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krathbun\Desktop\"/>
    </mc:Choice>
  </mc:AlternateContent>
  <workbookProtection workbookPassword="ED95" lockStructure="1"/>
  <bookViews>
    <workbookView xWindow="0" yWindow="0" windowWidth="22392" windowHeight="8424" tabRatio="621"/>
  </bookViews>
  <sheets>
    <sheet name="EUCA Calculator" sheetId="4" r:id="rId1"/>
    <sheet name="Log" sheetId="77" r:id="rId2"/>
    <sheet name="Defaults" sheetId="81" state="hidden" r:id="rId3"/>
    <sheet name="Regressions" sheetId="83" state="hidden" r:id="rId4"/>
    <sheet name="DHW_Msr" sheetId="91" state="hidden" r:id="rId5"/>
    <sheet name="Lists" sheetId="76" state="hidden" r:id="rId6"/>
    <sheet name="WindowInputDetail" sheetId="84" state="hidden" r:id="rId7"/>
    <sheet name="Code" sheetId="85" state="hidden" r:id="rId8"/>
    <sheet name="Measures" sheetId="86" state="hidden" r:id="rId9"/>
    <sheet name="Costs" sheetId="89" state="hidden" r:id="rId10"/>
    <sheet name="EULs_and_IRs" sheetId="88" state="hidden" r:id="rId11"/>
    <sheet name="Transforms" sheetId="92" state="hidden" r:id="rId12"/>
  </sheets>
  <externalReferences>
    <externalReference r:id="rId13"/>
  </externalReferences>
  <definedNames>
    <definedName name="_xlnm._FilterDatabase" localSheetId="2" hidden="1">Defaults!$A$3:$G$772</definedName>
    <definedName name="_xlnm._FilterDatabase" localSheetId="4" hidden="1">DHW_Msr!$A$2:$K$338</definedName>
    <definedName name="_xlnm._FilterDatabase" localSheetId="0" hidden="1">'EUCA Calculator'!$F$184:$F$186</definedName>
    <definedName name="_xlnm._FilterDatabase" localSheetId="10" hidden="1">EULs_and_IRs!$J$1:$N$961</definedName>
    <definedName name="acInp">'EUCA Calculator'!$D$18</definedName>
    <definedName name="ACType">Lists!$F$2:$F$4</definedName>
    <definedName name="BuildingType">'[1]Inputs - Outputs'!$C$18</definedName>
    <definedName name="BuildingType_List">[1]Lists!$B$3:$B$7</definedName>
    <definedName name="bvarHC1">'EUCA Calculator'!$D$63</definedName>
    <definedName name="bvarHC2">'EUCA Calculator'!$D$64</definedName>
    <definedName name="bvarM1">'EUCA Calculator'!$D$65</definedName>
    <definedName name="bvarM10">'EUCA Calculator'!#REF!</definedName>
    <definedName name="bvarM2">'EUCA Calculator'!$D$66</definedName>
    <definedName name="bvarM3">'EUCA Calculator'!$D$67</definedName>
    <definedName name="bvarM4">'EUCA Calculator'!$D$68</definedName>
    <definedName name="bvarM5">'EUCA Calculator'!$D$69</definedName>
    <definedName name="bvarM6">'EUCA Calculator'!$D$70</definedName>
    <definedName name="bvarM7">'EUCA Calculator'!$D$71</definedName>
    <definedName name="bvarM8">'EUCA Calculator'!$D$74</definedName>
    <definedName name="bvarM9">'EUCA Calculator'!$D$75</definedName>
    <definedName name="cBSavekW">'EUCA Calculator'!$Q$24</definedName>
    <definedName name="cBSavekWh">'EUCA Calculator'!$Q$23</definedName>
    <definedName name="cBSavePct">'EUCA Calculator'!$S$26</definedName>
    <definedName name="cbSavetherm">'EUCA Calculator'!$Q$25</definedName>
    <definedName name="Choose_Lighting">[1]Lists!$N$10:$N$12</definedName>
    <definedName name="Choose_OccDensity">[1]Lists!$N$15:$N$17</definedName>
    <definedName name="Choose_Schedule">[1]Lists!$N$20:$N$22</definedName>
    <definedName name="Climate">'[1]Inputs - Outputs'!$C$45</definedName>
    <definedName name="ClimateZones">Lists!$B$2:$B$18</definedName>
    <definedName name="cvarHC1">'EUCA Calculator'!$D$63</definedName>
    <definedName name="cvarHC2">'EUCA Calculator'!$D$64</definedName>
    <definedName name="cvarM1">'EUCA Calculator'!$F$65</definedName>
    <definedName name="cvarM10">'EUCA Calculator'!#REF!</definedName>
    <definedName name="cvarM2">'EUCA Calculator'!$F$66</definedName>
    <definedName name="cvarM3">'EUCA Calculator'!$F$67</definedName>
    <definedName name="cvarM4">'EUCA Calculator'!$F$68</definedName>
    <definedName name="cvarM5">'EUCA Calculator'!$F$69</definedName>
    <definedName name="cvarM6">'EUCA Calculator'!$F$70</definedName>
    <definedName name="cvarM7">'EUCA Calculator'!$F$71</definedName>
    <definedName name="cvarM8">'EUCA Calculator'!$F$74</definedName>
    <definedName name="cvarM9">'EUCA Calculator'!$F$75</definedName>
    <definedName name="czInp">'EUCA Calculator'!$D$15</definedName>
    <definedName name="DCVArea">'[1]Inputs - Outputs'!$C$22</definedName>
    <definedName name="exBSavekW">'EUCA Calculator'!$Q$18</definedName>
    <definedName name="exBSavekWh">'EUCA Calculator'!$Q$17</definedName>
    <definedName name="exBSavePct">'EUCA Calculator'!$S$20</definedName>
    <definedName name="exBSavetherm">'EUCA Calculator'!$Q$19</definedName>
    <definedName name="Fan_Control_Method">[1]Lists!$B$9:$B$11</definedName>
    <definedName name="FloorType">Lists!$P$2:$P$4</definedName>
    <definedName name="flrInp">'EUCA Calculator'!$D$17</definedName>
    <definedName name="Fuel">'[1]Inputs - Outputs'!$C$19</definedName>
    <definedName name="Fuel_List">[1]Lists!$E$9:$E$15</definedName>
    <definedName name="GasWHOverride">Lists!$T$2:$T$3</definedName>
    <definedName name="gCost">'EUCA Calculator'!$U$17</definedName>
    <definedName name="HeatType">Lists!$H$2:$H$4</definedName>
    <definedName name="htgInp">'EUCA Calculator'!$D$19</definedName>
    <definedName name="iCost">'EUCA Calculator'!$U$19</definedName>
    <definedName name="InclMeasure">Lists!$R$2:$R$3</definedName>
    <definedName name="LightingPowerDensity">'[1]Inputs - Outputs'!$C$30</definedName>
    <definedName name="LightingPowerDensity_Default">'[1]Inputs - Outputs'!$E$30</definedName>
    <definedName name="Location">'[1]Inputs - Outputs'!$C$16</definedName>
    <definedName name="Location_List">'[1]Weather Impact'!$E$3:$E$12</definedName>
    <definedName name="MsrTable">Measures!#REF!</definedName>
    <definedName name="mvarHC1">'EUCA Calculator'!$D$63</definedName>
    <definedName name="mvarHC2">'EUCA Calculator'!$D$64</definedName>
    <definedName name="mvarM1">'EUCA Calculator'!$H$65</definedName>
    <definedName name="mvarM10">'EUCA Calculator'!#REF!</definedName>
    <definedName name="mvarM2">'EUCA Calculator'!$H$66</definedName>
    <definedName name="mvarM3">'EUCA Calculator'!$H$67</definedName>
    <definedName name="mvarM4">'EUCA Calculator'!$H$68</definedName>
    <definedName name="mvarM5">'EUCA Calculator'!$H$69</definedName>
    <definedName name="mvarM6">'EUCA Calculator'!$H$70</definedName>
    <definedName name="mvarM7">'EUCA Calculator'!$H$71</definedName>
    <definedName name="mvarM8">'EUCA Calculator'!$H$74</definedName>
    <definedName name="mvarM9">'EUCA Calculator'!$H$75</definedName>
    <definedName name="NumStories">Lists!$D$2:$D$4</definedName>
    <definedName name="PeakDensity">'[1]Inputs - Outputs'!$C$32</definedName>
    <definedName name="PeakPeople_Calc">'[1]Schedule - Worksheet'!$C$12</definedName>
    <definedName name="PipeWrapOverride">Lists!$V$2:$V$5</definedName>
    <definedName name="ShowerheadType">Lists!$L$2:$L$4</definedName>
    <definedName name="storInp">'EUCA Calculator'!$D$21</definedName>
    <definedName name="varHC2">'EUCA Calculator'!$D$64</definedName>
    <definedName name="varM1">'EUCA Calculator'!$D$65</definedName>
    <definedName name="varM10">'EUCA Calculator'!#REF!</definedName>
    <definedName name="varM2">'EUCA Calculator'!$D$66</definedName>
    <definedName name="varM3">'EUCA Calculator'!$D$67</definedName>
    <definedName name="varM4">'EUCA Calculator'!$D$68</definedName>
    <definedName name="varM5">'EUCA Calculator'!$D$69</definedName>
    <definedName name="varM6">'EUCA Calculator'!$D$70</definedName>
    <definedName name="varM7">'EUCA Calculator'!$D$71</definedName>
    <definedName name="varM8">'EUCA Calculator'!$D$74</definedName>
    <definedName name="varM9">'EUCA Calculator'!$D$75</definedName>
    <definedName name="Vintages">Lists!$A$2:$A$5</definedName>
    <definedName name="vintInp">'EUCA Calculator'!$D$16</definedName>
    <definedName name="WaterHeatType">Lists!$J$2:$J$4</definedName>
    <definedName name="wtrhtInp">'EUCA Calculator'!$D$20</definedName>
    <definedName name="YesNo">Lists!$N$2:$N$3</definedName>
    <definedName name="ynM1.1">'EUCA Calculator'!$D$30</definedName>
    <definedName name="ynM1.2">'EUCA Calculator'!$D$31</definedName>
    <definedName name="ynM11">'EUCA Calculator'!$D$47</definedName>
    <definedName name="ynM12">'EUCA Calculator'!$D$48</definedName>
    <definedName name="ynM13">'EUCA Calculator'!$D$49</definedName>
    <definedName name="ynM14">'EUCA Calculator'!$D$50</definedName>
    <definedName name="ynM15">'EUCA Calculator'!$D$51</definedName>
    <definedName name="ynM16">'EUCA Calculator'!$D$52</definedName>
    <definedName name="ynM17">'EUCA Calculator'!$D$53</definedName>
    <definedName name="ynM2">'EUCA Calculator'!$D$32</definedName>
    <definedName name="ynM3.1a">'EUCA Calculator'!$D$33</definedName>
    <definedName name="ynM3.2a">'EUCA Calculator'!$D$35</definedName>
    <definedName name="ynM4.1">'EUCA Calculator'!$D$37</definedName>
    <definedName name="ynM4.2">'EUCA Calculator'!$D$38</definedName>
    <definedName name="ynM5">'EUCA Calculator'!$D$39</definedName>
    <definedName name="ynM6">'EUCA Calculator'!$D$40</definedName>
    <definedName name="ynM7">'EUCA Calculator'!$D$41</definedName>
    <definedName name="ynM8.1">'EUCA Calculator'!#REF!</definedName>
    <definedName name="ynM8.2">'EUCA Calculator'!$D$43</definedName>
    <definedName name="ynM9.1">'EUCA Calculator'!$D$44</definedName>
    <definedName name="ynM9.2">'EUCA Calculator'!$D$45</definedName>
    <definedName name="ynM9.3">'EUCA Calculator'!$D$46</definedName>
  </definedNames>
  <calcPr calcId="152511"/>
</workbook>
</file>

<file path=xl/calcChain.xml><?xml version="1.0" encoding="utf-8"?>
<calcChain xmlns="http://schemas.openxmlformats.org/spreadsheetml/2006/main">
  <c r="S37" i="4" l="1"/>
  <c r="S35" i="4" l="1"/>
  <c r="S32" i="4" l="1"/>
  <c r="S31" i="4"/>
  <c r="S30" i="4" l="1"/>
  <c r="A74" i="4" l="1"/>
  <c r="B108" i="4" l="1"/>
  <c r="B107" i="4"/>
  <c r="B106" i="4"/>
  <c r="B102" i="4"/>
  <c r="B101" i="4"/>
  <c r="B100" i="4"/>
  <c r="AB6" i="81"/>
  <c r="AB7" i="81"/>
  <c r="AB8" i="81"/>
  <c r="AB9" i="81"/>
  <c r="AB10" i="81"/>
  <c r="AB11" i="81"/>
  <c r="AB12" i="81"/>
  <c r="AB13" i="81"/>
  <c r="AB14" i="81"/>
  <c r="AB15" i="81"/>
  <c r="AB16" i="81"/>
  <c r="AB17" i="81"/>
  <c r="AB18" i="81"/>
  <c r="AB19" i="81"/>
  <c r="AB20" i="81"/>
  <c r="AB21" i="81"/>
  <c r="AB22" i="81"/>
  <c r="AB23" i="81"/>
  <c r="AB24" i="81"/>
  <c r="AB25" i="81"/>
  <c r="AB26" i="81"/>
  <c r="AB27" i="81"/>
  <c r="AB28" i="81"/>
  <c r="AB29" i="81"/>
  <c r="AB30" i="81"/>
  <c r="AB31" i="81"/>
  <c r="AB32" i="81"/>
  <c r="AB33" i="81"/>
  <c r="AB34" i="81"/>
  <c r="AB35" i="81"/>
  <c r="AB36" i="81"/>
  <c r="AB37" i="81"/>
  <c r="AB38" i="81"/>
  <c r="AB39" i="81"/>
  <c r="AB40" i="81"/>
  <c r="AB41" i="81"/>
  <c r="AB42" i="81"/>
  <c r="AB43" i="81"/>
  <c r="AB44" i="81"/>
  <c r="AB45" i="81"/>
  <c r="AB46" i="81"/>
  <c r="AB47" i="81"/>
  <c r="AB48" i="81"/>
  <c r="AB49" i="81"/>
  <c r="AB50" i="81"/>
  <c r="AB51" i="81"/>
  <c r="AB52" i="81"/>
  <c r="AB53" i="81"/>
  <c r="AB54" i="81"/>
  <c r="AB55" i="81"/>
  <c r="AB56" i="81"/>
  <c r="AB57" i="81"/>
  <c r="AB58" i="81"/>
  <c r="AB59" i="81"/>
  <c r="AB60" i="81"/>
  <c r="AB61" i="81"/>
  <c r="AB62" i="81"/>
  <c r="AB63" i="81"/>
  <c r="AB64" i="81"/>
  <c r="AB65" i="81"/>
  <c r="AB66" i="81"/>
  <c r="AB67" i="81"/>
  <c r="AB68" i="81"/>
  <c r="AB69" i="81"/>
  <c r="AB70" i="81"/>
  <c r="AB71" i="81"/>
  <c r="AB72" i="81"/>
  <c r="AB73" i="81"/>
  <c r="AB74" i="81"/>
  <c r="AB75" i="81"/>
  <c r="AB76" i="81"/>
  <c r="AB77" i="81"/>
  <c r="AB78" i="81"/>
  <c r="AB79" i="81"/>
  <c r="AB80" i="81"/>
  <c r="AB81" i="81"/>
  <c r="AB82" i="81"/>
  <c r="AB83" i="81"/>
  <c r="AB84" i="81"/>
  <c r="AB85" i="81"/>
  <c r="AB86" i="81"/>
  <c r="AB87" i="81"/>
  <c r="AB88" i="81"/>
  <c r="AB89" i="81"/>
  <c r="AB90" i="81"/>
  <c r="AB91" i="81"/>
  <c r="AB92" i="81"/>
  <c r="AB93" i="81"/>
  <c r="AB94" i="81"/>
  <c r="AB95" i="81"/>
  <c r="AB96" i="81"/>
  <c r="AB97" i="81"/>
  <c r="AB98" i="81"/>
  <c r="AB99" i="81"/>
  <c r="AB100" i="81"/>
  <c r="AB101" i="81"/>
  <c r="AB102" i="81"/>
  <c r="AB103" i="81"/>
  <c r="AB104" i="81"/>
  <c r="AB105" i="81"/>
  <c r="AB106" i="81"/>
  <c r="AB107" i="81"/>
  <c r="AB108" i="81"/>
  <c r="AB109" i="81"/>
  <c r="AB110" i="81"/>
  <c r="AB111" i="81"/>
  <c r="AB112" i="81"/>
  <c r="AB113" i="81"/>
  <c r="AB114" i="81"/>
  <c r="AB115" i="81"/>
  <c r="AB116" i="81"/>
  <c r="AB117" i="81"/>
  <c r="AB118" i="81"/>
  <c r="AB119" i="81"/>
  <c r="AB120" i="81"/>
  <c r="AB121" i="81"/>
  <c r="AB122" i="81"/>
  <c r="AB123" i="81"/>
  <c r="AB124" i="81"/>
  <c r="AB125" i="81"/>
  <c r="AB126" i="81"/>
  <c r="AB127" i="81"/>
  <c r="AB128" i="81"/>
  <c r="AB129" i="81"/>
  <c r="AB130" i="81"/>
  <c r="AB131" i="81"/>
  <c r="AB132" i="81"/>
  <c r="AB133" i="81"/>
  <c r="AB134" i="81"/>
  <c r="AB135" i="81"/>
  <c r="AB136" i="81"/>
  <c r="AB137" i="81"/>
  <c r="AB138" i="81"/>
  <c r="AB139" i="81"/>
  <c r="AB140" i="81"/>
  <c r="AB141" i="81"/>
  <c r="AB142" i="81"/>
  <c r="AB143" i="81"/>
  <c r="AB144" i="81"/>
  <c r="AB145" i="81"/>
  <c r="AB146" i="81"/>
  <c r="AB147" i="81"/>
  <c r="AB148" i="81"/>
  <c r="AB149" i="81"/>
  <c r="AB150" i="81"/>
  <c r="AB151" i="81"/>
  <c r="AB152" i="81"/>
  <c r="AB153" i="81"/>
  <c r="AB154" i="81"/>
  <c r="AB155" i="81"/>
  <c r="AB156" i="81"/>
  <c r="AB157" i="81"/>
  <c r="AB158" i="81"/>
  <c r="AB159" i="81"/>
  <c r="AB160" i="81"/>
  <c r="AB161" i="81"/>
  <c r="AB162" i="81"/>
  <c r="AB163" i="81"/>
  <c r="AB164" i="81"/>
  <c r="AB165" i="81"/>
  <c r="AB166" i="81"/>
  <c r="AB167" i="81"/>
  <c r="AB168" i="81"/>
  <c r="AB169" i="81"/>
  <c r="AB170" i="81"/>
  <c r="AB171" i="81"/>
  <c r="AB172" i="81"/>
  <c r="AB173" i="81"/>
  <c r="AB174" i="81"/>
  <c r="AB175" i="81"/>
  <c r="AB176" i="81"/>
  <c r="AB177" i="81"/>
  <c r="AB178" i="81"/>
  <c r="AB179" i="81"/>
  <c r="AB180" i="81"/>
  <c r="AB181" i="81"/>
  <c r="AB182" i="81"/>
  <c r="AB183" i="81"/>
  <c r="AB184" i="81"/>
  <c r="AB185" i="81"/>
  <c r="AB186" i="81"/>
  <c r="AB187" i="81"/>
  <c r="AB188" i="81"/>
  <c r="AB189" i="81"/>
  <c r="AB190" i="81"/>
  <c r="AB191" i="81"/>
  <c r="AB192" i="81"/>
  <c r="AB193" i="81"/>
  <c r="AB194" i="81"/>
  <c r="AB195" i="81"/>
  <c r="AB196" i="81"/>
  <c r="AB197" i="81"/>
  <c r="AB198" i="81"/>
  <c r="AB199" i="81"/>
  <c r="AB200" i="81"/>
  <c r="AB201" i="81"/>
  <c r="AB202" i="81"/>
  <c r="AB203" i="81"/>
  <c r="AB204" i="81"/>
  <c r="AB205" i="81"/>
  <c r="AB206" i="81"/>
  <c r="AB207" i="81"/>
  <c r="AB208" i="81"/>
  <c r="AB209" i="81"/>
  <c r="AB210" i="81"/>
  <c r="AB211" i="81"/>
  <c r="AB212" i="81"/>
  <c r="AB213" i="81"/>
  <c r="AB214" i="81"/>
  <c r="AB215" i="81"/>
  <c r="AB216" i="81"/>
  <c r="AB217" i="81"/>
  <c r="AB218" i="81"/>
  <c r="AB219" i="81"/>
  <c r="AB220" i="81"/>
  <c r="AB221" i="81"/>
  <c r="AB222" i="81"/>
  <c r="AB223" i="81"/>
  <c r="AB224" i="81"/>
  <c r="AB225" i="81"/>
  <c r="AB226" i="81"/>
  <c r="AB227" i="81"/>
  <c r="AB228" i="81"/>
  <c r="AB229" i="81"/>
  <c r="AB230" i="81"/>
  <c r="AB231" i="81"/>
  <c r="AB232" i="81"/>
  <c r="AB233" i="81"/>
  <c r="AB234" i="81"/>
  <c r="AB235" i="81"/>
  <c r="AB236" i="81"/>
  <c r="AB237" i="81"/>
  <c r="AB238" i="81"/>
  <c r="AB239" i="81"/>
  <c r="AB240" i="81"/>
  <c r="AB241" i="81"/>
  <c r="AB242" i="81"/>
  <c r="AB243" i="81"/>
  <c r="AB244" i="81"/>
  <c r="AB245" i="81"/>
  <c r="AB246" i="81"/>
  <c r="AB247" i="81"/>
  <c r="AB248" i="81"/>
  <c r="AB249" i="81"/>
  <c r="AB250" i="81"/>
  <c r="AB251" i="81"/>
  <c r="AB252" i="81"/>
  <c r="AB253" i="81"/>
  <c r="AB254" i="81"/>
  <c r="AB255" i="81"/>
  <c r="AB256" i="81"/>
  <c r="AB257" i="81"/>
  <c r="AB258" i="81"/>
  <c r="AB259" i="81"/>
  <c r="AB260" i="81"/>
  <c r="AB261" i="81"/>
  <c r="AB262" i="81"/>
  <c r="AB263" i="81"/>
  <c r="AB264" i="81"/>
  <c r="AB265" i="81"/>
  <c r="AB266" i="81"/>
  <c r="AB267" i="81"/>
  <c r="AB268" i="81"/>
  <c r="AB269" i="81"/>
  <c r="AB270" i="81"/>
  <c r="AB271" i="81"/>
  <c r="AB272" i="81"/>
  <c r="AB273" i="81"/>
  <c r="AB274" i="81"/>
  <c r="AB275" i="81"/>
  <c r="AB276" i="81"/>
  <c r="AB277" i="81"/>
  <c r="AB278" i="81"/>
  <c r="AB279" i="81"/>
  <c r="AB280" i="81"/>
  <c r="AB281" i="81"/>
  <c r="AB282" i="81"/>
  <c r="AB283" i="81"/>
  <c r="AB284" i="81"/>
  <c r="AB285" i="81"/>
  <c r="AB286" i="81"/>
  <c r="AB287" i="81"/>
  <c r="AB288" i="81"/>
  <c r="AB289" i="81"/>
  <c r="AB290" i="81"/>
  <c r="AB291" i="81"/>
  <c r="AB292" i="81"/>
  <c r="AB293" i="81"/>
  <c r="AB294" i="81"/>
  <c r="AB295" i="81"/>
  <c r="AB296" i="81"/>
  <c r="AB297" i="81"/>
  <c r="AB298" i="81"/>
  <c r="AB299" i="81"/>
  <c r="AB300" i="81"/>
  <c r="AB301" i="81"/>
  <c r="AB302" i="81"/>
  <c r="AB303" i="81"/>
  <c r="AB304" i="81"/>
  <c r="AB305" i="81"/>
  <c r="AB306" i="81"/>
  <c r="AB307" i="81"/>
  <c r="AB308" i="81"/>
  <c r="AB309" i="81"/>
  <c r="AB310" i="81"/>
  <c r="AB311" i="81"/>
  <c r="AB312" i="81"/>
  <c r="AB313" i="81"/>
  <c r="AB314" i="81"/>
  <c r="AB315" i="81"/>
  <c r="AB316" i="81"/>
  <c r="AB317" i="81"/>
  <c r="AB318" i="81"/>
  <c r="AB319" i="81"/>
  <c r="AB320" i="81"/>
  <c r="AB321" i="81"/>
  <c r="AB322" i="81"/>
  <c r="AB323" i="81"/>
  <c r="AB324" i="81"/>
  <c r="AB325" i="81"/>
  <c r="AB326" i="81"/>
  <c r="AB327" i="81"/>
  <c r="AB328" i="81"/>
  <c r="AB329" i="81"/>
  <c r="AB330" i="81"/>
  <c r="AB331" i="81"/>
  <c r="AB332" i="81"/>
  <c r="AB333" i="81"/>
  <c r="AB334" i="81"/>
  <c r="AB335" i="81"/>
  <c r="AB336" i="81"/>
  <c r="AB337" i="81"/>
  <c r="AB338" i="81"/>
  <c r="AB339" i="81"/>
  <c r="AB340" i="81"/>
  <c r="AB341" i="81"/>
  <c r="AB342" i="81"/>
  <c r="AB343" i="81"/>
  <c r="AB344" i="81"/>
  <c r="AB345" i="81"/>
  <c r="AB346" i="81"/>
  <c r="AB347" i="81"/>
  <c r="AB348" i="81"/>
  <c r="AB349" i="81"/>
  <c r="AB350" i="81"/>
  <c r="AB351" i="81"/>
  <c r="AB352" i="81"/>
  <c r="AB353" i="81"/>
  <c r="AB354" i="81"/>
  <c r="AB355" i="81"/>
  <c r="AB356" i="81"/>
  <c r="AB357" i="81"/>
  <c r="AB358" i="81"/>
  <c r="AB359" i="81"/>
  <c r="AB360" i="81"/>
  <c r="AB361" i="81"/>
  <c r="AB362" i="81"/>
  <c r="AB363" i="81"/>
  <c r="AB364" i="81"/>
  <c r="AB365" i="81"/>
  <c r="AB366" i="81"/>
  <c r="AB367" i="81"/>
  <c r="AB368" i="81"/>
  <c r="AB369" i="81"/>
  <c r="AB370" i="81"/>
  <c r="AB371" i="81"/>
  <c r="AB372" i="81"/>
  <c r="AB373" i="81"/>
  <c r="AB374" i="81"/>
  <c r="AB375" i="81"/>
  <c r="AB376" i="81"/>
  <c r="AB377" i="81"/>
  <c r="AB378" i="81"/>
  <c r="AB379" i="81"/>
  <c r="AB380" i="81"/>
  <c r="AB381" i="81"/>
  <c r="AB382" i="81"/>
  <c r="AB383" i="81"/>
  <c r="AB384" i="81"/>
  <c r="AB385" i="81"/>
  <c r="AB386" i="81"/>
  <c r="AB387" i="81"/>
  <c r="AB388" i="81"/>
  <c r="AB389" i="81"/>
  <c r="AB390" i="81"/>
  <c r="AB391" i="81"/>
  <c r="AB392" i="81"/>
  <c r="AB393" i="81"/>
  <c r="AB394" i="81"/>
  <c r="AB395" i="81"/>
  <c r="AB396" i="81"/>
  <c r="AB397" i="81"/>
  <c r="AB398" i="81"/>
  <c r="AB399" i="81"/>
  <c r="AB400" i="81"/>
  <c r="AB401" i="81"/>
  <c r="AB402" i="81"/>
  <c r="AB403" i="81"/>
  <c r="AB404" i="81"/>
  <c r="AB405" i="81"/>
  <c r="AB406" i="81"/>
  <c r="AB407" i="81"/>
  <c r="AB408" i="81"/>
  <c r="AB409" i="81"/>
  <c r="AB410" i="81"/>
  <c r="AB411" i="81"/>
  <c r="AB412" i="81"/>
  <c r="AB413" i="81"/>
  <c r="AB414" i="81"/>
  <c r="AB415" i="81"/>
  <c r="AB416" i="81"/>
  <c r="AB417" i="81"/>
  <c r="AB418" i="81"/>
  <c r="AB419" i="81"/>
  <c r="AB420" i="81"/>
  <c r="AB421" i="81"/>
  <c r="AB422" i="81"/>
  <c r="AB423" i="81"/>
  <c r="AB424" i="81"/>
  <c r="AB425" i="81"/>
  <c r="AB426" i="81"/>
  <c r="AB427" i="81"/>
  <c r="AB428" i="81"/>
  <c r="AB429" i="81"/>
  <c r="AB430" i="81"/>
  <c r="AB431" i="81"/>
  <c r="AB432" i="81"/>
  <c r="AB433" i="81"/>
  <c r="AB434" i="81"/>
  <c r="AB435" i="81"/>
  <c r="AB436" i="81"/>
  <c r="AB437" i="81"/>
  <c r="AB438" i="81"/>
  <c r="AB439" i="81"/>
  <c r="AB440" i="81"/>
  <c r="AB441" i="81"/>
  <c r="AB442" i="81"/>
  <c r="AB443" i="81"/>
  <c r="AB444" i="81"/>
  <c r="AB445" i="81"/>
  <c r="AB446" i="81"/>
  <c r="AB447" i="81"/>
  <c r="AB448" i="81"/>
  <c r="AB449" i="81"/>
  <c r="AB450" i="81"/>
  <c r="AB451" i="81"/>
  <c r="AB452" i="81"/>
  <c r="AB453" i="81"/>
  <c r="AB454" i="81"/>
  <c r="AB455" i="81"/>
  <c r="AB456" i="81"/>
  <c r="AB457" i="81"/>
  <c r="AB458" i="81"/>
  <c r="AB459" i="81"/>
  <c r="AB460" i="81"/>
  <c r="AB461" i="81"/>
  <c r="AB462" i="81"/>
  <c r="AB463" i="81"/>
  <c r="AB464" i="81"/>
  <c r="AB465" i="81"/>
  <c r="AB466" i="81"/>
  <c r="AB467" i="81"/>
  <c r="AB468" i="81"/>
  <c r="AB469" i="81"/>
  <c r="AB470" i="81"/>
  <c r="AB471" i="81"/>
  <c r="AB472" i="81"/>
  <c r="AB473" i="81"/>
  <c r="AB474" i="81"/>
  <c r="AB475" i="81"/>
  <c r="AB476" i="81"/>
  <c r="AB477" i="81"/>
  <c r="AB478" i="81"/>
  <c r="AB479" i="81"/>
  <c r="AB480" i="81"/>
  <c r="AB481" i="81"/>
  <c r="AB482" i="81"/>
  <c r="AB483" i="81"/>
  <c r="AB484" i="81"/>
  <c r="AB485" i="81"/>
  <c r="AB486" i="81"/>
  <c r="AB487" i="81"/>
  <c r="AB488" i="81"/>
  <c r="AB489" i="81"/>
  <c r="AB490" i="81"/>
  <c r="AB491" i="81"/>
  <c r="AB492" i="81"/>
  <c r="AB493" i="81"/>
  <c r="AB494" i="81"/>
  <c r="AB495" i="81"/>
  <c r="AB496" i="81"/>
  <c r="AB497" i="81"/>
  <c r="AB498" i="81"/>
  <c r="AB499" i="81"/>
  <c r="AB500" i="81"/>
  <c r="AB501" i="81"/>
  <c r="AB502" i="81"/>
  <c r="AB503" i="81"/>
  <c r="AB504" i="81"/>
  <c r="AB505" i="81"/>
  <c r="AB506" i="81"/>
  <c r="AB507" i="81"/>
  <c r="AB508" i="81"/>
  <c r="AB509" i="81"/>
  <c r="AB510" i="81"/>
  <c r="AB511" i="81"/>
  <c r="AB512" i="81"/>
  <c r="AB513" i="81"/>
  <c r="AB514" i="81"/>
  <c r="AB515" i="81"/>
  <c r="AB516" i="81"/>
  <c r="AB517" i="81"/>
  <c r="AB518" i="81"/>
  <c r="AB519" i="81"/>
  <c r="AB520" i="81"/>
  <c r="AB521" i="81"/>
  <c r="AB522" i="81"/>
  <c r="AB523" i="81"/>
  <c r="AB524" i="81"/>
  <c r="AB525" i="81"/>
  <c r="AB526" i="81"/>
  <c r="AB527" i="81"/>
  <c r="AB528" i="81"/>
  <c r="AB529" i="81"/>
  <c r="AB530" i="81"/>
  <c r="AB531" i="81"/>
  <c r="AB532" i="81"/>
  <c r="AB533" i="81"/>
  <c r="AB534" i="81"/>
  <c r="AB535" i="81"/>
  <c r="AB536" i="81"/>
  <c r="AB537" i="81"/>
  <c r="AB538" i="81"/>
  <c r="AB539" i="81"/>
  <c r="AB540" i="81"/>
  <c r="AB541" i="81"/>
  <c r="AB542" i="81"/>
  <c r="AB543" i="81"/>
  <c r="AB544" i="81"/>
  <c r="AB545" i="81"/>
  <c r="AB546" i="81"/>
  <c r="AB547" i="81"/>
  <c r="AB548" i="81"/>
  <c r="AB549" i="81"/>
  <c r="AB550" i="81"/>
  <c r="AB551" i="81"/>
  <c r="AB552" i="81"/>
  <c r="AB553" i="81"/>
  <c r="AB554" i="81"/>
  <c r="AB555" i="81"/>
  <c r="AB556" i="81"/>
  <c r="AB557" i="81"/>
  <c r="AB558" i="81"/>
  <c r="AB559" i="81"/>
  <c r="AB560" i="81"/>
  <c r="AB561" i="81"/>
  <c r="AB562" i="81"/>
  <c r="AB563" i="81"/>
  <c r="AB564" i="81"/>
  <c r="AB565" i="81"/>
  <c r="AB566" i="81"/>
  <c r="AB567" i="81"/>
  <c r="AB568" i="81"/>
  <c r="AB569" i="81"/>
  <c r="AB570" i="81"/>
  <c r="AB571" i="81"/>
  <c r="AB572" i="81"/>
  <c r="AB573" i="81"/>
  <c r="AB574" i="81"/>
  <c r="AB575" i="81"/>
  <c r="AB576" i="81"/>
  <c r="AB577" i="81"/>
  <c r="AB578" i="81"/>
  <c r="AB579" i="81"/>
  <c r="AB580" i="81"/>
  <c r="AB581" i="81"/>
  <c r="AB582" i="81"/>
  <c r="AB583" i="81"/>
  <c r="AB584" i="81"/>
  <c r="AB585" i="81"/>
  <c r="AB586" i="81"/>
  <c r="AB587" i="81"/>
  <c r="AB588" i="81"/>
  <c r="AB589" i="81"/>
  <c r="AB590" i="81"/>
  <c r="AB591" i="81"/>
  <c r="AB592" i="81"/>
  <c r="AB593" i="81"/>
  <c r="AB594" i="81"/>
  <c r="AB595" i="81"/>
  <c r="AB596" i="81"/>
  <c r="AB597" i="81"/>
  <c r="AB598" i="81"/>
  <c r="AB599" i="81"/>
  <c r="AB600" i="81"/>
  <c r="AB601" i="81"/>
  <c r="AB602" i="81"/>
  <c r="AB603" i="81"/>
  <c r="AB604" i="81"/>
  <c r="AB605" i="81"/>
  <c r="AB606" i="81"/>
  <c r="AB607" i="81"/>
  <c r="AB608" i="81"/>
  <c r="AB609" i="81"/>
  <c r="AB610" i="81"/>
  <c r="AB611" i="81"/>
  <c r="AB612" i="81"/>
  <c r="AB613" i="81"/>
  <c r="AB614" i="81"/>
  <c r="AB615" i="81"/>
  <c r="AB616" i="81"/>
  <c r="AB617" i="81"/>
  <c r="AB618" i="81"/>
  <c r="AB619" i="81"/>
  <c r="AB620" i="81"/>
  <c r="AB621" i="81"/>
  <c r="AB622" i="81"/>
  <c r="AB623" i="81"/>
  <c r="AB624" i="81"/>
  <c r="AB625" i="81"/>
  <c r="AB626" i="81"/>
  <c r="AB627" i="81"/>
  <c r="AB628" i="81"/>
  <c r="AB629" i="81"/>
  <c r="AB630" i="81"/>
  <c r="AB631" i="81"/>
  <c r="AB632" i="81"/>
  <c r="AB633" i="81"/>
  <c r="AB634" i="81"/>
  <c r="AB635" i="81"/>
  <c r="AB636" i="81"/>
  <c r="AB637" i="81"/>
  <c r="AB638" i="81"/>
  <c r="AB639" i="81"/>
  <c r="AB640" i="81"/>
  <c r="AB641" i="81"/>
  <c r="AB642" i="81"/>
  <c r="AB643" i="81"/>
  <c r="AB644" i="81"/>
  <c r="AB645" i="81"/>
  <c r="AB646" i="81"/>
  <c r="AB647" i="81"/>
  <c r="AB648" i="81"/>
  <c r="AB649" i="81"/>
  <c r="AB650" i="81"/>
  <c r="AB651" i="81"/>
  <c r="AB652" i="81"/>
  <c r="AB653" i="81"/>
  <c r="AB654" i="81"/>
  <c r="AB655" i="81"/>
  <c r="AB656" i="81"/>
  <c r="AB657" i="81"/>
  <c r="AB658" i="81"/>
  <c r="AB659" i="81"/>
  <c r="AB660" i="81"/>
  <c r="AB661" i="81"/>
  <c r="AB662" i="81"/>
  <c r="AB663" i="81"/>
  <c r="AB664" i="81"/>
  <c r="AB665" i="81"/>
  <c r="AB666" i="81"/>
  <c r="AB667" i="81"/>
  <c r="AB668" i="81"/>
  <c r="AB669" i="81"/>
  <c r="AB670" i="81"/>
  <c r="AB671" i="81"/>
  <c r="AB672" i="81"/>
  <c r="AB673" i="81"/>
  <c r="AB674" i="81"/>
  <c r="AB675" i="81"/>
  <c r="AB676" i="81"/>
  <c r="AB677" i="81"/>
  <c r="AB678" i="81"/>
  <c r="AB679" i="81"/>
  <c r="AB680" i="81"/>
  <c r="AB681" i="81"/>
  <c r="AB682" i="81"/>
  <c r="AB683" i="81"/>
  <c r="AB684" i="81"/>
  <c r="AB685" i="81"/>
  <c r="AB686" i="81"/>
  <c r="AB687" i="81"/>
  <c r="AB688" i="81"/>
  <c r="AB689" i="81"/>
  <c r="AB690" i="81"/>
  <c r="AB691" i="81"/>
  <c r="AB692" i="81"/>
  <c r="AB693" i="81"/>
  <c r="AB694" i="81"/>
  <c r="AB695" i="81"/>
  <c r="AB696" i="81"/>
  <c r="AB697" i="81"/>
  <c r="AB698" i="81"/>
  <c r="AB699" i="81"/>
  <c r="AB700" i="81"/>
  <c r="AB701" i="81"/>
  <c r="AB702" i="81"/>
  <c r="AB703" i="81"/>
  <c r="AB704" i="81"/>
  <c r="AB705" i="81"/>
  <c r="AB706" i="81"/>
  <c r="AB707" i="81"/>
  <c r="AB708" i="81"/>
  <c r="AB709" i="81"/>
  <c r="AB710" i="81"/>
  <c r="AB711" i="81"/>
  <c r="AB712" i="81"/>
  <c r="AB713" i="81"/>
  <c r="AB714" i="81"/>
  <c r="AB715" i="81"/>
  <c r="AB716" i="81"/>
  <c r="AB717" i="81"/>
  <c r="AB718" i="81"/>
  <c r="AB719" i="81"/>
  <c r="AB720" i="81"/>
  <c r="AB721" i="81"/>
  <c r="AB722" i="81"/>
  <c r="AB723" i="81"/>
  <c r="AB724" i="81"/>
  <c r="AB725" i="81"/>
  <c r="AB726" i="81"/>
  <c r="AB727" i="81"/>
  <c r="AB728" i="81"/>
  <c r="AB729" i="81"/>
  <c r="AB730" i="81"/>
  <c r="AB731" i="81"/>
  <c r="AB732" i="81"/>
  <c r="AB733" i="81"/>
  <c r="AB734" i="81"/>
  <c r="AB735" i="81"/>
  <c r="AB736" i="81"/>
  <c r="AB737" i="81"/>
  <c r="AB738" i="81"/>
  <c r="AB739" i="81"/>
  <c r="AB740" i="81"/>
  <c r="AB741" i="81"/>
  <c r="AB742" i="81"/>
  <c r="AB743" i="81"/>
  <c r="AB744" i="81"/>
  <c r="AB745" i="81"/>
  <c r="AB746" i="81"/>
  <c r="AB747" i="81"/>
  <c r="AB748" i="81"/>
  <c r="AB749" i="81"/>
  <c r="AB750" i="81"/>
  <c r="AB751" i="81"/>
  <c r="AB752" i="81"/>
  <c r="AB753" i="81"/>
  <c r="AB754" i="81"/>
  <c r="AB755" i="81"/>
  <c r="AB756" i="81"/>
  <c r="AB757" i="81"/>
  <c r="AB758" i="81"/>
  <c r="AB759" i="81"/>
  <c r="AB760" i="81"/>
  <c r="AB761" i="81"/>
  <c r="AB762" i="81"/>
  <c r="AB763" i="81"/>
  <c r="AB764" i="81"/>
  <c r="AB765" i="81"/>
  <c r="AB766" i="81"/>
  <c r="AB767" i="81"/>
  <c r="AB768" i="81"/>
  <c r="AB769" i="81"/>
  <c r="AB770" i="81"/>
  <c r="AB771" i="81"/>
  <c r="AB772" i="81"/>
  <c r="AB5" i="81"/>
  <c r="AY6" i="81"/>
  <c r="AY7" i="81"/>
  <c r="AY8" i="81"/>
  <c r="AY9" i="81"/>
  <c r="AY10" i="81"/>
  <c r="AY11" i="81"/>
  <c r="AY12" i="81"/>
  <c r="AY13" i="81"/>
  <c r="AY14" i="81"/>
  <c r="AY15" i="81"/>
  <c r="AY16" i="81"/>
  <c r="AY17" i="81"/>
  <c r="AY18" i="81"/>
  <c r="AY19" i="81"/>
  <c r="AY20" i="81"/>
  <c r="AY21" i="81"/>
  <c r="AY22" i="81"/>
  <c r="AY23" i="81"/>
  <c r="AY24" i="81"/>
  <c r="AY25" i="81"/>
  <c r="AY26" i="81"/>
  <c r="AY27" i="81"/>
  <c r="AY28" i="81"/>
  <c r="AY29" i="81"/>
  <c r="AY30" i="81"/>
  <c r="AY31" i="81"/>
  <c r="AY32" i="81"/>
  <c r="AY33" i="81"/>
  <c r="AY34" i="81"/>
  <c r="AY35" i="81"/>
  <c r="AY36" i="81"/>
  <c r="AY37" i="81"/>
  <c r="AY38" i="81"/>
  <c r="AY39" i="81"/>
  <c r="AY40" i="81"/>
  <c r="AY41" i="81"/>
  <c r="AY42" i="81"/>
  <c r="AY43" i="81"/>
  <c r="AY44" i="81"/>
  <c r="AY45" i="81"/>
  <c r="AY46" i="81"/>
  <c r="AY47" i="81"/>
  <c r="AY48" i="81"/>
  <c r="AY49" i="81"/>
  <c r="AY50" i="81"/>
  <c r="AY51" i="81"/>
  <c r="AY52" i="81"/>
  <c r="AY53" i="81"/>
  <c r="AY54" i="81"/>
  <c r="AY55" i="81"/>
  <c r="AY56" i="81"/>
  <c r="AY57" i="81"/>
  <c r="AY58" i="81"/>
  <c r="AY59" i="81"/>
  <c r="AY60" i="81"/>
  <c r="AY61" i="81"/>
  <c r="AY62" i="81"/>
  <c r="AY63" i="81"/>
  <c r="AY64" i="81"/>
  <c r="AY65" i="81"/>
  <c r="AY66" i="81"/>
  <c r="AY67" i="81"/>
  <c r="AY68" i="81"/>
  <c r="AY69" i="81"/>
  <c r="AY70" i="81"/>
  <c r="AY71" i="81"/>
  <c r="AY72" i="81"/>
  <c r="AY73" i="81"/>
  <c r="AY74" i="81"/>
  <c r="AY75" i="81"/>
  <c r="AY76" i="81"/>
  <c r="AY77" i="81"/>
  <c r="AY78" i="81"/>
  <c r="AY79" i="81"/>
  <c r="AY80" i="81"/>
  <c r="AY81" i="81"/>
  <c r="AY82" i="81"/>
  <c r="AY83" i="81"/>
  <c r="AY84" i="81"/>
  <c r="AY85" i="81"/>
  <c r="AY86" i="81"/>
  <c r="AY87" i="81"/>
  <c r="AY88" i="81"/>
  <c r="AY89" i="81"/>
  <c r="AY90" i="81"/>
  <c r="AY91" i="81"/>
  <c r="AY92" i="81"/>
  <c r="AY93" i="81"/>
  <c r="AY94" i="81"/>
  <c r="AY95" i="81"/>
  <c r="AY96" i="81"/>
  <c r="AY97" i="81"/>
  <c r="AY98" i="81"/>
  <c r="AY99" i="81"/>
  <c r="AY100" i="81"/>
  <c r="AY101" i="81"/>
  <c r="AY102" i="81"/>
  <c r="AY103" i="81"/>
  <c r="AY104" i="81"/>
  <c r="AY105" i="81"/>
  <c r="AY106" i="81"/>
  <c r="AY107" i="81"/>
  <c r="AY108" i="81"/>
  <c r="AY109" i="81"/>
  <c r="AY110" i="81"/>
  <c r="AY111" i="81"/>
  <c r="AY112" i="81"/>
  <c r="AY113" i="81"/>
  <c r="AY114" i="81"/>
  <c r="AY115" i="81"/>
  <c r="AY116" i="81"/>
  <c r="AY117" i="81"/>
  <c r="AY118" i="81"/>
  <c r="AY119" i="81"/>
  <c r="AY120" i="81"/>
  <c r="AY121" i="81"/>
  <c r="AY122" i="81"/>
  <c r="AY123" i="81"/>
  <c r="AY124" i="81"/>
  <c r="AY125" i="81"/>
  <c r="AY126" i="81"/>
  <c r="AY127" i="81"/>
  <c r="AY128" i="81"/>
  <c r="AY129" i="81"/>
  <c r="AY130" i="81"/>
  <c r="AY131" i="81"/>
  <c r="AY132" i="81"/>
  <c r="AY133" i="81"/>
  <c r="AY134" i="81"/>
  <c r="AY135" i="81"/>
  <c r="AY136" i="81"/>
  <c r="AY137" i="81"/>
  <c r="AY138" i="81"/>
  <c r="AY139" i="81"/>
  <c r="AY140" i="81"/>
  <c r="AY141" i="81"/>
  <c r="AY142" i="81"/>
  <c r="AY143" i="81"/>
  <c r="AY144" i="81"/>
  <c r="AY145" i="81"/>
  <c r="AY146" i="81"/>
  <c r="AY147" i="81"/>
  <c r="AY148" i="81"/>
  <c r="AY149" i="81"/>
  <c r="AY150" i="81"/>
  <c r="AY151" i="81"/>
  <c r="AY152" i="81"/>
  <c r="AY153" i="81"/>
  <c r="AY154" i="81"/>
  <c r="AY155" i="81"/>
  <c r="AY156" i="81"/>
  <c r="AY157" i="81"/>
  <c r="AY158" i="81"/>
  <c r="AY159" i="81"/>
  <c r="AY160" i="81"/>
  <c r="AY161" i="81"/>
  <c r="AY162" i="81"/>
  <c r="AY163" i="81"/>
  <c r="AY164" i="81"/>
  <c r="AY165" i="81"/>
  <c r="AY166" i="81"/>
  <c r="AY167" i="81"/>
  <c r="AY168" i="81"/>
  <c r="AY169" i="81"/>
  <c r="AY170" i="81"/>
  <c r="AY171" i="81"/>
  <c r="AY172" i="81"/>
  <c r="AY173" i="81"/>
  <c r="AY174" i="81"/>
  <c r="AY175" i="81"/>
  <c r="AY176" i="81"/>
  <c r="AY177" i="81"/>
  <c r="AY178" i="81"/>
  <c r="AY179" i="81"/>
  <c r="AY180" i="81"/>
  <c r="AY181" i="81"/>
  <c r="AY182" i="81"/>
  <c r="AY183" i="81"/>
  <c r="AY184" i="81"/>
  <c r="AY185" i="81"/>
  <c r="AY186" i="81"/>
  <c r="AY187" i="81"/>
  <c r="AY188" i="81"/>
  <c r="AY189" i="81"/>
  <c r="AY190" i="81"/>
  <c r="AY191" i="81"/>
  <c r="AY192" i="81"/>
  <c r="AY193" i="81"/>
  <c r="AY194" i="81"/>
  <c r="AY195" i="81"/>
  <c r="AY196" i="81"/>
  <c r="AY197" i="81"/>
  <c r="AY198" i="81"/>
  <c r="AY199" i="81"/>
  <c r="AY200" i="81"/>
  <c r="AY201" i="81"/>
  <c r="AY202" i="81"/>
  <c r="AY203" i="81"/>
  <c r="AY204" i="81"/>
  <c r="AY205" i="81"/>
  <c r="AY206" i="81"/>
  <c r="AY207" i="81"/>
  <c r="AY208" i="81"/>
  <c r="AY209" i="81"/>
  <c r="AY210" i="81"/>
  <c r="AY211" i="81"/>
  <c r="AY212" i="81"/>
  <c r="AY213" i="81"/>
  <c r="AY214" i="81"/>
  <c r="AY215" i="81"/>
  <c r="AY216" i="81"/>
  <c r="AY217" i="81"/>
  <c r="AY218" i="81"/>
  <c r="AY219" i="81"/>
  <c r="AY220" i="81"/>
  <c r="AY221" i="81"/>
  <c r="AY222" i="81"/>
  <c r="AY223" i="81"/>
  <c r="AY224" i="81"/>
  <c r="AY225" i="81"/>
  <c r="AY226" i="81"/>
  <c r="AY227" i="81"/>
  <c r="AY228" i="81"/>
  <c r="AY229" i="81"/>
  <c r="AY230" i="81"/>
  <c r="AY231" i="81"/>
  <c r="AY232" i="81"/>
  <c r="AY233" i="81"/>
  <c r="AY234" i="81"/>
  <c r="AY235" i="81"/>
  <c r="AY236" i="81"/>
  <c r="AY237" i="81"/>
  <c r="AY238" i="81"/>
  <c r="AY239" i="81"/>
  <c r="AY240" i="81"/>
  <c r="AY241" i="81"/>
  <c r="AY242" i="81"/>
  <c r="AY243" i="81"/>
  <c r="AY244" i="81"/>
  <c r="AY245" i="81"/>
  <c r="AY246" i="81"/>
  <c r="AY247" i="81"/>
  <c r="AY248" i="81"/>
  <c r="AY249" i="81"/>
  <c r="AY250" i="81"/>
  <c r="AY251" i="81"/>
  <c r="AY252" i="81"/>
  <c r="AY253" i="81"/>
  <c r="AY254" i="81"/>
  <c r="AY255" i="81"/>
  <c r="AY256" i="81"/>
  <c r="AY257" i="81"/>
  <c r="AY258" i="81"/>
  <c r="AY259" i="81"/>
  <c r="AY260" i="81"/>
  <c r="AY261" i="81"/>
  <c r="AY262" i="81"/>
  <c r="AY263" i="81"/>
  <c r="AY264" i="81"/>
  <c r="AY265" i="81"/>
  <c r="AY266" i="81"/>
  <c r="AY267" i="81"/>
  <c r="AY268" i="81"/>
  <c r="AY269" i="81"/>
  <c r="AY270" i="81"/>
  <c r="AY271" i="81"/>
  <c r="AY272" i="81"/>
  <c r="AY273" i="81"/>
  <c r="AY274" i="81"/>
  <c r="AY275" i="81"/>
  <c r="AY276" i="81"/>
  <c r="AY277" i="81"/>
  <c r="AY278" i="81"/>
  <c r="AY279" i="81"/>
  <c r="AY280" i="81"/>
  <c r="AY281" i="81"/>
  <c r="AY282" i="81"/>
  <c r="AY283" i="81"/>
  <c r="AY284" i="81"/>
  <c r="AY285" i="81"/>
  <c r="AY286" i="81"/>
  <c r="AY287" i="81"/>
  <c r="AY288" i="81"/>
  <c r="AY289" i="81"/>
  <c r="AY290" i="81"/>
  <c r="AY291" i="81"/>
  <c r="AY292" i="81"/>
  <c r="AY293" i="81"/>
  <c r="AY294" i="81"/>
  <c r="AY295" i="81"/>
  <c r="AY296" i="81"/>
  <c r="AY297" i="81"/>
  <c r="AY298" i="81"/>
  <c r="AY299" i="81"/>
  <c r="AY300" i="81"/>
  <c r="AY301" i="81"/>
  <c r="AY302" i="81"/>
  <c r="AY303" i="81"/>
  <c r="AY304" i="81"/>
  <c r="AY305" i="81"/>
  <c r="AY306" i="81"/>
  <c r="AY307" i="81"/>
  <c r="AY308" i="81"/>
  <c r="AY309" i="81"/>
  <c r="AY310" i="81"/>
  <c r="AY311" i="81"/>
  <c r="AY312" i="81"/>
  <c r="AY313" i="81"/>
  <c r="AY314" i="81"/>
  <c r="AY315" i="81"/>
  <c r="AY316" i="81"/>
  <c r="AY317" i="81"/>
  <c r="AY318" i="81"/>
  <c r="AY319" i="81"/>
  <c r="AY320" i="81"/>
  <c r="AY321" i="81"/>
  <c r="AY322" i="81"/>
  <c r="AY323" i="81"/>
  <c r="AY324" i="81"/>
  <c r="AY325" i="81"/>
  <c r="AY326" i="81"/>
  <c r="AY327" i="81"/>
  <c r="AY328" i="81"/>
  <c r="AY329" i="81"/>
  <c r="AY330" i="81"/>
  <c r="AY331" i="81"/>
  <c r="AY332" i="81"/>
  <c r="AY333" i="81"/>
  <c r="AY334" i="81"/>
  <c r="AY335" i="81"/>
  <c r="AY336" i="81"/>
  <c r="AY337" i="81"/>
  <c r="AY338" i="81"/>
  <c r="AY339" i="81"/>
  <c r="AY340" i="81"/>
  <c r="AY341" i="81"/>
  <c r="AY342" i="81"/>
  <c r="AY343" i="81"/>
  <c r="AY344" i="81"/>
  <c r="AY345" i="81"/>
  <c r="AY346" i="81"/>
  <c r="AY347" i="81"/>
  <c r="AY348" i="81"/>
  <c r="AY349" i="81"/>
  <c r="AY350" i="81"/>
  <c r="AY351" i="81"/>
  <c r="AY352" i="81"/>
  <c r="AY353" i="81"/>
  <c r="AY354" i="81"/>
  <c r="AY355" i="81"/>
  <c r="AY356" i="81"/>
  <c r="AY357" i="81"/>
  <c r="AY358" i="81"/>
  <c r="AY359" i="81"/>
  <c r="AY360" i="81"/>
  <c r="AY361" i="81"/>
  <c r="AY362" i="81"/>
  <c r="AY363" i="81"/>
  <c r="AY364" i="81"/>
  <c r="AY365" i="81"/>
  <c r="AY366" i="81"/>
  <c r="AY367" i="81"/>
  <c r="AY368" i="81"/>
  <c r="AY369" i="81"/>
  <c r="AY370" i="81"/>
  <c r="AY371" i="81"/>
  <c r="AY372" i="81"/>
  <c r="AY373" i="81"/>
  <c r="AY374" i="81"/>
  <c r="AY375" i="81"/>
  <c r="AY376" i="81"/>
  <c r="AY377" i="81"/>
  <c r="AY378" i="81"/>
  <c r="AY379" i="81"/>
  <c r="AY380" i="81"/>
  <c r="AY381" i="81"/>
  <c r="AY382" i="81"/>
  <c r="AY383" i="81"/>
  <c r="AY384" i="81"/>
  <c r="AY385" i="81"/>
  <c r="AY386" i="81"/>
  <c r="AY387" i="81"/>
  <c r="AY388" i="81"/>
  <c r="AY389" i="81"/>
  <c r="AY390" i="81"/>
  <c r="AY391" i="81"/>
  <c r="AY392" i="81"/>
  <c r="AY393" i="81"/>
  <c r="AY394" i="81"/>
  <c r="AY395" i="81"/>
  <c r="AY396" i="81"/>
  <c r="AY397" i="81"/>
  <c r="AY398" i="81"/>
  <c r="AY399" i="81"/>
  <c r="AY400" i="81"/>
  <c r="AY401" i="81"/>
  <c r="AY402" i="81"/>
  <c r="AY403" i="81"/>
  <c r="AY404" i="81"/>
  <c r="AY405" i="81"/>
  <c r="AY406" i="81"/>
  <c r="AY407" i="81"/>
  <c r="AY408" i="81"/>
  <c r="AY409" i="81"/>
  <c r="AY410" i="81"/>
  <c r="AY411" i="81"/>
  <c r="AY412" i="81"/>
  <c r="AY413" i="81"/>
  <c r="AY414" i="81"/>
  <c r="AY415" i="81"/>
  <c r="AY416" i="81"/>
  <c r="AY417" i="81"/>
  <c r="AY418" i="81"/>
  <c r="AY419" i="81"/>
  <c r="AY420" i="81"/>
  <c r="AY421" i="81"/>
  <c r="AY422" i="81"/>
  <c r="AY423" i="81"/>
  <c r="AY424" i="81"/>
  <c r="AY425" i="81"/>
  <c r="AY426" i="81"/>
  <c r="AY427" i="81"/>
  <c r="AY428" i="81"/>
  <c r="AY429" i="81"/>
  <c r="AY430" i="81"/>
  <c r="AY431" i="81"/>
  <c r="AY432" i="81"/>
  <c r="AY433" i="81"/>
  <c r="AY434" i="81"/>
  <c r="AY435" i="81"/>
  <c r="AY436" i="81"/>
  <c r="AY437" i="81"/>
  <c r="AY438" i="81"/>
  <c r="AY439" i="81"/>
  <c r="AY440" i="81"/>
  <c r="AY441" i="81"/>
  <c r="AY442" i="81"/>
  <c r="AY443" i="81"/>
  <c r="AY444" i="81"/>
  <c r="AY445" i="81"/>
  <c r="AY446" i="81"/>
  <c r="AY447" i="81"/>
  <c r="AY448" i="81"/>
  <c r="AY449" i="81"/>
  <c r="AY450" i="81"/>
  <c r="AY451" i="81"/>
  <c r="AY452" i="81"/>
  <c r="AY453" i="81"/>
  <c r="AY454" i="81"/>
  <c r="AY455" i="81"/>
  <c r="AY456" i="81"/>
  <c r="AY457" i="81"/>
  <c r="AY458" i="81"/>
  <c r="AY459" i="81"/>
  <c r="AY460" i="81"/>
  <c r="AY461" i="81"/>
  <c r="AY462" i="81"/>
  <c r="AY463" i="81"/>
  <c r="AY464" i="81"/>
  <c r="AY465" i="81"/>
  <c r="AY466" i="81"/>
  <c r="AY467" i="81"/>
  <c r="AY468" i="81"/>
  <c r="AY469" i="81"/>
  <c r="AY470" i="81"/>
  <c r="AY471" i="81"/>
  <c r="AY472" i="81"/>
  <c r="AY473" i="81"/>
  <c r="AY474" i="81"/>
  <c r="AY475" i="81"/>
  <c r="AY476" i="81"/>
  <c r="AY477" i="81"/>
  <c r="AY478" i="81"/>
  <c r="AY479" i="81"/>
  <c r="AY480" i="81"/>
  <c r="AY481" i="81"/>
  <c r="AY482" i="81"/>
  <c r="AY483" i="81"/>
  <c r="AY484" i="81"/>
  <c r="AY485" i="81"/>
  <c r="AY486" i="81"/>
  <c r="AY487" i="81"/>
  <c r="AY488" i="81"/>
  <c r="AY489" i="81"/>
  <c r="AY490" i="81"/>
  <c r="AY491" i="81"/>
  <c r="AY492" i="81"/>
  <c r="AY493" i="81"/>
  <c r="AY494" i="81"/>
  <c r="AY495" i="81"/>
  <c r="AY496" i="81"/>
  <c r="AY497" i="81"/>
  <c r="AY498" i="81"/>
  <c r="AY499" i="81"/>
  <c r="AY500" i="81"/>
  <c r="AY501" i="81"/>
  <c r="AY502" i="81"/>
  <c r="AY503" i="81"/>
  <c r="AY504" i="81"/>
  <c r="AY505" i="81"/>
  <c r="AY506" i="81"/>
  <c r="AY507" i="81"/>
  <c r="AY508" i="81"/>
  <c r="AY509" i="81"/>
  <c r="AY510" i="81"/>
  <c r="AY511" i="81"/>
  <c r="AY512" i="81"/>
  <c r="AY513" i="81"/>
  <c r="AY514" i="81"/>
  <c r="AY515" i="81"/>
  <c r="AY516" i="81"/>
  <c r="AY517" i="81"/>
  <c r="AY518" i="81"/>
  <c r="AY519" i="81"/>
  <c r="AY520" i="81"/>
  <c r="AY521" i="81"/>
  <c r="AY522" i="81"/>
  <c r="AY523" i="81"/>
  <c r="AY524" i="81"/>
  <c r="AY525" i="81"/>
  <c r="AY526" i="81"/>
  <c r="AY527" i="81"/>
  <c r="AY528" i="81"/>
  <c r="AY529" i="81"/>
  <c r="AY530" i="81"/>
  <c r="AY531" i="81"/>
  <c r="AY532" i="81"/>
  <c r="AY533" i="81"/>
  <c r="AY534" i="81"/>
  <c r="AY535" i="81"/>
  <c r="AY536" i="81"/>
  <c r="AY537" i="81"/>
  <c r="AY538" i="81"/>
  <c r="AY539" i="81"/>
  <c r="AY540" i="81"/>
  <c r="AY541" i="81"/>
  <c r="AY542" i="81"/>
  <c r="AY543" i="81"/>
  <c r="AY544" i="81"/>
  <c r="AY545" i="81"/>
  <c r="AY546" i="81"/>
  <c r="AY547" i="81"/>
  <c r="AY548" i="81"/>
  <c r="AY549" i="81"/>
  <c r="AY550" i="81"/>
  <c r="AY551" i="81"/>
  <c r="AY552" i="81"/>
  <c r="AY553" i="81"/>
  <c r="AY554" i="81"/>
  <c r="AY555" i="81"/>
  <c r="AY556" i="81"/>
  <c r="AY557" i="81"/>
  <c r="AY558" i="81"/>
  <c r="AY559" i="81"/>
  <c r="AY560" i="81"/>
  <c r="AY561" i="81"/>
  <c r="AY562" i="81"/>
  <c r="AY563" i="81"/>
  <c r="AY564" i="81"/>
  <c r="AY565" i="81"/>
  <c r="AY566" i="81"/>
  <c r="AY567" i="81"/>
  <c r="AY568" i="81"/>
  <c r="AY569" i="81"/>
  <c r="AY570" i="81"/>
  <c r="AY571" i="81"/>
  <c r="AY572" i="81"/>
  <c r="AY573" i="81"/>
  <c r="AY574" i="81"/>
  <c r="AY575" i="81"/>
  <c r="AY576" i="81"/>
  <c r="AY577" i="81"/>
  <c r="AY578" i="81"/>
  <c r="AY579" i="81"/>
  <c r="AY580" i="81"/>
  <c r="AY581" i="81"/>
  <c r="AY582" i="81"/>
  <c r="AY583" i="81"/>
  <c r="AY584" i="81"/>
  <c r="AY585" i="81"/>
  <c r="AY586" i="81"/>
  <c r="AY587" i="81"/>
  <c r="AY588" i="81"/>
  <c r="AY589" i="81"/>
  <c r="AY590" i="81"/>
  <c r="AY591" i="81"/>
  <c r="AY592" i="81"/>
  <c r="AY593" i="81"/>
  <c r="AY594" i="81"/>
  <c r="AY595" i="81"/>
  <c r="AY596" i="81"/>
  <c r="AY597" i="81"/>
  <c r="AY598" i="81"/>
  <c r="AY599" i="81"/>
  <c r="AY600" i="81"/>
  <c r="AY601" i="81"/>
  <c r="AY602" i="81"/>
  <c r="AY603" i="81"/>
  <c r="AY604" i="81"/>
  <c r="AY605" i="81"/>
  <c r="AY606" i="81"/>
  <c r="AY607" i="81"/>
  <c r="AY608" i="81"/>
  <c r="AY609" i="81"/>
  <c r="AY610" i="81"/>
  <c r="AY611" i="81"/>
  <c r="AY612" i="81"/>
  <c r="AY613" i="81"/>
  <c r="AY614" i="81"/>
  <c r="AY615" i="81"/>
  <c r="AY616" i="81"/>
  <c r="AY617" i="81"/>
  <c r="AY618" i="81"/>
  <c r="AY619" i="81"/>
  <c r="AY620" i="81"/>
  <c r="AY621" i="81"/>
  <c r="AY622" i="81"/>
  <c r="AY623" i="81"/>
  <c r="AY624" i="81"/>
  <c r="AY625" i="81"/>
  <c r="AY626" i="81"/>
  <c r="AY627" i="81"/>
  <c r="AY628" i="81"/>
  <c r="AY629" i="81"/>
  <c r="AY630" i="81"/>
  <c r="AY631" i="81"/>
  <c r="AY632" i="81"/>
  <c r="AY633" i="81"/>
  <c r="AY634" i="81"/>
  <c r="AY635" i="81"/>
  <c r="AY636" i="81"/>
  <c r="AY637" i="81"/>
  <c r="AY638" i="81"/>
  <c r="AY639" i="81"/>
  <c r="AY640" i="81"/>
  <c r="AY641" i="81"/>
  <c r="AY642" i="81"/>
  <c r="AY643" i="81"/>
  <c r="AY644" i="81"/>
  <c r="AY645" i="81"/>
  <c r="AY646" i="81"/>
  <c r="AY647" i="81"/>
  <c r="AY648" i="81"/>
  <c r="AY649" i="81"/>
  <c r="AY650" i="81"/>
  <c r="AY651" i="81"/>
  <c r="AY652" i="81"/>
  <c r="AY653" i="81"/>
  <c r="AY654" i="81"/>
  <c r="AY655" i="81"/>
  <c r="AY656" i="81"/>
  <c r="AY657" i="81"/>
  <c r="AY658" i="81"/>
  <c r="AY659" i="81"/>
  <c r="AY660" i="81"/>
  <c r="AY661" i="81"/>
  <c r="AY662" i="81"/>
  <c r="AY663" i="81"/>
  <c r="AY664" i="81"/>
  <c r="AY665" i="81"/>
  <c r="AY666" i="81"/>
  <c r="AY667" i="81"/>
  <c r="AY668" i="81"/>
  <c r="AY669" i="81"/>
  <c r="AY670" i="81"/>
  <c r="AY671" i="81"/>
  <c r="AY672" i="81"/>
  <c r="AY673" i="81"/>
  <c r="AY674" i="81"/>
  <c r="AY675" i="81"/>
  <c r="AY676" i="81"/>
  <c r="AY677" i="81"/>
  <c r="AY678" i="81"/>
  <c r="AY679" i="81"/>
  <c r="AY680" i="81"/>
  <c r="AY681" i="81"/>
  <c r="AY682" i="81"/>
  <c r="AY683" i="81"/>
  <c r="AY684" i="81"/>
  <c r="AY685" i="81"/>
  <c r="AY686" i="81"/>
  <c r="AY687" i="81"/>
  <c r="AY688" i="81"/>
  <c r="AY689" i="81"/>
  <c r="AY690" i="81"/>
  <c r="AY691" i="81"/>
  <c r="AY692" i="81"/>
  <c r="AY693" i="81"/>
  <c r="AY694" i="81"/>
  <c r="AY695" i="81"/>
  <c r="AY696" i="81"/>
  <c r="AY697" i="81"/>
  <c r="AY698" i="81"/>
  <c r="AY699" i="81"/>
  <c r="AY700" i="81"/>
  <c r="AY701" i="81"/>
  <c r="AY702" i="81"/>
  <c r="AY703" i="81"/>
  <c r="AY704" i="81"/>
  <c r="AY705" i="81"/>
  <c r="AY706" i="81"/>
  <c r="AY707" i="81"/>
  <c r="AY708" i="81"/>
  <c r="AY709" i="81"/>
  <c r="AY710" i="81"/>
  <c r="AY711" i="81"/>
  <c r="AY712" i="81"/>
  <c r="AY713" i="81"/>
  <c r="AY714" i="81"/>
  <c r="AY715" i="81"/>
  <c r="AY716" i="81"/>
  <c r="AY717" i="81"/>
  <c r="AY718" i="81"/>
  <c r="AY719" i="81"/>
  <c r="AY720" i="81"/>
  <c r="AY721" i="81"/>
  <c r="AY722" i="81"/>
  <c r="AY723" i="81"/>
  <c r="AY724" i="81"/>
  <c r="AY725" i="81"/>
  <c r="AY726" i="81"/>
  <c r="AY727" i="81"/>
  <c r="AY728" i="81"/>
  <c r="AY729" i="81"/>
  <c r="AY730" i="81"/>
  <c r="AY731" i="81"/>
  <c r="AY732" i="81"/>
  <c r="AY733" i="81"/>
  <c r="AY734" i="81"/>
  <c r="AY735" i="81"/>
  <c r="AY736" i="81"/>
  <c r="AY737" i="81"/>
  <c r="AY738" i="81"/>
  <c r="AY739" i="81"/>
  <c r="AY740" i="81"/>
  <c r="AY741" i="81"/>
  <c r="AY742" i="81"/>
  <c r="AY743" i="81"/>
  <c r="AY744" i="81"/>
  <c r="AY745" i="81"/>
  <c r="AY746" i="81"/>
  <c r="AY747" i="81"/>
  <c r="AY748" i="81"/>
  <c r="AY749" i="81"/>
  <c r="AY750" i="81"/>
  <c r="AY751" i="81"/>
  <c r="AY752" i="81"/>
  <c r="AY753" i="81"/>
  <c r="AY754" i="81"/>
  <c r="AY755" i="81"/>
  <c r="AY756" i="81"/>
  <c r="AY757" i="81"/>
  <c r="AY758" i="81"/>
  <c r="AY759" i="81"/>
  <c r="AY760" i="81"/>
  <c r="AY761" i="81"/>
  <c r="AY762" i="81"/>
  <c r="AY763" i="81"/>
  <c r="AY764" i="81"/>
  <c r="AY765" i="81"/>
  <c r="AY766" i="81"/>
  <c r="AY767" i="81"/>
  <c r="AY768" i="81"/>
  <c r="AY769" i="81"/>
  <c r="AY770" i="81"/>
  <c r="AY771" i="81"/>
  <c r="AY772" i="81"/>
  <c r="AY5" i="81"/>
  <c r="BV6" i="81"/>
  <c r="BV7" i="81"/>
  <c r="BV8" i="81"/>
  <c r="BV9" i="81"/>
  <c r="BV10" i="81"/>
  <c r="BV11" i="81"/>
  <c r="BV12" i="81"/>
  <c r="BV13" i="81"/>
  <c r="BV14" i="81"/>
  <c r="BV15" i="81"/>
  <c r="BV16" i="81"/>
  <c r="BV17" i="81"/>
  <c r="BV18" i="81"/>
  <c r="BV19" i="81"/>
  <c r="BV20" i="81"/>
  <c r="BV21" i="81"/>
  <c r="BV22" i="81"/>
  <c r="BV23" i="81"/>
  <c r="BV24" i="81"/>
  <c r="BV25" i="81"/>
  <c r="BV26" i="81"/>
  <c r="BV27" i="81"/>
  <c r="BV28" i="81"/>
  <c r="BV29" i="81"/>
  <c r="BV30" i="81"/>
  <c r="BV31" i="81"/>
  <c r="BV32" i="81"/>
  <c r="BV33" i="81"/>
  <c r="BV34" i="81"/>
  <c r="BV35" i="81"/>
  <c r="BV36" i="81"/>
  <c r="BV37" i="81"/>
  <c r="BV38" i="81"/>
  <c r="BV39" i="81"/>
  <c r="BV40" i="81"/>
  <c r="BV41" i="81"/>
  <c r="BV42" i="81"/>
  <c r="BV43" i="81"/>
  <c r="BV44" i="81"/>
  <c r="BV45" i="81"/>
  <c r="BV46" i="81"/>
  <c r="BV47" i="81"/>
  <c r="BV48" i="81"/>
  <c r="BV49" i="81"/>
  <c r="BV50" i="81"/>
  <c r="BV51" i="81"/>
  <c r="BV52" i="81"/>
  <c r="BV53" i="81"/>
  <c r="BV54" i="81"/>
  <c r="BV55" i="81"/>
  <c r="BV56" i="81"/>
  <c r="BV57" i="81"/>
  <c r="BV58" i="81"/>
  <c r="BV59" i="81"/>
  <c r="BV60" i="81"/>
  <c r="BV61" i="81"/>
  <c r="BV62" i="81"/>
  <c r="BV63" i="81"/>
  <c r="BV64" i="81"/>
  <c r="BV65" i="81"/>
  <c r="BV66" i="81"/>
  <c r="BV67" i="81"/>
  <c r="BV68" i="81"/>
  <c r="BV69" i="81"/>
  <c r="BV70" i="81"/>
  <c r="BV71" i="81"/>
  <c r="BV72" i="81"/>
  <c r="BV73" i="81"/>
  <c r="BV74" i="81"/>
  <c r="BV75" i="81"/>
  <c r="BV76" i="81"/>
  <c r="BV77" i="81"/>
  <c r="BV78" i="81"/>
  <c r="BV79" i="81"/>
  <c r="BV80" i="81"/>
  <c r="BV81" i="81"/>
  <c r="BV82" i="81"/>
  <c r="BV83" i="81"/>
  <c r="BV84" i="81"/>
  <c r="BV85" i="81"/>
  <c r="BV86" i="81"/>
  <c r="BV87" i="81"/>
  <c r="BV88" i="81"/>
  <c r="BV89" i="81"/>
  <c r="BV90" i="81"/>
  <c r="BV91" i="81"/>
  <c r="BV92" i="81"/>
  <c r="BV93" i="81"/>
  <c r="BV94" i="81"/>
  <c r="BV95" i="81"/>
  <c r="BV96" i="81"/>
  <c r="BV97" i="81"/>
  <c r="BV98" i="81"/>
  <c r="BV99" i="81"/>
  <c r="BV100" i="81"/>
  <c r="BV101" i="81"/>
  <c r="BV102" i="81"/>
  <c r="BV103" i="81"/>
  <c r="BV104" i="81"/>
  <c r="BV105" i="81"/>
  <c r="BV106" i="81"/>
  <c r="BV107" i="81"/>
  <c r="BV108" i="81"/>
  <c r="BV109" i="81"/>
  <c r="BV110" i="81"/>
  <c r="BV111" i="81"/>
  <c r="BV112" i="81"/>
  <c r="BV113" i="81"/>
  <c r="BV114" i="81"/>
  <c r="BV115" i="81"/>
  <c r="BV116" i="81"/>
  <c r="BV117" i="81"/>
  <c r="BV118" i="81"/>
  <c r="BV119" i="81"/>
  <c r="BV120" i="81"/>
  <c r="BV121" i="81"/>
  <c r="BV122" i="81"/>
  <c r="BV123" i="81"/>
  <c r="BV124" i="81"/>
  <c r="BV125" i="81"/>
  <c r="BV126" i="81"/>
  <c r="BV127" i="81"/>
  <c r="BV128" i="81"/>
  <c r="BV129" i="81"/>
  <c r="BV130" i="81"/>
  <c r="BV131" i="81"/>
  <c r="BV132" i="81"/>
  <c r="BV133" i="81"/>
  <c r="BV134" i="81"/>
  <c r="BV135" i="81"/>
  <c r="BV136" i="81"/>
  <c r="BV137" i="81"/>
  <c r="BV138" i="81"/>
  <c r="BV139" i="81"/>
  <c r="BV140" i="81"/>
  <c r="BV141" i="81"/>
  <c r="BV142" i="81"/>
  <c r="BV143" i="81"/>
  <c r="BV144" i="81"/>
  <c r="BV145" i="81"/>
  <c r="BV146" i="81"/>
  <c r="BV147" i="81"/>
  <c r="BV148" i="81"/>
  <c r="BV149" i="81"/>
  <c r="BV150" i="81"/>
  <c r="BV151" i="81"/>
  <c r="BV152" i="81"/>
  <c r="BV153" i="81"/>
  <c r="BV154" i="81"/>
  <c r="BV155" i="81"/>
  <c r="BV156" i="81"/>
  <c r="BV157" i="81"/>
  <c r="BV158" i="81"/>
  <c r="BV159" i="81"/>
  <c r="BV160" i="81"/>
  <c r="BV161" i="81"/>
  <c r="BV162" i="81"/>
  <c r="BV163" i="81"/>
  <c r="BV164" i="81"/>
  <c r="BV165" i="81"/>
  <c r="BV166" i="81"/>
  <c r="BV167" i="81"/>
  <c r="BV168" i="81"/>
  <c r="BV169" i="81"/>
  <c r="BV170" i="81"/>
  <c r="BV171" i="81"/>
  <c r="BV172" i="81"/>
  <c r="BV173" i="81"/>
  <c r="BV174" i="81"/>
  <c r="BV175" i="81"/>
  <c r="BV176" i="81"/>
  <c r="BV177" i="81"/>
  <c r="BV178" i="81"/>
  <c r="BV179" i="81"/>
  <c r="BV180" i="81"/>
  <c r="BV181" i="81"/>
  <c r="BV182" i="81"/>
  <c r="BV183" i="81"/>
  <c r="BV184" i="81"/>
  <c r="BV185" i="81"/>
  <c r="BV186" i="81"/>
  <c r="BV187" i="81"/>
  <c r="BV188" i="81"/>
  <c r="BV189" i="81"/>
  <c r="BV190" i="81"/>
  <c r="BV191" i="81"/>
  <c r="BV192" i="81"/>
  <c r="BV193" i="81"/>
  <c r="BV194" i="81"/>
  <c r="BV195" i="81"/>
  <c r="BV196" i="81"/>
  <c r="BV197" i="81"/>
  <c r="BV198" i="81"/>
  <c r="BV199" i="81"/>
  <c r="BV200" i="81"/>
  <c r="BV201" i="81"/>
  <c r="BV202" i="81"/>
  <c r="BV203" i="81"/>
  <c r="BV204" i="81"/>
  <c r="BV205" i="81"/>
  <c r="BV206" i="81"/>
  <c r="BV207" i="81"/>
  <c r="BV208" i="81"/>
  <c r="BV209" i="81"/>
  <c r="BV210" i="81"/>
  <c r="BV211" i="81"/>
  <c r="BV212" i="81"/>
  <c r="BV213" i="81"/>
  <c r="BV214" i="81"/>
  <c r="BV215" i="81"/>
  <c r="BV216" i="81"/>
  <c r="BV217" i="81"/>
  <c r="BV218" i="81"/>
  <c r="BV219" i="81"/>
  <c r="BV220" i="81"/>
  <c r="BV221" i="81"/>
  <c r="BV222" i="81"/>
  <c r="BV223" i="81"/>
  <c r="BV224" i="81"/>
  <c r="BV225" i="81"/>
  <c r="BV226" i="81"/>
  <c r="BV227" i="81"/>
  <c r="BV228" i="81"/>
  <c r="BV229" i="81"/>
  <c r="BV230" i="81"/>
  <c r="BV231" i="81"/>
  <c r="BV232" i="81"/>
  <c r="BV233" i="81"/>
  <c r="BV234" i="81"/>
  <c r="BV235" i="81"/>
  <c r="BV236" i="81"/>
  <c r="BV237" i="81"/>
  <c r="BV238" i="81"/>
  <c r="BV239" i="81"/>
  <c r="BV240" i="81"/>
  <c r="BV241" i="81"/>
  <c r="BV242" i="81"/>
  <c r="BV243" i="81"/>
  <c r="BV244" i="81"/>
  <c r="BV245" i="81"/>
  <c r="BV246" i="81"/>
  <c r="BV247" i="81"/>
  <c r="BV248" i="81"/>
  <c r="BV249" i="81"/>
  <c r="BV250" i="81"/>
  <c r="BV251" i="81"/>
  <c r="BV252" i="81"/>
  <c r="BV253" i="81"/>
  <c r="BV254" i="81"/>
  <c r="BV255" i="81"/>
  <c r="BV256" i="81"/>
  <c r="BV257" i="81"/>
  <c r="BV258" i="81"/>
  <c r="BV259" i="81"/>
  <c r="BV260" i="81"/>
  <c r="BV261" i="81"/>
  <c r="BV262" i="81"/>
  <c r="BV263" i="81"/>
  <c r="BV264" i="81"/>
  <c r="BV265" i="81"/>
  <c r="BV266" i="81"/>
  <c r="BV267" i="81"/>
  <c r="BV268" i="81"/>
  <c r="BV269" i="81"/>
  <c r="BV270" i="81"/>
  <c r="BV271" i="81"/>
  <c r="BV272" i="81"/>
  <c r="BV273" i="81"/>
  <c r="BV274" i="81"/>
  <c r="BV275" i="81"/>
  <c r="BV276" i="81"/>
  <c r="BV277" i="81"/>
  <c r="BV278" i="81"/>
  <c r="BV279" i="81"/>
  <c r="BV280" i="81"/>
  <c r="BV281" i="81"/>
  <c r="BV282" i="81"/>
  <c r="BV283" i="81"/>
  <c r="BV284" i="81"/>
  <c r="BV285" i="81"/>
  <c r="BV286" i="81"/>
  <c r="BV287" i="81"/>
  <c r="BV288" i="81"/>
  <c r="BV289" i="81"/>
  <c r="BV290" i="81"/>
  <c r="BV291" i="81"/>
  <c r="BV292" i="81"/>
  <c r="BV293" i="81"/>
  <c r="BV294" i="81"/>
  <c r="BV295" i="81"/>
  <c r="BV296" i="81"/>
  <c r="BV297" i="81"/>
  <c r="BV298" i="81"/>
  <c r="BV299" i="81"/>
  <c r="BV300" i="81"/>
  <c r="BV301" i="81"/>
  <c r="BV302" i="81"/>
  <c r="BV303" i="81"/>
  <c r="BV304" i="81"/>
  <c r="BV305" i="81"/>
  <c r="BV306" i="81"/>
  <c r="BV307" i="81"/>
  <c r="BV308" i="81"/>
  <c r="BV309" i="81"/>
  <c r="BV310" i="81"/>
  <c r="BV311" i="81"/>
  <c r="BV312" i="81"/>
  <c r="BV313" i="81"/>
  <c r="BV314" i="81"/>
  <c r="BV315" i="81"/>
  <c r="BV316" i="81"/>
  <c r="BV317" i="81"/>
  <c r="BV318" i="81"/>
  <c r="BV319" i="81"/>
  <c r="BV320" i="81"/>
  <c r="BV321" i="81"/>
  <c r="BV322" i="81"/>
  <c r="BV323" i="81"/>
  <c r="BV324" i="81"/>
  <c r="BV325" i="81"/>
  <c r="BV326" i="81"/>
  <c r="BV327" i="81"/>
  <c r="BV328" i="81"/>
  <c r="BV329" i="81"/>
  <c r="BV330" i="81"/>
  <c r="BV331" i="81"/>
  <c r="BV332" i="81"/>
  <c r="BV333" i="81"/>
  <c r="BV334" i="81"/>
  <c r="BV335" i="81"/>
  <c r="BV336" i="81"/>
  <c r="BV337" i="81"/>
  <c r="BV338" i="81"/>
  <c r="BV339" i="81"/>
  <c r="BV340" i="81"/>
  <c r="BV341" i="81"/>
  <c r="BV342" i="81"/>
  <c r="BV343" i="81"/>
  <c r="BV344" i="81"/>
  <c r="BV345" i="81"/>
  <c r="BV346" i="81"/>
  <c r="BV347" i="81"/>
  <c r="BV348" i="81"/>
  <c r="BV349" i="81"/>
  <c r="BV350" i="81"/>
  <c r="BV351" i="81"/>
  <c r="BV352" i="81"/>
  <c r="BV353" i="81"/>
  <c r="BV354" i="81"/>
  <c r="BV355" i="81"/>
  <c r="BV356" i="81"/>
  <c r="BV357" i="81"/>
  <c r="BV358" i="81"/>
  <c r="BV359" i="81"/>
  <c r="BV360" i="81"/>
  <c r="BV361" i="81"/>
  <c r="BV362" i="81"/>
  <c r="BV363" i="81"/>
  <c r="BV364" i="81"/>
  <c r="BV365" i="81"/>
  <c r="BV366" i="81"/>
  <c r="BV367" i="81"/>
  <c r="BV368" i="81"/>
  <c r="BV369" i="81"/>
  <c r="BV370" i="81"/>
  <c r="BV371" i="81"/>
  <c r="BV372" i="81"/>
  <c r="BV373" i="81"/>
  <c r="BV374" i="81"/>
  <c r="BV375" i="81"/>
  <c r="BV376" i="81"/>
  <c r="BV377" i="81"/>
  <c r="BV378" i="81"/>
  <c r="BV379" i="81"/>
  <c r="BV380" i="81"/>
  <c r="BV381" i="81"/>
  <c r="BV382" i="81"/>
  <c r="BV383" i="81"/>
  <c r="BV384" i="81"/>
  <c r="BV385" i="81"/>
  <c r="BV386" i="81"/>
  <c r="BV387" i="81"/>
  <c r="BV388" i="81"/>
  <c r="BV389" i="81"/>
  <c r="BV390" i="81"/>
  <c r="BV391" i="81"/>
  <c r="BV392" i="81"/>
  <c r="BV393" i="81"/>
  <c r="BV394" i="81"/>
  <c r="BV395" i="81"/>
  <c r="BV396" i="81"/>
  <c r="BV397" i="81"/>
  <c r="BV398" i="81"/>
  <c r="BV399" i="81"/>
  <c r="BV400" i="81"/>
  <c r="BV401" i="81"/>
  <c r="BV402" i="81"/>
  <c r="BV403" i="81"/>
  <c r="BV404" i="81"/>
  <c r="BV405" i="81"/>
  <c r="BV406" i="81"/>
  <c r="BV407" i="81"/>
  <c r="BV408" i="81"/>
  <c r="BV409" i="81"/>
  <c r="BV410" i="81"/>
  <c r="BV411" i="81"/>
  <c r="BV412" i="81"/>
  <c r="BV413" i="81"/>
  <c r="BV414" i="81"/>
  <c r="BV415" i="81"/>
  <c r="BV416" i="81"/>
  <c r="BV417" i="81"/>
  <c r="BV418" i="81"/>
  <c r="BV419" i="81"/>
  <c r="BV420" i="81"/>
  <c r="BV421" i="81"/>
  <c r="BV422" i="81"/>
  <c r="BV423" i="81"/>
  <c r="BV424" i="81"/>
  <c r="BV425" i="81"/>
  <c r="BV426" i="81"/>
  <c r="BV427" i="81"/>
  <c r="BV428" i="81"/>
  <c r="BV429" i="81"/>
  <c r="BV430" i="81"/>
  <c r="BV431" i="81"/>
  <c r="BV432" i="81"/>
  <c r="BV433" i="81"/>
  <c r="BV434" i="81"/>
  <c r="BV435" i="81"/>
  <c r="BV436" i="81"/>
  <c r="BV437" i="81"/>
  <c r="BV438" i="81"/>
  <c r="BV439" i="81"/>
  <c r="BV440" i="81"/>
  <c r="BV441" i="81"/>
  <c r="BV442" i="81"/>
  <c r="BV443" i="81"/>
  <c r="BV444" i="81"/>
  <c r="BV445" i="81"/>
  <c r="BV446" i="81"/>
  <c r="BV447" i="81"/>
  <c r="BV448" i="81"/>
  <c r="BV449" i="81"/>
  <c r="BV450" i="81"/>
  <c r="BV451" i="81"/>
  <c r="BV452" i="81"/>
  <c r="BV453" i="81"/>
  <c r="BV454" i="81"/>
  <c r="BV455" i="81"/>
  <c r="BV456" i="81"/>
  <c r="BV457" i="81"/>
  <c r="BV458" i="81"/>
  <c r="BV459" i="81"/>
  <c r="BV460" i="81"/>
  <c r="BV461" i="81"/>
  <c r="BV462" i="81"/>
  <c r="BV463" i="81"/>
  <c r="BV464" i="81"/>
  <c r="BV465" i="81"/>
  <c r="BV466" i="81"/>
  <c r="BV467" i="81"/>
  <c r="BV468" i="81"/>
  <c r="BV469" i="81"/>
  <c r="BV470" i="81"/>
  <c r="BV471" i="81"/>
  <c r="BV472" i="81"/>
  <c r="BV473" i="81"/>
  <c r="BV474" i="81"/>
  <c r="BV475" i="81"/>
  <c r="BV476" i="81"/>
  <c r="BV477" i="81"/>
  <c r="BV478" i="81"/>
  <c r="BV479" i="81"/>
  <c r="BV480" i="81"/>
  <c r="BV481" i="81"/>
  <c r="BV482" i="81"/>
  <c r="BV483" i="81"/>
  <c r="BV484" i="81"/>
  <c r="BV485" i="81"/>
  <c r="BV486" i="81"/>
  <c r="BV487" i="81"/>
  <c r="BV488" i="81"/>
  <c r="BV489" i="81"/>
  <c r="BV490" i="81"/>
  <c r="BV491" i="81"/>
  <c r="BV492" i="81"/>
  <c r="BV493" i="81"/>
  <c r="BV494" i="81"/>
  <c r="BV495" i="81"/>
  <c r="BV496" i="81"/>
  <c r="BV497" i="81"/>
  <c r="BV498" i="81"/>
  <c r="BV499" i="81"/>
  <c r="BV500" i="81"/>
  <c r="BV501" i="81"/>
  <c r="BV502" i="81"/>
  <c r="BV503" i="81"/>
  <c r="BV504" i="81"/>
  <c r="BV505" i="81"/>
  <c r="BV506" i="81"/>
  <c r="BV507" i="81"/>
  <c r="BV508" i="81"/>
  <c r="BV509" i="81"/>
  <c r="BV510" i="81"/>
  <c r="BV511" i="81"/>
  <c r="BV512" i="81"/>
  <c r="BV513" i="81"/>
  <c r="BV514" i="81"/>
  <c r="BV515" i="81"/>
  <c r="BV516" i="81"/>
  <c r="BV517" i="81"/>
  <c r="BV518" i="81"/>
  <c r="BV519" i="81"/>
  <c r="BV520" i="81"/>
  <c r="BV521" i="81"/>
  <c r="BV522" i="81"/>
  <c r="BV523" i="81"/>
  <c r="BV524" i="81"/>
  <c r="BV525" i="81"/>
  <c r="BV526" i="81"/>
  <c r="BV527" i="81"/>
  <c r="BV528" i="81"/>
  <c r="BV529" i="81"/>
  <c r="BV530" i="81"/>
  <c r="BV531" i="81"/>
  <c r="BV532" i="81"/>
  <c r="BV533" i="81"/>
  <c r="BV534" i="81"/>
  <c r="BV535" i="81"/>
  <c r="BV536" i="81"/>
  <c r="BV537" i="81"/>
  <c r="BV538" i="81"/>
  <c r="BV539" i="81"/>
  <c r="BV540" i="81"/>
  <c r="BV541" i="81"/>
  <c r="BV542" i="81"/>
  <c r="BV543" i="81"/>
  <c r="BV544" i="81"/>
  <c r="BV545" i="81"/>
  <c r="BV546" i="81"/>
  <c r="BV547" i="81"/>
  <c r="BV548" i="81"/>
  <c r="BV549" i="81"/>
  <c r="BV550" i="81"/>
  <c r="BV551" i="81"/>
  <c r="BV552" i="81"/>
  <c r="BV553" i="81"/>
  <c r="BV554" i="81"/>
  <c r="BV555" i="81"/>
  <c r="BV556" i="81"/>
  <c r="BV557" i="81"/>
  <c r="BV558" i="81"/>
  <c r="BV559" i="81"/>
  <c r="BV560" i="81"/>
  <c r="BV561" i="81"/>
  <c r="BV562" i="81"/>
  <c r="BV563" i="81"/>
  <c r="BV564" i="81"/>
  <c r="BV565" i="81"/>
  <c r="BV566" i="81"/>
  <c r="BV567" i="81"/>
  <c r="BV568" i="81"/>
  <c r="BV569" i="81"/>
  <c r="BV570" i="81"/>
  <c r="BV571" i="81"/>
  <c r="BV572" i="81"/>
  <c r="BV573" i="81"/>
  <c r="BV574" i="81"/>
  <c r="BV575" i="81"/>
  <c r="BV576" i="81"/>
  <c r="BV577" i="81"/>
  <c r="BV578" i="81"/>
  <c r="BV579" i="81"/>
  <c r="BV580" i="81"/>
  <c r="BV581" i="81"/>
  <c r="BV582" i="81"/>
  <c r="BV583" i="81"/>
  <c r="BV584" i="81"/>
  <c r="BV585" i="81"/>
  <c r="BV586" i="81"/>
  <c r="BV587" i="81"/>
  <c r="BV588" i="81"/>
  <c r="BV589" i="81"/>
  <c r="BV590" i="81"/>
  <c r="BV591" i="81"/>
  <c r="BV592" i="81"/>
  <c r="BV593" i="81"/>
  <c r="BV594" i="81"/>
  <c r="BV595" i="81"/>
  <c r="BV596" i="81"/>
  <c r="BV597" i="81"/>
  <c r="BV598" i="81"/>
  <c r="BV599" i="81"/>
  <c r="BV600" i="81"/>
  <c r="BV601" i="81"/>
  <c r="BV602" i="81"/>
  <c r="BV603" i="81"/>
  <c r="BV604" i="81"/>
  <c r="BV605" i="81"/>
  <c r="BV606" i="81"/>
  <c r="BV607" i="81"/>
  <c r="BV608" i="81"/>
  <c r="BV609" i="81"/>
  <c r="BV610" i="81"/>
  <c r="BV611" i="81"/>
  <c r="BV612" i="81"/>
  <c r="BV613" i="81"/>
  <c r="BV614" i="81"/>
  <c r="BV615" i="81"/>
  <c r="BV616" i="81"/>
  <c r="BV617" i="81"/>
  <c r="BV618" i="81"/>
  <c r="BV619" i="81"/>
  <c r="BV620" i="81"/>
  <c r="BV621" i="81"/>
  <c r="BV622" i="81"/>
  <c r="BV623" i="81"/>
  <c r="BV624" i="81"/>
  <c r="BV625" i="81"/>
  <c r="BV626" i="81"/>
  <c r="BV627" i="81"/>
  <c r="BV628" i="81"/>
  <c r="BV629" i="81"/>
  <c r="BV630" i="81"/>
  <c r="BV631" i="81"/>
  <c r="BV632" i="81"/>
  <c r="BV633" i="81"/>
  <c r="BV634" i="81"/>
  <c r="BV635" i="81"/>
  <c r="BV636" i="81"/>
  <c r="BV637" i="81"/>
  <c r="BV638" i="81"/>
  <c r="BV639" i="81"/>
  <c r="BV640" i="81"/>
  <c r="BV641" i="81"/>
  <c r="BV642" i="81"/>
  <c r="BV643" i="81"/>
  <c r="BV644" i="81"/>
  <c r="BV645" i="81"/>
  <c r="BV646" i="81"/>
  <c r="BV647" i="81"/>
  <c r="BV648" i="81"/>
  <c r="BV649" i="81"/>
  <c r="BV650" i="81"/>
  <c r="BV651" i="81"/>
  <c r="BV652" i="81"/>
  <c r="BV653" i="81"/>
  <c r="BV654" i="81"/>
  <c r="BV655" i="81"/>
  <c r="BV656" i="81"/>
  <c r="BV657" i="81"/>
  <c r="BV658" i="81"/>
  <c r="BV659" i="81"/>
  <c r="BV660" i="81"/>
  <c r="BV661" i="81"/>
  <c r="BV662" i="81"/>
  <c r="BV663" i="81"/>
  <c r="BV664" i="81"/>
  <c r="BV665" i="81"/>
  <c r="BV666" i="81"/>
  <c r="BV667" i="81"/>
  <c r="BV668" i="81"/>
  <c r="BV669" i="81"/>
  <c r="BV670" i="81"/>
  <c r="BV671" i="81"/>
  <c r="BV672" i="81"/>
  <c r="BV673" i="81"/>
  <c r="BV674" i="81"/>
  <c r="BV675" i="81"/>
  <c r="BV676" i="81"/>
  <c r="BV677" i="81"/>
  <c r="BV678" i="81"/>
  <c r="BV679" i="81"/>
  <c r="BV680" i="81"/>
  <c r="BV681" i="81"/>
  <c r="BV682" i="81"/>
  <c r="BV683" i="81"/>
  <c r="BV684" i="81"/>
  <c r="BV685" i="81"/>
  <c r="BV686" i="81"/>
  <c r="BV687" i="81"/>
  <c r="BV688" i="81"/>
  <c r="BV689" i="81"/>
  <c r="BV690" i="81"/>
  <c r="BV691" i="81"/>
  <c r="BV692" i="81"/>
  <c r="BV693" i="81"/>
  <c r="BV694" i="81"/>
  <c r="BV695" i="81"/>
  <c r="BV696" i="81"/>
  <c r="BV697" i="81"/>
  <c r="BV698" i="81"/>
  <c r="BV699" i="81"/>
  <c r="BV700" i="81"/>
  <c r="BV701" i="81"/>
  <c r="BV702" i="81"/>
  <c r="BV703" i="81"/>
  <c r="BV704" i="81"/>
  <c r="BV705" i="81"/>
  <c r="BV706" i="81"/>
  <c r="BV707" i="81"/>
  <c r="BV708" i="81"/>
  <c r="BV709" i="81"/>
  <c r="BV710" i="81"/>
  <c r="BV711" i="81"/>
  <c r="BV712" i="81"/>
  <c r="BV713" i="81"/>
  <c r="BV714" i="81"/>
  <c r="BV715" i="81"/>
  <c r="BV716" i="81"/>
  <c r="BV717" i="81"/>
  <c r="BV718" i="81"/>
  <c r="BV719" i="81"/>
  <c r="BV720" i="81"/>
  <c r="BV721" i="81"/>
  <c r="BV722" i="81"/>
  <c r="BV723" i="81"/>
  <c r="BV724" i="81"/>
  <c r="BV725" i="81"/>
  <c r="BV726" i="81"/>
  <c r="BV727" i="81"/>
  <c r="BV728" i="81"/>
  <c r="BV729" i="81"/>
  <c r="BV730" i="81"/>
  <c r="BV731" i="81"/>
  <c r="BV732" i="81"/>
  <c r="BV733" i="81"/>
  <c r="BV734" i="81"/>
  <c r="BV735" i="81"/>
  <c r="BV736" i="81"/>
  <c r="BV737" i="81"/>
  <c r="BV738" i="81"/>
  <c r="BV739" i="81"/>
  <c r="BV740" i="81"/>
  <c r="BV741" i="81"/>
  <c r="BV742" i="81"/>
  <c r="BV743" i="81"/>
  <c r="BV744" i="81"/>
  <c r="BV745" i="81"/>
  <c r="BV746" i="81"/>
  <c r="BV747" i="81"/>
  <c r="BV748" i="81"/>
  <c r="BV749" i="81"/>
  <c r="BV750" i="81"/>
  <c r="BV751" i="81"/>
  <c r="BV752" i="81"/>
  <c r="BV753" i="81"/>
  <c r="BV754" i="81"/>
  <c r="BV755" i="81"/>
  <c r="BV756" i="81"/>
  <c r="BV757" i="81"/>
  <c r="BV758" i="81"/>
  <c r="BV759" i="81"/>
  <c r="BV760" i="81"/>
  <c r="BV761" i="81"/>
  <c r="BV762" i="81"/>
  <c r="BV763" i="81"/>
  <c r="BV764" i="81"/>
  <c r="BV765" i="81"/>
  <c r="BV766" i="81"/>
  <c r="BV767" i="81"/>
  <c r="BV768" i="81"/>
  <c r="BV769" i="81"/>
  <c r="BV770" i="81"/>
  <c r="BV771" i="81"/>
  <c r="BV772" i="81"/>
  <c r="BV5" i="81"/>
  <c r="BW6" i="81" l="1"/>
  <c r="BW7" i="81"/>
  <c r="BW8" i="81"/>
  <c r="BW9" i="81"/>
  <c r="BW10" i="81"/>
  <c r="BW11" i="81"/>
  <c r="BW12" i="81"/>
  <c r="BW13" i="81"/>
  <c r="BW14" i="81"/>
  <c r="BW15" i="81"/>
  <c r="BW16" i="81"/>
  <c r="BW17" i="81"/>
  <c r="BW18" i="81"/>
  <c r="BW19" i="81"/>
  <c r="BW20" i="81"/>
  <c r="BW21" i="81"/>
  <c r="BW22" i="81"/>
  <c r="BW23" i="81"/>
  <c r="BW24" i="81"/>
  <c r="BW25" i="81"/>
  <c r="BW26" i="81"/>
  <c r="BW27" i="81"/>
  <c r="BW28" i="81"/>
  <c r="BW29" i="81"/>
  <c r="BW30" i="81"/>
  <c r="BW31" i="81"/>
  <c r="BW32" i="81"/>
  <c r="BW33" i="81"/>
  <c r="BW34" i="81"/>
  <c r="BW35" i="81"/>
  <c r="BW36" i="81"/>
  <c r="BW37" i="81"/>
  <c r="BW38" i="81"/>
  <c r="BW39" i="81"/>
  <c r="BW40" i="81"/>
  <c r="BW41" i="81"/>
  <c r="BW42" i="81"/>
  <c r="BW43" i="81"/>
  <c r="BW44" i="81"/>
  <c r="BW45" i="81"/>
  <c r="BW46" i="81"/>
  <c r="BW47" i="81"/>
  <c r="BW48" i="81"/>
  <c r="BW49" i="81"/>
  <c r="BW50" i="81"/>
  <c r="BW51" i="81"/>
  <c r="BW52" i="81"/>
  <c r="BW53" i="81"/>
  <c r="BW54" i="81"/>
  <c r="BW55" i="81"/>
  <c r="BW56" i="81"/>
  <c r="BW57" i="81"/>
  <c r="BW58" i="81"/>
  <c r="BW59" i="81"/>
  <c r="BW60" i="81"/>
  <c r="BW61" i="81"/>
  <c r="BW62" i="81"/>
  <c r="BW63" i="81"/>
  <c r="BW64" i="81"/>
  <c r="BW65" i="81"/>
  <c r="BW66" i="81"/>
  <c r="BW67" i="81"/>
  <c r="BW68" i="81"/>
  <c r="BW69" i="81"/>
  <c r="BW70" i="81"/>
  <c r="BW71" i="81"/>
  <c r="BW72" i="81"/>
  <c r="BW73" i="81"/>
  <c r="BW74" i="81"/>
  <c r="BW75" i="81"/>
  <c r="BW76" i="81"/>
  <c r="BW77" i="81"/>
  <c r="BW78" i="81"/>
  <c r="BW79" i="81"/>
  <c r="BW80" i="81"/>
  <c r="BW81" i="81"/>
  <c r="BW82" i="81"/>
  <c r="BW83" i="81"/>
  <c r="BW84" i="81"/>
  <c r="BW85" i="81"/>
  <c r="BW86" i="81"/>
  <c r="BW87" i="81"/>
  <c r="BW88" i="81"/>
  <c r="BW89" i="81"/>
  <c r="BW90" i="81"/>
  <c r="BW91" i="81"/>
  <c r="BW92" i="81"/>
  <c r="BW93" i="81"/>
  <c r="BW94" i="81"/>
  <c r="BW95" i="81"/>
  <c r="BW96" i="81"/>
  <c r="BW97" i="81"/>
  <c r="BW98" i="81"/>
  <c r="BW99" i="81"/>
  <c r="BW100" i="81"/>
  <c r="BW101" i="81"/>
  <c r="BW102" i="81"/>
  <c r="BW103" i="81"/>
  <c r="BW104" i="81"/>
  <c r="BW105" i="81"/>
  <c r="BW106" i="81"/>
  <c r="BW107" i="81"/>
  <c r="BW108" i="81"/>
  <c r="BW109" i="81"/>
  <c r="BW110" i="81"/>
  <c r="BW111" i="81"/>
  <c r="BW112" i="81"/>
  <c r="BW113" i="81"/>
  <c r="BW114" i="81"/>
  <c r="BW115" i="81"/>
  <c r="BW116" i="81"/>
  <c r="BW117" i="81"/>
  <c r="BW118" i="81"/>
  <c r="BW119" i="81"/>
  <c r="BW120" i="81"/>
  <c r="BW121" i="81"/>
  <c r="BW122" i="81"/>
  <c r="BW123" i="81"/>
  <c r="BW124" i="81"/>
  <c r="BW125" i="81"/>
  <c r="BW126" i="81"/>
  <c r="BW127" i="81"/>
  <c r="BW128" i="81"/>
  <c r="BW129" i="81"/>
  <c r="BW130" i="81"/>
  <c r="BW131" i="81"/>
  <c r="BW132" i="81"/>
  <c r="BW133" i="81"/>
  <c r="BW134" i="81"/>
  <c r="BW135" i="81"/>
  <c r="BW136" i="81"/>
  <c r="BW137" i="81"/>
  <c r="BW138" i="81"/>
  <c r="BW139" i="81"/>
  <c r="BW140" i="81"/>
  <c r="BW141" i="81"/>
  <c r="BW142" i="81"/>
  <c r="BW143" i="81"/>
  <c r="BW144" i="81"/>
  <c r="BW145" i="81"/>
  <c r="BW146" i="81"/>
  <c r="BW147" i="81"/>
  <c r="BW148" i="81"/>
  <c r="BW149" i="81"/>
  <c r="BW150" i="81"/>
  <c r="BW151" i="81"/>
  <c r="BW152" i="81"/>
  <c r="BW153" i="81"/>
  <c r="BW154" i="81"/>
  <c r="BW155" i="81"/>
  <c r="BW156" i="81"/>
  <c r="BW157" i="81"/>
  <c r="BW158" i="81"/>
  <c r="BW159" i="81"/>
  <c r="BW160" i="81"/>
  <c r="BW161" i="81"/>
  <c r="BW162" i="81"/>
  <c r="BW163" i="81"/>
  <c r="BW164" i="81"/>
  <c r="BW165" i="81"/>
  <c r="BW166" i="81"/>
  <c r="BW167" i="81"/>
  <c r="BW168" i="81"/>
  <c r="BW169" i="81"/>
  <c r="BW170" i="81"/>
  <c r="BW171" i="81"/>
  <c r="BW172" i="81"/>
  <c r="BW173" i="81"/>
  <c r="BW174" i="81"/>
  <c r="BW175" i="81"/>
  <c r="BW176" i="81"/>
  <c r="BW177" i="81"/>
  <c r="BW178" i="81"/>
  <c r="BW179" i="81"/>
  <c r="BW180" i="81"/>
  <c r="BW181" i="81"/>
  <c r="BW182" i="81"/>
  <c r="BW183" i="81"/>
  <c r="BW184" i="81"/>
  <c r="BW185" i="81"/>
  <c r="BW186" i="81"/>
  <c r="BW187" i="81"/>
  <c r="BW188" i="81"/>
  <c r="BW189" i="81"/>
  <c r="BW190" i="81"/>
  <c r="BW191" i="81"/>
  <c r="BW192" i="81"/>
  <c r="BW193" i="81"/>
  <c r="BW194" i="81"/>
  <c r="BW195" i="81"/>
  <c r="BW196" i="81"/>
  <c r="BW197" i="81"/>
  <c r="BW198" i="81"/>
  <c r="BW199" i="81"/>
  <c r="BW200" i="81"/>
  <c r="BW201" i="81"/>
  <c r="BW202" i="81"/>
  <c r="BW203" i="81"/>
  <c r="BW204" i="81"/>
  <c r="BW205" i="81"/>
  <c r="BW206" i="81"/>
  <c r="BW207" i="81"/>
  <c r="BW208" i="81"/>
  <c r="BW209" i="81"/>
  <c r="BW210" i="81"/>
  <c r="BW211" i="81"/>
  <c r="BW212" i="81"/>
  <c r="BW213" i="81"/>
  <c r="BW214" i="81"/>
  <c r="BW215" i="81"/>
  <c r="BW216" i="81"/>
  <c r="BW217" i="81"/>
  <c r="BW218" i="81"/>
  <c r="BW219" i="81"/>
  <c r="BW220" i="81"/>
  <c r="BW221" i="81"/>
  <c r="BW222" i="81"/>
  <c r="BW223" i="81"/>
  <c r="BW224" i="81"/>
  <c r="BW225" i="81"/>
  <c r="BW226" i="81"/>
  <c r="BW227" i="81"/>
  <c r="BW228" i="81"/>
  <c r="BW229" i="81"/>
  <c r="BW230" i="81"/>
  <c r="BW231" i="81"/>
  <c r="BW232" i="81"/>
  <c r="BW233" i="81"/>
  <c r="BW234" i="81"/>
  <c r="BW235" i="81"/>
  <c r="BW236" i="81"/>
  <c r="BW237" i="81"/>
  <c r="BW238" i="81"/>
  <c r="BW239" i="81"/>
  <c r="BW240" i="81"/>
  <c r="BW241" i="81"/>
  <c r="BW242" i="81"/>
  <c r="BW243" i="81"/>
  <c r="BW244" i="81"/>
  <c r="BW245" i="81"/>
  <c r="BW246" i="81"/>
  <c r="BW247" i="81"/>
  <c r="BW248" i="81"/>
  <c r="BW249" i="81"/>
  <c r="BW250" i="81"/>
  <c r="BW251" i="81"/>
  <c r="BW252" i="81"/>
  <c r="BW253" i="81"/>
  <c r="BW254" i="81"/>
  <c r="BW255" i="81"/>
  <c r="BW256" i="81"/>
  <c r="BW257" i="81"/>
  <c r="BW258" i="81"/>
  <c r="BW259" i="81"/>
  <c r="BW260" i="81"/>
  <c r="BW261" i="81"/>
  <c r="BW262" i="81"/>
  <c r="BW263" i="81"/>
  <c r="BW264" i="81"/>
  <c r="BW265" i="81"/>
  <c r="BW266" i="81"/>
  <c r="BW267" i="81"/>
  <c r="BW268" i="81"/>
  <c r="BW269" i="81"/>
  <c r="BW270" i="81"/>
  <c r="BW271" i="81"/>
  <c r="BW272" i="81"/>
  <c r="BW273" i="81"/>
  <c r="BW274" i="81"/>
  <c r="BW275" i="81"/>
  <c r="BW276" i="81"/>
  <c r="BW277" i="81"/>
  <c r="BW278" i="81"/>
  <c r="BW279" i="81"/>
  <c r="BW280" i="81"/>
  <c r="BW281" i="81"/>
  <c r="BW282" i="81"/>
  <c r="BW283" i="81"/>
  <c r="BW284" i="81"/>
  <c r="BW285" i="81"/>
  <c r="BW286" i="81"/>
  <c r="BW287" i="81"/>
  <c r="BW288" i="81"/>
  <c r="BW289" i="81"/>
  <c r="BW290" i="81"/>
  <c r="BW291" i="81"/>
  <c r="BW292" i="81"/>
  <c r="BW293" i="81"/>
  <c r="BW294" i="81"/>
  <c r="BW295" i="81"/>
  <c r="BW296" i="81"/>
  <c r="BW297" i="81"/>
  <c r="BW298" i="81"/>
  <c r="BW299" i="81"/>
  <c r="BW300" i="81"/>
  <c r="BW301" i="81"/>
  <c r="BW302" i="81"/>
  <c r="BW303" i="81"/>
  <c r="BW304" i="81"/>
  <c r="BW305" i="81"/>
  <c r="BW306" i="81"/>
  <c r="BW307" i="81"/>
  <c r="BW308" i="81"/>
  <c r="BW309" i="81"/>
  <c r="BW310" i="81"/>
  <c r="BW311" i="81"/>
  <c r="BW312" i="81"/>
  <c r="BW313" i="81"/>
  <c r="BW314" i="81"/>
  <c r="BW315" i="81"/>
  <c r="BW316" i="81"/>
  <c r="BW317" i="81"/>
  <c r="BW318" i="81"/>
  <c r="BW319" i="81"/>
  <c r="BW320" i="81"/>
  <c r="BW321" i="81"/>
  <c r="BW322" i="81"/>
  <c r="BW323" i="81"/>
  <c r="BW324" i="81"/>
  <c r="BW325" i="81"/>
  <c r="BW326" i="81"/>
  <c r="BW327" i="81"/>
  <c r="BW328" i="81"/>
  <c r="BW329" i="81"/>
  <c r="BW330" i="81"/>
  <c r="BW331" i="81"/>
  <c r="BW332" i="81"/>
  <c r="BW333" i="81"/>
  <c r="BW334" i="81"/>
  <c r="BW335" i="81"/>
  <c r="BW336" i="81"/>
  <c r="BW337" i="81"/>
  <c r="BW338" i="81"/>
  <c r="BW339" i="81"/>
  <c r="BW340" i="81"/>
  <c r="BW341" i="81"/>
  <c r="BW342" i="81"/>
  <c r="BW343" i="81"/>
  <c r="BW344" i="81"/>
  <c r="BW345" i="81"/>
  <c r="BW346" i="81"/>
  <c r="BW347" i="81"/>
  <c r="BW348" i="81"/>
  <c r="BW349" i="81"/>
  <c r="BW350" i="81"/>
  <c r="BW351" i="81"/>
  <c r="BW352" i="81"/>
  <c r="BW353" i="81"/>
  <c r="BW354" i="81"/>
  <c r="BW355" i="81"/>
  <c r="BW356" i="81"/>
  <c r="BW357" i="81"/>
  <c r="BW358" i="81"/>
  <c r="BW359" i="81"/>
  <c r="BW360" i="81"/>
  <c r="BW361" i="81"/>
  <c r="BW362" i="81"/>
  <c r="BW363" i="81"/>
  <c r="BW364" i="81"/>
  <c r="BW365" i="81"/>
  <c r="BW366" i="81"/>
  <c r="BW367" i="81"/>
  <c r="BW368" i="81"/>
  <c r="BW369" i="81"/>
  <c r="BW370" i="81"/>
  <c r="BW371" i="81"/>
  <c r="BW372" i="81"/>
  <c r="BW373" i="81"/>
  <c r="BW374" i="81"/>
  <c r="BW375" i="81"/>
  <c r="BW376" i="81"/>
  <c r="BW377" i="81"/>
  <c r="BW378" i="81"/>
  <c r="BW379" i="81"/>
  <c r="BW380" i="81"/>
  <c r="BW381" i="81"/>
  <c r="BW382" i="81"/>
  <c r="BW383" i="81"/>
  <c r="BW384" i="81"/>
  <c r="BW385" i="81"/>
  <c r="BW386" i="81"/>
  <c r="BW387" i="81"/>
  <c r="BW388" i="81"/>
  <c r="BW389" i="81"/>
  <c r="BW390" i="81"/>
  <c r="BW391" i="81"/>
  <c r="BW392" i="81"/>
  <c r="BW393" i="81"/>
  <c r="BW394" i="81"/>
  <c r="BW395" i="81"/>
  <c r="BW396" i="81"/>
  <c r="BW397" i="81"/>
  <c r="BW398" i="81"/>
  <c r="BW399" i="81"/>
  <c r="BW400" i="81"/>
  <c r="BW401" i="81"/>
  <c r="BW402" i="81"/>
  <c r="BW403" i="81"/>
  <c r="BW404" i="81"/>
  <c r="BW405" i="81"/>
  <c r="BW406" i="81"/>
  <c r="BW407" i="81"/>
  <c r="BW408" i="81"/>
  <c r="BW409" i="81"/>
  <c r="BW410" i="81"/>
  <c r="BW411" i="81"/>
  <c r="BW412" i="81"/>
  <c r="BW413" i="81"/>
  <c r="BW414" i="81"/>
  <c r="BW415" i="81"/>
  <c r="BW416" i="81"/>
  <c r="BW417" i="81"/>
  <c r="BW418" i="81"/>
  <c r="BW419" i="81"/>
  <c r="BW420" i="81"/>
  <c r="BW421" i="81"/>
  <c r="BW422" i="81"/>
  <c r="BW423" i="81"/>
  <c r="BW424" i="81"/>
  <c r="BW425" i="81"/>
  <c r="BW426" i="81"/>
  <c r="BW427" i="81"/>
  <c r="BW428" i="81"/>
  <c r="BW429" i="81"/>
  <c r="BW430" i="81"/>
  <c r="BW431" i="81"/>
  <c r="BW432" i="81"/>
  <c r="BW433" i="81"/>
  <c r="BW434" i="81"/>
  <c r="BW435" i="81"/>
  <c r="BW436" i="81"/>
  <c r="BW437" i="81"/>
  <c r="BW438" i="81"/>
  <c r="BW439" i="81"/>
  <c r="BW440" i="81"/>
  <c r="BW441" i="81"/>
  <c r="BW442" i="81"/>
  <c r="BW443" i="81"/>
  <c r="BW444" i="81"/>
  <c r="BW445" i="81"/>
  <c r="BW446" i="81"/>
  <c r="BW447" i="81"/>
  <c r="BW448" i="81"/>
  <c r="BW449" i="81"/>
  <c r="BW450" i="81"/>
  <c r="BW451" i="81"/>
  <c r="BW452" i="81"/>
  <c r="BW453" i="81"/>
  <c r="BW454" i="81"/>
  <c r="BW455" i="81"/>
  <c r="BW456" i="81"/>
  <c r="BW457" i="81"/>
  <c r="BW458" i="81"/>
  <c r="BW459" i="81"/>
  <c r="BW460" i="81"/>
  <c r="BW461" i="81"/>
  <c r="BW462" i="81"/>
  <c r="BW463" i="81"/>
  <c r="BW464" i="81"/>
  <c r="BW465" i="81"/>
  <c r="BW466" i="81"/>
  <c r="BW467" i="81"/>
  <c r="BW468" i="81"/>
  <c r="BW469" i="81"/>
  <c r="BW470" i="81"/>
  <c r="BW471" i="81"/>
  <c r="BW472" i="81"/>
  <c r="BW473" i="81"/>
  <c r="BW474" i="81"/>
  <c r="BW475" i="81"/>
  <c r="BW476" i="81"/>
  <c r="BW477" i="81"/>
  <c r="BW478" i="81"/>
  <c r="BW479" i="81"/>
  <c r="BW480" i="81"/>
  <c r="BW481" i="81"/>
  <c r="BW482" i="81"/>
  <c r="BW483" i="81"/>
  <c r="BW484" i="81"/>
  <c r="BW485" i="81"/>
  <c r="BW486" i="81"/>
  <c r="BW487" i="81"/>
  <c r="BW488" i="81"/>
  <c r="BW489" i="81"/>
  <c r="BW490" i="81"/>
  <c r="BW491" i="81"/>
  <c r="BW492" i="81"/>
  <c r="BW493" i="81"/>
  <c r="BW494" i="81"/>
  <c r="BW495" i="81"/>
  <c r="BW496" i="81"/>
  <c r="BW497" i="81"/>
  <c r="BW498" i="81"/>
  <c r="BW499" i="81"/>
  <c r="BW500" i="81"/>
  <c r="BW501" i="81"/>
  <c r="BW502" i="81"/>
  <c r="BW503" i="81"/>
  <c r="BW504" i="81"/>
  <c r="BW505" i="81"/>
  <c r="BW506" i="81"/>
  <c r="BW507" i="81"/>
  <c r="BW508" i="81"/>
  <c r="BW509" i="81"/>
  <c r="BW510" i="81"/>
  <c r="BW511" i="81"/>
  <c r="BW512" i="81"/>
  <c r="BW513" i="81"/>
  <c r="BW514" i="81"/>
  <c r="BW515" i="81"/>
  <c r="BW516" i="81"/>
  <c r="BW517" i="81"/>
  <c r="BW518" i="81"/>
  <c r="BW519" i="81"/>
  <c r="BW520" i="81"/>
  <c r="BW521" i="81"/>
  <c r="BW522" i="81"/>
  <c r="BW523" i="81"/>
  <c r="BW524" i="81"/>
  <c r="BW525" i="81"/>
  <c r="BW526" i="81"/>
  <c r="BW527" i="81"/>
  <c r="BW528" i="81"/>
  <c r="BW529" i="81"/>
  <c r="BW530" i="81"/>
  <c r="BW531" i="81"/>
  <c r="BW532" i="81"/>
  <c r="BW533" i="81"/>
  <c r="BW534" i="81"/>
  <c r="BW535" i="81"/>
  <c r="BW536" i="81"/>
  <c r="BW537" i="81"/>
  <c r="BW538" i="81"/>
  <c r="BW539" i="81"/>
  <c r="BW540" i="81"/>
  <c r="BW541" i="81"/>
  <c r="BW542" i="81"/>
  <c r="BW543" i="81"/>
  <c r="BW544" i="81"/>
  <c r="BW545" i="81"/>
  <c r="BW546" i="81"/>
  <c r="BW547" i="81"/>
  <c r="BW548" i="81"/>
  <c r="BW549" i="81"/>
  <c r="BW550" i="81"/>
  <c r="BW551" i="81"/>
  <c r="BW552" i="81"/>
  <c r="BW553" i="81"/>
  <c r="BW554" i="81"/>
  <c r="BW555" i="81"/>
  <c r="BW556" i="81"/>
  <c r="BW557" i="81"/>
  <c r="BW558" i="81"/>
  <c r="BW559" i="81"/>
  <c r="BW560" i="81"/>
  <c r="BW561" i="81"/>
  <c r="BW562" i="81"/>
  <c r="BW563" i="81"/>
  <c r="BW564" i="81"/>
  <c r="BW565" i="81"/>
  <c r="BW566" i="81"/>
  <c r="BW567" i="81"/>
  <c r="BW568" i="81"/>
  <c r="BW569" i="81"/>
  <c r="BW570" i="81"/>
  <c r="BW571" i="81"/>
  <c r="BW572" i="81"/>
  <c r="BW573" i="81"/>
  <c r="BW574" i="81"/>
  <c r="BW575" i="81"/>
  <c r="BW576" i="81"/>
  <c r="BW577" i="81"/>
  <c r="BW578" i="81"/>
  <c r="BW579" i="81"/>
  <c r="BW580" i="81"/>
  <c r="BW581" i="81"/>
  <c r="BW582" i="81"/>
  <c r="BW583" i="81"/>
  <c r="BW584" i="81"/>
  <c r="BW585" i="81"/>
  <c r="BW586" i="81"/>
  <c r="BW587" i="81"/>
  <c r="BW588" i="81"/>
  <c r="BW589" i="81"/>
  <c r="BW590" i="81"/>
  <c r="BW591" i="81"/>
  <c r="BW592" i="81"/>
  <c r="BW593" i="81"/>
  <c r="BW594" i="81"/>
  <c r="BW595" i="81"/>
  <c r="BW596" i="81"/>
  <c r="BW597" i="81"/>
  <c r="BW598" i="81"/>
  <c r="BW599" i="81"/>
  <c r="BW600" i="81"/>
  <c r="BW601" i="81"/>
  <c r="BW602" i="81"/>
  <c r="BW603" i="81"/>
  <c r="BW604" i="81"/>
  <c r="BW605" i="81"/>
  <c r="BW606" i="81"/>
  <c r="BW607" i="81"/>
  <c r="BW608" i="81"/>
  <c r="BW609" i="81"/>
  <c r="BW610" i="81"/>
  <c r="BW611" i="81"/>
  <c r="BW612" i="81"/>
  <c r="BW613" i="81"/>
  <c r="BW614" i="81"/>
  <c r="BW615" i="81"/>
  <c r="BW616" i="81"/>
  <c r="BW617" i="81"/>
  <c r="BW618" i="81"/>
  <c r="BW619" i="81"/>
  <c r="BW620" i="81"/>
  <c r="BW621" i="81"/>
  <c r="BW622" i="81"/>
  <c r="BW623" i="81"/>
  <c r="BW624" i="81"/>
  <c r="BW625" i="81"/>
  <c r="BW626" i="81"/>
  <c r="BW627" i="81"/>
  <c r="BW628" i="81"/>
  <c r="BW629" i="81"/>
  <c r="BW630" i="81"/>
  <c r="BW631" i="81"/>
  <c r="BW632" i="81"/>
  <c r="BW633" i="81"/>
  <c r="BW634" i="81"/>
  <c r="BW635" i="81"/>
  <c r="BW636" i="81"/>
  <c r="BW637" i="81"/>
  <c r="BW638" i="81"/>
  <c r="BW639" i="81"/>
  <c r="BW640" i="81"/>
  <c r="BW641" i="81"/>
  <c r="BW642" i="81"/>
  <c r="BW643" i="81"/>
  <c r="BW644" i="81"/>
  <c r="BW645" i="81"/>
  <c r="BW646" i="81"/>
  <c r="BW647" i="81"/>
  <c r="BW648" i="81"/>
  <c r="BW649" i="81"/>
  <c r="BW650" i="81"/>
  <c r="BW651" i="81"/>
  <c r="BW652" i="81"/>
  <c r="BW653" i="81"/>
  <c r="BW654" i="81"/>
  <c r="BW655" i="81"/>
  <c r="BW656" i="81"/>
  <c r="BW657" i="81"/>
  <c r="BW658" i="81"/>
  <c r="BW659" i="81"/>
  <c r="BW660" i="81"/>
  <c r="BW661" i="81"/>
  <c r="BW662" i="81"/>
  <c r="BW663" i="81"/>
  <c r="BW664" i="81"/>
  <c r="BW665" i="81"/>
  <c r="BW666" i="81"/>
  <c r="BW667" i="81"/>
  <c r="BW668" i="81"/>
  <c r="BW669" i="81"/>
  <c r="BW670" i="81"/>
  <c r="BW671" i="81"/>
  <c r="BW672" i="81"/>
  <c r="BW673" i="81"/>
  <c r="BW674" i="81"/>
  <c r="BW675" i="81"/>
  <c r="BW676" i="81"/>
  <c r="BW677" i="81"/>
  <c r="BW678" i="81"/>
  <c r="BW679" i="81"/>
  <c r="BW680" i="81"/>
  <c r="BW681" i="81"/>
  <c r="BW682" i="81"/>
  <c r="BW683" i="81"/>
  <c r="BW684" i="81"/>
  <c r="BW685" i="81"/>
  <c r="BW686" i="81"/>
  <c r="BW687" i="81"/>
  <c r="BW688" i="81"/>
  <c r="BW689" i="81"/>
  <c r="BW690" i="81"/>
  <c r="BW691" i="81"/>
  <c r="BW692" i="81"/>
  <c r="BW693" i="81"/>
  <c r="BW694" i="81"/>
  <c r="BW695" i="81"/>
  <c r="BW696" i="81"/>
  <c r="BW697" i="81"/>
  <c r="BW698" i="81"/>
  <c r="BW699" i="81"/>
  <c r="BW700" i="81"/>
  <c r="BW701" i="81"/>
  <c r="BW702" i="81"/>
  <c r="BW703" i="81"/>
  <c r="BW704" i="81"/>
  <c r="BW705" i="81"/>
  <c r="BW706" i="81"/>
  <c r="BW707" i="81"/>
  <c r="BW708" i="81"/>
  <c r="BW709" i="81"/>
  <c r="BW710" i="81"/>
  <c r="BW711" i="81"/>
  <c r="BW712" i="81"/>
  <c r="BW713" i="81"/>
  <c r="BW714" i="81"/>
  <c r="BW715" i="81"/>
  <c r="BW716" i="81"/>
  <c r="BW717" i="81"/>
  <c r="BW718" i="81"/>
  <c r="BW719" i="81"/>
  <c r="BW720" i="81"/>
  <c r="BW721" i="81"/>
  <c r="BW722" i="81"/>
  <c r="BW723" i="81"/>
  <c r="BW724" i="81"/>
  <c r="BW725" i="81"/>
  <c r="BW726" i="81"/>
  <c r="BW727" i="81"/>
  <c r="BW728" i="81"/>
  <c r="BW729" i="81"/>
  <c r="BW730" i="81"/>
  <c r="BW731" i="81"/>
  <c r="BW732" i="81"/>
  <c r="BW733" i="81"/>
  <c r="BW734" i="81"/>
  <c r="BW735" i="81"/>
  <c r="BW736" i="81"/>
  <c r="BW737" i="81"/>
  <c r="BW738" i="81"/>
  <c r="BW739" i="81"/>
  <c r="BW740" i="81"/>
  <c r="BW741" i="81"/>
  <c r="BW742" i="81"/>
  <c r="BW743" i="81"/>
  <c r="BW744" i="81"/>
  <c r="BW745" i="81"/>
  <c r="BW746" i="81"/>
  <c r="BW747" i="81"/>
  <c r="BW748" i="81"/>
  <c r="BW749" i="81"/>
  <c r="BW750" i="81"/>
  <c r="BW751" i="81"/>
  <c r="BW752" i="81"/>
  <c r="BW753" i="81"/>
  <c r="BW754" i="81"/>
  <c r="BW755" i="81"/>
  <c r="BW756" i="81"/>
  <c r="BW757" i="81"/>
  <c r="BW758" i="81"/>
  <c r="BW759" i="81"/>
  <c r="BW760" i="81"/>
  <c r="BW761" i="81"/>
  <c r="BW762" i="81"/>
  <c r="BW763" i="81"/>
  <c r="BW764" i="81"/>
  <c r="BW765" i="81"/>
  <c r="BW766" i="81"/>
  <c r="BW767" i="81"/>
  <c r="BW768" i="81"/>
  <c r="BW769" i="81"/>
  <c r="BW770" i="81"/>
  <c r="BW771" i="81"/>
  <c r="BW772" i="81"/>
  <c r="BW5" i="81"/>
  <c r="BU6" i="81"/>
  <c r="BU7" i="81"/>
  <c r="BU8" i="81"/>
  <c r="BU9" i="81"/>
  <c r="BU10" i="81"/>
  <c r="BU11" i="81"/>
  <c r="BU12" i="81"/>
  <c r="BU13" i="81"/>
  <c r="BU14" i="81"/>
  <c r="BU15" i="81"/>
  <c r="BU16" i="81"/>
  <c r="BU17" i="81"/>
  <c r="BU18" i="81"/>
  <c r="BU19" i="81"/>
  <c r="BU20" i="81"/>
  <c r="BU21" i="81"/>
  <c r="BU22" i="81"/>
  <c r="BU23" i="81"/>
  <c r="BU24" i="81"/>
  <c r="BU25" i="81"/>
  <c r="BU26" i="81"/>
  <c r="BU27" i="81"/>
  <c r="BU28" i="81"/>
  <c r="BU29" i="81"/>
  <c r="BU30" i="81"/>
  <c r="BU31" i="81"/>
  <c r="BU32" i="81"/>
  <c r="BU33" i="81"/>
  <c r="BU34" i="81"/>
  <c r="BU35" i="81"/>
  <c r="BU36" i="81"/>
  <c r="BU37" i="81"/>
  <c r="BU38" i="81"/>
  <c r="BU39" i="81"/>
  <c r="BU40" i="81"/>
  <c r="BU41" i="81"/>
  <c r="BU42" i="81"/>
  <c r="BU43" i="81"/>
  <c r="BU44" i="81"/>
  <c r="BU45" i="81"/>
  <c r="BU46" i="81"/>
  <c r="BU47" i="81"/>
  <c r="BU48" i="81"/>
  <c r="BU49" i="81"/>
  <c r="BU50" i="81"/>
  <c r="BU51" i="81"/>
  <c r="BU52" i="81"/>
  <c r="BU53" i="81"/>
  <c r="BU54" i="81"/>
  <c r="BU55" i="81"/>
  <c r="BU56" i="81"/>
  <c r="BU57" i="81"/>
  <c r="BU58" i="81"/>
  <c r="BU59" i="81"/>
  <c r="BU60" i="81"/>
  <c r="BU61" i="81"/>
  <c r="BU62" i="81"/>
  <c r="BU63" i="81"/>
  <c r="BU64" i="81"/>
  <c r="BU65" i="81"/>
  <c r="BU66" i="81"/>
  <c r="BU67" i="81"/>
  <c r="BU68" i="81"/>
  <c r="BU69" i="81"/>
  <c r="BU70" i="81"/>
  <c r="BU71" i="81"/>
  <c r="BU72" i="81"/>
  <c r="BU73" i="81"/>
  <c r="BU74" i="81"/>
  <c r="BU75" i="81"/>
  <c r="BU76" i="81"/>
  <c r="BU77" i="81"/>
  <c r="BU78" i="81"/>
  <c r="BU79" i="81"/>
  <c r="BU80" i="81"/>
  <c r="BU81" i="81"/>
  <c r="BU82" i="81"/>
  <c r="BU83" i="81"/>
  <c r="BU84" i="81"/>
  <c r="BU85" i="81"/>
  <c r="BU86" i="81"/>
  <c r="BU87" i="81"/>
  <c r="BU88" i="81"/>
  <c r="BU89" i="81"/>
  <c r="BU90" i="81"/>
  <c r="BU91" i="81"/>
  <c r="BU92" i="81"/>
  <c r="BU93" i="81"/>
  <c r="BU94" i="81"/>
  <c r="BU95" i="81"/>
  <c r="BU96" i="81"/>
  <c r="BU97" i="81"/>
  <c r="BU98" i="81"/>
  <c r="BU99" i="81"/>
  <c r="BU100" i="81"/>
  <c r="BU101" i="81"/>
  <c r="BU102" i="81"/>
  <c r="BU103" i="81"/>
  <c r="BU104" i="81"/>
  <c r="BU105" i="81"/>
  <c r="BU106" i="81"/>
  <c r="BU107" i="81"/>
  <c r="BU108" i="81"/>
  <c r="BU109" i="81"/>
  <c r="BU110" i="81"/>
  <c r="BU111" i="81"/>
  <c r="BU112" i="81"/>
  <c r="BU113" i="81"/>
  <c r="BU114" i="81"/>
  <c r="BU115" i="81"/>
  <c r="BU116" i="81"/>
  <c r="BU117" i="81"/>
  <c r="BU118" i="81"/>
  <c r="BU119" i="81"/>
  <c r="BU120" i="81"/>
  <c r="BU121" i="81"/>
  <c r="BU122" i="81"/>
  <c r="BU123" i="81"/>
  <c r="BU124" i="81"/>
  <c r="BU125" i="81"/>
  <c r="BU126" i="81"/>
  <c r="BU127" i="81"/>
  <c r="BU128" i="81"/>
  <c r="BU129" i="81"/>
  <c r="BU130" i="81"/>
  <c r="BU131" i="81"/>
  <c r="BU132" i="81"/>
  <c r="BU133" i="81"/>
  <c r="BU134" i="81"/>
  <c r="BU135" i="81"/>
  <c r="BU136" i="81"/>
  <c r="BU137" i="81"/>
  <c r="BU138" i="81"/>
  <c r="BU139" i="81"/>
  <c r="BU140" i="81"/>
  <c r="BU141" i="81"/>
  <c r="BU142" i="81"/>
  <c r="BU143" i="81"/>
  <c r="BU144" i="81"/>
  <c r="BU145" i="81"/>
  <c r="BU146" i="81"/>
  <c r="BU147" i="81"/>
  <c r="BU148" i="81"/>
  <c r="BU149" i="81"/>
  <c r="BU150" i="81"/>
  <c r="BU151" i="81"/>
  <c r="BU152" i="81"/>
  <c r="BU153" i="81"/>
  <c r="BU154" i="81"/>
  <c r="BU155" i="81"/>
  <c r="BU156" i="81"/>
  <c r="BU157" i="81"/>
  <c r="BU158" i="81"/>
  <c r="BU159" i="81"/>
  <c r="BU160" i="81"/>
  <c r="BU161" i="81"/>
  <c r="BU162" i="81"/>
  <c r="BU163" i="81"/>
  <c r="BU164" i="81"/>
  <c r="BU165" i="81"/>
  <c r="BU166" i="81"/>
  <c r="BU167" i="81"/>
  <c r="BU168" i="81"/>
  <c r="BU169" i="81"/>
  <c r="BU170" i="81"/>
  <c r="BU171" i="81"/>
  <c r="BU172" i="81"/>
  <c r="BU173" i="81"/>
  <c r="BU174" i="81"/>
  <c r="BU175" i="81"/>
  <c r="BU176" i="81"/>
  <c r="BU177" i="81"/>
  <c r="BU178" i="81"/>
  <c r="BU179" i="81"/>
  <c r="BU180" i="81"/>
  <c r="BU181" i="81"/>
  <c r="BU182" i="81"/>
  <c r="BU183" i="81"/>
  <c r="BU184" i="81"/>
  <c r="BU185" i="81"/>
  <c r="BU186" i="81"/>
  <c r="BU187" i="81"/>
  <c r="BU188" i="81"/>
  <c r="BU189" i="81"/>
  <c r="BU190" i="81"/>
  <c r="BU191" i="81"/>
  <c r="BU192" i="81"/>
  <c r="BU193" i="81"/>
  <c r="BU194" i="81"/>
  <c r="BU195" i="81"/>
  <c r="BU196" i="81"/>
  <c r="BU197" i="81"/>
  <c r="BU198" i="81"/>
  <c r="BU199" i="81"/>
  <c r="BU200" i="81"/>
  <c r="BU201" i="81"/>
  <c r="BU202" i="81"/>
  <c r="BU203" i="81"/>
  <c r="BU204" i="81"/>
  <c r="BU205" i="81"/>
  <c r="BU206" i="81"/>
  <c r="BU207" i="81"/>
  <c r="BU208" i="81"/>
  <c r="BU209" i="81"/>
  <c r="BU210" i="81"/>
  <c r="BU211" i="81"/>
  <c r="BU212" i="81"/>
  <c r="BU213" i="81"/>
  <c r="BU214" i="81"/>
  <c r="BU215" i="81"/>
  <c r="BU216" i="81"/>
  <c r="BU217" i="81"/>
  <c r="BU218" i="81"/>
  <c r="BU219" i="81"/>
  <c r="BU220" i="81"/>
  <c r="BU221" i="81"/>
  <c r="BU222" i="81"/>
  <c r="BU223" i="81"/>
  <c r="BU224" i="81"/>
  <c r="BU225" i="81"/>
  <c r="BU226" i="81"/>
  <c r="BU227" i="81"/>
  <c r="BU228" i="81"/>
  <c r="BU229" i="81"/>
  <c r="BU230" i="81"/>
  <c r="BU231" i="81"/>
  <c r="BU232" i="81"/>
  <c r="BU233" i="81"/>
  <c r="BU234" i="81"/>
  <c r="BU235" i="81"/>
  <c r="BU236" i="81"/>
  <c r="BU237" i="81"/>
  <c r="BU238" i="81"/>
  <c r="BU239" i="81"/>
  <c r="BU240" i="81"/>
  <c r="BU241" i="81"/>
  <c r="BU242" i="81"/>
  <c r="BU243" i="81"/>
  <c r="BU244" i="81"/>
  <c r="BU245" i="81"/>
  <c r="BU246" i="81"/>
  <c r="BU247" i="81"/>
  <c r="BU248" i="81"/>
  <c r="BU249" i="81"/>
  <c r="BU250" i="81"/>
  <c r="BU251" i="81"/>
  <c r="BU252" i="81"/>
  <c r="BU253" i="81"/>
  <c r="BU254" i="81"/>
  <c r="BU255" i="81"/>
  <c r="BU256" i="81"/>
  <c r="BU257" i="81"/>
  <c r="BU258" i="81"/>
  <c r="BU259" i="81"/>
  <c r="BU260" i="81"/>
  <c r="BU261" i="81"/>
  <c r="BU262" i="81"/>
  <c r="BU263" i="81"/>
  <c r="BU264" i="81"/>
  <c r="BU265" i="81"/>
  <c r="BU266" i="81"/>
  <c r="BU267" i="81"/>
  <c r="BU268" i="81"/>
  <c r="BU269" i="81"/>
  <c r="BU270" i="81"/>
  <c r="BU271" i="81"/>
  <c r="BU272" i="81"/>
  <c r="BU273" i="81"/>
  <c r="BU274" i="81"/>
  <c r="BU275" i="81"/>
  <c r="BU276" i="81"/>
  <c r="BU277" i="81"/>
  <c r="BU278" i="81"/>
  <c r="BU279" i="81"/>
  <c r="BU280" i="81"/>
  <c r="BU281" i="81"/>
  <c r="BU282" i="81"/>
  <c r="BU283" i="81"/>
  <c r="BU284" i="81"/>
  <c r="BU285" i="81"/>
  <c r="BU286" i="81"/>
  <c r="BU287" i="81"/>
  <c r="BU288" i="81"/>
  <c r="BU289" i="81"/>
  <c r="BU290" i="81"/>
  <c r="BU291" i="81"/>
  <c r="BU292" i="81"/>
  <c r="BU293" i="81"/>
  <c r="BU294" i="81"/>
  <c r="BU295" i="81"/>
  <c r="BU296" i="81"/>
  <c r="BU297" i="81"/>
  <c r="BU298" i="81"/>
  <c r="BU299" i="81"/>
  <c r="BU300" i="81"/>
  <c r="BU301" i="81"/>
  <c r="BU302" i="81"/>
  <c r="BU303" i="81"/>
  <c r="BU304" i="81"/>
  <c r="BU305" i="81"/>
  <c r="BU306" i="81"/>
  <c r="BU307" i="81"/>
  <c r="BU308" i="81"/>
  <c r="BU309" i="81"/>
  <c r="BU310" i="81"/>
  <c r="BU311" i="81"/>
  <c r="BU312" i="81"/>
  <c r="BU313" i="81"/>
  <c r="BU314" i="81"/>
  <c r="BU315" i="81"/>
  <c r="BU316" i="81"/>
  <c r="BU317" i="81"/>
  <c r="BU318" i="81"/>
  <c r="BU319" i="81"/>
  <c r="BU320" i="81"/>
  <c r="BU321" i="81"/>
  <c r="BU322" i="81"/>
  <c r="BU323" i="81"/>
  <c r="BU324" i="81"/>
  <c r="BU325" i="81"/>
  <c r="BU326" i="81"/>
  <c r="BU327" i="81"/>
  <c r="BU328" i="81"/>
  <c r="BU329" i="81"/>
  <c r="BU330" i="81"/>
  <c r="BU331" i="81"/>
  <c r="BU332" i="81"/>
  <c r="BU333" i="81"/>
  <c r="BU334" i="81"/>
  <c r="BU335" i="81"/>
  <c r="BU336" i="81"/>
  <c r="BU337" i="81"/>
  <c r="BU338" i="81"/>
  <c r="BU339" i="81"/>
  <c r="BU340" i="81"/>
  <c r="BU341" i="81"/>
  <c r="BU342" i="81"/>
  <c r="BU343" i="81"/>
  <c r="BU344" i="81"/>
  <c r="BU345" i="81"/>
  <c r="BU346" i="81"/>
  <c r="BU347" i="81"/>
  <c r="BU348" i="81"/>
  <c r="BU349" i="81"/>
  <c r="BU350" i="81"/>
  <c r="BU351" i="81"/>
  <c r="BU352" i="81"/>
  <c r="BU353" i="81"/>
  <c r="BU354" i="81"/>
  <c r="BU355" i="81"/>
  <c r="BU356" i="81"/>
  <c r="BU357" i="81"/>
  <c r="BU358" i="81"/>
  <c r="BU359" i="81"/>
  <c r="BU360" i="81"/>
  <c r="BU361" i="81"/>
  <c r="BU362" i="81"/>
  <c r="BU363" i="81"/>
  <c r="BU364" i="81"/>
  <c r="BU365" i="81"/>
  <c r="BU366" i="81"/>
  <c r="BU367" i="81"/>
  <c r="BU368" i="81"/>
  <c r="BU369" i="81"/>
  <c r="BU370" i="81"/>
  <c r="BU371" i="81"/>
  <c r="BU372" i="81"/>
  <c r="BU373" i="81"/>
  <c r="BU374" i="81"/>
  <c r="BU375" i="81"/>
  <c r="BU376" i="81"/>
  <c r="BU377" i="81"/>
  <c r="BU378" i="81"/>
  <c r="BU379" i="81"/>
  <c r="BU380" i="81"/>
  <c r="BU381" i="81"/>
  <c r="BU382" i="81"/>
  <c r="BU383" i="81"/>
  <c r="BU384" i="81"/>
  <c r="BU385" i="81"/>
  <c r="BU386" i="81"/>
  <c r="BU387" i="81"/>
  <c r="BU388" i="81"/>
  <c r="BU389" i="81"/>
  <c r="BU390" i="81"/>
  <c r="BU391" i="81"/>
  <c r="BU392" i="81"/>
  <c r="BU393" i="81"/>
  <c r="BU394" i="81"/>
  <c r="BU395" i="81"/>
  <c r="BU396" i="81"/>
  <c r="BU397" i="81"/>
  <c r="BU398" i="81"/>
  <c r="BU399" i="81"/>
  <c r="BU400" i="81"/>
  <c r="BU401" i="81"/>
  <c r="BU402" i="81"/>
  <c r="BU403" i="81"/>
  <c r="BU404" i="81"/>
  <c r="BU405" i="81"/>
  <c r="BU406" i="81"/>
  <c r="BU407" i="81"/>
  <c r="BU408" i="81"/>
  <c r="BU409" i="81"/>
  <c r="BU410" i="81"/>
  <c r="BU411" i="81"/>
  <c r="BU412" i="81"/>
  <c r="BU413" i="81"/>
  <c r="BU414" i="81"/>
  <c r="BU415" i="81"/>
  <c r="BU416" i="81"/>
  <c r="BU417" i="81"/>
  <c r="BU418" i="81"/>
  <c r="BU419" i="81"/>
  <c r="BU420" i="81"/>
  <c r="BU421" i="81"/>
  <c r="BU422" i="81"/>
  <c r="BU423" i="81"/>
  <c r="BU424" i="81"/>
  <c r="BU425" i="81"/>
  <c r="BU426" i="81"/>
  <c r="BU427" i="81"/>
  <c r="BU428" i="81"/>
  <c r="BU429" i="81"/>
  <c r="BU430" i="81"/>
  <c r="BU431" i="81"/>
  <c r="BU432" i="81"/>
  <c r="BU433" i="81"/>
  <c r="BU434" i="81"/>
  <c r="BU435" i="81"/>
  <c r="BU436" i="81"/>
  <c r="BU437" i="81"/>
  <c r="BU438" i="81"/>
  <c r="BU439" i="81"/>
  <c r="BU440" i="81"/>
  <c r="BU441" i="81"/>
  <c r="BU442" i="81"/>
  <c r="BU443" i="81"/>
  <c r="BU444" i="81"/>
  <c r="BU445" i="81"/>
  <c r="BU446" i="81"/>
  <c r="BU447" i="81"/>
  <c r="BU448" i="81"/>
  <c r="BU449" i="81"/>
  <c r="BU450" i="81"/>
  <c r="BU451" i="81"/>
  <c r="BU452" i="81"/>
  <c r="BU453" i="81"/>
  <c r="BU454" i="81"/>
  <c r="BU455" i="81"/>
  <c r="BU456" i="81"/>
  <c r="BU457" i="81"/>
  <c r="BU458" i="81"/>
  <c r="BU459" i="81"/>
  <c r="BU460" i="81"/>
  <c r="BU461" i="81"/>
  <c r="BU462" i="81"/>
  <c r="BU463" i="81"/>
  <c r="BU464" i="81"/>
  <c r="BU465" i="81"/>
  <c r="BU466" i="81"/>
  <c r="BU467" i="81"/>
  <c r="BU468" i="81"/>
  <c r="BU469" i="81"/>
  <c r="BU470" i="81"/>
  <c r="BU471" i="81"/>
  <c r="BU472" i="81"/>
  <c r="BU473" i="81"/>
  <c r="BU474" i="81"/>
  <c r="BU475" i="81"/>
  <c r="BU476" i="81"/>
  <c r="BU477" i="81"/>
  <c r="BU478" i="81"/>
  <c r="BU479" i="81"/>
  <c r="BU480" i="81"/>
  <c r="BU481" i="81"/>
  <c r="BU482" i="81"/>
  <c r="BU483" i="81"/>
  <c r="BU484" i="81"/>
  <c r="BU485" i="81"/>
  <c r="BU486" i="81"/>
  <c r="BU487" i="81"/>
  <c r="BU488" i="81"/>
  <c r="BU489" i="81"/>
  <c r="BU490" i="81"/>
  <c r="BU491" i="81"/>
  <c r="BU492" i="81"/>
  <c r="BU493" i="81"/>
  <c r="BU494" i="81"/>
  <c r="BU495" i="81"/>
  <c r="BU496" i="81"/>
  <c r="BU497" i="81"/>
  <c r="BU498" i="81"/>
  <c r="BU499" i="81"/>
  <c r="BU500" i="81"/>
  <c r="BU501" i="81"/>
  <c r="BU502" i="81"/>
  <c r="BU503" i="81"/>
  <c r="BU504" i="81"/>
  <c r="BU505" i="81"/>
  <c r="BU506" i="81"/>
  <c r="BU507" i="81"/>
  <c r="BU508" i="81"/>
  <c r="BU509" i="81"/>
  <c r="BU510" i="81"/>
  <c r="BU511" i="81"/>
  <c r="BU512" i="81"/>
  <c r="BU513" i="81"/>
  <c r="BU514" i="81"/>
  <c r="BU515" i="81"/>
  <c r="BU516" i="81"/>
  <c r="BU517" i="81"/>
  <c r="BU518" i="81"/>
  <c r="BU519" i="81"/>
  <c r="BU520" i="81"/>
  <c r="BU521" i="81"/>
  <c r="BU522" i="81"/>
  <c r="BU523" i="81"/>
  <c r="BU524" i="81"/>
  <c r="BU525" i="81"/>
  <c r="BU526" i="81"/>
  <c r="BU527" i="81"/>
  <c r="BU528" i="81"/>
  <c r="BU529" i="81"/>
  <c r="BU530" i="81"/>
  <c r="BU531" i="81"/>
  <c r="BU532" i="81"/>
  <c r="BU533" i="81"/>
  <c r="BU534" i="81"/>
  <c r="BU535" i="81"/>
  <c r="BU536" i="81"/>
  <c r="BU537" i="81"/>
  <c r="BU538" i="81"/>
  <c r="BU539" i="81"/>
  <c r="BU540" i="81"/>
  <c r="BU541" i="81"/>
  <c r="BU542" i="81"/>
  <c r="BU543" i="81"/>
  <c r="BU544" i="81"/>
  <c r="BU545" i="81"/>
  <c r="BU546" i="81"/>
  <c r="BU547" i="81"/>
  <c r="BU548" i="81"/>
  <c r="BU549" i="81"/>
  <c r="BU550" i="81"/>
  <c r="BU551" i="81"/>
  <c r="BU552" i="81"/>
  <c r="BU553" i="81"/>
  <c r="BU554" i="81"/>
  <c r="BU555" i="81"/>
  <c r="BU556" i="81"/>
  <c r="BU557" i="81"/>
  <c r="BU558" i="81"/>
  <c r="BU559" i="81"/>
  <c r="BU560" i="81"/>
  <c r="BU561" i="81"/>
  <c r="BU562" i="81"/>
  <c r="BU563" i="81"/>
  <c r="BU564" i="81"/>
  <c r="BU565" i="81"/>
  <c r="BU566" i="81"/>
  <c r="BU567" i="81"/>
  <c r="BU568" i="81"/>
  <c r="BU569" i="81"/>
  <c r="BU570" i="81"/>
  <c r="BU571" i="81"/>
  <c r="BU572" i="81"/>
  <c r="BU573" i="81"/>
  <c r="BU574" i="81"/>
  <c r="BU575" i="81"/>
  <c r="BU576" i="81"/>
  <c r="BU577" i="81"/>
  <c r="BU578" i="81"/>
  <c r="BU579" i="81"/>
  <c r="BU580" i="81"/>
  <c r="BU581" i="81"/>
  <c r="BU582" i="81"/>
  <c r="BU583" i="81"/>
  <c r="BU584" i="81"/>
  <c r="BU585" i="81"/>
  <c r="BU586" i="81"/>
  <c r="BU587" i="81"/>
  <c r="BU588" i="81"/>
  <c r="BU589" i="81"/>
  <c r="BU590" i="81"/>
  <c r="BU591" i="81"/>
  <c r="BU592" i="81"/>
  <c r="BU593" i="81"/>
  <c r="BU594" i="81"/>
  <c r="BU595" i="81"/>
  <c r="BU596" i="81"/>
  <c r="BU597" i="81"/>
  <c r="BU598" i="81"/>
  <c r="BU599" i="81"/>
  <c r="BU600" i="81"/>
  <c r="BU601" i="81"/>
  <c r="BU602" i="81"/>
  <c r="BU603" i="81"/>
  <c r="BU604" i="81"/>
  <c r="BU605" i="81"/>
  <c r="BU606" i="81"/>
  <c r="BU607" i="81"/>
  <c r="BU608" i="81"/>
  <c r="BU609" i="81"/>
  <c r="BU610" i="81"/>
  <c r="BU611" i="81"/>
  <c r="BU612" i="81"/>
  <c r="BU613" i="81"/>
  <c r="BU614" i="81"/>
  <c r="BU615" i="81"/>
  <c r="BU616" i="81"/>
  <c r="BU617" i="81"/>
  <c r="BU618" i="81"/>
  <c r="BU619" i="81"/>
  <c r="BU620" i="81"/>
  <c r="BU621" i="81"/>
  <c r="BU622" i="81"/>
  <c r="BU623" i="81"/>
  <c r="BU624" i="81"/>
  <c r="BU625" i="81"/>
  <c r="BU626" i="81"/>
  <c r="BU627" i="81"/>
  <c r="BU628" i="81"/>
  <c r="BU629" i="81"/>
  <c r="BU630" i="81"/>
  <c r="BU631" i="81"/>
  <c r="BU632" i="81"/>
  <c r="BU633" i="81"/>
  <c r="BU634" i="81"/>
  <c r="BU635" i="81"/>
  <c r="BU636" i="81"/>
  <c r="BU637" i="81"/>
  <c r="BU638" i="81"/>
  <c r="BU639" i="81"/>
  <c r="BU640" i="81"/>
  <c r="BU641" i="81"/>
  <c r="BU642" i="81"/>
  <c r="BU643" i="81"/>
  <c r="BU644" i="81"/>
  <c r="BU645" i="81"/>
  <c r="BU646" i="81"/>
  <c r="BU647" i="81"/>
  <c r="BU648" i="81"/>
  <c r="BU649" i="81"/>
  <c r="BU650" i="81"/>
  <c r="BU651" i="81"/>
  <c r="BU652" i="81"/>
  <c r="BU653" i="81"/>
  <c r="BU654" i="81"/>
  <c r="BU655" i="81"/>
  <c r="BU656" i="81"/>
  <c r="BU657" i="81"/>
  <c r="BU658" i="81"/>
  <c r="BU659" i="81"/>
  <c r="BU660" i="81"/>
  <c r="BU661" i="81"/>
  <c r="BU662" i="81"/>
  <c r="BU663" i="81"/>
  <c r="BU664" i="81"/>
  <c r="BU665" i="81"/>
  <c r="BU666" i="81"/>
  <c r="BU667" i="81"/>
  <c r="BU668" i="81"/>
  <c r="BU669" i="81"/>
  <c r="BU670" i="81"/>
  <c r="BU671" i="81"/>
  <c r="BU672" i="81"/>
  <c r="BU673" i="81"/>
  <c r="BU674" i="81"/>
  <c r="BU675" i="81"/>
  <c r="BU676" i="81"/>
  <c r="BU677" i="81"/>
  <c r="BU678" i="81"/>
  <c r="BU679" i="81"/>
  <c r="BU680" i="81"/>
  <c r="BU681" i="81"/>
  <c r="BU682" i="81"/>
  <c r="BU683" i="81"/>
  <c r="BU684" i="81"/>
  <c r="BU685" i="81"/>
  <c r="BU686" i="81"/>
  <c r="BU687" i="81"/>
  <c r="BU688" i="81"/>
  <c r="BU689" i="81"/>
  <c r="BU690" i="81"/>
  <c r="BU691" i="81"/>
  <c r="BU692" i="81"/>
  <c r="BU693" i="81"/>
  <c r="BU694" i="81"/>
  <c r="BU695" i="81"/>
  <c r="BU696" i="81"/>
  <c r="BU697" i="81"/>
  <c r="BU698" i="81"/>
  <c r="BU699" i="81"/>
  <c r="BU700" i="81"/>
  <c r="BU701" i="81"/>
  <c r="BU702" i="81"/>
  <c r="BU703" i="81"/>
  <c r="BU704" i="81"/>
  <c r="BU705" i="81"/>
  <c r="BU706" i="81"/>
  <c r="BU707" i="81"/>
  <c r="BU708" i="81"/>
  <c r="BU709" i="81"/>
  <c r="BU710" i="81"/>
  <c r="BU711" i="81"/>
  <c r="BU712" i="81"/>
  <c r="BU713" i="81"/>
  <c r="BU714" i="81"/>
  <c r="BU715" i="81"/>
  <c r="BU716" i="81"/>
  <c r="BU717" i="81"/>
  <c r="BU718" i="81"/>
  <c r="BU719" i="81"/>
  <c r="BU720" i="81"/>
  <c r="BU721" i="81"/>
  <c r="BU722" i="81"/>
  <c r="BU723" i="81"/>
  <c r="BU724" i="81"/>
  <c r="BU725" i="81"/>
  <c r="BU726" i="81"/>
  <c r="BU727" i="81"/>
  <c r="BU728" i="81"/>
  <c r="BU729" i="81"/>
  <c r="BU730" i="81"/>
  <c r="BU731" i="81"/>
  <c r="BU732" i="81"/>
  <c r="BU733" i="81"/>
  <c r="BU734" i="81"/>
  <c r="BU735" i="81"/>
  <c r="BU736" i="81"/>
  <c r="BU737" i="81"/>
  <c r="BU738" i="81"/>
  <c r="BU739" i="81"/>
  <c r="BU740" i="81"/>
  <c r="BU741" i="81"/>
  <c r="BU742" i="81"/>
  <c r="BU743" i="81"/>
  <c r="BU744" i="81"/>
  <c r="BU745" i="81"/>
  <c r="BU746" i="81"/>
  <c r="BU747" i="81"/>
  <c r="BU748" i="81"/>
  <c r="BU749" i="81"/>
  <c r="BU750" i="81"/>
  <c r="BU751" i="81"/>
  <c r="BU752" i="81"/>
  <c r="BU753" i="81"/>
  <c r="BU754" i="81"/>
  <c r="BU755" i="81"/>
  <c r="BU756" i="81"/>
  <c r="BU757" i="81"/>
  <c r="BU758" i="81"/>
  <c r="BU759" i="81"/>
  <c r="BU760" i="81"/>
  <c r="BU761" i="81"/>
  <c r="BU762" i="81"/>
  <c r="BU763" i="81"/>
  <c r="BU764" i="81"/>
  <c r="BU765" i="81"/>
  <c r="BU766" i="81"/>
  <c r="BU767" i="81"/>
  <c r="BU768" i="81"/>
  <c r="BU769" i="81"/>
  <c r="BU770" i="81"/>
  <c r="BU771" i="81"/>
  <c r="BU772" i="81"/>
  <c r="BU5" i="81"/>
  <c r="BT6" i="81"/>
  <c r="BT7" i="81"/>
  <c r="BT8" i="81"/>
  <c r="BT9" i="81"/>
  <c r="BT10" i="81"/>
  <c r="BT11" i="81"/>
  <c r="BT12" i="81"/>
  <c r="BT13" i="81"/>
  <c r="BT14" i="81"/>
  <c r="BT15" i="81"/>
  <c r="BT16" i="81"/>
  <c r="BT17" i="81"/>
  <c r="BT18" i="81"/>
  <c r="BT19" i="81"/>
  <c r="BT20" i="81"/>
  <c r="BT21" i="81"/>
  <c r="BT22" i="81"/>
  <c r="BT23" i="81"/>
  <c r="BT24" i="81"/>
  <c r="BT25" i="81"/>
  <c r="BT26" i="81"/>
  <c r="BT27" i="81"/>
  <c r="BT28" i="81"/>
  <c r="BT29" i="81"/>
  <c r="BT30" i="81"/>
  <c r="BT31" i="81"/>
  <c r="BT32" i="81"/>
  <c r="BT33" i="81"/>
  <c r="BT34" i="81"/>
  <c r="BT35" i="81"/>
  <c r="BT36" i="81"/>
  <c r="BT37" i="81"/>
  <c r="BT38" i="81"/>
  <c r="BT39" i="81"/>
  <c r="BT40" i="81"/>
  <c r="BT41" i="81"/>
  <c r="BT42" i="81"/>
  <c r="BT43" i="81"/>
  <c r="BT44" i="81"/>
  <c r="BT45" i="81"/>
  <c r="BT46" i="81"/>
  <c r="BT47" i="81"/>
  <c r="BT48" i="81"/>
  <c r="BT49" i="81"/>
  <c r="BT50" i="81"/>
  <c r="BT51" i="81"/>
  <c r="BT52" i="81"/>
  <c r="BT53" i="81"/>
  <c r="BT54" i="81"/>
  <c r="BT55" i="81"/>
  <c r="BT56" i="81"/>
  <c r="BT57" i="81"/>
  <c r="BT58" i="81"/>
  <c r="BT59" i="81"/>
  <c r="BT60" i="81"/>
  <c r="BT61" i="81"/>
  <c r="BT62" i="81"/>
  <c r="BT63" i="81"/>
  <c r="BT64" i="81"/>
  <c r="BT65" i="81"/>
  <c r="BT66" i="81"/>
  <c r="BT67" i="81"/>
  <c r="BT68" i="81"/>
  <c r="BT69" i="81"/>
  <c r="BT70" i="81"/>
  <c r="BT71" i="81"/>
  <c r="BT72" i="81"/>
  <c r="BT73" i="81"/>
  <c r="BT74" i="81"/>
  <c r="BT75" i="81"/>
  <c r="BT76" i="81"/>
  <c r="BT77" i="81"/>
  <c r="BT78" i="81"/>
  <c r="BT79" i="81"/>
  <c r="BT80" i="81"/>
  <c r="BT81" i="81"/>
  <c r="BT82" i="81"/>
  <c r="BT83" i="81"/>
  <c r="BT84" i="81"/>
  <c r="BT85" i="81"/>
  <c r="BT86" i="81"/>
  <c r="BT87" i="81"/>
  <c r="BT88" i="81"/>
  <c r="BT89" i="81"/>
  <c r="BT90" i="81"/>
  <c r="BT91" i="81"/>
  <c r="BT92" i="81"/>
  <c r="BT93" i="81"/>
  <c r="BT94" i="81"/>
  <c r="BT95" i="81"/>
  <c r="BT96" i="81"/>
  <c r="BT97" i="81"/>
  <c r="BT98" i="81"/>
  <c r="BT99" i="81"/>
  <c r="BT100" i="81"/>
  <c r="BT101" i="81"/>
  <c r="BT102" i="81"/>
  <c r="BT103" i="81"/>
  <c r="BT104" i="81"/>
  <c r="BT105" i="81"/>
  <c r="BT106" i="81"/>
  <c r="BT107" i="81"/>
  <c r="BT108" i="81"/>
  <c r="BT109" i="81"/>
  <c r="BT110" i="81"/>
  <c r="BT111" i="81"/>
  <c r="BT112" i="81"/>
  <c r="BT113" i="81"/>
  <c r="BT114" i="81"/>
  <c r="BT115" i="81"/>
  <c r="BT116" i="81"/>
  <c r="BT117" i="81"/>
  <c r="BT118" i="81"/>
  <c r="BT119" i="81"/>
  <c r="BT120" i="81"/>
  <c r="BT121" i="81"/>
  <c r="BT122" i="81"/>
  <c r="BT123" i="81"/>
  <c r="BT124" i="81"/>
  <c r="BT125" i="81"/>
  <c r="BT126" i="81"/>
  <c r="BT127" i="81"/>
  <c r="BT128" i="81"/>
  <c r="BT129" i="81"/>
  <c r="BT130" i="81"/>
  <c r="BT131" i="81"/>
  <c r="BT132" i="81"/>
  <c r="BT133" i="81"/>
  <c r="BT134" i="81"/>
  <c r="BT135" i="81"/>
  <c r="BT136" i="81"/>
  <c r="BT137" i="81"/>
  <c r="BT138" i="81"/>
  <c r="BT139" i="81"/>
  <c r="BT140" i="81"/>
  <c r="BT141" i="81"/>
  <c r="BT142" i="81"/>
  <c r="BT143" i="81"/>
  <c r="BT144" i="81"/>
  <c r="BT145" i="81"/>
  <c r="BT146" i="81"/>
  <c r="BT147" i="81"/>
  <c r="BT148" i="81"/>
  <c r="BT149" i="81"/>
  <c r="BT150" i="81"/>
  <c r="BT151" i="81"/>
  <c r="BT152" i="81"/>
  <c r="BT153" i="81"/>
  <c r="BT154" i="81"/>
  <c r="BT155" i="81"/>
  <c r="BT156" i="81"/>
  <c r="BT157" i="81"/>
  <c r="BT158" i="81"/>
  <c r="BT159" i="81"/>
  <c r="BT160" i="81"/>
  <c r="BT161" i="81"/>
  <c r="BT162" i="81"/>
  <c r="BT163" i="81"/>
  <c r="BT164" i="81"/>
  <c r="BT165" i="81"/>
  <c r="BT166" i="81"/>
  <c r="BT167" i="81"/>
  <c r="BT168" i="81"/>
  <c r="BT169" i="81"/>
  <c r="BT170" i="81"/>
  <c r="BT171" i="81"/>
  <c r="BT172" i="81"/>
  <c r="BT173" i="81"/>
  <c r="BT174" i="81"/>
  <c r="BT175" i="81"/>
  <c r="BT176" i="81"/>
  <c r="BT177" i="81"/>
  <c r="BT178" i="81"/>
  <c r="BT179" i="81"/>
  <c r="BT180" i="81"/>
  <c r="BT181" i="81"/>
  <c r="BT182" i="81"/>
  <c r="BT183" i="81"/>
  <c r="BT184" i="81"/>
  <c r="BT185" i="81"/>
  <c r="BT186" i="81"/>
  <c r="BT187" i="81"/>
  <c r="BT188" i="81"/>
  <c r="BT189" i="81"/>
  <c r="BT190" i="81"/>
  <c r="BT191" i="81"/>
  <c r="BT192" i="81"/>
  <c r="BT193" i="81"/>
  <c r="BT194" i="81"/>
  <c r="BT195" i="81"/>
  <c r="BT196" i="81"/>
  <c r="BT197" i="81"/>
  <c r="BT198" i="81"/>
  <c r="BT199" i="81"/>
  <c r="BT200" i="81"/>
  <c r="BT201" i="81"/>
  <c r="BT202" i="81"/>
  <c r="BT203" i="81"/>
  <c r="BT204" i="81"/>
  <c r="BT205" i="81"/>
  <c r="BT206" i="81"/>
  <c r="BT207" i="81"/>
  <c r="BT208" i="81"/>
  <c r="BT209" i="81"/>
  <c r="BT210" i="81"/>
  <c r="BT211" i="81"/>
  <c r="BT212" i="81"/>
  <c r="BT213" i="81"/>
  <c r="BT214" i="81"/>
  <c r="BT215" i="81"/>
  <c r="BT216" i="81"/>
  <c r="BT217" i="81"/>
  <c r="BT218" i="81"/>
  <c r="BT219" i="81"/>
  <c r="BT220" i="81"/>
  <c r="BT221" i="81"/>
  <c r="BT222" i="81"/>
  <c r="BT223" i="81"/>
  <c r="BT224" i="81"/>
  <c r="BT225" i="81"/>
  <c r="BT226" i="81"/>
  <c r="BT227" i="81"/>
  <c r="BT228" i="81"/>
  <c r="BT229" i="81"/>
  <c r="BT230" i="81"/>
  <c r="BT231" i="81"/>
  <c r="BT232" i="81"/>
  <c r="BT233" i="81"/>
  <c r="BT234" i="81"/>
  <c r="BT235" i="81"/>
  <c r="BT236" i="81"/>
  <c r="BT237" i="81"/>
  <c r="BT238" i="81"/>
  <c r="BT239" i="81"/>
  <c r="BT240" i="81"/>
  <c r="BT241" i="81"/>
  <c r="BT242" i="81"/>
  <c r="BT243" i="81"/>
  <c r="BT244" i="81"/>
  <c r="BT245" i="81"/>
  <c r="BT246" i="81"/>
  <c r="BT247" i="81"/>
  <c r="BT248" i="81"/>
  <c r="BT249" i="81"/>
  <c r="BT250" i="81"/>
  <c r="BT251" i="81"/>
  <c r="BT252" i="81"/>
  <c r="BT253" i="81"/>
  <c r="BT254" i="81"/>
  <c r="BT255" i="81"/>
  <c r="BT256" i="81"/>
  <c r="BT257" i="81"/>
  <c r="BT258" i="81"/>
  <c r="BT259" i="81"/>
  <c r="BT260" i="81"/>
  <c r="BT261" i="81"/>
  <c r="BT262" i="81"/>
  <c r="BT263" i="81"/>
  <c r="BT264" i="81"/>
  <c r="BT265" i="81"/>
  <c r="BT266" i="81"/>
  <c r="BT267" i="81"/>
  <c r="BT268" i="81"/>
  <c r="BT269" i="81"/>
  <c r="BT270" i="81"/>
  <c r="BT271" i="81"/>
  <c r="BT272" i="81"/>
  <c r="BT273" i="81"/>
  <c r="BT274" i="81"/>
  <c r="BT275" i="81"/>
  <c r="BT276" i="81"/>
  <c r="BT277" i="81"/>
  <c r="BT278" i="81"/>
  <c r="BT279" i="81"/>
  <c r="BT280" i="81"/>
  <c r="BT281" i="81"/>
  <c r="BT282" i="81"/>
  <c r="BT283" i="81"/>
  <c r="BT284" i="81"/>
  <c r="BT285" i="81"/>
  <c r="BT286" i="81"/>
  <c r="BT287" i="81"/>
  <c r="BT288" i="81"/>
  <c r="BT289" i="81"/>
  <c r="BT290" i="81"/>
  <c r="BT291" i="81"/>
  <c r="BT292" i="81"/>
  <c r="BT293" i="81"/>
  <c r="BT294" i="81"/>
  <c r="BT295" i="81"/>
  <c r="BT296" i="81"/>
  <c r="BT297" i="81"/>
  <c r="BT298" i="81"/>
  <c r="BT299" i="81"/>
  <c r="BT300" i="81"/>
  <c r="BT301" i="81"/>
  <c r="BT302" i="81"/>
  <c r="BT303" i="81"/>
  <c r="BT304" i="81"/>
  <c r="BT305" i="81"/>
  <c r="BT306" i="81"/>
  <c r="BT307" i="81"/>
  <c r="BT308" i="81"/>
  <c r="BT309" i="81"/>
  <c r="BT310" i="81"/>
  <c r="BT311" i="81"/>
  <c r="BT312" i="81"/>
  <c r="BT313" i="81"/>
  <c r="BT314" i="81"/>
  <c r="BT315" i="81"/>
  <c r="BT316" i="81"/>
  <c r="BT317" i="81"/>
  <c r="BT318" i="81"/>
  <c r="BT319" i="81"/>
  <c r="BT320" i="81"/>
  <c r="BT321" i="81"/>
  <c r="BT322" i="81"/>
  <c r="BT323" i="81"/>
  <c r="BT324" i="81"/>
  <c r="BT325" i="81"/>
  <c r="BT326" i="81"/>
  <c r="BT327" i="81"/>
  <c r="BT328" i="81"/>
  <c r="BT329" i="81"/>
  <c r="BT330" i="81"/>
  <c r="BT331" i="81"/>
  <c r="BT332" i="81"/>
  <c r="BT333" i="81"/>
  <c r="BT334" i="81"/>
  <c r="BT335" i="81"/>
  <c r="BT336" i="81"/>
  <c r="BT337" i="81"/>
  <c r="BT338" i="81"/>
  <c r="BT339" i="81"/>
  <c r="BT340" i="81"/>
  <c r="BT341" i="81"/>
  <c r="BT342" i="81"/>
  <c r="BT343" i="81"/>
  <c r="BT344" i="81"/>
  <c r="BT345" i="81"/>
  <c r="BT346" i="81"/>
  <c r="BT347" i="81"/>
  <c r="BT348" i="81"/>
  <c r="BT349" i="81"/>
  <c r="BT350" i="81"/>
  <c r="BT351" i="81"/>
  <c r="BT352" i="81"/>
  <c r="BT353" i="81"/>
  <c r="BT354" i="81"/>
  <c r="BT355" i="81"/>
  <c r="BT356" i="81"/>
  <c r="BT357" i="81"/>
  <c r="BT358" i="81"/>
  <c r="BT359" i="81"/>
  <c r="BT360" i="81"/>
  <c r="BT361" i="81"/>
  <c r="BT362" i="81"/>
  <c r="BT363" i="81"/>
  <c r="BT364" i="81"/>
  <c r="BT365" i="81"/>
  <c r="BT366" i="81"/>
  <c r="BT367" i="81"/>
  <c r="BT368" i="81"/>
  <c r="BT369" i="81"/>
  <c r="BT370" i="81"/>
  <c r="BT371" i="81"/>
  <c r="BT372" i="81"/>
  <c r="BT373" i="81"/>
  <c r="BT374" i="81"/>
  <c r="BT375" i="81"/>
  <c r="BT376" i="81"/>
  <c r="BT377" i="81"/>
  <c r="BT378" i="81"/>
  <c r="BT379" i="81"/>
  <c r="BT380" i="81"/>
  <c r="BT381" i="81"/>
  <c r="BT382" i="81"/>
  <c r="BT383" i="81"/>
  <c r="BT384" i="81"/>
  <c r="BT385" i="81"/>
  <c r="BT386" i="81"/>
  <c r="BT387" i="81"/>
  <c r="BT388" i="81"/>
  <c r="BT389" i="81"/>
  <c r="BT390" i="81"/>
  <c r="BT391" i="81"/>
  <c r="BT392" i="81"/>
  <c r="BT393" i="81"/>
  <c r="BT394" i="81"/>
  <c r="BT395" i="81"/>
  <c r="BT396" i="81"/>
  <c r="BT397" i="81"/>
  <c r="BT398" i="81"/>
  <c r="BT399" i="81"/>
  <c r="BT400" i="81"/>
  <c r="BT401" i="81"/>
  <c r="BT402" i="81"/>
  <c r="BT403" i="81"/>
  <c r="BT404" i="81"/>
  <c r="BT405" i="81"/>
  <c r="BT406" i="81"/>
  <c r="BT407" i="81"/>
  <c r="BT408" i="81"/>
  <c r="BT409" i="81"/>
  <c r="BT410" i="81"/>
  <c r="BT411" i="81"/>
  <c r="BT412" i="81"/>
  <c r="BT413" i="81"/>
  <c r="BT414" i="81"/>
  <c r="BT415" i="81"/>
  <c r="BT416" i="81"/>
  <c r="BT417" i="81"/>
  <c r="BT418" i="81"/>
  <c r="BT419" i="81"/>
  <c r="BT420" i="81"/>
  <c r="BT421" i="81"/>
  <c r="BT422" i="81"/>
  <c r="BT423" i="81"/>
  <c r="BT424" i="81"/>
  <c r="BT425" i="81"/>
  <c r="BT426" i="81"/>
  <c r="BT427" i="81"/>
  <c r="BT428" i="81"/>
  <c r="BT429" i="81"/>
  <c r="BT430" i="81"/>
  <c r="BT431" i="81"/>
  <c r="BT432" i="81"/>
  <c r="BT433" i="81"/>
  <c r="BT434" i="81"/>
  <c r="BT435" i="81"/>
  <c r="BT436" i="81"/>
  <c r="BT437" i="81"/>
  <c r="BT438" i="81"/>
  <c r="BT439" i="81"/>
  <c r="BT440" i="81"/>
  <c r="BT441" i="81"/>
  <c r="BT442" i="81"/>
  <c r="BT443" i="81"/>
  <c r="BT444" i="81"/>
  <c r="BT445" i="81"/>
  <c r="BT446" i="81"/>
  <c r="BT447" i="81"/>
  <c r="BT448" i="81"/>
  <c r="BT449" i="81"/>
  <c r="BT450" i="81"/>
  <c r="BT451" i="81"/>
  <c r="BT452" i="81"/>
  <c r="BT453" i="81"/>
  <c r="BT454" i="81"/>
  <c r="BT455" i="81"/>
  <c r="BT456" i="81"/>
  <c r="BT457" i="81"/>
  <c r="BT458" i="81"/>
  <c r="BT459" i="81"/>
  <c r="BT460" i="81"/>
  <c r="BT461" i="81"/>
  <c r="BT462" i="81"/>
  <c r="BT463" i="81"/>
  <c r="BT464" i="81"/>
  <c r="BT465" i="81"/>
  <c r="BT466" i="81"/>
  <c r="BT467" i="81"/>
  <c r="BT468" i="81"/>
  <c r="BT469" i="81"/>
  <c r="BT470" i="81"/>
  <c r="BT471" i="81"/>
  <c r="BT472" i="81"/>
  <c r="BT473" i="81"/>
  <c r="BT474" i="81"/>
  <c r="BT475" i="81"/>
  <c r="BT476" i="81"/>
  <c r="BT477" i="81"/>
  <c r="BT478" i="81"/>
  <c r="BT479" i="81"/>
  <c r="BT480" i="81"/>
  <c r="BT481" i="81"/>
  <c r="BT482" i="81"/>
  <c r="BT483" i="81"/>
  <c r="BT484" i="81"/>
  <c r="BT485" i="81"/>
  <c r="BT486" i="81"/>
  <c r="BT487" i="81"/>
  <c r="BT488" i="81"/>
  <c r="BT489" i="81"/>
  <c r="BT490" i="81"/>
  <c r="BT491" i="81"/>
  <c r="BT492" i="81"/>
  <c r="BT493" i="81"/>
  <c r="BT494" i="81"/>
  <c r="BT495" i="81"/>
  <c r="BT496" i="81"/>
  <c r="BT497" i="81"/>
  <c r="BT498" i="81"/>
  <c r="BT499" i="81"/>
  <c r="BT500" i="81"/>
  <c r="BT501" i="81"/>
  <c r="BT502" i="81"/>
  <c r="BT503" i="81"/>
  <c r="BT504" i="81"/>
  <c r="BT505" i="81"/>
  <c r="BT506" i="81"/>
  <c r="BT507" i="81"/>
  <c r="BT508" i="81"/>
  <c r="BT509" i="81"/>
  <c r="BT510" i="81"/>
  <c r="BT511" i="81"/>
  <c r="BT512" i="81"/>
  <c r="BT513" i="81"/>
  <c r="BT514" i="81"/>
  <c r="BT515" i="81"/>
  <c r="BT516" i="81"/>
  <c r="BT517" i="81"/>
  <c r="BT518" i="81"/>
  <c r="BT519" i="81"/>
  <c r="BT520" i="81"/>
  <c r="BT521" i="81"/>
  <c r="BT522" i="81"/>
  <c r="BT523" i="81"/>
  <c r="BT524" i="81"/>
  <c r="BT525" i="81"/>
  <c r="BT526" i="81"/>
  <c r="BT527" i="81"/>
  <c r="BT528" i="81"/>
  <c r="BT529" i="81"/>
  <c r="BT530" i="81"/>
  <c r="BT531" i="81"/>
  <c r="BT532" i="81"/>
  <c r="BT533" i="81"/>
  <c r="BT534" i="81"/>
  <c r="BT535" i="81"/>
  <c r="BT536" i="81"/>
  <c r="BT537" i="81"/>
  <c r="BT538" i="81"/>
  <c r="BT539" i="81"/>
  <c r="BT540" i="81"/>
  <c r="BT541" i="81"/>
  <c r="BT542" i="81"/>
  <c r="BT543" i="81"/>
  <c r="BT544" i="81"/>
  <c r="BT545" i="81"/>
  <c r="BT546" i="81"/>
  <c r="BT547" i="81"/>
  <c r="BT548" i="81"/>
  <c r="BT549" i="81"/>
  <c r="BT550" i="81"/>
  <c r="BT551" i="81"/>
  <c r="BT552" i="81"/>
  <c r="BT553" i="81"/>
  <c r="BT554" i="81"/>
  <c r="BT555" i="81"/>
  <c r="BT556" i="81"/>
  <c r="BT557" i="81"/>
  <c r="BT558" i="81"/>
  <c r="BT559" i="81"/>
  <c r="BT560" i="81"/>
  <c r="BT561" i="81"/>
  <c r="BT562" i="81"/>
  <c r="BT563" i="81"/>
  <c r="BT564" i="81"/>
  <c r="BT565" i="81"/>
  <c r="BT566" i="81"/>
  <c r="BT567" i="81"/>
  <c r="BT568" i="81"/>
  <c r="BT569" i="81"/>
  <c r="BT570" i="81"/>
  <c r="BT571" i="81"/>
  <c r="BT572" i="81"/>
  <c r="BT573" i="81"/>
  <c r="BT574" i="81"/>
  <c r="BT575" i="81"/>
  <c r="BT576" i="81"/>
  <c r="BT577" i="81"/>
  <c r="BT578" i="81"/>
  <c r="BT579" i="81"/>
  <c r="BT580" i="81"/>
  <c r="BT581" i="81"/>
  <c r="BT582" i="81"/>
  <c r="BT583" i="81"/>
  <c r="BT584" i="81"/>
  <c r="BT585" i="81"/>
  <c r="BT586" i="81"/>
  <c r="BT587" i="81"/>
  <c r="BT588" i="81"/>
  <c r="BT589" i="81"/>
  <c r="BT590" i="81"/>
  <c r="BT591" i="81"/>
  <c r="BT592" i="81"/>
  <c r="BT593" i="81"/>
  <c r="BT594" i="81"/>
  <c r="BT595" i="81"/>
  <c r="BT596" i="81"/>
  <c r="BT597" i="81"/>
  <c r="BT598" i="81"/>
  <c r="BT599" i="81"/>
  <c r="BT600" i="81"/>
  <c r="BT601" i="81"/>
  <c r="BT602" i="81"/>
  <c r="BT603" i="81"/>
  <c r="BT604" i="81"/>
  <c r="BT605" i="81"/>
  <c r="BT606" i="81"/>
  <c r="BT607" i="81"/>
  <c r="BT608" i="81"/>
  <c r="BT609" i="81"/>
  <c r="BT610" i="81"/>
  <c r="BT611" i="81"/>
  <c r="BT612" i="81"/>
  <c r="BT613" i="81"/>
  <c r="BT614" i="81"/>
  <c r="BT615" i="81"/>
  <c r="BT616" i="81"/>
  <c r="BT617" i="81"/>
  <c r="BT618" i="81"/>
  <c r="BT619" i="81"/>
  <c r="BT620" i="81"/>
  <c r="BT621" i="81"/>
  <c r="BT622" i="81"/>
  <c r="BT623" i="81"/>
  <c r="BT624" i="81"/>
  <c r="BT625" i="81"/>
  <c r="BT626" i="81"/>
  <c r="BT627" i="81"/>
  <c r="BT628" i="81"/>
  <c r="BT629" i="81"/>
  <c r="BT630" i="81"/>
  <c r="BT631" i="81"/>
  <c r="BT632" i="81"/>
  <c r="BT633" i="81"/>
  <c r="BT634" i="81"/>
  <c r="BT635" i="81"/>
  <c r="BT636" i="81"/>
  <c r="BT637" i="81"/>
  <c r="BT638" i="81"/>
  <c r="BT639" i="81"/>
  <c r="BT640" i="81"/>
  <c r="BT641" i="81"/>
  <c r="BT642" i="81"/>
  <c r="BT643" i="81"/>
  <c r="BT644" i="81"/>
  <c r="BT645" i="81"/>
  <c r="BT646" i="81"/>
  <c r="BT647" i="81"/>
  <c r="BT648" i="81"/>
  <c r="BT649" i="81"/>
  <c r="BT650" i="81"/>
  <c r="BT651" i="81"/>
  <c r="BT652" i="81"/>
  <c r="BT653" i="81"/>
  <c r="BT654" i="81"/>
  <c r="BT655" i="81"/>
  <c r="BT656" i="81"/>
  <c r="BT657" i="81"/>
  <c r="BT658" i="81"/>
  <c r="BT659" i="81"/>
  <c r="BT660" i="81"/>
  <c r="BT661" i="81"/>
  <c r="BT662" i="81"/>
  <c r="BT663" i="81"/>
  <c r="BT664" i="81"/>
  <c r="BT665" i="81"/>
  <c r="BT666" i="81"/>
  <c r="BT667" i="81"/>
  <c r="BT668" i="81"/>
  <c r="BT669" i="81"/>
  <c r="BT670" i="81"/>
  <c r="BT671" i="81"/>
  <c r="BT672" i="81"/>
  <c r="BT673" i="81"/>
  <c r="BT674" i="81"/>
  <c r="BT675" i="81"/>
  <c r="BT676" i="81"/>
  <c r="BT677" i="81"/>
  <c r="BT678" i="81"/>
  <c r="BT679" i="81"/>
  <c r="BT680" i="81"/>
  <c r="BT681" i="81"/>
  <c r="BT682" i="81"/>
  <c r="BT683" i="81"/>
  <c r="BT684" i="81"/>
  <c r="BT685" i="81"/>
  <c r="BT686" i="81"/>
  <c r="BT687" i="81"/>
  <c r="BT688" i="81"/>
  <c r="BT689" i="81"/>
  <c r="BT690" i="81"/>
  <c r="BT691" i="81"/>
  <c r="BT692" i="81"/>
  <c r="BT693" i="81"/>
  <c r="BT694" i="81"/>
  <c r="BT695" i="81"/>
  <c r="BT696" i="81"/>
  <c r="BT697" i="81"/>
  <c r="BT698" i="81"/>
  <c r="BT699" i="81"/>
  <c r="BT700" i="81"/>
  <c r="BT701" i="81"/>
  <c r="BT702" i="81"/>
  <c r="BT703" i="81"/>
  <c r="BT704" i="81"/>
  <c r="BT705" i="81"/>
  <c r="BT706" i="81"/>
  <c r="BT707" i="81"/>
  <c r="BT708" i="81"/>
  <c r="BT709" i="81"/>
  <c r="BT710" i="81"/>
  <c r="BT711" i="81"/>
  <c r="BT712" i="81"/>
  <c r="BT713" i="81"/>
  <c r="BT714" i="81"/>
  <c r="BT715" i="81"/>
  <c r="BT716" i="81"/>
  <c r="BT717" i="81"/>
  <c r="BT718" i="81"/>
  <c r="BT719" i="81"/>
  <c r="BT720" i="81"/>
  <c r="BT721" i="81"/>
  <c r="BT722" i="81"/>
  <c r="BT723" i="81"/>
  <c r="BT724" i="81"/>
  <c r="BT725" i="81"/>
  <c r="BT726" i="81"/>
  <c r="BT727" i="81"/>
  <c r="BT728" i="81"/>
  <c r="BT729" i="81"/>
  <c r="BT730" i="81"/>
  <c r="BT731" i="81"/>
  <c r="BT732" i="81"/>
  <c r="BT733" i="81"/>
  <c r="BT734" i="81"/>
  <c r="BT735" i="81"/>
  <c r="BT736" i="81"/>
  <c r="BT737" i="81"/>
  <c r="BT738" i="81"/>
  <c r="BT739" i="81"/>
  <c r="BT740" i="81"/>
  <c r="BT741" i="81"/>
  <c r="BT742" i="81"/>
  <c r="BT743" i="81"/>
  <c r="BT744" i="81"/>
  <c r="BT745" i="81"/>
  <c r="BT746" i="81"/>
  <c r="BT747" i="81"/>
  <c r="BT748" i="81"/>
  <c r="BT749" i="81"/>
  <c r="BT750" i="81"/>
  <c r="BT751" i="81"/>
  <c r="BT752" i="81"/>
  <c r="BT753" i="81"/>
  <c r="BT754" i="81"/>
  <c r="BT755" i="81"/>
  <c r="BT756" i="81"/>
  <c r="BT757" i="81"/>
  <c r="BT758" i="81"/>
  <c r="BT759" i="81"/>
  <c r="BT760" i="81"/>
  <c r="BT761" i="81"/>
  <c r="BT762" i="81"/>
  <c r="BT763" i="81"/>
  <c r="BT764" i="81"/>
  <c r="BT765" i="81"/>
  <c r="BT766" i="81"/>
  <c r="BT767" i="81"/>
  <c r="BT768" i="81"/>
  <c r="BT769" i="81"/>
  <c r="BT770" i="81"/>
  <c r="BT771" i="81"/>
  <c r="BT772" i="81"/>
  <c r="BT5" i="81"/>
  <c r="AZ6" i="81"/>
  <c r="AZ7" i="81"/>
  <c r="AZ8" i="81"/>
  <c r="AZ9" i="81"/>
  <c r="AZ10" i="81"/>
  <c r="AZ11" i="81"/>
  <c r="AZ12" i="81"/>
  <c r="AZ13" i="81"/>
  <c r="AZ14" i="81"/>
  <c r="AZ15" i="81"/>
  <c r="AZ16" i="81"/>
  <c r="AZ17" i="81"/>
  <c r="AZ18" i="81"/>
  <c r="AZ19" i="81"/>
  <c r="AZ20" i="81"/>
  <c r="AZ21" i="81"/>
  <c r="AZ22" i="81"/>
  <c r="AZ23" i="81"/>
  <c r="AZ24" i="81"/>
  <c r="AZ25" i="81"/>
  <c r="AZ26" i="81"/>
  <c r="AZ27" i="81"/>
  <c r="AZ28" i="81"/>
  <c r="AZ29" i="81"/>
  <c r="AZ30" i="81"/>
  <c r="AZ31" i="81"/>
  <c r="AZ32" i="81"/>
  <c r="AZ33" i="81"/>
  <c r="AZ34" i="81"/>
  <c r="AZ35" i="81"/>
  <c r="AZ36" i="81"/>
  <c r="AZ37" i="81"/>
  <c r="AZ38" i="81"/>
  <c r="AZ39" i="81"/>
  <c r="AZ40" i="81"/>
  <c r="AZ41" i="81"/>
  <c r="AZ42" i="81"/>
  <c r="AZ43" i="81"/>
  <c r="AZ44" i="81"/>
  <c r="AZ45" i="81"/>
  <c r="AZ46" i="81"/>
  <c r="AZ47" i="81"/>
  <c r="AZ48" i="81"/>
  <c r="AZ49" i="81"/>
  <c r="AZ50" i="81"/>
  <c r="AZ51" i="81"/>
  <c r="AZ52" i="81"/>
  <c r="AZ53" i="81"/>
  <c r="AZ54" i="81"/>
  <c r="AZ55" i="81"/>
  <c r="AZ56" i="81"/>
  <c r="AZ57" i="81"/>
  <c r="AZ58" i="81"/>
  <c r="AZ59" i="81"/>
  <c r="AZ60" i="81"/>
  <c r="AZ61" i="81"/>
  <c r="AZ62" i="81"/>
  <c r="AZ63" i="81"/>
  <c r="AZ64" i="81"/>
  <c r="AZ65" i="81"/>
  <c r="AZ66" i="81"/>
  <c r="AZ67" i="81"/>
  <c r="AZ68" i="81"/>
  <c r="AZ69" i="81"/>
  <c r="AZ70" i="81"/>
  <c r="AZ71" i="81"/>
  <c r="AZ72" i="81"/>
  <c r="AZ73" i="81"/>
  <c r="AZ74" i="81"/>
  <c r="AZ75" i="81"/>
  <c r="AZ76" i="81"/>
  <c r="AZ77" i="81"/>
  <c r="AZ78" i="81"/>
  <c r="AZ79" i="81"/>
  <c r="AZ80" i="81"/>
  <c r="AZ81" i="81"/>
  <c r="AZ82" i="81"/>
  <c r="AZ83" i="81"/>
  <c r="AZ84" i="81"/>
  <c r="AZ85" i="81"/>
  <c r="AZ86" i="81"/>
  <c r="AZ87" i="81"/>
  <c r="AZ88" i="81"/>
  <c r="AZ89" i="81"/>
  <c r="AZ90" i="81"/>
  <c r="AZ91" i="81"/>
  <c r="AZ92" i="81"/>
  <c r="AZ93" i="81"/>
  <c r="AZ94" i="81"/>
  <c r="AZ95" i="81"/>
  <c r="AZ96" i="81"/>
  <c r="AZ97" i="81"/>
  <c r="AZ98" i="81"/>
  <c r="AZ99" i="81"/>
  <c r="AZ100" i="81"/>
  <c r="AZ101" i="81"/>
  <c r="AZ102" i="81"/>
  <c r="AZ103" i="81"/>
  <c r="AZ104" i="81"/>
  <c r="AZ105" i="81"/>
  <c r="AZ106" i="81"/>
  <c r="AZ107" i="81"/>
  <c r="AZ108" i="81"/>
  <c r="AZ109" i="81"/>
  <c r="AZ110" i="81"/>
  <c r="AZ111" i="81"/>
  <c r="AZ112" i="81"/>
  <c r="AZ113" i="81"/>
  <c r="AZ114" i="81"/>
  <c r="AZ115" i="81"/>
  <c r="AZ116" i="81"/>
  <c r="AZ117" i="81"/>
  <c r="AZ118" i="81"/>
  <c r="AZ119" i="81"/>
  <c r="AZ120" i="81"/>
  <c r="AZ121" i="81"/>
  <c r="AZ122" i="81"/>
  <c r="AZ123" i="81"/>
  <c r="AZ124" i="81"/>
  <c r="AZ125" i="81"/>
  <c r="AZ126" i="81"/>
  <c r="AZ127" i="81"/>
  <c r="AZ128" i="81"/>
  <c r="AZ129" i="81"/>
  <c r="AZ130" i="81"/>
  <c r="AZ131" i="81"/>
  <c r="AZ132" i="81"/>
  <c r="AZ133" i="81"/>
  <c r="AZ134" i="81"/>
  <c r="AZ135" i="81"/>
  <c r="AZ136" i="81"/>
  <c r="AZ137" i="81"/>
  <c r="AZ138" i="81"/>
  <c r="AZ139" i="81"/>
  <c r="AZ140" i="81"/>
  <c r="AZ141" i="81"/>
  <c r="AZ142" i="81"/>
  <c r="AZ143" i="81"/>
  <c r="AZ144" i="81"/>
  <c r="AZ145" i="81"/>
  <c r="AZ146" i="81"/>
  <c r="AZ147" i="81"/>
  <c r="AZ148" i="81"/>
  <c r="AZ149" i="81"/>
  <c r="AZ150" i="81"/>
  <c r="AZ151" i="81"/>
  <c r="AZ152" i="81"/>
  <c r="AZ153" i="81"/>
  <c r="AZ154" i="81"/>
  <c r="AZ155" i="81"/>
  <c r="AZ156" i="81"/>
  <c r="AZ157" i="81"/>
  <c r="AZ158" i="81"/>
  <c r="AZ159" i="81"/>
  <c r="AZ160" i="81"/>
  <c r="AZ161" i="81"/>
  <c r="AZ162" i="81"/>
  <c r="AZ163" i="81"/>
  <c r="AZ164" i="81"/>
  <c r="AZ165" i="81"/>
  <c r="AZ166" i="81"/>
  <c r="AZ167" i="81"/>
  <c r="AZ168" i="81"/>
  <c r="AZ169" i="81"/>
  <c r="AZ170" i="81"/>
  <c r="AZ171" i="81"/>
  <c r="AZ172" i="81"/>
  <c r="AZ173" i="81"/>
  <c r="AZ174" i="81"/>
  <c r="AZ175" i="81"/>
  <c r="AZ176" i="81"/>
  <c r="AZ177" i="81"/>
  <c r="AZ178" i="81"/>
  <c r="AZ179" i="81"/>
  <c r="AZ180" i="81"/>
  <c r="AZ181" i="81"/>
  <c r="AZ182" i="81"/>
  <c r="AZ183" i="81"/>
  <c r="AZ184" i="81"/>
  <c r="AZ185" i="81"/>
  <c r="AZ186" i="81"/>
  <c r="AZ187" i="81"/>
  <c r="AZ188" i="81"/>
  <c r="AZ189" i="81"/>
  <c r="AZ190" i="81"/>
  <c r="AZ191" i="81"/>
  <c r="AZ192" i="81"/>
  <c r="AZ193" i="81"/>
  <c r="AZ194" i="81"/>
  <c r="AZ195" i="81"/>
  <c r="AZ196" i="81"/>
  <c r="AZ197" i="81"/>
  <c r="AZ198" i="81"/>
  <c r="AZ199" i="81"/>
  <c r="AZ200" i="81"/>
  <c r="AZ201" i="81"/>
  <c r="AZ202" i="81"/>
  <c r="AZ203" i="81"/>
  <c r="AZ204" i="81"/>
  <c r="AZ205" i="81"/>
  <c r="AZ206" i="81"/>
  <c r="AZ207" i="81"/>
  <c r="AZ208" i="81"/>
  <c r="AZ209" i="81"/>
  <c r="AZ210" i="81"/>
  <c r="AZ211" i="81"/>
  <c r="AZ212" i="81"/>
  <c r="AZ213" i="81"/>
  <c r="AZ214" i="81"/>
  <c r="AZ215" i="81"/>
  <c r="AZ216" i="81"/>
  <c r="AZ217" i="81"/>
  <c r="AZ218" i="81"/>
  <c r="AZ219" i="81"/>
  <c r="AZ220" i="81"/>
  <c r="AZ221" i="81"/>
  <c r="AZ222" i="81"/>
  <c r="AZ223" i="81"/>
  <c r="AZ224" i="81"/>
  <c r="AZ225" i="81"/>
  <c r="AZ226" i="81"/>
  <c r="AZ227" i="81"/>
  <c r="AZ228" i="81"/>
  <c r="AZ229" i="81"/>
  <c r="AZ230" i="81"/>
  <c r="AZ231" i="81"/>
  <c r="AZ232" i="81"/>
  <c r="AZ233" i="81"/>
  <c r="AZ234" i="81"/>
  <c r="AZ235" i="81"/>
  <c r="AZ236" i="81"/>
  <c r="AZ237" i="81"/>
  <c r="AZ238" i="81"/>
  <c r="AZ239" i="81"/>
  <c r="AZ240" i="81"/>
  <c r="AZ241" i="81"/>
  <c r="AZ242" i="81"/>
  <c r="AZ243" i="81"/>
  <c r="AZ244" i="81"/>
  <c r="AZ245" i="81"/>
  <c r="AZ246" i="81"/>
  <c r="AZ247" i="81"/>
  <c r="AZ248" i="81"/>
  <c r="AZ249" i="81"/>
  <c r="AZ250" i="81"/>
  <c r="AZ251" i="81"/>
  <c r="AZ252" i="81"/>
  <c r="AZ253" i="81"/>
  <c r="AZ254" i="81"/>
  <c r="AZ255" i="81"/>
  <c r="AZ256" i="81"/>
  <c r="AZ257" i="81"/>
  <c r="AZ258" i="81"/>
  <c r="AZ259" i="81"/>
  <c r="AZ260" i="81"/>
  <c r="AZ261" i="81"/>
  <c r="AZ262" i="81"/>
  <c r="AZ263" i="81"/>
  <c r="AZ264" i="81"/>
  <c r="AZ265" i="81"/>
  <c r="AZ266" i="81"/>
  <c r="AZ267" i="81"/>
  <c r="AZ268" i="81"/>
  <c r="AZ269" i="81"/>
  <c r="AZ270" i="81"/>
  <c r="AZ271" i="81"/>
  <c r="AZ272" i="81"/>
  <c r="AZ273" i="81"/>
  <c r="AZ274" i="81"/>
  <c r="AZ275" i="81"/>
  <c r="AZ276" i="81"/>
  <c r="AZ277" i="81"/>
  <c r="AZ278" i="81"/>
  <c r="AZ279" i="81"/>
  <c r="AZ280" i="81"/>
  <c r="AZ281" i="81"/>
  <c r="AZ282" i="81"/>
  <c r="AZ283" i="81"/>
  <c r="AZ284" i="81"/>
  <c r="AZ285" i="81"/>
  <c r="AZ286" i="81"/>
  <c r="AZ287" i="81"/>
  <c r="AZ288" i="81"/>
  <c r="AZ289" i="81"/>
  <c r="AZ290" i="81"/>
  <c r="AZ291" i="81"/>
  <c r="AZ292" i="81"/>
  <c r="AZ293" i="81"/>
  <c r="AZ294" i="81"/>
  <c r="AZ295" i="81"/>
  <c r="AZ296" i="81"/>
  <c r="AZ297" i="81"/>
  <c r="AZ298" i="81"/>
  <c r="AZ299" i="81"/>
  <c r="AZ300" i="81"/>
  <c r="AZ301" i="81"/>
  <c r="AZ302" i="81"/>
  <c r="AZ303" i="81"/>
  <c r="AZ304" i="81"/>
  <c r="AZ305" i="81"/>
  <c r="AZ306" i="81"/>
  <c r="AZ307" i="81"/>
  <c r="AZ308" i="81"/>
  <c r="AZ309" i="81"/>
  <c r="AZ310" i="81"/>
  <c r="AZ311" i="81"/>
  <c r="AZ312" i="81"/>
  <c r="AZ313" i="81"/>
  <c r="AZ314" i="81"/>
  <c r="AZ315" i="81"/>
  <c r="AZ316" i="81"/>
  <c r="AZ317" i="81"/>
  <c r="AZ318" i="81"/>
  <c r="AZ319" i="81"/>
  <c r="AZ320" i="81"/>
  <c r="AZ321" i="81"/>
  <c r="AZ322" i="81"/>
  <c r="AZ323" i="81"/>
  <c r="AZ324" i="81"/>
  <c r="AZ325" i="81"/>
  <c r="AZ326" i="81"/>
  <c r="AZ327" i="81"/>
  <c r="AZ328" i="81"/>
  <c r="AZ329" i="81"/>
  <c r="AZ330" i="81"/>
  <c r="AZ331" i="81"/>
  <c r="AZ332" i="81"/>
  <c r="AZ333" i="81"/>
  <c r="AZ334" i="81"/>
  <c r="AZ335" i="81"/>
  <c r="AZ336" i="81"/>
  <c r="AZ337" i="81"/>
  <c r="AZ338" i="81"/>
  <c r="AZ339" i="81"/>
  <c r="AZ340" i="81"/>
  <c r="AZ341" i="81"/>
  <c r="AZ342" i="81"/>
  <c r="AZ343" i="81"/>
  <c r="AZ344" i="81"/>
  <c r="AZ345" i="81"/>
  <c r="AZ346" i="81"/>
  <c r="AZ347" i="81"/>
  <c r="AZ348" i="81"/>
  <c r="AZ349" i="81"/>
  <c r="AZ350" i="81"/>
  <c r="AZ351" i="81"/>
  <c r="AZ352" i="81"/>
  <c r="AZ353" i="81"/>
  <c r="AZ354" i="81"/>
  <c r="AZ355" i="81"/>
  <c r="AZ356" i="81"/>
  <c r="AZ357" i="81"/>
  <c r="AZ358" i="81"/>
  <c r="AZ359" i="81"/>
  <c r="AZ360" i="81"/>
  <c r="AZ361" i="81"/>
  <c r="AZ362" i="81"/>
  <c r="AZ363" i="81"/>
  <c r="AZ364" i="81"/>
  <c r="AZ365" i="81"/>
  <c r="AZ366" i="81"/>
  <c r="AZ367" i="81"/>
  <c r="AZ368" i="81"/>
  <c r="AZ369" i="81"/>
  <c r="AZ370" i="81"/>
  <c r="AZ371" i="81"/>
  <c r="AZ372" i="81"/>
  <c r="AZ373" i="81"/>
  <c r="AZ374" i="81"/>
  <c r="AZ375" i="81"/>
  <c r="AZ376" i="81"/>
  <c r="AZ377" i="81"/>
  <c r="AZ378" i="81"/>
  <c r="AZ379" i="81"/>
  <c r="AZ380" i="81"/>
  <c r="AZ381" i="81"/>
  <c r="AZ382" i="81"/>
  <c r="AZ383" i="81"/>
  <c r="AZ384" i="81"/>
  <c r="AZ385" i="81"/>
  <c r="AZ386" i="81"/>
  <c r="AZ387" i="81"/>
  <c r="AZ388" i="81"/>
  <c r="AZ389" i="81"/>
  <c r="AZ390" i="81"/>
  <c r="AZ391" i="81"/>
  <c r="AZ392" i="81"/>
  <c r="AZ393" i="81"/>
  <c r="AZ394" i="81"/>
  <c r="AZ395" i="81"/>
  <c r="AZ396" i="81"/>
  <c r="AZ397" i="81"/>
  <c r="AZ398" i="81"/>
  <c r="AZ399" i="81"/>
  <c r="AZ400" i="81"/>
  <c r="AZ401" i="81"/>
  <c r="AZ402" i="81"/>
  <c r="AZ403" i="81"/>
  <c r="AZ404" i="81"/>
  <c r="AZ405" i="81"/>
  <c r="AZ406" i="81"/>
  <c r="AZ407" i="81"/>
  <c r="AZ408" i="81"/>
  <c r="AZ409" i="81"/>
  <c r="AZ410" i="81"/>
  <c r="AZ411" i="81"/>
  <c r="AZ412" i="81"/>
  <c r="AZ413" i="81"/>
  <c r="AZ414" i="81"/>
  <c r="AZ415" i="81"/>
  <c r="AZ416" i="81"/>
  <c r="AZ417" i="81"/>
  <c r="AZ418" i="81"/>
  <c r="AZ419" i="81"/>
  <c r="AZ420" i="81"/>
  <c r="AZ421" i="81"/>
  <c r="AZ422" i="81"/>
  <c r="AZ423" i="81"/>
  <c r="AZ424" i="81"/>
  <c r="AZ425" i="81"/>
  <c r="AZ426" i="81"/>
  <c r="AZ427" i="81"/>
  <c r="AZ428" i="81"/>
  <c r="AZ429" i="81"/>
  <c r="AZ430" i="81"/>
  <c r="AZ431" i="81"/>
  <c r="AZ432" i="81"/>
  <c r="AZ433" i="81"/>
  <c r="AZ434" i="81"/>
  <c r="AZ435" i="81"/>
  <c r="AZ436" i="81"/>
  <c r="AZ437" i="81"/>
  <c r="AZ438" i="81"/>
  <c r="AZ439" i="81"/>
  <c r="AZ440" i="81"/>
  <c r="AZ441" i="81"/>
  <c r="AZ442" i="81"/>
  <c r="AZ443" i="81"/>
  <c r="AZ444" i="81"/>
  <c r="AZ445" i="81"/>
  <c r="AZ446" i="81"/>
  <c r="AZ447" i="81"/>
  <c r="AZ448" i="81"/>
  <c r="AZ449" i="81"/>
  <c r="AZ450" i="81"/>
  <c r="AZ451" i="81"/>
  <c r="AZ452" i="81"/>
  <c r="AZ453" i="81"/>
  <c r="AZ454" i="81"/>
  <c r="AZ455" i="81"/>
  <c r="AZ456" i="81"/>
  <c r="AZ457" i="81"/>
  <c r="AZ458" i="81"/>
  <c r="AZ459" i="81"/>
  <c r="AZ460" i="81"/>
  <c r="AZ461" i="81"/>
  <c r="AZ462" i="81"/>
  <c r="AZ463" i="81"/>
  <c r="AZ464" i="81"/>
  <c r="AZ465" i="81"/>
  <c r="AZ466" i="81"/>
  <c r="AZ467" i="81"/>
  <c r="AZ468" i="81"/>
  <c r="AZ469" i="81"/>
  <c r="AZ470" i="81"/>
  <c r="AZ471" i="81"/>
  <c r="AZ472" i="81"/>
  <c r="AZ473" i="81"/>
  <c r="AZ474" i="81"/>
  <c r="AZ475" i="81"/>
  <c r="AZ476" i="81"/>
  <c r="AZ477" i="81"/>
  <c r="AZ478" i="81"/>
  <c r="AZ479" i="81"/>
  <c r="AZ480" i="81"/>
  <c r="AZ481" i="81"/>
  <c r="AZ482" i="81"/>
  <c r="AZ483" i="81"/>
  <c r="AZ484" i="81"/>
  <c r="AZ485" i="81"/>
  <c r="AZ486" i="81"/>
  <c r="AZ487" i="81"/>
  <c r="AZ488" i="81"/>
  <c r="AZ489" i="81"/>
  <c r="AZ490" i="81"/>
  <c r="AZ491" i="81"/>
  <c r="AZ492" i="81"/>
  <c r="AZ493" i="81"/>
  <c r="AZ494" i="81"/>
  <c r="AZ495" i="81"/>
  <c r="AZ496" i="81"/>
  <c r="AZ497" i="81"/>
  <c r="AZ498" i="81"/>
  <c r="AZ499" i="81"/>
  <c r="AZ500" i="81"/>
  <c r="AZ501" i="81"/>
  <c r="AZ502" i="81"/>
  <c r="AZ503" i="81"/>
  <c r="AZ504" i="81"/>
  <c r="AZ505" i="81"/>
  <c r="AZ506" i="81"/>
  <c r="AZ507" i="81"/>
  <c r="AZ508" i="81"/>
  <c r="AZ509" i="81"/>
  <c r="AZ510" i="81"/>
  <c r="AZ511" i="81"/>
  <c r="AZ512" i="81"/>
  <c r="AZ513" i="81"/>
  <c r="AZ514" i="81"/>
  <c r="AZ515" i="81"/>
  <c r="AZ516" i="81"/>
  <c r="AZ517" i="81"/>
  <c r="AZ518" i="81"/>
  <c r="AZ519" i="81"/>
  <c r="AZ520" i="81"/>
  <c r="AZ521" i="81"/>
  <c r="AZ522" i="81"/>
  <c r="AZ523" i="81"/>
  <c r="AZ524" i="81"/>
  <c r="AZ525" i="81"/>
  <c r="AZ526" i="81"/>
  <c r="AZ527" i="81"/>
  <c r="AZ528" i="81"/>
  <c r="AZ529" i="81"/>
  <c r="AZ530" i="81"/>
  <c r="AZ531" i="81"/>
  <c r="AZ532" i="81"/>
  <c r="AZ533" i="81"/>
  <c r="AZ534" i="81"/>
  <c r="AZ535" i="81"/>
  <c r="AZ536" i="81"/>
  <c r="AZ537" i="81"/>
  <c r="AZ538" i="81"/>
  <c r="AZ539" i="81"/>
  <c r="AZ540" i="81"/>
  <c r="AZ541" i="81"/>
  <c r="AZ542" i="81"/>
  <c r="AZ543" i="81"/>
  <c r="AZ544" i="81"/>
  <c r="AZ545" i="81"/>
  <c r="AZ546" i="81"/>
  <c r="AZ547" i="81"/>
  <c r="AZ548" i="81"/>
  <c r="AZ549" i="81"/>
  <c r="AZ550" i="81"/>
  <c r="AZ551" i="81"/>
  <c r="AZ552" i="81"/>
  <c r="AZ553" i="81"/>
  <c r="AZ554" i="81"/>
  <c r="AZ555" i="81"/>
  <c r="AZ556" i="81"/>
  <c r="AZ557" i="81"/>
  <c r="AZ558" i="81"/>
  <c r="AZ559" i="81"/>
  <c r="AZ560" i="81"/>
  <c r="AZ561" i="81"/>
  <c r="AZ562" i="81"/>
  <c r="AZ563" i="81"/>
  <c r="AZ564" i="81"/>
  <c r="AZ565" i="81"/>
  <c r="AZ566" i="81"/>
  <c r="AZ567" i="81"/>
  <c r="AZ568" i="81"/>
  <c r="AZ569" i="81"/>
  <c r="AZ570" i="81"/>
  <c r="AZ571" i="81"/>
  <c r="AZ572" i="81"/>
  <c r="AZ573" i="81"/>
  <c r="AZ574" i="81"/>
  <c r="AZ575" i="81"/>
  <c r="AZ576" i="81"/>
  <c r="AZ577" i="81"/>
  <c r="AZ578" i="81"/>
  <c r="AZ579" i="81"/>
  <c r="AZ580" i="81"/>
  <c r="AZ581" i="81"/>
  <c r="AZ582" i="81"/>
  <c r="AZ583" i="81"/>
  <c r="AZ584" i="81"/>
  <c r="AZ585" i="81"/>
  <c r="AZ586" i="81"/>
  <c r="AZ587" i="81"/>
  <c r="AZ588" i="81"/>
  <c r="AZ589" i="81"/>
  <c r="AZ590" i="81"/>
  <c r="AZ591" i="81"/>
  <c r="AZ592" i="81"/>
  <c r="AZ593" i="81"/>
  <c r="AZ594" i="81"/>
  <c r="AZ595" i="81"/>
  <c r="AZ596" i="81"/>
  <c r="AZ597" i="81"/>
  <c r="AZ598" i="81"/>
  <c r="AZ599" i="81"/>
  <c r="AZ600" i="81"/>
  <c r="AZ601" i="81"/>
  <c r="AZ602" i="81"/>
  <c r="AZ603" i="81"/>
  <c r="AZ604" i="81"/>
  <c r="AZ605" i="81"/>
  <c r="AZ606" i="81"/>
  <c r="AZ607" i="81"/>
  <c r="AZ608" i="81"/>
  <c r="AZ609" i="81"/>
  <c r="AZ610" i="81"/>
  <c r="AZ611" i="81"/>
  <c r="AZ612" i="81"/>
  <c r="AZ613" i="81"/>
  <c r="AZ614" i="81"/>
  <c r="AZ615" i="81"/>
  <c r="AZ616" i="81"/>
  <c r="AZ617" i="81"/>
  <c r="AZ618" i="81"/>
  <c r="AZ619" i="81"/>
  <c r="AZ620" i="81"/>
  <c r="AZ621" i="81"/>
  <c r="AZ622" i="81"/>
  <c r="AZ623" i="81"/>
  <c r="AZ624" i="81"/>
  <c r="AZ625" i="81"/>
  <c r="AZ626" i="81"/>
  <c r="AZ627" i="81"/>
  <c r="AZ628" i="81"/>
  <c r="AZ629" i="81"/>
  <c r="AZ630" i="81"/>
  <c r="AZ631" i="81"/>
  <c r="AZ632" i="81"/>
  <c r="AZ633" i="81"/>
  <c r="AZ634" i="81"/>
  <c r="AZ635" i="81"/>
  <c r="AZ636" i="81"/>
  <c r="AZ637" i="81"/>
  <c r="AZ638" i="81"/>
  <c r="AZ639" i="81"/>
  <c r="AZ640" i="81"/>
  <c r="AZ641" i="81"/>
  <c r="AZ642" i="81"/>
  <c r="AZ643" i="81"/>
  <c r="AZ644" i="81"/>
  <c r="AZ645" i="81"/>
  <c r="AZ646" i="81"/>
  <c r="AZ647" i="81"/>
  <c r="AZ648" i="81"/>
  <c r="AZ649" i="81"/>
  <c r="AZ650" i="81"/>
  <c r="AZ651" i="81"/>
  <c r="AZ652" i="81"/>
  <c r="AZ653" i="81"/>
  <c r="AZ654" i="81"/>
  <c r="AZ655" i="81"/>
  <c r="AZ656" i="81"/>
  <c r="AZ657" i="81"/>
  <c r="AZ658" i="81"/>
  <c r="AZ659" i="81"/>
  <c r="AZ660" i="81"/>
  <c r="AZ661" i="81"/>
  <c r="AZ662" i="81"/>
  <c r="AZ663" i="81"/>
  <c r="AZ664" i="81"/>
  <c r="AZ665" i="81"/>
  <c r="AZ666" i="81"/>
  <c r="AZ667" i="81"/>
  <c r="AZ668" i="81"/>
  <c r="AZ669" i="81"/>
  <c r="AZ670" i="81"/>
  <c r="AZ671" i="81"/>
  <c r="AZ672" i="81"/>
  <c r="AZ673" i="81"/>
  <c r="AZ674" i="81"/>
  <c r="AZ675" i="81"/>
  <c r="AZ676" i="81"/>
  <c r="AZ677" i="81"/>
  <c r="AZ678" i="81"/>
  <c r="AZ679" i="81"/>
  <c r="AZ680" i="81"/>
  <c r="AZ681" i="81"/>
  <c r="AZ682" i="81"/>
  <c r="AZ683" i="81"/>
  <c r="AZ684" i="81"/>
  <c r="AZ685" i="81"/>
  <c r="AZ686" i="81"/>
  <c r="AZ687" i="81"/>
  <c r="AZ688" i="81"/>
  <c r="AZ689" i="81"/>
  <c r="AZ690" i="81"/>
  <c r="AZ691" i="81"/>
  <c r="AZ692" i="81"/>
  <c r="AZ693" i="81"/>
  <c r="AZ694" i="81"/>
  <c r="AZ695" i="81"/>
  <c r="AZ696" i="81"/>
  <c r="AZ697" i="81"/>
  <c r="AZ698" i="81"/>
  <c r="AZ699" i="81"/>
  <c r="AZ700" i="81"/>
  <c r="AZ701" i="81"/>
  <c r="AZ702" i="81"/>
  <c r="AZ703" i="81"/>
  <c r="AZ704" i="81"/>
  <c r="AZ705" i="81"/>
  <c r="AZ706" i="81"/>
  <c r="AZ707" i="81"/>
  <c r="AZ708" i="81"/>
  <c r="AZ709" i="81"/>
  <c r="AZ710" i="81"/>
  <c r="AZ711" i="81"/>
  <c r="AZ712" i="81"/>
  <c r="AZ713" i="81"/>
  <c r="AZ714" i="81"/>
  <c r="AZ715" i="81"/>
  <c r="AZ716" i="81"/>
  <c r="AZ717" i="81"/>
  <c r="AZ718" i="81"/>
  <c r="AZ719" i="81"/>
  <c r="AZ720" i="81"/>
  <c r="AZ721" i="81"/>
  <c r="AZ722" i="81"/>
  <c r="AZ723" i="81"/>
  <c r="AZ724" i="81"/>
  <c r="AZ725" i="81"/>
  <c r="AZ726" i="81"/>
  <c r="AZ727" i="81"/>
  <c r="AZ728" i="81"/>
  <c r="AZ729" i="81"/>
  <c r="AZ730" i="81"/>
  <c r="AZ731" i="81"/>
  <c r="AZ732" i="81"/>
  <c r="AZ733" i="81"/>
  <c r="AZ734" i="81"/>
  <c r="AZ735" i="81"/>
  <c r="AZ736" i="81"/>
  <c r="AZ737" i="81"/>
  <c r="AZ738" i="81"/>
  <c r="AZ739" i="81"/>
  <c r="AZ740" i="81"/>
  <c r="AZ741" i="81"/>
  <c r="AZ742" i="81"/>
  <c r="AZ743" i="81"/>
  <c r="AZ744" i="81"/>
  <c r="AZ745" i="81"/>
  <c r="AZ746" i="81"/>
  <c r="AZ747" i="81"/>
  <c r="AZ748" i="81"/>
  <c r="AZ749" i="81"/>
  <c r="AZ750" i="81"/>
  <c r="AZ751" i="81"/>
  <c r="AZ752" i="81"/>
  <c r="AZ753" i="81"/>
  <c r="AZ754" i="81"/>
  <c r="AZ755" i="81"/>
  <c r="AZ756" i="81"/>
  <c r="AZ757" i="81"/>
  <c r="AZ758" i="81"/>
  <c r="AZ759" i="81"/>
  <c r="AZ760" i="81"/>
  <c r="AZ761" i="81"/>
  <c r="AZ762" i="81"/>
  <c r="AZ763" i="81"/>
  <c r="AZ764" i="81"/>
  <c r="AZ765" i="81"/>
  <c r="AZ766" i="81"/>
  <c r="AZ767" i="81"/>
  <c r="AZ768" i="81"/>
  <c r="AZ769" i="81"/>
  <c r="AZ770" i="81"/>
  <c r="AZ771" i="81"/>
  <c r="AZ772" i="81"/>
  <c r="AZ5" i="81"/>
  <c r="AX6" i="81"/>
  <c r="AX7" i="81"/>
  <c r="AX8" i="81"/>
  <c r="AX9" i="81"/>
  <c r="AX10" i="81"/>
  <c r="AX11" i="81"/>
  <c r="AX12" i="81"/>
  <c r="AX13" i="81"/>
  <c r="AX14" i="81"/>
  <c r="AX15" i="81"/>
  <c r="AX16" i="81"/>
  <c r="AX17" i="81"/>
  <c r="AX18" i="81"/>
  <c r="AX19" i="81"/>
  <c r="AX20" i="81"/>
  <c r="AX21" i="81"/>
  <c r="AX22" i="81"/>
  <c r="AX23" i="81"/>
  <c r="AX24" i="81"/>
  <c r="AX25" i="81"/>
  <c r="AX26" i="81"/>
  <c r="AX27" i="81"/>
  <c r="AX28" i="81"/>
  <c r="AX29" i="81"/>
  <c r="AX30" i="81"/>
  <c r="AX31" i="81"/>
  <c r="AX32" i="81"/>
  <c r="AX33" i="81"/>
  <c r="AX34" i="81"/>
  <c r="AX35" i="81"/>
  <c r="AX36" i="81"/>
  <c r="AX37" i="81"/>
  <c r="AX38" i="81"/>
  <c r="AX39" i="81"/>
  <c r="AX40" i="81"/>
  <c r="AX41" i="81"/>
  <c r="AX42" i="81"/>
  <c r="AX43" i="81"/>
  <c r="AX44" i="81"/>
  <c r="AX45" i="81"/>
  <c r="AX46" i="81"/>
  <c r="AX47" i="81"/>
  <c r="AX48" i="81"/>
  <c r="AX49" i="81"/>
  <c r="AX50" i="81"/>
  <c r="AX51" i="81"/>
  <c r="AX52" i="81"/>
  <c r="AX53" i="81"/>
  <c r="AX54" i="81"/>
  <c r="AX55" i="81"/>
  <c r="AX56" i="81"/>
  <c r="AX57" i="81"/>
  <c r="AX58" i="81"/>
  <c r="AX59" i="81"/>
  <c r="AX60" i="81"/>
  <c r="AX61" i="81"/>
  <c r="AX62" i="81"/>
  <c r="AX63" i="81"/>
  <c r="AX64" i="81"/>
  <c r="AX65" i="81"/>
  <c r="AX66" i="81"/>
  <c r="AX67" i="81"/>
  <c r="AX68" i="81"/>
  <c r="AX69" i="81"/>
  <c r="AX70" i="81"/>
  <c r="AX71" i="81"/>
  <c r="AX72" i="81"/>
  <c r="AX73" i="81"/>
  <c r="AX74" i="81"/>
  <c r="AX75" i="81"/>
  <c r="AX76" i="81"/>
  <c r="AX77" i="81"/>
  <c r="AX78" i="81"/>
  <c r="AX79" i="81"/>
  <c r="AX80" i="81"/>
  <c r="AX81" i="81"/>
  <c r="AX82" i="81"/>
  <c r="AX83" i="81"/>
  <c r="AX84" i="81"/>
  <c r="AX85" i="81"/>
  <c r="AX86" i="81"/>
  <c r="AX87" i="81"/>
  <c r="AX88" i="81"/>
  <c r="AX89" i="81"/>
  <c r="AX90" i="81"/>
  <c r="AX91" i="81"/>
  <c r="AX92" i="81"/>
  <c r="AX93" i="81"/>
  <c r="AX94" i="81"/>
  <c r="AX95" i="81"/>
  <c r="AX96" i="81"/>
  <c r="AX97" i="81"/>
  <c r="AX98" i="81"/>
  <c r="AX99" i="81"/>
  <c r="AX100" i="81"/>
  <c r="AX101" i="81"/>
  <c r="AX102" i="81"/>
  <c r="AX103" i="81"/>
  <c r="AX104" i="81"/>
  <c r="AX105" i="81"/>
  <c r="AX106" i="81"/>
  <c r="AX107" i="81"/>
  <c r="AX108" i="81"/>
  <c r="AX109" i="81"/>
  <c r="AX110" i="81"/>
  <c r="AX111" i="81"/>
  <c r="AX112" i="81"/>
  <c r="AX113" i="81"/>
  <c r="AX114" i="81"/>
  <c r="AX115" i="81"/>
  <c r="AX116" i="81"/>
  <c r="AX117" i="81"/>
  <c r="AX118" i="81"/>
  <c r="AX119" i="81"/>
  <c r="AX120" i="81"/>
  <c r="AX121" i="81"/>
  <c r="AX122" i="81"/>
  <c r="AX123" i="81"/>
  <c r="AX124" i="81"/>
  <c r="AX125" i="81"/>
  <c r="AX126" i="81"/>
  <c r="AX127" i="81"/>
  <c r="AX128" i="81"/>
  <c r="AX129" i="81"/>
  <c r="AX130" i="81"/>
  <c r="AX131" i="81"/>
  <c r="AX132" i="81"/>
  <c r="AX133" i="81"/>
  <c r="AX134" i="81"/>
  <c r="AX135" i="81"/>
  <c r="AX136" i="81"/>
  <c r="AX137" i="81"/>
  <c r="AX138" i="81"/>
  <c r="AX139" i="81"/>
  <c r="AX140" i="81"/>
  <c r="AX141" i="81"/>
  <c r="AX142" i="81"/>
  <c r="AX143" i="81"/>
  <c r="AX144" i="81"/>
  <c r="AX145" i="81"/>
  <c r="AX146" i="81"/>
  <c r="AX147" i="81"/>
  <c r="AX148" i="81"/>
  <c r="AX149" i="81"/>
  <c r="AX150" i="81"/>
  <c r="AX151" i="81"/>
  <c r="AX152" i="81"/>
  <c r="AX153" i="81"/>
  <c r="AX154" i="81"/>
  <c r="AX155" i="81"/>
  <c r="AX156" i="81"/>
  <c r="AX157" i="81"/>
  <c r="AX158" i="81"/>
  <c r="AX159" i="81"/>
  <c r="AX160" i="81"/>
  <c r="AX161" i="81"/>
  <c r="AX162" i="81"/>
  <c r="AX163" i="81"/>
  <c r="AX164" i="81"/>
  <c r="AX165" i="81"/>
  <c r="AX166" i="81"/>
  <c r="AX167" i="81"/>
  <c r="AX168" i="81"/>
  <c r="AX169" i="81"/>
  <c r="AX170" i="81"/>
  <c r="AX171" i="81"/>
  <c r="AX172" i="81"/>
  <c r="AX173" i="81"/>
  <c r="AX174" i="81"/>
  <c r="AX175" i="81"/>
  <c r="AX176" i="81"/>
  <c r="AX177" i="81"/>
  <c r="AX178" i="81"/>
  <c r="AX179" i="81"/>
  <c r="AX180" i="81"/>
  <c r="AX181" i="81"/>
  <c r="AX182" i="81"/>
  <c r="AX183" i="81"/>
  <c r="AX184" i="81"/>
  <c r="AX185" i="81"/>
  <c r="AX186" i="81"/>
  <c r="AX187" i="81"/>
  <c r="AX188" i="81"/>
  <c r="AX189" i="81"/>
  <c r="AX190" i="81"/>
  <c r="AX191" i="81"/>
  <c r="AX192" i="81"/>
  <c r="AX193" i="81"/>
  <c r="AX194" i="81"/>
  <c r="AX195" i="81"/>
  <c r="AX196" i="81"/>
  <c r="AX197" i="81"/>
  <c r="AX198" i="81"/>
  <c r="AX199" i="81"/>
  <c r="AX200" i="81"/>
  <c r="AX201" i="81"/>
  <c r="AX202" i="81"/>
  <c r="AX203" i="81"/>
  <c r="AX204" i="81"/>
  <c r="AX205" i="81"/>
  <c r="AX206" i="81"/>
  <c r="AX207" i="81"/>
  <c r="AX208" i="81"/>
  <c r="AX209" i="81"/>
  <c r="AX210" i="81"/>
  <c r="AX211" i="81"/>
  <c r="AX212" i="81"/>
  <c r="AX213" i="81"/>
  <c r="AX214" i="81"/>
  <c r="AX215" i="81"/>
  <c r="AX216" i="81"/>
  <c r="AX217" i="81"/>
  <c r="AX218" i="81"/>
  <c r="AX219" i="81"/>
  <c r="AX220" i="81"/>
  <c r="AX221" i="81"/>
  <c r="AX222" i="81"/>
  <c r="AX223" i="81"/>
  <c r="AX224" i="81"/>
  <c r="AX225" i="81"/>
  <c r="AX226" i="81"/>
  <c r="AX227" i="81"/>
  <c r="AX228" i="81"/>
  <c r="AX229" i="81"/>
  <c r="AX230" i="81"/>
  <c r="AX231" i="81"/>
  <c r="AX232" i="81"/>
  <c r="AX233" i="81"/>
  <c r="AX234" i="81"/>
  <c r="AX235" i="81"/>
  <c r="AX236" i="81"/>
  <c r="AX237" i="81"/>
  <c r="AX238" i="81"/>
  <c r="AX239" i="81"/>
  <c r="AX240" i="81"/>
  <c r="AX241" i="81"/>
  <c r="AX242" i="81"/>
  <c r="AX243" i="81"/>
  <c r="AX244" i="81"/>
  <c r="AX245" i="81"/>
  <c r="AX246" i="81"/>
  <c r="AX247" i="81"/>
  <c r="AX248" i="81"/>
  <c r="AX249" i="81"/>
  <c r="AX250" i="81"/>
  <c r="AX251" i="81"/>
  <c r="AX252" i="81"/>
  <c r="AX253" i="81"/>
  <c r="AX254" i="81"/>
  <c r="AX255" i="81"/>
  <c r="AX256" i="81"/>
  <c r="AX257" i="81"/>
  <c r="AX258" i="81"/>
  <c r="AX259" i="81"/>
  <c r="AX260" i="81"/>
  <c r="AX261" i="81"/>
  <c r="AX262" i="81"/>
  <c r="AX263" i="81"/>
  <c r="AX264" i="81"/>
  <c r="AX265" i="81"/>
  <c r="AX266" i="81"/>
  <c r="AX267" i="81"/>
  <c r="AX268" i="81"/>
  <c r="AX269" i="81"/>
  <c r="AX270" i="81"/>
  <c r="AX271" i="81"/>
  <c r="AX272" i="81"/>
  <c r="AX273" i="81"/>
  <c r="AX274" i="81"/>
  <c r="AX275" i="81"/>
  <c r="AX276" i="81"/>
  <c r="AX277" i="81"/>
  <c r="AX278" i="81"/>
  <c r="AX279" i="81"/>
  <c r="AX280" i="81"/>
  <c r="AX281" i="81"/>
  <c r="AX282" i="81"/>
  <c r="AX283" i="81"/>
  <c r="AX284" i="81"/>
  <c r="AX285" i="81"/>
  <c r="AX286" i="81"/>
  <c r="AX287" i="81"/>
  <c r="AX288" i="81"/>
  <c r="AX289" i="81"/>
  <c r="AX290" i="81"/>
  <c r="AX291" i="81"/>
  <c r="AX292" i="81"/>
  <c r="AX293" i="81"/>
  <c r="AX294" i="81"/>
  <c r="AX295" i="81"/>
  <c r="AX296" i="81"/>
  <c r="AX297" i="81"/>
  <c r="AX298" i="81"/>
  <c r="AX299" i="81"/>
  <c r="AX300" i="81"/>
  <c r="AX301" i="81"/>
  <c r="AX302" i="81"/>
  <c r="AX303" i="81"/>
  <c r="AX304" i="81"/>
  <c r="AX305" i="81"/>
  <c r="AX306" i="81"/>
  <c r="AX307" i="81"/>
  <c r="AX308" i="81"/>
  <c r="AX309" i="81"/>
  <c r="AX310" i="81"/>
  <c r="AX311" i="81"/>
  <c r="AX312" i="81"/>
  <c r="AX313" i="81"/>
  <c r="AX314" i="81"/>
  <c r="AX315" i="81"/>
  <c r="AX316" i="81"/>
  <c r="AX317" i="81"/>
  <c r="AX318" i="81"/>
  <c r="AX319" i="81"/>
  <c r="AX320" i="81"/>
  <c r="AX321" i="81"/>
  <c r="AX322" i="81"/>
  <c r="AX323" i="81"/>
  <c r="AX324" i="81"/>
  <c r="AX325" i="81"/>
  <c r="AX326" i="81"/>
  <c r="AX327" i="81"/>
  <c r="AX328" i="81"/>
  <c r="AX329" i="81"/>
  <c r="AX330" i="81"/>
  <c r="AX331" i="81"/>
  <c r="AX332" i="81"/>
  <c r="AX333" i="81"/>
  <c r="AX334" i="81"/>
  <c r="AX335" i="81"/>
  <c r="AX336" i="81"/>
  <c r="AX337" i="81"/>
  <c r="AX338" i="81"/>
  <c r="AX339" i="81"/>
  <c r="AX340" i="81"/>
  <c r="AX341" i="81"/>
  <c r="AX342" i="81"/>
  <c r="AX343" i="81"/>
  <c r="AX344" i="81"/>
  <c r="AX345" i="81"/>
  <c r="AX346" i="81"/>
  <c r="AX347" i="81"/>
  <c r="AX348" i="81"/>
  <c r="AX349" i="81"/>
  <c r="AX350" i="81"/>
  <c r="AX351" i="81"/>
  <c r="AX352" i="81"/>
  <c r="AX353" i="81"/>
  <c r="AX354" i="81"/>
  <c r="AX355" i="81"/>
  <c r="AX356" i="81"/>
  <c r="AX357" i="81"/>
  <c r="AX358" i="81"/>
  <c r="AX359" i="81"/>
  <c r="AX360" i="81"/>
  <c r="AX361" i="81"/>
  <c r="AX362" i="81"/>
  <c r="AX363" i="81"/>
  <c r="AX364" i="81"/>
  <c r="AX365" i="81"/>
  <c r="AX366" i="81"/>
  <c r="AX367" i="81"/>
  <c r="AX368" i="81"/>
  <c r="AX369" i="81"/>
  <c r="AX370" i="81"/>
  <c r="AX371" i="81"/>
  <c r="AX372" i="81"/>
  <c r="AX373" i="81"/>
  <c r="AX374" i="81"/>
  <c r="AX375" i="81"/>
  <c r="AX376" i="81"/>
  <c r="AX377" i="81"/>
  <c r="AX378" i="81"/>
  <c r="AX379" i="81"/>
  <c r="AX380" i="81"/>
  <c r="AX381" i="81"/>
  <c r="AX382" i="81"/>
  <c r="AX383" i="81"/>
  <c r="AX384" i="81"/>
  <c r="AX385" i="81"/>
  <c r="AX386" i="81"/>
  <c r="AX387" i="81"/>
  <c r="AX388" i="81"/>
  <c r="AX389" i="81"/>
  <c r="AX390" i="81"/>
  <c r="AX391" i="81"/>
  <c r="AX392" i="81"/>
  <c r="AX393" i="81"/>
  <c r="AX394" i="81"/>
  <c r="AX395" i="81"/>
  <c r="AX396" i="81"/>
  <c r="AX397" i="81"/>
  <c r="AX398" i="81"/>
  <c r="AX399" i="81"/>
  <c r="AX400" i="81"/>
  <c r="AX401" i="81"/>
  <c r="AX402" i="81"/>
  <c r="AX403" i="81"/>
  <c r="AX404" i="81"/>
  <c r="AX405" i="81"/>
  <c r="AX406" i="81"/>
  <c r="AX407" i="81"/>
  <c r="AX408" i="81"/>
  <c r="AX409" i="81"/>
  <c r="AX410" i="81"/>
  <c r="AX411" i="81"/>
  <c r="AX412" i="81"/>
  <c r="AX413" i="81"/>
  <c r="AX414" i="81"/>
  <c r="AX415" i="81"/>
  <c r="AX416" i="81"/>
  <c r="AX417" i="81"/>
  <c r="AX418" i="81"/>
  <c r="AX419" i="81"/>
  <c r="AX420" i="81"/>
  <c r="AX421" i="81"/>
  <c r="AX422" i="81"/>
  <c r="AX423" i="81"/>
  <c r="AX424" i="81"/>
  <c r="AX425" i="81"/>
  <c r="AX426" i="81"/>
  <c r="AX427" i="81"/>
  <c r="AX428" i="81"/>
  <c r="AX429" i="81"/>
  <c r="AX430" i="81"/>
  <c r="AX431" i="81"/>
  <c r="AX432" i="81"/>
  <c r="AX433" i="81"/>
  <c r="AX434" i="81"/>
  <c r="AX435" i="81"/>
  <c r="AX436" i="81"/>
  <c r="AX437" i="81"/>
  <c r="AX438" i="81"/>
  <c r="AX439" i="81"/>
  <c r="AX440" i="81"/>
  <c r="AX441" i="81"/>
  <c r="AX442" i="81"/>
  <c r="AX443" i="81"/>
  <c r="AX444" i="81"/>
  <c r="AX445" i="81"/>
  <c r="AX446" i="81"/>
  <c r="AX447" i="81"/>
  <c r="AX448" i="81"/>
  <c r="AX449" i="81"/>
  <c r="AX450" i="81"/>
  <c r="AX451" i="81"/>
  <c r="AX452" i="81"/>
  <c r="AX453" i="81"/>
  <c r="AX454" i="81"/>
  <c r="AX455" i="81"/>
  <c r="AX456" i="81"/>
  <c r="AX457" i="81"/>
  <c r="AX458" i="81"/>
  <c r="AX459" i="81"/>
  <c r="AX460" i="81"/>
  <c r="AX461" i="81"/>
  <c r="AX462" i="81"/>
  <c r="AX463" i="81"/>
  <c r="AX464" i="81"/>
  <c r="AX465" i="81"/>
  <c r="AX466" i="81"/>
  <c r="AX467" i="81"/>
  <c r="AX468" i="81"/>
  <c r="AX469" i="81"/>
  <c r="AX470" i="81"/>
  <c r="AX471" i="81"/>
  <c r="AX472" i="81"/>
  <c r="AX473" i="81"/>
  <c r="AX474" i="81"/>
  <c r="AX475" i="81"/>
  <c r="AX476" i="81"/>
  <c r="AX477" i="81"/>
  <c r="AX478" i="81"/>
  <c r="AX479" i="81"/>
  <c r="AX480" i="81"/>
  <c r="AX481" i="81"/>
  <c r="AX482" i="81"/>
  <c r="AX483" i="81"/>
  <c r="AX484" i="81"/>
  <c r="AX485" i="81"/>
  <c r="AX486" i="81"/>
  <c r="AX487" i="81"/>
  <c r="AX488" i="81"/>
  <c r="AX489" i="81"/>
  <c r="AX490" i="81"/>
  <c r="AX491" i="81"/>
  <c r="AX492" i="81"/>
  <c r="AX493" i="81"/>
  <c r="AX494" i="81"/>
  <c r="AX495" i="81"/>
  <c r="AX496" i="81"/>
  <c r="AX497" i="81"/>
  <c r="AX498" i="81"/>
  <c r="AX499" i="81"/>
  <c r="AX500" i="81"/>
  <c r="AX501" i="81"/>
  <c r="AX502" i="81"/>
  <c r="AX503" i="81"/>
  <c r="AX504" i="81"/>
  <c r="AX505" i="81"/>
  <c r="AX506" i="81"/>
  <c r="AX507" i="81"/>
  <c r="AX508" i="81"/>
  <c r="AX509" i="81"/>
  <c r="AX510" i="81"/>
  <c r="AX511" i="81"/>
  <c r="AX512" i="81"/>
  <c r="AX513" i="81"/>
  <c r="AX514" i="81"/>
  <c r="AX515" i="81"/>
  <c r="AX516" i="81"/>
  <c r="AX517" i="81"/>
  <c r="AX518" i="81"/>
  <c r="AX519" i="81"/>
  <c r="AX520" i="81"/>
  <c r="AX521" i="81"/>
  <c r="AX522" i="81"/>
  <c r="AX523" i="81"/>
  <c r="AX524" i="81"/>
  <c r="AX525" i="81"/>
  <c r="AX526" i="81"/>
  <c r="AX527" i="81"/>
  <c r="AX528" i="81"/>
  <c r="AX529" i="81"/>
  <c r="AX530" i="81"/>
  <c r="AX531" i="81"/>
  <c r="AX532" i="81"/>
  <c r="AX533" i="81"/>
  <c r="AX534" i="81"/>
  <c r="AX535" i="81"/>
  <c r="AX536" i="81"/>
  <c r="AX537" i="81"/>
  <c r="AX538" i="81"/>
  <c r="AX539" i="81"/>
  <c r="AX540" i="81"/>
  <c r="AX541" i="81"/>
  <c r="AX542" i="81"/>
  <c r="AX543" i="81"/>
  <c r="AX544" i="81"/>
  <c r="AX545" i="81"/>
  <c r="AX546" i="81"/>
  <c r="AX547" i="81"/>
  <c r="AX548" i="81"/>
  <c r="AX549" i="81"/>
  <c r="AX550" i="81"/>
  <c r="AX551" i="81"/>
  <c r="AX552" i="81"/>
  <c r="AX553" i="81"/>
  <c r="AX554" i="81"/>
  <c r="AX555" i="81"/>
  <c r="AX556" i="81"/>
  <c r="AX557" i="81"/>
  <c r="AX558" i="81"/>
  <c r="AX559" i="81"/>
  <c r="AX560" i="81"/>
  <c r="AX561" i="81"/>
  <c r="AX562" i="81"/>
  <c r="AX563" i="81"/>
  <c r="AX564" i="81"/>
  <c r="AX565" i="81"/>
  <c r="AX566" i="81"/>
  <c r="AX567" i="81"/>
  <c r="AX568" i="81"/>
  <c r="AX569" i="81"/>
  <c r="AX570" i="81"/>
  <c r="AX571" i="81"/>
  <c r="AX572" i="81"/>
  <c r="AX573" i="81"/>
  <c r="AX574" i="81"/>
  <c r="AX575" i="81"/>
  <c r="AX576" i="81"/>
  <c r="AX577" i="81"/>
  <c r="AX578" i="81"/>
  <c r="AX579" i="81"/>
  <c r="AX580" i="81"/>
  <c r="AX581" i="81"/>
  <c r="AX582" i="81"/>
  <c r="AX583" i="81"/>
  <c r="AX584" i="81"/>
  <c r="AX585" i="81"/>
  <c r="AX586" i="81"/>
  <c r="AX587" i="81"/>
  <c r="AX588" i="81"/>
  <c r="AX589" i="81"/>
  <c r="AX590" i="81"/>
  <c r="AX591" i="81"/>
  <c r="AX592" i="81"/>
  <c r="AX593" i="81"/>
  <c r="AX594" i="81"/>
  <c r="AX595" i="81"/>
  <c r="AX596" i="81"/>
  <c r="AX597" i="81"/>
  <c r="AX598" i="81"/>
  <c r="AX599" i="81"/>
  <c r="AX600" i="81"/>
  <c r="AX601" i="81"/>
  <c r="AX602" i="81"/>
  <c r="AX603" i="81"/>
  <c r="AX604" i="81"/>
  <c r="AX605" i="81"/>
  <c r="AX606" i="81"/>
  <c r="AX607" i="81"/>
  <c r="AX608" i="81"/>
  <c r="AX609" i="81"/>
  <c r="AX610" i="81"/>
  <c r="AX611" i="81"/>
  <c r="AX612" i="81"/>
  <c r="AX613" i="81"/>
  <c r="AX614" i="81"/>
  <c r="AX615" i="81"/>
  <c r="AX616" i="81"/>
  <c r="AX617" i="81"/>
  <c r="AX618" i="81"/>
  <c r="AX619" i="81"/>
  <c r="AX620" i="81"/>
  <c r="AX621" i="81"/>
  <c r="AX622" i="81"/>
  <c r="AX623" i="81"/>
  <c r="AX624" i="81"/>
  <c r="AX625" i="81"/>
  <c r="AX626" i="81"/>
  <c r="AX627" i="81"/>
  <c r="AX628" i="81"/>
  <c r="AX629" i="81"/>
  <c r="AX630" i="81"/>
  <c r="AX631" i="81"/>
  <c r="AX632" i="81"/>
  <c r="AX633" i="81"/>
  <c r="AX634" i="81"/>
  <c r="AX635" i="81"/>
  <c r="AX636" i="81"/>
  <c r="AX637" i="81"/>
  <c r="AX638" i="81"/>
  <c r="AX639" i="81"/>
  <c r="AX640" i="81"/>
  <c r="AX641" i="81"/>
  <c r="AX642" i="81"/>
  <c r="AX643" i="81"/>
  <c r="AX644" i="81"/>
  <c r="AX645" i="81"/>
  <c r="AX646" i="81"/>
  <c r="AX647" i="81"/>
  <c r="AX648" i="81"/>
  <c r="AX649" i="81"/>
  <c r="AX650" i="81"/>
  <c r="AX651" i="81"/>
  <c r="AX652" i="81"/>
  <c r="AX653" i="81"/>
  <c r="AX654" i="81"/>
  <c r="AX655" i="81"/>
  <c r="AX656" i="81"/>
  <c r="AX657" i="81"/>
  <c r="AX658" i="81"/>
  <c r="AX659" i="81"/>
  <c r="AX660" i="81"/>
  <c r="AX661" i="81"/>
  <c r="AX662" i="81"/>
  <c r="AX663" i="81"/>
  <c r="AX664" i="81"/>
  <c r="AX665" i="81"/>
  <c r="AX666" i="81"/>
  <c r="AX667" i="81"/>
  <c r="AX668" i="81"/>
  <c r="AX669" i="81"/>
  <c r="AX670" i="81"/>
  <c r="AX671" i="81"/>
  <c r="AX672" i="81"/>
  <c r="AX673" i="81"/>
  <c r="AX674" i="81"/>
  <c r="AX675" i="81"/>
  <c r="AX676" i="81"/>
  <c r="AX677" i="81"/>
  <c r="AX678" i="81"/>
  <c r="AX679" i="81"/>
  <c r="AX680" i="81"/>
  <c r="AX681" i="81"/>
  <c r="AX682" i="81"/>
  <c r="AX683" i="81"/>
  <c r="AX684" i="81"/>
  <c r="AX685" i="81"/>
  <c r="AX686" i="81"/>
  <c r="AX687" i="81"/>
  <c r="AX688" i="81"/>
  <c r="AX689" i="81"/>
  <c r="AX690" i="81"/>
  <c r="AX691" i="81"/>
  <c r="AX692" i="81"/>
  <c r="AX693" i="81"/>
  <c r="AX694" i="81"/>
  <c r="AX695" i="81"/>
  <c r="AX696" i="81"/>
  <c r="AX697" i="81"/>
  <c r="AX698" i="81"/>
  <c r="AX699" i="81"/>
  <c r="AX700" i="81"/>
  <c r="AX701" i="81"/>
  <c r="AX702" i="81"/>
  <c r="AX703" i="81"/>
  <c r="AX704" i="81"/>
  <c r="AX705" i="81"/>
  <c r="AX706" i="81"/>
  <c r="AX707" i="81"/>
  <c r="AX708" i="81"/>
  <c r="AX709" i="81"/>
  <c r="AX710" i="81"/>
  <c r="AX711" i="81"/>
  <c r="AX712" i="81"/>
  <c r="AX713" i="81"/>
  <c r="AX714" i="81"/>
  <c r="AX715" i="81"/>
  <c r="AX716" i="81"/>
  <c r="AX717" i="81"/>
  <c r="AX718" i="81"/>
  <c r="AX719" i="81"/>
  <c r="AX720" i="81"/>
  <c r="AX721" i="81"/>
  <c r="AX722" i="81"/>
  <c r="AX723" i="81"/>
  <c r="AX724" i="81"/>
  <c r="AX725" i="81"/>
  <c r="AX726" i="81"/>
  <c r="AX727" i="81"/>
  <c r="AX728" i="81"/>
  <c r="AX729" i="81"/>
  <c r="AX730" i="81"/>
  <c r="AX731" i="81"/>
  <c r="AX732" i="81"/>
  <c r="AX733" i="81"/>
  <c r="AX734" i="81"/>
  <c r="AX735" i="81"/>
  <c r="AX736" i="81"/>
  <c r="AX737" i="81"/>
  <c r="AX738" i="81"/>
  <c r="AX739" i="81"/>
  <c r="AX740" i="81"/>
  <c r="AX741" i="81"/>
  <c r="AX742" i="81"/>
  <c r="AX743" i="81"/>
  <c r="AX744" i="81"/>
  <c r="AX745" i="81"/>
  <c r="AX746" i="81"/>
  <c r="AX747" i="81"/>
  <c r="AX748" i="81"/>
  <c r="AX749" i="81"/>
  <c r="AX750" i="81"/>
  <c r="AX751" i="81"/>
  <c r="AX752" i="81"/>
  <c r="AX753" i="81"/>
  <c r="AX754" i="81"/>
  <c r="AX755" i="81"/>
  <c r="AX756" i="81"/>
  <c r="AX757" i="81"/>
  <c r="AX758" i="81"/>
  <c r="AX759" i="81"/>
  <c r="AX760" i="81"/>
  <c r="AX761" i="81"/>
  <c r="AX762" i="81"/>
  <c r="AX763" i="81"/>
  <c r="AX764" i="81"/>
  <c r="AX765" i="81"/>
  <c r="AX766" i="81"/>
  <c r="AX767" i="81"/>
  <c r="AX768" i="81"/>
  <c r="AX769" i="81"/>
  <c r="AX770" i="81"/>
  <c r="AX771" i="81"/>
  <c r="AX772" i="81"/>
  <c r="AX5" i="81"/>
  <c r="AW6" i="81"/>
  <c r="AW7" i="81"/>
  <c r="AW8" i="81"/>
  <c r="AW9" i="81"/>
  <c r="AW10" i="81"/>
  <c r="AW11" i="81"/>
  <c r="AW12" i="81"/>
  <c r="AW13" i="81"/>
  <c r="AW14" i="81"/>
  <c r="AW15" i="81"/>
  <c r="AW16" i="81"/>
  <c r="AW17" i="81"/>
  <c r="AW18" i="81"/>
  <c r="AW19" i="81"/>
  <c r="AW20" i="81"/>
  <c r="AW21" i="81"/>
  <c r="AW22" i="81"/>
  <c r="AW23" i="81"/>
  <c r="AW24" i="81"/>
  <c r="AW25" i="81"/>
  <c r="AW26" i="81"/>
  <c r="AW27" i="81"/>
  <c r="AW28" i="81"/>
  <c r="AW29" i="81"/>
  <c r="AW30" i="81"/>
  <c r="AW31" i="81"/>
  <c r="AW32" i="81"/>
  <c r="AW33" i="81"/>
  <c r="AW34" i="81"/>
  <c r="AW35" i="81"/>
  <c r="AW36" i="81"/>
  <c r="AW37" i="81"/>
  <c r="AW38" i="81"/>
  <c r="AW39" i="81"/>
  <c r="AW40" i="81"/>
  <c r="AW41" i="81"/>
  <c r="AW42" i="81"/>
  <c r="AW43" i="81"/>
  <c r="AW44" i="81"/>
  <c r="AW45" i="81"/>
  <c r="AW46" i="81"/>
  <c r="AW47" i="81"/>
  <c r="AW48" i="81"/>
  <c r="AW49" i="81"/>
  <c r="AW50" i="81"/>
  <c r="AW51" i="81"/>
  <c r="AW52" i="81"/>
  <c r="AW53" i="81"/>
  <c r="AW54" i="81"/>
  <c r="AW55" i="81"/>
  <c r="AW56" i="81"/>
  <c r="AW57" i="81"/>
  <c r="AW58" i="81"/>
  <c r="AW59" i="81"/>
  <c r="AW60" i="81"/>
  <c r="AW61" i="81"/>
  <c r="AW62" i="81"/>
  <c r="AW63" i="81"/>
  <c r="AW64" i="81"/>
  <c r="AW65" i="81"/>
  <c r="AW66" i="81"/>
  <c r="AW67" i="81"/>
  <c r="AW68" i="81"/>
  <c r="AW69" i="81"/>
  <c r="AW70" i="81"/>
  <c r="AW71" i="81"/>
  <c r="AW72" i="81"/>
  <c r="AW73" i="81"/>
  <c r="AW74" i="81"/>
  <c r="AW75" i="81"/>
  <c r="AW76" i="81"/>
  <c r="AW77" i="81"/>
  <c r="AW78" i="81"/>
  <c r="AW79" i="81"/>
  <c r="AW80" i="81"/>
  <c r="AW81" i="81"/>
  <c r="AW82" i="81"/>
  <c r="AW83" i="81"/>
  <c r="AW84" i="81"/>
  <c r="AW85" i="81"/>
  <c r="AW86" i="81"/>
  <c r="AW87" i="81"/>
  <c r="AW88" i="81"/>
  <c r="AW89" i="81"/>
  <c r="AW90" i="81"/>
  <c r="AW91" i="81"/>
  <c r="AW92" i="81"/>
  <c r="AW93" i="81"/>
  <c r="AW94" i="81"/>
  <c r="AW95" i="81"/>
  <c r="AW96" i="81"/>
  <c r="AW97" i="81"/>
  <c r="AW98" i="81"/>
  <c r="AW99" i="81"/>
  <c r="AW100" i="81"/>
  <c r="AW101" i="81"/>
  <c r="AW102" i="81"/>
  <c r="AW103" i="81"/>
  <c r="AW104" i="81"/>
  <c r="AW105" i="81"/>
  <c r="AW106" i="81"/>
  <c r="AW107" i="81"/>
  <c r="AW108" i="81"/>
  <c r="AW109" i="81"/>
  <c r="AW110" i="81"/>
  <c r="AW111" i="81"/>
  <c r="AW112" i="81"/>
  <c r="AW113" i="81"/>
  <c r="AW114" i="81"/>
  <c r="AW115" i="81"/>
  <c r="AW116" i="81"/>
  <c r="AW117" i="81"/>
  <c r="AW118" i="81"/>
  <c r="AW119" i="81"/>
  <c r="AW120" i="81"/>
  <c r="AW121" i="81"/>
  <c r="AW122" i="81"/>
  <c r="AW123" i="81"/>
  <c r="AW124" i="81"/>
  <c r="AW125" i="81"/>
  <c r="AW126" i="81"/>
  <c r="AW127" i="81"/>
  <c r="AW128" i="81"/>
  <c r="AW129" i="81"/>
  <c r="AW130" i="81"/>
  <c r="AW131" i="81"/>
  <c r="AW132" i="81"/>
  <c r="AW133" i="81"/>
  <c r="AW134" i="81"/>
  <c r="AW135" i="81"/>
  <c r="AW136" i="81"/>
  <c r="AW137" i="81"/>
  <c r="AW138" i="81"/>
  <c r="AW139" i="81"/>
  <c r="AW140" i="81"/>
  <c r="AW141" i="81"/>
  <c r="AW142" i="81"/>
  <c r="AW143" i="81"/>
  <c r="AW144" i="81"/>
  <c r="AW145" i="81"/>
  <c r="AW146" i="81"/>
  <c r="AW147" i="81"/>
  <c r="AW148" i="81"/>
  <c r="AW149" i="81"/>
  <c r="AW150" i="81"/>
  <c r="AW151" i="81"/>
  <c r="AW152" i="81"/>
  <c r="AW153" i="81"/>
  <c r="AW154" i="81"/>
  <c r="AW155" i="81"/>
  <c r="AW156" i="81"/>
  <c r="AW157" i="81"/>
  <c r="AW158" i="81"/>
  <c r="AW159" i="81"/>
  <c r="AW160" i="81"/>
  <c r="AW161" i="81"/>
  <c r="AW162" i="81"/>
  <c r="AW163" i="81"/>
  <c r="AW164" i="81"/>
  <c r="AW165" i="81"/>
  <c r="AW166" i="81"/>
  <c r="AW167" i="81"/>
  <c r="AW168" i="81"/>
  <c r="AW169" i="81"/>
  <c r="AW170" i="81"/>
  <c r="AW171" i="81"/>
  <c r="AW172" i="81"/>
  <c r="AW173" i="81"/>
  <c r="AW174" i="81"/>
  <c r="AW175" i="81"/>
  <c r="AW176" i="81"/>
  <c r="AW177" i="81"/>
  <c r="AW178" i="81"/>
  <c r="AW179" i="81"/>
  <c r="AW180" i="81"/>
  <c r="AW181" i="81"/>
  <c r="AW182" i="81"/>
  <c r="AW183" i="81"/>
  <c r="AW184" i="81"/>
  <c r="AW185" i="81"/>
  <c r="AW186" i="81"/>
  <c r="AW187" i="81"/>
  <c r="AW188" i="81"/>
  <c r="AW189" i="81"/>
  <c r="AW190" i="81"/>
  <c r="AW191" i="81"/>
  <c r="AW192" i="81"/>
  <c r="AW193" i="81"/>
  <c r="AW194" i="81"/>
  <c r="AW195" i="81"/>
  <c r="AW196" i="81"/>
  <c r="AW197" i="81"/>
  <c r="AW198" i="81"/>
  <c r="AW199" i="81"/>
  <c r="AW200" i="81"/>
  <c r="AW201" i="81"/>
  <c r="AW202" i="81"/>
  <c r="AW203" i="81"/>
  <c r="AW204" i="81"/>
  <c r="AW205" i="81"/>
  <c r="AW206" i="81"/>
  <c r="AW207" i="81"/>
  <c r="AW208" i="81"/>
  <c r="AW209" i="81"/>
  <c r="AW210" i="81"/>
  <c r="AW211" i="81"/>
  <c r="AW212" i="81"/>
  <c r="AW213" i="81"/>
  <c r="AW214" i="81"/>
  <c r="AW215" i="81"/>
  <c r="AW216" i="81"/>
  <c r="AW217" i="81"/>
  <c r="AW218" i="81"/>
  <c r="AW219" i="81"/>
  <c r="AW220" i="81"/>
  <c r="AW221" i="81"/>
  <c r="AW222" i="81"/>
  <c r="AW223" i="81"/>
  <c r="AW224" i="81"/>
  <c r="AW225" i="81"/>
  <c r="AW226" i="81"/>
  <c r="AW227" i="81"/>
  <c r="AW228" i="81"/>
  <c r="AW229" i="81"/>
  <c r="AW230" i="81"/>
  <c r="AW231" i="81"/>
  <c r="AW232" i="81"/>
  <c r="AW233" i="81"/>
  <c r="AW234" i="81"/>
  <c r="AW235" i="81"/>
  <c r="AW236" i="81"/>
  <c r="AW237" i="81"/>
  <c r="AW238" i="81"/>
  <c r="AW239" i="81"/>
  <c r="AW240" i="81"/>
  <c r="AW241" i="81"/>
  <c r="AW242" i="81"/>
  <c r="AW243" i="81"/>
  <c r="AW244" i="81"/>
  <c r="AW245" i="81"/>
  <c r="AW246" i="81"/>
  <c r="AW247" i="81"/>
  <c r="AW248" i="81"/>
  <c r="AW249" i="81"/>
  <c r="AW250" i="81"/>
  <c r="AW251" i="81"/>
  <c r="AW252" i="81"/>
  <c r="AW253" i="81"/>
  <c r="AW254" i="81"/>
  <c r="AW255" i="81"/>
  <c r="AW256" i="81"/>
  <c r="AW257" i="81"/>
  <c r="AW258" i="81"/>
  <c r="AW259" i="81"/>
  <c r="AW260" i="81"/>
  <c r="AW261" i="81"/>
  <c r="AW262" i="81"/>
  <c r="AW263" i="81"/>
  <c r="AW264" i="81"/>
  <c r="AW265" i="81"/>
  <c r="AW266" i="81"/>
  <c r="AW267" i="81"/>
  <c r="AW268" i="81"/>
  <c r="AW269" i="81"/>
  <c r="AW270" i="81"/>
  <c r="AW271" i="81"/>
  <c r="AW272" i="81"/>
  <c r="AW273" i="81"/>
  <c r="AW274" i="81"/>
  <c r="AW275" i="81"/>
  <c r="AW276" i="81"/>
  <c r="AW277" i="81"/>
  <c r="AW278" i="81"/>
  <c r="AW279" i="81"/>
  <c r="AW280" i="81"/>
  <c r="AW281" i="81"/>
  <c r="AW282" i="81"/>
  <c r="AW283" i="81"/>
  <c r="AW284" i="81"/>
  <c r="AW285" i="81"/>
  <c r="AW286" i="81"/>
  <c r="AW287" i="81"/>
  <c r="AW288" i="81"/>
  <c r="AW289" i="81"/>
  <c r="AW290" i="81"/>
  <c r="AW291" i="81"/>
  <c r="AW292" i="81"/>
  <c r="AW293" i="81"/>
  <c r="AW294" i="81"/>
  <c r="AW295" i="81"/>
  <c r="AW296" i="81"/>
  <c r="AW297" i="81"/>
  <c r="AW298" i="81"/>
  <c r="AW299" i="81"/>
  <c r="AW300" i="81"/>
  <c r="AW301" i="81"/>
  <c r="AW302" i="81"/>
  <c r="AW303" i="81"/>
  <c r="AW304" i="81"/>
  <c r="AW305" i="81"/>
  <c r="AW306" i="81"/>
  <c r="AW307" i="81"/>
  <c r="AW308" i="81"/>
  <c r="AW309" i="81"/>
  <c r="AW310" i="81"/>
  <c r="AW311" i="81"/>
  <c r="AW312" i="81"/>
  <c r="AW313" i="81"/>
  <c r="AW314" i="81"/>
  <c r="AW315" i="81"/>
  <c r="AW316" i="81"/>
  <c r="AW317" i="81"/>
  <c r="AW318" i="81"/>
  <c r="AW319" i="81"/>
  <c r="AW320" i="81"/>
  <c r="AW321" i="81"/>
  <c r="AW322" i="81"/>
  <c r="AW323" i="81"/>
  <c r="AW324" i="81"/>
  <c r="AW325" i="81"/>
  <c r="AW326" i="81"/>
  <c r="AW327" i="81"/>
  <c r="AW328" i="81"/>
  <c r="AW329" i="81"/>
  <c r="AW330" i="81"/>
  <c r="AW331" i="81"/>
  <c r="AW332" i="81"/>
  <c r="AW333" i="81"/>
  <c r="AW334" i="81"/>
  <c r="AW335" i="81"/>
  <c r="AW336" i="81"/>
  <c r="AW337" i="81"/>
  <c r="AW338" i="81"/>
  <c r="AW339" i="81"/>
  <c r="AW340" i="81"/>
  <c r="AW341" i="81"/>
  <c r="AW342" i="81"/>
  <c r="AW343" i="81"/>
  <c r="AW344" i="81"/>
  <c r="AW345" i="81"/>
  <c r="AW346" i="81"/>
  <c r="AW347" i="81"/>
  <c r="AW348" i="81"/>
  <c r="AW349" i="81"/>
  <c r="AW350" i="81"/>
  <c r="AW351" i="81"/>
  <c r="AW352" i="81"/>
  <c r="AW353" i="81"/>
  <c r="AW354" i="81"/>
  <c r="AW355" i="81"/>
  <c r="AW356" i="81"/>
  <c r="AW357" i="81"/>
  <c r="AW358" i="81"/>
  <c r="AW359" i="81"/>
  <c r="AW360" i="81"/>
  <c r="AW361" i="81"/>
  <c r="AW362" i="81"/>
  <c r="AW363" i="81"/>
  <c r="AW364" i="81"/>
  <c r="AW365" i="81"/>
  <c r="AW366" i="81"/>
  <c r="AW367" i="81"/>
  <c r="AW368" i="81"/>
  <c r="AW369" i="81"/>
  <c r="AW370" i="81"/>
  <c r="AW371" i="81"/>
  <c r="AW372" i="81"/>
  <c r="AW373" i="81"/>
  <c r="AW374" i="81"/>
  <c r="AW375" i="81"/>
  <c r="AW376" i="81"/>
  <c r="AW377" i="81"/>
  <c r="AW378" i="81"/>
  <c r="AW379" i="81"/>
  <c r="AW380" i="81"/>
  <c r="AW381" i="81"/>
  <c r="AW382" i="81"/>
  <c r="AW383" i="81"/>
  <c r="AW384" i="81"/>
  <c r="AW385" i="81"/>
  <c r="AW386" i="81"/>
  <c r="AW387" i="81"/>
  <c r="AW388" i="81"/>
  <c r="AW389" i="81"/>
  <c r="AW390" i="81"/>
  <c r="AW391" i="81"/>
  <c r="AW392" i="81"/>
  <c r="AW393" i="81"/>
  <c r="AW394" i="81"/>
  <c r="AW395" i="81"/>
  <c r="AW396" i="81"/>
  <c r="AW397" i="81"/>
  <c r="AW398" i="81"/>
  <c r="AW399" i="81"/>
  <c r="AW400" i="81"/>
  <c r="AW401" i="81"/>
  <c r="AW402" i="81"/>
  <c r="AW403" i="81"/>
  <c r="AW404" i="81"/>
  <c r="AW405" i="81"/>
  <c r="AW406" i="81"/>
  <c r="AW407" i="81"/>
  <c r="AW408" i="81"/>
  <c r="AW409" i="81"/>
  <c r="AW410" i="81"/>
  <c r="AW411" i="81"/>
  <c r="AW412" i="81"/>
  <c r="AW413" i="81"/>
  <c r="AW414" i="81"/>
  <c r="AW415" i="81"/>
  <c r="AW416" i="81"/>
  <c r="AW417" i="81"/>
  <c r="AW418" i="81"/>
  <c r="AW419" i="81"/>
  <c r="AW420" i="81"/>
  <c r="AW421" i="81"/>
  <c r="AW422" i="81"/>
  <c r="AW423" i="81"/>
  <c r="AW424" i="81"/>
  <c r="AW425" i="81"/>
  <c r="AW426" i="81"/>
  <c r="AW427" i="81"/>
  <c r="AW428" i="81"/>
  <c r="AW429" i="81"/>
  <c r="AW430" i="81"/>
  <c r="AW431" i="81"/>
  <c r="AW432" i="81"/>
  <c r="AW433" i="81"/>
  <c r="AW434" i="81"/>
  <c r="AW435" i="81"/>
  <c r="AW436" i="81"/>
  <c r="AW437" i="81"/>
  <c r="AW438" i="81"/>
  <c r="AW439" i="81"/>
  <c r="AW440" i="81"/>
  <c r="AW441" i="81"/>
  <c r="AW442" i="81"/>
  <c r="AW443" i="81"/>
  <c r="AW444" i="81"/>
  <c r="AW445" i="81"/>
  <c r="AW446" i="81"/>
  <c r="AW447" i="81"/>
  <c r="AW448" i="81"/>
  <c r="AW449" i="81"/>
  <c r="AW450" i="81"/>
  <c r="AW451" i="81"/>
  <c r="AW452" i="81"/>
  <c r="AW453" i="81"/>
  <c r="AW454" i="81"/>
  <c r="AW455" i="81"/>
  <c r="AW456" i="81"/>
  <c r="AW457" i="81"/>
  <c r="AW458" i="81"/>
  <c r="AW459" i="81"/>
  <c r="AW460" i="81"/>
  <c r="AW461" i="81"/>
  <c r="AW462" i="81"/>
  <c r="AW463" i="81"/>
  <c r="AW464" i="81"/>
  <c r="AW465" i="81"/>
  <c r="AW466" i="81"/>
  <c r="AW467" i="81"/>
  <c r="AW468" i="81"/>
  <c r="AW469" i="81"/>
  <c r="AW470" i="81"/>
  <c r="AW471" i="81"/>
  <c r="AW472" i="81"/>
  <c r="AW473" i="81"/>
  <c r="AW474" i="81"/>
  <c r="AW475" i="81"/>
  <c r="AW476" i="81"/>
  <c r="AW477" i="81"/>
  <c r="AW478" i="81"/>
  <c r="AW479" i="81"/>
  <c r="AW480" i="81"/>
  <c r="AW481" i="81"/>
  <c r="AW482" i="81"/>
  <c r="AW483" i="81"/>
  <c r="AW484" i="81"/>
  <c r="AW485" i="81"/>
  <c r="AW486" i="81"/>
  <c r="AW487" i="81"/>
  <c r="AW488" i="81"/>
  <c r="AW489" i="81"/>
  <c r="AW490" i="81"/>
  <c r="AW491" i="81"/>
  <c r="AW492" i="81"/>
  <c r="AW493" i="81"/>
  <c r="AW494" i="81"/>
  <c r="AW495" i="81"/>
  <c r="AW496" i="81"/>
  <c r="AW497" i="81"/>
  <c r="AW498" i="81"/>
  <c r="AW499" i="81"/>
  <c r="AW500" i="81"/>
  <c r="AW501" i="81"/>
  <c r="AW502" i="81"/>
  <c r="AW503" i="81"/>
  <c r="AW504" i="81"/>
  <c r="AW505" i="81"/>
  <c r="AW506" i="81"/>
  <c r="AW507" i="81"/>
  <c r="AW508" i="81"/>
  <c r="AW509" i="81"/>
  <c r="AW510" i="81"/>
  <c r="AW511" i="81"/>
  <c r="AW512" i="81"/>
  <c r="AW513" i="81"/>
  <c r="AW514" i="81"/>
  <c r="AW515" i="81"/>
  <c r="AW516" i="81"/>
  <c r="AW517" i="81"/>
  <c r="AW518" i="81"/>
  <c r="AW519" i="81"/>
  <c r="AW520" i="81"/>
  <c r="AW521" i="81"/>
  <c r="AW522" i="81"/>
  <c r="AW523" i="81"/>
  <c r="AW524" i="81"/>
  <c r="AW525" i="81"/>
  <c r="AW526" i="81"/>
  <c r="AW527" i="81"/>
  <c r="AW528" i="81"/>
  <c r="AW529" i="81"/>
  <c r="AW530" i="81"/>
  <c r="AW531" i="81"/>
  <c r="AW532" i="81"/>
  <c r="AW533" i="81"/>
  <c r="AW534" i="81"/>
  <c r="AW535" i="81"/>
  <c r="AW536" i="81"/>
  <c r="AW537" i="81"/>
  <c r="AW538" i="81"/>
  <c r="AW539" i="81"/>
  <c r="AW540" i="81"/>
  <c r="AW541" i="81"/>
  <c r="AW542" i="81"/>
  <c r="AW543" i="81"/>
  <c r="AW544" i="81"/>
  <c r="AW545" i="81"/>
  <c r="AW546" i="81"/>
  <c r="AW547" i="81"/>
  <c r="AW548" i="81"/>
  <c r="AW549" i="81"/>
  <c r="AW550" i="81"/>
  <c r="AW551" i="81"/>
  <c r="AW552" i="81"/>
  <c r="AW553" i="81"/>
  <c r="AW554" i="81"/>
  <c r="AW555" i="81"/>
  <c r="AW556" i="81"/>
  <c r="AW557" i="81"/>
  <c r="AW558" i="81"/>
  <c r="AW559" i="81"/>
  <c r="AW560" i="81"/>
  <c r="AW561" i="81"/>
  <c r="AW562" i="81"/>
  <c r="AW563" i="81"/>
  <c r="AW564" i="81"/>
  <c r="AW565" i="81"/>
  <c r="AW566" i="81"/>
  <c r="AW567" i="81"/>
  <c r="AW568" i="81"/>
  <c r="AW569" i="81"/>
  <c r="AW570" i="81"/>
  <c r="AW571" i="81"/>
  <c r="AW572" i="81"/>
  <c r="AW573" i="81"/>
  <c r="AW574" i="81"/>
  <c r="AW575" i="81"/>
  <c r="AW576" i="81"/>
  <c r="AW577" i="81"/>
  <c r="AW578" i="81"/>
  <c r="AW579" i="81"/>
  <c r="AW580" i="81"/>
  <c r="AW581" i="81"/>
  <c r="AW582" i="81"/>
  <c r="AW583" i="81"/>
  <c r="AW584" i="81"/>
  <c r="AW585" i="81"/>
  <c r="AW586" i="81"/>
  <c r="AW587" i="81"/>
  <c r="AW588" i="81"/>
  <c r="AW589" i="81"/>
  <c r="AW590" i="81"/>
  <c r="AW591" i="81"/>
  <c r="AW592" i="81"/>
  <c r="AW593" i="81"/>
  <c r="AW594" i="81"/>
  <c r="AW595" i="81"/>
  <c r="AW596" i="81"/>
  <c r="AW597" i="81"/>
  <c r="AW598" i="81"/>
  <c r="AW599" i="81"/>
  <c r="AW600" i="81"/>
  <c r="AW601" i="81"/>
  <c r="AW602" i="81"/>
  <c r="AW603" i="81"/>
  <c r="AW604" i="81"/>
  <c r="AW605" i="81"/>
  <c r="AW606" i="81"/>
  <c r="AW607" i="81"/>
  <c r="AW608" i="81"/>
  <c r="AW609" i="81"/>
  <c r="AW610" i="81"/>
  <c r="AW611" i="81"/>
  <c r="AW612" i="81"/>
  <c r="AW613" i="81"/>
  <c r="AW614" i="81"/>
  <c r="AW615" i="81"/>
  <c r="AW616" i="81"/>
  <c r="AW617" i="81"/>
  <c r="AW618" i="81"/>
  <c r="AW619" i="81"/>
  <c r="AW620" i="81"/>
  <c r="AW621" i="81"/>
  <c r="AW622" i="81"/>
  <c r="AW623" i="81"/>
  <c r="AW624" i="81"/>
  <c r="AW625" i="81"/>
  <c r="AW626" i="81"/>
  <c r="AW627" i="81"/>
  <c r="AW628" i="81"/>
  <c r="AW629" i="81"/>
  <c r="AW630" i="81"/>
  <c r="AW631" i="81"/>
  <c r="AW632" i="81"/>
  <c r="AW633" i="81"/>
  <c r="AW634" i="81"/>
  <c r="AW635" i="81"/>
  <c r="AW636" i="81"/>
  <c r="AW637" i="81"/>
  <c r="AW638" i="81"/>
  <c r="AW639" i="81"/>
  <c r="AW640" i="81"/>
  <c r="AW641" i="81"/>
  <c r="AW642" i="81"/>
  <c r="AW643" i="81"/>
  <c r="AW644" i="81"/>
  <c r="AW645" i="81"/>
  <c r="AW646" i="81"/>
  <c r="AW647" i="81"/>
  <c r="AW648" i="81"/>
  <c r="AW649" i="81"/>
  <c r="AW650" i="81"/>
  <c r="AW651" i="81"/>
  <c r="AW652" i="81"/>
  <c r="AW653" i="81"/>
  <c r="AW654" i="81"/>
  <c r="AW655" i="81"/>
  <c r="AW656" i="81"/>
  <c r="AW657" i="81"/>
  <c r="AW658" i="81"/>
  <c r="AW659" i="81"/>
  <c r="AW660" i="81"/>
  <c r="AW661" i="81"/>
  <c r="AW662" i="81"/>
  <c r="AW663" i="81"/>
  <c r="AW664" i="81"/>
  <c r="AW665" i="81"/>
  <c r="AW666" i="81"/>
  <c r="AW667" i="81"/>
  <c r="AW668" i="81"/>
  <c r="AW669" i="81"/>
  <c r="AW670" i="81"/>
  <c r="AW671" i="81"/>
  <c r="AW672" i="81"/>
  <c r="AW673" i="81"/>
  <c r="AW674" i="81"/>
  <c r="AW675" i="81"/>
  <c r="AW676" i="81"/>
  <c r="AW677" i="81"/>
  <c r="AW678" i="81"/>
  <c r="AW679" i="81"/>
  <c r="AW680" i="81"/>
  <c r="AW681" i="81"/>
  <c r="AW682" i="81"/>
  <c r="AW683" i="81"/>
  <c r="AW684" i="81"/>
  <c r="AW685" i="81"/>
  <c r="AW686" i="81"/>
  <c r="AW687" i="81"/>
  <c r="AW688" i="81"/>
  <c r="AW689" i="81"/>
  <c r="AW690" i="81"/>
  <c r="AW691" i="81"/>
  <c r="AW692" i="81"/>
  <c r="AW693" i="81"/>
  <c r="AW694" i="81"/>
  <c r="AW695" i="81"/>
  <c r="AW696" i="81"/>
  <c r="AW697" i="81"/>
  <c r="AW698" i="81"/>
  <c r="AW699" i="81"/>
  <c r="AW700" i="81"/>
  <c r="AW701" i="81"/>
  <c r="AW702" i="81"/>
  <c r="AW703" i="81"/>
  <c r="AW704" i="81"/>
  <c r="AW705" i="81"/>
  <c r="AW706" i="81"/>
  <c r="AW707" i="81"/>
  <c r="AW708" i="81"/>
  <c r="AW709" i="81"/>
  <c r="AW710" i="81"/>
  <c r="AW711" i="81"/>
  <c r="AW712" i="81"/>
  <c r="AW713" i="81"/>
  <c r="AW714" i="81"/>
  <c r="AW715" i="81"/>
  <c r="AW716" i="81"/>
  <c r="AW717" i="81"/>
  <c r="AW718" i="81"/>
  <c r="AW719" i="81"/>
  <c r="AW720" i="81"/>
  <c r="AW721" i="81"/>
  <c r="AW722" i="81"/>
  <c r="AW723" i="81"/>
  <c r="AW724" i="81"/>
  <c r="AW725" i="81"/>
  <c r="AW726" i="81"/>
  <c r="AW727" i="81"/>
  <c r="AW728" i="81"/>
  <c r="AW729" i="81"/>
  <c r="AW730" i="81"/>
  <c r="AW731" i="81"/>
  <c r="AW732" i="81"/>
  <c r="AW733" i="81"/>
  <c r="AW734" i="81"/>
  <c r="AW735" i="81"/>
  <c r="AW736" i="81"/>
  <c r="AW737" i="81"/>
  <c r="AW738" i="81"/>
  <c r="AW739" i="81"/>
  <c r="AW740" i="81"/>
  <c r="AW741" i="81"/>
  <c r="AW742" i="81"/>
  <c r="AW743" i="81"/>
  <c r="AW744" i="81"/>
  <c r="AW745" i="81"/>
  <c r="AW746" i="81"/>
  <c r="AW747" i="81"/>
  <c r="AW748" i="81"/>
  <c r="AW749" i="81"/>
  <c r="AW750" i="81"/>
  <c r="AW751" i="81"/>
  <c r="AW752" i="81"/>
  <c r="AW753" i="81"/>
  <c r="AW754" i="81"/>
  <c r="AW755" i="81"/>
  <c r="AW756" i="81"/>
  <c r="AW757" i="81"/>
  <c r="AW758" i="81"/>
  <c r="AW759" i="81"/>
  <c r="AW760" i="81"/>
  <c r="AW761" i="81"/>
  <c r="AW762" i="81"/>
  <c r="AW763" i="81"/>
  <c r="AW764" i="81"/>
  <c r="AW765" i="81"/>
  <c r="AW766" i="81"/>
  <c r="AW767" i="81"/>
  <c r="AW768" i="81"/>
  <c r="AW769" i="81"/>
  <c r="AW770" i="81"/>
  <c r="AW771" i="81"/>
  <c r="AW772" i="81"/>
  <c r="AW5" i="81"/>
  <c r="Z6" i="81"/>
  <c r="AA6" i="81"/>
  <c r="AC6" i="81"/>
  <c r="Z7" i="81"/>
  <c r="AA7" i="81"/>
  <c r="AC7" i="81"/>
  <c r="Z8" i="81"/>
  <c r="AA8" i="81"/>
  <c r="AC8" i="81"/>
  <c r="Z9" i="81"/>
  <c r="AA9" i="81"/>
  <c r="AC9" i="81"/>
  <c r="Z10" i="81"/>
  <c r="AA10" i="81"/>
  <c r="AC10" i="81"/>
  <c r="Z11" i="81"/>
  <c r="AA11" i="81"/>
  <c r="AC11" i="81"/>
  <c r="Z12" i="81"/>
  <c r="AA12" i="81"/>
  <c r="AC12" i="81"/>
  <c r="Z13" i="81"/>
  <c r="AA13" i="81"/>
  <c r="AC13" i="81"/>
  <c r="Z14" i="81"/>
  <c r="AA14" i="81"/>
  <c r="AC14" i="81"/>
  <c r="Z15" i="81"/>
  <c r="AA15" i="81"/>
  <c r="AC15" i="81"/>
  <c r="Z16" i="81"/>
  <c r="AA16" i="81"/>
  <c r="AC16" i="81"/>
  <c r="Z17" i="81"/>
  <c r="AA17" i="81"/>
  <c r="AC17" i="81"/>
  <c r="Z18" i="81"/>
  <c r="AA18" i="81"/>
  <c r="AC18" i="81"/>
  <c r="Z19" i="81"/>
  <c r="AA19" i="81"/>
  <c r="AC19" i="81"/>
  <c r="Z20" i="81"/>
  <c r="AA20" i="81"/>
  <c r="AC20" i="81"/>
  <c r="Z21" i="81"/>
  <c r="AA21" i="81"/>
  <c r="AC21" i="81"/>
  <c r="Z22" i="81"/>
  <c r="AA22" i="81"/>
  <c r="AC22" i="81"/>
  <c r="Z23" i="81"/>
  <c r="AA23" i="81"/>
  <c r="AC23" i="81"/>
  <c r="Z24" i="81"/>
  <c r="AA24" i="81"/>
  <c r="AC24" i="81"/>
  <c r="Z25" i="81"/>
  <c r="AA25" i="81"/>
  <c r="AC25" i="81"/>
  <c r="Z26" i="81"/>
  <c r="AA26" i="81"/>
  <c r="AC26" i="81"/>
  <c r="Z27" i="81"/>
  <c r="AA27" i="81"/>
  <c r="AC27" i="81"/>
  <c r="Z28" i="81"/>
  <c r="AA28" i="81"/>
  <c r="AC28" i="81"/>
  <c r="Z29" i="81"/>
  <c r="AA29" i="81"/>
  <c r="AC29" i="81"/>
  <c r="Z30" i="81"/>
  <c r="AA30" i="81"/>
  <c r="AC30" i="81"/>
  <c r="Z31" i="81"/>
  <c r="AA31" i="81"/>
  <c r="AC31" i="81"/>
  <c r="Z32" i="81"/>
  <c r="AA32" i="81"/>
  <c r="AC32" i="81"/>
  <c r="Z33" i="81"/>
  <c r="AA33" i="81"/>
  <c r="AC33" i="81"/>
  <c r="Z34" i="81"/>
  <c r="AA34" i="81"/>
  <c r="AC34" i="81"/>
  <c r="Z35" i="81"/>
  <c r="AA35" i="81"/>
  <c r="AC35" i="81"/>
  <c r="Z36" i="81"/>
  <c r="AA36" i="81"/>
  <c r="AC36" i="81"/>
  <c r="Z37" i="81"/>
  <c r="AA37" i="81"/>
  <c r="AC37" i="81"/>
  <c r="Z38" i="81"/>
  <c r="AA38" i="81"/>
  <c r="AC38" i="81"/>
  <c r="Z39" i="81"/>
  <c r="AA39" i="81"/>
  <c r="AC39" i="81"/>
  <c r="Z40" i="81"/>
  <c r="AA40" i="81"/>
  <c r="AC40" i="81"/>
  <c r="Z41" i="81"/>
  <c r="AA41" i="81"/>
  <c r="AC41" i="81"/>
  <c r="Z42" i="81"/>
  <c r="AA42" i="81"/>
  <c r="AC42" i="81"/>
  <c r="Z43" i="81"/>
  <c r="AA43" i="81"/>
  <c r="AC43" i="81"/>
  <c r="Z44" i="81"/>
  <c r="AA44" i="81"/>
  <c r="AC44" i="81"/>
  <c r="Z45" i="81"/>
  <c r="AA45" i="81"/>
  <c r="AC45" i="81"/>
  <c r="Z46" i="81"/>
  <c r="AA46" i="81"/>
  <c r="AC46" i="81"/>
  <c r="Z47" i="81"/>
  <c r="AA47" i="81"/>
  <c r="AC47" i="81"/>
  <c r="Z48" i="81"/>
  <c r="AA48" i="81"/>
  <c r="AC48" i="81"/>
  <c r="Z49" i="81"/>
  <c r="AA49" i="81"/>
  <c r="AC49" i="81"/>
  <c r="Z50" i="81"/>
  <c r="AA50" i="81"/>
  <c r="AC50" i="81"/>
  <c r="Z51" i="81"/>
  <c r="AA51" i="81"/>
  <c r="AC51" i="81"/>
  <c r="Z52" i="81"/>
  <c r="AA52" i="81"/>
  <c r="AC52" i="81"/>
  <c r="Z53" i="81"/>
  <c r="AA53" i="81"/>
  <c r="AC53" i="81"/>
  <c r="Z54" i="81"/>
  <c r="AA54" i="81"/>
  <c r="AC54" i="81"/>
  <c r="Z55" i="81"/>
  <c r="AA55" i="81"/>
  <c r="AC55" i="81"/>
  <c r="Z56" i="81"/>
  <c r="AA56" i="81"/>
  <c r="AC56" i="81"/>
  <c r="Z57" i="81"/>
  <c r="AA57" i="81"/>
  <c r="AC57" i="81"/>
  <c r="Z58" i="81"/>
  <c r="AA58" i="81"/>
  <c r="AC58" i="81"/>
  <c r="Z59" i="81"/>
  <c r="AA59" i="81"/>
  <c r="AC59" i="81"/>
  <c r="Z60" i="81"/>
  <c r="AA60" i="81"/>
  <c r="AC60" i="81"/>
  <c r="Z61" i="81"/>
  <c r="AA61" i="81"/>
  <c r="AC61" i="81"/>
  <c r="Z62" i="81"/>
  <c r="AA62" i="81"/>
  <c r="AC62" i="81"/>
  <c r="Z63" i="81"/>
  <c r="AA63" i="81"/>
  <c r="AC63" i="81"/>
  <c r="Z64" i="81"/>
  <c r="AA64" i="81"/>
  <c r="AC64" i="81"/>
  <c r="Z65" i="81"/>
  <c r="AA65" i="81"/>
  <c r="AC65" i="81"/>
  <c r="Z66" i="81"/>
  <c r="AA66" i="81"/>
  <c r="AC66" i="81"/>
  <c r="Z67" i="81"/>
  <c r="AA67" i="81"/>
  <c r="AC67" i="81"/>
  <c r="Z68" i="81"/>
  <c r="AA68" i="81"/>
  <c r="AC68" i="81"/>
  <c r="Z69" i="81"/>
  <c r="AA69" i="81"/>
  <c r="AC69" i="81"/>
  <c r="Z70" i="81"/>
  <c r="AA70" i="81"/>
  <c r="AC70" i="81"/>
  <c r="Z71" i="81"/>
  <c r="AA71" i="81"/>
  <c r="AC71" i="81"/>
  <c r="Z72" i="81"/>
  <c r="AA72" i="81"/>
  <c r="AC72" i="81"/>
  <c r="Z73" i="81"/>
  <c r="AA73" i="81"/>
  <c r="AC73" i="81"/>
  <c r="Z74" i="81"/>
  <c r="AA74" i="81"/>
  <c r="AC74" i="81"/>
  <c r="Z75" i="81"/>
  <c r="AA75" i="81"/>
  <c r="AC75" i="81"/>
  <c r="Z76" i="81"/>
  <c r="AA76" i="81"/>
  <c r="AC76" i="81"/>
  <c r="Z77" i="81"/>
  <c r="AA77" i="81"/>
  <c r="AC77" i="81"/>
  <c r="Z78" i="81"/>
  <c r="AA78" i="81"/>
  <c r="AC78" i="81"/>
  <c r="Z79" i="81"/>
  <c r="AA79" i="81"/>
  <c r="AC79" i="81"/>
  <c r="Z80" i="81"/>
  <c r="AA80" i="81"/>
  <c r="AC80" i="81"/>
  <c r="Z81" i="81"/>
  <c r="AA81" i="81"/>
  <c r="AC81" i="81"/>
  <c r="Z82" i="81"/>
  <c r="AA82" i="81"/>
  <c r="AC82" i="81"/>
  <c r="Z83" i="81"/>
  <c r="AA83" i="81"/>
  <c r="AC83" i="81"/>
  <c r="Z84" i="81"/>
  <c r="AA84" i="81"/>
  <c r="AC84" i="81"/>
  <c r="Z85" i="81"/>
  <c r="AA85" i="81"/>
  <c r="AC85" i="81"/>
  <c r="Z86" i="81"/>
  <c r="AA86" i="81"/>
  <c r="AC86" i="81"/>
  <c r="Z87" i="81"/>
  <c r="AA87" i="81"/>
  <c r="AC87" i="81"/>
  <c r="Z88" i="81"/>
  <c r="AA88" i="81"/>
  <c r="AC88" i="81"/>
  <c r="Z89" i="81"/>
  <c r="AA89" i="81"/>
  <c r="AC89" i="81"/>
  <c r="Z90" i="81"/>
  <c r="AA90" i="81"/>
  <c r="AC90" i="81"/>
  <c r="Z91" i="81"/>
  <c r="AA91" i="81"/>
  <c r="AC91" i="81"/>
  <c r="Z92" i="81"/>
  <c r="AA92" i="81"/>
  <c r="AC92" i="81"/>
  <c r="Z93" i="81"/>
  <c r="AA93" i="81"/>
  <c r="AC93" i="81"/>
  <c r="Z94" i="81"/>
  <c r="AA94" i="81"/>
  <c r="AC94" i="81"/>
  <c r="Z95" i="81"/>
  <c r="AA95" i="81"/>
  <c r="AC95" i="81"/>
  <c r="Z96" i="81"/>
  <c r="AA96" i="81"/>
  <c r="AC96" i="81"/>
  <c r="Z97" i="81"/>
  <c r="AA97" i="81"/>
  <c r="AC97" i="81"/>
  <c r="Z98" i="81"/>
  <c r="AA98" i="81"/>
  <c r="AC98" i="81"/>
  <c r="Z99" i="81"/>
  <c r="AA99" i="81"/>
  <c r="AC99" i="81"/>
  <c r="Z100" i="81"/>
  <c r="AA100" i="81"/>
  <c r="AC100" i="81"/>
  <c r="Z101" i="81"/>
  <c r="AA101" i="81"/>
  <c r="AC101" i="81"/>
  <c r="Z102" i="81"/>
  <c r="AA102" i="81"/>
  <c r="AC102" i="81"/>
  <c r="Z103" i="81"/>
  <c r="AA103" i="81"/>
  <c r="AC103" i="81"/>
  <c r="Z104" i="81"/>
  <c r="AA104" i="81"/>
  <c r="AC104" i="81"/>
  <c r="Z105" i="81"/>
  <c r="AA105" i="81"/>
  <c r="AC105" i="81"/>
  <c r="Z106" i="81"/>
  <c r="AA106" i="81"/>
  <c r="AC106" i="81"/>
  <c r="Z107" i="81"/>
  <c r="AA107" i="81"/>
  <c r="AC107" i="81"/>
  <c r="Z108" i="81"/>
  <c r="AA108" i="81"/>
  <c r="AC108" i="81"/>
  <c r="Z109" i="81"/>
  <c r="AA109" i="81"/>
  <c r="AC109" i="81"/>
  <c r="Z110" i="81"/>
  <c r="AA110" i="81"/>
  <c r="AC110" i="81"/>
  <c r="Z111" i="81"/>
  <c r="AA111" i="81"/>
  <c r="AC111" i="81"/>
  <c r="Z112" i="81"/>
  <c r="AA112" i="81"/>
  <c r="AC112" i="81"/>
  <c r="Z113" i="81"/>
  <c r="AA113" i="81"/>
  <c r="AC113" i="81"/>
  <c r="Z114" i="81"/>
  <c r="AA114" i="81"/>
  <c r="AC114" i="81"/>
  <c r="Z115" i="81"/>
  <c r="AA115" i="81"/>
  <c r="AC115" i="81"/>
  <c r="Z116" i="81"/>
  <c r="AA116" i="81"/>
  <c r="AC116" i="81"/>
  <c r="Z117" i="81"/>
  <c r="AA117" i="81"/>
  <c r="AC117" i="81"/>
  <c r="Z118" i="81"/>
  <c r="AA118" i="81"/>
  <c r="AC118" i="81"/>
  <c r="Z119" i="81"/>
  <c r="AA119" i="81"/>
  <c r="AC119" i="81"/>
  <c r="Z120" i="81"/>
  <c r="AA120" i="81"/>
  <c r="AC120" i="81"/>
  <c r="Z121" i="81"/>
  <c r="AA121" i="81"/>
  <c r="AC121" i="81"/>
  <c r="Z122" i="81"/>
  <c r="AA122" i="81"/>
  <c r="AC122" i="81"/>
  <c r="Z123" i="81"/>
  <c r="AA123" i="81"/>
  <c r="AC123" i="81"/>
  <c r="Z124" i="81"/>
  <c r="AA124" i="81"/>
  <c r="AC124" i="81"/>
  <c r="Z125" i="81"/>
  <c r="AA125" i="81"/>
  <c r="AC125" i="81"/>
  <c r="Z126" i="81"/>
  <c r="AA126" i="81"/>
  <c r="AC126" i="81"/>
  <c r="Z127" i="81"/>
  <c r="AA127" i="81"/>
  <c r="AC127" i="81"/>
  <c r="Z128" i="81"/>
  <c r="AA128" i="81"/>
  <c r="AC128" i="81"/>
  <c r="Z129" i="81"/>
  <c r="AA129" i="81"/>
  <c r="AC129" i="81"/>
  <c r="Z130" i="81"/>
  <c r="AA130" i="81"/>
  <c r="AC130" i="81"/>
  <c r="Z131" i="81"/>
  <c r="AA131" i="81"/>
  <c r="AC131" i="81"/>
  <c r="Z132" i="81"/>
  <c r="AA132" i="81"/>
  <c r="AC132" i="81"/>
  <c r="Z133" i="81"/>
  <c r="AA133" i="81"/>
  <c r="AC133" i="81"/>
  <c r="Z134" i="81"/>
  <c r="AA134" i="81"/>
  <c r="AC134" i="81"/>
  <c r="Z135" i="81"/>
  <c r="AA135" i="81"/>
  <c r="AC135" i="81"/>
  <c r="Z136" i="81"/>
  <c r="AA136" i="81"/>
  <c r="AC136" i="81"/>
  <c r="Z137" i="81"/>
  <c r="AA137" i="81"/>
  <c r="AC137" i="81"/>
  <c r="Z138" i="81"/>
  <c r="AA138" i="81"/>
  <c r="AC138" i="81"/>
  <c r="Z139" i="81"/>
  <c r="AA139" i="81"/>
  <c r="AC139" i="81"/>
  <c r="Z140" i="81"/>
  <c r="AA140" i="81"/>
  <c r="AC140" i="81"/>
  <c r="Z141" i="81"/>
  <c r="AA141" i="81"/>
  <c r="AC141" i="81"/>
  <c r="Z142" i="81"/>
  <c r="AA142" i="81"/>
  <c r="AC142" i="81"/>
  <c r="Z143" i="81"/>
  <c r="AA143" i="81"/>
  <c r="AC143" i="81"/>
  <c r="Z144" i="81"/>
  <c r="AA144" i="81"/>
  <c r="AC144" i="81"/>
  <c r="Z145" i="81"/>
  <c r="AA145" i="81"/>
  <c r="AC145" i="81"/>
  <c r="Z146" i="81"/>
  <c r="AA146" i="81"/>
  <c r="AC146" i="81"/>
  <c r="Z147" i="81"/>
  <c r="AA147" i="81"/>
  <c r="AC147" i="81"/>
  <c r="Z148" i="81"/>
  <c r="AA148" i="81"/>
  <c r="AC148" i="81"/>
  <c r="Z149" i="81"/>
  <c r="AA149" i="81"/>
  <c r="AC149" i="81"/>
  <c r="Z150" i="81"/>
  <c r="AA150" i="81"/>
  <c r="AC150" i="81"/>
  <c r="Z151" i="81"/>
  <c r="AA151" i="81"/>
  <c r="AC151" i="81"/>
  <c r="Z152" i="81"/>
  <c r="AA152" i="81"/>
  <c r="AC152" i="81"/>
  <c r="Z153" i="81"/>
  <c r="AA153" i="81"/>
  <c r="AC153" i="81"/>
  <c r="Z154" i="81"/>
  <c r="AA154" i="81"/>
  <c r="AC154" i="81"/>
  <c r="Z155" i="81"/>
  <c r="AA155" i="81"/>
  <c r="AC155" i="81"/>
  <c r="Z156" i="81"/>
  <c r="AA156" i="81"/>
  <c r="AC156" i="81"/>
  <c r="Z157" i="81"/>
  <c r="AA157" i="81"/>
  <c r="AC157" i="81"/>
  <c r="Z158" i="81"/>
  <c r="AA158" i="81"/>
  <c r="AC158" i="81"/>
  <c r="Z159" i="81"/>
  <c r="AA159" i="81"/>
  <c r="AC159" i="81"/>
  <c r="Z160" i="81"/>
  <c r="AA160" i="81"/>
  <c r="AC160" i="81"/>
  <c r="Z161" i="81"/>
  <c r="AA161" i="81"/>
  <c r="AC161" i="81"/>
  <c r="Z162" i="81"/>
  <c r="AA162" i="81"/>
  <c r="AC162" i="81"/>
  <c r="Z163" i="81"/>
  <c r="AA163" i="81"/>
  <c r="AC163" i="81"/>
  <c r="Z164" i="81"/>
  <c r="AA164" i="81"/>
  <c r="AC164" i="81"/>
  <c r="Z165" i="81"/>
  <c r="AA165" i="81"/>
  <c r="AC165" i="81"/>
  <c r="Z166" i="81"/>
  <c r="AA166" i="81"/>
  <c r="AC166" i="81"/>
  <c r="Z167" i="81"/>
  <c r="AA167" i="81"/>
  <c r="AC167" i="81"/>
  <c r="Z168" i="81"/>
  <c r="AA168" i="81"/>
  <c r="AC168" i="81"/>
  <c r="Z169" i="81"/>
  <c r="AA169" i="81"/>
  <c r="AC169" i="81"/>
  <c r="Z170" i="81"/>
  <c r="AA170" i="81"/>
  <c r="AC170" i="81"/>
  <c r="Z171" i="81"/>
  <c r="AA171" i="81"/>
  <c r="AC171" i="81"/>
  <c r="Z172" i="81"/>
  <c r="AA172" i="81"/>
  <c r="AC172" i="81"/>
  <c r="Z173" i="81"/>
  <c r="AA173" i="81"/>
  <c r="AC173" i="81"/>
  <c r="Z174" i="81"/>
  <c r="AA174" i="81"/>
  <c r="AC174" i="81"/>
  <c r="Z175" i="81"/>
  <c r="AA175" i="81"/>
  <c r="AC175" i="81"/>
  <c r="Z176" i="81"/>
  <c r="AA176" i="81"/>
  <c r="AC176" i="81"/>
  <c r="Z177" i="81"/>
  <c r="AA177" i="81"/>
  <c r="AC177" i="81"/>
  <c r="Z178" i="81"/>
  <c r="AA178" i="81"/>
  <c r="AC178" i="81"/>
  <c r="Z179" i="81"/>
  <c r="AA179" i="81"/>
  <c r="AC179" i="81"/>
  <c r="Z180" i="81"/>
  <c r="AA180" i="81"/>
  <c r="AC180" i="81"/>
  <c r="Z181" i="81"/>
  <c r="AA181" i="81"/>
  <c r="AC181" i="81"/>
  <c r="Z182" i="81"/>
  <c r="AA182" i="81"/>
  <c r="AC182" i="81"/>
  <c r="Z183" i="81"/>
  <c r="AA183" i="81"/>
  <c r="AC183" i="81"/>
  <c r="Z184" i="81"/>
  <c r="AA184" i="81"/>
  <c r="AC184" i="81"/>
  <c r="Z185" i="81"/>
  <c r="AA185" i="81"/>
  <c r="AC185" i="81"/>
  <c r="Z186" i="81"/>
  <c r="AA186" i="81"/>
  <c r="AC186" i="81"/>
  <c r="Z187" i="81"/>
  <c r="AA187" i="81"/>
  <c r="AC187" i="81"/>
  <c r="Z188" i="81"/>
  <c r="AA188" i="81"/>
  <c r="AC188" i="81"/>
  <c r="Z189" i="81"/>
  <c r="AA189" i="81"/>
  <c r="AC189" i="81"/>
  <c r="Z190" i="81"/>
  <c r="AA190" i="81"/>
  <c r="AC190" i="81"/>
  <c r="Z191" i="81"/>
  <c r="AA191" i="81"/>
  <c r="AC191" i="81"/>
  <c r="Z192" i="81"/>
  <c r="AA192" i="81"/>
  <c r="AC192" i="81"/>
  <c r="Z193" i="81"/>
  <c r="AA193" i="81"/>
  <c r="AC193" i="81"/>
  <c r="Z194" i="81"/>
  <c r="AA194" i="81"/>
  <c r="AC194" i="81"/>
  <c r="Z195" i="81"/>
  <c r="AA195" i="81"/>
  <c r="AC195" i="81"/>
  <c r="Z196" i="81"/>
  <c r="AA196" i="81"/>
  <c r="AC196" i="81"/>
  <c r="Z197" i="81"/>
  <c r="AA197" i="81"/>
  <c r="AC197" i="81"/>
  <c r="Z198" i="81"/>
  <c r="AA198" i="81"/>
  <c r="AC198" i="81"/>
  <c r="Z199" i="81"/>
  <c r="AA199" i="81"/>
  <c r="AC199" i="81"/>
  <c r="Z200" i="81"/>
  <c r="AA200" i="81"/>
  <c r="AC200" i="81"/>
  <c r="Z201" i="81"/>
  <c r="AA201" i="81"/>
  <c r="AC201" i="81"/>
  <c r="Z202" i="81"/>
  <c r="AA202" i="81"/>
  <c r="AC202" i="81"/>
  <c r="Z203" i="81"/>
  <c r="AA203" i="81"/>
  <c r="AC203" i="81"/>
  <c r="Z204" i="81"/>
  <c r="AA204" i="81"/>
  <c r="AC204" i="81"/>
  <c r="Z205" i="81"/>
  <c r="AA205" i="81"/>
  <c r="AC205" i="81"/>
  <c r="Z206" i="81"/>
  <c r="AA206" i="81"/>
  <c r="AC206" i="81"/>
  <c r="Z207" i="81"/>
  <c r="AA207" i="81"/>
  <c r="AC207" i="81"/>
  <c r="Z208" i="81"/>
  <c r="AA208" i="81"/>
  <c r="AC208" i="81"/>
  <c r="Z209" i="81"/>
  <c r="AA209" i="81"/>
  <c r="AC209" i="81"/>
  <c r="Z210" i="81"/>
  <c r="AA210" i="81"/>
  <c r="AC210" i="81"/>
  <c r="Z211" i="81"/>
  <c r="AA211" i="81"/>
  <c r="AC211" i="81"/>
  <c r="Z212" i="81"/>
  <c r="AA212" i="81"/>
  <c r="AC212" i="81"/>
  <c r="Z213" i="81"/>
  <c r="AA213" i="81"/>
  <c r="AC213" i="81"/>
  <c r="Z214" i="81"/>
  <c r="AA214" i="81"/>
  <c r="AC214" i="81"/>
  <c r="Z215" i="81"/>
  <c r="AA215" i="81"/>
  <c r="AC215" i="81"/>
  <c r="Z216" i="81"/>
  <c r="AA216" i="81"/>
  <c r="AC216" i="81"/>
  <c r="Z217" i="81"/>
  <c r="AA217" i="81"/>
  <c r="AC217" i="81"/>
  <c r="Z218" i="81"/>
  <c r="AA218" i="81"/>
  <c r="AC218" i="81"/>
  <c r="Z219" i="81"/>
  <c r="AA219" i="81"/>
  <c r="AC219" i="81"/>
  <c r="Z220" i="81"/>
  <c r="AA220" i="81"/>
  <c r="AC220" i="81"/>
  <c r="Z221" i="81"/>
  <c r="AA221" i="81"/>
  <c r="AC221" i="81"/>
  <c r="Z222" i="81"/>
  <c r="AA222" i="81"/>
  <c r="AC222" i="81"/>
  <c r="Z223" i="81"/>
  <c r="AA223" i="81"/>
  <c r="AC223" i="81"/>
  <c r="Z224" i="81"/>
  <c r="AA224" i="81"/>
  <c r="AC224" i="81"/>
  <c r="Z225" i="81"/>
  <c r="AA225" i="81"/>
  <c r="AC225" i="81"/>
  <c r="Z226" i="81"/>
  <c r="AA226" i="81"/>
  <c r="AC226" i="81"/>
  <c r="Z227" i="81"/>
  <c r="AA227" i="81"/>
  <c r="AC227" i="81"/>
  <c r="Z228" i="81"/>
  <c r="AA228" i="81"/>
  <c r="AC228" i="81"/>
  <c r="Z229" i="81"/>
  <c r="AA229" i="81"/>
  <c r="AC229" i="81"/>
  <c r="Z230" i="81"/>
  <c r="AA230" i="81"/>
  <c r="AC230" i="81"/>
  <c r="Z231" i="81"/>
  <c r="AA231" i="81"/>
  <c r="AC231" i="81"/>
  <c r="Z232" i="81"/>
  <c r="AA232" i="81"/>
  <c r="AC232" i="81"/>
  <c r="Z233" i="81"/>
  <c r="AA233" i="81"/>
  <c r="AC233" i="81"/>
  <c r="Z234" i="81"/>
  <c r="AA234" i="81"/>
  <c r="AC234" i="81"/>
  <c r="Z235" i="81"/>
  <c r="AA235" i="81"/>
  <c r="AC235" i="81"/>
  <c r="Z236" i="81"/>
  <c r="AA236" i="81"/>
  <c r="AC236" i="81"/>
  <c r="Z237" i="81"/>
  <c r="AA237" i="81"/>
  <c r="AC237" i="81"/>
  <c r="Z238" i="81"/>
  <c r="AA238" i="81"/>
  <c r="AC238" i="81"/>
  <c r="Z239" i="81"/>
  <c r="AA239" i="81"/>
  <c r="AC239" i="81"/>
  <c r="Z240" i="81"/>
  <c r="AA240" i="81"/>
  <c r="AC240" i="81"/>
  <c r="Z241" i="81"/>
  <c r="AA241" i="81"/>
  <c r="AC241" i="81"/>
  <c r="Z242" i="81"/>
  <c r="AA242" i="81"/>
  <c r="AC242" i="81"/>
  <c r="Z243" i="81"/>
  <c r="AA243" i="81"/>
  <c r="AC243" i="81"/>
  <c r="Z244" i="81"/>
  <c r="AA244" i="81"/>
  <c r="AC244" i="81"/>
  <c r="Z245" i="81"/>
  <c r="AA245" i="81"/>
  <c r="AC245" i="81"/>
  <c r="Z246" i="81"/>
  <c r="AA246" i="81"/>
  <c r="AC246" i="81"/>
  <c r="Z247" i="81"/>
  <c r="AA247" i="81"/>
  <c r="AC247" i="81"/>
  <c r="Z248" i="81"/>
  <c r="AA248" i="81"/>
  <c r="AC248" i="81"/>
  <c r="Z249" i="81"/>
  <c r="AA249" i="81"/>
  <c r="AC249" i="81"/>
  <c r="Z250" i="81"/>
  <c r="AA250" i="81"/>
  <c r="AC250" i="81"/>
  <c r="Z251" i="81"/>
  <c r="AA251" i="81"/>
  <c r="AC251" i="81"/>
  <c r="Z252" i="81"/>
  <c r="AA252" i="81"/>
  <c r="AC252" i="81"/>
  <c r="Z253" i="81"/>
  <c r="AA253" i="81"/>
  <c r="AC253" i="81"/>
  <c r="Z254" i="81"/>
  <c r="AA254" i="81"/>
  <c r="AC254" i="81"/>
  <c r="Z255" i="81"/>
  <c r="AA255" i="81"/>
  <c r="AC255" i="81"/>
  <c r="Z256" i="81"/>
  <c r="AA256" i="81"/>
  <c r="AC256" i="81"/>
  <c r="Z257" i="81"/>
  <c r="AA257" i="81"/>
  <c r="AC257" i="81"/>
  <c r="Z258" i="81"/>
  <c r="AA258" i="81"/>
  <c r="AC258" i="81"/>
  <c r="Z259" i="81"/>
  <c r="AA259" i="81"/>
  <c r="AC259" i="81"/>
  <c r="Z260" i="81"/>
  <c r="AA260" i="81"/>
  <c r="AC260" i="81"/>
  <c r="Z261" i="81"/>
  <c r="AA261" i="81"/>
  <c r="AC261" i="81"/>
  <c r="Z262" i="81"/>
  <c r="AA262" i="81"/>
  <c r="AC262" i="81"/>
  <c r="Z263" i="81"/>
  <c r="AA263" i="81"/>
  <c r="AC263" i="81"/>
  <c r="Z264" i="81"/>
  <c r="AA264" i="81"/>
  <c r="AC264" i="81"/>
  <c r="Z265" i="81"/>
  <c r="AA265" i="81"/>
  <c r="AC265" i="81"/>
  <c r="Z266" i="81"/>
  <c r="AA266" i="81"/>
  <c r="AC266" i="81"/>
  <c r="Z267" i="81"/>
  <c r="AA267" i="81"/>
  <c r="AC267" i="81"/>
  <c r="Z268" i="81"/>
  <c r="AA268" i="81"/>
  <c r="AC268" i="81"/>
  <c r="Z269" i="81"/>
  <c r="AA269" i="81"/>
  <c r="AC269" i="81"/>
  <c r="Z270" i="81"/>
  <c r="AA270" i="81"/>
  <c r="AC270" i="81"/>
  <c r="Z271" i="81"/>
  <c r="AA271" i="81"/>
  <c r="AC271" i="81"/>
  <c r="Z272" i="81"/>
  <c r="AA272" i="81"/>
  <c r="AC272" i="81"/>
  <c r="Z273" i="81"/>
  <c r="AA273" i="81"/>
  <c r="AC273" i="81"/>
  <c r="Z274" i="81"/>
  <c r="AA274" i="81"/>
  <c r="AC274" i="81"/>
  <c r="Z275" i="81"/>
  <c r="AA275" i="81"/>
  <c r="AC275" i="81"/>
  <c r="Z276" i="81"/>
  <c r="AA276" i="81"/>
  <c r="AC276" i="81"/>
  <c r="Z277" i="81"/>
  <c r="AA277" i="81"/>
  <c r="AC277" i="81"/>
  <c r="Z278" i="81"/>
  <c r="AA278" i="81"/>
  <c r="AC278" i="81"/>
  <c r="Z279" i="81"/>
  <c r="AA279" i="81"/>
  <c r="AC279" i="81"/>
  <c r="Z280" i="81"/>
  <c r="AA280" i="81"/>
  <c r="AC280" i="81"/>
  <c r="Z281" i="81"/>
  <c r="AA281" i="81"/>
  <c r="AC281" i="81"/>
  <c r="Z282" i="81"/>
  <c r="AA282" i="81"/>
  <c r="AC282" i="81"/>
  <c r="Z283" i="81"/>
  <c r="AA283" i="81"/>
  <c r="AC283" i="81"/>
  <c r="Z284" i="81"/>
  <c r="AA284" i="81"/>
  <c r="AC284" i="81"/>
  <c r="Z285" i="81"/>
  <c r="AA285" i="81"/>
  <c r="AC285" i="81"/>
  <c r="Z286" i="81"/>
  <c r="AA286" i="81"/>
  <c r="AC286" i="81"/>
  <c r="Z287" i="81"/>
  <c r="AA287" i="81"/>
  <c r="AC287" i="81"/>
  <c r="Z288" i="81"/>
  <c r="AA288" i="81"/>
  <c r="AC288" i="81"/>
  <c r="Z289" i="81"/>
  <c r="AA289" i="81"/>
  <c r="AC289" i="81"/>
  <c r="Z290" i="81"/>
  <c r="AA290" i="81"/>
  <c r="AC290" i="81"/>
  <c r="Z291" i="81"/>
  <c r="AA291" i="81"/>
  <c r="AC291" i="81"/>
  <c r="Z292" i="81"/>
  <c r="AA292" i="81"/>
  <c r="AC292" i="81"/>
  <c r="Z293" i="81"/>
  <c r="AA293" i="81"/>
  <c r="AC293" i="81"/>
  <c r="Z294" i="81"/>
  <c r="AA294" i="81"/>
  <c r="AC294" i="81"/>
  <c r="Z295" i="81"/>
  <c r="AA295" i="81"/>
  <c r="AC295" i="81"/>
  <c r="Z296" i="81"/>
  <c r="AA296" i="81"/>
  <c r="AC296" i="81"/>
  <c r="Z297" i="81"/>
  <c r="AA297" i="81"/>
  <c r="AC297" i="81"/>
  <c r="Z298" i="81"/>
  <c r="AA298" i="81"/>
  <c r="AC298" i="81"/>
  <c r="Z299" i="81"/>
  <c r="AA299" i="81"/>
  <c r="AC299" i="81"/>
  <c r="Z300" i="81"/>
  <c r="AA300" i="81"/>
  <c r="AC300" i="81"/>
  <c r="Z301" i="81"/>
  <c r="AA301" i="81"/>
  <c r="AC301" i="81"/>
  <c r="Z302" i="81"/>
  <c r="AA302" i="81"/>
  <c r="AC302" i="81"/>
  <c r="Z303" i="81"/>
  <c r="AA303" i="81"/>
  <c r="AC303" i="81"/>
  <c r="Z304" i="81"/>
  <c r="AA304" i="81"/>
  <c r="AC304" i="81"/>
  <c r="Z305" i="81"/>
  <c r="AA305" i="81"/>
  <c r="AC305" i="81"/>
  <c r="Z306" i="81"/>
  <c r="AA306" i="81"/>
  <c r="AC306" i="81"/>
  <c r="Z307" i="81"/>
  <c r="AA307" i="81"/>
  <c r="AC307" i="81"/>
  <c r="Z308" i="81"/>
  <c r="AA308" i="81"/>
  <c r="AC308" i="81"/>
  <c r="Z309" i="81"/>
  <c r="AA309" i="81"/>
  <c r="AC309" i="81"/>
  <c r="Z310" i="81"/>
  <c r="AA310" i="81"/>
  <c r="AC310" i="81"/>
  <c r="Z311" i="81"/>
  <c r="AA311" i="81"/>
  <c r="AC311" i="81"/>
  <c r="Z312" i="81"/>
  <c r="AA312" i="81"/>
  <c r="AC312" i="81"/>
  <c r="Z313" i="81"/>
  <c r="AA313" i="81"/>
  <c r="AC313" i="81"/>
  <c r="Z314" i="81"/>
  <c r="AA314" i="81"/>
  <c r="AC314" i="81"/>
  <c r="Z315" i="81"/>
  <c r="AA315" i="81"/>
  <c r="AC315" i="81"/>
  <c r="Z316" i="81"/>
  <c r="AA316" i="81"/>
  <c r="AC316" i="81"/>
  <c r="Z317" i="81"/>
  <c r="AA317" i="81"/>
  <c r="AC317" i="81"/>
  <c r="Z318" i="81"/>
  <c r="AA318" i="81"/>
  <c r="AC318" i="81"/>
  <c r="Z319" i="81"/>
  <c r="AA319" i="81"/>
  <c r="AC319" i="81"/>
  <c r="Z320" i="81"/>
  <c r="AA320" i="81"/>
  <c r="AC320" i="81"/>
  <c r="Z321" i="81"/>
  <c r="AA321" i="81"/>
  <c r="AC321" i="81"/>
  <c r="Z322" i="81"/>
  <c r="AA322" i="81"/>
  <c r="AC322" i="81"/>
  <c r="Z323" i="81"/>
  <c r="AA323" i="81"/>
  <c r="AC323" i="81"/>
  <c r="Z324" i="81"/>
  <c r="AA324" i="81"/>
  <c r="AC324" i="81"/>
  <c r="Z325" i="81"/>
  <c r="AA325" i="81"/>
  <c r="AC325" i="81"/>
  <c r="Z326" i="81"/>
  <c r="AA326" i="81"/>
  <c r="AC326" i="81"/>
  <c r="Z327" i="81"/>
  <c r="AA327" i="81"/>
  <c r="AC327" i="81"/>
  <c r="Z328" i="81"/>
  <c r="AA328" i="81"/>
  <c r="AC328" i="81"/>
  <c r="Z329" i="81"/>
  <c r="AA329" i="81"/>
  <c r="AC329" i="81"/>
  <c r="Z330" i="81"/>
  <c r="AA330" i="81"/>
  <c r="AC330" i="81"/>
  <c r="Z331" i="81"/>
  <c r="AA331" i="81"/>
  <c r="AC331" i="81"/>
  <c r="Z332" i="81"/>
  <c r="AA332" i="81"/>
  <c r="AC332" i="81"/>
  <c r="Z333" i="81"/>
  <c r="AA333" i="81"/>
  <c r="AC333" i="81"/>
  <c r="Z334" i="81"/>
  <c r="AA334" i="81"/>
  <c r="AC334" i="81"/>
  <c r="Z335" i="81"/>
  <c r="AA335" i="81"/>
  <c r="AC335" i="81"/>
  <c r="Z336" i="81"/>
  <c r="AA336" i="81"/>
  <c r="AC336" i="81"/>
  <c r="Z337" i="81"/>
  <c r="AA337" i="81"/>
  <c r="AC337" i="81"/>
  <c r="Z338" i="81"/>
  <c r="AA338" i="81"/>
  <c r="AC338" i="81"/>
  <c r="Z339" i="81"/>
  <c r="AA339" i="81"/>
  <c r="AC339" i="81"/>
  <c r="Z340" i="81"/>
  <c r="AA340" i="81"/>
  <c r="AC340" i="81"/>
  <c r="Z341" i="81"/>
  <c r="AA341" i="81"/>
  <c r="AC341" i="81"/>
  <c r="Z342" i="81"/>
  <c r="AA342" i="81"/>
  <c r="AC342" i="81"/>
  <c r="Z343" i="81"/>
  <c r="AA343" i="81"/>
  <c r="AC343" i="81"/>
  <c r="Z344" i="81"/>
  <c r="AA344" i="81"/>
  <c r="AC344" i="81"/>
  <c r="Z345" i="81"/>
  <c r="AA345" i="81"/>
  <c r="AC345" i="81"/>
  <c r="Z346" i="81"/>
  <c r="AA346" i="81"/>
  <c r="AC346" i="81"/>
  <c r="Z347" i="81"/>
  <c r="AA347" i="81"/>
  <c r="AC347" i="81"/>
  <c r="Z348" i="81"/>
  <c r="AA348" i="81"/>
  <c r="AC348" i="81"/>
  <c r="Z349" i="81"/>
  <c r="AA349" i="81"/>
  <c r="AC349" i="81"/>
  <c r="Z350" i="81"/>
  <c r="AA350" i="81"/>
  <c r="AC350" i="81"/>
  <c r="Z351" i="81"/>
  <c r="AA351" i="81"/>
  <c r="AC351" i="81"/>
  <c r="Z352" i="81"/>
  <c r="AA352" i="81"/>
  <c r="AC352" i="81"/>
  <c r="Z353" i="81"/>
  <c r="AA353" i="81"/>
  <c r="AC353" i="81"/>
  <c r="Z354" i="81"/>
  <c r="AA354" i="81"/>
  <c r="AC354" i="81"/>
  <c r="Z355" i="81"/>
  <c r="AA355" i="81"/>
  <c r="AC355" i="81"/>
  <c r="Z356" i="81"/>
  <c r="AA356" i="81"/>
  <c r="AC356" i="81"/>
  <c r="Z357" i="81"/>
  <c r="AA357" i="81"/>
  <c r="AC357" i="81"/>
  <c r="Z358" i="81"/>
  <c r="AA358" i="81"/>
  <c r="AC358" i="81"/>
  <c r="Z359" i="81"/>
  <c r="AA359" i="81"/>
  <c r="AC359" i="81"/>
  <c r="Z360" i="81"/>
  <c r="AA360" i="81"/>
  <c r="AC360" i="81"/>
  <c r="Z361" i="81"/>
  <c r="AA361" i="81"/>
  <c r="AC361" i="81"/>
  <c r="Z362" i="81"/>
  <c r="AA362" i="81"/>
  <c r="AC362" i="81"/>
  <c r="Z363" i="81"/>
  <c r="AA363" i="81"/>
  <c r="AC363" i="81"/>
  <c r="Z364" i="81"/>
  <c r="AA364" i="81"/>
  <c r="AC364" i="81"/>
  <c r="Z365" i="81"/>
  <c r="AA365" i="81"/>
  <c r="AC365" i="81"/>
  <c r="Z366" i="81"/>
  <c r="AA366" i="81"/>
  <c r="AC366" i="81"/>
  <c r="Z367" i="81"/>
  <c r="AA367" i="81"/>
  <c r="AC367" i="81"/>
  <c r="Z368" i="81"/>
  <c r="AA368" i="81"/>
  <c r="AC368" i="81"/>
  <c r="Z369" i="81"/>
  <c r="AA369" i="81"/>
  <c r="AC369" i="81"/>
  <c r="Z370" i="81"/>
  <c r="AA370" i="81"/>
  <c r="AC370" i="81"/>
  <c r="Z371" i="81"/>
  <c r="AA371" i="81"/>
  <c r="AC371" i="81"/>
  <c r="Z372" i="81"/>
  <c r="AA372" i="81"/>
  <c r="AC372" i="81"/>
  <c r="Z373" i="81"/>
  <c r="AA373" i="81"/>
  <c r="AC373" i="81"/>
  <c r="Z374" i="81"/>
  <c r="AA374" i="81"/>
  <c r="AC374" i="81"/>
  <c r="Z375" i="81"/>
  <c r="AA375" i="81"/>
  <c r="AC375" i="81"/>
  <c r="Z376" i="81"/>
  <c r="AA376" i="81"/>
  <c r="AC376" i="81"/>
  <c r="Z377" i="81"/>
  <c r="AA377" i="81"/>
  <c r="AC377" i="81"/>
  <c r="Z378" i="81"/>
  <c r="AA378" i="81"/>
  <c r="AC378" i="81"/>
  <c r="Z379" i="81"/>
  <c r="AA379" i="81"/>
  <c r="AC379" i="81"/>
  <c r="Z380" i="81"/>
  <c r="AA380" i="81"/>
  <c r="AC380" i="81"/>
  <c r="Z381" i="81"/>
  <c r="AA381" i="81"/>
  <c r="AC381" i="81"/>
  <c r="Z382" i="81"/>
  <c r="AA382" i="81"/>
  <c r="AC382" i="81"/>
  <c r="Z383" i="81"/>
  <c r="AA383" i="81"/>
  <c r="AC383" i="81"/>
  <c r="Z384" i="81"/>
  <c r="AA384" i="81"/>
  <c r="AC384" i="81"/>
  <c r="Z385" i="81"/>
  <c r="AA385" i="81"/>
  <c r="AC385" i="81"/>
  <c r="Z386" i="81"/>
  <c r="AA386" i="81"/>
  <c r="AC386" i="81"/>
  <c r="Z387" i="81"/>
  <c r="AA387" i="81"/>
  <c r="AC387" i="81"/>
  <c r="Z388" i="81"/>
  <c r="AA388" i="81"/>
  <c r="AC388" i="81"/>
  <c r="Z389" i="81"/>
  <c r="AA389" i="81"/>
  <c r="AC389" i="81"/>
  <c r="Z390" i="81"/>
  <c r="AA390" i="81"/>
  <c r="AC390" i="81"/>
  <c r="Z391" i="81"/>
  <c r="AA391" i="81"/>
  <c r="AC391" i="81"/>
  <c r="Z392" i="81"/>
  <c r="AA392" i="81"/>
  <c r="AC392" i="81"/>
  <c r="Z393" i="81"/>
  <c r="AA393" i="81"/>
  <c r="AC393" i="81"/>
  <c r="Z394" i="81"/>
  <c r="AA394" i="81"/>
  <c r="AC394" i="81"/>
  <c r="Z395" i="81"/>
  <c r="AA395" i="81"/>
  <c r="AC395" i="81"/>
  <c r="Z396" i="81"/>
  <c r="AA396" i="81"/>
  <c r="AC396" i="81"/>
  <c r="Z397" i="81"/>
  <c r="AA397" i="81"/>
  <c r="AC397" i="81"/>
  <c r="Z398" i="81"/>
  <c r="AA398" i="81"/>
  <c r="AC398" i="81"/>
  <c r="Z399" i="81"/>
  <c r="AA399" i="81"/>
  <c r="AC399" i="81"/>
  <c r="Z400" i="81"/>
  <c r="AA400" i="81"/>
  <c r="AC400" i="81"/>
  <c r="Z401" i="81"/>
  <c r="AA401" i="81"/>
  <c r="AC401" i="81"/>
  <c r="Z402" i="81"/>
  <c r="AA402" i="81"/>
  <c r="AC402" i="81"/>
  <c r="Z403" i="81"/>
  <c r="AA403" i="81"/>
  <c r="AC403" i="81"/>
  <c r="Z404" i="81"/>
  <c r="AA404" i="81"/>
  <c r="AC404" i="81"/>
  <c r="Z405" i="81"/>
  <c r="AA405" i="81"/>
  <c r="AC405" i="81"/>
  <c r="Z406" i="81"/>
  <c r="AA406" i="81"/>
  <c r="AC406" i="81"/>
  <c r="Z407" i="81"/>
  <c r="AA407" i="81"/>
  <c r="AC407" i="81"/>
  <c r="Z408" i="81"/>
  <c r="AA408" i="81"/>
  <c r="AC408" i="81"/>
  <c r="Z409" i="81"/>
  <c r="AA409" i="81"/>
  <c r="AC409" i="81"/>
  <c r="Z410" i="81"/>
  <c r="AA410" i="81"/>
  <c r="AC410" i="81"/>
  <c r="Z411" i="81"/>
  <c r="AA411" i="81"/>
  <c r="AC411" i="81"/>
  <c r="Z412" i="81"/>
  <c r="AA412" i="81"/>
  <c r="AC412" i="81"/>
  <c r="Z413" i="81"/>
  <c r="AA413" i="81"/>
  <c r="AC413" i="81"/>
  <c r="Z414" i="81"/>
  <c r="AA414" i="81"/>
  <c r="AC414" i="81"/>
  <c r="Z415" i="81"/>
  <c r="AA415" i="81"/>
  <c r="AC415" i="81"/>
  <c r="Z416" i="81"/>
  <c r="AA416" i="81"/>
  <c r="AC416" i="81"/>
  <c r="Z417" i="81"/>
  <c r="AA417" i="81"/>
  <c r="AC417" i="81"/>
  <c r="Z418" i="81"/>
  <c r="AA418" i="81"/>
  <c r="AC418" i="81"/>
  <c r="Z419" i="81"/>
  <c r="AA419" i="81"/>
  <c r="AC419" i="81"/>
  <c r="Z420" i="81"/>
  <c r="AA420" i="81"/>
  <c r="AC420" i="81"/>
  <c r="Z421" i="81"/>
  <c r="AA421" i="81"/>
  <c r="AC421" i="81"/>
  <c r="Z422" i="81"/>
  <c r="AA422" i="81"/>
  <c r="AC422" i="81"/>
  <c r="Z423" i="81"/>
  <c r="AA423" i="81"/>
  <c r="AC423" i="81"/>
  <c r="Z424" i="81"/>
  <c r="AA424" i="81"/>
  <c r="AC424" i="81"/>
  <c r="Z425" i="81"/>
  <c r="AA425" i="81"/>
  <c r="AC425" i="81"/>
  <c r="Z426" i="81"/>
  <c r="AA426" i="81"/>
  <c r="AC426" i="81"/>
  <c r="Z427" i="81"/>
  <c r="AA427" i="81"/>
  <c r="AC427" i="81"/>
  <c r="Z428" i="81"/>
  <c r="AA428" i="81"/>
  <c r="AC428" i="81"/>
  <c r="Z429" i="81"/>
  <c r="AA429" i="81"/>
  <c r="AC429" i="81"/>
  <c r="Z430" i="81"/>
  <c r="AA430" i="81"/>
  <c r="AC430" i="81"/>
  <c r="Z431" i="81"/>
  <c r="AA431" i="81"/>
  <c r="AC431" i="81"/>
  <c r="Z432" i="81"/>
  <c r="AA432" i="81"/>
  <c r="AC432" i="81"/>
  <c r="Z433" i="81"/>
  <c r="AA433" i="81"/>
  <c r="AC433" i="81"/>
  <c r="Z434" i="81"/>
  <c r="AA434" i="81"/>
  <c r="AC434" i="81"/>
  <c r="Z435" i="81"/>
  <c r="AA435" i="81"/>
  <c r="AC435" i="81"/>
  <c r="Z436" i="81"/>
  <c r="AA436" i="81"/>
  <c r="AC436" i="81"/>
  <c r="Z437" i="81"/>
  <c r="AA437" i="81"/>
  <c r="AC437" i="81"/>
  <c r="Z438" i="81"/>
  <c r="AA438" i="81"/>
  <c r="AC438" i="81"/>
  <c r="Z439" i="81"/>
  <c r="AA439" i="81"/>
  <c r="AC439" i="81"/>
  <c r="Z440" i="81"/>
  <c r="AA440" i="81"/>
  <c r="AC440" i="81"/>
  <c r="Z441" i="81"/>
  <c r="AA441" i="81"/>
  <c r="AC441" i="81"/>
  <c r="Z442" i="81"/>
  <c r="AA442" i="81"/>
  <c r="AC442" i="81"/>
  <c r="Z443" i="81"/>
  <c r="AA443" i="81"/>
  <c r="AC443" i="81"/>
  <c r="Z444" i="81"/>
  <c r="AA444" i="81"/>
  <c r="AC444" i="81"/>
  <c r="Z445" i="81"/>
  <c r="AA445" i="81"/>
  <c r="AC445" i="81"/>
  <c r="Z446" i="81"/>
  <c r="AA446" i="81"/>
  <c r="AC446" i="81"/>
  <c r="Z447" i="81"/>
  <c r="AA447" i="81"/>
  <c r="AC447" i="81"/>
  <c r="Z448" i="81"/>
  <c r="AA448" i="81"/>
  <c r="AC448" i="81"/>
  <c r="Z449" i="81"/>
  <c r="AA449" i="81"/>
  <c r="AC449" i="81"/>
  <c r="Z450" i="81"/>
  <c r="AA450" i="81"/>
  <c r="AC450" i="81"/>
  <c r="Z451" i="81"/>
  <c r="AA451" i="81"/>
  <c r="AC451" i="81"/>
  <c r="Z452" i="81"/>
  <c r="AA452" i="81"/>
  <c r="AC452" i="81"/>
  <c r="Z453" i="81"/>
  <c r="AA453" i="81"/>
  <c r="AC453" i="81"/>
  <c r="Z454" i="81"/>
  <c r="AA454" i="81"/>
  <c r="AC454" i="81"/>
  <c r="Z455" i="81"/>
  <c r="AA455" i="81"/>
  <c r="AC455" i="81"/>
  <c r="Z456" i="81"/>
  <c r="AA456" i="81"/>
  <c r="AC456" i="81"/>
  <c r="Z457" i="81"/>
  <c r="AA457" i="81"/>
  <c r="AC457" i="81"/>
  <c r="Z458" i="81"/>
  <c r="AA458" i="81"/>
  <c r="AC458" i="81"/>
  <c r="Z459" i="81"/>
  <c r="AA459" i="81"/>
  <c r="AC459" i="81"/>
  <c r="Z460" i="81"/>
  <c r="AA460" i="81"/>
  <c r="AC460" i="81"/>
  <c r="Z461" i="81"/>
  <c r="AA461" i="81"/>
  <c r="AC461" i="81"/>
  <c r="Z462" i="81"/>
  <c r="AA462" i="81"/>
  <c r="AC462" i="81"/>
  <c r="Z463" i="81"/>
  <c r="AA463" i="81"/>
  <c r="AC463" i="81"/>
  <c r="Z464" i="81"/>
  <c r="AA464" i="81"/>
  <c r="AC464" i="81"/>
  <c r="Z465" i="81"/>
  <c r="AA465" i="81"/>
  <c r="AC465" i="81"/>
  <c r="Z466" i="81"/>
  <c r="AA466" i="81"/>
  <c r="AC466" i="81"/>
  <c r="Z467" i="81"/>
  <c r="AA467" i="81"/>
  <c r="AC467" i="81"/>
  <c r="Z468" i="81"/>
  <c r="AA468" i="81"/>
  <c r="AC468" i="81"/>
  <c r="Z469" i="81"/>
  <c r="AA469" i="81"/>
  <c r="AC469" i="81"/>
  <c r="Z470" i="81"/>
  <c r="AA470" i="81"/>
  <c r="AC470" i="81"/>
  <c r="Z471" i="81"/>
  <c r="AA471" i="81"/>
  <c r="AC471" i="81"/>
  <c r="Z472" i="81"/>
  <c r="AA472" i="81"/>
  <c r="AC472" i="81"/>
  <c r="Z473" i="81"/>
  <c r="AA473" i="81"/>
  <c r="AC473" i="81"/>
  <c r="Z474" i="81"/>
  <c r="AA474" i="81"/>
  <c r="AC474" i="81"/>
  <c r="Z475" i="81"/>
  <c r="AA475" i="81"/>
  <c r="AC475" i="81"/>
  <c r="Z476" i="81"/>
  <c r="AA476" i="81"/>
  <c r="AC476" i="81"/>
  <c r="Z477" i="81"/>
  <c r="AA477" i="81"/>
  <c r="AC477" i="81"/>
  <c r="Z478" i="81"/>
  <c r="AA478" i="81"/>
  <c r="AC478" i="81"/>
  <c r="Z479" i="81"/>
  <c r="AA479" i="81"/>
  <c r="AC479" i="81"/>
  <c r="Z480" i="81"/>
  <c r="AA480" i="81"/>
  <c r="AC480" i="81"/>
  <c r="Z481" i="81"/>
  <c r="AA481" i="81"/>
  <c r="AC481" i="81"/>
  <c r="Z482" i="81"/>
  <c r="AA482" i="81"/>
  <c r="AC482" i="81"/>
  <c r="Z483" i="81"/>
  <c r="AA483" i="81"/>
  <c r="AC483" i="81"/>
  <c r="Z484" i="81"/>
  <c r="AA484" i="81"/>
  <c r="AC484" i="81"/>
  <c r="Z485" i="81"/>
  <c r="AA485" i="81"/>
  <c r="AC485" i="81"/>
  <c r="Z486" i="81"/>
  <c r="AA486" i="81"/>
  <c r="AC486" i="81"/>
  <c r="Z487" i="81"/>
  <c r="AA487" i="81"/>
  <c r="AC487" i="81"/>
  <c r="Z488" i="81"/>
  <c r="AA488" i="81"/>
  <c r="AC488" i="81"/>
  <c r="Z489" i="81"/>
  <c r="AA489" i="81"/>
  <c r="AC489" i="81"/>
  <c r="Z490" i="81"/>
  <c r="AA490" i="81"/>
  <c r="AC490" i="81"/>
  <c r="Z491" i="81"/>
  <c r="AA491" i="81"/>
  <c r="AC491" i="81"/>
  <c r="Z492" i="81"/>
  <c r="AA492" i="81"/>
  <c r="AC492" i="81"/>
  <c r="Z493" i="81"/>
  <c r="AA493" i="81"/>
  <c r="AC493" i="81"/>
  <c r="Z494" i="81"/>
  <c r="AA494" i="81"/>
  <c r="AC494" i="81"/>
  <c r="Z495" i="81"/>
  <c r="AA495" i="81"/>
  <c r="AC495" i="81"/>
  <c r="Z496" i="81"/>
  <c r="AA496" i="81"/>
  <c r="AC496" i="81"/>
  <c r="Z497" i="81"/>
  <c r="AA497" i="81"/>
  <c r="AC497" i="81"/>
  <c r="Z498" i="81"/>
  <c r="AA498" i="81"/>
  <c r="AC498" i="81"/>
  <c r="Z499" i="81"/>
  <c r="AA499" i="81"/>
  <c r="AC499" i="81"/>
  <c r="Z500" i="81"/>
  <c r="AA500" i="81"/>
  <c r="AC500" i="81"/>
  <c r="Z501" i="81"/>
  <c r="AA501" i="81"/>
  <c r="AC501" i="81"/>
  <c r="Z502" i="81"/>
  <c r="AA502" i="81"/>
  <c r="AC502" i="81"/>
  <c r="Z503" i="81"/>
  <c r="AA503" i="81"/>
  <c r="AC503" i="81"/>
  <c r="Z504" i="81"/>
  <c r="AA504" i="81"/>
  <c r="AC504" i="81"/>
  <c r="Z505" i="81"/>
  <c r="AA505" i="81"/>
  <c r="AC505" i="81"/>
  <c r="Z506" i="81"/>
  <c r="AA506" i="81"/>
  <c r="AC506" i="81"/>
  <c r="Z507" i="81"/>
  <c r="AA507" i="81"/>
  <c r="AC507" i="81"/>
  <c r="Z508" i="81"/>
  <c r="AA508" i="81"/>
  <c r="AC508" i="81"/>
  <c r="Z509" i="81"/>
  <c r="AA509" i="81"/>
  <c r="AC509" i="81"/>
  <c r="Z510" i="81"/>
  <c r="AA510" i="81"/>
  <c r="AC510" i="81"/>
  <c r="Z511" i="81"/>
  <c r="AA511" i="81"/>
  <c r="AC511" i="81"/>
  <c r="Z512" i="81"/>
  <c r="AA512" i="81"/>
  <c r="AC512" i="81"/>
  <c r="Z513" i="81"/>
  <c r="AA513" i="81"/>
  <c r="AC513" i="81"/>
  <c r="Z514" i="81"/>
  <c r="AA514" i="81"/>
  <c r="AC514" i="81"/>
  <c r="Z515" i="81"/>
  <c r="AA515" i="81"/>
  <c r="AC515" i="81"/>
  <c r="Z516" i="81"/>
  <c r="AA516" i="81"/>
  <c r="AC516" i="81"/>
  <c r="Z517" i="81"/>
  <c r="AA517" i="81"/>
  <c r="AC517" i="81"/>
  <c r="Z518" i="81"/>
  <c r="AA518" i="81"/>
  <c r="AC518" i="81"/>
  <c r="Z519" i="81"/>
  <c r="AA519" i="81"/>
  <c r="AC519" i="81"/>
  <c r="Z520" i="81"/>
  <c r="AA520" i="81"/>
  <c r="AC520" i="81"/>
  <c r="Z521" i="81"/>
  <c r="AA521" i="81"/>
  <c r="AC521" i="81"/>
  <c r="Z522" i="81"/>
  <c r="AA522" i="81"/>
  <c r="AC522" i="81"/>
  <c r="Z523" i="81"/>
  <c r="AA523" i="81"/>
  <c r="AC523" i="81"/>
  <c r="Z524" i="81"/>
  <c r="AA524" i="81"/>
  <c r="AC524" i="81"/>
  <c r="Z525" i="81"/>
  <c r="AA525" i="81"/>
  <c r="AC525" i="81"/>
  <c r="Z526" i="81"/>
  <c r="AA526" i="81"/>
  <c r="AC526" i="81"/>
  <c r="Z527" i="81"/>
  <c r="AA527" i="81"/>
  <c r="AC527" i="81"/>
  <c r="Z528" i="81"/>
  <c r="AA528" i="81"/>
  <c r="AC528" i="81"/>
  <c r="Z529" i="81"/>
  <c r="AA529" i="81"/>
  <c r="AC529" i="81"/>
  <c r="Z530" i="81"/>
  <c r="AA530" i="81"/>
  <c r="AC530" i="81"/>
  <c r="Z531" i="81"/>
  <c r="AA531" i="81"/>
  <c r="AC531" i="81"/>
  <c r="Z532" i="81"/>
  <c r="AA532" i="81"/>
  <c r="AC532" i="81"/>
  <c r="Z533" i="81"/>
  <c r="AA533" i="81"/>
  <c r="AC533" i="81"/>
  <c r="Z534" i="81"/>
  <c r="AA534" i="81"/>
  <c r="AC534" i="81"/>
  <c r="Z535" i="81"/>
  <c r="AA535" i="81"/>
  <c r="AC535" i="81"/>
  <c r="Z536" i="81"/>
  <c r="AA536" i="81"/>
  <c r="AC536" i="81"/>
  <c r="Z537" i="81"/>
  <c r="AA537" i="81"/>
  <c r="AC537" i="81"/>
  <c r="Z538" i="81"/>
  <c r="AA538" i="81"/>
  <c r="AC538" i="81"/>
  <c r="Z539" i="81"/>
  <c r="AA539" i="81"/>
  <c r="AC539" i="81"/>
  <c r="Z540" i="81"/>
  <c r="AA540" i="81"/>
  <c r="AC540" i="81"/>
  <c r="Z541" i="81"/>
  <c r="AA541" i="81"/>
  <c r="AC541" i="81"/>
  <c r="Z542" i="81"/>
  <c r="AA542" i="81"/>
  <c r="AC542" i="81"/>
  <c r="Z543" i="81"/>
  <c r="AA543" i="81"/>
  <c r="AC543" i="81"/>
  <c r="Z544" i="81"/>
  <c r="AA544" i="81"/>
  <c r="AC544" i="81"/>
  <c r="Z545" i="81"/>
  <c r="AA545" i="81"/>
  <c r="AC545" i="81"/>
  <c r="Z546" i="81"/>
  <c r="AA546" i="81"/>
  <c r="AC546" i="81"/>
  <c r="Z547" i="81"/>
  <c r="AA547" i="81"/>
  <c r="AC547" i="81"/>
  <c r="Z548" i="81"/>
  <c r="AA548" i="81"/>
  <c r="AC548" i="81"/>
  <c r="Z549" i="81"/>
  <c r="AA549" i="81"/>
  <c r="AC549" i="81"/>
  <c r="Z550" i="81"/>
  <c r="AA550" i="81"/>
  <c r="AC550" i="81"/>
  <c r="Z551" i="81"/>
  <c r="AA551" i="81"/>
  <c r="AC551" i="81"/>
  <c r="Z552" i="81"/>
  <c r="AA552" i="81"/>
  <c r="AC552" i="81"/>
  <c r="Z553" i="81"/>
  <c r="AA553" i="81"/>
  <c r="AC553" i="81"/>
  <c r="Z554" i="81"/>
  <c r="AA554" i="81"/>
  <c r="AC554" i="81"/>
  <c r="Z555" i="81"/>
  <c r="AA555" i="81"/>
  <c r="AC555" i="81"/>
  <c r="Z556" i="81"/>
  <c r="AA556" i="81"/>
  <c r="AC556" i="81"/>
  <c r="Z557" i="81"/>
  <c r="AA557" i="81"/>
  <c r="AC557" i="81"/>
  <c r="Z558" i="81"/>
  <c r="AA558" i="81"/>
  <c r="AC558" i="81"/>
  <c r="Z559" i="81"/>
  <c r="AA559" i="81"/>
  <c r="AC559" i="81"/>
  <c r="Z560" i="81"/>
  <c r="AA560" i="81"/>
  <c r="AC560" i="81"/>
  <c r="Z561" i="81"/>
  <c r="AA561" i="81"/>
  <c r="AC561" i="81"/>
  <c r="Z562" i="81"/>
  <c r="AA562" i="81"/>
  <c r="AC562" i="81"/>
  <c r="Z563" i="81"/>
  <c r="AA563" i="81"/>
  <c r="AC563" i="81"/>
  <c r="Z564" i="81"/>
  <c r="AA564" i="81"/>
  <c r="AC564" i="81"/>
  <c r="Z565" i="81"/>
  <c r="AA565" i="81"/>
  <c r="AC565" i="81"/>
  <c r="Z566" i="81"/>
  <c r="AA566" i="81"/>
  <c r="AC566" i="81"/>
  <c r="Z567" i="81"/>
  <c r="AA567" i="81"/>
  <c r="AC567" i="81"/>
  <c r="Z568" i="81"/>
  <c r="AA568" i="81"/>
  <c r="AC568" i="81"/>
  <c r="Z569" i="81"/>
  <c r="AA569" i="81"/>
  <c r="AC569" i="81"/>
  <c r="Z570" i="81"/>
  <c r="AA570" i="81"/>
  <c r="AC570" i="81"/>
  <c r="Z571" i="81"/>
  <c r="AA571" i="81"/>
  <c r="AC571" i="81"/>
  <c r="Z572" i="81"/>
  <c r="AA572" i="81"/>
  <c r="AC572" i="81"/>
  <c r="Z573" i="81"/>
  <c r="AA573" i="81"/>
  <c r="AC573" i="81"/>
  <c r="Z574" i="81"/>
  <c r="AA574" i="81"/>
  <c r="AC574" i="81"/>
  <c r="Z575" i="81"/>
  <c r="AA575" i="81"/>
  <c r="AC575" i="81"/>
  <c r="Z576" i="81"/>
  <c r="AA576" i="81"/>
  <c r="AC576" i="81"/>
  <c r="Z577" i="81"/>
  <c r="AA577" i="81"/>
  <c r="AC577" i="81"/>
  <c r="Z578" i="81"/>
  <c r="AA578" i="81"/>
  <c r="AC578" i="81"/>
  <c r="Z579" i="81"/>
  <c r="AA579" i="81"/>
  <c r="AC579" i="81"/>
  <c r="Z580" i="81"/>
  <c r="AA580" i="81"/>
  <c r="AC580" i="81"/>
  <c r="Z581" i="81"/>
  <c r="AA581" i="81"/>
  <c r="AC581" i="81"/>
  <c r="Z582" i="81"/>
  <c r="AA582" i="81"/>
  <c r="AC582" i="81"/>
  <c r="Z583" i="81"/>
  <c r="AA583" i="81"/>
  <c r="AC583" i="81"/>
  <c r="Z584" i="81"/>
  <c r="AA584" i="81"/>
  <c r="AC584" i="81"/>
  <c r="Z585" i="81"/>
  <c r="AA585" i="81"/>
  <c r="AC585" i="81"/>
  <c r="Z586" i="81"/>
  <c r="AA586" i="81"/>
  <c r="AC586" i="81"/>
  <c r="Z587" i="81"/>
  <c r="AA587" i="81"/>
  <c r="AC587" i="81"/>
  <c r="Z588" i="81"/>
  <c r="AA588" i="81"/>
  <c r="AC588" i="81"/>
  <c r="Z589" i="81"/>
  <c r="AA589" i="81"/>
  <c r="AC589" i="81"/>
  <c r="Z590" i="81"/>
  <c r="AA590" i="81"/>
  <c r="AC590" i="81"/>
  <c r="Z591" i="81"/>
  <c r="AA591" i="81"/>
  <c r="AC591" i="81"/>
  <c r="Z592" i="81"/>
  <c r="AA592" i="81"/>
  <c r="AC592" i="81"/>
  <c r="Z593" i="81"/>
  <c r="AA593" i="81"/>
  <c r="AC593" i="81"/>
  <c r="Z594" i="81"/>
  <c r="AA594" i="81"/>
  <c r="AC594" i="81"/>
  <c r="Z595" i="81"/>
  <c r="AA595" i="81"/>
  <c r="AC595" i="81"/>
  <c r="Z596" i="81"/>
  <c r="AA596" i="81"/>
  <c r="AC596" i="81"/>
  <c r="Z597" i="81"/>
  <c r="AA597" i="81"/>
  <c r="AC597" i="81"/>
  <c r="Z598" i="81"/>
  <c r="AA598" i="81"/>
  <c r="AC598" i="81"/>
  <c r="Z599" i="81"/>
  <c r="AA599" i="81"/>
  <c r="AC599" i="81"/>
  <c r="Z600" i="81"/>
  <c r="AA600" i="81"/>
  <c r="AC600" i="81"/>
  <c r="Z601" i="81"/>
  <c r="AA601" i="81"/>
  <c r="AC601" i="81"/>
  <c r="Z602" i="81"/>
  <c r="AA602" i="81"/>
  <c r="AC602" i="81"/>
  <c r="Z603" i="81"/>
  <c r="AA603" i="81"/>
  <c r="AC603" i="81"/>
  <c r="Z604" i="81"/>
  <c r="AA604" i="81"/>
  <c r="AC604" i="81"/>
  <c r="Z605" i="81"/>
  <c r="AA605" i="81"/>
  <c r="AC605" i="81"/>
  <c r="Z606" i="81"/>
  <c r="AA606" i="81"/>
  <c r="AC606" i="81"/>
  <c r="Z607" i="81"/>
  <c r="AA607" i="81"/>
  <c r="AC607" i="81"/>
  <c r="Z608" i="81"/>
  <c r="AA608" i="81"/>
  <c r="AC608" i="81"/>
  <c r="Z609" i="81"/>
  <c r="AA609" i="81"/>
  <c r="AC609" i="81"/>
  <c r="Z610" i="81"/>
  <c r="AA610" i="81"/>
  <c r="AC610" i="81"/>
  <c r="Z611" i="81"/>
  <c r="AA611" i="81"/>
  <c r="AC611" i="81"/>
  <c r="Z612" i="81"/>
  <c r="AA612" i="81"/>
  <c r="AC612" i="81"/>
  <c r="Z613" i="81"/>
  <c r="AA613" i="81"/>
  <c r="AC613" i="81"/>
  <c r="Z614" i="81"/>
  <c r="AA614" i="81"/>
  <c r="AC614" i="81"/>
  <c r="Z615" i="81"/>
  <c r="AA615" i="81"/>
  <c r="AC615" i="81"/>
  <c r="Z616" i="81"/>
  <c r="AA616" i="81"/>
  <c r="AC616" i="81"/>
  <c r="Z617" i="81"/>
  <c r="AA617" i="81"/>
  <c r="AC617" i="81"/>
  <c r="Z618" i="81"/>
  <c r="AA618" i="81"/>
  <c r="AC618" i="81"/>
  <c r="Z619" i="81"/>
  <c r="AA619" i="81"/>
  <c r="AC619" i="81"/>
  <c r="Z620" i="81"/>
  <c r="AA620" i="81"/>
  <c r="AC620" i="81"/>
  <c r="Z621" i="81"/>
  <c r="AA621" i="81"/>
  <c r="AC621" i="81"/>
  <c r="Z622" i="81"/>
  <c r="AA622" i="81"/>
  <c r="AC622" i="81"/>
  <c r="Z623" i="81"/>
  <c r="AA623" i="81"/>
  <c r="AC623" i="81"/>
  <c r="Z624" i="81"/>
  <c r="AA624" i="81"/>
  <c r="AC624" i="81"/>
  <c r="Z625" i="81"/>
  <c r="AA625" i="81"/>
  <c r="AC625" i="81"/>
  <c r="Z626" i="81"/>
  <c r="AA626" i="81"/>
  <c r="AC626" i="81"/>
  <c r="Z627" i="81"/>
  <c r="AA627" i="81"/>
  <c r="AC627" i="81"/>
  <c r="Z628" i="81"/>
  <c r="AA628" i="81"/>
  <c r="AC628" i="81"/>
  <c r="Z629" i="81"/>
  <c r="AA629" i="81"/>
  <c r="AC629" i="81"/>
  <c r="Z630" i="81"/>
  <c r="AA630" i="81"/>
  <c r="AC630" i="81"/>
  <c r="Z631" i="81"/>
  <c r="AA631" i="81"/>
  <c r="AC631" i="81"/>
  <c r="Z632" i="81"/>
  <c r="AA632" i="81"/>
  <c r="AC632" i="81"/>
  <c r="Z633" i="81"/>
  <c r="AA633" i="81"/>
  <c r="AC633" i="81"/>
  <c r="Z634" i="81"/>
  <c r="AA634" i="81"/>
  <c r="AC634" i="81"/>
  <c r="Z635" i="81"/>
  <c r="AA635" i="81"/>
  <c r="AC635" i="81"/>
  <c r="Z636" i="81"/>
  <c r="AA636" i="81"/>
  <c r="AC636" i="81"/>
  <c r="Z637" i="81"/>
  <c r="AA637" i="81"/>
  <c r="AC637" i="81"/>
  <c r="Z638" i="81"/>
  <c r="AA638" i="81"/>
  <c r="AC638" i="81"/>
  <c r="Z639" i="81"/>
  <c r="AA639" i="81"/>
  <c r="AC639" i="81"/>
  <c r="Z640" i="81"/>
  <c r="AA640" i="81"/>
  <c r="AC640" i="81"/>
  <c r="Z641" i="81"/>
  <c r="AA641" i="81"/>
  <c r="AC641" i="81"/>
  <c r="Z642" i="81"/>
  <c r="AA642" i="81"/>
  <c r="AC642" i="81"/>
  <c r="Z643" i="81"/>
  <c r="AA643" i="81"/>
  <c r="AC643" i="81"/>
  <c r="Z644" i="81"/>
  <c r="AA644" i="81"/>
  <c r="AC644" i="81"/>
  <c r="Z645" i="81"/>
  <c r="AA645" i="81"/>
  <c r="AC645" i="81"/>
  <c r="Z646" i="81"/>
  <c r="AA646" i="81"/>
  <c r="AC646" i="81"/>
  <c r="Z647" i="81"/>
  <c r="AA647" i="81"/>
  <c r="AC647" i="81"/>
  <c r="Z648" i="81"/>
  <c r="AA648" i="81"/>
  <c r="AC648" i="81"/>
  <c r="Z649" i="81"/>
  <c r="AA649" i="81"/>
  <c r="AC649" i="81"/>
  <c r="Z650" i="81"/>
  <c r="AA650" i="81"/>
  <c r="AC650" i="81"/>
  <c r="Z651" i="81"/>
  <c r="AA651" i="81"/>
  <c r="AC651" i="81"/>
  <c r="Z652" i="81"/>
  <c r="AA652" i="81"/>
  <c r="AC652" i="81"/>
  <c r="Z653" i="81"/>
  <c r="AA653" i="81"/>
  <c r="AC653" i="81"/>
  <c r="Z654" i="81"/>
  <c r="AA654" i="81"/>
  <c r="AC654" i="81"/>
  <c r="Z655" i="81"/>
  <c r="AA655" i="81"/>
  <c r="AC655" i="81"/>
  <c r="Z656" i="81"/>
  <c r="AA656" i="81"/>
  <c r="AC656" i="81"/>
  <c r="Z657" i="81"/>
  <c r="AA657" i="81"/>
  <c r="AC657" i="81"/>
  <c r="Z658" i="81"/>
  <c r="AA658" i="81"/>
  <c r="AC658" i="81"/>
  <c r="Z659" i="81"/>
  <c r="AA659" i="81"/>
  <c r="AC659" i="81"/>
  <c r="Z660" i="81"/>
  <c r="AA660" i="81"/>
  <c r="AC660" i="81"/>
  <c r="Z661" i="81"/>
  <c r="AA661" i="81"/>
  <c r="AC661" i="81"/>
  <c r="Z662" i="81"/>
  <c r="AA662" i="81"/>
  <c r="AC662" i="81"/>
  <c r="Z663" i="81"/>
  <c r="AA663" i="81"/>
  <c r="AC663" i="81"/>
  <c r="Z664" i="81"/>
  <c r="AA664" i="81"/>
  <c r="AC664" i="81"/>
  <c r="Z665" i="81"/>
  <c r="AA665" i="81"/>
  <c r="AC665" i="81"/>
  <c r="Z666" i="81"/>
  <c r="AA666" i="81"/>
  <c r="AC666" i="81"/>
  <c r="Z667" i="81"/>
  <c r="AA667" i="81"/>
  <c r="AC667" i="81"/>
  <c r="Z668" i="81"/>
  <c r="AA668" i="81"/>
  <c r="AC668" i="81"/>
  <c r="Z669" i="81"/>
  <c r="AA669" i="81"/>
  <c r="AC669" i="81"/>
  <c r="Z670" i="81"/>
  <c r="AA670" i="81"/>
  <c r="AC670" i="81"/>
  <c r="Z671" i="81"/>
  <c r="AA671" i="81"/>
  <c r="AC671" i="81"/>
  <c r="Z672" i="81"/>
  <c r="AA672" i="81"/>
  <c r="AC672" i="81"/>
  <c r="Z673" i="81"/>
  <c r="AA673" i="81"/>
  <c r="AC673" i="81"/>
  <c r="Z674" i="81"/>
  <c r="AA674" i="81"/>
  <c r="AC674" i="81"/>
  <c r="Z675" i="81"/>
  <c r="AA675" i="81"/>
  <c r="AC675" i="81"/>
  <c r="Z676" i="81"/>
  <c r="AA676" i="81"/>
  <c r="AC676" i="81"/>
  <c r="Z677" i="81"/>
  <c r="AA677" i="81"/>
  <c r="AC677" i="81"/>
  <c r="Z678" i="81"/>
  <c r="AA678" i="81"/>
  <c r="AC678" i="81"/>
  <c r="Z679" i="81"/>
  <c r="AA679" i="81"/>
  <c r="AC679" i="81"/>
  <c r="Z680" i="81"/>
  <c r="AA680" i="81"/>
  <c r="AC680" i="81"/>
  <c r="Z681" i="81"/>
  <c r="AA681" i="81"/>
  <c r="AC681" i="81"/>
  <c r="Z682" i="81"/>
  <c r="AA682" i="81"/>
  <c r="AC682" i="81"/>
  <c r="Z683" i="81"/>
  <c r="AA683" i="81"/>
  <c r="AC683" i="81"/>
  <c r="Z684" i="81"/>
  <c r="AA684" i="81"/>
  <c r="AC684" i="81"/>
  <c r="Z685" i="81"/>
  <c r="AA685" i="81"/>
  <c r="AC685" i="81"/>
  <c r="Z686" i="81"/>
  <c r="AA686" i="81"/>
  <c r="AC686" i="81"/>
  <c r="Z687" i="81"/>
  <c r="AA687" i="81"/>
  <c r="AC687" i="81"/>
  <c r="Z688" i="81"/>
  <c r="AA688" i="81"/>
  <c r="AC688" i="81"/>
  <c r="Z689" i="81"/>
  <c r="AA689" i="81"/>
  <c r="AC689" i="81"/>
  <c r="Z690" i="81"/>
  <c r="AA690" i="81"/>
  <c r="AC690" i="81"/>
  <c r="Z691" i="81"/>
  <c r="AA691" i="81"/>
  <c r="AC691" i="81"/>
  <c r="Z692" i="81"/>
  <c r="AA692" i="81"/>
  <c r="AC692" i="81"/>
  <c r="Z693" i="81"/>
  <c r="AA693" i="81"/>
  <c r="AC693" i="81"/>
  <c r="Z694" i="81"/>
  <c r="AA694" i="81"/>
  <c r="AC694" i="81"/>
  <c r="Z695" i="81"/>
  <c r="AA695" i="81"/>
  <c r="AC695" i="81"/>
  <c r="Z696" i="81"/>
  <c r="AA696" i="81"/>
  <c r="AC696" i="81"/>
  <c r="Z697" i="81"/>
  <c r="AA697" i="81"/>
  <c r="AC697" i="81"/>
  <c r="Z698" i="81"/>
  <c r="AA698" i="81"/>
  <c r="AC698" i="81"/>
  <c r="Z699" i="81"/>
  <c r="AA699" i="81"/>
  <c r="AC699" i="81"/>
  <c r="Z700" i="81"/>
  <c r="AA700" i="81"/>
  <c r="AC700" i="81"/>
  <c r="Z701" i="81"/>
  <c r="AA701" i="81"/>
  <c r="AC701" i="81"/>
  <c r="Z702" i="81"/>
  <c r="AA702" i="81"/>
  <c r="AC702" i="81"/>
  <c r="Z703" i="81"/>
  <c r="AA703" i="81"/>
  <c r="AC703" i="81"/>
  <c r="Z704" i="81"/>
  <c r="AA704" i="81"/>
  <c r="AC704" i="81"/>
  <c r="Z705" i="81"/>
  <c r="AA705" i="81"/>
  <c r="AC705" i="81"/>
  <c r="Z706" i="81"/>
  <c r="AA706" i="81"/>
  <c r="AC706" i="81"/>
  <c r="Z707" i="81"/>
  <c r="AA707" i="81"/>
  <c r="AC707" i="81"/>
  <c r="Z708" i="81"/>
  <c r="AA708" i="81"/>
  <c r="AC708" i="81"/>
  <c r="Z709" i="81"/>
  <c r="AA709" i="81"/>
  <c r="AC709" i="81"/>
  <c r="Z710" i="81"/>
  <c r="AA710" i="81"/>
  <c r="AC710" i="81"/>
  <c r="Z711" i="81"/>
  <c r="AA711" i="81"/>
  <c r="AC711" i="81"/>
  <c r="Z712" i="81"/>
  <c r="AA712" i="81"/>
  <c r="AC712" i="81"/>
  <c r="Z713" i="81"/>
  <c r="AA713" i="81"/>
  <c r="AC713" i="81"/>
  <c r="Z714" i="81"/>
  <c r="AA714" i="81"/>
  <c r="AC714" i="81"/>
  <c r="Z715" i="81"/>
  <c r="AA715" i="81"/>
  <c r="AC715" i="81"/>
  <c r="Z716" i="81"/>
  <c r="AA716" i="81"/>
  <c r="AC716" i="81"/>
  <c r="Z717" i="81"/>
  <c r="AA717" i="81"/>
  <c r="AC717" i="81"/>
  <c r="Z718" i="81"/>
  <c r="AA718" i="81"/>
  <c r="AC718" i="81"/>
  <c r="Z719" i="81"/>
  <c r="AA719" i="81"/>
  <c r="AC719" i="81"/>
  <c r="Z720" i="81"/>
  <c r="AA720" i="81"/>
  <c r="AC720" i="81"/>
  <c r="Z721" i="81"/>
  <c r="AA721" i="81"/>
  <c r="AC721" i="81"/>
  <c r="Z722" i="81"/>
  <c r="AA722" i="81"/>
  <c r="AC722" i="81"/>
  <c r="Z723" i="81"/>
  <c r="AA723" i="81"/>
  <c r="AC723" i="81"/>
  <c r="Z724" i="81"/>
  <c r="AA724" i="81"/>
  <c r="AC724" i="81"/>
  <c r="Z725" i="81"/>
  <c r="AA725" i="81"/>
  <c r="AC725" i="81"/>
  <c r="Z726" i="81"/>
  <c r="AA726" i="81"/>
  <c r="AC726" i="81"/>
  <c r="Z727" i="81"/>
  <c r="AA727" i="81"/>
  <c r="AC727" i="81"/>
  <c r="Z728" i="81"/>
  <c r="AA728" i="81"/>
  <c r="AC728" i="81"/>
  <c r="Z729" i="81"/>
  <c r="AA729" i="81"/>
  <c r="AC729" i="81"/>
  <c r="Z730" i="81"/>
  <c r="AA730" i="81"/>
  <c r="AC730" i="81"/>
  <c r="Z731" i="81"/>
  <c r="AA731" i="81"/>
  <c r="AC731" i="81"/>
  <c r="Z732" i="81"/>
  <c r="AA732" i="81"/>
  <c r="AC732" i="81"/>
  <c r="Z733" i="81"/>
  <c r="AA733" i="81"/>
  <c r="AC733" i="81"/>
  <c r="Z734" i="81"/>
  <c r="AA734" i="81"/>
  <c r="AC734" i="81"/>
  <c r="Z735" i="81"/>
  <c r="AA735" i="81"/>
  <c r="AC735" i="81"/>
  <c r="Z736" i="81"/>
  <c r="AA736" i="81"/>
  <c r="AC736" i="81"/>
  <c r="Z737" i="81"/>
  <c r="AA737" i="81"/>
  <c r="AC737" i="81"/>
  <c r="Z738" i="81"/>
  <c r="AA738" i="81"/>
  <c r="AC738" i="81"/>
  <c r="Z739" i="81"/>
  <c r="AA739" i="81"/>
  <c r="AC739" i="81"/>
  <c r="Z740" i="81"/>
  <c r="AA740" i="81"/>
  <c r="AC740" i="81"/>
  <c r="Z741" i="81"/>
  <c r="AA741" i="81"/>
  <c r="AC741" i="81"/>
  <c r="Z742" i="81"/>
  <c r="AA742" i="81"/>
  <c r="AC742" i="81"/>
  <c r="Z743" i="81"/>
  <c r="AA743" i="81"/>
  <c r="AC743" i="81"/>
  <c r="Z744" i="81"/>
  <c r="AA744" i="81"/>
  <c r="AC744" i="81"/>
  <c r="Z745" i="81"/>
  <c r="AA745" i="81"/>
  <c r="AC745" i="81"/>
  <c r="Z746" i="81"/>
  <c r="AA746" i="81"/>
  <c r="AC746" i="81"/>
  <c r="Z747" i="81"/>
  <c r="AA747" i="81"/>
  <c r="AC747" i="81"/>
  <c r="Z748" i="81"/>
  <c r="AA748" i="81"/>
  <c r="AC748" i="81"/>
  <c r="Z749" i="81"/>
  <c r="AA749" i="81"/>
  <c r="AC749" i="81"/>
  <c r="Z750" i="81"/>
  <c r="AA750" i="81"/>
  <c r="AC750" i="81"/>
  <c r="Z751" i="81"/>
  <c r="AA751" i="81"/>
  <c r="AC751" i="81"/>
  <c r="Z752" i="81"/>
  <c r="AA752" i="81"/>
  <c r="AC752" i="81"/>
  <c r="Z753" i="81"/>
  <c r="AA753" i="81"/>
  <c r="AC753" i="81"/>
  <c r="Z754" i="81"/>
  <c r="AA754" i="81"/>
  <c r="AC754" i="81"/>
  <c r="Z755" i="81"/>
  <c r="AA755" i="81"/>
  <c r="AC755" i="81"/>
  <c r="Z756" i="81"/>
  <c r="AA756" i="81"/>
  <c r="AC756" i="81"/>
  <c r="Z757" i="81"/>
  <c r="AA757" i="81"/>
  <c r="AC757" i="81"/>
  <c r="Z758" i="81"/>
  <c r="AA758" i="81"/>
  <c r="AC758" i="81"/>
  <c r="Z759" i="81"/>
  <c r="AA759" i="81"/>
  <c r="AC759" i="81"/>
  <c r="Z760" i="81"/>
  <c r="AA760" i="81"/>
  <c r="AC760" i="81"/>
  <c r="Z761" i="81"/>
  <c r="AA761" i="81"/>
  <c r="AC761" i="81"/>
  <c r="Z762" i="81"/>
  <c r="AA762" i="81"/>
  <c r="AC762" i="81"/>
  <c r="Z763" i="81"/>
  <c r="AA763" i="81"/>
  <c r="AC763" i="81"/>
  <c r="Z764" i="81"/>
  <c r="AA764" i="81"/>
  <c r="AC764" i="81"/>
  <c r="Z765" i="81"/>
  <c r="AA765" i="81"/>
  <c r="AC765" i="81"/>
  <c r="Z766" i="81"/>
  <c r="AA766" i="81"/>
  <c r="AC766" i="81"/>
  <c r="Z767" i="81"/>
  <c r="AA767" i="81"/>
  <c r="AC767" i="81"/>
  <c r="Z768" i="81"/>
  <c r="AA768" i="81"/>
  <c r="AC768" i="81"/>
  <c r="Z769" i="81"/>
  <c r="AA769" i="81"/>
  <c r="AC769" i="81"/>
  <c r="Z770" i="81"/>
  <c r="AA770" i="81"/>
  <c r="AC770" i="81"/>
  <c r="Z771" i="81"/>
  <c r="AA771" i="81"/>
  <c r="AC771" i="81"/>
  <c r="Z772" i="81"/>
  <c r="AA772" i="81"/>
  <c r="AC772" i="81"/>
  <c r="AC5" i="81"/>
  <c r="AA5" i="81"/>
  <c r="Z5" i="81"/>
  <c r="D195" i="91" l="1"/>
  <c r="D196" i="91"/>
  <c r="D197" i="91"/>
  <c r="D198" i="91"/>
  <c r="D199" i="91"/>
  <c r="D200" i="91"/>
  <c r="D201" i="91"/>
  <c r="D202" i="91"/>
  <c r="D203" i="91"/>
  <c r="D204" i="91"/>
  <c r="D205" i="91"/>
  <c r="D206" i="91"/>
  <c r="D207" i="91"/>
  <c r="D208" i="91"/>
  <c r="D209" i="91"/>
  <c r="D210" i="91"/>
  <c r="D211" i="91"/>
  <c r="D212" i="91"/>
  <c r="D213" i="91"/>
  <c r="D214" i="91"/>
  <c r="D215" i="91"/>
  <c r="D216" i="91"/>
  <c r="D217" i="91"/>
  <c r="D218" i="91"/>
  <c r="D219" i="91"/>
  <c r="D220" i="91"/>
  <c r="D221" i="91"/>
  <c r="D222" i="91"/>
  <c r="D223" i="91"/>
  <c r="D224" i="91"/>
  <c r="D225" i="91"/>
  <c r="D226" i="91"/>
  <c r="D227" i="91"/>
  <c r="D228" i="91"/>
  <c r="D229" i="91"/>
  <c r="D230" i="91"/>
  <c r="D231" i="91"/>
  <c r="D232" i="91"/>
  <c r="D233" i="91"/>
  <c r="D234" i="91"/>
  <c r="D235" i="91"/>
  <c r="D236" i="91"/>
  <c r="D237" i="91"/>
  <c r="D238" i="91"/>
  <c r="D239" i="91"/>
  <c r="D240" i="91"/>
  <c r="D241" i="91"/>
  <c r="D242" i="91"/>
  <c r="D243" i="91"/>
  <c r="D244" i="91"/>
  <c r="D245" i="91"/>
  <c r="D246" i="91"/>
  <c r="D247" i="91"/>
  <c r="D248" i="91"/>
  <c r="D249" i="91"/>
  <c r="D250" i="91"/>
  <c r="D251" i="91"/>
  <c r="D252" i="91"/>
  <c r="D253" i="91"/>
  <c r="D254" i="91"/>
  <c r="AT6" i="81" l="1"/>
  <c r="AT7" i="81"/>
  <c r="AT8" i="81"/>
  <c r="AT9" i="81"/>
  <c r="AT10" i="81"/>
  <c r="AT11" i="81"/>
  <c r="AT12" i="81"/>
  <c r="AT13" i="81"/>
  <c r="AT14" i="81"/>
  <c r="AT15" i="81"/>
  <c r="AT16" i="81"/>
  <c r="AT17" i="81"/>
  <c r="AT18" i="81"/>
  <c r="AT19" i="81"/>
  <c r="AT20" i="81"/>
  <c r="AT21" i="81"/>
  <c r="AT22" i="81"/>
  <c r="AT23" i="81"/>
  <c r="AT24" i="81"/>
  <c r="AT25" i="81"/>
  <c r="AT26" i="81"/>
  <c r="AT27" i="81"/>
  <c r="AT28" i="81"/>
  <c r="AT29" i="81"/>
  <c r="AT30" i="81"/>
  <c r="AT31" i="81"/>
  <c r="AT32" i="81"/>
  <c r="AT33" i="81"/>
  <c r="AT34" i="81"/>
  <c r="AT35" i="81"/>
  <c r="AT36" i="81"/>
  <c r="AT37" i="81"/>
  <c r="AT38" i="81"/>
  <c r="AT39" i="81"/>
  <c r="AT40" i="81"/>
  <c r="AT41" i="81"/>
  <c r="AT42" i="81"/>
  <c r="AT43" i="81"/>
  <c r="AT44" i="81"/>
  <c r="AT45" i="81"/>
  <c r="AT46" i="81"/>
  <c r="AT47" i="81"/>
  <c r="AT48" i="81"/>
  <c r="AT49" i="81"/>
  <c r="AT50" i="81"/>
  <c r="AT51" i="81"/>
  <c r="AT52" i="81"/>
  <c r="AT53" i="81"/>
  <c r="AT54" i="81"/>
  <c r="AT55" i="81"/>
  <c r="AT56" i="81"/>
  <c r="AT57" i="81"/>
  <c r="AT58" i="81"/>
  <c r="AT59" i="81"/>
  <c r="AT60" i="81"/>
  <c r="AT61" i="81"/>
  <c r="AT62" i="81"/>
  <c r="AT63" i="81"/>
  <c r="AT64" i="81"/>
  <c r="AT65" i="81"/>
  <c r="AT66" i="81"/>
  <c r="AT67" i="81"/>
  <c r="AT68" i="81"/>
  <c r="AT69" i="81"/>
  <c r="AT70" i="81"/>
  <c r="AT71" i="81"/>
  <c r="AT72" i="81"/>
  <c r="AT73" i="81"/>
  <c r="AT74" i="81"/>
  <c r="AT75" i="81"/>
  <c r="AT76" i="81"/>
  <c r="AT77" i="81"/>
  <c r="AT78" i="81"/>
  <c r="AT79" i="81"/>
  <c r="AT80" i="81"/>
  <c r="AT81" i="81"/>
  <c r="AT82" i="81"/>
  <c r="AT83" i="81"/>
  <c r="AT84" i="81"/>
  <c r="AT85" i="81"/>
  <c r="AT86" i="81"/>
  <c r="AT87" i="81"/>
  <c r="AT88" i="81"/>
  <c r="AT89" i="81"/>
  <c r="AT90" i="81"/>
  <c r="AT91" i="81"/>
  <c r="AT92" i="81"/>
  <c r="AT93" i="81"/>
  <c r="AT94" i="81"/>
  <c r="AT95" i="81"/>
  <c r="AT96" i="81"/>
  <c r="AT97" i="81"/>
  <c r="AT98" i="81"/>
  <c r="AT99" i="81"/>
  <c r="AT100" i="81"/>
  <c r="AT101" i="81"/>
  <c r="AT102" i="81"/>
  <c r="AT103" i="81"/>
  <c r="AT104" i="81"/>
  <c r="AT105" i="81"/>
  <c r="AT106" i="81"/>
  <c r="AT107" i="81"/>
  <c r="AT108" i="81"/>
  <c r="AT109" i="81"/>
  <c r="AT110" i="81"/>
  <c r="AT111" i="81"/>
  <c r="AT112" i="81"/>
  <c r="AT113" i="81"/>
  <c r="AT114" i="81"/>
  <c r="AT115" i="81"/>
  <c r="AT116" i="81"/>
  <c r="AT117" i="81"/>
  <c r="AT118" i="81"/>
  <c r="AT119" i="81"/>
  <c r="AT120" i="81"/>
  <c r="AT121" i="81"/>
  <c r="AT122" i="81"/>
  <c r="AT123" i="81"/>
  <c r="AT124" i="81"/>
  <c r="AT125" i="81"/>
  <c r="AT126" i="81"/>
  <c r="AT127" i="81"/>
  <c r="AT128" i="81"/>
  <c r="AT129" i="81"/>
  <c r="AT130" i="81"/>
  <c r="AT131" i="81"/>
  <c r="AT132" i="81"/>
  <c r="AT133" i="81"/>
  <c r="AT134" i="81"/>
  <c r="AT135" i="81"/>
  <c r="AT136" i="81"/>
  <c r="AT137" i="81"/>
  <c r="AT138" i="81"/>
  <c r="AT139" i="81"/>
  <c r="AT140" i="81"/>
  <c r="AT141" i="81"/>
  <c r="AT142" i="81"/>
  <c r="AT143" i="81"/>
  <c r="AT144" i="81"/>
  <c r="AT145" i="81"/>
  <c r="AT146" i="81"/>
  <c r="AT147" i="81"/>
  <c r="AT148" i="81"/>
  <c r="AT149" i="81"/>
  <c r="AT150" i="81"/>
  <c r="AT151" i="81"/>
  <c r="AT152" i="81"/>
  <c r="AT153" i="81"/>
  <c r="AT154" i="81"/>
  <c r="AT155" i="81"/>
  <c r="AT156" i="81"/>
  <c r="AT157" i="81"/>
  <c r="AT158" i="81"/>
  <c r="AT159" i="81"/>
  <c r="AT160" i="81"/>
  <c r="AT161" i="81"/>
  <c r="AT162" i="81"/>
  <c r="AT163" i="81"/>
  <c r="AT164" i="81"/>
  <c r="AT165" i="81"/>
  <c r="AT166" i="81"/>
  <c r="AT167" i="81"/>
  <c r="AT168" i="81"/>
  <c r="AT169" i="81"/>
  <c r="AT170" i="81"/>
  <c r="AT171" i="81"/>
  <c r="AT172" i="81"/>
  <c r="AT173" i="81"/>
  <c r="AT174" i="81"/>
  <c r="AT175" i="81"/>
  <c r="AT176" i="81"/>
  <c r="AT177" i="81"/>
  <c r="AT178" i="81"/>
  <c r="AT179" i="81"/>
  <c r="AT180" i="81"/>
  <c r="AT181" i="81"/>
  <c r="AT182" i="81"/>
  <c r="AT183" i="81"/>
  <c r="AT184" i="81"/>
  <c r="AT185" i="81"/>
  <c r="AT186" i="81"/>
  <c r="AT187" i="81"/>
  <c r="AT188" i="81"/>
  <c r="AT189" i="81"/>
  <c r="AT190" i="81"/>
  <c r="AT191" i="81"/>
  <c r="AT192" i="81"/>
  <c r="AT193" i="81"/>
  <c r="AT194" i="81"/>
  <c r="AT195" i="81"/>
  <c r="AT196" i="81"/>
  <c r="AT197" i="81"/>
  <c r="AT198" i="81"/>
  <c r="AT199" i="81"/>
  <c r="AT200" i="81"/>
  <c r="AT201" i="81"/>
  <c r="AT202" i="81"/>
  <c r="AT203" i="81"/>
  <c r="AT204" i="81"/>
  <c r="AT205" i="81"/>
  <c r="AT206" i="81"/>
  <c r="AT207" i="81"/>
  <c r="AT208" i="81"/>
  <c r="AT209" i="81"/>
  <c r="AT210" i="81"/>
  <c r="AT211" i="81"/>
  <c r="AT212" i="81"/>
  <c r="AT213" i="81"/>
  <c r="AT214" i="81"/>
  <c r="AT215" i="81"/>
  <c r="AT216" i="81"/>
  <c r="AT217" i="81"/>
  <c r="AT218" i="81"/>
  <c r="AT219" i="81"/>
  <c r="AT220" i="81"/>
  <c r="AT221" i="81"/>
  <c r="AT222" i="81"/>
  <c r="AT223" i="81"/>
  <c r="AT224" i="81"/>
  <c r="AT225" i="81"/>
  <c r="AT226" i="81"/>
  <c r="AT227" i="81"/>
  <c r="AT228" i="81"/>
  <c r="AT229" i="81"/>
  <c r="AT230" i="81"/>
  <c r="AT231" i="81"/>
  <c r="AT232" i="81"/>
  <c r="AT233" i="81"/>
  <c r="AT234" i="81"/>
  <c r="AT235" i="81"/>
  <c r="AT236" i="81"/>
  <c r="AT237" i="81"/>
  <c r="AT238" i="81"/>
  <c r="AT239" i="81"/>
  <c r="AT240" i="81"/>
  <c r="AT241" i="81"/>
  <c r="AT242" i="81"/>
  <c r="AT243" i="81"/>
  <c r="AT244" i="81"/>
  <c r="AT245" i="81"/>
  <c r="AT246" i="81"/>
  <c r="AT247" i="81"/>
  <c r="AT248" i="81"/>
  <c r="AT249" i="81"/>
  <c r="AT250" i="81"/>
  <c r="AT251" i="81"/>
  <c r="AT252" i="81"/>
  <c r="AT253" i="81"/>
  <c r="AT254" i="81"/>
  <c r="AT255" i="81"/>
  <c r="AT256" i="81"/>
  <c r="AT257" i="81"/>
  <c r="AT258" i="81"/>
  <c r="AT259" i="81"/>
  <c r="AT260" i="81"/>
  <c r="AT261" i="81"/>
  <c r="AT262" i="81"/>
  <c r="AT263" i="81"/>
  <c r="AT264" i="81"/>
  <c r="AT265" i="81"/>
  <c r="AT266" i="81"/>
  <c r="AT267" i="81"/>
  <c r="AT268" i="81"/>
  <c r="AT269" i="81"/>
  <c r="AT270" i="81"/>
  <c r="AT271" i="81"/>
  <c r="AT272" i="81"/>
  <c r="AT273" i="81"/>
  <c r="AT274" i="81"/>
  <c r="AT275" i="81"/>
  <c r="AT276" i="81"/>
  <c r="AT277" i="81"/>
  <c r="AT278" i="81"/>
  <c r="AT279" i="81"/>
  <c r="AT280" i="81"/>
  <c r="AT281" i="81"/>
  <c r="AT282" i="81"/>
  <c r="AT283" i="81"/>
  <c r="AT284" i="81"/>
  <c r="AT285" i="81"/>
  <c r="AT286" i="81"/>
  <c r="AT287" i="81"/>
  <c r="AT288" i="81"/>
  <c r="AT289" i="81"/>
  <c r="AT290" i="81"/>
  <c r="AT291" i="81"/>
  <c r="AT292" i="81"/>
  <c r="AT293" i="81"/>
  <c r="AT294" i="81"/>
  <c r="AT295" i="81"/>
  <c r="AT296" i="81"/>
  <c r="AT297" i="81"/>
  <c r="AT298" i="81"/>
  <c r="AT299" i="81"/>
  <c r="AT300" i="81"/>
  <c r="AT301" i="81"/>
  <c r="AT302" i="81"/>
  <c r="AT303" i="81"/>
  <c r="AT304" i="81"/>
  <c r="AT305" i="81"/>
  <c r="AT306" i="81"/>
  <c r="AT307" i="81"/>
  <c r="AT308" i="81"/>
  <c r="AT309" i="81"/>
  <c r="AT310" i="81"/>
  <c r="AT311" i="81"/>
  <c r="AT312" i="81"/>
  <c r="AT313" i="81"/>
  <c r="AT314" i="81"/>
  <c r="AT315" i="81"/>
  <c r="AT316" i="81"/>
  <c r="AT317" i="81"/>
  <c r="AT318" i="81"/>
  <c r="AT319" i="81"/>
  <c r="AT320" i="81"/>
  <c r="AT321" i="81"/>
  <c r="AT322" i="81"/>
  <c r="AT323" i="81"/>
  <c r="AT324" i="81"/>
  <c r="AT325" i="81"/>
  <c r="AT326" i="81"/>
  <c r="AT327" i="81"/>
  <c r="AT328" i="81"/>
  <c r="AT329" i="81"/>
  <c r="AT330" i="81"/>
  <c r="AT331" i="81"/>
  <c r="AT332" i="81"/>
  <c r="AT333" i="81"/>
  <c r="AT334" i="81"/>
  <c r="AT335" i="81"/>
  <c r="AT336" i="81"/>
  <c r="AT337" i="81"/>
  <c r="AT338" i="81"/>
  <c r="AT339" i="81"/>
  <c r="AT340" i="81"/>
  <c r="AT341" i="81"/>
  <c r="AT342" i="81"/>
  <c r="AT343" i="81"/>
  <c r="AT344" i="81"/>
  <c r="AT345" i="81"/>
  <c r="AT346" i="81"/>
  <c r="AT347" i="81"/>
  <c r="AT348" i="81"/>
  <c r="AT349" i="81"/>
  <c r="AT350" i="81"/>
  <c r="AT351" i="81"/>
  <c r="AT352" i="81"/>
  <c r="AT353" i="81"/>
  <c r="AT354" i="81"/>
  <c r="AT355" i="81"/>
  <c r="AT356" i="81"/>
  <c r="AT357" i="81"/>
  <c r="AT358" i="81"/>
  <c r="AT359" i="81"/>
  <c r="AT360" i="81"/>
  <c r="AT361" i="81"/>
  <c r="AT362" i="81"/>
  <c r="AT363" i="81"/>
  <c r="AT364" i="81"/>
  <c r="AT365" i="81"/>
  <c r="AT366" i="81"/>
  <c r="AT367" i="81"/>
  <c r="AT368" i="81"/>
  <c r="AT369" i="81"/>
  <c r="AT370" i="81"/>
  <c r="AT371" i="81"/>
  <c r="AT372" i="81"/>
  <c r="AT373" i="81"/>
  <c r="AT374" i="81"/>
  <c r="AT375" i="81"/>
  <c r="AT376" i="81"/>
  <c r="AT377" i="81"/>
  <c r="AT378" i="81"/>
  <c r="AT379" i="81"/>
  <c r="AT380" i="81"/>
  <c r="AT381" i="81"/>
  <c r="AT382" i="81"/>
  <c r="AT383" i="81"/>
  <c r="AT384" i="81"/>
  <c r="AT385" i="81"/>
  <c r="AT386" i="81"/>
  <c r="AT387" i="81"/>
  <c r="AT388" i="81"/>
  <c r="AT389" i="81"/>
  <c r="AT390" i="81"/>
  <c r="AT391" i="81"/>
  <c r="AT392" i="81"/>
  <c r="AT393" i="81"/>
  <c r="AT394" i="81"/>
  <c r="AT395" i="81"/>
  <c r="AT396" i="81"/>
  <c r="AT397" i="81"/>
  <c r="AT398" i="81"/>
  <c r="AT399" i="81"/>
  <c r="AT400" i="81"/>
  <c r="AT401" i="81"/>
  <c r="AT402" i="81"/>
  <c r="AT403" i="81"/>
  <c r="AT404" i="81"/>
  <c r="AT405" i="81"/>
  <c r="AT406" i="81"/>
  <c r="AT407" i="81"/>
  <c r="AT408" i="81"/>
  <c r="AT409" i="81"/>
  <c r="AT410" i="81"/>
  <c r="AT411" i="81"/>
  <c r="AT412" i="81"/>
  <c r="AT413" i="81"/>
  <c r="AT414" i="81"/>
  <c r="AT415" i="81"/>
  <c r="AT416" i="81"/>
  <c r="AT417" i="81"/>
  <c r="AT418" i="81"/>
  <c r="AT419" i="81"/>
  <c r="AT420" i="81"/>
  <c r="AT421" i="81"/>
  <c r="AT422" i="81"/>
  <c r="AT423" i="81"/>
  <c r="AT424" i="81"/>
  <c r="AT425" i="81"/>
  <c r="AT426" i="81"/>
  <c r="AT427" i="81"/>
  <c r="AT428" i="81"/>
  <c r="AT429" i="81"/>
  <c r="AT430" i="81"/>
  <c r="AT431" i="81"/>
  <c r="AT432" i="81"/>
  <c r="AT433" i="81"/>
  <c r="AT434" i="81"/>
  <c r="AT435" i="81"/>
  <c r="AT436" i="81"/>
  <c r="AT437" i="81"/>
  <c r="AT438" i="81"/>
  <c r="AT439" i="81"/>
  <c r="AT440" i="81"/>
  <c r="AT441" i="81"/>
  <c r="AT442" i="81"/>
  <c r="AT443" i="81"/>
  <c r="AT444" i="81"/>
  <c r="AT445" i="81"/>
  <c r="AT446" i="81"/>
  <c r="AT447" i="81"/>
  <c r="AT448" i="81"/>
  <c r="AT449" i="81"/>
  <c r="AT450" i="81"/>
  <c r="AT451" i="81"/>
  <c r="AT452" i="81"/>
  <c r="AT453" i="81"/>
  <c r="AT454" i="81"/>
  <c r="AT455" i="81"/>
  <c r="AT456" i="81"/>
  <c r="AT457" i="81"/>
  <c r="AT458" i="81"/>
  <c r="AT459" i="81"/>
  <c r="AT460" i="81"/>
  <c r="AT461" i="81"/>
  <c r="AT462" i="81"/>
  <c r="AT463" i="81"/>
  <c r="AT464" i="81"/>
  <c r="AT465" i="81"/>
  <c r="AT466" i="81"/>
  <c r="AT467" i="81"/>
  <c r="AT468" i="81"/>
  <c r="AT469" i="81"/>
  <c r="AT470" i="81"/>
  <c r="AT471" i="81"/>
  <c r="AT472" i="81"/>
  <c r="AT473" i="81"/>
  <c r="AT474" i="81"/>
  <c r="AT475" i="81"/>
  <c r="AT476" i="81"/>
  <c r="AT477" i="81"/>
  <c r="AT478" i="81"/>
  <c r="AT479" i="81"/>
  <c r="AT480" i="81"/>
  <c r="AT481" i="81"/>
  <c r="AT482" i="81"/>
  <c r="AT483" i="81"/>
  <c r="AT484" i="81"/>
  <c r="AT485" i="81"/>
  <c r="AT486" i="81"/>
  <c r="AT487" i="81"/>
  <c r="AT488" i="81"/>
  <c r="AT489" i="81"/>
  <c r="AT490" i="81"/>
  <c r="AT491" i="81"/>
  <c r="AT492" i="81"/>
  <c r="AT493" i="81"/>
  <c r="AT494" i="81"/>
  <c r="AT495" i="81"/>
  <c r="AT496" i="81"/>
  <c r="AT497" i="81"/>
  <c r="AT498" i="81"/>
  <c r="AT499" i="81"/>
  <c r="AT500" i="81"/>
  <c r="AT501" i="81"/>
  <c r="AT502" i="81"/>
  <c r="AT503" i="81"/>
  <c r="AT504" i="81"/>
  <c r="AT505" i="81"/>
  <c r="AT506" i="81"/>
  <c r="AT507" i="81"/>
  <c r="AT508" i="81"/>
  <c r="AT509" i="81"/>
  <c r="AT510" i="81"/>
  <c r="AT511" i="81"/>
  <c r="AT512" i="81"/>
  <c r="AT513" i="81"/>
  <c r="AT514" i="81"/>
  <c r="AT515" i="81"/>
  <c r="AT516" i="81"/>
  <c r="AT517" i="81"/>
  <c r="AT518" i="81"/>
  <c r="AT519" i="81"/>
  <c r="AT520" i="81"/>
  <c r="AT521" i="81"/>
  <c r="AT522" i="81"/>
  <c r="AT523" i="81"/>
  <c r="AT524" i="81"/>
  <c r="AT525" i="81"/>
  <c r="AT526" i="81"/>
  <c r="AT527" i="81"/>
  <c r="AT528" i="81"/>
  <c r="AT529" i="81"/>
  <c r="AT530" i="81"/>
  <c r="AT531" i="81"/>
  <c r="AT532" i="81"/>
  <c r="AT533" i="81"/>
  <c r="AT534" i="81"/>
  <c r="AT535" i="81"/>
  <c r="AT536" i="81"/>
  <c r="AT537" i="81"/>
  <c r="AT538" i="81"/>
  <c r="AT539" i="81"/>
  <c r="AT540" i="81"/>
  <c r="AT541" i="81"/>
  <c r="AT542" i="81"/>
  <c r="AT543" i="81"/>
  <c r="AT544" i="81"/>
  <c r="AT545" i="81"/>
  <c r="AT546" i="81"/>
  <c r="AT547" i="81"/>
  <c r="AT548" i="81"/>
  <c r="AT549" i="81"/>
  <c r="AT550" i="81"/>
  <c r="AT551" i="81"/>
  <c r="AT552" i="81"/>
  <c r="AT553" i="81"/>
  <c r="AT554" i="81"/>
  <c r="AT555" i="81"/>
  <c r="AT556" i="81"/>
  <c r="AT557" i="81"/>
  <c r="AT558" i="81"/>
  <c r="AT559" i="81"/>
  <c r="AT560" i="81"/>
  <c r="AT561" i="81"/>
  <c r="AT562" i="81"/>
  <c r="AT563" i="81"/>
  <c r="AT564" i="81"/>
  <c r="AT565" i="81"/>
  <c r="AT566" i="81"/>
  <c r="AT567" i="81"/>
  <c r="AT568" i="81"/>
  <c r="AT569" i="81"/>
  <c r="AT570" i="81"/>
  <c r="AT571" i="81"/>
  <c r="AT572" i="81"/>
  <c r="AT573" i="81"/>
  <c r="AT574" i="81"/>
  <c r="AT575" i="81"/>
  <c r="AT576" i="81"/>
  <c r="AT577" i="81"/>
  <c r="AT578" i="81"/>
  <c r="AT579" i="81"/>
  <c r="AT580" i="81"/>
  <c r="AT581" i="81"/>
  <c r="AT582" i="81"/>
  <c r="AT583" i="81"/>
  <c r="AT584" i="81"/>
  <c r="AT585" i="81"/>
  <c r="AT586" i="81"/>
  <c r="AT587" i="81"/>
  <c r="AT588" i="81"/>
  <c r="AT589" i="81"/>
  <c r="AT590" i="81"/>
  <c r="AT591" i="81"/>
  <c r="AT592" i="81"/>
  <c r="AT593" i="81"/>
  <c r="AT594" i="81"/>
  <c r="AT595" i="81"/>
  <c r="AT596" i="81"/>
  <c r="AT597" i="81"/>
  <c r="AT598" i="81"/>
  <c r="AT599" i="81"/>
  <c r="AT600" i="81"/>
  <c r="AT601" i="81"/>
  <c r="AT602" i="81"/>
  <c r="AT603" i="81"/>
  <c r="AT604" i="81"/>
  <c r="AT605" i="81"/>
  <c r="AT606" i="81"/>
  <c r="AT607" i="81"/>
  <c r="AT608" i="81"/>
  <c r="AT609" i="81"/>
  <c r="AT610" i="81"/>
  <c r="AT611" i="81"/>
  <c r="AT612" i="81"/>
  <c r="AT613" i="81"/>
  <c r="AT614" i="81"/>
  <c r="AT615" i="81"/>
  <c r="AT616" i="81"/>
  <c r="AT617" i="81"/>
  <c r="AT618" i="81"/>
  <c r="AT619" i="81"/>
  <c r="AT620" i="81"/>
  <c r="AT621" i="81"/>
  <c r="AT622" i="81"/>
  <c r="AT623" i="81"/>
  <c r="AT624" i="81"/>
  <c r="AT625" i="81"/>
  <c r="AT626" i="81"/>
  <c r="AT627" i="81"/>
  <c r="AT628" i="81"/>
  <c r="AT629" i="81"/>
  <c r="AT630" i="81"/>
  <c r="AT631" i="81"/>
  <c r="AT632" i="81"/>
  <c r="AT633" i="81"/>
  <c r="AT634" i="81"/>
  <c r="AT635" i="81"/>
  <c r="AT636" i="81"/>
  <c r="AT637" i="81"/>
  <c r="AT638" i="81"/>
  <c r="AT639" i="81"/>
  <c r="AT640" i="81"/>
  <c r="AT641" i="81"/>
  <c r="AT642" i="81"/>
  <c r="AT643" i="81"/>
  <c r="AT644" i="81"/>
  <c r="AT645" i="81"/>
  <c r="AT646" i="81"/>
  <c r="AT647" i="81"/>
  <c r="AT648" i="81"/>
  <c r="AT649" i="81"/>
  <c r="AT650" i="81"/>
  <c r="AT651" i="81"/>
  <c r="AT652" i="81"/>
  <c r="AT653" i="81"/>
  <c r="AT654" i="81"/>
  <c r="AT655" i="81"/>
  <c r="AT656" i="81"/>
  <c r="AT657" i="81"/>
  <c r="AT658" i="81"/>
  <c r="AT659" i="81"/>
  <c r="AT660" i="81"/>
  <c r="AT661" i="81"/>
  <c r="AT662" i="81"/>
  <c r="AT663" i="81"/>
  <c r="AT664" i="81"/>
  <c r="AT665" i="81"/>
  <c r="AT666" i="81"/>
  <c r="AT667" i="81"/>
  <c r="AT668" i="81"/>
  <c r="AT669" i="81"/>
  <c r="AT670" i="81"/>
  <c r="AT671" i="81"/>
  <c r="AT672" i="81"/>
  <c r="AT673" i="81"/>
  <c r="AT674" i="81"/>
  <c r="AT675" i="81"/>
  <c r="AT676" i="81"/>
  <c r="AT677" i="81"/>
  <c r="AT678" i="81"/>
  <c r="AT679" i="81"/>
  <c r="AT680" i="81"/>
  <c r="AT681" i="81"/>
  <c r="AT682" i="81"/>
  <c r="AT683" i="81"/>
  <c r="AT684" i="81"/>
  <c r="AT685" i="81"/>
  <c r="AT686" i="81"/>
  <c r="AT687" i="81"/>
  <c r="AT688" i="81"/>
  <c r="AT689" i="81"/>
  <c r="AT690" i="81"/>
  <c r="AT691" i="81"/>
  <c r="AT692" i="81"/>
  <c r="AT693" i="81"/>
  <c r="AT694" i="81"/>
  <c r="AT695" i="81"/>
  <c r="AT696" i="81"/>
  <c r="AT697" i="81"/>
  <c r="AT698" i="81"/>
  <c r="AT699" i="81"/>
  <c r="AT700" i="81"/>
  <c r="AT701" i="81"/>
  <c r="AT702" i="81"/>
  <c r="AT703" i="81"/>
  <c r="AT704" i="81"/>
  <c r="AT705" i="81"/>
  <c r="AT706" i="81"/>
  <c r="AT707" i="81"/>
  <c r="AT708" i="81"/>
  <c r="AT709" i="81"/>
  <c r="AT710" i="81"/>
  <c r="AT711" i="81"/>
  <c r="AT712" i="81"/>
  <c r="AT713" i="81"/>
  <c r="AT714" i="81"/>
  <c r="AT715" i="81"/>
  <c r="AT716" i="81"/>
  <c r="AT717" i="81"/>
  <c r="AT718" i="81"/>
  <c r="AT719" i="81"/>
  <c r="AT720" i="81"/>
  <c r="AT721" i="81"/>
  <c r="AT722" i="81"/>
  <c r="AT723" i="81"/>
  <c r="AT724" i="81"/>
  <c r="AT725" i="81"/>
  <c r="AT726" i="81"/>
  <c r="AT727" i="81"/>
  <c r="AT728" i="81"/>
  <c r="AT729" i="81"/>
  <c r="AT730" i="81"/>
  <c r="AT731" i="81"/>
  <c r="AT732" i="81"/>
  <c r="AT733" i="81"/>
  <c r="AT734" i="81"/>
  <c r="AT735" i="81"/>
  <c r="AT736" i="81"/>
  <c r="AT737" i="81"/>
  <c r="AT738" i="81"/>
  <c r="AT739" i="81"/>
  <c r="AT740" i="81"/>
  <c r="AT741" i="81"/>
  <c r="AT742" i="81"/>
  <c r="AT743" i="81"/>
  <c r="AT744" i="81"/>
  <c r="AT745" i="81"/>
  <c r="AT746" i="81"/>
  <c r="AT747" i="81"/>
  <c r="AT748" i="81"/>
  <c r="AT749" i="81"/>
  <c r="AT750" i="81"/>
  <c r="AT751" i="81"/>
  <c r="AT752" i="81"/>
  <c r="AT753" i="81"/>
  <c r="AT754" i="81"/>
  <c r="AT755" i="81"/>
  <c r="AT756" i="81"/>
  <c r="AT757" i="81"/>
  <c r="AT758" i="81"/>
  <c r="AT759" i="81"/>
  <c r="AT760" i="81"/>
  <c r="AT761" i="81"/>
  <c r="AT762" i="81"/>
  <c r="AT763" i="81"/>
  <c r="AT764" i="81"/>
  <c r="AT765" i="81"/>
  <c r="AT766" i="81"/>
  <c r="AT767" i="81"/>
  <c r="AT768" i="81"/>
  <c r="AT769" i="81"/>
  <c r="AT770" i="81"/>
  <c r="AT771" i="81"/>
  <c r="AT772" i="81"/>
  <c r="AT5" i="81"/>
  <c r="AR6" i="81"/>
  <c r="AR7" i="81"/>
  <c r="AR8" i="81"/>
  <c r="AR9" i="81"/>
  <c r="AR10" i="81"/>
  <c r="AR11" i="81"/>
  <c r="AR12" i="81"/>
  <c r="AR13" i="81"/>
  <c r="AR14" i="81"/>
  <c r="AR15" i="81"/>
  <c r="AR16" i="81"/>
  <c r="AR17" i="81"/>
  <c r="AR18" i="81"/>
  <c r="AR19" i="81"/>
  <c r="AR20" i="81"/>
  <c r="AR21" i="81"/>
  <c r="AR22" i="81"/>
  <c r="AR23" i="81"/>
  <c r="AR24" i="81"/>
  <c r="AR25" i="81"/>
  <c r="AR26" i="81"/>
  <c r="AR27" i="81"/>
  <c r="AR28" i="81"/>
  <c r="AR29" i="81"/>
  <c r="AR30" i="81"/>
  <c r="AR31" i="81"/>
  <c r="AR32" i="81"/>
  <c r="AR33" i="81"/>
  <c r="AR34" i="81"/>
  <c r="AR35" i="81"/>
  <c r="AR36" i="81"/>
  <c r="AR37" i="81"/>
  <c r="AR38" i="81"/>
  <c r="AR39" i="81"/>
  <c r="AR40" i="81"/>
  <c r="AR41" i="81"/>
  <c r="AR42" i="81"/>
  <c r="AR43" i="81"/>
  <c r="AR44" i="81"/>
  <c r="AR45" i="81"/>
  <c r="AR46" i="81"/>
  <c r="AR47" i="81"/>
  <c r="AR48" i="81"/>
  <c r="AR49" i="81"/>
  <c r="AR50" i="81"/>
  <c r="AR51" i="81"/>
  <c r="AR52" i="81"/>
  <c r="AR53" i="81"/>
  <c r="AR54" i="81"/>
  <c r="AR55" i="81"/>
  <c r="AR56" i="81"/>
  <c r="AR57" i="81"/>
  <c r="AR58" i="81"/>
  <c r="AR59" i="81"/>
  <c r="AR60" i="81"/>
  <c r="AR61" i="81"/>
  <c r="AR62" i="81"/>
  <c r="AR63" i="81"/>
  <c r="AR64" i="81"/>
  <c r="AR65" i="81"/>
  <c r="AR66" i="81"/>
  <c r="AR67" i="81"/>
  <c r="AR68" i="81"/>
  <c r="AR69" i="81"/>
  <c r="AR70" i="81"/>
  <c r="AR71" i="81"/>
  <c r="AR72" i="81"/>
  <c r="AR73" i="81"/>
  <c r="AR74" i="81"/>
  <c r="AR75" i="81"/>
  <c r="AR76" i="81"/>
  <c r="AR77" i="81"/>
  <c r="AR78" i="81"/>
  <c r="AR79" i="81"/>
  <c r="AR80" i="81"/>
  <c r="AR81" i="81"/>
  <c r="AR82" i="81"/>
  <c r="AR83" i="81"/>
  <c r="AR84" i="81"/>
  <c r="AR85" i="81"/>
  <c r="AR86" i="81"/>
  <c r="AR87" i="81"/>
  <c r="AR88" i="81"/>
  <c r="AR89" i="81"/>
  <c r="AR90" i="81"/>
  <c r="AR91" i="81"/>
  <c r="AR92" i="81"/>
  <c r="AR93" i="81"/>
  <c r="AR94" i="81"/>
  <c r="AR95" i="81"/>
  <c r="AR96" i="81"/>
  <c r="AR97" i="81"/>
  <c r="AR98" i="81"/>
  <c r="AR99" i="81"/>
  <c r="AR100" i="81"/>
  <c r="AR101" i="81"/>
  <c r="AR102" i="81"/>
  <c r="AR103" i="81"/>
  <c r="AR104" i="81"/>
  <c r="AR105" i="81"/>
  <c r="AR106" i="81"/>
  <c r="AR107" i="81"/>
  <c r="AR108" i="81"/>
  <c r="AR109" i="81"/>
  <c r="AR110" i="81"/>
  <c r="AR111" i="81"/>
  <c r="AR112" i="81"/>
  <c r="AR113" i="81"/>
  <c r="AR114" i="81"/>
  <c r="AR115" i="81"/>
  <c r="AR116" i="81"/>
  <c r="AR117" i="81"/>
  <c r="AR118" i="81"/>
  <c r="AR119" i="81"/>
  <c r="AR120" i="81"/>
  <c r="AR121" i="81"/>
  <c r="AR122" i="81"/>
  <c r="AR123" i="81"/>
  <c r="AR124" i="81"/>
  <c r="AR125" i="81"/>
  <c r="AR126" i="81"/>
  <c r="AR127" i="81"/>
  <c r="AR128" i="81"/>
  <c r="AR129" i="81"/>
  <c r="AR130" i="81"/>
  <c r="AR131" i="81"/>
  <c r="AR132" i="81"/>
  <c r="AR133" i="81"/>
  <c r="AR134" i="81"/>
  <c r="AR135" i="81"/>
  <c r="AR136" i="81"/>
  <c r="AR137" i="81"/>
  <c r="AR138" i="81"/>
  <c r="AR139" i="81"/>
  <c r="AR140" i="81"/>
  <c r="AR141" i="81"/>
  <c r="AR142" i="81"/>
  <c r="AR143" i="81"/>
  <c r="AR144" i="81"/>
  <c r="AR145" i="81"/>
  <c r="AR146" i="81"/>
  <c r="AR147" i="81"/>
  <c r="AR148" i="81"/>
  <c r="AR149" i="81"/>
  <c r="AR150" i="81"/>
  <c r="AR151" i="81"/>
  <c r="AR152" i="81"/>
  <c r="AR153" i="81"/>
  <c r="AR154" i="81"/>
  <c r="AR155" i="81"/>
  <c r="AR156" i="81"/>
  <c r="AR157" i="81"/>
  <c r="AR158" i="81"/>
  <c r="AR159" i="81"/>
  <c r="AR160" i="81"/>
  <c r="AR161" i="81"/>
  <c r="AR162" i="81"/>
  <c r="AR163" i="81"/>
  <c r="AR164" i="81"/>
  <c r="AR165" i="81"/>
  <c r="AR166" i="81"/>
  <c r="AR167" i="81"/>
  <c r="AR168" i="81"/>
  <c r="AR169" i="81"/>
  <c r="AR170" i="81"/>
  <c r="AR171" i="81"/>
  <c r="AR172" i="81"/>
  <c r="AR173" i="81"/>
  <c r="AR174" i="81"/>
  <c r="AR175" i="81"/>
  <c r="AR176" i="81"/>
  <c r="AR177" i="81"/>
  <c r="AR178" i="81"/>
  <c r="AR179" i="81"/>
  <c r="AR180" i="81"/>
  <c r="AR181" i="81"/>
  <c r="AR182" i="81"/>
  <c r="AR183" i="81"/>
  <c r="AR184" i="81"/>
  <c r="AR185" i="81"/>
  <c r="AR186" i="81"/>
  <c r="AR187" i="81"/>
  <c r="AR188" i="81"/>
  <c r="AR189" i="81"/>
  <c r="AR190" i="81"/>
  <c r="AR191" i="81"/>
  <c r="AR192" i="81"/>
  <c r="AR193" i="81"/>
  <c r="AR194" i="81"/>
  <c r="AR195" i="81"/>
  <c r="AR196" i="81"/>
  <c r="AR197" i="81"/>
  <c r="AR198" i="81"/>
  <c r="AR199" i="81"/>
  <c r="AR200" i="81"/>
  <c r="AR201" i="81"/>
  <c r="AR202" i="81"/>
  <c r="AR203" i="81"/>
  <c r="AR204" i="81"/>
  <c r="AR205" i="81"/>
  <c r="AR206" i="81"/>
  <c r="AR207" i="81"/>
  <c r="AR208" i="81"/>
  <c r="AR209" i="81"/>
  <c r="AR210" i="81"/>
  <c r="AR211" i="81"/>
  <c r="AR212" i="81"/>
  <c r="AR213" i="81"/>
  <c r="AR214" i="81"/>
  <c r="AR215" i="81"/>
  <c r="AR216" i="81"/>
  <c r="AR217" i="81"/>
  <c r="AR218" i="81"/>
  <c r="AR219" i="81"/>
  <c r="AR220" i="81"/>
  <c r="AR221" i="81"/>
  <c r="AR222" i="81"/>
  <c r="AR223" i="81"/>
  <c r="AR224" i="81"/>
  <c r="AR225" i="81"/>
  <c r="AR226" i="81"/>
  <c r="AR227" i="81"/>
  <c r="AR228" i="81"/>
  <c r="AR229" i="81"/>
  <c r="AR230" i="81"/>
  <c r="AR231" i="81"/>
  <c r="AR232" i="81"/>
  <c r="AR233" i="81"/>
  <c r="AR234" i="81"/>
  <c r="AR235" i="81"/>
  <c r="AR236" i="81"/>
  <c r="AR237" i="81"/>
  <c r="AR238" i="81"/>
  <c r="AR239" i="81"/>
  <c r="AR240" i="81"/>
  <c r="AR241" i="81"/>
  <c r="AR242" i="81"/>
  <c r="AR243" i="81"/>
  <c r="AR244" i="81"/>
  <c r="AR245" i="81"/>
  <c r="AR246" i="81"/>
  <c r="AR247" i="81"/>
  <c r="AR248" i="81"/>
  <c r="AR249" i="81"/>
  <c r="AR250" i="81"/>
  <c r="AR251" i="81"/>
  <c r="AR252" i="81"/>
  <c r="AR253" i="81"/>
  <c r="AR254" i="81"/>
  <c r="AR255" i="81"/>
  <c r="AR256" i="81"/>
  <c r="AR257" i="81"/>
  <c r="AR258" i="81"/>
  <c r="AR259" i="81"/>
  <c r="AR260" i="81"/>
  <c r="AR261" i="81"/>
  <c r="AR262" i="81"/>
  <c r="AR263" i="81"/>
  <c r="AR264" i="81"/>
  <c r="AR265" i="81"/>
  <c r="AR266" i="81"/>
  <c r="AR267" i="81"/>
  <c r="AR268" i="81"/>
  <c r="AR269" i="81"/>
  <c r="AR270" i="81"/>
  <c r="AR271" i="81"/>
  <c r="AR272" i="81"/>
  <c r="AR273" i="81"/>
  <c r="AR274" i="81"/>
  <c r="AR275" i="81"/>
  <c r="AR276" i="81"/>
  <c r="AR277" i="81"/>
  <c r="AR278" i="81"/>
  <c r="AR279" i="81"/>
  <c r="AR280" i="81"/>
  <c r="AR281" i="81"/>
  <c r="AR282" i="81"/>
  <c r="AR283" i="81"/>
  <c r="AR284" i="81"/>
  <c r="AR285" i="81"/>
  <c r="AR286" i="81"/>
  <c r="AR287" i="81"/>
  <c r="AR288" i="81"/>
  <c r="AR289" i="81"/>
  <c r="AR290" i="81"/>
  <c r="AR291" i="81"/>
  <c r="AR292" i="81"/>
  <c r="AR293" i="81"/>
  <c r="AR294" i="81"/>
  <c r="AR295" i="81"/>
  <c r="AR296" i="81"/>
  <c r="AR297" i="81"/>
  <c r="AR298" i="81"/>
  <c r="AR299" i="81"/>
  <c r="AR300" i="81"/>
  <c r="AR301" i="81"/>
  <c r="AR302" i="81"/>
  <c r="AR303" i="81"/>
  <c r="AR304" i="81"/>
  <c r="AR305" i="81"/>
  <c r="AR306" i="81"/>
  <c r="AR307" i="81"/>
  <c r="AR308" i="81"/>
  <c r="AR309" i="81"/>
  <c r="AR310" i="81"/>
  <c r="AR311" i="81"/>
  <c r="AR312" i="81"/>
  <c r="AR313" i="81"/>
  <c r="AR314" i="81"/>
  <c r="AR315" i="81"/>
  <c r="AR316" i="81"/>
  <c r="AR317" i="81"/>
  <c r="AR318" i="81"/>
  <c r="AR319" i="81"/>
  <c r="AR320" i="81"/>
  <c r="AR321" i="81"/>
  <c r="AR322" i="81"/>
  <c r="AR323" i="81"/>
  <c r="AR324" i="81"/>
  <c r="AR325" i="81"/>
  <c r="AR326" i="81"/>
  <c r="AR327" i="81"/>
  <c r="AR328" i="81"/>
  <c r="AR329" i="81"/>
  <c r="AR330" i="81"/>
  <c r="AR331" i="81"/>
  <c r="AR332" i="81"/>
  <c r="AR333" i="81"/>
  <c r="AR334" i="81"/>
  <c r="AR335" i="81"/>
  <c r="AR336" i="81"/>
  <c r="AR337" i="81"/>
  <c r="AR338" i="81"/>
  <c r="AR339" i="81"/>
  <c r="AR340" i="81"/>
  <c r="AR341" i="81"/>
  <c r="AR342" i="81"/>
  <c r="AR343" i="81"/>
  <c r="AR344" i="81"/>
  <c r="AR345" i="81"/>
  <c r="AR346" i="81"/>
  <c r="AR347" i="81"/>
  <c r="AR348" i="81"/>
  <c r="AR349" i="81"/>
  <c r="AR350" i="81"/>
  <c r="AR351" i="81"/>
  <c r="AR352" i="81"/>
  <c r="AR353" i="81"/>
  <c r="AR354" i="81"/>
  <c r="AR355" i="81"/>
  <c r="AR356" i="81"/>
  <c r="AR357" i="81"/>
  <c r="AR358" i="81"/>
  <c r="AR359" i="81"/>
  <c r="AR360" i="81"/>
  <c r="AR361" i="81"/>
  <c r="AR362" i="81"/>
  <c r="AR363" i="81"/>
  <c r="AR364" i="81"/>
  <c r="AR365" i="81"/>
  <c r="AR366" i="81"/>
  <c r="AR367" i="81"/>
  <c r="AR368" i="81"/>
  <c r="AR369" i="81"/>
  <c r="AR370" i="81"/>
  <c r="AR371" i="81"/>
  <c r="AR372" i="81"/>
  <c r="AR373" i="81"/>
  <c r="AR374" i="81"/>
  <c r="AR375" i="81"/>
  <c r="AR376" i="81"/>
  <c r="AR377" i="81"/>
  <c r="AR378" i="81"/>
  <c r="AR379" i="81"/>
  <c r="AR380" i="81"/>
  <c r="AR381" i="81"/>
  <c r="AR382" i="81"/>
  <c r="AR383" i="81"/>
  <c r="AR384" i="81"/>
  <c r="AR385" i="81"/>
  <c r="AR386" i="81"/>
  <c r="AR387" i="81"/>
  <c r="AR388" i="81"/>
  <c r="AR389" i="81"/>
  <c r="AR390" i="81"/>
  <c r="AR391" i="81"/>
  <c r="AR392" i="81"/>
  <c r="AR393" i="81"/>
  <c r="AR394" i="81"/>
  <c r="AR395" i="81"/>
  <c r="AR396" i="81"/>
  <c r="AR397" i="81"/>
  <c r="AR398" i="81"/>
  <c r="AR399" i="81"/>
  <c r="AR400" i="81"/>
  <c r="AR401" i="81"/>
  <c r="AR402" i="81"/>
  <c r="AR403" i="81"/>
  <c r="AR404" i="81"/>
  <c r="AR405" i="81"/>
  <c r="AR406" i="81"/>
  <c r="AR407" i="81"/>
  <c r="AR408" i="81"/>
  <c r="AR409" i="81"/>
  <c r="AR410" i="81"/>
  <c r="AR411" i="81"/>
  <c r="AR412" i="81"/>
  <c r="AR413" i="81"/>
  <c r="AR414" i="81"/>
  <c r="AR415" i="81"/>
  <c r="AR416" i="81"/>
  <c r="AR417" i="81"/>
  <c r="AR418" i="81"/>
  <c r="AR419" i="81"/>
  <c r="AR420" i="81"/>
  <c r="AR421" i="81"/>
  <c r="AR422" i="81"/>
  <c r="AR423" i="81"/>
  <c r="AR424" i="81"/>
  <c r="AR425" i="81"/>
  <c r="AR426" i="81"/>
  <c r="AR427" i="81"/>
  <c r="AR428" i="81"/>
  <c r="AR429" i="81"/>
  <c r="AR430" i="81"/>
  <c r="AR431" i="81"/>
  <c r="AR432" i="81"/>
  <c r="AR433" i="81"/>
  <c r="AR434" i="81"/>
  <c r="AR435" i="81"/>
  <c r="AR436" i="81"/>
  <c r="AR437" i="81"/>
  <c r="AR438" i="81"/>
  <c r="AR439" i="81"/>
  <c r="AR440" i="81"/>
  <c r="AR441" i="81"/>
  <c r="AR442" i="81"/>
  <c r="AR443" i="81"/>
  <c r="AR444" i="81"/>
  <c r="AR445" i="81"/>
  <c r="AR446" i="81"/>
  <c r="AR447" i="81"/>
  <c r="AR448" i="81"/>
  <c r="AR449" i="81"/>
  <c r="AR450" i="81"/>
  <c r="AR451" i="81"/>
  <c r="AR452" i="81"/>
  <c r="AR453" i="81"/>
  <c r="AR454" i="81"/>
  <c r="AR455" i="81"/>
  <c r="AR456" i="81"/>
  <c r="AR457" i="81"/>
  <c r="AR458" i="81"/>
  <c r="AR459" i="81"/>
  <c r="AR460" i="81"/>
  <c r="AR461" i="81"/>
  <c r="AR462" i="81"/>
  <c r="AR463" i="81"/>
  <c r="AR464" i="81"/>
  <c r="AR465" i="81"/>
  <c r="AR466" i="81"/>
  <c r="AR467" i="81"/>
  <c r="AR468" i="81"/>
  <c r="AR469" i="81"/>
  <c r="AR470" i="81"/>
  <c r="AR471" i="81"/>
  <c r="AR472" i="81"/>
  <c r="AR473" i="81"/>
  <c r="AR474" i="81"/>
  <c r="AR475" i="81"/>
  <c r="AR476" i="81"/>
  <c r="AR477" i="81"/>
  <c r="AR478" i="81"/>
  <c r="AR479" i="81"/>
  <c r="AR480" i="81"/>
  <c r="AR481" i="81"/>
  <c r="AR482" i="81"/>
  <c r="AR483" i="81"/>
  <c r="AR484" i="81"/>
  <c r="AR485" i="81"/>
  <c r="AR486" i="81"/>
  <c r="AR487" i="81"/>
  <c r="AR488" i="81"/>
  <c r="AR489" i="81"/>
  <c r="AR490" i="81"/>
  <c r="AR491" i="81"/>
  <c r="AR492" i="81"/>
  <c r="AR493" i="81"/>
  <c r="AR494" i="81"/>
  <c r="AR495" i="81"/>
  <c r="AR496" i="81"/>
  <c r="AR497" i="81"/>
  <c r="AR498" i="81"/>
  <c r="AR499" i="81"/>
  <c r="AR500" i="81"/>
  <c r="AR501" i="81"/>
  <c r="AR502" i="81"/>
  <c r="AR503" i="81"/>
  <c r="AR504" i="81"/>
  <c r="AR505" i="81"/>
  <c r="AR506" i="81"/>
  <c r="AR507" i="81"/>
  <c r="AR508" i="81"/>
  <c r="AR509" i="81"/>
  <c r="AR510" i="81"/>
  <c r="AR511" i="81"/>
  <c r="AR512" i="81"/>
  <c r="AR513" i="81"/>
  <c r="AR514" i="81"/>
  <c r="AR515" i="81"/>
  <c r="AR516" i="81"/>
  <c r="AR517" i="81"/>
  <c r="AR518" i="81"/>
  <c r="AR519" i="81"/>
  <c r="AR520" i="81"/>
  <c r="AR521" i="81"/>
  <c r="AR522" i="81"/>
  <c r="AR523" i="81"/>
  <c r="AR524" i="81"/>
  <c r="AR525" i="81"/>
  <c r="AR526" i="81"/>
  <c r="AR527" i="81"/>
  <c r="AR528" i="81"/>
  <c r="AR529" i="81"/>
  <c r="AR530" i="81"/>
  <c r="AR531" i="81"/>
  <c r="AR532" i="81"/>
  <c r="AR533" i="81"/>
  <c r="AR534" i="81"/>
  <c r="AR535" i="81"/>
  <c r="AR536" i="81"/>
  <c r="AR537" i="81"/>
  <c r="AR538" i="81"/>
  <c r="AR539" i="81"/>
  <c r="AR540" i="81"/>
  <c r="AR541" i="81"/>
  <c r="AR542" i="81"/>
  <c r="AR543" i="81"/>
  <c r="AR544" i="81"/>
  <c r="AR545" i="81"/>
  <c r="AR546" i="81"/>
  <c r="AR547" i="81"/>
  <c r="AR548" i="81"/>
  <c r="AR549" i="81"/>
  <c r="AR550" i="81"/>
  <c r="AR551" i="81"/>
  <c r="AR552" i="81"/>
  <c r="AR553" i="81"/>
  <c r="AR554" i="81"/>
  <c r="AR555" i="81"/>
  <c r="AR556" i="81"/>
  <c r="AR557" i="81"/>
  <c r="AR558" i="81"/>
  <c r="AR559" i="81"/>
  <c r="AR560" i="81"/>
  <c r="AR561" i="81"/>
  <c r="AR562" i="81"/>
  <c r="AR563" i="81"/>
  <c r="AR564" i="81"/>
  <c r="AR565" i="81"/>
  <c r="AR566" i="81"/>
  <c r="AR567" i="81"/>
  <c r="AR568" i="81"/>
  <c r="AR569" i="81"/>
  <c r="AR570" i="81"/>
  <c r="AR571" i="81"/>
  <c r="AR572" i="81"/>
  <c r="AR573" i="81"/>
  <c r="AR574" i="81"/>
  <c r="AR575" i="81"/>
  <c r="AR576" i="81"/>
  <c r="AR577" i="81"/>
  <c r="AR578" i="81"/>
  <c r="AR579" i="81"/>
  <c r="AR580" i="81"/>
  <c r="AR581" i="81"/>
  <c r="AR582" i="81"/>
  <c r="AR583" i="81"/>
  <c r="AR584" i="81"/>
  <c r="AR585" i="81"/>
  <c r="AR586" i="81"/>
  <c r="AR587" i="81"/>
  <c r="AR588" i="81"/>
  <c r="AR589" i="81"/>
  <c r="AR590" i="81"/>
  <c r="AR591" i="81"/>
  <c r="AR592" i="81"/>
  <c r="AR593" i="81"/>
  <c r="AR594" i="81"/>
  <c r="AR595" i="81"/>
  <c r="AR596" i="81"/>
  <c r="AR597" i="81"/>
  <c r="AR598" i="81"/>
  <c r="AR599" i="81"/>
  <c r="AR600" i="81"/>
  <c r="AR601" i="81"/>
  <c r="AR602" i="81"/>
  <c r="AR603" i="81"/>
  <c r="AR604" i="81"/>
  <c r="AR605" i="81"/>
  <c r="AR606" i="81"/>
  <c r="AR607" i="81"/>
  <c r="AR608" i="81"/>
  <c r="AR609" i="81"/>
  <c r="AR610" i="81"/>
  <c r="AR611" i="81"/>
  <c r="AR612" i="81"/>
  <c r="AR613" i="81"/>
  <c r="AR614" i="81"/>
  <c r="AR615" i="81"/>
  <c r="AR616" i="81"/>
  <c r="AR617" i="81"/>
  <c r="AR618" i="81"/>
  <c r="AR619" i="81"/>
  <c r="AR620" i="81"/>
  <c r="AR621" i="81"/>
  <c r="AR622" i="81"/>
  <c r="AR623" i="81"/>
  <c r="AR624" i="81"/>
  <c r="AR625" i="81"/>
  <c r="AR626" i="81"/>
  <c r="AR627" i="81"/>
  <c r="AR628" i="81"/>
  <c r="AR629" i="81"/>
  <c r="AR630" i="81"/>
  <c r="AR631" i="81"/>
  <c r="AR632" i="81"/>
  <c r="AR633" i="81"/>
  <c r="AR634" i="81"/>
  <c r="AR635" i="81"/>
  <c r="AR636" i="81"/>
  <c r="AR637" i="81"/>
  <c r="AR638" i="81"/>
  <c r="AR639" i="81"/>
  <c r="AR640" i="81"/>
  <c r="AR641" i="81"/>
  <c r="AR642" i="81"/>
  <c r="AR643" i="81"/>
  <c r="AR644" i="81"/>
  <c r="AR645" i="81"/>
  <c r="AR646" i="81"/>
  <c r="AR647" i="81"/>
  <c r="AR648" i="81"/>
  <c r="AR649" i="81"/>
  <c r="AR650" i="81"/>
  <c r="AR651" i="81"/>
  <c r="AR652" i="81"/>
  <c r="AR653" i="81"/>
  <c r="AR654" i="81"/>
  <c r="AR655" i="81"/>
  <c r="AR656" i="81"/>
  <c r="AR657" i="81"/>
  <c r="AR658" i="81"/>
  <c r="AR659" i="81"/>
  <c r="AR660" i="81"/>
  <c r="AR661" i="81"/>
  <c r="AR662" i="81"/>
  <c r="AR663" i="81"/>
  <c r="AR664" i="81"/>
  <c r="AR665" i="81"/>
  <c r="AR666" i="81"/>
  <c r="AR667" i="81"/>
  <c r="AR668" i="81"/>
  <c r="AR669" i="81"/>
  <c r="AR670" i="81"/>
  <c r="AR671" i="81"/>
  <c r="AR672" i="81"/>
  <c r="AR673" i="81"/>
  <c r="AR674" i="81"/>
  <c r="AR675" i="81"/>
  <c r="AR676" i="81"/>
  <c r="AR677" i="81"/>
  <c r="AR678" i="81"/>
  <c r="AR679" i="81"/>
  <c r="AR680" i="81"/>
  <c r="AR681" i="81"/>
  <c r="AR682" i="81"/>
  <c r="AR683" i="81"/>
  <c r="AR684" i="81"/>
  <c r="AR685" i="81"/>
  <c r="AR686" i="81"/>
  <c r="AR687" i="81"/>
  <c r="AR688" i="81"/>
  <c r="AR689" i="81"/>
  <c r="AR690" i="81"/>
  <c r="AR691" i="81"/>
  <c r="AR692" i="81"/>
  <c r="AR693" i="81"/>
  <c r="AR694" i="81"/>
  <c r="AR695" i="81"/>
  <c r="AR696" i="81"/>
  <c r="AR697" i="81"/>
  <c r="AR698" i="81"/>
  <c r="AR699" i="81"/>
  <c r="AR700" i="81"/>
  <c r="AR701" i="81"/>
  <c r="AR702" i="81"/>
  <c r="AR703" i="81"/>
  <c r="AR704" i="81"/>
  <c r="AR705" i="81"/>
  <c r="AR706" i="81"/>
  <c r="AR707" i="81"/>
  <c r="AR708" i="81"/>
  <c r="AR709" i="81"/>
  <c r="AR710" i="81"/>
  <c r="AR711" i="81"/>
  <c r="AR712" i="81"/>
  <c r="AR713" i="81"/>
  <c r="AR714" i="81"/>
  <c r="AR715" i="81"/>
  <c r="AR716" i="81"/>
  <c r="AR717" i="81"/>
  <c r="AR718" i="81"/>
  <c r="AR719" i="81"/>
  <c r="AR720" i="81"/>
  <c r="AR721" i="81"/>
  <c r="AR722" i="81"/>
  <c r="AR723" i="81"/>
  <c r="AR724" i="81"/>
  <c r="AR725" i="81"/>
  <c r="AR726" i="81"/>
  <c r="AR727" i="81"/>
  <c r="AR728" i="81"/>
  <c r="AR729" i="81"/>
  <c r="AR730" i="81"/>
  <c r="AR731" i="81"/>
  <c r="AR732" i="81"/>
  <c r="AR733" i="81"/>
  <c r="AR734" i="81"/>
  <c r="AR735" i="81"/>
  <c r="AR736" i="81"/>
  <c r="AR737" i="81"/>
  <c r="AR738" i="81"/>
  <c r="AR739" i="81"/>
  <c r="AR740" i="81"/>
  <c r="AR741" i="81"/>
  <c r="AR742" i="81"/>
  <c r="AR743" i="81"/>
  <c r="AR744" i="81"/>
  <c r="AR745" i="81"/>
  <c r="AR746" i="81"/>
  <c r="AR747" i="81"/>
  <c r="AR748" i="81"/>
  <c r="AR749" i="81"/>
  <c r="AR750" i="81"/>
  <c r="AR751" i="81"/>
  <c r="AR752" i="81"/>
  <c r="AR753" i="81"/>
  <c r="AR754" i="81"/>
  <c r="AR755" i="81"/>
  <c r="AR756" i="81"/>
  <c r="AR757" i="81"/>
  <c r="AR758" i="81"/>
  <c r="AR759" i="81"/>
  <c r="AR760" i="81"/>
  <c r="AR761" i="81"/>
  <c r="AR762" i="81"/>
  <c r="AR763" i="81"/>
  <c r="AR764" i="81"/>
  <c r="AR765" i="81"/>
  <c r="AR766" i="81"/>
  <c r="AR767" i="81"/>
  <c r="AR768" i="81"/>
  <c r="AR769" i="81"/>
  <c r="AR770" i="81"/>
  <c r="AR771" i="81"/>
  <c r="AR772" i="81"/>
  <c r="AR5" i="81"/>
  <c r="A75" i="4" l="1"/>
  <c r="A65" i="4" l="1"/>
  <c r="A67" i="4"/>
  <c r="A66" i="4"/>
  <c r="A69" i="4"/>
  <c r="A68" i="4"/>
  <c r="A71" i="4"/>
  <c r="A70" i="4"/>
  <c r="B105" i="4"/>
  <c r="B104" i="4"/>
  <c r="B103" i="4"/>
  <c r="C157" i="4" s="1"/>
  <c r="H157" i="4" s="1"/>
  <c r="C156" i="4"/>
  <c r="H156" i="4" s="1"/>
  <c r="B99" i="4"/>
  <c r="B98" i="4"/>
  <c r="B97" i="4"/>
  <c r="C155" i="4" s="1"/>
  <c r="H155" i="4" s="1"/>
  <c r="B184" i="4" l="1"/>
  <c r="G157" i="4"/>
  <c r="B183" i="4"/>
  <c r="G156" i="4"/>
  <c r="B182" i="4"/>
  <c r="C141" i="4"/>
  <c r="C152" i="4"/>
  <c r="C148" i="4"/>
  <c r="C144" i="4"/>
  <c r="C140" i="4"/>
  <c r="C151" i="4"/>
  <c r="C147" i="4"/>
  <c r="C143" i="4"/>
  <c r="C154" i="4"/>
  <c r="C146" i="4"/>
  <c r="C142" i="4"/>
  <c r="C153" i="4"/>
  <c r="C149" i="4"/>
  <c r="H149" i="4" s="1"/>
  <c r="C145" i="4"/>
  <c r="N10" i="81"/>
  <c r="B169" i="4" l="1"/>
  <c r="B170" i="4"/>
  <c r="B171" i="4"/>
  <c r="B172" i="4"/>
  <c r="B173" i="4"/>
  <c r="B174" i="4"/>
  <c r="B175" i="4"/>
  <c r="B176" i="4"/>
  <c r="G149" i="4"/>
  <c r="B178" i="4"/>
  <c r="B179" i="4"/>
  <c r="G152" i="4"/>
  <c r="B180" i="4"/>
  <c r="B181" i="4"/>
  <c r="B167" i="4"/>
  <c r="B168" i="4"/>
  <c r="G171" i="4"/>
  <c r="F171" i="4"/>
  <c r="D171" i="4"/>
  <c r="C171" i="4"/>
  <c r="H171" i="4" l="1" a="1"/>
  <c r="H171" i="4" s="1"/>
  <c r="I171" i="4" s="1"/>
  <c r="BH2" i="81"/>
  <c r="AK2" i="81"/>
  <c r="N6" i="81"/>
  <c r="N7" i="81"/>
  <c r="N8" i="81"/>
  <c r="N9" i="81"/>
  <c r="N11" i="81"/>
  <c r="N12" i="81"/>
  <c r="N13" i="81"/>
  <c r="N14" i="81"/>
  <c r="N15" i="81"/>
  <c r="N16" i="81"/>
  <c r="N17" i="81"/>
  <c r="N18" i="81"/>
  <c r="N19" i="81"/>
  <c r="N20" i="81"/>
  <c r="N21" i="81"/>
  <c r="N22" i="81"/>
  <c r="N23" i="81"/>
  <c r="N24" i="81"/>
  <c r="N25" i="81"/>
  <c r="N26" i="81"/>
  <c r="N27" i="81"/>
  <c r="N28" i="81"/>
  <c r="N29" i="81"/>
  <c r="N30" i="81"/>
  <c r="N31" i="81"/>
  <c r="N32" i="81"/>
  <c r="N33" i="81"/>
  <c r="N34" i="81"/>
  <c r="N35" i="81"/>
  <c r="N36" i="81"/>
  <c r="N37" i="81"/>
  <c r="N38" i="81"/>
  <c r="N39" i="81"/>
  <c r="N40" i="81"/>
  <c r="N41" i="81"/>
  <c r="N42" i="81"/>
  <c r="N43" i="81"/>
  <c r="N44" i="81"/>
  <c r="N45" i="81"/>
  <c r="N46" i="81"/>
  <c r="N47" i="81"/>
  <c r="N48" i="81"/>
  <c r="N49" i="81"/>
  <c r="N50" i="81"/>
  <c r="N51" i="81"/>
  <c r="N52" i="81"/>
  <c r="N53" i="81"/>
  <c r="N54" i="81"/>
  <c r="N55" i="81"/>
  <c r="N56" i="81"/>
  <c r="N57" i="81"/>
  <c r="N58" i="81"/>
  <c r="N59" i="81"/>
  <c r="N60" i="81"/>
  <c r="N61" i="81"/>
  <c r="N62" i="81"/>
  <c r="N63" i="81"/>
  <c r="N64" i="81"/>
  <c r="N65" i="81"/>
  <c r="N66" i="81"/>
  <c r="N67" i="81"/>
  <c r="N68" i="81"/>
  <c r="N69" i="81"/>
  <c r="N70" i="81"/>
  <c r="N71" i="81"/>
  <c r="N72" i="81"/>
  <c r="N73" i="81"/>
  <c r="N74" i="81"/>
  <c r="N75" i="81"/>
  <c r="N76" i="81"/>
  <c r="N77" i="81"/>
  <c r="N78" i="81"/>
  <c r="N79" i="81"/>
  <c r="N80" i="81"/>
  <c r="N81" i="81"/>
  <c r="N82" i="81"/>
  <c r="N83" i="81"/>
  <c r="N84" i="81"/>
  <c r="N85" i="81"/>
  <c r="N86" i="81"/>
  <c r="N87" i="81"/>
  <c r="N88" i="81"/>
  <c r="N89" i="81"/>
  <c r="N90" i="81"/>
  <c r="N91" i="81"/>
  <c r="N92" i="81"/>
  <c r="N93" i="81"/>
  <c r="N94" i="81"/>
  <c r="N95" i="81"/>
  <c r="N96" i="81"/>
  <c r="N97" i="81"/>
  <c r="N98" i="81"/>
  <c r="N99" i="81"/>
  <c r="N100" i="81"/>
  <c r="N101" i="81"/>
  <c r="N102" i="81"/>
  <c r="N103" i="81"/>
  <c r="N104" i="81"/>
  <c r="N105" i="81"/>
  <c r="N106" i="81"/>
  <c r="N107" i="81"/>
  <c r="N108" i="81"/>
  <c r="N109" i="81"/>
  <c r="N110" i="81"/>
  <c r="N111" i="81"/>
  <c r="N112" i="81"/>
  <c r="N113" i="81"/>
  <c r="N114" i="81"/>
  <c r="N115" i="81"/>
  <c r="N116" i="81"/>
  <c r="N117" i="81"/>
  <c r="N118" i="81"/>
  <c r="N119" i="81"/>
  <c r="N120" i="81"/>
  <c r="N121" i="81"/>
  <c r="N122" i="81"/>
  <c r="N123" i="81"/>
  <c r="N124" i="81"/>
  <c r="N125" i="81"/>
  <c r="N126" i="81"/>
  <c r="N127" i="81"/>
  <c r="N128" i="81"/>
  <c r="N129" i="81"/>
  <c r="N130" i="81"/>
  <c r="N131" i="81"/>
  <c r="N132" i="81"/>
  <c r="N133" i="81"/>
  <c r="N134" i="81"/>
  <c r="N135" i="81"/>
  <c r="N136" i="81"/>
  <c r="N137" i="81"/>
  <c r="N138" i="81"/>
  <c r="N139" i="81"/>
  <c r="N140" i="81"/>
  <c r="N141" i="81"/>
  <c r="N142" i="81"/>
  <c r="N143" i="81"/>
  <c r="N144" i="81"/>
  <c r="N145" i="81"/>
  <c r="N146" i="81"/>
  <c r="N147" i="81"/>
  <c r="N148" i="81"/>
  <c r="N149" i="81"/>
  <c r="N150" i="81"/>
  <c r="N151" i="81"/>
  <c r="N152" i="81"/>
  <c r="N153" i="81"/>
  <c r="N154" i="81"/>
  <c r="N155" i="81"/>
  <c r="N156" i="81"/>
  <c r="N157" i="81"/>
  <c r="N158" i="81"/>
  <c r="N159" i="81"/>
  <c r="N160" i="81"/>
  <c r="N161" i="81"/>
  <c r="N162" i="81"/>
  <c r="N163" i="81"/>
  <c r="N164" i="81"/>
  <c r="N165" i="81"/>
  <c r="N166" i="81"/>
  <c r="N167" i="81"/>
  <c r="N168" i="81"/>
  <c r="N169" i="81"/>
  <c r="N170" i="81"/>
  <c r="N171" i="81"/>
  <c r="N172" i="81"/>
  <c r="N173" i="81"/>
  <c r="N174" i="81"/>
  <c r="N175" i="81"/>
  <c r="N176" i="81"/>
  <c r="N177" i="81"/>
  <c r="N178" i="81"/>
  <c r="N179" i="81"/>
  <c r="N180" i="81"/>
  <c r="N181" i="81"/>
  <c r="N182" i="81"/>
  <c r="N183" i="81"/>
  <c r="N184" i="81"/>
  <c r="N185" i="81"/>
  <c r="N186" i="81"/>
  <c r="N187" i="81"/>
  <c r="N188" i="81"/>
  <c r="N189" i="81"/>
  <c r="N190" i="81"/>
  <c r="N191" i="81"/>
  <c r="N192" i="81"/>
  <c r="N193" i="81"/>
  <c r="N194" i="81"/>
  <c r="N195" i="81"/>
  <c r="N196" i="81"/>
  <c r="N197" i="81"/>
  <c r="N198" i="81"/>
  <c r="N199" i="81"/>
  <c r="N200" i="81"/>
  <c r="N201" i="81"/>
  <c r="N202" i="81"/>
  <c r="N203" i="81"/>
  <c r="N204" i="81"/>
  <c r="N205" i="81"/>
  <c r="N206" i="81"/>
  <c r="N207" i="81"/>
  <c r="N208" i="81"/>
  <c r="N209" i="81"/>
  <c r="N210" i="81"/>
  <c r="N211" i="81"/>
  <c r="N212" i="81"/>
  <c r="N213" i="81"/>
  <c r="N214" i="81"/>
  <c r="N215" i="81"/>
  <c r="N216" i="81"/>
  <c r="N217" i="81"/>
  <c r="N218" i="81"/>
  <c r="N219" i="81"/>
  <c r="N220" i="81"/>
  <c r="N221" i="81"/>
  <c r="N222" i="81"/>
  <c r="N223" i="81"/>
  <c r="N224" i="81"/>
  <c r="N225" i="81"/>
  <c r="N226" i="81"/>
  <c r="N227" i="81"/>
  <c r="N228" i="81"/>
  <c r="N229" i="81"/>
  <c r="N230" i="81"/>
  <c r="N231" i="81"/>
  <c r="N232" i="81"/>
  <c r="N233" i="81"/>
  <c r="N234" i="81"/>
  <c r="N235" i="81"/>
  <c r="N236" i="81"/>
  <c r="N237" i="81"/>
  <c r="N238" i="81"/>
  <c r="N239" i="81"/>
  <c r="N240" i="81"/>
  <c r="N241" i="81"/>
  <c r="N242" i="81"/>
  <c r="N243" i="81"/>
  <c r="N244" i="81"/>
  <c r="N245" i="81"/>
  <c r="N246" i="81"/>
  <c r="N247" i="81"/>
  <c r="N248" i="81"/>
  <c r="N249" i="81"/>
  <c r="N250" i="81"/>
  <c r="N251" i="81"/>
  <c r="N252" i="81"/>
  <c r="N253" i="81"/>
  <c r="N254" i="81"/>
  <c r="N255" i="81"/>
  <c r="N256" i="81"/>
  <c r="N257" i="81"/>
  <c r="N258" i="81"/>
  <c r="N259" i="81"/>
  <c r="N260" i="81"/>
  <c r="N261" i="81"/>
  <c r="N262" i="81"/>
  <c r="N263" i="81"/>
  <c r="N264" i="81"/>
  <c r="N265" i="81"/>
  <c r="N266" i="81"/>
  <c r="N267" i="81"/>
  <c r="N268" i="81"/>
  <c r="N269" i="81"/>
  <c r="N270" i="81"/>
  <c r="N271" i="81"/>
  <c r="N272" i="81"/>
  <c r="N273" i="81"/>
  <c r="N274" i="81"/>
  <c r="N275" i="81"/>
  <c r="N276" i="81"/>
  <c r="N277" i="81"/>
  <c r="N278" i="81"/>
  <c r="N279" i="81"/>
  <c r="N280" i="81"/>
  <c r="N281" i="81"/>
  <c r="N282" i="81"/>
  <c r="N283" i="81"/>
  <c r="N284" i="81"/>
  <c r="N285" i="81"/>
  <c r="N286" i="81"/>
  <c r="N287" i="81"/>
  <c r="N288" i="81"/>
  <c r="N289" i="81"/>
  <c r="N290" i="81"/>
  <c r="N291" i="81"/>
  <c r="N292" i="81"/>
  <c r="N293" i="81"/>
  <c r="N294" i="81"/>
  <c r="N295" i="81"/>
  <c r="N296" i="81"/>
  <c r="N297" i="81"/>
  <c r="N298" i="81"/>
  <c r="N299" i="81"/>
  <c r="N300" i="81"/>
  <c r="N301" i="81"/>
  <c r="N302" i="81"/>
  <c r="N303" i="81"/>
  <c r="N304" i="81"/>
  <c r="N305" i="81"/>
  <c r="N306" i="81"/>
  <c r="N307" i="81"/>
  <c r="N308" i="81"/>
  <c r="N309" i="81"/>
  <c r="N310" i="81"/>
  <c r="N311" i="81"/>
  <c r="N312" i="81"/>
  <c r="N313" i="81"/>
  <c r="N314" i="81"/>
  <c r="N315" i="81"/>
  <c r="N316" i="81"/>
  <c r="N317" i="81"/>
  <c r="N318" i="81"/>
  <c r="N319" i="81"/>
  <c r="N320" i="81"/>
  <c r="N321" i="81"/>
  <c r="N322" i="81"/>
  <c r="N323" i="81"/>
  <c r="N324" i="81"/>
  <c r="N325" i="81"/>
  <c r="N326" i="81"/>
  <c r="N327" i="81"/>
  <c r="N328" i="81"/>
  <c r="N329" i="81"/>
  <c r="N330" i="81"/>
  <c r="N331" i="81"/>
  <c r="N332" i="81"/>
  <c r="N333" i="81"/>
  <c r="N334" i="81"/>
  <c r="N335" i="81"/>
  <c r="N336" i="81"/>
  <c r="N337" i="81"/>
  <c r="N338" i="81"/>
  <c r="N339" i="81"/>
  <c r="N340" i="81"/>
  <c r="N341" i="81"/>
  <c r="N342" i="81"/>
  <c r="N343" i="81"/>
  <c r="N344" i="81"/>
  <c r="N345" i="81"/>
  <c r="N346" i="81"/>
  <c r="N347" i="81"/>
  <c r="N348" i="81"/>
  <c r="N349" i="81"/>
  <c r="N350" i="81"/>
  <c r="N351" i="81"/>
  <c r="N352" i="81"/>
  <c r="N353" i="81"/>
  <c r="N354" i="81"/>
  <c r="N355" i="81"/>
  <c r="N356" i="81"/>
  <c r="N357" i="81"/>
  <c r="N358" i="81"/>
  <c r="N359" i="81"/>
  <c r="N360" i="81"/>
  <c r="N361" i="81"/>
  <c r="N362" i="81"/>
  <c r="N363" i="81"/>
  <c r="N364" i="81"/>
  <c r="N365" i="81"/>
  <c r="N366" i="81"/>
  <c r="N367" i="81"/>
  <c r="N368" i="81"/>
  <c r="N369" i="81"/>
  <c r="N370" i="81"/>
  <c r="N371" i="81"/>
  <c r="N372" i="81"/>
  <c r="N373" i="81"/>
  <c r="N374" i="81"/>
  <c r="N375" i="81"/>
  <c r="N376" i="81"/>
  <c r="N377" i="81"/>
  <c r="N378" i="81"/>
  <c r="N379" i="81"/>
  <c r="N380" i="81"/>
  <c r="N381" i="81"/>
  <c r="N382" i="81"/>
  <c r="N383" i="81"/>
  <c r="N384" i="81"/>
  <c r="N385" i="81"/>
  <c r="N386" i="81"/>
  <c r="N387" i="81"/>
  <c r="N388" i="81"/>
  <c r="N389" i="81"/>
  <c r="N390" i="81"/>
  <c r="N391" i="81"/>
  <c r="N392" i="81"/>
  <c r="N393" i="81"/>
  <c r="N394" i="81"/>
  <c r="N395" i="81"/>
  <c r="N396" i="81"/>
  <c r="N397" i="81"/>
  <c r="N398" i="81"/>
  <c r="N399" i="81"/>
  <c r="N400" i="81"/>
  <c r="N401" i="81"/>
  <c r="N402" i="81"/>
  <c r="N403" i="81"/>
  <c r="N404" i="81"/>
  <c r="N405" i="81"/>
  <c r="N406" i="81"/>
  <c r="N407" i="81"/>
  <c r="N408" i="81"/>
  <c r="N409" i="81"/>
  <c r="N410" i="81"/>
  <c r="N411" i="81"/>
  <c r="N412" i="81"/>
  <c r="N413" i="81"/>
  <c r="N414" i="81"/>
  <c r="N415" i="81"/>
  <c r="N416" i="81"/>
  <c r="N417" i="81"/>
  <c r="N418" i="81"/>
  <c r="N419" i="81"/>
  <c r="N420" i="81"/>
  <c r="N421" i="81"/>
  <c r="N422" i="81"/>
  <c r="N423" i="81"/>
  <c r="N424" i="81"/>
  <c r="N425" i="81"/>
  <c r="N426" i="81"/>
  <c r="N427" i="81"/>
  <c r="N428" i="81"/>
  <c r="N429" i="81"/>
  <c r="N430" i="81"/>
  <c r="N431" i="81"/>
  <c r="N432" i="81"/>
  <c r="N433" i="81"/>
  <c r="N434" i="81"/>
  <c r="N435" i="81"/>
  <c r="N436" i="81"/>
  <c r="N437" i="81"/>
  <c r="N438" i="81"/>
  <c r="N439" i="81"/>
  <c r="N440" i="81"/>
  <c r="N441" i="81"/>
  <c r="N442" i="81"/>
  <c r="N443" i="81"/>
  <c r="N444" i="81"/>
  <c r="N445" i="81"/>
  <c r="N446" i="81"/>
  <c r="N447" i="81"/>
  <c r="N448" i="81"/>
  <c r="N449" i="81"/>
  <c r="N450" i="81"/>
  <c r="N451" i="81"/>
  <c r="N452" i="81"/>
  <c r="N453" i="81"/>
  <c r="N454" i="81"/>
  <c r="N455" i="81"/>
  <c r="N456" i="81"/>
  <c r="N457" i="81"/>
  <c r="N458" i="81"/>
  <c r="N459" i="81"/>
  <c r="N460" i="81"/>
  <c r="N461" i="81"/>
  <c r="N462" i="81"/>
  <c r="N463" i="81"/>
  <c r="N464" i="81"/>
  <c r="N465" i="81"/>
  <c r="N466" i="81"/>
  <c r="N467" i="81"/>
  <c r="N468" i="81"/>
  <c r="N469" i="81"/>
  <c r="N470" i="81"/>
  <c r="N471" i="81"/>
  <c r="N472" i="81"/>
  <c r="N473" i="81"/>
  <c r="N474" i="81"/>
  <c r="N475" i="81"/>
  <c r="N476" i="81"/>
  <c r="N477" i="81"/>
  <c r="N478" i="81"/>
  <c r="N479" i="81"/>
  <c r="N480" i="81"/>
  <c r="N481" i="81"/>
  <c r="N482" i="81"/>
  <c r="N483" i="81"/>
  <c r="N484" i="81"/>
  <c r="N485" i="81"/>
  <c r="N486" i="81"/>
  <c r="N487" i="81"/>
  <c r="N488" i="81"/>
  <c r="N489" i="81"/>
  <c r="N490" i="81"/>
  <c r="N491" i="81"/>
  <c r="N492" i="81"/>
  <c r="N493" i="81"/>
  <c r="N494" i="81"/>
  <c r="N495" i="81"/>
  <c r="N496" i="81"/>
  <c r="N497" i="81"/>
  <c r="N498" i="81"/>
  <c r="N499" i="81"/>
  <c r="N500" i="81"/>
  <c r="N501" i="81"/>
  <c r="N502" i="81"/>
  <c r="N503" i="81"/>
  <c r="N504" i="81"/>
  <c r="N505" i="81"/>
  <c r="N506" i="81"/>
  <c r="N507" i="81"/>
  <c r="N508" i="81"/>
  <c r="N509" i="81"/>
  <c r="N510" i="81"/>
  <c r="N511" i="81"/>
  <c r="N512" i="81"/>
  <c r="N513" i="81"/>
  <c r="N514" i="81"/>
  <c r="N515" i="81"/>
  <c r="N516" i="81"/>
  <c r="N517" i="81"/>
  <c r="N518" i="81"/>
  <c r="N519" i="81"/>
  <c r="N520" i="81"/>
  <c r="N521" i="81"/>
  <c r="N522" i="81"/>
  <c r="N523" i="81"/>
  <c r="N524" i="81"/>
  <c r="N525" i="81"/>
  <c r="N526" i="81"/>
  <c r="N527" i="81"/>
  <c r="N528" i="81"/>
  <c r="N529" i="81"/>
  <c r="N530" i="81"/>
  <c r="N531" i="81"/>
  <c r="N532" i="81"/>
  <c r="N533" i="81"/>
  <c r="N534" i="81"/>
  <c r="N535" i="81"/>
  <c r="N536" i="81"/>
  <c r="N537" i="81"/>
  <c r="N538" i="81"/>
  <c r="N539" i="81"/>
  <c r="N540" i="81"/>
  <c r="N541" i="81"/>
  <c r="N542" i="81"/>
  <c r="N543" i="81"/>
  <c r="N544" i="81"/>
  <c r="N545" i="81"/>
  <c r="N546" i="81"/>
  <c r="N547" i="81"/>
  <c r="N548" i="81"/>
  <c r="N549" i="81"/>
  <c r="N550" i="81"/>
  <c r="N551" i="81"/>
  <c r="N552" i="81"/>
  <c r="N553" i="81"/>
  <c r="N554" i="81"/>
  <c r="N555" i="81"/>
  <c r="N556" i="81"/>
  <c r="N557" i="81"/>
  <c r="N558" i="81"/>
  <c r="N559" i="81"/>
  <c r="N560" i="81"/>
  <c r="N561" i="81"/>
  <c r="N562" i="81"/>
  <c r="N563" i="81"/>
  <c r="N564" i="81"/>
  <c r="N565" i="81"/>
  <c r="N566" i="81"/>
  <c r="N567" i="81"/>
  <c r="N568" i="81"/>
  <c r="N569" i="81"/>
  <c r="N570" i="81"/>
  <c r="N571" i="81"/>
  <c r="N572" i="81"/>
  <c r="N573" i="81"/>
  <c r="N574" i="81"/>
  <c r="N575" i="81"/>
  <c r="N576" i="81"/>
  <c r="N577" i="81"/>
  <c r="N578" i="81"/>
  <c r="N579" i="81"/>
  <c r="N580" i="81"/>
  <c r="N581" i="81"/>
  <c r="N582" i="81"/>
  <c r="N583" i="81"/>
  <c r="N584" i="81"/>
  <c r="N585" i="81"/>
  <c r="N586" i="81"/>
  <c r="N587" i="81"/>
  <c r="N588" i="81"/>
  <c r="N589" i="81"/>
  <c r="N590" i="81"/>
  <c r="N591" i="81"/>
  <c r="N592" i="81"/>
  <c r="N593" i="81"/>
  <c r="N594" i="81"/>
  <c r="N595" i="81"/>
  <c r="N596" i="81"/>
  <c r="N597" i="81"/>
  <c r="N598" i="81"/>
  <c r="N599" i="81"/>
  <c r="N600" i="81"/>
  <c r="N601" i="81"/>
  <c r="N602" i="81"/>
  <c r="N603" i="81"/>
  <c r="N604" i="81"/>
  <c r="N605" i="81"/>
  <c r="N606" i="81"/>
  <c r="N607" i="81"/>
  <c r="N608" i="81"/>
  <c r="N609" i="81"/>
  <c r="N610" i="81"/>
  <c r="N611" i="81"/>
  <c r="N612" i="81"/>
  <c r="N613" i="81"/>
  <c r="N614" i="81"/>
  <c r="N615" i="81"/>
  <c r="N616" i="81"/>
  <c r="N617" i="81"/>
  <c r="N618" i="81"/>
  <c r="N619" i="81"/>
  <c r="N620" i="81"/>
  <c r="N621" i="81"/>
  <c r="N622" i="81"/>
  <c r="N623" i="81"/>
  <c r="N624" i="81"/>
  <c r="N625" i="81"/>
  <c r="N626" i="81"/>
  <c r="N627" i="81"/>
  <c r="N628" i="81"/>
  <c r="N629" i="81"/>
  <c r="N630" i="81"/>
  <c r="N631" i="81"/>
  <c r="N632" i="81"/>
  <c r="N633" i="81"/>
  <c r="N634" i="81"/>
  <c r="N635" i="81"/>
  <c r="N636" i="81"/>
  <c r="N637" i="81"/>
  <c r="N638" i="81"/>
  <c r="N639" i="81"/>
  <c r="N640" i="81"/>
  <c r="N641" i="81"/>
  <c r="N642" i="81"/>
  <c r="N643" i="81"/>
  <c r="N644" i="81"/>
  <c r="N645" i="81"/>
  <c r="N646" i="81"/>
  <c r="N647" i="81"/>
  <c r="N648" i="81"/>
  <c r="N649" i="81"/>
  <c r="N650" i="81"/>
  <c r="N651" i="81"/>
  <c r="N652" i="81"/>
  <c r="N653" i="81"/>
  <c r="N654" i="81"/>
  <c r="N655" i="81"/>
  <c r="N656" i="81"/>
  <c r="N657" i="81"/>
  <c r="N658" i="81"/>
  <c r="N659" i="81"/>
  <c r="N660" i="81"/>
  <c r="N661" i="81"/>
  <c r="N662" i="81"/>
  <c r="N663" i="81"/>
  <c r="N664" i="81"/>
  <c r="N665" i="81"/>
  <c r="N666" i="81"/>
  <c r="N667" i="81"/>
  <c r="N668" i="81"/>
  <c r="N669" i="81"/>
  <c r="N670" i="81"/>
  <c r="N671" i="81"/>
  <c r="N672" i="81"/>
  <c r="N673" i="81"/>
  <c r="N674" i="81"/>
  <c r="N675" i="81"/>
  <c r="N676" i="81"/>
  <c r="N677" i="81"/>
  <c r="N678" i="81"/>
  <c r="N679" i="81"/>
  <c r="N680" i="81"/>
  <c r="N681" i="81"/>
  <c r="N682" i="81"/>
  <c r="N683" i="81"/>
  <c r="N684" i="81"/>
  <c r="N685" i="81"/>
  <c r="N686" i="81"/>
  <c r="N687" i="81"/>
  <c r="N688" i="81"/>
  <c r="N689" i="81"/>
  <c r="N690" i="81"/>
  <c r="N691" i="81"/>
  <c r="N692" i="81"/>
  <c r="N693" i="81"/>
  <c r="N694" i="81"/>
  <c r="N695" i="81"/>
  <c r="N696" i="81"/>
  <c r="N697" i="81"/>
  <c r="N698" i="81"/>
  <c r="N699" i="81"/>
  <c r="N700" i="81"/>
  <c r="N701" i="81"/>
  <c r="N702" i="81"/>
  <c r="N703" i="81"/>
  <c r="N704" i="81"/>
  <c r="N705" i="81"/>
  <c r="N706" i="81"/>
  <c r="N707" i="81"/>
  <c r="N708" i="81"/>
  <c r="N709" i="81"/>
  <c r="N710" i="81"/>
  <c r="N711" i="81"/>
  <c r="N712" i="81"/>
  <c r="N713" i="81"/>
  <c r="N714" i="81"/>
  <c r="N715" i="81"/>
  <c r="N716" i="81"/>
  <c r="N717" i="81"/>
  <c r="N718" i="81"/>
  <c r="N719" i="81"/>
  <c r="N720" i="81"/>
  <c r="N721" i="81"/>
  <c r="N722" i="81"/>
  <c r="N723" i="81"/>
  <c r="N724" i="81"/>
  <c r="N725" i="81"/>
  <c r="N726" i="81"/>
  <c r="N727" i="81"/>
  <c r="N728" i="81"/>
  <c r="N729" i="81"/>
  <c r="N730" i="81"/>
  <c r="N731" i="81"/>
  <c r="N732" i="81"/>
  <c r="N733" i="81"/>
  <c r="N734" i="81"/>
  <c r="N735" i="81"/>
  <c r="N736" i="81"/>
  <c r="N737" i="81"/>
  <c r="N738" i="81"/>
  <c r="N739" i="81"/>
  <c r="N740" i="81"/>
  <c r="N741" i="81"/>
  <c r="N742" i="81"/>
  <c r="N743" i="81"/>
  <c r="N744" i="81"/>
  <c r="N745" i="81"/>
  <c r="N746" i="81"/>
  <c r="N747" i="81"/>
  <c r="N748" i="81"/>
  <c r="N749" i="81"/>
  <c r="N750" i="81"/>
  <c r="N751" i="81"/>
  <c r="N752" i="81"/>
  <c r="N753" i="81"/>
  <c r="N754" i="81"/>
  <c r="N755" i="81"/>
  <c r="N756" i="81"/>
  <c r="N757" i="81"/>
  <c r="N758" i="81"/>
  <c r="N759" i="81"/>
  <c r="N760" i="81"/>
  <c r="N761" i="81"/>
  <c r="N762" i="81"/>
  <c r="N763" i="81"/>
  <c r="N764" i="81"/>
  <c r="N765" i="81"/>
  <c r="N766" i="81"/>
  <c r="N767" i="81"/>
  <c r="N768" i="81"/>
  <c r="N769" i="81"/>
  <c r="N770" i="81"/>
  <c r="N771" i="81"/>
  <c r="N772" i="81"/>
  <c r="N5" i="81"/>
  <c r="J171" i="4" l="1"/>
  <c r="BYV110" i="83"/>
  <c r="BYU110" i="83"/>
  <c r="BYT110" i="83"/>
  <c r="BYV109" i="83"/>
  <c r="BYU109" i="83"/>
  <c r="BYT109" i="83"/>
  <c r="BYV108" i="83"/>
  <c r="BYU108" i="83"/>
  <c r="BYT108" i="83"/>
  <c r="BYV107" i="83"/>
  <c r="BYU107" i="83"/>
  <c r="BYT107" i="83"/>
  <c r="BYV106" i="83"/>
  <c r="BYU106" i="83"/>
  <c r="BYT106" i="83"/>
  <c r="BYV105" i="83"/>
  <c r="BYU105" i="83"/>
  <c r="BYT105" i="83"/>
  <c r="BYV104" i="83"/>
  <c r="BYU104" i="83"/>
  <c r="BYT104" i="83"/>
  <c r="BYV103" i="83"/>
  <c r="BYU103" i="83"/>
  <c r="BYT103" i="83"/>
  <c r="BYV102" i="83"/>
  <c r="BYU102" i="83"/>
  <c r="BYT102" i="83"/>
  <c r="BYV101" i="83"/>
  <c r="BYU101" i="83"/>
  <c r="BYT101" i="83"/>
  <c r="BYV100" i="83"/>
  <c r="BYU100" i="83"/>
  <c r="BYT100" i="83"/>
  <c r="BYV99" i="83"/>
  <c r="BYU99" i="83"/>
  <c r="BYT99" i="83"/>
  <c r="BYV98" i="83"/>
  <c r="BYU98" i="83"/>
  <c r="BYT98" i="83"/>
  <c r="BYV97" i="83"/>
  <c r="BYU97" i="83"/>
  <c r="BYT97" i="83"/>
  <c r="BYV96" i="83"/>
  <c r="BYU96" i="83"/>
  <c r="BYT96" i="83"/>
  <c r="BYV95" i="83"/>
  <c r="BYU95" i="83"/>
  <c r="BYT95" i="83"/>
  <c r="BYV94" i="83"/>
  <c r="BYU94" i="83"/>
  <c r="BYT94" i="83"/>
  <c r="BYV93" i="83"/>
  <c r="BYU93" i="83"/>
  <c r="BYT93" i="83"/>
  <c r="BYV92" i="83"/>
  <c r="BYU92" i="83"/>
  <c r="BYT92" i="83"/>
  <c r="BYV91" i="83"/>
  <c r="BYU91" i="83"/>
  <c r="BYT91" i="83"/>
  <c r="BYV90" i="83"/>
  <c r="BYU90" i="83"/>
  <c r="BYT90" i="83"/>
  <c r="BYV89" i="83"/>
  <c r="BYU89" i="83"/>
  <c r="BYT89" i="83"/>
  <c r="BYV88" i="83"/>
  <c r="BYU88" i="83"/>
  <c r="BYT88" i="83"/>
  <c r="BYV87" i="83"/>
  <c r="BYU87" i="83"/>
  <c r="BYT87" i="83"/>
  <c r="BYV86" i="83"/>
  <c r="BYU86" i="83"/>
  <c r="BYT86" i="83"/>
  <c r="BYV85" i="83"/>
  <c r="BYU85" i="83"/>
  <c r="BYT85" i="83"/>
  <c r="BYV84" i="83"/>
  <c r="BYU84" i="83"/>
  <c r="BYT84" i="83"/>
  <c r="BYV83" i="83"/>
  <c r="BYU83" i="83"/>
  <c r="BYT83" i="83"/>
  <c r="BYV82" i="83"/>
  <c r="BYU82" i="83"/>
  <c r="BYT82" i="83"/>
  <c r="BYV81" i="83"/>
  <c r="BYU81" i="83"/>
  <c r="BYT81" i="83"/>
  <c r="BYV80" i="83"/>
  <c r="BYU80" i="83"/>
  <c r="BYT80" i="83"/>
  <c r="BYV79" i="83"/>
  <c r="BYU79" i="83"/>
  <c r="BYT79" i="83"/>
  <c r="BYV78" i="83"/>
  <c r="BYU78" i="83"/>
  <c r="BYT78" i="83"/>
  <c r="BYV77" i="83"/>
  <c r="BYU77" i="83"/>
  <c r="BYT77" i="83"/>
  <c r="BYV76" i="83"/>
  <c r="BYU76" i="83"/>
  <c r="BYT76" i="83"/>
  <c r="BYV75" i="83"/>
  <c r="BYU75" i="83"/>
  <c r="BYT75" i="83"/>
  <c r="BYV74" i="83"/>
  <c r="BYU74" i="83"/>
  <c r="BYT74" i="83"/>
  <c r="BYV73" i="83"/>
  <c r="BYU73" i="83"/>
  <c r="BYT73" i="83"/>
  <c r="BYV72" i="83"/>
  <c r="BYU72" i="83"/>
  <c r="BYT72" i="83"/>
  <c r="BYV71" i="83"/>
  <c r="BYU71" i="83"/>
  <c r="BYT71" i="83"/>
  <c r="BYV70" i="83"/>
  <c r="BYU70" i="83"/>
  <c r="BYT70" i="83"/>
  <c r="BYV69" i="83"/>
  <c r="BYU69" i="83"/>
  <c r="BYT69" i="83"/>
  <c r="BYV68" i="83"/>
  <c r="BYU68" i="83"/>
  <c r="BYT68" i="83"/>
  <c r="BYV67" i="83"/>
  <c r="BYU67" i="83"/>
  <c r="BYT67" i="83"/>
  <c r="BYV66" i="83"/>
  <c r="BYU66" i="83"/>
  <c r="BYT66" i="83"/>
  <c r="BYV65" i="83"/>
  <c r="BYU65" i="83"/>
  <c r="BYT65" i="83"/>
  <c r="BYV64" i="83"/>
  <c r="BYU64" i="83"/>
  <c r="BYT64" i="83"/>
  <c r="BYV63" i="83"/>
  <c r="BYU63" i="83"/>
  <c r="BYT63" i="83"/>
  <c r="BYV62" i="83"/>
  <c r="BYU62" i="83"/>
  <c r="BYT62" i="83"/>
  <c r="BYV61" i="83"/>
  <c r="BYU61" i="83"/>
  <c r="BYT61" i="83"/>
  <c r="BYV60" i="83"/>
  <c r="BYU60" i="83"/>
  <c r="BYT60" i="83"/>
  <c r="BYV59" i="83"/>
  <c r="BYU59" i="83"/>
  <c r="BYT59" i="83"/>
  <c r="BYV58" i="83"/>
  <c r="BYU58" i="83"/>
  <c r="BYT58" i="83"/>
  <c r="BYV57" i="83"/>
  <c r="BYU57" i="83"/>
  <c r="BYT57" i="83"/>
  <c r="BYV56" i="83"/>
  <c r="BYU56" i="83"/>
  <c r="BYT56" i="83"/>
  <c r="BYV55" i="83"/>
  <c r="BYU55" i="83"/>
  <c r="BYT55" i="83"/>
  <c r="BYV54" i="83"/>
  <c r="BYU54" i="83"/>
  <c r="BYT54" i="83"/>
  <c r="BYV53" i="83"/>
  <c r="BYU53" i="83"/>
  <c r="BYT53" i="83"/>
  <c r="BYV52" i="83"/>
  <c r="BYU52" i="83"/>
  <c r="BYT52" i="83"/>
  <c r="BYV51" i="83"/>
  <c r="BYU51" i="83"/>
  <c r="BYT51" i="83"/>
  <c r="BYV50" i="83"/>
  <c r="BYU50" i="83"/>
  <c r="BYT50" i="83"/>
  <c r="BYV49" i="83"/>
  <c r="BYU49" i="83"/>
  <c r="BYT49" i="83"/>
  <c r="BYV48" i="83"/>
  <c r="BYU48" i="83"/>
  <c r="BYT48" i="83"/>
  <c r="BYV47" i="83"/>
  <c r="BYU47" i="83"/>
  <c r="BYT47" i="83"/>
  <c r="BYV46" i="83"/>
  <c r="BYU46" i="83"/>
  <c r="BYT46" i="83"/>
  <c r="BYV45" i="83"/>
  <c r="BYU45" i="83"/>
  <c r="BYT45" i="83"/>
  <c r="BYV11" i="83"/>
  <c r="BYU11" i="83"/>
  <c r="BYT11" i="83"/>
  <c r="BYV9" i="83"/>
  <c r="BYU9" i="83"/>
  <c r="BYT9" i="83"/>
  <c r="BYP1" i="83"/>
  <c r="BYO110" i="83"/>
  <c r="BYN110" i="83"/>
  <c r="BYM110" i="83"/>
  <c r="BYO109" i="83"/>
  <c r="BYN109" i="83"/>
  <c r="BYM109" i="83"/>
  <c r="BYO108" i="83"/>
  <c r="BYN108" i="83"/>
  <c r="BYM108" i="83"/>
  <c r="BYO107" i="83"/>
  <c r="BYN107" i="83"/>
  <c r="BYM107" i="83"/>
  <c r="BYO106" i="83"/>
  <c r="BYN106" i="83"/>
  <c r="BYM106" i="83"/>
  <c r="BYO105" i="83"/>
  <c r="BYN105" i="83"/>
  <c r="BYM105" i="83"/>
  <c r="BYO104" i="83"/>
  <c r="BYN104" i="83"/>
  <c r="BYM104" i="83"/>
  <c r="BYO103" i="83"/>
  <c r="BYN103" i="83"/>
  <c r="BYM103" i="83"/>
  <c r="BYO102" i="83"/>
  <c r="BYN102" i="83"/>
  <c r="BYM102" i="83"/>
  <c r="BYO101" i="83"/>
  <c r="BYN101" i="83"/>
  <c r="BYM101" i="83"/>
  <c r="BYO100" i="83"/>
  <c r="BYN100" i="83"/>
  <c r="BYM100" i="83"/>
  <c r="BYO99" i="83"/>
  <c r="BYN99" i="83"/>
  <c r="BYM99" i="83"/>
  <c r="BYO98" i="83"/>
  <c r="BYN98" i="83"/>
  <c r="BYM98" i="83"/>
  <c r="BYO97" i="83"/>
  <c r="BYN97" i="83"/>
  <c r="BYM97" i="83"/>
  <c r="BYO96" i="83"/>
  <c r="BYN96" i="83"/>
  <c r="BYM96" i="83"/>
  <c r="BYO95" i="83"/>
  <c r="BYN95" i="83"/>
  <c r="BYM95" i="83"/>
  <c r="BYO94" i="83"/>
  <c r="BYN94" i="83"/>
  <c r="BYM94" i="83"/>
  <c r="BYO93" i="83"/>
  <c r="BYN93" i="83"/>
  <c r="BYM93" i="83"/>
  <c r="BYO92" i="83"/>
  <c r="BYN92" i="83"/>
  <c r="BYM92" i="83"/>
  <c r="BYO91" i="83"/>
  <c r="BYN91" i="83"/>
  <c r="BYM91" i="83"/>
  <c r="BYO90" i="83"/>
  <c r="BYN90" i="83"/>
  <c r="BYM90" i="83"/>
  <c r="BYO89" i="83"/>
  <c r="BYN89" i="83"/>
  <c r="BYM89" i="83"/>
  <c r="BYO88" i="83"/>
  <c r="BYN88" i="83"/>
  <c r="BYM88" i="83"/>
  <c r="BYO87" i="83"/>
  <c r="BYN87" i="83"/>
  <c r="BYM87" i="83"/>
  <c r="BYO86" i="83"/>
  <c r="BYN86" i="83"/>
  <c r="BYM86" i="83"/>
  <c r="BYO85" i="83"/>
  <c r="BYN85" i="83"/>
  <c r="BYM85" i="83"/>
  <c r="BYO84" i="83"/>
  <c r="BYN84" i="83"/>
  <c r="BYM84" i="83"/>
  <c r="BYO83" i="83"/>
  <c r="BYN83" i="83"/>
  <c r="BYM83" i="83"/>
  <c r="BYO82" i="83"/>
  <c r="BYN82" i="83"/>
  <c r="BYM82" i="83"/>
  <c r="BYO81" i="83"/>
  <c r="BYN81" i="83"/>
  <c r="BYM81" i="83"/>
  <c r="BYO80" i="83"/>
  <c r="BYN80" i="83"/>
  <c r="BYM80" i="83"/>
  <c r="BYO79" i="83"/>
  <c r="BYN79" i="83"/>
  <c r="BYM79" i="83"/>
  <c r="BYO78" i="83"/>
  <c r="BYN78" i="83"/>
  <c r="BYM78" i="83"/>
  <c r="BYO77" i="83"/>
  <c r="BYN77" i="83"/>
  <c r="BYM77" i="83"/>
  <c r="BYO76" i="83"/>
  <c r="BYN76" i="83"/>
  <c r="BYM76" i="83"/>
  <c r="BYO75" i="83"/>
  <c r="BYN75" i="83"/>
  <c r="BYM75" i="83"/>
  <c r="BYO74" i="83"/>
  <c r="BYN74" i="83"/>
  <c r="BYM74" i="83"/>
  <c r="BYO73" i="83"/>
  <c r="BYN73" i="83"/>
  <c r="BYM73" i="83"/>
  <c r="BYO72" i="83"/>
  <c r="BYN72" i="83"/>
  <c r="BYM72" i="83"/>
  <c r="BYO71" i="83"/>
  <c r="BYN71" i="83"/>
  <c r="BYM71" i="83"/>
  <c r="BYO70" i="83"/>
  <c r="BYN70" i="83"/>
  <c r="BYM70" i="83"/>
  <c r="BYO69" i="83"/>
  <c r="BYN69" i="83"/>
  <c r="BYM69" i="83"/>
  <c r="BYO68" i="83"/>
  <c r="BYN68" i="83"/>
  <c r="BYM68" i="83"/>
  <c r="BYO67" i="83"/>
  <c r="BYN67" i="83"/>
  <c r="BYM67" i="83"/>
  <c r="BYO66" i="83"/>
  <c r="BYN66" i="83"/>
  <c r="BYM66" i="83"/>
  <c r="BYO65" i="83"/>
  <c r="BYN65" i="83"/>
  <c r="BYM65" i="83"/>
  <c r="BYO64" i="83"/>
  <c r="BYN64" i="83"/>
  <c r="BYM64" i="83"/>
  <c r="BYO63" i="83"/>
  <c r="BYN63" i="83"/>
  <c r="BYM63" i="83"/>
  <c r="BYO62" i="83"/>
  <c r="BYN62" i="83"/>
  <c r="BYM62" i="83"/>
  <c r="BYO61" i="83"/>
  <c r="BYN61" i="83"/>
  <c r="BYM61" i="83"/>
  <c r="BYO60" i="83"/>
  <c r="BYN60" i="83"/>
  <c r="BYM60" i="83"/>
  <c r="BYO59" i="83"/>
  <c r="BYN59" i="83"/>
  <c r="BYM59" i="83"/>
  <c r="BYO58" i="83"/>
  <c r="BYN58" i="83"/>
  <c r="BYM58" i="83"/>
  <c r="BYO57" i="83"/>
  <c r="BYN57" i="83"/>
  <c r="BYM57" i="83"/>
  <c r="BYO56" i="83"/>
  <c r="BYN56" i="83"/>
  <c r="BYM56" i="83"/>
  <c r="BYO55" i="83"/>
  <c r="BYN55" i="83"/>
  <c r="BYM55" i="83"/>
  <c r="BYO54" i="83"/>
  <c r="BYN54" i="83"/>
  <c r="BYM54" i="83"/>
  <c r="BYO53" i="83"/>
  <c r="BYN53" i="83"/>
  <c r="BYM53" i="83"/>
  <c r="BYO52" i="83"/>
  <c r="BYN52" i="83"/>
  <c r="BYM52" i="83"/>
  <c r="BYO51" i="83"/>
  <c r="BYN51" i="83"/>
  <c r="BYM51" i="83"/>
  <c r="BYO50" i="83"/>
  <c r="BYN50" i="83"/>
  <c r="BYM50" i="83"/>
  <c r="BYO49" i="83"/>
  <c r="BYN49" i="83"/>
  <c r="BYM49" i="83"/>
  <c r="BYO48" i="83"/>
  <c r="BYN48" i="83"/>
  <c r="BYM48" i="83"/>
  <c r="BYO47" i="83"/>
  <c r="BYN47" i="83"/>
  <c r="BYM47" i="83"/>
  <c r="BYO11" i="83"/>
  <c r="BYN11" i="83"/>
  <c r="BYM11" i="83"/>
  <c r="BYO9" i="83"/>
  <c r="BYN9" i="83"/>
  <c r="BYM9" i="83"/>
  <c r="BYI1" i="83"/>
  <c r="BYH110" i="83"/>
  <c r="BYG110" i="83"/>
  <c r="BYF110" i="83"/>
  <c r="BYH109" i="83"/>
  <c r="BYG109" i="83"/>
  <c r="BYF109" i="83"/>
  <c r="BYH108" i="83"/>
  <c r="BYG108" i="83"/>
  <c r="BYF108" i="83"/>
  <c r="BYH107" i="83"/>
  <c r="BYG107" i="83"/>
  <c r="BYF107" i="83"/>
  <c r="BYH106" i="83"/>
  <c r="BYG106" i="83"/>
  <c r="BYF106" i="83"/>
  <c r="BYH105" i="83"/>
  <c r="BYG105" i="83"/>
  <c r="BYF105" i="83"/>
  <c r="BYH104" i="83"/>
  <c r="BYG104" i="83"/>
  <c r="BYF104" i="83"/>
  <c r="BYH103" i="83"/>
  <c r="BYG103" i="83"/>
  <c r="BYF103" i="83"/>
  <c r="BYH102" i="83"/>
  <c r="BYG102" i="83"/>
  <c r="BYF102" i="83"/>
  <c r="BYH101" i="83"/>
  <c r="BYG101" i="83"/>
  <c r="BYF101" i="83"/>
  <c r="BYH100" i="83"/>
  <c r="BYG100" i="83"/>
  <c r="BYF100" i="83"/>
  <c r="BYH99" i="83"/>
  <c r="BYG99" i="83"/>
  <c r="BYF99" i="83"/>
  <c r="BYH98" i="83"/>
  <c r="BYG98" i="83"/>
  <c r="BYF98" i="83"/>
  <c r="BYH97" i="83"/>
  <c r="BYG97" i="83"/>
  <c r="BYF97" i="83"/>
  <c r="BYH96" i="83"/>
  <c r="BYG96" i="83"/>
  <c r="BYF96" i="83"/>
  <c r="BYH95" i="83"/>
  <c r="BYG95" i="83"/>
  <c r="BYF95" i="83"/>
  <c r="BYH94" i="83"/>
  <c r="BYG94" i="83"/>
  <c r="BYF94" i="83"/>
  <c r="BYH93" i="83"/>
  <c r="BYG93" i="83"/>
  <c r="BYF93" i="83"/>
  <c r="BYH92" i="83"/>
  <c r="BYG92" i="83"/>
  <c r="BYF92" i="83"/>
  <c r="BYH91" i="83"/>
  <c r="BYG91" i="83"/>
  <c r="BYF91" i="83"/>
  <c r="BYH90" i="83"/>
  <c r="BYG90" i="83"/>
  <c r="BYF90" i="83"/>
  <c r="BYH89" i="83"/>
  <c r="BYG89" i="83"/>
  <c r="BYF89" i="83"/>
  <c r="BYH88" i="83"/>
  <c r="BYG88" i="83"/>
  <c r="BYF88" i="83"/>
  <c r="BYH87" i="83"/>
  <c r="BYG87" i="83"/>
  <c r="BYF87" i="83"/>
  <c r="BYH86" i="83"/>
  <c r="BYG86" i="83"/>
  <c r="BYF86" i="83"/>
  <c r="BYH85" i="83"/>
  <c r="BYG85" i="83"/>
  <c r="BYF85" i="83"/>
  <c r="BYH84" i="83"/>
  <c r="BYG84" i="83"/>
  <c r="BYF84" i="83"/>
  <c r="BYH83" i="83"/>
  <c r="BYG83" i="83"/>
  <c r="BYF83" i="83"/>
  <c r="BYH82" i="83"/>
  <c r="BYG82" i="83"/>
  <c r="BYF82" i="83"/>
  <c r="BYH81" i="83"/>
  <c r="BYG81" i="83"/>
  <c r="BYF81" i="83"/>
  <c r="BYH80" i="83"/>
  <c r="BYG80" i="83"/>
  <c r="BYF80" i="83"/>
  <c r="BYH79" i="83"/>
  <c r="BYG79" i="83"/>
  <c r="BYF79" i="83"/>
  <c r="BYH78" i="83"/>
  <c r="BYG78" i="83"/>
  <c r="BYF78" i="83"/>
  <c r="BYH77" i="83"/>
  <c r="BYG77" i="83"/>
  <c r="BYF77" i="83"/>
  <c r="BYH76" i="83"/>
  <c r="BYG76" i="83"/>
  <c r="BYF76" i="83"/>
  <c r="BYH75" i="83"/>
  <c r="BYG75" i="83"/>
  <c r="BYF75" i="83"/>
  <c r="BYH74" i="83"/>
  <c r="BYG74" i="83"/>
  <c r="BYF74" i="83"/>
  <c r="BYH73" i="83"/>
  <c r="BYG73" i="83"/>
  <c r="BYF73" i="83"/>
  <c r="BYH72" i="83"/>
  <c r="BYG72" i="83"/>
  <c r="BYF72" i="83"/>
  <c r="BYH71" i="83"/>
  <c r="BYG71" i="83"/>
  <c r="BYF71" i="83"/>
  <c r="BYH70" i="83"/>
  <c r="BYG70" i="83"/>
  <c r="BYF70" i="83"/>
  <c r="BYH69" i="83"/>
  <c r="BYG69" i="83"/>
  <c r="BYF69" i="83"/>
  <c r="BYH68" i="83"/>
  <c r="BYG68" i="83"/>
  <c r="BYF68" i="83"/>
  <c r="BYH67" i="83"/>
  <c r="BYG67" i="83"/>
  <c r="BYF67" i="83"/>
  <c r="BYH66" i="83"/>
  <c r="BYG66" i="83"/>
  <c r="BYF66" i="83"/>
  <c r="BYH65" i="83"/>
  <c r="BYG65" i="83"/>
  <c r="BYF65" i="83"/>
  <c r="BYH64" i="83"/>
  <c r="BYG64" i="83"/>
  <c r="BYF64" i="83"/>
  <c r="BYH63" i="83"/>
  <c r="BYG63" i="83"/>
  <c r="BYF63" i="83"/>
  <c r="BYH62" i="83"/>
  <c r="BYG62" i="83"/>
  <c r="BYF62" i="83"/>
  <c r="BYH61" i="83"/>
  <c r="BYG61" i="83"/>
  <c r="BYF61" i="83"/>
  <c r="BYH60" i="83"/>
  <c r="BYG60" i="83"/>
  <c r="BYF60" i="83"/>
  <c r="BYH59" i="83"/>
  <c r="BYG59" i="83"/>
  <c r="BYF59" i="83"/>
  <c r="BYH58" i="83"/>
  <c r="BYG58" i="83"/>
  <c r="BYF58" i="83"/>
  <c r="BYH57" i="83"/>
  <c r="BYG57" i="83"/>
  <c r="BYF57" i="83"/>
  <c r="BYH56" i="83"/>
  <c r="BYG56" i="83"/>
  <c r="BYF56" i="83"/>
  <c r="BYH55" i="83"/>
  <c r="BYG55" i="83"/>
  <c r="BYF55" i="83"/>
  <c r="BYH54" i="83"/>
  <c r="BYG54" i="83"/>
  <c r="BYF54" i="83"/>
  <c r="BYH53" i="83"/>
  <c r="BYG53" i="83"/>
  <c r="BYF53" i="83"/>
  <c r="BYH52" i="83"/>
  <c r="BYG52" i="83"/>
  <c r="BYF52" i="83"/>
  <c r="BYH51" i="83"/>
  <c r="BYG51" i="83"/>
  <c r="BYF51" i="83"/>
  <c r="BYH50" i="83"/>
  <c r="BYG50" i="83"/>
  <c r="BYF50" i="83"/>
  <c r="BYH49" i="83"/>
  <c r="BYG49" i="83"/>
  <c r="BYF49" i="83"/>
  <c r="BYH48" i="83"/>
  <c r="BYG48" i="83"/>
  <c r="BYF48" i="83"/>
  <c r="BYH47" i="83"/>
  <c r="BYG47" i="83"/>
  <c r="BYF47" i="83"/>
  <c r="BYH46" i="83"/>
  <c r="BYG46" i="83"/>
  <c r="BYF46" i="83"/>
  <c r="BYH45" i="83"/>
  <c r="BYG45" i="83"/>
  <c r="BYF45" i="83"/>
  <c r="BYH44" i="83"/>
  <c r="BYG44" i="83"/>
  <c r="BYF44" i="83"/>
  <c r="BYH43" i="83"/>
  <c r="BYG43" i="83"/>
  <c r="BYF43" i="83"/>
  <c r="BYH42" i="83"/>
  <c r="BYG42" i="83"/>
  <c r="BYF42" i="83"/>
  <c r="BYH41" i="83"/>
  <c r="BYG41" i="83"/>
  <c r="BYF41" i="83"/>
  <c r="BYH40" i="83"/>
  <c r="BYG40" i="83"/>
  <c r="BYF40" i="83"/>
  <c r="BYH39" i="83"/>
  <c r="BYG39" i="83"/>
  <c r="BYF39" i="83"/>
  <c r="BYH38" i="83"/>
  <c r="BYG38" i="83"/>
  <c r="BYF38" i="83"/>
  <c r="BYH37" i="83"/>
  <c r="BYG37" i="83"/>
  <c r="BYF37" i="83"/>
  <c r="BYH36" i="83"/>
  <c r="BYG36" i="83"/>
  <c r="BYF36" i="83"/>
  <c r="BYH35" i="83"/>
  <c r="BYG35" i="83"/>
  <c r="BYF35" i="83"/>
  <c r="BYH11" i="83"/>
  <c r="BYG11" i="83"/>
  <c r="BYF11" i="83"/>
  <c r="BYH9" i="83"/>
  <c r="BYG9" i="83"/>
  <c r="BYF9" i="83"/>
  <c r="BYB1" i="83"/>
  <c r="BYA110" i="83"/>
  <c r="BXZ110" i="83"/>
  <c r="BXY110" i="83"/>
  <c r="BYA109" i="83"/>
  <c r="BXZ109" i="83"/>
  <c r="BXY109" i="83"/>
  <c r="BYA108" i="83"/>
  <c r="BXZ108" i="83"/>
  <c r="BXY108" i="83"/>
  <c r="BYA107" i="83"/>
  <c r="BXZ107" i="83"/>
  <c r="BXY107" i="83"/>
  <c r="BYA106" i="83"/>
  <c r="BXZ106" i="83"/>
  <c r="BXY106" i="83"/>
  <c r="BYA105" i="83"/>
  <c r="BXZ105" i="83"/>
  <c r="BXY105" i="83"/>
  <c r="BYA104" i="83"/>
  <c r="BXZ104" i="83"/>
  <c r="BXY104" i="83"/>
  <c r="BYA103" i="83"/>
  <c r="BXZ103" i="83"/>
  <c r="BXY103" i="83"/>
  <c r="BYA102" i="83"/>
  <c r="BXZ102" i="83"/>
  <c r="BXY102" i="83"/>
  <c r="BYA101" i="83"/>
  <c r="BXZ101" i="83"/>
  <c r="BXY101" i="83"/>
  <c r="BYA100" i="83"/>
  <c r="BXZ100" i="83"/>
  <c r="BXY100" i="83"/>
  <c r="BYA99" i="83"/>
  <c r="BXZ99" i="83"/>
  <c r="BXY99" i="83"/>
  <c r="BYA98" i="83"/>
  <c r="BXZ98" i="83"/>
  <c r="BXY98" i="83"/>
  <c r="BYA97" i="83"/>
  <c r="BXZ97" i="83"/>
  <c r="BXY97" i="83"/>
  <c r="BYA96" i="83"/>
  <c r="BXZ96" i="83"/>
  <c r="BXY96" i="83"/>
  <c r="BYA95" i="83"/>
  <c r="BXZ95" i="83"/>
  <c r="BXY95" i="83"/>
  <c r="BYA94" i="83"/>
  <c r="BXZ94" i="83"/>
  <c r="BXY94" i="83"/>
  <c r="BYA93" i="83"/>
  <c r="BXZ93" i="83"/>
  <c r="BXY93" i="83"/>
  <c r="BYA92" i="83"/>
  <c r="BXZ92" i="83"/>
  <c r="BXY92" i="83"/>
  <c r="BYA91" i="83"/>
  <c r="BXZ91" i="83"/>
  <c r="BXY91" i="83"/>
  <c r="BYA90" i="83"/>
  <c r="BXZ90" i="83"/>
  <c r="BXY90" i="83"/>
  <c r="BYA89" i="83"/>
  <c r="BXZ89" i="83"/>
  <c r="BXY89" i="83"/>
  <c r="BYA88" i="83"/>
  <c r="BXZ88" i="83"/>
  <c r="BXY88" i="83"/>
  <c r="BYA87" i="83"/>
  <c r="BXZ87" i="83"/>
  <c r="BXY87" i="83"/>
  <c r="BYA86" i="83"/>
  <c r="BXZ86" i="83"/>
  <c r="BXY86" i="83"/>
  <c r="BYA85" i="83"/>
  <c r="BXZ85" i="83"/>
  <c r="BXY85" i="83"/>
  <c r="BYA84" i="83"/>
  <c r="BXZ84" i="83"/>
  <c r="BXY84" i="83"/>
  <c r="BYA83" i="83"/>
  <c r="BXZ83" i="83"/>
  <c r="BXY83" i="83"/>
  <c r="BYA82" i="83"/>
  <c r="BXZ82" i="83"/>
  <c r="BXY82" i="83"/>
  <c r="BYA81" i="83"/>
  <c r="BXZ81" i="83"/>
  <c r="BXY81" i="83"/>
  <c r="BYA80" i="83"/>
  <c r="BXZ80" i="83"/>
  <c r="BXY80" i="83"/>
  <c r="BYA79" i="83"/>
  <c r="BXZ79" i="83"/>
  <c r="BXY79" i="83"/>
  <c r="BYA78" i="83"/>
  <c r="BXZ78" i="83"/>
  <c r="BXY78" i="83"/>
  <c r="BYA77" i="83"/>
  <c r="BXZ77" i="83"/>
  <c r="BXY77" i="83"/>
  <c r="BYA76" i="83"/>
  <c r="BXZ76" i="83"/>
  <c r="BXY76" i="83"/>
  <c r="BYA75" i="83"/>
  <c r="BXZ75" i="83"/>
  <c r="BXY75" i="83"/>
  <c r="BYA74" i="83"/>
  <c r="BXZ74" i="83"/>
  <c r="BXY74" i="83"/>
  <c r="BYA73" i="83"/>
  <c r="BXZ73" i="83"/>
  <c r="BXY73" i="83"/>
  <c r="BYA72" i="83"/>
  <c r="BXZ72" i="83"/>
  <c r="BXY72" i="83"/>
  <c r="BYA71" i="83"/>
  <c r="BXZ71" i="83"/>
  <c r="BXY71" i="83"/>
  <c r="BYA70" i="83"/>
  <c r="BXZ70" i="83"/>
  <c r="BXY70" i="83"/>
  <c r="BYA69" i="83"/>
  <c r="BXZ69" i="83"/>
  <c r="BXY69" i="83"/>
  <c r="BYA68" i="83"/>
  <c r="BXZ68" i="83"/>
  <c r="BXY68" i="83"/>
  <c r="BYA67" i="83"/>
  <c r="BXZ67" i="83"/>
  <c r="BXY67" i="83"/>
  <c r="BYA66" i="83"/>
  <c r="BXZ66" i="83"/>
  <c r="BXY66" i="83"/>
  <c r="BYA65" i="83"/>
  <c r="BXZ65" i="83"/>
  <c r="BXY65" i="83"/>
  <c r="BYA64" i="83"/>
  <c r="BXZ64" i="83"/>
  <c r="BXY64" i="83"/>
  <c r="BYA63" i="83"/>
  <c r="BXZ63" i="83"/>
  <c r="BXY63" i="83"/>
  <c r="BYA62" i="83"/>
  <c r="BXZ62" i="83"/>
  <c r="BXY62" i="83"/>
  <c r="BYA61" i="83"/>
  <c r="BXZ61" i="83"/>
  <c r="BXY61" i="83"/>
  <c r="BYA60" i="83"/>
  <c r="BXZ60" i="83"/>
  <c r="BXY60" i="83"/>
  <c r="BYA59" i="83"/>
  <c r="BXZ59" i="83"/>
  <c r="BXY59" i="83"/>
  <c r="BYA58" i="83"/>
  <c r="BXZ58" i="83"/>
  <c r="BXY58" i="83"/>
  <c r="BYA57" i="83"/>
  <c r="BXZ57" i="83"/>
  <c r="BXY57" i="83"/>
  <c r="BYA56" i="83"/>
  <c r="BXZ56" i="83"/>
  <c r="BXY56" i="83"/>
  <c r="BYA55" i="83"/>
  <c r="BXZ55" i="83"/>
  <c r="BXY55" i="83"/>
  <c r="BYA54" i="83"/>
  <c r="BXZ54" i="83"/>
  <c r="BXY54" i="83"/>
  <c r="BYA53" i="83"/>
  <c r="BXZ53" i="83"/>
  <c r="BXY53" i="83"/>
  <c r="BYA52" i="83"/>
  <c r="BXZ52" i="83"/>
  <c r="BXY52" i="83"/>
  <c r="BYA51" i="83"/>
  <c r="BXZ51" i="83"/>
  <c r="BXY51" i="83"/>
  <c r="BYA50" i="83"/>
  <c r="BXZ50" i="83"/>
  <c r="BXY50" i="83"/>
  <c r="BYA49" i="83"/>
  <c r="BXZ49" i="83"/>
  <c r="BXY49" i="83"/>
  <c r="BYA48" i="83"/>
  <c r="BXZ48" i="83"/>
  <c r="BXY48" i="83"/>
  <c r="BYA47" i="83"/>
  <c r="BXZ47" i="83"/>
  <c r="BXY47" i="83"/>
  <c r="BYA46" i="83"/>
  <c r="BXZ46" i="83"/>
  <c r="BXY46" i="83"/>
  <c r="BYA45" i="83"/>
  <c r="BXZ45" i="83"/>
  <c r="BXY45" i="83"/>
  <c r="BYA44" i="83"/>
  <c r="BXZ44" i="83"/>
  <c r="BXY44" i="83"/>
  <c r="BYA43" i="83"/>
  <c r="BXZ43" i="83"/>
  <c r="BXY43" i="83"/>
  <c r="BYA42" i="83"/>
  <c r="BXZ42" i="83"/>
  <c r="BXY42" i="83"/>
  <c r="BYA41" i="83"/>
  <c r="BXZ41" i="83"/>
  <c r="BXY41" i="83"/>
  <c r="BYA40" i="83"/>
  <c r="BXZ40" i="83"/>
  <c r="BXY40" i="83"/>
  <c r="BYA39" i="83"/>
  <c r="BXZ39" i="83"/>
  <c r="BXY39" i="83"/>
  <c r="BYA38" i="83"/>
  <c r="BXZ38" i="83"/>
  <c r="BXY38" i="83"/>
  <c r="BYA11" i="83"/>
  <c r="BXZ11" i="83"/>
  <c r="BXY11" i="83"/>
  <c r="BYA9" i="83"/>
  <c r="BXZ9" i="83"/>
  <c r="BXY9" i="83"/>
  <c r="BYA1" i="83"/>
  <c r="BXZ1" i="83"/>
  <c r="BXY1" i="83"/>
  <c r="BXU1" i="83"/>
  <c r="BXT110" i="83"/>
  <c r="BXS110" i="83"/>
  <c r="BXR110" i="83"/>
  <c r="BXT109" i="83"/>
  <c r="BXS109" i="83"/>
  <c r="BXR109" i="83"/>
  <c r="BXT108" i="83"/>
  <c r="BXS108" i="83"/>
  <c r="BXR108" i="83"/>
  <c r="BXT107" i="83"/>
  <c r="BXS107" i="83"/>
  <c r="BXR107" i="83"/>
  <c r="BXT106" i="83"/>
  <c r="BXS106" i="83"/>
  <c r="BXR106" i="83"/>
  <c r="BXT105" i="83"/>
  <c r="BXS105" i="83"/>
  <c r="BXR105" i="83"/>
  <c r="BXT104" i="83"/>
  <c r="BXS104" i="83"/>
  <c r="BXR104" i="83"/>
  <c r="BXT103" i="83"/>
  <c r="BXS103" i="83"/>
  <c r="BXR103" i="83"/>
  <c r="BXT102" i="83"/>
  <c r="BXS102" i="83"/>
  <c r="BXR102" i="83"/>
  <c r="BXT101" i="83"/>
  <c r="BXS101" i="83"/>
  <c r="BXR101" i="83"/>
  <c r="BXT100" i="83"/>
  <c r="BXS100" i="83"/>
  <c r="BXR100" i="83"/>
  <c r="BXT99" i="83"/>
  <c r="BXS99" i="83"/>
  <c r="BXR99" i="83"/>
  <c r="BXT98" i="83"/>
  <c r="BXS98" i="83"/>
  <c r="BXR98" i="83"/>
  <c r="BXT97" i="83"/>
  <c r="BXS97" i="83"/>
  <c r="BXR97" i="83"/>
  <c r="BXT96" i="83"/>
  <c r="BXS96" i="83"/>
  <c r="BXR96" i="83"/>
  <c r="BXT95" i="83"/>
  <c r="BXS95" i="83"/>
  <c r="BXR95" i="83"/>
  <c r="BXT94" i="83"/>
  <c r="BXS94" i="83"/>
  <c r="BXR94" i="83"/>
  <c r="BXT93" i="83"/>
  <c r="BXS93" i="83"/>
  <c r="BXR93" i="83"/>
  <c r="BXT92" i="83"/>
  <c r="BXS92" i="83"/>
  <c r="BXR92" i="83"/>
  <c r="BXT91" i="83"/>
  <c r="BXS91" i="83"/>
  <c r="BXR91" i="83"/>
  <c r="BXT90" i="83"/>
  <c r="BXS90" i="83"/>
  <c r="BXR90" i="83"/>
  <c r="BXT89" i="83"/>
  <c r="BXS89" i="83"/>
  <c r="BXR89" i="83"/>
  <c r="BXT88" i="83"/>
  <c r="BXS88" i="83"/>
  <c r="BXR88" i="83"/>
  <c r="BXT87" i="83"/>
  <c r="BXS87" i="83"/>
  <c r="BXR87" i="83"/>
  <c r="BXT86" i="83"/>
  <c r="BXS86" i="83"/>
  <c r="BXR86" i="83"/>
  <c r="BXT85" i="83"/>
  <c r="BXS85" i="83"/>
  <c r="BXR85" i="83"/>
  <c r="BXT84" i="83"/>
  <c r="BXS84" i="83"/>
  <c r="BXR84" i="83"/>
  <c r="BXT83" i="83"/>
  <c r="BXS83" i="83"/>
  <c r="BXR83" i="83"/>
  <c r="BXT82" i="83"/>
  <c r="BXS82" i="83"/>
  <c r="BXR82" i="83"/>
  <c r="BXT81" i="83"/>
  <c r="BXS81" i="83"/>
  <c r="BXR81" i="83"/>
  <c r="BXT80" i="83"/>
  <c r="BXS80" i="83"/>
  <c r="BXR80" i="83"/>
  <c r="BXT79" i="83"/>
  <c r="BXS79" i="83"/>
  <c r="BXR79" i="83"/>
  <c r="BXT78" i="83"/>
  <c r="BXS78" i="83"/>
  <c r="BXR78" i="83"/>
  <c r="BXT77" i="83"/>
  <c r="BXS77" i="83"/>
  <c r="BXR77" i="83"/>
  <c r="BXT76" i="83"/>
  <c r="BXS76" i="83"/>
  <c r="BXR76" i="83"/>
  <c r="BXT75" i="83"/>
  <c r="BXS75" i="83"/>
  <c r="BXR75" i="83"/>
  <c r="BXT74" i="83"/>
  <c r="BXS74" i="83"/>
  <c r="BXR74" i="83"/>
  <c r="BXT73" i="83"/>
  <c r="BXS73" i="83"/>
  <c r="BXR73" i="83"/>
  <c r="BXT72" i="83"/>
  <c r="BXS72" i="83"/>
  <c r="BXR72" i="83"/>
  <c r="BXT71" i="83"/>
  <c r="BXS71" i="83"/>
  <c r="BXR71" i="83"/>
  <c r="BXT70" i="83"/>
  <c r="BXS70" i="83"/>
  <c r="BXR70" i="83"/>
  <c r="BXT69" i="83"/>
  <c r="BXS69" i="83"/>
  <c r="BXR69" i="83"/>
  <c r="BXT68" i="83"/>
  <c r="BXS68" i="83"/>
  <c r="BXR68" i="83"/>
  <c r="BXT67" i="83"/>
  <c r="BXS67" i="83"/>
  <c r="BXR67" i="83"/>
  <c r="BXT66" i="83"/>
  <c r="BXS66" i="83"/>
  <c r="BXR66" i="83"/>
  <c r="BXT65" i="83"/>
  <c r="BXS65" i="83"/>
  <c r="BXR65" i="83"/>
  <c r="BXT64" i="83"/>
  <c r="BXS64" i="83"/>
  <c r="BXR64" i="83"/>
  <c r="BXT63" i="83"/>
  <c r="BXS63" i="83"/>
  <c r="BXR63" i="83"/>
  <c r="BXT62" i="83"/>
  <c r="BXS62" i="83"/>
  <c r="BXR62" i="83"/>
  <c r="BXT61" i="83"/>
  <c r="BXS61" i="83"/>
  <c r="BXR61" i="83"/>
  <c r="BXT60" i="83"/>
  <c r="BXS60" i="83"/>
  <c r="BXR60" i="83"/>
  <c r="BXT59" i="83"/>
  <c r="BXS59" i="83"/>
  <c r="BXR59" i="83"/>
  <c r="BXT58" i="83"/>
  <c r="BXS58" i="83"/>
  <c r="BXR58" i="83"/>
  <c r="BXT57" i="83"/>
  <c r="BXS57" i="83"/>
  <c r="BXR57" i="83"/>
  <c r="BXT56" i="83"/>
  <c r="BXS56" i="83"/>
  <c r="BXR56" i="83"/>
  <c r="BXT55" i="83"/>
  <c r="BXS55" i="83"/>
  <c r="BXR55" i="83"/>
  <c r="BXT54" i="83"/>
  <c r="BXS54" i="83"/>
  <c r="BXR54" i="83"/>
  <c r="BXT53" i="83"/>
  <c r="BXS53" i="83"/>
  <c r="BXR53" i="83"/>
  <c r="BXT52" i="83"/>
  <c r="BXS52" i="83"/>
  <c r="BXR52" i="83"/>
  <c r="BXT51" i="83"/>
  <c r="BXS51" i="83"/>
  <c r="BXR51" i="83"/>
  <c r="BXT50" i="83"/>
  <c r="BXS50" i="83"/>
  <c r="BXR50" i="83"/>
  <c r="BXT49" i="83"/>
  <c r="BXS49" i="83"/>
  <c r="BXR49" i="83"/>
  <c r="BXT48" i="83"/>
  <c r="BXS48" i="83"/>
  <c r="BXR48" i="83"/>
  <c r="BXT47" i="83"/>
  <c r="BXS47" i="83"/>
  <c r="BXR47" i="83"/>
  <c r="BXT46" i="83"/>
  <c r="BXS46" i="83"/>
  <c r="BXR46" i="83"/>
  <c r="BXT45" i="83"/>
  <c r="BXS45" i="83"/>
  <c r="BXR45" i="83"/>
  <c r="BXT44" i="83"/>
  <c r="BXS44" i="83"/>
  <c r="BXR44" i="83"/>
  <c r="BXT43" i="83"/>
  <c r="BXS43" i="83"/>
  <c r="BXR43" i="83"/>
  <c r="BXT42" i="83"/>
  <c r="BXS42" i="83"/>
  <c r="BXR42" i="83"/>
  <c r="BXT41" i="83"/>
  <c r="BXS41" i="83"/>
  <c r="BXR41" i="83"/>
  <c r="BXT11" i="83"/>
  <c r="BXS11" i="83"/>
  <c r="BXR11" i="83"/>
  <c r="BXT9" i="83"/>
  <c r="BXS9" i="83"/>
  <c r="BXR9" i="83"/>
  <c r="BXT1" i="83"/>
  <c r="BXS1" i="83"/>
  <c r="BXR1" i="83"/>
  <c r="BXN1" i="83"/>
  <c r="BXM110" i="83"/>
  <c r="BXL110" i="83"/>
  <c r="BXK110" i="83"/>
  <c r="BXM109" i="83"/>
  <c r="BXL109" i="83"/>
  <c r="BXK109" i="83"/>
  <c r="BXM108" i="83"/>
  <c r="BXL108" i="83"/>
  <c r="BXK108" i="83"/>
  <c r="BXM107" i="83"/>
  <c r="BXL107" i="83"/>
  <c r="BXK107" i="83"/>
  <c r="BXM106" i="83"/>
  <c r="BXL106" i="83"/>
  <c r="BXK106" i="83"/>
  <c r="BXM105" i="83"/>
  <c r="BXL105" i="83"/>
  <c r="BXK105" i="83"/>
  <c r="BXM104" i="83"/>
  <c r="BXL104" i="83"/>
  <c r="BXK104" i="83"/>
  <c r="BXM103" i="83"/>
  <c r="BXL103" i="83"/>
  <c r="BXK103" i="83"/>
  <c r="BXM102" i="83"/>
  <c r="BXL102" i="83"/>
  <c r="BXK102" i="83"/>
  <c r="BXM101" i="83"/>
  <c r="BXL101" i="83"/>
  <c r="BXK101" i="83"/>
  <c r="BXM100" i="83"/>
  <c r="BXL100" i="83"/>
  <c r="BXK100" i="83"/>
  <c r="BXM99" i="83"/>
  <c r="BXL99" i="83"/>
  <c r="BXK99" i="83"/>
  <c r="BXM98" i="83"/>
  <c r="BXL98" i="83"/>
  <c r="BXK98" i="83"/>
  <c r="BXM97" i="83"/>
  <c r="BXL97" i="83"/>
  <c r="BXK97" i="83"/>
  <c r="BXM96" i="83"/>
  <c r="BXL96" i="83"/>
  <c r="BXK96" i="83"/>
  <c r="BXM95" i="83"/>
  <c r="BXL95" i="83"/>
  <c r="BXK95" i="83"/>
  <c r="BXM94" i="83"/>
  <c r="BXL94" i="83"/>
  <c r="BXK94" i="83"/>
  <c r="BXM93" i="83"/>
  <c r="BXL93" i="83"/>
  <c r="BXK93" i="83"/>
  <c r="BXM92" i="83"/>
  <c r="BXL92" i="83"/>
  <c r="BXK92" i="83"/>
  <c r="BXM91" i="83"/>
  <c r="BXL91" i="83"/>
  <c r="BXK91" i="83"/>
  <c r="BXM90" i="83"/>
  <c r="BXL90" i="83"/>
  <c r="BXK90" i="83"/>
  <c r="BXM89" i="83"/>
  <c r="BXL89" i="83"/>
  <c r="BXK89" i="83"/>
  <c r="BXM88" i="83"/>
  <c r="BXL88" i="83"/>
  <c r="BXK88" i="83"/>
  <c r="BXM87" i="83"/>
  <c r="BXL87" i="83"/>
  <c r="BXK87" i="83"/>
  <c r="BXM86" i="83"/>
  <c r="BXL86" i="83"/>
  <c r="BXK86" i="83"/>
  <c r="BXM85" i="83"/>
  <c r="BXL85" i="83"/>
  <c r="BXK85" i="83"/>
  <c r="BXM84" i="83"/>
  <c r="BXL84" i="83"/>
  <c r="BXK84" i="83"/>
  <c r="BXM83" i="83"/>
  <c r="BXL83" i="83"/>
  <c r="BXK83" i="83"/>
  <c r="BXM82" i="83"/>
  <c r="BXL82" i="83"/>
  <c r="BXK82" i="83"/>
  <c r="BXM81" i="83"/>
  <c r="BXL81" i="83"/>
  <c r="BXK81" i="83"/>
  <c r="BXM80" i="83"/>
  <c r="BXL80" i="83"/>
  <c r="BXK80" i="83"/>
  <c r="BXM79" i="83"/>
  <c r="BXL79" i="83"/>
  <c r="BXK79" i="83"/>
  <c r="BXM78" i="83"/>
  <c r="BXL78" i="83"/>
  <c r="BXK78" i="83"/>
  <c r="BXM77" i="83"/>
  <c r="BXL77" i="83"/>
  <c r="BXK77" i="83"/>
  <c r="BXM76" i="83"/>
  <c r="BXL76" i="83"/>
  <c r="BXK76" i="83"/>
  <c r="BXM75" i="83"/>
  <c r="BXL75" i="83"/>
  <c r="BXK75" i="83"/>
  <c r="BXM74" i="83"/>
  <c r="BXL74" i="83"/>
  <c r="BXK74" i="83"/>
  <c r="BXM73" i="83"/>
  <c r="BXL73" i="83"/>
  <c r="BXK73" i="83"/>
  <c r="BXM72" i="83"/>
  <c r="BXL72" i="83"/>
  <c r="BXK72" i="83"/>
  <c r="BXM71" i="83"/>
  <c r="BXL71" i="83"/>
  <c r="BXK71" i="83"/>
  <c r="BXM70" i="83"/>
  <c r="BXL70" i="83"/>
  <c r="BXK70" i="83"/>
  <c r="BXM69" i="83"/>
  <c r="BXL69" i="83"/>
  <c r="BXK69" i="83"/>
  <c r="BXM68" i="83"/>
  <c r="BXL68" i="83"/>
  <c r="BXK68" i="83"/>
  <c r="BXM67" i="83"/>
  <c r="BXL67" i="83"/>
  <c r="BXK67" i="83"/>
  <c r="BXM66" i="83"/>
  <c r="BXL66" i="83"/>
  <c r="BXK66" i="83"/>
  <c r="BXM65" i="83"/>
  <c r="BXL65" i="83"/>
  <c r="BXK65" i="83"/>
  <c r="BXM64" i="83"/>
  <c r="BXL64" i="83"/>
  <c r="BXK64" i="83"/>
  <c r="BXM63" i="83"/>
  <c r="BXL63" i="83"/>
  <c r="BXK63" i="83"/>
  <c r="BXM62" i="83"/>
  <c r="BXL62" i="83"/>
  <c r="BXK62" i="83"/>
  <c r="BXM61" i="83"/>
  <c r="BXL61" i="83"/>
  <c r="BXK61" i="83"/>
  <c r="BXM60" i="83"/>
  <c r="BXL60" i="83"/>
  <c r="BXK60" i="83"/>
  <c r="BXM59" i="83"/>
  <c r="BXL59" i="83"/>
  <c r="BXK59" i="83"/>
  <c r="BXM58" i="83"/>
  <c r="BXL58" i="83"/>
  <c r="BXK58" i="83"/>
  <c r="BXM57" i="83"/>
  <c r="BXL57" i="83"/>
  <c r="BXK57" i="83"/>
  <c r="BXM56" i="83"/>
  <c r="BXL56" i="83"/>
  <c r="BXK56" i="83"/>
  <c r="BXM55" i="83"/>
  <c r="BXL55" i="83"/>
  <c r="BXK55" i="83"/>
  <c r="BXM54" i="83"/>
  <c r="BXL54" i="83"/>
  <c r="BXK54" i="83"/>
  <c r="BXM53" i="83"/>
  <c r="BXL53" i="83"/>
  <c r="BXK53" i="83"/>
  <c r="BXM52" i="83"/>
  <c r="BXL52" i="83"/>
  <c r="BXK52" i="83"/>
  <c r="BXM51" i="83"/>
  <c r="BXL51" i="83"/>
  <c r="BXK51" i="83"/>
  <c r="BXM50" i="83"/>
  <c r="BXL50" i="83"/>
  <c r="BXK50" i="83"/>
  <c r="BXM49" i="83"/>
  <c r="BXL49" i="83"/>
  <c r="BXK49" i="83"/>
  <c r="BXM48" i="83"/>
  <c r="BXL48" i="83"/>
  <c r="BXK48" i="83"/>
  <c r="BXM47" i="83"/>
  <c r="BXL47" i="83"/>
  <c r="BXK47" i="83"/>
  <c r="BXM46" i="83"/>
  <c r="BXL46" i="83"/>
  <c r="BXK46" i="83"/>
  <c r="BXM45" i="83"/>
  <c r="BXL45" i="83"/>
  <c r="BXK45" i="83"/>
  <c r="BXM44" i="83"/>
  <c r="BXL44" i="83"/>
  <c r="BXK44" i="83"/>
  <c r="BXM43" i="83"/>
  <c r="BXL43" i="83"/>
  <c r="BXK43" i="83"/>
  <c r="BXM42" i="83"/>
  <c r="BXL42" i="83"/>
  <c r="BXK42" i="83"/>
  <c r="BXM41" i="83"/>
  <c r="BXL41" i="83"/>
  <c r="BXK41" i="83"/>
  <c r="BXM40" i="83"/>
  <c r="BXL40" i="83"/>
  <c r="BXK40" i="83"/>
  <c r="BXM39" i="83"/>
  <c r="BXL39" i="83"/>
  <c r="BXK39" i="83"/>
  <c r="BXM38" i="83"/>
  <c r="BXL38" i="83"/>
  <c r="BXK38" i="83"/>
  <c r="BXM37" i="83"/>
  <c r="BXL37" i="83"/>
  <c r="BXK37" i="83"/>
  <c r="BXM11" i="83"/>
  <c r="BXL11" i="83"/>
  <c r="BXK11" i="83"/>
  <c r="BXM9" i="83"/>
  <c r="BXL9" i="83"/>
  <c r="BXK9" i="83"/>
  <c r="BXM1" i="83"/>
  <c r="BXL1" i="83"/>
  <c r="BXK1" i="83"/>
  <c r="BXG1" i="83"/>
  <c r="BXF110" i="83"/>
  <c r="BXE110" i="83"/>
  <c r="BXD110" i="83"/>
  <c r="BXF109" i="83"/>
  <c r="BXE109" i="83"/>
  <c r="BXD109" i="83"/>
  <c r="BXF108" i="83"/>
  <c r="BXE108" i="83"/>
  <c r="BXD108" i="83"/>
  <c r="BXF107" i="83"/>
  <c r="BXE107" i="83"/>
  <c r="BXD107" i="83"/>
  <c r="BXF106" i="83"/>
  <c r="BXE106" i="83"/>
  <c r="BXD106" i="83"/>
  <c r="BXF105" i="83"/>
  <c r="BXE105" i="83"/>
  <c r="BXD105" i="83"/>
  <c r="BXF104" i="83"/>
  <c r="BXE104" i="83"/>
  <c r="BXD104" i="83"/>
  <c r="BXF103" i="83"/>
  <c r="BXE103" i="83"/>
  <c r="BXD103" i="83"/>
  <c r="BXF102" i="83"/>
  <c r="BXE102" i="83"/>
  <c r="BXD102" i="83"/>
  <c r="BXF101" i="83"/>
  <c r="BXE101" i="83"/>
  <c r="BXD101" i="83"/>
  <c r="BXF100" i="83"/>
  <c r="BXE100" i="83"/>
  <c r="BXD100" i="83"/>
  <c r="BXF99" i="83"/>
  <c r="BXE99" i="83"/>
  <c r="BXD99" i="83"/>
  <c r="BXF98" i="83"/>
  <c r="BXE98" i="83"/>
  <c r="BXD98" i="83"/>
  <c r="BXF97" i="83"/>
  <c r="BXE97" i="83"/>
  <c r="BXD97" i="83"/>
  <c r="BXF96" i="83"/>
  <c r="BXE96" i="83"/>
  <c r="BXD96" i="83"/>
  <c r="BXF95" i="83"/>
  <c r="BXE95" i="83"/>
  <c r="BXD95" i="83"/>
  <c r="BXF94" i="83"/>
  <c r="BXE94" i="83"/>
  <c r="BXD94" i="83"/>
  <c r="BXF93" i="83"/>
  <c r="BXE93" i="83"/>
  <c r="BXD93" i="83"/>
  <c r="BXF92" i="83"/>
  <c r="BXE92" i="83"/>
  <c r="BXD92" i="83"/>
  <c r="BXF91" i="83"/>
  <c r="BXE91" i="83"/>
  <c r="BXD91" i="83"/>
  <c r="BXF90" i="83"/>
  <c r="BXE90" i="83"/>
  <c r="BXD90" i="83"/>
  <c r="BXF89" i="83"/>
  <c r="BXE89" i="83"/>
  <c r="BXD89" i="83"/>
  <c r="BXF88" i="83"/>
  <c r="BXE88" i="83"/>
  <c r="BXD88" i="83"/>
  <c r="BXF87" i="83"/>
  <c r="BXE87" i="83"/>
  <c r="BXD87" i="83"/>
  <c r="BXF86" i="83"/>
  <c r="BXE86" i="83"/>
  <c r="BXD86" i="83"/>
  <c r="BXF85" i="83"/>
  <c r="BXE85" i="83"/>
  <c r="BXD85" i="83"/>
  <c r="BXF84" i="83"/>
  <c r="BXE84" i="83"/>
  <c r="BXD84" i="83"/>
  <c r="BXF83" i="83"/>
  <c r="BXE83" i="83"/>
  <c r="BXD83" i="83"/>
  <c r="BXF82" i="83"/>
  <c r="BXE82" i="83"/>
  <c r="BXD82" i="83"/>
  <c r="BXF81" i="83"/>
  <c r="BXE81" i="83"/>
  <c r="BXD81" i="83"/>
  <c r="BXF80" i="83"/>
  <c r="BXE80" i="83"/>
  <c r="BXD80" i="83"/>
  <c r="BXF79" i="83"/>
  <c r="BXE79" i="83"/>
  <c r="BXD79" i="83"/>
  <c r="BXF78" i="83"/>
  <c r="BXE78" i="83"/>
  <c r="BXD78" i="83"/>
  <c r="BXF77" i="83"/>
  <c r="BXE77" i="83"/>
  <c r="BXD77" i="83"/>
  <c r="BXF76" i="83"/>
  <c r="BXE76" i="83"/>
  <c r="BXD76" i="83"/>
  <c r="BXF75" i="83"/>
  <c r="BXE75" i="83"/>
  <c r="BXD75" i="83"/>
  <c r="BXF74" i="83"/>
  <c r="BXE74" i="83"/>
  <c r="BXD74" i="83"/>
  <c r="BXF73" i="83"/>
  <c r="BXE73" i="83"/>
  <c r="BXD73" i="83"/>
  <c r="BXF72" i="83"/>
  <c r="BXE72" i="83"/>
  <c r="BXD72" i="83"/>
  <c r="BXF71" i="83"/>
  <c r="BXE71" i="83"/>
  <c r="BXD71" i="83"/>
  <c r="BXF70" i="83"/>
  <c r="BXE70" i="83"/>
  <c r="BXD70" i="83"/>
  <c r="BXF69" i="83"/>
  <c r="BXE69" i="83"/>
  <c r="BXD69" i="83"/>
  <c r="BXF68" i="83"/>
  <c r="BXE68" i="83"/>
  <c r="BXD68" i="83"/>
  <c r="BXF67" i="83"/>
  <c r="BXE67" i="83"/>
  <c r="BXD67" i="83"/>
  <c r="BXF66" i="83"/>
  <c r="BXE66" i="83"/>
  <c r="BXD66" i="83"/>
  <c r="BXF65" i="83"/>
  <c r="BXE65" i="83"/>
  <c r="BXD65" i="83"/>
  <c r="BXF64" i="83"/>
  <c r="BXE64" i="83"/>
  <c r="BXD64" i="83"/>
  <c r="BXF63" i="83"/>
  <c r="BXE63" i="83"/>
  <c r="BXD63" i="83"/>
  <c r="BXF62" i="83"/>
  <c r="BXE62" i="83"/>
  <c r="BXD62" i="83"/>
  <c r="BXF61" i="83"/>
  <c r="BXE61" i="83"/>
  <c r="BXD61" i="83"/>
  <c r="BXF60" i="83"/>
  <c r="BXE60" i="83"/>
  <c r="BXD60" i="83"/>
  <c r="BXF59" i="83"/>
  <c r="BXE59" i="83"/>
  <c r="BXD59" i="83"/>
  <c r="BXF58" i="83"/>
  <c r="BXE58" i="83"/>
  <c r="BXD58" i="83"/>
  <c r="BXF57" i="83"/>
  <c r="BXE57" i="83"/>
  <c r="BXD57" i="83"/>
  <c r="BXF56" i="83"/>
  <c r="BXE56" i="83"/>
  <c r="BXD56" i="83"/>
  <c r="BXF55" i="83"/>
  <c r="BXE55" i="83"/>
  <c r="BXD55" i="83"/>
  <c r="BXF54" i="83"/>
  <c r="BXE54" i="83"/>
  <c r="BXD54" i="83"/>
  <c r="BXF53" i="83"/>
  <c r="BXE53" i="83"/>
  <c r="BXD53" i="83"/>
  <c r="BXF52" i="83"/>
  <c r="BXE52" i="83"/>
  <c r="BXD52" i="83"/>
  <c r="BXF51" i="83"/>
  <c r="BXE51" i="83"/>
  <c r="BXD51" i="83"/>
  <c r="BXF50" i="83"/>
  <c r="BXE50" i="83"/>
  <c r="BXD50" i="83"/>
  <c r="BXF49" i="83"/>
  <c r="BXE49" i="83"/>
  <c r="BXD49" i="83"/>
  <c r="BXF48" i="83"/>
  <c r="BXE48" i="83"/>
  <c r="BXD48" i="83"/>
  <c r="BXF47" i="83"/>
  <c r="BXE47" i="83"/>
  <c r="BXD47" i="83"/>
  <c r="BXF46" i="83"/>
  <c r="BXE46" i="83"/>
  <c r="BXD46" i="83"/>
  <c r="BXF45" i="83"/>
  <c r="BXE45" i="83"/>
  <c r="BXD45" i="83"/>
  <c r="BXF44" i="83"/>
  <c r="BXE44" i="83"/>
  <c r="BXD44" i="83"/>
  <c r="BXF43" i="83"/>
  <c r="BXE43" i="83"/>
  <c r="BXD43" i="83"/>
  <c r="BXF11" i="83"/>
  <c r="BXE11" i="83"/>
  <c r="BXD11" i="83"/>
  <c r="BXF9" i="83"/>
  <c r="BXE9" i="83"/>
  <c r="BXD9" i="83"/>
  <c r="BXF1" i="83"/>
  <c r="BXD1" i="83"/>
  <c r="BWZ1" i="83"/>
  <c r="BXE1" i="83" s="1"/>
  <c r="BWY110" i="83"/>
  <c r="BWX110" i="83"/>
  <c r="BWW110" i="83"/>
  <c r="BWY109" i="83"/>
  <c r="BWX109" i="83"/>
  <c r="BWW109" i="83"/>
  <c r="BWY108" i="83"/>
  <c r="BWX108" i="83"/>
  <c r="BWW108" i="83"/>
  <c r="BWY107" i="83"/>
  <c r="BWX107" i="83"/>
  <c r="BWW107" i="83"/>
  <c r="BWY106" i="83"/>
  <c r="BWX106" i="83"/>
  <c r="BWW106" i="83"/>
  <c r="BWY105" i="83"/>
  <c r="BWX105" i="83"/>
  <c r="BWW105" i="83"/>
  <c r="BWY104" i="83"/>
  <c r="BWX104" i="83"/>
  <c r="BWW104" i="83"/>
  <c r="BWY103" i="83"/>
  <c r="BWX103" i="83"/>
  <c r="BWW103" i="83"/>
  <c r="BWY102" i="83"/>
  <c r="BWX102" i="83"/>
  <c r="BWW102" i="83"/>
  <c r="BWY101" i="83"/>
  <c r="BWX101" i="83"/>
  <c r="BWW101" i="83"/>
  <c r="BWY100" i="83"/>
  <c r="BWX100" i="83"/>
  <c r="BWW100" i="83"/>
  <c r="BWY99" i="83"/>
  <c r="BWX99" i="83"/>
  <c r="BWW99" i="83"/>
  <c r="BWY98" i="83"/>
  <c r="BWX98" i="83"/>
  <c r="BWW98" i="83"/>
  <c r="BWY97" i="83"/>
  <c r="BWX97" i="83"/>
  <c r="BWW97" i="83"/>
  <c r="BWY96" i="83"/>
  <c r="BWX96" i="83"/>
  <c r="BWW96" i="83"/>
  <c r="BWY95" i="83"/>
  <c r="BWX95" i="83"/>
  <c r="BWW95" i="83"/>
  <c r="BWY94" i="83"/>
  <c r="BWX94" i="83"/>
  <c r="BWW94" i="83"/>
  <c r="BWY93" i="83"/>
  <c r="BWX93" i="83"/>
  <c r="BWW93" i="83"/>
  <c r="BWY92" i="83"/>
  <c r="BWX92" i="83"/>
  <c r="BWW92" i="83"/>
  <c r="BWY91" i="83"/>
  <c r="BWX91" i="83"/>
  <c r="BWW91" i="83"/>
  <c r="BWY90" i="83"/>
  <c r="BWX90" i="83"/>
  <c r="BWW90" i="83"/>
  <c r="BWY89" i="83"/>
  <c r="BWX89" i="83"/>
  <c r="BWW89" i="83"/>
  <c r="BWY88" i="83"/>
  <c r="BWX88" i="83"/>
  <c r="BWW88" i="83"/>
  <c r="BWY87" i="83"/>
  <c r="BWX87" i="83"/>
  <c r="BWW87" i="83"/>
  <c r="BWY86" i="83"/>
  <c r="BWX86" i="83"/>
  <c r="BWW86" i="83"/>
  <c r="BWY85" i="83"/>
  <c r="BWX85" i="83"/>
  <c r="BWW85" i="83"/>
  <c r="BWY84" i="83"/>
  <c r="BWX84" i="83"/>
  <c r="BWW84" i="83"/>
  <c r="BWY83" i="83"/>
  <c r="BWX83" i="83"/>
  <c r="BWW83" i="83"/>
  <c r="BWY82" i="83"/>
  <c r="BWX82" i="83"/>
  <c r="BWW82" i="83"/>
  <c r="BWY81" i="83"/>
  <c r="BWX81" i="83"/>
  <c r="BWW81" i="83"/>
  <c r="BWY80" i="83"/>
  <c r="BWX80" i="83"/>
  <c r="BWW80" i="83"/>
  <c r="BWY79" i="83"/>
  <c r="BWX79" i="83"/>
  <c r="BWW79" i="83"/>
  <c r="BWY78" i="83"/>
  <c r="BWX78" i="83"/>
  <c r="BWW78" i="83"/>
  <c r="BWY77" i="83"/>
  <c r="BWX77" i="83"/>
  <c r="BWW77" i="83"/>
  <c r="BWY76" i="83"/>
  <c r="BWX76" i="83"/>
  <c r="BWW76" i="83"/>
  <c r="BWY75" i="83"/>
  <c r="BWX75" i="83"/>
  <c r="BWW75" i="83"/>
  <c r="BWY74" i="83"/>
  <c r="BWX74" i="83"/>
  <c r="BWW74" i="83"/>
  <c r="BWY73" i="83"/>
  <c r="BWX73" i="83"/>
  <c r="BWW73" i="83"/>
  <c r="BWY72" i="83"/>
  <c r="BWX72" i="83"/>
  <c r="BWW72" i="83"/>
  <c r="BWY71" i="83"/>
  <c r="BWX71" i="83"/>
  <c r="BWW71" i="83"/>
  <c r="BWY70" i="83"/>
  <c r="BWX70" i="83"/>
  <c r="BWW70" i="83"/>
  <c r="BWY69" i="83"/>
  <c r="BWX69" i="83"/>
  <c r="BWW69" i="83"/>
  <c r="BWY68" i="83"/>
  <c r="BWX68" i="83"/>
  <c r="BWW68" i="83"/>
  <c r="BWY67" i="83"/>
  <c r="BWX67" i="83"/>
  <c r="BWW67" i="83"/>
  <c r="BWY66" i="83"/>
  <c r="BWX66" i="83"/>
  <c r="BWW66" i="83"/>
  <c r="BWY65" i="83"/>
  <c r="BWX65" i="83"/>
  <c r="BWW65" i="83"/>
  <c r="BWY64" i="83"/>
  <c r="BWX64" i="83"/>
  <c r="BWW64" i="83"/>
  <c r="BWY63" i="83"/>
  <c r="BWX63" i="83"/>
  <c r="BWW63" i="83"/>
  <c r="BWY62" i="83"/>
  <c r="BWX62" i="83"/>
  <c r="BWW62" i="83"/>
  <c r="BWY61" i="83"/>
  <c r="BWX61" i="83"/>
  <c r="BWW61" i="83"/>
  <c r="BWY60" i="83"/>
  <c r="BWX60" i="83"/>
  <c r="BWW60" i="83"/>
  <c r="BWY59" i="83"/>
  <c r="BWX59" i="83"/>
  <c r="BWW59" i="83"/>
  <c r="BWY58" i="83"/>
  <c r="BWX58" i="83"/>
  <c r="BWW58" i="83"/>
  <c r="BWY57" i="83"/>
  <c r="BWX57" i="83"/>
  <c r="BWW57" i="83"/>
  <c r="BWY56" i="83"/>
  <c r="BWX56" i="83"/>
  <c r="BWW56" i="83"/>
  <c r="BWY55" i="83"/>
  <c r="BWX55" i="83"/>
  <c r="BWW55" i="83"/>
  <c r="BWY54" i="83"/>
  <c r="BWX54" i="83"/>
  <c r="BWW54" i="83"/>
  <c r="BWY53" i="83"/>
  <c r="BWX53" i="83"/>
  <c r="BWW53" i="83"/>
  <c r="BWY52" i="83"/>
  <c r="BWX52" i="83"/>
  <c r="BWW52" i="83"/>
  <c r="BWY51" i="83"/>
  <c r="BWX51" i="83"/>
  <c r="BWW51" i="83"/>
  <c r="BWY50" i="83"/>
  <c r="BWX50" i="83"/>
  <c r="BWW50" i="83"/>
  <c r="BWY49" i="83"/>
  <c r="BWX49" i="83"/>
  <c r="BWW49" i="83"/>
  <c r="BWY48" i="83"/>
  <c r="BWX48" i="83"/>
  <c r="BWW48" i="83"/>
  <c r="BWY47" i="83"/>
  <c r="BWX47" i="83"/>
  <c r="BWW47" i="83"/>
  <c r="BWY46" i="83"/>
  <c r="BWX46" i="83"/>
  <c r="BWW46" i="83"/>
  <c r="BWY11" i="83"/>
  <c r="BWX11" i="83"/>
  <c r="BWW11" i="83"/>
  <c r="BWY9" i="83"/>
  <c r="BWX9" i="83"/>
  <c r="BWW9" i="83"/>
  <c r="BWX1" i="83"/>
  <c r="BWS1" i="83"/>
  <c r="BWR110" i="83"/>
  <c r="BWQ110" i="83"/>
  <c r="BWP110" i="83"/>
  <c r="BWR109" i="83"/>
  <c r="BWQ109" i="83"/>
  <c r="BWP109" i="83"/>
  <c r="BWR108" i="83"/>
  <c r="BWQ108" i="83"/>
  <c r="BWP108" i="83"/>
  <c r="BWR107" i="83"/>
  <c r="BWQ107" i="83"/>
  <c r="BWP107" i="83"/>
  <c r="BWR106" i="83"/>
  <c r="BWQ106" i="83"/>
  <c r="BWP106" i="83"/>
  <c r="BWR105" i="83"/>
  <c r="BWQ105" i="83"/>
  <c r="BWP105" i="83"/>
  <c r="BWR104" i="83"/>
  <c r="BWQ104" i="83"/>
  <c r="BWP104" i="83"/>
  <c r="BWR103" i="83"/>
  <c r="BWQ103" i="83"/>
  <c r="BWP103" i="83"/>
  <c r="BWR102" i="83"/>
  <c r="BWQ102" i="83"/>
  <c r="BWP102" i="83"/>
  <c r="BWR101" i="83"/>
  <c r="BWQ101" i="83"/>
  <c r="BWP101" i="83"/>
  <c r="BWR100" i="83"/>
  <c r="BWQ100" i="83"/>
  <c r="BWP100" i="83"/>
  <c r="BWR99" i="83"/>
  <c r="BWQ99" i="83"/>
  <c r="BWP99" i="83"/>
  <c r="BWR98" i="83"/>
  <c r="BWQ98" i="83"/>
  <c r="BWP98" i="83"/>
  <c r="BWR97" i="83"/>
  <c r="BWQ97" i="83"/>
  <c r="BWP97" i="83"/>
  <c r="BWR96" i="83"/>
  <c r="BWQ96" i="83"/>
  <c r="BWP96" i="83"/>
  <c r="BWR95" i="83"/>
  <c r="BWQ95" i="83"/>
  <c r="BWP95" i="83"/>
  <c r="BWR94" i="83"/>
  <c r="BWQ94" i="83"/>
  <c r="BWP94" i="83"/>
  <c r="BWR93" i="83"/>
  <c r="BWQ93" i="83"/>
  <c r="BWP93" i="83"/>
  <c r="BWR92" i="83"/>
  <c r="BWQ92" i="83"/>
  <c r="BWP92" i="83"/>
  <c r="BWR91" i="83"/>
  <c r="BWQ91" i="83"/>
  <c r="BWP91" i="83"/>
  <c r="BWR90" i="83"/>
  <c r="BWQ90" i="83"/>
  <c r="BWP90" i="83"/>
  <c r="BWR89" i="83"/>
  <c r="BWQ89" i="83"/>
  <c r="BWP89" i="83"/>
  <c r="BWR88" i="83"/>
  <c r="BWQ88" i="83"/>
  <c r="BWP88" i="83"/>
  <c r="BWR87" i="83"/>
  <c r="BWQ87" i="83"/>
  <c r="BWP87" i="83"/>
  <c r="BWR86" i="83"/>
  <c r="BWQ86" i="83"/>
  <c r="BWP86" i="83"/>
  <c r="BWR85" i="83"/>
  <c r="BWQ85" i="83"/>
  <c r="BWP85" i="83"/>
  <c r="BWR84" i="83"/>
  <c r="BWQ84" i="83"/>
  <c r="BWP84" i="83"/>
  <c r="BWR83" i="83"/>
  <c r="BWQ83" i="83"/>
  <c r="BWP83" i="83"/>
  <c r="BWR82" i="83"/>
  <c r="BWQ82" i="83"/>
  <c r="BWP82" i="83"/>
  <c r="BWR81" i="83"/>
  <c r="BWQ81" i="83"/>
  <c r="BWP81" i="83"/>
  <c r="BWR80" i="83"/>
  <c r="BWQ80" i="83"/>
  <c r="BWP80" i="83"/>
  <c r="BWR79" i="83"/>
  <c r="BWQ79" i="83"/>
  <c r="BWP79" i="83"/>
  <c r="BWR78" i="83"/>
  <c r="BWQ78" i="83"/>
  <c r="BWP78" i="83"/>
  <c r="BWR77" i="83"/>
  <c r="BWQ77" i="83"/>
  <c r="BWP77" i="83"/>
  <c r="BWR76" i="83"/>
  <c r="BWQ76" i="83"/>
  <c r="BWP76" i="83"/>
  <c r="BWR75" i="83"/>
  <c r="BWQ75" i="83"/>
  <c r="BWP75" i="83"/>
  <c r="BWR74" i="83"/>
  <c r="BWQ74" i="83"/>
  <c r="BWP74" i="83"/>
  <c r="BWR73" i="83"/>
  <c r="BWQ73" i="83"/>
  <c r="BWP73" i="83"/>
  <c r="BWR72" i="83"/>
  <c r="BWQ72" i="83"/>
  <c r="BWP72" i="83"/>
  <c r="BWR71" i="83"/>
  <c r="BWQ71" i="83"/>
  <c r="BWP71" i="83"/>
  <c r="BWR70" i="83"/>
  <c r="BWQ70" i="83"/>
  <c r="BWP70" i="83"/>
  <c r="BWR69" i="83"/>
  <c r="BWQ69" i="83"/>
  <c r="BWP69" i="83"/>
  <c r="BWR68" i="83"/>
  <c r="BWQ68" i="83"/>
  <c r="BWP68" i="83"/>
  <c r="BWR67" i="83"/>
  <c r="BWQ67" i="83"/>
  <c r="BWP67" i="83"/>
  <c r="BWR66" i="83"/>
  <c r="BWQ66" i="83"/>
  <c r="BWP66" i="83"/>
  <c r="BWR65" i="83"/>
  <c r="BWQ65" i="83"/>
  <c r="BWP65" i="83"/>
  <c r="BWR64" i="83"/>
  <c r="BWQ64" i="83"/>
  <c r="BWP64" i="83"/>
  <c r="BWR63" i="83"/>
  <c r="BWQ63" i="83"/>
  <c r="BWP63" i="83"/>
  <c r="BWR62" i="83"/>
  <c r="BWQ62" i="83"/>
  <c r="BWP62" i="83"/>
  <c r="BWR61" i="83"/>
  <c r="BWQ61" i="83"/>
  <c r="BWP61" i="83"/>
  <c r="BWR60" i="83"/>
  <c r="BWQ60" i="83"/>
  <c r="BWP60" i="83"/>
  <c r="BWR59" i="83"/>
  <c r="BWQ59" i="83"/>
  <c r="BWP59" i="83"/>
  <c r="BWR58" i="83"/>
  <c r="BWQ58" i="83"/>
  <c r="BWP58" i="83"/>
  <c r="BWR57" i="83"/>
  <c r="BWQ57" i="83"/>
  <c r="BWP57" i="83"/>
  <c r="BWR56" i="83"/>
  <c r="BWQ56" i="83"/>
  <c r="BWP56" i="83"/>
  <c r="BWR55" i="83"/>
  <c r="BWQ55" i="83"/>
  <c r="BWP55" i="83"/>
  <c r="BWR54" i="83"/>
  <c r="BWQ54" i="83"/>
  <c r="BWP54" i="83"/>
  <c r="BWR53" i="83"/>
  <c r="BWQ53" i="83"/>
  <c r="BWP53" i="83"/>
  <c r="BWR52" i="83"/>
  <c r="BWQ52" i="83"/>
  <c r="BWP52" i="83"/>
  <c r="BWR51" i="83"/>
  <c r="BWQ51" i="83"/>
  <c r="BWP51" i="83"/>
  <c r="BWR50" i="83"/>
  <c r="BWQ50" i="83"/>
  <c r="BWP50" i="83"/>
  <c r="BWR49" i="83"/>
  <c r="BWQ49" i="83"/>
  <c r="BWP49" i="83"/>
  <c r="BWR48" i="83"/>
  <c r="BWQ48" i="83"/>
  <c r="BWP48" i="83"/>
  <c r="BWR47" i="83"/>
  <c r="BWQ47" i="83"/>
  <c r="BWP47" i="83"/>
  <c r="BWR46" i="83"/>
  <c r="BWQ46" i="83"/>
  <c r="BWP46" i="83"/>
  <c r="BWR45" i="83"/>
  <c r="BWQ45" i="83"/>
  <c r="BWP45" i="83"/>
  <c r="BWR44" i="83"/>
  <c r="BWQ44" i="83"/>
  <c r="BWP44" i="83"/>
  <c r="BWR43" i="83"/>
  <c r="BWQ43" i="83"/>
  <c r="BWP43" i="83"/>
  <c r="BWR42" i="83"/>
  <c r="BWQ42" i="83"/>
  <c r="BWP42" i="83"/>
  <c r="BWR41" i="83"/>
  <c r="BWQ41" i="83"/>
  <c r="BWP41" i="83"/>
  <c r="BWR40" i="83"/>
  <c r="BWQ40" i="83"/>
  <c r="BWP40" i="83"/>
  <c r="BWR39" i="83"/>
  <c r="BWQ39" i="83"/>
  <c r="BWP39" i="83"/>
  <c r="BWR11" i="83"/>
  <c r="BWQ11" i="83"/>
  <c r="BWP11" i="83"/>
  <c r="BWR9" i="83"/>
  <c r="BWQ9" i="83"/>
  <c r="BWP9" i="83"/>
  <c r="BWQ1" i="83"/>
  <c r="BWL1" i="83"/>
  <c r="BWK110" i="83"/>
  <c r="BWJ110" i="83"/>
  <c r="BWI110" i="83"/>
  <c r="BWK109" i="83"/>
  <c r="BWJ109" i="83"/>
  <c r="BWI109" i="83"/>
  <c r="BWK108" i="83"/>
  <c r="BWJ108" i="83"/>
  <c r="BWI108" i="83"/>
  <c r="BWK107" i="83"/>
  <c r="BWJ107" i="83"/>
  <c r="BWI107" i="83"/>
  <c r="BWK106" i="83"/>
  <c r="BWJ106" i="83"/>
  <c r="BWI106" i="83"/>
  <c r="BWK105" i="83"/>
  <c r="BWJ105" i="83"/>
  <c r="BWI105" i="83"/>
  <c r="BWK104" i="83"/>
  <c r="BWJ104" i="83"/>
  <c r="BWI104" i="83"/>
  <c r="BWK103" i="83"/>
  <c r="BWJ103" i="83"/>
  <c r="BWI103" i="83"/>
  <c r="BWK102" i="83"/>
  <c r="BWJ102" i="83"/>
  <c r="BWI102" i="83"/>
  <c r="BWK101" i="83"/>
  <c r="BWJ101" i="83"/>
  <c r="BWI101" i="83"/>
  <c r="BWK100" i="83"/>
  <c r="BWJ100" i="83"/>
  <c r="BWI100" i="83"/>
  <c r="BWK99" i="83"/>
  <c r="BWJ99" i="83"/>
  <c r="BWI99" i="83"/>
  <c r="BWK98" i="83"/>
  <c r="BWJ98" i="83"/>
  <c r="BWI98" i="83"/>
  <c r="BWK97" i="83"/>
  <c r="BWJ97" i="83"/>
  <c r="BWI97" i="83"/>
  <c r="BWK96" i="83"/>
  <c r="BWJ96" i="83"/>
  <c r="BWI96" i="83"/>
  <c r="BWK95" i="83"/>
  <c r="BWJ95" i="83"/>
  <c r="BWI95" i="83"/>
  <c r="BWK94" i="83"/>
  <c r="BWJ94" i="83"/>
  <c r="BWI94" i="83"/>
  <c r="BWK93" i="83"/>
  <c r="BWJ93" i="83"/>
  <c r="BWI93" i="83"/>
  <c r="BWK92" i="83"/>
  <c r="BWJ92" i="83"/>
  <c r="BWI92" i="83"/>
  <c r="BWK91" i="83"/>
  <c r="BWJ91" i="83"/>
  <c r="BWI91" i="83"/>
  <c r="BWK90" i="83"/>
  <c r="BWJ90" i="83"/>
  <c r="BWI90" i="83"/>
  <c r="BWK89" i="83"/>
  <c r="BWJ89" i="83"/>
  <c r="BWI89" i="83"/>
  <c r="BWK88" i="83"/>
  <c r="BWJ88" i="83"/>
  <c r="BWI88" i="83"/>
  <c r="BWK87" i="83"/>
  <c r="BWJ87" i="83"/>
  <c r="BWI87" i="83"/>
  <c r="BWK86" i="83"/>
  <c r="BWJ86" i="83"/>
  <c r="BWI86" i="83"/>
  <c r="BWK85" i="83"/>
  <c r="BWJ85" i="83"/>
  <c r="BWI85" i="83"/>
  <c r="BWK84" i="83"/>
  <c r="BWJ84" i="83"/>
  <c r="BWI84" i="83"/>
  <c r="BWK83" i="83"/>
  <c r="BWJ83" i="83"/>
  <c r="BWI83" i="83"/>
  <c r="BWK82" i="83"/>
  <c r="BWJ82" i="83"/>
  <c r="BWI82" i="83"/>
  <c r="BWK81" i="83"/>
  <c r="BWJ81" i="83"/>
  <c r="BWI81" i="83"/>
  <c r="BWK80" i="83"/>
  <c r="BWJ80" i="83"/>
  <c r="BWI80" i="83"/>
  <c r="BWK79" i="83"/>
  <c r="BWJ79" i="83"/>
  <c r="BWI79" i="83"/>
  <c r="BWK78" i="83"/>
  <c r="BWJ78" i="83"/>
  <c r="BWI78" i="83"/>
  <c r="BWK77" i="83"/>
  <c r="BWJ77" i="83"/>
  <c r="BWI77" i="83"/>
  <c r="BWK76" i="83"/>
  <c r="BWJ76" i="83"/>
  <c r="BWI76" i="83"/>
  <c r="BWK75" i="83"/>
  <c r="BWJ75" i="83"/>
  <c r="BWI75" i="83"/>
  <c r="BWK74" i="83"/>
  <c r="BWJ74" i="83"/>
  <c r="BWI74" i="83"/>
  <c r="BWK73" i="83"/>
  <c r="BWJ73" i="83"/>
  <c r="BWI73" i="83"/>
  <c r="BWK72" i="83"/>
  <c r="BWJ72" i="83"/>
  <c r="BWI72" i="83"/>
  <c r="BWK71" i="83"/>
  <c r="BWJ71" i="83"/>
  <c r="BWI71" i="83"/>
  <c r="BWK70" i="83"/>
  <c r="BWJ70" i="83"/>
  <c r="BWI70" i="83"/>
  <c r="BWK69" i="83"/>
  <c r="BWJ69" i="83"/>
  <c r="BWI69" i="83"/>
  <c r="BWK68" i="83"/>
  <c r="BWJ68" i="83"/>
  <c r="BWI68" i="83"/>
  <c r="BWK67" i="83"/>
  <c r="BWJ67" i="83"/>
  <c r="BWI67" i="83"/>
  <c r="BWK66" i="83"/>
  <c r="BWJ66" i="83"/>
  <c r="BWI66" i="83"/>
  <c r="BWK65" i="83"/>
  <c r="BWJ65" i="83"/>
  <c r="BWI65" i="83"/>
  <c r="BWK64" i="83"/>
  <c r="BWJ64" i="83"/>
  <c r="BWI64" i="83"/>
  <c r="BWK63" i="83"/>
  <c r="BWJ63" i="83"/>
  <c r="BWI63" i="83"/>
  <c r="BWK62" i="83"/>
  <c r="BWJ62" i="83"/>
  <c r="BWI62" i="83"/>
  <c r="BWK61" i="83"/>
  <c r="BWJ61" i="83"/>
  <c r="BWI61" i="83"/>
  <c r="BWK60" i="83"/>
  <c r="BWJ60" i="83"/>
  <c r="BWI60" i="83"/>
  <c r="BWK59" i="83"/>
  <c r="BWJ59" i="83"/>
  <c r="BWI59" i="83"/>
  <c r="BWK58" i="83"/>
  <c r="BWJ58" i="83"/>
  <c r="BWI58" i="83"/>
  <c r="BWK57" i="83"/>
  <c r="BWJ57" i="83"/>
  <c r="BWI57" i="83"/>
  <c r="BWK56" i="83"/>
  <c r="BWJ56" i="83"/>
  <c r="BWI56" i="83"/>
  <c r="BWK55" i="83"/>
  <c r="BWJ55" i="83"/>
  <c r="BWI55" i="83"/>
  <c r="BWK54" i="83"/>
  <c r="BWJ54" i="83"/>
  <c r="BWI54" i="83"/>
  <c r="BWK53" i="83"/>
  <c r="BWJ53" i="83"/>
  <c r="BWI53" i="83"/>
  <c r="BWK52" i="83"/>
  <c r="BWJ52" i="83"/>
  <c r="BWI52" i="83"/>
  <c r="BWK51" i="83"/>
  <c r="BWJ51" i="83"/>
  <c r="BWI51" i="83"/>
  <c r="BWK50" i="83"/>
  <c r="BWJ50" i="83"/>
  <c r="BWI50" i="83"/>
  <c r="BWK49" i="83"/>
  <c r="BWJ49" i="83"/>
  <c r="BWI49" i="83"/>
  <c r="BWK48" i="83"/>
  <c r="BWJ48" i="83"/>
  <c r="BWI48" i="83"/>
  <c r="BWK47" i="83"/>
  <c r="BWJ47" i="83"/>
  <c r="BWI47" i="83"/>
  <c r="BWK46" i="83"/>
  <c r="BWJ46" i="83"/>
  <c r="BWI46" i="83"/>
  <c r="BWK45" i="83"/>
  <c r="BWJ45" i="83"/>
  <c r="BWI45" i="83"/>
  <c r="BWK44" i="83"/>
  <c r="BWJ44" i="83"/>
  <c r="BWI44" i="83"/>
  <c r="BWK43" i="83"/>
  <c r="BWJ43" i="83"/>
  <c r="BWI43" i="83"/>
  <c r="BWK42" i="83"/>
  <c r="BWJ42" i="83"/>
  <c r="BWI42" i="83"/>
  <c r="BWK41" i="83"/>
  <c r="BWJ41" i="83"/>
  <c r="BWI41" i="83"/>
  <c r="BWK40" i="83"/>
  <c r="BWJ40" i="83"/>
  <c r="BWI40" i="83"/>
  <c r="BWK39" i="83"/>
  <c r="BWJ39" i="83"/>
  <c r="BWI39" i="83"/>
  <c r="BWK38" i="83"/>
  <c r="BWJ38" i="83"/>
  <c r="BWI38" i="83"/>
  <c r="BWK11" i="83"/>
  <c r="BWJ11" i="83"/>
  <c r="BWI11" i="83"/>
  <c r="BWK9" i="83"/>
  <c r="BWJ9" i="83"/>
  <c r="BWI9" i="83"/>
  <c r="BWK1" i="83"/>
  <c r="BWI1" i="83"/>
  <c r="BWE1" i="83"/>
  <c r="BWJ1" i="83" s="1"/>
  <c r="BWD110" i="83"/>
  <c r="BWC110" i="83"/>
  <c r="BWB110" i="83"/>
  <c r="BWD109" i="83"/>
  <c r="BWC109" i="83"/>
  <c r="BWB109" i="83"/>
  <c r="BWD108" i="83"/>
  <c r="BWC108" i="83"/>
  <c r="BWB108" i="83"/>
  <c r="BWD107" i="83"/>
  <c r="BWC107" i="83"/>
  <c r="BWB107" i="83"/>
  <c r="BWD106" i="83"/>
  <c r="BWC106" i="83"/>
  <c r="BWB106" i="83"/>
  <c r="BWD105" i="83"/>
  <c r="BWC105" i="83"/>
  <c r="BWB105" i="83"/>
  <c r="BWD104" i="83"/>
  <c r="BWC104" i="83"/>
  <c r="BWB104" i="83"/>
  <c r="BWD103" i="83"/>
  <c r="BWC103" i="83"/>
  <c r="BWB103" i="83"/>
  <c r="BWD102" i="83"/>
  <c r="BWC102" i="83"/>
  <c r="BWB102" i="83"/>
  <c r="BWD101" i="83"/>
  <c r="BWC101" i="83"/>
  <c r="BWB101" i="83"/>
  <c r="BWD100" i="83"/>
  <c r="BWC100" i="83"/>
  <c r="BWB100" i="83"/>
  <c r="BWD99" i="83"/>
  <c r="BWC99" i="83"/>
  <c r="BWB99" i="83"/>
  <c r="BWD98" i="83"/>
  <c r="BWC98" i="83"/>
  <c r="BWB98" i="83"/>
  <c r="BWD97" i="83"/>
  <c r="BWC97" i="83"/>
  <c r="BWB97" i="83"/>
  <c r="BWD96" i="83"/>
  <c r="BWC96" i="83"/>
  <c r="BWB96" i="83"/>
  <c r="BWD95" i="83"/>
  <c r="BWC95" i="83"/>
  <c r="BWB95" i="83"/>
  <c r="BWD94" i="83"/>
  <c r="BWC94" i="83"/>
  <c r="BWB94" i="83"/>
  <c r="BWD93" i="83"/>
  <c r="BWC93" i="83"/>
  <c r="BWB93" i="83"/>
  <c r="BWD92" i="83"/>
  <c r="BWC92" i="83"/>
  <c r="BWB92" i="83"/>
  <c r="BWD91" i="83"/>
  <c r="BWC91" i="83"/>
  <c r="BWB91" i="83"/>
  <c r="BWD90" i="83"/>
  <c r="BWC90" i="83"/>
  <c r="BWB90" i="83"/>
  <c r="BWD89" i="83"/>
  <c r="BWC89" i="83"/>
  <c r="BWB89" i="83"/>
  <c r="BWD88" i="83"/>
  <c r="BWC88" i="83"/>
  <c r="BWB88" i="83"/>
  <c r="BWD87" i="83"/>
  <c r="BWC87" i="83"/>
  <c r="BWB87" i="83"/>
  <c r="BWD86" i="83"/>
  <c r="BWC86" i="83"/>
  <c r="BWB86" i="83"/>
  <c r="BWD85" i="83"/>
  <c r="BWC85" i="83"/>
  <c r="BWB85" i="83"/>
  <c r="BWD84" i="83"/>
  <c r="BWC84" i="83"/>
  <c r="BWB84" i="83"/>
  <c r="BWD83" i="83"/>
  <c r="BWC83" i="83"/>
  <c r="BWB83" i="83"/>
  <c r="BWD82" i="83"/>
  <c r="BWC82" i="83"/>
  <c r="BWB82" i="83"/>
  <c r="BWD81" i="83"/>
  <c r="BWC81" i="83"/>
  <c r="BWB81" i="83"/>
  <c r="BWD80" i="83"/>
  <c r="BWC80" i="83"/>
  <c r="BWB80" i="83"/>
  <c r="BWD79" i="83"/>
  <c r="BWC79" i="83"/>
  <c r="BWB79" i="83"/>
  <c r="BWD78" i="83"/>
  <c r="BWC78" i="83"/>
  <c r="BWB78" i="83"/>
  <c r="BWD77" i="83"/>
  <c r="BWC77" i="83"/>
  <c r="BWB77" i="83"/>
  <c r="BWD76" i="83"/>
  <c r="BWC76" i="83"/>
  <c r="BWB76" i="83"/>
  <c r="BWD75" i="83"/>
  <c r="BWC75" i="83"/>
  <c r="BWB75" i="83"/>
  <c r="BWD74" i="83"/>
  <c r="BWC74" i="83"/>
  <c r="BWB74" i="83"/>
  <c r="BWD73" i="83"/>
  <c r="BWC73" i="83"/>
  <c r="BWB73" i="83"/>
  <c r="BWD72" i="83"/>
  <c r="BWC72" i="83"/>
  <c r="BWB72" i="83"/>
  <c r="BWD71" i="83"/>
  <c r="BWC71" i="83"/>
  <c r="BWB71" i="83"/>
  <c r="BWD70" i="83"/>
  <c r="BWC70" i="83"/>
  <c r="BWB70" i="83"/>
  <c r="BWD69" i="83"/>
  <c r="BWC69" i="83"/>
  <c r="BWB69" i="83"/>
  <c r="BWD68" i="83"/>
  <c r="BWC68" i="83"/>
  <c r="BWB68" i="83"/>
  <c r="BWD67" i="83"/>
  <c r="BWC67" i="83"/>
  <c r="BWB67" i="83"/>
  <c r="BWD66" i="83"/>
  <c r="BWC66" i="83"/>
  <c r="BWB66" i="83"/>
  <c r="BWD65" i="83"/>
  <c r="BWC65" i="83"/>
  <c r="BWB65" i="83"/>
  <c r="BWD64" i="83"/>
  <c r="BWC64" i="83"/>
  <c r="BWB64" i="83"/>
  <c r="BWD63" i="83"/>
  <c r="BWC63" i="83"/>
  <c r="BWB63" i="83"/>
  <c r="BWD62" i="83"/>
  <c r="BWC62" i="83"/>
  <c r="BWB62" i="83"/>
  <c r="BWD61" i="83"/>
  <c r="BWC61" i="83"/>
  <c r="BWB61" i="83"/>
  <c r="BWD60" i="83"/>
  <c r="BWC60" i="83"/>
  <c r="BWB60" i="83"/>
  <c r="BWD59" i="83"/>
  <c r="BWC59" i="83"/>
  <c r="BWB59" i="83"/>
  <c r="BWD58" i="83"/>
  <c r="BWC58" i="83"/>
  <c r="BWB58" i="83"/>
  <c r="BWD57" i="83"/>
  <c r="BWC57" i="83"/>
  <c r="BWB57" i="83"/>
  <c r="BWD56" i="83"/>
  <c r="BWC56" i="83"/>
  <c r="BWB56" i="83"/>
  <c r="BWD55" i="83"/>
  <c r="BWC55" i="83"/>
  <c r="BWB55" i="83"/>
  <c r="BWD54" i="83"/>
  <c r="BWC54" i="83"/>
  <c r="BWB54" i="83"/>
  <c r="BWD53" i="83"/>
  <c r="BWC53" i="83"/>
  <c r="BWB53" i="83"/>
  <c r="BWD52" i="83"/>
  <c r="BWC52" i="83"/>
  <c r="BWB52" i="83"/>
  <c r="BWD11" i="83"/>
  <c r="BWC11" i="83"/>
  <c r="BWB11" i="83"/>
  <c r="BWD9" i="83"/>
  <c r="BWC9" i="83"/>
  <c r="BWB9" i="83"/>
  <c r="BVX1" i="83"/>
  <c r="BVW110" i="83"/>
  <c r="BVV110" i="83"/>
  <c r="BVU110" i="83"/>
  <c r="BVW109" i="83"/>
  <c r="BVV109" i="83"/>
  <c r="BVU109" i="83"/>
  <c r="BVW108" i="83"/>
  <c r="BVV108" i="83"/>
  <c r="BVU108" i="83"/>
  <c r="BVW107" i="83"/>
  <c r="BVV107" i="83"/>
  <c r="BVU107" i="83"/>
  <c r="BVW106" i="83"/>
  <c r="BVV106" i="83"/>
  <c r="BVU106" i="83"/>
  <c r="BVW105" i="83"/>
  <c r="BVV105" i="83"/>
  <c r="BVU105" i="83"/>
  <c r="BVW104" i="83"/>
  <c r="BVV104" i="83"/>
  <c r="BVU104" i="83"/>
  <c r="BVW103" i="83"/>
  <c r="BVV103" i="83"/>
  <c r="BVU103" i="83"/>
  <c r="BVW102" i="83"/>
  <c r="BVV102" i="83"/>
  <c r="BVU102" i="83"/>
  <c r="BVW101" i="83"/>
  <c r="BVV101" i="83"/>
  <c r="BVU101" i="83"/>
  <c r="BVW100" i="83"/>
  <c r="BVV100" i="83"/>
  <c r="BVU100" i="83"/>
  <c r="BVW99" i="83"/>
  <c r="BVV99" i="83"/>
  <c r="BVU99" i="83"/>
  <c r="BVW98" i="83"/>
  <c r="BVV98" i="83"/>
  <c r="BVU98" i="83"/>
  <c r="BVW97" i="83"/>
  <c r="BVV97" i="83"/>
  <c r="BVU97" i="83"/>
  <c r="BVW96" i="83"/>
  <c r="BVV96" i="83"/>
  <c r="BVU96" i="83"/>
  <c r="BVW95" i="83"/>
  <c r="BVV95" i="83"/>
  <c r="BVU95" i="83"/>
  <c r="BVW94" i="83"/>
  <c r="BVV94" i="83"/>
  <c r="BVU94" i="83"/>
  <c r="BVW93" i="83"/>
  <c r="BVV93" i="83"/>
  <c r="BVU93" i="83"/>
  <c r="BVW92" i="83"/>
  <c r="BVV92" i="83"/>
  <c r="BVU92" i="83"/>
  <c r="BVW91" i="83"/>
  <c r="BVV91" i="83"/>
  <c r="BVU91" i="83"/>
  <c r="BVW90" i="83"/>
  <c r="BVV90" i="83"/>
  <c r="BVU90" i="83"/>
  <c r="BVW89" i="83"/>
  <c r="BVV89" i="83"/>
  <c r="BVU89" i="83"/>
  <c r="BVW88" i="83"/>
  <c r="BVV88" i="83"/>
  <c r="BVU88" i="83"/>
  <c r="BVW87" i="83"/>
  <c r="BVV87" i="83"/>
  <c r="BVU87" i="83"/>
  <c r="BVW86" i="83"/>
  <c r="BVV86" i="83"/>
  <c r="BVU86" i="83"/>
  <c r="BVW85" i="83"/>
  <c r="BVV85" i="83"/>
  <c r="BVU85" i="83"/>
  <c r="BVW84" i="83"/>
  <c r="BVV84" i="83"/>
  <c r="BVU84" i="83"/>
  <c r="BVW83" i="83"/>
  <c r="BVV83" i="83"/>
  <c r="BVU83" i="83"/>
  <c r="BVW82" i="83"/>
  <c r="BVV82" i="83"/>
  <c r="BVU82" i="83"/>
  <c r="BVW81" i="83"/>
  <c r="BVV81" i="83"/>
  <c r="BVU81" i="83"/>
  <c r="BVW80" i="83"/>
  <c r="BVV80" i="83"/>
  <c r="BVU80" i="83"/>
  <c r="BVW79" i="83"/>
  <c r="BVV79" i="83"/>
  <c r="BVU79" i="83"/>
  <c r="BVW78" i="83"/>
  <c r="BVV78" i="83"/>
  <c r="BVU78" i="83"/>
  <c r="BVW77" i="83"/>
  <c r="BVV77" i="83"/>
  <c r="BVU77" i="83"/>
  <c r="BVW76" i="83"/>
  <c r="BVV76" i="83"/>
  <c r="BVU76" i="83"/>
  <c r="BVW75" i="83"/>
  <c r="BVV75" i="83"/>
  <c r="BVU75" i="83"/>
  <c r="BVW74" i="83"/>
  <c r="BVV74" i="83"/>
  <c r="BVU74" i="83"/>
  <c r="BVW73" i="83"/>
  <c r="BVV73" i="83"/>
  <c r="BVU73" i="83"/>
  <c r="BVW72" i="83"/>
  <c r="BVV72" i="83"/>
  <c r="BVU72" i="83"/>
  <c r="BVW71" i="83"/>
  <c r="BVV71" i="83"/>
  <c r="BVU71" i="83"/>
  <c r="BVW70" i="83"/>
  <c r="BVV70" i="83"/>
  <c r="BVU70" i="83"/>
  <c r="BVW69" i="83"/>
  <c r="BVV69" i="83"/>
  <c r="BVU69" i="83"/>
  <c r="BVW68" i="83"/>
  <c r="BVV68" i="83"/>
  <c r="BVU68" i="83"/>
  <c r="BVW67" i="83"/>
  <c r="BVV67" i="83"/>
  <c r="BVU67" i="83"/>
  <c r="BVW66" i="83"/>
  <c r="BVV66" i="83"/>
  <c r="BVU66" i="83"/>
  <c r="BVW65" i="83"/>
  <c r="BVV65" i="83"/>
  <c r="BVU65" i="83"/>
  <c r="BVW64" i="83"/>
  <c r="BVV64" i="83"/>
  <c r="BVU64" i="83"/>
  <c r="BVW63" i="83"/>
  <c r="BVV63" i="83"/>
  <c r="BVU63" i="83"/>
  <c r="BVW62" i="83"/>
  <c r="BVV62" i="83"/>
  <c r="BVU62" i="83"/>
  <c r="BVW61" i="83"/>
  <c r="BVV61" i="83"/>
  <c r="BVU61" i="83"/>
  <c r="BVW60" i="83"/>
  <c r="BVV60" i="83"/>
  <c r="BVU60" i="83"/>
  <c r="BVW59" i="83"/>
  <c r="BVV59" i="83"/>
  <c r="BVU59" i="83"/>
  <c r="BVW58" i="83"/>
  <c r="BVV58" i="83"/>
  <c r="BVU58" i="83"/>
  <c r="BVW57" i="83"/>
  <c r="BVV57" i="83"/>
  <c r="BVU57" i="83"/>
  <c r="BVW56" i="83"/>
  <c r="BVV56" i="83"/>
  <c r="BVU56" i="83"/>
  <c r="BVW55" i="83"/>
  <c r="BVV55" i="83"/>
  <c r="BVU55" i="83"/>
  <c r="BVW54" i="83"/>
  <c r="BVV54" i="83"/>
  <c r="BVU54" i="83"/>
  <c r="BVW53" i="83"/>
  <c r="BVV53" i="83"/>
  <c r="BVU53" i="83"/>
  <c r="BVW52" i="83"/>
  <c r="BVV52" i="83"/>
  <c r="BVU52" i="83"/>
  <c r="BVW51" i="83"/>
  <c r="BVV51" i="83"/>
  <c r="BVU51" i="83"/>
  <c r="BVW50" i="83"/>
  <c r="BVV50" i="83"/>
  <c r="BVU50" i="83"/>
  <c r="BVW49" i="83"/>
  <c r="BVV49" i="83"/>
  <c r="BVU49" i="83"/>
  <c r="BVW48" i="83"/>
  <c r="BVV48" i="83"/>
  <c r="BVU48" i="83"/>
  <c r="BVW47" i="83"/>
  <c r="BVV47" i="83"/>
  <c r="BVU47" i="83"/>
  <c r="BVW46" i="83"/>
  <c r="BVV46" i="83"/>
  <c r="BVU46" i="83"/>
  <c r="BVW45" i="83"/>
  <c r="BVV45" i="83"/>
  <c r="BVU45" i="83"/>
  <c r="BVW44" i="83"/>
  <c r="BVV44" i="83"/>
  <c r="BVU44" i="83"/>
  <c r="BVW43" i="83"/>
  <c r="BVV43" i="83"/>
  <c r="BVU43" i="83"/>
  <c r="BVW42" i="83"/>
  <c r="BVV42" i="83"/>
  <c r="BVU42" i="83"/>
  <c r="BVW11" i="83"/>
  <c r="BVV11" i="83"/>
  <c r="BVU11" i="83"/>
  <c r="BVW9" i="83"/>
  <c r="BVV9" i="83"/>
  <c r="BVU9" i="83"/>
  <c r="BVW1" i="83"/>
  <c r="BVU1" i="83"/>
  <c r="BVQ1" i="83"/>
  <c r="BVV1" i="83" s="1"/>
  <c r="BVP110" i="83"/>
  <c r="BVO110" i="83"/>
  <c r="BVN110" i="83"/>
  <c r="BVP109" i="83"/>
  <c r="BVO109" i="83"/>
  <c r="BVN109" i="83"/>
  <c r="BVP108" i="83"/>
  <c r="BVO108" i="83"/>
  <c r="BVN108" i="83"/>
  <c r="BVP107" i="83"/>
  <c r="BVO107" i="83"/>
  <c r="BVN107" i="83"/>
  <c r="BVP106" i="83"/>
  <c r="BVO106" i="83"/>
  <c r="BVN106" i="83"/>
  <c r="BVP105" i="83"/>
  <c r="BVO105" i="83"/>
  <c r="BVN105" i="83"/>
  <c r="BVP104" i="83"/>
  <c r="BVO104" i="83"/>
  <c r="BVN104" i="83"/>
  <c r="BVP103" i="83"/>
  <c r="BVO103" i="83"/>
  <c r="BVN103" i="83"/>
  <c r="BVP102" i="83"/>
  <c r="BVO102" i="83"/>
  <c r="BVN102" i="83"/>
  <c r="BVP101" i="83"/>
  <c r="BVO101" i="83"/>
  <c r="BVN101" i="83"/>
  <c r="BVP100" i="83"/>
  <c r="BVO100" i="83"/>
  <c r="BVN100" i="83"/>
  <c r="BVP99" i="83"/>
  <c r="BVO99" i="83"/>
  <c r="BVN99" i="83"/>
  <c r="BVP98" i="83"/>
  <c r="BVO98" i="83"/>
  <c r="BVN98" i="83"/>
  <c r="BVP97" i="83"/>
  <c r="BVO97" i="83"/>
  <c r="BVN97" i="83"/>
  <c r="BVP96" i="83"/>
  <c r="BVO96" i="83"/>
  <c r="BVN96" i="83"/>
  <c r="BVP95" i="83"/>
  <c r="BVO95" i="83"/>
  <c r="BVN95" i="83"/>
  <c r="BVP94" i="83"/>
  <c r="BVO94" i="83"/>
  <c r="BVN94" i="83"/>
  <c r="BVP93" i="83"/>
  <c r="BVO93" i="83"/>
  <c r="BVN93" i="83"/>
  <c r="BVP92" i="83"/>
  <c r="BVO92" i="83"/>
  <c r="BVN92" i="83"/>
  <c r="BVP91" i="83"/>
  <c r="BVO91" i="83"/>
  <c r="BVN91" i="83"/>
  <c r="BVP90" i="83"/>
  <c r="BVO90" i="83"/>
  <c r="BVN90" i="83"/>
  <c r="BVP89" i="83"/>
  <c r="BVO89" i="83"/>
  <c r="BVN89" i="83"/>
  <c r="BVP88" i="83"/>
  <c r="BVO88" i="83"/>
  <c r="BVN88" i="83"/>
  <c r="BVP87" i="83"/>
  <c r="BVO87" i="83"/>
  <c r="BVN87" i="83"/>
  <c r="BVP86" i="83"/>
  <c r="BVO86" i="83"/>
  <c r="BVN86" i="83"/>
  <c r="BVP85" i="83"/>
  <c r="BVO85" i="83"/>
  <c r="BVN85" i="83"/>
  <c r="BVP84" i="83"/>
  <c r="BVO84" i="83"/>
  <c r="BVN84" i="83"/>
  <c r="BVP83" i="83"/>
  <c r="BVO83" i="83"/>
  <c r="BVN83" i="83"/>
  <c r="BVP82" i="83"/>
  <c r="BVO82" i="83"/>
  <c r="BVN82" i="83"/>
  <c r="BVP81" i="83"/>
  <c r="BVO81" i="83"/>
  <c r="BVN81" i="83"/>
  <c r="BVP80" i="83"/>
  <c r="BVO80" i="83"/>
  <c r="BVN80" i="83"/>
  <c r="BVP79" i="83"/>
  <c r="BVO79" i="83"/>
  <c r="BVN79" i="83"/>
  <c r="BVP78" i="83"/>
  <c r="BVO78" i="83"/>
  <c r="BVN78" i="83"/>
  <c r="BVP77" i="83"/>
  <c r="BVO77" i="83"/>
  <c r="BVN77" i="83"/>
  <c r="BVP76" i="83"/>
  <c r="BVO76" i="83"/>
  <c r="BVN76" i="83"/>
  <c r="BVP75" i="83"/>
  <c r="BVO75" i="83"/>
  <c r="BVN75" i="83"/>
  <c r="BVP74" i="83"/>
  <c r="BVO74" i="83"/>
  <c r="BVN74" i="83"/>
  <c r="BVP73" i="83"/>
  <c r="BVO73" i="83"/>
  <c r="BVN73" i="83"/>
  <c r="BVP72" i="83"/>
  <c r="BVO72" i="83"/>
  <c r="BVN72" i="83"/>
  <c r="BVP71" i="83"/>
  <c r="BVO71" i="83"/>
  <c r="BVN71" i="83"/>
  <c r="BVP70" i="83"/>
  <c r="BVO70" i="83"/>
  <c r="BVN70" i="83"/>
  <c r="BVP69" i="83"/>
  <c r="BVO69" i="83"/>
  <c r="BVN69" i="83"/>
  <c r="BVP68" i="83"/>
  <c r="BVO68" i="83"/>
  <c r="BVN68" i="83"/>
  <c r="BVP67" i="83"/>
  <c r="BVO67" i="83"/>
  <c r="BVN67" i="83"/>
  <c r="BVP66" i="83"/>
  <c r="BVO66" i="83"/>
  <c r="BVN66" i="83"/>
  <c r="BVP65" i="83"/>
  <c r="BVO65" i="83"/>
  <c r="BVN65" i="83"/>
  <c r="BVP64" i="83"/>
  <c r="BVO64" i="83"/>
  <c r="BVN64" i="83"/>
  <c r="BVP63" i="83"/>
  <c r="BVO63" i="83"/>
  <c r="BVN63" i="83"/>
  <c r="BVP62" i="83"/>
  <c r="BVO62" i="83"/>
  <c r="BVN62" i="83"/>
  <c r="BVP61" i="83"/>
  <c r="BVO61" i="83"/>
  <c r="BVN61" i="83"/>
  <c r="BVP60" i="83"/>
  <c r="BVO60" i="83"/>
  <c r="BVN60" i="83"/>
  <c r="BVP59" i="83"/>
  <c r="BVO59" i="83"/>
  <c r="BVN59" i="83"/>
  <c r="BVP58" i="83"/>
  <c r="BVO58" i="83"/>
  <c r="BVN58" i="83"/>
  <c r="BVP57" i="83"/>
  <c r="BVO57" i="83"/>
  <c r="BVN57" i="83"/>
  <c r="BVP56" i="83"/>
  <c r="BVO56" i="83"/>
  <c r="BVN56" i="83"/>
  <c r="BVP55" i="83"/>
  <c r="BVO55" i="83"/>
  <c r="BVN55" i="83"/>
  <c r="BVP54" i="83"/>
  <c r="BVO54" i="83"/>
  <c r="BVN54" i="83"/>
  <c r="BVP53" i="83"/>
  <c r="BVO53" i="83"/>
  <c r="BVN53" i="83"/>
  <c r="BVP52" i="83"/>
  <c r="BVO52" i="83"/>
  <c r="BVN52" i="83"/>
  <c r="BVP51" i="83"/>
  <c r="BVO51" i="83"/>
  <c r="BVN51" i="83"/>
  <c r="BVP50" i="83"/>
  <c r="BVO50" i="83"/>
  <c r="BVN50" i="83"/>
  <c r="BVP49" i="83"/>
  <c r="BVO49" i="83"/>
  <c r="BVN49" i="83"/>
  <c r="BVP48" i="83"/>
  <c r="BVO48" i="83"/>
  <c r="BVN48" i="83"/>
  <c r="BVP47" i="83"/>
  <c r="BVO47" i="83"/>
  <c r="BVN47" i="83"/>
  <c r="BVP46" i="83"/>
  <c r="BVO46" i="83"/>
  <c r="BVN46" i="83"/>
  <c r="BVP45" i="83"/>
  <c r="BVO45" i="83"/>
  <c r="BVN45" i="83"/>
  <c r="BVP44" i="83"/>
  <c r="BVO44" i="83"/>
  <c r="BVN44" i="83"/>
  <c r="BVP11" i="83"/>
  <c r="BVO11" i="83"/>
  <c r="BVN11" i="83"/>
  <c r="BVP9" i="83"/>
  <c r="BVO9" i="83"/>
  <c r="BVN9" i="83"/>
  <c r="BVO1" i="83"/>
  <c r="BVJ1" i="83"/>
  <c r="BVI110" i="83"/>
  <c r="BVH110" i="83"/>
  <c r="BVG110" i="83"/>
  <c r="BVI109" i="83"/>
  <c r="BVH109" i="83"/>
  <c r="BVG109" i="83"/>
  <c r="BVI108" i="83"/>
  <c r="BVH108" i="83"/>
  <c r="BVG108" i="83"/>
  <c r="BVI107" i="83"/>
  <c r="BVH107" i="83"/>
  <c r="BVG107" i="83"/>
  <c r="BVI106" i="83"/>
  <c r="BVH106" i="83"/>
  <c r="BVG106" i="83"/>
  <c r="BVI105" i="83"/>
  <c r="BVH105" i="83"/>
  <c r="BVG105" i="83"/>
  <c r="BVI104" i="83"/>
  <c r="BVH104" i="83"/>
  <c r="BVG104" i="83"/>
  <c r="BVI103" i="83"/>
  <c r="BVH103" i="83"/>
  <c r="BVG103" i="83"/>
  <c r="BVI102" i="83"/>
  <c r="BVH102" i="83"/>
  <c r="BVG102" i="83"/>
  <c r="BVI101" i="83"/>
  <c r="BVH101" i="83"/>
  <c r="BVG101" i="83"/>
  <c r="BVI100" i="83"/>
  <c r="BVH100" i="83"/>
  <c r="BVG100" i="83"/>
  <c r="BVI99" i="83"/>
  <c r="BVH99" i="83"/>
  <c r="BVG99" i="83"/>
  <c r="BVI98" i="83"/>
  <c r="BVH98" i="83"/>
  <c r="BVG98" i="83"/>
  <c r="BVI97" i="83"/>
  <c r="BVH97" i="83"/>
  <c r="BVG97" i="83"/>
  <c r="BVI96" i="83"/>
  <c r="BVH96" i="83"/>
  <c r="BVG96" i="83"/>
  <c r="BVI95" i="83"/>
  <c r="BVH95" i="83"/>
  <c r="BVG95" i="83"/>
  <c r="BVI94" i="83"/>
  <c r="BVH94" i="83"/>
  <c r="BVG94" i="83"/>
  <c r="BVI93" i="83"/>
  <c r="BVH93" i="83"/>
  <c r="BVG93" i="83"/>
  <c r="BVI92" i="83"/>
  <c r="BVH92" i="83"/>
  <c r="BVG92" i="83"/>
  <c r="BVI91" i="83"/>
  <c r="BVH91" i="83"/>
  <c r="BVG91" i="83"/>
  <c r="BVI90" i="83"/>
  <c r="BVH90" i="83"/>
  <c r="BVG90" i="83"/>
  <c r="BVI89" i="83"/>
  <c r="BVH89" i="83"/>
  <c r="BVG89" i="83"/>
  <c r="BVI88" i="83"/>
  <c r="BVH88" i="83"/>
  <c r="BVG88" i="83"/>
  <c r="BVI87" i="83"/>
  <c r="BVH87" i="83"/>
  <c r="BVG87" i="83"/>
  <c r="BVI86" i="83"/>
  <c r="BVH86" i="83"/>
  <c r="BVG86" i="83"/>
  <c r="BVI85" i="83"/>
  <c r="BVH85" i="83"/>
  <c r="BVG85" i="83"/>
  <c r="BVI84" i="83"/>
  <c r="BVH84" i="83"/>
  <c r="BVG84" i="83"/>
  <c r="BVI83" i="83"/>
  <c r="BVH83" i="83"/>
  <c r="BVG83" i="83"/>
  <c r="BVI82" i="83"/>
  <c r="BVH82" i="83"/>
  <c r="BVG82" i="83"/>
  <c r="BVI81" i="83"/>
  <c r="BVH81" i="83"/>
  <c r="BVG81" i="83"/>
  <c r="BVI80" i="83"/>
  <c r="BVH80" i="83"/>
  <c r="BVG80" i="83"/>
  <c r="BVI79" i="83"/>
  <c r="BVH79" i="83"/>
  <c r="BVG79" i="83"/>
  <c r="BVI78" i="83"/>
  <c r="BVH78" i="83"/>
  <c r="BVG78" i="83"/>
  <c r="BVI77" i="83"/>
  <c r="BVH77" i="83"/>
  <c r="BVG77" i="83"/>
  <c r="BVI76" i="83"/>
  <c r="BVH76" i="83"/>
  <c r="BVG76" i="83"/>
  <c r="BVI75" i="83"/>
  <c r="BVH75" i="83"/>
  <c r="BVG75" i="83"/>
  <c r="BVI74" i="83"/>
  <c r="BVH74" i="83"/>
  <c r="BVG74" i="83"/>
  <c r="BVI73" i="83"/>
  <c r="BVH73" i="83"/>
  <c r="BVG73" i="83"/>
  <c r="BVI72" i="83"/>
  <c r="BVH72" i="83"/>
  <c r="BVG72" i="83"/>
  <c r="BVI71" i="83"/>
  <c r="BVH71" i="83"/>
  <c r="BVG71" i="83"/>
  <c r="BVI70" i="83"/>
  <c r="BVH70" i="83"/>
  <c r="BVG70" i="83"/>
  <c r="BVI69" i="83"/>
  <c r="BVH69" i="83"/>
  <c r="BVG69" i="83"/>
  <c r="BVI68" i="83"/>
  <c r="BVH68" i="83"/>
  <c r="BVG68" i="83"/>
  <c r="BVI67" i="83"/>
  <c r="BVH67" i="83"/>
  <c r="BVG67" i="83"/>
  <c r="BVI66" i="83"/>
  <c r="BVH66" i="83"/>
  <c r="BVG66" i="83"/>
  <c r="BVI65" i="83"/>
  <c r="BVH65" i="83"/>
  <c r="BVG65" i="83"/>
  <c r="BVI64" i="83"/>
  <c r="BVH64" i="83"/>
  <c r="BVG64" i="83"/>
  <c r="BVI63" i="83"/>
  <c r="BVH63" i="83"/>
  <c r="BVG63" i="83"/>
  <c r="BVI62" i="83"/>
  <c r="BVH62" i="83"/>
  <c r="BVG62" i="83"/>
  <c r="BVI61" i="83"/>
  <c r="BVH61" i="83"/>
  <c r="BVG61" i="83"/>
  <c r="BVI60" i="83"/>
  <c r="BVH60" i="83"/>
  <c r="BVG60" i="83"/>
  <c r="BVI59" i="83"/>
  <c r="BVH59" i="83"/>
  <c r="BVG59" i="83"/>
  <c r="BVI58" i="83"/>
  <c r="BVH58" i="83"/>
  <c r="BVG58" i="83"/>
  <c r="BVI57" i="83"/>
  <c r="BVH57" i="83"/>
  <c r="BVG57" i="83"/>
  <c r="BVI56" i="83"/>
  <c r="BVH56" i="83"/>
  <c r="BVG56" i="83"/>
  <c r="BVI55" i="83"/>
  <c r="BVH55" i="83"/>
  <c r="BVG55" i="83"/>
  <c r="BVI54" i="83"/>
  <c r="BVH54" i="83"/>
  <c r="BVG54" i="83"/>
  <c r="BVI53" i="83"/>
  <c r="BVH53" i="83"/>
  <c r="BVG53" i="83"/>
  <c r="BVI52" i="83"/>
  <c r="BVH52" i="83"/>
  <c r="BVG52" i="83"/>
  <c r="BVI51" i="83"/>
  <c r="BVH51" i="83"/>
  <c r="BVG51" i="83"/>
  <c r="BVI50" i="83"/>
  <c r="BVH50" i="83"/>
  <c r="BVG50" i="83"/>
  <c r="BVI49" i="83"/>
  <c r="BVH49" i="83"/>
  <c r="BVG49" i="83"/>
  <c r="BVI48" i="83"/>
  <c r="BVH48" i="83"/>
  <c r="BVG48" i="83"/>
  <c r="BVI47" i="83"/>
  <c r="BVH47" i="83"/>
  <c r="BVG47" i="83"/>
  <c r="BVI46" i="83"/>
  <c r="BVH46" i="83"/>
  <c r="BVG46" i="83"/>
  <c r="BVI45" i="83"/>
  <c r="BVH45" i="83"/>
  <c r="BVG45" i="83"/>
  <c r="BVI44" i="83"/>
  <c r="BVH44" i="83"/>
  <c r="BVG44" i="83"/>
  <c r="BVI43" i="83"/>
  <c r="BVH43" i="83"/>
  <c r="BVG43" i="83"/>
  <c r="BVI42" i="83"/>
  <c r="BVH42" i="83"/>
  <c r="BVG42" i="83"/>
  <c r="BVI41" i="83"/>
  <c r="BVH41" i="83"/>
  <c r="BVG41" i="83"/>
  <c r="BVI11" i="83"/>
  <c r="BVH11" i="83"/>
  <c r="BVG11" i="83"/>
  <c r="BVI9" i="83"/>
  <c r="BVH9" i="83"/>
  <c r="BVG9" i="83"/>
  <c r="BVH1" i="83"/>
  <c r="BVC1" i="83"/>
  <c r="BVB110" i="83"/>
  <c r="BVA110" i="83"/>
  <c r="BUZ110" i="83"/>
  <c r="BVB109" i="83"/>
  <c r="BVA109" i="83"/>
  <c r="BUZ109" i="83"/>
  <c r="BVB108" i="83"/>
  <c r="BVA108" i="83"/>
  <c r="BUZ108" i="83"/>
  <c r="BVB107" i="83"/>
  <c r="BVA107" i="83"/>
  <c r="BUZ107" i="83"/>
  <c r="BVB106" i="83"/>
  <c r="BVA106" i="83"/>
  <c r="BUZ106" i="83"/>
  <c r="BVB105" i="83"/>
  <c r="BVA105" i="83"/>
  <c r="BUZ105" i="83"/>
  <c r="BVB104" i="83"/>
  <c r="BVA104" i="83"/>
  <c r="BUZ104" i="83"/>
  <c r="BVB103" i="83"/>
  <c r="BVA103" i="83"/>
  <c r="BUZ103" i="83"/>
  <c r="BVB102" i="83"/>
  <c r="BVA102" i="83"/>
  <c r="BUZ102" i="83"/>
  <c r="BVB101" i="83"/>
  <c r="BVA101" i="83"/>
  <c r="BUZ101" i="83"/>
  <c r="BVB100" i="83"/>
  <c r="BVA100" i="83"/>
  <c r="BUZ100" i="83"/>
  <c r="BVB99" i="83"/>
  <c r="BVA99" i="83"/>
  <c r="BUZ99" i="83"/>
  <c r="BVB98" i="83"/>
  <c r="BVA98" i="83"/>
  <c r="BUZ98" i="83"/>
  <c r="BVB97" i="83"/>
  <c r="BVA97" i="83"/>
  <c r="BUZ97" i="83"/>
  <c r="BVB96" i="83"/>
  <c r="BVA96" i="83"/>
  <c r="BUZ96" i="83"/>
  <c r="BVB95" i="83"/>
  <c r="BVA95" i="83"/>
  <c r="BUZ95" i="83"/>
  <c r="BVB94" i="83"/>
  <c r="BVA94" i="83"/>
  <c r="BUZ94" i="83"/>
  <c r="BVB93" i="83"/>
  <c r="BVA93" i="83"/>
  <c r="BUZ93" i="83"/>
  <c r="BVB92" i="83"/>
  <c r="BVA92" i="83"/>
  <c r="BUZ92" i="83"/>
  <c r="BVB91" i="83"/>
  <c r="BVA91" i="83"/>
  <c r="BUZ91" i="83"/>
  <c r="BVB90" i="83"/>
  <c r="BVA90" i="83"/>
  <c r="BUZ90" i="83"/>
  <c r="BVB89" i="83"/>
  <c r="BVA89" i="83"/>
  <c r="BUZ89" i="83"/>
  <c r="BVB88" i="83"/>
  <c r="BVA88" i="83"/>
  <c r="BUZ88" i="83"/>
  <c r="BVB87" i="83"/>
  <c r="BVA87" i="83"/>
  <c r="BUZ87" i="83"/>
  <c r="BVB86" i="83"/>
  <c r="BVA86" i="83"/>
  <c r="BUZ86" i="83"/>
  <c r="BVB85" i="83"/>
  <c r="BVA85" i="83"/>
  <c r="BUZ85" i="83"/>
  <c r="BVB84" i="83"/>
  <c r="BVA84" i="83"/>
  <c r="BUZ84" i="83"/>
  <c r="BVB83" i="83"/>
  <c r="BVA83" i="83"/>
  <c r="BUZ83" i="83"/>
  <c r="BVB82" i="83"/>
  <c r="BVA82" i="83"/>
  <c r="BUZ82" i="83"/>
  <c r="BVB81" i="83"/>
  <c r="BVA81" i="83"/>
  <c r="BUZ81" i="83"/>
  <c r="BVB80" i="83"/>
  <c r="BVA80" i="83"/>
  <c r="BUZ80" i="83"/>
  <c r="BVB79" i="83"/>
  <c r="BVA79" i="83"/>
  <c r="BUZ79" i="83"/>
  <c r="BVB78" i="83"/>
  <c r="BVA78" i="83"/>
  <c r="BUZ78" i="83"/>
  <c r="BVB77" i="83"/>
  <c r="BVA77" i="83"/>
  <c r="BUZ77" i="83"/>
  <c r="BVB76" i="83"/>
  <c r="BVA76" i="83"/>
  <c r="BUZ76" i="83"/>
  <c r="BVB75" i="83"/>
  <c r="BVA75" i="83"/>
  <c r="BUZ75" i="83"/>
  <c r="BVB74" i="83"/>
  <c r="BVA74" i="83"/>
  <c r="BUZ74" i="83"/>
  <c r="BVB73" i="83"/>
  <c r="BVA73" i="83"/>
  <c r="BUZ73" i="83"/>
  <c r="BVB72" i="83"/>
  <c r="BVA72" i="83"/>
  <c r="BUZ72" i="83"/>
  <c r="BVB71" i="83"/>
  <c r="BVA71" i="83"/>
  <c r="BUZ71" i="83"/>
  <c r="BVB70" i="83"/>
  <c r="BVA70" i="83"/>
  <c r="BUZ70" i="83"/>
  <c r="BVB69" i="83"/>
  <c r="BVA69" i="83"/>
  <c r="BUZ69" i="83"/>
  <c r="BVB68" i="83"/>
  <c r="BVA68" i="83"/>
  <c r="BUZ68" i="83"/>
  <c r="BVB67" i="83"/>
  <c r="BVA67" i="83"/>
  <c r="BUZ67" i="83"/>
  <c r="BVB66" i="83"/>
  <c r="BVA66" i="83"/>
  <c r="BUZ66" i="83"/>
  <c r="BVB65" i="83"/>
  <c r="BVA65" i="83"/>
  <c r="BUZ65" i="83"/>
  <c r="BVB64" i="83"/>
  <c r="BVA64" i="83"/>
  <c r="BUZ64" i="83"/>
  <c r="BVB63" i="83"/>
  <c r="BVA63" i="83"/>
  <c r="BUZ63" i="83"/>
  <c r="BVB62" i="83"/>
  <c r="BVA62" i="83"/>
  <c r="BUZ62" i="83"/>
  <c r="BVB61" i="83"/>
  <c r="BVA61" i="83"/>
  <c r="BUZ61" i="83"/>
  <c r="BVB60" i="83"/>
  <c r="BVA60" i="83"/>
  <c r="BUZ60" i="83"/>
  <c r="BVB59" i="83"/>
  <c r="BVA59" i="83"/>
  <c r="BUZ59" i="83"/>
  <c r="BVB58" i="83"/>
  <c r="BVA58" i="83"/>
  <c r="BUZ58" i="83"/>
  <c r="BVB57" i="83"/>
  <c r="BVA57" i="83"/>
  <c r="BUZ57" i="83"/>
  <c r="BVB56" i="83"/>
  <c r="BVA56" i="83"/>
  <c r="BUZ56" i="83"/>
  <c r="BVB55" i="83"/>
  <c r="BVA55" i="83"/>
  <c r="BUZ55" i="83"/>
  <c r="BVB54" i="83"/>
  <c r="BVA54" i="83"/>
  <c r="BUZ54" i="83"/>
  <c r="BVB53" i="83"/>
  <c r="BVA53" i="83"/>
  <c r="BUZ53" i="83"/>
  <c r="BVB52" i="83"/>
  <c r="BVA52" i="83"/>
  <c r="BUZ52" i="83"/>
  <c r="BVB51" i="83"/>
  <c r="BVA51" i="83"/>
  <c r="BUZ51" i="83"/>
  <c r="BVB50" i="83"/>
  <c r="BVA50" i="83"/>
  <c r="BUZ50" i="83"/>
  <c r="BVB49" i="83"/>
  <c r="BVA49" i="83"/>
  <c r="BUZ49" i="83"/>
  <c r="BVB48" i="83"/>
  <c r="BVA48" i="83"/>
  <c r="BUZ48" i="83"/>
  <c r="BVB47" i="83"/>
  <c r="BVA47" i="83"/>
  <c r="BUZ47" i="83"/>
  <c r="BVB46" i="83"/>
  <c r="BVA46" i="83"/>
  <c r="BUZ46" i="83"/>
  <c r="BVB45" i="83"/>
  <c r="BVA45" i="83"/>
  <c r="BUZ45" i="83"/>
  <c r="BVB44" i="83"/>
  <c r="BVA44" i="83"/>
  <c r="BUZ44" i="83"/>
  <c r="BVB43" i="83"/>
  <c r="BVA43" i="83"/>
  <c r="BUZ43" i="83"/>
  <c r="BVB42" i="83"/>
  <c r="BVA42" i="83"/>
  <c r="BUZ42" i="83"/>
  <c r="BVB41" i="83"/>
  <c r="BVA41" i="83"/>
  <c r="BUZ41" i="83"/>
  <c r="BVB40" i="83"/>
  <c r="BVA40" i="83"/>
  <c r="BUZ40" i="83"/>
  <c r="BVB39" i="83"/>
  <c r="BVA39" i="83"/>
  <c r="BUZ39" i="83"/>
  <c r="BVB38" i="83"/>
  <c r="BVA38" i="83"/>
  <c r="BUZ38" i="83"/>
  <c r="BVB37" i="83"/>
  <c r="BVA37" i="83"/>
  <c r="BUZ37" i="83"/>
  <c r="BVB36" i="83"/>
  <c r="BVA36" i="83"/>
  <c r="BUZ36" i="83"/>
  <c r="BVB35" i="83"/>
  <c r="BVA35" i="83"/>
  <c r="BUZ35" i="83"/>
  <c r="BVB34" i="83"/>
  <c r="BVA34" i="83"/>
  <c r="BUZ34" i="83"/>
  <c r="BVB11" i="83"/>
  <c r="BVA11" i="83"/>
  <c r="BUZ11" i="83"/>
  <c r="BVB9" i="83"/>
  <c r="BVA9" i="83"/>
  <c r="BUZ9" i="83"/>
  <c r="BVB1" i="83"/>
  <c r="BUZ1" i="83"/>
  <c r="BUV1" i="83"/>
  <c r="BVA1" i="83" s="1"/>
  <c r="BUU110" i="83"/>
  <c r="BUT110" i="83"/>
  <c r="BUS110" i="83"/>
  <c r="BUU109" i="83"/>
  <c r="BUT109" i="83"/>
  <c r="BUS109" i="83"/>
  <c r="BUU108" i="83"/>
  <c r="BUT108" i="83"/>
  <c r="BUS108" i="83"/>
  <c r="BUU107" i="83"/>
  <c r="BUT107" i="83"/>
  <c r="BUS107" i="83"/>
  <c r="BUU106" i="83"/>
  <c r="BUT106" i="83"/>
  <c r="BUS106" i="83"/>
  <c r="BUU105" i="83"/>
  <c r="BUT105" i="83"/>
  <c r="BUS105" i="83"/>
  <c r="BUU104" i="83"/>
  <c r="BUT104" i="83"/>
  <c r="BUS104" i="83"/>
  <c r="BUU103" i="83"/>
  <c r="BUT103" i="83"/>
  <c r="BUS103" i="83"/>
  <c r="BUU102" i="83"/>
  <c r="BUT102" i="83"/>
  <c r="BUS102" i="83"/>
  <c r="BUU101" i="83"/>
  <c r="BUT101" i="83"/>
  <c r="BUS101" i="83"/>
  <c r="BUU100" i="83"/>
  <c r="BUT100" i="83"/>
  <c r="BUS100" i="83"/>
  <c r="BUU99" i="83"/>
  <c r="BUT99" i="83"/>
  <c r="BUS99" i="83"/>
  <c r="BUU98" i="83"/>
  <c r="BUT98" i="83"/>
  <c r="BUS98" i="83"/>
  <c r="BUU97" i="83"/>
  <c r="BUT97" i="83"/>
  <c r="BUS97" i="83"/>
  <c r="BUU96" i="83"/>
  <c r="BUT96" i="83"/>
  <c r="BUS96" i="83"/>
  <c r="BUU95" i="83"/>
  <c r="BUT95" i="83"/>
  <c r="BUS95" i="83"/>
  <c r="BUU94" i="83"/>
  <c r="BUT94" i="83"/>
  <c r="BUS94" i="83"/>
  <c r="BUU93" i="83"/>
  <c r="BUT93" i="83"/>
  <c r="BUS93" i="83"/>
  <c r="BUU92" i="83"/>
  <c r="BUT92" i="83"/>
  <c r="BUS92" i="83"/>
  <c r="BUU91" i="83"/>
  <c r="BUT91" i="83"/>
  <c r="BUS91" i="83"/>
  <c r="BUU90" i="83"/>
  <c r="BUT90" i="83"/>
  <c r="BUS90" i="83"/>
  <c r="BUU89" i="83"/>
  <c r="BUT89" i="83"/>
  <c r="BUS89" i="83"/>
  <c r="BUU88" i="83"/>
  <c r="BUT88" i="83"/>
  <c r="BUS88" i="83"/>
  <c r="BUU87" i="83"/>
  <c r="BUT87" i="83"/>
  <c r="BUS87" i="83"/>
  <c r="BUU86" i="83"/>
  <c r="BUT86" i="83"/>
  <c r="BUS86" i="83"/>
  <c r="BUU85" i="83"/>
  <c r="BUT85" i="83"/>
  <c r="BUS85" i="83"/>
  <c r="BUU84" i="83"/>
  <c r="BUT84" i="83"/>
  <c r="BUS84" i="83"/>
  <c r="BUU83" i="83"/>
  <c r="BUT83" i="83"/>
  <c r="BUS83" i="83"/>
  <c r="BUU82" i="83"/>
  <c r="BUT82" i="83"/>
  <c r="BUS82" i="83"/>
  <c r="BUU81" i="83"/>
  <c r="BUT81" i="83"/>
  <c r="BUS81" i="83"/>
  <c r="BUU80" i="83"/>
  <c r="BUT80" i="83"/>
  <c r="BUS80" i="83"/>
  <c r="BUU79" i="83"/>
  <c r="BUT79" i="83"/>
  <c r="BUS79" i="83"/>
  <c r="BUU78" i="83"/>
  <c r="BUT78" i="83"/>
  <c r="BUS78" i="83"/>
  <c r="BUU77" i="83"/>
  <c r="BUT77" i="83"/>
  <c r="BUS77" i="83"/>
  <c r="BUU76" i="83"/>
  <c r="BUT76" i="83"/>
  <c r="BUS76" i="83"/>
  <c r="BUU75" i="83"/>
  <c r="BUT75" i="83"/>
  <c r="BUS75" i="83"/>
  <c r="BUU74" i="83"/>
  <c r="BUT74" i="83"/>
  <c r="BUS74" i="83"/>
  <c r="BUU73" i="83"/>
  <c r="BUT73" i="83"/>
  <c r="BUS73" i="83"/>
  <c r="BUU72" i="83"/>
  <c r="BUT72" i="83"/>
  <c r="BUS72" i="83"/>
  <c r="BUU71" i="83"/>
  <c r="BUT71" i="83"/>
  <c r="BUS71" i="83"/>
  <c r="BUU70" i="83"/>
  <c r="BUT70" i="83"/>
  <c r="BUS70" i="83"/>
  <c r="BUU69" i="83"/>
  <c r="BUT69" i="83"/>
  <c r="BUS69" i="83"/>
  <c r="BUU68" i="83"/>
  <c r="BUT68" i="83"/>
  <c r="BUS68" i="83"/>
  <c r="BUU67" i="83"/>
  <c r="BUT67" i="83"/>
  <c r="BUS67" i="83"/>
  <c r="BUU66" i="83"/>
  <c r="BUT66" i="83"/>
  <c r="BUS66" i="83"/>
  <c r="BUU65" i="83"/>
  <c r="BUT65" i="83"/>
  <c r="BUS65" i="83"/>
  <c r="BUU64" i="83"/>
  <c r="BUT64" i="83"/>
  <c r="BUS64" i="83"/>
  <c r="BUU63" i="83"/>
  <c r="BUT63" i="83"/>
  <c r="BUS63" i="83"/>
  <c r="BUU62" i="83"/>
  <c r="BUT62" i="83"/>
  <c r="BUS62" i="83"/>
  <c r="BUU61" i="83"/>
  <c r="BUT61" i="83"/>
  <c r="BUS61" i="83"/>
  <c r="BUU60" i="83"/>
  <c r="BUT60" i="83"/>
  <c r="BUS60" i="83"/>
  <c r="BUU59" i="83"/>
  <c r="BUT59" i="83"/>
  <c r="BUS59" i="83"/>
  <c r="BUU58" i="83"/>
  <c r="BUT58" i="83"/>
  <c r="BUS58" i="83"/>
  <c r="BUU57" i="83"/>
  <c r="BUT57" i="83"/>
  <c r="BUS57" i="83"/>
  <c r="BUU56" i="83"/>
  <c r="BUT56" i="83"/>
  <c r="BUS56" i="83"/>
  <c r="BUU55" i="83"/>
  <c r="BUT55" i="83"/>
  <c r="BUS55" i="83"/>
  <c r="BUU54" i="83"/>
  <c r="BUT54" i="83"/>
  <c r="BUS54" i="83"/>
  <c r="BUU53" i="83"/>
  <c r="BUT53" i="83"/>
  <c r="BUS53" i="83"/>
  <c r="BUU52" i="83"/>
  <c r="BUT52" i="83"/>
  <c r="BUS52" i="83"/>
  <c r="BUU51" i="83"/>
  <c r="BUT51" i="83"/>
  <c r="BUS51" i="83"/>
  <c r="BUU50" i="83"/>
  <c r="BUT50" i="83"/>
  <c r="BUS50" i="83"/>
  <c r="BUU49" i="83"/>
  <c r="BUT49" i="83"/>
  <c r="BUS49" i="83"/>
  <c r="BUU48" i="83"/>
  <c r="BUT48" i="83"/>
  <c r="BUS48" i="83"/>
  <c r="BUU47" i="83"/>
  <c r="BUT47" i="83"/>
  <c r="BUS47" i="83"/>
  <c r="BUU46" i="83"/>
  <c r="BUT46" i="83"/>
  <c r="BUS46" i="83"/>
  <c r="BUU45" i="83"/>
  <c r="BUT45" i="83"/>
  <c r="BUS45" i="83"/>
  <c r="BUU44" i="83"/>
  <c r="BUT44" i="83"/>
  <c r="BUS44" i="83"/>
  <c r="BUU43" i="83"/>
  <c r="BUT43" i="83"/>
  <c r="BUS43" i="83"/>
  <c r="BUU42" i="83"/>
  <c r="BUT42" i="83"/>
  <c r="BUS42" i="83"/>
  <c r="BUU41" i="83"/>
  <c r="BUT41" i="83"/>
  <c r="BUS41" i="83"/>
  <c r="BUU40" i="83"/>
  <c r="BUT40" i="83"/>
  <c r="BUS40" i="83"/>
  <c r="BUU11" i="83"/>
  <c r="BUT11" i="83"/>
  <c r="BUS11" i="83"/>
  <c r="BUU9" i="83"/>
  <c r="BUT9" i="83"/>
  <c r="BUS9" i="83"/>
  <c r="BUO1" i="83"/>
  <c r="BUN110" i="83"/>
  <c r="BUM110" i="83"/>
  <c r="BUL110" i="83"/>
  <c r="BUN109" i="83"/>
  <c r="BUM109" i="83"/>
  <c r="BUL109" i="83"/>
  <c r="BUN108" i="83"/>
  <c r="BUM108" i="83"/>
  <c r="BUL108" i="83"/>
  <c r="BUN107" i="83"/>
  <c r="BUM107" i="83"/>
  <c r="BUL107" i="83"/>
  <c r="BUN106" i="83"/>
  <c r="BUM106" i="83"/>
  <c r="BUL106" i="83"/>
  <c r="BUN105" i="83"/>
  <c r="BUM105" i="83"/>
  <c r="BUL105" i="83"/>
  <c r="BUN104" i="83"/>
  <c r="BUM104" i="83"/>
  <c r="BUL104" i="83"/>
  <c r="BUN103" i="83"/>
  <c r="BUM103" i="83"/>
  <c r="BUL103" i="83"/>
  <c r="BUN102" i="83"/>
  <c r="BUM102" i="83"/>
  <c r="BUL102" i="83"/>
  <c r="BUN101" i="83"/>
  <c r="BUM101" i="83"/>
  <c r="BUL101" i="83"/>
  <c r="BUN100" i="83"/>
  <c r="BUM100" i="83"/>
  <c r="BUL100" i="83"/>
  <c r="BUN99" i="83"/>
  <c r="BUM99" i="83"/>
  <c r="BUL99" i="83"/>
  <c r="BUN98" i="83"/>
  <c r="BUM98" i="83"/>
  <c r="BUL98" i="83"/>
  <c r="BUN97" i="83"/>
  <c r="BUM97" i="83"/>
  <c r="BUL97" i="83"/>
  <c r="BUN96" i="83"/>
  <c r="BUM96" i="83"/>
  <c r="BUL96" i="83"/>
  <c r="BUN95" i="83"/>
  <c r="BUM95" i="83"/>
  <c r="BUL95" i="83"/>
  <c r="BUN94" i="83"/>
  <c r="BUM94" i="83"/>
  <c r="BUL94" i="83"/>
  <c r="BUN93" i="83"/>
  <c r="BUM93" i="83"/>
  <c r="BUL93" i="83"/>
  <c r="BUN92" i="83"/>
  <c r="BUM92" i="83"/>
  <c r="BUL92" i="83"/>
  <c r="BUN91" i="83"/>
  <c r="BUM91" i="83"/>
  <c r="BUL91" i="83"/>
  <c r="BUN90" i="83"/>
  <c r="BUM90" i="83"/>
  <c r="BUL90" i="83"/>
  <c r="BUN89" i="83"/>
  <c r="BUM89" i="83"/>
  <c r="BUL89" i="83"/>
  <c r="BUN88" i="83"/>
  <c r="BUM88" i="83"/>
  <c r="BUL88" i="83"/>
  <c r="BUN87" i="83"/>
  <c r="BUM87" i="83"/>
  <c r="BUL87" i="83"/>
  <c r="BUN86" i="83"/>
  <c r="BUM86" i="83"/>
  <c r="BUL86" i="83"/>
  <c r="BUN85" i="83"/>
  <c r="BUM85" i="83"/>
  <c r="BUL85" i="83"/>
  <c r="BUN84" i="83"/>
  <c r="BUM84" i="83"/>
  <c r="BUL84" i="83"/>
  <c r="BUN83" i="83"/>
  <c r="BUM83" i="83"/>
  <c r="BUL83" i="83"/>
  <c r="BUN82" i="83"/>
  <c r="BUM82" i="83"/>
  <c r="BUL82" i="83"/>
  <c r="BUN81" i="83"/>
  <c r="BUM81" i="83"/>
  <c r="BUL81" i="83"/>
  <c r="BUN80" i="83"/>
  <c r="BUM80" i="83"/>
  <c r="BUL80" i="83"/>
  <c r="BUN79" i="83"/>
  <c r="BUM79" i="83"/>
  <c r="BUL79" i="83"/>
  <c r="BUN78" i="83"/>
  <c r="BUM78" i="83"/>
  <c r="BUL78" i="83"/>
  <c r="BUN77" i="83"/>
  <c r="BUM77" i="83"/>
  <c r="BUL77" i="83"/>
  <c r="BUN76" i="83"/>
  <c r="BUM76" i="83"/>
  <c r="BUL76" i="83"/>
  <c r="BUN75" i="83"/>
  <c r="BUM75" i="83"/>
  <c r="BUL75" i="83"/>
  <c r="BUN74" i="83"/>
  <c r="BUM74" i="83"/>
  <c r="BUL74" i="83"/>
  <c r="BUN73" i="83"/>
  <c r="BUM73" i="83"/>
  <c r="BUL73" i="83"/>
  <c r="BUN72" i="83"/>
  <c r="BUM72" i="83"/>
  <c r="BUL72" i="83"/>
  <c r="BUN71" i="83"/>
  <c r="BUM71" i="83"/>
  <c r="BUL71" i="83"/>
  <c r="BUN70" i="83"/>
  <c r="BUM70" i="83"/>
  <c r="BUL70" i="83"/>
  <c r="BUN69" i="83"/>
  <c r="BUM69" i="83"/>
  <c r="BUL69" i="83"/>
  <c r="BUN68" i="83"/>
  <c r="BUM68" i="83"/>
  <c r="BUL68" i="83"/>
  <c r="BUN67" i="83"/>
  <c r="BUM67" i="83"/>
  <c r="BUL67" i="83"/>
  <c r="BUN66" i="83"/>
  <c r="BUM66" i="83"/>
  <c r="BUL66" i="83"/>
  <c r="BUN65" i="83"/>
  <c r="BUM65" i="83"/>
  <c r="BUL65" i="83"/>
  <c r="BUN64" i="83"/>
  <c r="BUM64" i="83"/>
  <c r="BUL64" i="83"/>
  <c r="BUN63" i="83"/>
  <c r="BUM63" i="83"/>
  <c r="BUL63" i="83"/>
  <c r="BUN62" i="83"/>
  <c r="BUM62" i="83"/>
  <c r="BUL62" i="83"/>
  <c r="BUN61" i="83"/>
  <c r="BUM61" i="83"/>
  <c r="BUL61" i="83"/>
  <c r="BUN60" i="83"/>
  <c r="BUM60" i="83"/>
  <c r="BUL60" i="83"/>
  <c r="BUN59" i="83"/>
  <c r="BUM59" i="83"/>
  <c r="BUL59" i="83"/>
  <c r="BUN58" i="83"/>
  <c r="BUM58" i="83"/>
  <c r="BUL58" i="83"/>
  <c r="BUN57" i="83"/>
  <c r="BUM57" i="83"/>
  <c r="BUL57" i="83"/>
  <c r="BUN56" i="83"/>
  <c r="BUM56" i="83"/>
  <c r="BUL56" i="83"/>
  <c r="BUN55" i="83"/>
  <c r="BUM55" i="83"/>
  <c r="BUL55" i="83"/>
  <c r="BUN54" i="83"/>
  <c r="BUM54" i="83"/>
  <c r="BUL54" i="83"/>
  <c r="BUN53" i="83"/>
  <c r="BUM53" i="83"/>
  <c r="BUL53" i="83"/>
  <c r="BUN52" i="83"/>
  <c r="BUM52" i="83"/>
  <c r="BUL52" i="83"/>
  <c r="BUN51" i="83"/>
  <c r="BUM51" i="83"/>
  <c r="BUL51" i="83"/>
  <c r="BUN50" i="83"/>
  <c r="BUM50" i="83"/>
  <c r="BUL50" i="83"/>
  <c r="BUN49" i="83"/>
  <c r="BUM49" i="83"/>
  <c r="BUL49" i="83"/>
  <c r="BUN48" i="83"/>
  <c r="BUM48" i="83"/>
  <c r="BUL48" i="83"/>
  <c r="BUN47" i="83"/>
  <c r="BUM47" i="83"/>
  <c r="BUL47" i="83"/>
  <c r="BUN46" i="83"/>
  <c r="BUM46" i="83"/>
  <c r="BUL46" i="83"/>
  <c r="BUN45" i="83"/>
  <c r="BUM45" i="83"/>
  <c r="BUL45" i="83"/>
  <c r="BUN44" i="83"/>
  <c r="BUM44" i="83"/>
  <c r="BUL44" i="83"/>
  <c r="BUN43" i="83"/>
  <c r="BUM43" i="83"/>
  <c r="BUL43" i="83"/>
  <c r="BUN42" i="83"/>
  <c r="BUM42" i="83"/>
  <c r="BUL42" i="83"/>
  <c r="BUN41" i="83"/>
  <c r="BUM41" i="83"/>
  <c r="BUL41" i="83"/>
  <c r="BUN40" i="83"/>
  <c r="BUM40" i="83"/>
  <c r="BUL40" i="83"/>
  <c r="BUN39" i="83"/>
  <c r="BUM39" i="83"/>
  <c r="BUL39" i="83"/>
  <c r="BUN38" i="83"/>
  <c r="BUM38" i="83"/>
  <c r="BUL38" i="83"/>
  <c r="BUN37" i="83"/>
  <c r="BUM37" i="83"/>
  <c r="BUL37" i="83"/>
  <c r="BUN11" i="83"/>
  <c r="BUM11" i="83"/>
  <c r="BUL11" i="83"/>
  <c r="BUN9" i="83"/>
  <c r="BUM9" i="83"/>
  <c r="BUL9" i="83"/>
  <c r="BUH1" i="83"/>
  <c r="BUG110" i="83"/>
  <c r="BUF110" i="83"/>
  <c r="BUE110" i="83"/>
  <c r="BUG109" i="83"/>
  <c r="BUF109" i="83"/>
  <c r="BUE109" i="83"/>
  <c r="BUG108" i="83"/>
  <c r="BUF108" i="83"/>
  <c r="BUE108" i="83"/>
  <c r="BUG107" i="83"/>
  <c r="BUF107" i="83"/>
  <c r="BUE107" i="83"/>
  <c r="BUG106" i="83"/>
  <c r="BUF106" i="83"/>
  <c r="BUE106" i="83"/>
  <c r="BUG105" i="83"/>
  <c r="BUF105" i="83"/>
  <c r="BUE105" i="83"/>
  <c r="BUG104" i="83"/>
  <c r="BUF104" i="83"/>
  <c r="BUE104" i="83"/>
  <c r="BUG103" i="83"/>
  <c r="BUF103" i="83"/>
  <c r="BUE103" i="83"/>
  <c r="BUG102" i="83"/>
  <c r="BUF102" i="83"/>
  <c r="BUE102" i="83"/>
  <c r="BUG101" i="83"/>
  <c r="BUF101" i="83"/>
  <c r="BUE101" i="83"/>
  <c r="BUG100" i="83"/>
  <c r="BUF100" i="83"/>
  <c r="BUE100" i="83"/>
  <c r="BUG99" i="83"/>
  <c r="BUF99" i="83"/>
  <c r="BUE99" i="83"/>
  <c r="BUG98" i="83"/>
  <c r="BUF98" i="83"/>
  <c r="BUE98" i="83"/>
  <c r="BUG97" i="83"/>
  <c r="BUF97" i="83"/>
  <c r="BUE97" i="83"/>
  <c r="BUG96" i="83"/>
  <c r="BUF96" i="83"/>
  <c r="BUE96" i="83"/>
  <c r="BUG95" i="83"/>
  <c r="BUF95" i="83"/>
  <c r="BUE95" i="83"/>
  <c r="BUG94" i="83"/>
  <c r="BUF94" i="83"/>
  <c r="BUE94" i="83"/>
  <c r="BUG93" i="83"/>
  <c r="BUF93" i="83"/>
  <c r="BUE93" i="83"/>
  <c r="BUG92" i="83"/>
  <c r="BUF92" i="83"/>
  <c r="BUE92" i="83"/>
  <c r="BUG91" i="83"/>
  <c r="BUF91" i="83"/>
  <c r="BUE91" i="83"/>
  <c r="BUG90" i="83"/>
  <c r="BUF90" i="83"/>
  <c r="BUE90" i="83"/>
  <c r="BUG89" i="83"/>
  <c r="BUF89" i="83"/>
  <c r="BUE89" i="83"/>
  <c r="BUG88" i="83"/>
  <c r="BUF88" i="83"/>
  <c r="BUE88" i="83"/>
  <c r="BUG87" i="83"/>
  <c r="BUF87" i="83"/>
  <c r="BUE87" i="83"/>
  <c r="BUG86" i="83"/>
  <c r="BUF86" i="83"/>
  <c r="BUE86" i="83"/>
  <c r="BUG85" i="83"/>
  <c r="BUF85" i="83"/>
  <c r="BUE85" i="83"/>
  <c r="BUG84" i="83"/>
  <c r="BUF84" i="83"/>
  <c r="BUE84" i="83"/>
  <c r="BUG83" i="83"/>
  <c r="BUF83" i="83"/>
  <c r="BUE83" i="83"/>
  <c r="BUG82" i="83"/>
  <c r="BUF82" i="83"/>
  <c r="BUE82" i="83"/>
  <c r="BUG81" i="83"/>
  <c r="BUF81" i="83"/>
  <c r="BUE81" i="83"/>
  <c r="BUG80" i="83"/>
  <c r="BUF80" i="83"/>
  <c r="BUE80" i="83"/>
  <c r="BUG79" i="83"/>
  <c r="BUF79" i="83"/>
  <c r="BUE79" i="83"/>
  <c r="BUG78" i="83"/>
  <c r="BUF78" i="83"/>
  <c r="BUE78" i="83"/>
  <c r="BUG77" i="83"/>
  <c r="BUF77" i="83"/>
  <c r="BUE77" i="83"/>
  <c r="BUG76" i="83"/>
  <c r="BUF76" i="83"/>
  <c r="BUE76" i="83"/>
  <c r="BUG75" i="83"/>
  <c r="BUF75" i="83"/>
  <c r="BUE75" i="83"/>
  <c r="BUG74" i="83"/>
  <c r="BUF74" i="83"/>
  <c r="BUE74" i="83"/>
  <c r="BUG73" i="83"/>
  <c r="BUF73" i="83"/>
  <c r="BUE73" i="83"/>
  <c r="BUG72" i="83"/>
  <c r="BUF72" i="83"/>
  <c r="BUE72" i="83"/>
  <c r="BUG71" i="83"/>
  <c r="BUF71" i="83"/>
  <c r="BUE71" i="83"/>
  <c r="BUG70" i="83"/>
  <c r="BUF70" i="83"/>
  <c r="BUE70" i="83"/>
  <c r="BUG69" i="83"/>
  <c r="BUF69" i="83"/>
  <c r="BUE69" i="83"/>
  <c r="BUG68" i="83"/>
  <c r="BUF68" i="83"/>
  <c r="BUE68" i="83"/>
  <c r="BUG67" i="83"/>
  <c r="BUF67" i="83"/>
  <c r="BUE67" i="83"/>
  <c r="BUG66" i="83"/>
  <c r="BUF66" i="83"/>
  <c r="BUE66" i="83"/>
  <c r="BUG65" i="83"/>
  <c r="BUF65" i="83"/>
  <c r="BUE65" i="83"/>
  <c r="BUG64" i="83"/>
  <c r="BUF64" i="83"/>
  <c r="BUE64" i="83"/>
  <c r="BUG63" i="83"/>
  <c r="BUF63" i="83"/>
  <c r="BUE63" i="83"/>
  <c r="BUG62" i="83"/>
  <c r="BUF62" i="83"/>
  <c r="BUE62" i="83"/>
  <c r="BUG61" i="83"/>
  <c r="BUF61" i="83"/>
  <c r="BUE61" i="83"/>
  <c r="BUG60" i="83"/>
  <c r="BUF60" i="83"/>
  <c r="BUE60" i="83"/>
  <c r="BUG59" i="83"/>
  <c r="BUF59" i="83"/>
  <c r="BUE59" i="83"/>
  <c r="BUG58" i="83"/>
  <c r="BUF58" i="83"/>
  <c r="BUE58" i="83"/>
  <c r="BUG57" i="83"/>
  <c r="BUF57" i="83"/>
  <c r="BUE57" i="83"/>
  <c r="BUG56" i="83"/>
  <c r="BUF56" i="83"/>
  <c r="BUE56" i="83"/>
  <c r="BUG55" i="83"/>
  <c r="BUF55" i="83"/>
  <c r="BUE55" i="83"/>
  <c r="BUG54" i="83"/>
  <c r="BUF54" i="83"/>
  <c r="BUE54" i="83"/>
  <c r="BUG53" i="83"/>
  <c r="BUF53" i="83"/>
  <c r="BUE53" i="83"/>
  <c r="BUG52" i="83"/>
  <c r="BUF52" i="83"/>
  <c r="BUE52" i="83"/>
  <c r="BUG51" i="83"/>
  <c r="BUF51" i="83"/>
  <c r="BUE51" i="83"/>
  <c r="BUG50" i="83"/>
  <c r="BUF50" i="83"/>
  <c r="BUE50" i="83"/>
  <c r="BUG49" i="83"/>
  <c r="BUF49" i="83"/>
  <c r="BUE49" i="83"/>
  <c r="BUG48" i="83"/>
  <c r="BUF48" i="83"/>
  <c r="BUE48" i="83"/>
  <c r="BUG47" i="83"/>
  <c r="BUF47" i="83"/>
  <c r="BUE47" i="83"/>
  <c r="BUG46" i="83"/>
  <c r="BUF46" i="83"/>
  <c r="BUE46" i="83"/>
  <c r="BUG45" i="83"/>
  <c r="BUF45" i="83"/>
  <c r="BUE45" i="83"/>
  <c r="BUG44" i="83"/>
  <c r="BUF44" i="83"/>
  <c r="BUE44" i="83"/>
  <c r="BUG43" i="83"/>
  <c r="BUF43" i="83"/>
  <c r="BUE43" i="83"/>
  <c r="BUG42" i="83"/>
  <c r="BUF42" i="83"/>
  <c r="BUE42" i="83"/>
  <c r="BUG41" i="83"/>
  <c r="BUF41" i="83"/>
  <c r="BUE41" i="83"/>
  <c r="BUG40" i="83"/>
  <c r="BUF40" i="83"/>
  <c r="BUE40" i="83"/>
  <c r="BUG39" i="83"/>
  <c r="BUF39" i="83"/>
  <c r="BUE39" i="83"/>
  <c r="BUG11" i="83"/>
  <c r="BUF11" i="83"/>
  <c r="BUE11" i="83"/>
  <c r="BUG9" i="83"/>
  <c r="BUF9" i="83"/>
  <c r="BUE9" i="83"/>
  <c r="BUA1" i="83"/>
  <c r="BTZ110" i="83"/>
  <c r="BTY110" i="83"/>
  <c r="BTX110" i="83"/>
  <c r="BTZ109" i="83"/>
  <c r="BTY109" i="83"/>
  <c r="BTX109" i="83"/>
  <c r="BTZ108" i="83"/>
  <c r="BTY108" i="83"/>
  <c r="BTX108" i="83"/>
  <c r="BTZ107" i="83"/>
  <c r="BTY107" i="83"/>
  <c r="BTX107" i="83"/>
  <c r="BTZ106" i="83"/>
  <c r="BTY106" i="83"/>
  <c r="BTX106" i="83"/>
  <c r="BTZ105" i="83"/>
  <c r="BTY105" i="83"/>
  <c r="BTX105" i="83"/>
  <c r="BTZ104" i="83"/>
  <c r="BTY104" i="83"/>
  <c r="BTX104" i="83"/>
  <c r="BTZ103" i="83"/>
  <c r="BTY103" i="83"/>
  <c r="BTX103" i="83"/>
  <c r="BTZ102" i="83"/>
  <c r="BTY102" i="83"/>
  <c r="BTX102" i="83"/>
  <c r="BTZ101" i="83"/>
  <c r="BTY101" i="83"/>
  <c r="BTX101" i="83"/>
  <c r="BTZ100" i="83"/>
  <c r="BTY100" i="83"/>
  <c r="BTX100" i="83"/>
  <c r="BTZ99" i="83"/>
  <c r="BTY99" i="83"/>
  <c r="BTX99" i="83"/>
  <c r="BTZ98" i="83"/>
  <c r="BTY98" i="83"/>
  <c r="BTX98" i="83"/>
  <c r="BTZ97" i="83"/>
  <c r="BTY97" i="83"/>
  <c r="BTX97" i="83"/>
  <c r="BTZ96" i="83"/>
  <c r="BTY96" i="83"/>
  <c r="BTX96" i="83"/>
  <c r="BTZ95" i="83"/>
  <c r="BTY95" i="83"/>
  <c r="BTX95" i="83"/>
  <c r="BTZ94" i="83"/>
  <c r="BTY94" i="83"/>
  <c r="BTX94" i="83"/>
  <c r="BTZ93" i="83"/>
  <c r="BTY93" i="83"/>
  <c r="BTX93" i="83"/>
  <c r="BTZ92" i="83"/>
  <c r="BTY92" i="83"/>
  <c r="BTX92" i="83"/>
  <c r="BTZ91" i="83"/>
  <c r="BTY91" i="83"/>
  <c r="BTX91" i="83"/>
  <c r="BTZ90" i="83"/>
  <c r="BTY90" i="83"/>
  <c r="BTX90" i="83"/>
  <c r="BTZ89" i="83"/>
  <c r="BTY89" i="83"/>
  <c r="BTX89" i="83"/>
  <c r="BTZ88" i="83"/>
  <c r="BTY88" i="83"/>
  <c r="BTX88" i="83"/>
  <c r="BTZ87" i="83"/>
  <c r="BTY87" i="83"/>
  <c r="BTX87" i="83"/>
  <c r="BTZ86" i="83"/>
  <c r="BTY86" i="83"/>
  <c r="BTX86" i="83"/>
  <c r="BTZ85" i="83"/>
  <c r="BTY85" i="83"/>
  <c r="BTX85" i="83"/>
  <c r="BTZ84" i="83"/>
  <c r="BTY84" i="83"/>
  <c r="BTX84" i="83"/>
  <c r="BTZ83" i="83"/>
  <c r="BTY83" i="83"/>
  <c r="BTX83" i="83"/>
  <c r="BTZ82" i="83"/>
  <c r="BTY82" i="83"/>
  <c r="BTX82" i="83"/>
  <c r="BTZ81" i="83"/>
  <c r="BTY81" i="83"/>
  <c r="BTX81" i="83"/>
  <c r="BTZ80" i="83"/>
  <c r="BTY80" i="83"/>
  <c r="BTX80" i="83"/>
  <c r="BTZ79" i="83"/>
  <c r="BTY79" i="83"/>
  <c r="BTX79" i="83"/>
  <c r="BTZ78" i="83"/>
  <c r="BTY78" i="83"/>
  <c r="BTX78" i="83"/>
  <c r="BTZ77" i="83"/>
  <c r="BTY77" i="83"/>
  <c r="BTX77" i="83"/>
  <c r="BTZ76" i="83"/>
  <c r="BTY76" i="83"/>
  <c r="BTX76" i="83"/>
  <c r="BTZ75" i="83"/>
  <c r="BTY75" i="83"/>
  <c r="BTX75" i="83"/>
  <c r="BTZ74" i="83"/>
  <c r="BTY74" i="83"/>
  <c r="BTX74" i="83"/>
  <c r="BTZ73" i="83"/>
  <c r="BTY73" i="83"/>
  <c r="BTX73" i="83"/>
  <c r="BTZ72" i="83"/>
  <c r="BTY72" i="83"/>
  <c r="BTX72" i="83"/>
  <c r="BTZ71" i="83"/>
  <c r="BTY71" i="83"/>
  <c r="BTX71" i="83"/>
  <c r="BTZ70" i="83"/>
  <c r="BTY70" i="83"/>
  <c r="BTX70" i="83"/>
  <c r="BTZ69" i="83"/>
  <c r="BTY69" i="83"/>
  <c r="BTX69" i="83"/>
  <c r="BTZ68" i="83"/>
  <c r="BTY68" i="83"/>
  <c r="BTX68" i="83"/>
  <c r="BTZ67" i="83"/>
  <c r="BTY67" i="83"/>
  <c r="BTX67" i="83"/>
  <c r="BTZ66" i="83"/>
  <c r="BTY66" i="83"/>
  <c r="BTX66" i="83"/>
  <c r="BTZ65" i="83"/>
  <c r="BTY65" i="83"/>
  <c r="BTX65" i="83"/>
  <c r="BTZ64" i="83"/>
  <c r="BTY64" i="83"/>
  <c r="BTX64" i="83"/>
  <c r="BTZ63" i="83"/>
  <c r="BTY63" i="83"/>
  <c r="BTX63" i="83"/>
  <c r="BTZ62" i="83"/>
  <c r="BTY62" i="83"/>
  <c r="BTX62" i="83"/>
  <c r="BTZ61" i="83"/>
  <c r="BTY61" i="83"/>
  <c r="BTX61" i="83"/>
  <c r="BTZ60" i="83"/>
  <c r="BTY60" i="83"/>
  <c r="BTX60" i="83"/>
  <c r="BTZ59" i="83"/>
  <c r="BTY59" i="83"/>
  <c r="BTX59" i="83"/>
  <c r="BTZ58" i="83"/>
  <c r="BTY58" i="83"/>
  <c r="BTX58" i="83"/>
  <c r="BTZ57" i="83"/>
  <c r="BTY57" i="83"/>
  <c r="BTX57" i="83"/>
  <c r="BTZ56" i="83"/>
  <c r="BTY56" i="83"/>
  <c r="BTX56" i="83"/>
  <c r="BTZ55" i="83"/>
  <c r="BTY55" i="83"/>
  <c r="BTX55" i="83"/>
  <c r="BTZ54" i="83"/>
  <c r="BTY54" i="83"/>
  <c r="BTX54" i="83"/>
  <c r="BTZ53" i="83"/>
  <c r="BTY53" i="83"/>
  <c r="BTX53" i="83"/>
  <c r="BTZ52" i="83"/>
  <c r="BTY52" i="83"/>
  <c r="BTX52" i="83"/>
  <c r="BTZ51" i="83"/>
  <c r="BTY51" i="83"/>
  <c r="BTX51" i="83"/>
  <c r="BTZ50" i="83"/>
  <c r="BTY50" i="83"/>
  <c r="BTX50" i="83"/>
  <c r="BTZ49" i="83"/>
  <c r="BTY49" i="83"/>
  <c r="BTX49" i="83"/>
  <c r="BTZ48" i="83"/>
  <c r="BTY48" i="83"/>
  <c r="BTX48" i="83"/>
  <c r="BTZ47" i="83"/>
  <c r="BTY47" i="83"/>
  <c r="BTX47" i="83"/>
  <c r="BTZ46" i="83"/>
  <c r="BTY46" i="83"/>
  <c r="BTX46" i="83"/>
  <c r="BTZ45" i="83"/>
  <c r="BTY45" i="83"/>
  <c r="BTX45" i="83"/>
  <c r="BTZ44" i="83"/>
  <c r="BTY44" i="83"/>
  <c r="BTX44" i="83"/>
  <c r="BTZ43" i="83"/>
  <c r="BTY43" i="83"/>
  <c r="BTX43" i="83"/>
  <c r="BTZ42" i="83"/>
  <c r="BTY42" i="83"/>
  <c r="BTX42" i="83"/>
  <c r="BTZ41" i="83"/>
  <c r="BTY41" i="83"/>
  <c r="BTX41" i="83"/>
  <c r="BTZ40" i="83"/>
  <c r="BTY40" i="83"/>
  <c r="BTX40" i="83"/>
  <c r="BTZ39" i="83"/>
  <c r="BTY39" i="83"/>
  <c r="BTX39" i="83"/>
  <c r="BTZ38" i="83"/>
  <c r="BTY38" i="83"/>
  <c r="BTX38" i="83"/>
  <c r="BTZ37" i="83"/>
  <c r="BTY37" i="83"/>
  <c r="BTX37" i="83"/>
  <c r="BTZ11" i="83"/>
  <c r="BTY11" i="83"/>
  <c r="BTX11" i="83"/>
  <c r="BTZ9" i="83"/>
  <c r="BTY9" i="83"/>
  <c r="BTX9" i="83"/>
  <c r="BTT1" i="83"/>
  <c r="BTS110" i="83"/>
  <c r="BTR110" i="83"/>
  <c r="BTQ110" i="83"/>
  <c r="BTS109" i="83"/>
  <c r="BTR109" i="83"/>
  <c r="BTQ109" i="83"/>
  <c r="BTS108" i="83"/>
  <c r="BTR108" i="83"/>
  <c r="BTQ108" i="83"/>
  <c r="BTS107" i="83"/>
  <c r="BTR107" i="83"/>
  <c r="BTQ107" i="83"/>
  <c r="BTS106" i="83"/>
  <c r="BTR106" i="83"/>
  <c r="BTQ106" i="83"/>
  <c r="BTS105" i="83"/>
  <c r="BTR105" i="83"/>
  <c r="BTQ105" i="83"/>
  <c r="BTS104" i="83"/>
  <c r="BTR104" i="83"/>
  <c r="BTQ104" i="83"/>
  <c r="BTS103" i="83"/>
  <c r="BTR103" i="83"/>
  <c r="BTQ103" i="83"/>
  <c r="BTS102" i="83"/>
  <c r="BTR102" i="83"/>
  <c r="BTQ102" i="83"/>
  <c r="BTS101" i="83"/>
  <c r="BTR101" i="83"/>
  <c r="BTQ101" i="83"/>
  <c r="BTS100" i="83"/>
  <c r="BTR100" i="83"/>
  <c r="BTQ100" i="83"/>
  <c r="BTS99" i="83"/>
  <c r="BTR99" i="83"/>
  <c r="BTQ99" i="83"/>
  <c r="BTS98" i="83"/>
  <c r="BTR98" i="83"/>
  <c r="BTQ98" i="83"/>
  <c r="BTS97" i="83"/>
  <c r="BTR97" i="83"/>
  <c r="BTQ97" i="83"/>
  <c r="BTS96" i="83"/>
  <c r="BTR96" i="83"/>
  <c r="BTQ96" i="83"/>
  <c r="BTS95" i="83"/>
  <c r="BTR95" i="83"/>
  <c r="BTQ95" i="83"/>
  <c r="BTS94" i="83"/>
  <c r="BTR94" i="83"/>
  <c r="BTQ94" i="83"/>
  <c r="BTS93" i="83"/>
  <c r="BTR93" i="83"/>
  <c r="BTQ93" i="83"/>
  <c r="BTS92" i="83"/>
  <c r="BTR92" i="83"/>
  <c r="BTQ92" i="83"/>
  <c r="BTS91" i="83"/>
  <c r="BTR91" i="83"/>
  <c r="BTQ91" i="83"/>
  <c r="BTS90" i="83"/>
  <c r="BTR90" i="83"/>
  <c r="BTQ90" i="83"/>
  <c r="BTS89" i="83"/>
  <c r="BTR89" i="83"/>
  <c r="BTQ89" i="83"/>
  <c r="BTS88" i="83"/>
  <c r="BTR88" i="83"/>
  <c r="BTQ88" i="83"/>
  <c r="BTS87" i="83"/>
  <c r="BTR87" i="83"/>
  <c r="BTQ87" i="83"/>
  <c r="BTS86" i="83"/>
  <c r="BTR86" i="83"/>
  <c r="BTQ86" i="83"/>
  <c r="BTS85" i="83"/>
  <c r="BTR85" i="83"/>
  <c r="BTQ85" i="83"/>
  <c r="BTS84" i="83"/>
  <c r="BTR84" i="83"/>
  <c r="BTQ84" i="83"/>
  <c r="BTS83" i="83"/>
  <c r="BTR83" i="83"/>
  <c r="BTQ83" i="83"/>
  <c r="BTS82" i="83"/>
  <c r="BTR82" i="83"/>
  <c r="BTQ82" i="83"/>
  <c r="BTS81" i="83"/>
  <c r="BTR81" i="83"/>
  <c r="BTQ81" i="83"/>
  <c r="BTS80" i="83"/>
  <c r="BTR80" i="83"/>
  <c r="BTQ80" i="83"/>
  <c r="BTS79" i="83"/>
  <c r="BTR79" i="83"/>
  <c r="BTQ79" i="83"/>
  <c r="BTS78" i="83"/>
  <c r="BTR78" i="83"/>
  <c r="BTQ78" i="83"/>
  <c r="BTS77" i="83"/>
  <c r="BTR77" i="83"/>
  <c r="BTQ77" i="83"/>
  <c r="BTS76" i="83"/>
  <c r="BTR76" i="83"/>
  <c r="BTQ76" i="83"/>
  <c r="BTS75" i="83"/>
  <c r="BTR75" i="83"/>
  <c r="BTQ75" i="83"/>
  <c r="BTS74" i="83"/>
  <c r="BTR74" i="83"/>
  <c r="BTQ74" i="83"/>
  <c r="BTS73" i="83"/>
  <c r="BTR73" i="83"/>
  <c r="BTQ73" i="83"/>
  <c r="BTS72" i="83"/>
  <c r="BTR72" i="83"/>
  <c r="BTQ72" i="83"/>
  <c r="BTS71" i="83"/>
  <c r="BTR71" i="83"/>
  <c r="BTQ71" i="83"/>
  <c r="BTS70" i="83"/>
  <c r="BTR70" i="83"/>
  <c r="BTQ70" i="83"/>
  <c r="BTS69" i="83"/>
  <c r="BTR69" i="83"/>
  <c r="BTQ69" i="83"/>
  <c r="BTS68" i="83"/>
  <c r="BTR68" i="83"/>
  <c r="BTQ68" i="83"/>
  <c r="BTS67" i="83"/>
  <c r="BTR67" i="83"/>
  <c r="BTQ67" i="83"/>
  <c r="BTS66" i="83"/>
  <c r="BTR66" i="83"/>
  <c r="BTQ66" i="83"/>
  <c r="BTS65" i="83"/>
  <c r="BTR65" i="83"/>
  <c r="BTQ65" i="83"/>
  <c r="BTS64" i="83"/>
  <c r="BTR64" i="83"/>
  <c r="BTQ64" i="83"/>
  <c r="BTS63" i="83"/>
  <c r="BTR63" i="83"/>
  <c r="BTQ63" i="83"/>
  <c r="BTS62" i="83"/>
  <c r="BTR62" i="83"/>
  <c r="BTQ62" i="83"/>
  <c r="BTS61" i="83"/>
  <c r="BTR61" i="83"/>
  <c r="BTQ61" i="83"/>
  <c r="BTS60" i="83"/>
  <c r="BTR60" i="83"/>
  <c r="BTQ60" i="83"/>
  <c r="BTS59" i="83"/>
  <c r="BTR59" i="83"/>
  <c r="BTQ59" i="83"/>
  <c r="BTS58" i="83"/>
  <c r="BTR58" i="83"/>
  <c r="BTQ58" i="83"/>
  <c r="BTS57" i="83"/>
  <c r="BTR57" i="83"/>
  <c r="BTQ57" i="83"/>
  <c r="BTS56" i="83"/>
  <c r="BTR56" i="83"/>
  <c r="BTQ56" i="83"/>
  <c r="BTS55" i="83"/>
  <c r="BTR55" i="83"/>
  <c r="BTQ55" i="83"/>
  <c r="BTS54" i="83"/>
  <c r="BTR54" i="83"/>
  <c r="BTQ54" i="83"/>
  <c r="BTS53" i="83"/>
  <c r="BTR53" i="83"/>
  <c r="BTQ53" i="83"/>
  <c r="BTS52" i="83"/>
  <c r="BTR52" i="83"/>
  <c r="BTQ52" i="83"/>
  <c r="BTS51" i="83"/>
  <c r="BTR51" i="83"/>
  <c r="BTQ51" i="83"/>
  <c r="BTS50" i="83"/>
  <c r="BTR50" i="83"/>
  <c r="BTQ50" i="83"/>
  <c r="BTS49" i="83"/>
  <c r="BTR49" i="83"/>
  <c r="BTQ49" i="83"/>
  <c r="BTS48" i="83"/>
  <c r="BTR48" i="83"/>
  <c r="BTQ48" i="83"/>
  <c r="BTS47" i="83"/>
  <c r="BTR47" i="83"/>
  <c r="BTQ47" i="83"/>
  <c r="BTS46" i="83"/>
  <c r="BTR46" i="83"/>
  <c r="BTQ46" i="83"/>
  <c r="BTS45" i="83"/>
  <c r="BTR45" i="83"/>
  <c r="BTQ45" i="83"/>
  <c r="BTS44" i="83"/>
  <c r="BTR44" i="83"/>
  <c r="BTQ44" i="83"/>
  <c r="BTS43" i="83"/>
  <c r="BTR43" i="83"/>
  <c r="BTQ43" i="83"/>
  <c r="BTS42" i="83"/>
  <c r="BTR42" i="83"/>
  <c r="BTQ42" i="83"/>
  <c r="BTS41" i="83"/>
  <c r="BTR41" i="83"/>
  <c r="BTQ41" i="83"/>
  <c r="BTS11" i="83"/>
  <c r="BTR11" i="83"/>
  <c r="BTQ11" i="83"/>
  <c r="BTS9" i="83"/>
  <c r="BTR9" i="83"/>
  <c r="BTQ9" i="83"/>
  <c r="BTM1" i="83"/>
  <c r="BTL110" i="83"/>
  <c r="BTK110" i="83"/>
  <c r="BTJ110" i="83"/>
  <c r="BTL109" i="83"/>
  <c r="BTK109" i="83"/>
  <c r="BTJ109" i="83"/>
  <c r="BTL108" i="83"/>
  <c r="BTK108" i="83"/>
  <c r="BTJ108" i="83"/>
  <c r="BTL107" i="83"/>
  <c r="BTK107" i="83"/>
  <c r="BTJ107" i="83"/>
  <c r="BTL106" i="83"/>
  <c r="BTK106" i="83"/>
  <c r="BTJ106" i="83"/>
  <c r="BTL105" i="83"/>
  <c r="BTK105" i="83"/>
  <c r="BTJ105" i="83"/>
  <c r="BTL104" i="83"/>
  <c r="BTK104" i="83"/>
  <c r="BTJ104" i="83"/>
  <c r="BTL103" i="83"/>
  <c r="BTK103" i="83"/>
  <c r="BTJ103" i="83"/>
  <c r="BTL102" i="83"/>
  <c r="BTK102" i="83"/>
  <c r="BTJ102" i="83"/>
  <c r="BTL101" i="83"/>
  <c r="BTK101" i="83"/>
  <c r="BTJ101" i="83"/>
  <c r="BTL100" i="83"/>
  <c r="BTK100" i="83"/>
  <c r="BTJ100" i="83"/>
  <c r="BTL99" i="83"/>
  <c r="BTK99" i="83"/>
  <c r="BTJ99" i="83"/>
  <c r="BTL98" i="83"/>
  <c r="BTK98" i="83"/>
  <c r="BTJ98" i="83"/>
  <c r="BTL97" i="83"/>
  <c r="BTK97" i="83"/>
  <c r="BTJ97" i="83"/>
  <c r="BTL96" i="83"/>
  <c r="BTK96" i="83"/>
  <c r="BTJ96" i="83"/>
  <c r="BTL95" i="83"/>
  <c r="BTK95" i="83"/>
  <c r="BTJ95" i="83"/>
  <c r="BTL94" i="83"/>
  <c r="BTK94" i="83"/>
  <c r="BTJ94" i="83"/>
  <c r="BTL93" i="83"/>
  <c r="BTK93" i="83"/>
  <c r="BTJ93" i="83"/>
  <c r="BTL92" i="83"/>
  <c r="BTK92" i="83"/>
  <c r="BTJ92" i="83"/>
  <c r="BTL91" i="83"/>
  <c r="BTK91" i="83"/>
  <c r="BTJ91" i="83"/>
  <c r="BTL90" i="83"/>
  <c r="BTK90" i="83"/>
  <c r="BTJ90" i="83"/>
  <c r="BTL89" i="83"/>
  <c r="BTK89" i="83"/>
  <c r="BTJ89" i="83"/>
  <c r="BTL88" i="83"/>
  <c r="BTK88" i="83"/>
  <c r="BTJ88" i="83"/>
  <c r="BTL87" i="83"/>
  <c r="BTK87" i="83"/>
  <c r="BTJ87" i="83"/>
  <c r="BTL86" i="83"/>
  <c r="BTK86" i="83"/>
  <c r="BTJ86" i="83"/>
  <c r="BTL85" i="83"/>
  <c r="BTK85" i="83"/>
  <c r="BTJ85" i="83"/>
  <c r="BTL84" i="83"/>
  <c r="BTK84" i="83"/>
  <c r="BTJ84" i="83"/>
  <c r="BTL83" i="83"/>
  <c r="BTK83" i="83"/>
  <c r="BTJ83" i="83"/>
  <c r="BTL82" i="83"/>
  <c r="BTK82" i="83"/>
  <c r="BTJ82" i="83"/>
  <c r="BTL81" i="83"/>
  <c r="BTK81" i="83"/>
  <c r="BTJ81" i="83"/>
  <c r="BTL80" i="83"/>
  <c r="BTK80" i="83"/>
  <c r="BTJ80" i="83"/>
  <c r="BTL79" i="83"/>
  <c r="BTK79" i="83"/>
  <c r="BTJ79" i="83"/>
  <c r="BTL78" i="83"/>
  <c r="BTK78" i="83"/>
  <c r="BTJ78" i="83"/>
  <c r="BTL77" i="83"/>
  <c r="BTK77" i="83"/>
  <c r="BTJ77" i="83"/>
  <c r="BTL76" i="83"/>
  <c r="BTK76" i="83"/>
  <c r="BTJ76" i="83"/>
  <c r="BTL75" i="83"/>
  <c r="BTK75" i="83"/>
  <c r="BTJ75" i="83"/>
  <c r="BTL74" i="83"/>
  <c r="BTK74" i="83"/>
  <c r="BTJ74" i="83"/>
  <c r="BTL73" i="83"/>
  <c r="BTK73" i="83"/>
  <c r="BTJ73" i="83"/>
  <c r="BTL72" i="83"/>
  <c r="BTK72" i="83"/>
  <c r="BTJ72" i="83"/>
  <c r="BTL71" i="83"/>
  <c r="BTK71" i="83"/>
  <c r="BTJ71" i="83"/>
  <c r="BTL70" i="83"/>
  <c r="BTK70" i="83"/>
  <c r="BTJ70" i="83"/>
  <c r="BTL69" i="83"/>
  <c r="BTK69" i="83"/>
  <c r="BTJ69" i="83"/>
  <c r="BTL68" i="83"/>
  <c r="BTK68" i="83"/>
  <c r="BTJ68" i="83"/>
  <c r="BTL67" i="83"/>
  <c r="BTK67" i="83"/>
  <c r="BTJ67" i="83"/>
  <c r="BTL66" i="83"/>
  <c r="BTK66" i="83"/>
  <c r="BTJ66" i="83"/>
  <c r="BTL65" i="83"/>
  <c r="BTK65" i="83"/>
  <c r="BTJ65" i="83"/>
  <c r="BTL64" i="83"/>
  <c r="BTK64" i="83"/>
  <c r="BTJ64" i="83"/>
  <c r="BTL63" i="83"/>
  <c r="BTK63" i="83"/>
  <c r="BTJ63" i="83"/>
  <c r="BTL62" i="83"/>
  <c r="BTK62" i="83"/>
  <c r="BTJ62" i="83"/>
  <c r="BTL61" i="83"/>
  <c r="BTK61" i="83"/>
  <c r="BTJ61" i="83"/>
  <c r="BTL60" i="83"/>
  <c r="BTK60" i="83"/>
  <c r="BTJ60" i="83"/>
  <c r="BTL59" i="83"/>
  <c r="BTK59" i="83"/>
  <c r="BTJ59" i="83"/>
  <c r="BTL58" i="83"/>
  <c r="BTK58" i="83"/>
  <c r="BTJ58" i="83"/>
  <c r="BTL57" i="83"/>
  <c r="BTK57" i="83"/>
  <c r="BTJ57" i="83"/>
  <c r="BTL56" i="83"/>
  <c r="BTK56" i="83"/>
  <c r="BTJ56" i="83"/>
  <c r="BTL55" i="83"/>
  <c r="BTK55" i="83"/>
  <c r="BTJ55" i="83"/>
  <c r="BTL54" i="83"/>
  <c r="BTK54" i="83"/>
  <c r="BTJ54" i="83"/>
  <c r="BTL53" i="83"/>
  <c r="BTK53" i="83"/>
  <c r="BTJ53" i="83"/>
  <c r="BTL52" i="83"/>
  <c r="BTK52" i="83"/>
  <c r="BTJ52" i="83"/>
  <c r="BTL51" i="83"/>
  <c r="BTK51" i="83"/>
  <c r="BTJ51" i="83"/>
  <c r="BTL50" i="83"/>
  <c r="BTK50" i="83"/>
  <c r="BTJ50" i="83"/>
  <c r="BTL49" i="83"/>
  <c r="BTK49" i="83"/>
  <c r="BTJ49" i="83"/>
  <c r="BTL48" i="83"/>
  <c r="BTK48" i="83"/>
  <c r="BTJ48" i="83"/>
  <c r="BTL47" i="83"/>
  <c r="BTK47" i="83"/>
  <c r="BTJ47" i="83"/>
  <c r="BTL46" i="83"/>
  <c r="BTK46" i="83"/>
  <c r="BTJ46" i="83"/>
  <c r="BTL45" i="83"/>
  <c r="BTK45" i="83"/>
  <c r="BTJ45" i="83"/>
  <c r="BTL44" i="83"/>
  <c r="BTK44" i="83"/>
  <c r="BTJ44" i="83"/>
  <c r="BTL43" i="83"/>
  <c r="BTK43" i="83"/>
  <c r="BTJ43" i="83"/>
  <c r="BTL42" i="83"/>
  <c r="BTK42" i="83"/>
  <c r="BTJ42" i="83"/>
  <c r="BTL41" i="83"/>
  <c r="BTK41" i="83"/>
  <c r="BTJ41" i="83"/>
  <c r="BTL40" i="83"/>
  <c r="BTK40" i="83"/>
  <c r="BTJ40" i="83"/>
  <c r="BTL39" i="83"/>
  <c r="BTK39" i="83"/>
  <c r="BTJ39" i="83"/>
  <c r="BTL38" i="83"/>
  <c r="BTK38" i="83"/>
  <c r="BTJ38" i="83"/>
  <c r="BTL37" i="83"/>
  <c r="BTK37" i="83"/>
  <c r="BTJ37" i="83"/>
  <c r="BTL11" i="83"/>
  <c r="BTK11" i="83"/>
  <c r="BTJ11" i="83"/>
  <c r="BTL9" i="83"/>
  <c r="BTK9" i="83"/>
  <c r="BTJ9" i="83"/>
  <c r="BTF1" i="83"/>
  <c r="BTE110" i="83"/>
  <c r="BTD110" i="83"/>
  <c r="BTC110" i="83"/>
  <c r="BTE109" i="83"/>
  <c r="BTD109" i="83"/>
  <c r="BTC109" i="83"/>
  <c r="BTE108" i="83"/>
  <c r="BTD108" i="83"/>
  <c r="BTC108" i="83"/>
  <c r="BTE107" i="83"/>
  <c r="BTD107" i="83"/>
  <c r="BTC107" i="83"/>
  <c r="BTE106" i="83"/>
  <c r="BTD106" i="83"/>
  <c r="BTC106" i="83"/>
  <c r="BTE105" i="83"/>
  <c r="BTD105" i="83"/>
  <c r="BTC105" i="83"/>
  <c r="BTE104" i="83"/>
  <c r="BTD104" i="83"/>
  <c r="BTC104" i="83"/>
  <c r="BTE103" i="83"/>
  <c r="BTD103" i="83"/>
  <c r="BTC103" i="83"/>
  <c r="BTE102" i="83"/>
  <c r="BTD102" i="83"/>
  <c r="BTC102" i="83"/>
  <c r="BTE101" i="83"/>
  <c r="BTD101" i="83"/>
  <c r="BTC101" i="83"/>
  <c r="BTE100" i="83"/>
  <c r="BTD100" i="83"/>
  <c r="BTC100" i="83"/>
  <c r="BTE99" i="83"/>
  <c r="BTD99" i="83"/>
  <c r="BTC99" i="83"/>
  <c r="BTE98" i="83"/>
  <c r="BTD98" i="83"/>
  <c r="BTC98" i="83"/>
  <c r="BTE97" i="83"/>
  <c r="BTD97" i="83"/>
  <c r="BTC97" i="83"/>
  <c r="BTE96" i="83"/>
  <c r="BTD96" i="83"/>
  <c r="BTC96" i="83"/>
  <c r="BTE95" i="83"/>
  <c r="BTD95" i="83"/>
  <c r="BTC95" i="83"/>
  <c r="BTE94" i="83"/>
  <c r="BTD94" i="83"/>
  <c r="BTC94" i="83"/>
  <c r="BTE93" i="83"/>
  <c r="BTD93" i="83"/>
  <c r="BTC93" i="83"/>
  <c r="BTE92" i="83"/>
  <c r="BTD92" i="83"/>
  <c r="BTC92" i="83"/>
  <c r="BTE91" i="83"/>
  <c r="BTD91" i="83"/>
  <c r="BTC91" i="83"/>
  <c r="BTE90" i="83"/>
  <c r="BTD90" i="83"/>
  <c r="BTC90" i="83"/>
  <c r="BTE89" i="83"/>
  <c r="BTD89" i="83"/>
  <c r="BTC89" i="83"/>
  <c r="BTE88" i="83"/>
  <c r="BTD88" i="83"/>
  <c r="BTC88" i="83"/>
  <c r="BTE87" i="83"/>
  <c r="BTD87" i="83"/>
  <c r="BTC87" i="83"/>
  <c r="BTE86" i="83"/>
  <c r="BTD86" i="83"/>
  <c r="BTC86" i="83"/>
  <c r="BTE85" i="83"/>
  <c r="BTD85" i="83"/>
  <c r="BTC85" i="83"/>
  <c r="BTE84" i="83"/>
  <c r="BTD84" i="83"/>
  <c r="BTC84" i="83"/>
  <c r="BTE83" i="83"/>
  <c r="BTD83" i="83"/>
  <c r="BTC83" i="83"/>
  <c r="BTE82" i="83"/>
  <c r="BTD82" i="83"/>
  <c r="BTC82" i="83"/>
  <c r="BTE81" i="83"/>
  <c r="BTD81" i="83"/>
  <c r="BTC81" i="83"/>
  <c r="BTE80" i="83"/>
  <c r="BTD80" i="83"/>
  <c r="BTC80" i="83"/>
  <c r="BTE79" i="83"/>
  <c r="BTD79" i="83"/>
  <c r="BTC79" i="83"/>
  <c r="BTE78" i="83"/>
  <c r="BTD78" i="83"/>
  <c r="BTC78" i="83"/>
  <c r="BTE77" i="83"/>
  <c r="BTD77" i="83"/>
  <c r="BTC77" i="83"/>
  <c r="BTE76" i="83"/>
  <c r="BTD76" i="83"/>
  <c r="BTC76" i="83"/>
  <c r="BTE75" i="83"/>
  <c r="BTD75" i="83"/>
  <c r="BTC75" i="83"/>
  <c r="BTE74" i="83"/>
  <c r="BTD74" i="83"/>
  <c r="BTC74" i="83"/>
  <c r="BTE73" i="83"/>
  <c r="BTD73" i="83"/>
  <c r="BTC73" i="83"/>
  <c r="BTE72" i="83"/>
  <c r="BTD72" i="83"/>
  <c r="BTC72" i="83"/>
  <c r="BTE71" i="83"/>
  <c r="BTD71" i="83"/>
  <c r="BTC71" i="83"/>
  <c r="BTE70" i="83"/>
  <c r="BTD70" i="83"/>
  <c r="BTC70" i="83"/>
  <c r="BTE69" i="83"/>
  <c r="BTD69" i="83"/>
  <c r="BTC69" i="83"/>
  <c r="BTE68" i="83"/>
  <c r="BTD68" i="83"/>
  <c r="BTC68" i="83"/>
  <c r="BTE67" i="83"/>
  <c r="BTD67" i="83"/>
  <c r="BTC67" i="83"/>
  <c r="BTE66" i="83"/>
  <c r="BTD66" i="83"/>
  <c r="BTC66" i="83"/>
  <c r="BTE65" i="83"/>
  <c r="BTD65" i="83"/>
  <c r="BTC65" i="83"/>
  <c r="BTE64" i="83"/>
  <c r="BTD64" i="83"/>
  <c r="BTC64" i="83"/>
  <c r="BTE63" i="83"/>
  <c r="BTD63" i="83"/>
  <c r="BTC63" i="83"/>
  <c r="BTE62" i="83"/>
  <c r="BTD62" i="83"/>
  <c r="BTC62" i="83"/>
  <c r="BTE61" i="83"/>
  <c r="BTD61" i="83"/>
  <c r="BTC61" i="83"/>
  <c r="BTE60" i="83"/>
  <c r="BTD60" i="83"/>
  <c r="BTC60" i="83"/>
  <c r="BTE59" i="83"/>
  <c r="BTD59" i="83"/>
  <c r="BTC59" i="83"/>
  <c r="BTE58" i="83"/>
  <c r="BTD58" i="83"/>
  <c r="BTC58" i="83"/>
  <c r="BTE57" i="83"/>
  <c r="BTD57" i="83"/>
  <c r="BTC57" i="83"/>
  <c r="BTE56" i="83"/>
  <c r="BTD56" i="83"/>
  <c r="BTC56" i="83"/>
  <c r="BTE55" i="83"/>
  <c r="BTD55" i="83"/>
  <c r="BTC55" i="83"/>
  <c r="BTE54" i="83"/>
  <c r="BTD54" i="83"/>
  <c r="BTC54" i="83"/>
  <c r="BTE53" i="83"/>
  <c r="BTD53" i="83"/>
  <c r="BTC53" i="83"/>
  <c r="BTE52" i="83"/>
  <c r="BTD52" i="83"/>
  <c r="BTC52" i="83"/>
  <c r="BTE51" i="83"/>
  <c r="BTD51" i="83"/>
  <c r="BTC51" i="83"/>
  <c r="BTE50" i="83"/>
  <c r="BTD50" i="83"/>
  <c r="BTC50" i="83"/>
  <c r="BTE49" i="83"/>
  <c r="BTD49" i="83"/>
  <c r="BTC49" i="83"/>
  <c r="BTE48" i="83"/>
  <c r="BTD48" i="83"/>
  <c r="BTC48" i="83"/>
  <c r="BTE47" i="83"/>
  <c r="BTD47" i="83"/>
  <c r="BTC47" i="83"/>
  <c r="BTE46" i="83"/>
  <c r="BTD46" i="83"/>
  <c r="BTC46" i="83"/>
  <c r="BTE45" i="83"/>
  <c r="BTD45" i="83"/>
  <c r="BTC45" i="83"/>
  <c r="BTE44" i="83"/>
  <c r="BTD44" i="83"/>
  <c r="BTC44" i="83"/>
  <c r="BTE43" i="83"/>
  <c r="BTD43" i="83"/>
  <c r="BTC43" i="83"/>
  <c r="BTE42" i="83"/>
  <c r="BTD42" i="83"/>
  <c r="BTC42" i="83"/>
  <c r="BTE41" i="83"/>
  <c r="BTD41" i="83"/>
  <c r="BTC41" i="83"/>
  <c r="BTE40" i="83"/>
  <c r="BTD40" i="83"/>
  <c r="BTC40" i="83"/>
  <c r="BTE39" i="83"/>
  <c r="BTD39" i="83"/>
  <c r="BTC39" i="83"/>
  <c r="BTE38" i="83"/>
  <c r="BTD38" i="83"/>
  <c r="BTC38" i="83"/>
  <c r="BTE37" i="83"/>
  <c r="BTD37" i="83"/>
  <c r="BTC37" i="83"/>
  <c r="BTE36" i="83"/>
  <c r="BTD36" i="83"/>
  <c r="BTC36" i="83"/>
  <c r="BTE11" i="83"/>
  <c r="BTD11" i="83"/>
  <c r="BTC11" i="83"/>
  <c r="BTE9" i="83"/>
  <c r="BTD9" i="83"/>
  <c r="BTC9" i="83"/>
  <c r="BTE1" i="83"/>
  <c r="BTC1" i="83"/>
  <c r="BSY1" i="83"/>
  <c r="BTD1" i="83" s="1"/>
  <c r="BSX110" i="83"/>
  <c r="BSW110" i="83"/>
  <c r="BSV110" i="83"/>
  <c r="BSX109" i="83"/>
  <c r="BSW109" i="83"/>
  <c r="BSV109" i="83"/>
  <c r="BSX108" i="83"/>
  <c r="BSW108" i="83"/>
  <c r="BSV108" i="83"/>
  <c r="BSX107" i="83"/>
  <c r="BSW107" i="83"/>
  <c r="BSV107" i="83"/>
  <c r="BSX106" i="83"/>
  <c r="BSW106" i="83"/>
  <c r="BSV106" i="83"/>
  <c r="BSX105" i="83"/>
  <c r="BSW105" i="83"/>
  <c r="BSV105" i="83"/>
  <c r="BSX104" i="83"/>
  <c r="BSW104" i="83"/>
  <c r="BSV104" i="83"/>
  <c r="BSX103" i="83"/>
  <c r="BSW103" i="83"/>
  <c r="BSV103" i="83"/>
  <c r="BSX102" i="83"/>
  <c r="BSW102" i="83"/>
  <c r="BSV102" i="83"/>
  <c r="BSX101" i="83"/>
  <c r="BSW101" i="83"/>
  <c r="BSV101" i="83"/>
  <c r="BSX100" i="83"/>
  <c r="BSW100" i="83"/>
  <c r="BSV100" i="83"/>
  <c r="BSX99" i="83"/>
  <c r="BSW99" i="83"/>
  <c r="BSV99" i="83"/>
  <c r="BSX98" i="83"/>
  <c r="BSW98" i="83"/>
  <c r="BSV98" i="83"/>
  <c r="BSX97" i="83"/>
  <c r="BSW97" i="83"/>
  <c r="BSV97" i="83"/>
  <c r="BSX96" i="83"/>
  <c r="BSW96" i="83"/>
  <c r="BSV96" i="83"/>
  <c r="BSX95" i="83"/>
  <c r="BSW95" i="83"/>
  <c r="BSV95" i="83"/>
  <c r="BSX94" i="83"/>
  <c r="BSW94" i="83"/>
  <c r="BSV94" i="83"/>
  <c r="BSX93" i="83"/>
  <c r="BSW93" i="83"/>
  <c r="BSV93" i="83"/>
  <c r="BSX92" i="83"/>
  <c r="BSW92" i="83"/>
  <c r="BSV92" i="83"/>
  <c r="BSX91" i="83"/>
  <c r="BSW91" i="83"/>
  <c r="BSV91" i="83"/>
  <c r="BSX90" i="83"/>
  <c r="BSW90" i="83"/>
  <c r="BSV90" i="83"/>
  <c r="BSX89" i="83"/>
  <c r="BSW89" i="83"/>
  <c r="BSV89" i="83"/>
  <c r="BSX88" i="83"/>
  <c r="BSW88" i="83"/>
  <c r="BSV88" i="83"/>
  <c r="BSX87" i="83"/>
  <c r="BSW87" i="83"/>
  <c r="BSV87" i="83"/>
  <c r="BSX86" i="83"/>
  <c r="BSW86" i="83"/>
  <c r="BSV86" i="83"/>
  <c r="BSX85" i="83"/>
  <c r="BSW85" i="83"/>
  <c r="BSV85" i="83"/>
  <c r="BSX84" i="83"/>
  <c r="BSW84" i="83"/>
  <c r="BSV84" i="83"/>
  <c r="BSX83" i="83"/>
  <c r="BSW83" i="83"/>
  <c r="BSV83" i="83"/>
  <c r="BSX82" i="83"/>
  <c r="BSW82" i="83"/>
  <c r="BSV82" i="83"/>
  <c r="BSX81" i="83"/>
  <c r="BSW81" i="83"/>
  <c r="BSV81" i="83"/>
  <c r="BSX80" i="83"/>
  <c r="BSW80" i="83"/>
  <c r="BSV80" i="83"/>
  <c r="BSX79" i="83"/>
  <c r="BSW79" i="83"/>
  <c r="BSV79" i="83"/>
  <c r="BSX78" i="83"/>
  <c r="BSW78" i="83"/>
  <c r="BSV78" i="83"/>
  <c r="BSX77" i="83"/>
  <c r="BSW77" i="83"/>
  <c r="BSV77" i="83"/>
  <c r="BSX76" i="83"/>
  <c r="BSW76" i="83"/>
  <c r="BSV76" i="83"/>
  <c r="BSX75" i="83"/>
  <c r="BSW75" i="83"/>
  <c r="BSV75" i="83"/>
  <c r="BSX74" i="83"/>
  <c r="BSW74" i="83"/>
  <c r="BSV74" i="83"/>
  <c r="BSX73" i="83"/>
  <c r="BSW73" i="83"/>
  <c r="BSV73" i="83"/>
  <c r="BSX72" i="83"/>
  <c r="BSW72" i="83"/>
  <c r="BSV72" i="83"/>
  <c r="BSX71" i="83"/>
  <c r="BSW71" i="83"/>
  <c r="BSV71" i="83"/>
  <c r="BSX70" i="83"/>
  <c r="BSW70" i="83"/>
  <c r="BSV70" i="83"/>
  <c r="BSX69" i="83"/>
  <c r="BSW69" i="83"/>
  <c r="BSV69" i="83"/>
  <c r="BSX68" i="83"/>
  <c r="BSW68" i="83"/>
  <c r="BSV68" i="83"/>
  <c r="BSX67" i="83"/>
  <c r="BSW67" i="83"/>
  <c r="BSV67" i="83"/>
  <c r="BSX66" i="83"/>
  <c r="BSW66" i="83"/>
  <c r="BSV66" i="83"/>
  <c r="BSX65" i="83"/>
  <c r="BSW65" i="83"/>
  <c r="BSV65" i="83"/>
  <c r="BSX64" i="83"/>
  <c r="BSW64" i="83"/>
  <c r="BSV64" i="83"/>
  <c r="BSX63" i="83"/>
  <c r="BSW63" i="83"/>
  <c r="BSV63" i="83"/>
  <c r="BSX62" i="83"/>
  <c r="BSW62" i="83"/>
  <c r="BSV62" i="83"/>
  <c r="BSX61" i="83"/>
  <c r="BSW61" i="83"/>
  <c r="BSV61" i="83"/>
  <c r="BSX60" i="83"/>
  <c r="BSW60" i="83"/>
  <c r="BSV60" i="83"/>
  <c r="BSX59" i="83"/>
  <c r="BSW59" i="83"/>
  <c r="BSV59" i="83"/>
  <c r="BSX58" i="83"/>
  <c r="BSW58" i="83"/>
  <c r="BSV58" i="83"/>
  <c r="BSX57" i="83"/>
  <c r="BSW57" i="83"/>
  <c r="BSV57" i="83"/>
  <c r="BSX56" i="83"/>
  <c r="BSW56" i="83"/>
  <c r="BSV56" i="83"/>
  <c r="BSX55" i="83"/>
  <c r="BSW55" i="83"/>
  <c r="BSV55" i="83"/>
  <c r="BSX54" i="83"/>
  <c r="BSW54" i="83"/>
  <c r="BSV54" i="83"/>
  <c r="BSX53" i="83"/>
  <c r="BSW53" i="83"/>
  <c r="BSV53" i="83"/>
  <c r="BSX52" i="83"/>
  <c r="BSW52" i="83"/>
  <c r="BSV52" i="83"/>
  <c r="BSX51" i="83"/>
  <c r="BSW51" i="83"/>
  <c r="BSV51" i="83"/>
  <c r="BSX50" i="83"/>
  <c r="BSW50" i="83"/>
  <c r="BSV50" i="83"/>
  <c r="BSX49" i="83"/>
  <c r="BSW49" i="83"/>
  <c r="BSV49" i="83"/>
  <c r="BSX48" i="83"/>
  <c r="BSW48" i="83"/>
  <c r="BSV48" i="83"/>
  <c r="BSX47" i="83"/>
  <c r="BSW47" i="83"/>
  <c r="BSV47" i="83"/>
  <c r="BSX46" i="83"/>
  <c r="BSW46" i="83"/>
  <c r="BSV46" i="83"/>
  <c r="BSX45" i="83"/>
  <c r="BSW45" i="83"/>
  <c r="BSV45" i="83"/>
  <c r="BSX44" i="83"/>
  <c r="BSW44" i="83"/>
  <c r="BSV44" i="83"/>
  <c r="BSX43" i="83"/>
  <c r="BSW43" i="83"/>
  <c r="BSV43" i="83"/>
  <c r="BSX42" i="83"/>
  <c r="BSW42" i="83"/>
  <c r="BSV42" i="83"/>
  <c r="BSX41" i="83"/>
  <c r="BSW41" i="83"/>
  <c r="BSV41" i="83"/>
  <c r="BSX40" i="83"/>
  <c r="BSW40" i="83"/>
  <c r="BSV40" i="83"/>
  <c r="BSX39" i="83"/>
  <c r="BSW39" i="83"/>
  <c r="BSV39" i="83"/>
  <c r="BSX38" i="83"/>
  <c r="BSW38" i="83"/>
  <c r="BSV38" i="83"/>
  <c r="BSX37" i="83"/>
  <c r="BSW37" i="83"/>
  <c r="BSV37" i="83"/>
  <c r="BSX11" i="83"/>
  <c r="BSW11" i="83"/>
  <c r="BSV11" i="83"/>
  <c r="BSX9" i="83"/>
  <c r="BSW9" i="83"/>
  <c r="BSV9" i="83"/>
  <c r="BSX1" i="83"/>
  <c r="BSV1" i="83"/>
  <c r="BSR1" i="83"/>
  <c r="BSW1" i="83" s="1"/>
  <c r="BSQ110" i="83"/>
  <c r="BSP110" i="83"/>
  <c r="BSO110" i="83"/>
  <c r="BSQ109" i="83"/>
  <c r="BSP109" i="83"/>
  <c r="BSO109" i="83"/>
  <c r="BSQ108" i="83"/>
  <c r="BSP108" i="83"/>
  <c r="BSO108" i="83"/>
  <c r="BSQ107" i="83"/>
  <c r="BSP107" i="83"/>
  <c r="BSO107" i="83"/>
  <c r="BSQ106" i="83"/>
  <c r="BSP106" i="83"/>
  <c r="BSO106" i="83"/>
  <c r="BSQ105" i="83"/>
  <c r="BSP105" i="83"/>
  <c r="BSO105" i="83"/>
  <c r="BSQ104" i="83"/>
  <c r="BSP104" i="83"/>
  <c r="BSO104" i="83"/>
  <c r="BSQ103" i="83"/>
  <c r="BSP103" i="83"/>
  <c r="BSO103" i="83"/>
  <c r="BSQ102" i="83"/>
  <c r="BSP102" i="83"/>
  <c r="BSO102" i="83"/>
  <c r="BSQ101" i="83"/>
  <c r="BSP101" i="83"/>
  <c r="BSO101" i="83"/>
  <c r="BSQ100" i="83"/>
  <c r="BSP100" i="83"/>
  <c r="BSO100" i="83"/>
  <c r="BSQ99" i="83"/>
  <c r="BSP99" i="83"/>
  <c r="BSO99" i="83"/>
  <c r="BSQ98" i="83"/>
  <c r="BSP98" i="83"/>
  <c r="BSO98" i="83"/>
  <c r="BSQ97" i="83"/>
  <c r="BSP97" i="83"/>
  <c r="BSO97" i="83"/>
  <c r="BSQ96" i="83"/>
  <c r="BSP96" i="83"/>
  <c r="BSO96" i="83"/>
  <c r="BSQ95" i="83"/>
  <c r="BSP95" i="83"/>
  <c r="BSO95" i="83"/>
  <c r="BSQ94" i="83"/>
  <c r="BSP94" i="83"/>
  <c r="BSO94" i="83"/>
  <c r="BSQ93" i="83"/>
  <c r="BSP93" i="83"/>
  <c r="BSO93" i="83"/>
  <c r="BSQ92" i="83"/>
  <c r="BSP92" i="83"/>
  <c r="BSO92" i="83"/>
  <c r="BSQ91" i="83"/>
  <c r="BSP91" i="83"/>
  <c r="BSO91" i="83"/>
  <c r="BSQ90" i="83"/>
  <c r="BSP90" i="83"/>
  <c r="BSO90" i="83"/>
  <c r="BSQ89" i="83"/>
  <c r="BSP89" i="83"/>
  <c r="BSO89" i="83"/>
  <c r="BSQ88" i="83"/>
  <c r="BSP88" i="83"/>
  <c r="BSO88" i="83"/>
  <c r="BSQ87" i="83"/>
  <c r="BSP87" i="83"/>
  <c r="BSO87" i="83"/>
  <c r="BSQ86" i="83"/>
  <c r="BSP86" i="83"/>
  <c r="BSO86" i="83"/>
  <c r="BSQ85" i="83"/>
  <c r="BSP85" i="83"/>
  <c r="BSO85" i="83"/>
  <c r="BSQ84" i="83"/>
  <c r="BSP84" i="83"/>
  <c r="BSO84" i="83"/>
  <c r="BSQ83" i="83"/>
  <c r="BSP83" i="83"/>
  <c r="BSO83" i="83"/>
  <c r="BSQ82" i="83"/>
  <c r="BSP82" i="83"/>
  <c r="BSO82" i="83"/>
  <c r="BSQ81" i="83"/>
  <c r="BSP81" i="83"/>
  <c r="BSO81" i="83"/>
  <c r="BSQ80" i="83"/>
  <c r="BSP80" i="83"/>
  <c r="BSO80" i="83"/>
  <c r="BSQ79" i="83"/>
  <c r="BSP79" i="83"/>
  <c r="BSO79" i="83"/>
  <c r="BSQ78" i="83"/>
  <c r="BSP78" i="83"/>
  <c r="BSO78" i="83"/>
  <c r="BSQ77" i="83"/>
  <c r="BSP77" i="83"/>
  <c r="BSO77" i="83"/>
  <c r="BSQ76" i="83"/>
  <c r="BSP76" i="83"/>
  <c r="BSO76" i="83"/>
  <c r="BSQ75" i="83"/>
  <c r="BSP75" i="83"/>
  <c r="BSO75" i="83"/>
  <c r="BSQ74" i="83"/>
  <c r="BSP74" i="83"/>
  <c r="BSO74" i="83"/>
  <c r="BSQ73" i="83"/>
  <c r="BSP73" i="83"/>
  <c r="BSO73" i="83"/>
  <c r="BSQ72" i="83"/>
  <c r="BSP72" i="83"/>
  <c r="BSO72" i="83"/>
  <c r="BSQ71" i="83"/>
  <c r="BSP71" i="83"/>
  <c r="BSO71" i="83"/>
  <c r="BSQ70" i="83"/>
  <c r="BSP70" i="83"/>
  <c r="BSO70" i="83"/>
  <c r="BSQ69" i="83"/>
  <c r="BSP69" i="83"/>
  <c r="BSO69" i="83"/>
  <c r="BSQ68" i="83"/>
  <c r="BSP68" i="83"/>
  <c r="BSO68" i="83"/>
  <c r="BSQ67" i="83"/>
  <c r="BSP67" i="83"/>
  <c r="BSO67" i="83"/>
  <c r="BSQ66" i="83"/>
  <c r="BSP66" i="83"/>
  <c r="BSO66" i="83"/>
  <c r="BSQ65" i="83"/>
  <c r="BSP65" i="83"/>
  <c r="BSO65" i="83"/>
  <c r="BSQ64" i="83"/>
  <c r="BSP64" i="83"/>
  <c r="BSO64" i="83"/>
  <c r="BSQ63" i="83"/>
  <c r="BSP63" i="83"/>
  <c r="BSO63" i="83"/>
  <c r="BSQ62" i="83"/>
  <c r="BSP62" i="83"/>
  <c r="BSO62" i="83"/>
  <c r="BSQ61" i="83"/>
  <c r="BSP61" i="83"/>
  <c r="BSO61" i="83"/>
  <c r="BSQ60" i="83"/>
  <c r="BSP60" i="83"/>
  <c r="BSO60" i="83"/>
  <c r="BSQ59" i="83"/>
  <c r="BSP59" i="83"/>
  <c r="BSO59" i="83"/>
  <c r="BSQ58" i="83"/>
  <c r="BSP58" i="83"/>
  <c r="BSO58" i="83"/>
  <c r="BSQ57" i="83"/>
  <c r="BSP57" i="83"/>
  <c r="BSO57" i="83"/>
  <c r="BSQ56" i="83"/>
  <c r="BSP56" i="83"/>
  <c r="BSO56" i="83"/>
  <c r="BSQ55" i="83"/>
  <c r="BSP55" i="83"/>
  <c r="BSO55" i="83"/>
  <c r="BSQ54" i="83"/>
  <c r="BSP54" i="83"/>
  <c r="BSO54" i="83"/>
  <c r="BSQ53" i="83"/>
  <c r="BSP53" i="83"/>
  <c r="BSO53" i="83"/>
  <c r="BSQ52" i="83"/>
  <c r="BSP52" i="83"/>
  <c r="BSO52" i="83"/>
  <c r="BSQ51" i="83"/>
  <c r="BSP51" i="83"/>
  <c r="BSO51" i="83"/>
  <c r="BSQ50" i="83"/>
  <c r="BSP50" i="83"/>
  <c r="BSO50" i="83"/>
  <c r="BSQ49" i="83"/>
  <c r="BSP49" i="83"/>
  <c r="BSO49" i="83"/>
  <c r="BSQ48" i="83"/>
  <c r="BSP48" i="83"/>
  <c r="BSO48" i="83"/>
  <c r="BSQ47" i="83"/>
  <c r="BSP47" i="83"/>
  <c r="BSO47" i="83"/>
  <c r="BSQ46" i="83"/>
  <c r="BSP46" i="83"/>
  <c r="BSO46" i="83"/>
  <c r="BSQ45" i="83"/>
  <c r="BSP45" i="83"/>
  <c r="BSO45" i="83"/>
  <c r="BSQ44" i="83"/>
  <c r="BSP44" i="83"/>
  <c r="BSO44" i="83"/>
  <c r="BSQ43" i="83"/>
  <c r="BSP43" i="83"/>
  <c r="BSO43" i="83"/>
  <c r="BSQ42" i="83"/>
  <c r="BSP42" i="83"/>
  <c r="BSO42" i="83"/>
  <c r="BSQ41" i="83"/>
  <c r="BSP41" i="83"/>
  <c r="BSO41" i="83"/>
  <c r="BSQ40" i="83"/>
  <c r="BSP40" i="83"/>
  <c r="BSO40" i="83"/>
  <c r="BSQ11" i="83"/>
  <c r="BSP11" i="83"/>
  <c r="BSO11" i="83"/>
  <c r="BSQ9" i="83"/>
  <c r="BSP9" i="83"/>
  <c r="BSO9" i="83"/>
  <c r="BSK1" i="83"/>
  <c r="BSJ110" i="83"/>
  <c r="BSI110" i="83"/>
  <c r="BSH110" i="83"/>
  <c r="BSJ109" i="83"/>
  <c r="BSI109" i="83"/>
  <c r="BSH109" i="83"/>
  <c r="BSJ108" i="83"/>
  <c r="BSI108" i="83"/>
  <c r="BSH108" i="83"/>
  <c r="BSJ107" i="83"/>
  <c r="BSI107" i="83"/>
  <c r="BSH107" i="83"/>
  <c r="BSJ106" i="83"/>
  <c r="BSI106" i="83"/>
  <c r="BSH106" i="83"/>
  <c r="BSJ105" i="83"/>
  <c r="BSI105" i="83"/>
  <c r="BSH105" i="83"/>
  <c r="BSJ104" i="83"/>
  <c r="BSI104" i="83"/>
  <c r="BSH104" i="83"/>
  <c r="BSJ103" i="83"/>
  <c r="BSI103" i="83"/>
  <c r="BSH103" i="83"/>
  <c r="BSJ102" i="83"/>
  <c r="BSI102" i="83"/>
  <c r="BSH102" i="83"/>
  <c r="BSJ101" i="83"/>
  <c r="BSI101" i="83"/>
  <c r="BSH101" i="83"/>
  <c r="BSJ100" i="83"/>
  <c r="BSI100" i="83"/>
  <c r="BSH100" i="83"/>
  <c r="BSJ99" i="83"/>
  <c r="BSI99" i="83"/>
  <c r="BSH99" i="83"/>
  <c r="BSJ98" i="83"/>
  <c r="BSI98" i="83"/>
  <c r="BSH98" i="83"/>
  <c r="BSJ97" i="83"/>
  <c r="BSI97" i="83"/>
  <c r="BSH97" i="83"/>
  <c r="BSJ96" i="83"/>
  <c r="BSI96" i="83"/>
  <c r="BSH96" i="83"/>
  <c r="BSJ95" i="83"/>
  <c r="BSI95" i="83"/>
  <c r="BSH95" i="83"/>
  <c r="BSJ94" i="83"/>
  <c r="BSI94" i="83"/>
  <c r="BSH94" i="83"/>
  <c r="BSJ93" i="83"/>
  <c r="BSI93" i="83"/>
  <c r="BSH93" i="83"/>
  <c r="BSJ92" i="83"/>
  <c r="BSI92" i="83"/>
  <c r="BSH92" i="83"/>
  <c r="BSJ91" i="83"/>
  <c r="BSI91" i="83"/>
  <c r="BSH91" i="83"/>
  <c r="BSJ90" i="83"/>
  <c r="BSI90" i="83"/>
  <c r="BSH90" i="83"/>
  <c r="BSJ89" i="83"/>
  <c r="BSI89" i="83"/>
  <c r="BSH89" i="83"/>
  <c r="BSJ88" i="83"/>
  <c r="BSI88" i="83"/>
  <c r="BSH88" i="83"/>
  <c r="BSJ87" i="83"/>
  <c r="BSI87" i="83"/>
  <c r="BSH87" i="83"/>
  <c r="BSJ86" i="83"/>
  <c r="BSI86" i="83"/>
  <c r="BSH86" i="83"/>
  <c r="BSJ85" i="83"/>
  <c r="BSI85" i="83"/>
  <c r="BSH85" i="83"/>
  <c r="BSJ84" i="83"/>
  <c r="BSI84" i="83"/>
  <c r="BSH84" i="83"/>
  <c r="BSJ83" i="83"/>
  <c r="BSI83" i="83"/>
  <c r="BSH83" i="83"/>
  <c r="BSJ82" i="83"/>
  <c r="BSI82" i="83"/>
  <c r="BSH82" i="83"/>
  <c r="BSJ81" i="83"/>
  <c r="BSI81" i="83"/>
  <c r="BSH81" i="83"/>
  <c r="BSJ80" i="83"/>
  <c r="BSI80" i="83"/>
  <c r="BSH80" i="83"/>
  <c r="BSJ79" i="83"/>
  <c r="BSI79" i="83"/>
  <c r="BSH79" i="83"/>
  <c r="BSJ78" i="83"/>
  <c r="BSI78" i="83"/>
  <c r="BSH78" i="83"/>
  <c r="BSJ77" i="83"/>
  <c r="BSI77" i="83"/>
  <c r="BSH77" i="83"/>
  <c r="BSJ76" i="83"/>
  <c r="BSI76" i="83"/>
  <c r="BSH76" i="83"/>
  <c r="BSJ75" i="83"/>
  <c r="BSI75" i="83"/>
  <c r="BSH75" i="83"/>
  <c r="BSJ74" i="83"/>
  <c r="BSI74" i="83"/>
  <c r="BSH74" i="83"/>
  <c r="BSJ73" i="83"/>
  <c r="BSI73" i="83"/>
  <c r="BSH73" i="83"/>
  <c r="BSJ72" i="83"/>
  <c r="BSI72" i="83"/>
  <c r="BSH72" i="83"/>
  <c r="BSJ71" i="83"/>
  <c r="BSI71" i="83"/>
  <c r="BSH71" i="83"/>
  <c r="BSJ70" i="83"/>
  <c r="BSI70" i="83"/>
  <c r="BSH70" i="83"/>
  <c r="BSJ69" i="83"/>
  <c r="BSI69" i="83"/>
  <c r="BSH69" i="83"/>
  <c r="BSJ68" i="83"/>
  <c r="BSI68" i="83"/>
  <c r="BSH68" i="83"/>
  <c r="BSJ67" i="83"/>
  <c r="BSI67" i="83"/>
  <c r="BSH67" i="83"/>
  <c r="BSJ66" i="83"/>
  <c r="BSI66" i="83"/>
  <c r="BSH66" i="83"/>
  <c r="BSJ65" i="83"/>
  <c r="BSI65" i="83"/>
  <c r="BSH65" i="83"/>
  <c r="BSJ64" i="83"/>
  <c r="BSI64" i="83"/>
  <c r="BSH64" i="83"/>
  <c r="BSJ63" i="83"/>
  <c r="BSI63" i="83"/>
  <c r="BSH63" i="83"/>
  <c r="BSJ62" i="83"/>
  <c r="BSI62" i="83"/>
  <c r="BSH62" i="83"/>
  <c r="BSJ61" i="83"/>
  <c r="BSI61" i="83"/>
  <c r="BSH61" i="83"/>
  <c r="BSJ60" i="83"/>
  <c r="BSI60" i="83"/>
  <c r="BSH60" i="83"/>
  <c r="BSJ59" i="83"/>
  <c r="BSI59" i="83"/>
  <c r="BSH59" i="83"/>
  <c r="BSJ58" i="83"/>
  <c r="BSI58" i="83"/>
  <c r="BSH58" i="83"/>
  <c r="BSJ57" i="83"/>
  <c r="BSI57" i="83"/>
  <c r="BSH57" i="83"/>
  <c r="BSJ56" i="83"/>
  <c r="BSI56" i="83"/>
  <c r="BSH56" i="83"/>
  <c r="BSJ55" i="83"/>
  <c r="BSI55" i="83"/>
  <c r="BSH55" i="83"/>
  <c r="BSJ54" i="83"/>
  <c r="BSI54" i="83"/>
  <c r="BSH54" i="83"/>
  <c r="BSJ53" i="83"/>
  <c r="BSI53" i="83"/>
  <c r="BSH53" i="83"/>
  <c r="BSJ52" i="83"/>
  <c r="BSI52" i="83"/>
  <c r="BSH52" i="83"/>
  <c r="BSJ51" i="83"/>
  <c r="BSI51" i="83"/>
  <c r="BSH51" i="83"/>
  <c r="BSJ50" i="83"/>
  <c r="BSI50" i="83"/>
  <c r="BSH50" i="83"/>
  <c r="BSJ49" i="83"/>
  <c r="BSI49" i="83"/>
  <c r="BSH49" i="83"/>
  <c r="BSJ48" i="83"/>
  <c r="BSI48" i="83"/>
  <c r="BSH48" i="83"/>
  <c r="BSJ47" i="83"/>
  <c r="BSI47" i="83"/>
  <c r="BSH47" i="83"/>
  <c r="BSJ46" i="83"/>
  <c r="BSI46" i="83"/>
  <c r="BSH46" i="83"/>
  <c r="BSJ11" i="83"/>
  <c r="BSI11" i="83"/>
  <c r="BSH11" i="83"/>
  <c r="BSJ9" i="83"/>
  <c r="BSI9" i="83"/>
  <c r="BSH9" i="83"/>
  <c r="BSJ1" i="83"/>
  <c r="BSH1" i="83"/>
  <c r="BSD1" i="83"/>
  <c r="BSI1" i="83" s="1"/>
  <c r="BSC110" i="83"/>
  <c r="BSB110" i="83"/>
  <c r="BSA110" i="83"/>
  <c r="BSC109" i="83"/>
  <c r="BSB109" i="83"/>
  <c r="BSA109" i="83"/>
  <c r="BSC108" i="83"/>
  <c r="BSB108" i="83"/>
  <c r="BSA108" i="83"/>
  <c r="BSC107" i="83"/>
  <c r="BSB107" i="83"/>
  <c r="BSA107" i="83"/>
  <c r="BSC106" i="83"/>
  <c r="BSB106" i="83"/>
  <c r="BSA106" i="83"/>
  <c r="BSC105" i="83"/>
  <c r="BSB105" i="83"/>
  <c r="BSA105" i="83"/>
  <c r="BSC104" i="83"/>
  <c r="BSB104" i="83"/>
  <c r="BSA104" i="83"/>
  <c r="BSC103" i="83"/>
  <c r="BSB103" i="83"/>
  <c r="BSA103" i="83"/>
  <c r="BSC102" i="83"/>
  <c r="BSB102" i="83"/>
  <c r="BSA102" i="83"/>
  <c r="BSC101" i="83"/>
  <c r="BSB101" i="83"/>
  <c r="BSA101" i="83"/>
  <c r="BSC100" i="83"/>
  <c r="BSB100" i="83"/>
  <c r="BSA100" i="83"/>
  <c r="BSC99" i="83"/>
  <c r="BSB99" i="83"/>
  <c r="BSA99" i="83"/>
  <c r="BSC98" i="83"/>
  <c r="BSB98" i="83"/>
  <c r="BSA98" i="83"/>
  <c r="BSC97" i="83"/>
  <c r="BSB97" i="83"/>
  <c r="BSA97" i="83"/>
  <c r="BSC96" i="83"/>
  <c r="BSB96" i="83"/>
  <c r="BSA96" i="83"/>
  <c r="BSC95" i="83"/>
  <c r="BSB95" i="83"/>
  <c r="BSA95" i="83"/>
  <c r="BSC94" i="83"/>
  <c r="BSB94" i="83"/>
  <c r="BSA94" i="83"/>
  <c r="BSC93" i="83"/>
  <c r="BSB93" i="83"/>
  <c r="BSA93" i="83"/>
  <c r="BSC92" i="83"/>
  <c r="BSB92" i="83"/>
  <c r="BSA92" i="83"/>
  <c r="BSC91" i="83"/>
  <c r="BSB91" i="83"/>
  <c r="BSA91" i="83"/>
  <c r="BSC90" i="83"/>
  <c r="BSB90" i="83"/>
  <c r="BSA90" i="83"/>
  <c r="BSC89" i="83"/>
  <c r="BSB89" i="83"/>
  <c r="BSA89" i="83"/>
  <c r="BSC88" i="83"/>
  <c r="BSB88" i="83"/>
  <c r="BSA88" i="83"/>
  <c r="BSC87" i="83"/>
  <c r="BSB87" i="83"/>
  <c r="BSA87" i="83"/>
  <c r="BSC86" i="83"/>
  <c r="BSB86" i="83"/>
  <c r="BSA86" i="83"/>
  <c r="BSC85" i="83"/>
  <c r="BSB85" i="83"/>
  <c r="BSA85" i="83"/>
  <c r="BSC84" i="83"/>
  <c r="BSB84" i="83"/>
  <c r="BSA84" i="83"/>
  <c r="BSC83" i="83"/>
  <c r="BSB83" i="83"/>
  <c r="BSA83" i="83"/>
  <c r="BSC82" i="83"/>
  <c r="BSB82" i="83"/>
  <c r="BSA82" i="83"/>
  <c r="BSC81" i="83"/>
  <c r="BSB81" i="83"/>
  <c r="BSA81" i="83"/>
  <c r="BSC80" i="83"/>
  <c r="BSB80" i="83"/>
  <c r="BSA80" i="83"/>
  <c r="BSC79" i="83"/>
  <c r="BSB79" i="83"/>
  <c r="BSA79" i="83"/>
  <c r="BSC78" i="83"/>
  <c r="BSB78" i="83"/>
  <c r="BSA78" i="83"/>
  <c r="BSC77" i="83"/>
  <c r="BSB77" i="83"/>
  <c r="BSA77" i="83"/>
  <c r="BSC76" i="83"/>
  <c r="BSB76" i="83"/>
  <c r="BSA76" i="83"/>
  <c r="BSC75" i="83"/>
  <c r="BSB75" i="83"/>
  <c r="BSA75" i="83"/>
  <c r="BSC74" i="83"/>
  <c r="BSB74" i="83"/>
  <c r="BSA74" i="83"/>
  <c r="BSC73" i="83"/>
  <c r="BSB73" i="83"/>
  <c r="BSA73" i="83"/>
  <c r="BSC72" i="83"/>
  <c r="BSB72" i="83"/>
  <c r="BSA72" i="83"/>
  <c r="BSC71" i="83"/>
  <c r="BSB71" i="83"/>
  <c r="BSA71" i="83"/>
  <c r="BSC70" i="83"/>
  <c r="BSB70" i="83"/>
  <c r="BSA70" i="83"/>
  <c r="BSC69" i="83"/>
  <c r="BSB69" i="83"/>
  <c r="BSA69" i="83"/>
  <c r="BSC68" i="83"/>
  <c r="BSB68" i="83"/>
  <c r="BSA68" i="83"/>
  <c r="BSC67" i="83"/>
  <c r="BSB67" i="83"/>
  <c r="BSA67" i="83"/>
  <c r="BSC66" i="83"/>
  <c r="BSB66" i="83"/>
  <c r="BSA66" i="83"/>
  <c r="BSC65" i="83"/>
  <c r="BSB65" i="83"/>
  <c r="BSA65" i="83"/>
  <c r="BSC64" i="83"/>
  <c r="BSB64" i="83"/>
  <c r="BSA64" i="83"/>
  <c r="BSC63" i="83"/>
  <c r="BSB63" i="83"/>
  <c r="BSA63" i="83"/>
  <c r="BSC62" i="83"/>
  <c r="BSB62" i="83"/>
  <c r="BSA62" i="83"/>
  <c r="BSC61" i="83"/>
  <c r="BSB61" i="83"/>
  <c r="BSA61" i="83"/>
  <c r="BSC60" i="83"/>
  <c r="BSB60" i="83"/>
  <c r="BSA60" i="83"/>
  <c r="BSC59" i="83"/>
  <c r="BSB59" i="83"/>
  <c r="BSA59" i="83"/>
  <c r="BSC58" i="83"/>
  <c r="BSB58" i="83"/>
  <c r="BSA58" i="83"/>
  <c r="BSC57" i="83"/>
  <c r="BSB57" i="83"/>
  <c r="BSA57" i="83"/>
  <c r="BSC56" i="83"/>
  <c r="BSB56" i="83"/>
  <c r="BSA56" i="83"/>
  <c r="BSC55" i="83"/>
  <c r="BSB55" i="83"/>
  <c r="BSA55" i="83"/>
  <c r="BSC54" i="83"/>
  <c r="BSB54" i="83"/>
  <c r="BSA54" i="83"/>
  <c r="BSC53" i="83"/>
  <c r="BSB53" i="83"/>
  <c r="BSA53" i="83"/>
  <c r="BSC52" i="83"/>
  <c r="BSB52" i="83"/>
  <c r="BSA52" i="83"/>
  <c r="BSC51" i="83"/>
  <c r="BSB51" i="83"/>
  <c r="BSA51" i="83"/>
  <c r="BSC50" i="83"/>
  <c r="BSB50" i="83"/>
  <c r="BSA50" i="83"/>
  <c r="BSC49" i="83"/>
  <c r="BSB49" i="83"/>
  <c r="BSA49" i="83"/>
  <c r="BSC48" i="83"/>
  <c r="BSB48" i="83"/>
  <c r="BSA48" i="83"/>
  <c r="BSC47" i="83"/>
  <c r="BSB47" i="83"/>
  <c r="BSA47" i="83"/>
  <c r="BSC46" i="83"/>
  <c r="BSB46" i="83"/>
  <c r="BSA46" i="83"/>
  <c r="BSC45" i="83"/>
  <c r="BSB45" i="83"/>
  <c r="BSA45" i="83"/>
  <c r="BSC11" i="83"/>
  <c r="BSB11" i="83"/>
  <c r="BSA11" i="83"/>
  <c r="BSC9" i="83"/>
  <c r="BSB9" i="83"/>
  <c r="BSA9" i="83"/>
  <c r="BSC1" i="83"/>
  <c r="BSA1" i="83"/>
  <c r="BRW1" i="83"/>
  <c r="BSB1" i="83" s="1"/>
  <c r="BRV110" i="83"/>
  <c r="BRU110" i="83"/>
  <c r="BRT110" i="83"/>
  <c r="BRV109" i="83"/>
  <c r="BRU109" i="83"/>
  <c r="BRT109" i="83"/>
  <c r="BRV108" i="83"/>
  <c r="BRU108" i="83"/>
  <c r="BRT108" i="83"/>
  <c r="BRV107" i="83"/>
  <c r="BRU107" i="83"/>
  <c r="BRT107" i="83"/>
  <c r="BRV106" i="83"/>
  <c r="BRU106" i="83"/>
  <c r="BRT106" i="83"/>
  <c r="BRV105" i="83"/>
  <c r="BRU105" i="83"/>
  <c r="BRT105" i="83"/>
  <c r="BRV104" i="83"/>
  <c r="BRU104" i="83"/>
  <c r="BRT104" i="83"/>
  <c r="BRV103" i="83"/>
  <c r="BRU103" i="83"/>
  <c r="BRT103" i="83"/>
  <c r="BRV102" i="83"/>
  <c r="BRU102" i="83"/>
  <c r="BRT102" i="83"/>
  <c r="BRV101" i="83"/>
  <c r="BRU101" i="83"/>
  <c r="BRT101" i="83"/>
  <c r="BRV100" i="83"/>
  <c r="BRU100" i="83"/>
  <c r="BRT100" i="83"/>
  <c r="BRV99" i="83"/>
  <c r="BRU99" i="83"/>
  <c r="BRT99" i="83"/>
  <c r="BRV98" i="83"/>
  <c r="BRU98" i="83"/>
  <c r="BRT98" i="83"/>
  <c r="BRV97" i="83"/>
  <c r="BRU97" i="83"/>
  <c r="BRT97" i="83"/>
  <c r="BRV96" i="83"/>
  <c r="BRU96" i="83"/>
  <c r="BRT96" i="83"/>
  <c r="BRV95" i="83"/>
  <c r="BRU95" i="83"/>
  <c r="BRT95" i="83"/>
  <c r="BRV94" i="83"/>
  <c r="BRU94" i="83"/>
  <c r="BRT94" i="83"/>
  <c r="BRV93" i="83"/>
  <c r="BRU93" i="83"/>
  <c r="BRT93" i="83"/>
  <c r="BRV92" i="83"/>
  <c r="BRU92" i="83"/>
  <c r="BRT92" i="83"/>
  <c r="BRV91" i="83"/>
  <c r="BRU91" i="83"/>
  <c r="BRT91" i="83"/>
  <c r="BRV90" i="83"/>
  <c r="BRU90" i="83"/>
  <c r="BRT90" i="83"/>
  <c r="BRV89" i="83"/>
  <c r="BRU89" i="83"/>
  <c r="BRT89" i="83"/>
  <c r="BRV88" i="83"/>
  <c r="BRU88" i="83"/>
  <c r="BRT88" i="83"/>
  <c r="BRV87" i="83"/>
  <c r="BRU87" i="83"/>
  <c r="BRT87" i="83"/>
  <c r="BRV86" i="83"/>
  <c r="BRU86" i="83"/>
  <c r="BRT86" i="83"/>
  <c r="BRV85" i="83"/>
  <c r="BRU85" i="83"/>
  <c r="BRT85" i="83"/>
  <c r="BRV84" i="83"/>
  <c r="BRU84" i="83"/>
  <c r="BRT84" i="83"/>
  <c r="BRV83" i="83"/>
  <c r="BRU83" i="83"/>
  <c r="BRT83" i="83"/>
  <c r="BRV82" i="83"/>
  <c r="BRU82" i="83"/>
  <c r="BRT82" i="83"/>
  <c r="BRV81" i="83"/>
  <c r="BRU81" i="83"/>
  <c r="BRT81" i="83"/>
  <c r="BRV80" i="83"/>
  <c r="BRU80" i="83"/>
  <c r="BRT80" i="83"/>
  <c r="BRV79" i="83"/>
  <c r="BRU79" i="83"/>
  <c r="BRT79" i="83"/>
  <c r="BRV78" i="83"/>
  <c r="BRU78" i="83"/>
  <c r="BRT78" i="83"/>
  <c r="BRV77" i="83"/>
  <c r="BRU77" i="83"/>
  <c r="BRT77" i="83"/>
  <c r="BRV76" i="83"/>
  <c r="BRU76" i="83"/>
  <c r="BRT76" i="83"/>
  <c r="BRV75" i="83"/>
  <c r="BRU75" i="83"/>
  <c r="BRT75" i="83"/>
  <c r="BRV74" i="83"/>
  <c r="BRU74" i="83"/>
  <c r="BRT74" i="83"/>
  <c r="BRV73" i="83"/>
  <c r="BRU73" i="83"/>
  <c r="BRT73" i="83"/>
  <c r="BRV72" i="83"/>
  <c r="BRU72" i="83"/>
  <c r="BRT72" i="83"/>
  <c r="BRV71" i="83"/>
  <c r="BRU71" i="83"/>
  <c r="BRT71" i="83"/>
  <c r="BRV70" i="83"/>
  <c r="BRU70" i="83"/>
  <c r="BRT70" i="83"/>
  <c r="BRV69" i="83"/>
  <c r="BRU69" i="83"/>
  <c r="BRT69" i="83"/>
  <c r="BRV68" i="83"/>
  <c r="BRU68" i="83"/>
  <c r="BRT68" i="83"/>
  <c r="BRV67" i="83"/>
  <c r="BRU67" i="83"/>
  <c r="BRT67" i="83"/>
  <c r="BRV66" i="83"/>
  <c r="BRU66" i="83"/>
  <c r="BRT66" i="83"/>
  <c r="BRV65" i="83"/>
  <c r="BRU65" i="83"/>
  <c r="BRT65" i="83"/>
  <c r="BRV64" i="83"/>
  <c r="BRU64" i="83"/>
  <c r="BRT64" i="83"/>
  <c r="BRV63" i="83"/>
  <c r="BRU63" i="83"/>
  <c r="BRT63" i="83"/>
  <c r="BRV62" i="83"/>
  <c r="BRU62" i="83"/>
  <c r="BRT62" i="83"/>
  <c r="BRV61" i="83"/>
  <c r="BRU61" i="83"/>
  <c r="BRT61" i="83"/>
  <c r="BRV60" i="83"/>
  <c r="BRU60" i="83"/>
  <c r="BRT60" i="83"/>
  <c r="BRV59" i="83"/>
  <c r="BRU59" i="83"/>
  <c r="BRT59" i="83"/>
  <c r="BRV58" i="83"/>
  <c r="BRU58" i="83"/>
  <c r="BRT58" i="83"/>
  <c r="BRV57" i="83"/>
  <c r="BRU57" i="83"/>
  <c r="BRT57" i="83"/>
  <c r="BRV56" i="83"/>
  <c r="BRU56" i="83"/>
  <c r="BRT56" i="83"/>
  <c r="BRV55" i="83"/>
  <c r="BRU55" i="83"/>
  <c r="BRT55" i="83"/>
  <c r="BRV54" i="83"/>
  <c r="BRU54" i="83"/>
  <c r="BRT54" i="83"/>
  <c r="BRV53" i="83"/>
  <c r="BRU53" i="83"/>
  <c r="BRT53" i="83"/>
  <c r="BRV52" i="83"/>
  <c r="BRU52" i="83"/>
  <c r="BRT52" i="83"/>
  <c r="BRV51" i="83"/>
  <c r="BRU51" i="83"/>
  <c r="BRT51" i="83"/>
  <c r="BRV50" i="83"/>
  <c r="BRU50" i="83"/>
  <c r="BRT50" i="83"/>
  <c r="BRV49" i="83"/>
  <c r="BRU49" i="83"/>
  <c r="BRT49" i="83"/>
  <c r="BRV48" i="83"/>
  <c r="BRU48" i="83"/>
  <c r="BRT48" i="83"/>
  <c r="BRV47" i="83"/>
  <c r="BRU47" i="83"/>
  <c r="BRT47" i="83"/>
  <c r="BRV46" i="83"/>
  <c r="BRU46" i="83"/>
  <c r="BRT46" i="83"/>
  <c r="BRV45" i="83"/>
  <c r="BRU45" i="83"/>
  <c r="BRT45" i="83"/>
  <c r="BRV44" i="83"/>
  <c r="BRU44" i="83"/>
  <c r="BRT44" i="83"/>
  <c r="BRV43" i="83"/>
  <c r="BRU43" i="83"/>
  <c r="BRT43" i="83"/>
  <c r="BRV42" i="83"/>
  <c r="BRU42" i="83"/>
  <c r="BRT42" i="83"/>
  <c r="BRV41" i="83"/>
  <c r="BRU41" i="83"/>
  <c r="BRT41" i="83"/>
  <c r="BRV40" i="83"/>
  <c r="BRU40" i="83"/>
  <c r="BRT40" i="83"/>
  <c r="BRV39" i="83"/>
  <c r="BRU39" i="83"/>
  <c r="BRT39" i="83"/>
  <c r="BRV38" i="83"/>
  <c r="BRU38" i="83"/>
  <c r="BRT38" i="83"/>
  <c r="BRV37" i="83"/>
  <c r="BRU37" i="83"/>
  <c r="BRT37" i="83"/>
  <c r="BRV36" i="83"/>
  <c r="BRU36" i="83"/>
  <c r="BRT36" i="83"/>
  <c r="BRV35" i="83"/>
  <c r="BRU35" i="83"/>
  <c r="BRT35" i="83"/>
  <c r="BRV34" i="83"/>
  <c r="BRU34" i="83"/>
  <c r="BRT34" i="83"/>
  <c r="BRV33" i="83"/>
  <c r="BRU33" i="83"/>
  <c r="BRT33" i="83"/>
  <c r="BRV11" i="83"/>
  <c r="BRU11" i="83"/>
  <c r="BRT11" i="83"/>
  <c r="BRV9" i="83"/>
  <c r="BRU9" i="83"/>
  <c r="BRT9" i="83"/>
  <c r="BRV1" i="83"/>
  <c r="BRT1" i="83"/>
  <c r="BRP1" i="83"/>
  <c r="BRU1" i="83" s="1"/>
  <c r="BRO110" i="83"/>
  <c r="BRN110" i="83"/>
  <c r="BRM110" i="83"/>
  <c r="BRO109" i="83"/>
  <c r="BRN109" i="83"/>
  <c r="BRM109" i="83"/>
  <c r="BRO108" i="83"/>
  <c r="BRN108" i="83"/>
  <c r="BRM108" i="83"/>
  <c r="BRO107" i="83"/>
  <c r="BRN107" i="83"/>
  <c r="BRM107" i="83"/>
  <c r="BRO106" i="83"/>
  <c r="BRN106" i="83"/>
  <c r="BRM106" i="83"/>
  <c r="BRO105" i="83"/>
  <c r="BRN105" i="83"/>
  <c r="BRM105" i="83"/>
  <c r="BRO104" i="83"/>
  <c r="BRN104" i="83"/>
  <c r="BRM104" i="83"/>
  <c r="BRO103" i="83"/>
  <c r="BRN103" i="83"/>
  <c r="BRM103" i="83"/>
  <c r="BRO102" i="83"/>
  <c r="BRN102" i="83"/>
  <c r="BRM102" i="83"/>
  <c r="BRO101" i="83"/>
  <c r="BRN101" i="83"/>
  <c r="BRM101" i="83"/>
  <c r="BRO100" i="83"/>
  <c r="BRN100" i="83"/>
  <c r="BRM100" i="83"/>
  <c r="BRO99" i="83"/>
  <c r="BRN99" i="83"/>
  <c r="BRM99" i="83"/>
  <c r="BRO98" i="83"/>
  <c r="BRN98" i="83"/>
  <c r="BRM98" i="83"/>
  <c r="BRO97" i="83"/>
  <c r="BRN97" i="83"/>
  <c r="BRM97" i="83"/>
  <c r="BRO96" i="83"/>
  <c r="BRN96" i="83"/>
  <c r="BRM96" i="83"/>
  <c r="BRO95" i="83"/>
  <c r="BRN95" i="83"/>
  <c r="BRM95" i="83"/>
  <c r="BRO94" i="83"/>
  <c r="BRN94" i="83"/>
  <c r="BRM94" i="83"/>
  <c r="BRO93" i="83"/>
  <c r="BRN93" i="83"/>
  <c r="BRM93" i="83"/>
  <c r="BRO92" i="83"/>
  <c r="BRN92" i="83"/>
  <c r="BRM92" i="83"/>
  <c r="BRO91" i="83"/>
  <c r="BRN91" i="83"/>
  <c r="BRM91" i="83"/>
  <c r="BRO90" i="83"/>
  <c r="BRN90" i="83"/>
  <c r="BRM90" i="83"/>
  <c r="BRO89" i="83"/>
  <c r="BRN89" i="83"/>
  <c r="BRM89" i="83"/>
  <c r="BRO88" i="83"/>
  <c r="BRN88" i="83"/>
  <c r="BRM88" i="83"/>
  <c r="BRO87" i="83"/>
  <c r="BRN87" i="83"/>
  <c r="BRM87" i="83"/>
  <c r="BRO86" i="83"/>
  <c r="BRN86" i="83"/>
  <c r="BRM86" i="83"/>
  <c r="BRO85" i="83"/>
  <c r="BRN85" i="83"/>
  <c r="BRM85" i="83"/>
  <c r="BRO84" i="83"/>
  <c r="BRN84" i="83"/>
  <c r="BRM84" i="83"/>
  <c r="BRO83" i="83"/>
  <c r="BRN83" i="83"/>
  <c r="BRM83" i="83"/>
  <c r="BRO82" i="83"/>
  <c r="BRN82" i="83"/>
  <c r="BRM82" i="83"/>
  <c r="BRO81" i="83"/>
  <c r="BRN81" i="83"/>
  <c r="BRM81" i="83"/>
  <c r="BRO80" i="83"/>
  <c r="BRN80" i="83"/>
  <c r="BRM80" i="83"/>
  <c r="BRO79" i="83"/>
  <c r="BRN79" i="83"/>
  <c r="BRM79" i="83"/>
  <c r="BRO78" i="83"/>
  <c r="BRN78" i="83"/>
  <c r="BRM78" i="83"/>
  <c r="BRO77" i="83"/>
  <c r="BRN77" i="83"/>
  <c r="BRM77" i="83"/>
  <c r="BRO76" i="83"/>
  <c r="BRN76" i="83"/>
  <c r="BRM76" i="83"/>
  <c r="BRO75" i="83"/>
  <c r="BRN75" i="83"/>
  <c r="BRM75" i="83"/>
  <c r="BRO74" i="83"/>
  <c r="BRN74" i="83"/>
  <c r="BRM74" i="83"/>
  <c r="BRO73" i="83"/>
  <c r="BRN73" i="83"/>
  <c r="BRM73" i="83"/>
  <c r="BRO72" i="83"/>
  <c r="BRN72" i="83"/>
  <c r="BRM72" i="83"/>
  <c r="BRO71" i="83"/>
  <c r="BRN71" i="83"/>
  <c r="BRM71" i="83"/>
  <c r="BRO70" i="83"/>
  <c r="BRN70" i="83"/>
  <c r="BRM70" i="83"/>
  <c r="BRO69" i="83"/>
  <c r="BRN69" i="83"/>
  <c r="BRM69" i="83"/>
  <c r="BRO68" i="83"/>
  <c r="BRN68" i="83"/>
  <c r="BRM68" i="83"/>
  <c r="BRO67" i="83"/>
  <c r="BRN67" i="83"/>
  <c r="BRM67" i="83"/>
  <c r="BRO66" i="83"/>
  <c r="BRN66" i="83"/>
  <c r="BRM66" i="83"/>
  <c r="BRO65" i="83"/>
  <c r="BRN65" i="83"/>
  <c r="BRM65" i="83"/>
  <c r="BRO64" i="83"/>
  <c r="BRN64" i="83"/>
  <c r="BRM64" i="83"/>
  <c r="BRO63" i="83"/>
  <c r="BRN63" i="83"/>
  <c r="BRM63" i="83"/>
  <c r="BRO62" i="83"/>
  <c r="BRN62" i="83"/>
  <c r="BRM62" i="83"/>
  <c r="BRO61" i="83"/>
  <c r="BRN61" i="83"/>
  <c r="BRM61" i="83"/>
  <c r="BRO60" i="83"/>
  <c r="BRN60" i="83"/>
  <c r="BRM60" i="83"/>
  <c r="BRO59" i="83"/>
  <c r="BRN59" i="83"/>
  <c r="BRM59" i="83"/>
  <c r="BRO58" i="83"/>
  <c r="BRN58" i="83"/>
  <c r="BRM58" i="83"/>
  <c r="BRO57" i="83"/>
  <c r="BRN57" i="83"/>
  <c r="BRM57" i="83"/>
  <c r="BRO56" i="83"/>
  <c r="BRN56" i="83"/>
  <c r="BRM56" i="83"/>
  <c r="BRO55" i="83"/>
  <c r="BRN55" i="83"/>
  <c r="BRM55" i="83"/>
  <c r="BRO54" i="83"/>
  <c r="BRN54" i="83"/>
  <c r="BRM54" i="83"/>
  <c r="BRO53" i="83"/>
  <c r="BRN53" i="83"/>
  <c r="BRM53" i="83"/>
  <c r="BRO52" i="83"/>
  <c r="BRN52" i="83"/>
  <c r="BRM52" i="83"/>
  <c r="BRO51" i="83"/>
  <c r="BRN51" i="83"/>
  <c r="BRM51" i="83"/>
  <c r="BRO50" i="83"/>
  <c r="BRN50" i="83"/>
  <c r="BRM50" i="83"/>
  <c r="BRO49" i="83"/>
  <c r="BRN49" i="83"/>
  <c r="BRM49" i="83"/>
  <c r="BRO48" i="83"/>
  <c r="BRN48" i="83"/>
  <c r="BRM48" i="83"/>
  <c r="BRO47" i="83"/>
  <c r="BRN47" i="83"/>
  <c r="BRM47" i="83"/>
  <c r="BRO46" i="83"/>
  <c r="BRN46" i="83"/>
  <c r="BRM46" i="83"/>
  <c r="BRO45" i="83"/>
  <c r="BRN45" i="83"/>
  <c r="BRM45" i="83"/>
  <c r="BRO44" i="83"/>
  <c r="BRN44" i="83"/>
  <c r="BRM44" i="83"/>
  <c r="BRO43" i="83"/>
  <c r="BRN43" i="83"/>
  <c r="BRM43" i="83"/>
  <c r="BRO42" i="83"/>
  <c r="BRN42" i="83"/>
  <c r="BRM42" i="83"/>
  <c r="BRO41" i="83"/>
  <c r="BRN41" i="83"/>
  <c r="BRM41" i="83"/>
  <c r="BRO40" i="83"/>
  <c r="BRN40" i="83"/>
  <c r="BRM40" i="83"/>
  <c r="BRO39" i="83"/>
  <c r="BRN39" i="83"/>
  <c r="BRM39" i="83"/>
  <c r="BRO38" i="83"/>
  <c r="BRN38" i="83"/>
  <c r="BRM38" i="83"/>
  <c r="BRO37" i="83"/>
  <c r="BRN37" i="83"/>
  <c r="BRM37" i="83"/>
  <c r="BRO11" i="83"/>
  <c r="BRN11" i="83"/>
  <c r="BRM11" i="83"/>
  <c r="BRO9" i="83"/>
  <c r="BRN9" i="83"/>
  <c r="BRM9" i="83"/>
  <c r="BRO1" i="83"/>
  <c r="BRM1" i="83"/>
  <c r="BRI1" i="83"/>
  <c r="BRN1" i="83" s="1"/>
  <c r="BRH110" i="83"/>
  <c r="BRG110" i="83"/>
  <c r="BRF110" i="83"/>
  <c r="BRH109" i="83"/>
  <c r="BRG109" i="83"/>
  <c r="BRF109" i="83"/>
  <c r="BRH108" i="83"/>
  <c r="BRG108" i="83"/>
  <c r="BRF108" i="83"/>
  <c r="BRH107" i="83"/>
  <c r="BRG107" i="83"/>
  <c r="BRF107" i="83"/>
  <c r="BRH106" i="83"/>
  <c r="BRG106" i="83"/>
  <c r="BRF106" i="83"/>
  <c r="BRH105" i="83"/>
  <c r="BRG105" i="83"/>
  <c r="BRF105" i="83"/>
  <c r="BRH104" i="83"/>
  <c r="BRG104" i="83"/>
  <c r="BRF104" i="83"/>
  <c r="BRH103" i="83"/>
  <c r="BRG103" i="83"/>
  <c r="BRF103" i="83"/>
  <c r="BRH102" i="83"/>
  <c r="BRG102" i="83"/>
  <c r="BRF102" i="83"/>
  <c r="BRH101" i="83"/>
  <c r="BRG101" i="83"/>
  <c r="BRF101" i="83"/>
  <c r="BRH100" i="83"/>
  <c r="BRG100" i="83"/>
  <c r="BRF100" i="83"/>
  <c r="BRH99" i="83"/>
  <c r="BRG99" i="83"/>
  <c r="BRF99" i="83"/>
  <c r="BRH98" i="83"/>
  <c r="BRG98" i="83"/>
  <c r="BRF98" i="83"/>
  <c r="BRH97" i="83"/>
  <c r="BRG97" i="83"/>
  <c r="BRF97" i="83"/>
  <c r="BRH96" i="83"/>
  <c r="BRG96" i="83"/>
  <c r="BRF96" i="83"/>
  <c r="BRH95" i="83"/>
  <c r="BRG95" i="83"/>
  <c r="BRF95" i="83"/>
  <c r="BRH94" i="83"/>
  <c r="BRG94" i="83"/>
  <c r="BRF94" i="83"/>
  <c r="BRH93" i="83"/>
  <c r="BRG93" i="83"/>
  <c r="BRF93" i="83"/>
  <c r="BRH92" i="83"/>
  <c r="BRG92" i="83"/>
  <c r="BRF92" i="83"/>
  <c r="BRH91" i="83"/>
  <c r="BRG91" i="83"/>
  <c r="BRF91" i="83"/>
  <c r="BRH90" i="83"/>
  <c r="BRG90" i="83"/>
  <c r="BRF90" i="83"/>
  <c r="BRH89" i="83"/>
  <c r="BRG89" i="83"/>
  <c r="BRF89" i="83"/>
  <c r="BRH88" i="83"/>
  <c r="BRG88" i="83"/>
  <c r="BRF88" i="83"/>
  <c r="BRH87" i="83"/>
  <c r="BRG87" i="83"/>
  <c r="BRF87" i="83"/>
  <c r="BRH86" i="83"/>
  <c r="BRG86" i="83"/>
  <c r="BRF86" i="83"/>
  <c r="BRH85" i="83"/>
  <c r="BRG85" i="83"/>
  <c r="BRF85" i="83"/>
  <c r="BRH84" i="83"/>
  <c r="BRG84" i="83"/>
  <c r="BRF84" i="83"/>
  <c r="BRH83" i="83"/>
  <c r="BRG83" i="83"/>
  <c r="BRF83" i="83"/>
  <c r="BRH82" i="83"/>
  <c r="BRG82" i="83"/>
  <c r="BRF82" i="83"/>
  <c r="BRH81" i="83"/>
  <c r="BRG81" i="83"/>
  <c r="BRF81" i="83"/>
  <c r="BRH80" i="83"/>
  <c r="BRG80" i="83"/>
  <c r="BRF80" i="83"/>
  <c r="BRH79" i="83"/>
  <c r="BRG79" i="83"/>
  <c r="BRF79" i="83"/>
  <c r="BRH78" i="83"/>
  <c r="BRG78" i="83"/>
  <c r="BRF78" i="83"/>
  <c r="BRH77" i="83"/>
  <c r="BRG77" i="83"/>
  <c r="BRF77" i="83"/>
  <c r="BRH76" i="83"/>
  <c r="BRG76" i="83"/>
  <c r="BRF76" i="83"/>
  <c r="BRH75" i="83"/>
  <c r="BRG75" i="83"/>
  <c r="BRF75" i="83"/>
  <c r="BRH74" i="83"/>
  <c r="BRG74" i="83"/>
  <c r="BRF74" i="83"/>
  <c r="BRH73" i="83"/>
  <c r="BRG73" i="83"/>
  <c r="BRF73" i="83"/>
  <c r="BRH72" i="83"/>
  <c r="BRG72" i="83"/>
  <c r="BRF72" i="83"/>
  <c r="BRH71" i="83"/>
  <c r="BRG71" i="83"/>
  <c r="BRF71" i="83"/>
  <c r="BRH70" i="83"/>
  <c r="BRG70" i="83"/>
  <c r="BRF70" i="83"/>
  <c r="BRH69" i="83"/>
  <c r="BRG69" i="83"/>
  <c r="BRF69" i="83"/>
  <c r="BRH68" i="83"/>
  <c r="BRG68" i="83"/>
  <c r="BRF68" i="83"/>
  <c r="BRH67" i="83"/>
  <c r="BRG67" i="83"/>
  <c r="BRF67" i="83"/>
  <c r="BRH66" i="83"/>
  <c r="BRG66" i="83"/>
  <c r="BRF66" i="83"/>
  <c r="BRH65" i="83"/>
  <c r="BRG65" i="83"/>
  <c r="BRF65" i="83"/>
  <c r="BRH64" i="83"/>
  <c r="BRG64" i="83"/>
  <c r="BRF64" i="83"/>
  <c r="BRH63" i="83"/>
  <c r="BRG63" i="83"/>
  <c r="BRF63" i="83"/>
  <c r="BRH62" i="83"/>
  <c r="BRG62" i="83"/>
  <c r="BRF62" i="83"/>
  <c r="BRH61" i="83"/>
  <c r="BRG61" i="83"/>
  <c r="BRF61" i="83"/>
  <c r="BRH60" i="83"/>
  <c r="BRG60" i="83"/>
  <c r="BRF60" i="83"/>
  <c r="BRH59" i="83"/>
  <c r="BRG59" i="83"/>
  <c r="BRF59" i="83"/>
  <c r="BRH58" i="83"/>
  <c r="BRG58" i="83"/>
  <c r="BRF58" i="83"/>
  <c r="BRH57" i="83"/>
  <c r="BRG57" i="83"/>
  <c r="BRF57" i="83"/>
  <c r="BRH56" i="83"/>
  <c r="BRG56" i="83"/>
  <c r="BRF56" i="83"/>
  <c r="BRH55" i="83"/>
  <c r="BRG55" i="83"/>
  <c r="BRF55" i="83"/>
  <c r="BRH54" i="83"/>
  <c r="BRG54" i="83"/>
  <c r="BRF54" i="83"/>
  <c r="BRH53" i="83"/>
  <c r="BRG53" i="83"/>
  <c r="BRF53" i="83"/>
  <c r="BRH52" i="83"/>
  <c r="BRG52" i="83"/>
  <c r="BRF52" i="83"/>
  <c r="BRH51" i="83"/>
  <c r="BRG51" i="83"/>
  <c r="BRF51" i="83"/>
  <c r="BRH50" i="83"/>
  <c r="BRG50" i="83"/>
  <c r="BRF50" i="83"/>
  <c r="BRH49" i="83"/>
  <c r="BRG49" i="83"/>
  <c r="BRF49" i="83"/>
  <c r="BRH48" i="83"/>
  <c r="BRG48" i="83"/>
  <c r="BRF48" i="83"/>
  <c r="BRH47" i="83"/>
  <c r="BRG47" i="83"/>
  <c r="BRF47" i="83"/>
  <c r="BRH46" i="83"/>
  <c r="BRG46" i="83"/>
  <c r="BRF46" i="83"/>
  <c r="BRH45" i="83"/>
  <c r="BRG45" i="83"/>
  <c r="BRF45" i="83"/>
  <c r="BRH44" i="83"/>
  <c r="BRG44" i="83"/>
  <c r="BRF44" i="83"/>
  <c r="BRH43" i="83"/>
  <c r="BRG43" i="83"/>
  <c r="BRF43" i="83"/>
  <c r="BRH42" i="83"/>
  <c r="BRG42" i="83"/>
  <c r="BRF42" i="83"/>
  <c r="BRH41" i="83"/>
  <c r="BRG41" i="83"/>
  <c r="BRF41" i="83"/>
  <c r="BRH40" i="83"/>
  <c r="BRG40" i="83"/>
  <c r="BRF40" i="83"/>
  <c r="BRH39" i="83"/>
  <c r="BRG39" i="83"/>
  <c r="BRF39" i="83"/>
  <c r="BRH38" i="83"/>
  <c r="BRG38" i="83"/>
  <c r="BRF38" i="83"/>
  <c r="BRH11" i="83"/>
  <c r="BRG11" i="83"/>
  <c r="BRF11" i="83"/>
  <c r="BRH9" i="83"/>
  <c r="BRG9" i="83"/>
  <c r="BRF9" i="83"/>
  <c r="BRB1" i="83"/>
  <c r="BRA110" i="83"/>
  <c r="BQZ110" i="83"/>
  <c r="BQY110" i="83"/>
  <c r="BRA109" i="83"/>
  <c r="BQZ109" i="83"/>
  <c r="BQY109" i="83"/>
  <c r="BRA108" i="83"/>
  <c r="BQZ108" i="83"/>
  <c r="BQY108" i="83"/>
  <c r="BRA107" i="83"/>
  <c r="BQZ107" i="83"/>
  <c r="BQY107" i="83"/>
  <c r="BRA106" i="83"/>
  <c r="BQZ106" i="83"/>
  <c r="BQY106" i="83"/>
  <c r="BRA105" i="83"/>
  <c r="BQZ105" i="83"/>
  <c r="BQY105" i="83"/>
  <c r="BRA104" i="83"/>
  <c r="BQZ104" i="83"/>
  <c r="BQY104" i="83"/>
  <c r="BRA103" i="83"/>
  <c r="BQZ103" i="83"/>
  <c r="BQY103" i="83"/>
  <c r="BRA102" i="83"/>
  <c r="BQZ102" i="83"/>
  <c r="BQY102" i="83"/>
  <c r="BRA101" i="83"/>
  <c r="BQZ101" i="83"/>
  <c r="BQY101" i="83"/>
  <c r="BRA100" i="83"/>
  <c r="BQZ100" i="83"/>
  <c r="BQY100" i="83"/>
  <c r="BRA99" i="83"/>
  <c r="BQZ99" i="83"/>
  <c r="BQY99" i="83"/>
  <c r="BRA98" i="83"/>
  <c r="BQZ98" i="83"/>
  <c r="BQY98" i="83"/>
  <c r="BRA97" i="83"/>
  <c r="BQZ97" i="83"/>
  <c r="BQY97" i="83"/>
  <c r="BRA96" i="83"/>
  <c r="BQZ96" i="83"/>
  <c r="BQY96" i="83"/>
  <c r="BRA95" i="83"/>
  <c r="BQZ95" i="83"/>
  <c r="BQY95" i="83"/>
  <c r="BRA94" i="83"/>
  <c r="BQZ94" i="83"/>
  <c r="BQY94" i="83"/>
  <c r="BRA93" i="83"/>
  <c r="BQZ93" i="83"/>
  <c r="BQY93" i="83"/>
  <c r="BRA92" i="83"/>
  <c r="BQZ92" i="83"/>
  <c r="BQY92" i="83"/>
  <c r="BRA91" i="83"/>
  <c r="BQZ91" i="83"/>
  <c r="BQY91" i="83"/>
  <c r="BRA90" i="83"/>
  <c r="BQZ90" i="83"/>
  <c r="BQY90" i="83"/>
  <c r="BRA89" i="83"/>
  <c r="BQZ89" i="83"/>
  <c r="BQY89" i="83"/>
  <c r="BRA88" i="83"/>
  <c r="BQZ88" i="83"/>
  <c r="BQY88" i="83"/>
  <c r="BRA87" i="83"/>
  <c r="BQZ87" i="83"/>
  <c r="BQY87" i="83"/>
  <c r="BRA86" i="83"/>
  <c r="BQZ86" i="83"/>
  <c r="BQY86" i="83"/>
  <c r="BRA85" i="83"/>
  <c r="BQZ85" i="83"/>
  <c r="BQY85" i="83"/>
  <c r="BRA84" i="83"/>
  <c r="BQZ84" i="83"/>
  <c r="BQY84" i="83"/>
  <c r="BRA83" i="83"/>
  <c r="BQZ83" i="83"/>
  <c r="BQY83" i="83"/>
  <c r="BRA82" i="83"/>
  <c r="BQZ82" i="83"/>
  <c r="BQY82" i="83"/>
  <c r="BRA81" i="83"/>
  <c r="BQZ81" i="83"/>
  <c r="BQY81" i="83"/>
  <c r="BRA80" i="83"/>
  <c r="BQZ80" i="83"/>
  <c r="BQY80" i="83"/>
  <c r="BRA79" i="83"/>
  <c r="BQZ79" i="83"/>
  <c r="BQY79" i="83"/>
  <c r="BRA78" i="83"/>
  <c r="BQZ78" i="83"/>
  <c r="BQY78" i="83"/>
  <c r="BRA77" i="83"/>
  <c r="BQZ77" i="83"/>
  <c r="BQY77" i="83"/>
  <c r="BRA76" i="83"/>
  <c r="BQZ76" i="83"/>
  <c r="BQY76" i="83"/>
  <c r="BRA75" i="83"/>
  <c r="BQZ75" i="83"/>
  <c r="BQY75" i="83"/>
  <c r="BRA74" i="83"/>
  <c r="BQZ74" i="83"/>
  <c r="BQY74" i="83"/>
  <c r="BRA73" i="83"/>
  <c r="BQZ73" i="83"/>
  <c r="BQY73" i="83"/>
  <c r="BRA72" i="83"/>
  <c r="BQZ72" i="83"/>
  <c r="BQY72" i="83"/>
  <c r="BRA71" i="83"/>
  <c r="BQZ71" i="83"/>
  <c r="BQY71" i="83"/>
  <c r="BRA70" i="83"/>
  <c r="BQZ70" i="83"/>
  <c r="BQY70" i="83"/>
  <c r="BRA69" i="83"/>
  <c r="BQZ69" i="83"/>
  <c r="BQY69" i="83"/>
  <c r="BRA68" i="83"/>
  <c r="BQZ68" i="83"/>
  <c r="BQY68" i="83"/>
  <c r="BRA67" i="83"/>
  <c r="BQZ67" i="83"/>
  <c r="BQY67" i="83"/>
  <c r="BRA66" i="83"/>
  <c r="BQZ66" i="83"/>
  <c r="BQY66" i="83"/>
  <c r="BRA65" i="83"/>
  <c r="BQZ65" i="83"/>
  <c r="BQY65" i="83"/>
  <c r="BRA64" i="83"/>
  <c r="BQZ64" i="83"/>
  <c r="BQY64" i="83"/>
  <c r="BRA63" i="83"/>
  <c r="BQZ63" i="83"/>
  <c r="BQY63" i="83"/>
  <c r="BRA62" i="83"/>
  <c r="BQZ62" i="83"/>
  <c r="BQY62" i="83"/>
  <c r="BRA61" i="83"/>
  <c r="BQZ61" i="83"/>
  <c r="BQY61" i="83"/>
  <c r="BRA60" i="83"/>
  <c r="BQZ60" i="83"/>
  <c r="BQY60" i="83"/>
  <c r="BRA59" i="83"/>
  <c r="BQZ59" i="83"/>
  <c r="BQY59" i="83"/>
  <c r="BRA58" i="83"/>
  <c r="BQZ58" i="83"/>
  <c r="BQY58" i="83"/>
  <c r="BRA57" i="83"/>
  <c r="BQZ57" i="83"/>
  <c r="BQY57" i="83"/>
  <c r="BRA56" i="83"/>
  <c r="BQZ56" i="83"/>
  <c r="BQY56" i="83"/>
  <c r="BRA55" i="83"/>
  <c r="BQZ55" i="83"/>
  <c r="BQY55" i="83"/>
  <c r="BRA54" i="83"/>
  <c r="BQZ54" i="83"/>
  <c r="BQY54" i="83"/>
  <c r="BRA53" i="83"/>
  <c r="BQZ53" i="83"/>
  <c r="BQY53" i="83"/>
  <c r="BRA52" i="83"/>
  <c r="BQZ52" i="83"/>
  <c r="BQY52" i="83"/>
  <c r="BRA51" i="83"/>
  <c r="BQZ51" i="83"/>
  <c r="BQY51" i="83"/>
  <c r="BRA50" i="83"/>
  <c r="BQZ50" i="83"/>
  <c r="BQY50" i="83"/>
  <c r="BRA49" i="83"/>
  <c r="BQZ49" i="83"/>
  <c r="BQY49" i="83"/>
  <c r="BRA48" i="83"/>
  <c r="BQZ48" i="83"/>
  <c r="BQY48" i="83"/>
  <c r="BRA47" i="83"/>
  <c r="BQZ47" i="83"/>
  <c r="BQY47" i="83"/>
  <c r="BRA46" i="83"/>
  <c r="BQZ46" i="83"/>
  <c r="BQY46" i="83"/>
  <c r="BRA45" i="83"/>
  <c r="BQZ45" i="83"/>
  <c r="BQY45" i="83"/>
  <c r="BRA44" i="83"/>
  <c r="BQZ44" i="83"/>
  <c r="BQY44" i="83"/>
  <c r="BRA43" i="83"/>
  <c r="BQZ43" i="83"/>
  <c r="BQY43" i="83"/>
  <c r="BRA42" i="83"/>
  <c r="BQZ42" i="83"/>
  <c r="BQY42" i="83"/>
  <c r="BRA41" i="83"/>
  <c r="BQZ41" i="83"/>
  <c r="BQY41" i="83"/>
  <c r="BRA40" i="83"/>
  <c r="BQZ40" i="83"/>
  <c r="BQY40" i="83"/>
  <c r="BRA39" i="83"/>
  <c r="BQZ39" i="83"/>
  <c r="BQY39" i="83"/>
  <c r="BRA38" i="83"/>
  <c r="BQZ38" i="83"/>
  <c r="BQY38" i="83"/>
  <c r="BRA37" i="83"/>
  <c r="BQZ37" i="83"/>
  <c r="BQY37" i="83"/>
  <c r="BRA36" i="83"/>
  <c r="BQZ36" i="83"/>
  <c r="BQY36" i="83"/>
  <c r="BRA11" i="83"/>
  <c r="BQZ11" i="83"/>
  <c r="BQY11" i="83"/>
  <c r="BRA9" i="83"/>
  <c r="BQZ9" i="83"/>
  <c r="BQY9" i="83"/>
  <c r="BRA1" i="83"/>
  <c r="BQY1" i="83"/>
  <c r="BQU1" i="83"/>
  <c r="BQZ1" i="83" s="1"/>
  <c r="BQT110" i="83"/>
  <c r="BQS110" i="83"/>
  <c r="BQR110" i="83"/>
  <c r="BQT109" i="83"/>
  <c r="BQS109" i="83"/>
  <c r="BQR109" i="83"/>
  <c r="BQT108" i="83"/>
  <c r="BQS108" i="83"/>
  <c r="BQR108" i="83"/>
  <c r="BQT107" i="83"/>
  <c r="BQS107" i="83"/>
  <c r="BQR107" i="83"/>
  <c r="BQT106" i="83"/>
  <c r="BQS106" i="83"/>
  <c r="BQR106" i="83"/>
  <c r="BQT105" i="83"/>
  <c r="BQS105" i="83"/>
  <c r="BQR105" i="83"/>
  <c r="BQT104" i="83"/>
  <c r="BQS104" i="83"/>
  <c r="BQR104" i="83"/>
  <c r="BQT103" i="83"/>
  <c r="BQS103" i="83"/>
  <c r="BQR103" i="83"/>
  <c r="BQT102" i="83"/>
  <c r="BQS102" i="83"/>
  <c r="BQR102" i="83"/>
  <c r="BQT101" i="83"/>
  <c r="BQS101" i="83"/>
  <c r="BQR101" i="83"/>
  <c r="BQT100" i="83"/>
  <c r="BQS100" i="83"/>
  <c r="BQR100" i="83"/>
  <c r="BQT99" i="83"/>
  <c r="BQS99" i="83"/>
  <c r="BQR99" i="83"/>
  <c r="BQT98" i="83"/>
  <c r="BQS98" i="83"/>
  <c r="BQR98" i="83"/>
  <c r="BQT97" i="83"/>
  <c r="BQS97" i="83"/>
  <c r="BQR97" i="83"/>
  <c r="BQT96" i="83"/>
  <c r="BQS96" i="83"/>
  <c r="BQR96" i="83"/>
  <c r="BQT95" i="83"/>
  <c r="BQS95" i="83"/>
  <c r="BQR95" i="83"/>
  <c r="BQT94" i="83"/>
  <c r="BQS94" i="83"/>
  <c r="BQR94" i="83"/>
  <c r="BQT93" i="83"/>
  <c r="BQS93" i="83"/>
  <c r="BQR93" i="83"/>
  <c r="BQT92" i="83"/>
  <c r="BQS92" i="83"/>
  <c r="BQR92" i="83"/>
  <c r="BQT91" i="83"/>
  <c r="BQS91" i="83"/>
  <c r="BQR91" i="83"/>
  <c r="BQT90" i="83"/>
  <c r="BQS90" i="83"/>
  <c r="BQR90" i="83"/>
  <c r="BQT89" i="83"/>
  <c r="BQS89" i="83"/>
  <c r="BQR89" i="83"/>
  <c r="BQT88" i="83"/>
  <c r="BQS88" i="83"/>
  <c r="BQR88" i="83"/>
  <c r="BQT87" i="83"/>
  <c r="BQS87" i="83"/>
  <c r="BQR87" i="83"/>
  <c r="BQT86" i="83"/>
  <c r="BQS86" i="83"/>
  <c r="BQR86" i="83"/>
  <c r="BQT85" i="83"/>
  <c r="BQS85" i="83"/>
  <c r="BQR85" i="83"/>
  <c r="BQT84" i="83"/>
  <c r="BQS84" i="83"/>
  <c r="BQR84" i="83"/>
  <c r="BQT83" i="83"/>
  <c r="BQS83" i="83"/>
  <c r="BQR83" i="83"/>
  <c r="BQT82" i="83"/>
  <c r="BQS82" i="83"/>
  <c r="BQR82" i="83"/>
  <c r="BQT81" i="83"/>
  <c r="BQS81" i="83"/>
  <c r="BQR81" i="83"/>
  <c r="BQT80" i="83"/>
  <c r="BQS80" i="83"/>
  <c r="BQR80" i="83"/>
  <c r="BQT79" i="83"/>
  <c r="BQS79" i="83"/>
  <c r="BQR79" i="83"/>
  <c r="BQT78" i="83"/>
  <c r="BQS78" i="83"/>
  <c r="BQR78" i="83"/>
  <c r="BQT77" i="83"/>
  <c r="BQS77" i="83"/>
  <c r="BQR77" i="83"/>
  <c r="BQT76" i="83"/>
  <c r="BQS76" i="83"/>
  <c r="BQR76" i="83"/>
  <c r="BQT75" i="83"/>
  <c r="BQS75" i="83"/>
  <c r="BQR75" i="83"/>
  <c r="BQT74" i="83"/>
  <c r="BQS74" i="83"/>
  <c r="BQR74" i="83"/>
  <c r="BQT73" i="83"/>
  <c r="BQS73" i="83"/>
  <c r="BQR73" i="83"/>
  <c r="BQT72" i="83"/>
  <c r="BQS72" i="83"/>
  <c r="BQR72" i="83"/>
  <c r="BQT71" i="83"/>
  <c r="BQS71" i="83"/>
  <c r="BQR71" i="83"/>
  <c r="BQT70" i="83"/>
  <c r="BQS70" i="83"/>
  <c r="BQR70" i="83"/>
  <c r="BQT69" i="83"/>
  <c r="BQS69" i="83"/>
  <c r="BQR69" i="83"/>
  <c r="BQT68" i="83"/>
  <c r="BQS68" i="83"/>
  <c r="BQR68" i="83"/>
  <c r="BQT67" i="83"/>
  <c r="BQS67" i="83"/>
  <c r="BQR67" i="83"/>
  <c r="BQT66" i="83"/>
  <c r="BQS66" i="83"/>
  <c r="BQR66" i="83"/>
  <c r="BQT65" i="83"/>
  <c r="BQS65" i="83"/>
  <c r="BQR65" i="83"/>
  <c r="BQT64" i="83"/>
  <c r="BQS64" i="83"/>
  <c r="BQR64" i="83"/>
  <c r="BQT63" i="83"/>
  <c r="BQS63" i="83"/>
  <c r="BQR63" i="83"/>
  <c r="BQT62" i="83"/>
  <c r="BQS62" i="83"/>
  <c r="BQR62" i="83"/>
  <c r="BQT61" i="83"/>
  <c r="BQS61" i="83"/>
  <c r="BQR61" i="83"/>
  <c r="BQT60" i="83"/>
  <c r="BQS60" i="83"/>
  <c r="BQR60" i="83"/>
  <c r="BQT59" i="83"/>
  <c r="BQS59" i="83"/>
  <c r="BQR59" i="83"/>
  <c r="BQT58" i="83"/>
  <c r="BQS58" i="83"/>
  <c r="BQR58" i="83"/>
  <c r="BQT57" i="83"/>
  <c r="BQS57" i="83"/>
  <c r="BQR57" i="83"/>
  <c r="BQT56" i="83"/>
  <c r="BQS56" i="83"/>
  <c r="BQR56" i="83"/>
  <c r="BQT55" i="83"/>
  <c r="BQS55" i="83"/>
  <c r="BQR55" i="83"/>
  <c r="BQT54" i="83"/>
  <c r="BQS54" i="83"/>
  <c r="BQR54" i="83"/>
  <c r="BQT53" i="83"/>
  <c r="BQS53" i="83"/>
  <c r="BQR53" i="83"/>
  <c r="BQT52" i="83"/>
  <c r="BQS52" i="83"/>
  <c r="BQR52" i="83"/>
  <c r="BQT51" i="83"/>
  <c r="BQS51" i="83"/>
  <c r="BQR51" i="83"/>
  <c r="BQT50" i="83"/>
  <c r="BQS50" i="83"/>
  <c r="BQR50" i="83"/>
  <c r="BQT49" i="83"/>
  <c r="BQS49" i="83"/>
  <c r="BQR49" i="83"/>
  <c r="BQT48" i="83"/>
  <c r="BQS48" i="83"/>
  <c r="BQR48" i="83"/>
  <c r="BQT47" i="83"/>
  <c r="BQS47" i="83"/>
  <c r="BQR47" i="83"/>
  <c r="BQT46" i="83"/>
  <c r="BQS46" i="83"/>
  <c r="BQR46" i="83"/>
  <c r="BQT45" i="83"/>
  <c r="BQS45" i="83"/>
  <c r="BQR45" i="83"/>
  <c r="BQT44" i="83"/>
  <c r="BQS44" i="83"/>
  <c r="BQR44" i="83"/>
  <c r="BQT43" i="83"/>
  <c r="BQS43" i="83"/>
  <c r="BQR43" i="83"/>
  <c r="BQT42" i="83"/>
  <c r="BQS42" i="83"/>
  <c r="BQR42" i="83"/>
  <c r="BQT11" i="83"/>
  <c r="BQS11" i="83"/>
  <c r="BQR11" i="83"/>
  <c r="BQT9" i="83"/>
  <c r="BQS9" i="83"/>
  <c r="BQR9" i="83"/>
  <c r="BQS1" i="83"/>
  <c r="BQN1" i="83"/>
  <c r="BQM110" i="83"/>
  <c r="BQL110" i="83"/>
  <c r="BQK110" i="83"/>
  <c r="BQM109" i="83"/>
  <c r="BQL109" i="83"/>
  <c r="BQK109" i="83"/>
  <c r="BQM108" i="83"/>
  <c r="BQL108" i="83"/>
  <c r="BQK108" i="83"/>
  <c r="BQM107" i="83"/>
  <c r="BQL107" i="83"/>
  <c r="BQK107" i="83"/>
  <c r="BQM106" i="83"/>
  <c r="BQL106" i="83"/>
  <c r="BQK106" i="83"/>
  <c r="BQM105" i="83"/>
  <c r="BQL105" i="83"/>
  <c r="BQK105" i="83"/>
  <c r="BQM104" i="83"/>
  <c r="BQL104" i="83"/>
  <c r="BQK104" i="83"/>
  <c r="BQM103" i="83"/>
  <c r="BQL103" i="83"/>
  <c r="BQK103" i="83"/>
  <c r="BQM102" i="83"/>
  <c r="BQL102" i="83"/>
  <c r="BQK102" i="83"/>
  <c r="BQM101" i="83"/>
  <c r="BQL101" i="83"/>
  <c r="BQK101" i="83"/>
  <c r="BQM100" i="83"/>
  <c r="BQL100" i="83"/>
  <c r="BQK100" i="83"/>
  <c r="BQM99" i="83"/>
  <c r="BQL99" i="83"/>
  <c r="BQK99" i="83"/>
  <c r="BQM98" i="83"/>
  <c r="BQL98" i="83"/>
  <c r="BQK98" i="83"/>
  <c r="BQM97" i="83"/>
  <c r="BQL97" i="83"/>
  <c r="BQK97" i="83"/>
  <c r="BQM96" i="83"/>
  <c r="BQL96" i="83"/>
  <c r="BQK96" i="83"/>
  <c r="BQM95" i="83"/>
  <c r="BQL95" i="83"/>
  <c r="BQK95" i="83"/>
  <c r="BQM94" i="83"/>
  <c r="BQL94" i="83"/>
  <c r="BQK94" i="83"/>
  <c r="BQM93" i="83"/>
  <c r="BQL93" i="83"/>
  <c r="BQK93" i="83"/>
  <c r="BQM92" i="83"/>
  <c r="BQL92" i="83"/>
  <c r="BQK92" i="83"/>
  <c r="BQM91" i="83"/>
  <c r="BQL91" i="83"/>
  <c r="BQK91" i="83"/>
  <c r="BQM90" i="83"/>
  <c r="BQL90" i="83"/>
  <c r="BQK90" i="83"/>
  <c r="BQM89" i="83"/>
  <c r="BQL89" i="83"/>
  <c r="BQK89" i="83"/>
  <c r="BQM88" i="83"/>
  <c r="BQL88" i="83"/>
  <c r="BQK88" i="83"/>
  <c r="BQM87" i="83"/>
  <c r="BQL87" i="83"/>
  <c r="BQK87" i="83"/>
  <c r="BQM86" i="83"/>
  <c r="BQL86" i="83"/>
  <c r="BQK86" i="83"/>
  <c r="BQM85" i="83"/>
  <c r="BQL85" i="83"/>
  <c r="BQK85" i="83"/>
  <c r="BQM84" i="83"/>
  <c r="BQL84" i="83"/>
  <c r="BQK84" i="83"/>
  <c r="BQM83" i="83"/>
  <c r="BQL83" i="83"/>
  <c r="BQK83" i="83"/>
  <c r="BQM82" i="83"/>
  <c r="BQL82" i="83"/>
  <c r="BQK82" i="83"/>
  <c r="BQM81" i="83"/>
  <c r="BQL81" i="83"/>
  <c r="BQK81" i="83"/>
  <c r="BQM80" i="83"/>
  <c r="BQL80" i="83"/>
  <c r="BQK80" i="83"/>
  <c r="BQM79" i="83"/>
  <c r="BQL79" i="83"/>
  <c r="BQK79" i="83"/>
  <c r="BQM78" i="83"/>
  <c r="BQL78" i="83"/>
  <c r="BQK78" i="83"/>
  <c r="BQM77" i="83"/>
  <c r="BQL77" i="83"/>
  <c r="BQK77" i="83"/>
  <c r="BQM76" i="83"/>
  <c r="BQL76" i="83"/>
  <c r="BQK76" i="83"/>
  <c r="BQM75" i="83"/>
  <c r="BQL75" i="83"/>
  <c r="BQK75" i="83"/>
  <c r="BQM74" i="83"/>
  <c r="BQL74" i="83"/>
  <c r="BQK74" i="83"/>
  <c r="BQM73" i="83"/>
  <c r="BQL73" i="83"/>
  <c r="BQK73" i="83"/>
  <c r="BQM72" i="83"/>
  <c r="BQL72" i="83"/>
  <c r="BQK72" i="83"/>
  <c r="BQM71" i="83"/>
  <c r="BQL71" i="83"/>
  <c r="BQK71" i="83"/>
  <c r="BQM70" i="83"/>
  <c r="BQL70" i="83"/>
  <c r="BQK70" i="83"/>
  <c r="BQM69" i="83"/>
  <c r="BQL69" i="83"/>
  <c r="BQK69" i="83"/>
  <c r="BQM68" i="83"/>
  <c r="BQL68" i="83"/>
  <c r="BQK68" i="83"/>
  <c r="BQM67" i="83"/>
  <c r="BQL67" i="83"/>
  <c r="BQK67" i="83"/>
  <c r="BQM66" i="83"/>
  <c r="BQL66" i="83"/>
  <c r="BQK66" i="83"/>
  <c r="BQM65" i="83"/>
  <c r="BQL65" i="83"/>
  <c r="BQK65" i="83"/>
  <c r="BQM64" i="83"/>
  <c r="BQL64" i="83"/>
  <c r="BQK64" i="83"/>
  <c r="BQM63" i="83"/>
  <c r="BQL63" i="83"/>
  <c r="BQK63" i="83"/>
  <c r="BQM62" i="83"/>
  <c r="BQL62" i="83"/>
  <c r="BQK62" i="83"/>
  <c r="BQM61" i="83"/>
  <c r="BQL61" i="83"/>
  <c r="BQK61" i="83"/>
  <c r="BQM60" i="83"/>
  <c r="BQL60" i="83"/>
  <c r="BQK60" i="83"/>
  <c r="BQM59" i="83"/>
  <c r="BQL59" i="83"/>
  <c r="BQK59" i="83"/>
  <c r="BQM58" i="83"/>
  <c r="BQL58" i="83"/>
  <c r="BQK58" i="83"/>
  <c r="BQM57" i="83"/>
  <c r="BQL57" i="83"/>
  <c r="BQK57" i="83"/>
  <c r="BQM56" i="83"/>
  <c r="BQL56" i="83"/>
  <c r="BQK56" i="83"/>
  <c r="BQM55" i="83"/>
  <c r="BQL55" i="83"/>
  <c r="BQK55" i="83"/>
  <c r="BQM54" i="83"/>
  <c r="BQL54" i="83"/>
  <c r="BQK54" i="83"/>
  <c r="BQM53" i="83"/>
  <c r="BQL53" i="83"/>
  <c r="BQK53" i="83"/>
  <c r="BQM52" i="83"/>
  <c r="BQL52" i="83"/>
  <c r="BQK52" i="83"/>
  <c r="BQM51" i="83"/>
  <c r="BQL51" i="83"/>
  <c r="BQK51" i="83"/>
  <c r="BQM50" i="83"/>
  <c r="BQL50" i="83"/>
  <c r="BQK50" i="83"/>
  <c r="BQM49" i="83"/>
  <c r="BQL49" i="83"/>
  <c r="BQK49" i="83"/>
  <c r="BQM48" i="83"/>
  <c r="BQL48" i="83"/>
  <c r="BQK48" i="83"/>
  <c r="BQM47" i="83"/>
  <c r="BQL47" i="83"/>
  <c r="BQK47" i="83"/>
  <c r="BQM46" i="83"/>
  <c r="BQL46" i="83"/>
  <c r="BQK46" i="83"/>
  <c r="BQM45" i="83"/>
  <c r="BQL45" i="83"/>
  <c r="BQK45" i="83"/>
  <c r="BQM44" i="83"/>
  <c r="BQL44" i="83"/>
  <c r="BQK44" i="83"/>
  <c r="BQM11" i="83"/>
  <c r="BQL11" i="83"/>
  <c r="BQK11" i="83"/>
  <c r="BQM9" i="83"/>
  <c r="BQL9" i="83"/>
  <c r="BQK9" i="83"/>
  <c r="BQM1" i="83"/>
  <c r="BQK1" i="83"/>
  <c r="BQG1" i="83"/>
  <c r="BQL1" i="83" s="1"/>
  <c r="BQF110" i="83"/>
  <c r="BQE110" i="83"/>
  <c r="BQD110" i="83"/>
  <c r="BQF109" i="83"/>
  <c r="BQE109" i="83"/>
  <c r="BQD109" i="83"/>
  <c r="BQF108" i="83"/>
  <c r="BQE108" i="83"/>
  <c r="BQD108" i="83"/>
  <c r="BQF107" i="83"/>
  <c r="BQE107" i="83"/>
  <c r="BQD107" i="83"/>
  <c r="BQF106" i="83"/>
  <c r="BQE106" i="83"/>
  <c r="BQD106" i="83"/>
  <c r="BQF105" i="83"/>
  <c r="BQE105" i="83"/>
  <c r="BQD105" i="83"/>
  <c r="BQF104" i="83"/>
  <c r="BQE104" i="83"/>
  <c r="BQD104" i="83"/>
  <c r="BQF103" i="83"/>
  <c r="BQE103" i="83"/>
  <c r="BQD103" i="83"/>
  <c r="BQF102" i="83"/>
  <c r="BQE102" i="83"/>
  <c r="BQD102" i="83"/>
  <c r="BQF101" i="83"/>
  <c r="BQE101" i="83"/>
  <c r="BQD101" i="83"/>
  <c r="BQF100" i="83"/>
  <c r="BQE100" i="83"/>
  <c r="BQD100" i="83"/>
  <c r="BQF99" i="83"/>
  <c r="BQE99" i="83"/>
  <c r="BQD99" i="83"/>
  <c r="BQF98" i="83"/>
  <c r="BQE98" i="83"/>
  <c r="BQD98" i="83"/>
  <c r="BQF97" i="83"/>
  <c r="BQE97" i="83"/>
  <c r="BQD97" i="83"/>
  <c r="BQF96" i="83"/>
  <c r="BQE96" i="83"/>
  <c r="BQD96" i="83"/>
  <c r="BQF95" i="83"/>
  <c r="BQE95" i="83"/>
  <c r="BQD95" i="83"/>
  <c r="BQF94" i="83"/>
  <c r="BQE94" i="83"/>
  <c r="BQD94" i="83"/>
  <c r="BQF93" i="83"/>
  <c r="BQE93" i="83"/>
  <c r="BQD93" i="83"/>
  <c r="BQF92" i="83"/>
  <c r="BQE92" i="83"/>
  <c r="BQD92" i="83"/>
  <c r="BQF91" i="83"/>
  <c r="BQE91" i="83"/>
  <c r="BQD91" i="83"/>
  <c r="BQF90" i="83"/>
  <c r="BQE90" i="83"/>
  <c r="BQD90" i="83"/>
  <c r="BQF89" i="83"/>
  <c r="BQE89" i="83"/>
  <c r="BQD89" i="83"/>
  <c r="BQF88" i="83"/>
  <c r="BQE88" i="83"/>
  <c r="BQD88" i="83"/>
  <c r="BQF87" i="83"/>
  <c r="BQE87" i="83"/>
  <c r="BQD87" i="83"/>
  <c r="BQF86" i="83"/>
  <c r="BQE86" i="83"/>
  <c r="BQD86" i="83"/>
  <c r="BQF85" i="83"/>
  <c r="BQE85" i="83"/>
  <c r="BQD85" i="83"/>
  <c r="BQF84" i="83"/>
  <c r="BQE84" i="83"/>
  <c r="BQD84" i="83"/>
  <c r="BQF83" i="83"/>
  <c r="BQE83" i="83"/>
  <c r="BQD83" i="83"/>
  <c r="BQF82" i="83"/>
  <c r="BQE82" i="83"/>
  <c r="BQD82" i="83"/>
  <c r="BQF81" i="83"/>
  <c r="BQE81" i="83"/>
  <c r="BQD81" i="83"/>
  <c r="BQF80" i="83"/>
  <c r="BQE80" i="83"/>
  <c r="BQD80" i="83"/>
  <c r="BQF79" i="83"/>
  <c r="BQE79" i="83"/>
  <c r="BQD79" i="83"/>
  <c r="BQF78" i="83"/>
  <c r="BQE78" i="83"/>
  <c r="BQD78" i="83"/>
  <c r="BQF77" i="83"/>
  <c r="BQE77" i="83"/>
  <c r="BQD77" i="83"/>
  <c r="BQF76" i="83"/>
  <c r="BQE76" i="83"/>
  <c r="BQD76" i="83"/>
  <c r="BQF75" i="83"/>
  <c r="BQE75" i="83"/>
  <c r="BQD75" i="83"/>
  <c r="BQF74" i="83"/>
  <c r="BQE74" i="83"/>
  <c r="BQD74" i="83"/>
  <c r="BQF73" i="83"/>
  <c r="BQE73" i="83"/>
  <c r="BQD73" i="83"/>
  <c r="BQF72" i="83"/>
  <c r="BQE72" i="83"/>
  <c r="BQD72" i="83"/>
  <c r="BQF71" i="83"/>
  <c r="BQE71" i="83"/>
  <c r="BQD71" i="83"/>
  <c r="BQF70" i="83"/>
  <c r="BQE70" i="83"/>
  <c r="BQD70" i="83"/>
  <c r="BQF69" i="83"/>
  <c r="BQE69" i="83"/>
  <c r="BQD69" i="83"/>
  <c r="BQF68" i="83"/>
  <c r="BQE68" i="83"/>
  <c r="BQD68" i="83"/>
  <c r="BQF67" i="83"/>
  <c r="BQE67" i="83"/>
  <c r="BQD67" i="83"/>
  <c r="BQF66" i="83"/>
  <c r="BQE66" i="83"/>
  <c r="BQD66" i="83"/>
  <c r="BQF65" i="83"/>
  <c r="BQE65" i="83"/>
  <c r="BQD65" i="83"/>
  <c r="BQF64" i="83"/>
  <c r="BQE64" i="83"/>
  <c r="BQD64" i="83"/>
  <c r="BQF63" i="83"/>
  <c r="BQE63" i="83"/>
  <c r="BQD63" i="83"/>
  <c r="BQF62" i="83"/>
  <c r="BQE62" i="83"/>
  <c r="BQD62" i="83"/>
  <c r="BQF61" i="83"/>
  <c r="BQE61" i="83"/>
  <c r="BQD61" i="83"/>
  <c r="BQF60" i="83"/>
  <c r="BQE60" i="83"/>
  <c r="BQD60" i="83"/>
  <c r="BQF59" i="83"/>
  <c r="BQE59" i="83"/>
  <c r="BQD59" i="83"/>
  <c r="BQF58" i="83"/>
  <c r="BQE58" i="83"/>
  <c r="BQD58" i="83"/>
  <c r="BQF57" i="83"/>
  <c r="BQE57" i="83"/>
  <c r="BQD57" i="83"/>
  <c r="BQF56" i="83"/>
  <c r="BQE56" i="83"/>
  <c r="BQD56" i="83"/>
  <c r="BQF55" i="83"/>
  <c r="BQE55" i="83"/>
  <c r="BQD55" i="83"/>
  <c r="BQF54" i="83"/>
  <c r="BQE54" i="83"/>
  <c r="BQD54" i="83"/>
  <c r="BQF53" i="83"/>
  <c r="BQE53" i="83"/>
  <c r="BQD53" i="83"/>
  <c r="BQF52" i="83"/>
  <c r="BQE52" i="83"/>
  <c r="BQD52" i="83"/>
  <c r="BQF51" i="83"/>
  <c r="BQE51" i="83"/>
  <c r="BQD51" i="83"/>
  <c r="BQF50" i="83"/>
  <c r="BQE50" i="83"/>
  <c r="BQD50" i="83"/>
  <c r="BQF49" i="83"/>
  <c r="BQE49" i="83"/>
  <c r="BQD49" i="83"/>
  <c r="BQF48" i="83"/>
  <c r="BQE48" i="83"/>
  <c r="BQD48" i="83"/>
  <c r="BQF47" i="83"/>
  <c r="BQE47" i="83"/>
  <c r="BQD47" i="83"/>
  <c r="BQF46" i="83"/>
  <c r="BQE46" i="83"/>
  <c r="BQD46" i="83"/>
  <c r="BQF45" i="83"/>
  <c r="BQE45" i="83"/>
  <c r="BQD45" i="83"/>
  <c r="BQF44" i="83"/>
  <c r="BQE44" i="83"/>
  <c r="BQD44" i="83"/>
  <c r="BQF43" i="83"/>
  <c r="BQE43" i="83"/>
  <c r="BQD43" i="83"/>
  <c r="BQF42" i="83"/>
  <c r="BQE42" i="83"/>
  <c r="BQD42" i="83"/>
  <c r="BQF41" i="83"/>
  <c r="BQE41" i="83"/>
  <c r="BQD41" i="83"/>
  <c r="BQF40" i="83"/>
  <c r="BQE40" i="83"/>
  <c r="BQD40" i="83"/>
  <c r="BQF39" i="83"/>
  <c r="BQE39" i="83"/>
  <c r="BQD39" i="83"/>
  <c r="BQF38" i="83"/>
  <c r="BQE38" i="83"/>
  <c r="BQD38" i="83"/>
  <c r="BQF37" i="83"/>
  <c r="BQE37" i="83"/>
  <c r="BQD37" i="83"/>
  <c r="BQF11" i="83"/>
  <c r="BQE11" i="83"/>
  <c r="BQD11" i="83"/>
  <c r="BQF9" i="83"/>
  <c r="BQE9" i="83"/>
  <c r="BQD9" i="83"/>
  <c r="BQF1" i="83"/>
  <c r="BQD1" i="83"/>
  <c r="BPZ1" i="83"/>
  <c r="BQE1" i="83" s="1"/>
  <c r="BPY110" i="83"/>
  <c r="BPX110" i="83"/>
  <c r="BPW110" i="83"/>
  <c r="BPY109" i="83"/>
  <c r="BPX109" i="83"/>
  <c r="BPW109" i="83"/>
  <c r="BPY108" i="83"/>
  <c r="BPX108" i="83"/>
  <c r="BPW108" i="83"/>
  <c r="BPY107" i="83"/>
  <c r="BPX107" i="83"/>
  <c r="BPW107" i="83"/>
  <c r="BPY106" i="83"/>
  <c r="BPX106" i="83"/>
  <c r="BPW106" i="83"/>
  <c r="BPY105" i="83"/>
  <c r="BPX105" i="83"/>
  <c r="BPW105" i="83"/>
  <c r="BPY104" i="83"/>
  <c r="BPX104" i="83"/>
  <c r="BPW104" i="83"/>
  <c r="BPY103" i="83"/>
  <c r="BPX103" i="83"/>
  <c r="BPW103" i="83"/>
  <c r="BPY102" i="83"/>
  <c r="BPX102" i="83"/>
  <c r="BPW102" i="83"/>
  <c r="BPY101" i="83"/>
  <c r="BPX101" i="83"/>
  <c r="BPW101" i="83"/>
  <c r="BPY100" i="83"/>
  <c r="BPX100" i="83"/>
  <c r="BPW100" i="83"/>
  <c r="BPY99" i="83"/>
  <c r="BPX99" i="83"/>
  <c r="BPW99" i="83"/>
  <c r="BPY98" i="83"/>
  <c r="BPX98" i="83"/>
  <c r="BPW98" i="83"/>
  <c r="BPY97" i="83"/>
  <c r="BPX97" i="83"/>
  <c r="BPW97" i="83"/>
  <c r="BPY96" i="83"/>
  <c r="BPX96" i="83"/>
  <c r="BPW96" i="83"/>
  <c r="BPY95" i="83"/>
  <c r="BPX95" i="83"/>
  <c r="BPW95" i="83"/>
  <c r="BPY94" i="83"/>
  <c r="BPX94" i="83"/>
  <c r="BPW94" i="83"/>
  <c r="BPY93" i="83"/>
  <c r="BPX93" i="83"/>
  <c r="BPW93" i="83"/>
  <c r="BPY92" i="83"/>
  <c r="BPX92" i="83"/>
  <c r="BPW92" i="83"/>
  <c r="BPY91" i="83"/>
  <c r="BPX91" i="83"/>
  <c r="BPW91" i="83"/>
  <c r="BPY90" i="83"/>
  <c r="BPX90" i="83"/>
  <c r="BPW90" i="83"/>
  <c r="BPY89" i="83"/>
  <c r="BPX89" i="83"/>
  <c r="BPW89" i="83"/>
  <c r="BPY88" i="83"/>
  <c r="BPX88" i="83"/>
  <c r="BPW88" i="83"/>
  <c r="BPY87" i="83"/>
  <c r="BPX87" i="83"/>
  <c r="BPW87" i="83"/>
  <c r="BPY86" i="83"/>
  <c r="BPX86" i="83"/>
  <c r="BPW86" i="83"/>
  <c r="BPY85" i="83"/>
  <c r="BPX85" i="83"/>
  <c r="BPW85" i="83"/>
  <c r="BPY84" i="83"/>
  <c r="BPX84" i="83"/>
  <c r="BPW84" i="83"/>
  <c r="BPY83" i="83"/>
  <c r="BPX83" i="83"/>
  <c r="BPW83" i="83"/>
  <c r="BPY82" i="83"/>
  <c r="BPX82" i="83"/>
  <c r="BPW82" i="83"/>
  <c r="BPY81" i="83"/>
  <c r="BPX81" i="83"/>
  <c r="BPW81" i="83"/>
  <c r="BPY80" i="83"/>
  <c r="BPX80" i="83"/>
  <c r="BPW80" i="83"/>
  <c r="BPY79" i="83"/>
  <c r="BPX79" i="83"/>
  <c r="BPW79" i="83"/>
  <c r="BPY78" i="83"/>
  <c r="BPX78" i="83"/>
  <c r="BPW78" i="83"/>
  <c r="BPY77" i="83"/>
  <c r="BPX77" i="83"/>
  <c r="BPW77" i="83"/>
  <c r="BPY76" i="83"/>
  <c r="BPX76" i="83"/>
  <c r="BPW76" i="83"/>
  <c r="BPY75" i="83"/>
  <c r="BPX75" i="83"/>
  <c r="BPW75" i="83"/>
  <c r="BPY74" i="83"/>
  <c r="BPX74" i="83"/>
  <c r="BPW74" i="83"/>
  <c r="BPY73" i="83"/>
  <c r="BPX73" i="83"/>
  <c r="BPW73" i="83"/>
  <c r="BPY72" i="83"/>
  <c r="BPX72" i="83"/>
  <c r="BPW72" i="83"/>
  <c r="BPY71" i="83"/>
  <c r="BPX71" i="83"/>
  <c r="BPW71" i="83"/>
  <c r="BPY70" i="83"/>
  <c r="BPX70" i="83"/>
  <c r="BPW70" i="83"/>
  <c r="BPY69" i="83"/>
  <c r="BPX69" i="83"/>
  <c r="BPW69" i="83"/>
  <c r="BPY68" i="83"/>
  <c r="BPX68" i="83"/>
  <c r="BPW68" i="83"/>
  <c r="BPY67" i="83"/>
  <c r="BPX67" i="83"/>
  <c r="BPW67" i="83"/>
  <c r="BPY66" i="83"/>
  <c r="BPX66" i="83"/>
  <c r="BPW66" i="83"/>
  <c r="BPY65" i="83"/>
  <c r="BPX65" i="83"/>
  <c r="BPW65" i="83"/>
  <c r="BPY64" i="83"/>
  <c r="BPX64" i="83"/>
  <c r="BPW64" i="83"/>
  <c r="BPY63" i="83"/>
  <c r="BPX63" i="83"/>
  <c r="BPW63" i="83"/>
  <c r="BPY62" i="83"/>
  <c r="BPX62" i="83"/>
  <c r="BPW62" i="83"/>
  <c r="BPY61" i="83"/>
  <c r="BPX61" i="83"/>
  <c r="BPW61" i="83"/>
  <c r="BPY60" i="83"/>
  <c r="BPX60" i="83"/>
  <c r="BPW60" i="83"/>
  <c r="BPY59" i="83"/>
  <c r="BPX59" i="83"/>
  <c r="BPW59" i="83"/>
  <c r="BPY58" i="83"/>
  <c r="BPX58" i="83"/>
  <c r="BPW58" i="83"/>
  <c r="BPY57" i="83"/>
  <c r="BPX57" i="83"/>
  <c r="BPW57" i="83"/>
  <c r="BPY56" i="83"/>
  <c r="BPX56" i="83"/>
  <c r="BPW56" i="83"/>
  <c r="BPY55" i="83"/>
  <c r="BPX55" i="83"/>
  <c r="BPW55" i="83"/>
  <c r="BPY54" i="83"/>
  <c r="BPX54" i="83"/>
  <c r="BPW54" i="83"/>
  <c r="BPY53" i="83"/>
  <c r="BPX53" i="83"/>
  <c r="BPW53" i="83"/>
  <c r="BPY52" i="83"/>
  <c r="BPX52" i="83"/>
  <c r="BPW52" i="83"/>
  <c r="BPY51" i="83"/>
  <c r="BPX51" i="83"/>
  <c r="BPW51" i="83"/>
  <c r="BPY50" i="83"/>
  <c r="BPX50" i="83"/>
  <c r="BPW50" i="83"/>
  <c r="BPY49" i="83"/>
  <c r="BPX49" i="83"/>
  <c r="BPW49" i="83"/>
  <c r="BPY48" i="83"/>
  <c r="BPX48" i="83"/>
  <c r="BPW48" i="83"/>
  <c r="BPY47" i="83"/>
  <c r="BPX47" i="83"/>
  <c r="BPW47" i="83"/>
  <c r="BPY46" i="83"/>
  <c r="BPX46" i="83"/>
  <c r="BPW46" i="83"/>
  <c r="BPY45" i="83"/>
  <c r="BPX45" i="83"/>
  <c r="BPW45" i="83"/>
  <c r="BPY44" i="83"/>
  <c r="BPX44" i="83"/>
  <c r="BPW44" i="83"/>
  <c r="BPY43" i="83"/>
  <c r="BPX43" i="83"/>
  <c r="BPW43" i="83"/>
  <c r="BPY42" i="83"/>
  <c r="BPX42" i="83"/>
  <c r="BPW42" i="83"/>
  <c r="BPY41" i="83"/>
  <c r="BPX41" i="83"/>
  <c r="BPW41" i="83"/>
  <c r="BPY40" i="83"/>
  <c r="BPX40" i="83"/>
  <c r="BPW40" i="83"/>
  <c r="BPY11" i="83"/>
  <c r="BPX11" i="83"/>
  <c r="BPW11" i="83"/>
  <c r="BPY9" i="83"/>
  <c r="BPX9" i="83"/>
  <c r="BPW9" i="83"/>
  <c r="BPX1" i="83"/>
  <c r="BPS1" i="83"/>
  <c r="BPR110" i="83"/>
  <c r="BPQ110" i="83"/>
  <c r="BPP110" i="83"/>
  <c r="BPR109" i="83"/>
  <c r="BPQ109" i="83"/>
  <c r="BPP109" i="83"/>
  <c r="BPR108" i="83"/>
  <c r="BPQ108" i="83"/>
  <c r="BPP108" i="83"/>
  <c r="BPR107" i="83"/>
  <c r="BPQ107" i="83"/>
  <c r="BPP107" i="83"/>
  <c r="BPR106" i="83"/>
  <c r="BPQ106" i="83"/>
  <c r="BPP106" i="83"/>
  <c r="BPR105" i="83"/>
  <c r="BPQ105" i="83"/>
  <c r="BPP105" i="83"/>
  <c r="BPR104" i="83"/>
  <c r="BPQ104" i="83"/>
  <c r="BPP104" i="83"/>
  <c r="BPR103" i="83"/>
  <c r="BPQ103" i="83"/>
  <c r="BPP103" i="83"/>
  <c r="BPR102" i="83"/>
  <c r="BPQ102" i="83"/>
  <c r="BPP102" i="83"/>
  <c r="BPR101" i="83"/>
  <c r="BPQ101" i="83"/>
  <c r="BPP101" i="83"/>
  <c r="BPR100" i="83"/>
  <c r="BPQ100" i="83"/>
  <c r="BPP100" i="83"/>
  <c r="BPR99" i="83"/>
  <c r="BPQ99" i="83"/>
  <c r="BPP99" i="83"/>
  <c r="BPR98" i="83"/>
  <c r="BPQ98" i="83"/>
  <c r="BPP98" i="83"/>
  <c r="BPR97" i="83"/>
  <c r="BPQ97" i="83"/>
  <c r="BPP97" i="83"/>
  <c r="BPR96" i="83"/>
  <c r="BPQ96" i="83"/>
  <c r="BPP96" i="83"/>
  <c r="BPR95" i="83"/>
  <c r="BPQ95" i="83"/>
  <c r="BPP95" i="83"/>
  <c r="BPR94" i="83"/>
  <c r="BPQ94" i="83"/>
  <c r="BPP94" i="83"/>
  <c r="BPR93" i="83"/>
  <c r="BPQ93" i="83"/>
  <c r="BPP93" i="83"/>
  <c r="BPR92" i="83"/>
  <c r="BPQ92" i="83"/>
  <c r="BPP92" i="83"/>
  <c r="BPR91" i="83"/>
  <c r="BPQ91" i="83"/>
  <c r="BPP91" i="83"/>
  <c r="BPR90" i="83"/>
  <c r="BPQ90" i="83"/>
  <c r="BPP90" i="83"/>
  <c r="BPR89" i="83"/>
  <c r="BPQ89" i="83"/>
  <c r="BPP89" i="83"/>
  <c r="BPR88" i="83"/>
  <c r="BPQ88" i="83"/>
  <c r="BPP88" i="83"/>
  <c r="BPR87" i="83"/>
  <c r="BPQ87" i="83"/>
  <c r="BPP87" i="83"/>
  <c r="BPR86" i="83"/>
  <c r="BPQ86" i="83"/>
  <c r="BPP86" i="83"/>
  <c r="BPR85" i="83"/>
  <c r="BPQ85" i="83"/>
  <c r="BPP85" i="83"/>
  <c r="BPR84" i="83"/>
  <c r="BPQ84" i="83"/>
  <c r="BPP84" i="83"/>
  <c r="BPR83" i="83"/>
  <c r="BPQ83" i="83"/>
  <c r="BPP83" i="83"/>
  <c r="BPR82" i="83"/>
  <c r="BPQ82" i="83"/>
  <c r="BPP82" i="83"/>
  <c r="BPR81" i="83"/>
  <c r="BPQ81" i="83"/>
  <c r="BPP81" i="83"/>
  <c r="BPR80" i="83"/>
  <c r="BPQ80" i="83"/>
  <c r="BPP80" i="83"/>
  <c r="BPR79" i="83"/>
  <c r="BPQ79" i="83"/>
  <c r="BPP79" i="83"/>
  <c r="BPR78" i="83"/>
  <c r="BPQ78" i="83"/>
  <c r="BPP78" i="83"/>
  <c r="BPR77" i="83"/>
  <c r="BPQ77" i="83"/>
  <c r="BPP77" i="83"/>
  <c r="BPR76" i="83"/>
  <c r="BPQ76" i="83"/>
  <c r="BPP76" i="83"/>
  <c r="BPR75" i="83"/>
  <c r="BPQ75" i="83"/>
  <c r="BPP75" i="83"/>
  <c r="BPR74" i="83"/>
  <c r="BPQ74" i="83"/>
  <c r="BPP74" i="83"/>
  <c r="BPR73" i="83"/>
  <c r="BPQ73" i="83"/>
  <c r="BPP73" i="83"/>
  <c r="BPR72" i="83"/>
  <c r="BPQ72" i="83"/>
  <c r="BPP72" i="83"/>
  <c r="BPR71" i="83"/>
  <c r="BPQ71" i="83"/>
  <c r="BPP71" i="83"/>
  <c r="BPR70" i="83"/>
  <c r="BPQ70" i="83"/>
  <c r="BPP70" i="83"/>
  <c r="BPR69" i="83"/>
  <c r="BPQ69" i="83"/>
  <c r="BPP69" i="83"/>
  <c r="BPR68" i="83"/>
  <c r="BPQ68" i="83"/>
  <c r="BPP68" i="83"/>
  <c r="BPR67" i="83"/>
  <c r="BPQ67" i="83"/>
  <c r="BPP67" i="83"/>
  <c r="BPR66" i="83"/>
  <c r="BPQ66" i="83"/>
  <c r="BPP66" i="83"/>
  <c r="BPR65" i="83"/>
  <c r="BPQ65" i="83"/>
  <c r="BPP65" i="83"/>
  <c r="BPR64" i="83"/>
  <c r="BPQ64" i="83"/>
  <c r="BPP64" i="83"/>
  <c r="BPR63" i="83"/>
  <c r="BPQ63" i="83"/>
  <c r="BPP63" i="83"/>
  <c r="BPR62" i="83"/>
  <c r="BPQ62" i="83"/>
  <c r="BPP62" i="83"/>
  <c r="BPR61" i="83"/>
  <c r="BPQ61" i="83"/>
  <c r="BPP61" i="83"/>
  <c r="BPR60" i="83"/>
  <c r="BPQ60" i="83"/>
  <c r="BPP60" i="83"/>
  <c r="BPR59" i="83"/>
  <c r="BPQ59" i="83"/>
  <c r="BPP59" i="83"/>
  <c r="BPR58" i="83"/>
  <c r="BPQ58" i="83"/>
  <c r="BPP58" i="83"/>
  <c r="BPR57" i="83"/>
  <c r="BPQ57" i="83"/>
  <c r="BPP57" i="83"/>
  <c r="BPR56" i="83"/>
  <c r="BPQ56" i="83"/>
  <c r="BPP56" i="83"/>
  <c r="BPR55" i="83"/>
  <c r="BPQ55" i="83"/>
  <c r="BPP55" i="83"/>
  <c r="BPR54" i="83"/>
  <c r="BPQ54" i="83"/>
  <c r="BPP54" i="83"/>
  <c r="BPR53" i="83"/>
  <c r="BPQ53" i="83"/>
  <c r="BPP53" i="83"/>
  <c r="BPR52" i="83"/>
  <c r="BPQ52" i="83"/>
  <c r="BPP52" i="83"/>
  <c r="BPR51" i="83"/>
  <c r="BPQ51" i="83"/>
  <c r="BPP51" i="83"/>
  <c r="BPR50" i="83"/>
  <c r="BPQ50" i="83"/>
  <c r="BPP50" i="83"/>
  <c r="BPR49" i="83"/>
  <c r="BPQ49" i="83"/>
  <c r="BPP49" i="83"/>
  <c r="BPR48" i="83"/>
  <c r="BPQ48" i="83"/>
  <c r="BPP48" i="83"/>
  <c r="BPR47" i="83"/>
  <c r="BPQ47" i="83"/>
  <c r="BPP47" i="83"/>
  <c r="BPR46" i="83"/>
  <c r="BPQ46" i="83"/>
  <c r="BPP46" i="83"/>
  <c r="BPR45" i="83"/>
  <c r="BPQ45" i="83"/>
  <c r="BPP45" i="83"/>
  <c r="BPR44" i="83"/>
  <c r="BPQ44" i="83"/>
  <c r="BPP44" i="83"/>
  <c r="BPR43" i="83"/>
  <c r="BPQ43" i="83"/>
  <c r="BPP43" i="83"/>
  <c r="BPR42" i="83"/>
  <c r="BPQ42" i="83"/>
  <c r="BPP42" i="83"/>
  <c r="BPR41" i="83"/>
  <c r="BPQ41" i="83"/>
  <c r="BPP41" i="83"/>
  <c r="BPR40" i="83"/>
  <c r="BPQ40" i="83"/>
  <c r="BPP40" i="83"/>
  <c r="BPR11" i="83"/>
  <c r="BPQ11" i="83"/>
  <c r="BPP11" i="83"/>
  <c r="BPR9" i="83"/>
  <c r="BPQ9" i="83"/>
  <c r="BPP9" i="83"/>
  <c r="BPR1" i="83"/>
  <c r="BPQ1" i="83"/>
  <c r="BPP1" i="83"/>
  <c r="BPL1" i="83"/>
  <c r="BPK110" i="83"/>
  <c r="BPJ110" i="83"/>
  <c r="BPI110" i="83"/>
  <c r="BPK109" i="83"/>
  <c r="BPJ109" i="83"/>
  <c r="BPI109" i="83"/>
  <c r="BPK108" i="83"/>
  <c r="BPJ108" i="83"/>
  <c r="BPI108" i="83"/>
  <c r="BPK107" i="83"/>
  <c r="BPJ107" i="83"/>
  <c r="BPI107" i="83"/>
  <c r="BPK106" i="83"/>
  <c r="BPJ106" i="83"/>
  <c r="BPI106" i="83"/>
  <c r="BPK105" i="83"/>
  <c r="BPJ105" i="83"/>
  <c r="BPI105" i="83"/>
  <c r="BPK104" i="83"/>
  <c r="BPJ104" i="83"/>
  <c r="BPI104" i="83"/>
  <c r="BPK103" i="83"/>
  <c r="BPJ103" i="83"/>
  <c r="BPI103" i="83"/>
  <c r="BPK102" i="83"/>
  <c r="BPJ102" i="83"/>
  <c r="BPI102" i="83"/>
  <c r="BPK101" i="83"/>
  <c r="BPJ101" i="83"/>
  <c r="BPI101" i="83"/>
  <c r="BPK100" i="83"/>
  <c r="BPJ100" i="83"/>
  <c r="BPI100" i="83"/>
  <c r="BPK99" i="83"/>
  <c r="BPJ99" i="83"/>
  <c r="BPI99" i="83"/>
  <c r="BPK98" i="83"/>
  <c r="BPJ98" i="83"/>
  <c r="BPI98" i="83"/>
  <c r="BPK97" i="83"/>
  <c r="BPJ97" i="83"/>
  <c r="BPI97" i="83"/>
  <c r="BPK96" i="83"/>
  <c r="BPJ96" i="83"/>
  <c r="BPI96" i="83"/>
  <c r="BPK95" i="83"/>
  <c r="BPJ95" i="83"/>
  <c r="BPI95" i="83"/>
  <c r="BPK94" i="83"/>
  <c r="BPJ94" i="83"/>
  <c r="BPI94" i="83"/>
  <c r="BPK93" i="83"/>
  <c r="BPJ93" i="83"/>
  <c r="BPI93" i="83"/>
  <c r="BPK92" i="83"/>
  <c r="BPJ92" i="83"/>
  <c r="BPI92" i="83"/>
  <c r="BPK91" i="83"/>
  <c r="BPJ91" i="83"/>
  <c r="BPI91" i="83"/>
  <c r="BPK90" i="83"/>
  <c r="BPJ90" i="83"/>
  <c r="BPI90" i="83"/>
  <c r="BPK89" i="83"/>
  <c r="BPJ89" i="83"/>
  <c r="BPI89" i="83"/>
  <c r="BPK88" i="83"/>
  <c r="BPJ88" i="83"/>
  <c r="BPI88" i="83"/>
  <c r="BPK87" i="83"/>
  <c r="BPJ87" i="83"/>
  <c r="BPI87" i="83"/>
  <c r="BPK86" i="83"/>
  <c r="BPJ86" i="83"/>
  <c r="BPI86" i="83"/>
  <c r="BPK85" i="83"/>
  <c r="BPJ85" i="83"/>
  <c r="BPI85" i="83"/>
  <c r="BPK84" i="83"/>
  <c r="BPJ84" i="83"/>
  <c r="BPI84" i="83"/>
  <c r="BPK83" i="83"/>
  <c r="BPJ83" i="83"/>
  <c r="BPI83" i="83"/>
  <c r="BPK82" i="83"/>
  <c r="BPJ82" i="83"/>
  <c r="BPI82" i="83"/>
  <c r="BPK81" i="83"/>
  <c r="BPJ81" i="83"/>
  <c r="BPI81" i="83"/>
  <c r="BPK80" i="83"/>
  <c r="BPJ80" i="83"/>
  <c r="BPI80" i="83"/>
  <c r="BPK79" i="83"/>
  <c r="BPJ79" i="83"/>
  <c r="BPI79" i="83"/>
  <c r="BPK78" i="83"/>
  <c r="BPJ78" i="83"/>
  <c r="BPI78" i="83"/>
  <c r="BPK77" i="83"/>
  <c r="BPJ77" i="83"/>
  <c r="BPI77" i="83"/>
  <c r="BPK76" i="83"/>
  <c r="BPJ76" i="83"/>
  <c r="BPI76" i="83"/>
  <c r="BPK75" i="83"/>
  <c r="BPJ75" i="83"/>
  <c r="BPI75" i="83"/>
  <c r="BPK74" i="83"/>
  <c r="BPJ74" i="83"/>
  <c r="BPI74" i="83"/>
  <c r="BPK73" i="83"/>
  <c r="BPJ73" i="83"/>
  <c r="BPI73" i="83"/>
  <c r="BPK72" i="83"/>
  <c r="BPJ72" i="83"/>
  <c r="BPI72" i="83"/>
  <c r="BPK71" i="83"/>
  <c r="BPJ71" i="83"/>
  <c r="BPI71" i="83"/>
  <c r="BPK70" i="83"/>
  <c r="BPJ70" i="83"/>
  <c r="BPI70" i="83"/>
  <c r="BPK69" i="83"/>
  <c r="BPJ69" i="83"/>
  <c r="BPI69" i="83"/>
  <c r="BPK68" i="83"/>
  <c r="BPJ68" i="83"/>
  <c r="BPI68" i="83"/>
  <c r="BPK67" i="83"/>
  <c r="BPJ67" i="83"/>
  <c r="BPI67" i="83"/>
  <c r="BPK66" i="83"/>
  <c r="BPJ66" i="83"/>
  <c r="BPI66" i="83"/>
  <c r="BPK65" i="83"/>
  <c r="BPJ65" i="83"/>
  <c r="BPI65" i="83"/>
  <c r="BPK64" i="83"/>
  <c r="BPJ64" i="83"/>
  <c r="BPI64" i="83"/>
  <c r="BPK63" i="83"/>
  <c r="BPJ63" i="83"/>
  <c r="BPI63" i="83"/>
  <c r="BPK62" i="83"/>
  <c r="BPJ62" i="83"/>
  <c r="BPI62" i="83"/>
  <c r="BPK61" i="83"/>
  <c r="BPJ61" i="83"/>
  <c r="BPI61" i="83"/>
  <c r="BPK60" i="83"/>
  <c r="BPJ60" i="83"/>
  <c r="BPI60" i="83"/>
  <c r="BPK59" i="83"/>
  <c r="BPJ59" i="83"/>
  <c r="BPI59" i="83"/>
  <c r="BPK58" i="83"/>
  <c r="BPJ58" i="83"/>
  <c r="BPI58" i="83"/>
  <c r="BPK57" i="83"/>
  <c r="BPJ57" i="83"/>
  <c r="BPI57" i="83"/>
  <c r="BPK56" i="83"/>
  <c r="BPJ56" i="83"/>
  <c r="BPI56" i="83"/>
  <c r="BPK55" i="83"/>
  <c r="BPJ55" i="83"/>
  <c r="BPI55" i="83"/>
  <c r="BPK54" i="83"/>
  <c r="BPJ54" i="83"/>
  <c r="BPI54" i="83"/>
  <c r="BPK53" i="83"/>
  <c r="BPJ53" i="83"/>
  <c r="BPI53" i="83"/>
  <c r="BPK52" i="83"/>
  <c r="BPJ52" i="83"/>
  <c r="BPI52" i="83"/>
  <c r="BPK51" i="83"/>
  <c r="BPJ51" i="83"/>
  <c r="BPI51" i="83"/>
  <c r="BPK50" i="83"/>
  <c r="BPJ50" i="83"/>
  <c r="BPI50" i="83"/>
  <c r="BPK49" i="83"/>
  <c r="BPJ49" i="83"/>
  <c r="BPI49" i="83"/>
  <c r="BPK48" i="83"/>
  <c r="BPJ48" i="83"/>
  <c r="BPI48" i="83"/>
  <c r="BPK47" i="83"/>
  <c r="BPJ47" i="83"/>
  <c r="BPI47" i="83"/>
  <c r="BPK46" i="83"/>
  <c r="BPJ46" i="83"/>
  <c r="BPI46" i="83"/>
  <c r="BPK45" i="83"/>
  <c r="BPJ45" i="83"/>
  <c r="BPI45" i="83"/>
  <c r="BPK44" i="83"/>
  <c r="BPJ44" i="83"/>
  <c r="BPI44" i="83"/>
  <c r="BPK43" i="83"/>
  <c r="BPJ43" i="83"/>
  <c r="BPI43" i="83"/>
  <c r="BPK42" i="83"/>
  <c r="BPJ42" i="83"/>
  <c r="BPI42" i="83"/>
  <c r="BPK41" i="83"/>
  <c r="BPJ41" i="83"/>
  <c r="BPI41" i="83"/>
  <c r="BPK11" i="83"/>
  <c r="BPJ11" i="83"/>
  <c r="BPI11" i="83"/>
  <c r="BPK9" i="83"/>
  <c r="BPJ9" i="83"/>
  <c r="BPI9" i="83"/>
  <c r="BPK1" i="83"/>
  <c r="BPJ1" i="83"/>
  <c r="BPI1" i="83"/>
  <c r="BPE1" i="83"/>
  <c r="BPD110" i="83"/>
  <c r="BPC110" i="83"/>
  <c r="BPB110" i="83"/>
  <c r="BPD109" i="83"/>
  <c r="BPC109" i="83"/>
  <c r="BPB109" i="83"/>
  <c r="BPD108" i="83"/>
  <c r="BPC108" i="83"/>
  <c r="BPB108" i="83"/>
  <c r="BPD107" i="83"/>
  <c r="BPC107" i="83"/>
  <c r="BPB107" i="83"/>
  <c r="BPD106" i="83"/>
  <c r="BPC106" i="83"/>
  <c r="BPB106" i="83"/>
  <c r="BPD105" i="83"/>
  <c r="BPC105" i="83"/>
  <c r="BPB105" i="83"/>
  <c r="BPD104" i="83"/>
  <c r="BPC104" i="83"/>
  <c r="BPB104" i="83"/>
  <c r="BPD103" i="83"/>
  <c r="BPC103" i="83"/>
  <c r="BPB103" i="83"/>
  <c r="BPD102" i="83"/>
  <c r="BPC102" i="83"/>
  <c r="BPB102" i="83"/>
  <c r="BPD101" i="83"/>
  <c r="BPC101" i="83"/>
  <c r="BPB101" i="83"/>
  <c r="BPD100" i="83"/>
  <c r="BPC100" i="83"/>
  <c r="BPB100" i="83"/>
  <c r="BPD99" i="83"/>
  <c r="BPC99" i="83"/>
  <c r="BPB99" i="83"/>
  <c r="BPD98" i="83"/>
  <c r="BPC98" i="83"/>
  <c r="BPB98" i="83"/>
  <c r="BPD97" i="83"/>
  <c r="BPC97" i="83"/>
  <c r="BPB97" i="83"/>
  <c r="BPD96" i="83"/>
  <c r="BPC96" i="83"/>
  <c r="BPB96" i="83"/>
  <c r="BPD95" i="83"/>
  <c r="BPC95" i="83"/>
  <c r="BPB95" i="83"/>
  <c r="BPD94" i="83"/>
  <c r="BPC94" i="83"/>
  <c r="BPB94" i="83"/>
  <c r="BPD93" i="83"/>
  <c r="BPC93" i="83"/>
  <c r="BPB93" i="83"/>
  <c r="BPD92" i="83"/>
  <c r="BPC92" i="83"/>
  <c r="BPB92" i="83"/>
  <c r="BPD91" i="83"/>
  <c r="BPC91" i="83"/>
  <c r="BPB91" i="83"/>
  <c r="BPD90" i="83"/>
  <c r="BPC90" i="83"/>
  <c r="BPB90" i="83"/>
  <c r="BPD89" i="83"/>
  <c r="BPC89" i="83"/>
  <c r="BPB89" i="83"/>
  <c r="BPD88" i="83"/>
  <c r="BPC88" i="83"/>
  <c r="BPB88" i="83"/>
  <c r="BPD87" i="83"/>
  <c r="BPC87" i="83"/>
  <c r="BPB87" i="83"/>
  <c r="BPD86" i="83"/>
  <c r="BPC86" i="83"/>
  <c r="BPB86" i="83"/>
  <c r="BPD85" i="83"/>
  <c r="BPC85" i="83"/>
  <c r="BPB85" i="83"/>
  <c r="BPD84" i="83"/>
  <c r="BPC84" i="83"/>
  <c r="BPB84" i="83"/>
  <c r="BPD83" i="83"/>
  <c r="BPC83" i="83"/>
  <c r="BPB83" i="83"/>
  <c r="BPD82" i="83"/>
  <c r="BPC82" i="83"/>
  <c r="BPB82" i="83"/>
  <c r="BPD81" i="83"/>
  <c r="BPC81" i="83"/>
  <c r="BPB81" i="83"/>
  <c r="BPD80" i="83"/>
  <c r="BPC80" i="83"/>
  <c r="BPB80" i="83"/>
  <c r="BPD79" i="83"/>
  <c r="BPC79" i="83"/>
  <c r="BPB79" i="83"/>
  <c r="BPD78" i="83"/>
  <c r="BPC78" i="83"/>
  <c r="BPB78" i="83"/>
  <c r="BPD77" i="83"/>
  <c r="BPC77" i="83"/>
  <c r="BPB77" i="83"/>
  <c r="BPD76" i="83"/>
  <c r="BPC76" i="83"/>
  <c r="BPB76" i="83"/>
  <c r="BPD75" i="83"/>
  <c r="BPC75" i="83"/>
  <c r="BPB75" i="83"/>
  <c r="BPD74" i="83"/>
  <c r="BPC74" i="83"/>
  <c r="BPB74" i="83"/>
  <c r="BPD73" i="83"/>
  <c r="BPC73" i="83"/>
  <c r="BPB73" i="83"/>
  <c r="BPD72" i="83"/>
  <c r="BPC72" i="83"/>
  <c r="BPB72" i="83"/>
  <c r="BPD71" i="83"/>
  <c r="BPC71" i="83"/>
  <c r="BPB71" i="83"/>
  <c r="BPD70" i="83"/>
  <c r="BPC70" i="83"/>
  <c r="BPB70" i="83"/>
  <c r="BPD69" i="83"/>
  <c r="BPC69" i="83"/>
  <c r="BPB69" i="83"/>
  <c r="BPD68" i="83"/>
  <c r="BPC68" i="83"/>
  <c r="BPB68" i="83"/>
  <c r="BPD67" i="83"/>
  <c r="BPC67" i="83"/>
  <c r="BPB67" i="83"/>
  <c r="BPD66" i="83"/>
  <c r="BPC66" i="83"/>
  <c r="BPB66" i="83"/>
  <c r="BPD65" i="83"/>
  <c r="BPC65" i="83"/>
  <c r="BPB65" i="83"/>
  <c r="BPD64" i="83"/>
  <c r="BPC64" i="83"/>
  <c r="BPB64" i="83"/>
  <c r="BPD63" i="83"/>
  <c r="BPC63" i="83"/>
  <c r="BPB63" i="83"/>
  <c r="BPD62" i="83"/>
  <c r="BPC62" i="83"/>
  <c r="BPB62" i="83"/>
  <c r="BPD61" i="83"/>
  <c r="BPC61" i="83"/>
  <c r="BPB61" i="83"/>
  <c r="BPD60" i="83"/>
  <c r="BPC60" i="83"/>
  <c r="BPB60" i="83"/>
  <c r="BPD59" i="83"/>
  <c r="BPC59" i="83"/>
  <c r="BPB59" i="83"/>
  <c r="BPD58" i="83"/>
  <c r="BPC58" i="83"/>
  <c r="BPB58" i="83"/>
  <c r="BPD57" i="83"/>
  <c r="BPC57" i="83"/>
  <c r="BPB57" i="83"/>
  <c r="BPD56" i="83"/>
  <c r="BPC56" i="83"/>
  <c r="BPB56" i="83"/>
  <c r="BPD55" i="83"/>
  <c r="BPC55" i="83"/>
  <c r="BPB55" i="83"/>
  <c r="BPD54" i="83"/>
  <c r="BPC54" i="83"/>
  <c r="BPB54" i="83"/>
  <c r="BPD53" i="83"/>
  <c r="BPC53" i="83"/>
  <c r="BPB53" i="83"/>
  <c r="BPD52" i="83"/>
  <c r="BPC52" i="83"/>
  <c r="BPB52" i="83"/>
  <c r="BPD51" i="83"/>
  <c r="BPC51" i="83"/>
  <c r="BPB51" i="83"/>
  <c r="BPD50" i="83"/>
  <c r="BPC50" i="83"/>
  <c r="BPB50" i="83"/>
  <c r="BPD49" i="83"/>
  <c r="BPC49" i="83"/>
  <c r="BPB49" i="83"/>
  <c r="BPD48" i="83"/>
  <c r="BPC48" i="83"/>
  <c r="BPB48" i="83"/>
  <c r="BPD47" i="83"/>
  <c r="BPC47" i="83"/>
  <c r="BPB47" i="83"/>
  <c r="BPD46" i="83"/>
  <c r="BPC46" i="83"/>
  <c r="BPB46" i="83"/>
  <c r="BPD45" i="83"/>
  <c r="BPC45" i="83"/>
  <c r="BPB45" i="83"/>
  <c r="BPD44" i="83"/>
  <c r="BPC44" i="83"/>
  <c r="BPB44" i="83"/>
  <c r="BPD43" i="83"/>
  <c r="BPC43" i="83"/>
  <c r="BPB43" i="83"/>
  <c r="BPD11" i="83"/>
  <c r="BPC11" i="83"/>
  <c r="BPB11" i="83"/>
  <c r="BPD9" i="83"/>
  <c r="BPC9" i="83"/>
  <c r="BPB9" i="83"/>
  <c r="BPD1" i="83"/>
  <c r="BPB1" i="83"/>
  <c r="BOX1" i="83"/>
  <c r="BPC1" i="83" s="1"/>
  <c r="BOW110" i="83"/>
  <c r="BOV110" i="83"/>
  <c r="BOU110" i="83"/>
  <c r="BOW109" i="83"/>
  <c r="BOV109" i="83"/>
  <c r="BOU109" i="83"/>
  <c r="BOW108" i="83"/>
  <c r="BOV108" i="83"/>
  <c r="BOU108" i="83"/>
  <c r="BOW107" i="83"/>
  <c r="BOV107" i="83"/>
  <c r="BOU107" i="83"/>
  <c r="BOW106" i="83"/>
  <c r="BOV106" i="83"/>
  <c r="BOU106" i="83"/>
  <c r="BOW105" i="83"/>
  <c r="BOV105" i="83"/>
  <c r="BOU105" i="83"/>
  <c r="BOW104" i="83"/>
  <c r="BOV104" i="83"/>
  <c r="BOU104" i="83"/>
  <c r="BOW103" i="83"/>
  <c r="BOV103" i="83"/>
  <c r="BOU103" i="83"/>
  <c r="BOW102" i="83"/>
  <c r="BOV102" i="83"/>
  <c r="BOU102" i="83"/>
  <c r="BOW101" i="83"/>
  <c r="BOV101" i="83"/>
  <c r="BOU101" i="83"/>
  <c r="BOW100" i="83"/>
  <c r="BOV100" i="83"/>
  <c r="BOU100" i="83"/>
  <c r="BOW99" i="83"/>
  <c r="BOV99" i="83"/>
  <c r="BOU99" i="83"/>
  <c r="BOW98" i="83"/>
  <c r="BOV98" i="83"/>
  <c r="BOU98" i="83"/>
  <c r="BOW97" i="83"/>
  <c r="BOV97" i="83"/>
  <c r="BOU97" i="83"/>
  <c r="BOW96" i="83"/>
  <c r="BOV96" i="83"/>
  <c r="BOU96" i="83"/>
  <c r="BOW95" i="83"/>
  <c r="BOV95" i="83"/>
  <c r="BOU95" i="83"/>
  <c r="BOW94" i="83"/>
  <c r="BOV94" i="83"/>
  <c r="BOU94" i="83"/>
  <c r="BOW93" i="83"/>
  <c r="BOV93" i="83"/>
  <c r="BOU93" i="83"/>
  <c r="BOW92" i="83"/>
  <c r="BOV92" i="83"/>
  <c r="BOU92" i="83"/>
  <c r="BOW91" i="83"/>
  <c r="BOV91" i="83"/>
  <c r="BOU91" i="83"/>
  <c r="BOW90" i="83"/>
  <c r="BOV90" i="83"/>
  <c r="BOU90" i="83"/>
  <c r="BOW89" i="83"/>
  <c r="BOV89" i="83"/>
  <c r="BOU89" i="83"/>
  <c r="BOW88" i="83"/>
  <c r="BOV88" i="83"/>
  <c r="BOU88" i="83"/>
  <c r="BOW87" i="83"/>
  <c r="BOV87" i="83"/>
  <c r="BOU87" i="83"/>
  <c r="BOW86" i="83"/>
  <c r="BOV86" i="83"/>
  <c r="BOU86" i="83"/>
  <c r="BOW85" i="83"/>
  <c r="BOV85" i="83"/>
  <c r="BOU85" i="83"/>
  <c r="BOW84" i="83"/>
  <c r="BOV84" i="83"/>
  <c r="BOU84" i="83"/>
  <c r="BOW83" i="83"/>
  <c r="BOV83" i="83"/>
  <c r="BOU83" i="83"/>
  <c r="BOW82" i="83"/>
  <c r="BOV82" i="83"/>
  <c r="BOU82" i="83"/>
  <c r="BOW81" i="83"/>
  <c r="BOV81" i="83"/>
  <c r="BOU81" i="83"/>
  <c r="BOW80" i="83"/>
  <c r="BOV80" i="83"/>
  <c r="BOU80" i="83"/>
  <c r="BOW79" i="83"/>
  <c r="BOV79" i="83"/>
  <c r="BOU79" i="83"/>
  <c r="BOW78" i="83"/>
  <c r="BOV78" i="83"/>
  <c r="BOU78" i="83"/>
  <c r="BOW77" i="83"/>
  <c r="BOV77" i="83"/>
  <c r="BOU77" i="83"/>
  <c r="BOW76" i="83"/>
  <c r="BOV76" i="83"/>
  <c r="BOU76" i="83"/>
  <c r="BOW75" i="83"/>
  <c r="BOV75" i="83"/>
  <c r="BOU75" i="83"/>
  <c r="BOW74" i="83"/>
  <c r="BOV74" i="83"/>
  <c r="BOU74" i="83"/>
  <c r="BOW73" i="83"/>
  <c r="BOV73" i="83"/>
  <c r="BOU73" i="83"/>
  <c r="BOW72" i="83"/>
  <c r="BOV72" i="83"/>
  <c r="BOU72" i="83"/>
  <c r="BOW71" i="83"/>
  <c r="BOV71" i="83"/>
  <c r="BOU71" i="83"/>
  <c r="BOW70" i="83"/>
  <c r="BOV70" i="83"/>
  <c r="BOU70" i="83"/>
  <c r="BOW69" i="83"/>
  <c r="BOV69" i="83"/>
  <c r="BOU69" i="83"/>
  <c r="BOW68" i="83"/>
  <c r="BOV68" i="83"/>
  <c r="BOU68" i="83"/>
  <c r="BOW67" i="83"/>
  <c r="BOV67" i="83"/>
  <c r="BOU67" i="83"/>
  <c r="BOW66" i="83"/>
  <c r="BOV66" i="83"/>
  <c r="BOU66" i="83"/>
  <c r="BOW65" i="83"/>
  <c r="BOV65" i="83"/>
  <c r="BOU65" i="83"/>
  <c r="BOW64" i="83"/>
  <c r="BOV64" i="83"/>
  <c r="BOU64" i="83"/>
  <c r="BOW63" i="83"/>
  <c r="BOV63" i="83"/>
  <c r="BOU63" i="83"/>
  <c r="BOW62" i="83"/>
  <c r="BOV62" i="83"/>
  <c r="BOU62" i="83"/>
  <c r="BOW61" i="83"/>
  <c r="BOV61" i="83"/>
  <c r="BOU61" i="83"/>
  <c r="BOW60" i="83"/>
  <c r="BOV60" i="83"/>
  <c r="BOU60" i="83"/>
  <c r="BOW59" i="83"/>
  <c r="BOV59" i="83"/>
  <c r="BOU59" i="83"/>
  <c r="BOW11" i="83"/>
  <c r="BOV11" i="83"/>
  <c r="BOU11" i="83"/>
  <c r="BOW9" i="83"/>
  <c r="BOV9" i="83"/>
  <c r="BOU9" i="83"/>
  <c r="BOW1" i="83"/>
  <c r="BOV1" i="83"/>
  <c r="BOU1" i="83"/>
  <c r="BOQ1" i="83"/>
  <c r="BOP110" i="83"/>
  <c r="BOO110" i="83"/>
  <c r="BON110" i="83"/>
  <c r="BOP109" i="83"/>
  <c r="BOO109" i="83"/>
  <c r="BON109" i="83"/>
  <c r="BOP108" i="83"/>
  <c r="BOO108" i="83"/>
  <c r="BON108" i="83"/>
  <c r="BOP107" i="83"/>
  <c r="BOO107" i="83"/>
  <c r="BON107" i="83"/>
  <c r="BOP106" i="83"/>
  <c r="BOO106" i="83"/>
  <c r="BON106" i="83"/>
  <c r="BOP105" i="83"/>
  <c r="BOO105" i="83"/>
  <c r="BON105" i="83"/>
  <c r="BOP104" i="83"/>
  <c r="BOO104" i="83"/>
  <c r="BON104" i="83"/>
  <c r="BOP103" i="83"/>
  <c r="BOO103" i="83"/>
  <c r="BON103" i="83"/>
  <c r="BOP102" i="83"/>
  <c r="BOO102" i="83"/>
  <c r="BON102" i="83"/>
  <c r="BOP101" i="83"/>
  <c r="BOO101" i="83"/>
  <c r="BON101" i="83"/>
  <c r="BOP100" i="83"/>
  <c r="BOO100" i="83"/>
  <c r="BON100" i="83"/>
  <c r="BOP99" i="83"/>
  <c r="BOO99" i="83"/>
  <c r="BON99" i="83"/>
  <c r="BOP98" i="83"/>
  <c r="BOO98" i="83"/>
  <c r="BON98" i="83"/>
  <c r="BOP97" i="83"/>
  <c r="BOO97" i="83"/>
  <c r="BON97" i="83"/>
  <c r="BOP96" i="83"/>
  <c r="BOO96" i="83"/>
  <c r="BON96" i="83"/>
  <c r="BOP95" i="83"/>
  <c r="BOO95" i="83"/>
  <c r="BON95" i="83"/>
  <c r="BOP94" i="83"/>
  <c r="BOO94" i="83"/>
  <c r="BON94" i="83"/>
  <c r="BOP93" i="83"/>
  <c r="BOO93" i="83"/>
  <c r="BON93" i="83"/>
  <c r="BOP92" i="83"/>
  <c r="BOO92" i="83"/>
  <c r="BON92" i="83"/>
  <c r="BOP91" i="83"/>
  <c r="BOO91" i="83"/>
  <c r="BON91" i="83"/>
  <c r="BOP90" i="83"/>
  <c r="BOO90" i="83"/>
  <c r="BON90" i="83"/>
  <c r="BOP89" i="83"/>
  <c r="BOO89" i="83"/>
  <c r="BON89" i="83"/>
  <c r="BOP88" i="83"/>
  <c r="BOO88" i="83"/>
  <c r="BON88" i="83"/>
  <c r="BOP87" i="83"/>
  <c r="BOO87" i="83"/>
  <c r="BON87" i="83"/>
  <c r="BOP86" i="83"/>
  <c r="BOO86" i="83"/>
  <c r="BON86" i="83"/>
  <c r="BOP85" i="83"/>
  <c r="BOO85" i="83"/>
  <c r="BON85" i="83"/>
  <c r="BOP84" i="83"/>
  <c r="BOO84" i="83"/>
  <c r="BON84" i="83"/>
  <c r="BOP83" i="83"/>
  <c r="BOO83" i="83"/>
  <c r="BON83" i="83"/>
  <c r="BOP82" i="83"/>
  <c r="BOO82" i="83"/>
  <c r="BON82" i="83"/>
  <c r="BOP81" i="83"/>
  <c r="BOO81" i="83"/>
  <c r="BON81" i="83"/>
  <c r="BOP80" i="83"/>
  <c r="BOO80" i="83"/>
  <c r="BON80" i="83"/>
  <c r="BOP79" i="83"/>
  <c r="BOO79" i="83"/>
  <c r="BON79" i="83"/>
  <c r="BOP78" i="83"/>
  <c r="BOO78" i="83"/>
  <c r="BON78" i="83"/>
  <c r="BOP77" i="83"/>
  <c r="BOO77" i="83"/>
  <c r="BON77" i="83"/>
  <c r="BOP76" i="83"/>
  <c r="BOO76" i="83"/>
  <c r="BON76" i="83"/>
  <c r="BOP75" i="83"/>
  <c r="BOO75" i="83"/>
  <c r="BON75" i="83"/>
  <c r="BOP74" i="83"/>
  <c r="BOO74" i="83"/>
  <c r="BON74" i="83"/>
  <c r="BOP73" i="83"/>
  <c r="BOO73" i="83"/>
  <c r="BON73" i="83"/>
  <c r="BOP72" i="83"/>
  <c r="BOO72" i="83"/>
  <c r="BON72" i="83"/>
  <c r="BOP71" i="83"/>
  <c r="BOO71" i="83"/>
  <c r="BON71" i="83"/>
  <c r="BOP70" i="83"/>
  <c r="BOO70" i="83"/>
  <c r="BON70" i="83"/>
  <c r="BOP69" i="83"/>
  <c r="BOO69" i="83"/>
  <c r="BON69" i="83"/>
  <c r="BOP68" i="83"/>
  <c r="BOO68" i="83"/>
  <c r="BON68" i="83"/>
  <c r="BOP67" i="83"/>
  <c r="BOO67" i="83"/>
  <c r="BON67" i="83"/>
  <c r="BOP66" i="83"/>
  <c r="BOO66" i="83"/>
  <c r="BON66" i="83"/>
  <c r="BOP65" i="83"/>
  <c r="BOO65" i="83"/>
  <c r="BON65" i="83"/>
  <c r="BOP64" i="83"/>
  <c r="BOO64" i="83"/>
  <c r="BON64" i="83"/>
  <c r="BOP63" i="83"/>
  <c r="BOO63" i="83"/>
  <c r="BON63" i="83"/>
  <c r="BOP62" i="83"/>
  <c r="BOO62" i="83"/>
  <c r="BON62" i="83"/>
  <c r="BOP61" i="83"/>
  <c r="BOO61" i="83"/>
  <c r="BON61" i="83"/>
  <c r="BOP60" i="83"/>
  <c r="BOO60" i="83"/>
  <c r="BON60" i="83"/>
  <c r="BOP59" i="83"/>
  <c r="BOO59" i="83"/>
  <c r="BON59" i="83"/>
  <c r="BOP58" i="83"/>
  <c r="BOO58" i="83"/>
  <c r="BON58" i="83"/>
  <c r="BOP57" i="83"/>
  <c r="BOO57" i="83"/>
  <c r="BON57" i="83"/>
  <c r="BOP56" i="83"/>
  <c r="BOO56" i="83"/>
  <c r="BON56" i="83"/>
  <c r="BOP55" i="83"/>
  <c r="BOO55" i="83"/>
  <c r="BON55" i="83"/>
  <c r="BOP54" i="83"/>
  <c r="BOO54" i="83"/>
  <c r="BON54" i="83"/>
  <c r="BOP53" i="83"/>
  <c r="BOO53" i="83"/>
  <c r="BON53" i="83"/>
  <c r="BOP52" i="83"/>
  <c r="BOO52" i="83"/>
  <c r="BON52" i="83"/>
  <c r="BOP51" i="83"/>
  <c r="BOO51" i="83"/>
  <c r="BON51" i="83"/>
  <c r="BOP50" i="83"/>
  <c r="BOO50" i="83"/>
  <c r="BON50" i="83"/>
  <c r="BOP49" i="83"/>
  <c r="BOO49" i="83"/>
  <c r="BON49" i="83"/>
  <c r="BOP48" i="83"/>
  <c r="BOO48" i="83"/>
  <c r="BON48" i="83"/>
  <c r="BOP47" i="83"/>
  <c r="BOO47" i="83"/>
  <c r="BON47" i="83"/>
  <c r="BOP11" i="83"/>
  <c r="BOO11" i="83"/>
  <c r="BON11" i="83"/>
  <c r="BOP9" i="83"/>
  <c r="BOO9" i="83"/>
  <c r="BON9" i="83"/>
  <c r="BOP1" i="83"/>
  <c r="BON1" i="83"/>
  <c r="BOJ1" i="83"/>
  <c r="BOO1" i="83" s="1"/>
  <c r="BOI110" i="83"/>
  <c r="BOH110" i="83"/>
  <c r="BOG110" i="83"/>
  <c r="BOI109" i="83"/>
  <c r="BOH109" i="83"/>
  <c r="BOG109" i="83"/>
  <c r="BOI108" i="83"/>
  <c r="BOH108" i="83"/>
  <c r="BOG108" i="83"/>
  <c r="BOI107" i="83"/>
  <c r="BOH107" i="83"/>
  <c r="BOG107" i="83"/>
  <c r="BOI106" i="83"/>
  <c r="BOH106" i="83"/>
  <c r="BOG106" i="83"/>
  <c r="BOI105" i="83"/>
  <c r="BOH105" i="83"/>
  <c r="BOG105" i="83"/>
  <c r="BOI104" i="83"/>
  <c r="BOH104" i="83"/>
  <c r="BOG104" i="83"/>
  <c r="BOI103" i="83"/>
  <c r="BOH103" i="83"/>
  <c r="BOG103" i="83"/>
  <c r="BOI102" i="83"/>
  <c r="BOH102" i="83"/>
  <c r="BOG102" i="83"/>
  <c r="BOI101" i="83"/>
  <c r="BOH101" i="83"/>
  <c r="BOG101" i="83"/>
  <c r="BOI100" i="83"/>
  <c r="BOH100" i="83"/>
  <c r="BOG100" i="83"/>
  <c r="BOI99" i="83"/>
  <c r="BOH99" i="83"/>
  <c r="BOG99" i="83"/>
  <c r="BOI98" i="83"/>
  <c r="BOH98" i="83"/>
  <c r="BOG98" i="83"/>
  <c r="BOI97" i="83"/>
  <c r="BOH97" i="83"/>
  <c r="BOG97" i="83"/>
  <c r="BOI96" i="83"/>
  <c r="BOH96" i="83"/>
  <c r="BOG96" i="83"/>
  <c r="BOI95" i="83"/>
  <c r="BOH95" i="83"/>
  <c r="BOG95" i="83"/>
  <c r="BOI94" i="83"/>
  <c r="BOH94" i="83"/>
  <c r="BOG94" i="83"/>
  <c r="BOI93" i="83"/>
  <c r="BOH93" i="83"/>
  <c r="BOG93" i="83"/>
  <c r="BOI92" i="83"/>
  <c r="BOH92" i="83"/>
  <c r="BOG92" i="83"/>
  <c r="BOI91" i="83"/>
  <c r="BOH91" i="83"/>
  <c r="BOG91" i="83"/>
  <c r="BOI90" i="83"/>
  <c r="BOH90" i="83"/>
  <c r="BOG90" i="83"/>
  <c r="BOI89" i="83"/>
  <c r="BOH89" i="83"/>
  <c r="BOG89" i="83"/>
  <c r="BOI88" i="83"/>
  <c r="BOH88" i="83"/>
  <c r="BOG88" i="83"/>
  <c r="BOI87" i="83"/>
  <c r="BOH87" i="83"/>
  <c r="BOG87" i="83"/>
  <c r="BOI86" i="83"/>
  <c r="BOH86" i="83"/>
  <c r="BOG86" i="83"/>
  <c r="BOI85" i="83"/>
  <c r="BOH85" i="83"/>
  <c r="BOG85" i="83"/>
  <c r="BOI84" i="83"/>
  <c r="BOH84" i="83"/>
  <c r="BOG84" i="83"/>
  <c r="BOI83" i="83"/>
  <c r="BOH83" i="83"/>
  <c r="BOG83" i="83"/>
  <c r="BOI82" i="83"/>
  <c r="BOH82" i="83"/>
  <c r="BOG82" i="83"/>
  <c r="BOI81" i="83"/>
  <c r="BOH81" i="83"/>
  <c r="BOG81" i="83"/>
  <c r="BOI80" i="83"/>
  <c r="BOH80" i="83"/>
  <c r="BOG80" i="83"/>
  <c r="BOI79" i="83"/>
  <c r="BOH79" i="83"/>
  <c r="BOG79" i="83"/>
  <c r="BOI78" i="83"/>
  <c r="BOH78" i="83"/>
  <c r="BOG78" i="83"/>
  <c r="BOI77" i="83"/>
  <c r="BOH77" i="83"/>
  <c r="BOG77" i="83"/>
  <c r="BOI76" i="83"/>
  <c r="BOH76" i="83"/>
  <c r="BOG76" i="83"/>
  <c r="BOI75" i="83"/>
  <c r="BOH75" i="83"/>
  <c r="BOG75" i="83"/>
  <c r="BOI74" i="83"/>
  <c r="BOH74" i="83"/>
  <c r="BOG74" i="83"/>
  <c r="BOI73" i="83"/>
  <c r="BOH73" i="83"/>
  <c r="BOG73" i="83"/>
  <c r="BOI72" i="83"/>
  <c r="BOH72" i="83"/>
  <c r="BOG72" i="83"/>
  <c r="BOI71" i="83"/>
  <c r="BOH71" i="83"/>
  <c r="BOG71" i="83"/>
  <c r="BOI70" i="83"/>
  <c r="BOH70" i="83"/>
  <c r="BOG70" i="83"/>
  <c r="BOI69" i="83"/>
  <c r="BOH69" i="83"/>
  <c r="BOG69" i="83"/>
  <c r="BOI68" i="83"/>
  <c r="BOH68" i="83"/>
  <c r="BOG68" i="83"/>
  <c r="BOI67" i="83"/>
  <c r="BOH67" i="83"/>
  <c r="BOG67" i="83"/>
  <c r="BOI66" i="83"/>
  <c r="BOH66" i="83"/>
  <c r="BOG66" i="83"/>
  <c r="BOI65" i="83"/>
  <c r="BOH65" i="83"/>
  <c r="BOG65" i="83"/>
  <c r="BOI64" i="83"/>
  <c r="BOH64" i="83"/>
  <c r="BOG64" i="83"/>
  <c r="BOI63" i="83"/>
  <c r="BOH63" i="83"/>
  <c r="BOG63" i="83"/>
  <c r="BOI62" i="83"/>
  <c r="BOH62" i="83"/>
  <c r="BOG62" i="83"/>
  <c r="BOI61" i="83"/>
  <c r="BOH61" i="83"/>
  <c r="BOG61" i="83"/>
  <c r="BOI60" i="83"/>
  <c r="BOH60" i="83"/>
  <c r="BOG60" i="83"/>
  <c r="BOI59" i="83"/>
  <c r="BOH59" i="83"/>
  <c r="BOG59" i="83"/>
  <c r="BOI58" i="83"/>
  <c r="BOH58" i="83"/>
  <c r="BOG58" i="83"/>
  <c r="BOI57" i="83"/>
  <c r="BOH57" i="83"/>
  <c r="BOG57" i="83"/>
  <c r="BOI56" i="83"/>
  <c r="BOH56" i="83"/>
  <c r="BOG56" i="83"/>
  <c r="BOI55" i="83"/>
  <c r="BOH55" i="83"/>
  <c r="BOG55" i="83"/>
  <c r="BOI54" i="83"/>
  <c r="BOH54" i="83"/>
  <c r="BOG54" i="83"/>
  <c r="BOI53" i="83"/>
  <c r="BOH53" i="83"/>
  <c r="BOG53" i="83"/>
  <c r="BOI52" i="83"/>
  <c r="BOH52" i="83"/>
  <c r="BOG52" i="83"/>
  <c r="BOI51" i="83"/>
  <c r="BOH51" i="83"/>
  <c r="BOG51" i="83"/>
  <c r="BOI50" i="83"/>
  <c r="BOH50" i="83"/>
  <c r="BOG50" i="83"/>
  <c r="BOI49" i="83"/>
  <c r="BOH49" i="83"/>
  <c r="BOG49" i="83"/>
  <c r="BOI48" i="83"/>
  <c r="BOH48" i="83"/>
  <c r="BOG48" i="83"/>
  <c r="BOI47" i="83"/>
  <c r="BOH47" i="83"/>
  <c r="BOG47" i="83"/>
  <c r="BOI46" i="83"/>
  <c r="BOH46" i="83"/>
  <c r="BOG46" i="83"/>
  <c r="BOI45" i="83"/>
  <c r="BOH45" i="83"/>
  <c r="BOG45" i="83"/>
  <c r="BOI44" i="83"/>
  <c r="BOH44" i="83"/>
  <c r="BOG44" i="83"/>
  <c r="BOI43" i="83"/>
  <c r="BOH43" i="83"/>
  <c r="BOG43" i="83"/>
  <c r="BOI42" i="83"/>
  <c r="BOH42" i="83"/>
  <c r="BOG42" i="83"/>
  <c r="BOI41" i="83"/>
  <c r="BOH41" i="83"/>
  <c r="BOG41" i="83"/>
  <c r="BOI40" i="83"/>
  <c r="BOH40" i="83"/>
  <c r="BOG40" i="83"/>
  <c r="BOI39" i="83"/>
  <c r="BOH39" i="83"/>
  <c r="BOG39" i="83"/>
  <c r="BOI38" i="83"/>
  <c r="BOH38" i="83"/>
  <c r="BOG38" i="83"/>
  <c r="BOI11" i="83"/>
  <c r="BOH11" i="83"/>
  <c r="BOG11" i="83"/>
  <c r="BOI9" i="83"/>
  <c r="BOH9" i="83"/>
  <c r="BOG9" i="83"/>
  <c r="BOH1" i="83"/>
  <c r="BOC1" i="83"/>
  <c r="BOB110" i="83"/>
  <c r="BOA110" i="83"/>
  <c r="BNZ110" i="83"/>
  <c r="BOB109" i="83"/>
  <c r="BOA109" i="83"/>
  <c r="BNZ109" i="83"/>
  <c r="BOB108" i="83"/>
  <c r="BOA108" i="83"/>
  <c r="BNZ108" i="83"/>
  <c r="BOB107" i="83"/>
  <c r="BOA107" i="83"/>
  <c r="BNZ107" i="83"/>
  <c r="BOB106" i="83"/>
  <c r="BOA106" i="83"/>
  <c r="BNZ106" i="83"/>
  <c r="BOB105" i="83"/>
  <c r="BOA105" i="83"/>
  <c r="BNZ105" i="83"/>
  <c r="BOB104" i="83"/>
  <c r="BOA104" i="83"/>
  <c r="BNZ104" i="83"/>
  <c r="BOB103" i="83"/>
  <c r="BOA103" i="83"/>
  <c r="BNZ103" i="83"/>
  <c r="BOB102" i="83"/>
  <c r="BOA102" i="83"/>
  <c r="BNZ102" i="83"/>
  <c r="BOB101" i="83"/>
  <c r="BOA101" i="83"/>
  <c r="BNZ101" i="83"/>
  <c r="BOB100" i="83"/>
  <c r="BOA100" i="83"/>
  <c r="BNZ100" i="83"/>
  <c r="BOB99" i="83"/>
  <c r="BOA99" i="83"/>
  <c r="BNZ99" i="83"/>
  <c r="BOB98" i="83"/>
  <c r="BOA98" i="83"/>
  <c r="BNZ98" i="83"/>
  <c r="BOB97" i="83"/>
  <c r="BOA97" i="83"/>
  <c r="BNZ97" i="83"/>
  <c r="BOB96" i="83"/>
  <c r="BOA96" i="83"/>
  <c r="BNZ96" i="83"/>
  <c r="BOB95" i="83"/>
  <c r="BOA95" i="83"/>
  <c r="BNZ95" i="83"/>
  <c r="BOB94" i="83"/>
  <c r="BOA94" i="83"/>
  <c r="BNZ94" i="83"/>
  <c r="BOB93" i="83"/>
  <c r="BOA93" i="83"/>
  <c r="BNZ93" i="83"/>
  <c r="BOB92" i="83"/>
  <c r="BOA92" i="83"/>
  <c r="BNZ92" i="83"/>
  <c r="BOB91" i="83"/>
  <c r="BOA91" i="83"/>
  <c r="BNZ91" i="83"/>
  <c r="BOB90" i="83"/>
  <c r="BOA90" i="83"/>
  <c r="BNZ90" i="83"/>
  <c r="BOB89" i="83"/>
  <c r="BOA89" i="83"/>
  <c r="BNZ89" i="83"/>
  <c r="BOB88" i="83"/>
  <c r="BOA88" i="83"/>
  <c r="BNZ88" i="83"/>
  <c r="BOB87" i="83"/>
  <c r="BOA87" i="83"/>
  <c r="BNZ87" i="83"/>
  <c r="BOB86" i="83"/>
  <c r="BOA86" i="83"/>
  <c r="BNZ86" i="83"/>
  <c r="BOB85" i="83"/>
  <c r="BOA85" i="83"/>
  <c r="BNZ85" i="83"/>
  <c r="BOB84" i="83"/>
  <c r="BOA84" i="83"/>
  <c r="BNZ84" i="83"/>
  <c r="BOB83" i="83"/>
  <c r="BOA83" i="83"/>
  <c r="BNZ83" i="83"/>
  <c r="BOB82" i="83"/>
  <c r="BOA82" i="83"/>
  <c r="BNZ82" i="83"/>
  <c r="BOB81" i="83"/>
  <c r="BOA81" i="83"/>
  <c r="BNZ81" i="83"/>
  <c r="BOB80" i="83"/>
  <c r="BOA80" i="83"/>
  <c r="BNZ80" i="83"/>
  <c r="BOB79" i="83"/>
  <c r="BOA79" i="83"/>
  <c r="BNZ79" i="83"/>
  <c r="BOB78" i="83"/>
  <c r="BOA78" i="83"/>
  <c r="BNZ78" i="83"/>
  <c r="BOB77" i="83"/>
  <c r="BOA77" i="83"/>
  <c r="BNZ77" i="83"/>
  <c r="BOB76" i="83"/>
  <c r="BOA76" i="83"/>
  <c r="BNZ76" i="83"/>
  <c r="BOB75" i="83"/>
  <c r="BOA75" i="83"/>
  <c r="BNZ75" i="83"/>
  <c r="BOB74" i="83"/>
  <c r="BOA74" i="83"/>
  <c r="BNZ74" i="83"/>
  <c r="BOB73" i="83"/>
  <c r="BOA73" i="83"/>
  <c r="BNZ73" i="83"/>
  <c r="BOB72" i="83"/>
  <c r="BOA72" i="83"/>
  <c r="BNZ72" i="83"/>
  <c r="BOB71" i="83"/>
  <c r="BOA71" i="83"/>
  <c r="BNZ71" i="83"/>
  <c r="BOB70" i="83"/>
  <c r="BOA70" i="83"/>
  <c r="BNZ70" i="83"/>
  <c r="BOB69" i="83"/>
  <c r="BOA69" i="83"/>
  <c r="BNZ69" i="83"/>
  <c r="BOB68" i="83"/>
  <c r="BOA68" i="83"/>
  <c r="BNZ68" i="83"/>
  <c r="BOB67" i="83"/>
  <c r="BOA67" i="83"/>
  <c r="BNZ67" i="83"/>
  <c r="BOB66" i="83"/>
  <c r="BOA66" i="83"/>
  <c r="BNZ66" i="83"/>
  <c r="BOB65" i="83"/>
  <c r="BOA65" i="83"/>
  <c r="BNZ65" i="83"/>
  <c r="BOB64" i="83"/>
  <c r="BOA64" i="83"/>
  <c r="BNZ64" i="83"/>
  <c r="BOB63" i="83"/>
  <c r="BOA63" i="83"/>
  <c r="BNZ63" i="83"/>
  <c r="BOB62" i="83"/>
  <c r="BOA62" i="83"/>
  <c r="BNZ62" i="83"/>
  <c r="BOB61" i="83"/>
  <c r="BOA61" i="83"/>
  <c r="BNZ61" i="83"/>
  <c r="BOB60" i="83"/>
  <c r="BOA60" i="83"/>
  <c r="BNZ60" i="83"/>
  <c r="BOB59" i="83"/>
  <c r="BOA59" i="83"/>
  <c r="BNZ59" i="83"/>
  <c r="BOB58" i="83"/>
  <c r="BOA58" i="83"/>
  <c r="BNZ58" i="83"/>
  <c r="BOB57" i="83"/>
  <c r="BOA57" i="83"/>
  <c r="BNZ57" i="83"/>
  <c r="BOB56" i="83"/>
  <c r="BOA56" i="83"/>
  <c r="BNZ56" i="83"/>
  <c r="BOB55" i="83"/>
  <c r="BOA55" i="83"/>
  <c r="BNZ55" i="83"/>
  <c r="BOB54" i="83"/>
  <c r="BOA54" i="83"/>
  <c r="BNZ54" i="83"/>
  <c r="BOB53" i="83"/>
  <c r="BOA53" i="83"/>
  <c r="BNZ53" i="83"/>
  <c r="BOB11" i="83"/>
  <c r="BOA11" i="83"/>
  <c r="BNZ11" i="83"/>
  <c r="BOB9" i="83"/>
  <c r="BOA9" i="83"/>
  <c r="BNZ9" i="83"/>
  <c r="BOA1" i="83"/>
  <c r="BNV1" i="83"/>
  <c r="BNU110" i="83"/>
  <c r="BNT110" i="83"/>
  <c r="BNS110" i="83"/>
  <c r="BNU109" i="83"/>
  <c r="BNT109" i="83"/>
  <c r="BNS109" i="83"/>
  <c r="BNU108" i="83"/>
  <c r="BNT108" i="83"/>
  <c r="BNS108" i="83"/>
  <c r="BNU107" i="83"/>
  <c r="BNT107" i="83"/>
  <c r="BNS107" i="83"/>
  <c r="BNU106" i="83"/>
  <c r="BNT106" i="83"/>
  <c r="BNS106" i="83"/>
  <c r="BNU105" i="83"/>
  <c r="BNT105" i="83"/>
  <c r="BNS105" i="83"/>
  <c r="BNU104" i="83"/>
  <c r="BNT104" i="83"/>
  <c r="BNS104" i="83"/>
  <c r="BNU103" i="83"/>
  <c r="BNT103" i="83"/>
  <c r="BNS103" i="83"/>
  <c r="BNU102" i="83"/>
  <c r="BNT102" i="83"/>
  <c r="BNS102" i="83"/>
  <c r="BNU101" i="83"/>
  <c r="BNT101" i="83"/>
  <c r="BNS101" i="83"/>
  <c r="BNU100" i="83"/>
  <c r="BNT100" i="83"/>
  <c r="BNS100" i="83"/>
  <c r="BNU99" i="83"/>
  <c r="BNT99" i="83"/>
  <c r="BNS99" i="83"/>
  <c r="BNU98" i="83"/>
  <c r="BNT98" i="83"/>
  <c r="BNS98" i="83"/>
  <c r="BNU97" i="83"/>
  <c r="BNT97" i="83"/>
  <c r="BNS97" i="83"/>
  <c r="BNU96" i="83"/>
  <c r="BNT96" i="83"/>
  <c r="BNS96" i="83"/>
  <c r="BNU95" i="83"/>
  <c r="BNT95" i="83"/>
  <c r="BNS95" i="83"/>
  <c r="BNU94" i="83"/>
  <c r="BNT94" i="83"/>
  <c r="BNS94" i="83"/>
  <c r="BNU93" i="83"/>
  <c r="BNT93" i="83"/>
  <c r="BNS93" i="83"/>
  <c r="BNU92" i="83"/>
  <c r="BNT92" i="83"/>
  <c r="BNS92" i="83"/>
  <c r="BNU91" i="83"/>
  <c r="BNT91" i="83"/>
  <c r="BNS91" i="83"/>
  <c r="BNU90" i="83"/>
  <c r="BNT90" i="83"/>
  <c r="BNS90" i="83"/>
  <c r="BNU89" i="83"/>
  <c r="BNT89" i="83"/>
  <c r="BNS89" i="83"/>
  <c r="BNU88" i="83"/>
  <c r="BNT88" i="83"/>
  <c r="BNS88" i="83"/>
  <c r="BNU87" i="83"/>
  <c r="BNT87" i="83"/>
  <c r="BNS87" i="83"/>
  <c r="BNU86" i="83"/>
  <c r="BNT86" i="83"/>
  <c r="BNS86" i="83"/>
  <c r="BNU85" i="83"/>
  <c r="BNT85" i="83"/>
  <c r="BNS85" i="83"/>
  <c r="BNU84" i="83"/>
  <c r="BNT84" i="83"/>
  <c r="BNS84" i="83"/>
  <c r="BNU83" i="83"/>
  <c r="BNT83" i="83"/>
  <c r="BNS83" i="83"/>
  <c r="BNU82" i="83"/>
  <c r="BNT82" i="83"/>
  <c r="BNS82" i="83"/>
  <c r="BNU81" i="83"/>
  <c r="BNT81" i="83"/>
  <c r="BNS81" i="83"/>
  <c r="BNU80" i="83"/>
  <c r="BNT80" i="83"/>
  <c r="BNS80" i="83"/>
  <c r="BNU79" i="83"/>
  <c r="BNT79" i="83"/>
  <c r="BNS79" i="83"/>
  <c r="BNU78" i="83"/>
  <c r="BNT78" i="83"/>
  <c r="BNS78" i="83"/>
  <c r="BNU77" i="83"/>
  <c r="BNT77" i="83"/>
  <c r="BNS77" i="83"/>
  <c r="BNU76" i="83"/>
  <c r="BNT76" i="83"/>
  <c r="BNS76" i="83"/>
  <c r="BNU75" i="83"/>
  <c r="BNT75" i="83"/>
  <c r="BNS75" i="83"/>
  <c r="BNU74" i="83"/>
  <c r="BNT74" i="83"/>
  <c r="BNS74" i="83"/>
  <c r="BNU73" i="83"/>
  <c r="BNT73" i="83"/>
  <c r="BNS73" i="83"/>
  <c r="BNU72" i="83"/>
  <c r="BNT72" i="83"/>
  <c r="BNS72" i="83"/>
  <c r="BNU71" i="83"/>
  <c r="BNT71" i="83"/>
  <c r="BNS71" i="83"/>
  <c r="BNU70" i="83"/>
  <c r="BNT70" i="83"/>
  <c r="BNS70" i="83"/>
  <c r="BNU69" i="83"/>
  <c r="BNT69" i="83"/>
  <c r="BNS69" i="83"/>
  <c r="BNU68" i="83"/>
  <c r="BNT68" i="83"/>
  <c r="BNS68" i="83"/>
  <c r="BNU67" i="83"/>
  <c r="BNT67" i="83"/>
  <c r="BNS67" i="83"/>
  <c r="BNU66" i="83"/>
  <c r="BNT66" i="83"/>
  <c r="BNS66" i="83"/>
  <c r="BNU65" i="83"/>
  <c r="BNT65" i="83"/>
  <c r="BNS65" i="83"/>
  <c r="BNU64" i="83"/>
  <c r="BNT64" i="83"/>
  <c r="BNS64" i="83"/>
  <c r="BNU63" i="83"/>
  <c r="BNT63" i="83"/>
  <c r="BNS63" i="83"/>
  <c r="BNU62" i="83"/>
  <c r="BNT62" i="83"/>
  <c r="BNS62" i="83"/>
  <c r="BNU61" i="83"/>
  <c r="BNT61" i="83"/>
  <c r="BNS61" i="83"/>
  <c r="BNU60" i="83"/>
  <c r="BNT60" i="83"/>
  <c r="BNS60" i="83"/>
  <c r="BNU59" i="83"/>
  <c r="BNT59" i="83"/>
  <c r="BNS59" i="83"/>
  <c r="BNU58" i="83"/>
  <c r="BNT58" i="83"/>
  <c r="BNS58" i="83"/>
  <c r="BNU57" i="83"/>
  <c r="BNT57" i="83"/>
  <c r="BNS57" i="83"/>
  <c r="BNU56" i="83"/>
  <c r="BNT56" i="83"/>
  <c r="BNS56" i="83"/>
  <c r="BNU55" i="83"/>
  <c r="BNT55" i="83"/>
  <c r="BNS55" i="83"/>
  <c r="BNU54" i="83"/>
  <c r="BNT54" i="83"/>
  <c r="BNS54" i="83"/>
  <c r="BNU53" i="83"/>
  <c r="BNT53" i="83"/>
  <c r="BNS53" i="83"/>
  <c r="BNU52" i="83"/>
  <c r="BNT52" i="83"/>
  <c r="BNS52" i="83"/>
  <c r="BNU51" i="83"/>
  <c r="BNT51" i="83"/>
  <c r="BNS51" i="83"/>
  <c r="BNU50" i="83"/>
  <c r="BNT50" i="83"/>
  <c r="BNS50" i="83"/>
  <c r="BNU49" i="83"/>
  <c r="BNT49" i="83"/>
  <c r="BNS49" i="83"/>
  <c r="BNU48" i="83"/>
  <c r="BNT48" i="83"/>
  <c r="BNS48" i="83"/>
  <c r="BNU47" i="83"/>
  <c r="BNT47" i="83"/>
  <c r="BNS47" i="83"/>
  <c r="BNU46" i="83"/>
  <c r="BNT46" i="83"/>
  <c r="BNS46" i="83"/>
  <c r="BNU45" i="83"/>
  <c r="BNT45" i="83"/>
  <c r="BNS45" i="83"/>
  <c r="BNU44" i="83"/>
  <c r="BNT44" i="83"/>
  <c r="BNS44" i="83"/>
  <c r="BNU43" i="83"/>
  <c r="BNT43" i="83"/>
  <c r="BNS43" i="83"/>
  <c r="BNU42" i="83"/>
  <c r="BNT42" i="83"/>
  <c r="BNS42" i="83"/>
  <c r="BNU41" i="83"/>
  <c r="BNT41" i="83"/>
  <c r="BNS41" i="83"/>
  <c r="BNU11" i="83"/>
  <c r="BNT11" i="83"/>
  <c r="BNS11" i="83"/>
  <c r="BNU9" i="83"/>
  <c r="BNT9" i="83"/>
  <c r="BNS9" i="83"/>
  <c r="BNT1" i="83"/>
  <c r="BNO1" i="83"/>
  <c r="BNN110" i="83"/>
  <c r="BNM110" i="83"/>
  <c r="BNL110" i="83"/>
  <c r="BNN109" i="83"/>
  <c r="BNM109" i="83"/>
  <c r="BNL109" i="83"/>
  <c r="BNN108" i="83"/>
  <c r="BNM108" i="83"/>
  <c r="BNL108" i="83"/>
  <c r="BNN107" i="83"/>
  <c r="BNM107" i="83"/>
  <c r="BNL107" i="83"/>
  <c r="BNN106" i="83"/>
  <c r="BNM106" i="83"/>
  <c r="BNL106" i="83"/>
  <c r="BNN105" i="83"/>
  <c r="BNM105" i="83"/>
  <c r="BNL105" i="83"/>
  <c r="BNN104" i="83"/>
  <c r="BNM104" i="83"/>
  <c r="BNL104" i="83"/>
  <c r="BNN103" i="83"/>
  <c r="BNM103" i="83"/>
  <c r="BNL103" i="83"/>
  <c r="BNN102" i="83"/>
  <c r="BNM102" i="83"/>
  <c r="BNL102" i="83"/>
  <c r="BNN101" i="83"/>
  <c r="BNM101" i="83"/>
  <c r="BNL101" i="83"/>
  <c r="BNN100" i="83"/>
  <c r="BNM100" i="83"/>
  <c r="BNL100" i="83"/>
  <c r="BNN99" i="83"/>
  <c r="BNM99" i="83"/>
  <c r="BNL99" i="83"/>
  <c r="BNN98" i="83"/>
  <c r="BNM98" i="83"/>
  <c r="BNL98" i="83"/>
  <c r="BNN97" i="83"/>
  <c r="BNM97" i="83"/>
  <c r="BNL97" i="83"/>
  <c r="BNN96" i="83"/>
  <c r="BNM96" i="83"/>
  <c r="BNL96" i="83"/>
  <c r="BNN95" i="83"/>
  <c r="BNM95" i="83"/>
  <c r="BNL95" i="83"/>
  <c r="BNN94" i="83"/>
  <c r="BNM94" i="83"/>
  <c r="BNL94" i="83"/>
  <c r="BNN93" i="83"/>
  <c r="BNM93" i="83"/>
  <c r="BNL93" i="83"/>
  <c r="BNN92" i="83"/>
  <c r="BNM92" i="83"/>
  <c r="BNL92" i="83"/>
  <c r="BNN91" i="83"/>
  <c r="BNM91" i="83"/>
  <c r="BNL91" i="83"/>
  <c r="BNN90" i="83"/>
  <c r="BNM90" i="83"/>
  <c r="BNL90" i="83"/>
  <c r="BNN89" i="83"/>
  <c r="BNM89" i="83"/>
  <c r="BNL89" i="83"/>
  <c r="BNN88" i="83"/>
  <c r="BNM88" i="83"/>
  <c r="BNL88" i="83"/>
  <c r="BNN87" i="83"/>
  <c r="BNM87" i="83"/>
  <c r="BNL87" i="83"/>
  <c r="BNN86" i="83"/>
  <c r="BNM86" i="83"/>
  <c r="BNL86" i="83"/>
  <c r="BNN85" i="83"/>
  <c r="BNM85" i="83"/>
  <c r="BNL85" i="83"/>
  <c r="BNN84" i="83"/>
  <c r="BNM84" i="83"/>
  <c r="BNL84" i="83"/>
  <c r="BNN83" i="83"/>
  <c r="BNM83" i="83"/>
  <c r="BNL83" i="83"/>
  <c r="BNN82" i="83"/>
  <c r="BNM82" i="83"/>
  <c r="BNL82" i="83"/>
  <c r="BNN81" i="83"/>
  <c r="BNM81" i="83"/>
  <c r="BNL81" i="83"/>
  <c r="BNN80" i="83"/>
  <c r="BNM80" i="83"/>
  <c r="BNL80" i="83"/>
  <c r="BNN79" i="83"/>
  <c r="BNM79" i="83"/>
  <c r="BNL79" i="83"/>
  <c r="BNN78" i="83"/>
  <c r="BNM78" i="83"/>
  <c r="BNL78" i="83"/>
  <c r="BNN77" i="83"/>
  <c r="BNM77" i="83"/>
  <c r="BNL77" i="83"/>
  <c r="BNN76" i="83"/>
  <c r="BNM76" i="83"/>
  <c r="BNL76" i="83"/>
  <c r="BNN75" i="83"/>
  <c r="BNM75" i="83"/>
  <c r="BNL75" i="83"/>
  <c r="BNN74" i="83"/>
  <c r="BNM74" i="83"/>
  <c r="BNL74" i="83"/>
  <c r="BNN73" i="83"/>
  <c r="BNM73" i="83"/>
  <c r="BNL73" i="83"/>
  <c r="BNN72" i="83"/>
  <c r="BNM72" i="83"/>
  <c r="BNL72" i="83"/>
  <c r="BNN71" i="83"/>
  <c r="BNM71" i="83"/>
  <c r="BNL71" i="83"/>
  <c r="BNN70" i="83"/>
  <c r="BNM70" i="83"/>
  <c r="BNL70" i="83"/>
  <c r="BNN69" i="83"/>
  <c r="BNM69" i="83"/>
  <c r="BNL69" i="83"/>
  <c r="BNN68" i="83"/>
  <c r="BNM68" i="83"/>
  <c r="BNL68" i="83"/>
  <c r="BNN67" i="83"/>
  <c r="BNM67" i="83"/>
  <c r="BNL67" i="83"/>
  <c r="BNN66" i="83"/>
  <c r="BNM66" i="83"/>
  <c r="BNL66" i="83"/>
  <c r="BNN65" i="83"/>
  <c r="BNM65" i="83"/>
  <c r="BNL65" i="83"/>
  <c r="BNN64" i="83"/>
  <c r="BNM64" i="83"/>
  <c r="BNL64" i="83"/>
  <c r="BNN63" i="83"/>
  <c r="BNM63" i="83"/>
  <c r="BNL63" i="83"/>
  <c r="BNN62" i="83"/>
  <c r="BNM62" i="83"/>
  <c r="BNL62" i="83"/>
  <c r="BNN61" i="83"/>
  <c r="BNM61" i="83"/>
  <c r="BNL61" i="83"/>
  <c r="BNN60" i="83"/>
  <c r="BNM60" i="83"/>
  <c r="BNL60" i="83"/>
  <c r="BNN59" i="83"/>
  <c r="BNM59" i="83"/>
  <c r="BNL59" i="83"/>
  <c r="BNN58" i="83"/>
  <c r="BNM58" i="83"/>
  <c r="BNL58" i="83"/>
  <c r="BNN57" i="83"/>
  <c r="BNM57" i="83"/>
  <c r="BNL57" i="83"/>
  <c r="BNN56" i="83"/>
  <c r="BNM56" i="83"/>
  <c r="BNL56" i="83"/>
  <c r="BNN55" i="83"/>
  <c r="BNM55" i="83"/>
  <c r="BNL55" i="83"/>
  <c r="BNN54" i="83"/>
  <c r="BNM54" i="83"/>
  <c r="BNL54" i="83"/>
  <c r="BNN53" i="83"/>
  <c r="BNM53" i="83"/>
  <c r="BNL53" i="83"/>
  <c r="BNN52" i="83"/>
  <c r="BNM52" i="83"/>
  <c r="BNL52" i="83"/>
  <c r="BNN51" i="83"/>
  <c r="BNM51" i="83"/>
  <c r="BNL51" i="83"/>
  <c r="BNN50" i="83"/>
  <c r="BNM50" i="83"/>
  <c r="BNL50" i="83"/>
  <c r="BNN49" i="83"/>
  <c r="BNM49" i="83"/>
  <c r="BNL49" i="83"/>
  <c r="BNN48" i="83"/>
  <c r="BNM48" i="83"/>
  <c r="BNL48" i="83"/>
  <c r="BNN11" i="83"/>
  <c r="BNM11" i="83"/>
  <c r="BNL11" i="83"/>
  <c r="BNN9" i="83"/>
  <c r="BNM9" i="83"/>
  <c r="BNL9" i="83"/>
  <c r="BNN1" i="83"/>
  <c r="BNL1" i="83"/>
  <c r="BNH1" i="83"/>
  <c r="BNM1" i="83" s="1"/>
  <c r="BNG110" i="83"/>
  <c r="BNF110" i="83"/>
  <c r="BNE110" i="83"/>
  <c r="BNG109" i="83"/>
  <c r="BNF109" i="83"/>
  <c r="BNE109" i="83"/>
  <c r="BNG108" i="83"/>
  <c r="BNF108" i="83"/>
  <c r="BNE108" i="83"/>
  <c r="BNG107" i="83"/>
  <c r="BNF107" i="83"/>
  <c r="BNE107" i="83"/>
  <c r="BNG106" i="83"/>
  <c r="BNF106" i="83"/>
  <c r="BNE106" i="83"/>
  <c r="BNG105" i="83"/>
  <c r="BNF105" i="83"/>
  <c r="BNE105" i="83"/>
  <c r="BNG104" i="83"/>
  <c r="BNF104" i="83"/>
  <c r="BNE104" i="83"/>
  <c r="BNG103" i="83"/>
  <c r="BNF103" i="83"/>
  <c r="BNE103" i="83"/>
  <c r="BNG102" i="83"/>
  <c r="BNF102" i="83"/>
  <c r="BNE102" i="83"/>
  <c r="BNG101" i="83"/>
  <c r="BNF101" i="83"/>
  <c r="BNE101" i="83"/>
  <c r="BNG100" i="83"/>
  <c r="BNF100" i="83"/>
  <c r="BNE100" i="83"/>
  <c r="BNG99" i="83"/>
  <c r="BNF99" i="83"/>
  <c r="BNE99" i="83"/>
  <c r="BNG98" i="83"/>
  <c r="BNF98" i="83"/>
  <c r="BNE98" i="83"/>
  <c r="BNG97" i="83"/>
  <c r="BNF97" i="83"/>
  <c r="BNE97" i="83"/>
  <c r="BNG96" i="83"/>
  <c r="BNF96" i="83"/>
  <c r="BNE96" i="83"/>
  <c r="BNG95" i="83"/>
  <c r="BNF95" i="83"/>
  <c r="BNE95" i="83"/>
  <c r="BNG94" i="83"/>
  <c r="BNF94" i="83"/>
  <c r="BNE94" i="83"/>
  <c r="BNG93" i="83"/>
  <c r="BNF93" i="83"/>
  <c r="BNE93" i="83"/>
  <c r="BNG92" i="83"/>
  <c r="BNF92" i="83"/>
  <c r="BNE92" i="83"/>
  <c r="BNG91" i="83"/>
  <c r="BNF91" i="83"/>
  <c r="BNE91" i="83"/>
  <c r="BNG90" i="83"/>
  <c r="BNF90" i="83"/>
  <c r="BNE90" i="83"/>
  <c r="BNG89" i="83"/>
  <c r="BNF89" i="83"/>
  <c r="BNE89" i="83"/>
  <c r="BNG88" i="83"/>
  <c r="BNF88" i="83"/>
  <c r="BNE88" i="83"/>
  <c r="BNG87" i="83"/>
  <c r="BNF87" i="83"/>
  <c r="BNE87" i="83"/>
  <c r="BNG86" i="83"/>
  <c r="BNF86" i="83"/>
  <c r="BNE86" i="83"/>
  <c r="BNG85" i="83"/>
  <c r="BNF85" i="83"/>
  <c r="BNE85" i="83"/>
  <c r="BNG84" i="83"/>
  <c r="BNF84" i="83"/>
  <c r="BNE84" i="83"/>
  <c r="BNG83" i="83"/>
  <c r="BNF83" i="83"/>
  <c r="BNE83" i="83"/>
  <c r="BNG82" i="83"/>
  <c r="BNF82" i="83"/>
  <c r="BNE82" i="83"/>
  <c r="BNG81" i="83"/>
  <c r="BNF81" i="83"/>
  <c r="BNE81" i="83"/>
  <c r="BNG80" i="83"/>
  <c r="BNF80" i="83"/>
  <c r="BNE80" i="83"/>
  <c r="BNG79" i="83"/>
  <c r="BNF79" i="83"/>
  <c r="BNE79" i="83"/>
  <c r="BNG78" i="83"/>
  <c r="BNF78" i="83"/>
  <c r="BNE78" i="83"/>
  <c r="BNG77" i="83"/>
  <c r="BNF77" i="83"/>
  <c r="BNE77" i="83"/>
  <c r="BNG76" i="83"/>
  <c r="BNF76" i="83"/>
  <c r="BNE76" i="83"/>
  <c r="BNG75" i="83"/>
  <c r="BNF75" i="83"/>
  <c r="BNE75" i="83"/>
  <c r="BNG74" i="83"/>
  <c r="BNF74" i="83"/>
  <c r="BNE74" i="83"/>
  <c r="BNG73" i="83"/>
  <c r="BNF73" i="83"/>
  <c r="BNE73" i="83"/>
  <c r="BNG72" i="83"/>
  <c r="BNF72" i="83"/>
  <c r="BNE72" i="83"/>
  <c r="BNG71" i="83"/>
  <c r="BNF71" i="83"/>
  <c r="BNE71" i="83"/>
  <c r="BNG70" i="83"/>
  <c r="BNF70" i="83"/>
  <c r="BNE70" i="83"/>
  <c r="BNG69" i="83"/>
  <c r="BNF69" i="83"/>
  <c r="BNE69" i="83"/>
  <c r="BNG68" i="83"/>
  <c r="BNF68" i="83"/>
  <c r="BNE68" i="83"/>
  <c r="BNG67" i="83"/>
  <c r="BNF67" i="83"/>
  <c r="BNE67" i="83"/>
  <c r="BNG66" i="83"/>
  <c r="BNF66" i="83"/>
  <c r="BNE66" i="83"/>
  <c r="BNG65" i="83"/>
  <c r="BNF65" i="83"/>
  <c r="BNE65" i="83"/>
  <c r="BNG64" i="83"/>
  <c r="BNF64" i="83"/>
  <c r="BNE64" i="83"/>
  <c r="BNG63" i="83"/>
  <c r="BNF63" i="83"/>
  <c r="BNE63" i="83"/>
  <c r="BNG62" i="83"/>
  <c r="BNF62" i="83"/>
  <c r="BNE62" i="83"/>
  <c r="BNG61" i="83"/>
  <c r="BNF61" i="83"/>
  <c r="BNE61" i="83"/>
  <c r="BNG11" i="83"/>
  <c r="BNF11" i="83"/>
  <c r="BNE11" i="83"/>
  <c r="BNG9" i="83"/>
  <c r="BNF9" i="83"/>
  <c r="BNE9" i="83"/>
  <c r="BNG1" i="83"/>
  <c r="BNE1" i="83"/>
  <c r="BNA1" i="83"/>
  <c r="BNF1" i="83" s="1"/>
  <c r="BMZ110" i="83"/>
  <c r="BMY110" i="83"/>
  <c r="BMX110" i="83"/>
  <c r="BMZ109" i="83"/>
  <c r="BMY109" i="83"/>
  <c r="BMX109" i="83"/>
  <c r="BMZ108" i="83"/>
  <c r="BMY108" i="83"/>
  <c r="BMX108" i="83"/>
  <c r="BMZ107" i="83"/>
  <c r="BMY107" i="83"/>
  <c r="BMX107" i="83"/>
  <c r="BMZ106" i="83"/>
  <c r="BMY106" i="83"/>
  <c r="BMX106" i="83"/>
  <c r="BMZ105" i="83"/>
  <c r="BMY105" i="83"/>
  <c r="BMX105" i="83"/>
  <c r="BMZ104" i="83"/>
  <c r="BMY104" i="83"/>
  <c r="BMX104" i="83"/>
  <c r="BMZ103" i="83"/>
  <c r="BMY103" i="83"/>
  <c r="BMX103" i="83"/>
  <c r="BMZ102" i="83"/>
  <c r="BMY102" i="83"/>
  <c r="BMX102" i="83"/>
  <c r="BMZ101" i="83"/>
  <c r="BMY101" i="83"/>
  <c r="BMX101" i="83"/>
  <c r="BMZ100" i="83"/>
  <c r="BMY100" i="83"/>
  <c r="BMX100" i="83"/>
  <c r="BMZ99" i="83"/>
  <c r="BMY99" i="83"/>
  <c r="BMX99" i="83"/>
  <c r="BMZ98" i="83"/>
  <c r="BMY98" i="83"/>
  <c r="BMX98" i="83"/>
  <c r="BMZ97" i="83"/>
  <c r="BMY97" i="83"/>
  <c r="BMX97" i="83"/>
  <c r="BMZ96" i="83"/>
  <c r="BMY96" i="83"/>
  <c r="BMX96" i="83"/>
  <c r="BMZ95" i="83"/>
  <c r="BMY95" i="83"/>
  <c r="BMX95" i="83"/>
  <c r="BMZ94" i="83"/>
  <c r="BMY94" i="83"/>
  <c r="BMX94" i="83"/>
  <c r="BMZ93" i="83"/>
  <c r="BMY93" i="83"/>
  <c r="BMX93" i="83"/>
  <c r="BMZ92" i="83"/>
  <c r="BMY92" i="83"/>
  <c r="BMX92" i="83"/>
  <c r="BMZ91" i="83"/>
  <c r="BMY91" i="83"/>
  <c r="BMX91" i="83"/>
  <c r="BMZ90" i="83"/>
  <c r="BMY90" i="83"/>
  <c r="BMX90" i="83"/>
  <c r="BMZ89" i="83"/>
  <c r="BMY89" i="83"/>
  <c r="BMX89" i="83"/>
  <c r="BMZ88" i="83"/>
  <c r="BMY88" i="83"/>
  <c r="BMX88" i="83"/>
  <c r="BMZ87" i="83"/>
  <c r="BMY87" i="83"/>
  <c r="BMX87" i="83"/>
  <c r="BMZ86" i="83"/>
  <c r="BMY86" i="83"/>
  <c r="BMX86" i="83"/>
  <c r="BMZ85" i="83"/>
  <c r="BMY85" i="83"/>
  <c r="BMX85" i="83"/>
  <c r="BMZ84" i="83"/>
  <c r="BMY84" i="83"/>
  <c r="BMX84" i="83"/>
  <c r="BMZ83" i="83"/>
  <c r="BMY83" i="83"/>
  <c r="BMX83" i="83"/>
  <c r="BMZ82" i="83"/>
  <c r="BMY82" i="83"/>
  <c r="BMX82" i="83"/>
  <c r="BMZ81" i="83"/>
  <c r="BMY81" i="83"/>
  <c r="BMX81" i="83"/>
  <c r="BMZ80" i="83"/>
  <c r="BMY80" i="83"/>
  <c r="BMX80" i="83"/>
  <c r="BMZ79" i="83"/>
  <c r="BMY79" i="83"/>
  <c r="BMX79" i="83"/>
  <c r="BMZ78" i="83"/>
  <c r="BMY78" i="83"/>
  <c r="BMX78" i="83"/>
  <c r="BMZ77" i="83"/>
  <c r="BMY77" i="83"/>
  <c r="BMX77" i="83"/>
  <c r="BMZ76" i="83"/>
  <c r="BMY76" i="83"/>
  <c r="BMX76" i="83"/>
  <c r="BMZ75" i="83"/>
  <c r="BMY75" i="83"/>
  <c r="BMX75" i="83"/>
  <c r="BMZ74" i="83"/>
  <c r="BMY74" i="83"/>
  <c r="BMX74" i="83"/>
  <c r="BMZ73" i="83"/>
  <c r="BMY73" i="83"/>
  <c r="BMX73" i="83"/>
  <c r="BMZ72" i="83"/>
  <c r="BMY72" i="83"/>
  <c r="BMX72" i="83"/>
  <c r="BMZ71" i="83"/>
  <c r="BMY71" i="83"/>
  <c r="BMX71" i="83"/>
  <c r="BMZ70" i="83"/>
  <c r="BMY70" i="83"/>
  <c r="BMX70" i="83"/>
  <c r="BMZ69" i="83"/>
  <c r="BMY69" i="83"/>
  <c r="BMX69" i="83"/>
  <c r="BMZ68" i="83"/>
  <c r="BMY68" i="83"/>
  <c r="BMX68" i="83"/>
  <c r="BMZ67" i="83"/>
  <c r="BMY67" i="83"/>
  <c r="BMX67" i="83"/>
  <c r="BMZ66" i="83"/>
  <c r="BMY66" i="83"/>
  <c r="BMX66" i="83"/>
  <c r="BMZ65" i="83"/>
  <c r="BMY65" i="83"/>
  <c r="BMX65" i="83"/>
  <c r="BMZ64" i="83"/>
  <c r="BMY64" i="83"/>
  <c r="BMX64" i="83"/>
  <c r="BMZ63" i="83"/>
  <c r="BMY63" i="83"/>
  <c r="BMX63" i="83"/>
  <c r="BMZ62" i="83"/>
  <c r="BMY62" i="83"/>
  <c r="BMX62" i="83"/>
  <c r="BMZ61" i="83"/>
  <c r="BMY61" i="83"/>
  <c r="BMX61" i="83"/>
  <c r="BMZ60" i="83"/>
  <c r="BMY60" i="83"/>
  <c r="BMX60" i="83"/>
  <c r="BMZ59" i="83"/>
  <c r="BMY59" i="83"/>
  <c r="BMX59" i="83"/>
  <c r="BMZ58" i="83"/>
  <c r="BMY58" i="83"/>
  <c r="BMX58" i="83"/>
  <c r="BMZ57" i="83"/>
  <c r="BMY57" i="83"/>
  <c r="BMX57" i="83"/>
  <c r="BMZ56" i="83"/>
  <c r="BMY56" i="83"/>
  <c r="BMX56" i="83"/>
  <c r="BMZ55" i="83"/>
  <c r="BMY55" i="83"/>
  <c r="BMX55" i="83"/>
  <c r="BMZ54" i="83"/>
  <c r="BMY54" i="83"/>
  <c r="BMX54" i="83"/>
  <c r="BMZ53" i="83"/>
  <c r="BMY53" i="83"/>
  <c r="BMX53" i="83"/>
  <c r="BMZ52" i="83"/>
  <c r="BMY52" i="83"/>
  <c r="BMX52" i="83"/>
  <c r="BMZ51" i="83"/>
  <c r="BMY51" i="83"/>
  <c r="BMX51" i="83"/>
  <c r="BMZ50" i="83"/>
  <c r="BMY50" i="83"/>
  <c r="BMX50" i="83"/>
  <c r="BMZ49" i="83"/>
  <c r="BMY49" i="83"/>
  <c r="BMX49" i="83"/>
  <c r="BMZ48" i="83"/>
  <c r="BMY48" i="83"/>
  <c r="BMX48" i="83"/>
  <c r="BMZ47" i="83"/>
  <c r="BMY47" i="83"/>
  <c r="BMX47" i="83"/>
  <c r="BMZ46" i="83"/>
  <c r="BMY46" i="83"/>
  <c r="BMX46" i="83"/>
  <c r="BMZ11" i="83"/>
  <c r="BMY11" i="83"/>
  <c r="BMX11" i="83"/>
  <c r="BMZ9" i="83"/>
  <c r="BMY9" i="83"/>
  <c r="BMX9" i="83"/>
  <c r="BMY1" i="83"/>
  <c r="BMT1" i="83"/>
  <c r="BMS110" i="83"/>
  <c r="BMR110" i="83"/>
  <c r="BMQ110" i="83"/>
  <c r="BMS109" i="83"/>
  <c r="BMR109" i="83"/>
  <c r="BMQ109" i="83"/>
  <c r="BMS108" i="83"/>
  <c r="BMR108" i="83"/>
  <c r="BMQ108" i="83"/>
  <c r="BMS107" i="83"/>
  <c r="BMR107" i="83"/>
  <c r="BMQ107" i="83"/>
  <c r="BMS106" i="83"/>
  <c r="BMR106" i="83"/>
  <c r="BMQ106" i="83"/>
  <c r="BMS105" i="83"/>
  <c r="BMR105" i="83"/>
  <c r="BMQ105" i="83"/>
  <c r="BMS104" i="83"/>
  <c r="BMR104" i="83"/>
  <c r="BMQ104" i="83"/>
  <c r="BMS103" i="83"/>
  <c r="BMR103" i="83"/>
  <c r="BMQ103" i="83"/>
  <c r="BMS102" i="83"/>
  <c r="BMR102" i="83"/>
  <c r="BMQ102" i="83"/>
  <c r="BMS101" i="83"/>
  <c r="BMR101" i="83"/>
  <c r="BMQ101" i="83"/>
  <c r="BMS100" i="83"/>
  <c r="BMR100" i="83"/>
  <c r="BMQ100" i="83"/>
  <c r="BMS99" i="83"/>
  <c r="BMR99" i="83"/>
  <c r="BMQ99" i="83"/>
  <c r="BMS98" i="83"/>
  <c r="BMR98" i="83"/>
  <c r="BMQ98" i="83"/>
  <c r="BMS97" i="83"/>
  <c r="BMR97" i="83"/>
  <c r="BMQ97" i="83"/>
  <c r="BMS96" i="83"/>
  <c r="BMR96" i="83"/>
  <c r="BMQ96" i="83"/>
  <c r="BMS95" i="83"/>
  <c r="BMR95" i="83"/>
  <c r="BMQ95" i="83"/>
  <c r="BMS94" i="83"/>
  <c r="BMR94" i="83"/>
  <c r="BMQ94" i="83"/>
  <c r="BMS93" i="83"/>
  <c r="BMR93" i="83"/>
  <c r="BMQ93" i="83"/>
  <c r="BMS92" i="83"/>
  <c r="BMR92" i="83"/>
  <c r="BMQ92" i="83"/>
  <c r="BMS91" i="83"/>
  <c r="BMR91" i="83"/>
  <c r="BMQ91" i="83"/>
  <c r="BMS90" i="83"/>
  <c r="BMR90" i="83"/>
  <c r="BMQ90" i="83"/>
  <c r="BMS89" i="83"/>
  <c r="BMR89" i="83"/>
  <c r="BMQ89" i="83"/>
  <c r="BMS88" i="83"/>
  <c r="BMR88" i="83"/>
  <c r="BMQ88" i="83"/>
  <c r="BMS87" i="83"/>
  <c r="BMR87" i="83"/>
  <c r="BMQ87" i="83"/>
  <c r="BMS86" i="83"/>
  <c r="BMR86" i="83"/>
  <c r="BMQ86" i="83"/>
  <c r="BMS85" i="83"/>
  <c r="BMR85" i="83"/>
  <c r="BMQ85" i="83"/>
  <c r="BMS84" i="83"/>
  <c r="BMR84" i="83"/>
  <c r="BMQ84" i="83"/>
  <c r="BMS83" i="83"/>
  <c r="BMR83" i="83"/>
  <c r="BMQ83" i="83"/>
  <c r="BMS82" i="83"/>
  <c r="BMR82" i="83"/>
  <c r="BMQ82" i="83"/>
  <c r="BMS81" i="83"/>
  <c r="BMR81" i="83"/>
  <c r="BMQ81" i="83"/>
  <c r="BMS80" i="83"/>
  <c r="BMR80" i="83"/>
  <c r="BMQ80" i="83"/>
  <c r="BMS79" i="83"/>
  <c r="BMR79" i="83"/>
  <c r="BMQ79" i="83"/>
  <c r="BMS78" i="83"/>
  <c r="BMR78" i="83"/>
  <c r="BMQ78" i="83"/>
  <c r="BMS77" i="83"/>
  <c r="BMR77" i="83"/>
  <c r="BMQ77" i="83"/>
  <c r="BMS76" i="83"/>
  <c r="BMR76" i="83"/>
  <c r="BMQ76" i="83"/>
  <c r="BMS75" i="83"/>
  <c r="BMR75" i="83"/>
  <c r="BMQ75" i="83"/>
  <c r="BMS74" i="83"/>
  <c r="BMR74" i="83"/>
  <c r="BMQ74" i="83"/>
  <c r="BMS73" i="83"/>
  <c r="BMR73" i="83"/>
  <c r="BMQ73" i="83"/>
  <c r="BMS72" i="83"/>
  <c r="BMR72" i="83"/>
  <c r="BMQ72" i="83"/>
  <c r="BMS71" i="83"/>
  <c r="BMR71" i="83"/>
  <c r="BMQ71" i="83"/>
  <c r="BMS70" i="83"/>
  <c r="BMR70" i="83"/>
  <c r="BMQ70" i="83"/>
  <c r="BMS69" i="83"/>
  <c r="BMR69" i="83"/>
  <c r="BMQ69" i="83"/>
  <c r="BMS68" i="83"/>
  <c r="BMR68" i="83"/>
  <c r="BMQ68" i="83"/>
  <c r="BMS67" i="83"/>
  <c r="BMR67" i="83"/>
  <c r="BMQ67" i="83"/>
  <c r="BMS66" i="83"/>
  <c r="BMR66" i="83"/>
  <c r="BMQ66" i="83"/>
  <c r="BMS65" i="83"/>
  <c r="BMR65" i="83"/>
  <c r="BMQ65" i="83"/>
  <c r="BMS64" i="83"/>
  <c r="BMR64" i="83"/>
  <c r="BMQ64" i="83"/>
  <c r="BMS63" i="83"/>
  <c r="BMR63" i="83"/>
  <c r="BMQ63" i="83"/>
  <c r="BMS62" i="83"/>
  <c r="BMR62" i="83"/>
  <c r="BMQ62" i="83"/>
  <c r="BMS61" i="83"/>
  <c r="BMR61" i="83"/>
  <c r="BMQ61" i="83"/>
  <c r="BMS60" i="83"/>
  <c r="BMR60" i="83"/>
  <c r="BMQ60" i="83"/>
  <c r="BMS59" i="83"/>
  <c r="BMR59" i="83"/>
  <c r="BMQ59" i="83"/>
  <c r="BMS58" i="83"/>
  <c r="BMR58" i="83"/>
  <c r="BMQ58" i="83"/>
  <c r="BMS57" i="83"/>
  <c r="BMR57" i="83"/>
  <c r="BMQ57" i="83"/>
  <c r="BMS56" i="83"/>
  <c r="BMR56" i="83"/>
  <c r="BMQ56" i="83"/>
  <c r="BMS55" i="83"/>
  <c r="BMR55" i="83"/>
  <c r="BMQ55" i="83"/>
  <c r="BMS54" i="83"/>
  <c r="BMR54" i="83"/>
  <c r="BMQ54" i="83"/>
  <c r="BMS53" i="83"/>
  <c r="BMR53" i="83"/>
  <c r="BMQ53" i="83"/>
  <c r="BMS52" i="83"/>
  <c r="BMR52" i="83"/>
  <c r="BMQ52" i="83"/>
  <c r="BMS51" i="83"/>
  <c r="BMR51" i="83"/>
  <c r="BMQ51" i="83"/>
  <c r="BMS50" i="83"/>
  <c r="BMR50" i="83"/>
  <c r="BMQ50" i="83"/>
  <c r="BMS49" i="83"/>
  <c r="BMR49" i="83"/>
  <c r="BMQ49" i="83"/>
  <c r="BMS48" i="83"/>
  <c r="BMR48" i="83"/>
  <c r="BMQ48" i="83"/>
  <c r="BMS47" i="83"/>
  <c r="BMR47" i="83"/>
  <c r="BMQ47" i="83"/>
  <c r="BMS46" i="83"/>
  <c r="BMR46" i="83"/>
  <c r="BMQ46" i="83"/>
  <c r="BMS45" i="83"/>
  <c r="BMR45" i="83"/>
  <c r="BMQ45" i="83"/>
  <c r="BMS44" i="83"/>
  <c r="BMR44" i="83"/>
  <c r="BMQ44" i="83"/>
  <c r="BMS43" i="83"/>
  <c r="BMR43" i="83"/>
  <c r="BMQ43" i="83"/>
  <c r="BMS42" i="83"/>
  <c r="BMR42" i="83"/>
  <c r="BMQ42" i="83"/>
  <c r="BMS41" i="83"/>
  <c r="BMR41" i="83"/>
  <c r="BMQ41" i="83"/>
  <c r="BMS40" i="83"/>
  <c r="BMR40" i="83"/>
  <c r="BMQ40" i="83"/>
  <c r="BMS39" i="83"/>
  <c r="BMR39" i="83"/>
  <c r="BMQ39" i="83"/>
  <c r="BMS11" i="83"/>
  <c r="BMR11" i="83"/>
  <c r="BMQ11" i="83"/>
  <c r="BMS9" i="83"/>
  <c r="BMR9" i="83"/>
  <c r="BMQ9" i="83"/>
  <c r="BMR1" i="83"/>
  <c r="BMM1" i="83"/>
  <c r="BML110" i="83"/>
  <c r="BMK110" i="83"/>
  <c r="BMJ110" i="83"/>
  <c r="BML109" i="83"/>
  <c r="BMK109" i="83"/>
  <c r="BMJ109" i="83"/>
  <c r="BML108" i="83"/>
  <c r="BMK108" i="83"/>
  <c r="BMJ108" i="83"/>
  <c r="BML107" i="83"/>
  <c r="BMK107" i="83"/>
  <c r="BMJ107" i="83"/>
  <c r="BML106" i="83"/>
  <c r="BMK106" i="83"/>
  <c r="BMJ106" i="83"/>
  <c r="BML105" i="83"/>
  <c r="BMK105" i="83"/>
  <c r="BMJ105" i="83"/>
  <c r="BML104" i="83"/>
  <c r="BMK104" i="83"/>
  <c r="BMJ104" i="83"/>
  <c r="BML103" i="83"/>
  <c r="BMK103" i="83"/>
  <c r="BMJ103" i="83"/>
  <c r="BML102" i="83"/>
  <c r="BMK102" i="83"/>
  <c r="BMJ102" i="83"/>
  <c r="BML101" i="83"/>
  <c r="BMK101" i="83"/>
  <c r="BMJ101" i="83"/>
  <c r="BML100" i="83"/>
  <c r="BMK100" i="83"/>
  <c r="BMJ100" i="83"/>
  <c r="BML99" i="83"/>
  <c r="BMK99" i="83"/>
  <c r="BMJ99" i="83"/>
  <c r="BML98" i="83"/>
  <c r="BMK98" i="83"/>
  <c r="BMJ98" i="83"/>
  <c r="BML97" i="83"/>
  <c r="BMK97" i="83"/>
  <c r="BMJ97" i="83"/>
  <c r="BML96" i="83"/>
  <c r="BMK96" i="83"/>
  <c r="BMJ96" i="83"/>
  <c r="BML95" i="83"/>
  <c r="BMK95" i="83"/>
  <c r="BMJ95" i="83"/>
  <c r="BML94" i="83"/>
  <c r="BMK94" i="83"/>
  <c r="BMJ94" i="83"/>
  <c r="BML93" i="83"/>
  <c r="BMK93" i="83"/>
  <c r="BMJ93" i="83"/>
  <c r="BML92" i="83"/>
  <c r="BMK92" i="83"/>
  <c r="BMJ92" i="83"/>
  <c r="BML91" i="83"/>
  <c r="BMK91" i="83"/>
  <c r="BMJ91" i="83"/>
  <c r="BML90" i="83"/>
  <c r="BMK90" i="83"/>
  <c r="BMJ90" i="83"/>
  <c r="BML89" i="83"/>
  <c r="BMK89" i="83"/>
  <c r="BMJ89" i="83"/>
  <c r="BML88" i="83"/>
  <c r="BMK88" i="83"/>
  <c r="BMJ88" i="83"/>
  <c r="BML87" i="83"/>
  <c r="BMK87" i="83"/>
  <c r="BMJ87" i="83"/>
  <c r="BML86" i="83"/>
  <c r="BMK86" i="83"/>
  <c r="BMJ86" i="83"/>
  <c r="BML85" i="83"/>
  <c r="BMK85" i="83"/>
  <c r="BMJ85" i="83"/>
  <c r="BML84" i="83"/>
  <c r="BMK84" i="83"/>
  <c r="BMJ84" i="83"/>
  <c r="BML83" i="83"/>
  <c r="BMK83" i="83"/>
  <c r="BMJ83" i="83"/>
  <c r="BML82" i="83"/>
  <c r="BMK82" i="83"/>
  <c r="BMJ82" i="83"/>
  <c r="BML81" i="83"/>
  <c r="BMK81" i="83"/>
  <c r="BMJ81" i="83"/>
  <c r="BML80" i="83"/>
  <c r="BMK80" i="83"/>
  <c r="BMJ80" i="83"/>
  <c r="BML79" i="83"/>
  <c r="BMK79" i="83"/>
  <c r="BMJ79" i="83"/>
  <c r="BML78" i="83"/>
  <c r="BMK78" i="83"/>
  <c r="BMJ78" i="83"/>
  <c r="BML77" i="83"/>
  <c r="BMK77" i="83"/>
  <c r="BMJ77" i="83"/>
  <c r="BML76" i="83"/>
  <c r="BMK76" i="83"/>
  <c r="BMJ76" i="83"/>
  <c r="BML75" i="83"/>
  <c r="BMK75" i="83"/>
  <c r="BMJ75" i="83"/>
  <c r="BML74" i="83"/>
  <c r="BMK74" i="83"/>
  <c r="BMJ74" i="83"/>
  <c r="BML73" i="83"/>
  <c r="BMK73" i="83"/>
  <c r="BMJ73" i="83"/>
  <c r="BML72" i="83"/>
  <c r="BMK72" i="83"/>
  <c r="BMJ72" i="83"/>
  <c r="BML71" i="83"/>
  <c r="BMK71" i="83"/>
  <c r="BMJ71" i="83"/>
  <c r="BML70" i="83"/>
  <c r="BMK70" i="83"/>
  <c r="BMJ70" i="83"/>
  <c r="BML69" i="83"/>
  <c r="BMK69" i="83"/>
  <c r="BMJ69" i="83"/>
  <c r="BML68" i="83"/>
  <c r="BMK68" i="83"/>
  <c r="BMJ68" i="83"/>
  <c r="BML67" i="83"/>
  <c r="BMK67" i="83"/>
  <c r="BMJ67" i="83"/>
  <c r="BML66" i="83"/>
  <c r="BMK66" i="83"/>
  <c r="BMJ66" i="83"/>
  <c r="BML65" i="83"/>
  <c r="BMK65" i="83"/>
  <c r="BMJ65" i="83"/>
  <c r="BML64" i="83"/>
  <c r="BMK64" i="83"/>
  <c r="BMJ64" i="83"/>
  <c r="BML63" i="83"/>
  <c r="BMK63" i="83"/>
  <c r="BMJ63" i="83"/>
  <c r="BML62" i="83"/>
  <c r="BMK62" i="83"/>
  <c r="BMJ62" i="83"/>
  <c r="BML61" i="83"/>
  <c r="BMK61" i="83"/>
  <c r="BMJ61" i="83"/>
  <c r="BML60" i="83"/>
  <c r="BMK60" i="83"/>
  <c r="BMJ60" i="83"/>
  <c r="BML59" i="83"/>
  <c r="BMK59" i="83"/>
  <c r="BMJ59" i="83"/>
  <c r="BML58" i="83"/>
  <c r="BMK58" i="83"/>
  <c r="BMJ58" i="83"/>
  <c r="BML57" i="83"/>
  <c r="BMK57" i="83"/>
  <c r="BMJ57" i="83"/>
  <c r="BML56" i="83"/>
  <c r="BMK56" i="83"/>
  <c r="BMJ56" i="83"/>
  <c r="BML55" i="83"/>
  <c r="BMK55" i="83"/>
  <c r="BMJ55" i="83"/>
  <c r="BML54" i="83"/>
  <c r="BMK54" i="83"/>
  <c r="BMJ54" i="83"/>
  <c r="BML11" i="83"/>
  <c r="BMK11" i="83"/>
  <c r="BMJ11" i="83"/>
  <c r="BML9" i="83"/>
  <c r="BMK9" i="83"/>
  <c r="BMJ9" i="83"/>
  <c r="BML1" i="83"/>
  <c r="BMJ1" i="83"/>
  <c r="BMF1" i="83"/>
  <c r="BMK1" i="83" s="1"/>
  <c r="BME110" i="83"/>
  <c r="BMD110" i="83"/>
  <c r="BMC110" i="83"/>
  <c r="BME109" i="83"/>
  <c r="BMD109" i="83"/>
  <c r="BMC109" i="83"/>
  <c r="BME108" i="83"/>
  <c r="BMD108" i="83"/>
  <c r="BMC108" i="83"/>
  <c r="BME107" i="83"/>
  <c r="BMD107" i="83"/>
  <c r="BMC107" i="83"/>
  <c r="BME106" i="83"/>
  <c r="BMD106" i="83"/>
  <c r="BMC106" i="83"/>
  <c r="BME105" i="83"/>
  <c r="BMD105" i="83"/>
  <c r="BMC105" i="83"/>
  <c r="BME104" i="83"/>
  <c r="BMD104" i="83"/>
  <c r="BMC104" i="83"/>
  <c r="BME103" i="83"/>
  <c r="BMD103" i="83"/>
  <c r="BMC103" i="83"/>
  <c r="BME102" i="83"/>
  <c r="BMD102" i="83"/>
  <c r="BMC102" i="83"/>
  <c r="BME101" i="83"/>
  <c r="BMD101" i="83"/>
  <c r="BMC101" i="83"/>
  <c r="BME100" i="83"/>
  <c r="BMD100" i="83"/>
  <c r="BMC100" i="83"/>
  <c r="BME99" i="83"/>
  <c r="BMD99" i="83"/>
  <c r="BMC99" i="83"/>
  <c r="BME98" i="83"/>
  <c r="BMD98" i="83"/>
  <c r="BMC98" i="83"/>
  <c r="BME97" i="83"/>
  <c r="BMD97" i="83"/>
  <c r="BMC97" i="83"/>
  <c r="BME96" i="83"/>
  <c r="BMD96" i="83"/>
  <c r="BMC96" i="83"/>
  <c r="BME95" i="83"/>
  <c r="BMD95" i="83"/>
  <c r="BMC95" i="83"/>
  <c r="BME94" i="83"/>
  <c r="BMD94" i="83"/>
  <c r="BMC94" i="83"/>
  <c r="BME93" i="83"/>
  <c r="BMD93" i="83"/>
  <c r="BMC93" i="83"/>
  <c r="BME92" i="83"/>
  <c r="BMD92" i="83"/>
  <c r="BMC92" i="83"/>
  <c r="BME91" i="83"/>
  <c r="BMD91" i="83"/>
  <c r="BMC91" i="83"/>
  <c r="BME90" i="83"/>
  <c r="BMD90" i="83"/>
  <c r="BMC90" i="83"/>
  <c r="BME89" i="83"/>
  <c r="BMD89" i="83"/>
  <c r="BMC89" i="83"/>
  <c r="BME88" i="83"/>
  <c r="BMD88" i="83"/>
  <c r="BMC88" i="83"/>
  <c r="BME87" i="83"/>
  <c r="BMD87" i="83"/>
  <c r="BMC87" i="83"/>
  <c r="BME86" i="83"/>
  <c r="BMD86" i="83"/>
  <c r="BMC86" i="83"/>
  <c r="BME85" i="83"/>
  <c r="BMD85" i="83"/>
  <c r="BMC85" i="83"/>
  <c r="BME84" i="83"/>
  <c r="BMD84" i="83"/>
  <c r="BMC84" i="83"/>
  <c r="BME83" i="83"/>
  <c r="BMD83" i="83"/>
  <c r="BMC83" i="83"/>
  <c r="BME82" i="83"/>
  <c r="BMD82" i="83"/>
  <c r="BMC82" i="83"/>
  <c r="BME81" i="83"/>
  <c r="BMD81" i="83"/>
  <c r="BMC81" i="83"/>
  <c r="BME80" i="83"/>
  <c r="BMD80" i="83"/>
  <c r="BMC80" i="83"/>
  <c r="BME79" i="83"/>
  <c r="BMD79" i="83"/>
  <c r="BMC79" i="83"/>
  <c r="BME78" i="83"/>
  <c r="BMD78" i="83"/>
  <c r="BMC78" i="83"/>
  <c r="BME77" i="83"/>
  <c r="BMD77" i="83"/>
  <c r="BMC77" i="83"/>
  <c r="BME76" i="83"/>
  <c r="BMD76" i="83"/>
  <c r="BMC76" i="83"/>
  <c r="BME75" i="83"/>
  <c r="BMD75" i="83"/>
  <c r="BMC75" i="83"/>
  <c r="BME74" i="83"/>
  <c r="BMD74" i="83"/>
  <c r="BMC74" i="83"/>
  <c r="BME73" i="83"/>
  <c r="BMD73" i="83"/>
  <c r="BMC73" i="83"/>
  <c r="BME72" i="83"/>
  <c r="BMD72" i="83"/>
  <c r="BMC72" i="83"/>
  <c r="BME71" i="83"/>
  <c r="BMD71" i="83"/>
  <c r="BMC71" i="83"/>
  <c r="BME70" i="83"/>
  <c r="BMD70" i="83"/>
  <c r="BMC70" i="83"/>
  <c r="BME69" i="83"/>
  <c r="BMD69" i="83"/>
  <c r="BMC69" i="83"/>
  <c r="BME68" i="83"/>
  <c r="BMD68" i="83"/>
  <c r="BMC68" i="83"/>
  <c r="BME67" i="83"/>
  <c r="BMD67" i="83"/>
  <c r="BMC67" i="83"/>
  <c r="BME66" i="83"/>
  <c r="BMD66" i="83"/>
  <c r="BMC66" i="83"/>
  <c r="BME65" i="83"/>
  <c r="BMD65" i="83"/>
  <c r="BMC65" i="83"/>
  <c r="BME64" i="83"/>
  <c r="BMD64" i="83"/>
  <c r="BMC64" i="83"/>
  <c r="BME63" i="83"/>
  <c r="BMD63" i="83"/>
  <c r="BMC63" i="83"/>
  <c r="BME62" i="83"/>
  <c r="BMD62" i="83"/>
  <c r="BMC62" i="83"/>
  <c r="BME61" i="83"/>
  <c r="BMD61" i="83"/>
  <c r="BMC61" i="83"/>
  <c r="BME60" i="83"/>
  <c r="BMD60" i="83"/>
  <c r="BMC60" i="83"/>
  <c r="BME59" i="83"/>
  <c r="BMD59" i="83"/>
  <c r="BMC59" i="83"/>
  <c r="BME58" i="83"/>
  <c r="BMD58" i="83"/>
  <c r="BMC58" i="83"/>
  <c r="BME57" i="83"/>
  <c r="BMD57" i="83"/>
  <c r="BMC57" i="83"/>
  <c r="BME56" i="83"/>
  <c r="BMD56" i="83"/>
  <c r="BMC56" i="83"/>
  <c r="BME55" i="83"/>
  <c r="BMD55" i="83"/>
  <c r="BMC55" i="83"/>
  <c r="BME54" i="83"/>
  <c r="BMD54" i="83"/>
  <c r="BMC54" i="83"/>
  <c r="BME53" i="83"/>
  <c r="BMD53" i="83"/>
  <c r="BMC53" i="83"/>
  <c r="BME52" i="83"/>
  <c r="BMD52" i="83"/>
  <c r="BMC52" i="83"/>
  <c r="BME51" i="83"/>
  <c r="BMD51" i="83"/>
  <c r="BMC51" i="83"/>
  <c r="BME50" i="83"/>
  <c r="BMD50" i="83"/>
  <c r="BMC50" i="83"/>
  <c r="BME49" i="83"/>
  <c r="BMD49" i="83"/>
  <c r="BMC49" i="83"/>
  <c r="BME48" i="83"/>
  <c r="BMD48" i="83"/>
  <c r="BMC48" i="83"/>
  <c r="BME47" i="83"/>
  <c r="BMD47" i="83"/>
  <c r="BMC47" i="83"/>
  <c r="BME46" i="83"/>
  <c r="BMD46" i="83"/>
  <c r="BMC46" i="83"/>
  <c r="BME45" i="83"/>
  <c r="BMD45" i="83"/>
  <c r="BMC45" i="83"/>
  <c r="BME11" i="83"/>
  <c r="BMD11" i="83"/>
  <c r="BMC11" i="83"/>
  <c r="BME9" i="83"/>
  <c r="BMD9" i="83"/>
  <c r="BMC9" i="83"/>
  <c r="BME1" i="83"/>
  <c r="BMC1" i="83"/>
  <c r="BLY1" i="83"/>
  <c r="BMD1" i="83" s="1"/>
  <c r="BLX110" i="83"/>
  <c r="BLW110" i="83"/>
  <c r="BLV110" i="83"/>
  <c r="BLX109" i="83"/>
  <c r="BLW109" i="83"/>
  <c r="BLV109" i="83"/>
  <c r="BLX108" i="83"/>
  <c r="BLW108" i="83"/>
  <c r="BLV108" i="83"/>
  <c r="BLX107" i="83"/>
  <c r="BLW107" i="83"/>
  <c r="BLV107" i="83"/>
  <c r="BLX106" i="83"/>
  <c r="BLW106" i="83"/>
  <c r="BLV106" i="83"/>
  <c r="BLX105" i="83"/>
  <c r="BLW105" i="83"/>
  <c r="BLV105" i="83"/>
  <c r="BLX104" i="83"/>
  <c r="BLW104" i="83"/>
  <c r="BLV104" i="83"/>
  <c r="BLX103" i="83"/>
  <c r="BLW103" i="83"/>
  <c r="BLV103" i="83"/>
  <c r="BLX102" i="83"/>
  <c r="BLW102" i="83"/>
  <c r="BLV102" i="83"/>
  <c r="BLX101" i="83"/>
  <c r="BLW101" i="83"/>
  <c r="BLV101" i="83"/>
  <c r="BLX100" i="83"/>
  <c r="BLW100" i="83"/>
  <c r="BLV100" i="83"/>
  <c r="BLX99" i="83"/>
  <c r="BLW99" i="83"/>
  <c r="BLV99" i="83"/>
  <c r="BLX98" i="83"/>
  <c r="BLW98" i="83"/>
  <c r="BLV98" i="83"/>
  <c r="BLX97" i="83"/>
  <c r="BLW97" i="83"/>
  <c r="BLV97" i="83"/>
  <c r="BLX96" i="83"/>
  <c r="BLW96" i="83"/>
  <c r="BLV96" i="83"/>
  <c r="BLX95" i="83"/>
  <c r="BLW95" i="83"/>
  <c r="BLV95" i="83"/>
  <c r="BLX94" i="83"/>
  <c r="BLW94" i="83"/>
  <c r="BLV94" i="83"/>
  <c r="BLX93" i="83"/>
  <c r="BLW93" i="83"/>
  <c r="BLV93" i="83"/>
  <c r="BLX92" i="83"/>
  <c r="BLW92" i="83"/>
  <c r="BLV92" i="83"/>
  <c r="BLX91" i="83"/>
  <c r="BLW91" i="83"/>
  <c r="BLV91" i="83"/>
  <c r="BLX90" i="83"/>
  <c r="BLW90" i="83"/>
  <c r="BLV90" i="83"/>
  <c r="BLX89" i="83"/>
  <c r="BLW89" i="83"/>
  <c r="BLV89" i="83"/>
  <c r="BLX88" i="83"/>
  <c r="BLW88" i="83"/>
  <c r="BLV88" i="83"/>
  <c r="BLX87" i="83"/>
  <c r="BLW87" i="83"/>
  <c r="BLV87" i="83"/>
  <c r="BLX86" i="83"/>
  <c r="BLW86" i="83"/>
  <c r="BLV86" i="83"/>
  <c r="BLX85" i="83"/>
  <c r="BLW85" i="83"/>
  <c r="BLV85" i="83"/>
  <c r="BLX84" i="83"/>
  <c r="BLW84" i="83"/>
  <c r="BLV84" i="83"/>
  <c r="BLX83" i="83"/>
  <c r="BLW83" i="83"/>
  <c r="BLV83" i="83"/>
  <c r="BLX82" i="83"/>
  <c r="BLW82" i="83"/>
  <c r="BLV82" i="83"/>
  <c r="BLX81" i="83"/>
  <c r="BLW81" i="83"/>
  <c r="BLV81" i="83"/>
  <c r="BLX80" i="83"/>
  <c r="BLW80" i="83"/>
  <c r="BLV80" i="83"/>
  <c r="BLX79" i="83"/>
  <c r="BLW79" i="83"/>
  <c r="BLV79" i="83"/>
  <c r="BLX78" i="83"/>
  <c r="BLW78" i="83"/>
  <c r="BLV78" i="83"/>
  <c r="BLX77" i="83"/>
  <c r="BLW77" i="83"/>
  <c r="BLV77" i="83"/>
  <c r="BLX76" i="83"/>
  <c r="BLW76" i="83"/>
  <c r="BLV76" i="83"/>
  <c r="BLX75" i="83"/>
  <c r="BLW75" i="83"/>
  <c r="BLV75" i="83"/>
  <c r="BLX74" i="83"/>
  <c r="BLW74" i="83"/>
  <c r="BLV74" i="83"/>
  <c r="BLX73" i="83"/>
  <c r="BLW73" i="83"/>
  <c r="BLV73" i="83"/>
  <c r="BLX72" i="83"/>
  <c r="BLW72" i="83"/>
  <c r="BLV72" i="83"/>
  <c r="BLX71" i="83"/>
  <c r="BLW71" i="83"/>
  <c r="BLV71" i="83"/>
  <c r="BLX70" i="83"/>
  <c r="BLW70" i="83"/>
  <c r="BLV70" i="83"/>
  <c r="BLX69" i="83"/>
  <c r="BLW69" i="83"/>
  <c r="BLV69" i="83"/>
  <c r="BLX68" i="83"/>
  <c r="BLW68" i="83"/>
  <c r="BLV68" i="83"/>
  <c r="BLX67" i="83"/>
  <c r="BLW67" i="83"/>
  <c r="BLV67" i="83"/>
  <c r="BLX66" i="83"/>
  <c r="BLW66" i="83"/>
  <c r="BLV66" i="83"/>
  <c r="BLX65" i="83"/>
  <c r="BLW65" i="83"/>
  <c r="BLV65" i="83"/>
  <c r="BLX64" i="83"/>
  <c r="BLW64" i="83"/>
  <c r="BLV64" i="83"/>
  <c r="BLX63" i="83"/>
  <c r="BLW63" i="83"/>
  <c r="BLV63" i="83"/>
  <c r="BLX62" i="83"/>
  <c r="BLW62" i="83"/>
  <c r="BLV62" i="83"/>
  <c r="BLX61" i="83"/>
  <c r="BLW61" i="83"/>
  <c r="BLV61" i="83"/>
  <c r="BLX60" i="83"/>
  <c r="BLW60" i="83"/>
  <c r="BLV60" i="83"/>
  <c r="BLX59" i="83"/>
  <c r="BLW59" i="83"/>
  <c r="BLV59" i="83"/>
  <c r="BLX58" i="83"/>
  <c r="BLW58" i="83"/>
  <c r="BLV58" i="83"/>
  <c r="BLX57" i="83"/>
  <c r="BLW57" i="83"/>
  <c r="BLV57" i="83"/>
  <c r="BLX56" i="83"/>
  <c r="BLW56" i="83"/>
  <c r="BLV56" i="83"/>
  <c r="BLX55" i="83"/>
  <c r="BLW55" i="83"/>
  <c r="BLV55" i="83"/>
  <c r="BLX54" i="83"/>
  <c r="BLW54" i="83"/>
  <c r="BLV54" i="83"/>
  <c r="BLX53" i="83"/>
  <c r="BLW53" i="83"/>
  <c r="BLV53" i="83"/>
  <c r="BLX52" i="83"/>
  <c r="BLW52" i="83"/>
  <c r="BLV52" i="83"/>
  <c r="BLX51" i="83"/>
  <c r="BLW51" i="83"/>
  <c r="BLV51" i="83"/>
  <c r="BLX50" i="83"/>
  <c r="BLW50" i="83"/>
  <c r="BLV50" i="83"/>
  <c r="BLX11" i="83"/>
  <c r="BLW11" i="83"/>
  <c r="BLV11" i="83"/>
  <c r="BLX9" i="83"/>
  <c r="BLW9" i="83"/>
  <c r="BLV9" i="83"/>
  <c r="BLW1" i="83"/>
  <c r="BLR1" i="83"/>
  <c r="BLQ110" i="83"/>
  <c r="BLP110" i="83"/>
  <c r="BLO110" i="83"/>
  <c r="BLQ109" i="83"/>
  <c r="BLP109" i="83"/>
  <c r="BLO109" i="83"/>
  <c r="BLQ108" i="83"/>
  <c r="BLP108" i="83"/>
  <c r="BLO108" i="83"/>
  <c r="BLQ107" i="83"/>
  <c r="BLP107" i="83"/>
  <c r="BLO107" i="83"/>
  <c r="BLQ106" i="83"/>
  <c r="BLP106" i="83"/>
  <c r="BLO106" i="83"/>
  <c r="BLQ105" i="83"/>
  <c r="BLP105" i="83"/>
  <c r="BLO105" i="83"/>
  <c r="BLQ104" i="83"/>
  <c r="BLP104" i="83"/>
  <c r="BLO104" i="83"/>
  <c r="BLQ103" i="83"/>
  <c r="BLP103" i="83"/>
  <c r="BLO103" i="83"/>
  <c r="BLQ102" i="83"/>
  <c r="BLP102" i="83"/>
  <c r="BLO102" i="83"/>
  <c r="BLQ101" i="83"/>
  <c r="BLP101" i="83"/>
  <c r="BLO101" i="83"/>
  <c r="BLQ100" i="83"/>
  <c r="BLP100" i="83"/>
  <c r="BLO100" i="83"/>
  <c r="BLQ99" i="83"/>
  <c r="BLP99" i="83"/>
  <c r="BLO99" i="83"/>
  <c r="BLQ98" i="83"/>
  <c r="BLP98" i="83"/>
  <c r="BLO98" i="83"/>
  <c r="BLQ97" i="83"/>
  <c r="BLP97" i="83"/>
  <c r="BLO97" i="83"/>
  <c r="BLQ96" i="83"/>
  <c r="BLP96" i="83"/>
  <c r="BLO96" i="83"/>
  <c r="BLQ95" i="83"/>
  <c r="BLP95" i="83"/>
  <c r="BLO95" i="83"/>
  <c r="BLQ94" i="83"/>
  <c r="BLP94" i="83"/>
  <c r="BLO94" i="83"/>
  <c r="BLQ93" i="83"/>
  <c r="BLP93" i="83"/>
  <c r="BLO93" i="83"/>
  <c r="BLQ92" i="83"/>
  <c r="BLP92" i="83"/>
  <c r="BLO92" i="83"/>
  <c r="BLQ91" i="83"/>
  <c r="BLP91" i="83"/>
  <c r="BLO91" i="83"/>
  <c r="BLQ90" i="83"/>
  <c r="BLP90" i="83"/>
  <c r="BLO90" i="83"/>
  <c r="BLQ89" i="83"/>
  <c r="BLP89" i="83"/>
  <c r="BLO89" i="83"/>
  <c r="BLQ88" i="83"/>
  <c r="BLP88" i="83"/>
  <c r="BLO88" i="83"/>
  <c r="BLQ87" i="83"/>
  <c r="BLP87" i="83"/>
  <c r="BLO87" i="83"/>
  <c r="BLQ86" i="83"/>
  <c r="BLP86" i="83"/>
  <c r="BLO86" i="83"/>
  <c r="BLQ85" i="83"/>
  <c r="BLP85" i="83"/>
  <c r="BLO85" i="83"/>
  <c r="BLQ84" i="83"/>
  <c r="BLP84" i="83"/>
  <c r="BLO84" i="83"/>
  <c r="BLQ83" i="83"/>
  <c r="BLP83" i="83"/>
  <c r="BLO83" i="83"/>
  <c r="BLQ82" i="83"/>
  <c r="BLP82" i="83"/>
  <c r="BLO82" i="83"/>
  <c r="BLQ81" i="83"/>
  <c r="BLP81" i="83"/>
  <c r="BLO81" i="83"/>
  <c r="BLQ80" i="83"/>
  <c r="BLP80" i="83"/>
  <c r="BLO80" i="83"/>
  <c r="BLQ79" i="83"/>
  <c r="BLP79" i="83"/>
  <c r="BLO79" i="83"/>
  <c r="BLQ78" i="83"/>
  <c r="BLP78" i="83"/>
  <c r="BLO78" i="83"/>
  <c r="BLQ77" i="83"/>
  <c r="BLP77" i="83"/>
  <c r="BLO77" i="83"/>
  <c r="BLQ76" i="83"/>
  <c r="BLP76" i="83"/>
  <c r="BLO76" i="83"/>
  <c r="BLQ75" i="83"/>
  <c r="BLP75" i="83"/>
  <c r="BLO75" i="83"/>
  <c r="BLQ74" i="83"/>
  <c r="BLP74" i="83"/>
  <c r="BLO74" i="83"/>
  <c r="BLQ73" i="83"/>
  <c r="BLP73" i="83"/>
  <c r="BLO73" i="83"/>
  <c r="BLQ72" i="83"/>
  <c r="BLP72" i="83"/>
  <c r="BLO72" i="83"/>
  <c r="BLQ71" i="83"/>
  <c r="BLP71" i="83"/>
  <c r="BLO71" i="83"/>
  <c r="BLQ70" i="83"/>
  <c r="BLP70" i="83"/>
  <c r="BLO70" i="83"/>
  <c r="BLQ69" i="83"/>
  <c r="BLP69" i="83"/>
  <c r="BLO69" i="83"/>
  <c r="BLQ68" i="83"/>
  <c r="BLP68" i="83"/>
  <c r="BLO68" i="83"/>
  <c r="BLQ67" i="83"/>
  <c r="BLP67" i="83"/>
  <c r="BLO67" i="83"/>
  <c r="BLQ66" i="83"/>
  <c r="BLP66" i="83"/>
  <c r="BLO66" i="83"/>
  <c r="BLQ65" i="83"/>
  <c r="BLP65" i="83"/>
  <c r="BLO65" i="83"/>
  <c r="BLQ64" i="83"/>
  <c r="BLP64" i="83"/>
  <c r="BLO64" i="83"/>
  <c r="BLQ63" i="83"/>
  <c r="BLP63" i="83"/>
  <c r="BLO63" i="83"/>
  <c r="BLQ62" i="83"/>
  <c r="BLP62" i="83"/>
  <c r="BLO62" i="83"/>
  <c r="BLQ61" i="83"/>
  <c r="BLP61" i="83"/>
  <c r="BLO61" i="83"/>
  <c r="BLQ60" i="83"/>
  <c r="BLP60" i="83"/>
  <c r="BLO60" i="83"/>
  <c r="BLQ11" i="83"/>
  <c r="BLP11" i="83"/>
  <c r="BLO11" i="83"/>
  <c r="BLQ9" i="83"/>
  <c r="BLP9" i="83"/>
  <c r="BLO9" i="83"/>
  <c r="BLQ1" i="83"/>
  <c r="BLO1" i="83"/>
  <c r="BLK1" i="83"/>
  <c r="BLP1" i="83" s="1"/>
  <c r="BLJ110" i="83"/>
  <c r="BLI110" i="83"/>
  <c r="BLH110" i="83"/>
  <c r="BLJ109" i="83"/>
  <c r="BLI109" i="83"/>
  <c r="BLH109" i="83"/>
  <c r="BLJ108" i="83"/>
  <c r="BLI108" i="83"/>
  <c r="BLH108" i="83"/>
  <c r="BLJ107" i="83"/>
  <c r="BLI107" i="83"/>
  <c r="BLH107" i="83"/>
  <c r="BLJ106" i="83"/>
  <c r="BLI106" i="83"/>
  <c r="BLH106" i="83"/>
  <c r="BLJ105" i="83"/>
  <c r="BLI105" i="83"/>
  <c r="BLH105" i="83"/>
  <c r="BLJ104" i="83"/>
  <c r="BLI104" i="83"/>
  <c r="BLH104" i="83"/>
  <c r="BLJ103" i="83"/>
  <c r="BLI103" i="83"/>
  <c r="BLH103" i="83"/>
  <c r="BLJ102" i="83"/>
  <c r="BLI102" i="83"/>
  <c r="BLH102" i="83"/>
  <c r="BLJ101" i="83"/>
  <c r="BLI101" i="83"/>
  <c r="BLH101" i="83"/>
  <c r="BLJ100" i="83"/>
  <c r="BLI100" i="83"/>
  <c r="BLH100" i="83"/>
  <c r="BLJ99" i="83"/>
  <c r="BLI99" i="83"/>
  <c r="BLH99" i="83"/>
  <c r="BLJ98" i="83"/>
  <c r="BLI98" i="83"/>
  <c r="BLH98" i="83"/>
  <c r="BLJ97" i="83"/>
  <c r="BLI97" i="83"/>
  <c r="BLH97" i="83"/>
  <c r="BLJ96" i="83"/>
  <c r="BLI96" i="83"/>
  <c r="BLH96" i="83"/>
  <c r="BLJ95" i="83"/>
  <c r="BLI95" i="83"/>
  <c r="BLH95" i="83"/>
  <c r="BLJ94" i="83"/>
  <c r="BLI94" i="83"/>
  <c r="BLH94" i="83"/>
  <c r="BLJ93" i="83"/>
  <c r="BLI93" i="83"/>
  <c r="BLH93" i="83"/>
  <c r="BLJ92" i="83"/>
  <c r="BLI92" i="83"/>
  <c r="BLH92" i="83"/>
  <c r="BLJ91" i="83"/>
  <c r="BLI91" i="83"/>
  <c r="BLH91" i="83"/>
  <c r="BLJ90" i="83"/>
  <c r="BLI90" i="83"/>
  <c r="BLH90" i="83"/>
  <c r="BLJ89" i="83"/>
  <c r="BLI89" i="83"/>
  <c r="BLH89" i="83"/>
  <c r="BLJ88" i="83"/>
  <c r="BLI88" i="83"/>
  <c r="BLH88" i="83"/>
  <c r="BLJ87" i="83"/>
  <c r="BLI87" i="83"/>
  <c r="BLH87" i="83"/>
  <c r="BLJ86" i="83"/>
  <c r="BLI86" i="83"/>
  <c r="BLH86" i="83"/>
  <c r="BLJ85" i="83"/>
  <c r="BLI85" i="83"/>
  <c r="BLH85" i="83"/>
  <c r="BLJ84" i="83"/>
  <c r="BLI84" i="83"/>
  <c r="BLH84" i="83"/>
  <c r="BLJ83" i="83"/>
  <c r="BLI83" i="83"/>
  <c r="BLH83" i="83"/>
  <c r="BLJ82" i="83"/>
  <c r="BLI82" i="83"/>
  <c r="BLH82" i="83"/>
  <c r="BLJ81" i="83"/>
  <c r="BLI81" i="83"/>
  <c r="BLH81" i="83"/>
  <c r="BLJ80" i="83"/>
  <c r="BLI80" i="83"/>
  <c r="BLH80" i="83"/>
  <c r="BLJ79" i="83"/>
  <c r="BLI79" i="83"/>
  <c r="BLH79" i="83"/>
  <c r="BLJ78" i="83"/>
  <c r="BLI78" i="83"/>
  <c r="BLH78" i="83"/>
  <c r="BLJ77" i="83"/>
  <c r="BLI77" i="83"/>
  <c r="BLH77" i="83"/>
  <c r="BLJ76" i="83"/>
  <c r="BLI76" i="83"/>
  <c r="BLH76" i="83"/>
  <c r="BLJ75" i="83"/>
  <c r="BLI75" i="83"/>
  <c r="BLH75" i="83"/>
  <c r="BLJ74" i="83"/>
  <c r="BLI74" i="83"/>
  <c r="BLH74" i="83"/>
  <c r="BLJ73" i="83"/>
  <c r="BLI73" i="83"/>
  <c r="BLH73" i="83"/>
  <c r="BLJ72" i="83"/>
  <c r="BLI72" i="83"/>
  <c r="BLH72" i="83"/>
  <c r="BLJ71" i="83"/>
  <c r="BLI71" i="83"/>
  <c r="BLH71" i="83"/>
  <c r="BLJ70" i="83"/>
  <c r="BLI70" i="83"/>
  <c r="BLH70" i="83"/>
  <c r="BLJ69" i="83"/>
  <c r="BLI69" i="83"/>
  <c r="BLH69" i="83"/>
  <c r="BLJ68" i="83"/>
  <c r="BLI68" i="83"/>
  <c r="BLH68" i="83"/>
  <c r="BLJ67" i="83"/>
  <c r="BLI67" i="83"/>
  <c r="BLH67" i="83"/>
  <c r="BLJ66" i="83"/>
  <c r="BLI66" i="83"/>
  <c r="BLH66" i="83"/>
  <c r="BLJ65" i="83"/>
  <c r="BLI65" i="83"/>
  <c r="BLH65" i="83"/>
  <c r="BLJ64" i="83"/>
  <c r="BLI64" i="83"/>
  <c r="BLH64" i="83"/>
  <c r="BLJ63" i="83"/>
  <c r="BLI63" i="83"/>
  <c r="BLH63" i="83"/>
  <c r="BLJ62" i="83"/>
  <c r="BLI62" i="83"/>
  <c r="BLH62" i="83"/>
  <c r="BLJ61" i="83"/>
  <c r="BLI61" i="83"/>
  <c r="BLH61" i="83"/>
  <c r="BLJ60" i="83"/>
  <c r="BLI60" i="83"/>
  <c r="BLH60" i="83"/>
  <c r="BLJ59" i="83"/>
  <c r="BLI59" i="83"/>
  <c r="BLH59" i="83"/>
  <c r="BLJ58" i="83"/>
  <c r="BLI58" i="83"/>
  <c r="BLH58" i="83"/>
  <c r="BLJ57" i="83"/>
  <c r="BLI57" i="83"/>
  <c r="BLH57" i="83"/>
  <c r="BLJ56" i="83"/>
  <c r="BLI56" i="83"/>
  <c r="BLH56" i="83"/>
  <c r="BLJ55" i="83"/>
  <c r="BLI55" i="83"/>
  <c r="BLH55" i="83"/>
  <c r="BLJ54" i="83"/>
  <c r="BLI54" i="83"/>
  <c r="BLH54" i="83"/>
  <c r="BLJ53" i="83"/>
  <c r="BLI53" i="83"/>
  <c r="BLH53" i="83"/>
  <c r="BLJ52" i="83"/>
  <c r="BLI52" i="83"/>
  <c r="BLH52" i="83"/>
  <c r="BLJ51" i="83"/>
  <c r="BLI51" i="83"/>
  <c r="BLH51" i="83"/>
  <c r="BLJ50" i="83"/>
  <c r="BLI50" i="83"/>
  <c r="BLH50" i="83"/>
  <c r="BLJ49" i="83"/>
  <c r="BLI49" i="83"/>
  <c r="BLH49" i="83"/>
  <c r="BLJ48" i="83"/>
  <c r="BLI48" i="83"/>
  <c r="BLH48" i="83"/>
  <c r="BLJ47" i="83"/>
  <c r="BLI47" i="83"/>
  <c r="BLH47" i="83"/>
  <c r="BLJ46" i="83"/>
  <c r="BLI46" i="83"/>
  <c r="BLH46" i="83"/>
  <c r="BLJ45" i="83"/>
  <c r="BLI45" i="83"/>
  <c r="BLH45" i="83"/>
  <c r="BLJ11" i="83"/>
  <c r="BLI11" i="83"/>
  <c r="BLH11" i="83"/>
  <c r="BLJ9" i="83"/>
  <c r="BLI9" i="83"/>
  <c r="BLH9" i="83"/>
  <c r="BLJ1" i="83"/>
  <c r="BLH1" i="83"/>
  <c r="BLD1" i="83"/>
  <c r="BLI1" i="83" s="1"/>
  <c r="BLC110" i="83"/>
  <c r="BLB110" i="83"/>
  <c r="BLA110" i="83"/>
  <c r="BLC109" i="83"/>
  <c r="BLB109" i="83"/>
  <c r="BLA109" i="83"/>
  <c r="BLC108" i="83"/>
  <c r="BLB108" i="83"/>
  <c r="BLA108" i="83"/>
  <c r="BLC107" i="83"/>
  <c r="BLB107" i="83"/>
  <c r="BLA107" i="83"/>
  <c r="BLC106" i="83"/>
  <c r="BLB106" i="83"/>
  <c r="BLA106" i="83"/>
  <c r="BLC105" i="83"/>
  <c r="BLB105" i="83"/>
  <c r="BLA105" i="83"/>
  <c r="BLC104" i="83"/>
  <c r="BLB104" i="83"/>
  <c r="BLA104" i="83"/>
  <c r="BLC103" i="83"/>
  <c r="BLB103" i="83"/>
  <c r="BLA103" i="83"/>
  <c r="BLC102" i="83"/>
  <c r="BLB102" i="83"/>
  <c r="BLA102" i="83"/>
  <c r="BLC101" i="83"/>
  <c r="BLB101" i="83"/>
  <c r="BLA101" i="83"/>
  <c r="BLC100" i="83"/>
  <c r="BLB100" i="83"/>
  <c r="BLA100" i="83"/>
  <c r="BLC99" i="83"/>
  <c r="BLB99" i="83"/>
  <c r="BLA99" i="83"/>
  <c r="BLC98" i="83"/>
  <c r="BLB98" i="83"/>
  <c r="BLA98" i="83"/>
  <c r="BLC97" i="83"/>
  <c r="BLB97" i="83"/>
  <c r="BLA97" i="83"/>
  <c r="BLC96" i="83"/>
  <c r="BLB96" i="83"/>
  <c r="BLA96" i="83"/>
  <c r="BLC95" i="83"/>
  <c r="BLB95" i="83"/>
  <c r="BLA95" i="83"/>
  <c r="BLC94" i="83"/>
  <c r="BLB94" i="83"/>
  <c r="BLA94" i="83"/>
  <c r="BLC93" i="83"/>
  <c r="BLB93" i="83"/>
  <c r="BLA93" i="83"/>
  <c r="BLC92" i="83"/>
  <c r="BLB92" i="83"/>
  <c r="BLA92" i="83"/>
  <c r="BLC91" i="83"/>
  <c r="BLB91" i="83"/>
  <c r="BLA91" i="83"/>
  <c r="BLC90" i="83"/>
  <c r="BLB90" i="83"/>
  <c r="BLA90" i="83"/>
  <c r="BLC89" i="83"/>
  <c r="BLB89" i="83"/>
  <c r="BLA89" i="83"/>
  <c r="BLC88" i="83"/>
  <c r="BLB88" i="83"/>
  <c r="BLA88" i="83"/>
  <c r="BLC87" i="83"/>
  <c r="BLB87" i="83"/>
  <c r="BLA87" i="83"/>
  <c r="BLC86" i="83"/>
  <c r="BLB86" i="83"/>
  <c r="BLA86" i="83"/>
  <c r="BLC85" i="83"/>
  <c r="BLB85" i="83"/>
  <c r="BLA85" i="83"/>
  <c r="BLC84" i="83"/>
  <c r="BLB84" i="83"/>
  <c r="BLA84" i="83"/>
  <c r="BLC83" i="83"/>
  <c r="BLB83" i="83"/>
  <c r="BLA83" i="83"/>
  <c r="BLC82" i="83"/>
  <c r="BLB82" i="83"/>
  <c r="BLA82" i="83"/>
  <c r="BLC81" i="83"/>
  <c r="BLB81" i="83"/>
  <c r="BLA81" i="83"/>
  <c r="BLC80" i="83"/>
  <c r="BLB80" i="83"/>
  <c r="BLA80" i="83"/>
  <c r="BLC79" i="83"/>
  <c r="BLB79" i="83"/>
  <c r="BLA79" i="83"/>
  <c r="BLC78" i="83"/>
  <c r="BLB78" i="83"/>
  <c r="BLA78" i="83"/>
  <c r="BLC77" i="83"/>
  <c r="BLB77" i="83"/>
  <c r="BLA77" i="83"/>
  <c r="BLC76" i="83"/>
  <c r="BLB76" i="83"/>
  <c r="BLA76" i="83"/>
  <c r="BLC75" i="83"/>
  <c r="BLB75" i="83"/>
  <c r="BLA75" i="83"/>
  <c r="BLC74" i="83"/>
  <c r="BLB74" i="83"/>
  <c r="BLA74" i="83"/>
  <c r="BLC73" i="83"/>
  <c r="BLB73" i="83"/>
  <c r="BLA73" i="83"/>
  <c r="BLC72" i="83"/>
  <c r="BLB72" i="83"/>
  <c r="BLA72" i="83"/>
  <c r="BLC71" i="83"/>
  <c r="BLB71" i="83"/>
  <c r="BLA71" i="83"/>
  <c r="BLC70" i="83"/>
  <c r="BLB70" i="83"/>
  <c r="BLA70" i="83"/>
  <c r="BLC69" i="83"/>
  <c r="BLB69" i="83"/>
  <c r="BLA69" i="83"/>
  <c r="BLC68" i="83"/>
  <c r="BLB68" i="83"/>
  <c r="BLA68" i="83"/>
  <c r="BLC67" i="83"/>
  <c r="BLB67" i="83"/>
  <c r="BLA67" i="83"/>
  <c r="BLC66" i="83"/>
  <c r="BLB66" i="83"/>
  <c r="BLA66" i="83"/>
  <c r="BLC65" i="83"/>
  <c r="BLB65" i="83"/>
  <c r="BLA65" i="83"/>
  <c r="BLC64" i="83"/>
  <c r="BLB64" i="83"/>
  <c r="BLA64" i="83"/>
  <c r="BLC63" i="83"/>
  <c r="BLB63" i="83"/>
  <c r="BLA63" i="83"/>
  <c r="BLC62" i="83"/>
  <c r="BLB62" i="83"/>
  <c r="BLA62" i="83"/>
  <c r="BLC61" i="83"/>
  <c r="BLB61" i="83"/>
  <c r="BLA61" i="83"/>
  <c r="BLC60" i="83"/>
  <c r="BLB60" i="83"/>
  <c r="BLA60" i="83"/>
  <c r="BLC59" i="83"/>
  <c r="BLB59" i="83"/>
  <c r="BLA59" i="83"/>
  <c r="BLC58" i="83"/>
  <c r="BLB58" i="83"/>
  <c r="BLA58" i="83"/>
  <c r="BLC57" i="83"/>
  <c r="BLB57" i="83"/>
  <c r="BLA57" i="83"/>
  <c r="BLC56" i="83"/>
  <c r="BLB56" i="83"/>
  <c r="BLA56" i="83"/>
  <c r="BLC55" i="83"/>
  <c r="BLB55" i="83"/>
  <c r="BLA55" i="83"/>
  <c r="BLC54" i="83"/>
  <c r="BLB54" i="83"/>
  <c r="BLA54" i="83"/>
  <c r="BLC53" i="83"/>
  <c r="BLB53" i="83"/>
  <c r="BLA53" i="83"/>
  <c r="BLC52" i="83"/>
  <c r="BLB52" i="83"/>
  <c r="BLA52" i="83"/>
  <c r="BLC51" i="83"/>
  <c r="BLB51" i="83"/>
  <c r="BLA51" i="83"/>
  <c r="BLC50" i="83"/>
  <c r="BLB50" i="83"/>
  <c r="BLA50" i="83"/>
  <c r="BLC49" i="83"/>
  <c r="BLB49" i="83"/>
  <c r="BLA49" i="83"/>
  <c r="BLC48" i="83"/>
  <c r="BLB48" i="83"/>
  <c r="BLA48" i="83"/>
  <c r="BLC47" i="83"/>
  <c r="BLB47" i="83"/>
  <c r="BLA47" i="83"/>
  <c r="BLC46" i="83"/>
  <c r="BLB46" i="83"/>
  <c r="BLA46" i="83"/>
  <c r="BLC45" i="83"/>
  <c r="BLB45" i="83"/>
  <c r="BLA45" i="83"/>
  <c r="BLC44" i="83"/>
  <c r="BLB44" i="83"/>
  <c r="BLA44" i="83"/>
  <c r="BLC43" i="83"/>
  <c r="BLB43" i="83"/>
  <c r="BLA43" i="83"/>
  <c r="BLC42" i="83"/>
  <c r="BLB42" i="83"/>
  <c r="BLA42" i="83"/>
  <c r="BLC41" i="83"/>
  <c r="BLB41" i="83"/>
  <c r="BLA41" i="83"/>
  <c r="BLC40" i="83"/>
  <c r="BLB40" i="83"/>
  <c r="BLA40" i="83"/>
  <c r="BLC39" i="83"/>
  <c r="BLB39" i="83"/>
  <c r="BLA39" i="83"/>
  <c r="BLC11" i="83"/>
  <c r="BLB11" i="83"/>
  <c r="BLA11" i="83"/>
  <c r="BLC9" i="83"/>
  <c r="BLB9" i="83"/>
  <c r="BLA9" i="83"/>
  <c r="BLC1" i="83"/>
  <c r="BLB1" i="83"/>
  <c r="BLA1" i="83"/>
  <c r="BKW1" i="83"/>
  <c r="BKV110" i="83"/>
  <c r="BKU110" i="83"/>
  <c r="BKT110" i="83"/>
  <c r="BKV109" i="83"/>
  <c r="BKU109" i="83"/>
  <c r="BKT109" i="83"/>
  <c r="BKV108" i="83"/>
  <c r="BKU108" i="83"/>
  <c r="BKT108" i="83"/>
  <c r="BKV107" i="83"/>
  <c r="BKU107" i="83"/>
  <c r="BKT107" i="83"/>
  <c r="BKV106" i="83"/>
  <c r="BKU106" i="83"/>
  <c r="BKT106" i="83"/>
  <c r="BKV105" i="83"/>
  <c r="BKU105" i="83"/>
  <c r="BKT105" i="83"/>
  <c r="BKV104" i="83"/>
  <c r="BKU104" i="83"/>
  <c r="BKT104" i="83"/>
  <c r="BKV103" i="83"/>
  <c r="BKU103" i="83"/>
  <c r="BKT103" i="83"/>
  <c r="BKV102" i="83"/>
  <c r="BKU102" i="83"/>
  <c r="BKT102" i="83"/>
  <c r="BKV101" i="83"/>
  <c r="BKU101" i="83"/>
  <c r="BKT101" i="83"/>
  <c r="BKV100" i="83"/>
  <c r="BKU100" i="83"/>
  <c r="BKT100" i="83"/>
  <c r="BKV99" i="83"/>
  <c r="BKU99" i="83"/>
  <c r="BKT99" i="83"/>
  <c r="BKV98" i="83"/>
  <c r="BKU98" i="83"/>
  <c r="BKT98" i="83"/>
  <c r="BKV97" i="83"/>
  <c r="BKU97" i="83"/>
  <c r="BKT97" i="83"/>
  <c r="BKV96" i="83"/>
  <c r="BKU96" i="83"/>
  <c r="BKT96" i="83"/>
  <c r="BKV95" i="83"/>
  <c r="BKU95" i="83"/>
  <c r="BKT95" i="83"/>
  <c r="BKV94" i="83"/>
  <c r="BKU94" i="83"/>
  <c r="BKT94" i="83"/>
  <c r="BKV93" i="83"/>
  <c r="BKU93" i="83"/>
  <c r="BKT93" i="83"/>
  <c r="BKV92" i="83"/>
  <c r="BKU92" i="83"/>
  <c r="BKT92" i="83"/>
  <c r="BKV91" i="83"/>
  <c r="BKU91" i="83"/>
  <c r="BKT91" i="83"/>
  <c r="BKV90" i="83"/>
  <c r="BKU90" i="83"/>
  <c r="BKT90" i="83"/>
  <c r="BKV89" i="83"/>
  <c r="BKU89" i="83"/>
  <c r="BKT89" i="83"/>
  <c r="BKV88" i="83"/>
  <c r="BKU88" i="83"/>
  <c r="BKT88" i="83"/>
  <c r="BKV87" i="83"/>
  <c r="BKU87" i="83"/>
  <c r="BKT87" i="83"/>
  <c r="BKV86" i="83"/>
  <c r="BKU86" i="83"/>
  <c r="BKT86" i="83"/>
  <c r="BKV85" i="83"/>
  <c r="BKU85" i="83"/>
  <c r="BKT85" i="83"/>
  <c r="BKV84" i="83"/>
  <c r="BKU84" i="83"/>
  <c r="BKT84" i="83"/>
  <c r="BKV83" i="83"/>
  <c r="BKU83" i="83"/>
  <c r="BKT83" i="83"/>
  <c r="BKV82" i="83"/>
  <c r="BKU82" i="83"/>
  <c r="BKT82" i="83"/>
  <c r="BKV81" i="83"/>
  <c r="BKU81" i="83"/>
  <c r="BKT81" i="83"/>
  <c r="BKV80" i="83"/>
  <c r="BKU80" i="83"/>
  <c r="BKT80" i="83"/>
  <c r="BKV79" i="83"/>
  <c r="BKU79" i="83"/>
  <c r="BKT79" i="83"/>
  <c r="BKV78" i="83"/>
  <c r="BKU78" i="83"/>
  <c r="BKT78" i="83"/>
  <c r="BKV77" i="83"/>
  <c r="BKU77" i="83"/>
  <c r="BKT77" i="83"/>
  <c r="BKV76" i="83"/>
  <c r="BKU76" i="83"/>
  <c r="BKT76" i="83"/>
  <c r="BKV75" i="83"/>
  <c r="BKU75" i="83"/>
  <c r="BKT75" i="83"/>
  <c r="BKV74" i="83"/>
  <c r="BKU74" i="83"/>
  <c r="BKT74" i="83"/>
  <c r="BKV73" i="83"/>
  <c r="BKU73" i="83"/>
  <c r="BKT73" i="83"/>
  <c r="BKV72" i="83"/>
  <c r="BKU72" i="83"/>
  <c r="BKT72" i="83"/>
  <c r="BKV71" i="83"/>
  <c r="BKU71" i="83"/>
  <c r="BKT71" i="83"/>
  <c r="BKV70" i="83"/>
  <c r="BKU70" i="83"/>
  <c r="BKT70" i="83"/>
  <c r="BKV69" i="83"/>
  <c r="BKU69" i="83"/>
  <c r="BKT69" i="83"/>
  <c r="BKV68" i="83"/>
  <c r="BKU68" i="83"/>
  <c r="BKT68" i="83"/>
  <c r="BKV67" i="83"/>
  <c r="BKU67" i="83"/>
  <c r="BKT67" i="83"/>
  <c r="BKV66" i="83"/>
  <c r="BKU66" i="83"/>
  <c r="BKT66" i="83"/>
  <c r="BKV65" i="83"/>
  <c r="BKU65" i="83"/>
  <c r="BKT65" i="83"/>
  <c r="BKV64" i="83"/>
  <c r="BKU64" i="83"/>
  <c r="BKT64" i="83"/>
  <c r="BKV63" i="83"/>
  <c r="BKU63" i="83"/>
  <c r="BKT63" i="83"/>
  <c r="BKV62" i="83"/>
  <c r="BKU62" i="83"/>
  <c r="BKT62" i="83"/>
  <c r="BKV61" i="83"/>
  <c r="BKU61" i="83"/>
  <c r="BKT61" i="83"/>
  <c r="BKV60" i="83"/>
  <c r="BKU60" i="83"/>
  <c r="BKT60" i="83"/>
  <c r="BKV59" i="83"/>
  <c r="BKU59" i="83"/>
  <c r="BKT59" i="83"/>
  <c r="BKV58" i="83"/>
  <c r="BKU58" i="83"/>
  <c r="BKT58" i="83"/>
  <c r="BKV57" i="83"/>
  <c r="BKU57" i="83"/>
  <c r="BKT57" i="83"/>
  <c r="BKV56" i="83"/>
  <c r="BKU56" i="83"/>
  <c r="BKT56" i="83"/>
  <c r="BKV55" i="83"/>
  <c r="BKU55" i="83"/>
  <c r="BKT55" i="83"/>
  <c r="BKV54" i="83"/>
  <c r="BKU54" i="83"/>
  <c r="BKT54" i="83"/>
  <c r="BKV53" i="83"/>
  <c r="BKU53" i="83"/>
  <c r="BKT53" i="83"/>
  <c r="BKV11" i="83"/>
  <c r="BKU11" i="83"/>
  <c r="BKT11" i="83"/>
  <c r="BKV9" i="83"/>
  <c r="BKU9" i="83"/>
  <c r="BKT9" i="83"/>
  <c r="BKV1" i="83"/>
  <c r="BKU1" i="83"/>
  <c r="BKT1" i="83"/>
  <c r="BKP1" i="83"/>
  <c r="BKO110" i="83"/>
  <c r="BKN110" i="83"/>
  <c r="BKM110" i="83"/>
  <c r="BKO109" i="83"/>
  <c r="BKN109" i="83"/>
  <c r="BKM109" i="83"/>
  <c r="BKO108" i="83"/>
  <c r="BKN108" i="83"/>
  <c r="BKM108" i="83"/>
  <c r="BKO107" i="83"/>
  <c r="BKN107" i="83"/>
  <c r="BKM107" i="83"/>
  <c r="BKO106" i="83"/>
  <c r="BKN106" i="83"/>
  <c r="BKM106" i="83"/>
  <c r="BKO105" i="83"/>
  <c r="BKN105" i="83"/>
  <c r="BKM105" i="83"/>
  <c r="BKO104" i="83"/>
  <c r="BKN104" i="83"/>
  <c r="BKM104" i="83"/>
  <c r="BKO103" i="83"/>
  <c r="BKN103" i="83"/>
  <c r="BKM103" i="83"/>
  <c r="BKO102" i="83"/>
  <c r="BKN102" i="83"/>
  <c r="BKM102" i="83"/>
  <c r="BKO101" i="83"/>
  <c r="BKN101" i="83"/>
  <c r="BKM101" i="83"/>
  <c r="BKO100" i="83"/>
  <c r="BKN100" i="83"/>
  <c r="BKM100" i="83"/>
  <c r="BKO99" i="83"/>
  <c r="BKN99" i="83"/>
  <c r="BKM99" i="83"/>
  <c r="BKO98" i="83"/>
  <c r="BKN98" i="83"/>
  <c r="BKM98" i="83"/>
  <c r="BKO97" i="83"/>
  <c r="BKN97" i="83"/>
  <c r="BKM97" i="83"/>
  <c r="BKO96" i="83"/>
  <c r="BKN96" i="83"/>
  <c r="BKM96" i="83"/>
  <c r="BKO95" i="83"/>
  <c r="BKN95" i="83"/>
  <c r="BKM95" i="83"/>
  <c r="BKO94" i="83"/>
  <c r="BKN94" i="83"/>
  <c r="BKM94" i="83"/>
  <c r="BKO93" i="83"/>
  <c r="BKN93" i="83"/>
  <c r="BKM93" i="83"/>
  <c r="BKO92" i="83"/>
  <c r="BKN92" i="83"/>
  <c r="BKM92" i="83"/>
  <c r="BKO91" i="83"/>
  <c r="BKN91" i="83"/>
  <c r="BKM91" i="83"/>
  <c r="BKO90" i="83"/>
  <c r="BKN90" i="83"/>
  <c r="BKM90" i="83"/>
  <c r="BKO89" i="83"/>
  <c r="BKN89" i="83"/>
  <c r="BKM89" i="83"/>
  <c r="BKO88" i="83"/>
  <c r="BKN88" i="83"/>
  <c r="BKM88" i="83"/>
  <c r="BKO87" i="83"/>
  <c r="BKN87" i="83"/>
  <c r="BKM87" i="83"/>
  <c r="BKO86" i="83"/>
  <c r="BKN86" i="83"/>
  <c r="BKM86" i="83"/>
  <c r="BKO85" i="83"/>
  <c r="BKN85" i="83"/>
  <c r="BKM85" i="83"/>
  <c r="BKO84" i="83"/>
  <c r="BKN84" i="83"/>
  <c r="BKM84" i="83"/>
  <c r="BKO83" i="83"/>
  <c r="BKN83" i="83"/>
  <c r="BKM83" i="83"/>
  <c r="BKO82" i="83"/>
  <c r="BKN82" i="83"/>
  <c r="BKM82" i="83"/>
  <c r="BKO81" i="83"/>
  <c r="BKN81" i="83"/>
  <c r="BKM81" i="83"/>
  <c r="BKO80" i="83"/>
  <c r="BKN80" i="83"/>
  <c r="BKM80" i="83"/>
  <c r="BKO79" i="83"/>
  <c r="BKN79" i="83"/>
  <c r="BKM79" i="83"/>
  <c r="BKO78" i="83"/>
  <c r="BKN78" i="83"/>
  <c r="BKM78" i="83"/>
  <c r="BKO77" i="83"/>
  <c r="BKN77" i="83"/>
  <c r="BKM77" i="83"/>
  <c r="BKO76" i="83"/>
  <c r="BKN76" i="83"/>
  <c r="BKM76" i="83"/>
  <c r="BKO75" i="83"/>
  <c r="BKN75" i="83"/>
  <c r="BKM75" i="83"/>
  <c r="BKO74" i="83"/>
  <c r="BKN74" i="83"/>
  <c r="BKM74" i="83"/>
  <c r="BKO73" i="83"/>
  <c r="BKN73" i="83"/>
  <c r="BKM73" i="83"/>
  <c r="BKO72" i="83"/>
  <c r="BKN72" i="83"/>
  <c r="BKM72" i="83"/>
  <c r="BKO71" i="83"/>
  <c r="BKN71" i="83"/>
  <c r="BKM71" i="83"/>
  <c r="BKO70" i="83"/>
  <c r="BKN70" i="83"/>
  <c r="BKM70" i="83"/>
  <c r="BKO69" i="83"/>
  <c r="BKN69" i="83"/>
  <c r="BKM69" i="83"/>
  <c r="BKO68" i="83"/>
  <c r="BKN68" i="83"/>
  <c r="BKM68" i="83"/>
  <c r="BKO67" i="83"/>
  <c r="BKN67" i="83"/>
  <c r="BKM67" i="83"/>
  <c r="BKO66" i="83"/>
  <c r="BKN66" i="83"/>
  <c r="BKM66" i="83"/>
  <c r="BKO65" i="83"/>
  <c r="BKN65" i="83"/>
  <c r="BKM65" i="83"/>
  <c r="BKO64" i="83"/>
  <c r="BKN64" i="83"/>
  <c r="BKM64" i="83"/>
  <c r="BKO63" i="83"/>
  <c r="BKN63" i="83"/>
  <c r="BKM63" i="83"/>
  <c r="BKO62" i="83"/>
  <c r="BKN62" i="83"/>
  <c r="BKM62" i="83"/>
  <c r="BKO61" i="83"/>
  <c r="BKN61" i="83"/>
  <c r="BKM61" i="83"/>
  <c r="BKO60" i="83"/>
  <c r="BKN60" i="83"/>
  <c r="BKM60" i="83"/>
  <c r="BKO59" i="83"/>
  <c r="BKN59" i="83"/>
  <c r="BKM59" i="83"/>
  <c r="BKO58" i="83"/>
  <c r="BKN58" i="83"/>
  <c r="BKM58" i="83"/>
  <c r="BKO57" i="83"/>
  <c r="BKN57" i="83"/>
  <c r="BKM57" i="83"/>
  <c r="BKO56" i="83"/>
  <c r="BKN56" i="83"/>
  <c r="BKM56" i="83"/>
  <c r="BKO55" i="83"/>
  <c r="BKN55" i="83"/>
  <c r="BKM55" i="83"/>
  <c r="BKO54" i="83"/>
  <c r="BKN54" i="83"/>
  <c r="BKM54" i="83"/>
  <c r="BKO53" i="83"/>
  <c r="BKN53" i="83"/>
  <c r="BKM53" i="83"/>
  <c r="BKO52" i="83"/>
  <c r="BKN52" i="83"/>
  <c r="BKM52" i="83"/>
  <c r="BKO51" i="83"/>
  <c r="BKN51" i="83"/>
  <c r="BKM51" i="83"/>
  <c r="BKO50" i="83"/>
  <c r="BKN50" i="83"/>
  <c r="BKM50" i="83"/>
  <c r="BKO49" i="83"/>
  <c r="BKN49" i="83"/>
  <c r="BKM49" i="83"/>
  <c r="BKO48" i="83"/>
  <c r="BKN48" i="83"/>
  <c r="BKM48" i="83"/>
  <c r="BKO11" i="83"/>
  <c r="BKN11" i="83"/>
  <c r="BKM11" i="83"/>
  <c r="BKO9" i="83"/>
  <c r="BKN9" i="83"/>
  <c r="BKM9" i="83"/>
  <c r="BKN1" i="83"/>
  <c r="BKI1" i="83"/>
  <c r="BKH110" i="83"/>
  <c r="BKG110" i="83"/>
  <c r="BKF110" i="83"/>
  <c r="BKH109" i="83"/>
  <c r="BKG109" i="83"/>
  <c r="BKF109" i="83"/>
  <c r="BKH108" i="83"/>
  <c r="BKG108" i="83"/>
  <c r="BKF108" i="83"/>
  <c r="BKH107" i="83"/>
  <c r="BKG107" i="83"/>
  <c r="BKF107" i="83"/>
  <c r="BKH106" i="83"/>
  <c r="BKG106" i="83"/>
  <c r="BKF106" i="83"/>
  <c r="BKH105" i="83"/>
  <c r="BKG105" i="83"/>
  <c r="BKF105" i="83"/>
  <c r="BKH104" i="83"/>
  <c r="BKG104" i="83"/>
  <c r="BKF104" i="83"/>
  <c r="BKH103" i="83"/>
  <c r="BKG103" i="83"/>
  <c r="BKF103" i="83"/>
  <c r="BKH102" i="83"/>
  <c r="BKG102" i="83"/>
  <c r="BKF102" i="83"/>
  <c r="BKH101" i="83"/>
  <c r="BKG101" i="83"/>
  <c r="BKF101" i="83"/>
  <c r="BKH100" i="83"/>
  <c r="BKG100" i="83"/>
  <c r="BKF100" i="83"/>
  <c r="BKH99" i="83"/>
  <c r="BKG99" i="83"/>
  <c r="BKF99" i="83"/>
  <c r="BKH98" i="83"/>
  <c r="BKG98" i="83"/>
  <c r="BKF98" i="83"/>
  <c r="BKH97" i="83"/>
  <c r="BKG97" i="83"/>
  <c r="BKF97" i="83"/>
  <c r="BKH96" i="83"/>
  <c r="BKG96" i="83"/>
  <c r="BKF96" i="83"/>
  <c r="BKH95" i="83"/>
  <c r="BKG95" i="83"/>
  <c r="BKF95" i="83"/>
  <c r="BKH94" i="83"/>
  <c r="BKG94" i="83"/>
  <c r="BKF94" i="83"/>
  <c r="BKH93" i="83"/>
  <c r="BKG93" i="83"/>
  <c r="BKF93" i="83"/>
  <c r="BKH92" i="83"/>
  <c r="BKG92" i="83"/>
  <c r="BKF92" i="83"/>
  <c r="BKH91" i="83"/>
  <c r="BKG91" i="83"/>
  <c r="BKF91" i="83"/>
  <c r="BKH90" i="83"/>
  <c r="BKG90" i="83"/>
  <c r="BKF90" i="83"/>
  <c r="BKH89" i="83"/>
  <c r="BKG89" i="83"/>
  <c r="BKF89" i="83"/>
  <c r="BKH88" i="83"/>
  <c r="BKG88" i="83"/>
  <c r="BKF88" i="83"/>
  <c r="BKH87" i="83"/>
  <c r="BKG87" i="83"/>
  <c r="BKF87" i="83"/>
  <c r="BKH86" i="83"/>
  <c r="BKG86" i="83"/>
  <c r="BKF86" i="83"/>
  <c r="BKH85" i="83"/>
  <c r="BKG85" i="83"/>
  <c r="BKF85" i="83"/>
  <c r="BKH84" i="83"/>
  <c r="BKG84" i="83"/>
  <c r="BKF84" i="83"/>
  <c r="BKH83" i="83"/>
  <c r="BKG83" i="83"/>
  <c r="BKF83" i="83"/>
  <c r="BKH82" i="83"/>
  <c r="BKG82" i="83"/>
  <c r="BKF82" i="83"/>
  <c r="BKH81" i="83"/>
  <c r="BKG81" i="83"/>
  <c r="BKF81" i="83"/>
  <c r="BKH80" i="83"/>
  <c r="BKG80" i="83"/>
  <c r="BKF80" i="83"/>
  <c r="BKH79" i="83"/>
  <c r="BKG79" i="83"/>
  <c r="BKF79" i="83"/>
  <c r="BKH78" i="83"/>
  <c r="BKG78" i="83"/>
  <c r="BKF78" i="83"/>
  <c r="BKH77" i="83"/>
  <c r="BKG77" i="83"/>
  <c r="BKF77" i="83"/>
  <c r="BKH76" i="83"/>
  <c r="BKG76" i="83"/>
  <c r="BKF76" i="83"/>
  <c r="BKH75" i="83"/>
  <c r="BKG75" i="83"/>
  <c r="BKF75" i="83"/>
  <c r="BKH74" i="83"/>
  <c r="BKG74" i="83"/>
  <c r="BKF74" i="83"/>
  <c r="BKH73" i="83"/>
  <c r="BKG73" i="83"/>
  <c r="BKF73" i="83"/>
  <c r="BKH72" i="83"/>
  <c r="BKG72" i="83"/>
  <c r="BKF72" i="83"/>
  <c r="BKH71" i="83"/>
  <c r="BKG71" i="83"/>
  <c r="BKF71" i="83"/>
  <c r="BKH70" i="83"/>
  <c r="BKG70" i="83"/>
  <c r="BKF70" i="83"/>
  <c r="BKH69" i="83"/>
  <c r="BKG69" i="83"/>
  <c r="BKF69" i="83"/>
  <c r="BKH68" i="83"/>
  <c r="BKG68" i="83"/>
  <c r="BKF68" i="83"/>
  <c r="BKH67" i="83"/>
  <c r="BKG67" i="83"/>
  <c r="BKF67" i="83"/>
  <c r="BKH66" i="83"/>
  <c r="BKG66" i="83"/>
  <c r="BKF66" i="83"/>
  <c r="BKH65" i="83"/>
  <c r="BKG65" i="83"/>
  <c r="BKF65" i="83"/>
  <c r="BKH64" i="83"/>
  <c r="BKG64" i="83"/>
  <c r="BKF64" i="83"/>
  <c r="BKH63" i="83"/>
  <c r="BKG63" i="83"/>
  <c r="BKF63" i="83"/>
  <c r="BKH62" i="83"/>
  <c r="BKG62" i="83"/>
  <c r="BKF62" i="83"/>
  <c r="BKH61" i="83"/>
  <c r="BKG61" i="83"/>
  <c r="BKF61" i="83"/>
  <c r="BKH60" i="83"/>
  <c r="BKG60" i="83"/>
  <c r="BKF60" i="83"/>
  <c r="BKH59" i="83"/>
  <c r="BKG59" i="83"/>
  <c r="BKF59" i="83"/>
  <c r="BKH58" i="83"/>
  <c r="BKG58" i="83"/>
  <c r="BKF58" i="83"/>
  <c r="BKH57" i="83"/>
  <c r="BKG57" i="83"/>
  <c r="BKF57" i="83"/>
  <c r="BKH56" i="83"/>
  <c r="BKG56" i="83"/>
  <c r="BKF56" i="83"/>
  <c r="BKH55" i="83"/>
  <c r="BKG55" i="83"/>
  <c r="BKF55" i="83"/>
  <c r="BKH54" i="83"/>
  <c r="BKG54" i="83"/>
  <c r="BKF54" i="83"/>
  <c r="BKH53" i="83"/>
  <c r="BKG53" i="83"/>
  <c r="BKF53" i="83"/>
  <c r="BKH52" i="83"/>
  <c r="BKG52" i="83"/>
  <c r="BKF52" i="83"/>
  <c r="BKH51" i="83"/>
  <c r="BKG51" i="83"/>
  <c r="BKF51" i="83"/>
  <c r="BKH50" i="83"/>
  <c r="BKG50" i="83"/>
  <c r="BKF50" i="83"/>
  <c r="BKH49" i="83"/>
  <c r="BKG49" i="83"/>
  <c r="BKF49" i="83"/>
  <c r="BKH48" i="83"/>
  <c r="BKG48" i="83"/>
  <c r="BKF48" i="83"/>
  <c r="BKH47" i="83"/>
  <c r="BKG47" i="83"/>
  <c r="BKF47" i="83"/>
  <c r="BKH46" i="83"/>
  <c r="BKG46" i="83"/>
  <c r="BKF46" i="83"/>
  <c r="BKH45" i="83"/>
  <c r="BKG45" i="83"/>
  <c r="BKF45" i="83"/>
  <c r="BKH44" i="83"/>
  <c r="BKG44" i="83"/>
  <c r="BKF44" i="83"/>
  <c r="BKH11" i="83"/>
  <c r="BKG11" i="83"/>
  <c r="BKF11" i="83"/>
  <c r="BKH9" i="83"/>
  <c r="BKG9" i="83"/>
  <c r="BKF9" i="83"/>
  <c r="BKH1" i="83"/>
  <c r="BKF1" i="83"/>
  <c r="BKB1" i="83"/>
  <c r="BKG1" i="83" s="1"/>
  <c r="BKA110" i="83"/>
  <c r="BJZ110" i="83"/>
  <c r="BJY110" i="83"/>
  <c r="BKA109" i="83"/>
  <c r="BJZ109" i="83"/>
  <c r="BJY109" i="83"/>
  <c r="BKA108" i="83"/>
  <c r="BJZ108" i="83"/>
  <c r="BJY108" i="83"/>
  <c r="BKA107" i="83"/>
  <c r="BJZ107" i="83"/>
  <c r="BJY107" i="83"/>
  <c r="BKA106" i="83"/>
  <c r="BJZ106" i="83"/>
  <c r="BJY106" i="83"/>
  <c r="BKA105" i="83"/>
  <c r="BJZ105" i="83"/>
  <c r="BJY105" i="83"/>
  <c r="BKA104" i="83"/>
  <c r="BJZ104" i="83"/>
  <c r="BJY104" i="83"/>
  <c r="BKA103" i="83"/>
  <c r="BJZ103" i="83"/>
  <c r="BJY103" i="83"/>
  <c r="BKA102" i="83"/>
  <c r="BJZ102" i="83"/>
  <c r="BJY102" i="83"/>
  <c r="BKA101" i="83"/>
  <c r="BJZ101" i="83"/>
  <c r="BJY101" i="83"/>
  <c r="BKA100" i="83"/>
  <c r="BJZ100" i="83"/>
  <c r="BJY100" i="83"/>
  <c r="BKA99" i="83"/>
  <c r="BJZ99" i="83"/>
  <c r="BJY99" i="83"/>
  <c r="BKA98" i="83"/>
  <c r="BJZ98" i="83"/>
  <c r="BJY98" i="83"/>
  <c r="BKA97" i="83"/>
  <c r="BJZ97" i="83"/>
  <c r="BJY97" i="83"/>
  <c r="BKA96" i="83"/>
  <c r="BJZ96" i="83"/>
  <c r="BJY96" i="83"/>
  <c r="BKA95" i="83"/>
  <c r="BJZ95" i="83"/>
  <c r="BJY95" i="83"/>
  <c r="BKA94" i="83"/>
  <c r="BJZ94" i="83"/>
  <c r="BJY94" i="83"/>
  <c r="BKA93" i="83"/>
  <c r="BJZ93" i="83"/>
  <c r="BJY93" i="83"/>
  <c r="BKA92" i="83"/>
  <c r="BJZ92" i="83"/>
  <c r="BJY92" i="83"/>
  <c r="BKA91" i="83"/>
  <c r="BJZ91" i="83"/>
  <c r="BJY91" i="83"/>
  <c r="BKA90" i="83"/>
  <c r="BJZ90" i="83"/>
  <c r="BJY90" i="83"/>
  <c r="BKA89" i="83"/>
  <c r="BJZ89" i="83"/>
  <c r="BJY89" i="83"/>
  <c r="BKA88" i="83"/>
  <c r="BJZ88" i="83"/>
  <c r="BJY88" i="83"/>
  <c r="BKA87" i="83"/>
  <c r="BJZ87" i="83"/>
  <c r="BJY87" i="83"/>
  <c r="BKA86" i="83"/>
  <c r="BJZ86" i="83"/>
  <c r="BJY86" i="83"/>
  <c r="BKA85" i="83"/>
  <c r="BJZ85" i="83"/>
  <c r="BJY85" i="83"/>
  <c r="BKA84" i="83"/>
  <c r="BJZ84" i="83"/>
  <c r="BJY84" i="83"/>
  <c r="BKA83" i="83"/>
  <c r="BJZ83" i="83"/>
  <c r="BJY83" i="83"/>
  <c r="BKA82" i="83"/>
  <c r="BJZ82" i="83"/>
  <c r="BJY82" i="83"/>
  <c r="BKA81" i="83"/>
  <c r="BJZ81" i="83"/>
  <c r="BJY81" i="83"/>
  <c r="BKA80" i="83"/>
  <c r="BJZ80" i="83"/>
  <c r="BJY80" i="83"/>
  <c r="BKA79" i="83"/>
  <c r="BJZ79" i="83"/>
  <c r="BJY79" i="83"/>
  <c r="BKA78" i="83"/>
  <c r="BJZ78" i="83"/>
  <c r="BJY78" i="83"/>
  <c r="BKA77" i="83"/>
  <c r="BJZ77" i="83"/>
  <c r="BJY77" i="83"/>
  <c r="BKA76" i="83"/>
  <c r="BJZ76" i="83"/>
  <c r="BJY76" i="83"/>
  <c r="BKA75" i="83"/>
  <c r="BJZ75" i="83"/>
  <c r="BJY75" i="83"/>
  <c r="BKA74" i="83"/>
  <c r="BJZ74" i="83"/>
  <c r="BJY74" i="83"/>
  <c r="BKA73" i="83"/>
  <c r="BJZ73" i="83"/>
  <c r="BJY73" i="83"/>
  <c r="BKA72" i="83"/>
  <c r="BJZ72" i="83"/>
  <c r="BJY72" i="83"/>
  <c r="BKA71" i="83"/>
  <c r="BJZ71" i="83"/>
  <c r="BJY71" i="83"/>
  <c r="BKA70" i="83"/>
  <c r="BJZ70" i="83"/>
  <c r="BJY70" i="83"/>
  <c r="BKA69" i="83"/>
  <c r="BJZ69" i="83"/>
  <c r="BJY69" i="83"/>
  <c r="BKA68" i="83"/>
  <c r="BJZ68" i="83"/>
  <c r="BJY68" i="83"/>
  <c r="BKA67" i="83"/>
  <c r="BJZ67" i="83"/>
  <c r="BJY67" i="83"/>
  <c r="BKA66" i="83"/>
  <c r="BJZ66" i="83"/>
  <c r="BJY66" i="83"/>
  <c r="BKA65" i="83"/>
  <c r="BJZ65" i="83"/>
  <c r="BJY65" i="83"/>
  <c r="BKA64" i="83"/>
  <c r="BJZ64" i="83"/>
  <c r="BJY64" i="83"/>
  <c r="BKA11" i="83"/>
  <c r="BJZ11" i="83"/>
  <c r="BJY11" i="83"/>
  <c r="BKA9" i="83"/>
  <c r="BJZ9" i="83"/>
  <c r="BJY9" i="83"/>
  <c r="BJU1" i="83"/>
  <c r="BJT110" i="83"/>
  <c r="BJS110" i="83"/>
  <c r="BJR110" i="83"/>
  <c r="BJT109" i="83"/>
  <c r="BJS109" i="83"/>
  <c r="BJR109" i="83"/>
  <c r="BJT108" i="83"/>
  <c r="BJS108" i="83"/>
  <c r="BJR108" i="83"/>
  <c r="BJT107" i="83"/>
  <c r="BJS107" i="83"/>
  <c r="BJR107" i="83"/>
  <c r="BJT106" i="83"/>
  <c r="BJS106" i="83"/>
  <c r="BJR106" i="83"/>
  <c r="BJT105" i="83"/>
  <c r="BJS105" i="83"/>
  <c r="BJR105" i="83"/>
  <c r="BJT104" i="83"/>
  <c r="BJS104" i="83"/>
  <c r="BJR104" i="83"/>
  <c r="BJT103" i="83"/>
  <c r="BJS103" i="83"/>
  <c r="BJR103" i="83"/>
  <c r="BJT102" i="83"/>
  <c r="BJS102" i="83"/>
  <c r="BJR102" i="83"/>
  <c r="BJT101" i="83"/>
  <c r="BJS101" i="83"/>
  <c r="BJR101" i="83"/>
  <c r="BJT100" i="83"/>
  <c r="BJS100" i="83"/>
  <c r="BJR100" i="83"/>
  <c r="BJT99" i="83"/>
  <c r="BJS99" i="83"/>
  <c r="BJR99" i="83"/>
  <c r="BJT98" i="83"/>
  <c r="BJS98" i="83"/>
  <c r="BJR98" i="83"/>
  <c r="BJT97" i="83"/>
  <c r="BJS97" i="83"/>
  <c r="BJR97" i="83"/>
  <c r="BJT96" i="83"/>
  <c r="BJS96" i="83"/>
  <c r="BJR96" i="83"/>
  <c r="BJT95" i="83"/>
  <c r="BJS95" i="83"/>
  <c r="BJR95" i="83"/>
  <c r="BJT94" i="83"/>
  <c r="BJS94" i="83"/>
  <c r="BJR94" i="83"/>
  <c r="BJT93" i="83"/>
  <c r="BJS93" i="83"/>
  <c r="BJR93" i="83"/>
  <c r="BJT92" i="83"/>
  <c r="BJS92" i="83"/>
  <c r="BJR92" i="83"/>
  <c r="BJT91" i="83"/>
  <c r="BJS91" i="83"/>
  <c r="BJR91" i="83"/>
  <c r="BJT90" i="83"/>
  <c r="BJS90" i="83"/>
  <c r="BJR90" i="83"/>
  <c r="BJT89" i="83"/>
  <c r="BJS89" i="83"/>
  <c r="BJR89" i="83"/>
  <c r="BJT88" i="83"/>
  <c r="BJS88" i="83"/>
  <c r="BJR88" i="83"/>
  <c r="BJT87" i="83"/>
  <c r="BJS87" i="83"/>
  <c r="BJR87" i="83"/>
  <c r="BJT86" i="83"/>
  <c r="BJS86" i="83"/>
  <c r="BJR86" i="83"/>
  <c r="BJT85" i="83"/>
  <c r="BJS85" i="83"/>
  <c r="BJR85" i="83"/>
  <c r="BJT84" i="83"/>
  <c r="BJS84" i="83"/>
  <c r="BJR84" i="83"/>
  <c r="BJT83" i="83"/>
  <c r="BJS83" i="83"/>
  <c r="BJR83" i="83"/>
  <c r="BJT82" i="83"/>
  <c r="BJS82" i="83"/>
  <c r="BJR82" i="83"/>
  <c r="BJT81" i="83"/>
  <c r="BJS81" i="83"/>
  <c r="BJR81" i="83"/>
  <c r="BJT80" i="83"/>
  <c r="BJS80" i="83"/>
  <c r="BJR80" i="83"/>
  <c r="BJT79" i="83"/>
  <c r="BJS79" i="83"/>
  <c r="BJR79" i="83"/>
  <c r="BJT78" i="83"/>
  <c r="BJS78" i="83"/>
  <c r="BJR78" i="83"/>
  <c r="BJT77" i="83"/>
  <c r="BJS77" i="83"/>
  <c r="BJR77" i="83"/>
  <c r="BJT76" i="83"/>
  <c r="BJS76" i="83"/>
  <c r="BJR76" i="83"/>
  <c r="BJT75" i="83"/>
  <c r="BJS75" i="83"/>
  <c r="BJR75" i="83"/>
  <c r="BJT74" i="83"/>
  <c r="BJS74" i="83"/>
  <c r="BJR74" i="83"/>
  <c r="BJT73" i="83"/>
  <c r="BJS73" i="83"/>
  <c r="BJR73" i="83"/>
  <c r="BJT72" i="83"/>
  <c r="BJS72" i="83"/>
  <c r="BJR72" i="83"/>
  <c r="BJT71" i="83"/>
  <c r="BJS71" i="83"/>
  <c r="BJR71" i="83"/>
  <c r="BJT70" i="83"/>
  <c r="BJS70" i="83"/>
  <c r="BJR70" i="83"/>
  <c r="BJT69" i="83"/>
  <c r="BJS69" i="83"/>
  <c r="BJR69" i="83"/>
  <c r="BJT68" i="83"/>
  <c r="BJS68" i="83"/>
  <c r="BJR68" i="83"/>
  <c r="BJT67" i="83"/>
  <c r="BJS67" i="83"/>
  <c r="BJR67" i="83"/>
  <c r="BJT66" i="83"/>
  <c r="BJS66" i="83"/>
  <c r="BJR66" i="83"/>
  <c r="BJT65" i="83"/>
  <c r="BJS65" i="83"/>
  <c r="BJR65" i="83"/>
  <c r="BJT64" i="83"/>
  <c r="BJS64" i="83"/>
  <c r="BJR64" i="83"/>
  <c r="BJT63" i="83"/>
  <c r="BJS63" i="83"/>
  <c r="BJR63" i="83"/>
  <c r="BJT62" i="83"/>
  <c r="BJS62" i="83"/>
  <c r="BJR62" i="83"/>
  <c r="BJT61" i="83"/>
  <c r="BJS61" i="83"/>
  <c r="BJR61" i="83"/>
  <c r="BJT60" i="83"/>
  <c r="BJS60" i="83"/>
  <c r="BJR60" i="83"/>
  <c r="BJT59" i="83"/>
  <c r="BJS59" i="83"/>
  <c r="BJR59" i="83"/>
  <c r="BJT58" i="83"/>
  <c r="BJS58" i="83"/>
  <c r="BJR58" i="83"/>
  <c r="BJT57" i="83"/>
  <c r="BJS57" i="83"/>
  <c r="BJR57" i="83"/>
  <c r="BJT56" i="83"/>
  <c r="BJS56" i="83"/>
  <c r="BJR56" i="83"/>
  <c r="BJT55" i="83"/>
  <c r="BJS55" i="83"/>
  <c r="BJR55" i="83"/>
  <c r="BJT54" i="83"/>
  <c r="BJS54" i="83"/>
  <c r="BJR54" i="83"/>
  <c r="BJT53" i="83"/>
  <c r="BJS53" i="83"/>
  <c r="BJR53" i="83"/>
  <c r="BJT52" i="83"/>
  <c r="BJS52" i="83"/>
  <c r="BJR52" i="83"/>
  <c r="BJT51" i="83"/>
  <c r="BJS51" i="83"/>
  <c r="BJR51" i="83"/>
  <c r="BJT50" i="83"/>
  <c r="BJS50" i="83"/>
  <c r="BJR50" i="83"/>
  <c r="BJT49" i="83"/>
  <c r="BJS49" i="83"/>
  <c r="BJR49" i="83"/>
  <c r="BJT48" i="83"/>
  <c r="BJS48" i="83"/>
  <c r="BJR48" i="83"/>
  <c r="BJT47" i="83"/>
  <c r="BJS47" i="83"/>
  <c r="BJR47" i="83"/>
  <c r="BJT46" i="83"/>
  <c r="BJS46" i="83"/>
  <c r="BJR46" i="83"/>
  <c r="BJT45" i="83"/>
  <c r="BJS45" i="83"/>
  <c r="BJR45" i="83"/>
  <c r="BJT11" i="83"/>
  <c r="BJS11" i="83"/>
  <c r="BJR11" i="83"/>
  <c r="BJT9" i="83"/>
  <c r="BJS9" i="83"/>
  <c r="BJR9" i="83"/>
  <c r="BJN1" i="83"/>
  <c r="BJM110" i="83"/>
  <c r="BJL110" i="83"/>
  <c r="BJK110" i="83"/>
  <c r="BJM109" i="83"/>
  <c r="BJL109" i="83"/>
  <c r="BJK109" i="83"/>
  <c r="BJM108" i="83"/>
  <c r="BJL108" i="83"/>
  <c r="BJK108" i="83"/>
  <c r="BJM107" i="83"/>
  <c r="BJL107" i="83"/>
  <c r="BJK107" i="83"/>
  <c r="BJM106" i="83"/>
  <c r="BJL106" i="83"/>
  <c r="BJK106" i="83"/>
  <c r="BJM105" i="83"/>
  <c r="BJL105" i="83"/>
  <c r="BJK105" i="83"/>
  <c r="BJM104" i="83"/>
  <c r="BJL104" i="83"/>
  <c r="BJK104" i="83"/>
  <c r="BJM103" i="83"/>
  <c r="BJL103" i="83"/>
  <c r="BJK103" i="83"/>
  <c r="BJM102" i="83"/>
  <c r="BJL102" i="83"/>
  <c r="BJK102" i="83"/>
  <c r="BJM101" i="83"/>
  <c r="BJL101" i="83"/>
  <c r="BJK101" i="83"/>
  <c r="BJM100" i="83"/>
  <c r="BJL100" i="83"/>
  <c r="BJK100" i="83"/>
  <c r="BJM99" i="83"/>
  <c r="BJL99" i="83"/>
  <c r="BJK99" i="83"/>
  <c r="BJM98" i="83"/>
  <c r="BJL98" i="83"/>
  <c r="BJK98" i="83"/>
  <c r="BJM97" i="83"/>
  <c r="BJL97" i="83"/>
  <c r="BJK97" i="83"/>
  <c r="BJM96" i="83"/>
  <c r="BJL96" i="83"/>
  <c r="BJK96" i="83"/>
  <c r="BJM95" i="83"/>
  <c r="BJL95" i="83"/>
  <c r="BJK95" i="83"/>
  <c r="BJM94" i="83"/>
  <c r="BJL94" i="83"/>
  <c r="BJK94" i="83"/>
  <c r="BJM93" i="83"/>
  <c r="BJL93" i="83"/>
  <c r="BJK93" i="83"/>
  <c r="BJM92" i="83"/>
  <c r="BJL92" i="83"/>
  <c r="BJK92" i="83"/>
  <c r="BJM91" i="83"/>
  <c r="BJL91" i="83"/>
  <c r="BJK91" i="83"/>
  <c r="BJM90" i="83"/>
  <c r="BJL90" i="83"/>
  <c r="BJK90" i="83"/>
  <c r="BJM89" i="83"/>
  <c r="BJL89" i="83"/>
  <c r="BJK89" i="83"/>
  <c r="BJM88" i="83"/>
  <c r="BJL88" i="83"/>
  <c r="BJK88" i="83"/>
  <c r="BJM87" i="83"/>
  <c r="BJL87" i="83"/>
  <c r="BJK87" i="83"/>
  <c r="BJM86" i="83"/>
  <c r="BJL86" i="83"/>
  <c r="BJK86" i="83"/>
  <c r="BJM85" i="83"/>
  <c r="BJL85" i="83"/>
  <c r="BJK85" i="83"/>
  <c r="BJM84" i="83"/>
  <c r="BJL84" i="83"/>
  <c r="BJK84" i="83"/>
  <c r="BJM83" i="83"/>
  <c r="BJL83" i="83"/>
  <c r="BJK83" i="83"/>
  <c r="BJM82" i="83"/>
  <c r="BJL82" i="83"/>
  <c r="BJK82" i="83"/>
  <c r="BJM81" i="83"/>
  <c r="BJL81" i="83"/>
  <c r="BJK81" i="83"/>
  <c r="BJM80" i="83"/>
  <c r="BJL80" i="83"/>
  <c r="BJK80" i="83"/>
  <c r="BJM79" i="83"/>
  <c r="BJL79" i="83"/>
  <c r="BJK79" i="83"/>
  <c r="BJM78" i="83"/>
  <c r="BJL78" i="83"/>
  <c r="BJK78" i="83"/>
  <c r="BJM77" i="83"/>
  <c r="BJL77" i="83"/>
  <c r="BJK77" i="83"/>
  <c r="BJM76" i="83"/>
  <c r="BJL76" i="83"/>
  <c r="BJK76" i="83"/>
  <c r="BJM75" i="83"/>
  <c r="BJL75" i="83"/>
  <c r="BJK75" i="83"/>
  <c r="BJM74" i="83"/>
  <c r="BJL74" i="83"/>
  <c r="BJK74" i="83"/>
  <c r="BJM73" i="83"/>
  <c r="BJL73" i="83"/>
  <c r="BJK73" i="83"/>
  <c r="BJM72" i="83"/>
  <c r="BJL72" i="83"/>
  <c r="BJK72" i="83"/>
  <c r="BJM71" i="83"/>
  <c r="BJL71" i="83"/>
  <c r="BJK71" i="83"/>
  <c r="BJM70" i="83"/>
  <c r="BJL70" i="83"/>
  <c r="BJK70" i="83"/>
  <c r="BJM69" i="83"/>
  <c r="BJL69" i="83"/>
  <c r="BJK69" i="83"/>
  <c r="BJM68" i="83"/>
  <c r="BJL68" i="83"/>
  <c r="BJK68" i="83"/>
  <c r="BJM67" i="83"/>
  <c r="BJL67" i="83"/>
  <c r="BJK67" i="83"/>
  <c r="BJM66" i="83"/>
  <c r="BJL66" i="83"/>
  <c r="BJK66" i="83"/>
  <c r="BJM65" i="83"/>
  <c r="BJL65" i="83"/>
  <c r="BJK65" i="83"/>
  <c r="BJM64" i="83"/>
  <c r="BJL64" i="83"/>
  <c r="BJK64" i="83"/>
  <c r="BJM63" i="83"/>
  <c r="BJL63" i="83"/>
  <c r="BJK63" i="83"/>
  <c r="BJM62" i="83"/>
  <c r="BJL62" i="83"/>
  <c r="BJK62" i="83"/>
  <c r="BJM61" i="83"/>
  <c r="BJL61" i="83"/>
  <c r="BJK61" i="83"/>
  <c r="BJM60" i="83"/>
  <c r="BJL60" i="83"/>
  <c r="BJK60" i="83"/>
  <c r="BJM59" i="83"/>
  <c r="BJL59" i="83"/>
  <c r="BJK59" i="83"/>
  <c r="BJM58" i="83"/>
  <c r="BJL58" i="83"/>
  <c r="BJK58" i="83"/>
  <c r="BJM57" i="83"/>
  <c r="BJL57" i="83"/>
  <c r="BJK57" i="83"/>
  <c r="BJM56" i="83"/>
  <c r="BJL56" i="83"/>
  <c r="BJK56" i="83"/>
  <c r="BJM55" i="83"/>
  <c r="BJL55" i="83"/>
  <c r="BJK55" i="83"/>
  <c r="BJM54" i="83"/>
  <c r="BJL54" i="83"/>
  <c r="BJK54" i="83"/>
  <c r="BJM53" i="83"/>
  <c r="BJL53" i="83"/>
  <c r="BJK53" i="83"/>
  <c r="BJM52" i="83"/>
  <c r="BJL52" i="83"/>
  <c r="BJK52" i="83"/>
  <c r="BJM51" i="83"/>
  <c r="BJL51" i="83"/>
  <c r="BJK51" i="83"/>
  <c r="BJM50" i="83"/>
  <c r="BJL50" i="83"/>
  <c r="BJK50" i="83"/>
  <c r="BJM49" i="83"/>
  <c r="BJL49" i="83"/>
  <c r="BJK49" i="83"/>
  <c r="BJM48" i="83"/>
  <c r="BJL48" i="83"/>
  <c r="BJK48" i="83"/>
  <c r="BJM47" i="83"/>
  <c r="BJL47" i="83"/>
  <c r="BJK47" i="83"/>
  <c r="BJM46" i="83"/>
  <c r="BJL46" i="83"/>
  <c r="BJK46" i="83"/>
  <c r="BJM45" i="83"/>
  <c r="BJL45" i="83"/>
  <c r="BJK45" i="83"/>
  <c r="BJM44" i="83"/>
  <c r="BJL44" i="83"/>
  <c r="BJK44" i="83"/>
  <c r="BJM43" i="83"/>
  <c r="BJL43" i="83"/>
  <c r="BJK43" i="83"/>
  <c r="BJM42" i="83"/>
  <c r="BJL42" i="83"/>
  <c r="BJK42" i="83"/>
  <c r="BJM41" i="83"/>
  <c r="BJL41" i="83"/>
  <c r="BJK41" i="83"/>
  <c r="BJM40" i="83"/>
  <c r="BJL40" i="83"/>
  <c r="BJK40" i="83"/>
  <c r="BJM39" i="83"/>
  <c r="BJL39" i="83"/>
  <c r="BJK39" i="83"/>
  <c r="BJM38" i="83"/>
  <c r="BJL38" i="83"/>
  <c r="BJK38" i="83"/>
  <c r="BJM37" i="83"/>
  <c r="BJL37" i="83"/>
  <c r="BJK37" i="83"/>
  <c r="BJM36" i="83"/>
  <c r="BJL36" i="83"/>
  <c r="BJK36" i="83"/>
  <c r="BJM35" i="83"/>
  <c r="BJL35" i="83"/>
  <c r="BJK35" i="83"/>
  <c r="BJM34" i="83"/>
  <c r="BJL34" i="83"/>
  <c r="BJK34" i="83"/>
  <c r="BJM11" i="83"/>
  <c r="BJL11" i="83"/>
  <c r="BJK11" i="83"/>
  <c r="BJM9" i="83"/>
  <c r="BJL9" i="83"/>
  <c r="BJK9" i="83"/>
  <c r="BJM1" i="83"/>
  <c r="BJK1" i="83"/>
  <c r="BJG1" i="83"/>
  <c r="BJL1" i="83" s="1"/>
  <c r="BJF110" i="83"/>
  <c r="BJE110" i="83"/>
  <c r="BJD110" i="83"/>
  <c r="BJF109" i="83"/>
  <c r="BJE109" i="83"/>
  <c r="BJD109" i="83"/>
  <c r="BJF108" i="83"/>
  <c r="BJE108" i="83"/>
  <c r="BJD108" i="83"/>
  <c r="BJF107" i="83"/>
  <c r="BJE107" i="83"/>
  <c r="BJD107" i="83"/>
  <c r="BJF106" i="83"/>
  <c r="BJE106" i="83"/>
  <c r="BJD106" i="83"/>
  <c r="BJF105" i="83"/>
  <c r="BJE105" i="83"/>
  <c r="BJD105" i="83"/>
  <c r="BJF104" i="83"/>
  <c r="BJE104" i="83"/>
  <c r="BJD104" i="83"/>
  <c r="BJF103" i="83"/>
  <c r="BJE103" i="83"/>
  <c r="BJD103" i="83"/>
  <c r="BJF102" i="83"/>
  <c r="BJE102" i="83"/>
  <c r="BJD102" i="83"/>
  <c r="BJF101" i="83"/>
  <c r="BJE101" i="83"/>
  <c r="BJD101" i="83"/>
  <c r="BJF100" i="83"/>
  <c r="BJE100" i="83"/>
  <c r="BJD100" i="83"/>
  <c r="BJF99" i="83"/>
  <c r="BJE99" i="83"/>
  <c r="BJD99" i="83"/>
  <c r="BJF98" i="83"/>
  <c r="BJE98" i="83"/>
  <c r="BJD98" i="83"/>
  <c r="BJF97" i="83"/>
  <c r="BJE97" i="83"/>
  <c r="BJD97" i="83"/>
  <c r="BJF96" i="83"/>
  <c r="BJE96" i="83"/>
  <c r="BJD96" i="83"/>
  <c r="BJF95" i="83"/>
  <c r="BJE95" i="83"/>
  <c r="BJD95" i="83"/>
  <c r="BJF94" i="83"/>
  <c r="BJE94" i="83"/>
  <c r="BJD94" i="83"/>
  <c r="BJF93" i="83"/>
  <c r="BJE93" i="83"/>
  <c r="BJD93" i="83"/>
  <c r="BJF92" i="83"/>
  <c r="BJE92" i="83"/>
  <c r="BJD92" i="83"/>
  <c r="BJF91" i="83"/>
  <c r="BJE91" i="83"/>
  <c r="BJD91" i="83"/>
  <c r="BJF90" i="83"/>
  <c r="BJE90" i="83"/>
  <c r="BJD90" i="83"/>
  <c r="BJF89" i="83"/>
  <c r="BJE89" i="83"/>
  <c r="BJD89" i="83"/>
  <c r="BJF88" i="83"/>
  <c r="BJE88" i="83"/>
  <c r="BJD88" i="83"/>
  <c r="BJF87" i="83"/>
  <c r="BJE87" i="83"/>
  <c r="BJD87" i="83"/>
  <c r="BJF86" i="83"/>
  <c r="BJE86" i="83"/>
  <c r="BJD86" i="83"/>
  <c r="BJF85" i="83"/>
  <c r="BJE85" i="83"/>
  <c r="BJD85" i="83"/>
  <c r="BJF84" i="83"/>
  <c r="BJE84" i="83"/>
  <c r="BJD84" i="83"/>
  <c r="BJF83" i="83"/>
  <c r="BJE83" i="83"/>
  <c r="BJD83" i="83"/>
  <c r="BJF82" i="83"/>
  <c r="BJE82" i="83"/>
  <c r="BJD82" i="83"/>
  <c r="BJF81" i="83"/>
  <c r="BJE81" i="83"/>
  <c r="BJD81" i="83"/>
  <c r="BJF80" i="83"/>
  <c r="BJE80" i="83"/>
  <c r="BJD80" i="83"/>
  <c r="BJF79" i="83"/>
  <c r="BJE79" i="83"/>
  <c r="BJD79" i="83"/>
  <c r="BJF78" i="83"/>
  <c r="BJE78" i="83"/>
  <c r="BJD78" i="83"/>
  <c r="BJF77" i="83"/>
  <c r="BJE77" i="83"/>
  <c r="BJD77" i="83"/>
  <c r="BJF76" i="83"/>
  <c r="BJE76" i="83"/>
  <c r="BJD76" i="83"/>
  <c r="BJF75" i="83"/>
  <c r="BJE75" i="83"/>
  <c r="BJD75" i="83"/>
  <c r="BJF74" i="83"/>
  <c r="BJE74" i="83"/>
  <c r="BJD74" i="83"/>
  <c r="BJF73" i="83"/>
  <c r="BJE73" i="83"/>
  <c r="BJD73" i="83"/>
  <c r="BJF72" i="83"/>
  <c r="BJE72" i="83"/>
  <c r="BJD72" i="83"/>
  <c r="BJF71" i="83"/>
  <c r="BJE71" i="83"/>
  <c r="BJD71" i="83"/>
  <c r="BJF70" i="83"/>
  <c r="BJE70" i="83"/>
  <c r="BJD70" i="83"/>
  <c r="BJF69" i="83"/>
  <c r="BJE69" i="83"/>
  <c r="BJD69" i="83"/>
  <c r="BJF68" i="83"/>
  <c r="BJE68" i="83"/>
  <c r="BJD68" i="83"/>
  <c r="BJF67" i="83"/>
  <c r="BJE67" i="83"/>
  <c r="BJD67" i="83"/>
  <c r="BJF66" i="83"/>
  <c r="BJE66" i="83"/>
  <c r="BJD66" i="83"/>
  <c r="BJF65" i="83"/>
  <c r="BJE65" i="83"/>
  <c r="BJD65" i="83"/>
  <c r="BJF64" i="83"/>
  <c r="BJE64" i="83"/>
  <c r="BJD64" i="83"/>
  <c r="BJF63" i="83"/>
  <c r="BJE63" i="83"/>
  <c r="BJD63" i="83"/>
  <c r="BJF62" i="83"/>
  <c r="BJE62" i="83"/>
  <c r="BJD62" i="83"/>
  <c r="BJF61" i="83"/>
  <c r="BJE61" i="83"/>
  <c r="BJD61" i="83"/>
  <c r="BJF60" i="83"/>
  <c r="BJE60" i="83"/>
  <c r="BJD60" i="83"/>
  <c r="BJF59" i="83"/>
  <c r="BJE59" i="83"/>
  <c r="BJD59" i="83"/>
  <c r="BJF58" i="83"/>
  <c r="BJE58" i="83"/>
  <c r="BJD58" i="83"/>
  <c r="BJF57" i="83"/>
  <c r="BJE57" i="83"/>
  <c r="BJD57" i="83"/>
  <c r="BJF56" i="83"/>
  <c r="BJE56" i="83"/>
  <c r="BJD56" i="83"/>
  <c r="BJF55" i="83"/>
  <c r="BJE55" i="83"/>
  <c r="BJD55" i="83"/>
  <c r="BJF54" i="83"/>
  <c r="BJE54" i="83"/>
  <c r="BJD54" i="83"/>
  <c r="BJF11" i="83"/>
  <c r="BJE11" i="83"/>
  <c r="BJD11" i="83"/>
  <c r="BJF9" i="83"/>
  <c r="BJE9" i="83"/>
  <c r="BJD9" i="83"/>
  <c r="BJE1" i="83"/>
  <c r="BIZ1" i="83"/>
  <c r="BIY110" i="83"/>
  <c r="BIX110" i="83"/>
  <c r="BIW110" i="83"/>
  <c r="BIY109" i="83"/>
  <c r="BIX109" i="83"/>
  <c r="BIW109" i="83"/>
  <c r="BIY108" i="83"/>
  <c r="BIX108" i="83"/>
  <c r="BIW108" i="83"/>
  <c r="BIY107" i="83"/>
  <c r="BIX107" i="83"/>
  <c r="BIW107" i="83"/>
  <c r="BIY106" i="83"/>
  <c r="BIX106" i="83"/>
  <c r="BIW106" i="83"/>
  <c r="BIY105" i="83"/>
  <c r="BIX105" i="83"/>
  <c r="BIW105" i="83"/>
  <c r="BIY104" i="83"/>
  <c r="BIX104" i="83"/>
  <c r="BIW104" i="83"/>
  <c r="BIY103" i="83"/>
  <c r="BIX103" i="83"/>
  <c r="BIW103" i="83"/>
  <c r="BIY102" i="83"/>
  <c r="BIX102" i="83"/>
  <c r="BIW102" i="83"/>
  <c r="BIY101" i="83"/>
  <c r="BIX101" i="83"/>
  <c r="BIW101" i="83"/>
  <c r="BIY100" i="83"/>
  <c r="BIX100" i="83"/>
  <c r="BIW100" i="83"/>
  <c r="BIY99" i="83"/>
  <c r="BIX99" i="83"/>
  <c r="BIW99" i="83"/>
  <c r="BIY98" i="83"/>
  <c r="BIX98" i="83"/>
  <c r="BIW98" i="83"/>
  <c r="BIY97" i="83"/>
  <c r="BIX97" i="83"/>
  <c r="BIW97" i="83"/>
  <c r="BIY96" i="83"/>
  <c r="BIX96" i="83"/>
  <c r="BIW96" i="83"/>
  <c r="BIY95" i="83"/>
  <c r="BIX95" i="83"/>
  <c r="BIW95" i="83"/>
  <c r="BIY94" i="83"/>
  <c r="BIX94" i="83"/>
  <c r="BIW94" i="83"/>
  <c r="BIY93" i="83"/>
  <c r="BIX93" i="83"/>
  <c r="BIW93" i="83"/>
  <c r="BIY92" i="83"/>
  <c r="BIX92" i="83"/>
  <c r="BIW92" i="83"/>
  <c r="BIY91" i="83"/>
  <c r="BIX91" i="83"/>
  <c r="BIW91" i="83"/>
  <c r="BIY90" i="83"/>
  <c r="BIX90" i="83"/>
  <c r="BIW90" i="83"/>
  <c r="BIY89" i="83"/>
  <c r="BIX89" i="83"/>
  <c r="BIW89" i="83"/>
  <c r="BIY88" i="83"/>
  <c r="BIX88" i="83"/>
  <c r="BIW88" i="83"/>
  <c r="BIY87" i="83"/>
  <c r="BIX87" i="83"/>
  <c r="BIW87" i="83"/>
  <c r="BIY86" i="83"/>
  <c r="BIX86" i="83"/>
  <c r="BIW86" i="83"/>
  <c r="BIY85" i="83"/>
  <c r="BIX85" i="83"/>
  <c r="BIW85" i="83"/>
  <c r="BIY84" i="83"/>
  <c r="BIX84" i="83"/>
  <c r="BIW84" i="83"/>
  <c r="BIY83" i="83"/>
  <c r="BIX83" i="83"/>
  <c r="BIW83" i="83"/>
  <c r="BIY82" i="83"/>
  <c r="BIX82" i="83"/>
  <c r="BIW82" i="83"/>
  <c r="BIY81" i="83"/>
  <c r="BIX81" i="83"/>
  <c r="BIW81" i="83"/>
  <c r="BIY80" i="83"/>
  <c r="BIX80" i="83"/>
  <c r="BIW80" i="83"/>
  <c r="BIY79" i="83"/>
  <c r="BIX79" i="83"/>
  <c r="BIW79" i="83"/>
  <c r="BIY78" i="83"/>
  <c r="BIX78" i="83"/>
  <c r="BIW78" i="83"/>
  <c r="BIY77" i="83"/>
  <c r="BIX77" i="83"/>
  <c r="BIW77" i="83"/>
  <c r="BIY76" i="83"/>
  <c r="BIX76" i="83"/>
  <c r="BIW76" i="83"/>
  <c r="BIY75" i="83"/>
  <c r="BIX75" i="83"/>
  <c r="BIW75" i="83"/>
  <c r="BIY74" i="83"/>
  <c r="BIX74" i="83"/>
  <c r="BIW74" i="83"/>
  <c r="BIY73" i="83"/>
  <c r="BIX73" i="83"/>
  <c r="BIW73" i="83"/>
  <c r="BIY72" i="83"/>
  <c r="BIX72" i="83"/>
  <c r="BIW72" i="83"/>
  <c r="BIY71" i="83"/>
  <c r="BIX71" i="83"/>
  <c r="BIW71" i="83"/>
  <c r="BIY70" i="83"/>
  <c r="BIX70" i="83"/>
  <c r="BIW70" i="83"/>
  <c r="BIY69" i="83"/>
  <c r="BIX69" i="83"/>
  <c r="BIW69" i="83"/>
  <c r="BIY68" i="83"/>
  <c r="BIX68" i="83"/>
  <c r="BIW68" i="83"/>
  <c r="BIY67" i="83"/>
  <c r="BIX67" i="83"/>
  <c r="BIW67" i="83"/>
  <c r="BIY66" i="83"/>
  <c r="BIX66" i="83"/>
  <c r="BIW66" i="83"/>
  <c r="BIY65" i="83"/>
  <c r="BIX65" i="83"/>
  <c r="BIW65" i="83"/>
  <c r="BIY64" i="83"/>
  <c r="BIX64" i="83"/>
  <c r="BIW64" i="83"/>
  <c r="BIY63" i="83"/>
  <c r="BIX63" i="83"/>
  <c r="BIW63" i="83"/>
  <c r="BIY62" i="83"/>
  <c r="BIX62" i="83"/>
  <c r="BIW62" i="83"/>
  <c r="BIY61" i="83"/>
  <c r="BIX61" i="83"/>
  <c r="BIW61" i="83"/>
  <c r="BIY60" i="83"/>
  <c r="BIX60" i="83"/>
  <c r="BIW60" i="83"/>
  <c r="BIY59" i="83"/>
  <c r="BIX59" i="83"/>
  <c r="BIW59" i="83"/>
  <c r="BIY58" i="83"/>
  <c r="BIX58" i="83"/>
  <c r="BIW58" i="83"/>
  <c r="BIY57" i="83"/>
  <c r="BIX57" i="83"/>
  <c r="BIW57" i="83"/>
  <c r="BIY56" i="83"/>
  <c r="BIX56" i="83"/>
  <c r="BIW56" i="83"/>
  <c r="BIY55" i="83"/>
  <c r="BIX55" i="83"/>
  <c r="BIW55" i="83"/>
  <c r="BIY54" i="83"/>
  <c r="BIX54" i="83"/>
  <c r="BIW54" i="83"/>
  <c r="BIY53" i="83"/>
  <c r="BIX53" i="83"/>
  <c r="BIW53" i="83"/>
  <c r="BIY52" i="83"/>
  <c r="BIX52" i="83"/>
  <c r="BIW52" i="83"/>
  <c r="BIY51" i="83"/>
  <c r="BIX51" i="83"/>
  <c r="BIW51" i="83"/>
  <c r="BIY50" i="83"/>
  <c r="BIX50" i="83"/>
  <c r="BIW50" i="83"/>
  <c r="BIY49" i="83"/>
  <c r="BIX49" i="83"/>
  <c r="BIW49" i="83"/>
  <c r="BIY48" i="83"/>
  <c r="BIX48" i="83"/>
  <c r="BIW48" i="83"/>
  <c r="BIY47" i="83"/>
  <c r="BIX47" i="83"/>
  <c r="BIW47" i="83"/>
  <c r="BIY46" i="83"/>
  <c r="BIX46" i="83"/>
  <c r="BIW46" i="83"/>
  <c r="BIY45" i="83"/>
  <c r="BIX45" i="83"/>
  <c r="BIW45" i="83"/>
  <c r="BIY11" i="83"/>
  <c r="BIX11" i="83"/>
  <c r="BIW11" i="83"/>
  <c r="BIY9" i="83"/>
  <c r="BIX9" i="83"/>
  <c r="BIW9" i="83"/>
  <c r="BIX1" i="83"/>
  <c r="BIS1" i="83"/>
  <c r="BIR110" i="83"/>
  <c r="BIQ110" i="83"/>
  <c r="BIP110" i="83"/>
  <c r="BIR109" i="83"/>
  <c r="BIQ109" i="83"/>
  <c r="BIP109" i="83"/>
  <c r="BIR108" i="83"/>
  <c r="BIQ108" i="83"/>
  <c r="BIP108" i="83"/>
  <c r="BIR107" i="83"/>
  <c r="BIQ107" i="83"/>
  <c r="BIP107" i="83"/>
  <c r="BIR106" i="83"/>
  <c r="BIQ106" i="83"/>
  <c r="BIP106" i="83"/>
  <c r="BIR105" i="83"/>
  <c r="BIQ105" i="83"/>
  <c r="BIP105" i="83"/>
  <c r="BIR104" i="83"/>
  <c r="BIQ104" i="83"/>
  <c r="BIP104" i="83"/>
  <c r="BIR103" i="83"/>
  <c r="BIQ103" i="83"/>
  <c r="BIP103" i="83"/>
  <c r="BIR102" i="83"/>
  <c r="BIQ102" i="83"/>
  <c r="BIP102" i="83"/>
  <c r="BIR101" i="83"/>
  <c r="BIQ101" i="83"/>
  <c r="BIP101" i="83"/>
  <c r="BIR100" i="83"/>
  <c r="BIQ100" i="83"/>
  <c r="BIP100" i="83"/>
  <c r="BIR99" i="83"/>
  <c r="BIQ99" i="83"/>
  <c r="BIP99" i="83"/>
  <c r="BIR98" i="83"/>
  <c r="BIQ98" i="83"/>
  <c r="BIP98" i="83"/>
  <c r="BIR97" i="83"/>
  <c r="BIQ97" i="83"/>
  <c r="BIP97" i="83"/>
  <c r="BIR96" i="83"/>
  <c r="BIQ96" i="83"/>
  <c r="BIP96" i="83"/>
  <c r="BIR95" i="83"/>
  <c r="BIQ95" i="83"/>
  <c r="BIP95" i="83"/>
  <c r="BIR94" i="83"/>
  <c r="BIQ94" i="83"/>
  <c r="BIP94" i="83"/>
  <c r="BIR93" i="83"/>
  <c r="BIQ93" i="83"/>
  <c r="BIP93" i="83"/>
  <c r="BIR92" i="83"/>
  <c r="BIQ92" i="83"/>
  <c r="BIP92" i="83"/>
  <c r="BIR91" i="83"/>
  <c r="BIQ91" i="83"/>
  <c r="BIP91" i="83"/>
  <c r="BIR90" i="83"/>
  <c r="BIQ90" i="83"/>
  <c r="BIP90" i="83"/>
  <c r="BIR89" i="83"/>
  <c r="BIQ89" i="83"/>
  <c r="BIP89" i="83"/>
  <c r="BIR88" i="83"/>
  <c r="BIQ88" i="83"/>
  <c r="BIP88" i="83"/>
  <c r="BIR87" i="83"/>
  <c r="BIQ87" i="83"/>
  <c r="BIP87" i="83"/>
  <c r="BIR86" i="83"/>
  <c r="BIQ86" i="83"/>
  <c r="BIP86" i="83"/>
  <c r="BIR85" i="83"/>
  <c r="BIQ85" i="83"/>
  <c r="BIP85" i="83"/>
  <c r="BIR84" i="83"/>
  <c r="BIQ84" i="83"/>
  <c r="BIP84" i="83"/>
  <c r="BIR83" i="83"/>
  <c r="BIQ83" i="83"/>
  <c r="BIP83" i="83"/>
  <c r="BIR82" i="83"/>
  <c r="BIQ82" i="83"/>
  <c r="BIP82" i="83"/>
  <c r="BIR81" i="83"/>
  <c r="BIQ81" i="83"/>
  <c r="BIP81" i="83"/>
  <c r="BIR80" i="83"/>
  <c r="BIQ80" i="83"/>
  <c r="BIP80" i="83"/>
  <c r="BIR79" i="83"/>
  <c r="BIQ79" i="83"/>
  <c r="BIP79" i="83"/>
  <c r="BIR78" i="83"/>
  <c r="BIQ78" i="83"/>
  <c r="BIP78" i="83"/>
  <c r="BIR77" i="83"/>
  <c r="BIQ77" i="83"/>
  <c r="BIP77" i="83"/>
  <c r="BIR76" i="83"/>
  <c r="BIQ76" i="83"/>
  <c r="BIP76" i="83"/>
  <c r="BIR75" i="83"/>
  <c r="BIQ75" i="83"/>
  <c r="BIP75" i="83"/>
  <c r="BIR74" i="83"/>
  <c r="BIQ74" i="83"/>
  <c r="BIP74" i="83"/>
  <c r="BIR73" i="83"/>
  <c r="BIQ73" i="83"/>
  <c r="BIP73" i="83"/>
  <c r="BIR72" i="83"/>
  <c r="BIQ72" i="83"/>
  <c r="BIP72" i="83"/>
  <c r="BIR71" i="83"/>
  <c r="BIQ71" i="83"/>
  <c r="BIP71" i="83"/>
  <c r="BIR70" i="83"/>
  <c r="BIQ70" i="83"/>
  <c r="BIP70" i="83"/>
  <c r="BIR69" i="83"/>
  <c r="BIQ69" i="83"/>
  <c r="BIP69" i="83"/>
  <c r="BIR68" i="83"/>
  <c r="BIQ68" i="83"/>
  <c r="BIP68" i="83"/>
  <c r="BIR67" i="83"/>
  <c r="BIQ67" i="83"/>
  <c r="BIP67" i="83"/>
  <c r="BIR66" i="83"/>
  <c r="BIQ66" i="83"/>
  <c r="BIP66" i="83"/>
  <c r="BIR65" i="83"/>
  <c r="BIQ65" i="83"/>
  <c r="BIP65" i="83"/>
  <c r="BIR64" i="83"/>
  <c r="BIQ64" i="83"/>
  <c r="BIP64" i="83"/>
  <c r="BIR63" i="83"/>
  <c r="BIQ63" i="83"/>
  <c r="BIP63" i="83"/>
  <c r="BIR62" i="83"/>
  <c r="BIQ62" i="83"/>
  <c r="BIP62" i="83"/>
  <c r="BIR61" i="83"/>
  <c r="BIQ61" i="83"/>
  <c r="BIP61" i="83"/>
  <c r="BIR60" i="83"/>
  <c r="BIQ60" i="83"/>
  <c r="BIP60" i="83"/>
  <c r="BIR59" i="83"/>
  <c r="BIQ59" i="83"/>
  <c r="BIP59" i="83"/>
  <c r="BIR58" i="83"/>
  <c r="BIQ58" i="83"/>
  <c r="BIP58" i="83"/>
  <c r="BIR57" i="83"/>
  <c r="BIQ57" i="83"/>
  <c r="BIP57" i="83"/>
  <c r="BIR56" i="83"/>
  <c r="BIQ56" i="83"/>
  <c r="BIP56" i="83"/>
  <c r="BIR55" i="83"/>
  <c r="BIQ55" i="83"/>
  <c r="BIP55" i="83"/>
  <c r="BIR54" i="83"/>
  <c r="BIQ54" i="83"/>
  <c r="BIP54" i="83"/>
  <c r="BIR53" i="83"/>
  <c r="BIQ53" i="83"/>
  <c r="BIP53" i="83"/>
  <c r="BIR52" i="83"/>
  <c r="BIQ52" i="83"/>
  <c r="BIP52" i="83"/>
  <c r="BIR51" i="83"/>
  <c r="BIQ51" i="83"/>
  <c r="BIP51" i="83"/>
  <c r="BIR50" i="83"/>
  <c r="BIQ50" i="83"/>
  <c r="BIP50" i="83"/>
  <c r="BIR49" i="83"/>
  <c r="BIQ49" i="83"/>
  <c r="BIP49" i="83"/>
  <c r="BIR48" i="83"/>
  <c r="BIQ48" i="83"/>
  <c r="BIP48" i="83"/>
  <c r="BIR47" i="83"/>
  <c r="BIQ47" i="83"/>
  <c r="BIP47" i="83"/>
  <c r="BIR11" i="83"/>
  <c r="BIQ11" i="83"/>
  <c r="BIP11" i="83"/>
  <c r="BIR9" i="83"/>
  <c r="BIQ9" i="83"/>
  <c r="BIP9" i="83"/>
  <c r="BIQ1" i="83"/>
  <c r="BIL1" i="83"/>
  <c r="BIK110" i="83"/>
  <c r="BIJ110" i="83"/>
  <c r="BII110" i="83"/>
  <c r="BIK109" i="83"/>
  <c r="BIJ109" i="83"/>
  <c r="BII109" i="83"/>
  <c r="BIK108" i="83"/>
  <c r="BIJ108" i="83"/>
  <c r="BII108" i="83"/>
  <c r="BIK107" i="83"/>
  <c r="BIJ107" i="83"/>
  <c r="BII107" i="83"/>
  <c r="BIK106" i="83"/>
  <c r="BIJ106" i="83"/>
  <c r="BII106" i="83"/>
  <c r="BIK105" i="83"/>
  <c r="BIJ105" i="83"/>
  <c r="BII105" i="83"/>
  <c r="BIK104" i="83"/>
  <c r="BIJ104" i="83"/>
  <c r="BII104" i="83"/>
  <c r="BIK103" i="83"/>
  <c r="BIJ103" i="83"/>
  <c r="BII103" i="83"/>
  <c r="BIK102" i="83"/>
  <c r="BIJ102" i="83"/>
  <c r="BII102" i="83"/>
  <c r="BIK101" i="83"/>
  <c r="BIJ101" i="83"/>
  <c r="BII101" i="83"/>
  <c r="BIK100" i="83"/>
  <c r="BIJ100" i="83"/>
  <c r="BII100" i="83"/>
  <c r="BIK99" i="83"/>
  <c r="BIJ99" i="83"/>
  <c r="BII99" i="83"/>
  <c r="BIK98" i="83"/>
  <c r="BIJ98" i="83"/>
  <c r="BII98" i="83"/>
  <c r="BIK97" i="83"/>
  <c r="BIJ97" i="83"/>
  <c r="BII97" i="83"/>
  <c r="BIK96" i="83"/>
  <c r="BIJ96" i="83"/>
  <c r="BII96" i="83"/>
  <c r="BIK95" i="83"/>
  <c r="BIJ95" i="83"/>
  <c r="BII95" i="83"/>
  <c r="BIK94" i="83"/>
  <c r="BIJ94" i="83"/>
  <c r="BII94" i="83"/>
  <c r="BIK93" i="83"/>
  <c r="BIJ93" i="83"/>
  <c r="BII93" i="83"/>
  <c r="BIK92" i="83"/>
  <c r="BIJ92" i="83"/>
  <c r="BII92" i="83"/>
  <c r="BIK91" i="83"/>
  <c r="BIJ91" i="83"/>
  <c r="BII91" i="83"/>
  <c r="BIK90" i="83"/>
  <c r="BIJ90" i="83"/>
  <c r="BII90" i="83"/>
  <c r="BIK89" i="83"/>
  <c r="BIJ89" i="83"/>
  <c r="BII89" i="83"/>
  <c r="BIK88" i="83"/>
  <c r="BIJ88" i="83"/>
  <c r="BII88" i="83"/>
  <c r="BIK87" i="83"/>
  <c r="BIJ87" i="83"/>
  <c r="BII87" i="83"/>
  <c r="BIK86" i="83"/>
  <c r="BIJ86" i="83"/>
  <c r="BII86" i="83"/>
  <c r="BIK85" i="83"/>
  <c r="BIJ85" i="83"/>
  <c r="BII85" i="83"/>
  <c r="BIK84" i="83"/>
  <c r="BIJ84" i="83"/>
  <c r="BII84" i="83"/>
  <c r="BIK83" i="83"/>
  <c r="BIJ83" i="83"/>
  <c r="BII83" i="83"/>
  <c r="BIK82" i="83"/>
  <c r="BIJ82" i="83"/>
  <c r="BII82" i="83"/>
  <c r="BIK81" i="83"/>
  <c r="BIJ81" i="83"/>
  <c r="BII81" i="83"/>
  <c r="BIK80" i="83"/>
  <c r="BIJ80" i="83"/>
  <c r="BII80" i="83"/>
  <c r="BIK79" i="83"/>
  <c r="BIJ79" i="83"/>
  <c r="BII79" i="83"/>
  <c r="BIK78" i="83"/>
  <c r="BIJ78" i="83"/>
  <c r="BII78" i="83"/>
  <c r="BIK77" i="83"/>
  <c r="BIJ77" i="83"/>
  <c r="BII77" i="83"/>
  <c r="BIK76" i="83"/>
  <c r="BIJ76" i="83"/>
  <c r="BII76" i="83"/>
  <c r="BIK75" i="83"/>
  <c r="BIJ75" i="83"/>
  <c r="BII75" i="83"/>
  <c r="BIK74" i="83"/>
  <c r="BIJ74" i="83"/>
  <c r="BII74" i="83"/>
  <c r="BIK73" i="83"/>
  <c r="BIJ73" i="83"/>
  <c r="BII73" i="83"/>
  <c r="BIK72" i="83"/>
  <c r="BIJ72" i="83"/>
  <c r="BII72" i="83"/>
  <c r="BIK71" i="83"/>
  <c r="BIJ71" i="83"/>
  <c r="BII71" i="83"/>
  <c r="BIK70" i="83"/>
  <c r="BIJ70" i="83"/>
  <c r="BII70" i="83"/>
  <c r="BIK69" i="83"/>
  <c r="BIJ69" i="83"/>
  <c r="BII69" i="83"/>
  <c r="BIK68" i="83"/>
  <c r="BIJ68" i="83"/>
  <c r="BII68" i="83"/>
  <c r="BIK67" i="83"/>
  <c r="BIJ67" i="83"/>
  <c r="BII67" i="83"/>
  <c r="BIK66" i="83"/>
  <c r="BIJ66" i="83"/>
  <c r="BII66" i="83"/>
  <c r="BIK65" i="83"/>
  <c r="BIJ65" i="83"/>
  <c r="BII65" i="83"/>
  <c r="BIK11" i="83"/>
  <c r="BIJ11" i="83"/>
  <c r="BII11" i="83"/>
  <c r="BIK9" i="83"/>
  <c r="BIJ9" i="83"/>
  <c r="BII9" i="83"/>
  <c r="BIJ1" i="83"/>
  <c r="BIE1" i="83"/>
  <c r="BID110" i="83"/>
  <c r="BIC110" i="83"/>
  <c r="BIB110" i="83"/>
  <c r="BID109" i="83"/>
  <c r="BIC109" i="83"/>
  <c r="BIB109" i="83"/>
  <c r="BID108" i="83"/>
  <c r="BIC108" i="83"/>
  <c r="BIB108" i="83"/>
  <c r="BID107" i="83"/>
  <c r="BIC107" i="83"/>
  <c r="BIB107" i="83"/>
  <c r="BID106" i="83"/>
  <c r="BIC106" i="83"/>
  <c r="BIB106" i="83"/>
  <c r="BID105" i="83"/>
  <c r="BIC105" i="83"/>
  <c r="BIB105" i="83"/>
  <c r="BID104" i="83"/>
  <c r="BIC104" i="83"/>
  <c r="BIB104" i="83"/>
  <c r="BID103" i="83"/>
  <c r="BIC103" i="83"/>
  <c r="BIB103" i="83"/>
  <c r="BID102" i="83"/>
  <c r="BIC102" i="83"/>
  <c r="BIB102" i="83"/>
  <c r="BID101" i="83"/>
  <c r="BIC101" i="83"/>
  <c r="BIB101" i="83"/>
  <c r="BID100" i="83"/>
  <c r="BIC100" i="83"/>
  <c r="BIB100" i="83"/>
  <c r="BID99" i="83"/>
  <c r="BIC99" i="83"/>
  <c r="BIB99" i="83"/>
  <c r="BID98" i="83"/>
  <c r="BIC98" i="83"/>
  <c r="BIB98" i="83"/>
  <c r="BID97" i="83"/>
  <c r="BIC97" i="83"/>
  <c r="BIB97" i="83"/>
  <c r="BID96" i="83"/>
  <c r="BIC96" i="83"/>
  <c r="BIB96" i="83"/>
  <c r="BID95" i="83"/>
  <c r="BIC95" i="83"/>
  <c r="BIB95" i="83"/>
  <c r="BID94" i="83"/>
  <c r="BIC94" i="83"/>
  <c r="BIB94" i="83"/>
  <c r="BID93" i="83"/>
  <c r="BIC93" i="83"/>
  <c r="BIB93" i="83"/>
  <c r="BID92" i="83"/>
  <c r="BIC92" i="83"/>
  <c r="BIB92" i="83"/>
  <c r="BID91" i="83"/>
  <c r="BIC91" i="83"/>
  <c r="BIB91" i="83"/>
  <c r="BID90" i="83"/>
  <c r="BIC90" i="83"/>
  <c r="BIB90" i="83"/>
  <c r="BID89" i="83"/>
  <c r="BIC89" i="83"/>
  <c r="BIB89" i="83"/>
  <c r="BID88" i="83"/>
  <c r="BIC88" i="83"/>
  <c r="BIB88" i="83"/>
  <c r="BID87" i="83"/>
  <c r="BIC87" i="83"/>
  <c r="BIB87" i="83"/>
  <c r="BID86" i="83"/>
  <c r="BIC86" i="83"/>
  <c r="BIB86" i="83"/>
  <c r="BID85" i="83"/>
  <c r="BIC85" i="83"/>
  <c r="BIB85" i="83"/>
  <c r="BID84" i="83"/>
  <c r="BIC84" i="83"/>
  <c r="BIB84" i="83"/>
  <c r="BID83" i="83"/>
  <c r="BIC83" i="83"/>
  <c r="BIB83" i="83"/>
  <c r="BID82" i="83"/>
  <c r="BIC82" i="83"/>
  <c r="BIB82" i="83"/>
  <c r="BID81" i="83"/>
  <c r="BIC81" i="83"/>
  <c r="BIB81" i="83"/>
  <c r="BID80" i="83"/>
  <c r="BIC80" i="83"/>
  <c r="BIB80" i="83"/>
  <c r="BID79" i="83"/>
  <c r="BIC79" i="83"/>
  <c r="BIB79" i="83"/>
  <c r="BID78" i="83"/>
  <c r="BIC78" i="83"/>
  <c r="BIB78" i="83"/>
  <c r="BID77" i="83"/>
  <c r="BIC77" i="83"/>
  <c r="BIB77" i="83"/>
  <c r="BID76" i="83"/>
  <c r="BIC76" i="83"/>
  <c r="BIB76" i="83"/>
  <c r="BID75" i="83"/>
  <c r="BIC75" i="83"/>
  <c r="BIB75" i="83"/>
  <c r="BID74" i="83"/>
  <c r="BIC74" i="83"/>
  <c r="BIB74" i="83"/>
  <c r="BID73" i="83"/>
  <c r="BIC73" i="83"/>
  <c r="BIB73" i="83"/>
  <c r="BID72" i="83"/>
  <c r="BIC72" i="83"/>
  <c r="BIB72" i="83"/>
  <c r="BID71" i="83"/>
  <c r="BIC71" i="83"/>
  <c r="BIB71" i="83"/>
  <c r="BID70" i="83"/>
  <c r="BIC70" i="83"/>
  <c r="BIB70" i="83"/>
  <c r="BID69" i="83"/>
  <c r="BIC69" i="83"/>
  <c r="BIB69" i="83"/>
  <c r="BID68" i="83"/>
  <c r="BIC68" i="83"/>
  <c r="BIB68" i="83"/>
  <c r="BID67" i="83"/>
  <c r="BIC67" i="83"/>
  <c r="BIB67" i="83"/>
  <c r="BID66" i="83"/>
  <c r="BIC66" i="83"/>
  <c r="BIB66" i="83"/>
  <c r="BID65" i="83"/>
  <c r="BIC65" i="83"/>
  <c r="BIB65" i="83"/>
  <c r="BID64" i="83"/>
  <c r="BIC64" i="83"/>
  <c r="BIB64" i="83"/>
  <c r="BID63" i="83"/>
  <c r="BIC63" i="83"/>
  <c r="BIB63" i="83"/>
  <c r="BID62" i="83"/>
  <c r="BIC62" i="83"/>
  <c r="BIB62" i="83"/>
  <c r="BID61" i="83"/>
  <c r="BIC61" i="83"/>
  <c r="BIB61" i="83"/>
  <c r="BID60" i="83"/>
  <c r="BIC60" i="83"/>
  <c r="BIB60" i="83"/>
  <c r="BID59" i="83"/>
  <c r="BIC59" i="83"/>
  <c r="BIB59" i="83"/>
  <c r="BID58" i="83"/>
  <c r="BIC58" i="83"/>
  <c r="BIB58" i="83"/>
  <c r="BID57" i="83"/>
  <c r="BIC57" i="83"/>
  <c r="BIB57" i="83"/>
  <c r="BID56" i="83"/>
  <c r="BIC56" i="83"/>
  <c r="BIB56" i="83"/>
  <c r="BID55" i="83"/>
  <c r="BIC55" i="83"/>
  <c r="BIB55" i="83"/>
  <c r="BID54" i="83"/>
  <c r="BIC54" i="83"/>
  <c r="BIB54" i="83"/>
  <c r="BID53" i="83"/>
  <c r="BIC53" i="83"/>
  <c r="BIB53" i="83"/>
  <c r="BID52" i="83"/>
  <c r="BIC52" i="83"/>
  <c r="BIB52" i="83"/>
  <c r="BID11" i="83"/>
  <c r="BIC11" i="83"/>
  <c r="BIB11" i="83"/>
  <c r="BID9" i="83"/>
  <c r="BIC9" i="83"/>
  <c r="BIB9" i="83"/>
  <c r="BID1" i="83"/>
  <c r="BIC1" i="83"/>
  <c r="BIB1" i="83"/>
  <c r="BHX1" i="83"/>
  <c r="BHW110" i="83"/>
  <c r="BHV110" i="83"/>
  <c r="BHU110" i="83"/>
  <c r="BHW109" i="83"/>
  <c r="BHV109" i="83"/>
  <c r="BHU109" i="83"/>
  <c r="BHW108" i="83"/>
  <c r="BHV108" i="83"/>
  <c r="BHU108" i="83"/>
  <c r="BHW107" i="83"/>
  <c r="BHV107" i="83"/>
  <c r="BHU107" i="83"/>
  <c r="BHW106" i="83"/>
  <c r="BHV106" i="83"/>
  <c r="BHU106" i="83"/>
  <c r="BHW105" i="83"/>
  <c r="BHV105" i="83"/>
  <c r="BHU105" i="83"/>
  <c r="BHW104" i="83"/>
  <c r="BHV104" i="83"/>
  <c r="BHU104" i="83"/>
  <c r="BHW103" i="83"/>
  <c r="BHV103" i="83"/>
  <c r="BHU103" i="83"/>
  <c r="BHW102" i="83"/>
  <c r="BHV102" i="83"/>
  <c r="BHU102" i="83"/>
  <c r="BHW101" i="83"/>
  <c r="BHV101" i="83"/>
  <c r="BHU101" i="83"/>
  <c r="BHW100" i="83"/>
  <c r="BHV100" i="83"/>
  <c r="BHU100" i="83"/>
  <c r="BHW99" i="83"/>
  <c r="BHV99" i="83"/>
  <c r="BHU99" i="83"/>
  <c r="BHW98" i="83"/>
  <c r="BHV98" i="83"/>
  <c r="BHU98" i="83"/>
  <c r="BHW97" i="83"/>
  <c r="BHV97" i="83"/>
  <c r="BHU97" i="83"/>
  <c r="BHW96" i="83"/>
  <c r="BHV96" i="83"/>
  <c r="BHU96" i="83"/>
  <c r="BHW95" i="83"/>
  <c r="BHV95" i="83"/>
  <c r="BHU95" i="83"/>
  <c r="BHW94" i="83"/>
  <c r="BHV94" i="83"/>
  <c r="BHU94" i="83"/>
  <c r="BHW93" i="83"/>
  <c r="BHV93" i="83"/>
  <c r="BHU93" i="83"/>
  <c r="BHW92" i="83"/>
  <c r="BHV92" i="83"/>
  <c r="BHU92" i="83"/>
  <c r="BHW91" i="83"/>
  <c r="BHV91" i="83"/>
  <c r="BHU91" i="83"/>
  <c r="BHW90" i="83"/>
  <c r="BHV90" i="83"/>
  <c r="BHU90" i="83"/>
  <c r="BHW89" i="83"/>
  <c r="BHV89" i="83"/>
  <c r="BHU89" i="83"/>
  <c r="BHW88" i="83"/>
  <c r="BHV88" i="83"/>
  <c r="BHU88" i="83"/>
  <c r="BHW87" i="83"/>
  <c r="BHV87" i="83"/>
  <c r="BHU87" i="83"/>
  <c r="BHW86" i="83"/>
  <c r="BHV86" i="83"/>
  <c r="BHU86" i="83"/>
  <c r="BHW85" i="83"/>
  <c r="BHV85" i="83"/>
  <c r="BHU85" i="83"/>
  <c r="BHW84" i="83"/>
  <c r="BHV84" i="83"/>
  <c r="BHU84" i="83"/>
  <c r="BHW83" i="83"/>
  <c r="BHV83" i="83"/>
  <c r="BHU83" i="83"/>
  <c r="BHW82" i="83"/>
  <c r="BHV82" i="83"/>
  <c r="BHU82" i="83"/>
  <c r="BHW81" i="83"/>
  <c r="BHV81" i="83"/>
  <c r="BHU81" i="83"/>
  <c r="BHW80" i="83"/>
  <c r="BHV80" i="83"/>
  <c r="BHU80" i="83"/>
  <c r="BHW79" i="83"/>
  <c r="BHV79" i="83"/>
  <c r="BHU79" i="83"/>
  <c r="BHW78" i="83"/>
  <c r="BHV78" i="83"/>
  <c r="BHU78" i="83"/>
  <c r="BHW77" i="83"/>
  <c r="BHV77" i="83"/>
  <c r="BHU77" i="83"/>
  <c r="BHW76" i="83"/>
  <c r="BHV76" i="83"/>
  <c r="BHU76" i="83"/>
  <c r="BHW75" i="83"/>
  <c r="BHV75" i="83"/>
  <c r="BHU75" i="83"/>
  <c r="BHW74" i="83"/>
  <c r="BHV74" i="83"/>
  <c r="BHU74" i="83"/>
  <c r="BHW73" i="83"/>
  <c r="BHV73" i="83"/>
  <c r="BHU73" i="83"/>
  <c r="BHW72" i="83"/>
  <c r="BHV72" i="83"/>
  <c r="BHU72" i="83"/>
  <c r="BHW71" i="83"/>
  <c r="BHV71" i="83"/>
  <c r="BHU71" i="83"/>
  <c r="BHW70" i="83"/>
  <c r="BHV70" i="83"/>
  <c r="BHU70" i="83"/>
  <c r="BHW69" i="83"/>
  <c r="BHV69" i="83"/>
  <c r="BHU69" i="83"/>
  <c r="BHW68" i="83"/>
  <c r="BHV68" i="83"/>
  <c r="BHU68" i="83"/>
  <c r="BHW67" i="83"/>
  <c r="BHV67" i="83"/>
  <c r="BHU67" i="83"/>
  <c r="BHW66" i="83"/>
  <c r="BHV66" i="83"/>
  <c r="BHU66" i="83"/>
  <c r="BHW65" i="83"/>
  <c r="BHV65" i="83"/>
  <c r="BHU65" i="83"/>
  <c r="BHW64" i="83"/>
  <c r="BHV64" i="83"/>
  <c r="BHU64" i="83"/>
  <c r="BHW63" i="83"/>
  <c r="BHV63" i="83"/>
  <c r="BHU63" i="83"/>
  <c r="BHW62" i="83"/>
  <c r="BHV62" i="83"/>
  <c r="BHU62" i="83"/>
  <c r="BHW61" i="83"/>
  <c r="BHV61" i="83"/>
  <c r="BHU61" i="83"/>
  <c r="BHW60" i="83"/>
  <c r="BHV60" i="83"/>
  <c r="BHU60" i="83"/>
  <c r="BHW59" i="83"/>
  <c r="BHV59" i="83"/>
  <c r="BHU59" i="83"/>
  <c r="BHW58" i="83"/>
  <c r="BHV58" i="83"/>
  <c r="BHU58" i="83"/>
  <c r="BHW57" i="83"/>
  <c r="BHV57" i="83"/>
  <c r="BHU57" i="83"/>
  <c r="BHW56" i="83"/>
  <c r="BHV56" i="83"/>
  <c r="BHU56" i="83"/>
  <c r="BHW55" i="83"/>
  <c r="BHV55" i="83"/>
  <c r="BHU55" i="83"/>
  <c r="BHW54" i="83"/>
  <c r="BHV54" i="83"/>
  <c r="BHU54" i="83"/>
  <c r="BHW53" i="83"/>
  <c r="BHV53" i="83"/>
  <c r="BHU53" i="83"/>
  <c r="BHW52" i="83"/>
  <c r="BHV52" i="83"/>
  <c r="BHU52" i="83"/>
  <c r="BHW51" i="83"/>
  <c r="BHV51" i="83"/>
  <c r="BHU51" i="83"/>
  <c r="BHW50" i="83"/>
  <c r="BHV50" i="83"/>
  <c r="BHU50" i="83"/>
  <c r="BHW49" i="83"/>
  <c r="BHV49" i="83"/>
  <c r="BHU49" i="83"/>
  <c r="BHW48" i="83"/>
  <c r="BHV48" i="83"/>
  <c r="BHU48" i="83"/>
  <c r="BHW47" i="83"/>
  <c r="BHV47" i="83"/>
  <c r="BHU47" i="83"/>
  <c r="BHW46" i="83"/>
  <c r="BHV46" i="83"/>
  <c r="BHU46" i="83"/>
  <c r="BHW45" i="83"/>
  <c r="BHV45" i="83"/>
  <c r="BHU45" i="83"/>
  <c r="BHW44" i="83"/>
  <c r="BHV44" i="83"/>
  <c r="BHU44" i="83"/>
  <c r="BHW43" i="83"/>
  <c r="BHV43" i="83"/>
  <c r="BHU43" i="83"/>
  <c r="BHW42" i="83"/>
  <c r="BHV42" i="83"/>
  <c r="BHU42" i="83"/>
  <c r="BHW41" i="83"/>
  <c r="BHV41" i="83"/>
  <c r="BHU41" i="83"/>
  <c r="BHW40" i="83"/>
  <c r="BHV40" i="83"/>
  <c r="BHU40" i="83"/>
  <c r="BHW39" i="83"/>
  <c r="BHV39" i="83"/>
  <c r="BHU39" i="83"/>
  <c r="BHW11" i="83"/>
  <c r="BHV11" i="83"/>
  <c r="BHU11" i="83"/>
  <c r="BHW9" i="83"/>
  <c r="BHV9" i="83"/>
  <c r="BHU9" i="83"/>
  <c r="BHW1" i="83"/>
  <c r="BHU1" i="83"/>
  <c r="BHQ1" i="83"/>
  <c r="BHV1" i="83" s="1"/>
  <c r="BHP110" i="83"/>
  <c r="BHO110" i="83"/>
  <c r="BHN110" i="83"/>
  <c r="BHP109" i="83"/>
  <c r="BHO109" i="83"/>
  <c r="BHN109" i="83"/>
  <c r="BHP108" i="83"/>
  <c r="BHO108" i="83"/>
  <c r="BHN108" i="83"/>
  <c r="BHP107" i="83"/>
  <c r="BHO107" i="83"/>
  <c r="BHN107" i="83"/>
  <c r="BHP106" i="83"/>
  <c r="BHO106" i="83"/>
  <c r="BHN106" i="83"/>
  <c r="BHP105" i="83"/>
  <c r="BHO105" i="83"/>
  <c r="BHN105" i="83"/>
  <c r="BHP104" i="83"/>
  <c r="BHO104" i="83"/>
  <c r="BHN104" i="83"/>
  <c r="BHP103" i="83"/>
  <c r="BHO103" i="83"/>
  <c r="BHN103" i="83"/>
  <c r="BHP102" i="83"/>
  <c r="BHO102" i="83"/>
  <c r="BHN102" i="83"/>
  <c r="BHP101" i="83"/>
  <c r="BHO101" i="83"/>
  <c r="BHN101" i="83"/>
  <c r="BHP100" i="83"/>
  <c r="BHO100" i="83"/>
  <c r="BHN100" i="83"/>
  <c r="BHP99" i="83"/>
  <c r="BHO99" i="83"/>
  <c r="BHN99" i="83"/>
  <c r="BHP98" i="83"/>
  <c r="BHO98" i="83"/>
  <c r="BHN98" i="83"/>
  <c r="BHP97" i="83"/>
  <c r="BHO97" i="83"/>
  <c r="BHN97" i="83"/>
  <c r="BHP96" i="83"/>
  <c r="BHO96" i="83"/>
  <c r="BHN96" i="83"/>
  <c r="BHP95" i="83"/>
  <c r="BHO95" i="83"/>
  <c r="BHN95" i="83"/>
  <c r="BHP94" i="83"/>
  <c r="BHO94" i="83"/>
  <c r="BHN94" i="83"/>
  <c r="BHP93" i="83"/>
  <c r="BHO93" i="83"/>
  <c r="BHN93" i="83"/>
  <c r="BHP92" i="83"/>
  <c r="BHO92" i="83"/>
  <c r="BHN92" i="83"/>
  <c r="BHP91" i="83"/>
  <c r="BHO91" i="83"/>
  <c r="BHN91" i="83"/>
  <c r="BHP90" i="83"/>
  <c r="BHO90" i="83"/>
  <c r="BHN90" i="83"/>
  <c r="BHP89" i="83"/>
  <c r="BHO89" i="83"/>
  <c r="BHN89" i="83"/>
  <c r="BHP88" i="83"/>
  <c r="BHO88" i="83"/>
  <c r="BHN88" i="83"/>
  <c r="BHP87" i="83"/>
  <c r="BHO87" i="83"/>
  <c r="BHN87" i="83"/>
  <c r="BHP86" i="83"/>
  <c r="BHO86" i="83"/>
  <c r="BHN86" i="83"/>
  <c r="BHP85" i="83"/>
  <c r="BHO85" i="83"/>
  <c r="BHN85" i="83"/>
  <c r="BHP84" i="83"/>
  <c r="BHO84" i="83"/>
  <c r="BHN84" i="83"/>
  <c r="BHP83" i="83"/>
  <c r="BHO83" i="83"/>
  <c r="BHN83" i="83"/>
  <c r="BHP82" i="83"/>
  <c r="BHO82" i="83"/>
  <c r="BHN82" i="83"/>
  <c r="BHP81" i="83"/>
  <c r="BHO81" i="83"/>
  <c r="BHN81" i="83"/>
  <c r="BHP80" i="83"/>
  <c r="BHO80" i="83"/>
  <c r="BHN80" i="83"/>
  <c r="BHP79" i="83"/>
  <c r="BHO79" i="83"/>
  <c r="BHN79" i="83"/>
  <c r="BHP78" i="83"/>
  <c r="BHO78" i="83"/>
  <c r="BHN78" i="83"/>
  <c r="BHP77" i="83"/>
  <c r="BHO77" i="83"/>
  <c r="BHN77" i="83"/>
  <c r="BHP76" i="83"/>
  <c r="BHO76" i="83"/>
  <c r="BHN76" i="83"/>
  <c r="BHP75" i="83"/>
  <c r="BHO75" i="83"/>
  <c r="BHN75" i="83"/>
  <c r="BHP74" i="83"/>
  <c r="BHO74" i="83"/>
  <c r="BHN74" i="83"/>
  <c r="BHP73" i="83"/>
  <c r="BHO73" i="83"/>
  <c r="BHN73" i="83"/>
  <c r="BHP72" i="83"/>
  <c r="BHO72" i="83"/>
  <c r="BHN72" i="83"/>
  <c r="BHP71" i="83"/>
  <c r="BHO71" i="83"/>
  <c r="BHN71" i="83"/>
  <c r="BHP70" i="83"/>
  <c r="BHO70" i="83"/>
  <c r="BHN70" i="83"/>
  <c r="BHP69" i="83"/>
  <c r="BHO69" i="83"/>
  <c r="BHN69" i="83"/>
  <c r="BHP68" i="83"/>
  <c r="BHO68" i="83"/>
  <c r="BHN68" i="83"/>
  <c r="BHP67" i="83"/>
  <c r="BHO67" i="83"/>
  <c r="BHN67" i="83"/>
  <c r="BHP66" i="83"/>
  <c r="BHO66" i="83"/>
  <c r="BHN66" i="83"/>
  <c r="BHP65" i="83"/>
  <c r="BHO65" i="83"/>
  <c r="BHN65" i="83"/>
  <c r="BHP64" i="83"/>
  <c r="BHO64" i="83"/>
  <c r="BHN64" i="83"/>
  <c r="BHP63" i="83"/>
  <c r="BHO63" i="83"/>
  <c r="BHN63" i="83"/>
  <c r="BHP62" i="83"/>
  <c r="BHO62" i="83"/>
  <c r="BHN62" i="83"/>
  <c r="BHP61" i="83"/>
  <c r="BHO61" i="83"/>
  <c r="BHN61" i="83"/>
  <c r="BHP60" i="83"/>
  <c r="BHO60" i="83"/>
  <c r="BHN60" i="83"/>
  <c r="BHP59" i="83"/>
  <c r="BHO59" i="83"/>
  <c r="BHN59" i="83"/>
  <c r="BHP58" i="83"/>
  <c r="BHO58" i="83"/>
  <c r="BHN58" i="83"/>
  <c r="BHP57" i="83"/>
  <c r="BHO57" i="83"/>
  <c r="BHN57" i="83"/>
  <c r="BHP56" i="83"/>
  <c r="BHO56" i="83"/>
  <c r="BHN56" i="83"/>
  <c r="BHP55" i="83"/>
  <c r="BHO55" i="83"/>
  <c r="BHN55" i="83"/>
  <c r="BHP11" i="83"/>
  <c r="BHO11" i="83"/>
  <c r="BHN11" i="83"/>
  <c r="BHP9" i="83"/>
  <c r="BHO9" i="83"/>
  <c r="BHN9" i="83"/>
  <c r="BHP1" i="83"/>
  <c r="BHO1" i="83"/>
  <c r="BHN1" i="83"/>
  <c r="BHJ1" i="83"/>
  <c r="BHI110" i="83"/>
  <c r="BHH110" i="83"/>
  <c r="BHG110" i="83"/>
  <c r="BHI109" i="83"/>
  <c r="BHH109" i="83"/>
  <c r="BHG109" i="83"/>
  <c r="BHI108" i="83"/>
  <c r="BHH108" i="83"/>
  <c r="BHG108" i="83"/>
  <c r="BHI107" i="83"/>
  <c r="BHH107" i="83"/>
  <c r="BHG107" i="83"/>
  <c r="BHI106" i="83"/>
  <c r="BHH106" i="83"/>
  <c r="BHG106" i="83"/>
  <c r="BHI105" i="83"/>
  <c r="BHH105" i="83"/>
  <c r="BHG105" i="83"/>
  <c r="BHI104" i="83"/>
  <c r="BHH104" i="83"/>
  <c r="BHG104" i="83"/>
  <c r="BHI103" i="83"/>
  <c r="BHH103" i="83"/>
  <c r="BHG103" i="83"/>
  <c r="BHI102" i="83"/>
  <c r="BHH102" i="83"/>
  <c r="BHG102" i="83"/>
  <c r="BHI101" i="83"/>
  <c r="BHH101" i="83"/>
  <c r="BHG101" i="83"/>
  <c r="BHI100" i="83"/>
  <c r="BHH100" i="83"/>
  <c r="BHG100" i="83"/>
  <c r="BHI99" i="83"/>
  <c r="BHH99" i="83"/>
  <c r="BHG99" i="83"/>
  <c r="BHI98" i="83"/>
  <c r="BHH98" i="83"/>
  <c r="BHG98" i="83"/>
  <c r="BHI97" i="83"/>
  <c r="BHH97" i="83"/>
  <c r="BHG97" i="83"/>
  <c r="BHI96" i="83"/>
  <c r="BHH96" i="83"/>
  <c r="BHG96" i="83"/>
  <c r="BHI95" i="83"/>
  <c r="BHH95" i="83"/>
  <c r="BHG95" i="83"/>
  <c r="BHI94" i="83"/>
  <c r="BHH94" i="83"/>
  <c r="BHG94" i="83"/>
  <c r="BHI93" i="83"/>
  <c r="BHH93" i="83"/>
  <c r="BHG93" i="83"/>
  <c r="BHI92" i="83"/>
  <c r="BHH92" i="83"/>
  <c r="BHG92" i="83"/>
  <c r="BHI91" i="83"/>
  <c r="BHH91" i="83"/>
  <c r="BHG91" i="83"/>
  <c r="BHI90" i="83"/>
  <c r="BHH90" i="83"/>
  <c r="BHG90" i="83"/>
  <c r="BHI89" i="83"/>
  <c r="BHH89" i="83"/>
  <c r="BHG89" i="83"/>
  <c r="BHI88" i="83"/>
  <c r="BHH88" i="83"/>
  <c r="BHG88" i="83"/>
  <c r="BHI87" i="83"/>
  <c r="BHH87" i="83"/>
  <c r="BHG87" i="83"/>
  <c r="BHI86" i="83"/>
  <c r="BHH86" i="83"/>
  <c r="BHG86" i="83"/>
  <c r="BHI85" i="83"/>
  <c r="BHH85" i="83"/>
  <c r="BHG85" i="83"/>
  <c r="BHI84" i="83"/>
  <c r="BHH84" i="83"/>
  <c r="BHG84" i="83"/>
  <c r="BHI83" i="83"/>
  <c r="BHH83" i="83"/>
  <c r="BHG83" i="83"/>
  <c r="BHI82" i="83"/>
  <c r="BHH82" i="83"/>
  <c r="BHG82" i="83"/>
  <c r="BHI81" i="83"/>
  <c r="BHH81" i="83"/>
  <c r="BHG81" i="83"/>
  <c r="BHI80" i="83"/>
  <c r="BHH80" i="83"/>
  <c r="BHG80" i="83"/>
  <c r="BHI79" i="83"/>
  <c r="BHH79" i="83"/>
  <c r="BHG79" i="83"/>
  <c r="BHI78" i="83"/>
  <c r="BHH78" i="83"/>
  <c r="BHG78" i="83"/>
  <c r="BHI77" i="83"/>
  <c r="BHH77" i="83"/>
  <c r="BHG77" i="83"/>
  <c r="BHI76" i="83"/>
  <c r="BHH76" i="83"/>
  <c r="BHG76" i="83"/>
  <c r="BHI75" i="83"/>
  <c r="BHH75" i="83"/>
  <c r="BHG75" i="83"/>
  <c r="BHI74" i="83"/>
  <c r="BHH74" i="83"/>
  <c r="BHG74" i="83"/>
  <c r="BHI73" i="83"/>
  <c r="BHH73" i="83"/>
  <c r="BHG73" i="83"/>
  <c r="BHI72" i="83"/>
  <c r="BHH72" i="83"/>
  <c r="BHG72" i="83"/>
  <c r="BHI71" i="83"/>
  <c r="BHH71" i="83"/>
  <c r="BHG71" i="83"/>
  <c r="BHI70" i="83"/>
  <c r="BHH70" i="83"/>
  <c r="BHG70" i="83"/>
  <c r="BHI69" i="83"/>
  <c r="BHH69" i="83"/>
  <c r="BHG69" i="83"/>
  <c r="BHI68" i="83"/>
  <c r="BHH68" i="83"/>
  <c r="BHG68" i="83"/>
  <c r="BHI67" i="83"/>
  <c r="BHH67" i="83"/>
  <c r="BHG67" i="83"/>
  <c r="BHI66" i="83"/>
  <c r="BHH66" i="83"/>
  <c r="BHG66" i="83"/>
  <c r="BHI65" i="83"/>
  <c r="BHH65" i="83"/>
  <c r="BHG65" i="83"/>
  <c r="BHI64" i="83"/>
  <c r="BHH64" i="83"/>
  <c r="BHG64" i="83"/>
  <c r="BHI63" i="83"/>
  <c r="BHH63" i="83"/>
  <c r="BHG63" i="83"/>
  <c r="BHI62" i="83"/>
  <c r="BHH62" i="83"/>
  <c r="BHG62" i="83"/>
  <c r="BHI61" i="83"/>
  <c r="BHH61" i="83"/>
  <c r="BHG61" i="83"/>
  <c r="BHI60" i="83"/>
  <c r="BHH60" i="83"/>
  <c r="BHG60" i="83"/>
  <c r="BHI59" i="83"/>
  <c r="BHH59" i="83"/>
  <c r="BHG59" i="83"/>
  <c r="BHI58" i="83"/>
  <c r="BHH58" i="83"/>
  <c r="BHG58" i="83"/>
  <c r="BHI57" i="83"/>
  <c r="BHH57" i="83"/>
  <c r="BHG57" i="83"/>
  <c r="BHI56" i="83"/>
  <c r="BHH56" i="83"/>
  <c r="BHG56" i="83"/>
  <c r="BHI55" i="83"/>
  <c r="BHH55" i="83"/>
  <c r="BHG55" i="83"/>
  <c r="BHI54" i="83"/>
  <c r="BHH54" i="83"/>
  <c r="BHG54" i="83"/>
  <c r="BHI53" i="83"/>
  <c r="BHH53" i="83"/>
  <c r="BHG53" i="83"/>
  <c r="BHI52" i="83"/>
  <c r="BHH52" i="83"/>
  <c r="BHG52" i="83"/>
  <c r="BHI11" i="83"/>
  <c r="BHH11" i="83"/>
  <c r="BHG11" i="83"/>
  <c r="BHI9" i="83"/>
  <c r="BHH9" i="83"/>
  <c r="BHG9" i="83"/>
  <c r="BHC1" i="83"/>
  <c r="BHB110" i="83"/>
  <c r="BHA110" i="83"/>
  <c r="BGZ110" i="83"/>
  <c r="BHB109" i="83"/>
  <c r="BHA109" i="83"/>
  <c r="BGZ109" i="83"/>
  <c r="BHB108" i="83"/>
  <c r="BHA108" i="83"/>
  <c r="BGZ108" i="83"/>
  <c r="BHB107" i="83"/>
  <c r="BHA107" i="83"/>
  <c r="BGZ107" i="83"/>
  <c r="BHB106" i="83"/>
  <c r="BHA106" i="83"/>
  <c r="BGZ106" i="83"/>
  <c r="BHB105" i="83"/>
  <c r="BHA105" i="83"/>
  <c r="BGZ105" i="83"/>
  <c r="BHB104" i="83"/>
  <c r="BHA104" i="83"/>
  <c r="BGZ104" i="83"/>
  <c r="BHB103" i="83"/>
  <c r="BHA103" i="83"/>
  <c r="BGZ103" i="83"/>
  <c r="BHB102" i="83"/>
  <c r="BHA102" i="83"/>
  <c r="BGZ102" i="83"/>
  <c r="BHB101" i="83"/>
  <c r="BHA101" i="83"/>
  <c r="BGZ101" i="83"/>
  <c r="BHB100" i="83"/>
  <c r="BHA100" i="83"/>
  <c r="BGZ100" i="83"/>
  <c r="BHB99" i="83"/>
  <c r="BHA99" i="83"/>
  <c r="BGZ99" i="83"/>
  <c r="BHB98" i="83"/>
  <c r="BHA98" i="83"/>
  <c r="BGZ98" i="83"/>
  <c r="BHB97" i="83"/>
  <c r="BHA97" i="83"/>
  <c r="BGZ97" i="83"/>
  <c r="BHB96" i="83"/>
  <c r="BHA96" i="83"/>
  <c r="BGZ96" i="83"/>
  <c r="BHB95" i="83"/>
  <c r="BHA95" i="83"/>
  <c r="BGZ95" i="83"/>
  <c r="BHB94" i="83"/>
  <c r="BHA94" i="83"/>
  <c r="BGZ94" i="83"/>
  <c r="BHB93" i="83"/>
  <c r="BHA93" i="83"/>
  <c r="BGZ93" i="83"/>
  <c r="BHB92" i="83"/>
  <c r="BHA92" i="83"/>
  <c r="BGZ92" i="83"/>
  <c r="BHB91" i="83"/>
  <c r="BHA91" i="83"/>
  <c r="BGZ91" i="83"/>
  <c r="BHB90" i="83"/>
  <c r="BHA90" i="83"/>
  <c r="BGZ90" i="83"/>
  <c r="BHB89" i="83"/>
  <c r="BHA89" i="83"/>
  <c r="BGZ89" i="83"/>
  <c r="BHB88" i="83"/>
  <c r="BHA88" i="83"/>
  <c r="BGZ88" i="83"/>
  <c r="BHB87" i="83"/>
  <c r="BHA87" i="83"/>
  <c r="BGZ87" i="83"/>
  <c r="BHB86" i="83"/>
  <c r="BHA86" i="83"/>
  <c r="BGZ86" i="83"/>
  <c r="BHB85" i="83"/>
  <c r="BHA85" i="83"/>
  <c r="BGZ85" i="83"/>
  <c r="BHB84" i="83"/>
  <c r="BHA84" i="83"/>
  <c r="BGZ84" i="83"/>
  <c r="BHB83" i="83"/>
  <c r="BHA83" i="83"/>
  <c r="BGZ83" i="83"/>
  <c r="BHB82" i="83"/>
  <c r="BHA82" i="83"/>
  <c r="BGZ82" i="83"/>
  <c r="BHB81" i="83"/>
  <c r="BHA81" i="83"/>
  <c r="BGZ81" i="83"/>
  <c r="BHB80" i="83"/>
  <c r="BHA80" i="83"/>
  <c r="BGZ80" i="83"/>
  <c r="BHB79" i="83"/>
  <c r="BHA79" i="83"/>
  <c r="BGZ79" i="83"/>
  <c r="BHB78" i="83"/>
  <c r="BHA78" i="83"/>
  <c r="BGZ78" i="83"/>
  <c r="BHB77" i="83"/>
  <c r="BHA77" i="83"/>
  <c r="BGZ77" i="83"/>
  <c r="BHB76" i="83"/>
  <c r="BHA76" i="83"/>
  <c r="BGZ76" i="83"/>
  <c r="BHB75" i="83"/>
  <c r="BHA75" i="83"/>
  <c r="BGZ75" i="83"/>
  <c r="BHB74" i="83"/>
  <c r="BHA74" i="83"/>
  <c r="BGZ74" i="83"/>
  <c r="BHB73" i="83"/>
  <c r="BHA73" i="83"/>
  <c r="BGZ73" i="83"/>
  <c r="BHB72" i="83"/>
  <c r="BHA72" i="83"/>
  <c r="BGZ72" i="83"/>
  <c r="BHB71" i="83"/>
  <c r="BHA71" i="83"/>
  <c r="BGZ71" i="83"/>
  <c r="BHB70" i="83"/>
  <c r="BHA70" i="83"/>
  <c r="BGZ70" i="83"/>
  <c r="BHB69" i="83"/>
  <c r="BHA69" i="83"/>
  <c r="BGZ69" i="83"/>
  <c r="BHB68" i="83"/>
  <c r="BHA68" i="83"/>
  <c r="BGZ68" i="83"/>
  <c r="BHB67" i="83"/>
  <c r="BHA67" i="83"/>
  <c r="BGZ67" i="83"/>
  <c r="BHB66" i="83"/>
  <c r="BHA66" i="83"/>
  <c r="BGZ66" i="83"/>
  <c r="BHB65" i="83"/>
  <c r="BHA65" i="83"/>
  <c r="BGZ65" i="83"/>
  <c r="BHB64" i="83"/>
  <c r="BHA64" i="83"/>
  <c r="BGZ64" i="83"/>
  <c r="BHB63" i="83"/>
  <c r="BHA63" i="83"/>
  <c r="BGZ63" i="83"/>
  <c r="BHB62" i="83"/>
  <c r="BHA62" i="83"/>
  <c r="BGZ62" i="83"/>
  <c r="BHB61" i="83"/>
  <c r="BHA61" i="83"/>
  <c r="BGZ61" i="83"/>
  <c r="BHB60" i="83"/>
  <c r="BHA60" i="83"/>
  <c r="BGZ60" i="83"/>
  <c r="BHB59" i="83"/>
  <c r="BHA59" i="83"/>
  <c r="BGZ59" i="83"/>
  <c r="BHB58" i="83"/>
  <c r="BHA58" i="83"/>
  <c r="BGZ58" i="83"/>
  <c r="BHB57" i="83"/>
  <c r="BHA57" i="83"/>
  <c r="BGZ57" i="83"/>
  <c r="BHB56" i="83"/>
  <c r="BHA56" i="83"/>
  <c r="BGZ56" i="83"/>
  <c r="BHB55" i="83"/>
  <c r="BHA55" i="83"/>
  <c r="BGZ55" i="83"/>
  <c r="BHB54" i="83"/>
  <c r="BHA54" i="83"/>
  <c r="BGZ54" i="83"/>
  <c r="BHB53" i="83"/>
  <c r="BHA53" i="83"/>
  <c r="BGZ53" i="83"/>
  <c r="BHB52" i="83"/>
  <c r="BHA52" i="83"/>
  <c r="BGZ52" i="83"/>
  <c r="BHB51" i="83"/>
  <c r="BHA51" i="83"/>
  <c r="BGZ51" i="83"/>
  <c r="BHB50" i="83"/>
  <c r="BHA50" i="83"/>
  <c r="BGZ50" i="83"/>
  <c r="BHB49" i="83"/>
  <c r="BHA49" i="83"/>
  <c r="BGZ49" i="83"/>
  <c r="BHB48" i="83"/>
  <c r="BHA48" i="83"/>
  <c r="BGZ48" i="83"/>
  <c r="BHB47" i="83"/>
  <c r="BHA47" i="83"/>
  <c r="BGZ47" i="83"/>
  <c r="BHB46" i="83"/>
  <c r="BHA46" i="83"/>
  <c r="BGZ46" i="83"/>
  <c r="BHB45" i="83"/>
  <c r="BHA45" i="83"/>
  <c r="BGZ45" i="83"/>
  <c r="BHB44" i="83"/>
  <c r="BHA44" i="83"/>
  <c r="BGZ44" i="83"/>
  <c r="BHB11" i="83"/>
  <c r="BHA11" i="83"/>
  <c r="BGZ11" i="83"/>
  <c r="BHB9" i="83"/>
  <c r="BHA9" i="83"/>
  <c r="BGZ9" i="83"/>
  <c r="BHB1" i="83"/>
  <c r="BGZ1" i="83"/>
  <c r="BGV1" i="83"/>
  <c r="BHA1" i="83" s="1"/>
  <c r="BGU110" i="83"/>
  <c r="BGT110" i="83"/>
  <c r="BGS110" i="83"/>
  <c r="BGU109" i="83"/>
  <c r="BGT109" i="83"/>
  <c r="BGS109" i="83"/>
  <c r="BGU108" i="83"/>
  <c r="BGT108" i="83"/>
  <c r="BGS108" i="83"/>
  <c r="BGU107" i="83"/>
  <c r="BGT107" i="83"/>
  <c r="BGS107" i="83"/>
  <c r="BGU106" i="83"/>
  <c r="BGT106" i="83"/>
  <c r="BGS106" i="83"/>
  <c r="BGU105" i="83"/>
  <c r="BGT105" i="83"/>
  <c r="BGS105" i="83"/>
  <c r="BGU104" i="83"/>
  <c r="BGT104" i="83"/>
  <c r="BGS104" i="83"/>
  <c r="BGU103" i="83"/>
  <c r="BGT103" i="83"/>
  <c r="BGS103" i="83"/>
  <c r="BGU102" i="83"/>
  <c r="BGT102" i="83"/>
  <c r="BGS102" i="83"/>
  <c r="BGU101" i="83"/>
  <c r="BGT101" i="83"/>
  <c r="BGS101" i="83"/>
  <c r="BGU100" i="83"/>
  <c r="BGT100" i="83"/>
  <c r="BGS100" i="83"/>
  <c r="BGU99" i="83"/>
  <c r="BGT99" i="83"/>
  <c r="BGS99" i="83"/>
  <c r="BGU98" i="83"/>
  <c r="BGT98" i="83"/>
  <c r="BGS98" i="83"/>
  <c r="BGU97" i="83"/>
  <c r="BGT97" i="83"/>
  <c r="BGS97" i="83"/>
  <c r="BGU96" i="83"/>
  <c r="BGT96" i="83"/>
  <c r="BGS96" i="83"/>
  <c r="BGU95" i="83"/>
  <c r="BGT95" i="83"/>
  <c r="BGS95" i="83"/>
  <c r="BGU94" i="83"/>
  <c r="BGT94" i="83"/>
  <c r="BGS94" i="83"/>
  <c r="BGU93" i="83"/>
  <c r="BGT93" i="83"/>
  <c r="BGS93" i="83"/>
  <c r="BGU92" i="83"/>
  <c r="BGT92" i="83"/>
  <c r="BGS92" i="83"/>
  <c r="BGU91" i="83"/>
  <c r="BGT91" i="83"/>
  <c r="BGS91" i="83"/>
  <c r="BGU90" i="83"/>
  <c r="BGT90" i="83"/>
  <c r="BGS90" i="83"/>
  <c r="BGU89" i="83"/>
  <c r="BGT89" i="83"/>
  <c r="BGS89" i="83"/>
  <c r="BGU88" i="83"/>
  <c r="BGT88" i="83"/>
  <c r="BGS88" i="83"/>
  <c r="BGU87" i="83"/>
  <c r="BGT87" i="83"/>
  <c r="BGS87" i="83"/>
  <c r="BGU86" i="83"/>
  <c r="BGT86" i="83"/>
  <c r="BGS86" i="83"/>
  <c r="BGU85" i="83"/>
  <c r="BGT85" i="83"/>
  <c r="BGS85" i="83"/>
  <c r="BGU84" i="83"/>
  <c r="BGT84" i="83"/>
  <c r="BGS84" i="83"/>
  <c r="BGU83" i="83"/>
  <c r="BGT83" i="83"/>
  <c r="BGS83" i="83"/>
  <c r="BGU82" i="83"/>
  <c r="BGT82" i="83"/>
  <c r="BGS82" i="83"/>
  <c r="BGU81" i="83"/>
  <c r="BGT81" i="83"/>
  <c r="BGS81" i="83"/>
  <c r="BGU80" i="83"/>
  <c r="BGT80" i="83"/>
  <c r="BGS80" i="83"/>
  <c r="BGU79" i="83"/>
  <c r="BGT79" i="83"/>
  <c r="BGS79" i="83"/>
  <c r="BGU78" i="83"/>
  <c r="BGT78" i="83"/>
  <c r="BGS78" i="83"/>
  <c r="BGU77" i="83"/>
  <c r="BGT77" i="83"/>
  <c r="BGS77" i="83"/>
  <c r="BGU76" i="83"/>
  <c r="BGT76" i="83"/>
  <c r="BGS76" i="83"/>
  <c r="BGU75" i="83"/>
  <c r="BGT75" i="83"/>
  <c r="BGS75" i="83"/>
  <c r="BGU74" i="83"/>
  <c r="BGT74" i="83"/>
  <c r="BGS74" i="83"/>
  <c r="BGU73" i="83"/>
  <c r="BGT73" i="83"/>
  <c r="BGS73" i="83"/>
  <c r="BGU72" i="83"/>
  <c r="BGT72" i="83"/>
  <c r="BGS72" i="83"/>
  <c r="BGU71" i="83"/>
  <c r="BGT71" i="83"/>
  <c r="BGS71" i="83"/>
  <c r="BGU70" i="83"/>
  <c r="BGT70" i="83"/>
  <c r="BGS70" i="83"/>
  <c r="BGU69" i="83"/>
  <c r="BGT69" i="83"/>
  <c r="BGS69" i="83"/>
  <c r="BGU68" i="83"/>
  <c r="BGT68" i="83"/>
  <c r="BGS68" i="83"/>
  <c r="BGU67" i="83"/>
  <c r="BGT67" i="83"/>
  <c r="BGS67" i="83"/>
  <c r="BGU66" i="83"/>
  <c r="BGT66" i="83"/>
  <c r="BGS66" i="83"/>
  <c r="BGU65" i="83"/>
  <c r="BGT65" i="83"/>
  <c r="BGS65" i="83"/>
  <c r="BGU64" i="83"/>
  <c r="BGT64" i="83"/>
  <c r="BGS64" i="83"/>
  <c r="BGU11" i="83"/>
  <c r="BGT11" i="83"/>
  <c r="BGS11" i="83"/>
  <c r="BGU9" i="83"/>
  <c r="BGT9" i="83"/>
  <c r="BGS9" i="83"/>
  <c r="BGT1" i="83"/>
  <c r="BGO1" i="83"/>
  <c r="BGN110" i="83"/>
  <c r="BGM110" i="83"/>
  <c r="BGL110" i="83"/>
  <c r="BGN109" i="83"/>
  <c r="BGM109" i="83"/>
  <c r="BGL109" i="83"/>
  <c r="BGN108" i="83"/>
  <c r="BGM108" i="83"/>
  <c r="BGL108" i="83"/>
  <c r="BGN107" i="83"/>
  <c r="BGM107" i="83"/>
  <c r="BGL107" i="83"/>
  <c r="BGN106" i="83"/>
  <c r="BGM106" i="83"/>
  <c r="BGL106" i="83"/>
  <c r="BGN105" i="83"/>
  <c r="BGM105" i="83"/>
  <c r="BGL105" i="83"/>
  <c r="BGN104" i="83"/>
  <c r="BGM104" i="83"/>
  <c r="BGL104" i="83"/>
  <c r="BGN103" i="83"/>
  <c r="BGM103" i="83"/>
  <c r="BGL103" i="83"/>
  <c r="BGN102" i="83"/>
  <c r="BGM102" i="83"/>
  <c r="BGL102" i="83"/>
  <c r="BGN101" i="83"/>
  <c r="BGM101" i="83"/>
  <c r="BGL101" i="83"/>
  <c r="BGN100" i="83"/>
  <c r="BGM100" i="83"/>
  <c r="BGL100" i="83"/>
  <c r="BGN99" i="83"/>
  <c r="BGM99" i="83"/>
  <c r="BGL99" i="83"/>
  <c r="BGN98" i="83"/>
  <c r="BGM98" i="83"/>
  <c r="BGL98" i="83"/>
  <c r="BGN97" i="83"/>
  <c r="BGM97" i="83"/>
  <c r="BGL97" i="83"/>
  <c r="BGN96" i="83"/>
  <c r="BGM96" i="83"/>
  <c r="BGL96" i="83"/>
  <c r="BGN95" i="83"/>
  <c r="BGM95" i="83"/>
  <c r="BGL95" i="83"/>
  <c r="BGN94" i="83"/>
  <c r="BGM94" i="83"/>
  <c r="BGL94" i="83"/>
  <c r="BGN93" i="83"/>
  <c r="BGM93" i="83"/>
  <c r="BGL93" i="83"/>
  <c r="BGN92" i="83"/>
  <c r="BGM92" i="83"/>
  <c r="BGL92" i="83"/>
  <c r="BGN91" i="83"/>
  <c r="BGM91" i="83"/>
  <c r="BGL91" i="83"/>
  <c r="BGN90" i="83"/>
  <c r="BGM90" i="83"/>
  <c r="BGL90" i="83"/>
  <c r="BGN89" i="83"/>
  <c r="BGM89" i="83"/>
  <c r="BGL89" i="83"/>
  <c r="BGN88" i="83"/>
  <c r="BGM88" i="83"/>
  <c r="BGL88" i="83"/>
  <c r="BGN87" i="83"/>
  <c r="BGM87" i="83"/>
  <c r="BGL87" i="83"/>
  <c r="BGN86" i="83"/>
  <c r="BGM86" i="83"/>
  <c r="BGL86" i="83"/>
  <c r="BGN85" i="83"/>
  <c r="BGM85" i="83"/>
  <c r="BGL85" i="83"/>
  <c r="BGN84" i="83"/>
  <c r="BGM84" i="83"/>
  <c r="BGL84" i="83"/>
  <c r="BGN83" i="83"/>
  <c r="BGM83" i="83"/>
  <c r="BGL83" i="83"/>
  <c r="BGN82" i="83"/>
  <c r="BGM82" i="83"/>
  <c r="BGL82" i="83"/>
  <c r="BGN81" i="83"/>
  <c r="BGM81" i="83"/>
  <c r="BGL81" i="83"/>
  <c r="BGN80" i="83"/>
  <c r="BGM80" i="83"/>
  <c r="BGL80" i="83"/>
  <c r="BGN79" i="83"/>
  <c r="BGM79" i="83"/>
  <c r="BGL79" i="83"/>
  <c r="BGN78" i="83"/>
  <c r="BGM78" i="83"/>
  <c r="BGL78" i="83"/>
  <c r="BGN77" i="83"/>
  <c r="BGM77" i="83"/>
  <c r="BGL77" i="83"/>
  <c r="BGN76" i="83"/>
  <c r="BGM76" i="83"/>
  <c r="BGL76" i="83"/>
  <c r="BGN75" i="83"/>
  <c r="BGM75" i="83"/>
  <c r="BGL75" i="83"/>
  <c r="BGN74" i="83"/>
  <c r="BGM74" i="83"/>
  <c r="BGL74" i="83"/>
  <c r="BGN73" i="83"/>
  <c r="BGM73" i="83"/>
  <c r="BGL73" i="83"/>
  <c r="BGN72" i="83"/>
  <c r="BGM72" i="83"/>
  <c r="BGL72" i="83"/>
  <c r="BGN71" i="83"/>
  <c r="BGM71" i="83"/>
  <c r="BGL71" i="83"/>
  <c r="BGN70" i="83"/>
  <c r="BGM70" i="83"/>
  <c r="BGL70" i="83"/>
  <c r="BGN69" i="83"/>
  <c r="BGM69" i="83"/>
  <c r="BGL69" i="83"/>
  <c r="BGN68" i="83"/>
  <c r="BGM68" i="83"/>
  <c r="BGL68" i="83"/>
  <c r="BGN67" i="83"/>
  <c r="BGM67" i="83"/>
  <c r="BGL67" i="83"/>
  <c r="BGN66" i="83"/>
  <c r="BGM66" i="83"/>
  <c r="BGL66" i="83"/>
  <c r="BGN65" i="83"/>
  <c r="BGM65" i="83"/>
  <c r="BGL65" i="83"/>
  <c r="BGN64" i="83"/>
  <c r="BGM64" i="83"/>
  <c r="BGL64" i="83"/>
  <c r="BGN63" i="83"/>
  <c r="BGM63" i="83"/>
  <c r="BGL63" i="83"/>
  <c r="BGN62" i="83"/>
  <c r="BGM62" i="83"/>
  <c r="BGL62" i="83"/>
  <c r="BGN61" i="83"/>
  <c r="BGM61" i="83"/>
  <c r="BGL61" i="83"/>
  <c r="BGN60" i="83"/>
  <c r="BGM60" i="83"/>
  <c r="BGL60" i="83"/>
  <c r="BGN59" i="83"/>
  <c r="BGM59" i="83"/>
  <c r="BGL59" i="83"/>
  <c r="BGN58" i="83"/>
  <c r="BGM58" i="83"/>
  <c r="BGL58" i="83"/>
  <c r="BGN57" i="83"/>
  <c r="BGM57" i="83"/>
  <c r="BGL57" i="83"/>
  <c r="BGN56" i="83"/>
  <c r="BGM56" i="83"/>
  <c r="BGL56" i="83"/>
  <c r="BGN55" i="83"/>
  <c r="BGM55" i="83"/>
  <c r="BGL55" i="83"/>
  <c r="BGN54" i="83"/>
  <c r="BGM54" i="83"/>
  <c r="BGL54" i="83"/>
  <c r="BGN53" i="83"/>
  <c r="BGM53" i="83"/>
  <c r="BGL53" i="83"/>
  <c r="BGN52" i="83"/>
  <c r="BGM52" i="83"/>
  <c r="BGL52" i="83"/>
  <c r="BGN51" i="83"/>
  <c r="BGM51" i="83"/>
  <c r="BGL51" i="83"/>
  <c r="BGN11" i="83"/>
  <c r="BGM11" i="83"/>
  <c r="BGL11" i="83"/>
  <c r="BGN9" i="83"/>
  <c r="BGM9" i="83"/>
  <c r="BGL9" i="83"/>
  <c r="BGM1" i="83"/>
  <c r="BGH1" i="83"/>
  <c r="BGG110" i="83"/>
  <c r="BGF110" i="83"/>
  <c r="BGE110" i="83"/>
  <c r="BGG109" i="83"/>
  <c r="BGF109" i="83"/>
  <c r="BGE109" i="83"/>
  <c r="BGG108" i="83"/>
  <c r="BGF108" i="83"/>
  <c r="BGE108" i="83"/>
  <c r="BGG107" i="83"/>
  <c r="BGF107" i="83"/>
  <c r="BGE107" i="83"/>
  <c r="BGG106" i="83"/>
  <c r="BGF106" i="83"/>
  <c r="BGE106" i="83"/>
  <c r="BGG105" i="83"/>
  <c r="BGF105" i="83"/>
  <c r="BGE105" i="83"/>
  <c r="BGG104" i="83"/>
  <c r="BGF104" i="83"/>
  <c r="BGE104" i="83"/>
  <c r="BGG103" i="83"/>
  <c r="BGF103" i="83"/>
  <c r="BGE103" i="83"/>
  <c r="BGG102" i="83"/>
  <c r="BGF102" i="83"/>
  <c r="BGE102" i="83"/>
  <c r="BGG101" i="83"/>
  <c r="BGF101" i="83"/>
  <c r="BGE101" i="83"/>
  <c r="BGG100" i="83"/>
  <c r="BGF100" i="83"/>
  <c r="BGE100" i="83"/>
  <c r="BGG99" i="83"/>
  <c r="BGF99" i="83"/>
  <c r="BGE99" i="83"/>
  <c r="BGG98" i="83"/>
  <c r="BGF98" i="83"/>
  <c r="BGE98" i="83"/>
  <c r="BGG97" i="83"/>
  <c r="BGF97" i="83"/>
  <c r="BGE97" i="83"/>
  <c r="BGG96" i="83"/>
  <c r="BGF96" i="83"/>
  <c r="BGE96" i="83"/>
  <c r="BGG95" i="83"/>
  <c r="BGF95" i="83"/>
  <c r="BGE95" i="83"/>
  <c r="BGG94" i="83"/>
  <c r="BGF94" i="83"/>
  <c r="BGE94" i="83"/>
  <c r="BGG93" i="83"/>
  <c r="BGF93" i="83"/>
  <c r="BGE93" i="83"/>
  <c r="BGG92" i="83"/>
  <c r="BGF92" i="83"/>
  <c r="BGE92" i="83"/>
  <c r="BGG91" i="83"/>
  <c r="BGF91" i="83"/>
  <c r="BGE91" i="83"/>
  <c r="BGG90" i="83"/>
  <c r="BGF90" i="83"/>
  <c r="BGE90" i="83"/>
  <c r="BGG89" i="83"/>
  <c r="BGF89" i="83"/>
  <c r="BGE89" i="83"/>
  <c r="BGG88" i="83"/>
  <c r="BGF88" i="83"/>
  <c r="BGE88" i="83"/>
  <c r="BGG87" i="83"/>
  <c r="BGF87" i="83"/>
  <c r="BGE87" i="83"/>
  <c r="BGG86" i="83"/>
  <c r="BGF86" i="83"/>
  <c r="BGE86" i="83"/>
  <c r="BGG85" i="83"/>
  <c r="BGF85" i="83"/>
  <c r="BGE85" i="83"/>
  <c r="BGG84" i="83"/>
  <c r="BGF84" i="83"/>
  <c r="BGE84" i="83"/>
  <c r="BGG83" i="83"/>
  <c r="BGF83" i="83"/>
  <c r="BGE83" i="83"/>
  <c r="BGG82" i="83"/>
  <c r="BGF82" i="83"/>
  <c r="BGE82" i="83"/>
  <c r="BGG81" i="83"/>
  <c r="BGF81" i="83"/>
  <c r="BGE81" i="83"/>
  <c r="BGG80" i="83"/>
  <c r="BGF80" i="83"/>
  <c r="BGE80" i="83"/>
  <c r="BGG79" i="83"/>
  <c r="BGF79" i="83"/>
  <c r="BGE79" i="83"/>
  <c r="BGG78" i="83"/>
  <c r="BGF78" i="83"/>
  <c r="BGE78" i="83"/>
  <c r="BGG77" i="83"/>
  <c r="BGF77" i="83"/>
  <c r="BGE77" i="83"/>
  <c r="BGG76" i="83"/>
  <c r="BGF76" i="83"/>
  <c r="BGE76" i="83"/>
  <c r="BGG75" i="83"/>
  <c r="BGF75" i="83"/>
  <c r="BGE75" i="83"/>
  <c r="BGG74" i="83"/>
  <c r="BGF74" i="83"/>
  <c r="BGE74" i="83"/>
  <c r="BGG73" i="83"/>
  <c r="BGF73" i="83"/>
  <c r="BGE73" i="83"/>
  <c r="BGG72" i="83"/>
  <c r="BGF72" i="83"/>
  <c r="BGE72" i="83"/>
  <c r="BGG71" i="83"/>
  <c r="BGF71" i="83"/>
  <c r="BGE71" i="83"/>
  <c r="BGG70" i="83"/>
  <c r="BGF70" i="83"/>
  <c r="BGE70" i="83"/>
  <c r="BGG69" i="83"/>
  <c r="BGF69" i="83"/>
  <c r="BGE69" i="83"/>
  <c r="BGG68" i="83"/>
  <c r="BGF68" i="83"/>
  <c r="BGE68" i="83"/>
  <c r="BGG67" i="83"/>
  <c r="BGF67" i="83"/>
  <c r="BGE67" i="83"/>
  <c r="BGG66" i="83"/>
  <c r="BGF66" i="83"/>
  <c r="BGE66" i="83"/>
  <c r="BGG65" i="83"/>
  <c r="BGF65" i="83"/>
  <c r="BGE65" i="83"/>
  <c r="BGG64" i="83"/>
  <c r="BGF64" i="83"/>
  <c r="BGE64" i="83"/>
  <c r="BGG63" i="83"/>
  <c r="BGF63" i="83"/>
  <c r="BGE63" i="83"/>
  <c r="BGG62" i="83"/>
  <c r="BGF62" i="83"/>
  <c r="BGE62" i="83"/>
  <c r="BGG61" i="83"/>
  <c r="BGF61" i="83"/>
  <c r="BGE61" i="83"/>
  <c r="BGG60" i="83"/>
  <c r="BGF60" i="83"/>
  <c r="BGE60" i="83"/>
  <c r="BGG59" i="83"/>
  <c r="BGF59" i="83"/>
  <c r="BGE59" i="83"/>
  <c r="BGG58" i="83"/>
  <c r="BGF58" i="83"/>
  <c r="BGE58" i="83"/>
  <c r="BGG57" i="83"/>
  <c r="BGF57" i="83"/>
  <c r="BGE57" i="83"/>
  <c r="BGG56" i="83"/>
  <c r="BGF56" i="83"/>
  <c r="BGE56" i="83"/>
  <c r="BGG55" i="83"/>
  <c r="BGF55" i="83"/>
  <c r="BGE55" i="83"/>
  <c r="BGG54" i="83"/>
  <c r="BGF54" i="83"/>
  <c r="BGE54" i="83"/>
  <c r="BGG53" i="83"/>
  <c r="BGF53" i="83"/>
  <c r="BGE53" i="83"/>
  <c r="BGG52" i="83"/>
  <c r="BGF52" i="83"/>
  <c r="BGE52" i="83"/>
  <c r="BGG51" i="83"/>
  <c r="BGF51" i="83"/>
  <c r="BGE51" i="83"/>
  <c r="BGG50" i="83"/>
  <c r="BGF50" i="83"/>
  <c r="BGE50" i="83"/>
  <c r="BGG49" i="83"/>
  <c r="BGF49" i="83"/>
  <c r="BGE49" i="83"/>
  <c r="BGG48" i="83"/>
  <c r="BGF48" i="83"/>
  <c r="BGE48" i="83"/>
  <c r="BGG47" i="83"/>
  <c r="BGF47" i="83"/>
  <c r="BGE47" i="83"/>
  <c r="BGG46" i="83"/>
  <c r="BGF46" i="83"/>
  <c r="BGE46" i="83"/>
  <c r="BGG45" i="83"/>
  <c r="BGF45" i="83"/>
  <c r="BGE45" i="83"/>
  <c r="BGG44" i="83"/>
  <c r="BGF44" i="83"/>
  <c r="BGE44" i="83"/>
  <c r="BGG43" i="83"/>
  <c r="BGF43" i="83"/>
  <c r="BGE43" i="83"/>
  <c r="BGG42" i="83"/>
  <c r="BGF42" i="83"/>
  <c r="BGE42" i="83"/>
  <c r="BGG41" i="83"/>
  <c r="BGF41" i="83"/>
  <c r="BGE41" i="83"/>
  <c r="BGG40" i="83"/>
  <c r="BGF40" i="83"/>
  <c r="BGE40" i="83"/>
  <c r="BGG39" i="83"/>
  <c r="BGF39" i="83"/>
  <c r="BGE39" i="83"/>
  <c r="BGG38" i="83"/>
  <c r="BGF38" i="83"/>
  <c r="BGE38" i="83"/>
  <c r="BGG37" i="83"/>
  <c r="BGF37" i="83"/>
  <c r="BGE37" i="83"/>
  <c r="BGG36" i="83"/>
  <c r="BGF36" i="83"/>
  <c r="BGE36" i="83"/>
  <c r="BGG35" i="83"/>
  <c r="BGF35" i="83"/>
  <c r="BGE35" i="83"/>
  <c r="BGG11" i="83"/>
  <c r="BGF11" i="83"/>
  <c r="BGE11" i="83"/>
  <c r="BGG9" i="83"/>
  <c r="BGF9" i="83"/>
  <c r="BGE9" i="83"/>
  <c r="BGF1" i="83"/>
  <c r="BGA1" i="83"/>
  <c r="BFZ110" i="83"/>
  <c r="BFY110" i="83"/>
  <c r="BFX110" i="83"/>
  <c r="BFZ109" i="83"/>
  <c r="BFY109" i="83"/>
  <c r="BFX109" i="83"/>
  <c r="BFZ108" i="83"/>
  <c r="BFY108" i="83"/>
  <c r="BFX108" i="83"/>
  <c r="BFZ107" i="83"/>
  <c r="BFY107" i="83"/>
  <c r="BFX107" i="83"/>
  <c r="BFZ106" i="83"/>
  <c r="BFY106" i="83"/>
  <c r="BFX106" i="83"/>
  <c r="BFZ105" i="83"/>
  <c r="BFY105" i="83"/>
  <c r="BFX105" i="83"/>
  <c r="BFZ104" i="83"/>
  <c r="BFY104" i="83"/>
  <c r="BFX104" i="83"/>
  <c r="BFZ103" i="83"/>
  <c r="BFY103" i="83"/>
  <c r="BFX103" i="83"/>
  <c r="BFZ102" i="83"/>
  <c r="BFY102" i="83"/>
  <c r="BFX102" i="83"/>
  <c r="BFZ101" i="83"/>
  <c r="BFY101" i="83"/>
  <c r="BFX101" i="83"/>
  <c r="BFZ100" i="83"/>
  <c r="BFY100" i="83"/>
  <c r="BFX100" i="83"/>
  <c r="BFZ99" i="83"/>
  <c r="BFY99" i="83"/>
  <c r="BFX99" i="83"/>
  <c r="BFZ98" i="83"/>
  <c r="BFY98" i="83"/>
  <c r="BFX98" i="83"/>
  <c r="BFZ97" i="83"/>
  <c r="BFY97" i="83"/>
  <c r="BFX97" i="83"/>
  <c r="BFZ96" i="83"/>
  <c r="BFY96" i="83"/>
  <c r="BFX96" i="83"/>
  <c r="BFZ95" i="83"/>
  <c r="BFY95" i="83"/>
  <c r="BFX95" i="83"/>
  <c r="BFZ94" i="83"/>
  <c r="BFY94" i="83"/>
  <c r="BFX94" i="83"/>
  <c r="BFZ93" i="83"/>
  <c r="BFY93" i="83"/>
  <c r="BFX93" i="83"/>
  <c r="BFZ92" i="83"/>
  <c r="BFY92" i="83"/>
  <c r="BFX92" i="83"/>
  <c r="BFZ91" i="83"/>
  <c r="BFY91" i="83"/>
  <c r="BFX91" i="83"/>
  <c r="BFZ90" i="83"/>
  <c r="BFY90" i="83"/>
  <c r="BFX90" i="83"/>
  <c r="BFZ89" i="83"/>
  <c r="BFY89" i="83"/>
  <c r="BFX89" i="83"/>
  <c r="BFZ88" i="83"/>
  <c r="BFY88" i="83"/>
  <c r="BFX88" i="83"/>
  <c r="BFZ87" i="83"/>
  <c r="BFY87" i="83"/>
  <c r="BFX87" i="83"/>
  <c r="BFZ86" i="83"/>
  <c r="BFY86" i="83"/>
  <c r="BFX86" i="83"/>
  <c r="BFZ85" i="83"/>
  <c r="BFY85" i="83"/>
  <c r="BFX85" i="83"/>
  <c r="BFZ84" i="83"/>
  <c r="BFY84" i="83"/>
  <c r="BFX84" i="83"/>
  <c r="BFZ83" i="83"/>
  <c r="BFY83" i="83"/>
  <c r="BFX83" i="83"/>
  <c r="BFZ82" i="83"/>
  <c r="BFY82" i="83"/>
  <c r="BFX82" i="83"/>
  <c r="BFZ81" i="83"/>
  <c r="BFY81" i="83"/>
  <c r="BFX81" i="83"/>
  <c r="BFZ80" i="83"/>
  <c r="BFY80" i="83"/>
  <c r="BFX80" i="83"/>
  <c r="BFZ79" i="83"/>
  <c r="BFY79" i="83"/>
  <c r="BFX79" i="83"/>
  <c r="BFZ78" i="83"/>
  <c r="BFY78" i="83"/>
  <c r="BFX78" i="83"/>
  <c r="BFZ77" i="83"/>
  <c r="BFY77" i="83"/>
  <c r="BFX77" i="83"/>
  <c r="BFZ76" i="83"/>
  <c r="BFY76" i="83"/>
  <c r="BFX76" i="83"/>
  <c r="BFZ75" i="83"/>
  <c r="BFY75" i="83"/>
  <c r="BFX75" i="83"/>
  <c r="BFZ74" i="83"/>
  <c r="BFY74" i="83"/>
  <c r="BFX74" i="83"/>
  <c r="BFZ73" i="83"/>
  <c r="BFY73" i="83"/>
  <c r="BFX73" i="83"/>
  <c r="BFZ72" i="83"/>
  <c r="BFY72" i="83"/>
  <c r="BFX72" i="83"/>
  <c r="BFZ71" i="83"/>
  <c r="BFY71" i="83"/>
  <c r="BFX71" i="83"/>
  <c r="BFZ70" i="83"/>
  <c r="BFY70" i="83"/>
  <c r="BFX70" i="83"/>
  <c r="BFZ69" i="83"/>
  <c r="BFY69" i="83"/>
  <c r="BFX69" i="83"/>
  <c r="BFZ68" i="83"/>
  <c r="BFY68" i="83"/>
  <c r="BFX68" i="83"/>
  <c r="BFZ67" i="83"/>
  <c r="BFY67" i="83"/>
  <c r="BFX67" i="83"/>
  <c r="BFZ66" i="83"/>
  <c r="BFY66" i="83"/>
  <c r="BFX66" i="83"/>
  <c r="BFZ65" i="83"/>
  <c r="BFY65" i="83"/>
  <c r="BFX65" i="83"/>
  <c r="BFZ64" i="83"/>
  <c r="BFY64" i="83"/>
  <c r="BFX64" i="83"/>
  <c r="BFZ63" i="83"/>
  <c r="BFY63" i="83"/>
  <c r="BFX63" i="83"/>
  <c r="BFZ62" i="83"/>
  <c r="BFY62" i="83"/>
  <c r="BFX62" i="83"/>
  <c r="BFZ61" i="83"/>
  <c r="BFY61" i="83"/>
  <c r="BFX61" i="83"/>
  <c r="BFZ60" i="83"/>
  <c r="BFY60" i="83"/>
  <c r="BFX60" i="83"/>
  <c r="BFZ59" i="83"/>
  <c r="BFY59" i="83"/>
  <c r="BFX59" i="83"/>
  <c r="BFZ58" i="83"/>
  <c r="BFY58" i="83"/>
  <c r="BFX58" i="83"/>
  <c r="BFZ57" i="83"/>
  <c r="BFY57" i="83"/>
  <c r="BFX57" i="83"/>
  <c r="BFZ56" i="83"/>
  <c r="BFY56" i="83"/>
  <c r="BFX56" i="83"/>
  <c r="BFZ55" i="83"/>
  <c r="BFY55" i="83"/>
  <c r="BFX55" i="83"/>
  <c r="BFZ11" i="83"/>
  <c r="BFY11" i="83"/>
  <c r="BFX11" i="83"/>
  <c r="BFZ9" i="83"/>
  <c r="BFY9" i="83"/>
  <c r="BFX9" i="83"/>
  <c r="BFY1" i="83"/>
  <c r="BFT1" i="83"/>
  <c r="BFS110" i="83"/>
  <c r="BFR110" i="83"/>
  <c r="BFQ110" i="83"/>
  <c r="BFS109" i="83"/>
  <c r="BFR109" i="83"/>
  <c r="BFQ109" i="83"/>
  <c r="BFS108" i="83"/>
  <c r="BFR108" i="83"/>
  <c r="BFQ108" i="83"/>
  <c r="BFS107" i="83"/>
  <c r="BFR107" i="83"/>
  <c r="BFQ107" i="83"/>
  <c r="BFS106" i="83"/>
  <c r="BFR106" i="83"/>
  <c r="BFQ106" i="83"/>
  <c r="BFS105" i="83"/>
  <c r="BFR105" i="83"/>
  <c r="BFQ105" i="83"/>
  <c r="BFS104" i="83"/>
  <c r="BFR104" i="83"/>
  <c r="BFQ104" i="83"/>
  <c r="BFS103" i="83"/>
  <c r="BFR103" i="83"/>
  <c r="BFQ103" i="83"/>
  <c r="BFS102" i="83"/>
  <c r="BFR102" i="83"/>
  <c r="BFQ102" i="83"/>
  <c r="BFS101" i="83"/>
  <c r="BFR101" i="83"/>
  <c r="BFQ101" i="83"/>
  <c r="BFS100" i="83"/>
  <c r="BFR100" i="83"/>
  <c r="BFQ100" i="83"/>
  <c r="BFS99" i="83"/>
  <c r="BFR99" i="83"/>
  <c r="BFQ99" i="83"/>
  <c r="BFS98" i="83"/>
  <c r="BFR98" i="83"/>
  <c r="BFQ98" i="83"/>
  <c r="BFS97" i="83"/>
  <c r="BFR97" i="83"/>
  <c r="BFQ97" i="83"/>
  <c r="BFS96" i="83"/>
  <c r="BFR96" i="83"/>
  <c r="BFQ96" i="83"/>
  <c r="BFS95" i="83"/>
  <c r="BFR95" i="83"/>
  <c r="BFQ95" i="83"/>
  <c r="BFS94" i="83"/>
  <c r="BFR94" i="83"/>
  <c r="BFQ94" i="83"/>
  <c r="BFS93" i="83"/>
  <c r="BFR93" i="83"/>
  <c r="BFQ93" i="83"/>
  <c r="BFS92" i="83"/>
  <c r="BFR92" i="83"/>
  <c r="BFQ92" i="83"/>
  <c r="BFS91" i="83"/>
  <c r="BFR91" i="83"/>
  <c r="BFQ91" i="83"/>
  <c r="BFS90" i="83"/>
  <c r="BFR90" i="83"/>
  <c r="BFQ90" i="83"/>
  <c r="BFS89" i="83"/>
  <c r="BFR89" i="83"/>
  <c r="BFQ89" i="83"/>
  <c r="BFS88" i="83"/>
  <c r="BFR88" i="83"/>
  <c r="BFQ88" i="83"/>
  <c r="BFS87" i="83"/>
  <c r="BFR87" i="83"/>
  <c r="BFQ87" i="83"/>
  <c r="BFS86" i="83"/>
  <c r="BFR86" i="83"/>
  <c r="BFQ86" i="83"/>
  <c r="BFS85" i="83"/>
  <c r="BFR85" i="83"/>
  <c r="BFQ85" i="83"/>
  <c r="BFS84" i="83"/>
  <c r="BFR84" i="83"/>
  <c r="BFQ84" i="83"/>
  <c r="BFS83" i="83"/>
  <c r="BFR83" i="83"/>
  <c r="BFQ83" i="83"/>
  <c r="BFS82" i="83"/>
  <c r="BFR82" i="83"/>
  <c r="BFQ82" i="83"/>
  <c r="BFS81" i="83"/>
  <c r="BFR81" i="83"/>
  <c r="BFQ81" i="83"/>
  <c r="BFS80" i="83"/>
  <c r="BFR80" i="83"/>
  <c r="BFQ80" i="83"/>
  <c r="BFS79" i="83"/>
  <c r="BFR79" i="83"/>
  <c r="BFQ79" i="83"/>
  <c r="BFS78" i="83"/>
  <c r="BFR78" i="83"/>
  <c r="BFQ78" i="83"/>
  <c r="BFS77" i="83"/>
  <c r="BFR77" i="83"/>
  <c r="BFQ77" i="83"/>
  <c r="BFS76" i="83"/>
  <c r="BFR76" i="83"/>
  <c r="BFQ76" i="83"/>
  <c r="BFS75" i="83"/>
  <c r="BFR75" i="83"/>
  <c r="BFQ75" i="83"/>
  <c r="BFS74" i="83"/>
  <c r="BFR74" i="83"/>
  <c r="BFQ74" i="83"/>
  <c r="BFS73" i="83"/>
  <c r="BFR73" i="83"/>
  <c r="BFQ73" i="83"/>
  <c r="BFS72" i="83"/>
  <c r="BFR72" i="83"/>
  <c r="BFQ72" i="83"/>
  <c r="BFS71" i="83"/>
  <c r="BFR71" i="83"/>
  <c r="BFQ71" i="83"/>
  <c r="BFS70" i="83"/>
  <c r="BFR70" i="83"/>
  <c r="BFQ70" i="83"/>
  <c r="BFS69" i="83"/>
  <c r="BFR69" i="83"/>
  <c r="BFQ69" i="83"/>
  <c r="BFS68" i="83"/>
  <c r="BFR68" i="83"/>
  <c r="BFQ68" i="83"/>
  <c r="BFS67" i="83"/>
  <c r="BFR67" i="83"/>
  <c r="BFQ67" i="83"/>
  <c r="BFS66" i="83"/>
  <c r="BFR66" i="83"/>
  <c r="BFQ66" i="83"/>
  <c r="BFS65" i="83"/>
  <c r="BFR65" i="83"/>
  <c r="BFQ65" i="83"/>
  <c r="BFS64" i="83"/>
  <c r="BFR64" i="83"/>
  <c r="BFQ64" i="83"/>
  <c r="BFS63" i="83"/>
  <c r="BFR63" i="83"/>
  <c r="BFQ63" i="83"/>
  <c r="BFS62" i="83"/>
  <c r="BFR62" i="83"/>
  <c r="BFQ62" i="83"/>
  <c r="BFS61" i="83"/>
  <c r="BFR61" i="83"/>
  <c r="BFQ61" i="83"/>
  <c r="BFS60" i="83"/>
  <c r="BFR60" i="83"/>
  <c r="BFQ60" i="83"/>
  <c r="BFS59" i="83"/>
  <c r="BFR59" i="83"/>
  <c r="BFQ59" i="83"/>
  <c r="BFS58" i="83"/>
  <c r="BFR58" i="83"/>
  <c r="BFQ58" i="83"/>
  <c r="BFS57" i="83"/>
  <c r="BFR57" i="83"/>
  <c r="BFQ57" i="83"/>
  <c r="BFS56" i="83"/>
  <c r="BFR56" i="83"/>
  <c r="BFQ56" i="83"/>
  <c r="BFS55" i="83"/>
  <c r="BFR55" i="83"/>
  <c r="BFQ55" i="83"/>
  <c r="BFS54" i="83"/>
  <c r="BFR54" i="83"/>
  <c r="BFQ54" i="83"/>
  <c r="BFS53" i="83"/>
  <c r="BFR53" i="83"/>
  <c r="BFQ53" i="83"/>
  <c r="BFS52" i="83"/>
  <c r="BFR52" i="83"/>
  <c r="BFQ52" i="83"/>
  <c r="BFS51" i="83"/>
  <c r="BFR51" i="83"/>
  <c r="BFQ51" i="83"/>
  <c r="BFS50" i="83"/>
  <c r="BFR50" i="83"/>
  <c r="BFQ50" i="83"/>
  <c r="BFS49" i="83"/>
  <c r="BFR49" i="83"/>
  <c r="BFQ49" i="83"/>
  <c r="BFS48" i="83"/>
  <c r="BFR48" i="83"/>
  <c r="BFQ48" i="83"/>
  <c r="BFS47" i="83"/>
  <c r="BFR47" i="83"/>
  <c r="BFQ47" i="83"/>
  <c r="BFS46" i="83"/>
  <c r="BFR46" i="83"/>
  <c r="BFQ46" i="83"/>
  <c r="BFS45" i="83"/>
  <c r="BFR45" i="83"/>
  <c r="BFQ45" i="83"/>
  <c r="BFS11" i="83"/>
  <c r="BFR11" i="83"/>
  <c r="BFQ11" i="83"/>
  <c r="BFS9" i="83"/>
  <c r="BFR9" i="83"/>
  <c r="BFQ9" i="83"/>
  <c r="BFR1" i="83"/>
  <c r="BFM1" i="83"/>
  <c r="BFL110" i="83"/>
  <c r="BFK110" i="83"/>
  <c r="BFJ110" i="83"/>
  <c r="BFL109" i="83"/>
  <c r="BFK109" i="83"/>
  <c r="BFJ109" i="83"/>
  <c r="BFL108" i="83"/>
  <c r="BFK108" i="83"/>
  <c r="BFJ108" i="83"/>
  <c r="BFL107" i="83"/>
  <c r="BFK107" i="83"/>
  <c r="BFJ107" i="83"/>
  <c r="BFL106" i="83"/>
  <c r="BFK106" i="83"/>
  <c r="BFJ106" i="83"/>
  <c r="BFL105" i="83"/>
  <c r="BFK105" i="83"/>
  <c r="BFJ105" i="83"/>
  <c r="BFL104" i="83"/>
  <c r="BFK104" i="83"/>
  <c r="BFJ104" i="83"/>
  <c r="BFL103" i="83"/>
  <c r="BFK103" i="83"/>
  <c r="BFJ103" i="83"/>
  <c r="BFL102" i="83"/>
  <c r="BFK102" i="83"/>
  <c r="BFJ102" i="83"/>
  <c r="BFL101" i="83"/>
  <c r="BFK101" i="83"/>
  <c r="BFJ101" i="83"/>
  <c r="BFL100" i="83"/>
  <c r="BFK100" i="83"/>
  <c r="BFJ100" i="83"/>
  <c r="BFL99" i="83"/>
  <c r="BFK99" i="83"/>
  <c r="BFJ99" i="83"/>
  <c r="BFL98" i="83"/>
  <c r="BFK98" i="83"/>
  <c r="BFJ98" i="83"/>
  <c r="BFL97" i="83"/>
  <c r="BFK97" i="83"/>
  <c r="BFJ97" i="83"/>
  <c r="BFL96" i="83"/>
  <c r="BFK96" i="83"/>
  <c r="BFJ96" i="83"/>
  <c r="BFL95" i="83"/>
  <c r="BFK95" i="83"/>
  <c r="BFJ95" i="83"/>
  <c r="BFL94" i="83"/>
  <c r="BFK94" i="83"/>
  <c r="BFJ94" i="83"/>
  <c r="BFL93" i="83"/>
  <c r="BFK93" i="83"/>
  <c r="BFJ93" i="83"/>
  <c r="BFL92" i="83"/>
  <c r="BFK92" i="83"/>
  <c r="BFJ92" i="83"/>
  <c r="BFL91" i="83"/>
  <c r="BFK91" i="83"/>
  <c r="BFJ91" i="83"/>
  <c r="BFL90" i="83"/>
  <c r="BFK90" i="83"/>
  <c r="BFJ90" i="83"/>
  <c r="BFL89" i="83"/>
  <c r="BFK89" i="83"/>
  <c r="BFJ89" i="83"/>
  <c r="BFL88" i="83"/>
  <c r="BFK88" i="83"/>
  <c r="BFJ88" i="83"/>
  <c r="BFL87" i="83"/>
  <c r="BFK87" i="83"/>
  <c r="BFJ87" i="83"/>
  <c r="BFL86" i="83"/>
  <c r="BFK86" i="83"/>
  <c r="BFJ86" i="83"/>
  <c r="BFL85" i="83"/>
  <c r="BFK85" i="83"/>
  <c r="BFJ85" i="83"/>
  <c r="BFL84" i="83"/>
  <c r="BFK84" i="83"/>
  <c r="BFJ84" i="83"/>
  <c r="BFL83" i="83"/>
  <c r="BFK83" i="83"/>
  <c r="BFJ83" i="83"/>
  <c r="BFL82" i="83"/>
  <c r="BFK82" i="83"/>
  <c r="BFJ82" i="83"/>
  <c r="BFL81" i="83"/>
  <c r="BFK81" i="83"/>
  <c r="BFJ81" i="83"/>
  <c r="BFL80" i="83"/>
  <c r="BFK80" i="83"/>
  <c r="BFJ80" i="83"/>
  <c r="BFL79" i="83"/>
  <c r="BFK79" i="83"/>
  <c r="BFJ79" i="83"/>
  <c r="BFL78" i="83"/>
  <c r="BFK78" i="83"/>
  <c r="BFJ78" i="83"/>
  <c r="BFL77" i="83"/>
  <c r="BFK77" i="83"/>
  <c r="BFJ77" i="83"/>
  <c r="BFL76" i="83"/>
  <c r="BFK76" i="83"/>
  <c r="BFJ76" i="83"/>
  <c r="BFL75" i="83"/>
  <c r="BFK75" i="83"/>
  <c r="BFJ75" i="83"/>
  <c r="BFL74" i="83"/>
  <c r="BFK74" i="83"/>
  <c r="BFJ74" i="83"/>
  <c r="BFL73" i="83"/>
  <c r="BFK73" i="83"/>
  <c r="BFJ73" i="83"/>
  <c r="BFL72" i="83"/>
  <c r="BFK72" i="83"/>
  <c r="BFJ72" i="83"/>
  <c r="BFL71" i="83"/>
  <c r="BFK71" i="83"/>
  <c r="BFJ71" i="83"/>
  <c r="BFL70" i="83"/>
  <c r="BFK70" i="83"/>
  <c r="BFJ70" i="83"/>
  <c r="BFL69" i="83"/>
  <c r="BFK69" i="83"/>
  <c r="BFJ69" i="83"/>
  <c r="BFL68" i="83"/>
  <c r="BFK68" i="83"/>
  <c r="BFJ68" i="83"/>
  <c r="BFL67" i="83"/>
  <c r="BFK67" i="83"/>
  <c r="BFJ67" i="83"/>
  <c r="BFL66" i="83"/>
  <c r="BFK66" i="83"/>
  <c r="BFJ66" i="83"/>
  <c r="BFL65" i="83"/>
  <c r="BFK65" i="83"/>
  <c r="BFJ65" i="83"/>
  <c r="BFL64" i="83"/>
  <c r="BFK64" i="83"/>
  <c r="BFJ64" i="83"/>
  <c r="BFL63" i="83"/>
  <c r="BFK63" i="83"/>
  <c r="BFJ63" i="83"/>
  <c r="BFL62" i="83"/>
  <c r="BFK62" i="83"/>
  <c r="BFJ62" i="83"/>
  <c r="BFL61" i="83"/>
  <c r="BFK61" i="83"/>
  <c r="BFJ61" i="83"/>
  <c r="BFL60" i="83"/>
  <c r="BFK60" i="83"/>
  <c r="BFJ60" i="83"/>
  <c r="BFL59" i="83"/>
  <c r="BFK59" i="83"/>
  <c r="BFJ59" i="83"/>
  <c r="BFL58" i="83"/>
  <c r="BFK58" i="83"/>
  <c r="BFJ58" i="83"/>
  <c r="BFL57" i="83"/>
  <c r="BFK57" i="83"/>
  <c r="BFJ57" i="83"/>
  <c r="BFL56" i="83"/>
  <c r="BFK56" i="83"/>
  <c r="BFJ56" i="83"/>
  <c r="BFL55" i="83"/>
  <c r="BFK55" i="83"/>
  <c r="BFJ55" i="83"/>
  <c r="BFL54" i="83"/>
  <c r="BFK54" i="83"/>
  <c r="BFJ54" i="83"/>
  <c r="BFL53" i="83"/>
  <c r="BFK53" i="83"/>
  <c r="BFJ53" i="83"/>
  <c r="BFL52" i="83"/>
  <c r="BFK52" i="83"/>
  <c r="BFJ52" i="83"/>
  <c r="BFL51" i="83"/>
  <c r="BFK51" i="83"/>
  <c r="BFJ51" i="83"/>
  <c r="BFL50" i="83"/>
  <c r="BFK50" i="83"/>
  <c r="BFJ50" i="83"/>
  <c r="BFL49" i="83"/>
  <c r="BFK49" i="83"/>
  <c r="BFJ49" i="83"/>
  <c r="BFL11" i="83"/>
  <c r="BFK11" i="83"/>
  <c r="BFJ11" i="83"/>
  <c r="BFL9" i="83"/>
  <c r="BFK9" i="83"/>
  <c r="BFJ9" i="83"/>
  <c r="BFK1" i="83"/>
  <c r="BFF1" i="83"/>
  <c r="BFE110" i="83"/>
  <c r="BFD110" i="83"/>
  <c r="BFC110" i="83"/>
  <c r="BFE109" i="83"/>
  <c r="BFD109" i="83"/>
  <c r="BFC109" i="83"/>
  <c r="BFE108" i="83"/>
  <c r="BFD108" i="83"/>
  <c r="BFC108" i="83"/>
  <c r="BFE107" i="83"/>
  <c r="BFD107" i="83"/>
  <c r="BFC107" i="83"/>
  <c r="BFE106" i="83"/>
  <c r="BFD106" i="83"/>
  <c r="BFC106" i="83"/>
  <c r="BFE105" i="83"/>
  <c r="BFD105" i="83"/>
  <c r="BFC105" i="83"/>
  <c r="BFE104" i="83"/>
  <c r="BFD104" i="83"/>
  <c r="BFC104" i="83"/>
  <c r="BFE103" i="83"/>
  <c r="BFD103" i="83"/>
  <c r="BFC103" i="83"/>
  <c r="BFE102" i="83"/>
  <c r="BFD102" i="83"/>
  <c r="BFC102" i="83"/>
  <c r="BFE101" i="83"/>
  <c r="BFD101" i="83"/>
  <c r="BFC101" i="83"/>
  <c r="BFE100" i="83"/>
  <c r="BFD100" i="83"/>
  <c r="BFC100" i="83"/>
  <c r="BFE99" i="83"/>
  <c r="BFD99" i="83"/>
  <c r="BFC99" i="83"/>
  <c r="BFE98" i="83"/>
  <c r="BFD98" i="83"/>
  <c r="BFC98" i="83"/>
  <c r="BFE97" i="83"/>
  <c r="BFD97" i="83"/>
  <c r="BFC97" i="83"/>
  <c r="BFE96" i="83"/>
  <c r="BFD96" i="83"/>
  <c r="BFC96" i="83"/>
  <c r="BFE95" i="83"/>
  <c r="BFD95" i="83"/>
  <c r="BFC95" i="83"/>
  <c r="BFE94" i="83"/>
  <c r="BFD94" i="83"/>
  <c r="BFC94" i="83"/>
  <c r="BFE93" i="83"/>
  <c r="BFD93" i="83"/>
  <c r="BFC93" i="83"/>
  <c r="BFE92" i="83"/>
  <c r="BFD92" i="83"/>
  <c r="BFC92" i="83"/>
  <c r="BFE91" i="83"/>
  <c r="BFD91" i="83"/>
  <c r="BFC91" i="83"/>
  <c r="BFE90" i="83"/>
  <c r="BFD90" i="83"/>
  <c r="BFC90" i="83"/>
  <c r="BFE89" i="83"/>
  <c r="BFD89" i="83"/>
  <c r="BFC89" i="83"/>
  <c r="BFE88" i="83"/>
  <c r="BFD88" i="83"/>
  <c r="BFC88" i="83"/>
  <c r="BFE87" i="83"/>
  <c r="BFD87" i="83"/>
  <c r="BFC87" i="83"/>
  <c r="BFE86" i="83"/>
  <c r="BFD86" i="83"/>
  <c r="BFC86" i="83"/>
  <c r="BFE85" i="83"/>
  <c r="BFD85" i="83"/>
  <c r="BFC85" i="83"/>
  <c r="BFE84" i="83"/>
  <c r="BFD84" i="83"/>
  <c r="BFC84" i="83"/>
  <c r="BFE83" i="83"/>
  <c r="BFD83" i="83"/>
  <c r="BFC83" i="83"/>
  <c r="BFE82" i="83"/>
  <c r="BFD82" i="83"/>
  <c r="BFC82" i="83"/>
  <c r="BFE81" i="83"/>
  <c r="BFD81" i="83"/>
  <c r="BFC81" i="83"/>
  <c r="BFE80" i="83"/>
  <c r="BFD80" i="83"/>
  <c r="BFC80" i="83"/>
  <c r="BFE79" i="83"/>
  <c r="BFD79" i="83"/>
  <c r="BFC79" i="83"/>
  <c r="BFE78" i="83"/>
  <c r="BFD78" i="83"/>
  <c r="BFC78" i="83"/>
  <c r="BFE77" i="83"/>
  <c r="BFD77" i="83"/>
  <c r="BFC77" i="83"/>
  <c r="BFE76" i="83"/>
  <c r="BFD76" i="83"/>
  <c r="BFC76" i="83"/>
  <c r="BFE75" i="83"/>
  <c r="BFD75" i="83"/>
  <c r="BFC75" i="83"/>
  <c r="BFE74" i="83"/>
  <c r="BFD74" i="83"/>
  <c r="BFC74" i="83"/>
  <c r="BFE73" i="83"/>
  <c r="BFD73" i="83"/>
  <c r="BFC73" i="83"/>
  <c r="BFE72" i="83"/>
  <c r="BFD72" i="83"/>
  <c r="BFC72" i="83"/>
  <c r="BFE71" i="83"/>
  <c r="BFD71" i="83"/>
  <c r="BFC71" i="83"/>
  <c r="BFE70" i="83"/>
  <c r="BFD70" i="83"/>
  <c r="BFC70" i="83"/>
  <c r="BFE69" i="83"/>
  <c r="BFD69" i="83"/>
  <c r="BFC69" i="83"/>
  <c r="BFE68" i="83"/>
  <c r="BFD68" i="83"/>
  <c r="BFC68" i="83"/>
  <c r="BFE67" i="83"/>
  <c r="BFD67" i="83"/>
  <c r="BFC67" i="83"/>
  <c r="BFE66" i="83"/>
  <c r="BFD66" i="83"/>
  <c r="BFC66" i="83"/>
  <c r="BFE65" i="83"/>
  <c r="BFD65" i="83"/>
  <c r="BFC65" i="83"/>
  <c r="BFE64" i="83"/>
  <c r="BFD64" i="83"/>
  <c r="BFC64" i="83"/>
  <c r="BFE63" i="83"/>
  <c r="BFD63" i="83"/>
  <c r="BFC63" i="83"/>
  <c r="BFE62" i="83"/>
  <c r="BFD62" i="83"/>
  <c r="BFC62" i="83"/>
  <c r="BFE61" i="83"/>
  <c r="BFD61" i="83"/>
  <c r="BFC61" i="83"/>
  <c r="BFE60" i="83"/>
  <c r="BFD60" i="83"/>
  <c r="BFC60" i="83"/>
  <c r="BFE59" i="83"/>
  <c r="BFD59" i="83"/>
  <c r="BFC59" i="83"/>
  <c r="BFE58" i="83"/>
  <c r="BFD58" i="83"/>
  <c r="BFC58" i="83"/>
  <c r="BFE57" i="83"/>
  <c r="BFD57" i="83"/>
  <c r="BFC57" i="83"/>
  <c r="BFE56" i="83"/>
  <c r="BFD56" i="83"/>
  <c r="BFC56" i="83"/>
  <c r="BFE55" i="83"/>
  <c r="BFD55" i="83"/>
  <c r="BFC55" i="83"/>
  <c r="BFE54" i="83"/>
  <c r="BFD54" i="83"/>
  <c r="BFC54" i="83"/>
  <c r="BFE53" i="83"/>
  <c r="BFD53" i="83"/>
  <c r="BFC53" i="83"/>
  <c r="BFE52" i="83"/>
  <c r="BFD52" i="83"/>
  <c r="BFC52" i="83"/>
  <c r="BFE51" i="83"/>
  <c r="BFD51" i="83"/>
  <c r="BFC51" i="83"/>
  <c r="BFE50" i="83"/>
  <c r="BFD50" i="83"/>
  <c r="BFC50" i="83"/>
  <c r="BFE49" i="83"/>
  <c r="BFD49" i="83"/>
  <c r="BFC49" i="83"/>
  <c r="BFE48" i="83"/>
  <c r="BFD48" i="83"/>
  <c r="BFC48" i="83"/>
  <c r="BFE47" i="83"/>
  <c r="BFD47" i="83"/>
  <c r="BFC47" i="83"/>
  <c r="BFE11" i="83"/>
  <c r="BFD11" i="83"/>
  <c r="BFC11" i="83"/>
  <c r="BFE9" i="83"/>
  <c r="BFD9" i="83"/>
  <c r="BFC9" i="83"/>
  <c r="BFD1" i="83"/>
  <c r="BEY1" i="83"/>
  <c r="BEX110" i="83"/>
  <c r="BEW110" i="83"/>
  <c r="BEV110" i="83"/>
  <c r="BEX109" i="83"/>
  <c r="BEW109" i="83"/>
  <c r="BEV109" i="83"/>
  <c r="BEX108" i="83"/>
  <c r="BEW108" i="83"/>
  <c r="BEV108" i="83"/>
  <c r="BEX107" i="83"/>
  <c r="BEW107" i="83"/>
  <c r="BEV107" i="83"/>
  <c r="BEX106" i="83"/>
  <c r="BEW106" i="83"/>
  <c r="BEV106" i="83"/>
  <c r="BEX105" i="83"/>
  <c r="BEW105" i="83"/>
  <c r="BEV105" i="83"/>
  <c r="BEX104" i="83"/>
  <c r="BEW104" i="83"/>
  <c r="BEV104" i="83"/>
  <c r="BEX103" i="83"/>
  <c r="BEW103" i="83"/>
  <c r="BEV103" i="83"/>
  <c r="BEX102" i="83"/>
  <c r="BEW102" i="83"/>
  <c r="BEV102" i="83"/>
  <c r="BEX101" i="83"/>
  <c r="BEW101" i="83"/>
  <c r="BEV101" i="83"/>
  <c r="BEX100" i="83"/>
  <c r="BEW100" i="83"/>
  <c r="BEV100" i="83"/>
  <c r="BEX99" i="83"/>
  <c r="BEW99" i="83"/>
  <c r="BEV99" i="83"/>
  <c r="BEX98" i="83"/>
  <c r="BEW98" i="83"/>
  <c r="BEV98" i="83"/>
  <c r="BEX97" i="83"/>
  <c r="BEW97" i="83"/>
  <c r="BEV97" i="83"/>
  <c r="BEX96" i="83"/>
  <c r="BEW96" i="83"/>
  <c r="BEV96" i="83"/>
  <c r="BEX95" i="83"/>
  <c r="BEW95" i="83"/>
  <c r="BEV95" i="83"/>
  <c r="BEX94" i="83"/>
  <c r="BEW94" i="83"/>
  <c r="BEV94" i="83"/>
  <c r="BEX93" i="83"/>
  <c r="BEW93" i="83"/>
  <c r="BEV93" i="83"/>
  <c r="BEX92" i="83"/>
  <c r="BEW92" i="83"/>
  <c r="BEV92" i="83"/>
  <c r="BEX91" i="83"/>
  <c r="BEW91" i="83"/>
  <c r="BEV91" i="83"/>
  <c r="BEX90" i="83"/>
  <c r="BEW90" i="83"/>
  <c r="BEV90" i="83"/>
  <c r="BEX89" i="83"/>
  <c r="BEW89" i="83"/>
  <c r="BEV89" i="83"/>
  <c r="BEX88" i="83"/>
  <c r="BEW88" i="83"/>
  <c r="BEV88" i="83"/>
  <c r="BEX87" i="83"/>
  <c r="BEW87" i="83"/>
  <c r="BEV87" i="83"/>
  <c r="BEX86" i="83"/>
  <c r="BEW86" i="83"/>
  <c r="BEV86" i="83"/>
  <c r="BEX85" i="83"/>
  <c r="BEW85" i="83"/>
  <c r="BEV85" i="83"/>
  <c r="BEX84" i="83"/>
  <c r="BEW84" i="83"/>
  <c r="BEV84" i="83"/>
  <c r="BEX83" i="83"/>
  <c r="BEW83" i="83"/>
  <c r="BEV83" i="83"/>
  <c r="BEX82" i="83"/>
  <c r="BEW82" i="83"/>
  <c r="BEV82" i="83"/>
  <c r="BEX81" i="83"/>
  <c r="BEW81" i="83"/>
  <c r="BEV81" i="83"/>
  <c r="BEX80" i="83"/>
  <c r="BEW80" i="83"/>
  <c r="BEV80" i="83"/>
  <c r="BEX79" i="83"/>
  <c r="BEW79" i="83"/>
  <c r="BEV79" i="83"/>
  <c r="BEX78" i="83"/>
  <c r="BEW78" i="83"/>
  <c r="BEV78" i="83"/>
  <c r="BEX77" i="83"/>
  <c r="BEW77" i="83"/>
  <c r="BEV77" i="83"/>
  <c r="BEX76" i="83"/>
  <c r="BEW76" i="83"/>
  <c r="BEV76" i="83"/>
  <c r="BEX75" i="83"/>
  <c r="BEW75" i="83"/>
  <c r="BEV75" i="83"/>
  <c r="BEX74" i="83"/>
  <c r="BEW74" i="83"/>
  <c r="BEV74" i="83"/>
  <c r="BEX73" i="83"/>
  <c r="BEW73" i="83"/>
  <c r="BEV73" i="83"/>
  <c r="BEX72" i="83"/>
  <c r="BEW72" i="83"/>
  <c r="BEV72" i="83"/>
  <c r="BEX71" i="83"/>
  <c r="BEW71" i="83"/>
  <c r="BEV71" i="83"/>
  <c r="BEX70" i="83"/>
  <c r="BEW70" i="83"/>
  <c r="BEV70" i="83"/>
  <c r="BEX69" i="83"/>
  <c r="BEW69" i="83"/>
  <c r="BEV69" i="83"/>
  <c r="BEX68" i="83"/>
  <c r="BEW68" i="83"/>
  <c r="BEV68" i="83"/>
  <c r="BEX67" i="83"/>
  <c r="BEW67" i="83"/>
  <c r="BEV67" i="83"/>
  <c r="BEX66" i="83"/>
  <c r="BEW66" i="83"/>
  <c r="BEV66" i="83"/>
  <c r="BEX65" i="83"/>
  <c r="BEW65" i="83"/>
  <c r="BEV65" i="83"/>
  <c r="BEX64" i="83"/>
  <c r="BEW64" i="83"/>
  <c r="BEV64" i="83"/>
  <c r="BEX63" i="83"/>
  <c r="BEW63" i="83"/>
  <c r="BEV63" i="83"/>
  <c r="BEX62" i="83"/>
  <c r="BEW62" i="83"/>
  <c r="BEV62" i="83"/>
  <c r="BEX61" i="83"/>
  <c r="BEW61" i="83"/>
  <c r="BEV61" i="83"/>
  <c r="BEX60" i="83"/>
  <c r="BEW60" i="83"/>
  <c r="BEV60" i="83"/>
  <c r="BEX59" i="83"/>
  <c r="BEW59" i="83"/>
  <c r="BEV59" i="83"/>
  <c r="BEX58" i="83"/>
  <c r="BEW58" i="83"/>
  <c r="BEV58" i="83"/>
  <c r="BEX57" i="83"/>
  <c r="BEW57" i="83"/>
  <c r="BEV57" i="83"/>
  <c r="BEX56" i="83"/>
  <c r="BEW56" i="83"/>
  <c r="BEV56" i="83"/>
  <c r="BEX55" i="83"/>
  <c r="BEW55" i="83"/>
  <c r="BEV55" i="83"/>
  <c r="BEX54" i="83"/>
  <c r="BEW54" i="83"/>
  <c r="BEV54" i="83"/>
  <c r="BEX53" i="83"/>
  <c r="BEW53" i="83"/>
  <c r="BEV53" i="83"/>
  <c r="BEX52" i="83"/>
  <c r="BEW52" i="83"/>
  <c r="BEV52" i="83"/>
  <c r="BEX11" i="83"/>
  <c r="BEW11" i="83"/>
  <c r="BEV11" i="83"/>
  <c r="BEX9" i="83"/>
  <c r="BEW9" i="83"/>
  <c r="BEV9" i="83"/>
  <c r="BEX1" i="83"/>
  <c r="BEV1" i="83"/>
  <c r="BER1" i="83"/>
  <c r="BEW1" i="83" s="1"/>
  <c r="BEQ110" i="83"/>
  <c r="BEP110" i="83"/>
  <c r="BEO110" i="83"/>
  <c r="BEQ109" i="83"/>
  <c r="BEP109" i="83"/>
  <c r="BEO109" i="83"/>
  <c r="BEQ108" i="83"/>
  <c r="BEP108" i="83"/>
  <c r="BEO108" i="83"/>
  <c r="BEQ107" i="83"/>
  <c r="BEP107" i="83"/>
  <c r="BEO107" i="83"/>
  <c r="BEQ106" i="83"/>
  <c r="BEP106" i="83"/>
  <c r="BEO106" i="83"/>
  <c r="BEQ105" i="83"/>
  <c r="BEP105" i="83"/>
  <c r="BEO105" i="83"/>
  <c r="BEQ104" i="83"/>
  <c r="BEP104" i="83"/>
  <c r="BEO104" i="83"/>
  <c r="BEQ103" i="83"/>
  <c r="BEP103" i="83"/>
  <c r="BEO103" i="83"/>
  <c r="BEQ102" i="83"/>
  <c r="BEP102" i="83"/>
  <c r="BEO102" i="83"/>
  <c r="BEQ101" i="83"/>
  <c r="BEP101" i="83"/>
  <c r="BEO101" i="83"/>
  <c r="BEQ100" i="83"/>
  <c r="BEP100" i="83"/>
  <c r="BEO100" i="83"/>
  <c r="BEQ99" i="83"/>
  <c r="BEP99" i="83"/>
  <c r="BEO99" i="83"/>
  <c r="BEQ98" i="83"/>
  <c r="BEP98" i="83"/>
  <c r="BEO98" i="83"/>
  <c r="BEQ97" i="83"/>
  <c r="BEP97" i="83"/>
  <c r="BEO97" i="83"/>
  <c r="BEQ96" i="83"/>
  <c r="BEP96" i="83"/>
  <c r="BEO96" i="83"/>
  <c r="BEQ95" i="83"/>
  <c r="BEP95" i="83"/>
  <c r="BEO95" i="83"/>
  <c r="BEQ94" i="83"/>
  <c r="BEP94" i="83"/>
  <c r="BEO94" i="83"/>
  <c r="BEQ93" i="83"/>
  <c r="BEP93" i="83"/>
  <c r="BEO93" i="83"/>
  <c r="BEQ92" i="83"/>
  <c r="BEP92" i="83"/>
  <c r="BEO92" i="83"/>
  <c r="BEQ91" i="83"/>
  <c r="BEP91" i="83"/>
  <c r="BEO91" i="83"/>
  <c r="BEQ90" i="83"/>
  <c r="BEP90" i="83"/>
  <c r="BEO90" i="83"/>
  <c r="BEQ89" i="83"/>
  <c r="BEP89" i="83"/>
  <c r="BEO89" i="83"/>
  <c r="BEQ88" i="83"/>
  <c r="BEP88" i="83"/>
  <c r="BEO88" i="83"/>
  <c r="BEQ87" i="83"/>
  <c r="BEP87" i="83"/>
  <c r="BEO87" i="83"/>
  <c r="BEQ86" i="83"/>
  <c r="BEP86" i="83"/>
  <c r="BEO86" i="83"/>
  <c r="BEQ85" i="83"/>
  <c r="BEP85" i="83"/>
  <c r="BEO85" i="83"/>
  <c r="BEQ84" i="83"/>
  <c r="BEP84" i="83"/>
  <c r="BEO84" i="83"/>
  <c r="BEQ83" i="83"/>
  <c r="BEP83" i="83"/>
  <c r="BEO83" i="83"/>
  <c r="BEQ82" i="83"/>
  <c r="BEP82" i="83"/>
  <c r="BEO82" i="83"/>
  <c r="BEQ81" i="83"/>
  <c r="BEP81" i="83"/>
  <c r="BEO81" i="83"/>
  <c r="BEQ80" i="83"/>
  <c r="BEP80" i="83"/>
  <c r="BEO80" i="83"/>
  <c r="BEQ79" i="83"/>
  <c r="BEP79" i="83"/>
  <c r="BEO79" i="83"/>
  <c r="BEQ78" i="83"/>
  <c r="BEP78" i="83"/>
  <c r="BEO78" i="83"/>
  <c r="BEQ77" i="83"/>
  <c r="BEP77" i="83"/>
  <c r="BEO77" i="83"/>
  <c r="BEQ76" i="83"/>
  <c r="BEP76" i="83"/>
  <c r="BEO76" i="83"/>
  <c r="BEQ75" i="83"/>
  <c r="BEP75" i="83"/>
  <c r="BEO75" i="83"/>
  <c r="BEQ74" i="83"/>
  <c r="BEP74" i="83"/>
  <c r="BEO74" i="83"/>
  <c r="BEQ73" i="83"/>
  <c r="BEP73" i="83"/>
  <c r="BEO73" i="83"/>
  <c r="BEQ72" i="83"/>
  <c r="BEP72" i="83"/>
  <c r="BEO72" i="83"/>
  <c r="BEQ71" i="83"/>
  <c r="BEP71" i="83"/>
  <c r="BEO71" i="83"/>
  <c r="BEQ70" i="83"/>
  <c r="BEP70" i="83"/>
  <c r="BEO70" i="83"/>
  <c r="BEQ69" i="83"/>
  <c r="BEP69" i="83"/>
  <c r="BEO69" i="83"/>
  <c r="BEQ68" i="83"/>
  <c r="BEP68" i="83"/>
  <c r="BEO68" i="83"/>
  <c r="BEQ67" i="83"/>
  <c r="BEP67" i="83"/>
  <c r="BEO67" i="83"/>
  <c r="BEQ66" i="83"/>
  <c r="BEP66" i="83"/>
  <c r="BEO66" i="83"/>
  <c r="BEQ65" i="83"/>
  <c r="BEP65" i="83"/>
  <c r="BEO65" i="83"/>
  <c r="BEQ64" i="83"/>
  <c r="BEP64" i="83"/>
  <c r="BEO64" i="83"/>
  <c r="BEQ63" i="83"/>
  <c r="BEP63" i="83"/>
  <c r="BEO63" i="83"/>
  <c r="BEQ62" i="83"/>
  <c r="BEP62" i="83"/>
  <c r="BEO62" i="83"/>
  <c r="BEQ61" i="83"/>
  <c r="BEP61" i="83"/>
  <c r="BEO61" i="83"/>
  <c r="BEQ60" i="83"/>
  <c r="BEP60" i="83"/>
  <c r="BEO60" i="83"/>
  <c r="BEQ59" i="83"/>
  <c r="BEP59" i="83"/>
  <c r="BEO59" i="83"/>
  <c r="BEQ58" i="83"/>
  <c r="BEP58" i="83"/>
  <c r="BEO58" i="83"/>
  <c r="BEQ57" i="83"/>
  <c r="BEP57" i="83"/>
  <c r="BEO57" i="83"/>
  <c r="BEQ56" i="83"/>
  <c r="BEP56" i="83"/>
  <c r="BEO56" i="83"/>
  <c r="BEQ55" i="83"/>
  <c r="BEP55" i="83"/>
  <c r="BEO55" i="83"/>
  <c r="BEQ54" i="83"/>
  <c r="BEP54" i="83"/>
  <c r="BEO54" i="83"/>
  <c r="BEQ11" i="83"/>
  <c r="BEP11" i="83"/>
  <c r="BEO11" i="83"/>
  <c r="BEQ9" i="83"/>
  <c r="BEP9" i="83"/>
  <c r="BEO9" i="83"/>
  <c r="BEK1" i="83"/>
  <c r="BEJ110" i="83"/>
  <c r="BEI110" i="83"/>
  <c r="BEH110" i="83"/>
  <c r="BEJ109" i="83"/>
  <c r="BEI109" i="83"/>
  <c r="BEH109" i="83"/>
  <c r="BEJ108" i="83"/>
  <c r="BEI108" i="83"/>
  <c r="BEH108" i="83"/>
  <c r="BEJ107" i="83"/>
  <c r="BEI107" i="83"/>
  <c r="BEH107" i="83"/>
  <c r="BEJ106" i="83"/>
  <c r="BEI106" i="83"/>
  <c r="BEH106" i="83"/>
  <c r="BEJ105" i="83"/>
  <c r="BEI105" i="83"/>
  <c r="BEH105" i="83"/>
  <c r="BEJ104" i="83"/>
  <c r="BEI104" i="83"/>
  <c r="BEH104" i="83"/>
  <c r="BEJ103" i="83"/>
  <c r="BEI103" i="83"/>
  <c r="BEH103" i="83"/>
  <c r="BEJ102" i="83"/>
  <c r="BEI102" i="83"/>
  <c r="BEH102" i="83"/>
  <c r="BEJ101" i="83"/>
  <c r="BEI101" i="83"/>
  <c r="BEH101" i="83"/>
  <c r="BEJ100" i="83"/>
  <c r="BEI100" i="83"/>
  <c r="BEH100" i="83"/>
  <c r="BEJ99" i="83"/>
  <c r="BEI99" i="83"/>
  <c r="BEH99" i="83"/>
  <c r="BEJ98" i="83"/>
  <c r="BEI98" i="83"/>
  <c r="BEH98" i="83"/>
  <c r="BEJ97" i="83"/>
  <c r="BEI97" i="83"/>
  <c r="BEH97" i="83"/>
  <c r="BEJ96" i="83"/>
  <c r="BEI96" i="83"/>
  <c r="BEH96" i="83"/>
  <c r="BEJ95" i="83"/>
  <c r="BEI95" i="83"/>
  <c r="BEH95" i="83"/>
  <c r="BEJ94" i="83"/>
  <c r="BEI94" i="83"/>
  <c r="BEH94" i="83"/>
  <c r="BEJ93" i="83"/>
  <c r="BEI93" i="83"/>
  <c r="BEH93" i="83"/>
  <c r="BEJ92" i="83"/>
  <c r="BEI92" i="83"/>
  <c r="BEH92" i="83"/>
  <c r="BEJ91" i="83"/>
  <c r="BEI91" i="83"/>
  <c r="BEH91" i="83"/>
  <c r="BEJ90" i="83"/>
  <c r="BEI90" i="83"/>
  <c r="BEH90" i="83"/>
  <c r="BEJ89" i="83"/>
  <c r="BEI89" i="83"/>
  <c r="BEH89" i="83"/>
  <c r="BEJ88" i="83"/>
  <c r="BEI88" i="83"/>
  <c r="BEH88" i="83"/>
  <c r="BEJ87" i="83"/>
  <c r="BEI87" i="83"/>
  <c r="BEH87" i="83"/>
  <c r="BEJ86" i="83"/>
  <c r="BEI86" i="83"/>
  <c r="BEH86" i="83"/>
  <c r="BEJ85" i="83"/>
  <c r="BEI85" i="83"/>
  <c r="BEH85" i="83"/>
  <c r="BEJ84" i="83"/>
  <c r="BEI84" i="83"/>
  <c r="BEH84" i="83"/>
  <c r="BEJ83" i="83"/>
  <c r="BEI83" i="83"/>
  <c r="BEH83" i="83"/>
  <c r="BEJ82" i="83"/>
  <c r="BEI82" i="83"/>
  <c r="BEH82" i="83"/>
  <c r="BEJ81" i="83"/>
  <c r="BEI81" i="83"/>
  <c r="BEH81" i="83"/>
  <c r="BEJ80" i="83"/>
  <c r="BEI80" i="83"/>
  <c r="BEH80" i="83"/>
  <c r="BEJ79" i="83"/>
  <c r="BEI79" i="83"/>
  <c r="BEH79" i="83"/>
  <c r="BEJ78" i="83"/>
  <c r="BEI78" i="83"/>
  <c r="BEH78" i="83"/>
  <c r="BEJ77" i="83"/>
  <c r="BEI77" i="83"/>
  <c r="BEH77" i="83"/>
  <c r="BEJ76" i="83"/>
  <c r="BEI76" i="83"/>
  <c r="BEH76" i="83"/>
  <c r="BEJ75" i="83"/>
  <c r="BEI75" i="83"/>
  <c r="BEH75" i="83"/>
  <c r="BEJ74" i="83"/>
  <c r="BEI74" i="83"/>
  <c r="BEH74" i="83"/>
  <c r="BEJ73" i="83"/>
  <c r="BEI73" i="83"/>
  <c r="BEH73" i="83"/>
  <c r="BEJ72" i="83"/>
  <c r="BEI72" i="83"/>
  <c r="BEH72" i="83"/>
  <c r="BEJ71" i="83"/>
  <c r="BEI71" i="83"/>
  <c r="BEH71" i="83"/>
  <c r="BEJ70" i="83"/>
  <c r="BEI70" i="83"/>
  <c r="BEH70" i="83"/>
  <c r="BEJ69" i="83"/>
  <c r="BEI69" i="83"/>
  <c r="BEH69" i="83"/>
  <c r="BEJ68" i="83"/>
  <c r="BEI68" i="83"/>
  <c r="BEH68" i="83"/>
  <c r="BEJ67" i="83"/>
  <c r="BEI67" i="83"/>
  <c r="BEH67" i="83"/>
  <c r="BEJ66" i="83"/>
  <c r="BEI66" i="83"/>
  <c r="BEH66" i="83"/>
  <c r="BEJ65" i="83"/>
  <c r="BEI65" i="83"/>
  <c r="BEH65" i="83"/>
  <c r="BEJ64" i="83"/>
  <c r="BEI64" i="83"/>
  <c r="BEH64" i="83"/>
  <c r="BEJ63" i="83"/>
  <c r="BEI63" i="83"/>
  <c r="BEH63" i="83"/>
  <c r="BEJ62" i="83"/>
  <c r="BEI62" i="83"/>
  <c r="BEH62" i="83"/>
  <c r="BEJ61" i="83"/>
  <c r="BEI61" i="83"/>
  <c r="BEH61" i="83"/>
  <c r="BEJ60" i="83"/>
  <c r="BEI60" i="83"/>
  <c r="BEH60" i="83"/>
  <c r="BEJ59" i="83"/>
  <c r="BEI59" i="83"/>
  <c r="BEH59" i="83"/>
  <c r="BEJ58" i="83"/>
  <c r="BEI58" i="83"/>
  <c r="BEH58" i="83"/>
  <c r="BEJ57" i="83"/>
  <c r="BEI57" i="83"/>
  <c r="BEH57" i="83"/>
  <c r="BEJ56" i="83"/>
  <c r="BEI56" i="83"/>
  <c r="BEH56" i="83"/>
  <c r="BEJ55" i="83"/>
  <c r="BEI55" i="83"/>
  <c r="BEH55" i="83"/>
  <c r="BEJ54" i="83"/>
  <c r="BEI54" i="83"/>
  <c r="BEH54" i="83"/>
  <c r="BEJ53" i="83"/>
  <c r="BEI53" i="83"/>
  <c r="BEH53" i="83"/>
  <c r="BEJ52" i="83"/>
  <c r="BEI52" i="83"/>
  <c r="BEH52" i="83"/>
  <c r="BEJ51" i="83"/>
  <c r="BEI51" i="83"/>
  <c r="BEH51" i="83"/>
  <c r="BEJ50" i="83"/>
  <c r="BEI50" i="83"/>
  <c r="BEH50" i="83"/>
  <c r="BEJ49" i="83"/>
  <c r="BEI49" i="83"/>
  <c r="BEH49" i="83"/>
  <c r="BEJ48" i="83"/>
  <c r="BEI48" i="83"/>
  <c r="BEH48" i="83"/>
  <c r="BEJ47" i="83"/>
  <c r="BEI47" i="83"/>
  <c r="BEH47" i="83"/>
  <c r="BEJ46" i="83"/>
  <c r="BEI46" i="83"/>
  <c r="BEH46" i="83"/>
  <c r="BEJ11" i="83"/>
  <c r="BEI11" i="83"/>
  <c r="BEH11" i="83"/>
  <c r="BEJ9" i="83"/>
  <c r="BEI9" i="83"/>
  <c r="BEH9" i="83"/>
  <c r="BEJ1" i="83"/>
  <c r="BEH1" i="83"/>
  <c r="BED1" i="83"/>
  <c r="BEI1" i="83" s="1"/>
  <c r="BEC110" i="83"/>
  <c r="BEB110" i="83"/>
  <c r="BEA110" i="83"/>
  <c r="BEC109" i="83"/>
  <c r="BEB109" i="83"/>
  <c r="BEA109" i="83"/>
  <c r="BEC108" i="83"/>
  <c r="BEB108" i="83"/>
  <c r="BEA108" i="83"/>
  <c r="BEC107" i="83"/>
  <c r="BEB107" i="83"/>
  <c r="BEA107" i="83"/>
  <c r="BEC106" i="83"/>
  <c r="BEB106" i="83"/>
  <c r="BEA106" i="83"/>
  <c r="BEC105" i="83"/>
  <c r="BEB105" i="83"/>
  <c r="BEA105" i="83"/>
  <c r="BEC104" i="83"/>
  <c r="BEB104" i="83"/>
  <c r="BEA104" i="83"/>
  <c r="BEC103" i="83"/>
  <c r="BEB103" i="83"/>
  <c r="BEA103" i="83"/>
  <c r="BEC102" i="83"/>
  <c r="BEB102" i="83"/>
  <c r="BEA102" i="83"/>
  <c r="BEC101" i="83"/>
  <c r="BEB101" i="83"/>
  <c r="BEA101" i="83"/>
  <c r="BEC100" i="83"/>
  <c r="BEB100" i="83"/>
  <c r="BEA100" i="83"/>
  <c r="BEC99" i="83"/>
  <c r="BEB99" i="83"/>
  <c r="BEA99" i="83"/>
  <c r="BEC98" i="83"/>
  <c r="BEB98" i="83"/>
  <c r="BEA98" i="83"/>
  <c r="BEC97" i="83"/>
  <c r="BEB97" i="83"/>
  <c r="BEA97" i="83"/>
  <c r="BEC96" i="83"/>
  <c r="BEB96" i="83"/>
  <c r="BEA96" i="83"/>
  <c r="BEC95" i="83"/>
  <c r="BEB95" i="83"/>
  <c r="BEA95" i="83"/>
  <c r="BEC94" i="83"/>
  <c r="BEB94" i="83"/>
  <c r="BEA94" i="83"/>
  <c r="BEC93" i="83"/>
  <c r="BEB93" i="83"/>
  <c r="BEA93" i="83"/>
  <c r="BEC92" i="83"/>
  <c r="BEB92" i="83"/>
  <c r="BEA92" i="83"/>
  <c r="BEC91" i="83"/>
  <c r="BEB91" i="83"/>
  <c r="BEA91" i="83"/>
  <c r="BEC90" i="83"/>
  <c r="BEB90" i="83"/>
  <c r="BEA90" i="83"/>
  <c r="BEC89" i="83"/>
  <c r="BEB89" i="83"/>
  <c r="BEA89" i="83"/>
  <c r="BEC88" i="83"/>
  <c r="BEB88" i="83"/>
  <c r="BEA88" i="83"/>
  <c r="BEC87" i="83"/>
  <c r="BEB87" i="83"/>
  <c r="BEA87" i="83"/>
  <c r="BEC86" i="83"/>
  <c r="BEB86" i="83"/>
  <c r="BEA86" i="83"/>
  <c r="BEC85" i="83"/>
  <c r="BEB85" i="83"/>
  <c r="BEA85" i="83"/>
  <c r="BEC84" i="83"/>
  <c r="BEB84" i="83"/>
  <c r="BEA84" i="83"/>
  <c r="BEC83" i="83"/>
  <c r="BEB83" i="83"/>
  <c r="BEA83" i="83"/>
  <c r="BEC82" i="83"/>
  <c r="BEB82" i="83"/>
  <c r="BEA82" i="83"/>
  <c r="BEC81" i="83"/>
  <c r="BEB81" i="83"/>
  <c r="BEA81" i="83"/>
  <c r="BEC80" i="83"/>
  <c r="BEB80" i="83"/>
  <c r="BEA80" i="83"/>
  <c r="BEC79" i="83"/>
  <c r="BEB79" i="83"/>
  <c r="BEA79" i="83"/>
  <c r="BEC78" i="83"/>
  <c r="BEB78" i="83"/>
  <c r="BEA78" i="83"/>
  <c r="BEC77" i="83"/>
  <c r="BEB77" i="83"/>
  <c r="BEA77" i="83"/>
  <c r="BEC76" i="83"/>
  <c r="BEB76" i="83"/>
  <c r="BEA76" i="83"/>
  <c r="BEC75" i="83"/>
  <c r="BEB75" i="83"/>
  <c r="BEA75" i="83"/>
  <c r="BEC74" i="83"/>
  <c r="BEB74" i="83"/>
  <c r="BEA74" i="83"/>
  <c r="BEC73" i="83"/>
  <c r="BEB73" i="83"/>
  <c r="BEA73" i="83"/>
  <c r="BEC72" i="83"/>
  <c r="BEB72" i="83"/>
  <c r="BEA72" i="83"/>
  <c r="BEC71" i="83"/>
  <c r="BEB71" i="83"/>
  <c r="BEA71" i="83"/>
  <c r="BEC70" i="83"/>
  <c r="BEB70" i="83"/>
  <c r="BEA70" i="83"/>
  <c r="BEC69" i="83"/>
  <c r="BEB69" i="83"/>
  <c r="BEA69" i="83"/>
  <c r="BEC68" i="83"/>
  <c r="BEB68" i="83"/>
  <c r="BEA68" i="83"/>
  <c r="BEC67" i="83"/>
  <c r="BEB67" i="83"/>
  <c r="BEA67" i="83"/>
  <c r="BEC66" i="83"/>
  <c r="BEB66" i="83"/>
  <c r="BEA66" i="83"/>
  <c r="BEC65" i="83"/>
  <c r="BEB65" i="83"/>
  <c r="BEA65" i="83"/>
  <c r="BEC64" i="83"/>
  <c r="BEB64" i="83"/>
  <c r="BEA64" i="83"/>
  <c r="BEC63" i="83"/>
  <c r="BEB63" i="83"/>
  <c r="BEA63" i="83"/>
  <c r="BEC62" i="83"/>
  <c r="BEB62" i="83"/>
  <c r="BEA62" i="83"/>
  <c r="BEC61" i="83"/>
  <c r="BEB61" i="83"/>
  <c r="BEA61" i="83"/>
  <c r="BEC60" i="83"/>
  <c r="BEB60" i="83"/>
  <c r="BEA60" i="83"/>
  <c r="BEC59" i="83"/>
  <c r="BEB59" i="83"/>
  <c r="BEA59" i="83"/>
  <c r="BEC58" i="83"/>
  <c r="BEB58" i="83"/>
  <c r="BEA58" i="83"/>
  <c r="BEC57" i="83"/>
  <c r="BEB57" i="83"/>
  <c r="BEA57" i="83"/>
  <c r="BEC11" i="83"/>
  <c r="BEB11" i="83"/>
  <c r="BEA11" i="83"/>
  <c r="BEC9" i="83"/>
  <c r="BEB9" i="83"/>
  <c r="BEA9" i="83"/>
  <c r="BEC1" i="83"/>
  <c r="BEA1" i="83"/>
  <c r="BDW1" i="83"/>
  <c r="BEB1" i="83" s="1"/>
  <c r="BDV110" i="83"/>
  <c r="BDU110" i="83"/>
  <c r="BDT110" i="83"/>
  <c r="BDV109" i="83"/>
  <c r="BDU109" i="83"/>
  <c r="BDT109" i="83"/>
  <c r="BDV108" i="83"/>
  <c r="BDU108" i="83"/>
  <c r="BDT108" i="83"/>
  <c r="BDV107" i="83"/>
  <c r="BDU107" i="83"/>
  <c r="BDT107" i="83"/>
  <c r="BDV106" i="83"/>
  <c r="BDU106" i="83"/>
  <c r="BDT106" i="83"/>
  <c r="BDV105" i="83"/>
  <c r="BDU105" i="83"/>
  <c r="BDT105" i="83"/>
  <c r="BDV104" i="83"/>
  <c r="BDU104" i="83"/>
  <c r="BDT104" i="83"/>
  <c r="BDV103" i="83"/>
  <c r="BDU103" i="83"/>
  <c r="BDT103" i="83"/>
  <c r="BDV102" i="83"/>
  <c r="BDU102" i="83"/>
  <c r="BDT102" i="83"/>
  <c r="BDV101" i="83"/>
  <c r="BDU101" i="83"/>
  <c r="BDT101" i="83"/>
  <c r="BDV100" i="83"/>
  <c r="BDU100" i="83"/>
  <c r="BDT100" i="83"/>
  <c r="BDV99" i="83"/>
  <c r="BDU99" i="83"/>
  <c r="BDT99" i="83"/>
  <c r="BDV98" i="83"/>
  <c r="BDU98" i="83"/>
  <c r="BDT98" i="83"/>
  <c r="BDV97" i="83"/>
  <c r="BDU97" i="83"/>
  <c r="BDT97" i="83"/>
  <c r="BDV96" i="83"/>
  <c r="BDU96" i="83"/>
  <c r="BDT96" i="83"/>
  <c r="BDV95" i="83"/>
  <c r="BDU95" i="83"/>
  <c r="BDT95" i="83"/>
  <c r="BDV94" i="83"/>
  <c r="BDU94" i="83"/>
  <c r="BDT94" i="83"/>
  <c r="BDV93" i="83"/>
  <c r="BDU93" i="83"/>
  <c r="BDT93" i="83"/>
  <c r="BDV92" i="83"/>
  <c r="BDU92" i="83"/>
  <c r="BDT92" i="83"/>
  <c r="BDV91" i="83"/>
  <c r="BDU91" i="83"/>
  <c r="BDT91" i="83"/>
  <c r="BDV90" i="83"/>
  <c r="BDU90" i="83"/>
  <c r="BDT90" i="83"/>
  <c r="BDV89" i="83"/>
  <c r="BDU89" i="83"/>
  <c r="BDT89" i="83"/>
  <c r="BDV88" i="83"/>
  <c r="BDU88" i="83"/>
  <c r="BDT88" i="83"/>
  <c r="BDV87" i="83"/>
  <c r="BDU87" i="83"/>
  <c r="BDT87" i="83"/>
  <c r="BDV86" i="83"/>
  <c r="BDU86" i="83"/>
  <c r="BDT86" i="83"/>
  <c r="BDV85" i="83"/>
  <c r="BDU85" i="83"/>
  <c r="BDT85" i="83"/>
  <c r="BDV84" i="83"/>
  <c r="BDU84" i="83"/>
  <c r="BDT84" i="83"/>
  <c r="BDV83" i="83"/>
  <c r="BDU83" i="83"/>
  <c r="BDT83" i="83"/>
  <c r="BDV82" i="83"/>
  <c r="BDU82" i="83"/>
  <c r="BDT82" i="83"/>
  <c r="BDV81" i="83"/>
  <c r="BDU81" i="83"/>
  <c r="BDT81" i="83"/>
  <c r="BDV80" i="83"/>
  <c r="BDU80" i="83"/>
  <c r="BDT80" i="83"/>
  <c r="BDV79" i="83"/>
  <c r="BDU79" i="83"/>
  <c r="BDT79" i="83"/>
  <c r="BDV78" i="83"/>
  <c r="BDU78" i="83"/>
  <c r="BDT78" i="83"/>
  <c r="BDV77" i="83"/>
  <c r="BDU77" i="83"/>
  <c r="BDT77" i="83"/>
  <c r="BDV76" i="83"/>
  <c r="BDU76" i="83"/>
  <c r="BDT76" i="83"/>
  <c r="BDV75" i="83"/>
  <c r="BDU75" i="83"/>
  <c r="BDT75" i="83"/>
  <c r="BDV74" i="83"/>
  <c r="BDU74" i="83"/>
  <c r="BDT74" i="83"/>
  <c r="BDV73" i="83"/>
  <c r="BDU73" i="83"/>
  <c r="BDT73" i="83"/>
  <c r="BDV72" i="83"/>
  <c r="BDU72" i="83"/>
  <c r="BDT72" i="83"/>
  <c r="BDV71" i="83"/>
  <c r="BDU71" i="83"/>
  <c r="BDT71" i="83"/>
  <c r="BDV70" i="83"/>
  <c r="BDU70" i="83"/>
  <c r="BDT70" i="83"/>
  <c r="BDV69" i="83"/>
  <c r="BDU69" i="83"/>
  <c r="BDT69" i="83"/>
  <c r="BDV68" i="83"/>
  <c r="BDU68" i="83"/>
  <c r="BDT68" i="83"/>
  <c r="BDV67" i="83"/>
  <c r="BDU67" i="83"/>
  <c r="BDT67" i="83"/>
  <c r="BDV66" i="83"/>
  <c r="BDU66" i="83"/>
  <c r="BDT66" i="83"/>
  <c r="BDV65" i="83"/>
  <c r="BDU65" i="83"/>
  <c r="BDT65" i="83"/>
  <c r="BDV64" i="83"/>
  <c r="BDU64" i="83"/>
  <c r="BDT64" i="83"/>
  <c r="BDV63" i="83"/>
  <c r="BDU63" i="83"/>
  <c r="BDT63" i="83"/>
  <c r="BDV62" i="83"/>
  <c r="BDU62" i="83"/>
  <c r="BDT62" i="83"/>
  <c r="BDV61" i="83"/>
  <c r="BDU61" i="83"/>
  <c r="BDT61" i="83"/>
  <c r="BDV60" i="83"/>
  <c r="BDU60" i="83"/>
  <c r="BDT60" i="83"/>
  <c r="BDV59" i="83"/>
  <c r="BDU59" i="83"/>
  <c r="BDT59" i="83"/>
  <c r="BDV58" i="83"/>
  <c r="BDU58" i="83"/>
  <c r="BDT58" i="83"/>
  <c r="BDV57" i="83"/>
  <c r="BDU57" i="83"/>
  <c r="BDT57" i="83"/>
  <c r="BDV56" i="83"/>
  <c r="BDU56" i="83"/>
  <c r="BDT56" i="83"/>
  <c r="BDV55" i="83"/>
  <c r="BDU55" i="83"/>
  <c r="BDT55" i="83"/>
  <c r="BDV54" i="83"/>
  <c r="BDU54" i="83"/>
  <c r="BDT54" i="83"/>
  <c r="BDV11" i="83"/>
  <c r="BDU11" i="83"/>
  <c r="BDT11" i="83"/>
  <c r="BDV9" i="83"/>
  <c r="BDU9" i="83"/>
  <c r="BDT9" i="83"/>
  <c r="BDP1" i="83"/>
  <c r="BDO110" i="83"/>
  <c r="BDN110" i="83"/>
  <c r="BDM110" i="83"/>
  <c r="BDO109" i="83"/>
  <c r="BDN109" i="83"/>
  <c r="BDM109" i="83"/>
  <c r="BDO108" i="83"/>
  <c r="BDN108" i="83"/>
  <c r="BDM108" i="83"/>
  <c r="BDO107" i="83"/>
  <c r="BDN107" i="83"/>
  <c r="BDM107" i="83"/>
  <c r="BDO106" i="83"/>
  <c r="BDN106" i="83"/>
  <c r="BDM106" i="83"/>
  <c r="BDO105" i="83"/>
  <c r="BDN105" i="83"/>
  <c r="BDM105" i="83"/>
  <c r="BDO104" i="83"/>
  <c r="BDN104" i="83"/>
  <c r="BDM104" i="83"/>
  <c r="BDO103" i="83"/>
  <c r="BDN103" i="83"/>
  <c r="BDM103" i="83"/>
  <c r="BDO102" i="83"/>
  <c r="BDN102" i="83"/>
  <c r="BDM102" i="83"/>
  <c r="BDO101" i="83"/>
  <c r="BDN101" i="83"/>
  <c r="BDM101" i="83"/>
  <c r="BDO100" i="83"/>
  <c r="BDN100" i="83"/>
  <c r="BDM100" i="83"/>
  <c r="BDO99" i="83"/>
  <c r="BDN99" i="83"/>
  <c r="BDM99" i="83"/>
  <c r="BDO98" i="83"/>
  <c r="BDN98" i="83"/>
  <c r="BDM98" i="83"/>
  <c r="BDO97" i="83"/>
  <c r="BDN97" i="83"/>
  <c r="BDM97" i="83"/>
  <c r="BDO96" i="83"/>
  <c r="BDN96" i="83"/>
  <c r="BDM96" i="83"/>
  <c r="BDO95" i="83"/>
  <c r="BDN95" i="83"/>
  <c r="BDM95" i="83"/>
  <c r="BDO94" i="83"/>
  <c r="BDN94" i="83"/>
  <c r="BDM94" i="83"/>
  <c r="BDO93" i="83"/>
  <c r="BDN93" i="83"/>
  <c r="BDM93" i="83"/>
  <c r="BDO92" i="83"/>
  <c r="BDN92" i="83"/>
  <c r="BDM92" i="83"/>
  <c r="BDO91" i="83"/>
  <c r="BDN91" i="83"/>
  <c r="BDM91" i="83"/>
  <c r="BDO90" i="83"/>
  <c r="BDN90" i="83"/>
  <c r="BDM90" i="83"/>
  <c r="BDO89" i="83"/>
  <c r="BDN89" i="83"/>
  <c r="BDM89" i="83"/>
  <c r="BDO88" i="83"/>
  <c r="BDN88" i="83"/>
  <c r="BDM88" i="83"/>
  <c r="BDO87" i="83"/>
  <c r="BDN87" i="83"/>
  <c r="BDM87" i="83"/>
  <c r="BDO86" i="83"/>
  <c r="BDN86" i="83"/>
  <c r="BDM86" i="83"/>
  <c r="BDO85" i="83"/>
  <c r="BDN85" i="83"/>
  <c r="BDM85" i="83"/>
  <c r="BDO84" i="83"/>
  <c r="BDN84" i="83"/>
  <c r="BDM84" i="83"/>
  <c r="BDO83" i="83"/>
  <c r="BDN83" i="83"/>
  <c r="BDM83" i="83"/>
  <c r="BDO82" i="83"/>
  <c r="BDN82" i="83"/>
  <c r="BDM82" i="83"/>
  <c r="BDO81" i="83"/>
  <c r="BDN81" i="83"/>
  <c r="BDM81" i="83"/>
  <c r="BDO80" i="83"/>
  <c r="BDN80" i="83"/>
  <c r="BDM80" i="83"/>
  <c r="BDO79" i="83"/>
  <c r="BDN79" i="83"/>
  <c r="BDM79" i="83"/>
  <c r="BDO78" i="83"/>
  <c r="BDN78" i="83"/>
  <c r="BDM78" i="83"/>
  <c r="BDO77" i="83"/>
  <c r="BDN77" i="83"/>
  <c r="BDM77" i="83"/>
  <c r="BDO76" i="83"/>
  <c r="BDN76" i="83"/>
  <c r="BDM76" i="83"/>
  <c r="BDO75" i="83"/>
  <c r="BDN75" i="83"/>
  <c r="BDM75" i="83"/>
  <c r="BDO74" i="83"/>
  <c r="BDN74" i="83"/>
  <c r="BDM74" i="83"/>
  <c r="BDO73" i="83"/>
  <c r="BDN73" i="83"/>
  <c r="BDM73" i="83"/>
  <c r="BDO72" i="83"/>
  <c r="BDN72" i="83"/>
  <c r="BDM72" i="83"/>
  <c r="BDO71" i="83"/>
  <c r="BDN71" i="83"/>
  <c r="BDM71" i="83"/>
  <c r="BDO70" i="83"/>
  <c r="BDN70" i="83"/>
  <c r="BDM70" i="83"/>
  <c r="BDO69" i="83"/>
  <c r="BDN69" i="83"/>
  <c r="BDM69" i="83"/>
  <c r="BDO68" i="83"/>
  <c r="BDN68" i="83"/>
  <c r="BDM68" i="83"/>
  <c r="BDO67" i="83"/>
  <c r="BDN67" i="83"/>
  <c r="BDM67" i="83"/>
  <c r="BDO66" i="83"/>
  <c r="BDN66" i="83"/>
  <c r="BDM66" i="83"/>
  <c r="BDO65" i="83"/>
  <c r="BDN65" i="83"/>
  <c r="BDM65" i="83"/>
  <c r="BDO64" i="83"/>
  <c r="BDN64" i="83"/>
  <c r="BDM64" i="83"/>
  <c r="BDO63" i="83"/>
  <c r="BDN63" i="83"/>
  <c r="BDM63" i="83"/>
  <c r="BDO62" i="83"/>
  <c r="BDN62" i="83"/>
  <c r="BDM62" i="83"/>
  <c r="BDO61" i="83"/>
  <c r="BDN61" i="83"/>
  <c r="BDM61" i="83"/>
  <c r="BDO60" i="83"/>
  <c r="BDN60" i="83"/>
  <c r="BDM60" i="83"/>
  <c r="BDO59" i="83"/>
  <c r="BDN59" i="83"/>
  <c r="BDM59" i="83"/>
  <c r="BDO58" i="83"/>
  <c r="BDN58" i="83"/>
  <c r="BDM58" i="83"/>
  <c r="BDO57" i="83"/>
  <c r="BDN57" i="83"/>
  <c r="BDM57" i="83"/>
  <c r="BDO56" i="83"/>
  <c r="BDN56" i="83"/>
  <c r="BDM56" i="83"/>
  <c r="BDO55" i="83"/>
  <c r="BDN55" i="83"/>
  <c r="BDM55" i="83"/>
  <c r="BDO54" i="83"/>
  <c r="BDN54" i="83"/>
  <c r="BDM54" i="83"/>
  <c r="BDO53" i="83"/>
  <c r="BDN53" i="83"/>
  <c r="BDM53" i="83"/>
  <c r="BDO52" i="83"/>
  <c r="BDN52" i="83"/>
  <c r="BDM52" i="83"/>
  <c r="BDO51" i="83"/>
  <c r="BDN51" i="83"/>
  <c r="BDM51" i="83"/>
  <c r="BDO50" i="83"/>
  <c r="BDN50" i="83"/>
  <c r="BDM50" i="83"/>
  <c r="BDO49" i="83"/>
  <c r="BDN49" i="83"/>
  <c r="BDM49" i="83"/>
  <c r="BDO48" i="83"/>
  <c r="BDN48" i="83"/>
  <c r="BDM48" i="83"/>
  <c r="BDO47" i="83"/>
  <c r="BDN47" i="83"/>
  <c r="BDM47" i="83"/>
  <c r="BDO46" i="83"/>
  <c r="BDN46" i="83"/>
  <c r="BDM46" i="83"/>
  <c r="BDO45" i="83"/>
  <c r="BDN45" i="83"/>
  <c r="BDM45" i="83"/>
  <c r="BDO44" i="83"/>
  <c r="BDN44" i="83"/>
  <c r="BDM44" i="83"/>
  <c r="BDO11" i="83"/>
  <c r="BDN11" i="83"/>
  <c r="BDM11" i="83"/>
  <c r="BDO9" i="83"/>
  <c r="BDN9" i="83"/>
  <c r="BDM9" i="83"/>
  <c r="BDO1" i="83"/>
  <c r="BDM1" i="83"/>
  <c r="BDI1" i="83"/>
  <c r="BDN1" i="83" s="1"/>
  <c r="BDH110" i="83"/>
  <c r="BDG110" i="83"/>
  <c r="BDF110" i="83"/>
  <c r="BDH109" i="83"/>
  <c r="BDG109" i="83"/>
  <c r="BDF109" i="83"/>
  <c r="BDH108" i="83"/>
  <c r="BDG108" i="83"/>
  <c r="BDF108" i="83"/>
  <c r="BDH107" i="83"/>
  <c r="BDG107" i="83"/>
  <c r="BDF107" i="83"/>
  <c r="BDH106" i="83"/>
  <c r="BDG106" i="83"/>
  <c r="BDF106" i="83"/>
  <c r="BDH105" i="83"/>
  <c r="BDG105" i="83"/>
  <c r="BDF105" i="83"/>
  <c r="BDH104" i="83"/>
  <c r="BDG104" i="83"/>
  <c r="BDF104" i="83"/>
  <c r="BDH103" i="83"/>
  <c r="BDG103" i="83"/>
  <c r="BDF103" i="83"/>
  <c r="BDH102" i="83"/>
  <c r="BDG102" i="83"/>
  <c r="BDF102" i="83"/>
  <c r="BDH101" i="83"/>
  <c r="BDG101" i="83"/>
  <c r="BDF101" i="83"/>
  <c r="BDH100" i="83"/>
  <c r="BDG100" i="83"/>
  <c r="BDF100" i="83"/>
  <c r="BDH99" i="83"/>
  <c r="BDG99" i="83"/>
  <c r="BDF99" i="83"/>
  <c r="BDH98" i="83"/>
  <c r="BDG98" i="83"/>
  <c r="BDF98" i="83"/>
  <c r="BDH97" i="83"/>
  <c r="BDG97" i="83"/>
  <c r="BDF97" i="83"/>
  <c r="BDH96" i="83"/>
  <c r="BDG96" i="83"/>
  <c r="BDF96" i="83"/>
  <c r="BDH95" i="83"/>
  <c r="BDG95" i="83"/>
  <c r="BDF95" i="83"/>
  <c r="BDH94" i="83"/>
  <c r="BDG94" i="83"/>
  <c r="BDF94" i="83"/>
  <c r="BDH93" i="83"/>
  <c r="BDG93" i="83"/>
  <c r="BDF93" i="83"/>
  <c r="BDH92" i="83"/>
  <c r="BDG92" i="83"/>
  <c r="BDF92" i="83"/>
  <c r="BDH91" i="83"/>
  <c r="BDG91" i="83"/>
  <c r="BDF91" i="83"/>
  <c r="BDH90" i="83"/>
  <c r="BDG90" i="83"/>
  <c r="BDF90" i="83"/>
  <c r="BDH89" i="83"/>
  <c r="BDG89" i="83"/>
  <c r="BDF89" i="83"/>
  <c r="BDH88" i="83"/>
  <c r="BDG88" i="83"/>
  <c r="BDF88" i="83"/>
  <c r="BDH87" i="83"/>
  <c r="BDG87" i="83"/>
  <c r="BDF87" i="83"/>
  <c r="BDH86" i="83"/>
  <c r="BDG86" i="83"/>
  <c r="BDF86" i="83"/>
  <c r="BDH85" i="83"/>
  <c r="BDG85" i="83"/>
  <c r="BDF85" i="83"/>
  <c r="BDH84" i="83"/>
  <c r="BDG84" i="83"/>
  <c r="BDF84" i="83"/>
  <c r="BDH83" i="83"/>
  <c r="BDG83" i="83"/>
  <c r="BDF83" i="83"/>
  <c r="BDH82" i="83"/>
  <c r="BDG82" i="83"/>
  <c r="BDF82" i="83"/>
  <c r="BDH81" i="83"/>
  <c r="BDG81" i="83"/>
  <c r="BDF81" i="83"/>
  <c r="BDH80" i="83"/>
  <c r="BDG80" i="83"/>
  <c r="BDF80" i="83"/>
  <c r="BDH79" i="83"/>
  <c r="BDG79" i="83"/>
  <c r="BDF79" i="83"/>
  <c r="BDH78" i="83"/>
  <c r="BDG78" i="83"/>
  <c r="BDF78" i="83"/>
  <c r="BDH77" i="83"/>
  <c r="BDG77" i="83"/>
  <c r="BDF77" i="83"/>
  <c r="BDH76" i="83"/>
  <c r="BDG76" i="83"/>
  <c r="BDF76" i="83"/>
  <c r="BDH75" i="83"/>
  <c r="BDG75" i="83"/>
  <c r="BDF75" i="83"/>
  <c r="BDH74" i="83"/>
  <c r="BDG74" i="83"/>
  <c r="BDF74" i="83"/>
  <c r="BDH73" i="83"/>
  <c r="BDG73" i="83"/>
  <c r="BDF73" i="83"/>
  <c r="BDH72" i="83"/>
  <c r="BDG72" i="83"/>
  <c r="BDF72" i="83"/>
  <c r="BDH71" i="83"/>
  <c r="BDG71" i="83"/>
  <c r="BDF71" i="83"/>
  <c r="BDH70" i="83"/>
  <c r="BDG70" i="83"/>
  <c r="BDF70" i="83"/>
  <c r="BDH69" i="83"/>
  <c r="BDG69" i="83"/>
  <c r="BDF69" i="83"/>
  <c r="BDH68" i="83"/>
  <c r="BDG68" i="83"/>
  <c r="BDF68" i="83"/>
  <c r="BDH67" i="83"/>
  <c r="BDG67" i="83"/>
  <c r="BDF67" i="83"/>
  <c r="BDH66" i="83"/>
  <c r="BDG66" i="83"/>
  <c r="BDF66" i="83"/>
  <c r="BDH65" i="83"/>
  <c r="BDG65" i="83"/>
  <c r="BDF65" i="83"/>
  <c r="BDH64" i="83"/>
  <c r="BDG64" i="83"/>
  <c r="BDF64" i="83"/>
  <c r="BDH63" i="83"/>
  <c r="BDG63" i="83"/>
  <c r="BDF63" i="83"/>
  <c r="BDH62" i="83"/>
  <c r="BDG62" i="83"/>
  <c r="BDF62" i="83"/>
  <c r="BDH61" i="83"/>
  <c r="BDG61" i="83"/>
  <c r="BDF61" i="83"/>
  <c r="BDH60" i="83"/>
  <c r="BDG60" i="83"/>
  <c r="BDF60" i="83"/>
  <c r="BDH59" i="83"/>
  <c r="BDG59" i="83"/>
  <c r="BDF59" i="83"/>
  <c r="BDH58" i="83"/>
  <c r="BDG58" i="83"/>
  <c r="BDF58" i="83"/>
  <c r="BDH57" i="83"/>
  <c r="BDG57" i="83"/>
  <c r="BDF57" i="83"/>
  <c r="BDH56" i="83"/>
  <c r="BDG56" i="83"/>
  <c r="BDF56" i="83"/>
  <c r="BDH55" i="83"/>
  <c r="BDG55" i="83"/>
  <c r="BDF55" i="83"/>
  <c r="BDH54" i="83"/>
  <c r="BDG54" i="83"/>
  <c r="BDF54" i="83"/>
  <c r="BDH11" i="83"/>
  <c r="BDG11" i="83"/>
  <c r="BDF11" i="83"/>
  <c r="BDH9" i="83"/>
  <c r="BDG9" i="83"/>
  <c r="BDF9" i="83"/>
  <c r="BDG1" i="83"/>
  <c r="BDB1" i="83"/>
  <c r="BDA110" i="83"/>
  <c r="BCZ110" i="83"/>
  <c r="BCY110" i="83"/>
  <c r="BDA109" i="83"/>
  <c r="BCZ109" i="83"/>
  <c r="BCY109" i="83"/>
  <c r="BDA108" i="83"/>
  <c r="BCZ108" i="83"/>
  <c r="BCY108" i="83"/>
  <c r="BDA107" i="83"/>
  <c r="BCZ107" i="83"/>
  <c r="BCY107" i="83"/>
  <c r="BDA106" i="83"/>
  <c r="BCZ106" i="83"/>
  <c r="BCY106" i="83"/>
  <c r="BDA105" i="83"/>
  <c r="BCZ105" i="83"/>
  <c r="BCY105" i="83"/>
  <c r="BDA104" i="83"/>
  <c r="BCZ104" i="83"/>
  <c r="BCY104" i="83"/>
  <c r="BDA103" i="83"/>
  <c r="BCZ103" i="83"/>
  <c r="BCY103" i="83"/>
  <c r="BDA102" i="83"/>
  <c r="BCZ102" i="83"/>
  <c r="BCY102" i="83"/>
  <c r="BDA101" i="83"/>
  <c r="BCZ101" i="83"/>
  <c r="BCY101" i="83"/>
  <c r="BDA100" i="83"/>
  <c r="BCZ100" i="83"/>
  <c r="BCY100" i="83"/>
  <c r="BDA99" i="83"/>
  <c r="BCZ99" i="83"/>
  <c r="BCY99" i="83"/>
  <c r="BDA98" i="83"/>
  <c r="BCZ98" i="83"/>
  <c r="BCY98" i="83"/>
  <c r="BDA97" i="83"/>
  <c r="BCZ97" i="83"/>
  <c r="BCY97" i="83"/>
  <c r="BDA96" i="83"/>
  <c r="BCZ96" i="83"/>
  <c r="BCY96" i="83"/>
  <c r="BDA95" i="83"/>
  <c r="BCZ95" i="83"/>
  <c r="BCY95" i="83"/>
  <c r="BDA94" i="83"/>
  <c r="BCZ94" i="83"/>
  <c r="BCY94" i="83"/>
  <c r="BDA93" i="83"/>
  <c r="BCZ93" i="83"/>
  <c r="BCY93" i="83"/>
  <c r="BDA92" i="83"/>
  <c r="BCZ92" i="83"/>
  <c r="BCY92" i="83"/>
  <c r="BDA91" i="83"/>
  <c r="BCZ91" i="83"/>
  <c r="BCY91" i="83"/>
  <c r="BDA90" i="83"/>
  <c r="BCZ90" i="83"/>
  <c r="BCY90" i="83"/>
  <c r="BDA89" i="83"/>
  <c r="BCZ89" i="83"/>
  <c r="BCY89" i="83"/>
  <c r="BDA88" i="83"/>
  <c r="BCZ88" i="83"/>
  <c r="BCY88" i="83"/>
  <c r="BDA87" i="83"/>
  <c r="BCZ87" i="83"/>
  <c r="BCY87" i="83"/>
  <c r="BDA86" i="83"/>
  <c r="BCZ86" i="83"/>
  <c r="BCY86" i="83"/>
  <c r="BDA85" i="83"/>
  <c r="BCZ85" i="83"/>
  <c r="BCY85" i="83"/>
  <c r="BDA84" i="83"/>
  <c r="BCZ84" i="83"/>
  <c r="BCY84" i="83"/>
  <c r="BDA83" i="83"/>
  <c r="BCZ83" i="83"/>
  <c r="BCY83" i="83"/>
  <c r="BDA82" i="83"/>
  <c r="BCZ82" i="83"/>
  <c r="BCY82" i="83"/>
  <c r="BDA81" i="83"/>
  <c r="BCZ81" i="83"/>
  <c r="BCY81" i="83"/>
  <c r="BDA80" i="83"/>
  <c r="BCZ80" i="83"/>
  <c r="BCY80" i="83"/>
  <c r="BDA79" i="83"/>
  <c r="BCZ79" i="83"/>
  <c r="BCY79" i="83"/>
  <c r="BDA78" i="83"/>
  <c r="BCZ78" i="83"/>
  <c r="BCY78" i="83"/>
  <c r="BDA77" i="83"/>
  <c r="BCZ77" i="83"/>
  <c r="BCY77" i="83"/>
  <c r="BDA76" i="83"/>
  <c r="BCZ76" i="83"/>
  <c r="BCY76" i="83"/>
  <c r="BDA75" i="83"/>
  <c r="BCZ75" i="83"/>
  <c r="BCY75" i="83"/>
  <c r="BDA74" i="83"/>
  <c r="BCZ74" i="83"/>
  <c r="BCY74" i="83"/>
  <c r="BDA73" i="83"/>
  <c r="BCZ73" i="83"/>
  <c r="BCY73" i="83"/>
  <c r="BDA72" i="83"/>
  <c r="BCZ72" i="83"/>
  <c r="BCY72" i="83"/>
  <c r="BDA71" i="83"/>
  <c r="BCZ71" i="83"/>
  <c r="BCY71" i="83"/>
  <c r="BDA70" i="83"/>
  <c r="BCZ70" i="83"/>
  <c r="BCY70" i="83"/>
  <c r="BDA69" i="83"/>
  <c r="BCZ69" i="83"/>
  <c r="BCY69" i="83"/>
  <c r="BDA68" i="83"/>
  <c r="BCZ68" i="83"/>
  <c r="BCY68" i="83"/>
  <c r="BDA67" i="83"/>
  <c r="BCZ67" i="83"/>
  <c r="BCY67" i="83"/>
  <c r="BDA66" i="83"/>
  <c r="BCZ66" i="83"/>
  <c r="BCY66" i="83"/>
  <c r="BDA65" i="83"/>
  <c r="BCZ65" i="83"/>
  <c r="BCY65" i="83"/>
  <c r="BDA64" i="83"/>
  <c r="BCZ64" i="83"/>
  <c r="BCY64" i="83"/>
  <c r="BDA63" i="83"/>
  <c r="BCZ63" i="83"/>
  <c r="BCY63" i="83"/>
  <c r="BDA62" i="83"/>
  <c r="BCZ62" i="83"/>
  <c r="BCY62" i="83"/>
  <c r="BDA61" i="83"/>
  <c r="BCZ61" i="83"/>
  <c r="BCY61" i="83"/>
  <c r="BDA60" i="83"/>
  <c r="BCZ60" i="83"/>
  <c r="BCY60" i="83"/>
  <c r="BDA59" i="83"/>
  <c r="BCZ59" i="83"/>
  <c r="BCY59" i="83"/>
  <c r="BDA58" i="83"/>
  <c r="BCZ58" i="83"/>
  <c r="BCY58" i="83"/>
  <c r="BDA57" i="83"/>
  <c r="BCZ57" i="83"/>
  <c r="BCY57" i="83"/>
  <c r="BDA56" i="83"/>
  <c r="BCZ56" i="83"/>
  <c r="BCY56" i="83"/>
  <c r="BDA55" i="83"/>
  <c r="BCZ55" i="83"/>
  <c r="BCY55" i="83"/>
  <c r="BDA54" i="83"/>
  <c r="BCZ54" i="83"/>
  <c r="BCY54" i="83"/>
  <c r="BDA11" i="83"/>
  <c r="BCZ11" i="83"/>
  <c r="BCY11" i="83"/>
  <c r="BDA9" i="83"/>
  <c r="BCZ9" i="83"/>
  <c r="BCY9" i="83"/>
  <c r="BDA1" i="83"/>
  <c r="BCY1" i="83"/>
  <c r="BCU1" i="83"/>
  <c r="BCZ1" i="83" s="1"/>
  <c r="BCT110" i="83"/>
  <c r="BCS110" i="83"/>
  <c r="BCR110" i="83"/>
  <c r="BCT109" i="83"/>
  <c r="BCS109" i="83"/>
  <c r="BCR109" i="83"/>
  <c r="BCT108" i="83"/>
  <c r="BCS108" i="83"/>
  <c r="BCR108" i="83"/>
  <c r="BCT107" i="83"/>
  <c r="BCS107" i="83"/>
  <c r="BCR107" i="83"/>
  <c r="BCT106" i="83"/>
  <c r="BCS106" i="83"/>
  <c r="BCR106" i="83"/>
  <c r="BCT105" i="83"/>
  <c r="BCS105" i="83"/>
  <c r="BCR105" i="83"/>
  <c r="BCT104" i="83"/>
  <c r="BCS104" i="83"/>
  <c r="BCR104" i="83"/>
  <c r="BCT103" i="83"/>
  <c r="BCS103" i="83"/>
  <c r="BCR103" i="83"/>
  <c r="BCT102" i="83"/>
  <c r="BCS102" i="83"/>
  <c r="BCR102" i="83"/>
  <c r="BCT101" i="83"/>
  <c r="BCS101" i="83"/>
  <c r="BCR101" i="83"/>
  <c r="BCT100" i="83"/>
  <c r="BCS100" i="83"/>
  <c r="BCR100" i="83"/>
  <c r="BCT99" i="83"/>
  <c r="BCS99" i="83"/>
  <c r="BCR99" i="83"/>
  <c r="BCT98" i="83"/>
  <c r="BCS98" i="83"/>
  <c r="BCR98" i="83"/>
  <c r="BCT97" i="83"/>
  <c r="BCS97" i="83"/>
  <c r="BCR97" i="83"/>
  <c r="BCT96" i="83"/>
  <c r="BCS96" i="83"/>
  <c r="BCR96" i="83"/>
  <c r="BCT95" i="83"/>
  <c r="BCS95" i="83"/>
  <c r="BCR95" i="83"/>
  <c r="BCT94" i="83"/>
  <c r="BCS94" i="83"/>
  <c r="BCR94" i="83"/>
  <c r="BCT93" i="83"/>
  <c r="BCS93" i="83"/>
  <c r="BCR93" i="83"/>
  <c r="BCT92" i="83"/>
  <c r="BCS92" i="83"/>
  <c r="BCR92" i="83"/>
  <c r="BCT91" i="83"/>
  <c r="BCS91" i="83"/>
  <c r="BCR91" i="83"/>
  <c r="BCT90" i="83"/>
  <c r="BCS90" i="83"/>
  <c r="BCR90" i="83"/>
  <c r="BCT89" i="83"/>
  <c r="BCS89" i="83"/>
  <c r="BCR89" i="83"/>
  <c r="BCT88" i="83"/>
  <c r="BCS88" i="83"/>
  <c r="BCR88" i="83"/>
  <c r="BCT87" i="83"/>
  <c r="BCS87" i="83"/>
  <c r="BCR87" i="83"/>
  <c r="BCT86" i="83"/>
  <c r="BCS86" i="83"/>
  <c r="BCR86" i="83"/>
  <c r="BCT85" i="83"/>
  <c r="BCS85" i="83"/>
  <c r="BCR85" i="83"/>
  <c r="BCT84" i="83"/>
  <c r="BCS84" i="83"/>
  <c r="BCR84" i="83"/>
  <c r="BCT83" i="83"/>
  <c r="BCS83" i="83"/>
  <c r="BCR83" i="83"/>
  <c r="BCT82" i="83"/>
  <c r="BCS82" i="83"/>
  <c r="BCR82" i="83"/>
  <c r="BCT81" i="83"/>
  <c r="BCS81" i="83"/>
  <c r="BCR81" i="83"/>
  <c r="BCT80" i="83"/>
  <c r="BCS80" i="83"/>
  <c r="BCR80" i="83"/>
  <c r="BCT79" i="83"/>
  <c r="BCS79" i="83"/>
  <c r="BCR79" i="83"/>
  <c r="BCT78" i="83"/>
  <c r="BCS78" i="83"/>
  <c r="BCR78" i="83"/>
  <c r="BCT77" i="83"/>
  <c r="BCS77" i="83"/>
  <c r="BCR77" i="83"/>
  <c r="BCT76" i="83"/>
  <c r="BCS76" i="83"/>
  <c r="BCR76" i="83"/>
  <c r="BCT75" i="83"/>
  <c r="BCS75" i="83"/>
  <c r="BCR75" i="83"/>
  <c r="BCT74" i="83"/>
  <c r="BCS74" i="83"/>
  <c r="BCR74" i="83"/>
  <c r="BCT73" i="83"/>
  <c r="BCS73" i="83"/>
  <c r="BCR73" i="83"/>
  <c r="BCT72" i="83"/>
  <c r="BCS72" i="83"/>
  <c r="BCR72" i="83"/>
  <c r="BCT71" i="83"/>
  <c r="BCS71" i="83"/>
  <c r="BCR71" i="83"/>
  <c r="BCT70" i="83"/>
  <c r="BCS70" i="83"/>
  <c r="BCR70" i="83"/>
  <c r="BCT69" i="83"/>
  <c r="BCS69" i="83"/>
  <c r="BCR69" i="83"/>
  <c r="BCT68" i="83"/>
  <c r="BCS68" i="83"/>
  <c r="BCR68" i="83"/>
  <c r="BCT67" i="83"/>
  <c r="BCS67" i="83"/>
  <c r="BCR67" i="83"/>
  <c r="BCT66" i="83"/>
  <c r="BCS66" i="83"/>
  <c r="BCR66" i="83"/>
  <c r="BCT65" i="83"/>
  <c r="BCS65" i="83"/>
  <c r="BCR65" i="83"/>
  <c r="BCT64" i="83"/>
  <c r="BCS64" i="83"/>
  <c r="BCR64" i="83"/>
  <c r="BCT63" i="83"/>
  <c r="BCS63" i="83"/>
  <c r="BCR63" i="83"/>
  <c r="BCT62" i="83"/>
  <c r="BCS62" i="83"/>
  <c r="BCR62" i="83"/>
  <c r="BCT61" i="83"/>
  <c r="BCS61" i="83"/>
  <c r="BCR61" i="83"/>
  <c r="BCT60" i="83"/>
  <c r="BCS60" i="83"/>
  <c r="BCR60" i="83"/>
  <c r="BCT59" i="83"/>
  <c r="BCS59" i="83"/>
  <c r="BCR59" i="83"/>
  <c r="BCT58" i="83"/>
  <c r="BCS58" i="83"/>
  <c r="BCR58" i="83"/>
  <c r="BCT57" i="83"/>
  <c r="BCS57" i="83"/>
  <c r="BCR57" i="83"/>
  <c r="BCT56" i="83"/>
  <c r="BCS56" i="83"/>
  <c r="BCR56" i="83"/>
  <c r="BCT55" i="83"/>
  <c r="BCS55" i="83"/>
  <c r="BCR55" i="83"/>
  <c r="BCT54" i="83"/>
  <c r="BCS54" i="83"/>
  <c r="BCR54" i="83"/>
  <c r="BCT53" i="83"/>
  <c r="BCS53" i="83"/>
  <c r="BCR53" i="83"/>
  <c r="BCT52" i="83"/>
  <c r="BCS52" i="83"/>
  <c r="BCR52" i="83"/>
  <c r="BCT51" i="83"/>
  <c r="BCS51" i="83"/>
  <c r="BCR51" i="83"/>
  <c r="BCT50" i="83"/>
  <c r="BCS50" i="83"/>
  <c r="BCR50" i="83"/>
  <c r="BCT49" i="83"/>
  <c r="BCS49" i="83"/>
  <c r="BCR49" i="83"/>
  <c r="BCT48" i="83"/>
  <c r="BCS48" i="83"/>
  <c r="BCR48" i="83"/>
  <c r="BCT47" i="83"/>
  <c r="BCS47" i="83"/>
  <c r="BCR47" i="83"/>
  <c r="BCT46" i="83"/>
  <c r="BCS46" i="83"/>
  <c r="BCR46" i="83"/>
  <c r="BCT45" i="83"/>
  <c r="BCS45" i="83"/>
  <c r="BCR45" i="83"/>
  <c r="BCT44" i="83"/>
  <c r="BCS44" i="83"/>
  <c r="BCR44" i="83"/>
  <c r="BCT11" i="83"/>
  <c r="BCS11" i="83"/>
  <c r="BCR11" i="83"/>
  <c r="BCT9" i="83"/>
  <c r="BCS9" i="83"/>
  <c r="BCR9" i="83"/>
  <c r="BCN1" i="83"/>
  <c r="BCM110" i="83"/>
  <c r="BCL110" i="83"/>
  <c r="BCK110" i="83"/>
  <c r="BCM109" i="83"/>
  <c r="BCL109" i="83"/>
  <c r="BCK109" i="83"/>
  <c r="BCM108" i="83"/>
  <c r="BCL108" i="83"/>
  <c r="BCK108" i="83"/>
  <c r="BCM107" i="83"/>
  <c r="BCL107" i="83"/>
  <c r="BCK107" i="83"/>
  <c r="BCM106" i="83"/>
  <c r="BCL106" i="83"/>
  <c r="BCK106" i="83"/>
  <c r="BCM105" i="83"/>
  <c r="BCL105" i="83"/>
  <c r="BCK105" i="83"/>
  <c r="BCM104" i="83"/>
  <c r="BCL104" i="83"/>
  <c r="BCK104" i="83"/>
  <c r="BCM103" i="83"/>
  <c r="BCL103" i="83"/>
  <c r="BCK103" i="83"/>
  <c r="BCM102" i="83"/>
  <c r="BCL102" i="83"/>
  <c r="BCK102" i="83"/>
  <c r="BCM101" i="83"/>
  <c r="BCL101" i="83"/>
  <c r="BCK101" i="83"/>
  <c r="BCM100" i="83"/>
  <c r="BCL100" i="83"/>
  <c r="BCK100" i="83"/>
  <c r="BCM99" i="83"/>
  <c r="BCL99" i="83"/>
  <c r="BCK99" i="83"/>
  <c r="BCM98" i="83"/>
  <c r="BCL98" i="83"/>
  <c r="BCK98" i="83"/>
  <c r="BCM97" i="83"/>
  <c r="BCL97" i="83"/>
  <c r="BCK97" i="83"/>
  <c r="BCM96" i="83"/>
  <c r="BCL96" i="83"/>
  <c r="BCK96" i="83"/>
  <c r="BCM95" i="83"/>
  <c r="BCL95" i="83"/>
  <c r="BCK95" i="83"/>
  <c r="BCM94" i="83"/>
  <c r="BCL94" i="83"/>
  <c r="BCK94" i="83"/>
  <c r="BCM93" i="83"/>
  <c r="BCL93" i="83"/>
  <c r="BCK93" i="83"/>
  <c r="BCM92" i="83"/>
  <c r="BCL92" i="83"/>
  <c r="BCK92" i="83"/>
  <c r="BCM91" i="83"/>
  <c r="BCL91" i="83"/>
  <c r="BCK91" i="83"/>
  <c r="BCM90" i="83"/>
  <c r="BCL90" i="83"/>
  <c r="BCK90" i="83"/>
  <c r="BCM89" i="83"/>
  <c r="BCL89" i="83"/>
  <c r="BCK89" i="83"/>
  <c r="BCM88" i="83"/>
  <c r="BCL88" i="83"/>
  <c r="BCK88" i="83"/>
  <c r="BCM87" i="83"/>
  <c r="BCL87" i="83"/>
  <c r="BCK87" i="83"/>
  <c r="BCM86" i="83"/>
  <c r="BCL86" i="83"/>
  <c r="BCK86" i="83"/>
  <c r="BCM85" i="83"/>
  <c r="BCL85" i="83"/>
  <c r="BCK85" i="83"/>
  <c r="BCM84" i="83"/>
  <c r="BCL84" i="83"/>
  <c r="BCK84" i="83"/>
  <c r="BCM83" i="83"/>
  <c r="BCL83" i="83"/>
  <c r="BCK83" i="83"/>
  <c r="BCM82" i="83"/>
  <c r="BCL82" i="83"/>
  <c r="BCK82" i="83"/>
  <c r="BCM81" i="83"/>
  <c r="BCL81" i="83"/>
  <c r="BCK81" i="83"/>
  <c r="BCM80" i="83"/>
  <c r="BCL80" i="83"/>
  <c r="BCK80" i="83"/>
  <c r="BCM79" i="83"/>
  <c r="BCL79" i="83"/>
  <c r="BCK79" i="83"/>
  <c r="BCM78" i="83"/>
  <c r="BCL78" i="83"/>
  <c r="BCK78" i="83"/>
  <c r="BCM77" i="83"/>
  <c r="BCL77" i="83"/>
  <c r="BCK77" i="83"/>
  <c r="BCM76" i="83"/>
  <c r="BCL76" i="83"/>
  <c r="BCK76" i="83"/>
  <c r="BCM75" i="83"/>
  <c r="BCL75" i="83"/>
  <c r="BCK75" i="83"/>
  <c r="BCM74" i="83"/>
  <c r="BCL74" i="83"/>
  <c r="BCK74" i="83"/>
  <c r="BCM73" i="83"/>
  <c r="BCL73" i="83"/>
  <c r="BCK73" i="83"/>
  <c r="BCM72" i="83"/>
  <c r="BCL72" i="83"/>
  <c r="BCK72" i="83"/>
  <c r="BCM71" i="83"/>
  <c r="BCL71" i="83"/>
  <c r="BCK71" i="83"/>
  <c r="BCM70" i="83"/>
  <c r="BCL70" i="83"/>
  <c r="BCK70" i="83"/>
  <c r="BCM69" i="83"/>
  <c r="BCL69" i="83"/>
  <c r="BCK69" i="83"/>
  <c r="BCM68" i="83"/>
  <c r="BCL68" i="83"/>
  <c r="BCK68" i="83"/>
  <c r="BCM67" i="83"/>
  <c r="BCL67" i="83"/>
  <c r="BCK67" i="83"/>
  <c r="BCM66" i="83"/>
  <c r="BCL66" i="83"/>
  <c r="BCK66" i="83"/>
  <c r="BCM65" i="83"/>
  <c r="BCL65" i="83"/>
  <c r="BCK65" i="83"/>
  <c r="BCM64" i="83"/>
  <c r="BCL64" i="83"/>
  <c r="BCK64" i="83"/>
  <c r="BCM63" i="83"/>
  <c r="BCL63" i="83"/>
  <c r="BCK63" i="83"/>
  <c r="BCM62" i="83"/>
  <c r="BCL62" i="83"/>
  <c r="BCK62" i="83"/>
  <c r="BCM61" i="83"/>
  <c r="BCL61" i="83"/>
  <c r="BCK61" i="83"/>
  <c r="BCM60" i="83"/>
  <c r="BCL60" i="83"/>
  <c r="BCK60" i="83"/>
  <c r="BCM59" i="83"/>
  <c r="BCL59" i="83"/>
  <c r="BCK59" i="83"/>
  <c r="BCM58" i="83"/>
  <c r="BCL58" i="83"/>
  <c r="BCK58" i="83"/>
  <c r="BCM57" i="83"/>
  <c r="BCL57" i="83"/>
  <c r="BCK57" i="83"/>
  <c r="BCM56" i="83"/>
  <c r="BCL56" i="83"/>
  <c r="BCK56" i="83"/>
  <c r="BCM55" i="83"/>
  <c r="BCL55" i="83"/>
  <c r="BCK55" i="83"/>
  <c r="BCM11" i="83"/>
  <c r="BCL11" i="83"/>
  <c r="BCK11" i="83"/>
  <c r="BCM9" i="83"/>
  <c r="BCL9" i="83"/>
  <c r="BCK9" i="83"/>
  <c r="BCG1" i="83"/>
  <c r="BCF110" i="83"/>
  <c r="BCE110" i="83"/>
  <c r="BCD110" i="83"/>
  <c r="BCF109" i="83"/>
  <c r="BCE109" i="83"/>
  <c r="BCD109" i="83"/>
  <c r="BCF108" i="83"/>
  <c r="BCE108" i="83"/>
  <c r="BCD108" i="83"/>
  <c r="BCF107" i="83"/>
  <c r="BCE107" i="83"/>
  <c r="BCD107" i="83"/>
  <c r="BCF106" i="83"/>
  <c r="BCE106" i="83"/>
  <c r="BCD106" i="83"/>
  <c r="BCF105" i="83"/>
  <c r="BCE105" i="83"/>
  <c r="BCD105" i="83"/>
  <c r="BCF104" i="83"/>
  <c r="BCE104" i="83"/>
  <c r="BCD104" i="83"/>
  <c r="BCF103" i="83"/>
  <c r="BCE103" i="83"/>
  <c r="BCD103" i="83"/>
  <c r="BCF102" i="83"/>
  <c r="BCE102" i="83"/>
  <c r="BCD102" i="83"/>
  <c r="BCF101" i="83"/>
  <c r="BCE101" i="83"/>
  <c r="BCD101" i="83"/>
  <c r="BCF100" i="83"/>
  <c r="BCE100" i="83"/>
  <c r="BCD100" i="83"/>
  <c r="BCF99" i="83"/>
  <c r="BCE99" i="83"/>
  <c r="BCD99" i="83"/>
  <c r="BCF98" i="83"/>
  <c r="BCE98" i="83"/>
  <c r="BCD98" i="83"/>
  <c r="BCF97" i="83"/>
  <c r="BCE97" i="83"/>
  <c r="BCD97" i="83"/>
  <c r="BCF96" i="83"/>
  <c r="BCE96" i="83"/>
  <c r="BCD96" i="83"/>
  <c r="BCF95" i="83"/>
  <c r="BCE95" i="83"/>
  <c r="BCD95" i="83"/>
  <c r="BCF94" i="83"/>
  <c r="BCE94" i="83"/>
  <c r="BCD94" i="83"/>
  <c r="BCF93" i="83"/>
  <c r="BCE93" i="83"/>
  <c r="BCD93" i="83"/>
  <c r="BCF92" i="83"/>
  <c r="BCE92" i="83"/>
  <c r="BCD92" i="83"/>
  <c r="BCF91" i="83"/>
  <c r="BCE91" i="83"/>
  <c r="BCD91" i="83"/>
  <c r="BCF90" i="83"/>
  <c r="BCE90" i="83"/>
  <c r="BCD90" i="83"/>
  <c r="BCF89" i="83"/>
  <c r="BCE89" i="83"/>
  <c r="BCD89" i="83"/>
  <c r="BCF88" i="83"/>
  <c r="BCE88" i="83"/>
  <c r="BCD88" i="83"/>
  <c r="BCF87" i="83"/>
  <c r="BCE87" i="83"/>
  <c r="BCD87" i="83"/>
  <c r="BCF86" i="83"/>
  <c r="BCE86" i="83"/>
  <c r="BCD86" i="83"/>
  <c r="BCF85" i="83"/>
  <c r="BCE85" i="83"/>
  <c r="BCD85" i="83"/>
  <c r="BCF84" i="83"/>
  <c r="BCE84" i="83"/>
  <c r="BCD84" i="83"/>
  <c r="BCF83" i="83"/>
  <c r="BCE83" i="83"/>
  <c r="BCD83" i="83"/>
  <c r="BCF82" i="83"/>
  <c r="BCE82" i="83"/>
  <c r="BCD82" i="83"/>
  <c r="BCF81" i="83"/>
  <c r="BCE81" i="83"/>
  <c r="BCD81" i="83"/>
  <c r="BCF80" i="83"/>
  <c r="BCE80" i="83"/>
  <c r="BCD80" i="83"/>
  <c r="BCF79" i="83"/>
  <c r="BCE79" i="83"/>
  <c r="BCD79" i="83"/>
  <c r="BCF78" i="83"/>
  <c r="BCE78" i="83"/>
  <c r="BCD78" i="83"/>
  <c r="BCF77" i="83"/>
  <c r="BCE77" i="83"/>
  <c r="BCD77" i="83"/>
  <c r="BCF76" i="83"/>
  <c r="BCE76" i="83"/>
  <c r="BCD76" i="83"/>
  <c r="BCF75" i="83"/>
  <c r="BCE75" i="83"/>
  <c r="BCD75" i="83"/>
  <c r="BCF74" i="83"/>
  <c r="BCE74" i="83"/>
  <c r="BCD74" i="83"/>
  <c r="BCF73" i="83"/>
  <c r="BCE73" i="83"/>
  <c r="BCD73" i="83"/>
  <c r="BCF72" i="83"/>
  <c r="BCE72" i="83"/>
  <c r="BCD72" i="83"/>
  <c r="BCF71" i="83"/>
  <c r="BCE71" i="83"/>
  <c r="BCD71" i="83"/>
  <c r="BCF70" i="83"/>
  <c r="BCE70" i="83"/>
  <c r="BCD70" i="83"/>
  <c r="BCF69" i="83"/>
  <c r="BCE69" i="83"/>
  <c r="BCD69" i="83"/>
  <c r="BCF68" i="83"/>
  <c r="BCE68" i="83"/>
  <c r="BCD68" i="83"/>
  <c r="BCF67" i="83"/>
  <c r="BCE67" i="83"/>
  <c r="BCD67" i="83"/>
  <c r="BCF66" i="83"/>
  <c r="BCE66" i="83"/>
  <c r="BCD66" i="83"/>
  <c r="BCF65" i="83"/>
  <c r="BCE65" i="83"/>
  <c r="BCD65" i="83"/>
  <c r="BCF64" i="83"/>
  <c r="BCE64" i="83"/>
  <c r="BCD64" i="83"/>
  <c r="BCF63" i="83"/>
  <c r="BCE63" i="83"/>
  <c r="BCD63" i="83"/>
  <c r="BCF62" i="83"/>
  <c r="BCE62" i="83"/>
  <c r="BCD62" i="83"/>
  <c r="BCF61" i="83"/>
  <c r="BCE61" i="83"/>
  <c r="BCD61" i="83"/>
  <c r="BCF60" i="83"/>
  <c r="BCE60" i="83"/>
  <c r="BCD60" i="83"/>
  <c r="BCF11" i="83"/>
  <c r="BCE11" i="83"/>
  <c r="BCD11" i="83"/>
  <c r="BCF9" i="83"/>
  <c r="BCE9" i="83"/>
  <c r="BCD9" i="83"/>
  <c r="BCF1" i="83"/>
  <c r="BCD1" i="83"/>
  <c r="BBZ1" i="83"/>
  <c r="BCE1" i="83" s="1"/>
  <c r="BBY110" i="83"/>
  <c r="BBX110" i="83"/>
  <c r="BBW110" i="83"/>
  <c r="BBY109" i="83"/>
  <c r="BBX109" i="83"/>
  <c r="BBW109" i="83"/>
  <c r="BBY108" i="83"/>
  <c r="BBX108" i="83"/>
  <c r="BBW108" i="83"/>
  <c r="BBY107" i="83"/>
  <c r="BBX107" i="83"/>
  <c r="BBW107" i="83"/>
  <c r="BBY106" i="83"/>
  <c r="BBX106" i="83"/>
  <c r="BBW106" i="83"/>
  <c r="BBY105" i="83"/>
  <c r="BBX105" i="83"/>
  <c r="BBW105" i="83"/>
  <c r="BBY104" i="83"/>
  <c r="BBX104" i="83"/>
  <c r="BBW104" i="83"/>
  <c r="BBY103" i="83"/>
  <c r="BBX103" i="83"/>
  <c r="BBW103" i="83"/>
  <c r="BBY102" i="83"/>
  <c r="BBX102" i="83"/>
  <c r="BBW102" i="83"/>
  <c r="BBY101" i="83"/>
  <c r="BBX101" i="83"/>
  <c r="BBW101" i="83"/>
  <c r="BBY100" i="83"/>
  <c r="BBX100" i="83"/>
  <c r="BBW100" i="83"/>
  <c r="BBY99" i="83"/>
  <c r="BBX99" i="83"/>
  <c r="BBW99" i="83"/>
  <c r="BBY98" i="83"/>
  <c r="BBX98" i="83"/>
  <c r="BBW98" i="83"/>
  <c r="BBY97" i="83"/>
  <c r="BBX97" i="83"/>
  <c r="BBW97" i="83"/>
  <c r="BBY96" i="83"/>
  <c r="BBX96" i="83"/>
  <c r="BBW96" i="83"/>
  <c r="BBY95" i="83"/>
  <c r="BBX95" i="83"/>
  <c r="BBW95" i="83"/>
  <c r="BBY94" i="83"/>
  <c r="BBX94" i="83"/>
  <c r="BBW94" i="83"/>
  <c r="BBY93" i="83"/>
  <c r="BBX93" i="83"/>
  <c r="BBW93" i="83"/>
  <c r="BBY92" i="83"/>
  <c r="BBX92" i="83"/>
  <c r="BBW92" i="83"/>
  <c r="BBY91" i="83"/>
  <c r="BBX91" i="83"/>
  <c r="BBW91" i="83"/>
  <c r="BBY90" i="83"/>
  <c r="BBX90" i="83"/>
  <c r="BBW90" i="83"/>
  <c r="BBY89" i="83"/>
  <c r="BBX89" i="83"/>
  <c r="BBW89" i="83"/>
  <c r="BBY88" i="83"/>
  <c r="BBX88" i="83"/>
  <c r="BBW88" i="83"/>
  <c r="BBY87" i="83"/>
  <c r="BBX87" i="83"/>
  <c r="BBW87" i="83"/>
  <c r="BBY86" i="83"/>
  <c r="BBX86" i="83"/>
  <c r="BBW86" i="83"/>
  <c r="BBY85" i="83"/>
  <c r="BBX85" i="83"/>
  <c r="BBW85" i="83"/>
  <c r="BBY84" i="83"/>
  <c r="BBX84" i="83"/>
  <c r="BBW84" i="83"/>
  <c r="BBY83" i="83"/>
  <c r="BBX83" i="83"/>
  <c r="BBW83" i="83"/>
  <c r="BBY82" i="83"/>
  <c r="BBX82" i="83"/>
  <c r="BBW82" i="83"/>
  <c r="BBY81" i="83"/>
  <c r="BBX81" i="83"/>
  <c r="BBW81" i="83"/>
  <c r="BBY80" i="83"/>
  <c r="BBX80" i="83"/>
  <c r="BBW80" i="83"/>
  <c r="BBY79" i="83"/>
  <c r="BBX79" i="83"/>
  <c r="BBW79" i="83"/>
  <c r="BBY78" i="83"/>
  <c r="BBX78" i="83"/>
  <c r="BBW78" i="83"/>
  <c r="BBY77" i="83"/>
  <c r="BBX77" i="83"/>
  <c r="BBW77" i="83"/>
  <c r="BBY76" i="83"/>
  <c r="BBX76" i="83"/>
  <c r="BBW76" i="83"/>
  <c r="BBY75" i="83"/>
  <c r="BBX75" i="83"/>
  <c r="BBW75" i="83"/>
  <c r="BBY74" i="83"/>
  <c r="BBX74" i="83"/>
  <c r="BBW74" i="83"/>
  <c r="BBY73" i="83"/>
  <c r="BBX73" i="83"/>
  <c r="BBW73" i="83"/>
  <c r="BBY72" i="83"/>
  <c r="BBX72" i="83"/>
  <c r="BBW72" i="83"/>
  <c r="BBY71" i="83"/>
  <c r="BBX71" i="83"/>
  <c r="BBW71" i="83"/>
  <c r="BBY70" i="83"/>
  <c r="BBX70" i="83"/>
  <c r="BBW70" i="83"/>
  <c r="BBY69" i="83"/>
  <c r="BBX69" i="83"/>
  <c r="BBW69" i="83"/>
  <c r="BBY68" i="83"/>
  <c r="BBX68" i="83"/>
  <c r="BBW68" i="83"/>
  <c r="BBY67" i="83"/>
  <c r="BBX67" i="83"/>
  <c r="BBW67" i="83"/>
  <c r="BBY66" i="83"/>
  <c r="BBX66" i="83"/>
  <c r="BBW66" i="83"/>
  <c r="BBY65" i="83"/>
  <c r="BBX65" i="83"/>
  <c r="BBW65" i="83"/>
  <c r="BBY64" i="83"/>
  <c r="BBX64" i="83"/>
  <c r="BBW64" i="83"/>
  <c r="BBY63" i="83"/>
  <c r="BBX63" i="83"/>
  <c r="BBW63" i="83"/>
  <c r="BBY62" i="83"/>
  <c r="BBX62" i="83"/>
  <c r="BBW62" i="83"/>
  <c r="BBY61" i="83"/>
  <c r="BBX61" i="83"/>
  <c r="BBW61" i="83"/>
  <c r="BBY60" i="83"/>
  <c r="BBX60" i="83"/>
  <c r="BBW60" i="83"/>
  <c r="BBY59" i="83"/>
  <c r="BBX59" i="83"/>
  <c r="BBW59" i="83"/>
  <c r="BBY58" i="83"/>
  <c r="BBX58" i="83"/>
  <c r="BBW58" i="83"/>
  <c r="BBY57" i="83"/>
  <c r="BBX57" i="83"/>
  <c r="BBW57" i="83"/>
  <c r="BBY56" i="83"/>
  <c r="BBX56" i="83"/>
  <c r="BBW56" i="83"/>
  <c r="BBY55" i="83"/>
  <c r="BBX55" i="83"/>
  <c r="BBW55" i="83"/>
  <c r="BBY54" i="83"/>
  <c r="BBX54" i="83"/>
  <c r="BBW54" i="83"/>
  <c r="BBY53" i="83"/>
  <c r="BBX53" i="83"/>
  <c r="BBW53" i="83"/>
  <c r="BBY52" i="83"/>
  <c r="BBX52" i="83"/>
  <c r="BBW52" i="83"/>
  <c r="BBY51" i="83"/>
  <c r="BBX51" i="83"/>
  <c r="BBW51" i="83"/>
  <c r="BBY50" i="83"/>
  <c r="BBX50" i="83"/>
  <c r="BBW50" i="83"/>
  <c r="BBY49" i="83"/>
  <c r="BBX49" i="83"/>
  <c r="BBW49" i="83"/>
  <c r="BBY11" i="83"/>
  <c r="BBX11" i="83"/>
  <c r="BBW11" i="83"/>
  <c r="BBY9" i="83"/>
  <c r="BBX9" i="83"/>
  <c r="BBW9" i="83"/>
  <c r="BBY1" i="83"/>
  <c r="BBW1" i="83"/>
  <c r="BBS1" i="83"/>
  <c r="BBX1" i="83" s="1"/>
  <c r="BBR110" i="83"/>
  <c r="BBQ110" i="83"/>
  <c r="BBP110" i="83"/>
  <c r="BBR109" i="83"/>
  <c r="BBQ109" i="83"/>
  <c r="BBP109" i="83"/>
  <c r="BBR108" i="83"/>
  <c r="BBQ108" i="83"/>
  <c r="BBP108" i="83"/>
  <c r="BBR107" i="83"/>
  <c r="BBQ107" i="83"/>
  <c r="BBP107" i="83"/>
  <c r="BBR106" i="83"/>
  <c r="BBQ106" i="83"/>
  <c r="BBP106" i="83"/>
  <c r="BBR105" i="83"/>
  <c r="BBQ105" i="83"/>
  <c r="BBP105" i="83"/>
  <c r="BBR104" i="83"/>
  <c r="BBQ104" i="83"/>
  <c r="BBP104" i="83"/>
  <c r="BBR103" i="83"/>
  <c r="BBQ103" i="83"/>
  <c r="BBP103" i="83"/>
  <c r="BBR102" i="83"/>
  <c r="BBQ102" i="83"/>
  <c r="BBP102" i="83"/>
  <c r="BBR101" i="83"/>
  <c r="BBQ101" i="83"/>
  <c r="BBP101" i="83"/>
  <c r="BBR100" i="83"/>
  <c r="BBQ100" i="83"/>
  <c r="BBP100" i="83"/>
  <c r="BBR99" i="83"/>
  <c r="BBQ99" i="83"/>
  <c r="BBP99" i="83"/>
  <c r="BBR98" i="83"/>
  <c r="BBQ98" i="83"/>
  <c r="BBP98" i="83"/>
  <c r="BBR97" i="83"/>
  <c r="BBQ97" i="83"/>
  <c r="BBP97" i="83"/>
  <c r="BBR96" i="83"/>
  <c r="BBQ96" i="83"/>
  <c r="BBP96" i="83"/>
  <c r="BBR95" i="83"/>
  <c r="BBQ95" i="83"/>
  <c r="BBP95" i="83"/>
  <c r="BBR94" i="83"/>
  <c r="BBQ94" i="83"/>
  <c r="BBP94" i="83"/>
  <c r="BBR93" i="83"/>
  <c r="BBQ93" i="83"/>
  <c r="BBP93" i="83"/>
  <c r="BBR92" i="83"/>
  <c r="BBQ92" i="83"/>
  <c r="BBP92" i="83"/>
  <c r="BBR91" i="83"/>
  <c r="BBQ91" i="83"/>
  <c r="BBP91" i="83"/>
  <c r="BBR90" i="83"/>
  <c r="BBQ90" i="83"/>
  <c r="BBP90" i="83"/>
  <c r="BBR89" i="83"/>
  <c r="BBQ89" i="83"/>
  <c r="BBP89" i="83"/>
  <c r="BBR88" i="83"/>
  <c r="BBQ88" i="83"/>
  <c r="BBP88" i="83"/>
  <c r="BBR87" i="83"/>
  <c r="BBQ87" i="83"/>
  <c r="BBP87" i="83"/>
  <c r="BBR86" i="83"/>
  <c r="BBQ86" i="83"/>
  <c r="BBP86" i="83"/>
  <c r="BBR85" i="83"/>
  <c r="BBQ85" i="83"/>
  <c r="BBP85" i="83"/>
  <c r="BBR84" i="83"/>
  <c r="BBQ84" i="83"/>
  <c r="BBP84" i="83"/>
  <c r="BBR83" i="83"/>
  <c r="BBQ83" i="83"/>
  <c r="BBP83" i="83"/>
  <c r="BBR82" i="83"/>
  <c r="BBQ82" i="83"/>
  <c r="BBP82" i="83"/>
  <c r="BBR81" i="83"/>
  <c r="BBQ81" i="83"/>
  <c r="BBP81" i="83"/>
  <c r="BBR80" i="83"/>
  <c r="BBQ80" i="83"/>
  <c r="BBP80" i="83"/>
  <c r="BBR79" i="83"/>
  <c r="BBQ79" i="83"/>
  <c r="BBP79" i="83"/>
  <c r="BBR78" i="83"/>
  <c r="BBQ78" i="83"/>
  <c r="BBP78" i="83"/>
  <c r="BBR77" i="83"/>
  <c r="BBQ77" i="83"/>
  <c r="BBP77" i="83"/>
  <c r="BBR76" i="83"/>
  <c r="BBQ76" i="83"/>
  <c r="BBP76" i="83"/>
  <c r="BBR75" i="83"/>
  <c r="BBQ75" i="83"/>
  <c r="BBP75" i="83"/>
  <c r="BBR74" i="83"/>
  <c r="BBQ74" i="83"/>
  <c r="BBP74" i="83"/>
  <c r="BBR73" i="83"/>
  <c r="BBQ73" i="83"/>
  <c r="BBP73" i="83"/>
  <c r="BBR72" i="83"/>
  <c r="BBQ72" i="83"/>
  <c r="BBP72" i="83"/>
  <c r="BBR71" i="83"/>
  <c r="BBQ71" i="83"/>
  <c r="BBP71" i="83"/>
  <c r="BBR70" i="83"/>
  <c r="BBQ70" i="83"/>
  <c r="BBP70" i="83"/>
  <c r="BBR69" i="83"/>
  <c r="BBQ69" i="83"/>
  <c r="BBP69" i="83"/>
  <c r="BBR68" i="83"/>
  <c r="BBQ68" i="83"/>
  <c r="BBP68" i="83"/>
  <c r="BBR67" i="83"/>
  <c r="BBQ67" i="83"/>
  <c r="BBP67" i="83"/>
  <c r="BBR66" i="83"/>
  <c r="BBQ66" i="83"/>
  <c r="BBP66" i="83"/>
  <c r="BBR65" i="83"/>
  <c r="BBQ65" i="83"/>
  <c r="BBP65" i="83"/>
  <c r="BBR64" i="83"/>
  <c r="BBQ64" i="83"/>
  <c r="BBP64" i="83"/>
  <c r="BBR63" i="83"/>
  <c r="BBQ63" i="83"/>
  <c r="BBP63" i="83"/>
  <c r="BBR62" i="83"/>
  <c r="BBQ62" i="83"/>
  <c r="BBP62" i="83"/>
  <c r="BBR61" i="83"/>
  <c r="BBQ61" i="83"/>
  <c r="BBP61" i="83"/>
  <c r="BBR60" i="83"/>
  <c r="BBQ60" i="83"/>
  <c r="BBP60" i="83"/>
  <c r="BBR59" i="83"/>
  <c r="BBQ59" i="83"/>
  <c r="BBP59" i="83"/>
  <c r="BBR11" i="83"/>
  <c r="BBQ11" i="83"/>
  <c r="BBP11" i="83"/>
  <c r="BBR9" i="83"/>
  <c r="BBQ9" i="83"/>
  <c r="BBP9" i="83"/>
  <c r="BBR1" i="83"/>
  <c r="BBP1" i="83"/>
  <c r="BBL1" i="83"/>
  <c r="BBQ1" i="83" s="1"/>
  <c r="BBK110" i="83"/>
  <c r="BBJ110" i="83"/>
  <c r="BBI110" i="83"/>
  <c r="BBK109" i="83"/>
  <c r="BBJ109" i="83"/>
  <c r="BBI109" i="83"/>
  <c r="BBK108" i="83"/>
  <c r="BBJ108" i="83"/>
  <c r="BBI108" i="83"/>
  <c r="BBK107" i="83"/>
  <c r="BBJ107" i="83"/>
  <c r="BBI107" i="83"/>
  <c r="BBK106" i="83"/>
  <c r="BBJ106" i="83"/>
  <c r="BBI106" i="83"/>
  <c r="BBK105" i="83"/>
  <c r="BBJ105" i="83"/>
  <c r="BBI105" i="83"/>
  <c r="BBK104" i="83"/>
  <c r="BBJ104" i="83"/>
  <c r="BBI104" i="83"/>
  <c r="BBK103" i="83"/>
  <c r="BBJ103" i="83"/>
  <c r="BBI103" i="83"/>
  <c r="BBK102" i="83"/>
  <c r="BBJ102" i="83"/>
  <c r="BBI102" i="83"/>
  <c r="BBK101" i="83"/>
  <c r="BBJ101" i="83"/>
  <c r="BBI101" i="83"/>
  <c r="BBK100" i="83"/>
  <c r="BBJ100" i="83"/>
  <c r="BBI100" i="83"/>
  <c r="BBK99" i="83"/>
  <c r="BBJ99" i="83"/>
  <c r="BBI99" i="83"/>
  <c r="BBK98" i="83"/>
  <c r="BBJ98" i="83"/>
  <c r="BBI98" i="83"/>
  <c r="BBK97" i="83"/>
  <c r="BBJ97" i="83"/>
  <c r="BBI97" i="83"/>
  <c r="BBK96" i="83"/>
  <c r="BBJ96" i="83"/>
  <c r="BBI96" i="83"/>
  <c r="BBK95" i="83"/>
  <c r="BBJ95" i="83"/>
  <c r="BBI95" i="83"/>
  <c r="BBK94" i="83"/>
  <c r="BBJ94" i="83"/>
  <c r="BBI94" i="83"/>
  <c r="BBK93" i="83"/>
  <c r="BBJ93" i="83"/>
  <c r="BBI93" i="83"/>
  <c r="BBK92" i="83"/>
  <c r="BBJ92" i="83"/>
  <c r="BBI92" i="83"/>
  <c r="BBK91" i="83"/>
  <c r="BBJ91" i="83"/>
  <c r="BBI91" i="83"/>
  <c r="BBK90" i="83"/>
  <c r="BBJ90" i="83"/>
  <c r="BBI90" i="83"/>
  <c r="BBK89" i="83"/>
  <c r="BBJ89" i="83"/>
  <c r="BBI89" i="83"/>
  <c r="BBK88" i="83"/>
  <c r="BBJ88" i="83"/>
  <c r="BBI88" i="83"/>
  <c r="BBK87" i="83"/>
  <c r="BBJ87" i="83"/>
  <c r="BBI87" i="83"/>
  <c r="BBK86" i="83"/>
  <c r="BBJ86" i="83"/>
  <c r="BBI86" i="83"/>
  <c r="BBK85" i="83"/>
  <c r="BBJ85" i="83"/>
  <c r="BBI85" i="83"/>
  <c r="BBK84" i="83"/>
  <c r="BBJ84" i="83"/>
  <c r="BBI84" i="83"/>
  <c r="BBK83" i="83"/>
  <c r="BBJ83" i="83"/>
  <c r="BBI83" i="83"/>
  <c r="BBK82" i="83"/>
  <c r="BBJ82" i="83"/>
  <c r="BBI82" i="83"/>
  <c r="BBK81" i="83"/>
  <c r="BBJ81" i="83"/>
  <c r="BBI81" i="83"/>
  <c r="BBK80" i="83"/>
  <c r="BBJ80" i="83"/>
  <c r="BBI80" i="83"/>
  <c r="BBK79" i="83"/>
  <c r="BBJ79" i="83"/>
  <c r="BBI79" i="83"/>
  <c r="BBK78" i="83"/>
  <c r="BBJ78" i="83"/>
  <c r="BBI78" i="83"/>
  <c r="BBK77" i="83"/>
  <c r="BBJ77" i="83"/>
  <c r="BBI77" i="83"/>
  <c r="BBK76" i="83"/>
  <c r="BBJ76" i="83"/>
  <c r="BBI76" i="83"/>
  <c r="BBK75" i="83"/>
  <c r="BBJ75" i="83"/>
  <c r="BBI75" i="83"/>
  <c r="BBK74" i="83"/>
  <c r="BBJ74" i="83"/>
  <c r="BBI74" i="83"/>
  <c r="BBK73" i="83"/>
  <c r="BBJ73" i="83"/>
  <c r="BBI73" i="83"/>
  <c r="BBK72" i="83"/>
  <c r="BBJ72" i="83"/>
  <c r="BBI72" i="83"/>
  <c r="BBK71" i="83"/>
  <c r="BBJ71" i="83"/>
  <c r="BBI71" i="83"/>
  <c r="BBK70" i="83"/>
  <c r="BBJ70" i="83"/>
  <c r="BBI70" i="83"/>
  <c r="BBK69" i="83"/>
  <c r="BBJ69" i="83"/>
  <c r="BBI69" i="83"/>
  <c r="BBK68" i="83"/>
  <c r="BBJ68" i="83"/>
  <c r="BBI68" i="83"/>
  <c r="BBK67" i="83"/>
  <c r="BBJ67" i="83"/>
  <c r="BBI67" i="83"/>
  <c r="BBK66" i="83"/>
  <c r="BBJ66" i="83"/>
  <c r="BBI66" i="83"/>
  <c r="BBK65" i="83"/>
  <c r="BBJ65" i="83"/>
  <c r="BBI65" i="83"/>
  <c r="BBK64" i="83"/>
  <c r="BBJ64" i="83"/>
  <c r="BBI64" i="83"/>
  <c r="BBK63" i="83"/>
  <c r="BBJ63" i="83"/>
  <c r="BBI63" i="83"/>
  <c r="BBK62" i="83"/>
  <c r="BBJ62" i="83"/>
  <c r="BBI62" i="83"/>
  <c r="BBK61" i="83"/>
  <c r="BBJ61" i="83"/>
  <c r="BBI61" i="83"/>
  <c r="BBK60" i="83"/>
  <c r="BBJ60" i="83"/>
  <c r="BBI60" i="83"/>
  <c r="BBK59" i="83"/>
  <c r="BBJ59" i="83"/>
  <c r="BBI59" i="83"/>
  <c r="BBK58" i="83"/>
  <c r="BBJ58" i="83"/>
  <c r="BBI58" i="83"/>
  <c r="BBK57" i="83"/>
  <c r="BBJ57" i="83"/>
  <c r="BBI57" i="83"/>
  <c r="BBK56" i="83"/>
  <c r="BBJ56" i="83"/>
  <c r="BBI56" i="83"/>
  <c r="BBK11" i="83"/>
  <c r="BBJ11" i="83"/>
  <c r="BBI11" i="83"/>
  <c r="BBK9" i="83"/>
  <c r="BBJ9" i="83"/>
  <c r="BBI9" i="83"/>
  <c r="BBJ1" i="83"/>
  <c r="BBE1" i="83"/>
  <c r="BBD110" i="83"/>
  <c r="BBC110" i="83"/>
  <c r="BBB110" i="83"/>
  <c r="BBD109" i="83"/>
  <c r="BBC109" i="83"/>
  <c r="BBB109" i="83"/>
  <c r="BBD108" i="83"/>
  <c r="BBC108" i="83"/>
  <c r="BBB108" i="83"/>
  <c r="BBD107" i="83"/>
  <c r="BBC107" i="83"/>
  <c r="BBB107" i="83"/>
  <c r="BBD106" i="83"/>
  <c r="BBC106" i="83"/>
  <c r="BBB106" i="83"/>
  <c r="BBD105" i="83"/>
  <c r="BBC105" i="83"/>
  <c r="BBB105" i="83"/>
  <c r="BBD104" i="83"/>
  <c r="BBC104" i="83"/>
  <c r="BBB104" i="83"/>
  <c r="BBD103" i="83"/>
  <c r="BBC103" i="83"/>
  <c r="BBB103" i="83"/>
  <c r="BBD102" i="83"/>
  <c r="BBC102" i="83"/>
  <c r="BBB102" i="83"/>
  <c r="BBD101" i="83"/>
  <c r="BBC101" i="83"/>
  <c r="BBB101" i="83"/>
  <c r="BBD100" i="83"/>
  <c r="BBC100" i="83"/>
  <c r="BBB100" i="83"/>
  <c r="BBD99" i="83"/>
  <c r="BBC99" i="83"/>
  <c r="BBB99" i="83"/>
  <c r="BBD98" i="83"/>
  <c r="BBC98" i="83"/>
  <c r="BBB98" i="83"/>
  <c r="BBD97" i="83"/>
  <c r="BBC97" i="83"/>
  <c r="BBB97" i="83"/>
  <c r="BBD96" i="83"/>
  <c r="BBC96" i="83"/>
  <c r="BBB96" i="83"/>
  <c r="BBD95" i="83"/>
  <c r="BBC95" i="83"/>
  <c r="BBB95" i="83"/>
  <c r="BBD94" i="83"/>
  <c r="BBC94" i="83"/>
  <c r="BBB94" i="83"/>
  <c r="BBD93" i="83"/>
  <c r="BBC93" i="83"/>
  <c r="BBB93" i="83"/>
  <c r="BBD92" i="83"/>
  <c r="BBC92" i="83"/>
  <c r="BBB92" i="83"/>
  <c r="BBD91" i="83"/>
  <c r="BBC91" i="83"/>
  <c r="BBB91" i="83"/>
  <c r="BBD90" i="83"/>
  <c r="BBC90" i="83"/>
  <c r="BBB90" i="83"/>
  <c r="BBD89" i="83"/>
  <c r="BBC89" i="83"/>
  <c r="BBB89" i="83"/>
  <c r="BBD88" i="83"/>
  <c r="BBC88" i="83"/>
  <c r="BBB88" i="83"/>
  <c r="BBD87" i="83"/>
  <c r="BBC87" i="83"/>
  <c r="BBB87" i="83"/>
  <c r="BBD86" i="83"/>
  <c r="BBC86" i="83"/>
  <c r="BBB86" i="83"/>
  <c r="BBD85" i="83"/>
  <c r="BBC85" i="83"/>
  <c r="BBB85" i="83"/>
  <c r="BBD84" i="83"/>
  <c r="BBC84" i="83"/>
  <c r="BBB84" i="83"/>
  <c r="BBD83" i="83"/>
  <c r="BBC83" i="83"/>
  <c r="BBB83" i="83"/>
  <c r="BBD82" i="83"/>
  <c r="BBC82" i="83"/>
  <c r="BBB82" i="83"/>
  <c r="BBD81" i="83"/>
  <c r="BBC81" i="83"/>
  <c r="BBB81" i="83"/>
  <c r="BBD80" i="83"/>
  <c r="BBC80" i="83"/>
  <c r="BBB80" i="83"/>
  <c r="BBD79" i="83"/>
  <c r="BBC79" i="83"/>
  <c r="BBB79" i="83"/>
  <c r="BBD78" i="83"/>
  <c r="BBC78" i="83"/>
  <c r="BBB78" i="83"/>
  <c r="BBD77" i="83"/>
  <c r="BBC77" i="83"/>
  <c r="BBB77" i="83"/>
  <c r="BBD76" i="83"/>
  <c r="BBC76" i="83"/>
  <c r="BBB76" i="83"/>
  <c r="BBD75" i="83"/>
  <c r="BBC75" i="83"/>
  <c r="BBB75" i="83"/>
  <c r="BBD74" i="83"/>
  <c r="BBC74" i="83"/>
  <c r="BBB74" i="83"/>
  <c r="BBD73" i="83"/>
  <c r="BBC73" i="83"/>
  <c r="BBB73" i="83"/>
  <c r="BBD72" i="83"/>
  <c r="BBC72" i="83"/>
  <c r="BBB72" i="83"/>
  <c r="BBD71" i="83"/>
  <c r="BBC71" i="83"/>
  <c r="BBB71" i="83"/>
  <c r="BBD70" i="83"/>
  <c r="BBC70" i="83"/>
  <c r="BBB70" i="83"/>
  <c r="BBD69" i="83"/>
  <c r="BBC69" i="83"/>
  <c r="BBB69" i="83"/>
  <c r="BBD68" i="83"/>
  <c r="BBC68" i="83"/>
  <c r="BBB68" i="83"/>
  <c r="BBD67" i="83"/>
  <c r="BBC67" i="83"/>
  <c r="BBB67" i="83"/>
  <c r="BBD66" i="83"/>
  <c r="BBC66" i="83"/>
  <c r="BBB66" i="83"/>
  <c r="BBD65" i="83"/>
  <c r="BBC65" i="83"/>
  <c r="BBB65" i="83"/>
  <c r="BBD64" i="83"/>
  <c r="BBC64" i="83"/>
  <c r="BBB64" i="83"/>
  <c r="BBD63" i="83"/>
  <c r="BBC63" i="83"/>
  <c r="BBB63" i="83"/>
  <c r="BBD62" i="83"/>
  <c r="BBC62" i="83"/>
  <c r="BBB62" i="83"/>
  <c r="BBD61" i="83"/>
  <c r="BBC61" i="83"/>
  <c r="BBB61" i="83"/>
  <c r="BBD60" i="83"/>
  <c r="BBC60" i="83"/>
  <c r="BBB60" i="83"/>
  <c r="BBD59" i="83"/>
  <c r="BBC59" i="83"/>
  <c r="BBB59" i="83"/>
  <c r="BBD58" i="83"/>
  <c r="BBC58" i="83"/>
  <c r="BBB58" i="83"/>
  <c r="BBD57" i="83"/>
  <c r="BBC57" i="83"/>
  <c r="BBB57" i="83"/>
  <c r="BBD56" i="83"/>
  <c r="BBC56" i="83"/>
  <c r="BBB56" i="83"/>
  <c r="BBD55" i="83"/>
  <c r="BBC55" i="83"/>
  <c r="BBB55" i="83"/>
  <c r="BBD54" i="83"/>
  <c r="BBC54" i="83"/>
  <c r="BBB54" i="83"/>
  <c r="BBD53" i="83"/>
  <c r="BBC53" i="83"/>
  <c r="BBB53" i="83"/>
  <c r="BBD52" i="83"/>
  <c r="BBC52" i="83"/>
  <c r="BBB52" i="83"/>
  <c r="BBD51" i="83"/>
  <c r="BBC51" i="83"/>
  <c r="BBB51" i="83"/>
  <c r="BBD50" i="83"/>
  <c r="BBC50" i="83"/>
  <c r="BBB50" i="83"/>
  <c r="BBD11" i="83"/>
  <c r="BBC11" i="83"/>
  <c r="BBB11" i="83"/>
  <c r="BBD9" i="83"/>
  <c r="BBC9" i="83"/>
  <c r="BBB9" i="83"/>
  <c r="BBD1" i="83"/>
  <c r="BBB1" i="83"/>
  <c r="BAX1" i="83"/>
  <c r="BBC1" i="83" s="1"/>
  <c r="BAW110" i="83"/>
  <c r="BAV110" i="83"/>
  <c r="BAU110" i="83"/>
  <c r="BAW109" i="83"/>
  <c r="BAV109" i="83"/>
  <c r="BAU109" i="83"/>
  <c r="BAW108" i="83"/>
  <c r="BAV108" i="83"/>
  <c r="BAU108" i="83"/>
  <c r="BAW107" i="83"/>
  <c r="BAV107" i="83"/>
  <c r="BAU107" i="83"/>
  <c r="BAW106" i="83"/>
  <c r="BAV106" i="83"/>
  <c r="BAU106" i="83"/>
  <c r="BAW105" i="83"/>
  <c r="BAV105" i="83"/>
  <c r="BAU105" i="83"/>
  <c r="BAW104" i="83"/>
  <c r="BAV104" i="83"/>
  <c r="BAU104" i="83"/>
  <c r="BAW103" i="83"/>
  <c r="BAV103" i="83"/>
  <c r="BAU103" i="83"/>
  <c r="BAW102" i="83"/>
  <c r="BAV102" i="83"/>
  <c r="BAU102" i="83"/>
  <c r="BAW101" i="83"/>
  <c r="BAV101" i="83"/>
  <c r="BAU101" i="83"/>
  <c r="BAW100" i="83"/>
  <c r="BAV100" i="83"/>
  <c r="BAU100" i="83"/>
  <c r="BAW99" i="83"/>
  <c r="BAV99" i="83"/>
  <c r="BAU99" i="83"/>
  <c r="BAW98" i="83"/>
  <c r="BAV98" i="83"/>
  <c r="BAU98" i="83"/>
  <c r="BAW97" i="83"/>
  <c r="BAV97" i="83"/>
  <c r="BAU97" i="83"/>
  <c r="BAW96" i="83"/>
  <c r="BAV96" i="83"/>
  <c r="BAU96" i="83"/>
  <c r="BAW95" i="83"/>
  <c r="BAV95" i="83"/>
  <c r="BAU95" i="83"/>
  <c r="BAW94" i="83"/>
  <c r="BAV94" i="83"/>
  <c r="BAU94" i="83"/>
  <c r="BAW93" i="83"/>
  <c r="BAV93" i="83"/>
  <c r="BAU93" i="83"/>
  <c r="BAW92" i="83"/>
  <c r="BAV92" i="83"/>
  <c r="BAU92" i="83"/>
  <c r="BAW91" i="83"/>
  <c r="BAV91" i="83"/>
  <c r="BAU91" i="83"/>
  <c r="BAW90" i="83"/>
  <c r="BAV90" i="83"/>
  <c r="BAU90" i="83"/>
  <c r="BAW89" i="83"/>
  <c r="BAV89" i="83"/>
  <c r="BAU89" i="83"/>
  <c r="BAW88" i="83"/>
  <c r="BAV88" i="83"/>
  <c r="BAU88" i="83"/>
  <c r="BAW87" i="83"/>
  <c r="BAV87" i="83"/>
  <c r="BAU87" i="83"/>
  <c r="BAW86" i="83"/>
  <c r="BAV86" i="83"/>
  <c r="BAU86" i="83"/>
  <c r="BAW85" i="83"/>
  <c r="BAV85" i="83"/>
  <c r="BAU85" i="83"/>
  <c r="BAW84" i="83"/>
  <c r="BAV84" i="83"/>
  <c r="BAU84" i="83"/>
  <c r="BAW83" i="83"/>
  <c r="BAV83" i="83"/>
  <c r="BAU83" i="83"/>
  <c r="BAW82" i="83"/>
  <c r="BAV82" i="83"/>
  <c r="BAU82" i="83"/>
  <c r="BAW81" i="83"/>
  <c r="BAV81" i="83"/>
  <c r="BAU81" i="83"/>
  <c r="BAW80" i="83"/>
  <c r="BAV80" i="83"/>
  <c r="BAU80" i="83"/>
  <c r="BAW79" i="83"/>
  <c r="BAV79" i="83"/>
  <c r="BAU79" i="83"/>
  <c r="BAW78" i="83"/>
  <c r="BAV78" i="83"/>
  <c r="BAU78" i="83"/>
  <c r="BAW77" i="83"/>
  <c r="BAV77" i="83"/>
  <c r="BAU77" i="83"/>
  <c r="BAW76" i="83"/>
  <c r="BAV76" i="83"/>
  <c r="BAU76" i="83"/>
  <c r="BAW75" i="83"/>
  <c r="BAV75" i="83"/>
  <c r="BAU75" i="83"/>
  <c r="BAW74" i="83"/>
  <c r="BAV74" i="83"/>
  <c r="BAU74" i="83"/>
  <c r="BAW73" i="83"/>
  <c r="BAV73" i="83"/>
  <c r="BAU73" i="83"/>
  <c r="BAW72" i="83"/>
  <c r="BAV72" i="83"/>
  <c r="BAU72" i="83"/>
  <c r="BAW71" i="83"/>
  <c r="BAV71" i="83"/>
  <c r="BAU71" i="83"/>
  <c r="BAW70" i="83"/>
  <c r="BAV70" i="83"/>
  <c r="BAU70" i="83"/>
  <c r="BAW69" i="83"/>
  <c r="BAV69" i="83"/>
  <c r="BAU69" i="83"/>
  <c r="BAW68" i="83"/>
  <c r="BAV68" i="83"/>
  <c r="BAU68" i="83"/>
  <c r="BAW67" i="83"/>
  <c r="BAV67" i="83"/>
  <c r="BAU67" i="83"/>
  <c r="BAW66" i="83"/>
  <c r="BAV66" i="83"/>
  <c r="BAU66" i="83"/>
  <c r="BAW65" i="83"/>
  <c r="BAV65" i="83"/>
  <c r="BAU65" i="83"/>
  <c r="BAW64" i="83"/>
  <c r="BAV64" i="83"/>
  <c r="BAU64" i="83"/>
  <c r="BAW63" i="83"/>
  <c r="BAV63" i="83"/>
  <c r="BAU63" i="83"/>
  <c r="BAW62" i="83"/>
  <c r="BAV62" i="83"/>
  <c r="BAU62" i="83"/>
  <c r="BAW61" i="83"/>
  <c r="BAV61" i="83"/>
  <c r="BAU61" i="83"/>
  <c r="BAW60" i="83"/>
  <c r="BAV60" i="83"/>
  <c r="BAU60" i="83"/>
  <c r="BAW59" i="83"/>
  <c r="BAV59" i="83"/>
  <c r="BAU59" i="83"/>
  <c r="BAW58" i="83"/>
  <c r="BAV58" i="83"/>
  <c r="BAU58" i="83"/>
  <c r="BAW57" i="83"/>
  <c r="BAV57" i="83"/>
  <c r="BAU57" i="83"/>
  <c r="BAW56" i="83"/>
  <c r="BAV56" i="83"/>
  <c r="BAU56" i="83"/>
  <c r="BAW55" i="83"/>
  <c r="BAV55" i="83"/>
  <c r="BAU55" i="83"/>
  <c r="BAW54" i="83"/>
  <c r="BAV54" i="83"/>
  <c r="BAU54" i="83"/>
  <c r="BAW53" i="83"/>
  <c r="BAV53" i="83"/>
  <c r="BAU53" i="83"/>
  <c r="BAW52" i="83"/>
  <c r="BAV52" i="83"/>
  <c r="BAU52" i="83"/>
  <c r="BAW51" i="83"/>
  <c r="BAV51" i="83"/>
  <c r="BAU51" i="83"/>
  <c r="BAW50" i="83"/>
  <c r="BAV50" i="83"/>
  <c r="BAU50" i="83"/>
  <c r="BAW49" i="83"/>
  <c r="BAV49" i="83"/>
  <c r="BAU49" i="83"/>
  <c r="BAW11" i="83"/>
  <c r="BAV11" i="83"/>
  <c r="BAU11" i="83"/>
  <c r="BAW9" i="83"/>
  <c r="BAV9" i="83"/>
  <c r="BAU9" i="83"/>
  <c r="BAW1" i="83"/>
  <c r="BAU1" i="83"/>
  <c r="BAQ1" i="83"/>
  <c r="BAV1" i="83" s="1"/>
  <c r="BAP110" i="83"/>
  <c r="BAO110" i="83"/>
  <c r="BAN110" i="83"/>
  <c r="BAP109" i="83"/>
  <c r="BAO109" i="83"/>
  <c r="BAN109" i="83"/>
  <c r="BAP108" i="83"/>
  <c r="BAO108" i="83"/>
  <c r="BAN108" i="83"/>
  <c r="BAP107" i="83"/>
  <c r="BAO107" i="83"/>
  <c r="BAN107" i="83"/>
  <c r="BAP106" i="83"/>
  <c r="BAO106" i="83"/>
  <c r="BAN106" i="83"/>
  <c r="BAP105" i="83"/>
  <c r="BAO105" i="83"/>
  <c r="BAN105" i="83"/>
  <c r="BAP104" i="83"/>
  <c r="BAO104" i="83"/>
  <c r="BAN104" i="83"/>
  <c r="BAP103" i="83"/>
  <c r="BAO103" i="83"/>
  <c r="BAN103" i="83"/>
  <c r="BAP102" i="83"/>
  <c r="BAO102" i="83"/>
  <c r="BAN102" i="83"/>
  <c r="BAP101" i="83"/>
  <c r="BAO101" i="83"/>
  <c r="BAN101" i="83"/>
  <c r="BAP100" i="83"/>
  <c r="BAO100" i="83"/>
  <c r="BAN100" i="83"/>
  <c r="BAP99" i="83"/>
  <c r="BAO99" i="83"/>
  <c r="BAN99" i="83"/>
  <c r="BAP98" i="83"/>
  <c r="BAO98" i="83"/>
  <c r="BAN98" i="83"/>
  <c r="BAP97" i="83"/>
  <c r="BAO97" i="83"/>
  <c r="BAN97" i="83"/>
  <c r="BAP96" i="83"/>
  <c r="BAO96" i="83"/>
  <c r="BAN96" i="83"/>
  <c r="BAP95" i="83"/>
  <c r="BAO95" i="83"/>
  <c r="BAN95" i="83"/>
  <c r="BAP94" i="83"/>
  <c r="BAO94" i="83"/>
  <c r="BAN94" i="83"/>
  <c r="BAP93" i="83"/>
  <c r="BAO93" i="83"/>
  <c r="BAN93" i="83"/>
  <c r="BAP92" i="83"/>
  <c r="BAO92" i="83"/>
  <c r="BAN92" i="83"/>
  <c r="BAP91" i="83"/>
  <c r="BAO91" i="83"/>
  <c r="BAN91" i="83"/>
  <c r="BAP90" i="83"/>
  <c r="BAO90" i="83"/>
  <c r="BAN90" i="83"/>
  <c r="BAP89" i="83"/>
  <c r="BAO89" i="83"/>
  <c r="BAN89" i="83"/>
  <c r="BAP88" i="83"/>
  <c r="BAO88" i="83"/>
  <c r="BAN88" i="83"/>
  <c r="BAP87" i="83"/>
  <c r="BAO87" i="83"/>
  <c r="BAN87" i="83"/>
  <c r="BAP86" i="83"/>
  <c r="BAO86" i="83"/>
  <c r="BAN86" i="83"/>
  <c r="BAP85" i="83"/>
  <c r="BAO85" i="83"/>
  <c r="BAN85" i="83"/>
  <c r="BAP84" i="83"/>
  <c r="BAO84" i="83"/>
  <c r="BAN84" i="83"/>
  <c r="BAP83" i="83"/>
  <c r="BAO83" i="83"/>
  <c r="BAN83" i="83"/>
  <c r="BAP82" i="83"/>
  <c r="BAO82" i="83"/>
  <c r="BAN82" i="83"/>
  <c r="BAP81" i="83"/>
  <c r="BAO81" i="83"/>
  <c r="BAN81" i="83"/>
  <c r="BAP80" i="83"/>
  <c r="BAO80" i="83"/>
  <c r="BAN80" i="83"/>
  <c r="BAP79" i="83"/>
  <c r="BAO79" i="83"/>
  <c r="BAN79" i="83"/>
  <c r="BAP78" i="83"/>
  <c r="BAO78" i="83"/>
  <c r="BAN78" i="83"/>
  <c r="BAP77" i="83"/>
  <c r="BAO77" i="83"/>
  <c r="BAN77" i="83"/>
  <c r="BAP76" i="83"/>
  <c r="BAO76" i="83"/>
  <c r="BAN76" i="83"/>
  <c r="BAP75" i="83"/>
  <c r="BAO75" i="83"/>
  <c r="BAN75" i="83"/>
  <c r="BAP74" i="83"/>
  <c r="BAO74" i="83"/>
  <c r="BAN74" i="83"/>
  <c r="BAP73" i="83"/>
  <c r="BAO73" i="83"/>
  <c r="BAN73" i="83"/>
  <c r="BAP72" i="83"/>
  <c r="BAO72" i="83"/>
  <c r="BAN72" i="83"/>
  <c r="BAP71" i="83"/>
  <c r="BAO71" i="83"/>
  <c r="BAN71" i="83"/>
  <c r="BAP70" i="83"/>
  <c r="BAO70" i="83"/>
  <c r="BAN70" i="83"/>
  <c r="BAP69" i="83"/>
  <c r="BAO69" i="83"/>
  <c r="BAN69" i="83"/>
  <c r="BAP68" i="83"/>
  <c r="BAO68" i="83"/>
  <c r="BAN68" i="83"/>
  <c r="BAP67" i="83"/>
  <c r="BAO67" i="83"/>
  <c r="BAN67" i="83"/>
  <c r="BAP66" i="83"/>
  <c r="BAO66" i="83"/>
  <c r="BAN66" i="83"/>
  <c r="BAP65" i="83"/>
  <c r="BAO65" i="83"/>
  <c r="BAN65" i="83"/>
  <c r="BAP64" i="83"/>
  <c r="BAO64" i="83"/>
  <c r="BAN64" i="83"/>
  <c r="BAP63" i="83"/>
  <c r="BAO63" i="83"/>
  <c r="BAN63" i="83"/>
  <c r="BAP62" i="83"/>
  <c r="BAO62" i="83"/>
  <c r="BAN62" i="83"/>
  <c r="BAP61" i="83"/>
  <c r="BAO61" i="83"/>
  <c r="BAN61" i="83"/>
  <c r="BAP60" i="83"/>
  <c r="BAO60" i="83"/>
  <c r="BAN60" i="83"/>
  <c r="BAP59" i="83"/>
  <c r="BAO59" i="83"/>
  <c r="BAN59" i="83"/>
  <c r="BAP58" i="83"/>
  <c r="BAO58" i="83"/>
  <c r="BAN58" i="83"/>
  <c r="BAP57" i="83"/>
  <c r="BAO57" i="83"/>
  <c r="BAN57" i="83"/>
  <c r="BAP56" i="83"/>
  <c r="BAO56" i="83"/>
  <c r="BAN56" i="83"/>
  <c r="BAP11" i="83"/>
  <c r="BAO11" i="83"/>
  <c r="BAN11" i="83"/>
  <c r="BAP9" i="83"/>
  <c r="BAO9" i="83"/>
  <c r="BAN9" i="83"/>
  <c r="BAO1" i="83"/>
  <c r="BAJ1" i="83"/>
  <c r="BAI110" i="83"/>
  <c r="BAH110" i="83"/>
  <c r="BAG110" i="83"/>
  <c r="BAI109" i="83"/>
  <c r="BAH109" i="83"/>
  <c r="BAG109" i="83"/>
  <c r="BAI108" i="83"/>
  <c r="BAH108" i="83"/>
  <c r="BAG108" i="83"/>
  <c r="BAI107" i="83"/>
  <c r="BAH107" i="83"/>
  <c r="BAG107" i="83"/>
  <c r="BAI106" i="83"/>
  <c r="BAH106" i="83"/>
  <c r="BAG106" i="83"/>
  <c r="BAI105" i="83"/>
  <c r="BAH105" i="83"/>
  <c r="BAG105" i="83"/>
  <c r="BAI104" i="83"/>
  <c r="BAH104" i="83"/>
  <c r="BAG104" i="83"/>
  <c r="BAI103" i="83"/>
  <c r="BAH103" i="83"/>
  <c r="BAG103" i="83"/>
  <c r="BAI102" i="83"/>
  <c r="BAH102" i="83"/>
  <c r="BAG102" i="83"/>
  <c r="BAI101" i="83"/>
  <c r="BAH101" i="83"/>
  <c r="BAG101" i="83"/>
  <c r="BAI100" i="83"/>
  <c r="BAH100" i="83"/>
  <c r="BAG100" i="83"/>
  <c r="BAI99" i="83"/>
  <c r="BAH99" i="83"/>
  <c r="BAG99" i="83"/>
  <c r="BAI98" i="83"/>
  <c r="BAH98" i="83"/>
  <c r="BAG98" i="83"/>
  <c r="BAI97" i="83"/>
  <c r="BAH97" i="83"/>
  <c r="BAG97" i="83"/>
  <c r="BAI96" i="83"/>
  <c r="BAH96" i="83"/>
  <c r="BAG96" i="83"/>
  <c r="BAI95" i="83"/>
  <c r="BAH95" i="83"/>
  <c r="BAG95" i="83"/>
  <c r="BAI94" i="83"/>
  <c r="BAH94" i="83"/>
  <c r="BAG94" i="83"/>
  <c r="BAI93" i="83"/>
  <c r="BAH93" i="83"/>
  <c r="BAG93" i="83"/>
  <c r="BAI92" i="83"/>
  <c r="BAH92" i="83"/>
  <c r="BAG92" i="83"/>
  <c r="BAI91" i="83"/>
  <c r="BAH91" i="83"/>
  <c r="BAG91" i="83"/>
  <c r="BAI90" i="83"/>
  <c r="BAH90" i="83"/>
  <c r="BAG90" i="83"/>
  <c r="BAI89" i="83"/>
  <c r="BAH89" i="83"/>
  <c r="BAG89" i="83"/>
  <c r="BAI88" i="83"/>
  <c r="BAH88" i="83"/>
  <c r="BAG88" i="83"/>
  <c r="BAI87" i="83"/>
  <c r="BAH87" i="83"/>
  <c r="BAG87" i="83"/>
  <c r="BAI86" i="83"/>
  <c r="BAH86" i="83"/>
  <c r="BAG86" i="83"/>
  <c r="BAI85" i="83"/>
  <c r="BAH85" i="83"/>
  <c r="BAG85" i="83"/>
  <c r="BAI84" i="83"/>
  <c r="BAH84" i="83"/>
  <c r="BAG84" i="83"/>
  <c r="BAI83" i="83"/>
  <c r="BAH83" i="83"/>
  <c r="BAG83" i="83"/>
  <c r="BAI82" i="83"/>
  <c r="BAH82" i="83"/>
  <c r="BAG82" i="83"/>
  <c r="BAI81" i="83"/>
  <c r="BAH81" i="83"/>
  <c r="BAG81" i="83"/>
  <c r="BAI80" i="83"/>
  <c r="BAH80" i="83"/>
  <c r="BAG80" i="83"/>
  <c r="BAI79" i="83"/>
  <c r="BAH79" i="83"/>
  <c r="BAG79" i="83"/>
  <c r="BAI78" i="83"/>
  <c r="BAH78" i="83"/>
  <c r="BAG78" i="83"/>
  <c r="BAI77" i="83"/>
  <c r="BAH77" i="83"/>
  <c r="BAG77" i="83"/>
  <c r="BAI76" i="83"/>
  <c r="BAH76" i="83"/>
  <c r="BAG76" i="83"/>
  <c r="BAI75" i="83"/>
  <c r="BAH75" i="83"/>
  <c r="BAG75" i="83"/>
  <c r="BAI74" i="83"/>
  <c r="BAH74" i="83"/>
  <c r="BAG74" i="83"/>
  <c r="BAI73" i="83"/>
  <c r="BAH73" i="83"/>
  <c r="BAG73" i="83"/>
  <c r="BAI72" i="83"/>
  <c r="BAH72" i="83"/>
  <c r="BAG72" i="83"/>
  <c r="BAI71" i="83"/>
  <c r="BAH71" i="83"/>
  <c r="BAG71" i="83"/>
  <c r="BAI70" i="83"/>
  <c r="BAH70" i="83"/>
  <c r="BAG70" i="83"/>
  <c r="BAI69" i="83"/>
  <c r="BAH69" i="83"/>
  <c r="BAG69" i="83"/>
  <c r="BAI68" i="83"/>
  <c r="BAH68" i="83"/>
  <c r="BAG68" i="83"/>
  <c r="BAI67" i="83"/>
  <c r="BAH67" i="83"/>
  <c r="BAG67" i="83"/>
  <c r="BAI66" i="83"/>
  <c r="BAH66" i="83"/>
  <c r="BAG66" i="83"/>
  <c r="BAI65" i="83"/>
  <c r="BAH65" i="83"/>
  <c r="BAG65" i="83"/>
  <c r="BAI64" i="83"/>
  <c r="BAH64" i="83"/>
  <c r="BAG64" i="83"/>
  <c r="BAI63" i="83"/>
  <c r="BAH63" i="83"/>
  <c r="BAG63" i="83"/>
  <c r="BAI62" i="83"/>
  <c r="BAH62" i="83"/>
  <c r="BAG62" i="83"/>
  <c r="BAI61" i="83"/>
  <c r="BAH61" i="83"/>
  <c r="BAG61" i="83"/>
  <c r="BAI60" i="83"/>
  <c r="BAH60" i="83"/>
  <c r="BAG60" i="83"/>
  <c r="BAI59" i="83"/>
  <c r="BAH59" i="83"/>
  <c r="BAG59" i="83"/>
  <c r="BAI58" i="83"/>
  <c r="BAH58" i="83"/>
  <c r="BAG58" i="83"/>
  <c r="BAI57" i="83"/>
  <c r="BAH57" i="83"/>
  <c r="BAG57" i="83"/>
  <c r="BAI56" i="83"/>
  <c r="BAH56" i="83"/>
  <c r="BAG56" i="83"/>
  <c r="BAI55" i="83"/>
  <c r="BAH55" i="83"/>
  <c r="BAG55" i="83"/>
  <c r="BAI54" i="83"/>
  <c r="BAH54" i="83"/>
  <c r="BAG54" i="83"/>
  <c r="BAI53" i="83"/>
  <c r="BAH53" i="83"/>
  <c r="BAG53" i="83"/>
  <c r="BAI52" i="83"/>
  <c r="BAH52" i="83"/>
  <c r="BAG52" i="83"/>
  <c r="BAI51" i="83"/>
  <c r="BAH51" i="83"/>
  <c r="BAG51" i="83"/>
  <c r="BAI50" i="83"/>
  <c r="BAH50" i="83"/>
  <c r="BAG50" i="83"/>
  <c r="BAI49" i="83"/>
  <c r="BAH49" i="83"/>
  <c r="BAG49" i="83"/>
  <c r="BAI48" i="83"/>
  <c r="BAH48" i="83"/>
  <c r="BAG48" i="83"/>
  <c r="BAI47" i="83"/>
  <c r="BAH47" i="83"/>
  <c r="BAG47" i="83"/>
  <c r="BAI46" i="83"/>
  <c r="BAH46" i="83"/>
  <c r="BAG46" i="83"/>
  <c r="BAI45" i="83"/>
  <c r="BAH45" i="83"/>
  <c r="BAG45" i="83"/>
  <c r="BAI44" i="83"/>
  <c r="BAH44" i="83"/>
  <c r="BAG44" i="83"/>
  <c r="BAI11" i="83"/>
  <c r="BAH11" i="83"/>
  <c r="BAG11" i="83"/>
  <c r="BAI9" i="83"/>
  <c r="BAH9" i="83"/>
  <c r="BAG9" i="83"/>
  <c r="BAI1" i="83"/>
  <c r="BAG1" i="83"/>
  <c r="BAC1" i="83"/>
  <c r="BAH1" i="83" s="1"/>
  <c r="BAB110" i="83"/>
  <c r="BAA110" i="83"/>
  <c r="AZZ110" i="83"/>
  <c r="BAB109" i="83"/>
  <c r="BAA109" i="83"/>
  <c r="AZZ109" i="83"/>
  <c r="BAB108" i="83"/>
  <c r="BAA108" i="83"/>
  <c r="AZZ108" i="83"/>
  <c r="BAB107" i="83"/>
  <c r="BAA107" i="83"/>
  <c r="AZZ107" i="83"/>
  <c r="BAB106" i="83"/>
  <c r="BAA106" i="83"/>
  <c r="AZZ106" i="83"/>
  <c r="BAB105" i="83"/>
  <c r="BAA105" i="83"/>
  <c r="AZZ105" i="83"/>
  <c r="BAB104" i="83"/>
  <c r="BAA104" i="83"/>
  <c r="AZZ104" i="83"/>
  <c r="BAB103" i="83"/>
  <c r="BAA103" i="83"/>
  <c r="AZZ103" i="83"/>
  <c r="BAB102" i="83"/>
  <c r="BAA102" i="83"/>
  <c r="AZZ102" i="83"/>
  <c r="BAB101" i="83"/>
  <c r="BAA101" i="83"/>
  <c r="AZZ101" i="83"/>
  <c r="BAB100" i="83"/>
  <c r="BAA100" i="83"/>
  <c r="AZZ100" i="83"/>
  <c r="BAB99" i="83"/>
  <c r="BAA99" i="83"/>
  <c r="AZZ99" i="83"/>
  <c r="BAB98" i="83"/>
  <c r="BAA98" i="83"/>
  <c r="AZZ98" i="83"/>
  <c r="BAB97" i="83"/>
  <c r="BAA97" i="83"/>
  <c r="AZZ97" i="83"/>
  <c r="BAB96" i="83"/>
  <c r="BAA96" i="83"/>
  <c r="AZZ96" i="83"/>
  <c r="BAB95" i="83"/>
  <c r="BAA95" i="83"/>
  <c r="AZZ95" i="83"/>
  <c r="BAB94" i="83"/>
  <c r="BAA94" i="83"/>
  <c r="AZZ94" i="83"/>
  <c r="BAB93" i="83"/>
  <c r="BAA93" i="83"/>
  <c r="AZZ93" i="83"/>
  <c r="BAB92" i="83"/>
  <c r="BAA92" i="83"/>
  <c r="AZZ92" i="83"/>
  <c r="BAB91" i="83"/>
  <c r="BAA91" i="83"/>
  <c r="AZZ91" i="83"/>
  <c r="BAB90" i="83"/>
  <c r="BAA90" i="83"/>
  <c r="AZZ90" i="83"/>
  <c r="BAB89" i="83"/>
  <c r="BAA89" i="83"/>
  <c r="AZZ89" i="83"/>
  <c r="BAB88" i="83"/>
  <c r="BAA88" i="83"/>
  <c r="AZZ88" i="83"/>
  <c r="BAB87" i="83"/>
  <c r="BAA87" i="83"/>
  <c r="AZZ87" i="83"/>
  <c r="BAB86" i="83"/>
  <c r="BAA86" i="83"/>
  <c r="AZZ86" i="83"/>
  <c r="BAB85" i="83"/>
  <c r="BAA85" i="83"/>
  <c r="AZZ85" i="83"/>
  <c r="BAB84" i="83"/>
  <c r="BAA84" i="83"/>
  <c r="AZZ84" i="83"/>
  <c r="BAB83" i="83"/>
  <c r="BAA83" i="83"/>
  <c r="AZZ83" i="83"/>
  <c r="BAB82" i="83"/>
  <c r="BAA82" i="83"/>
  <c r="AZZ82" i="83"/>
  <c r="BAB81" i="83"/>
  <c r="BAA81" i="83"/>
  <c r="AZZ81" i="83"/>
  <c r="BAB80" i="83"/>
  <c r="BAA80" i="83"/>
  <c r="AZZ80" i="83"/>
  <c r="BAB79" i="83"/>
  <c r="BAA79" i="83"/>
  <c r="AZZ79" i="83"/>
  <c r="BAB78" i="83"/>
  <c r="BAA78" i="83"/>
  <c r="AZZ78" i="83"/>
  <c r="BAB77" i="83"/>
  <c r="BAA77" i="83"/>
  <c r="AZZ77" i="83"/>
  <c r="BAB76" i="83"/>
  <c r="BAA76" i="83"/>
  <c r="AZZ76" i="83"/>
  <c r="BAB75" i="83"/>
  <c r="BAA75" i="83"/>
  <c r="AZZ75" i="83"/>
  <c r="BAB74" i="83"/>
  <c r="BAA74" i="83"/>
  <c r="AZZ74" i="83"/>
  <c r="BAB73" i="83"/>
  <c r="BAA73" i="83"/>
  <c r="AZZ73" i="83"/>
  <c r="BAB72" i="83"/>
  <c r="BAA72" i="83"/>
  <c r="AZZ72" i="83"/>
  <c r="BAB71" i="83"/>
  <c r="BAA71" i="83"/>
  <c r="AZZ71" i="83"/>
  <c r="BAB70" i="83"/>
  <c r="BAA70" i="83"/>
  <c r="AZZ70" i="83"/>
  <c r="BAB69" i="83"/>
  <c r="BAA69" i="83"/>
  <c r="AZZ69" i="83"/>
  <c r="BAB68" i="83"/>
  <c r="BAA68" i="83"/>
  <c r="AZZ68" i="83"/>
  <c r="BAB67" i="83"/>
  <c r="BAA67" i="83"/>
  <c r="AZZ67" i="83"/>
  <c r="BAB66" i="83"/>
  <c r="BAA66" i="83"/>
  <c r="AZZ66" i="83"/>
  <c r="BAB65" i="83"/>
  <c r="BAA65" i="83"/>
  <c r="AZZ65" i="83"/>
  <c r="BAB64" i="83"/>
  <c r="BAA64" i="83"/>
  <c r="AZZ64" i="83"/>
  <c r="BAB63" i="83"/>
  <c r="BAA63" i="83"/>
  <c r="AZZ63" i="83"/>
  <c r="BAB62" i="83"/>
  <c r="BAA62" i="83"/>
  <c r="AZZ62" i="83"/>
  <c r="BAB61" i="83"/>
  <c r="BAA61" i="83"/>
  <c r="AZZ61" i="83"/>
  <c r="BAB60" i="83"/>
  <c r="BAA60" i="83"/>
  <c r="AZZ60" i="83"/>
  <c r="BAB59" i="83"/>
  <c r="BAA59" i="83"/>
  <c r="AZZ59" i="83"/>
  <c r="BAB58" i="83"/>
  <c r="BAA58" i="83"/>
  <c r="AZZ58" i="83"/>
  <c r="BAB11" i="83"/>
  <c r="BAA11" i="83"/>
  <c r="AZZ11" i="83"/>
  <c r="BAB9" i="83"/>
  <c r="BAA9" i="83"/>
  <c r="AZZ9" i="83"/>
  <c r="AZV1" i="83"/>
  <c r="AZU110" i="83"/>
  <c r="AZT110" i="83"/>
  <c r="AZS110" i="83"/>
  <c r="AZU109" i="83"/>
  <c r="AZT109" i="83"/>
  <c r="AZS109" i="83"/>
  <c r="AZU108" i="83"/>
  <c r="AZT108" i="83"/>
  <c r="AZS108" i="83"/>
  <c r="AZU107" i="83"/>
  <c r="AZT107" i="83"/>
  <c r="AZS107" i="83"/>
  <c r="AZU106" i="83"/>
  <c r="AZT106" i="83"/>
  <c r="AZS106" i="83"/>
  <c r="AZU105" i="83"/>
  <c r="AZT105" i="83"/>
  <c r="AZS105" i="83"/>
  <c r="AZU104" i="83"/>
  <c r="AZT104" i="83"/>
  <c r="AZS104" i="83"/>
  <c r="AZU103" i="83"/>
  <c r="AZT103" i="83"/>
  <c r="AZS103" i="83"/>
  <c r="AZU102" i="83"/>
  <c r="AZT102" i="83"/>
  <c r="AZS102" i="83"/>
  <c r="AZU101" i="83"/>
  <c r="AZT101" i="83"/>
  <c r="AZS101" i="83"/>
  <c r="AZU100" i="83"/>
  <c r="AZT100" i="83"/>
  <c r="AZS100" i="83"/>
  <c r="AZU99" i="83"/>
  <c r="AZT99" i="83"/>
  <c r="AZS99" i="83"/>
  <c r="AZU98" i="83"/>
  <c r="AZT98" i="83"/>
  <c r="AZS98" i="83"/>
  <c r="AZU97" i="83"/>
  <c r="AZT97" i="83"/>
  <c r="AZS97" i="83"/>
  <c r="AZU96" i="83"/>
  <c r="AZT96" i="83"/>
  <c r="AZS96" i="83"/>
  <c r="AZU95" i="83"/>
  <c r="AZT95" i="83"/>
  <c r="AZS95" i="83"/>
  <c r="AZU94" i="83"/>
  <c r="AZT94" i="83"/>
  <c r="AZS94" i="83"/>
  <c r="AZU93" i="83"/>
  <c r="AZT93" i="83"/>
  <c r="AZS93" i="83"/>
  <c r="AZU92" i="83"/>
  <c r="AZT92" i="83"/>
  <c r="AZS92" i="83"/>
  <c r="AZU91" i="83"/>
  <c r="AZT91" i="83"/>
  <c r="AZS91" i="83"/>
  <c r="AZU90" i="83"/>
  <c r="AZT90" i="83"/>
  <c r="AZS90" i="83"/>
  <c r="AZU89" i="83"/>
  <c r="AZT89" i="83"/>
  <c r="AZS89" i="83"/>
  <c r="AZU88" i="83"/>
  <c r="AZT88" i="83"/>
  <c r="AZS88" i="83"/>
  <c r="AZU87" i="83"/>
  <c r="AZT87" i="83"/>
  <c r="AZS87" i="83"/>
  <c r="AZU86" i="83"/>
  <c r="AZT86" i="83"/>
  <c r="AZS86" i="83"/>
  <c r="AZU85" i="83"/>
  <c r="AZT85" i="83"/>
  <c r="AZS85" i="83"/>
  <c r="AZU84" i="83"/>
  <c r="AZT84" i="83"/>
  <c r="AZS84" i="83"/>
  <c r="AZU83" i="83"/>
  <c r="AZT83" i="83"/>
  <c r="AZS83" i="83"/>
  <c r="AZU82" i="83"/>
  <c r="AZT82" i="83"/>
  <c r="AZS82" i="83"/>
  <c r="AZU81" i="83"/>
  <c r="AZT81" i="83"/>
  <c r="AZS81" i="83"/>
  <c r="AZU80" i="83"/>
  <c r="AZT80" i="83"/>
  <c r="AZS80" i="83"/>
  <c r="AZU79" i="83"/>
  <c r="AZT79" i="83"/>
  <c r="AZS79" i="83"/>
  <c r="AZU78" i="83"/>
  <c r="AZT78" i="83"/>
  <c r="AZS78" i="83"/>
  <c r="AZU77" i="83"/>
  <c r="AZT77" i="83"/>
  <c r="AZS77" i="83"/>
  <c r="AZU76" i="83"/>
  <c r="AZT76" i="83"/>
  <c r="AZS76" i="83"/>
  <c r="AZU75" i="83"/>
  <c r="AZT75" i="83"/>
  <c r="AZS75" i="83"/>
  <c r="AZU74" i="83"/>
  <c r="AZT74" i="83"/>
  <c r="AZS74" i="83"/>
  <c r="AZU73" i="83"/>
  <c r="AZT73" i="83"/>
  <c r="AZS73" i="83"/>
  <c r="AZU72" i="83"/>
  <c r="AZT72" i="83"/>
  <c r="AZS72" i="83"/>
  <c r="AZU71" i="83"/>
  <c r="AZT71" i="83"/>
  <c r="AZS71" i="83"/>
  <c r="AZU70" i="83"/>
  <c r="AZT70" i="83"/>
  <c r="AZS70" i="83"/>
  <c r="AZU69" i="83"/>
  <c r="AZT69" i="83"/>
  <c r="AZS69" i="83"/>
  <c r="AZU68" i="83"/>
  <c r="AZT68" i="83"/>
  <c r="AZS68" i="83"/>
  <c r="AZU67" i="83"/>
  <c r="AZT67" i="83"/>
  <c r="AZS67" i="83"/>
  <c r="AZU66" i="83"/>
  <c r="AZT66" i="83"/>
  <c r="AZS66" i="83"/>
  <c r="AZU65" i="83"/>
  <c r="AZT65" i="83"/>
  <c r="AZS65" i="83"/>
  <c r="AZU64" i="83"/>
  <c r="AZT64" i="83"/>
  <c r="AZS64" i="83"/>
  <c r="AZU63" i="83"/>
  <c r="AZT63" i="83"/>
  <c r="AZS63" i="83"/>
  <c r="AZU62" i="83"/>
  <c r="AZT62" i="83"/>
  <c r="AZS62" i="83"/>
  <c r="AZU61" i="83"/>
  <c r="AZT61" i="83"/>
  <c r="AZS61" i="83"/>
  <c r="AZU60" i="83"/>
  <c r="AZT60" i="83"/>
  <c r="AZS60" i="83"/>
  <c r="AZU59" i="83"/>
  <c r="AZT59" i="83"/>
  <c r="AZS59" i="83"/>
  <c r="AZU58" i="83"/>
  <c r="AZT58" i="83"/>
  <c r="AZS58" i="83"/>
  <c r="AZU57" i="83"/>
  <c r="AZT57" i="83"/>
  <c r="AZS57" i="83"/>
  <c r="AZU56" i="83"/>
  <c r="AZT56" i="83"/>
  <c r="AZS56" i="83"/>
  <c r="AZU55" i="83"/>
  <c r="AZT55" i="83"/>
  <c r="AZS55" i="83"/>
  <c r="AZU54" i="83"/>
  <c r="AZT54" i="83"/>
  <c r="AZS54" i="83"/>
  <c r="AZU53" i="83"/>
  <c r="AZT53" i="83"/>
  <c r="AZS53" i="83"/>
  <c r="AZU52" i="83"/>
  <c r="AZT52" i="83"/>
  <c r="AZS52" i="83"/>
  <c r="AZU51" i="83"/>
  <c r="AZT51" i="83"/>
  <c r="AZS51" i="83"/>
  <c r="AZU50" i="83"/>
  <c r="AZT50" i="83"/>
  <c r="AZS50" i="83"/>
  <c r="AZU11" i="83"/>
  <c r="AZT11" i="83"/>
  <c r="AZS11" i="83"/>
  <c r="AZU9" i="83"/>
  <c r="AZT9" i="83"/>
  <c r="AZS9" i="83"/>
  <c r="AZU1" i="83"/>
  <c r="AZS1" i="83"/>
  <c r="AZO1" i="83"/>
  <c r="AZT1" i="83" s="1"/>
  <c r="AZN110" i="83"/>
  <c r="AZM110" i="83"/>
  <c r="AZL110" i="83"/>
  <c r="AZN109" i="83"/>
  <c r="AZM109" i="83"/>
  <c r="AZL109" i="83"/>
  <c r="AZN108" i="83"/>
  <c r="AZM108" i="83"/>
  <c r="AZL108" i="83"/>
  <c r="AZN107" i="83"/>
  <c r="AZM107" i="83"/>
  <c r="AZL107" i="83"/>
  <c r="AZN106" i="83"/>
  <c r="AZM106" i="83"/>
  <c r="AZL106" i="83"/>
  <c r="AZN105" i="83"/>
  <c r="AZM105" i="83"/>
  <c r="AZL105" i="83"/>
  <c r="AZN104" i="83"/>
  <c r="AZM104" i="83"/>
  <c r="AZL104" i="83"/>
  <c r="AZN103" i="83"/>
  <c r="AZM103" i="83"/>
  <c r="AZL103" i="83"/>
  <c r="AZN102" i="83"/>
  <c r="AZM102" i="83"/>
  <c r="AZL102" i="83"/>
  <c r="AZN101" i="83"/>
  <c r="AZM101" i="83"/>
  <c r="AZL101" i="83"/>
  <c r="AZN100" i="83"/>
  <c r="AZM100" i="83"/>
  <c r="AZL100" i="83"/>
  <c r="AZN99" i="83"/>
  <c r="AZM99" i="83"/>
  <c r="AZL99" i="83"/>
  <c r="AZN98" i="83"/>
  <c r="AZM98" i="83"/>
  <c r="AZL98" i="83"/>
  <c r="AZN97" i="83"/>
  <c r="AZM97" i="83"/>
  <c r="AZL97" i="83"/>
  <c r="AZN96" i="83"/>
  <c r="AZM96" i="83"/>
  <c r="AZL96" i="83"/>
  <c r="AZN95" i="83"/>
  <c r="AZM95" i="83"/>
  <c r="AZL95" i="83"/>
  <c r="AZN94" i="83"/>
  <c r="AZM94" i="83"/>
  <c r="AZL94" i="83"/>
  <c r="AZN93" i="83"/>
  <c r="AZM93" i="83"/>
  <c r="AZL93" i="83"/>
  <c r="AZN92" i="83"/>
  <c r="AZM92" i="83"/>
  <c r="AZL92" i="83"/>
  <c r="AZN91" i="83"/>
  <c r="AZM91" i="83"/>
  <c r="AZL91" i="83"/>
  <c r="AZN90" i="83"/>
  <c r="AZM90" i="83"/>
  <c r="AZL90" i="83"/>
  <c r="AZN89" i="83"/>
  <c r="AZM89" i="83"/>
  <c r="AZL89" i="83"/>
  <c r="AZN88" i="83"/>
  <c r="AZM88" i="83"/>
  <c r="AZL88" i="83"/>
  <c r="AZN87" i="83"/>
  <c r="AZM87" i="83"/>
  <c r="AZL87" i="83"/>
  <c r="AZN86" i="83"/>
  <c r="AZM86" i="83"/>
  <c r="AZL86" i="83"/>
  <c r="AZN85" i="83"/>
  <c r="AZM85" i="83"/>
  <c r="AZL85" i="83"/>
  <c r="AZN84" i="83"/>
  <c r="AZM84" i="83"/>
  <c r="AZL84" i="83"/>
  <c r="AZN83" i="83"/>
  <c r="AZM83" i="83"/>
  <c r="AZL83" i="83"/>
  <c r="AZN82" i="83"/>
  <c r="AZM82" i="83"/>
  <c r="AZL82" i="83"/>
  <c r="AZN81" i="83"/>
  <c r="AZM81" i="83"/>
  <c r="AZL81" i="83"/>
  <c r="AZN80" i="83"/>
  <c r="AZM80" i="83"/>
  <c r="AZL80" i="83"/>
  <c r="AZN79" i="83"/>
  <c r="AZM79" i="83"/>
  <c r="AZL79" i="83"/>
  <c r="AZN78" i="83"/>
  <c r="AZM78" i="83"/>
  <c r="AZL78" i="83"/>
  <c r="AZN77" i="83"/>
  <c r="AZM77" i="83"/>
  <c r="AZL77" i="83"/>
  <c r="AZN76" i="83"/>
  <c r="AZM76" i="83"/>
  <c r="AZL76" i="83"/>
  <c r="AZN75" i="83"/>
  <c r="AZM75" i="83"/>
  <c r="AZL75" i="83"/>
  <c r="AZN74" i="83"/>
  <c r="AZM74" i="83"/>
  <c r="AZL74" i="83"/>
  <c r="AZN73" i="83"/>
  <c r="AZM73" i="83"/>
  <c r="AZL73" i="83"/>
  <c r="AZN72" i="83"/>
  <c r="AZM72" i="83"/>
  <c r="AZL72" i="83"/>
  <c r="AZN71" i="83"/>
  <c r="AZM71" i="83"/>
  <c r="AZL71" i="83"/>
  <c r="AZN70" i="83"/>
  <c r="AZM70" i="83"/>
  <c r="AZL70" i="83"/>
  <c r="AZN69" i="83"/>
  <c r="AZM69" i="83"/>
  <c r="AZL69" i="83"/>
  <c r="AZN68" i="83"/>
  <c r="AZM68" i="83"/>
  <c r="AZL68" i="83"/>
  <c r="AZN67" i="83"/>
  <c r="AZM67" i="83"/>
  <c r="AZL67" i="83"/>
  <c r="AZN66" i="83"/>
  <c r="AZM66" i="83"/>
  <c r="AZL66" i="83"/>
  <c r="AZN65" i="83"/>
  <c r="AZM65" i="83"/>
  <c r="AZL65" i="83"/>
  <c r="AZN64" i="83"/>
  <c r="AZM64" i="83"/>
  <c r="AZL64" i="83"/>
  <c r="AZN63" i="83"/>
  <c r="AZM63" i="83"/>
  <c r="AZL63" i="83"/>
  <c r="AZN62" i="83"/>
  <c r="AZM62" i="83"/>
  <c r="AZL62" i="83"/>
  <c r="AZN61" i="83"/>
  <c r="AZM61" i="83"/>
  <c r="AZL61" i="83"/>
  <c r="AZN60" i="83"/>
  <c r="AZM60" i="83"/>
  <c r="AZL60" i="83"/>
  <c r="AZN59" i="83"/>
  <c r="AZM59" i="83"/>
  <c r="AZL59" i="83"/>
  <c r="AZN58" i="83"/>
  <c r="AZM58" i="83"/>
  <c r="AZL58" i="83"/>
  <c r="AZN57" i="83"/>
  <c r="AZM57" i="83"/>
  <c r="AZL57" i="83"/>
  <c r="AZN56" i="83"/>
  <c r="AZM56" i="83"/>
  <c r="AZL56" i="83"/>
  <c r="AZN55" i="83"/>
  <c r="AZM55" i="83"/>
  <c r="AZL55" i="83"/>
  <c r="AZN54" i="83"/>
  <c r="AZM54" i="83"/>
  <c r="AZL54" i="83"/>
  <c r="AZN53" i="83"/>
  <c r="AZM53" i="83"/>
  <c r="AZL53" i="83"/>
  <c r="AZN52" i="83"/>
  <c r="AZM52" i="83"/>
  <c r="AZL52" i="83"/>
  <c r="AZN51" i="83"/>
  <c r="AZM51" i="83"/>
  <c r="AZL51" i="83"/>
  <c r="AZN50" i="83"/>
  <c r="AZM50" i="83"/>
  <c r="AZL50" i="83"/>
  <c r="AZN49" i="83"/>
  <c r="AZM49" i="83"/>
  <c r="AZL49" i="83"/>
  <c r="AZN48" i="83"/>
  <c r="AZM48" i="83"/>
  <c r="AZL48" i="83"/>
  <c r="AZN47" i="83"/>
  <c r="AZM47" i="83"/>
  <c r="AZL47" i="83"/>
  <c r="AZN46" i="83"/>
  <c r="AZM46" i="83"/>
  <c r="AZL46" i="83"/>
  <c r="AZN45" i="83"/>
  <c r="AZM45" i="83"/>
  <c r="AZL45" i="83"/>
  <c r="AZN44" i="83"/>
  <c r="AZM44" i="83"/>
  <c r="AZL44" i="83"/>
  <c r="AZN43" i="83"/>
  <c r="AZM43" i="83"/>
  <c r="AZL43" i="83"/>
  <c r="AZN11" i="83"/>
  <c r="AZM11" i="83"/>
  <c r="AZL11" i="83"/>
  <c r="AZN9" i="83"/>
  <c r="AZM9" i="83"/>
  <c r="AZL9" i="83"/>
  <c r="AZN1" i="83"/>
  <c r="AZL1" i="83"/>
  <c r="AZH1" i="83"/>
  <c r="AZM1" i="83" s="1"/>
  <c r="AZG110" i="83"/>
  <c r="AZF110" i="83"/>
  <c r="AZE110" i="83"/>
  <c r="AZG109" i="83"/>
  <c r="AZF109" i="83"/>
  <c r="AZE109" i="83"/>
  <c r="AZG108" i="83"/>
  <c r="AZF108" i="83"/>
  <c r="AZE108" i="83"/>
  <c r="AZG107" i="83"/>
  <c r="AZF107" i="83"/>
  <c r="AZE107" i="83"/>
  <c r="AZG106" i="83"/>
  <c r="AZF106" i="83"/>
  <c r="AZE106" i="83"/>
  <c r="AZG105" i="83"/>
  <c r="AZF105" i="83"/>
  <c r="AZE105" i="83"/>
  <c r="AZG104" i="83"/>
  <c r="AZF104" i="83"/>
  <c r="AZE104" i="83"/>
  <c r="AZG103" i="83"/>
  <c r="AZF103" i="83"/>
  <c r="AZE103" i="83"/>
  <c r="AZG102" i="83"/>
  <c r="AZF102" i="83"/>
  <c r="AZE102" i="83"/>
  <c r="AZG101" i="83"/>
  <c r="AZF101" i="83"/>
  <c r="AZE101" i="83"/>
  <c r="AZG100" i="83"/>
  <c r="AZF100" i="83"/>
  <c r="AZE100" i="83"/>
  <c r="AZG99" i="83"/>
  <c r="AZF99" i="83"/>
  <c r="AZE99" i="83"/>
  <c r="AZG98" i="83"/>
  <c r="AZF98" i="83"/>
  <c r="AZE98" i="83"/>
  <c r="AZG97" i="83"/>
  <c r="AZF97" i="83"/>
  <c r="AZE97" i="83"/>
  <c r="AZG96" i="83"/>
  <c r="AZF96" i="83"/>
  <c r="AZE96" i="83"/>
  <c r="AZG95" i="83"/>
  <c r="AZF95" i="83"/>
  <c r="AZE95" i="83"/>
  <c r="AZG94" i="83"/>
  <c r="AZF94" i="83"/>
  <c r="AZE94" i="83"/>
  <c r="AZG93" i="83"/>
  <c r="AZF93" i="83"/>
  <c r="AZE93" i="83"/>
  <c r="AZG92" i="83"/>
  <c r="AZF92" i="83"/>
  <c r="AZE92" i="83"/>
  <c r="AZG91" i="83"/>
  <c r="AZF91" i="83"/>
  <c r="AZE91" i="83"/>
  <c r="AZG90" i="83"/>
  <c r="AZF90" i="83"/>
  <c r="AZE90" i="83"/>
  <c r="AZG89" i="83"/>
  <c r="AZF89" i="83"/>
  <c r="AZE89" i="83"/>
  <c r="AZG88" i="83"/>
  <c r="AZF88" i="83"/>
  <c r="AZE88" i="83"/>
  <c r="AZG87" i="83"/>
  <c r="AZF87" i="83"/>
  <c r="AZE87" i="83"/>
  <c r="AZG86" i="83"/>
  <c r="AZF86" i="83"/>
  <c r="AZE86" i="83"/>
  <c r="AZG85" i="83"/>
  <c r="AZF85" i="83"/>
  <c r="AZE85" i="83"/>
  <c r="AZG84" i="83"/>
  <c r="AZF84" i="83"/>
  <c r="AZE84" i="83"/>
  <c r="AZG83" i="83"/>
  <c r="AZF83" i="83"/>
  <c r="AZE83" i="83"/>
  <c r="AZG82" i="83"/>
  <c r="AZF82" i="83"/>
  <c r="AZE82" i="83"/>
  <c r="AZG81" i="83"/>
  <c r="AZF81" i="83"/>
  <c r="AZE81" i="83"/>
  <c r="AZG80" i="83"/>
  <c r="AZF80" i="83"/>
  <c r="AZE80" i="83"/>
  <c r="AZG79" i="83"/>
  <c r="AZF79" i="83"/>
  <c r="AZE79" i="83"/>
  <c r="AZG78" i="83"/>
  <c r="AZF78" i="83"/>
  <c r="AZE78" i="83"/>
  <c r="AZG77" i="83"/>
  <c r="AZF77" i="83"/>
  <c r="AZE77" i="83"/>
  <c r="AZG76" i="83"/>
  <c r="AZF76" i="83"/>
  <c r="AZE76" i="83"/>
  <c r="AZG75" i="83"/>
  <c r="AZF75" i="83"/>
  <c r="AZE75" i="83"/>
  <c r="AZG74" i="83"/>
  <c r="AZF74" i="83"/>
  <c r="AZE74" i="83"/>
  <c r="AZG73" i="83"/>
  <c r="AZF73" i="83"/>
  <c r="AZE73" i="83"/>
  <c r="AZG72" i="83"/>
  <c r="AZF72" i="83"/>
  <c r="AZE72" i="83"/>
  <c r="AZG71" i="83"/>
  <c r="AZF71" i="83"/>
  <c r="AZE71" i="83"/>
  <c r="AZG70" i="83"/>
  <c r="AZF70" i="83"/>
  <c r="AZE70" i="83"/>
  <c r="AZG69" i="83"/>
  <c r="AZF69" i="83"/>
  <c r="AZE69" i="83"/>
  <c r="AZG68" i="83"/>
  <c r="AZF68" i="83"/>
  <c r="AZE68" i="83"/>
  <c r="AZG67" i="83"/>
  <c r="AZF67" i="83"/>
  <c r="AZE67" i="83"/>
  <c r="AZG66" i="83"/>
  <c r="AZF66" i="83"/>
  <c r="AZE66" i="83"/>
  <c r="AZG65" i="83"/>
  <c r="AZF65" i="83"/>
  <c r="AZE65" i="83"/>
  <c r="AZG64" i="83"/>
  <c r="AZF64" i="83"/>
  <c r="AZE64" i="83"/>
  <c r="AZG63" i="83"/>
  <c r="AZF63" i="83"/>
  <c r="AZE63" i="83"/>
  <c r="AZG62" i="83"/>
  <c r="AZF62" i="83"/>
  <c r="AZE62" i="83"/>
  <c r="AZG61" i="83"/>
  <c r="AZF61" i="83"/>
  <c r="AZE61" i="83"/>
  <c r="AZG60" i="83"/>
  <c r="AZF60" i="83"/>
  <c r="AZE60" i="83"/>
  <c r="AZG59" i="83"/>
  <c r="AZF59" i="83"/>
  <c r="AZE59" i="83"/>
  <c r="AZG58" i="83"/>
  <c r="AZF58" i="83"/>
  <c r="AZE58" i="83"/>
  <c r="AZG57" i="83"/>
  <c r="AZF57" i="83"/>
  <c r="AZE57" i="83"/>
  <c r="AZG56" i="83"/>
  <c r="AZF56" i="83"/>
  <c r="AZE56" i="83"/>
  <c r="AZG55" i="83"/>
  <c r="AZF55" i="83"/>
  <c r="AZE55" i="83"/>
  <c r="AZG54" i="83"/>
  <c r="AZF54" i="83"/>
  <c r="AZE54" i="83"/>
  <c r="AZG11" i="83"/>
  <c r="AZF11" i="83"/>
  <c r="AZE11" i="83"/>
  <c r="AZG9" i="83"/>
  <c r="AZF9" i="83"/>
  <c r="AZE9" i="83"/>
  <c r="AZA1" i="83"/>
  <c r="AYZ110" i="83"/>
  <c r="AYY110" i="83"/>
  <c r="AYX110" i="83"/>
  <c r="AYZ109" i="83"/>
  <c r="AYY109" i="83"/>
  <c r="AYX109" i="83"/>
  <c r="AYZ108" i="83"/>
  <c r="AYY108" i="83"/>
  <c r="AYX108" i="83"/>
  <c r="AYZ107" i="83"/>
  <c r="AYY107" i="83"/>
  <c r="AYX107" i="83"/>
  <c r="AYZ106" i="83"/>
  <c r="AYY106" i="83"/>
  <c r="AYX106" i="83"/>
  <c r="AYZ105" i="83"/>
  <c r="AYY105" i="83"/>
  <c r="AYX105" i="83"/>
  <c r="AYZ104" i="83"/>
  <c r="AYY104" i="83"/>
  <c r="AYX104" i="83"/>
  <c r="AYZ103" i="83"/>
  <c r="AYY103" i="83"/>
  <c r="AYX103" i="83"/>
  <c r="AYZ102" i="83"/>
  <c r="AYY102" i="83"/>
  <c r="AYX102" i="83"/>
  <c r="AYZ101" i="83"/>
  <c r="AYY101" i="83"/>
  <c r="AYX101" i="83"/>
  <c r="AYZ100" i="83"/>
  <c r="AYY100" i="83"/>
  <c r="AYX100" i="83"/>
  <c r="AYZ99" i="83"/>
  <c r="AYY99" i="83"/>
  <c r="AYX99" i="83"/>
  <c r="AYZ98" i="83"/>
  <c r="AYY98" i="83"/>
  <c r="AYX98" i="83"/>
  <c r="AYZ97" i="83"/>
  <c r="AYY97" i="83"/>
  <c r="AYX97" i="83"/>
  <c r="AYZ96" i="83"/>
  <c r="AYY96" i="83"/>
  <c r="AYX96" i="83"/>
  <c r="AYZ95" i="83"/>
  <c r="AYY95" i="83"/>
  <c r="AYX95" i="83"/>
  <c r="AYZ94" i="83"/>
  <c r="AYY94" i="83"/>
  <c r="AYX94" i="83"/>
  <c r="AYZ93" i="83"/>
  <c r="AYY93" i="83"/>
  <c r="AYX93" i="83"/>
  <c r="AYZ92" i="83"/>
  <c r="AYY92" i="83"/>
  <c r="AYX92" i="83"/>
  <c r="AYZ91" i="83"/>
  <c r="AYY91" i="83"/>
  <c r="AYX91" i="83"/>
  <c r="AYZ90" i="83"/>
  <c r="AYY90" i="83"/>
  <c r="AYX90" i="83"/>
  <c r="AYZ89" i="83"/>
  <c r="AYY89" i="83"/>
  <c r="AYX89" i="83"/>
  <c r="AYZ88" i="83"/>
  <c r="AYY88" i="83"/>
  <c r="AYX88" i="83"/>
  <c r="AYZ87" i="83"/>
  <c r="AYY87" i="83"/>
  <c r="AYX87" i="83"/>
  <c r="AYZ86" i="83"/>
  <c r="AYY86" i="83"/>
  <c r="AYX86" i="83"/>
  <c r="AYZ85" i="83"/>
  <c r="AYY85" i="83"/>
  <c r="AYX85" i="83"/>
  <c r="AYZ84" i="83"/>
  <c r="AYY84" i="83"/>
  <c r="AYX84" i="83"/>
  <c r="AYZ83" i="83"/>
  <c r="AYY83" i="83"/>
  <c r="AYX83" i="83"/>
  <c r="AYZ82" i="83"/>
  <c r="AYY82" i="83"/>
  <c r="AYX82" i="83"/>
  <c r="AYZ81" i="83"/>
  <c r="AYY81" i="83"/>
  <c r="AYX81" i="83"/>
  <c r="AYZ80" i="83"/>
  <c r="AYY80" i="83"/>
  <c r="AYX80" i="83"/>
  <c r="AYZ79" i="83"/>
  <c r="AYY79" i="83"/>
  <c r="AYX79" i="83"/>
  <c r="AYZ78" i="83"/>
  <c r="AYY78" i="83"/>
  <c r="AYX78" i="83"/>
  <c r="AYZ77" i="83"/>
  <c r="AYY77" i="83"/>
  <c r="AYX77" i="83"/>
  <c r="AYZ76" i="83"/>
  <c r="AYY76" i="83"/>
  <c r="AYX76" i="83"/>
  <c r="AYZ75" i="83"/>
  <c r="AYY75" i="83"/>
  <c r="AYX75" i="83"/>
  <c r="AYZ74" i="83"/>
  <c r="AYY74" i="83"/>
  <c r="AYX74" i="83"/>
  <c r="AYZ73" i="83"/>
  <c r="AYY73" i="83"/>
  <c r="AYX73" i="83"/>
  <c r="AYZ72" i="83"/>
  <c r="AYY72" i="83"/>
  <c r="AYX72" i="83"/>
  <c r="AYZ71" i="83"/>
  <c r="AYY71" i="83"/>
  <c r="AYX71" i="83"/>
  <c r="AYZ70" i="83"/>
  <c r="AYY70" i="83"/>
  <c r="AYX70" i="83"/>
  <c r="AYZ69" i="83"/>
  <c r="AYY69" i="83"/>
  <c r="AYX69" i="83"/>
  <c r="AYZ68" i="83"/>
  <c r="AYY68" i="83"/>
  <c r="AYX68" i="83"/>
  <c r="AYZ67" i="83"/>
  <c r="AYY67" i="83"/>
  <c r="AYX67" i="83"/>
  <c r="AYZ66" i="83"/>
  <c r="AYY66" i="83"/>
  <c r="AYX66" i="83"/>
  <c r="AYZ65" i="83"/>
  <c r="AYY65" i="83"/>
  <c r="AYX65" i="83"/>
  <c r="AYZ64" i="83"/>
  <c r="AYY64" i="83"/>
  <c r="AYX64" i="83"/>
  <c r="AYZ63" i="83"/>
  <c r="AYY63" i="83"/>
  <c r="AYX63" i="83"/>
  <c r="AYZ62" i="83"/>
  <c r="AYY62" i="83"/>
  <c r="AYX62" i="83"/>
  <c r="AYZ61" i="83"/>
  <c r="AYY61" i="83"/>
  <c r="AYX61" i="83"/>
  <c r="AYZ60" i="83"/>
  <c r="AYY60" i="83"/>
  <c r="AYX60" i="83"/>
  <c r="AYZ59" i="83"/>
  <c r="AYY59" i="83"/>
  <c r="AYX59" i="83"/>
  <c r="AYZ58" i="83"/>
  <c r="AYY58" i="83"/>
  <c r="AYX58" i="83"/>
  <c r="AYZ57" i="83"/>
  <c r="AYY57" i="83"/>
  <c r="AYX57" i="83"/>
  <c r="AYZ56" i="83"/>
  <c r="AYY56" i="83"/>
  <c r="AYX56" i="83"/>
  <c r="AYZ11" i="83"/>
  <c r="AYY11" i="83"/>
  <c r="AYX11" i="83"/>
  <c r="AYZ9" i="83"/>
  <c r="AYY9" i="83"/>
  <c r="AYX9" i="83"/>
  <c r="AYZ1" i="83"/>
  <c r="AYX1" i="83"/>
  <c r="AYT1" i="83"/>
  <c r="AYY1" i="83" s="1"/>
  <c r="AYS110" i="83"/>
  <c r="AYR110" i="83"/>
  <c r="AYQ110" i="83"/>
  <c r="AYS109" i="83"/>
  <c r="AYR109" i="83"/>
  <c r="AYQ109" i="83"/>
  <c r="AYS108" i="83"/>
  <c r="AYR108" i="83"/>
  <c r="AYQ108" i="83"/>
  <c r="AYS107" i="83"/>
  <c r="AYR107" i="83"/>
  <c r="AYQ107" i="83"/>
  <c r="AYS106" i="83"/>
  <c r="AYR106" i="83"/>
  <c r="AYQ106" i="83"/>
  <c r="AYS105" i="83"/>
  <c r="AYR105" i="83"/>
  <c r="AYQ105" i="83"/>
  <c r="AYS104" i="83"/>
  <c r="AYR104" i="83"/>
  <c r="AYQ104" i="83"/>
  <c r="AYS103" i="83"/>
  <c r="AYR103" i="83"/>
  <c r="AYQ103" i="83"/>
  <c r="AYS102" i="83"/>
  <c r="AYR102" i="83"/>
  <c r="AYQ102" i="83"/>
  <c r="AYS101" i="83"/>
  <c r="AYR101" i="83"/>
  <c r="AYQ101" i="83"/>
  <c r="AYS100" i="83"/>
  <c r="AYR100" i="83"/>
  <c r="AYQ100" i="83"/>
  <c r="AYS99" i="83"/>
  <c r="AYR99" i="83"/>
  <c r="AYQ99" i="83"/>
  <c r="AYS98" i="83"/>
  <c r="AYR98" i="83"/>
  <c r="AYQ98" i="83"/>
  <c r="AYS97" i="83"/>
  <c r="AYR97" i="83"/>
  <c r="AYQ97" i="83"/>
  <c r="AYS96" i="83"/>
  <c r="AYR96" i="83"/>
  <c r="AYQ96" i="83"/>
  <c r="AYS95" i="83"/>
  <c r="AYR95" i="83"/>
  <c r="AYQ95" i="83"/>
  <c r="AYS94" i="83"/>
  <c r="AYR94" i="83"/>
  <c r="AYQ94" i="83"/>
  <c r="AYS93" i="83"/>
  <c r="AYR93" i="83"/>
  <c r="AYQ93" i="83"/>
  <c r="AYS92" i="83"/>
  <c r="AYR92" i="83"/>
  <c r="AYQ92" i="83"/>
  <c r="AYS91" i="83"/>
  <c r="AYR91" i="83"/>
  <c r="AYQ91" i="83"/>
  <c r="AYS90" i="83"/>
  <c r="AYR90" i="83"/>
  <c r="AYQ90" i="83"/>
  <c r="AYS89" i="83"/>
  <c r="AYR89" i="83"/>
  <c r="AYQ89" i="83"/>
  <c r="AYS88" i="83"/>
  <c r="AYR88" i="83"/>
  <c r="AYQ88" i="83"/>
  <c r="AYS87" i="83"/>
  <c r="AYR87" i="83"/>
  <c r="AYQ87" i="83"/>
  <c r="AYS86" i="83"/>
  <c r="AYR86" i="83"/>
  <c r="AYQ86" i="83"/>
  <c r="AYS85" i="83"/>
  <c r="AYR85" i="83"/>
  <c r="AYQ85" i="83"/>
  <c r="AYS84" i="83"/>
  <c r="AYR84" i="83"/>
  <c r="AYQ84" i="83"/>
  <c r="AYS83" i="83"/>
  <c r="AYR83" i="83"/>
  <c r="AYQ83" i="83"/>
  <c r="AYS82" i="83"/>
  <c r="AYR82" i="83"/>
  <c r="AYQ82" i="83"/>
  <c r="AYS81" i="83"/>
  <c r="AYR81" i="83"/>
  <c r="AYQ81" i="83"/>
  <c r="AYS80" i="83"/>
  <c r="AYR80" i="83"/>
  <c r="AYQ80" i="83"/>
  <c r="AYS79" i="83"/>
  <c r="AYR79" i="83"/>
  <c r="AYQ79" i="83"/>
  <c r="AYS78" i="83"/>
  <c r="AYR78" i="83"/>
  <c r="AYQ78" i="83"/>
  <c r="AYS77" i="83"/>
  <c r="AYR77" i="83"/>
  <c r="AYQ77" i="83"/>
  <c r="AYS76" i="83"/>
  <c r="AYR76" i="83"/>
  <c r="AYQ76" i="83"/>
  <c r="AYS75" i="83"/>
  <c r="AYR75" i="83"/>
  <c r="AYQ75" i="83"/>
  <c r="AYS74" i="83"/>
  <c r="AYR74" i="83"/>
  <c r="AYQ74" i="83"/>
  <c r="AYS73" i="83"/>
  <c r="AYR73" i="83"/>
  <c r="AYQ73" i="83"/>
  <c r="AYS72" i="83"/>
  <c r="AYR72" i="83"/>
  <c r="AYQ72" i="83"/>
  <c r="AYS71" i="83"/>
  <c r="AYR71" i="83"/>
  <c r="AYQ71" i="83"/>
  <c r="AYS70" i="83"/>
  <c r="AYR70" i="83"/>
  <c r="AYQ70" i="83"/>
  <c r="AYS69" i="83"/>
  <c r="AYR69" i="83"/>
  <c r="AYQ69" i="83"/>
  <c r="AYS68" i="83"/>
  <c r="AYR68" i="83"/>
  <c r="AYQ68" i="83"/>
  <c r="AYS67" i="83"/>
  <c r="AYR67" i="83"/>
  <c r="AYQ67" i="83"/>
  <c r="AYS66" i="83"/>
  <c r="AYR66" i="83"/>
  <c r="AYQ66" i="83"/>
  <c r="AYS65" i="83"/>
  <c r="AYR65" i="83"/>
  <c r="AYQ65" i="83"/>
  <c r="AYS64" i="83"/>
  <c r="AYR64" i="83"/>
  <c r="AYQ64" i="83"/>
  <c r="AYS63" i="83"/>
  <c r="AYR63" i="83"/>
  <c r="AYQ63" i="83"/>
  <c r="AYS62" i="83"/>
  <c r="AYR62" i="83"/>
  <c r="AYQ62" i="83"/>
  <c r="AYS61" i="83"/>
  <c r="AYR61" i="83"/>
  <c r="AYQ61" i="83"/>
  <c r="AYS60" i="83"/>
  <c r="AYR60" i="83"/>
  <c r="AYQ60" i="83"/>
  <c r="AYS59" i="83"/>
  <c r="AYR59" i="83"/>
  <c r="AYQ59" i="83"/>
  <c r="AYS58" i="83"/>
  <c r="AYR58" i="83"/>
  <c r="AYQ58" i="83"/>
  <c r="AYS57" i="83"/>
  <c r="AYR57" i="83"/>
  <c r="AYQ57" i="83"/>
  <c r="AYS56" i="83"/>
  <c r="AYR56" i="83"/>
  <c r="AYQ56" i="83"/>
  <c r="AYS55" i="83"/>
  <c r="AYR55" i="83"/>
  <c r="AYQ55" i="83"/>
  <c r="AYS54" i="83"/>
  <c r="AYR54" i="83"/>
  <c r="AYQ54" i="83"/>
  <c r="AYS53" i="83"/>
  <c r="AYR53" i="83"/>
  <c r="AYQ53" i="83"/>
  <c r="AYS52" i="83"/>
  <c r="AYR52" i="83"/>
  <c r="AYQ52" i="83"/>
  <c r="AYS51" i="83"/>
  <c r="AYR51" i="83"/>
  <c r="AYQ51" i="83"/>
  <c r="AYS50" i="83"/>
  <c r="AYR50" i="83"/>
  <c r="AYQ50" i="83"/>
  <c r="AYS49" i="83"/>
  <c r="AYR49" i="83"/>
  <c r="AYQ49" i="83"/>
  <c r="AYS11" i="83"/>
  <c r="AYR11" i="83"/>
  <c r="AYQ11" i="83"/>
  <c r="AYS9" i="83"/>
  <c r="AYR9" i="83"/>
  <c r="AYQ9" i="83"/>
  <c r="AYS1" i="83"/>
  <c r="AYQ1" i="83"/>
  <c r="AYM1" i="83"/>
  <c r="AYR1" i="83" s="1"/>
  <c r="AYL110" i="83"/>
  <c r="AYK110" i="83"/>
  <c r="AYJ110" i="83"/>
  <c r="AYL109" i="83"/>
  <c r="AYK109" i="83"/>
  <c r="AYJ109" i="83"/>
  <c r="AYL108" i="83"/>
  <c r="AYK108" i="83"/>
  <c r="AYJ108" i="83"/>
  <c r="AYL107" i="83"/>
  <c r="AYK107" i="83"/>
  <c r="AYJ107" i="83"/>
  <c r="AYL106" i="83"/>
  <c r="AYK106" i="83"/>
  <c r="AYJ106" i="83"/>
  <c r="AYL105" i="83"/>
  <c r="AYK105" i="83"/>
  <c r="AYJ105" i="83"/>
  <c r="AYL104" i="83"/>
  <c r="AYK104" i="83"/>
  <c r="AYJ104" i="83"/>
  <c r="AYL103" i="83"/>
  <c r="AYK103" i="83"/>
  <c r="AYJ103" i="83"/>
  <c r="AYL102" i="83"/>
  <c r="AYK102" i="83"/>
  <c r="AYJ102" i="83"/>
  <c r="AYL101" i="83"/>
  <c r="AYK101" i="83"/>
  <c r="AYJ101" i="83"/>
  <c r="AYL100" i="83"/>
  <c r="AYK100" i="83"/>
  <c r="AYJ100" i="83"/>
  <c r="AYL99" i="83"/>
  <c r="AYK99" i="83"/>
  <c r="AYJ99" i="83"/>
  <c r="AYL98" i="83"/>
  <c r="AYK98" i="83"/>
  <c r="AYJ98" i="83"/>
  <c r="AYL97" i="83"/>
  <c r="AYK97" i="83"/>
  <c r="AYJ97" i="83"/>
  <c r="AYL96" i="83"/>
  <c r="AYK96" i="83"/>
  <c r="AYJ96" i="83"/>
  <c r="AYL95" i="83"/>
  <c r="AYK95" i="83"/>
  <c r="AYJ95" i="83"/>
  <c r="AYL94" i="83"/>
  <c r="AYK94" i="83"/>
  <c r="AYJ94" i="83"/>
  <c r="AYL93" i="83"/>
  <c r="AYK93" i="83"/>
  <c r="AYJ93" i="83"/>
  <c r="AYL92" i="83"/>
  <c r="AYK92" i="83"/>
  <c r="AYJ92" i="83"/>
  <c r="AYL91" i="83"/>
  <c r="AYK91" i="83"/>
  <c r="AYJ91" i="83"/>
  <c r="AYL90" i="83"/>
  <c r="AYK90" i="83"/>
  <c r="AYJ90" i="83"/>
  <c r="AYL89" i="83"/>
  <c r="AYK89" i="83"/>
  <c r="AYJ89" i="83"/>
  <c r="AYL88" i="83"/>
  <c r="AYK88" i="83"/>
  <c r="AYJ88" i="83"/>
  <c r="AYL87" i="83"/>
  <c r="AYK87" i="83"/>
  <c r="AYJ87" i="83"/>
  <c r="AYL86" i="83"/>
  <c r="AYK86" i="83"/>
  <c r="AYJ86" i="83"/>
  <c r="AYL85" i="83"/>
  <c r="AYK85" i="83"/>
  <c r="AYJ85" i="83"/>
  <c r="AYL84" i="83"/>
  <c r="AYK84" i="83"/>
  <c r="AYJ84" i="83"/>
  <c r="AYL83" i="83"/>
  <c r="AYK83" i="83"/>
  <c r="AYJ83" i="83"/>
  <c r="AYL82" i="83"/>
  <c r="AYK82" i="83"/>
  <c r="AYJ82" i="83"/>
  <c r="AYL81" i="83"/>
  <c r="AYK81" i="83"/>
  <c r="AYJ81" i="83"/>
  <c r="AYL80" i="83"/>
  <c r="AYK80" i="83"/>
  <c r="AYJ80" i="83"/>
  <c r="AYL79" i="83"/>
  <c r="AYK79" i="83"/>
  <c r="AYJ79" i="83"/>
  <c r="AYL78" i="83"/>
  <c r="AYK78" i="83"/>
  <c r="AYJ78" i="83"/>
  <c r="AYL77" i="83"/>
  <c r="AYK77" i="83"/>
  <c r="AYJ77" i="83"/>
  <c r="AYL76" i="83"/>
  <c r="AYK76" i="83"/>
  <c r="AYJ76" i="83"/>
  <c r="AYL75" i="83"/>
  <c r="AYK75" i="83"/>
  <c r="AYJ75" i="83"/>
  <c r="AYL74" i="83"/>
  <c r="AYK74" i="83"/>
  <c r="AYJ74" i="83"/>
  <c r="AYL73" i="83"/>
  <c r="AYK73" i="83"/>
  <c r="AYJ73" i="83"/>
  <c r="AYL72" i="83"/>
  <c r="AYK72" i="83"/>
  <c r="AYJ72" i="83"/>
  <c r="AYL71" i="83"/>
  <c r="AYK71" i="83"/>
  <c r="AYJ71" i="83"/>
  <c r="AYL70" i="83"/>
  <c r="AYK70" i="83"/>
  <c r="AYJ70" i="83"/>
  <c r="AYL69" i="83"/>
  <c r="AYK69" i="83"/>
  <c r="AYJ69" i="83"/>
  <c r="AYL68" i="83"/>
  <c r="AYK68" i="83"/>
  <c r="AYJ68" i="83"/>
  <c r="AYL67" i="83"/>
  <c r="AYK67" i="83"/>
  <c r="AYJ67" i="83"/>
  <c r="AYL66" i="83"/>
  <c r="AYK66" i="83"/>
  <c r="AYJ66" i="83"/>
  <c r="AYL65" i="83"/>
  <c r="AYK65" i="83"/>
  <c r="AYJ65" i="83"/>
  <c r="AYL64" i="83"/>
  <c r="AYK64" i="83"/>
  <c r="AYJ64" i="83"/>
  <c r="AYL63" i="83"/>
  <c r="AYK63" i="83"/>
  <c r="AYJ63" i="83"/>
  <c r="AYL62" i="83"/>
  <c r="AYK62" i="83"/>
  <c r="AYJ62" i="83"/>
  <c r="AYL61" i="83"/>
  <c r="AYK61" i="83"/>
  <c r="AYJ61" i="83"/>
  <c r="AYL60" i="83"/>
  <c r="AYK60" i="83"/>
  <c r="AYJ60" i="83"/>
  <c r="AYL11" i="83"/>
  <c r="AYK11" i="83"/>
  <c r="AYJ11" i="83"/>
  <c r="AYL9" i="83"/>
  <c r="AYK9" i="83"/>
  <c r="AYJ9" i="83"/>
  <c r="AYF1" i="83"/>
  <c r="AYE110" i="83"/>
  <c r="AYD110" i="83"/>
  <c r="AYC110" i="83"/>
  <c r="AYE109" i="83"/>
  <c r="AYD109" i="83"/>
  <c r="AYC109" i="83"/>
  <c r="AYE108" i="83"/>
  <c r="AYD108" i="83"/>
  <c r="AYC108" i="83"/>
  <c r="AYE107" i="83"/>
  <c r="AYD107" i="83"/>
  <c r="AYC107" i="83"/>
  <c r="AYE106" i="83"/>
  <c r="AYD106" i="83"/>
  <c r="AYC106" i="83"/>
  <c r="AYE105" i="83"/>
  <c r="AYD105" i="83"/>
  <c r="AYC105" i="83"/>
  <c r="AYE104" i="83"/>
  <c r="AYD104" i="83"/>
  <c r="AYC104" i="83"/>
  <c r="AYE103" i="83"/>
  <c r="AYD103" i="83"/>
  <c r="AYC103" i="83"/>
  <c r="AYE102" i="83"/>
  <c r="AYD102" i="83"/>
  <c r="AYC102" i="83"/>
  <c r="AYE101" i="83"/>
  <c r="AYD101" i="83"/>
  <c r="AYC101" i="83"/>
  <c r="AYE100" i="83"/>
  <c r="AYD100" i="83"/>
  <c r="AYC100" i="83"/>
  <c r="AYE99" i="83"/>
  <c r="AYD99" i="83"/>
  <c r="AYC99" i="83"/>
  <c r="AYE98" i="83"/>
  <c r="AYD98" i="83"/>
  <c r="AYC98" i="83"/>
  <c r="AYE97" i="83"/>
  <c r="AYD97" i="83"/>
  <c r="AYC97" i="83"/>
  <c r="AYE96" i="83"/>
  <c r="AYD96" i="83"/>
  <c r="AYC96" i="83"/>
  <c r="AYE95" i="83"/>
  <c r="AYD95" i="83"/>
  <c r="AYC95" i="83"/>
  <c r="AYE94" i="83"/>
  <c r="AYD94" i="83"/>
  <c r="AYC94" i="83"/>
  <c r="AYE93" i="83"/>
  <c r="AYD93" i="83"/>
  <c r="AYC93" i="83"/>
  <c r="AYE92" i="83"/>
  <c r="AYD92" i="83"/>
  <c r="AYC92" i="83"/>
  <c r="AYE91" i="83"/>
  <c r="AYD91" i="83"/>
  <c r="AYC91" i="83"/>
  <c r="AYE90" i="83"/>
  <c r="AYD90" i="83"/>
  <c r="AYC90" i="83"/>
  <c r="AYE89" i="83"/>
  <c r="AYD89" i="83"/>
  <c r="AYC89" i="83"/>
  <c r="AYE88" i="83"/>
  <c r="AYD88" i="83"/>
  <c r="AYC88" i="83"/>
  <c r="AYE87" i="83"/>
  <c r="AYD87" i="83"/>
  <c r="AYC87" i="83"/>
  <c r="AYE86" i="83"/>
  <c r="AYD86" i="83"/>
  <c r="AYC86" i="83"/>
  <c r="AYE85" i="83"/>
  <c r="AYD85" i="83"/>
  <c r="AYC85" i="83"/>
  <c r="AYE84" i="83"/>
  <c r="AYD84" i="83"/>
  <c r="AYC84" i="83"/>
  <c r="AYE83" i="83"/>
  <c r="AYD83" i="83"/>
  <c r="AYC83" i="83"/>
  <c r="AYE82" i="83"/>
  <c r="AYD82" i="83"/>
  <c r="AYC82" i="83"/>
  <c r="AYE81" i="83"/>
  <c r="AYD81" i="83"/>
  <c r="AYC81" i="83"/>
  <c r="AYE80" i="83"/>
  <c r="AYD80" i="83"/>
  <c r="AYC80" i="83"/>
  <c r="AYE79" i="83"/>
  <c r="AYD79" i="83"/>
  <c r="AYC79" i="83"/>
  <c r="AYE78" i="83"/>
  <c r="AYD78" i="83"/>
  <c r="AYC78" i="83"/>
  <c r="AYE77" i="83"/>
  <c r="AYD77" i="83"/>
  <c r="AYC77" i="83"/>
  <c r="AYE76" i="83"/>
  <c r="AYD76" i="83"/>
  <c r="AYC76" i="83"/>
  <c r="AYE75" i="83"/>
  <c r="AYD75" i="83"/>
  <c r="AYC75" i="83"/>
  <c r="AYE74" i="83"/>
  <c r="AYD74" i="83"/>
  <c r="AYC74" i="83"/>
  <c r="AYE73" i="83"/>
  <c r="AYD73" i="83"/>
  <c r="AYC73" i="83"/>
  <c r="AYE72" i="83"/>
  <c r="AYD72" i="83"/>
  <c r="AYC72" i="83"/>
  <c r="AYE71" i="83"/>
  <c r="AYD71" i="83"/>
  <c r="AYC71" i="83"/>
  <c r="AYE70" i="83"/>
  <c r="AYD70" i="83"/>
  <c r="AYC70" i="83"/>
  <c r="AYE69" i="83"/>
  <c r="AYD69" i="83"/>
  <c r="AYC69" i="83"/>
  <c r="AYE68" i="83"/>
  <c r="AYD68" i="83"/>
  <c r="AYC68" i="83"/>
  <c r="AYE67" i="83"/>
  <c r="AYD67" i="83"/>
  <c r="AYC67" i="83"/>
  <c r="AYE66" i="83"/>
  <c r="AYD66" i="83"/>
  <c r="AYC66" i="83"/>
  <c r="AYE65" i="83"/>
  <c r="AYD65" i="83"/>
  <c r="AYC65" i="83"/>
  <c r="AYE64" i="83"/>
  <c r="AYD64" i="83"/>
  <c r="AYC64" i="83"/>
  <c r="AYE63" i="83"/>
  <c r="AYD63" i="83"/>
  <c r="AYC63" i="83"/>
  <c r="AYE62" i="83"/>
  <c r="AYD62" i="83"/>
  <c r="AYC62" i="83"/>
  <c r="AYE61" i="83"/>
  <c r="AYD61" i="83"/>
  <c r="AYC61" i="83"/>
  <c r="AYE60" i="83"/>
  <c r="AYD60" i="83"/>
  <c r="AYC60" i="83"/>
  <c r="AYE59" i="83"/>
  <c r="AYD59" i="83"/>
  <c r="AYC59" i="83"/>
  <c r="AYE58" i="83"/>
  <c r="AYD58" i="83"/>
  <c r="AYC58" i="83"/>
  <c r="AYE57" i="83"/>
  <c r="AYD57" i="83"/>
  <c r="AYC57" i="83"/>
  <c r="AYE56" i="83"/>
  <c r="AYD56" i="83"/>
  <c r="AYC56" i="83"/>
  <c r="AYE55" i="83"/>
  <c r="AYD55" i="83"/>
  <c r="AYC55" i="83"/>
  <c r="AYE11" i="83"/>
  <c r="AYD11" i="83"/>
  <c r="AYC11" i="83"/>
  <c r="AYE9" i="83"/>
  <c r="AYD9" i="83"/>
  <c r="AYC9" i="83"/>
  <c r="AXY1" i="83"/>
  <c r="AXX110" i="83"/>
  <c r="AXW110" i="83"/>
  <c r="AXV110" i="83"/>
  <c r="AXX109" i="83"/>
  <c r="AXW109" i="83"/>
  <c r="AXV109" i="83"/>
  <c r="AXX108" i="83"/>
  <c r="AXW108" i="83"/>
  <c r="AXV108" i="83"/>
  <c r="AXX107" i="83"/>
  <c r="AXW107" i="83"/>
  <c r="AXV107" i="83"/>
  <c r="AXX106" i="83"/>
  <c r="AXW106" i="83"/>
  <c r="AXV106" i="83"/>
  <c r="AXX105" i="83"/>
  <c r="AXW105" i="83"/>
  <c r="AXV105" i="83"/>
  <c r="AXX104" i="83"/>
  <c r="AXW104" i="83"/>
  <c r="AXV104" i="83"/>
  <c r="AXX103" i="83"/>
  <c r="AXW103" i="83"/>
  <c r="AXV103" i="83"/>
  <c r="AXX102" i="83"/>
  <c r="AXW102" i="83"/>
  <c r="AXV102" i="83"/>
  <c r="AXX101" i="83"/>
  <c r="AXW101" i="83"/>
  <c r="AXV101" i="83"/>
  <c r="AXX100" i="83"/>
  <c r="AXW100" i="83"/>
  <c r="AXV100" i="83"/>
  <c r="AXX99" i="83"/>
  <c r="AXW99" i="83"/>
  <c r="AXV99" i="83"/>
  <c r="AXX98" i="83"/>
  <c r="AXW98" i="83"/>
  <c r="AXV98" i="83"/>
  <c r="AXX97" i="83"/>
  <c r="AXW97" i="83"/>
  <c r="AXV97" i="83"/>
  <c r="AXX96" i="83"/>
  <c r="AXW96" i="83"/>
  <c r="AXV96" i="83"/>
  <c r="AXX95" i="83"/>
  <c r="AXW95" i="83"/>
  <c r="AXV95" i="83"/>
  <c r="AXX94" i="83"/>
  <c r="AXW94" i="83"/>
  <c r="AXV94" i="83"/>
  <c r="AXX93" i="83"/>
  <c r="AXW93" i="83"/>
  <c r="AXV93" i="83"/>
  <c r="AXX92" i="83"/>
  <c r="AXW92" i="83"/>
  <c r="AXV92" i="83"/>
  <c r="AXX91" i="83"/>
  <c r="AXW91" i="83"/>
  <c r="AXV91" i="83"/>
  <c r="AXX90" i="83"/>
  <c r="AXW90" i="83"/>
  <c r="AXV90" i="83"/>
  <c r="AXX89" i="83"/>
  <c r="AXW89" i="83"/>
  <c r="AXV89" i="83"/>
  <c r="AXX88" i="83"/>
  <c r="AXW88" i="83"/>
  <c r="AXV88" i="83"/>
  <c r="AXX87" i="83"/>
  <c r="AXW87" i="83"/>
  <c r="AXV87" i="83"/>
  <c r="AXX86" i="83"/>
  <c r="AXW86" i="83"/>
  <c r="AXV86" i="83"/>
  <c r="AXX85" i="83"/>
  <c r="AXW85" i="83"/>
  <c r="AXV85" i="83"/>
  <c r="AXX84" i="83"/>
  <c r="AXW84" i="83"/>
  <c r="AXV84" i="83"/>
  <c r="AXX83" i="83"/>
  <c r="AXW83" i="83"/>
  <c r="AXV83" i="83"/>
  <c r="AXX82" i="83"/>
  <c r="AXW82" i="83"/>
  <c r="AXV82" i="83"/>
  <c r="AXX81" i="83"/>
  <c r="AXW81" i="83"/>
  <c r="AXV81" i="83"/>
  <c r="AXX80" i="83"/>
  <c r="AXW80" i="83"/>
  <c r="AXV80" i="83"/>
  <c r="AXX79" i="83"/>
  <c r="AXW79" i="83"/>
  <c r="AXV79" i="83"/>
  <c r="AXX78" i="83"/>
  <c r="AXW78" i="83"/>
  <c r="AXV78" i="83"/>
  <c r="AXX77" i="83"/>
  <c r="AXW77" i="83"/>
  <c r="AXV77" i="83"/>
  <c r="AXX76" i="83"/>
  <c r="AXW76" i="83"/>
  <c r="AXV76" i="83"/>
  <c r="AXX75" i="83"/>
  <c r="AXW75" i="83"/>
  <c r="AXV75" i="83"/>
  <c r="AXX74" i="83"/>
  <c r="AXW74" i="83"/>
  <c r="AXV74" i="83"/>
  <c r="AXX73" i="83"/>
  <c r="AXW73" i="83"/>
  <c r="AXV73" i="83"/>
  <c r="AXX72" i="83"/>
  <c r="AXW72" i="83"/>
  <c r="AXV72" i="83"/>
  <c r="AXX71" i="83"/>
  <c r="AXW71" i="83"/>
  <c r="AXV71" i="83"/>
  <c r="AXX70" i="83"/>
  <c r="AXW70" i="83"/>
  <c r="AXV70" i="83"/>
  <c r="AXX69" i="83"/>
  <c r="AXW69" i="83"/>
  <c r="AXV69" i="83"/>
  <c r="AXX68" i="83"/>
  <c r="AXW68" i="83"/>
  <c r="AXV68" i="83"/>
  <c r="AXX67" i="83"/>
  <c r="AXW67" i="83"/>
  <c r="AXV67" i="83"/>
  <c r="AXX66" i="83"/>
  <c r="AXW66" i="83"/>
  <c r="AXV66" i="83"/>
  <c r="AXX65" i="83"/>
  <c r="AXW65" i="83"/>
  <c r="AXV65" i="83"/>
  <c r="AXX64" i="83"/>
  <c r="AXW64" i="83"/>
  <c r="AXV64" i="83"/>
  <c r="AXX63" i="83"/>
  <c r="AXW63" i="83"/>
  <c r="AXV63" i="83"/>
  <c r="AXX62" i="83"/>
  <c r="AXW62" i="83"/>
  <c r="AXV62" i="83"/>
  <c r="AXX61" i="83"/>
  <c r="AXW61" i="83"/>
  <c r="AXV61" i="83"/>
  <c r="AXX60" i="83"/>
  <c r="AXW60" i="83"/>
  <c r="AXV60" i="83"/>
  <c r="AXX59" i="83"/>
  <c r="AXW59" i="83"/>
  <c r="AXV59" i="83"/>
  <c r="AXX58" i="83"/>
  <c r="AXW58" i="83"/>
  <c r="AXV58" i="83"/>
  <c r="AXX57" i="83"/>
  <c r="AXW57" i="83"/>
  <c r="AXV57" i="83"/>
  <c r="AXX56" i="83"/>
  <c r="AXW56" i="83"/>
  <c r="AXV56" i="83"/>
  <c r="AXX55" i="83"/>
  <c r="AXW55" i="83"/>
  <c r="AXV55" i="83"/>
  <c r="AXX54" i="83"/>
  <c r="AXW54" i="83"/>
  <c r="AXV54" i="83"/>
  <c r="AXX53" i="83"/>
  <c r="AXW53" i="83"/>
  <c r="AXV53" i="83"/>
  <c r="AXX52" i="83"/>
  <c r="AXW52" i="83"/>
  <c r="AXV52" i="83"/>
  <c r="AXX51" i="83"/>
  <c r="AXW51" i="83"/>
  <c r="AXV51" i="83"/>
  <c r="AXX50" i="83"/>
  <c r="AXW50" i="83"/>
  <c r="AXV50" i="83"/>
  <c r="AXX49" i="83"/>
  <c r="AXW49" i="83"/>
  <c r="AXV49" i="83"/>
  <c r="AXX48" i="83"/>
  <c r="AXW48" i="83"/>
  <c r="AXV48" i="83"/>
  <c r="AXX47" i="83"/>
  <c r="AXW47" i="83"/>
  <c r="AXV47" i="83"/>
  <c r="AXX11" i="83"/>
  <c r="AXW11" i="83"/>
  <c r="AXV11" i="83"/>
  <c r="AXX9" i="83"/>
  <c r="AXW9" i="83"/>
  <c r="AXV9" i="83"/>
  <c r="AXR1" i="83"/>
  <c r="AXQ110" i="83"/>
  <c r="AXP110" i="83"/>
  <c r="AXO110" i="83"/>
  <c r="AXQ109" i="83"/>
  <c r="AXP109" i="83"/>
  <c r="AXO109" i="83"/>
  <c r="AXQ108" i="83"/>
  <c r="AXP108" i="83"/>
  <c r="AXO108" i="83"/>
  <c r="AXQ107" i="83"/>
  <c r="AXP107" i="83"/>
  <c r="AXO107" i="83"/>
  <c r="AXQ106" i="83"/>
  <c r="AXP106" i="83"/>
  <c r="AXO106" i="83"/>
  <c r="AXQ105" i="83"/>
  <c r="AXP105" i="83"/>
  <c r="AXO105" i="83"/>
  <c r="AXQ104" i="83"/>
  <c r="AXP104" i="83"/>
  <c r="AXO104" i="83"/>
  <c r="AXQ103" i="83"/>
  <c r="AXP103" i="83"/>
  <c r="AXO103" i="83"/>
  <c r="AXQ102" i="83"/>
  <c r="AXP102" i="83"/>
  <c r="AXO102" i="83"/>
  <c r="AXQ101" i="83"/>
  <c r="AXP101" i="83"/>
  <c r="AXO101" i="83"/>
  <c r="AXQ100" i="83"/>
  <c r="AXP100" i="83"/>
  <c r="AXO100" i="83"/>
  <c r="AXQ99" i="83"/>
  <c r="AXP99" i="83"/>
  <c r="AXO99" i="83"/>
  <c r="AXQ98" i="83"/>
  <c r="AXP98" i="83"/>
  <c r="AXO98" i="83"/>
  <c r="AXQ97" i="83"/>
  <c r="AXP97" i="83"/>
  <c r="AXO97" i="83"/>
  <c r="AXQ96" i="83"/>
  <c r="AXP96" i="83"/>
  <c r="AXO96" i="83"/>
  <c r="AXQ95" i="83"/>
  <c r="AXP95" i="83"/>
  <c r="AXO95" i="83"/>
  <c r="AXQ94" i="83"/>
  <c r="AXP94" i="83"/>
  <c r="AXO94" i="83"/>
  <c r="AXQ93" i="83"/>
  <c r="AXP93" i="83"/>
  <c r="AXO93" i="83"/>
  <c r="AXQ92" i="83"/>
  <c r="AXP92" i="83"/>
  <c r="AXO92" i="83"/>
  <c r="AXQ91" i="83"/>
  <c r="AXP91" i="83"/>
  <c r="AXO91" i="83"/>
  <c r="AXQ90" i="83"/>
  <c r="AXP90" i="83"/>
  <c r="AXO90" i="83"/>
  <c r="AXQ89" i="83"/>
  <c r="AXP89" i="83"/>
  <c r="AXO89" i="83"/>
  <c r="AXQ88" i="83"/>
  <c r="AXP88" i="83"/>
  <c r="AXO88" i="83"/>
  <c r="AXQ87" i="83"/>
  <c r="AXP87" i="83"/>
  <c r="AXO87" i="83"/>
  <c r="AXQ86" i="83"/>
  <c r="AXP86" i="83"/>
  <c r="AXO86" i="83"/>
  <c r="AXQ85" i="83"/>
  <c r="AXP85" i="83"/>
  <c r="AXO85" i="83"/>
  <c r="AXQ84" i="83"/>
  <c r="AXP84" i="83"/>
  <c r="AXO84" i="83"/>
  <c r="AXQ83" i="83"/>
  <c r="AXP83" i="83"/>
  <c r="AXO83" i="83"/>
  <c r="AXQ82" i="83"/>
  <c r="AXP82" i="83"/>
  <c r="AXO82" i="83"/>
  <c r="AXQ81" i="83"/>
  <c r="AXP81" i="83"/>
  <c r="AXO81" i="83"/>
  <c r="AXQ80" i="83"/>
  <c r="AXP80" i="83"/>
  <c r="AXO80" i="83"/>
  <c r="AXQ79" i="83"/>
  <c r="AXP79" i="83"/>
  <c r="AXO79" i="83"/>
  <c r="AXQ78" i="83"/>
  <c r="AXP78" i="83"/>
  <c r="AXO78" i="83"/>
  <c r="AXQ77" i="83"/>
  <c r="AXP77" i="83"/>
  <c r="AXO77" i="83"/>
  <c r="AXQ76" i="83"/>
  <c r="AXP76" i="83"/>
  <c r="AXO76" i="83"/>
  <c r="AXQ75" i="83"/>
  <c r="AXP75" i="83"/>
  <c r="AXO75" i="83"/>
  <c r="AXQ74" i="83"/>
  <c r="AXP74" i="83"/>
  <c r="AXO74" i="83"/>
  <c r="AXQ73" i="83"/>
  <c r="AXP73" i="83"/>
  <c r="AXO73" i="83"/>
  <c r="AXQ72" i="83"/>
  <c r="AXP72" i="83"/>
  <c r="AXO72" i="83"/>
  <c r="AXQ71" i="83"/>
  <c r="AXP71" i="83"/>
  <c r="AXO71" i="83"/>
  <c r="AXQ70" i="83"/>
  <c r="AXP70" i="83"/>
  <c r="AXO70" i="83"/>
  <c r="AXQ69" i="83"/>
  <c r="AXP69" i="83"/>
  <c r="AXO69" i="83"/>
  <c r="AXQ68" i="83"/>
  <c r="AXP68" i="83"/>
  <c r="AXO68" i="83"/>
  <c r="AXQ67" i="83"/>
  <c r="AXP67" i="83"/>
  <c r="AXO67" i="83"/>
  <c r="AXQ66" i="83"/>
  <c r="AXP66" i="83"/>
  <c r="AXO66" i="83"/>
  <c r="AXQ65" i="83"/>
  <c r="AXP65" i="83"/>
  <c r="AXO65" i="83"/>
  <c r="AXQ64" i="83"/>
  <c r="AXP64" i="83"/>
  <c r="AXO64" i="83"/>
  <c r="AXQ63" i="83"/>
  <c r="AXP63" i="83"/>
  <c r="AXO63" i="83"/>
  <c r="AXQ62" i="83"/>
  <c r="AXP62" i="83"/>
  <c r="AXO62" i="83"/>
  <c r="AXQ61" i="83"/>
  <c r="AXP61" i="83"/>
  <c r="AXO61" i="83"/>
  <c r="AXQ60" i="83"/>
  <c r="AXP60" i="83"/>
  <c r="AXO60" i="83"/>
  <c r="AXQ59" i="83"/>
  <c r="AXP59" i="83"/>
  <c r="AXO59" i="83"/>
  <c r="AXQ58" i="83"/>
  <c r="AXP58" i="83"/>
  <c r="AXO58" i="83"/>
  <c r="AXQ57" i="83"/>
  <c r="AXP57" i="83"/>
  <c r="AXO57" i="83"/>
  <c r="AXQ56" i="83"/>
  <c r="AXP56" i="83"/>
  <c r="AXO56" i="83"/>
  <c r="AXQ55" i="83"/>
  <c r="AXP55" i="83"/>
  <c r="AXO55" i="83"/>
  <c r="AXQ54" i="83"/>
  <c r="AXP54" i="83"/>
  <c r="AXO54" i="83"/>
  <c r="AXQ53" i="83"/>
  <c r="AXP53" i="83"/>
  <c r="AXO53" i="83"/>
  <c r="AXQ52" i="83"/>
  <c r="AXP52" i="83"/>
  <c r="AXO52" i="83"/>
  <c r="AXQ51" i="83"/>
  <c r="AXP51" i="83"/>
  <c r="AXO51" i="83"/>
  <c r="AXQ50" i="83"/>
  <c r="AXP50" i="83"/>
  <c r="AXO50" i="83"/>
  <c r="AXQ49" i="83"/>
  <c r="AXP49" i="83"/>
  <c r="AXO49" i="83"/>
  <c r="AXQ11" i="83"/>
  <c r="AXP11" i="83"/>
  <c r="AXO11" i="83"/>
  <c r="AXQ9" i="83"/>
  <c r="AXP9" i="83"/>
  <c r="AXO9" i="83"/>
  <c r="AXK1" i="83"/>
  <c r="AXJ110" i="83"/>
  <c r="AXI110" i="83"/>
  <c r="AXH110" i="83"/>
  <c r="AXJ109" i="83"/>
  <c r="AXI109" i="83"/>
  <c r="AXH109" i="83"/>
  <c r="AXJ108" i="83"/>
  <c r="AXI108" i="83"/>
  <c r="AXH108" i="83"/>
  <c r="AXJ107" i="83"/>
  <c r="AXI107" i="83"/>
  <c r="AXH107" i="83"/>
  <c r="AXJ106" i="83"/>
  <c r="AXI106" i="83"/>
  <c r="AXH106" i="83"/>
  <c r="AXJ105" i="83"/>
  <c r="AXI105" i="83"/>
  <c r="AXH105" i="83"/>
  <c r="AXJ104" i="83"/>
  <c r="AXI104" i="83"/>
  <c r="AXH104" i="83"/>
  <c r="AXJ103" i="83"/>
  <c r="AXI103" i="83"/>
  <c r="AXH103" i="83"/>
  <c r="AXJ102" i="83"/>
  <c r="AXI102" i="83"/>
  <c r="AXH102" i="83"/>
  <c r="AXJ101" i="83"/>
  <c r="AXI101" i="83"/>
  <c r="AXH101" i="83"/>
  <c r="AXJ100" i="83"/>
  <c r="AXI100" i="83"/>
  <c r="AXH100" i="83"/>
  <c r="AXJ99" i="83"/>
  <c r="AXI99" i="83"/>
  <c r="AXH99" i="83"/>
  <c r="AXJ98" i="83"/>
  <c r="AXI98" i="83"/>
  <c r="AXH98" i="83"/>
  <c r="AXJ97" i="83"/>
  <c r="AXI97" i="83"/>
  <c r="AXH97" i="83"/>
  <c r="AXJ96" i="83"/>
  <c r="AXI96" i="83"/>
  <c r="AXH96" i="83"/>
  <c r="AXJ95" i="83"/>
  <c r="AXI95" i="83"/>
  <c r="AXH95" i="83"/>
  <c r="AXJ94" i="83"/>
  <c r="AXI94" i="83"/>
  <c r="AXH94" i="83"/>
  <c r="AXJ93" i="83"/>
  <c r="AXI93" i="83"/>
  <c r="AXH93" i="83"/>
  <c r="AXJ92" i="83"/>
  <c r="AXI92" i="83"/>
  <c r="AXH92" i="83"/>
  <c r="AXJ91" i="83"/>
  <c r="AXI91" i="83"/>
  <c r="AXH91" i="83"/>
  <c r="AXJ90" i="83"/>
  <c r="AXI90" i="83"/>
  <c r="AXH90" i="83"/>
  <c r="AXJ89" i="83"/>
  <c r="AXI89" i="83"/>
  <c r="AXH89" i="83"/>
  <c r="AXJ88" i="83"/>
  <c r="AXI88" i="83"/>
  <c r="AXH88" i="83"/>
  <c r="AXJ87" i="83"/>
  <c r="AXI87" i="83"/>
  <c r="AXH87" i="83"/>
  <c r="AXJ86" i="83"/>
  <c r="AXI86" i="83"/>
  <c r="AXH86" i="83"/>
  <c r="AXJ85" i="83"/>
  <c r="AXI85" i="83"/>
  <c r="AXH85" i="83"/>
  <c r="AXJ84" i="83"/>
  <c r="AXI84" i="83"/>
  <c r="AXH84" i="83"/>
  <c r="AXJ83" i="83"/>
  <c r="AXI83" i="83"/>
  <c r="AXH83" i="83"/>
  <c r="AXJ82" i="83"/>
  <c r="AXI82" i="83"/>
  <c r="AXH82" i="83"/>
  <c r="AXJ81" i="83"/>
  <c r="AXI81" i="83"/>
  <c r="AXH81" i="83"/>
  <c r="AXJ80" i="83"/>
  <c r="AXI80" i="83"/>
  <c r="AXH80" i="83"/>
  <c r="AXJ79" i="83"/>
  <c r="AXI79" i="83"/>
  <c r="AXH79" i="83"/>
  <c r="AXJ78" i="83"/>
  <c r="AXI78" i="83"/>
  <c r="AXH78" i="83"/>
  <c r="AXJ77" i="83"/>
  <c r="AXI77" i="83"/>
  <c r="AXH77" i="83"/>
  <c r="AXJ76" i="83"/>
  <c r="AXI76" i="83"/>
  <c r="AXH76" i="83"/>
  <c r="AXJ75" i="83"/>
  <c r="AXI75" i="83"/>
  <c r="AXH75" i="83"/>
  <c r="AXJ74" i="83"/>
  <c r="AXI74" i="83"/>
  <c r="AXH74" i="83"/>
  <c r="AXJ73" i="83"/>
  <c r="AXI73" i="83"/>
  <c r="AXH73" i="83"/>
  <c r="AXJ72" i="83"/>
  <c r="AXI72" i="83"/>
  <c r="AXH72" i="83"/>
  <c r="AXJ71" i="83"/>
  <c r="AXI71" i="83"/>
  <c r="AXH71" i="83"/>
  <c r="AXJ70" i="83"/>
  <c r="AXI70" i="83"/>
  <c r="AXH70" i="83"/>
  <c r="AXJ69" i="83"/>
  <c r="AXI69" i="83"/>
  <c r="AXH69" i="83"/>
  <c r="AXJ68" i="83"/>
  <c r="AXI68" i="83"/>
  <c r="AXH68" i="83"/>
  <c r="AXJ67" i="83"/>
  <c r="AXI67" i="83"/>
  <c r="AXH67" i="83"/>
  <c r="AXJ66" i="83"/>
  <c r="AXI66" i="83"/>
  <c r="AXH66" i="83"/>
  <c r="AXJ65" i="83"/>
  <c r="AXI65" i="83"/>
  <c r="AXH65" i="83"/>
  <c r="AXJ64" i="83"/>
  <c r="AXI64" i="83"/>
  <c r="AXH64" i="83"/>
  <c r="AXJ63" i="83"/>
  <c r="AXI63" i="83"/>
  <c r="AXH63" i="83"/>
  <c r="AXJ62" i="83"/>
  <c r="AXI62" i="83"/>
  <c r="AXH62" i="83"/>
  <c r="AXJ61" i="83"/>
  <c r="AXI61" i="83"/>
  <c r="AXH61" i="83"/>
  <c r="AXJ60" i="83"/>
  <c r="AXI60" i="83"/>
  <c r="AXH60" i="83"/>
  <c r="AXJ59" i="83"/>
  <c r="AXI59" i="83"/>
  <c r="AXH59" i="83"/>
  <c r="AXJ58" i="83"/>
  <c r="AXI58" i="83"/>
  <c r="AXH58" i="83"/>
  <c r="AXJ57" i="83"/>
  <c r="AXI57" i="83"/>
  <c r="AXH57" i="83"/>
  <c r="AXJ56" i="83"/>
  <c r="AXI56" i="83"/>
  <c r="AXH56" i="83"/>
  <c r="AXJ55" i="83"/>
  <c r="AXI55" i="83"/>
  <c r="AXH55" i="83"/>
  <c r="AXJ54" i="83"/>
  <c r="AXI54" i="83"/>
  <c r="AXH54" i="83"/>
  <c r="AXJ53" i="83"/>
  <c r="AXI53" i="83"/>
  <c r="AXH53" i="83"/>
  <c r="AXJ11" i="83"/>
  <c r="AXI11" i="83"/>
  <c r="AXH11" i="83"/>
  <c r="AXJ9" i="83"/>
  <c r="AXI9" i="83"/>
  <c r="AXH9" i="83"/>
  <c r="AXI1" i="83"/>
  <c r="AXH1" i="83"/>
  <c r="AXD1" i="83"/>
  <c r="AXJ1" i="83" s="1"/>
  <c r="AXC110" i="83"/>
  <c r="AXB110" i="83"/>
  <c r="AXA110" i="83"/>
  <c r="AXC109" i="83"/>
  <c r="AXB109" i="83"/>
  <c r="AXA109" i="83"/>
  <c r="AXC108" i="83"/>
  <c r="AXB108" i="83"/>
  <c r="AXA108" i="83"/>
  <c r="AXC107" i="83"/>
  <c r="AXB107" i="83"/>
  <c r="AXA107" i="83"/>
  <c r="AXC106" i="83"/>
  <c r="AXB106" i="83"/>
  <c r="AXA106" i="83"/>
  <c r="AXC105" i="83"/>
  <c r="AXB105" i="83"/>
  <c r="AXA105" i="83"/>
  <c r="AXC104" i="83"/>
  <c r="AXB104" i="83"/>
  <c r="AXA104" i="83"/>
  <c r="AXC103" i="83"/>
  <c r="AXB103" i="83"/>
  <c r="AXA103" i="83"/>
  <c r="AXC102" i="83"/>
  <c r="AXB102" i="83"/>
  <c r="AXA102" i="83"/>
  <c r="AXC101" i="83"/>
  <c r="AXB101" i="83"/>
  <c r="AXA101" i="83"/>
  <c r="AXC100" i="83"/>
  <c r="AXB100" i="83"/>
  <c r="AXA100" i="83"/>
  <c r="AXC99" i="83"/>
  <c r="AXB99" i="83"/>
  <c r="AXA99" i="83"/>
  <c r="AXC98" i="83"/>
  <c r="AXB98" i="83"/>
  <c r="AXA98" i="83"/>
  <c r="AXC97" i="83"/>
  <c r="AXB97" i="83"/>
  <c r="AXA97" i="83"/>
  <c r="AXC96" i="83"/>
  <c r="AXB96" i="83"/>
  <c r="AXA96" i="83"/>
  <c r="AXC95" i="83"/>
  <c r="AXB95" i="83"/>
  <c r="AXA95" i="83"/>
  <c r="AXC94" i="83"/>
  <c r="AXB94" i="83"/>
  <c r="AXA94" i="83"/>
  <c r="AXC93" i="83"/>
  <c r="AXB93" i="83"/>
  <c r="AXA93" i="83"/>
  <c r="AXC92" i="83"/>
  <c r="AXB92" i="83"/>
  <c r="AXA92" i="83"/>
  <c r="AXC91" i="83"/>
  <c r="AXB91" i="83"/>
  <c r="AXA91" i="83"/>
  <c r="AXC90" i="83"/>
  <c r="AXB90" i="83"/>
  <c r="AXA90" i="83"/>
  <c r="AXC89" i="83"/>
  <c r="AXB89" i="83"/>
  <c r="AXA89" i="83"/>
  <c r="AXC88" i="83"/>
  <c r="AXB88" i="83"/>
  <c r="AXA88" i="83"/>
  <c r="AXC87" i="83"/>
  <c r="AXB87" i="83"/>
  <c r="AXA87" i="83"/>
  <c r="AXC86" i="83"/>
  <c r="AXB86" i="83"/>
  <c r="AXA86" i="83"/>
  <c r="AXC85" i="83"/>
  <c r="AXB85" i="83"/>
  <c r="AXA85" i="83"/>
  <c r="AXC84" i="83"/>
  <c r="AXB84" i="83"/>
  <c r="AXA84" i="83"/>
  <c r="AXC83" i="83"/>
  <c r="AXB83" i="83"/>
  <c r="AXA83" i="83"/>
  <c r="AXC82" i="83"/>
  <c r="AXB82" i="83"/>
  <c r="AXA82" i="83"/>
  <c r="AXC81" i="83"/>
  <c r="AXB81" i="83"/>
  <c r="AXA81" i="83"/>
  <c r="AXC80" i="83"/>
  <c r="AXB80" i="83"/>
  <c r="AXA80" i="83"/>
  <c r="AXC79" i="83"/>
  <c r="AXB79" i="83"/>
  <c r="AXA79" i="83"/>
  <c r="AXC78" i="83"/>
  <c r="AXB78" i="83"/>
  <c r="AXA78" i="83"/>
  <c r="AXC77" i="83"/>
  <c r="AXB77" i="83"/>
  <c r="AXA77" i="83"/>
  <c r="AXC76" i="83"/>
  <c r="AXB76" i="83"/>
  <c r="AXA76" i="83"/>
  <c r="AXC75" i="83"/>
  <c r="AXB75" i="83"/>
  <c r="AXA75" i="83"/>
  <c r="AXC74" i="83"/>
  <c r="AXB74" i="83"/>
  <c r="AXA74" i="83"/>
  <c r="AXC73" i="83"/>
  <c r="AXB73" i="83"/>
  <c r="AXA73" i="83"/>
  <c r="AXC72" i="83"/>
  <c r="AXB72" i="83"/>
  <c r="AXA72" i="83"/>
  <c r="AXC71" i="83"/>
  <c r="AXB71" i="83"/>
  <c r="AXA71" i="83"/>
  <c r="AXC70" i="83"/>
  <c r="AXB70" i="83"/>
  <c r="AXA70" i="83"/>
  <c r="AXC69" i="83"/>
  <c r="AXB69" i="83"/>
  <c r="AXA69" i="83"/>
  <c r="AXC68" i="83"/>
  <c r="AXB68" i="83"/>
  <c r="AXA68" i="83"/>
  <c r="AXC67" i="83"/>
  <c r="AXB67" i="83"/>
  <c r="AXA67" i="83"/>
  <c r="AXC66" i="83"/>
  <c r="AXB66" i="83"/>
  <c r="AXA66" i="83"/>
  <c r="AXC65" i="83"/>
  <c r="AXB65" i="83"/>
  <c r="AXA65" i="83"/>
  <c r="AXC64" i="83"/>
  <c r="AXB64" i="83"/>
  <c r="AXA64" i="83"/>
  <c r="AXC63" i="83"/>
  <c r="AXB63" i="83"/>
  <c r="AXA63" i="83"/>
  <c r="AXC62" i="83"/>
  <c r="AXB62" i="83"/>
  <c r="AXA62" i="83"/>
  <c r="AXC61" i="83"/>
  <c r="AXB61" i="83"/>
  <c r="AXA61" i="83"/>
  <c r="AXC60" i="83"/>
  <c r="AXB60" i="83"/>
  <c r="AXA60" i="83"/>
  <c r="AXC59" i="83"/>
  <c r="AXB59" i="83"/>
  <c r="AXA59" i="83"/>
  <c r="AXC58" i="83"/>
  <c r="AXB58" i="83"/>
  <c r="AXA58" i="83"/>
  <c r="AXC57" i="83"/>
  <c r="AXB57" i="83"/>
  <c r="AXA57" i="83"/>
  <c r="AXC56" i="83"/>
  <c r="AXB56" i="83"/>
  <c r="AXA56" i="83"/>
  <c r="AXC55" i="83"/>
  <c r="AXB55" i="83"/>
  <c r="AXA55" i="83"/>
  <c r="AXC54" i="83"/>
  <c r="AXB54" i="83"/>
  <c r="AXA54" i="83"/>
  <c r="AXC53" i="83"/>
  <c r="AXB53" i="83"/>
  <c r="AXA53" i="83"/>
  <c r="AXC52" i="83"/>
  <c r="AXB52" i="83"/>
  <c r="AXA52" i="83"/>
  <c r="AXC11" i="83"/>
  <c r="AXB11" i="83"/>
  <c r="AXA11" i="83"/>
  <c r="AXC9" i="83"/>
  <c r="AXB9" i="83"/>
  <c r="AXA9" i="83"/>
  <c r="AXB1" i="83"/>
  <c r="AWW1" i="83"/>
  <c r="AWV110" i="83"/>
  <c r="AWU110" i="83"/>
  <c r="AWT110" i="83"/>
  <c r="AWV109" i="83"/>
  <c r="AWU109" i="83"/>
  <c r="AWT109" i="83"/>
  <c r="AWV108" i="83"/>
  <c r="AWU108" i="83"/>
  <c r="AWT108" i="83"/>
  <c r="AWV107" i="83"/>
  <c r="AWU107" i="83"/>
  <c r="AWT107" i="83"/>
  <c r="AWV106" i="83"/>
  <c r="AWU106" i="83"/>
  <c r="AWT106" i="83"/>
  <c r="AWV105" i="83"/>
  <c r="AWU105" i="83"/>
  <c r="AWT105" i="83"/>
  <c r="AWV104" i="83"/>
  <c r="AWU104" i="83"/>
  <c r="AWT104" i="83"/>
  <c r="AWV103" i="83"/>
  <c r="AWU103" i="83"/>
  <c r="AWT103" i="83"/>
  <c r="AWV102" i="83"/>
  <c r="AWU102" i="83"/>
  <c r="AWT102" i="83"/>
  <c r="AWV101" i="83"/>
  <c r="AWU101" i="83"/>
  <c r="AWT101" i="83"/>
  <c r="AWV100" i="83"/>
  <c r="AWU100" i="83"/>
  <c r="AWT100" i="83"/>
  <c r="AWV99" i="83"/>
  <c r="AWU99" i="83"/>
  <c r="AWT99" i="83"/>
  <c r="AWV98" i="83"/>
  <c r="AWU98" i="83"/>
  <c r="AWT98" i="83"/>
  <c r="AWV97" i="83"/>
  <c r="AWU97" i="83"/>
  <c r="AWT97" i="83"/>
  <c r="AWV96" i="83"/>
  <c r="AWU96" i="83"/>
  <c r="AWT96" i="83"/>
  <c r="AWV95" i="83"/>
  <c r="AWU95" i="83"/>
  <c r="AWT95" i="83"/>
  <c r="AWV94" i="83"/>
  <c r="AWU94" i="83"/>
  <c r="AWT94" i="83"/>
  <c r="AWV93" i="83"/>
  <c r="AWU93" i="83"/>
  <c r="AWT93" i="83"/>
  <c r="AWV92" i="83"/>
  <c r="AWU92" i="83"/>
  <c r="AWT92" i="83"/>
  <c r="AWV91" i="83"/>
  <c r="AWU91" i="83"/>
  <c r="AWT91" i="83"/>
  <c r="AWV90" i="83"/>
  <c r="AWU90" i="83"/>
  <c r="AWT90" i="83"/>
  <c r="AWV89" i="83"/>
  <c r="AWU89" i="83"/>
  <c r="AWT89" i="83"/>
  <c r="AWV88" i="83"/>
  <c r="AWU88" i="83"/>
  <c r="AWT88" i="83"/>
  <c r="AWV87" i="83"/>
  <c r="AWU87" i="83"/>
  <c r="AWT87" i="83"/>
  <c r="AWV86" i="83"/>
  <c r="AWU86" i="83"/>
  <c r="AWT86" i="83"/>
  <c r="AWV85" i="83"/>
  <c r="AWU85" i="83"/>
  <c r="AWT85" i="83"/>
  <c r="AWV84" i="83"/>
  <c r="AWU84" i="83"/>
  <c r="AWT84" i="83"/>
  <c r="AWV83" i="83"/>
  <c r="AWU83" i="83"/>
  <c r="AWT83" i="83"/>
  <c r="AWV82" i="83"/>
  <c r="AWU82" i="83"/>
  <c r="AWT82" i="83"/>
  <c r="AWV81" i="83"/>
  <c r="AWU81" i="83"/>
  <c r="AWT81" i="83"/>
  <c r="AWV80" i="83"/>
  <c r="AWU80" i="83"/>
  <c r="AWT80" i="83"/>
  <c r="AWV79" i="83"/>
  <c r="AWU79" i="83"/>
  <c r="AWT79" i="83"/>
  <c r="AWV78" i="83"/>
  <c r="AWU78" i="83"/>
  <c r="AWT78" i="83"/>
  <c r="AWV77" i="83"/>
  <c r="AWU77" i="83"/>
  <c r="AWT77" i="83"/>
  <c r="AWV76" i="83"/>
  <c r="AWU76" i="83"/>
  <c r="AWT76" i="83"/>
  <c r="AWV75" i="83"/>
  <c r="AWU75" i="83"/>
  <c r="AWT75" i="83"/>
  <c r="AWV74" i="83"/>
  <c r="AWU74" i="83"/>
  <c r="AWT74" i="83"/>
  <c r="AWV73" i="83"/>
  <c r="AWU73" i="83"/>
  <c r="AWT73" i="83"/>
  <c r="AWV72" i="83"/>
  <c r="AWU72" i="83"/>
  <c r="AWT72" i="83"/>
  <c r="AWV71" i="83"/>
  <c r="AWU71" i="83"/>
  <c r="AWT71" i="83"/>
  <c r="AWV70" i="83"/>
  <c r="AWU70" i="83"/>
  <c r="AWT70" i="83"/>
  <c r="AWV69" i="83"/>
  <c r="AWU69" i="83"/>
  <c r="AWT69" i="83"/>
  <c r="AWV68" i="83"/>
  <c r="AWU68" i="83"/>
  <c r="AWT68" i="83"/>
  <c r="AWV67" i="83"/>
  <c r="AWU67" i="83"/>
  <c r="AWT67" i="83"/>
  <c r="AWV66" i="83"/>
  <c r="AWU66" i="83"/>
  <c r="AWT66" i="83"/>
  <c r="AWV65" i="83"/>
  <c r="AWU65" i="83"/>
  <c r="AWT65" i="83"/>
  <c r="AWV64" i="83"/>
  <c r="AWU64" i="83"/>
  <c r="AWT64" i="83"/>
  <c r="AWV63" i="83"/>
  <c r="AWU63" i="83"/>
  <c r="AWT63" i="83"/>
  <c r="AWV62" i="83"/>
  <c r="AWU62" i="83"/>
  <c r="AWT62" i="83"/>
  <c r="AWV61" i="83"/>
  <c r="AWU61" i="83"/>
  <c r="AWT61" i="83"/>
  <c r="AWV60" i="83"/>
  <c r="AWU60" i="83"/>
  <c r="AWT60" i="83"/>
  <c r="AWV11" i="83"/>
  <c r="AWU11" i="83"/>
  <c r="AWT11" i="83"/>
  <c r="AWV9" i="83"/>
  <c r="AWU9" i="83"/>
  <c r="AWT9" i="83"/>
  <c r="AWV1" i="83"/>
  <c r="AWT1" i="83"/>
  <c r="AWP1" i="83"/>
  <c r="AWU1" i="83" s="1"/>
  <c r="AWO110" i="83"/>
  <c r="AWN110" i="83"/>
  <c r="AWM110" i="83"/>
  <c r="AWO109" i="83"/>
  <c r="AWN109" i="83"/>
  <c r="AWM109" i="83"/>
  <c r="AWO108" i="83"/>
  <c r="AWN108" i="83"/>
  <c r="AWM108" i="83"/>
  <c r="AWO107" i="83"/>
  <c r="AWN107" i="83"/>
  <c r="AWM107" i="83"/>
  <c r="AWO106" i="83"/>
  <c r="AWN106" i="83"/>
  <c r="AWM106" i="83"/>
  <c r="AWO105" i="83"/>
  <c r="AWN105" i="83"/>
  <c r="AWM105" i="83"/>
  <c r="AWO104" i="83"/>
  <c r="AWN104" i="83"/>
  <c r="AWM104" i="83"/>
  <c r="AWO103" i="83"/>
  <c r="AWN103" i="83"/>
  <c r="AWM103" i="83"/>
  <c r="AWO102" i="83"/>
  <c r="AWN102" i="83"/>
  <c r="AWM102" i="83"/>
  <c r="AWO101" i="83"/>
  <c r="AWN101" i="83"/>
  <c r="AWM101" i="83"/>
  <c r="AWO100" i="83"/>
  <c r="AWN100" i="83"/>
  <c r="AWM100" i="83"/>
  <c r="AWO99" i="83"/>
  <c r="AWN99" i="83"/>
  <c r="AWM99" i="83"/>
  <c r="AWO98" i="83"/>
  <c r="AWN98" i="83"/>
  <c r="AWM98" i="83"/>
  <c r="AWO97" i="83"/>
  <c r="AWN97" i="83"/>
  <c r="AWM97" i="83"/>
  <c r="AWO96" i="83"/>
  <c r="AWN96" i="83"/>
  <c r="AWM96" i="83"/>
  <c r="AWO95" i="83"/>
  <c r="AWN95" i="83"/>
  <c r="AWM95" i="83"/>
  <c r="AWO94" i="83"/>
  <c r="AWN94" i="83"/>
  <c r="AWM94" i="83"/>
  <c r="AWO93" i="83"/>
  <c r="AWN93" i="83"/>
  <c r="AWM93" i="83"/>
  <c r="AWO92" i="83"/>
  <c r="AWN92" i="83"/>
  <c r="AWM92" i="83"/>
  <c r="AWO91" i="83"/>
  <c r="AWN91" i="83"/>
  <c r="AWM91" i="83"/>
  <c r="AWO90" i="83"/>
  <c r="AWN90" i="83"/>
  <c r="AWM90" i="83"/>
  <c r="AWO89" i="83"/>
  <c r="AWN89" i="83"/>
  <c r="AWM89" i="83"/>
  <c r="AWO88" i="83"/>
  <c r="AWN88" i="83"/>
  <c r="AWM88" i="83"/>
  <c r="AWO87" i="83"/>
  <c r="AWN87" i="83"/>
  <c r="AWM87" i="83"/>
  <c r="AWO86" i="83"/>
  <c r="AWN86" i="83"/>
  <c r="AWM86" i="83"/>
  <c r="AWO85" i="83"/>
  <c r="AWN85" i="83"/>
  <c r="AWM85" i="83"/>
  <c r="AWO84" i="83"/>
  <c r="AWN84" i="83"/>
  <c r="AWM84" i="83"/>
  <c r="AWO83" i="83"/>
  <c r="AWN83" i="83"/>
  <c r="AWM83" i="83"/>
  <c r="AWO82" i="83"/>
  <c r="AWN82" i="83"/>
  <c r="AWM82" i="83"/>
  <c r="AWO81" i="83"/>
  <c r="AWN81" i="83"/>
  <c r="AWM81" i="83"/>
  <c r="AWO80" i="83"/>
  <c r="AWN80" i="83"/>
  <c r="AWM80" i="83"/>
  <c r="AWO79" i="83"/>
  <c r="AWN79" i="83"/>
  <c r="AWM79" i="83"/>
  <c r="AWO78" i="83"/>
  <c r="AWN78" i="83"/>
  <c r="AWM78" i="83"/>
  <c r="AWO77" i="83"/>
  <c r="AWN77" i="83"/>
  <c r="AWM77" i="83"/>
  <c r="AWO76" i="83"/>
  <c r="AWN76" i="83"/>
  <c r="AWM76" i="83"/>
  <c r="AWO75" i="83"/>
  <c r="AWN75" i="83"/>
  <c r="AWM75" i="83"/>
  <c r="AWO74" i="83"/>
  <c r="AWN74" i="83"/>
  <c r="AWM74" i="83"/>
  <c r="AWO73" i="83"/>
  <c r="AWN73" i="83"/>
  <c r="AWM73" i="83"/>
  <c r="AWO72" i="83"/>
  <c r="AWN72" i="83"/>
  <c r="AWM72" i="83"/>
  <c r="AWO71" i="83"/>
  <c r="AWN71" i="83"/>
  <c r="AWM71" i="83"/>
  <c r="AWO70" i="83"/>
  <c r="AWN70" i="83"/>
  <c r="AWM70" i="83"/>
  <c r="AWO69" i="83"/>
  <c r="AWN69" i="83"/>
  <c r="AWM69" i="83"/>
  <c r="AWO68" i="83"/>
  <c r="AWN68" i="83"/>
  <c r="AWM68" i="83"/>
  <c r="AWO67" i="83"/>
  <c r="AWN67" i="83"/>
  <c r="AWM67" i="83"/>
  <c r="AWO66" i="83"/>
  <c r="AWN66" i="83"/>
  <c r="AWM66" i="83"/>
  <c r="AWO65" i="83"/>
  <c r="AWN65" i="83"/>
  <c r="AWM65" i="83"/>
  <c r="AWO64" i="83"/>
  <c r="AWN64" i="83"/>
  <c r="AWM64" i="83"/>
  <c r="AWO63" i="83"/>
  <c r="AWN63" i="83"/>
  <c r="AWM63" i="83"/>
  <c r="AWO62" i="83"/>
  <c r="AWN62" i="83"/>
  <c r="AWM62" i="83"/>
  <c r="AWO61" i="83"/>
  <c r="AWN61" i="83"/>
  <c r="AWM61" i="83"/>
  <c r="AWO60" i="83"/>
  <c r="AWN60" i="83"/>
  <c r="AWM60" i="83"/>
  <c r="AWO59" i="83"/>
  <c r="AWN59" i="83"/>
  <c r="AWM59" i="83"/>
  <c r="AWO58" i="83"/>
  <c r="AWN58" i="83"/>
  <c r="AWM58" i="83"/>
  <c r="AWO57" i="83"/>
  <c r="AWN57" i="83"/>
  <c r="AWM57" i="83"/>
  <c r="AWO56" i="83"/>
  <c r="AWN56" i="83"/>
  <c r="AWM56" i="83"/>
  <c r="AWO55" i="83"/>
  <c r="AWN55" i="83"/>
  <c r="AWM55" i="83"/>
  <c r="AWO54" i="83"/>
  <c r="AWN54" i="83"/>
  <c r="AWM54" i="83"/>
  <c r="AWO53" i="83"/>
  <c r="AWN53" i="83"/>
  <c r="AWM53" i="83"/>
  <c r="AWO52" i="83"/>
  <c r="AWN52" i="83"/>
  <c r="AWM52" i="83"/>
  <c r="AWO51" i="83"/>
  <c r="AWN51" i="83"/>
  <c r="AWM51" i="83"/>
  <c r="AWO50" i="83"/>
  <c r="AWN50" i="83"/>
  <c r="AWM50" i="83"/>
  <c r="AWO49" i="83"/>
  <c r="AWN49" i="83"/>
  <c r="AWM49" i="83"/>
  <c r="AWO48" i="83"/>
  <c r="AWN48" i="83"/>
  <c r="AWM48" i="83"/>
  <c r="AWO47" i="83"/>
  <c r="AWN47" i="83"/>
  <c r="AWM47" i="83"/>
  <c r="AWO46" i="83"/>
  <c r="AWN46" i="83"/>
  <c r="AWM46" i="83"/>
  <c r="AWO45" i="83"/>
  <c r="AWN45" i="83"/>
  <c r="AWM45" i="83"/>
  <c r="AWO44" i="83"/>
  <c r="AWN44" i="83"/>
  <c r="AWM44" i="83"/>
  <c r="AWO11" i="83"/>
  <c r="AWN11" i="83"/>
  <c r="AWM11" i="83"/>
  <c r="AWO9" i="83"/>
  <c r="AWN9" i="83"/>
  <c r="AWM9" i="83"/>
  <c r="AWI1" i="83"/>
  <c r="AWN1" i="83" s="1"/>
  <c r="AWH110" i="83"/>
  <c r="AWG110" i="83"/>
  <c r="AWF110" i="83"/>
  <c r="AWH109" i="83"/>
  <c r="AWG109" i="83"/>
  <c r="AWF109" i="83"/>
  <c r="AWH108" i="83"/>
  <c r="AWG108" i="83"/>
  <c r="AWF108" i="83"/>
  <c r="AWH107" i="83"/>
  <c r="AWG107" i="83"/>
  <c r="AWF107" i="83"/>
  <c r="AWH106" i="83"/>
  <c r="AWG106" i="83"/>
  <c r="AWF106" i="83"/>
  <c r="AWH105" i="83"/>
  <c r="AWG105" i="83"/>
  <c r="AWF105" i="83"/>
  <c r="AWH104" i="83"/>
  <c r="AWG104" i="83"/>
  <c r="AWF104" i="83"/>
  <c r="AWH103" i="83"/>
  <c r="AWG103" i="83"/>
  <c r="AWF103" i="83"/>
  <c r="AWH102" i="83"/>
  <c r="AWG102" i="83"/>
  <c r="AWF102" i="83"/>
  <c r="AWH101" i="83"/>
  <c r="AWG101" i="83"/>
  <c r="AWF101" i="83"/>
  <c r="AWH100" i="83"/>
  <c r="AWG100" i="83"/>
  <c r="AWF100" i="83"/>
  <c r="AWH99" i="83"/>
  <c r="AWG99" i="83"/>
  <c r="AWF99" i="83"/>
  <c r="AWH98" i="83"/>
  <c r="AWG98" i="83"/>
  <c r="AWF98" i="83"/>
  <c r="AWH97" i="83"/>
  <c r="AWG97" i="83"/>
  <c r="AWF97" i="83"/>
  <c r="AWH96" i="83"/>
  <c r="AWG96" i="83"/>
  <c r="AWF96" i="83"/>
  <c r="AWH95" i="83"/>
  <c r="AWG95" i="83"/>
  <c r="AWF95" i="83"/>
  <c r="AWH94" i="83"/>
  <c r="AWG94" i="83"/>
  <c r="AWF94" i="83"/>
  <c r="AWH93" i="83"/>
  <c r="AWG93" i="83"/>
  <c r="AWF93" i="83"/>
  <c r="AWH92" i="83"/>
  <c r="AWG92" i="83"/>
  <c r="AWF92" i="83"/>
  <c r="AWH91" i="83"/>
  <c r="AWG91" i="83"/>
  <c r="AWF91" i="83"/>
  <c r="AWH90" i="83"/>
  <c r="AWG90" i="83"/>
  <c r="AWF90" i="83"/>
  <c r="AWH89" i="83"/>
  <c r="AWG89" i="83"/>
  <c r="AWF89" i="83"/>
  <c r="AWH88" i="83"/>
  <c r="AWG88" i="83"/>
  <c r="AWF88" i="83"/>
  <c r="AWH87" i="83"/>
  <c r="AWG87" i="83"/>
  <c r="AWF87" i="83"/>
  <c r="AWH86" i="83"/>
  <c r="AWG86" i="83"/>
  <c r="AWF86" i="83"/>
  <c r="AWH85" i="83"/>
  <c r="AWG85" i="83"/>
  <c r="AWF85" i="83"/>
  <c r="AWH84" i="83"/>
  <c r="AWG84" i="83"/>
  <c r="AWF84" i="83"/>
  <c r="AWH83" i="83"/>
  <c r="AWG83" i="83"/>
  <c r="AWF83" i="83"/>
  <c r="AWH82" i="83"/>
  <c r="AWG82" i="83"/>
  <c r="AWF82" i="83"/>
  <c r="AWH81" i="83"/>
  <c r="AWG81" i="83"/>
  <c r="AWF81" i="83"/>
  <c r="AWH80" i="83"/>
  <c r="AWG80" i="83"/>
  <c r="AWF80" i="83"/>
  <c r="AWH79" i="83"/>
  <c r="AWG79" i="83"/>
  <c r="AWF79" i="83"/>
  <c r="AWH78" i="83"/>
  <c r="AWG78" i="83"/>
  <c r="AWF78" i="83"/>
  <c r="AWH77" i="83"/>
  <c r="AWG77" i="83"/>
  <c r="AWF77" i="83"/>
  <c r="AWH76" i="83"/>
  <c r="AWG76" i="83"/>
  <c r="AWF76" i="83"/>
  <c r="AWH75" i="83"/>
  <c r="AWG75" i="83"/>
  <c r="AWF75" i="83"/>
  <c r="AWH74" i="83"/>
  <c r="AWG74" i="83"/>
  <c r="AWF74" i="83"/>
  <c r="AWH73" i="83"/>
  <c r="AWG73" i="83"/>
  <c r="AWF73" i="83"/>
  <c r="AWH72" i="83"/>
  <c r="AWG72" i="83"/>
  <c r="AWF72" i="83"/>
  <c r="AWH71" i="83"/>
  <c r="AWG71" i="83"/>
  <c r="AWF71" i="83"/>
  <c r="AWH70" i="83"/>
  <c r="AWG70" i="83"/>
  <c r="AWF70" i="83"/>
  <c r="AWH69" i="83"/>
  <c r="AWG69" i="83"/>
  <c r="AWF69" i="83"/>
  <c r="AWH68" i="83"/>
  <c r="AWG68" i="83"/>
  <c r="AWF68" i="83"/>
  <c r="AWH67" i="83"/>
  <c r="AWG67" i="83"/>
  <c r="AWF67" i="83"/>
  <c r="AWH66" i="83"/>
  <c r="AWG66" i="83"/>
  <c r="AWF66" i="83"/>
  <c r="AWH65" i="83"/>
  <c r="AWG65" i="83"/>
  <c r="AWF65" i="83"/>
  <c r="AWH64" i="83"/>
  <c r="AWG64" i="83"/>
  <c r="AWF64" i="83"/>
  <c r="AWH63" i="83"/>
  <c r="AWG63" i="83"/>
  <c r="AWF63" i="83"/>
  <c r="AWH62" i="83"/>
  <c r="AWG62" i="83"/>
  <c r="AWF62" i="83"/>
  <c r="AWH61" i="83"/>
  <c r="AWG61" i="83"/>
  <c r="AWF61" i="83"/>
  <c r="AWH60" i="83"/>
  <c r="AWG60" i="83"/>
  <c r="AWF60" i="83"/>
  <c r="AWH59" i="83"/>
  <c r="AWG59" i="83"/>
  <c r="AWF59" i="83"/>
  <c r="AWH58" i="83"/>
  <c r="AWG58" i="83"/>
  <c r="AWF58" i="83"/>
  <c r="AWH57" i="83"/>
  <c r="AWG57" i="83"/>
  <c r="AWF57" i="83"/>
  <c r="AWH56" i="83"/>
  <c r="AWG56" i="83"/>
  <c r="AWF56" i="83"/>
  <c r="AWH55" i="83"/>
  <c r="AWG55" i="83"/>
  <c r="AWF55" i="83"/>
  <c r="AWH54" i="83"/>
  <c r="AWG54" i="83"/>
  <c r="AWF54" i="83"/>
  <c r="AWH53" i="83"/>
  <c r="AWG53" i="83"/>
  <c r="AWF53" i="83"/>
  <c r="AWH52" i="83"/>
  <c r="AWG52" i="83"/>
  <c r="AWF52" i="83"/>
  <c r="AWH51" i="83"/>
  <c r="AWG51" i="83"/>
  <c r="AWF51" i="83"/>
  <c r="AWH50" i="83"/>
  <c r="AWG50" i="83"/>
  <c r="AWF50" i="83"/>
  <c r="AWH49" i="83"/>
  <c r="AWG49" i="83"/>
  <c r="AWF49" i="83"/>
  <c r="AWH48" i="83"/>
  <c r="AWG48" i="83"/>
  <c r="AWF48" i="83"/>
  <c r="AWH47" i="83"/>
  <c r="AWG47" i="83"/>
  <c r="AWF47" i="83"/>
  <c r="AWH46" i="83"/>
  <c r="AWG46" i="83"/>
  <c r="AWF46" i="83"/>
  <c r="AWH11" i="83"/>
  <c r="AWG11" i="83"/>
  <c r="AWF11" i="83"/>
  <c r="AWH9" i="83"/>
  <c r="AWG9" i="83"/>
  <c r="AWF9" i="83"/>
  <c r="AWH1" i="83"/>
  <c r="AWF1" i="83"/>
  <c r="AWB1" i="83"/>
  <c r="AWG1" i="83" s="1"/>
  <c r="AWA110" i="83"/>
  <c r="AVZ110" i="83"/>
  <c r="AVY110" i="83"/>
  <c r="AWA109" i="83"/>
  <c r="AVZ109" i="83"/>
  <c r="AVY109" i="83"/>
  <c r="AWA108" i="83"/>
  <c r="AVZ108" i="83"/>
  <c r="AVY108" i="83"/>
  <c r="AWA107" i="83"/>
  <c r="AVZ107" i="83"/>
  <c r="AVY107" i="83"/>
  <c r="AWA106" i="83"/>
  <c r="AVZ106" i="83"/>
  <c r="AVY106" i="83"/>
  <c r="AWA105" i="83"/>
  <c r="AVZ105" i="83"/>
  <c r="AVY105" i="83"/>
  <c r="AWA104" i="83"/>
  <c r="AVZ104" i="83"/>
  <c r="AVY104" i="83"/>
  <c r="AWA103" i="83"/>
  <c r="AVZ103" i="83"/>
  <c r="AVY103" i="83"/>
  <c r="AWA102" i="83"/>
  <c r="AVZ102" i="83"/>
  <c r="AVY102" i="83"/>
  <c r="AWA101" i="83"/>
  <c r="AVZ101" i="83"/>
  <c r="AVY101" i="83"/>
  <c r="AWA100" i="83"/>
  <c r="AVZ100" i="83"/>
  <c r="AVY100" i="83"/>
  <c r="AWA99" i="83"/>
  <c r="AVZ99" i="83"/>
  <c r="AVY99" i="83"/>
  <c r="AWA98" i="83"/>
  <c r="AVZ98" i="83"/>
  <c r="AVY98" i="83"/>
  <c r="AWA97" i="83"/>
  <c r="AVZ97" i="83"/>
  <c r="AVY97" i="83"/>
  <c r="AWA96" i="83"/>
  <c r="AVZ96" i="83"/>
  <c r="AVY96" i="83"/>
  <c r="AWA95" i="83"/>
  <c r="AVZ95" i="83"/>
  <c r="AVY95" i="83"/>
  <c r="AWA94" i="83"/>
  <c r="AVZ94" i="83"/>
  <c r="AVY94" i="83"/>
  <c r="AWA93" i="83"/>
  <c r="AVZ93" i="83"/>
  <c r="AVY93" i="83"/>
  <c r="AWA92" i="83"/>
  <c r="AVZ92" i="83"/>
  <c r="AVY92" i="83"/>
  <c r="AWA91" i="83"/>
  <c r="AVZ91" i="83"/>
  <c r="AVY91" i="83"/>
  <c r="AWA90" i="83"/>
  <c r="AVZ90" i="83"/>
  <c r="AVY90" i="83"/>
  <c r="AWA89" i="83"/>
  <c r="AVZ89" i="83"/>
  <c r="AVY89" i="83"/>
  <c r="AWA88" i="83"/>
  <c r="AVZ88" i="83"/>
  <c r="AVY88" i="83"/>
  <c r="AWA87" i="83"/>
  <c r="AVZ87" i="83"/>
  <c r="AVY87" i="83"/>
  <c r="AWA86" i="83"/>
  <c r="AVZ86" i="83"/>
  <c r="AVY86" i="83"/>
  <c r="AWA85" i="83"/>
  <c r="AVZ85" i="83"/>
  <c r="AVY85" i="83"/>
  <c r="AWA84" i="83"/>
  <c r="AVZ84" i="83"/>
  <c r="AVY84" i="83"/>
  <c r="AWA83" i="83"/>
  <c r="AVZ83" i="83"/>
  <c r="AVY83" i="83"/>
  <c r="AWA82" i="83"/>
  <c r="AVZ82" i="83"/>
  <c r="AVY82" i="83"/>
  <c r="AWA81" i="83"/>
  <c r="AVZ81" i="83"/>
  <c r="AVY81" i="83"/>
  <c r="AWA80" i="83"/>
  <c r="AVZ80" i="83"/>
  <c r="AVY80" i="83"/>
  <c r="AWA79" i="83"/>
  <c r="AVZ79" i="83"/>
  <c r="AVY79" i="83"/>
  <c r="AWA78" i="83"/>
  <c r="AVZ78" i="83"/>
  <c r="AVY78" i="83"/>
  <c r="AWA77" i="83"/>
  <c r="AVZ77" i="83"/>
  <c r="AVY77" i="83"/>
  <c r="AWA76" i="83"/>
  <c r="AVZ76" i="83"/>
  <c r="AVY76" i="83"/>
  <c r="AWA75" i="83"/>
  <c r="AVZ75" i="83"/>
  <c r="AVY75" i="83"/>
  <c r="AWA74" i="83"/>
  <c r="AVZ74" i="83"/>
  <c r="AVY74" i="83"/>
  <c r="AWA73" i="83"/>
  <c r="AVZ73" i="83"/>
  <c r="AVY73" i="83"/>
  <c r="AWA72" i="83"/>
  <c r="AVZ72" i="83"/>
  <c r="AVY72" i="83"/>
  <c r="AWA71" i="83"/>
  <c r="AVZ71" i="83"/>
  <c r="AVY71" i="83"/>
  <c r="AWA70" i="83"/>
  <c r="AVZ70" i="83"/>
  <c r="AVY70" i="83"/>
  <c r="AWA69" i="83"/>
  <c r="AVZ69" i="83"/>
  <c r="AVY69" i="83"/>
  <c r="AWA68" i="83"/>
  <c r="AVZ68" i="83"/>
  <c r="AVY68" i="83"/>
  <c r="AWA67" i="83"/>
  <c r="AVZ67" i="83"/>
  <c r="AVY67" i="83"/>
  <c r="AWA66" i="83"/>
  <c r="AVZ66" i="83"/>
  <c r="AVY66" i="83"/>
  <c r="AWA65" i="83"/>
  <c r="AVZ65" i="83"/>
  <c r="AVY65" i="83"/>
  <c r="AWA64" i="83"/>
  <c r="AVZ64" i="83"/>
  <c r="AVY64" i="83"/>
  <c r="AWA63" i="83"/>
  <c r="AVZ63" i="83"/>
  <c r="AVY63" i="83"/>
  <c r="AWA62" i="83"/>
  <c r="AVZ62" i="83"/>
  <c r="AVY62" i="83"/>
  <c r="AWA61" i="83"/>
  <c r="AVZ61" i="83"/>
  <c r="AVY61" i="83"/>
  <c r="AWA60" i="83"/>
  <c r="AVZ60" i="83"/>
  <c r="AVY60" i="83"/>
  <c r="AWA59" i="83"/>
  <c r="AVZ59" i="83"/>
  <c r="AVY59" i="83"/>
  <c r="AWA58" i="83"/>
  <c r="AVZ58" i="83"/>
  <c r="AVY58" i="83"/>
  <c r="AWA57" i="83"/>
  <c r="AVZ57" i="83"/>
  <c r="AVY57" i="83"/>
  <c r="AWA56" i="83"/>
  <c r="AVZ56" i="83"/>
  <c r="AVY56" i="83"/>
  <c r="AWA55" i="83"/>
  <c r="AVZ55" i="83"/>
  <c r="AVY55" i="83"/>
  <c r="AWA54" i="83"/>
  <c r="AVZ54" i="83"/>
  <c r="AVY54" i="83"/>
  <c r="AWA53" i="83"/>
  <c r="AVZ53" i="83"/>
  <c r="AVY53" i="83"/>
  <c r="AWA52" i="83"/>
  <c r="AVZ52" i="83"/>
  <c r="AVY52" i="83"/>
  <c r="AWA51" i="83"/>
  <c r="AVZ51" i="83"/>
  <c r="AVY51" i="83"/>
  <c r="AWA11" i="83"/>
  <c r="AVZ11" i="83"/>
  <c r="AVY11" i="83"/>
  <c r="AWA9" i="83"/>
  <c r="AVZ9" i="83"/>
  <c r="AVY9" i="83"/>
  <c r="AWA1" i="83"/>
  <c r="AVZ1" i="83"/>
  <c r="AVY1" i="83"/>
  <c r="AVU1" i="83"/>
  <c r="AVT110" i="83"/>
  <c r="AVS110" i="83"/>
  <c r="AVR110" i="83"/>
  <c r="AVT109" i="83"/>
  <c r="AVS109" i="83"/>
  <c r="AVR109" i="83"/>
  <c r="AVT108" i="83"/>
  <c r="AVS108" i="83"/>
  <c r="AVR108" i="83"/>
  <c r="AVT107" i="83"/>
  <c r="AVS107" i="83"/>
  <c r="AVR107" i="83"/>
  <c r="AVT106" i="83"/>
  <c r="AVS106" i="83"/>
  <c r="AVR106" i="83"/>
  <c r="AVT105" i="83"/>
  <c r="AVS105" i="83"/>
  <c r="AVR105" i="83"/>
  <c r="AVT104" i="83"/>
  <c r="AVS104" i="83"/>
  <c r="AVR104" i="83"/>
  <c r="AVT103" i="83"/>
  <c r="AVS103" i="83"/>
  <c r="AVR103" i="83"/>
  <c r="AVT102" i="83"/>
  <c r="AVS102" i="83"/>
  <c r="AVR102" i="83"/>
  <c r="AVT101" i="83"/>
  <c r="AVS101" i="83"/>
  <c r="AVR101" i="83"/>
  <c r="AVT100" i="83"/>
  <c r="AVS100" i="83"/>
  <c r="AVR100" i="83"/>
  <c r="AVT99" i="83"/>
  <c r="AVS99" i="83"/>
  <c r="AVR99" i="83"/>
  <c r="AVT98" i="83"/>
  <c r="AVS98" i="83"/>
  <c r="AVR98" i="83"/>
  <c r="AVT97" i="83"/>
  <c r="AVS97" i="83"/>
  <c r="AVR97" i="83"/>
  <c r="AVT96" i="83"/>
  <c r="AVS96" i="83"/>
  <c r="AVR96" i="83"/>
  <c r="AVT95" i="83"/>
  <c r="AVS95" i="83"/>
  <c r="AVR95" i="83"/>
  <c r="AVT94" i="83"/>
  <c r="AVS94" i="83"/>
  <c r="AVR94" i="83"/>
  <c r="AVT93" i="83"/>
  <c r="AVS93" i="83"/>
  <c r="AVR93" i="83"/>
  <c r="AVT92" i="83"/>
  <c r="AVS92" i="83"/>
  <c r="AVR92" i="83"/>
  <c r="AVT91" i="83"/>
  <c r="AVS91" i="83"/>
  <c r="AVR91" i="83"/>
  <c r="AVT90" i="83"/>
  <c r="AVS90" i="83"/>
  <c r="AVR90" i="83"/>
  <c r="AVT89" i="83"/>
  <c r="AVS89" i="83"/>
  <c r="AVR89" i="83"/>
  <c r="AVT88" i="83"/>
  <c r="AVS88" i="83"/>
  <c r="AVR88" i="83"/>
  <c r="AVT87" i="83"/>
  <c r="AVS87" i="83"/>
  <c r="AVR87" i="83"/>
  <c r="AVT86" i="83"/>
  <c r="AVS86" i="83"/>
  <c r="AVR86" i="83"/>
  <c r="AVT85" i="83"/>
  <c r="AVS85" i="83"/>
  <c r="AVR85" i="83"/>
  <c r="AVT84" i="83"/>
  <c r="AVS84" i="83"/>
  <c r="AVR84" i="83"/>
  <c r="AVT83" i="83"/>
  <c r="AVS83" i="83"/>
  <c r="AVR83" i="83"/>
  <c r="AVT82" i="83"/>
  <c r="AVS82" i="83"/>
  <c r="AVR82" i="83"/>
  <c r="AVT81" i="83"/>
  <c r="AVS81" i="83"/>
  <c r="AVR81" i="83"/>
  <c r="AVT80" i="83"/>
  <c r="AVS80" i="83"/>
  <c r="AVR80" i="83"/>
  <c r="AVT79" i="83"/>
  <c r="AVS79" i="83"/>
  <c r="AVR79" i="83"/>
  <c r="AVT78" i="83"/>
  <c r="AVS78" i="83"/>
  <c r="AVR78" i="83"/>
  <c r="AVT77" i="83"/>
  <c r="AVS77" i="83"/>
  <c r="AVR77" i="83"/>
  <c r="AVT76" i="83"/>
  <c r="AVS76" i="83"/>
  <c r="AVR76" i="83"/>
  <c r="AVT75" i="83"/>
  <c r="AVS75" i="83"/>
  <c r="AVR75" i="83"/>
  <c r="AVT74" i="83"/>
  <c r="AVS74" i="83"/>
  <c r="AVR74" i="83"/>
  <c r="AVT73" i="83"/>
  <c r="AVS73" i="83"/>
  <c r="AVR73" i="83"/>
  <c r="AVT72" i="83"/>
  <c r="AVS72" i="83"/>
  <c r="AVR72" i="83"/>
  <c r="AVT71" i="83"/>
  <c r="AVS71" i="83"/>
  <c r="AVR71" i="83"/>
  <c r="AVT70" i="83"/>
  <c r="AVS70" i="83"/>
  <c r="AVR70" i="83"/>
  <c r="AVT69" i="83"/>
  <c r="AVS69" i="83"/>
  <c r="AVR69" i="83"/>
  <c r="AVT68" i="83"/>
  <c r="AVS68" i="83"/>
  <c r="AVR68" i="83"/>
  <c r="AVT67" i="83"/>
  <c r="AVS67" i="83"/>
  <c r="AVR67" i="83"/>
  <c r="AVT66" i="83"/>
  <c r="AVS66" i="83"/>
  <c r="AVR66" i="83"/>
  <c r="AVT65" i="83"/>
  <c r="AVS65" i="83"/>
  <c r="AVR65" i="83"/>
  <c r="AVT64" i="83"/>
  <c r="AVS64" i="83"/>
  <c r="AVR64" i="83"/>
  <c r="AVT63" i="83"/>
  <c r="AVS63" i="83"/>
  <c r="AVR63" i="83"/>
  <c r="AVT62" i="83"/>
  <c r="AVS62" i="83"/>
  <c r="AVR62" i="83"/>
  <c r="AVT61" i="83"/>
  <c r="AVS61" i="83"/>
  <c r="AVR61" i="83"/>
  <c r="AVT60" i="83"/>
  <c r="AVS60" i="83"/>
  <c r="AVR60" i="83"/>
  <c r="AVT59" i="83"/>
  <c r="AVS59" i="83"/>
  <c r="AVR59" i="83"/>
  <c r="AVT58" i="83"/>
  <c r="AVS58" i="83"/>
  <c r="AVR58" i="83"/>
  <c r="AVT57" i="83"/>
  <c r="AVS57" i="83"/>
  <c r="AVR57" i="83"/>
  <c r="AVT56" i="83"/>
  <c r="AVS56" i="83"/>
  <c r="AVR56" i="83"/>
  <c r="AVT11" i="83"/>
  <c r="AVS11" i="83"/>
  <c r="AVR11" i="83"/>
  <c r="AVT9" i="83"/>
  <c r="AVS9" i="83"/>
  <c r="AVR9" i="83"/>
  <c r="AVN1" i="83"/>
  <c r="AVM110" i="83"/>
  <c r="AVL110" i="83"/>
  <c r="AVK110" i="83"/>
  <c r="AVM109" i="83"/>
  <c r="AVL109" i="83"/>
  <c r="AVK109" i="83"/>
  <c r="AVM108" i="83"/>
  <c r="AVL108" i="83"/>
  <c r="AVK108" i="83"/>
  <c r="AVM107" i="83"/>
  <c r="AVL107" i="83"/>
  <c r="AVK107" i="83"/>
  <c r="AVM106" i="83"/>
  <c r="AVL106" i="83"/>
  <c r="AVK106" i="83"/>
  <c r="AVM105" i="83"/>
  <c r="AVL105" i="83"/>
  <c r="AVK105" i="83"/>
  <c r="AVM104" i="83"/>
  <c r="AVL104" i="83"/>
  <c r="AVK104" i="83"/>
  <c r="AVM103" i="83"/>
  <c r="AVL103" i="83"/>
  <c r="AVK103" i="83"/>
  <c r="AVM102" i="83"/>
  <c r="AVL102" i="83"/>
  <c r="AVK102" i="83"/>
  <c r="AVM101" i="83"/>
  <c r="AVL101" i="83"/>
  <c r="AVK101" i="83"/>
  <c r="AVM100" i="83"/>
  <c r="AVL100" i="83"/>
  <c r="AVK100" i="83"/>
  <c r="AVM99" i="83"/>
  <c r="AVL99" i="83"/>
  <c r="AVK99" i="83"/>
  <c r="AVM98" i="83"/>
  <c r="AVL98" i="83"/>
  <c r="AVK98" i="83"/>
  <c r="AVM97" i="83"/>
  <c r="AVL97" i="83"/>
  <c r="AVK97" i="83"/>
  <c r="AVM96" i="83"/>
  <c r="AVL96" i="83"/>
  <c r="AVK96" i="83"/>
  <c r="AVM95" i="83"/>
  <c r="AVL95" i="83"/>
  <c r="AVK95" i="83"/>
  <c r="AVM94" i="83"/>
  <c r="AVL94" i="83"/>
  <c r="AVK94" i="83"/>
  <c r="AVM93" i="83"/>
  <c r="AVL93" i="83"/>
  <c r="AVK93" i="83"/>
  <c r="AVM92" i="83"/>
  <c r="AVL92" i="83"/>
  <c r="AVK92" i="83"/>
  <c r="AVM91" i="83"/>
  <c r="AVL91" i="83"/>
  <c r="AVK91" i="83"/>
  <c r="AVM90" i="83"/>
  <c r="AVL90" i="83"/>
  <c r="AVK90" i="83"/>
  <c r="AVM89" i="83"/>
  <c r="AVL89" i="83"/>
  <c r="AVK89" i="83"/>
  <c r="AVM88" i="83"/>
  <c r="AVL88" i="83"/>
  <c r="AVK88" i="83"/>
  <c r="AVM87" i="83"/>
  <c r="AVL87" i="83"/>
  <c r="AVK87" i="83"/>
  <c r="AVM86" i="83"/>
  <c r="AVL86" i="83"/>
  <c r="AVK86" i="83"/>
  <c r="AVM85" i="83"/>
  <c r="AVL85" i="83"/>
  <c r="AVK85" i="83"/>
  <c r="AVM84" i="83"/>
  <c r="AVL84" i="83"/>
  <c r="AVK84" i="83"/>
  <c r="AVM83" i="83"/>
  <c r="AVL83" i="83"/>
  <c r="AVK83" i="83"/>
  <c r="AVM82" i="83"/>
  <c r="AVL82" i="83"/>
  <c r="AVK82" i="83"/>
  <c r="AVM81" i="83"/>
  <c r="AVL81" i="83"/>
  <c r="AVK81" i="83"/>
  <c r="AVM80" i="83"/>
  <c r="AVL80" i="83"/>
  <c r="AVK80" i="83"/>
  <c r="AVM79" i="83"/>
  <c r="AVL79" i="83"/>
  <c r="AVK79" i="83"/>
  <c r="AVM78" i="83"/>
  <c r="AVL78" i="83"/>
  <c r="AVK78" i="83"/>
  <c r="AVM77" i="83"/>
  <c r="AVL77" i="83"/>
  <c r="AVK77" i="83"/>
  <c r="AVM76" i="83"/>
  <c r="AVL76" i="83"/>
  <c r="AVK76" i="83"/>
  <c r="AVM75" i="83"/>
  <c r="AVL75" i="83"/>
  <c r="AVK75" i="83"/>
  <c r="AVM74" i="83"/>
  <c r="AVL74" i="83"/>
  <c r="AVK74" i="83"/>
  <c r="AVM73" i="83"/>
  <c r="AVL73" i="83"/>
  <c r="AVK73" i="83"/>
  <c r="AVM72" i="83"/>
  <c r="AVL72" i="83"/>
  <c r="AVK72" i="83"/>
  <c r="AVM71" i="83"/>
  <c r="AVL71" i="83"/>
  <c r="AVK71" i="83"/>
  <c r="AVM70" i="83"/>
  <c r="AVL70" i="83"/>
  <c r="AVK70" i="83"/>
  <c r="AVM69" i="83"/>
  <c r="AVL69" i="83"/>
  <c r="AVK69" i="83"/>
  <c r="AVM68" i="83"/>
  <c r="AVL68" i="83"/>
  <c r="AVK68" i="83"/>
  <c r="AVM67" i="83"/>
  <c r="AVL67" i="83"/>
  <c r="AVK67" i="83"/>
  <c r="AVM66" i="83"/>
  <c r="AVL66" i="83"/>
  <c r="AVK66" i="83"/>
  <c r="AVM65" i="83"/>
  <c r="AVL65" i="83"/>
  <c r="AVK65" i="83"/>
  <c r="AVM64" i="83"/>
  <c r="AVL64" i="83"/>
  <c r="AVK64" i="83"/>
  <c r="AVM63" i="83"/>
  <c r="AVL63" i="83"/>
  <c r="AVK63" i="83"/>
  <c r="AVM11" i="83"/>
  <c r="AVL11" i="83"/>
  <c r="AVK11" i="83"/>
  <c r="AVM9" i="83"/>
  <c r="AVL9" i="83"/>
  <c r="AVK9" i="83"/>
  <c r="AVG1" i="83"/>
  <c r="AVF110" i="83"/>
  <c r="AVE110" i="83"/>
  <c r="AVD110" i="83"/>
  <c r="AVF109" i="83"/>
  <c r="AVE109" i="83"/>
  <c r="AVD109" i="83"/>
  <c r="AVF108" i="83"/>
  <c r="AVE108" i="83"/>
  <c r="AVD108" i="83"/>
  <c r="AVF107" i="83"/>
  <c r="AVE107" i="83"/>
  <c r="AVD107" i="83"/>
  <c r="AVF106" i="83"/>
  <c r="AVE106" i="83"/>
  <c r="AVD106" i="83"/>
  <c r="AVF105" i="83"/>
  <c r="AVE105" i="83"/>
  <c r="AVD105" i="83"/>
  <c r="AVF104" i="83"/>
  <c r="AVE104" i="83"/>
  <c r="AVD104" i="83"/>
  <c r="AVF103" i="83"/>
  <c r="AVE103" i="83"/>
  <c r="AVD103" i="83"/>
  <c r="AVF102" i="83"/>
  <c r="AVE102" i="83"/>
  <c r="AVD102" i="83"/>
  <c r="AVF101" i="83"/>
  <c r="AVE101" i="83"/>
  <c r="AVD101" i="83"/>
  <c r="AVF100" i="83"/>
  <c r="AVE100" i="83"/>
  <c r="AVD100" i="83"/>
  <c r="AVF99" i="83"/>
  <c r="AVE99" i="83"/>
  <c r="AVD99" i="83"/>
  <c r="AVF98" i="83"/>
  <c r="AVE98" i="83"/>
  <c r="AVD98" i="83"/>
  <c r="AVF97" i="83"/>
  <c r="AVE97" i="83"/>
  <c r="AVD97" i="83"/>
  <c r="AVF96" i="83"/>
  <c r="AVE96" i="83"/>
  <c r="AVD96" i="83"/>
  <c r="AVF95" i="83"/>
  <c r="AVE95" i="83"/>
  <c r="AVD95" i="83"/>
  <c r="AVF94" i="83"/>
  <c r="AVE94" i="83"/>
  <c r="AVD94" i="83"/>
  <c r="AVF93" i="83"/>
  <c r="AVE93" i="83"/>
  <c r="AVD93" i="83"/>
  <c r="AVF92" i="83"/>
  <c r="AVE92" i="83"/>
  <c r="AVD92" i="83"/>
  <c r="AVF91" i="83"/>
  <c r="AVE91" i="83"/>
  <c r="AVD91" i="83"/>
  <c r="AVF90" i="83"/>
  <c r="AVE90" i="83"/>
  <c r="AVD90" i="83"/>
  <c r="AVF89" i="83"/>
  <c r="AVE89" i="83"/>
  <c r="AVD89" i="83"/>
  <c r="AVF88" i="83"/>
  <c r="AVE88" i="83"/>
  <c r="AVD88" i="83"/>
  <c r="AVF87" i="83"/>
  <c r="AVE87" i="83"/>
  <c r="AVD87" i="83"/>
  <c r="AVF86" i="83"/>
  <c r="AVE86" i="83"/>
  <c r="AVD86" i="83"/>
  <c r="AVF85" i="83"/>
  <c r="AVE85" i="83"/>
  <c r="AVD85" i="83"/>
  <c r="AVF84" i="83"/>
  <c r="AVE84" i="83"/>
  <c r="AVD84" i="83"/>
  <c r="AVF83" i="83"/>
  <c r="AVE83" i="83"/>
  <c r="AVD83" i="83"/>
  <c r="AVF82" i="83"/>
  <c r="AVE82" i="83"/>
  <c r="AVD82" i="83"/>
  <c r="AVF81" i="83"/>
  <c r="AVE81" i="83"/>
  <c r="AVD81" i="83"/>
  <c r="AVF80" i="83"/>
  <c r="AVE80" i="83"/>
  <c r="AVD80" i="83"/>
  <c r="AVF79" i="83"/>
  <c r="AVE79" i="83"/>
  <c r="AVD79" i="83"/>
  <c r="AVF78" i="83"/>
  <c r="AVE78" i="83"/>
  <c r="AVD78" i="83"/>
  <c r="AVF77" i="83"/>
  <c r="AVE77" i="83"/>
  <c r="AVD77" i="83"/>
  <c r="AVF76" i="83"/>
  <c r="AVE76" i="83"/>
  <c r="AVD76" i="83"/>
  <c r="AVF75" i="83"/>
  <c r="AVE75" i="83"/>
  <c r="AVD75" i="83"/>
  <c r="AVF74" i="83"/>
  <c r="AVE74" i="83"/>
  <c r="AVD74" i="83"/>
  <c r="AVF73" i="83"/>
  <c r="AVE73" i="83"/>
  <c r="AVD73" i="83"/>
  <c r="AVF72" i="83"/>
  <c r="AVE72" i="83"/>
  <c r="AVD72" i="83"/>
  <c r="AVF71" i="83"/>
  <c r="AVE71" i="83"/>
  <c r="AVD71" i="83"/>
  <c r="AVF70" i="83"/>
  <c r="AVE70" i="83"/>
  <c r="AVD70" i="83"/>
  <c r="AVF69" i="83"/>
  <c r="AVE69" i="83"/>
  <c r="AVD69" i="83"/>
  <c r="AVF68" i="83"/>
  <c r="AVE68" i="83"/>
  <c r="AVD68" i="83"/>
  <c r="AVF67" i="83"/>
  <c r="AVE67" i="83"/>
  <c r="AVD67" i="83"/>
  <c r="AVF66" i="83"/>
  <c r="AVE66" i="83"/>
  <c r="AVD66" i="83"/>
  <c r="AVF65" i="83"/>
  <c r="AVE65" i="83"/>
  <c r="AVD65" i="83"/>
  <c r="AVF64" i="83"/>
  <c r="AVE64" i="83"/>
  <c r="AVD64" i="83"/>
  <c r="AVF63" i="83"/>
  <c r="AVE63" i="83"/>
  <c r="AVD63" i="83"/>
  <c r="AVF62" i="83"/>
  <c r="AVE62" i="83"/>
  <c r="AVD62" i="83"/>
  <c r="AVF61" i="83"/>
  <c r="AVE61" i="83"/>
  <c r="AVD61" i="83"/>
  <c r="AVF60" i="83"/>
  <c r="AVE60" i="83"/>
  <c r="AVD60" i="83"/>
  <c r="AVF59" i="83"/>
  <c r="AVE59" i="83"/>
  <c r="AVD59" i="83"/>
  <c r="AVF58" i="83"/>
  <c r="AVE58" i="83"/>
  <c r="AVD58" i="83"/>
  <c r="AVF57" i="83"/>
  <c r="AVE57" i="83"/>
  <c r="AVD57" i="83"/>
  <c r="AVF56" i="83"/>
  <c r="AVE56" i="83"/>
  <c r="AVD56" i="83"/>
  <c r="AVF55" i="83"/>
  <c r="AVE55" i="83"/>
  <c r="AVD55" i="83"/>
  <c r="AVF54" i="83"/>
  <c r="AVE54" i="83"/>
  <c r="AVD54" i="83"/>
  <c r="AVF11" i="83"/>
  <c r="AVE11" i="83"/>
  <c r="AVD11" i="83"/>
  <c r="AVF9" i="83"/>
  <c r="AVE9" i="83"/>
  <c r="AVD9" i="83"/>
  <c r="AVF1" i="83"/>
  <c r="AVD1" i="83"/>
  <c r="AUZ1" i="83"/>
  <c r="AVE1" i="83" s="1"/>
  <c r="AUY110" i="83"/>
  <c r="AUX110" i="83"/>
  <c r="AUW110" i="83"/>
  <c r="AUY109" i="83"/>
  <c r="AUX109" i="83"/>
  <c r="AUW109" i="83"/>
  <c r="AUY108" i="83"/>
  <c r="AUX108" i="83"/>
  <c r="AUW108" i="83"/>
  <c r="AUY107" i="83"/>
  <c r="AUX107" i="83"/>
  <c r="AUW107" i="83"/>
  <c r="AUY106" i="83"/>
  <c r="AUX106" i="83"/>
  <c r="AUW106" i="83"/>
  <c r="AUY105" i="83"/>
  <c r="AUX105" i="83"/>
  <c r="AUW105" i="83"/>
  <c r="AUY104" i="83"/>
  <c r="AUX104" i="83"/>
  <c r="AUW104" i="83"/>
  <c r="AUY103" i="83"/>
  <c r="AUX103" i="83"/>
  <c r="AUW103" i="83"/>
  <c r="AUY102" i="83"/>
  <c r="AUX102" i="83"/>
  <c r="AUW102" i="83"/>
  <c r="AUY101" i="83"/>
  <c r="AUX101" i="83"/>
  <c r="AUW101" i="83"/>
  <c r="AUY100" i="83"/>
  <c r="AUX100" i="83"/>
  <c r="AUW100" i="83"/>
  <c r="AUY99" i="83"/>
  <c r="AUX99" i="83"/>
  <c r="AUW99" i="83"/>
  <c r="AUY98" i="83"/>
  <c r="AUX98" i="83"/>
  <c r="AUW98" i="83"/>
  <c r="AUY97" i="83"/>
  <c r="AUX97" i="83"/>
  <c r="AUW97" i="83"/>
  <c r="AUY96" i="83"/>
  <c r="AUX96" i="83"/>
  <c r="AUW96" i="83"/>
  <c r="AUY95" i="83"/>
  <c r="AUX95" i="83"/>
  <c r="AUW95" i="83"/>
  <c r="AUY94" i="83"/>
  <c r="AUX94" i="83"/>
  <c r="AUW94" i="83"/>
  <c r="AUY93" i="83"/>
  <c r="AUX93" i="83"/>
  <c r="AUW93" i="83"/>
  <c r="AUY92" i="83"/>
  <c r="AUX92" i="83"/>
  <c r="AUW92" i="83"/>
  <c r="AUY91" i="83"/>
  <c r="AUX91" i="83"/>
  <c r="AUW91" i="83"/>
  <c r="AUY90" i="83"/>
  <c r="AUX90" i="83"/>
  <c r="AUW90" i="83"/>
  <c r="AUY89" i="83"/>
  <c r="AUX89" i="83"/>
  <c r="AUW89" i="83"/>
  <c r="AUY88" i="83"/>
  <c r="AUX88" i="83"/>
  <c r="AUW88" i="83"/>
  <c r="AUY87" i="83"/>
  <c r="AUX87" i="83"/>
  <c r="AUW87" i="83"/>
  <c r="AUY86" i="83"/>
  <c r="AUX86" i="83"/>
  <c r="AUW86" i="83"/>
  <c r="AUY85" i="83"/>
  <c r="AUX85" i="83"/>
  <c r="AUW85" i="83"/>
  <c r="AUY84" i="83"/>
  <c r="AUX84" i="83"/>
  <c r="AUW84" i="83"/>
  <c r="AUY83" i="83"/>
  <c r="AUX83" i="83"/>
  <c r="AUW83" i="83"/>
  <c r="AUY82" i="83"/>
  <c r="AUX82" i="83"/>
  <c r="AUW82" i="83"/>
  <c r="AUY81" i="83"/>
  <c r="AUX81" i="83"/>
  <c r="AUW81" i="83"/>
  <c r="AUY80" i="83"/>
  <c r="AUX80" i="83"/>
  <c r="AUW80" i="83"/>
  <c r="AUY79" i="83"/>
  <c r="AUX79" i="83"/>
  <c r="AUW79" i="83"/>
  <c r="AUY78" i="83"/>
  <c r="AUX78" i="83"/>
  <c r="AUW78" i="83"/>
  <c r="AUY77" i="83"/>
  <c r="AUX77" i="83"/>
  <c r="AUW77" i="83"/>
  <c r="AUY76" i="83"/>
  <c r="AUX76" i="83"/>
  <c r="AUW76" i="83"/>
  <c r="AUY75" i="83"/>
  <c r="AUX75" i="83"/>
  <c r="AUW75" i="83"/>
  <c r="AUY74" i="83"/>
  <c r="AUX74" i="83"/>
  <c r="AUW74" i="83"/>
  <c r="AUY73" i="83"/>
  <c r="AUX73" i="83"/>
  <c r="AUW73" i="83"/>
  <c r="AUY72" i="83"/>
  <c r="AUX72" i="83"/>
  <c r="AUW72" i="83"/>
  <c r="AUY71" i="83"/>
  <c r="AUX71" i="83"/>
  <c r="AUW71" i="83"/>
  <c r="AUY70" i="83"/>
  <c r="AUX70" i="83"/>
  <c r="AUW70" i="83"/>
  <c r="AUY69" i="83"/>
  <c r="AUX69" i="83"/>
  <c r="AUW69" i="83"/>
  <c r="AUY68" i="83"/>
  <c r="AUX68" i="83"/>
  <c r="AUW68" i="83"/>
  <c r="AUY67" i="83"/>
  <c r="AUX67" i="83"/>
  <c r="AUW67" i="83"/>
  <c r="AUY66" i="83"/>
  <c r="AUX66" i="83"/>
  <c r="AUW66" i="83"/>
  <c r="AUY65" i="83"/>
  <c r="AUX65" i="83"/>
  <c r="AUW65" i="83"/>
  <c r="AUY64" i="83"/>
  <c r="AUX64" i="83"/>
  <c r="AUW64" i="83"/>
  <c r="AUY63" i="83"/>
  <c r="AUX63" i="83"/>
  <c r="AUW63" i="83"/>
  <c r="AUY62" i="83"/>
  <c r="AUX62" i="83"/>
  <c r="AUW62" i="83"/>
  <c r="AUY61" i="83"/>
  <c r="AUX61" i="83"/>
  <c r="AUW61" i="83"/>
  <c r="AUY60" i="83"/>
  <c r="AUX60" i="83"/>
  <c r="AUW60" i="83"/>
  <c r="AUY59" i="83"/>
  <c r="AUX59" i="83"/>
  <c r="AUW59" i="83"/>
  <c r="AUY58" i="83"/>
  <c r="AUX58" i="83"/>
  <c r="AUW58" i="83"/>
  <c r="AUY57" i="83"/>
  <c r="AUX57" i="83"/>
  <c r="AUW57" i="83"/>
  <c r="AUY56" i="83"/>
  <c r="AUX56" i="83"/>
  <c r="AUW56" i="83"/>
  <c r="AUY55" i="83"/>
  <c r="AUX55" i="83"/>
  <c r="AUW55" i="83"/>
  <c r="AUY54" i="83"/>
  <c r="AUX54" i="83"/>
  <c r="AUW54" i="83"/>
  <c r="AUY53" i="83"/>
  <c r="AUX53" i="83"/>
  <c r="AUW53" i="83"/>
  <c r="AUY52" i="83"/>
  <c r="AUX52" i="83"/>
  <c r="AUW52" i="83"/>
  <c r="AUY51" i="83"/>
  <c r="AUX51" i="83"/>
  <c r="AUW51" i="83"/>
  <c r="AUY50" i="83"/>
  <c r="AUX50" i="83"/>
  <c r="AUW50" i="83"/>
  <c r="AUY49" i="83"/>
  <c r="AUX49" i="83"/>
  <c r="AUW49" i="83"/>
  <c r="AUY48" i="83"/>
  <c r="AUX48" i="83"/>
  <c r="AUW48" i="83"/>
  <c r="AUY47" i="83"/>
  <c r="AUX47" i="83"/>
  <c r="AUW47" i="83"/>
  <c r="AUY11" i="83"/>
  <c r="AUX11" i="83"/>
  <c r="AUW11" i="83"/>
  <c r="AUY9" i="83"/>
  <c r="AUX9" i="83"/>
  <c r="AUW9" i="83"/>
  <c r="AUY1" i="83"/>
  <c r="AUX1" i="83"/>
  <c r="AUW1" i="83"/>
  <c r="AUS1" i="83"/>
  <c r="AUR110" i="83"/>
  <c r="AUQ110" i="83"/>
  <c r="AUP110" i="83"/>
  <c r="AUR109" i="83"/>
  <c r="AUQ109" i="83"/>
  <c r="AUP109" i="83"/>
  <c r="AUR108" i="83"/>
  <c r="AUQ108" i="83"/>
  <c r="AUP108" i="83"/>
  <c r="AUR107" i="83"/>
  <c r="AUQ107" i="83"/>
  <c r="AUP107" i="83"/>
  <c r="AUR106" i="83"/>
  <c r="AUQ106" i="83"/>
  <c r="AUP106" i="83"/>
  <c r="AUR105" i="83"/>
  <c r="AUQ105" i="83"/>
  <c r="AUP105" i="83"/>
  <c r="AUR104" i="83"/>
  <c r="AUQ104" i="83"/>
  <c r="AUP104" i="83"/>
  <c r="AUR103" i="83"/>
  <c r="AUQ103" i="83"/>
  <c r="AUP103" i="83"/>
  <c r="AUR102" i="83"/>
  <c r="AUQ102" i="83"/>
  <c r="AUP102" i="83"/>
  <c r="AUR101" i="83"/>
  <c r="AUQ101" i="83"/>
  <c r="AUP101" i="83"/>
  <c r="AUR100" i="83"/>
  <c r="AUQ100" i="83"/>
  <c r="AUP100" i="83"/>
  <c r="AUR99" i="83"/>
  <c r="AUQ99" i="83"/>
  <c r="AUP99" i="83"/>
  <c r="AUR98" i="83"/>
  <c r="AUQ98" i="83"/>
  <c r="AUP98" i="83"/>
  <c r="AUR97" i="83"/>
  <c r="AUQ97" i="83"/>
  <c r="AUP97" i="83"/>
  <c r="AUR96" i="83"/>
  <c r="AUQ96" i="83"/>
  <c r="AUP96" i="83"/>
  <c r="AUR95" i="83"/>
  <c r="AUQ95" i="83"/>
  <c r="AUP95" i="83"/>
  <c r="AUR94" i="83"/>
  <c r="AUQ94" i="83"/>
  <c r="AUP94" i="83"/>
  <c r="AUR93" i="83"/>
  <c r="AUQ93" i="83"/>
  <c r="AUP93" i="83"/>
  <c r="AUR92" i="83"/>
  <c r="AUQ92" i="83"/>
  <c r="AUP92" i="83"/>
  <c r="AUR91" i="83"/>
  <c r="AUQ91" i="83"/>
  <c r="AUP91" i="83"/>
  <c r="AUR90" i="83"/>
  <c r="AUQ90" i="83"/>
  <c r="AUP90" i="83"/>
  <c r="AUR89" i="83"/>
  <c r="AUQ89" i="83"/>
  <c r="AUP89" i="83"/>
  <c r="AUR88" i="83"/>
  <c r="AUQ88" i="83"/>
  <c r="AUP88" i="83"/>
  <c r="AUR87" i="83"/>
  <c r="AUQ87" i="83"/>
  <c r="AUP87" i="83"/>
  <c r="AUR86" i="83"/>
  <c r="AUQ86" i="83"/>
  <c r="AUP86" i="83"/>
  <c r="AUR85" i="83"/>
  <c r="AUQ85" i="83"/>
  <c r="AUP85" i="83"/>
  <c r="AUR84" i="83"/>
  <c r="AUQ84" i="83"/>
  <c r="AUP84" i="83"/>
  <c r="AUR83" i="83"/>
  <c r="AUQ83" i="83"/>
  <c r="AUP83" i="83"/>
  <c r="AUR82" i="83"/>
  <c r="AUQ82" i="83"/>
  <c r="AUP82" i="83"/>
  <c r="AUR81" i="83"/>
  <c r="AUQ81" i="83"/>
  <c r="AUP81" i="83"/>
  <c r="AUR80" i="83"/>
  <c r="AUQ80" i="83"/>
  <c r="AUP80" i="83"/>
  <c r="AUR79" i="83"/>
  <c r="AUQ79" i="83"/>
  <c r="AUP79" i="83"/>
  <c r="AUR78" i="83"/>
  <c r="AUQ78" i="83"/>
  <c r="AUP78" i="83"/>
  <c r="AUR77" i="83"/>
  <c r="AUQ77" i="83"/>
  <c r="AUP77" i="83"/>
  <c r="AUR76" i="83"/>
  <c r="AUQ76" i="83"/>
  <c r="AUP76" i="83"/>
  <c r="AUR75" i="83"/>
  <c r="AUQ75" i="83"/>
  <c r="AUP75" i="83"/>
  <c r="AUR74" i="83"/>
  <c r="AUQ74" i="83"/>
  <c r="AUP74" i="83"/>
  <c r="AUR73" i="83"/>
  <c r="AUQ73" i="83"/>
  <c r="AUP73" i="83"/>
  <c r="AUR72" i="83"/>
  <c r="AUQ72" i="83"/>
  <c r="AUP72" i="83"/>
  <c r="AUR71" i="83"/>
  <c r="AUQ71" i="83"/>
  <c r="AUP71" i="83"/>
  <c r="AUR70" i="83"/>
  <c r="AUQ70" i="83"/>
  <c r="AUP70" i="83"/>
  <c r="AUR69" i="83"/>
  <c r="AUQ69" i="83"/>
  <c r="AUP69" i="83"/>
  <c r="AUR68" i="83"/>
  <c r="AUQ68" i="83"/>
  <c r="AUP68" i="83"/>
  <c r="AUR67" i="83"/>
  <c r="AUQ67" i="83"/>
  <c r="AUP67" i="83"/>
  <c r="AUR66" i="83"/>
  <c r="AUQ66" i="83"/>
  <c r="AUP66" i="83"/>
  <c r="AUR65" i="83"/>
  <c r="AUQ65" i="83"/>
  <c r="AUP65" i="83"/>
  <c r="AUR64" i="83"/>
  <c r="AUQ64" i="83"/>
  <c r="AUP64" i="83"/>
  <c r="AUR63" i="83"/>
  <c r="AUQ63" i="83"/>
  <c r="AUP63" i="83"/>
  <c r="AUR62" i="83"/>
  <c r="AUQ62" i="83"/>
  <c r="AUP62" i="83"/>
  <c r="AUR61" i="83"/>
  <c r="AUQ61" i="83"/>
  <c r="AUP61" i="83"/>
  <c r="AUR60" i="83"/>
  <c r="AUQ60" i="83"/>
  <c r="AUP60" i="83"/>
  <c r="AUR59" i="83"/>
  <c r="AUQ59" i="83"/>
  <c r="AUP59" i="83"/>
  <c r="AUR58" i="83"/>
  <c r="AUQ58" i="83"/>
  <c r="AUP58" i="83"/>
  <c r="AUR57" i="83"/>
  <c r="AUQ57" i="83"/>
  <c r="AUP57" i="83"/>
  <c r="AUR56" i="83"/>
  <c r="AUQ56" i="83"/>
  <c r="AUP56" i="83"/>
  <c r="AUR55" i="83"/>
  <c r="AUQ55" i="83"/>
  <c r="AUP55" i="83"/>
  <c r="AUR54" i="83"/>
  <c r="AUQ54" i="83"/>
  <c r="AUP54" i="83"/>
  <c r="AUR53" i="83"/>
  <c r="AUQ53" i="83"/>
  <c r="AUP53" i="83"/>
  <c r="AUR11" i="83"/>
  <c r="AUQ11" i="83"/>
  <c r="AUP11" i="83"/>
  <c r="AUR9" i="83"/>
  <c r="AUQ9" i="83"/>
  <c r="AUP9" i="83"/>
  <c r="AUR1" i="83"/>
  <c r="AUQ1" i="83"/>
  <c r="AUP1" i="83"/>
  <c r="AUL1" i="83"/>
  <c r="AUK110" i="83"/>
  <c r="AUJ110" i="83"/>
  <c r="AUI110" i="83"/>
  <c r="AUK109" i="83"/>
  <c r="AUJ109" i="83"/>
  <c r="AUI109" i="83"/>
  <c r="AUK108" i="83"/>
  <c r="AUJ108" i="83"/>
  <c r="AUI108" i="83"/>
  <c r="AUK107" i="83"/>
  <c r="AUJ107" i="83"/>
  <c r="AUI107" i="83"/>
  <c r="AUK106" i="83"/>
  <c r="AUJ106" i="83"/>
  <c r="AUI106" i="83"/>
  <c r="AUK105" i="83"/>
  <c r="AUJ105" i="83"/>
  <c r="AUI105" i="83"/>
  <c r="AUK104" i="83"/>
  <c r="AUJ104" i="83"/>
  <c r="AUI104" i="83"/>
  <c r="AUK103" i="83"/>
  <c r="AUJ103" i="83"/>
  <c r="AUI103" i="83"/>
  <c r="AUK102" i="83"/>
  <c r="AUJ102" i="83"/>
  <c r="AUI102" i="83"/>
  <c r="AUK101" i="83"/>
  <c r="AUJ101" i="83"/>
  <c r="AUI101" i="83"/>
  <c r="AUK100" i="83"/>
  <c r="AUJ100" i="83"/>
  <c r="AUI100" i="83"/>
  <c r="AUK99" i="83"/>
  <c r="AUJ99" i="83"/>
  <c r="AUI99" i="83"/>
  <c r="AUK98" i="83"/>
  <c r="AUJ98" i="83"/>
  <c r="AUI98" i="83"/>
  <c r="AUK97" i="83"/>
  <c r="AUJ97" i="83"/>
  <c r="AUI97" i="83"/>
  <c r="AUK96" i="83"/>
  <c r="AUJ96" i="83"/>
  <c r="AUI96" i="83"/>
  <c r="AUK95" i="83"/>
  <c r="AUJ95" i="83"/>
  <c r="AUI95" i="83"/>
  <c r="AUK94" i="83"/>
  <c r="AUJ94" i="83"/>
  <c r="AUI94" i="83"/>
  <c r="AUK93" i="83"/>
  <c r="AUJ93" i="83"/>
  <c r="AUI93" i="83"/>
  <c r="AUK92" i="83"/>
  <c r="AUJ92" i="83"/>
  <c r="AUI92" i="83"/>
  <c r="AUK91" i="83"/>
  <c r="AUJ91" i="83"/>
  <c r="AUI91" i="83"/>
  <c r="AUK90" i="83"/>
  <c r="AUJ90" i="83"/>
  <c r="AUI90" i="83"/>
  <c r="AUK89" i="83"/>
  <c r="AUJ89" i="83"/>
  <c r="AUI89" i="83"/>
  <c r="AUK88" i="83"/>
  <c r="AUJ88" i="83"/>
  <c r="AUI88" i="83"/>
  <c r="AUK87" i="83"/>
  <c r="AUJ87" i="83"/>
  <c r="AUI87" i="83"/>
  <c r="AUK86" i="83"/>
  <c r="AUJ86" i="83"/>
  <c r="AUI86" i="83"/>
  <c r="AUK85" i="83"/>
  <c r="AUJ85" i="83"/>
  <c r="AUI85" i="83"/>
  <c r="AUK84" i="83"/>
  <c r="AUJ84" i="83"/>
  <c r="AUI84" i="83"/>
  <c r="AUK83" i="83"/>
  <c r="AUJ83" i="83"/>
  <c r="AUI83" i="83"/>
  <c r="AUK82" i="83"/>
  <c r="AUJ82" i="83"/>
  <c r="AUI82" i="83"/>
  <c r="AUK81" i="83"/>
  <c r="AUJ81" i="83"/>
  <c r="AUI81" i="83"/>
  <c r="AUK80" i="83"/>
  <c r="AUJ80" i="83"/>
  <c r="AUI80" i="83"/>
  <c r="AUK79" i="83"/>
  <c r="AUJ79" i="83"/>
  <c r="AUI79" i="83"/>
  <c r="AUK78" i="83"/>
  <c r="AUJ78" i="83"/>
  <c r="AUI78" i="83"/>
  <c r="AUK77" i="83"/>
  <c r="AUJ77" i="83"/>
  <c r="AUI77" i="83"/>
  <c r="AUK76" i="83"/>
  <c r="AUJ76" i="83"/>
  <c r="AUI76" i="83"/>
  <c r="AUK75" i="83"/>
  <c r="AUJ75" i="83"/>
  <c r="AUI75" i="83"/>
  <c r="AUK74" i="83"/>
  <c r="AUJ74" i="83"/>
  <c r="AUI74" i="83"/>
  <c r="AUK73" i="83"/>
  <c r="AUJ73" i="83"/>
  <c r="AUI73" i="83"/>
  <c r="AUK72" i="83"/>
  <c r="AUJ72" i="83"/>
  <c r="AUI72" i="83"/>
  <c r="AUK71" i="83"/>
  <c r="AUJ71" i="83"/>
  <c r="AUI71" i="83"/>
  <c r="AUK70" i="83"/>
  <c r="AUJ70" i="83"/>
  <c r="AUI70" i="83"/>
  <c r="AUK69" i="83"/>
  <c r="AUJ69" i="83"/>
  <c r="AUI69" i="83"/>
  <c r="AUK68" i="83"/>
  <c r="AUJ68" i="83"/>
  <c r="AUI68" i="83"/>
  <c r="AUK67" i="83"/>
  <c r="AUJ67" i="83"/>
  <c r="AUI67" i="83"/>
  <c r="AUK66" i="83"/>
  <c r="AUJ66" i="83"/>
  <c r="AUI66" i="83"/>
  <c r="AUK65" i="83"/>
  <c r="AUJ65" i="83"/>
  <c r="AUI65" i="83"/>
  <c r="AUK64" i="83"/>
  <c r="AUJ64" i="83"/>
  <c r="AUI64" i="83"/>
  <c r="AUK63" i="83"/>
  <c r="AUJ63" i="83"/>
  <c r="AUI63" i="83"/>
  <c r="AUK62" i="83"/>
  <c r="AUJ62" i="83"/>
  <c r="AUI62" i="83"/>
  <c r="AUK61" i="83"/>
  <c r="AUJ61" i="83"/>
  <c r="AUI61" i="83"/>
  <c r="AUK60" i="83"/>
  <c r="AUJ60" i="83"/>
  <c r="AUI60" i="83"/>
  <c r="AUK59" i="83"/>
  <c r="AUJ59" i="83"/>
  <c r="AUI59" i="83"/>
  <c r="AUK58" i="83"/>
  <c r="AUJ58" i="83"/>
  <c r="AUI58" i="83"/>
  <c r="AUK57" i="83"/>
  <c r="AUJ57" i="83"/>
  <c r="AUI57" i="83"/>
  <c r="AUK56" i="83"/>
  <c r="AUJ56" i="83"/>
  <c r="AUI56" i="83"/>
  <c r="AUK55" i="83"/>
  <c r="AUJ55" i="83"/>
  <c r="AUI55" i="83"/>
  <c r="AUK54" i="83"/>
  <c r="AUJ54" i="83"/>
  <c r="AUI54" i="83"/>
  <c r="AUK53" i="83"/>
  <c r="AUJ53" i="83"/>
  <c r="AUI53" i="83"/>
  <c r="AUK52" i="83"/>
  <c r="AUJ52" i="83"/>
  <c r="AUI52" i="83"/>
  <c r="AUK51" i="83"/>
  <c r="AUJ51" i="83"/>
  <c r="AUI51" i="83"/>
  <c r="AUK50" i="83"/>
  <c r="AUJ50" i="83"/>
  <c r="AUI50" i="83"/>
  <c r="AUK11" i="83"/>
  <c r="AUJ11" i="83"/>
  <c r="AUI11" i="83"/>
  <c r="AUK9" i="83"/>
  <c r="AUJ9" i="83"/>
  <c r="AUI9" i="83"/>
  <c r="AUE1" i="83"/>
  <c r="AUD110" i="83"/>
  <c r="AUC110" i="83"/>
  <c r="AUB110" i="83"/>
  <c r="AUD109" i="83"/>
  <c r="AUC109" i="83"/>
  <c r="AUB109" i="83"/>
  <c r="AUD108" i="83"/>
  <c r="AUC108" i="83"/>
  <c r="AUB108" i="83"/>
  <c r="AUD107" i="83"/>
  <c r="AUC107" i="83"/>
  <c r="AUB107" i="83"/>
  <c r="AUD106" i="83"/>
  <c r="AUC106" i="83"/>
  <c r="AUB106" i="83"/>
  <c r="AUD105" i="83"/>
  <c r="AUC105" i="83"/>
  <c r="AUB105" i="83"/>
  <c r="AUD104" i="83"/>
  <c r="AUC104" i="83"/>
  <c r="AUB104" i="83"/>
  <c r="AUD103" i="83"/>
  <c r="AUC103" i="83"/>
  <c r="AUB103" i="83"/>
  <c r="AUD102" i="83"/>
  <c r="AUC102" i="83"/>
  <c r="AUB102" i="83"/>
  <c r="AUD101" i="83"/>
  <c r="AUC101" i="83"/>
  <c r="AUB101" i="83"/>
  <c r="AUD100" i="83"/>
  <c r="AUC100" i="83"/>
  <c r="AUB100" i="83"/>
  <c r="AUD99" i="83"/>
  <c r="AUC99" i="83"/>
  <c r="AUB99" i="83"/>
  <c r="AUD98" i="83"/>
  <c r="AUC98" i="83"/>
  <c r="AUB98" i="83"/>
  <c r="AUD97" i="83"/>
  <c r="AUC97" i="83"/>
  <c r="AUB97" i="83"/>
  <c r="AUD96" i="83"/>
  <c r="AUC96" i="83"/>
  <c r="AUB96" i="83"/>
  <c r="AUD95" i="83"/>
  <c r="AUC95" i="83"/>
  <c r="AUB95" i="83"/>
  <c r="AUD94" i="83"/>
  <c r="AUC94" i="83"/>
  <c r="AUB94" i="83"/>
  <c r="AUD93" i="83"/>
  <c r="AUC93" i="83"/>
  <c r="AUB93" i="83"/>
  <c r="AUD92" i="83"/>
  <c r="AUC92" i="83"/>
  <c r="AUB92" i="83"/>
  <c r="AUD91" i="83"/>
  <c r="AUC91" i="83"/>
  <c r="AUB91" i="83"/>
  <c r="AUD90" i="83"/>
  <c r="AUC90" i="83"/>
  <c r="AUB90" i="83"/>
  <c r="AUD89" i="83"/>
  <c r="AUC89" i="83"/>
  <c r="AUB89" i="83"/>
  <c r="AUD88" i="83"/>
  <c r="AUC88" i="83"/>
  <c r="AUB88" i="83"/>
  <c r="AUD87" i="83"/>
  <c r="AUC87" i="83"/>
  <c r="AUB87" i="83"/>
  <c r="AUD86" i="83"/>
  <c r="AUC86" i="83"/>
  <c r="AUB86" i="83"/>
  <c r="AUD85" i="83"/>
  <c r="AUC85" i="83"/>
  <c r="AUB85" i="83"/>
  <c r="AUD84" i="83"/>
  <c r="AUC84" i="83"/>
  <c r="AUB84" i="83"/>
  <c r="AUD83" i="83"/>
  <c r="AUC83" i="83"/>
  <c r="AUB83" i="83"/>
  <c r="AUD82" i="83"/>
  <c r="AUC82" i="83"/>
  <c r="AUB82" i="83"/>
  <c r="AUD81" i="83"/>
  <c r="AUC81" i="83"/>
  <c r="AUB81" i="83"/>
  <c r="AUD80" i="83"/>
  <c r="AUC80" i="83"/>
  <c r="AUB80" i="83"/>
  <c r="AUD79" i="83"/>
  <c r="AUC79" i="83"/>
  <c r="AUB79" i="83"/>
  <c r="AUD78" i="83"/>
  <c r="AUC78" i="83"/>
  <c r="AUB78" i="83"/>
  <c r="AUD77" i="83"/>
  <c r="AUC77" i="83"/>
  <c r="AUB77" i="83"/>
  <c r="AUD76" i="83"/>
  <c r="AUC76" i="83"/>
  <c r="AUB76" i="83"/>
  <c r="AUD75" i="83"/>
  <c r="AUC75" i="83"/>
  <c r="AUB75" i="83"/>
  <c r="AUD74" i="83"/>
  <c r="AUC74" i="83"/>
  <c r="AUB74" i="83"/>
  <c r="AUD73" i="83"/>
  <c r="AUC73" i="83"/>
  <c r="AUB73" i="83"/>
  <c r="AUD72" i="83"/>
  <c r="AUC72" i="83"/>
  <c r="AUB72" i="83"/>
  <c r="AUD71" i="83"/>
  <c r="AUC71" i="83"/>
  <c r="AUB71" i="83"/>
  <c r="AUD70" i="83"/>
  <c r="AUC70" i="83"/>
  <c r="AUB70" i="83"/>
  <c r="AUD69" i="83"/>
  <c r="AUC69" i="83"/>
  <c r="AUB69" i="83"/>
  <c r="AUD68" i="83"/>
  <c r="AUC68" i="83"/>
  <c r="AUB68" i="83"/>
  <c r="AUD67" i="83"/>
  <c r="AUC67" i="83"/>
  <c r="AUB67" i="83"/>
  <c r="AUD66" i="83"/>
  <c r="AUC66" i="83"/>
  <c r="AUB66" i="83"/>
  <c r="AUD65" i="83"/>
  <c r="AUC65" i="83"/>
  <c r="AUB65" i="83"/>
  <c r="AUD64" i="83"/>
  <c r="AUC64" i="83"/>
  <c r="AUB64" i="83"/>
  <c r="AUD63" i="83"/>
  <c r="AUC63" i="83"/>
  <c r="AUB63" i="83"/>
  <c r="AUD62" i="83"/>
  <c r="AUC62" i="83"/>
  <c r="AUB62" i="83"/>
  <c r="AUD61" i="83"/>
  <c r="AUC61" i="83"/>
  <c r="AUB61" i="83"/>
  <c r="AUD60" i="83"/>
  <c r="AUC60" i="83"/>
  <c r="AUB60" i="83"/>
  <c r="AUD59" i="83"/>
  <c r="AUC59" i="83"/>
  <c r="AUB59" i="83"/>
  <c r="AUD58" i="83"/>
  <c r="AUC58" i="83"/>
  <c r="AUB58" i="83"/>
  <c r="AUD57" i="83"/>
  <c r="AUC57" i="83"/>
  <c r="AUB57" i="83"/>
  <c r="AUD11" i="83"/>
  <c r="AUC11" i="83"/>
  <c r="AUB11" i="83"/>
  <c r="AUD9" i="83"/>
  <c r="AUC9" i="83"/>
  <c r="AUB9" i="83"/>
  <c r="ATX1" i="83"/>
  <c r="ATW110" i="83"/>
  <c r="ATV110" i="83"/>
  <c r="ATU110" i="83"/>
  <c r="ATW109" i="83"/>
  <c r="ATV109" i="83"/>
  <c r="ATU109" i="83"/>
  <c r="ATW108" i="83"/>
  <c r="ATV108" i="83"/>
  <c r="ATU108" i="83"/>
  <c r="ATW107" i="83"/>
  <c r="ATV107" i="83"/>
  <c r="ATU107" i="83"/>
  <c r="ATW106" i="83"/>
  <c r="ATV106" i="83"/>
  <c r="ATU106" i="83"/>
  <c r="ATW105" i="83"/>
  <c r="ATV105" i="83"/>
  <c r="ATU105" i="83"/>
  <c r="ATW104" i="83"/>
  <c r="ATV104" i="83"/>
  <c r="ATU104" i="83"/>
  <c r="ATW103" i="83"/>
  <c r="ATV103" i="83"/>
  <c r="ATU103" i="83"/>
  <c r="ATW102" i="83"/>
  <c r="ATV102" i="83"/>
  <c r="ATU102" i="83"/>
  <c r="ATW101" i="83"/>
  <c r="ATV101" i="83"/>
  <c r="ATU101" i="83"/>
  <c r="ATW100" i="83"/>
  <c r="ATV100" i="83"/>
  <c r="ATU100" i="83"/>
  <c r="ATW99" i="83"/>
  <c r="ATV99" i="83"/>
  <c r="ATU99" i="83"/>
  <c r="ATW98" i="83"/>
  <c r="ATV98" i="83"/>
  <c r="ATU98" i="83"/>
  <c r="ATW97" i="83"/>
  <c r="ATV97" i="83"/>
  <c r="ATU97" i="83"/>
  <c r="ATW96" i="83"/>
  <c r="ATV96" i="83"/>
  <c r="ATU96" i="83"/>
  <c r="ATW95" i="83"/>
  <c r="ATV95" i="83"/>
  <c r="ATU95" i="83"/>
  <c r="ATW94" i="83"/>
  <c r="ATV94" i="83"/>
  <c r="ATU94" i="83"/>
  <c r="ATW93" i="83"/>
  <c r="ATV93" i="83"/>
  <c r="ATU93" i="83"/>
  <c r="ATW92" i="83"/>
  <c r="ATV92" i="83"/>
  <c r="ATU92" i="83"/>
  <c r="ATW91" i="83"/>
  <c r="ATV91" i="83"/>
  <c r="ATU91" i="83"/>
  <c r="ATW90" i="83"/>
  <c r="ATV90" i="83"/>
  <c r="ATU90" i="83"/>
  <c r="ATW89" i="83"/>
  <c r="ATV89" i="83"/>
  <c r="ATU89" i="83"/>
  <c r="ATW88" i="83"/>
  <c r="ATV88" i="83"/>
  <c r="ATU88" i="83"/>
  <c r="ATW87" i="83"/>
  <c r="ATV87" i="83"/>
  <c r="ATU87" i="83"/>
  <c r="ATW86" i="83"/>
  <c r="ATV86" i="83"/>
  <c r="ATU86" i="83"/>
  <c r="ATW85" i="83"/>
  <c r="ATV85" i="83"/>
  <c r="ATU85" i="83"/>
  <c r="ATW84" i="83"/>
  <c r="ATV84" i="83"/>
  <c r="ATU84" i="83"/>
  <c r="ATW83" i="83"/>
  <c r="ATV83" i="83"/>
  <c r="ATU83" i="83"/>
  <c r="ATW82" i="83"/>
  <c r="ATV82" i="83"/>
  <c r="ATU82" i="83"/>
  <c r="ATW81" i="83"/>
  <c r="ATV81" i="83"/>
  <c r="ATU81" i="83"/>
  <c r="ATW80" i="83"/>
  <c r="ATV80" i="83"/>
  <c r="ATU80" i="83"/>
  <c r="ATW79" i="83"/>
  <c r="ATV79" i="83"/>
  <c r="ATU79" i="83"/>
  <c r="ATW78" i="83"/>
  <c r="ATV78" i="83"/>
  <c r="ATU78" i="83"/>
  <c r="ATW77" i="83"/>
  <c r="ATV77" i="83"/>
  <c r="ATU77" i="83"/>
  <c r="ATW76" i="83"/>
  <c r="ATV76" i="83"/>
  <c r="ATU76" i="83"/>
  <c r="ATW75" i="83"/>
  <c r="ATV75" i="83"/>
  <c r="ATU75" i="83"/>
  <c r="ATW74" i="83"/>
  <c r="ATV74" i="83"/>
  <c r="ATU74" i="83"/>
  <c r="ATW73" i="83"/>
  <c r="ATV73" i="83"/>
  <c r="ATU73" i="83"/>
  <c r="ATW72" i="83"/>
  <c r="ATV72" i="83"/>
  <c r="ATU72" i="83"/>
  <c r="ATW71" i="83"/>
  <c r="ATV71" i="83"/>
  <c r="ATU71" i="83"/>
  <c r="ATW70" i="83"/>
  <c r="ATV70" i="83"/>
  <c r="ATU70" i="83"/>
  <c r="ATW69" i="83"/>
  <c r="ATV69" i="83"/>
  <c r="ATU69" i="83"/>
  <c r="ATW68" i="83"/>
  <c r="ATV68" i="83"/>
  <c r="ATU68" i="83"/>
  <c r="ATW67" i="83"/>
  <c r="ATV67" i="83"/>
  <c r="ATU67" i="83"/>
  <c r="ATW66" i="83"/>
  <c r="ATV66" i="83"/>
  <c r="ATU66" i="83"/>
  <c r="ATW65" i="83"/>
  <c r="ATV65" i="83"/>
  <c r="ATU65" i="83"/>
  <c r="ATW64" i="83"/>
  <c r="ATV64" i="83"/>
  <c r="ATU64" i="83"/>
  <c r="ATW11" i="83"/>
  <c r="ATV11" i="83"/>
  <c r="ATU11" i="83"/>
  <c r="ATW9" i="83"/>
  <c r="ATV9" i="83"/>
  <c r="ATU9" i="83"/>
  <c r="ATW1" i="83"/>
  <c r="ATV1" i="83"/>
  <c r="ATU1" i="83"/>
  <c r="ATQ1" i="83"/>
  <c r="ATP110" i="83"/>
  <c r="ATO110" i="83"/>
  <c r="ATN110" i="83"/>
  <c r="ATP109" i="83"/>
  <c r="ATO109" i="83"/>
  <c r="ATN109" i="83"/>
  <c r="ATP108" i="83"/>
  <c r="ATO108" i="83"/>
  <c r="ATN108" i="83"/>
  <c r="ATP107" i="83"/>
  <c r="ATO107" i="83"/>
  <c r="ATN107" i="83"/>
  <c r="ATP106" i="83"/>
  <c r="ATO106" i="83"/>
  <c r="ATN106" i="83"/>
  <c r="ATP105" i="83"/>
  <c r="ATO105" i="83"/>
  <c r="ATN105" i="83"/>
  <c r="ATP104" i="83"/>
  <c r="ATO104" i="83"/>
  <c r="ATN104" i="83"/>
  <c r="ATP103" i="83"/>
  <c r="ATO103" i="83"/>
  <c r="ATN103" i="83"/>
  <c r="ATP102" i="83"/>
  <c r="ATO102" i="83"/>
  <c r="ATN102" i="83"/>
  <c r="ATP101" i="83"/>
  <c r="ATO101" i="83"/>
  <c r="ATN101" i="83"/>
  <c r="ATP100" i="83"/>
  <c r="ATO100" i="83"/>
  <c r="ATN100" i="83"/>
  <c r="ATP99" i="83"/>
  <c r="ATO99" i="83"/>
  <c r="ATN99" i="83"/>
  <c r="ATP98" i="83"/>
  <c r="ATO98" i="83"/>
  <c r="ATN98" i="83"/>
  <c r="ATP97" i="83"/>
  <c r="ATO97" i="83"/>
  <c r="ATN97" i="83"/>
  <c r="ATP96" i="83"/>
  <c r="ATO96" i="83"/>
  <c r="ATN96" i="83"/>
  <c r="ATP95" i="83"/>
  <c r="ATO95" i="83"/>
  <c r="ATN95" i="83"/>
  <c r="ATP94" i="83"/>
  <c r="ATO94" i="83"/>
  <c r="ATN94" i="83"/>
  <c r="ATP93" i="83"/>
  <c r="ATO93" i="83"/>
  <c r="ATN93" i="83"/>
  <c r="ATP92" i="83"/>
  <c r="ATO92" i="83"/>
  <c r="ATN92" i="83"/>
  <c r="ATP91" i="83"/>
  <c r="ATO91" i="83"/>
  <c r="ATN91" i="83"/>
  <c r="ATP90" i="83"/>
  <c r="ATO90" i="83"/>
  <c r="ATN90" i="83"/>
  <c r="ATP89" i="83"/>
  <c r="ATO89" i="83"/>
  <c r="ATN89" i="83"/>
  <c r="ATP88" i="83"/>
  <c r="ATO88" i="83"/>
  <c r="ATN88" i="83"/>
  <c r="ATP87" i="83"/>
  <c r="ATO87" i="83"/>
  <c r="ATN87" i="83"/>
  <c r="ATP86" i="83"/>
  <c r="ATO86" i="83"/>
  <c r="ATN86" i="83"/>
  <c r="ATP85" i="83"/>
  <c r="ATO85" i="83"/>
  <c r="ATN85" i="83"/>
  <c r="ATP84" i="83"/>
  <c r="ATO84" i="83"/>
  <c r="ATN84" i="83"/>
  <c r="ATP83" i="83"/>
  <c r="ATO83" i="83"/>
  <c r="ATN83" i="83"/>
  <c r="ATP82" i="83"/>
  <c r="ATO82" i="83"/>
  <c r="ATN82" i="83"/>
  <c r="ATP81" i="83"/>
  <c r="ATO81" i="83"/>
  <c r="ATN81" i="83"/>
  <c r="ATP80" i="83"/>
  <c r="ATO80" i="83"/>
  <c r="ATN80" i="83"/>
  <c r="ATP79" i="83"/>
  <c r="ATO79" i="83"/>
  <c r="ATN79" i="83"/>
  <c r="ATP78" i="83"/>
  <c r="ATO78" i="83"/>
  <c r="ATN78" i="83"/>
  <c r="ATP77" i="83"/>
  <c r="ATO77" i="83"/>
  <c r="ATN77" i="83"/>
  <c r="ATP76" i="83"/>
  <c r="ATO76" i="83"/>
  <c r="ATN76" i="83"/>
  <c r="ATP75" i="83"/>
  <c r="ATO75" i="83"/>
  <c r="ATN75" i="83"/>
  <c r="ATP74" i="83"/>
  <c r="ATO74" i="83"/>
  <c r="ATN74" i="83"/>
  <c r="ATP73" i="83"/>
  <c r="ATO73" i="83"/>
  <c r="ATN73" i="83"/>
  <c r="ATP72" i="83"/>
  <c r="ATO72" i="83"/>
  <c r="ATN72" i="83"/>
  <c r="ATP71" i="83"/>
  <c r="ATO71" i="83"/>
  <c r="ATN71" i="83"/>
  <c r="ATP70" i="83"/>
  <c r="ATO70" i="83"/>
  <c r="ATN70" i="83"/>
  <c r="ATP69" i="83"/>
  <c r="ATO69" i="83"/>
  <c r="ATN69" i="83"/>
  <c r="ATP68" i="83"/>
  <c r="ATO68" i="83"/>
  <c r="ATN68" i="83"/>
  <c r="ATP67" i="83"/>
  <c r="ATO67" i="83"/>
  <c r="ATN67" i="83"/>
  <c r="ATP66" i="83"/>
  <c r="ATO66" i="83"/>
  <c r="ATN66" i="83"/>
  <c r="ATP65" i="83"/>
  <c r="ATO65" i="83"/>
  <c r="ATN65" i="83"/>
  <c r="ATP64" i="83"/>
  <c r="ATO64" i="83"/>
  <c r="ATN64" i="83"/>
  <c r="ATP63" i="83"/>
  <c r="ATO63" i="83"/>
  <c r="ATN63" i="83"/>
  <c r="ATP62" i="83"/>
  <c r="ATO62" i="83"/>
  <c r="ATN62" i="83"/>
  <c r="ATP61" i="83"/>
  <c r="ATO61" i="83"/>
  <c r="ATN61" i="83"/>
  <c r="ATP60" i="83"/>
  <c r="ATO60" i="83"/>
  <c r="ATN60" i="83"/>
  <c r="ATP59" i="83"/>
  <c r="ATO59" i="83"/>
  <c r="ATN59" i="83"/>
  <c r="ATP58" i="83"/>
  <c r="ATO58" i="83"/>
  <c r="ATN58" i="83"/>
  <c r="ATP57" i="83"/>
  <c r="ATO57" i="83"/>
  <c r="ATN57" i="83"/>
  <c r="ATP56" i="83"/>
  <c r="ATO56" i="83"/>
  <c r="ATN56" i="83"/>
  <c r="ATP55" i="83"/>
  <c r="ATO55" i="83"/>
  <c r="ATN55" i="83"/>
  <c r="ATP54" i="83"/>
  <c r="ATO54" i="83"/>
  <c r="ATN54" i="83"/>
  <c r="ATP53" i="83"/>
  <c r="ATO53" i="83"/>
  <c r="ATN53" i="83"/>
  <c r="ATP52" i="83"/>
  <c r="ATO52" i="83"/>
  <c r="ATN52" i="83"/>
  <c r="ATP11" i="83"/>
  <c r="ATO11" i="83"/>
  <c r="ATN11" i="83"/>
  <c r="ATP9" i="83"/>
  <c r="ATO9" i="83"/>
  <c r="ATN9" i="83"/>
  <c r="ATJ1" i="83"/>
  <c r="ATI110" i="83"/>
  <c r="ATH110" i="83"/>
  <c r="ATG110" i="83"/>
  <c r="ATI109" i="83"/>
  <c r="ATH109" i="83"/>
  <c r="ATG109" i="83"/>
  <c r="ATI108" i="83"/>
  <c r="ATH108" i="83"/>
  <c r="ATG108" i="83"/>
  <c r="ATI107" i="83"/>
  <c r="ATH107" i="83"/>
  <c r="ATG107" i="83"/>
  <c r="ATI106" i="83"/>
  <c r="ATH106" i="83"/>
  <c r="ATG106" i="83"/>
  <c r="ATI105" i="83"/>
  <c r="ATH105" i="83"/>
  <c r="ATG105" i="83"/>
  <c r="ATI104" i="83"/>
  <c r="ATH104" i="83"/>
  <c r="ATG104" i="83"/>
  <c r="ATI103" i="83"/>
  <c r="ATH103" i="83"/>
  <c r="ATG103" i="83"/>
  <c r="ATI102" i="83"/>
  <c r="ATH102" i="83"/>
  <c r="ATG102" i="83"/>
  <c r="ATI101" i="83"/>
  <c r="ATH101" i="83"/>
  <c r="ATG101" i="83"/>
  <c r="ATI100" i="83"/>
  <c r="ATH100" i="83"/>
  <c r="ATG100" i="83"/>
  <c r="ATI99" i="83"/>
  <c r="ATH99" i="83"/>
  <c r="ATG99" i="83"/>
  <c r="ATI98" i="83"/>
  <c r="ATH98" i="83"/>
  <c r="ATG98" i="83"/>
  <c r="ATI97" i="83"/>
  <c r="ATH97" i="83"/>
  <c r="ATG97" i="83"/>
  <c r="ATI96" i="83"/>
  <c r="ATH96" i="83"/>
  <c r="ATG96" i="83"/>
  <c r="ATI95" i="83"/>
  <c r="ATH95" i="83"/>
  <c r="ATG95" i="83"/>
  <c r="ATI94" i="83"/>
  <c r="ATH94" i="83"/>
  <c r="ATG94" i="83"/>
  <c r="ATI93" i="83"/>
  <c r="ATH93" i="83"/>
  <c r="ATG93" i="83"/>
  <c r="ATI92" i="83"/>
  <c r="ATH92" i="83"/>
  <c r="ATG92" i="83"/>
  <c r="ATI91" i="83"/>
  <c r="ATH91" i="83"/>
  <c r="ATG91" i="83"/>
  <c r="ATI90" i="83"/>
  <c r="ATH90" i="83"/>
  <c r="ATG90" i="83"/>
  <c r="ATI89" i="83"/>
  <c r="ATH89" i="83"/>
  <c r="ATG89" i="83"/>
  <c r="ATI88" i="83"/>
  <c r="ATH88" i="83"/>
  <c r="ATG88" i="83"/>
  <c r="ATI87" i="83"/>
  <c r="ATH87" i="83"/>
  <c r="ATG87" i="83"/>
  <c r="ATI86" i="83"/>
  <c r="ATH86" i="83"/>
  <c r="ATG86" i="83"/>
  <c r="ATI85" i="83"/>
  <c r="ATH85" i="83"/>
  <c r="ATG85" i="83"/>
  <c r="ATI84" i="83"/>
  <c r="ATH84" i="83"/>
  <c r="ATG84" i="83"/>
  <c r="ATI83" i="83"/>
  <c r="ATH83" i="83"/>
  <c r="ATG83" i="83"/>
  <c r="ATI82" i="83"/>
  <c r="ATH82" i="83"/>
  <c r="ATG82" i="83"/>
  <c r="ATI81" i="83"/>
  <c r="ATH81" i="83"/>
  <c r="ATG81" i="83"/>
  <c r="ATI80" i="83"/>
  <c r="ATH80" i="83"/>
  <c r="ATG80" i="83"/>
  <c r="ATI79" i="83"/>
  <c r="ATH79" i="83"/>
  <c r="ATG79" i="83"/>
  <c r="ATI78" i="83"/>
  <c r="ATH78" i="83"/>
  <c r="ATG78" i="83"/>
  <c r="ATI77" i="83"/>
  <c r="ATH77" i="83"/>
  <c r="ATG77" i="83"/>
  <c r="ATI76" i="83"/>
  <c r="ATH76" i="83"/>
  <c r="ATG76" i="83"/>
  <c r="ATI75" i="83"/>
  <c r="ATH75" i="83"/>
  <c r="ATG75" i="83"/>
  <c r="ATI74" i="83"/>
  <c r="ATH74" i="83"/>
  <c r="ATG74" i="83"/>
  <c r="ATI73" i="83"/>
  <c r="ATH73" i="83"/>
  <c r="ATG73" i="83"/>
  <c r="ATI72" i="83"/>
  <c r="ATH72" i="83"/>
  <c r="ATG72" i="83"/>
  <c r="ATI71" i="83"/>
  <c r="ATH71" i="83"/>
  <c r="ATG71" i="83"/>
  <c r="ATI70" i="83"/>
  <c r="ATH70" i="83"/>
  <c r="ATG70" i="83"/>
  <c r="ATI69" i="83"/>
  <c r="ATH69" i="83"/>
  <c r="ATG69" i="83"/>
  <c r="ATI68" i="83"/>
  <c r="ATH68" i="83"/>
  <c r="ATG68" i="83"/>
  <c r="ATI67" i="83"/>
  <c r="ATH67" i="83"/>
  <c r="ATG67" i="83"/>
  <c r="ATI66" i="83"/>
  <c r="ATH66" i="83"/>
  <c r="ATG66" i="83"/>
  <c r="ATI65" i="83"/>
  <c r="ATH65" i="83"/>
  <c r="ATG65" i="83"/>
  <c r="ATI64" i="83"/>
  <c r="ATH64" i="83"/>
  <c r="ATG64" i="83"/>
  <c r="ATI63" i="83"/>
  <c r="ATH63" i="83"/>
  <c r="ATG63" i="83"/>
  <c r="ATI62" i="83"/>
  <c r="ATH62" i="83"/>
  <c r="ATG62" i="83"/>
  <c r="ATI61" i="83"/>
  <c r="ATH61" i="83"/>
  <c r="ATG61" i="83"/>
  <c r="ATI60" i="83"/>
  <c r="ATH60" i="83"/>
  <c r="ATG60" i="83"/>
  <c r="ATI59" i="83"/>
  <c r="ATH59" i="83"/>
  <c r="ATG59" i="83"/>
  <c r="ATI58" i="83"/>
  <c r="ATH58" i="83"/>
  <c r="ATG58" i="83"/>
  <c r="ATI57" i="83"/>
  <c r="ATH57" i="83"/>
  <c r="ATG57" i="83"/>
  <c r="ATI56" i="83"/>
  <c r="ATH56" i="83"/>
  <c r="ATG56" i="83"/>
  <c r="ATI55" i="83"/>
  <c r="ATH55" i="83"/>
  <c r="ATG55" i="83"/>
  <c r="ATI54" i="83"/>
  <c r="ATH54" i="83"/>
  <c r="ATG54" i="83"/>
  <c r="ATI53" i="83"/>
  <c r="ATH53" i="83"/>
  <c r="ATG53" i="83"/>
  <c r="ATI52" i="83"/>
  <c r="ATH52" i="83"/>
  <c r="ATG52" i="83"/>
  <c r="ATI51" i="83"/>
  <c r="ATH51" i="83"/>
  <c r="ATG51" i="83"/>
  <c r="ATI11" i="83"/>
  <c r="ATH11" i="83"/>
  <c r="ATG11" i="83"/>
  <c r="ATI9" i="83"/>
  <c r="ATH9" i="83"/>
  <c r="ATG9" i="83"/>
  <c r="ATC1" i="83"/>
  <c r="ATB110" i="83"/>
  <c r="ATA110" i="83"/>
  <c r="ASZ110" i="83"/>
  <c r="ATB109" i="83"/>
  <c r="ATA109" i="83"/>
  <c r="ASZ109" i="83"/>
  <c r="ATB108" i="83"/>
  <c r="ATA108" i="83"/>
  <c r="ASZ108" i="83"/>
  <c r="ATB107" i="83"/>
  <c r="ATA107" i="83"/>
  <c r="ASZ107" i="83"/>
  <c r="ATB106" i="83"/>
  <c r="ATA106" i="83"/>
  <c r="ASZ106" i="83"/>
  <c r="ATB105" i="83"/>
  <c r="ATA105" i="83"/>
  <c r="ASZ105" i="83"/>
  <c r="ATB104" i="83"/>
  <c r="ATA104" i="83"/>
  <c r="ASZ104" i="83"/>
  <c r="ATB103" i="83"/>
  <c r="ATA103" i="83"/>
  <c r="ASZ103" i="83"/>
  <c r="ATB102" i="83"/>
  <c r="ATA102" i="83"/>
  <c r="ASZ102" i="83"/>
  <c r="ATB101" i="83"/>
  <c r="ATA101" i="83"/>
  <c r="ASZ101" i="83"/>
  <c r="ATB100" i="83"/>
  <c r="ATA100" i="83"/>
  <c r="ASZ100" i="83"/>
  <c r="ATB99" i="83"/>
  <c r="ATA99" i="83"/>
  <c r="ASZ99" i="83"/>
  <c r="ATB98" i="83"/>
  <c r="ATA98" i="83"/>
  <c r="ASZ98" i="83"/>
  <c r="ATB97" i="83"/>
  <c r="ATA97" i="83"/>
  <c r="ASZ97" i="83"/>
  <c r="ATB96" i="83"/>
  <c r="ATA96" i="83"/>
  <c r="ASZ96" i="83"/>
  <c r="ATB95" i="83"/>
  <c r="ATA95" i="83"/>
  <c r="ASZ95" i="83"/>
  <c r="ATB94" i="83"/>
  <c r="ATA94" i="83"/>
  <c r="ASZ94" i="83"/>
  <c r="ATB93" i="83"/>
  <c r="ATA93" i="83"/>
  <c r="ASZ93" i="83"/>
  <c r="ATB92" i="83"/>
  <c r="ATA92" i="83"/>
  <c r="ASZ92" i="83"/>
  <c r="ATB91" i="83"/>
  <c r="ATA91" i="83"/>
  <c r="ASZ91" i="83"/>
  <c r="ATB90" i="83"/>
  <c r="ATA90" i="83"/>
  <c r="ASZ90" i="83"/>
  <c r="ATB89" i="83"/>
  <c r="ATA89" i="83"/>
  <c r="ASZ89" i="83"/>
  <c r="ATB88" i="83"/>
  <c r="ATA88" i="83"/>
  <c r="ASZ88" i="83"/>
  <c r="ATB87" i="83"/>
  <c r="ATA87" i="83"/>
  <c r="ASZ87" i="83"/>
  <c r="ATB86" i="83"/>
  <c r="ATA86" i="83"/>
  <c r="ASZ86" i="83"/>
  <c r="ATB85" i="83"/>
  <c r="ATA85" i="83"/>
  <c r="ASZ85" i="83"/>
  <c r="ATB84" i="83"/>
  <c r="ATA84" i="83"/>
  <c r="ASZ84" i="83"/>
  <c r="ATB83" i="83"/>
  <c r="ATA83" i="83"/>
  <c r="ASZ83" i="83"/>
  <c r="ATB82" i="83"/>
  <c r="ATA82" i="83"/>
  <c r="ASZ82" i="83"/>
  <c r="ATB81" i="83"/>
  <c r="ATA81" i="83"/>
  <c r="ASZ81" i="83"/>
  <c r="ATB80" i="83"/>
  <c r="ATA80" i="83"/>
  <c r="ASZ80" i="83"/>
  <c r="ATB79" i="83"/>
  <c r="ATA79" i="83"/>
  <c r="ASZ79" i="83"/>
  <c r="ATB78" i="83"/>
  <c r="ATA78" i="83"/>
  <c r="ASZ78" i="83"/>
  <c r="ATB77" i="83"/>
  <c r="ATA77" i="83"/>
  <c r="ASZ77" i="83"/>
  <c r="ATB76" i="83"/>
  <c r="ATA76" i="83"/>
  <c r="ASZ76" i="83"/>
  <c r="ATB75" i="83"/>
  <c r="ATA75" i="83"/>
  <c r="ASZ75" i="83"/>
  <c r="ATB74" i="83"/>
  <c r="ATA74" i="83"/>
  <c r="ASZ74" i="83"/>
  <c r="ATB73" i="83"/>
  <c r="ATA73" i="83"/>
  <c r="ASZ73" i="83"/>
  <c r="ATB72" i="83"/>
  <c r="ATA72" i="83"/>
  <c r="ASZ72" i="83"/>
  <c r="ATB71" i="83"/>
  <c r="ATA71" i="83"/>
  <c r="ASZ71" i="83"/>
  <c r="ATB70" i="83"/>
  <c r="ATA70" i="83"/>
  <c r="ASZ70" i="83"/>
  <c r="ATB69" i="83"/>
  <c r="ATA69" i="83"/>
  <c r="ASZ69" i="83"/>
  <c r="ATB68" i="83"/>
  <c r="ATA68" i="83"/>
  <c r="ASZ68" i="83"/>
  <c r="ATB67" i="83"/>
  <c r="ATA67" i="83"/>
  <c r="ASZ67" i="83"/>
  <c r="ATB66" i="83"/>
  <c r="ATA66" i="83"/>
  <c r="ASZ66" i="83"/>
  <c r="ATB65" i="83"/>
  <c r="ATA65" i="83"/>
  <c r="ASZ65" i="83"/>
  <c r="ATB64" i="83"/>
  <c r="ATA64" i="83"/>
  <c r="ASZ64" i="83"/>
  <c r="ATB63" i="83"/>
  <c r="ATA63" i="83"/>
  <c r="ASZ63" i="83"/>
  <c r="ATB62" i="83"/>
  <c r="ATA62" i="83"/>
  <c r="ASZ62" i="83"/>
  <c r="ATB61" i="83"/>
  <c r="ATA61" i="83"/>
  <c r="ASZ61" i="83"/>
  <c r="ATB60" i="83"/>
  <c r="ATA60" i="83"/>
  <c r="ASZ60" i="83"/>
  <c r="ATB59" i="83"/>
  <c r="ATA59" i="83"/>
  <c r="ASZ59" i="83"/>
  <c r="ATB58" i="83"/>
  <c r="ATA58" i="83"/>
  <c r="ASZ58" i="83"/>
  <c r="ATB57" i="83"/>
  <c r="ATA57" i="83"/>
  <c r="ASZ57" i="83"/>
  <c r="ATB56" i="83"/>
  <c r="ATA56" i="83"/>
  <c r="ASZ56" i="83"/>
  <c r="ATB55" i="83"/>
  <c r="ATA55" i="83"/>
  <c r="ASZ55" i="83"/>
  <c r="ATB54" i="83"/>
  <c r="ATA54" i="83"/>
  <c r="ASZ54" i="83"/>
  <c r="ATB11" i="83"/>
  <c r="ATA11" i="83"/>
  <c r="ASZ11" i="83"/>
  <c r="ATB9" i="83"/>
  <c r="ATA9" i="83"/>
  <c r="ASZ9" i="83"/>
  <c r="ATB1" i="83"/>
  <c r="ASZ1" i="83"/>
  <c r="ASV1" i="83"/>
  <c r="ATA1" i="83" s="1"/>
  <c r="ASU110" i="83"/>
  <c r="AST110" i="83"/>
  <c r="ASS110" i="83"/>
  <c r="ASU109" i="83"/>
  <c r="AST109" i="83"/>
  <c r="ASS109" i="83"/>
  <c r="ASU108" i="83"/>
  <c r="AST108" i="83"/>
  <c r="ASS108" i="83"/>
  <c r="ASU107" i="83"/>
  <c r="AST107" i="83"/>
  <c r="ASS107" i="83"/>
  <c r="ASU106" i="83"/>
  <c r="AST106" i="83"/>
  <c r="ASS106" i="83"/>
  <c r="ASU105" i="83"/>
  <c r="AST105" i="83"/>
  <c r="ASS105" i="83"/>
  <c r="ASU104" i="83"/>
  <c r="AST104" i="83"/>
  <c r="ASS104" i="83"/>
  <c r="ASU103" i="83"/>
  <c r="AST103" i="83"/>
  <c r="ASS103" i="83"/>
  <c r="ASU102" i="83"/>
  <c r="AST102" i="83"/>
  <c r="ASS102" i="83"/>
  <c r="ASU101" i="83"/>
  <c r="AST101" i="83"/>
  <c r="ASS101" i="83"/>
  <c r="ASU100" i="83"/>
  <c r="AST100" i="83"/>
  <c r="ASS100" i="83"/>
  <c r="ASU99" i="83"/>
  <c r="AST99" i="83"/>
  <c r="ASS99" i="83"/>
  <c r="ASU98" i="83"/>
  <c r="AST98" i="83"/>
  <c r="ASS98" i="83"/>
  <c r="ASU97" i="83"/>
  <c r="AST97" i="83"/>
  <c r="ASS97" i="83"/>
  <c r="ASU96" i="83"/>
  <c r="AST96" i="83"/>
  <c r="ASS96" i="83"/>
  <c r="ASU95" i="83"/>
  <c r="AST95" i="83"/>
  <c r="ASS95" i="83"/>
  <c r="ASU94" i="83"/>
  <c r="AST94" i="83"/>
  <c r="ASS94" i="83"/>
  <c r="ASU93" i="83"/>
  <c r="AST93" i="83"/>
  <c r="ASS93" i="83"/>
  <c r="ASU92" i="83"/>
  <c r="AST92" i="83"/>
  <c r="ASS92" i="83"/>
  <c r="ASU91" i="83"/>
  <c r="AST91" i="83"/>
  <c r="ASS91" i="83"/>
  <c r="ASU90" i="83"/>
  <c r="AST90" i="83"/>
  <c r="ASS90" i="83"/>
  <c r="ASU89" i="83"/>
  <c r="AST89" i="83"/>
  <c r="ASS89" i="83"/>
  <c r="ASU88" i="83"/>
  <c r="AST88" i="83"/>
  <c r="ASS88" i="83"/>
  <c r="ASU87" i="83"/>
  <c r="AST87" i="83"/>
  <c r="ASS87" i="83"/>
  <c r="ASU86" i="83"/>
  <c r="AST86" i="83"/>
  <c r="ASS86" i="83"/>
  <c r="ASU85" i="83"/>
  <c r="AST85" i="83"/>
  <c r="ASS85" i="83"/>
  <c r="ASU84" i="83"/>
  <c r="AST84" i="83"/>
  <c r="ASS84" i="83"/>
  <c r="ASU83" i="83"/>
  <c r="AST83" i="83"/>
  <c r="ASS83" i="83"/>
  <c r="ASU82" i="83"/>
  <c r="AST82" i="83"/>
  <c r="ASS82" i="83"/>
  <c r="ASU81" i="83"/>
  <c r="AST81" i="83"/>
  <c r="ASS81" i="83"/>
  <c r="ASU80" i="83"/>
  <c r="AST80" i="83"/>
  <c r="ASS80" i="83"/>
  <c r="ASU79" i="83"/>
  <c r="AST79" i="83"/>
  <c r="ASS79" i="83"/>
  <c r="ASU78" i="83"/>
  <c r="AST78" i="83"/>
  <c r="ASS78" i="83"/>
  <c r="ASU77" i="83"/>
  <c r="AST77" i="83"/>
  <c r="ASS77" i="83"/>
  <c r="ASU76" i="83"/>
  <c r="AST76" i="83"/>
  <c r="ASS76" i="83"/>
  <c r="ASU75" i="83"/>
  <c r="AST75" i="83"/>
  <c r="ASS75" i="83"/>
  <c r="ASU74" i="83"/>
  <c r="AST74" i="83"/>
  <c r="ASS74" i="83"/>
  <c r="ASU73" i="83"/>
  <c r="AST73" i="83"/>
  <c r="ASS73" i="83"/>
  <c r="ASU72" i="83"/>
  <c r="AST72" i="83"/>
  <c r="ASS72" i="83"/>
  <c r="ASU71" i="83"/>
  <c r="AST71" i="83"/>
  <c r="ASS71" i="83"/>
  <c r="ASU70" i="83"/>
  <c r="AST70" i="83"/>
  <c r="ASS70" i="83"/>
  <c r="ASU69" i="83"/>
  <c r="AST69" i="83"/>
  <c r="ASS69" i="83"/>
  <c r="ASU68" i="83"/>
  <c r="AST68" i="83"/>
  <c r="ASS68" i="83"/>
  <c r="ASU67" i="83"/>
  <c r="AST67" i="83"/>
  <c r="ASS67" i="83"/>
  <c r="ASU66" i="83"/>
  <c r="AST66" i="83"/>
  <c r="ASS66" i="83"/>
  <c r="ASU65" i="83"/>
  <c r="AST65" i="83"/>
  <c r="ASS65" i="83"/>
  <c r="ASU64" i="83"/>
  <c r="AST64" i="83"/>
  <c r="ASS64" i="83"/>
  <c r="ASU63" i="83"/>
  <c r="AST63" i="83"/>
  <c r="ASS63" i="83"/>
  <c r="ASU62" i="83"/>
  <c r="AST62" i="83"/>
  <c r="ASS62" i="83"/>
  <c r="ASU61" i="83"/>
  <c r="AST61" i="83"/>
  <c r="ASS61" i="83"/>
  <c r="ASU60" i="83"/>
  <c r="AST60" i="83"/>
  <c r="ASS60" i="83"/>
  <c r="ASU59" i="83"/>
  <c r="AST59" i="83"/>
  <c r="ASS59" i="83"/>
  <c r="ASU58" i="83"/>
  <c r="AST58" i="83"/>
  <c r="ASS58" i="83"/>
  <c r="ASU57" i="83"/>
  <c r="AST57" i="83"/>
  <c r="ASS57" i="83"/>
  <c r="ASU56" i="83"/>
  <c r="AST56" i="83"/>
  <c r="ASS56" i="83"/>
  <c r="ASU55" i="83"/>
  <c r="AST55" i="83"/>
  <c r="ASS55" i="83"/>
  <c r="ASU54" i="83"/>
  <c r="AST54" i="83"/>
  <c r="ASS54" i="83"/>
  <c r="ASU53" i="83"/>
  <c r="AST53" i="83"/>
  <c r="ASS53" i="83"/>
  <c r="ASU52" i="83"/>
  <c r="AST52" i="83"/>
  <c r="ASS52" i="83"/>
  <c r="ASU51" i="83"/>
  <c r="AST51" i="83"/>
  <c r="ASS51" i="83"/>
  <c r="ASU50" i="83"/>
  <c r="AST50" i="83"/>
  <c r="ASS50" i="83"/>
  <c r="ASU49" i="83"/>
  <c r="AST49" i="83"/>
  <c r="ASS49" i="83"/>
  <c r="ASU48" i="83"/>
  <c r="AST48" i="83"/>
  <c r="ASS48" i="83"/>
  <c r="ASU47" i="83"/>
  <c r="AST47" i="83"/>
  <c r="ASS47" i="83"/>
  <c r="ASU46" i="83"/>
  <c r="AST46" i="83"/>
  <c r="ASS46" i="83"/>
  <c r="ASU45" i="83"/>
  <c r="AST45" i="83"/>
  <c r="ASS45" i="83"/>
  <c r="ASU11" i="83"/>
  <c r="AST11" i="83"/>
  <c r="ASS11" i="83"/>
  <c r="ASU9" i="83"/>
  <c r="AST9" i="83"/>
  <c r="ASS9" i="83"/>
  <c r="ASU1" i="83"/>
  <c r="ASS1" i="83"/>
  <c r="ASO1" i="83"/>
  <c r="AST1" i="83" s="1"/>
  <c r="ASN110" i="83"/>
  <c r="ASM110" i="83"/>
  <c r="ASL110" i="83"/>
  <c r="ASN109" i="83"/>
  <c r="ASM109" i="83"/>
  <c r="ASL109" i="83"/>
  <c r="ASN108" i="83"/>
  <c r="ASM108" i="83"/>
  <c r="ASL108" i="83"/>
  <c r="ASN107" i="83"/>
  <c r="ASM107" i="83"/>
  <c r="ASL107" i="83"/>
  <c r="ASN106" i="83"/>
  <c r="ASM106" i="83"/>
  <c r="ASL106" i="83"/>
  <c r="ASN105" i="83"/>
  <c r="ASM105" i="83"/>
  <c r="ASL105" i="83"/>
  <c r="ASN104" i="83"/>
  <c r="ASM104" i="83"/>
  <c r="ASL104" i="83"/>
  <c r="ASN103" i="83"/>
  <c r="ASM103" i="83"/>
  <c r="ASL103" i="83"/>
  <c r="ASN102" i="83"/>
  <c r="ASM102" i="83"/>
  <c r="ASL102" i="83"/>
  <c r="ASN101" i="83"/>
  <c r="ASM101" i="83"/>
  <c r="ASL101" i="83"/>
  <c r="ASN100" i="83"/>
  <c r="ASM100" i="83"/>
  <c r="ASL100" i="83"/>
  <c r="ASN99" i="83"/>
  <c r="ASM99" i="83"/>
  <c r="ASL99" i="83"/>
  <c r="ASN98" i="83"/>
  <c r="ASM98" i="83"/>
  <c r="ASL98" i="83"/>
  <c r="ASN97" i="83"/>
  <c r="ASM97" i="83"/>
  <c r="ASL97" i="83"/>
  <c r="ASN96" i="83"/>
  <c r="ASM96" i="83"/>
  <c r="ASL96" i="83"/>
  <c r="ASN95" i="83"/>
  <c r="ASM95" i="83"/>
  <c r="ASL95" i="83"/>
  <c r="ASN94" i="83"/>
  <c r="ASM94" i="83"/>
  <c r="ASL94" i="83"/>
  <c r="ASN93" i="83"/>
  <c r="ASM93" i="83"/>
  <c r="ASL93" i="83"/>
  <c r="ASN92" i="83"/>
  <c r="ASM92" i="83"/>
  <c r="ASL92" i="83"/>
  <c r="ASN91" i="83"/>
  <c r="ASM91" i="83"/>
  <c r="ASL91" i="83"/>
  <c r="ASN90" i="83"/>
  <c r="ASM90" i="83"/>
  <c r="ASL90" i="83"/>
  <c r="ASN89" i="83"/>
  <c r="ASM89" i="83"/>
  <c r="ASL89" i="83"/>
  <c r="ASN88" i="83"/>
  <c r="ASM88" i="83"/>
  <c r="ASL88" i="83"/>
  <c r="ASN87" i="83"/>
  <c r="ASM87" i="83"/>
  <c r="ASL87" i="83"/>
  <c r="ASN86" i="83"/>
  <c r="ASM86" i="83"/>
  <c r="ASL86" i="83"/>
  <c r="ASN85" i="83"/>
  <c r="ASM85" i="83"/>
  <c r="ASL85" i="83"/>
  <c r="ASN84" i="83"/>
  <c r="ASM84" i="83"/>
  <c r="ASL84" i="83"/>
  <c r="ASN83" i="83"/>
  <c r="ASM83" i="83"/>
  <c r="ASL83" i="83"/>
  <c r="ASN82" i="83"/>
  <c r="ASM82" i="83"/>
  <c r="ASL82" i="83"/>
  <c r="ASN81" i="83"/>
  <c r="ASM81" i="83"/>
  <c r="ASL81" i="83"/>
  <c r="ASN80" i="83"/>
  <c r="ASM80" i="83"/>
  <c r="ASL80" i="83"/>
  <c r="ASN79" i="83"/>
  <c r="ASM79" i="83"/>
  <c r="ASL79" i="83"/>
  <c r="ASN78" i="83"/>
  <c r="ASM78" i="83"/>
  <c r="ASL78" i="83"/>
  <c r="ASN77" i="83"/>
  <c r="ASM77" i="83"/>
  <c r="ASL77" i="83"/>
  <c r="ASN76" i="83"/>
  <c r="ASM76" i="83"/>
  <c r="ASL76" i="83"/>
  <c r="ASN75" i="83"/>
  <c r="ASM75" i="83"/>
  <c r="ASL75" i="83"/>
  <c r="ASN74" i="83"/>
  <c r="ASM74" i="83"/>
  <c r="ASL74" i="83"/>
  <c r="ASN73" i="83"/>
  <c r="ASM73" i="83"/>
  <c r="ASL73" i="83"/>
  <c r="ASN72" i="83"/>
  <c r="ASM72" i="83"/>
  <c r="ASL72" i="83"/>
  <c r="ASN71" i="83"/>
  <c r="ASM71" i="83"/>
  <c r="ASL71" i="83"/>
  <c r="ASN70" i="83"/>
  <c r="ASM70" i="83"/>
  <c r="ASL70" i="83"/>
  <c r="ASN69" i="83"/>
  <c r="ASM69" i="83"/>
  <c r="ASL69" i="83"/>
  <c r="ASN68" i="83"/>
  <c r="ASM68" i="83"/>
  <c r="ASL68" i="83"/>
  <c r="ASN67" i="83"/>
  <c r="ASM67" i="83"/>
  <c r="ASL67" i="83"/>
  <c r="ASN66" i="83"/>
  <c r="ASM66" i="83"/>
  <c r="ASL66" i="83"/>
  <c r="ASN65" i="83"/>
  <c r="ASM65" i="83"/>
  <c r="ASL65" i="83"/>
  <c r="ASN64" i="83"/>
  <c r="ASM64" i="83"/>
  <c r="ASL64" i="83"/>
  <c r="ASN63" i="83"/>
  <c r="ASM63" i="83"/>
  <c r="ASL63" i="83"/>
  <c r="ASN62" i="83"/>
  <c r="ASM62" i="83"/>
  <c r="ASL62" i="83"/>
  <c r="ASN61" i="83"/>
  <c r="ASM61" i="83"/>
  <c r="ASL61" i="83"/>
  <c r="ASN60" i="83"/>
  <c r="ASM60" i="83"/>
  <c r="ASL60" i="83"/>
  <c r="ASN59" i="83"/>
  <c r="ASM59" i="83"/>
  <c r="ASL59" i="83"/>
  <c r="ASN58" i="83"/>
  <c r="ASM58" i="83"/>
  <c r="ASL58" i="83"/>
  <c r="ASN57" i="83"/>
  <c r="ASM57" i="83"/>
  <c r="ASL57" i="83"/>
  <c r="ASN56" i="83"/>
  <c r="ASM56" i="83"/>
  <c r="ASL56" i="83"/>
  <c r="ASN55" i="83"/>
  <c r="ASM55" i="83"/>
  <c r="ASL55" i="83"/>
  <c r="ASN11" i="83"/>
  <c r="ASM11" i="83"/>
  <c r="ASL11" i="83"/>
  <c r="ASN9" i="83"/>
  <c r="ASM9" i="83"/>
  <c r="ASL9" i="83"/>
  <c r="ASN1" i="83"/>
  <c r="ASM1" i="83"/>
  <c r="ASL1" i="83"/>
  <c r="ASH1" i="83"/>
  <c r="ASG110" i="83"/>
  <c r="ASF110" i="83"/>
  <c r="ASE110" i="83"/>
  <c r="ASG109" i="83"/>
  <c r="ASF109" i="83"/>
  <c r="ASE109" i="83"/>
  <c r="ASG108" i="83"/>
  <c r="ASF108" i="83"/>
  <c r="ASE108" i="83"/>
  <c r="ASG107" i="83"/>
  <c r="ASF107" i="83"/>
  <c r="ASE107" i="83"/>
  <c r="ASG106" i="83"/>
  <c r="ASF106" i="83"/>
  <c r="ASE106" i="83"/>
  <c r="ASG105" i="83"/>
  <c r="ASF105" i="83"/>
  <c r="ASE105" i="83"/>
  <c r="ASG104" i="83"/>
  <c r="ASF104" i="83"/>
  <c r="ASE104" i="83"/>
  <c r="ASG103" i="83"/>
  <c r="ASF103" i="83"/>
  <c r="ASE103" i="83"/>
  <c r="ASG102" i="83"/>
  <c r="ASF102" i="83"/>
  <c r="ASE102" i="83"/>
  <c r="ASG101" i="83"/>
  <c r="ASF101" i="83"/>
  <c r="ASE101" i="83"/>
  <c r="ASG100" i="83"/>
  <c r="ASF100" i="83"/>
  <c r="ASE100" i="83"/>
  <c r="ASG99" i="83"/>
  <c r="ASF99" i="83"/>
  <c r="ASE99" i="83"/>
  <c r="ASG98" i="83"/>
  <c r="ASF98" i="83"/>
  <c r="ASE98" i="83"/>
  <c r="ASG97" i="83"/>
  <c r="ASF97" i="83"/>
  <c r="ASE97" i="83"/>
  <c r="ASG96" i="83"/>
  <c r="ASF96" i="83"/>
  <c r="ASE96" i="83"/>
  <c r="ASG95" i="83"/>
  <c r="ASF95" i="83"/>
  <c r="ASE95" i="83"/>
  <c r="ASG94" i="83"/>
  <c r="ASF94" i="83"/>
  <c r="ASE94" i="83"/>
  <c r="ASG93" i="83"/>
  <c r="ASF93" i="83"/>
  <c r="ASE93" i="83"/>
  <c r="ASG92" i="83"/>
  <c r="ASF92" i="83"/>
  <c r="ASE92" i="83"/>
  <c r="ASG91" i="83"/>
  <c r="ASF91" i="83"/>
  <c r="ASE91" i="83"/>
  <c r="ASG90" i="83"/>
  <c r="ASF90" i="83"/>
  <c r="ASE90" i="83"/>
  <c r="ASG89" i="83"/>
  <c r="ASF89" i="83"/>
  <c r="ASE89" i="83"/>
  <c r="ASG88" i="83"/>
  <c r="ASF88" i="83"/>
  <c r="ASE88" i="83"/>
  <c r="ASG87" i="83"/>
  <c r="ASF87" i="83"/>
  <c r="ASE87" i="83"/>
  <c r="ASG86" i="83"/>
  <c r="ASF86" i="83"/>
  <c r="ASE86" i="83"/>
  <c r="ASG85" i="83"/>
  <c r="ASF85" i="83"/>
  <c r="ASE85" i="83"/>
  <c r="ASG84" i="83"/>
  <c r="ASF84" i="83"/>
  <c r="ASE84" i="83"/>
  <c r="ASG83" i="83"/>
  <c r="ASF83" i="83"/>
  <c r="ASE83" i="83"/>
  <c r="ASG82" i="83"/>
  <c r="ASF82" i="83"/>
  <c r="ASE82" i="83"/>
  <c r="ASG81" i="83"/>
  <c r="ASF81" i="83"/>
  <c r="ASE81" i="83"/>
  <c r="ASG80" i="83"/>
  <c r="ASF80" i="83"/>
  <c r="ASE80" i="83"/>
  <c r="ASG79" i="83"/>
  <c r="ASF79" i="83"/>
  <c r="ASE79" i="83"/>
  <c r="ASG78" i="83"/>
  <c r="ASF78" i="83"/>
  <c r="ASE78" i="83"/>
  <c r="ASG77" i="83"/>
  <c r="ASF77" i="83"/>
  <c r="ASE77" i="83"/>
  <c r="ASG76" i="83"/>
  <c r="ASF76" i="83"/>
  <c r="ASE76" i="83"/>
  <c r="ASG75" i="83"/>
  <c r="ASF75" i="83"/>
  <c r="ASE75" i="83"/>
  <c r="ASG74" i="83"/>
  <c r="ASF74" i="83"/>
  <c r="ASE74" i="83"/>
  <c r="ASG73" i="83"/>
  <c r="ASF73" i="83"/>
  <c r="ASE73" i="83"/>
  <c r="ASG72" i="83"/>
  <c r="ASF72" i="83"/>
  <c r="ASE72" i="83"/>
  <c r="ASG71" i="83"/>
  <c r="ASF71" i="83"/>
  <c r="ASE71" i="83"/>
  <c r="ASG70" i="83"/>
  <c r="ASF70" i="83"/>
  <c r="ASE70" i="83"/>
  <c r="ASG69" i="83"/>
  <c r="ASF69" i="83"/>
  <c r="ASE69" i="83"/>
  <c r="ASG68" i="83"/>
  <c r="ASF68" i="83"/>
  <c r="ASE68" i="83"/>
  <c r="ASG67" i="83"/>
  <c r="ASF67" i="83"/>
  <c r="ASE67" i="83"/>
  <c r="ASG66" i="83"/>
  <c r="ASF66" i="83"/>
  <c r="ASE66" i="83"/>
  <c r="ASG65" i="83"/>
  <c r="ASF65" i="83"/>
  <c r="ASE65" i="83"/>
  <c r="ASG64" i="83"/>
  <c r="ASF64" i="83"/>
  <c r="ASE64" i="83"/>
  <c r="ASG63" i="83"/>
  <c r="ASF63" i="83"/>
  <c r="ASE63" i="83"/>
  <c r="ASG62" i="83"/>
  <c r="ASF62" i="83"/>
  <c r="ASE62" i="83"/>
  <c r="ASG61" i="83"/>
  <c r="ASF61" i="83"/>
  <c r="ASE61" i="83"/>
  <c r="ASG60" i="83"/>
  <c r="ASF60" i="83"/>
  <c r="ASE60" i="83"/>
  <c r="ASG59" i="83"/>
  <c r="ASF59" i="83"/>
  <c r="ASE59" i="83"/>
  <c r="ASG58" i="83"/>
  <c r="ASF58" i="83"/>
  <c r="ASE58" i="83"/>
  <c r="ASG11" i="83"/>
  <c r="ASF11" i="83"/>
  <c r="ASE11" i="83"/>
  <c r="ASG9" i="83"/>
  <c r="ASF9" i="83"/>
  <c r="ASE9" i="83"/>
  <c r="ASA1" i="83"/>
  <c r="ARZ110" i="83"/>
  <c r="ARY110" i="83"/>
  <c r="ARX110" i="83"/>
  <c r="ARZ109" i="83"/>
  <c r="ARY109" i="83"/>
  <c r="ARX109" i="83"/>
  <c r="ARZ108" i="83"/>
  <c r="ARY108" i="83"/>
  <c r="ARX108" i="83"/>
  <c r="ARZ107" i="83"/>
  <c r="ARY107" i="83"/>
  <c r="ARX107" i="83"/>
  <c r="ARZ106" i="83"/>
  <c r="ARY106" i="83"/>
  <c r="ARX106" i="83"/>
  <c r="ARZ105" i="83"/>
  <c r="ARY105" i="83"/>
  <c r="ARX105" i="83"/>
  <c r="ARZ104" i="83"/>
  <c r="ARY104" i="83"/>
  <c r="ARX104" i="83"/>
  <c r="ARZ103" i="83"/>
  <c r="ARY103" i="83"/>
  <c r="ARX103" i="83"/>
  <c r="ARZ102" i="83"/>
  <c r="ARY102" i="83"/>
  <c r="ARX102" i="83"/>
  <c r="ARZ101" i="83"/>
  <c r="ARY101" i="83"/>
  <c r="ARX101" i="83"/>
  <c r="ARZ100" i="83"/>
  <c r="ARY100" i="83"/>
  <c r="ARX100" i="83"/>
  <c r="ARZ99" i="83"/>
  <c r="ARY99" i="83"/>
  <c r="ARX99" i="83"/>
  <c r="ARZ98" i="83"/>
  <c r="ARY98" i="83"/>
  <c r="ARX98" i="83"/>
  <c r="ARZ97" i="83"/>
  <c r="ARY97" i="83"/>
  <c r="ARX97" i="83"/>
  <c r="ARZ96" i="83"/>
  <c r="ARY96" i="83"/>
  <c r="ARX96" i="83"/>
  <c r="ARZ95" i="83"/>
  <c r="ARY95" i="83"/>
  <c r="ARX95" i="83"/>
  <c r="ARZ94" i="83"/>
  <c r="ARY94" i="83"/>
  <c r="ARX94" i="83"/>
  <c r="ARZ93" i="83"/>
  <c r="ARY93" i="83"/>
  <c r="ARX93" i="83"/>
  <c r="ARZ92" i="83"/>
  <c r="ARY92" i="83"/>
  <c r="ARX92" i="83"/>
  <c r="ARZ91" i="83"/>
  <c r="ARY91" i="83"/>
  <c r="ARX91" i="83"/>
  <c r="ARZ90" i="83"/>
  <c r="ARY90" i="83"/>
  <c r="ARX90" i="83"/>
  <c r="ARZ89" i="83"/>
  <c r="ARY89" i="83"/>
  <c r="ARX89" i="83"/>
  <c r="ARZ88" i="83"/>
  <c r="ARY88" i="83"/>
  <c r="ARX88" i="83"/>
  <c r="ARZ87" i="83"/>
  <c r="ARY87" i="83"/>
  <c r="ARX87" i="83"/>
  <c r="ARZ86" i="83"/>
  <c r="ARY86" i="83"/>
  <c r="ARX86" i="83"/>
  <c r="ARZ85" i="83"/>
  <c r="ARY85" i="83"/>
  <c r="ARX85" i="83"/>
  <c r="ARZ84" i="83"/>
  <c r="ARY84" i="83"/>
  <c r="ARX84" i="83"/>
  <c r="ARZ83" i="83"/>
  <c r="ARY83" i="83"/>
  <c r="ARX83" i="83"/>
  <c r="ARZ82" i="83"/>
  <c r="ARY82" i="83"/>
  <c r="ARX82" i="83"/>
  <c r="ARZ81" i="83"/>
  <c r="ARY81" i="83"/>
  <c r="ARX81" i="83"/>
  <c r="ARZ80" i="83"/>
  <c r="ARY80" i="83"/>
  <c r="ARX80" i="83"/>
  <c r="ARZ79" i="83"/>
  <c r="ARY79" i="83"/>
  <c r="ARX79" i="83"/>
  <c r="ARZ78" i="83"/>
  <c r="ARY78" i="83"/>
  <c r="ARX78" i="83"/>
  <c r="ARZ77" i="83"/>
  <c r="ARY77" i="83"/>
  <c r="ARX77" i="83"/>
  <c r="ARZ76" i="83"/>
  <c r="ARY76" i="83"/>
  <c r="ARX76" i="83"/>
  <c r="ARZ75" i="83"/>
  <c r="ARY75" i="83"/>
  <c r="ARX75" i="83"/>
  <c r="ARZ74" i="83"/>
  <c r="ARY74" i="83"/>
  <c r="ARX74" i="83"/>
  <c r="ARZ73" i="83"/>
  <c r="ARY73" i="83"/>
  <c r="ARX73" i="83"/>
  <c r="ARZ72" i="83"/>
  <c r="ARY72" i="83"/>
  <c r="ARX72" i="83"/>
  <c r="ARZ71" i="83"/>
  <c r="ARY71" i="83"/>
  <c r="ARX71" i="83"/>
  <c r="ARZ70" i="83"/>
  <c r="ARY70" i="83"/>
  <c r="ARX70" i="83"/>
  <c r="ARZ69" i="83"/>
  <c r="ARY69" i="83"/>
  <c r="ARX69" i="83"/>
  <c r="ARZ68" i="83"/>
  <c r="ARY68" i="83"/>
  <c r="ARX68" i="83"/>
  <c r="ARZ67" i="83"/>
  <c r="ARY67" i="83"/>
  <c r="ARX67" i="83"/>
  <c r="ARZ66" i="83"/>
  <c r="ARY66" i="83"/>
  <c r="ARX66" i="83"/>
  <c r="ARZ65" i="83"/>
  <c r="ARY65" i="83"/>
  <c r="ARX65" i="83"/>
  <c r="ARZ64" i="83"/>
  <c r="ARY64" i="83"/>
  <c r="ARX64" i="83"/>
  <c r="ARZ63" i="83"/>
  <c r="ARY63" i="83"/>
  <c r="ARX63" i="83"/>
  <c r="ARZ62" i="83"/>
  <c r="ARY62" i="83"/>
  <c r="ARX62" i="83"/>
  <c r="ARZ61" i="83"/>
  <c r="ARY61" i="83"/>
  <c r="ARX61" i="83"/>
  <c r="ARZ60" i="83"/>
  <c r="ARY60" i="83"/>
  <c r="ARX60" i="83"/>
  <c r="ARZ59" i="83"/>
  <c r="ARY59" i="83"/>
  <c r="ARX59" i="83"/>
  <c r="ARZ58" i="83"/>
  <c r="ARY58" i="83"/>
  <c r="ARX58" i="83"/>
  <c r="ARZ57" i="83"/>
  <c r="ARY57" i="83"/>
  <c r="ARX57" i="83"/>
  <c r="ARZ56" i="83"/>
  <c r="ARY56" i="83"/>
  <c r="ARX56" i="83"/>
  <c r="ARZ55" i="83"/>
  <c r="ARY55" i="83"/>
  <c r="ARX55" i="83"/>
  <c r="ARZ54" i="83"/>
  <c r="ARY54" i="83"/>
  <c r="ARX54" i="83"/>
  <c r="ARZ53" i="83"/>
  <c r="ARY53" i="83"/>
  <c r="ARX53" i="83"/>
  <c r="ARZ11" i="83"/>
  <c r="ARY11" i="83"/>
  <c r="ARX11" i="83"/>
  <c r="ARZ9" i="83"/>
  <c r="ARY9" i="83"/>
  <c r="ARX9" i="83"/>
  <c r="ART1" i="83"/>
  <c r="ARS110" i="83"/>
  <c r="ARR110" i="83"/>
  <c r="ARQ110" i="83"/>
  <c r="ARS109" i="83"/>
  <c r="ARR109" i="83"/>
  <c r="ARQ109" i="83"/>
  <c r="ARS108" i="83"/>
  <c r="ARR108" i="83"/>
  <c r="ARQ108" i="83"/>
  <c r="ARS107" i="83"/>
  <c r="ARR107" i="83"/>
  <c r="ARQ107" i="83"/>
  <c r="ARS106" i="83"/>
  <c r="ARR106" i="83"/>
  <c r="ARQ106" i="83"/>
  <c r="ARS105" i="83"/>
  <c r="ARR105" i="83"/>
  <c r="ARQ105" i="83"/>
  <c r="ARS104" i="83"/>
  <c r="ARR104" i="83"/>
  <c r="ARQ104" i="83"/>
  <c r="ARS103" i="83"/>
  <c r="ARR103" i="83"/>
  <c r="ARQ103" i="83"/>
  <c r="ARS102" i="83"/>
  <c r="ARR102" i="83"/>
  <c r="ARQ102" i="83"/>
  <c r="ARS101" i="83"/>
  <c r="ARR101" i="83"/>
  <c r="ARQ101" i="83"/>
  <c r="ARS100" i="83"/>
  <c r="ARR100" i="83"/>
  <c r="ARQ100" i="83"/>
  <c r="ARS99" i="83"/>
  <c r="ARR99" i="83"/>
  <c r="ARQ99" i="83"/>
  <c r="ARS98" i="83"/>
  <c r="ARR98" i="83"/>
  <c r="ARQ98" i="83"/>
  <c r="ARS97" i="83"/>
  <c r="ARR97" i="83"/>
  <c r="ARQ97" i="83"/>
  <c r="ARS96" i="83"/>
  <c r="ARR96" i="83"/>
  <c r="ARQ96" i="83"/>
  <c r="ARS95" i="83"/>
  <c r="ARR95" i="83"/>
  <c r="ARQ95" i="83"/>
  <c r="ARS94" i="83"/>
  <c r="ARR94" i="83"/>
  <c r="ARQ94" i="83"/>
  <c r="ARS93" i="83"/>
  <c r="ARR93" i="83"/>
  <c r="ARQ93" i="83"/>
  <c r="ARS92" i="83"/>
  <c r="ARR92" i="83"/>
  <c r="ARQ92" i="83"/>
  <c r="ARS91" i="83"/>
  <c r="ARR91" i="83"/>
  <c r="ARQ91" i="83"/>
  <c r="ARS90" i="83"/>
  <c r="ARR90" i="83"/>
  <c r="ARQ90" i="83"/>
  <c r="ARS89" i="83"/>
  <c r="ARR89" i="83"/>
  <c r="ARQ89" i="83"/>
  <c r="ARS88" i="83"/>
  <c r="ARR88" i="83"/>
  <c r="ARQ88" i="83"/>
  <c r="ARS87" i="83"/>
  <c r="ARR87" i="83"/>
  <c r="ARQ87" i="83"/>
  <c r="ARS86" i="83"/>
  <c r="ARR86" i="83"/>
  <c r="ARQ86" i="83"/>
  <c r="ARS85" i="83"/>
  <c r="ARR85" i="83"/>
  <c r="ARQ85" i="83"/>
  <c r="ARS84" i="83"/>
  <c r="ARR84" i="83"/>
  <c r="ARQ84" i="83"/>
  <c r="ARS83" i="83"/>
  <c r="ARR83" i="83"/>
  <c r="ARQ83" i="83"/>
  <c r="ARS82" i="83"/>
  <c r="ARR82" i="83"/>
  <c r="ARQ82" i="83"/>
  <c r="ARS81" i="83"/>
  <c r="ARR81" i="83"/>
  <c r="ARQ81" i="83"/>
  <c r="ARS80" i="83"/>
  <c r="ARR80" i="83"/>
  <c r="ARQ80" i="83"/>
  <c r="ARS79" i="83"/>
  <c r="ARR79" i="83"/>
  <c r="ARQ79" i="83"/>
  <c r="ARS78" i="83"/>
  <c r="ARR78" i="83"/>
  <c r="ARQ78" i="83"/>
  <c r="ARS77" i="83"/>
  <c r="ARR77" i="83"/>
  <c r="ARQ77" i="83"/>
  <c r="ARS76" i="83"/>
  <c r="ARR76" i="83"/>
  <c r="ARQ76" i="83"/>
  <c r="ARS75" i="83"/>
  <c r="ARR75" i="83"/>
  <c r="ARQ75" i="83"/>
  <c r="ARS74" i="83"/>
  <c r="ARR74" i="83"/>
  <c r="ARQ74" i="83"/>
  <c r="ARS73" i="83"/>
  <c r="ARR73" i="83"/>
  <c r="ARQ73" i="83"/>
  <c r="ARS72" i="83"/>
  <c r="ARR72" i="83"/>
  <c r="ARQ72" i="83"/>
  <c r="ARS71" i="83"/>
  <c r="ARR71" i="83"/>
  <c r="ARQ71" i="83"/>
  <c r="ARS70" i="83"/>
  <c r="ARR70" i="83"/>
  <c r="ARQ70" i="83"/>
  <c r="ARS69" i="83"/>
  <c r="ARR69" i="83"/>
  <c r="ARQ69" i="83"/>
  <c r="ARS68" i="83"/>
  <c r="ARR68" i="83"/>
  <c r="ARQ68" i="83"/>
  <c r="ARS67" i="83"/>
  <c r="ARR67" i="83"/>
  <c r="ARQ67" i="83"/>
  <c r="ARS66" i="83"/>
  <c r="ARR66" i="83"/>
  <c r="ARQ66" i="83"/>
  <c r="ARS65" i="83"/>
  <c r="ARR65" i="83"/>
  <c r="ARQ65" i="83"/>
  <c r="ARS64" i="83"/>
  <c r="ARR64" i="83"/>
  <c r="ARQ64" i="83"/>
  <c r="ARS63" i="83"/>
  <c r="ARR63" i="83"/>
  <c r="ARQ63" i="83"/>
  <c r="ARS62" i="83"/>
  <c r="ARR62" i="83"/>
  <c r="ARQ62" i="83"/>
  <c r="ARS61" i="83"/>
  <c r="ARR61" i="83"/>
  <c r="ARQ61" i="83"/>
  <c r="ARS60" i="83"/>
  <c r="ARR60" i="83"/>
  <c r="ARQ60" i="83"/>
  <c r="ARS59" i="83"/>
  <c r="ARR59" i="83"/>
  <c r="ARQ59" i="83"/>
  <c r="ARS58" i="83"/>
  <c r="ARR58" i="83"/>
  <c r="ARQ58" i="83"/>
  <c r="ARS57" i="83"/>
  <c r="ARR57" i="83"/>
  <c r="ARQ57" i="83"/>
  <c r="ARS56" i="83"/>
  <c r="ARR56" i="83"/>
  <c r="ARQ56" i="83"/>
  <c r="ARS55" i="83"/>
  <c r="ARR55" i="83"/>
  <c r="ARQ55" i="83"/>
  <c r="ARS54" i="83"/>
  <c r="ARR54" i="83"/>
  <c r="ARQ54" i="83"/>
  <c r="ARS53" i="83"/>
  <c r="ARR53" i="83"/>
  <c r="ARQ53" i="83"/>
  <c r="ARS52" i="83"/>
  <c r="ARR52" i="83"/>
  <c r="ARQ52" i="83"/>
  <c r="ARS51" i="83"/>
  <c r="ARR51" i="83"/>
  <c r="ARQ51" i="83"/>
  <c r="ARS50" i="83"/>
  <c r="ARR50" i="83"/>
  <c r="ARQ50" i="83"/>
  <c r="ARS11" i="83"/>
  <c r="ARR11" i="83"/>
  <c r="ARQ11" i="83"/>
  <c r="ARS9" i="83"/>
  <c r="ARR9" i="83"/>
  <c r="ARQ9" i="83"/>
  <c r="ARS1" i="83"/>
  <c r="ARQ1" i="83"/>
  <c r="ARM1" i="83"/>
  <c r="ARR1" i="83" s="1"/>
  <c r="ARL110" i="83"/>
  <c r="ARK110" i="83"/>
  <c r="ARJ110" i="83"/>
  <c r="ARL109" i="83"/>
  <c r="ARK109" i="83"/>
  <c r="ARJ109" i="83"/>
  <c r="ARL108" i="83"/>
  <c r="ARK108" i="83"/>
  <c r="ARJ108" i="83"/>
  <c r="ARL107" i="83"/>
  <c r="ARK107" i="83"/>
  <c r="ARJ107" i="83"/>
  <c r="ARL106" i="83"/>
  <c r="ARK106" i="83"/>
  <c r="ARJ106" i="83"/>
  <c r="ARL105" i="83"/>
  <c r="ARK105" i="83"/>
  <c r="ARJ105" i="83"/>
  <c r="ARL104" i="83"/>
  <c r="ARK104" i="83"/>
  <c r="ARJ104" i="83"/>
  <c r="ARL103" i="83"/>
  <c r="ARK103" i="83"/>
  <c r="ARJ103" i="83"/>
  <c r="ARL102" i="83"/>
  <c r="ARK102" i="83"/>
  <c r="ARJ102" i="83"/>
  <c r="ARL101" i="83"/>
  <c r="ARK101" i="83"/>
  <c r="ARJ101" i="83"/>
  <c r="ARL100" i="83"/>
  <c r="ARK100" i="83"/>
  <c r="ARJ100" i="83"/>
  <c r="ARL99" i="83"/>
  <c r="ARK99" i="83"/>
  <c r="ARJ99" i="83"/>
  <c r="ARL98" i="83"/>
  <c r="ARK98" i="83"/>
  <c r="ARJ98" i="83"/>
  <c r="ARL97" i="83"/>
  <c r="ARK97" i="83"/>
  <c r="ARJ97" i="83"/>
  <c r="ARL96" i="83"/>
  <c r="ARK96" i="83"/>
  <c r="ARJ96" i="83"/>
  <c r="ARL95" i="83"/>
  <c r="ARK95" i="83"/>
  <c r="ARJ95" i="83"/>
  <c r="ARL94" i="83"/>
  <c r="ARK94" i="83"/>
  <c r="ARJ94" i="83"/>
  <c r="ARL93" i="83"/>
  <c r="ARK93" i="83"/>
  <c r="ARJ93" i="83"/>
  <c r="ARL92" i="83"/>
  <c r="ARK92" i="83"/>
  <c r="ARJ92" i="83"/>
  <c r="ARL91" i="83"/>
  <c r="ARK91" i="83"/>
  <c r="ARJ91" i="83"/>
  <c r="ARL90" i="83"/>
  <c r="ARK90" i="83"/>
  <c r="ARJ90" i="83"/>
  <c r="ARL89" i="83"/>
  <c r="ARK89" i="83"/>
  <c r="ARJ89" i="83"/>
  <c r="ARL88" i="83"/>
  <c r="ARK88" i="83"/>
  <c r="ARJ88" i="83"/>
  <c r="ARL87" i="83"/>
  <c r="ARK87" i="83"/>
  <c r="ARJ87" i="83"/>
  <c r="ARL86" i="83"/>
  <c r="ARK86" i="83"/>
  <c r="ARJ86" i="83"/>
  <c r="ARL85" i="83"/>
  <c r="ARK85" i="83"/>
  <c r="ARJ85" i="83"/>
  <c r="ARL84" i="83"/>
  <c r="ARK84" i="83"/>
  <c r="ARJ84" i="83"/>
  <c r="ARL83" i="83"/>
  <c r="ARK83" i="83"/>
  <c r="ARJ83" i="83"/>
  <c r="ARL82" i="83"/>
  <c r="ARK82" i="83"/>
  <c r="ARJ82" i="83"/>
  <c r="ARL81" i="83"/>
  <c r="ARK81" i="83"/>
  <c r="ARJ81" i="83"/>
  <c r="ARL80" i="83"/>
  <c r="ARK80" i="83"/>
  <c r="ARJ80" i="83"/>
  <c r="ARL79" i="83"/>
  <c r="ARK79" i="83"/>
  <c r="ARJ79" i="83"/>
  <c r="ARL78" i="83"/>
  <c r="ARK78" i="83"/>
  <c r="ARJ78" i="83"/>
  <c r="ARL77" i="83"/>
  <c r="ARK77" i="83"/>
  <c r="ARJ77" i="83"/>
  <c r="ARL76" i="83"/>
  <c r="ARK76" i="83"/>
  <c r="ARJ76" i="83"/>
  <c r="ARL75" i="83"/>
  <c r="ARK75" i="83"/>
  <c r="ARJ75" i="83"/>
  <c r="ARL74" i="83"/>
  <c r="ARK74" i="83"/>
  <c r="ARJ74" i="83"/>
  <c r="ARL73" i="83"/>
  <c r="ARK73" i="83"/>
  <c r="ARJ73" i="83"/>
  <c r="ARL72" i="83"/>
  <c r="ARK72" i="83"/>
  <c r="ARJ72" i="83"/>
  <c r="ARL71" i="83"/>
  <c r="ARK71" i="83"/>
  <c r="ARJ71" i="83"/>
  <c r="ARL70" i="83"/>
  <c r="ARK70" i="83"/>
  <c r="ARJ70" i="83"/>
  <c r="ARL69" i="83"/>
  <c r="ARK69" i="83"/>
  <c r="ARJ69" i="83"/>
  <c r="ARL68" i="83"/>
  <c r="ARK68" i="83"/>
  <c r="ARJ68" i="83"/>
  <c r="ARL67" i="83"/>
  <c r="ARK67" i="83"/>
  <c r="ARJ67" i="83"/>
  <c r="ARL66" i="83"/>
  <c r="ARK66" i="83"/>
  <c r="ARJ66" i="83"/>
  <c r="ARL65" i="83"/>
  <c r="ARK65" i="83"/>
  <c r="ARJ65" i="83"/>
  <c r="ARL64" i="83"/>
  <c r="ARK64" i="83"/>
  <c r="ARJ64" i="83"/>
  <c r="ARL63" i="83"/>
  <c r="ARK63" i="83"/>
  <c r="ARJ63" i="83"/>
  <c r="ARL62" i="83"/>
  <c r="ARK62" i="83"/>
  <c r="ARJ62" i="83"/>
  <c r="ARL61" i="83"/>
  <c r="ARK61" i="83"/>
  <c r="ARJ61" i="83"/>
  <c r="ARL60" i="83"/>
  <c r="ARK60" i="83"/>
  <c r="ARJ60" i="83"/>
  <c r="ARL59" i="83"/>
  <c r="ARK59" i="83"/>
  <c r="ARJ59" i="83"/>
  <c r="ARL58" i="83"/>
  <c r="ARK58" i="83"/>
  <c r="ARJ58" i="83"/>
  <c r="ARL57" i="83"/>
  <c r="ARK57" i="83"/>
  <c r="ARJ57" i="83"/>
  <c r="ARL56" i="83"/>
  <c r="ARK56" i="83"/>
  <c r="ARJ56" i="83"/>
  <c r="ARL55" i="83"/>
  <c r="ARK55" i="83"/>
  <c r="ARJ55" i="83"/>
  <c r="ARL54" i="83"/>
  <c r="ARK54" i="83"/>
  <c r="ARJ54" i="83"/>
  <c r="ARL53" i="83"/>
  <c r="ARK53" i="83"/>
  <c r="ARJ53" i="83"/>
  <c r="ARL52" i="83"/>
  <c r="ARK52" i="83"/>
  <c r="ARJ52" i="83"/>
  <c r="ARL11" i="83"/>
  <c r="ARK11" i="83"/>
  <c r="ARJ11" i="83"/>
  <c r="ARL9" i="83"/>
  <c r="ARK9" i="83"/>
  <c r="ARJ9" i="83"/>
  <c r="ARK1" i="83"/>
  <c r="ARF1" i="83"/>
  <c r="ARE110" i="83"/>
  <c r="ARD110" i="83"/>
  <c r="ARC110" i="83"/>
  <c r="ARE109" i="83"/>
  <c r="ARD109" i="83"/>
  <c r="ARC109" i="83"/>
  <c r="ARE108" i="83"/>
  <c r="ARD108" i="83"/>
  <c r="ARC108" i="83"/>
  <c r="ARE107" i="83"/>
  <c r="ARD107" i="83"/>
  <c r="ARC107" i="83"/>
  <c r="ARE106" i="83"/>
  <c r="ARD106" i="83"/>
  <c r="ARC106" i="83"/>
  <c r="ARE105" i="83"/>
  <c r="ARD105" i="83"/>
  <c r="ARC105" i="83"/>
  <c r="ARE104" i="83"/>
  <c r="ARD104" i="83"/>
  <c r="ARC104" i="83"/>
  <c r="ARE103" i="83"/>
  <c r="ARD103" i="83"/>
  <c r="ARC103" i="83"/>
  <c r="ARE102" i="83"/>
  <c r="ARD102" i="83"/>
  <c r="ARC102" i="83"/>
  <c r="ARE101" i="83"/>
  <c r="ARD101" i="83"/>
  <c r="ARC101" i="83"/>
  <c r="ARE100" i="83"/>
  <c r="ARD100" i="83"/>
  <c r="ARC100" i="83"/>
  <c r="ARE99" i="83"/>
  <c r="ARD99" i="83"/>
  <c r="ARC99" i="83"/>
  <c r="ARE98" i="83"/>
  <c r="ARD98" i="83"/>
  <c r="ARC98" i="83"/>
  <c r="ARE97" i="83"/>
  <c r="ARD97" i="83"/>
  <c r="ARC97" i="83"/>
  <c r="ARE96" i="83"/>
  <c r="ARD96" i="83"/>
  <c r="ARC96" i="83"/>
  <c r="ARE95" i="83"/>
  <c r="ARD95" i="83"/>
  <c r="ARC95" i="83"/>
  <c r="ARE94" i="83"/>
  <c r="ARD94" i="83"/>
  <c r="ARC94" i="83"/>
  <c r="ARE93" i="83"/>
  <c r="ARD93" i="83"/>
  <c r="ARC93" i="83"/>
  <c r="ARE92" i="83"/>
  <c r="ARD92" i="83"/>
  <c r="ARC92" i="83"/>
  <c r="ARE91" i="83"/>
  <c r="ARD91" i="83"/>
  <c r="ARC91" i="83"/>
  <c r="ARE90" i="83"/>
  <c r="ARD90" i="83"/>
  <c r="ARC90" i="83"/>
  <c r="ARE89" i="83"/>
  <c r="ARD89" i="83"/>
  <c r="ARC89" i="83"/>
  <c r="ARE88" i="83"/>
  <c r="ARD88" i="83"/>
  <c r="ARC88" i="83"/>
  <c r="ARE87" i="83"/>
  <c r="ARD87" i="83"/>
  <c r="ARC87" i="83"/>
  <c r="ARE86" i="83"/>
  <c r="ARD86" i="83"/>
  <c r="ARC86" i="83"/>
  <c r="ARE85" i="83"/>
  <c r="ARD85" i="83"/>
  <c r="ARC85" i="83"/>
  <c r="ARE84" i="83"/>
  <c r="ARD84" i="83"/>
  <c r="ARC84" i="83"/>
  <c r="ARE83" i="83"/>
  <c r="ARD83" i="83"/>
  <c r="ARC83" i="83"/>
  <c r="ARE82" i="83"/>
  <c r="ARD82" i="83"/>
  <c r="ARC82" i="83"/>
  <c r="ARE81" i="83"/>
  <c r="ARD81" i="83"/>
  <c r="ARC81" i="83"/>
  <c r="ARE80" i="83"/>
  <c r="ARD80" i="83"/>
  <c r="ARC80" i="83"/>
  <c r="ARE79" i="83"/>
  <c r="ARD79" i="83"/>
  <c r="ARC79" i="83"/>
  <c r="ARE78" i="83"/>
  <c r="ARD78" i="83"/>
  <c r="ARC78" i="83"/>
  <c r="ARE77" i="83"/>
  <c r="ARD77" i="83"/>
  <c r="ARC77" i="83"/>
  <c r="ARE76" i="83"/>
  <c r="ARD76" i="83"/>
  <c r="ARC76" i="83"/>
  <c r="ARE75" i="83"/>
  <c r="ARD75" i="83"/>
  <c r="ARC75" i="83"/>
  <c r="ARE74" i="83"/>
  <c r="ARD74" i="83"/>
  <c r="ARC74" i="83"/>
  <c r="ARE73" i="83"/>
  <c r="ARD73" i="83"/>
  <c r="ARC73" i="83"/>
  <c r="ARE72" i="83"/>
  <c r="ARD72" i="83"/>
  <c r="ARC72" i="83"/>
  <c r="ARE71" i="83"/>
  <c r="ARD71" i="83"/>
  <c r="ARC71" i="83"/>
  <c r="ARE70" i="83"/>
  <c r="ARD70" i="83"/>
  <c r="ARC70" i="83"/>
  <c r="ARE69" i="83"/>
  <c r="ARD69" i="83"/>
  <c r="ARC69" i="83"/>
  <c r="ARE68" i="83"/>
  <c r="ARD68" i="83"/>
  <c r="ARC68" i="83"/>
  <c r="ARE67" i="83"/>
  <c r="ARD67" i="83"/>
  <c r="ARC67" i="83"/>
  <c r="ARE66" i="83"/>
  <c r="ARD66" i="83"/>
  <c r="ARC66" i="83"/>
  <c r="ARE65" i="83"/>
  <c r="ARD65" i="83"/>
  <c r="ARC65" i="83"/>
  <c r="ARE64" i="83"/>
  <c r="ARD64" i="83"/>
  <c r="ARC64" i="83"/>
  <c r="ARE63" i="83"/>
  <c r="ARD63" i="83"/>
  <c r="ARC63" i="83"/>
  <c r="ARE62" i="83"/>
  <c r="ARD62" i="83"/>
  <c r="ARC62" i="83"/>
  <c r="ARE61" i="83"/>
  <c r="ARD61" i="83"/>
  <c r="ARC61" i="83"/>
  <c r="ARE60" i="83"/>
  <c r="ARD60" i="83"/>
  <c r="ARC60" i="83"/>
  <c r="ARE59" i="83"/>
  <c r="ARD59" i="83"/>
  <c r="ARC59" i="83"/>
  <c r="ARE58" i="83"/>
  <c r="ARD58" i="83"/>
  <c r="ARC58" i="83"/>
  <c r="ARE57" i="83"/>
  <c r="ARD57" i="83"/>
  <c r="ARC57" i="83"/>
  <c r="ARE56" i="83"/>
  <c r="ARD56" i="83"/>
  <c r="ARC56" i="83"/>
  <c r="ARE55" i="83"/>
  <c r="ARD55" i="83"/>
  <c r="ARC55" i="83"/>
  <c r="ARE54" i="83"/>
  <c r="ARD54" i="83"/>
  <c r="ARC54" i="83"/>
  <c r="ARE53" i="83"/>
  <c r="ARD53" i="83"/>
  <c r="ARC53" i="83"/>
  <c r="ARE52" i="83"/>
  <c r="ARD52" i="83"/>
  <c r="ARC52" i="83"/>
  <c r="ARE51" i="83"/>
  <c r="ARD51" i="83"/>
  <c r="ARC51" i="83"/>
  <c r="ARE50" i="83"/>
  <c r="ARD50" i="83"/>
  <c r="ARC50" i="83"/>
  <c r="ARE49" i="83"/>
  <c r="ARD49" i="83"/>
  <c r="ARC49" i="83"/>
  <c r="ARE48" i="83"/>
  <c r="ARD48" i="83"/>
  <c r="ARC48" i="83"/>
  <c r="ARE47" i="83"/>
  <c r="ARD47" i="83"/>
  <c r="ARC47" i="83"/>
  <c r="ARE46" i="83"/>
  <c r="ARD46" i="83"/>
  <c r="ARC46" i="83"/>
  <c r="ARE45" i="83"/>
  <c r="ARD45" i="83"/>
  <c r="ARC45" i="83"/>
  <c r="ARE44" i="83"/>
  <c r="ARD44" i="83"/>
  <c r="ARC44" i="83"/>
  <c r="ARE43" i="83"/>
  <c r="ARD43" i="83"/>
  <c r="ARC43" i="83"/>
  <c r="ARE11" i="83"/>
  <c r="ARD11" i="83"/>
  <c r="ARC11" i="83"/>
  <c r="ARE9" i="83"/>
  <c r="ARD9" i="83"/>
  <c r="ARC9" i="83"/>
  <c r="ARD1" i="83"/>
  <c r="AQY1" i="83"/>
  <c r="AQX110" i="83"/>
  <c r="AQW110" i="83"/>
  <c r="AQV110" i="83"/>
  <c r="AQX109" i="83"/>
  <c r="AQW109" i="83"/>
  <c r="AQV109" i="83"/>
  <c r="AQX108" i="83"/>
  <c r="AQW108" i="83"/>
  <c r="AQV108" i="83"/>
  <c r="AQX107" i="83"/>
  <c r="AQW107" i="83"/>
  <c r="AQV107" i="83"/>
  <c r="AQX106" i="83"/>
  <c r="AQW106" i="83"/>
  <c r="AQV106" i="83"/>
  <c r="AQX105" i="83"/>
  <c r="AQW105" i="83"/>
  <c r="AQV105" i="83"/>
  <c r="AQX104" i="83"/>
  <c r="AQW104" i="83"/>
  <c r="AQV104" i="83"/>
  <c r="AQX103" i="83"/>
  <c r="AQW103" i="83"/>
  <c r="AQV103" i="83"/>
  <c r="AQX102" i="83"/>
  <c r="AQW102" i="83"/>
  <c r="AQV102" i="83"/>
  <c r="AQX101" i="83"/>
  <c r="AQW101" i="83"/>
  <c r="AQV101" i="83"/>
  <c r="AQX100" i="83"/>
  <c r="AQW100" i="83"/>
  <c r="AQV100" i="83"/>
  <c r="AQX99" i="83"/>
  <c r="AQW99" i="83"/>
  <c r="AQV99" i="83"/>
  <c r="AQX98" i="83"/>
  <c r="AQW98" i="83"/>
  <c r="AQV98" i="83"/>
  <c r="AQX97" i="83"/>
  <c r="AQW97" i="83"/>
  <c r="AQV97" i="83"/>
  <c r="AQX96" i="83"/>
  <c r="AQW96" i="83"/>
  <c r="AQV96" i="83"/>
  <c r="AQX95" i="83"/>
  <c r="AQW95" i="83"/>
  <c r="AQV95" i="83"/>
  <c r="AQX94" i="83"/>
  <c r="AQW94" i="83"/>
  <c r="AQV94" i="83"/>
  <c r="AQX93" i="83"/>
  <c r="AQW93" i="83"/>
  <c r="AQV93" i="83"/>
  <c r="AQX92" i="83"/>
  <c r="AQW92" i="83"/>
  <c r="AQV92" i="83"/>
  <c r="AQX91" i="83"/>
  <c r="AQW91" i="83"/>
  <c r="AQV91" i="83"/>
  <c r="AQX90" i="83"/>
  <c r="AQW90" i="83"/>
  <c r="AQV90" i="83"/>
  <c r="AQX89" i="83"/>
  <c r="AQW89" i="83"/>
  <c r="AQV89" i="83"/>
  <c r="AQX88" i="83"/>
  <c r="AQW88" i="83"/>
  <c r="AQV88" i="83"/>
  <c r="AQX87" i="83"/>
  <c r="AQW87" i="83"/>
  <c r="AQV87" i="83"/>
  <c r="AQX86" i="83"/>
  <c r="AQW86" i="83"/>
  <c r="AQV86" i="83"/>
  <c r="AQX85" i="83"/>
  <c r="AQW85" i="83"/>
  <c r="AQV85" i="83"/>
  <c r="AQX84" i="83"/>
  <c r="AQW84" i="83"/>
  <c r="AQV84" i="83"/>
  <c r="AQX83" i="83"/>
  <c r="AQW83" i="83"/>
  <c r="AQV83" i="83"/>
  <c r="AQX82" i="83"/>
  <c r="AQW82" i="83"/>
  <c r="AQV82" i="83"/>
  <c r="AQX81" i="83"/>
  <c r="AQW81" i="83"/>
  <c r="AQV81" i="83"/>
  <c r="AQX80" i="83"/>
  <c r="AQW80" i="83"/>
  <c r="AQV80" i="83"/>
  <c r="AQX79" i="83"/>
  <c r="AQW79" i="83"/>
  <c r="AQV79" i="83"/>
  <c r="AQX78" i="83"/>
  <c r="AQW78" i="83"/>
  <c r="AQV78" i="83"/>
  <c r="AQX77" i="83"/>
  <c r="AQW77" i="83"/>
  <c r="AQV77" i="83"/>
  <c r="AQX76" i="83"/>
  <c r="AQW76" i="83"/>
  <c r="AQV76" i="83"/>
  <c r="AQX75" i="83"/>
  <c r="AQW75" i="83"/>
  <c r="AQV75" i="83"/>
  <c r="AQX74" i="83"/>
  <c r="AQW74" i="83"/>
  <c r="AQV74" i="83"/>
  <c r="AQX73" i="83"/>
  <c r="AQW73" i="83"/>
  <c r="AQV73" i="83"/>
  <c r="AQX72" i="83"/>
  <c r="AQW72" i="83"/>
  <c r="AQV72" i="83"/>
  <c r="AQX71" i="83"/>
  <c r="AQW71" i="83"/>
  <c r="AQV71" i="83"/>
  <c r="AQX70" i="83"/>
  <c r="AQW70" i="83"/>
  <c r="AQV70" i="83"/>
  <c r="AQX69" i="83"/>
  <c r="AQW69" i="83"/>
  <c r="AQV69" i="83"/>
  <c r="AQX68" i="83"/>
  <c r="AQW68" i="83"/>
  <c r="AQV68" i="83"/>
  <c r="AQX67" i="83"/>
  <c r="AQW67" i="83"/>
  <c r="AQV67" i="83"/>
  <c r="AQX66" i="83"/>
  <c r="AQW66" i="83"/>
  <c r="AQV66" i="83"/>
  <c r="AQX65" i="83"/>
  <c r="AQW65" i="83"/>
  <c r="AQV65" i="83"/>
  <c r="AQX64" i="83"/>
  <c r="AQW64" i="83"/>
  <c r="AQV64" i="83"/>
  <c r="AQX63" i="83"/>
  <c r="AQW63" i="83"/>
  <c r="AQV63" i="83"/>
  <c r="AQX62" i="83"/>
  <c r="AQW62" i="83"/>
  <c r="AQV62" i="83"/>
  <c r="AQX61" i="83"/>
  <c r="AQW61" i="83"/>
  <c r="AQV61" i="83"/>
  <c r="AQX60" i="83"/>
  <c r="AQW60" i="83"/>
  <c r="AQV60" i="83"/>
  <c r="AQX59" i="83"/>
  <c r="AQW59" i="83"/>
  <c r="AQV59" i="83"/>
  <c r="AQX58" i="83"/>
  <c r="AQW58" i="83"/>
  <c r="AQV58" i="83"/>
  <c r="AQX57" i="83"/>
  <c r="AQW57" i="83"/>
  <c r="AQV57" i="83"/>
  <c r="AQX56" i="83"/>
  <c r="AQW56" i="83"/>
  <c r="AQV56" i="83"/>
  <c r="AQX55" i="83"/>
  <c r="AQW55" i="83"/>
  <c r="AQV55" i="83"/>
  <c r="AQX54" i="83"/>
  <c r="AQW54" i="83"/>
  <c r="AQV54" i="83"/>
  <c r="AQX53" i="83"/>
  <c r="AQW53" i="83"/>
  <c r="AQV53" i="83"/>
  <c r="AQX11" i="83"/>
  <c r="AQW11" i="83"/>
  <c r="AQV11" i="83"/>
  <c r="AQX9" i="83"/>
  <c r="AQW9" i="83"/>
  <c r="AQV9" i="83"/>
  <c r="AQR1" i="83"/>
  <c r="AQQ110" i="83"/>
  <c r="AQP110" i="83"/>
  <c r="AQO110" i="83"/>
  <c r="AQQ109" i="83"/>
  <c r="AQP109" i="83"/>
  <c r="AQO109" i="83"/>
  <c r="AQQ108" i="83"/>
  <c r="AQP108" i="83"/>
  <c r="AQO108" i="83"/>
  <c r="AQQ107" i="83"/>
  <c r="AQP107" i="83"/>
  <c r="AQO107" i="83"/>
  <c r="AQQ106" i="83"/>
  <c r="AQP106" i="83"/>
  <c r="AQO106" i="83"/>
  <c r="AQQ105" i="83"/>
  <c r="AQP105" i="83"/>
  <c r="AQO105" i="83"/>
  <c r="AQQ104" i="83"/>
  <c r="AQP104" i="83"/>
  <c r="AQO104" i="83"/>
  <c r="AQQ103" i="83"/>
  <c r="AQP103" i="83"/>
  <c r="AQO103" i="83"/>
  <c r="AQQ102" i="83"/>
  <c r="AQP102" i="83"/>
  <c r="AQO102" i="83"/>
  <c r="AQQ101" i="83"/>
  <c r="AQP101" i="83"/>
  <c r="AQO101" i="83"/>
  <c r="AQQ100" i="83"/>
  <c r="AQP100" i="83"/>
  <c r="AQO100" i="83"/>
  <c r="AQQ99" i="83"/>
  <c r="AQP99" i="83"/>
  <c r="AQO99" i="83"/>
  <c r="AQQ98" i="83"/>
  <c r="AQP98" i="83"/>
  <c r="AQO98" i="83"/>
  <c r="AQQ97" i="83"/>
  <c r="AQP97" i="83"/>
  <c r="AQO97" i="83"/>
  <c r="AQQ96" i="83"/>
  <c r="AQP96" i="83"/>
  <c r="AQO96" i="83"/>
  <c r="AQQ95" i="83"/>
  <c r="AQP95" i="83"/>
  <c r="AQO95" i="83"/>
  <c r="AQQ94" i="83"/>
  <c r="AQP94" i="83"/>
  <c r="AQO94" i="83"/>
  <c r="AQQ93" i="83"/>
  <c r="AQP93" i="83"/>
  <c r="AQO93" i="83"/>
  <c r="AQQ92" i="83"/>
  <c r="AQP92" i="83"/>
  <c r="AQO92" i="83"/>
  <c r="AQQ91" i="83"/>
  <c r="AQP91" i="83"/>
  <c r="AQO91" i="83"/>
  <c r="AQQ90" i="83"/>
  <c r="AQP90" i="83"/>
  <c r="AQO90" i="83"/>
  <c r="AQQ89" i="83"/>
  <c r="AQP89" i="83"/>
  <c r="AQO89" i="83"/>
  <c r="AQQ88" i="83"/>
  <c r="AQP88" i="83"/>
  <c r="AQO88" i="83"/>
  <c r="AQQ87" i="83"/>
  <c r="AQP87" i="83"/>
  <c r="AQO87" i="83"/>
  <c r="AQQ86" i="83"/>
  <c r="AQP86" i="83"/>
  <c r="AQO86" i="83"/>
  <c r="AQQ85" i="83"/>
  <c r="AQP85" i="83"/>
  <c r="AQO85" i="83"/>
  <c r="AQQ84" i="83"/>
  <c r="AQP84" i="83"/>
  <c r="AQO84" i="83"/>
  <c r="AQQ83" i="83"/>
  <c r="AQP83" i="83"/>
  <c r="AQO83" i="83"/>
  <c r="AQQ82" i="83"/>
  <c r="AQP82" i="83"/>
  <c r="AQO82" i="83"/>
  <c r="AQQ81" i="83"/>
  <c r="AQP81" i="83"/>
  <c r="AQO81" i="83"/>
  <c r="AQQ80" i="83"/>
  <c r="AQP80" i="83"/>
  <c r="AQO80" i="83"/>
  <c r="AQQ79" i="83"/>
  <c r="AQP79" i="83"/>
  <c r="AQO79" i="83"/>
  <c r="AQQ78" i="83"/>
  <c r="AQP78" i="83"/>
  <c r="AQO78" i="83"/>
  <c r="AQQ77" i="83"/>
  <c r="AQP77" i="83"/>
  <c r="AQO77" i="83"/>
  <c r="AQQ76" i="83"/>
  <c r="AQP76" i="83"/>
  <c r="AQO76" i="83"/>
  <c r="AQQ75" i="83"/>
  <c r="AQP75" i="83"/>
  <c r="AQO75" i="83"/>
  <c r="AQQ74" i="83"/>
  <c r="AQP74" i="83"/>
  <c r="AQO74" i="83"/>
  <c r="AQQ73" i="83"/>
  <c r="AQP73" i="83"/>
  <c r="AQO73" i="83"/>
  <c r="AQQ72" i="83"/>
  <c r="AQP72" i="83"/>
  <c r="AQO72" i="83"/>
  <c r="AQQ71" i="83"/>
  <c r="AQP71" i="83"/>
  <c r="AQO71" i="83"/>
  <c r="AQQ70" i="83"/>
  <c r="AQP70" i="83"/>
  <c r="AQO70" i="83"/>
  <c r="AQQ69" i="83"/>
  <c r="AQP69" i="83"/>
  <c r="AQO69" i="83"/>
  <c r="AQQ68" i="83"/>
  <c r="AQP68" i="83"/>
  <c r="AQO68" i="83"/>
  <c r="AQQ67" i="83"/>
  <c r="AQP67" i="83"/>
  <c r="AQO67" i="83"/>
  <c r="AQQ66" i="83"/>
  <c r="AQP66" i="83"/>
  <c r="AQO66" i="83"/>
  <c r="AQQ65" i="83"/>
  <c r="AQP65" i="83"/>
  <c r="AQO65" i="83"/>
  <c r="AQQ64" i="83"/>
  <c r="AQP64" i="83"/>
  <c r="AQO64" i="83"/>
  <c r="AQQ63" i="83"/>
  <c r="AQP63" i="83"/>
  <c r="AQO63" i="83"/>
  <c r="AQQ11" i="83"/>
  <c r="AQP11" i="83"/>
  <c r="AQO11" i="83"/>
  <c r="AQQ9" i="83"/>
  <c r="AQP9" i="83"/>
  <c r="AQO9" i="83"/>
  <c r="AQK1" i="83"/>
  <c r="AQJ110" i="83"/>
  <c r="AQI110" i="83"/>
  <c r="AQH110" i="83"/>
  <c r="AQJ109" i="83"/>
  <c r="AQI109" i="83"/>
  <c r="AQH109" i="83"/>
  <c r="AQJ108" i="83"/>
  <c r="AQI108" i="83"/>
  <c r="AQH108" i="83"/>
  <c r="AQJ107" i="83"/>
  <c r="AQI107" i="83"/>
  <c r="AQH107" i="83"/>
  <c r="AQJ106" i="83"/>
  <c r="AQI106" i="83"/>
  <c r="AQH106" i="83"/>
  <c r="AQJ105" i="83"/>
  <c r="AQI105" i="83"/>
  <c r="AQH105" i="83"/>
  <c r="AQJ104" i="83"/>
  <c r="AQI104" i="83"/>
  <c r="AQH104" i="83"/>
  <c r="AQJ103" i="83"/>
  <c r="AQI103" i="83"/>
  <c r="AQH103" i="83"/>
  <c r="AQJ102" i="83"/>
  <c r="AQI102" i="83"/>
  <c r="AQH102" i="83"/>
  <c r="AQJ101" i="83"/>
  <c r="AQI101" i="83"/>
  <c r="AQH101" i="83"/>
  <c r="AQJ100" i="83"/>
  <c r="AQI100" i="83"/>
  <c r="AQH100" i="83"/>
  <c r="AQJ99" i="83"/>
  <c r="AQI99" i="83"/>
  <c r="AQH99" i="83"/>
  <c r="AQJ98" i="83"/>
  <c r="AQI98" i="83"/>
  <c r="AQH98" i="83"/>
  <c r="AQJ97" i="83"/>
  <c r="AQI97" i="83"/>
  <c r="AQH97" i="83"/>
  <c r="AQJ96" i="83"/>
  <c r="AQI96" i="83"/>
  <c r="AQH96" i="83"/>
  <c r="AQJ95" i="83"/>
  <c r="AQI95" i="83"/>
  <c r="AQH95" i="83"/>
  <c r="AQJ94" i="83"/>
  <c r="AQI94" i="83"/>
  <c r="AQH94" i="83"/>
  <c r="AQJ93" i="83"/>
  <c r="AQI93" i="83"/>
  <c r="AQH93" i="83"/>
  <c r="AQJ92" i="83"/>
  <c r="AQI92" i="83"/>
  <c r="AQH92" i="83"/>
  <c r="AQJ91" i="83"/>
  <c r="AQI91" i="83"/>
  <c r="AQH91" i="83"/>
  <c r="AQJ90" i="83"/>
  <c r="AQI90" i="83"/>
  <c r="AQH90" i="83"/>
  <c r="AQJ89" i="83"/>
  <c r="AQI89" i="83"/>
  <c r="AQH89" i="83"/>
  <c r="AQJ88" i="83"/>
  <c r="AQI88" i="83"/>
  <c r="AQH88" i="83"/>
  <c r="AQJ87" i="83"/>
  <c r="AQI87" i="83"/>
  <c r="AQH87" i="83"/>
  <c r="AQJ86" i="83"/>
  <c r="AQI86" i="83"/>
  <c r="AQH86" i="83"/>
  <c r="AQJ85" i="83"/>
  <c r="AQI85" i="83"/>
  <c r="AQH85" i="83"/>
  <c r="AQJ84" i="83"/>
  <c r="AQI84" i="83"/>
  <c r="AQH84" i="83"/>
  <c r="AQJ83" i="83"/>
  <c r="AQI83" i="83"/>
  <c r="AQH83" i="83"/>
  <c r="AQJ82" i="83"/>
  <c r="AQI82" i="83"/>
  <c r="AQH82" i="83"/>
  <c r="AQJ81" i="83"/>
  <c r="AQI81" i="83"/>
  <c r="AQH81" i="83"/>
  <c r="AQJ80" i="83"/>
  <c r="AQI80" i="83"/>
  <c r="AQH80" i="83"/>
  <c r="AQJ79" i="83"/>
  <c r="AQI79" i="83"/>
  <c r="AQH79" i="83"/>
  <c r="AQJ78" i="83"/>
  <c r="AQI78" i="83"/>
  <c r="AQH78" i="83"/>
  <c r="AQJ77" i="83"/>
  <c r="AQI77" i="83"/>
  <c r="AQH77" i="83"/>
  <c r="AQJ76" i="83"/>
  <c r="AQI76" i="83"/>
  <c r="AQH76" i="83"/>
  <c r="AQJ75" i="83"/>
  <c r="AQI75" i="83"/>
  <c r="AQH75" i="83"/>
  <c r="AQJ74" i="83"/>
  <c r="AQI74" i="83"/>
  <c r="AQH74" i="83"/>
  <c r="AQJ73" i="83"/>
  <c r="AQI73" i="83"/>
  <c r="AQH73" i="83"/>
  <c r="AQJ72" i="83"/>
  <c r="AQI72" i="83"/>
  <c r="AQH72" i="83"/>
  <c r="AQJ71" i="83"/>
  <c r="AQI71" i="83"/>
  <c r="AQH71" i="83"/>
  <c r="AQJ70" i="83"/>
  <c r="AQI70" i="83"/>
  <c r="AQH70" i="83"/>
  <c r="AQJ69" i="83"/>
  <c r="AQI69" i="83"/>
  <c r="AQH69" i="83"/>
  <c r="AQJ68" i="83"/>
  <c r="AQI68" i="83"/>
  <c r="AQH68" i="83"/>
  <c r="AQJ67" i="83"/>
  <c r="AQI67" i="83"/>
  <c r="AQH67" i="83"/>
  <c r="AQJ66" i="83"/>
  <c r="AQI66" i="83"/>
  <c r="AQH66" i="83"/>
  <c r="AQJ65" i="83"/>
  <c r="AQI65" i="83"/>
  <c r="AQH65" i="83"/>
  <c r="AQJ64" i="83"/>
  <c r="AQI64" i="83"/>
  <c r="AQH64" i="83"/>
  <c r="AQJ63" i="83"/>
  <c r="AQI63" i="83"/>
  <c r="AQH63" i="83"/>
  <c r="AQJ62" i="83"/>
  <c r="AQI62" i="83"/>
  <c r="AQH62" i="83"/>
  <c r="AQJ61" i="83"/>
  <c r="AQI61" i="83"/>
  <c r="AQH61" i="83"/>
  <c r="AQJ60" i="83"/>
  <c r="AQI60" i="83"/>
  <c r="AQH60" i="83"/>
  <c r="AQJ59" i="83"/>
  <c r="AQI59" i="83"/>
  <c r="AQH59" i="83"/>
  <c r="AQJ58" i="83"/>
  <c r="AQI58" i="83"/>
  <c r="AQH58" i="83"/>
  <c r="AQJ57" i="83"/>
  <c r="AQI57" i="83"/>
  <c r="AQH57" i="83"/>
  <c r="AQJ56" i="83"/>
  <c r="AQI56" i="83"/>
  <c r="AQH56" i="83"/>
  <c r="AQJ55" i="83"/>
  <c r="AQI55" i="83"/>
  <c r="AQH55" i="83"/>
  <c r="AQJ54" i="83"/>
  <c r="AQI54" i="83"/>
  <c r="AQH54" i="83"/>
  <c r="AQJ53" i="83"/>
  <c r="AQI53" i="83"/>
  <c r="AQH53" i="83"/>
  <c r="AQJ52" i="83"/>
  <c r="AQI52" i="83"/>
  <c r="AQH52" i="83"/>
  <c r="AQJ11" i="83"/>
  <c r="AQI11" i="83"/>
  <c r="AQH11" i="83"/>
  <c r="AQJ9" i="83"/>
  <c r="AQI9" i="83"/>
  <c r="AQH9" i="83"/>
  <c r="AQJ1" i="83"/>
  <c r="AQI1" i="83"/>
  <c r="AQH1" i="83"/>
  <c r="AQD1" i="83"/>
  <c r="AQC110" i="83"/>
  <c r="AQB110" i="83"/>
  <c r="AQA110" i="83"/>
  <c r="AQC109" i="83"/>
  <c r="AQB109" i="83"/>
  <c r="AQA109" i="83"/>
  <c r="AQC108" i="83"/>
  <c r="AQB108" i="83"/>
  <c r="AQA108" i="83"/>
  <c r="AQC107" i="83"/>
  <c r="AQB107" i="83"/>
  <c r="AQA107" i="83"/>
  <c r="AQC106" i="83"/>
  <c r="AQB106" i="83"/>
  <c r="AQA106" i="83"/>
  <c r="AQC105" i="83"/>
  <c r="AQB105" i="83"/>
  <c r="AQA105" i="83"/>
  <c r="AQC104" i="83"/>
  <c r="AQB104" i="83"/>
  <c r="AQA104" i="83"/>
  <c r="AQC103" i="83"/>
  <c r="AQB103" i="83"/>
  <c r="AQA103" i="83"/>
  <c r="AQC102" i="83"/>
  <c r="AQB102" i="83"/>
  <c r="AQA102" i="83"/>
  <c r="AQC101" i="83"/>
  <c r="AQB101" i="83"/>
  <c r="AQA101" i="83"/>
  <c r="AQC100" i="83"/>
  <c r="AQB100" i="83"/>
  <c r="AQA100" i="83"/>
  <c r="AQC99" i="83"/>
  <c r="AQB99" i="83"/>
  <c r="AQA99" i="83"/>
  <c r="AQC98" i="83"/>
  <c r="AQB98" i="83"/>
  <c r="AQA98" i="83"/>
  <c r="AQC97" i="83"/>
  <c r="AQB97" i="83"/>
  <c r="AQA97" i="83"/>
  <c r="AQC96" i="83"/>
  <c r="AQB96" i="83"/>
  <c r="AQA96" i="83"/>
  <c r="AQC95" i="83"/>
  <c r="AQB95" i="83"/>
  <c r="AQA95" i="83"/>
  <c r="AQC94" i="83"/>
  <c r="AQB94" i="83"/>
  <c r="AQA94" i="83"/>
  <c r="AQC93" i="83"/>
  <c r="AQB93" i="83"/>
  <c r="AQA93" i="83"/>
  <c r="AQC92" i="83"/>
  <c r="AQB92" i="83"/>
  <c r="AQA92" i="83"/>
  <c r="AQC91" i="83"/>
  <c r="AQB91" i="83"/>
  <c r="AQA91" i="83"/>
  <c r="AQC90" i="83"/>
  <c r="AQB90" i="83"/>
  <c r="AQA90" i="83"/>
  <c r="AQC89" i="83"/>
  <c r="AQB89" i="83"/>
  <c r="AQA89" i="83"/>
  <c r="AQC88" i="83"/>
  <c r="AQB88" i="83"/>
  <c r="AQA88" i="83"/>
  <c r="AQC87" i="83"/>
  <c r="AQB87" i="83"/>
  <c r="AQA87" i="83"/>
  <c r="AQC86" i="83"/>
  <c r="AQB86" i="83"/>
  <c r="AQA86" i="83"/>
  <c r="AQC85" i="83"/>
  <c r="AQB85" i="83"/>
  <c r="AQA85" i="83"/>
  <c r="AQC84" i="83"/>
  <c r="AQB84" i="83"/>
  <c r="AQA84" i="83"/>
  <c r="AQC83" i="83"/>
  <c r="AQB83" i="83"/>
  <c r="AQA83" i="83"/>
  <c r="AQC82" i="83"/>
  <c r="AQB82" i="83"/>
  <c r="AQA82" i="83"/>
  <c r="AQC81" i="83"/>
  <c r="AQB81" i="83"/>
  <c r="AQA81" i="83"/>
  <c r="AQC80" i="83"/>
  <c r="AQB80" i="83"/>
  <c r="AQA80" i="83"/>
  <c r="AQC79" i="83"/>
  <c r="AQB79" i="83"/>
  <c r="AQA79" i="83"/>
  <c r="AQC78" i="83"/>
  <c r="AQB78" i="83"/>
  <c r="AQA78" i="83"/>
  <c r="AQC77" i="83"/>
  <c r="AQB77" i="83"/>
  <c r="AQA77" i="83"/>
  <c r="AQC76" i="83"/>
  <c r="AQB76" i="83"/>
  <c r="AQA76" i="83"/>
  <c r="AQC75" i="83"/>
  <c r="AQB75" i="83"/>
  <c r="AQA75" i="83"/>
  <c r="AQC74" i="83"/>
  <c r="AQB74" i="83"/>
  <c r="AQA74" i="83"/>
  <c r="AQC73" i="83"/>
  <c r="AQB73" i="83"/>
  <c r="AQA73" i="83"/>
  <c r="AQC72" i="83"/>
  <c r="AQB72" i="83"/>
  <c r="AQA72" i="83"/>
  <c r="AQC71" i="83"/>
  <c r="AQB71" i="83"/>
  <c r="AQA71" i="83"/>
  <c r="AQC70" i="83"/>
  <c r="AQB70" i="83"/>
  <c r="AQA70" i="83"/>
  <c r="AQC69" i="83"/>
  <c r="AQB69" i="83"/>
  <c r="AQA69" i="83"/>
  <c r="AQC68" i="83"/>
  <c r="AQB68" i="83"/>
  <c r="AQA68" i="83"/>
  <c r="AQC67" i="83"/>
  <c r="AQB67" i="83"/>
  <c r="AQA67" i="83"/>
  <c r="AQC66" i="83"/>
  <c r="AQB66" i="83"/>
  <c r="AQA66" i="83"/>
  <c r="AQC65" i="83"/>
  <c r="AQB65" i="83"/>
  <c r="AQA65" i="83"/>
  <c r="AQC64" i="83"/>
  <c r="AQB64" i="83"/>
  <c r="AQA64" i="83"/>
  <c r="AQC63" i="83"/>
  <c r="AQB63" i="83"/>
  <c r="AQA63" i="83"/>
  <c r="AQC62" i="83"/>
  <c r="AQB62" i="83"/>
  <c r="AQA62" i="83"/>
  <c r="AQC61" i="83"/>
  <c r="AQB61" i="83"/>
  <c r="AQA61" i="83"/>
  <c r="AQC60" i="83"/>
  <c r="AQB60" i="83"/>
  <c r="AQA60" i="83"/>
  <c r="AQC59" i="83"/>
  <c r="AQB59" i="83"/>
  <c r="AQA59" i="83"/>
  <c r="AQC58" i="83"/>
  <c r="AQB58" i="83"/>
  <c r="AQA58" i="83"/>
  <c r="AQC57" i="83"/>
  <c r="AQB57" i="83"/>
  <c r="AQA57" i="83"/>
  <c r="AQC56" i="83"/>
  <c r="AQB56" i="83"/>
  <c r="AQA56" i="83"/>
  <c r="AQC55" i="83"/>
  <c r="AQB55" i="83"/>
  <c r="AQA55" i="83"/>
  <c r="AQC54" i="83"/>
  <c r="AQB54" i="83"/>
  <c r="AQA54" i="83"/>
  <c r="AQC53" i="83"/>
  <c r="AQB53" i="83"/>
  <c r="AQA53" i="83"/>
  <c r="AQC52" i="83"/>
  <c r="AQB52" i="83"/>
  <c r="AQA52" i="83"/>
  <c r="AQC51" i="83"/>
  <c r="AQB51" i="83"/>
  <c r="AQA51" i="83"/>
  <c r="AQC50" i="83"/>
  <c r="AQB50" i="83"/>
  <c r="AQA50" i="83"/>
  <c r="AQC49" i="83"/>
  <c r="AQB49" i="83"/>
  <c r="AQA49" i="83"/>
  <c r="AQC48" i="83"/>
  <c r="AQB48" i="83"/>
  <c r="AQA48" i="83"/>
  <c r="AQC47" i="83"/>
  <c r="AQB47" i="83"/>
  <c r="AQA47" i="83"/>
  <c r="AQC46" i="83"/>
  <c r="AQB46" i="83"/>
  <c r="AQA46" i="83"/>
  <c r="AQC45" i="83"/>
  <c r="AQB45" i="83"/>
  <c r="AQA45" i="83"/>
  <c r="AQC44" i="83"/>
  <c r="AQB44" i="83"/>
  <c r="AQA44" i="83"/>
  <c r="AQC11" i="83"/>
  <c r="AQB11" i="83"/>
  <c r="AQA11" i="83"/>
  <c r="AQC9" i="83"/>
  <c r="AQB9" i="83"/>
  <c r="AQA9" i="83"/>
  <c r="APW1" i="83"/>
  <c r="APV110" i="83"/>
  <c r="APU110" i="83"/>
  <c r="APT110" i="83"/>
  <c r="APV109" i="83"/>
  <c r="APU109" i="83"/>
  <c r="APT109" i="83"/>
  <c r="APV108" i="83"/>
  <c r="APU108" i="83"/>
  <c r="APT108" i="83"/>
  <c r="APV107" i="83"/>
  <c r="APU107" i="83"/>
  <c r="APT107" i="83"/>
  <c r="APV106" i="83"/>
  <c r="APU106" i="83"/>
  <c r="APT106" i="83"/>
  <c r="APV105" i="83"/>
  <c r="APU105" i="83"/>
  <c r="APT105" i="83"/>
  <c r="APV104" i="83"/>
  <c r="APU104" i="83"/>
  <c r="APT104" i="83"/>
  <c r="APV103" i="83"/>
  <c r="APU103" i="83"/>
  <c r="APT103" i="83"/>
  <c r="APV102" i="83"/>
  <c r="APU102" i="83"/>
  <c r="APT102" i="83"/>
  <c r="APV101" i="83"/>
  <c r="APU101" i="83"/>
  <c r="APT101" i="83"/>
  <c r="APV100" i="83"/>
  <c r="APU100" i="83"/>
  <c r="APT100" i="83"/>
  <c r="APV99" i="83"/>
  <c r="APU99" i="83"/>
  <c r="APT99" i="83"/>
  <c r="APV98" i="83"/>
  <c r="APU98" i="83"/>
  <c r="APT98" i="83"/>
  <c r="APV97" i="83"/>
  <c r="APU97" i="83"/>
  <c r="APT97" i="83"/>
  <c r="APV96" i="83"/>
  <c r="APU96" i="83"/>
  <c r="APT96" i="83"/>
  <c r="APV95" i="83"/>
  <c r="APU95" i="83"/>
  <c r="APT95" i="83"/>
  <c r="APV94" i="83"/>
  <c r="APU94" i="83"/>
  <c r="APT94" i="83"/>
  <c r="APV93" i="83"/>
  <c r="APU93" i="83"/>
  <c r="APT93" i="83"/>
  <c r="APV92" i="83"/>
  <c r="APU92" i="83"/>
  <c r="APT92" i="83"/>
  <c r="APV91" i="83"/>
  <c r="APU91" i="83"/>
  <c r="APT91" i="83"/>
  <c r="APV90" i="83"/>
  <c r="APU90" i="83"/>
  <c r="APT90" i="83"/>
  <c r="APV89" i="83"/>
  <c r="APU89" i="83"/>
  <c r="APT89" i="83"/>
  <c r="APV88" i="83"/>
  <c r="APU88" i="83"/>
  <c r="APT88" i="83"/>
  <c r="APV87" i="83"/>
  <c r="APU87" i="83"/>
  <c r="APT87" i="83"/>
  <c r="APV86" i="83"/>
  <c r="APU86" i="83"/>
  <c r="APT86" i="83"/>
  <c r="APV85" i="83"/>
  <c r="APU85" i="83"/>
  <c r="APT85" i="83"/>
  <c r="APV84" i="83"/>
  <c r="APU84" i="83"/>
  <c r="APT84" i="83"/>
  <c r="APV83" i="83"/>
  <c r="APU83" i="83"/>
  <c r="APT83" i="83"/>
  <c r="APV82" i="83"/>
  <c r="APU82" i="83"/>
  <c r="APT82" i="83"/>
  <c r="APV81" i="83"/>
  <c r="APU81" i="83"/>
  <c r="APT81" i="83"/>
  <c r="APV80" i="83"/>
  <c r="APU80" i="83"/>
  <c r="APT80" i="83"/>
  <c r="APV79" i="83"/>
  <c r="APU79" i="83"/>
  <c r="APT79" i="83"/>
  <c r="APV78" i="83"/>
  <c r="APU78" i="83"/>
  <c r="APT78" i="83"/>
  <c r="APV77" i="83"/>
  <c r="APU77" i="83"/>
  <c r="APT77" i="83"/>
  <c r="APV76" i="83"/>
  <c r="APU76" i="83"/>
  <c r="APT76" i="83"/>
  <c r="APV75" i="83"/>
  <c r="APU75" i="83"/>
  <c r="APT75" i="83"/>
  <c r="APV74" i="83"/>
  <c r="APU74" i="83"/>
  <c r="APT74" i="83"/>
  <c r="APV73" i="83"/>
  <c r="APU73" i="83"/>
  <c r="APT73" i="83"/>
  <c r="APV72" i="83"/>
  <c r="APU72" i="83"/>
  <c r="APT72" i="83"/>
  <c r="APV71" i="83"/>
  <c r="APU71" i="83"/>
  <c r="APT71" i="83"/>
  <c r="APV70" i="83"/>
  <c r="APU70" i="83"/>
  <c r="APT70" i="83"/>
  <c r="APV69" i="83"/>
  <c r="APU69" i="83"/>
  <c r="APT69" i="83"/>
  <c r="APV68" i="83"/>
  <c r="APU68" i="83"/>
  <c r="APT68" i="83"/>
  <c r="APV67" i="83"/>
  <c r="APU67" i="83"/>
  <c r="APT67" i="83"/>
  <c r="APV66" i="83"/>
  <c r="APU66" i="83"/>
  <c r="APT66" i="83"/>
  <c r="APV65" i="83"/>
  <c r="APU65" i="83"/>
  <c r="APT65" i="83"/>
  <c r="APV64" i="83"/>
  <c r="APU64" i="83"/>
  <c r="APT64" i="83"/>
  <c r="APV63" i="83"/>
  <c r="APU63" i="83"/>
  <c r="APT63" i="83"/>
  <c r="APV62" i="83"/>
  <c r="APU62" i="83"/>
  <c r="APT62" i="83"/>
  <c r="APV61" i="83"/>
  <c r="APU61" i="83"/>
  <c r="APT61" i="83"/>
  <c r="APV60" i="83"/>
  <c r="APU60" i="83"/>
  <c r="APT60" i="83"/>
  <c r="APV59" i="83"/>
  <c r="APU59" i="83"/>
  <c r="APT59" i="83"/>
  <c r="APV58" i="83"/>
  <c r="APU58" i="83"/>
  <c r="APT58" i="83"/>
  <c r="APV57" i="83"/>
  <c r="APU57" i="83"/>
  <c r="APT57" i="83"/>
  <c r="APV56" i="83"/>
  <c r="APU56" i="83"/>
  <c r="APT56" i="83"/>
  <c r="APV55" i="83"/>
  <c r="APU55" i="83"/>
  <c r="APT55" i="83"/>
  <c r="APV54" i="83"/>
  <c r="APU54" i="83"/>
  <c r="APT54" i="83"/>
  <c r="APV11" i="83"/>
  <c r="APU11" i="83"/>
  <c r="APT11" i="83"/>
  <c r="APV9" i="83"/>
  <c r="APU9" i="83"/>
  <c r="APT9" i="83"/>
  <c r="APV1" i="83"/>
  <c r="APU1" i="83"/>
  <c r="APT1" i="83"/>
  <c r="APP1" i="83"/>
  <c r="APO110" i="83"/>
  <c r="APN110" i="83"/>
  <c r="APM110" i="83"/>
  <c r="APO109" i="83"/>
  <c r="APN109" i="83"/>
  <c r="APM109" i="83"/>
  <c r="APO108" i="83"/>
  <c r="APN108" i="83"/>
  <c r="APM108" i="83"/>
  <c r="APO107" i="83"/>
  <c r="APN107" i="83"/>
  <c r="APM107" i="83"/>
  <c r="APO106" i="83"/>
  <c r="APN106" i="83"/>
  <c r="APM106" i="83"/>
  <c r="APO105" i="83"/>
  <c r="APN105" i="83"/>
  <c r="APM105" i="83"/>
  <c r="APO104" i="83"/>
  <c r="APN104" i="83"/>
  <c r="APM104" i="83"/>
  <c r="APO103" i="83"/>
  <c r="APN103" i="83"/>
  <c r="APM103" i="83"/>
  <c r="APO102" i="83"/>
  <c r="APN102" i="83"/>
  <c r="APM102" i="83"/>
  <c r="APO101" i="83"/>
  <c r="APN101" i="83"/>
  <c r="APM101" i="83"/>
  <c r="APO100" i="83"/>
  <c r="APN100" i="83"/>
  <c r="APM100" i="83"/>
  <c r="APO99" i="83"/>
  <c r="APN99" i="83"/>
  <c r="APM99" i="83"/>
  <c r="APO98" i="83"/>
  <c r="APN98" i="83"/>
  <c r="APM98" i="83"/>
  <c r="APO97" i="83"/>
  <c r="APN97" i="83"/>
  <c r="APM97" i="83"/>
  <c r="APO96" i="83"/>
  <c r="APN96" i="83"/>
  <c r="APM96" i="83"/>
  <c r="APO95" i="83"/>
  <c r="APN95" i="83"/>
  <c r="APM95" i="83"/>
  <c r="APO94" i="83"/>
  <c r="APN94" i="83"/>
  <c r="APM94" i="83"/>
  <c r="APO93" i="83"/>
  <c r="APN93" i="83"/>
  <c r="APM93" i="83"/>
  <c r="APO92" i="83"/>
  <c r="APN92" i="83"/>
  <c r="APM92" i="83"/>
  <c r="APO91" i="83"/>
  <c r="APN91" i="83"/>
  <c r="APM91" i="83"/>
  <c r="APO90" i="83"/>
  <c r="APN90" i="83"/>
  <c r="APM90" i="83"/>
  <c r="APO89" i="83"/>
  <c r="APN89" i="83"/>
  <c r="APM89" i="83"/>
  <c r="APO88" i="83"/>
  <c r="APN88" i="83"/>
  <c r="APM88" i="83"/>
  <c r="APO87" i="83"/>
  <c r="APN87" i="83"/>
  <c r="APM87" i="83"/>
  <c r="APO86" i="83"/>
  <c r="APN86" i="83"/>
  <c r="APM86" i="83"/>
  <c r="APO85" i="83"/>
  <c r="APN85" i="83"/>
  <c r="APM85" i="83"/>
  <c r="APO84" i="83"/>
  <c r="APN84" i="83"/>
  <c r="APM84" i="83"/>
  <c r="APO83" i="83"/>
  <c r="APN83" i="83"/>
  <c r="APM83" i="83"/>
  <c r="APO82" i="83"/>
  <c r="APN82" i="83"/>
  <c r="APM82" i="83"/>
  <c r="APO81" i="83"/>
  <c r="APN81" i="83"/>
  <c r="APM81" i="83"/>
  <c r="APO80" i="83"/>
  <c r="APN80" i="83"/>
  <c r="APM80" i="83"/>
  <c r="APO79" i="83"/>
  <c r="APN79" i="83"/>
  <c r="APM79" i="83"/>
  <c r="APO78" i="83"/>
  <c r="APN78" i="83"/>
  <c r="APM78" i="83"/>
  <c r="APO77" i="83"/>
  <c r="APN77" i="83"/>
  <c r="APM77" i="83"/>
  <c r="APO76" i="83"/>
  <c r="APN76" i="83"/>
  <c r="APM76" i="83"/>
  <c r="APO75" i="83"/>
  <c r="APN75" i="83"/>
  <c r="APM75" i="83"/>
  <c r="APO74" i="83"/>
  <c r="APN74" i="83"/>
  <c r="APM74" i="83"/>
  <c r="APO73" i="83"/>
  <c r="APN73" i="83"/>
  <c r="APM73" i="83"/>
  <c r="APO72" i="83"/>
  <c r="APN72" i="83"/>
  <c r="APM72" i="83"/>
  <c r="APO71" i="83"/>
  <c r="APN71" i="83"/>
  <c r="APM71" i="83"/>
  <c r="APO70" i="83"/>
  <c r="APN70" i="83"/>
  <c r="APM70" i="83"/>
  <c r="APO69" i="83"/>
  <c r="APN69" i="83"/>
  <c r="APM69" i="83"/>
  <c r="APO68" i="83"/>
  <c r="APN68" i="83"/>
  <c r="APM68" i="83"/>
  <c r="APO67" i="83"/>
  <c r="APN67" i="83"/>
  <c r="APM67" i="83"/>
  <c r="APO66" i="83"/>
  <c r="APN66" i="83"/>
  <c r="APM66" i="83"/>
  <c r="APO65" i="83"/>
  <c r="APN65" i="83"/>
  <c r="APM65" i="83"/>
  <c r="APO64" i="83"/>
  <c r="APN64" i="83"/>
  <c r="APM64" i="83"/>
  <c r="APO63" i="83"/>
  <c r="APN63" i="83"/>
  <c r="APM63" i="83"/>
  <c r="APO62" i="83"/>
  <c r="APN62" i="83"/>
  <c r="APM62" i="83"/>
  <c r="APO61" i="83"/>
  <c r="APN61" i="83"/>
  <c r="APM61" i="83"/>
  <c r="APO60" i="83"/>
  <c r="APN60" i="83"/>
  <c r="APM60" i="83"/>
  <c r="APO59" i="83"/>
  <c r="APN59" i="83"/>
  <c r="APM59" i="83"/>
  <c r="APO58" i="83"/>
  <c r="APN58" i="83"/>
  <c r="APM58" i="83"/>
  <c r="APO57" i="83"/>
  <c r="APN57" i="83"/>
  <c r="APM57" i="83"/>
  <c r="APO56" i="83"/>
  <c r="APN56" i="83"/>
  <c r="APM56" i="83"/>
  <c r="APO55" i="83"/>
  <c r="APN55" i="83"/>
  <c r="APM55" i="83"/>
  <c r="APO54" i="83"/>
  <c r="APN54" i="83"/>
  <c r="APM54" i="83"/>
  <c r="APO53" i="83"/>
  <c r="APN53" i="83"/>
  <c r="APM53" i="83"/>
  <c r="APO52" i="83"/>
  <c r="APN52" i="83"/>
  <c r="APM52" i="83"/>
  <c r="APO11" i="83"/>
  <c r="APN11" i="83"/>
  <c r="APM11" i="83"/>
  <c r="APO9" i="83"/>
  <c r="APN9" i="83"/>
  <c r="APM9" i="83"/>
  <c r="APN1" i="83"/>
  <c r="API1" i="83"/>
  <c r="APH110" i="83"/>
  <c r="APG110" i="83"/>
  <c r="APF110" i="83"/>
  <c r="APH109" i="83"/>
  <c r="APG109" i="83"/>
  <c r="APF109" i="83"/>
  <c r="APH108" i="83"/>
  <c r="APG108" i="83"/>
  <c r="APF108" i="83"/>
  <c r="APH107" i="83"/>
  <c r="APG107" i="83"/>
  <c r="APF107" i="83"/>
  <c r="APH106" i="83"/>
  <c r="APG106" i="83"/>
  <c r="APF106" i="83"/>
  <c r="APH105" i="83"/>
  <c r="APG105" i="83"/>
  <c r="APF105" i="83"/>
  <c r="APH104" i="83"/>
  <c r="APG104" i="83"/>
  <c r="APF104" i="83"/>
  <c r="APH103" i="83"/>
  <c r="APG103" i="83"/>
  <c r="APF103" i="83"/>
  <c r="APH102" i="83"/>
  <c r="APG102" i="83"/>
  <c r="APF102" i="83"/>
  <c r="APH101" i="83"/>
  <c r="APG101" i="83"/>
  <c r="APF101" i="83"/>
  <c r="APH100" i="83"/>
  <c r="APG100" i="83"/>
  <c r="APF100" i="83"/>
  <c r="APH99" i="83"/>
  <c r="APG99" i="83"/>
  <c r="APF99" i="83"/>
  <c r="APH98" i="83"/>
  <c r="APG98" i="83"/>
  <c r="APF98" i="83"/>
  <c r="APH97" i="83"/>
  <c r="APG97" i="83"/>
  <c r="APF97" i="83"/>
  <c r="APH96" i="83"/>
  <c r="APG96" i="83"/>
  <c r="APF96" i="83"/>
  <c r="APH95" i="83"/>
  <c r="APG95" i="83"/>
  <c r="APF95" i="83"/>
  <c r="APH94" i="83"/>
  <c r="APG94" i="83"/>
  <c r="APF94" i="83"/>
  <c r="APH93" i="83"/>
  <c r="APG93" i="83"/>
  <c r="APF93" i="83"/>
  <c r="APH92" i="83"/>
  <c r="APG92" i="83"/>
  <c r="APF92" i="83"/>
  <c r="APH91" i="83"/>
  <c r="APG91" i="83"/>
  <c r="APF91" i="83"/>
  <c r="APH90" i="83"/>
  <c r="APG90" i="83"/>
  <c r="APF90" i="83"/>
  <c r="APH89" i="83"/>
  <c r="APG89" i="83"/>
  <c r="APF89" i="83"/>
  <c r="APH88" i="83"/>
  <c r="APG88" i="83"/>
  <c r="APF88" i="83"/>
  <c r="APH87" i="83"/>
  <c r="APG87" i="83"/>
  <c r="APF87" i="83"/>
  <c r="APH86" i="83"/>
  <c r="APG86" i="83"/>
  <c r="APF86" i="83"/>
  <c r="APH85" i="83"/>
  <c r="APG85" i="83"/>
  <c r="APF85" i="83"/>
  <c r="APH84" i="83"/>
  <c r="APG84" i="83"/>
  <c r="APF84" i="83"/>
  <c r="APH83" i="83"/>
  <c r="APG83" i="83"/>
  <c r="APF83" i="83"/>
  <c r="APH82" i="83"/>
  <c r="APG82" i="83"/>
  <c r="APF82" i="83"/>
  <c r="APH81" i="83"/>
  <c r="APG81" i="83"/>
  <c r="APF81" i="83"/>
  <c r="APH80" i="83"/>
  <c r="APG80" i="83"/>
  <c r="APF80" i="83"/>
  <c r="APH79" i="83"/>
  <c r="APG79" i="83"/>
  <c r="APF79" i="83"/>
  <c r="APH78" i="83"/>
  <c r="APG78" i="83"/>
  <c r="APF78" i="83"/>
  <c r="APH77" i="83"/>
  <c r="APG77" i="83"/>
  <c r="APF77" i="83"/>
  <c r="APH76" i="83"/>
  <c r="APG76" i="83"/>
  <c r="APF76" i="83"/>
  <c r="APH75" i="83"/>
  <c r="APG75" i="83"/>
  <c r="APF75" i="83"/>
  <c r="APH74" i="83"/>
  <c r="APG74" i="83"/>
  <c r="APF74" i="83"/>
  <c r="APH73" i="83"/>
  <c r="APG73" i="83"/>
  <c r="APF73" i="83"/>
  <c r="APH72" i="83"/>
  <c r="APG72" i="83"/>
  <c r="APF72" i="83"/>
  <c r="APH71" i="83"/>
  <c r="APG71" i="83"/>
  <c r="APF71" i="83"/>
  <c r="APH70" i="83"/>
  <c r="APG70" i="83"/>
  <c r="APF70" i="83"/>
  <c r="APH69" i="83"/>
  <c r="APG69" i="83"/>
  <c r="APF69" i="83"/>
  <c r="APH68" i="83"/>
  <c r="APG68" i="83"/>
  <c r="APF68" i="83"/>
  <c r="APH67" i="83"/>
  <c r="APG67" i="83"/>
  <c r="APF67" i="83"/>
  <c r="APH66" i="83"/>
  <c r="APG66" i="83"/>
  <c r="APF66" i="83"/>
  <c r="APH65" i="83"/>
  <c r="APG65" i="83"/>
  <c r="APF65" i="83"/>
  <c r="APH64" i="83"/>
  <c r="APG64" i="83"/>
  <c r="APF64" i="83"/>
  <c r="APH63" i="83"/>
  <c r="APG63" i="83"/>
  <c r="APF63" i="83"/>
  <c r="APH62" i="83"/>
  <c r="APG62" i="83"/>
  <c r="APF62" i="83"/>
  <c r="APH61" i="83"/>
  <c r="APG61" i="83"/>
  <c r="APF61" i="83"/>
  <c r="APH60" i="83"/>
  <c r="APG60" i="83"/>
  <c r="APF60" i="83"/>
  <c r="APH59" i="83"/>
  <c r="APG59" i="83"/>
  <c r="APF59" i="83"/>
  <c r="APH58" i="83"/>
  <c r="APG58" i="83"/>
  <c r="APF58" i="83"/>
  <c r="APH57" i="83"/>
  <c r="APG57" i="83"/>
  <c r="APF57" i="83"/>
  <c r="APH56" i="83"/>
  <c r="APG56" i="83"/>
  <c r="APF56" i="83"/>
  <c r="APH55" i="83"/>
  <c r="APG55" i="83"/>
  <c r="APF55" i="83"/>
  <c r="APH11" i="83"/>
  <c r="APG11" i="83"/>
  <c r="APF11" i="83"/>
  <c r="APH9" i="83"/>
  <c r="APG9" i="83"/>
  <c r="APF9" i="83"/>
  <c r="APG1" i="83"/>
  <c r="APB1" i="83"/>
  <c r="APA110" i="83"/>
  <c r="AOZ110" i="83"/>
  <c r="AOY110" i="83"/>
  <c r="APA109" i="83"/>
  <c r="AOZ109" i="83"/>
  <c r="AOY109" i="83"/>
  <c r="APA108" i="83"/>
  <c r="AOZ108" i="83"/>
  <c r="AOY108" i="83"/>
  <c r="APA107" i="83"/>
  <c r="AOZ107" i="83"/>
  <c r="AOY107" i="83"/>
  <c r="APA106" i="83"/>
  <c r="AOZ106" i="83"/>
  <c r="AOY106" i="83"/>
  <c r="APA105" i="83"/>
  <c r="AOZ105" i="83"/>
  <c r="AOY105" i="83"/>
  <c r="APA104" i="83"/>
  <c r="AOZ104" i="83"/>
  <c r="AOY104" i="83"/>
  <c r="APA103" i="83"/>
  <c r="AOZ103" i="83"/>
  <c r="AOY103" i="83"/>
  <c r="APA102" i="83"/>
  <c r="AOZ102" i="83"/>
  <c r="AOY102" i="83"/>
  <c r="APA101" i="83"/>
  <c r="AOZ101" i="83"/>
  <c r="AOY101" i="83"/>
  <c r="APA100" i="83"/>
  <c r="AOZ100" i="83"/>
  <c r="AOY100" i="83"/>
  <c r="APA99" i="83"/>
  <c r="AOZ99" i="83"/>
  <c r="AOY99" i="83"/>
  <c r="APA98" i="83"/>
  <c r="AOZ98" i="83"/>
  <c r="AOY98" i="83"/>
  <c r="APA97" i="83"/>
  <c r="AOZ97" i="83"/>
  <c r="AOY97" i="83"/>
  <c r="APA96" i="83"/>
  <c r="AOZ96" i="83"/>
  <c r="AOY96" i="83"/>
  <c r="APA95" i="83"/>
  <c r="AOZ95" i="83"/>
  <c r="AOY95" i="83"/>
  <c r="APA94" i="83"/>
  <c r="AOZ94" i="83"/>
  <c r="AOY94" i="83"/>
  <c r="APA93" i="83"/>
  <c r="AOZ93" i="83"/>
  <c r="AOY93" i="83"/>
  <c r="APA92" i="83"/>
  <c r="AOZ92" i="83"/>
  <c r="AOY92" i="83"/>
  <c r="APA91" i="83"/>
  <c r="AOZ91" i="83"/>
  <c r="AOY91" i="83"/>
  <c r="APA90" i="83"/>
  <c r="AOZ90" i="83"/>
  <c r="AOY90" i="83"/>
  <c r="APA89" i="83"/>
  <c r="AOZ89" i="83"/>
  <c r="AOY89" i="83"/>
  <c r="APA88" i="83"/>
  <c r="AOZ88" i="83"/>
  <c r="AOY88" i="83"/>
  <c r="APA87" i="83"/>
  <c r="AOZ87" i="83"/>
  <c r="AOY87" i="83"/>
  <c r="APA86" i="83"/>
  <c r="AOZ86" i="83"/>
  <c r="AOY86" i="83"/>
  <c r="APA85" i="83"/>
  <c r="AOZ85" i="83"/>
  <c r="AOY85" i="83"/>
  <c r="APA84" i="83"/>
  <c r="AOZ84" i="83"/>
  <c r="AOY84" i="83"/>
  <c r="APA83" i="83"/>
  <c r="AOZ83" i="83"/>
  <c r="AOY83" i="83"/>
  <c r="APA82" i="83"/>
  <c r="AOZ82" i="83"/>
  <c r="AOY82" i="83"/>
  <c r="APA81" i="83"/>
  <c r="AOZ81" i="83"/>
  <c r="AOY81" i="83"/>
  <c r="APA80" i="83"/>
  <c r="AOZ80" i="83"/>
  <c r="AOY80" i="83"/>
  <c r="APA79" i="83"/>
  <c r="AOZ79" i="83"/>
  <c r="AOY79" i="83"/>
  <c r="APA78" i="83"/>
  <c r="AOZ78" i="83"/>
  <c r="AOY78" i="83"/>
  <c r="APA77" i="83"/>
  <c r="AOZ77" i="83"/>
  <c r="AOY77" i="83"/>
  <c r="APA76" i="83"/>
  <c r="AOZ76" i="83"/>
  <c r="AOY76" i="83"/>
  <c r="APA75" i="83"/>
  <c r="AOZ75" i="83"/>
  <c r="AOY75" i="83"/>
  <c r="APA74" i="83"/>
  <c r="AOZ74" i="83"/>
  <c r="AOY74" i="83"/>
  <c r="APA73" i="83"/>
  <c r="AOZ73" i="83"/>
  <c r="AOY73" i="83"/>
  <c r="APA72" i="83"/>
  <c r="AOZ72" i="83"/>
  <c r="AOY72" i="83"/>
  <c r="APA71" i="83"/>
  <c r="AOZ71" i="83"/>
  <c r="AOY71" i="83"/>
  <c r="APA70" i="83"/>
  <c r="AOZ70" i="83"/>
  <c r="AOY70" i="83"/>
  <c r="APA69" i="83"/>
  <c r="AOZ69" i="83"/>
  <c r="AOY69" i="83"/>
  <c r="APA68" i="83"/>
  <c r="AOZ68" i="83"/>
  <c r="AOY68" i="83"/>
  <c r="APA67" i="83"/>
  <c r="AOZ67" i="83"/>
  <c r="AOY67" i="83"/>
  <c r="APA66" i="83"/>
  <c r="AOZ66" i="83"/>
  <c r="AOY66" i="83"/>
  <c r="APA65" i="83"/>
  <c r="AOZ65" i="83"/>
  <c r="AOY65" i="83"/>
  <c r="APA11" i="83"/>
  <c r="AOZ11" i="83"/>
  <c r="AOY11" i="83"/>
  <c r="APA9" i="83"/>
  <c r="AOZ9" i="83"/>
  <c r="AOY9" i="83"/>
  <c r="AOU1" i="83"/>
  <c r="AOT110" i="83"/>
  <c r="AOS110" i="83"/>
  <c r="AOR110" i="83"/>
  <c r="AOT109" i="83"/>
  <c r="AOS109" i="83"/>
  <c r="AOR109" i="83"/>
  <c r="AOT108" i="83"/>
  <c r="AOS108" i="83"/>
  <c r="AOR108" i="83"/>
  <c r="AOT107" i="83"/>
  <c r="AOS107" i="83"/>
  <c r="AOR107" i="83"/>
  <c r="AOT106" i="83"/>
  <c r="AOS106" i="83"/>
  <c r="AOR106" i="83"/>
  <c r="AOT105" i="83"/>
  <c r="AOS105" i="83"/>
  <c r="AOR105" i="83"/>
  <c r="AOT104" i="83"/>
  <c r="AOS104" i="83"/>
  <c r="AOR104" i="83"/>
  <c r="AOT103" i="83"/>
  <c r="AOS103" i="83"/>
  <c r="AOR103" i="83"/>
  <c r="AOT102" i="83"/>
  <c r="AOS102" i="83"/>
  <c r="AOR102" i="83"/>
  <c r="AOT101" i="83"/>
  <c r="AOS101" i="83"/>
  <c r="AOR101" i="83"/>
  <c r="AOT100" i="83"/>
  <c r="AOS100" i="83"/>
  <c r="AOR100" i="83"/>
  <c r="AOT99" i="83"/>
  <c r="AOS99" i="83"/>
  <c r="AOR99" i="83"/>
  <c r="AOT98" i="83"/>
  <c r="AOS98" i="83"/>
  <c r="AOR98" i="83"/>
  <c r="AOT97" i="83"/>
  <c r="AOS97" i="83"/>
  <c r="AOR97" i="83"/>
  <c r="AOT96" i="83"/>
  <c r="AOS96" i="83"/>
  <c r="AOR96" i="83"/>
  <c r="AOT95" i="83"/>
  <c r="AOS95" i="83"/>
  <c r="AOR95" i="83"/>
  <c r="AOT94" i="83"/>
  <c r="AOS94" i="83"/>
  <c r="AOR94" i="83"/>
  <c r="AOT93" i="83"/>
  <c r="AOS93" i="83"/>
  <c r="AOR93" i="83"/>
  <c r="AOT92" i="83"/>
  <c r="AOS92" i="83"/>
  <c r="AOR92" i="83"/>
  <c r="AOT91" i="83"/>
  <c r="AOS91" i="83"/>
  <c r="AOR91" i="83"/>
  <c r="AOT90" i="83"/>
  <c r="AOS90" i="83"/>
  <c r="AOR90" i="83"/>
  <c r="AOT89" i="83"/>
  <c r="AOS89" i="83"/>
  <c r="AOR89" i="83"/>
  <c r="AOT88" i="83"/>
  <c r="AOS88" i="83"/>
  <c r="AOR88" i="83"/>
  <c r="AOT87" i="83"/>
  <c r="AOS87" i="83"/>
  <c r="AOR87" i="83"/>
  <c r="AOT86" i="83"/>
  <c r="AOS86" i="83"/>
  <c r="AOR86" i="83"/>
  <c r="AOT85" i="83"/>
  <c r="AOS85" i="83"/>
  <c r="AOR85" i="83"/>
  <c r="AOT84" i="83"/>
  <c r="AOS84" i="83"/>
  <c r="AOR84" i="83"/>
  <c r="AOT83" i="83"/>
  <c r="AOS83" i="83"/>
  <c r="AOR83" i="83"/>
  <c r="AOT82" i="83"/>
  <c r="AOS82" i="83"/>
  <c r="AOR82" i="83"/>
  <c r="AOT81" i="83"/>
  <c r="AOS81" i="83"/>
  <c r="AOR81" i="83"/>
  <c r="AOT80" i="83"/>
  <c r="AOS80" i="83"/>
  <c r="AOR80" i="83"/>
  <c r="AOT79" i="83"/>
  <c r="AOS79" i="83"/>
  <c r="AOR79" i="83"/>
  <c r="AOT78" i="83"/>
  <c r="AOS78" i="83"/>
  <c r="AOR78" i="83"/>
  <c r="AOT77" i="83"/>
  <c r="AOS77" i="83"/>
  <c r="AOR77" i="83"/>
  <c r="AOT76" i="83"/>
  <c r="AOS76" i="83"/>
  <c r="AOR76" i="83"/>
  <c r="AOT75" i="83"/>
  <c r="AOS75" i="83"/>
  <c r="AOR75" i="83"/>
  <c r="AOT74" i="83"/>
  <c r="AOS74" i="83"/>
  <c r="AOR74" i="83"/>
  <c r="AOT73" i="83"/>
  <c r="AOS73" i="83"/>
  <c r="AOR73" i="83"/>
  <c r="AOT72" i="83"/>
  <c r="AOS72" i="83"/>
  <c r="AOR72" i="83"/>
  <c r="AOT71" i="83"/>
  <c r="AOS71" i="83"/>
  <c r="AOR71" i="83"/>
  <c r="AOT70" i="83"/>
  <c r="AOS70" i="83"/>
  <c r="AOR70" i="83"/>
  <c r="AOT69" i="83"/>
  <c r="AOS69" i="83"/>
  <c r="AOR69" i="83"/>
  <c r="AOT68" i="83"/>
  <c r="AOS68" i="83"/>
  <c r="AOR68" i="83"/>
  <c r="AOT67" i="83"/>
  <c r="AOS67" i="83"/>
  <c r="AOR67" i="83"/>
  <c r="AOT66" i="83"/>
  <c r="AOS66" i="83"/>
  <c r="AOR66" i="83"/>
  <c r="AOT65" i="83"/>
  <c r="AOS65" i="83"/>
  <c r="AOR65" i="83"/>
  <c r="AOT64" i="83"/>
  <c r="AOS64" i="83"/>
  <c r="AOR64" i="83"/>
  <c r="AOT63" i="83"/>
  <c r="AOS63" i="83"/>
  <c r="AOR63" i="83"/>
  <c r="AOT62" i="83"/>
  <c r="AOS62" i="83"/>
  <c r="AOR62" i="83"/>
  <c r="AOT61" i="83"/>
  <c r="AOS61" i="83"/>
  <c r="AOR61" i="83"/>
  <c r="AOT60" i="83"/>
  <c r="AOS60" i="83"/>
  <c r="AOR60" i="83"/>
  <c r="AOT59" i="83"/>
  <c r="AOS59" i="83"/>
  <c r="AOR59" i="83"/>
  <c r="AOT58" i="83"/>
  <c r="AOS58" i="83"/>
  <c r="AOR58" i="83"/>
  <c r="AOT57" i="83"/>
  <c r="AOS57" i="83"/>
  <c r="AOR57" i="83"/>
  <c r="AOT11" i="83"/>
  <c r="AOS11" i="83"/>
  <c r="AOR11" i="83"/>
  <c r="AOT9" i="83"/>
  <c r="AOS9" i="83"/>
  <c r="AOR9" i="83"/>
  <c r="AOS1" i="83"/>
  <c r="AON1" i="83"/>
  <c r="AOM110" i="83"/>
  <c r="AOL110" i="83"/>
  <c r="AOK110" i="83"/>
  <c r="AOM109" i="83"/>
  <c r="AOL109" i="83"/>
  <c r="AOK109" i="83"/>
  <c r="AOM108" i="83"/>
  <c r="AOL108" i="83"/>
  <c r="AOK108" i="83"/>
  <c r="AOM107" i="83"/>
  <c r="AOL107" i="83"/>
  <c r="AOK107" i="83"/>
  <c r="AOM106" i="83"/>
  <c r="AOL106" i="83"/>
  <c r="AOK106" i="83"/>
  <c r="AOM105" i="83"/>
  <c r="AOL105" i="83"/>
  <c r="AOK105" i="83"/>
  <c r="AOM104" i="83"/>
  <c r="AOL104" i="83"/>
  <c r="AOK104" i="83"/>
  <c r="AOM103" i="83"/>
  <c r="AOL103" i="83"/>
  <c r="AOK103" i="83"/>
  <c r="AOM102" i="83"/>
  <c r="AOL102" i="83"/>
  <c r="AOK102" i="83"/>
  <c r="AOM101" i="83"/>
  <c r="AOL101" i="83"/>
  <c r="AOK101" i="83"/>
  <c r="AOM100" i="83"/>
  <c r="AOL100" i="83"/>
  <c r="AOK100" i="83"/>
  <c r="AOM99" i="83"/>
  <c r="AOL99" i="83"/>
  <c r="AOK99" i="83"/>
  <c r="AOM98" i="83"/>
  <c r="AOL98" i="83"/>
  <c r="AOK98" i="83"/>
  <c r="AOM97" i="83"/>
  <c r="AOL97" i="83"/>
  <c r="AOK97" i="83"/>
  <c r="AOM96" i="83"/>
  <c r="AOL96" i="83"/>
  <c r="AOK96" i="83"/>
  <c r="AOM95" i="83"/>
  <c r="AOL95" i="83"/>
  <c r="AOK95" i="83"/>
  <c r="AOM94" i="83"/>
  <c r="AOL94" i="83"/>
  <c r="AOK94" i="83"/>
  <c r="AOM93" i="83"/>
  <c r="AOL93" i="83"/>
  <c r="AOK93" i="83"/>
  <c r="AOM92" i="83"/>
  <c r="AOL92" i="83"/>
  <c r="AOK92" i="83"/>
  <c r="AOM91" i="83"/>
  <c r="AOL91" i="83"/>
  <c r="AOK91" i="83"/>
  <c r="AOM90" i="83"/>
  <c r="AOL90" i="83"/>
  <c r="AOK90" i="83"/>
  <c r="AOM89" i="83"/>
  <c r="AOL89" i="83"/>
  <c r="AOK89" i="83"/>
  <c r="AOM88" i="83"/>
  <c r="AOL88" i="83"/>
  <c r="AOK88" i="83"/>
  <c r="AOM87" i="83"/>
  <c r="AOL87" i="83"/>
  <c r="AOK87" i="83"/>
  <c r="AOM86" i="83"/>
  <c r="AOL86" i="83"/>
  <c r="AOK86" i="83"/>
  <c r="AOM85" i="83"/>
  <c r="AOL85" i="83"/>
  <c r="AOK85" i="83"/>
  <c r="AOM84" i="83"/>
  <c r="AOL84" i="83"/>
  <c r="AOK84" i="83"/>
  <c r="AOM83" i="83"/>
  <c r="AOL83" i="83"/>
  <c r="AOK83" i="83"/>
  <c r="AOM82" i="83"/>
  <c r="AOL82" i="83"/>
  <c r="AOK82" i="83"/>
  <c r="AOM81" i="83"/>
  <c r="AOL81" i="83"/>
  <c r="AOK81" i="83"/>
  <c r="AOM80" i="83"/>
  <c r="AOL80" i="83"/>
  <c r="AOK80" i="83"/>
  <c r="AOM79" i="83"/>
  <c r="AOL79" i="83"/>
  <c r="AOK79" i="83"/>
  <c r="AOM78" i="83"/>
  <c r="AOL78" i="83"/>
  <c r="AOK78" i="83"/>
  <c r="AOM77" i="83"/>
  <c r="AOL77" i="83"/>
  <c r="AOK77" i="83"/>
  <c r="AOM76" i="83"/>
  <c r="AOL76" i="83"/>
  <c r="AOK76" i="83"/>
  <c r="AOM75" i="83"/>
  <c r="AOL75" i="83"/>
  <c r="AOK75" i="83"/>
  <c r="AOM74" i="83"/>
  <c r="AOL74" i="83"/>
  <c r="AOK74" i="83"/>
  <c r="AOM73" i="83"/>
  <c r="AOL73" i="83"/>
  <c r="AOK73" i="83"/>
  <c r="AOM72" i="83"/>
  <c r="AOL72" i="83"/>
  <c r="AOK72" i="83"/>
  <c r="AOM71" i="83"/>
  <c r="AOL71" i="83"/>
  <c r="AOK71" i="83"/>
  <c r="AOM70" i="83"/>
  <c r="AOL70" i="83"/>
  <c r="AOK70" i="83"/>
  <c r="AOM69" i="83"/>
  <c r="AOL69" i="83"/>
  <c r="AOK69" i="83"/>
  <c r="AOM68" i="83"/>
  <c r="AOL68" i="83"/>
  <c r="AOK68" i="83"/>
  <c r="AOM67" i="83"/>
  <c r="AOL67" i="83"/>
  <c r="AOK67" i="83"/>
  <c r="AOM66" i="83"/>
  <c r="AOL66" i="83"/>
  <c r="AOK66" i="83"/>
  <c r="AOM65" i="83"/>
  <c r="AOL65" i="83"/>
  <c r="AOK65" i="83"/>
  <c r="AOM64" i="83"/>
  <c r="AOL64" i="83"/>
  <c r="AOK64" i="83"/>
  <c r="AOM63" i="83"/>
  <c r="AOL63" i="83"/>
  <c r="AOK63" i="83"/>
  <c r="AOM62" i="83"/>
  <c r="AOL62" i="83"/>
  <c r="AOK62" i="83"/>
  <c r="AOM61" i="83"/>
  <c r="AOL61" i="83"/>
  <c r="AOK61" i="83"/>
  <c r="AOM60" i="83"/>
  <c r="AOL60" i="83"/>
  <c r="AOK60" i="83"/>
  <c r="AOM59" i="83"/>
  <c r="AOL59" i="83"/>
  <c r="AOK59" i="83"/>
  <c r="AOM58" i="83"/>
  <c r="AOL58" i="83"/>
  <c r="AOK58" i="83"/>
  <c r="AOM57" i="83"/>
  <c r="AOL57" i="83"/>
  <c r="AOK57" i="83"/>
  <c r="AOM56" i="83"/>
  <c r="AOL56" i="83"/>
  <c r="AOK56" i="83"/>
  <c r="AOM55" i="83"/>
  <c r="AOL55" i="83"/>
  <c r="AOK55" i="83"/>
  <c r="AOM11" i="83"/>
  <c r="AOL11" i="83"/>
  <c r="AOK11" i="83"/>
  <c r="AOM9" i="83"/>
  <c r="AOL9" i="83"/>
  <c r="AOK9" i="83"/>
  <c r="AOL1" i="83"/>
  <c r="AOG1" i="83"/>
  <c r="AOF110" i="83"/>
  <c r="AOE110" i="83"/>
  <c r="AOD110" i="83"/>
  <c r="AOF109" i="83"/>
  <c r="AOE109" i="83"/>
  <c r="AOD109" i="83"/>
  <c r="AOF108" i="83"/>
  <c r="AOE108" i="83"/>
  <c r="AOD108" i="83"/>
  <c r="AOF107" i="83"/>
  <c r="AOE107" i="83"/>
  <c r="AOD107" i="83"/>
  <c r="AOF106" i="83"/>
  <c r="AOE106" i="83"/>
  <c r="AOD106" i="83"/>
  <c r="AOF105" i="83"/>
  <c r="AOE105" i="83"/>
  <c r="AOD105" i="83"/>
  <c r="AOF104" i="83"/>
  <c r="AOE104" i="83"/>
  <c r="AOD104" i="83"/>
  <c r="AOF103" i="83"/>
  <c r="AOE103" i="83"/>
  <c r="AOD103" i="83"/>
  <c r="AOF102" i="83"/>
  <c r="AOE102" i="83"/>
  <c r="AOD102" i="83"/>
  <c r="AOF101" i="83"/>
  <c r="AOE101" i="83"/>
  <c r="AOD101" i="83"/>
  <c r="AOF100" i="83"/>
  <c r="AOE100" i="83"/>
  <c r="AOD100" i="83"/>
  <c r="AOF99" i="83"/>
  <c r="AOE99" i="83"/>
  <c r="AOD99" i="83"/>
  <c r="AOF98" i="83"/>
  <c r="AOE98" i="83"/>
  <c r="AOD98" i="83"/>
  <c r="AOF97" i="83"/>
  <c r="AOE97" i="83"/>
  <c r="AOD97" i="83"/>
  <c r="AOF96" i="83"/>
  <c r="AOE96" i="83"/>
  <c r="AOD96" i="83"/>
  <c r="AOF95" i="83"/>
  <c r="AOE95" i="83"/>
  <c r="AOD95" i="83"/>
  <c r="AOF94" i="83"/>
  <c r="AOE94" i="83"/>
  <c r="AOD94" i="83"/>
  <c r="AOF93" i="83"/>
  <c r="AOE93" i="83"/>
  <c r="AOD93" i="83"/>
  <c r="AOF92" i="83"/>
  <c r="AOE92" i="83"/>
  <c r="AOD92" i="83"/>
  <c r="AOF91" i="83"/>
  <c r="AOE91" i="83"/>
  <c r="AOD91" i="83"/>
  <c r="AOF90" i="83"/>
  <c r="AOE90" i="83"/>
  <c r="AOD90" i="83"/>
  <c r="AOF89" i="83"/>
  <c r="AOE89" i="83"/>
  <c r="AOD89" i="83"/>
  <c r="AOF88" i="83"/>
  <c r="AOE88" i="83"/>
  <c r="AOD88" i="83"/>
  <c r="AOF87" i="83"/>
  <c r="AOE87" i="83"/>
  <c r="AOD87" i="83"/>
  <c r="AOF86" i="83"/>
  <c r="AOE86" i="83"/>
  <c r="AOD86" i="83"/>
  <c r="AOF85" i="83"/>
  <c r="AOE85" i="83"/>
  <c r="AOD85" i="83"/>
  <c r="AOF84" i="83"/>
  <c r="AOE84" i="83"/>
  <c r="AOD84" i="83"/>
  <c r="AOF83" i="83"/>
  <c r="AOE83" i="83"/>
  <c r="AOD83" i="83"/>
  <c r="AOF82" i="83"/>
  <c r="AOE82" i="83"/>
  <c r="AOD82" i="83"/>
  <c r="AOF81" i="83"/>
  <c r="AOE81" i="83"/>
  <c r="AOD81" i="83"/>
  <c r="AOF80" i="83"/>
  <c r="AOE80" i="83"/>
  <c r="AOD80" i="83"/>
  <c r="AOF79" i="83"/>
  <c r="AOE79" i="83"/>
  <c r="AOD79" i="83"/>
  <c r="AOF78" i="83"/>
  <c r="AOE78" i="83"/>
  <c r="AOD78" i="83"/>
  <c r="AOF77" i="83"/>
  <c r="AOE77" i="83"/>
  <c r="AOD77" i="83"/>
  <c r="AOF76" i="83"/>
  <c r="AOE76" i="83"/>
  <c r="AOD76" i="83"/>
  <c r="AOF75" i="83"/>
  <c r="AOE75" i="83"/>
  <c r="AOD75" i="83"/>
  <c r="AOF74" i="83"/>
  <c r="AOE74" i="83"/>
  <c r="AOD74" i="83"/>
  <c r="AOF73" i="83"/>
  <c r="AOE73" i="83"/>
  <c r="AOD73" i="83"/>
  <c r="AOF72" i="83"/>
  <c r="AOE72" i="83"/>
  <c r="AOD72" i="83"/>
  <c r="AOF71" i="83"/>
  <c r="AOE71" i="83"/>
  <c r="AOD71" i="83"/>
  <c r="AOF70" i="83"/>
  <c r="AOE70" i="83"/>
  <c r="AOD70" i="83"/>
  <c r="AOF69" i="83"/>
  <c r="AOE69" i="83"/>
  <c r="AOD69" i="83"/>
  <c r="AOF68" i="83"/>
  <c r="AOE68" i="83"/>
  <c r="AOD68" i="83"/>
  <c r="AOF67" i="83"/>
  <c r="AOE67" i="83"/>
  <c r="AOD67" i="83"/>
  <c r="AOF66" i="83"/>
  <c r="AOE66" i="83"/>
  <c r="AOD66" i="83"/>
  <c r="AOF65" i="83"/>
  <c r="AOE65" i="83"/>
  <c r="AOD65" i="83"/>
  <c r="AOF64" i="83"/>
  <c r="AOE64" i="83"/>
  <c r="AOD64" i="83"/>
  <c r="AOF63" i="83"/>
  <c r="AOE63" i="83"/>
  <c r="AOD63" i="83"/>
  <c r="AOF62" i="83"/>
  <c r="AOE62" i="83"/>
  <c r="AOD62" i="83"/>
  <c r="AOF61" i="83"/>
  <c r="AOE61" i="83"/>
  <c r="AOD61" i="83"/>
  <c r="AOF60" i="83"/>
  <c r="AOE60" i="83"/>
  <c r="AOD60" i="83"/>
  <c r="AOF59" i="83"/>
  <c r="AOE59" i="83"/>
  <c r="AOD59" i="83"/>
  <c r="AOF58" i="83"/>
  <c r="AOE58" i="83"/>
  <c r="AOD58" i="83"/>
  <c r="AOF57" i="83"/>
  <c r="AOE57" i="83"/>
  <c r="AOD57" i="83"/>
  <c r="AOF11" i="83"/>
  <c r="AOE11" i="83"/>
  <c r="AOD11" i="83"/>
  <c r="AOF9" i="83"/>
  <c r="AOE9" i="83"/>
  <c r="AOD9" i="83"/>
  <c r="ANZ1" i="83"/>
  <c r="ANY110" i="83"/>
  <c r="ANX110" i="83"/>
  <c r="ANW110" i="83"/>
  <c r="ANY109" i="83"/>
  <c r="ANX109" i="83"/>
  <c r="ANW109" i="83"/>
  <c r="ANY108" i="83"/>
  <c r="ANX108" i="83"/>
  <c r="ANW108" i="83"/>
  <c r="ANY107" i="83"/>
  <c r="ANX107" i="83"/>
  <c r="ANW107" i="83"/>
  <c r="ANY106" i="83"/>
  <c r="ANX106" i="83"/>
  <c r="ANW106" i="83"/>
  <c r="ANY105" i="83"/>
  <c r="ANX105" i="83"/>
  <c r="ANW105" i="83"/>
  <c r="ANY104" i="83"/>
  <c r="ANX104" i="83"/>
  <c r="ANW104" i="83"/>
  <c r="ANY103" i="83"/>
  <c r="ANX103" i="83"/>
  <c r="ANW103" i="83"/>
  <c r="ANY102" i="83"/>
  <c r="ANX102" i="83"/>
  <c r="ANW102" i="83"/>
  <c r="ANY101" i="83"/>
  <c r="ANX101" i="83"/>
  <c r="ANW101" i="83"/>
  <c r="ANY100" i="83"/>
  <c r="ANX100" i="83"/>
  <c r="ANW100" i="83"/>
  <c r="ANY99" i="83"/>
  <c r="ANX99" i="83"/>
  <c r="ANW99" i="83"/>
  <c r="ANY98" i="83"/>
  <c r="ANX98" i="83"/>
  <c r="ANW98" i="83"/>
  <c r="ANY97" i="83"/>
  <c r="ANX97" i="83"/>
  <c r="ANW97" i="83"/>
  <c r="ANY96" i="83"/>
  <c r="ANX96" i="83"/>
  <c r="ANW96" i="83"/>
  <c r="ANY95" i="83"/>
  <c r="ANX95" i="83"/>
  <c r="ANW95" i="83"/>
  <c r="ANY94" i="83"/>
  <c r="ANX94" i="83"/>
  <c r="ANW94" i="83"/>
  <c r="ANY93" i="83"/>
  <c r="ANX93" i="83"/>
  <c r="ANW93" i="83"/>
  <c r="ANY92" i="83"/>
  <c r="ANX92" i="83"/>
  <c r="ANW92" i="83"/>
  <c r="ANY91" i="83"/>
  <c r="ANX91" i="83"/>
  <c r="ANW91" i="83"/>
  <c r="ANY90" i="83"/>
  <c r="ANX90" i="83"/>
  <c r="ANW90" i="83"/>
  <c r="ANY89" i="83"/>
  <c r="ANX89" i="83"/>
  <c r="ANW89" i="83"/>
  <c r="ANY88" i="83"/>
  <c r="ANX88" i="83"/>
  <c r="ANW88" i="83"/>
  <c r="ANY87" i="83"/>
  <c r="ANX87" i="83"/>
  <c r="ANW87" i="83"/>
  <c r="ANY86" i="83"/>
  <c r="ANX86" i="83"/>
  <c r="ANW86" i="83"/>
  <c r="ANY85" i="83"/>
  <c r="ANX85" i="83"/>
  <c r="ANW85" i="83"/>
  <c r="ANY84" i="83"/>
  <c r="ANX84" i="83"/>
  <c r="ANW84" i="83"/>
  <c r="ANY83" i="83"/>
  <c r="ANX83" i="83"/>
  <c r="ANW83" i="83"/>
  <c r="ANY82" i="83"/>
  <c r="ANX82" i="83"/>
  <c r="ANW82" i="83"/>
  <c r="ANY81" i="83"/>
  <c r="ANX81" i="83"/>
  <c r="ANW81" i="83"/>
  <c r="ANY80" i="83"/>
  <c r="ANX80" i="83"/>
  <c r="ANW80" i="83"/>
  <c r="ANY79" i="83"/>
  <c r="ANX79" i="83"/>
  <c r="ANW79" i="83"/>
  <c r="ANY78" i="83"/>
  <c r="ANX78" i="83"/>
  <c r="ANW78" i="83"/>
  <c r="ANY77" i="83"/>
  <c r="ANX77" i="83"/>
  <c r="ANW77" i="83"/>
  <c r="ANY76" i="83"/>
  <c r="ANX76" i="83"/>
  <c r="ANW76" i="83"/>
  <c r="ANY75" i="83"/>
  <c r="ANX75" i="83"/>
  <c r="ANW75" i="83"/>
  <c r="ANY74" i="83"/>
  <c r="ANX74" i="83"/>
  <c r="ANW74" i="83"/>
  <c r="ANY73" i="83"/>
  <c r="ANX73" i="83"/>
  <c r="ANW73" i="83"/>
  <c r="ANY72" i="83"/>
  <c r="ANX72" i="83"/>
  <c r="ANW72" i="83"/>
  <c r="ANY71" i="83"/>
  <c r="ANX71" i="83"/>
  <c r="ANW71" i="83"/>
  <c r="ANY70" i="83"/>
  <c r="ANX70" i="83"/>
  <c r="ANW70" i="83"/>
  <c r="ANY69" i="83"/>
  <c r="ANX69" i="83"/>
  <c r="ANW69" i="83"/>
  <c r="ANY68" i="83"/>
  <c r="ANX68" i="83"/>
  <c r="ANW68" i="83"/>
  <c r="ANY67" i="83"/>
  <c r="ANX67" i="83"/>
  <c r="ANW67" i="83"/>
  <c r="ANY66" i="83"/>
  <c r="ANX66" i="83"/>
  <c r="ANW66" i="83"/>
  <c r="ANY65" i="83"/>
  <c r="ANX65" i="83"/>
  <c r="ANW65" i="83"/>
  <c r="ANY64" i="83"/>
  <c r="ANX64" i="83"/>
  <c r="ANW64" i="83"/>
  <c r="ANY63" i="83"/>
  <c r="ANX63" i="83"/>
  <c r="ANW63" i="83"/>
  <c r="ANY62" i="83"/>
  <c r="ANX62" i="83"/>
  <c r="ANW62" i="83"/>
  <c r="ANY61" i="83"/>
  <c r="ANX61" i="83"/>
  <c r="ANW61" i="83"/>
  <c r="ANY60" i="83"/>
  <c r="ANX60" i="83"/>
  <c r="ANW60" i="83"/>
  <c r="ANY59" i="83"/>
  <c r="ANX59" i="83"/>
  <c r="ANW59" i="83"/>
  <c r="ANY58" i="83"/>
  <c r="ANX58" i="83"/>
  <c r="ANW58" i="83"/>
  <c r="ANY57" i="83"/>
  <c r="ANX57" i="83"/>
  <c r="ANW57" i="83"/>
  <c r="ANY56" i="83"/>
  <c r="ANX56" i="83"/>
  <c r="ANW56" i="83"/>
  <c r="ANY55" i="83"/>
  <c r="ANX55" i="83"/>
  <c r="ANW55" i="83"/>
  <c r="ANY54" i="83"/>
  <c r="ANX54" i="83"/>
  <c r="ANW54" i="83"/>
  <c r="ANY53" i="83"/>
  <c r="ANX53" i="83"/>
  <c r="ANW53" i="83"/>
  <c r="ANY52" i="83"/>
  <c r="ANX52" i="83"/>
  <c r="ANW52" i="83"/>
  <c r="ANY51" i="83"/>
  <c r="ANX51" i="83"/>
  <c r="ANW51" i="83"/>
  <c r="ANY50" i="83"/>
  <c r="ANX50" i="83"/>
  <c r="ANW50" i="83"/>
  <c r="ANY49" i="83"/>
  <c r="ANX49" i="83"/>
  <c r="ANW49" i="83"/>
  <c r="ANY48" i="83"/>
  <c r="ANX48" i="83"/>
  <c r="ANW48" i="83"/>
  <c r="ANY47" i="83"/>
  <c r="ANX47" i="83"/>
  <c r="ANW47" i="83"/>
  <c r="ANY46" i="83"/>
  <c r="ANX46" i="83"/>
  <c r="ANW46" i="83"/>
  <c r="ANY45" i="83"/>
  <c r="ANX45" i="83"/>
  <c r="ANW45" i="83"/>
  <c r="ANY11" i="83"/>
  <c r="ANX11" i="83"/>
  <c r="ANW11" i="83"/>
  <c r="ANY9" i="83"/>
  <c r="ANX9" i="83"/>
  <c r="ANW9" i="83"/>
  <c r="ANX1" i="83"/>
  <c r="ANS1" i="83"/>
  <c r="ANR110" i="83"/>
  <c r="ANQ110" i="83"/>
  <c r="ANP110" i="83"/>
  <c r="ANR109" i="83"/>
  <c r="ANQ109" i="83"/>
  <c r="ANP109" i="83"/>
  <c r="ANR108" i="83"/>
  <c r="ANQ108" i="83"/>
  <c r="ANP108" i="83"/>
  <c r="ANR107" i="83"/>
  <c r="ANQ107" i="83"/>
  <c r="ANP107" i="83"/>
  <c r="ANR106" i="83"/>
  <c r="ANQ106" i="83"/>
  <c r="ANP106" i="83"/>
  <c r="ANR105" i="83"/>
  <c r="ANQ105" i="83"/>
  <c r="ANP105" i="83"/>
  <c r="ANR104" i="83"/>
  <c r="ANQ104" i="83"/>
  <c r="ANP104" i="83"/>
  <c r="ANR103" i="83"/>
  <c r="ANQ103" i="83"/>
  <c r="ANP103" i="83"/>
  <c r="ANR102" i="83"/>
  <c r="ANQ102" i="83"/>
  <c r="ANP102" i="83"/>
  <c r="ANR101" i="83"/>
  <c r="ANQ101" i="83"/>
  <c r="ANP101" i="83"/>
  <c r="ANR100" i="83"/>
  <c r="ANQ100" i="83"/>
  <c r="ANP100" i="83"/>
  <c r="ANR99" i="83"/>
  <c r="ANQ99" i="83"/>
  <c r="ANP99" i="83"/>
  <c r="ANR98" i="83"/>
  <c r="ANQ98" i="83"/>
  <c r="ANP98" i="83"/>
  <c r="ANR97" i="83"/>
  <c r="ANQ97" i="83"/>
  <c r="ANP97" i="83"/>
  <c r="ANR96" i="83"/>
  <c r="ANQ96" i="83"/>
  <c r="ANP96" i="83"/>
  <c r="ANR95" i="83"/>
  <c r="ANQ95" i="83"/>
  <c r="ANP95" i="83"/>
  <c r="ANR94" i="83"/>
  <c r="ANQ94" i="83"/>
  <c r="ANP94" i="83"/>
  <c r="ANR93" i="83"/>
  <c r="ANQ93" i="83"/>
  <c r="ANP93" i="83"/>
  <c r="ANR92" i="83"/>
  <c r="ANQ92" i="83"/>
  <c r="ANP92" i="83"/>
  <c r="ANR91" i="83"/>
  <c r="ANQ91" i="83"/>
  <c r="ANP91" i="83"/>
  <c r="ANR90" i="83"/>
  <c r="ANQ90" i="83"/>
  <c r="ANP90" i="83"/>
  <c r="ANR89" i="83"/>
  <c r="ANQ89" i="83"/>
  <c r="ANP89" i="83"/>
  <c r="ANR88" i="83"/>
  <c r="ANQ88" i="83"/>
  <c r="ANP88" i="83"/>
  <c r="ANR87" i="83"/>
  <c r="ANQ87" i="83"/>
  <c r="ANP87" i="83"/>
  <c r="ANR86" i="83"/>
  <c r="ANQ86" i="83"/>
  <c r="ANP86" i="83"/>
  <c r="ANR85" i="83"/>
  <c r="ANQ85" i="83"/>
  <c r="ANP85" i="83"/>
  <c r="ANR84" i="83"/>
  <c r="ANQ84" i="83"/>
  <c r="ANP84" i="83"/>
  <c r="ANR83" i="83"/>
  <c r="ANQ83" i="83"/>
  <c r="ANP83" i="83"/>
  <c r="ANR82" i="83"/>
  <c r="ANQ82" i="83"/>
  <c r="ANP82" i="83"/>
  <c r="ANR81" i="83"/>
  <c r="ANQ81" i="83"/>
  <c r="ANP81" i="83"/>
  <c r="ANR80" i="83"/>
  <c r="ANQ80" i="83"/>
  <c r="ANP80" i="83"/>
  <c r="ANR79" i="83"/>
  <c r="ANQ79" i="83"/>
  <c r="ANP79" i="83"/>
  <c r="ANR78" i="83"/>
  <c r="ANQ78" i="83"/>
  <c r="ANP78" i="83"/>
  <c r="ANR77" i="83"/>
  <c r="ANQ77" i="83"/>
  <c r="ANP77" i="83"/>
  <c r="ANR76" i="83"/>
  <c r="ANQ76" i="83"/>
  <c r="ANP76" i="83"/>
  <c r="ANR75" i="83"/>
  <c r="ANQ75" i="83"/>
  <c r="ANP75" i="83"/>
  <c r="ANR74" i="83"/>
  <c r="ANQ74" i="83"/>
  <c r="ANP74" i="83"/>
  <c r="ANR73" i="83"/>
  <c r="ANQ73" i="83"/>
  <c r="ANP73" i="83"/>
  <c r="ANR72" i="83"/>
  <c r="ANQ72" i="83"/>
  <c r="ANP72" i="83"/>
  <c r="ANR71" i="83"/>
  <c r="ANQ71" i="83"/>
  <c r="ANP71" i="83"/>
  <c r="ANR70" i="83"/>
  <c r="ANQ70" i="83"/>
  <c r="ANP70" i="83"/>
  <c r="ANR69" i="83"/>
  <c r="ANQ69" i="83"/>
  <c r="ANP69" i="83"/>
  <c r="ANR68" i="83"/>
  <c r="ANQ68" i="83"/>
  <c r="ANP68" i="83"/>
  <c r="ANR67" i="83"/>
  <c r="ANQ67" i="83"/>
  <c r="ANP67" i="83"/>
  <c r="ANR66" i="83"/>
  <c r="ANQ66" i="83"/>
  <c r="ANP66" i="83"/>
  <c r="ANR65" i="83"/>
  <c r="ANQ65" i="83"/>
  <c r="ANP65" i="83"/>
  <c r="ANR64" i="83"/>
  <c r="ANQ64" i="83"/>
  <c r="ANP64" i="83"/>
  <c r="ANR63" i="83"/>
  <c r="ANQ63" i="83"/>
  <c r="ANP63" i="83"/>
  <c r="ANR62" i="83"/>
  <c r="ANQ62" i="83"/>
  <c r="ANP62" i="83"/>
  <c r="ANR61" i="83"/>
  <c r="ANQ61" i="83"/>
  <c r="ANP61" i="83"/>
  <c r="ANR60" i="83"/>
  <c r="ANQ60" i="83"/>
  <c r="ANP60" i="83"/>
  <c r="ANR59" i="83"/>
  <c r="ANQ59" i="83"/>
  <c r="ANP59" i="83"/>
  <c r="ANR58" i="83"/>
  <c r="ANQ58" i="83"/>
  <c r="ANP58" i="83"/>
  <c r="ANR57" i="83"/>
  <c r="ANQ57" i="83"/>
  <c r="ANP57" i="83"/>
  <c r="ANR56" i="83"/>
  <c r="ANQ56" i="83"/>
  <c r="ANP56" i="83"/>
  <c r="ANR55" i="83"/>
  <c r="ANQ55" i="83"/>
  <c r="ANP55" i="83"/>
  <c r="ANR54" i="83"/>
  <c r="ANQ54" i="83"/>
  <c r="ANP54" i="83"/>
  <c r="ANR11" i="83"/>
  <c r="ANQ11" i="83"/>
  <c r="ANP11" i="83"/>
  <c r="ANR9" i="83"/>
  <c r="ANQ9" i="83"/>
  <c r="ANP9" i="83"/>
  <c r="ANR1" i="83"/>
  <c r="ANP1" i="83"/>
  <c r="ANL1" i="83"/>
  <c r="ANQ1" i="83" s="1"/>
  <c r="ANK110" i="83"/>
  <c r="ANJ110" i="83"/>
  <c r="ANI110" i="83"/>
  <c r="ANK109" i="83"/>
  <c r="ANJ109" i="83"/>
  <c r="ANI109" i="83"/>
  <c r="ANK108" i="83"/>
  <c r="ANJ108" i="83"/>
  <c r="ANI108" i="83"/>
  <c r="ANK107" i="83"/>
  <c r="ANJ107" i="83"/>
  <c r="ANI107" i="83"/>
  <c r="ANK106" i="83"/>
  <c r="ANJ106" i="83"/>
  <c r="ANI106" i="83"/>
  <c r="ANK105" i="83"/>
  <c r="ANJ105" i="83"/>
  <c r="ANI105" i="83"/>
  <c r="ANK104" i="83"/>
  <c r="ANJ104" i="83"/>
  <c r="ANI104" i="83"/>
  <c r="ANK103" i="83"/>
  <c r="ANJ103" i="83"/>
  <c r="ANI103" i="83"/>
  <c r="ANK102" i="83"/>
  <c r="ANJ102" i="83"/>
  <c r="ANI102" i="83"/>
  <c r="ANK101" i="83"/>
  <c r="ANJ101" i="83"/>
  <c r="ANI101" i="83"/>
  <c r="ANK100" i="83"/>
  <c r="ANJ100" i="83"/>
  <c r="ANI100" i="83"/>
  <c r="ANK99" i="83"/>
  <c r="ANJ99" i="83"/>
  <c r="ANI99" i="83"/>
  <c r="ANK98" i="83"/>
  <c r="ANJ98" i="83"/>
  <c r="ANI98" i="83"/>
  <c r="ANK97" i="83"/>
  <c r="ANJ97" i="83"/>
  <c r="ANI97" i="83"/>
  <c r="ANK96" i="83"/>
  <c r="ANJ96" i="83"/>
  <c r="ANI96" i="83"/>
  <c r="ANK95" i="83"/>
  <c r="ANJ95" i="83"/>
  <c r="ANI95" i="83"/>
  <c r="ANK94" i="83"/>
  <c r="ANJ94" i="83"/>
  <c r="ANI94" i="83"/>
  <c r="ANK93" i="83"/>
  <c r="ANJ93" i="83"/>
  <c r="ANI93" i="83"/>
  <c r="ANK92" i="83"/>
  <c r="ANJ92" i="83"/>
  <c r="ANI92" i="83"/>
  <c r="ANK91" i="83"/>
  <c r="ANJ91" i="83"/>
  <c r="ANI91" i="83"/>
  <c r="ANK90" i="83"/>
  <c r="ANJ90" i="83"/>
  <c r="ANI90" i="83"/>
  <c r="ANK89" i="83"/>
  <c r="ANJ89" i="83"/>
  <c r="ANI89" i="83"/>
  <c r="ANK88" i="83"/>
  <c r="ANJ88" i="83"/>
  <c r="ANI88" i="83"/>
  <c r="ANK87" i="83"/>
  <c r="ANJ87" i="83"/>
  <c r="ANI87" i="83"/>
  <c r="ANK86" i="83"/>
  <c r="ANJ86" i="83"/>
  <c r="ANI86" i="83"/>
  <c r="ANK85" i="83"/>
  <c r="ANJ85" i="83"/>
  <c r="ANI85" i="83"/>
  <c r="ANK84" i="83"/>
  <c r="ANJ84" i="83"/>
  <c r="ANI84" i="83"/>
  <c r="ANK83" i="83"/>
  <c r="ANJ83" i="83"/>
  <c r="ANI83" i="83"/>
  <c r="ANK82" i="83"/>
  <c r="ANJ82" i="83"/>
  <c r="ANI82" i="83"/>
  <c r="ANK81" i="83"/>
  <c r="ANJ81" i="83"/>
  <c r="ANI81" i="83"/>
  <c r="ANK80" i="83"/>
  <c r="ANJ80" i="83"/>
  <c r="ANI80" i="83"/>
  <c r="ANK79" i="83"/>
  <c r="ANJ79" i="83"/>
  <c r="ANI79" i="83"/>
  <c r="ANK78" i="83"/>
  <c r="ANJ78" i="83"/>
  <c r="ANI78" i="83"/>
  <c r="ANK77" i="83"/>
  <c r="ANJ77" i="83"/>
  <c r="ANI77" i="83"/>
  <c r="ANK76" i="83"/>
  <c r="ANJ76" i="83"/>
  <c r="ANI76" i="83"/>
  <c r="ANK75" i="83"/>
  <c r="ANJ75" i="83"/>
  <c r="ANI75" i="83"/>
  <c r="ANK74" i="83"/>
  <c r="ANJ74" i="83"/>
  <c r="ANI74" i="83"/>
  <c r="ANK73" i="83"/>
  <c r="ANJ73" i="83"/>
  <c r="ANI73" i="83"/>
  <c r="ANK72" i="83"/>
  <c r="ANJ72" i="83"/>
  <c r="ANI72" i="83"/>
  <c r="ANK71" i="83"/>
  <c r="ANJ71" i="83"/>
  <c r="ANI71" i="83"/>
  <c r="ANK70" i="83"/>
  <c r="ANJ70" i="83"/>
  <c r="ANI70" i="83"/>
  <c r="ANK69" i="83"/>
  <c r="ANJ69" i="83"/>
  <c r="ANI69" i="83"/>
  <c r="ANK68" i="83"/>
  <c r="ANJ68" i="83"/>
  <c r="ANI68" i="83"/>
  <c r="ANK11" i="83"/>
  <c r="ANJ11" i="83"/>
  <c r="ANI11" i="83"/>
  <c r="ANK9" i="83"/>
  <c r="ANJ9" i="83"/>
  <c r="ANI9" i="83"/>
  <c r="ANJ1" i="83"/>
  <c r="ANE1" i="83"/>
  <c r="AND110" i="83"/>
  <c r="ANC110" i="83"/>
  <c r="ANB110" i="83"/>
  <c r="AND109" i="83"/>
  <c r="ANC109" i="83"/>
  <c r="ANB109" i="83"/>
  <c r="AND108" i="83"/>
  <c r="ANC108" i="83"/>
  <c r="ANB108" i="83"/>
  <c r="AND107" i="83"/>
  <c r="ANC107" i="83"/>
  <c r="ANB107" i="83"/>
  <c r="AND106" i="83"/>
  <c r="ANC106" i="83"/>
  <c r="ANB106" i="83"/>
  <c r="AND105" i="83"/>
  <c r="ANC105" i="83"/>
  <c r="ANB105" i="83"/>
  <c r="AND104" i="83"/>
  <c r="ANC104" i="83"/>
  <c r="ANB104" i="83"/>
  <c r="AND103" i="83"/>
  <c r="ANC103" i="83"/>
  <c r="ANB103" i="83"/>
  <c r="AND102" i="83"/>
  <c r="ANC102" i="83"/>
  <c r="ANB102" i="83"/>
  <c r="AND101" i="83"/>
  <c r="ANC101" i="83"/>
  <c r="ANB101" i="83"/>
  <c r="AND100" i="83"/>
  <c r="ANC100" i="83"/>
  <c r="ANB100" i="83"/>
  <c r="AND99" i="83"/>
  <c r="ANC99" i="83"/>
  <c r="ANB99" i="83"/>
  <c r="AND98" i="83"/>
  <c r="ANC98" i="83"/>
  <c r="ANB98" i="83"/>
  <c r="AND97" i="83"/>
  <c r="ANC97" i="83"/>
  <c r="ANB97" i="83"/>
  <c r="AND96" i="83"/>
  <c r="ANC96" i="83"/>
  <c r="ANB96" i="83"/>
  <c r="AND95" i="83"/>
  <c r="ANC95" i="83"/>
  <c r="ANB95" i="83"/>
  <c r="AND94" i="83"/>
  <c r="ANC94" i="83"/>
  <c r="ANB94" i="83"/>
  <c r="AND93" i="83"/>
  <c r="ANC93" i="83"/>
  <c r="ANB93" i="83"/>
  <c r="AND92" i="83"/>
  <c r="ANC92" i="83"/>
  <c r="ANB92" i="83"/>
  <c r="AND91" i="83"/>
  <c r="ANC91" i="83"/>
  <c r="ANB91" i="83"/>
  <c r="AND90" i="83"/>
  <c r="ANC90" i="83"/>
  <c r="ANB90" i="83"/>
  <c r="AND89" i="83"/>
  <c r="ANC89" i="83"/>
  <c r="ANB89" i="83"/>
  <c r="AND88" i="83"/>
  <c r="ANC88" i="83"/>
  <c r="ANB88" i="83"/>
  <c r="AND87" i="83"/>
  <c r="ANC87" i="83"/>
  <c r="ANB87" i="83"/>
  <c r="AND86" i="83"/>
  <c r="ANC86" i="83"/>
  <c r="ANB86" i="83"/>
  <c r="AND85" i="83"/>
  <c r="ANC85" i="83"/>
  <c r="ANB85" i="83"/>
  <c r="AND84" i="83"/>
  <c r="ANC84" i="83"/>
  <c r="ANB84" i="83"/>
  <c r="AND83" i="83"/>
  <c r="ANC83" i="83"/>
  <c r="ANB83" i="83"/>
  <c r="AND82" i="83"/>
  <c r="ANC82" i="83"/>
  <c r="ANB82" i="83"/>
  <c r="AND81" i="83"/>
  <c r="ANC81" i="83"/>
  <c r="ANB81" i="83"/>
  <c r="AND80" i="83"/>
  <c r="ANC80" i="83"/>
  <c r="ANB80" i="83"/>
  <c r="AND79" i="83"/>
  <c r="ANC79" i="83"/>
  <c r="ANB79" i="83"/>
  <c r="AND78" i="83"/>
  <c r="ANC78" i="83"/>
  <c r="ANB78" i="83"/>
  <c r="AND77" i="83"/>
  <c r="ANC77" i="83"/>
  <c r="ANB77" i="83"/>
  <c r="AND76" i="83"/>
  <c r="ANC76" i="83"/>
  <c r="ANB76" i="83"/>
  <c r="AND75" i="83"/>
  <c r="ANC75" i="83"/>
  <c r="ANB75" i="83"/>
  <c r="AND74" i="83"/>
  <c r="ANC74" i="83"/>
  <c r="ANB74" i="83"/>
  <c r="AND73" i="83"/>
  <c r="ANC73" i="83"/>
  <c r="ANB73" i="83"/>
  <c r="AND72" i="83"/>
  <c r="ANC72" i="83"/>
  <c r="ANB72" i="83"/>
  <c r="AND71" i="83"/>
  <c r="ANC71" i="83"/>
  <c r="ANB71" i="83"/>
  <c r="AND70" i="83"/>
  <c r="ANC70" i="83"/>
  <c r="ANB70" i="83"/>
  <c r="AND69" i="83"/>
  <c r="ANC69" i="83"/>
  <c r="ANB69" i="83"/>
  <c r="AND68" i="83"/>
  <c r="ANC68" i="83"/>
  <c r="ANB68" i="83"/>
  <c r="AND67" i="83"/>
  <c r="ANC67" i="83"/>
  <c r="ANB67" i="83"/>
  <c r="AND66" i="83"/>
  <c r="ANC66" i="83"/>
  <c r="ANB66" i="83"/>
  <c r="AND65" i="83"/>
  <c r="ANC65" i="83"/>
  <c r="ANB65" i="83"/>
  <c r="AND64" i="83"/>
  <c r="ANC64" i="83"/>
  <c r="ANB64" i="83"/>
  <c r="AND11" i="83"/>
  <c r="ANC11" i="83"/>
  <c r="ANB11" i="83"/>
  <c r="AND9" i="83"/>
  <c r="ANC9" i="83"/>
  <c r="ANB9" i="83"/>
  <c r="AND1" i="83"/>
  <c r="ANB1" i="83"/>
  <c r="AMX1" i="83"/>
  <c r="ANC1" i="83" s="1"/>
  <c r="AMW110" i="83"/>
  <c r="AMV110" i="83"/>
  <c r="AMU110" i="83"/>
  <c r="AMW109" i="83"/>
  <c r="AMV109" i="83"/>
  <c r="AMU109" i="83"/>
  <c r="AMW108" i="83"/>
  <c r="AMV108" i="83"/>
  <c r="AMU108" i="83"/>
  <c r="AMW107" i="83"/>
  <c r="AMV107" i="83"/>
  <c r="AMU107" i="83"/>
  <c r="AMW106" i="83"/>
  <c r="AMV106" i="83"/>
  <c r="AMU106" i="83"/>
  <c r="AMW105" i="83"/>
  <c r="AMV105" i="83"/>
  <c r="AMU105" i="83"/>
  <c r="AMW104" i="83"/>
  <c r="AMV104" i="83"/>
  <c r="AMU104" i="83"/>
  <c r="AMW103" i="83"/>
  <c r="AMV103" i="83"/>
  <c r="AMU103" i="83"/>
  <c r="AMW102" i="83"/>
  <c r="AMV102" i="83"/>
  <c r="AMU102" i="83"/>
  <c r="AMW101" i="83"/>
  <c r="AMV101" i="83"/>
  <c r="AMU101" i="83"/>
  <c r="AMW100" i="83"/>
  <c r="AMV100" i="83"/>
  <c r="AMU100" i="83"/>
  <c r="AMW99" i="83"/>
  <c r="AMV99" i="83"/>
  <c r="AMU99" i="83"/>
  <c r="AMW98" i="83"/>
  <c r="AMV98" i="83"/>
  <c r="AMU98" i="83"/>
  <c r="AMW97" i="83"/>
  <c r="AMV97" i="83"/>
  <c r="AMU97" i="83"/>
  <c r="AMW96" i="83"/>
  <c r="AMV96" i="83"/>
  <c r="AMU96" i="83"/>
  <c r="AMW95" i="83"/>
  <c r="AMV95" i="83"/>
  <c r="AMU95" i="83"/>
  <c r="AMW94" i="83"/>
  <c r="AMV94" i="83"/>
  <c r="AMU94" i="83"/>
  <c r="AMW93" i="83"/>
  <c r="AMV93" i="83"/>
  <c r="AMU93" i="83"/>
  <c r="AMW92" i="83"/>
  <c r="AMV92" i="83"/>
  <c r="AMU92" i="83"/>
  <c r="AMW91" i="83"/>
  <c r="AMV91" i="83"/>
  <c r="AMU91" i="83"/>
  <c r="AMW90" i="83"/>
  <c r="AMV90" i="83"/>
  <c r="AMU90" i="83"/>
  <c r="AMW89" i="83"/>
  <c r="AMV89" i="83"/>
  <c r="AMU89" i="83"/>
  <c r="AMW88" i="83"/>
  <c r="AMV88" i="83"/>
  <c r="AMU88" i="83"/>
  <c r="AMW87" i="83"/>
  <c r="AMV87" i="83"/>
  <c r="AMU87" i="83"/>
  <c r="AMW86" i="83"/>
  <c r="AMV86" i="83"/>
  <c r="AMU86" i="83"/>
  <c r="AMW85" i="83"/>
  <c r="AMV85" i="83"/>
  <c r="AMU85" i="83"/>
  <c r="AMW84" i="83"/>
  <c r="AMV84" i="83"/>
  <c r="AMU84" i="83"/>
  <c r="AMW83" i="83"/>
  <c r="AMV83" i="83"/>
  <c r="AMU83" i="83"/>
  <c r="AMW82" i="83"/>
  <c r="AMV82" i="83"/>
  <c r="AMU82" i="83"/>
  <c r="AMW81" i="83"/>
  <c r="AMV81" i="83"/>
  <c r="AMU81" i="83"/>
  <c r="AMW80" i="83"/>
  <c r="AMV80" i="83"/>
  <c r="AMU80" i="83"/>
  <c r="AMW79" i="83"/>
  <c r="AMV79" i="83"/>
  <c r="AMU79" i="83"/>
  <c r="AMW78" i="83"/>
  <c r="AMV78" i="83"/>
  <c r="AMU78" i="83"/>
  <c r="AMW77" i="83"/>
  <c r="AMV77" i="83"/>
  <c r="AMU77" i="83"/>
  <c r="AMW76" i="83"/>
  <c r="AMV76" i="83"/>
  <c r="AMU76" i="83"/>
  <c r="AMW75" i="83"/>
  <c r="AMV75" i="83"/>
  <c r="AMU75" i="83"/>
  <c r="AMW74" i="83"/>
  <c r="AMV74" i="83"/>
  <c r="AMU74" i="83"/>
  <c r="AMW73" i="83"/>
  <c r="AMV73" i="83"/>
  <c r="AMU73" i="83"/>
  <c r="AMW72" i="83"/>
  <c r="AMV72" i="83"/>
  <c r="AMU72" i="83"/>
  <c r="AMW71" i="83"/>
  <c r="AMV71" i="83"/>
  <c r="AMU71" i="83"/>
  <c r="AMW70" i="83"/>
  <c r="AMV70" i="83"/>
  <c r="AMU70" i="83"/>
  <c r="AMW69" i="83"/>
  <c r="AMV69" i="83"/>
  <c r="AMU69" i="83"/>
  <c r="AMW68" i="83"/>
  <c r="AMV68" i="83"/>
  <c r="AMU68" i="83"/>
  <c r="AMW67" i="83"/>
  <c r="AMV67" i="83"/>
  <c r="AMU67" i="83"/>
  <c r="AMW66" i="83"/>
  <c r="AMV66" i="83"/>
  <c r="AMU66" i="83"/>
  <c r="AMW65" i="83"/>
  <c r="AMV65" i="83"/>
  <c r="AMU65" i="83"/>
  <c r="AMW64" i="83"/>
  <c r="AMV64" i="83"/>
  <c r="AMU64" i="83"/>
  <c r="AMW63" i="83"/>
  <c r="AMV63" i="83"/>
  <c r="AMU63" i="83"/>
  <c r="AMW62" i="83"/>
  <c r="AMV62" i="83"/>
  <c r="AMU62" i="83"/>
  <c r="AMW61" i="83"/>
  <c r="AMV61" i="83"/>
  <c r="AMU61" i="83"/>
  <c r="AMW60" i="83"/>
  <c r="AMV60" i="83"/>
  <c r="AMU60" i="83"/>
  <c r="AMW59" i="83"/>
  <c r="AMV59" i="83"/>
  <c r="AMU59" i="83"/>
  <c r="AMW58" i="83"/>
  <c r="AMV58" i="83"/>
  <c r="AMU58" i="83"/>
  <c r="AMW57" i="83"/>
  <c r="AMV57" i="83"/>
  <c r="AMU57" i="83"/>
  <c r="AMW56" i="83"/>
  <c r="AMV56" i="83"/>
  <c r="AMU56" i="83"/>
  <c r="AMW55" i="83"/>
  <c r="AMV55" i="83"/>
  <c r="AMU55" i="83"/>
  <c r="AMW54" i="83"/>
  <c r="AMV54" i="83"/>
  <c r="AMU54" i="83"/>
  <c r="AMW53" i="83"/>
  <c r="AMV53" i="83"/>
  <c r="AMU53" i="83"/>
  <c r="AMW52" i="83"/>
  <c r="AMV52" i="83"/>
  <c r="AMU52" i="83"/>
  <c r="AMW51" i="83"/>
  <c r="AMV51" i="83"/>
  <c r="AMU51" i="83"/>
  <c r="AMW50" i="83"/>
  <c r="AMV50" i="83"/>
  <c r="AMU50" i="83"/>
  <c r="AMW49" i="83"/>
  <c r="AMV49" i="83"/>
  <c r="AMU49" i="83"/>
  <c r="AMW48" i="83"/>
  <c r="AMV48" i="83"/>
  <c r="AMU48" i="83"/>
  <c r="AMW47" i="83"/>
  <c r="AMV47" i="83"/>
  <c r="AMU47" i="83"/>
  <c r="AMW46" i="83"/>
  <c r="AMV46" i="83"/>
  <c r="AMU46" i="83"/>
  <c r="AMW45" i="83"/>
  <c r="AMV45" i="83"/>
  <c r="AMU45" i="83"/>
  <c r="AMW44" i="83"/>
  <c r="AMV44" i="83"/>
  <c r="AMU44" i="83"/>
  <c r="AMW43" i="83"/>
  <c r="AMV43" i="83"/>
  <c r="AMU43" i="83"/>
  <c r="AMW42" i="83"/>
  <c r="AMV42" i="83"/>
  <c r="AMU42" i="83"/>
  <c r="AMW11" i="83"/>
  <c r="AMV11" i="83"/>
  <c r="AMU11" i="83"/>
  <c r="AMW9" i="83"/>
  <c r="AMV9" i="83"/>
  <c r="AMU9" i="83"/>
  <c r="AMQ1" i="83"/>
  <c r="AMP110" i="83"/>
  <c r="AMO110" i="83"/>
  <c r="AMN110" i="83"/>
  <c r="AMP109" i="83"/>
  <c r="AMO109" i="83"/>
  <c r="AMN109" i="83"/>
  <c r="AMP108" i="83"/>
  <c r="AMO108" i="83"/>
  <c r="AMN108" i="83"/>
  <c r="AMP107" i="83"/>
  <c r="AMO107" i="83"/>
  <c r="AMN107" i="83"/>
  <c r="AMP106" i="83"/>
  <c r="AMO106" i="83"/>
  <c r="AMN106" i="83"/>
  <c r="AMP105" i="83"/>
  <c r="AMO105" i="83"/>
  <c r="AMN105" i="83"/>
  <c r="AMP104" i="83"/>
  <c r="AMO104" i="83"/>
  <c r="AMN104" i="83"/>
  <c r="AMP103" i="83"/>
  <c r="AMO103" i="83"/>
  <c r="AMN103" i="83"/>
  <c r="AMP102" i="83"/>
  <c r="AMO102" i="83"/>
  <c r="AMN102" i="83"/>
  <c r="AMP101" i="83"/>
  <c r="AMO101" i="83"/>
  <c r="AMN101" i="83"/>
  <c r="AMP100" i="83"/>
  <c r="AMO100" i="83"/>
  <c r="AMN100" i="83"/>
  <c r="AMP99" i="83"/>
  <c r="AMO99" i="83"/>
  <c r="AMN99" i="83"/>
  <c r="AMP98" i="83"/>
  <c r="AMO98" i="83"/>
  <c r="AMN98" i="83"/>
  <c r="AMP97" i="83"/>
  <c r="AMO97" i="83"/>
  <c r="AMN97" i="83"/>
  <c r="AMP96" i="83"/>
  <c r="AMO96" i="83"/>
  <c r="AMN96" i="83"/>
  <c r="AMP95" i="83"/>
  <c r="AMO95" i="83"/>
  <c r="AMN95" i="83"/>
  <c r="AMP94" i="83"/>
  <c r="AMO94" i="83"/>
  <c r="AMN94" i="83"/>
  <c r="AMP93" i="83"/>
  <c r="AMO93" i="83"/>
  <c r="AMN93" i="83"/>
  <c r="AMP92" i="83"/>
  <c r="AMO92" i="83"/>
  <c r="AMN92" i="83"/>
  <c r="AMP91" i="83"/>
  <c r="AMO91" i="83"/>
  <c r="AMN91" i="83"/>
  <c r="AMP90" i="83"/>
  <c r="AMO90" i="83"/>
  <c r="AMN90" i="83"/>
  <c r="AMP89" i="83"/>
  <c r="AMO89" i="83"/>
  <c r="AMN89" i="83"/>
  <c r="AMP88" i="83"/>
  <c r="AMO88" i="83"/>
  <c r="AMN88" i="83"/>
  <c r="AMP87" i="83"/>
  <c r="AMO87" i="83"/>
  <c r="AMN87" i="83"/>
  <c r="AMP86" i="83"/>
  <c r="AMO86" i="83"/>
  <c r="AMN86" i="83"/>
  <c r="AMP85" i="83"/>
  <c r="AMO85" i="83"/>
  <c r="AMN85" i="83"/>
  <c r="AMP84" i="83"/>
  <c r="AMO84" i="83"/>
  <c r="AMN84" i="83"/>
  <c r="AMP83" i="83"/>
  <c r="AMO83" i="83"/>
  <c r="AMN83" i="83"/>
  <c r="AMP82" i="83"/>
  <c r="AMO82" i="83"/>
  <c r="AMN82" i="83"/>
  <c r="AMP81" i="83"/>
  <c r="AMO81" i="83"/>
  <c r="AMN81" i="83"/>
  <c r="AMP80" i="83"/>
  <c r="AMO80" i="83"/>
  <c r="AMN80" i="83"/>
  <c r="AMP79" i="83"/>
  <c r="AMO79" i="83"/>
  <c r="AMN79" i="83"/>
  <c r="AMP78" i="83"/>
  <c r="AMO78" i="83"/>
  <c r="AMN78" i="83"/>
  <c r="AMP77" i="83"/>
  <c r="AMO77" i="83"/>
  <c r="AMN77" i="83"/>
  <c r="AMP76" i="83"/>
  <c r="AMO76" i="83"/>
  <c r="AMN76" i="83"/>
  <c r="AMP75" i="83"/>
  <c r="AMO75" i="83"/>
  <c r="AMN75" i="83"/>
  <c r="AMP74" i="83"/>
  <c r="AMO74" i="83"/>
  <c r="AMN74" i="83"/>
  <c r="AMP73" i="83"/>
  <c r="AMO73" i="83"/>
  <c r="AMN73" i="83"/>
  <c r="AMP72" i="83"/>
  <c r="AMO72" i="83"/>
  <c r="AMN72" i="83"/>
  <c r="AMP71" i="83"/>
  <c r="AMO71" i="83"/>
  <c r="AMN71" i="83"/>
  <c r="AMP70" i="83"/>
  <c r="AMO70" i="83"/>
  <c r="AMN70" i="83"/>
  <c r="AMP69" i="83"/>
  <c r="AMO69" i="83"/>
  <c r="AMN69" i="83"/>
  <c r="AMP68" i="83"/>
  <c r="AMO68" i="83"/>
  <c r="AMN68" i="83"/>
  <c r="AMP67" i="83"/>
  <c r="AMO67" i="83"/>
  <c r="AMN67" i="83"/>
  <c r="AMP66" i="83"/>
  <c r="AMO66" i="83"/>
  <c r="AMN66" i="83"/>
  <c r="AMP65" i="83"/>
  <c r="AMO65" i="83"/>
  <c r="AMN65" i="83"/>
  <c r="AMP64" i="83"/>
  <c r="AMO64" i="83"/>
  <c r="AMN64" i="83"/>
  <c r="AMP63" i="83"/>
  <c r="AMO63" i="83"/>
  <c r="AMN63" i="83"/>
  <c r="AMP62" i="83"/>
  <c r="AMO62" i="83"/>
  <c r="AMN62" i="83"/>
  <c r="AMP61" i="83"/>
  <c r="AMO61" i="83"/>
  <c r="AMN61" i="83"/>
  <c r="AMP60" i="83"/>
  <c r="AMO60" i="83"/>
  <c r="AMN60" i="83"/>
  <c r="AMP59" i="83"/>
  <c r="AMO59" i="83"/>
  <c r="AMN59" i="83"/>
  <c r="AMP58" i="83"/>
  <c r="AMO58" i="83"/>
  <c r="AMN58" i="83"/>
  <c r="AMP57" i="83"/>
  <c r="AMO57" i="83"/>
  <c r="AMN57" i="83"/>
  <c r="AMP56" i="83"/>
  <c r="AMO56" i="83"/>
  <c r="AMN56" i="83"/>
  <c r="AMP55" i="83"/>
  <c r="AMO55" i="83"/>
  <c r="AMN55" i="83"/>
  <c r="AMP54" i="83"/>
  <c r="AMO54" i="83"/>
  <c r="AMN54" i="83"/>
  <c r="AMP53" i="83"/>
  <c r="AMO53" i="83"/>
  <c r="AMN53" i="83"/>
  <c r="AMP52" i="83"/>
  <c r="AMO52" i="83"/>
  <c r="AMN52" i="83"/>
  <c r="AMP51" i="83"/>
  <c r="AMO51" i="83"/>
  <c r="AMN51" i="83"/>
  <c r="AMP50" i="83"/>
  <c r="AMO50" i="83"/>
  <c r="AMN50" i="83"/>
  <c r="AMP49" i="83"/>
  <c r="AMO49" i="83"/>
  <c r="AMN49" i="83"/>
  <c r="AMP48" i="83"/>
  <c r="AMO48" i="83"/>
  <c r="AMN48" i="83"/>
  <c r="AMP11" i="83"/>
  <c r="AMO11" i="83"/>
  <c r="AMN11" i="83"/>
  <c r="AMP9" i="83"/>
  <c r="AMO9" i="83"/>
  <c r="AMN9" i="83"/>
  <c r="AMP1" i="83"/>
  <c r="AMN1" i="83"/>
  <c r="AMJ1" i="83"/>
  <c r="AMO1" i="83" s="1"/>
  <c r="AMI110" i="83"/>
  <c r="AMH110" i="83"/>
  <c r="AMG110" i="83"/>
  <c r="AMI109" i="83"/>
  <c r="AMH109" i="83"/>
  <c r="AMG109" i="83"/>
  <c r="AMI108" i="83"/>
  <c r="AMH108" i="83"/>
  <c r="AMG108" i="83"/>
  <c r="AMI107" i="83"/>
  <c r="AMH107" i="83"/>
  <c r="AMG107" i="83"/>
  <c r="AMI106" i="83"/>
  <c r="AMH106" i="83"/>
  <c r="AMG106" i="83"/>
  <c r="AMI105" i="83"/>
  <c r="AMH105" i="83"/>
  <c r="AMG105" i="83"/>
  <c r="AMI104" i="83"/>
  <c r="AMH104" i="83"/>
  <c r="AMG104" i="83"/>
  <c r="AMI103" i="83"/>
  <c r="AMH103" i="83"/>
  <c r="AMG103" i="83"/>
  <c r="AMI102" i="83"/>
  <c r="AMH102" i="83"/>
  <c r="AMG102" i="83"/>
  <c r="AMI101" i="83"/>
  <c r="AMH101" i="83"/>
  <c r="AMG101" i="83"/>
  <c r="AMI100" i="83"/>
  <c r="AMH100" i="83"/>
  <c r="AMG100" i="83"/>
  <c r="AMI99" i="83"/>
  <c r="AMH99" i="83"/>
  <c r="AMG99" i="83"/>
  <c r="AMI98" i="83"/>
  <c r="AMH98" i="83"/>
  <c r="AMG98" i="83"/>
  <c r="AMI97" i="83"/>
  <c r="AMH97" i="83"/>
  <c r="AMG97" i="83"/>
  <c r="AMI96" i="83"/>
  <c r="AMH96" i="83"/>
  <c r="AMG96" i="83"/>
  <c r="AMI95" i="83"/>
  <c r="AMH95" i="83"/>
  <c r="AMG95" i="83"/>
  <c r="AMI94" i="83"/>
  <c r="AMH94" i="83"/>
  <c r="AMG94" i="83"/>
  <c r="AMI93" i="83"/>
  <c r="AMH93" i="83"/>
  <c r="AMG93" i="83"/>
  <c r="AMI92" i="83"/>
  <c r="AMH92" i="83"/>
  <c r="AMG92" i="83"/>
  <c r="AMI91" i="83"/>
  <c r="AMH91" i="83"/>
  <c r="AMG91" i="83"/>
  <c r="AMI90" i="83"/>
  <c r="AMH90" i="83"/>
  <c r="AMG90" i="83"/>
  <c r="AMI89" i="83"/>
  <c r="AMH89" i="83"/>
  <c r="AMG89" i="83"/>
  <c r="AMI88" i="83"/>
  <c r="AMH88" i="83"/>
  <c r="AMG88" i="83"/>
  <c r="AMI87" i="83"/>
  <c r="AMH87" i="83"/>
  <c r="AMG87" i="83"/>
  <c r="AMI86" i="83"/>
  <c r="AMH86" i="83"/>
  <c r="AMG86" i="83"/>
  <c r="AMI85" i="83"/>
  <c r="AMH85" i="83"/>
  <c r="AMG85" i="83"/>
  <c r="AMI84" i="83"/>
  <c r="AMH84" i="83"/>
  <c r="AMG84" i="83"/>
  <c r="AMI83" i="83"/>
  <c r="AMH83" i="83"/>
  <c r="AMG83" i="83"/>
  <c r="AMI82" i="83"/>
  <c r="AMH82" i="83"/>
  <c r="AMG82" i="83"/>
  <c r="AMI81" i="83"/>
  <c r="AMH81" i="83"/>
  <c r="AMG81" i="83"/>
  <c r="AMI80" i="83"/>
  <c r="AMH80" i="83"/>
  <c r="AMG80" i="83"/>
  <c r="AMI79" i="83"/>
  <c r="AMH79" i="83"/>
  <c r="AMG79" i="83"/>
  <c r="AMI78" i="83"/>
  <c r="AMH78" i="83"/>
  <c r="AMG78" i="83"/>
  <c r="AMI77" i="83"/>
  <c r="AMH77" i="83"/>
  <c r="AMG77" i="83"/>
  <c r="AMI76" i="83"/>
  <c r="AMH76" i="83"/>
  <c r="AMG76" i="83"/>
  <c r="AMI75" i="83"/>
  <c r="AMH75" i="83"/>
  <c r="AMG75" i="83"/>
  <c r="AMI74" i="83"/>
  <c r="AMH74" i="83"/>
  <c r="AMG74" i="83"/>
  <c r="AMI73" i="83"/>
  <c r="AMH73" i="83"/>
  <c r="AMG73" i="83"/>
  <c r="AMI72" i="83"/>
  <c r="AMH72" i="83"/>
  <c r="AMG72" i="83"/>
  <c r="AMI71" i="83"/>
  <c r="AMH71" i="83"/>
  <c r="AMG71" i="83"/>
  <c r="AMI70" i="83"/>
  <c r="AMH70" i="83"/>
  <c r="AMG70" i="83"/>
  <c r="AMI69" i="83"/>
  <c r="AMH69" i="83"/>
  <c r="AMG69" i="83"/>
  <c r="AMI68" i="83"/>
  <c r="AMH68" i="83"/>
  <c r="AMG68" i="83"/>
  <c r="AMI67" i="83"/>
  <c r="AMH67" i="83"/>
  <c r="AMG67" i="83"/>
  <c r="AMI66" i="83"/>
  <c r="AMH66" i="83"/>
  <c r="AMG66" i="83"/>
  <c r="AMI65" i="83"/>
  <c r="AMH65" i="83"/>
  <c r="AMG65" i="83"/>
  <c r="AMI64" i="83"/>
  <c r="AMH64" i="83"/>
  <c r="AMG64" i="83"/>
  <c r="AMI63" i="83"/>
  <c r="AMH63" i="83"/>
  <c r="AMG63" i="83"/>
  <c r="AMI62" i="83"/>
  <c r="AMH62" i="83"/>
  <c r="AMG62" i="83"/>
  <c r="AMI61" i="83"/>
  <c r="AMH61" i="83"/>
  <c r="AMG61" i="83"/>
  <c r="AMI60" i="83"/>
  <c r="AMH60" i="83"/>
  <c r="AMG60" i="83"/>
  <c r="AMI59" i="83"/>
  <c r="AMH59" i="83"/>
  <c r="AMG59" i="83"/>
  <c r="AMI58" i="83"/>
  <c r="AMH58" i="83"/>
  <c r="AMG58" i="83"/>
  <c r="AMI57" i="83"/>
  <c r="AMH57" i="83"/>
  <c r="AMG57" i="83"/>
  <c r="AMI56" i="83"/>
  <c r="AMH56" i="83"/>
  <c r="AMG56" i="83"/>
  <c r="AMI55" i="83"/>
  <c r="AMH55" i="83"/>
  <c r="AMG55" i="83"/>
  <c r="AMI54" i="83"/>
  <c r="AMH54" i="83"/>
  <c r="AMG54" i="83"/>
  <c r="AMI53" i="83"/>
  <c r="AMH53" i="83"/>
  <c r="AMG53" i="83"/>
  <c r="AMI52" i="83"/>
  <c r="AMH52" i="83"/>
  <c r="AMG52" i="83"/>
  <c r="AMI51" i="83"/>
  <c r="AMH51" i="83"/>
  <c r="AMG51" i="83"/>
  <c r="AMI50" i="83"/>
  <c r="AMH50" i="83"/>
  <c r="AMG50" i="83"/>
  <c r="AMI49" i="83"/>
  <c r="AMH49" i="83"/>
  <c r="AMG49" i="83"/>
  <c r="AMI48" i="83"/>
  <c r="AMH48" i="83"/>
  <c r="AMG48" i="83"/>
  <c r="AMI47" i="83"/>
  <c r="AMH47" i="83"/>
  <c r="AMG47" i="83"/>
  <c r="AMI11" i="83"/>
  <c r="AMH11" i="83"/>
  <c r="AMG11" i="83"/>
  <c r="AMI9" i="83"/>
  <c r="AMH9" i="83"/>
  <c r="AMG9" i="83"/>
  <c r="AMI1" i="83"/>
  <c r="AMG1" i="83"/>
  <c r="AMC1" i="83"/>
  <c r="AMH1" i="83" s="1"/>
  <c r="AMB110" i="83"/>
  <c r="AMA110" i="83"/>
  <c r="ALZ110" i="83"/>
  <c r="AMB109" i="83"/>
  <c r="AMA109" i="83"/>
  <c r="ALZ109" i="83"/>
  <c r="AMB108" i="83"/>
  <c r="AMA108" i="83"/>
  <c r="ALZ108" i="83"/>
  <c r="AMB107" i="83"/>
  <c r="AMA107" i="83"/>
  <c r="ALZ107" i="83"/>
  <c r="AMB106" i="83"/>
  <c r="AMA106" i="83"/>
  <c r="ALZ106" i="83"/>
  <c r="AMB105" i="83"/>
  <c r="AMA105" i="83"/>
  <c r="ALZ105" i="83"/>
  <c r="AMB104" i="83"/>
  <c r="AMA104" i="83"/>
  <c r="ALZ104" i="83"/>
  <c r="AMB103" i="83"/>
  <c r="AMA103" i="83"/>
  <c r="ALZ103" i="83"/>
  <c r="AMB102" i="83"/>
  <c r="AMA102" i="83"/>
  <c r="ALZ102" i="83"/>
  <c r="AMB101" i="83"/>
  <c r="AMA101" i="83"/>
  <c r="ALZ101" i="83"/>
  <c r="AMB100" i="83"/>
  <c r="AMA100" i="83"/>
  <c r="ALZ100" i="83"/>
  <c r="AMB99" i="83"/>
  <c r="AMA99" i="83"/>
  <c r="ALZ99" i="83"/>
  <c r="AMB98" i="83"/>
  <c r="AMA98" i="83"/>
  <c r="ALZ98" i="83"/>
  <c r="AMB97" i="83"/>
  <c r="AMA97" i="83"/>
  <c r="ALZ97" i="83"/>
  <c r="AMB96" i="83"/>
  <c r="AMA96" i="83"/>
  <c r="ALZ96" i="83"/>
  <c r="AMB95" i="83"/>
  <c r="AMA95" i="83"/>
  <c r="ALZ95" i="83"/>
  <c r="AMB94" i="83"/>
  <c r="AMA94" i="83"/>
  <c r="ALZ94" i="83"/>
  <c r="AMB93" i="83"/>
  <c r="AMA93" i="83"/>
  <c r="ALZ93" i="83"/>
  <c r="AMB92" i="83"/>
  <c r="AMA92" i="83"/>
  <c r="ALZ92" i="83"/>
  <c r="AMB91" i="83"/>
  <c r="AMA91" i="83"/>
  <c r="ALZ91" i="83"/>
  <c r="AMB90" i="83"/>
  <c r="AMA90" i="83"/>
  <c r="ALZ90" i="83"/>
  <c r="AMB89" i="83"/>
  <c r="AMA89" i="83"/>
  <c r="ALZ89" i="83"/>
  <c r="AMB88" i="83"/>
  <c r="AMA88" i="83"/>
  <c r="ALZ88" i="83"/>
  <c r="AMB87" i="83"/>
  <c r="AMA87" i="83"/>
  <c r="ALZ87" i="83"/>
  <c r="AMB86" i="83"/>
  <c r="AMA86" i="83"/>
  <c r="ALZ86" i="83"/>
  <c r="AMB85" i="83"/>
  <c r="AMA85" i="83"/>
  <c r="ALZ85" i="83"/>
  <c r="AMB84" i="83"/>
  <c r="AMA84" i="83"/>
  <c r="ALZ84" i="83"/>
  <c r="AMB83" i="83"/>
  <c r="AMA83" i="83"/>
  <c r="ALZ83" i="83"/>
  <c r="AMB82" i="83"/>
  <c r="AMA82" i="83"/>
  <c r="ALZ82" i="83"/>
  <c r="AMB81" i="83"/>
  <c r="AMA81" i="83"/>
  <c r="ALZ81" i="83"/>
  <c r="AMB80" i="83"/>
  <c r="AMA80" i="83"/>
  <c r="ALZ80" i="83"/>
  <c r="AMB79" i="83"/>
  <c r="AMA79" i="83"/>
  <c r="ALZ79" i="83"/>
  <c r="AMB78" i="83"/>
  <c r="AMA78" i="83"/>
  <c r="ALZ78" i="83"/>
  <c r="AMB77" i="83"/>
  <c r="AMA77" i="83"/>
  <c r="ALZ77" i="83"/>
  <c r="AMB76" i="83"/>
  <c r="AMA76" i="83"/>
  <c r="ALZ76" i="83"/>
  <c r="AMB75" i="83"/>
  <c r="AMA75" i="83"/>
  <c r="ALZ75" i="83"/>
  <c r="AMB74" i="83"/>
  <c r="AMA74" i="83"/>
  <c r="ALZ74" i="83"/>
  <c r="AMB73" i="83"/>
  <c r="AMA73" i="83"/>
  <c r="ALZ73" i="83"/>
  <c r="AMB72" i="83"/>
  <c r="AMA72" i="83"/>
  <c r="ALZ72" i="83"/>
  <c r="AMB71" i="83"/>
  <c r="AMA71" i="83"/>
  <c r="ALZ71" i="83"/>
  <c r="AMB70" i="83"/>
  <c r="AMA70" i="83"/>
  <c r="ALZ70" i="83"/>
  <c r="AMB69" i="83"/>
  <c r="AMA69" i="83"/>
  <c r="ALZ69" i="83"/>
  <c r="AMB68" i="83"/>
  <c r="AMA68" i="83"/>
  <c r="ALZ68" i="83"/>
  <c r="AMB67" i="83"/>
  <c r="AMA67" i="83"/>
  <c r="ALZ67" i="83"/>
  <c r="AMB66" i="83"/>
  <c r="AMA66" i="83"/>
  <c r="ALZ66" i="83"/>
  <c r="AMB65" i="83"/>
  <c r="AMA65" i="83"/>
  <c r="ALZ65" i="83"/>
  <c r="AMB64" i="83"/>
  <c r="AMA64" i="83"/>
  <c r="ALZ64" i="83"/>
  <c r="AMB63" i="83"/>
  <c r="AMA63" i="83"/>
  <c r="ALZ63" i="83"/>
  <c r="AMB62" i="83"/>
  <c r="AMA62" i="83"/>
  <c r="ALZ62" i="83"/>
  <c r="AMB61" i="83"/>
  <c r="AMA61" i="83"/>
  <c r="ALZ61" i="83"/>
  <c r="AMB60" i="83"/>
  <c r="AMA60" i="83"/>
  <c r="ALZ60" i="83"/>
  <c r="AMB59" i="83"/>
  <c r="AMA59" i="83"/>
  <c r="ALZ59" i="83"/>
  <c r="AMB58" i="83"/>
  <c r="AMA58" i="83"/>
  <c r="ALZ58" i="83"/>
  <c r="AMB57" i="83"/>
  <c r="AMA57" i="83"/>
  <c r="ALZ57" i="83"/>
  <c r="AMB56" i="83"/>
  <c r="AMA56" i="83"/>
  <c r="ALZ56" i="83"/>
  <c r="AMB55" i="83"/>
  <c r="AMA55" i="83"/>
  <c r="ALZ55" i="83"/>
  <c r="AMB54" i="83"/>
  <c r="AMA54" i="83"/>
  <c r="ALZ54" i="83"/>
  <c r="AMB53" i="83"/>
  <c r="AMA53" i="83"/>
  <c r="ALZ53" i="83"/>
  <c r="AMB52" i="83"/>
  <c r="AMA52" i="83"/>
  <c r="ALZ52" i="83"/>
  <c r="AMB51" i="83"/>
  <c r="AMA51" i="83"/>
  <c r="ALZ51" i="83"/>
  <c r="AMB50" i="83"/>
  <c r="AMA50" i="83"/>
  <c r="ALZ50" i="83"/>
  <c r="AMB49" i="83"/>
  <c r="AMA49" i="83"/>
  <c r="ALZ49" i="83"/>
  <c r="AMB48" i="83"/>
  <c r="AMA48" i="83"/>
  <c r="ALZ48" i="83"/>
  <c r="AMB47" i="83"/>
  <c r="AMA47" i="83"/>
  <c r="ALZ47" i="83"/>
  <c r="AMB46" i="83"/>
  <c r="AMA46" i="83"/>
  <c r="ALZ46" i="83"/>
  <c r="AMB11" i="83"/>
  <c r="AMA11" i="83"/>
  <c r="ALZ11" i="83"/>
  <c r="AMB9" i="83"/>
  <c r="AMA9" i="83"/>
  <c r="ALZ9" i="83"/>
  <c r="AMA1" i="83"/>
  <c r="ALV1" i="83"/>
  <c r="ALU110" i="83"/>
  <c r="ALT110" i="83"/>
  <c r="ALS110" i="83"/>
  <c r="ALU109" i="83"/>
  <c r="ALT109" i="83"/>
  <c r="ALS109" i="83"/>
  <c r="ALU108" i="83"/>
  <c r="ALT108" i="83"/>
  <c r="ALS108" i="83"/>
  <c r="ALU107" i="83"/>
  <c r="ALT107" i="83"/>
  <c r="ALS107" i="83"/>
  <c r="ALU106" i="83"/>
  <c r="ALT106" i="83"/>
  <c r="ALS106" i="83"/>
  <c r="ALU105" i="83"/>
  <c r="ALT105" i="83"/>
  <c r="ALS105" i="83"/>
  <c r="ALU104" i="83"/>
  <c r="ALT104" i="83"/>
  <c r="ALS104" i="83"/>
  <c r="ALU103" i="83"/>
  <c r="ALT103" i="83"/>
  <c r="ALS103" i="83"/>
  <c r="ALU102" i="83"/>
  <c r="ALT102" i="83"/>
  <c r="ALS102" i="83"/>
  <c r="ALU101" i="83"/>
  <c r="ALT101" i="83"/>
  <c r="ALS101" i="83"/>
  <c r="ALU100" i="83"/>
  <c r="ALT100" i="83"/>
  <c r="ALS100" i="83"/>
  <c r="ALU99" i="83"/>
  <c r="ALT99" i="83"/>
  <c r="ALS99" i="83"/>
  <c r="ALU98" i="83"/>
  <c r="ALT98" i="83"/>
  <c r="ALS98" i="83"/>
  <c r="ALU97" i="83"/>
  <c r="ALT97" i="83"/>
  <c r="ALS97" i="83"/>
  <c r="ALU96" i="83"/>
  <c r="ALT96" i="83"/>
  <c r="ALS96" i="83"/>
  <c r="ALU95" i="83"/>
  <c r="ALT95" i="83"/>
  <c r="ALS95" i="83"/>
  <c r="ALU94" i="83"/>
  <c r="ALT94" i="83"/>
  <c r="ALS94" i="83"/>
  <c r="ALU93" i="83"/>
  <c r="ALT93" i="83"/>
  <c r="ALS93" i="83"/>
  <c r="ALU92" i="83"/>
  <c r="ALT92" i="83"/>
  <c r="ALS92" i="83"/>
  <c r="ALU91" i="83"/>
  <c r="ALT91" i="83"/>
  <c r="ALS91" i="83"/>
  <c r="ALU90" i="83"/>
  <c r="ALT90" i="83"/>
  <c r="ALS90" i="83"/>
  <c r="ALU89" i="83"/>
  <c r="ALT89" i="83"/>
  <c r="ALS89" i="83"/>
  <c r="ALU88" i="83"/>
  <c r="ALT88" i="83"/>
  <c r="ALS88" i="83"/>
  <c r="ALU87" i="83"/>
  <c r="ALT87" i="83"/>
  <c r="ALS87" i="83"/>
  <c r="ALU86" i="83"/>
  <c r="ALT86" i="83"/>
  <c r="ALS86" i="83"/>
  <c r="ALU85" i="83"/>
  <c r="ALT85" i="83"/>
  <c r="ALS85" i="83"/>
  <c r="ALU84" i="83"/>
  <c r="ALT84" i="83"/>
  <c r="ALS84" i="83"/>
  <c r="ALU83" i="83"/>
  <c r="ALT83" i="83"/>
  <c r="ALS83" i="83"/>
  <c r="ALU82" i="83"/>
  <c r="ALT82" i="83"/>
  <c r="ALS82" i="83"/>
  <c r="ALU81" i="83"/>
  <c r="ALT81" i="83"/>
  <c r="ALS81" i="83"/>
  <c r="ALU80" i="83"/>
  <c r="ALT80" i="83"/>
  <c r="ALS80" i="83"/>
  <c r="ALU79" i="83"/>
  <c r="ALT79" i="83"/>
  <c r="ALS79" i="83"/>
  <c r="ALU78" i="83"/>
  <c r="ALT78" i="83"/>
  <c r="ALS78" i="83"/>
  <c r="ALU77" i="83"/>
  <c r="ALT77" i="83"/>
  <c r="ALS77" i="83"/>
  <c r="ALU76" i="83"/>
  <c r="ALT76" i="83"/>
  <c r="ALS76" i="83"/>
  <c r="ALU75" i="83"/>
  <c r="ALT75" i="83"/>
  <c r="ALS75" i="83"/>
  <c r="ALU74" i="83"/>
  <c r="ALT74" i="83"/>
  <c r="ALS74" i="83"/>
  <c r="ALU73" i="83"/>
  <c r="ALT73" i="83"/>
  <c r="ALS73" i="83"/>
  <c r="ALU72" i="83"/>
  <c r="ALT72" i="83"/>
  <c r="ALS72" i="83"/>
  <c r="ALU71" i="83"/>
  <c r="ALT71" i="83"/>
  <c r="ALS71" i="83"/>
  <c r="ALU70" i="83"/>
  <c r="ALT70" i="83"/>
  <c r="ALS70" i="83"/>
  <c r="ALU69" i="83"/>
  <c r="ALT69" i="83"/>
  <c r="ALS69" i="83"/>
  <c r="ALU68" i="83"/>
  <c r="ALT68" i="83"/>
  <c r="ALS68" i="83"/>
  <c r="ALU67" i="83"/>
  <c r="ALT67" i="83"/>
  <c r="ALS67" i="83"/>
  <c r="ALU66" i="83"/>
  <c r="ALT66" i="83"/>
  <c r="ALS66" i="83"/>
  <c r="ALU65" i="83"/>
  <c r="ALT65" i="83"/>
  <c r="ALS65" i="83"/>
  <c r="ALU64" i="83"/>
  <c r="ALT64" i="83"/>
  <c r="ALS64" i="83"/>
  <c r="ALU63" i="83"/>
  <c r="ALT63" i="83"/>
  <c r="ALS63" i="83"/>
  <c r="ALU62" i="83"/>
  <c r="ALT62" i="83"/>
  <c r="ALS62" i="83"/>
  <c r="ALU61" i="83"/>
  <c r="ALT61" i="83"/>
  <c r="ALS61" i="83"/>
  <c r="ALU60" i="83"/>
  <c r="ALT60" i="83"/>
  <c r="ALS60" i="83"/>
  <c r="ALU59" i="83"/>
  <c r="ALT59" i="83"/>
  <c r="ALS59" i="83"/>
  <c r="ALU58" i="83"/>
  <c r="ALT58" i="83"/>
  <c r="ALS58" i="83"/>
  <c r="ALU57" i="83"/>
  <c r="ALT57" i="83"/>
  <c r="ALS57" i="83"/>
  <c r="ALU56" i="83"/>
  <c r="ALT56" i="83"/>
  <c r="ALS56" i="83"/>
  <c r="ALU55" i="83"/>
  <c r="ALT55" i="83"/>
  <c r="ALS55" i="83"/>
  <c r="ALU54" i="83"/>
  <c r="ALT54" i="83"/>
  <c r="ALS54" i="83"/>
  <c r="ALU53" i="83"/>
  <c r="ALT53" i="83"/>
  <c r="ALS53" i="83"/>
  <c r="ALU52" i="83"/>
  <c r="ALT52" i="83"/>
  <c r="ALS52" i="83"/>
  <c r="ALU51" i="83"/>
  <c r="ALT51" i="83"/>
  <c r="ALS51" i="83"/>
  <c r="ALU50" i="83"/>
  <c r="ALT50" i="83"/>
  <c r="ALS50" i="83"/>
  <c r="ALU49" i="83"/>
  <c r="ALT49" i="83"/>
  <c r="ALS49" i="83"/>
  <c r="ALU48" i="83"/>
  <c r="ALT48" i="83"/>
  <c r="ALS48" i="83"/>
  <c r="ALU47" i="83"/>
  <c r="ALT47" i="83"/>
  <c r="ALS47" i="83"/>
  <c r="ALU46" i="83"/>
  <c r="ALT46" i="83"/>
  <c r="ALS46" i="83"/>
  <c r="ALU45" i="83"/>
  <c r="ALT45" i="83"/>
  <c r="ALS45" i="83"/>
  <c r="ALU44" i="83"/>
  <c r="ALT44" i="83"/>
  <c r="ALS44" i="83"/>
  <c r="ALU43" i="83"/>
  <c r="ALT43" i="83"/>
  <c r="ALS43" i="83"/>
  <c r="ALU42" i="83"/>
  <c r="ALT42" i="83"/>
  <c r="ALS42" i="83"/>
  <c r="ALU41" i="83"/>
  <c r="ALT41" i="83"/>
  <c r="ALS41" i="83"/>
  <c r="ALU11" i="83"/>
  <c r="ALT11" i="83"/>
  <c r="ALS11" i="83"/>
  <c r="ALU9" i="83"/>
  <c r="ALT9" i="83"/>
  <c r="ALS9" i="83"/>
  <c r="ALO1" i="83"/>
  <c r="ALN110" i="83"/>
  <c r="ALM110" i="83"/>
  <c r="ALL110" i="83"/>
  <c r="ALN109" i="83"/>
  <c r="ALM109" i="83"/>
  <c r="ALL109" i="83"/>
  <c r="ALN108" i="83"/>
  <c r="ALM108" i="83"/>
  <c r="ALL108" i="83"/>
  <c r="ALN107" i="83"/>
  <c r="ALM107" i="83"/>
  <c r="ALL107" i="83"/>
  <c r="ALN106" i="83"/>
  <c r="ALM106" i="83"/>
  <c r="ALL106" i="83"/>
  <c r="ALN105" i="83"/>
  <c r="ALM105" i="83"/>
  <c r="ALL105" i="83"/>
  <c r="ALN104" i="83"/>
  <c r="ALM104" i="83"/>
  <c r="ALL104" i="83"/>
  <c r="ALN103" i="83"/>
  <c r="ALM103" i="83"/>
  <c r="ALL103" i="83"/>
  <c r="ALN102" i="83"/>
  <c r="ALM102" i="83"/>
  <c r="ALL102" i="83"/>
  <c r="ALN101" i="83"/>
  <c r="ALM101" i="83"/>
  <c r="ALL101" i="83"/>
  <c r="ALN100" i="83"/>
  <c r="ALM100" i="83"/>
  <c r="ALL100" i="83"/>
  <c r="ALN99" i="83"/>
  <c r="ALM99" i="83"/>
  <c r="ALL99" i="83"/>
  <c r="ALN98" i="83"/>
  <c r="ALM98" i="83"/>
  <c r="ALL98" i="83"/>
  <c r="ALN97" i="83"/>
  <c r="ALM97" i="83"/>
  <c r="ALL97" i="83"/>
  <c r="ALN96" i="83"/>
  <c r="ALM96" i="83"/>
  <c r="ALL96" i="83"/>
  <c r="ALN95" i="83"/>
  <c r="ALM95" i="83"/>
  <c r="ALL95" i="83"/>
  <c r="ALN94" i="83"/>
  <c r="ALM94" i="83"/>
  <c r="ALL94" i="83"/>
  <c r="ALN93" i="83"/>
  <c r="ALM93" i="83"/>
  <c r="ALL93" i="83"/>
  <c r="ALN92" i="83"/>
  <c r="ALM92" i="83"/>
  <c r="ALL92" i="83"/>
  <c r="ALN91" i="83"/>
  <c r="ALM91" i="83"/>
  <c r="ALL91" i="83"/>
  <c r="ALN90" i="83"/>
  <c r="ALM90" i="83"/>
  <c r="ALL90" i="83"/>
  <c r="ALN89" i="83"/>
  <c r="ALM89" i="83"/>
  <c r="ALL89" i="83"/>
  <c r="ALN88" i="83"/>
  <c r="ALM88" i="83"/>
  <c r="ALL88" i="83"/>
  <c r="ALN87" i="83"/>
  <c r="ALM87" i="83"/>
  <c r="ALL87" i="83"/>
  <c r="ALN86" i="83"/>
  <c r="ALM86" i="83"/>
  <c r="ALL86" i="83"/>
  <c r="ALN85" i="83"/>
  <c r="ALM85" i="83"/>
  <c r="ALL85" i="83"/>
  <c r="ALN84" i="83"/>
  <c r="ALM84" i="83"/>
  <c r="ALL84" i="83"/>
  <c r="ALN83" i="83"/>
  <c r="ALM83" i="83"/>
  <c r="ALL83" i="83"/>
  <c r="ALN82" i="83"/>
  <c r="ALM82" i="83"/>
  <c r="ALL82" i="83"/>
  <c r="ALN81" i="83"/>
  <c r="ALM81" i="83"/>
  <c r="ALL81" i="83"/>
  <c r="ALN80" i="83"/>
  <c r="ALM80" i="83"/>
  <c r="ALL80" i="83"/>
  <c r="ALN79" i="83"/>
  <c r="ALM79" i="83"/>
  <c r="ALL79" i="83"/>
  <c r="ALN78" i="83"/>
  <c r="ALM78" i="83"/>
  <c r="ALL78" i="83"/>
  <c r="ALN77" i="83"/>
  <c r="ALM77" i="83"/>
  <c r="ALL77" i="83"/>
  <c r="ALN76" i="83"/>
  <c r="ALM76" i="83"/>
  <c r="ALL76" i="83"/>
  <c r="ALN75" i="83"/>
  <c r="ALM75" i="83"/>
  <c r="ALL75" i="83"/>
  <c r="ALN74" i="83"/>
  <c r="ALM74" i="83"/>
  <c r="ALL74" i="83"/>
  <c r="ALN73" i="83"/>
  <c r="ALM73" i="83"/>
  <c r="ALL73" i="83"/>
  <c r="ALN72" i="83"/>
  <c r="ALM72" i="83"/>
  <c r="ALL72" i="83"/>
  <c r="ALN71" i="83"/>
  <c r="ALM71" i="83"/>
  <c r="ALL71" i="83"/>
  <c r="ALN70" i="83"/>
  <c r="ALM70" i="83"/>
  <c r="ALL70" i="83"/>
  <c r="ALN69" i="83"/>
  <c r="ALM69" i="83"/>
  <c r="ALL69" i="83"/>
  <c r="ALN68" i="83"/>
  <c r="ALM68" i="83"/>
  <c r="ALL68" i="83"/>
  <c r="ALN67" i="83"/>
  <c r="ALM67" i="83"/>
  <c r="ALL67" i="83"/>
  <c r="ALN66" i="83"/>
  <c r="ALM66" i="83"/>
  <c r="ALL66" i="83"/>
  <c r="ALN65" i="83"/>
  <c r="ALM65" i="83"/>
  <c r="ALL65" i="83"/>
  <c r="ALN64" i="83"/>
  <c r="ALM64" i="83"/>
  <c r="ALL64" i="83"/>
  <c r="ALN63" i="83"/>
  <c r="ALM63" i="83"/>
  <c r="ALL63" i="83"/>
  <c r="ALN62" i="83"/>
  <c r="ALM62" i="83"/>
  <c r="ALL62" i="83"/>
  <c r="ALN61" i="83"/>
  <c r="ALM61" i="83"/>
  <c r="ALL61" i="83"/>
  <c r="ALN60" i="83"/>
  <c r="ALM60" i="83"/>
  <c r="ALL60" i="83"/>
  <c r="ALN59" i="83"/>
  <c r="ALM59" i="83"/>
  <c r="ALL59" i="83"/>
  <c r="ALN58" i="83"/>
  <c r="ALM58" i="83"/>
  <c r="ALL58" i="83"/>
  <c r="ALN57" i="83"/>
  <c r="ALM57" i="83"/>
  <c r="ALL57" i="83"/>
  <c r="ALN56" i="83"/>
  <c r="ALM56" i="83"/>
  <c r="ALL56" i="83"/>
  <c r="ALN55" i="83"/>
  <c r="ALM55" i="83"/>
  <c r="ALL55" i="83"/>
  <c r="ALN54" i="83"/>
  <c r="ALM54" i="83"/>
  <c r="ALL54" i="83"/>
  <c r="ALN53" i="83"/>
  <c r="ALM53" i="83"/>
  <c r="ALL53" i="83"/>
  <c r="ALN52" i="83"/>
  <c r="ALM52" i="83"/>
  <c r="ALL52" i="83"/>
  <c r="ALN51" i="83"/>
  <c r="ALM51" i="83"/>
  <c r="ALL51" i="83"/>
  <c r="ALN50" i="83"/>
  <c r="ALM50" i="83"/>
  <c r="ALL50" i="83"/>
  <c r="ALN49" i="83"/>
  <c r="ALM49" i="83"/>
  <c r="ALL49" i="83"/>
  <c r="ALN48" i="83"/>
  <c r="ALM48" i="83"/>
  <c r="ALL48" i="83"/>
  <c r="ALN47" i="83"/>
  <c r="ALM47" i="83"/>
  <c r="ALL47" i="83"/>
  <c r="ALN46" i="83"/>
  <c r="ALM46" i="83"/>
  <c r="ALL46" i="83"/>
  <c r="ALN45" i="83"/>
  <c r="ALM45" i="83"/>
  <c r="ALL45" i="83"/>
  <c r="ALN44" i="83"/>
  <c r="ALM44" i="83"/>
  <c r="ALL44" i="83"/>
  <c r="ALN43" i="83"/>
  <c r="ALM43" i="83"/>
  <c r="ALL43" i="83"/>
  <c r="ALN42" i="83"/>
  <c r="ALM42" i="83"/>
  <c r="ALL42" i="83"/>
  <c r="ALN41" i="83"/>
  <c r="ALM41" i="83"/>
  <c r="ALL41" i="83"/>
  <c r="ALN40" i="83"/>
  <c r="ALM40" i="83"/>
  <c r="ALL40" i="83"/>
  <c r="ALN11" i="83"/>
  <c r="ALM11" i="83"/>
  <c r="ALL11" i="83"/>
  <c r="ALN9" i="83"/>
  <c r="ALM9" i="83"/>
  <c r="ALL9" i="83"/>
  <c r="ALN1" i="83"/>
  <c r="ALL1" i="83"/>
  <c r="ALH1" i="83"/>
  <c r="ALM1" i="83" s="1"/>
  <c r="ALG110" i="83"/>
  <c r="ALF110" i="83"/>
  <c r="ALE110" i="83"/>
  <c r="ALG109" i="83"/>
  <c r="ALF109" i="83"/>
  <c r="ALE109" i="83"/>
  <c r="ALG108" i="83"/>
  <c r="ALF108" i="83"/>
  <c r="ALE108" i="83"/>
  <c r="ALG107" i="83"/>
  <c r="ALF107" i="83"/>
  <c r="ALE107" i="83"/>
  <c r="ALG106" i="83"/>
  <c r="ALF106" i="83"/>
  <c r="ALE106" i="83"/>
  <c r="ALG105" i="83"/>
  <c r="ALF105" i="83"/>
  <c r="ALE105" i="83"/>
  <c r="ALG104" i="83"/>
  <c r="ALF104" i="83"/>
  <c r="ALE104" i="83"/>
  <c r="ALG103" i="83"/>
  <c r="ALF103" i="83"/>
  <c r="ALE103" i="83"/>
  <c r="ALG102" i="83"/>
  <c r="ALF102" i="83"/>
  <c r="ALE102" i="83"/>
  <c r="ALG101" i="83"/>
  <c r="ALF101" i="83"/>
  <c r="ALE101" i="83"/>
  <c r="ALG100" i="83"/>
  <c r="ALF100" i="83"/>
  <c r="ALE100" i="83"/>
  <c r="ALG99" i="83"/>
  <c r="ALF99" i="83"/>
  <c r="ALE99" i="83"/>
  <c r="ALG98" i="83"/>
  <c r="ALF98" i="83"/>
  <c r="ALE98" i="83"/>
  <c r="ALG97" i="83"/>
  <c r="ALF97" i="83"/>
  <c r="ALE97" i="83"/>
  <c r="ALG96" i="83"/>
  <c r="ALF96" i="83"/>
  <c r="ALE96" i="83"/>
  <c r="ALG95" i="83"/>
  <c r="ALF95" i="83"/>
  <c r="ALE95" i="83"/>
  <c r="ALG94" i="83"/>
  <c r="ALF94" i="83"/>
  <c r="ALE94" i="83"/>
  <c r="ALG93" i="83"/>
  <c r="ALF93" i="83"/>
  <c r="ALE93" i="83"/>
  <c r="ALG92" i="83"/>
  <c r="ALF92" i="83"/>
  <c r="ALE92" i="83"/>
  <c r="ALG91" i="83"/>
  <c r="ALF91" i="83"/>
  <c r="ALE91" i="83"/>
  <c r="ALG90" i="83"/>
  <c r="ALF90" i="83"/>
  <c r="ALE90" i="83"/>
  <c r="ALG89" i="83"/>
  <c r="ALF89" i="83"/>
  <c r="ALE89" i="83"/>
  <c r="ALG88" i="83"/>
  <c r="ALF88" i="83"/>
  <c r="ALE88" i="83"/>
  <c r="ALG87" i="83"/>
  <c r="ALF87" i="83"/>
  <c r="ALE87" i="83"/>
  <c r="ALG86" i="83"/>
  <c r="ALF86" i="83"/>
  <c r="ALE86" i="83"/>
  <c r="ALG85" i="83"/>
  <c r="ALF85" i="83"/>
  <c r="ALE85" i="83"/>
  <c r="ALG84" i="83"/>
  <c r="ALF84" i="83"/>
  <c r="ALE84" i="83"/>
  <c r="ALG83" i="83"/>
  <c r="ALF83" i="83"/>
  <c r="ALE83" i="83"/>
  <c r="ALG82" i="83"/>
  <c r="ALF82" i="83"/>
  <c r="ALE82" i="83"/>
  <c r="ALG81" i="83"/>
  <c r="ALF81" i="83"/>
  <c r="ALE81" i="83"/>
  <c r="ALG80" i="83"/>
  <c r="ALF80" i="83"/>
  <c r="ALE80" i="83"/>
  <c r="ALG79" i="83"/>
  <c r="ALF79" i="83"/>
  <c r="ALE79" i="83"/>
  <c r="ALG78" i="83"/>
  <c r="ALF78" i="83"/>
  <c r="ALE78" i="83"/>
  <c r="ALG77" i="83"/>
  <c r="ALF77" i="83"/>
  <c r="ALE77" i="83"/>
  <c r="ALG76" i="83"/>
  <c r="ALF76" i="83"/>
  <c r="ALE76" i="83"/>
  <c r="ALG75" i="83"/>
  <c r="ALF75" i="83"/>
  <c r="ALE75" i="83"/>
  <c r="ALG74" i="83"/>
  <c r="ALF74" i="83"/>
  <c r="ALE74" i="83"/>
  <c r="ALG73" i="83"/>
  <c r="ALF73" i="83"/>
  <c r="ALE73" i="83"/>
  <c r="ALG72" i="83"/>
  <c r="ALF72" i="83"/>
  <c r="ALE72" i="83"/>
  <c r="ALG71" i="83"/>
  <c r="ALF71" i="83"/>
  <c r="ALE71" i="83"/>
  <c r="ALG70" i="83"/>
  <c r="ALF70" i="83"/>
  <c r="ALE70" i="83"/>
  <c r="ALG69" i="83"/>
  <c r="ALF69" i="83"/>
  <c r="ALE69" i="83"/>
  <c r="ALG68" i="83"/>
  <c r="ALF68" i="83"/>
  <c r="ALE68" i="83"/>
  <c r="ALG67" i="83"/>
  <c r="ALF67" i="83"/>
  <c r="ALE67" i="83"/>
  <c r="ALG66" i="83"/>
  <c r="ALF66" i="83"/>
  <c r="ALE66" i="83"/>
  <c r="ALG65" i="83"/>
  <c r="ALF65" i="83"/>
  <c r="ALE65" i="83"/>
  <c r="ALG64" i="83"/>
  <c r="ALF64" i="83"/>
  <c r="ALE64" i="83"/>
  <c r="ALG63" i="83"/>
  <c r="ALF63" i="83"/>
  <c r="ALE63" i="83"/>
  <c r="ALG62" i="83"/>
  <c r="ALF62" i="83"/>
  <c r="ALE62" i="83"/>
  <c r="ALG61" i="83"/>
  <c r="ALF61" i="83"/>
  <c r="ALE61" i="83"/>
  <c r="ALG60" i="83"/>
  <c r="ALF60" i="83"/>
  <c r="ALE60" i="83"/>
  <c r="ALG59" i="83"/>
  <c r="ALF59" i="83"/>
  <c r="ALE59" i="83"/>
  <c r="ALG58" i="83"/>
  <c r="ALF58" i="83"/>
  <c r="ALE58" i="83"/>
  <c r="ALG57" i="83"/>
  <c r="ALF57" i="83"/>
  <c r="ALE57" i="83"/>
  <c r="ALG56" i="83"/>
  <c r="ALF56" i="83"/>
  <c r="ALE56" i="83"/>
  <c r="ALG55" i="83"/>
  <c r="ALF55" i="83"/>
  <c r="ALE55" i="83"/>
  <c r="ALG54" i="83"/>
  <c r="ALF54" i="83"/>
  <c r="ALE54" i="83"/>
  <c r="ALG53" i="83"/>
  <c r="ALF53" i="83"/>
  <c r="ALE53" i="83"/>
  <c r="ALG52" i="83"/>
  <c r="ALF52" i="83"/>
  <c r="ALE52" i="83"/>
  <c r="ALG51" i="83"/>
  <c r="ALF51" i="83"/>
  <c r="ALE51" i="83"/>
  <c r="ALG50" i="83"/>
  <c r="ALF50" i="83"/>
  <c r="ALE50" i="83"/>
  <c r="ALG49" i="83"/>
  <c r="ALF49" i="83"/>
  <c r="ALE49" i="83"/>
  <c r="ALG48" i="83"/>
  <c r="ALF48" i="83"/>
  <c r="ALE48" i="83"/>
  <c r="ALG47" i="83"/>
  <c r="ALF47" i="83"/>
  <c r="ALE47" i="83"/>
  <c r="ALG46" i="83"/>
  <c r="ALF46" i="83"/>
  <c r="ALE46" i="83"/>
  <c r="ALG45" i="83"/>
  <c r="ALF45" i="83"/>
  <c r="ALE45" i="83"/>
  <c r="ALG44" i="83"/>
  <c r="ALF44" i="83"/>
  <c r="ALE44" i="83"/>
  <c r="ALG11" i="83"/>
  <c r="ALF11" i="83"/>
  <c r="ALE11" i="83"/>
  <c r="ALG9" i="83"/>
  <c r="ALF9" i="83"/>
  <c r="ALE9" i="83"/>
  <c r="ALF1" i="83"/>
  <c r="ALA1" i="83"/>
  <c r="AKZ110" i="83"/>
  <c r="AKY110" i="83"/>
  <c r="AKX110" i="83"/>
  <c r="AKZ109" i="83"/>
  <c r="AKY109" i="83"/>
  <c r="AKX109" i="83"/>
  <c r="AKZ108" i="83"/>
  <c r="AKY108" i="83"/>
  <c r="AKX108" i="83"/>
  <c r="AKZ107" i="83"/>
  <c r="AKY107" i="83"/>
  <c r="AKX107" i="83"/>
  <c r="AKZ106" i="83"/>
  <c r="AKY106" i="83"/>
  <c r="AKX106" i="83"/>
  <c r="AKZ105" i="83"/>
  <c r="AKY105" i="83"/>
  <c r="AKX105" i="83"/>
  <c r="AKZ104" i="83"/>
  <c r="AKY104" i="83"/>
  <c r="AKX104" i="83"/>
  <c r="AKZ103" i="83"/>
  <c r="AKY103" i="83"/>
  <c r="AKX103" i="83"/>
  <c r="AKZ102" i="83"/>
  <c r="AKY102" i="83"/>
  <c r="AKX102" i="83"/>
  <c r="AKZ101" i="83"/>
  <c r="AKY101" i="83"/>
  <c r="AKX101" i="83"/>
  <c r="AKZ100" i="83"/>
  <c r="AKY100" i="83"/>
  <c r="AKX100" i="83"/>
  <c r="AKZ99" i="83"/>
  <c r="AKY99" i="83"/>
  <c r="AKX99" i="83"/>
  <c r="AKZ98" i="83"/>
  <c r="AKY98" i="83"/>
  <c r="AKX98" i="83"/>
  <c r="AKZ97" i="83"/>
  <c r="AKY97" i="83"/>
  <c r="AKX97" i="83"/>
  <c r="AKZ96" i="83"/>
  <c r="AKY96" i="83"/>
  <c r="AKX96" i="83"/>
  <c r="AKZ95" i="83"/>
  <c r="AKY95" i="83"/>
  <c r="AKX95" i="83"/>
  <c r="AKZ94" i="83"/>
  <c r="AKY94" i="83"/>
  <c r="AKX94" i="83"/>
  <c r="AKZ93" i="83"/>
  <c r="AKY93" i="83"/>
  <c r="AKX93" i="83"/>
  <c r="AKZ92" i="83"/>
  <c r="AKY92" i="83"/>
  <c r="AKX92" i="83"/>
  <c r="AKZ91" i="83"/>
  <c r="AKY91" i="83"/>
  <c r="AKX91" i="83"/>
  <c r="AKZ90" i="83"/>
  <c r="AKY90" i="83"/>
  <c r="AKX90" i="83"/>
  <c r="AKZ89" i="83"/>
  <c r="AKY89" i="83"/>
  <c r="AKX89" i="83"/>
  <c r="AKZ88" i="83"/>
  <c r="AKY88" i="83"/>
  <c r="AKX88" i="83"/>
  <c r="AKZ87" i="83"/>
  <c r="AKY87" i="83"/>
  <c r="AKX87" i="83"/>
  <c r="AKZ86" i="83"/>
  <c r="AKY86" i="83"/>
  <c r="AKX86" i="83"/>
  <c r="AKZ85" i="83"/>
  <c r="AKY85" i="83"/>
  <c r="AKX85" i="83"/>
  <c r="AKZ84" i="83"/>
  <c r="AKY84" i="83"/>
  <c r="AKX84" i="83"/>
  <c r="AKZ83" i="83"/>
  <c r="AKY83" i="83"/>
  <c r="AKX83" i="83"/>
  <c r="AKZ82" i="83"/>
  <c r="AKY82" i="83"/>
  <c r="AKX82" i="83"/>
  <c r="AKZ81" i="83"/>
  <c r="AKY81" i="83"/>
  <c r="AKX81" i="83"/>
  <c r="AKZ80" i="83"/>
  <c r="AKY80" i="83"/>
  <c r="AKX80" i="83"/>
  <c r="AKZ79" i="83"/>
  <c r="AKY79" i="83"/>
  <c r="AKX79" i="83"/>
  <c r="AKZ78" i="83"/>
  <c r="AKY78" i="83"/>
  <c r="AKX78" i="83"/>
  <c r="AKZ77" i="83"/>
  <c r="AKY77" i="83"/>
  <c r="AKX77" i="83"/>
  <c r="AKZ76" i="83"/>
  <c r="AKY76" i="83"/>
  <c r="AKX76" i="83"/>
  <c r="AKZ75" i="83"/>
  <c r="AKY75" i="83"/>
  <c r="AKX75" i="83"/>
  <c r="AKZ74" i="83"/>
  <c r="AKY74" i="83"/>
  <c r="AKX74" i="83"/>
  <c r="AKZ73" i="83"/>
  <c r="AKY73" i="83"/>
  <c r="AKX73" i="83"/>
  <c r="AKZ72" i="83"/>
  <c r="AKY72" i="83"/>
  <c r="AKX72" i="83"/>
  <c r="AKZ71" i="83"/>
  <c r="AKY71" i="83"/>
  <c r="AKX71" i="83"/>
  <c r="AKZ70" i="83"/>
  <c r="AKY70" i="83"/>
  <c r="AKX70" i="83"/>
  <c r="AKZ69" i="83"/>
  <c r="AKY69" i="83"/>
  <c r="AKX69" i="83"/>
  <c r="AKZ68" i="83"/>
  <c r="AKY68" i="83"/>
  <c r="AKX68" i="83"/>
  <c r="AKZ67" i="83"/>
  <c r="AKY67" i="83"/>
  <c r="AKX67" i="83"/>
  <c r="AKZ66" i="83"/>
  <c r="AKY66" i="83"/>
  <c r="AKX66" i="83"/>
  <c r="AKZ65" i="83"/>
  <c r="AKY65" i="83"/>
  <c r="AKX65" i="83"/>
  <c r="AKZ64" i="83"/>
  <c r="AKY64" i="83"/>
  <c r="AKX64" i="83"/>
  <c r="AKZ63" i="83"/>
  <c r="AKY63" i="83"/>
  <c r="AKX63" i="83"/>
  <c r="AKZ62" i="83"/>
  <c r="AKY62" i="83"/>
  <c r="AKX62" i="83"/>
  <c r="AKZ61" i="83"/>
  <c r="AKY61" i="83"/>
  <c r="AKX61" i="83"/>
  <c r="AKZ60" i="83"/>
  <c r="AKY60" i="83"/>
  <c r="AKX60" i="83"/>
  <c r="AKZ59" i="83"/>
  <c r="AKY59" i="83"/>
  <c r="AKX59" i="83"/>
  <c r="AKZ58" i="83"/>
  <c r="AKY58" i="83"/>
  <c r="AKX58" i="83"/>
  <c r="AKZ57" i="83"/>
  <c r="AKY57" i="83"/>
  <c r="AKX57" i="83"/>
  <c r="AKZ56" i="83"/>
  <c r="AKY56" i="83"/>
  <c r="AKX56" i="83"/>
  <c r="AKZ55" i="83"/>
  <c r="AKY55" i="83"/>
  <c r="AKX55" i="83"/>
  <c r="AKZ54" i="83"/>
  <c r="AKY54" i="83"/>
  <c r="AKX54" i="83"/>
  <c r="AKZ53" i="83"/>
  <c r="AKY53" i="83"/>
  <c r="AKX53" i="83"/>
  <c r="AKZ52" i="83"/>
  <c r="AKY52" i="83"/>
  <c r="AKX52" i="83"/>
  <c r="AKZ51" i="83"/>
  <c r="AKY51" i="83"/>
  <c r="AKX51" i="83"/>
  <c r="AKZ50" i="83"/>
  <c r="AKY50" i="83"/>
  <c r="AKX50" i="83"/>
  <c r="AKZ49" i="83"/>
  <c r="AKY49" i="83"/>
  <c r="AKX49" i="83"/>
  <c r="AKZ48" i="83"/>
  <c r="AKY48" i="83"/>
  <c r="AKX48" i="83"/>
  <c r="AKZ47" i="83"/>
  <c r="AKY47" i="83"/>
  <c r="AKX47" i="83"/>
  <c r="AKZ46" i="83"/>
  <c r="AKY46" i="83"/>
  <c r="AKX46" i="83"/>
  <c r="AKZ45" i="83"/>
  <c r="AKY45" i="83"/>
  <c r="AKX45" i="83"/>
  <c r="AKZ11" i="83"/>
  <c r="AKY11" i="83"/>
  <c r="AKX11" i="83"/>
  <c r="AKZ9" i="83"/>
  <c r="AKY9" i="83"/>
  <c r="AKX9" i="83"/>
  <c r="AKT1" i="83"/>
  <c r="AKS110" i="83"/>
  <c r="AKR110" i="83"/>
  <c r="AKQ110" i="83"/>
  <c r="AKS109" i="83"/>
  <c r="AKR109" i="83"/>
  <c r="AKQ109" i="83"/>
  <c r="AKS108" i="83"/>
  <c r="AKR108" i="83"/>
  <c r="AKQ108" i="83"/>
  <c r="AKS107" i="83"/>
  <c r="AKR107" i="83"/>
  <c r="AKQ107" i="83"/>
  <c r="AKS106" i="83"/>
  <c r="AKR106" i="83"/>
  <c r="AKQ106" i="83"/>
  <c r="AKS105" i="83"/>
  <c r="AKR105" i="83"/>
  <c r="AKQ105" i="83"/>
  <c r="AKS104" i="83"/>
  <c r="AKR104" i="83"/>
  <c r="AKQ104" i="83"/>
  <c r="AKS103" i="83"/>
  <c r="AKR103" i="83"/>
  <c r="AKQ103" i="83"/>
  <c r="AKS102" i="83"/>
  <c r="AKR102" i="83"/>
  <c r="AKQ102" i="83"/>
  <c r="AKS101" i="83"/>
  <c r="AKR101" i="83"/>
  <c r="AKQ101" i="83"/>
  <c r="AKS100" i="83"/>
  <c r="AKR100" i="83"/>
  <c r="AKQ100" i="83"/>
  <c r="AKS99" i="83"/>
  <c r="AKR99" i="83"/>
  <c r="AKQ99" i="83"/>
  <c r="AKS98" i="83"/>
  <c r="AKR98" i="83"/>
  <c r="AKQ98" i="83"/>
  <c r="AKS97" i="83"/>
  <c r="AKR97" i="83"/>
  <c r="AKQ97" i="83"/>
  <c r="AKS96" i="83"/>
  <c r="AKR96" i="83"/>
  <c r="AKQ96" i="83"/>
  <c r="AKS95" i="83"/>
  <c r="AKR95" i="83"/>
  <c r="AKQ95" i="83"/>
  <c r="AKS94" i="83"/>
  <c r="AKR94" i="83"/>
  <c r="AKQ94" i="83"/>
  <c r="AKS93" i="83"/>
  <c r="AKR93" i="83"/>
  <c r="AKQ93" i="83"/>
  <c r="AKS92" i="83"/>
  <c r="AKR92" i="83"/>
  <c r="AKQ92" i="83"/>
  <c r="AKS91" i="83"/>
  <c r="AKR91" i="83"/>
  <c r="AKQ91" i="83"/>
  <c r="AKS90" i="83"/>
  <c r="AKR90" i="83"/>
  <c r="AKQ90" i="83"/>
  <c r="AKS89" i="83"/>
  <c r="AKR89" i="83"/>
  <c r="AKQ89" i="83"/>
  <c r="AKS88" i="83"/>
  <c r="AKR88" i="83"/>
  <c r="AKQ88" i="83"/>
  <c r="AKS87" i="83"/>
  <c r="AKR87" i="83"/>
  <c r="AKQ87" i="83"/>
  <c r="AKS86" i="83"/>
  <c r="AKR86" i="83"/>
  <c r="AKQ86" i="83"/>
  <c r="AKS85" i="83"/>
  <c r="AKR85" i="83"/>
  <c r="AKQ85" i="83"/>
  <c r="AKS84" i="83"/>
  <c r="AKR84" i="83"/>
  <c r="AKQ84" i="83"/>
  <c r="AKS83" i="83"/>
  <c r="AKR83" i="83"/>
  <c r="AKQ83" i="83"/>
  <c r="AKS82" i="83"/>
  <c r="AKR82" i="83"/>
  <c r="AKQ82" i="83"/>
  <c r="AKS81" i="83"/>
  <c r="AKR81" i="83"/>
  <c r="AKQ81" i="83"/>
  <c r="AKS80" i="83"/>
  <c r="AKR80" i="83"/>
  <c r="AKQ80" i="83"/>
  <c r="AKS79" i="83"/>
  <c r="AKR79" i="83"/>
  <c r="AKQ79" i="83"/>
  <c r="AKS78" i="83"/>
  <c r="AKR78" i="83"/>
  <c r="AKQ78" i="83"/>
  <c r="AKS77" i="83"/>
  <c r="AKR77" i="83"/>
  <c r="AKQ77" i="83"/>
  <c r="AKS76" i="83"/>
  <c r="AKR76" i="83"/>
  <c r="AKQ76" i="83"/>
  <c r="AKS75" i="83"/>
  <c r="AKR75" i="83"/>
  <c r="AKQ75" i="83"/>
  <c r="AKS74" i="83"/>
  <c r="AKR74" i="83"/>
  <c r="AKQ74" i="83"/>
  <c r="AKS73" i="83"/>
  <c r="AKR73" i="83"/>
  <c r="AKQ73" i="83"/>
  <c r="AKS72" i="83"/>
  <c r="AKR72" i="83"/>
  <c r="AKQ72" i="83"/>
  <c r="AKS71" i="83"/>
  <c r="AKR71" i="83"/>
  <c r="AKQ71" i="83"/>
  <c r="AKS70" i="83"/>
  <c r="AKR70" i="83"/>
  <c r="AKQ70" i="83"/>
  <c r="AKS69" i="83"/>
  <c r="AKR69" i="83"/>
  <c r="AKQ69" i="83"/>
  <c r="AKS68" i="83"/>
  <c r="AKR68" i="83"/>
  <c r="AKQ68" i="83"/>
  <c r="AKS67" i="83"/>
  <c r="AKR67" i="83"/>
  <c r="AKQ67" i="83"/>
  <c r="AKS66" i="83"/>
  <c r="AKR66" i="83"/>
  <c r="AKQ66" i="83"/>
  <c r="AKS65" i="83"/>
  <c r="AKR65" i="83"/>
  <c r="AKQ65" i="83"/>
  <c r="AKS64" i="83"/>
  <c r="AKR64" i="83"/>
  <c r="AKQ64" i="83"/>
  <c r="AKS63" i="83"/>
  <c r="AKR63" i="83"/>
  <c r="AKQ63" i="83"/>
  <c r="AKS62" i="83"/>
  <c r="AKR62" i="83"/>
  <c r="AKQ62" i="83"/>
  <c r="AKS61" i="83"/>
  <c r="AKR61" i="83"/>
  <c r="AKQ61" i="83"/>
  <c r="AKS60" i="83"/>
  <c r="AKR60" i="83"/>
  <c r="AKQ60" i="83"/>
  <c r="AKS59" i="83"/>
  <c r="AKR59" i="83"/>
  <c r="AKQ59" i="83"/>
  <c r="AKS58" i="83"/>
  <c r="AKR58" i="83"/>
  <c r="AKQ58" i="83"/>
  <c r="AKS57" i="83"/>
  <c r="AKR57" i="83"/>
  <c r="AKQ57" i="83"/>
  <c r="AKS56" i="83"/>
  <c r="AKR56" i="83"/>
  <c r="AKQ56" i="83"/>
  <c r="AKS55" i="83"/>
  <c r="AKR55" i="83"/>
  <c r="AKQ55" i="83"/>
  <c r="AKS54" i="83"/>
  <c r="AKR54" i="83"/>
  <c r="AKQ54" i="83"/>
  <c r="AKS53" i="83"/>
  <c r="AKR53" i="83"/>
  <c r="AKQ53" i="83"/>
  <c r="AKS52" i="83"/>
  <c r="AKR52" i="83"/>
  <c r="AKQ52" i="83"/>
  <c r="AKS51" i="83"/>
  <c r="AKR51" i="83"/>
  <c r="AKQ51" i="83"/>
  <c r="AKS50" i="83"/>
  <c r="AKR50" i="83"/>
  <c r="AKQ50" i="83"/>
  <c r="AKS49" i="83"/>
  <c r="AKR49" i="83"/>
  <c r="AKQ49" i="83"/>
  <c r="AKS48" i="83"/>
  <c r="AKR48" i="83"/>
  <c r="AKQ48" i="83"/>
  <c r="AKS47" i="83"/>
  <c r="AKR47" i="83"/>
  <c r="AKQ47" i="83"/>
  <c r="AKS46" i="83"/>
  <c r="AKR46" i="83"/>
  <c r="AKQ46" i="83"/>
  <c r="AKS11" i="83"/>
  <c r="AKR11" i="83"/>
  <c r="AKQ11" i="83"/>
  <c r="AKS9" i="83"/>
  <c r="AKR9" i="83"/>
  <c r="AKQ9" i="83"/>
  <c r="AKS1" i="83"/>
  <c r="AKQ1" i="83"/>
  <c r="AKM1" i="83"/>
  <c r="AKR1" i="83" s="1"/>
  <c r="AKL110" i="83"/>
  <c r="AKK110" i="83"/>
  <c r="AKJ110" i="83"/>
  <c r="AKL109" i="83"/>
  <c r="AKK109" i="83"/>
  <c r="AKJ109" i="83"/>
  <c r="AKL108" i="83"/>
  <c r="AKK108" i="83"/>
  <c r="AKJ108" i="83"/>
  <c r="AKL107" i="83"/>
  <c r="AKK107" i="83"/>
  <c r="AKJ107" i="83"/>
  <c r="AKL106" i="83"/>
  <c r="AKK106" i="83"/>
  <c r="AKJ106" i="83"/>
  <c r="AKL105" i="83"/>
  <c r="AKK105" i="83"/>
  <c r="AKJ105" i="83"/>
  <c r="AKL104" i="83"/>
  <c r="AKK104" i="83"/>
  <c r="AKJ104" i="83"/>
  <c r="AKL103" i="83"/>
  <c r="AKK103" i="83"/>
  <c r="AKJ103" i="83"/>
  <c r="AKL102" i="83"/>
  <c r="AKK102" i="83"/>
  <c r="AKJ102" i="83"/>
  <c r="AKL101" i="83"/>
  <c r="AKK101" i="83"/>
  <c r="AKJ101" i="83"/>
  <c r="AKL100" i="83"/>
  <c r="AKK100" i="83"/>
  <c r="AKJ100" i="83"/>
  <c r="AKL99" i="83"/>
  <c r="AKK99" i="83"/>
  <c r="AKJ99" i="83"/>
  <c r="AKL98" i="83"/>
  <c r="AKK98" i="83"/>
  <c r="AKJ98" i="83"/>
  <c r="AKL97" i="83"/>
  <c r="AKK97" i="83"/>
  <c r="AKJ97" i="83"/>
  <c r="AKL96" i="83"/>
  <c r="AKK96" i="83"/>
  <c r="AKJ96" i="83"/>
  <c r="AKL95" i="83"/>
  <c r="AKK95" i="83"/>
  <c r="AKJ95" i="83"/>
  <c r="AKL94" i="83"/>
  <c r="AKK94" i="83"/>
  <c r="AKJ94" i="83"/>
  <c r="AKL93" i="83"/>
  <c r="AKK93" i="83"/>
  <c r="AKJ93" i="83"/>
  <c r="AKL92" i="83"/>
  <c r="AKK92" i="83"/>
  <c r="AKJ92" i="83"/>
  <c r="AKL91" i="83"/>
  <c r="AKK91" i="83"/>
  <c r="AKJ91" i="83"/>
  <c r="AKL90" i="83"/>
  <c r="AKK90" i="83"/>
  <c r="AKJ90" i="83"/>
  <c r="AKL89" i="83"/>
  <c r="AKK89" i="83"/>
  <c r="AKJ89" i="83"/>
  <c r="AKL88" i="83"/>
  <c r="AKK88" i="83"/>
  <c r="AKJ88" i="83"/>
  <c r="AKL87" i="83"/>
  <c r="AKK87" i="83"/>
  <c r="AKJ87" i="83"/>
  <c r="AKL86" i="83"/>
  <c r="AKK86" i="83"/>
  <c r="AKJ86" i="83"/>
  <c r="AKL85" i="83"/>
  <c r="AKK85" i="83"/>
  <c r="AKJ85" i="83"/>
  <c r="AKL84" i="83"/>
  <c r="AKK84" i="83"/>
  <c r="AKJ84" i="83"/>
  <c r="AKL83" i="83"/>
  <c r="AKK83" i="83"/>
  <c r="AKJ83" i="83"/>
  <c r="AKL82" i="83"/>
  <c r="AKK82" i="83"/>
  <c r="AKJ82" i="83"/>
  <c r="AKL81" i="83"/>
  <c r="AKK81" i="83"/>
  <c r="AKJ81" i="83"/>
  <c r="AKL80" i="83"/>
  <c r="AKK80" i="83"/>
  <c r="AKJ80" i="83"/>
  <c r="AKL79" i="83"/>
  <c r="AKK79" i="83"/>
  <c r="AKJ79" i="83"/>
  <c r="AKL78" i="83"/>
  <c r="AKK78" i="83"/>
  <c r="AKJ78" i="83"/>
  <c r="AKL77" i="83"/>
  <c r="AKK77" i="83"/>
  <c r="AKJ77" i="83"/>
  <c r="AKL76" i="83"/>
  <c r="AKK76" i="83"/>
  <c r="AKJ76" i="83"/>
  <c r="AKL75" i="83"/>
  <c r="AKK75" i="83"/>
  <c r="AKJ75" i="83"/>
  <c r="AKL74" i="83"/>
  <c r="AKK74" i="83"/>
  <c r="AKJ74" i="83"/>
  <c r="AKL73" i="83"/>
  <c r="AKK73" i="83"/>
  <c r="AKJ73" i="83"/>
  <c r="AKL72" i="83"/>
  <c r="AKK72" i="83"/>
  <c r="AKJ72" i="83"/>
  <c r="AKL71" i="83"/>
  <c r="AKK71" i="83"/>
  <c r="AKJ71" i="83"/>
  <c r="AKL70" i="83"/>
  <c r="AKK70" i="83"/>
  <c r="AKJ70" i="83"/>
  <c r="AKL69" i="83"/>
  <c r="AKK69" i="83"/>
  <c r="AKJ69" i="83"/>
  <c r="AKL68" i="83"/>
  <c r="AKK68" i="83"/>
  <c r="AKJ68" i="83"/>
  <c r="AKL67" i="83"/>
  <c r="AKK67" i="83"/>
  <c r="AKJ67" i="83"/>
  <c r="AKL66" i="83"/>
  <c r="AKK66" i="83"/>
  <c r="AKJ66" i="83"/>
  <c r="AKL65" i="83"/>
  <c r="AKK65" i="83"/>
  <c r="AKJ65" i="83"/>
  <c r="AKL64" i="83"/>
  <c r="AKK64" i="83"/>
  <c r="AKJ64" i="83"/>
  <c r="AKL63" i="83"/>
  <c r="AKK63" i="83"/>
  <c r="AKJ63" i="83"/>
  <c r="AKL62" i="83"/>
  <c r="AKK62" i="83"/>
  <c r="AKJ62" i="83"/>
  <c r="AKL61" i="83"/>
  <c r="AKK61" i="83"/>
  <c r="AKJ61" i="83"/>
  <c r="AKL60" i="83"/>
  <c r="AKK60" i="83"/>
  <c r="AKJ60" i="83"/>
  <c r="AKL59" i="83"/>
  <c r="AKK59" i="83"/>
  <c r="AKJ59" i="83"/>
  <c r="AKL58" i="83"/>
  <c r="AKK58" i="83"/>
  <c r="AKJ58" i="83"/>
  <c r="AKL57" i="83"/>
  <c r="AKK57" i="83"/>
  <c r="AKJ57" i="83"/>
  <c r="AKL56" i="83"/>
  <c r="AKK56" i="83"/>
  <c r="AKJ56" i="83"/>
  <c r="AKL55" i="83"/>
  <c r="AKK55" i="83"/>
  <c r="AKJ55" i="83"/>
  <c r="AKL54" i="83"/>
  <c r="AKK54" i="83"/>
  <c r="AKJ54" i="83"/>
  <c r="AKL53" i="83"/>
  <c r="AKK53" i="83"/>
  <c r="AKJ53" i="83"/>
  <c r="AKL52" i="83"/>
  <c r="AKK52" i="83"/>
  <c r="AKJ52" i="83"/>
  <c r="AKL51" i="83"/>
  <c r="AKK51" i="83"/>
  <c r="AKJ51" i="83"/>
  <c r="AKL50" i="83"/>
  <c r="AKK50" i="83"/>
  <c r="AKJ50" i="83"/>
  <c r="AKL49" i="83"/>
  <c r="AKK49" i="83"/>
  <c r="AKJ49" i="83"/>
  <c r="AKL11" i="83"/>
  <c r="AKK11" i="83"/>
  <c r="AKJ11" i="83"/>
  <c r="AKL9" i="83"/>
  <c r="AKK9" i="83"/>
  <c r="AKJ9" i="83"/>
  <c r="AKL1" i="83"/>
  <c r="AKJ1" i="83"/>
  <c r="AKF1" i="83"/>
  <c r="AKK1" i="83" s="1"/>
  <c r="AKE110" i="83"/>
  <c r="AKD110" i="83"/>
  <c r="AKC110" i="83"/>
  <c r="AKE109" i="83"/>
  <c r="AKD109" i="83"/>
  <c r="AKC109" i="83"/>
  <c r="AKE108" i="83"/>
  <c r="AKD108" i="83"/>
  <c r="AKC108" i="83"/>
  <c r="AKE107" i="83"/>
  <c r="AKD107" i="83"/>
  <c r="AKC107" i="83"/>
  <c r="AKE106" i="83"/>
  <c r="AKD106" i="83"/>
  <c r="AKC106" i="83"/>
  <c r="AKE105" i="83"/>
  <c r="AKD105" i="83"/>
  <c r="AKC105" i="83"/>
  <c r="AKE104" i="83"/>
  <c r="AKD104" i="83"/>
  <c r="AKC104" i="83"/>
  <c r="AKE103" i="83"/>
  <c r="AKD103" i="83"/>
  <c r="AKC103" i="83"/>
  <c r="AKE102" i="83"/>
  <c r="AKD102" i="83"/>
  <c r="AKC102" i="83"/>
  <c r="AKE101" i="83"/>
  <c r="AKD101" i="83"/>
  <c r="AKC101" i="83"/>
  <c r="AKE100" i="83"/>
  <c r="AKD100" i="83"/>
  <c r="AKC100" i="83"/>
  <c r="AKE99" i="83"/>
  <c r="AKD99" i="83"/>
  <c r="AKC99" i="83"/>
  <c r="AKE98" i="83"/>
  <c r="AKD98" i="83"/>
  <c r="AKC98" i="83"/>
  <c r="AKE97" i="83"/>
  <c r="AKD97" i="83"/>
  <c r="AKC97" i="83"/>
  <c r="AKE96" i="83"/>
  <c r="AKD96" i="83"/>
  <c r="AKC96" i="83"/>
  <c r="AKE95" i="83"/>
  <c r="AKD95" i="83"/>
  <c r="AKC95" i="83"/>
  <c r="AKE94" i="83"/>
  <c r="AKD94" i="83"/>
  <c r="AKC94" i="83"/>
  <c r="AKE93" i="83"/>
  <c r="AKD93" i="83"/>
  <c r="AKC93" i="83"/>
  <c r="AKE92" i="83"/>
  <c r="AKD92" i="83"/>
  <c r="AKC92" i="83"/>
  <c r="AKE91" i="83"/>
  <c r="AKD91" i="83"/>
  <c r="AKC91" i="83"/>
  <c r="AKE90" i="83"/>
  <c r="AKD90" i="83"/>
  <c r="AKC90" i="83"/>
  <c r="AKE89" i="83"/>
  <c r="AKD89" i="83"/>
  <c r="AKC89" i="83"/>
  <c r="AKE88" i="83"/>
  <c r="AKD88" i="83"/>
  <c r="AKC88" i="83"/>
  <c r="AKE87" i="83"/>
  <c r="AKD87" i="83"/>
  <c r="AKC87" i="83"/>
  <c r="AKE86" i="83"/>
  <c r="AKD86" i="83"/>
  <c r="AKC86" i="83"/>
  <c r="AKE85" i="83"/>
  <c r="AKD85" i="83"/>
  <c r="AKC85" i="83"/>
  <c r="AKE84" i="83"/>
  <c r="AKD84" i="83"/>
  <c r="AKC84" i="83"/>
  <c r="AKE83" i="83"/>
  <c r="AKD83" i="83"/>
  <c r="AKC83" i="83"/>
  <c r="AKE82" i="83"/>
  <c r="AKD82" i="83"/>
  <c r="AKC82" i="83"/>
  <c r="AKE81" i="83"/>
  <c r="AKD81" i="83"/>
  <c r="AKC81" i="83"/>
  <c r="AKE80" i="83"/>
  <c r="AKD80" i="83"/>
  <c r="AKC80" i="83"/>
  <c r="AKE79" i="83"/>
  <c r="AKD79" i="83"/>
  <c r="AKC79" i="83"/>
  <c r="AKE78" i="83"/>
  <c r="AKD78" i="83"/>
  <c r="AKC78" i="83"/>
  <c r="AKE77" i="83"/>
  <c r="AKD77" i="83"/>
  <c r="AKC77" i="83"/>
  <c r="AKE76" i="83"/>
  <c r="AKD76" i="83"/>
  <c r="AKC76" i="83"/>
  <c r="AKE75" i="83"/>
  <c r="AKD75" i="83"/>
  <c r="AKC75" i="83"/>
  <c r="AKE74" i="83"/>
  <c r="AKD74" i="83"/>
  <c r="AKC74" i="83"/>
  <c r="AKE73" i="83"/>
  <c r="AKD73" i="83"/>
  <c r="AKC73" i="83"/>
  <c r="AKE72" i="83"/>
  <c r="AKD72" i="83"/>
  <c r="AKC72" i="83"/>
  <c r="AKE71" i="83"/>
  <c r="AKD71" i="83"/>
  <c r="AKC71" i="83"/>
  <c r="AKE70" i="83"/>
  <c r="AKD70" i="83"/>
  <c r="AKC70" i="83"/>
  <c r="AKE69" i="83"/>
  <c r="AKD69" i="83"/>
  <c r="AKC69" i="83"/>
  <c r="AKE68" i="83"/>
  <c r="AKD68" i="83"/>
  <c r="AKC68" i="83"/>
  <c r="AKE67" i="83"/>
  <c r="AKD67" i="83"/>
  <c r="AKC67" i="83"/>
  <c r="AKE66" i="83"/>
  <c r="AKD66" i="83"/>
  <c r="AKC66" i="83"/>
  <c r="AKE65" i="83"/>
  <c r="AKD65" i="83"/>
  <c r="AKC65" i="83"/>
  <c r="AKE64" i="83"/>
  <c r="AKD64" i="83"/>
  <c r="AKC64" i="83"/>
  <c r="AKE63" i="83"/>
  <c r="AKD63" i="83"/>
  <c r="AKC63" i="83"/>
  <c r="AKE62" i="83"/>
  <c r="AKD62" i="83"/>
  <c r="AKC62" i="83"/>
  <c r="AKE61" i="83"/>
  <c r="AKD61" i="83"/>
  <c r="AKC61" i="83"/>
  <c r="AKE60" i="83"/>
  <c r="AKD60" i="83"/>
  <c r="AKC60" i="83"/>
  <c r="AKE59" i="83"/>
  <c r="AKD59" i="83"/>
  <c r="AKC59" i="83"/>
  <c r="AKE58" i="83"/>
  <c r="AKD58" i="83"/>
  <c r="AKC58" i="83"/>
  <c r="AKE57" i="83"/>
  <c r="AKD57" i="83"/>
  <c r="AKC57" i="83"/>
  <c r="AKE56" i="83"/>
  <c r="AKD56" i="83"/>
  <c r="AKC56" i="83"/>
  <c r="AKE55" i="83"/>
  <c r="AKD55" i="83"/>
  <c r="AKC55" i="83"/>
  <c r="AKE54" i="83"/>
  <c r="AKD54" i="83"/>
  <c r="AKC54" i="83"/>
  <c r="AKE53" i="83"/>
  <c r="AKD53" i="83"/>
  <c r="AKC53" i="83"/>
  <c r="AKE52" i="83"/>
  <c r="AKD52" i="83"/>
  <c r="AKC52" i="83"/>
  <c r="AKE51" i="83"/>
  <c r="AKD51" i="83"/>
  <c r="AKC51" i="83"/>
  <c r="AKE50" i="83"/>
  <c r="AKD50" i="83"/>
  <c r="AKC50" i="83"/>
  <c r="AKE49" i="83"/>
  <c r="AKD49" i="83"/>
  <c r="AKC49" i="83"/>
  <c r="AKE48" i="83"/>
  <c r="AKD48" i="83"/>
  <c r="AKC48" i="83"/>
  <c r="AKE11" i="83"/>
  <c r="AKD11" i="83"/>
  <c r="AKC11" i="83"/>
  <c r="AKE9" i="83"/>
  <c r="AKD9" i="83"/>
  <c r="AKC9" i="83"/>
  <c r="AJY1" i="83"/>
  <c r="AKD1" i="83" s="1"/>
  <c r="AJX110" i="83"/>
  <c r="AJW110" i="83"/>
  <c r="AJV110" i="83"/>
  <c r="AJX109" i="83"/>
  <c r="AJW109" i="83"/>
  <c r="AJV109" i="83"/>
  <c r="AJX108" i="83"/>
  <c r="AJW108" i="83"/>
  <c r="AJV108" i="83"/>
  <c r="AJX107" i="83"/>
  <c r="AJW107" i="83"/>
  <c r="AJV107" i="83"/>
  <c r="AJX106" i="83"/>
  <c r="AJW106" i="83"/>
  <c r="AJV106" i="83"/>
  <c r="AJX105" i="83"/>
  <c r="AJW105" i="83"/>
  <c r="AJV105" i="83"/>
  <c r="AJX104" i="83"/>
  <c r="AJW104" i="83"/>
  <c r="AJV104" i="83"/>
  <c r="AJX103" i="83"/>
  <c r="AJW103" i="83"/>
  <c r="AJV103" i="83"/>
  <c r="AJX102" i="83"/>
  <c r="AJW102" i="83"/>
  <c r="AJV102" i="83"/>
  <c r="AJX101" i="83"/>
  <c r="AJW101" i="83"/>
  <c r="AJV101" i="83"/>
  <c r="AJX100" i="83"/>
  <c r="AJW100" i="83"/>
  <c r="AJV100" i="83"/>
  <c r="AJX99" i="83"/>
  <c r="AJW99" i="83"/>
  <c r="AJV99" i="83"/>
  <c r="AJX98" i="83"/>
  <c r="AJW98" i="83"/>
  <c r="AJV98" i="83"/>
  <c r="AJX97" i="83"/>
  <c r="AJW97" i="83"/>
  <c r="AJV97" i="83"/>
  <c r="AJX96" i="83"/>
  <c r="AJW96" i="83"/>
  <c r="AJV96" i="83"/>
  <c r="AJX95" i="83"/>
  <c r="AJW95" i="83"/>
  <c r="AJV95" i="83"/>
  <c r="AJX94" i="83"/>
  <c r="AJW94" i="83"/>
  <c r="AJV94" i="83"/>
  <c r="AJX93" i="83"/>
  <c r="AJW93" i="83"/>
  <c r="AJV93" i="83"/>
  <c r="AJX92" i="83"/>
  <c r="AJW92" i="83"/>
  <c r="AJV92" i="83"/>
  <c r="AJX91" i="83"/>
  <c r="AJW91" i="83"/>
  <c r="AJV91" i="83"/>
  <c r="AJX90" i="83"/>
  <c r="AJW90" i="83"/>
  <c r="AJV90" i="83"/>
  <c r="AJX89" i="83"/>
  <c r="AJW89" i="83"/>
  <c r="AJV89" i="83"/>
  <c r="AJX88" i="83"/>
  <c r="AJW88" i="83"/>
  <c r="AJV88" i="83"/>
  <c r="AJX87" i="83"/>
  <c r="AJW87" i="83"/>
  <c r="AJV87" i="83"/>
  <c r="AJX86" i="83"/>
  <c r="AJW86" i="83"/>
  <c r="AJV86" i="83"/>
  <c r="AJX85" i="83"/>
  <c r="AJW85" i="83"/>
  <c r="AJV85" i="83"/>
  <c r="AJX84" i="83"/>
  <c r="AJW84" i="83"/>
  <c r="AJV84" i="83"/>
  <c r="AJX83" i="83"/>
  <c r="AJW83" i="83"/>
  <c r="AJV83" i="83"/>
  <c r="AJX82" i="83"/>
  <c r="AJW82" i="83"/>
  <c r="AJV82" i="83"/>
  <c r="AJX81" i="83"/>
  <c r="AJW81" i="83"/>
  <c r="AJV81" i="83"/>
  <c r="AJX80" i="83"/>
  <c r="AJW80" i="83"/>
  <c r="AJV80" i="83"/>
  <c r="AJX79" i="83"/>
  <c r="AJW79" i="83"/>
  <c r="AJV79" i="83"/>
  <c r="AJX78" i="83"/>
  <c r="AJW78" i="83"/>
  <c r="AJV78" i="83"/>
  <c r="AJX77" i="83"/>
  <c r="AJW77" i="83"/>
  <c r="AJV77" i="83"/>
  <c r="AJX76" i="83"/>
  <c r="AJW76" i="83"/>
  <c r="AJV76" i="83"/>
  <c r="AJX75" i="83"/>
  <c r="AJW75" i="83"/>
  <c r="AJV75" i="83"/>
  <c r="AJX74" i="83"/>
  <c r="AJW74" i="83"/>
  <c r="AJV74" i="83"/>
  <c r="AJX73" i="83"/>
  <c r="AJW73" i="83"/>
  <c r="AJV73" i="83"/>
  <c r="AJX72" i="83"/>
  <c r="AJW72" i="83"/>
  <c r="AJV72" i="83"/>
  <c r="AJX71" i="83"/>
  <c r="AJW71" i="83"/>
  <c r="AJV71" i="83"/>
  <c r="AJX70" i="83"/>
  <c r="AJW70" i="83"/>
  <c r="AJV70" i="83"/>
  <c r="AJX69" i="83"/>
  <c r="AJW69" i="83"/>
  <c r="AJV69" i="83"/>
  <c r="AJX68" i="83"/>
  <c r="AJW68" i="83"/>
  <c r="AJV68" i="83"/>
  <c r="AJX67" i="83"/>
  <c r="AJW67" i="83"/>
  <c r="AJV67" i="83"/>
  <c r="AJX66" i="83"/>
  <c r="AJW66" i="83"/>
  <c r="AJV66" i="83"/>
  <c r="AJX65" i="83"/>
  <c r="AJW65" i="83"/>
  <c r="AJV65" i="83"/>
  <c r="AJX64" i="83"/>
  <c r="AJW64" i="83"/>
  <c r="AJV64" i="83"/>
  <c r="AJX63" i="83"/>
  <c r="AJW63" i="83"/>
  <c r="AJV63" i="83"/>
  <c r="AJX62" i="83"/>
  <c r="AJW62" i="83"/>
  <c r="AJV62" i="83"/>
  <c r="AJX61" i="83"/>
  <c r="AJW61" i="83"/>
  <c r="AJV61" i="83"/>
  <c r="AJX60" i="83"/>
  <c r="AJW60" i="83"/>
  <c r="AJV60" i="83"/>
  <c r="AJX59" i="83"/>
  <c r="AJW59" i="83"/>
  <c r="AJV59" i="83"/>
  <c r="AJX58" i="83"/>
  <c r="AJW58" i="83"/>
  <c r="AJV58" i="83"/>
  <c r="AJX57" i="83"/>
  <c r="AJW57" i="83"/>
  <c r="AJV57" i="83"/>
  <c r="AJX56" i="83"/>
  <c r="AJW56" i="83"/>
  <c r="AJV56" i="83"/>
  <c r="AJX55" i="83"/>
  <c r="AJW55" i="83"/>
  <c r="AJV55" i="83"/>
  <c r="AJX54" i="83"/>
  <c r="AJW54" i="83"/>
  <c r="AJV54" i="83"/>
  <c r="AJX53" i="83"/>
  <c r="AJW53" i="83"/>
  <c r="AJV53" i="83"/>
  <c r="AJX52" i="83"/>
  <c r="AJW52" i="83"/>
  <c r="AJV52" i="83"/>
  <c r="AJX51" i="83"/>
  <c r="AJW51" i="83"/>
  <c r="AJV51" i="83"/>
  <c r="AJX50" i="83"/>
  <c r="AJW50" i="83"/>
  <c r="AJV50" i="83"/>
  <c r="AJX49" i="83"/>
  <c r="AJW49" i="83"/>
  <c r="AJV49" i="83"/>
  <c r="AJX48" i="83"/>
  <c r="AJW48" i="83"/>
  <c r="AJV48" i="83"/>
  <c r="AJX47" i="83"/>
  <c r="AJW47" i="83"/>
  <c r="AJV47" i="83"/>
  <c r="AJX11" i="83"/>
  <c r="AJW11" i="83"/>
  <c r="AJV11" i="83"/>
  <c r="AJX9" i="83"/>
  <c r="AJW9" i="83"/>
  <c r="AJV9" i="83"/>
  <c r="AJR1" i="83"/>
  <c r="AJW1" i="83" s="1"/>
  <c r="AJQ110" i="83"/>
  <c r="AJP110" i="83"/>
  <c r="AJO110" i="83"/>
  <c r="AJQ109" i="83"/>
  <c r="AJP109" i="83"/>
  <c r="AJO109" i="83"/>
  <c r="AJQ108" i="83"/>
  <c r="AJP108" i="83"/>
  <c r="AJO108" i="83"/>
  <c r="AJQ107" i="83"/>
  <c r="AJP107" i="83"/>
  <c r="AJO107" i="83"/>
  <c r="AJQ106" i="83"/>
  <c r="AJP106" i="83"/>
  <c r="AJO106" i="83"/>
  <c r="AJQ105" i="83"/>
  <c r="AJP105" i="83"/>
  <c r="AJO105" i="83"/>
  <c r="AJQ104" i="83"/>
  <c r="AJP104" i="83"/>
  <c r="AJO104" i="83"/>
  <c r="AJQ103" i="83"/>
  <c r="AJP103" i="83"/>
  <c r="AJO103" i="83"/>
  <c r="AJQ102" i="83"/>
  <c r="AJP102" i="83"/>
  <c r="AJO102" i="83"/>
  <c r="AJQ101" i="83"/>
  <c r="AJP101" i="83"/>
  <c r="AJO101" i="83"/>
  <c r="AJQ100" i="83"/>
  <c r="AJP100" i="83"/>
  <c r="AJO100" i="83"/>
  <c r="AJQ99" i="83"/>
  <c r="AJP99" i="83"/>
  <c r="AJO99" i="83"/>
  <c r="AJQ98" i="83"/>
  <c r="AJP98" i="83"/>
  <c r="AJO98" i="83"/>
  <c r="AJQ97" i="83"/>
  <c r="AJP97" i="83"/>
  <c r="AJO97" i="83"/>
  <c r="AJQ96" i="83"/>
  <c r="AJP96" i="83"/>
  <c r="AJO96" i="83"/>
  <c r="AJQ95" i="83"/>
  <c r="AJP95" i="83"/>
  <c r="AJO95" i="83"/>
  <c r="AJQ94" i="83"/>
  <c r="AJP94" i="83"/>
  <c r="AJO94" i="83"/>
  <c r="AJQ93" i="83"/>
  <c r="AJP93" i="83"/>
  <c r="AJO93" i="83"/>
  <c r="AJQ92" i="83"/>
  <c r="AJP92" i="83"/>
  <c r="AJO92" i="83"/>
  <c r="AJQ91" i="83"/>
  <c r="AJP91" i="83"/>
  <c r="AJO91" i="83"/>
  <c r="AJQ90" i="83"/>
  <c r="AJP90" i="83"/>
  <c r="AJO90" i="83"/>
  <c r="AJQ89" i="83"/>
  <c r="AJP89" i="83"/>
  <c r="AJO89" i="83"/>
  <c r="AJQ88" i="83"/>
  <c r="AJP88" i="83"/>
  <c r="AJO88" i="83"/>
  <c r="AJQ87" i="83"/>
  <c r="AJP87" i="83"/>
  <c r="AJO87" i="83"/>
  <c r="AJQ86" i="83"/>
  <c r="AJP86" i="83"/>
  <c r="AJO86" i="83"/>
  <c r="AJQ85" i="83"/>
  <c r="AJP85" i="83"/>
  <c r="AJO85" i="83"/>
  <c r="AJQ84" i="83"/>
  <c r="AJP84" i="83"/>
  <c r="AJO84" i="83"/>
  <c r="AJQ83" i="83"/>
  <c r="AJP83" i="83"/>
  <c r="AJO83" i="83"/>
  <c r="AJQ82" i="83"/>
  <c r="AJP82" i="83"/>
  <c r="AJO82" i="83"/>
  <c r="AJQ81" i="83"/>
  <c r="AJP81" i="83"/>
  <c r="AJO81" i="83"/>
  <c r="AJQ80" i="83"/>
  <c r="AJP80" i="83"/>
  <c r="AJO80" i="83"/>
  <c r="AJQ79" i="83"/>
  <c r="AJP79" i="83"/>
  <c r="AJO79" i="83"/>
  <c r="AJQ78" i="83"/>
  <c r="AJP78" i="83"/>
  <c r="AJO78" i="83"/>
  <c r="AJQ77" i="83"/>
  <c r="AJP77" i="83"/>
  <c r="AJO77" i="83"/>
  <c r="AJQ76" i="83"/>
  <c r="AJP76" i="83"/>
  <c r="AJO76" i="83"/>
  <c r="AJQ75" i="83"/>
  <c r="AJP75" i="83"/>
  <c r="AJO75" i="83"/>
  <c r="AJQ74" i="83"/>
  <c r="AJP74" i="83"/>
  <c r="AJO74" i="83"/>
  <c r="AJQ73" i="83"/>
  <c r="AJP73" i="83"/>
  <c r="AJO73" i="83"/>
  <c r="AJQ72" i="83"/>
  <c r="AJP72" i="83"/>
  <c r="AJO72" i="83"/>
  <c r="AJQ71" i="83"/>
  <c r="AJP71" i="83"/>
  <c r="AJO71" i="83"/>
  <c r="AJQ70" i="83"/>
  <c r="AJP70" i="83"/>
  <c r="AJO70" i="83"/>
  <c r="AJQ69" i="83"/>
  <c r="AJP69" i="83"/>
  <c r="AJO69" i="83"/>
  <c r="AJQ68" i="83"/>
  <c r="AJP68" i="83"/>
  <c r="AJO68" i="83"/>
  <c r="AJQ67" i="83"/>
  <c r="AJP67" i="83"/>
  <c r="AJO67" i="83"/>
  <c r="AJQ66" i="83"/>
  <c r="AJP66" i="83"/>
  <c r="AJO66" i="83"/>
  <c r="AJQ65" i="83"/>
  <c r="AJP65" i="83"/>
  <c r="AJO65" i="83"/>
  <c r="AJQ64" i="83"/>
  <c r="AJP64" i="83"/>
  <c r="AJO64" i="83"/>
  <c r="AJQ63" i="83"/>
  <c r="AJP63" i="83"/>
  <c r="AJO63" i="83"/>
  <c r="AJQ62" i="83"/>
  <c r="AJP62" i="83"/>
  <c r="AJO62" i="83"/>
  <c r="AJQ61" i="83"/>
  <c r="AJP61" i="83"/>
  <c r="AJO61" i="83"/>
  <c r="AJQ60" i="83"/>
  <c r="AJP60" i="83"/>
  <c r="AJO60" i="83"/>
  <c r="AJQ59" i="83"/>
  <c r="AJP59" i="83"/>
  <c r="AJO59" i="83"/>
  <c r="AJQ58" i="83"/>
  <c r="AJP58" i="83"/>
  <c r="AJO58" i="83"/>
  <c r="AJQ57" i="83"/>
  <c r="AJP57" i="83"/>
  <c r="AJO57" i="83"/>
  <c r="AJQ56" i="83"/>
  <c r="AJP56" i="83"/>
  <c r="AJO56" i="83"/>
  <c r="AJQ55" i="83"/>
  <c r="AJP55" i="83"/>
  <c r="AJO55" i="83"/>
  <c r="AJQ54" i="83"/>
  <c r="AJP54" i="83"/>
  <c r="AJO54" i="83"/>
  <c r="AJQ53" i="83"/>
  <c r="AJP53" i="83"/>
  <c r="AJO53" i="83"/>
  <c r="AJQ52" i="83"/>
  <c r="AJP52" i="83"/>
  <c r="AJO52" i="83"/>
  <c r="AJQ51" i="83"/>
  <c r="AJP51" i="83"/>
  <c r="AJO51" i="83"/>
  <c r="AJQ50" i="83"/>
  <c r="AJP50" i="83"/>
  <c r="AJO50" i="83"/>
  <c r="AJQ49" i="83"/>
  <c r="AJP49" i="83"/>
  <c r="AJO49" i="83"/>
  <c r="AJQ48" i="83"/>
  <c r="AJP48" i="83"/>
  <c r="AJO48" i="83"/>
  <c r="AJQ47" i="83"/>
  <c r="AJP47" i="83"/>
  <c r="AJO47" i="83"/>
  <c r="AJQ46" i="83"/>
  <c r="AJP46" i="83"/>
  <c r="AJO46" i="83"/>
  <c r="AJQ45" i="83"/>
  <c r="AJP45" i="83"/>
  <c r="AJO45" i="83"/>
  <c r="AJQ44" i="83"/>
  <c r="AJP44" i="83"/>
  <c r="AJO44" i="83"/>
  <c r="AJQ43" i="83"/>
  <c r="AJP43" i="83"/>
  <c r="AJO43" i="83"/>
  <c r="AJQ42" i="83"/>
  <c r="AJP42" i="83"/>
  <c r="AJO42" i="83"/>
  <c r="AJQ41" i="83"/>
  <c r="AJP41" i="83"/>
  <c r="AJO41" i="83"/>
  <c r="AJQ40" i="83"/>
  <c r="AJP40" i="83"/>
  <c r="AJO40" i="83"/>
  <c r="AJQ11" i="83"/>
  <c r="AJP11" i="83"/>
  <c r="AJO11" i="83"/>
  <c r="AJQ9" i="83"/>
  <c r="AJP9" i="83"/>
  <c r="AJO9" i="83"/>
  <c r="AJQ1" i="83"/>
  <c r="AJO1" i="83"/>
  <c r="AJK1" i="83"/>
  <c r="AJP1" i="83" s="1"/>
  <c r="AJJ110" i="83"/>
  <c r="AJI110" i="83"/>
  <c r="AJH110" i="83"/>
  <c r="AJJ109" i="83"/>
  <c r="AJI109" i="83"/>
  <c r="AJH109" i="83"/>
  <c r="AJJ108" i="83"/>
  <c r="AJI108" i="83"/>
  <c r="AJH108" i="83"/>
  <c r="AJJ107" i="83"/>
  <c r="AJI107" i="83"/>
  <c r="AJH107" i="83"/>
  <c r="AJJ106" i="83"/>
  <c r="AJI106" i="83"/>
  <c r="AJH106" i="83"/>
  <c r="AJJ105" i="83"/>
  <c r="AJI105" i="83"/>
  <c r="AJH105" i="83"/>
  <c r="AJJ104" i="83"/>
  <c r="AJI104" i="83"/>
  <c r="AJH104" i="83"/>
  <c r="AJJ103" i="83"/>
  <c r="AJI103" i="83"/>
  <c r="AJH103" i="83"/>
  <c r="AJJ102" i="83"/>
  <c r="AJI102" i="83"/>
  <c r="AJH102" i="83"/>
  <c r="AJJ101" i="83"/>
  <c r="AJI101" i="83"/>
  <c r="AJH101" i="83"/>
  <c r="AJJ100" i="83"/>
  <c r="AJI100" i="83"/>
  <c r="AJH100" i="83"/>
  <c r="AJJ99" i="83"/>
  <c r="AJI99" i="83"/>
  <c r="AJH99" i="83"/>
  <c r="AJJ98" i="83"/>
  <c r="AJI98" i="83"/>
  <c r="AJH98" i="83"/>
  <c r="AJJ97" i="83"/>
  <c r="AJI97" i="83"/>
  <c r="AJH97" i="83"/>
  <c r="AJJ96" i="83"/>
  <c r="AJI96" i="83"/>
  <c r="AJH96" i="83"/>
  <c r="AJJ95" i="83"/>
  <c r="AJI95" i="83"/>
  <c r="AJH95" i="83"/>
  <c r="AJJ94" i="83"/>
  <c r="AJI94" i="83"/>
  <c r="AJH94" i="83"/>
  <c r="AJJ93" i="83"/>
  <c r="AJI93" i="83"/>
  <c r="AJH93" i="83"/>
  <c r="AJJ92" i="83"/>
  <c r="AJI92" i="83"/>
  <c r="AJH92" i="83"/>
  <c r="AJJ91" i="83"/>
  <c r="AJI91" i="83"/>
  <c r="AJH91" i="83"/>
  <c r="AJJ90" i="83"/>
  <c r="AJI90" i="83"/>
  <c r="AJH90" i="83"/>
  <c r="AJJ89" i="83"/>
  <c r="AJI89" i="83"/>
  <c r="AJH89" i="83"/>
  <c r="AJJ88" i="83"/>
  <c r="AJI88" i="83"/>
  <c r="AJH88" i="83"/>
  <c r="AJJ87" i="83"/>
  <c r="AJI87" i="83"/>
  <c r="AJH87" i="83"/>
  <c r="AJJ86" i="83"/>
  <c r="AJI86" i="83"/>
  <c r="AJH86" i="83"/>
  <c r="AJJ85" i="83"/>
  <c r="AJI85" i="83"/>
  <c r="AJH85" i="83"/>
  <c r="AJJ84" i="83"/>
  <c r="AJI84" i="83"/>
  <c r="AJH84" i="83"/>
  <c r="AJJ83" i="83"/>
  <c r="AJI83" i="83"/>
  <c r="AJH83" i="83"/>
  <c r="AJJ82" i="83"/>
  <c r="AJI82" i="83"/>
  <c r="AJH82" i="83"/>
  <c r="AJJ81" i="83"/>
  <c r="AJI81" i="83"/>
  <c r="AJH81" i="83"/>
  <c r="AJJ80" i="83"/>
  <c r="AJI80" i="83"/>
  <c r="AJH80" i="83"/>
  <c r="AJJ79" i="83"/>
  <c r="AJI79" i="83"/>
  <c r="AJH79" i="83"/>
  <c r="AJJ78" i="83"/>
  <c r="AJI78" i="83"/>
  <c r="AJH78" i="83"/>
  <c r="AJJ77" i="83"/>
  <c r="AJI77" i="83"/>
  <c r="AJH77" i="83"/>
  <c r="AJJ76" i="83"/>
  <c r="AJI76" i="83"/>
  <c r="AJH76" i="83"/>
  <c r="AJJ75" i="83"/>
  <c r="AJI75" i="83"/>
  <c r="AJH75" i="83"/>
  <c r="AJJ74" i="83"/>
  <c r="AJI74" i="83"/>
  <c r="AJH74" i="83"/>
  <c r="AJJ73" i="83"/>
  <c r="AJI73" i="83"/>
  <c r="AJH73" i="83"/>
  <c r="AJJ72" i="83"/>
  <c r="AJI72" i="83"/>
  <c r="AJH72" i="83"/>
  <c r="AJJ71" i="83"/>
  <c r="AJI71" i="83"/>
  <c r="AJH71" i="83"/>
  <c r="AJJ70" i="83"/>
  <c r="AJI70" i="83"/>
  <c r="AJH70" i="83"/>
  <c r="AJJ69" i="83"/>
  <c r="AJI69" i="83"/>
  <c r="AJH69" i="83"/>
  <c r="AJJ68" i="83"/>
  <c r="AJI68" i="83"/>
  <c r="AJH68" i="83"/>
  <c r="AJJ67" i="83"/>
  <c r="AJI67" i="83"/>
  <c r="AJH67" i="83"/>
  <c r="AJJ66" i="83"/>
  <c r="AJI66" i="83"/>
  <c r="AJH66" i="83"/>
  <c r="AJJ65" i="83"/>
  <c r="AJI65" i="83"/>
  <c r="AJH65" i="83"/>
  <c r="AJJ64" i="83"/>
  <c r="AJI64" i="83"/>
  <c r="AJH64" i="83"/>
  <c r="AJJ63" i="83"/>
  <c r="AJI63" i="83"/>
  <c r="AJH63" i="83"/>
  <c r="AJJ62" i="83"/>
  <c r="AJI62" i="83"/>
  <c r="AJH62" i="83"/>
  <c r="AJJ61" i="83"/>
  <c r="AJI61" i="83"/>
  <c r="AJH61" i="83"/>
  <c r="AJJ60" i="83"/>
  <c r="AJI60" i="83"/>
  <c r="AJH60" i="83"/>
  <c r="AJJ59" i="83"/>
  <c r="AJI59" i="83"/>
  <c r="AJH59" i="83"/>
  <c r="AJJ58" i="83"/>
  <c r="AJI58" i="83"/>
  <c r="AJH58" i="83"/>
  <c r="AJJ57" i="83"/>
  <c r="AJI57" i="83"/>
  <c r="AJH57" i="83"/>
  <c r="AJJ56" i="83"/>
  <c r="AJI56" i="83"/>
  <c r="AJH56" i="83"/>
  <c r="AJJ55" i="83"/>
  <c r="AJI55" i="83"/>
  <c r="AJH55" i="83"/>
  <c r="AJJ54" i="83"/>
  <c r="AJI54" i="83"/>
  <c r="AJH54" i="83"/>
  <c r="AJJ53" i="83"/>
  <c r="AJI53" i="83"/>
  <c r="AJH53" i="83"/>
  <c r="AJJ52" i="83"/>
  <c r="AJI52" i="83"/>
  <c r="AJH52" i="83"/>
  <c r="AJJ51" i="83"/>
  <c r="AJI51" i="83"/>
  <c r="AJH51" i="83"/>
  <c r="AJJ50" i="83"/>
  <c r="AJI50" i="83"/>
  <c r="AJH50" i="83"/>
  <c r="AJJ49" i="83"/>
  <c r="AJI49" i="83"/>
  <c r="AJH49" i="83"/>
  <c r="AJJ48" i="83"/>
  <c r="AJI48" i="83"/>
  <c r="AJH48" i="83"/>
  <c r="AJJ47" i="83"/>
  <c r="AJI47" i="83"/>
  <c r="AJH47" i="83"/>
  <c r="AJJ46" i="83"/>
  <c r="AJI46" i="83"/>
  <c r="AJH46" i="83"/>
  <c r="AJJ45" i="83"/>
  <c r="AJI45" i="83"/>
  <c r="AJH45" i="83"/>
  <c r="AJJ11" i="83"/>
  <c r="AJI11" i="83"/>
  <c r="AJH11" i="83"/>
  <c r="AJJ9" i="83"/>
  <c r="AJI9" i="83"/>
  <c r="AJH9" i="83"/>
  <c r="AJJ1" i="83"/>
  <c r="AJH1" i="83"/>
  <c r="AJD1" i="83"/>
  <c r="AJI1" i="83" s="1"/>
  <c r="AJC110" i="83"/>
  <c r="AJB110" i="83"/>
  <c r="AJA110" i="83"/>
  <c r="AJC109" i="83"/>
  <c r="AJB109" i="83"/>
  <c r="AJA109" i="83"/>
  <c r="AJC108" i="83"/>
  <c r="AJB108" i="83"/>
  <c r="AJA108" i="83"/>
  <c r="AJC107" i="83"/>
  <c r="AJB107" i="83"/>
  <c r="AJA107" i="83"/>
  <c r="AJC106" i="83"/>
  <c r="AJB106" i="83"/>
  <c r="AJA106" i="83"/>
  <c r="AJC105" i="83"/>
  <c r="AJB105" i="83"/>
  <c r="AJA105" i="83"/>
  <c r="AJC104" i="83"/>
  <c r="AJB104" i="83"/>
  <c r="AJA104" i="83"/>
  <c r="AJC103" i="83"/>
  <c r="AJB103" i="83"/>
  <c r="AJA103" i="83"/>
  <c r="AJC102" i="83"/>
  <c r="AJB102" i="83"/>
  <c r="AJA102" i="83"/>
  <c r="AJC101" i="83"/>
  <c r="AJB101" i="83"/>
  <c r="AJA101" i="83"/>
  <c r="AJC100" i="83"/>
  <c r="AJB100" i="83"/>
  <c r="AJA100" i="83"/>
  <c r="AJC99" i="83"/>
  <c r="AJB99" i="83"/>
  <c r="AJA99" i="83"/>
  <c r="AJC98" i="83"/>
  <c r="AJB98" i="83"/>
  <c r="AJA98" i="83"/>
  <c r="AJC97" i="83"/>
  <c r="AJB97" i="83"/>
  <c r="AJA97" i="83"/>
  <c r="AJC96" i="83"/>
  <c r="AJB96" i="83"/>
  <c r="AJA96" i="83"/>
  <c r="AJC95" i="83"/>
  <c r="AJB95" i="83"/>
  <c r="AJA95" i="83"/>
  <c r="AJC94" i="83"/>
  <c r="AJB94" i="83"/>
  <c r="AJA94" i="83"/>
  <c r="AJC93" i="83"/>
  <c r="AJB93" i="83"/>
  <c r="AJA93" i="83"/>
  <c r="AJC92" i="83"/>
  <c r="AJB92" i="83"/>
  <c r="AJA92" i="83"/>
  <c r="AJC91" i="83"/>
  <c r="AJB91" i="83"/>
  <c r="AJA91" i="83"/>
  <c r="AJC90" i="83"/>
  <c r="AJB90" i="83"/>
  <c r="AJA90" i="83"/>
  <c r="AJC89" i="83"/>
  <c r="AJB89" i="83"/>
  <c r="AJA89" i="83"/>
  <c r="AJC88" i="83"/>
  <c r="AJB88" i="83"/>
  <c r="AJA88" i="83"/>
  <c r="AJC87" i="83"/>
  <c r="AJB87" i="83"/>
  <c r="AJA87" i="83"/>
  <c r="AJC86" i="83"/>
  <c r="AJB86" i="83"/>
  <c r="AJA86" i="83"/>
  <c r="AJC85" i="83"/>
  <c r="AJB85" i="83"/>
  <c r="AJA85" i="83"/>
  <c r="AJC84" i="83"/>
  <c r="AJB84" i="83"/>
  <c r="AJA84" i="83"/>
  <c r="AJC83" i="83"/>
  <c r="AJB83" i="83"/>
  <c r="AJA83" i="83"/>
  <c r="AJC82" i="83"/>
  <c r="AJB82" i="83"/>
  <c r="AJA82" i="83"/>
  <c r="AJC81" i="83"/>
  <c r="AJB81" i="83"/>
  <c r="AJA81" i="83"/>
  <c r="AJC80" i="83"/>
  <c r="AJB80" i="83"/>
  <c r="AJA80" i="83"/>
  <c r="AJC79" i="83"/>
  <c r="AJB79" i="83"/>
  <c r="AJA79" i="83"/>
  <c r="AJC78" i="83"/>
  <c r="AJB78" i="83"/>
  <c r="AJA78" i="83"/>
  <c r="AJC77" i="83"/>
  <c r="AJB77" i="83"/>
  <c r="AJA77" i="83"/>
  <c r="AJC76" i="83"/>
  <c r="AJB76" i="83"/>
  <c r="AJA76" i="83"/>
  <c r="AJC75" i="83"/>
  <c r="AJB75" i="83"/>
  <c r="AJA75" i="83"/>
  <c r="AJC74" i="83"/>
  <c r="AJB74" i="83"/>
  <c r="AJA74" i="83"/>
  <c r="AJC73" i="83"/>
  <c r="AJB73" i="83"/>
  <c r="AJA73" i="83"/>
  <c r="AJC72" i="83"/>
  <c r="AJB72" i="83"/>
  <c r="AJA72" i="83"/>
  <c r="AJC71" i="83"/>
  <c r="AJB71" i="83"/>
  <c r="AJA71" i="83"/>
  <c r="AJC70" i="83"/>
  <c r="AJB70" i="83"/>
  <c r="AJA70" i="83"/>
  <c r="AJC69" i="83"/>
  <c r="AJB69" i="83"/>
  <c r="AJA69" i="83"/>
  <c r="AJC68" i="83"/>
  <c r="AJB68" i="83"/>
  <c r="AJA68" i="83"/>
  <c r="AJC67" i="83"/>
  <c r="AJB67" i="83"/>
  <c r="AJA67" i="83"/>
  <c r="AJC66" i="83"/>
  <c r="AJB66" i="83"/>
  <c r="AJA66" i="83"/>
  <c r="AJC65" i="83"/>
  <c r="AJB65" i="83"/>
  <c r="AJA65" i="83"/>
  <c r="AJC64" i="83"/>
  <c r="AJB64" i="83"/>
  <c r="AJA64" i="83"/>
  <c r="AJC63" i="83"/>
  <c r="AJB63" i="83"/>
  <c r="AJA63" i="83"/>
  <c r="AJC62" i="83"/>
  <c r="AJB62" i="83"/>
  <c r="AJA62" i="83"/>
  <c r="AJC61" i="83"/>
  <c r="AJB61" i="83"/>
  <c r="AJA61" i="83"/>
  <c r="AJC60" i="83"/>
  <c r="AJB60" i="83"/>
  <c r="AJA60" i="83"/>
  <c r="AJC59" i="83"/>
  <c r="AJB59" i="83"/>
  <c r="AJA59" i="83"/>
  <c r="AJC58" i="83"/>
  <c r="AJB58" i="83"/>
  <c r="AJA58" i="83"/>
  <c r="AJC57" i="83"/>
  <c r="AJB57" i="83"/>
  <c r="AJA57" i="83"/>
  <c r="AJC56" i="83"/>
  <c r="AJB56" i="83"/>
  <c r="AJA56" i="83"/>
  <c r="AJC55" i="83"/>
  <c r="AJB55" i="83"/>
  <c r="AJA55" i="83"/>
  <c r="AJC54" i="83"/>
  <c r="AJB54" i="83"/>
  <c r="AJA54" i="83"/>
  <c r="AJC53" i="83"/>
  <c r="AJB53" i="83"/>
  <c r="AJA53" i="83"/>
  <c r="AJC52" i="83"/>
  <c r="AJB52" i="83"/>
  <c r="AJA52" i="83"/>
  <c r="AJC51" i="83"/>
  <c r="AJB51" i="83"/>
  <c r="AJA51" i="83"/>
  <c r="AJC50" i="83"/>
  <c r="AJB50" i="83"/>
  <c r="AJA50" i="83"/>
  <c r="AJC49" i="83"/>
  <c r="AJB49" i="83"/>
  <c r="AJA49" i="83"/>
  <c r="AJC11" i="83"/>
  <c r="AJB11" i="83"/>
  <c r="AJA11" i="83"/>
  <c r="AJC9" i="83"/>
  <c r="AJB9" i="83"/>
  <c r="AJA9" i="83"/>
  <c r="AJC1" i="83"/>
  <c r="AJA1" i="83"/>
  <c r="AIW1" i="83"/>
  <c r="AJB1" i="83" s="1"/>
  <c r="AIV110" i="83"/>
  <c r="AIU110" i="83"/>
  <c r="AIT110" i="83"/>
  <c r="AIV109" i="83"/>
  <c r="AIU109" i="83"/>
  <c r="AIT109" i="83"/>
  <c r="AIV108" i="83"/>
  <c r="AIU108" i="83"/>
  <c r="AIT108" i="83"/>
  <c r="AIV107" i="83"/>
  <c r="AIU107" i="83"/>
  <c r="AIT107" i="83"/>
  <c r="AIV106" i="83"/>
  <c r="AIU106" i="83"/>
  <c r="AIT106" i="83"/>
  <c r="AIV105" i="83"/>
  <c r="AIU105" i="83"/>
  <c r="AIT105" i="83"/>
  <c r="AIV104" i="83"/>
  <c r="AIU104" i="83"/>
  <c r="AIT104" i="83"/>
  <c r="AIV103" i="83"/>
  <c r="AIU103" i="83"/>
  <c r="AIT103" i="83"/>
  <c r="AIV102" i="83"/>
  <c r="AIU102" i="83"/>
  <c r="AIT102" i="83"/>
  <c r="AIV101" i="83"/>
  <c r="AIU101" i="83"/>
  <c r="AIT101" i="83"/>
  <c r="AIV100" i="83"/>
  <c r="AIU100" i="83"/>
  <c r="AIT100" i="83"/>
  <c r="AIV99" i="83"/>
  <c r="AIU99" i="83"/>
  <c r="AIT99" i="83"/>
  <c r="AIV98" i="83"/>
  <c r="AIU98" i="83"/>
  <c r="AIT98" i="83"/>
  <c r="AIV97" i="83"/>
  <c r="AIU97" i="83"/>
  <c r="AIT97" i="83"/>
  <c r="AIV96" i="83"/>
  <c r="AIU96" i="83"/>
  <c r="AIT96" i="83"/>
  <c r="AIV95" i="83"/>
  <c r="AIU95" i="83"/>
  <c r="AIT95" i="83"/>
  <c r="AIV94" i="83"/>
  <c r="AIU94" i="83"/>
  <c r="AIT94" i="83"/>
  <c r="AIV93" i="83"/>
  <c r="AIU93" i="83"/>
  <c r="AIT93" i="83"/>
  <c r="AIV92" i="83"/>
  <c r="AIU92" i="83"/>
  <c r="AIT92" i="83"/>
  <c r="AIV91" i="83"/>
  <c r="AIU91" i="83"/>
  <c r="AIT91" i="83"/>
  <c r="AIV90" i="83"/>
  <c r="AIU90" i="83"/>
  <c r="AIT90" i="83"/>
  <c r="AIV89" i="83"/>
  <c r="AIU89" i="83"/>
  <c r="AIT89" i="83"/>
  <c r="AIV88" i="83"/>
  <c r="AIU88" i="83"/>
  <c r="AIT88" i="83"/>
  <c r="AIV87" i="83"/>
  <c r="AIU87" i="83"/>
  <c r="AIT87" i="83"/>
  <c r="AIV86" i="83"/>
  <c r="AIU86" i="83"/>
  <c r="AIT86" i="83"/>
  <c r="AIV85" i="83"/>
  <c r="AIU85" i="83"/>
  <c r="AIT85" i="83"/>
  <c r="AIV84" i="83"/>
  <c r="AIU84" i="83"/>
  <c r="AIT84" i="83"/>
  <c r="AIV83" i="83"/>
  <c r="AIU83" i="83"/>
  <c r="AIT83" i="83"/>
  <c r="AIV82" i="83"/>
  <c r="AIU82" i="83"/>
  <c r="AIT82" i="83"/>
  <c r="AIV81" i="83"/>
  <c r="AIU81" i="83"/>
  <c r="AIT81" i="83"/>
  <c r="AIV80" i="83"/>
  <c r="AIU80" i="83"/>
  <c r="AIT80" i="83"/>
  <c r="AIV79" i="83"/>
  <c r="AIU79" i="83"/>
  <c r="AIT79" i="83"/>
  <c r="AIV78" i="83"/>
  <c r="AIU78" i="83"/>
  <c r="AIT78" i="83"/>
  <c r="AIV77" i="83"/>
  <c r="AIU77" i="83"/>
  <c r="AIT77" i="83"/>
  <c r="AIV76" i="83"/>
  <c r="AIU76" i="83"/>
  <c r="AIT76" i="83"/>
  <c r="AIV75" i="83"/>
  <c r="AIU75" i="83"/>
  <c r="AIT75" i="83"/>
  <c r="AIV74" i="83"/>
  <c r="AIU74" i="83"/>
  <c r="AIT74" i="83"/>
  <c r="AIV73" i="83"/>
  <c r="AIU73" i="83"/>
  <c r="AIT73" i="83"/>
  <c r="AIV72" i="83"/>
  <c r="AIU72" i="83"/>
  <c r="AIT72" i="83"/>
  <c r="AIV71" i="83"/>
  <c r="AIU71" i="83"/>
  <c r="AIT71" i="83"/>
  <c r="AIV70" i="83"/>
  <c r="AIU70" i="83"/>
  <c r="AIT70" i="83"/>
  <c r="AIV69" i="83"/>
  <c r="AIU69" i="83"/>
  <c r="AIT69" i="83"/>
  <c r="AIV68" i="83"/>
  <c r="AIU68" i="83"/>
  <c r="AIT68" i="83"/>
  <c r="AIV67" i="83"/>
  <c r="AIU67" i="83"/>
  <c r="AIT67" i="83"/>
  <c r="AIV66" i="83"/>
  <c r="AIU66" i="83"/>
  <c r="AIT66" i="83"/>
  <c r="AIV65" i="83"/>
  <c r="AIU65" i="83"/>
  <c r="AIT65" i="83"/>
  <c r="AIV64" i="83"/>
  <c r="AIU64" i="83"/>
  <c r="AIT64" i="83"/>
  <c r="AIV63" i="83"/>
  <c r="AIU63" i="83"/>
  <c r="AIT63" i="83"/>
  <c r="AIV62" i="83"/>
  <c r="AIU62" i="83"/>
  <c r="AIT62" i="83"/>
  <c r="AIV61" i="83"/>
  <c r="AIU61" i="83"/>
  <c r="AIT61" i="83"/>
  <c r="AIV60" i="83"/>
  <c r="AIU60" i="83"/>
  <c r="AIT60" i="83"/>
  <c r="AIV59" i="83"/>
  <c r="AIU59" i="83"/>
  <c r="AIT59" i="83"/>
  <c r="AIV58" i="83"/>
  <c r="AIU58" i="83"/>
  <c r="AIT58" i="83"/>
  <c r="AIV57" i="83"/>
  <c r="AIU57" i="83"/>
  <c r="AIT57" i="83"/>
  <c r="AIV56" i="83"/>
  <c r="AIU56" i="83"/>
  <c r="AIT56" i="83"/>
  <c r="AIV55" i="83"/>
  <c r="AIU55" i="83"/>
  <c r="AIT55" i="83"/>
  <c r="AIV54" i="83"/>
  <c r="AIU54" i="83"/>
  <c r="AIT54" i="83"/>
  <c r="AIV53" i="83"/>
  <c r="AIU53" i="83"/>
  <c r="AIT53" i="83"/>
  <c r="AIV52" i="83"/>
  <c r="AIU52" i="83"/>
  <c r="AIT52" i="83"/>
  <c r="AIV51" i="83"/>
  <c r="AIU51" i="83"/>
  <c r="AIT51" i="83"/>
  <c r="AIV50" i="83"/>
  <c r="AIU50" i="83"/>
  <c r="AIT50" i="83"/>
  <c r="AIV49" i="83"/>
  <c r="AIU49" i="83"/>
  <c r="AIT49" i="83"/>
  <c r="AIV48" i="83"/>
  <c r="AIU48" i="83"/>
  <c r="AIT48" i="83"/>
  <c r="AIV47" i="83"/>
  <c r="AIU47" i="83"/>
  <c r="AIT47" i="83"/>
  <c r="AIV46" i="83"/>
  <c r="AIU46" i="83"/>
  <c r="AIT46" i="83"/>
  <c r="AIV45" i="83"/>
  <c r="AIU45" i="83"/>
  <c r="AIT45" i="83"/>
  <c r="AIV44" i="83"/>
  <c r="AIU44" i="83"/>
  <c r="AIT44" i="83"/>
  <c r="AIV11" i="83"/>
  <c r="AIU11" i="83"/>
  <c r="AIT11" i="83"/>
  <c r="AIV9" i="83"/>
  <c r="AIU9" i="83"/>
  <c r="AIT9" i="83"/>
  <c r="AIU1" i="83"/>
  <c r="AIP1" i="83"/>
  <c r="AIO110" i="83"/>
  <c r="AIN110" i="83"/>
  <c r="AIM110" i="83"/>
  <c r="AIO109" i="83"/>
  <c r="AIN109" i="83"/>
  <c r="AIM109" i="83"/>
  <c r="AIO108" i="83"/>
  <c r="AIN108" i="83"/>
  <c r="AIM108" i="83"/>
  <c r="AIO107" i="83"/>
  <c r="AIN107" i="83"/>
  <c r="AIM107" i="83"/>
  <c r="AIO106" i="83"/>
  <c r="AIN106" i="83"/>
  <c r="AIM106" i="83"/>
  <c r="AIO105" i="83"/>
  <c r="AIN105" i="83"/>
  <c r="AIM105" i="83"/>
  <c r="AIO104" i="83"/>
  <c r="AIN104" i="83"/>
  <c r="AIM104" i="83"/>
  <c r="AIO103" i="83"/>
  <c r="AIN103" i="83"/>
  <c r="AIM103" i="83"/>
  <c r="AIO102" i="83"/>
  <c r="AIN102" i="83"/>
  <c r="AIM102" i="83"/>
  <c r="AIO101" i="83"/>
  <c r="AIN101" i="83"/>
  <c r="AIM101" i="83"/>
  <c r="AIO100" i="83"/>
  <c r="AIN100" i="83"/>
  <c r="AIM100" i="83"/>
  <c r="AIO99" i="83"/>
  <c r="AIN99" i="83"/>
  <c r="AIM99" i="83"/>
  <c r="AIO98" i="83"/>
  <c r="AIN98" i="83"/>
  <c r="AIM98" i="83"/>
  <c r="AIO97" i="83"/>
  <c r="AIN97" i="83"/>
  <c r="AIM97" i="83"/>
  <c r="AIO96" i="83"/>
  <c r="AIN96" i="83"/>
  <c r="AIM96" i="83"/>
  <c r="AIO95" i="83"/>
  <c r="AIN95" i="83"/>
  <c r="AIM95" i="83"/>
  <c r="AIO94" i="83"/>
  <c r="AIN94" i="83"/>
  <c r="AIM94" i="83"/>
  <c r="AIO93" i="83"/>
  <c r="AIN93" i="83"/>
  <c r="AIM93" i="83"/>
  <c r="AIO92" i="83"/>
  <c r="AIN92" i="83"/>
  <c r="AIM92" i="83"/>
  <c r="AIO91" i="83"/>
  <c r="AIN91" i="83"/>
  <c r="AIM91" i="83"/>
  <c r="AIO90" i="83"/>
  <c r="AIN90" i="83"/>
  <c r="AIM90" i="83"/>
  <c r="AIO89" i="83"/>
  <c r="AIN89" i="83"/>
  <c r="AIM89" i="83"/>
  <c r="AIO88" i="83"/>
  <c r="AIN88" i="83"/>
  <c r="AIM88" i="83"/>
  <c r="AIO87" i="83"/>
  <c r="AIN87" i="83"/>
  <c r="AIM87" i="83"/>
  <c r="AIO86" i="83"/>
  <c r="AIN86" i="83"/>
  <c r="AIM86" i="83"/>
  <c r="AIO85" i="83"/>
  <c r="AIN85" i="83"/>
  <c r="AIM85" i="83"/>
  <c r="AIO84" i="83"/>
  <c r="AIN84" i="83"/>
  <c r="AIM84" i="83"/>
  <c r="AIO83" i="83"/>
  <c r="AIN83" i="83"/>
  <c r="AIM83" i="83"/>
  <c r="AIO82" i="83"/>
  <c r="AIN82" i="83"/>
  <c r="AIM82" i="83"/>
  <c r="AIO81" i="83"/>
  <c r="AIN81" i="83"/>
  <c r="AIM81" i="83"/>
  <c r="AIO80" i="83"/>
  <c r="AIN80" i="83"/>
  <c r="AIM80" i="83"/>
  <c r="AIO79" i="83"/>
  <c r="AIN79" i="83"/>
  <c r="AIM79" i="83"/>
  <c r="AIO78" i="83"/>
  <c r="AIN78" i="83"/>
  <c r="AIM78" i="83"/>
  <c r="AIO77" i="83"/>
  <c r="AIN77" i="83"/>
  <c r="AIM77" i="83"/>
  <c r="AIO76" i="83"/>
  <c r="AIN76" i="83"/>
  <c r="AIM76" i="83"/>
  <c r="AIO75" i="83"/>
  <c r="AIN75" i="83"/>
  <c r="AIM75" i="83"/>
  <c r="AIO74" i="83"/>
  <c r="AIN74" i="83"/>
  <c r="AIM74" i="83"/>
  <c r="AIO73" i="83"/>
  <c r="AIN73" i="83"/>
  <c r="AIM73" i="83"/>
  <c r="AIO72" i="83"/>
  <c r="AIN72" i="83"/>
  <c r="AIM72" i="83"/>
  <c r="AIO71" i="83"/>
  <c r="AIN71" i="83"/>
  <c r="AIM71" i="83"/>
  <c r="AIO70" i="83"/>
  <c r="AIN70" i="83"/>
  <c r="AIM70" i="83"/>
  <c r="AIO69" i="83"/>
  <c r="AIN69" i="83"/>
  <c r="AIM69" i="83"/>
  <c r="AIO68" i="83"/>
  <c r="AIN68" i="83"/>
  <c r="AIM68" i="83"/>
  <c r="AIO67" i="83"/>
  <c r="AIN67" i="83"/>
  <c r="AIM67" i="83"/>
  <c r="AIO66" i="83"/>
  <c r="AIN66" i="83"/>
  <c r="AIM66" i="83"/>
  <c r="AIO65" i="83"/>
  <c r="AIN65" i="83"/>
  <c r="AIM65" i="83"/>
  <c r="AIO64" i="83"/>
  <c r="AIN64" i="83"/>
  <c r="AIM64" i="83"/>
  <c r="AIO63" i="83"/>
  <c r="AIN63" i="83"/>
  <c r="AIM63" i="83"/>
  <c r="AIO62" i="83"/>
  <c r="AIN62" i="83"/>
  <c r="AIM62" i="83"/>
  <c r="AIO61" i="83"/>
  <c r="AIN61" i="83"/>
  <c r="AIM61" i="83"/>
  <c r="AIO60" i="83"/>
  <c r="AIN60" i="83"/>
  <c r="AIM60" i="83"/>
  <c r="AIO59" i="83"/>
  <c r="AIN59" i="83"/>
  <c r="AIM59" i="83"/>
  <c r="AIO58" i="83"/>
  <c r="AIN58" i="83"/>
  <c r="AIM58" i="83"/>
  <c r="AIO57" i="83"/>
  <c r="AIN57" i="83"/>
  <c r="AIM57" i="83"/>
  <c r="AIO56" i="83"/>
  <c r="AIN56" i="83"/>
  <c r="AIM56" i="83"/>
  <c r="AIO55" i="83"/>
  <c r="AIN55" i="83"/>
  <c r="AIM55" i="83"/>
  <c r="AIO54" i="83"/>
  <c r="AIN54" i="83"/>
  <c r="AIM54" i="83"/>
  <c r="AIO53" i="83"/>
  <c r="AIN53" i="83"/>
  <c r="AIM53" i="83"/>
  <c r="AIO52" i="83"/>
  <c r="AIN52" i="83"/>
  <c r="AIM52" i="83"/>
  <c r="AIO51" i="83"/>
  <c r="AIN51" i="83"/>
  <c r="AIM51" i="83"/>
  <c r="AIO50" i="83"/>
  <c r="AIN50" i="83"/>
  <c r="AIM50" i="83"/>
  <c r="AIO49" i="83"/>
  <c r="AIN49" i="83"/>
  <c r="AIM49" i="83"/>
  <c r="AIO48" i="83"/>
  <c r="AIN48" i="83"/>
  <c r="AIM48" i="83"/>
  <c r="AIO11" i="83"/>
  <c r="AIN11" i="83"/>
  <c r="AIM11" i="83"/>
  <c r="AIO9" i="83"/>
  <c r="AIN9" i="83"/>
  <c r="AIM9" i="83"/>
  <c r="AIO1" i="83"/>
  <c r="AIM1" i="83"/>
  <c r="AII1" i="83"/>
  <c r="AIN1" i="83" s="1"/>
  <c r="AIH110" i="83"/>
  <c r="AIG110" i="83"/>
  <c r="AIF110" i="83"/>
  <c r="AIH109" i="83"/>
  <c r="AIG109" i="83"/>
  <c r="AIF109" i="83"/>
  <c r="AIH108" i="83"/>
  <c r="AIG108" i="83"/>
  <c r="AIF108" i="83"/>
  <c r="AIH107" i="83"/>
  <c r="AIG107" i="83"/>
  <c r="AIF107" i="83"/>
  <c r="AIH106" i="83"/>
  <c r="AIG106" i="83"/>
  <c r="AIF106" i="83"/>
  <c r="AIH105" i="83"/>
  <c r="AIG105" i="83"/>
  <c r="AIF105" i="83"/>
  <c r="AIH104" i="83"/>
  <c r="AIG104" i="83"/>
  <c r="AIF104" i="83"/>
  <c r="AIH103" i="83"/>
  <c r="AIG103" i="83"/>
  <c r="AIF103" i="83"/>
  <c r="AIH102" i="83"/>
  <c r="AIG102" i="83"/>
  <c r="AIF102" i="83"/>
  <c r="AIH101" i="83"/>
  <c r="AIG101" i="83"/>
  <c r="AIF101" i="83"/>
  <c r="AIH100" i="83"/>
  <c r="AIG100" i="83"/>
  <c r="AIF100" i="83"/>
  <c r="AIH99" i="83"/>
  <c r="AIG99" i="83"/>
  <c r="AIF99" i="83"/>
  <c r="AIH98" i="83"/>
  <c r="AIG98" i="83"/>
  <c r="AIF98" i="83"/>
  <c r="AIH97" i="83"/>
  <c r="AIG97" i="83"/>
  <c r="AIF97" i="83"/>
  <c r="AIH96" i="83"/>
  <c r="AIG96" i="83"/>
  <c r="AIF96" i="83"/>
  <c r="AIH95" i="83"/>
  <c r="AIG95" i="83"/>
  <c r="AIF95" i="83"/>
  <c r="AIH94" i="83"/>
  <c r="AIG94" i="83"/>
  <c r="AIF94" i="83"/>
  <c r="AIH93" i="83"/>
  <c r="AIG93" i="83"/>
  <c r="AIF93" i="83"/>
  <c r="AIH92" i="83"/>
  <c r="AIG92" i="83"/>
  <c r="AIF92" i="83"/>
  <c r="AIH91" i="83"/>
  <c r="AIG91" i="83"/>
  <c r="AIF91" i="83"/>
  <c r="AIH90" i="83"/>
  <c r="AIG90" i="83"/>
  <c r="AIF90" i="83"/>
  <c r="AIH89" i="83"/>
  <c r="AIG89" i="83"/>
  <c r="AIF89" i="83"/>
  <c r="AIH88" i="83"/>
  <c r="AIG88" i="83"/>
  <c r="AIF88" i="83"/>
  <c r="AIH87" i="83"/>
  <c r="AIG87" i="83"/>
  <c r="AIF87" i="83"/>
  <c r="AIH86" i="83"/>
  <c r="AIG86" i="83"/>
  <c r="AIF86" i="83"/>
  <c r="AIH85" i="83"/>
  <c r="AIG85" i="83"/>
  <c r="AIF85" i="83"/>
  <c r="AIH84" i="83"/>
  <c r="AIG84" i="83"/>
  <c r="AIF84" i="83"/>
  <c r="AIH83" i="83"/>
  <c r="AIG83" i="83"/>
  <c r="AIF83" i="83"/>
  <c r="AIH82" i="83"/>
  <c r="AIG82" i="83"/>
  <c r="AIF82" i="83"/>
  <c r="AIH81" i="83"/>
  <c r="AIG81" i="83"/>
  <c r="AIF81" i="83"/>
  <c r="AIH80" i="83"/>
  <c r="AIG80" i="83"/>
  <c r="AIF80" i="83"/>
  <c r="AIH79" i="83"/>
  <c r="AIG79" i="83"/>
  <c r="AIF79" i="83"/>
  <c r="AIH78" i="83"/>
  <c r="AIG78" i="83"/>
  <c r="AIF78" i="83"/>
  <c r="AIH77" i="83"/>
  <c r="AIG77" i="83"/>
  <c r="AIF77" i="83"/>
  <c r="AIH76" i="83"/>
  <c r="AIG76" i="83"/>
  <c r="AIF76" i="83"/>
  <c r="AIH75" i="83"/>
  <c r="AIG75" i="83"/>
  <c r="AIF75" i="83"/>
  <c r="AIH74" i="83"/>
  <c r="AIG74" i="83"/>
  <c r="AIF74" i="83"/>
  <c r="AIH73" i="83"/>
  <c r="AIG73" i="83"/>
  <c r="AIF73" i="83"/>
  <c r="AIH72" i="83"/>
  <c r="AIG72" i="83"/>
  <c r="AIF72" i="83"/>
  <c r="AIH71" i="83"/>
  <c r="AIG71" i="83"/>
  <c r="AIF71" i="83"/>
  <c r="AIH70" i="83"/>
  <c r="AIG70" i="83"/>
  <c r="AIF70" i="83"/>
  <c r="AIH69" i="83"/>
  <c r="AIG69" i="83"/>
  <c r="AIF69" i="83"/>
  <c r="AIH68" i="83"/>
  <c r="AIG68" i="83"/>
  <c r="AIF68" i="83"/>
  <c r="AIH67" i="83"/>
  <c r="AIG67" i="83"/>
  <c r="AIF67" i="83"/>
  <c r="AIH66" i="83"/>
  <c r="AIG66" i="83"/>
  <c r="AIF66" i="83"/>
  <c r="AIH65" i="83"/>
  <c r="AIG65" i="83"/>
  <c r="AIF65" i="83"/>
  <c r="AIH64" i="83"/>
  <c r="AIG64" i="83"/>
  <c r="AIF64" i="83"/>
  <c r="AIH63" i="83"/>
  <c r="AIG63" i="83"/>
  <c r="AIF63" i="83"/>
  <c r="AIH62" i="83"/>
  <c r="AIG62" i="83"/>
  <c r="AIF62" i="83"/>
  <c r="AIH61" i="83"/>
  <c r="AIG61" i="83"/>
  <c r="AIF61" i="83"/>
  <c r="AIH60" i="83"/>
  <c r="AIG60" i="83"/>
  <c r="AIF60" i="83"/>
  <c r="AIH59" i="83"/>
  <c r="AIG59" i="83"/>
  <c r="AIF59" i="83"/>
  <c r="AIH58" i="83"/>
  <c r="AIG58" i="83"/>
  <c r="AIF58" i="83"/>
  <c r="AIH57" i="83"/>
  <c r="AIG57" i="83"/>
  <c r="AIF57" i="83"/>
  <c r="AIH56" i="83"/>
  <c r="AIG56" i="83"/>
  <c r="AIF56" i="83"/>
  <c r="AIH55" i="83"/>
  <c r="AIG55" i="83"/>
  <c r="AIF55" i="83"/>
  <c r="AIH54" i="83"/>
  <c r="AIG54" i="83"/>
  <c r="AIF54" i="83"/>
  <c r="AIH53" i="83"/>
  <c r="AIG53" i="83"/>
  <c r="AIF53" i="83"/>
  <c r="AIH52" i="83"/>
  <c r="AIG52" i="83"/>
  <c r="AIF52" i="83"/>
  <c r="AIH51" i="83"/>
  <c r="AIG51" i="83"/>
  <c r="AIF51" i="83"/>
  <c r="AIH50" i="83"/>
  <c r="AIG50" i="83"/>
  <c r="AIF50" i="83"/>
  <c r="AIH49" i="83"/>
  <c r="AIG49" i="83"/>
  <c r="AIF49" i="83"/>
  <c r="AIH48" i="83"/>
  <c r="AIG48" i="83"/>
  <c r="AIF48" i="83"/>
  <c r="AIH47" i="83"/>
  <c r="AIG47" i="83"/>
  <c r="AIF47" i="83"/>
  <c r="AIH46" i="83"/>
  <c r="AIG46" i="83"/>
  <c r="AIF46" i="83"/>
  <c r="AIH45" i="83"/>
  <c r="AIG45" i="83"/>
  <c r="AIF45" i="83"/>
  <c r="AIH44" i="83"/>
  <c r="AIG44" i="83"/>
  <c r="AIF44" i="83"/>
  <c r="AIH11" i="83"/>
  <c r="AIG11" i="83"/>
  <c r="AIF11" i="83"/>
  <c r="AIH9" i="83"/>
  <c r="AIG9" i="83"/>
  <c r="AIF9" i="83"/>
  <c r="AIB1" i="83"/>
  <c r="AIG1" i="83" s="1"/>
  <c r="AIA110" i="83"/>
  <c r="AHZ110" i="83"/>
  <c r="AHY110" i="83"/>
  <c r="AIA109" i="83"/>
  <c r="AHZ109" i="83"/>
  <c r="AHY109" i="83"/>
  <c r="AIA108" i="83"/>
  <c r="AHZ108" i="83"/>
  <c r="AHY108" i="83"/>
  <c r="AIA107" i="83"/>
  <c r="AHZ107" i="83"/>
  <c r="AHY107" i="83"/>
  <c r="AIA106" i="83"/>
  <c r="AHZ106" i="83"/>
  <c r="AHY106" i="83"/>
  <c r="AIA105" i="83"/>
  <c r="AHZ105" i="83"/>
  <c r="AHY105" i="83"/>
  <c r="AIA104" i="83"/>
  <c r="AHZ104" i="83"/>
  <c r="AHY104" i="83"/>
  <c r="AIA103" i="83"/>
  <c r="AHZ103" i="83"/>
  <c r="AHY103" i="83"/>
  <c r="AIA102" i="83"/>
  <c r="AHZ102" i="83"/>
  <c r="AHY102" i="83"/>
  <c r="AIA101" i="83"/>
  <c r="AHZ101" i="83"/>
  <c r="AHY101" i="83"/>
  <c r="AIA100" i="83"/>
  <c r="AHZ100" i="83"/>
  <c r="AHY100" i="83"/>
  <c r="AIA99" i="83"/>
  <c r="AHZ99" i="83"/>
  <c r="AHY99" i="83"/>
  <c r="AIA98" i="83"/>
  <c r="AHZ98" i="83"/>
  <c r="AHY98" i="83"/>
  <c r="AIA97" i="83"/>
  <c r="AHZ97" i="83"/>
  <c r="AHY97" i="83"/>
  <c r="AIA96" i="83"/>
  <c r="AHZ96" i="83"/>
  <c r="AHY96" i="83"/>
  <c r="AIA95" i="83"/>
  <c r="AHZ95" i="83"/>
  <c r="AHY95" i="83"/>
  <c r="AIA94" i="83"/>
  <c r="AHZ94" i="83"/>
  <c r="AHY94" i="83"/>
  <c r="AIA93" i="83"/>
  <c r="AHZ93" i="83"/>
  <c r="AHY93" i="83"/>
  <c r="AIA92" i="83"/>
  <c r="AHZ92" i="83"/>
  <c r="AHY92" i="83"/>
  <c r="AIA91" i="83"/>
  <c r="AHZ91" i="83"/>
  <c r="AHY91" i="83"/>
  <c r="AIA90" i="83"/>
  <c r="AHZ90" i="83"/>
  <c r="AHY90" i="83"/>
  <c r="AIA89" i="83"/>
  <c r="AHZ89" i="83"/>
  <c r="AHY89" i="83"/>
  <c r="AIA88" i="83"/>
  <c r="AHZ88" i="83"/>
  <c r="AHY88" i="83"/>
  <c r="AIA87" i="83"/>
  <c r="AHZ87" i="83"/>
  <c r="AHY87" i="83"/>
  <c r="AIA86" i="83"/>
  <c r="AHZ86" i="83"/>
  <c r="AHY86" i="83"/>
  <c r="AIA85" i="83"/>
  <c r="AHZ85" i="83"/>
  <c r="AHY85" i="83"/>
  <c r="AIA84" i="83"/>
  <c r="AHZ84" i="83"/>
  <c r="AHY84" i="83"/>
  <c r="AIA83" i="83"/>
  <c r="AHZ83" i="83"/>
  <c r="AHY83" i="83"/>
  <c r="AIA82" i="83"/>
  <c r="AHZ82" i="83"/>
  <c r="AHY82" i="83"/>
  <c r="AIA81" i="83"/>
  <c r="AHZ81" i="83"/>
  <c r="AHY81" i="83"/>
  <c r="AIA80" i="83"/>
  <c r="AHZ80" i="83"/>
  <c r="AHY80" i="83"/>
  <c r="AIA79" i="83"/>
  <c r="AHZ79" i="83"/>
  <c r="AHY79" i="83"/>
  <c r="AIA78" i="83"/>
  <c r="AHZ78" i="83"/>
  <c r="AHY78" i="83"/>
  <c r="AIA77" i="83"/>
  <c r="AHZ77" i="83"/>
  <c r="AHY77" i="83"/>
  <c r="AIA76" i="83"/>
  <c r="AHZ76" i="83"/>
  <c r="AHY76" i="83"/>
  <c r="AIA75" i="83"/>
  <c r="AHZ75" i="83"/>
  <c r="AHY75" i="83"/>
  <c r="AIA74" i="83"/>
  <c r="AHZ74" i="83"/>
  <c r="AHY74" i="83"/>
  <c r="AIA73" i="83"/>
  <c r="AHZ73" i="83"/>
  <c r="AHY73" i="83"/>
  <c r="AIA72" i="83"/>
  <c r="AHZ72" i="83"/>
  <c r="AHY72" i="83"/>
  <c r="AIA71" i="83"/>
  <c r="AHZ71" i="83"/>
  <c r="AHY71" i="83"/>
  <c r="AIA70" i="83"/>
  <c r="AHZ70" i="83"/>
  <c r="AHY70" i="83"/>
  <c r="AIA69" i="83"/>
  <c r="AHZ69" i="83"/>
  <c r="AHY69" i="83"/>
  <c r="AIA68" i="83"/>
  <c r="AHZ68" i="83"/>
  <c r="AHY68" i="83"/>
  <c r="AIA67" i="83"/>
  <c r="AHZ67" i="83"/>
  <c r="AHY67" i="83"/>
  <c r="AIA66" i="83"/>
  <c r="AHZ66" i="83"/>
  <c r="AHY66" i="83"/>
  <c r="AIA65" i="83"/>
  <c r="AHZ65" i="83"/>
  <c r="AHY65" i="83"/>
  <c r="AIA64" i="83"/>
  <c r="AHZ64" i="83"/>
  <c r="AHY64" i="83"/>
  <c r="AIA63" i="83"/>
  <c r="AHZ63" i="83"/>
  <c r="AHY63" i="83"/>
  <c r="AIA62" i="83"/>
  <c r="AHZ62" i="83"/>
  <c r="AHY62" i="83"/>
  <c r="AIA61" i="83"/>
  <c r="AHZ61" i="83"/>
  <c r="AHY61" i="83"/>
  <c r="AIA60" i="83"/>
  <c r="AHZ60" i="83"/>
  <c r="AHY60" i="83"/>
  <c r="AIA59" i="83"/>
  <c r="AHZ59" i="83"/>
  <c r="AHY59" i="83"/>
  <c r="AIA58" i="83"/>
  <c r="AHZ58" i="83"/>
  <c r="AHY58" i="83"/>
  <c r="AIA57" i="83"/>
  <c r="AHZ57" i="83"/>
  <c r="AHY57" i="83"/>
  <c r="AIA56" i="83"/>
  <c r="AHZ56" i="83"/>
  <c r="AHY56" i="83"/>
  <c r="AIA55" i="83"/>
  <c r="AHZ55" i="83"/>
  <c r="AHY55" i="83"/>
  <c r="AIA54" i="83"/>
  <c r="AHZ54" i="83"/>
  <c r="AHY54" i="83"/>
  <c r="AIA53" i="83"/>
  <c r="AHZ53" i="83"/>
  <c r="AHY53" i="83"/>
  <c r="AIA52" i="83"/>
  <c r="AHZ52" i="83"/>
  <c r="AHY52" i="83"/>
  <c r="AIA51" i="83"/>
  <c r="AHZ51" i="83"/>
  <c r="AHY51" i="83"/>
  <c r="AIA50" i="83"/>
  <c r="AHZ50" i="83"/>
  <c r="AHY50" i="83"/>
  <c r="AIA49" i="83"/>
  <c r="AHZ49" i="83"/>
  <c r="AHY49" i="83"/>
  <c r="AIA48" i="83"/>
  <c r="AHZ48" i="83"/>
  <c r="AHY48" i="83"/>
  <c r="AIA47" i="83"/>
  <c r="AHZ47" i="83"/>
  <c r="AHY47" i="83"/>
  <c r="AIA46" i="83"/>
  <c r="AHZ46" i="83"/>
  <c r="AHY46" i="83"/>
  <c r="AIA45" i="83"/>
  <c r="AHZ45" i="83"/>
  <c r="AHY45" i="83"/>
  <c r="AIA11" i="83"/>
  <c r="AHZ11" i="83"/>
  <c r="AHY11" i="83"/>
  <c r="AIA9" i="83"/>
  <c r="AHZ9" i="83"/>
  <c r="AHY9" i="83"/>
  <c r="AHZ1" i="83"/>
  <c r="AHU1" i="83"/>
  <c r="AHT110" i="83"/>
  <c r="AHS110" i="83"/>
  <c r="AHR110" i="83"/>
  <c r="AHT109" i="83"/>
  <c r="AHS109" i="83"/>
  <c r="AHR109" i="83"/>
  <c r="AHT108" i="83"/>
  <c r="AHS108" i="83"/>
  <c r="AHR108" i="83"/>
  <c r="AHT107" i="83"/>
  <c r="AHS107" i="83"/>
  <c r="AHR107" i="83"/>
  <c r="AHT106" i="83"/>
  <c r="AHS106" i="83"/>
  <c r="AHR106" i="83"/>
  <c r="AHT105" i="83"/>
  <c r="AHS105" i="83"/>
  <c r="AHR105" i="83"/>
  <c r="AHT104" i="83"/>
  <c r="AHS104" i="83"/>
  <c r="AHR104" i="83"/>
  <c r="AHT103" i="83"/>
  <c r="AHS103" i="83"/>
  <c r="AHR103" i="83"/>
  <c r="AHT102" i="83"/>
  <c r="AHS102" i="83"/>
  <c r="AHR102" i="83"/>
  <c r="AHT101" i="83"/>
  <c r="AHS101" i="83"/>
  <c r="AHR101" i="83"/>
  <c r="AHT100" i="83"/>
  <c r="AHS100" i="83"/>
  <c r="AHR100" i="83"/>
  <c r="AHT99" i="83"/>
  <c r="AHS99" i="83"/>
  <c r="AHR99" i="83"/>
  <c r="AHT98" i="83"/>
  <c r="AHS98" i="83"/>
  <c r="AHR98" i="83"/>
  <c r="AHT97" i="83"/>
  <c r="AHS97" i="83"/>
  <c r="AHR97" i="83"/>
  <c r="AHT96" i="83"/>
  <c r="AHS96" i="83"/>
  <c r="AHR96" i="83"/>
  <c r="AHT95" i="83"/>
  <c r="AHS95" i="83"/>
  <c r="AHR95" i="83"/>
  <c r="AHT94" i="83"/>
  <c r="AHS94" i="83"/>
  <c r="AHR94" i="83"/>
  <c r="AHT93" i="83"/>
  <c r="AHS93" i="83"/>
  <c r="AHR93" i="83"/>
  <c r="AHT92" i="83"/>
  <c r="AHS92" i="83"/>
  <c r="AHR92" i="83"/>
  <c r="AHT91" i="83"/>
  <c r="AHS91" i="83"/>
  <c r="AHR91" i="83"/>
  <c r="AHT90" i="83"/>
  <c r="AHS90" i="83"/>
  <c r="AHR90" i="83"/>
  <c r="AHT89" i="83"/>
  <c r="AHS89" i="83"/>
  <c r="AHR89" i="83"/>
  <c r="AHT88" i="83"/>
  <c r="AHS88" i="83"/>
  <c r="AHR88" i="83"/>
  <c r="AHT87" i="83"/>
  <c r="AHS87" i="83"/>
  <c r="AHR87" i="83"/>
  <c r="AHT86" i="83"/>
  <c r="AHS86" i="83"/>
  <c r="AHR86" i="83"/>
  <c r="AHT85" i="83"/>
  <c r="AHS85" i="83"/>
  <c r="AHR85" i="83"/>
  <c r="AHT84" i="83"/>
  <c r="AHS84" i="83"/>
  <c r="AHR84" i="83"/>
  <c r="AHT83" i="83"/>
  <c r="AHS83" i="83"/>
  <c r="AHR83" i="83"/>
  <c r="AHT82" i="83"/>
  <c r="AHS82" i="83"/>
  <c r="AHR82" i="83"/>
  <c r="AHT81" i="83"/>
  <c r="AHS81" i="83"/>
  <c r="AHR81" i="83"/>
  <c r="AHT80" i="83"/>
  <c r="AHS80" i="83"/>
  <c r="AHR80" i="83"/>
  <c r="AHT79" i="83"/>
  <c r="AHS79" i="83"/>
  <c r="AHR79" i="83"/>
  <c r="AHT78" i="83"/>
  <c r="AHS78" i="83"/>
  <c r="AHR78" i="83"/>
  <c r="AHT77" i="83"/>
  <c r="AHS77" i="83"/>
  <c r="AHR77" i="83"/>
  <c r="AHT76" i="83"/>
  <c r="AHS76" i="83"/>
  <c r="AHR76" i="83"/>
  <c r="AHT75" i="83"/>
  <c r="AHS75" i="83"/>
  <c r="AHR75" i="83"/>
  <c r="AHT74" i="83"/>
  <c r="AHS74" i="83"/>
  <c r="AHR74" i="83"/>
  <c r="AHT73" i="83"/>
  <c r="AHS73" i="83"/>
  <c r="AHR73" i="83"/>
  <c r="AHT72" i="83"/>
  <c r="AHS72" i="83"/>
  <c r="AHR72" i="83"/>
  <c r="AHT71" i="83"/>
  <c r="AHS71" i="83"/>
  <c r="AHR71" i="83"/>
  <c r="AHT70" i="83"/>
  <c r="AHS70" i="83"/>
  <c r="AHR70" i="83"/>
  <c r="AHT69" i="83"/>
  <c r="AHS69" i="83"/>
  <c r="AHR69" i="83"/>
  <c r="AHT68" i="83"/>
  <c r="AHS68" i="83"/>
  <c r="AHR68" i="83"/>
  <c r="AHT67" i="83"/>
  <c r="AHS67" i="83"/>
  <c r="AHR67" i="83"/>
  <c r="AHT66" i="83"/>
  <c r="AHS66" i="83"/>
  <c r="AHR66" i="83"/>
  <c r="AHT65" i="83"/>
  <c r="AHS65" i="83"/>
  <c r="AHR65" i="83"/>
  <c r="AHT64" i="83"/>
  <c r="AHS64" i="83"/>
  <c r="AHR64" i="83"/>
  <c r="AHT63" i="83"/>
  <c r="AHS63" i="83"/>
  <c r="AHR63" i="83"/>
  <c r="AHT62" i="83"/>
  <c r="AHS62" i="83"/>
  <c r="AHR62" i="83"/>
  <c r="AHT61" i="83"/>
  <c r="AHS61" i="83"/>
  <c r="AHR61" i="83"/>
  <c r="AHT60" i="83"/>
  <c r="AHS60" i="83"/>
  <c r="AHR60" i="83"/>
  <c r="AHT59" i="83"/>
  <c r="AHS59" i="83"/>
  <c r="AHR59" i="83"/>
  <c r="AHT58" i="83"/>
  <c r="AHS58" i="83"/>
  <c r="AHR58" i="83"/>
  <c r="AHT57" i="83"/>
  <c r="AHS57" i="83"/>
  <c r="AHR57" i="83"/>
  <c r="AHT56" i="83"/>
  <c r="AHS56" i="83"/>
  <c r="AHR56" i="83"/>
  <c r="AHT55" i="83"/>
  <c r="AHS55" i="83"/>
  <c r="AHR55" i="83"/>
  <c r="AHT54" i="83"/>
  <c r="AHS54" i="83"/>
  <c r="AHR54" i="83"/>
  <c r="AHT53" i="83"/>
  <c r="AHS53" i="83"/>
  <c r="AHR53" i="83"/>
  <c r="AHT52" i="83"/>
  <c r="AHS52" i="83"/>
  <c r="AHR52" i="83"/>
  <c r="AHT51" i="83"/>
  <c r="AHS51" i="83"/>
  <c r="AHR51" i="83"/>
  <c r="AHT50" i="83"/>
  <c r="AHS50" i="83"/>
  <c r="AHR50" i="83"/>
  <c r="AHT49" i="83"/>
  <c r="AHS49" i="83"/>
  <c r="AHR49" i="83"/>
  <c r="AHT48" i="83"/>
  <c r="AHS48" i="83"/>
  <c r="AHR48" i="83"/>
  <c r="AHT47" i="83"/>
  <c r="AHS47" i="83"/>
  <c r="AHR47" i="83"/>
  <c r="AHT46" i="83"/>
  <c r="AHS46" i="83"/>
  <c r="AHR46" i="83"/>
  <c r="AHT45" i="83"/>
  <c r="AHS45" i="83"/>
  <c r="AHR45" i="83"/>
  <c r="AHT44" i="83"/>
  <c r="AHS44" i="83"/>
  <c r="AHR44" i="83"/>
  <c r="AHT43" i="83"/>
  <c r="AHS43" i="83"/>
  <c r="AHR43" i="83"/>
  <c r="AHT42" i="83"/>
  <c r="AHS42" i="83"/>
  <c r="AHR42" i="83"/>
  <c r="AHT41" i="83"/>
  <c r="AHS41" i="83"/>
  <c r="AHR41" i="83"/>
  <c r="AHT11" i="83"/>
  <c r="AHS11" i="83"/>
  <c r="AHR11" i="83"/>
  <c r="AHT9" i="83"/>
  <c r="AHS9" i="83"/>
  <c r="AHR9" i="83"/>
  <c r="AHN1" i="83"/>
  <c r="AHM110" i="83"/>
  <c r="AHL110" i="83"/>
  <c r="AHK110" i="83"/>
  <c r="AHM109" i="83"/>
  <c r="AHL109" i="83"/>
  <c r="AHK109" i="83"/>
  <c r="AHM108" i="83"/>
  <c r="AHL108" i="83"/>
  <c r="AHK108" i="83"/>
  <c r="AHM107" i="83"/>
  <c r="AHL107" i="83"/>
  <c r="AHK107" i="83"/>
  <c r="AHM106" i="83"/>
  <c r="AHL106" i="83"/>
  <c r="AHK106" i="83"/>
  <c r="AHM105" i="83"/>
  <c r="AHL105" i="83"/>
  <c r="AHK105" i="83"/>
  <c r="AHM104" i="83"/>
  <c r="AHL104" i="83"/>
  <c r="AHK104" i="83"/>
  <c r="AHM103" i="83"/>
  <c r="AHL103" i="83"/>
  <c r="AHK103" i="83"/>
  <c r="AHM102" i="83"/>
  <c r="AHL102" i="83"/>
  <c r="AHK102" i="83"/>
  <c r="AHM101" i="83"/>
  <c r="AHL101" i="83"/>
  <c r="AHK101" i="83"/>
  <c r="AHM100" i="83"/>
  <c r="AHL100" i="83"/>
  <c r="AHK100" i="83"/>
  <c r="AHM99" i="83"/>
  <c r="AHL99" i="83"/>
  <c r="AHK99" i="83"/>
  <c r="AHM98" i="83"/>
  <c r="AHL98" i="83"/>
  <c r="AHK98" i="83"/>
  <c r="AHM97" i="83"/>
  <c r="AHL97" i="83"/>
  <c r="AHK97" i="83"/>
  <c r="AHM96" i="83"/>
  <c r="AHL96" i="83"/>
  <c r="AHK96" i="83"/>
  <c r="AHM95" i="83"/>
  <c r="AHL95" i="83"/>
  <c r="AHK95" i="83"/>
  <c r="AHM94" i="83"/>
  <c r="AHL94" i="83"/>
  <c r="AHK94" i="83"/>
  <c r="AHM93" i="83"/>
  <c r="AHL93" i="83"/>
  <c r="AHK93" i="83"/>
  <c r="AHM92" i="83"/>
  <c r="AHL92" i="83"/>
  <c r="AHK92" i="83"/>
  <c r="AHM91" i="83"/>
  <c r="AHL91" i="83"/>
  <c r="AHK91" i="83"/>
  <c r="AHM90" i="83"/>
  <c r="AHL90" i="83"/>
  <c r="AHK90" i="83"/>
  <c r="AHM89" i="83"/>
  <c r="AHL89" i="83"/>
  <c r="AHK89" i="83"/>
  <c r="AHM88" i="83"/>
  <c r="AHL88" i="83"/>
  <c r="AHK88" i="83"/>
  <c r="AHM87" i="83"/>
  <c r="AHL87" i="83"/>
  <c r="AHK87" i="83"/>
  <c r="AHM86" i="83"/>
  <c r="AHL86" i="83"/>
  <c r="AHK86" i="83"/>
  <c r="AHM85" i="83"/>
  <c r="AHL85" i="83"/>
  <c r="AHK85" i="83"/>
  <c r="AHM84" i="83"/>
  <c r="AHL84" i="83"/>
  <c r="AHK84" i="83"/>
  <c r="AHM83" i="83"/>
  <c r="AHL83" i="83"/>
  <c r="AHK83" i="83"/>
  <c r="AHM82" i="83"/>
  <c r="AHL82" i="83"/>
  <c r="AHK82" i="83"/>
  <c r="AHM81" i="83"/>
  <c r="AHL81" i="83"/>
  <c r="AHK81" i="83"/>
  <c r="AHM80" i="83"/>
  <c r="AHL80" i="83"/>
  <c r="AHK80" i="83"/>
  <c r="AHM79" i="83"/>
  <c r="AHL79" i="83"/>
  <c r="AHK79" i="83"/>
  <c r="AHM78" i="83"/>
  <c r="AHL78" i="83"/>
  <c r="AHK78" i="83"/>
  <c r="AHM77" i="83"/>
  <c r="AHL77" i="83"/>
  <c r="AHK77" i="83"/>
  <c r="AHM76" i="83"/>
  <c r="AHL76" i="83"/>
  <c r="AHK76" i="83"/>
  <c r="AHM75" i="83"/>
  <c r="AHL75" i="83"/>
  <c r="AHK75" i="83"/>
  <c r="AHM74" i="83"/>
  <c r="AHL74" i="83"/>
  <c r="AHK74" i="83"/>
  <c r="AHM73" i="83"/>
  <c r="AHL73" i="83"/>
  <c r="AHK73" i="83"/>
  <c r="AHM72" i="83"/>
  <c r="AHL72" i="83"/>
  <c r="AHK72" i="83"/>
  <c r="AHM71" i="83"/>
  <c r="AHL71" i="83"/>
  <c r="AHK71" i="83"/>
  <c r="AHM70" i="83"/>
  <c r="AHL70" i="83"/>
  <c r="AHK70" i="83"/>
  <c r="AHM69" i="83"/>
  <c r="AHL69" i="83"/>
  <c r="AHK69" i="83"/>
  <c r="AHM68" i="83"/>
  <c r="AHL68" i="83"/>
  <c r="AHK68" i="83"/>
  <c r="AHM67" i="83"/>
  <c r="AHL67" i="83"/>
  <c r="AHK67" i="83"/>
  <c r="AHM66" i="83"/>
  <c r="AHL66" i="83"/>
  <c r="AHK66" i="83"/>
  <c r="AHM65" i="83"/>
  <c r="AHL65" i="83"/>
  <c r="AHK65" i="83"/>
  <c r="AHM64" i="83"/>
  <c r="AHL64" i="83"/>
  <c r="AHK64" i="83"/>
  <c r="AHM63" i="83"/>
  <c r="AHL63" i="83"/>
  <c r="AHK63" i="83"/>
  <c r="AHM62" i="83"/>
  <c r="AHL62" i="83"/>
  <c r="AHK62" i="83"/>
  <c r="AHM61" i="83"/>
  <c r="AHL61" i="83"/>
  <c r="AHK61" i="83"/>
  <c r="AHM60" i="83"/>
  <c r="AHL60" i="83"/>
  <c r="AHK60" i="83"/>
  <c r="AHM59" i="83"/>
  <c r="AHL59" i="83"/>
  <c r="AHK59" i="83"/>
  <c r="AHM58" i="83"/>
  <c r="AHL58" i="83"/>
  <c r="AHK58" i="83"/>
  <c r="AHM57" i="83"/>
  <c r="AHL57" i="83"/>
  <c r="AHK57" i="83"/>
  <c r="AHM56" i="83"/>
  <c r="AHL56" i="83"/>
  <c r="AHK56" i="83"/>
  <c r="AHM55" i="83"/>
  <c r="AHL55" i="83"/>
  <c r="AHK55" i="83"/>
  <c r="AHM54" i="83"/>
  <c r="AHL54" i="83"/>
  <c r="AHK54" i="83"/>
  <c r="AHM53" i="83"/>
  <c r="AHL53" i="83"/>
  <c r="AHK53" i="83"/>
  <c r="AHM52" i="83"/>
  <c r="AHL52" i="83"/>
  <c r="AHK52" i="83"/>
  <c r="AHM51" i="83"/>
  <c r="AHL51" i="83"/>
  <c r="AHK51" i="83"/>
  <c r="AHM50" i="83"/>
  <c r="AHL50" i="83"/>
  <c r="AHK50" i="83"/>
  <c r="AHM49" i="83"/>
  <c r="AHL49" i="83"/>
  <c r="AHK49" i="83"/>
  <c r="AHM48" i="83"/>
  <c r="AHL48" i="83"/>
  <c r="AHK48" i="83"/>
  <c r="AHM11" i="83"/>
  <c r="AHL11" i="83"/>
  <c r="AHK11" i="83"/>
  <c r="AHM9" i="83"/>
  <c r="AHL9" i="83"/>
  <c r="AHK9" i="83"/>
  <c r="AHM1" i="83"/>
  <c r="AHK1" i="83"/>
  <c r="AHG1" i="83"/>
  <c r="AHL1" i="83" s="1"/>
  <c r="AHF110" i="83"/>
  <c r="AHE110" i="83"/>
  <c r="AHD110" i="83"/>
  <c r="AHF109" i="83"/>
  <c r="AHE109" i="83"/>
  <c r="AHD109" i="83"/>
  <c r="AHF108" i="83"/>
  <c r="AHE108" i="83"/>
  <c r="AHD108" i="83"/>
  <c r="AHF107" i="83"/>
  <c r="AHE107" i="83"/>
  <c r="AHD107" i="83"/>
  <c r="AHF106" i="83"/>
  <c r="AHE106" i="83"/>
  <c r="AHD106" i="83"/>
  <c r="AHF105" i="83"/>
  <c r="AHE105" i="83"/>
  <c r="AHD105" i="83"/>
  <c r="AHF104" i="83"/>
  <c r="AHE104" i="83"/>
  <c r="AHD104" i="83"/>
  <c r="AHF103" i="83"/>
  <c r="AHE103" i="83"/>
  <c r="AHD103" i="83"/>
  <c r="AHF102" i="83"/>
  <c r="AHE102" i="83"/>
  <c r="AHD102" i="83"/>
  <c r="AHF101" i="83"/>
  <c r="AHE101" i="83"/>
  <c r="AHD101" i="83"/>
  <c r="AHF100" i="83"/>
  <c r="AHE100" i="83"/>
  <c r="AHD100" i="83"/>
  <c r="AHF99" i="83"/>
  <c r="AHE99" i="83"/>
  <c r="AHD99" i="83"/>
  <c r="AHF98" i="83"/>
  <c r="AHE98" i="83"/>
  <c r="AHD98" i="83"/>
  <c r="AHF97" i="83"/>
  <c r="AHE97" i="83"/>
  <c r="AHD97" i="83"/>
  <c r="AHF96" i="83"/>
  <c r="AHE96" i="83"/>
  <c r="AHD96" i="83"/>
  <c r="AHF95" i="83"/>
  <c r="AHE95" i="83"/>
  <c r="AHD95" i="83"/>
  <c r="AHF94" i="83"/>
  <c r="AHE94" i="83"/>
  <c r="AHD94" i="83"/>
  <c r="AHF93" i="83"/>
  <c r="AHE93" i="83"/>
  <c r="AHD93" i="83"/>
  <c r="AHF92" i="83"/>
  <c r="AHE92" i="83"/>
  <c r="AHD92" i="83"/>
  <c r="AHF91" i="83"/>
  <c r="AHE91" i="83"/>
  <c r="AHD91" i="83"/>
  <c r="AHF90" i="83"/>
  <c r="AHE90" i="83"/>
  <c r="AHD90" i="83"/>
  <c r="AHF89" i="83"/>
  <c r="AHE89" i="83"/>
  <c r="AHD89" i="83"/>
  <c r="AHF88" i="83"/>
  <c r="AHE88" i="83"/>
  <c r="AHD88" i="83"/>
  <c r="AHF87" i="83"/>
  <c r="AHE87" i="83"/>
  <c r="AHD87" i="83"/>
  <c r="AHF86" i="83"/>
  <c r="AHE86" i="83"/>
  <c r="AHD86" i="83"/>
  <c r="AHF85" i="83"/>
  <c r="AHE85" i="83"/>
  <c r="AHD85" i="83"/>
  <c r="AHF84" i="83"/>
  <c r="AHE84" i="83"/>
  <c r="AHD84" i="83"/>
  <c r="AHF83" i="83"/>
  <c r="AHE83" i="83"/>
  <c r="AHD83" i="83"/>
  <c r="AHF82" i="83"/>
  <c r="AHE82" i="83"/>
  <c r="AHD82" i="83"/>
  <c r="AHF81" i="83"/>
  <c r="AHE81" i="83"/>
  <c r="AHD81" i="83"/>
  <c r="AHF80" i="83"/>
  <c r="AHE80" i="83"/>
  <c r="AHD80" i="83"/>
  <c r="AHF79" i="83"/>
  <c r="AHE79" i="83"/>
  <c r="AHD79" i="83"/>
  <c r="AHF78" i="83"/>
  <c r="AHE78" i="83"/>
  <c r="AHD78" i="83"/>
  <c r="AHF77" i="83"/>
  <c r="AHE77" i="83"/>
  <c r="AHD77" i="83"/>
  <c r="AHF76" i="83"/>
  <c r="AHE76" i="83"/>
  <c r="AHD76" i="83"/>
  <c r="AHF75" i="83"/>
  <c r="AHE75" i="83"/>
  <c r="AHD75" i="83"/>
  <c r="AHF74" i="83"/>
  <c r="AHE74" i="83"/>
  <c r="AHD74" i="83"/>
  <c r="AHF73" i="83"/>
  <c r="AHE73" i="83"/>
  <c r="AHD73" i="83"/>
  <c r="AHF72" i="83"/>
  <c r="AHE72" i="83"/>
  <c r="AHD72" i="83"/>
  <c r="AHF71" i="83"/>
  <c r="AHE71" i="83"/>
  <c r="AHD71" i="83"/>
  <c r="AHF70" i="83"/>
  <c r="AHE70" i="83"/>
  <c r="AHD70" i="83"/>
  <c r="AHF69" i="83"/>
  <c r="AHE69" i="83"/>
  <c r="AHD69" i="83"/>
  <c r="AHF68" i="83"/>
  <c r="AHE68" i="83"/>
  <c r="AHD68" i="83"/>
  <c r="AHF67" i="83"/>
  <c r="AHE67" i="83"/>
  <c r="AHD67" i="83"/>
  <c r="AHF66" i="83"/>
  <c r="AHE66" i="83"/>
  <c r="AHD66" i="83"/>
  <c r="AHF65" i="83"/>
  <c r="AHE65" i="83"/>
  <c r="AHD65" i="83"/>
  <c r="AHF64" i="83"/>
  <c r="AHE64" i="83"/>
  <c r="AHD64" i="83"/>
  <c r="AHF63" i="83"/>
  <c r="AHE63" i="83"/>
  <c r="AHD63" i="83"/>
  <c r="AHF62" i="83"/>
  <c r="AHE62" i="83"/>
  <c r="AHD62" i="83"/>
  <c r="AHF61" i="83"/>
  <c r="AHE61" i="83"/>
  <c r="AHD61" i="83"/>
  <c r="AHF60" i="83"/>
  <c r="AHE60" i="83"/>
  <c r="AHD60" i="83"/>
  <c r="AHF59" i="83"/>
  <c r="AHE59" i="83"/>
  <c r="AHD59" i="83"/>
  <c r="AHF58" i="83"/>
  <c r="AHE58" i="83"/>
  <c r="AHD58" i="83"/>
  <c r="AHF57" i="83"/>
  <c r="AHE57" i="83"/>
  <c r="AHD57" i="83"/>
  <c r="AHF56" i="83"/>
  <c r="AHE56" i="83"/>
  <c r="AHD56" i="83"/>
  <c r="AHF55" i="83"/>
  <c r="AHE55" i="83"/>
  <c r="AHD55" i="83"/>
  <c r="AHF54" i="83"/>
  <c r="AHE54" i="83"/>
  <c r="AHD54" i="83"/>
  <c r="AHF53" i="83"/>
  <c r="AHE53" i="83"/>
  <c r="AHD53" i="83"/>
  <c r="AHF52" i="83"/>
  <c r="AHE52" i="83"/>
  <c r="AHD52" i="83"/>
  <c r="AHF51" i="83"/>
  <c r="AHE51" i="83"/>
  <c r="AHD51" i="83"/>
  <c r="AHF50" i="83"/>
  <c r="AHE50" i="83"/>
  <c r="AHD50" i="83"/>
  <c r="AHF49" i="83"/>
  <c r="AHE49" i="83"/>
  <c r="AHD49" i="83"/>
  <c r="AHF48" i="83"/>
  <c r="AHE48" i="83"/>
  <c r="AHD48" i="83"/>
  <c r="AHF47" i="83"/>
  <c r="AHE47" i="83"/>
  <c r="AHD47" i="83"/>
  <c r="AHF46" i="83"/>
  <c r="AHE46" i="83"/>
  <c r="AHD46" i="83"/>
  <c r="AHF45" i="83"/>
  <c r="AHE45" i="83"/>
  <c r="AHD45" i="83"/>
  <c r="AHF44" i="83"/>
  <c r="AHE44" i="83"/>
  <c r="AHD44" i="83"/>
  <c r="AHF43" i="83"/>
  <c r="AHE43" i="83"/>
  <c r="AHD43" i="83"/>
  <c r="AHF42" i="83"/>
  <c r="AHE42" i="83"/>
  <c r="AHD42" i="83"/>
  <c r="AHF41" i="83"/>
  <c r="AHE41" i="83"/>
  <c r="AHD41" i="83"/>
  <c r="AHF40" i="83"/>
  <c r="AHE40" i="83"/>
  <c r="AHD40" i="83"/>
  <c r="AHF39" i="83"/>
  <c r="AHE39" i="83"/>
  <c r="AHD39" i="83"/>
  <c r="AHF11" i="83"/>
  <c r="AHE11" i="83"/>
  <c r="AHD11" i="83"/>
  <c r="AHF9" i="83"/>
  <c r="AHE9" i="83"/>
  <c r="AHD9" i="83"/>
  <c r="AHF1" i="83"/>
  <c r="AHD1" i="83"/>
  <c r="AGZ1" i="83"/>
  <c r="AHE1" i="83" s="1"/>
  <c r="AGY110" i="83"/>
  <c r="AGX110" i="83"/>
  <c r="AGW110" i="83"/>
  <c r="AGY109" i="83"/>
  <c r="AGX109" i="83"/>
  <c r="AGW109" i="83"/>
  <c r="AGY108" i="83"/>
  <c r="AGX108" i="83"/>
  <c r="AGW108" i="83"/>
  <c r="AGY107" i="83"/>
  <c r="AGX107" i="83"/>
  <c r="AGW107" i="83"/>
  <c r="AGY106" i="83"/>
  <c r="AGX106" i="83"/>
  <c r="AGW106" i="83"/>
  <c r="AGY105" i="83"/>
  <c r="AGX105" i="83"/>
  <c r="AGW105" i="83"/>
  <c r="AGY104" i="83"/>
  <c r="AGX104" i="83"/>
  <c r="AGW104" i="83"/>
  <c r="AGY103" i="83"/>
  <c r="AGX103" i="83"/>
  <c r="AGW103" i="83"/>
  <c r="AGY102" i="83"/>
  <c r="AGX102" i="83"/>
  <c r="AGW102" i="83"/>
  <c r="AGY101" i="83"/>
  <c r="AGX101" i="83"/>
  <c r="AGW101" i="83"/>
  <c r="AGY100" i="83"/>
  <c r="AGX100" i="83"/>
  <c r="AGW100" i="83"/>
  <c r="AGY99" i="83"/>
  <c r="AGX99" i="83"/>
  <c r="AGW99" i="83"/>
  <c r="AGY98" i="83"/>
  <c r="AGX98" i="83"/>
  <c r="AGW98" i="83"/>
  <c r="AGY97" i="83"/>
  <c r="AGX97" i="83"/>
  <c r="AGW97" i="83"/>
  <c r="AGY96" i="83"/>
  <c r="AGX96" i="83"/>
  <c r="AGW96" i="83"/>
  <c r="AGY95" i="83"/>
  <c r="AGX95" i="83"/>
  <c r="AGW95" i="83"/>
  <c r="AGY94" i="83"/>
  <c r="AGX94" i="83"/>
  <c r="AGW94" i="83"/>
  <c r="AGY93" i="83"/>
  <c r="AGX93" i="83"/>
  <c r="AGW93" i="83"/>
  <c r="AGY92" i="83"/>
  <c r="AGX92" i="83"/>
  <c r="AGW92" i="83"/>
  <c r="AGY91" i="83"/>
  <c r="AGX91" i="83"/>
  <c r="AGW91" i="83"/>
  <c r="AGY90" i="83"/>
  <c r="AGX90" i="83"/>
  <c r="AGW90" i="83"/>
  <c r="AGY89" i="83"/>
  <c r="AGX89" i="83"/>
  <c r="AGW89" i="83"/>
  <c r="AGY88" i="83"/>
  <c r="AGX88" i="83"/>
  <c r="AGW88" i="83"/>
  <c r="AGY87" i="83"/>
  <c r="AGX87" i="83"/>
  <c r="AGW87" i="83"/>
  <c r="AGY86" i="83"/>
  <c r="AGX86" i="83"/>
  <c r="AGW86" i="83"/>
  <c r="AGY85" i="83"/>
  <c r="AGX85" i="83"/>
  <c r="AGW85" i="83"/>
  <c r="AGY84" i="83"/>
  <c r="AGX84" i="83"/>
  <c r="AGW84" i="83"/>
  <c r="AGY83" i="83"/>
  <c r="AGX83" i="83"/>
  <c r="AGW83" i="83"/>
  <c r="AGY82" i="83"/>
  <c r="AGX82" i="83"/>
  <c r="AGW82" i="83"/>
  <c r="AGY81" i="83"/>
  <c r="AGX81" i="83"/>
  <c r="AGW81" i="83"/>
  <c r="AGY80" i="83"/>
  <c r="AGX80" i="83"/>
  <c r="AGW80" i="83"/>
  <c r="AGY79" i="83"/>
  <c r="AGX79" i="83"/>
  <c r="AGW79" i="83"/>
  <c r="AGY78" i="83"/>
  <c r="AGX78" i="83"/>
  <c r="AGW78" i="83"/>
  <c r="AGY77" i="83"/>
  <c r="AGX77" i="83"/>
  <c r="AGW77" i="83"/>
  <c r="AGY76" i="83"/>
  <c r="AGX76" i="83"/>
  <c r="AGW76" i="83"/>
  <c r="AGY75" i="83"/>
  <c r="AGX75" i="83"/>
  <c r="AGW75" i="83"/>
  <c r="AGY74" i="83"/>
  <c r="AGX74" i="83"/>
  <c r="AGW74" i="83"/>
  <c r="AGY73" i="83"/>
  <c r="AGX73" i="83"/>
  <c r="AGW73" i="83"/>
  <c r="AGY72" i="83"/>
  <c r="AGX72" i="83"/>
  <c r="AGW72" i="83"/>
  <c r="AGY71" i="83"/>
  <c r="AGX71" i="83"/>
  <c r="AGW71" i="83"/>
  <c r="AGY70" i="83"/>
  <c r="AGX70" i="83"/>
  <c r="AGW70" i="83"/>
  <c r="AGY69" i="83"/>
  <c r="AGX69" i="83"/>
  <c r="AGW69" i="83"/>
  <c r="AGY68" i="83"/>
  <c r="AGX68" i="83"/>
  <c r="AGW68" i="83"/>
  <c r="AGY67" i="83"/>
  <c r="AGX67" i="83"/>
  <c r="AGW67" i="83"/>
  <c r="AGY66" i="83"/>
  <c r="AGX66" i="83"/>
  <c r="AGW66" i="83"/>
  <c r="AGY65" i="83"/>
  <c r="AGX65" i="83"/>
  <c r="AGW65" i="83"/>
  <c r="AGY64" i="83"/>
  <c r="AGX64" i="83"/>
  <c r="AGW64" i="83"/>
  <c r="AGY63" i="83"/>
  <c r="AGX63" i="83"/>
  <c r="AGW63" i="83"/>
  <c r="AGY62" i="83"/>
  <c r="AGX62" i="83"/>
  <c r="AGW62" i="83"/>
  <c r="AGY61" i="83"/>
  <c r="AGX61" i="83"/>
  <c r="AGW61" i="83"/>
  <c r="AGY60" i="83"/>
  <c r="AGX60" i="83"/>
  <c r="AGW60" i="83"/>
  <c r="AGY59" i="83"/>
  <c r="AGX59" i="83"/>
  <c r="AGW59" i="83"/>
  <c r="AGY58" i="83"/>
  <c r="AGX58" i="83"/>
  <c r="AGW58" i="83"/>
  <c r="AGY57" i="83"/>
  <c r="AGX57" i="83"/>
  <c r="AGW57" i="83"/>
  <c r="AGY56" i="83"/>
  <c r="AGX56" i="83"/>
  <c r="AGW56" i="83"/>
  <c r="AGY55" i="83"/>
  <c r="AGX55" i="83"/>
  <c r="AGW55" i="83"/>
  <c r="AGY54" i="83"/>
  <c r="AGX54" i="83"/>
  <c r="AGW54" i="83"/>
  <c r="AGY53" i="83"/>
  <c r="AGX53" i="83"/>
  <c r="AGW53" i="83"/>
  <c r="AGY52" i="83"/>
  <c r="AGX52" i="83"/>
  <c r="AGW52" i="83"/>
  <c r="AGY51" i="83"/>
  <c r="AGX51" i="83"/>
  <c r="AGW51" i="83"/>
  <c r="AGY50" i="83"/>
  <c r="AGX50" i="83"/>
  <c r="AGW50" i="83"/>
  <c r="AGY49" i="83"/>
  <c r="AGX49" i="83"/>
  <c r="AGW49" i="83"/>
  <c r="AGY48" i="83"/>
  <c r="AGX48" i="83"/>
  <c r="AGW48" i="83"/>
  <c r="AGY47" i="83"/>
  <c r="AGX47" i="83"/>
  <c r="AGW47" i="83"/>
  <c r="AGY46" i="83"/>
  <c r="AGX46" i="83"/>
  <c r="AGW46" i="83"/>
  <c r="AGY11" i="83"/>
  <c r="AGX11" i="83"/>
  <c r="AGW11" i="83"/>
  <c r="AGY9" i="83"/>
  <c r="AGX9" i="83"/>
  <c r="AGW9" i="83"/>
  <c r="AGX1" i="83"/>
  <c r="AGS1" i="83"/>
  <c r="AGR110" i="83"/>
  <c r="AGQ110" i="83"/>
  <c r="AGP110" i="83"/>
  <c r="AGR109" i="83"/>
  <c r="AGQ109" i="83"/>
  <c r="AGP109" i="83"/>
  <c r="AGR108" i="83"/>
  <c r="AGQ108" i="83"/>
  <c r="AGP108" i="83"/>
  <c r="AGR107" i="83"/>
  <c r="AGQ107" i="83"/>
  <c r="AGP107" i="83"/>
  <c r="AGR106" i="83"/>
  <c r="AGQ106" i="83"/>
  <c r="AGP106" i="83"/>
  <c r="AGR105" i="83"/>
  <c r="AGQ105" i="83"/>
  <c r="AGP105" i="83"/>
  <c r="AGR104" i="83"/>
  <c r="AGQ104" i="83"/>
  <c r="AGP104" i="83"/>
  <c r="AGR103" i="83"/>
  <c r="AGQ103" i="83"/>
  <c r="AGP103" i="83"/>
  <c r="AGR102" i="83"/>
  <c r="AGQ102" i="83"/>
  <c r="AGP102" i="83"/>
  <c r="AGR101" i="83"/>
  <c r="AGQ101" i="83"/>
  <c r="AGP101" i="83"/>
  <c r="AGR100" i="83"/>
  <c r="AGQ100" i="83"/>
  <c r="AGP100" i="83"/>
  <c r="AGR99" i="83"/>
  <c r="AGQ99" i="83"/>
  <c r="AGP99" i="83"/>
  <c r="AGR98" i="83"/>
  <c r="AGQ98" i="83"/>
  <c r="AGP98" i="83"/>
  <c r="AGR97" i="83"/>
  <c r="AGQ97" i="83"/>
  <c r="AGP97" i="83"/>
  <c r="AGR96" i="83"/>
  <c r="AGQ96" i="83"/>
  <c r="AGP96" i="83"/>
  <c r="AGR95" i="83"/>
  <c r="AGQ95" i="83"/>
  <c r="AGP95" i="83"/>
  <c r="AGR94" i="83"/>
  <c r="AGQ94" i="83"/>
  <c r="AGP94" i="83"/>
  <c r="AGR93" i="83"/>
  <c r="AGQ93" i="83"/>
  <c r="AGP93" i="83"/>
  <c r="AGR92" i="83"/>
  <c r="AGQ92" i="83"/>
  <c r="AGP92" i="83"/>
  <c r="AGR91" i="83"/>
  <c r="AGQ91" i="83"/>
  <c r="AGP91" i="83"/>
  <c r="AGR90" i="83"/>
  <c r="AGQ90" i="83"/>
  <c r="AGP90" i="83"/>
  <c r="AGR89" i="83"/>
  <c r="AGQ89" i="83"/>
  <c r="AGP89" i="83"/>
  <c r="AGR88" i="83"/>
  <c r="AGQ88" i="83"/>
  <c r="AGP88" i="83"/>
  <c r="AGR87" i="83"/>
  <c r="AGQ87" i="83"/>
  <c r="AGP87" i="83"/>
  <c r="AGR86" i="83"/>
  <c r="AGQ86" i="83"/>
  <c r="AGP86" i="83"/>
  <c r="AGR85" i="83"/>
  <c r="AGQ85" i="83"/>
  <c r="AGP85" i="83"/>
  <c r="AGR84" i="83"/>
  <c r="AGQ84" i="83"/>
  <c r="AGP84" i="83"/>
  <c r="AGR83" i="83"/>
  <c r="AGQ83" i="83"/>
  <c r="AGP83" i="83"/>
  <c r="AGR82" i="83"/>
  <c r="AGQ82" i="83"/>
  <c r="AGP82" i="83"/>
  <c r="AGR81" i="83"/>
  <c r="AGQ81" i="83"/>
  <c r="AGP81" i="83"/>
  <c r="AGR80" i="83"/>
  <c r="AGQ80" i="83"/>
  <c r="AGP80" i="83"/>
  <c r="AGR79" i="83"/>
  <c r="AGQ79" i="83"/>
  <c r="AGP79" i="83"/>
  <c r="AGR78" i="83"/>
  <c r="AGQ78" i="83"/>
  <c r="AGP78" i="83"/>
  <c r="AGR77" i="83"/>
  <c r="AGQ77" i="83"/>
  <c r="AGP77" i="83"/>
  <c r="AGR76" i="83"/>
  <c r="AGQ76" i="83"/>
  <c r="AGP76" i="83"/>
  <c r="AGR75" i="83"/>
  <c r="AGQ75" i="83"/>
  <c r="AGP75" i="83"/>
  <c r="AGR74" i="83"/>
  <c r="AGQ74" i="83"/>
  <c r="AGP74" i="83"/>
  <c r="AGR73" i="83"/>
  <c r="AGQ73" i="83"/>
  <c r="AGP73" i="83"/>
  <c r="AGR72" i="83"/>
  <c r="AGQ72" i="83"/>
  <c r="AGP72" i="83"/>
  <c r="AGR71" i="83"/>
  <c r="AGQ71" i="83"/>
  <c r="AGP71" i="83"/>
  <c r="AGR70" i="83"/>
  <c r="AGQ70" i="83"/>
  <c r="AGP70" i="83"/>
  <c r="AGR69" i="83"/>
  <c r="AGQ69" i="83"/>
  <c r="AGP69" i="83"/>
  <c r="AGR68" i="83"/>
  <c r="AGQ68" i="83"/>
  <c r="AGP68" i="83"/>
  <c r="AGR67" i="83"/>
  <c r="AGQ67" i="83"/>
  <c r="AGP67" i="83"/>
  <c r="AGR66" i="83"/>
  <c r="AGQ66" i="83"/>
  <c r="AGP66" i="83"/>
  <c r="AGR65" i="83"/>
  <c r="AGQ65" i="83"/>
  <c r="AGP65" i="83"/>
  <c r="AGR64" i="83"/>
  <c r="AGQ64" i="83"/>
  <c r="AGP64" i="83"/>
  <c r="AGR63" i="83"/>
  <c r="AGQ63" i="83"/>
  <c r="AGP63" i="83"/>
  <c r="AGR62" i="83"/>
  <c r="AGQ62" i="83"/>
  <c r="AGP62" i="83"/>
  <c r="AGR61" i="83"/>
  <c r="AGQ61" i="83"/>
  <c r="AGP61" i="83"/>
  <c r="AGR60" i="83"/>
  <c r="AGQ60" i="83"/>
  <c r="AGP60" i="83"/>
  <c r="AGR59" i="83"/>
  <c r="AGQ59" i="83"/>
  <c r="AGP59" i="83"/>
  <c r="AGR58" i="83"/>
  <c r="AGQ58" i="83"/>
  <c r="AGP58" i="83"/>
  <c r="AGR57" i="83"/>
  <c r="AGQ57" i="83"/>
  <c r="AGP57" i="83"/>
  <c r="AGR56" i="83"/>
  <c r="AGQ56" i="83"/>
  <c r="AGP56" i="83"/>
  <c r="AGR55" i="83"/>
  <c r="AGQ55" i="83"/>
  <c r="AGP55" i="83"/>
  <c r="AGR54" i="83"/>
  <c r="AGQ54" i="83"/>
  <c r="AGP54" i="83"/>
  <c r="AGR53" i="83"/>
  <c r="AGQ53" i="83"/>
  <c r="AGP53" i="83"/>
  <c r="AGR52" i="83"/>
  <c r="AGQ52" i="83"/>
  <c r="AGP52" i="83"/>
  <c r="AGR51" i="83"/>
  <c r="AGQ51" i="83"/>
  <c r="AGP51" i="83"/>
  <c r="AGR50" i="83"/>
  <c r="AGQ50" i="83"/>
  <c r="AGP50" i="83"/>
  <c r="AGR49" i="83"/>
  <c r="AGQ49" i="83"/>
  <c r="AGP49" i="83"/>
  <c r="AGR48" i="83"/>
  <c r="AGQ48" i="83"/>
  <c r="AGP48" i="83"/>
  <c r="AGR47" i="83"/>
  <c r="AGQ47" i="83"/>
  <c r="AGP47" i="83"/>
  <c r="AGR46" i="83"/>
  <c r="AGQ46" i="83"/>
  <c r="AGP46" i="83"/>
  <c r="AGR45" i="83"/>
  <c r="AGQ45" i="83"/>
  <c r="AGP45" i="83"/>
  <c r="AGR44" i="83"/>
  <c r="AGQ44" i="83"/>
  <c r="AGP44" i="83"/>
  <c r="AGR43" i="83"/>
  <c r="AGQ43" i="83"/>
  <c r="AGP43" i="83"/>
  <c r="AGR11" i="83"/>
  <c r="AGQ11" i="83"/>
  <c r="AGP11" i="83"/>
  <c r="AGR9" i="83"/>
  <c r="AGQ9" i="83"/>
  <c r="AGP9" i="83"/>
  <c r="AGQ1" i="83"/>
  <c r="AGL1" i="83"/>
  <c r="AGK110" i="83"/>
  <c r="AGJ110" i="83"/>
  <c r="AGI110" i="83"/>
  <c r="AGK109" i="83"/>
  <c r="AGJ109" i="83"/>
  <c r="AGI109" i="83"/>
  <c r="AGK108" i="83"/>
  <c r="AGJ108" i="83"/>
  <c r="AGI108" i="83"/>
  <c r="AGK107" i="83"/>
  <c r="AGJ107" i="83"/>
  <c r="AGI107" i="83"/>
  <c r="AGK106" i="83"/>
  <c r="AGJ106" i="83"/>
  <c r="AGI106" i="83"/>
  <c r="AGK105" i="83"/>
  <c r="AGJ105" i="83"/>
  <c r="AGI105" i="83"/>
  <c r="AGK104" i="83"/>
  <c r="AGJ104" i="83"/>
  <c r="AGI104" i="83"/>
  <c r="AGK103" i="83"/>
  <c r="AGJ103" i="83"/>
  <c r="AGI103" i="83"/>
  <c r="AGK102" i="83"/>
  <c r="AGJ102" i="83"/>
  <c r="AGI102" i="83"/>
  <c r="AGK101" i="83"/>
  <c r="AGJ101" i="83"/>
  <c r="AGI101" i="83"/>
  <c r="AGK100" i="83"/>
  <c r="AGJ100" i="83"/>
  <c r="AGI100" i="83"/>
  <c r="AGK99" i="83"/>
  <c r="AGJ99" i="83"/>
  <c r="AGI99" i="83"/>
  <c r="AGK98" i="83"/>
  <c r="AGJ98" i="83"/>
  <c r="AGI98" i="83"/>
  <c r="AGK97" i="83"/>
  <c r="AGJ97" i="83"/>
  <c r="AGI97" i="83"/>
  <c r="AGK96" i="83"/>
  <c r="AGJ96" i="83"/>
  <c r="AGI96" i="83"/>
  <c r="AGK95" i="83"/>
  <c r="AGJ95" i="83"/>
  <c r="AGI95" i="83"/>
  <c r="AGK94" i="83"/>
  <c r="AGJ94" i="83"/>
  <c r="AGI94" i="83"/>
  <c r="AGK93" i="83"/>
  <c r="AGJ93" i="83"/>
  <c r="AGI93" i="83"/>
  <c r="AGK92" i="83"/>
  <c r="AGJ92" i="83"/>
  <c r="AGI92" i="83"/>
  <c r="AGK91" i="83"/>
  <c r="AGJ91" i="83"/>
  <c r="AGI91" i="83"/>
  <c r="AGK90" i="83"/>
  <c r="AGJ90" i="83"/>
  <c r="AGI90" i="83"/>
  <c r="AGK89" i="83"/>
  <c r="AGJ89" i="83"/>
  <c r="AGI89" i="83"/>
  <c r="AGK88" i="83"/>
  <c r="AGJ88" i="83"/>
  <c r="AGI88" i="83"/>
  <c r="AGK87" i="83"/>
  <c r="AGJ87" i="83"/>
  <c r="AGI87" i="83"/>
  <c r="AGK86" i="83"/>
  <c r="AGJ86" i="83"/>
  <c r="AGI86" i="83"/>
  <c r="AGK85" i="83"/>
  <c r="AGJ85" i="83"/>
  <c r="AGI85" i="83"/>
  <c r="AGK84" i="83"/>
  <c r="AGJ84" i="83"/>
  <c r="AGI84" i="83"/>
  <c r="AGK83" i="83"/>
  <c r="AGJ83" i="83"/>
  <c r="AGI83" i="83"/>
  <c r="AGK82" i="83"/>
  <c r="AGJ82" i="83"/>
  <c r="AGI82" i="83"/>
  <c r="AGK81" i="83"/>
  <c r="AGJ81" i="83"/>
  <c r="AGI81" i="83"/>
  <c r="AGK80" i="83"/>
  <c r="AGJ80" i="83"/>
  <c r="AGI80" i="83"/>
  <c r="AGK79" i="83"/>
  <c r="AGJ79" i="83"/>
  <c r="AGI79" i="83"/>
  <c r="AGK78" i="83"/>
  <c r="AGJ78" i="83"/>
  <c r="AGI78" i="83"/>
  <c r="AGK77" i="83"/>
  <c r="AGJ77" i="83"/>
  <c r="AGI77" i="83"/>
  <c r="AGK76" i="83"/>
  <c r="AGJ76" i="83"/>
  <c r="AGI76" i="83"/>
  <c r="AGK75" i="83"/>
  <c r="AGJ75" i="83"/>
  <c r="AGI75" i="83"/>
  <c r="AGK74" i="83"/>
  <c r="AGJ74" i="83"/>
  <c r="AGI74" i="83"/>
  <c r="AGK73" i="83"/>
  <c r="AGJ73" i="83"/>
  <c r="AGI73" i="83"/>
  <c r="AGK72" i="83"/>
  <c r="AGJ72" i="83"/>
  <c r="AGI72" i="83"/>
  <c r="AGK71" i="83"/>
  <c r="AGJ71" i="83"/>
  <c r="AGI71" i="83"/>
  <c r="AGK70" i="83"/>
  <c r="AGJ70" i="83"/>
  <c r="AGI70" i="83"/>
  <c r="AGK69" i="83"/>
  <c r="AGJ69" i="83"/>
  <c r="AGI69" i="83"/>
  <c r="AGK68" i="83"/>
  <c r="AGJ68" i="83"/>
  <c r="AGI68" i="83"/>
  <c r="AGK67" i="83"/>
  <c r="AGJ67" i="83"/>
  <c r="AGI67" i="83"/>
  <c r="AGK66" i="83"/>
  <c r="AGJ66" i="83"/>
  <c r="AGI66" i="83"/>
  <c r="AGK65" i="83"/>
  <c r="AGJ65" i="83"/>
  <c r="AGI65" i="83"/>
  <c r="AGK64" i="83"/>
  <c r="AGJ64" i="83"/>
  <c r="AGI64" i="83"/>
  <c r="AGK63" i="83"/>
  <c r="AGJ63" i="83"/>
  <c r="AGI63" i="83"/>
  <c r="AGK62" i="83"/>
  <c r="AGJ62" i="83"/>
  <c r="AGI62" i="83"/>
  <c r="AGK61" i="83"/>
  <c r="AGJ61" i="83"/>
  <c r="AGI61" i="83"/>
  <c r="AGK60" i="83"/>
  <c r="AGJ60" i="83"/>
  <c r="AGI60" i="83"/>
  <c r="AGK59" i="83"/>
  <c r="AGJ59" i="83"/>
  <c r="AGI59" i="83"/>
  <c r="AGK58" i="83"/>
  <c r="AGJ58" i="83"/>
  <c r="AGI58" i="83"/>
  <c r="AGK57" i="83"/>
  <c r="AGJ57" i="83"/>
  <c r="AGI57" i="83"/>
  <c r="AGK56" i="83"/>
  <c r="AGJ56" i="83"/>
  <c r="AGI56" i="83"/>
  <c r="AGK55" i="83"/>
  <c r="AGJ55" i="83"/>
  <c r="AGI55" i="83"/>
  <c r="AGK54" i="83"/>
  <c r="AGJ54" i="83"/>
  <c r="AGI54" i="83"/>
  <c r="AGK53" i="83"/>
  <c r="AGJ53" i="83"/>
  <c r="AGI53" i="83"/>
  <c r="AGK52" i="83"/>
  <c r="AGJ52" i="83"/>
  <c r="AGI52" i="83"/>
  <c r="AGK51" i="83"/>
  <c r="AGJ51" i="83"/>
  <c r="AGI51" i="83"/>
  <c r="AGK50" i="83"/>
  <c r="AGJ50" i="83"/>
  <c r="AGI50" i="83"/>
  <c r="AGK49" i="83"/>
  <c r="AGJ49" i="83"/>
  <c r="AGI49" i="83"/>
  <c r="AGK48" i="83"/>
  <c r="AGJ48" i="83"/>
  <c r="AGI48" i="83"/>
  <c r="AGK47" i="83"/>
  <c r="AGJ47" i="83"/>
  <c r="AGI47" i="83"/>
  <c r="AGK46" i="83"/>
  <c r="AGJ46" i="83"/>
  <c r="AGI46" i="83"/>
  <c r="AGK45" i="83"/>
  <c r="AGJ45" i="83"/>
  <c r="AGI45" i="83"/>
  <c r="AGK44" i="83"/>
  <c r="AGJ44" i="83"/>
  <c r="AGI44" i="83"/>
  <c r="AGK43" i="83"/>
  <c r="AGJ43" i="83"/>
  <c r="AGI43" i="83"/>
  <c r="AGK42" i="83"/>
  <c r="AGJ42" i="83"/>
  <c r="AGI42" i="83"/>
  <c r="AGK41" i="83"/>
  <c r="AGJ41" i="83"/>
  <c r="AGI41" i="83"/>
  <c r="AGK11" i="83"/>
  <c r="AGJ11" i="83"/>
  <c r="AGI11" i="83"/>
  <c r="AGK9" i="83"/>
  <c r="AGJ9" i="83"/>
  <c r="AGI9" i="83"/>
  <c r="AGE1" i="83"/>
  <c r="AGD110" i="83"/>
  <c r="AGC110" i="83"/>
  <c r="AGB110" i="83"/>
  <c r="AGD109" i="83"/>
  <c r="AGC109" i="83"/>
  <c r="AGB109" i="83"/>
  <c r="AGD108" i="83"/>
  <c r="AGC108" i="83"/>
  <c r="AGB108" i="83"/>
  <c r="AGD107" i="83"/>
  <c r="AGC107" i="83"/>
  <c r="AGB107" i="83"/>
  <c r="AGD106" i="83"/>
  <c r="AGC106" i="83"/>
  <c r="AGB106" i="83"/>
  <c r="AGD105" i="83"/>
  <c r="AGC105" i="83"/>
  <c r="AGB105" i="83"/>
  <c r="AGD104" i="83"/>
  <c r="AGC104" i="83"/>
  <c r="AGB104" i="83"/>
  <c r="AGD103" i="83"/>
  <c r="AGC103" i="83"/>
  <c r="AGB103" i="83"/>
  <c r="AGD102" i="83"/>
  <c r="AGC102" i="83"/>
  <c r="AGB102" i="83"/>
  <c r="AGD101" i="83"/>
  <c r="AGC101" i="83"/>
  <c r="AGB101" i="83"/>
  <c r="AGD100" i="83"/>
  <c r="AGC100" i="83"/>
  <c r="AGB100" i="83"/>
  <c r="AGD99" i="83"/>
  <c r="AGC99" i="83"/>
  <c r="AGB99" i="83"/>
  <c r="AGD98" i="83"/>
  <c r="AGC98" i="83"/>
  <c r="AGB98" i="83"/>
  <c r="AGD97" i="83"/>
  <c r="AGC97" i="83"/>
  <c r="AGB97" i="83"/>
  <c r="AGD96" i="83"/>
  <c r="AGC96" i="83"/>
  <c r="AGB96" i="83"/>
  <c r="AGD95" i="83"/>
  <c r="AGC95" i="83"/>
  <c r="AGB95" i="83"/>
  <c r="AGD94" i="83"/>
  <c r="AGC94" i="83"/>
  <c r="AGB94" i="83"/>
  <c r="AGD93" i="83"/>
  <c r="AGC93" i="83"/>
  <c r="AGB93" i="83"/>
  <c r="AGD92" i="83"/>
  <c r="AGC92" i="83"/>
  <c r="AGB92" i="83"/>
  <c r="AGD91" i="83"/>
  <c r="AGC91" i="83"/>
  <c r="AGB91" i="83"/>
  <c r="AGD90" i="83"/>
  <c r="AGC90" i="83"/>
  <c r="AGB90" i="83"/>
  <c r="AGD89" i="83"/>
  <c r="AGC89" i="83"/>
  <c r="AGB89" i="83"/>
  <c r="AGD88" i="83"/>
  <c r="AGC88" i="83"/>
  <c r="AGB88" i="83"/>
  <c r="AGD87" i="83"/>
  <c r="AGC87" i="83"/>
  <c r="AGB87" i="83"/>
  <c r="AGD86" i="83"/>
  <c r="AGC86" i="83"/>
  <c r="AGB86" i="83"/>
  <c r="AGD85" i="83"/>
  <c r="AGC85" i="83"/>
  <c r="AGB85" i="83"/>
  <c r="AGD84" i="83"/>
  <c r="AGC84" i="83"/>
  <c r="AGB84" i="83"/>
  <c r="AGD83" i="83"/>
  <c r="AGC83" i="83"/>
  <c r="AGB83" i="83"/>
  <c r="AGD82" i="83"/>
  <c r="AGC82" i="83"/>
  <c r="AGB82" i="83"/>
  <c r="AGD81" i="83"/>
  <c r="AGC81" i="83"/>
  <c r="AGB81" i="83"/>
  <c r="AGD80" i="83"/>
  <c r="AGC80" i="83"/>
  <c r="AGB80" i="83"/>
  <c r="AGD79" i="83"/>
  <c r="AGC79" i="83"/>
  <c r="AGB79" i="83"/>
  <c r="AGD78" i="83"/>
  <c r="AGC78" i="83"/>
  <c r="AGB78" i="83"/>
  <c r="AGD77" i="83"/>
  <c r="AGC77" i="83"/>
  <c r="AGB77" i="83"/>
  <c r="AGD76" i="83"/>
  <c r="AGC76" i="83"/>
  <c r="AGB76" i="83"/>
  <c r="AGD75" i="83"/>
  <c r="AGC75" i="83"/>
  <c r="AGB75" i="83"/>
  <c r="AGD74" i="83"/>
  <c r="AGC74" i="83"/>
  <c r="AGB74" i="83"/>
  <c r="AGD73" i="83"/>
  <c r="AGC73" i="83"/>
  <c r="AGB73" i="83"/>
  <c r="AGD72" i="83"/>
  <c r="AGC72" i="83"/>
  <c r="AGB72" i="83"/>
  <c r="AGD71" i="83"/>
  <c r="AGC71" i="83"/>
  <c r="AGB71" i="83"/>
  <c r="AGD70" i="83"/>
  <c r="AGC70" i="83"/>
  <c r="AGB70" i="83"/>
  <c r="AGD69" i="83"/>
  <c r="AGC69" i="83"/>
  <c r="AGB69" i="83"/>
  <c r="AGD68" i="83"/>
  <c r="AGC68" i="83"/>
  <c r="AGB68" i="83"/>
  <c r="AGD67" i="83"/>
  <c r="AGC67" i="83"/>
  <c r="AGB67" i="83"/>
  <c r="AGD66" i="83"/>
  <c r="AGC66" i="83"/>
  <c r="AGB66" i="83"/>
  <c r="AGD65" i="83"/>
  <c r="AGC65" i="83"/>
  <c r="AGB65" i="83"/>
  <c r="AGD64" i="83"/>
  <c r="AGC64" i="83"/>
  <c r="AGB64" i="83"/>
  <c r="AGD63" i="83"/>
  <c r="AGC63" i="83"/>
  <c r="AGB63" i="83"/>
  <c r="AGD62" i="83"/>
  <c r="AGC62" i="83"/>
  <c r="AGB62" i="83"/>
  <c r="AGD61" i="83"/>
  <c r="AGC61" i="83"/>
  <c r="AGB61" i="83"/>
  <c r="AGD60" i="83"/>
  <c r="AGC60" i="83"/>
  <c r="AGB60" i="83"/>
  <c r="AGD59" i="83"/>
  <c r="AGC59" i="83"/>
  <c r="AGB59" i="83"/>
  <c r="AGD58" i="83"/>
  <c r="AGC58" i="83"/>
  <c r="AGB58" i="83"/>
  <c r="AGD57" i="83"/>
  <c r="AGC57" i="83"/>
  <c r="AGB57" i="83"/>
  <c r="AGD56" i="83"/>
  <c r="AGC56" i="83"/>
  <c r="AGB56" i="83"/>
  <c r="AGD55" i="83"/>
  <c r="AGC55" i="83"/>
  <c r="AGB55" i="83"/>
  <c r="AGD54" i="83"/>
  <c r="AGC54" i="83"/>
  <c r="AGB54" i="83"/>
  <c r="AGD53" i="83"/>
  <c r="AGC53" i="83"/>
  <c r="AGB53" i="83"/>
  <c r="AGD52" i="83"/>
  <c r="AGC52" i="83"/>
  <c r="AGB52" i="83"/>
  <c r="AGD51" i="83"/>
  <c r="AGC51" i="83"/>
  <c r="AGB51" i="83"/>
  <c r="AGD50" i="83"/>
  <c r="AGC50" i="83"/>
  <c r="AGB50" i="83"/>
  <c r="AGD49" i="83"/>
  <c r="AGC49" i="83"/>
  <c r="AGB49" i="83"/>
  <c r="AGD48" i="83"/>
  <c r="AGC48" i="83"/>
  <c r="AGB48" i="83"/>
  <c r="AGD47" i="83"/>
  <c r="AGC47" i="83"/>
  <c r="AGB47" i="83"/>
  <c r="AGD46" i="83"/>
  <c r="AGC46" i="83"/>
  <c r="AGB46" i="83"/>
  <c r="AGD45" i="83"/>
  <c r="AGC45" i="83"/>
  <c r="AGB45" i="83"/>
  <c r="AGD44" i="83"/>
  <c r="AGC44" i="83"/>
  <c r="AGB44" i="83"/>
  <c r="AGD43" i="83"/>
  <c r="AGC43" i="83"/>
  <c r="AGB43" i="83"/>
  <c r="AGD11" i="83"/>
  <c r="AGC11" i="83"/>
  <c r="AGB11" i="83"/>
  <c r="AGD9" i="83"/>
  <c r="AGC9" i="83"/>
  <c r="AGB9" i="83"/>
  <c r="AFX1" i="83"/>
  <c r="AGC1" i="83" s="1"/>
  <c r="AFW110" i="83"/>
  <c r="AFV110" i="83"/>
  <c r="AFU110" i="83"/>
  <c r="AFW109" i="83"/>
  <c r="AFV109" i="83"/>
  <c r="AFU109" i="83"/>
  <c r="AFW108" i="83"/>
  <c r="AFV108" i="83"/>
  <c r="AFU108" i="83"/>
  <c r="AFW107" i="83"/>
  <c r="AFV107" i="83"/>
  <c r="AFU107" i="83"/>
  <c r="AFW106" i="83"/>
  <c r="AFV106" i="83"/>
  <c r="AFU106" i="83"/>
  <c r="AFW105" i="83"/>
  <c r="AFV105" i="83"/>
  <c r="AFU105" i="83"/>
  <c r="AFW104" i="83"/>
  <c r="AFV104" i="83"/>
  <c r="AFU104" i="83"/>
  <c r="AFW103" i="83"/>
  <c r="AFV103" i="83"/>
  <c r="AFU103" i="83"/>
  <c r="AFW102" i="83"/>
  <c r="AFV102" i="83"/>
  <c r="AFU102" i="83"/>
  <c r="AFW101" i="83"/>
  <c r="AFV101" i="83"/>
  <c r="AFU101" i="83"/>
  <c r="AFW100" i="83"/>
  <c r="AFV100" i="83"/>
  <c r="AFU100" i="83"/>
  <c r="AFW99" i="83"/>
  <c r="AFV99" i="83"/>
  <c r="AFU99" i="83"/>
  <c r="AFW98" i="83"/>
  <c r="AFV98" i="83"/>
  <c r="AFU98" i="83"/>
  <c r="AFW97" i="83"/>
  <c r="AFV97" i="83"/>
  <c r="AFU97" i="83"/>
  <c r="AFW96" i="83"/>
  <c r="AFV96" i="83"/>
  <c r="AFU96" i="83"/>
  <c r="AFW95" i="83"/>
  <c r="AFV95" i="83"/>
  <c r="AFU95" i="83"/>
  <c r="AFW94" i="83"/>
  <c r="AFV94" i="83"/>
  <c r="AFU94" i="83"/>
  <c r="AFW93" i="83"/>
  <c r="AFV93" i="83"/>
  <c r="AFU93" i="83"/>
  <c r="AFW92" i="83"/>
  <c r="AFV92" i="83"/>
  <c r="AFU92" i="83"/>
  <c r="AFW91" i="83"/>
  <c r="AFV91" i="83"/>
  <c r="AFU91" i="83"/>
  <c r="AFW90" i="83"/>
  <c r="AFV90" i="83"/>
  <c r="AFU90" i="83"/>
  <c r="AFW89" i="83"/>
  <c r="AFV89" i="83"/>
  <c r="AFU89" i="83"/>
  <c r="AFW88" i="83"/>
  <c r="AFV88" i="83"/>
  <c r="AFU88" i="83"/>
  <c r="AFW87" i="83"/>
  <c r="AFV87" i="83"/>
  <c r="AFU87" i="83"/>
  <c r="AFW86" i="83"/>
  <c r="AFV86" i="83"/>
  <c r="AFU86" i="83"/>
  <c r="AFW85" i="83"/>
  <c r="AFV85" i="83"/>
  <c r="AFU85" i="83"/>
  <c r="AFW84" i="83"/>
  <c r="AFV84" i="83"/>
  <c r="AFU84" i="83"/>
  <c r="AFW83" i="83"/>
  <c r="AFV83" i="83"/>
  <c r="AFU83" i="83"/>
  <c r="AFW82" i="83"/>
  <c r="AFV82" i="83"/>
  <c r="AFU82" i="83"/>
  <c r="AFW81" i="83"/>
  <c r="AFV81" i="83"/>
  <c r="AFU81" i="83"/>
  <c r="AFW80" i="83"/>
  <c r="AFV80" i="83"/>
  <c r="AFU80" i="83"/>
  <c r="AFW79" i="83"/>
  <c r="AFV79" i="83"/>
  <c r="AFU79" i="83"/>
  <c r="AFW78" i="83"/>
  <c r="AFV78" i="83"/>
  <c r="AFU78" i="83"/>
  <c r="AFW77" i="83"/>
  <c r="AFV77" i="83"/>
  <c r="AFU77" i="83"/>
  <c r="AFW76" i="83"/>
  <c r="AFV76" i="83"/>
  <c r="AFU76" i="83"/>
  <c r="AFW75" i="83"/>
  <c r="AFV75" i="83"/>
  <c r="AFU75" i="83"/>
  <c r="AFW74" i="83"/>
  <c r="AFV74" i="83"/>
  <c r="AFU74" i="83"/>
  <c r="AFW73" i="83"/>
  <c r="AFV73" i="83"/>
  <c r="AFU73" i="83"/>
  <c r="AFW72" i="83"/>
  <c r="AFV72" i="83"/>
  <c r="AFU72" i="83"/>
  <c r="AFW71" i="83"/>
  <c r="AFV71" i="83"/>
  <c r="AFU71" i="83"/>
  <c r="AFW70" i="83"/>
  <c r="AFV70" i="83"/>
  <c r="AFU70" i="83"/>
  <c r="AFW69" i="83"/>
  <c r="AFV69" i="83"/>
  <c r="AFU69" i="83"/>
  <c r="AFW68" i="83"/>
  <c r="AFV68" i="83"/>
  <c r="AFU68" i="83"/>
  <c r="AFW67" i="83"/>
  <c r="AFV67" i="83"/>
  <c r="AFU67" i="83"/>
  <c r="AFW66" i="83"/>
  <c r="AFV66" i="83"/>
  <c r="AFU66" i="83"/>
  <c r="AFW65" i="83"/>
  <c r="AFV65" i="83"/>
  <c r="AFU65" i="83"/>
  <c r="AFW64" i="83"/>
  <c r="AFV64" i="83"/>
  <c r="AFU64" i="83"/>
  <c r="AFW63" i="83"/>
  <c r="AFV63" i="83"/>
  <c r="AFU63" i="83"/>
  <c r="AFW62" i="83"/>
  <c r="AFV62" i="83"/>
  <c r="AFU62" i="83"/>
  <c r="AFW61" i="83"/>
  <c r="AFV61" i="83"/>
  <c r="AFU61" i="83"/>
  <c r="AFW60" i="83"/>
  <c r="AFV60" i="83"/>
  <c r="AFU60" i="83"/>
  <c r="AFW59" i="83"/>
  <c r="AFV59" i="83"/>
  <c r="AFU59" i="83"/>
  <c r="AFW58" i="83"/>
  <c r="AFV58" i="83"/>
  <c r="AFU58" i="83"/>
  <c r="AFW57" i="83"/>
  <c r="AFV57" i="83"/>
  <c r="AFU57" i="83"/>
  <c r="AFW56" i="83"/>
  <c r="AFV56" i="83"/>
  <c r="AFU56" i="83"/>
  <c r="AFW55" i="83"/>
  <c r="AFV55" i="83"/>
  <c r="AFU55" i="83"/>
  <c r="AFW54" i="83"/>
  <c r="AFV54" i="83"/>
  <c r="AFU54" i="83"/>
  <c r="AFW53" i="83"/>
  <c r="AFV53" i="83"/>
  <c r="AFU53" i="83"/>
  <c r="AFW52" i="83"/>
  <c r="AFV52" i="83"/>
  <c r="AFU52" i="83"/>
  <c r="AFW51" i="83"/>
  <c r="AFV51" i="83"/>
  <c r="AFU51" i="83"/>
  <c r="AFW50" i="83"/>
  <c r="AFV50" i="83"/>
  <c r="AFU50" i="83"/>
  <c r="AFW49" i="83"/>
  <c r="AFV49" i="83"/>
  <c r="AFU49" i="83"/>
  <c r="AFW48" i="83"/>
  <c r="AFV48" i="83"/>
  <c r="AFU48" i="83"/>
  <c r="AFW11" i="83"/>
  <c r="AFV11" i="83"/>
  <c r="AFU11" i="83"/>
  <c r="AFW9" i="83"/>
  <c r="AFV9" i="83"/>
  <c r="AFU9" i="83"/>
  <c r="AFW1" i="83"/>
  <c r="AFU1" i="83"/>
  <c r="AFQ1" i="83"/>
  <c r="AFV1" i="83" s="1"/>
  <c r="AFP110" i="83"/>
  <c r="AFO110" i="83"/>
  <c r="AFN110" i="83"/>
  <c r="AFP109" i="83"/>
  <c r="AFO109" i="83"/>
  <c r="AFN109" i="83"/>
  <c r="AFP108" i="83"/>
  <c r="AFO108" i="83"/>
  <c r="AFN108" i="83"/>
  <c r="AFP107" i="83"/>
  <c r="AFO107" i="83"/>
  <c r="AFN107" i="83"/>
  <c r="AFP106" i="83"/>
  <c r="AFO106" i="83"/>
  <c r="AFN106" i="83"/>
  <c r="AFP105" i="83"/>
  <c r="AFO105" i="83"/>
  <c r="AFN105" i="83"/>
  <c r="AFP104" i="83"/>
  <c r="AFO104" i="83"/>
  <c r="AFN104" i="83"/>
  <c r="AFP103" i="83"/>
  <c r="AFO103" i="83"/>
  <c r="AFN103" i="83"/>
  <c r="AFP102" i="83"/>
  <c r="AFO102" i="83"/>
  <c r="AFN102" i="83"/>
  <c r="AFP101" i="83"/>
  <c r="AFO101" i="83"/>
  <c r="AFN101" i="83"/>
  <c r="AFP100" i="83"/>
  <c r="AFO100" i="83"/>
  <c r="AFN100" i="83"/>
  <c r="AFP99" i="83"/>
  <c r="AFO99" i="83"/>
  <c r="AFN99" i="83"/>
  <c r="AFP98" i="83"/>
  <c r="AFO98" i="83"/>
  <c r="AFN98" i="83"/>
  <c r="AFP97" i="83"/>
  <c r="AFO97" i="83"/>
  <c r="AFN97" i="83"/>
  <c r="AFP96" i="83"/>
  <c r="AFO96" i="83"/>
  <c r="AFN96" i="83"/>
  <c r="AFP95" i="83"/>
  <c r="AFO95" i="83"/>
  <c r="AFN95" i="83"/>
  <c r="AFP94" i="83"/>
  <c r="AFO94" i="83"/>
  <c r="AFN94" i="83"/>
  <c r="AFP93" i="83"/>
  <c r="AFO93" i="83"/>
  <c r="AFN93" i="83"/>
  <c r="AFP92" i="83"/>
  <c r="AFO92" i="83"/>
  <c r="AFN92" i="83"/>
  <c r="AFP91" i="83"/>
  <c r="AFO91" i="83"/>
  <c r="AFN91" i="83"/>
  <c r="AFP90" i="83"/>
  <c r="AFO90" i="83"/>
  <c r="AFN90" i="83"/>
  <c r="AFP89" i="83"/>
  <c r="AFO89" i="83"/>
  <c r="AFN89" i="83"/>
  <c r="AFP88" i="83"/>
  <c r="AFO88" i="83"/>
  <c r="AFN88" i="83"/>
  <c r="AFP87" i="83"/>
  <c r="AFO87" i="83"/>
  <c r="AFN87" i="83"/>
  <c r="AFP86" i="83"/>
  <c r="AFO86" i="83"/>
  <c r="AFN86" i="83"/>
  <c r="AFP85" i="83"/>
  <c r="AFO85" i="83"/>
  <c r="AFN85" i="83"/>
  <c r="AFP84" i="83"/>
  <c r="AFO84" i="83"/>
  <c r="AFN84" i="83"/>
  <c r="AFP83" i="83"/>
  <c r="AFO83" i="83"/>
  <c r="AFN83" i="83"/>
  <c r="AFP82" i="83"/>
  <c r="AFO82" i="83"/>
  <c r="AFN82" i="83"/>
  <c r="AFP81" i="83"/>
  <c r="AFO81" i="83"/>
  <c r="AFN81" i="83"/>
  <c r="AFP80" i="83"/>
  <c r="AFO80" i="83"/>
  <c r="AFN80" i="83"/>
  <c r="AFP79" i="83"/>
  <c r="AFO79" i="83"/>
  <c r="AFN79" i="83"/>
  <c r="AFP78" i="83"/>
  <c r="AFO78" i="83"/>
  <c r="AFN78" i="83"/>
  <c r="AFP77" i="83"/>
  <c r="AFO77" i="83"/>
  <c r="AFN77" i="83"/>
  <c r="AFP76" i="83"/>
  <c r="AFO76" i="83"/>
  <c r="AFN76" i="83"/>
  <c r="AFP75" i="83"/>
  <c r="AFO75" i="83"/>
  <c r="AFN75" i="83"/>
  <c r="AFP74" i="83"/>
  <c r="AFO74" i="83"/>
  <c r="AFN74" i="83"/>
  <c r="AFP73" i="83"/>
  <c r="AFO73" i="83"/>
  <c r="AFN73" i="83"/>
  <c r="AFP72" i="83"/>
  <c r="AFO72" i="83"/>
  <c r="AFN72" i="83"/>
  <c r="AFP71" i="83"/>
  <c r="AFO71" i="83"/>
  <c r="AFN71" i="83"/>
  <c r="AFP70" i="83"/>
  <c r="AFO70" i="83"/>
  <c r="AFN70" i="83"/>
  <c r="AFP69" i="83"/>
  <c r="AFO69" i="83"/>
  <c r="AFN69" i="83"/>
  <c r="AFP68" i="83"/>
  <c r="AFO68" i="83"/>
  <c r="AFN68" i="83"/>
  <c r="AFP67" i="83"/>
  <c r="AFO67" i="83"/>
  <c r="AFN67" i="83"/>
  <c r="AFP66" i="83"/>
  <c r="AFO66" i="83"/>
  <c r="AFN66" i="83"/>
  <c r="AFP65" i="83"/>
  <c r="AFO65" i="83"/>
  <c r="AFN65" i="83"/>
  <c r="AFP64" i="83"/>
  <c r="AFO64" i="83"/>
  <c r="AFN64" i="83"/>
  <c r="AFP63" i="83"/>
  <c r="AFO63" i="83"/>
  <c r="AFN63" i="83"/>
  <c r="AFP62" i="83"/>
  <c r="AFO62" i="83"/>
  <c r="AFN62" i="83"/>
  <c r="AFP61" i="83"/>
  <c r="AFO61" i="83"/>
  <c r="AFN61" i="83"/>
  <c r="AFP60" i="83"/>
  <c r="AFO60" i="83"/>
  <c r="AFN60" i="83"/>
  <c r="AFP59" i="83"/>
  <c r="AFO59" i="83"/>
  <c r="AFN59" i="83"/>
  <c r="AFP58" i="83"/>
  <c r="AFO58" i="83"/>
  <c r="AFN58" i="83"/>
  <c r="AFP57" i="83"/>
  <c r="AFO57" i="83"/>
  <c r="AFN57" i="83"/>
  <c r="AFP56" i="83"/>
  <c r="AFO56" i="83"/>
  <c r="AFN56" i="83"/>
  <c r="AFP55" i="83"/>
  <c r="AFO55" i="83"/>
  <c r="AFN55" i="83"/>
  <c r="AFP54" i="83"/>
  <c r="AFO54" i="83"/>
  <c r="AFN54" i="83"/>
  <c r="AFP53" i="83"/>
  <c r="AFO53" i="83"/>
  <c r="AFN53" i="83"/>
  <c r="AFP52" i="83"/>
  <c r="AFO52" i="83"/>
  <c r="AFN52" i="83"/>
  <c r="AFP51" i="83"/>
  <c r="AFO51" i="83"/>
  <c r="AFN51" i="83"/>
  <c r="AFP50" i="83"/>
  <c r="AFO50" i="83"/>
  <c r="AFN50" i="83"/>
  <c r="AFP49" i="83"/>
  <c r="AFO49" i="83"/>
  <c r="AFN49" i="83"/>
  <c r="AFP48" i="83"/>
  <c r="AFO48" i="83"/>
  <c r="AFN48" i="83"/>
  <c r="AFP47" i="83"/>
  <c r="AFO47" i="83"/>
  <c r="AFN47" i="83"/>
  <c r="AFP46" i="83"/>
  <c r="AFO46" i="83"/>
  <c r="AFN46" i="83"/>
  <c r="AFP45" i="83"/>
  <c r="AFO45" i="83"/>
  <c r="AFN45" i="83"/>
  <c r="AFP44" i="83"/>
  <c r="AFO44" i="83"/>
  <c r="AFN44" i="83"/>
  <c r="AFP11" i="83"/>
  <c r="AFO11" i="83"/>
  <c r="AFN11" i="83"/>
  <c r="AFP9" i="83"/>
  <c r="AFO9" i="83"/>
  <c r="AFN9" i="83"/>
  <c r="AFJ1" i="83"/>
  <c r="AFI110" i="83"/>
  <c r="AFH110" i="83"/>
  <c r="AFG110" i="83"/>
  <c r="AFI109" i="83"/>
  <c r="AFH109" i="83"/>
  <c r="AFG109" i="83"/>
  <c r="AFI108" i="83"/>
  <c r="AFH108" i="83"/>
  <c r="AFG108" i="83"/>
  <c r="AFI107" i="83"/>
  <c r="AFH107" i="83"/>
  <c r="AFG107" i="83"/>
  <c r="AFI106" i="83"/>
  <c r="AFH106" i="83"/>
  <c r="AFG106" i="83"/>
  <c r="AFI105" i="83"/>
  <c r="AFH105" i="83"/>
  <c r="AFG105" i="83"/>
  <c r="AFI104" i="83"/>
  <c r="AFH104" i="83"/>
  <c r="AFG104" i="83"/>
  <c r="AFI103" i="83"/>
  <c r="AFH103" i="83"/>
  <c r="AFG103" i="83"/>
  <c r="AFI102" i="83"/>
  <c r="AFH102" i="83"/>
  <c r="AFG102" i="83"/>
  <c r="AFI101" i="83"/>
  <c r="AFH101" i="83"/>
  <c r="AFG101" i="83"/>
  <c r="AFI100" i="83"/>
  <c r="AFH100" i="83"/>
  <c r="AFG100" i="83"/>
  <c r="AFI99" i="83"/>
  <c r="AFH99" i="83"/>
  <c r="AFG99" i="83"/>
  <c r="AFI98" i="83"/>
  <c r="AFH98" i="83"/>
  <c r="AFG98" i="83"/>
  <c r="AFI97" i="83"/>
  <c r="AFH97" i="83"/>
  <c r="AFG97" i="83"/>
  <c r="AFI96" i="83"/>
  <c r="AFH96" i="83"/>
  <c r="AFG96" i="83"/>
  <c r="AFI95" i="83"/>
  <c r="AFH95" i="83"/>
  <c r="AFG95" i="83"/>
  <c r="AFI94" i="83"/>
  <c r="AFH94" i="83"/>
  <c r="AFG94" i="83"/>
  <c r="AFI93" i="83"/>
  <c r="AFH93" i="83"/>
  <c r="AFG93" i="83"/>
  <c r="AFI92" i="83"/>
  <c r="AFH92" i="83"/>
  <c r="AFG92" i="83"/>
  <c r="AFI91" i="83"/>
  <c r="AFH91" i="83"/>
  <c r="AFG91" i="83"/>
  <c r="AFI90" i="83"/>
  <c r="AFH90" i="83"/>
  <c r="AFG90" i="83"/>
  <c r="AFI89" i="83"/>
  <c r="AFH89" i="83"/>
  <c r="AFG89" i="83"/>
  <c r="AFI88" i="83"/>
  <c r="AFH88" i="83"/>
  <c r="AFG88" i="83"/>
  <c r="AFI87" i="83"/>
  <c r="AFH87" i="83"/>
  <c r="AFG87" i="83"/>
  <c r="AFI86" i="83"/>
  <c r="AFH86" i="83"/>
  <c r="AFG86" i="83"/>
  <c r="AFI85" i="83"/>
  <c r="AFH85" i="83"/>
  <c r="AFG85" i="83"/>
  <c r="AFI84" i="83"/>
  <c r="AFH84" i="83"/>
  <c r="AFG84" i="83"/>
  <c r="AFI83" i="83"/>
  <c r="AFH83" i="83"/>
  <c r="AFG83" i="83"/>
  <c r="AFI82" i="83"/>
  <c r="AFH82" i="83"/>
  <c r="AFG82" i="83"/>
  <c r="AFI81" i="83"/>
  <c r="AFH81" i="83"/>
  <c r="AFG81" i="83"/>
  <c r="AFI80" i="83"/>
  <c r="AFH80" i="83"/>
  <c r="AFG80" i="83"/>
  <c r="AFI79" i="83"/>
  <c r="AFH79" i="83"/>
  <c r="AFG79" i="83"/>
  <c r="AFI78" i="83"/>
  <c r="AFH78" i="83"/>
  <c r="AFG78" i="83"/>
  <c r="AFI77" i="83"/>
  <c r="AFH77" i="83"/>
  <c r="AFG77" i="83"/>
  <c r="AFI76" i="83"/>
  <c r="AFH76" i="83"/>
  <c r="AFG76" i="83"/>
  <c r="AFI75" i="83"/>
  <c r="AFH75" i="83"/>
  <c r="AFG75" i="83"/>
  <c r="AFI74" i="83"/>
  <c r="AFH74" i="83"/>
  <c r="AFG74" i="83"/>
  <c r="AFI73" i="83"/>
  <c r="AFH73" i="83"/>
  <c r="AFG73" i="83"/>
  <c r="AFI72" i="83"/>
  <c r="AFH72" i="83"/>
  <c r="AFG72" i="83"/>
  <c r="AFI71" i="83"/>
  <c r="AFH71" i="83"/>
  <c r="AFG71" i="83"/>
  <c r="AFI70" i="83"/>
  <c r="AFH70" i="83"/>
  <c r="AFG70" i="83"/>
  <c r="AFI69" i="83"/>
  <c r="AFH69" i="83"/>
  <c r="AFG69" i="83"/>
  <c r="AFI68" i="83"/>
  <c r="AFH68" i="83"/>
  <c r="AFG68" i="83"/>
  <c r="AFI67" i="83"/>
  <c r="AFH67" i="83"/>
  <c r="AFG67" i="83"/>
  <c r="AFI66" i="83"/>
  <c r="AFH66" i="83"/>
  <c r="AFG66" i="83"/>
  <c r="AFI65" i="83"/>
  <c r="AFH65" i="83"/>
  <c r="AFG65" i="83"/>
  <c r="AFI64" i="83"/>
  <c r="AFH64" i="83"/>
  <c r="AFG64" i="83"/>
  <c r="AFI63" i="83"/>
  <c r="AFH63" i="83"/>
  <c r="AFG63" i="83"/>
  <c r="AFI62" i="83"/>
  <c r="AFH62" i="83"/>
  <c r="AFG62" i="83"/>
  <c r="AFI61" i="83"/>
  <c r="AFH61" i="83"/>
  <c r="AFG61" i="83"/>
  <c r="AFI60" i="83"/>
  <c r="AFH60" i="83"/>
  <c r="AFG60" i="83"/>
  <c r="AFI59" i="83"/>
  <c r="AFH59" i="83"/>
  <c r="AFG59" i="83"/>
  <c r="AFI58" i="83"/>
  <c r="AFH58" i="83"/>
  <c r="AFG58" i="83"/>
  <c r="AFI57" i="83"/>
  <c r="AFH57" i="83"/>
  <c r="AFG57" i="83"/>
  <c r="AFI56" i="83"/>
  <c r="AFH56" i="83"/>
  <c r="AFG56" i="83"/>
  <c r="AFI55" i="83"/>
  <c r="AFH55" i="83"/>
  <c r="AFG55" i="83"/>
  <c r="AFI54" i="83"/>
  <c r="AFH54" i="83"/>
  <c r="AFG54" i="83"/>
  <c r="AFI53" i="83"/>
  <c r="AFH53" i="83"/>
  <c r="AFG53" i="83"/>
  <c r="AFI52" i="83"/>
  <c r="AFH52" i="83"/>
  <c r="AFG52" i="83"/>
  <c r="AFI51" i="83"/>
  <c r="AFH51" i="83"/>
  <c r="AFG51" i="83"/>
  <c r="AFI50" i="83"/>
  <c r="AFH50" i="83"/>
  <c r="AFG50" i="83"/>
  <c r="AFI49" i="83"/>
  <c r="AFH49" i="83"/>
  <c r="AFG49" i="83"/>
  <c r="AFI48" i="83"/>
  <c r="AFH48" i="83"/>
  <c r="AFG48" i="83"/>
  <c r="AFI11" i="83"/>
  <c r="AFH11" i="83"/>
  <c r="AFG11" i="83"/>
  <c r="AFI9" i="83"/>
  <c r="AFH9" i="83"/>
  <c r="AFG9" i="83"/>
  <c r="AFI1" i="83"/>
  <c r="AFG1" i="83"/>
  <c r="AFC1" i="83"/>
  <c r="AFH1" i="83" s="1"/>
  <c r="AFB110" i="83"/>
  <c r="AFA110" i="83"/>
  <c r="AEZ110" i="83"/>
  <c r="AFB109" i="83"/>
  <c r="AFA109" i="83"/>
  <c r="AEZ109" i="83"/>
  <c r="AFB108" i="83"/>
  <c r="AFA108" i="83"/>
  <c r="AEZ108" i="83"/>
  <c r="AFB107" i="83"/>
  <c r="AFA107" i="83"/>
  <c r="AEZ107" i="83"/>
  <c r="AFB106" i="83"/>
  <c r="AFA106" i="83"/>
  <c r="AEZ106" i="83"/>
  <c r="AFB105" i="83"/>
  <c r="AFA105" i="83"/>
  <c r="AEZ105" i="83"/>
  <c r="AFB104" i="83"/>
  <c r="AFA104" i="83"/>
  <c r="AEZ104" i="83"/>
  <c r="AFB103" i="83"/>
  <c r="AFA103" i="83"/>
  <c r="AEZ103" i="83"/>
  <c r="AFB102" i="83"/>
  <c r="AFA102" i="83"/>
  <c r="AEZ102" i="83"/>
  <c r="AFB101" i="83"/>
  <c r="AFA101" i="83"/>
  <c r="AEZ101" i="83"/>
  <c r="AFB100" i="83"/>
  <c r="AFA100" i="83"/>
  <c r="AEZ100" i="83"/>
  <c r="AFB99" i="83"/>
  <c r="AFA99" i="83"/>
  <c r="AEZ99" i="83"/>
  <c r="AFB98" i="83"/>
  <c r="AFA98" i="83"/>
  <c r="AEZ98" i="83"/>
  <c r="AFB97" i="83"/>
  <c r="AFA97" i="83"/>
  <c r="AEZ97" i="83"/>
  <c r="AFB96" i="83"/>
  <c r="AFA96" i="83"/>
  <c r="AEZ96" i="83"/>
  <c r="AFB95" i="83"/>
  <c r="AFA95" i="83"/>
  <c r="AEZ95" i="83"/>
  <c r="AFB94" i="83"/>
  <c r="AFA94" i="83"/>
  <c r="AEZ94" i="83"/>
  <c r="AFB93" i="83"/>
  <c r="AFA93" i="83"/>
  <c r="AEZ93" i="83"/>
  <c r="AFB92" i="83"/>
  <c r="AFA92" i="83"/>
  <c r="AEZ92" i="83"/>
  <c r="AFB91" i="83"/>
  <c r="AFA91" i="83"/>
  <c r="AEZ91" i="83"/>
  <c r="AFB90" i="83"/>
  <c r="AFA90" i="83"/>
  <c r="AEZ90" i="83"/>
  <c r="AFB89" i="83"/>
  <c r="AFA89" i="83"/>
  <c r="AEZ89" i="83"/>
  <c r="AFB88" i="83"/>
  <c r="AFA88" i="83"/>
  <c r="AEZ88" i="83"/>
  <c r="AFB87" i="83"/>
  <c r="AFA87" i="83"/>
  <c r="AEZ87" i="83"/>
  <c r="AFB86" i="83"/>
  <c r="AFA86" i="83"/>
  <c r="AEZ86" i="83"/>
  <c r="AFB85" i="83"/>
  <c r="AFA85" i="83"/>
  <c r="AEZ85" i="83"/>
  <c r="AFB84" i="83"/>
  <c r="AFA84" i="83"/>
  <c r="AEZ84" i="83"/>
  <c r="AFB83" i="83"/>
  <c r="AFA83" i="83"/>
  <c r="AEZ83" i="83"/>
  <c r="AFB82" i="83"/>
  <c r="AFA82" i="83"/>
  <c r="AEZ82" i="83"/>
  <c r="AFB81" i="83"/>
  <c r="AFA81" i="83"/>
  <c r="AEZ81" i="83"/>
  <c r="AFB80" i="83"/>
  <c r="AFA80" i="83"/>
  <c r="AEZ80" i="83"/>
  <c r="AFB79" i="83"/>
  <c r="AFA79" i="83"/>
  <c r="AEZ79" i="83"/>
  <c r="AFB78" i="83"/>
  <c r="AFA78" i="83"/>
  <c r="AEZ78" i="83"/>
  <c r="AFB77" i="83"/>
  <c r="AFA77" i="83"/>
  <c r="AEZ77" i="83"/>
  <c r="AFB76" i="83"/>
  <c r="AFA76" i="83"/>
  <c r="AEZ76" i="83"/>
  <c r="AFB75" i="83"/>
  <c r="AFA75" i="83"/>
  <c r="AEZ75" i="83"/>
  <c r="AFB74" i="83"/>
  <c r="AFA74" i="83"/>
  <c r="AEZ74" i="83"/>
  <c r="AFB73" i="83"/>
  <c r="AFA73" i="83"/>
  <c r="AEZ73" i="83"/>
  <c r="AFB72" i="83"/>
  <c r="AFA72" i="83"/>
  <c r="AEZ72" i="83"/>
  <c r="AFB71" i="83"/>
  <c r="AFA71" i="83"/>
  <c r="AEZ71" i="83"/>
  <c r="AFB70" i="83"/>
  <c r="AFA70" i="83"/>
  <c r="AEZ70" i="83"/>
  <c r="AFB69" i="83"/>
  <c r="AFA69" i="83"/>
  <c r="AEZ69" i="83"/>
  <c r="AFB68" i="83"/>
  <c r="AFA68" i="83"/>
  <c r="AEZ68" i="83"/>
  <c r="AFB67" i="83"/>
  <c r="AFA67" i="83"/>
  <c r="AEZ67" i="83"/>
  <c r="AFB66" i="83"/>
  <c r="AFA66" i="83"/>
  <c r="AEZ66" i="83"/>
  <c r="AFB65" i="83"/>
  <c r="AFA65" i="83"/>
  <c r="AEZ65" i="83"/>
  <c r="AFB64" i="83"/>
  <c r="AFA64" i="83"/>
  <c r="AEZ64" i="83"/>
  <c r="AFB63" i="83"/>
  <c r="AFA63" i="83"/>
  <c r="AEZ63" i="83"/>
  <c r="AFB62" i="83"/>
  <c r="AFA62" i="83"/>
  <c r="AEZ62" i="83"/>
  <c r="AFB61" i="83"/>
  <c r="AFA61" i="83"/>
  <c r="AEZ61" i="83"/>
  <c r="AFB60" i="83"/>
  <c r="AFA60" i="83"/>
  <c r="AEZ60" i="83"/>
  <c r="AFB59" i="83"/>
  <c r="AFA59" i="83"/>
  <c r="AEZ59" i="83"/>
  <c r="AFB58" i="83"/>
  <c r="AFA58" i="83"/>
  <c r="AEZ58" i="83"/>
  <c r="AFB57" i="83"/>
  <c r="AFA57" i="83"/>
  <c r="AEZ57" i="83"/>
  <c r="AFB56" i="83"/>
  <c r="AFA56" i="83"/>
  <c r="AEZ56" i="83"/>
  <c r="AFB55" i="83"/>
  <c r="AFA55" i="83"/>
  <c r="AEZ55" i="83"/>
  <c r="AFB54" i="83"/>
  <c r="AFA54" i="83"/>
  <c r="AEZ54" i="83"/>
  <c r="AFB53" i="83"/>
  <c r="AFA53" i="83"/>
  <c r="AEZ53" i="83"/>
  <c r="AFB52" i="83"/>
  <c r="AFA52" i="83"/>
  <c r="AEZ52" i="83"/>
  <c r="AFB51" i="83"/>
  <c r="AFA51" i="83"/>
  <c r="AEZ51" i="83"/>
  <c r="AFB50" i="83"/>
  <c r="AFA50" i="83"/>
  <c r="AEZ50" i="83"/>
  <c r="AFB49" i="83"/>
  <c r="AFA49" i="83"/>
  <c r="AEZ49" i="83"/>
  <c r="AFB48" i="83"/>
  <c r="AFA48" i="83"/>
  <c r="AEZ48" i="83"/>
  <c r="AFB47" i="83"/>
  <c r="AFA47" i="83"/>
  <c r="AEZ47" i="83"/>
  <c r="AFB46" i="83"/>
  <c r="AFA46" i="83"/>
  <c r="AEZ46" i="83"/>
  <c r="AFB45" i="83"/>
  <c r="AFA45" i="83"/>
  <c r="AEZ45" i="83"/>
  <c r="AFB44" i="83"/>
  <c r="AFA44" i="83"/>
  <c r="AEZ44" i="83"/>
  <c r="AFB43" i="83"/>
  <c r="AFA43" i="83"/>
  <c r="AEZ43" i="83"/>
  <c r="AFB11" i="83"/>
  <c r="AFA11" i="83"/>
  <c r="AEZ11" i="83"/>
  <c r="AFB9" i="83"/>
  <c r="AFA9" i="83"/>
  <c r="AEZ9" i="83"/>
  <c r="AFB1" i="83"/>
  <c r="AEZ1" i="83"/>
  <c r="AEV1" i="83"/>
  <c r="AFA1" i="83" s="1"/>
  <c r="AEU110" i="83"/>
  <c r="AET110" i="83"/>
  <c r="AES110" i="83"/>
  <c r="AEU109" i="83"/>
  <c r="AET109" i="83"/>
  <c r="AES109" i="83"/>
  <c r="AEU108" i="83"/>
  <c r="AET108" i="83"/>
  <c r="AES108" i="83"/>
  <c r="AEU107" i="83"/>
  <c r="AET107" i="83"/>
  <c r="AES107" i="83"/>
  <c r="AEU106" i="83"/>
  <c r="AET106" i="83"/>
  <c r="AES106" i="83"/>
  <c r="AEU105" i="83"/>
  <c r="AET105" i="83"/>
  <c r="AES105" i="83"/>
  <c r="AEU104" i="83"/>
  <c r="AET104" i="83"/>
  <c r="AES104" i="83"/>
  <c r="AEU103" i="83"/>
  <c r="AET103" i="83"/>
  <c r="AES103" i="83"/>
  <c r="AEU102" i="83"/>
  <c r="AET102" i="83"/>
  <c r="AES102" i="83"/>
  <c r="AEU101" i="83"/>
  <c r="AET101" i="83"/>
  <c r="AES101" i="83"/>
  <c r="AEU100" i="83"/>
  <c r="AET100" i="83"/>
  <c r="AES100" i="83"/>
  <c r="AEU99" i="83"/>
  <c r="AET99" i="83"/>
  <c r="AES99" i="83"/>
  <c r="AEU98" i="83"/>
  <c r="AET98" i="83"/>
  <c r="AES98" i="83"/>
  <c r="AEU97" i="83"/>
  <c r="AET97" i="83"/>
  <c r="AES97" i="83"/>
  <c r="AEU96" i="83"/>
  <c r="AET96" i="83"/>
  <c r="AES96" i="83"/>
  <c r="AEU95" i="83"/>
  <c r="AET95" i="83"/>
  <c r="AES95" i="83"/>
  <c r="AEU94" i="83"/>
  <c r="AET94" i="83"/>
  <c r="AES94" i="83"/>
  <c r="AEU93" i="83"/>
  <c r="AET93" i="83"/>
  <c r="AES93" i="83"/>
  <c r="AEU92" i="83"/>
  <c r="AET92" i="83"/>
  <c r="AES92" i="83"/>
  <c r="AEU91" i="83"/>
  <c r="AET91" i="83"/>
  <c r="AES91" i="83"/>
  <c r="AEU90" i="83"/>
  <c r="AET90" i="83"/>
  <c r="AES90" i="83"/>
  <c r="AEU89" i="83"/>
  <c r="AET89" i="83"/>
  <c r="AES89" i="83"/>
  <c r="AEU88" i="83"/>
  <c r="AET88" i="83"/>
  <c r="AES88" i="83"/>
  <c r="AEU87" i="83"/>
  <c r="AET87" i="83"/>
  <c r="AES87" i="83"/>
  <c r="AEU86" i="83"/>
  <c r="AET86" i="83"/>
  <c r="AES86" i="83"/>
  <c r="AEU85" i="83"/>
  <c r="AET85" i="83"/>
  <c r="AES85" i="83"/>
  <c r="AEU84" i="83"/>
  <c r="AET84" i="83"/>
  <c r="AES84" i="83"/>
  <c r="AEU83" i="83"/>
  <c r="AET83" i="83"/>
  <c r="AES83" i="83"/>
  <c r="AEU82" i="83"/>
  <c r="AET82" i="83"/>
  <c r="AES82" i="83"/>
  <c r="AEU81" i="83"/>
  <c r="AET81" i="83"/>
  <c r="AES81" i="83"/>
  <c r="AEU80" i="83"/>
  <c r="AET80" i="83"/>
  <c r="AES80" i="83"/>
  <c r="AEU79" i="83"/>
  <c r="AET79" i="83"/>
  <c r="AES79" i="83"/>
  <c r="AEU78" i="83"/>
  <c r="AET78" i="83"/>
  <c r="AES78" i="83"/>
  <c r="AEU77" i="83"/>
  <c r="AET77" i="83"/>
  <c r="AES77" i="83"/>
  <c r="AEU76" i="83"/>
  <c r="AET76" i="83"/>
  <c r="AES76" i="83"/>
  <c r="AEU75" i="83"/>
  <c r="AET75" i="83"/>
  <c r="AES75" i="83"/>
  <c r="AEU74" i="83"/>
  <c r="AET74" i="83"/>
  <c r="AES74" i="83"/>
  <c r="AEU73" i="83"/>
  <c r="AET73" i="83"/>
  <c r="AES73" i="83"/>
  <c r="AEU72" i="83"/>
  <c r="AET72" i="83"/>
  <c r="AES72" i="83"/>
  <c r="AEU71" i="83"/>
  <c r="AET71" i="83"/>
  <c r="AES71" i="83"/>
  <c r="AEU70" i="83"/>
  <c r="AET70" i="83"/>
  <c r="AES70" i="83"/>
  <c r="AEU69" i="83"/>
  <c r="AET69" i="83"/>
  <c r="AES69" i="83"/>
  <c r="AEU68" i="83"/>
  <c r="AET68" i="83"/>
  <c r="AES68" i="83"/>
  <c r="AEU67" i="83"/>
  <c r="AET67" i="83"/>
  <c r="AES67" i="83"/>
  <c r="AEU66" i="83"/>
  <c r="AET66" i="83"/>
  <c r="AES66" i="83"/>
  <c r="AEU65" i="83"/>
  <c r="AET65" i="83"/>
  <c r="AES65" i="83"/>
  <c r="AEU64" i="83"/>
  <c r="AET64" i="83"/>
  <c r="AES64" i="83"/>
  <c r="AEU63" i="83"/>
  <c r="AET63" i="83"/>
  <c r="AES63" i="83"/>
  <c r="AEU62" i="83"/>
  <c r="AET62" i="83"/>
  <c r="AES62" i="83"/>
  <c r="AEU61" i="83"/>
  <c r="AET61" i="83"/>
  <c r="AES61" i="83"/>
  <c r="AEU60" i="83"/>
  <c r="AET60" i="83"/>
  <c r="AES60" i="83"/>
  <c r="AEU59" i="83"/>
  <c r="AET59" i="83"/>
  <c r="AES59" i="83"/>
  <c r="AEU58" i="83"/>
  <c r="AET58" i="83"/>
  <c r="AES58" i="83"/>
  <c r="AEU57" i="83"/>
  <c r="AET57" i="83"/>
  <c r="AES57" i="83"/>
  <c r="AEU56" i="83"/>
  <c r="AET56" i="83"/>
  <c r="AES56" i="83"/>
  <c r="AEU55" i="83"/>
  <c r="AET55" i="83"/>
  <c r="AES55" i="83"/>
  <c r="AEU54" i="83"/>
  <c r="AET54" i="83"/>
  <c r="AES54" i="83"/>
  <c r="AEU53" i="83"/>
  <c r="AET53" i="83"/>
  <c r="AES53" i="83"/>
  <c r="AEU52" i="83"/>
  <c r="AET52" i="83"/>
  <c r="AES52" i="83"/>
  <c r="AEU51" i="83"/>
  <c r="AET51" i="83"/>
  <c r="AES51" i="83"/>
  <c r="AEU50" i="83"/>
  <c r="AET50" i="83"/>
  <c r="AES50" i="83"/>
  <c r="AEU49" i="83"/>
  <c r="AET49" i="83"/>
  <c r="AES49" i="83"/>
  <c r="AEU48" i="83"/>
  <c r="AET48" i="83"/>
  <c r="AES48" i="83"/>
  <c r="AEU47" i="83"/>
  <c r="AET47" i="83"/>
  <c r="AES47" i="83"/>
  <c r="AEU46" i="83"/>
  <c r="AET46" i="83"/>
  <c r="AES46" i="83"/>
  <c r="AEU45" i="83"/>
  <c r="AET45" i="83"/>
  <c r="AES45" i="83"/>
  <c r="AEU44" i="83"/>
  <c r="AET44" i="83"/>
  <c r="AES44" i="83"/>
  <c r="AEU43" i="83"/>
  <c r="AET43" i="83"/>
  <c r="AES43" i="83"/>
  <c r="AEU11" i="83"/>
  <c r="AET11" i="83"/>
  <c r="AES11" i="83"/>
  <c r="AEU9" i="83"/>
  <c r="AET9" i="83"/>
  <c r="AES9" i="83"/>
  <c r="AEU1" i="83"/>
  <c r="AES1" i="83"/>
  <c r="AEO1" i="83"/>
  <c r="AET1" i="83" s="1"/>
  <c r="AEN110" i="83"/>
  <c r="AEM110" i="83"/>
  <c r="AEL110" i="83"/>
  <c r="AEN109" i="83"/>
  <c r="AEM109" i="83"/>
  <c r="AEL109" i="83"/>
  <c r="AEN108" i="83"/>
  <c r="AEM108" i="83"/>
  <c r="AEL108" i="83"/>
  <c r="AEN107" i="83"/>
  <c r="AEM107" i="83"/>
  <c r="AEL107" i="83"/>
  <c r="AEN106" i="83"/>
  <c r="AEM106" i="83"/>
  <c r="AEL106" i="83"/>
  <c r="AEN105" i="83"/>
  <c r="AEM105" i="83"/>
  <c r="AEL105" i="83"/>
  <c r="AEN104" i="83"/>
  <c r="AEM104" i="83"/>
  <c r="AEL104" i="83"/>
  <c r="AEN103" i="83"/>
  <c r="AEM103" i="83"/>
  <c r="AEL103" i="83"/>
  <c r="AEN102" i="83"/>
  <c r="AEM102" i="83"/>
  <c r="AEL102" i="83"/>
  <c r="AEN101" i="83"/>
  <c r="AEM101" i="83"/>
  <c r="AEL101" i="83"/>
  <c r="AEN100" i="83"/>
  <c r="AEM100" i="83"/>
  <c r="AEL100" i="83"/>
  <c r="AEN99" i="83"/>
  <c r="AEM99" i="83"/>
  <c r="AEL99" i="83"/>
  <c r="AEN98" i="83"/>
  <c r="AEM98" i="83"/>
  <c r="AEL98" i="83"/>
  <c r="AEN97" i="83"/>
  <c r="AEM97" i="83"/>
  <c r="AEL97" i="83"/>
  <c r="AEN96" i="83"/>
  <c r="AEM96" i="83"/>
  <c r="AEL96" i="83"/>
  <c r="AEN95" i="83"/>
  <c r="AEM95" i="83"/>
  <c r="AEL95" i="83"/>
  <c r="AEN94" i="83"/>
  <c r="AEM94" i="83"/>
  <c r="AEL94" i="83"/>
  <c r="AEN93" i="83"/>
  <c r="AEM93" i="83"/>
  <c r="AEL93" i="83"/>
  <c r="AEN92" i="83"/>
  <c r="AEM92" i="83"/>
  <c r="AEL92" i="83"/>
  <c r="AEN91" i="83"/>
  <c r="AEM91" i="83"/>
  <c r="AEL91" i="83"/>
  <c r="AEN90" i="83"/>
  <c r="AEM90" i="83"/>
  <c r="AEL90" i="83"/>
  <c r="AEN89" i="83"/>
  <c r="AEM89" i="83"/>
  <c r="AEL89" i="83"/>
  <c r="AEN88" i="83"/>
  <c r="AEM88" i="83"/>
  <c r="AEL88" i="83"/>
  <c r="AEN87" i="83"/>
  <c r="AEM87" i="83"/>
  <c r="AEL87" i="83"/>
  <c r="AEN86" i="83"/>
  <c r="AEM86" i="83"/>
  <c r="AEL86" i="83"/>
  <c r="AEN85" i="83"/>
  <c r="AEM85" i="83"/>
  <c r="AEL85" i="83"/>
  <c r="AEN84" i="83"/>
  <c r="AEM84" i="83"/>
  <c r="AEL84" i="83"/>
  <c r="AEN83" i="83"/>
  <c r="AEM83" i="83"/>
  <c r="AEL83" i="83"/>
  <c r="AEN82" i="83"/>
  <c r="AEM82" i="83"/>
  <c r="AEL82" i="83"/>
  <c r="AEN81" i="83"/>
  <c r="AEM81" i="83"/>
  <c r="AEL81" i="83"/>
  <c r="AEN80" i="83"/>
  <c r="AEM80" i="83"/>
  <c r="AEL80" i="83"/>
  <c r="AEN79" i="83"/>
  <c r="AEM79" i="83"/>
  <c r="AEL79" i="83"/>
  <c r="AEN78" i="83"/>
  <c r="AEM78" i="83"/>
  <c r="AEL78" i="83"/>
  <c r="AEN77" i="83"/>
  <c r="AEM77" i="83"/>
  <c r="AEL77" i="83"/>
  <c r="AEN76" i="83"/>
  <c r="AEM76" i="83"/>
  <c r="AEL76" i="83"/>
  <c r="AEN75" i="83"/>
  <c r="AEM75" i="83"/>
  <c r="AEL75" i="83"/>
  <c r="AEN74" i="83"/>
  <c r="AEM74" i="83"/>
  <c r="AEL74" i="83"/>
  <c r="AEN73" i="83"/>
  <c r="AEM73" i="83"/>
  <c r="AEL73" i="83"/>
  <c r="AEN72" i="83"/>
  <c r="AEM72" i="83"/>
  <c r="AEL72" i="83"/>
  <c r="AEN71" i="83"/>
  <c r="AEM71" i="83"/>
  <c r="AEL71" i="83"/>
  <c r="AEN70" i="83"/>
  <c r="AEM70" i="83"/>
  <c r="AEL70" i="83"/>
  <c r="AEN69" i="83"/>
  <c r="AEM69" i="83"/>
  <c r="AEL69" i="83"/>
  <c r="AEN68" i="83"/>
  <c r="AEM68" i="83"/>
  <c r="AEL68" i="83"/>
  <c r="AEN67" i="83"/>
  <c r="AEM67" i="83"/>
  <c r="AEL67" i="83"/>
  <c r="AEN66" i="83"/>
  <c r="AEM66" i="83"/>
  <c r="AEL66" i="83"/>
  <c r="AEN65" i="83"/>
  <c r="AEM65" i="83"/>
  <c r="AEL65" i="83"/>
  <c r="AEN64" i="83"/>
  <c r="AEM64" i="83"/>
  <c r="AEL64" i="83"/>
  <c r="AEN63" i="83"/>
  <c r="AEM63" i="83"/>
  <c r="AEL63" i="83"/>
  <c r="AEN62" i="83"/>
  <c r="AEM62" i="83"/>
  <c r="AEL62" i="83"/>
  <c r="AEN61" i="83"/>
  <c r="AEM61" i="83"/>
  <c r="AEL61" i="83"/>
  <c r="AEN60" i="83"/>
  <c r="AEM60" i="83"/>
  <c r="AEL60" i="83"/>
  <c r="AEN59" i="83"/>
  <c r="AEM59" i="83"/>
  <c r="AEL59" i="83"/>
  <c r="AEN58" i="83"/>
  <c r="AEM58" i="83"/>
  <c r="AEL58" i="83"/>
  <c r="AEN57" i="83"/>
  <c r="AEM57" i="83"/>
  <c r="AEL57" i="83"/>
  <c r="AEN56" i="83"/>
  <c r="AEM56" i="83"/>
  <c r="AEL56" i="83"/>
  <c r="AEN55" i="83"/>
  <c r="AEM55" i="83"/>
  <c r="AEL55" i="83"/>
  <c r="AEN54" i="83"/>
  <c r="AEM54" i="83"/>
  <c r="AEL54" i="83"/>
  <c r="AEN53" i="83"/>
  <c r="AEM53" i="83"/>
  <c r="AEL53" i="83"/>
  <c r="AEN52" i="83"/>
  <c r="AEM52" i="83"/>
  <c r="AEL52" i="83"/>
  <c r="AEN51" i="83"/>
  <c r="AEM51" i="83"/>
  <c r="AEL51" i="83"/>
  <c r="AEN50" i="83"/>
  <c r="AEM50" i="83"/>
  <c r="AEL50" i="83"/>
  <c r="AEN49" i="83"/>
  <c r="AEM49" i="83"/>
  <c r="AEL49" i="83"/>
  <c r="AEN48" i="83"/>
  <c r="AEM48" i="83"/>
  <c r="AEL48" i="83"/>
  <c r="AEN47" i="83"/>
  <c r="AEM47" i="83"/>
  <c r="AEL47" i="83"/>
  <c r="AEN46" i="83"/>
  <c r="AEM46" i="83"/>
  <c r="AEL46" i="83"/>
  <c r="AEN45" i="83"/>
  <c r="AEM45" i="83"/>
  <c r="AEL45" i="83"/>
  <c r="AEN44" i="83"/>
  <c r="AEM44" i="83"/>
  <c r="AEL44" i="83"/>
  <c r="AEN43" i="83"/>
  <c r="AEM43" i="83"/>
  <c r="AEL43" i="83"/>
  <c r="AEN42" i="83"/>
  <c r="AEM42" i="83"/>
  <c r="AEL42" i="83"/>
  <c r="AEN11" i="83"/>
  <c r="AEM11" i="83"/>
  <c r="AEL11" i="83"/>
  <c r="AEN9" i="83"/>
  <c r="AEM9" i="83"/>
  <c r="AEL9" i="83"/>
  <c r="AEM1" i="83"/>
  <c r="AEH1" i="83"/>
  <c r="AEG110" i="83"/>
  <c r="AEF110" i="83"/>
  <c r="AEE110" i="83"/>
  <c r="AEG109" i="83"/>
  <c r="AEF109" i="83"/>
  <c r="AEE109" i="83"/>
  <c r="AEG108" i="83"/>
  <c r="AEF108" i="83"/>
  <c r="AEE108" i="83"/>
  <c r="AEG107" i="83"/>
  <c r="AEF107" i="83"/>
  <c r="AEE107" i="83"/>
  <c r="AEG106" i="83"/>
  <c r="AEF106" i="83"/>
  <c r="AEE106" i="83"/>
  <c r="AEG105" i="83"/>
  <c r="AEF105" i="83"/>
  <c r="AEE105" i="83"/>
  <c r="AEG104" i="83"/>
  <c r="AEF104" i="83"/>
  <c r="AEE104" i="83"/>
  <c r="AEG103" i="83"/>
  <c r="AEF103" i="83"/>
  <c r="AEE103" i="83"/>
  <c r="AEG102" i="83"/>
  <c r="AEF102" i="83"/>
  <c r="AEE102" i="83"/>
  <c r="AEG101" i="83"/>
  <c r="AEF101" i="83"/>
  <c r="AEE101" i="83"/>
  <c r="AEG100" i="83"/>
  <c r="AEF100" i="83"/>
  <c r="AEE100" i="83"/>
  <c r="AEG99" i="83"/>
  <c r="AEF99" i="83"/>
  <c r="AEE99" i="83"/>
  <c r="AEG98" i="83"/>
  <c r="AEF98" i="83"/>
  <c r="AEE98" i="83"/>
  <c r="AEG97" i="83"/>
  <c r="AEF97" i="83"/>
  <c r="AEE97" i="83"/>
  <c r="AEG96" i="83"/>
  <c r="AEF96" i="83"/>
  <c r="AEE96" i="83"/>
  <c r="AEG95" i="83"/>
  <c r="AEF95" i="83"/>
  <c r="AEE95" i="83"/>
  <c r="AEG94" i="83"/>
  <c r="AEF94" i="83"/>
  <c r="AEE94" i="83"/>
  <c r="AEG93" i="83"/>
  <c r="AEF93" i="83"/>
  <c r="AEE93" i="83"/>
  <c r="AEG92" i="83"/>
  <c r="AEF92" i="83"/>
  <c r="AEE92" i="83"/>
  <c r="AEG91" i="83"/>
  <c r="AEF91" i="83"/>
  <c r="AEE91" i="83"/>
  <c r="AEG90" i="83"/>
  <c r="AEF90" i="83"/>
  <c r="AEE90" i="83"/>
  <c r="AEG89" i="83"/>
  <c r="AEF89" i="83"/>
  <c r="AEE89" i="83"/>
  <c r="AEG88" i="83"/>
  <c r="AEF88" i="83"/>
  <c r="AEE88" i="83"/>
  <c r="AEG87" i="83"/>
  <c r="AEF87" i="83"/>
  <c r="AEE87" i="83"/>
  <c r="AEG86" i="83"/>
  <c r="AEF86" i="83"/>
  <c r="AEE86" i="83"/>
  <c r="AEG85" i="83"/>
  <c r="AEF85" i="83"/>
  <c r="AEE85" i="83"/>
  <c r="AEG84" i="83"/>
  <c r="AEF84" i="83"/>
  <c r="AEE84" i="83"/>
  <c r="AEG83" i="83"/>
  <c r="AEF83" i="83"/>
  <c r="AEE83" i="83"/>
  <c r="AEG82" i="83"/>
  <c r="AEF82" i="83"/>
  <c r="AEE82" i="83"/>
  <c r="AEG81" i="83"/>
  <c r="AEF81" i="83"/>
  <c r="AEE81" i="83"/>
  <c r="AEG80" i="83"/>
  <c r="AEF80" i="83"/>
  <c r="AEE80" i="83"/>
  <c r="AEG79" i="83"/>
  <c r="AEF79" i="83"/>
  <c r="AEE79" i="83"/>
  <c r="AEG78" i="83"/>
  <c r="AEF78" i="83"/>
  <c r="AEE78" i="83"/>
  <c r="AEG77" i="83"/>
  <c r="AEF77" i="83"/>
  <c r="AEE77" i="83"/>
  <c r="AEG76" i="83"/>
  <c r="AEF76" i="83"/>
  <c r="AEE76" i="83"/>
  <c r="AEG75" i="83"/>
  <c r="AEF75" i="83"/>
  <c r="AEE75" i="83"/>
  <c r="AEG74" i="83"/>
  <c r="AEF74" i="83"/>
  <c r="AEE74" i="83"/>
  <c r="AEG73" i="83"/>
  <c r="AEF73" i="83"/>
  <c r="AEE73" i="83"/>
  <c r="AEG72" i="83"/>
  <c r="AEF72" i="83"/>
  <c r="AEE72" i="83"/>
  <c r="AEG71" i="83"/>
  <c r="AEF71" i="83"/>
  <c r="AEE71" i="83"/>
  <c r="AEG70" i="83"/>
  <c r="AEF70" i="83"/>
  <c r="AEE70" i="83"/>
  <c r="AEG69" i="83"/>
  <c r="AEF69" i="83"/>
  <c r="AEE69" i="83"/>
  <c r="AEG68" i="83"/>
  <c r="AEF68" i="83"/>
  <c r="AEE68" i="83"/>
  <c r="AEG67" i="83"/>
  <c r="AEF67" i="83"/>
  <c r="AEE67" i="83"/>
  <c r="AEG66" i="83"/>
  <c r="AEF66" i="83"/>
  <c r="AEE66" i="83"/>
  <c r="AEG65" i="83"/>
  <c r="AEF65" i="83"/>
  <c r="AEE65" i="83"/>
  <c r="AEG64" i="83"/>
  <c r="AEF64" i="83"/>
  <c r="AEE64" i="83"/>
  <c r="AEG63" i="83"/>
  <c r="AEF63" i="83"/>
  <c r="AEE63" i="83"/>
  <c r="AEG62" i="83"/>
  <c r="AEF62" i="83"/>
  <c r="AEE62" i="83"/>
  <c r="AEG61" i="83"/>
  <c r="AEF61" i="83"/>
  <c r="AEE61" i="83"/>
  <c r="AEG60" i="83"/>
  <c r="AEF60" i="83"/>
  <c r="AEE60" i="83"/>
  <c r="AEG59" i="83"/>
  <c r="AEF59" i="83"/>
  <c r="AEE59" i="83"/>
  <c r="AEG58" i="83"/>
  <c r="AEF58" i="83"/>
  <c r="AEE58" i="83"/>
  <c r="AEG57" i="83"/>
  <c r="AEF57" i="83"/>
  <c r="AEE57" i="83"/>
  <c r="AEG56" i="83"/>
  <c r="AEF56" i="83"/>
  <c r="AEE56" i="83"/>
  <c r="AEG55" i="83"/>
  <c r="AEF55" i="83"/>
  <c r="AEE55" i="83"/>
  <c r="AEG54" i="83"/>
  <c r="AEF54" i="83"/>
  <c r="AEE54" i="83"/>
  <c r="AEG53" i="83"/>
  <c r="AEF53" i="83"/>
  <c r="AEE53" i="83"/>
  <c r="AEG52" i="83"/>
  <c r="AEF52" i="83"/>
  <c r="AEE52" i="83"/>
  <c r="AEG51" i="83"/>
  <c r="AEF51" i="83"/>
  <c r="AEE51" i="83"/>
  <c r="AEG50" i="83"/>
  <c r="AEF50" i="83"/>
  <c r="AEE50" i="83"/>
  <c r="AEG49" i="83"/>
  <c r="AEF49" i="83"/>
  <c r="AEE49" i="83"/>
  <c r="AEG48" i="83"/>
  <c r="AEF48" i="83"/>
  <c r="AEE48" i="83"/>
  <c r="AEG47" i="83"/>
  <c r="AEF47" i="83"/>
  <c r="AEE47" i="83"/>
  <c r="AEG11" i="83"/>
  <c r="AEF11" i="83"/>
  <c r="AEE11" i="83"/>
  <c r="AEG9" i="83"/>
  <c r="AEF9" i="83"/>
  <c r="AEE9" i="83"/>
  <c r="AEF1" i="83"/>
  <c r="AEA1" i="83"/>
  <c r="ADZ110" i="83"/>
  <c r="ADY110" i="83"/>
  <c r="ADX110" i="83"/>
  <c r="ADZ109" i="83"/>
  <c r="ADY109" i="83"/>
  <c r="ADX109" i="83"/>
  <c r="ADZ108" i="83"/>
  <c r="ADY108" i="83"/>
  <c r="ADX108" i="83"/>
  <c r="ADZ107" i="83"/>
  <c r="ADY107" i="83"/>
  <c r="ADX107" i="83"/>
  <c r="ADZ106" i="83"/>
  <c r="ADY106" i="83"/>
  <c r="ADX106" i="83"/>
  <c r="ADZ105" i="83"/>
  <c r="ADY105" i="83"/>
  <c r="ADX105" i="83"/>
  <c r="ADZ104" i="83"/>
  <c r="ADY104" i="83"/>
  <c r="ADX104" i="83"/>
  <c r="ADZ103" i="83"/>
  <c r="ADY103" i="83"/>
  <c r="ADX103" i="83"/>
  <c r="ADZ102" i="83"/>
  <c r="ADY102" i="83"/>
  <c r="ADX102" i="83"/>
  <c r="ADZ101" i="83"/>
  <c r="ADY101" i="83"/>
  <c r="ADX101" i="83"/>
  <c r="ADZ100" i="83"/>
  <c r="ADY100" i="83"/>
  <c r="ADX100" i="83"/>
  <c r="ADZ99" i="83"/>
  <c r="ADY99" i="83"/>
  <c r="ADX99" i="83"/>
  <c r="ADZ98" i="83"/>
  <c r="ADY98" i="83"/>
  <c r="ADX98" i="83"/>
  <c r="ADZ97" i="83"/>
  <c r="ADY97" i="83"/>
  <c r="ADX97" i="83"/>
  <c r="ADZ96" i="83"/>
  <c r="ADY96" i="83"/>
  <c r="ADX96" i="83"/>
  <c r="ADZ95" i="83"/>
  <c r="ADY95" i="83"/>
  <c r="ADX95" i="83"/>
  <c r="ADZ94" i="83"/>
  <c r="ADY94" i="83"/>
  <c r="ADX94" i="83"/>
  <c r="ADZ93" i="83"/>
  <c r="ADY93" i="83"/>
  <c r="ADX93" i="83"/>
  <c r="ADZ92" i="83"/>
  <c r="ADY92" i="83"/>
  <c r="ADX92" i="83"/>
  <c r="ADZ91" i="83"/>
  <c r="ADY91" i="83"/>
  <c r="ADX91" i="83"/>
  <c r="ADZ90" i="83"/>
  <c r="ADY90" i="83"/>
  <c r="ADX90" i="83"/>
  <c r="ADZ89" i="83"/>
  <c r="ADY89" i="83"/>
  <c r="ADX89" i="83"/>
  <c r="ADZ88" i="83"/>
  <c r="ADY88" i="83"/>
  <c r="ADX88" i="83"/>
  <c r="ADZ87" i="83"/>
  <c r="ADY87" i="83"/>
  <c r="ADX87" i="83"/>
  <c r="ADZ86" i="83"/>
  <c r="ADY86" i="83"/>
  <c r="ADX86" i="83"/>
  <c r="ADZ85" i="83"/>
  <c r="ADY85" i="83"/>
  <c r="ADX85" i="83"/>
  <c r="ADZ84" i="83"/>
  <c r="ADY84" i="83"/>
  <c r="ADX84" i="83"/>
  <c r="ADZ83" i="83"/>
  <c r="ADY83" i="83"/>
  <c r="ADX83" i="83"/>
  <c r="ADZ82" i="83"/>
  <c r="ADY82" i="83"/>
  <c r="ADX82" i="83"/>
  <c r="ADZ81" i="83"/>
  <c r="ADY81" i="83"/>
  <c r="ADX81" i="83"/>
  <c r="ADZ80" i="83"/>
  <c r="ADY80" i="83"/>
  <c r="ADX80" i="83"/>
  <c r="ADZ79" i="83"/>
  <c r="ADY79" i="83"/>
  <c r="ADX79" i="83"/>
  <c r="ADZ78" i="83"/>
  <c r="ADY78" i="83"/>
  <c r="ADX78" i="83"/>
  <c r="ADZ77" i="83"/>
  <c r="ADY77" i="83"/>
  <c r="ADX77" i="83"/>
  <c r="ADZ76" i="83"/>
  <c r="ADY76" i="83"/>
  <c r="ADX76" i="83"/>
  <c r="ADZ75" i="83"/>
  <c r="ADY75" i="83"/>
  <c r="ADX75" i="83"/>
  <c r="ADZ74" i="83"/>
  <c r="ADY74" i="83"/>
  <c r="ADX74" i="83"/>
  <c r="ADZ73" i="83"/>
  <c r="ADY73" i="83"/>
  <c r="ADX73" i="83"/>
  <c r="ADZ72" i="83"/>
  <c r="ADY72" i="83"/>
  <c r="ADX72" i="83"/>
  <c r="ADZ71" i="83"/>
  <c r="ADY71" i="83"/>
  <c r="ADX71" i="83"/>
  <c r="ADZ70" i="83"/>
  <c r="ADY70" i="83"/>
  <c r="ADX70" i="83"/>
  <c r="ADZ69" i="83"/>
  <c r="ADY69" i="83"/>
  <c r="ADX69" i="83"/>
  <c r="ADZ68" i="83"/>
  <c r="ADY68" i="83"/>
  <c r="ADX68" i="83"/>
  <c r="ADZ67" i="83"/>
  <c r="ADY67" i="83"/>
  <c r="ADX67" i="83"/>
  <c r="ADZ66" i="83"/>
  <c r="ADY66" i="83"/>
  <c r="ADX66" i="83"/>
  <c r="ADZ65" i="83"/>
  <c r="ADY65" i="83"/>
  <c r="ADX65" i="83"/>
  <c r="ADZ64" i="83"/>
  <c r="ADY64" i="83"/>
  <c r="ADX64" i="83"/>
  <c r="ADZ63" i="83"/>
  <c r="ADY63" i="83"/>
  <c r="ADX63" i="83"/>
  <c r="ADZ62" i="83"/>
  <c r="ADY62" i="83"/>
  <c r="ADX62" i="83"/>
  <c r="ADZ61" i="83"/>
  <c r="ADY61" i="83"/>
  <c r="ADX61" i="83"/>
  <c r="ADZ60" i="83"/>
  <c r="ADY60" i="83"/>
  <c r="ADX60" i="83"/>
  <c r="ADZ59" i="83"/>
  <c r="ADY59" i="83"/>
  <c r="ADX59" i="83"/>
  <c r="ADZ58" i="83"/>
  <c r="ADY58" i="83"/>
  <c r="ADX58" i="83"/>
  <c r="ADZ57" i="83"/>
  <c r="ADY57" i="83"/>
  <c r="ADX57" i="83"/>
  <c r="ADZ56" i="83"/>
  <c r="ADY56" i="83"/>
  <c r="ADX56" i="83"/>
  <c r="ADZ55" i="83"/>
  <c r="ADY55" i="83"/>
  <c r="ADX55" i="83"/>
  <c r="ADZ54" i="83"/>
  <c r="ADY54" i="83"/>
  <c r="ADX54" i="83"/>
  <c r="ADZ53" i="83"/>
  <c r="ADY53" i="83"/>
  <c r="ADX53" i="83"/>
  <c r="ADZ52" i="83"/>
  <c r="ADY52" i="83"/>
  <c r="ADX52" i="83"/>
  <c r="ADZ51" i="83"/>
  <c r="ADY51" i="83"/>
  <c r="ADX51" i="83"/>
  <c r="ADZ50" i="83"/>
  <c r="ADY50" i="83"/>
  <c r="ADX50" i="83"/>
  <c r="ADZ49" i="83"/>
  <c r="ADY49" i="83"/>
  <c r="ADX49" i="83"/>
  <c r="ADZ48" i="83"/>
  <c r="ADY48" i="83"/>
  <c r="ADX48" i="83"/>
  <c r="ADZ47" i="83"/>
  <c r="ADY47" i="83"/>
  <c r="ADX47" i="83"/>
  <c r="ADZ46" i="83"/>
  <c r="ADY46" i="83"/>
  <c r="ADX46" i="83"/>
  <c r="ADZ11" i="83"/>
  <c r="ADY11" i="83"/>
  <c r="ADX11" i="83"/>
  <c r="ADZ9" i="83"/>
  <c r="ADY9" i="83"/>
  <c r="ADX9" i="83"/>
  <c r="ADZ1" i="83"/>
  <c r="ADX1" i="83"/>
  <c r="ADT1" i="83"/>
  <c r="ADY1" i="83" s="1"/>
  <c r="ADS110" i="83"/>
  <c r="ADR110" i="83"/>
  <c r="ADQ110" i="83"/>
  <c r="ADS109" i="83"/>
  <c r="ADR109" i="83"/>
  <c r="ADQ109" i="83"/>
  <c r="ADS108" i="83"/>
  <c r="ADR108" i="83"/>
  <c r="ADQ108" i="83"/>
  <c r="ADS107" i="83"/>
  <c r="ADR107" i="83"/>
  <c r="ADQ107" i="83"/>
  <c r="ADS106" i="83"/>
  <c r="ADR106" i="83"/>
  <c r="ADQ106" i="83"/>
  <c r="ADS105" i="83"/>
  <c r="ADR105" i="83"/>
  <c r="ADQ105" i="83"/>
  <c r="ADS104" i="83"/>
  <c r="ADR104" i="83"/>
  <c r="ADQ104" i="83"/>
  <c r="ADS103" i="83"/>
  <c r="ADR103" i="83"/>
  <c r="ADQ103" i="83"/>
  <c r="ADS102" i="83"/>
  <c r="ADR102" i="83"/>
  <c r="ADQ102" i="83"/>
  <c r="ADS101" i="83"/>
  <c r="ADR101" i="83"/>
  <c r="ADQ101" i="83"/>
  <c r="ADS100" i="83"/>
  <c r="ADR100" i="83"/>
  <c r="ADQ100" i="83"/>
  <c r="ADS99" i="83"/>
  <c r="ADR99" i="83"/>
  <c r="ADQ99" i="83"/>
  <c r="ADS98" i="83"/>
  <c r="ADR98" i="83"/>
  <c r="ADQ98" i="83"/>
  <c r="ADS97" i="83"/>
  <c r="ADR97" i="83"/>
  <c r="ADQ97" i="83"/>
  <c r="ADS96" i="83"/>
  <c r="ADR96" i="83"/>
  <c r="ADQ96" i="83"/>
  <c r="ADS95" i="83"/>
  <c r="ADR95" i="83"/>
  <c r="ADQ95" i="83"/>
  <c r="ADS94" i="83"/>
  <c r="ADR94" i="83"/>
  <c r="ADQ94" i="83"/>
  <c r="ADS93" i="83"/>
  <c r="ADR93" i="83"/>
  <c r="ADQ93" i="83"/>
  <c r="ADS92" i="83"/>
  <c r="ADR92" i="83"/>
  <c r="ADQ92" i="83"/>
  <c r="ADS91" i="83"/>
  <c r="ADR91" i="83"/>
  <c r="ADQ91" i="83"/>
  <c r="ADS90" i="83"/>
  <c r="ADR90" i="83"/>
  <c r="ADQ90" i="83"/>
  <c r="ADS89" i="83"/>
  <c r="ADR89" i="83"/>
  <c r="ADQ89" i="83"/>
  <c r="ADS88" i="83"/>
  <c r="ADR88" i="83"/>
  <c r="ADQ88" i="83"/>
  <c r="ADS87" i="83"/>
  <c r="ADR87" i="83"/>
  <c r="ADQ87" i="83"/>
  <c r="ADS86" i="83"/>
  <c r="ADR86" i="83"/>
  <c r="ADQ86" i="83"/>
  <c r="ADS85" i="83"/>
  <c r="ADR85" i="83"/>
  <c r="ADQ85" i="83"/>
  <c r="ADS84" i="83"/>
  <c r="ADR84" i="83"/>
  <c r="ADQ84" i="83"/>
  <c r="ADS83" i="83"/>
  <c r="ADR83" i="83"/>
  <c r="ADQ83" i="83"/>
  <c r="ADS82" i="83"/>
  <c r="ADR82" i="83"/>
  <c r="ADQ82" i="83"/>
  <c r="ADS81" i="83"/>
  <c r="ADR81" i="83"/>
  <c r="ADQ81" i="83"/>
  <c r="ADS80" i="83"/>
  <c r="ADR80" i="83"/>
  <c r="ADQ80" i="83"/>
  <c r="ADS79" i="83"/>
  <c r="ADR79" i="83"/>
  <c r="ADQ79" i="83"/>
  <c r="ADS78" i="83"/>
  <c r="ADR78" i="83"/>
  <c r="ADQ78" i="83"/>
  <c r="ADS77" i="83"/>
  <c r="ADR77" i="83"/>
  <c r="ADQ77" i="83"/>
  <c r="ADS76" i="83"/>
  <c r="ADR76" i="83"/>
  <c r="ADQ76" i="83"/>
  <c r="ADS75" i="83"/>
  <c r="ADR75" i="83"/>
  <c r="ADQ75" i="83"/>
  <c r="ADS74" i="83"/>
  <c r="ADR74" i="83"/>
  <c r="ADQ74" i="83"/>
  <c r="ADS73" i="83"/>
  <c r="ADR73" i="83"/>
  <c r="ADQ73" i="83"/>
  <c r="ADS72" i="83"/>
  <c r="ADR72" i="83"/>
  <c r="ADQ72" i="83"/>
  <c r="ADS71" i="83"/>
  <c r="ADR71" i="83"/>
  <c r="ADQ71" i="83"/>
  <c r="ADS70" i="83"/>
  <c r="ADR70" i="83"/>
  <c r="ADQ70" i="83"/>
  <c r="ADS69" i="83"/>
  <c r="ADR69" i="83"/>
  <c r="ADQ69" i="83"/>
  <c r="ADS68" i="83"/>
  <c r="ADR68" i="83"/>
  <c r="ADQ68" i="83"/>
  <c r="ADS67" i="83"/>
  <c r="ADR67" i="83"/>
  <c r="ADQ67" i="83"/>
  <c r="ADS66" i="83"/>
  <c r="ADR66" i="83"/>
  <c r="ADQ66" i="83"/>
  <c r="ADS65" i="83"/>
  <c r="ADR65" i="83"/>
  <c r="ADQ65" i="83"/>
  <c r="ADS64" i="83"/>
  <c r="ADR64" i="83"/>
  <c r="ADQ64" i="83"/>
  <c r="ADS63" i="83"/>
  <c r="ADR63" i="83"/>
  <c r="ADQ63" i="83"/>
  <c r="ADS62" i="83"/>
  <c r="ADR62" i="83"/>
  <c r="ADQ62" i="83"/>
  <c r="ADS61" i="83"/>
  <c r="ADR61" i="83"/>
  <c r="ADQ61" i="83"/>
  <c r="ADS60" i="83"/>
  <c r="ADR60" i="83"/>
  <c r="ADQ60" i="83"/>
  <c r="ADS59" i="83"/>
  <c r="ADR59" i="83"/>
  <c r="ADQ59" i="83"/>
  <c r="ADS58" i="83"/>
  <c r="ADR58" i="83"/>
  <c r="ADQ58" i="83"/>
  <c r="ADS57" i="83"/>
  <c r="ADR57" i="83"/>
  <c r="ADQ57" i="83"/>
  <c r="ADS56" i="83"/>
  <c r="ADR56" i="83"/>
  <c r="ADQ56" i="83"/>
  <c r="ADS55" i="83"/>
  <c r="ADR55" i="83"/>
  <c r="ADQ55" i="83"/>
  <c r="ADS54" i="83"/>
  <c r="ADR54" i="83"/>
  <c r="ADQ54" i="83"/>
  <c r="ADS53" i="83"/>
  <c r="ADR53" i="83"/>
  <c r="ADQ53" i="83"/>
  <c r="ADS52" i="83"/>
  <c r="ADR52" i="83"/>
  <c r="ADQ52" i="83"/>
  <c r="ADS51" i="83"/>
  <c r="ADR51" i="83"/>
  <c r="ADQ51" i="83"/>
  <c r="ADS50" i="83"/>
  <c r="ADR50" i="83"/>
  <c r="ADQ50" i="83"/>
  <c r="ADS11" i="83"/>
  <c r="ADR11" i="83"/>
  <c r="ADQ11" i="83"/>
  <c r="ADS9" i="83"/>
  <c r="ADR9" i="83"/>
  <c r="ADQ9" i="83"/>
  <c r="ADR1" i="83"/>
  <c r="ADM1" i="83"/>
  <c r="ADL110" i="83"/>
  <c r="ADK110" i="83"/>
  <c r="ADJ110" i="83"/>
  <c r="ADL109" i="83"/>
  <c r="ADK109" i="83"/>
  <c r="ADJ109" i="83"/>
  <c r="ADL108" i="83"/>
  <c r="ADK108" i="83"/>
  <c r="ADJ108" i="83"/>
  <c r="ADL107" i="83"/>
  <c r="ADK107" i="83"/>
  <c r="ADJ107" i="83"/>
  <c r="ADL106" i="83"/>
  <c r="ADK106" i="83"/>
  <c r="ADJ106" i="83"/>
  <c r="ADL105" i="83"/>
  <c r="ADK105" i="83"/>
  <c r="ADJ105" i="83"/>
  <c r="ADL104" i="83"/>
  <c r="ADK104" i="83"/>
  <c r="ADJ104" i="83"/>
  <c r="ADL103" i="83"/>
  <c r="ADK103" i="83"/>
  <c r="ADJ103" i="83"/>
  <c r="ADL102" i="83"/>
  <c r="ADK102" i="83"/>
  <c r="ADJ102" i="83"/>
  <c r="ADL101" i="83"/>
  <c r="ADK101" i="83"/>
  <c r="ADJ101" i="83"/>
  <c r="ADL100" i="83"/>
  <c r="ADK100" i="83"/>
  <c r="ADJ100" i="83"/>
  <c r="ADL99" i="83"/>
  <c r="ADK99" i="83"/>
  <c r="ADJ99" i="83"/>
  <c r="ADL98" i="83"/>
  <c r="ADK98" i="83"/>
  <c r="ADJ98" i="83"/>
  <c r="ADL97" i="83"/>
  <c r="ADK97" i="83"/>
  <c r="ADJ97" i="83"/>
  <c r="ADL96" i="83"/>
  <c r="ADK96" i="83"/>
  <c r="ADJ96" i="83"/>
  <c r="ADL95" i="83"/>
  <c r="ADK95" i="83"/>
  <c r="ADJ95" i="83"/>
  <c r="ADL94" i="83"/>
  <c r="ADK94" i="83"/>
  <c r="ADJ94" i="83"/>
  <c r="ADL93" i="83"/>
  <c r="ADK93" i="83"/>
  <c r="ADJ93" i="83"/>
  <c r="ADL92" i="83"/>
  <c r="ADK92" i="83"/>
  <c r="ADJ92" i="83"/>
  <c r="ADL91" i="83"/>
  <c r="ADK91" i="83"/>
  <c r="ADJ91" i="83"/>
  <c r="ADL90" i="83"/>
  <c r="ADK90" i="83"/>
  <c r="ADJ90" i="83"/>
  <c r="ADL89" i="83"/>
  <c r="ADK89" i="83"/>
  <c r="ADJ89" i="83"/>
  <c r="ADL88" i="83"/>
  <c r="ADK88" i="83"/>
  <c r="ADJ88" i="83"/>
  <c r="ADL87" i="83"/>
  <c r="ADK87" i="83"/>
  <c r="ADJ87" i="83"/>
  <c r="ADL86" i="83"/>
  <c r="ADK86" i="83"/>
  <c r="ADJ86" i="83"/>
  <c r="ADL85" i="83"/>
  <c r="ADK85" i="83"/>
  <c r="ADJ85" i="83"/>
  <c r="ADL84" i="83"/>
  <c r="ADK84" i="83"/>
  <c r="ADJ84" i="83"/>
  <c r="ADL83" i="83"/>
  <c r="ADK83" i="83"/>
  <c r="ADJ83" i="83"/>
  <c r="ADL82" i="83"/>
  <c r="ADK82" i="83"/>
  <c r="ADJ82" i="83"/>
  <c r="ADL81" i="83"/>
  <c r="ADK81" i="83"/>
  <c r="ADJ81" i="83"/>
  <c r="ADL80" i="83"/>
  <c r="ADK80" i="83"/>
  <c r="ADJ80" i="83"/>
  <c r="ADL79" i="83"/>
  <c r="ADK79" i="83"/>
  <c r="ADJ79" i="83"/>
  <c r="ADL78" i="83"/>
  <c r="ADK78" i="83"/>
  <c r="ADJ78" i="83"/>
  <c r="ADL77" i="83"/>
  <c r="ADK77" i="83"/>
  <c r="ADJ77" i="83"/>
  <c r="ADL76" i="83"/>
  <c r="ADK76" i="83"/>
  <c r="ADJ76" i="83"/>
  <c r="ADL75" i="83"/>
  <c r="ADK75" i="83"/>
  <c r="ADJ75" i="83"/>
  <c r="ADL74" i="83"/>
  <c r="ADK74" i="83"/>
  <c r="ADJ74" i="83"/>
  <c r="ADL73" i="83"/>
  <c r="ADK73" i="83"/>
  <c r="ADJ73" i="83"/>
  <c r="ADL72" i="83"/>
  <c r="ADK72" i="83"/>
  <c r="ADJ72" i="83"/>
  <c r="ADL71" i="83"/>
  <c r="ADK71" i="83"/>
  <c r="ADJ71" i="83"/>
  <c r="ADL70" i="83"/>
  <c r="ADK70" i="83"/>
  <c r="ADJ70" i="83"/>
  <c r="ADL69" i="83"/>
  <c r="ADK69" i="83"/>
  <c r="ADJ69" i="83"/>
  <c r="ADL68" i="83"/>
  <c r="ADK68" i="83"/>
  <c r="ADJ68" i="83"/>
  <c r="ADL67" i="83"/>
  <c r="ADK67" i="83"/>
  <c r="ADJ67" i="83"/>
  <c r="ADL66" i="83"/>
  <c r="ADK66" i="83"/>
  <c r="ADJ66" i="83"/>
  <c r="ADL65" i="83"/>
  <c r="ADK65" i="83"/>
  <c r="ADJ65" i="83"/>
  <c r="ADL64" i="83"/>
  <c r="ADK64" i="83"/>
  <c r="ADJ64" i="83"/>
  <c r="ADL63" i="83"/>
  <c r="ADK63" i="83"/>
  <c r="ADJ63" i="83"/>
  <c r="ADL62" i="83"/>
  <c r="ADK62" i="83"/>
  <c r="ADJ62" i="83"/>
  <c r="ADL61" i="83"/>
  <c r="ADK61" i="83"/>
  <c r="ADJ61" i="83"/>
  <c r="ADL60" i="83"/>
  <c r="ADK60" i="83"/>
  <c r="ADJ60" i="83"/>
  <c r="ADL59" i="83"/>
  <c r="ADK59" i="83"/>
  <c r="ADJ59" i="83"/>
  <c r="ADL58" i="83"/>
  <c r="ADK58" i="83"/>
  <c r="ADJ58" i="83"/>
  <c r="ADL57" i="83"/>
  <c r="ADK57" i="83"/>
  <c r="ADJ57" i="83"/>
  <c r="ADL56" i="83"/>
  <c r="ADK56" i="83"/>
  <c r="ADJ56" i="83"/>
  <c r="ADL55" i="83"/>
  <c r="ADK55" i="83"/>
  <c r="ADJ55" i="83"/>
  <c r="ADL54" i="83"/>
  <c r="ADK54" i="83"/>
  <c r="ADJ54" i="83"/>
  <c r="ADL53" i="83"/>
  <c r="ADK53" i="83"/>
  <c r="ADJ53" i="83"/>
  <c r="ADL52" i="83"/>
  <c r="ADK52" i="83"/>
  <c r="ADJ52" i="83"/>
  <c r="ADL51" i="83"/>
  <c r="ADK51" i="83"/>
  <c r="ADJ51" i="83"/>
  <c r="ADL50" i="83"/>
  <c r="ADK50" i="83"/>
  <c r="ADJ50" i="83"/>
  <c r="ADL49" i="83"/>
  <c r="ADK49" i="83"/>
  <c r="ADJ49" i="83"/>
  <c r="ADL11" i="83"/>
  <c r="ADK11" i="83"/>
  <c r="ADJ11" i="83"/>
  <c r="ADL9" i="83"/>
  <c r="ADK9" i="83"/>
  <c r="ADJ9" i="83"/>
  <c r="ADF1" i="83"/>
  <c r="ADE110" i="83"/>
  <c r="ADD110" i="83"/>
  <c r="ADC110" i="83"/>
  <c r="ADE109" i="83"/>
  <c r="ADD109" i="83"/>
  <c r="ADC109" i="83"/>
  <c r="ADE108" i="83"/>
  <c r="ADD108" i="83"/>
  <c r="ADC108" i="83"/>
  <c r="ADE107" i="83"/>
  <c r="ADD107" i="83"/>
  <c r="ADC107" i="83"/>
  <c r="ADE106" i="83"/>
  <c r="ADD106" i="83"/>
  <c r="ADC106" i="83"/>
  <c r="ADE105" i="83"/>
  <c r="ADD105" i="83"/>
  <c r="ADC105" i="83"/>
  <c r="ADE104" i="83"/>
  <c r="ADD104" i="83"/>
  <c r="ADC104" i="83"/>
  <c r="ADE103" i="83"/>
  <c r="ADD103" i="83"/>
  <c r="ADC103" i="83"/>
  <c r="ADE102" i="83"/>
  <c r="ADD102" i="83"/>
  <c r="ADC102" i="83"/>
  <c r="ADE101" i="83"/>
  <c r="ADD101" i="83"/>
  <c r="ADC101" i="83"/>
  <c r="ADE100" i="83"/>
  <c r="ADD100" i="83"/>
  <c r="ADC100" i="83"/>
  <c r="ADE99" i="83"/>
  <c r="ADD99" i="83"/>
  <c r="ADC99" i="83"/>
  <c r="ADE98" i="83"/>
  <c r="ADD98" i="83"/>
  <c r="ADC98" i="83"/>
  <c r="ADE97" i="83"/>
  <c r="ADD97" i="83"/>
  <c r="ADC97" i="83"/>
  <c r="ADE96" i="83"/>
  <c r="ADD96" i="83"/>
  <c r="ADC96" i="83"/>
  <c r="ADE95" i="83"/>
  <c r="ADD95" i="83"/>
  <c r="ADC95" i="83"/>
  <c r="ADE94" i="83"/>
  <c r="ADD94" i="83"/>
  <c r="ADC94" i="83"/>
  <c r="ADE93" i="83"/>
  <c r="ADD93" i="83"/>
  <c r="ADC93" i="83"/>
  <c r="ADE92" i="83"/>
  <c r="ADD92" i="83"/>
  <c r="ADC92" i="83"/>
  <c r="ADE91" i="83"/>
  <c r="ADD91" i="83"/>
  <c r="ADC91" i="83"/>
  <c r="ADE90" i="83"/>
  <c r="ADD90" i="83"/>
  <c r="ADC90" i="83"/>
  <c r="ADE89" i="83"/>
  <c r="ADD89" i="83"/>
  <c r="ADC89" i="83"/>
  <c r="ADE88" i="83"/>
  <c r="ADD88" i="83"/>
  <c r="ADC88" i="83"/>
  <c r="ADE87" i="83"/>
  <c r="ADD87" i="83"/>
  <c r="ADC87" i="83"/>
  <c r="ADE86" i="83"/>
  <c r="ADD86" i="83"/>
  <c r="ADC86" i="83"/>
  <c r="ADE85" i="83"/>
  <c r="ADD85" i="83"/>
  <c r="ADC85" i="83"/>
  <c r="ADE84" i="83"/>
  <c r="ADD84" i="83"/>
  <c r="ADC84" i="83"/>
  <c r="ADE83" i="83"/>
  <c r="ADD83" i="83"/>
  <c r="ADC83" i="83"/>
  <c r="ADE82" i="83"/>
  <c r="ADD82" i="83"/>
  <c r="ADC82" i="83"/>
  <c r="ADE81" i="83"/>
  <c r="ADD81" i="83"/>
  <c r="ADC81" i="83"/>
  <c r="ADE80" i="83"/>
  <c r="ADD80" i="83"/>
  <c r="ADC80" i="83"/>
  <c r="ADE79" i="83"/>
  <c r="ADD79" i="83"/>
  <c r="ADC79" i="83"/>
  <c r="ADE78" i="83"/>
  <c r="ADD78" i="83"/>
  <c r="ADC78" i="83"/>
  <c r="ADE77" i="83"/>
  <c r="ADD77" i="83"/>
  <c r="ADC77" i="83"/>
  <c r="ADE76" i="83"/>
  <c r="ADD76" i="83"/>
  <c r="ADC76" i="83"/>
  <c r="ADE75" i="83"/>
  <c r="ADD75" i="83"/>
  <c r="ADC75" i="83"/>
  <c r="ADE74" i="83"/>
  <c r="ADD74" i="83"/>
  <c r="ADC74" i="83"/>
  <c r="ADE73" i="83"/>
  <c r="ADD73" i="83"/>
  <c r="ADC73" i="83"/>
  <c r="ADE72" i="83"/>
  <c r="ADD72" i="83"/>
  <c r="ADC72" i="83"/>
  <c r="ADE71" i="83"/>
  <c r="ADD71" i="83"/>
  <c r="ADC71" i="83"/>
  <c r="ADE70" i="83"/>
  <c r="ADD70" i="83"/>
  <c r="ADC70" i="83"/>
  <c r="ADE69" i="83"/>
  <c r="ADD69" i="83"/>
  <c r="ADC69" i="83"/>
  <c r="ADE68" i="83"/>
  <c r="ADD68" i="83"/>
  <c r="ADC68" i="83"/>
  <c r="ADE67" i="83"/>
  <c r="ADD67" i="83"/>
  <c r="ADC67" i="83"/>
  <c r="ADE66" i="83"/>
  <c r="ADD66" i="83"/>
  <c r="ADC66" i="83"/>
  <c r="ADE65" i="83"/>
  <c r="ADD65" i="83"/>
  <c r="ADC65" i="83"/>
  <c r="ADE64" i="83"/>
  <c r="ADD64" i="83"/>
  <c r="ADC64" i="83"/>
  <c r="ADE63" i="83"/>
  <c r="ADD63" i="83"/>
  <c r="ADC63" i="83"/>
  <c r="ADE62" i="83"/>
  <c r="ADD62" i="83"/>
  <c r="ADC62" i="83"/>
  <c r="ADE61" i="83"/>
  <c r="ADD61" i="83"/>
  <c r="ADC61" i="83"/>
  <c r="ADE60" i="83"/>
  <c r="ADD60" i="83"/>
  <c r="ADC60" i="83"/>
  <c r="ADE59" i="83"/>
  <c r="ADD59" i="83"/>
  <c r="ADC59" i="83"/>
  <c r="ADE58" i="83"/>
  <c r="ADD58" i="83"/>
  <c r="ADC58" i="83"/>
  <c r="ADE57" i="83"/>
  <c r="ADD57" i="83"/>
  <c r="ADC57" i="83"/>
  <c r="ADE56" i="83"/>
  <c r="ADD56" i="83"/>
  <c r="ADC56" i="83"/>
  <c r="ADE55" i="83"/>
  <c r="ADD55" i="83"/>
  <c r="ADC55" i="83"/>
  <c r="ADE54" i="83"/>
  <c r="ADD54" i="83"/>
  <c r="ADC54" i="83"/>
  <c r="ADE53" i="83"/>
  <c r="ADD53" i="83"/>
  <c r="ADC53" i="83"/>
  <c r="ADE52" i="83"/>
  <c r="ADD52" i="83"/>
  <c r="ADC52" i="83"/>
  <c r="ADE51" i="83"/>
  <c r="ADD51" i="83"/>
  <c r="ADC51" i="83"/>
  <c r="ADE50" i="83"/>
  <c r="ADD50" i="83"/>
  <c r="ADC50" i="83"/>
  <c r="ADE49" i="83"/>
  <c r="ADD49" i="83"/>
  <c r="ADC49" i="83"/>
  <c r="ADE48" i="83"/>
  <c r="ADD48" i="83"/>
  <c r="ADC48" i="83"/>
  <c r="ADE47" i="83"/>
  <c r="ADD47" i="83"/>
  <c r="ADC47" i="83"/>
  <c r="ADE46" i="83"/>
  <c r="ADD46" i="83"/>
  <c r="ADC46" i="83"/>
  <c r="ADE45" i="83"/>
  <c r="ADD45" i="83"/>
  <c r="ADC45" i="83"/>
  <c r="ADE44" i="83"/>
  <c r="ADD44" i="83"/>
  <c r="ADC44" i="83"/>
  <c r="ADE11" i="83"/>
  <c r="ADD11" i="83"/>
  <c r="ADC11" i="83"/>
  <c r="ADE9" i="83"/>
  <c r="ADD9" i="83"/>
  <c r="ADC9" i="83"/>
  <c r="ADE1" i="83"/>
  <c r="ADC1" i="83"/>
  <c r="ACY1" i="83"/>
  <c r="ADD1" i="83" s="1"/>
  <c r="ACX110" i="83"/>
  <c r="ACW110" i="83"/>
  <c r="ACV110" i="83"/>
  <c r="ACX109" i="83"/>
  <c r="ACW109" i="83"/>
  <c r="ACV109" i="83"/>
  <c r="ACX108" i="83"/>
  <c r="ACW108" i="83"/>
  <c r="ACV108" i="83"/>
  <c r="ACX107" i="83"/>
  <c r="ACW107" i="83"/>
  <c r="ACV107" i="83"/>
  <c r="ACX106" i="83"/>
  <c r="ACW106" i="83"/>
  <c r="ACV106" i="83"/>
  <c r="ACX105" i="83"/>
  <c r="ACW105" i="83"/>
  <c r="ACV105" i="83"/>
  <c r="ACX104" i="83"/>
  <c r="ACW104" i="83"/>
  <c r="ACV104" i="83"/>
  <c r="ACX103" i="83"/>
  <c r="ACW103" i="83"/>
  <c r="ACV103" i="83"/>
  <c r="ACX102" i="83"/>
  <c r="ACW102" i="83"/>
  <c r="ACV102" i="83"/>
  <c r="ACX101" i="83"/>
  <c r="ACW101" i="83"/>
  <c r="ACV101" i="83"/>
  <c r="ACX100" i="83"/>
  <c r="ACW100" i="83"/>
  <c r="ACV100" i="83"/>
  <c r="ACX99" i="83"/>
  <c r="ACW99" i="83"/>
  <c r="ACV99" i="83"/>
  <c r="ACX98" i="83"/>
  <c r="ACW98" i="83"/>
  <c r="ACV98" i="83"/>
  <c r="ACX97" i="83"/>
  <c r="ACW97" i="83"/>
  <c r="ACV97" i="83"/>
  <c r="ACX96" i="83"/>
  <c r="ACW96" i="83"/>
  <c r="ACV96" i="83"/>
  <c r="ACX95" i="83"/>
  <c r="ACW95" i="83"/>
  <c r="ACV95" i="83"/>
  <c r="ACX94" i="83"/>
  <c r="ACW94" i="83"/>
  <c r="ACV94" i="83"/>
  <c r="ACX93" i="83"/>
  <c r="ACW93" i="83"/>
  <c r="ACV93" i="83"/>
  <c r="ACX92" i="83"/>
  <c r="ACW92" i="83"/>
  <c r="ACV92" i="83"/>
  <c r="ACX91" i="83"/>
  <c r="ACW91" i="83"/>
  <c r="ACV91" i="83"/>
  <c r="ACX90" i="83"/>
  <c r="ACW90" i="83"/>
  <c r="ACV90" i="83"/>
  <c r="ACX89" i="83"/>
  <c r="ACW89" i="83"/>
  <c r="ACV89" i="83"/>
  <c r="ACX88" i="83"/>
  <c r="ACW88" i="83"/>
  <c r="ACV88" i="83"/>
  <c r="ACX87" i="83"/>
  <c r="ACW87" i="83"/>
  <c r="ACV87" i="83"/>
  <c r="ACX86" i="83"/>
  <c r="ACW86" i="83"/>
  <c r="ACV86" i="83"/>
  <c r="ACX85" i="83"/>
  <c r="ACW85" i="83"/>
  <c r="ACV85" i="83"/>
  <c r="ACX84" i="83"/>
  <c r="ACW84" i="83"/>
  <c r="ACV84" i="83"/>
  <c r="ACX83" i="83"/>
  <c r="ACW83" i="83"/>
  <c r="ACV83" i="83"/>
  <c r="ACX82" i="83"/>
  <c r="ACW82" i="83"/>
  <c r="ACV82" i="83"/>
  <c r="ACX81" i="83"/>
  <c r="ACW81" i="83"/>
  <c r="ACV81" i="83"/>
  <c r="ACX80" i="83"/>
  <c r="ACW80" i="83"/>
  <c r="ACV80" i="83"/>
  <c r="ACX79" i="83"/>
  <c r="ACW79" i="83"/>
  <c r="ACV79" i="83"/>
  <c r="ACX78" i="83"/>
  <c r="ACW78" i="83"/>
  <c r="ACV78" i="83"/>
  <c r="ACX77" i="83"/>
  <c r="ACW77" i="83"/>
  <c r="ACV77" i="83"/>
  <c r="ACX76" i="83"/>
  <c r="ACW76" i="83"/>
  <c r="ACV76" i="83"/>
  <c r="ACX75" i="83"/>
  <c r="ACW75" i="83"/>
  <c r="ACV75" i="83"/>
  <c r="ACX74" i="83"/>
  <c r="ACW74" i="83"/>
  <c r="ACV74" i="83"/>
  <c r="ACX73" i="83"/>
  <c r="ACW73" i="83"/>
  <c r="ACV73" i="83"/>
  <c r="ACX72" i="83"/>
  <c r="ACW72" i="83"/>
  <c r="ACV72" i="83"/>
  <c r="ACX71" i="83"/>
  <c r="ACW71" i="83"/>
  <c r="ACV71" i="83"/>
  <c r="ACX70" i="83"/>
  <c r="ACW70" i="83"/>
  <c r="ACV70" i="83"/>
  <c r="ACX69" i="83"/>
  <c r="ACW69" i="83"/>
  <c r="ACV69" i="83"/>
  <c r="ACX68" i="83"/>
  <c r="ACW68" i="83"/>
  <c r="ACV68" i="83"/>
  <c r="ACX67" i="83"/>
  <c r="ACW67" i="83"/>
  <c r="ACV67" i="83"/>
  <c r="ACX66" i="83"/>
  <c r="ACW66" i="83"/>
  <c r="ACV66" i="83"/>
  <c r="ACX65" i="83"/>
  <c r="ACW65" i="83"/>
  <c r="ACV65" i="83"/>
  <c r="ACX64" i="83"/>
  <c r="ACW64" i="83"/>
  <c r="ACV64" i="83"/>
  <c r="ACX63" i="83"/>
  <c r="ACW63" i="83"/>
  <c r="ACV63" i="83"/>
  <c r="ACX62" i="83"/>
  <c r="ACW62" i="83"/>
  <c r="ACV62" i="83"/>
  <c r="ACX61" i="83"/>
  <c r="ACW61" i="83"/>
  <c r="ACV61" i="83"/>
  <c r="ACX60" i="83"/>
  <c r="ACW60" i="83"/>
  <c r="ACV60" i="83"/>
  <c r="ACX59" i="83"/>
  <c r="ACW59" i="83"/>
  <c r="ACV59" i="83"/>
  <c r="ACX58" i="83"/>
  <c r="ACW58" i="83"/>
  <c r="ACV58" i="83"/>
  <c r="ACX57" i="83"/>
  <c r="ACW57" i="83"/>
  <c r="ACV57" i="83"/>
  <c r="ACX56" i="83"/>
  <c r="ACW56" i="83"/>
  <c r="ACV56" i="83"/>
  <c r="ACX55" i="83"/>
  <c r="ACW55" i="83"/>
  <c r="ACV55" i="83"/>
  <c r="ACX54" i="83"/>
  <c r="ACW54" i="83"/>
  <c r="ACV54" i="83"/>
  <c r="ACX53" i="83"/>
  <c r="ACW53" i="83"/>
  <c r="ACV53" i="83"/>
  <c r="ACX52" i="83"/>
  <c r="ACW52" i="83"/>
  <c r="ACV52" i="83"/>
  <c r="ACX51" i="83"/>
  <c r="ACW51" i="83"/>
  <c r="ACV51" i="83"/>
  <c r="ACX50" i="83"/>
  <c r="ACW50" i="83"/>
  <c r="ACV50" i="83"/>
  <c r="ACX49" i="83"/>
  <c r="ACW49" i="83"/>
  <c r="ACV49" i="83"/>
  <c r="ACX48" i="83"/>
  <c r="ACW48" i="83"/>
  <c r="ACV48" i="83"/>
  <c r="ACX47" i="83"/>
  <c r="ACW47" i="83"/>
  <c r="ACV47" i="83"/>
  <c r="ACX46" i="83"/>
  <c r="ACW46" i="83"/>
  <c r="ACV46" i="83"/>
  <c r="ACX45" i="83"/>
  <c r="ACW45" i="83"/>
  <c r="ACV45" i="83"/>
  <c r="ACX44" i="83"/>
  <c r="ACW44" i="83"/>
  <c r="ACV44" i="83"/>
  <c r="ACX43" i="83"/>
  <c r="ACW43" i="83"/>
  <c r="ACV43" i="83"/>
  <c r="ACX42" i="83"/>
  <c r="ACW42" i="83"/>
  <c r="ACV42" i="83"/>
  <c r="ACX41" i="83"/>
  <c r="ACW41" i="83"/>
  <c r="ACV41" i="83"/>
  <c r="ACX11" i="83"/>
  <c r="ACW11" i="83"/>
  <c r="ACV11" i="83"/>
  <c r="ACX9" i="83"/>
  <c r="ACW9" i="83"/>
  <c r="ACV9" i="83"/>
  <c r="ACX1" i="83"/>
  <c r="ACV1" i="83"/>
  <c r="ACR1" i="83"/>
  <c r="ACW1" i="83" s="1"/>
  <c r="ACQ110" i="83"/>
  <c r="ACP110" i="83"/>
  <c r="ACO110" i="83"/>
  <c r="ACQ109" i="83"/>
  <c r="ACP109" i="83"/>
  <c r="ACO109" i="83"/>
  <c r="ACQ108" i="83"/>
  <c r="ACP108" i="83"/>
  <c r="ACO108" i="83"/>
  <c r="ACQ107" i="83"/>
  <c r="ACP107" i="83"/>
  <c r="ACO107" i="83"/>
  <c r="ACQ106" i="83"/>
  <c r="ACP106" i="83"/>
  <c r="ACO106" i="83"/>
  <c r="ACQ105" i="83"/>
  <c r="ACP105" i="83"/>
  <c r="ACO105" i="83"/>
  <c r="ACQ104" i="83"/>
  <c r="ACP104" i="83"/>
  <c r="ACO104" i="83"/>
  <c r="ACQ103" i="83"/>
  <c r="ACP103" i="83"/>
  <c r="ACO103" i="83"/>
  <c r="ACQ102" i="83"/>
  <c r="ACP102" i="83"/>
  <c r="ACO102" i="83"/>
  <c r="ACQ101" i="83"/>
  <c r="ACP101" i="83"/>
  <c r="ACO101" i="83"/>
  <c r="ACQ100" i="83"/>
  <c r="ACP100" i="83"/>
  <c r="ACO100" i="83"/>
  <c r="ACQ99" i="83"/>
  <c r="ACP99" i="83"/>
  <c r="ACO99" i="83"/>
  <c r="ACQ98" i="83"/>
  <c r="ACP98" i="83"/>
  <c r="ACO98" i="83"/>
  <c r="ACQ97" i="83"/>
  <c r="ACP97" i="83"/>
  <c r="ACO97" i="83"/>
  <c r="ACQ96" i="83"/>
  <c r="ACP96" i="83"/>
  <c r="ACO96" i="83"/>
  <c r="ACQ95" i="83"/>
  <c r="ACP95" i="83"/>
  <c r="ACO95" i="83"/>
  <c r="ACQ94" i="83"/>
  <c r="ACP94" i="83"/>
  <c r="ACO94" i="83"/>
  <c r="ACQ93" i="83"/>
  <c r="ACP93" i="83"/>
  <c r="ACO93" i="83"/>
  <c r="ACQ92" i="83"/>
  <c r="ACP92" i="83"/>
  <c r="ACO92" i="83"/>
  <c r="ACQ91" i="83"/>
  <c r="ACP91" i="83"/>
  <c r="ACO91" i="83"/>
  <c r="ACQ90" i="83"/>
  <c r="ACP90" i="83"/>
  <c r="ACO90" i="83"/>
  <c r="ACQ89" i="83"/>
  <c r="ACP89" i="83"/>
  <c r="ACO89" i="83"/>
  <c r="ACQ88" i="83"/>
  <c r="ACP88" i="83"/>
  <c r="ACO88" i="83"/>
  <c r="ACQ87" i="83"/>
  <c r="ACP87" i="83"/>
  <c r="ACO87" i="83"/>
  <c r="ACQ86" i="83"/>
  <c r="ACP86" i="83"/>
  <c r="ACO86" i="83"/>
  <c r="ACQ85" i="83"/>
  <c r="ACP85" i="83"/>
  <c r="ACO85" i="83"/>
  <c r="ACQ84" i="83"/>
  <c r="ACP84" i="83"/>
  <c r="ACO84" i="83"/>
  <c r="ACQ83" i="83"/>
  <c r="ACP83" i="83"/>
  <c r="ACO83" i="83"/>
  <c r="ACQ82" i="83"/>
  <c r="ACP82" i="83"/>
  <c r="ACO82" i="83"/>
  <c r="ACQ81" i="83"/>
  <c r="ACP81" i="83"/>
  <c r="ACO81" i="83"/>
  <c r="ACQ80" i="83"/>
  <c r="ACP80" i="83"/>
  <c r="ACO80" i="83"/>
  <c r="ACQ79" i="83"/>
  <c r="ACP79" i="83"/>
  <c r="ACO79" i="83"/>
  <c r="ACQ78" i="83"/>
  <c r="ACP78" i="83"/>
  <c r="ACO78" i="83"/>
  <c r="ACQ77" i="83"/>
  <c r="ACP77" i="83"/>
  <c r="ACO77" i="83"/>
  <c r="ACQ76" i="83"/>
  <c r="ACP76" i="83"/>
  <c r="ACO76" i="83"/>
  <c r="ACQ75" i="83"/>
  <c r="ACP75" i="83"/>
  <c r="ACO75" i="83"/>
  <c r="ACQ74" i="83"/>
  <c r="ACP74" i="83"/>
  <c r="ACO74" i="83"/>
  <c r="ACQ73" i="83"/>
  <c r="ACP73" i="83"/>
  <c r="ACO73" i="83"/>
  <c r="ACQ72" i="83"/>
  <c r="ACP72" i="83"/>
  <c r="ACO72" i="83"/>
  <c r="ACQ71" i="83"/>
  <c r="ACP71" i="83"/>
  <c r="ACO71" i="83"/>
  <c r="ACQ70" i="83"/>
  <c r="ACP70" i="83"/>
  <c r="ACO70" i="83"/>
  <c r="ACQ69" i="83"/>
  <c r="ACP69" i="83"/>
  <c r="ACO69" i="83"/>
  <c r="ACQ68" i="83"/>
  <c r="ACP68" i="83"/>
  <c r="ACO68" i="83"/>
  <c r="ACQ67" i="83"/>
  <c r="ACP67" i="83"/>
  <c r="ACO67" i="83"/>
  <c r="ACQ66" i="83"/>
  <c r="ACP66" i="83"/>
  <c r="ACO66" i="83"/>
  <c r="ACQ65" i="83"/>
  <c r="ACP65" i="83"/>
  <c r="ACO65" i="83"/>
  <c r="ACQ64" i="83"/>
  <c r="ACP64" i="83"/>
  <c r="ACO64" i="83"/>
  <c r="ACQ63" i="83"/>
  <c r="ACP63" i="83"/>
  <c r="ACO63" i="83"/>
  <c r="ACQ62" i="83"/>
  <c r="ACP62" i="83"/>
  <c r="ACO62" i="83"/>
  <c r="ACQ61" i="83"/>
  <c r="ACP61" i="83"/>
  <c r="ACO61" i="83"/>
  <c r="ACQ60" i="83"/>
  <c r="ACP60" i="83"/>
  <c r="ACO60" i="83"/>
  <c r="ACQ59" i="83"/>
  <c r="ACP59" i="83"/>
  <c r="ACO59" i="83"/>
  <c r="ACQ58" i="83"/>
  <c r="ACP58" i="83"/>
  <c r="ACO58" i="83"/>
  <c r="ACQ57" i="83"/>
  <c r="ACP57" i="83"/>
  <c r="ACO57" i="83"/>
  <c r="ACQ56" i="83"/>
  <c r="ACP56" i="83"/>
  <c r="ACO56" i="83"/>
  <c r="ACQ55" i="83"/>
  <c r="ACP55" i="83"/>
  <c r="ACO55" i="83"/>
  <c r="ACQ54" i="83"/>
  <c r="ACP54" i="83"/>
  <c r="ACO54" i="83"/>
  <c r="ACQ53" i="83"/>
  <c r="ACP53" i="83"/>
  <c r="ACO53" i="83"/>
  <c r="ACQ52" i="83"/>
  <c r="ACP52" i="83"/>
  <c r="ACO52" i="83"/>
  <c r="ACQ51" i="83"/>
  <c r="ACP51" i="83"/>
  <c r="ACO51" i="83"/>
  <c r="ACQ50" i="83"/>
  <c r="ACP50" i="83"/>
  <c r="ACO50" i="83"/>
  <c r="ACQ49" i="83"/>
  <c r="ACP49" i="83"/>
  <c r="ACO49" i="83"/>
  <c r="ACQ48" i="83"/>
  <c r="ACP48" i="83"/>
  <c r="ACO48" i="83"/>
  <c r="ACQ47" i="83"/>
  <c r="ACP47" i="83"/>
  <c r="ACO47" i="83"/>
  <c r="ACQ11" i="83"/>
  <c r="ACP11" i="83"/>
  <c r="ACO11" i="83"/>
  <c r="ACQ9" i="83"/>
  <c r="ACP9" i="83"/>
  <c r="ACO9" i="83"/>
  <c r="ACQ1" i="83"/>
  <c r="ACO1" i="83"/>
  <c r="ACK1" i="83"/>
  <c r="ACP1" i="83" s="1"/>
  <c r="ACJ110" i="83"/>
  <c r="ACI110" i="83"/>
  <c r="ACH110" i="83"/>
  <c r="ACJ109" i="83"/>
  <c r="ACI109" i="83"/>
  <c r="ACH109" i="83"/>
  <c r="ACJ108" i="83"/>
  <c r="ACI108" i="83"/>
  <c r="ACH108" i="83"/>
  <c r="ACJ107" i="83"/>
  <c r="ACI107" i="83"/>
  <c r="ACH107" i="83"/>
  <c r="ACJ106" i="83"/>
  <c r="ACI106" i="83"/>
  <c r="ACH106" i="83"/>
  <c r="ACJ105" i="83"/>
  <c r="ACI105" i="83"/>
  <c r="ACH105" i="83"/>
  <c r="ACJ104" i="83"/>
  <c r="ACI104" i="83"/>
  <c r="ACH104" i="83"/>
  <c r="ACJ103" i="83"/>
  <c r="ACI103" i="83"/>
  <c r="ACH103" i="83"/>
  <c r="ACJ102" i="83"/>
  <c r="ACI102" i="83"/>
  <c r="ACH102" i="83"/>
  <c r="ACJ101" i="83"/>
  <c r="ACI101" i="83"/>
  <c r="ACH101" i="83"/>
  <c r="ACJ100" i="83"/>
  <c r="ACI100" i="83"/>
  <c r="ACH100" i="83"/>
  <c r="ACJ99" i="83"/>
  <c r="ACI99" i="83"/>
  <c r="ACH99" i="83"/>
  <c r="ACJ98" i="83"/>
  <c r="ACI98" i="83"/>
  <c r="ACH98" i="83"/>
  <c r="ACJ97" i="83"/>
  <c r="ACI97" i="83"/>
  <c r="ACH97" i="83"/>
  <c r="ACJ96" i="83"/>
  <c r="ACI96" i="83"/>
  <c r="ACH96" i="83"/>
  <c r="ACJ95" i="83"/>
  <c r="ACI95" i="83"/>
  <c r="ACH95" i="83"/>
  <c r="ACJ94" i="83"/>
  <c r="ACI94" i="83"/>
  <c r="ACH94" i="83"/>
  <c r="ACJ93" i="83"/>
  <c r="ACI93" i="83"/>
  <c r="ACH93" i="83"/>
  <c r="ACJ92" i="83"/>
  <c r="ACI92" i="83"/>
  <c r="ACH92" i="83"/>
  <c r="ACJ91" i="83"/>
  <c r="ACI91" i="83"/>
  <c r="ACH91" i="83"/>
  <c r="ACJ90" i="83"/>
  <c r="ACI90" i="83"/>
  <c r="ACH90" i="83"/>
  <c r="ACJ89" i="83"/>
  <c r="ACI89" i="83"/>
  <c r="ACH89" i="83"/>
  <c r="ACJ88" i="83"/>
  <c r="ACI88" i="83"/>
  <c r="ACH88" i="83"/>
  <c r="ACJ87" i="83"/>
  <c r="ACI87" i="83"/>
  <c r="ACH87" i="83"/>
  <c r="ACJ86" i="83"/>
  <c r="ACI86" i="83"/>
  <c r="ACH86" i="83"/>
  <c r="ACJ85" i="83"/>
  <c r="ACI85" i="83"/>
  <c r="ACH85" i="83"/>
  <c r="ACJ84" i="83"/>
  <c r="ACI84" i="83"/>
  <c r="ACH84" i="83"/>
  <c r="ACJ83" i="83"/>
  <c r="ACI83" i="83"/>
  <c r="ACH83" i="83"/>
  <c r="ACJ82" i="83"/>
  <c r="ACI82" i="83"/>
  <c r="ACH82" i="83"/>
  <c r="ACJ81" i="83"/>
  <c r="ACI81" i="83"/>
  <c r="ACH81" i="83"/>
  <c r="ACJ80" i="83"/>
  <c r="ACI80" i="83"/>
  <c r="ACH80" i="83"/>
  <c r="ACJ79" i="83"/>
  <c r="ACI79" i="83"/>
  <c r="ACH79" i="83"/>
  <c r="ACJ78" i="83"/>
  <c r="ACI78" i="83"/>
  <c r="ACH78" i="83"/>
  <c r="ACJ77" i="83"/>
  <c r="ACI77" i="83"/>
  <c r="ACH77" i="83"/>
  <c r="ACJ76" i="83"/>
  <c r="ACI76" i="83"/>
  <c r="ACH76" i="83"/>
  <c r="ACJ75" i="83"/>
  <c r="ACI75" i="83"/>
  <c r="ACH75" i="83"/>
  <c r="ACJ74" i="83"/>
  <c r="ACI74" i="83"/>
  <c r="ACH74" i="83"/>
  <c r="ACJ73" i="83"/>
  <c r="ACI73" i="83"/>
  <c r="ACH73" i="83"/>
  <c r="ACJ72" i="83"/>
  <c r="ACI72" i="83"/>
  <c r="ACH72" i="83"/>
  <c r="ACJ71" i="83"/>
  <c r="ACI71" i="83"/>
  <c r="ACH71" i="83"/>
  <c r="ACJ70" i="83"/>
  <c r="ACI70" i="83"/>
  <c r="ACH70" i="83"/>
  <c r="ACJ69" i="83"/>
  <c r="ACI69" i="83"/>
  <c r="ACH69" i="83"/>
  <c r="ACJ68" i="83"/>
  <c r="ACI68" i="83"/>
  <c r="ACH68" i="83"/>
  <c r="ACJ67" i="83"/>
  <c r="ACI67" i="83"/>
  <c r="ACH67" i="83"/>
  <c r="ACJ66" i="83"/>
  <c r="ACI66" i="83"/>
  <c r="ACH66" i="83"/>
  <c r="ACJ65" i="83"/>
  <c r="ACI65" i="83"/>
  <c r="ACH65" i="83"/>
  <c r="ACJ64" i="83"/>
  <c r="ACI64" i="83"/>
  <c r="ACH64" i="83"/>
  <c r="ACJ63" i="83"/>
  <c r="ACI63" i="83"/>
  <c r="ACH63" i="83"/>
  <c r="ACJ62" i="83"/>
  <c r="ACI62" i="83"/>
  <c r="ACH62" i="83"/>
  <c r="ACJ61" i="83"/>
  <c r="ACI61" i="83"/>
  <c r="ACH61" i="83"/>
  <c r="ACJ60" i="83"/>
  <c r="ACI60" i="83"/>
  <c r="ACH60" i="83"/>
  <c r="ACJ59" i="83"/>
  <c r="ACI59" i="83"/>
  <c r="ACH59" i="83"/>
  <c r="ACJ58" i="83"/>
  <c r="ACI58" i="83"/>
  <c r="ACH58" i="83"/>
  <c r="ACJ57" i="83"/>
  <c r="ACI57" i="83"/>
  <c r="ACH57" i="83"/>
  <c r="ACJ56" i="83"/>
  <c r="ACI56" i="83"/>
  <c r="ACH56" i="83"/>
  <c r="ACJ55" i="83"/>
  <c r="ACI55" i="83"/>
  <c r="ACH55" i="83"/>
  <c r="ACJ54" i="83"/>
  <c r="ACI54" i="83"/>
  <c r="ACH54" i="83"/>
  <c r="ACJ53" i="83"/>
  <c r="ACI53" i="83"/>
  <c r="ACH53" i="83"/>
  <c r="ACJ52" i="83"/>
  <c r="ACI52" i="83"/>
  <c r="ACH52" i="83"/>
  <c r="ACJ51" i="83"/>
  <c r="ACI51" i="83"/>
  <c r="ACH51" i="83"/>
  <c r="ACJ11" i="83"/>
  <c r="ACI11" i="83"/>
  <c r="ACH11" i="83"/>
  <c r="ACJ9" i="83"/>
  <c r="ACI9" i="83"/>
  <c r="ACH9" i="83"/>
  <c r="ACJ1" i="83"/>
  <c r="ACH1" i="83"/>
  <c r="ACD1" i="83"/>
  <c r="ACI1" i="83" s="1"/>
  <c r="ACC110" i="83"/>
  <c r="ACB110" i="83"/>
  <c r="ACA110" i="83"/>
  <c r="ACC109" i="83"/>
  <c r="ACB109" i="83"/>
  <c r="ACA109" i="83"/>
  <c r="ACC108" i="83"/>
  <c r="ACB108" i="83"/>
  <c r="ACA108" i="83"/>
  <c r="ACC107" i="83"/>
  <c r="ACB107" i="83"/>
  <c r="ACA107" i="83"/>
  <c r="ACC106" i="83"/>
  <c r="ACB106" i="83"/>
  <c r="ACA106" i="83"/>
  <c r="ACC105" i="83"/>
  <c r="ACB105" i="83"/>
  <c r="ACA105" i="83"/>
  <c r="ACC104" i="83"/>
  <c r="ACB104" i="83"/>
  <c r="ACA104" i="83"/>
  <c r="ACC103" i="83"/>
  <c r="ACB103" i="83"/>
  <c r="ACA103" i="83"/>
  <c r="ACC102" i="83"/>
  <c r="ACB102" i="83"/>
  <c r="ACA102" i="83"/>
  <c r="ACC101" i="83"/>
  <c r="ACB101" i="83"/>
  <c r="ACA101" i="83"/>
  <c r="ACC100" i="83"/>
  <c r="ACB100" i="83"/>
  <c r="ACA100" i="83"/>
  <c r="ACC99" i="83"/>
  <c r="ACB99" i="83"/>
  <c r="ACA99" i="83"/>
  <c r="ACC98" i="83"/>
  <c r="ACB98" i="83"/>
  <c r="ACA98" i="83"/>
  <c r="ACC97" i="83"/>
  <c r="ACB97" i="83"/>
  <c r="ACA97" i="83"/>
  <c r="ACC96" i="83"/>
  <c r="ACB96" i="83"/>
  <c r="ACA96" i="83"/>
  <c r="ACC95" i="83"/>
  <c r="ACB95" i="83"/>
  <c r="ACA95" i="83"/>
  <c r="ACC94" i="83"/>
  <c r="ACB94" i="83"/>
  <c r="ACA94" i="83"/>
  <c r="ACC93" i="83"/>
  <c r="ACB93" i="83"/>
  <c r="ACA93" i="83"/>
  <c r="ACC92" i="83"/>
  <c r="ACB92" i="83"/>
  <c r="ACA92" i="83"/>
  <c r="ACC91" i="83"/>
  <c r="ACB91" i="83"/>
  <c r="ACA91" i="83"/>
  <c r="ACC90" i="83"/>
  <c r="ACB90" i="83"/>
  <c r="ACA90" i="83"/>
  <c r="ACC89" i="83"/>
  <c r="ACB89" i="83"/>
  <c r="ACA89" i="83"/>
  <c r="ACC88" i="83"/>
  <c r="ACB88" i="83"/>
  <c r="ACA88" i="83"/>
  <c r="ACC87" i="83"/>
  <c r="ACB87" i="83"/>
  <c r="ACA87" i="83"/>
  <c r="ACC86" i="83"/>
  <c r="ACB86" i="83"/>
  <c r="ACA86" i="83"/>
  <c r="ACC85" i="83"/>
  <c r="ACB85" i="83"/>
  <c r="ACA85" i="83"/>
  <c r="ACC84" i="83"/>
  <c r="ACB84" i="83"/>
  <c r="ACA84" i="83"/>
  <c r="ACC83" i="83"/>
  <c r="ACB83" i="83"/>
  <c r="ACA83" i="83"/>
  <c r="ACC82" i="83"/>
  <c r="ACB82" i="83"/>
  <c r="ACA82" i="83"/>
  <c r="ACC81" i="83"/>
  <c r="ACB81" i="83"/>
  <c r="ACA81" i="83"/>
  <c r="ACC80" i="83"/>
  <c r="ACB80" i="83"/>
  <c r="ACA80" i="83"/>
  <c r="ACC79" i="83"/>
  <c r="ACB79" i="83"/>
  <c r="ACA79" i="83"/>
  <c r="ACC78" i="83"/>
  <c r="ACB78" i="83"/>
  <c r="ACA78" i="83"/>
  <c r="ACC77" i="83"/>
  <c r="ACB77" i="83"/>
  <c r="ACA77" i="83"/>
  <c r="ACC76" i="83"/>
  <c r="ACB76" i="83"/>
  <c r="ACA76" i="83"/>
  <c r="ACC75" i="83"/>
  <c r="ACB75" i="83"/>
  <c r="ACA75" i="83"/>
  <c r="ACC74" i="83"/>
  <c r="ACB74" i="83"/>
  <c r="ACA74" i="83"/>
  <c r="ACC73" i="83"/>
  <c r="ACB73" i="83"/>
  <c r="ACA73" i="83"/>
  <c r="ACC72" i="83"/>
  <c r="ACB72" i="83"/>
  <c r="ACA72" i="83"/>
  <c r="ACC71" i="83"/>
  <c r="ACB71" i="83"/>
  <c r="ACA71" i="83"/>
  <c r="ACC70" i="83"/>
  <c r="ACB70" i="83"/>
  <c r="ACA70" i="83"/>
  <c r="ACC69" i="83"/>
  <c r="ACB69" i="83"/>
  <c r="ACA69" i="83"/>
  <c r="ACC11" i="83"/>
  <c r="ACB11" i="83"/>
  <c r="ACA11" i="83"/>
  <c r="ACC9" i="83"/>
  <c r="ACB9" i="83"/>
  <c r="ACA9" i="83"/>
  <c r="ACC1" i="83"/>
  <c r="ACA1" i="83"/>
  <c r="ABW1" i="83"/>
  <c r="ACB1" i="83" s="1"/>
  <c r="ABV110" i="83"/>
  <c r="ABU110" i="83"/>
  <c r="ABT110" i="83"/>
  <c r="ABV109" i="83"/>
  <c r="ABU109" i="83"/>
  <c r="ABT109" i="83"/>
  <c r="ABV108" i="83"/>
  <c r="ABU108" i="83"/>
  <c r="ABT108" i="83"/>
  <c r="ABV107" i="83"/>
  <c r="ABU107" i="83"/>
  <c r="ABT107" i="83"/>
  <c r="ABV106" i="83"/>
  <c r="ABU106" i="83"/>
  <c r="ABT106" i="83"/>
  <c r="ABV105" i="83"/>
  <c r="ABU105" i="83"/>
  <c r="ABT105" i="83"/>
  <c r="ABV104" i="83"/>
  <c r="ABU104" i="83"/>
  <c r="ABT104" i="83"/>
  <c r="ABV103" i="83"/>
  <c r="ABU103" i="83"/>
  <c r="ABT103" i="83"/>
  <c r="ABV102" i="83"/>
  <c r="ABU102" i="83"/>
  <c r="ABT102" i="83"/>
  <c r="ABV101" i="83"/>
  <c r="ABU101" i="83"/>
  <c r="ABT101" i="83"/>
  <c r="ABV100" i="83"/>
  <c r="ABU100" i="83"/>
  <c r="ABT100" i="83"/>
  <c r="ABV99" i="83"/>
  <c r="ABU99" i="83"/>
  <c r="ABT99" i="83"/>
  <c r="ABV98" i="83"/>
  <c r="ABU98" i="83"/>
  <c r="ABT98" i="83"/>
  <c r="ABV97" i="83"/>
  <c r="ABU97" i="83"/>
  <c r="ABT97" i="83"/>
  <c r="ABV96" i="83"/>
  <c r="ABU96" i="83"/>
  <c r="ABT96" i="83"/>
  <c r="ABV95" i="83"/>
  <c r="ABU95" i="83"/>
  <c r="ABT95" i="83"/>
  <c r="ABV94" i="83"/>
  <c r="ABU94" i="83"/>
  <c r="ABT94" i="83"/>
  <c r="ABV93" i="83"/>
  <c r="ABU93" i="83"/>
  <c r="ABT93" i="83"/>
  <c r="ABV92" i="83"/>
  <c r="ABU92" i="83"/>
  <c r="ABT92" i="83"/>
  <c r="ABV91" i="83"/>
  <c r="ABU91" i="83"/>
  <c r="ABT91" i="83"/>
  <c r="ABV90" i="83"/>
  <c r="ABU90" i="83"/>
  <c r="ABT90" i="83"/>
  <c r="ABV89" i="83"/>
  <c r="ABU89" i="83"/>
  <c r="ABT89" i="83"/>
  <c r="ABV88" i="83"/>
  <c r="ABU88" i="83"/>
  <c r="ABT88" i="83"/>
  <c r="ABV87" i="83"/>
  <c r="ABU87" i="83"/>
  <c r="ABT87" i="83"/>
  <c r="ABV86" i="83"/>
  <c r="ABU86" i="83"/>
  <c r="ABT86" i="83"/>
  <c r="ABV85" i="83"/>
  <c r="ABU85" i="83"/>
  <c r="ABT85" i="83"/>
  <c r="ABV84" i="83"/>
  <c r="ABU84" i="83"/>
  <c r="ABT84" i="83"/>
  <c r="ABV83" i="83"/>
  <c r="ABU83" i="83"/>
  <c r="ABT83" i="83"/>
  <c r="ABV82" i="83"/>
  <c r="ABU82" i="83"/>
  <c r="ABT82" i="83"/>
  <c r="ABV81" i="83"/>
  <c r="ABU81" i="83"/>
  <c r="ABT81" i="83"/>
  <c r="ABV80" i="83"/>
  <c r="ABU80" i="83"/>
  <c r="ABT80" i="83"/>
  <c r="ABV79" i="83"/>
  <c r="ABU79" i="83"/>
  <c r="ABT79" i="83"/>
  <c r="ABV78" i="83"/>
  <c r="ABU78" i="83"/>
  <c r="ABT78" i="83"/>
  <c r="ABV77" i="83"/>
  <c r="ABU77" i="83"/>
  <c r="ABT77" i="83"/>
  <c r="ABV76" i="83"/>
  <c r="ABU76" i="83"/>
  <c r="ABT76" i="83"/>
  <c r="ABV75" i="83"/>
  <c r="ABU75" i="83"/>
  <c r="ABT75" i="83"/>
  <c r="ABV74" i="83"/>
  <c r="ABU74" i="83"/>
  <c r="ABT74" i="83"/>
  <c r="ABV73" i="83"/>
  <c r="ABU73" i="83"/>
  <c r="ABT73" i="83"/>
  <c r="ABV72" i="83"/>
  <c r="ABU72" i="83"/>
  <c r="ABT72" i="83"/>
  <c r="ABV71" i="83"/>
  <c r="ABU71" i="83"/>
  <c r="ABT71" i="83"/>
  <c r="ABV70" i="83"/>
  <c r="ABU70" i="83"/>
  <c r="ABT70" i="83"/>
  <c r="ABV69" i="83"/>
  <c r="ABU69" i="83"/>
  <c r="ABT69" i="83"/>
  <c r="ABV68" i="83"/>
  <c r="ABU68" i="83"/>
  <c r="ABT68" i="83"/>
  <c r="ABV67" i="83"/>
  <c r="ABU67" i="83"/>
  <c r="ABT67" i="83"/>
  <c r="ABV66" i="83"/>
  <c r="ABU66" i="83"/>
  <c r="ABT66" i="83"/>
  <c r="ABV65" i="83"/>
  <c r="ABU65" i="83"/>
  <c r="ABT65" i="83"/>
  <c r="ABV64" i="83"/>
  <c r="ABU64" i="83"/>
  <c r="ABT64" i="83"/>
  <c r="ABV63" i="83"/>
  <c r="ABU63" i="83"/>
  <c r="ABT63" i="83"/>
  <c r="ABV62" i="83"/>
  <c r="ABU62" i="83"/>
  <c r="ABT62" i="83"/>
  <c r="ABV61" i="83"/>
  <c r="ABU61" i="83"/>
  <c r="ABT61" i="83"/>
  <c r="ABV60" i="83"/>
  <c r="ABU60" i="83"/>
  <c r="ABT60" i="83"/>
  <c r="ABV59" i="83"/>
  <c r="ABU59" i="83"/>
  <c r="ABT59" i="83"/>
  <c r="ABV58" i="83"/>
  <c r="ABU58" i="83"/>
  <c r="ABT58" i="83"/>
  <c r="ABV57" i="83"/>
  <c r="ABU57" i="83"/>
  <c r="ABT57" i="83"/>
  <c r="ABV56" i="83"/>
  <c r="ABU56" i="83"/>
  <c r="ABT56" i="83"/>
  <c r="ABV55" i="83"/>
  <c r="ABU55" i="83"/>
  <c r="ABT55" i="83"/>
  <c r="ABV54" i="83"/>
  <c r="ABU54" i="83"/>
  <c r="ABT54" i="83"/>
  <c r="ABV53" i="83"/>
  <c r="ABU53" i="83"/>
  <c r="ABT53" i="83"/>
  <c r="ABV52" i="83"/>
  <c r="ABU52" i="83"/>
  <c r="ABT52" i="83"/>
  <c r="ABV51" i="83"/>
  <c r="ABU51" i="83"/>
  <c r="ABT51" i="83"/>
  <c r="ABV11" i="83"/>
  <c r="ABU11" i="83"/>
  <c r="ABT11" i="83"/>
  <c r="ABV9" i="83"/>
  <c r="ABU9" i="83"/>
  <c r="ABT9" i="83"/>
  <c r="ABV1" i="83"/>
  <c r="ABT1" i="83"/>
  <c r="ABP1" i="83"/>
  <c r="ABU1" i="83" s="1"/>
  <c r="ABO110" i="83"/>
  <c r="ABN110" i="83"/>
  <c r="ABM110" i="83"/>
  <c r="ABO109" i="83"/>
  <c r="ABN109" i="83"/>
  <c r="ABM109" i="83"/>
  <c r="ABO108" i="83"/>
  <c r="ABN108" i="83"/>
  <c r="ABM108" i="83"/>
  <c r="ABO107" i="83"/>
  <c r="ABN107" i="83"/>
  <c r="ABM107" i="83"/>
  <c r="ABO106" i="83"/>
  <c r="ABN106" i="83"/>
  <c r="ABM106" i="83"/>
  <c r="ABO105" i="83"/>
  <c r="ABN105" i="83"/>
  <c r="ABM105" i="83"/>
  <c r="ABO104" i="83"/>
  <c r="ABN104" i="83"/>
  <c r="ABM104" i="83"/>
  <c r="ABO103" i="83"/>
  <c r="ABN103" i="83"/>
  <c r="ABM103" i="83"/>
  <c r="ABO102" i="83"/>
  <c r="ABN102" i="83"/>
  <c r="ABM102" i="83"/>
  <c r="ABO101" i="83"/>
  <c r="ABN101" i="83"/>
  <c r="ABM101" i="83"/>
  <c r="ABO100" i="83"/>
  <c r="ABN100" i="83"/>
  <c r="ABM100" i="83"/>
  <c r="ABO99" i="83"/>
  <c r="ABN99" i="83"/>
  <c r="ABM99" i="83"/>
  <c r="ABO98" i="83"/>
  <c r="ABN98" i="83"/>
  <c r="ABM98" i="83"/>
  <c r="ABO97" i="83"/>
  <c r="ABN97" i="83"/>
  <c r="ABM97" i="83"/>
  <c r="ABO96" i="83"/>
  <c r="ABN96" i="83"/>
  <c r="ABM96" i="83"/>
  <c r="ABO95" i="83"/>
  <c r="ABN95" i="83"/>
  <c r="ABM95" i="83"/>
  <c r="ABO94" i="83"/>
  <c r="ABN94" i="83"/>
  <c r="ABM94" i="83"/>
  <c r="ABO93" i="83"/>
  <c r="ABN93" i="83"/>
  <c r="ABM93" i="83"/>
  <c r="ABO92" i="83"/>
  <c r="ABN92" i="83"/>
  <c r="ABM92" i="83"/>
  <c r="ABO91" i="83"/>
  <c r="ABN91" i="83"/>
  <c r="ABM91" i="83"/>
  <c r="ABO90" i="83"/>
  <c r="ABN90" i="83"/>
  <c r="ABM90" i="83"/>
  <c r="ABO89" i="83"/>
  <c r="ABN89" i="83"/>
  <c r="ABM89" i="83"/>
  <c r="ABO88" i="83"/>
  <c r="ABN88" i="83"/>
  <c r="ABM88" i="83"/>
  <c r="ABO87" i="83"/>
  <c r="ABN87" i="83"/>
  <c r="ABM87" i="83"/>
  <c r="ABO86" i="83"/>
  <c r="ABN86" i="83"/>
  <c r="ABM86" i="83"/>
  <c r="ABO85" i="83"/>
  <c r="ABN85" i="83"/>
  <c r="ABM85" i="83"/>
  <c r="ABO84" i="83"/>
  <c r="ABN84" i="83"/>
  <c r="ABM84" i="83"/>
  <c r="ABO83" i="83"/>
  <c r="ABN83" i="83"/>
  <c r="ABM83" i="83"/>
  <c r="ABO82" i="83"/>
  <c r="ABN82" i="83"/>
  <c r="ABM82" i="83"/>
  <c r="ABO81" i="83"/>
  <c r="ABN81" i="83"/>
  <c r="ABM81" i="83"/>
  <c r="ABO80" i="83"/>
  <c r="ABN80" i="83"/>
  <c r="ABM80" i="83"/>
  <c r="ABO79" i="83"/>
  <c r="ABN79" i="83"/>
  <c r="ABM79" i="83"/>
  <c r="ABO78" i="83"/>
  <c r="ABN78" i="83"/>
  <c r="ABM78" i="83"/>
  <c r="ABO77" i="83"/>
  <c r="ABN77" i="83"/>
  <c r="ABM77" i="83"/>
  <c r="ABO76" i="83"/>
  <c r="ABN76" i="83"/>
  <c r="ABM76" i="83"/>
  <c r="ABO75" i="83"/>
  <c r="ABN75" i="83"/>
  <c r="ABM75" i="83"/>
  <c r="ABO74" i="83"/>
  <c r="ABN74" i="83"/>
  <c r="ABM74" i="83"/>
  <c r="ABO73" i="83"/>
  <c r="ABN73" i="83"/>
  <c r="ABM73" i="83"/>
  <c r="ABO72" i="83"/>
  <c r="ABN72" i="83"/>
  <c r="ABM72" i="83"/>
  <c r="ABO71" i="83"/>
  <c r="ABN71" i="83"/>
  <c r="ABM71" i="83"/>
  <c r="ABO70" i="83"/>
  <c r="ABN70" i="83"/>
  <c r="ABM70" i="83"/>
  <c r="ABO69" i="83"/>
  <c r="ABN69" i="83"/>
  <c r="ABM69" i="83"/>
  <c r="ABO68" i="83"/>
  <c r="ABN68" i="83"/>
  <c r="ABM68" i="83"/>
  <c r="ABO67" i="83"/>
  <c r="ABN67" i="83"/>
  <c r="ABM67" i="83"/>
  <c r="ABO66" i="83"/>
  <c r="ABN66" i="83"/>
  <c r="ABM66" i="83"/>
  <c r="ABO65" i="83"/>
  <c r="ABN65" i="83"/>
  <c r="ABM65" i="83"/>
  <c r="ABO64" i="83"/>
  <c r="ABN64" i="83"/>
  <c r="ABM64" i="83"/>
  <c r="ABO63" i="83"/>
  <c r="ABN63" i="83"/>
  <c r="ABM63" i="83"/>
  <c r="ABO62" i="83"/>
  <c r="ABN62" i="83"/>
  <c r="ABM62" i="83"/>
  <c r="ABO61" i="83"/>
  <c r="ABN61" i="83"/>
  <c r="ABM61" i="83"/>
  <c r="ABO60" i="83"/>
  <c r="ABN60" i="83"/>
  <c r="ABM60" i="83"/>
  <c r="ABO59" i="83"/>
  <c r="ABN59" i="83"/>
  <c r="ABM59" i="83"/>
  <c r="ABO58" i="83"/>
  <c r="ABN58" i="83"/>
  <c r="ABM58" i="83"/>
  <c r="ABO57" i="83"/>
  <c r="ABN57" i="83"/>
  <c r="ABM57" i="83"/>
  <c r="ABO56" i="83"/>
  <c r="ABN56" i="83"/>
  <c r="ABM56" i="83"/>
  <c r="ABO55" i="83"/>
  <c r="ABN55" i="83"/>
  <c r="ABM55" i="83"/>
  <c r="ABO54" i="83"/>
  <c r="ABN54" i="83"/>
  <c r="ABM54" i="83"/>
  <c r="ABO53" i="83"/>
  <c r="ABN53" i="83"/>
  <c r="ABM53" i="83"/>
  <c r="ABO52" i="83"/>
  <c r="ABN52" i="83"/>
  <c r="ABM52" i="83"/>
  <c r="ABO51" i="83"/>
  <c r="ABN51" i="83"/>
  <c r="ABM51" i="83"/>
  <c r="ABO50" i="83"/>
  <c r="ABN50" i="83"/>
  <c r="ABM50" i="83"/>
  <c r="ABO49" i="83"/>
  <c r="ABN49" i="83"/>
  <c r="ABM49" i="83"/>
  <c r="ABO48" i="83"/>
  <c r="ABN48" i="83"/>
  <c r="ABM48" i="83"/>
  <c r="ABO47" i="83"/>
  <c r="ABN47" i="83"/>
  <c r="ABM47" i="83"/>
  <c r="ABO46" i="83"/>
  <c r="ABN46" i="83"/>
  <c r="ABM46" i="83"/>
  <c r="ABO45" i="83"/>
  <c r="ABN45" i="83"/>
  <c r="ABM45" i="83"/>
  <c r="ABO11" i="83"/>
  <c r="ABN11" i="83"/>
  <c r="ABM11" i="83"/>
  <c r="ABO9" i="83"/>
  <c r="ABN9" i="83"/>
  <c r="ABM9" i="83"/>
  <c r="ABO1" i="83"/>
  <c r="ABM1" i="83"/>
  <c r="ABI1" i="83"/>
  <c r="ABN1" i="83" s="1"/>
  <c r="ABH110" i="83"/>
  <c r="ABG110" i="83"/>
  <c r="ABF110" i="83"/>
  <c r="ABH109" i="83"/>
  <c r="ABG109" i="83"/>
  <c r="ABF109" i="83"/>
  <c r="ABH108" i="83"/>
  <c r="ABG108" i="83"/>
  <c r="ABF108" i="83"/>
  <c r="ABH107" i="83"/>
  <c r="ABG107" i="83"/>
  <c r="ABF107" i="83"/>
  <c r="ABH106" i="83"/>
  <c r="ABG106" i="83"/>
  <c r="ABF106" i="83"/>
  <c r="ABH105" i="83"/>
  <c r="ABG105" i="83"/>
  <c r="ABF105" i="83"/>
  <c r="ABH104" i="83"/>
  <c r="ABG104" i="83"/>
  <c r="ABF104" i="83"/>
  <c r="ABH103" i="83"/>
  <c r="ABG103" i="83"/>
  <c r="ABF103" i="83"/>
  <c r="ABH102" i="83"/>
  <c r="ABG102" i="83"/>
  <c r="ABF102" i="83"/>
  <c r="ABH101" i="83"/>
  <c r="ABG101" i="83"/>
  <c r="ABF101" i="83"/>
  <c r="ABH100" i="83"/>
  <c r="ABG100" i="83"/>
  <c r="ABF100" i="83"/>
  <c r="ABH99" i="83"/>
  <c r="ABG99" i="83"/>
  <c r="ABF99" i="83"/>
  <c r="ABH98" i="83"/>
  <c r="ABG98" i="83"/>
  <c r="ABF98" i="83"/>
  <c r="ABH97" i="83"/>
  <c r="ABG97" i="83"/>
  <c r="ABF97" i="83"/>
  <c r="ABH96" i="83"/>
  <c r="ABG96" i="83"/>
  <c r="ABF96" i="83"/>
  <c r="ABH95" i="83"/>
  <c r="ABG95" i="83"/>
  <c r="ABF95" i="83"/>
  <c r="ABH94" i="83"/>
  <c r="ABG94" i="83"/>
  <c r="ABF94" i="83"/>
  <c r="ABH93" i="83"/>
  <c r="ABG93" i="83"/>
  <c r="ABF93" i="83"/>
  <c r="ABH92" i="83"/>
  <c r="ABG92" i="83"/>
  <c r="ABF92" i="83"/>
  <c r="ABH91" i="83"/>
  <c r="ABG91" i="83"/>
  <c r="ABF91" i="83"/>
  <c r="ABH90" i="83"/>
  <c r="ABG90" i="83"/>
  <c r="ABF90" i="83"/>
  <c r="ABH89" i="83"/>
  <c r="ABG89" i="83"/>
  <c r="ABF89" i="83"/>
  <c r="ABH88" i="83"/>
  <c r="ABG88" i="83"/>
  <c r="ABF88" i="83"/>
  <c r="ABH87" i="83"/>
  <c r="ABG87" i="83"/>
  <c r="ABF87" i="83"/>
  <c r="ABH86" i="83"/>
  <c r="ABG86" i="83"/>
  <c r="ABF86" i="83"/>
  <c r="ABH85" i="83"/>
  <c r="ABG85" i="83"/>
  <c r="ABF85" i="83"/>
  <c r="ABH84" i="83"/>
  <c r="ABG84" i="83"/>
  <c r="ABF84" i="83"/>
  <c r="ABH83" i="83"/>
  <c r="ABG83" i="83"/>
  <c r="ABF83" i="83"/>
  <c r="ABH82" i="83"/>
  <c r="ABG82" i="83"/>
  <c r="ABF82" i="83"/>
  <c r="ABH81" i="83"/>
  <c r="ABG81" i="83"/>
  <c r="ABF81" i="83"/>
  <c r="ABH80" i="83"/>
  <c r="ABG80" i="83"/>
  <c r="ABF80" i="83"/>
  <c r="ABH79" i="83"/>
  <c r="ABG79" i="83"/>
  <c r="ABF79" i="83"/>
  <c r="ABH78" i="83"/>
  <c r="ABG78" i="83"/>
  <c r="ABF78" i="83"/>
  <c r="ABH77" i="83"/>
  <c r="ABG77" i="83"/>
  <c r="ABF77" i="83"/>
  <c r="ABH76" i="83"/>
  <c r="ABG76" i="83"/>
  <c r="ABF76" i="83"/>
  <c r="ABH75" i="83"/>
  <c r="ABG75" i="83"/>
  <c r="ABF75" i="83"/>
  <c r="ABH74" i="83"/>
  <c r="ABG74" i="83"/>
  <c r="ABF74" i="83"/>
  <c r="ABH73" i="83"/>
  <c r="ABG73" i="83"/>
  <c r="ABF73" i="83"/>
  <c r="ABH72" i="83"/>
  <c r="ABG72" i="83"/>
  <c r="ABF72" i="83"/>
  <c r="ABH71" i="83"/>
  <c r="ABG71" i="83"/>
  <c r="ABF71" i="83"/>
  <c r="ABH70" i="83"/>
  <c r="ABG70" i="83"/>
  <c r="ABF70" i="83"/>
  <c r="ABH69" i="83"/>
  <c r="ABG69" i="83"/>
  <c r="ABF69" i="83"/>
  <c r="ABH68" i="83"/>
  <c r="ABG68" i="83"/>
  <c r="ABF68" i="83"/>
  <c r="ABH67" i="83"/>
  <c r="ABG67" i="83"/>
  <c r="ABF67" i="83"/>
  <c r="ABH66" i="83"/>
  <c r="ABG66" i="83"/>
  <c r="ABF66" i="83"/>
  <c r="ABH65" i="83"/>
  <c r="ABG65" i="83"/>
  <c r="ABF65" i="83"/>
  <c r="ABH64" i="83"/>
  <c r="ABG64" i="83"/>
  <c r="ABF64" i="83"/>
  <c r="ABH63" i="83"/>
  <c r="ABG63" i="83"/>
  <c r="ABF63" i="83"/>
  <c r="ABH62" i="83"/>
  <c r="ABG62" i="83"/>
  <c r="ABF62" i="83"/>
  <c r="ABH61" i="83"/>
  <c r="ABG61" i="83"/>
  <c r="ABF61" i="83"/>
  <c r="ABH60" i="83"/>
  <c r="ABG60" i="83"/>
  <c r="ABF60" i="83"/>
  <c r="ABH59" i="83"/>
  <c r="ABG59" i="83"/>
  <c r="ABF59" i="83"/>
  <c r="ABH58" i="83"/>
  <c r="ABG58" i="83"/>
  <c r="ABF58" i="83"/>
  <c r="ABH57" i="83"/>
  <c r="ABG57" i="83"/>
  <c r="ABF57" i="83"/>
  <c r="ABH56" i="83"/>
  <c r="ABG56" i="83"/>
  <c r="ABF56" i="83"/>
  <c r="ABH55" i="83"/>
  <c r="ABG55" i="83"/>
  <c r="ABF55" i="83"/>
  <c r="ABH54" i="83"/>
  <c r="ABG54" i="83"/>
  <c r="ABF54" i="83"/>
  <c r="ABH53" i="83"/>
  <c r="ABG53" i="83"/>
  <c r="ABF53" i="83"/>
  <c r="ABH11" i="83"/>
  <c r="ABG11" i="83"/>
  <c r="ABF11" i="83"/>
  <c r="ABH9" i="83"/>
  <c r="ABG9" i="83"/>
  <c r="ABF9" i="83"/>
  <c r="ABH1" i="83"/>
  <c r="ABF1" i="83"/>
  <c r="ABB1" i="83"/>
  <c r="ABG1" i="83" s="1"/>
  <c r="ABA110" i="83"/>
  <c r="AAZ110" i="83"/>
  <c r="AAY110" i="83"/>
  <c r="ABA109" i="83"/>
  <c r="AAZ109" i="83"/>
  <c r="AAY109" i="83"/>
  <c r="ABA108" i="83"/>
  <c r="AAZ108" i="83"/>
  <c r="AAY108" i="83"/>
  <c r="ABA107" i="83"/>
  <c r="AAZ107" i="83"/>
  <c r="AAY107" i="83"/>
  <c r="ABA106" i="83"/>
  <c r="AAZ106" i="83"/>
  <c r="AAY106" i="83"/>
  <c r="ABA105" i="83"/>
  <c r="AAZ105" i="83"/>
  <c r="AAY105" i="83"/>
  <c r="ABA104" i="83"/>
  <c r="AAZ104" i="83"/>
  <c r="AAY104" i="83"/>
  <c r="ABA103" i="83"/>
  <c r="AAZ103" i="83"/>
  <c r="AAY103" i="83"/>
  <c r="ABA102" i="83"/>
  <c r="AAZ102" i="83"/>
  <c r="AAY102" i="83"/>
  <c r="ABA101" i="83"/>
  <c r="AAZ101" i="83"/>
  <c r="AAY101" i="83"/>
  <c r="ABA100" i="83"/>
  <c r="AAZ100" i="83"/>
  <c r="AAY100" i="83"/>
  <c r="ABA99" i="83"/>
  <c r="AAZ99" i="83"/>
  <c r="AAY99" i="83"/>
  <c r="ABA98" i="83"/>
  <c r="AAZ98" i="83"/>
  <c r="AAY98" i="83"/>
  <c r="ABA97" i="83"/>
  <c r="AAZ97" i="83"/>
  <c r="AAY97" i="83"/>
  <c r="ABA96" i="83"/>
  <c r="AAZ96" i="83"/>
  <c r="AAY96" i="83"/>
  <c r="ABA95" i="83"/>
  <c r="AAZ95" i="83"/>
  <c r="AAY95" i="83"/>
  <c r="ABA94" i="83"/>
  <c r="AAZ94" i="83"/>
  <c r="AAY94" i="83"/>
  <c r="ABA93" i="83"/>
  <c r="AAZ93" i="83"/>
  <c r="AAY93" i="83"/>
  <c r="ABA92" i="83"/>
  <c r="AAZ92" i="83"/>
  <c r="AAY92" i="83"/>
  <c r="ABA91" i="83"/>
  <c r="AAZ91" i="83"/>
  <c r="AAY91" i="83"/>
  <c r="ABA90" i="83"/>
  <c r="AAZ90" i="83"/>
  <c r="AAY90" i="83"/>
  <c r="ABA89" i="83"/>
  <c r="AAZ89" i="83"/>
  <c r="AAY89" i="83"/>
  <c r="ABA88" i="83"/>
  <c r="AAZ88" i="83"/>
  <c r="AAY88" i="83"/>
  <c r="ABA87" i="83"/>
  <c r="AAZ87" i="83"/>
  <c r="AAY87" i="83"/>
  <c r="ABA86" i="83"/>
  <c r="AAZ86" i="83"/>
  <c r="AAY86" i="83"/>
  <c r="ABA85" i="83"/>
  <c r="AAZ85" i="83"/>
  <c r="AAY85" i="83"/>
  <c r="ABA84" i="83"/>
  <c r="AAZ84" i="83"/>
  <c r="AAY84" i="83"/>
  <c r="ABA83" i="83"/>
  <c r="AAZ83" i="83"/>
  <c r="AAY83" i="83"/>
  <c r="ABA82" i="83"/>
  <c r="AAZ82" i="83"/>
  <c r="AAY82" i="83"/>
  <c r="ABA81" i="83"/>
  <c r="AAZ81" i="83"/>
  <c r="AAY81" i="83"/>
  <c r="ABA80" i="83"/>
  <c r="AAZ80" i="83"/>
  <c r="AAY80" i="83"/>
  <c r="ABA79" i="83"/>
  <c r="AAZ79" i="83"/>
  <c r="AAY79" i="83"/>
  <c r="ABA78" i="83"/>
  <c r="AAZ78" i="83"/>
  <c r="AAY78" i="83"/>
  <c r="ABA77" i="83"/>
  <c r="AAZ77" i="83"/>
  <c r="AAY77" i="83"/>
  <c r="ABA76" i="83"/>
  <c r="AAZ76" i="83"/>
  <c r="AAY76" i="83"/>
  <c r="ABA75" i="83"/>
  <c r="AAZ75" i="83"/>
  <c r="AAY75" i="83"/>
  <c r="ABA74" i="83"/>
  <c r="AAZ74" i="83"/>
  <c r="AAY74" i="83"/>
  <c r="ABA73" i="83"/>
  <c r="AAZ73" i="83"/>
  <c r="AAY73" i="83"/>
  <c r="ABA72" i="83"/>
  <c r="AAZ72" i="83"/>
  <c r="AAY72" i="83"/>
  <c r="ABA71" i="83"/>
  <c r="AAZ71" i="83"/>
  <c r="AAY71" i="83"/>
  <c r="ABA70" i="83"/>
  <c r="AAZ70" i="83"/>
  <c r="AAY70" i="83"/>
  <c r="ABA69" i="83"/>
  <c r="AAZ69" i="83"/>
  <c r="AAY69" i="83"/>
  <c r="ABA68" i="83"/>
  <c r="AAZ68" i="83"/>
  <c r="AAY68" i="83"/>
  <c r="ABA67" i="83"/>
  <c r="AAZ67" i="83"/>
  <c r="AAY67" i="83"/>
  <c r="ABA66" i="83"/>
  <c r="AAZ66" i="83"/>
  <c r="AAY66" i="83"/>
  <c r="ABA65" i="83"/>
  <c r="AAZ65" i="83"/>
  <c r="AAY65" i="83"/>
  <c r="ABA64" i="83"/>
  <c r="AAZ64" i="83"/>
  <c r="AAY64" i="83"/>
  <c r="ABA63" i="83"/>
  <c r="AAZ63" i="83"/>
  <c r="AAY63" i="83"/>
  <c r="ABA62" i="83"/>
  <c r="AAZ62" i="83"/>
  <c r="AAY62" i="83"/>
  <c r="ABA61" i="83"/>
  <c r="AAZ61" i="83"/>
  <c r="AAY61" i="83"/>
  <c r="ABA60" i="83"/>
  <c r="AAZ60" i="83"/>
  <c r="AAY60" i="83"/>
  <c r="ABA59" i="83"/>
  <c r="AAZ59" i="83"/>
  <c r="AAY59" i="83"/>
  <c r="ABA58" i="83"/>
  <c r="AAZ58" i="83"/>
  <c r="AAY58" i="83"/>
  <c r="ABA57" i="83"/>
  <c r="AAZ57" i="83"/>
  <c r="AAY57" i="83"/>
  <c r="ABA56" i="83"/>
  <c r="AAZ56" i="83"/>
  <c r="AAY56" i="83"/>
  <c r="ABA55" i="83"/>
  <c r="AAZ55" i="83"/>
  <c r="AAY55" i="83"/>
  <c r="ABA54" i="83"/>
  <c r="AAZ54" i="83"/>
  <c r="AAY54" i="83"/>
  <c r="ABA53" i="83"/>
  <c r="AAZ53" i="83"/>
  <c r="AAY53" i="83"/>
  <c r="ABA52" i="83"/>
  <c r="AAZ52" i="83"/>
  <c r="AAY52" i="83"/>
  <c r="ABA51" i="83"/>
  <c r="AAZ51" i="83"/>
  <c r="AAY51" i="83"/>
  <c r="ABA11" i="83"/>
  <c r="AAZ11" i="83"/>
  <c r="AAY11" i="83"/>
  <c r="ABA9" i="83"/>
  <c r="AAZ9" i="83"/>
  <c r="AAY9" i="83"/>
  <c r="ABA1" i="83"/>
  <c r="AAY1" i="83"/>
  <c r="AAU1" i="83"/>
  <c r="AAZ1" i="83" s="1"/>
  <c r="AAT110" i="83"/>
  <c r="AAS110" i="83"/>
  <c r="AAR110" i="83"/>
  <c r="AAT109" i="83"/>
  <c r="AAS109" i="83"/>
  <c r="AAR109" i="83"/>
  <c r="AAT108" i="83"/>
  <c r="AAS108" i="83"/>
  <c r="AAR108" i="83"/>
  <c r="AAT107" i="83"/>
  <c r="AAS107" i="83"/>
  <c r="AAR107" i="83"/>
  <c r="AAT106" i="83"/>
  <c r="AAS106" i="83"/>
  <c r="AAR106" i="83"/>
  <c r="AAT105" i="83"/>
  <c r="AAS105" i="83"/>
  <c r="AAR105" i="83"/>
  <c r="AAT104" i="83"/>
  <c r="AAS104" i="83"/>
  <c r="AAR104" i="83"/>
  <c r="AAT103" i="83"/>
  <c r="AAS103" i="83"/>
  <c r="AAR103" i="83"/>
  <c r="AAT102" i="83"/>
  <c r="AAS102" i="83"/>
  <c r="AAR102" i="83"/>
  <c r="AAT101" i="83"/>
  <c r="AAS101" i="83"/>
  <c r="AAR101" i="83"/>
  <c r="AAT100" i="83"/>
  <c r="AAS100" i="83"/>
  <c r="AAR100" i="83"/>
  <c r="AAT99" i="83"/>
  <c r="AAS99" i="83"/>
  <c r="AAR99" i="83"/>
  <c r="AAT98" i="83"/>
  <c r="AAS98" i="83"/>
  <c r="AAR98" i="83"/>
  <c r="AAT97" i="83"/>
  <c r="AAS97" i="83"/>
  <c r="AAR97" i="83"/>
  <c r="AAT96" i="83"/>
  <c r="AAS96" i="83"/>
  <c r="AAR96" i="83"/>
  <c r="AAT95" i="83"/>
  <c r="AAS95" i="83"/>
  <c r="AAR95" i="83"/>
  <c r="AAT94" i="83"/>
  <c r="AAS94" i="83"/>
  <c r="AAR94" i="83"/>
  <c r="AAT93" i="83"/>
  <c r="AAS93" i="83"/>
  <c r="AAR93" i="83"/>
  <c r="AAT92" i="83"/>
  <c r="AAS92" i="83"/>
  <c r="AAR92" i="83"/>
  <c r="AAT91" i="83"/>
  <c r="AAS91" i="83"/>
  <c r="AAR91" i="83"/>
  <c r="AAT90" i="83"/>
  <c r="AAS90" i="83"/>
  <c r="AAR90" i="83"/>
  <c r="AAT89" i="83"/>
  <c r="AAS89" i="83"/>
  <c r="AAR89" i="83"/>
  <c r="AAT88" i="83"/>
  <c r="AAS88" i="83"/>
  <c r="AAR88" i="83"/>
  <c r="AAT87" i="83"/>
  <c r="AAS87" i="83"/>
  <c r="AAR87" i="83"/>
  <c r="AAT86" i="83"/>
  <c r="AAS86" i="83"/>
  <c r="AAR86" i="83"/>
  <c r="AAT85" i="83"/>
  <c r="AAS85" i="83"/>
  <c r="AAR85" i="83"/>
  <c r="AAT84" i="83"/>
  <c r="AAS84" i="83"/>
  <c r="AAR84" i="83"/>
  <c r="AAT83" i="83"/>
  <c r="AAS83" i="83"/>
  <c r="AAR83" i="83"/>
  <c r="AAT82" i="83"/>
  <c r="AAS82" i="83"/>
  <c r="AAR82" i="83"/>
  <c r="AAT81" i="83"/>
  <c r="AAS81" i="83"/>
  <c r="AAR81" i="83"/>
  <c r="AAT80" i="83"/>
  <c r="AAS80" i="83"/>
  <c r="AAR80" i="83"/>
  <c r="AAT79" i="83"/>
  <c r="AAS79" i="83"/>
  <c r="AAR79" i="83"/>
  <c r="AAT78" i="83"/>
  <c r="AAS78" i="83"/>
  <c r="AAR78" i="83"/>
  <c r="AAT77" i="83"/>
  <c r="AAS77" i="83"/>
  <c r="AAR77" i="83"/>
  <c r="AAT76" i="83"/>
  <c r="AAS76" i="83"/>
  <c r="AAR76" i="83"/>
  <c r="AAT75" i="83"/>
  <c r="AAS75" i="83"/>
  <c r="AAR75" i="83"/>
  <c r="AAT74" i="83"/>
  <c r="AAS74" i="83"/>
  <c r="AAR74" i="83"/>
  <c r="AAT73" i="83"/>
  <c r="AAS73" i="83"/>
  <c r="AAR73" i="83"/>
  <c r="AAT72" i="83"/>
  <c r="AAS72" i="83"/>
  <c r="AAR72" i="83"/>
  <c r="AAT71" i="83"/>
  <c r="AAS71" i="83"/>
  <c r="AAR71" i="83"/>
  <c r="AAT70" i="83"/>
  <c r="AAS70" i="83"/>
  <c r="AAR70" i="83"/>
  <c r="AAT69" i="83"/>
  <c r="AAS69" i="83"/>
  <c r="AAR69" i="83"/>
  <c r="AAT68" i="83"/>
  <c r="AAS68" i="83"/>
  <c r="AAR68" i="83"/>
  <c r="AAT67" i="83"/>
  <c r="AAS67" i="83"/>
  <c r="AAR67" i="83"/>
  <c r="AAT66" i="83"/>
  <c r="AAS66" i="83"/>
  <c r="AAR66" i="83"/>
  <c r="AAT65" i="83"/>
  <c r="AAS65" i="83"/>
  <c r="AAR65" i="83"/>
  <c r="AAT64" i="83"/>
  <c r="AAS64" i="83"/>
  <c r="AAR64" i="83"/>
  <c r="AAT63" i="83"/>
  <c r="AAS63" i="83"/>
  <c r="AAR63" i="83"/>
  <c r="AAT62" i="83"/>
  <c r="AAS62" i="83"/>
  <c r="AAR62" i="83"/>
  <c r="AAT61" i="83"/>
  <c r="AAS61" i="83"/>
  <c r="AAR61" i="83"/>
  <c r="AAT60" i="83"/>
  <c r="AAS60" i="83"/>
  <c r="AAR60" i="83"/>
  <c r="AAT59" i="83"/>
  <c r="AAS59" i="83"/>
  <c r="AAR59" i="83"/>
  <c r="AAT58" i="83"/>
  <c r="AAS58" i="83"/>
  <c r="AAR58" i="83"/>
  <c r="AAT57" i="83"/>
  <c r="AAS57" i="83"/>
  <c r="AAR57" i="83"/>
  <c r="AAT56" i="83"/>
  <c r="AAS56" i="83"/>
  <c r="AAR56" i="83"/>
  <c r="AAT55" i="83"/>
  <c r="AAS55" i="83"/>
  <c r="AAR55" i="83"/>
  <c r="AAT54" i="83"/>
  <c r="AAS54" i="83"/>
  <c r="AAR54" i="83"/>
  <c r="AAT53" i="83"/>
  <c r="AAS53" i="83"/>
  <c r="AAR53" i="83"/>
  <c r="AAT11" i="83"/>
  <c r="AAS11" i="83"/>
  <c r="AAR11" i="83"/>
  <c r="AAT9" i="83"/>
  <c r="AAS9" i="83"/>
  <c r="AAR9" i="83"/>
  <c r="AAT1" i="83"/>
  <c r="AAR1" i="83"/>
  <c r="AAN1" i="83"/>
  <c r="AAS1" i="83" s="1"/>
  <c r="AAM110" i="83"/>
  <c r="AAL110" i="83"/>
  <c r="AAK110" i="83"/>
  <c r="AAM109" i="83"/>
  <c r="AAL109" i="83"/>
  <c r="AAK109" i="83"/>
  <c r="AAM108" i="83"/>
  <c r="AAL108" i="83"/>
  <c r="AAK108" i="83"/>
  <c r="AAM107" i="83"/>
  <c r="AAL107" i="83"/>
  <c r="AAK107" i="83"/>
  <c r="AAM106" i="83"/>
  <c r="AAL106" i="83"/>
  <c r="AAK106" i="83"/>
  <c r="AAM105" i="83"/>
  <c r="AAL105" i="83"/>
  <c r="AAK105" i="83"/>
  <c r="AAM104" i="83"/>
  <c r="AAL104" i="83"/>
  <c r="AAK104" i="83"/>
  <c r="AAM103" i="83"/>
  <c r="AAL103" i="83"/>
  <c r="AAK103" i="83"/>
  <c r="AAM102" i="83"/>
  <c r="AAL102" i="83"/>
  <c r="AAK102" i="83"/>
  <c r="AAM101" i="83"/>
  <c r="AAL101" i="83"/>
  <c r="AAK101" i="83"/>
  <c r="AAM100" i="83"/>
  <c r="AAL100" i="83"/>
  <c r="AAK100" i="83"/>
  <c r="AAM99" i="83"/>
  <c r="AAL99" i="83"/>
  <c r="AAK99" i="83"/>
  <c r="AAM98" i="83"/>
  <c r="AAL98" i="83"/>
  <c r="AAK98" i="83"/>
  <c r="AAM97" i="83"/>
  <c r="AAL97" i="83"/>
  <c r="AAK97" i="83"/>
  <c r="AAM96" i="83"/>
  <c r="AAL96" i="83"/>
  <c r="AAK96" i="83"/>
  <c r="AAM95" i="83"/>
  <c r="AAL95" i="83"/>
  <c r="AAK95" i="83"/>
  <c r="AAM94" i="83"/>
  <c r="AAL94" i="83"/>
  <c r="AAK94" i="83"/>
  <c r="AAM93" i="83"/>
  <c r="AAL93" i="83"/>
  <c r="AAK93" i="83"/>
  <c r="AAM92" i="83"/>
  <c r="AAL92" i="83"/>
  <c r="AAK92" i="83"/>
  <c r="AAM91" i="83"/>
  <c r="AAL91" i="83"/>
  <c r="AAK91" i="83"/>
  <c r="AAM90" i="83"/>
  <c r="AAL90" i="83"/>
  <c r="AAK90" i="83"/>
  <c r="AAM89" i="83"/>
  <c r="AAL89" i="83"/>
  <c r="AAK89" i="83"/>
  <c r="AAM88" i="83"/>
  <c r="AAL88" i="83"/>
  <c r="AAK88" i="83"/>
  <c r="AAM87" i="83"/>
  <c r="AAL87" i="83"/>
  <c r="AAK87" i="83"/>
  <c r="AAM86" i="83"/>
  <c r="AAL86" i="83"/>
  <c r="AAK86" i="83"/>
  <c r="AAM85" i="83"/>
  <c r="AAL85" i="83"/>
  <c r="AAK85" i="83"/>
  <c r="AAM84" i="83"/>
  <c r="AAL84" i="83"/>
  <c r="AAK84" i="83"/>
  <c r="AAM83" i="83"/>
  <c r="AAL83" i="83"/>
  <c r="AAK83" i="83"/>
  <c r="AAM82" i="83"/>
  <c r="AAL82" i="83"/>
  <c r="AAK82" i="83"/>
  <c r="AAM81" i="83"/>
  <c r="AAL81" i="83"/>
  <c r="AAK81" i="83"/>
  <c r="AAM80" i="83"/>
  <c r="AAL80" i="83"/>
  <c r="AAK80" i="83"/>
  <c r="AAM79" i="83"/>
  <c r="AAL79" i="83"/>
  <c r="AAK79" i="83"/>
  <c r="AAM78" i="83"/>
  <c r="AAL78" i="83"/>
  <c r="AAK78" i="83"/>
  <c r="AAM77" i="83"/>
  <c r="AAL77" i="83"/>
  <c r="AAK77" i="83"/>
  <c r="AAM76" i="83"/>
  <c r="AAL76" i="83"/>
  <c r="AAK76" i="83"/>
  <c r="AAM75" i="83"/>
  <c r="AAL75" i="83"/>
  <c r="AAK75" i="83"/>
  <c r="AAM74" i="83"/>
  <c r="AAL74" i="83"/>
  <c r="AAK74" i="83"/>
  <c r="AAM73" i="83"/>
  <c r="AAL73" i="83"/>
  <c r="AAK73" i="83"/>
  <c r="AAM72" i="83"/>
  <c r="AAL72" i="83"/>
  <c r="AAK72" i="83"/>
  <c r="AAM71" i="83"/>
  <c r="AAL71" i="83"/>
  <c r="AAK71" i="83"/>
  <c r="AAM70" i="83"/>
  <c r="AAL70" i="83"/>
  <c r="AAK70" i="83"/>
  <c r="AAM69" i="83"/>
  <c r="AAL69" i="83"/>
  <c r="AAK69" i="83"/>
  <c r="AAM68" i="83"/>
  <c r="AAL68" i="83"/>
  <c r="AAK68" i="83"/>
  <c r="AAM67" i="83"/>
  <c r="AAL67" i="83"/>
  <c r="AAK67" i="83"/>
  <c r="AAM11" i="83"/>
  <c r="AAL11" i="83"/>
  <c r="AAK11" i="83"/>
  <c r="AAM9" i="83"/>
  <c r="AAL9" i="83"/>
  <c r="AAK9" i="83"/>
  <c r="AAM1" i="83"/>
  <c r="AAK1" i="83"/>
  <c r="AAG1" i="83"/>
  <c r="AAL1" i="83" s="1"/>
  <c r="AAF110" i="83"/>
  <c r="AAE110" i="83"/>
  <c r="AAD110" i="83"/>
  <c r="AAF109" i="83"/>
  <c r="AAE109" i="83"/>
  <c r="AAD109" i="83"/>
  <c r="AAF108" i="83"/>
  <c r="AAE108" i="83"/>
  <c r="AAD108" i="83"/>
  <c r="AAF107" i="83"/>
  <c r="AAE107" i="83"/>
  <c r="AAD107" i="83"/>
  <c r="AAF106" i="83"/>
  <c r="AAE106" i="83"/>
  <c r="AAD106" i="83"/>
  <c r="AAF105" i="83"/>
  <c r="AAE105" i="83"/>
  <c r="AAD105" i="83"/>
  <c r="AAF104" i="83"/>
  <c r="AAE104" i="83"/>
  <c r="AAD104" i="83"/>
  <c r="AAF103" i="83"/>
  <c r="AAE103" i="83"/>
  <c r="AAD103" i="83"/>
  <c r="AAF102" i="83"/>
  <c r="AAE102" i="83"/>
  <c r="AAD102" i="83"/>
  <c r="AAF101" i="83"/>
  <c r="AAE101" i="83"/>
  <c r="AAD101" i="83"/>
  <c r="AAF100" i="83"/>
  <c r="AAE100" i="83"/>
  <c r="AAD100" i="83"/>
  <c r="AAF99" i="83"/>
  <c r="AAE99" i="83"/>
  <c r="AAD99" i="83"/>
  <c r="AAF98" i="83"/>
  <c r="AAE98" i="83"/>
  <c r="AAD98" i="83"/>
  <c r="AAF97" i="83"/>
  <c r="AAE97" i="83"/>
  <c r="AAD97" i="83"/>
  <c r="AAF96" i="83"/>
  <c r="AAE96" i="83"/>
  <c r="AAD96" i="83"/>
  <c r="AAF95" i="83"/>
  <c r="AAE95" i="83"/>
  <c r="AAD95" i="83"/>
  <c r="AAF94" i="83"/>
  <c r="AAE94" i="83"/>
  <c r="AAD94" i="83"/>
  <c r="AAF93" i="83"/>
  <c r="AAE93" i="83"/>
  <c r="AAD93" i="83"/>
  <c r="AAF92" i="83"/>
  <c r="AAE92" i="83"/>
  <c r="AAD92" i="83"/>
  <c r="AAF91" i="83"/>
  <c r="AAE91" i="83"/>
  <c r="AAD91" i="83"/>
  <c r="AAF90" i="83"/>
  <c r="AAE90" i="83"/>
  <c r="AAD90" i="83"/>
  <c r="AAF89" i="83"/>
  <c r="AAE89" i="83"/>
  <c r="AAD89" i="83"/>
  <c r="AAF88" i="83"/>
  <c r="AAE88" i="83"/>
  <c r="AAD88" i="83"/>
  <c r="AAF87" i="83"/>
  <c r="AAE87" i="83"/>
  <c r="AAD87" i="83"/>
  <c r="AAF86" i="83"/>
  <c r="AAE86" i="83"/>
  <c r="AAD86" i="83"/>
  <c r="AAF85" i="83"/>
  <c r="AAE85" i="83"/>
  <c r="AAD85" i="83"/>
  <c r="AAF84" i="83"/>
  <c r="AAE84" i="83"/>
  <c r="AAD84" i="83"/>
  <c r="AAF83" i="83"/>
  <c r="AAE83" i="83"/>
  <c r="AAD83" i="83"/>
  <c r="AAF82" i="83"/>
  <c r="AAE82" i="83"/>
  <c r="AAD82" i="83"/>
  <c r="AAF81" i="83"/>
  <c r="AAE81" i="83"/>
  <c r="AAD81" i="83"/>
  <c r="AAF80" i="83"/>
  <c r="AAE80" i="83"/>
  <c r="AAD80" i="83"/>
  <c r="AAF79" i="83"/>
  <c r="AAE79" i="83"/>
  <c r="AAD79" i="83"/>
  <c r="AAF78" i="83"/>
  <c r="AAE78" i="83"/>
  <c r="AAD78" i="83"/>
  <c r="AAF77" i="83"/>
  <c r="AAE77" i="83"/>
  <c r="AAD77" i="83"/>
  <c r="AAF76" i="83"/>
  <c r="AAE76" i="83"/>
  <c r="AAD76" i="83"/>
  <c r="AAF75" i="83"/>
  <c r="AAE75" i="83"/>
  <c r="AAD75" i="83"/>
  <c r="AAF74" i="83"/>
  <c r="AAE74" i="83"/>
  <c r="AAD74" i="83"/>
  <c r="AAF73" i="83"/>
  <c r="AAE73" i="83"/>
  <c r="AAD73" i="83"/>
  <c r="AAF72" i="83"/>
  <c r="AAE72" i="83"/>
  <c r="AAD72" i="83"/>
  <c r="AAF71" i="83"/>
  <c r="AAE71" i="83"/>
  <c r="AAD71" i="83"/>
  <c r="AAF70" i="83"/>
  <c r="AAE70" i="83"/>
  <c r="AAD70" i="83"/>
  <c r="AAF69" i="83"/>
  <c r="AAE69" i="83"/>
  <c r="AAD69" i="83"/>
  <c r="AAF68" i="83"/>
  <c r="AAE68" i="83"/>
  <c r="AAD68" i="83"/>
  <c r="AAF67" i="83"/>
  <c r="AAE67" i="83"/>
  <c r="AAD67" i="83"/>
  <c r="AAF66" i="83"/>
  <c r="AAE66" i="83"/>
  <c r="AAD66" i="83"/>
  <c r="AAF65" i="83"/>
  <c r="AAE65" i="83"/>
  <c r="AAD65" i="83"/>
  <c r="AAF11" i="83"/>
  <c r="AAE11" i="83"/>
  <c r="AAD11" i="83"/>
  <c r="AAF9" i="83"/>
  <c r="AAE9" i="83"/>
  <c r="AAD9" i="83"/>
  <c r="AAF1" i="83"/>
  <c r="AAD1" i="83"/>
  <c r="ZZ1" i="83"/>
  <c r="AAE1" i="83" s="1"/>
  <c r="ZY110" i="83"/>
  <c r="ZX110" i="83"/>
  <c r="ZW110" i="83"/>
  <c r="ZY109" i="83"/>
  <c r="ZX109" i="83"/>
  <c r="ZW109" i="83"/>
  <c r="ZY108" i="83"/>
  <c r="ZX108" i="83"/>
  <c r="ZW108" i="83"/>
  <c r="ZY107" i="83"/>
  <c r="ZX107" i="83"/>
  <c r="ZW107" i="83"/>
  <c r="ZY106" i="83"/>
  <c r="ZX106" i="83"/>
  <c r="ZW106" i="83"/>
  <c r="ZY105" i="83"/>
  <c r="ZX105" i="83"/>
  <c r="ZW105" i="83"/>
  <c r="ZY104" i="83"/>
  <c r="ZX104" i="83"/>
  <c r="ZW104" i="83"/>
  <c r="ZY103" i="83"/>
  <c r="ZX103" i="83"/>
  <c r="ZW103" i="83"/>
  <c r="ZY102" i="83"/>
  <c r="ZX102" i="83"/>
  <c r="ZW102" i="83"/>
  <c r="ZY101" i="83"/>
  <c r="ZX101" i="83"/>
  <c r="ZW101" i="83"/>
  <c r="ZY100" i="83"/>
  <c r="ZX100" i="83"/>
  <c r="ZW100" i="83"/>
  <c r="ZY99" i="83"/>
  <c r="ZX99" i="83"/>
  <c r="ZW99" i="83"/>
  <c r="ZY98" i="83"/>
  <c r="ZX98" i="83"/>
  <c r="ZW98" i="83"/>
  <c r="ZY97" i="83"/>
  <c r="ZX97" i="83"/>
  <c r="ZW97" i="83"/>
  <c r="ZY96" i="83"/>
  <c r="ZX96" i="83"/>
  <c r="ZW96" i="83"/>
  <c r="ZY95" i="83"/>
  <c r="ZX95" i="83"/>
  <c r="ZW95" i="83"/>
  <c r="ZY94" i="83"/>
  <c r="ZX94" i="83"/>
  <c r="ZW94" i="83"/>
  <c r="ZY93" i="83"/>
  <c r="ZX93" i="83"/>
  <c r="ZW93" i="83"/>
  <c r="ZY92" i="83"/>
  <c r="ZX92" i="83"/>
  <c r="ZW92" i="83"/>
  <c r="ZY91" i="83"/>
  <c r="ZX91" i="83"/>
  <c r="ZW91" i="83"/>
  <c r="ZY90" i="83"/>
  <c r="ZX90" i="83"/>
  <c r="ZW90" i="83"/>
  <c r="ZY89" i="83"/>
  <c r="ZX89" i="83"/>
  <c r="ZW89" i="83"/>
  <c r="ZY88" i="83"/>
  <c r="ZX88" i="83"/>
  <c r="ZW88" i="83"/>
  <c r="ZY87" i="83"/>
  <c r="ZX87" i="83"/>
  <c r="ZW87" i="83"/>
  <c r="ZY86" i="83"/>
  <c r="ZX86" i="83"/>
  <c r="ZW86" i="83"/>
  <c r="ZY85" i="83"/>
  <c r="ZX85" i="83"/>
  <c r="ZW85" i="83"/>
  <c r="ZY84" i="83"/>
  <c r="ZX84" i="83"/>
  <c r="ZW84" i="83"/>
  <c r="ZY83" i="83"/>
  <c r="ZX83" i="83"/>
  <c r="ZW83" i="83"/>
  <c r="ZY82" i="83"/>
  <c r="ZX82" i="83"/>
  <c r="ZW82" i="83"/>
  <c r="ZY81" i="83"/>
  <c r="ZX81" i="83"/>
  <c r="ZW81" i="83"/>
  <c r="ZY80" i="83"/>
  <c r="ZX80" i="83"/>
  <c r="ZW80" i="83"/>
  <c r="ZY79" i="83"/>
  <c r="ZX79" i="83"/>
  <c r="ZW79" i="83"/>
  <c r="ZY78" i="83"/>
  <c r="ZX78" i="83"/>
  <c r="ZW78" i="83"/>
  <c r="ZY77" i="83"/>
  <c r="ZX77" i="83"/>
  <c r="ZW77" i="83"/>
  <c r="ZY76" i="83"/>
  <c r="ZX76" i="83"/>
  <c r="ZW76" i="83"/>
  <c r="ZY75" i="83"/>
  <c r="ZX75" i="83"/>
  <c r="ZW75" i="83"/>
  <c r="ZY74" i="83"/>
  <c r="ZX74" i="83"/>
  <c r="ZW74" i="83"/>
  <c r="ZY73" i="83"/>
  <c r="ZX73" i="83"/>
  <c r="ZW73" i="83"/>
  <c r="ZY72" i="83"/>
  <c r="ZX72" i="83"/>
  <c r="ZW72" i="83"/>
  <c r="ZY71" i="83"/>
  <c r="ZX71" i="83"/>
  <c r="ZW71" i="83"/>
  <c r="ZY70" i="83"/>
  <c r="ZX70" i="83"/>
  <c r="ZW70" i="83"/>
  <c r="ZY69" i="83"/>
  <c r="ZX69" i="83"/>
  <c r="ZW69" i="83"/>
  <c r="ZY68" i="83"/>
  <c r="ZX68" i="83"/>
  <c r="ZW68" i="83"/>
  <c r="ZY67" i="83"/>
  <c r="ZX67" i="83"/>
  <c r="ZW67" i="83"/>
  <c r="ZY66" i="83"/>
  <c r="ZX66" i="83"/>
  <c r="ZW66" i="83"/>
  <c r="ZY65" i="83"/>
  <c r="ZX65" i="83"/>
  <c r="ZW65" i="83"/>
  <c r="ZY64" i="83"/>
  <c r="ZX64" i="83"/>
  <c r="ZW64" i="83"/>
  <c r="ZY63" i="83"/>
  <c r="ZX63" i="83"/>
  <c r="ZW63" i="83"/>
  <c r="ZY62" i="83"/>
  <c r="ZX62" i="83"/>
  <c r="ZW62" i="83"/>
  <c r="ZY61" i="83"/>
  <c r="ZX61" i="83"/>
  <c r="ZW61" i="83"/>
  <c r="ZY60" i="83"/>
  <c r="ZX60" i="83"/>
  <c r="ZW60" i="83"/>
  <c r="ZY59" i="83"/>
  <c r="ZX59" i="83"/>
  <c r="ZW59" i="83"/>
  <c r="ZY58" i="83"/>
  <c r="ZX58" i="83"/>
  <c r="ZW58" i="83"/>
  <c r="ZY57" i="83"/>
  <c r="ZX57" i="83"/>
  <c r="ZW57" i="83"/>
  <c r="ZY56" i="83"/>
  <c r="ZX56" i="83"/>
  <c r="ZW56" i="83"/>
  <c r="ZY55" i="83"/>
  <c r="ZX55" i="83"/>
  <c r="ZW55" i="83"/>
  <c r="ZY54" i="83"/>
  <c r="ZX54" i="83"/>
  <c r="ZW54" i="83"/>
  <c r="ZY53" i="83"/>
  <c r="ZX53" i="83"/>
  <c r="ZW53" i="83"/>
  <c r="ZY52" i="83"/>
  <c r="ZX52" i="83"/>
  <c r="ZW52" i="83"/>
  <c r="ZY51" i="83"/>
  <c r="ZX51" i="83"/>
  <c r="ZW51" i="83"/>
  <c r="ZY50" i="83"/>
  <c r="ZX50" i="83"/>
  <c r="ZW50" i="83"/>
  <c r="ZY49" i="83"/>
  <c r="ZX49" i="83"/>
  <c r="ZW49" i="83"/>
  <c r="ZY48" i="83"/>
  <c r="ZX48" i="83"/>
  <c r="ZW48" i="83"/>
  <c r="ZY47" i="83"/>
  <c r="ZX47" i="83"/>
  <c r="ZW47" i="83"/>
  <c r="ZY46" i="83"/>
  <c r="ZX46" i="83"/>
  <c r="ZW46" i="83"/>
  <c r="ZY11" i="83"/>
  <c r="ZX11" i="83"/>
  <c r="ZW11" i="83"/>
  <c r="ZY9" i="83"/>
  <c r="ZX9" i="83"/>
  <c r="ZW9" i="83"/>
  <c r="ZS1" i="83"/>
  <c r="ZR110" i="83"/>
  <c r="ZQ110" i="83"/>
  <c r="ZP110" i="83"/>
  <c r="ZR109" i="83"/>
  <c r="ZQ109" i="83"/>
  <c r="ZP109" i="83"/>
  <c r="ZR108" i="83"/>
  <c r="ZQ108" i="83"/>
  <c r="ZP108" i="83"/>
  <c r="ZR107" i="83"/>
  <c r="ZQ107" i="83"/>
  <c r="ZP107" i="83"/>
  <c r="ZR106" i="83"/>
  <c r="ZQ106" i="83"/>
  <c r="ZP106" i="83"/>
  <c r="ZR105" i="83"/>
  <c r="ZQ105" i="83"/>
  <c r="ZP105" i="83"/>
  <c r="ZR104" i="83"/>
  <c r="ZQ104" i="83"/>
  <c r="ZP104" i="83"/>
  <c r="ZR103" i="83"/>
  <c r="ZQ103" i="83"/>
  <c r="ZP103" i="83"/>
  <c r="ZR102" i="83"/>
  <c r="ZQ102" i="83"/>
  <c r="ZP102" i="83"/>
  <c r="ZR101" i="83"/>
  <c r="ZQ101" i="83"/>
  <c r="ZP101" i="83"/>
  <c r="ZR100" i="83"/>
  <c r="ZQ100" i="83"/>
  <c r="ZP100" i="83"/>
  <c r="ZR99" i="83"/>
  <c r="ZQ99" i="83"/>
  <c r="ZP99" i="83"/>
  <c r="ZR98" i="83"/>
  <c r="ZQ98" i="83"/>
  <c r="ZP98" i="83"/>
  <c r="ZR97" i="83"/>
  <c r="ZQ97" i="83"/>
  <c r="ZP97" i="83"/>
  <c r="ZR96" i="83"/>
  <c r="ZQ96" i="83"/>
  <c r="ZP96" i="83"/>
  <c r="ZR95" i="83"/>
  <c r="ZQ95" i="83"/>
  <c r="ZP95" i="83"/>
  <c r="ZR94" i="83"/>
  <c r="ZQ94" i="83"/>
  <c r="ZP94" i="83"/>
  <c r="ZR93" i="83"/>
  <c r="ZQ93" i="83"/>
  <c r="ZP93" i="83"/>
  <c r="ZR92" i="83"/>
  <c r="ZQ92" i="83"/>
  <c r="ZP92" i="83"/>
  <c r="ZR91" i="83"/>
  <c r="ZQ91" i="83"/>
  <c r="ZP91" i="83"/>
  <c r="ZR90" i="83"/>
  <c r="ZQ90" i="83"/>
  <c r="ZP90" i="83"/>
  <c r="ZR89" i="83"/>
  <c r="ZQ89" i="83"/>
  <c r="ZP89" i="83"/>
  <c r="ZR88" i="83"/>
  <c r="ZQ88" i="83"/>
  <c r="ZP88" i="83"/>
  <c r="ZR87" i="83"/>
  <c r="ZQ87" i="83"/>
  <c r="ZP87" i="83"/>
  <c r="ZR86" i="83"/>
  <c r="ZQ86" i="83"/>
  <c r="ZP86" i="83"/>
  <c r="ZR85" i="83"/>
  <c r="ZQ85" i="83"/>
  <c r="ZP85" i="83"/>
  <c r="ZR84" i="83"/>
  <c r="ZQ84" i="83"/>
  <c r="ZP84" i="83"/>
  <c r="ZR83" i="83"/>
  <c r="ZQ83" i="83"/>
  <c r="ZP83" i="83"/>
  <c r="ZR82" i="83"/>
  <c r="ZQ82" i="83"/>
  <c r="ZP82" i="83"/>
  <c r="ZR81" i="83"/>
  <c r="ZQ81" i="83"/>
  <c r="ZP81" i="83"/>
  <c r="ZR80" i="83"/>
  <c r="ZQ80" i="83"/>
  <c r="ZP80" i="83"/>
  <c r="ZR79" i="83"/>
  <c r="ZQ79" i="83"/>
  <c r="ZP79" i="83"/>
  <c r="ZR78" i="83"/>
  <c r="ZQ78" i="83"/>
  <c r="ZP78" i="83"/>
  <c r="ZR77" i="83"/>
  <c r="ZQ77" i="83"/>
  <c r="ZP77" i="83"/>
  <c r="ZR76" i="83"/>
  <c r="ZQ76" i="83"/>
  <c r="ZP76" i="83"/>
  <c r="ZR75" i="83"/>
  <c r="ZQ75" i="83"/>
  <c r="ZP75" i="83"/>
  <c r="ZR74" i="83"/>
  <c r="ZQ74" i="83"/>
  <c r="ZP74" i="83"/>
  <c r="ZR73" i="83"/>
  <c r="ZQ73" i="83"/>
  <c r="ZP73" i="83"/>
  <c r="ZR72" i="83"/>
  <c r="ZQ72" i="83"/>
  <c r="ZP72" i="83"/>
  <c r="ZR71" i="83"/>
  <c r="ZQ71" i="83"/>
  <c r="ZP71" i="83"/>
  <c r="ZR70" i="83"/>
  <c r="ZQ70" i="83"/>
  <c r="ZP70" i="83"/>
  <c r="ZR69" i="83"/>
  <c r="ZQ69" i="83"/>
  <c r="ZP69" i="83"/>
  <c r="ZR68" i="83"/>
  <c r="ZQ68" i="83"/>
  <c r="ZP68" i="83"/>
  <c r="ZR67" i="83"/>
  <c r="ZQ67" i="83"/>
  <c r="ZP67" i="83"/>
  <c r="ZR66" i="83"/>
  <c r="ZQ66" i="83"/>
  <c r="ZP66" i="83"/>
  <c r="ZR65" i="83"/>
  <c r="ZQ65" i="83"/>
  <c r="ZP65" i="83"/>
  <c r="ZR64" i="83"/>
  <c r="ZQ64" i="83"/>
  <c r="ZP64" i="83"/>
  <c r="ZR63" i="83"/>
  <c r="ZQ63" i="83"/>
  <c r="ZP63" i="83"/>
  <c r="ZR62" i="83"/>
  <c r="ZQ62" i="83"/>
  <c r="ZP62" i="83"/>
  <c r="ZR61" i="83"/>
  <c r="ZQ61" i="83"/>
  <c r="ZP61" i="83"/>
  <c r="ZR60" i="83"/>
  <c r="ZQ60" i="83"/>
  <c r="ZP60" i="83"/>
  <c r="ZR59" i="83"/>
  <c r="ZQ59" i="83"/>
  <c r="ZP59" i="83"/>
  <c r="ZR58" i="83"/>
  <c r="ZQ58" i="83"/>
  <c r="ZP58" i="83"/>
  <c r="ZR57" i="83"/>
  <c r="ZQ57" i="83"/>
  <c r="ZP57" i="83"/>
  <c r="ZR11" i="83"/>
  <c r="ZQ11" i="83"/>
  <c r="ZP11" i="83"/>
  <c r="ZR9" i="83"/>
  <c r="ZQ9" i="83"/>
  <c r="ZP9" i="83"/>
  <c r="ZQ1" i="83"/>
  <c r="ZL1" i="83"/>
  <c r="ZK110" i="83"/>
  <c r="ZJ110" i="83"/>
  <c r="ZI110" i="83"/>
  <c r="ZK109" i="83"/>
  <c r="ZJ109" i="83"/>
  <c r="ZI109" i="83"/>
  <c r="ZK108" i="83"/>
  <c r="ZJ108" i="83"/>
  <c r="ZI108" i="83"/>
  <c r="ZK107" i="83"/>
  <c r="ZJ107" i="83"/>
  <c r="ZI107" i="83"/>
  <c r="ZK106" i="83"/>
  <c r="ZJ106" i="83"/>
  <c r="ZI106" i="83"/>
  <c r="ZK105" i="83"/>
  <c r="ZJ105" i="83"/>
  <c r="ZI105" i="83"/>
  <c r="ZK104" i="83"/>
  <c r="ZJ104" i="83"/>
  <c r="ZI104" i="83"/>
  <c r="ZK103" i="83"/>
  <c r="ZJ103" i="83"/>
  <c r="ZI103" i="83"/>
  <c r="ZK102" i="83"/>
  <c r="ZJ102" i="83"/>
  <c r="ZI102" i="83"/>
  <c r="ZK101" i="83"/>
  <c r="ZJ101" i="83"/>
  <c r="ZI101" i="83"/>
  <c r="ZK100" i="83"/>
  <c r="ZJ100" i="83"/>
  <c r="ZI100" i="83"/>
  <c r="ZK99" i="83"/>
  <c r="ZJ99" i="83"/>
  <c r="ZI99" i="83"/>
  <c r="ZK98" i="83"/>
  <c r="ZJ98" i="83"/>
  <c r="ZI98" i="83"/>
  <c r="ZK97" i="83"/>
  <c r="ZJ97" i="83"/>
  <c r="ZI97" i="83"/>
  <c r="ZK96" i="83"/>
  <c r="ZJ96" i="83"/>
  <c r="ZI96" i="83"/>
  <c r="ZK95" i="83"/>
  <c r="ZJ95" i="83"/>
  <c r="ZI95" i="83"/>
  <c r="ZK94" i="83"/>
  <c r="ZJ94" i="83"/>
  <c r="ZI94" i="83"/>
  <c r="ZK93" i="83"/>
  <c r="ZJ93" i="83"/>
  <c r="ZI93" i="83"/>
  <c r="ZK92" i="83"/>
  <c r="ZJ92" i="83"/>
  <c r="ZI92" i="83"/>
  <c r="ZK91" i="83"/>
  <c r="ZJ91" i="83"/>
  <c r="ZI91" i="83"/>
  <c r="ZK90" i="83"/>
  <c r="ZJ90" i="83"/>
  <c r="ZI90" i="83"/>
  <c r="ZK89" i="83"/>
  <c r="ZJ89" i="83"/>
  <c r="ZI89" i="83"/>
  <c r="ZK88" i="83"/>
  <c r="ZJ88" i="83"/>
  <c r="ZI88" i="83"/>
  <c r="ZK87" i="83"/>
  <c r="ZJ87" i="83"/>
  <c r="ZI87" i="83"/>
  <c r="ZK86" i="83"/>
  <c r="ZJ86" i="83"/>
  <c r="ZI86" i="83"/>
  <c r="ZK85" i="83"/>
  <c r="ZJ85" i="83"/>
  <c r="ZI85" i="83"/>
  <c r="ZK84" i="83"/>
  <c r="ZJ84" i="83"/>
  <c r="ZI84" i="83"/>
  <c r="ZK83" i="83"/>
  <c r="ZJ83" i="83"/>
  <c r="ZI83" i="83"/>
  <c r="ZK82" i="83"/>
  <c r="ZJ82" i="83"/>
  <c r="ZI82" i="83"/>
  <c r="ZK81" i="83"/>
  <c r="ZJ81" i="83"/>
  <c r="ZI81" i="83"/>
  <c r="ZK80" i="83"/>
  <c r="ZJ80" i="83"/>
  <c r="ZI80" i="83"/>
  <c r="ZK79" i="83"/>
  <c r="ZJ79" i="83"/>
  <c r="ZI79" i="83"/>
  <c r="ZK78" i="83"/>
  <c r="ZJ78" i="83"/>
  <c r="ZI78" i="83"/>
  <c r="ZK77" i="83"/>
  <c r="ZJ77" i="83"/>
  <c r="ZI77" i="83"/>
  <c r="ZK76" i="83"/>
  <c r="ZJ76" i="83"/>
  <c r="ZI76" i="83"/>
  <c r="ZK75" i="83"/>
  <c r="ZJ75" i="83"/>
  <c r="ZI75" i="83"/>
  <c r="ZK74" i="83"/>
  <c r="ZJ74" i="83"/>
  <c r="ZI74" i="83"/>
  <c r="ZK73" i="83"/>
  <c r="ZJ73" i="83"/>
  <c r="ZI73" i="83"/>
  <c r="ZK72" i="83"/>
  <c r="ZJ72" i="83"/>
  <c r="ZI72" i="83"/>
  <c r="ZK71" i="83"/>
  <c r="ZJ71" i="83"/>
  <c r="ZI71" i="83"/>
  <c r="ZK70" i="83"/>
  <c r="ZJ70" i="83"/>
  <c r="ZI70" i="83"/>
  <c r="ZK69" i="83"/>
  <c r="ZJ69" i="83"/>
  <c r="ZI69" i="83"/>
  <c r="ZK68" i="83"/>
  <c r="ZJ68" i="83"/>
  <c r="ZI68" i="83"/>
  <c r="ZK67" i="83"/>
  <c r="ZJ67" i="83"/>
  <c r="ZI67" i="83"/>
  <c r="ZK66" i="83"/>
  <c r="ZJ66" i="83"/>
  <c r="ZI66" i="83"/>
  <c r="ZK65" i="83"/>
  <c r="ZJ65" i="83"/>
  <c r="ZI65" i="83"/>
  <c r="ZK64" i="83"/>
  <c r="ZJ64" i="83"/>
  <c r="ZI64" i="83"/>
  <c r="ZK63" i="83"/>
  <c r="ZJ63" i="83"/>
  <c r="ZI63" i="83"/>
  <c r="ZK62" i="83"/>
  <c r="ZJ62" i="83"/>
  <c r="ZI62" i="83"/>
  <c r="ZK61" i="83"/>
  <c r="ZJ61" i="83"/>
  <c r="ZI61" i="83"/>
  <c r="ZK60" i="83"/>
  <c r="ZJ60" i="83"/>
  <c r="ZI60" i="83"/>
  <c r="ZK59" i="83"/>
  <c r="ZJ59" i="83"/>
  <c r="ZI59" i="83"/>
  <c r="ZK58" i="83"/>
  <c r="ZJ58" i="83"/>
  <c r="ZI58" i="83"/>
  <c r="ZK57" i="83"/>
  <c r="ZJ57" i="83"/>
  <c r="ZI57" i="83"/>
  <c r="ZK56" i="83"/>
  <c r="ZJ56" i="83"/>
  <c r="ZI56" i="83"/>
  <c r="ZK55" i="83"/>
  <c r="ZJ55" i="83"/>
  <c r="ZI55" i="83"/>
  <c r="ZK54" i="83"/>
  <c r="ZJ54" i="83"/>
  <c r="ZI54" i="83"/>
  <c r="ZK53" i="83"/>
  <c r="ZJ53" i="83"/>
  <c r="ZI53" i="83"/>
  <c r="ZK11" i="83"/>
  <c r="ZJ11" i="83"/>
  <c r="ZI11" i="83"/>
  <c r="ZK9" i="83"/>
  <c r="ZJ9" i="83"/>
  <c r="ZI9" i="83"/>
  <c r="ZE1" i="83"/>
  <c r="ZD110" i="83"/>
  <c r="ZC110" i="83"/>
  <c r="ZB110" i="83"/>
  <c r="ZD109" i="83"/>
  <c r="ZC109" i="83"/>
  <c r="ZB109" i="83"/>
  <c r="ZD108" i="83"/>
  <c r="ZC108" i="83"/>
  <c r="ZB108" i="83"/>
  <c r="ZD107" i="83"/>
  <c r="ZC107" i="83"/>
  <c r="ZB107" i="83"/>
  <c r="ZD106" i="83"/>
  <c r="ZC106" i="83"/>
  <c r="ZB106" i="83"/>
  <c r="ZD105" i="83"/>
  <c r="ZC105" i="83"/>
  <c r="ZB105" i="83"/>
  <c r="ZD104" i="83"/>
  <c r="ZC104" i="83"/>
  <c r="ZB104" i="83"/>
  <c r="ZD103" i="83"/>
  <c r="ZC103" i="83"/>
  <c r="ZB103" i="83"/>
  <c r="ZD102" i="83"/>
  <c r="ZC102" i="83"/>
  <c r="ZB102" i="83"/>
  <c r="ZD101" i="83"/>
  <c r="ZC101" i="83"/>
  <c r="ZB101" i="83"/>
  <c r="ZD100" i="83"/>
  <c r="ZC100" i="83"/>
  <c r="ZB100" i="83"/>
  <c r="ZD99" i="83"/>
  <c r="ZC99" i="83"/>
  <c r="ZB99" i="83"/>
  <c r="ZD98" i="83"/>
  <c r="ZC98" i="83"/>
  <c r="ZB98" i="83"/>
  <c r="ZD97" i="83"/>
  <c r="ZC97" i="83"/>
  <c r="ZB97" i="83"/>
  <c r="ZD96" i="83"/>
  <c r="ZC96" i="83"/>
  <c r="ZB96" i="83"/>
  <c r="ZD95" i="83"/>
  <c r="ZC95" i="83"/>
  <c r="ZB95" i="83"/>
  <c r="ZD94" i="83"/>
  <c r="ZC94" i="83"/>
  <c r="ZB94" i="83"/>
  <c r="ZD93" i="83"/>
  <c r="ZC93" i="83"/>
  <c r="ZB93" i="83"/>
  <c r="ZD92" i="83"/>
  <c r="ZC92" i="83"/>
  <c r="ZB92" i="83"/>
  <c r="ZD91" i="83"/>
  <c r="ZC91" i="83"/>
  <c r="ZB91" i="83"/>
  <c r="ZD90" i="83"/>
  <c r="ZC90" i="83"/>
  <c r="ZB90" i="83"/>
  <c r="ZD89" i="83"/>
  <c r="ZC89" i="83"/>
  <c r="ZB89" i="83"/>
  <c r="ZD88" i="83"/>
  <c r="ZC88" i="83"/>
  <c r="ZB88" i="83"/>
  <c r="ZD87" i="83"/>
  <c r="ZC87" i="83"/>
  <c r="ZB87" i="83"/>
  <c r="ZD86" i="83"/>
  <c r="ZC86" i="83"/>
  <c r="ZB86" i="83"/>
  <c r="ZD85" i="83"/>
  <c r="ZC85" i="83"/>
  <c r="ZB85" i="83"/>
  <c r="ZD84" i="83"/>
  <c r="ZC84" i="83"/>
  <c r="ZB84" i="83"/>
  <c r="ZD83" i="83"/>
  <c r="ZC83" i="83"/>
  <c r="ZB83" i="83"/>
  <c r="ZD82" i="83"/>
  <c r="ZC82" i="83"/>
  <c r="ZB82" i="83"/>
  <c r="ZD81" i="83"/>
  <c r="ZC81" i="83"/>
  <c r="ZB81" i="83"/>
  <c r="ZD80" i="83"/>
  <c r="ZC80" i="83"/>
  <c r="ZB80" i="83"/>
  <c r="ZD79" i="83"/>
  <c r="ZC79" i="83"/>
  <c r="ZB79" i="83"/>
  <c r="ZD78" i="83"/>
  <c r="ZC78" i="83"/>
  <c r="ZB78" i="83"/>
  <c r="ZD77" i="83"/>
  <c r="ZC77" i="83"/>
  <c r="ZB77" i="83"/>
  <c r="ZD76" i="83"/>
  <c r="ZC76" i="83"/>
  <c r="ZB76" i="83"/>
  <c r="ZD75" i="83"/>
  <c r="ZC75" i="83"/>
  <c r="ZB75" i="83"/>
  <c r="ZD74" i="83"/>
  <c r="ZC74" i="83"/>
  <c r="ZB74" i="83"/>
  <c r="ZD73" i="83"/>
  <c r="ZC73" i="83"/>
  <c r="ZB73" i="83"/>
  <c r="ZD72" i="83"/>
  <c r="ZC72" i="83"/>
  <c r="ZB72" i="83"/>
  <c r="ZD71" i="83"/>
  <c r="ZC71" i="83"/>
  <c r="ZB71" i="83"/>
  <c r="ZD70" i="83"/>
  <c r="ZC70" i="83"/>
  <c r="ZB70" i="83"/>
  <c r="ZD69" i="83"/>
  <c r="ZC69" i="83"/>
  <c r="ZB69" i="83"/>
  <c r="ZD68" i="83"/>
  <c r="ZC68" i="83"/>
  <c r="ZB68" i="83"/>
  <c r="ZD67" i="83"/>
  <c r="ZC67" i="83"/>
  <c r="ZB67" i="83"/>
  <c r="ZD66" i="83"/>
  <c r="ZC66" i="83"/>
  <c r="ZB66" i="83"/>
  <c r="ZD65" i="83"/>
  <c r="ZC65" i="83"/>
  <c r="ZB65" i="83"/>
  <c r="ZD64" i="83"/>
  <c r="ZC64" i="83"/>
  <c r="ZB64" i="83"/>
  <c r="ZD63" i="83"/>
  <c r="ZC63" i="83"/>
  <c r="ZB63" i="83"/>
  <c r="ZD62" i="83"/>
  <c r="ZC62" i="83"/>
  <c r="ZB62" i="83"/>
  <c r="ZD61" i="83"/>
  <c r="ZC61" i="83"/>
  <c r="ZB61" i="83"/>
  <c r="ZD60" i="83"/>
  <c r="ZC60" i="83"/>
  <c r="ZB60" i="83"/>
  <c r="ZD59" i="83"/>
  <c r="ZC59" i="83"/>
  <c r="ZB59" i="83"/>
  <c r="ZD58" i="83"/>
  <c r="ZC58" i="83"/>
  <c r="ZB58" i="83"/>
  <c r="ZD57" i="83"/>
  <c r="ZC57" i="83"/>
  <c r="ZB57" i="83"/>
  <c r="ZD56" i="83"/>
  <c r="ZC56" i="83"/>
  <c r="ZB56" i="83"/>
  <c r="ZD55" i="83"/>
  <c r="ZC55" i="83"/>
  <c r="ZB55" i="83"/>
  <c r="ZD54" i="83"/>
  <c r="ZC54" i="83"/>
  <c r="ZB54" i="83"/>
  <c r="ZD53" i="83"/>
  <c r="ZC53" i="83"/>
  <c r="ZB53" i="83"/>
  <c r="ZD11" i="83"/>
  <c r="ZC11" i="83"/>
  <c r="ZB11" i="83"/>
  <c r="ZD9" i="83"/>
  <c r="ZC9" i="83"/>
  <c r="ZB9" i="83"/>
  <c r="ZC1" i="83"/>
  <c r="YX1" i="83"/>
  <c r="YW110" i="83"/>
  <c r="YV110" i="83"/>
  <c r="YU110" i="83"/>
  <c r="YW109" i="83"/>
  <c r="YV109" i="83"/>
  <c r="YU109" i="83"/>
  <c r="YW108" i="83"/>
  <c r="YV108" i="83"/>
  <c r="YU108" i="83"/>
  <c r="YW107" i="83"/>
  <c r="YV107" i="83"/>
  <c r="YU107" i="83"/>
  <c r="YW106" i="83"/>
  <c r="YV106" i="83"/>
  <c r="YU106" i="83"/>
  <c r="YW105" i="83"/>
  <c r="YV105" i="83"/>
  <c r="YU105" i="83"/>
  <c r="YW104" i="83"/>
  <c r="YV104" i="83"/>
  <c r="YU104" i="83"/>
  <c r="YW103" i="83"/>
  <c r="YV103" i="83"/>
  <c r="YU103" i="83"/>
  <c r="YW102" i="83"/>
  <c r="YV102" i="83"/>
  <c r="YU102" i="83"/>
  <c r="YW101" i="83"/>
  <c r="YV101" i="83"/>
  <c r="YU101" i="83"/>
  <c r="YW100" i="83"/>
  <c r="YV100" i="83"/>
  <c r="YU100" i="83"/>
  <c r="YW99" i="83"/>
  <c r="YV99" i="83"/>
  <c r="YU99" i="83"/>
  <c r="YW98" i="83"/>
  <c r="YV98" i="83"/>
  <c r="YU98" i="83"/>
  <c r="YW97" i="83"/>
  <c r="YV97" i="83"/>
  <c r="YU97" i="83"/>
  <c r="YW96" i="83"/>
  <c r="YV96" i="83"/>
  <c r="YU96" i="83"/>
  <c r="YW95" i="83"/>
  <c r="YV95" i="83"/>
  <c r="YU95" i="83"/>
  <c r="YW94" i="83"/>
  <c r="YV94" i="83"/>
  <c r="YU94" i="83"/>
  <c r="YW93" i="83"/>
  <c r="YV93" i="83"/>
  <c r="YU93" i="83"/>
  <c r="YW92" i="83"/>
  <c r="YV92" i="83"/>
  <c r="YU92" i="83"/>
  <c r="YW91" i="83"/>
  <c r="YV91" i="83"/>
  <c r="YU91" i="83"/>
  <c r="YW90" i="83"/>
  <c r="YV90" i="83"/>
  <c r="YU90" i="83"/>
  <c r="YW89" i="83"/>
  <c r="YV89" i="83"/>
  <c r="YU89" i="83"/>
  <c r="YW88" i="83"/>
  <c r="YV88" i="83"/>
  <c r="YU88" i="83"/>
  <c r="YW87" i="83"/>
  <c r="YV87" i="83"/>
  <c r="YU87" i="83"/>
  <c r="YW86" i="83"/>
  <c r="YV86" i="83"/>
  <c r="YU86" i="83"/>
  <c r="YW85" i="83"/>
  <c r="YV85" i="83"/>
  <c r="YU85" i="83"/>
  <c r="YW84" i="83"/>
  <c r="YV84" i="83"/>
  <c r="YU84" i="83"/>
  <c r="YW83" i="83"/>
  <c r="YV83" i="83"/>
  <c r="YU83" i="83"/>
  <c r="YW82" i="83"/>
  <c r="YV82" i="83"/>
  <c r="YU82" i="83"/>
  <c r="YW81" i="83"/>
  <c r="YV81" i="83"/>
  <c r="YU81" i="83"/>
  <c r="YW80" i="83"/>
  <c r="YV80" i="83"/>
  <c r="YU80" i="83"/>
  <c r="YW79" i="83"/>
  <c r="YV79" i="83"/>
  <c r="YU79" i="83"/>
  <c r="YW78" i="83"/>
  <c r="YV78" i="83"/>
  <c r="YU78" i="83"/>
  <c r="YW77" i="83"/>
  <c r="YV77" i="83"/>
  <c r="YU77" i="83"/>
  <c r="YW76" i="83"/>
  <c r="YV76" i="83"/>
  <c r="YU76" i="83"/>
  <c r="YW75" i="83"/>
  <c r="YV75" i="83"/>
  <c r="YU75" i="83"/>
  <c r="YW74" i="83"/>
  <c r="YV74" i="83"/>
  <c r="YU74" i="83"/>
  <c r="YW73" i="83"/>
  <c r="YV73" i="83"/>
  <c r="YU73" i="83"/>
  <c r="YW72" i="83"/>
  <c r="YV72" i="83"/>
  <c r="YU72" i="83"/>
  <c r="YW71" i="83"/>
  <c r="YV71" i="83"/>
  <c r="YU71" i="83"/>
  <c r="YW70" i="83"/>
  <c r="YV70" i="83"/>
  <c r="YU70" i="83"/>
  <c r="YW69" i="83"/>
  <c r="YV69" i="83"/>
  <c r="YU69" i="83"/>
  <c r="YW68" i="83"/>
  <c r="YV68" i="83"/>
  <c r="YU68" i="83"/>
  <c r="YW67" i="83"/>
  <c r="YV67" i="83"/>
  <c r="YU67" i="83"/>
  <c r="YW66" i="83"/>
  <c r="YV66" i="83"/>
  <c r="YU66" i="83"/>
  <c r="YW65" i="83"/>
  <c r="YV65" i="83"/>
  <c r="YU65" i="83"/>
  <c r="YW64" i="83"/>
  <c r="YV64" i="83"/>
  <c r="YU64" i="83"/>
  <c r="YW63" i="83"/>
  <c r="YV63" i="83"/>
  <c r="YU63" i="83"/>
  <c r="YW11" i="83"/>
  <c r="YV11" i="83"/>
  <c r="YU11" i="83"/>
  <c r="YW9" i="83"/>
  <c r="YV9" i="83"/>
  <c r="YU9" i="83"/>
  <c r="YV1" i="83"/>
  <c r="YQ1" i="83"/>
  <c r="YP110" i="83"/>
  <c r="YO110" i="83"/>
  <c r="YN110" i="83"/>
  <c r="YP109" i="83"/>
  <c r="YO109" i="83"/>
  <c r="YN109" i="83"/>
  <c r="YP108" i="83"/>
  <c r="YO108" i="83"/>
  <c r="YN108" i="83"/>
  <c r="YP107" i="83"/>
  <c r="YO107" i="83"/>
  <c r="YN107" i="83"/>
  <c r="YP106" i="83"/>
  <c r="YO106" i="83"/>
  <c r="YN106" i="83"/>
  <c r="YP105" i="83"/>
  <c r="YO105" i="83"/>
  <c r="YN105" i="83"/>
  <c r="YP104" i="83"/>
  <c r="YO104" i="83"/>
  <c r="YN104" i="83"/>
  <c r="YP103" i="83"/>
  <c r="YO103" i="83"/>
  <c r="YN103" i="83"/>
  <c r="YP102" i="83"/>
  <c r="YO102" i="83"/>
  <c r="YN102" i="83"/>
  <c r="YP101" i="83"/>
  <c r="YO101" i="83"/>
  <c r="YN101" i="83"/>
  <c r="YP100" i="83"/>
  <c r="YO100" i="83"/>
  <c r="YN100" i="83"/>
  <c r="YP99" i="83"/>
  <c r="YO99" i="83"/>
  <c r="YN99" i="83"/>
  <c r="YP98" i="83"/>
  <c r="YO98" i="83"/>
  <c r="YN98" i="83"/>
  <c r="YP97" i="83"/>
  <c r="YO97" i="83"/>
  <c r="YN97" i="83"/>
  <c r="YP96" i="83"/>
  <c r="YO96" i="83"/>
  <c r="YN96" i="83"/>
  <c r="YP95" i="83"/>
  <c r="YO95" i="83"/>
  <c r="YN95" i="83"/>
  <c r="YP94" i="83"/>
  <c r="YO94" i="83"/>
  <c r="YN94" i="83"/>
  <c r="YP93" i="83"/>
  <c r="YO93" i="83"/>
  <c r="YN93" i="83"/>
  <c r="YP92" i="83"/>
  <c r="YO92" i="83"/>
  <c r="YN92" i="83"/>
  <c r="YP91" i="83"/>
  <c r="YO91" i="83"/>
  <c r="YN91" i="83"/>
  <c r="YP90" i="83"/>
  <c r="YO90" i="83"/>
  <c r="YN90" i="83"/>
  <c r="YP89" i="83"/>
  <c r="YO89" i="83"/>
  <c r="YN89" i="83"/>
  <c r="YP88" i="83"/>
  <c r="YO88" i="83"/>
  <c r="YN88" i="83"/>
  <c r="YP87" i="83"/>
  <c r="YO87" i="83"/>
  <c r="YN87" i="83"/>
  <c r="YP86" i="83"/>
  <c r="YO86" i="83"/>
  <c r="YN86" i="83"/>
  <c r="YP85" i="83"/>
  <c r="YO85" i="83"/>
  <c r="YN85" i="83"/>
  <c r="YP84" i="83"/>
  <c r="YO84" i="83"/>
  <c r="YN84" i="83"/>
  <c r="YP83" i="83"/>
  <c r="YO83" i="83"/>
  <c r="YN83" i="83"/>
  <c r="YP82" i="83"/>
  <c r="YO82" i="83"/>
  <c r="YN82" i="83"/>
  <c r="YP81" i="83"/>
  <c r="YO81" i="83"/>
  <c r="YN81" i="83"/>
  <c r="YP80" i="83"/>
  <c r="YO80" i="83"/>
  <c r="YN80" i="83"/>
  <c r="YP79" i="83"/>
  <c r="YO79" i="83"/>
  <c r="YN79" i="83"/>
  <c r="YP78" i="83"/>
  <c r="YO78" i="83"/>
  <c r="YN78" i="83"/>
  <c r="YP77" i="83"/>
  <c r="YO77" i="83"/>
  <c r="YN77" i="83"/>
  <c r="YP76" i="83"/>
  <c r="YO76" i="83"/>
  <c r="YN76" i="83"/>
  <c r="YP75" i="83"/>
  <c r="YO75" i="83"/>
  <c r="YN75" i="83"/>
  <c r="YP74" i="83"/>
  <c r="YO74" i="83"/>
  <c r="YN74" i="83"/>
  <c r="YP73" i="83"/>
  <c r="YO73" i="83"/>
  <c r="YN73" i="83"/>
  <c r="YP72" i="83"/>
  <c r="YO72" i="83"/>
  <c r="YN72" i="83"/>
  <c r="YP71" i="83"/>
  <c r="YO71" i="83"/>
  <c r="YN71" i="83"/>
  <c r="YP70" i="83"/>
  <c r="YO70" i="83"/>
  <c r="YN70" i="83"/>
  <c r="YP69" i="83"/>
  <c r="YO69" i="83"/>
  <c r="YN69" i="83"/>
  <c r="YP68" i="83"/>
  <c r="YO68" i="83"/>
  <c r="YN68" i="83"/>
  <c r="YP67" i="83"/>
  <c r="YO67" i="83"/>
  <c r="YN67" i="83"/>
  <c r="YP66" i="83"/>
  <c r="YO66" i="83"/>
  <c r="YN66" i="83"/>
  <c r="YP65" i="83"/>
  <c r="YO65" i="83"/>
  <c r="YN65" i="83"/>
  <c r="YP11" i="83"/>
  <c r="YO11" i="83"/>
  <c r="YN11" i="83"/>
  <c r="YP9" i="83"/>
  <c r="YO9" i="83"/>
  <c r="YN9" i="83"/>
  <c r="YJ1" i="83"/>
  <c r="YI110" i="83"/>
  <c r="YH110" i="83"/>
  <c r="YG110" i="83"/>
  <c r="YI109" i="83"/>
  <c r="YH109" i="83"/>
  <c r="YG109" i="83"/>
  <c r="YI108" i="83"/>
  <c r="YH108" i="83"/>
  <c r="YG108" i="83"/>
  <c r="YI107" i="83"/>
  <c r="YH107" i="83"/>
  <c r="YG107" i="83"/>
  <c r="YI106" i="83"/>
  <c r="YH106" i="83"/>
  <c r="YG106" i="83"/>
  <c r="YI105" i="83"/>
  <c r="YH105" i="83"/>
  <c r="YG105" i="83"/>
  <c r="YI104" i="83"/>
  <c r="YH104" i="83"/>
  <c r="YG104" i="83"/>
  <c r="YI103" i="83"/>
  <c r="YH103" i="83"/>
  <c r="YG103" i="83"/>
  <c r="YI102" i="83"/>
  <c r="YH102" i="83"/>
  <c r="YG102" i="83"/>
  <c r="YI101" i="83"/>
  <c r="YH101" i="83"/>
  <c r="YG101" i="83"/>
  <c r="YI100" i="83"/>
  <c r="YH100" i="83"/>
  <c r="YG100" i="83"/>
  <c r="YI99" i="83"/>
  <c r="YH99" i="83"/>
  <c r="YG99" i="83"/>
  <c r="YI98" i="83"/>
  <c r="YH98" i="83"/>
  <c r="YG98" i="83"/>
  <c r="YI97" i="83"/>
  <c r="YH97" i="83"/>
  <c r="YG97" i="83"/>
  <c r="YI96" i="83"/>
  <c r="YH96" i="83"/>
  <c r="YG96" i="83"/>
  <c r="YI95" i="83"/>
  <c r="YH95" i="83"/>
  <c r="YG95" i="83"/>
  <c r="YI94" i="83"/>
  <c r="YH94" i="83"/>
  <c r="YG94" i="83"/>
  <c r="YI93" i="83"/>
  <c r="YH93" i="83"/>
  <c r="YG93" i="83"/>
  <c r="YI92" i="83"/>
  <c r="YH92" i="83"/>
  <c r="YG92" i="83"/>
  <c r="YI91" i="83"/>
  <c r="YH91" i="83"/>
  <c r="YG91" i="83"/>
  <c r="YI90" i="83"/>
  <c r="YH90" i="83"/>
  <c r="YG90" i="83"/>
  <c r="YI89" i="83"/>
  <c r="YH89" i="83"/>
  <c r="YG89" i="83"/>
  <c r="YI88" i="83"/>
  <c r="YH88" i="83"/>
  <c r="YG88" i="83"/>
  <c r="YI87" i="83"/>
  <c r="YH87" i="83"/>
  <c r="YG87" i="83"/>
  <c r="YI86" i="83"/>
  <c r="YH86" i="83"/>
  <c r="YG86" i="83"/>
  <c r="YI85" i="83"/>
  <c r="YH85" i="83"/>
  <c r="YG85" i="83"/>
  <c r="YI84" i="83"/>
  <c r="YH84" i="83"/>
  <c r="YG84" i="83"/>
  <c r="YI83" i="83"/>
  <c r="YH83" i="83"/>
  <c r="YG83" i="83"/>
  <c r="YI82" i="83"/>
  <c r="YH82" i="83"/>
  <c r="YG82" i="83"/>
  <c r="YI81" i="83"/>
  <c r="YH81" i="83"/>
  <c r="YG81" i="83"/>
  <c r="YI80" i="83"/>
  <c r="YH80" i="83"/>
  <c r="YG80" i="83"/>
  <c r="YI79" i="83"/>
  <c r="YH79" i="83"/>
  <c r="YG79" i="83"/>
  <c r="YI78" i="83"/>
  <c r="YH78" i="83"/>
  <c r="YG78" i="83"/>
  <c r="YI77" i="83"/>
  <c r="YH77" i="83"/>
  <c r="YG77" i="83"/>
  <c r="YI76" i="83"/>
  <c r="YH76" i="83"/>
  <c r="YG76" i="83"/>
  <c r="YI75" i="83"/>
  <c r="YH75" i="83"/>
  <c r="YG75" i="83"/>
  <c r="YI74" i="83"/>
  <c r="YH74" i="83"/>
  <c r="YG74" i="83"/>
  <c r="YI73" i="83"/>
  <c r="YH73" i="83"/>
  <c r="YG73" i="83"/>
  <c r="YI72" i="83"/>
  <c r="YH72" i="83"/>
  <c r="YG72" i="83"/>
  <c r="YI71" i="83"/>
  <c r="YH71" i="83"/>
  <c r="YG71" i="83"/>
  <c r="YI70" i="83"/>
  <c r="YH70" i="83"/>
  <c r="YG70" i="83"/>
  <c r="YI69" i="83"/>
  <c r="YH69" i="83"/>
  <c r="YG69" i="83"/>
  <c r="YI68" i="83"/>
  <c r="YH68" i="83"/>
  <c r="YG68" i="83"/>
  <c r="YI67" i="83"/>
  <c r="YH67" i="83"/>
  <c r="YG67" i="83"/>
  <c r="YI66" i="83"/>
  <c r="YH66" i="83"/>
  <c r="YG66" i="83"/>
  <c r="YI65" i="83"/>
  <c r="YH65" i="83"/>
  <c r="YG65" i="83"/>
  <c r="YI64" i="83"/>
  <c r="YH64" i="83"/>
  <c r="YG64" i="83"/>
  <c r="YI63" i="83"/>
  <c r="YH63" i="83"/>
  <c r="YG63" i="83"/>
  <c r="YI62" i="83"/>
  <c r="YH62" i="83"/>
  <c r="YG62" i="83"/>
  <c r="YI61" i="83"/>
  <c r="YH61" i="83"/>
  <c r="YG61" i="83"/>
  <c r="YI60" i="83"/>
  <c r="YH60" i="83"/>
  <c r="YG60" i="83"/>
  <c r="YI59" i="83"/>
  <c r="YH59" i="83"/>
  <c r="YG59" i="83"/>
  <c r="YI58" i="83"/>
  <c r="YH58" i="83"/>
  <c r="YG58" i="83"/>
  <c r="YI57" i="83"/>
  <c r="YH57" i="83"/>
  <c r="YG57" i="83"/>
  <c r="YI56" i="83"/>
  <c r="YH56" i="83"/>
  <c r="YG56" i="83"/>
  <c r="YI55" i="83"/>
  <c r="YH55" i="83"/>
  <c r="YG55" i="83"/>
  <c r="YI54" i="83"/>
  <c r="YH54" i="83"/>
  <c r="YG54" i="83"/>
  <c r="YI53" i="83"/>
  <c r="YH53" i="83"/>
  <c r="YG53" i="83"/>
  <c r="YI52" i="83"/>
  <c r="YH52" i="83"/>
  <c r="YG52" i="83"/>
  <c r="YI51" i="83"/>
  <c r="YH51" i="83"/>
  <c r="YG51" i="83"/>
  <c r="YI50" i="83"/>
  <c r="YH50" i="83"/>
  <c r="YG50" i="83"/>
  <c r="YI11" i="83"/>
  <c r="YH11" i="83"/>
  <c r="YG11" i="83"/>
  <c r="YI9" i="83"/>
  <c r="YH9" i="83"/>
  <c r="YG9" i="83"/>
  <c r="YC1" i="83"/>
  <c r="YB110" i="83"/>
  <c r="YA110" i="83"/>
  <c r="XZ110" i="83"/>
  <c r="YB109" i="83"/>
  <c r="YA109" i="83"/>
  <c r="XZ109" i="83"/>
  <c r="YB108" i="83"/>
  <c r="YA108" i="83"/>
  <c r="XZ108" i="83"/>
  <c r="YB107" i="83"/>
  <c r="YA107" i="83"/>
  <c r="XZ107" i="83"/>
  <c r="YB106" i="83"/>
  <c r="YA106" i="83"/>
  <c r="XZ106" i="83"/>
  <c r="YB105" i="83"/>
  <c r="YA105" i="83"/>
  <c r="XZ105" i="83"/>
  <c r="YB104" i="83"/>
  <c r="YA104" i="83"/>
  <c r="XZ104" i="83"/>
  <c r="YB103" i="83"/>
  <c r="YA103" i="83"/>
  <c r="XZ103" i="83"/>
  <c r="YB102" i="83"/>
  <c r="YA102" i="83"/>
  <c r="XZ102" i="83"/>
  <c r="YB101" i="83"/>
  <c r="YA101" i="83"/>
  <c r="XZ101" i="83"/>
  <c r="YB100" i="83"/>
  <c r="YA100" i="83"/>
  <c r="XZ100" i="83"/>
  <c r="YB99" i="83"/>
  <c r="YA99" i="83"/>
  <c r="XZ99" i="83"/>
  <c r="YB98" i="83"/>
  <c r="YA98" i="83"/>
  <c r="XZ98" i="83"/>
  <c r="YB97" i="83"/>
  <c r="YA97" i="83"/>
  <c r="XZ97" i="83"/>
  <c r="YB96" i="83"/>
  <c r="YA96" i="83"/>
  <c r="XZ96" i="83"/>
  <c r="YB95" i="83"/>
  <c r="YA95" i="83"/>
  <c r="XZ95" i="83"/>
  <c r="YB94" i="83"/>
  <c r="YA94" i="83"/>
  <c r="XZ94" i="83"/>
  <c r="YB93" i="83"/>
  <c r="YA93" i="83"/>
  <c r="XZ93" i="83"/>
  <c r="YB92" i="83"/>
  <c r="YA92" i="83"/>
  <c r="XZ92" i="83"/>
  <c r="YB91" i="83"/>
  <c r="YA91" i="83"/>
  <c r="XZ91" i="83"/>
  <c r="YB90" i="83"/>
  <c r="YA90" i="83"/>
  <c r="XZ90" i="83"/>
  <c r="YB89" i="83"/>
  <c r="YA89" i="83"/>
  <c r="XZ89" i="83"/>
  <c r="YB88" i="83"/>
  <c r="YA88" i="83"/>
  <c r="XZ88" i="83"/>
  <c r="YB87" i="83"/>
  <c r="YA87" i="83"/>
  <c r="XZ87" i="83"/>
  <c r="YB86" i="83"/>
  <c r="YA86" i="83"/>
  <c r="XZ86" i="83"/>
  <c r="YB85" i="83"/>
  <c r="YA85" i="83"/>
  <c r="XZ85" i="83"/>
  <c r="YB84" i="83"/>
  <c r="YA84" i="83"/>
  <c r="XZ84" i="83"/>
  <c r="YB83" i="83"/>
  <c r="YA83" i="83"/>
  <c r="XZ83" i="83"/>
  <c r="YB82" i="83"/>
  <c r="YA82" i="83"/>
  <c r="XZ82" i="83"/>
  <c r="YB81" i="83"/>
  <c r="YA81" i="83"/>
  <c r="XZ81" i="83"/>
  <c r="YB80" i="83"/>
  <c r="YA80" i="83"/>
  <c r="XZ80" i="83"/>
  <c r="YB79" i="83"/>
  <c r="YA79" i="83"/>
  <c r="XZ79" i="83"/>
  <c r="YB78" i="83"/>
  <c r="YA78" i="83"/>
  <c r="XZ78" i="83"/>
  <c r="YB77" i="83"/>
  <c r="YA77" i="83"/>
  <c r="XZ77" i="83"/>
  <c r="YB76" i="83"/>
  <c r="YA76" i="83"/>
  <c r="XZ76" i="83"/>
  <c r="YB75" i="83"/>
  <c r="YA75" i="83"/>
  <c r="XZ75" i="83"/>
  <c r="YB74" i="83"/>
  <c r="YA74" i="83"/>
  <c r="XZ74" i="83"/>
  <c r="YB73" i="83"/>
  <c r="YA73" i="83"/>
  <c r="XZ73" i="83"/>
  <c r="YB72" i="83"/>
  <c r="YA72" i="83"/>
  <c r="XZ72" i="83"/>
  <c r="YB71" i="83"/>
  <c r="YA71" i="83"/>
  <c r="XZ71" i="83"/>
  <c r="YB70" i="83"/>
  <c r="YA70" i="83"/>
  <c r="XZ70" i="83"/>
  <c r="YB69" i="83"/>
  <c r="YA69" i="83"/>
  <c r="XZ69" i="83"/>
  <c r="YB68" i="83"/>
  <c r="YA68" i="83"/>
  <c r="XZ68" i="83"/>
  <c r="YB67" i="83"/>
  <c r="YA67" i="83"/>
  <c r="XZ67" i="83"/>
  <c r="YB66" i="83"/>
  <c r="YA66" i="83"/>
  <c r="XZ66" i="83"/>
  <c r="YB65" i="83"/>
  <c r="YA65" i="83"/>
  <c r="XZ65" i="83"/>
  <c r="YB64" i="83"/>
  <c r="YA64" i="83"/>
  <c r="XZ64" i="83"/>
  <c r="YB63" i="83"/>
  <c r="YA63" i="83"/>
  <c r="XZ63" i="83"/>
  <c r="YB62" i="83"/>
  <c r="YA62" i="83"/>
  <c r="XZ62" i="83"/>
  <c r="YB61" i="83"/>
  <c r="YA61" i="83"/>
  <c r="XZ61" i="83"/>
  <c r="YB60" i="83"/>
  <c r="YA60" i="83"/>
  <c r="XZ60" i="83"/>
  <c r="YB59" i="83"/>
  <c r="YA59" i="83"/>
  <c r="XZ59" i="83"/>
  <c r="YB58" i="83"/>
  <c r="YA58" i="83"/>
  <c r="XZ58" i="83"/>
  <c r="YB57" i="83"/>
  <c r="YA57" i="83"/>
  <c r="XZ57" i="83"/>
  <c r="YB56" i="83"/>
  <c r="YA56" i="83"/>
  <c r="XZ56" i="83"/>
  <c r="YB55" i="83"/>
  <c r="YA55" i="83"/>
  <c r="XZ55" i="83"/>
  <c r="YB54" i="83"/>
  <c r="YA54" i="83"/>
  <c r="XZ54" i="83"/>
  <c r="YB53" i="83"/>
  <c r="YA53" i="83"/>
  <c r="XZ53" i="83"/>
  <c r="YB11" i="83"/>
  <c r="YA11" i="83"/>
  <c r="XZ11" i="83"/>
  <c r="YB9" i="83"/>
  <c r="YA9" i="83"/>
  <c r="XZ9" i="83"/>
  <c r="XV1" i="83"/>
  <c r="XU110" i="83"/>
  <c r="XT110" i="83"/>
  <c r="XS110" i="83"/>
  <c r="XU109" i="83"/>
  <c r="XT109" i="83"/>
  <c r="XS109" i="83"/>
  <c r="XU108" i="83"/>
  <c r="XT108" i="83"/>
  <c r="XS108" i="83"/>
  <c r="XU107" i="83"/>
  <c r="XT107" i="83"/>
  <c r="XS107" i="83"/>
  <c r="XU106" i="83"/>
  <c r="XT106" i="83"/>
  <c r="XS106" i="83"/>
  <c r="XU105" i="83"/>
  <c r="XT105" i="83"/>
  <c r="XS105" i="83"/>
  <c r="XU104" i="83"/>
  <c r="XT104" i="83"/>
  <c r="XS104" i="83"/>
  <c r="XU103" i="83"/>
  <c r="XT103" i="83"/>
  <c r="XS103" i="83"/>
  <c r="XU102" i="83"/>
  <c r="XT102" i="83"/>
  <c r="XS102" i="83"/>
  <c r="XU101" i="83"/>
  <c r="XT101" i="83"/>
  <c r="XS101" i="83"/>
  <c r="XU100" i="83"/>
  <c r="XT100" i="83"/>
  <c r="XS100" i="83"/>
  <c r="XU99" i="83"/>
  <c r="XT99" i="83"/>
  <c r="XS99" i="83"/>
  <c r="XU98" i="83"/>
  <c r="XT98" i="83"/>
  <c r="XS98" i="83"/>
  <c r="XU97" i="83"/>
  <c r="XT97" i="83"/>
  <c r="XS97" i="83"/>
  <c r="XU96" i="83"/>
  <c r="XT96" i="83"/>
  <c r="XS96" i="83"/>
  <c r="XU95" i="83"/>
  <c r="XT95" i="83"/>
  <c r="XS95" i="83"/>
  <c r="XU94" i="83"/>
  <c r="XT94" i="83"/>
  <c r="XS94" i="83"/>
  <c r="XU93" i="83"/>
  <c r="XT93" i="83"/>
  <c r="XS93" i="83"/>
  <c r="XU92" i="83"/>
  <c r="XT92" i="83"/>
  <c r="XS92" i="83"/>
  <c r="XU91" i="83"/>
  <c r="XT91" i="83"/>
  <c r="XS91" i="83"/>
  <c r="XU90" i="83"/>
  <c r="XT90" i="83"/>
  <c r="XS90" i="83"/>
  <c r="XU89" i="83"/>
  <c r="XT89" i="83"/>
  <c r="XS89" i="83"/>
  <c r="XU88" i="83"/>
  <c r="XT88" i="83"/>
  <c r="XS88" i="83"/>
  <c r="XU87" i="83"/>
  <c r="XT87" i="83"/>
  <c r="XS87" i="83"/>
  <c r="XU86" i="83"/>
  <c r="XT86" i="83"/>
  <c r="XS86" i="83"/>
  <c r="XU85" i="83"/>
  <c r="XT85" i="83"/>
  <c r="XS85" i="83"/>
  <c r="XU84" i="83"/>
  <c r="XT84" i="83"/>
  <c r="XS84" i="83"/>
  <c r="XU83" i="83"/>
  <c r="XT83" i="83"/>
  <c r="XS83" i="83"/>
  <c r="XU82" i="83"/>
  <c r="XT82" i="83"/>
  <c r="XS82" i="83"/>
  <c r="XU81" i="83"/>
  <c r="XT81" i="83"/>
  <c r="XS81" i="83"/>
  <c r="XU80" i="83"/>
  <c r="XT80" i="83"/>
  <c r="XS80" i="83"/>
  <c r="XU79" i="83"/>
  <c r="XT79" i="83"/>
  <c r="XS79" i="83"/>
  <c r="XU78" i="83"/>
  <c r="XT78" i="83"/>
  <c r="XS78" i="83"/>
  <c r="XU77" i="83"/>
  <c r="XT77" i="83"/>
  <c r="XS77" i="83"/>
  <c r="XU76" i="83"/>
  <c r="XT76" i="83"/>
  <c r="XS76" i="83"/>
  <c r="XU75" i="83"/>
  <c r="XT75" i="83"/>
  <c r="XS75" i="83"/>
  <c r="XU74" i="83"/>
  <c r="XT74" i="83"/>
  <c r="XS74" i="83"/>
  <c r="XU73" i="83"/>
  <c r="XT73" i="83"/>
  <c r="XS73" i="83"/>
  <c r="XU72" i="83"/>
  <c r="XT72" i="83"/>
  <c r="XS72" i="83"/>
  <c r="XU71" i="83"/>
  <c r="XT71" i="83"/>
  <c r="XS71" i="83"/>
  <c r="XU70" i="83"/>
  <c r="XT70" i="83"/>
  <c r="XS70" i="83"/>
  <c r="XU69" i="83"/>
  <c r="XT69" i="83"/>
  <c r="XS69" i="83"/>
  <c r="XU68" i="83"/>
  <c r="XT68" i="83"/>
  <c r="XS68" i="83"/>
  <c r="XU67" i="83"/>
  <c r="XT67" i="83"/>
  <c r="XS67" i="83"/>
  <c r="XU66" i="83"/>
  <c r="XT66" i="83"/>
  <c r="XS66" i="83"/>
  <c r="XU65" i="83"/>
  <c r="XT65" i="83"/>
  <c r="XS65" i="83"/>
  <c r="XU64" i="83"/>
  <c r="XT64" i="83"/>
  <c r="XS64" i="83"/>
  <c r="XU63" i="83"/>
  <c r="XT63" i="83"/>
  <c r="XS63" i="83"/>
  <c r="XU62" i="83"/>
  <c r="XT62" i="83"/>
  <c r="XS62" i="83"/>
  <c r="XU61" i="83"/>
  <c r="XT61" i="83"/>
  <c r="XS61" i="83"/>
  <c r="XU11" i="83"/>
  <c r="XT11" i="83"/>
  <c r="XS11" i="83"/>
  <c r="XU9" i="83"/>
  <c r="XT9" i="83"/>
  <c r="XS9" i="83"/>
  <c r="XO1" i="83"/>
  <c r="XN110" i="83"/>
  <c r="XM110" i="83"/>
  <c r="XL110" i="83"/>
  <c r="XN109" i="83"/>
  <c r="XM109" i="83"/>
  <c r="XL109" i="83"/>
  <c r="XN108" i="83"/>
  <c r="XM108" i="83"/>
  <c r="XL108" i="83"/>
  <c r="XN107" i="83"/>
  <c r="XM107" i="83"/>
  <c r="XL107" i="83"/>
  <c r="XN106" i="83"/>
  <c r="XM106" i="83"/>
  <c r="XL106" i="83"/>
  <c r="XN105" i="83"/>
  <c r="XM105" i="83"/>
  <c r="XL105" i="83"/>
  <c r="XN104" i="83"/>
  <c r="XM104" i="83"/>
  <c r="XL104" i="83"/>
  <c r="XN103" i="83"/>
  <c r="XM103" i="83"/>
  <c r="XL103" i="83"/>
  <c r="XN102" i="83"/>
  <c r="XM102" i="83"/>
  <c r="XL102" i="83"/>
  <c r="XN101" i="83"/>
  <c r="XM101" i="83"/>
  <c r="XL101" i="83"/>
  <c r="XN100" i="83"/>
  <c r="XM100" i="83"/>
  <c r="XL100" i="83"/>
  <c r="XN99" i="83"/>
  <c r="XM99" i="83"/>
  <c r="XL99" i="83"/>
  <c r="XN98" i="83"/>
  <c r="XM98" i="83"/>
  <c r="XL98" i="83"/>
  <c r="XN97" i="83"/>
  <c r="XM97" i="83"/>
  <c r="XL97" i="83"/>
  <c r="XN96" i="83"/>
  <c r="XM96" i="83"/>
  <c r="XL96" i="83"/>
  <c r="XN95" i="83"/>
  <c r="XM95" i="83"/>
  <c r="XL95" i="83"/>
  <c r="XN94" i="83"/>
  <c r="XM94" i="83"/>
  <c r="XL94" i="83"/>
  <c r="XN93" i="83"/>
  <c r="XM93" i="83"/>
  <c r="XL93" i="83"/>
  <c r="XN92" i="83"/>
  <c r="XM92" i="83"/>
  <c r="XL92" i="83"/>
  <c r="XN91" i="83"/>
  <c r="XM91" i="83"/>
  <c r="XL91" i="83"/>
  <c r="XN90" i="83"/>
  <c r="XM90" i="83"/>
  <c r="XL90" i="83"/>
  <c r="XN89" i="83"/>
  <c r="XM89" i="83"/>
  <c r="XL89" i="83"/>
  <c r="XN88" i="83"/>
  <c r="XM88" i="83"/>
  <c r="XL88" i="83"/>
  <c r="XN87" i="83"/>
  <c r="XM87" i="83"/>
  <c r="XL87" i="83"/>
  <c r="XN86" i="83"/>
  <c r="XM86" i="83"/>
  <c r="XL86" i="83"/>
  <c r="XN85" i="83"/>
  <c r="XM85" i="83"/>
  <c r="XL85" i="83"/>
  <c r="XN84" i="83"/>
  <c r="XM84" i="83"/>
  <c r="XL84" i="83"/>
  <c r="XN83" i="83"/>
  <c r="XM83" i="83"/>
  <c r="XL83" i="83"/>
  <c r="XN82" i="83"/>
  <c r="XM82" i="83"/>
  <c r="XL82" i="83"/>
  <c r="XN81" i="83"/>
  <c r="XM81" i="83"/>
  <c r="XL81" i="83"/>
  <c r="XN80" i="83"/>
  <c r="XM80" i="83"/>
  <c r="XL80" i="83"/>
  <c r="XN79" i="83"/>
  <c r="XM79" i="83"/>
  <c r="XL79" i="83"/>
  <c r="XN78" i="83"/>
  <c r="XM78" i="83"/>
  <c r="XL78" i="83"/>
  <c r="XN77" i="83"/>
  <c r="XM77" i="83"/>
  <c r="XL77" i="83"/>
  <c r="XN76" i="83"/>
  <c r="XM76" i="83"/>
  <c r="XL76" i="83"/>
  <c r="XN75" i="83"/>
  <c r="XM75" i="83"/>
  <c r="XL75" i="83"/>
  <c r="XN74" i="83"/>
  <c r="XM74" i="83"/>
  <c r="XL74" i="83"/>
  <c r="XN73" i="83"/>
  <c r="XM73" i="83"/>
  <c r="XL73" i="83"/>
  <c r="XN72" i="83"/>
  <c r="XM72" i="83"/>
  <c r="XL72" i="83"/>
  <c r="XN71" i="83"/>
  <c r="XM71" i="83"/>
  <c r="XL71" i="83"/>
  <c r="XN70" i="83"/>
  <c r="XM70" i="83"/>
  <c r="XL70" i="83"/>
  <c r="XN69" i="83"/>
  <c r="XM69" i="83"/>
  <c r="XL69" i="83"/>
  <c r="XN68" i="83"/>
  <c r="XM68" i="83"/>
  <c r="XL68" i="83"/>
  <c r="XN67" i="83"/>
  <c r="XM67" i="83"/>
  <c r="XL67" i="83"/>
  <c r="XN66" i="83"/>
  <c r="XM66" i="83"/>
  <c r="XL66" i="83"/>
  <c r="XN65" i="83"/>
  <c r="XM65" i="83"/>
  <c r="XL65" i="83"/>
  <c r="XN64" i="83"/>
  <c r="XM64" i="83"/>
  <c r="XL64" i="83"/>
  <c r="XN63" i="83"/>
  <c r="XM63" i="83"/>
  <c r="XL63" i="83"/>
  <c r="XN62" i="83"/>
  <c r="XM62" i="83"/>
  <c r="XL62" i="83"/>
  <c r="XN61" i="83"/>
  <c r="XM61" i="83"/>
  <c r="XL61" i="83"/>
  <c r="XN60" i="83"/>
  <c r="XM60" i="83"/>
  <c r="XL60" i="83"/>
  <c r="XN59" i="83"/>
  <c r="XM59" i="83"/>
  <c r="XL59" i="83"/>
  <c r="XN58" i="83"/>
  <c r="XM58" i="83"/>
  <c r="XL58" i="83"/>
  <c r="XN57" i="83"/>
  <c r="XM57" i="83"/>
  <c r="XL57" i="83"/>
  <c r="XN56" i="83"/>
  <c r="XM56" i="83"/>
  <c r="XL56" i="83"/>
  <c r="XN55" i="83"/>
  <c r="XM55" i="83"/>
  <c r="XL55" i="83"/>
  <c r="XN54" i="83"/>
  <c r="XM54" i="83"/>
  <c r="XL54" i="83"/>
  <c r="XN53" i="83"/>
  <c r="XM53" i="83"/>
  <c r="XL53" i="83"/>
  <c r="XN52" i="83"/>
  <c r="XM52" i="83"/>
  <c r="XL52" i="83"/>
  <c r="XN51" i="83"/>
  <c r="XM51" i="83"/>
  <c r="XL51" i="83"/>
  <c r="XN50" i="83"/>
  <c r="XM50" i="83"/>
  <c r="XL50" i="83"/>
  <c r="XN11" i="83"/>
  <c r="XM11" i="83"/>
  <c r="XL11" i="83"/>
  <c r="XN9" i="83"/>
  <c r="XM9" i="83"/>
  <c r="XL9" i="83"/>
  <c r="XM1" i="83"/>
  <c r="XL1" i="83"/>
  <c r="XH1" i="83"/>
  <c r="XN1" i="83" s="1"/>
  <c r="XG110" i="83"/>
  <c r="XF110" i="83"/>
  <c r="XE110" i="83"/>
  <c r="XG109" i="83"/>
  <c r="XF109" i="83"/>
  <c r="XE109" i="83"/>
  <c r="XG108" i="83"/>
  <c r="XF108" i="83"/>
  <c r="XE108" i="83"/>
  <c r="XG107" i="83"/>
  <c r="XF107" i="83"/>
  <c r="XE107" i="83"/>
  <c r="XG106" i="83"/>
  <c r="XF106" i="83"/>
  <c r="XE106" i="83"/>
  <c r="XG105" i="83"/>
  <c r="XF105" i="83"/>
  <c r="XE105" i="83"/>
  <c r="XG104" i="83"/>
  <c r="XF104" i="83"/>
  <c r="XE104" i="83"/>
  <c r="XG103" i="83"/>
  <c r="XF103" i="83"/>
  <c r="XE103" i="83"/>
  <c r="XG102" i="83"/>
  <c r="XF102" i="83"/>
  <c r="XE102" i="83"/>
  <c r="XG101" i="83"/>
  <c r="XF101" i="83"/>
  <c r="XE101" i="83"/>
  <c r="XG100" i="83"/>
  <c r="XF100" i="83"/>
  <c r="XE100" i="83"/>
  <c r="XG99" i="83"/>
  <c r="XF99" i="83"/>
  <c r="XE99" i="83"/>
  <c r="XG98" i="83"/>
  <c r="XF98" i="83"/>
  <c r="XE98" i="83"/>
  <c r="XG97" i="83"/>
  <c r="XF97" i="83"/>
  <c r="XE97" i="83"/>
  <c r="XG96" i="83"/>
  <c r="XF96" i="83"/>
  <c r="XE96" i="83"/>
  <c r="XG95" i="83"/>
  <c r="XF95" i="83"/>
  <c r="XE95" i="83"/>
  <c r="XG94" i="83"/>
  <c r="XF94" i="83"/>
  <c r="XE94" i="83"/>
  <c r="XG93" i="83"/>
  <c r="XF93" i="83"/>
  <c r="XE93" i="83"/>
  <c r="XG92" i="83"/>
  <c r="XF92" i="83"/>
  <c r="XE92" i="83"/>
  <c r="XG91" i="83"/>
  <c r="XF91" i="83"/>
  <c r="XE91" i="83"/>
  <c r="XG90" i="83"/>
  <c r="XF90" i="83"/>
  <c r="XE90" i="83"/>
  <c r="XG89" i="83"/>
  <c r="XF89" i="83"/>
  <c r="XE89" i="83"/>
  <c r="XG88" i="83"/>
  <c r="XF88" i="83"/>
  <c r="XE88" i="83"/>
  <c r="XG87" i="83"/>
  <c r="XF87" i="83"/>
  <c r="XE87" i="83"/>
  <c r="XG86" i="83"/>
  <c r="XF86" i="83"/>
  <c r="XE86" i="83"/>
  <c r="XG85" i="83"/>
  <c r="XF85" i="83"/>
  <c r="XE85" i="83"/>
  <c r="XG84" i="83"/>
  <c r="XF84" i="83"/>
  <c r="XE84" i="83"/>
  <c r="XG83" i="83"/>
  <c r="XF83" i="83"/>
  <c r="XE83" i="83"/>
  <c r="XG82" i="83"/>
  <c r="XF82" i="83"/>
  <c r="XE82" i="83"/>
  <c r="XG81" i="83"/>
  <c r="XF81" i="83"/>
  <c r="XE81" i="83"/>
  <c r="XG80" i="83"/>
  <c r="XF80" i="83"/>
  <c r="XE80" i="83"/>
  <c r="XG79" i="83"/>
  <c r="XF79" i="83"/>
  <c r="XE79" i="83"/>
  <c r="XG78" i="83"/>
  <c r="XF78" i="83"/>
  <c r="XE78" i="83"/>
  <c r="XG77" i="83"/>
  <c r="XF77" i="83"/>
  <c r="XE77" i="83"/>
  <c r="XG76" i="83"/>
  <c r="XF76" i="83"/>
  <c r="XE76" i="83"/>
  <c r="XG75" i="83"/>
  <c r="XF75" i="83"/>
  <c r="XE75" i="83"/>
  <c r="XG74" i="83"/>
  <c r="XF74" i="83"/>
  <c r="XE74" i="83"/>
  <c r="XG73" i="83"/>
  <c r="XF73" i="83"/>
  <c r="XE73" i="83"/>
  <c r="XG72" i="83"/>
  <c r="XF72" i="83"/>
  <c r="XE72" i="83"/>
  <c r="XG71" i="83"/>
  <c r="XF71" i="83"/>
  <c r="XE71" i="83"/>
  <c r="XG70" i="83"/>
  <c r="XF70" i="83"/>
  <c r="XE70" i="83"/>
  <c r="XG69" i="83"/>
  <c r="XF69" i="83"/>
  <c r="XE69" i="83"/>
  <c r="XG68" i="83"/>
  <c r="XF68" i="83"/>
  <c r="XE68" i="83"/>
  <c r="XG67" i="83"/>
  <c r="XF67" i="83"/>
  <c r="XE67" i="83"/>
  <c r="XG11" i="83"/>
  <c r="XF11" i="83"/>
  <c r="XE11" i="83"/>
  <c r="XG9" i="83"/>
  <c r="XF9" i="83"/>
  <c r="XE9" i="83"/>
  <c r="XA1" i="83"/>
  <c r="XG1" i="83" s="1"/>
  <c r="WZ110" i="83"/>
  <c r="WY110" i="83"/>
  <c r="WX110" i="83"/>
  <c r="WZ109" i="83"/>
  <c r="WY109" i="83"/>
  <c r="WX109" i="83"/>
  <c r="WZ108" i="83"/>
  <c r="WY108" i="83"/>
  <c r="WX108" i="83"/>
  <c r="WZ107" i="83"/>
  <c r="WY107" i="83"/>
  <c r="WX107" i="83"/>
  <c r="WZ106" i="83"/>
  <c r="WY106" i="83"/>
  <c r="WX106" i="83"/>
  <c r="WZ105" i="83"/>
  <c r="WY105" i="83"/>
  <c r="WX105" i="83"/>
  <c r="WZ104" i="83"/>
  <c r="WY104" i="83"/>
  <c r="WX104" i="83"/>
  <c r="WZ103" i="83"/>
  <c r="WY103" i="83"/>
  <c r="WX103" i="83"/>
  <c r="WZ102" i="83"/>
  <c r="WY102" i="83"/>
  <c r="WX102" i="83"/>
  <c r="WZ101" i="83"/>
  <c r="WY101" i="83"/>
  <c r="WX101" i="83"/>
  <c r="WZ100" i="83"/>
  <c r="WY100" i="83"/>
  <c r="WX100" i="83"/>
  <c r="WZ99" i="83"/>
  <c r="WY99" i="83"/>
  <c r="WX99" i="83"/>
  <c r="WZ98" i="83"/>
  <c r="WY98" i="83"/>
  <c r="WX98" i="83"/>
  <c r="WZ97" i="83"/>
  <c r="WY97" i="83"/>
  <c r="WX97" i="83"/>
  <c r="WZ96" i="83"/>
  <c r="WY96" i="83"/>
  <c r="WX96" i="83"/>
  <c r="WZ95" i="83"/>
  <c r="WY95" i="83"/>
  <c r="WX95" i="83"/>
  <c r="WZ94" i="83"/>
  <c r="WY94" i="83"/>
  <c r="WX94" i="83"/>
  <c r="WZ93" i="83"/>
  <c r="WY93" i="83"/>
  <c r="WX93" i="83"/>
  <c r="WZ92" i="83"/>
  <c r="WY92" i="83"/>
  <c r="WX92" i="83"/>
  <c r="WZ91" i="83"/>
  <c r="WY91" i="83"/>
  <c r="WX91" i="83"/>
  <c r="WZ90" i="83"/>
  <c r="WY90" i="83"/>
  <c r="WX90" i="83"/>
  <c r="WZ89" i="83"/>
  <c r="WY89" i="83"/>
  <c r="WX89" i="83"/>
  <c r="WZ88" i="83"/>
  <c r="WY88" i="83"/>
  <c r="WX88" i="83"/>
  <c r="WZ87" i="83"/>
  <c r="WY87" i="83"/>
  <c r="WX87" i="83"/>
  <c r="WZ86" i="83"/>
  <c r="WY86" i="83"/>
  <c r="WX86" i="83"/>
  <c r="WZ85" i="83"/>
  <c r="WY85" i="83"/>
  <c r="WX85" i="83"/>
  <c r="WZ84" i="83"/>
  <c r="WY84" i="83"/>
  <c r="WX84" i="83"/>
  <c r="WZ83" i="83"/>
  <c r="WY83" i="83"/>
  <c r="WX83" i="83"/>
  <c r="WZ82" i="83"/>
  <c r="WY82" i="83"/>
  <c r="WX82" i="83"/>
  <c r="WZ81" i="83"/>
  <c r="WY81" i="83"/>
  <c r="WX81" i="83"/>
  <c r="WZ80" i="83"/>
  <c r="WY80" i="83"/>
  <c r="WX80" i="83"/>
  <c r="WZ79" i="83"/>
  <c r="WY79" i="83"/>
  <c r="WX79" i="83"/>
  <c r="WZ78" i="83"/>
  <c r="WY78" i="83"/>
  <c r="WX78" i="83"/>
  <c r="WZ77" i="83"/>
  <c r="WY77" i="83"/>
  <c r="WX77" i="83"/>
  <c r="WZ76" i="83"/>
  <c r="WY76" i="83"/>
  <c r="WX76" i="83"/>
  <c r="WZ75" i="83"/>
  <c r="WY75" i="83"/>
  <c r="WX75" i="83"/>
  <c r="WZ74" i="83"/>
  <c r="WY74" i="83"/>
  <c r="WX74" i="83"/>
  <c r="WZ73" i="83"/>
  <c r="WY73" i="83"/>
  <c r="WX73" i="83"/>
  <c r="WZ72" i="83"/>
  <c r="WY72" i="83"/>
  <c r="WX72" i="83"/>
  <c r="WZ71" i="83"/>
  <c r="WY71" i="83"/>
  <c r="WX71" i="83"/>
  <c r="WZ70" i="83"/>
  <c r="WY70" i="83"/>
  <c r="WX70" i="83"/>
  <c r="WZ69" i="83"/>
  <c r="WY69" i="83"/>
  <c r="WX69" i="83"/>
  <c r="WZ68" i="83"/>
  <c r="WY68" i="83"/>
  <c r="WX68" i="83"/>
  <c r="WZ67" i="83"/>
  <c r="WY67" i="83"/>
  <c r="WX67" i="83"/>
  <c r="WZ66" i="83"/>
  <c r="WY66" i="83"/>
  <c r="WX66" i="83"/>
  <c r="WZ65" i="83"/>
  <c r="WY65" i="83"/>
  <c r="WX65" i="83"/>
  <c r="WZ64" i="83"/>
  <c r="WY64" i="83"/>
  <c r="WX64" i="83"/>
  <c r="WZ63" i="83"/>
  <c r="WY63" i="83"/>
  <c r="WX63" i="83"/>
  <c r="WZ62" i="83"/>
  <c r="WY62" i="83"/>
  <c r="WX62" i="83"/>
  <c r="WZ11" i="83"/>
  <c r="WY11" i="83"/>
  <c r="WX11" i="83"/>
  <c r="WZ9" i="83"/>
  <c r="WY9" i="83"/>
  <c r="WX9" i="83"/>
  <c r="WT1" i="83"/>
  <c r="WS110" i="83"/>
  <c r="WR110" i="83"/>
  <c r="WQ110" i="83"/>
  <c r="WS109" i="83"/>
  <c r="WR109" i="83"/>
  <c r="WQ109" i="83"/>
  <c r="WS108" i="83"/>
  <c r="WR108" i="83"/>
  <c r="WQ108" i="83"/>
  <c r="WS107" i="83"/>
  <c r="WR107" i="83"/>
  <c r="WQ107" i="83"/>
  <c r="WS106" i="83"/>
  <c r="WR106" i="83"/>
  <c r="WQ106" i="83"/>
  <c r="WS105" i="83"/>
  <c r="WR105" i="83"/>
  <c r="WQ105" i="83"/>
  <c r="WS104" i="83"/>
  <c r="WR104" i="83"/>
  <c r="WQ104" i="83"/>
  <c r="WS103" i="83"/>
  <c r="WR103" i="83"/>
  <c r="WQ103" i="83"/>
  <c r="WS102" i="83"/>
  <c r="WR102" i="83"/>
  <c r="WQ102" i="83"/>
  <c r="WS101" i="83"/>
  <c r="WR101" i="83"/>
  <c r="WQ101" i="83"/>
  <c r="WS100" i="83"/>
  <c r="WR100" i="83"/>
  <c r="WQ100" i="83"/>
  <c r="WS99" i="83"/>
  <c r="WR99" i="83"/>
  <c r="WQ99" i="83"/>
  <c r="WS98" i="83"/>
  <c r="WR98" i="83"/>
  <c r="WQ98" i="83"/>
  <c r="WS97" i="83"/>
  <c r="WR97" i="83"/>
  <c r="WQ97" i="83"/>
  <c r="WS96" i="83"/>
  <c r="WR96" i="83"/>
  <c r="WQ96" i="83"/>
  <c r="WS95" i="83"/>
  <c r="WR95" i="83"/>
  <c r="WQ95" i="83"/>
  <c r="WS94" i="83"/>
  <c r="WR94" i="83"/>
  <c r="WQ94" i="83"/>
  <c r="WS93" i="83"/>
  <c r="WR93" i="83"/>
  <c r="WQ93" i="83"/>
  <c r="WS92" i="83"/>
  <c r="WR92" i="83"/>
  <c r="WQ92" i="83"/>
  <c r="WS91" i="83"/>
  <c r="WR91" i="83"/>
  <c r="WQ91" i="83"/>
  <c r="WS90" i="83"/>
  <c r="WR90" i="83"/>
  <c r="WQ90" i="83"/>
  <c r="WS89" i="83"/>
  <c r="WR89" i="83"/>
  <c r="WQ89" i="83"/>
  <c r="WS88" i="83"/>
  <c r="WR88" i="83"/>
  <c r="WQ88" i="83"/>
  <c r="WS87" i="83"/>
  <c r="WR87" i="83"/>
  <c r="WQ87" i="83"/>
  <c r="WS86" i="83"/>
  <c r="WR86" i="83"/>
  <c r="WQ86" i="83"/>
  <c r="WS85" i="83"/>
  <c r="WR85" i="83"/>
  <c r="WQ85" i="83"/>
  <c r="WS84" i="83"/>
  <c r="WR84" i="83"/>
  <c r="WQ84" i="83"/>
  <c r="WS83" i="83"/>
  <c r="WR83" i="83"/>
  <c r="WQ83" i="83"/>
  <c r="WS82" i="83"/>
  <c r="WR82" i="83"/>
  <c r="WQ82" i="83"/>
  <c r="WS81" i="83"/>
  <c r="WR81" i="83"/>
  <c r="WQ81" i="83"/>
  <c r="WS80" i="83"/>
  <c r="WR80" i="83"/>
  <c r="WQ80" i="83"/>
  <c r="WS79" i="83"/>
  <c r="WR79" i="83"/>
  <c r="WQ79" i="83"/>
  <c r="WS78" i="83"/>
  <c r="WR78" i="83"/>
  <c r="WQ78" i="83"/>
  <c r="WS77" i="83"/>
  <c r="WR77" i="83"/>
  <c r="WQ77" i="83"/>
  <c r="WS76" i="83"/>
  <c r="WR76" i="83"/>
  <c r="WQ76" i="83"/>
  <c r="WS75" i="83"/>
  <c r="WR75" i="83"/>
  <c r="WQ75" i="83"/>
  <c r="WS74" i="83"/>
  <c r="WR74" i="83"/>
  <c r="WQ74" i="83"/>
  <c r="WS73" i="83"/>
  <c r="WR73" i="83"/>
  <c r="WQ73" i="83"/>
  <c r="WS72" i="83"/>
  <c r="WR72" i="83"/>
  <c r="WQ72" i="83"/>
  <c r="WS71" i="83"/>
  <c r="WR71" i="83"/>
  <c r="WQ71" i="83"/>
  <c r="WS70" i="83"/>
  <c r="WR70" i="83"/>
  <c r="WQ70" i="83"/>
  <c r="WS69" i="83"/>
  <c r="WR69" i="83"/>
  <c r="WQ69" i="83"/>
  <c r="WS68" i="83"/>
  <c r="WR68" i="83"/>
  <c r="WQ68" i="83"/>
  <c r="WS67" i="83"/>
  <c r="WR67" i="83"/>
  <c r="WQ67" i="83"/>
  <c r="WS66" i="83"/>
  <c r="WR66" i="83"/>
  <c r="WQ66" i="83"/>
  <c r="WS65" i="83"/>
  <c r="WR65" i="83"/>
  <c r="WQ65" i="83"/>
  <c r="WS64" i="83"/>
  <c r="WR64" i="83"/>
  <c r="WQ64" i="83"/>
  <c r="WS63" i="83"/>
  <c r="WR63" i="83"/>
  <c r="WQ63" i="83"/>
  <c r="WS62" i="83"/>
  <c r="WR62" i="83"/>
  <c r="WQ62" i="83"/>
  <c r="WS61" i="83"/>
  <c r="WR61" i="83"/>
  <c r="WQ61" i="83"/>
  <c r="WS60" i="83"/>
  <c r="WR60" i="83"/>
  <c r="WQ60" i="83"/>
  <c r="WS59" i="83"/>
  <c r="WR59" i="83"/>
  <c r="WQ59" i="83"/>
  <c r="WS58" i="83"/>
  <c r="WR58" i="83"/>
  <c r="WQ58" i="83"/>
  <c r="WS57" i="83"/>
  <c r="WR57" i="83"/>
  <c r="WQ57" i="83"/>
  <c r="WS56" i="83"/>
  <c r="WR56" i="83"/>
  <c r="WQ56" i="83"/>
  <c r="WS55" i="83"/>
  <c r="WR55" i="83"/>
  <c r="WQ55" i="83"/>
  <c r="WS54" i="83"/>
  <c r="WR54" i="83"/>
  <c r="WQ54" i="83"/>
  <c r="WS53" i="83"/>
  <c r="WR53" i="83"/>
  <c r="WQ53" i="83"/>
  <c r="WS52" i="83"/>
  <c r="WR52" i="83"/>
  <c r="WQ52" i="83"/>
  <c r="WS51" i="83"/>
  <c r="WR51" i="83"/>
  <c r="WQ51" i="83"/>
  <c r="WS50" i="83"/>
  <c r="WR50" i="83"/>
  <c r="WQ50" i="83"/>
  <c r="WS49" i="83"/>
  <c r="WR49" i="83"/>
  <c r="WQ49" i="83"/>
  <c r="WS48" i="83"/>
  <c r="WR48" i="83"/>
  <c r="WQ48" i="83"/>
  <c r="WS47" i="83"/>
  <c r="WR47" i="83"/>
  <c r="WQ47" i="83"/>
  <c r="WS46" i="83"/>
  <c r="WR46" i="83"/>
  <c r="WQ46" i="83"/>
  <c r="WS45" i="83"/>
  <c r="WR45" i="83"/>
  <c r="WQ45" i="83"/>
  <c r="WS44" i="83"/>
  <c r="WR44" i="83"/>
  <c r="WQ44" i="83"/>
  <c r="WS43" i="83"/>
  <c r="WR43" i="83"/>
  <c r="WQ43" i="83"/>
  <c r="WS42" i="83"/>
  <c r="WR42" i="83"/>
  <c r="WQ42" i="83"/>
  <c r="WS41" i="83"/>
  <c r="WR41" i="83"/>
  <c r="WQ41" i="83"/>
  <c r="WS40" i="83"/>
  <c r="WR40" i="83"/>
  <c r="WQ40" i="83"/>
  <c r="WS39" i="83"/>
  <c r="WR39" i="83"/>
  <c r="WQ39" i="83"/>
  <c r="WS11" i="83"/>
  <c r="WR11" i="83"/>
  <c r="WQ11" i="83"/>
  <c r="WS9" i="83"/>
  <c r="WR9" i="83"/>
  <c r="WQ9" i="83"/>
  <c r="WS1" i="83"/>
  <c r="WR1" i="83"/>
  <c r="WQ1" i="83"/>
  <c r="WM1" i="83"/>
  <c r="WL110" i="83"/>
  <c r="WK110" i="83"/>
  <c r="WJ110" i="83"/>
  <c r="WL109" i="83"/>
  <c r="WK109" i="83"/>
  <c r="WJ109" i="83"/>
  <c r="WL108" i="83"/>
  <c r="WK108" i="83"/>
  <c r="WJ108" i="83"/>
  <c r="WL107" i="83"/>
  <c r="WK107" i="83"/>
  <c r="WJ107" i="83"/>
  <c r="WL106" i="83"/>
  <c r="WK106" i="83"/>
  <c r="WJ106" i="83"/>
  <c r="WL105" i="83"/>
  <c r="WK105" i="83"/>
  <c r="WJ105" i="83"/>
  <c r="WL104" i="83"/>
  <c r="WK104" i="83"/>
  <c r="WJ104" i="83"/>
  <c r="WL103" i="83"/>
  <c r="WK103" i="83"/>
  <c r="WJ103" i="83"/>
  <c r="WL102" i="83"/>
  <c r="WK102" i="83"/>
  <c r="WJ102" i="83"/>
  <c r="WL101" i="83"/>
  <c r="WK101" i="83"/>
  <c r="WJ101" i="83"/>
  <c r="WL100" i="83"/>
  <c r="WK100" i="83"/>
  <c r="WJ100" i="83"/>
  <c r="WL99" i="83"/>
  <c r="WK99" i="83"/>
  <c r="WJ99" i="83"/>
  <c r="WL98" i="83"/>
  <c r="WK98" i="83"/>
  <c r="WJ98" i="83"/>
  <c r="WL97" i="83"/>
  <c r="WK97" i="83"/>
  <c r="WJ97" i="83"/>
  <c r="WL96" i="83"/>
  <c r="WK96" i="83"/>
  <c r="WJ96" i="83"/>
  <c r="WL95" i="83"/>
  <c r="WK95" i="83"/>
  <c r="WJ95" i="83"/>
  <c r="WL94" i="83"/>
  <c r="WK94" i="83"/>
  <c r="WJ94" i="83"/>
  <c r="WL93" i="83"/>
  <c r="WK93" i="83"/>
  <c r="WJ93" i="83"/>
  <c r="WL92" i="83"/>
  <c r="WK92" i="83"/>
  <c r="WJ92" i="83"/>
  <c r="WL91" i="83"/>
  <c r="WK91" i="83"/>
  <c r="WJ91" i="83"/>
  <c r="WL90" i="83"/>
  <c r="WK90" i="83"/>
  <c r="WJ90" i="83"/>
  <c r="WL89" i="83"/>
  <c r="WK89" i="83"/>
  <c r="WJ89" i="83"/>
  <c r="WL88" i="83"/>
  <c r="WK88" i="83"/>
  <c r="WJ88" i="83"/>
  <c r="WL87" i="83"/>
  <c r="WK87" i="83"/>
  <c r="WJ87" i="83"/>
  <c r="WL86" i="83"/>
  <c r="WK86" i="83"/>
  <c r="WJ86" i="83"/>
  <c r="WL85" i="83"/>
  <c r="WK85" i="83"/>
  <c r="WJ85" i="83"/>
  <c r="WL84" i="83"/>
  <c r="WK84" i="83"/>
  <c r="WJ84" i="83"/>
  <c r="WL83" i="83"/>
  <c r="WK83" i="83"/>
  <c r="WJ83" i="83"/>
  <c r="WL82" i="83"/>
  <c r="WK82" i="83"/>
  <c r="WJ82" i="83"/>
  <c r="WL81" i="83"/>
  <c r="WK81" i="83"/>
  <c r="WJ81" i="83"/>
  <c r="WL80" i="83"/>
  <c r="WK80" i="83"/>
  <c r="WJ80" i="83"/>
  <c r="WL79" i="83"/>
  <c r="WK79" i="83"/>
  <c r="WJ79" i="83"/>
  <c r="WL78" i="83"/>
  <c r="WK78" i="83"/>
  <c r="WJ78" i="83"/>
  <c r="WL77" i="83"/>
  <c r="WK77" i="83"/>
  <c r="WJ77" i="83"/>
  <c r="WL76" i="83"/>
  <c r="WK76" i="83"/>
  <c r="WJ76" i="83"/>
  <c r="WL75" i="83"/>
  <c r="WK75" i="83"/>
  <c r="WJ75" i="83"/>
  <c r="WL74" i="83"/>
  <c r="WK74" i="83"/>
  <c r="WJ74" i="83"/>
  <c r="WL73" i="83"/>
  <c r="WK73" i="83"/>
  <c r="WJ73" i="83"/>
  <c r="WL72" i="83"/>
  <c r="WK72" i="83"/>
  <c r="WJ72" i="83"/>
  <c r="WL71" i="83"/>
  <c r="WK71" i="83"/>
  <c r="WJ71" i="83"/>
  <c r="WL70" i="83"/>
  <c r="WK70" i="83"/>
  <c r="WJ70" i="83"/>
  <c r="WL69" i="83"/>
  <c r="WK69" i="83"/>
  <c r="WJ69" i="83"/>
  <c r="WL68" i="83"/>
  <c r="WK68" i="83"/>
  <c r="WJ68" i="83"/>
  <c r="WL67" i="83"/>
  <c r="WK67" i="83"/>
  <c r="WJ67" i="83"/>
  <c r="WL66" i="83"/>
  <c r="WK66" i="83"/>
  <c r="WJ66" i="83"/>
  <c r="WL65" i="83"/>
  <c r="WK65" i="83"/>
  <c r="WJ65" i="83"/>
  <c r="WL64" i="83"/>
  <c r="WK64" i="83"/>
  <c r="WJ64" i="83"/>
  <c r="WL63" i="83"/>
  <c r="WK63" i="83"/>
  <c r="WJ63" i="83"/>
  <c r="WL62" i="83"/>
  <c r="WK62" i="83"/>
  <c r="WJ62" i="83"/>
  <c r="WL61" i="83"/>
  <c r="WK61" i="83"/>
  <c r="WJ61" i="83"/>
  <c r="WL60" i="83"/>
  <c r="WK60" i="83"/>
  <c r="WJ60" i="83"/>
  <c r="WL59" i="83"/>
  <c r="WK59" i="83"/>
  <c r="WJ59" i="83"/>
  <c r="WL58" i="83"/>
  <c r="WK58" i="83"/>
  <c r="WJ58" i="83"/>
  <c r="WL57" i="83"/>
  <c r="WK57" i="83"/>
  <c r="WJ57" i="83"/>
  <c r="WL56" i="83"/>
  <c r="WK56" i="83"/>
  <c r="WJ56" i="83"/>
  <c r="WL11" i="83"/>
  <c r="WK11" i="83"/>
  <c r="WJ11" i="83"/>
  <c r="WL9" i="83"/>
  <c r="WK9" i="83"/>
  <c r="WJ9" i="83"/>
  <c r="WK1" i="83"/>
  <c r="WJ1" i="83"/>
  <c r="WF1" i="83"/>
  <c r="WL1" i="83" s="1"/>
  <c r="WE110" i="83"/>
  <c r="WD110" i="83"/>
  <c r="WC110" i="83"/>
  <c r="WE109" i="83"/>
  <c r="WD109" i="83"/>
  <c r="WC109" i="83"/>
  <c r="WE108" i="83"/>
  <c r="WD108" i="83"/>
  <c r="WC108" i="83"/>
  <c r="WE107" i="83"/>
  <c r="WD107" i="83"/>
  <c r="WC107" i="83"/>
  <c r="WE106" i="83"/>
  <c r="WD106" i="83"/>
  <c r="WC106" i="83"/>
  <c r="WE105" i="83"/>
  <c r="WD105" i="83"/>
  <c r="WC105" i="83"/>
  <c r="WE104" i="83"/>
  <c r="WD104" i="83"/>
  <c r="WC104" i="83"/>
  <c r="WE103" i="83"/>
  <c r="WD103" i="83"/>
  <c r="WC103" i="83"/>
  <c r="WE102" i="83"/>
  <c r="WD102" i="83"/>
  <c r="WC102" i="83"/>
  <c r="WE101" i="83"/>
  <c r="WD101" i="83"/>
  <c r="WC101" i="83"/>
  <c r="WE100" i="83"/>
  <c r="WD100" i="83"/>
  <c r="WC100" i="83"/>
  <c r="WE99" i="83"/>
  <c r="WD99" i="83"/>
  <c r="WC99" i="83"/>
  <c r="WE98" i="83"/>
  <c r="WD98" i="83"/>
  <c r="WC98" i="83"/>
  <c r="WE97" i="83"/>
  <c r="WD97" i="83"/>
  <c r="WC97" i="83"/>
  <c r="WE96" i="83"/>
  <c r="WD96" i="83"/>
  <c r="WC96" i="83"/>
  <c r="WE95" i="83"/>
  <c r="WD95" i="83"/>
  <c r="WC95" i="83"/>
  <c r="WE94" i="83"/>
  <c r="WD94" i="83"/>
  <c r="WC94" i="83"/>
  <c r="WE93" i="83"/>
  <c r="WD93" i="83"/>
  <c r="WC93" i="83"/>
  <c r="WE92" i="83"/>
  <c r="WD92" i="83"/>
  <c r="WC92" i="83"/>
  <c r="WE91" i="83"/>
  <c r="WD91" i="83"/>
  <c r="WC91" i="83"/>
  <c r="WE90" i="83"/>
  <c r="WD90" i="83"/>
  <c r="WC90" i="83"/>
  <c r="WE89" i="83"/>
  <c r="WD89" i="83"/>
  <c r="WC89" i="83"/>
  <c r="WE88" i="83"/>
  <c r="WD88" i="83"/>
  <c r="WC88" i="83"/>
  <c r="WE87" i="83"/>
  <c r="WD87" i="83"/>
  <c r="WC87" i="83"/>
  <c r="WE86" i="83"/>
  <c r="WD86" i="83"/>
  <c r="WC86" i="83"/>
  <c r="WE85" i="83"/>
  <c r="WD85" i="83"/>
  <c r="WC85" i="83"/>
  <c r="WE84" i="83"/>
  <c r="WD84" i="83"/>
  <c r="WC84" i="83"/>
  <c r="WE83" i="83"/>
  <c r="WD83" i="83"/>
  <c r="WC83" i="83"/>
  <c r="WE82" i="83"/>
  <c r="WD82" i="83"/>
  <c r="WC82" i="83"/>
  <c r="WE81" i="83"/>
  <c r="WD81" i="83"/>
  <c r="WC81" i="83"/>
  <c r="WE80" i="83"/>
  <c r="WD80" i="83"/>
  <c r="WC80" i="83"/>
  <c r="WE79" i="83"/>
  <c r="WD79" i="83"/>
  <c r="WC79" i="83"/>
  <c r="WE78" i="83"/>
  <c r="WD78" i="83"/>
  <c r="WC78" i="83"/>
  <c r="WE77" i="83"/>
  <c r="WD77" i="83"/>
  <c r="WC77" i="83"/>
  <c r="WE76" i="83"/>
  <c r="WD76" i="83"/>
  <c r="WC76" i="83"/>
  <c r="WE75" i="83"/>
  <c r="WD75" i="83"/>
  <c r="WC75" i="83"/>
  <c r="WE74" i="83"/>
  <c r="WD74" i="83"/>
  <c r="WC74" i="83"/>
  <c r="WE73" i="83"/>
  <c r="WD73" i="83"/>
  <c r="WC73" i="83"/>
  <c r="WE72" i="83"/>
  <c r="WD72" i="83"/>
  <c r="WC72" i="83"/>
  <c r="WE71" i="83"/>
  <c r="WD71" i="83"/>
  <c r="WC71" i="83"/>
  <c r="WE70" i="83"/>
  <c r="WD70" i="83"/>
  <c r="WC70" i="83"/>
  <c r="WE69" i="83"/>
  <c r="WD69" i="83"/>
  <c r="WC69" i="83"/>
  <c r="WE68" i="83"/>
  <c r="WD68" i="83"/>
  <c r="WC68" i="83"/>
  <c r="WE67" i="83"/>
  <c r="WD67" i="83"/>
  <c r="WC67" i="83"/>
  <c r="WE66" i="83"/>
  <c r="WD66" i="83"/>
  <c r="WC66" i="83"/>
  <c r="WE65" i="83"/>
  <c r="WD65" i="83"/>
  <c r="WC65" i="83"/>
  <c r="WE64" i="83"/>
  <c r="WD64" i="83"/>
  <c r="WC64" i="83"/>
  <c r="WE63" i="83"/>
  <c r="WD63" i="83"/>
  <c r="WC63" i="83"/>
  <c r="WE62" i="83"/>
  <c r="WD62" i="83"/>
  <c r="WC62" i="83"/>
  <c r="WE61" i="83"/>
  <c r="WD61" i="83"/>
  <c r="WC61" i="83"/>
  <c r="WE60" i="83"/>
  <c r="WD60" i="83"/>
  <c r="WC60" i="83"/>
  <c r="WE59" i="83"/>
  <c r="WD59" i="83"/>
  <c r="WC59" i="83"/>
  <c r="WE58" i="83"/>
  <c r="WD58" i="83"/>
  <c r="WC58" i="83"/>
  <c r="WE57" i="83"/>
  <c r="WD57" i="83"/>
  <c r="WC57" i="83"/>
  <c r="WE56" i="83"/>
  <c r="WD56" i="83"/>
  <c r="WC56" i="83"/>
  <c r="WE55" i="83"/>
  <c r="WD55" i="83"/>
  <c r="WC55" i="83"/>
  <c r="WE54" i="83"/>
  <c r="WD54" i="83"/>
  <c r="WC54" i="83"/>
  <c r="WE11" i="83"/>
  <c r="WD11" i="83"/>
  <c r="WC11" i="83"/>
  <c r="WE9" i="83"/>
  <c r="WD9" i="83"/>
  <c r="WC9" i="83"/>
  <c r="WE1" i="83"/>
  <c r="WD1" i="83"/>
  <c r="WC1" i="83"/>
  <c r="VY1" i="83"/>
  <c r="VX110" i="83"/>
  <c r="VW110" i="83"/>
  <c r="VV110" i="83"/>
  <c r="VX109" i="83"/>
  <c r="VW109" i="83"/>
  <c r="VV109" i="83"/>
  <c r="VX108" i="83"/>
  <c r="VW108" i="83"/>
  <c r="VV108" i="83"/>
  <c r="VX107" i="83"/>
  <c r="VW107" i="83"/>
  <c r="VV107" i="83"/>
  <c r="VX106" i="83"/>
  <c r="VW106" i="83"/>
  <c r="VV106" i="83"/>
  <c r="VX105" i="83"/>
  <c r="VW105" i="83"/>
  <c r="VV105" i="83"/>
  <c r="VX104" i="83"/>
  <c r="VW104" i="83"/>
  <c r="VV104" i="83"/>
  <c r="VX103" i="83"/>
  <c r="VW103" i="83"/>
  <c r="VV103" i="83"/>
  <c r="VX102" i="83"/>
  <c r="VW102" i="83"/>
  <c r="VV102" i="83"/>
  <c r="VX101" i="83"/>
  <c r="VW101" i="83"/>
  <c r="VV101" i="83"/>
  <c r="VX100" i="83"/>
  <c r="VW100" i="83"/>
  <c r="VV100" i="83"/>
  <c r="VX99" i="83"/>
  <c r="VW99" i="83"/>
  <c r="VV99" i="83"/>
  <c r="VX98" i="83"/>
  <c r="VW98" i="83"/>
  <c r="VV98" i="83"/>
  <c r="VX97" i="83"/>
  <c r="VW97" i="83"/>
  <c r="VV97" i="83"/>
  <c r="VX96" i="83"/>
  <c r="VW96" i="83"/>
  <c r="VV96" i="83"/>
  <c r="VX95" i="83"/>
  <c r="VW95" i="83"/>
  <c r="VV95" i="83"/>
  <c r="VX94" i="83"/>
  <c r="VW94" i="83"/>
  <c r="VV94" i="83"/>
  <c r="VX93" i="83"/>
  <c r="VW93" i="83"/>
  <c r="VV93" i="83"/>
  <c r="VX92" i="83"/>
  <c r="VW92" i="83"/>
  <c r="VV92" i="83"/>
  <c r="VX91" i="83"/>
  <c r="VW91" i="83"/>
  <c r="VV91" i="83"/>
  <c r="VX90" i="83"/>
  <c r="VW90" i="83"/>
  <c r="VV90" i="83"/>
  <c r="VX89" i="83"/>
  <c r="VW89" i="83"/>
  <c r="VV89" i="83"/>
  <c r="VX88" i="83"/>
  <c r="VW88" i="83"/>
  <c r="VV88" i="83"/>
  <c r="VX87" i="83"/>
  <c r="VW87" i="83"/>
  <c r="VV87" i="83"/>
  <c r="VX86" i="83"/>
  <c r="VW86" i="83"/>
  <c r="VV86" i="83"/>
  <c r="VX85" i="83"/>
  <c r="VW85" i="83"/>
  <c r="VV85" i="83"/>
  <c r="VX84" i="83"/>
  <c r="VW84" i="83"/>
  <c r="VV84" i="83"/>
  <c r="VX83" i="83"/>
  <c r="VW83" i="83"/>
  <c r="VV83" i="83"/>
  <c r="VX82" i="83"/>
  <c r="VW82" i="83"/>
  <c r="VV82" i="83"/>
  <c r="VX81" i="83"/>
  <c r="VW81" i="83"/>
  <c r="VV81" i="83"/>
  <c r="VX80" i="83"/>
  <c r="VW80" i="83"/>
  <c r="VV80" i="83"/>
  <c r="VX79" i="83"/>
  <c r="VW79" i="83"/>
  <c r="VV79" i="83"/>
  <c r="VX78" i="83"/>
  <c r="VW78" i="83"/>
  <c r="VV78" i="83"/>
  <c r="VX77" i="83"/>
  <c r="VW77" i="83"/>
  <c r="VV77" i="83"/>
  <c r="VX76" i="83"/>
  <c r="VW76" i="83"/>
  <c r="VV76" i="83"/>
  <c r="VX75" i="83"/>
  <c r="VW75" i="83"/>
  <c r="VV75" i="83"/>
  <c r="VX74" i="83"/>
  <c r="VW74" i="83"/>
  <c r="VV74" i="83"/>
  <c r="VX73" i="83"/>
  <c r="VW73" i="83"/>
  <c r="VV73" i="83"/>
  <c r="VX72" i="83"/>
  <c r="VW72" i="83"/>
  <c r="VV72" i="83"/>
  <c r="VX71" i="83"/>
  <c r="VW71" i="83"/>
  <c r="VV71" i="83"/>
  <c r="VX70" i="83"/>
  <c r="VW70" i="83"/>
  <c r="VV70" i="83"/>
  <c r="VX69" i="83"/>
  <c r="VW69" i="83"/>
  <c r="VV69" i="83"/>
  <c r="VX68" i="83"/>
  <c r="VW68" i="83"/>
  <c r="VV68" i="83"/>
  <c r="VX67" i="83"/>
  <c r="VW67" i="83"/>
  <c r="VV67" i="83"/>
  <c r="VX66" i="83"/>
  <c r="VW66" i="83"/>
  <c r="VV66" i="83"/>
  <c r="VX65" i="83"/>
  <c r="VW65" i="83"/>
  <c r="VV65" i="83"/>
  <c r="VX64" i="83"/>
  <c r="VW64" i="83"/>
  <c r="VV64" i="83"/>
  <c r="VX63" i="83"/>
  <c r="VW63" i="83"/>
  <c r="VV63" i="83"/>
  <c r="VX62" i="83"/>
  <c r="VW62" i="83"/>
  <c r="VV62" i="83"/>
  <c r="VX61" i="83"/>
  <c r="VW61" i="83"/>
  <c r="VV61" i="83"/>
  <c r="VX60" i="83"/>
  <c r="VW60" i="83"/>
  <c r="VV60" i="83"/>
  <c r="VX59" i="83"/>
  <c r="VW59" i="83"/>
  <c r="VV59" i="83"/>
  <c r="VX58" i="83"/>
  <c r="VW58" i="83"/>
  <c r="VV58" i="83"/>
  <c r="VX57" i="83"/>
  <c r="VW57" i="83"/>
  <c r="VV57" i="83"/>
  <c r="VX56" i="83"/>
  <c r="VW56" i="83"/>
  <c r="VV56" i="83"/>
  <c r="VX55" i="83"/>
  <c r="VW55" i="83"/>
  <c r="VV55" i="83"/>
  <c r="VX54" i="83"/>
  <c r="VW54" i="83"/>
  <c r="VV54" i="83"/>
  <c r="VX53" i="83"/>
  <c r="VW53" i="83"/>
  <c r="VV53" i="83"/>
  <c r="VX11" i="83"/>
  <c r="VW11" i="83"/>
  <c r="VV11" i="83"/>
  <c r="VX9" i="83"/>
  <c r="VW9" i="83"/>
  <c r="VV9" i="83"/>
  <c r="VX1" i="83"/>
  <c r="VW1" i="83"/>
  <c r="VV1" i="83"/>
  <c r="VR1" i="83"/>
  <c r="VQ110" i="83"/>
  <c r="VP110" i="83"/>
  <c r="VO110" i="83"/>
  <c r="VQ109" i="83"/>
  <c r="VP109" i="83"/>
  <c r="VO109" i="83"/>
  <c r="VQ108" i="83"/>
  <c r="VP108" i="83"/>
  <c r="VO108" i="83"/>
  <c r="VQ107" i="83"/>
  <c r="VP107" i="83"/>
  <c r="VO107" i="83"/>
  <c r="VQ106" i="83"/>
  <c r="VP106" i="83"/>
  <c r="VO106" i="83"/>
  <c r="VQ105" i="83"/>
  <c r="VP105" i="83"/>
  <c r="VO105" i="83"/>
  <c r="VQ104" i="83"/>
  <c r="VP104" i="83"/>
  <c r="VO104" i="83"/>
  <c r="VQ103" i="83"/>
  <c r="VP103" i="83"/>
  <c r="VO103" i="83"/>
  <c r="VQ102" i="83"/>
  <c r="VP102" i="83"/>
  <c r="VO102" i="83"/>
  <c r="VQ101" i="83"/>
  <c r="VP101" i="83"/>
  <c r="VO101" i="83"/>
  <c r="VQ100" i="83"/>
  <c r="VP100" i="83"/>
  <c r="VO100" i="83"/>
  <c r="VQ99" i="83"/>
  <c r="VP99" i="83"/>
  <c r="VO99" i="83"/>
  <c r="VQ98" i="83"/>
  <c r="VP98" i="83"/>
  <c r="VO98" i="83"/>
  <c r="VQ97" i="83"/>
  <c r="VP97" i="83"/>
  <c r="VO97" i="83"/>
  <c r="VQ96" i="83"/>
  <c r="VP96" i="83"/>
  <c r="VO96" i="83"/>
  <c r="VQ95" i="83"/>
  <c r="VP95" i="83"/>
  <c r="VO95" i="83"/>
  <c r="VQ94" i="83"/>
  <c r="VP94" i="83"/>
  <c r="VO94" i="83"/>
  <c r="VQ93" i="83"/>
  <c r="VP93" i="83"/>
  <c r="VO93" i="83"/>
  <c r="VQ92" i="83"/>
  <c r="VP92" i="83"/>
  <c r="VO92" i="83"/>
  <c r="VQ91" i="83"/>
  <c r="VP91" i="83"/>
  <c r="VO91" i="83"/>
  <c r="VQ90" i="83"/>
  <c r="VP90" i="83"/>
  <c r="VO90" i="83"/>
  <c r="VQ89" i="83"/>
  <c r="VP89" i="83"/>
  <c r="VO89" i="83"/>
  <c r="VQ88" i="83"/>
  <c r="VP88" i="83"/>
  <c r="VO88" i="83"/>
  <c r="VQ87" i="83"/>
  <c r="VP87" i="83"/>
  <c r="VO87" i="83"/>
  <c r="VQ86" i="83"/>
  <c r="VP86" i="83"/>
  <c r="VO86" i="83"/>
  <c r="VQ85" i="83"/>
  <c r="VP85" i="83"/>
  <c r="VO85" i="83"/>
  <c r="VQ84" i="83"/>
  <c r="VP84" i="83"/>
  <c r="VO84" i="83"/>
  <c r="VQ83" i="83"/>
  <c r="VP83" i="83"/>
  <c r="VO83" i="83"/>
  <c r="VQ82" i="83"/>
  <c r="VP82" i="83"/>
  <c r="VO82" i="83"/>
  <c r="VQ81" i="83"/>
  <c r="VP81" i="83"/>
  <c r="VO81" i="83"/>
  <c r="VQ80" i="83"/>
  <c r="VP80" i="83"/>
  <c r="VO80" i="83"/>
  <c r="VQ79" i="83"/>
  <c r="VP79" i="83"/>
  <c r="VO79" i="83"/>
  <c r="VQ78" i="83"/>
  <c r="VP78" i="83"/>
  <c r="VO78" i="83"/>
  <c r="VQ77" i="83"/>
  <c r="VP77" i="83"/>
  <c r="VO77" i="83"/>
  <c r="VQ76" i="83"/>
  <c r="VP76" i="83"/>
  <c r="VO76" i="83"/>
  <c r="VQ75" i="83"/>
  <c r="VP75" i="83"/>
  <c r="VO75" i="83"/>
  <c r="VQ74" i="83"/>
  <c r="VP74" i="83"/>
  <c r="VO74" i="83"/>
  <c r="VQ73" i="83"/>
  <c r="VP73" i="83"/>
  <c r="VO73" i="83"/>
  <c r="VQ72" i="83"/>
  <c r="VP72" i="83"/>
  <c r="VO72" i="83"/>
  <c r="VQ71" i="83"/>
  <c r="VP71" i="83"/>
  <c r="VO71" i="83"/>
  <c r="VQ70" i="83"/>
  <c r="VP70" i="83"/>
  <c r="VO70" i="83"/>
  <c r="VQ69" i="83"/>
  <c r="VP69" i="83"/>
  <c r="VO69" i="83"/>
  <c r="VQ68" i="83"/>
  <c r="VP68" i="83"/>
  <c r="VO68" i="83"/>
  <c r="VQ67" i="83"/>
  <c r="VP67" i="83"/>
  <c r="VO67" i="83"/>
  <c r="VQ66" i="83"/>
  <c r="VP66" i="83"/>
  <c r="VO66" i="83"/>
  <c r="VQ11" i="83"/>
  <c r="VP11" i="83"/>
  <c r="VO11" i="83"/>
  <c r="VQ9" i="83"/>
  <c r="VP9" i="83"/>
  <c r="VO9" i="83"/>
  <c r="VK1" i="83"/>
  <c r="VQ1" i="83" s="1"/>
  <c r="VJ110" i="83"/>
  <c r="VI110" i="83"/>
  <c r="VH110" i="83"/>
  <c r="VJ109" i="83"/>
  <c r="VI109" i="83"/>
  <c r="VH109" i="83"/>
  <c r="VJ108" i="83"/>
  <c r="VI108" i="83"/>
  <c r="VH108" i="83"/>
  <c r="VJ107" i="83"/>
  <c r="VI107" i="83"/>
  <c r="VH107" i="83"/>
  <c r="VJ106" i="83"/>
  <c r="VI106" i="83"/>
  <c r="VH106" i="83"/>
  <c r="VJ105" i="83"/>
  <c r="VI105" i="83"/>
  <c r="VH105" i="83"/>
  <c r="VJ104" i="83"/>
  <c r="VI104" i="83"/>
  <c r="VH104" i="83"/>
  <c r="VJ103" i="83"/>
  <c r="VI103" i="83"/>
  <c r="VH103" i="83"/>
  <c r="VJ102" i="83"/>
  <c r="VI102" i="83"/>
  <c r="VH102" i="83"/>
  <c r="VJ101" i="83"/>
  <c r="VI101" i="83"/>
  <c r="VH101" i="83"/>
  <c r="VJ100" i="83"/>
  <c r="VI100" i="83"/>
  <c r="VH100" i="83"/>
  <c r="VJ99" i="83"/>
  <c r="VI99" i="83"/>
  <c r="VH99" i="83"/>
  <c r="VJ98" i="83"/>
  <c r="VI98" i="83"/>
  <c r="VH98" i="83"/>
  <c r="VJ97" i="83"/>
  <c r="VI97" i="83"/>
  <c r="VH97" i="83"/>
  <c r="VJ96" i="83"/>
  <c r="VI96" i="83"/>
  <c r="VH96" i="83"/>
  <c r="VJ95" i="83"/>
  <c r="VI95" i="83"/>
  <c r="VH95" i="83"/>
  <c r="VJ94" i="83"/>
  <c r="VI94" i="83"/>
  <c r="VH94" i="83"/>
  <c r="VJ93" i="83"/>
  <c r="VI93" i="83"/>
  <c r="VH93" i="83"/>
  <c r="VJ92" i="83"/>
  <c r="VI92" i="83"/>
  <c r="VH92" i="83"/>
  <c r="VJ91" i="83"/>
  <c r="VI91" i="83"/>
  <c r="VH91" i="83"/>
  <c r="VJ90" i="83"/>
  <c r="VI90" i="83"/>
  <c r="VH90" i="83"/>
  <c r="VJ89" i="83"/>
  <c r="VI89" i="83"/>
  <c r="VH89" i="83"/>
  <c r="VJ88" i="83"/>
  <c r="VI88" i="83"/>
  <c r="VH88" i="83"/>
  <c r="VJ87" i="83"/>
  <c r="VI87" i="83"/>
  <c r="VH87" i="83"/>
  <c r="VJ86" i="83"/>
  <c r="VI86" i="83"/>
  <c r="VH86" i="83"/>
  <c r="VJ85" i="83"/>
  <c r="VI85" i="83"/>
  <c r="VH85" i="83"/>
  <c r="VJ84" i="83"/>
  <c r="VI84" i="83"/>
  <c r="VH84" i="83"/>
  <c r="VJ83" i="83"/>
  <c r="VI83" i="83"/>
  <c r="VH83" i="83"/>
  <c r="VJ82" i="83"/>
  <c r="VI82" i="83"/>
  <c r="VH82" i="83"/>
  <c r="VJ81" i="83"/>
  <c r="VI81" i="83"/>
  <c r="VH81" i="83"/>
  <c r="VJ80" i="83"/>
  <c r="VI80" i="83"/>
  <c r="VH80" i="83"/>
  <c r="VJ79" i="83"/>
  <c r="VI79" i="83"/>
  <c r="VH79" i="83"/>
  <c r="VJ78" i="83"/>
  <c r="VI78" i="83"/>
  <c r="VH78" i="83"/>
  <c r="VJ77" i="83"/>
  <c r="VI77" i="83"/>
  <c r="VH77" i="83"/>
  <c r="VJ76" i="83"/>
  <c r="VI76" i="83"/>
  <c r="VH76" i="83"/>
  <c r="VJ75" i="83"/>
  <c r="VI75" i="83"/>
  <c r="VH75" i="83"/>
  <c r="VJ74" i="83"/>
  <c r="VI74" i="83"/>
  <c r="VH74" i="83"/>
  <c r="VJ73" i="83"/>
  <c r="VI73" i="83"/>
  <c r="VH73" i="83"/>
  <c r="VJ72" i="83"/>
  <c r="VI72" i="83"/>
  <c r="VH72" i="83"/>
  <c r="VJ71" i="83"/>
  <c r="VI71" i="83"/>
  <c r="VH71" i="83"/>
  <c r="VJ70" i="83"/>
  <c r="VI70" i="83"/>
  <c r="VH70" i="83"/>
  <c r="VJ69" i="83"/>
  <c r="VI69" i="83"/>
  <c r="VH69" i="83"/>
  <c r="VJ68" i="83"/>
  <c r="VI68" i="83"/>
  <c r="VH68" i="83"/>
  <c r="VJ67" i="83"/>
  <c r="VI67" i="83"/>
  <c r="VH67" i="83"/>
  <c r="VJ66" i="83"/>
  <c r="VI66" i="83"/>
  <c r="VH66" i="83"/>
  <c r="VJ65" i="83"/>
  <c r="VI65" i="83"/>
  <c r="VH65" i="83"/>
  <c r="VJ64" i="83"/>
  <c r="VI64" i="83"/>
  <c r="VH64" i="83"/>
  <c r="VJ11" i="83"/>
  <c r="VI11" i="83"/>
  <c r="VH11" i="83"/>
  <c r="VJ9" i="83"/>
  <c r="VI9" i="83"/>
  <c r="VH9" i="83"/>
  <c r="VJ1" i="83"/>
  <c r="VI1" i="83"/>
  <c r="VH1" i="83"/>
  <c r="VD1" i="83"/>
  <c r="VC110" i="83"/>
  <c r="VB110" i="83"/>
  <c r="VA110" i="83"/>
  <c r="VC109" i="83"/>
  <c r="VB109" i="83"/>
  <c r="VA109" i="83"/>
  <c r="VC108" i="83"/>
  <c r="VB108" i="83"/>
  <c r="VA108" i="83"/>
  <c r="VC107" i="83"/>
  <c r="VB107" i="83"/>
  <c r="VA107" i="83"/>
  <c r="VC106" i="83"/>
  <c r="VB106" i="83"/>
  <c r="VA106" i="83"/>
  <c r="VC105" i="83"/>
  <c r="VB105" i="83"/>
  <c r="VA105" i="83"/>
  <c r="VC104" i="83"/>
  <c r="VB104" i="83"/>
  <c r="VA104" i="83"/>
  <c r="VC103" i="83"/>
  <c r="VB103" i="83"/>
  <c r="VA103" i="83"/>
  <c r="VC102" i="83"/>
  <c r="VB102" i="83"/>
  <c r="VA102" i="83"/>
  <c r="VC101" i="83"/>
  <c r="VB101" i="83"/>
  <c r="VA101" i="83"/>
  <c r="VC100" i="83"/>
  <c r="VB100" i="83"/>
  <c r="VA100" i="83"/>
  <c r="VC99" i="83"/>
  <c r="VB99" i="83"/>
  <c r="VA99" i="83"/>
  <c r="VC98" i="83"/>
  <c r="VB98" i="83"/>
  <c r="VA98" i="83"/>
  <c r="VC97" i="83"/>
  <c r="VB97" i="83"/>
  <c r="VA97" i="83"/>
  <c r="VC96" i="83"/>
  <c r="VB96" i="83"/>
  <c r="VA96" i="83"/>
  <c r="VC95" i="83"/>
  <c r="VB95" i="83"/>
  <c r="VA95" i="83"/>
  <c r="VC94" i="83"/>
  <c r="VB94" i="83"/>
  <c r="VA94" i="83"/>
  <c r="VC93" i="83"/>
  <c r="VB93" i="83"/>
  <c r="VA93" i="83"/>
  <c r="VC92" i="83"/>
  <c r="VB92" i="83"/>
  <c r="VA92" i="83"/>
  <c r="VC91" i="83"/>
  <c r="VB91" i="83"/>
  <c r="VA91" i="83"/>
  <c r="VC90" i="83"/>
  <c r="VB90" i="83"/>
  <c r="VA90" i="83"/>
  <c r="VC89" i="83"/>
  <c r="VB89" i="83"/>
  <c r="VA89" i="83"/>
  <c r="VC88" i="83"/>
  <c r="VB88" i="83"/>
  <c r="VA88" i="83"/>
  <c r="VC87" i="83"/>
  <c r="VB87" i="83"/>
  <c r="VA87" i="83"/>
  <c r="VC86" i="83"/>
  <c r="VB86" i="83"/>
  <c r="VA86" i="83"/>
  <c r="VC85" i="83"/>
  <c r="VB85" i="83"/>
  <c r="VA85" i="83"/>
  <c r="VC84" i="83"/>
  <c r="VB84" i="83"/>
  <c r="VA84" i="83"/>
  <c r="VC83" i="83"/>
  <c r="VB83" i="83"/>
  <c r="VA83" i="83"/>
  <c r="VC82" i="83"/>
  <c r="VB82" i="83"/>
  <c r="VA82" i="83"/>
  <c r="VC81" i="83"/>
  <c r="VB81" i="83"/>
  <c r="VA81" i="83"/>
  <c r="VC80" i="83"/>
  <c r="VB80" i="83"/>
  <c r="VA80" i="83"/>
  <c r="VC79" i="83"/>
  <c r="VB79" i="83"/>
  <c r="VA79" i="83"/>
  <c r="VC78" i="83"/>
  <c r="VB78" i="83"/>
  <c r="VA78" i="83"/>
  <c r="VC77" i="83"/>
  <c r="VB77" i="83"/>
  <c r="VA77" i="83"/>
  <c r="VC76" i="83"/>
  <c r="VB76" i="83"/>
  <c r="VA76" i="83"/>
  <c r="VC75" i="83"/>
  <c r="VB75" i="83"/>
  <c r="VA75" i="83"/>
  <c r="VC74" i="83"/>
  <c r="VB74" i="83"/>
  <c r="VA74" i="83"/>
  <c r="VC73" i="83"/>
  <c r="VB73" i="83"/>
  <c r="VA73" i="83"/>
  <c r="VC72" i="83"/>
  <c r="VB72" i="83"/>
  <c r="VA72" i="83"/>
  <c r="VC71" i="83"/>
  <c r="VB71" i="83"/>
  <c r="VA71" i="83"/>
  <c r="VC70" i="83"/>
  <c r="VB70" i="83"/>
  <c r="VA70" i="83"/>
  <c r="VC69" i="83"/>
  <c r="VB69" i="83"/>
  <c r="VA69" i="83"/>
  <c r="VC68" i="83"/>
  <c r="VB68" i="83"/>
  <c r="VA68" i="83"/>
  <c r="VC67" i="83"/>
  <c r="VB67" i="83"/>
  <c r="VA67" i="83"/>
  <c r="VC66" i="83"/>
  <c r="VB66" i="83"/>
  <c r="VA66" i="83"/>
  <c r="VC65" i="83"/>
  <c r="VB65" i="83"/>
  <c r="VA65" i="83"/>
  <c r="VC64" i="83"/>
  <c r="VB64" i="83"/>
  <c r="VA64" i="83"/>
  <c r="VC63" i="83"/>
  <c r="VB63" i="83"/>
  <c r="VA63" i="83"/>
  <c r="VC62" i="83"/>
  <c r="VB62" i="83"/>
  <c r="VA62" i="83"/>
  <c r="VC61" i="83"/>
  <c r="VB61" i="83"/>
  <c r="VA61" i="83"/>
  <c r="VC60" i="83"/>
  <c r="VB60" i="83"/>
  <c r="VA60" i="83"/>
  <c r="VC59" i="83"/>
  <c r="VB59" i="83"/>
  <c r="VA59" i="83"/>
  <c r="VC58" i="83"/>
  <c r="VB58" i="83"/>
  <c r="VA58" i="83"/>
  <c r="VC57" i="83"/>
  <c r="VB57" i="83"/>
  <c r="VA57" i="83"/>
  <c r="VC56" i="83"/>
  <c r="VB56" i="83"/>
  <c r="VA56" i="83"/>
  <c r="VC55" i="83"/>
  <c r="VB55" i="83"/>
  <c r="VA55" i="83"/>
  <c r="VC54" i="83"/>
  <c r="VB54" i="83"/>
  <c r="VA54" i="83"/>
  <c r="VC53" i="83"/>
  <c r="VB53" i="83"/>
  <c r="VA53" i="83"/>
  <c r="VC52" i="83"/>
  <c r="VB52" i="83"/>
  <c r="VA52" i="83"/>
  <c r="VC51" i="83"/>
  <c r="VB51" i="83"/>
  <c r="VA51" i="83"/>
  <c r="VC50" i="83"/>
  <c r="VB50" i="83"/>
  <c r="VA50" i="83"/>
  <c r="VC11" i="83"/>
  <c r="VB11" i="83"/>
  <c r="VA11" i="83"/>
  <c r="VC9" i="83"/>
  <c r="VB9" i="83"/>
  <c r="VA9" i="83"/>
  <c r="VC1" i="83"/>
  <c r="UW1" i="83"/>
  <c r="UV110" i="83"/>
  <c r="UU110" i="83"/>
  <c r="UT110" i="83"/>
  <c r="UV109" i="83"/>
  <c r="UU109" i="83"/>
  <c r="UT109" i="83"/>
  <c r="UV108" i="83"/>
  <c r="UU108" i="83"/>
  <c r="UT108" i="83"/>
  <c r="UV107" i="83"/>
  <c r="UU107" i="83"/>
  <c r="UT107" i="83"/>
  <c r="UV106" i="83"/>
  <c r="UU106" i="83"/>
  <c r="UT106" i="83"/>
  <c r="UV105" i="83"/>
  <c r="UU105" i="83"/>
  <c r="UT105" i="83"/>
  <c r="UV104" i="83"/>
  <c r="UU104" i="83"/>
  <c r="UT104" i="83"/>
  <c r="UV103" i="83"/>
  <c r="UU103" i="83"/>
  <c r="UT103" i="83"/>
  <c r="UV102" i="83"/>
  <c r="UU102" i="83"/>
  <c r="UT102" i="83"/>
  <c r="UV101" i="83"/>
  <c r="UU101" i="83"/>
  <c r="UT101" i="83"/>
  <c r="UV100" i="83"/>
  <c r="UU100" i="83"/>
  <c r="UT100" i="83"/>
  <c r="UV99" i="83"/>
  <c r="UU99" i="83"/>
  <c r="UT99" i="83"/>
  <c r="UV98" i="83"/>
  <c r="UU98" i="83"/>
  <c r="UT98" i="83"/>
  <c r="UV97" i="83"/>
  <c r="UU97" i="83"/>
  <c r="UT97" i="83"/>
  <c r="UV96" i="83"/>
  <c r="UU96" i="83"/>
  <c r="UT96" i="83"/>
  <c r="UV95" i="83"/>
  <c r="UU95" i="83"/>
  <c r="UT95" i="83"/>
  <c r="UV94" i="83"/>
  <c r="UU94" i="83"/>
  <c r="UT94" i="83"/>
  <c r="UV93" i="83"/>
  <c r="UU93" i="83"/>
  <c r="UT93" i="83"/>
  <c r="UV92" i="83"/>
  <c r="UU92" i="83"/>
  <c r="UT92" i="83"/>
  <c r="UV91" i="83"/>
  <c r="UU91" i="83"/>
  <c r="UT91" i="83"/>
  <c r="UV90" i="83"/>
  <c r="UU90" i="83"/>
  <c r="UT90" i="83"/>
  <c r="UV89" i="83"/>
  <c r="UU89" i="83"/>
  <c r="UT89" i="83"/>
  <c r="UV88" i="83"/>
  <c r="UU88" i="83"/>
  <c r="UT88" i="83"/>
  <c r="UV87" i="83"/>
  <c r="UU87" i="83"/>
  <c r="UT87" i="83"/>
  <c r="UV86" i="83"/>
  <c r="UU86" i="83"/>
  <c r="UT86" i="83"/>
  <c r="UV85" i="83"/>
  <c r="UU85" i="83"/>
  <c r="UT85" i="83"/>
  <c r="UV84" i="83"/>
  <c r="UU84" i="83"/>
  <c r="UT84" i="83"/>
  <c r="UV83" i="83"/>
  <c r="UU83" i="83"/>
  <c r="UT83" i="83"/>
  <c r="UV82" i="83"/>
  <c r="UU82" i="83"/>
  <c r="UT82" i="83"/>
  <c r="UV81" i="83"/>
  <c r="UU81" i="83"/>
  <c r="UT81" i="83"/>
  <c r="UV80" i="83"/>
  <c r="UU80" i="83"/>
  <c r="UT80" i="83"/>
  <c r="UV79" i="83"/>
  <c r="UU79" i="83"/>
  <c r="UT79" i="83"/>
  <c r="UV78" i="83"/>
  <c r="UU78" i="83"/>
  <c r="UT78" i="83"/>
  <c r="UV77" i="83"/>
  <c r="UU77" i="83"/>
  <c r="UT77" i="83"/>
  <c r="UV76" i="83"/>
  <c r="UU76" i="83"/>
  <c r="UT76" i="83"/>
  <c r="UV75" i="83"/>
  <c r="UU75" i="83"/>
  <c r="UT75" i="83"/>
  <c r="UV74" i="83"/>
  <c r="UU74" i="83"/>
  <c r="UT74" i="83"/>
  <c r="UV73" i="83"/>
  <c r="UU73" i="83"/>
  <c r="UT73" i="83"/>
  <c r="UV72" i="83"/>
  <c r="UU72" i="83"/>
  <c r="UT72" i="83"/>
  <c r="UV71" i="83"/>
  <c r="UU71" i="83"/>
  <c r="UT71" i="83"/>
  <c r="UV70" i="83"/>
  <c r="UU70" i="83"/>
  <c r="UT70" i="83"/>
  <c r="UV69" i="83"/>
  <c r="UU69" i="83"/>
  <c r="UT69" i="83"/>
  <c r="UV68" i="83"/>
  <c r="UU68" i="83"/>
  <c r="UT68" i="83"/>
  <c r="UV67" i="83"/>
  <c r="UU67" i="83"/>
  <c r="UT67" i="83"/>
  <c r="UV66" i="83"/>
  <c r="UU66" i="83"/>
  <c r="UT66" i="83"/>
  <c r="UV65" i="83"/>
  <c r="UU65" i="83"/>
  <c r="UT65" i="83"/>
  <c r="UV64" i="83"/>
  <c r="UU64" i="83"/>
  <c r="UT64" i="83"/>
  <c r="UV63" i="83"/>
  <c r="UU63" i="83"/>
  <c r="UT63" i="83"/>
  <c r="UV62" i="83"/>
  <c r="UU62" i="83"/>
  <c r="UT62" i="83"/>
  <c r="UV61" i="83"/>
  <c r="UU61" i="83"/>
  <c r="UT61" i="83"/>
  <c r="UV60" i="83"/>
  <c r="UU60" i="83"/>
  <c r="UT60" i="83"/>
  <c r="UV59" i="83"/>
  <c r="UU59" i="83"/>
  <c r="UT59" i="83"/>
  <c r="UV11" i="83"/>
  <c r="UU11" i="83"/>
  <c r="UT11" i="83"/>
  <c r="UV9" i="83"/>
  <c r="UU9" i="83"/>
  <c r="UT9" i="83"/>
  <c r="UU1" i="83"/>
  <c r="UT1" i="83"/>
  <c r="UP1" i="83"/>
  <c r="UV1" i="83" s="1"/>
  <c r="UO110" i="83"/>
  <c r="UN110" i="83"/>
  <c r="UM110" i="83"/>
  <c r="UO109" i="83"/>
  <c r="UN109" i="83"/>
  <c r="UM109" i="83"/>
  <c r="UO108" i="83"/>
  <c r="UN108" i="83"/>
  <c r="UM108" i="83"/>
  <c r="UO107" i="83"/>
  <c r="UN107" i="83"/>
  <c r="UM107" i="83"/>
  <c r="UO106" i="83"/>
  <c r="UN106" i="83"/>
  <c r="UM106" i="83"/>
  <c r="UO105" i="83"/>
  <c r="UN105" i="83"/>
  <c r="UM105" i="83"/>
  <c r="UO104" i="83"/>
  <c r="UN104" i="83"/>
  <c r="UM104" i="83"/>
  <c r="UO103" i="83"/>
  <c r="UN103" i="83"/>
  <c r="UM103" i="83"/>
  <c r="UO102" i="83"/>
  <c r="UN102" i="83"/>
  <c r="UM102" i="83"/>
  <c r="UO101" i="83"/>
  <c r="UN101" i="83"/>
  <c r="UM101" i="83"/>
  <c r="UO100" i="83"/>
  <c r="UN100" i="83"/>
  <c r="UM100" i="83"/>
  <c r="UO99" i="83"/>
  <c r="UN99" i="83"/>
  <c r="UM99" i="83"/>
  <c r="UO98" i="83"/>
  <c r="UN98" i="83"/>
  <c r="UM98" i="83"/>
  <c r="UO97" i="83"/>
  <c r="UN97" i="83"/>
  <c r="UM97" i="83"/>
  <c r="UO96" i="83"/>
  <c r="UN96" i="83"/>
  <c r="UM96" i="83"/>
  <c r="UO95" i="83"/>
  <c r="UN95" i="83"/>
  <c r="UM95" i="83"/>
  <c r="UO94" i="83"/>
  <c r="UN94" i="83"/>
  <c r="UM94" i="83"/>
  <c r="UO93" i="83"/>
  <c r="UN93" i="83"/>
  <c r="UM93" i="83"/>
  <c r="UO92" i="83"/>
  <c r="UN92" i="83"/>
  <c r="UM92" i="83"/>
  <c r="UO91" i="83"/>
  <c r="UN91" i="83"/>
  <c r="UM91" i="83"/>
  <c r="UO90" i="83"/>
  <c r="UN90" i="83"/>
  <c r="UM90" i="83"/>
  <c r="UO89" i="83"/>
  <c r="UN89" i="83"/>
  <c r="UM89" i="83"/>
  <c r="UO88" i="83"/>
  <c r="UN88" i="83"/>
  <c r="UM88" i="83"/>
  <c r="UO87" i="83"/>
  <c r="UN87" i="83"/>
  <c r="UM87" i="83"/>
  <c r="UO86" i="83"/>
  <c r="UN86" i="83"/>
  <c r="UM86" i="83"/>
  <c r="UO85" i="83"/>
  <c r="UN85" i="83"/>
  <c r="UM85" i="83"/>
  <c r="UO84" i="83"/>
  <c r="UN84" i="83"/>
  <c r="UM84" i="83"/>
  <c r="UO83" i="83"/>
  <c r="UN83" i="83"/>
  <c r="UM83" i="83"/>
  <c r="UO82" i="83"/>
  <c r="UN82" i="83"/>
  <c r="UM82" i="83"/>
  <c r="UO81" i="83"/>
  <c r="UN81" i="83"/>
  <c r="UM81" i="83"/>
  <c r="UO80" i="83"/>
  <c r="UN80" i="83"/>
  <c r="UM80" i="83"/>
  <c r="UO79" i="83"/>
  <c r="UN79" i="83"/>
  <c r="UM79" i="83"/>
  <c r="UO78" i="83"/>
  <c r="UN78" i="83"/>
  <c r="UM78" i="83"/>
  <c r="UO77" i="83"/>
  <c r="UN77" i="83"/>
  <c r="UM77" i="83"/>
  <c r="UO76" i="83"/>
  <c r="UN76" i="83"/>
  <c r="UM76" i="83"/>
  <c r="UO75" i="83"/>
  <c r="UN75" i="83"/>
  <c r="UM75" i="83"/>
  <c r="UO74" i="83"/>
  <c r="UN74" i="83"/>
  <c r="UM74" i="83"/>
  <c r="UO73" i="83"/>
  <c r="UN73" i="83"/>
  <c r="UM73" i="83"/>
  <c r="UO72" i="83"/>
  <c r="UN72" i="83"/>
  <c r="UM72" i="83"/>
  <c r="UO71" i="83"/>
  <c r="UN71" i="83"/>
  <c r="UM71" i="83"/>
  <c r="UO70" i="83"/>
  <c r="UN70" i="83"/>
  <c r="UM70" i="83"/>
  <c r="UO69" i="83"/>
  <c r="UN69" i="83"/>
  <c r="UM69" i="83"/>
  <c r="UO68" i="83"/>
  <c r="UN68" i="83"/>
  <c r="UM68" i="83"/>
  <c r="UO67" i="83"/>
  <c r="UN67" i="83"/>
  <c r="UM67" i="83"/>
  <c r="UO66" i="83"/>
  <c r="UN66" i="83"/>
  <c r="UM66" i="83"/>
  <c r="UO11" i="83"/>
  <c r="UN11" i="83"/>
  <c r="UM11" i="83"/>
  <c r="UO9" i="83"/>
  <c r="UN9" i="83"/>
  <c r="UM9" i="83"/>
  <c r="UO1" i="83"/>
  <c r="UN1" i="83"/>
  <c r="UI1" i="83"/>
  <c r="UM1" i="83" s="1"/>
  <c r="UH110" i="83"/>
  <c r="UG110" i="83"/>
  <c r="UF110" i="83"/>
  <c r="UH109" i="83"/>
  <c r="UG109" i="83"/>
  <c r="UF109" i="83"/>
  <c r="UH108" i="83"/>
  <c r="UG108" i="83"/>
  <c r="UF108" i="83"/>
  <c r="UH107" i="83"/>
  <c r="UG107" i="83"/>
  <c r="UF107" i="83"/>
  <c r="UH106" i="83"/>
  <c r="UG106" i="83"/>
  <c r="UF106" i="83"/>
  <c r="UH105" i="83"/>
  <c r="UG105" i="83"/>
  <c r="UF105" i="83"/>
  <c r="UH104" i="83"/>
  <c r="UG104" i="83"/>
  <c r="UF104" i="83"/>
  <c r="UH103" i="83"/>
  <c r="UG103" i="83"/>
  <c r="UF103" i="83"/>
  <c r="UH102" i="83"/>
  <c r="UG102" i="83"/>
  <c r="UF102" i="83"/>
  <c r="UH101" i="83"/>
  <c r="UG101" i="83"/>
  <c r="UF101" i="83"/>
  <c r="UH100" i="83"/>
  <c r="UG100" i="83"/>
  <c r="UF100" i="83"/>
  <c r="UH99" i="83"/>
  <c r="UG99" i="83"/>
  <c r="UF99" i="83"/>
  <c r="UH98" i="83"/>
  <c r="UG98" i="83"/>
  <c r="UF98" i="83"/>
  <c r="UH97" i="83"/>
  <c r="UG97" i="83"/>
  <c r="UF97" i="83"/>
  <c r="UH96" i="83"/>
  <c r="UG96" i="83"/>
  <c r="UF96" i="83"/>
  <c r="UH95" i="83"/>
  <c r="UG95" i="83"/>
  <c r="UF95" i="83"/>
  <c r="UH94" i="83"/>
  <c r="UG94" i="83"/>
  <c r="UF94" i="83"/>
  <c r="UH93" i="83"/>
  <c r="UG93" i="83"/>
  <c r="UF93" i="83"/>
  <c r="UH92" i="83"/>
  <c r="UG92" i="83"/>
  <c r="UF92" i="83"/>
  <c r="UH91" i="83"/>
  <c r="UG91" i="83"/>
  <c r="UF91" i="83"/>
  <c r="UH90" i="83"/>
  <c r="UG90" i="83"/>
  <c r="UF90" i="83"/>
  <c r="UH89" i="83"/>
  <c r="UG89" i="83"/>
  <c r="UF89" i="83"/>
  <c r="UH88" i="83"/>
  <c r="UG88" i="83"/>
  <c r="UF88" i="83"/>
  <c r="UH87" i="83"/>
  <c r="UG87" i="83"/>
  <c r="UF87" i="83"/>
  <c r="UH86" i="83"/>
  <c r="UG86" i="83"/>
  <c r="UF86" i="83"/>
  <c r="UH85" i="83"/>
  <c r="UG85" i="83"/>
  <c r="UF85" i="83"/>
  <c r="UH84" i="83"/>
  <c r="UG84" i="83"/>
  <c r="UF84" i="83"/>
  <c r="UH83" i="83"/>
  <c r="UG83" i="83"/>
  <c r="UF83" i="83"/>
  <c r="UH82" i="83"/>
  <c r="UG82" i="83"/>
  <c r="UF82" i="83"/>
  <c r="UH81" i="83"/>
  <c r="UG81" i="83"/>
  <c r="UF81" i="83"/>
  <c r="UH80" i="83"/>
  <c r="UG80" i="83"/>
  <c r="UF80" i="83"/>
  <c r="UH79" i="83"/>
  <c r="UG79" i="83"/>
  <c r="UF79" i="83"/>
  <c r="UH78" i="83"/>
  <c r="UG78" i="83"/>
  <c r="UF78" i="83"/>
  <c r="UH77" i="83"/>
  <c r="UG77" i="83"/>
  <c r="UF77" i="83"/>
  <c r="UH76" i="83"/>
  <c r="UG76" i="83"/>
  <c r="UF76" i="83"/>
  <c r="UH75" i="83"/>
  <c r="UG75" i="83"/>
  <c r="UF75" i="83"/>
  <c r="UH74" i="83"/>
  <c r="UG74" i="83"/>
  <c r="UF74" i="83"/>
  <c r="UH73" i="83"/>
  <c r="UG73" i="83"/>
  <c r="UF73" i="83"/>
  <c r="UH72" i="83"/>
  <c r="UG72" i="83"/>
  <c r="UF72" i="83"/>
  <c r="UH71" i="83"/>
  <c r="UG71" i="83"/>
  <c r="UF71" i="83"/>
  <c r="UH70" i="83"/>
  <c r="UG70" i="83"/>
  <c r="UF70" i="83"/>
  <c r="UH69" i="83"/>
  <c r="UG69" i="83"/>
  <c r="UF69" i="83"/>
  <c r="UH68" i="83"/>
  <c r="UG68" i="83"/>
  <c r="UF68" i="83"/>
  <c r="UH67" i="83"/>
  <c r="UG67" i="83"/>
  <c r="UF67" i="83"/>
  <c r="UH66" i="83"/>
  <c r="UG66" i="83"/>
  <c r="UF66" i="83"/>
  <c r="UH65" i="83"/>
  <c r="UG65" i="83"/>
  <c r="UF65" i="83"/>
  <c r="UH64" i="83"/>
  <c r="UG64" i="83"/>
  <c r="UF64" i="83"/>
  <c r="UH63" i="83"/>
  <c r="UG63" i="83"/>
  <c r="UF63" i="83"/>
  <c r="UH62" i="83"/>
  <c r="UG62" i="83"/>
  <c r="UF62" i="83"/>
  <c r="UH61" i="83"/>
  <c r="UG61" i="83"/>
  <c r="UF61" i="83"/>
  <c r="UH60" i="83"/>
  <c r="UG60" i="83"/>
  <c r="UF60" i="83"/>
  <c r="UH59" i="83"/>
  <c r="UG59" i="83"/>
  <c r="UF59" i="83"/>
  <c r="UH58" i="83"/>
  <c r="UG58" i="83"/>
  <c r="UF58" i="83"/>
  <c r="UH57" i="83"/>
  <c r="UG57" i="83"/>
  <c r="UF57" i="83"/>
  <c r="UH56" i="83"/>
  <c r="UG56" i="83"/>
  <c r="UF56" i="83"/>
  <c r="UH55" i="83"/>
  <c r="UG55" i="83"/>
  <c r="UF55" i="83"/>
  <c r="UH54" i="83"/>
  <c r="UG54" i="83"/>
  <c r="UF54" i="83"/>
  <c r="UH53" i="83"/>
  <c r="UG53" i="83"/>
  <c r="UF53" i="83"/>
  <c r="UH52" i="83"/>
  <c r="UG52" i="83"/>
  <c r="UF52" i="83"/>
  <c r="UH51" i="83"/>
  <c r="UG51" i="83"/>
  <c r="UF51" i="83"/>
  <c r="UH50" i="83"/>
  <c r="UG50" i="83"/>
  <c r="UF50" i="83"/>
  <c r="UH11" i="83"/>
  <c r="UG11" i="83"/>
  <c r="UF11" i="83"/>
  <c r="UH9" i="83"/>
  <c r="UG9" i="83"/>
  <c r="UF9" i="83"/>
  <c r="UH1" i="83"/>
  <c r="UB1" i="83"/>
  <c r="UA110" i="83"/>
  <c r="TZ110" i="83"/>
  <c r="TY110" i="83"/>
  <c r="UA109" i="83"/>
  <c r="TZ109" i="83"/>
  <c r="TY109" i="83"/>
  <c r="UA108" i="83"/>
  <c r="TZ108" i="83"/>
  <c r="TY108" i="83"/>
  <c r="UA107" i="83"/>
  <c r="TZ107" i="83"/>
  <c r="TY107" i="83"/>
  <c r="UA106" i="83"/>
  <c r="TZ106" i="83"/>
  <c r="TY106" i="83"/>
  <c r="UA105" i="83"/>
  <c r="TZ105" i="83"/>
  <c r="TY105" i="83"/>
  <c r="UA104" i="83"/>
  <c r="TZ104" i="83"/>
  <c r="TY104" i="83"/>
  <c r="UA103" i="83"/>
  <c r="TZ103" i="83"/>
  <c r="TY103" i="83"/>
  <c r="UA102" i="83"/>
  <c r="TZ102" i="83"/>
  <c r="TY102" i="83"/>
  <c r="UA101" i="83"/>
  <c r="TZ101" i="83"/>
  <c r="TY101" i="83"/>
  <c r="UA100" i="83"/>
  <c r="TZ100" i="83"/>
  <c r="TY100" i="83"/>
  <c r="UA99" i="83"/>
  <c r="TZ99" i="83"/>
  <c r="TY99" i="83"/>
  <c r="UA98" i="83"/>
  <c r="TZ98" i="83"/>
  <c r="TY98" i="83"/>
  <c r="UA97" i="83"/>
  <c r="TZ97" i="83"/>
  <c r="TY97" i="83"/>
  <c r="UA96" i="83"/>
  <c r="TZ96" i="83"/>
  <c r="TY96" i="83"/>
  <c r="UA95" i="83"/>
  <c r="TZ95" i="83"/>
  <c r="TY95" i="83"/>
  <c r="UA94" i="83"/>
  <c r="TZ94" i="83"/>
  <c r="TY94" i="83"/>
  <c r="UA93" i="83"/>
  <c r="TZ93" i="83"/>
  <c r="TY93" i="83"/>
  <c r="UA92" i="83"/>
  <c r="TZ92" i="83"/>
  <c r="TY92" i="83"/>
  <c r="UA91" i="83"/>
  <c r="TZ91" i="83"/>
  <c r="TY91" i="83"/>
  <c r="UA90" i="83"/>
  <c r="TZ90" i="83"/>
  <c r="TY90" i="83"/>
  <c r="UA89" i="83"/>
  <c r="TZ89" i="83"/>
  <c r="TY89" i="83"/>
  <c r="UA88" i="83"/>
  <c r="TZ88" i="83"/>
  <c r="TY88" i="83"/>
  <c r="UA87" i="83"/>
  <c r="TZ87" i="83"/>
  <c r="TY87" i="83"/>
  <c r="UA86" i="83"/>
  <c r="TZ86" i="83"/>
  <c r="TY86" i="83"/>
  <c r="UA85" i="83"/>
  <c r="TZ85" i="83"/>
  <c r="TY85" i="83"/>
  <c r="UA84" i="83"/>
  <c r="TZ84" i="83"/>
  <c r="TY84" i="83"/>
  <c r="UA83" i="83"/>
  <c r="TZ83" i="83"/>
  <c r="TY83" i="83"/>
  <c r="UA82" i="83"/>
  <c r="TZ82" i="83"/>
  <c r="TY82" i="83"/>
  <c r="UA81" i="83"/>
  <c r="TZ81" i="83"/>
  <c r="TY81" i="83"/>
  <c r="UA80" i="83"/>
  <c r="TZ80" i="83"/>
  <c r="TY80" i="83"/>
  <c r="UA79" i="83"/>
  <c r="TZ79" i="83"/>
  <c r="TY79" i="83"/>
  <c r="UA78" i="83"/>
  <c r="TZ78" i="83"/>
  <c r="TY78" i="83"/>
  <c r="UA77" i="83"/>
  <c r="TZ77" i="83"/>
  <c r="TY77" i="83"/>
  <c r="UA76" i="83"/>
  <c r="TZ76" i="83"/>
  <c r="TY76" i="83"/>
  <c r="UA75" i="83"/>
  <c r="TZ75" i="83"/>
  <c r="TY75" i="83"/>
  <c r="UA74" i="83"/>
  <c r="TZ74" i="83"/>
  <c r="TY74" i="83"/>
  <c r="UA73" i="83"/>
  <c r="TZ73" i="83"/>
  <c r="TY73" i="83"/>
  <c r="UA72" i="83"/>
  <c r="TZ72" i="83"/>
  <c r="TY72" i="83"/>
  <c r="UA71" i="83"/>
  <c r="TZ71" i="83"/>
  <c r="TY71" i="83"/>
  <c r="UA70" i="83"/>
  <c r="TZ70" i="83"/>
  <c r="TY70" i="83"/>
  <c r="UA69" i="83"/>
  <c r="TZ69" i="83"/>
  <c r="TY69" i="83"/>
  <c r="UA68" i="83"/>
  <c r="TZ68" i="83"/>
  <c r="TY68" i="83"/>
  <c r="UA67" i="83"/>
  <c r="TZ67" i="83"/>
  <c r="TY67" i="83"/>
  <c r="UA66" i="83"/>
  <c r="TZ66" i="83"/>
  <c r="TY66" i="83"/>
  <c r="UA11" i="83"/>
  <c r="TZ11" i="83"/>
  <c r="TY11" i="83"/>
  <c r="UA9" i="83"/>
  <c r="TZ9" i="83"/>
  <c r="TY9" i="83"/>
  <c r="TU1" i="83"/>
  <c r="TT110" i="83"/>
  <c r="TS110" i="83"/>
  <c r="TR110" i="83"/>
  <c r="TT109" i="83"/>
  <c r="TS109" i="83"/>
  <c r="TR109" i="83"/>
  <c r="TT108" i="83"/>
  <c r="TS108" i="83"/>
  <c r="TR108" i="83"/>
  <c r="TT107" i="83"/>
  <c r="TS107" i="83"/>
  <c r="TR107" i="83"/>
  <c r="TT106" i="83"/>
  <c r="TS106" i="83"/>
  <c r="TR106" i="83"/>
  <c r="TT105" i="83"/>
  <c r="TS105" i="83"/>
  <c r="TR105" i="83"/>
  <c r="TT104" i="83"/>
  <c r="TS104" i="83"/>
  <c r="TR104" i="83"/>
  <c r="TT103" i="83"/>
  <c r="TS103" i="83"/>
  <c r="TR103" i="83"/>
  <c r="TT102" i="83"/>
  <c r="TS102" i="83"/>
  <c r="TR102" i="83"/>
  <c r="TT101" i="83"/>
  <c r="TS101" i="83"/>
  <c r="TR101" i="83"/>
  <c r="TT100" i="83"/>
  <c r="TS100" i="83"/>
  <c r="TR100" i="83"/>
  <c r="TT99" i="83"/>
  <c r="TS99" i="83"/>
  <c r="TR99" i="83"/>
  <c r="TT98" i="83"/>
  <c r="TS98" i="83"/>
  <c r="TR98" i="83"/>
  <c r="TT97" i="83"/>
  <c r="TS97" i="83"/>
  <c r="TR97" i="83"/>
  <c r="TT96" i="83"/>
  <c r="TS96" i="83"/>
  <c r="TR96" i="83"/>
  <c r="TT95" i="83"/>
  <c r="TS95" i="83"/>
  <c r="TR95" i="83"/>
  <c r="TT94" i="83"/>
  <c r="TS94" i="83"/>
  <c r="TR94" i="83"/>
  <c r="TT93" i="83"/>
  <c r="TS93" i="83"/>
  <c r="TR93" i="83"/>
  <c r="TT92" i="83"/>
  <c r="TS92" i="83"/>
  <c r="TR92" i="83"/>
  <c r="TT91" i="83"/>
  <c r="TS91" i="83"/>
  <c r="TR91" i="83"/>
  <c r="TT90" i="83"/>
  <c r="TS90" i="83"/>
  <c r="TR90" i="83"/>
  <c r="TT89" i="83"/>
  <c r="TS89" i="83"/>
  <c r="TR89" i="83"/>
  <c r="TT88" i="83"/>
  <c r="TS88" i="83"/>
  <c r="TR88" i="83"/>
  <c r="TT87" i="83"/>
  <c r="TS87" i="83"/>
  <c r="TR87" i="83"/>
  <c r="TT86" i="83"/>
  <c r="TS86" i="83"/>
  <c r="TR86" i="83"/>
  <c r="TT85" i="83"/>
  <c r="TS85" i="83"/>
  <c r="TR85" i="83"/>
  <c r="TT84" i="83"/>
  <c r="TS84" i="83"/>
  <c r="TR84" i="83"/>
  <c r="TT83" i="83"/>
  <c r="TS83" i="83"/>
  <c r="TR83" i="83"/>
  <c r="TT82" i="83"/>
  <c r="TS82" i="83"/>
  <c r="TR82" i="83"/>
  <c r="TT81" i="83"/>
  <c r="TS81" i="83"/>
  <c r="TR81" i="83"/>
  <c r="TT80" i="83"/>
  <c r="TS80" i="83"/>
  <c r="TR80" i="83"/>
  <c r="TT79" i="83"/>
  <c r="TS79" i="83"/>
  <c r="TR79" i="83"/>
  <c r="TT78" i="83"/>
  <c r="TS78" i="83"/>
  <c r="TR78" i="83"/>
  <c r="TT77" i="83"/>
  <c r="TS77" i="83"/>
  <c r="TR77" i="83"/>
  <c r="TT76" i="83"/>
  <c r="TS76" i="83"/>
  <c r="TR76" i="83"/>
  <c r="TT75" i="83"/>
  <c r="TS75" i="83"/>
  <c r="TR75" i="83"/>
  <c r="TT74" i="83"/>
  <c r="TS74" i="83"/>
  <c r="TR74" i="83"/>
  <c r="TT73" i="83"/>
  <c r="TS73" i="83"/>
  <c r="TR73" i="83"/>
  <c r="TT72" i="83"/>
  <c r="TS72" i="83"/>
  <c r="TR72" i="83"/>
  <c r="TT71" i="83"/>
  <c r="TS71" i="83"/>
  <c r="TR71" i="83"/>
  <c r="TT70" i="83"/>
  <c r="TS70" i="83"/>
  <c r="TR70" i="83"/>
  <c r="TT69" i="83"/>
  <c r="TS69" i="83"/>
  <c r="TR69" i="83"/>
  <c r="TT68" i="83"/>
  <c r="TS68" i="83"/>
  <c r="TR68" i="83"/>
  <c r="TT67" i="83"/>
  <c r="TS67" i="83"/>
  <c r="TR67" i="83"/>
  <c r="TT66" i="83"/>
  <c r="TS66" i="83"/>
  <c r="TR66" i="83"/>
  <c r="TT65" i="83"/>
  <c r="TS65" i="83"/>
  <c r="TR65" i="83"/>
  <c r="TT64" i="83"/>
  <c r="TS64" i="83"/>
  <c r="TR64" i="83"/>
  <c r="TT63" i="83"/>
  <c r="TS63" i="83"/>
  <c r="TR63" i="83"/>
  <c r="TT62" i="83"/>
  <c r="TS62" i="83"/>
  <c r="TR62" i="83"/>
  <c r="TT11" i="83"/>
  <c r="TS11" i="83"/>
  <c r="TR11" i="83"/>
  <c r="TT9" i="83"/>
  <c r="TS9" i="83"/>
  <c r="TR9" i="83"/>
  <c r="TS1" i="83"/>
  <c r="TR1" i="83"/>
  <c r="TN1" i="83"/>
  <c r="TT1" i="83" s="1"/>
  <c r="TM110" i="83"/>
  <c r="TL110" i="83"/>
  <c r="TK110" i="83"/>
  <c r="TM109" i="83"/>
  <c r="TL109" i="83"/>
  <c r="TK109" i="83"/>
  <c r="TM108" i="83"/>
  <c r="TL108" i="83"/>
  <c r="TK108" i="83"/>
  <c r="TM107" i="83"/>
  <c r="TL107" i="83"/>
  <c r="TK107" i="83"/>
  <c r="TM106" i="83"/>
  <c r="TL106" i="83"/>
  <c r="TK106" i="83"/>
  <c r="TM105" i="83"/>
  <c r="TL105" i="83"/>
  <c r="TK105" i="83"/>
  <c r="TM104" i="83"/>
  <c r="TL104" i="83"/>
  <c r="TK104" i="83"/>
  <c r="TM103" i="83"/>
  <c r="TL103" i="83"/>
  <c r="TK103" i="83"/>
  <c r="TM102" i="83"/>
  <c r="TL102" i="83"/>
  <c r="TK102" i="83"/>
  <c r="TM101" i="83"/>
  <c r="TL101" i="83"/>
  <c r="TK101" i="83"/>
  <c r="TM100" i="83"/>
  <c r="TL100" i="83"/>
  <c r="TK100" i="83"/>
  <c r="TM99" i="83"/>
  <c r="TL99" i="83"/>
  <c r="TK99" i="83"/>
  <c r="TM98" i="83"/>
  <c r="TL98" i="83"/>
  <c r="TK98" i="83"/>
  <c r="TM97" i="83"/>
  <c r="TL97" i="83"/>
  <c r="TK97" i="83"/>
  <c r="TM96" i="83"/>
  <c r="TL96" i="83"/>
  <c r="TK96" i="83"/>
  <c r="TM95" i="83"/>
  <c r="TL95" i="83"/>
  <c r="TK95" i="83"/>
  <c r="TM94" i="83"/>
  <c r="TL94" i="83"/>
  <c r="TK94" i="83"/>
  <c r="TM93" i="83"/>
  <c r="TL93" i="83"/>
  <c r="TK93" i="83"/>
  <c r="TM92" i="83"/>
  <c r="TL92" i="83"/>
  <c r="TK92" i="83"/>
  <c r="TM91" i="83"/>
  <c r="TL91" i="83"/>
  <c r="TK91" i="83"/>
  <c r="TM90" i="83"/>
  <c r="TL90" i="83"/>
  <c r="TK90" i="83"/>
  <c r="TM89" i="83"/>
  <c r="TL89" i="83"/>
  <c r="TK89" i="83"/>
  <c r="TM88" i="83"/>
  <c r="TL88" i="83"/>
  <c r="TK88" i="83"/>
  <c r="TM87" i="83"/>
  <c r="TL87" i="83"/>
  <c r="TK87" i="83"/>
  <c r="TM86" i="83"/>
  <c r="TL86" i="83"/>
  <c r="TK86" i="83"/>
  <c r="TM85" i="83"/>
  <c r="TL85" i="83"/>
  <c r="TK85" i="83"/>
  <c r="TM84" i="83"/>
  <c r="TL84" i="83"/>
  <c r="TK84" i="83"/>
  <c r="TM83" i="83"/>
  <c r="TL83" i="83"/>
  <c r="TK83" i="83"/>
  <c r="TM82" i="83"/>
  <c r="TL82" i="83"/>
  <c r="TK82" i="83"/>
  <c r="TM81" i="83"/>
  <c r="TL81" i="83"/>
  <c r="TK81" i="83"/>
  <c r="TM80" i="83"/>
  <c r="TL80" i="83"/>
  <c r="TK80" i="83"/>
  <c r="TM79" i="83"/>
  <c r="TL79" i="83"/>
  <c r="TK79" i="83"/>
  <c r="TM78" i="83"/>
  <c r="TL78" i="83"/>
  <c r="TK78" i="83"/>
  <c r="TM77" i="83"/>
  <c r="TL77" i="83"/>
  <c r="TK77" i="83"/>
  <c r="TM76" i="83"/>
  <c r="TL76" i="83"/>
  <c r="TK76" i="83"/>
  <c r="TM75" i="83"/>
  <c r="TL75" i="83"/>
  <c r="TK75" i="83"/>
  <c r="TM74" i="83"/>
  <c r="TL74" i="83"/>
  <c r="TK74" i="83"/>
  <c r="TM73" i="83"/>
  <c r="TL73" i="83"/>
  <c r="TK73" i="83"/>
  <c r="TM72" i="83"/>
  <c r="TL72" i="83"/>
  <c r="TK72" i="83"/>
  <c r="TM71" i="83"/>
  <c r="TL71" i="83"/>
  <c r="TK71" i="83"/>
  <c r="TM70" i="83"/>
  <c r="TL70" i="83"/>
  <c r="TK70" i="83"/>
  <c r="TM69" i="83"/>
  <c r="TL69" i="83"/>
  <c r="TK69" i="83"/>
  <c r="TM68" i="83"/>
  <c r="TL68" i="83"/>
  <c r="TK68" i="83"/>
  <c r="TM67" i="83"/>
  <c r="TL67" i="83"/>
  <c r="TK67" i="83"/>
  <c r="TM66" i="83"/>
  <c r="TL66" i="83"/>
  <c r="TK66" i="83"/>
  <c r="TM65" i="83"/>
  <c r="TL65" i="83"/>
  <c r="TK65" i="83"/>
  <c r="TM64" i="83"/>
  <c r="TL64" i="83"/>
  <c r="TK64" i="83"/>
  <c r="TM63" i="83"/>
  <c r="TL63" i="83"/>
  <c r="TK63" i="83"/>
  <c r="TM62" i="83"/>
  <c r="TL62" i="83"/>
  <c r="TK62" i="83"/>
  <c r="TM61" i="83"/>
  <c r="TL61" i="83"/>
  <c r="TK61" i="83"/>
  <c r="TM60" i="83"/>
  <c r="TL60" i="83"/>
  <c r="TK60" i="83"/>
  <c r="TM59" i="83"/>
  <c r="TL59" i="83"/>
  <c r="TK59" i="83"/>
  <c r="TM58" i="83"/>
  <c r="TL58" i="83"/>
  <c r="TK58" i="83"/>
  <c r="TM57" i="83"/>
  <c r="TL57" i="83"/>
  <c r="TK57" i="83"/>
  <c r="TM56" i="83"/>
  <c r="TL56" i="83"/>
  <c r="TK56" i="83"/>
  <c r="TM55" i="83"/>
  <c r="TL55" i="83"/>
  <c r="TK55" i="83"/>
  <c r="TM54" i="83"/>
  <c r="TL54" i="83"/>
  <c r="TK54" i="83"/>
  <c r="TM53" i="83"/>
  <c r="TL53" i="83"/>
  <c r="TK53" i="83"/>
  <c r="TM52" i="83"/>
  <c r="TL52" i="83"/>
  <c r="TK52" i="83"/>
  <c r="TM51" i="83"/>
  <c r="TL51" i="83"/>
  <c r="TK51" i="83"/>
  <c r="TM50" i="83"/>
  <c r="TL50" i="83"/>
  <c r="TK50" i="83"/>
  <c r="TM49" i="83"/>
  <c r="TL49" i="83"/>
  <c r="TK49" i="83"/>
  <c r="TM48" i="83"/>
  <c r="TL48" i="83"/>
  <c r="TK48" i="83"/>
  <c r="TM47" i="83"/>
  <c r="TL47" i="83"/>
  <c r="TK47" i="83"/>
  <c r="TM46" i="83"/>
  <c r="TL46" i="83"/>
  <c r="TK46" i="83"/>
  <c r="TM45" i="83"/>
  <c r="TL45" i="83"/>
  <c r="TK45" i="83"/>
  <c r="TM44" i="83"/>
  <c r="TL44" i="83"/>
  <c r="TK44" i="83"/>
  <c r="TM43" i="83"/>
  <c r="TL43" i="83"/>
  <c r="TK43" i="83"/>
  <c r="TM42" i="83"/>
  <c r="TL42" i="83"/>
  <c r="TK42" i="83"/>
  <c r="TM41" i="83"/>
  <c r="TL41" i="83"/>
  <c r="TK41" i="83"/>
  <c r="TM40" i="83"/>
  <c r="TL40" i="83"/>
  <c r="TK40" i="83"/>
  <c r="TM11" i="83"/>
  <c r="TL11" i="83"/>
  <c r="TK11" i="83"/>
  <c r="TM9" i="83"/>
  <c r="TL9" i="83"/>
  <c r="TK9" i="83"/>
  <c r="TK1" i="83"/>
  <c r="TG1" i="83"/>
  <c r="TF110" i="83"/>
  <c r="TE110" i="83"/>
  <c r="TD110" i="83"/>
  <c r="TF109" i="83"/>
  <c r="TE109" i="83"/>
  <c r="TD109" i="83"/>
  <c r="TF108" i="83"/>
  <c r="TE108" i="83"/>
  <c r="TD108" i="83"/>
  <c r="TF107" i="83"/>
  <c r="TE107" i="83"/>
  <c r="TD107" i="83"/>
  <c r="TF106" i="83"/>
  <c r="TE106" i="83"/>
  <c r="TD106" i="83"/>
  <c r="TF105" i="83"/>
  <c r="TE105" i="83"/>
  <c r="TD105" i="83"/>
  <c r="TF104" i="83"/>
  <c r="TE104" i="83"/>
  <c r="TD104" i="83"/>
  <c r="TF103" i="83"/>
  <c r="TE103" i="83"/>
  <c r="TD103" i="83"/>
  <c r="TF102" i="83"/>
  <c r="TE102" i="83"/>
  <c r="TD102" i="83"/>
  <c r="TF101" i="83"/>
  <c r="TE101" i="83"/>
  <c r="TD101" i="83"/>
  <c r="TF100" i="83"/>
  <c r="TE100" i="83"/>
  <c r="TD100" i="83"/>
  <c r="TF99" i="83"/>
  <c r="TE99" i="83"/>
  <c r="TD99" i="83"/>
  <c r="TF98" i="83"/>
  <c r="TE98" i="83"/>
  <c r="TD98" i="83"/>
  <c r="TF97" i="83"/>
  <c r="TE97" i="83"/>
  <c r="TD97" i="83"/>
  <c r="TF96" i="83"/>
  <c r="TE96" i="83"/>
  <c r="TD96" i="83"/>
  <c r="TF95" i="83"/>
  <c r="TE95" i="83"/>
  <c r="TD95" i="83"/>
  <c r="TF94" i="83"/>
  <c r="TE94" i="83"/>
  <c r="TD94" i="83"/>
  <c r="TF93" i="83"/>
  <c r="TE93" i="83"/>
  <c r="TD93" i="83"/>
  <c r="TF92" i="83"/>
  <c r="TE92" i="83"/>
  <c r="TD92" i="83"/>
  <c r="TF91" i="83"/>
  <c r="TE91" i="83"/>
  <c r="TD91" i="83"/>
  <c r="TF90" i="83"/>
  <c r="TE90" i="83"/>
  <c r="TD90" i="83"/>
  <c r="TF89" i="83"/>
  <c r="TE89" i="83"/>
  <c r="TD89" i="83"/>
  <c r="TF88" i="83"/>
  <c r="TE88" i="83"/>
  <c r="TD88" i="83"/>
  <c r="TF87" i="83"/>
  <c r="TE87" i="83"/>
  <c r="TD87" i="83"/>
  <c r="TF86" i="83"/>
  <c r="TE86" i="83"/>
  <c r="TD86" i="83"/>
  <c r="TF85" i="83"/>
  <c r="TE85" i="83"/>
  <c r="TD85" i="83"/>
  <c r="TF84" i="83"/>
  <c r="TE84" i="83"/>
  <c r="TD84" i="83"/>
  <c r="TF83" i="83"/>
  <c r="TE83" i="83"/>
  <c r="TD83" i="83"/>
  <c r="TF82" i="83"/>
  <c r="TE82" i="83"/>
  <c r="TD82" i="83"/>
  <c r="TF81" i="83"/>
  <c r="TE81" i="83"/>
  <c r="TD81" i="83"/>
  <c r="TF80" i="83"/>
  <c r="TE80" i="83"/>
  <c r="TD80" i="83"/>
  <c r="TF79" i="83"/>
  <c r="TE79" i="83"/>
  <c r="TD79" i="83"/>
  <c r="TF78" i="83"/>
  <c r="TE78" i="83"/>
  <c r="TD78" i="83"/>
  <c r="TF77" i="83"/>
  <c r="TE77" i="83"/>
  <c r="TD77" i="83"/>
  <c r="TF76" i="83"/>
  <c r="TE76" i="83"/>
  <c r="TD76" i="83"/>
  <c r="TF75" i="83"/>
  <c r="TE75" i="83"/>
  <c r="TD75" i="83"/>
  <c r="TF74" i="83"/>
  <c r="TE74" i="83"/>
  <c r="TD74" i="83"/>
  <c r="TF73" i="83"/>
  <c r="TE73" i="83"/>
  <c r="TD73" i="83"/>
  <c r="TF72" i="83"/>
  <c r="TE72" i="83"/>
  <c r="TD72" i="83"/>
  <c r="TF71" i="83"/>
  <c r="TE71" i="83"/>
  <c r="TD71" i="83"/>
  <c r="TF70" i="83"/>
  <c r="TE70" i="83"/>
  <c r="TD70" i="83"/>
  <c r="TF69" i="83"/>
  <c r="TE69" i="83"/>
  <c r="TD69" i="83"/>
  <c r="TF68" i="83"/>
  <c r="TE68" i="83"/>
  <c r="TD68" i="83"/>
  <c r="TF67" i="83"/>
  <c r="TE67" i="83"/>
  <c r="TD67" i="83"/>
  <c r="TF66" i="83"/>
  <c r="TE66" i="83"/>
  <c r="TD66" i="83"/>
  <c r="TF65" i="83"/>
  <c r="TE65" i="83"/>
  <c r="TD65" i="83"/>
  <c r="TF64" i="83"/>
  <c r="TE64" i="83"/>
  <c r="TD64" i="83"/>
  <c r="TF63" i="83"/>
  <c r="TE63" i="83"/>
  <c r="TD63" i="83"/>
  <c r="TF62" i="83"/>
  <c r="TE62" i="83"/>
  <c r="TD62" i="83"/>
  <c r="TF61" i="83"/>
  <c r="TE61" i="83"/>
  <c r="TD61" i="83"/>
  <c r="TF60" i="83"/>
  <c r="TE60" i="83"/>
  <c r="TD60" i="83"/>
  <c r="TF59" i="83"/>
  <c r="TE59" i="83"/>
  <c r="TD59" i="83"/>
  <c r="TF58" i="83"/>
  <c r="TE58" i="83"/>
  <c r="TD58" i="83"/>
  <c r="TF57" i="83"/>
  <c r="TE57" i="83"/>
  <c r="TD57" i="83"/>
  <c r="TF11" i="83"/>
  <c r="TE11" i="83"/>
  <c r="TD11" i="83"/>
  <c r="TF9" i="83"/>
  <c r="TE9" i="83"/>
  <c r="TD9" i="83"/>
  <c r="SZ1" i="83"/>
  <c r="TD1" i="83" s="1"/>
  <c r="SY110" i="83"/>
  <c r="SX110" i="83"/>
  <c r="SW110" i="83"/>
  <c r="SY109" i="83"/>
  <c r="SX109" i="83"/>
  <c r="SW109" i="83"/>
  <c r="SY108" i="83"/>
  <c r="SX108" i="83"/>
  <c r="SW108" i="83"/>
  <c r="SY107" i="83"/>
  <c r="SX107" i="83"/>
  <c r="SW107" i="83"/>
  <c r="SY106" i="83"/>
  <c r="SX106" i="83"/>
  <c r="SW106" i="83"/>
  <c r="SY105" i="83"/>
  <c r="SX105" i="83"/>
  <c r="SW105" i="83"/>
  <c r="SY104" i="83"/>
  <c r="SX104" i="83"/>
  <c r="SW104" i="83"/>
  <c r="SY103" i="83"/>
  <c r="SX103" i="83"/>
  <c r="SW103" i="83"/>
  <c r="SY102" i="83"/>
  <c r="SX102" i="83"/>
  <c r="SW102" i="83"/>
  <c r="SY101" i="83"/>
  <c r="SX101" i="83"/>
  <c r="SW101" i="83"/>
  <c r="SY100" i="83"/>
  <c r="SX100" i="83"/>
  <c r="SW100" i="83"/>
  <c r="SY99" i="83"/>
  <c r="SX99" i="83"/>
  <c r="SW99" i="83"/>
  <c r="SY98" i="83"/>
  <c r="SX98" i="83"/>
  <c r="SW98" i="83"/>
  <c r="SY97" i="83"/>
  <c r="SX97" i="83"/>
  <c r="SW97" i="83"/>
  <c r="SY96" i="83"/>
  <c r="SX96" i="83"/>
  <c r="SW96" i="83"/>
  <c r="SY95" i="83"/>
  <c r="SX95" i="83"/>
  <c r="SW95" i="83"/>
  <c r="SY94" i="83"/>
  <c r="SX94" i="83"/>
  <c r="SW94" i="83"/>
  <c r="SY93" i="83"/>
  <c r="SX93" i="83"/>
  <c r="SW93" i="83"/>
  <c r="SY92" i="83"/>
  <c r="SX92" i="83"/>
  <c r="SW92" i="83"/>
  <c r="SY91" i="83"/>
  <c r="SX91" i="83"/>
  <c r="SW91" i="83"/>
  <c r="SY90" i="83"/>
  <c r="SX90" i="83"/>
  <c r="SW90" i="83"/>
  <c r="SY89" i="83"/>
  <c r="SX89" i="83"/>
  <c r="SW89" i="83"/>
  <c r="SY88" i="83"/>
  <c r="SX88" i="83"/>
  <c r="SW88" i="83"/>
  <c r="SY87" i="83"/>
  <c r="SX87" i="83"/>
  <c r="SW87" i="83"/>
  <c r="SY86" i="83"/>
  <c r="SX86" i="83"/>
  <c r="SW86" i="83"/>
  <c r="SY85" i="83"/>
  <c r="SX85" i="83"/>
  <c r="SW85" i="83"/>
  <c r="SY84" i="83"/>
  <c r="SX84" i="83"/>
  <c r="SW84" i="83"/>
  <c r="SY83" i="83"/>
  <c r="SX83" i="83"/>
  <c r="SW83" i="83"/>
  <c r="SY82" i="83"/>
  <c r="SX82" i="83"/>
  <c r="SW82" i="83"/>
  <c r="SY81" i="83"/>
  <c r="SX81" i="83"/>
  <c r="SW81" i="83"/>
  <c r="SY80" i="83"/>
  <c r="SX80" i="83"/>
  <c r="SW80" i="83"/>
  <c r="SY79" i="83"/>
  <c r="SX79" i="83"/>
  <c r="SW79" i="83"/>
  <c r="SY78" i="83"/>
  <c r="SX78" i="83"/>
  <c r="SW78" i="83"/>
  <c r="SY77" i="83"/>
  <c r="SX77" i="83"/>
  <c r="SW77" i="83"/>
  <c r="SY76" i="83"/>
  <c r="SX76" i="83"/>
  <c r="SW76" i="83"/>
  <c r="SY75" i="83"/>
  <c r="SX75" i="83"/>
  <c r="SW75" i="83"/>
  <c r="SY74" i="83"/>
  <c r="SX74" i="83"/>
  <c r="SW74" i="83"/>
  <c r="SY73" i="83"/>
  <c r="SX73" i="83"/>
  <c r="SW73" i="83"/>
  <c r="SY72" i="83"/>
  <c r="SX72" i="83"/>
  <c r="SW72" i="83"/>
  <c r="SY71" i="83"/>
  <c r="SX71" i="83"/>
  <c r="SW71" i="83"/>
  <c r="SY70" i="83"/>
  <c r="SX70" i="83"/>
  <c r="SW70" i="83"/>
  <c r="SY69" i="83"/>
  <c r="SX69" i="83"/>
  <c r="SW69" i="83"/>
  <c r="SY68" i="83"/>
  <c r="SX68" i="83"/>
  <c r="SW68" i="83"/>
  <c r="SY67" i="83"/>
  <c r="SX67" i="83"/>
  <c r="SW67" i="83"/>
  <c r="SY66" i="83"/>
  <c r="SX66" i="83"/>
  <c r="SW66" i="83"/>
  <c r="SY65" i="83"/>
  <c r="SX65" i="83"/>
  <c r="SW65" i="83"/>
  <c r="SY64" i="83"/>
  <c r="SX64" i="83"/>
  <c r="SW64" i="83"/>
  <c r="SY63" i="83"/>
  <c r="SX63" i="83"/>
  <c r="SW63" i="83"/>
  <c r="SY62" i="83"/>
  <c r="SX62" i="83"/>
  <c r="SW62" i="83"/>
  <c r="SY61" i="83"/>
  <c r="SX61" i="83"/>
  <c r="SW61" i="83"/>
  <c r="SY60" i="83"/>
  <c r="SX60" i="83"/>
  <c r="SW60" i="83"/>
  <c r="SY59" i="83"/>
  <c r="SX59" i="83"/>
  <c r="SW59" i="83"/>
  <c r="SY58" i="83"/>
  <c r="SX58" i="83"/>
  <c r="SW58" i="83"/>
  <c r="SY11" i="83"/>
  <c r="SX11" i="83"/>
  <c r="SW11" i="83"/>
  <c r="SY9" i="83"/>
  <c r="SX9" i="83"/>
  <c r="SW9" i="83"/>
  <c r="SX1" i="83"/>
  <c r="SW1" i="83"/>
  <c r="SS1" i="83"/>
  <c r="SY1" i="83" s="1"/>
  <c r="SR110" i="83"/>
  <c r="SQ110" i="83"/>
  <c r="SP110" i="83"/>
  <c r="SR109" i="83"/>
  <c r="SQ109" i="83"/>
  <c r="SP109" i="83"/>
  <c r="SR108" i="83"/>
  <c r="SQ108" i="83"/>
  <c r="SP108" i="83"/>
  <c r="SR107" i="83"/>
  <c r="SQ107" i="83"/>
  <c r="SP107" i="83"/>
  <c r="SR106" i="83"/>
  <c r="SQ106" i="83"/>
  <c r="SP106" i="83"/>
  <c r="SR105" i="83"/>
  <c r="SQ105" i="83"/>
  <c r="SP105" i="83"/>
  <c r="SR104" i="83"/>
  <c r="SQ104" i="83"/>
  <c r="SP104" i="83"/>
  <c r="SR103" i="83"/>
  <c r="SQ103" i="83"/>
  <c r="SP103" i="83"/>
  <c r="SR102" i="83"/>
  <c r="SQ102" i="83"/>
  <c r="SP102" i="83"/>
  <c r="SR101" i="83"/>
  <c r="SQ101" i="83"/>
  <c r="SP101" i="83"/>
  <c r="SR100" i="83"/>
  <c r="SQ100" i="83"/>
  <c r="SP100" i="83"/>
  <c r="SR99" i="83"/>
  <c r="SQ99" i="83"/>
  <c r="SP99" i="83"/>
  <c r="SR98" i="83"/>
  <c r="SQ98" i="83"/>
  <c r="SP98" i="83"/>
  <c r="SR97" i="83"/>
  <c r="SQ97" i="83"/>
  <c r="SP97" i="83"/>
  <c r="SR96" i="83"/>
  <c r="SQ96" i="83"/>
  <c r="SP96" i="83"/>
  <c r="SR95" i="83"/>
  <c r="SQ95" i="83"/>
  <c r="SP95" i="83"/>
  <c r="SR94" i="83"/>
  <c r="SQ94" i="83"/>
  <c r="SP94" i="83"/>
  <c r="SR93" i="83"/>
  <c r="SQ93" i="83"/>
  <c r="SP93" i="83"/>
  <c r="SR92" i="83"/>
  <c r="SQ92" i="83"/>
  <c r="SP92" i="83"/>
  <c r="SR91" i="83"/>
  <c r="SQ91" i="83"/>
  <c r="SP91" i="83"/>
  <c r="SR90" i="83"/>
  <c r="SQ90" i="83"/>
  <c r="SP90" i="83"/>
  <c r="SR89" i="83"/>
  <c r="SQ89" i="83"/>
  <c r="SP89" i="83"/>
  <c r="SR88" i="83"/>
  <c r="SQ88" i="83"/>
  <c r="SP88" i="83"/>
  <c r="SR87" i="83"/>
  <c r="SQ87" i="83"/>
  <c r="SP87" i="83"/>
  <c r="SR86" i="83"/>
  <c r="SQ86" i="83"/>
  <c r="SP86" i="83"/>
  <c r="SR85" i="83"/>
  <c r="SQ85" i="83"/>
  <c r="SP85" i="83"/>
  <c r="SR84" i="83"/>
  <c r="SQ84" i="83"/>
  <c r="SP84" i="83"/>
  <c r="SR83" i="83"/>
  <c r="SQ83" i="83"/>
  <c r="SP83" i="83"/>
  <c r="SR82" i="83"/>
  <c r="SQ82" i="83"/>
  <c r="SP82" i="83"/>
  <c r="SR81" i="83"/>
  <c r="SQ81" i="83"/>
  <c r="SP81" i="83"/>
  <c r="SR80" i="83"/>
  <c r="SQ80" i="83"/>
  <c r="SP80" i="83"/>
  <c r="SR79" i="83"/>
  <c r="SQ79" i="83"/>
  <c r="SP79" i="83"/>
  <c r="SR78" i="83"/>
  <c r="SQ78" i="83"/>
  <c r="SP78" i="83"/>
  <c r="SR77" i="83"/>
  <c r="SQ77" i="83"/>
  <c r="SP77" i="83"/>
  <c r="SR76" i="83"/>
  <c r="SQ76" i="83"/>
  <c r="SP76" i="83"/>
  <c r="SR75" i="83"/>
  <c r="SQ75" i="83"/>
  <c r="SP75" i="83"/>
  <c r="SR74" i="83"/>
  <c r="SQ74" i="83"/>
  <c r="SP74" i="83"/>
  <c r="SR73" i="83"/>
  <c r="SQ73" i="83"/>
  <c r="SP73" i="83"/>
  <c r="SR72" i="83"/>
  <c r="SQ72" i="83"/>
  <c r="SP72" i="83"/>
  <c r="SR71" i="83"/>
  <c r="SQ71" i="83"/>
  <c r="SP71" i="83"/>
  <c r="SR70" i="83"/>
  <c r="SQ70" i="83"/>
  <c r="SP70" i="83"/>
  <c r="SR69" i="83"/>
  <c r="SQ69" i="83"/>
  <c r="SP69" i="83"/>
  <c r="SR68" i="83"/>
  <c r="SQ68" i="83"/>
  <c r="SP68" i="83"/>
  <c r="SR67" i="83"/>
  <c r="SQ67" i="83"/>
  <c r="SP67" i="83"/>
  <c r="SR66" i="83"/>
  <c r="SQ66" i="83"/>
  <c r="SP66" i="83"/>
  <c r="SR65" i="83"/>
  <c r="SQ65" i="83"/>
  <c r="SP65" i="83"/>
  <c r="SR64" i="83"/>
  <c r="SQ64" i="83"/>
  <c r="SP64" i="83"/>
  <c r="SR63" i="83"/>
  <c r="SQ63" i="83"/>
  <c r="SP63" i="83"/>
  <c r="SR62" i="83"/>
  <c r="SQ62" i="83"/>
  <c r="SP62" i="83"/>
  <c r="SR61" i="83"/>
  <c r="SQ61" i="83"/>
  <c r="SP61" i="83"/>
  <c r="SR60" i="83"/>
  <c r="SQ60" i="83"/>
  <c r="SP60" i="83"/>
  <c r="SR59" i="83"/>
  <c r="SQ59" i="83"/>
  <c r="SP59" i="83"/>
  <c r="SR58" i="83"/>
  <c r="SQ58" i="83"/>
  <c r="SP58" i="83"/>
  <c r="SR11" i="83"/>
  <c r="SQ11" i="83"/>
  <c r="SP11" i="83"/>
  <c r="SR9" i="83"/>
  <c r="SQ9" i="83"/>
  <c r="SP9" i="83"/>
  <c r="SR1" i="83"/>
  <c r="SQ1" i="83"/>
  <c r="SL1" i="83"/>
  <c r="SP1" i="83" s="1"/>
  <c r="SK110" i="83"/>
  <c r="SJ110" i="83"/>
  <c r="SI110" i="83"/>
  <c r="SK109" i="83"/>
  <c r="SJ109" i="83"/>
  <c r="SI109" i="83"/>
  <c r="SK108" i="83"/>
  <c r="SJ108" i="83"/>
  <c r="SI108" i="83"/>
  <c r="SK107" i="83"/>
  <c r="SJ107" i="83"/>
  <c r="SI107" i="83"/>
  <c r="SK106" i="83"/>
  <c r="SJ106" i="83"/>
  <c r="SI106" i="83"/>
  <c r="SK105" i="83"/>
  <c r="SJ105" i="83"/>
  <c r="SI105" i="83"/>
  <c r="SK104" i="83"/>
  <c r="SJ104" i="83"/>
  <c r="SI104" i="83"/>
  <c r="SK103" i="83"/>
  <c r="SJ103" i="83"/>
  <c r="SI103" i="83"/>
  <c r="SK102" i="83"/>
  <c r="SJ102" i="83"/>
  <c r="SI102" i="83"/>
  <c r="SK101" i="83"/>
  <c r="SJ101" i="83"/>
  <c r="SI101" i="83"/>
  <c r="SK100" i="83"/>
  <c r="SJ100" i="83"/>
  <c r="SI100" i="83"/>
  <c r="SK99" i="83"/>
  <c r="SJ99" i="83"/>
  <c r="SI99" i="83"/>
  <c r="SK98" i="83"/>
  <c r="SJ98" i="83"/>
  <c r="SI98" i="83"/>
  <c r="SK97" i="83"/>
  <c r="SJ97" i="83"/>
  <c r="SI97" i="83"/>
  <c r="SK96" i="83"/>
  <c r="SJ96" i="83"/>
  <c r="SI96" i="83"/>
  <c r="SK95" i="83"/>
  <c r="SJ95" i="83"/>
  <c r="SI95" i="83"/>
  <c r="SK94" i="83"/>
  <c r="SJ94" i="83"/>
  <c r="SI94" i="83"/>
  <c r="SK93" i="83"/>
  <c r="SJ93" i="83"/>
  <c r="SI93" i="83"/>
  <c r="SK92" i="83"/>
  <c r="SJ92" i="83"/>
  <c r="SI92" i="83"/>
  <c r="SK91" i="83"/>
  <c r="SJ91" i="83"/>
  <c r="SI91" i="83"/>
  <c r="SK90" i="83"/>
  <c r="SJ90" i="83"/>
  <c r="SI90" i="83"/>
  <c r="SK89" i="83"/>
  <c r="SJ89" i="83"/>
  <c r="SI89" i="83"/>
  <c r="SK88" i="83"/>
  <c r="SJ88" i="83"/>
  <c r="SI88" i="83"/>
  <c r="SK87" i="83"/>
  <c r="SJ87" i="83"/>
  <c r="SI87" i="83"/>
  <c r="SK86" i="83"/>
  <c r="SJ86" i="83"/>
  <c r="SI86" i="83"/>
  <c r="SK85" i="83"/>
  <c r="SJ85" i="83"/>
  <c r="SI85" i="83"/>
  <c r="SK84" i="83"/>
  <c r="SJ84" i="83"/>
  <c r="SI84" i="83"/>
  <c r="SK83" i="83"/>
  <c r="SJ83" i="83"/>
  <c r="SI83" i="83"/>
  <c r="SK82" i="83"/>
  <c r="SJ82" i="83"/>
  <c r="SI82" i="83"/>
  <c r="SK81" i="83"/>
  <c r="SJ81" i="83"/>
  <c r="SI81" i="83"/>
  <c r="SK80" i="83"/>
  <c r="SJ80" i="83"/>
  <c r="SI80" i="83"/>
  <c r="SK79" i="83"/>
  <c r="SJ79" i="83"/>
  <c r="SI79" i="83"/>
  <c r="SK78" i="83"/>
  <c r="SJ78" i="83"/>
  <c r="SI78" i="83"/>
  <c r="SK77" i="83"/>
  <c r="SJ77" i="83"/>
  <c r="SI77" i="83"/>
  <c r="SK76" i="83"/>
  <c r="SJ76" i="83"/>
  <c r="SI76" i="83"/>
  <c r="SK75" i="83"/>
  <c r="SJ75" i="83"/>
  <c r="SI75" i="83"/>
  <c r="SK74" i="83"/>
  <c r="SJ74" i="83"/>
  <c r="SI74" i="83"/>
  <c r="SK73" i="83"/>
  <c r="SJ73" i="83"/>
  <c r="SI73" i="83"/>
  <c r="SK72" i="83"/>
  <c r="SJ72" i="83"/>
  <c r="SI72" i="83"/>
  <c r="SK71" i="83"/>
  <c r="SJ71" i="83"/>
  <c r="SI71" i="83"/>
  <c r="SK70" i="83"/>
  <c r="SJ70" i="83"/>
  <c r="SI70" i="83"/>
  <c r="SK69" i="83"/>
  <c r="SJ69" i="83"/>
  <c r="SI69" i="83"/>
  <c r="SK68" i="83"/>
  <c r="SJ68" i="83"/>
  <c r="SI68" i="83"/>
  <c r="SK67" i="83"/>
  <c r="SJ67" i="83"/>
  <c r="SI67" i="83"/>
  <c r="SK66" i="83"/>
  <c r="SJ66" i="83"/>
  <c r="SI66" i="83"/>
  <c r="SK65" i="83"/>
  <c r="SJ65" i="83"/>
  <c r="SI65" i="83"/>
  <c r="SK64" i="83"/>
  <c r="SJ64" i="83"/>
  <c r="SI64" i="83"/>
  <c r="SK63" i="83"/>
  <c r="SJ63" i="83"/>
  <c r="SI63" i="83"/>
  <c r="SK62" i="83"/>
  <c r="SJ62" i="83"/>
  <c r="SI62" i="83"/>
  <c r="SK61" i="83"/>
  <c r="SJ61" i="83"/>
  <c r="SI61" i="83"/>
  <c r="SK60" i="83"/>
  <c r="SJ60" i="83"/>
  <c r="SI60" i="83"/>
  <c r="SK59" i="83"/>
  <c r="SJ59" i="83"/>
  <c r="SI59" i="83"/>
  <c r="SK58" i="83"/>
  <c r="SJ58" i="83"/>
  <c r="SI58" i="83"/>
  <c r="SK57" i="83"/>
  <c r="SJ57" i="83"/>
  <c r="SI57" i="83"/>
  <c r="SK56" i="83"/>
  <c r="SJ56" i="83"/>
  <c r="SI56" i="83"/>
  <c r="SK55" i="83"/>
  <c r="SJ55" i="83"/>
  <c r="SI55" i="83"/>
  <c r="SK54" i="83"/>
  <c r="SJ54" i="83"/>
  <c r="SI54" i="83"/>
  <c r="SK53" i="83"/>
  <c r="SJ53" i="83"/>
  <c r="SI53" i="83"/>
  <c r="SK52" i="83"/>
  <c r="SJ52" i="83"/>
  <c r="SI52" i="83"/>
  <c r="SK51" i="83"/>
  <c r="SJ51" i="83"/>
  <c r="SI51" i="83"/>
  <c r="SK50" i="83"/>
  <c r="SJ50" i="83"/>
  <c r="SI50" i="83"/>
  <c r="SK49" i="83"/>
  <c r="SJ49" i="83"/>
  <c r="SI49" i="83"/>
  <c r="SK48" i="83"/>
  <c r="SJ48" i="83"/>
  <c r="SI48" i="83"/>
  <c r="SK11" i="83"/>
  <c r="SJ11" i="83"/>
  <c r="SI11" i="83"/>
  <c r="SK9" i="83"/>
  <c r="SJ9" i="83"/>
  <c r="SI9" i="83"/>
  <c r="SJ1" i="83"/>
  <c r="SI1" i="83"/>
  <c r="SE1" i="83"/>
  <c r="SK1" i="83" s="1"/>
  <c r="SD110" i="83"/>
  <c r="SC110" i="83"/>
  <c r="SB110" i="83"/>
  <c r="SD109" i="83"/>
  <c r="SC109" i="83"/>
  <c r="SB109" i="83"/>
  <c r="SD108" i="83"/>
  <c r="SC108" i="83"/>
  <c r="SB108" i="83"/>
  <c r="SD107" i="83"/>
  <c r="SC107" i="83"/>
  <c r="SB107" i="83"/>
  <c r="SD106" i="83"/>
  <c r="SC106" i="83"/>
  <c r="SB106" i="83"/>
  <c r="SD105" i="83"/>
  <c r="SC105" i="83"/>
  <c r="SB105" i="83"/>
  <c r="SD104" i="83"/>
  <c r="SC104" i="83"/>
  <c r="SB104" i="83"/>
  <c r="SD103" i="83"/>
  <c r="SC103" i="83"/>
  <c r="SB103" i="83"/>
  <c r="SD102" i="83"/>
  <c r="SC102" i="83"/>
  <c r="SB102" i="83"/>
  <c r="SD101" i="83"/>
  <c r="SC101" i="83"/>
  <c r="SB101" i="83"/>
  <c r="SD100" i="83"/>
  <c r="SC100" i="83"/>
  <c r="SB100" i="83"/>
  <c r="SD99" i="83"/>
  <c r="SC99" i="83"/>
  <c r="SB99" i="83"/>
  <c r="SD98" i="83"/>
  <c r="SC98" i="83"/>
  <c r="SB98" i="83"/>
  <c r="SD97" i="83"/>
  <c r="SC97" i="83"/>
  <c r="SB97" i="83"/>
  <c r="SD96" i="83"/>
  <c r="SC96" i="83"/>
  <c r="SB96" i="83"/>
  <c r="SD95" i="83"/>
  <c r="SC95" i="83"/>
  <c r="SB95" i="83"/>
  <c r="SD94" i="83"/>
  <c r="SC94" i="83"/>
  <c r="SB94" i="83"/>
  <c r="SD93" i="83"/>
  <c r="SC93" i="83"/>
  <c r="SB93" i="83"/>
  <c r="SD92" i="83"/>
  <c r="SC92" i="83"/>
  <c r="SB92" i="83"/>
  <c r="SD91" i="83"/>
  <c r="SC91" i="83"/>
  <c r="SB91" i="83"/>
  <c r="SD90" i="83"/>
  <c r="SC90" i="83"/>
  <c r="SB90" i="83"/>
  <c r="SD89" i="83"/>
  <c r="SC89" i="83"/>
  <c r="SB89" i="83"/>
  <c r="SD88" i="83"/>
  <c r="SC88" i="83"/>
  <c r="SB88" i="83"/>
  <c r="SD87" i="83"/>
  <c r="SC87" i="83"/>
  <c r="SB87" i="83"/>
  <c r="SD86" i="83"/>
  <c r="SC86" i="83"/>
  <c r="SB86" i="83"/>
  <c r="SD85" i="83"/>
  <c r="SC85" i="83"/>
  <c r="SB85" i="83"/>
  <c r="SD84" i="83"/>
  <c r="SC84" i="83"/>
  <c r="SB84" i="83"/>
  <c r="SD83" i="83"/>
  <c r="SC83" i="83"/>
  <c r="SB83" i="83"/>
  <c r="SD82" i="83"/>
  <c r="SC82" i="83"/>
  <c r="SB82" i="83"/>
  <c r="SD81" i="83"/>
  <c r="SC81" i="83"/>
  <c r="SB81" i="83"/>
  <c r="SD80" i="83"/>
  <c r="SC80" i="83"/>
  <c r="SB80" i="83"/>
  <c r="SD79" i="83"/>
  <c r="SC79" i="83"/>
  <c r="SB79" i="83"/>
  <c r="SD78" i="83"/>
  <c r="SC78" i="83"/>
  <c r="SB78" i="83"/>
  <c r="SD77" i="83"/>
  <c r="SC77" i="83"/>
  <c r="SB77" i="83"/>
  <c r="SD76" i="83"/>
  <c r="SC76" i="83"/>
  <c r="SB76" i="83"/>
  <c r="SD75" i="83"/>
  <c r="SC75" i="83"/>
  <c r="SB75" i="83"/>
  <c r="SD74" i="83"/>
  <c r="SC74" i="83"/>
  <c r="SB74" i="83"/>
  <c r="SD73" i="83"/>
  <c r="SC73" i="83"/>
  <c r="SB73" i="83"/>
  <c r="SD72" i="83"/>
  <c r="SC72" i="83"/>
  <c r="SB72" i="83"/>
  <c r="SD71" i="83"/>
  <c r="SC71" i="83"/>
  <c r="SB71" i="83"/>
  <c r="SD70" i="83"/>
  <c r="SC70" i="83"/>
  <c r="SB70" i="83"/>
  <c r="SD69" i="83"/>
  <c r="SC69" i="83"/>
  <c r="SB69" i="83"/>
  <c r="SD11" i="83"/>
  <c r="SC11" i="83"/>
  <c r="SB11" i="83"/>
  <c r="SD9" i="83"/>
  <c r="SC9" i="83"/>
  <c r="SB9" i="83"/>
  <c r="SC1" i="83"/>
  <c r="SB1" i="83"/>
  <c r="RX1" i="83"/>
  <c r="SD1" i="83" s="1"/>
  <c r="RW110" i="83"/>
  <c r="RV110" i="83"/>
  <c r="RU110" i="83"/>
  <c r="RW109" i="83"/>
  <c r="RV109" i="83"/>
  <c r="RU109" i="83"/>
  <c r="RW108" i="83"/>
  <c r="RV108" i="83"/>
  <c r="RU108" i="83"/>
  <c r="RW107" i="83"/>
  <c r="RV107" i="83"/>
  <c r="RU107" i="83"/>
  <c r="RW106" i="83"/>
  <c r="RV106" i="83"/>
  <c r="RU106" i="83"/>
  <c r="RW105" i="83"/>
  <c r="RV105" i="83"/>
  <c r="RU105" i="83"/>
  <c r="RW104" i="83"/>
  <c r="RV104" i="83"/>
  <c r="RU104" i="83"/>
  <c r="RW103" i="83"/>
  <c r="RV103" i="83"/>
  <c r="RU103" i="83"/>
  <c r="RW102" i="83"/>
  <c r="RV102" i="83"/>
  <c r="RU102" i="83"/>
  <c r="RW101" i="83"/>
  <c r="RV101" i="83"/>
  <c r="RU101" i="83"/>
  <c r="RW100" i="83"/>
  <c r="RV100" i="83"/>
  <c r="RU100" i="83"/>
  <c r="RW99" i="83"/>
  <c r="RV99" i="83"/>
  <c r="RU99" i="83"/>
  <c r="RW98" i="83"/>
  <c r="RV98" i="83"/>
  <c r="RU98" i="83"/>
  <c r="RW97" i="83"/>
  <c r="RV97" i="83"/>
  <c r="RU97" i="83"/>
  <c r="RW96" i="83"/>
  <c r="RV96" i="83"/>
  <c r="RU96" i="83"/>
  <c r="RW95" i="83"/>
  <c r="RV95" i="83"/>
  <c r="RU95" i="83"/>
  <c r="RW94" i="83"/>
  <c r="RV94" i="83"/>
  <c r="RU94" i="83"/>
  <c r="RW93" i="83"/>
  <c r="RV93" i="83"/>
  <c r="RU93" i="83"/>
  <c r="RW92" i="83"/>
  <c r="RV92" i="83"/>
  <c r="RU92" i="83"/>
  <c r="RW91" i="83"/>
  <c r="RV91" i="83"/>
  <c r="RU91" i="83"/>
  <c r="RW90" i="83"/>
  <c r="RV90" i="83"/>
  <c r="RU90" i="83"/>
  <c r="RW89" i="83"/>
  <c r="RV89" i="83"/>
  <c r="RU89" i="83"/>
  <c r="RW88" i="83"/>
  <c r="RV88" i="83"/>
  <c r="RU88" i="83"/>
  <c r="RW87" i="83"/>
  <c r="RV87" i="83"/>
  <c r="RU87" i="83"/>
  <c r="RW86" i="83"/>
  <c r="RV86" i="83"/>
  <c r="RU86" i="83"/>
  <c r="RW85" i="83"/>
  <c r="RV85" i="83"/>
  <c r="RU85" i="83"/>
  <c r="RW84" i="83"/>
  <c r="RV84" i="83"/>
  <c r="RU84" i="83"/>
  <c r="RW83" i="83"/>
  <c r="RV83" i="83"/>
  <c r="RU83" i="83"/>
  <c r="RW82" i="83"/>
  <c r="RV82" i="83"/>
  <c r="RU82" i="83"/>
  <c r="RW81" i="83"/>
  <c r="RV81" i="83"/>
  <c r="RU81" i="83"/>
  <c r="RW80" i="83"/>
  <c r="RV80" i="83"/>
  <c r="RU80" i="83"/>
  <c r="RW79" i="83"/>
  <c r="RV79" i="83"/>
  <c r="RU79" i="83"/>
  <c r="RW78" i="83"/>
  <c r="RV78" i="83"/>
  <c r="RU78" i="83"/>
  <c r="RW77" i="83"/>
  <c r="RV77" i="83"/>
  <c r="RU77" i="83"/>
  <c r="RW76" i="83"/>
  <c r="RV76" i="83"/>
  <c r="RU76" i="83"/>
  <c r="RW75" i="83"/>
  <c r="RV75" i="83"/>
  <c r="RU75" i="83"/>
  <c r="RW74" i="83"/>
  <c r="RV74" i="83"/>
  <c r="RU74" i="83"/>
  <c r="RW73" i="83"/>
  <c r="RV73" i="83"/>
  <c r="RU73" i="83"/>
  <c r="RW72" i="83"/>
  <c r="RV72" i="83"/>
  <c r="RU72" i="83"/>
  <c r="RW71" i="83"/>
  <c r="RV71" i="83"/>
  <c r="RU71" i="83"/>
  <c r="RW70" i="83"/>
  <c r="RV70" i="83"/>
  <c r="RU70" i="83"/>
  <c r="RW69" i="83"/>
  <c r="RV69" i="83"/>
  <c r="RU69" i="83"/>
  <c r="RW68" i="83"/>
  <c r="RV68" i="83"/>
  <c r="RU68" i="83"/>
  <c r="RW67" i="83"/>
  <c r="RV67" i="83"/>
  <c r="RU67" i="83"/>
  <c r="RW66" i="83"/>
  <c r="RV66" i="83"/>
  <c r="RU66" i="83"/>
  <c r="RW65" i="83"/>
  <c r="RV65" i="83"/>
  <c r="RU65" i="83"/>
  <c r="RW64" i="83"/>
  <c r="RV64" i="83"/>
  <c r="RU64" i="83"/>
  <c r="RW63" i="83"/>
  <c r="RV63" i="83"/>
  <c r="RU63" i="83"/>
  <c r="RW62" i="83"/>
  <c r="RV62" i="83"/>
  <c r="RU62" i="83"/>
  <c r="RW61" i="83"/>
  <c r="RV61" i="83"/>
  <c r="RU61" i="83"/>
  <c r="RW60" i="83"/>
  <c r="RV60" i="83"/>
  <c r="RU60" i="83"/>
  <c r="RW59" i="83"/>
  <c r="RV59" i="83"/>
  <c r="RU59" i="83"/>
  <c r="RW58" i="83"/>
  <c r="RV58" i="83"/>
  <c r="RU58" i="83"/>
  <c r="RW57" i="83"/>
  <c r="RV57" i="83"/>
  <c r="RU57" i="83"/>
  <c r="RW11" i="83"/>
  <c r="RV11" i="83"/>
  <c r="RU11" i="83"/>
  <c r="RW9" i="83"/>
  <c r="RV9" i="83"/>
  <c r="RU9" i="83"/>
  <c r="RV1" i="83"/>
  <c r="RU1" i="83"/>
  <c r="RQ1" i="83"/>
  <c r="RW1" i="83" s="1"/>
  <c r="RP110" i="83"/>
  <c r="RO110" i="83"/>
  <c r="RN110" i="83"/>
  <c r="RP109" i="83"/>
  <c r="RO109" i="83"/>
  <c r="RN109" i="83"/>
  <c r="RP108" i="83"/>
  <c r="RO108" i="83"/>
  <c r="RN108" i="83"/>
  <c r="RP107" i="83"/>
  <c r="RO107" i="83"/>
  <c r="RN107" i="83"/>
  <c r="RP106" i="83"/>
  <c r="RO106" i="83"/>
  <c r="RN106" i="83"/>
  <c r="RP105" i="83"/>
  <c r="RO105" i="83"/>
  <c r="RN105" i="83"/>
  <c r="RP104" i="83"/>
  <c r="RO104" i="83"/>
  <c r="RN104" i="83"/>
  <c r="RP103" i="83"/>
  <c r="RO103" i="83"/>
  <c r="RN103" i="83"/>
  <c r="RP102" i="83"/>
  <c r="RO102" i="83"/>
  <c r="RN102" i="83"/>
  <c r="RP101" i="83"/>
  <c r="RO101" i="83"/>
  <c r="RN101" i="83"/>
  <c r="RP100" i="83"/>
  <c r="RO100" i="83"/>
  <c r="RN100" i="83"/>
  <c r="RP99" i="83"/>
  <c r="RO99" i="83"/>
  <c r="RN99" i="83"/>
  <c r="RP98" i="83"/>
  <c r="RO98" i="83"/>
  <c r="RN98" i="83"/>
  <c r="RP97" i="83"/>
  <c r="RO97" i="83"/>
  <c r="RN97" i="83"/>
  <c r="RP96" i="83"/>
  <c r="RO96" i="83"/>
  <c r="RN96" i="83"/>
  <c r="RP95" i="83"/>
  <c r="RO95" i="83"/>
  <c r="RN95" i="83"/>
  <c r="RP94" i="83"/>
  <c r="RO94" i="83"/>
  <c r="RN94" i="83"/>
  <c r="RP93" i="83"/>
  <c r="RO93" i="83"/>
  <c r="RN93" i="83"/>
  <c r="RP92" i="83"/>
  <c r="RO92" i="83"/>
  <c r="RN92" i="83"/>
  <c r="RP91" i="83"/>
  <c r="RO91" i="83"/>
  <c r="RN91" i="83"/>
  <c r="RP90" i="83"/>
  <c r="RO90" i="83"/>
  <c r="RN90" i="83"/>
  <c r="RP89" i="83"/>
  <c r="RO89" i="83"/>
  <c r="RN89" i="83"/>
  <c r="RP88" i="83"/>
  <c r="RO88" i="83"/>
  <c r="RN88" i="83"/>
  <c r="RP87" i="83"/>
  <c r="RO87" i="83"/>
  <c r="RN87" i="83"/>
  <c r="RP86" i="83"/>
  <c r="RO86" i="83"/>
  <c r="RN86" i="83"/>
  <c r="RP85" i="83"/>
  <c r="RO85" i="83"/>
  <c r="RN85" i="83"/>
  <c r="RP84" i="83"/>
  <c r="RO84" i="83"/>
  <c r="RN84" i="83"/>
  <c r="RP83" i="83"/>
  <c r="RO83" i="83"/>
  <c r="RN83" i="83"/>
  <c r="RP82" i="83"/>
  <c r="RO82" i="83"/>
  <c r="RN82" i="83"/>
  <c r="RP81" i="83"/>
  <c r="RO81" i="83"/>
  <c r="RN81" i="83"/>
  <c r="RP80" i="83"/>
  <c r="RO80" i="83"/>
  <c r="RN80" i="83"/>
  <c r="RP79" i="83"/>
  <c r="RO79" i="83"/>
  <c r="RN79" i="83"/>
  <c r="RP78" i="83"/>
  <c r="RO78" i="83"/>
  <c r="RN78" i="83"/>
  <c r="RP77" i="83"/>
  <c r="RO77" i="83"/>
  <c r="RN77" i="83"/>
  <c r="RP76" i="83"/>
  <c r="RO76" i="83"/>
  <c r="RN76" i="83"/>
  <c r="RP75" i="83"/>
  <c r="RO75" i="83"/>
  <c r="RN75" i="83"/>
  <c r="RP74" i="83"/>
  <c r="RO74" i="83"/>
  <c r="RN74" i="83"/>
  <c r="RP73" i="83"/>
  <c r="RO73" i="83"/>
  <c r="RN73" i="83"/>
  <c r="RP72" i="83"/>
  <c r="RO72" i="83"/>
  <c r="RN72" i="83"/>
  <c r="RP71" i="83"/>
  <c r="RO71" i="83"/>
  <c r="RN71" i="83"/>
  <c r="RP70" i="83"/>
  <c r="RO70" i="83"/>
  <c r="RN70" i="83"/>
  <c r="RP69" i="83"/>
  <c r="RO69" i="83"/>
  <c r="RN69" i="83"/>
  <c r="RP68" i="83"/>
  <c r="RO68" i="83"/>
  <c r="RN68" i="83"/>
  <c r="RP67" i="83"/>
  <c r="RO67" i="83"/>
  <c r="RN67" i="83"/>
  <c r="RP66" i="83"/>
  <c r="RO66" i="83"/>
  <c r="RN66" i="83"/>
  <c r="RP65" i="83"/>
  <c r="RO65" i="83"/>
  <c r="RN65" i="83"/>
  <c r="RP64" i="83"/>
  <c r="RO64" i="83"/>
  <c r="RN64" i="83"/>
  <c r="RP63" i="83"/>
  <c r="RO63" i="83"/>
  <c r="RN63" i="83"/>
  <c r="RP62" i="83"/>
  <c r="RO62" i="83"/>
  <c r="RN62" i="83"/>
  <c r="RP61" i="83"/>
  <c r="RO61" i="83"/>
  <c r="RN61" i="83"/>
  <c r="RP60" i="83"/>
  <c r="RO60" i="83"/>
  <c r="RN60" i="83"/>
  <c r="RP59" i="83"/>
  <c r="RO59" i="83"/>
  <c r="RN59" i="83"/>
  <c r="RP58" i="83"/>
  <c r="RO58" i="83"/>
  <c r="RN58" i="83"/>
  <c r="RP57" i="83"/>
  <c r="RO57" i="83"/>
  <c r="RN57" i="83"/>
  <c r="RP56" i="83"/>
  <c r="RO56" i="83"/>
  <c r="RN56" i="83"/>
  <c r="RP55" i="83"/>
  <c r="RO55" i="83"/>
  <c r="RN55" i="83"/>
  <c r="RP54" i="83"/>
  <c r="RO54" i="83"/>
  <c r="RN54" i="83"/>
  <c r="RP53" i="83"/>
  <c r="RO53" i="83"/>
  <c r="RN53" i="83"/>
  <c r="RP52" i="83"/>
  <c r="RO52" i="83"/>
  <c r="RN52" i="83"/>
  <c r="RP51" i="83"/>
  <c r="RO51" i="83"/>
  <c r="RN51" i="83"/>
  <c r="RP50" i="83"/>
  <c r="RO50" i="83"/>
  <c r="RN50" i="83"/>
  <c r="RP49" i="83"/>
  <c r="RO49" i="83"/>
  <c r="RN49" i="83"/>
  <c r="RP48" i="83"/>
  <c r="RO48" i="83"/>
  <c r="RN48" i="83"/>
  <c r="RP47" i="83"/>
  <c r="RO47" i="83"/>
  <c r="RN47" i="83"/>
  <c r="RP46" i="83"/>
  <c r="RO46" i="83"/>
  <c r="RN46" i="83"/>
  <c r="RP45" i="83"/>
  <c r="RO45" i="83"/>
  <c r="RN45" i="83"/>
  <c r="RP11" i="83"/>
  <c r="RO11" i="83"/>
  <c r="RN11" i="83"/>
  <c r="RP9" i="83"/>
  <c r="RO9" i="83"/>
  <c r="RN9" i="83"/>
  <c r="RO1" i="83"/>
  <c r="RN1" i="83"/>
  <c r="RJ1" i="83"/>
  <c r="RP1" i="83" s="1"/>
  <c r="RI110" i="83"/>
  <c r="RH110" i="83"/>
  <c r="RG110" i="83"/>
  <c r="RI109" i="83"/>
  <c r="RH109" i="83"/>
  <c r="RG109" i="83"/>
  <c r="RI108" i="83"/>
  <c r="RH108" i="83"/>
  <c r="RG108" i="83"/>
  <c r="RI107" i="83"/>
  <c r="RH107" i="83"/>
  <c r="RG107" i="83"/>
  <c r="RI106" i="83"/>
  <c r="RH106" i="83"/>
  <c r="RG106" i="83"/>
  <c r="RI105" i="83"/>
  <c r="RH105" i="83"/>
  <c r="RG105" i="83"/>
  <c r="RI104" i="83"/>
  <c r="RH104" i="83"/>
  <c r="RG104" i="83"/>
  <c r="RI103" i="83"/>
  <c r="RH103" i="83"/>
  <c r="RG103" i="83"/>
  <c r="RI102" i="83"/>
  <c r="RH102" i="83"/>
  <c r="RG102" i="83"/>
  <c r="RI101" i="83"/>
  <c r="RH101" i="83"/>
  <c r="RG101" i="83"/>
  <c r="RI100" i="83"/>
  <c r="RH100" i="83"/>
  <c r="RG100" i="83"/>
  <c r="RI99" i="83"/>
  <c r="RH99" i="83"/>
  <c r="RG99" i="83"/>
  <c r="RI98" i="83"/>
  <c r="RH98" i="83"/>
  <c r="RG98" i="83"/>
  <c r="RI97" i="83"/>
  <c r="RH97" i="83"/>
  <c r="RG97" i="83"/>
  <c r="RI96" i="83"/>
  <c r="RH96" i="83"/>
  <c r="RG96" i="83"/>
  <c r="RI95" i="83"/>
  <c r="RH95" i="83"/>
  <c r="RG95" i="83"/>
  <c r="RI94" i="83"/>
  <c r="RH94" i="83"/>
  <c r="RG94" i="83"/>
  <c r="RI93" i="83"/>
  <c r="RH93" i="83"/>
  <c r="RG93" i="83"/>
  <c r="RI92" i="83"/>
  <c r="RH92" i="83"/>
  <c r="RG92" i="83"/>
  <c r="RI91" i="83"/>
  <c r="RH91" i="83"/>
  <c r="RG91" i="83"/>
  <c r="RI90" i="83"/>
  <c r="RH90" i="83"/>
  <c r="RG90" i="83"/>
  <c r="RI89" i="83"/>
  <c r="RH89" i="83"/>
  <c r="RG89" i="83"/>
  <c r="RI88" i="83"/>
  <c r="RH88" i="83"/>
  <c r="RG88" i="83"/>
  <c r="RI87" i="83"/>
  <c r="RH87" i="83"/>
  <c r="RG87" i="83"/>
  <c r="RI86" i="83"/>
  <c r="RH86" i="83"/>
  <c r="RG86" i="83"/>
  <c r="RI85" i="83"/>
  <c r="RH85" i="83"/>
  <c r="RG85" i="83"/>
  <c r="RI84" i="83"/>
  <c r="RH84" i="83"/>
  <c r="RG84" i="83"/>
  <c r="RI83" i="83"/>
  <c r="RH83" i="83"/>
  <c r="RG83" i="83"/>
  <c r="RI82" i="83"/>
  <c r="RH82" i="83"/>
  <c r="RG82" i="83"/>
  <c r="RI81" i="83"/>
  <c r="RH81" i="83"/>
  <c r="RG81" i="83"/>
  <c r="RI80" i="83"/>
  <c r="RH80" i="83"/>
  <c r="RG80" i="83"/>
  <c r="RI79" i="83"/>
  <c r="RH79" i="83"/>
  <c r="RG79" i="83"/>
  <c r="RI78" i="83"/>
  <c r="RH78" i="83"/>
  <c r="RG78" i="83"/>
  <c r="RI77" i="83"/>
  <c r="RH77" i="83"/>
  <c r="RG77" i="83"/>
  <c r="RI76" i="83"/>
  <c r="RH76" i="83"/>
  <c r="RG76" i="83"/>
  <c r="RI75" i="83"/>
  <c r="RH75" i="83"/>
  <c r="RG75" i="83"/>
  <c r="RI74" i="83"/>
  <c r="RH74" i="83"/>
  <c r="RG74" i="83"/>
  <c r="RI73" i="83"/>
  <c r="RH73" i="83"/>
  <c r="RG73" i="83"/>
  <c r="RI72" i="83"/>
  <c r="RH72" i="83"/>
  <c r="RG72" i="83"/>
  <c r="RI71" i="83"/>
  <c r="RH71" i="83"/>
  <c r="RG71" i="83"/>
  <c r="RI70" i="83"/>
  <c r="RH70" i="83"/>
  <c r="RG70" i="83"/>
  <c r="RI69" i="83"/>
  <c r="RH69" i="83"/>
  <c r="RG69" i="83"/>
  <c r="RI68" i="83"/>
  <c r="RH68" i="83"/>
  <c r="RG68" i="83"/>
  <c r="RI67" i="83"/>
  <c r="RH67" i="83"/>
  <c r="RG67" i="83"/>
  <c r="RI66" i="83"/>
  <c r="RH66" i="83"/>
  <c r="RG66" i="83"/>
  <c r="RI65" i="83"/>
  <c r="RH65" i="83"/>
  <c r="RG65" i="83"/>
  <c r="RI64" i="83"/>
  <c r="RH64" i="83"/>
  <c r="RG64" i="83"/>
  <c r="RI63" i="83"/>
  <c r="RH63" i="83"/>
  <c r="RG63" i="83"/>
  <c r="RI62" i="83"/>
  <c r="RH62" i="83"/>
  <c r="RG62" i="83"/>
  <c r="RI11" i="83"/>
  <c r="RH11" i="83"/>
  <c r="RG11" i="83"/>
  <c r="RI9" i="83"/>
  <c r="RH9" i="83"/>
  <c r="RG9" i="83"/>
  <c r="RI1" i="83"/>
  <c r="RH1" i="83"/>
  <c r="RC1" i="83"/>
  <c r="RG1" i="83" s="1"/>
  <c r="RB110" i="83"/>
  <c r="RA110" i="83"/>
  <c r="QZ110" i="83"/>
  <c r="RB109" i="83"/>
  <c r="RA109" i="83"/>
  <c r="QZ109" i="83"/>
  <c r="RB108" i="83"/>
  <c r="RA108" i="83"/>
  <c r="QZ108" i="83"/>
  <c r="RB107" i="83"/>
  <c r="RA107" i="83"/>
  <c r="QZ107" i="83"/>
  <c r="RB106" i="83"/>
  <c r="RA106" i="83"/>
  <c r="QZ106" i="83"/>
  <c r="RB105" i="83"/>
  <c r="RA105" i="83"/>
  <c r="QZ105" i="83"/>
  <c r="RB104" i="83"/>
  <c r="RA104" i="83"/>
  <c r="QZ104" i="83"/>
  <c r="RB103" i="83"/>
  <c r="RA103" i="83"/>
  <c r="QZ103" i="83"/>
  <c r="RB102" i="83"/>
  <c r="RA102" i="83"/>
  <c r="QZ102" i="83"/>
  <c r="RB101" i="83"/>
  <c r="RA101" i="83"/>
  <c r="QZ101" i="83"/>
  <c r="RB100" i="83"/>
  <c r="RA100" i="83"/>
  <c r="QZ100" i="83"/>
  <c r="RB99" i="83"/>
  <c r="RA99" i="83"/>
  <c r="QZ99" i="83"/>
  <c r="RB98" i="83"/>
  <c r="RA98" i="83"/>
  <c r="QZ98" i="83"/>
  <c r="RB97" i="83"/>
  <c r="RA97" i="83"/>
  <c r="QZ97" i="83"/>
  <c r="RB96" i="83"/>
  <c r="RA96" i="83"/>
  <c r="QZ96" i="83"/>
  <c r="RB95" i="83"/>
  <c r="RA95" i="83"/>
  <c r="QZ95" i="83"/>
  <c r="RB94" i="83"/>
  <c r="RA94" i="83"/>
  <c r="QZ94" i="83"/>
  <c r="RB93" i="83"/>
  <c r="RA93" i="83"/>
  <c r="QZ93" i="83"/>
  <c r="RB92" i="83"/>
  <c r="RA92" i="83"/>
  <c r="QZ92" i="83"/>
  <c r="RB91" i="83"/>
  <c r="RA91" i="83"/>
  <c r="QZ91" i="83"/>
  <c r="RB90" i="83"/>
  <c r="RA90" i="83"/>
  <c r="QZ90" i="83"/>
  <c r="RB89" i="83"/>
  <c r="RA89" i="83"/>
  <c r="QZ89" i="83"/>
  <c r="RB88" i="83"/>
  <c r="RA88" i="83"/>
  <c r="QZ88" i="83"/>
  <c r="RB87" i="83"/>
  <c r="RA87" i="83"/>
  <c r="QZ87" i="83"/>
  <c r="RB86" i="83"/>
  <c r="RA86" i="83"/>
  <c r="QZ86" i="83"/>
  <c r="RB85" i="83"/>
  <c r="RA85" i="83"/>
  <c r="QZ85" i="83"/>
  <c r="RB84" i="83"/>
  <c r="RA84" i="83"/>
  <c r="QZ84" i="83"/>
  <c r="RB83" i="83"/>
  <c r="RA83" i="83"/>
  <c r="QZ83" i="83"/>
  <c r="RB82" i="83"/>
  <c r="RA82" i="83"/>
  <c r="QZ82" i="83"/>
  <c r="RB81" i="83"/>
  <c r="RA81" i="83"/>
  <c r="QZ81" i="83"/>
  <c r="RB80" i="83"/>
  <c r="RA80" i="83"/>
  <c r="QZ80" i="83"/>
  <c r="RB79" i="83"/>
  <c r="RA79" i="83"/>
  <c r="QZ79" i="83"/>
  <c r="RB78" i="83"/>
  <c r="RA78" i="83"/>
  <c r="QZ78" i="83"/>
  <c r="RB77" i="83"/>
  <c r="RA77" i="83"/>
  <c r="QZ77" i="83"/>
  <c r="RB76" i="83"/>
  <c r="RA76" i="83"/>
  <c r="QZ76" i="83"/>
  <c r="RB75" i="83"/>
  <c r="RA75" i="83"/>
  <c r="QZ75" i="83"/>
  <c r="RB74" i="83"/>
  <c r="RA74" i="83"/>
  <c r="QZ74" i="83"/>
  <c r="RB73" i="83"/>
  <c r="RA73" i="83"/>
  <c r="QZ73" i="83"/>
  <c r="RB72" i="83"/>
  <c r="RA72" i="83"/>
  <c r="QZ72" i="83"/>
  <c r="RB71" i="83"/>
  <c r="RA71" i="83"/>
  <c r="QZ71" i="83"/>
  <c r="RB70" i="83"/>
  <c r="RA70" i="83"/>
  <c r="QZ70" i="83"/>
  <c r="RB69" i="83"/>
  <c r="RA69" i="83"/>
  <c r="QZ69" i="83"/>
  <c r="RB68" i="83"/>
  <c r="RA68" i="83"/>
  <c r="QZ68" i="83"/>
  <c r="RB67" i="83"/>
  <c r="RA67" i="83"/>
  <c r="QZ67" i="83"/>
  <c r="RB66" i="83"/>
  <c r="RA66" i="83"/>
  <c r="QZ66" i="83"/>
  <c r="RB65" i="83"/>
  <c r="RA65" i="83"/>
  <c r="QZ65" i="83"/>
  <c r="RB64" i="83"/>
  <c r="RA64" i="83"/>
  <c r="QZ64" i="83"/>
  <c r="RB63" i="83"/>
  <c r="RA63" i="83"/>
  <c r="QZ63" i="83"/>
  <c r="RB62" i="83"/>
  <c r="RA62" i="83"/>
  <c r="QZ62" i="83"/>
  <c r="RB11" i="83"/>
  <c r="RA11" i="83"/>
  <c r="QZ11" i="83"/>
  <c r="RB9" i="83"/>
  <c r="RA9" i="83"/>
  <c r="QZ9" i="83"/>
  <c r="RB1" i="83"/>
  <c r="QV1" i="83"/>
  <c r="QU110" i="83"/>
  <c r="QT110" i="83"/>
  <c r="QS110" i="83"/>
  <c r="QU109" i="83"/>
  <c r="QT109" i="83"/>
  <c r="QS109" i="83"/>
  <c r="QU108" i="83"/>
  <c r="QT108" i="83"/>
  <c r="QS108" i="83"/>
  <c r="QU107" i="83"/>
  <c r="QT107" i="83"/>
  <c r="QS107" i="83"/>
  <c r="QU106" i="83"/>
  <c r="QT106" i="83"/>
  <c r="QS106" i="83"/>
  <c r="QU105" i="83"/>
  <c r="QT105" i="83"/>
  <c r="QS105" i="83"/>
  <c r="QU104" i="83"/>
  <c r="QT104" i="83"/>
  <c r="QS104" i="83"/>
  <c r="QU103" i="83"/>
  <c r="QT103" i="83"/>
  <c r="QS103" i="83"/>
  <c r="QU102" i="83"/>
  <c r="QT102" i="83"/>
  <c r="QS102" i="83"/>
  <c r="QU101" i="83"/>
  <c r="QT101" i="83"/>
  <c r="QS101" i="83"/>
  <c r="QU100" i="83"/>
  <c r="QT100" i="83"/>
  <c r="QS100" i="83"/>
  <c r="QU99" i="83"/>
  <c r="QT99" i="83"/>
  <c r="QS99" i="83"/>
  <c r="QU98" i="83"/>
  <c r="QT98" i="83"/>
  <c r="QS98" i="83"/>
  <c r="QU97" i="83"/>
  <c r="QT97" i="83"/>
  <c r="QS97" i="83"/>
  <c r="QU96" i="83"/>
  <c r="QT96" i="83"/>
  <c r="QS96" i="83"/>
  <c r="QU95" i="83"/>
  <c r="QT95" i="83"/>
  <c r="QS95" i="83"/>
  <c r="QU94" i="83"/>
  <c r="QT94" i="83"/>
  <c r="QS94" i="83"/>
  <c r="QU93" i="83"/>
  <c r="QT93" i="83"/>
  <c r="QS93" i="83"/>
  <c r="QU92" i="83"/>
  <c r="QT92" i="83"/>
  <c r="QS92" i="83"/>
  <c r="QU91" i="83"/>
  <c r="QT91" i="83"/>
  <c r="QS91" i="83"/>
  <c r="QU90" i="83"/>
  <c r="QT90" i="83"/>
  <c r="QS90" i="83"/>
  <c r="QU89" i="83"/>
  <c r="QT89" i="83"/>
  <c r="QS89" i="83"/>
  <c r="QU88" i="83"/>
  <c r="QT88" i="83"/>
  <c r="QS88" i="83"/>
  <c r="QU87" i="83"/>
  <c r="QT87" i="83"/>
  <c r="QS87" i="83"/>
  <c r="QU86" i="83"/>
  <c r="QT86" i="83"/>
  <c r="QS86" i="83"/>
  <c r="QU85" i="83"/>
  <c r="QT85" i="83"/>
  <c r="QS85" i="83"/>
  <c r="QU84" i="83"/>
  <c r="QT84" i="83"/>
  <c r="QS84" i="83"/>
  <c r="QU83" i="83"/>
  <c r="QT83" i="83"/>
  <c r="QS83" i="83"/>
  <c r="QU82" i="83"/>
  <c r="QT82" i="83"/>
  <c r="QS82" i="83"/>
  <c r="QU81" i="83"/>
  <c r="QT81" i="83"/>
  <c r="QS81" i="83"/>
  <c r="QU80" i="83"/>
  <c r="QT80" i="83"/>
  <c r="QS80" i="83"/>
  <c r="QU79" i="83"/>
  <c r="QT79" i="83"/>
  <c r="QS79" i="83"/>
  <c r="QU78" i="83"/>
  <c r="QT78" i="83"/>
  <c r="QS78" i="83"/>
  <c r="QU77" i="83"/>
  <c r="QT77" i="83"/>
  <c r="QS77" i="83"/>
  <c r="QU76" i="83"/>
  <c r="QT76" i="83"/>
  <c r="QS76" i="83"/>
  <c r="QU75" i="83"/>
  <c r="QT75" i="83"/>
  <c r="QS75" i="83"/>
  <c r="QU74" i="83"/>
  <c r="QT74" i="83"/>
  <c r="QS74" i="83"/>
  <c r="QU73" i="83"/>
  <c r="QT73" i="83"/>
  <c r="QS73" i="83"/>
  <c r="QU72" i="83"/>
  <c r="QT72" i="83"/>
  <c r="QS72" i="83"/>
  <c r="QU71" i="83"/>
  <c r="QT71" i="83"/>
  <c r="QS71" i="83"/>
  <c r="QU70" i="83"/>
  <c r="QT70" i="83"/>
  <c r="QS70" i="83"/>
  <c r="QU69" i="83"/>
  <c r="QT69" i="83"/>
  <c r="QS69" i="83"/>
  <c r="QU68" i="83"/>
  <c r="QT68" i="83"/>
  <c r="QS68" i="83"/>
  <c r="QU67" i="83"/>
  <c r="QT67" i="83"/>
  <c r="QS67" i="83"/>
  <c r="QU66" i="83"/>
  <c r="QT66" i="83"/>
  <c r="QS66" i="83"/>
  <c r="QU65" i="83"/>
  <c r="QT65" i="83"/>
  <c r="QS65" i="83"/>
  <c r="QU64" i="83"/>
  <c r="QT64" i="83"/>
  <c r="QS64" i="83"/>
  <c r="QU63" i="83"/>
  <c r="QT63" i="83"/>
  <c r="QS63" i="83"/>
  <c r="QU62" i="83"/>
  <c r="QT62" i="83"/>
  <c r="QS62" i="83"/>
  <c r="QU61" i="83"/>
  <c r="QT61" i="83"/>
  <c r="QS61" i="83"/>
  <c r="QU60" i="83"/>
  <c r="QT60" i="83"/>
  <c r="QS60" i="83"/>
  <c r="QU59" i="83"/>
  <c r="QT59" i="83"/>
  <c r="QS59" i="83"/>
  <c r="QU58" i="83"/>
  <c r="QT58" i="83"/>
  <c r="QS58" i="83"/>
  <c r="QU57" i="83"/>
  <c r="QT57" i="83"/>
  <c r="QS57" i="83"/>
  <c r="QU56" i="83"/>
  <c r="QT56" i="83"/>
  <c r="QS56" i="83"/>
  <c r="QU55" i="83"/>
  <c r="QT55" i="83"/>
  <c r="QS55" i="83"/>
  <c r="QU54" i="83"/>
  <c r="QT54" i="83"/>
  <c r="QS54" i="83"/>
  <c r="QU53" i="83"/>
  <c r="QT53" i="83"/>
  <c r="QS53" i="83"/>
  <c r="QU52" i="83"/>
  <c r="QT52" i="83"/>
  <c r="QS52" i="83"/>
  <c r="QU51" i="83"/>
  <c r="QT51" i="83"/>
  <c r="QS51" i="83"/>
  <c r="QU50" i="83"/>
  <c r="QT50" i="83"/>
  <c r="QS50" i="83"/>
  <c r="QU49" i="83"/>
  <c r="QT49" i="83"/>
  <c r="QS49" i="83"/>
  <c r="QU48" i="83"/>
  <c r="QT48" i="83"/>
  <c r="QS48" i="83"/>
  <c r="QU11" i="83"/>
  <c r="QT11" i="83"/>
  <c r="QS11" i="83"/>
  <c r="QU9" i="83"/>
  <c r="QT9" i="83"/>
  <c r="QS9" i="83"/>
  <c r="QU1" i="83"/>
  <c r="QT1" i="83"/>
  <c r="QO1" i="83"/>
  <c r="QS1" i="83" s="1"/>
  <c r="QN110" i="83"/>
  <c r="QM110" i="83"/>
  <c r="QL110" i="83"/>
  <c r="QN109" i="83"/>
  <c r="QM109" i="83"/>
  <c r="QL109" i="83"/>
  <c r="QN108" i="83"/>
  <c r="QM108" i="83"/>
  <c r="QL108" i="83"/>
  <c r="QN107" i="83"/>
  <c r="QM107" i="83"/>
  <c r="QL107" i="83"/>
  <c r="QN106" i="83"/>
  <c r="QM106" i="83"/>
  <c r="QL106" i="83"/>
  <c r="QN105" i="83"/>
  <c r="QM105" i="83"/>
  <c r="QL105" i="83"/>
  <c r="QN104" i="83"/>
  <c r="QM104" i="83"/>
  <c r="QL104" i="83"/>
  <c r="QN103" i="83"/>
  <c r="QM103" i="83"/>
  <c r="QL103" i="83"/>
  <c r="QN102" i="83"/>
  <c r="QM102" i="83"/>
  <c r="QL102" i="83"/>
  <c r="QN101" i="83"/>
  <c r="QM101" i="83"/>
  <c r="QL101" i="83"/>
  <c r="QN100" i="83"/>
  <c r="QM100" i="83"/>
  <c r="QL100" i="83"/>
  <c r="QN99" i="83"/>
  <c r="QM99" i="83"/>
  <c r="QL99" i="83"/>
  <c r="QN98" i="83"/>
  <c r="QM98" i="83"/>
  <c r="QL98" i="83"/>
  <c r="QN97" i="83"/>
  <c r="QM97" i="83"/>
  <c r="QL97" i="83"/>
  <c r="QN96" i="83"/>
  <c r="QM96" i="83"/>
  <c r="QL96" i="83"/>
  <c r="QN95" i="83"/>
  <c r="QM95" i="83"/>
  <c r="QL95" i="83"/>
  <c r="QN94" i="83"/>
  <c r="QM94" i="83"/>
  <c r="QL94" i="83"/>
  <c r="QN93" i="83"/>
  <c r="QM93" i="83"/>
  <c r="QL93" i="83"/>
  <c r="QN92" i="83"/>
  <c r="QM92" i="83"/>
  <c r="QL92" i="83"/>
  <c r="QN91" i="83"/>
  <c r="QM91" i="83"/>
  <c r="QL91" i="83"/>
  <c r="QN90" i="83"/>
  <c r="QM90" i="83"/>
  <c r="QL90" i="83"/>
  <c r="QN89" i="83"/>
  <c r="QM89" i="83"/>
  <c r="QL89" i="83"/>
  <c r="QN88" i="83"/>
  <c r="QM88" i="83"/>
  <c r="QL88" i="83"/>
  <c r="QN87" i="83"/>
  <c r="QM87" i="83"/>
  <c r="QL87" i="83"/>
  <c r="QN86" i="83"/>
  <c r="QM86" i="83"/>
  <c r="QL86" i="83"/>
  <c r="QN85" i="83"/>
  <c r="QM85" i="83"/>
  <c r="QL85" i="83"/>
  <c r="QN84" i="83"/>
  <c r="QM84" i="83"/>
  <c r="QL84" i="83"/>
  <c r="QN83" i="83"/>
  <c r="QM83" i="83"/>
  <c r="QL83" i="83"/>
  <c r="QN82" i="83"/>
  <c r="QM82" i="83"/>
  <c r="QL82" i="83"/>
  <c r="QN81" i="83"/>
  <c r="QM81" i="83"/>
  <c r="QL81" i="83"/>
  <c r="QN80" i="83"/>
  <c r="QM80" i="83"/>
  <c r="QL80" i="83"/>
  <c r="QN79" i="83"/>
  <c r="QM79" i="83"/>
  <c r="QL79" i="83"/>
  <c r="QN78" i="83"/>
  <c r="QM78" i="83"/>
  <c r="QL78" i="83"/>
  <c r="QN77" i="83"/>
  <c r="QM77" i="83"/>
  <c r="QL77" i="83"/>
  <c r="QN76" i="83"/>
  <c r="QM76" i="83"/>
  <c r="QL76" i="83"/>
  <c r="QN75" i="83"/>
  <c r="QM75" i="83"/>
  <c r="QL75" i="83"/>
  <c r="QN74" i="83"/>
  <c r="QM74" i="83"/>
  <c r="QL74" i="83"/>
  <c r="QN73" i="83"/>
  <c r="QM73" i="83"/>
  <c r="QL73" i="83"/>
  <c r="QN72" i="83"/>
  <c r="QM72" i="83"/>
  <c r="QL72" i="83"/>
  <c r="QN71" i="83"/>
  <c r="QM71" i="83"/>
  <c r="QL71" i="83"/>
  <c r="QN70" i="83"/>
  <c r="QM70" i="83"/>
  <c r="QL70" i="83"/>
  <c r="QN69" i="83"/>
  <c r="QM69" i="83"/>
  <c r="QL69" i="83"/>
  <c r="QN68" i="83"/>
  <c r="QM68" i="83"/>
  <c r="QL68" i="83"/>
  <c r="QN67" i="83"/>
  <c r="QM67" i="83"/>
  <c r="QL67" i="83"/>
  <c r="QN66" i="83"/>
  <c r="QM66" i="83"/>
  <c r="QL66" i="83"/>
  <c r="QN65" i="83"/>
  <c r="QM65" i="83"/>
  <c r="QL65" i="83"/>
  <c r="QN64" i="83"/>
  <c r="QM64" i="83"/>
  <c r="QL64" i="83"/>
  <c r="QN11" i="83"/>
  <c r="QM11" i="83"/>
  <c r="QL11" i="83"/>
  <c r="QN9" i="83"/>
  <c r="QM9" i="83"/>
  <c r="QL9" i="83"/>
  <c r="QM1" i="83"/>
  <c r="QL1" i="83"/>
  <c r="QH1" i="83"/>
  <c r="QN1" i="83" s="1"/>
  <c r="QG110" i="83"/>
  <c r="QF110" i="83"/>
  <c r="QE110" i="83"/>
  <c r="QG109" i="83"/>
  <c r="QF109" i="83"/>
  <c r="QE109" i="83"/>
  <c r="QG108" i="83"/>
  <c r="QF108" i="83"/>
  <c r="QE108" i="83"/>
  <c r="QG107" i="83"/>
  <c r="QF107" i="83"/>
  <c r="QE107" i="83"/>
  <c r="QG106" i="83"/>
  <c r="QF106" i="83"/>
  <c r="QE106" i="83"/>
  <c r="QG105" i="83"/>
  <c r="QF105" i="83"/>
  <c r="QE105" i="83"/>
  <c r="QG104" i="83"/>
  <c r="QF104" i="83"/>
  <c r="QE104" i="83"/>
  <c r="QG103" i="83"/>
  <c r="QF103" i="83"/>
  <c r="QE103" i="83"/>
  <c r="QG102" i="83"/>
  <c r="QF102" i="83"/>
  <c r="QE102" i="83"/>
  <c r="QG101" i="83"/>
  <c r="QF101" i="83"/>
  <c r="QE101" i="83"/>
  <c r="QG100" i="83"/>
  <c r="QF100" i="83"/>
  <c r="QE100" i="83"/>
  <c r="QG99" i="83"/>
  <c r="QF99" i="83"/>
  <c r="QE99" i="83"/>
  <c r="QG98" i="83"/>
  <c r="QF98" i="83"/>
  <c r="QE98" i="83"/>
  <c r="QG97" i="83"/>
  <c r="QF97" i="83"/>
  <c r="QE97" i="83"/>
  <c r="QG96" i="83"/>
  <c r="QF96" i="83"/>
  <c r="QE96" i="83"/>
  <c r="QG95" i="83"/>
  <c r="QF95" i="83"/>
  <c r="QE95" i="83"/>
  <c r="QG94" i="83"/>
  <c r="QF94" i="83"/>
  <c r="QE94" i="83"/>
  <c r="QG93" i="83"/>
  <c r="QF93" i="83"/>
  <c r="QE93" i="83"/>
  <c r="QG92" i="83"/>
  <c r="QF92" i="83"/>
  <c r="QE92" i="83"/>
  <c r="QG91" i="83"/>
  <c r="QF91" i="83"/>
  <c r="QE91" i="83"/>
  <c r="QG90" i="83"/>
  <c r="QF90" i="83"/>
  <c r="QE90" i="83"/>
  <c r="QG89" i="83"/>
  <c r="QF89" i="83"/>
  <c r="QE89" i="83"/>
  <c r="QG88" i="83"/>
  <c r="QF88" i="83"/>
  <c r="QE88" i="83"/>
  <c r="QG87" i="83"/>
  <c r="QF87" i="83"/>
  <c r="QE87" i="83"/>
  <c r="QG86" i="83"/>
  <c r="QF86" i="83"/>
  <c r="QE86" i="83"/>
  <c r="QG85" i="83"/>
  <c r="QF85" i="83"/>
  <c r="QE85" i="83"/>
  <c r="QG84" i="83"/>
  <c r="QF84" i="83"/>
  <c r="QE84" i="83"/>
  <c r="QG83" i="83"/>
  <c r="QF83" i="83"/>
  <c r="QE83" i="83"/>
  <c r="QG82" i="83"/>
  <c r="QF82" i="83"/>
  <c r="QE82" i="83"/>
  <c r="QG81" i="83"/>
  <c r="QF81" i="83"/>
  <c r="QE81" i="83"/>
  <c r="QG80" i="83"/>
  <c r="QF80" i="83"/>
  <c r="QE80" i="83"/>
  <c r="QG79" i="83"/>
  <c r="QF79" i="83"/>
  <c r="QE79" i="83"/>
  <c r="QG78" i="83"/>
  <c r="QF78" i="83"/>
  <c r="QE78" i="83"/>
  <c r="QG77" i="83"/>
  <c r="QF77" i="83"/>
  <c r="QE77" i="83"/>
  <c r="QG76" i="83"/>
  <c r="QF76" i="83"/>
  <c r="QE76" i="83"/>
  <c r="QG75" i="83"/>
  <c r="QF75" i="83"/>
  <c r="QE75" i="83"/>
  <c r="QG74" i="83"/>
  <c r="QF74" i="83"/>
  <c r="QE74" i="83"/>
  <c r="QG73" i="83"/>
  <c r="QF73" i="83"/>
  <c r="QE73" i="83"/>
  <c r="QG72" i="83"/>
  <c r="QF72" i="83"/>
  <c r="QE72" i="83"/>
  <c r="QG71" i="83"/>
  <c r="QF71" i="83"/>
  <c r="QE71" i="83"/>
  <c r="QG70" i="83"/>
  <c r="QF70" i="83"/>
  <c r="QE70" i="83"/>
  <c r="QG69" i="83"/>
  <c r="QF69" i="83"/>
  <c r="QE69" i="83"/>
  <c r="QG68" i="83"/>
  <c r="QF68" i="83"/>
  <c r="QE68" i="83"/>
  <c r="QG67" i="83"/>
  <c r="QF67" i="83"/>
  <c r="QE67" i="83"/>
  <c r="QG66" i="83"/>
  <c r="QF66" i="83"/>
  <c r="QE66" i="83"/>
  <c r="QG65" i="83"/>
  <c r="QF65" i="83"/>
  <c r="QE65" i="83"/>
  <c r="QG64" i="83"/>
  <c r="QF64" i="83"/>
  <c r="QE64" i="83"/>
  <c r="QG63" i="83"/>
  <c r="QF63" i="83"/>
  <c r="QE63" i="83"/>
  <c r="QG62" i="83"/>
  <c r="QF62" i="83"/>
  <c r="QE62" i="83"/>
  <c r="QG61" i="83"/>
  <c r="QF61" i="83"/>
  <c r="QE61" i="83"/>
  <c r="QG60" i="83"/>
  <c r="QF60" i="83"/>
  <c r="QE60" i="83"/>
  <c r="QG59" i="83"/>
  <c r="QF59" i="83"/>
  <c r="QE59" i="83"/>
  <c r="QG58" i="83"/>
  <c r="QF58" i="83"/>
  <c r="QE58" i="83"/>
  <c r="QG57" i="83"/>
  <c r="QF57" i="83"/>
  <c r="QE57" i="83"/>
  <c r="QG56" i="83"/>
  <c r="QF56" i="83"/>
  <c r="QE56" i="83"/>
  <c r="QG55" i="83"/>
  <c r="QF55" i="83"/>
  <c r="QE55" i="83"/>
  <c r="QG11" i="83"/>
  <c r="QF11" i="83"/>
  <c r="QE11" i="83"/>
  <c r="QG9" i="83"/>
  <c r="QF9" i="83"/>
  <c r="QE9" i="83"/>
  <c r="QG1" i="83"/>
  <c r="QA1" i="83"/>
  <c r="PZ110" i="83"/>
  <c r="PY110" i="83"/>
  <c r="PX110" i="83"/>
  <c r="PZ109" i="83"/>
  <c r="PY109" i="83"/>
  <c r="PX109" i="83"/>
  <c r="PZ108" i="83"/>
  <c r="PY108" i="83"/>
  <c r="PX108" i="83"/>
  <c r="PZ107" i="83"/>
  <c r="PY107" i="83"/>
  <c r="PX107" i="83"/>
  <c r="PZ106" i="83"/>
  <c r="PY106" i="83"/>
  <c r="PX106" i="83"/>
  <c r="PZ105" i="83"/>
  <c r="PY105" i="83"/>
  <c r="PX105" i="83"/>
  <c r="PZ104" i="83"/>
  <c r="PY104" i="83"/>
  <c r="PX104" i="83"/>
  <c r="PZ103" i="83"/>
  <c r="PY103" i="83"/>
  <c r="PX103" i="83"/>
  <c r="PZ102" i="83"/>
  <c r="PY102" i="83"/>
  <c r="PX102" i="83"/>
  <c r="PZ101" i="83"/>
  <c r="PY101" i="83"/>
  <c r="PX101" i="83"/>
  <c r="PZ100" i="83"/>
  <c r="PY100" i="83"/>
  <c r="PX100" i="83"/>
  <c r="PZ99" i="83"/>
  <c r="PY99" i="83"/>
  <c r="PX99" i="83"/>
  <c r="PZ98" i="83"/>
  <c r="PY98" i="83"/>
  <c r="PX98" i="83"/>
  <c r="PZ97" i="83"/>
  <c r="PY97" i="83"/>
  <c r="PX97" i="83"/>
  <c r="PZ96" i="83"/>
  <c r="PY96" i="83"/>
  <c r="PX96" i="83"/>
  <c r="PZ95" i="83"/>
  <c r="PY95" i="83"/>
  <c r="PX95" i="83"/>
  <c r="PZ94" i="83"/>
  <c r="PY94" i="83"/>
  <c r="PX94" i="83"/>
  <c r="PZ93" i="83"/>
  <c r="PY93" i="83"/>
  <c r="PX93" i="83"/>
  <c r="PZ92" i="83"/>
  <c r="PY92" i="83"/>
  <c r="PX92" i="83"/>
  <c r="PZ91" i="83"/>
  <c r="PY91" i="83"/>
  <c r="PX91" i="83"/>
  <c r="PZ90" i="83"/>
  <c r="PY90" i="83"/>
  <c r="PX90" i="83"/>
  <c r="PZ89" i="83"/>
  <c r="PY89" i="83"/>
  <c r="PX89" i="83"/>
  <c r="PZ88" i="83"/>
  <c r="PY88" i="83"/>
  <c r="PX88" i="83"/>
  <c r="PZ87" i="83"/>
  <c r="PY87" i="83"/>
  <c r="PX87" i="83"/>
  <c r="PZ86" i="83"/>
  <c r="PY86" i="83"/>
  <c r="PX86" i="83"/>
  <c r="PZ85" i="83"/>
  <c r="PY85" i="83"/>
  <c r="PX85" i="83"/>
  <c r="PZ84" i="83"/>
  <c r="PY84" i="83"/>
  <c r="PX84" i="83"/>
  <c r="PZ83" i="83"/>
  <c r="PY83" i="83"/>
  <c r="PX83" i="83"/>
  <c r="PZ82" i="83"/>
  <c r="PY82" i="83"/>
  <c r="PX82" i="83"/>
  <c r="PZ81" i="83"/>
  <c r="PY81" i="83"/>
  <c r="PX81" i="83"/>
  <c r="PZ80" i="83"/>
  <c r="PY80" i="83"/>
  <c r="PX80" i="83"/>
  <c r="PZ79" i="83"/>
  <c r="PY79" i="83"/>
  <c r="PX79" i="83"/>
  <c r="PZ78" i="83"/>
  <c r="PY78" i="83"/>
  <c r="PX78" i="83"/>
  <c r="PZ77" i="83"/>
  <c r="PY77" i="83"/>
  <c r="PX77" i="83"/>
  <c r="PZ76" i="83"/>
  <c r="PY76" i="83"/>
  <c r="PX76" i="83"/>
  <c r="PZ75" i="83"/>
  <c r="PY75" i="83"/>
  <c r="PX75" i="83"/>
  <c r="PZ74" i="83"/>
  <c r="PY74" i="83"/>
  <c r="PX74" i="83"/>
  <c r="PZ73" i="83"/>
  <c r="PY73" i="83"/>
  <c r="PX73" i="83"/>
  <c r="PZ72" i="83"/>
  <c r="PY72" i="83"/>
  <c r="PX72" i="83"/>
  <c r="PZ71" i="83"/>
  <c r="PY71" i="83"/>
  <c r="PX71" i="83"/>
  <c r="PZ70" i="83"/>
  <c r="PY70" i="83"/>
  <c r="PX70" i="83"/>
  <c r="PZ69" i="83"/>
  <c r="PY69" i="83"/>
  <c r="PX69" i="83"/>
  <c r="PZ68" i="83"/>
  <c r="PY68" i="83"/>
  <c r="PX68" i="83"/>
  <c r="PZ67" i="83"/>
  <c r="PY67" i="83"/>
  <c r="PX67" i="83"/>
  <c r="PZ66" i="83"/>
  <c r="PY66" i="83"/>
  <c r="PX66" i="83"/>
  <c r="PZ65" i="83"/>
  <c r="PY65" i="83"/>
  <c r="PX65" i="83"/>
  <c r="PZ64" i="83"/>
  <c r="PY64" i="83"/>
  <c r="PX64" i="83"/>
  <c r="PZ63" i="83"/>
  <c r="PY63" i="83"/>
  <c r="PX63" i="83"/>
  <c r="PZ62" i="83"/>
  <c r="PY62" i="83"/>
  <c r="PX62" i="83"/>
  <c r="PZ61" i="83"/>
  <c r="PY61" i="83"/>
  <c r="PX61" i="83"/>
  <c r="PZ60" i="83"/>
  <c r="PY60" i="83"/>
  <c r="PX60" i="83"/>
  <c r="PZ59" i="83"/>
  <c r="PY59" i="83"/>
  <c r="PX59" i="83"/>
  <c r="PZ58" i="83"/>
  <c r="PY58" i="83"/>
  <c r="PX58" i="83"/>
  <c r="PZ57" i="83"/>
  <c r="PY57" i="83"/>
  <c r="PX57" i="83"/>
  <c r="PZ56" i="83"/>
  <c r="PY56" i="83"/>
  <c r="PX56" i="83"/>
  <c r="PZ55" i="83"/>
  <c r="PY55" i="83"/>
  <c r="PX55" i="83"/>
  <c r="PZ54" i="83"/>
  <c r="PY54" i="83"/>
  <c r="PX54" i="83"/>
  <c r="PZ53" i="83"/>
  <c r="PY53" i="83"/>
  <c r="PX53" i="83"/>
  <c r="PZ52" i="83"/>
  <c r="PY52" i="83"/>
  <c r="PX52" i="83"/>
  <c r="PZ51" i="83"/>
  <c r="PY51" i="83"/>
  <c r="PX51" i="83"/>
  <c r="PZ50" i="83"/>
  <c r="PY50" i="83"/>
  <c r="PX50" i="83"/>
  <c r="PZ49" i="83"/>
  <c r="PY49" i="83"/>
  <c r="PX49" i="83"/>
  <c r="PZ11" i="83"/>
  <c r="PY11" i="83"/>
  <c r="PX11" i="83"/>
  <c r="PZ9" i="83"/>
  <c r="PY9" i="83"/>
  <c r="PX9" i="83"/>
  <c r="PT1" i="83"/>
  <c r="PZ1" i="83" s="1"/>
  <c r="PS110" i="83"/>
  <c r="PR110" i="83"/>
  <c r="PQ110" i="83"/>
  <c r="PS109" i="83"/>
  <c r="PR109" i="83"/>
  <c r="PQ109" i="83"/>
  <c r="PS108" i="83"/>
  <c r="PR108" i="83"/>
  <c r="PQ108" i="83"/>
  <c r="PS107" i="83"/>
  <c r="PR107" i="83"/>
  <c r="PQ107" i="83"/>
  <c r="PS106" i="83"/>
  <c r="PR106" i="83"/>
  <c r="PQ106" i="83"/>
  <c r="PS105" i="83"/>
  <c r="PR105" i="83"/>
  <c r="PQ105" i="83"/>
  <c r="PS104" i="83"/>
  <c r="PR104" i="83"/>
  <c r="PQ104" i="83"/>
  <c r="PS103" i="83"/>
  <c r="PR103" i="83"/>
  <c r="PQ103" i="83"/>
  <c r="PS102" i="83"/>
  <c r="PR102" i="83"/>
  <c r="PQ102" i="83"/>
  <c r="PS101" i="83"/>
  <c r="PR101" i="83"/>
  <c r="PQ101" i="83"/>
  <c r="PS100" i="83"/>
  <c r="PR100" i="83"/>
  <c r="PQ100" i="83"/>
  <c r="PS99" i="83"/>
  <c r="PR99" i="83"/>
  <c r="PQ99" i="83"/>
  <c r="PS98" i="83"/>
  <c r="PR98" i="83"/>
  <c r="PQ98" i="83"/>
  <c r="PS97" i="83"/>
  <c r="PR97" i="83"/>
  <c r="PQ97" i="83"/>
  <c r="PS96" i="83"/>
  <c r="PR96" i="83"/>
  <c r="PQ96" i="83"/>
  <c r="PS95" i="83"/>
  <c r="PR95" i="83"/>
  <c r="PQ95" i="83"/>
  <c r="PS94" i="83"/>
  <c r="PR94" i="83"/>
  <c r="PQ94" i="83"/>
  <c r="PS93" i="83"/>
  <c r="PR93" i="83"/>
  <c r="PQ93" i="83"/>
  <c r="PS92" i="83"/>
  <c r="PR92" i="83"/>
  <c r="PQ92" i="83"/>
  <c r="PS91" i="83"/>
  <c r="PR91" i="83"/>
  <c r="PQ91" i="83"/>
  <c r="PS90" i="83"/>
  <c r="PR90" i="83"/>
  <c r="PQ90" i="83"/>
  <c r="PS89" i="83"/>
  <c r="PR89" i="83"/>
  <c r="PQ89" i="83"/>
  <c r="PS88" i="83"/>
  <c r="PR88" i="83"/>
  <c r="PQ88" i="83"/>
  <c r="PS87" i="83"/>
  <c r="PR87" i="83"/>
  <c r="PQ87" i="83"/>
  <c r="PS86" i="83"/>
  <c r="PR86" i="83"/>
  <c r="PQ86" i="83"/>
  <c r="PS85" i="83"/>
  <c r="PR85" i="83"/>
  <c r="PQ85" i="83"/>
  <c r="PS84" i="83"/>
  <c r="PR84" i="83"/>
  <c r="PQ84" i="83"/>
  <c r="PS83" i="83"/>
  <c r="PR83" i="83"/>
  <c r="PQ83" i="83"/>
  <c r="PS82" i="83"/>
  <c r="PR82" i="83"/>
  <c r="PQ82" i="83"/>
  <c r="PS81" i="83"/>
  <c r="PR81" i="83"/>
  <c r="PQ81" i="83"/>
  <c r="PS80" i="83"/>
  <c r="PR80" i="83"/>
  <c r="PQ80" i="83"/>
  <c r="PS79" i="83"/>
  <c r="PR79" i="83"/>
  <c r="PQ79" i="83"/>
  <c r="PS78" i="83"/>
  <c r="PR78" i="83"/>
  <c r="PQ78" i="83"/>
  <c r="PS77" i="83"/>
  <c r="PR77" i="83"/>
  <c r="PQ77" i="83"/>
  <c r="PS76" i="83"/>
  <c r="PR76" i="83"/>
  <c r="PQ76" i="83"/>
  <c r="PS75" i="83"/>
  <c r="PR75" i="83"/>
  <c r="PQ75" i="83"/>
  <c r="PS74" i="83"/>
  <c r="PR74" i="83"/>
  <c r="PQ74" i="83"/>
  <c r="PS73" i="83"/>
  <c r="PR73" i="83"/>
  <c r="PQ73" i="83"/>
  <c r="PS72" i="83"/>
  <c r="PR72" i="83"/>
  <c r="PQ72" i="83"/>
  <c r="PS71" i="83"/>
  <c r="PR71" i="83"/>
  <c r="PQ71" i="83"/>
  <c r="PS70" i="83"/>
  <c r="PR70" i="83"/>
  <c r="PQ70" i="83"/>
  <c r="PS69" i="83"/>
  <c r="PR69" i="83"/>
  <c r="PQ69" i="83"/>
  <c r="PS68" i="83"/>
  <c r="PR68" i="83"/>
  <c r="PQ68" i="83"/>
  <c r="PS67" i="83"/>
  <c r="PR67" i="83"/>
  <c r="PQ67" i="83"/>
  <c r="PS66" i="83"/>
  <c r="PR66" i="83"/>
  <c r="PQ66" i="83"/>
  <c r="PS65" i="83"/>
  <c r="PR65" i="83"/>
  <c r="PQ65" i="83"/>
  <c r="PS64" i="83"/>
  <c r="PR64" i="83"/>
  <c r="PQ64" i="83"/>
  <c r="PS63" i="83"/>
  <c r="PR63" i="83"/>
  <c r="PQ63" i="83"/>
  <c r="PS62" i="83"/>
  <c r="PR62" i="83"/>
  <c r="PQ62" i="83"/>
  <c r="PS61" i="83"/>
  <c r="PR61" i="83"/>
  <c r="PQ61" i="83"/>
  <c r="PS60" i="83"/>
  <c r="PR60" i="83"/>
  <c r="PQ60" i="83"/>
  <c r="PS59" i="83"/>
  <c r="PR59" i="83"/>
  <c r="PQ59" i="83"/>
  <c r="PS11" i="83"/>
  <c r="PR11" i="83"/>
  <c r="PQ11" i="83"/>
  <c r="PS9" i="83"/>
  <c r="PR9" i="83"/>
  <c r="PQ9" i="83"/>
  <c r="PR1" i="83"/>
  <c r="PQ1" i="83"/>
  <c r="PM1" i="83"/>
  <c r="PS1" i="83" s="1"/>
  <c r="PL110" i="83"/>
  <c r="PK110" i="83"/>
  <c r="PJ110" i="83"/>
  <c r="PL109" i="83"/>
  <c r="PK109" i="83"/>
  <c r="PJ109" i="83"/>
  <c r="PL108" i="83"/>
  <c r="PK108" i="83"/>
  <c r="PJ108" i="83"/>
  <c r="PL107" i="83"/>
  <c r="PK107" i="83"/>
  <c r="PJ107" i="83"/>
  <c r="PL106" i="83"/>
  <c r="PK106" i="83"/>
  <c r="PJ106" i="83"/>
  <c r="PL105" i="83"/>
  <c r="PK105" i="83"/>
  <c r="PJ105" i="83"/>
  <c r="PL104" i="83"/>
  <c r="PK104" i="83"/>
  <c r="PJ104" i="83"/>
  <c r="PL103" i="83"/>
  <c r="PK103" i="83"/>
  <c r="PJ103" i="83"/>
  <c r="PL102" i="83"/>
  <c r="PK102" i="83"/>
  <c r="PJ102" i="83"/>
  <c r="PL101" i="83"/>
  <c r="PK101" i="83"/>
  <c r="PJ101" i="83"/>
  <c r="PL100" i="83"/>
  <c r="PK100" i="83"/>
  <c r="PJ100" i="83"/>
  <c r="PL99" i="83"/>
  <c r="PK99" i="83"/>
  <c r="PJ99" i="83"/>
  <c r="PL98" i="83"/>
  <c r="PK98" i="83"/>
  <c r="PJ98" i="83"/>
  <c r="PL97" i="83"/>
  <c r="PK97" i="83"/>
  <c r="PJ97" i="83"/>
  <c r="PL96" i="83"/>
  <c r="PK96" i="83"/>
  <c r="PJ96" i="83"/>
  <c r="PL95" i="83"/>
  <c r="PK95" i="83"/>
  <c r="PJ95" i="83"/>
  <c r="PL94" i="83"/>
  <c r="PK94" i="83"/>
  <c r="PJ94" i="83"/>
  <c r="PL93" i="83"/>
  <c r="PK93" i="83"/>
  <c r="PJ93" i="83"/>
  <c r="PL92" i="83"/>
  <c r="PK92" i="83"/>
  <c r="PJ92" i="83"/>
  <c r="PL91" i="83"/>
  <c r="PK91" i="83"/>
  <c r="PJ91" i="83"/>
  <c r="PL90" i="83"/>
  <c r="PK90" i="83"/>
  <c r="PJ90" i="83"/>
  <c r="PL89" i="83"/>
  <c r="PK89" i="83"/>
  <c r="PJ89" i="83"/>
  <c r="PL88" i="83"/>
  <c r="PK88" i="83"/>
  <c r="PJ88" i="83"/>
  <c r="PL87" i="83"/>
  <c r="PK87" i="83"/>
  <c r="PJ87" i="83"/>
  <c r="PL86" i="83"/>
  <c r="PK86" i="83"/>
  <c r="PJ86" i="83"/>
  <c r="PL85" i="83"/>
  <c r="PK85" i="83"/>
  <c r="PJ85" i="83"/>
  <c r="PL84" i="83"/>
  <c r="PK84" i="83"/>
  <c r="PJ84" i="83"/>
  <c r="PL83" i="83"/>
  <c r="PK83" i="83"/>
  <c r="PJ83" i="83"/>
  <c r="PL82" i="83"/>
  <c r="PK82" i="83"/>
  <c r="PJ82" i="83"/>
  <c r="PL81" i="83"/>
  <c r="PK81" i="83"/>
  <c r="PJ81" i="83"/>
  <c r="PL80" i="83"/>
  <c r="PK80" i="83"/>
  <c r="PJ80" i="83"/>
  <c r="PL79" i="83"/>
  <c r="PK79" i="83"/>
  <c r="PJ79" i="83"/>
  <c r="PL78" i="83"/>
  <c r="PK78" i="83"/>
  <c r="PJ78" i="83"/>
  <c r="PL77" i="83"/>
  <c r="PK77" i="83"/>
  <c r="PJ77" i="83"/>
  <c r="PL76" i="83"/>
  <c r="PK76" i="83"/>
  <c r="PJ76" i="83"/>
  <c r="PL75" i="83"/>
  <c r="PK75" i="83"/>
  <c r="PJ75" i="83"/>
  <c r="PL74" i="83"/>
  <c r="PK74" i="83"/>
  <c r="PJ74" i="83"/>
  <c r="PL73" i="83"/>
  <c r="PK73" i="83"/>
  <c r="PJ73" i="83"/>
  <c r="PL72" i="83"/>
  <c r="PK72" i="83"/>
  <c r="PJ72" i="83"/>
  <c r="PL71" i="83"/>
  <c r="PK71" i="83"/>
  <c r="PJ71" i="83"/>
  <c r="PL70" i="83"/>
  <c r="PK70" i="83"/>
  <c r="PJ70" i="83"/>
  <c r="PL69" i="83"/>
  <c r="PK69" i="83"/>
  <c r="PJ69" i="83"/>
  <c r="PL68" i="83"/>
  <c r="PK68" i="83"/>
  <c r="PJ68" i="83"/>
  <c r="PL67" i="83"/>
  <c r="PK67" i="83"/>
  <c r="PJ67" i="83"/>
  <c r="PL66" i="83"/>
  <c r="PK66" i="83"/>
  <c r="PJ66" i="83"/>
  <c r="PL11" i="83"/>
  <c r="PK11" i="83"/>
  <c r="PJ11" i="83"/>
  <c r="PL9" i="83"/>
  <c r="PK9" i="83"/>
  <c r="PJ9" i="83"/>
  <c r="PL1" i="83"/>
  <c r="PK1" i="83"/>
  <c r="PF1" i="83"/>
  <c r="PJ1" i="83" s="1"/>
  <c r="PE110" i="83"/>
  <c r="PD110" i="83"/>
  <c r="PC110" i="83"/>
  <c r="PE109" i="83"/>
  <c r="PD109" i="83"/>
  <c r="PC109" i="83"/>
  <c r="PE108" i="83"/>
  <c r="PD108" i="83"/>
  <c r="PC108" i="83"/>
  <c r="PE107" i="83"/>
  <c r="PD107" i="83"/>
  <c r="PC107" i="83"/>
  <c r="PE106" i="83"/>
  <c r="PD106" i="83"/>
  <c r="PC106" i="83"/>
  <c r="PE105" i="83"/>
  <c r="PD105" i="83"/>
  <c r="PC105" i="83"/>
  <c r="PE104" i="83"/>
  <c r="PD104" i="83"/>
  <c r="PC104" i="83"/>
  <c r="PE103" i="83"/>
  <c r="PD103" i="83"/>
  <c r="PC103" i="83"/>
  <c r="PE102" i="83"/>
  <c r="PD102" i="83"/>
  <c r="PC102" i="83"/>
  <c r="PE101" i="83"/>
  <c r="PD101" i="83"/>
  <c r="PC101" i="83"/>
  <c r="PE100" i="83"/>
  <c r="PD100" i="83"/>
  <c r="PC100" i="83"/>
  <c r="PE99" i="83"/>
  <c r="PD99" i="83"/>
  <c r="PC99" i="83"/>
  <c r="PE98" i="83"/>
  <c r="PD98" i="83"/>
  <c r="PC98" i="83"/>
  <c r="PE97" i="83"/>
  <c r="PD97" i="83"/>
  <c r="PC97" i="83"/>
  <c r="PE96" i="83"/>
  <c r="PD96" i="83"/>
  <c r="PC96" i="83"/>
  <c r="PE95" i="83"/>
  <c r="PD95" i="83"/>
  <c r="PC95" i="83"/>
  <c r="PE94" i="83"/>
  <c r="PD94" i="83"/>
  <c r="PC94" i="83"/>
  <c r="PE93" i="83"/>
  <c r="PD93" i="83"/>
  <c r="PC93" i="83"/>
  <c r="PE92" i="83"/>
  <c r="PD92" i="83"/>
  <c r="PC92" i="83"/>
  <c r="PE91" i="83"/>
  <c r="PD91" i="83"/>
  <c r="PC91" i="83"/>
  <c r="PE90" i="83"/>
  <c r="PD90" i="83"/>
  <c r="PC90" i="83"/>
  <c r="PE89" i="83"/>
  <c r="PD89" i="83"/>
  <c r="PC89" i="83"/>
  <c r="PE88" i="83"/>
  <c r="PD88" i="83"/>
  <c r="PC88" i="83"/>
  <c r="PE87" i="83"/>
  <c r="PD87" i="83"/>
  <c r="PC87" i="83"/>
  <c r="PE86" i="83"/>
  <c r="PD86" i="83"/>
  <c r="PC86" i="83"/>
  <c r="PE85" i="83"/>
  <c r="PD85" i="83"/>
  <c r="PC85" i="83"/>
  <c r="PE84" i="83"/>
  <c r="PD84" i="83"/>
  <c r="PC84" i="83"/>
  <c r="PE83" i="83"/>
  <c r="PD83" i="83"/>
  <c r="PC83" i="83"/>
  <c r="PE82" i="83"/>
  <c r="PD82" i="83"/>
  <c r="PC82" i="83"/>
  <c r="PE81" i="83"/>
  <c r="PD81" i="83"/>
  <c r="PC81" i="83"/>
  <c r="PE80" i="83"/>
  <c r="PD80" i="83"/>
  <c r="PC80" i="83"/>
  <c r="PE79" i="83"/>
  <c r="PD79" i="83"/>
  <c r="PC79" i="83"/>
  <c r="PE78" i="83"/>
  <c r="PD78" i="83"/>
  <c r="PC78" i="83"/>
  <c r="PE77" i="83"/>
  <c r="PD77" i="83"/>
  <c r="PC77" i="83"/>
  <c r="PE76" i="83"/>
  <c r="PD76" i="83"/>
  <c r="PC76" i="83"/>
  <c r="PE75" i="83"/>
  <c r="PD75" i="83"/>
  <c r="PC75" i="83"/>
  <c r="PE74" i="83"/>
  <c r="PD74" i="83"/>
  <c r="PC74" i="83"/>
  <c r="PE73" i="83"/>
  <c r="PD73" i="83"/>
  <c r="PC73" i="83"/>
  <c r="PE72" i="83"/>
  <c r="PD72" i="83"/>
  <c r="PC72" i="83"/>
  <c r="PE71" i="83"/>
  <c r="PD71" i="83"/>
  <c r="PC71" i="83"/>
  <c r="PE70" i="83"/>
  <c r="PD70" i="83"/>
  <c r="PC70" i="83"/>
  <c r="PE69" i="83"/>
  <c r="PD69" i="83"/>
  <c r="PC69" i="83"/>
  <c r="PE68" i="83"/>
  <c r="PD68" i="83"/>
  <c r="PC68" i="83"/>
  <c r="PE67" i="83"/>
  <c r="PD67" i="83"/>
  <c r="PC67" i="83"/>
  <c r="PE66" i="83"/>
  <c r="PD66" i="83"/>
  <c r="PC66" i="83"/>
  <c r="PE65" i="83"/>
  <c r="PD65" i="83"/>
  <c r="PC65" i="83"/>
  <c r="PE64" i="83"/>
  <c r="PD64" i="83"/>
  <c r="PC64" i="83"/>
  <c r="PE63" i="83"/>
  <c r="PD63" i="83"/>
  <c r="PC63" i="83"/>
  <c r="PE62" i="83"/>
  <c r="PD62" i="83"/>
  <c r="PC62" i="83"/>
  <c r="PE61" i="83"/>
  <c r="PD61" i="83"/>
  <c r="PC61" i="83"/>
  <c r="PE60" i="83"/>
  <c r="PD60" i="83"/>
  <c r="PC60" i="83"/>
  <c r="PE59" i="83"/>
  <c r="PD59" i="83"/>
  <c r="PC59" i="83"/>
  <c r="PE58" i="83"/>
  <c r="PD58" i="83"/>
  <c r="PC58" i="83"/>
  <c r="PE57" i="83"/>
  <c r="PD57" i="83"/>
  <c r="PC57" i="83"/>
  <c r="PE56" i="83"/>
  <c r="PD56" i="83"/>
  <c r="PC56" i="83"/>
  <c r="PE55" i="83"/>
  <c r="PD55" i="83"/>
  <c r="PC55" i="83"/>
  <c r="PE54" i="83"/>
  <c r="PD54" i="83"/>
  <c r="PC54" i="83"/>
  <c r="PE53" i="83"/>
  <c r="PD53" i="83"/>
  <c r="PC53" i="83"/>
  <c r="PE52" i="83"/>
  <c r="PD52" i="83"/>
  <c r="PC52" i="83"/>
  <c r="PE51" i="83"/>
  <c r="PD51" i="83"/>
  <c r="PC51" i="83"/>
  <c r="PE50" i="83"/>
  <c r="PD50" i="83"/>
  <c r="PC50" i="83"/>
  <c r="PE11" i="83"/>
  <c r="PD11" i="83"/>
  <c r="PC11" i="83"/>
  <c r="PE9" i="83"/>
  <c r="PD9" i="83"/>
  <c r="PC9" i="83"/>
  <c r="OY1" i="83"/>
  <c r="PE1" i="83" s="1"/>
  <c r="OX110" i="83"/>
  <c r="OW110" i="83"/>
  <c r="OV110" i="83"/>
  <c r="OX109" i="83"/>
  <c r="OW109" i="83"/>
  <c r="OV109" i="83"/>
  <c r="OX108" i="83"/>
  <c r="OW108" i="83"/>
  <c r="OV108" i="83"/>
  <c r="OX107" i="83"/>
  <c r="OW107" i="83"/>
  <c r="OV107" i="83"/>
  <c r="OX106" i="83"/>
  <c r="OW106" i="83"/>
  <c r="OV106" i="83"/>
  <c r="OX105" i="83"/>
  <c r="OW105" i="83"/>
  <c r="OV105" i="83"/>
  <c r="OX104" i="83"/>
  <c r="OW104" i="83"/>
  <c r="OV104" i="83"/>
  <c r="OX103" i="83"/>
  <c r="OW103" i="83"/>
  <c r="OV103" i="83"/>
  <c r="OX102" i="83"/>
  <c r="OW102" i="83"/>
  <c r="OV102" i="83"/>
  <c r="OX101" i="83"/>
  <c r="OW101" i="83"/>
  <c r="OV101" i="83"/>
  <c r="OX100" i="83"/>
  <c r="OW100" i="83"/>
  <c r="OV100" i="83"/>
  <c r="OX99" i="83"/>
  <c r="OW99" i="83"/>
  <c r="OV99" i="83"/>
  <c r="OX98" i="83"/>
  <c r="OW98" i="83"/>
  <c r="OV98" i="83"/>
  <c r="OX97" i="83"/>
  <c r="OW97" i="83"/>
  <c r="OV97" i="83"/>
  <c r="OX96" i="83"/>
  <c r="OW96" i="83"/>
  <c r="OV96" i="83"/>
  <c r="OX95" i="83"/>
  <c r="OW95" i="83"/>
  <c r="OV95" i="83"/>
  <c r="OX94" i="83"/>
  <c r="OW94" i="83"/>
  <c r="OV94" i="83"/>
  <c r="OX93" i="83"/>
  <c r="OW93" i="83"/>
  <c r="OV93" i="83"/>
  <c r="OX92" i="83"/>
  <c r="OW92" i="83"/>
  <c r="OV92" i="83"/>
  <c r="OX91" i="83"/>
  <c r="OW91" i="83"/>
  <c r="OV91" i="83"/>
  <c r="OX90" i="83"/>
  <c r="OW90" i="83"/>
  <c r="OV90" i="83"/>
  <c r="OX89" i="83"/>
  <c r="OW89" i="83"/>
  <c r="OV89" i="83"/>
  <c r="OX88" i="83"/>
  <c r="OW88" i="83"/>
  <c r="OV88" i="83"/>
  <c r="OX87" i="83"/>
  <c r="OW87" i="83"/>
  <c r="OV87" i="83"/>
  <c r="OX86" i="83"/>
  <c r="OW86" i="83"/>
  <c r="OV86" i="83"/>
  <c r="OX85" i="83"/>
  <c r="OW85" i="83"/>
  <c r="OV85" i="83"/>
  <c r="OX84" i="83"/>
  <c r="OW84" i="83"/>
  <c r="OV84" i="83"/>
  <c r="OX83" i="83"/>
  <c r="OW83" i="83"/>
  <c r="OV83" i="83"/>
  <c r="OX82" i="83"/>
  <c r="OW82" i="83"/>
  <c r="OV82" i="83"/>
  <c r="OX81" i="83"/>
  <c r="OW81" i="83"/>
  <c r="OV81" i="83"/>
  <c r="OX80" i="83"/>
  <c r="OW80" i="83"/>
  <c r="OV80" i="83"/>
  <c r="OX79" i="83"/>
  <c r="OW79" i="83"/>
  <c r="OV79" i="83"/>
  <c r="OX78" i="83"/>
  <c r="OW78" i="83"/>
  <c r="OV78" i="83"/>
  <c r="OX77" i="83"/>
  <c r="OW77" i="83"/>
  <c r="OV77" i="83"/>
  <c r="OX76" i="83"/>
  <c r="OW76" i="83"/>
  <c r="OV76" i="83"/>
  <c r="OX75" i="83"/>
  <c r="OW75" i="83"/>
  <c r="OV75" i="83"/>
  <c r="OX74" i="83"/>
  <c r="OW74" i="83"/>
  <c r="OV74" i="83"/>
  <c r="OX73" i="83"/>
  <c r="OW73" i="83"/>
  <c r="OV73" i="83"/>
  <c r="OX72" i="83"/>
  <c r="OW72" i="83"/>
  <c r="OV72" i="83"/>
  <c r="OX71" i="83"/>
  <c r="OW71" i="83"/>
  <c r="OV71" i="83"/>
  <c r="OX70" i="83"/>
  <c r="OW70" i="83"/>
  <c r="OV70" i="83"/>
  <c r="OX69" i="83"/>
  <c r="OW69" i="83"/>
  <c r="OV69" i="83"/>
  <c r="OX11" i="83"/>
  <c r="OW11" i="83"/>
  <c r="OV11" i="83"/>
  <c r="OX9" i="83"/>
  <c r="OW9" i="83"/>
  <c r="OV9" i="83"/>
  <c r="OX1" i="83"/>
  <c r="OR1" i="83"/>
  <c r="OQ110" i="83"/>
  <c r="OP110" i="83"/>
  <c r="OO110" i="83"/>
  <c r="OQ109" i="83"/>
  <c r="OP109" i="83"/>
  <c r="OO109" i="83"/>
  <c r="OQ108" i="83"/>
  <c r="OP108" i="83"/>
  <c r="OO108" i="83"/>
  <c r="OQ107" i="83"/>
  <c r="OP107" i="83"/>
  <c r="OO107" i="83"/>
  <c r="OQ106" i="83"/>
  <c r="OP106" i="83"/>
  <c r="OO106" i="83"/>
  <c r="OQ105" i="83"/>
  <c r="OP105" i="83"/>
  <c r="OO105" i="83"/>
  <c r="OQ104" i="83"/>
  <c r="OP104" i="83"/>
  <c r="OO104" i="83"/>
  <c r="OQ103" i="83"/>
  <c r="OP103" i="83"/>
  <c r="OO103" i="83"/>
  <c r="OQ102" i="83"/>
  <c r="OP102" i="83"/>
  <c r="OO102" i="83"/>
  <c r="OQ101" i="83"/>
  <c r="OP101" i="83"/>
  <c r="OO101" i="83"/>
  <c r="OQ100" i="83"/>
  <c r="OP100" i="83"/>
  <c r="OO100" i="83"/>
  <c r="OQ99" i="83"/>
  <c r="OP99" i="83"/>
  <c r="OO99" i="83"/>
  <c r="OQ98" i="83"/>
  <c r="OP98" i="83"/>
  <c r="OO98" i="83"/>
  <c r="OQ97" i="83"/>
  <c r="OP97" i="83"/>
  <c r="OO97" i="83"/>
  <c r="OQ96" i="83"/>
  <c r="OP96" i="83"/>
  <c r="OO96" i="83"/>
  <c r="OQ95" i="83"/>
  <c r="OP95" i="83"/>
  <c r="OO95" i="83"/>
  <c r="OQ94" i="83"/>
  <c r="OP94" i="83"/>
  <c r="OO94" i="83"/>
  <c r="OQ93" i="83"/>
  <c r="OP93" i="83"/>
  <c r="OO93" i="83"/>
  <c r="OQ92" i="83"/>
  <c r="OP92" i="83"/>
  <c r="OO92" i="83"/>
  <c r="OQ91" i="83"/>
  <c r="OP91" i="83"/>
  <c r="OO91" i="83"/>
  <c r="OQ90" i="83"/>
  <c r="OP90" i="83"/>
  <c r="OO90" i="83"/>
  <c r="OQ89" i="83"/>
  <c r="OP89" i="83"/>
  <c r="OO89" i="83"/>
  <c r="OQ88" i="83"/>
  <c r="OP88" i="83"/>
  <c r="OO88" i="83"/>
  <c r="OQ87" i="83"/>
  <c r="OP87" i="83"/>
  <c r="OO87" i="83"/>
  <c r="OQ86" i="83"/>
  <c r="OP86" i="83"/>
  <c r="OO86" i="83"/>
  <c r="OQ85" i="83"/>
  <c r="OP85" i="83"/>
  <c r="OO85" i="83"/>
  <c r="OQ84" i="83"/>
  <c r="OP84" i="83"/>
  <c r="OO84" i="83"/>
  <c r="OQ83" i="83"/>
  <c r="OP83" i="83"/>
  <c r="OO83" i="83"/>
  <c r="OQ82" i="83"/>
  <c r="OP82" i="83"/>
  <c r="OO82" i="83"/>
  <c r="OQ81" i="83"/>
  <c r="OP81" i="83"/>
  <c r="OO81" i="83"/>
  <c r="OQ80" i="83"/>
  <c r="OP80" i="83"/>
  <c r="OO80" i="83"/>
  <c r="OQ79" i="83"/>
  <c r="OP79" i="83"/>
  <c r="OO79" i="83"/>
  <c r="OQ78" i="83"/>
  <c r="OP78" i="83"/>
  <c r="OO78" i="83"/>
  <c r="OQ77" i="83"/>
  <c r="OP77" i="83"/>
  <c r="OO77" i="83"/>
  <c r="OQ76" i="83"/>
  <c r="OP76" i="83"/>
  <c r="OO76" i="83"/>
  <c r="OQ75" i="83"/>
  <c r="OP75" i="83"/>
  <c r="OO75" i="83"/>
  <c r="OQ74" i="83"/>
  <c r="OP74" i="83"/>
  <c r="OO74" i="83"/>
  <c r="OQ73" i="83"/>
  <c r="OP73" i="83"/>
  <c r="OO73" i="83"/>
  <c r="OQ72" i="83"/>
  <c r="OP72" i="83"/>
  <c r="OO72" i="83"/>
  <c r="OQ71" i="83"/>
  <c r="OP71" i="83"/>
  <c r="OO71" i="83"/>
  <c r="OQ70" i="83"/>
  <c r="OP70" i="83"/>
  <c r="OO70" i="83"/>
  <c r="OQ69" i="83"/>
  <c r="OP69" i="83"/>
  <c r="OO69" i="83"/>
  <c r="OQ68" i="83"/>
  <c r="OP68" i="83"/>
  <c r="OO68" i="83"/>
  <c r="OQ67" i="83"/>
  <c r="OP67" i="83"/>
  <c r="OO67" i="83"/>
  <c r="OQ66" i="83"/>
  <c r="OP66" i="83"/>
  <c r="OO66" i="83"/>
  <c r="OQ65" i="83"/>
  <c r="OP65" i="83"/>
  <c r="OO65" i="83"/>
  <c r="OQ64" i="83"/>
  <c r="OP64" i="83"/>
  <c r="OO64" i="83"/>
  <c r="OQ63" i="83"/>
  <c r="OP63" i="83"/>
  <c r="OO63" i="83"/>
  <c r="OQ62" i="83"/>
  <c r="OP62" i="83"/>
  <c r="OO62" i="83"/>
  <c r="OQ61" i="83"/>
  <c r="OP61" i="83"/>
  <c r="OO61" i="83"/>
  <c r="OQ60" i="83"/>
  <c r="OP60" i="83"/>
  <c r="OO60" i="83"/>
  <c r="OQ59" i="83"/>
  <c r="OP59" i="83"/>
  <c r="OO59" i="83"/>
  <c r="OQ58" i="83"/>
  <c r="OP58" i="83"/>
  <c r="OO58" i="83"/>
  <c r="OQ57" i="83"/>
  <c r="OP57" i="83"/>
  <c r="OO57" i="83"/>
  <c r="OQ11" i="83"/>
  <c r="OP11" i="83"/>
  <c r="OO11" i="83"/>
  <c r="OQ9" i="83"/>
  <c r="OP9" i="83"/>
  <c r="OO9" i="83"/>
  <c r="OK1" i="83"/>
  <c r="OQ1" i="83" s="1"/>
  <c r="OJ110" i="83"/>
  <c r="OI110" i="83"/>
  <c r="OH110" i="83"/>
  <c r="OJ109" i="83"/>
  <c r="OI109" i="83"/>
  <c r="OH109" i="83"/>
  <c r="OJ108" i="83"/>
  <c r="OI108" i="83"/>
  <c r="OH108" i="83"/>
  <c r="OJ107" i="83"/>
  <c r="OI107" i="83"/>
  <c r="OH107" i="83"/>
  <c r="OJ106" i="83"/>
  <c r="OI106" i="83"/>
  <c r="OH106" i="83"/>
  <c r="OJ105" i="83"/>
  <c r="OI105" i="83"/>
  <c r="OH105" i="83"/>
  <c r="OJ104" i="83"/>
  <c r="OI104" i="83"/>
  <c r="OH104" i="83"/>
  <c r="OJ103" i="83"/>
  <c r="OI103" i="83"/>
  <c r="OH103" i="83"/>
  <c r="OJ102" i="83"/>
  <c r="OI102" i="83"/>
  <c r="OH102" i="83"/>
  <c r="OJ101" i="83"/>
  <c r="OI101" i="83"/>
  <c r="OH101" i="83"/>
  <c r="OJ100" i="83"/>
  <c r="OI100" i="83"/>
  <c r="OH100" i="83"/>
  <c r="OJ99" i="83"/>
  <c r="OI99" i="83"/>
  <c r="OH99" i="83"/>
  <c r="OJ98" i="83"/>
  <c r="OI98" i="83"/>
  <c r="OH98" i="83"/>
  <c r="OJ97" i="83"/>
  <c r="OI97" i="83"/>
  <c r="OH97" i="83"/>
  <c r="OJ96" i="83"/>
  <c r="OI96" i="83"/>
  <c r="OH96" i="83"/>
  <c r="OJ95" i="83"/>
  <c r="OI95" i="83"/>
  <c r="OH95" i="83"/>
  <c r="OJ94" i="83"/>
  <c r="OI94" i="83"/>
  <c r="OH94" i="83"/>
  <c r="OJ93" i="83"/>
  <c r="OI93" i="83"/>
  <c r="OH93" i="83"/>
  <c r="OJ92" i="83"/>
  <c r="OI92" i="83"/>
  <c r="OH92" i="83"/>
  <c r="OJ91" i="83"/>
  <c r="OI91" i="83"/>
  <c r="OH91" i="83"/>
  <c r="OJ90" i="83"/>
  <c r="OI90" i="83"/>
  <c r="OH90" i="83"/>
  <c r="OJ89" i="83"/>
  <c r="OI89" i="83"/>
  <c r="OH89" i="83"/>
  <c r="OJ88" i="83"/>
  <c r="OI88" i="83"/>
  <c r="OH88" i="83"/>
  <c r="OJ87" i="83"/>
  <c r="OI87" i="83"/>
  <c r="OH87" i="83"/>
  <c r="OJ86" i="83"/>
  <c r="OI86" i="83"/>
  <c r="OH86" i="83"/>
  <c r="OJ85" i="83"/>
  <c r="OI85" i="83"/>
  <c r="OH85" i="83"/>
  <c r="OJ84" i="83"/>
  <c r="OI84" i="83"/>
  <c r="OH84" i="83"/>
  <c r="OJ83" i="83"/>
  <c r="OI83" i="83"/>
  <c r="OH83" i="83"/>
  <c r="OJ82" i="83"/>
  <c r="OI82" i="83"/>
  <c r="OH82" i="83"/>
  <c r="OJ81" i="83"/>
  <c r="OI81" i="83"/>
  <c r="OH81" i="83"/>
  <c r="OJ80" i="83"/>
  <c r="OI80" i="83"/>
  <c r="OH80" i="83"/>
  <c r="OJ79" i="83"/>
  <c r="OI79" i="83"/>
  <c r="OH79" i="83"/>
  <c r="OJ78" i="83"/>
  <c r="OI78" i="83"/>
  <c r="OH78" i="83"/>
  <c r="OJ77" i="83"/>
  <c r="OI77" i="83"/>
  <c r="OH77" i="83"/>
  <c r="OJ76" i="83"/>
  <c r="OI76" i="83"/>
  <c r="OH76" i="83"/>
  <c r="OJ75" i="83"/>
  <c r="OI75" i="83"/>
  <c r="OH75" i="83"/>
  <c r="OJ74" i="83"/>
  <c r="OI74" i="83"/>
  <c r="OH74" i="83"/>
  <c r="OJ73" i="83"/>
  <c r="OI73" i="83"/>
  <c r="OH73" i="83"/>
  <c r="OJ72" i="83"/>
  <c r="OI72" i="83"/>
  <c r="OH72" i="83"/>
  <c r="OJ71" i="83"/>
  <c r="OI71" i="83"/>
  <c r="OH71" i="83"/>
  <c r="OJ70" i="83"/>
  <c r="OI70" i="83"/>
  <c r="OH70" i="83"/>
  <c r="OJ69" i="83"/>
  <c r="OI69" i="83"/>
  <c r="OH69" i="83"/>
  <c r="OJ68" i="83"/>
  <c r="OI68" i="83"/>
  <c r="OH68" i="83"/>
  <c r="OJ67" i="83"/>
  <c r="OI67" i="83"/>
  <c r="OH67" i="83"/>
  <c r="OJ66" i="83"/>
  <c r="OI66" i="83"/>
  <c r="OH66" i="83"/>
  <c r="OJ65" i="83"/>
  <c r="OI65" i="83"/>
  <c r="OH65" i="83"/>
  <c r="OJ64" i="83"/>
  <c r="OI64" i="83"/>
  <c r="OH64" i="83"/>
  <c r="OJ63" i="83"/>
  <c r="OI63" i="83"/>
  <c r="OH63" i="83"/>
  <c r="OJ62" i="83"/>
  <c r="OI62" i="83"/>
  <c r="OH62" i="83"/>
  <c r="OJ61" i="83"/>
  <c r="OI61" i="83"/>
  <c r="OH61" i="83"/>
  <c r="OJ60" i="83"/>
  <c r="OI60" i="83"/>
  <c r="OH60" i="83"/>
  <c r="OJ59" i="83"/>
  <c r="OI59" i="83"/>
  <c r="OH59" i="83"/>
  <c r="OJ58" i="83"/>
  <c r="OI58" i="83"/>
  <c r="OH58" i="83"/>
  <c r="OJ57" i="83"/>
  <c r="OI57" i="83"/>
  <c r="OH57" i="83"/>
  <c r="OJ56" i="83"/>
  <c r="OI56" i="83"/>
  <c r="OH56" i="83"/>
  <c r="OJ55" i="83"/>
  <c r="OI55" i="83"/>
  <c r="OH55" i="83"/>
  <c r="OJ54" i="83"/>
  <c r="OI54" i="83"/>
  <c r="OH54" i="83"/>
  <c r="OJ53" i="83"/>
  <c r="OI53" i="83"/>
  <c r="OH53" i="83"/>
  <c r="OJ52" i="83"/>
  <c r="OI52" i="83"/>
  <c r="OH52" i="83"/>
  <c r="OJ51" i="83"/>
  <c r="OI51" i="83"/>
  <c r="OH51" i="83"/>
  <c r="OJ50" i="83"/>
  <c r="OI50" i="83"/>
  <c r="OH50" i="83"/>
  <c r="OJ49" i="83"/>
  <c r="OI49" i="83"/>
  <c r="OH49" i="83"/>
  <c r="OJ48" i="83"/>
  <c r="OI48" i="83"/>
  <c r="OH48" i="83"/>
  <c r="OJ11" i="83"/>
  <c r="OI11" i="83"/>
  <c r="OH11" i="83"/>
  <c r="OJ9" i="83"/>
  <c r="OI9" i="83"/>
  <c r="OH9" i="83"/>
  <c r="OJ1" i="83"/>
  <c r="OI1" i="83"/>
  <c r="OD1" i="83"/>
  <c r="OH1" i="83" s="1"/>
  <c r="OC110" i="83"/>
  <c r="OB110" i="83"/>
  <c r="OA110" i="83"/>
  <c r="OC109" i="83"/>
  <c r="OB109" i="83"/>
  <c r="OA109" i="83"/>
  <c r="OC108" i="83"/>
  <c r="OB108" i="83"/>
  <c r="OA108" i="83"/>
  <c r="OC107" i="83"/>
  <c r="OB107" i="83"/>
  <c r="OA107" i="83"/>
  <c r="OC106" i="83"/>
  <c r="OB106" i="83"/>
  <c r="OA106" i="83"/>
  <c r="OC105" i="83"/>
  <c r="OB105" i="83"/>
  <c r="OA105" i="83"/>
  <c r="OC104" i="83"/>
  <c r="OB104" i="83"/>
  <c r="OA104" i="83"/>
  <c r="OC103" i="83"/>
  <c r="OB103" i="83"/>
  <c r="OA103" i="83"/>
  <c r="OC102" i="83"/>
  <c r="OB102" i="83"/>
  <c r="OA102" i="83"/>
  <c r="OC101" i="83"/>
  <c r="OB101" i="83"/>
  <c r="OA101" i="83"/>
  <c r="OC100" i="83"/>
  <c r="OB100" i="83"/>
  <c r="OA100" i="83"/>
  <c r="OC99" i="83"/>
  <c r="OB99" i="83"/>
  <c r="OA99" i="83"/>
  <c r="OC98" i="83"/>
  <c r="OB98" i="83"/>
  <c r="OA98" i="83"/>
  <c r="OC97" i="83"/>
  <c r="OB97" i="83"/>
  <c r="OA97" i="83"/>
  <c r="OC96" i="83"/>
  <c r="OB96" i="83"/>
  <c r="OA96" i="83"/>
  <c r="OC95" i="83"/>
  <c r="OB95" i="83"/>
  <c r="OA95" i="83"/>
  <c r="OC94" i="83"/>
  <c r="OB94" i="83"/>
  <c r="OA94" i="83"/>
  <c r="OC93" i="83"/>
  <c r="OB93" i="83"/>
  <c r="OA93" i="83"/>
  <c r="OC92" i="83"/>
  <c r="OB92" i="83"/>
  <c r="OA92" i="83"/>
  <c r="OC91" i="83"/>
  <c r="OB91" i="83"/>
  <c r="OA91" i="83"/>
  <c r="OC90" i="83"/>
  <c r="OB90" i="83"/>
  <c r="OA90" i="83"/>
  <c r="OC89" i="83"/>
  <c r="OB89" i="83"/>
  <c r="OA89" i="83"/>
  <c r="OC88" i="83"/>
  <c r="OB88" i="83"/>
  <c r="OA88" i="83"/>
  <c r="OC87" i="83"/>
  <c r="OB87" i="83"/>
  <c r="OA87" i="83"/>
  <c r="OC86" i="83"/>
  <c r="OB86" i="83"/>
  <c r="OA86" i="83"/>
  <c r="OC85" i="83"/>
  <c r="OB85" i="83"/>
  <c r="OA85" i="83"/>
  <c r="OC84" i="83"/>
  <c r="OB84" i="83"/>
  <c r="OA84" i="83"/>
  <c r="OC83" i="83"/>
  <c r="OB83" i="83"/>
  <c r="OA83" i="83"/>
  <c r="OC82" i="83"/>
  <c r="OB82" i="83"/>
  <c r="OA82" i="83"/>
  <c r="OC81" i="83"/>
  <c r="OB81" i="83"/>
  <c r="OA81" i="83"/>
  <c r="OC80" i="83"/>
  <c r="OB80" i="83"/>
  <c r="OA80" i="83"/>
  <c r="OC79" i="83"/>
  <c r="OB79" i="83"/>
  <c r="OA79" i="83"/>
  <c r="OC78" i="83"/>
  <c r="OB78" i="83"/>
  <c r="OA78" i="83"/>
  <c r="OC77" i="83"/>
  <c r="OB77" i="83"/>
  <c r="OA77" i="83"/>
  <c r="OC76" i="83"/>
  <c r="OB76" i="83"/>
  <c r="OA76" i="83"/>
  <c r="OC75" i="83"/>
  <c r="OB75" i="83"/>
  <c r="OA75" i="83"/>
  <c r="OC74" i="83"/>
  <c r="OB74" i="83"/>
  <c r="OA74" i="83"/>
  <c r="OC73" i="83"/>
  <c r="OB73" i="83"/>
  <c r="OA73" i="83"/>
  <c r="OC72" i="83"/>
  <c r="OB72" i="83"/>
  <c r="OA72" i="83"/>
  <c r="OC71" i="83"/>
  <c r="OB71" i="83"/>
  <c r="OA71" i="83"/>
  <c r="OC70" i="83"/>
  <c r="OB70" i="83"/>
  <c r="OA70" i="83"/>
  <c r="OC69" i="83"/>
  <c r="OB69" i="83"/>
  <c r="OA69" i="83"/>
  <c r="OC68" i="83"/>
  <c r="OB68" i="83"/>
  <c r="OA68" i="83"/>
  <c r="OC67" i="83"/>
  <c r="OB67" i="83"/>
  <c r="OA67" i="83"/>
  <c r="OC66" i="83"/>
  <c r="OB66" i="83"/>
  <c r="OA66" i="83"/>
  <c r="OC65" i="83"/>
  <c r="OB65" i="83"/>
  <c r="OA65" i="83"/>
  <c r="OC64" i="83"/>
  <c r="OB64" i="83"/>
  <c r="OA64" i="83"/>
  <c r="OC63" i="83"/>
  <c r="OB63" i="83"/>
  <c r="OA63" i="83"/>
  <c r="OC11" i="83"/>
  <c r="OB11" i="83"/>
  <c r="OA11" i="83"/>
  <c r="OC9" i="83"/>
  <c r="OB9" i="83"/>
  <c r="OA9" i="83"/>
  <c r="OA1" i="83"/>
  <c r="NW1" i="83"/>
  <c r="NV110" i="83"/>
  <c r="NU110" i="83"/>
  <c r="NT110" i="83"/>
  <c r="NV109" i="83"/>
  <c r="NU109" i="83"/>
  <c r="NT109" i="83"/>
  <c r="NV108" i="83"/>
  <c r="NU108" i="83"/>
  <c r="NT108" i="83"/>
  <c r="NV107" i="83"/>
  <c r="NU107" i="83"/>
  <c r="NT107" i="83"/>
  <c r="NV106" i="83"/>
  <c r="NU106" i="83"/>
  <c r="NT106" i="83"/>
  <c r="NV105" i="83"/>
  <c r="NU105" i="83"/>
  <c r="NT105" i="83"/>
  <c r="NV104" i="83"/>
  <c r="NU104" i="83"/>
  <c r="NT104" i="83"/>
  <c r="NV103" i="83"/>
  <c r="NU103" i="83"/>
  <c r="NT103" i="83"/>
  <c r="NV102" i="83"/>
  <c r="NU102" i="83"/>
  <c r="NT102" i="83"/>
  <c r="NV101" i="83"/>
  <c r="NU101" i="83"/>
  <c r="NT101" i="83"/>
  <c r="NV100" i="83"/>
  <c r="NU100" i="83"/>
  <c r="NT100" i="83"/>
  <c r="NV99" i="83"/>
  <c r="NU99" i="83"/>
  <c r="NT99" i="83"/>
  <c r="NV98" i="83"/>
  <c r="NU98" i="83"/>
  <c r="NT98" i="83"/>
  <c r="NV97" i="83"/>
  <c r="NU97" i="83"/>
  <c r="NT97" i="83"/>
  <c r="NV96" i="83"/>
  <c r="NU96" i="83"/>
  <c r="NT96" i="83"/>
  <c r="NV95" i="83"/>
  <c r="NU95" i="83"/>
  <c r="NT95" i="83"/>
  <c r="NV94" i="83"/>
  <c r="NU94" i="83"/>
  <c r="NT94" i="83"/>
  <c r="NV93" i="83"/>
  <c r="NU93" i="83"/>
  <c r="NT93" i="83"/>
  <c r="NV92" i="83"/>
  <c r="NU92" i="83"/>
  <c r="NT92" i="83"/>
  <c r="NV91" i="83"/>
  <c r="NU91" i="83"/>
  <c r="NT91" i="83"/>
  <c r="NV90" i="83"/>
  <c r="NU90" i="83"/>
  <c r="NT90" i="83"/>
  <c r="NV89" i="83"/>
  <c r="NU89" i="83"/>
  <c r="NT89" i="83"/>
  <c r="NV88" i="83"/>
  <c r="NU88" i="83"/>
  <c r="NT88" i="83"/>
  <c r="NV87" i="83"/>
  <c r="NU87" i="83"/>
  <c r="NT87" i="83"/>
  <c r="NV86" i="83"/>
  <c r="NU86" i="83"/>
  <c r="NT86" i="83"/>
  <c r="NV85" i="83"/>
  <c r="NU85" i="83"/>
  <c r="NT85" i="83"/>
  <c r="NV84" i="83"/>
  <c r="NU84" i="83"/>
  <c r="NT84" i="83"/>
  <c r="NV83" i="83"/>
  <c r="NU83" i="83"/>
  <c r="NT83" i="83"/>
  <c r="NV82" i="83"/>
  <c r="NU82" i="83"/>
  <c r="NT82" i="83"/>
  <c r="NV81" i="83"/>
  <c r="NU81" i="83"/>
  <c r="NT81" i="83"/>
  <c r="NV80" i="83"/>
  <c r="NU80" i="83"/>
  <c r="NT80" i="83"/>
  <c r="NV79" i="83"/>
  <c r="NU79" i="83"/>
  <c r="NT79" i="83"/>
  <c r="NV78" i="83"/>
  <c r="NU78" i="83"/>
  <c r="NT78" i="83"/>
  <c r="NV77" i="83"/>
  <c r="NU77" i="83"/>
  <c r="NT77" i="83"/>
  <c r="NV76" i="83"/>
  <c r="NU76" i="83"/>
  <c r="NT76" i="83"/>
  <c r="NV75" i="83"/>
  <c r="NU75" i="83"/>
  <c r="NT75" i="83"/>
  <c r="NV74" i="83"/>
  <c r="NU74" i="83"/>
  <c r="NT74" i="83"/>
  <c r="NV73" i="83"/>
  <c r="NU73" i="83"/>
  <c r="NT73" i="83"/>
  <c r="NV72" i="83"/>
  <c r="NU72" i="83"/>
  <c r="NT72" i="83"/>
  <c r="NV71" i="83"/>
  <c r="NU71" i="83"/>
  <c r="NT71" i="83"/>
  <c r="NV70" i="83"/>
  <c r="NU70" i="83"/>
  <c r="NT70" i="83"/>
  <c r="NV69" i="83"/>
  <c r="NU69" i="83"/>
  <c r="NT69" i="83"/>
  <c r="NV68" i="83"/>
  <c r="NU68" i="83"/>
  <c r="NT68" i="83"/>
  <c r="NV67" i="83"/>
  <c r="NU67" i="83"/>
  <c r="NT67" i="83"/>
  <c r="NV66" i="83"/>
  <c r="NU66" i="83"/>
  <c r="NT66" i="83"/>
  <c r="NV65" i="83"/>
  <c r="NU65" i="83"/>
  <c r="NT65" i="83"/>
  <c r="NV64" i="83"/>
  <c r="NU64" i="83"/>
  <c r="NT64" i="83"/>
  <c r="NV63" i="83"/>
  <c r="NU63" i="83"/>
  <c r="NT63" i="83"/>
  <c r="NV62" i="83"/>
  <c r="NU62" i="83"/>
  <c r="NT62" i="83"/>
  <c r="NV61" i="83"/>
  <c r="NU61" i="83"/>
  <c r="NT61" i="83"/>
  <c r="NV60" i="83"/>
  <c r="NU60" i="83"/>
  <c r="NT60" i="83"/>
  <c r="NV11" i="83"/>
  <c r="NU11" i="83"/>
  <c r="NT11" i="83"/>
  <c r="NV9" i="83"/>
  <c r="NU9" i="83"/>
  <c r="NT9" i="83"/>
  <c r="NV1" i="83"/>
  <c r="NP1" i="83"/>
  <c r="NO110" i="83"/>
  <c r="NN110" i="83"/>
  <c r="NM110" i="83"/>
  <c r="NO109" i="83"/>
  <c r="NN109" i="83"/>
  <c r="NM109" i="83"/>
  <c r="NO108" i="83"/>
  <c r="NN108" i="83"/>
  <c r="NM108" i="83"/>
  <c r="NO107" i="83"/>
  <c r="NN107" i="83"/>
  <c r="NM107" i="83"/>
  <c r="NO106" i="83"/>
  <c r="NN106" i="83"/>
  <c r="NM106" i="83"/>
  <c r="NO105" i="83"/>
  <c r="NN105" i="83"/>
  <c r="NM105" i="83"/>
  <c r="NO104" i="83"/>
  <c r="NN104" i="83"/>
  <c r="NM104" i="83"/>
  <c r="NO103" i="83"/>
  <c r="NN103" i="83"/>
  <c r="NM103" i="83"/>
  <c r="NO102" i="83"/>
  <c r="NN102" i="83"/>
  <c r="NM102" i="83"/>
  <c r="NO101" i="83"/>
  <c r="NN101" i="83"/>
  <c r="NM101" i="83"/>
  <c r="NO100" i="83"/>
  <c r="NN100" i="83"/>
  <c r="NM100" i="83"/>
  <c r="NO99" i="83"/>
  <c r="NN99" i="83"/>
  <c r="NM99" i="83"/>
  <c r="NO98" i="83"/>
  <c r="NN98" i="83"/>
  <c r="NM98" i="83"/>
  <c r="NO97" i="83"/>
  <c r="NN97" i="83"/>
  <c r="NM97" i="83"/>
  <c r="NO96" i="83"/>
  <c r="NN96" i="83"/>
  <c r="NM96" i="83"/>
  <c r="NO95" i="83"/>
  <c r="NN95" i="83"/>
  <c r="NM95" i="83"/>
  <c r="NO94" i="83"/>
  <c r="NN94" i="83"/>
  <c r="NM94" i="83"/>
  <c r="NO93" i="83"/>
  <c r="NN93" i="83"/>
  <c r="NM93" i="83"/>
  <c r="NO92" i="83"/>
  <c r="NN92" i="83"/>
  <c r="NM92" i="83"/>
  <c r="NO91" i="83"/>
  <c r="NN91" i="83"/>
  <c r="NM91" i="83"/>
  <c r="NO90" i="83"/>
  <c r="NN90" i="83"/>
  <c r="NM90" i="83"/>
  <c r="NO89" i="83"/>
  <c r="NN89" i="83"/>
  <c r="NM89" i="83"/>
  <c r="NO88" i="83"/>
  <c r="NN88" i="83"/>
  <c r="NM88" i="83"/>
  <c r="NO87" i="83"/>
  <c r="NN87" i="83"/>
  <c r="NM87" i="83"/>
  <c r="NO86" i="83"/>
  <c r="NN86" i="83"/>
  <c r="NM86" i="83"/>
  <c r="NO85" i="83"/>
  <c r="NN85" i="83"/>
  <c r="NM85" i="83"/>
  <c r="NO84" i="83"/>
  <c r="NN84" i="83"/>
  <c r="NM84" i="83"/>
  <c r="NO83" i="83"/>
  <c r="NN83" i="83"/>
  <c r="NM83" i="83"/>
  <c r="NO82" i="83"/>
  <c r="NN82" i="83"/>
  <c r="NM82" i="83"/>
  <c r="NO81" i="83"/>
  <c r="NN81" i="83"/>
  <c r="NM81" i="83"/>
  <c r="NO80" i="83"/>
  <c r="NN80" i="83"/>
  <c r="NM80" i="83"/>
  <c r="NO79" i="83"/>
  <c r="NN79" i="83"/>
  <c r="NM79" i="83"/>
  <c r="NO78" i="83"/>
  <c r="NN78" i="83"/>
  <c r="NM78" i="83"/>
  <c r="NO77" i="83"/>
  <c r="NN77" i="83"/>
  <c r="NM77" i="83"/>
  <c r="NO76" i="83"/>
  <c r="NN76" i="83"/>
  <c r="NM76" i="83"/>
  <c r="NO75" i="83"/>
  <c r="NN75" i="83"/>
  <c r="NM75" i="83"/>
  <c r="NO74" i="83"/>
  <c r="NN74" i="83"/>
  <c r="NM74" i="83"/>
  <c r="NO73" i="83"/>
  <c r="NN73" i="83"/>
  <c r="NM73" i="83"/>
  <c r="NO72" i="83"/>
  <c r="NN72" i="83"/>
  <c r="NM72" i="83"/>
  <c r="NO71" i="83"/>
  <c r="NN71" i="83"/>
  <c r="NM71" i="83"/>
  <c r="NO70" i="83"/>
  <c r="NN70" i="83"/>
  <c r="NM70" i="83"/>
  <c r="NO69" i="83"/>
  <c r="NN69" i="83"/>
  <c r="NM69" i="83"/>
  <c r="NO68" i="83"/>
  <c r="NN68" i="83"/>
  <c r="NM68" i="83"/>
  <c r="NO67" i="83"/>
  <c r="NN67" i="83"/>
  <c r="NM67" i="83"/>
  <c r="NO66" i="83"/>
  <c r="NN66" i="83"/>
  <c r="NM66" i="83"/>
  <c r="NO65" i="83"/>
  <c r="NN65" i="83"/>
  <c r="NM65" i="83"/>
  <c r="NO64" i="83"/>
  <c r="NN64" i="83"/>
  <c r="NM64" i="83"/>
  <c r="NO63" i="83"/>
  <c r="NN63" i="83"/>
  <c r="NM63" i="83"/>
  <c r="NO62" i="83"/>
  <c r="NN62" i="83"/>
  <c r="NM62" i="83"/>
  <c r="NO61" i="83"/>
  <c r="NN61" i="83"/>
  <c r="NM61" i="83"/>
  <c r="NO60" i="83"/>
  <c r="NN60" i="83"/>
  <c r="NM60" i="83"/>
  <c r="NO59" i="83"/>
  <c r="NN59" i="83"/>
  <c r="NM59" i="83"/>
  <c r="NO58" i="83"/>
  <c r="NN58" i="83"/>
  <c r="NM58" i="83"/>
  <c r="NO57" i="83"/>
  <c r="NN57" i="83"/>
  <c r="NM57" i="83"/>
  <c r="NO56" i="83"/>
  <c r="NN56" i="83"/>
  <c r="NM56" i="83"/>
  <c r="NO55" i="83"/>
  <c r="NN55" i="83"/>
  <c r="NM55" i="83"/>
  <c r="NO11" i="83"/>
  <c r="NN11" i="83"/>
  <c r="NM11" i="83"/>
  <c r="NO9" i="83"/>
  <c r="NN9" i="83"/>
  <c r="NM9" i="83"/>
  <c r="NN1" i="83"/>
  <c r="NM1" i="83"/>
  <c r="NI1" i="83"/>
  <c r="NO1" i="83" s="1"/>
  <c r="NH110" i="83"/>
  <c r="NG110" i="83"/>
  <c r="NF110" i="83"/>
  <c r="NH109" i="83"/>
  <c r="NG109" i="83"/>
  <c r="NF109" i="83"/>
  <c r="NH108" i="83"/>
  <c r="NG108" i="83"/>
  <c r="NF108" i="83"/>
  <c r="NH107" i="83"/>
  <c r="NG107" i="83"/>
  <c r="NF107" i="83"/>
  <c r="NH106" i="83"/>
  <c r="NG106" i="83"/>
  <c r="NF106" i="83"/>
  <c r="NH105" i="83"/>
  <c r="NG105" i="83"/>
  <c r="NF105" i="83"/>
  <c r="NH104" i="83"/>
  <c r="NG104" i="83"/>
  <c r="NF104" i="83"/>
  <c r="NH103" i="83"/>
  <c r="NG103" i="83"/>
  <c r="NF103" i="83"/>
  <c r="NH102" i="83"/>
  <c r="NG102" i="83"/>
  <c r="NF102" i="83"/>
  <c r="NH101" i="83"/>
  <c r="NG101" i="83"/>
  <c r="NF101" i="83"/>
  <c r="NH100" i="83"/>
  <c r="NG100" i="83"/>
  <c r="NF100" i="83"/>
  <c r="NH99" i="83"/>
  <c r="NG99" i="83"/>
  <c r="NF99" i="83"/>
  <c r="NH98" i="83"/>
  <c r="NG98" i="83"/>
  <c r="NF98" i="83"/>
  <c r="NH97" i="83"/>
  <c r="NG97" i="83"/>
  <c r="NF97" i="83"/>
  <c r="NH96" i="83"/>
  <c r="NG96" i="83"/>
  <c r="NF96" i="83"/>
  <c r="NH95" i="83"/>
  <c r="NG95" i="83"/>
  <c r="NF95" i="83"/>
  <c r="NH94" i="83"/>
  <c r="NG94" i="83"/>
  <c r="NF94" i="83"/>
  <c r="NH93" i="83"/>
  <c r="NG93" i="83"/>
  <c r="NF93" i="83"/>
  <c r="NH92" i="83"/>
  <c r="NG92" i="83"/>
  <c r="NF92" i="83"/>
  <c r="NH91" i="83"/>
  <c r="NG91" i="83"/>
  <c r="NF91" i="83"/>
  <c r="NH90" i="83"/>
  <c r="NG90" i="83"/>
  <c r="NF90" i="83"/>
  <c r="NH89" i="83"/>
  <c r="NG89" i="83"/>
  <c r="NF89" i="83"/>
  <c r="NH88" i="83"/>
  <c r="NG88" i="83"/>
  <c r="NF88" i="83"/>
  <c r="NH87" i="83"/>
  <c r="NG87" i="83"/>
  <c r="NF87" i="83"/>
  <c r="NH86" i="83"/>
  <c r="NG86" i="83"/>
  <c r="NF86" i="83"/>
  <c r="NH85" i="83"/>
  <c r="NG85" i="83"/>
  <c r="NF85" i="83"/>
  <c r="NH84" i="83"/>
  <c r="NG84" i="83"/>
  <c r="NF84" i="83"/>
  <c r="NH83" i="83"/>
  <c r="NG83" i="83"/>
  <c r="NF83" i="83"/>
  <c r="NH82" i="83"/>
  <c r="NG82" i="83"/>
  <c r="NF82" i="83"/>
  <c r="NH81" i="83"/>
  <c r="NG81" i="83"/>
  <c r="NF81" i="83"/>
  <c r="NH80" i="83"/>
  <c r="NG80" i="83"/>
  <c r="NF80" i="83"/>
  <c r="NH79" i="83"/>
  <c r="NG79" i="83"/>
  <c r="NF79" i="83"/>
  <c r="NH78" i="83"/>
  <c r="NG78" i="83"/>
  <c r="NF78" i="83"/>
  <c r="NH77" i="83"/>
  <c r="NG77" i="83"/>
  <c r="NF77" i="83"/>
  <c r="NH76" i="83"/>
  <c r="NG76" i="83"/>
  <c r="NF76" i="83"/>
  <c r="NH75" i="83"/>
  <c r="NG75" i="83"/>
  <c r="NF75" i="83"/>
  <c r="NH74" i="83"/>
  <c r="NG74" i="83"/>
  <c r="NF74" i="83"/>
  <c r="NH73" i="83"/>
  <c r="NG73" i="83"/>
  <c r="NF73" i="83"/>
  <c r="NH72" i="83"/>
  <c r="NG72" i="83"/>
  <c r="NF72" i="83"/>
  <c r="NH71" i="83"/>
  <c r="NG71" i="83"/>
  <c r="NF71" i="83"/>
  <c r="NH70" i="83"/>
  <c r="NG70" i="83"/>
  <c r="NF70" i="83"/>
  <c r="NH69" i="83"/>
  <c r="NG69" i="83"/>
  <c r="NF69" i="83"/>
  <c r="NH68" i="83"/>
  <c r="NG68" i="83"/>
  <c r="NF68" i="83"/>
  <c r="NH67" i="83"/>
  <c r="NG67" i="83"/>
  <c r="NF67" i="83"/>
  <c r="NH66" i="83"/>
  <c r="NG66" i="83"/>
  <c r="NF66" i="83"/>
  <c r="NH65" i="83"/>
  <c r="NG65" i="83"/>
  <c r="NF65" i="83"/>
  <c r="NH64" i="83"/>
  <c r="NG64" i="83"/>
  <c r="NF64" i="83"/>
  <c r="NH63" i="83"/>
  <c r="NG63" i="83"/>
  <c r="NF63" i="83"/>
  <c r="NH11" i="83"/>
  <c r="NG11" i="83"/>
  <c r="NF11" i="83"/>
  <c r="NH9" i="83"/>
  <c r="NG9" i="83"/>
  <c r="NF9" i="83"/>
  <c r="NB1" i="83"/>
  <c r="NH1" i="83" s="1"/>
  <c r="NA110" i="83"/>
  <c r="MZ110" i="83"/>
  <c r="MY110" i="83"/>
  <c r="NA109" i="83"/>
  <c r="MZ109" i="83"/>
  <c r="MY109" i="83"/>
  <c r="NA108" i="83"/>
  <c r="MZ108" i="83"/>
  <c r="MY108" i="83"/>
  <c r="NA107" i="83"/>
  <c r="MZ107" i="83"/>
  <c r="MY107" i="83"/>
  <c r="NA106" i="83"/>
  <c r="MZ106" i="83"/>
  <c r="MY106" i="83"/>
  <c r="NA105" i="83"/>
  <c r="MZ105" i="83"/>
  <c r="MY105" i="83"/>
  <c r="NA104" i="83"/>
  <c r="MZ104" i="83"/>
  <c r="MY104" i="83"/>
  <c r="NA103" i="83"/>
  <c r="MZ103" i="83"/>
  <c r="MY103" i="83"/>
  <c r="NA102" i="83"/>
  <c r="MZ102" i="83"/>
  <c r="MY102" i="83"/>
  <c r="NA101" i="83"/>
  <c r="MZ101" i="83"/>
  <c r="MY101" i="83"/>
  <c r="NA100" i="83"/>
  <c r="MZ100" i="83"/>
  <c r="MY100" i="83"/>
  <c r="NA99" i="83"/>
  <c r="MZ99" i="83"/>
  <c r="MY99" i="83"/>
  <c r="NA98" i="83"/>
  <c r="MZ98" i="83"/>
  <c r="MY98" i="83"/>
  <c r="NA97" i="83"/>
  <c r="MZ97" i="83"/>
  <c r="MY97" i="83"/>
  <c r="NA96" i="83"/>
  <c r="MZ96" i="83"/>
  <c r="MY96" i="83"/>
  <c r="NA95" i="83"/>
  <c r="MZ95" i="83"/>
  <c r="MY95" i="83"/>
  <c r="NA94" i="83"/>
  <c r="MZ94" i="83"/>
  <c r="MY94" i="83"/>
  <c r="NA93" i="83"/>
  <c r="MZ93" i="83"/>
  <c r="MY93" i="83"/>
  <c r="NA92" i="83"/>
  <c r="MZ92" i="83"/>
  <c r="MY92" i="83"/>
  <c r="NA91" i="83"/>
  <c r="MZ91" i="83"/>
  <c r="MY91" i="83"/>
  <c r="NA90" i="83"/>
  <c r="MZ90" i="83"/>
  <c r="MY90" i="83"/>
  <c r="NA89" i="83"/>
  <c r="MZ89" i="83"/>
  <c r="MY89" i="83"/>
  <c r="NA88" i="83"/>
  <c r="MZ88" i="83"/>
  <c r="MY88" i="83"/>
  <c r="NA87" i="83"/>
  <c r="MZ87" i="83"/>
  <c r="MY87" i="83"/>
  <c r="NA86" i="83"/>
  <c r="MZ86" i="83"/>
  <c r="MY86" i="83"/>
  <c r="NA85" i="83"/>
  <c r="MZ85" i="83"/>
  <c r="MY85" i="83"/>
  <c r="NA84" i="83"/>
  <c r="MZ84" i="83"/>
  <c r="MY84" i="83"/>
  <c r="NA83" i="83"/>
  <c r="MZ83" i="83"/>
  <c r="MY83" i="83"/>
  <c r="NA82" i="83"/>
  <c r="MZ82" i="83"/>
  <c r="MY82" i="83"/>
  <c r="NA81" i="83"/>
  <c r="MZ81" i="83"/>
  <c r="MY81" i="83"/>
  <c r="NA80" i="83"/>
  <c r="MZ80" i="83"/>
  <c r="MY80" i="83"/>
  <c r="NA79" i="83"/>
  <c r="MZ79" i="83"/>
  <c r="MY79" i="83"/>
  <c r="NA78" i="83"/>
  <c r="MZ78" i="83"/>
  <c r="MY78" i="83"/>
  <c r="NA77" i="83"/>
  <c r="MZ77" i="83"/>
  <c r="MY77" i="83"/>
  <c r="NA76" i="83"/>
  <c r="MZ76" i="83"/>
  <c r="MY76" i="83"/>
  <c r="NA75" i="83"/>
  <c r="MZ75" i="83"/>
  <c r="MY75" i="83"/>
  <c r="NA74" i="83"/>
  <c r="MZ74" i="83"/>
  <c r="MY74" i="83"/>
  <c r="NA73" i="83"/>
  <c r="MZ73" i="83"/>
  <c r="MY73" i="83"/>
  <c r="NA72" i="83"/>
  <c r="MZ72" i="83"/>
  <c r="MY72" i="83"/>
  <c r="NA71" i="83"/>
  <c r="MZ71" i="83"/>
  <c r="MY71" i="83"/>
  <c r="NA70" i="83"/>
  <c r="MZ70" i="83"/>
  <c r="MY70" i="83"/>
  <c r="NA69" i="83"/>
  <c r="MZ69" i="83"/>
  <c r="MY69" i="83"/>
  <c r="NA68" i="83"/>
  <c r="MZ68" i="83"/>
  <c r="MY68" i="83"/>
  <c r="NA67" i="83"/>
  <c r="MZ67" i="83"/>
  <c r="MY67" i="83"/>
  <c r="NA66" i="83"/>
  <c r="MZ66" i="83"/>
  <c r="MY66" i="83"/>
  <c r="NA65" i="83"/>
  <c r="MZ65" i="83"/>
  <c r="MY65" i="83"/>
  <c r="NA64" i="83"/>
  <c r="MZ64" i="83"/>
  <c r="MY64" i="83"/>
  <c r="NA63" i="83"/>
  <c r="MZ63" i="83"/>
  <c r="MY63" i="83"/>
  <c r="NA62" i="83"/>
  <c r="MZ62" i="83"/>
  <c r="MY62" i="83"/>
  <c r="NA61" i="83"/>
  <c r="MZ61" i="83"/>
  <c r="MY61" i="83"/>
  <c r="NA60" i="83"/>
  <c r="MZ60" i="83"/>
  <c r="MY60" i="83"/>
  <c r="NA59" i="83"/>
  <c r="MZ59" i="83"/>
  <c r="MY59" i="83"/>
  <c r="NA58" i="83"/>
  <c r="MZ58" i="83"/>
  <c r="MY58" i="83"/>
  <c r="NA57" i="83"/>
  <c r="MZ57" i="83"/>
  <c r="MY57" i="83"/>
  <c r="NA11" i="83"/>
  <c r="MZ11" i="83"/>
  <c r="MY11" i="83"/>
  <c r="NA9" i="83"/>
  <c r="MZ9" i="83"/>
  <c r="MY9" i="83"/>
  <c r="NA1" i="83"/>
  <c r="MU1" i="83"/>
  <c r="MT110" i="83"/>
  <c r="MS110" i="83"/>
  <c r="MR110" i="83"/>
  <c r="MT109" i="83"/>
  <c r="MS109" i="83"/>
  <c r="MR109" i="83"/>
  <c r="MT108" i="83"/>
  <c r="MS108" i="83"/>
  <c r="MR108" i="83"/>
  <c r="MT107" i="83"/>
  <c r="MS107" i="83"/>
  <c r="MR107" i="83"/>
  <c r="MT106" i="83"/>
  <c r="MS106" i="83"/>
  <c r="MR106" i="83"/>
  <c r="MT105" i="83"/>
  <c r="MS105" i="83"/>
  <c r="MR105" i="83"/>
  <c r="MT104" i="83"/>
  <c r="MS104" i="83"/>
  <c r="MR104" i="83"/>
  <c r="MT103" i="83"/>
  <c r="MS103" i="83"/>
  <c r="MR103" i="83"/>
  <c r="MT102" i="83"/>
  <c r="MS102" i="83"/>
  <c r="MR102" i="83"/>
  <c r="MT101" i="83"/>
  <c r="MS101" i="83"/>
  <c r="MR101" i="83"/>
  <c r="MT100" i="83"/>
  <c r="MS100" i="83"/>
  <c r="MR100" i="83"/>
  <c r="MT99" i="83"/>
  <c r="MS99" i="83"/>
  <c r="MR99" i="83"/>
  <c r="MT98" i="83"/>
  <c r="MS98" i="83"/>
  <c r="MR98" i="83"/>
  <c r="MT97" i="83"/>
  <c r="MS97" i="83"/>
  <c r="MR97" i="83"/>
  <c r="MT96" i="83"/>
  <c r="MS96" i="83"/>
  <c r="MR96" i="83"/>
  <c r="MT95" i="83"/>
  <c r="MS95" i="83"/>
  <c r="MR95" i="83"/>
  <c r="MT94" i="83"/>
  <c r="MS94" i="83"/>
  <c r="MR94" i="83"/>
  <c r="MT93" i="83"/>
  <c r="MS93" i="83"/>
  <c r="MR93" i="83"/>
  <c r="MT92" i="83"/>
  <c r="MS92" i="83"/>
  <c r="MR92" i="83"/>
  <c r="MT91" i="83"/>
  <c r="MS91" i="83"/>
  <c r="MR91" i="83"/>
  <c r="MT90" i="83"/>
  <c r="MS90" i="83"/>
  <c r="MR90" i="83"/>
  <c r="MT89" i="83"/>
  <c r="MS89" i="83"/>
  <c r="MR89" i="83"/>
  <c r="MT88" i="83"/>
  <c r="MS88" i="83"/>
  <c r="MR88" i="83"/>
  <c r="MT87" i="83"/>
  <c r="MS87" i="83"/>
  <c r="MR87" i="83"/>
  <c r="MT86" i="83"/>
  <c r="MS86" i="83"/>
  <c r="MR86" i="83"/>
  <c r="MT85" i="83"/>
  <c r="MS85" i="83"/>
  <c r="MR85" i="83"/>
  <c r="MT84" i="83"/>
  <c r="MS84" i="83"/>
  <c r="MR84" i="83"/>
  <c r="MT83" i="83"/>
  <c r="MS83" i="83"/>
  <c r="MR83" i="83"/>
  <c r="MT82" i="83"/>
  <c r="MS82" i="83"/>
  <c r="MR82" i="83"/>
  <c r="MT81" i="83"/>
  <c r="MS81" i="83"/>
  <c r="MR81" i="83"/>
  <c r="MT80" i="83"/>
  <c r="MS80" i="83"/>
  <c r="MR80" i="83"/>
  <c r="MT79" i="83"/>
  <c r="MS79" i="83"/>
  <c r="MR79" i="83"/>
  <c r="MT78" i="83"/>
  <c r="MS78" i="83"/>
  <c r="MR78" i="83"/>
  <c r="MT77" i="83"/>
  <c r="MS77" i="83"/>
  <c r="MR77" i="83"/>
  <c r="MT76" i="83"/>
  <c r="MS76" i="83"/>
  <c r="MR76" i="83"/>
  <c r="MT75" i="83"/>
  <c r="MS75" i="83"/>
  <c r="MR75" i="83"/>
  <c r="MT74" i="83"/>
  <c r="MS74" i="83"/>
  <c r="MR74" i="83"/>
  <c r="MT73" i="83"/>
  <c r="MS73" i="83"/>
  <c r="MR73" i="83"/>
  <c r="MT72" i="83"/>
  <c r="MS72" i="83"/>
  <c r="MR72" i="83"/>
  <c r="MT71" i="83"/>
  <c r="MS71" i="83"/>
  <c r="MR71" i="83"/>
  <c r="MT70" i="83"/>
  <c r="MS70" i="83"/>
  <c r="MR70" i="83"/>
  <c r="MT69" i="83"/>
  <c r="MS69" i="83"/>
  <c r="MR69" i="83"/>
  <c r="MT68" i="83"/>
  <c r="MS68" i="83"/>
  <c r="MR68" i="83"/>
  <c r="MT67" i="83"/>
  <c r="MS67" i="83"/>
  <c r="MR67" i="83"/>
  <c r="MT66" i="83"/>
  <c r="MS66" i="83"/>
  <c r="MR66" i="83"/>
  <c r="MT65" i="83"/>
  <c r="MS65" i="83"/>
  <c r="MR65" i="83"/>
  <c r="MT64" i="83"/>
  <c r="MS64" i="83"/>
  <c r="MR64" i="83"/>
  <c r="MT63" i="83"/>
  <c r="MS63" i="83"/>
  <c r="MR63" i="83"/>
  <c r="MT62" i="83"/>
  <c r="MS62" i="83"/>
  <c r="MR62" i="83"/>
  <c r="MT61" i="83"/>
  <c r="MS61" i="83"/>
  <c r="MR61" i="83"/>
  <c r="MT60" i="83"/>
  <c r="MS60" i="83"/>
  <c r="MR60" i="83"/>
  <c r="MT59" i="83"/>
  <c r="MS59" i="83"/>
  <c r="MR59" i="83"/>
  <c r="MT58" i="83"/>
  <c r="MS58" i="83"/>
  <c r="MR58" i="83"/>
  <c r="MT57" i="83"/>
  <c r="MS57" i="83"/>
  <c r="MR57" i="83"/>
  <c r="MT56" i="83"/>
  <c r="MS56" i="83"/>
  <c r="MR56" i="83"/>
  <c r="MT55" i="83"/>
  <c r="MS55" i="83"/>
  <c r="MR55" i="83"/>
  <c r="MT54" i="83"/>
  <c r="MS54" i="83"/>
  <c r="MR54" i="83"/>
  <c r="MT53" i="83"/>
  <c r="MS53" i="83"/>
  <c r="MR53" i="83"/>
  <c r="MT52" i="83"/>
  <c r="MS52" i="83"/>
  <c r="MR52" i="83"/>
  <c r="MT51" i="83"/>
  <c r="MS51" i="83"/>
  <c r="MR51" i="83"/>
  <c r="MT50" i="83"/>
  <c r="MS50" i="83"/>
  <c r="MR50" i="83"/>
  <c r="MT11" i="83"/>
  <c r="MS11" i="83"/>
  <c r="MR11" i="83"/>
  <c r="MT9" i="83"/>
  <c r="MS9" i="83"/>
  <c r="MR9" i="83"/>
  <c r="MN1" i="83"/>
  <c r="MM110" i="83"/>
  <c r="ML110" i="83"/>
  <c r="MK110" i="83"/>
  <c r="MM109" i="83"/>
  <c r="ML109" i="83"/>
  <c r="MK109" i="83"/>
  <c r="MM108" i="83"/>
  <c r="ML108" i="83"/>
  <c r="MK108" i="83"/>
  <c r="MM107" i="83"/>
  <c r="ML107" i="83"/>
  <c r="MK107" i="83"/>
  <c r="MM106" i="83"/>
  <c r="ML106" i="83"/>
  <c r="MK106" i="83"/>
  <c r="MM105" i="83"/>
  <c r="ML105" i="83"/>
  <c r="MK105" i="83"/>
  <c r="MM104" i="83"/>
  <c r="ML104" i="83"/>
  <c r="MK104" i="83"/>
  <c r="MM103" i="83"/>
  <c r="ML103" i="83"/>
  <c r="MK103" i="83"/>
  <c r="MM102" i="83"/>
  <c r="ML102" i="83"/>
  <c r="MK102" i="83"/>
  <c r="MM101" i="83"/>
  <c r="ML101" i="83"/>
  <c r="MK101" i="83"/>
  <c r="MM100" i="83"/>
  <c r="ML100" i="83"/>
  <c r="MK100" i="83"/>
  <c r="MM99" i="83"/>
  <c r="ML99" i="83"/>
  <c r="MK99" i="83"/>
  <c r="MM98" i="83"/>
  <c r="ML98" i="83"/>
  <c r="MK98" i="83"/>
  <c r="MM97" i="83"/>
  <c r="ML97" i="83"/>
  <c r="MK97" i="83"/>
  <c r="MM96" i="83"/>
  <c r="ML96" i="83"/>
  <c r="MK96" i="83"/>
  <c r="MM95" i="83"/>
  <c r="ML95" i="83"/>
  <c r="MK95" i="83"/>
  <c r="MM94" i="83"/>
  <c r="ML94" i="83"/>
  <c r="MK94" i="83"/>
  <c r="MM93" i="83"/>
  <c r="ML93" i="83"/>
  <c r="MK93" i="83"/>
  <c r="MM92" i="83"/>
  <c r="ML92" i="83"/>
  <c r="MK92" i="83"/>
  <c r="MM91" i="83"/>
  <c r="ML91" i="83"/>
  <c r="MK91" i="83"/>
  <c r="MM90" i="83"/>
  <c r="ML90" i="83"/>
  <c r="MK90" i="83"/>
  <c r="MM89" i="83"/>
  <c r="ML89" i="83"/>
  <c r="MK89" i="83"/>
  <c r="MM88" i="83"/>
  <c r="ML88" i="83"/>
  <c r="MK88" i="83"/>
  <c r="MM87" i="83"/>
  <c r="ML87" i="83"/>
  <c r="MK87" i="83"/>
  <c r="MM86" i="83"/>
  <c r="ML86" i="83"/>
  <c r="MK86" i="83"/>
  <c r="MM85" i="83"/>
  <c r="ML85" i="83"/>
  <c r="MK85" i="83"/>
  <c r="MM84" i="83"/>
  <c r="ML84" i="83"/>
  <c r="MK84" i="83"/>
  <c r="MM83" i="83"/>
  <c r="ML83" i="83"/>
  <c r="MK83" i="83"/>
  <c r="MM82" i="83"/>
  <c r="ML82" i="83"/>
  <c r="MK82" i="83"/>
  <c r="MM81" i="83"/>
  <c r="ML81" i="83"/>
  <c r="MK81" i="83"/>
  <c r="MM80" i="83"/>
  <c r="ML80" i="83"/>
  <c r="MK80" i="83"/>
  <c r="MM79" i="83"/>
  <c r="ML79" i="83"/>
  <c r="MK79" i="83"/>
  <c r="MM78" i="83"/>
  <c r="ML78" i="83"/>
  <c r="MK78" i="83"/>
  <c r="MM77" i="83"/>
  <c r="ML77" i="83"/>
  <c r="MK77" i="83"/>
  <c r="MM76" i="83"/>
  <c r="ML76" i="83"/>
  <c r="MK76" i="83"/>
  <c r="MM75" i="83"/>
  <c r="ML75" i="83"/>
  <c r="MK75" i="83"/>
  <c r="MM74" i="83"/>
  <c r="ML74" i="83"/>
  <c r="MK74" i="83"/>
  <c r="MM73" i="83"/>
  <c r="ML73" i="83"/>
  <c r="MK73" i="83"/>
  <c r="MM72" i="83"/>
  <c r="ML72" i="83"/>
  <c r="MK72" i="83"/>
  <c r="MM71" i="83"/>
  <c r="ML71" i="83"/>
  <c r="MK71" i="83"/>
  <c r="MM70" i="83"/>
  <c r="ML70" i="83"/>
  <c r="MK70" i="83"/>
  <c r="MM69" i="83"/>
  <c r="ML69" i="83"/>
  <c r="MK69" i="83"/>
  <c r="MM11" i="83"/>
  <c r="ML11" i="83"/>
  <c r="MK11" i="83"/>
  <c r="MM9" i="83"/>
  <c r="ML9" i="83"/>
  <c r="MK9" i="83"/>
  <c r="MG1" i="83"/>
  <c r="MF110" i="83"/>
  <c r="ME110" i="83"/>
  <c r="MD110" i="83"/>
  <c r="MF109" i="83"/>
  <c r="ME109" i="83"/>
  <c r="MD109" i="83"/>
  <c r="MF108" i="83"/>
  <c r="ME108" i="83"/>
  <c r="MD108" i="83"/>
  <c r="MF107" i="83"/>
  <c r="ME107" i="83"/>
  <c r="MD107" i="83"/>
  <c r="MF106" i="83"/>
  <c r="ME106" i="83"/>
  <c r="MD106" i="83"/>
  <c r="MF105" i="83"/>
  <c r="ME105" i="83"/>
  <c r="MD105" i="83"/>
  <c r="MF104" i="83"/>
  <c r="ME104" i="83"/>
  <c r="MD104" i="83"/>
  <c r="MF103" i="83"/>
  <c r="ME103" i="83"/>
  <c r="MD103" i="83"/>
  <c r="MF102" i="83"/>
  <c r="ME102" i="83"/>
  <c r="MD102" i="83"/>
  <c r="MF101" i="83"/>
  <c r="ME101" i="83"/>
  <c r="MD101" i="83"/>
  <c r="MF100" i="83"/>
  <c r="ME100" i="83"/>
  <c r="MD100" i="83"/>
  <c r="MF99" i="83"/>
  <c r="ME99" i="83"/>
  <c r="MD99" i="83"/>
  <c r="MF98" i="83"/>
  <c r="ME98" i="83"/>
  <c r="MD98" i="83"/>
  <c r="MF97" i="83"/>
  <c r="ME97" i="83"/>
  <c r="MD97" i="83"/>
  <c r="MF96" i="83"/>
  <c r="ME96" i="83"/>
  <c r="MD96" i="83"/>
  <c r="MF95" i="83"/>
  <c r="ME95" i="83"/>
  <c r="MD95" i="83"/>
  <c r="MF94" i="83"/>
  <c r="ME94" i="83"/>
  <c r="MD94" i="83"/>
  <c r="MF93" i="83"/>
  <c r="ME93" i="83"/>
  <c r="MD93" i="83"/>
  <c r="MF92" i="83"/>
  <c r="ME92" i="83"/>
  <c r="MD92" i="83"/>
  <c r="MF91" i="83"/>
  <c r="ME91" i="83"/>
  <c r="MD91" i="83"/>
  <c r="MF90" i="83"/>
  <c r="ME90" i="83"/>
  <c r="MD90" i="83"/>
  <c r="MF89" i="83"/>
  <c r="ME89" i="83"/>
  <c r="MD89" i="83"/>
  <c r="MF88" i="83"/>
  <c r="ME88" i="83"/>
  <c r="MD88" i="83"/>
  <c r="MF87" i="83"/>
  <c r="ME87" i="83"/>
  <c r="MD87" i="83"/>
  <c r="MF86" i="83"/>
  <c r="ME86" i="83"/>
  <c r="MD86" i="83"/>
  <c r="MF85" i="83"/>
  <c r="ME85" i="83"/>
  <c r="MD85" i="83"/>
  <c r="MF84" i="83"/>
  <c r="ME84" i="83"/>
  <c r="MD84" i="83"/>
  <c r="MF83" i="83"/>
  <c r="ME83" i="83"/>
  <c r="MD83" i="83"/>
  <c r="MF82" i="83"/>
  <c r="ME82" i="83"/>
  <c r="MD82" i="83"/>
  <c r="MF81" i="83"/>
  <c r="ME81" i="83"/>
  <c r="MD81" i="83"/>
  <c r="MF80" i="83"/>
  <c r="ME80" i="83"/>
  <c r="MD80" i="83"/>
  <c r="MF79" i="83"/>
  <c r="ME79" i="83"/>
  <c r="MD79" i="83"/>
  <c r="MF78" i="83"/>
  <c r="ME78" i="83"/>
  <c r="MD78" i="83"/>
  <c r="MF77" i="83"/>
  <c r="ME77" i="83"/>
  <c r="MD77" i="83"/>
  <c r="MF76" i="83"/>
  <c r="ME76" i="83"/>
  <c r="MD76" i="83"/>
  <c r="MF75" i="83"/>
  <c r="ME75" i="83"/>
  <c r="MD75" i="83"/>
  <c r="MF74" i="83"/>
  <c r="ME74" i="83"/>
  <c r="MD74" i="83"/>
  <c r="MF73" i="83"/>
  <c r="ME73" i="83"/>
  <c r="MD73" i="83"/>
  <c r="MF72" i="83"/>
  <c r="ME72" i="83"/>
  <c r="MD72" i="83"/>
  <c r="MF71" i="83"/>
  <c r="ME71" i="83"/>
  <c r="MD71" i="83"/>
  <c r="MF70" i="83"/>
  <c r="ME70" i="83"/>
  <c r="MD70" i="83"/>
  <c r="MF69" i="83"/>
  <c r="ME69" i="83"/>
  <c r="MD69" i="83"/>
  <c r="MF68" i="83"/>
  <c r="ME68" i="83"/>
  <c r="MD68" i="83"/>
  <c r="MF67" i="83"/>
  <c r="ME67" i="83"/>
  <c r="MD67" i="83"/>
  <c r="MF11" i="83"/>
  <c r="ME11" i="83"/>
  <c r="MD11" i="83"/>
  <c r="MF9" i="83"/>
  <c r="ME9" i="83"/>
  <c r="MD9" i="83"/>
  <c r="MF1" i="83"/>
  <c r="ME1" i="83"/>
  <c r="LZ1" i="83"/>
  <c r="MD1" i="83" s="1"/>
  <c r="LY110" i="83"/>
  <c r="LX110" i="83"/>
  <c r="LW110" i="83"/>
  <c r="LY109" i="83"/>
  <c r="LX109" i="83"/>
  <c r="LW109" i="83"/>
  <c r="LY108" i="83"/>
  <c r="LX108" i="83"/>
  <c r="LW108" i="83"/>
  <c r="LY107" i="83"/>
  <c r="LX107" i="83"/>
  <c r="LW107" i="83"/>
  <c r="LY106" i="83"/>
  <c r="LX106" i="83"/>
  <c r="LW106" i="83"/>
  <c r="LY105" i="83"/>
  <c r="LX105" i="83"/>
  <c r="LW105" i="83"/>
  <c r="LY104" i="83"/>
  <c r="LX104" i="83"/>
  <c r="LW104" i="83"/>
  <c r="LY103" i="83"/>
  <c r="LX103" i="83"/>
  <c r="LW103" i="83"/>
  <c r="LY102" i="83"/>
  <c r="LX102" i="83"/>
  <c r="LW102" i="83"/>
  <c r="LY101" i="83"/>
  <c r="LX101" i="83"/>
  <c r="LW101" i="83"/>
  <c r="LY100" i="83"/>
  <c r="LX100" i="83"/>
  <c r="LW100" i="83"/>
  <c r="LY99" i="83"/>
  <c r="LX99" i="83"/>
  <c r="LW99" i="83"/>
  <c r="LY98" i="83"/>
  <c r="LX98" i="83"/>
  <c r="LW98" i="83"/>
  <c r="LY97" i="83"/>
  <c r="LX97" i="83"/>
  <c r="LW97" i="83"/>
  <c r="LY96" i="83"/>
  <c r="LX96" i="83"/>
  <c r="LW96" i="83"/>
  <c r="LY95" i="83"/>
  <c r="LX95" i="83"/>
  <c r="LW95" i="83"/>
  <c r="LY94" i="83"/>
  <c r="LX94" i="83"/>
  <c r="LW94" i="83"/>
  <c r="LY93" i="83"/>
  <c r="LX93" i="83"/>
  <c r="LW93" i="83"/>
  <c r="LY92" i="83"/>
  <c r="LX92" i="83"/>
  <c r="LW92" i="83"/>
  <c r="LY91" i="83"/>
  <c r="LX91" i="83"/>
  <c r="LW91" i="83"/>
  <c r="LY90" i="83"/>
  <c r="LX90" i="83"/>
  <c r="LW90" i="83"/>
  <c r="LY89" i="83"/>
  <c r="LX89" i="83"/>
  <c r="LW89" i="83"/>
  <c r="LY88" i="83"/>
  <c r="LX88" i="83"/>
  <c r="LW88" i="83"/>
  <c r="LY87" i="83"/>
  <c r="LX87" i="83"/>
  <c r="LW87" i="83"/>
  <c r="LY86" i="83"/>
  <c r="LX86" i="83"/>
  <c r="LW86" i="83"/>
  <c r="LY85" i="83"/>
  <c r="LX85" i="83"/>
  <c r="LW85" i="83"/>
  <c r="LY84" i="83"/>
  <c r="LX84" i="83"/>
  <c r="LW84" i="83"/>
  <c r="LY83" i="83"/>
  <c r="LX83" i="83"/>
  <c r="LW83" i="83"/>
  <c r="LY82" i="83"/>
  <c r="LX82" i="83"/>
  <c r="LW82" i="83"/>
  <c r="LY81" i="83"/>
  <c r="LX81" i="83"/>
  <c r="LW81" i="83"/>
  <c r="LY80" i="83"/>
  <c r="LX80" i="83"/>
  <c r="LW80" i="83"/>
  <c r="LY79" i="83"/>
  <c r="LX79" i="83"/>
  <c r="LW79" i="83"/>
  <c r="LY78" i="83"/>
  <c r="LX78" i="83"/>
  <c r="LW78" i="83"/>
  <c r="LY77" i="83"/>
  <c r="LX77" i="83"/>
  <c r="LW77" i="83"/>
  <c r="LY76" i="83"/>
  <c r="LX76" i="83"/>
  <c r="LW76" i="83"/>
  <c r="LY75" i="83"/>
  <c r="LX75" i="83"/>
  <c r="LW75" i="83"/>
  <c r="LY74" i="83"/>
  <c r="LX74" i="83"/>
  <c r="LW74" i="83"/>
  <c r="LY73" i="83"/>
  <c r="LX73" i="83"/>
  <c r="LW73" i="83"/>
  <c r="LY72" i="83"/>
  <c r="LX72" i="83"/>
  <c r="LW72" i="83"/>
  <c r="LY71" i="83"/>
  <c r="LX71" i="83"/>
  <c r="LW71" i="83"/>
  <c r="LY70" i="83"/>
  <c r="LX70" i="83"/>
  <c r="LW70" i="83"/>
  <c r="LY69" i="83"/>
  <c r="LX69" i="83"/>
  <c r="LW69" i="83"/>
  <c r="LY68" i="83"/>
  <c r="LX68" i="83"/>
  <c r="LW68" i="83"/>
  <c r="LY67" i="83"/>
  <c r="LX67" i="83"/>
  <c r="LW67" i="83"/>
  <c r="LY66" i="83"/>
  <c r="LX66" i="83"/>
  <c r="LW66" i="83"/>
  <c r="LY65" i="83"/>
  <c r="LX65" i="83"/>
  <c r="LW65" i="83"/>
  <c r="LY64" i="83"/>
  <c r="LX64" i="83"/>
  <c r="LW64" i="83"/>
  <c r="LY63" i="83"/>
  <c r="LX63" i="83"/>
  <c r="LW63" i="83"/>
  <c r="LY62" i="83"/>
  <c r="LX62" i="83"/>
  <c r="LW62" i="83"/>
  <c r="LY61" i="83"/>
  <c r="LX61" i="83"/>
  <c r="LW61" i="83"/>
  <c r="LY60" i="83"/>
  <c r="LX60" i="83"/>
  <c r="LW60" i="83"/>
  <c r="LY59" i="83"/>
  <c r="LX59" i="83"/>
  <c r="LW59" i="83"/>
  <c r="LY58" i="83"/>
  <c r="LX58" i="83"/>
  <c r="LW58" i="83"/>
  <c r="LY57" i="83"/>
  <c r="LX57" i="83"/>
  <c r="LW57" i="83"/>
  <c r="LY56" i="83"/>
  <c r="LX56" i="83"/>
  <c r="LW56" i="83"/>
  <c r="LY55" i="83"/>
  <c r="LX55" i="83"/>
  <c r="LW55" i="83"/>
  <c r="LY54" i="83"/>
  <c r="LX54" i="83"/>
  <c r="LW54" i="83"/>
  <c r="LY53" i="83"/>
  <c r="LX53" i="83"/>
  <c r="LW53" i="83"/>
  <c r="LY52" i="83"/>
  <c r="LX52" i="83"/>
  <c r="LW52" i="83"/>
  <c r="LY11" i="83"/>
  <c r="LX11" i="83"/>
  <c r="LW11" i="83"/>
  <c r="LY9" i="83"/>
  <c r="LX9" i="83"/>
  <c r="LW9" i="83"/>
  <c r="LX1" i="83"/>
  <c r="LW1" i="83"/>
  <c r="LS1" i="83"/>
  <c r="LY1" i="83" s="1"/>
  <c r="LR110" i="83"/>
  <c r="LQ110" i="83"/>
  <c r="LP110" i="83"/>
  <c r="LR109" i="83"/>
  <c r="LQ109" i="83"/>
  <c r="LP109" i="83"/>
  <c r="LR108" i="83"/>
  <c r="LQ108" i="83"/>
  <c r="LP108" i="83"/>
  <c r="LR107" i="83"/>
  <c r="LQ107" i="83"/>
  <c r="LP107" i="83"/>
  <c r="LR106" i="83"/>
  <c r="LQ106" i="83"/>
  <c r="LP106" i="83"/>
  <c r="LR105" i="83"/>
  <c r="LQ105" i="83"/>
  <c r="LP105" i="83"/>
  <c r="LR104" i="83"/>
  <c r="LQ104" i="83"/>
  <c r="LP104" i="83"/>
  <c r="LR103" i="83"/>
  <c r="LQ103" i="83"/>
  <c r="LP103" i="83"/>
  <c r="LR102" i="83"/>
  <c r="LQ102" i="83"/>
  <c r="LP102" i="83"/>
  <c r="LR101" i="83"/>
  <c r="LQ101" i="83"/>
  <c r="LP101" i="83"/>
  <c r="LR100" i="83"/>
  <c r="LQ100" i="83"/>
  <c r="LP100" i="83"/>
  <c r="LR99" i="83"/>
  <c r="LQ99" i="83"/>
  <c r="LP99" i="83"/>
  <c r="LR98" i="83"/>
  <c r="LQ98" i="83"/>
  <c r="LP98" i="83"/>
  <c r="LR97" i="83"/>
  <c r="LQ97" i="83"/>
  <c r="LP97" i="83"/>
  <c r="LR96" i="83"/>
  <c r="LQ96" i="83"/>
  <c r="LP96" i="83"/>
  <c r="LR95" i="83"/>
  <c r="LQ95" i="83"/>
  <c r="LP95" i="83"/>
  <c r="LR94" i="83"/>
  <c r="LQ94" i="83"/>
  <c r="LP94" i="83"/>
  <c r="LR93" i="83"/>
  <c r="LQ93" i="83"/>
  <c r="LP93" i="83"/>
  <c r="LR92" i="83"/>
  <c r="LQ92" i="83"/>
  <c r="LP92" i="83"/>
  <c r="LR91" i="83"/>
  <c r="LQ91" i="83"/>
  <c r="LP91" i="83"/>
  <c r="LR90" i="83"/>
  <c r="LQ90" i="83"/>
  <c r="LP90" i="83"/>
  <c r="LR89" i="83"/>
  <c r="LQ89" i="83"/>
  <c r="LP89" i="83"/>
  <c r="LR88" i="83"/>
  <c r="LQ88" i="83"/>
  <c r="LP88" i="83"/>
  <c r="LR87" i="83"/>
  <c r="LQ87" i="83"/>
  <c r="LP87" i="83"/>
  <c r="LR86" i="83"/>
  <c r="LQ86" i="83"/>
  <c r="LP86" i="83"/>
  <c r="LR85" i="83"/>
  <c r="LQ85" i="83"/>
  <c r="LP85" i="83"/>
  <c r="LR84" i="83"/>
  <c r="LQ84" i="83"/>
  <c r="LP84" i="83"/>
  <c r="LR83" i="83"/>
  <c r="LQ83" i="83"/>
  <c r="LP83" i="83"/>
  <c r="LR82" i="83"/>
  <c r="LQ82" i="83"/>
  <c r="LP82" i="83"/>
  <c r="LR81" i="83"/>
  <c r="LQ81" i="83"/>
  <c r="LP81" i="83"/>
  <c r="LR80" i="83"/>
  <c r="LQ80" i="83"/>
  <c r="LP80" i="83"/>
  <c r="LR79" i="83"/>
  <c r="LQ79" i="83"/>
  <c r="LP79" i="83"/>
  <c r="LR78" i="83"/>
  <c r="LQ78" i="83"/>
  <c r="LP78" i="83"/>
  <c r="LR77" i="83"/>
  <c r="LQ77" i="83"/>
  <c r="LP77" i="83"/>
  <c r="LR76" i="83"/>
  <c r="LQ76" i="83"/>
  <c r="LP76" i="83"/>
  <c r="LR75" i="83"/>
  <c r="LQ75" i="83"/>
  <c r="LP75" i="83"/>
  <c r="LR74" i="83"/>
  <c r="LQ74" i="83"/>
  <c r="LP74" i="83"/>
  <c r="LR73" i="83"/>
  <c r="LQ73" i="83"/>
  <c r="LP73" i="83"/>
  <c r="LR72" i="83"/>
  <c r="LQ72" i="83"/>
  <c r="LP72" i="83"/>
  <c r="LR71" i="83"/>
  <c r="LQ71" i="83"/>
  <c r="LP71" i="83"/>
  <c r="LR70" i="83"/>
  <c r="LQ70" i="83"/>
  <c r="LP70" i="83"/>
  <c r="LR69" i="83"/>
  <c r="LQ69" i="83"/>
  <c r="LP69" i="83"/>
  <c r="LR68" i="83"/>
  <c r="LQ68" i="83"/>
  <c r="LP68" i="83"/>
  <c r="LR67" i="83"/>
  <c r="LQ67" i="83"/>
  <c r="LP67" i="83"/>
  <c r="LR66" i="83"/>
  <c r="LQ66" i="83"/>
  <c r="LP66" i="83"/>
  <c r="LR11" i="83"/>
  <c r="LQ11" i="83"/>
  <c r="LP11" i="83"/>
  <c r="LR9" i="83"/>
  <c r="LQ9" i="83"/>
  <c r="LP9" i="83"/>
  <c r="LR1" i="83"/>
  <c r="LQ1" i="83"/>
  <c r="LL1" i="83"/>
  <c r="LP1" i="83" s="1"/>
  <c r="LK110" i="83"/>
  <c r="LJ110" i="83"/>
  <c r="LI110" i="83"/>
  <c r="LK109" i="83"/>
  <c r="LJ109" i="83"/>
  <c r="LI109" i="83"/>
  <c r="LK108" i="83"/>
  <c r="LJ108" i="83"/>
  <c r="LI108" i="83"/>
  <c r="LK107" i="83"/>
  <c r="LJ107" i="83"/>
  <c r="LI107" i="83"/>
  <c r="LK106" i="83"/>
  <c r="LJ106" i="83"/>
  <c r="LI106" i="83"/>
  <c r="LK105" i="83"/>
  <c r="LJ105" i="83"/>
  <c r="LI105" i="83"/>
  <c r="LK104" i="83"/>
  <c r="LJ104" i="83"/>
  <c r="LI104" i="83"/>
  <c r="LK103" i="83"/>
  <c r="LJ103" i="83"/>
  <c r="LI103" i="83"/>
  <c r="LK102" i="83"/>
  <c r="LJ102" i="83"/>
  <c r="LI102" i="83"/>
  <c r="LK101" i="83"/>
  <c r="LJ101" i="83"/>
  <c r="LI101" i="83"/>
  <c r="LK100" i="83"/>
  <c r="LJ100" i="83"/>
  <c r="LI100" i="83"/>
  <c r="LK99" i="83"/>
  <c r="LJ99" i="83"/>
  <c r="LI99" i="83"/>
  <c r="LK98" i="83"/>
  <c r="LJ98" i="83"/>
  <c r="LI98" i="83"/>
  <c r="LK97" i="83"/>
  <c r="LJ97" i="83"/>
  <c r="LI97" i="83"/>
  <c r="LK96" i="83"/>
  <c r="LJ96" i="83"/>
  <c r="LI96" i="83"/>
  <c r="LK95" i="83"/>
  <c r="LJ95" i="83"/>
  <c r="LI95" i="83"/>
  <c r="LK94" i="83"/>
  <c r="LJ94" i="83"/>
  <c r="LI94" i="83"/>
  <c r="LK93" i="83"/>
  <c r="LJ93" i="83"/>
  <c r="LI93" i="83"/>
  <c r="LK92" i="83"/>
  <c r="LJ92" i="83"/>
  <c r="LI92" i="83"/>
  <c r="LK91" i="83"/>
  <c r="LJ91" i="83"/>
  <c r="LI91" i="83"/>
  <c r="LK90" i="83"/>
  <c r="LJ90" i="83"/>
  <c r="LI90" i="83"/>
  <c r="LK89" i="83"/>
  <c r="LJ89" i="83"/>
  <c r="LI89" i="83"/>
  <c r="LK88" i="83"/>
  <c r="LJ88" i="83"/>
  <c r="LI88" i="83"/>
  <c r="LK87" i="83"/>
  <c r="LJ87" i="83"/>
  <c r="LI87" i="83"/>
  <c r="LK86" i="83"/>
  <c r="LJ86" i="83"/>
  <c r="LI86" i="83"/>
  <c r="LK85" i="83"/>
  <c r="LJ85" i="83"/>
  <c r="LI85" i="83"/>
  <c r="LK84" i="83"/>
  <c r="LJ84" i="83"/>
  <c r="LI84" i="83"/>
  <c r="LK83" i="83"/>
  <c r="LJ83" i="83"/>
  <c r="LI83" i="83"/>
  <c r="LK82" i="83"/>
  <c r="LJ82" i="83"/>
  <c r="LI82" i="83"/>
  <c r="LK81" i="83"/>
  <c r="LJ81" i="83"/>
  <c r="LI81" i="83"/>
  <c r="LK80" i="83"/>
  <c r="LJ80" i="83"/>
  <c r="LI80" i="83"/>
  <c r="LK79" i="83"/>
  <c r="LJ79" i="83"/>
  <c r="LI79" i="83"/>
  <c r="LK78" i="83"/>
  <c r="LJ78" i="83"/>
  <c r="LI78" i="83"/>
  <c r="LK77" i="83"/>
  <c r="LJ77" i="83"/>
  <c r="LI77" i="83"/>
  <c r="LK76" i="83"/>
  <c r="LJ76" i="83"/>
  <c r="LI76" i="83"/>
  <c r="LK75" i="83"/>
  <c r="LJ75" i="83"/>
  <c r="LI75" i="83"/>
  <c r="LK74" i="83"/>
  <c r="LJ74" i="83"/>
  <c r="LI74" i="83"/>
  <c r="LK73" i="83"/>
  <c r="LJ73" i="83"/>
  <c r="LI73" i="83"/>
  <c r="LK72" i="83"/>
  <c r="LJ72" i="83"/>
  <c r="LI72" i="83"/>
  <c r="LK71" i="83"/>
  <c r="LJ71" i="83"/>
  <c r="LI71" i="83"/>
  <c r="LK70" i="83"/>
  <c r="LJ70" i="83"/>
  <c r="LI70" i="83"/>
  <c r="LK69" i="83"/>
  <c r="LJ69" i="83"/>
  <c r="LI69" i="83"/>
  <c r="LK68" i="83"/>
  <c r="LJ68" i="83"/>
  <c r="LI68" i="83"/>
  <c r="LK67" i="83"/>
  <c r="LJ67" i="83"/>
  <c r="LI67" i="83"/>
  <c r="LK66" i="83"/>
  <c r="LJ66" i="83"/>
  <c r="LI66" i="83"/>
  <c r="LK65" i="83"/>
  <c r="LJ65" i="83"/>
  <c r="LI65" i="83"/>
  <c r="LK64" i="83"/>
  <c r="LJ64" i="83"/>
  <c r="LI64" i="83"/>
  <c r="LK63" i="83"/>
  <c r="LJ63" i="83"/>
  <c r="LI63" i="83"/>
  <c r="LK62" i="83"/>
  <c r="LJ62" i="83"/>
  <c r="LI62" i="83"/>
  <c r="LK61" i="83"/>
  <c r="LJ61" i="83"/>
  <c r="LI61" i="83"/>
  <c r="LK60" i="83"/>
  <c r="LJ60" i="83"/>
  <c r="LI60" i="83"/>
  <c r="LK59" i="83"/>
  <c r="LJ59" i="83"/>
  <c r="LI59" i="83"/>
  <c r="LK58" i="83"/>
  <c r="LJ58" i="83"/>
  <c r="LI58" i="83"/>
  <c r="LK11" i="83"/>
  <c r="LJ11" i="83"/>
  <c r="LI11" i="83"/>
  <c r="LK9" i="83"/>
  <c r="LJ9" i="83"/>
  <c r="LI9" i="83"/>
  <c r="LE1" i="83"/>
  <c r="LD110" i="83"/>
  <c r="LC110" i="83"/>
  <c r="LB110" i="83"/>
  <c r="LD109" i="83"/>
  <c r="LC109" i="83"/>
  <c r="LB109" i="83"/>
  <c r="LD108" i="83"/>
  <c r="LC108" i="83"/>
  <c r="LB108" i="83"/>
  <c r="LD107" i="83"/>
  <c r="LC107" i="83"/>
  <c r="LB107" i="83"/>
  <c r="LD106" i="83"/>
  <c r="LC106" i="83"/>
  <c r="LB106" i="83"/>
  <c r="LD105" i="83"/>
  <c r="LC105" i="83"/>
  <c r="LB105" i="83"/>
  <c r="LD104" i="83"/>
  <c r="LC104" i="83"/>
  <c r="LB104" i="83"/>
  <c r="LD103" i="83"/>
  <c r="LC103" i="83"/>
  <c r="LB103" i="83"/>
  <c r="LD102" i="83"/>
  <c r="LC102" i="83"/>
  <c r="LB102" i="83"/>
  <c r="LD101" i="83"/>
  <c r="LC101" i="83"/>
  <c r="LB101" i="83"/>
  <c r="LD100" i="83"/>
  <c r="LC100" i="83"/>
  <c r="LB100" i="83"/>
  <c r="LD99" i="83"/>
  <c r="LC99" i="83"/>
  <c r="LB99" i="83"/>
  <c r="LD98" i="83"/>
  <c r="LC98" i="83"/>
  <c r="LB98" i="83"/>
  <c r="LD97" i="83"/>
  <c r="LC97" i="83"/>
  <c r="LB97" i="83"/>
  <c r="LD96" i="83"/>
  <c r="LC96" i="83"/>
  <c r="LB96" i="83"/>
  <c r="LD95" i="83"/>
  <c r="LC95" i="83"/>
  <c r="LB95" i="83"/>
  <c r="LD94" i="83"/>
  <c r="LC94" i="83"/>
  <c r="LB94" i="83"/>
  <c r="LD93" i="83"/>
  <c r="LC93" i="83"/>
  <c r="LB93" i="83"/>
  <c r="LD92" i="83"/>
  <c r="LC92" i="83"/>
  <c r="LB92" i="83"/>
  <c r="LD91" i="83"/>
  <c r="LC91" i="83"/>
  <c r="LB91" i="83"/>
  <c r="LD90" i="83"/>
  <c r="LC90" i="83"/>
  <c r="LB90" i="83"/>
  <c r="LD89" i="83"/>
  <c r="LC89" i="83"/>
  <c r="LB89" i="83"/>
  <c r="LD88" i="83"/>
  <c r="LC88" i="83"/>
  <c r="LB88" i="83"/>
  <c r="LD87" i="83"/>
  <c r="LC87" i="83"/>
  <c r="LB87" i="83"/>
  <c r="LD86" i="83"/>
  <c r="LC86" i="83"/>
  <c r="LB86" i="83"/>
  <c r="LD85" i="83"/>
  <c r="LC85" i="83"/>
  <c r="LB85" i="83"/>
  <c r="LD84" i="83"/>
  <c r="LC84" i="83"/>
  <c r="LB84" i="83"/>
  <c r="LD83" i="83"/>
  <c r="LC83" i="83"/>
  <c r="LB83" i="83"/>
  <c r="LD82" i="83"/>
  <c r="LC82" i="83"/>
  <c r="LB82" i="83"/>
  <c r="LD81" i="83"/>
  <c r="LC81" i="83"/>
  <c r="LB81" i="83"/>
  <c r="LD80" i="83"/>
  <c r="LC80" i="83"/>
  <c r="LB80" i="83"/>
  <c r="LD79" i="83"/>
  <c r="LC79" i="83"/>
  <c r="LB79" i="83"/>
  <c r="LD78" i="83"/>
  <c r="LC78" i="83"/>
  <c r="LB78" i="83"/>
  <c r="LD77" i="83"/>
  <c r="LC77" i="83"/>
  <c r="LB77" i="83"/>
  <c r="LD76" i="83"/>
  <c r="LC76" i="83"/>
  <c r="LB76" i="83"/>
  <c r="LD75" i="83"/>
  <c r="LC75" i="83"/>
  <c r="LB75" i="83"/>
  <c r="LD74" i="83"/>
  <c r="LC74" i="83"/>
  <c r="LB74" i="83"/>
  <c r="LD73" i="83"/>
  <c r="LC73" i="83"/>
  <c r="LB73" i="83"/>
  <c r="LD72" i="83"/>
  <c r="LC72" i="83"/>
  <c r="LB72" i="83"/>
  <c r="LD71" i="83"/>
  <c r="LC71" i="83"/>
  <c r="LB71" i="83"/>
  <c r="LD70" i="83"/>
  <c r="LC70" i="83"/>
  <c r="LB70" i="83"/>
  <c r="LD69" i="83"/>
  <c r="LC69" i="83"/>
  <c r="LB69" i="83"/>
  <c r="LD68" i="83"/>
  <c r="LC68" i="83"/>
  <c r="LB68" i="83"/>
  <c r="LD67" i="83"/>
  <c r="LC67" i="83"/>
  <c r="LB67" i="83"/>
  <c r="LD66" i="83"/>
  <c r="LC66" i="83"/>
  <c r="LB66" i="83"/>
  <c r="LD65" i="83"/>
  <c r="LC65" i="83"/>
  <c r="LB65" i="83"/>
  <c r="LD64" i="83"/>
  <c r="LC64" i="83"/>
  <c r="LB64" i="83"/>
  <c r="LD63" i="83"/>
  <c r="LC63" i="83"/>
  <c r="LB63" i="83"/>
  <c r="LD62" i="83"/>
  <c r="LC62" i="83"/>
  <c r="LB62" i="83"/>
  <c r="LD61" i="83"/>
  <c r="LC61" i="83"/>
  <c r="LB61" i="83"/>
  <c r="LD60" i="83"/>
  <c r="LC60" i="83"/>
  <c r="LB60" i="83"/>
  <c r="LD59" i="83"/>
  <c r="LC59" i="83"/>
  <c r="LB59" i="83"/>
  <c r="LD58" i="83"/>
  <c r="LC58" i="83"/>
  <c r="LB58" i="83"/>
  <c r="LD57" i="83"/>
  <c r="LC57" i="83"/>
  <c r="LB57" i="83"/>
  <c r="LD56" i="83"/>
  <c r="LC56" i="83"/>
  <c r="LB56" i="83"/>
  <c r="LD55" i="83"/>
  <c r="LC55" i="83"/>
  <c r="LB55" i="83"/>
  <c r="LD54" i="83"/>
  <c r="LC54" i="83"/>
  <c r="LB54" i="83"/>
  <c r="LD53" i="83"/>
  <c r="LC53" i="83"/>
  <c r="LB53" i="83"/>
  <c r="LD52" i="83"/>
  <c r="LC52" i="83"/>
  <c r="LB52" i="83"/>
  <c r="LD51" i="83"/>
  <c r="LC51" i="83"/>
  <c r="LB51" i="83"/>
  <c r="LD50" i="83"/>
  <c r="LC50" i="83"/>
  <c r="LB50" i="83"/>
  <c r="LD49" i="83"/>
  <c r="LC49" i="83"/>
  <c r="LB49" i="83"/>
  <c r="LD48" i="83"/>
  <c r="LC48" i="83"/>
  <c r="LB48" i="83"/>
  <c r="LD47" i="83"/>
  <c r="LC47" i="83"/>
  <c r="LB47" i="83"/>
  <c r="LD11" i="83"/>
  <c r="LC11" i="83"/>
  <c r="LB11" i="83"/>
  <c r="LD9" i="83"/>
  <c r="LC9" i="83"/>
  <c r="LB9" i="83"/>
  <c r="LC1" i="83"/>
  <c r="LB1" i="83"/>
  <c r="KX1" i="83"/>
  <c r="LD1" i="83" s="1"/>
  <c r="KW110" i="83"/>
  <c r="KV110" i="83"/>
  <c r="KU110" i="83"/>
  <c r="KW109" i="83"/>
  <c r="KV109" i="83"/>
  <c r="KU109" i="83"/>
  <c r="KW108" i="83"/>
  <c r="KV108" i="83"/>
  <c r="KU108" i="83"/>
  <c r="KW107" i="83"/>
  <c r="KV107" i="83"/>
  <c r="KU107" i="83"/>
  <c r="KW106" i="83"/>
  <c r="KV106" i="83"/>
  <c r="KU106" i="83"/>
  <c r="KW105" i="83"/>
  <c r="KV105" i="83"/>
  <c r="KU105" i="83"/>
  <c r="KW104" i="83"/>
  <c r="KV104" i="83"/>
  <c r="KU104" i="83"/>
  <c r="KW103" i="83"/>
  <c r="KV103" i="83"/>
  <c r="KU103" i="83"/>
  <c r="KW102" i="83"/>
  <c r="KV102" i="83"/>
  <c r="KU102" i="83"/>
  <c r="KW101" i="83"/>
  <c r="KV101" i="83"/>
  <c r="KU101" i="83"/>
  <c r="KW100" i="83"/>
  <c r="KV100" i="83"/>
  <c r="KU100" i="83"/>
  <c r="KW99" i="83"/>
  <c r="KV99" i="83"/>
  <c r="KU99" i="83"/>
  <c r="KW98" i="83"/>
  <c r="KV98" i="83"/>
  <c r="KU98" i="83"/>
  <c r="KW97" i="83"/>
  <c r="KV97" i="83"/>
  <c r="KU97" i="83"/>
  <c r="KW96" i="83"/>
  <c r="KV96" i="83"/>
  <c r="KU96" i="83"/>
  <c r="KW95" i="83"/>
  <c r="KV95" i="83"/>
  <c r="KU95" i="83"/>
  <c r="KW94" i="83"/>
  <c r="KV94" i="83"/>
  <c r="KU94" i="83"/>
  <c r="KW93" i="83"/>
  <c r="KV93" i="83"/>
  <c r="KU93" i="83"/>
  <c r="KW92" i="83"/>
  <c r="KV92" i="83"/>
  <c r="KU92" i="83"/>
  <c r="KW91" i="83"/>
  <c r="KV91" i="83"/>
  <c r="KU91" i="83"/>
  <c r="KW90" i="83"/>
  <c r="KV90" i="83"/>
  <c r="KU90" i="83"/>
  <c r="KW89" i="83"/>
  <c r="KV89" i="83"/>
  <c r="KU89" i="83"/>
  <c r="KW88" i="83"/>
  <c r="KV88" i="83"/>
  <c r="KU88" i="83"/>
  <c r="KW87" i="83"/>
  <c r="KV87" i="83"/>
  <c r="KU87" i="83"/>
  <c r="KW86" i="83"/>
  <c r="KV86" i="83"/>
  <c r="KU86" i="83"/>
  <c r="KW85" i="83"/>
  <c r="KV85" i="83"/>
  <c r="KU85" i="83"/>
  <c r="KW84" i="83"/>
  <c r="KV84" i="83"/>
  <c r="KU84" i="83"/>
  <c r="KW83" i="83"/>
  <c r="KV83" i="83"/>
  <c r="KU83" i="83"/>
  <c r="KW82" i="83"/>
  <c r="KV82" i="83"/>
  <c r="KU82" i="83"/>
  <c r="KW81" i="83"/>
  <c r="KV81" i="83"/>
  <c r="KU81" i="83"/>
  <c r="KW80" i="83"/>
  <c r="KV80" i="83"/>
  <c r="KU80" i="83"/>
  <c r="KW79" i="83"/>
  <c r="KV79" i="83"/>
  <c r="KU79" i="83"/>
  <c r="KW78" i="83"/>
  <c r="KV78" i="83"/>
  <c r="KU78" i="83"/>
  <c r="KW77" i="83"/>
  <c r="KV77" i="83"/>
  <c r="KU77" i="83"/>
  <c r="KW76" i="83"/>
  <c r="KV76" i="83"/>
  <c r="KU76" i="83"/>
  <c r="KW75" i="83"/>
  <c r="KV75" i="83"/>
  <c r="KU75" i="83"/>
  <c r="KW74" i="83"/>
  <c r="KV74" i="83"/>
  <c r="KU74" i="83"/>
  <c r="KW73" i="83"/>
  <c r="KV73" i="83"/>
  <c r="KU73" i="83"/>
  <c r="KW72" i="83"/>
  <c r="KV72" i="83"/>
  <c r="KU72" i="83"/>
  <c r="KW71" i="83"/>
  <c r="KV71" i="83"/>
  <c r="KU71" i="83"/>
  <c r="KW70" i="83"/>
  <c r="KV70" i="83"/>
  <c r="KU70" i="83"/>
  <c r="KW69" i="83"/>
  <c r="KV69" i="83"/>
  <c r="KU69" i="83"/>
  <c r="KW68" i="83"/>
  <c r="KV68" i="83"/>
  <c r="KU68" i="83"/>
  <c r="KW67" i="83"/>
  <c r="KV67" i="83"/>
  <c r="KU67" i="83"/>
  <c r="KW66" i="83"/>
  <c r="KV66" i="83"/>
  <c r="KU66" i="83"/>
  <c r="KW65" i="83"/>
  <c r="KV65" i="83"/>
  <c r="KU65" i="83"/>
  <c r="KW64" i="83"/>
  <c r="KV64" i="83"/>
  <c r="KU64" i="83"/>
  <c r="KW63" i="83"/>
  <c r="KV63" i="83"/>
  <c r="KU63" i="83"/>
  <c r="KW11" i="83"/>
  <c r="KV11" i="83"/>
  <c r="KU11" i="83"/>
  <c r="KW9" i="83"/>
  <c r="KV9" i="83"/>
  <c r="KU9" i="83"/>
  <c r="KW1" i="83"/>
  <c r="KQ1" i="83"/>
  <c r="KP110" i="83"/>
  <c r="KO110" i="83"/>
  <c r="KN110" i="83"/>
  <c r="KP109" i="83"/>
  <c r="KO109" i="83"/>
  <c r="KN109" i="83"/>
  <c r="KP108" i="83"/>
  <c r="KO108" i="83"/>
  <c r="KN108" i="83"/>
  <c r="KP107" i="83"/>
  <c r="KO107" i="83"/>
  <c r="KN107" i="83"/>
  <c r="KP106" i="83"/>
  <c r="KO106" i="83"/>
  <c r="KN106" i="83"/>
  <c r="KP105" i="83"/>
  <c r="KO105" i="83"/>
  <c r="KN105" i="83"/>
  <c r="KP104" i="83"/>
  <c r="KO104" i="83"/>
  <c r="KN104" i="83"/>
  <c r="KP103" i="83"/>
  <c r="KO103" i="83"/>
  <c r="KN103" i="83"/>
  <c r="KP102" i="83"/>
  <c r="KO102" i="83"/>
  <c r="KN102" i="83"/>
  <c r="KP101" i="83"/>
  <c r="KO101" i="83"/>
  <c r="KN101" i="83"/>
  <c r="KP100" i="83"/>
  <c r="KO100" i="83"/>
  <c r="KN100" i="83"/>
  <c r="KP99" i="83"/>
  <c r="KO99" i="83"/>
  <c r="KN99" i="83"/>
  <c r="KP98" i="83"/>
  <c r="KO98" i="83"/>
  <c r="KN98" i="83"/>
  <c r="KP97" i="83"/>
  <c r="KO97" i="83"/>
  <c r="KN97" i="83"/>
  <c r="KP96" i="83"/>
  <c r="KO96" i="83"/>
  <c r="KN96" i="83"/>
  <c r="KP95" i="83"/>
  <c r="KO95" i="83"/>
  <c r="KN95" i="83"/>
  <c r="KP94" i="83"/>
  <c r="KO94" i="83"/>
  <c r="KN94" i="83"/>
  <c r="KP93" i="83"/>
  <c r="KO93" i="83"/>
  <c r="KN93" i="83"/>
  <c r="KP92" i="83"/>
  <c r="KO92" i="83"/>
  <c r="KN92" i="83"/>
  <c r="KP91" i="83"/>
  <c r="KO91" i="83"/>
  <c r="KN91" i="83"/>
  <c r="KP90" i="83"/>
  <c r="KO90" i="83"/>
  <c r="KN90" i="83"/>
  <c r="KP89" i="83"/>
  <c r="KO89" i="83"/>
  <c r="KN89" i="83"/>
  <c r="KP88" i="83"/>
  <c r="KO88" i="83"/>
  <c r="KN88" i="83"/>
  <c r="KP87" i="83"/>
  <c r="KO87" i="83"/>
  <c r="KN87" i="83"/>
  <c r="KP86" i="83"/>
  <c r="KO86" i="83"/>
  <c r="KN86" i="83"/>
  <c r="KP85" i="83"/>
  <c r="KO85" i="83"/>
  <c r="KN85" i="83"/>
  <c r="KP84" i="83"/>
  <c r="KO84" i="83"/>
  <c r="KN84" i="83"/>
  <c r="KP83" i="83"/>
  <c r="KO83" i="83"/>
  <c r="KN83" i="83"/>
  <c r="KP82" i="83"/>
  <c r="KO82" i="83"/>
  <c r="KN82" i="83"/>
  <c r="KP81" i="83"/>
  <c r="KO81" i="83"/>
  <c r="KN81" i="83"/>
  <c r="KP80" i="83"/>
  <c r="KO80" i="83"/>
  <c r="KN80" i="83"/>
  <c r="KP79" i="83"/>
  <c r="KO79" i="83"/>
  <c r="KN79" i="83"/>
  <c r="KP78" i="83"/>
  <c r="KO78" i="83"/>
  <c r="KN78" i="83"/>
  <c r="KP77" i="83"/>
  <c r="KO77" i="83"/>
  <c r="KN77" i="83"/>
  <c r="KP76" i="83"/>
  <c r="KO76" i="83"/>
  <c r="KN76" i="83"/>
  <c r="KP75" i="83"/>
  <c r="KO75" i="83"/>
  <c r="KN75" i="83"/>
  <c r="KP74" i="83"/>
  <c r="KO74" i="83"/>
  <c r="KN74" i="83"/>
  <c r="KP73" i="83"/>
  <c r="KO73" i="83"/>
  <c r="KN73" i="83"/>
  <c r="KP72" i="83"/>
  <c r="KO72" i="83"/>
  <c r="KN72" i="83"/>
  <c r="KP71" i="83"/>
  <c r="KO71" i="83"/>
  <c r="KN71" i="83"/>
  <c r="KP70" i="83"/>
  <c r="KO70" i="83"/>
  <c r="KN70" i="83"/>
  <c r="KP69" i="83"/>
  <c r="KO69" i="83"/>
  <c r="KN69" i="83"/>
  <c r="KP68" i="83"/>
  <c r="KO68" i="83"/>
  <c r="KN68" i="83"/>
  <c r="KP67" i="83"/>
  <c r="KO67" i="83"/>
  <c r="KN67" i="83"/>
  <c r="KP66" i="83"/>
  <c r="KO66" i="83"/>
  <c r="KN66" i="83"/>
  <c r="KP65" i="83"/>
  <c r="KO65" i="83"/>
  <c r="KN65" i="83"/>
  <c r="KP64" i="83"/>
  <c r="KO64" i="83"/>
  <c r="KN64" i="83"/>
  <c r="KP63" i="83"/>
  <c r="KO63" i="83"/>
  <c r="KN63" i="83"/>
  <c r="KP62" i="83"/>
  <c r="KO62" i="83"/>
  <c r="KN62" i="83"/>
  <c r="KP61" i="83"/>
  <c r="KO61" i="83"/>
  <c r="KN61" i="83"/>
  <c r="KP60" i="83"/>
  <c r="KO60" i="83"/>
  <c r="KN60" i="83"/>
  <c r="KP59" i="83"/>
  <c r="KO59" i="83"/>
  <c r="KN59" i="83"/>
  <c r="KP58" i="83"/>
  <c r="KO58" i="83"/>
  <c r="KN58" i="83"/>
  <c r="KP57" i="83"/>
  <c r="KO57" i="83"/>
  <c r="KN57" i="83"/>
  <c r="KP11" i="83"/>
  <c r="KO11" i="83"/>
  <c r="KN11" i="83"/>
  <c r="KP9" i="83"/>
  <c r="KO9" i="83"/>
  <c r="KN9" i="83"/>
  <c r="KJ1" i="83"/>
  <c r="KP1" i="83" s="1"/>
  <c r="KI110" i="83"/>
  <c r="KH110" i="83"/>
  <c r="KG110" i="83"/>
  <c r="KI109" i="83"/>
  <c r="KH109" i="83"/>
  <c r="KG109" i="83"/>
  <c r="KI108" i="83"/>
  <c r="KH108" i="83"/>
  <c r="KG108" i="83"/>
  <c r="KI107" i="83"/>
  <c r="KH107" i="83"/>
  <c r="KG107" i="83"/>
  <c r="KI106" i="83"/>
  <c r="KH106" i="83"/>
  <c r="KG106" i="83"/>
  <c r="KI105" i="83"/>
  <c r="KH105" i="83"/>
  <c r="KG105" i="83"/>
  <c r="KI104" i="83"/>
  <c r="KH104" i="83"/>
  <c r="KG104" i="83"/>
  <c r="KI103" i="83"/>
  <c r="KH103" i="83"/>
  <c r="KG103" i="83"/>
  <c r="KI102" i="83"/>
  <c r="KH102" i="83"/>
  <c r="KG102" i="83"/>
  <c r="KI101" i="83"/>
  <c r="KH101" i="83"/>
  <c r="KG101" i="83"/>
  <c r="KI100" i="83"/>
  <c r="KH100" i="83"/>
  <c r="KG100" i="83"/>
  <c r="KI99" i="83"/>
  <c r="KH99" i="83"/>
  <c r="KG99" i="83"/>
  <c r="KI98" i="83"/>
  <c r="KH98" i="83"/>
  <c r="KG98" i="83"/>
  <c r="KI97" i="83"/>
  <c r="KH97" i="83"/>
  <c r="KG97" i="83"/>
  <c r="KI96" i="83"/>
  <c r="KH96" i="83"/>
  <c r="KG96" i="83"/>
  <c r="KI95" i="83"/>
  <c r="KH95" i="83"/>
  <c r="KG95" i="83"/>
  <c r="KI94" i="83"/>
  <c r="KH94" i="83"/>
  <c r="KG94" i="83"/>
  <c r="KI93" i="83"/>
  <c r="KH93" i="83"/>
  <c r="KG93" i="83"/>
  <c r="KI92" i="83"/>
  <c r="KH92" i="83"/>
  <c r="KG92" i="83"/>
  <c r="KI91" i="83"/>
  <c r="KH91" i="83"/>
  <c r="KG91" i="83"/>
  <c r="KI90" i="83"/>
  <c r="KH90" i="83"/>
  <c r="KG90" i="83"/>
  <c r="KI89" i="83"/>
  <c r="KH89" i="83"/>
  <c r="KG89" i="83"/>
  <c r="KI88" i="83"/>
  <c r="KH88" i="83"/>
  <c r="KG88" i="83"/>
  <c r="KI87" i="83"/>
  <c r="KH87" i="83"/>
  <c r="KG87" i="83"/>
  <c r="KI86" i="83"/>
  <c r="KH86" i="83"/>
  <c r="KG86" i="83"/>
  <c r="KI85" i="83"/>
  <c r="KH85" i="83"/>
  <c r="KG85" i="83"/>
  <c r="KI84" i="83"/>
  <c r="KH84" i="83"/>
  <c r="KG84" i="83"/>
  <c r="KI83" i="83"/>
  <c r="KH83" i="83"/>
  <c r="KG83" i="83"/>
  <c r="KI82" i="83"/>
  <c r="KH82" i="83"/>
  <c r="KG82" i="83"/>
  <c r="KI81" i="83"/>
  <c r="KH81" i="83"/>
  <c r="KG81" i="83"/>
  <c r="KI80" i="83"/>
  <c r="KH80" i="83"/>
  <c r="KG80" i="83"/>
  <c r="KI79" i="83"/>
  <c r="KH79" i="83"/>
  <c r="KG79" i="83"/>
  <c r="KI78" i="83"/>
  <c r="KH78" i="83"/>
  <c r="KG78" i="83"/>
  <c r="KI77" i="83"/>
  <c r="KH77" i="83"/>
  <c r="KG77" i="83"/>
  <c r="KI76" i="83"/>
  <c r="KH76" i="83"/>
  <c r="KG76" i="83"/>
  <c r="KI75" i="83"/>
  <c r="KH75" i="83"/>
  <c r="KG75" i="83"/>
  <c r="KI74" i="83"/>
  <c r="KH74" i="83"/>
  <c r="KG74" i="83"/>
  <c r="KI73" i="83"/>
  <c r="KH73" i="83"/>
  <c r="KG73" i="83"/>
  <c r="KI72" i="83"/>
  <c r="KH72" i="83"/>
  <c r="KG72" i="83"/>
  <c r="KI71" i="83"/>
  <c r="KH71" i="83"/>
  <c r="KG71" i="83"/>
  <c r="KI70" i="83"/>
  <c r="KH70" i="83"/>
  <c r="KG70" i="83"/>
  <c r="KI69" i="83"/>
  <c r="KH69" i="83"/>
  <c r="KG69" i="83"/>
  <c r="KI68" i="83"/>
  <c r="KH68" i="83"/>
  <c r="KG68" i="83"/>
  <c r="KI67" i="83"/>
  <c r="KH67" i="83"/>
  <c r="KG67" i="83"/>
  <c r="KI66" i="83"/>
  <c r="KH66" i="83"/>
  <c r="KG66" i="83"/>
  <c r="KI65" i="83"/>
  <c r="KH65" i="83"/>
  <c r="KG65" i="83"/>
  <c r="KI64" i="83"/>
  <c r="KH64" i="83"/>
  <c r="KG64" i="83"/>
  <c r="KI63" i="83"/>
  <c r="KH63" i="83"/>
  <c r="KG63" i="83"/>
  <c r="KI62" i="83"/>
  <c r="KH62" i="83"/>
  <c r="KG62" i="83"/>
  <c r="KI61" i="83"/>
  <c r="KH61" i="83"/>
  <c r="KG61" i="83"/>
  <c r="KI60" i="83"/>
  <c r="KH60" i="83"/>
  <c r="KG60" i="83"/>
  <c r="KI59" i="83"/>
  <c r="KH59" i="83"/>
  <c r="KG59" i="83"/>
  <c r="KI58" i="83"/>
  <c r="KH58" i="83"/>
  <c r="KG58" i="83"/>
  <c r="KI57" i="83"/>
  <c r="KH57" i="83"/>
  <c r="KG57" i="83"/>
  <c r="KI56" i="83"/>
  <c r="KH56" i="83"/>
  <c r="KG56" i="83"/>
  <c r="KI55" i="83"/>
  <c r="KH55" i="83"/>
  <c r="KG55" i="83"/>
  <c r="KI54" i="83"/>
  <c r="KH54" i="83"/>
  <c r="KG54" i="83"/>
  <c r="KI53" i="83"/>
  <c r="KH53" i="83"/>
  <c r="KG53" i="83"/>
  <c r="KI52" i="83"/>
  <c r="KH52" i="83"/>
  <c r="KG52" i="83"/>
  <c r="KI51" i="83"/>
  <c r="KH51" i="83"/>
  <c r="KG51" i="83"/>
  <c r="KI11" i="83"/>
  <c r="KH11" i="83"/>
  <c r="KG11" i="83"/>
  <c r="KI9" i="83"/>
  <c r="KH9" i="83"/>
  <c r="KG9" i="83"/>
  <c r="KH1" i="83"/>
  <c r="KG1" i="83"/>
  <c r="KC1" i="83"/>
  <c r="KI1" i="83" s="1"/>
  <c r="KB110" i="83"/>
  <c r="KA110" i="83"/>
  <c r="JZ110" i="83"/>
  <c r="KB109" i="83"/>
  <c r="KA109" i="83"/>
  <c r="JZ109" i="83"/>
  <c r="KB108" i="83"/>
  <c r="KA108" i="83"/>
  <c r="JZ108" i="83"/>
  <c r="KB107" i="83"/>
  <c r="KA107" i="83"/>
  <c r="JZ107" i="83"/>
  <c r="KB106" i="83"/>
  <c r="KA106" i="83"/>
  <c r="JZ106" i="83"/>
  <c r="KB105" i="83"/>
  <c r="KA105" i="83"/>
  <c r="JZ105" i="83"/>
  <c r="KB104" i="83"/>
  <c r="KA104" i="83"/>
  <c r="JZ104" i="83"/>
  <c r="KB103" i="83"/>
  <c r="KA103" i="83"/>
  <c r="JZ103" i="83"/>
  <c r="KB102" i="83"/>
  <c r="KA102" i="83"/>
  <c r="JZ102" i="83"/>
  <c r="KB101" i="83"/>
  <c r="KA101" i="83"/>
  <c r="JZ101" i="83"/>
  <c r="KB100" i="83"/>
  <c r="KA100" i="83"/>
  <c r="JZ100" i="83"/>
  <c r="KB99" i="83"/>
  <c r="KA99" i="83"/>
  <c r="JZ99" i="83"/>
  <c r="KB98" i="83"/>
  <c r="KA98" i="83"/>
  <c r="JZ98" i="83"/>
  <c r="KB97" i="83"/>
  <c r="KA97" i="83"/>
  <c r="JZ97" i="83"/>
  <c r="KB96" i="83"/>
  <c r="KA96" i="83"/>
  <c r="JZ96" i="83"/>
  <c r="KB95" i="83"/>
  <c r="KA95" i="83"/>
  <c r="JZ95" i="83"/>
  <c r="KB94" i="83"/>
  <c r="KA94" i="83"/>
  <c r="JZ94" i="83"/>
  <c r="KB93" i="83"/>
  <c r="KA93" i="83"/>
  <c r="JZ93" i="83"/>
  <c r="KB92" i="83"/>
  <c r="KA92" i="83"/>
  <c r="JZ92" i="83"/>
  <c r="KB91" i="83"/>
  <c r="KA91" i="83"/>
  <c r="JZ91" i="83"/>
  <c r="KB90" i="83"/>
  <c r="KA90" i="83"/>
  <c r="JZ90" i="83"/>
  <c r="KB89" i="83"/>
  <c r="KA89" i="83"/>
  <c r="JZ89" i="83"/>
  <c r="KB88" i="83"/>
  <c r="KA88" i="83"/>
  <c r="JZ88" i="83"/>
  <c r="KB87" i="83"/>
  <c r="KA87" i="83"/>
  <c r="JZ87" i="83"/>
  <c r="KB86" i="83"/>
  <c r="KA86" i="83"/>
  <c r="JZ86" i="83"/>
  <c r="KB85" i="83"/>
  <c r="KA85" i="83"/>
  <c r="JZ85" i="83"/>
  <c r="KB84" i="83"/>
  <c r="KA84" i="83"/>
  <c r="JZ84" i="83"/>
  <c r="KB83" i="83"/>
  <c r="KA83" i="83"/>
  <c r="JZ83" i="83"/>
  <c r="KB82" i="83"/>
  <c r="KA82" i="83"/>
  <c r="JZ82" i="83"/>
  <c r="KB81" i="83"/>
  <c r="KA81" i="83"/>
  <c r="JZ81" i="83"/>
  <c r="KB80" i="83"/>
  <c r="KA80" i="83"/>
  <c r="JZ80" i="83"/>
  <c r="KB79" i="83"/>
  <c r="KA79" i="83"/>
  <c r="JZ79" i="83"/>
  <c r="KB78" i="83"/>
  <c r="KA78" i="83"/>
  <c r="JZ78" i="83"/>
  <c r="KB77" i="83"/>
  <c r="KA77" i="83"/>
  <c r="JZ77" i="83"/>
  <c r="KB76" i="83"/>
  <c r="KA76" i="83"/>
  <c r="JZ76" i="83"/>
  <c r="KB75" i="83"/>
  <c r="KA75" i="83"/>
  <c r="JZ75" i="83"/>
  <c r="KB74" i="83"/>
  <c r="KA74" i="83"/>
  <c r="JZ74" i="83"/>
  <c r="KB73" i="83"/>
  <c r="KA73" i="83"/>
  <c r="JZ73" i="83"/>
  <c r="KB72" i="83"/>
  <c r="KA72" i="83"/>
  <c r="JZ72" i="83"/>
  <c r="KB71" i="83"/>
  <c r="KA71" i="83"/>
  <c r="JZ71" i="83"/>
  <c r="KB70" i="83"/>
  <c r="KA70" i="83"/>
  <c r="JZ70" i="83"/>
  <c r="KB11" i="83"/>
  <c r="KA11" i="83"/>
  <c r="JZ11" i="83"/>
  <c r="KB9" i="83"/>
  <c r="KA9" i="83"/>
  <c r="JZ9" i="83"/>
  <c r="KB1" i="83"/>
  <c r="KA1" i="83"/>
  <c r="JV1" i="83"/>
  <c r="JZ1" i="83" s="1"/>
  <c r="JU110" i="83"/>
  <c r="JT110" i="83"/>
  <c r="JS110" i="83"/>
  <c r="JU109" i="83"/>
  <c r="JT109" i="83"/>
  <c r="JS109" i="83"/>
  <c r="JU108" i="83"/>
  <c r="JT108" i="83"/>
  <c r="JS108" i="83"/>
  <c r="JU107" i="83"/>
  <c r="JT107" i="83"/>
  <c r="JS107" i="83"/>
  <c r="JU106" i="83"/>
  <c r="JT106" i="83"/>
  <c r="JS106" i="83"/>
  <c r="JU105" i="83"/>
  <c r="JT105" i="83"/>
  <c r="JS105" i="83"/>
  <c r="JU104" i="83"/>
  <c r="JT104" i="83"/>
  <c r="JS104" i="83"/>
  <c r="JU103" i="83"/>
  <c r="JT103" i="83"/>
  <c r="JS103" i="83"/>
  <c r="JU102" i="83"/>
  <c r="JT102" i="83"/>
  <c r="JS102" i="83"/>
  <c r="JU101" i="83"/>
  <c r="JT101" i="83"/>
  <c r="JS101" i="83"/>
  <c r="JU100" i="83"/>
  <c r="JT100" i="83"/>
  <c r="JS100" i="83"/>
  <c r="JU99" i="83"/>
  <c r="JT99" i="83"/>
  <c r="JS99" i="83"/>
  <c r="JU98" i="83"/>
  <c r="JT98" i="83"/>
  <c r="JS98" i="83"/>
  <c r="JU97" i="83"/>
  <c r="JT97" i="83"/>
  <c r="JS97" i="83"/>
  <c r="JU96" i="83"/>
  <c r="JT96" i="83"/>
  <c r="JS96" i="83"/>
  <c r="JU95" i="83"/>
  <c r="JT95" i="83"/>
  <c r="JS95" i="83"/>
  <c r="JU94" i="83"/>
  <c r="JT94" i="83"/>
  <c r="JS94" i="83"/>
  <c r="JU93" i="83"/>
  <c r="JT93" i="83"/>
  <c r="JS93" i="83"/>
  <c r="JU92" i="83"/>
  <c r="JT92" i="83"/>
  <c r="JS92" i="83"/>
  <c r="JU91" i="83"/>
  <c r="JT91" i="83"/>
  <c r="JS91" i="83"/>
  <c r="JU90" i="83"/>
  <c r="JT90" i="83"/>
  <c r="JS90" i="83"/>
  <c r="JU89" i="83"/>
  <c r="JT89" i="83"/>
  <c r="JS89" i="83"/>
  <c r="JU88" i="83"/>
  <c r="JT88" i="83"/>
  <c r="JS88" i="83"/>
  <c r="JU87" i="83"/>
  <c r="JT87" i="83"/>
  <c r="JS87" i="83"/>
  <c r="JU86" i="83"/>
  <c r="JT86" i="83"/>
  <c r="JS86" i="83"/>
  <c r="JU85" i="83"/>
  <c r="JT85" i="83"/>
  <c r="JS85" i="83"/>
  <c r="JU84" i="83"/>
  <c r="JT84" i="83"/>
  <c r="JS84" i="83"/>
  <c r="JU83" i="83"/>
  <c r="JT83" i="83"/>
  <c r="JS83" i="83"/>
  <c r="JU82" i="83"/>
  <c r="JT82" i="83"/>
  <c r="JS82" i="83"/>
  <c r="JU81" i="83"/>
  <c r="JT81" i="83"/>
  <c r="JS81" i="83"/>
  <c r="JU80" i="83"/>
  <c r="JT80" i="83"/>
  <c r="JS80" i="83"/>
  <c r="JU79" i="83"/>
  <c r="JT79" i="83"/>
  <c r="JS79" i="83"/>
  <c r="JU78" i="83"/>
  <c r="JT78" i="83"/>
  <c r="JS78" i="83"/>
  <c r="JU77" i="83"/>
  <c r="JT77" i="83"/>
  <c r="JS77" i="83"/>
  <c r="JU76" i="83"/>
  <c r="JT76" i="83"/>
  <c r="JS76" i="83"/>
  <c r="JU75" i="83"/>
  <c r="JT75" i="83"/>
  <c r="JS75" i="83"/>
  <c r="JU74" i="83"/>
  <c r="JT74" i="83"/>
  <c r="JS74" i="83"/>
  <c r="JU73" i="83"/>
  <c r="JT73" i="83"/>
  <c r="JS73" i="83"/>
  <c r="JU72" i="83"/>
  <c r="JT72" i="83"/>
  <c r="JS72" i="83"/>
  <c r="JU71" i="83"/>
  <c r="JT71" i="83"/>
  <c r="JS71" i="83"/>
  <c r="JU70" i="83"/>
  <c r="JT70" i="83"/>
  <c r="JS70" i="83"/>
  <c r="JU69" i="83"/>
  <c r="JT69" i="83"/>
  <c r="JS69" i="83"/>
  <c r="JU68" i="83"/>
  <c r="JT68" i="83"/>
  <c r="JS68" i="83"/>
  <c r="JU67" i="83"/>
  <c r="JT67" i="83"/>
  <c r="JS67" i="83"/>
  <c r="JU66" i="83"/>
  <c r="JT66" i="83"/>
  <c r="JS66" i="83"/>
  <c r="JU65" i="83"/>
  <c r="JT65" i="83"/>
  <c r="JS65" i="83"/>
  <c r="JU64" i="83"/>
  <c r="JT64" i="83"/>
  <c r="JS64" i="83"/>
  <c r="JU63" i="83"/>
  <c r="JT63" i="83"/>
  <c r="JS63" i="83"/>
  <c r="JU62" i="83"/>
  <c r="JT62" i="83"/>
  <c r="JS62" i="83"/>
  <c r="JU61" i="83"/>
  <c r="JT61" i="83"/>
  <c r="JS61" i="83"/>
  <c r="JU60" i="83"/>
  <c r="JT60" i="83"/>
  <c r="JS60" i="83"/>
  <c r="JU59" i="83"/>
  <c r="JT59" i="83"/>
  <c r="JS59" i="83"/>
  <c r="JU58" i="83"/>
  <c r="JT58" i="83"/>
  <c r="JS58" i="83"/>
  <c r="JU57" i="83"/>
  <c r="JT57" i="83"/>
  <c r="JS57" i="83"/>
  <c r="JU56" i="83"/>
  <c r="JT56" i="83"/>
  <c r="JS56" i="83"/>
  <c r="JU55" i="83"/>
  <c r="JT55" i="83"/>
  <c r="JS55" i="83"/>
  <c r="JU54" i="83"/>
  <c r="JT54" i="83"/>
  <c r="JS54" i="83"/>
  <c r="JU53" i="83"/>
  <c r="JT53" i="83"/>
  <c r="JS53" i="83"/>
  <c r="JU52" i="83"/>
  <c r="JT52" i="83"/>
  <c r="JS52" i="83"/>
  <c r="JU51" i="83"/>
  <c r="JT51" i="83"/>
  <c r="JS51" i="83"/>
  <c r="JU50" i="83"/>
  <c r="JT50" i="83"/>
  <c r="JS50" i="83"/>
  <c r="JU49" i="83"/>
  <c r="JT49" i="83"/>
  <c r="JS49" i="83"/>
  <c r="JU11" i="83"/>
  <c r="JT11" i="83"/>
  <c r="JS11" i="83"/>
  <c r="JU9" i="83"/>
  <c r="JT9" i="83"/>
  <c r="JS9" i="83"/>
  <c r="JU1" i="83"/>
  <c r="JT1" i="83"/>
  <c r="JO1" i="83"/>
  <c r="JS1" i="83" s="1"/>
  <c r="JN110" i="83"/>
  <c r="JM110" i="83"/>
  <c r="JL110" i="83"/>
  <c r="JN109" i="83"/>
  <c r="JM109" i="83"/>
  <c r="JL109" i="83"/>
  <c r="JN108" i="83"/>
  <c r="JM108" i="83"/>
  <c r="JL108" i="83"/>
  <c r="JN107" i="83"/>
  <c r="JM107" i="83"/>
  <c r="JL107" i="83"/>
  <c r="JN106" i="83"/>
  <c r="JM106" i="83"/>
  <c r="JL106" i="83"/>
  <c r="JN105" i="83"/>
  <c r="JM105" i="83"/>
  <c r="JL105" i="83"/>
  <c r="JN104" i="83"/>
  <c r="JM104" i="83"/>
  <c r="JL104" i="83"/>
  <c r="JN103" i="83"/>
  <c r="JM103" i="83"/>
  <c r="JL103" i="83"/>
  <c r="JN102" i="83"/>
  <c r="JM102" i="83"/>
  <c r="JL102" i="83"/>
  <c r="JN101" i="83"/>
  <c r="JM101" i="83"/>
  <c r="JL101" i="83"/>
  <c r="JN100" i="83"/>
  <c r="JM100" i="83"/>
  <c r="JL100" i="83"/>
  <c r="JN99" i="83"/>
  <c r="JM99" i="83"/>
  <c r="JL99" i="83"/>
  <c r="JN98" i="83"/>
  <c r="JM98" i="83"/>
  <c r="JL98" i="83"/>
  <c r="JN97" i="83"/>
  <c r="JM97" i="83"/>
  <c r="JL97" i="83"/>
  <c r="JN96" i="83"/>
  <c r="JM96" i="83"/>
  <c r="JL96" i="83"/>
  <c r="JN95" i="83"/>
  <c r="JM95" i="83"/>
  <c r="JL95" i="83"/>
  <c r="JN94" i="83"/>
  <c r="JM94" i="83"/>
  <c r="JL94" i="83"/>
  <c r="JN93" i="83"/>
  <c r="JM93" i="83"/>
  <c r="JL93" i="83"/>
  <c r="JN92" i="83"/>
  <c r="JM92" i="83"/>
  <c r="JL92" i="83"/>
  <c r="JN91" i="83"/>
  <c r="JM91" i="83"/>
  <c r="JL91" i="83"/>
  <c r="JN90" i="83"/>
  <c r="JM90" i="83"/>
  <c r="JL90" i="83"/>
  <c r="JN89" i="83"/>
  <c r="JM89" i="83"/>
  <c r="JL89" i="83"/>
  <c r="JN88" i="83"/>
  <c r="JM88" i="83"/>
  <c r="JL88" i="83"/>
  <c r="JN87" i="83"/>
  <c r="JM87" i="83"/>
  <c r="JL87" i="83"/>
  <c r="JN86" i="83"/>
  <c r="JM86" i="83"/>
  <c r="JL86" i="83"/>
  <c r="JN85" i="83"/>
  <c r="JM85" i="83"/>
  <c r="JL85" i="83"/>
  <c r="JN84" i="83"/>
  <c r="JM84" i="83"/>
  <c r="JL84" i="83"/>
  <c r="JN83" i="83"/>
  <c r="JM83" i="83"/>
  <c r="JL83" i="83"/>
  <c r="JN82" i="83"/>
  <c r="JM82" i="83"/>
  <c r="JL82" i="83"/>
  <c r="JN81" i="83"/>
  <c r="JM81" i="83"/>
  <c r="JL81" i="83"/>
  <c r="JN80" i="83"/>
  <c r="JM80" i="83"/>
  <c r="JL80" i="83"/>
  <c r="JN79" i="83"/>
  <c r="JM79" i="83"/>
  <c r="JL79" i="83"/>
  <c r="JN78" i="83"/>
  <c r="JM78" i="83"/>
  <c r="JL78" i="83"/>
  <c r="JN77" i="83"/>
  <c r="JM77" i="83"/>
  <c r="JL77" i="83"/>
  <c r="JN76" i="83"/>
  <c r="JM76" i="83"/>
  <c r="JL76" i="83"/>
  <c r="JN75" i="83"/>
  <c r="JM75" i="83"/>
  <c r="JL75" i="83"/>
  <c r="JN74" i="83"/>
  <c r="JM74" i="83"/>
  <c r="JL74" i="83"/>
  <c r="JN73" i="83"/>
  <c r="JM73" i="83"/>
  <c r="JL73" i="83"/>
  <c r="JN72" i="83"/>
  <c r="JM72" i="83"/>
  <c r="JL72" i="83"/>
  <c r="JN71" i="83"/>
  <c r="JM71" i="83"/>
  <c r="JL71" i="83"/>
  <c r="JN70" i="83"/>
  <c r="JM70" i="83"/>
  <c r="JL70" i="83"/>
  <c r="JN69" i="83"/>
  <c r="JM69" i="83"/>
  <c r="JL69" i="83"/>
  <c r="JN68" i="83"/>
  <c r="JM68" i="83"/>
  <c r="JL68" i="83"/>
  <c r="JN67" i="83"/>
  <c r="JM67" i="83"/>
  <c r="JL67" i="83"/>
  <c r="JN66" i="83"/>
  <c r="JM66" i="83"/>
  <c r="JL66" i="83"/>
  <c r="JN65" i="83"/>
  <c r="JM65" i="83"/>
  <c r="JL65" i="83"/>
  <c r="JN64" i="83"/>
  <c r="JM64" i="83"/>
  <c r="JL64" i="83"/>
  <c r="JN63" i="83"/>
  <c r="JM63" i="83"/>
  <c r="JL63" i="83"/>
  <c r="JN62" i="83"/>
  <c r="JM62" i="83"/>
  <c r="JL62" i="83"/>
  <c r="JN61" i="83"/>
  <c r="JM61" i="83"/>
  <c r="JL61" i="83"/>
  <c r="JN60" i="83"/>
  <c r="JM60" i="83"/>
  <c r="JL60" i="83"/>
  <c r="JN59" i="83"/>
  <c r="JM59" i="83"/>
  <c r="JL59" i="83"/>
  <c r="JN58" i="83"/>
  <c r="JM58" i="83"/>
  <c r="JL58" i="83"/>
  <c r="JN57" i="83"/>
  <c r="JM57" i="83"/>
  <c r="JL57" i="83"/>
  <c r="JN56" i="83"/>
  <c r="JM56" i="83"/>
  <c r="JL56" i="83"/>
  <c r="JN55" i="83"/>
  <c r="JM55" i="83"/>
  <c r="JL55" i="83"/>
  <c r="JN54" i="83"/>
  <c r="JM54" i="83"/>
  <c r="JL54" i="83"/>
  <c r="JN53" i="83"/>
  <c r="JM53" i="83"/>
  <c r="JL53" i="83"/>
  <c r="JN52" i="83"/>
  <c r="JM52" i="83"/>
  <c r="JL52" i="83"/>
  <c r="JN51" i="83"/>
  <c r="JM51" i="83"/>
  <c r="JL51" i="83"/>
  <c r="JN50" i="83"/>
  <c r="JM50" i="83"/>
  <c r="JL50" i="83"/>
  <c r="JN49" i="83"/>
  <c r="JM49" i="83"/>
  <c r="JL49" i="83"/>
  <c r="JN11" i="83"/>
  <c r="JM11" i="83"/>
  <c r="JL11" i="83"/>
  <c r="JN9" i="83"/>
  <c r="JM9" i="83"/>
  <c r="JL9" i="83"/>
  <c r="JN1" i="83"/>
  <c r="JM1" i="83"/>
  <c r="JH1" i="83"/>
  <c r="JL1" i="83" s="1"/>
  <c r="JG110" i="83"/>
  <c r="JF110" i="83"/>
  <c r="JE110" i="83"/>
  <c r="JG109" i="83"/>
  <c r="JF109" i="83"/>
  <c r="JE109" i="83"/>
  <c r="JG108" i="83"/>
  <c r="JF108" i="83"/>
  <c r="JE108" i="83"/>
  <c r="JG107" i="83"/>
  <c r="JF107" i="83"/>
  <c r="JE107" i="83"/>
  <c r="JG106" i="83"/>
  <c r="JF106" i="83"/>
  <c r="JE106" i="83"/>
  <c r="JG105" i="83"/>
  <c r="JF105" i="83"/>
  <c r="JE105" i="83"/>
  <c r="JG104" i="83"/>
  <c r="JF104" i="83"/>
  <c r="JE104" i="83"/>
  <c r="JG103" i="83"/>
  <c r="JF103" i="83"/>
  <c r="JE103" i="83"/>
  <c r="JG102" i="83"/>
  <c r="JF102" i="83"/>
  <c r="JE102" i="83"/>
  <c r="JG101" i="83"/>
  <c r="JF101" i="83"/>
  <c r="JE101" i="83"/>
  <c r="JG100" i="83"/>
  <c r="JF100" i="83"/>
  <c r="JE100" i="83"/>
  <c r="JG99" i="83"/>
  <c r="JF99" i="83"/>
  <c r="JE99" i="83"/>
  <c r="JG98" i="83"/>
  <c r="JF98" i="83"/>
  <c r="JE98" i="83"/>
  <c r="JG97" i="83"/>
  <c r="JF97" i="83"/>
  <c r="JE97" i="83"/>
  <c r="JG96" i="83"/>
  <c r="JF96" i="83"/>
  <c r="JE96" i="83"/>
  <c r="JG95" i="83"/>
  <c r="JF95" i="83"/>
  <c r="JE95" i="83"/>
  <c r="JG94" i="83"/>
  <c r="JF94" i="83"/>
  <c r="JE94" i="83"/>
  <c r="JG93" i="83"/>
  <c r="JF93" i="83"/>
  <c r="JE93" i="83"/>
  <c r="JG92" i="83"/>
  <c r="JF92" i="83"/>
  <c r="JE92" i="83"/>
  <c r="JG91" i="83"/>
  <c r="JF91" i="83"/>
  <c r="JE91" i="83"/>
  <c r="JG90" i="83"/>
  <c r="JF90" i="83"/>
  <c r="JE90" i="83"/>
  <c r="JG89" i="83"/>
  <c r="JF89" i="83"/>
  <c r="JE89" i="83"/>
  <c r="JG88" i="83"/>
  <c r="JF88" i="83"/>
  <c r="JE88" i="83"/>
  <c r="JG87" i="83"/>
  <c r="JF87" i="83"/>
  <c r="JE87" i="83"/>
  <c r="JG86" i="83"/>
  <c r="JF86" i="83"/>
  <c r="JE86" i="83"/>
  <c r="JG85" i="83"/>
  <c r="JF85" i="83"/>
  <c r="JE85" i="83"/>
  <c r="JG84" i="83"/>
  <c r="JF84" i="83"/>
  <c r="JE84" i="83"/>
  <c r="JG83" i="83"/>
  <c r="JF83" i="83"/>
  <c r="JE83" i="83"/>
  <c r="JG82" i="83"/>
  <c r="JF82" i="83"/>
  <c r="JE82" i="83"/>
  <c r="JG81" i="83"/>
  <c r="JF81" i="83"/>
  <c r="JE81" i="83"/>
  <c r="JG80" i="83"/>
  <c r="JF80" i="83"/>
  <c r="JE80" i="83"/>
  <c r="JG79" i="83"/>
  <c r="JF79" i="83"/>
  <c r="JE79" i="83"/>
  <c r="JG78" i="83"/>
  <c r="JF78" i="83"/>
  <c r="JE78" i="83"/>
  <c r="JG77" i="83"/>
  <c r="JF77" i="83"/>
  <c r="JE77" i="83"/>
  <c r="JG76" i="83"/>
  <c r="JF76" i="83"/>
  <c r="JE76" i="83"/>
  <c r="JG75" i="83"/>
  <c r="JF75" i="83"/>
  <c r="JE75" i="83"/>
  <c r="JG74" i="83"/>
  <c r="JF74" i="83"/>
  <c r="JE74" i="83"/>
  <c r="JG73" i="83"/>
  <c r="JF73" i="83"/>
  <c r="JE73" i="83"/>
  <c r="JG72" i="83"/>
  <c r="JF72" i="83"/>
  <c r="JE72" i="83"/>
  <c r="JG71" i="83"/>
  <c r="JF71" i="83"/>
  <c r="JE71" i="83"/>
  <c r="JG70" i="83"/>
  <c r="JF70" i="83"/>
  <c r="JE70" i="83"/>
  <c r="JG69" i="83"/>
  <c r="JF69" i="83"/>
  <c r="JE69" i="83"/>
  <c r="JG11" i="83"/>
  <c r="JF11" i="83"/>
  <c r="JE11" i="83"/>
  <c r="JG9" i="83"/>
  <c r="JF9" i="83"/>
  <c r="JE9" i="83"/>
  <c r="JG1" i="83"/>
  <c r="JF1" i="83"/>
  <c r="JA1" i="83"/>
  <c r="JE1" i="83" s="1"/>
  <c r="IZ110" i="83"/>
  <c r="IY110" i="83"/>
  <c r="IX110" i="83"/>
  <c r="IZ109" i="83"/>
  <c r="IY109" i="83"/>
  <c r="IX109" i="83"/>
  <c r="IZ108" i="83"/>
  <c r="IY108" i="83"/>
  <c r="IX108" i="83"/>
  <c r="IZ107" i="83"/>
  <c r="IY107" i="83"/>
  <c r="IX107" i="83"/>
  <c r="IZ106" i="83"/>
  <c r="IY106" i="83"/>
  <c r="IX106" i="83"/>
  <c r="IZ105" i="83"/>
  <c r="IY105" i="83"/>
  <c r="IX105" i="83"/>
  <c r="IZ104" i="83"/>
  <c r="IY104" i="83"/>
  <c r="IX104" i="83"/>
  <c r="IZ103" i="83"/>
  <c r="IY103" i="83"/>
  <c r="IX103" i="83"/>
  <c r="IZ102" i="83"/>
  <c r="IY102" i="83"/>
  <c r="IX102" i="83"/>
  <c r="IZ101" i="83"/>
  <c r="IY101" i="83"/>
  <c r="IX101" i="83"/>
  <c r="IZ100" i="83"/>
  <c r="IY100" i="83"/>
  <c r="IX100" i="83"/>
  <c r="IZ99" i="83"/>
  <c r="IY99" i="83"/>
  <c r="IX99" i="83"/>
  <c r="IZ98" i="83"/>
  <c r="IY98" i="83"/>
  <c r="IX98" i="83"/>
  <c r="IZ97" i="83"/>
  <c r="IY97" i="83"/>
  <c r="IX97" i="83"/>
  <c r="IZ96" i="83"/>
  <c r="IY96" i="83"/>
  <c r="IX96" i="83"/>
  <c r="IZ95" i="83"/>
  <c r="IY95" i="83"/>
  <c r="IX95" i="83"/>
  <c r="IZ94" i="83"/>
  <c r="IY94" i="83"/>
  <c r="IX94" i="83"/>
  <c r="IZ93" i="83"/>
  <c r="IY93" i="83"/>
  <c r="IX93" i="83"/>
  <c r="IZ92" i="83"/>
  <c r="IY92" i="83"/>
  <c r="IX92" i="83"/>
  <c r="IZ91" i="83"/>
  <c r="IY91" i="83"/>
  <c r="IX91" i="83"/>
  <c r="IZ90" i="83"/>
  <c r="IY90" i="83"/>
  <c r="IX90" i="83"/>
  <c r="IZ89" i="83"/>
  <c r="IY89" i="83"/>
  <c r="IX89" i="83"/>
  <c r="IZ88" i="83"/>
  <c r="IY88" i="83"/>
  <c r="IX88" i="83"/>
  <c r="IZ87" i="83"/>
  <c r="IY87" i="83"/>
  <c r="IX87" i="83"/>
  <c r="IZ86" i="83"/>
  <c r="IY86" i="83"/>
  <c r="IX86" i="83"/>
  <c r="IZ85" i="83"/>
  <c r="IY85" i="83"/>
  <c r="IX85" i="83"/>
  <c r="IZ84" i="83"/>
  <c r="IY84" i="83"/>
  <c r="IX84" i="83"/>
  <c r="IZ83" i="83"/>
  <c r="IY83" i="83"/>
  <c r="IX83" i="83"/>
  <c r="IZ82" i="83"/>
  <c r="IY82" i="83"/>
  <c r="IX82" i="83"/>
  <c r="IZ81" i="83"/>
  <c r="IY81" i="83"/>
  <c r="IX81" i="83"/>
  <c r="IZ80" i="83"/>
  <c r="IY80" i="83"/>
  <c r="IX80" i="83"/>
  <c r="IZ79" i="83"/>
  <c r="IY79" i="83"/>
  <c r="IX79" i="83"/>
  <c r="IZ78" i="83"/>
  <c r="IY78" i="83"/>
  <c r="IX78" i="83"/>
  <c r="IZ77" i="83"/>
  <c r="IY77" i="83"/>
  <c r="IX77" i="83"/>
  <c r="IZ76" i="83"/>
  <c r="IY76" i="83"/>
  <c r="IX76" i="83"/>
  <c r="IZ75" i="83"/>
  <c r="IY75" i="83"/>
  <c r="IX75" i="83"/>
  <c r="IZ74" i="83"/>
  <c r="IY74" i="83"/>
  <c r="IX74" i="83"/>
  <c r="IZ73" i="83"/>
  <c r="IY73" i="83"/>
  <c r="IX73" i="83"/>
  <c r="IZ72" i="83"/>
  <c r="IY72" i="83"/>
  <c r="IX72" i="83"/>
  <c r="IZ71" i="83"/>
  <c r="IY71" i="83"/>
  <c r="IX71" i="83"/>
  <c r="IZ70" i="83"/>
  <c r="IY70" i="83"/>
  <c r="IX70" i="83"/>
  <c r="IZ69" i="83"/>
  <c r="IY69" i="83"/>
  <c r="IX69" i="83"/>
  <c r="IZ68" i="83"/>
  <c r="IY68" i="83"/>
  <c r="IX68" i="83"/>
  <c r="IZ67" i="83"/>
  <c r="IY67" i="83"/>
  <c r="IX67" i="83"/>
  <c r="IZ66" i="83"/>
  <c r="IY66" i="83"/>
  <c r="IX66" i="83"/>
  <c r="IZ65" i="83"/>
  <c r="IY65" i="83"/>
  <c r="IX65" i="83"/>
  <c r="IZ64" i="83"/>
  <c r="IY64" i="83"/>
  <c r="IX64" i="83"/>
  <c r="IZ63" i="83"/>
  <c r="IY63" i="83"/>
  <c r="IX63" i="83"/>
  <c r="IZ62" i="83"/>
  <c r="IY62" i="83"/>
  <c r="IX62" i="83"/>
  <c r="IZ61" i="83"/>
  <c r="IY61" i="83"/>
  <c r="IX61" i="83"/>
  <c r="IZ60" i="83"/>
  <c r="IY60" i="83"/>
  <c r="IX60" i="83"/>
  <c r="IZ59" i="83"/>
  <c r="IY59" i="83"/>
  <c r="IX59" i="83"/>
  <c r="IZ58" i="83"/>
  <c r="IY58" i="83"/>
  <c r="IX58" i="83"/>
  <c r="IZ11" i="83"/>
  <c r="IY11" i="83"/>
  <c r="IX11" i="83"/>
  <c r="IZ9" i="83"/>
  <c r="IY9" i="83"/>
  <c r="IX9" i="83"/>
  <c r="IT1" i="83"/>
  <c r="IZ1" i="83" s="1"/>
  <c r="IS110" i="83"/>
  <c r="IR110" i="83"/>
  <c r="IQ110" i="83"/>
  <c r="IS109" i="83"/>
  <c r="IR109" i="83"/>
  <c r="IQ109" i="83"/>
  <c r="IS108" i="83"/>
  <c r="IR108" i="83"/>
  <c r="IQ108" i="83"/>
  <c r="IS107" i="83"/>
  <c r="IR107" i="83"/>
  <c r="IQ107" i="83"/>
  <c r="IS106" i="83"/>
  <c r="IR106" i="83"/>
  <c r="IQ106" i="83"/>
  <c r="IS105" i="83"/>
  <c r="IR105" i="83"/>
  <c r="IQ105" i="83"/>
  <c r="IS104" i="83"/>
  <c r="IR104" i="83"/>
  <c r="IQ104" i="83"/>
  <c r="IS103" i="83"/>
  <c r="IR103" i="83"/>
  <c r="IQ103" i="83"/>
  <c r="IS102" i="83"/>
  <c r="IR102" i="83"/>
  <c r="IQ102" i="83"/>
  <c r="IS101" i="83"/>
  <c r="IR101" i="83"/>
  <c r="IQ101" i="83"/>
  <c r="IS100" i="83"/>
  <c r="IR100" i="83"/>
  <c r="IQ100" i="83"/>
  <c r="IS99" i="83"/>
  <c r="IR99" i="83"/>
  <c r="IQ99" i="83"/>
  <c r="IS98" i="83"/>
  <c r="IR98" i="83"/>
  <c r="IQ98" i="83"/>
  <c r="IS97" i="83"/>
  <c r="IR97" i="83"/>
  <c r="IQ97" i="83"/>
  <c r="IS96" i="83"/>
  <c r="IR96" i="83"/>
  <c r="IQ96" i="83"/>
  <c r="IS95" i="83"/>
  <c r="IR95" i="83"/>
  <c r="IQ95" i="83"/>
  <c r="IS94" i="83"/>
  <c r="IR94" i="83"/>
  <c r="IQ94" i="83"/>
  <c r="IS93" i="83"/>
  <c r="IR93" i="83"/>
  <c r="IQ93" i="83"/>
  <c r="IS92" i="83"/>
  <c r="IR92" i="83"/>
  <c r="IQ92" i="83"/>
  <c r="IS91" i="83"/>
  <c r="IR91" i="83"/>
  <c r="IQ91" i="83"/>
  <c r="IS90" i="83"/>
  <c r="IR90" i="83"/>
  <c r="IQ90" i="83"/>
  <c r="IS89" i="83"/>
  <c r="IR89" i="83"/>
  <c r="IQ89" i="83"/>
  <c r="IS88" i="83"/>
  <c r="IR88" i="83"/>
  <c r="IQ88" i="83"/>
  <c r="IS87" i="83"/>
  <c r="IR87" i="83"/>
  <c r="IQ87" i="83"/>
  <c r="IS86" i="83"/>
  <c r="IR86" i="83"/>
  <c r="IQ86" i="83"/>
  <c r="IS85" i="83"/>
  <c r="IR85" i="83"/>
  <c r="IQ85" i="83"/>
  <c r="IS84" i="83"/>
  <c r="IR84" i="83"/>
  <c r="IQ84" i="83"/>
  <c r="IS83" i="83"/>
  <c r="IR83" i="83"/>
  <c r="IQ83" i="83"/>
  <c r="IS82" i="83"/>
  <c r="IR82" i="83"/>
  <c r="IQ82" i="83"/>
  <c r="IS81" i="83"/>
  <c r="IR81" i="83"/>
  <c r="IQ81" i="83"/>
  <c r="IS80" i="83"/>
  <c r="IR80" i="83"/>
  <c r="IQ80" i="83"/>
  <c r="IS79" i="83"/>
  <c r="IR79" i="83"/>
  <c r="IQ79" i="83"/>
  <c r="IS78" i="83"/>
  <c r="IR78" i="83"/>
  <c r="IQ78" i="83"/>
  <c r="IS77" i="83"/>
  <c r="IR77" i="83"/>
  <c r="IQ77" i="83"/>
  <c r="IS11" i="83"/>
  <c r="IR11" i="83"/>
  <c r="IQ11" i="83"/>
  <c r="IS9" i="83"/>
  <c r="IR9" i="83"/>
  <c r="IQ9" i="83"/>
  <c r="IM1" i="83"/>
  <c r="IL110" i="83"/>
  <c r="IK110" i="83"/>
  <c r="IJ110" i="83"/>
  <c r="IL109" i="83"/>
  <c r="IK109" i="83"/>
  <c r="IJ109" i="83"/>
  <c r="IL108" i="83"/>
  <c r="IK108" i="83"/>
  <c r="IJ108" i="83"/>
  <c r="IL107" i="83"/>
  <c r="IK107" i="83"/>
  <c r="IJ107" i="83"/>
  <c r="IL106" i="83"/>
  <c r="IK106" i="83"/>
  <c r="IJ106" i="83"/>
  <c r="IL105" i="83"/>
  <c r="IK105" i="83"/>
  <c r="IJ105" i="83"/>
  <c r="IL104" i="83"/>
  <c r="IK104" i="83"/>
  <c r="IJ104" i="83"/>
  <c r="IL103" i="83"/>
  <c r="IK103" i="83"/>
  <c r="IJ103" i="83"/>
  <c r="IL102" i="83"/>
  <c r="IK102" i="83"/>
  <c r="IJ102" i="83"/>
  <c r="IL101" i="83"/>
  <c r="IK101" i="83"/>
  <c r="IJ101" i="83"/>
  <c r="IL100" i="83"/>
  <c r="IK100" i="83"/>
  <c r="IJ100" i="83"/>
  <c r="IL99" i="83"/>
  <c r="IK99" i="83"/>
  <c r="IJ99" i="83"/>
  <c r="IL98" i="83"/>
  <c r="IK98" i="83"/>
  <c r="IJ98" i="83"/>
  <c r="IL97" i="83"/>
  <c r="IK97" i="83"/>
  <c r="IJ97" i="83"/>
  <c r="IL96" i="83"/>
  <c r="IK96" i="83"/>
  <c r="IJ96" i="83"/>
  <c r="IL95" i="83"/>
  <c r="IK95" i="83"/>
  <c r="IJ95" i="83"/>
  <c r="IL94" i="83"/>
  <c r="IK94" i="83"/>
  <c r="IJ94" i="83"/>
  <c r="IL93" i="83"/>
  <c r="IK93" i="83"/>
  <c r="IJ93" i="83"/>
  <c r="IL92" i="83"/>
  <c r="IK92" i="83"/>
  <c r="IJ92" i="83"/>
  <c r="IL91" i="83"/>
  <c r="IK91" i="83"/>
  <c r="IJ91" i="83"/>
  <c r="IL90" i="83"/>
  <c r="IK90" i="83"/>
  <c r="IJ90" i="83"/>
  <c r="IL89" i="83"/>
  <c r="IK89" i="83"/>
  <c r="IJ89" i="83"/>
  <c r="IL88" i="83"/>
  <c r="IK88" i="83"/>
  <c r="IJ88" i="83"/>
  <c r="IL87" i="83"/>
  <c r="IK87" i="83"/>
  <c r="IJ87" i="83"/>
  <c r="IL86" i="83"/>
  <c r="IK86" i="83"/>
  <c r="IJ86" i="83"/>
  <c r="IL85" i="83"/>
  <c r="IK85" i="83"/>
  <c r="IJ85" i="83"/>
  <c r="IL84" i="83"/>
  <c r="IK84" i="83"/>
  <c r="IJ84" i="83"/>
  <c r="IL83" i="83"/>
  <c r="IK83" i="83"/>
  <c r="IJ83" i="83"/>
  <c r="IL82" i="83"/>
  <c r="IK82" i="83"/>
  <c r="IJ82" i="83"/>
  <c r="IL81" i="83"/>
  <c r="IK81" i="83"/>
  <c r="IJ81" i="83"/>
  <c r="IL80" i="83"/>
  <c r="IK80" i="83"/>
  <c r="IJ80" i="83"/>
  <c r="IL79" i="83"/>
  <c r="IK79" i="83"/>
  <c r="IJ79" i="83"/>
  <c r="IL78" i="83"/>
  <c r="IK78" i="83"/>
  <c r="IJ78" i="83"/>
  <c r="IL77" i="83"/>
  <c r="IK77" i="83"/>
  <c r="IJ77" i="83"/>
  <c r="IL76" i="83"/>
  <c r="IK76" i="83"/>
  <c r="IJ76" i="83"/>
  <c r="IL75" i="83"/>
  <c r="IK75" i="83"/>
  <c r="IJ75" i="83"/>
  <c r="IL74" i="83"/>
  <c r="IK74" i="83"/>
  <c r="IJ74" i="83"/>
  <c r="IL73" i="83"/>
  <c r="IK73" i="83"/>
  <c r="IJ73" i="83"/>
  <c r="IL72" i="83"/>
  <c r="IK72" i="83"/>
  <c r="IJ72" i="83"/>
  <c r="IL71" i="83"/>
  <c r="IK71" i="83"/>
  <c r="IJ71" i="83"/>
  <c r="IL70" i="83"/>
  <c r="IK70" i="83"/>
  <c r="IJ70" i="83"/>
  <c r="IL69" i="83"/>
  <c r="IK69" i="83"/>
  <c r="IJ69" i="83"/>
  <c r="IL68" i="83"/>
  <c r="IK68" i="83"/>
  <c r="IJ68" i="83"/>
  <c r="IL67" i="83"/>
  <c r="IK67" i="83"/>
  <c r="IJ67" i="83"/>
  <c r="IL11" i="83"/>
  <c r="IK11" i="83"/>
  <c r="IJ11" i="83"/>
  <c r="IL9" i="83"/>
  <c r="IK9" i="83"/>
  <c r="IJ9" i="83"/>
  <c r="IK1" i="83"/>
  <c r="IJ1" i="83"/>
  <c r="IF1" i="83"/>
  <c r="IL1" i="83" s="1"/>
  <c r="IE110" i="83"/>
  <c r="ID110" i="83"/>
  <c r="IC110" i="83"/>
  <c r="IE109" i="83"/>
  <c r="ID109" i="83"/>
  <c r="IC109" i="83"/>
  <c r="IE108" i="83"/>
  <c r="ID108" i="83"/>
  <c r="IC108" i="83"/>
  <c r="IE107" i="83"/>
  <c r="ID107" i="83"/>
  <c r="IC107" i="83"/>
  <c r="IE106" i="83"/>
  <c r="ID106" i="83"/>
  <c r="IC106" i="83"/>
  <c r="IE105" i="83"/>
  <c r="ID105" i="83"/>
  <c r="IC105" i="83"/>
  <c r="IE104" i="83"/>
  <c r="ID104" i="83"/>
  <c r="IC104" i="83"/>
  <c r="IE103" i="83"/>
  <c r="ID103" i="83"/>
  <c r="IC103" i="83"/>
  <c r="IE102" i="83"/>
  <c r="ID102" i="83"/>
  <c r="IC102" i="83"/>
  <c r="IE101" i="83"/>
  <c r="ID101" i="83"/>
  <c r="IC101" i="83"/>
  <c r="IE100" i="83"/>
  <c r="ID100" i="83"/>
  <c r="IC100" i="83"/>
  <c r="IE99" i="83"/>
  <c r="ID99" i="83"/>
  <c r="IC99" i="83"/>
  <c r="IE98" i="83"/>
  <c r="ID98" i="83"/>
  <c r="IC98" i="83"/>
  <c r="IE97" i="83"/>
  <c r="ID97" i="83"/>
  <c r="IC97" i="83"/>
  <c r="IE96" i="83"/>
  <c r="ID96" i="83"/>
  <c r="IC96" i="83"/>
  <c r="IE95" i="83"/>
  <c r="ID95" i="83"/>
  <c r="IC95" i="83"/>
  <c r="IE94" i="83"/>
  <c r="ID94" i="83"/>
  <c r="IC94" i="83"/>
  <c r="IE93" i="83"/>
  <c r="ID93" i="83"/>
  <c r="IC93" i="83"/>
  <c r="IE92" i="83"/>
  <c r="ID92" i="83"/>
  <c r="IC92" i="83"/>
  <c r="IE91" i="83"/>
  <c r="ID91" i="83"/>
  <c r="IC91" i="83"/>
  <c r="IE90" i="83"/>
  <c r="ID90" i="83"/>
  <c r="IC90" i="83"/>
  <c r="IE89" i="83"/>
  <c r="ID89" i="83"/>
  <c r="IC89" i="83"/>
  <c r="IE88" i="83"/>
  <c r="ID88" i="83"/>
  <c r="IC88" i="83"/>
  <c r="IE87" i="83"/>
  <c r="ID87" i="83"/>
  <c r="IC87" i="83"/>
  <c r="IE86" i="83"/>
  <c r="ID86" i="83"/>
  <c r="IC86" i="83"/>
  <c r="IE85" i="83"/>
  <c r="ID85" i="83"/>
  <c r="IC85" i="83"/>
  <c r="IE84" i="83"/>
  <c r="ID84" i="83"/>
  <c r="IC84" i="83"/>
  <c r="IE83" i="83"/>
  <c r="ID83" i="83"/>
  <c r="IC83" i="83"/>
  <c r="IE82" i="83"/>
  <c r="ID82" i="83"/>
  <c r="IC82" i="83"/>
  <c r="IE81" i="83"/>
  <c r="ID81" i="83"/>
  <c r="IC81" i="83"/>
  <c r="IE80" i="83"/>
  <c r="ID80" i="83"/>
  <c r="IC80" i="83"/>
  <c r="IE79" i="83"/>
  <c r="ID79" i="83"/>
  <c r="IC79" i="83"/>
  <c r="IE78" i="83"/>
  <c r="ID78" i="83"/>
  <c r="IC78" i="83"/>
  <c r="IE77" i="83"/>
  <c r="ID77" i="83"/>
  <c r="IC77" i="83"/>
  <c r="IE76" i="83"/>
  <c r="ID76" i="83"/>
  <c r="IC76" i="83"/>
  <c r="IE75" i="83"/>
  <c r="ID75" i="83"/>
  <c r="IC75" i="83"/>
  <c r="IE74" i="83"/>
  <c r="ID74" i="83"/>
  <c r="IC74" i="83"/>
  <c r="IE73" i="83"/>
  <c r="ID73" i="83"/>
  <c r="IC73" i="83"/>
  <c r="IE72" i="83"/>
  <c r="ID72" i="83"/>
  <c r="IC72" i="83"/>
  <c r="IE71" i="83"/>
  <c r="ID71" i="83"/>
  <c r="IC71" i="83"/>
  <c r="IE70" i="83"/>
  <c r="ID70" i="83"/>
  <c r="IC70" i="83"/>
  <c r="IE69" i="83"/>
  <c r="ID69" i="83"/>
  <c r="IC69" i="83"/>
  <c r="IE68" i="83"/>
  <c r="ID68" i="83"/>
  <c r="IC68" i="83"/>
  <c r="IE67" i="83"/>
  <c r="ID67" i="83"/>
  <c r="IC67" i="83"/>
  <c r="IE66" i="83"/>
  <c r="ID66" i="83"/>
  <c r="IC66" i="83"/>
  <c r="IE65" i="83"/>
  <c r="ID65" i="83"/>
  <c r="IC65" i="83"/>
  <c r="IE64" i="83"/>
  <c r="ID64" i="83"/>
  <c r="IC64" i="83"/>
  <c r="IE63" i="83"/>
  <c r="ID63" i="83"/>
  <c r="IC63" i="83"/>
  <c r="IE62" i="83"/>
  <c r="ID62" i="83"/>
  <c r="IC62" i="83"/>
  <c r="IE61" i="83"/>
  <c r="ID61" i="83"/>
  <c r="IC61" i="83"/>
  <c r="IE60" i="83"/>
  <c r="ID60" i="83"/>
  <c r="IC60" i="83"/>
  <c r="IE59" i="83"/>
  <c r="ID59" i="83"/>
  <c r="IC59" i="83"/>
  <c r="IE58" i="83"/>
  <c r="ID58" i="83"/>
  <c r="IC58" i="83"/>
  <c r="IE57" i="83"/>
  <c r="ID57" i="83"/>
  <c r="IC57" i="83"/>
  <c r="IE56" i="83"/>
  <c r="ID56" i="83"/>
  <c r="IC56" i="83"/>
  <c r="IE55" i="83"/>
  <c r="ID55" i="83"/>
  <c r="IC55" i="83"/>
  <c r="IE54" i="83"/>
  <c r="ID54" i="83"/>
  <c r="IC54" i="83"/>
  <c r="IE53" i="83"/>
  <c r="ID53" i="83"/>
  <c r="IC53" i="83"/>
  <c r="IE11" i="83"/>
  <c r="ID11" i="83"/>
  <c r="IC11" i="83"/>
  <c r="IE9" i="83"/>
  <c r="ID9" i="83"/>
  <c r="IC9" i="83"/>
  <c r="ID1" i="83"/>
  <c r="IC1" i="83"/>
  <c r="HY1" i="83"/>
  <c r="IE1" i="83" s="1"/>
  <c r="HX110" i="83"/>
  <c r="HW110" i="83"/>
  <c r="HV110" i="83"/>
  <c r="HX109" i="83"/>
  <c r="HW109" i="83"/>
  <c r="HV109" i="83"/>
  <c r="HX108" i="83"/>
  <c r="HW108" i="83"/>
  <c r="HV108" i="83"/>
  <c r="HX107" i="83"/>
  <c r="HW107" i="83"/>
  <c r="HV107" i="83"/>
  <c r="HX106" i="83"/>
  <c r="HW106" i="83"/>
  <c r="HV106" i="83"/>
  <c r="HX105" i="83"/>
  <c r="HW105" i="83"/>
  <c r="HV105" i="83"/>
  <c r="HX104" i="83"/>
  <c r="HW104" i="83"/>
  <c r="HV104" i="83"/>
  <c r="HX103" i="83"/>
  <c r="HW103" i="83"/>
  <c r="HV103" i="83"/>
  <c r="HX102" i="83"/>
  <c r="HW102" i="83"/>
  <c r="HV102" i="83"/>
  <c r="HX101" i="83"/>
  <c r="HW101" i="83"/>
  <c r="HV101" i="83"/>
  <c r="HX100" i="83"/>
  <c r="HW100" i="83"/>
  <c r="HV100" i="83"/>
  <c r="HX99" i="83"/>
  <c r="HW99" i="83"/>
  <c r="HV99" i="83"/>
  <c r="HX98" i="83"/>
  <c r="HW98" i="83"/>
  <c r="HV98" i="83"/>
  <c r="HX97" i="83"/>
  <c r="HW97" i="83"/>
  <c r="HV97" i="83"/>
  <c r="HX96" i="83"/>
  <c r="HW96" i="83"/>
  <c r="HV96" i="83"/>
  <c r="HX95" i="83"/>
  <c r="HW95" i="83"/>
  <c r="HV95" i="83"/>
  <c r="HX94" i="83"/>
  <c r="HW94" i="83"/>
  <c r="HV94" i="83"/>
  <c r="HX93" i="83"/>
  <c r="HW93" i="83"/>
  <c r="HV93" i="83"/>
  <c r="HX92" i="83"/>
  <c r="HW92" i="83"/>
  <c r="HV92" i="83"/>
  <c r="HX91" i="83"/>
  <c r="HW91" i="83"/>
  <c r="HV91" i="83"/>
  <c r="HX90" i="83"/>
  <c r="HW90" i="83"/>
  <c r="HV90" i="83"/>
  <c r="HX89" i="83"/>
  <c r="HW89" i="83"/>
  <c r="HV89" i="83"/>
  <c r="HX88" i="83"/>
  <c r="HW88" i="83"/>
  <c r="HV88" i="83"/>
  <c r="HX87" i="83"/>
  <c r="HW87" i="83"/>
  <c r="HV87" i="83"/>
  <c r="HX86" i="83"/>
  <c r="HW86" i="83"/>
  <c r="HV86" i="83"/>
  <c r="HX85" i="83"/>
  <c r="HW85" i="83"/>
  <c r="HV85" i="83"/>
  <c r="HX84" i="83"/>
  <c r="HW84" i="83"/>
  <c r="HV84" i="83"/>
  <c r="HX83" i="83"/>
  <c r="HW83" i="83"/>
  <c r="HV83" i="83"/>
  <c r="HX82" i="83"/>
  <c r="HW82" i="83"/>
  <c r="HV82" i="83"/>
  <c r="HX81" i="83"/>
  <c r="HW81" i="83"/>
  <c r="HV81" i="83"/>
  <c r="HX80" i="83"/>
  <c r="HW80" i="83"/>
  <c r="HV80" i="83"/>
  <c r="HX79" i="83"/>
  <c r="HW79" i="83"/>
  <c r="HV79" i="83"/>
  <c r="HX78" i="83"/>
  <c r="HW78" i="83"/>
  <c r="HV78" i="83"/>
  <c r="HX77" i="83"/>
  <c r="HW77" i="83"/>
  <c r="HV77" i="83"/>
  <c r="HX76" i="83"/>
  <c r="HW76" i="83"/>
  <c r="HV76" i="83"/>
  <c r="HX75" i="83"/>
  <c r="HW75" i="83"/>
  <c r="HV75" i="83"/>
  <c r="HX74" i="83"/>
  <c r="HW74" i="83"/>
  <c r="HV74" i="83"/>
  <c r="HX73" i="83"/>
  <c r="HW73" i="83"/>
  <c r="HV73" i="83"/>
  <c r="HX72" i="83"/>
  <c r="HW72" i="83"/>
  <c r="HV72" i="83"/>
  <c r="HX71" i="83"/>
  <c r="HW71" i="83"/>
  <c r="HV71" i="83"/>
  <c r="HX70" i="83"/>
  <c r="HW70" i="83"/>
  <c r="HV70" i="83"/>
  <c r="HX69" i="83"/>
  <c r="HW69" i="83"/>
  <c r="HV69" i="83"/>
  <c r="HX68" i="83"/>
  <c r="HW68" i="83"/>
  <c r="HV68" i="83"/>
  <c r="HX67" i="83"/>
  <c r="HW67" i="83"/>
  <c r="HV67" i="83"/>
  <c r="HX66" i="83"/>
  <c r="HW66" i="83"/>
  <c r="HV66" i="83"/>
  <c r="HX65" i="83"/>
  <c r="HW65" i="83"/>
  <c r="HV65" i="83"/>
  <c r="HX64" i="83"/>
  <c r="HW64" i="83"/>
  <c r="HV64" i="83"/>
  <c r="HX63" i="83"/>
  <c r="HW63" i="83"/>
  <c r="HV63" i="83"/>
  <c r="HX62" i="83"/>
  <c r="HW62" i="83"/>
  <c r="HV62" i="83"/>
  <c r="HX61" i="83"/>
  <c r="HW61" i="83"/>
  <c r="HV61" i="83"/>
  <c r="HX60" i="83"/>
  <c r="HW60" i="83"/>
  <c r="HV60" i="83"/>
  <c r="HX11" i="83"/>
  <c r="HW11" i="83"/>
  <c r="HV11" i="83"/>
  <c r="HX9" i="83"/>
  <c r="HW9" i="83"/>
  <c r="HV9" i="83"/>
  <c r="HR1" i="83"/>
  <c r="HV1" i="83" s="1"/>
  <c r="HQ110" i="83"/>
  <c r="HP110" i="83"/>
  <c r="HO110" i="83"/>
  <c r="HQ109" i="83"/>
  <c r="HP109" i="83"/>
  <c r="HO109" i="83"/>
  <c r="HQ108" i="83"/>
  <c r="HP108" i="83"/>
  <c r="HO108" i="83"/>
  <c r="HQ107" i="83"/>
  <c r="HP107" i="83"/>
  <c r="HO107" i="83"/>
  <c r="HQ106" i="83"/>
  <c r="HP106" i="83"/>
  <c r="HO106" i="83"/>
  <c r="HQ105" i="83"/>
  <c r="HP105" i="83"/>
  <c r="HO105" i="83"/>
  <c r="HQ104" i="83"/>
  <c r="HP104" i="83"/>
  <c r="HO104" i="83"/>
  <c r="HQ103" i="83"/>
  <c r="HP103" i="83"/>
  <c r="HO103" i="83"/>
  <c r="HQ102" i="83"/>
  <c r="HP102" i="83"/>
  <c r="HO102" i="83"/>
  <c r="HQ101" i="83"/>
  <c r="HP101" i="83"/>
  <c r="HO101" i="83"/>
  <c r="HQ100" i="83"/>
  <c r="HP100" i="83"/>
  <c r="HO100" i="83"/>
  <c r="HQ99" i="83"/>
  <c r="HP99" i="83"/>
  <c r="HO99" i="83"/>
  <c r="HQ98" i="83"/>
  <c r="HP98" i="83"/>
  <c r="HO98" i="83"/>
  <c r="HQ97" i="83"/>
  <c r="HP97" i="83"/>
  <c r="HO97" i="83"/>
  <c r="HQ96" i="83"/>
  <c r="HP96" i="83"/>
  <c r="HO96" i="83"/>
  <c r="HQ95" i="83"/>
  <c r="HP95" i="83"/>
  <c r="HO95" i="83"/>
  <c r="HQ94" i="83"/>
  <c r="HP94" i="83"/>
  <c r="HO94" i="83"/>
  <c r="HQ93" i="83"/>
  <c r="HP93" i="83"/>
  <c r="HO93" i="83"/>
  <c r="HQ92" i="83"/>
  <c r="HP92" i="83"/>
  <c r="HO92" i="83"/>
  <c r="HQ91" i="83"/>
  <c r="HP91" i="83"/>
  <c r="HO91" i="83"/>
  <c r="HQ90" i="83"/>
  <c r="HP90" i="83"/>
  <c r="HO90" i="83"/>
  <c r="HQ89" i="83"/>
  <c r="HP89" i="83"/>
  <c r="HO89" i="83"/>
  <c r="HQ88" i="83"/>
  <c r="HP88" i="83"/>
  <c r="HO88" i="83"/>
  <c r="HQ87" i="83"/>
  <c r="HP87" i="83"/>
  <c r="HO87" i="83"/>
  <c r="HQ86" i="83"/>
  <c r="HP86" i="83"/>
  <c r="HO86" i="83"/>
  <c r="HQ85" i="83"/>
  <c r="HP85" i="83"/>
  <c r="HO85" i="83"/>
  <c r="HQ84" i="83"/>
  <c r="HP84" i="83"/>
  <c r="HO84" i="83"/>
  <c r="HQ83" i="83"/>
  <c r="HP83" i="83"/>
  <c r="HO83" i="83"/>
  <c r="HQ82" i="83"/>
  <c r="HP82" i="83"/>
  <c r="HO82" i="83"/>
  <c r="HQ81" i="83"/>
  <c r="HP81" i="83"/>
  <c r="HO81" i="83"/>
  <c r="HQ80" i="83"/>
  <c r="HP80" i="83"/>
  <c r="HO80" i="83"/>
  <c r="HQ79" i="83"/>
  <c r="HP79" i="83"/>
  <c r="HO79" i="83"/>
  <c r="HQ78" i="83"/>
  <c r="HP78" i="83"/>
  <c r="HO78" i="83"/>
  <c r="HQ77" i="83"/>
  <c r="HP77" i="83"/>
  <c r="HO77" i="83"/>
  <c r="HQ76" i="83"/>
  <c r="HP76" i="83"/>
  <c r="HO76" i="83"/>
  <c r="HQ75" i="83"/>
  <c r="HP75" i="83"/>
  <c r="HO75" i="83"/>
  <c r="HQ74" i="83"/>
  <c r="HP74" i="83"/>
  <c r="HO74" i="83"/>
  <c r="HQ73" i="83"/>
  <c r="HP73" i="83"/>
  <c r="HO73" i="83"/>
  <c r="HQ72" i="83"/>
  <c r="HP72" i="83"/>
  <c r="HO72" i="83"/>
  <c r="HQ71" i="83"/>
  <c r="HP71" i="83"/>
  <c r="HO71" i="83"/>
  <c r="HQ70" i="83"/>
  <c r="HP70" i="83"/>
  <c r="HO70" i="83"/>
  <c r="HQ69" i="83"/>
  <c r="HP69" i="83"/>
  <c r="HO69" i="83"/>
  <c r="HQ68" i="83"/>
  <c r="HP68" i="83"/>
  <c r="HO68" i="83"/>
  <c r="HQ67" i="83"/>
  <c r="HP67" i="83"/>
  <c r="HO67" i="83"/>
  <c r="HQ66" i="83"/>
  <c r="HP66" i="83"/>
  <c r="HO66" i="83"/>
  <c r="HQ65" i="83"/>
  <c r="HP65" i="83"/>
  <c r="HO65" i="83"/>
  <c r="HQ64" i="83"/>
  <c r="HP64" i="83"/>
  <c r="HO64" i="83"/>
  <c r="HQ63" i="83"/>
  <c r="HP63" i="83"/>
  <c r="HO63" i="83"/>
  <c r="HQ62" i="83"/>
  <c r="HP62" i="83"/>
  <c r="HO62" i="83"/>
  <c r="HQ61" i="83"/>
  <c r="HP61" i="83"/>
  <c r="HO61" i="83"/>
  <c r="HQ60" i="83"/>
  <c r="HP60" i="83"/>
  <c r="HO60" i="83"/>
  <c r="HQ59" i="83"/>
  <c r="HP59" i="83"/>
  <c r="HO59" i="83"/>
  <c r="HQ58" i="83"/>
  <c r="HP58" i="83"/>
  <c r="HO58" i="83"/>
  <c r="HQ57" i="83"/>
  <c r="HP57" i="83"/>
  <c r="HO57" i="83"/>
  <c r="HQ56" i="83"/>
  <c r="HP56" i="83"/>
  <c r="HO56" i="83"/>
  <c r="HQ11" i="83"/>
  <c r="HP11" i="83"/>
  <c r="HO11" i="83"/>
  <c r="HQ9" i="83"/>
  <c r="HP9" i="83"/>
  <c r="HO9" i="83"/>
  <c r="HK1" i="83"/>
  <c r="HJ110" i="83"/>
  <c r="HI110" i="83"/>
  <c r="HH110" i="83"/>
  <c r="HJ109" i="83"/>
  <c r="HI109" i="83"/>
  <c r="HH109" i="83"/>
  <c r="HJ108" i="83"/>
  <c r="HI108" i="83"/>
  <c r="HH108" i="83"/>
  <c r="HJ107" i="83"/>
  <c r="HI107" i="83"/>
  <c r="HH107" i="83"/>
  <c r="HJ106" i="83"/>
  <c r="HI106" i="83"/>
  <c r="HH106" i="83"/>
  <c r="HJ105" i="83"/>
  <c r="HI105" i="83"/>
  <c r="HH105" i="83"/>
  <c r="HJ104" i="83"/>
  <c r="HI104" i="83"/>
  <c r="HH104" i="83"/>
  <c r="HJ103" i="83"/>
  <c r="HI103" i="83"/>
  <c r="HH103" i="83"/>
  <c r="HJ102" i="83"/>
  <c r="HI102" i="83"/>
  <c r="HH102" i="83"/>
  <c r="HJ101" i="83"/>
  <c r="HI101" i="83"/>
  <c r="HH101" i="83"/>
  <c r="HJ100" i="83"/>
  <c r="HI100" i="83"/>
  <c r="HH100" i="83"/>
  <c r="HJ99" i="83"/>
  <c r="HI99" i="83"/>
  <c r="HH99" i="83"/>
  <c r="HJ98" i="83"/>
  <c r="HI98" i="83"/>
  <c r="HH98" i="83"/>
  <c r="HJ97" i="83"/>
  <c r="HI97" i="83"/>
  <c r="HH97" i="83"/>
  <c r="HJ96" i="83"/>
  <c r="HI96" i="83"/>
  <c r="HH96" i="83"/>
  <c r="HJ95" i="83"/>
  <c r="HI95" i="83"/>
  <c r="HH95" i="83"/>
  <c r="HJ94" i="83"/>
  <c r="HI94" i="83"/>
  <c r="HH94" i="83"/>
  <c r="HJ93" i="83"/>
  <c r="HI93" i="83"/>
  <c r="HH93" i="83"/>
  <c r="HJ92" i="83"/>
  <c r="HI92" i="83"/>
  <c r="HH92" i="83"/>
  <c r="HJ91" i="83"/>
  <c r="HI91" i="83"/>
  <c r="HH91" i="83"/>
  <c r="HJ90" i="83"/>
  <c r="HI90" i="83"/>
  <c r="HH90" i="83"/>
  <c r="HJ89" i="83"/>
  <c r="HI89" i="83"/>
  <c r="HH89" i="83"/>
  <c r="HJ88" i="83"/>
  <c r="HI88" i="83"/>
  <c r="HH88" i="83"/>
  <c r="HJ87" i="83"/>
  <c r="HI87" i="83"/>
  <c r="HH87" i="83"/>
  <c r="HJ86" i="83"/>
  <c r="HI86" i="83"/>
  <c r="HH86" i="83"/>
  <c r="HJ85" i="83"/>
  <c r="HI85" i="83"/>
  <c r="HH85" i="83"/>
  <c r="HJ84" i="83"/>
  <c r="HI84" i="83"/>
  <c r="HH84" i="83"/>
  <c r="HJ83" i="83"/>
  <c r="HI83" i="83"/>
  <c r="HH83" i="83"/>
  <c r="HJ82" i="83"/>
  <c r="HI82" i="83"/>
  <c r="HH82" i="83"/>
  <c r="HJ81" i="83"/>
  <c r="HI81" i="83"/>
  <c r="HH81" i="83"/>
  <c r="HJ80" i="83"/>
  <c r="HI80" i="83"/>
  <c r="HH80" i="83"/>
  <c r="HJ79" i="83"/>
  <c r="HI79" i="83"/>
  <c r="HH79" i="83"/>
  <c r="HJ78" i="83"/>
  <c r="HI78" i="83"/>
  <c r="HH78" i="83"/>
  <c r="HJ77" i="83"/>
  <c r="HI77" i="83"/>
  <c r="HH77" i="83"/>
  <c r="HJ76" i="83"/>
  <c r="HI76" i="83"/>
  <c r="HH76" i="83"/>
  <c r="HJ75" i="83"/>
  <c r="HI75" i="83"/>
  <c r="HH75" i="83"/>
  <c r="HJ74" i="83"/>
  <c r="HI74" i="83"/>
  <c r="HH74" i="83"/>
  <c r="HJ73" i="83"/>
  <c r="HI73" i="83"/>
  <c r="HH73" i="83"/>
  <c r="HJ72" i="83"/>
  <c r="HI72" i="83"/>
  <c r="HH72" i="83"/>
  <c r="HJ71" i="83"/>
  <c r="HI71" i="83"/>
  <c r="HH71" i="83"/>
  <c r="HJ70" i="83"/>
  <c r="HI70" i="83"/>
  <c r="HH70" i="83"/>
  <c r="HJ69" i="83"/>
  <c r="HI69" i="83"/>
  <c r="HH69" i="83"/>
  <c r="HJ68" i="83"/>
  <c r="HI68" i="83"/>
  <c r="HH68" i="83"/>
  <c r="HJ67" i="83"/>
  <c r="HI67" i="83"/>
  <c r="HH67" i="83"/>
  <c r="HJ66" i="83"/>
  <c r="HI66" i="83"/>
  <c r="HH66" i="83"/>
  <c r="HJ65" i="83"/>
  <c r="HI65" i="83"/>
  <c r="HH65" i="83"/>
  <c r="HJ64" i="83"/>
  <c r="HI64" i="83"/>
  <c r="HH64" i="83"/>
  <c r="HJ11" i="83"/>
  <c r="HI11" i="83"/>
  <c r="HH11" i="83"/>
  <c r="HJ9" i="83"/>
  <c r="HI9" i="83"/>
  <c r="HH9" i="83"/>
  <c r="HJ1" i="83"/>
  <c r="HI1" i="83"/>
  <c r="HD1" i="83"/>
  <c r="HH1" i="83" s="1"/>
  <c r="HC110" i="83"/>
  <c r="HB110" i="83"/>
  <c r="HA110" i="83"/>
  <c r="HC109" i="83"/>
  <c r="HB109" i="83"/>
  <c r="HA109" i="83"/>
  <c r="HC108" i="83"/>
  <c r="HB108" i="83"/>
  <c r="HA108" i="83"/>
  <c r="HC107" i="83"/>
  <c r="HB107" i="83"/>
  <c r="HA107" i="83"/>
  <c r="HC106" i="83"/>
  <c r="HB106" i="83"/>
  <c r="HA106" i="83"/>
  <c r="HC105" i="83"/>
  <c r="HB105" i="83"/>
  <c r="HA105" i="83"/>
  <c r="HC104" i="83"/>
  <c r="HB104" i="83"/>
  <c r="HA104" i="83"/>
  <c r="HC103" i="83"/>
  <c r="HB103" i="83"/>
  <c r="HA103" i="83"/>
  <c r="HC102" i="83"/>
  <c r="HB102" i="83"/>
  <c r="HA102" i="83"/>
  <c r="HC101" i="83"/>
  <c r="HB101" i="83"/>
  <c r="HA101" i="83"/>
  <c r="HC100" i="83"/>
  <c r="HB100" i="83"/>
  <c r="HA100" i="83"/>
  <c r="HC99" i="83"/>
  <c r="HB99" i="83"/>
  <c r="HA99" i="83"/>
  <c r="HC98" i="83"/>
  <c r="HB98" i="83"/>
  <c r="HA98" i="83"/>
  <c r="HC97" i="83"/>
  <c r="HB97" i="83"/>
  <c r="HA97" i="83"/>
  <c r="HC96" i="83"/>
  <c r="HB96" i="83"/>
  <c r="HA96" i="83"/>
  <c r="HC95" i="83"/>
  <c r="HB95" i="83"/>
  <c r="HA95" i="83"/>
  <c r="HC94" i="83"/>
  <c r="HB94" i="83"/>
  <c r="HA94" i="83"/>
  <c r="HC93" i="83"/>
  <c r="HB93" i="83"/>
  <c r="HA93" i="83"/>
  <c r="HC92" i="83"/>
  <c r="HB92" i="83"/>
  <c r="HA92" i="83"/>
  <c r="HC91" i="83"/>
  <c r="HB91" i="83"/>
  <c r="HA91" i="83"/>
  <c r="HC90" i="83"/>
  <c r="HB90" i="83"/>
  <c r="HA90" i="83"/>
  <c r="HC89" i="83"/>
  <c r="HB89" i="83"/>
  <c r="HA89" i="83"/>
  <c r="HC88" i="83"/>
  <c r="HB88" i="83"/>
  <c r="HA88" i="83"/>
  <c r="HC87" i="83"/>
  <c r="HB87" i="83"/>
  <c r="HA87" i="83"/>
  <c r="HC86" i="83"/>
  <c r="HB86" i="83"/>
  <c r="HA86" i="83"/>
  <c r="HC85" i="83"/>
  <c r="HB85" i="83"/>
  <c r="HA85" i="83"/>
  <c r="HC84" i="83"/>
  <c r="HB84" i="83"/>
  <c r="HA84" i="83"/>
  <c r="HC83" i="83"/>
  <c r="HB83" i="83"/>
  <c r="HA83" i="83"/>
  <c r="HC82" i="83"/>
  <c r="HB82" i="83"/>
  <c r="HA82" i="83"/>
  <c r="HC81" i="83"/>
  <c r="HB81" i="83"/>
  <c r="HA81" i="83"/>
  <c r="HC80" i="83"/>
  <c r="HB80" i="83"/>
  <c r="HA80" i="83"/>
  <c r="HC79" i="83"/>
  <c r="HB79" i="83"/>
  <c r="HA79" i="83"/>
  <c r="HC78" i="83"/>
  <c r="HB78" i="83"/>
  <c r="HA78" i="83"/>
  <c r="HC77" i="83"/>
  <c r="HB77" i="83"/>
  <c r="HA77" i="83"/>
  <c r="HC76" i="83"/>
  <c r="HB76" i="83"/>
  <c r="HA76" i="83"/>
  <c r="HC11" i="83"/>
  <c r="HB11" i="83"/>
  <c r="HA11" i="83"/>
  <c r="HC9" i="83"/>
  <c r="HB9" i="83"/>
  <c r="HA9" i="83"/>
  <c r="HB1" i="83"/>
  <c r="HA1" i="83"/>
  <c r="GW1" i="83"/>
  <c r="HC1" i="83" s="1"/>
  <c r="GV110" i="83"/>
  <c r="GU110" i="83"/>
  <c r="GT110" i="83"/>
  <c r="GV109" i="83"/>
  <c r="GU109" i="83"/>
  <c r="GT109" i="83"/>
  <c r="GV108" i="83"/>
  <c r="GU108" i="83"/>
  <c r="GT108" i="83"/>
  <c r="GV107" i="83"/>
  <c r="GU107" i="83"/>
  <c r="GT107" i="83"/>
  <c r="GV106" i="83"/>
  <c r="GU106" i="83"/>
  <c r="GT106" i="83"/>
  <c r="GV105" i="83"/>
  <c r="GU105" i="83"/>
  <c r="GT105" i="83"/>
  <c r="GV104" i="83"/>
  <c r="GU104" i="83"/>
  <c r="GT104" i="83"/>
  <c r="GV103" i="83"/>
  <c r="GU103" i="83"/>
  <c r="GT103" i="83"/>
  <c r="GV102" i="83"/>
  <c r="GU102" i="83"/>
  <c r="GT102" i="83"/>
  <c r="GV101" i="83"/>
  <c r="GU101" i="83"/>
  <c r="GT101" i="83"/>
  <c r="GV100" i="83"/>
  <c r="GU100" i="83"/>
  <c r="GT100" i="83"/>
  <c r="GV99" i="83"/>
  <c r="GU99" i="83"/>
  <c r="GT99" i="83"/>
  <c r="GV98" i="83"/>
  <c r="GU98" i="83"/>
  <c r="GT98" i="83"/>
  <c r="GV97" i="83"/>
  <c r="GU97" i="83"/>
  <c r="GT97" i="83"/>
  <c r="GV96" i="83"/>
  <c r="GU96" i="83"/>
  <c r="GT96" i="83"/>
  <c r="GV95" i="83"/>
  <c r="GU95" i="83"/>
  <c r="GT95" i="83"/>
  <c r="GV94" i="83"/>
  <c r="GU94" i="83"/>
  <c r="GT94" i="83"/>
  <c r="GV93" i="83"/>
  <c r="GU93" i="83"/>
  <c r="GT93" i="83"/>
  <c r="GV92" i="83"/>
  <c r="GU92" i="83"/>
  <c r="GT92" i="83"/>
  <c r="GV91" i="83"/>
  <c r="GU91" i="83"/>
  <c r="GT91" i="83"/>
  <c r="GV90" i="83"/>
  <c r="GU90" i="83"/>
  <c r="GT90" i="83"/>
  <c r="GV89" i="83"/>
  <c r="GU89" i="83"/>
  <c r="GT89" i="83"/>
  <c r="GV88" i="83"/>
  <c r="GU88" i="83"/>
  <c r="GT88" i="83"/>
  <c r="GV87" i="83"/>
  <c r="GU87" i="83"/>
  <c r="GT87" i="83"/>
  <c r="GV86" i="83"/>
  <c r="GU86" i="83"/>
  <c r="GT86" i="83"/>
  <c r="GV85" i="83"/>
  <c r="GU85" i="83"/>
  <c r="GT85" i="83"/>
  <c r="GV84" i="83"/>
  <c r="GU84" i="83"/>
  <c r="GT84" i="83"/>
  <c r="GV83" i="83"/>
  <c r="GU83" i="83"/>
  <c r="GT83" i="83"/>
  <c r="GV82" i="83"/>
  <c r="GU82" i="83"/>
  <c r="GT82" i="83"/>
  <c r="GV81" i="83"/>
  <c r="GU81" i="83"/>
  <c r="GT81" i="83"/>
  <c r="GV80" i="83"/>
  <c r="GU80" i="83"/>
  <c r="GT80" i="83"/>
  <c r="GV79" i="83"/>
  <c r="GU79" i="83"/>
  <c r="GT79" i="83"/>
  <c r="GV78" i="83"/>
  <c r="GU78" i="83"/>
  <c r="GT78" i="83"/>
  <c r="GV77" i="83"/>
  <c r="GU77" i="83"/>
  <c r="GT77" i="83"/>
  <c r="GV76" i="83"/>
  <c r="GU76" i="83"/>
  <c r="GT76" i="83"/>
  <c r="GV75" i="83"/>
  <c r="GU75" i="83"/>
  <c r="GT75" i="83"/>
  <c r="GV74" i="83"/>
  <c r="GU74" i="83"/>
  <c r="GT74" i="83"/>
  <c r="GV73" i="83"/>
  <c r="GU73" i="83"/>
  <c r="GT73" i="83"/>
  <c r="GV72" i="83"/>
  <c r="GU72" i="83"/>
  <c r="GT72" i="83"/>
  <c r="GV71" i="83"/>
  <c r="GU71" i="83"/>
  <c r="GT71" i="83"/>
  <c r="GV70" i="83"/>
  <c r="GU70" i="83"/>
  <c r="GT70" i="83"/>
  <c r="GV69" i="83"/>
  <c r="GU69" i="83"/>
  <c r="GT69" i="83"/>
  <c r="GV68" i="83"/>
  <c r="GU68" i="83"/>
  <c r="GT68" i="83"/>
  <c r="GV67" i="83"/>
  <c r="GU67" i="83"/>
  <c r="GT67" i="83"/>
  <c r="GV66" i="83"/>
  <c r="GU66" i="83"/>
  <c r="GT66" i="83"/>
  <c r="GV65" i="83"/>
  <c r="GU65" i="83"/>
  <c r="GT65" i="83"/>
  <c r="GV64" i="83"/>
  <c r="GU64" i="83"/>
  <c r="GT64" i="83"/>
  <c r="GV11" i="83"/>
  <c r="GU11" i="83"/>
  <c r="GT11" i="83"/>
  <c r="GV9" i="83"/>
  <c r="GU9" i="83"/>
  <c r="GT9" i="83"/>
  <c r="GT1" i="83"/>
  <c r="GP1" i="83"/>
  <c r="GO110" i="83"/>
  <c r="GN110" i="83"/>
  <c r="GM110" i="83"/>
  <c r="GO109" i="83"/>
  <c r="GN109" i="83"/>
  <c r="GM109" i="83"/>
  <c r="GO108" i="83"/>
  <c r="GN108" i="83"/>
  <c r="GM108" i="83"/>
  <c r="GO107" i="83"/>
  <c r="GN107" i="83"/>
  <c r="GM107" i="83"/>
  <c r="GO106" i="83"/>
  <c r="GN106" i="83"/>
  <c r="GM106" i="83"/>
  <c r="GO105" i="83"/>
  <c r="GN105" i="83"/>
  <c r="GM105" i="83"/>
  <c r="GO104" i="83"/>
  <c r="GN104" i="83"/>
  <c r="GM104" i="83"/>
  <c r="GO103" i="83"/>
  <c r="GN103" i="83"/>
  <c r="GM103" i="83"/>
  <c r="GO102" i="83"/>
  <c r="GN102" i="83"/>
  <c r="GM102" i="83"/>
  <c r="GO101" i="83"/>
  <c r="GN101" i="83"/>
  <c r="GM101" i="83"/>
  <c r="GO100" i="83"/>
  <c r="GN100" i="83"/>
  <c r="GM100" i="83"/>
  <c r="GO99" i="83"/>
  <c r="GN99" i="83"/>
  <c r="GM99" i="83"/>
  <c r="GO98" i="83"/>
  <c r="GN98" i="83"/>
  <c r="GM98" i="83"/>
  <c r="GO97" i="83"/>
  <c r="GN97" i="83"/>
  <c r="GM97" i="83"/>
  <c r="GO96" i="83"/>
  <c r="GN96" i="83"/>
  <c r="GM96" i="83"/>
  <c r="GO95" i="83"/>
  <c r="GN95" i="83"/>
  <c r="GM95" i="83"/>
  <c r="GO94" i="83"/>
  <c r="GN94" i="83"/>
  <c r="GM94" i="83"/>
  <c r="GO93" i="83"/>
  <c r="GN93" i="83"/>
  <c r="GM93" i="83"/>
  <c r="GO92" i="83"/>
  <c r="GN92" i="83"/>
  <c r="GM92" i="83"/>
  <c r="GO91" i="83"/>
  <c r="GN91" i="83"/>
  <c r="GM91" i="83"/>
  <c r="GO90" i="83"/>
  <c r="GN90" i="83"/>
  <c r="GM90" i="83"/>
  <c r="GO89" i="83"/>
  <c r="GN89" i="83"/>
  <c r="GM89" i="83"/>
  <c r="GO88" i="83"/>
  <c r="GN88" i="83"/>
  <c r="GM88" i="83"/>
  <c r="GO87" i="83"/>
  <c r="GN87" i="83"/>
  <c r="GM87" i="83"/>
  <c r="GO86" i="83"/>
  <c r="GN86" i="83"/>
  <c r="GM86" i="83"/>
  <c r="GO85" i="83"/>
  <c r="GN85" i="83"/>
  <c r="GM85" i="83"/>
  <c r="GO84" i="83"/>
  <c r="GN84" i="83"/>
  <c r="GM84" i="83"/>
  <c r="GO83" i="83"/>
  <c r="GN83" i="83"/>
  <c r="GM83" i="83"/>
  <c r="GO82" i="83"/>
  <c r="GN82" i="83"/>
  <c r="GM82" i="83"/>
  <c r="GO81" i="83"/>
  <c r="GN81" i="83"/>
  <c r="GM81" i="83"/>
  <c r="GO80" i="83"/>
  <c r="GN80" i="83"/>
  <c r="GM80" i="83"/>
  <c r="GO79" i="83"/>
  <c r="GN79" i="83"/>
  <c r="GM79" i="83"/>
  <c r="GO78" i="83"/>
  <c r="GN78" i="83"/>
  <c r="GM78" i="83"/>
  <c r="GO77" i="83"/>
  <c r="GN77" i="83"/>
  <c r="GM77" i="83"/>
  <c r="GO76" i="83"/>
  <c r="GN76" i="83"/>
  <c r="GM76" i="83"/>
  <c r="GO75" i="83"/>
  <c r="GN75" i="83"/>
  <c r="GM75" i="83"/>
  <c r="GO74" i="83"/>
  <c r="GN74" i="83"/>
  <c r="GM74" i="83"/>
  <c r="GO73" i="83"/>
  <c r="GN73" i="83"/>
  <c r="GM73" i="83"/>
  <c r="GO72" i="83"/>
  <c r="GN72" i="83"/>
  <c r="GM72" i="83"/>
  <c r="GO71" i="83"/>
  <c r="GN71" i="83"/>
  <c r="GM71" i="83"/>
  <c r="GO70" i="83"/>
  <c r="GN70" i="83"/>
  <c r="GM70" i="83"/>
  <c r="GO69" i="83"/>
  <c r="GN69" i="83"/>
  <c r="GM69" i="83"/>
  <c r="GO68" i="83"/>
  <c r="GN68" i="83"/>
  <c r="GM68" i="83"/>
  <c r="GO67" i="83"/>
  <c r="GN67" i="83"/>
  <c r="GM67" i="83"/>
  <c r="GO66" i="83"/>
  <c r="GN66" i="83"/>
  <c r="GM66" i="83"/>
  <c r="GO65" i="83"/>
  <c r="GN65" i="83"/>
  <c r="GM65" i="83"/>
  <c r="GO64" i="83"/>
  <c r="GN64" i="83"/>
  <c r="GM64" i="83"/>
  <c r="GO63" i="83"/>
  <c r="GN63" i="83"/>
  <c r="GM63" i="83"/>
  <c r="GO62" i="83"/>
  <c r="GN62" i="83"/>
  <c r="GM62" i="83"/>
  <c r="GO61" i="83"/>
  <c r="GN61" i="83"/>
  <c r="GM61" i="83"/>
  <c r="GO60" i="83"/>
  <c r="GN60" i="83"/>
  <c r="GM60" i="83"/>
  <c r="GO59" i="83"/>
  <c r="GN59" i="83"/>
  <c r="GM59" i="83"/>
  <c r="GO58" i="83"/>
  <c r="GN58" i="83"/>
  <c r="GM58" i="83"/>
  <c r="GO57" i="83"/>
  <c r="GN57" i="83"/>
  <c r="GM57" i="83"/>
  <c r="GO56" i="83"/>
  <c r="GN56" i="83"/>
  <c r="GM56" i="83"/>
  <c r="GO55" i="83"/>
  <c r="GN55" i="83"/>
  <c r="GM55" i="83"/>
  <c r="GO54" i="83"/>
  <c r="GN54" i="83"/>
  <c r="GM54" i="83"/>
  <c r="GO53" i="83"/>
  <c r="GN53" i="83"/>
  <c r="GM53" i="83"/>
  <c r="GO52" i="83"/>
  <c r="GN52" i="83"/>
  <c r="GM52" i="83"/>
  <c r="GO51" i="83"/>
  <c r="GN51" i="83"/>
  <c r="GM51" i="83"/>
  <c r="GO50" i="83"/>
  <c r="GN50" i="83"/>
  <c r="GM50" i="83"/>
  <c r="GO11" i="83"/>
  <c r="GN11" i="83"/>
  <c r="GM11" i="83"/>
  <c r="GO9" i="83"/>
  <c r="GN9" i="83"/>
  <c r="GM9" i="83"/>
  <c r="GN1" i="83"/>
  <c r="GM1" i="83"/>
  <c r="GI1" i="83"/>
  <c r="GO1" i="83" s="1"/>
  <c r="GH110" i="83"/>
  <c r="GG110" i="83"/>
  <c r="GF110" i="83"/>
  <c r="GH109" i="83"/>
  <c r="GG109" i="83"/>
  <c r="GF109" i="83"/>
  <c r="GH108" i="83"/>
  <c r="GG108" i="83"/>
  <c r="GF108" i="83"/>
  <c r="GH107" i="83"/>
  <c r="GG107" i="83"/>
  <c r="GF107" i="83"/>
  <c r="GH106" i="83"/>
  <c r="GG106" i="83"/>
  <c r="GF106" i="83"/>
  <c r="GH105" i="83"/>
  <c r="GG105" i="83"/>
  <c r="GF105" i="83"/>
  <c r="GH104" i="83"/>
  <c r="GG104" i="83"/>
  <c r="GF104" i="83"/>
  <c r="GH103" i="83"/>
  <c r="GG103" i="83"/>
  <c r="GF103" i="83"/>
  <c r="GH102" i="83"/>
  <c r="GG102" i="83"/>
  <c r="GF102" i="83"/>
  <c r="GH101" i="83"/>
  <c r="GG101" i="83"/>
  <c r="GF101" i="83"/>
  <c r="GH100" i="83"/>
  <c r="GG100" i="83"/>
  <c r="GF100" i="83"/>
  <c r="GH99" i="83"/>
  <c r="GG99" i="83"/>
  <c r="GF99" i="83"/>
  <c r="GH98" i="83"/>
  <c r="GG98" i="83"/>
  <c r="GF98" i="83"/>
  <c r="GH97" i="83"/>
  <c r="GG97" i="83"/>
  <c r="GF97" i="83"/>
  <c r="GH96" i="83"/>
  <c r="GG96" i="83"/>
  <c r="GF96" i="83"/>
  <c r="GH95" i="83"/>
  <c r="GG95" i="83"/>
  <c r="GF95" i="83"/>
  <c r="GH94" i="83"/>
  <c r="GG94" i="83"/>
  <c r="GF94" i="83"/>
  <c r="GH93" i="83"/>
  <c r="GG93" i="83"/>
  <c r="GF93" i="83"/>
  <c r="GH92" i="83"/>
  <c r="GG92" i="83"/>
  <c r="GF92" i="83"/>
  <c r="GH91" i="83"/>
  <c r="GG91" i="83"/>
  <c r="GF91" i="83"/>
  <c r="GH90" i="83"/>
  <c r="GG90" i="83"/>
  <c r="GF90" i="83"/>
  <c r="GH89" i="83"/>
  <c r="GG89" i="83"/>
  <c r="GF89" i="83"/>
  <c r="GH88" i="83"/>
  <c r="GG88" i="83"/>
  <c r="GF88" i="83"/>
  <c r="GH87" i="83"/>
  <c r="GG87" i="83"/>
  <c r="GF87" i="83"/>
  <c r="GH86" i="83"/>
  <c r="GG86" i="83"/>
  <c r="GF86" i="83"/>
  <c r="GH85" i="83"/>
  <c r="GG85" i="83"/>
  <c r="GF85" i="83"/>
  <c r="GH84" i="83"/>
  <c r="GG84" i="83"/>
  <c r="GF84" i="83"/>
  <c r="GH83" i="83"/>
  <c r="GG83" i="83"/>
  <c r="GF83" i="83"/>
  <c r="GH82" i="83"/>
  <c r="GG82" i="83"/>
  <c r="GF82" i="83"/>
  <c r="GH81" i="83"/>
  <c r="GG81" i="83"/>
  <c r="GF81" i="83"/>
  <c r="GH80" i="83"/>
  <c r="GG80" i="83"/>
  <c r="GF80" i="83"/>
  <c r="GH79" i="83"/>
  <c r="GG79" i="83"/>
  <c r="GF79" i="83"/>
  <c r="GH78" i="83"/>
  <c r="GG78" i="83"/>
  <c r="GF78" i="83"/>
  <c r="GH77" i="83"/>
  <c r="GG77" i="83"/>
  <c r="GF77" i="83"/>
  <c r="GH76" i="83"/>
  <c r="GG76" i="83"/>
  <c r="GF76" i="83"/>
  <c r="GH75" i="83"/>
  <c r="GG75" i="83"/>
  <c r="GF75" i="83"/>
  <c r="GH74" i="83"/>
  <c r="GG74" i="83"/>
  <c r="GF74" i="83"/>
  <c r="GH73" i="83"/>
  <c r="GG73" i="83"/>
  <c r="GF73" i="83"/>
  <c r="GH72" i="83"/>
  <c r="GG72" i="83"/>
  <c r="GF72" i="83"/>
  <c r="GH71" i="83"/>
  <c r="GG71" i="83"/>
  <c r="GF71" i="83"/>
  <c r="GH70" i="83"/>
  <c r="GG70" i="83"/>
  <c r="GF70" i="83"/>
  <c r="GH69" i="83"/>
  <c r="GG69" i="83"/>
  <c r="GF69" i="83"/>
  <c r="GH68" i="83"/>
  <c r="GG68" i="83"/>
  <c r="GF68" i="83"/>
  <c r="GH67" i="83"/>
  <c r="GG67" i="83"/>
  <c r="GF67" i="83"/>
  <c r="GH66" i="83"/>
  <c r="GG66" i="83"/>
  <c r="GF66" i="83"/>
  <c r="GH65" i="83"/>
  <c r="GG65" i="83"/>
  <c r="GF65" i="83"/>
  <c r="GH64" i="83"/>
  <c r="GG64" i="83"/>
  <c r="GF64" i="83"/>
  <c r="GH63" i="83"/>
  <c r="GG63" i="83"/>
  <c r="GF63" i="83"/>
  <c r="GH62" i="83"/>
  <c r="GG62" i="83"/>
  <c r="GF62" i="83"/>
  <c r="GH61" i="83"/>
  <c r="GG61" i="83"/>
  <c r="GF61" i="83"/>
  <c r="GH60" i="83"/>
  <c r="GG60" i="83"/>
  <c r="GF60" i="83"/>
  <c r="GH59" i="83"/>
  <c r="GG59" i="83"/>
  <c r="GF59" i="83"/>
  <c r="GH58" i="83"/>
  <c r="GG58" i="83"/>
  <c r="GF58" i="83"/>
  <c r="GH11" i="83"/>
  <c r="GG11" i="83"/>
  <c r="GF11" i="83"/>
  <c r="GH9" i="83"/>
  <c r="GG9" i="83"/>
  <c r="GF9" i="83"/>
  <c r="GH1" i="83"/>
  <c r="GG1" i="83"/>
  <c r="GB1" i="83"/>
  <c r="GF1" i="83" s="1"/>
  <c r="GA110" i="83"/>
  <c r="FZ110" i="83"/>
  <c r="FY110" i="83"/>
  <c r="GA109" i="83"/>
  <c r="FZ109" i="83"/>
  <c r="FY109" i="83"/>
  <c r="GA108" i="83"/>
  <c r="FZ108" i="83"/>
  <c r="FY108" i="83"/>
  <c r="GA107" i="83"/>
  <c r="FZ107" i="83"/>
  <c r="FY107" i="83"/>
  <c r="GA106" i="83"/>
  <c r="FZ106" i="83"/>
  <c r="FY106" i="83"/>
  <c r="GA105" i="83"/>
  <c r="FZ105" i="83"/>
  <c r="FY105" i="83"/>
  <c r="GA104" i="83"/>
  <c r="FZ104" i="83"/>
  <c r="FY104" i="83"/>
  <c r="GA103" i="83"/>
  <c r="FZ103" i="83"/>
  <c r="FY103" i="83"/>
  <c r="GA102" i="83"/>
  <c r="FZ102" i="83"/>
  <c r="FY102" i="83"/>
  <c r="GA101" i="83"/>
  <c r="FZ101" i="83"/>
  <c r="FY101" i="83"/>
  <c r="GA100" i="83"/>
  <c r="FZ100" i="83"/>
  <c r="FY100" i="83"/>
  <c r="GA99" i="83"/>
  <c r="FZ99" i="83"/>
  <c r="FY99" i="83"/>
  <c r="GA98" i="83"/>
  <c r="FZ98" i="83"/>
  <c r="FY98" i="83"/>
  <c r="GA97" i="83"/>
  <c r="FZ97" i="83"/>
  <c r="FY97" i="83"/>
  <c r="GA96" i="83"/>
  <c r="FZ96" i="83"/>
  <c r="FY96" i="83"/>
  <c r="GA95" i="83"/>
  <c r="FZ95" i="83"/>
  <c r="FY95" i="83"/>
  <c r="GA94" i="83"/>
  <c r="FZ94" i="83"/>
  <c r="FY94" i="83"/>
  <c r="GA93" i="83"/>
  <c r="FZ93" i="83"/>
  <c r="FY93" i="83"/>
  <c r="GA92" i="83"/>
  <c r="FZ92" i="83"/>
  <c r="FY92" i="83"/>
  <c r="GA91" i="83"/>
  <c r="FZ91" i="83"/>
  <c r="FY91" i="83"/>
  <c r="GA90" i="83"/>
  <c r="FZ90" i="83"/>
  <c r="FY90" i="83"/>
  <c r="GA89" i="83"/>
  <c r="FZ89" i="83"/>
  <c r="FY89" i="83"/>
  <c r="GA88" i="83"/>
  <c r="FZ88" i="83"/>
  <c r="FY88" i="83"/>
  <c r="GA87" i="83"/>
  <c r="FZ87" i="83"/>
  <c r="FY87" i="83"/>
  <c r="GA86" i="83"/>
  <c r="FZ86" i="83"/>
  <c r="FY86" i="83"/>
  <c r="GA85" i="83"/>
  <c r="FZ85" i="83"/>
  <c r="FY85" i="83"/>
  <c r="GA84" i="83"/>
  <c r="FZ84" i="83"/>
  <c r="FY84" i="83"/>
  <c r="GA83" i="83"/>
  <c r="FZ83" i="83"/>
  <c r="FY83" i="83"/>
  <c r="GA82" i="83"/>
  <c r="FZ82" i="83"/>
  <c r="FY82" i="83"/>
  <c r="GA81" i="83"/>
  <c r="FZ81" i="83"/>
  <c r="FY81" i="83"/>
  <c r="GA80" i="83"/>
  <c r="FZ80" i="83"/>
  <c r="FY80" i="83"/>
  <c r="GA79" i="83"/>
  <c r="FZ79" i="83"/>
  <c r="FY79" i="83"/>
  <c r="GA78" i="83"/>
  <c r="FZ78" i="83"/>
  <c r="FY78" i="83"/>
  <c r="GA77" i="83"/>
  <c r="FZ77" i="83"/>
  <c r="FY77" i="83"/>
  <c r="GA76" i="83"/>
  <c r="FZ76" i="83"/>
  <c r="FY76" i="83"/>
  <c r="GA75" i="83"/>
  <c r="FZ75" i="83"/>
  <c r="FY75" i="83"/>
  <c r="GA74" i="83"/>
  <c r="FZ74" i="83"/>
  <c r="FY74" i="83"/>
  <c r="GA73" i="83"/>
  <c r="FZ73" i="83"/>
  <c r="FY73" i="83"/>
  <c r="GA72" i="83"/>
  <c r="FZ72" i="83"/>
  <c r="FY72" i="83"/>
  <c r="GA71" i="83"/>
  <c r="FZ71" i="83"/>
  <c r="FY71" i="83"/>
  <c r="GA70" i="83"/>
  <c r="FZ70" i="83"/>
  <c r="FY70" i="83"/>
  <c r="GA69" i="83"/>
  <c r="FZ69" i="83"/>
  <c r="FY69" i="83"/>
  <c r="GA68" i="83"/>
  <c r="FZ68" i="83"/>
  <c r="FY68" i="83"/>
  <c r="GA67" i="83"/>
  <c r="FZ67" i="83"/>
  <c r="FY67" i="83"/>
  <c r="GA66" i="83"/>
  <c r="FZ66" i="83"/>
  <c r="FY66" i="83"/>
  <c r="GA65" i="83"/>
  <c r="FZ65" i="83"/>
  <c r="FY65" i="83"/>
  <c r="GA64" i="83"/>
  <c r="FZ64" i="83"/>
  <c r="FY64" i="83"/>
  <c r="GA63" i="83"/>
  <c r="FZ63" i="83"/>
  <c r="FY63" i="83"/>
  <c r="GA62" i="83"/>
  <c r="FZ62" i="83"/>
  <c r="FY62" i="83"/>
  <c r="GA61" i="83"/>
  <c r="FZ61" i="83"/>
  <c r="FY61" i="83"/>
  <c r="GA60" i="83"/>
  <c r="FZ60" i="83"/>
  <c r="FY60" i="83"/>
  <c r="GA59" i="83"/>
  <c r="FZ59" i="83"/>
  <c r="FY59" i="83"/>
  <c r="GA58" i="83"/>
  <c r="FZ58" i="83"/>
  <c r="FY58" i="83"/>
  <c r="GA57" i="83"/>
  <c r="FZ57" i="83"/>
  <c r="FY57" i="83"/>
  <c r="GA56" i="83"/>
  <c r="FZ56" i="83"/>
  <c r="FY56" i="83"/>
  <c r="GA55" i="83"/>
  <c r="FZ55" i="83"/>
  <c r="FY55" i="83"/>
  <c r="GA11" i="83"/>
  <c r="FZ11" i="83"/>
  <c r="FY11" i="83"/>
  <c r="GA9" i="83"/>
  <c r="FZ9" i="83"/>
  <c r="FY9" i="83"/>
  <c r="FY1" i="83"/>
  <c r="FU1" i="83"/>
  <c r="FT110" i="83"/>
  <c r="FS110" i="83"/>
  <c r="FR110" i="83"/>
  <c r="FT109" i="83"/>
  <c r="FS109" i="83"/>
  <c r="FR109" i="83"/>
  <c r="FT108" i="83"/>
  <c r="FS108" i="83"/>
  <c r="FR108" i="83"/>
  <c r="FT107" i="83"/>
  <c r="FS107" i="83"/>
  <c r="FR107" i="83"/>
  <c r="FT106" i="83"/>
  <c r="FS106" i="83"/>
  <c r="FR106" i="83"/>
  <c r="FT105" i="83"/>
  <c r="FS105" i="83"/>
  <c r="FR105" i="83"/>
  <c r="FT104" i="83"/>
  <c r="FS104" i="83"/>
  <c r="FR104" i="83"/>
  <c r="FT103" i="83"/>
  <c r="FS103" i="83"/>
  <c r="FR103" i="83"/>
  <c r="FT102" i="83"/>
  <c r="FS102" i="83"/>
  <c r="FR102" i="83"/>
  <c r="FT101" i="83"/>
  <c r="FS101" i="83"/>
  <c r="FR101" i="83"/>
  <c r="FT100" i="83"/>
  <c r="FS100" i="83"/>
  <c r="FR100" i="83"/>
  <c r="FT99" i="83"/>
  <c r="FS99" i="83"/>
  <c r="FR99" i="83"/>
  <c r="FT98" i="83"/>
  <c r="FS98" i="83"/>
  <c r="FR98" i="83"/>
  <c r="FT97" i="83"/>
  <c r="FS97" i="83"/>
  <c r="FR97" i="83"/>
  <c r="FT96" i="83"/>
  <c r="FS96" i="83"/>
  <c r="FR96" i="83"/>
  <c r="FT95" i="83"/>
  <c r="FS95" i="83"/>
  <c r="FR95" i="83"/>
  <c r="FT94" i="83"/>
  <c r="FS94" i="83"/>
  <c r="FR94" i="83"/>
  <c r="FT93" i="83"/>
  <c r="FS93" i="83"/>
  <c r="FR93" i="83"/>
  <c r="FT92" i="83"/>
  <c r="FS92" i="83"/>
  <c r="FR92" i="83"/>
  <c r="FT91" i="83"/>
  <c r="FS91" i="83"/>
  <c r="FR91" i="83"/>
  <c r="FT90" i="83"/>
  <c r="FS90" i="83"/>
  <c r="FR90" i="83"/>
  <c r="FT89" i="83"/>
  <c r="FS89" i="83"/>
  <c r="FR89" i="83"/>
  <c r="FT88" i="83"/>
  <c r="FS88" i="83"/>
  <c r="FR88" i="83"/>
  <c r="FT87" i="83"/>
  <c r="FS87" i="83"/>
  <c r="FR87" i="83"/>
  <c r="FT86" i="83"/>
  <c r="FS86" i="83"/>
  <c r="FR86" i="83"/>
  <c r="FT85" i="83"/>
  <c r="FS85" i="83"/>
  <c r="FR85" i="83"/>
  <c r="FT84" i="83"/>
  <c r="FS84" i="83"/>
  <c r="FR84" i="83"/>
  <c r="FT83" i="83"/>
  <c r="FS83" i="83"/>
  <c r="FR83" i="83"/>
  <c r="FT82" i="83"/>
  <c r="FS82" i="83"/>
  <c r="FR82" i="83"/>
  <c r="FT81" i="83"/>
  <c r="FS81" i="83"/>
  <c r="FR81" i="83"/>
  <c r="FT80" i="83"/>
  <c r="FS80" i="83"/>
  <c r="FR80" i="83"/>
  <c r="FT79" i="83"/>
  <c r="FS79" i="83"/>
  <c r="FR79" i="83"/>
  <c r="FT78" i="83"/>
  <c r="FS78" i="83"/>
  <c r="FR78" i="83"/>
  <c r="FT77" i="83"/>
  <c r="FS77" i="83"/>
  <c r="FR77" i="83"/>
  <c r="FT76" i="83"/>
  <c r="FS76" i="83"/>
  <c r="FR76" i="83"/>
  <c r="FT75" i="83"/>
  <c r="FS75" i="83"/>
  <c r="FR75" i="83"/>
  <c r="FT74" i="83"/>
  <c r="FS74" i="83"/>
  <c r="FR74" i="83"/>
  <c r="FT73" i="83"/>
  <c r="FS73" i="83"/>
  <c r="FR73" i="83"/>
  <c r="FT72" i="83"/>
  <c r="FS72" i="83"/>
  <c r="FR72" i="83"/>
  <c r="FT71" i="83"/>
  <c r="FS71" i="83"/>
  <c r="FR71" i="83"/>
  <c r="FT70" i="83"/>
  <c r="FS70" i="83"/>
  <c r="FR70" i="83"/>
  <c r="FT69" i="83"/>
  <c r="FS69" i="83"/>
  <c r="FR69" i="83"/>
  <c r="FT68" i="83"/>
  <c r="FS68" i="83"/>
  <c r="FR68" i="83"/>
  <c r="FT11" i="83"/>
  <c r="FS11" i="83"/>
  <c r="FR11" i="83"/>
  <c r="FT9" i="83"/>
  <c r="FS9" i="83"/>
  <c r="FR9" i="83"/>
  <c r="FT1" i="83"/>
  <c r="FN1" i="83"/>
  <c r="FM110" i="83"/>
  <c r="FL110" i="83"/>
  <c r="FK110" i="83"/>
  <c r="FM109" i="83"/>
  <c r="FL109" i="83"/>
  <c r="FK109" i="83"/>
  <c r="FM108" i="83"/>
  <c r="FL108" i="83"/>
  <c r="FK108" i="83"/>
  <c r="FM107" i="83"/>
  <c r="FL107" i="83"/>
  <c r="FK107" i="83"/>
  <c r="FM106" i="83"/>
  <c r="FL106" i="83"/>
  <c r="FK106" i="83"/>
  <c r="FM105" i="83"/>
  <c r="FL105" i="83"/>
  <c r="FK105" i="83"/>
  <c r="FM104" i="83"/>
  <c r="FL104" i="83"/>
  <c r="FK104" i="83"/>
  <c r="FM103" i="83"/>
  <c r="FL103" i="83"/>
  <c r="FK103" i="83"/>
  <c r="FM102" i="83"/>
  <c r="FL102" i="83"/>
  <c r="FK102" i="83"/>
  <c r="FM101" i="83"/>
  <c r="FL101" i="83"/>
  <c r="FK101" i="83"/>
  <c r="FM100" i="83"/>
  <c r="FL100" i="83"/>
  <c r="FK100" i="83"/>
  <c r="FM99" i="83"/>
  <c r="FL99" i="83"/>
  <c r="FK99" i="83"/>
  <c r="FM98" i="83"/>
  <c r="FL98" i="83"/>
  <c r="FK98" i="83"/>
  <c r="FM97" i="83"/>
  <c r="FL97" i="83"/>
  <c r="FK97" i="83"/>
  <c r="FM96" i="83"/>
  <c r="FL96" i="83"/>
  <c r="FK96" i="83"/>
  <c r="FM95" i="83"/>
  <c r="FL95" i="83"/>
  <c r="FK95" i="83"/>
  <c r="FM94" i="83"/>
  <c r="FL94" i="83"/>
  <c r="FK94" i="83"/>
  <c r="FM93" i="83"/>
  <c r="FL93" i="83"/>
  <c r="FK93" i="83"/>
  <c r="FM92" i="83"/>
  <c r="FL92" i="83"/>
  <c r="FK92" i="83"/>
  <c r="FM91" i="83"/>
  <c r="FL91" i="83"/>
  <c r="FK91" i="83"/>
  <c r="FM90" i="83"/>
  <c r="FL90" i="83"/>
  <c r="FK90" i="83"/>
  <c r="FM89" i="83"/>
  <c r="FL89" i="83"/>
  <c r="FK89" i="83"/>
  <c r="FM88" i="83"/>
  <c r="FL88" i="83"/>
  <c r="FK88" i="83"/>
  <c r="FM87" i="83"/>
  <c r="FL87" i="83"/>
  <c r="FK87" i="83"/>
  <c r="FM86" i="83"/>
  <c r="FL86" i="83"/>
  <c r="FK86" i="83"/>
  <c r="FM85" i="83"/>
  <c r="FL85" i="83"/>
  <c r="FK85" i="83"/>
  <c r="FM84" i="83"/>
  <c r="FL84" i="83"/>
  <c r="FK84" i="83"/>
  <c r="FM83" i="83"/>
  <c r="FL83" i="83"/>
  <c r="FK83" i="83"/>
  <c r="FM82" i="83"/>
  <c r="FL82" i="83"/>
  <c r="FK82" i="83"/>
  <c r="FM81" i="83"/>
  <c r="FL81" i="83"/>
  <c r="FK81" i="83"/>
  <c r="FM80" i="83"/>
  <c r="FL80" i="83"/>
  <c r="FK80" i="83"/>
  <c r="FM79" i="83"/>
  <c r="FL79" i="83"/>
  <c r="FK79" i="83"/>
  <c r="FM78" i="83"/>
  <c r="FL78" i="83"/>
  <c r="FK78" i="83"/>
  <c r="FM77" i="83"/>
  <c r="FL77" i="83"/>
  <c r="FK77" i="83"/>
  <c r="FM76" i="83"/>
  <c r="FL76" i="83"/>
  <c r="FK76" i="83"/>
  <c r="FM75" i="83"/>
  <c r="FL75" i="83"/>
  <c r="FK75" i="83"/>
  <c r="FM11" i="83"/>
  <c r="FL11" i="83"/>
  <c r="FK11" i="83"/>
  <c r="FM9" i="83"/>
  <c r="FL9" i="83"/>
  <c r="FK9" i="83"/>
  <c r="FL1" i="83"/>
  <c r="FK1" i="83"/>
  <c r="FG1" i="83"/>
  <c r="FM1" i="83" s="1"/>
  <c r="FF110" i="83"/>
  <c r="FE110" i="83"/>
  <c r="FD110" i="83"/>
  <c r="FF109" i="83"/>
  <c r="FE109" i="83"/>
  <c r="FD109" i="83"/>
  <c r="FF108" i="83"/>
  <c r="FE108" i="83"/>
  <c r="FD108" i="83"/>
  <c r="FF107" i="83"/>
  <c r="FE107" i="83"/>
  <c r="FD107" i="83"/>
  <c r="FF106" i="83"/>
  <c r="FE106" i="83"/>
  <c r="FD106" i="83"/>
  <c r="FF105" i="83"/>
  <c r="FE105" i="83"/>
  <c r="FD105" i="83"/>
  <c r="FF104" i="83"/>
  <c r="FE104" i="83"/>
  <c r="FD104" i="83"/>
  <c r="FF103" i="83"/>
  <c r="FE103" i="83"/>
  <c r="FD103" i="83"/>
  <c r="FF102" i="83"/>
  <c r="FE102" i="83"/>
  <c r="FD102" i="83"/>
  <c r="FF101" i="83"/>
  <c r="FE101" i="83"/>
  <c r="FD101" i="83"/>
  <c r="FF100" i="83"/>
  <c r="FE100" i="83"/>
  <c r="FD100" i="83"/>
  <c r="FF99" i="83"/>
  <c r="FE99" i="83"/>
  <c r="FD99" i="83"/>
  <c r="FF98" i="83"/>
  <c r="FE98" i="83"/>
  <c r="FD98" i="83"/>
  <c r="FF97" i="83"/>
  <c r="FE97" i="83"/>
  <c r="FD97" i="83"/>
  <c r="FF96" i="83"/>
  <c r="FE96" i="83"/>
  <c r="FD96" i="83"/>
  <c r="FF95" i="83"/>
  <c r="FE95" i="83"/>
  <c r="FD95" i="83"/>
  <c r="FF94" i="83"/>
  <c r="FE94" i="83"/>
  <c r="FD94" i="83"/>
  <c r="FF93" i="83"/>
  <c r="FE93" i="83"/>
  <c r="FD93" i="83"/>
  <c r="FF92" i="83"/>
  <c r="FE92" i="83"/>
  <c r="FD92" i="83"/>
  <c r="FF91" i="83"/>
  <c r="FE91" i="83"/>
  <c r="FD91" i="83"/>
  <c r="FF90" i="83"/>
  <c r="FE90" i="83"/>
  <c r="FD90" i="83"/>
  <c r="FF89" i="83"/>
  <c r="FE89" i="83"/>
  <c r="FD89" i="83"/>
  <c r="FF88" i="83"/>
  <c r="FE88" i="83"/>
  <c r="FD88" i="83"/>
  <c r="FF87" i="83"/>
  <c r="FE87" i="83"/>
  <c r="FD87" i="83"/>
  <c r="FF86" i="83"/>
  <c r="FE86" i="83"/>
  <c r="FD86" i="83"/>
  <c r="FF85" i="83"/>
  <c r="FE85" i="83"/>
  <c r="FD85" i="83"/>
  <c r="FF84" i="83"/>
  <c r="FE84" i="83"/>
  <c r="FD84" i="83"/>
  <c r="FF83" i="83"/>
  <c r="FE83" i="83"/>
  <c r="FD83" i="83"/>
  <c r="FF82" i="83"/>
  <c r="FE82" i="83"/>
  <c r="FD82" i="83"/>
  <c r="FF81" i="83"/>
  <c r="FE81" i="83"/>
  <c r="FD81" i="83"/>
  <c r="FF80" i="83"/>
  <c r="FE80" i="83"/>
  <c r="FD80" i="83"/>
  <c r="FF79" i="83"/>
  <c r="FE79" i="83"/>
  <c r="FD79" i="83"/>
  <c r="FF78" i="83"/>
  <c r="FE78" i="83"/>
  <c r="FD78" i="83"/>
  <c r="FF77" i="83"/>
  <c r="FE77" i="83"/>
  <c r="FD77" i="83"/>
  <c r="FF76" i="83"/>
  <c r="FE76" i="83"/>
  <c r="FD76" i="83"/>
  <c r="FF75" i="83"/>
  <c r="FE75" i="83"/>
  <c r="FD75" i="83"/>
  <c r="FF74" i="83"/>
  <c r="FE74" i="83"/>
  <c r="FD74" i="83"/>
  <c r="FF73" i="83"/>
  <c r="FE73" i="83"/>
  <c r="FD73" i="83"/>
  <c r="FF72" i="83"/>
  <c r="FE72" i="83"/>
  <c r="FD72" i="83"/>
  <c r="FF71" i="83"/>
  <c r="FE71" i="83"/>
  <c r="FD71" i="83"/>
  <c r="FF70" i="83"/>
  <c r="FE70" i="83"/>
  <c r="FD70" i="83"/>
  <c r="FF69" i="83"/>
  <c r="FE69" i="83"/>
  <c r="FD69" i="83"/>
  <c r="FF68" i="83"/>
  <c r="FE68" i="83"/>
  <c r="FD68" i="83"/>
  <c r="FF11" i="83"/>
  <c r="FE11" i="83"/>
  <c r="FD11" i="83"/>
  <c r="FF9" i="83"/>
  <c r="FE9" i="83"/>
  <c r="FD9" i="83"/>
  <c r="EZ1" i="83"/>
  <c r="EY110" i="83"/>
  <c r="EX110" i="83"/>
  <c r="EW110" i="83"/>
  <c r="EY109" i="83"/>
  <c r="EX109" i="83"/>
  <c r="EW109" i="83"/>
  <c r="EY108" i="83"/>
  <c r="EX108" i="83"/>
  <c r="EW108" i="83"/>
  <c r="EY107" i="83"/>
  <c r="EX107" i="83"/>
  <c r="EW107" i="83"/>
  <c r="EY106" i="83"/>
  <c r="EX106" i="83"/>
  <c r="EW106" i="83"/>
  <c r="EY105" i="83"/>
  <c r="EX105" i="83"/>
  <c r="EW105" i="83"/>
  <c r="EY104" i="83"/>
  <c r="EX104" i="83"/>
  <c r="EW104" i="83"/>
  <c r="EY103" i="83"/>
  <c r="EX103" i="83"/>
  <c r="EW103" i="83"/>
  <c r="EY102" i="83"/>
  <c r="EX102" i="83"/>
  <c r="EW102" i="83"/>
  <c r="EY101" i="83"/>
  <c r="EX101" i="83"/>
  <c r="EW101" i="83"/>
  <c r="EY100" i="83"/>
  <c r="EX100" i="83"/>
  <c r="EW100" i="83"/>
  <c r="EY99" i="83"/>
  <c r="EX99" i="83"/>
  <c r="EW99" i="83"/>
  <c r="EY98" i="83"/>
  <c r="EX98" i="83"/>
  <c r="EW98" i="83"/>
  <c r="EY97" i="83"/>
  <c r="EX97" i="83"/>
  <c r="EW97" i="83"/>
  <c r="EY96" i="83"/>
  <c r="EX96" i="83"/>
  <c r="EW96" i="83"/>
  <c r="EY95" i="83"/>
  <c r="EX95" i="83"/>
  <c r="EW95" i="83"/>
  <c r="EY94" i="83"/>
  <c r="EX94" i="83"/>
  <c r="EW94" i="83"/>
  <c r="EY93" i="83"/>
  <c r="EX93" i="83"/>
  <c r="EW93" i="83"/>
  <c r="EY92" i="83"/>
  <c r="EX92" i="83"/>
  <c r="EW92" i="83"/>
  <c r="EY91" i="83"/>
  <c r="EX91" i="83"/>
  <c r="EW91" i="83"/>
  <c r="EY90" i="83"/>
  <c r="EX90" i="83"/>
  <c r="EW90" i="83"/>
  <c r="EY89" i="83"/>
  <c r="EX89" i="83"/>
  <c r="EW89" i="83"/>
  <c r="EY88" i="83"/>
  <c r="EX88" i="83"/>
  <c r="EW88" i="83"/>
  <c r="EY87" i="83"/>
  <c r="EX87" i="83"/>
  <c r="EW87" i="83"/>
  <c r="EY86" i="83"/>
  <c r="EX86" i="83"/>
  <c r="EW86" i="83"/>
  <c r="EY85" i="83"/>
  <c r="EX85" i="83"/>
  <c r="EW85" i="83"/>
  <c r="EY84" i="83"/>
  <c r="EX84" i="83"/>
  <c r="EW84" i="83"/>
  <c r="EY83" i="83"/>
  <c r="EX83" i="83"/>
  <c r="EW83" i="83"/>
  <c r="EY82" i="83"/>
  <c r="EX82" i="83"/>
  <c r="EW82" i="83"/>
  <c r="EY81" i="83"/>
  <c r="EX81" i="83"/>
  <c r="EW81" i="83"/>
  <c r="EY80" i="83"/>
  <c r="EX80" i="83"/>
  <c r="EW80" i="83"/>
  <c r="EY79" i="83"/>
  <c r="EX79" i="83"/>
  <c r="EW79" i="83"/>
  <c r="EY78" i="83"/>
  <c r="EX78" i="83"/>
  <c r="EW78" i="83"/>
  <c r="EY77" i="83"/>
  <c r="EX77" i="83"/>
  <c r="EW77" i="83"/>
  <c r="EY76" i="83"/>
  <c r="EX76" i="83"/>
  <c r="EW76" i="83"/>
  <c r="EY75" i="83"/>
  <c r="EX75" i="83"/>
  <c r="EW75" i="83"/>
  <c r="EY74" i="83"/>
  <c r="EX74" i="83"/>
  <c r="EW74" i="83"/>
  <c r="EY73" i="83"/>
  <c r="EX73" i="83"/>
  <c r="EW73" i="83"/>
  <c r="EY72" i="83"/>
  <c r="EX72" i="83"/>
  <c r="EW72" i="83"/>
  <c r="EY71" i="83"/>
  <c r="EX71" i="83"/>
  <c r="EW71" i="83"/>
  <c r="EY70" i="83"/>
  <c r="EX70" i="83"/>
  <c r="EW70" i="83"/>
  <c r="EY69" i="83"/>
  <c r="EX69" i="83"/>
  <c r="EW69" i="83"/>
  <c r="EY68" i="83"/>
  <c r="EX68" i="83"/>
  <c r="EW68" i="83"/>
  <c r="EY67" i="83"/>
  <c r="EX67" i="83"/>
  <c r="EW67" i="83"/>
  <c r="EY66" i="83"/>
  <c r="EX66" i="83"/>
  <c r="EW66" i="83"/>
  <c r="EY65" i="83"/>
  <c r="EX65" i="83"/>
  <c r="EW65" i="83"/>
  <c r="EY64" i="83"/>
  <c r="EX64" i="83"/>
  <c r="EW64" i="83"/>
  <c r="EY63" i="83"/>
  <c r="EX63" i="83"/>
  <c r="EW63" i="83"/>
  <c r="EY62" i="83"/>
  <c r="EX62" i="83"/>
  <c r="EW62" i="83"/>
  <c r="EY61" i="83"/>
  <c r="EX61" i="83"/>
  <c r="EW61" i="83"/>
  <c r="EY60" i="83"/>
  <c r="EX60" i="83"/>
  <c r="EW60" i="83"/>
  <c r="EY59" i="83"/>
  <c r="EX59" i="83"/>
  <c r="EW59" i="83"/>
  <c r="EY58" i="83"/>
  <c r="EX58" i="83"/>
  <c r="EW58" i="83"/>
  <c r="EY57" i="83"/>
  <c r="EX57" i="83"/>
  <c r="EW57" i="83"/>
  <c r="EY56" i="83"/>
  <c r="EX56" i="83"/>
  <c r="EW56" i="83"/>
  <c r="EY55" i="83"/>
  <c r="EX55" i="83"/>
  <c r="EW55" i="83"/>
  <c r="EY54" i="83"/>
  <c r="EX54" i="83"/>
  <c r="EW54" i="83"/>
  <c r="EY53" i="83"/>
  <c r="EX53" i="83"/>
  <c r="EW53" i="83"/>
  <c r="EY11" i="83"/>
  <c r="EX11" i="83"/>
  <c r="EW11" i="83"/>
  <c r="EY9" i="83"/>
  <c r="EX9" i="83"/>
  <c r="EW9" i="83"/>
  <c r="ES1" i="83"/>
  <c r="ER110" i="83"/>
  <c r="EQ110" i="83"/>
  <c r="EP110" i="83"/>
  <c r="ER109" i="83"/>
  <c r="EQ109" i="83"/>
  <c r="EP109" i="83"/>
  <c r="ER108" i="83"/>
  <c r="EQ108" i="83"/>
  <c r="EP108" i="83"/>
  <c r="ER107" i="83"/>
  <c r="EQ107" i="83"/>
  <c r="EP107" i="83"/>
  <c r="ER106" i="83"/>
  <c r="EQ106" i="83"/>
  <c r="EP106" i="83"/>
  <c r="ER105" i="83"/>
  <c r="EQ105" i="83"/>
  <c r="EP105" i="83"/>
  <c r="ER104" i="83"/>
  <c r="EQ104" i="83"/>
  <c r="EP104" i="83"/>
  <c r="ER103" i="83"/>
  <c r="EQ103" i="83"/>
  <c r="EP103" i="83"/>
  <c r="ER102" i="83"/>
  <c r="EQ102" i="83"/>
  <c r="EP102" i="83"/>
  <c r="ER101" i="83"/>
  <c r="EQ101" i="83"/>
  <c r="EP101" i="83"/>
  <c r="ER100" i="83"/>
  <c r="EQ100" i="83"/>
  <c r="EP100" i="83"/>
  <c r="ER99" i="83"/>
  <c r="EQ99" i="83"/>
  <c r="EP99" i="83"/>
  <c r="ER98" i="83"/>
  <c r="EQ98" i="83"/>
  <c r="EP98" i="83"/>
  <c r="ER97" i="83"/>
  <c r="EQ97" i="83"/>
  <c r="EP97" i="83"/>
  <c r="ER96" i="83"/>
  <c r="EQ96" i="83"/>
  <c r="EP96" i="83"/>
  <c r="ER95" i="83"/>
  <c r="EQ95" i="83"/>
  <c r="EP95" i="83"/>
  <c r="ER94" i="83"/>
  <c r="EQ94" i="83"/>
  <c r="EP94" i="83"/>
  <c r="ER93" i="83"/>
  <c r="EQ93" i="83"/>
  <c r="EP93" i="83"/>
  <c r="ER92" i="83"/>
  <c r="EQ92" i="83"/>
  <c r="EP92" i="83"/>
  <c r="ER91" i="83"/>
  <c r="EQ91" i="83"/>
  <c r="EP91" i="83"/>
  <c r="ER90" i="83"/>
  <c r="EQ90" i="83"/>
  <c r="EP90" i="83"/>
  <c r="ER89" i="83"/>
  <c r="EQ89" i="83"/>
  <c r="EP89" i="83"/>
  <c r="ER88" i="83"/>
  <c r="EQ88" i="83"/>
  <c r="EP88" i="83"/>
  <c r="ER87" i="83"/>
  <c r="EQ87" i="83"/>
  <c r="EP87" i="83"/>
  <c r="ER86" i="83"/>
  <c r="EQ86" i="83"/>
  <c r="EP86" i="83"/>
  <c r="ER85" i="83"/>
  <c r="EQ85" i="83"/>
  <c r="EP85" i="83"/>
  <c r="ER84" i="83"/>
  <c r="EQ84" i="83"/>
  <c r="EP84" i="83"/>
  <c r="ER83" i="83"/>
  <c r="EQ83" i="83"/>
  <c r="EP83" i="83"/>
  <c r="ER82" i="83"/>
  <c r="EQ82" i="83"/>
  <c r="EP82" i="83"/>
  <c r="ER81" i="83"/>
  <c r="EQ81" i="83"/>
  <c r="EP81" i="83"/>
  <c r="ER80" i="83"/>
  <c r="EQ80" i="83"/>
  <c r="EP80" i="83"/>
  <c r="ER79" i="83"/>
  <c r="EQ79" i="83"/>
  <c r="EP79" i="83"/>
  <c r="ER78" i="83"/>
  <c r="EQ78" i="83"/>
  <c r="EP78" i="83"/>
  <c r="ER77" i="83"/>
  <c r="EQ77" i="83"/>
  <c r="EP77" i="83"/>
  <c r="ER76" i="83"/>
  <c r="EQ76" i="83"/>
  <c r="EP76" i="83"/>
  <c r="ER75" i="83"/>
  <c r="EQ75" i="83"/>
  <c r="EP75" i="83"/>
  <c r="ER74" i="83"/>
  <c r="EQ74" i="83"/>
  <c r="EP74" i="83"/>
  <c r="ER73" i="83"/>
  <c r="EQ73" i="83"/>
  <c r="EP73" i="83"/>
  <c r="ER72" i="83"/>
  <c r="EQ72" i="83"/>
  <c r="EP72" i="83"/>
  <c r="ER71" i="83"/>
  <c r="EQ71" i="83"/>
  <c r="EP71" i="83"/>
  <c r="ER70" i="83"/>
  <c r="EQ70" i="83"/>
  <c r="EP70" i="83"/>
  <c r="ER69" i="83"/>
  <c r="EQ69" i="83"/>
  <c r="EP69" i="83"/>
  <c r="ER68" i="83"/>
  <c r="EQ68" i="83"/>
  <c r="EP68" i="83"/>
  <c r="ER67" i="83"/>
  <c r="EQ67" i="83"/>
  <c r="EP67" i="83"/>
  <c r="ER66" i="83"/>
  <c r="EQ66" i="83"/>
  <c r="EP66" i="83"/>
  <c r="ER65" i="83"/>
  <c r="EQ65" i="83"/>
  <c r="EP65" i="83"/>
  <c r="ER64" i="83"/>
  <c r="EQ64" i="83"/>
  <c r="EP64" i="83"/>
  <c r="ER63" i="83"/>
  <c r="EQ63" i="83"/>
  <c r="EP63" i="83"/>
  <c r="ER62" i="83"/>
  <c r="EQ62" i="83"/>
  <c r="EP62" i="83"/>
  <c r="ER61" i="83"/>
  <c r="EQ61" i="83"/>
  <c r="EP61" i="83"/>
  <c r="ER60" i="83"/>
  <c r="EQ60" i="83"/>
  <c r="EP60" i="83"/>
  <c r="ER59" i="83"/>
  <c r="EQ59" i="83"/>
  <c r="EP59" i="83"/>
  <c r="ER11" i="83"/>
  <c r="EQ11" i="83"/>
  <c r="EP11" i="83"/>
  <c r="ER9" i="83"/>
  <c r="EQ9" i="83"/>
  <c r="EP9" i="83"/>
  <c r="ER1" i="83"/>
  <c r="EQ1" i="83"/>
  <c r="EL1" i="83"/>
  <c r="EP1" i="83" s="1"/>
  <c r="EK110" i="83"/>
  <c r="EJ110" i="83"/>
  <c r="EI110" i="83"/>
  <c r="EK109" i="83"/>
  <c r="EJ109" i="83"/>
  <c r="EI109" i="83"/>
  <c r="EK108" i="83"/>
  <c r="EJ108" i="83"/>
  <c r="EI108" i="83"/>
  <c r="EK107" i="83"/>
  <c r="EJ107" i="83"/>
  <c r="EI107" i="83"/>
  <c r="EK106" i="83"/>
  <c r="EJ106" i="83"/>
  <c r="EI106" i="83"/>
  <c r="EK105" i="83"/>
  <c r="EJ105" i="83"/>
  <c r="EI105" i="83"/>
  <c r="EK104" i="83"/>
  <c r="EJ104" i="83"/>
  <c r="EI104" i="83"/>
  <c r="EK103" i="83"/>
  <c r="EJ103" i="83"/>
  <c r="EI103" i="83"/>
  <c r="EK102" i="83"/>
  <c r="EJ102" i="83"/>
  <c r="EI102" i="83"/>
  <c r="EK101" i="83"/>
  <c r="EJ101" i="83"/>
  <c r="EI101" i="83"/>
  <c r="EK100" i="83"/>
  <c r="EJ100" i="83"/>
  <c r="EI100" i="83"/>
  <c r="EK99" i="83"/>
  <c r="EJ99" i="83"/>
  <c r="EI99" i="83"/>
  <c r="EK98" i="83"/>
  <c r="EJ98" i="83"/>
  <c r="EI98" i="83"/>
  <c r="EK97" i="83"/>
  <c r="EJ97" i="83"/>
  <c r="EI97" i="83"/>
  <c r="EK96" i="83"/>
  <c r="EJ96" i="83"/>
  <c r="EI96" i="83"/>
  <c r="EK95" i="83"/>
  <c r="EJ95" i="83"/>
  <c r="EI95" i="83"/>
  <c r="EK94" i="83"/>
  <c r="EJ94" i="83"/>
  <c r="EI94" i="83"/>
  <c r="EK93" i="83"/>
  <c r="EJ93" i="83"/>
  <c r="EI93" i="83"/>
  <c r="EK92" i="83"/>
  <c r="EJ92" i="83"/>
  <c r="EI92" i="83"/>
  <c r="EK91" i="83"/>
  <c r="EJ91" i="83"/>
  <c r="EI91" i="83"/>
  <c r="EK90" i="83"/>
  <c r="EJ90" i="83"/>
  <c r="EI90" i="83"/>
  <c r="EK89" i="83"/>
  <c r="EJ89" i="83"/>
  <c r="EI89" i="83"/>
  <c r="EK88" i="83"/>
  <c r="EJ88" i="83"/>
  <c r="EI88" i="83"/>
  <c r="EK87" i="83"/>
  <c r="EJ87" i="83"/>
  <c r="EI87" i="83"/>
  <c r="EK86" i="83"/>
  <c r="EJ86" i="83"/>
  <c r="EI86" i="83"/>
  <c r="EK85" i="83"/>
  <c r="EJ85" i="83"/>
  <c r="EI85" i="83"/>
  <c r="EK84" i="83"/>
  <c r="EJ84" i="83"/>
  <c r="EI84" i="83"/>
  <c r="EK83" i="83"/>
  <c r="EJ83" i="83"/>
  <c r="EI83" i="83"/>
  <c r="EK82" i="83"/>
  <c r="EJ82" i="83"/>
  <c r="EI82" i="83"/>
  <c r="EK81" i="83"/>
  <c r="EJ81" i="83"/>
  <c r="EI81" i="83"/>
  <c r="EK80" i="83"/>
  <c r="EJ80" i="83"/>
  <c r="EI80" i="83"/>
  <c r="EK79" i="83"/>
  <c r="EJ79" i="83"/>
  <c r="EI79" i="83"/>
  <c r="EK78" i="83"/>
  <c r="EJ78" i="83"/>
  <c r="EI78" i="83"/>
  <c r="EK77" i="83"/>
  <c r="EJ77" i="83"/>
  <c r="EI77" i="83"/>
  <c r="EK76" i="83"/>
  <c r="EJ76" i="83"/>
  <c r="EI76" i="83"/>
  <c r="EK75" i="83"/>
  <c r="EJ75" i="83"/>
  <c r="EI75" i="83"/>
  <c r="EK74" i="83"/>
  <c r="EJ74" i="83"/>
  <c r="EI74" i="83"/>
  <c r="EK73" i="83"/>
  <c r="EJ73" i="83"/>
  <c r="EI73" i="83"/>
  <c r="EK72" i="83"/>
  <c r="EJ72" i="83"/>
  <c r="EI72" i="83"/>
  <c r="EK71" i="83"/>
  <c r="EJ71" i="83"/>
  <c r="EI71" i="83"/>
  <c r="EK70" i="83"/>
  <c r="EJ70" i="83"/>
  <c r="EI70" i="83"/>
  <c r="EK69" i="83"/>
  <c r="EJ69" i="83"/>
  <c r="EI69" i="83"/>
  <c r="EK68" i="83"/>
  <c r="EJ68" i="83"/>
  <c r="EI68" i="83"/>
  <c r="EK67" i="83"/>
  <c r="EJ67" i="83"/>
  <c r="EI67" i="83"/>
  <c r="EK66" i="83"/>
  <c r="EJ66" i="83"/>
  <c r="EI66" i="83"/>
  <c r="EK65" i="83"/>
  <c r="EJ65" i="83"/>
  <c r="EI65" i="83"/>
  <c r="EK64" i="83"/>
  <c r="EJ64" i="83"/>
  <c r="EI64" i="83"/>
  <c r="EK63" i="83"/>
  <c r="EJ63" i="83"/>
  <c r="EI63" i="83"/>
  <c r="EK62" i="83"/>
  <c r="EJ62" i="83"/>
  <c r="EI62" i="83"/>
  <c r="EK61" i="83"/>
  <c r="EJ61" i="83"/>
  <c r="EI61" i="83"/>
  <c r="EK60" i="83"/>
  <c r="EJ60" i="83"/>
  <c r="EI60" i="83"/>
  <c r="EK59" i="83"/>
  <c r="EJ59" i="83"/>
  <c r="EI59" i="83"/>
  <c r="EK58" i="83"/>
  <c r="EJ58" i="83"/>
  <c r="EI58" i="83"/>
  <c r="EK11" i="83"/>
  <c r="EJ11" i="83"/>
  <c r="EI11" i="83"/>
  <c r="EK9" i="83"/>
  <c r="EJ9" i="83"/>
  <c r="EI9" i="83"/>
  <c r="EK1" i="83"/>
  <c r="EE1" i="83"/>
  <c r="ED110" i="83"/>
  <c r="EC110" i="83"/>
  <c r="EB110" i="83"/>
  <c r="ED109" i="83"/>
  <c r="EC109" i="83"/>
  <c r="EB109" i="83"/>
  <c r="ED108" i="83"/>
  <c r="EC108" i="83"/>
  <c r="EB108" i="83"/>
  <c r="ED107" i="83"/>
  <c r="EC107" i="83"/>
  <c r="EB107" i="83"/>
  <c r="ED106" i="83"/>
  <c r="EC106" i="83"/>
  <c r="EB106" i="83"/>
  <c r="ED105" i="83"/>
  <c r="EC105" i="83"/>
  <c r="EB105" i="83"/>
  <c r="ED104" i="83"/>
  <c r="EC104" i="83"/>
  <c r="EB104" i="83"/>
  <c r="ED103" i="83"/>
  <c r="EC103" i="83"/>
  <c r="EB103" i="83"/>
  <c r="ED102" i="83"/>
  <c r="EC102" i="83"/>
  <c r="EB102" i="83"/>
  <c r="ED101" i="83"/>
  <c r="EC101" i="83"/>
  <c r="EB101" i="83"/>
  <c r="ED100" i="83"/>
  <c r="EC100" i="83"/>
  <c r="EB100" i="83"/>
  <c r="ED99" i="83"/>
  <c r="EC99" i="83"/>
  <c r="EB99" i="83"/>
  <c r="ED98" i="83"/>
  <c r="EC98" i="83"/>
  <c r="EB98" i="83"/>
  <c r="ED97" i="83"/>
  <c r="EC97" i="83"/>
  <c r="EB97" i="83"/>
  <c r="ED96" i="83"/>
  <c r="EC96" i="83"/>
  <c r="EB96" i="83"/>
  <c r="ED95" i="83"/>
  <c r="EC95" i="83"/>
  <c r="EB95" i="83"/>
  <c r="ED94" i="83"/>
  <c r="EC94" i="83"/>
  <c r="EB94" i="83"/>
  <c r="ED93" i="83"/>
  <c r="EC93" i="83"/>
  <c r="EB93" i="83"/>
  <c r="ED92" i="83"/>
  <c r="EC92" i="83"/>
  <c r="EB92" i="83"/>
  <c r="ED91" i="83"/>
  <c r="EC91" i="83"/>
  <c r="EB91" i="83"/>
  <c r="ED90" i="83"/>
  <c r="EC90" i="83"/>
  <c r="EB90" i="83"/>
  <c r="ED89" i="83"/>
  <c r="EC89" i="83"/>
  <c r="EB89" i="83"/>
  <c r="ED88" i="83"/>
  <c r="EC88" i="83"/>
  <c r="EB88" i="83"/>
  <c r="ED87" i="83"/>
  <c r="EC87" i="83"/>
  <c r="EB87" i="83"/>
  <c r="ED86" i="83"/>
  <c r="EC86" i="83"/>
  <c r="EB86" i="83"/>
  <c r="ED85" i="83"/>
  <c r="EC85" i="83"/>
  <c r="EB85" i="83"/>
  <c r="ED84" i="83"/>
  <c r="EC84" i="83"/>
  <c r="EB84" i="83"/>
  <c r="ED83" i="83"/>
  <c r="EC83" i="83"/>
  <c r="EB83" i="83"/>
  <c r="ED82" i="83"/>
  <c r="EC82" i="83"/>
  <c r="EB82" i="83"/>
  <c r="ED81" i="83"/>
  <c r="EC81" i="83"/>
  <c r="EB81" i="83"/>
  <c r="ED80" i="83"/>
  <c r="EC80" i="83"/>
  <c r="EB80" i="83"/>
  <c r="ED79" i="83"/>
  <c r="EC79" i="83"/>
  <c r="EB79" i="83"/>
  <c r="ED78" i="83"/>
  <c r="EC78" i="83"/>
  <c r="EB78" i="83"/>
  <c r="ED77" i="83"/>
  <c r="EC77" i="83"/>
  <c r="EB77" i="83"/>
  <c r="ED76" i="83"/>
  <c r="EC76" i="83"/>
  <c r="EB76" i="83"/>
  <c r="ED75" i="83"/>
  <c r="EC75" i="83"/>
  <c r="EB75" i="83"/>
  <c r="ED74" i="83"/>
  <c r="EC74" i="83"/>
  <c r="EB74" i="83"/>
  <c r="ED73" i="83"/>
  <c r="EC73" i="83"/>
  <c r="EB73" i="83"/>
  <c r="ED72" i="83"/>
  <c r="EC72" i="83"/>
  <c r="EB72" i="83"/>
  <c r="ED71" i="83"/>
  <c r="EC71" i="83"/>
  <c r="EB71" i="83"/>
  <c r="ED70" i="83"/>
  <c r="EC70" i="83"/>
  <c r="EB70" i="83"/>
  <c r="ED69" i="83"/>
  <c r="EC69" i="83"/>
  <c r="EB69" i="83"/>
  <c r="ED68" i="83"/>
  <c r="EC68" i="83"/>
  <c r="EB68" i="83"/>
  <c r="ED67" i="83"/>
  <c r="EC67" i="83"/>
  <c r="EB67" i="83"/>
  <c r="ED66" i="83"/>
  <c r="EC66" i="83"/>
  <c r="EB66" i="83"/>
  <c r="ED65" i="83"/>
  <c r="EC65" i="83"/>
  <c r="EB65" i="83"/>
  <c r="ED64" i="83"/>
  <c r="EC64" i="83"/>
  <c r="EB64" i="83"/>
  <c r="ED63" i="83"/>
  <c r="EC63" i="83"/>
  <c r="EB63" i="83"/>
  <c r="ED62" i="83"/>
  <c r="EC62" i="83"/>
  <c r="EB62" i="83"/>
  <c r="ED61" i="83"/>
  <c r="EC61" i="83"/>
  <c r="EB61" i="83"/>
  <c r="ED11" i="83"/>
  <c r="EC11" i="83"/>
  <c r="EB11" i="83"/>
  <c r="ED9" i="83"/>
  <c r="EC9" i="83"/>
  <c r="EB9" i="83"/>
  <c r="DX1" i="83"/>
  <c r="ED1" i="83" s="1"/>
  <c r="DW110" i="83"/>
  <c r="DV110" i="83"/>
  <c r="DU110" i="83"/>
  <c r="DW109" i="83"/>
  <c r="DV109" i="83"/>
  <c r="DU109" i="83"/>
  <c r="DW108" i="83"/>
  <c r="DV108" i="83"/>
  <c r="DU108" i="83"/>
  <c r="DW107" i="83"/>
  <c r="DV107" i="83"/>
  <c r="DU107" i="83"/>
  <c r="DW106" i="83"/>
  <c r="DV106" i="83"/>
  <c r="DU106" i="83"/>
  <c r="DW105" i="83"/>
  <c r="DV105" i="83"/>
  <c r="DU105" i="83"/>
  <c r="DW104" i="83"/>
  <c r="DV104" i="83"/>
  <c r="DU104" i="83"/>
  <c r="DW103" i="83"/>
  <c r="DV103" i="83"/>
  <c r="DU103" i="83"/>
  <c r="DW102" i="83"/>
  <c r="DV102" i="83"/>
  <c r="DU102" i="83"/>
  <c r="DW101" i="83"/>
  <c r="DV101" i="83"/>
  <c r="DU101" i="83"/>
  <c r="DW100" i="83"/>
  <c r="DV100" i="83"/>
  <c r="DU100" i="83"/>
  <c r="DW99" i="83"/>
  <c r="DV99" i="83"/>
  <c r="DU99" i="83"/>
  <c r="DW98" i="83"/>
  <c r="DV98" i="83"/>
  <c r="DU98" i="83"/>
  <c r="DW97" i="83"/>
  <c r="DV97" i="83"/>
  <c r="DU97" i="83"/>
  <c r="DW96" i="83"/>
  <c r="DV96" i="83"/>
  <c r="DU96" i="83"/>
  <c r="DW95" i="83"/>
  <c r="DV95" i="83"/>
  <c r="DU95" i="83"/>
  <c r="DW94" i="83"/>
  <c r="DV94" i="83"/>
  <c r="DU94" i="83"/>
  <c r="DW93" i="83"/>
  <c r="DV93" i="83"/>
  <c r="DU93" i="83"/>
  <c r="DW92" i="83"/>
  <c r="DV92" i="83"/>
  <c r="DU92" i="83"/>
  <c r="DW91" i="83"/>
  <c r="DV91" i="83"/>
  <c r="DU91" i="83"/>
  <c r="DW90" i="83"/>
  <c r="DV90" i="83"/>
  <c r="DU90" i="83"/>
  <c r="DW89" i="83"/>
  <c r="DV89" i="83"/>
  <c r="DU89" i="83"/>
  <c r="DW88" i="83"/>
  <c r="DV88" i="83"/>
  <c r="DU88" i="83"/>
  <c r="DW87" i="83"/>
  <c r="DV87" i="83"/>
  <c r="DU87" i="83"/>
  <c r="DW86" i="83"/>
  <c r="DV86" i="83"/>
  <c r="DU86" i="83"/>
  <c r="DW85" i="83"/>
  <c r="DV85" i="83"/>
  <c r="DU85" i="83"/>
  <c r="DW84" i="83"/>
  <c r="DV84" i="83"/>
  <c r="DU84" i="83"/>
  <c r="DW83" i="83"/>
  <c r="DV83" i="83"/>
  <c r="DU83" i="83"/>
  <c r="DW82" i="83"/>
  <c r="DV82" i="83"/>
  <c r="DU82" i="83"/>
  <c r="DW81" i="83"/>
  <c r="DV81" i="83"/>
  <c r="DU81" i="83"/>
  <c r="DW80" i="83"/>
  <c r="DV80" i="83"/>
  <c r="DU80" i="83"/>
  <c r="DW79" i="83"/>
  <c r="DV79" i="83"/>
  <c r="DU79" i="83"/>
  <c r="DW78" i="83"/>
  <c r="DV78" i="83"/>
  <c r="DU78" i="83"/>
  <c r="DW77" i="83"/>
  <c r="DV77" i="83"/>
  <c r="DU77" i="83"/>
  <c r="DW76" i="83"/>
  <c r="DV76" i="83"/>
  <c r="DU76" i="83"/>
  <c r="DW75" i="83"/>
  <c r="DV75" i="83"/>
  <c r="DU75" i="83"/>
  <c r="DW74" i="83"/>
  <c r="DV74" i="83"/>
  <c r="DU74" i="83"/>
  <c r="DW11" i="83"/>
  <c r="DV11" i="83"/>
  <c r="DU11" i="83"/>
  <c r="DW9" i="83"/>
  <c r="DV9" i="83"/>
  <c r="DU9" i="83"/>
  <c r="DQ1" i="83"/>
  <c r="DU1" i="83" s="1"/>
  <c r="DP110" i="83"/>
  <c r="DO110" i="83"/>
  <c r="DN110" i="83"/>
  <c r="DP109" i="83"/>
  <c r="DO109" i="83"/>
  <c r="DN109" i="83"/>
  <c r="DP108" i="83"/>
  <c r="DO108" i="83"/>
  <c r="DN108" i="83"/>
  <c r="DP107" i="83"/>
  <c r="DO107" i="83"/>
  <c r="DN107" i="83"/>
  <c r="DP106" i="83"/>
  <c r="DO106" i="83"/>
  <c r="DN106" i="83"/>
  <c r="DP105" i="83"/>
  <c r="DO105" i="83"/>
  <c r="DN105" i="83"/>
  <c r="DP104" i="83"/>
  <c r="DO104" i="83"/>
  <c r="DN104" i="83"/>
  <c r="DP103" i="83"/>
  <c r="DO103" i="83"/>
  <c r="DN103" i="83"/>
  <c r="DP102" i="83"/>
  <c r="DO102" i="83"/>
  <c r="DN102" i="83"/>
  <c r="DP101" i="83"/>
  <c r="DO101" i="83"/>
  <c r="DN101" i="83"/>
  <c r="DP100" i="83"/>
  <c r="DO100" i="83"/>
  <c r="DN100" i="83"/>
  <c r="DP99" i="83"/>
  <c r="DO99" i="83"/>
  <c r="DN99" i="83"/>
  <c r="DP98" i="83"/>
  <c r="DO98" i="83"/>
  <c r="DN98" i="83"/>
  <c r="DP97" i="83"/>
  <c r="DO97" i="83"/>
  <c r="DN97" i="83"/>
  <c r="DP96" i="83"/>
  <c r="DO96" i="83"/>
  <c r="DN96" i="83"/>
  <c r="DP95" i="83"/>
  <c r="DO95" i="83"/>
  <c r="DN95" i="83"/>
  <c r="DP94" i="83"/>
  <c r="DO94" i="83"/>
  <c r="DN94" i="83"/>
  <c r="DP93" i="83"/>
  <c r="DO93" i="83"/>
  <c r="DN93" i="83"/>
  <c r="DP92" i="83"/>
  <c r="DO92" i="83"/>
  <c r="DN92" i="83"/>
  <c r="DP91" i="83"/>
  <c r="DO91" i="83"/>
  <c r="DN91" i="83"/>
  <c r="DP90" i="83"/>
  <c r="DO90" i="83"/>
  <c r="DN90" i="83"/>
  <c r="DP89" i="83"/>
  <c r="DO89" i="83"/>
  <c r="DN89" i="83"/>
  <c r="DP88" i="83"/>
  <c r="DO88" i="83"/>
  <c r="DN88" i="83"/>
  <c r="DP87" i="83"/>
  <c r="DO87" i="83"/>
  <c r="DN87" i="83"/>
  <c r="DP86" i="83"/>
  <c r="DO86" i="83"/>
  <c r="DN86" i="83"/>
  <c r="DP85" i="83"/>
  <c r="DO85" i="83"/>
  <c r="DN85" i="83"/>
  <c r="DP84" i="83"/>
  <c r="DO84" i="83"/>
  <c r="DN84" i="83"/>
  <c r="DP83" i="83"/>
  <c r="DO83" i="83"/>
  <c r="DN83" i="83"/>
  <c r="DP82" i="83"/>
  <c r="DO82" i="83"/>
  <c r="DN82" i="83"/>
  <c r="DP81" i="83"/>
  <c r="DO81" i="83"/>
  <c r="DN81" i="83"/>
  <c r="DP80" i="83"/>
  <c r="DO80" i="83"/>
  <c r="DN80" i="83"/>
  <c r="DP79" i="83"/>
  <c r="DO79" i="83"/>
  <c r="DN79" i="83"/>
  <c r="DP78" i="83"/>
  <c r="DO78" i="83"/>
  <c r="DN78" i="83"/>
  <c r="DP77" i="83"/>
  <c r="DO77" i="83"/>
  <c r="DN77" i="83"/>
  <c r="DP76" i="83"/>
  <c r="DO76" i="83"/>
  <c r="DN76" i="83"/>
  <c r="DP75" i="83"/>
  <c r="DO75" i="83"/>
  <c r="DN75" i="83"/>
  <c r="DP74" i="83"/>
  <c r="DO74" i="83"/>
  <c r="DN74" i="83"/>
  <c r="DP73" i="83"/>
  <c r="DO73" i="83"/>
  <c r="DN73" i="83"/>
  <c r="DP72" i="83"/>
  <c r="DO72" i="83"/>
  <c r="DN72" i="83"/>
  <c r="DP71" i="83"/>
  <c r="DO71" i="83"/>
  <c r="DN71" i="83"/>
  <c r="DP70" i="83"/>
  <c r="DO70" i="83"/>
  <c r="DN70" i="83"/>
  <c r="DP69" i="83"/>
  <c r="DO69" i="83"/>
  <c r="DN69" i="83"/>
  <c r="DP68" i="83"/>
  <c r="DO68" i="83"/>
  <c r="DN68" i="83"/>
  <c r="DP67" i="83"/>
  <c r="DO67" i="83"/>
  <c r="DN67" i="83"/>
  <c r="DP66" i="83"/>
  <c r="DO66" i="83"/>
  <c r="DN66" i="83"/>
  <c r="DP65" i="83"/>
  <c r="DO65" i="83"/>
  <c r="DN65" i="83"/>
  <c r="DP64" i="83"/>
  <c r="DO64" i="83"/>
  <c r="DN64" i="83"/>
  <c r="DP63" i="83"/>
  <c r="DO63" i="83"/>
  <c r="DN63" i="83"/>
  <c r="DP11" i="83"/>
  <c r="DO11" i="83"/>
  <c r="DN11" i="83"/>
  <c r="DP9" i="83"/>
  <c r="DO9" i="83"/>
  <c r="DN9" i="83"/>
  <c r="DP1" i="83"/>
  <c r="DO1" i="83"/>
  <c r="DJ1" i="83"/>
  <c r="DN1" i="83" s="1"/>
  <c r="DI110" i="83"/>
  <c r="DH110" i="83"/>
  <c r="DG110" i="83"/>
  <c r="DI109" i="83"/>
  <c r="DH109" i="83"/>
  <c r="DG109" i="83"/>
  <c r="DI108" i="83"/>
  <c r="DH108" i="83"/>
  <c r="DG108" i="83"/>
  <c r="DI107" i="83"/>
  <c r="DH107" i="83"/>
  <c r="DG107" i="83"/>
  <c r="DI106" i="83"/>
  <c r="DH106" i="83"/>
  <c r="DG106" i="83"/>
  <c r="DI105" i="83"/>
  <c r="DH105" i="83"/>
  <c r="DG105" i="83"/>
  <c r="DI104" i="83"/>
  <c r="DH104" i="83"/>
  <c r="DG104" i="83"/>
  <c r="DI103" i="83"/>
  <c r="DH103" i="83"/>
  <c r="DG103" i="83"/>
  <c r="DI102" i="83"/>
  <c r="DH102" i="83"/>
  <c r="DG102" i="83"/>
  <c r="DI101" i="83"/>
  <c r="DH101" i="83"/>
  <c r="DG101" i="83"/>
  <c r="DI100" i="83"/>
  <c r="DH100" i="83"/>
  <c r="DG100" i="83"/>
  <c r="DI99" i="83"/>
  <c r="DH99" i="83"/>
  <c r="DG99" i="83"/>
  <c r="DI98" i="83"/>
  <c r="DH98" i="83"/>
  <c r="DG98" i="83"/>
  <c r="DI97" i="83"/>
  <c r="DH97" i="83"/>
  <c r="DG97" i="83"/>
  <c r="DI96" i="83"/>
  <c r="DH96" i="83"/>
  <c r="DG96" i="83"/>
  <c r="DI95" i="83"/>
  <c r="DH95" i="83"/>
  <c r="DG95" i="83"/>
  <c r="DI94" i="83"/>
  <c r="DH94" i="83"/>
  <c r="DG94" i="83"/>
  <c r="DI93" i="83"/>
  <c r="DH93" i="83"/>
  <c r="DG93" i="83"/>
  <c r="DI92" i="83"/>
  <c r="DH92" i="83"/>
  <c r="DG92" i="83"/>
  <c r="DI91" i="83"/>
  <c r="DH91" i="83"/>
  <c r="DG91" i="83"/>
  <c r="DI90" i="83"/>
  <c r="DH90" i="83"/>
  <c r="DG90" i="83"/>
  <c r="DI89" i="83"/>
  <c r="DH89" i="83"/>
  <c r="DG89" i="83"/>
  <c r="DI88" i="83"/>
  <c r="DH88" i="83"/>
  <c r="DG88" i="83"/>
  <c r="DI87" i="83"/>
  <c r="DH87" i="83"/>
  <c r="DG87" i="83"/>
  <c r="DI86" i="83"/>
  <c r="DH86" i="83"/>
  <c r="DG86" i="83"/>
  <c r="DI85" i="83"/>
  <c r="DH85" i="83"/>
  <c r="DG85" i="83"/>
  <c r="DI84" i="83"/>
  <c r="DH84" i="83"/>
  <c r="DG84" i="83"/>
  <c r="DI83" i="83"/>
  <c r="DH83" i="83"/>
  <c r="DG83" i="83"/>
  <c r="DI82" i="83"/>
  <c r="DH82" i="83"/>
  <c r="DG82" i="83"/>
  <c r="DI81" i="83"/>
  <c r="DH81" i="83"/>
  <c r="DG81" i="83"/>
  <c r="DI80" i="83"/>
  <c r="DH80" i="83"/>
  <c r="DG80" i="83"/>
  <c r="DI79" i="83"/>
  <c r="DH79" i="83"/>
  <c r="DG79" i="83"/>
  <c r="DI78" i="83"/>
  <c r="DH78" i="83"/>
  <c r="DG78" i="83"/>
  <c r="DI77" i="83"/>
  <c r="DH77" i="83"/>
  <c r="DG77" i="83"/>
  <c r="DI76" i="83"/>
  <c r="DH76" i="83"/>
  <c r="DG76" i="83"/>
  <c r="DI75" i="83"/>
  <c r="DH75" i="83"/>
  <c r="DG75" i="83"/>
  <c r="DI74" i="83"/>
  <c r="DH74" i="83"/>
  <c r="DG74" i="83"/>
  <c r="DI73" i="83"/>
  <c r="DH73" i="83"/>
  <c r="DG73" i="83"/>
  <c r="DI72" i="83"/>
  <c r="DH72" i="83"/>
  <c r="DG72" i="83"/>
  <c r="DI71" i="83"/>
  <c r="DH71" i="83"/>
  <c r="DG71" i="83"/>
  <c r="DI70" i="83"/>
  <c r="DH70" i="83"/>
  <c r="DG70" i="83"/>
  <c r="DI69" i="83"/>
  <c r="DH69" i="83"/>
  <c r="DG69" i="83"/>
  <c r="DI68" i="83"/>
  <c r="DH68" i="83"/>
  <c r="DG68" i="83"/>
  <c r="DI67" i="83"/>
  <c r="DH67" i="83"/>
  <c r="DG67" i="83"/>
  <c r="DI66" i="83"/>
  <c r="DH66" i="83"/>
  <c r="DG66" i="83"/>
  <c r="DI65" i="83"/>
  <c r="DH65" i="83"/>
  <c r="DG65" i="83"/>
  <c r="DI64" i="83"/>
  <c r="DH64" i="83"/>
  <c r="DG64" i="83"/>
  <c r="DI63" i="83"/>
  <c r="DH63" i="83"/>
  <c r="DG63" i="83"/>
  <c r="DI62" i="83"/>
  <c r="DH62" i="83"/>
  <c r="DG62" i="83"/>
  <c r="DI61" i="83"/>
  <c r="DH61" i="83"/>
  <c r="DG61" i="83"/>
  <c r="DI60" i="83"/>
  <c r="DH60" i="83"/>
  <c r="DG60" i="83"/>
  <c r="DI59" i="83"/>
  <c r="DH59" i="83"/>
  <c r="DG59" i="83"/>
  <c r="DI58" i="83"/>
  <c r="DH58" i="83"/>
  <c r="DG58" i="83"/>
  <c r="DI57" i="83"/>
  <c r="DH57" i="83"/>
  <c r="DG57" i="83"/>
  <c r="DI56" i="83"/>
  <c r="DH56" i="83"/>
  <c r="DG56" i="83"/>
  <c r="DI55" i="83"/>
  <c r="DH55" i="83"/>
  <c r="DG55" i="83"/>
  <c r="DI54" i="83"/>
  <c r="DH54" i="83"/>
  <c r="DG54" i="83"/>
  <c r="DI53" i="83"/>
  <c r="DH53" i="83"/>
  <c r="DG53" i="83"/>
  <c r="DI52" i="83"/>
  <c r="DH52" i="83"/>
  <c r="DG52" i="83"/>
  <c r="DI51" i="83"/>
  <c r="DH51" i="83"/>
  <c r="DG51" i="83"/>
  <c r="DI11" i="83"/>
  <c r="DH11" i="83"/>
  <c r="DG11" i="83"/>
  <c r="DI9" i="83"/>
  <c r="DH9" i="83"/>
  <c r="DG9" i="83"/>
  <c r="DC1" i="83"/>
  <c r="DB110" i="83"/>
  <c r="DA110" i="83"/>
  <c r="CZ110" i="83"/>
  <c r="DB109" i="83"/>
  <c r="DA109" i="83"/>
  <c r="CZ109" i="83"/>
  <c r="DB108" i="83"/>
  <c r="DA108" i="83"/>
  <c r="CZ108" i="83"/>
  <c r="DB107" i="83"/>
  <c r="DA107" i="83"/>
  <c r="CZ107" i="83"/>
  <c r="DB106" i="83"/>
  <c r="DA106" i="83"/>
  <c r="CZ106" i="83"/>
  <c r="DB105" i="83"/>
  <c r="DA105" i="83"/>
  <c r="CZ105" i="83"/>
  <c r="DB104" i="83"/>
  <c r="DA104" i="83"/>
  <c r="CZ104" i="83"/>
  <c r="DB103" i="83"/>
  <c r="DA103" i="83"/>
  <c r="CZ103" i="83"/>
  <c r="DB102" i="83"/>
  <c r="DA102" i="83"/>
  <c r="CZ102" i="83"/>
  <c r="DB101" i="83"/>
  <c r="DA101" i="83"/>
  <c r="CZ101" i="83"/>
  <c r="DB100" i="83"/>
  <c r="DA100" i="83"/>
  <c r="CZ100" i="83"/>
  <c r="DB99" i="83"/>
  <c r="DA99" i="83"/>
  <c r="CZ99" i="83"/>
  <c r="DB98" i="83"/>
  <c r="DA98" i="83"/>
  <c r="CZ98" i="83"/>
  <c r="DB97" i="83"/>
  <c r="DA97" i="83"/>
  <c r="CZ97" i="83"/>
  <c r="DB96" i="83"/>
  <c r="DA96" i="83"/>
  <c r="CZ96" i="83"/>
  <c r="DB95" i="83"/>
  <c r="DA95" i="83"/>
  <c r="CZ95" i="83"/>
  <c r="DB94" i="83"/>
  <c r="DA94" i="83"/>
  <c r="CZ94" i="83"/>
  <c r="DB93" i="83"/>
  <c r="DA93" i="83"/>
  <c r="CZ93" i="83"/>
  <c r="DB92" i="83"/>
  <c r="DA92" i="83"/>
  <c r="CZ92" i="83"/>
  <c r="DB91" i="83"/>
  <c r="DA91" i="83"/>
  <c r="CZ91" i="83"/>
  <c r="DB90" i="83"/>
  <c r="DA90" i="83"/>
  <c r="CZ90" i="83"/>
  <c r="DB89" i="83"/>
  <c r="DA89" i="83"/>
  <c r="CZ89" i="83"/>
  <c r="DB88" i="83"/>
  <c r="DA88" i="83"/>
  <c r="CZ88" i="83"/>
  <c r="DB87" i="83"/>
  <c r="DA87" i="83"/>
  <c r="CZ87" i="83"/>
  <c r="DB86" i="83"/>
  <c r="DA86" i="83"/>
  <c r="CZ86" i="83"/>
  <c r="DB85" i="83"/>
  <c r="DA85" i="83"/>
  <c r="CZ85" i="83"/>
  <c r="DB84" i="83"/>
  <c r="DA84" i="83"/>
  <c r="CZ84" i="83"/>
  <c r="DB83" i="83"/>
  <c r="DA83" i="83"/>
  <c r="CZ83" i="83"/>
  <c r="DB82" i="83"/>
  <c r="DA82" i="83"/>
  <c r="CZ82" i="83"/>
  <c r="DB81" i="83"/>
  <c r="DA81" i="83"/>
  <c r="CZ81" i="83"/>
  <c r="DB80" i="83"/>
  <c r="DA80" i="83"/>
  <c r="CZ80" i="83"/>
  <c r="DB79" i="83"/>
  <c r="DA79" i="83"/>
  <c r="CZ79" i="83"/>
  <c r="DB78" i="83"/>
  <c r="DA78" i="83"/>
  <c r="CZ78" i="83"/>
  <c r="DB77" i="83"/>
  <c r="DA77" i="83"/>
  <c r="CZ77" i="83"/>
  <c r="DB76" i="83"/>
  <c r="DA76" i="83"/>
  <c r="CZ76" i="83"/>
  <c r="DB75" i="83"/>
  <c r="DA75" i="83"/>
  <c r="CZ75" i="83"/>
  <c r="DB74" i="83"/>
  <c r="DA74" i="83"/>
  <c r="CZ74" i="83"/>
  <c r="DB73" i="83"/>
  <c r="DA73" i="83"/>
  <c r="CZ73" i="83"/>
  <c r="DB72" i="83"/>
  <c r="DA72" i="83"/>
  <c r="CZ72" i="83"/>
  <c r="DB71" i="83"/>
  <c r="DA71" i="83"/>
  <c r="CZ71" i="83"/>
  <c r="DB70" i="83"/>
  <c r="DA70" i="83"/>
  <c r="CZ70" i="83"/>
  <c r="DB69" i="83"/>
  <c r="DA69" i="83"/>
  <c r="CZ69" i="83"/>
  <c r="DB68" i="83"/>
  <c r="DA68" i="83"/>
  <c r="CZ68" i="83"/>
  <c r="DB67" i="83"/>
  <c r="DA67" i="83"/>
  <c r="CZ67" i="83"/>
  <c r="DB66" i="83"/>
  <c r="DA66" i="83"/>
  <c r="CZ66" i="83"/>
  <c r="DB65" i="83"/>
  <c r="DA65" i="83"/>
  <c r="CZ65" i="83"/>
  <c r="DB64" i="83"/>
  <c r="DA64" i="83"/>
  <c r="CZ64" i="83"/>
  <c r="DB63" i="83"/>
  <c r="DA63" i="83"/>
  <c r="CZ63" i="83"/>
  <c r="DB62" i="83"/>
  <c r="DA62" i="83"/>
  <c r="CZ62" i="83"/>
  <c r="DB61" i="83"/>
  <c r="DA61" i="83"/>
  <c r="CZ61" i="83"/>
  <c r="DB60" i="83"/>
  <c r="DA60" i="83"/>
  <c r="CZ60" i="83"/>
  <c r="DB59" i="83"/>
  <c r="DA59" i="83"/>
  <c r="CZ59" i="83"/>
  <c r="DB11" i="83"/>
  <c r="DA11" i="83"/>
  <c r="CZ11" i="83"/>
  <c r="DB9" i="83"/>
  <c r="DA9" i="83"/>
  <c r="CZ9" i="83"/>
  <c r="DB1" i="83"/>
  <c r="DA1" i="83"/>
  <c r="CV1" i="83"/>
  <c r="CZ1" i="83" s="1"/>
  <c r="CU110" i="83"/>
  <c r="CT110" i="83"/>
  <c r="CS110" i="83"/>
  <c r="CU109" i="83"/>
  <c r="CT109" i="83"/>
  <c r="CS109" i="83"/>
  <c r="CU108" i="83"/>
  <c r="CT108" i="83"/>
  <c r="CS108" i="83"/>
  <c r="CU107" i="83"/>
  <c r="CT107" i="83"/>
  <c r="CS107" i="83"/>
  <c r="CU106" i="83"/>
  <c r="CT106" i="83"/>
  <c r="CS106" i="83"/>
  <c r="CU105" i="83"/>
  <c r="CT105" i="83"/>
  <c r="CS105" i="83"/>
  <c r="CU104" i="83"/>
  <c r="CT104" i="83"/>
  <c r="CS104" i="83"/>
  <c r="CU103" i="83"/>
  <c r="CT103" i="83"/>
  <c r="CS103" i="83"/>
  <c r="CU102" i="83"/>
  <c r="CT102" i="83"/>
  <c r="CS102" i="83"/>
  <c r="CU101" i="83"/>
  <c r="CT101" i="83"/>
  <c r="CS101" i="83"/>
  <c r="CU100" i="83"/>
  <c r="CT100" i="83"/>
  <c r="CS100" i="83"/>
  <c r="CU99" i="83"/>
  <c r="CT99" i="83"/>
  <c r="CS99" i="83"/>
  <c r="CU98" i="83"/>
  <c r="CT98" i="83"/>
  <c r="CS98" i="83"/>
  <c r="CU97" i="83"/>
  <c r="CT97" i="83"/>
  <c r="CS97" i="83"/>
  <c r="CU96" i="83"/>
  <c r="CT96" i="83"/>
  <c r="CS96" i="83"/>
  <c r="CU95" i="83"/>
  <c r="CT95" i="83"/>
  <c r="CS95" i="83"/>
  <c r="CU94" i="83"/>
  <c r="CT94" i="83"/>
  <c r="CS94" i="83"/>
  <c r="CU93" i="83"/>
  <c r="CT93" i="83"/>
  <c r="CS93" i="83"/>
  <c r="CU92" i="83"/>
  <c r="CT92" i="83"/>
  <c r="CS92" i="83"/>
  <c r="CU91" i="83"/>
  <c r="CT91" i="83"/>
  <c r="CS91" i="83"/>
  <c r="CU90" i="83"/>
  <c r="CT90" i="83"/>
  <c r="CS90" i="83"/>
  <c r="CU89" i="83"/>
  <c r="CT89" i="83"/>
  <c r="CS89" i="83"/>
  <c r="CU88" i="83"/>
  <c r="CT88" i="83"/>
  <c r="CS88" i="83"/>
  <c r="CU87" i="83"/>
  <c r="CT87" i="83"/>
  <c r="CS87" i="83"/>
  <c r="CU86" i="83"/>
  <c r="CT86" i="83"/>
  <c r="CS86" i="83"/>
  <c r="CU85" i="83"/>
  <c r="CT85" i="83"/>
  <c r="CS85" i="83"/>
  <c r="CU84" i="83"/>
  <c r="CT84" i="83"/>
  <c r="CS84" i="83"/>
  <c r="CU83" i="83"/>
  <c r="CT83" i="83"/>
  <c r="CS83" i="83"/>
  <c r="CU82" i="83"/>
  <c r="CT82" i="83"/>
  <c r="CS82" i="83"/>
  <c r="CU81" i="83"/>
  <c r="CT81" i="83"/>
  <c r="CS81" i="83"/>
  <c r="CU80" i="83"/>
  <c r="CT80" i="83"/>
  <c r="CS80" i="83"/>
  <c r="CU79" i="83"/>
  <c r="CT79" i="83"/>
  <c r="CS79" i="83"/>
  <c r="CU78" i="83"/>
  <c r="CT78" i="83"/>
  <c r="CS78" i="83"/>
  <c r="CU77" i="83"/>
  <c r="CT77" i="83"/>
  <c r="CS77" i="83"/>
  <c r="CU76" i="83"/>
  <c r="CT76" i="83"/>
  <c r="CS76" i="83"/>
  <c r="CU75" i="83"/>
  <c r="CT75" i="83"/>
  <c r="CS75" i="83"/>
  <c r="CU74" i="83"/>
  <c r="CT74" i="83"/>
  <c r="CS74" i="83"/>
  <c r="CU73" i="83"/>
  <c r="CT73" i="83"/>
  <c r="CS73" i="83"/>
  <c r="CU72" i="83"/>
  <c r="CT72" i="83"/>
  <c r="CS72" i="83"/>
  <c r="CU71" i="83"/>
  <c r="CT71" i="83"/>
  <c r="CS71" i="83"/>
  <c r="CU70" i="83"/>
  <c r="CT70" i="83"/>
  <c r="CS70" i="83"/>
  <c r="CU69" i="83"/>
  <c r="CT69" i="83"/>
  <c r="CS69" i="83"/>
  <c r="CU68" i="83"/>
  <c r="CT68" i="83"/>
  <c r="CS68" i="83"/>
  <c r="CU67" i="83"/>
  <c r="CT67" i="83"/>
  <c r="CS67" i="83"/>
  <c r="CU66" i="83"/>
  <c r="CT66" i="83"/>
  <c r="CS66" i="83"/>
  <c r="CU65" i="83"/>
  <c r="CT65" i="83"/>
  <c r="CS65" i="83"/>
  <c r="CU64" i="83"/>
  <c r="CT64" i="83"/>
  <c r="CS64" i="83"/>
  <c r="CU63" i="83"/>
  <c r="CT63" i="83"/>
  <c r="CS63" i="83"/>
  <c r="CU62" i="83"/>
  <c r="CT62" i="83"/>
  <c r="CS62" i="83"/>
  <c r="CU61" i="83"/>
  <c r="CT61" i="83"/>
  <c r="CS61" i="83"/>
  <c r="CU60" i="83"/>
  <c r="CT60" i="83"/>
  <c r="CS60" i="83"/>
  <c r="CU59" i="83"/>
  <c r="CT59" i="83"/>
  <c r="CS59" i="83"/>
  <c r="CU11" i="83"/>
  <c r="CT11" i="83"/>
  <c r="CS11" i="83"/>
  <c r="CU9" i="83"/>
  <c r="CT9" i="83"/>
  <c r="CS9" i="83"/>
  <c r="CS1" i="83"/>
  <c r="CO1" i="83"/>
  <c r="CN110" i="83"/>
  <c r="CM110" i="83"/>
  <c r="CL110" i="83"/>
  <c r="CN109" i="83"/>
  <c r="CM109" i="83"/>
  <c r="CL109" i="83"/>
  <c r="CN108" i="83"/>
  <c r="CM108" i="83"/>
  <c r="CL108" i="83"/>
  <c r="CN107" i="83"/>
  <c r="CM107" i="83"/>
  <c r="CL107" i="83"/>
  <c r="CN106" i="83"/>
  <c r="CM106" i="83"/>
  <c r="CL106" i="83"/>
  <c r="CN105" i="83"/>
  <c r="CM105" i="83"/>
  <c r="CL105" i="83"/>
  <c r="CN104" i="83"/>
  <c r="CM104" i="83"/>
  <c r="CL104" i="83"/>
  <c r="CN103" i="83"/>
  <c r="CM103" i="83"/>
  <c r="CL103" i="83"/>
  <c r="CN102" i="83"/>
  <c r="CM102" i="83"/>
  <c r="CL102" i="83"/>
  <c r="CN101" i="83"/>
  <c r="CM101" i="83"/>
  <c r="CL101" i="83"/>
  <c r="CN100" i="83"/>
  <c r="CM100" i="83"/>
  <c r="CL100" i="83"/>
  <c r="CN99" i="83"/>
  <c r="CM99" i="83"/>
  <c r="CL99" i="83"/>
  <c r="CN98" i="83"/>
  <c r="CM98" i="83"/>
  <c r="CL98" i="83"/>
  <c r="CN97" i="83"/>
  <c r="CM97" i="83"/>
  <c r="CL97" i="83"/>
  <c r="CN96" i="83"/>
  <c r="CM96" i="83"/>
  <c r="CL96" i="83"/>
  <c r="CN95" i="83"/>
  <c r="CM95" i="83"/>
  <c r="CL95" i="83"/>
  <c r="CN94" i="83"/>
  <c r="CM94" i="83"/>
  <c r="CL94" i="83"/>
  <c r="CN93" i="83"/>
  <c r="CM93" i="83"/>
  <c r="CL93" i="83"/>
  <c r="CN92" i="83"/>
  <c r="CM92" i="83"/>
  <c r="CL92" i="83"/>
  <c r="CN91" i="83"/>
  <c r="CM91" i="83"/>
  <c r="CL91" i="83"/>
  <c r="CN90" i="83"/>
  <c r="CM90" i="83"/>
  <c r="CL90" i="83"/>
  <c r="CN89" i="83"/>
  <c r="CM89" i="83"/>
  <c r="CL89" i="83"/>
  <c r="CN88" i="83"/>
  <c r="CM88" i="83"/>
  <c r="CL88" i="83"/>
  <c r="CN87" i="83"/>
  <c r="CM87" i="83"/>
  <c r="CL87" i="83"/>
  <c r="CN86" i="83"/>
  <c r="CM86" i="83"/>
  <c r="CL86" i="83"/>
  <c r="CN85" i="83"/>
  <c r="CM85" i="83"/>
  <c r="CL85" i="83"/>
  <c r="CN84" i="83"/>
  <c r="CM84" i="83"/>
  <c r="CL84" i="83"/>
  <c r="CN83" i="83"/>
  <c r="CM83" i="83"/>
  <c r="CL83" i="83"/>
  <c r="CN82" i="83"/>
  <c r="CM82" i="83"/>
  <c r="CL82" i="83"/>
  <c r="CN81" i="83"/>
  <c r="CM81" i="83"/>
  <c r="CL81" i="83"/>
  <c r="CN80" i="83"/>
  <c r="CM80" i="83"/>
  <c r="CL80" i="83"/>
  <c r="CN79" i="83"/>
  <c r="CM79" i="83"/>
  <c r="CL79" i="83"/>
  <c r="CN78" i="83"/>
  <c r="CM78" i="83"/>
  <c r="CL78" i="83"/>
  <c r="CN77" i="83"/>
  <c r="CM77" i="83"/>
  <c r="CL77" i="83"/>
  <c r="CN76" i="83"/>
  <c r="CM76" i="83"/>
  <c r="CL76" i="83"/>
  <c r="CN75" i="83"/>
  <c r="CM75" i="83"/>
  <c r="CL75" i="83"/>
  <c r="CN74" i="83"/>
  <c r="CM74" i="83"/>
  <c r="CL74" i="83"/>
  <c r="CN73" i="83"/>
  <c r="CM73" i="83"/>
  <c r="CL73" i="83"/>
  <c r="CN72" i="83"/>
  <c r="CM72" i="83"/>
  <c r="CL72" i="83"/>
  <c r="CN71" i="83"/>
  <c r="CM71" i="83"/>
  <c r="CL71" i="83"/>
  <c r="CN70" i="83"/>
  <c r="CM70" i="83"/>
  <c r="CL70" i="83"/>
  <c r="CN69" i="83"/>
  <c r="CM69" i="83"/>
  <c r="CL69" i="83"/>
  <c r="CN68" i="83"/>
  <c r="CM68" i="83"/>
  <c r="CL68" i="83"/>
  <c r="CN67" i="83"/>
  <c r="CM67" i="83"/>
  <c r="CL67" i="83"/>
  <c r="CN66" i="83"/>
  <c r="CM66" i="83"/>
  <c r="CL66" i="83"/>
  <c r="CN65" i="83"/>
  <c r="CM65" i="83"/>
  <c r="CL65" i="83"/>
  <c r="CN11" i="83"/>
  <c r="CM11" i="83"/>
  <c r="CL11" i="83"/>
  <c r="CN9" i="83"/>
  <c r="CM9" i="83"/>
  <c r="CL9" i="83"/>
  <c r="CH1" i="83"/>
  <c r="CG110" i="83"/>
  <c r="CF110" i="83"/>
  <c r="CE110" i="83"/>
  <c r="CG109" i="83"/>
  <c r="CF109" i="83"/>
  <c r="CE109" i="83"/>
  <c r="CG108" i="83"/>
  <c r="CF108" i="83"/>
  <c r="CE108" i="83"/>
  <c r="CG107" i="83"/>
  <c r="CF107" i="83"/>
  <c r="CE107" i="83"/>
  <c r="CG106" i="83"/>
  <c r="CF106" i="83"/>
  <c r="CE106" i="83"/>
  <c r="CG105" i="83"/>
  <c r="CF105" i="83"/>
  <c r="CE105" i="83"/>
  <c r="CG104" i="83"/>
  <c r="CF104" i="83"/>
  <c r="CE104" i="83"/>
  <c r="CG103" i="83"/>
  <c r="CF103" i="83"/>
  <c r="CE103" i="83"/>
  <c r="CG102" i="83"/>
  <c r="CF102" i="83"/>
  <c r="CE102" i="83"/>
  <c r="CG101" i="83"/>
  <c r="CF101" i="83"/>
  <c r="CE101" i="83"/>
  <c r="CG100" i="83"/>
  <c r="CF100" i="83"/>
  <c r="CE100" i="83"/>
  <c r="CG99" i="83"/>
  <c r="CF99" i="83"/>
  <c r="CE99" i="83"/>
  <c r="CG98" i="83"/>
  <c r="CF98" i="83"/>
  <c r="CE98" i="83"/>
  <c r="CG97" i="83"/>
  <c r="CF97" i="83"/>
  <c r="CE97" i="83"/>
  <c r="CG96" i="83"/>
  <c r="CF96" i="83"/>
  <c r="CE96" i="83"/>
  <c r="CG95" i="83"/>
  <c r="CF95" i="83"/>
  <c r="CE95" i="83"/>
  <c r="CG94" i="83"/>
  <c r="CF94" i="83"/>
  <c r="CE94" i="83"/>
  <c r="CG93" i="83"/>
  <c r="CF93" i="83"/>
  <c r="CE93" i="83"/>
  <c r="CG92" i="83"/>
  <c r="CF92" i="83"/>
  <c r="CE92" i="83"/>
  <c r="CG91" i="83"/>
  <c r="CF91" i="83"/>
  <c r="CE91" i="83"/>
  <c r="CG90" i="83"/>
  <c r="CF90" i="83"/>
  <c r="CE90" i="83"/>
  <c r="CG89" i="83"/>
  <c r="CF89" i="83"/>
  <c r="CE89" i="83"/>
  <c r="CG88" i="83"/>
  <c r="CF88" i="83"/>
  <c r="CE88" i="83"/>
  <c r="CG87" i="83"/>
  <c r="CF87" i="83"/>
  <c r="CE87" i="83"/>
  <c r="CG86" i="83"/>
  <c r="CF86" i="83"/>
  <c r="CE86" i="83"/>
  <c r="CG85" i="83"/>
  <c r="CF85" i="83"/>
  <c r="CE85" i="83"/>
  <c r="CG84" i="83"/>
  <c r="CF84" i="83"/>
  <c r="CE84" i="83"/>
  <c r="CG83" i="83"/>
  <c r="CF83" i="83"/>
  <c r="CE83" i="83"/>
  <c r="CG82" i="83"/>
  <c r="CF82" i="83"/>
  <c r="CE82" i="83"/>
  <c r="CG81" i="83"/>
  <c r="CF81" i="83"/>
  <c r="CE81" i="83"/>
  <c r="CG80" i="83"/>
  <c r="CF80" i="83"/>
  <c r="CE80" i="83"/>
  <c r="CG79" i="83"/>
  <c r="CF79" i="83"/>
  <c r="CE79" i="83"/>
  <c r="CG78" i="83"/>
  <c r="CF78" i="83"/>
  <c r="CE78" i="83"/>
  <c r="CG77" i="83"/>
  <c r="CF77" i="83"/>
  <c r="CE77" i="83"/>
  <c r="CG76" i="83"/>
  <c r="CF76" i="83"/>
  <c r="CE76" i="83"/>
  <c r="CG11" i="83"/>
  <c r="CF11" i="83"/>
  <c r="CE11" i="83"/>
  <c r="CG9" i="83"/>
  <c r="CF9" i="83"/>
  <c r="CE9" i="83"/>
  <c r="CA1" i="83"/>
  <c r="BZ110" i="83"/>
  <c r="BY110" i="83"/>
  <c r="BX110" i="83"/>
  <c r="BZ109" i="83"/>
  <c r="BY109" i="83"/>
  <c r="BX109" i="83"/>
  <c r="BZ108" i="83"/>
  <c r="BY108" i="83"/>
  <c r="BX108" i="83"/>
  <c r="BZ107" i="83"/>
  <c r="BY107" i="83"/>
  <c r="BX107" i="83"/>
  <c r="BZ106" i="83"/>
  <c r="BY106" i="83"/>
  <c r="BX106" i="83"/>
  <c r="BZ105" i="83"/>
  <c r="BY105" i="83"/>
  <c r="BX105" i="83"/>
  <c r="BZ104" i="83"/>
  <c r="BY104" i="83"/>
  <c r="BX104" i="83"/>
  <c r="BZ103" i="83"/>
  <c r="BY103" i="83"/>
  <c r="BX103" i="83"/>
  <c r="BZ102" i="83"/>
  <c r="BY102" i="83"/>
  <c r="BX102" i="83"/>
  <c r="BZ101" i="83"/>
  <c r="BY101" i="83"/>
  <c r="BX101" i="83"/>
  <c r="BZ100" i="83"/>
  <c r="BY100" i="83"/>
  <c r="BX100" i="83"/>
  <c r="BZ99" i="83"/>
  <c r="BY99" i="83"/>
  <c r="BX99" i="83"/>
  <c r="BZ98" i="83"/>
  <c r="BY98" i="83"/>
  <c r="BX98" i="83"/>
  <c r="BZ97" i="83"/>
  <c r="BY97" i="83"/>
  <c r="BX97" i="83"/>
  <c r="BZ96" i="83"/>
  <c r="BY96" i="83"/>
  <c r="BX96" i="83"/>
  <c r="BZ95" i="83"/>
  <c r="BY95" i="83"/>
  <c r="BX95" i="83"/>
  <c r="BZ94" i="83"/>
  <c r="BY94" i="83"/>
  <c r="BX94" i="83"/>
  <c r="BZ93" i="83"/>
  <c r="BY93" i="83"/>
  <c r="BX93" i="83"/>
  <c r="BZ92" i="83"/>
  <c r="BY92" i="83"/>
  <c r="BX92" i="83"/>
  <c r="BZ91" i="83"/>
  <c r="BY91" i="83"/>
  <c r="BX91" i="83"/>
  <c r="BZ90" i="83"/>
  <c r="BY90" i="83"/>
  <c r="BX90" i="83"/>
  <c r="BZ89" i="83"/>
  <c r="BY89" i="83"/>
  <c r="BX89" i="83"/>
  <c r="BZ88" i="83"/>
  <c r="BY88" i="83"/>
  <c r="BX88" i="83"/>
  <c r="BZ87" i="83"/>
  <c r="BY87" i="83"/>
  <c r="BX87" i="83"/>
  <c r="BZ86" i="83"/>
  <c r="BY86" i="83"/>
  <c r="BX86" i="83"/>
  <c r="BZ85" i="83"/>
  <c r="BY85" i="83"/>
  <c r="BX85" i="83"/>
  <c r="BZ84" i="83"/>
  <c r="BY84" i="83"/>
  <c r="BX84" i="83"/>
  <c r="BZ83" i="83"/>
  <c r="BY83" i="83"/>
  <c r="BX83" i="83"/>
  <c r="BZ82" i="83"/>
  <c r="BY82" i="83"/>
  <c r="BX82" i="83"/>
  <c r="BZ81" i="83"/>
  <c r="BY81" i="83"/>
  <c r="BX81" i="83"/>
  <c r="BZ80" i="83"/>
  <c r="BY80" i="83"/>
  <c r="BX80" i="83"/>
  <c r="BZ79" i="83"/>
  <c r="BY79" i="83"/>
  <c r="BX79" i="83"/>
  <c r="BZ78" i="83"/>
  <c r="BY78" i="83"/>
  <c r="BX78" i="83"/>
  <c r="BZ77" i="83"/>
  <c r="BY77" i="83"/>
  <c r="BX77" i="83"/>
  <c r="BZ76" i="83"/>
  <c r="BY76" i="83"/>
  <c r="BX76" i="83"/>
  <c r="BZ75" i="83"/>
  <c r="BY75" i="83"/>
  <c r="BX75" i="83"/>
  <c r="BZ74" i="83"/>
  <c r="BY74" i="83"/>
  <c r="BX74" i="83"/>
  <c r="BZ73" i="83"/>
  <c r="BY73" i="83"/>
  <c r="BX73" i="83"/>
  <c r="BZ72" i="83"/>
  <c r="BY72" i="83"/>
  <c r="BX72" i="83"/>
  <c r="BZ71" i="83"/>
  <c r="BY71" i="83"/>
  <c r="BX71" i="83"/>
  <c r="BZ70" i="83"/>
  <c r="BY70" i="83"/>
  <c r="BX70" i="83"/>
  <c r="BZ69" i="83"/>
  <c r="BY69" i="83"/>
  <c r="BX69" i="83"/>
  <c r="BZ68" i="83"/>
  <c r="BY68" i="83"/>
  <c r="BX68" i="83"/>
  <c r="BZ67" i="83"/>
  <c r="BY67" i="83"/>
  <c r="BX67" i="83"/>
  <c r="BZ11" i="83"/>
  <c r="BY11" i="83"/>
  <c r="BX11" i="83"/>
  <c r="BZ9" i="83"/>
  <c r="BY9" i="83"/>
  <c r="BX9" i="83"/>
  <c r="BY1" i="83"/>
  <c r="BX1" i="83"/>
  <c r="BT1" i="83"/>
  <c r="BZ1" i="83" s="1"/>
  <c r="BS110" i="83"/>
  <c r="BR110" i="83"/>
  <c r="BQ110" i="83"/>
  <c r="BS109" i="83"/>
  <c r="BR109" i="83"/>
  <c r="BQ109" i="83"/>
  <c r="BS108" i="83"/>
  <c r="BR108" i="83"/>
  <c r="BQ108" i="83"/>
  <c r="BS107" i="83"/>
  <c r="BR107" i="83"/>
  <c r="BQ107" i="83"/>
  <c r="BS106" i="83"/>
  <c r="BR106" i="83"/>
  <c r="BQ106" i="83"/>
  <c r="BS105" i="83"/>
  <c r="BR105" i="83"/>
  <c r="BQ105" i="83"/>
  <c r="BS104" i="83"/>
  <c r="BR104" i="83"/>
  <c r="BQ104" i="83"/>
  <c r="BS103" i="83"/>
  <c r="BR103" i="83"/>
  <c r="BQ103" i="83"/>
  <c r="BS102" i="83"/>
  <c r="BR102" i="83"/>
  <c r="BQ102" i="83"/>
  <c r="BS101" i="83"/>
  <c r="BR101" i="83"/>
  <c r="BQ101" i="83"/>
  <c r="BS100" i="83"/>
  <c r="BR100" i="83"/>
  <c r="BQ100" i="83"/>
  <c r="BS99" i="83"/>
  <c r="BR99" i="83"/>
  <c r="BQ99" i="83"/>
  <c r="BS98" i="83"/>
  <c r="BR98" i="83"/>
  <c r="BQ98" i="83"/>
  <c r="BS97" i="83"/>
  <c r="BR97" i="83"/>
  <c r="BQ97" i="83"/>
  <c r="BS96" i="83"/>
  <c r="BR96" i="83"/>
  <c r="BQ96" i="83"/>
  <c r="BS95" i="83"/>
  <c r="BR95" i="83"/>
  <c r="BQ95" i="83"/>
  <c r="BS94" i="83"/>
  <c r="BR94" i="83"/>
  <c r="BQ94" i="83"/>
  <c r="BS93" i="83"/>
  <c r="BR93" i="83"/>
  <c r="BQ93" i="83"/>
  <c r="BS92" i="83"/>
  <c r="BR92" i="83"/>
  <c r="BQ92" i="83"/>
  <c r="BS91" i="83"/>
  <c r="BR91" i="83"/>
  <c r="BQ91" i="83"/>
  <c r="BS90" i="83"/>
  <c r="BR90" i="83"/>
  <c r="BQ90" i="83"/>
  <c r="BS89" i="83"/>
  <c r="BR89" i="83"/>
  <c r="BQ89" i="83"/>
  <c r="BS88" i="83"/>
  <c r="BR88" i="83"/>
  <c r="BQ88" i="83"/>
  <c r="BS87" i="83"/>
  <c r="BR87" i="83"/>
  <c r="BQ87" i="83"/>
  <c r="BS86" i="83"/>
  <c r="BR86" i="83"/>
  <c r="BQ86" i="83"/>
  <c r="BS85" i="83"/>
  <c r="BR85" i="83"/>
  <c r="BQ85" i="83"/>
  <c r="BS84" i="83"/>
  <c r="BR84" i="83"/>
  <c r="BQ84" i="83"/>
  <c r="BS83" i="83"/>
  <c r="BR83" i="83"/>
  <c r="BQ83" i="83"/>
  <c r="BS82" i="83"/>
  <c r="BR82" i="83"/>
  <c r="BQ82" i="83"/>
  <c r="BS81" i="83"/>
  <c r="BR81" i="83"/>
  <c r="BQ81" i="83"/>
  <c r="BS80" i="83"/>
  <c r="BR80" i="83"/>
  <c r="BQ80" i="83"/>
  <c r="BS79" i="83"/>
  <c r="BR79" i="83"/>
  <c r="BQ79" i="83"/>
  <c r="BS78" i="83"/>
  <c r="BR78" i="83"/>
  <c r="BQ78" i="83"/>
  <c r="BS77" i="83"/>
  <c r="BR77" i="83"/>
  <c r="BQ77" i="83"/>
  <c r="BS76" i="83"/>
  <c r="BR76" i="83"/>
  <c r="BQ76" i="83"/>
  <c r="BS75" i="83"/>
  <c r="BR75" i="83"/>
  <c r="BQ75" i="83"/>
  <c r="BS74" i="83"/>
  <c r="BR74" i="83"/>
  <c r="BQ74" i="83"/>
  <c r="BS73" i="83"/>
  <c r="BR73" i="83"/>
  <c r="BQ73" i="83"/>
  <c r="BS72" i="83"/>
  <c r="BR72" i="83"/>
  <c r="BQ72" i="83"/>
  <c r="BS71" i="83"/>
  <c r="BR71" i="83"/>
  <c r="BQ71" i="83"/>
  <c r="BS70" i="83"/>
  <c r="BR70" i="83"/>
  <c r="BQ70" i="83"/>
  <c r="BS69" i="83"/>
  <c r="BR69" i="83"/>
  <c r="BQ69" i="83"/>
  <c r="BS68" i="83"/>
  <c r="BR68" i="83"/>
  <c r="BQ68" i="83"/>
  <c r="BS67" i="83"/>
  <c r="BR67" i="83"/>
  <c r="BQ67" i="83"/>
  <c r="BS66" i="83"/>
  <c r="BR66" i="83"/>
  <c r="BQ66" i="83"/>
  <c r="BS65" i="83"/>
  <c r="BR65" i="83"/>
  <c r="BQ65" i="83"/>
  <c r="BS64" i="83"/>
  <c r="BR64" i="83"/>
  <c r="BQ64" i="83"/>
  <c r="BS63" i="83"/>
  <c r="BR63" i="83"/>
  <c r="BQ63" i="83"/>
  <c r="BS62" i="83"/>
  <c r="BR62" i="83"/>
  <c r="BQ62" i="83"/>
  <c r="BS61" i="83"/>
  <c r="BR61" i="83"/>
  <c r="BQ61" i="83"/>
  <c r="BS60" i="83"/>
  <c r="BR60" i="83"/>
  <c r="BQ60" i="83"/>
  <c r="BS59" i="83"/>
  <c r="BR59" i="83"/>
  <c r="BQ59" i="83"/>
  <c r="BS11" i="83"/>
  <c r="BR11" i="83"/>
  <c r="BQ11" i="83"/>
  <c r="BS9" i="83"/>
  <c r="BR9" i="83"/>
  <c r="BQ9" i="83"/>
  <c r="BS1" i="83"/>
  <c r="BM1" i="83"/>
  <c r="BL110" i="83"/>
  <c r="BK110" i="83"/>
  <c r="BJ110" i="83"/>
  <c r="BL109" i="83"/>
  <c r="BK109" i="83"/>
  <c r="BJ109" i="83"/>
  <c r="BL108" i="83"/>
  <c r="BK108" i="83"/>
  <c r="BJ108" i="83"/>
  <c r="BL107" i="83"/>
  <c r="BK107" i="83"/>
  <c r="BJ107" i="83"/>
  <c r="BL106" i="83"/>
  <c r="BK106" i="83"/>
  <c r="BJ106" i="83"/>
  <c r="BL105" i="83"/>
  <c r="BK105" i="83"/>
  <c r="BJ105" i="83"/>
  <c r="BL104" i="83"/>
  <c r="BK104" i="83"/>
  <c r="BJ104" i="83"/>
  <c r="BL103" i="83"/>
  <c r="BK103" i="83"/>
  <c r="BJ103" i="83"/>
  <c r="BL102" i="83"/>
  <c r="BK102" i="83"/>
  <c r="BJ102" i="83"/>
  <c r="BL101" i="83"/>
  <c r="BK101" i="83"/>
  <c r="BJ101" i="83"/>
  <c r="BL100" i="83"/>
  <c r="BK100" i="83"/>
  <c r="BJ100" i="83"/>
  <c r="BL99" i="83"/>
  <c r="BK99" i="83"/>
  <c r="BJ99" i="83"/>
  <c r="BL98" i="83"/>
  <c r="BK98" i="83"/>
  <c r="BJ98" i="83"/>
  <c r="BL97" i="83"/>
  <c r="BK97" i="83"/>
  <c r="BJ97" i="83"/>
  <c r="BL96" i="83"/>
  <c r="BK96" i="83"/>
  <c r="BJ96" i="83"/>
  <c r="BL95" i="83"/>
  <c r="BK95" i="83"/>
  <c r="BJ95" i="83"/>
  <c r="BL94" i="83"/>
  <c r="BK94" i="83"/>
  <c r="BJ94" i="83"/>
  <c r="BL93" i="83"/>
  <c r="BK93" i="83"/>
  <c r="BJ93" i="83"/>
  <c r="BL92" i="83"/>
  <c r="BK92" i="83"/>
  <c r="BJ92" i="83"/>
  <c r="BL91" i="83"/>
  <c r="BK91" i="83"/>
  <c r="BJ91" i="83"/>
  <c r="BL90" i="83"/>
  <c r="BK90" i="83"/>
  <c r="BJ90" i="83"/>
  <c r="BL89" i="83"/>
  <c r="BK89" i="83"/>
  <c r="BJ89" i="83"/>
  <c r="BL88" i="83"/>
  <c r="BK88" i="83"/>
  <c r="BJ88" i="83"/>
  <c r="BL87" i="83"/>
  <c r="BK87" i="83"/>
  <c r="BJ87" i="83"/>
  <c r="BL86" i="83"/>
  <c r="BK86" i="83"/>
  <c r="BJ86" i="83"/>
  <c r="BL85" i="83"/>
  <c r="BK85" i="83"/>
  <c r="BJ85" i="83"/>
  <c r="BL84" i="83"/>
  <c r="BK84" i="83"/>
  <c r="BJ84" i="83"/>
  <c r="BL83" i="83"/>
  <c r="BK83" i="83"/>
  <c r="BJ83" i="83"/>
  <c r="BL82" i="83"/>
  <c r="BK82" i="83"/>
  <c r="BJ82" i="83"/>
  <c r="BL81" i="83"/>
  <c r="BK81" i="83"/>
  <c r="BJ81" i="83"/>
  <c r="BL80" i="83"/>
  <c r="BK80" i="83"/>
  <c r="BJ80" i="83"/>
  <c r="BL79" i="83"/>
  <c r="BK79" i="83"/>
  <c r="BJ79" i="83"/>
  <c r="BL78" i="83"/>
  <c r="BK78" i="83"/>
  <c r="BJ78" i="83"/>
  <c r="BL77" i="83"/>
  <c r="BK77" i="83"/>
  <c r="BJ77" i="83"/>
  <c r="BL76" i="83"/>
  <c r="BK76" i="83"/>
  <c r="BJ76" i="83"/>
  <c r="BL75" i="83"/>
  <c r="BK75" i="83"/>
  <c r="BJ75" i="83"/>
  <c r="BL74" i="83"/>
  <c r="BK74" i="83"/>
  <c r="BJ74" i="83"/>
  <c r="BL73" i="83"/>
  <c r="BK73" i="83"/>
  <c r="BJ73" i="83"/>
  <c r="BL72" i="83"/>
  <c r="BK72" i="83"/>
  <c r="BJ72" i="83"/>
  <c r="BL71" i="83"/>
  <c r="BK71" i="83"/>
  <c r="BJ71" i="83"/>
  <c r="BL70" i="83"/>
  <c r="BK70" i="83"/>
  <c r="BJ70" i="83"/>
  <c r="BL69" i="83"/>
  <c r="BK69" i="83"/>
  <c r="BJ69" i="83"/>
  <c r="BL68" i="83"/>
  <c r="BK68" i="83"/>
  <c r="BJ68" i="83"/>
  <c r="BL67" i="83"/>
  <c r="BK67" i="83"/>
  <c r="BJ67" i="83"/>
  <c r="BL66" i="83"/>
  <c r="BK66" i="83"/>
  <c r="BJ66" i="83"/>
  <c r="BL65" i="83"/>
  <c r="BK65" i="83"/>
  <c r="BJ65" i="83"/>
  <c r="BL64" i="83"/>
  <c r="BK64" i="83"/>
  <c r="BJ64" i="83"/>
  <c r="BL11" i="83"/>
  <c r="BK11" i="83"/>
  <c r="BJ11" i="83"/>
  <c r="BL9" i="83"/>
  <c r="BK9" i="83"/>
  <c r="BJ9" i="83"/>
  <c r="BL1" i="83"/>
  <c r="BK1" i="83"/>
  <c r="BF1" i="83"/>
  <c r="BJ1" i="83" s="1"/>
  <c r="BE110" i="83"/>
  <c r="BD110" i="83"/>
  <c r="BC110" i="83"/>
  <c r="BE109" i="83"/>
  <c r="BD109" i="83"/>
  <c r="BC109" i="83"/>
  <c r="BE108" i="83"/>
  <c r="BD108" i="83"/>
  <c r="BC108" i="83"/>
  <c r="BE107" i="83"/>
  <c r="BD107" i="83"/>
  <c r="BC107" i="83"/>
  <c r="BE106" i="83"/>
  <c r="BD106" i="83"/>
  <c r="BC106" i="83"/>
  <c r="BE105" i="83"/>
  <c r="BD105" i="83"/>
  <c r="BC105" i="83"/>
  <c r="BE104" i="83"/>
  <c r="BD104" i="83"/>
  <c r="BC104" i="83"/>
  <c r="BE103" i="83"/>
  <c r="BD103" i="83"/>
  <c r="BC103" i="83"/>
  <c r="BE102" i="83"/>
  <c r="BD102" i="83"/>
  <c r="BC102" i="83"/>
  <c r="BE101" i="83"/>
  <c r="BD101" i="83"/>
  <c r="BC101" i="83"/>
  <c r="BE100" i="83"/>
  <c r="BD100" i="83"/>
  <c r="BC100" i="83"/>
  <c r="BE99" i="83"/>
  <c r="BD99" i="83"/>
  <c r="BC99" i="83"/>
  <c r="BE98" i="83"/>
  <c r="BD98" i="83"/>
  <c r="BC98" i="83"/>
  <c r="BE97" i="83"/>
  <c r="BD97" i="83"/>
  <c r="BC97" i="83"/>
  <c r="BE96" i="83"/>
  <c r="BD96" i="83"/>
  <c r="BC96" i="83"/>
  <c r="BE95" i="83"/>
  <c r="BD95" i="83"/>
  <c r="BC95" i="83"/>
  <c r="BE94" i="83"/>
  <c r="BD94" i="83"/>
  <c r="BC94" i="83"/>
  <c r="BE93" i="83"/>
  <c r="BD93" i="83"/>
  <c r="BC93" i="83"/>
  <c r="BE92" i="83"/>
  <c r="BD92" i="83"/>
  <c r="BC92" i="83"/>
  <c r="BE91" i="83"/>
  <c r="BD91" i="83"/>
  <c r="BC91" i="83"/>
  <c r="BE90" i="83"/>
  <c r="BD90" i="83"/>
  <c r="BC90" i="83"/>
  <c r="BE89" i="83"/>
  <c r="BD89" i="83"/>
  <c r="BC89" i="83"/>
  <c r="BE88" i="83"/>
  <c r="BD88" i="83"/>
  <c r="BC88" i="83"/>
  <c r="BE87" i="83"/>
  <c r="BD87" i="83"/>
  <c r="BC87" i="83"/>
  <c r="BE86" i="83"/>
  <c r="BD86" i="83"/>
  <c r="BC86" i="83"/>
  <c r="BE85" i="83"/>
  <c r="BD85" i="83"/>
  <c r="BC85" i="83"/>
  <c r="BE84" i="83"/>
  <c r="BD84" i="83"/>
  <c r="BC84" i="83"/>
  <c r="BE83" i="83"/>
  <c r="BD83" i="83"/>
  <c r="BC83" i="83"/>
  <c r="BE82" i="83"/>
  <c r="BD82" i="83"/>
  <c r="BC82" i="83"/>
  <c r="BE81" i="83"/>
  <c r="BD81" i="83"/>
  <c r="BC81" i="83"/>
  <c r="BE80" i="83"/>
  <c r="BD80" i="83"/>
  <c r="BC80" i="83"/>
  <c r="BE79" i="83"/>
  <c r="BD79" i="83"/>
  <c r="BC79" i="83"/>
  <c r="BE78" i="83"/>
  <c r="BD78" i="83"/>
  <c r="BC78" i="83"/>
  <c r="BE77" i="83"/>
  <c r="BD77" i="83"/>
  <c r="BC77" i="83"/>
  <c r="BE76" i="83"/>
  <c r="BD76" i="83"/>
  <c r="BC76" i="83"/>
  <c r="BE75" i="83"/>
  <c r="BD75" i="83"/>
  <c r="BC75" i="83"/>
  <c r="BE74" i="83"/>
  <c r="BD74" i="83"/>
  <c r="BC74" i="83"/>
  <c r="BE73" i="83"/>
  <c r="BD73" i="83"/>
  <c r="BC73" i="83"/>
  <c r="BE72" i="83"/>
  <c r="BD72" i="83"/>
  <c r="BC72" i="83"/>
  <c r="BE71" i="83"/>
  <c r="BD71" i="83"/>
  <c r="BC71" i="83"/>
  <c r="BE70" i="83"/>
  <c r="BD70" i="83"/>
  <c r="BC70" i="83"/>
  <c r="BE69" i="83"/>
  <c r="BD69" i="83"/>
  <c r="BC69" i="83"/>
  <c r="BE68" i="83"/>
  <c r="BD68" i="83"/>
  <c r="BC68" i="83"/>
  <c r="BE67" i="83"/>
  <c r="BD67" i="83"/>
  <c r="BC67" i="83"/>
  <c r="BE66" i="83"/>
  <c r="BD66" i="83"/>
  <c r="BC66" i="83"/>
  <c r="BE65" i="83"/>
  <c r="BD65" i="83"/>
  <c r="BC65" i="83"/>
  <c r="BE64" i="83"/>
  <c r="BD64" i="83"/>
  <c r="BC64" i="83"/>
  <c r="BE63" i="83"/>
  <c r="BD63" i="83"/>
  <c r="BC63" i="83"/>
  <c r="BE62" i="83"/>
  <c r="BD62" i="83"/>
  <c r="BC62" i="83"/>
  <c r="BE61" i="83"/>
  <c r="BD61" i="83"/>
  <c r="BC61" i="83"/>
  <c r="BE60" i="83"/>
  <c r="BD60" i="83"/>
  <c r="BC60" i="83"/>
  <c r="BE59" i="83"/>
  <c r="BD59" i="83"/>
  <c r="BC59" i="83"/>
  <c r="BE58" i="83"/>
  <c r="BD58" i="83"/>
  <c r="BC58" i="83"/>
  <c r="BE57" i="83"/>
  <c r="BD57" i="83"/>
  <c r="BC57" i="83"/>
  <c r="BE56" i="83"/>
  <c r="BD56" i="83"/>
  <c r="BC56" i="83"/>
  <c r="BE11" i="83"/>
  <c r="BD11" i="83"/>
  <c r="BC11" i="83"/>
  <c r="BE9" i="83"/>
  <c r="BD9" i="83"/>
  <c r="BC9" i="83"/>
  <c r="BD1" i="83"/>
  <c r="BC1" i="83"/>
  <c r="AY1" i="83"/>
  <c r="BE1" i="83" s="1"/>
  <c r="AX110" i="83"/>
  <c r="AW110" i="83"/>
  <c r="AV110" i="83"/>
  <c r="AX109" i="83"/>
  <c r="AW109" i="83"/>
  <c r="AV109" i="83"/>
  <c r="AX108" i="83"/>
  <c r="AW108" i="83"/>
  <c r="AV108" i="83"/>
  <c r="AX107" i="83"/>
  <c r="AW107" i="83"/>
  <c r="AV107" i="83"/>
  <c r="AX106" i="83"/>
  <c r="AW106" i="83"/>
  <c r="AV106" i="83"/>
  <c r="AX105" i="83"/>
  <c r="AW105" i="83"/>
  <c r="AV105" i="83"/>
  <c r="AX104" i="83"/>
  <c r="AW104" i="83"/>
  <c r="AV104" i="83"/>
  <c r="AX103" i="83"/>
  <c r="AW103" i="83"/>
  <c r="AV103" i="83"/>
  <c r="AX102" i="83"/>
  <c r="AW102" i="83"/>
  <c r="AV102" i="83"/>
  <c r="AX101" i="83"/>
  <c r="AW101" i="83"/>
  <c r="AV101" i="83"/>
  <c r="AX100" i="83"/>
  <c r="AW100" i="83"/>
  <c r="AV100" i="83"/>
  <c r="AX99" i="83"/>
  <c r="AW99" i="83"/>
  <c r="AV99" i="83"/>
  <c r="AX98" i="83"/>
  <c r="AW98" i="83"/>
  <c r="AV98" i="83"/>
  <c r="AX97" i="83"/>
  <c r="AW97" i="83"/>
  <c r="AV97" i="83"/>
  <c r="AX96" i="83"/>
  <c r="AW96" i="83"/>
  <c r="AV96" i="83"/>
  <c r="AX95" i="83"/>
  <c r="AW95" i="83"/>
  <c r="AV95" i="83"/>
  <c r="AX94" i="83"/>
  <c r="AW94" i="83"/>
  <c r="AV94" i="83"/>
  <c r="AX93" i="83"/>
  <c r="AW93" i="83"/>
  <c r="AV93" i="83"/>
  <c r="AX92" i="83"/>
  <c r="AW92" i="83"/>
  <c r="AV92" i="83"/>
  <c r="AX91" i="83"/>
  <c r="AW91" i="83"/>
  <c r="AV91" i="83"/>
  <c r="AX90" i="83"/>
  <c r="AW90" i="83"/>
  <c r="AV90" i="83"/>
  <c r="AX89" i="83"/>
  <c r="AW89" i="83"/>
  <c r="AV89" i="83"/>
  <c r="AX88" i="83"/>
  <c r="AW88" i="83"/>
  <c r="AV88" i="83"/>
  <c r="AX87" i="83"/>
  <c r="AW87" i="83"/>
  <c r="AV87" i="83"/>
  <c r="AX86" i="83"/>
  <c r="AW86" i="83"/>
  <c r="AV86" i="83"/>
  <c r="AX85" i="83"/>
  <c r="AW85" i="83"/>
  <c r="AV85" i="83"/>
  <c r="AX84" i="83"/>
  <c r="AW84" i="83"/>
  <c r="AV84" i="83"/>
  <c r="AX83" i="83"/>
  <c r="AW83" i="83"/>
  <c r="AV83" i="83"/>
  <c r="AX82" i="83"/>
  <c r="AW82" i="83"/>
  <c r="AV82" i="83"/>
  <c r="AX81" i="83"/>
  <c r="AW81" i="83"/>
  <c r="AV81" i="83"/>
  <c r="AX80" i="83"/>
  <c r="AW80" i="83"/>
  <c r="AV80" i="83"/>
  <c r="AX79" i="83"/>
  <c r="AW79" i="83"/>
  <c r="AV79" i="83"/>
  <c r="AX78" i="83"/>
  <c r="AW78" i="83"/>
  <c r="AV78" i="83"/>
  <c r="AX77" i="83"/>
  <c r="AW77" i="83"/>
  <c r="AV77" i="83"/>
  <c r="AX76" i="83"/>
  <c r="AW76" i="83"/>
  <c r="AV76" i="83"/>
  <c r="AX75" i="83"/>
  <c r="AW75" i="83"/>
  <c r="AV75" i="83"/>
  <c r="AX74" i="83"/>
  <c r="AW74" i="83"/>
  <c r="AV74" i="83"/>
  <c r="AX73" i="83"/>
  <c r="AW73" i="83"/>
  <c r="AV73" i="83"/>
  <c r="AX72" i="83"/>
  <c r="AW72" i="83"/>
  <c r="AV72" i="83"/>
  <c r="AX71" i="83"/>
  <c r="AW71" i="83"/>
  <c r="AV71" i="83"/>
  <c r="AX70" i="83"/>
  <c r="AW70" i="83"/>
  <c r="AV70" i="83"/>
  <c r="AX69" i="83"/>
  <c r="AW69" i="83"/>
  <c r="AV69" i="83"/>
  <c r="AX68" i="83"/>
  <c r="AW68" i="83"/>
  <c r="AV68" i="83"/>
  <c r="AX67" i="83"/>
  <c r="AW67" i="83"/>
  <c r="AV67" i="83"/>
  <c r="AX66" i="83"/>
  <c r="AW66" i="83"/>
  <c r="AV66" i="83"/>
  <c r="AX65" i="83"/>
  <c r="AW65" i="83"/>
  <c r="AV65" i="83"/>
  <c r="AX64" i="83"/>
  <c r="AW64" i="83"/>
  <c r="AV64" i="83"/>
  <c r="AX63" i="83"/>
  <c r="AW63" i="83"/>
  <c r="AV63" i="83"/>
  <c r="AX62" i="83"/>
  <c r="AW62" i="83"/>
  <c r="AV62" i="83"/>
  <c r="AX11" i="83"/>
  <c r="AW11" i="83"/>
  <c r="AV11" i="83"/>
  <c r="AX9" i="83"/>
  <c r="AW9" i="83"/>
  <c r="AV9" i="83"/>
  <c r="AX1" i="83"/>
  <c r="AW1" i="83"/>
  <c r="AV1" i="83"/>
  <c r="AR1" i="83"/>
  <c r="AQ110" i="83"/>
  <c r="AP110" i="83"/>
  <c r="AO110" i="83"/>
  <c r="AQ109" i="83"/>
  <c r="AP109" i="83"/>
  <c r="AO109" i="83"/>
  <c r="AQ108" i="83"/>
  <c r="AP108" i="83"/>
  <c r="AO108" i="83"/>
  <c r="AQ107" i="83"/>
  <c r="AP107" i="83"/>
  <c r="AO107" i="83"/>
  <c r="AQ106" i="83"/>
  <c r="AP106" i="83"/>
  <c r="AO106" i="83"/>
  <c r="AQ105" i="83"/>
  <c r="AP105" i="83"/>
  <c r="AO105" i="83"/>
  <c r="AQ104" i="83"/>
  <c r="AP104" i="83"/>
  <c r="AO104" i="83"/>
  <c r="AQ103" i="83"/>
  <c r="AP103" i="83"/>
  <c r="AO103" i="83"/>
  <c r="AQ102" i="83"/>
  <c r="AP102" i="83"/>
  <c r="AO102" i="83"/>
  <c r="AQ101" i="83"/>
  <c r="AP101" i="83"/>
  <c r="AO101" i="83"/>
  <c r="AQ100" i="83"/>
  <c r="AP100" i="83"/>
  <c r="AO100" i="83"/>
  <c r="AQ99" i="83"/>
  <c r="AP99" i="83"/>
  <c r="AO99" i="83"/>
  <c r="AQ98" i="83"/>
  <c r="AP98" i="83"/>
  <c r="AO98" i="83"/>
  <c r="AQ97" i="83"/>
  <c r="AP97" i="83"/>
  <c r="AO97" i="83"/>
  <c r="AQ96" i="83"/>
  <c r="AP96" i="83"/>
  <c r="AO96" i="83"/>
  <c r="AQ95" i="83"/>
  <c r="AP95" i="83"/>
  <c r="AO95" i="83"/>
  <c r="AQ94" i="83"/>
  <c r="AP94" i="83"/>
  <c r="AO94" i="83"/>
  <c r="AQ93" i="83"/>
  <c r="AP93" i="83"/>
  <c r="AO93" i="83"/>
  <c r="AQ92" i="83"/>
  <c r="AP92" i="83"/>
  <c r="AO92" i="83"/>
  <c r="AQ91" i="83"/>
  <c r="AP91" i="83"/>
  <c r="AO91" i="83"/>
  <c r="AQ90" i="83"/>
  <c r="AP90" i="83"/>
  <c r="AO90" i="83"/>
  <c r="AQ89" i="83"/>
  <c r="AP89" i="83"/>
  <c r="AO89" i="83"/>
  <c r="AQ88" i="83"/>
  <c r="AP88" i="83"/>
  <c r="AO88" i="83"/>
  <c r="AQ87" i="83"/>
  <c r="AP87" i="83"/>
  <c r="AO87" i="83"/>
  <c r="AQ86" i="83"/>
  <c r="AP86" i="83"/>
  <c r="AO86" i="83"/>
  <c r="AQ85" i="83"/>
  <c r="AP85" i="83"/>
  <c r="AO85" i="83"/>
  <c r="AQ84" i="83"/>
  <c r="AP84" i="83"/>
  <c r="AO84" i="83"/>
  <c r="AQ83" i="83"/>
  <c r="AP83" i="83"/>
  <c r="AO83" i="83"/>
  <c r="AQ82" i="83"/>
  <c r="AP82" i="83"/>
  <c r="AO82" i="83"/>
  <c r="AQ81" i="83"/>
  <c r="AP81" i="83"/>
  <c r="AO81" i="83"/>
  <c r="AQ80" i="83"/>
  <c r="AP80" i="83"/>
  <c r="AO80" i="83"/>
  <c r="AQ79" i="83"/>
  <c r="AP79" i="83"/>
  <c r="AO79" i="83"/>
  <c r="AQ78" i="83"/>
  <c r="AP78" i="83"/>
  <c r="AO78" i="83"/>
  <c r="AQ77" i="83"/>
  <c r="AP77" i="83"/>
  <c r="AO77" i="83"/>
  <c r="AQ76" i="83"/>
  <c r="AP76" i="83"/>
  <c r="AO76" i="83"/>
  <c r="AQ75" i="83"/>
  <c r="AP75" i="83"/>
  <c r="AO75" i="83"/>
  <c r="AQ74" i="83"/>
  <c r="AP74" i="83"/>
  <c r="AO74" i="83"/>
  <c r="AQ11" i="83"/>
  <c r="AP11" i="83"/>
  <c r="AO11" i="83"/>
  <c r="AQ9" i="83"/>
  <c r="AP9" i="83"/>
  <c r="AO9" i="83"/>
  <c r="AQ1" i="83"/>
  <c r="AK1" i="83"/>
  <c r="AP1" i="83" s="1"/>
  <c r="AJ110" i="83"/>
  <c r="AI110" i="83"/>
  <c r="AH110" i="83"/>
  <c r="AJ109" i="83"/>
  <c r="AI109" i="83"/>
  <c r="AH109" i="83"/>
  <c r="AJ108" i="83"/>
  <c r="AI108" i="83"/>
  <c r="AH108" i="83"/>
  <c r="AJ107" i="83"/>
  <c r="AI107" i="83"/>
  <c r="AH107" i="83"/>
  <c r="AJ106" i="83"/>
  <c r="AI106" i="83"/>
  <c r="AH106" i="83"/>
  <c r="AJ105" i="83"/>
  <c r="AI105" i="83"/>
  <c r="AH105" i="83"/>
  <c r="AJ104" i="83"/>
  <c r="AI104" i="83"/>
  <c r="AH104" i="83"/>
  <c r="AJ103" i="83"/>
  <c r="AI103" i="83"/>
  <c r="AH103" i="83"/>
  <c r="AJ102" i="83"/>
  <c r="AI102" i="83"/>
  <c r="AH102" i="83"/>
  <c r="AJ101" i="83"/>
  <c r="AI101" i="83"/>
  <c r="AH101" i="83"/>
  <c r="AJ100" i="83"/>
  <c r="AI100" i="83"/>
  <c r="AH100" i="83"/>
  <c r="AJ99" i="83"/>
  <c r="AI99" i="83"/>
  <c r="AH99" i="83"/>
  <c r="AJ98" i="83"/>
  <c r="AI98" i="83"/>
  <c r="AH98" i="83"/>
  <c r="AJ97" i="83"/>
  <c r="AI97" i="83"/>
  <c r="AH97" i="83"/>
  <c r="AJ96" i="83"/>
  <c r="AI96" i="83"/>
  <c r="AH96" i="83"/>
  <c r="AJ95" i="83"/>
  <c r="AI95" i="83"/>
  <c r="AH95" i="83"/>
  <c r="AJ94" i="83"/>
  <c r="AI94" i="83"/>
  <c r="AH94" i="83"/>
  <c r="AJ93" i="83"/>
  <c r="AI93" i="83"/>
  <c r="AH93" i="83"/>
  <c r="AJ92" i="83"/>
  <c r="AI92" i="83"/>
  <c r="AH92" i="83"/>
  <c r="AJ91" i="83"/>
  <c r="AI91" i="83"/>
  <c r="AH91" i="83"/>
  <c r="AJ90" i="83"/>
  <c r="AI90" i="83"/>
  <c r="AH90" i="83"/>
  <c r="AJ89" i="83"/>
  <c r="AI89" i="83"/>
  <c r="AH89" i="83"/>
  <c r="AJ88" i="83"/>
  <c r="AI88" i="83"/>
  <c r="AH88" i="83"/>
  <c r="AJ87" i="83"/>
  <c r="AI87" i="83"/>
  <c r="AH87" i="83"/>
  <c r="AJ86" i="83"/>
  <c r="AI86" i="83"/>
  <c r="AH86" i="83"/>
  <c r="AJ85" i="83"/>
  <c r="AI85" i="83"/>
  <c r="AH85" i="83"/>
  <c r="AJ84" i="83"/>
  <c r="AI84" i="83"/>
  <c r="AH84" i="83"/>
  <c r="AJ83" i="83"/>
  <c r="AI83" i="83"/>
  <c r="AH83" i="83"/>
  <c r="AJ82" i="83"/>
  <c r="AI82" i="83"/>
  <c r="AH82" i="83"/>
  <c r="AJ81" i="83"/>
  <c r="AI81" i="83"/>
  <c r="AH81" i="83"/>
  <c r="AJ80" i="83"/>
  <c r="AI80" i="83"/>
  <c r="AH80" i="83"/>
  <c r="AJ79" i="83"/>
  <c r="AI79" i="83"/>
  <c r="AH79" i="83"/>
  <c r="AJ78" i="83"/>
  <c r="AI78" i="83"/>
  <c r="AH78" i="83"/>
  <c r="AJ77" i="83"/>
  <c r="AI77" i="83"/>
  <c r="AH77" i="83"/>
  <c r="AJ76" i="83"/>
  <c r="AI76" i="83"/>
  <c r="AH76" i="83"/>
  <c r="AJ75" i="83"/>
  <c r="AI75" i="83"/>
  <c r="AH75" i="83"/>
  <c r="AJ74" i="83"/>
  <c r="AI74" i="83"/>
  <c r="AH74" i="83"/>
  <c r="AJ73" i="83"/>
  <c r="AI73" i="83"/>
  <c r="AH73" i="83"/>
  <c r="AJ72" i="83"/>
  <c r="AI72" i="83"/>
  <c r="AH72" i="83"/>
  <c r="AJ71" i="83"/>
  <c r="AI71" i="83"/>
  <c r="AH71" i="83"/>
  <c r="AJ70" i="83"/>
  <c r="AI70" i="83"/>
  <c r="AH70" i="83"/>
  <c r="AJ69" i="83"/>
  <c r="AI69" i="83"/>
  <c r="AH69" i="83"/>
  <c r="AJ68" i="83"/>
  <c r="AI68" i="83"/>
  <c r="AH68" i="83"/>
  <c r="AJ11" i="83"/>
  <c r="AI11" i="83"/>
  <c r="AH11" i="83"/>
  <c r="AJ9" i="83"/>
  <c r="AI9" i="83"/>
  <c r="AH9" i="83"/>
  <c r="AJ1" i="83"/>
  <c r="AI1" i="83"/>
  <c r="AD1" i="83"/>
  <c r="AH1" i="83" s="1"/>
  <c r="AC110" i="83"/>
  <c r="AB110" i="83"/>
  <c r="AA110" i="83"/>
  <c r="AC109" i="83"/>
  <c r="AB109" i="83"/>
  <c r="AA109" i="83"/>
  <c r="AC108" i="83"/>
  <c r="AB108" i="83"/>
  <c r="AA108" i="83"/>
  <c r="AC107" i="83"/>
  <c r="AB107" i="83"/>
  <c r="AA107" i="83"/>
  <c r="AC106" i="83"/>
  <c r="AB106" i="83"/>
  <c r="AA106" i="83"/>
  <c r="AC105" i="83"/>
  <c r="AB105" i="83"/>
  <c r="AA105" i="83"/>
  <c r="AC104" i="83"/>
  <c r="AB104" i="83"/>
  <c r="AA104" i="83"/>
  <c r="AC103" i="83"/>
  <c r="AB103" i="83"/>
  <c r="AA103" i="83"/>
  <c r="AC102" i="83"/>
  <c r="AB102" i="83"/>
  <c r="AA102" i="83"/>
  <c r="AC101" i="83"/>
  <c r="AB101" i="83"/>
  <c r="AA101" i="83"/>
  <c r="AC100" i="83"/>
  <c r="AB100" i="83"/>
  <c r="AA100" i="83"/>
  <c r="AC99" i="83"/>
  <c r="AB99" i="83"/>
  <c r="AA99" i="83"/>
  <c r="AC98" i="83"/>
  <c r="AB98" i="83"/>
  <c r="AA98" i="83"/>
  <c r="AC97" i="83"/>
  <c r="AB97" i="83"/>
  <c r="AA97" i="83"/>
  <c r="AC96" i="83"/>
  <c r="AB96" i="83"/>
  <c r="AA96" i="83"/>
  <c r="AC95" i="83"/>
  <c r="AB95" i="83"/>
  <c r="AA95" i="83"/>
  <c r="AC94" i="83"/>
  <c r="AB94" i="83"/>
  <c r="AA94" i="83"/>
  <c r="AC93" i="83"/>
  <c r="AB93" i="83"/>
  <c r="AA93" i="83"/>
  <c r="AC92" i="83"/>
  <c r="AB92" i="83"/>
  <c r="AA92" i="83"/>
  <c r="AC91" i="83"/>
  <c r="AB91" i="83"/>
  <c r="AA91" i="83"/>
  <c r="AC90" i="83"/>
  <c r="AB90" i="83"/>
  <c r="AA90" i="83"/>
  <c r="AC89" i="83"/>
  <c r="AB89" i="83"/>
  <c r="AA89" i="83"/>
  <c r="AC88" i="83"/>
  <c r="AB88" i="83"/>
  <c r="AA88" i="83"/>
  <c r="AC87" i="83"/>
  <c r="AB87" i="83"/>
  <c r="AA87" i="83"/>
  <c r="AC86" i="83"/>
  <c r="AB86" i="83"/>
  <c r="AA86" i="83"/>
  <c r="AC85" i="83"/>
  <c r="AB85" i="83"/>
  <c r="AA85" i="83"/>
  <c r="AC84" i="83"/>
  <c r="AB84" i="83"/>
  <c r="AA84" i="83"/>
  <c r="AC83" i="83"/>
  <c r="AB83" i="83"/>
  <c r="AA83" i="83"/>
  <c r="AC82" i="83"/>
  <c r="AB82" i="83"/>
  <c r="AA82" i="83"/>
  <c r="AC81" i="83"/>
  <c r="AB81" i="83"/>
  <c r="AA81" i="83"/>
  <c r="AC80" i="83"/>
  <c r="AB80" i="83"/>
  <c r="AA80" i="83"/>
  <c r="AC79" i="83"/>
  <c r="AB79" i="83"/>
  <c r="AA79" i="83"/>
  <c r="AC78" i="83"/>
  <c r="AB78" i="83"/>
  <c r="AA78" i="83"/>
  <c r="AC77" i="83"/>
  <c r="AB77" i="83"/>
  <c r="AA77" i="83"/>
  <c r="AC76" i="83"/>
  <c r="AB76" i="83"/>
  <c r="AA76" i="83"/>
  <c r="AC75" i="83"/>
  <c r="AB75" i="83"/>
  <c r="AA75" i="83"/>
  <c r="AC74" i="83"/>
  <c r="AB74" i="83"/>
  <c r="AA74" i="83"/>
  <c r="AC73" i="83"/>
  <c r="AB73" i="83"/>
  <c r="AA73" i="83"/>
  <c r="AC72" i="83"/>
  <c r="AB72" i="83"/>
  <c r="AA72" i="83"/>
  <c r="AC71" i="83"/>
  <c r="AB71" i="83"/>
  <c r="AA71" i="83"/>
  <c r="AC70" i="83"/>
  <c r="AB70" i="83"/>
  <c r="AA70" i="83"/>
  <c r="AC69" i="83"/>
  <c r="AB69" i="83"/>
  <c r="AA69" i="83"/>
  <c r="AC68" i="83"/>
  <c r="AB68" i="83"/>
  <c r="AA68" i="83"/>
  <c r="AC67" i="83"/>
  <c r="AB67" i="83"/>
  <c r="AA67" i="83"/>
  <c r="AC66" i="83"/>
  <c r="AB66" i="83"/>
  <c r="AA66" i="83"/>
  <c r="AC65" i="83"/>
  <c r="AB65" i="83"/>
  <c r="AA65" i="83"/>
  <c r="AC64" i="83"/>
  <c r="AB64" i="83"/>
  <c r="AA64" i="83"/>
  <c r="AC63" i="83"/>
  <c r="AB63" i="83"/>
  <c r="AA63" i="83"/>
  <c r="AC62" i="83"/>
  <c r="AB62" i="83"/>
  <c r="AA62" i="83"/>
  <c r="AC61" i="83"/>
  <c r="AB61" i="83"/>
  <c r="AA61" i="83"/>
  <c r="AC60" i="83"/>
  <c r="AB60" i="83"/>
  <c r="AA60" i="83"/>
  <c r="AC59" i="83"/>
  <c r="AB59" i="83"/>
  <c r="AA59" i="83"/>
  <c r="AC58" i="83"/>
  <c r="AB58" i="83"/>
  <c r="AA58" i="83"/>
  <c r="AC57" i="83"/>
  <c r="AB57" i="83"/>
  <c r="AA57" i="83"/>
  <c r="AC56" i="83"/>
  <c r="AB56" i="83"/>
  <c r="AA56" i="83"/>
  <c r="AC55" i="83"/>
  <c r="AB55" i="83"/>
  <c r="AA55" i="83"/>
  <c r="AC54" i="83"/>
  <c r="AB54" i="83"/>
  <c r="AA54" i="83"/>
  <c r="AC53" i="83"/>
  <c r="AB53" i="83"/>
  <c r="AA53" i="83"/>
  <c r="AC52" i="83"/>
  <c r="AB52" i="83"/>
  <c r="AA52" i="83"/>
  <c r="AC51" i="83"/>
  <c r="AB51" i="83"/>
  <c r="AA51" i="83"/>
  <c r="AC50" i="83"/>
  <c r="AB50" i="83"/>
  <c r="AA50" i="83"/>
  <c r="AC49" i="83"/>
  <c r="AB49" i="83"/>
  <c r="AA49" i="83"/>
  <c r="AC48" i="83"/>
  <c r="AB48" i="83"/>
  <c r="AA48" i="83"/>
  <c r="AC47" i="83"/>
  <c r="AB47" i="83"/>
  <c r="AA47" i="83"/>
  <c r="AC46" i="83"/>
  <c r="AB46" i="83"/>
  <c r="AA46" i="83"/>
  <c r="AC11" i="83"/>
  <c r="AB11" i="83"/>
  <c r="AA11" i="83"/>
  <c r="AC9" i="83"/>
  <c r="AB9" i="83"/>
  <c r="AA9" i="83"/>
  <c r="AC1" i="83"/>
  <c r="W1" i="83"/>
  <c r="AB1" i="83" s="1"/>
  <c r="V110" i="83"/>
  <c r="U110" i="83"/>
  <c r="T110" i="83"/>
  <c r="V109" i="83"/>
  <c r="U109" i="83"/>
  <c r="T109" i="83"/>
  <c r="V108" i="83"/>
  <c r="U108" i="83"/>
  <c r="T108" i="83"/>
  <c r="V107" i="83"/>
  <c r="U107" i="83"/>
  <c r="T107" i="83"/>
  <c r="V106" i="83"/>
  <c r="U106" i="83"/>
  <c r="T106" i="83"/>
  <c r="V105" i="83"/>
  <c r="U105" i="83"/>
  <c r="T105" i="83"/>
  <c r="V104" i="83"/>
  <c r="U104" i="83"/>
  <c r="T104" i="83"/>
  <c r="V103" i="83"/>
  <c r="U103" i="83"/>
  <c r="T103" i="83"/>
  <c r="V102" i="83"/>
  <c r="U102" i="83"/>
  <c r="T102" i="83"/>
  <c r="V101" i="83"/>
  <c r="U101" i="83"/>
  <c r="T101" i="83"/>
  <c r="V100" i="83"/>
  <c r="U100" i="83"/>
  <c r="T100" i="83"/>
  <c r="V99" i="83"/>
  <c r="U99" i="83"/>
  <c r="T99" i="83"/>
  <c r="V98" i="83"/>
  <c r="U98" i="83"/>
  <c r="T98" i="83"/>
  <c r="V97" i="83"/>
  <c r="U97" i="83"/>
  <c r="T97" i="83"/>
  <c r="V96" i="83"/>
  <c r="U96" i="83"/>
  <c r="T96" i="83"/>
  <c r="V95" i="83"/>
  <c r="U95" i="83"/>
  <c r="T95" i="83"/>
  <c r="V94" i="83"/>
  <c r="U94" i="83"/>
  <c r="T94" i="83"/>
  <c r="V93" i="83"/>
  <c r="U93" i="83"/>
  <c r="T93" i="83"/>
  <c r="V92" i="83"/>
  <c r="U92" i="83"/>
  <c r="T92" i="83"/>
  <c r="V91" i="83"/>
  <c r="U91" i="83"/>
  <c r="T91" i="83"/>
  <c r="V90" i="83"/>
  <c r="U90" i="83"/>
  <c r="T90" i="83"/>
  <c r="V89" i="83"/>
  <c r="U89" i="83"/>
  <c r="T89" i="83"/>
  <c r="V88" i="83"/>
  <c r="U88" i="83"/>
  <c r="T88" i="83"/>
  <c r="V87" i="83"/>
  <c r="U87" i="83"/>
  <c r="T87" i="83"/>
  <c r="V86" i="83"/>
  <c r="U86" i="83"/>
  <c r="T86" i="83"/>
  <c r="V85" i="83"/>
  <c r="U85" i="83"/>
  <c r="T85" i="83"/>
  <c r="V84" i="83"/>
  <c r="U84" i="83"/>
  <c r="T84" i="83"/>
  <c r="V83" i="83"/>
  <c r="U83" i="83"/>
  <c r="T83" i="83"/>
  <c r="V82" i="83"/>
  <c r="U82" i="83"/>
  <c r="T82" i="83"/>
  <c r="V81" i="83"/>
  <c r="U81" i="83"/>
  <c r="T81" i="83"/>
  <c r="V80" i="83"/>
  <c r="U80" i="83"/>
  <c r="T80" i="83"/>
  <c r="V79" i="83"/>
  <c r="U79" i="83"/>
  <c r="T79" i="83"/>
  <c r="V78" i="83"/>
  <c r="U78" i="83"/>
  <c r="T78" i="83"/>
  <c r="V77" i="83"/>
  <c r="U77" i="83"/>
  <c r="T77" i="83"/>
  <c r="V76" i="83"/>
  <c r="U76" i="83"/>
  <c r="T76" i="83"/>
  <c r="V75" i="83"/>
  <c r="U75" i="83"/>
  <c r="T75" i="83"/>
  <c r="V74" i="83"/>
  <c r="U74" i="83"/>
  <c r="T74" i="83"/>
  <c r="V73" i="83"/>
  <c r="U73" i="83"/>
  <c r="T73" i="83"/>
  <c r="V72" i="83"/>
  <c r="U72" i="83"/>
  <c r="T72" i="83"/>
  <c r="V71" i="83"/>
  <c r="U71" i="83"/>
  <c r="T71" i="83"/>
  <c r="V70" i="83"/>
  <c r="U70" i="83"/>
  <c r="T70" i="83"/>
  <c r="V69" i="83"/>
  <c r="U69" i="83"/>
  <c r="T69" i="83"/>
  <c r="V68" i="83"/>
  <c r="U68" i="83"/>
  <c r="T68" i="83"/>
  <c r="V67" i="83"/>
  <c r="U67" i="83"/>
  <c r="T67" i="83"/>
  <c r="V66" i="83"/>
  <c r="U66" i="83"/>
  <c r="T66" i="83"/>
  <c r="V65" i="83"/>
  <c r="U65" i="83"/>
  <c r="T65" i="83"/>
  <c r="V64" i="83"/>
  <c r="U64" i="83"/>
  <c r="T64" i="83"/>
  <c r="V63" i="83"/>
  <c r="U63" i="83"/>
  <c r="T63" i="83"/>
  <c r="V62" i="83"/>
  <c r="U62" i="83"/>
  <c r="T62" i="83"/>
  <c r="V61" i="83"/>
  <c r="U61" i="83"/>
  <c r="T61" i="83"/>
  <c r="V60" i="83"/>
  <c r="U60" i="83"/>
  <c r="T60" i="83"/>
  <c r="V59" i="83"/>
  <c r="U59" i="83"/>
  <c r="T59" i="83"/>
  <c r="V58" i="83"/>
  <c r="U58" i="83"/>
  <c r="T58" i="83"/>
  <c r="V57" i="83"/>
  <c r="U57" i="83"/>
  <c r="T57" i="83"/>
  <c r="V56" i="83"/>
  <c r="U56" i="83"/>
  <c r="T56" i="83"/>
  <c r="V55" i="83"/>
  <c r="U55" i="83"/>
  <c r="T55" i="83"/>
  <c r="V54" i="83"/>
  <c r="U54" i="83"/>
  <c r="T54" i="83"/>
  <c r="V53" i="83"/>
  <c r="U53" i="83"/>
  <c r="T53" i="83"/>
  <c r="V11" i="83"/>
  <c r="U11" i="83"/>
  <c r="T11" i="83"/>
  <c r="V9" i="83"/>
  <c r="U9" i="83"/>
  <c r="T9" i="83"/>
  <c r="V1" i="83"/>
  <c r="P1" i="83"/>
  <c r="U1" i="83" s="1"/>
  <c r="O110" i="83"/>
  <c r="N110" i="83"/>
  <c r="M110" i="83"/>
  <c r="O109" i="83"/>
  <c r="N109" i="83"/>
  <c r="M109" i="83"/>
  <c r="O108" i="83"/>
  <c r="N108" i="83"/>
  <c r="M108" i="83"/>
  <c r="O107" i="83"/>
  <c r="N107" i="83"/>
  <c r="M107" i="83"/>
  <c r="O106" i="83"/>
  <c r="N106" i="83"/>
  <c r="M106" i="83"/>
  <c r="O105" i="83"/>
  <c r="N105" i="83"/>
  <c r="M105" i="83"/>
  <c r="O104" i="83"/>
  <c r="N104" i="83"/>
  <c r="M104" i="83"/>
  <c r="O103" i="83"/>
  <c r="N103" i="83"/>
  <c r="M103" i="83"/>
  <c r="O102" i="83"/>
  <c r="N102" i="83"/>
  <c r="M102" i="83"/>
  <c r="O101" i="83"/>
  <c r="N101" i="83"/>
  <c r="M101" i="83"/>
  <c r="O100" i="83"/>
  <c r="N100" i="83"/>
  <c r="M100" i="83"/>
  <c r="O99" i="83"/>
  <c r="N99" i="83"/>
  <c r="M99" i="83"/>
  <c r="O98" i="83"/>
  <c r="N98" i="83"/>
  <c r="M98" i="83"/>
  <c r="O97" i="83"/>
  <c r="N97" i="83"/>
  <c r="M97" i="83"/>
  <c r="O96" i="83"/>
  <c r="N96" i="83"/>
  <c r="M96" i="83"/>
  <c r="O95" i="83"/>
  <c r="N95" i="83"/>
  <c r="M95" i="83"/>
  <c r="O94" i="83"/>
  <c r="N94" i="83"/>
  <c r="M94" i="83"/>
  <c r="O93" i="83"/>
  <c r="N93" i="83"/>
  <c r="M93" i="83"/>
  <c r="O92" i="83"/>
  <c r="N92" i="83"/>
  <c r="M92" i="83"/>
  <c r="O91" i="83"/>
  <c r="N91" i="83"/>
  <c r="M91" i="83"/>
  <c r="O90" i="83"/>
  <c r="N90" i="83"/>
  <c r="M90" i="83"/>
  <c r="O89" i="83"/>
  <c r="N89" i="83"/>
  <c r="M89" i="83"/>
  <c r="O88" i="83"/>
  <c r="N88" i="83"/>
  <c r="M88" i="83"/>
  <c r="O87" i="83"/>
  <c r="N87" i="83"/>
  <c r="M87" i="83"/>
  <c r="O86" i="83"/>
  <c r="N86" i="83"/>
  <c r="M86" i="83"/>
  <c r="O85" i="83"/>
  <c r="N85" i="83"/>
  <c r="M85" i="83"/>
  <c r="O84" i="83"/>
  <c r="N84" i="83"/>
  <c r="M84" i="83"/>
  <c r="O83" i="83"/>
  <c r="N83" i="83"/>
  <c r="M83" i="83"/>
  <c r="O82" i="83"/>
  <c r="N82" i="83"/>
  <c r="M82" i="83"/>
  <c r="O81" i="83"/>
  <c r="N81" i="83"/>
  <c r="M81" i="83"/>
  <c r="O80" i="83"/>
  <c r="N80" i="83"/>
  <c r="M80" i="83"/>
  <c r="O79" i="83"/>
  <c r="N79" i="83"/>
  <c r="M79" i="83"/>
  <c r="O78" i="83"/>
  <c r="N78" i="83"/>
  <c r="M78" i="83"/>
  <c r="O77" i="83"/>
  <c r="N77" i="83"/>
  <c r="M77" i="83"/>
  <c r="O76" i="83"/>
  <c r="N76" i="83"/>
  <c r="M76" i="83"/>
  <c r="O75" i="83"/>
  <c r="N75" i="83"/>
  <c r="M75" i="83"/>
  <c r="O74" i="83"/>
  <c r="N74" i="83"/>
  <c r="M74" i="83"/>
  <c r="O73" i="83"/>
  <c r="N73" i="83"/>
  <c r="M73" i="83"/>
  <c r="O72" i="83"/>
  <c r="N72" i="83"/>
  <c r="M72" i="83"/>
  <c r="O71" i="83"/>
  <c r="N71" i="83"/>
  <c r="M71" i="83"/>
  <c r="O70" i="83"/>
  <c r="N70" i="83"/>
  <c r="M70" i="83"/>
  <c r="O69" i="83"/>
  <c r="N69" i="83"/>
  <c r="M69" i="83"/>
  <c r="O68" i="83"/>
  <c r="N68" i="83"/>
  <c r="M68" i="83"/>
  <c r="O67" i="83"/>
  <c r="N67" i="83"/>
  <c r="M67" i="83"/>
  <c r="O66" i="83"/>
  <c r="N66" i="83"/>
  <c r="M66" i="83"/>
  <c r="O65" i="83"/>
  <c r="N65" i="83"/>
  <c r="M65" i="83"/>
  <c r="O64" i="83"/>
  <c r="N64" i="83"/>
  <c r="M64" i="83"/>
  <c r="O63" i="83"/>
  <c r="N63" i="83"/>
  <c r="M63" i="83"/>
  <c r="O62" i="83"/>
  <c r="N62" i="83"/>
  <c r="M62" i="83"/>
  <c r="O61" i="83"/>
  <c r="N61" i="83"/>
  <c r="M61" i="83"/>
  <c r="O60" i="83"/>
  <c r="N60" i="83"/>
  <c r="M60" i="83"/>
  <c r="O59" i="83"/>
  <c r="N59" i="83"/>
  <c r="M59" i="83"/>
  <c r="O58" i="83"/>
  <c r="N58" i="83"/>
  <c r="M58" i="83"/>
  <c r="O57" i="83"/>
  <c r="N57" i="83"/>
  <c r="M57" i="83"/>
  <c r="O56" i="83"/>
  <c r="N56" i="83"/>
  <c r="M56" i="83"/>
  <c r="O55" i="83"/>
  <c r="N55" i="83"/>
  <c r="M55" i="83"/>
  <c r="O54" i="83"/>
  <c r="N54" i="83"/>
  <c r="M54" i="83"/>
  <c r="O11" i="83"/>
  <c r="N11" i="83"/>
  <c r="M11" i="83"/>
  <c r="O9" i="83"/>
  <c r="N9" i="83"/>
  <c r="M9" i="83"/>
  <c r="I1" i="83"/>
  <c r="O1" i="83" s="1"/>
  <c r="CF1" i="83" l="1"/>
  <c r="CE1" i="83"/>
  <c r="FF1" i="83"/>
  <c r="FE1" i="83"/>
  <c r="HP1" i="83"/>
  <c r="HO1" i="83"/>
  <c r="LJ1" i="83"/>
  <c r="LI1" i="83"/>
  <c r="MT1" i="83"/>
  <c r="MS1" i="83"/>
  <c r="UA1" i="83"/>
  <c r="TZ1" i="83"/>
  <c r="YI1" i="83"/>
  <c r="YH1" i="83"/>
  <c r="AOF1" i="83"/>
  <c r="AOD1" i="83"/>
  <c r="AOE1" i="83"/>
  <c r="AQX1" i="83"/>
  <c r="AQV1" i="83"/>
  <c r="AQW1" i="83"/>
  <c r="BRF1" i="83"/>
  <c r="BRH1" i="83"/>
  <c r="BRG1" i="83"/>
  <c r="BTJ1" i="83"/>
  <c r="BTL1" i="83"/>
  <c r="BTK1" i="83"/>
  <c r="CG1" i="83"/>
  <c r="CN1" i="83"/>
  <c r="CM1" i="83"/>
  <c r="FD1" i="83"/>
  <c r="LK1" i="83"/>
  <c r="MR1" i="83"/>
  <c r="WZ1" i="83"/>
  <c r="WY1" i="83"/>
  <c r="YG1" i="83"/>
  <c r="ZY1" i="83"/>
  <c r="ZW1" i="83"/>
  <c r="ZX1" i="83"/>
  <c r="AGI1" i="83"/>
  <c r="AGK1" i="83"/>
  <c r="AHR1" i="83"/>
  <c r="AHT1" i="83"/>
  <c r="AKZ1" i="83"/>
  <c r="AKX1" i="83"/>
  <c r="AQO1" i="83"/>
  <c r="AQQ1" i="83"/>
  <c r="AQP1" i="83"/>
  <c r="BHG1" i="83"/>
  <c r="BHI1" i="83"/>
  <c r="BHH1" i="83"/>
  <c r="BYT1" i="83"/>
  <c r="BYV1" i="83"/>
  <c r="BYU1" i="83"/>
  <c r="N1" i="83"/>
  <c r="T1" i="83"/>
  <c r="AA1" i="83"/>
  <c r="AO1" i="83"/>
  <c r="CL1" i="83"/>
  <c r="EJ1" i="83"/>
  <c r="EI1" i="83"/>
  <c r="EY1" i="83"/>
  <c r="EX1" i="83"/>
  <c r="FS1" i="83"/>
  <c r="FR1" i="83"/>
  <c r="IR1" i="83"/>
  <c r="IQ1" i="83"/>
  <c r="MM1" i="83"/>
  <c r="ML1" i="83"/>
  <c r="NU1" i="83"/>
  <c r="NT1" i="83"/>
  <c r="WX1" i="83"/>
  <c r="YB1" i="83"/>
  <c r="YA1" i="83"/>
  <c r="ZK1" i="83"/>
  <c r="ZI1" i="83"/>
  <c r="ZJ1" i="83"/>
  <c r="AGJ1" i="83"/>
  <c r="AHS1" i="83"/>
  <c r="AKY1" i="83"/>
  <c r="ALS1" i="83"/>
  <c r="ALU1" i="83"/>
  <c r="ALT1" i="83"/>
  <c r="AQC1" i="83"/>
  <c r="AQA1" i="83"/>
  <c r="AQB1" i="83"/>
  <c r="ARX1" i="83"/>
  <c r="ARZ1" i="83"/>
  <c r="AUI1" i="83"/>
  <c r="AUK1" i="83"/>
  <c r="AVT1" i="83"/>
  <c r="AVR1" i="83"/>
  <c r="AVS1" i="83"/>
  <c r="DI1" i="83"/>
  <c r="DH1" i="83"/>
  <c r="EC1" i="83"/>
  <c r="EB1" i="83"/>
  <c r="IY1" i="83"/>
  <c r="IX1" i="83"/>
  <c r="XF1" i="83"/>
  <c r="XE1" i="83"/>
  <c r="XU1" i="83"/>
  <c r="XT1" i="83"/>
  <c r="ADJ1" i="83"/>
  <c r="ADL1" i="83"/>
  <c r="ADK1" i="83"/>
  <c r="AWM1" i="83"/>
  <c r="AWO1" i="83"/>
  <c r="AXV1" i="83"/>
  <c r="AXX1" i="83"/>
  <c r="AXW1" i="83"/>
  <c r="BCR1" i="83"/>
  <c r="BCT1" i="83"/>
  <c r="BCS1" i="83"/>
  <c r="M1" i="83"/>
  <c r="DG1" i="83"/>
  <c r="DW1" i="83"/>
  <c r="DV1" i="83"/>
  <c r="HQ1" i="83"/>
  <c r="HX1" i="83"/>
  <c r="HW1" i="83"/>
  <c r="KO1" i="83"/>
  <c r="KN1" i="83"/>
  <c r="NG1" i="83"/>
  <c r="NF1" i="83"/>
  <c r="OP1" i="83"/>
  <c r="OO1" i="83"/>
  <c r="PD1" i="83"/>
  <c r="PC1" i="83"/>
  <c r="PY1" i="83"/>
  <c r="PX1" i="83"/>
  <c r="TF1" i="83"/>
  <c r="TE1" i="83"/>
  <c r="TY1" i="83"/>
  <c r="VP1" i="83"/>
  <c r="VO1" i="83"/>
  <c r="XS1" i="83"/>
  <c r="AGD1" i="83"/>
  <c r="AGB1" i="83"/>
  <c r="AIF1" i="83"/>
  <c r="AIH1" i="83"/>
  <c r="AJV1" i="83"/>
  <c r="AJX1" i="83"/>
  <c r="AKE1" i="83"/>
  <c r="AKC1" i="83"/>
  <c r="AMW1" i="83"/>
  <c r="AMU1" i="83"/>
  <c r="AMV1" i="83"/>
  <c r="BCM1" i="83"/>
  <c r="BCK1" i="83"/>
  <c r="BCL1" i="83"/>
  <c r="BDT1" i="83"/>
  <c r="BDV1" i="83"/>
  <c r="BDU1" i="83"/>
  <c r="BTQ1" i="83"/>
  <c r="BTS1" i="83"/>
  <c r="BTR1" i="83"/>
  <c r="BR1" i="83"/>
  <c r="BQ1" i="83"/>
  <c r="CU1" i="83"/>
  <c r="CT1" i="83"/>
  <c r="EW1" i="83"/>
  <c r="GA1" i="83"/>
  <c r="FZ1" i="83"/>
  <c r="GV1" i="83"/>
  <c r="GU1" i="83"/>
  <c r="IS1" i="83"/>
  <c r="KV1" i="83"/>
  <c r="KU1" i="83"/>
  <c r="MK1" i="83"/>
  <c r="MZ1" i="83"/>
  <c r="MY1" i="83"/>
  <c r="OC1" i="83"/>
  <c r="OB1" i="83"/>
  <c r="OW1" i="83"/>
  <c r="OV1" i="83"/>
  <c r="QF1" i="83"/>
  <c r="QE1" i="83"/>
  <c r="RA1" i="83"/>
  <c r="QZ1" i="83"/>
  <c r="TM1" i="83"/>
  <c r="TL1" i="83"/>
  <c r="UG1" i="83"/>
  <c r="UF1" i="83"/>
  <c r="VB1" i="83"/>
  <c r="VA1" i="83"/>
  <c r="XZ1" i="83"/>
  <c r="YN1" i="83"/>
  <c r="YP1" i="83"/>
  <c r="YO1" i="83"/>
  <c r="AFN1" i="83"/>
  <c r="AFP1" i="83"/>
  <c r="AFO1" i="83"/>
  <c r="AOY1" i="83"/>
  <c r="APA1" i="83"/>
  <c r="AOZ1" i="83"/>
  <c r="ARY1" i="83"/>
  <c r="AUJ1" i="83"/>
  <c r="AVK1" i="83"/>
  <c r="AVM1" i="83"/>
  <c r="AVL1" i="83"/>
  <c r="AEG1" i="83"/>
  <c r="AEE1" i="83"/>
  <c r="AEL1" i="83"/>
  <c r="AEN1" i="83"/>
  <c r="AGP1" i="83"/>
  <c r="AGR1" i="83"/>
  <c r="AGY1" i="83"/>
  <c r="AGW1" i="83"/>
  <c r="AHY1" i="83"/>
  <c r="AIA1" i="83"/>
  <c r="ALG1" i="83"/>
  <c r="ALE1" i="83"/>
  <c r="ANK1" i="83"/>
  <c r="ANI1" i="83"/>
  <c r="ASE1" i="83"/>
  <c r="ASG1" i="83"/>
  <c r="ATG1" i="83"/>
  <c r="ATI1" i="83"/>
  <c r="ATP1" i="83"/>
  <c r="ATN1" i="83"/>
  <c r="AUB1" i="83"/>
  <c r="AUD1" i="83"/>
  <c r="AYJ1" i="83"/>
  <c r="AYL1" i="83"/>
  <c r="AYK1" i="83"/>
  <c r="BAB1" i="83"/>
  <c r="AZZ1" i="83"/>
  <c r="BAA1" i="83"/>
  <c r="BEQ1" i="83"/>
  <c r="BEO1" i="83"/>
  <c r="BEP1" i="83"/>
  <c r="BJT1" i="83"/>
  <c r="BJR1" i="83"/>
  <c r="BJS1" i="83"/>
  <c r="BTX1" i="83"/>
  <c r="BTZ1" i="83"/>
  <c r="BTY1" i="83"/>
  <c r="BUN1" i="83"/>
  <c r="BUL1" i="83"/>
  <c r="BUM1" i="83"/>
  <c r="BWD1" i="83"/>
  <c r="BWB1" i="83"/>
  <c r="BWC1" i="83"/>
  <c r="BYO1" i="83"/>
  <c r="BYM1" i="83"/>
  <c r="BYN1" i="83"/>
  <c r="YU1" i="83"/>
  <c r="YW1" i="83"/>
  <c r="ZD1" i="83"/>
  <c r="ZB1" i="83"/>
  <c r="ZR1" i="83"/>
  <c r="ZP1" i="83"/>
  <c r="ADQ1" i="83"/>
  <c r="ADS1" i="83"/>
  <c r="AIV1" i="83"/>
  <c r="AIT1" i="83"/>
  <c r="ALZ1" i="83"/>
  <c r="AMB1" i="83"/>
  <c r="ANY1" i="83"/>
  <c r="ANW1" i="83"/>
  <c r="AOM1" i="83"/>
  <c r="AOK1" i="83"/>
  <c r="AOR1" i="83"/>
  <c r="AOT1" i="83"/>
  <c r="APF1" i="83"/>
  <c r="APH1" i="83"/>
  <c r="APO1" i="83"/>
  <c r="APM1" i="83"/>
  <c r="ARE1" i="83"/>
  <c r="ARC1" i="83"/>
  <c r="ARJ1" i="83"/>
  <c r="ARL1" i="83"/>
  <c r="ASF1" i="83"/>
  <c r="ATH1" i="83"/>
  <c r="ATO1" i="83"/>
  <c r="AUC1" i="83"/>
  <c r="AXC1" i="83"/>
  <c r="AXA1" i="83"/>
  <c r="AXO1" i="83"/>
  <c r="AXQ1" i="83"/>
  <c r="AXP1" i="83"/>
  <c r="AYE1" i="83"/>
  <c r="AYC1" i="83"/>
  <c r="AYD1" i="83"/>
  <c r="AZG1" i="83"/>
  <c r="AZE1" i="83"/>
  <c r="AZF1" i="83"/>
  <c r="BKA1" i="83"/>
  <c r="BJY1" i="83"/>
  <c r="BJZ1" i="83"/>
  <c r="BSQ1" i="83"/>
  <c r="BSO1" i="83"/>
  <c r="BSP1" i="83"/>
  <c r="BUE1" i="83"/>
  <c r="BUG1" i="83"/>
  <c r="BUF1" i="83"/>
  <c r="BUU1" i="83"/>
  <c r="BUS1" i="83"/>
  <c r="BUT1" i="83"/>
  <c r="BYF1" i="83"/>
  <c r="BYH1" i="83"/>
  <c r="BYG1" i="83"/>
  <c r="BFQ1" i="83"/>
  <c r="BFS1" i="83"/>
  <c r="BIK1" i="83"/>
  <c r="BII1" i="83"/>
  <c r="BJD1" i="83"/>
  <c r="BJF1" i="83"/>
  <c r="BKM1" i="83"/>
  <c r="BKO1" i="83"/>
  <c r="BLV1" i="83"/>
  <c r="BLX1" i="83"/>
  <c r="BNZ1" i="83"/>
  <c r="BOB1" i="83"/>
  <c r="BPY1" i="83"/>
  <c r="BPW1" i="83"/>
  <c r="BVP1" i="83"/>
  <c r="BVN1" i="83"/>
  <c r="BAP1" i="83"/>
  <c r="BAN1" i="83"/>
  <c r="BBK1" i="83"/>
  <c r="BBI1" i="83"/>
  <c r="BDF1" i="83"/>
  <c r="BDH1" i="83"/>
  <c r="BFE1" i="83"/>
  <c r="BFC1" i="83"/>
  <c r="BFJ1" i="83"/>
  <c r="BFL1" i="83"/>
  <c r="BFX1" i="83"/>
  <c r="BFZ1" i="83"/>
  <c r="BGG1" i="83"/>
  <c r="BGE1" i="83"/>
  <c r="BGL1" i="83"/>
  <c r="BGN1" i="83"/>
  <c r="BGU1" i="83"/>
  <c r="BGS1" i="83"/>
  <c r="BIR1" i="83"/>
  <c r="BIP1" i="83"/>
  <c r="BIW1" i="83"/>
  <c r="BIY1" i="83"/>
  <c r="BMS1" i="83"/>
  <c r="BMQ1" i="83"/>
  <c r="BMX1" i="83"/>
  <c r="BMZ1" i="83"/>
  <c r="BNS1" i="83"/>
  <c r="BNU1" i="83"/>
  <c r="BOG1" i="83"/>
  <c r="BOI1" i="83"/>
  <c r="BQR1" i="83"/>
  <c r="BQT1" i="83"/>
  <c r="BVI1" i="83"/>
  <c r="BVG1" i="83"/>
  <c r="BWR1" i="83"/>
  <c r="BWP1" i="83"/>
  <c r="BWW1" i="83"/>
  <c r="BWY1" i="83"/>
  <c r="C9" i="77"/>
  <c r="I31" i="4" l="1"/>
  <c r="I30" i="4"/>
  <c r="BE5" i="81" l="1"/>
  <c r="F167" i="4" l="1"/>
  <c r="G167" i="4"/>
  <c r="BD6" i="81"/>
  <c r="BE6" i="81"/>
  <c r="BD7" i="81"/>
  <c r="BE7" i="81"/>
  <c r="BD8" i="81"/>
  <c r="BE8" i="81"/>
  <c r="BD9" i="81"/>
  <c r="BE9" i="81"/>
  <c r="BD10" i="81"/>
  <c r="BE10" i="81"/>
  <c r="BD11" i="81"/>
  <c r="BE11" i="81"/>
  <c r="BD12" i="81"/>
  <c r="BE12" i="81"/>
  <c r="BD13" i="81"/>
  <c r="BE13" i="81"/>
  <c r="BD14" i="81"/>
  <c r="BE14" i="81"/>
  <c r="BD15" i="81"/>
  <c r="BE15" i="81"/>
  <c r="BD16" i="81"/>
  <c r="BE16" i="81"/>
  <c r="BD17" i="81"/>
  <c r="BE17" i="81"/>
  <c r="BD18" i="81"/>
  <c r="BE18" i="81"/>
  <c r="BD19" i="81"/>
  <c r="BE19" i="81"/>
  <c r="BD20" i="81"/>
  <c r="BE20" i="81"/>
  <c r="BD21" i="81"/>
  <c r="BE21" i="81"/>
  <c r="BD22" i="81"/>
  <c r="BE22" i="81"/>
  <c r="BD23" i="81"/>
  <c r="BE23" i="81"/>
  <c r="BD24" i="81"/>
  <c r="BE24" i="81"/>
  <c r="BD25" i="81"/>
  <c r="BE25" i="81"/>
  <c r="BD26" i="81"/>
  <c r="BE26" i="81"/>
  <c r="BD27" i="81"/>
  <c r="BE27" i="81"/>
  <c r="BD28" i="81"/>
  <c r="BE28" i="81"/>
  <c r="BD29" i="81"/>
  <c r="BE29" i="81"/>
  <c r="BD30" i="81"/>
  <c r="BE30" i="81"/>
  <c r="BD31" i="81"/>
  <c r="BE31" i="81"/>
  <c r="BD32" i="81"/>
  <c r="BE32" i="81"/>
  <c r="BD33" i="81"/>
  <c r="BE33" i="81"/>
  <c r="BD34" i="81"/>
  <c r="BE34" i="81"/>
  <c r="BD35" i="81"/>
  <c r="BE35" i="81"/>
  <c r="BD36" i="81"/>
  <c r="BE36" i="81"/>
  <c r="BD37" i="81"/>
  <c r="BE37" i="81"/>
  <c r="BD38" i="81"/>
  <c r="BE38" i="81"/>
  <c r="BD39" i="81"/>
  <c r="BE39" i="81"/>
  <c r="BD40" i="81"/>
  <c r="BE40" i="81"/>
  <c r="BD41" i="81"/>
  <c r="BE41" i="81"/>
  <c r="BD42" i="81"/>
  <c r="BE42" i="81"/>
  <c r="BD43" i="81"/>
  <c r="BE43" i="81"/>
  <c r="BD44" i="81"/>
  <c r="BE44" i="81"/>
  <c r="BD45" i="81"/>
  <c r="BE45" i="81"/>
  <c r="BD46" i="81"/>
  <c r="BE46" i="81"/>
  <c r="BD47" i="81"/>
  <c r="BE47" i="81"/>
  <c r="BD48" i="81"/>
  <c r="BE48" i="81"/>
  <c r="BD49" i="81"/>
  <c r="BE49" i="81"/>
  <c r="BD50" i="81"/>
  <c r="BE50" i="81"/>
  <c r="BD51" i="81"/>
  <c r="BE51" i="81"/>
  <c r="BD52" i="81"/>
  <c r="BE52" i="81"/>
  <c r="BD53" i="81"/>
  <c r="BE53" i="81"/>
  <c r="BD54" i="81"/>
  <c r="BE54" i="81"/>
  <c r="BD55" i="81"/>
  <c r="BE55" i="81"/>
  <c r="BD56" i="81"/>
  <c r="BE56" i="81"/>
  <c r="BD57" i="81"/>
  <c r="BE57" i="81"/>
  <c r="BD58" i="81"/>
  <c r="BE58" i="81"/>
  <c r="BD59" i="81"/>
  <c r="BE59" i="81"/>
  <c r="BD60" i="81"/>
  <c r="BE60" i="81"/>
  <c r="BD61" i="81"/>
  <c r="BE61" i="81"/>
  <c r="BD62" i="81"/>
  <c r="BE62" i="81"/>
  <c r="BD63" i="81"/>
  <c r="BE63" i="81"/>
  <c r="BD64" i="81"/>
  <c r="BE64" i="81"/>
  <c r="BD65" i="81"/>
  <c r="BE65" i="81"/>
  <c r="BD66" i="81"/>
  <c r="BE66" i="81"/>
  <c r="BD67" i="81"/>
  <c r="BE67" i="81"/>
  <c r="BD68" i="81"/>
  <c r="BE68" i="81"/>
  <c r="BD69" i="81"/>
  <c r="BE69" i="81"/>
  <c r="BD70" i="81"/>
  <c r="BE70" i="81"/>
  <c r="BD71" i="81"/>
  <c r="BE71" i="81"/>
  <c r="BD72" i="81"/>
  <c r="BE72" i="81"/>
  <c r="BD73" i="81"/>
  <c r="BE73" i="81"/>
  <c r="BD74" i="81"/>
  <c r="BE74" i="81"/>
  <c r="BD75" i="81"/>
  <c r="BE75" i="81"/>
  <c r="BD76" i="81"/>
  <c r="BE76" i="81"/>
  <c r="BD77" i="81"/>
  <c r="BE77" i="81"/>
  <c r="BD78" i="81"/>
  <c r="BE78" i="81"/>
  <c r="BD79" i="81"/>
  <c r="BE79" i="81"/>
  <c r="BD80" i="81"/>
  <c r="BE80" i="81"/>
  <c r="BD81" i="81"/>
  <c r="BE81" i="81"/>
  <c r="BD82" i="81"/>
  <c r="BE82" i="81"/>
  <c r="BD83" i="81"/>
  <c r="BE83" i="81"/>
  <c r="BD84" i="81"/>
  <c r="BE84" i="81"/>
  <c r="BD85" i="81"/>
  <c r="BE85" i="81"/>
  <c r="BD86" i="81"/>
  <c r="BE86" i="81"/>
  <c r="BD87" i="81"/>
  <c r="BE87" i="81"/>
  <c r="BD88" i="81"/>
  <c r="BE88" i="81"/>
  <c r="BD89" i="81"/>
  <c r="BE89" i="81"/>
  <c r="BD90" i="81"/>
  <c r="BE90" i="81"/>
  <c r="BD91" i="81"/>
  <c r="BE91" i="81"/>
  <c r="BD92" i="81"/>
  <c r="BE92" i="81"/>
  <c r="BD93" i="81"/>
  <c r="BE93" i="81"/>
  <c r="BD94" i="81"/>
  <c r="BE94" i="81"/>
  <c r="BD95" i="81"/>
  <c r="BE95" i="81"/>
  <c r="BD96" i="81"/>
  <c r="BE96" i="81"/>
  <c r="BD97" i="81"/>
  <c r="BE97" i="81"/>
  <c r="BD98" i="81"/>
  <c r="BE98" i="81"/>
  <c r="BD99" i="81"/>
  <c r="BE99" i="81"/>
  <c r="BD100" i="81"/>
  <c r="BE100" i="81"/>
  <c r="BD101" i="81"/>
  <c r="BE101" i="81"/>
  <c r="BD102" i="81"/>
  <c r="BE102" i="81"/>
  <c r="BD103" i="81"/>
  <c r="BE103" i="81"/>
  <c r="BD104" i="81"/>
  <c r="BE104" i="81"/>
  <c r="BD105" i="81"/>
  <c r="BE105" i="81"/>
  <c r="BD106" i="81"/>
  <c r="BE106" i="81"/>
  <c r="BD107" i="81"/>
  <c r="BE107" i="81"/>
  <c r="BD108" i="81"/>
  <c r="BE108" i="81"/>
  <c r="BD109" i="81"/>
  <c r="BE109" i="81"/>
  <c r="BD110" i="81"/>
  <c r="BE110" i="81"/>
  <c r="BD111" i="81"/>
  <c r="BE111" i="81"/>
  <c r="BD112" i="81"/>
  <c r="BE112" i="81"/>
  <c r="BD113" i="81"/>
  <c r="BE113" i="81"/>
  <c r="BD114" i="81"/>
  <c r="BE114" i="81"/>
  <c r="BD115" i="81"/>
  <c r="BE115" i="81"/>
  <c r="BD116" i="81"/>
  <c r="BE116" i="81"/>
  <c r="BD117" i="81"/>
  <c r="BE117" i="81"/>
  <c r="BD118" i="81"/>
  <c r="BE118" i="81"/>
  <c r="BD119" i="81"/>
  <c r="BE119" i="81"/>
  <c r="BD120" i="81"/>
  <c r="BE120" i="81"/>
  <c r="BD121" i="81"/>
  <c r="BE121" i="81"/>
  <c r="BD122" i="81"/>
  <c r="BE122" i="81"/>
  <c r="BD123" i="81"/>
  <c r="BE123" i="81"/>
  <c r="BD124" i="81"/>
  <c r="BE124" i="81"/>
  <c r="BD125" i="81"/>
  <c r="BE125" i="81"/>
  <c r="BD126" i="81"/>
  <c r="BE126" i="81"/>
  <c r="BD127" i="81"/>
  <c r="BE127" i="81"/>
  <c r="BD128" i="81"/>
  <c r="BE128" i="81"/>
  <c r="BD129" i="81"/>
  <c r="BE129" i="81"/>
  <c r="BD130" i="81"/>
  <c r="BE130" i="81"/>
  <c r="BD131" i="81"/>
  <c r="BE131" i="81"/>
  <c r="BD132" i="81"/>
  <c r="BE132" i="81"/>
  <c r="BD133" i="81"/>
  <c r="BE133" i="81"/>
  <c r="BD134" i="81"/>
  <c r="BE134" i="81"/>
  <c r="BD135" i="81"/>
  <c r="BE135" i="81"/>
  <c r="BD136" i="81"/>
  <c r="BE136" i="81"/>
  <c r="BD137" i="81"/>
  <c r="BE137" i="81"/>
  <c r="BD138" i="81"/>
  <c r="BE138" i="81"/>
  <c r="BD139" i="81"/>
  <c r="BE139" i="81"/>
  <c r="BD140" i="81"/>
  <c r="BE140" i="81"/>
  <c r="BD141" i="81"/>
  <c r="BE141" i="81"/>
  <c r="BD142" i="81"/>
  <c r="BE142" i="81"/>
  <c r="BD143" i="81"/>
  <c r="BE143" i="81"/>
  <c r="BD144" i="81"/>
  <c r="BE144" i="81"/>
  <c r="BD145" i="81"/>
  <c r="BE145" i="81"/>
  <c r="BD146" i="81"/>
  <c r="BE146" i="81"/>
  <c r="BD147" i="81"/>
  <c r="BE147" i="81"/>
  <c r="BD148" i="81"/>
  <c r="BE148" i="81"/>
  <c r="BD149" i="81"/>
  <c r="BE149" i="81"/>
  <c r="BD150" i="81"/>
  <c r="BE150" i="81"/>
  <c r="BD151" i="81"/>
  <c r="BE151" i="81"/>
  <c r="BD152" i="81"/>
  <c r="BE152" i="81"/>
  <c r="BD153" i="81"/>
  <c r="BE153" i="81"/>
  <c r="BD154" i="81"/>
  <c r="BE154" i="81"/>
  <c r="BD155" i="81"/>
  <c r="BE155" i="81"/>
  <c r="BD156" i="81"/>
  <c r="BE156" i="81"/>
  <c r="BD157" i="81"/>
  <c r="BE157" i="81"/>
  <c r="BD158" i="81"/>
  <c r="BE158" i="81"/>
  <c r="BD159" i="81"/>
  <c r="BE159" i="81"/>
  <c r="BD160" i="81"/>
  <c r="BE160" i="81"/>
  <c r="BD161" i="81"/>
  <c r="BE161" i="81"/>
  <c r="BD162" i="81"/>
  <c r="BE162" i="81"/>
  <c r="BD163" i="81"/>
  <c r="BE163" i="81"/>
  <c r="BD164" i="81"/>
  <c r="BE164" i="81"/>
  <c r="BD165" i="81"/>
  <c r="BE165" i="81"/>
  <c r="BD166" i="81"/>
  <c r="BE166" i="81"/>
  <c r="BD167" i="81"/>
  <c r="BE167" i="81"/>
  <c r="BD168" i="81"/>
  <c r="BE168" i="81"/>
  <c r="BD169" i="81"/>
  <c r="BE169" i="81"/>
  <c r="BD170" i="81"/>
  <c r="BE170" i="81"/>
  <c r="BD171" i="81"/>
  <c r="BE171" i="81"/>
  <c r="BD172" i="81"/>
  <c r="BE172" i="81"/>
  <c r="BD173" i="81"/>
  <c r="BE173" i="81"/>
  <c r="BD174" i="81"/>
  <c r="BE174" i="81"/>
  <c r="BD175" i="81"/>
  <c r="BE175" i="81"/>
  <c r="BD176" i="81"/>
  <c r="BE176" i="81"/>
  <c r="BD177" i="81"/>
  <c r="BE177" i="81"/>
  <c r="BD178" i="81"/>
  <c r="BE178" i="81"/>
  <c r="BD179" i="81"/>
  <c r="BE179" i="81"/>
  <c r="BD180" i="81"/>
  <c r="BE180" i="81"/>
  <c r="BD181" i="81"/>
  <c r="BE181" i="81"/>
  <c r="BD182" i="81"/>
  <c r="BE182" i="81"/>
  <c r="BD183" i="81"/>
  <c r="BE183" i="81"/>
  <c r="BD184" i="81"/>
  <c r="BE184" i="81"/>
  <c r="BD185" i="81"/>
  <c r="BE185" i="81"/>
  <c r="BD186" i="81"/>
  <c r="BE186" i="81"/>
  <c r="BD187" i="81"/>
  <c r="BE187" i="81"/>
  <c r="BD188" i="81"/>
  <c r="BE188" i="81"/>
  <c r="BD189" i="81"/>
  <c r="BE189" i="81"/>
  <c r="BD190" i="81"/>
  <c r="BE190" i="81"/>
  <c r="BD191" i="81"/>
  <c r="BE191" i="81"/>
  <c r="BD192" i="81"/>
  <c r="BE192" i="81"/>
  <c r="BD193" i="81"/>
  <c r="BE193" i="81"/>
  <c r="BD194" i="81"/>
  <c r="BE194" i="81"/>
  <c r="BD195" i="81"/>
  <c r="BE195" i="81"/>
  <c r="BD196" i="81"/>
  <c r="BE196" i="81"/>
  <c r="BD197" i="81"/>
  <c r="BE197" i="81"/>
  <c r="BD198" i="81"/>
  <c r="BE198" i="81"/>
  <c r="BD199" i="81"/>
  <c r="BE199" i="81"/>
  <c r="BD200" i="81"/>
  <c r="BE200" i="81"/>
  <c r="BD201" i="81"/>
  <c r="BE201" i="81"/>
  <c r="BD202" i="81"/>
  <c r="BE202" i="81"/>
  <c r="BD203" i="81"/>
  <c r="BE203" i="81"/>
  <c r="BD204" i="81"/>
  <c r="BE204" i="81"/>
  <c r="BD205" i="81"/>
  <c r="BE205" i="81"/>
  <c r="BD206" i="81"/>
  <c r="BE206" i="81"/>
  <c r="BD207" i="81"/>
  <c r="BE207" i="81"/>
  <c r="BD208" i="81"/>
  <c r="BE208" i="81"/>
  <c r="BD209" i="81"/>
  <c r="BE209" i="81"/>
  <c r="BD210" i="81"/>
  <c r="BE210" i="81"/>
  <c r="BD211" i="81"/>
  <c r="BE211" i="81"/>
  <c r="BD212" i="81"/>
  <c r="BE212" i="81"/>
  <c r="BD213" i="81"/>
  <c r="BE213" i="81"/>
  <c r="BD214" i="81"/>
  <c r="BE214" i="81"/>
  <c r="BD215" i="81"/>
  <c r="BE215" i="81"/>
  <c r="BD216" i="81"/>
  <c r="BE216" i="81"/>
  <c r="BD217" i="81"/>
  <c r="BE217" i="81"/>
  <c r="BD218" i="81"/>
  <c r="BE218" i="81"/>
  <c r="BD219" i="81"/>
  <c r="BE219" i="81"/>
  <c r="BD220" i="81"/>
  <c r="BE220" i="81"/>
  <c r="BD221" i="81"/>
  <c r="BE221" i="81"/>
  <c r="BD222" i="81"/>
  <c r="BE222" i="81"/>
  <c r="BD223" i="81"/>
  <c r="BE223" i="81"/>
  <c r="BD224" i="81"/>
  <c r="BE224" i="81"/>
  <c r="BD225" i="81"/>
  <c r="BE225" i="81"/>
  <c r="BD226" i="81"/>
  <c r="BE226" i="81"/>
  <c r="BD227" i="81"/>
  <c r="BE227" i="81"/>
  <c r="BD228" i="81"/>
  <c r="BE228" i="81"/>
  <c r="BD229" i="81"/>
  <c r="BE229" i="81"/>
  <c r="BD230" i="81"/>
  <c r="BE230" i="81"/>
  <c r="BD231" i="81"/>
  <c r="BE231" i="81"/>
  <c r="BD232" i="81"/>
  <c r="BE232" i="81"/>
  <c r="BD233" i="81"/>
  <c r="BE233" i="81"/>
  <c r="BD234" i="81"/>
  <c r="BE234" i="81"/>
  <c r="BD235" i="81"/>
  <c r="BE235" i="81"/>
  <c r="BD236" i="81"/>
  <c r="BE236" i="81"/>
  <c r="BD237" i="81"/>
  <c r="BE237" i="81"/>
  <c r="BD238" i="81"/>
  <c r="BE238" i="81"/>
  <c r="BD239" i="81"/>
  <c r="BE239" i="81"/>
  <c r="BD240" i="81"/>
  <c r="BE240" i="81"/>
  <c r="BD241" i="81"/>
  <c r="BE241" i="81"/>
  <c r="BD242" i="81"/>
  <c r="BE242" i="81"/>
  <c r="BD243" i="81"/>
  <c r="BE243" i="81"/>
  <c r="BD244" i="81"/>
  <c r="BE244" i="81"/>
  <c r="BD245" i="81"/>
  <c r="BE245" i="81"/>
  <c r="BD246" i="81"/>
  <c r="BE246" i="81"/>
  <c r="BD247" i="81"/>
  <c r="BE247" i="81"/>
  <c r="BD248" i="81"/>
  <c r="BE248" i="81"/>
  <c r="BD249" i="81"/>
  <c r="BE249" i="81"/>
  <c r="BD250" i="81"/>
  <c r="BE250" i="81"/>
  <c r="BD251" i="81"/>
  <c r="BE251" i="81"/>
  <c r="BD252" i="81"/>
  <c r="BE252" i="81"/>
  <c r="BD253" i="81"/>
  <c r="BE253" i="81"/>
  <c r="BD254" i="81"/>
  <c r="BE254" i="81"/>
  <c r="BD255" i="81"/>
  <c r="BE255" i="81"/>
  <c r="BD256" i="81"/>
  <c r="BE256" i="81"/>
  <c r="BD257" i="81"/>
  <c r="BE257" i="81"/>
  <c r="BD258" i="81"/>
  <c r="BE258" i="81"/>
  <c r="BD259" i="81"/>
  <c r="BE259" i="81"/>
  <c r="BD260" i="81"/>
  <c r="BE260" i="81"/>
  <c r="BD261" i="81"/>
  <c r="BE261" i="81"/>
  <c r="BD262" i="81"/>
  <c r="BE262" i="81"/>
  <c r="BD263" i="81"/>
  <c r="BE263" i="81"/>
  <c r="BD264" i="81"/>
  <c r="BE264" i="81"/>
  <c r="BD265" i="81"/>
  <c r="BE265" i="81"/>
  <c r="BD266" i="81"/>
  <c r="BE266" i="81"/>
  <c r="BD267" i="81"/>
  <c r="BE267" i="81"/>
  <c r="BD268" i="81"/>
  <c r="BE268" i="81"/>
  <c r="BD269" i="81"/>
  <c r="BE269" i="81"/>
  <c r="BD270" i="81"/>
  <c r="BE270" i="81"/>
  <c r="BD271" i="81"/>
  <c r="BE271" i="81"/>
  <c r="BD272" i="81"/>
  <c r="BE272" i="81"/>
  <c r="BD273" i="81"/>
  <c r="BE273" i="81"/>
  <c r="BD274" i="81"/>
  <c r="BE274" i="81"/>
  <c r="BD275" i="81"/>
  <c r="BE275" i="81"/>
  <c r="BD276" i="81"/>
  <c r="BE276" i="81"/>
  <c r="BD277" i="81"/>
  <c r="BE277" i="81"/>
  <c r="BD278" i="81"/>
  <c r="BE278" i="81"/>
  <c r="BD279" i="81"/>
  <c r="BE279" i="81"/>
  <c r="BD280" i="81"/>
  <c r="BE280" i="81"/>
  <c r="BD281" i="81"/>
  <c r="BE281" i="81"/>
  <c r="BD282" i="81"/>
  <c r="BE282" i="81"/>
  <c r="BD283" i="81"/>
  <c r="BE283" i="81"/>
  <c r="BD284" i="81"/>
  <c r="BE284" i="81"/>
  <c r="BD285" i="81"/>
  <c r="BE285" i="81"/>
  <c r="BD286" i="81"/>
  <c r="BE286" i="81"/>
  <c r="BD287" i="81"/>
  <c r="BE287" i="81"/>
  <c r="BD288" i="81"/>
  <c r="BE288" i="81"/>
  <c r="BD289" i="81"/>
  <c r="BE289" i="81"/>
  <c r="BD290" i="81"/>
  <c r="BE290" i="81"/>
  <c r="BD291" i="81"/>
  <c r="BE291" i="81"/>
  <c r="BD292" i="81"/>
  <c r="BE292" i="81"/>
  <c r="BD293" i="81"/>
  <c r="BE293" i="81"/>
  <c r="BD294" i="81"/>
  <c r="BE294" i="81"/>
  <c r="BD295" i="81"/>
  <c r="BE295" i="81"/>
  <c r="BD296" i="81"/>
  <c r="BE296" i="81"/>
  <c r="BD297" i="81"/>
  <c r="BE297" i="81"/>
  <c r="BD298" i="81"/>
  <c r="BE298" i="81"/>
  <c r="BD299" i="81"/>
  <c r="BE299" i="81"/>
  <c r="BD300" i="81"/>
  <c r="BE300" i="81"/>
  <c r="BD301" i="81"/>
  <c r="BE301" i="81"/>
  <c r="BD302" i="81"/>
  <c r="BE302" i="81"/>
  <c r="BD303" i="81"/>
  <c r="BE303" i="81"/>
  <c r="BD304" i="81"/>
  <c r="BE304" i="81"/>
  <c r="BD305" i="81"/>
  <c r="BE305" i="81"/>
  <c r="BD306" i="81"/>
  <c r="BE306" i="81"/>
  <c r="BD307" i="81"/>
  <c r="BE307" i="81"/>
  <c r="BD308" i="81"/>
  <c r="BE308" i="81"/>
  <c r="BD309" i="81"/>
  <c r="BE309" i="81"/>
  <c r="BD310" i="81"/>
  <c r="BE310" i="81"/>
  <c r="BD311" i="81"/>
  <c r="BE311" i="81"/>
  <c r="BD312" i="81"/>
  <c r="BE312" i="81"/>
  <c r="BD313" i="81"/>
  <c r="BE313" i="81"/>
  <c r="BD314" i="81"/>
  <c r="BE314" i="81"/>
  <c r="BD315" i="81"/>
  <c r="BE315" i="81"/>
  <c r="BD316" i="81"/>
  <c r="BE316" i="81"/>
  <c r="BD317" i="81"/>
  <c r="BE317" i="81"/>
  <c r="BD318" i="81"/>
  <c r="BE318" i="81"/>
  <c r="BD319" i="81"/>
  <c r="BE319" i="81"/>
  <c r="BD320" i="81"/>
  <c r="BE320" i="81"/>
  <c r="BD321" i="81"/>
  <c r="BE321" i="81"/>
  <c r="BD322" i="81"/>
  <c r="BE322" i="81"/>
  <c r="BD323" i="81"/>
  <c r="BE323" i="81"/>
  <c r="BD324" i="81"/>
  <c r="BE324" i="81"/>
  <c r="BD325" i="81"/>
  <c r="BE325" i="81"/>
  <c r="BD326" i="81"/>
  <c r="BE326" i="81"/>
  <c r="BD327" i="81"/>
  <c r="BE327" i="81"/>
  <c r="BD328" i="81"/>
  <c r="BE328" i="81"/>
  <c r="BD329" i="81"/>
  <c r="BE329" i="81"/>
  <c r="BD330" i="81"/>
  <c r="BE330" i="81"/>
  <c r="BD331" i="81"/>
  <c r="BE331" i="81"/>
  <c r="BD332" i="81"/>
  <c r="BE332" i="81"/>
  <c r="BD333" i="81"/>
  <c r="BE333" i="81"/>
  <c r="BD334" i="81"/>
  <c r="BE334" i="81"/>
  <c r="BD335" i="81"/>
  <c r="BE335" i="81"/>
  <c r="BD336" i="81"/>
  <c r="BE336" i="81"/>
  <c r="BD337" i="81"/>
  <c r="BE337" i="81"/>
  <c r="BD338" i="81"/>
  <c r="BE338" i="81"/>
  <c r="BD339" i="81"/>
  <c r="BE339" i="81"/>
  <c r="BD340" i="81"/>
  <c r="BE340" i="81"/>
  <c r="BD341" i="81"/>
  <c r="BE341" i="81"/>
  <c r="BD342" i="81"/>
  <c r="BE342" i="81"/>
  <c r="BD343" i="81"/>
  <c r="BE343" i="81"/>
  <c r="BD344" i="81"/>
  <c r="BE344" i="81"/>
  <c r="BD345" i="81"/>
  <c r="BE345" i="81"/>
  <c r="BD346" i="81"/>
  <c r="BE346" i="81"/>
  <c r="BD347" i="81"/>
  <c r="BE347" i="81"/>
  <c r="BD348" i="81"/>
  <c r="BE348" i="81"/>
  <c r="BD349" i="81"/>
  <c r="BE349" i="81"/>
  <c r="BD350" i="81"/>
  <c r="BE350" i="81"/>
  <c r="BD351" i="81"/>
  <c r="BE351" i="81"/>
  <c r="BD352" i="81"/>
  <c r="BE352" i="81"/>
  <c r="BD353" i="81"/>
  <c r="BE353" i="81"/>
  <c r="BD354" i="81"/>
  <c r="BE354" i="81"/>
  <c r="BD355" i="81"/>
  <c r="BE355" i="81"/>
  <c r="BD356" i="81"/>
  <c r="BE356" i="81"/>
  <c r="BD357" i="81"/>
  <c r="BE357" i="81"/>
  <c r="BD358" i="81"/>
  <c r="BE358" i="81"/>
  <c r="BD359" i="81"/>
  <c r="BE359" i="81"/>
  <c r="BD360" i="81"/>
  <c r="BE360" i="81"/>
  <c r="BD361" i="81"/>
  <c r="BE361" i="81"/>
  <c r="BD362" i="81"/>
  <c r="BE362" i="81"/>
  <c r="BD363" i="81"/>
  <c r="BE363" i="81"/>
  <c r="BD364" i="81"/>
  <c r="BE364" i="81"/>
  <c r="BD365" i="81"/>
  <c r="BE365" i="81"/>
  <c r="BD366" i="81"/>
  <c r="BE366" i="81"/>
  <c r="BD367" i="81"/>
  <c r="BE367" i="81"/>
  <c r="BD368" i="81"/>
  <c r="BE368" i="81"/>
  <c r="BD369" i="81"/>
  <c r="BE369" i="81"/>
  <c r="BD370" i="81"/>
  <c r="BE370" i="81"/>
  <c r="BD371" i="81"/>
  <c r="BE371" i="81"/>
  <c r="BD372" i="81"/>
  <c r="BE372" i="81"/>
  <c r="BD373" i="81"/>
  <c r="BE373" i="81"/>
  <c r="BD374" i="81"/>
  <c r="BE374" i="81"/>
  <c r="BD375" i="81"/>
  <c r="BE375" i="81"/>
  <c r="BD376" i="81"/>
  <c r="BE376" i="81"/>
  <c r="BD377" i="81"/>
  <c r="BE377" i="81"/>
  <c r="BD378" i="81"/>
  <c r="BE378" i="81"/>
  <c r="BD379" i="81"/>
  <c r="BE379" i="81"/>
  <c r="BD380" i="81"/>
  <c r="BE380" i="81"/>
  <c r="BD381" i="81"/>
  <c r="BE381" i="81"/>
  <c r="BD382" i="81"/>
  <c r="BE382" i="81"/>
  <c r="BD383" i="81"/>
  <c r="BE383" i="81"/>
  <c r="BD384" i="81"/>
  <c r="BE384" i="81"/>
  <c r="BD385" i="81"/>
  <c r="BE385" i="81"/>
  <c r="BD386" i="81"/>
  <c r="BE386" i="81"/>
  <c r="BD387" i="81"/>
  <c r="BE387" i="81"/>
  <c r="BD388" i="81"/>
  <c r="BE388" i="81"/>
  <c r="BD389" i="81"/>
  <c r="BE389" i="81"/>
  <c r="BD390" i="81"/>
  <c r="BE390" i="81"/>
  <c r="BD391" i="81"/>
  <c r="BE391" i="81"/>
  <c r="BD392" i="81"/>
  <c r="BE392" i="81"/>
  <c r="BD393" i="81"/>
  <c r="BE393" i="81"/>
  <c r="BD394" i="81"/>
  <c r="BE394" i="81"/>
  <c r="BD395" i="81"/>
  <c r="BE395" i="81"/>
  <c r="BD396" i="81"/>
  <c r="BE396" i="81"/>
  <c r="BD397" i="81"/>
  <c r="BE397" i="81"/>
  <c r="BD398" i="81"/>
  <c r="BE398" i="81"/>
  <c r="BD399" i="81"/>
  <c r="BE399" i="81"/>
  <c r="BD400" i="81"/>
  <c r="BE400" i="81"/>
  <c r="BD401" i="81"/>
  <c r="BE401" i="81"/>
  <c r="BD402" i="81"/>
  <c r="BE402" i="81"/>
  <c r="BD403" i="81"/>
  <c r="BE403" i="81"/>
  <c r="BD404" i="81"/>
  <c r="BE404" i="81"/>
  <c r="BD405" i="81"/>
  <c r="BE405" i="81"/>
  <c r="BD406" i="81"/>
  <c r="BE406" i="81"/>
  <c r="BD407" i="81"/>
  <c r="BE407" i="81"/>
  <c r="BD408" i="81"/>
  <c r="BE408" i="81"/>
  <c r="BD409" i="81"/>
  <c r="BE409" i="81"/>
  <c r="BD410" i="81"/>
  <c r="BE410" i="81"/>
  <c r="BD411" i="81"/>
  <c r="BE411" i="81"/>
  <c r="BD412" i="81"/>
  <c r="BE412" i="81"/>
  <c r="BD413" i="81"/>
  <c r="BE413" i="81"/>
  <c r="BD414" i="81"/>
  <c r="BE414" i="81"/>
  <c r="BD415" i="81"/>
  <c r="BE415" i="81"/>
  <c r="BD416" i="81"/>
  <c r="BE416" i="81"/>
  <c r="BD417" i="81"/>
  <c r="BE417" i="81"/>
  <c r="BD418" i="81"/>
  <c r="BE418" i="81"/>
  <c r="BD419" i="81"/>
  <c r="BE419" i="81"/>
  <c r="BD420" i="81"/>
  <c r="BE420" i="81"/>
  <c r="BD421" i="81"/>
  <c r="BE421" i="81"/>
  <c r="BD422" i="81"/>
  <c r="BE422" i="81"/>
  <c r="BD423" i="81"/>
  <c r="BE423" i="81"/>
  <c r="BD424" i="81"/>
  <c r="BE424" i="81"/>
  <c r="BD425" i="81"/>
  <c r="BE425" i="81"/>
  <c r="BD426" i="81"/>
  <c r="BE426" i="81"/>
  <c r="BD427" i="81"/>
  <c r="BE427" i="81"/>
  <c r="BD428" i="81"/>
  <c r="BE428" i="81"/>
  <c r="BD429" i="81"/>
  <c r="BE429" i="81"/>
  <c r="BD430" i="81"/>
  <c r="BE430" i="81"/>
  <c r="BD431" i="81"/>
  <c r="BE431" i="81"/>
  <c r="BD432" i="81"/>
  <c r="BE432" i="81"/>
  <c r="BD433" i="81"/>
  <c r="BE433" i="81"/>
  <c r="BD434" i="81"/>
  <c r="BE434" i="81"/>
  <c r="BD435" i="81"/>
  <c r="BE435" i="81"/>
  <c r="BD436" i="81"/>
  <c r="BE436" i="81"/>
  <c r="BD437" i="81"/>
  <c r="BE437" i="81"/>
  <c r="BD438" i="81"/>
  <c r="BE438" i="81"/>
  <c r="BD439" i="81"/>
  <c r="BE439" i="81"/>
  <c r="BD440" i="81"/>
  <c r="BE440" i="81"/>
  <c r="BD441" i="81"/>
  <c r="BE441" i="81"/>
  <c r="BD442" i="81"/>
  <c r="BE442" i="81"/>
  <c r="BD443" i="81"/>
  <c r="BE443" i="81"/>
  <c r="BD444" i="81"/>
  <c r="BE444" i="81"/>
  <c r="BD445" i="81"/>
  <c r="BE445" i="81"/>
  <c r="BD446" i="81"/>
  <c r="BE446" i="81"/>
  <c r="BD447" i="81"/>
  <c r="BE447" i="81"/>
  <c r="BD448" i="81"/>
  <c r="BE448" i="81"/>
  <c r="BD449" i="81"/>
  <c r="BE449" i="81"/>
  <c r="BD450" i="81"/>
  <c r="BE450" i="81"/>
  <c r="BD451" i="81"/>
  <c r="BE451" i="81"/>
  <c r="BD452" i="81"/>
  <c r="BE452" i="81"/>
  <c r="BD453" i="81"/>
  <c r="BE453" i="81"/>
  <c r="BD454" i="81"/>
  <c r="BE454" i="81"/>
  <c r="BD455" i="81"/>
  <c r="BE455" i="81"/>
  <c r="BD456" i="81"/>
  <c r="BE456" i="81"/>
  <c r="BD457" i="81"/>
  <c r="BE457" i="81"/>
  <c r="BD458" i="81"/>
  <c r="BE458" i="81"/>
  <c r="BD459" i="81"/>
  <c r="BE459" i="81"/>
  <c r="BD460" i="81"/>
  <c r="BE460" i="81"/>
  <c r="BD461" i="81"/>
  <c r="BE461" i="81"/>
  <c r="BD462" i="81"/>
  <c r="BE462" i="81"/>
  <c r="BD463" i="81"/>
  <c r="BE463" i="81"/>
  <c r="BD464" i="81"/>
  <c r="BE464" i="81"/>
  <c r="BD465" i="81"/>
  <c r="BE465" i="81"/>
  <c r="BD466" i="81"/>
  <c r="BE466" i="81"/>
  <c r="BD467" i="81"/>
  <c r="BE467" i="81"/>
  <c r="BD468" i="81"/>
  <c r="BE468" i="81"/>
  <c r="BD469" i="81"/>
  <c r="BE469" i="81"/>
  <c r="BD470" i="81"/>
  <c r="BE470" i="81"/>
  <c r="BD471" i="81"/>
  <c r="BE471" i="81"/>
  <c r="BD472" i="81"/>
  <c r="BE472" i="81"/>
  <c r="BD473" i="81"/>
  <c r="BE473" i="81"/>
  <c r="BD474" i="81"/>
  <c r="BE474" i="81"/>
  <c r="BD475" i="81"/>
  <c r="BE475" i="81"/>
  <c r="BD476" i="81"/>
  <c r="BE476" i="81"/>
  <c r="BD477" i="81"/>
  <c r="BE477" i="81"/>
  <c r="BD478" i="81"/>
  <c r="BE478" i="81"/>
  <c r="BD479" i="81"/>
  <c r="BE479" i="81"/>
  <c r="BD480" i="81"/>
  <c r="BE480" i="81"/>
  <c r="BD481" i="81"/>
  <c r="BE481" i="81"/>
  <c r="BD482" i="81"/>
  <c r="BE482" i="81"/>
  <c r="BD483" i="81"/>
  <c r="BE483" i="81"/>
  <c r="BD484" i="81"/>
  <c r="BE484" i="81"/>
  <c r="BD485" i="81"/>
  <c r="BE485" i="81"/>
  <c r="BD486" i="81"/>
  <c r="BE486" i="81"/>
  <c r="BD487" i="81"/>
  <c r="BE487" i="81"/>
  <c r="BD488" i="81"/>
  <c r="BE488" i="81"/>
  <c r="BD489" i="81"/>
  <c r="BE489" i="81"/>
  <c r="BD490" i="81"/>
  <c r="BE490" i="81"/>
  <c r="BD491" i="81"/>
  <c r="BE491" i="81"/>
  <c r="BD492" i="81"/>
  <c r="BE492" i="81"/>
  <c r="BD493" i="81"/>
  <c r="BE493" i="81"/>
  <c r="BD494" i="81"/>
  <c r="BE494" i="81"/>
  <c r="BD495" i="81"/>
  <c r="BE495" i="81"/>
  <c r="BD496" i="81"/>
  <c r="BE496" i="81"/>
  <c r="BD497" i="81"/>
  <c r="BE497" i="81"/>
  <c r="BD498" i="81"/>
  <c r="BE498" i="81"/>
  <c r="BD499" i="81"/>
  <c r="BE499" i="81"/>
  <c r="BD500" i="81"/>
  <c r="BE500" i="81"/>
  <c r="BD501" i="81"/>
  <c r="BE501" i="81"/>
  <c r="BD502" i="81"/>
  <c r="BE502" i="81"/>
  <c r="BD503" i="81"/>
  <c r="BE503" i="81"/>
  <c r="BD504" i="81"/>
  <c r="BE504" i="81"/>
  <c r="BD505" i="81"/>
  <c r="BE505" i="81"/>
  <c r="BD506" i="81"/>
  <c r="BE506" i="81"/>
  <c r="BD507" i="81"/>
  <c r="BE507" i="81"/>
  <c r="BD508" i="81"/>
  <c r="BE508" i="81"/>
  <c r="BD509" i="81"/>
  <c r="BE509" i="81"/>
  <c r="BD510" i="81"/>
  <c r="BE510" i="81"/>
  <c r="BD511" i="81"/>
  <c r="BE511" i="81"/>
  <c r="BD512" i="81"/>
  <c r="BE512" i="81"/>
  <c r="BD513" i="81"/>
  <c r="BE513" i="81"/>
  <c r="BD514" i="81"/>
  <c r="BE514" i="81"/>
  <c r="BD515" i="81"/>
  <c r="BE515" i="81"/>
  <c r="BD516" i="81"/>
  <c r="BE516" i="81"/>
  <c r="BD517" i="81"/>
  <c r="BE517" i="81"/>
  <c r="BD518" i="81"/>
  <c r="BE518" i="81"/>
  <c r="BD519" i="81"/>
  <c r="BE519" i="81"/>
  <c r="BD520" i="81"/>
  <c r="BE520" i="81"/>
  <c r="BD521" i="81"/>
  <c r="BE521" i="81"/>
  <c r="BD522" i="81"/>
  <c r="BE522" i="81"/>
  <c r="BD523" i="81"/>
  <c r="BE523" i="81"/>
  <c r="BD524" i="81"/>
  <c r="BE524" i="81"/>
  <c r="BD525" i="81"/>
  <c r="BE525" i="81"/>
  <c r="BD526" i="81"/>
  <c r="BE526" i="81"/>
  <c r="BD527" i="81"/>
  <c r="BE527" i="81"/>
  <c r="BD528" i="81"/>
  <c r="BE528" i="81"/>
  <c r="BD529" i="81"/>
  <c r="BE529" i="81"/>
  <c r="BD530" i="81"/>
  <c r="BE530" i="81"/>
  <c r="BD531" i="81"/>
  <c r="BE531" i="81"/>
  <c r="BD532" i="81"/>
  <c r="BE532" i="81"/>
  <c r="BD533" i="81"/>
  <c r="BE533" i="81"/>
  <c r="BD534" i="81"/>
  <c r="BE534" i="81"/>
  <c r="BD535" i="81"/>
  <c r="BE535" i="81"/>
  <c r="BD536" i="81"/>
  <c r="BE536" i="81"/>
  <c r="BD537" i="81"/>
  <c r="BE537" i="81"/>
  <c r="BD538" i="81"/>
  <c r="BE538" i="81"/>
  <c r="BD539" i="81"/>
  <c r="BE539" i="81"/>
  <c r="BD540" i="81"/>
  <c r="BE540" i="81"/>
  <c r="BD541" i="81"/>
  <c r="BE541" i="81"/>
  <c r="BD542" i="81"/>
  <c r="BE542" i="81"/>
  <c r="BD543" i="81"/>
  <c r="BE543" i="81"/>
  <c r="BD544" i="81"/>
  <c r="BE544" i="81"/>
  <c r="BD545" i="81"/>
  <c r="BE545" i="81"/>
  <c r="BD546" i="81"/>
  <c r="BE546" i="81"/>
  <c r="BD547" i="81"/>
  <c r="BE547" i="81"/>
  <c r="BD548" i="81"/>
  <c r="BE548" i="81"/>
  <c r="BD549" i="81"/>
  <c r="BE549" i="81"/>
  <c r="BD550" i="81"/>
  <c r="BE550" i="81"/>
  <c r="BD551" i="81"/>
  <c r="BE551" i="81"/>
  <c r="BD552" i="81"/>
  <c r="BE552" i="81"/>
  <c r="BD553" i="81"/>
  <c r="BE553" i="81"/>
  <c r="BD554" i="81"/>
  <c r="BE554" i="81"/>
  <c r="BD555" i="81"/>
  <c r="BE555" i="81"/>
  <c r="BD556" i="81"/>
  <c r="BE556" i="81"/>
  <c r="BD557" i="81"/>
  <c r="BE557" i="81"/>
  <c r="BD558" i="81"/>
  <c r="BE558" i="81"/>
  <c r="BD559" i="81"/>
  <c r="BE559" i="81"/>
  <c r="BD560" i="81"/>
  <c r="BE560" i="81"/>
  <c r="BD561" i="81"/>
  <c r="BE561" i="81"/>
  <c r="BD562" i="81"/>
  <c r="BE562" i="81"/>
  <c r="BD563" i="81"/>
  <c r="BE563" i="81"/>
  <c r="BD564" i="81"/>
  <c r="BE564" i="81"/>
  <c r="BD565" i="81"/>
  <c r="BE565" i="81"/>
  <c r="BD566" i="81"/>
  <c r="BE566" i="81"/>
  <c r="BD567" i="81"/>
  <c r="BE567" i="81"/>
  <c r="BD568" i="81"/>
  <c r="BE568" i="81"/>
  <c r="BD569" i="81"/>
  <c r="BE569" i="81"/>
  <c r="BD570" i="81"/>
  <c r="BE570" i="81"/>
  <c r="BD571" i="81"/>
  <c r="BE571" i="81"/>
  <c r="BD572" i="81"/>
  <c r="BE572" i="81"/>
  <c r="BD573" i="81"/>
  <c r="BE573" i="81"/>
  <c r="BD574" i="81"/>
  <c r="BE574" i="81"/>
  <c r="BD575" i="81"/>
  <c r="BE575" i="81"/>
  <c r="BD576" i="81"/>
  <c r="BE576" i="81"/>
  <c r="BD577" i="81"/>
  <c r="BE577" i="81"/>
  <c r="BD578" i="81"/>
  <c r="BE578" i="81"/>
  <c r="BD579" i="81"/>
  <c r="BE579" i="81"/>
  <c r="BD580" i="81"/>
  <c r="BE580" i="81"/>
  <c r="BD581" i="81"/>
  <c r="BE581" i="81"/>
  <c r="BD582" i="81"/>
  <c r="BE582" i="81"/>
  <c r="BD583" i="81"/>
  <c r="BE583" i="81"/>
  <c r="BD584" i="81"/>
  <c r="BE584" i="81"/>
  <c r="BD585" i="81"/>
  <c r="BE585" i="81"/>
  <c r="BD586" i="81"/>
  <c r="BE586" i="81"/>
  <c r="BD587" i="81"/>
  <c r="BE587" i="81"/>
  <c r="BD588" i="81"/>
  <c r="BE588" i="81"/>
  <c r="BD589" i="81"/>
  <c r="BE589" i="81"/>
  <c r="BD590" i="81"/>
  <c r="BE590" i="81"/>
  <c r="BD591" i="81"/>
  <c r="BE591" i="81"/>
  <c r="BD592" i="81"/>
  <c r="BE592" i="81"/>
  <c r="BD593" i="81"/>
  <c r="BE593" i="81"/>
  <c r="BD594" i="81"/>
  <c r="BE594" i="81"/>
  <c r="BD595" i="81"/>
  <c r="BE595" i="81"/>
  <c r="BD596" i="81"/>
  <c r="BE596" i="81"/>
  <c r="BD597" i="81"/>
  <c r="BE597" i="81"/>
  <c r="BD598" i="81"/>
  <c r="BE598" i="81"/>
  <c r="BD599" i="81"/>
  <c r="BE599" i="81"/>
  <c r="BD600" i="81"/>
  <c r="BE600" i="81"/>
  <c r="BD601" i="81"/>
  <c r="BE601" i="81"/>
  <c r="BD602" i="81"/>
  <c r="BE602" i="81"/>
  <c r="BD603" i="81"/>
  <c r="BE603" i="81"/>
  <c r="BD604" i="81"/>
  <c r="BE604" i="81"/>
  <c r="BD605" i="81"/>
  <c r="BE605" i="81"/>
  <c r="BD606" i="81"/>
  <c r="BE606" i="81"/>
  <c r="BD607" i="81"/>
  <c r="BE607" i="81"/>
  <c r="BD608" i="81"/>
  <c r="BE608" i="81"/>
  <c r="BD609" i="81"/>
  <c r="BE609" i="81"/>
  <c r="BD610" i="81"/>
  <c r="BE610" i="81"/>
  <c r="BD611" i="81"/>
  <c r="BE611" i="81"/>
  <c r="BD612" i="81"/>
  <c r="BE612" i="81"/>
  <c r="BD613" i="81"/>
  <c r="BE613" i="81"/>
  <c r="BD614" i="81"/>
  <c r="BE614" i="81"/>
  <c r="BD615" i="81"/>
  <c r="BE615" i="81"/>
  <c r="BD616" i="81"/>
  <c r="BE616" i="81"/>
  <c r="BD617" i="81"/>
  <c r="BE617" i="81"/>
  <c r="BD618" i="81"/>
  <c r="BE618" i="81"/>
  <c r="BD619" i="81"/>
  <c r="BE619" i="81"/>
  <c r="BD620" i="81"/>
  <c r="BE620" i="81"/>
  <c r="BD621" i="81"/>
  <c r="BE621" i="81"/>
  <c r="BD622" i="81"/>
  <c r="BE622" i="81"/>
  <c r="BD623" i="81"/>
  <c r="BE623" i="81"/>
  <c r="BD624" i="81"/>
  <c r="BE624" i="81"/>
  <c r="BD625" i="81"/>
  <c r="BE625" i="81"/>
  <c r="BD626" i="81"/>
  <c r="BE626" i="81"/>
  <c r="BD627" i="81"/>
  <c r="BE627" i="81"/>
  <c r="BD628" i="81"/>
  <c r="BE628" i="81"/>
  <c r="BD629" i="81"/>
  <c r="BE629" i="81"/>
  <c r="BD630" i="81"/>
  <c r="BE630" i="81"/>
  <c r="BD631" i="81"/>
  <c r="BE631" i="81"/>
  <c r="BD632" i="81"/>
  <c r="BE632" i="81"/>
  <c r="BD633" i="81"/>
  <c r="BE633" i="81"/>
  <c r="BD634" i="81"/>
  <c r="BE634" i="81"/>
  <c r="BD635" i="81"/>
  <c r="BE635" i="81"/>
  <c r="BD636" i="81"/>
  <c r="BE636" i="81"/>
  <c r="BD637" i="81"/>
  <c r="BE637" i="81"/>
  <c r="BD638" i="81"/>
  <c r="BE638" i="81"/>
  <c r="BD639" i="81"/>
  <c r="BE639" i="81"/>
  <c r="BD640" i="81"/>
  <c r="BE640" i="81"/>
  <c r="BD641" i="81"/>
  <c r="BE641" i="81"/>
  <c r="BD642" i="81"/>
  <c r="BE642" i="81"/>
  <c r="BD643" i="81"/>
  <c r="BE643" i="81"/>
  <c r="BD644" i="81"/>
  <c r="BE644" i="81"/>
  <c r="BD645" i="81"/>
  <c r="BE645" i="81"/>
  <c r="BD646" i="81"/>
  <c r="BE646" i="81"/>
  <c r="BD647" i="81"/>
  <c r="BE647" i="81"/>
  <c r="BD648" i="81"/>
  <c r="BE648" i="81"/>
  <c r="BD649" i="81"/>
  <c r="BE649" i="81"/>
  <c r="BD650" i="81"/>
  <c r="BE650" i="81"/>
  <c r="BD651" i="81"/>
  <c r="BE651" i="81"/>
  <c r="BD652" i="81"/>
  <c r="BE652" i="81"/>
  <c r="BD653" i="81"/>
  <c r="BE653" i="81"/>
  <c r="BD654" i="81"/>
  <c r="BE654" i="81"/>
  <c r="BD655" i="81"/>
  <c r="BE655" i="81"/>
  <c r="BD656" i="81"/>
  <c r="BE656" i="81"/>
  <c r="BD657" i="81"/>
  <c r="BE657" i="81"/>
  <c r="BD658" i="81"/>
  <c r="BE658" i="81"/>
  <c r="BD659" i="81"/>
  <c r="BE659" i="81"/>
  <c r="BD660" i="81"/>
  <c r="BE660" i="81"/>
  <c r="BD661" i="81"/>
  <c r="BE661" i="81"/>
  <c r="BD662" i="81"/>
  <c r="BE662" i="81"/>
  <c r="BD663" i="81"/>
  <c r="BE663" i="81"/>
  <c r="BD664" i="81"/>
  <c r="BE664" i="81"/>
  <c r="BD665" i="81"/>
  <c r="BE665" i="81"/>
  <c r="BD666" i="81"/>
  <c r="BE666" i="81"/>
  <c r="BD667" i="81"/>
  <c r="BE667" i="81"/>
  <c r="BD668" i="81"/>
  <c r="BE668" i="81"/>
  <c r="BD669" i="81"/>
  <c r="BE669" i="81"/>
  <c r="BD670" i="81"/>
  <c r="BE670" i="81"/>
  <c r="BD671" i="81"/>
  <c r="BE671" i="81"/>
  <c r="BD672" i="81"/>
  <c r="BE672" i="81"/>
  <c r="BD673" i="81"/>
  <c r="BE673" i="81"/>
  <c r="BD674" i="81"/>
  <c r="BE674" i="81"/>
  <c r="BD675" i="81"/>
  <c r="BE675" i="81"/>
  <c r="BD676" i="81"/>
  <c r="BE676" i="81"/>
  <c r="BD677" i="81"/>
  <c r="BE677" i="81"/>
  <c r="BD678" i="81"/>
  <c r="BE678" i="81"/>
  <c r="BD679" i="81"/>
  <c r="BE679" i="81"/>
  <c r="BD680" i="81"/>
  <c r="BE680" i="81"/>
  <c r="BD681" i="81"/>
  <c r="BE681" i="81"/>
  <c r="BD682" i="81"/>
  <c r="BE682" i="81"/>
  <c r="BD683" i="81"/>
  <c r="BE683" i="81"/>
  <c r="BD684" i="81"/>
  <c r="BE684" i="81"/>
  <c r="BD685" i="81"/>
  <c r="BE685" i="81"/>
  <c r="BD686" i="81"/>
  <c r="BE686" i="81"/>
  <c r="BD687" i="81"/>
  <c r="BE687" i="81"/>
  <c r="BD688" i="81"/>
  <c r="BE688" i="81"/>
  <c r="BD689" i="81"/>
  <c r="BE689" i="81"/>
  <c r="BD690" i="81"/>
  <c r="BE690" i="81"/>
  <c r="BD691" i="81"/>
  <c r="BE691" i="81"/>
  <c r="BD692" i="81"/>
  <c r="BE692" i="81"/>
  <c r="BD693" i="81"/>
  <c r="BE693" i="81"/>
  <c r="BD694" i="81"/>
  <c r="BE694" i="81"/>
  <c r="BD695" i="81"/>
  <c r="BE695" i="81"/>
  <c r="BD696" i="81"/>
  <c r="BE696" i="81"/>
  <c r="BD697" i="81"/>
  <c r="BE697" i="81"/>
  <c r="BD698" i="81"/>
  <c r="BE698" i="81"/>
  <c r="BD699" i="81"/>
  <c r="BE699" i="81"/>
  <c r="BD700" i="81"/>
  <c r="BE700" i="81"/>
  <c r="BD701" i="81"/>
  <c r="BE701" i="81"/>
  <c r="BD702" i="81"/>
  <c r="BE702" i="81"/>
  <c r="BD703" i="81"/>
  <c r="BE703" i="81"/>
  <c r="BD704" i="81"/>
  <c r="BE704" i="81"/>
  <c r="BD705" i="81"/>
  <c r="BE705" i="81"/>
  <c r="BD706" i="81"/>
  <c r="BE706" i="81"/>
  <c r="BD707" i="81"/>
  <c r="BE707" i="81"/>
  <c r="BD708" i="81"/>
  <c r="BE708" i="81"/>
  <c r="BD709" i="81"/>
  <c r="BE709" i="81"/>
  <c r="BD710" i="81"/>
  <c r="BE710" i="81"/>
  <c r="BD711" i="81"/>
  <c r="BE711" i="81"/>
  <c r="BD712" i="81"/>
  <c r="BE712" i="81"/>
  <c r="BD713" i="81"/>
  <c r="BE713" i="81"/>
  <c r="BD714" i="81"/>
  <c r="BE714" i="81"/>
  <c r="BD715" i="81"/>
  <c r="BE715" i="81"/>
  <c r="BD716" i="81"/>
  <c r="BE716" i="81"/>
  <c r="BD717" i="81"/>
  <c r="BE717" i="81"/>
  <c r="BD718" i="81"/>
  <c r="BE718" i="81"/>
  <c r="BD719" i="81"/>
  <c r="BE719" i="81"/>
  <c r="BD720" i="81"/>
  <c r="BE720" i="81"/>
  <c r="BD721" i="81"/>
  <c r="BE721" i="81"/>
  <c r="BD722" i="81"/>
  <c r="BE722" i="81"/>
  <c r="BD723" i="81"/>
  <c r="BE723" i="81"/>
  <c r="BD724" i="81"/>
  <c r="BE724" i="81"/>
  <c r="BD725" i="81"/>
  <c r="BE725" i="81"/>
  <c r="BD726" i="81"/>
  <c r="BE726" i="81"/>
  <c r="BD727" i="81"/>
  <c r="BE727" i="81"/>
  <c r="BD728" i="81"/>
  <c r="BE728" i="81"/>
  <c r="BD729" i="81"/>
  <c r="BE729" i="81"/>
  <c r="BD730" i="81"/>
  <c r="BE730" i="81"/>
  <c r="BD731" i="81"/>
  <c r="BE731" i="81"/>
  <c r="BD732" i="81"/>
  <c r="BE732" i="81"/>
  <c r="BD733" i="81"/>
  <c r="BE733" i="81"/>
  <c r="BD734" i="81"/>
  <c r="BE734" i="81"/>
  <c r="BD735" i="81"/>
  <c r="BE735" i="81"/>
  <c r="BD736" i="81"/>
  <c r="BE736" i="81"/>
  <c r="BD737" i="81"/>
  <c r="BE737" i="81"/>
  <c r="BD738" i="81"/>
  <c r="BE738" i="81"/>
  <c r="BD739" i="81"/>
  <c r="BE739" i="81"/>
  <c r="BD740" i="81"/>
  <c r="BE740" i="81"/>
  <c r="BD741" i="81"/>
  <c r="BE741" i="81"/>
  <c r="BD742" i="81"/>
  <c r="BE742" i="81"/>
  <c r="BD743" i="81"/>
  <c r="BE743" i="81"/>
  <c r="BD744" i="81"/>
  <c r="BE744" i="81"/>
  <c r="BD745" i="81"/>
  <c r="BE745" i="81"/>
  <c r="BD746" i="81"/>
  <c r="BE746" i="81"/>
  <c r="BD747" i="81"/>
  <c r="BE747" i="81"/>
  <c r="BD748" i="81"/>
  <c r="BE748" i="81"/>
  <c r="BD749" i="81"/>
  <c r="BE749" i="81"/>
  <c r="BD750" i="81"/>
  <c r="BE750" i="81"/>
  <c r="BD751" i="81"/>
  <c r="BE751" i="81"/>
  <c r="BD752" i="81"/>
  <c r="BE752" i="81"/>
  <c r="BD753" i="81"/>
  <c r="BE753" i="81"/>
  <c r="BD754" i="81"/>
  <c r="BE754" i="81"/>
  <c r="BD755" i="81"/>
  <c r="BE755" i="81"/>
  <c r="BD756" i="81"/>
  <c r="BE756" i="81"/>
  <c r="BD757" i="81"/>
  <c r="BE757" i="81"/>
  <c r="BD758" i="81"/>
  <c r="BE758" i="81"/>
  <c r="BD759" i="81"/>
  <c r="BE759" i="81"/>
  <c r="BD760" i="81"/>
  <c r="BE760" i="81"/>
  <c r="BD761" i="81"/>
  <c r="BE761" i="81"/>
  <c r="BD762" i="81"/>
  <c r="BE762" i="81"/>
  <c r="BD763" i="81"/>
  <c r="BE763" i="81"/>
  <c r="BD764" i="81"/>
  <c r="BE764" i="81"/>
  <c r="BD765" i="81"/>
  <c r="BE765" i="81"/>
  <c r="BD766" i="81"/>
  <c r="BE766" i="81"/>
  <c r="BD767" i="81"/>
  <c r="BE767" i="81"/>
  <c r="BD768" i="81"/>
  <c r="BE768" i="81"/>
  <c r="BD769" i="81"/>
  <c r="BE769" i="81"/>
  <c r="BD770" i="81"/>
  <c r="BE770" i="81"/>
  <c r="BD771" i="81"/>
  <c r="BE771" i="81"/>
  <c r="BD772" i="81"/>
  <c r="BE772" i="81"/>
  <c r="BD5" i="81"/>
  <c r="D167" i="4" l="1"/>
  <c r="C167" i="4"/>
  <c r="H167" i="4" l="1" a="1"/>
  <c r="H167" i="4" s="1"/>
  <c r="J167" i="4" s="1"/>
  <c r="AH2" i="81"/>
  <c r="K6" i="81"/>
  <c r="K7" i="81"/>
  <c r="K8" i="81"/>
  <c r="K9" i="81"/>
  <c r="K10" i="81"/>
  <c r="K11" i="81"/>
  <c r="K12" i="81"/>
  <c r="K13" i="81"/>
  <c r="K14" i="81"/>
  <c r="K15" i="81"/>
  <c r="K16" i="81"/>
  <c r="K17" i="81"/>
  <c r="K18" i="81"/>
  <c r="K19" i="81"/>
  <c r="K20" i="81"/>
  <c r="K21" i="81"/>
  <c r="K22" i="81"/>
  <c r="K23" i="81"/>
  <c r="K24" i="81"/>
  <c r="K25" i="81"/>
  <c r="K26" i="81"/>
  <c r="K27" i="81"/>
  <c r="K28" i="81"/>
  <c r="K29" i="81"/>
  <c r="K30" i="81"/>
  <c r="K31" i="81"/>
  <c r="K32" i="81"/>
  <c r="K33" i="81"/>
  <c r="K34" i="81"/>
  <c r="K35" i="81"/>
  <c r="K36" i="81"/>
  <c r="K37" i="81"/>
  <c r="K38" i="81"/>
  <c r="K39" i="81"/>
  <c r="K40" i="81"/>
  <c r="K41" i="81"/>
  <c r="K42" i="81"/>
  <c r="K43" i="81"/>
  <c r="K44" i="81"/>
  <c r="K45" i="81"/>
  <c r="K46" i="81"/>
  <c r="K47" i="81"/>
  <c r="K48" i="81"/>
  <c r="K49" i="81"/>
  <c r="K50" i="81"/>
  <c r="K51" i="81"/>
  <c r="K52" i="81"/>
  <c r="K53" i="81"/>
  <c r="K54" i="81"/>
  <c r="K55" i="81"/>
  <c r="K56" i="81"/>
  <c r="K57" i="81"/>
  <c r="K58" i="81"/>
  <c r="K59" i="81"/>
  <c r="K60" i="81"/>
  <c r="K61" i="81"/>
  <c r="K62" i="81"/>
  <c r="K63" i="81"/>
  <c r="K64" i="81"/>
  <c r="K65" i="81"/>
  <c r="K66" i="81"/>
  <c r="K67" i="81"/>
  <c r="K68" i="81"/>
  <c r="K69" i="81"/>
  <c r="K70" i="81"/>
  <c r="K71" i="81"/>
  <c r="K72" i="81"/>
  <c r="K73" i="81"/>
  <c r="K74" i="81"/>
  <c r="K75" i="81"/>
  <c r="K76" i="81"/>
  <c r="K77" i="81"/>
  <c r="K78" i="81"/>
  <c r="K79" i="81"/>
  <c r="K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K109" i="81"/>
  <c r="K110" i="81"/>
  <c r="K111" i="81"/>
  <c r="K112" i="81"/>
  <c r="K113" i="81"/>
  <c r="K114" i="81"/>
  <c r="K115" i="81"/>
  <c r="K116" i="81"/>
  <c r="K117" i="81"/>
  <c r="K118" i="81"/>
  <c r="K119" i="81"/>
  <c r="K120" i="81"/>
  <c r="K121" i="81"/>
  <c r="K122" i="81"/>
  <c r="K123" i="81"/>
  <c r="K124" i="81"/>
  <c r="K125" i="81"/>
  <c r="K126" i="81"/>
  <c r="K127" i="81"/>
  <c r="K128" i="81"/>
  <c r="K129" i="81"/>
  <c r="K130" i="81"/>
  <c r="K131" i="81"/>
  <c r="K132" i="81"/>
  <c r="K133" i="81"/>
  <c r="K134" i="81"/>
  <c r="K135" i="81"/>
  <c r="K136" i="81"/>
  <c r="K137" i="81"/>
  <c r="K138" i="81"/>
  <c r="K139" i="81"/>
  <c r="K140" i="81"/>
  <c r="K141" i="81"/>
  <c r="K142" i="81"/>
  <c r="K143" i="81"/>
  <c r="K144" i="81"/>
  <c r="K145" i="81"/>
  <c r="K146" i="81"/>
  <c r="K147" i="81"/>
  <c r="K148" i="81"/>
  <c r="K149" i="81"/>
  <c r="K150" i="81"/>
  <c r="K151" i="81"/>
  <c r="K152" i="81"/>
  <c r="K153" i="81"/>
  <c r="K154" i="81"/>
  <c r="K155" i="81"/>
  <c r="K156" i="81"/>
  <c r="K157" i="81"/>
  <c r="K158" i="81"/>
  <c r="K159" i="81"/>
  <c r="K160" i="81"/>
  <c r="K161" i="81"/>
  <c r="K162" i="81"/>
  <c r="K163" i="81"/>
  <c r="K164" i="81"/>
  <c r="K165" i="81"/>
  <c r="K166" i="81"/>
  <c r="K167" i="81"/>
  <c r="K168" i="81"/>
  <c r="K169" i="81"/>
  <c r="K170" i="81"/>
  <c r="K171" i="81"/>
  <c r="K172" i="81"/>
  <c r="K173" i="81"/>
  <c r="K174" i="81"/>
  <c r="K175" i="81"/>
  <c r="K176" i="81"/>
  <c r="K177" i="81"/>
  <c r="K178" i="81"/>
  <c r="K179" i="81"/>
  <c r="K180" i="81"/>
  <c r="K181" i="81"/>
  <c r="K182" i="81"/>
  <c r="K183" i="81"/>
  <c r="K184" i="81"/>
  <c r="K185" i="81"/>
  <c r="K186" i="81"/>
  <c r="K187" i="81"/>
  <c r="K188" i="81"/>
  <c r="K189" i="81"/>
  <c r="K190" i="81"/>
  <c r="K191" i="81"/>
  <c r="K192" i="81"/>
  <c r="K193" i="81"/>
  <c r="K194" i="81"/>
  <c r="K195" i="81"/>
  <c r="K196" i="81"/>
  <c r="K197" i="81"/>
  <c r="K198" i="81"/>
  <c r="K199" i="81"/>
  <c r="K200" i="81"/>
  <c r="K201" i="81"/>
  <c r="K202" i="81"/>
  <c r="K203" i="81"/>
  <c r="K204" i="81"/>
  <c r="K205" i="81"/>
  <c r="K206" i="81"/>
  <c r="K207" i="81"/>
  <c r="K208" i="81"/>
  <c r="K209" i="81"/>
  <c r="K210" i="81"/>
  <c r="K211" i="81"/>
  <c r="K212" i="81"/>
  <c r="K213" i="81"/>
  <c r="K214" i="81"/>
  <c r="K215" i="81"/>
  <c r="K216" i="81"/>
  <c r="K217" i="81"/>
  <c r="K218" i="81"/>
  <c r="K219" i="81"/>
  <c r="K220" i="81"/>
  <c r="K221" i="81"/>
  <c r="K222" i="81"/>
  <c r="K223" i="81"/>
  <c r="K224" i="81"/>
  <c r="K225" i="81"/>
  <c r="K226" i="81"/>
  <c r="K227" i="81"/>
  <c r="K228" i="81"/>
  <c r="K229" i="81"/>
  <c r="K230" i="81"/>
  <c r="K231" i="81"/>
  <c r="K232" i="81"/>
  <c r="K233" i="81"/>
  <c r="K234" i="81"/>
  <c r="K235" i="81"/>
  <c r="K236" i="81"/>
  <c r="K237" i="81"/>
  <c r="K238" i="81"/>
  <c r="K239" i="81"/>
  <c r="K240" i="81"/>
  <c r="K241" i="81"/>
  <c r="K242" i="81"/>
  <c r="K243" i="81"/>
  <c r="K244" i="81"/>
  <c r="K245" i="81"/>
  <c r="K246" i="81"/>
  <c r="K247" i="81"/>
  <c r="K248" i="81"/>
  <c r="K249" i="81"/>
  <c r="K250" i="81"/>
  <c r="K251" i="81"/>
  <c r="K252" i="81"/>
  <c r="K253" i="81"/>
  <c r="K254" i="81"/>
  <c r="K255" i="81"/>
  <c r="K256" i="81"/>
  <c r="K257" i="81"/>
  <c r="K258" i="81"/>
  <c r="K259" i="81"/>
  <c r="K260" i="81"/>
  <c r="K261" i="81"/>
  <c r="K262" i="81"/>
  <c r="K263" i="81"/>
  <c r="K264" i="81"/>
  <c r="K265" i="81"/>
  <c r="K266" i="81"/>
  <c r="K267" i="81"/>
  <c r="K268" i="81"/>
  <c r="K269" i="81"/>
  <c r="K270" i="81"/>
  <c r="K271" i="81"/>
  <c r="K272" i="81"/>
  <c r="K273" i="81"/>
  <c r="K274" i="81"/>
  <c r="K275" i="81"/>
  <c r="K276" i="81"/>
  <c r="K277" i="81"/>
  <c r="K278" i="81"/>
  <c r="K279" i="81"/>
  <c r="K280" i="81"/>
  <c r="K281" i="81"/>
  <c r="K282" i="81"/>
  <c r="K283" i="81"/>
  <c r="K284" i="81"/>
  <c r="K285" i="81"/>
  <c r="K286" i="81"/>
  <c r="K287" i="81"/>
  <c r="K288" i="81"/>
  <c r="K289" i="81"/>
  <c r="K290" i="81"/>
  <c r="K291" i="81"/>
  <c r="K292" i="81"/>
  <c r="K293" i="81"/>
  <c r="K294" i="81"/>
  <c r="K295" i="81"/>
  <c r="K296" i="81"/>
  <c r="K297" i="81"/>
  <c r="K298" i="81"/>
  <c r="K299" i="81"/>
  <c r="K300" i="81"/>
  <c r="K301" i="81"/>
  <c r="K302" i="81"/>
  <c r="K303" i="81"/>
  <c r="K304" i="81"/>
  <c r="K305" i="81"/>
  <c r="K306" i="81"/>
  <c r="K307" i="81"/>
  <c r="K308" i="81"/>
  <c r="K309" i="81"/>
  <c r="K310" i="81"/>
  <c r="K311" i="81"/>
  <c r="K312" i="81"/>
  <c r="K313" i="81"/>
  <c r="K314" i="81"/>
  <c r="K315" i="81"/>
  <c r="K316" i="81"/>
  <c r="K317" i="81"/>
  <c r="K318" i="81"/>
  <c r="K319" i="81"/>
  <c r="K320" i="81"/>
  <c r="K321" i="81"/>
  <c r="K322" i="81"/>
  <c r="K323" i="81"/>
  <c r="K324" i="81"/>
  <c r="K325" i="81"/>
  <c r="K326" i="81"/>
  <c r="K327" i="81"/>
  <c r="K328" i="81"/>
  <c r="K329" i="81"/>
  <c r="K330" i="81"/>
  <c r="K331" i="81"/>
  <c r="K332" i="81"/>
  <c r="K333" i="81"/>
  <c r="K334" i="81"/>
  <c r="K335" i="81"/>
  <c r="K336" i="81"/>
  <c r="K337" i="81"/>
  <c r="K338" i="81"/>
  <c r="K339" i="81"/>
  <c r="K340" i="81"/>
  <c r="K341" i="81"/>
  <c r="K342" i="81"/>
  <c r="K343" i="81"/>
  <c r="K344" i="81"/>
  <c r="K345" i="81"/>
  <c r="K346" i="81"/>
  <c r="K347" i="81"/>
  <c r="K348" i="81"/>
  <c r="K349" i="81"/>
  <c r="K350" i="81"/>
  <c r="K351" i="81"/>
  <c r="K352" i="81"/>
  <c r="K353" i="81"/>
  <c r="K354" i="81"/>
  <c r="K355" i="81"/>
  <c r="K356" i="81"/>
  <c r="K357" i="81"/>
  <c r="K358" i="81"/>
  <c r="K359" i="81"/>
  <c r="K360" i="81"/>
  <c r="K361" i="81"/>
  <c r="K362" i="81"/>
  <c r="K363" i="81"/>
  <c r="K364" i="81"/>
  <c r="K365" i="81"/>
  <c r="K366" i="81"/>
  <c r="K367" i="81"/>
  <c r="K368" i="81"/>
  <c r="K369" i="81"/>
  <c r="K370" i="81"/>
  <c r="K371" i="81"/>
  <c r="K372" i="81"/>
  <c r="K373" i="81"/>
  <c r="K374" i="81"/>
  <c r="K375" i="81"/>
  <c r="K376" i="81"/>
  <c r="K377" i="81"/>
  <c r="K378" i="81"/>
  <c r="K379" i="81"/>
  <c r="K380" i="81"/>
  <c r="K381" i="81"/>
  <c r="K382" i="81"/>
  <c r="K383" i="81"/>
  <c r="K384" i="81"/>
  <c r="K385" i="81"/>
  <c r="K386" i="81"/>
  <c r="K387" i="81"/>
  <c r="K388" i="81"/>
  <c r="K389" i="81"/>
  <c r="K390" i="81"/>
  <c r="K391" i="81"/>
  <c r="K392" i="81"/>
  <c r="K393" i="81"/>
  <c r="K394" i="81"/>
  <c r="K395" i="81"/>
  <c r="K396" i="81"/>
  <c r="K397" i="81"/>
  <c r="K398" i="81"/>
  <c r="K399" i="81"/>
  <c r="K400" i="81"/>
  <c r="K401" i="81"/>
  <c r="K402" i="81"/>
  <c r="K403" i="81"/>
  <c r="K404" i="81"/>
  <c r="K405" i="81"/>
  <c r="K406" i="81"/>
  <c r="K407" i="81"/>
  <c r="K408" i="81"/>
  <c r="K409" i="81"/>
  <c r="K410" i="81"/>
  <c r="K411" i="81"/>
  <c r="K412" i="81"/>
  <c r="K413" i="81"/>
  <c r="K414" i="81"/>
  <c r="K415" i="81"/>
  <c r="K416" i="81"/>
  <c r="K417" i="81"/>
  <c r="K418" i="81"/>
  <c r="K419" i="81"/>
  <c r="K420" i="81"/>
  <c r="K421" i="81"/>
  <c r="K422" i="81"/>
  <c r="K423" i="81"/>
  <c r="K424" i="81"/>
  <c r="K425" i="81"/>
  <c r="K426" i="81"/>
  <c r="K427" i="81"/>
  <c r="K428" i="81"/>
  <c r="K429" i="81"/>
  <c r="K430" i="81"/>
  <c r="K431" i="81"/>
  <c r="K432" i="81"/>
  <c r="K433" i="81"/>
  <c r="K434" i="81"/>
  <c r="K435" i="81"/>
  <c r="K436" i="81"/>
  <c r="K437" i="81"/>
  <c r="K438" i="81"/>
  <c r="K439" i="81"/>
  <c r="K440" i="81"/>
  <c r="K441" i="81"/>
  <c r="K442" i="81"/>
  <c r="K443" i="81"/>
  <c r="K444" i="81"/>
  <c r="K445" i="81"/>
  <c r="K446" i="81"/>
  <c r="K447" i="81"/>
  <c r="K448" i="81"/>
  <c r="K449" i="81"/>
  <c r="K450" i="81"/>
  <c r="K451" i="81"/>
  <c r="K452" i="81"/>
  <c r="K453" i="81"/>
  <c r="K454" i="81"/>
  <c r="K455" i="81"/>
  <c r="K456" i="81"/>
  <c r="K457" i="81"/>
  <c r="K458" i="81"/>
  <c r="K459" i="81"/>
  <c r="K460" i="81"/>
  <c r="K461" i="81"/>
  <c r="K462" i="81"/>
  <c r="K463" i="81"/>
  <c r="K464" i="81"/>
  <c r="K465" i="81"/>
  <c r="K466" i="81"/>
  <c r="K467" i="81"/>
  <c r="K468" i="81"/>
  <c r="K469" i="81"/>
  <c r="K470" i="81"/>
  <c r="K471" i="81"/>
  <c r="K472" i="81"/>
  <c r="K473" i="81"/>
  <c r="K474" i="81"/>
  <c r="K475" i="81"/>
  <c r="K476" i="81"/>
  <c r="K477" i="81"/>
  <c r="K478" i="81"/>
  <c r="K479" i="81"/>
  <c r="K480" i="81"/>
  <c r="K481" i="81"/>
  <c r="K482" i="81"/>
  <c r="K483" i="81"/>
  <c r="K484" i="81"/>
  <c r="K485" i="81"/>
  <c r="K486" i="81"/>
  <c r="K487" i="81"/>
  <c r="K488" i="81"/>
  <c r="K489" i="81"/>
  <c r="K490" i="81"/>
  <c r="K491" i="81"/>
  <c r="K492" i="81"/>
  <c r="K493" i="81"/>
  <c r="K494" i="81"/>
  <c r="K495" i="81"/>
  <c r="K496" i="81"/>
  <c r="K497" i="81"/>
  <c r="K498" i="81"/>
  <c r="K499" i="81"/>
  <c r="K500" i="81"/>
  <c r="K501" i="81"/>
  <c r="K502" i="81"/>
  <c r="K503" i="81"/>
  <c r="K504" i="81"/>
  <c r="K505" i="81"/>
  <c r="K506" i="81"/>
  <c r="K507" i="81"/>
  <c r="K508" i="81"/>
  <c r="K509" i="81"/>
  <c r="K510" i="81"/>
  <c r="K511" i="81"/>
  <c r="K512" i="81"/>
  <c r="K513" i="81"/>
  <c r="K514" i="81"/>
  <c r="K515" i="81"/>
  <c r="K516" i="81"/>
  <c r="K517" i="81"/>
  <c r="K518" i="81"/>
  <c r="K519" i="81"/>
  <c r="K520" i="81"/>
  <c r="K521" i="81"/>
  <c r="K522" i="81"/>
  <c r="K523" i="81"/>
  <c r="K524" i="81"/>
  <c r="K525" i="81"/>
  <c r="K526" i="81"/>
  <c r="K527" i="81"/>
  <c r="K528" i="81"/>
  <c r="K529" i="81"/>
  <c r="K530" i="81"/>
  <c r="K531" i="81"/>
  <c r="K532" i="81"/>
  <c r="K533" i="81"/>
  <c r="K534" i="81"/>
  <c r="K535" i="81"/>
  <c r="K536" i="81"/>
  <c r="K537" i="81"/>
  <c r="K538" i="81"/>
  <c r="K539" i="81"/>
  <c r="K540" i="81"/>
  <c r="K541" i="81"/>
  <c r="K542" i="81"/>
  <c r="K543" i="81"/>
  <c r="K544" i="81"/>
  <c r="K545" i="81"/>
  <c r="K546" i="81"/>
  <c r="K547" i="81"/>
  <c r="K548" i="81"/>
  <c r="K549" i="81"/>
  <c r="K550" i="81"/>
  <c r="K551" i="81"/>
  <c r="K552" i="81"/>
  <c r="K553" i="81"/>
  <c r="K554" i="81"/>
  <c r="K555" i="81"/>
  <c r="K556" i="81"/>
  <c r="K557" i="81"/>
  <c r="K558" i="81"/>
  <c r="K559" i="81"/>
  <c r="K560" i="81"/>
  <c r="K561" i="81"/>
  <c r="K562" i="81"/>
  <c r="K563" i="81"/>
  <c r="K564" i="81"/>
  <c r="K565" i="81"/>
  <c r="K566" i="81"/>
  <c r="K567" i="81"/>
  <c r="K568" i="81"/>
  <c r="K569" i="81"/>
  <c r="K570" i="81"/>
  <c r="K571" i="81"/>
  <c r="K572" i="81"/>
  <c r="K573" i="81"/>
  <c r="K574" i="81"/>
  <c r="K575" i="81"/>
  <c r="K576" i="81"/>
  <c r="K577" i="81"/>
  <c r="K578" i="81"/>
  <c r="K579" i="81"/>
  <c r="K580" i="81"/>
  <c r="K581" i="81"/>
  <c r="K582" i="81"/>
  <c r="K583" i="81"/>
  <c r="K584" i="81"/>
  <c r="K585" i="81"/>
  <c r="K586" i="81"/>
  <c r="K587" i="81"/>
  <c r="K588" i="81"/>
  <c r="K589" i="81"/>
  <c r="K590" i="81"/>
  <c r="K591" i="81"/>
  <c r="K592" i="81"/>
  <c r="K593" i="81"/>
  <c r="K594" i="81"/>
  <c r="K595" i="81"/>
  <c r="K596" i="81"/>
  <c r="K597" i="81"/>
  <c r="K598" i="81"/>
  <c r="K599" i="81"/>
  <c r="K600" i="81"/>
  <c r="K601" i="81"/>
  <c r="K602" i="81"/>
  <c r="K603" i="81"/>
  <c r="K604" i="81"/>
  <c r="K605" i="81"/>
  <c r="K606" i="81"/>
  <c r="K607" i="81"/>
  <c r="K608" i="81"/>
  <c r="K609" i="81"/>
  <c r="K610" i="81"/>
  <c r="K611" i="81"/>
  <c r="K612" i="81"/>
  <c r="K613" i="81"/>
  <c r="K614" i="81"/>
  <c r="K615" i="81"/>
  <c r="K616" i="81"/>
  <c r="K617" i="81"/>
  <c r="K618" i="81"/>
  <c r="K619" i="81"/>
  <c r="K620" i="81"/>
  <c r="K621" i="81"/>
  <c r="K622" i="81"/>
  <c r="K623" i="81"/>
  <c r="K624" i="81"/>
  <c r="K625" i="81"/>
  <c r="K626" i="81"/>
  <c r="K627" i="81"/>
  <c r="K628" i="81"/>
  <c r="K629" i="81"/>
  <c r="K630" i="81"/>
  <c r="K631" i="81"/>
  <c r="K632" i="81"/>
  <c r="K633" i="81"/>
  <c r="K634" i="81"/>
  <c r="K635" i="81"/>
  <c r="K636" i="81"/>
  <c r="K637" i="81"/>
  <c r="K638" i="81"/>
  <c r="K639" i="81"/>
  <c r="K640" i="81"/>
  <c r="K641" i="81"/>
  <c r="K642" i="81"/>
  <c r="K643" i="81"/>
  <c r="K644" i="81"/>
  <c r="K645" i="81"/>
  <c r="K646" i="81"/>
  <c r="K647" i="81"/>
  <c r="K648" i="81"/>
  <c r="K649" i="81"/>
  <c r="K650" i="81"/>
  <c r="K651" i="81"/>
  <c r="K652" i="81"/>
  <c r="K653" i="81"/>
  <c r="K654" i="81"/>
  <c r="K655" i="81"/>
  <c r="K656" i="81"/>
  <c r="K657" i="81"/>
  <c r="K658" i="81"/>
  <c r="K659" i="81"/>
  <c r="K660" i="81"/>
  <c r="K661" i="81"/>
  <c r="K662" i="81"/>
  <c r="K663" i="81"/>
  <c r="K664" i="81"/>
  <c r="K665" i="81"/>
  <c r="K666" i="81"/>
  <c r="K667" i="81"/>
  <c r="K668" i="81"/>
  <c r="K669" i="81"/>
  <c r="K670" i="81"/>
  <c r="K671" i="81"/>
  <c r="K672" i="81"/>
  <c r="K673" i="81"/>
  <c r="K674" i="81"/>
  <c r="K675" i="81"/>
  <c r="K676" i="81"/>
  <c r="K677" i="81"/>
  <c r="K678" i="81"/>
  <c r="K679" i="81"/>
  <c r="K680" i="81"/>
  <c r="K681" i="81"/>
  <c r="K682" i="81"/>
  <c r="K683" i="81"/>
  <c r="K684" i="81"/>
  <c r="K685" i="81"/>
  <c r="K686" i="81"/>
  <c r="K687" i="81"/>
  <c r="K688" i="81"/>
  <c r="K689" i="81"/>
  <c r="K690" i="81"/>
  <c r="K691" i="81"/>
  <c r="K692" i="81"/>
  <c r="K693" i="81"/>
  <c r="K694" i="81"/>
  <c r="K695" i="81"/>
  <c r="K696" i="81"/>
  <c r="K697" i="81"/>
  <c r="K698" i="81"/>
  <c r="K699" i="81"/>
  <c r="K700" i="81"/>
  <c r="K701" i="81"/>
  <c r="K702" i="81"/>
  <c r="K703" i="81"/>
  <c r="K704" i="81"/>
  <c r="K705" i="81"/>
  <c r="K706" i="81"/>
  <c r="K707" i="81"/>
  <c r="K708" i="81"/>
  <c r="K709" i="81"/>
  <c r="K710" i="81"/>
  <c r="K711" i="81"/>
  <c r="K712" i="81"/>
  <c r="K713" i="81"/>
  <c r="K714" i="81"/>
  <c r="K715" i="81"/>
  <c r="K716" i="81"/>
  <c r="K717" i="81"/>
  <c r="K718" i="81"/>
  <c r="K719" i="81"/>
  <c r="K720" i="81"/>
  <c r="K721" i="81"/>
  <c r="K722" i="81"/>
  <c r="K723" i="81"/>
  <c r="K724" i="81"/>
  <c r="K725" i="81"/>
  <c r="K726" i="81"/>
  <c r="K727" i="81"/>
  <c r="K728" i="81"/>
  <c r="K729" i="81"/>
  <c r="K730" i="81"/>
  <c r="K731" i="81"/>
  <c r="K732" i="81"/>
  <c r="K733" i="81"/>
  <c r="K734" i="81"/>
  <c r="K735" i="81"/>
  <c r="K736" i="81"/>
  <c r="K737" i="81"/>
  <c r="K738" i="81"/>
  <c r="K739" i="81"/>
  <c r="K740" i="81"/>
  <c r="K741" i="81"/>
  <c r="K742" i="81"/>
  <c r="K743" i="81"/>
  <c r="K744" i="81"/>
  <c r="K745" i="81"/>
  <c r="K746" i="81"/>
  <c r="K747" i="81"/>
  <c r="K748" i="81"/>
  <c r="K749" i="81"/>
  <c r="K750" i="81"/>
  <c r="K751" i="81"/>
  <c r="K752" i="81"/>
  <c r="K753" i="81"/>
  <c r="K754" i="81"/>
  <c r="K755" i="81"/>
  <c r="K756" i="81"/>
  <c r="K757" i="81"/>
  <c r="K758" i="81"/>
  <c r="K759" i="81"/>
  <c r="K760" i="81"/>
  <c r="K761" i="81"/>
  <c r="K762" i="81"/>
  <c r="K763" i="81"/>
  <c r="K764" i="81"/>
  <c r="K765" i="81"/>
  <c r="K766" i="81"/>
  <c r="K767" i="81"/>
  <c r="K768" i="81"/>
  <c r="K769" i="81"/>
  <c r="K770" i="81"/>
  <c r="K771" i="81"/>
  <c r="K772" i="81"/>
  <c r="K5" i="81"/>
  <c r="BE2" i="81"/>
  <c r="I167" i="4" l="1"/>
  <c r="AO6" i="81"/>
  <c r="AO7" i="81"/>
  <c r="AO8" i="81"/>
  <c r="AO9" i="81"/>
  <c r="AO10" i="81"/>
  <c r="AO11" i="81"/>
  <c r="AO12" i="81"/>
  <c r="AO13" i="81"/>
  <c r="AO14" i="81"/>
  <c r="AO15" i="81"/>
  <c r="AO16" i="81"/>
  <c r="AO17" i="81"/>
  <c r="AO18" i="81"/>
  <c r="AO19" i="81"/>
  <c r="AO20" i="81"/>
  <c r="AO21" i="81"/>
  <c r="AO22" i="81"/>
  <c r="AO23" i="81"/>
  <c r="AO24" i="81"/>
  <c r="AO25" i="81"/>
  <c r="AO26" i="81"/>
  <c r="AO27" i="81"/>
  <c r="AO28" i="81"/>
  <c r="AO29" i="81"/>
  <c r="AO30" i="81"/>
  <c r="AO31" i="81"/>
  <c r="AO32" i="81"/>
  <c r="AO33" i="81"/>
  <c r="AO34" i="81"/>
  <c r="AO35" i="81"/>
  <c r="AO36" i="81"/>
  <c r="AO37" i="81"/>
  <c r="AO38" i="81"/>
  <c r="AO39" i="81"/>
  <c r="AO40" i="81"/>
  <c r="AO41" i="81"/>
  <c r="AO42" i="81"/>
  <c r="AO43" i="81"/>
  <c r="AO44" i="81"/>
  <c r="AO45" i="81"/>
  <c r="AO46" i="81"/>
  <c r="AO47" i="81"/>
  <c r="AO48" i="81"/>
  <c r="AO49" i="81"/>
  <c r="AO50" i="81"/>
  <c r="AO51" i="81"/>
  <c r="AO52" i="81"/>
  <c r="AO53" i="81"/>
  <c r="AO54" i="81"/>
  <c r="AO55" i="81"/>
  <c r="AO56" i="81"/>
  <c r="AO57" i="81"/>
  <c r="AO58" i="81"/>
  <c r="AO59" i="81"/>
  <c r="AO60" i="81"/>
  <c r="AO61" i="81"/>
  <c r="AO62" i="81"/>
  <c r="AO63" i="81"/>
  <c r="AO64" i="81"/>
  <c r="AO65" i="81"/>
  <c r="AO66" i="81"/>
  <c r="AO67" i="81"/>
  <c r="AO68" i="81"/>
  <c r="AO69" i="81"/>
  <c r="AO70" i="81"/>
  <c r="AO71" i="81"/>
  <c r="AO72" i="81"/>
  <c r="AO73" i="81"/>
  <c r="AO74" i="81"/>
  <c r="AO75" i="81"/>
  <c r="AO76" i="81"/>
  <c r="AO77" i="81"/>
  <c r="AO78" i="81"/>
  <c r="AO79" i="81"/>
  <c r="AO80" i="81"/>
  <c r="AO81" i="81"/>
  <c r="AO82" i="81"/>
  <c r="AO83" i="81"/>
  <c r="AO84" i="81"/>
  <c r="AO85" i="81"/>
  <c r="AO86" i="81"/>
  <c r="AO87" i="81"/>
  <c r="AO88" i="81"/>
  <c r="AO89" i="81"/>
  <c r="AO90" i="81"/>
  <c r="AO91" i="81"/>
  <c r="AO92" i="81"/>
  <c r="AO93" i="81"/>
  <c r="AO94" i="81"/>
  <c r="AO95" i="81"/>
  <c r="AO96" i="81"/>
  <c r="AO97" i="81"/>
  <c r="AO98" i="81"/>
  <c r="AO99" i="81"/>
  <c r="AO100" i="81"/>
  <c r="AO101" i="81"/>
  <c r="AO102" i="81"/>
  <c r="AO103" i="81"/>
  <c r="AO104" i="81"/>
  <c r="AO105" i="81"/>
  <c r="AO106" i="81"/>
  <c r="AO107" i="81"/>
  <c r="AO108" i="81"/>
  <c r="AO109" i="81"/>
  <c r="AO110" i="81"/>
  <c r="AO111" i="81"/>
  <c r="AO112" i="81"/>
  <c r="AO113" i="81"/>
  <c r="AO114" i="81"/>
  <c r="AO115" i="81"/>
  <c r="AO116" i="81"/>
  <c r="AO117" i="81"/>
  <c r="AO118" i="81"/>
  <c r="AO119" i="81"/>
  <c r="AO120" i="81"/>
  <c r="AO121" i="81"/>
  <c r="AO122" i="81"/>
  <c r="AO123" i="81"/>
  <c r="AO124" i="81"/>
  <c r="AO125" i="81"/>
  <c r="AO126" i="81"/>
  <c r="AO127" i="81"/>
  <c r="AO128" i="81"/>
  <c r="AO129" i="81"/>
  <c r="AO130" i="81"/>
  <c r="AO131" i="81"/>
  <c r="AO132" i="81"/>
  <c r="AO133" i="81"/>
  <c r="AO134" i="81"/>
  <c r="AO135" i="81"/>
  <c r="AO136" i="81"/>
  <c r="AO137" i="81"/>
  <c r="AO138" i="81"/>
  <c r="AO139" i="81"/>
  <c r="AO140" i="81"/>
  <c r="AO141" i="81"/>
  <c r="AO142" i="81"/>
  <c r="AO143" i="81"/>
  <c r="AO144" i="81"/>
  <c r="AO145" i="81"/>
  <c r="AO146" i="81"/>
  <c r="AO147" i="81"/>
  <c r="AO148" i="81"/>
  <c r="AO149" i="81"/>
  <c r="AO150" i="81"/>
  <c r="AO151" i="81"/>
  <c r="AO152" i="81"/>
  <c r="AO153" i="81"/>
  <c r="AO154" i="81"/>
  <c r="AO155" i="81"/>
  <c r="AO156" i="81"/>
  <c r="AO157" i="81"/>
  <c r="AO158" i="81"/>
  <c r="AO159" i="81"/>
  <c r="AO160" i="81"/>
  <c r="AO161" i="81"/>
  <c r="AO162" i="81"/>
  <c r="AO163" i="81"/>
  <c r="AO164" i="81"/>
  <c r="AO165" i="81"/>
  <c r="AO166" i="81"/>
  <c r="AO167" i="81"/>
  <c r="AO168" i="81"/>
  <c r="AO169" i="81"/>
  <c r="AO170" i="81"/>
  <c r="AO171" i="81"/>
  <c r="AO172" i="81"/>
  <c r="AO173" i="81"/>
  <c r="AO174" i="81"/>
  <c r="AO175" i="81"/>
  <c r="AO176" i="81"/>
  <c r="AO177" i="81"/>
  <c r="AO178" i="81"/>
  <c r="AO179" i="81"/>
  <c r="AO180" i="81"/>
  <c r="AO181" i="81"/>
  <c r="AO182" i="81"/>
  <c r="AO183" i="81"/>
  <c r="AO184" i="81"/>
  <c r="AO185" i="81"/>
  <c r="AO186" i="81"/>
  <c r="AO187" i="81"/>
  <c r="AO188" i="81"/>
  <c r="AO189" i="81"/>
  <c r="AO190" i="81"/>
  <c r="AO191" i="81"/>
  <c r="AO192" i="81"/>
  <c r="AO193" i="81"/>
  <c r="AO194" i="81"/>
  <c r="AO195" i="81"/>
  <c r="AO196" i="81"/>
  <c r="AO197" i="81"/>
  <c r="AO198" i="81"/>
  <c r="AO199" i="81"/>
  <c r="AO200" i="81"/>
  <c r="AO201" i="81"/>
  <c r="AO202" i="81"/>
  <c r="AO203" i="81"/>
  <c r="AO204" i="81"/>
  <c r="AO205" i="81"/>
  <c r="AO206" i="81"/>
  <c r="AO207" i="81"/>
  <c r="AO208" i="81"/>
  <c r="AO209" i="81"/>
  <c r="AO210" i="81"/>
  <c r="AO211" i="81"/>
  <c r="AO212" i="81"/>
  <c r="AO213" i="81"/>
  <c r="AO214" i="81"/>
  <c r="AO215" i="81"/>
  <c r="AO216" i="81"/>
  <c r="AO217" i="81"/>
  <c r="AO218" i="81"/>
  <c r="AO219" i="81"/>
  <c r="AO220" i="81"/>
  <c r="AO221" i="81"/>
  <c r="AO222" i="81"/>
  <c r="AO223" i="81"/>
  <c r="AO224" i="81"/>
  <c r="AO225" i="81"/>
  <c r="AO226" i="81"/>
  <c r="AO227" i="81"/>
  <c r="AO228" i="81"/>
  <c r="AO229" i="81"/>
  <c r="AO230" i="81"/>
  <c r="AO231" i="81"/>
  <c r="AO232" i="81"/>
  <c r="AO233" i="81"/>
  <c r="AO234" i="81"/>
  <c r="AO235" i="81"/>
  <c r="AO236" i="81"/>
  <c r="AO237" i="81"/>
  <c r="AO238" i="81"/>
  <c r="AO239" i="81"/>
  <c r="AO240" i="81"/>
  <c r="AO241" i="81"/>
  <c r="AO242" i="81"/>
  <c r="AO243" i="81"/>
  <c r="AO244" i="81"/>
  <c r="AO245" i="81"/>
  <c r="AO246" i="81"/>
  <c r="AO247" i="81"/>
  <c r="AO248" i="81"/>
  <c r="AO249" i="81"/>
  <c r="AO250" i="81"/>
  <c r="AO251" i="81"/>
  <c r="AO252" i="81"/>
  <c r="AO253" i="81"/>
  <c r="AO254" i="81"/>
  <c r="AO255" i="81"/>
  <c r="AO256" i="81"/>
  <c r="AO257" i="81"/>
  <c r="AO258" i="81"/>
  <c r="AO259" i="81"/>
  <c r="AO260" i="81"/>
  <c r="AO261" i="81"/>
  <c r="AO262" i="81"/>
  <c r="AO263" i="81"/>
  <c r="AO264" i="81"/>
  <c r="AO265" i="81"/>
  <c r="AO266" i="81"/>
  <c r="AO267" i="81"/>
  <c r="AO268" i="81"/>
  <c r="AO269" i="81"/>
  <c r="AO270" i="81"/>
  <c r="AO271" i="81"/>
  <c r="AO272" i="81"/>
  <c r="AO273" i="81"/>
  <c r="AO274" i="81"/>
  <c r="AO275" i="81"/>
  <c r="AO276" i="81"/>
  <c r="AO277" i="81"/>
  <c r="AO278" i="81"/>
  <c r="AO279" i="81"/>
  <c r="AO280" i="81"/>
  <c r="AO281" i="81"/>
  <c r="AO282" i="81"/>
  <c r="AO283" i="81"/>
  <c r="AO284" i="81"/>
  <c r="AO285" i="81"/>
  <c r="AO286" i="81"/>
  <c r="AO287" i="81"/>
  <c r="AO288" i="81"/>
  <c r="AO289" i="81"/>
  <c r="AO290" i="81"/>
  <c r="AO291" i="81"/>
  <c r="AO292" i="81"/>
  <c r="AO293" i="81"/>
  <c r="AO294" i="81"/>
  <c r="AO295" i="81"/>
  <c r="AO296" i="81"/>
  <c r="AO297" i="81"/>
  <c r="AO298" i="81"/>
  <c r="AO299" i="81"/>
  <c r="AO300" i="81"/>
  <c r="AO301" i="81"/>
  <c r="AO302" i="81"/>
  <c r="AO303" i="81"/>
  <c r="AO304" i="81"/>
  <c r="AO305" i="81"/>
  <c r="AO306" i="81"/>
  <c r="AO307" i="81"/>
  <c r="AO308" i="81"/>
  <c r="AO309" i="81"/>
  <c r="AO310" i="81"/>
  <c r="AO311" i="81"/>
  <c r="AO312" i="81"/>
  <c r="AO313" i="81"/>
  <c r="AO314" i="81"/>
  <c r="AO315" i="81"/>
  <c r="AO316" i="81"/>
  <c r="AO317" i="81"/>
  <c r="AO318" i="81"/>
  <c r="AO319" i="81"/>
  <c r="AO320" i="81"/>
  <c r="AO321" i="81"/>
  <c r="AO322" i="81"/>
  <c r="AO323" i="81"/>
  <c r="AO324" i="81"/>
  <c r="AO325" i="81"/>
  <c r="AO326" i="81"/>
  <c r="AO327" i="81"/>
  <c r="AO328" i="81"/>
  <c r="AO329" i="81"/>
  <c r="AO330" i="81"/>
  <c r="AO331" i="81"/>
  <c r="AO332" i="81"/>
  <c r="AO333" i="81"/>
  <c r="AO334" i="81"/>
  <c r="AO335" i="81"/>
  <c r="AO336" i="81"/>
  <c r="AO337" i="81"/>
  <c r="AO338" i="81"/>
  <c r="AO339" i="81"/>
  <c r="AO340" i="81"/>
  <c r="AO341" i="81"/>
  <c r="AO342" i="81"/>
  <c r="AO343" i="81"/>
  <c r="AO344" i="81"/>
  <c r="AO345" i="81"/>
  <c r="AO346" i="81"/>
  <c r="AO347" i="81"/>
  <c r="AO348" i="81"/>
  <c r="AO349" i="81"/>
  <c r="AO350" i="81"/>
  <c r="AO351" i="81"/>
  <c r="AO352" i="81"/>
  <c r="AO353" i="81"/>
  <c r="AO354" i="81"/>
  <c r="AO355" i="81"/>
  <c r="AO356" i="81"/>
  <c r="AO357" i="81"/>
  <c r="AO358" i="81"/>
  <c r="AO359" i="81"/>
  <c r="AO360" i="81"/>
  <c r="AO361" i="81"/>
  <c r="AO362" i="81"/>
  <c r="AO363" i="81"/>
  <c r="AO364" i="81"/>
  <c r="AO365" i="81"/>
  <c r="AO366" i="81"/>
  <c r="AO367" i="81"/>
  <c r="AO368" i="81"/>
  <c r="AO369" i="81"/>
  <c r="AO370" i="81"/>
  <c r="AO371" i="81"/>
  <c r="AO372" i="81"/>
  <c r="AO373" i="81"/>
  <c r="AO374" i="81"/>
  <c r="AO375" i="81"/>
  <c r="AO376" i="81"/>
  <c r="AO377" i="81"/>
  <c r="AO378" i="81"/>
  <c r="AO379" i="81"/>
  <c r="AO380" i="81"/>
  <c r="AO381" i="81"/>
  <c r="AO382" i="81"/>
  <c r="AO383" i="81"/>
  <c r="AO384" i="81"/>
  <c r="AO385" i="81"/>
  <c r="AO386" i="81"/>
  <c r="AO387" i="81"/>
  <c r="AO388" i="81"/>
  <c r="AO389" i="81"/>
  <c r="AO390" i="81"/>
  <c r="AO391" i="81"/>
  <c r="AO392" i="81"/>
  <c r="AO393" i="81"/>
  <c r="AO394" i="81"/>
  <c r="AO395" i="81"/>
  <c r="AO396" i="81"/>
  <c r="AO397" i="81"/>
  <c r="AO398" i="81"/>
  <c r="AO399" i="81"/>
  <c r="AO400" i="81"/>
  <c r="AO401" i="81"/>
  <c r="AO402" i="81"/>
  <c r="AO403" i="81"/>
  <c r="AO404" i="81"/>
  <c r="AO405" i="81"/>
  <c r="AO406" i="81"/>
  <c r="AO407" i="81"/>
  <c r="AO408" i="81"/>
  <c r="AO409" i="81"/>
  <c r="AO410" i="81"/>
  <c r="AO411" i="81"/>
  <c r="AO412" i="81"/>
  <c r="AO413" i="81"/>
  <c r="AO414" i="81"/>
  <c r="AO415" i="81"/>
  <c r="AO416" i="81"/>
  <c r="AO417" i="81"/>
  <c r="AO418" i="81"/>
  <c r="AO419" i="81"/>
  <c r="AO420" i="81"/>
  <c r="AO421" i="81"/>
  <c r="AO422" i="81"/>
  <c r="AO423" i="81"/>
  <c r="AO424" i="81"/>
  <c r="AO425" i="81"/>
  <c r="AO426" i="81"/>
  <c r="AO427" i="81"/>
  <c r="AO428" i="81"/>
  <c r="AO429" i="81"/>
  <c r="AO430" i="81"/>
  <c r="AO431" i="81"/>
  <c r="AO432" i="81"/>
  <c r="AO433" i="81"/>
  <c r="AO434" i="81"/>
  <c r="AO435" i="81"/>
  <c r="AO436" i="81"/>
  <c r="AO437" i="81"/>
  <c r="AO438" i="81"/>
  <c r="AO439" i="81"/>
  <c r="AO440" i="81"/>
  <c r="AO441" i="81"/>
  <c r="AO442" i="81"/>
  <c r="AO443" i="81"/>
  <c r="AO444" i="81"/>
  <c r="AO445" i="81"/>
  <c r="AO446" i="81"/>
  <c r="AO447" i="81"/>
  <c r="AO448" i="81"/>
  <c r="AO449" i="81"/>
  <c r="AO450" i="81"/>
  <c r="AO451" i="81"/>
  <c r="AO452" i="81"/>
  <c r="AO453" i="81"/>
  <c r="AO454" i="81"/>
  <c r="AO455" i="81"/>
  <c r="AO456" i="81"/>
  <c r="AO457" i="81"/>
  <c r="AO458" i="81"/>
  <c r="AO459" i="81"/>
  <c r="AO460" i="81"/>
  <c r="AO461" i="81"/>
  <c r="AO462" i="81"/>
  <c r="AO463" i="81"/>
  <c r="AO464" i="81"/>
  <c r="AO465" i="81"/>
  <c r="AO466" i="81"/>
  <c r="AO467" i="81"/>
  <c r="AO468" i="81"/>
  <c r="AO469" i="81"/>
  <c r="AO470" i="81"/>
  <c r="AO471" i="81"/>
  <c r="AO472" i="81"/>
  <c r="AO473" i="81"/>
  <c r="AO474" i="81"/>
  <c r="AO475" i="81"/>
  <c r="AO476" i="81"/>
  <c r="AO477" i="81"/>
  <c r="AO478" i="81"/>
  <c r="AO479" i="81"/>
  <c r="AO480" i="81"/>
  <c r="AO481" i="81"/>
  <c r="AO482" i="81"/>
  <c r="AO483" i="81"/>
  <c r="AO484" i="81"/>
  <c r="AO485" i="81"/>
  <c r="AO486" i="81"/>
  <c r="AO487" i="81"/>
  <c r="AO488" i="81"/>
  <c r="AO489" i="81"/>
  <c r="AO490" i="81"/>
  <c r="AO491" i="81"/>
  <c r="AO492" i="81"/>
  <c r="AO493" i="81"/>
  <c r="AO494" i="81"/>
  <c r="AO495" i="81"/>
  <c r="AO496" i="81"/>
  <c r="AO497" i="81"/>
  <c r="AO498" i="81"/>
  <c r="AO499" i="81"/>
  <c r="AO500" i="81"/>
  <c r="AO501" i="81"/>
  <c r="AO502" i="81"/>
  <c r="AO503" i="81"/>
  <c r="AO504" i="81"/>
  <c r="AO505" i="81"/>
  <c r="AO506" i="81"/>
  <c r="AO507" i="81"/>
  <c r="AO508" i="81"/>
  <c r="AO509" i="81"/>
  <c r="AO510" i="81"/>
  <c r="AO511" i="81"/>
  <c r="AO512" i="81"/>
  <c r="AO513" i="81"/>
  <c r="AO514" i="81"/>
  <c r="AO515" i="81"/>
  <c r="AO516" i="81"/>
  <c r="AO517" i="81"/>
  <c r="AO518" i="81"/>
  <c r="AO519" i="81"/>
  <c r="AO520" i="81"/>
  <c r="AO521" i="81"/>
  <c r="AO522" i="81"/>
  <c r="AO523" i="81"/>
  <c r="AO524" i="81"/>
  <c r="AO525" i="81"/>
  <c r="AO526" i="81"/>
  <c r="AO527" i="81"/>
  <c r="AO528" i="81"/>
  <c r="AO529" i="81"/>
  <c r="AO530" i="81"/>
  <c r="AO531" i="81"/>
  <c r="AO532" i="81"/>
  <c r="AO533" i="81"/>
  <c r="AO534" i="81"/>
  <c r="AO535" i="81"/>
  <c r="AO536" i="81"/>
  <c r="AO537" i="81"/>
  <c r="AO538" i="81"/>
  <c r="AO539" i="81"/>
  <c r="AO540" i="81"/>
  <c r="AO541" i="81"/>
  <c r="AO542" i="81"/>
  <c r="AO543" i="81"/>
  <c r="AO544" i="81"/>
  <c r="AO545" i="81"/>
  <c r="AO546" i="81"/>
  <c r="AO547" i="81"/>
  <c r="AO548" i="81"/>
  <c r="AO549" i="81"/>
  <c r="AO550" i="81"/>
  <c r="AO551" i="81"/>
  <c r="AO552" i="81"/>
  <c r="AO553" i="81"/>
  <c r="AO554" i="81"/>
  <c r="AO555" i="81"/>
  <c r="AO556" i="81"/>
  <c r="AO557" i="81"/>
  <c r="AO558" i="81"/>
  <c r="AO559" i="81"/>
  <c r="AO560" i="81"/>
  <c r="AO561" i="81"/>
  <c r="AO562" i="81"/>
  <c r="AO563" i="81"/>
  <c r="AO564" i="81"/>
  <c r="AO565" i="81"/>
  <c r="AO566" i="81"/>
  <c r="AO567" i="81"/>
  <c r="AO568" i="81"/>
  <c r="AO569" i="81"/>
  <c r="AO570" i="81"/>
  <c r="AO571" i="81"/>
  <c r="AO572" i="81"/>
  <c r="AO573" i="81"/>
  <c r="AO574" i="81"/>
  <c r="AO575" i="81"/>
  <c r="AO576" i="81"/>
  <c r="AO577" i="81"/>
  <c r="AO578" i="81"/>
  <c r="AO579" i="81"/>
  <c r="AO580" i="81"/>
  <c r="AO581" i="81"/>
  <c r="AO582" i="81"/>
  <c r="AO583" i="81"/>
  <c r="AO584" i="81"/>
  <c r="AO585" i="81"/>
  <c r="AO586" i="81"/>
  <c r="AO587" i="81"/>
  <c r="AO588" i="81"/>
  <c r="AO589" i="81"/>
  <c r="AO590" i="81"/>
  <c r="AO591" i="81"/>
  <c r="AO592" i="81"/>
  <c r="AO593" i="81"/>
  <c r="AO594" i="81"/>
  <c r="AO595" i="81"/>
  <c r="AO596" i="81"/>
  <c r="AO597" i="81"/>
  <c r="AO598" i="81"/>
  <c r="AO599" i="81"/>
  <c r="AO600" i="81"/>
  <c r="AO601" i="81"/>
  <c r="AO602" i="81"/>
  <c r="AO603" i="81"/>
  <c r="AO604" i="81"/>
  <c r="AO605" i="81"/>
  <c r="AO606" i="81"/>
  <c r="AO607" i="81"/>
  <c r="AO608" i="81"/>
  <c r="AO609" i="81"/>
  <c r="AO610" i="81"/>
  <c r="AO611" i="81"/>
  <c r="AO612" i="81"/>
  <c r="AO613" i="81"/>
  <c r="AO614" i="81"/>
  <c r="AO615" i="81"/>
  <c r="AO616" i="81"/>
  <c r="AO617" i="81"/>
  <c r="AO618" i="81"/>
  <c r="AO619" i="81"/>
  <c r="AO620" i="81"/>
  <c r="AO621" i="81"/>
  <c r="AO622" i="81"/>
  <c r="AO623" i="81"/>
  <c r="AO624" i="81"/>
  <c r="AO625" i="81"/>
  <c r="AO626" i="81"/>
  <c r="AO627" i="81"/>
  <c r="AO628" i="81"/>
  <c r="AO629" i="81"/>
  <c r="AO630" i="81"/>
  <c r="AO631" i="81"/>
  <c r="AO632" i="81"/>
  <c r="AO633" i="81"/>
  <c r="AO634" i="81"/>
  <c r="AO635" i="81"/>
  <c r="AO636" i="81"/>
  <c r="AO637" i="81"/>
  <c r="AO638" i="81"/>
  <c r="AO639" i="81"/>
  <c r="AO640" i="81"/>
  <c r="AO641" i="81"/>
  <c r="AO642" i="81"/>
  <c r="AO643" i="81"/>
  <c r="AO644" i="81"/>
  <c r="AO645" i="81"/>
  <c r="AO646" i="81"/>
  <c r="AO647" i="81"/>
  <c r="AO648" i="81"/>
  <c r="AO649" i="81"/>
  <c r="AO650" i="81"/>
  <c r="AO651" i="81"/>
  <c r="AO652" i="81"/>
  <c r="AO653" i="81"/>
  <c r="AO654" i="81"/>
  <c r="AO655" i="81"/>
  <c r="AO656" i="81"/>
  <c r="AO657" i="81"/>
  <c r="AO658" i="81"/>
  <c r="AO659" i="81"/>
  <c r="AO660" i="81"/>
  <c r="AO661" i="81"/>
  <c r="AO662" i="81"/>
  <c r="AO663" i="81"/>
  <c r="AO664" i="81"/>
  <c r="AO665" i="81"/>
  <c r="AO666" i="81"/>
  <c r="AO667" i="81"/>
  <c r="AO668" i="81"/>
  <c r="AO669" i="81"/>
  <c r="AO670" i="81"/>
  <c r="AO671" i="81"/>
  <c r="AO672" i="81"/>
  <c r="AO673" i="81"/>
  <c r="AO674" i="81"/>
  <c r="AO675" i="81"/>
  <c r="AO676" i="81"/>
  <c r="AO677" i="81"/>
  <c r="AO678" i="81"/>
  <c r="AO679" i="81"/>
  <c r="AO680" i="81"/>
  <c r="AO681" i="81"/>
  <c r="AO682" i="81"/>
  <c r="AO683" i="81"/>
  <c r="AO684" i="81"/>
  <c r="AO685" i="81"/>
  <c r="AO686" i="81"/>
  <c r="AO687" i="81"/>
  <c r="AO688" i="81"/>
  <c r="AO689" i="81"/>
  <c r="AO690" i="81"/>
  <c r="AO691" i="81"/>
  <c r="AO692" i="81"/>
  <c r="AO693" i="81"/>
  <c r="AO694" i="81"/>
  <c r="AO695" i="81"/>
  <c r="AO696" i="81"/>
  <c r="AO697" i="81"/>
  <c r="AO698" i="81"/>
  <c r="AO699" i="81"/>
  <c r="AO700" i="81"/>
  <c r="AO701" i="81"/>
  <c r="AO702" i="81"/>
  <c r="AO703" i="81"/>
  <c r="AO704" i="81"/>
  <c r="AO705" i="81"/>
  <c r="AO706" i="81"/>
  <c r="AO707" i="81"/>
  <c r="AO708" i="81"/>
  <c r="AO709" i="81"/>
  <c r="AO710" i="81"/>
  <c r="AO711" i="81"/>
  <c r="AO712" i="81"/>
  <c r="AO713" i="81"/>
  <c r="AO714" i="81"/>
  <c r="AO715" i="81"/>
  <c r="AO716" i="81"/>
  <c r="AO717" i="81"/>
  <c r="AO718" i="81"/>
  <c r="AO719" i="81"/>
  <c r="AO720" i="81"/>
  <c r="AO721" i="81"/>
  <c r="AO722" i="81"/>
  <c r="AO723" i="81"/>
  <c r="AO724" i="81"/>
  <c r="AO725" i="81"/>
  <c r="AO726" i="81"/>
  <c r="AO727" i="81"/>
  <c r="AO728" i="81"/>
  <c r="AO729" i="81"/>
  <c r="AO730" i="81"/>
  <c r="AO731" i="81"/>
  <c r="AO732" i="81"/>
  <c r="AO733" i="81"/>
  <c r="AO734" i="81"/>
  <c r="AO735" i="81"/>
  <c r="AO736" i="81"/>
  <c r="AO737" i="81"/>
  <c r="AO738" i="81"/>
  <c r="AO739" i="81"/>
  <c r="AO740" i="81"/>
  <c r="AO741" i="81"/>
  <c r="AO742" i="81"/>
  <c r="AO743" i="81"/>
  <c r="AO744" i="81"/>
  <c r="AO745" i="81"/>
  <c r="AO746" i="81"/>
  <c r="AO747" i="81"/>
  <c r="AO748" i="81"/>
  <c r="AO749" i="81"/>
  <c r="AO750" i="81"/>
  <c r="AO751" i="81"/>
  <c r="AO752" i="81"/>
  <c r="AO753" i="81"/>
  <c r="AO754" i="81"/>
  <c r="AO755" i="81"/>
  <c r="AO756" i="81"/>
  <c r="AO757" i="81"/>
  <c r="AO758" i="81"/>
  <c r="AO759" i="81"/>
  <c r="AO760" i="81"/>
  <c r="AO761" i="81"/>
  <c r="AO762" i="81"/>
  <c r="AO763" i="81"/>
  <c r="AO764" i="81"/>
  <c r="AO765" i="81"/>
  <c r="AO766" i="81"/>
  <c r="AO767" i="81"/>
  <c r="AO768" i="81"/>
  <c r="AO769" i="81"/>
  <c r="AO770" i="81"/>
  <c r="AO771" i="81"/>
  <c r="AO772" i="81"/>
  <c r="AO5" i="81"/>
  <c r="AN6" i="81"/>
  <c r="AN7" i="81"/>
  <c r="AN8" i="81"/>
  <c r="AN9" i="81"/>
  <c r="AN10" i="81"/>
  <c r="AN11" i="81"/>
  <c r="AN12" i="81"/>
  <c r="AN13" i="81"/>
  <c r="AN14" i="81"/>
  <c r="AN15" i="81"/>
  <c r="AN16" i="81"/>
  <c r="AN17" i="81"/>
  <c r="AN18" i="81"/>
  <c r="AN19" i="81"/>
  <c r="AN20" i="81"/>
  <c r="AN21" i="81"/>
  <c r="AN22" i="81"/>
  <c r="AN23" i="81"/>
  <c r="AN24" i="81"/>
  <c r="AN25" i="81"/>
  <c r="AN26" i="81"/>
  <c r="AN27" i="81"/>
  <c r="AN28" i="81"/>
  <c r="AN29" i="81"/>
  <c r="AN30" i="81"/>
  <c r="AN31" i="81"/>
  <c r="AN32" i="81"/>
  <c r="AN33" i="81"/>
  <c r="AN34" i="81"/>
  <c r="AN35" i="81"/>
  <c r="AN36" i="81"/>
  <c r="AN37" i="81"/>
  <c r="AN38" i="81"/>
  <c r="AN39" i="81"/>
  <c r="AN40" i="81"/>
  <c r="AN41" i="81"/>
  <c r="AN42" i="81"/>
  <c r="AN43" i="81"/>
  <c r="AN44" i="81"/>
  <c r="AN45" i="81"/>
  <c r="AN46" i="81"/>
  <c r="AN47" i="81"/>
  <c r="AN48" i="81"/>
  <c r="AN49" i="81"/>
  <c r="AN50" i="81"/>
  <c r="AN51" i="81"/>
  <c r="AN52" i="81"/>
  <c r="AN53" i="81"/>
  <c r="AN54" i="81"/>
  <c r="AN55" i="81"/>
  <c r="AN56" i="81"/>
  <c r="AN57" i="81"/>
  <c r="AN58" i="81"/>
  <c r="AN59" i="81"/>
  <c r="AN60" i="81"/>
  <c r="AN61" i="81"/>
  <c r="AN62" i="81"/>
  <c r="AN63" i="81"/>
  <c r="AN64" i="81"/>
  <c r="AN65" i="81"/>
  <c r="AN66" i="81"/>
  <c r="AN67" i="81"/>
  <c r="AN68" i="81"/>
  <c r="AN69" i="81"/>
  <c r="AN70" i="81"/>
  <c r="AN71" i="81"/>
  <c r="AN72" i="81"/>
  <c r="AN73" i="81"/>
  <c r="AN74" i="81"/>
  <c r="AN75" i="81"/>
  <c r="AN76" i="81"/>
  <c r="AN77" i="81"/>
  <c r="AN78" i="81"/>
  <c r="AN79" i="81"/>
  <c r="AN80" i="81"/>
  <c r="AN81" i="81"/>
  <c r="AN82" i="81"/>
  <c r="AN83" i="81"/>
  <c r="AN84" i="81"/>
  <c r="AN85" i="81"/>
  <c r="AN86" i="81"/>
  <c r="AN87" i="81"/>
  <c r="AN88" i="81"/>
  <c r="AN89" i="81"/>
  <c r="AN90" i="81"/>
  <c r="AN91" i="81"/>
  <c r="AN92" i="81"/>
  <c r="AN93" i="81"/>
  <c r="AN94" i="81"/>
  <c r="AN95" i="81"/>
  <c r="AN96" i="81"/>
  <c r="AN97" i="81"/>
  <c r="AN98" i="81"/>
  <c r="AN99" i="81"/>
  <c r="AN100" i="81"/>
  <c r="AN101" i="81"/>
  <c r="AN102" i="81"/>
  <c r="AN103" i="81"/>
  <c r="AN104" i="81"/>
  <c r="AN105" i="81"/>
  <c r="AN106" i="81"/>
  <c r="AN107" i="81"/>
  <c r="AN108" i="81"/>
  <c r="AN109" i="81"/>
  <c r="AN110" i="81"/>
  <c r="AN111" i="81"/>
  <c r="AN112" i="81"/>
  <c r="AN113" i="81"/>
  <c r="AN114" i="81"/>
  <c r="AN115" i="81"/>
  <c r="AN116" i="81"/>
  <c r="AN117" i="81"/>
  <c r="AN118" i="81"/>
  <c r="AN119" i="81"/>
  <c r="AN120" i="81"/>
  <c r="AN121" i="81"/>
  <c r="AN122" i="81"/>
  <c r="AN123" i="81"/>
  <c r="AN124" i="81"/>
  <c r="AN125" i="81"/>
  <c r="AN126" i="81"/>
  <c r="AN127" i="81"/>
  <c r="AN128" i="81"/>
  <c r="AN129" i="81"/>
  <c r="AN130" i="81"/>
  <c r="AN131" i="81"/>
  <c r="AN132" i="81"/>
  <c r="AN133" i="81"/>
  <c r="AN134" i="81"/>
  <c r="AN135" i="81"/>
  <c r="AN136" i="81"/>
  <c r="AN137" i="81"/>
  <c r="AN138" i="81"/>
  <c r="AN139" i="81"/>
  <c r="AN140" i="81"/>
  <c r="AN141" i="81"/>
  <c r="AN142" i="81"/>
  <c r="AN143" i="81"/>
  <c r="AN144" i="81"/>
  <c r="AN145" i="81"/>
  <c r="AN146" i="81"/>
  <c r="AN147" i="81"/>
  <c r="AN148" i="81"/>
  <c r="AN149" i="81"/>
  <c r="AN150" i="81"/>
  <c r="AN151" i="81"/>
  <c r="AN152" i="81"/>
  <c r="AN153" i="81"/>
  <c r="AN154" i="81"/>
  <c r="AN155" i="81"/>
  <c r="AN156" i="81"/>
  <c r="AN157" i="81"/>
  <c r="AN158" i="81"/>
  <c r="AN159" i="81"/>
  <c r="AN160" i="81"/>
  <c r="AN161" i="81"/>
  <c r="AN162" i="81"/>
  <c r="AN163" i="81"/>
  <c r="AN164" i="81"/>
  <c r="AN165" i="81"/>
  <c r="AN166" i="81"/>
  <c r="AN167" i="81"/>
  <c r="AN168" i="81"/>
  <c r="AN169" i="81"/>
  <c r="AN170" i="81"/>
  <c r="AN171" i="81"/>
  <c r="AN172" i="81"/>
  <c r="AN173" i="81"/>
  <c r="AN174" i="81"/>
  <c r="AN175" i="81"/>
  <c r="AN176" i="81"/>
  <c r="AN177" i="81"/>
  <c r="AN178" i="81"/>
  <c r="AN179" i="81"/>
  <c r="AN180" i="81"/>
  <c r="AN181" i="81"/>
  <c r="AN182" i="81"/>
  <c r="AN183" i="81"/>
  <c r="AN184" i="81"/>
  <c r="AN185" i="81"/>
  <c r="AN186" i="81"/>
  <c r="AN187" i="81"/>
  <c r="AN188" i="81"/>
  <c r="AN189" i="81"/>
  <c r="AN190" i="81"/>
  <c r="AN191" i="81"/>
  <c r="AN192" i="81"/>
  <c r="AN193" i="81"/>
  <c r="AN194" i="81"/>
  <c r="AN195" i="81"/>
  <c r="AN196" i="81"/>
  <c r="AN197" i="81"/>
  <c r="AN198" i="81"/>
  <c r="AN199" i="81"/>
  <c r="AN200" i="81"/>
  <c r="AN201" i="81"/>
  <c r="AN202" i="81"/>
  <c r="AN203" i="81"/>
  <c r="AN204" i="81"/>
  <c r="AN205" i="81"/>
  <c r="AN206" i="81"/>
  <c r="AN207" i="81"/>
  <c r="AN208" i="81"/>
  <c r="AN209" i="81"/>
  <c r="AN210" i="81"/>
  <c r="AN211" i="81"/>
  <c r="AN212" i="81"/>
  <c r="AN213" i="81"/>
  <c r="AN214" i="81"/>
  <c r="AN215" i="81"/>
  <c r="AN216" i="81"/>
  <c r="AN217" i="81"/>
  <c r="AN218" i="81"/>
  <c r="AN219" i="81"/>
  <c r="AN220" i="81"/>
  <c r="AN221" i="81"/>
  <c r="AN222" i="81"/>
  <c r="AN223" i="81"/>
  <c r="AN224" i="81"/>
  <c r="AN225" i="81"/>
  <c r="AN226" i="81"/>
  <c r="AN227" i="81"/>
  <c r="AN228" i="81"/>
  <c r="AN229" i="81"/>
  <c r="AN230" i="81"/>
  <c r="AN231" i="81"/>
  <c r="AN232" i="81"/>
  <c r="AN233" i="81"/>
  <c r="AN234" i="81"/>
  <c r="AN235" i="81"/>
  <c r="AN236" i="81"/>
  <c r="AN237" i="81"/>
  <c r="AN238" i="81"/>
  <c r="AN239" i="81"/>
  <c r="AN240" i="81"/>
  <c r="AN241" i="81"/>
  <c r="AN242" i="81"/>
  <c r="AN243" i="81"/>
  <c r="AN244" i="81"/>
  <c r="AN245" i="81"/>
  <c r="AN246" i="81"/>
  <c r="AN247" i="81"/>
  <c r="AN248" i="81"/>
  <c r="AN249" i="81"/>
  <c r="AN250" i="81"/>
  <c r="AN251" i="81"/>
  <c r="AN252" i="81"/>
  <c r="AN253" i="81"/>
  <c r="AN254" i="81"/>
  <c r="AN255" i="81"/>
  <c r="AN256" i="81"/>
  <c r="AN257" i="81"/>
  <c r="AN258" i="81"/>
  <c r="AN259" i="81"/>
  <c r="AN260" i="81"/>
  <c r="AN261" i="81"/>
  <c r="AN262" i="81"/>
  <c r="AN263" i="81"/>
  <c r="AN264" i="81"/>
  <c r="AN265" i="81"/>
  <c r="AN266" i="81"/>
  <c r="AN267" i="81"/>
  <c r="AN268" i="81"/>
  <c r="AN269" i="81"/>
  <c r="AN270" i="81"/>
  <c r="AN271" i="81"/>
  <c r="AN272" i="81"/>
  <c r="AN273" i="81"/>
  <c r="AN274" i="81"/>
  <c r="AN275" i="81"/>
  <c r="AN276" i="81"/>
  <c r="AN277" i="81"/>
  <c r="AN278" i="81"/>
  <c r="AN279" i="81"/>
  <c r="AN280" i="81"/>
  <c r="AN281" i="81"/>
  <c r="AN282" i="81"/>
  <c r="AN283" i="81"/>
  <c r="AN284" i="81"/>
  <c r="AN285" i="81"/>
  <c r="AN286" i="81"/>
  <c r="AN287" i="81"/>
  <c r="AN288" i="81"/>
  <c r="AN289" i="81"/>
  <c r="AN290" i="81"/>
  <c r="AN291" i="81"/>
  <c r="AN292" i="81"/>
  <c r="AN293" i="81"/>
  <c r="AN294" i="81"/>
  <c r="AN295" i="81"/>
  <c r="AN296" i="81"/>
  <c r="AN297" i="81"/>
  <c r="AN298" i="81"/>
  <c r="AN299" i="81"/>
  <c r="AN300" i="81"/>
  <c r="AN301" i="81"/>
  <c r="AN302" i="81"/>
  <c r="AN303" i="81"/>
  <c r="AN304" i="81"/>
  <c r="AN305" i="81"/>
  <c r="AN306" i="81"/>
  <c r="AN307" i="81"/>
  <c r="AN308" i="81"/>
  <c r="AN309" i="81"/>
  <c r="AN310" i="81"/>
  <c r="AN311" i="81"/>
  <c r="AN312" i="81"/>
  <c r="AN313" i="81"/>
  <c r="AN314" i="81"/>
  <c r="AN315" i="81"/>
  <c r="AN316" i="81"/>
  <c r="AN317" i="81"/>
  <c r="AN318" i="81"/>
  <c r="AN319" i="81"/>
  <c r="AN320" i="81"/>
  <c r="AN321" i="81"/>
  <c r="AN322" i="81"/>
  <c r="AN323" i="81"/>
  <c r="AN324" i="81"/>
  <c r="AN325" i="81"/>
  <c r="AN326" i="81"/>
  <c r="AN327" i="81"/>
  <c r="AN328" i="81"/>
  <c r="AN329" i="81"/>
  <c r="AN330" i="81"/>
  <c r="AN331" i="81"/>
  <c r="AN332" i="81"/>
  <c r="AN333" i="81"/>
  <c r="AN334" i="81"/>
  <c r="AN335" i="81"/>
  <c r="AN336" i="81"/>
  <c r="AN337" i="81"/>
  <c r="AN338" i="81"/>
  <c r="AN339" i="81"/>
  <c r="AN340" i="81"/>
  <c r="AN341" i="81"/>
  <c r="AN342" i="81"/>
  <c r="AN343" i="81"/>
  <c r="AN344" i="81"/>
  <c r="AN345" i="81"/>
  <c r="AN346" i="81"/>
  <c r="AN347" i="81"/>
  <c r="AN348" i="81"/>
  <c r="AN349" i="81"/>
  <c r="AN350" i="81"/>
  <c r="AN351" i="81"/>
  <c r="AN352" i="81"/>
  <c r="AN353" i="81"/>
  <c r="AN354" i="81"/>
  <c r="AN355" i="81"/>
  <c r="AN356" i="81"/>
  <c r="AN357" i="81"/>
  <c r="AN358" i="81"/>
  <c r="AN359" i="81"/>
  <c r="AN360" i="81"/>
  <c r="AN361" i="81"/>
  <c r="AN362" i="81"/>
  <c r="AN363" i="81"/>
  <c r="AN364" i="81"/>
  <c r="AN365" i="81"/>
  <c r="AN366" i="81"/>
  <c r="AN367" i="81"/>
  <c r="AN368" i="81"/>
  <c r="AN369" i="81"/>
  <c r="AN370" i="81"/>
  <c r="AN371" i="81"/>
  <c r="AN372" i="81"/>
  <c r="AN373" i="81"/>
  <c r="AN374" i="81"/>
  <c r="AN375" i="81"/>
  <c r="AN376" i="81"/>
  <c r="AN377" i="81"/>
  <c r="AN378" i="81"/>
  <c r="AN379" i="81"/>
  <c r="AN380" i="81"/>
  <c r="AN381" i="81"/>
  <c r="AN382" i="81"/>
  <c r="AN383" i="81"/>
  <c r="AN384" i="81"/>
  <c r="AN385" i="81"/>
  <c r="AN386" i="81"/>
  <c r="AN387" i="81"/>
  <c r="AN388" i="81"/>
  <c r="AN389" i="81"/>
  <c r="AN390" i="81"/>
  <c r="AN391" i="81"/>
  <c r="AN392" i="81"/>
  <c r="AN393" i="81"/>
  <c r="AN394" i="81"/>
  <c r="AN395" i="81"/>
  <c r="AN396" i="81"/>
  <c r="AN397" i="81"/>
  <c r="AN398" i="81"/>
  <c r="AN399" i="81"/>
  <c r="AN400" i="81"/>
  <c r="AN401" i="81"/>
  <c r="AN402" i="81"/>
  <c r="AN403" i="81"/>
  <c r="AN404" i="81"/>
  <c r="AN405" i="81"/>
  <c r="AN406" i="81"/>
  <c r="AN407" i="81"/>
  <c r="AN408" i="81"/>
  <c r="AN409" i="81"/>
  <c r="AN410" i="81"/>
  <c r="AN411" i="81"/>
  <c r="AN412" i="81"/>
  <c r="AN413" i="81"/>
  <c r="AN414" i="81"/>
  <c r="AN415" i="81"/>
  <c r="AN416" i="81"/>
  <c r="AN417" i="81"/>
  <c r="AN418" i="81"/>
  <c r="AN419" i="81"/>
  <c r="AN420" i="81"/>
  <c r="AN421" i="81"/>
  <c r="AN422" i="81"/>
  <c r="AN423" i="81"/>
  <c r="AN424" i="81"/>
  <c r="AN425" i="81"/>
  <c r="AN426" i="81"/>
  <c r="AN427" i="81"/>
  <c r="AN428" i="81"/>
  <c r="AN429" i="81"/>
  <c r="AN430" i="81"/>
  <c r="AN431" i="81"/>
  <c r="AN432" i="81"/>
  <c r="AN433" i="81"/>
  <c r="AN434" i="81"/>
  <c r="AN435" i="81"/>
  <c r="AN436" i="81"/>
  <c r="AN437" i="81"/>
  <c r="AN438" i="81"/>
  <c r="AN439" i="81"/>
  <c r="AN440" i="81"/>
  <c r="AN441" i="81"/>
  <c r="AN442" i="81"/>
  <c r="AN443" i="81"/>
  <c r="AN444" i="81"/>
  <c r="AN445" i="81"/>
  <c r="AN446" i="81"/>
  <c r="AN447" i="81"/>
  <c r="AN448" i="81"/>
  <c r="AN449" i="81"/>
  <c r="AN450" i="81"/>
  <c r="AN451" i="81"/>
  <c r="AN452" i="81"/>
  <c r="AN453" i="81"/>
  <c r="AN454" i="81"/>
  <c r="AN455" i="81"/>
  <c r="AN456" i="81"/>
  <c r="AN457" i="81"/>
  <c r="AN458" i="81"/>
  <c r="AN459" i="81"/>
  <c r="AN460" i="81"/>
  <c r="AN461" i="81"/>
  <c r="AN462" i="81"/>
  <c r="AN463" i="81"/>
  <c r="AN464" i="81"/>
  <c r="AN465" i="81"/>
  <c r="AN466" i="81"/>
  <c r="AN467" i="81"/>
  <c r="AN468" i="81"/>
  <c r="AN469" i="81"/>
  <c r="AN470" i="81"/>
  <c r="AN471" i="81"/>
  <c r="AN472" i="81"/>
  <c r="AN473" i="81"/>
  <c r="AN474" i="81"/>
  <c r="AN475" i="81"/>
  <c r="AN476" i="81"/>
  <c r="AN477" i="81"/>
  <c r="AN478" i="81"/>
  <c r="AN479" i="81"/>
  <c r="AN480" i="81"/>
  <c r="AN481" i="81"/>
  <c r="AN482" i="81"/>
  <c r="AN483" i="81"/>
  <c r="AN484" i="81"/>
  <c r="AN485" i="81"/>
  <c r="AN486" i="81"/>
  <c r="AN487" i="81"/>
  <c r="AN488" i="81"/>
  <c r="AN489" i="81"/>
  <c r="AN490" i="81"/>
  <c r="AN491" i="81"/>
  <c r="AN492" i="81"/>
  <c r="AN493" i="81"/>
  <c r="AN494" i="81"/>
  <c r="AN495" i="81"/>
  <c r="AN496" i="81"/>
  <c r="AN497" i="81"/>
  <c r="AN498" i="81"/>
  <c r="AN499" i="81"/>
  <c r="AN500" i="81"/>
  <c r="AN501" i="81"/>
  <c r="AN502" i="81"/>
  <c r="AN503" i="81"/>
  <c r="AN504" i="81"/>
  <c r="AN505" i="81"/>
  <c r="AN506" i="81"/>
  <c r="AN507" i="81"/>
  <c r="AN508" i="81"/>
  <c r="AN509" i="81"/>
  <c r="AN510" i="81"/>
  <c r="AN511" i="81"/>
  <c r="AN512" i="81"/>
  <c r="AN513" i="81"/>
  <c r="AN514" i="81"/>
  <c r="AN515" i="81"/>
  <c r="AN516" i="81"/>
  <c r="AN517" i="81"/>
  <c r="AN518" i="81"/>
  <c r="AN519" i="81"/>
  <c r="AN520" i="81"/>
  <c r="AN521" i="81"/>
  <c r="AN522" i="81"/>
  <c r="AN523" i="81"/>
  <c r="AN524" i="81"/>
  <c r="AN525" i="81"/>
  <c r="AN526" i="81"/>
  <c r="AN527" i="81"/>
  <c r="AN528" i="81"/>
  <c r="AN529" i="81"/>
  <c r="AN530" i="81"/>
  <c r="AN531" i="81"/>
  <c r="AN532" i="81"/>
  <c r="AN533" i="81"/>
  <c r="AN534" i="81"/>
  <c r="AN535" i="81"/>
  <c r="AN536" i="81"/>
  <c r="AN537" i="81"/>
  <c r="AN538" i="81"/>
  <c r="AN539" i="81"/>
  <c r="AN540" i="81"/>
  <c r="AN541" i="81"/>
  <c r="AN542" i="81"/>
  <c r="AN543" i="81"/>
  <c r="AN544" i="81"/>
  <c r="AN545" i="81"/>
  <c r="AN546" i="81"/>
  <c r="AN547" i="81"/>
  <c r="AN548" i="81"/>
  <c r="AN549" i="81"/>
  <c r="AN550" i="81"/>
  <c r="AN551" i="81"/>
  <c r="AN552" i="81"/>
  <c r="AN553" i="81"/>
  <c r="AN554" i="81"/>
  <c r="AN555" i="81"/>
  <c r="AN556" i="81"/>
  <c r="AN557" i="81"/>
  <c r="AN558" i="81"/>
  <c r="AN559" i="81"/>
  <c r="AN560" i="81"/>
  <c r="AN561" i="81"/>
  <c r="AN562" i="81"/>
  <c r="AN563" i="81"/>
  <c r="AN564" i="81"/>
  <c r="AN565" i="81"/>
  <c r="AN566" i="81"/>
  <c r="AN567" i="81"/>
  <c r="AN568" i="81"/>
  <c r="AN569" i="81"/>
  <c r="AN570" i="81"/>
  <c r="AN571" i="81"/>
  <c r="AN572" i="81"/>
  <c r="AN573" i="81"/>
  <c r="AN574" i="81"/>
  <c r="AN575" i="81"/>
  <c r="AN576" i="81"/>
  <c r="AN577" i="81"/>
  <c r="AN578" i="81"/>
  <c r="AN579" i="81"/>
  <c r="AN580" i="81"/>
  <c r="AN581" i="81"/>
  <c r="AN582" i="81"/>
  <c r="AN583" i="81"/>
  <c r="AN584" i="81"/>
  <c r="AN585" i="81"/>
  <c r="AN586" i="81"/>
  <c r="AN587" i="81"/>
  <c r="AN588" i="81"/>
  <c r="AN589" i="81"/>
  <c r="AN590" i="81"/>
  <c r="AN591" i="81"/>
  <c r="AN592" i="81"/>
  <c r="AN593" i="81"/>
  <c r="AN594" i="81"/>
  <c r="AN595" i="81"/>
  <c r="AN596" i="81"/>
  <c r="AN597" i="81"/>
  <c r="AN598" i="81"/>
  <c r="AN599" i="81"/>
  <c r="AN600" i="81"/>
  <c r="AN601" i="81"/>
  <c r="AN602" i="81"/>
  <c r="AN603" i="81"/>
  <c r="AN604" i="81"/>
  <c r="AN605" i="81"/>
  <c r="AN606" i="81"/>
  <c r="AN607" i="81"/>
  <c r="AN608" i="81"/>
  <c r="AN609" i="81"/>
  <c r="AN610" i="81"/>
  <c r="AN611" i="81"/>
  <c r="AN612" i="81"/>
  <c r="AN613" i="81"/>
  <c r="AN614" i="81"/>
  <c r="AN615" i="81"/>
  <c r="AN616" i="81"/>
  <c r="AN617" i="81"/>
  <c r="AN618" i="81"/>
  <c r="AN619" i="81"/>
  <c r="AN620" i="81"/>
  <c r="AN621" i="81"/>
  <c r="AN622" i="81"/>
  <c r="AN623" i="81"/>
  <c r="AN624" i="81"/>
  <c r="AN625" i="81"/>
  <c r="AN626" i="81"/>
  <c r="AN627" i="81"/>
  <c r="AN628" i="81"/>
  <c r="AN629" i="81"/>
  <c r="AN630" i="81"/>
  <c r="AN631" i="81"/>
  <c r="AN632" i="81"/>
  <c r="AN633" i="81"/>
  <c r="AN634" i="81"/>
  <c r="AN635" i="81"/>
  <c r="AN636" i="81"/>
  <c r="AN637" i="81"/>
  <c r="AN638" i="81"/>
  <c r="AN639" i="81"/>
  <c r="AN640" i="81"/>
  <c r="AN641" i="81"/>
  <c r="AN642" i="81"/>
  <c r="AN643" i="81"/>
  <c r="AN644" i="81"/>
  <c r="AN645" i="81"/>
  <c r="AN646" i="81"/>
  <c r="AN647" i="81"/>
  <c r="AN648" i="81"/>
  <c r="AN649" i="81"/>
  <c r="AN650" i="81"/>
  <c r="AN651" i="81"/>
  <c r="AN652" i="81"/>
  <c r="AN653" i="81"/>
  <c r="AN654" i="81"/>
  <c r="AN655" i="81"/>
  <c r="AN656" i="81"/>
  <c r="AN657" i="81"/>
  <c r="AN658" i="81"/>
  <c r="AN659" i="81"/>
  <c r="AN660" i="81"/>
  <c r="AN661" i="81"/>
  <c r="AN662" i="81"/>
  <c r="AN663" i="81"/>
  <c r="AN664" i="81"/>
  <c r="AN665" i="81"/>
  <c r="AN666" i="81"/>
  <c r="AN667" i="81"/>
  <c r="AN668" i="81"/>
  <c r="AN669" i="81"/>
  <c r="AN670" i="81"/>
  <c r="AN671" i="81"/>
  <c r="AN672" i="81"/>
  <c r="AN673" i="81"/>
  <c r="AN674" i="81"/>
  <c r="AN675" i="81"/>
  <c r="AN676" i="81"/>
  <c r="AN677" i="81"/>
  <c r="AN678" i="81"/>
  <c r="AN679" i="81"/>
  <c r="AN680" i="81"/>
  <c r="AN681" i="81"/>
  <c r="AN682" i="81"/>
  <c r="AN683" i="81"/>
  <c r="AN684" i="81"/>
  <c r="AN685" i="81"/>
  <c r="AN686" i="81"/>
  <c r="AN687" i="81"/>
  <c r="AN688" i="81"/>
  <c r="AN689" i="81"/>
  <c r="AN690" i="81"/>
  <c r="AN691" i="81"/>
  <c r="AN692" i="81"/>
  <c r="AN693" i="81"/>
  <c r="AN694" i="81"/>
  <c r="AN695" i="81"/>
  <c r="AN696" i="81"/>
  <c r="AN697" i="81"/>
  <c r="AN698" i="81"/>
  <c r="AN699" i="81"/>
  <c r="AN700" i="81"/>
  <c r="AN701" i="81"/>
  <c r="AN702" i="81"/>
  <c r="AN703" i="81"/>
  <c r="AN704" i="81"/>
  <c r="AN705" i="81"/>
  <c r="AN706" i="81"/>
  <c r="AN707" i="81"/>
  <c r="AN708" i="81"/>
  <c r="AN709" i="81"/>
  <c r="AN710" i="81"/>
  <c r="AN711" i="81"/>
  <c r="AN712" i="81"/>
  <c r="AN713" i="81"/>
  <c r="AN714" i="81"/>
  <c r="AN715" i="81"/>
  <c r="AN716" i="81"/>
  <c r="AN717" i="81"/>
  <c r="AN718" i="81"/>
  <c r="AN719" i="81"/>
  <c r="AN720" i="81"/>
  <c r="AN721" i="81"/>
  <c r="AN722" i="81"/>
  <c r="AN723" i="81"/>
  <c r="AN724" i="81"/>
  <c r="AN725" i="81"/>
  <c r="AN726" i="81"/>
  <c r="AN727" i="81"/>
  <c r="AN728" i="81"/>
  <c r="AN729" i="81"/>
  <c r="AN730" i="81"/>
  <c r="AN731" i="81"/>
  <c r="AN732" i="81"/>
  <c r="AN733" i="81"/>
  <c r="AN734" i="81"/>
  <c r="AN735" i="81"/>
  <c r="AN736" i="81"/>
  <c r="AN737" i="81"/>
  <c r="AN738" i="81"/>
  <c r="AN739" i="81"/>
  <c r="AN740" i="81"/>
  <c r="AN741" i="81"/>
  <c r="AN742" i="81"/>
  <c r="AN743" i="81"/>
  <c r="AN744" i="81"/>
  <c r="AN745" i="81"/>
  <c r="AN746" i="81"/>
  <c r="AN747" i="81"/>
  <c r="AN748" i="81"/>
  <c r="AN749" i="81"/>
  <c r="AN750" i="81"/>
  <c r="AN751" i="81"/>
  <c r="AN752" i="81"/>
  <c r="AN753" i="81"/>
  <c r="AN754" i="81"/>
  <c r="AN755" i="81"/>
  <c r="AN756" i="81"/>
  <c r="AN757" i="81"/>
  <c r="AN758" i="81"/>
  <c r="AN759" i="81"/>
  <c r="AN760" i="81"/>
  <c r="AN761" i="81"/>
  <c r="AN762" i="81"/>
  <c r="AN763" i="81"/>
  <c r="AN764" i="81"/>
  <c r="AN765" i="81"/>
  <c r="AN766" i="81"/>
  <c r="AN767" i="81"/>
  <c r="AN768" i="81"/>
  <c r="AN769" i="81"/>
  <c r="AN770" i="81"/>
  <c r="AN771" i="81"/>
  <c r="AN772" i="81"/>
  <c r="AN5" i="81"/>
  <c r="AL6" i="81"/>
  <c r="AL7" i="81"/>
  <c r="AL8" i="81"/>
  <c r="AL9" i="81"/>
  <c r="AL10" i="81"/>
  <c r="AL11" i="81"/>
  <c r="AL12" i="81"/>
  <c r="AL13" i="81"/>
  <c r="AL14" i="81"/>
  <c r="AL15" i="81"/>
  <c r="AL16" i="81"/>
  <c r="AL17" i="81"/>
  <c r="AL18" i="81"/>
  <c r="AL19" i="81"/>
  <c r="AL20" i="81"/>
  <c r="AL21" i="81"/>
  <c r="AL22" i="81"/>
  <c r="AL23" i="81"/>
  <c r="AL24" i="81"/>
  <c r="AL25" i="81"/>
  <c r="AL26" i="81"/>
  <c r="AL27" i="81"/>
  <c r="AL28" i="81"/>
  <c r="AL29" i="81"/>
  <c r="AL30" i="81"/>
  <c r="AL31" i="81"/>
  <c r="AL32" i="81"/>
  <c r="AL33" i="81"/>
  <c r="AL34" i="81"/>
  <c r="AL35" i="81"/>
  <c r="AL36" i="81"/>
  <c r="AL37" i="81"/>
  <c r="AL38" i="81"/>
  <c r="AL39" i="81"/>
  <c r="AL40" i="81"/>
  <c r="AL41" i="81"/>
  <c r="AL42" i="81"/>
  <c r="AL43" i="81"/>
  <c r="AL44" i="81"/>
  <c r="AL45" i="81"/>
  <c r="AL46" i="81"/>
  <c r="AL47" i="81"/>
  <c r="AL48" i="81"/>
  <c r="AL49" i="81"/>
  <c r="AL50" i="81"/>
  <c r="AL51" i="81"/>
  <c r="AL52" i="81"/>
  <c r="AL53" i="81"/>
  <c r="AL54" i="81"/>
  <c r="AL55" i="81"/>
  <c r="AL56" i="81"/>
  <c r="AL57" i="81"/>
  <c r="AL58" i="81"/>
  <c r="AL59" i="81"/>
  <c r="AL60" i="81"/>
  <c r="AL61" i="81"/>
  <c r="AL62" i="81"/>
  <c r="AL63" i="81"/>
  <c r="AL64" i="81"/>
  <c r="AL65" i="81"/>
  <c r="AL66" i="81"/>
  <c r="AL67" i="81"/>
  <c r="AL68" i="81"/>
  <c r="AL69" i="81"/>
  <c r="AL70" i="81"/>
  <c r="AL71" i="81"/>
  <c r="AL72" i="81"/>
  <c r="AL73" i="81"/>
  <c r="AL74" i="81"/>
  <c r="AL75" i="81"/>
  <c r="AL76" i="81"/>
  <c r="AL77" i="81"/>
  <c r="AL78" i="81"/>
  <c r="AL79" i="81"/>
  <c r="AL80" i="81"/>
  <c r="AL81" i="81"/>
  <c r="AL82" i="81"/>
  <c r="AL83" i="81"/>
  <c r="AL84" i="81"/>
  <c r="AL85" i="81"/>
  <c r="AL86" i="81"/>
  <c r="AL87" i="81"/>
  <c r="AL88" i="81"/>
  <c r="AL89" i="81"/>
  <c r="AL90" i="81"/>
  <c r="AL91" i="81"/>
  <c r="AL92" i="81"/>
  <c r="AL93" i="81"/>
  <c r="AL94" i="81"/>
  <c r="AL95" i="81"/>
  <c r="AL96" i="81"/>
  <c r="AL97" i="81"/>
  <c r="AL98" i="81"/>
  <c r="AL99" i="81"/>
  <c r="AL100" i="81"/>
  <c r="AL101" i="81"/>
  <c r="AL102" i="81"/>
  <c r="AL103" i="81"/>
  <c r="AL104" i="81"/>
  <c r="AL105" i="81"/>
  <c r="AL106" i="81"/>
  <c r="AL107" i="81"/>
  <c r="AL108" i="81"/>
  <c r="AL109" i="81"/>
  <c r="AL110" i="81"/>
  <c r="AL111" i="81"/>
  <c r="AL112" i="81"/>
  <c r="AL113" i="81"/>
  <c r="AL114" i="81"/>
  <c r="AL115" i="81"/>
  <c r="AL116" i="81"/>
  <c r="AL117" i="81"/>
  <c r="AL118" i="81"/>
  <c r="AL119" i="81"/>
  <c r="AL120" i="81"/>
  <c r="AL121" i="81"/>
  <c r="AL122" i="81"/>
  <c r="AL123" i="81"/>
  <c r="AL124" i="81"/>
  <c r="AL125" i="81"/>
  <c r="AL126" i="81"/>
  <c r="AL127" i="81"/>
  <c r="AL128" i="81"/>
  <c r="AL129" i="81"/>
  <c r="AL130" i="81"/>
  <c r="AL131" i="81"/>
  <c r="AL132" i="81"/>
  <c r="AL133" i="81"/>
  <c r="AL134" i="81"/>
  <c r="AL135" i="81"/>
  <c r="AL136" i="81"/>
  <c r="AL137" i="81"/>
  <c r="AL138" i="81"/>
  <c r="AL139" i="81"/>
  <c r="AL140" i="81"/>
  <c r="AL141" i="81"/>
  <c r="AL142" i="81"/>
  <c r="AL143" i="81"/>
  <c r="AL144" i="81"/>
  <c r="AL145" i="81"/>
  <c r="AL146" i="81"/>
  <c r="AL147" i="81"/>
  <c r="AL148" i="81"/>
  <c r="AL149" i="81"/>
  <c r="AL150" i="81"/>
  <c r="AL151" i="81"/>
  <c r="AL152" i="81"/>
  <c r="AL153" i="81"/>
  <c r="AL154" i="81"/>
  <c r="AL155" i="81"/>
  <c r="AL156" i="81"/>
  <c r="AL157" i="81"/>
  <c r="AL158" i="81"/>
  <c r="AL159" i="81"/>
  <c r="AL160" i="81"/>
  <c r="AL161" i="81"/>
  <c r="AL162" i="81"/>
  <c r="AL163" i="81"/>
  <c r="AL164" i="81"/>
  <c r="AL165" i="81"/>
  <c r="AL166" i="81"/>
  <c r="AL167" i="81"/>
  <c r="AL168" i="81"/>
  <c r="AL169" i="81"/>
  <c r="AL170" i="81"/>
  <c r="AL171" i="81"/>
  <c r="AL172" i="81"/>
  <c r="AL173" i="81"/>
  <c r="AL174" i="81"/>
  <c r="AL175" i="81"/>
  <c r="AL176" i="81"/>
  <c r="AL177" i="81"/>
  <c r="AL178" i="81"/>
  <c r="AL179" i="81"/>
  <c r="AL180" i="81"/>
  <c r="AL181" i="81"/>
  <c r="AL182" i="81"/>
  <c r="AL183" i="81"/>
  <c r="AL184" i="81"/>
  <c r="AL185" i="81"/>
  <c r="AL186" i="81"/>
  <c r="AL187" i="81"/>
  <c r="AL188" i="81"/>
  <c r="AL189" i="81"/>
  <c r="AL190" i="81"/>
  <c r="AL191" i="81"/>
  <c r="AL192" i="81"/>
  <c r="AL193" i="81"/>
  <c r="AL194" i="81"/>
  <c r="AL195" i="81"/>
  <c r="AL196" i="81"/>
  <c r="AL197" i="81"/>
  <c r="AL198" i="81"/>
  <c r="AL199" i="81"/>
  <c r="AL200" i="81"/>
  <c r="AL201" i="81"/>
  <c r="AL202" i="81"/>
  <c r="AL203" i="81"/>
  <c r="AL204" i="81"/>
  <c r="AL205" i="81"/>
  <c r="AL206" i="81"/>
  <c r="AL207" i="81"/>
  <c r="AL208" i="81"/>
  <c r="AL209" i="81"/>
  <c r="AL210" i="81"/>
  <c r="AL211" i="81"/>
  <c r="AL212" i="81"/>
  <c r="AL213" i="81"/>
  <c r="AL214" i="81"/>
  <c r="AL215" i="81"/>
  <c r="AL216" i="81"/>
  <c r="AL217" i="81"/>
  <c r="AL218" i="81"/>
  <c r="AL219" i="81"/>
  <c r="AL220" i="81"/>
  <c r="AL221" i="81"/>
  <c r="AL222" i="81"/>
  <c r="AL223" i="81"/>
  <c r="AL224" i="81"/>
  <c r="AL225" i="81"/>
  <c r="AL226" i="81"/>
  <c r="AL227" i="81"/>
  <c r="AL228" i="81"/>
  <c r="AL229" i="81"/>
  <c r="AL230" i="81"/>
  <c r="AL231" i="81"/>
  <c r="AL232" i="81"/>
  <c r="AL233" i="81"/>
  <c r="AL234" i="81"/>
  <c r="AL235" i="81"/>
  <c r="AL236" i="81"/>
  <c r="AL237" i="81"/>
  <c r="AL238" i="81"/>
  <c r="AL239" i="81"/>
  <c r="AL240" i="81"/>
  <c r="AL241" i="81"/>
  <c r="AL242" i="81"/>
  <c r="AL243" i="81"/>
  <c r="AL244" i="81"/>
  <c r="AL245" i="81"/>
  <c r="AL246" i="81"/>
  <c r="AL247" i="81"/>
  <c r="AL248" i="81"/>
  <c r="AL249" i="81"/>
  <c r="AL250" i="81"/>
  <c r="AL251" i="81"/>
  <c r="AL252" i="81"/>
  <c r="AL253" i="81"/>
  <c r="AL254" i="81"/>
  <c r="AL255" i="81"/>
  <c r="AL256" i="81"/>
  <c r="AL257" i="81"/>
  <c r="AL258" i="81"/>
  <c r="AL259" i="81"/>
  <c r="AL260" i="81"/>
  <c r="AL261" i="81"/>
  <c r="AL262" i="81"/>
  <c r="AL263" i="81"/>
  <c r="AL264" i="81"/>
  <c r="AL265" i="81"/>
  <c r="AL266" i="81"/>
  <c r="AL267" i="81"/>
  <c r="AL268" i="81"/>
  <c r="AL269" i="81"/>
  <c r="AL270" i="81"/>
  <c r="AL271" i="81"/>
  <c r="AL272" i="81"/>
  <c r="AL273" i="81"/>
  <c r="AL274" i="81"/>
  <c r="AL275" i="81"/>
  <c r="AL276" i="81"/>
  <c r="AL277" i="81"/>
  <c r="AL278" i="81"/>
  <c r="AL279" i="81"/>
  <c r="AL280" i="81"/>
  <c r="AL281" i="81"/>
  <c r="AL282" i="81"/>
  <c r="AL283" i="81"/>
  <c r="AL284" i="81"/>
  <c r="AL285" i="81"/>
  <c r="AL286" i="81"/>
  <c r="AL287" i="81"/>
  <c r="AL288" i="81"/>
  <c r="AL289" i="81"/>
  <c r="AL290" i="81"/>
  <c r="AL291" i="81"/>
  <c r="AL292" i="81"/>
  <c r="AL293" i="81"/>
  <c r="AL294" i="81"/>
  <c r="AL295" i="81"/>
  <c r="AL296" i="81"/>
  <c r="AL297" i="81"/>
  <c r="AL298" i="81"/>
  <c r="AL299" i="81"/>
  <c r="AL300" i="81"/>
  <c r="AL301" i="81"/>
  <c r="AL302" i="81"/>
  <c r="AL303" i="81"/>
  <c r="AL304" i="81"/>
  <c r="AL305" i="81"/>
  <c r="AL306" i="81"/>
  <c r="AL307" i="81"/>
  <c r="AL308" i="81"/>
  <c r="AL309" i="81"/>
  <c r="AL310" i="81"/>
  <c r="AL311" i="81"/>
  <c r="AL312" i="81"/>
  <c r="AL313" i="81"/>
  <c r="AL314" i="81"/>
  <c r="AL315" i="81"/>
  <c r="AL316" i="81"/>
  <c r="AL317" i="81"/>
  <c r="AL318" i="81"/>
  <c r="AL319" i="81"/>
  <c r="AL320" i="81"/>
  <c r="AL321" i="81"/>
  <c r="AL322" i="81"/>
  <c r="AL323" i="81"/>
  <c r="AL324" i="81"/>
  <c r="AL325" i="81"/>
  <c r="AL326" i="81"/>
  <c r="AL327" i="81"/>
  <c r="AL328" i="81"/>
  <c r="AL329" i="81"/>
  <c r="AL330" i="81"/>
  <c r="AL331" i="81"/>
  <c r="AL332" i="81"/>
  <c r="AL333" i="81"/>
  <c r="AL334" i="81"/>
  <c r="AL335" i="81"/>
  <c r="AL336" i="81"/>
  <c r="AL337" i="81"/>
  <c r="AL338" i="81"/>
  <c r="AL339" i="81"/>
  <c r="AL340" i="81"/>
  <c r="AL341" i="81"/>
  <c r="AL342" i="81"/>
  <c r="AL343" i="81"/>
  <c r="AL344" i="81"/>
  <c r="AL345" i="81"/>
  <c r="AL346" i="81"/>
  <c r="AL347" i="81"/>
  <c r="AL348" i="81"/>
  <c r="AL349" i="81"/>
  <c r="AL350" i="81"/>
  <c r="AL351" i="81"/>
  <c r="AL352" i="81"/>
  <c r="AL353" i="81"/>
  <c r="AL354" i="81"/>
  <c r="AL355" i="81"/>
  <c r="AL356" i="81"/>
  <c r="AL357" i="81"/>
  <c r="AL358" i="81"/>
  <c r="AL359" i="81"/>
  <c r="AL360" i="81"/>
  <c r="AL361" i="81"/>
  <c r="AL362" i="81"/>
  <c r="AL363" i="81"/>
  <c r="AL364" i="81"/>
  <c r="AL365" i="81"/>
  <c r="AL366" i="81"/>
  <c r="AL367" i="81"/>
  <c r="AL368" i="81"/>
  <c r="AL369" i="81"/>
  <c r="AL370" i="81"/>
  <c r="AL371" i="81"/>
  <c r="AL372" i="81"/>
  <c r="AL373" i="81"/>
  <c r="AL374" i="81"/>
  <c r="AL375" i="81"/>
  <c r="AL376" i="81"/>
  <c r="AL377" i="81"/>
  <c r="AL378" i="81"/>
  <c r="AL379" i="81"/>
  <c r="AL380" i="81"/>
  <c r="AL381" i="81"/>
  <c r="AL382" i="81"/>
  <c r="AL383" i="81"/>
  <c r="AL384" i="81"/>
  <c r="AL385" i="81"/>
  <c r="AL386" i="81"/>
  <c r="AL387" i="81"/>
  <c r="AL388" i="81"/>
  <c r="AL389" i="81"/>
  <c r="AL390" i="81"/>
  <c r="AL391" i="81"/>
  <c r="AL392" i="81"/>
  <c r="AL393" i="81"/>
  <c r="AL394" i="81"/>
  <c r="AL395" i="81"/>
  <c r="AL396" i="81"/>
  <c r="AL397" i="81"/>
  <c r="AL398" i="81"/>
  <c r="AL399" i="81"/>
  <c r="AL400" i="81"/>
  <c r="AL401" i="81"/>
  <c r="AL402" i="81"/>
  <c r="AL403" i="81"/>
  <c r="AL404" i="81"/>
  <c r="AL405" i="81"/>
  <c r="AL406" i="81"/>
  <c r="AL407" i="81"/>
  <c r="AL408" i="81"/>
  <c r="AL409" i="81"/>
  <c r="AL410" i="81"/>
  <c r="AL411" i="81"/>
  <c r="AL412" i="81"/>
  <c r="AL413" i="81"/>
  <c r="AL414" i="81"/>
  <c r="AL415" i="81"/>
  <c r="AL416" i="81"/>
  <c r="AL417" i="81"/>
  <c r="AL418" i="81"/>
  <c r="AL419" i="81"/>
  <c r="AL420" i="81"/>
  <c r="AL421" i="81"/>
  <c r="AL422" i="81"/>
  <c r="AL423" i="81"/>
  <c r="AL424" i="81"/>
  <c r="AL425" i="81"/>
  <c r="AL426" i="81"/>
  <c r="AL427" i="81"/>
  <c r="AL428" i="81"/>
  <c r="AL429" i="81"/>
  <c r="AL430" i="81"/>
  <c r="AL431" i="81"/>
  <c r="AL432" i="81"/>
  <c r="AL433" i="81"/>
  <c r="AL434" i="81"/>
  <c r="AL435" i="81"/>
  <c r="AL436" i="81"/>
  <c r="AL437" i="81"/>
  <c r="AL438" i="81"/>
  <c r="AL439" i="81"/>
  <c r="AL440" i="81"/>
  <c r="AL441" i="81"/>
  <c r="AL442" i="81"/>
  <c r="AL443" i="81"/>
  <c r="AL444" i="81"/>
  <c r="AL445" i="81"/>
  <c r="AL446" i="81"/>
  <c r="AL447" i="81"/>
  <c r="AL448" i="81"/>
  <c r="AL449" i="81"/>
  <c r="AL450" i="81"/>
  <c r="AL451" i="81"/>
  <c r="AL452" i="81"/>
  <c r="AL453" i="81"/>
  <c r="AL454" i="81"/>
  <c r="AL455" i="81"/>
  <c r="AL456" i="81"/>
  <c r="AL457" i="81"/>
  <c r="AL458" i="81"/>
  <c r="AL459" i="81"/>
  <c r="AL460" i="81"/>
  <c r="AL461" i="81"/>
  <c r="AL462" i="81"/>
  <c r="AL463" i="81"/>
  <c r="AL464" i="81"/>
  <c r="AL465" i="81"/>
  <c r="AL466" i="81"/>
  <c r="AL467" i="81"/>
  <c r="AL468" i="81"/>
  <c r="AL469" i="81"/>
  <c r="AL470" i="81"/>
  <c r="AL471" i="81"/>
  <c r="AL472" i="81"/>
  <c r="AL473" i="81"/>
  <c r="AL474" i="81"/>
  <c r="AL475" i="81"/>
  <c r="AL476" i="81"/>
  <c r="AL477" i="81"/>
  <c r="AL478" i="81"/>
  <c r="AL479" i="81"/>
  <c r="AL480" i="81"/>
  <c r="AL481" i="81"/>
  <c r="AL482" i="81"/>
  <c r="AL483" i="81"/>
  <c r="AL484" i="81"/>
  <c r="AL485" i="81"/>
  <c r="AL486" i="81"/>
  <c r="AL487" i="81"/>
  <c r="AL488" i="81"/>
  <c r="AL489" i="81"/>
  <c r="AL490" i="81"/>
  <c r="AL491" i="81"/>
  <c r="AL492" i="81"/>
  <c r="AL493" i="81"/>
  <c r="AL494" i="81"/>
  <c r="AL495" i="81"/>
  <c r="AL496" i="81"/>
  <c r="AL497" i="81"/>
  <c r="AL498" i="81"/>
  <c r="AL499" i="81"/>
  <c r="AL500" i="81"/>
  <c r="AL501" i="81"/>
  <c r="AL502" i="81"/>
  <c r="AL503" i="81"/>
  <c r="AL504" i="81"/>
  <c r="AL505" i="81"/>
  <c r="AL506" i="81"/>
  <c r="AL507" i="81"/>
  <c r="AL508" i="81"/>
  <c r="AL509" i="81"/>
  <c r="AL510" i="81"/>
  <c r="AL511" i="81"/>
  <c r="AL512" i="81"/>
  <c r="AL513" i="81"/>
  <c r="AL514" i="81"/>
  <c r="AL515" i="81"/>
  <c r="AL516" i="81"/>
  <c r="AL517" i="81"/>
  <c r="AL518" i="81"/>
  <c r="AL519" i="81"/>
  <c r="AL520" i="81"/>
  <c r="AL521" i="81"/>
  <c r="AL522" i="81"/>
  <c r="AL523" i="81"/>
  <c r="AL524" i="81"/>
  <c r="AL525" i="81"/>
  <c r="AL526" i="81"/>
  <c r="AL527" i="81"/>
  <c r="AL528" i="81"/>
  <c r="AL529" i="81"/>
  <c r="AL530" i="81"/>
  <c r="AL531" i="81"/>
  <c r="AL532" i="81"/>
  <c r="AL533" i="81"/>
  <c r="AL534" i="81"/>
  <c r="AL535" i="81"/>
  <c r="AL536" i="81"/>
  <c r="AL537" i="81"/>
  <c r="AL538" i="81"/>
  <c r="AL539" i="81"/>
  <c r="AL540" i="81"/>
  <c r="AL541" i="81"/>
  <c r="AL542" i="81"/>
  <c r="AL543" i="81"/>
  <c r="AL544" i="81"/>
  <c r="AL545" i="81"/>
  <c r="AL546" i="81"/>
  <c r="AL547" i="81"/>
  <c r="AL548" i="81"/>
  <c r="AL549" i="81"/>
  <c r="AL550" i="81"/>
  <c r="AL551" i="81"/>
  <c r="AL552" i="81"/>
  <c r="AL553" i="81"/>
  <c r="AL554" i="81"/>
  <c r="AL555" i="81"/>
  <c r="AL556" i="81"/>
  <c r="AL557" i="81"/>
  <c r="AL558" i="81"/>
  <c r="AL559" i="81"/>
  <c r="AL560" i="81"/>
  <c r="AL561" i="81"/>
  <c r="AL562" i="81"/>
  <c r="AL563" i="81"/>
  <c r="AL564" i="81"/>
  <c r="AL565" i="81"/>
  <c r="AL566" i="81"/>
  <c r="AL567" i="81"/>
  <c r="AL568" i="81"/>
  <c r="AL569" i="81"/>
  <c r="AL570" i="81"/>
  <c r="AL571" i="81"/>
  <c r="AL572" i="81"/>
  <c r="AL573" i="81"/>
  <c r="AL574" i="81"/>
  <c r="AL575" i="81"/>
  <c r="AL576" i="81"/>
  <c r="AL577" i="81"/>
  <c r="AL578" i="81"/>
  <c r="AL579" i="81"/>
  <c r="AL580" i="81"/>
  <c r="AL581" i="81"/>
  <c r="AL582" i="81"/>
  <c r="AL583" i="81"/>
  <c r="AL584" i="81"/>
  <c r="AL585" i="81"/>
  <c r="AL586" i="81"/>
  <c r="AL587" i="81"/>
  <c r="AL588" i="81"/>
  <c r="AL589" i="81"/>
  <c r="AL590" i="81"/>
  <c r="AL591" i="81"/>
  <c r="AL592" i="81"/>
  <c r="AL593" i="81"/>
  <c r="AL594" i="81"/>
  <c r="AL595" i="81"/>
  <c r="AL596" i="81"/>
  <c r="AL597" i="81"/>
  <c r="AL598" i="81"/>
  <c r="AL599" i="81"/>
  <c r="AL600" i="81"/>
  <c r="AL601" i="81"/>
  <c r="AL602" i="81"/>
  <c r="AL603" i="81"/>
  <c r="AL604" i="81"/>
  <c r="AL605" i="81"/>
  <c r="AL606" i="81"/>
  <c r="AL607" i="81"/>
  <c r="AL608" i="81"/>
  <c r="AL609" i="81"/>
  <c r="AL610" i="81"/>
  <c r="AL611" i="81"/>
  <c r="AL612" i="81"/>
  <c r="AL613" i="81"/>
  <c r="AL614" i="81"/>
  <c r="AL615" i="81"/>
  <c r="AL616" i="81"/>
  <c r="AL617" i="81"/>
  <c r="AL618" i="81"/>
  <c r="AL619" i="81"/>
  <c r="AL620" i="81"/>
  <c r="AL621" i="81"/>
  <c r="AL622" i="81"/>
  <c r="AL623" i="81"/>
  <c r="AL624" i="81"/>
  <c r="AL625" i="81"/>
  <c r="AL626" i="81"/>
  <c r="AL627" i="81"/>
  <c r="AL628" i="81"/>
  <c r="AL629" i="81"/>
  <c r="AL630" i="81"/>
  <c r="AL631" i="81"/>
  <c r="AL632" i="81"/>
  <c r="AL633" i="81"/>
  <c r="AL634" i="81"/>
  <c r="AL635" i="81"/>
  <c r="AL636" i="81"/>
  <c r="AL637" i="81"/>
  <c r="AL638" i="81"/>
  <c r="AL639" i="81"/>
  <c r="AL640" i="81"/>
  <c r="AL641" i="81"/>
  <c r="AL642" i="81"/>
  <c r="AL643" i="81"/>
  <c r="AL644" i="81"/>
  <c r="AL645" i="81"/>
  <c r="AL646" i="81"/>
  <c r="AL647" i="81"/>
  <c r="AL648" i="81"/>
  <c r="AL649" i="81"/>
  <c r="AL650" i="81"/>
  <c r="AL651" i="81"/>
  <c r="AL652" i="81"/>
  <c r="AL653" i="81"/>
  <c r="AL654" i="81"/>
  <c r="AL655" i="81"/>
  <c r="AL656" i="81"/>
  <c r="AL657" i="81"/>
  <c r="AL658" i="81"/>
  <c r="AL659" i="81"/>
  <c r="AL660" i="81"/>
  <c r="AL661" i="81"/>
  <c r="AL662" i="81"/>
  <c r="AL663" i="81"/>
  <c r="AL664" i="81"/>
  <c r="AL665" i="81"/>
  <c r="AL666" i="81"/>
  <c r="AL667" i="81"/>
  <c r="AL668" i="81"/>
  <c r="AL669" i="81"/>
  <c r="AL670" i="81"/>
  <c r="AL671" i="81"/>
  <c r="AL672" i="81"/>
  <c r="AL673" i="81"/>
  <c r="AL674" i="81"/>
  <c r="AL675" i="81"/>
  <c r="AL676" i="81"/>
  <c r="AL677" i="81"/>
  <c r="AL678" i="81"/>
  <c r="AL679" i="81"/>
  <c r="AL680" i="81"/>
  <c r="AL681" i="81"/>
  <c r="AL682" i="81"/>
  <c r="AL683" i="81"/>
  <c r="AL684" i="81"/>
  <c r="AL685" i="81"/>
  <c r="AL686" i="81"/>
  <c r="AL687" i="81"/>
  <c r="AL688" i="81"/>
  <c r="AL689" i="81"/>
  <c r="AL690" i="81"/>
  <c r="AL691" i="81"/>
  <c r="AL692" i="81"/>
  <c r="AL693" i="81"/>
  <c r="AL694" i="81"/>
  <c r="AL695" i="81"/>
  <c r="AL696" i="81"/>
  <c r="AL697" i="81"/>
  <c r="AL698" i="81"/>
  <c r="AL699" i="81"/>
  <c r="AL700" i="81"/>
  <c r="AL701" i="81"/>
  <c r="AL702" i="81"/>
  <c r="AL703" i="81"/>
  <c r="AL704" i="81"/>
  <c r="AL705" i="81"/>
  <c r="AL706" i="81"/>
  <c r="AL707" i="81"/>
  <c r="AL708" i="81"/>
  <c r="AL709" i="81"/>
  <c r="AL710" i="81"/>
  <c r="AL711" i="81"/>
  <c r="AL712" i="81"/>
  <c r="AL713" i="81"/>
  <c r="AL714" i="81"/>
  <c r="AL715" i="81"/>
  <c r="AL716" i="81"/>
  <c r="AL717" i="81"/>
  <c r="AL718" i="81"/>
  <c r="AL719" i="81"/>
  <c r="AL720" i="81"/>
  <c r="AL721" i="81"/>
  <c r="AL722" i="81"/>
  <c r="AL723" i="81"/>
  <c r="AL724" i="81"/>
  <c r="AL725" i="81"/>
  <c r="AL726" i="81"/>
  <c r="AL727" i="81"/>
  <c r="AL728" i="81"/>
  <c r="AL729" i="81"/>
  <c r="AL730" i="81"/>
  <c r="AL731" i="81"/>
  <c r="AL732" i="81"/>
  <c r="AL733" i="81"/>
  <c r="AL734" i="81"/>
  <c r="AL735" i="81"/>
  <c r="AL736" i="81"/>
  <c r="AL737" i="81"/>
  <c r="AL738" i="81"/>
  <c r="AL739" i="81"/>
  <c r="AL740" i="81"/>
  <c r="AL741" i="81"/>
  <c r="AL742" i="81"/>
  <c r="AL743" i="81"/>
  <c r="AL744" i="81"/>
  <c r="AL745" i="81"/>
  <c r="AL746" i="81"/>
  <c r="AL747" i="81"/>
  <c r="AL748" i="81"/>
  <c r="AL749" i="81"/>
  <c r="AL750" i="81"/>
  <c r="AL751" i="81"/>
  <c r="AL752" i="81"/>
  <c r="AL753" i="81"/>
  <c r="AL754" i="81"/>
  <c r="AL755" i="81"/>
  <c r="AL756" i="81"/>
  <c r="AL757" i="81"/>
  <c r="AL758" i="81"/>
  <c r="AL759" i="81"/>
  <c r="AL760" i="81"/>
  <c r="AL761" i="81"/>
  <c r="AL762" i="81"/>
  <c r="AL763" i="81"/>
  <c r="AL764" i="81"/>
  <c r="AL765" i="81"/>
  <c r="AL766" i="81"/>
  <c r="AL767" i="81"/>
  <c r="AL768" i="81"/>
  <c r="AL769" i="81"/>
  <c r="AL770" i="81"/>
  <c r="AL771" i="81"/>
  <c r="AL772" i="81"/>
  <c r="AL5" i="81"/>
  <c r="AI6" i="81"/>
  <c r="AI7" i="81"/>
  <c r="AI8" i="81"/>
  <c r="AI9" i="81"/>
  <c r="AI10" i="81"/>
  <c r="AI11" i="81"/>
  <c r="AI12" i="81"/>
  <c r="AI13" i="81"/>
  <c r="AI14" i="81"/>
  <c r="AI15" i="81"/>
  <c r="AI16" i="81"/>
  <c r="AI17" i="81"/>
  <c r="AI18" i="81"/>
  <c r="AI19" i="81"/>
  <c r="AI20" i="81"/>
  <c r="AI21" i="81"/>
  <c r="AI22" i="81"/>
  <c r="AI23" i="81"/>
  <c r="AI24" i="81"/>
  <c r="AI25" i="81"/>
  <c r="AI26" i="81"/>
  <c r="AI27" i="81"/>
  <c r="AI28" i="81"/>
  <c r="AI29" i="81"/>
  <c r="AI30" i="81"/>
  <c r="AI31" i="81"/>
  <c r="AI32" i="81"/>
  <c r="AI33" i="81"/>
  <c r="AI34" i="81"/>
  <c r="AI35" i="81"/>
  <c r="AI36" i="81"/>
  <c r="AI37" i="81"/>
  <c r="AI38" i="81"/>
  <c r="AI39" i="81"/>
  <c r="AI40" i="81"/>
  <c r="AI41" i="81"/>
  <c r="AI42" i="81"/>
  <c r="AI43" i="81"/>
  <c r="AI44" i="81"/>
  <c r="AI45" i="81"/>
  <c r="AI46" i="81"/>
  <c r="AI47" i="81"/>
  <c r="AI48" i="81"/>
  <c r="AI49" i="81"/>
  <c r="AI50" i="81"/>
  <c r="AI51" i="81"/>
  <c r="AI52" i="81"/>
  <c r="AI53" i="81"/>
  <c r="AI54" i="81"/>
  <c r="AI55" i="81"/>
  <c r="AI56" i="81"/>
  <c r="AI57" i="81"/>
  <c r="AI58" i="81"/>
  <c r="AI59" i="81"/>
  <c r="AI60" i="81"/>
  <c r="AI61" i="81"/>
  <c r="AI62" i="81"/>
  <c r="AI63" i="81"/>
  <c r="AI64" i="81"/>
  <c r="AI65" i="81"/>
  <c r="AI66" i="81"/>
  <c r="AI67" i="81"/>
  <c r="AI68" i="81"/>
  <c r="AI69" i="81"/>
  <c r="AI70" i="81"/>
  <c r="AI71" i="81"/>
  <c r="AI72" i="81"/>
  <c r="AI73" i="81"/>
  <c r="AI74" i="81"/>
  <c r="AI75" i="81"/>
  <c r="AI76" i="81"/>
  <c r="AI77" i="81"/>
  <c r="AI78" i="81"/>
  <c r="AI79" i="81"/>
  <c r="AI80" i="81"/>
  <c r="AI81" i="81"/>
  <c r="AI82" i="81"/>
  <c r="AI83" i="81"/>
  <c r="AI84" i="81"/>
  <c r="AI85" i="81"/>
  <c r="AI86" i="81"/>
  <c r="AI87" i="81"/>
  <c r="AI88" i="81"/>
  <c r="AI89" i="81"/>
  <c r="AI90" i="81"/>
  <c r="AI91" i="81"/>
  <c r="AI92" i="81"/>
  <c r="AI93" i="81"/>
  <c r="AI94" i="81"/>
  <c r="AI95" i="81"/>
  <c r="AI96" i="81"/>
  <c r="AI97" i="81"/>
  <c r="AI98" i="81"/>
  <c r="AI99" i="81"/>
  <c r="AI100" i="81"/>
  <c r="AI101" i="81"/>
  <c r="AI102" i="81"/>
  <c r="AI103" i="81"/>
  <c r="AI104" i="81"/>
  <c r="AI105" i="81"/>
  <c r="AI106" i="81"/>
  <c r="AI107" i="81"/>
  <c r="AI108" i="81"/>
  <c r="AI109" i="81"/>
  <c r="AI110" i="81"/>
  <c r="AI111" i="81"/>
  <c r="AI112" i="81"/>
  <c r="AI113" i="81"/>
  <c r="AI114" i="81"/>
  <c r="AI115" i="81"/>
  <c r="AI116" i="81"/>
  <c r="AI117" i="81"/>
  <c r="AI118" i="81"/>
  <c r="AI119" i="81"/>
  <c r="AI120" i="81"/>
  <c r="AI121" i="81"/>
  <c r="AI122" i="81"/>
  <c r="AI123" i="81"/>
  <c r="AI124" i="81"/>
  <c r="AI125" i="81"/>
  <c r="AI126" i="81"/>
  <c r="AI127" i="81"/>
  <c r="AI128" i="81"/>
  <c r="AI129" i="81"/>
  <c r="AI130" i="81"/>
  <c r="AI131" i="81"/>
  <c r="AI132" i="81"/>
  <c r="AI133" i="81"/>
  <c r="AI134" i="81"/>
  <c r="AI135" i="81"/>
  <c r="AI136" i="81"/>
  <c r="AI137" i="81"/>
  <c r="AI138" i="81"/>
  <c r="AI139" i="81"/>
  <c r="AI140" i="81"/>
  <c r="AI141" i="81"/>
  <c r="AI142" i="81"/>
  <c r="AI143" i="81"/>
  <c r="AI144" i="81"/>
  <c r="AI145" i="81"/>
  <c r="AI146" i="81"/>
  <c r="AI147" i="81"/>
  <c r="AI148" i="81"/>
  <c r="AI149" i="81"/>
  <c r="AI150" i="81"/>
  <c r="AI151" i="81"/>
  <c r="AI152" i="81"/>
  <c r="AI153" i="81"/>
  <c r="AI154" i="81"/>
  <c r="AI155" i="81"/>
  <c r="AI156" i="81"/>
  <c r="AI157" i="81"/>
  <c r="AI158" i="81"/>
  <c r="AI159" i="81"/>
  <c r="AI160" i="81"/>
  <c r="AI161" i="81"/>
  <c r="AI162" i="81"/>
  <c r="AI163" i="81"/>
  <c r="AI164" i="81"/>
  <c r="AI165" i="81"/>
  <c r="AI166" i="81"/>
  <c r="AI167" i="81"/>
  <c r="AI168" i="81"/>
  <c r="AI169" i="81"/>
  <c r="AI170" i="81"/>
  <c r="AI171" i="81"/>
  <c r="AI172" i="81"/>
  <c r="AI173" i="81"/>
  <c r="AI174" i="81"/>
  <c r="AI175" i="81"/>
  <c r="AI176" i="81"/>
  <c r="AI177" i="81"/>
  <c r="AI178" i="81"/>
  <c r="AI179" i="81"/>
  <c r="AI180" i="81"/>
  <c r="AI181" i="81"/>
  <c r="AI182" i="81"/>
  <c r="AI183" i="81"/>
  <c r="AI184" i="81"/>
  <c r="AI185" i="81"/>
  <c r="AI186" i="81"/>
  <c r="AI187" i="81"/>
  <c r="AI188" i="81"/>
  <c r="AI189" i="81"/>
  <c r="AI190" i="81"/>
  <c r="AI191" i="81"/>
  <c r="AI192" i="81"/>
  <c r="AI193" i="81"/>
  <c r="AI194" i="81"/>
  <c r="AI195" i="81"/>
  <c r="AI196" i="81"/>
  <c r="AI197" i="81"/>
  <c r="AI198" i="81"/>
  <c r="AI199" i="81"/>
  <c r="AI200" i="81"/>
  <c r="AI201" i="81"/>
  <c r="AI202" i="81"/>
  <c r="AI203" i="81"/>
  <c r="AI204" i="81"/>
  <c r="AI205" i="81"/>
  <c r="AI206" i="81"/>
  <c r="AI207" i="81"/>
  <c r="AI208" i="81"/>
  <c r="AI209" i="81"/>
  <c r="AI210" i="81"/>
  <c r="AI211" i="81"/>
  <c r="AI212" i="81"/>
  <c r="AI213" i="81"/>
  <c r="AI214" i="81"/>
  <c r="AI215" i="81"/>
  <c r="AI216" i="81"/>
  <c r="AI217" i="81"/>
  <c r="AI218" i="81"/>
  <c r="AI219" i="81"/>
  <c r="AI220" i="81"/>
  <c r="AI221" i="81"/>
  <c r="AI222" i="81"/>
  <c r="AI223" i="81"/>
  <c r="AI224" i="81"/>
  <c r="AI225" i="81"/>
  <c r="AI226" i="81"/>
  <c r="AI227" i="81"/>
  <c r="AI228" i="81"/>
  <c r="AI229" i="81"/>
  <c r="AI230" i="81"/>
  <c r="AI231" i="81"/>
  <c r="AI232" i="81"/>
  <c r="AI233" i="81"/>
  <c r="AI234" i="81"/>
  <c r="AI235" i="81"/>
  <c r="AI236" i="81"/>
  <c r="AI237" i="81"/>
  <c r="AI238" i="81"/>
  <c r="AI239" i="81"/>
  <c r="AI240" i="81"/>
  <c r="AI241" i="81"/>
  <c r="AI242" i="81"/>
  <c r="AI243" i="81"/>
  <c r="AI244" i="81"/>
  <c r="AI245" i="81"/>
  <c r="AI246" i="81"/>
  <c r="AI247" i="81"/>
  <c r="AI248" i="81"/>
  <c r="AI249" i="81"/>
  <c r="AI250" i="81"/>
  <c r="AI251" i="81"/>
  <c r="AI252" i="81"/>
  <c r="AI253" i="81"/>
  <c r="AI254" i="81"/>
  <c r="AI255" i="81"/>
  <c r="AI256" i="81"/>
  <c r="AI257" i="81"/>
  <c r="AI258" i="81"/>
  <c r="AI259" i="81"/>
  <c r="AI260" i="81"/>
  <c r="AI261" i="81"/>
  <c r="AI262" i="81"/>
  <c r="AI263" i="81"/>
  <c r="AI264" i="81"/>
  <c r="AI265" i="81"/>
  <c r="AI266" i="81"/>
  <c r="AI267" i="81"/>
  <c r="AI268" i="81"/>
  <c r="AI269" i="81"/>
  <c r="AI270" i="81"/>
  <c r="AI271" i="81"/>
  <c r="AI272" i="81"/>
  <c r="AI273" i="81"/>
  <c r="AI274" i="81"/>
  <c r="AI275" i="81"/>
  <c r="AI276" i="81"/>
  <c r="AI277" i="81"/>
  <c r="AI278" i="81"/>
  <c r="AI279" i="81"/>
  <c r="AI280" i="81"/>
  <c r="AI281" i="81"/>
  <c r="AI282" i="81"/>
  <c r="AI283" i="81"/>
  <c r="AI284" i="81"/>
  <c r="AI285" i="81"/>
  <c r="AI286" i="81"/>
  <c r="AI287" i="81"/>
  <c r="AI288" i="81"/>
  <c r="AI289" i="81"/>
  <c r="AI290" i="81"/>
  <c r="AI291" i="81"/>
  <c r="AI292" i="81"/>
  <c r="AI293" i="81"/>
  <c r="AI294" i="81"/>
  <c r="AI295" i="81"/>
  <c r="AI296" i="81"/>
  <c r="AI297" i="81"/>
  <c r="AI298" i="81"/>
  <c r="AI299" i="81"/>
  <c r="AI300" i="81"/>
  <c r="AI301" i="81"/>
  <c r="AI302" i="81"/>
  <c r="AI303" i="81"/>
  <c r="AI304" i="81"/>
  <c r="AI305" i="81"/>
  <c r="AI306" i="81"/>
  <c r="AI307" i="81"/>
  <c r="AI308" i="81"/>
  <c r="AI309" i="81"/>
  <c r="AI310" i="81"/>
  <c r="AI311" i="81"/>
  <c r="AI312" i="81"/>
  <c r="AI313" i="81"/>
  <c r="AI314" i="81"/>
  <c r="AI315" i="81"/>
  <c r="AI316" i="81"/>
  <c r="AI317" i="81"/>
  <c r="AI318" i="81"/>
  <c r="AI319" i="81"/>
  <c r="AI320" i="81"/>
  <c r="AI321" i="81"/>
  <c r="AI322" i="81"/>
  <c r="AI323" i="81"/>
  <c r="AI324" i="81"/>
  <c r="AI325" i="81"/>
  <c r="AI326" i="81"/>
  <c r="AI327" i="81"/>
  <c r="AI328" i="81"/>
  <c r="AI329" i="81"/>
  <c r="AI330" i="81"/>
  <c r="AI331" i="81"/>
  <c r="AI332" i="81"/>
  <c r="AI333" i="81"/>
  <c r="AI334" i="81"/>
  <c r="AI335" i="81"/>
  <c r="AI336" i="81"/>
  <c r="AI337" i="81"/>
  <c r="AI338" i="81"/>
  <c r="AI339" i="81"/>
  <c r="AI340" i="81"/>
  <c r="AI341" i="81"/>
  <c r="AI342" i="81"/>
  <c r="AI343" i="81"/>
  <c r="AI344" i="81"/>
  <c r="AI345" i="81"/>
  <c r="AI346" i="81"/>
  <c r="AI347" i="81"/>
  <c r="AI348" i="81"/>
  <c r="AI349" i="81"/>
  <c r="AI350" i="81"/>
  <c r="AI351" i="81"/>
  <c r="AI352" i="81"/>
  <c r="AI353" i="81"/>
  <c r="AI354" i="81"/>
  <c r="AI355" i="81"/>
  <c r="AI356" i="81"/>
  <c r="AI357" i="81"/>
  <c r="AI358" i="81"/>
  <c r="AI359" i="81"/>
  <c r="AI360" i="81"/>
  <c r="AI361" i="81"/>
  <c r="AI362" i="81"/>
  <c r="AI363" i="81"/>
  <c r="AI364" i="81"/>
  <c r="AI365" i="81"/>
  <c r="AI366" i="81"/>
  <c r="AI367" i="81"/>
  <c r="AI368" i="81"/>
  <c r="AI369" i="81"/>
  <c r="AI370" i="81"/>
  <c r="AI371" i="81"/>
  <c r="AI372" i="81"/>
  <c r="AI373" i="81"/>
  <c r="AI374" i="81"/>
  <c r="AI375" i="81"/>
  <c r="AI376" i="81"/>
  <c r="AI377" i="81"/>
  <c r="AI378" i="81"/>
  <c r="AI379" i="81"/>
  <c r="AI380" i="81"/>
  <c r="AI381" i="81"/>
  <c r="AI382" i="81"/>
  <c r="AI383" i="81"/>
  <c r="AI384" i="81"/>
  <c r="AI385" i="81"/>
  <c r="AI386" i="81"/>
  <c r="AI387" i="81"/>
  <c r="AI388" i="81"/>
  <c r="AI389" i="81"/>
  <c r="AI390" i="81"/>
  <c r="AI391" i="81"/>
  <c r="AI392" i="81"/>
  <c r="AI393" i="81"/>
  <c r="AI394" i="81"/>
  <c r="AI395" i="81"/>
  <c r="AI396" i="81"/>
  <c r="AI397" i="81"/>
  <c r="AI398" i="81"/>
  <c r="AI399" i="81"/>
  <c r="AI400" i="81"/>
  <c r="AI401" i="81"/>
  <c r="AI402" i="81"/>
  <c r="AI403" i="81"/>
  <c r="AI404" i="81"/>
  <c r="AI405" i="81"/>
  <c r="AI406" i="81"/>
  <c r="AI407" i="81"/>
  <c r="AI408" i="81"/>
  <c r="AI409" i="81"/>
  <c r="AI410" i="81"/>
  <c r="AI411" i="81"/>
  <c r="AI412" i="81"/>
  <c r="AI413" i="81"/>
  <c r="AI414" i="81"/>
  <c r="AI415" i="81"/>
  <c r="AI416" i="81"/>
  <c r="AI417" i="81"/>
  <c r="AI418" i="81"/>
  <c r="AI419" i="81"/>
  <c r="AI420" i="81"/>
  <c r="AI421" i="81"/>
  <c r="AI422" i="81"/>
  <c r="AI423" i="81"/>
  <c r="AI424" i="81"/>
  <c r="AI425" i="81"/>
  <c r="AI426" i="81"/>
  <c r="AI427" i="81"/>
  <c r="AI428" i="81"/>
  <c r="AI429" i="81"/>
  <c r="AI430" i="81"/>
  <c r="AI431" i="81"/>
  <c r="AI432" i="81"/>
  <c r="AI433" i="81"/>
  <c r="AI434" i="81"/>
  <c r="AI435" i="81"/>
  <c r="AI436" i="81"/>
  <c r="AI437" i="81"/>
  <c r="AI438" i="81"/>
  <c r="AI439" i="81"/>
  <c r="AI440" i="81"/>
  <c r="AI441" i="81"/>
  <c r="AI442" i="81"/>
  <c r="AI443" i="81"/>
  <c r="AI444" i="81"/>
  <c r="AI445" i="81"/>
  <c r="AI446" i="81"/>
  <c r="AI447" i="81"/>
  <c r="AI448" i="81"/>
  <c r="AI449" i="81"/>
  <c r="AI450" i="81"/>
  <c r="AI451" i="81"/>
  <c r="AI452" i="81"/>
  <c r="AI453" i="81"/>
  <c r="AI454" i="81"/>
  <c r="AI455" i="81"/>
  <c r="AI456" i="81"/>
  <c r="AI457" i="81"/>
  <c r="AI458" i="81"/>
  <c r="AI459" i="81"/>
  <c r="AI460" i="81"/>
  <c r="AI461" i="81"/>
  <c r="AI462" i="81"/>
  <c r="AI463" i="81"/>
  <c r="AI464" i="81"/>
  <c r="AI465" i="81"/>
  <c r="AI466" i="81"/>
  <c r="AI467" i="81"/>
  <c r="AI468" i="81"/>
  <c r="AI469" i="81"/>
  <c r="AI470" i="81"/>
  <c r="AI471" i="81"/>
  <c r="AI472" i="81"/>
  <c r="AI473" i="81"/>
  <c r="AI474" i="81"/>
  <c r="AI475" i="81"/>
  <c r="AI476" i="81"/>
  <c r="AI477" i="81"/>
  <c r="AI478" i="81"/>
  <c r="AI479" i="81"/>
  <c r="AI480" i="81"/>
  <c r="AI481" i="81"/>
  <c r="AI482" i="81"/>
  <c r="AI483" i="81"/>
  <c r="AI484" i="81"/>
  <c r="AI485" i="81"/>
  <c r="AI486" i="81"/>
  <c r="AI487" i="81"/>
  <c r="AI488" i="81"/>
  <c r="AI489" i="81"/>
  <c r="AI490" i="81"/>
  <c r="AI491" i="81"/>
  <c r="AI492" i="81"/>
  <c r="AI493" i="81"/>
  <c r="AI494" i="81"/>
  <c r="AI495" i="81"/>
  <c r="AI496" i="81"/>
  <c r="AI497" i="81"/>
  <c r="AI498" i="81"/>
  <c r="AI499" i="81"/>
  <c r="AI500" i="81"/>
  <c r="AI501" i="81"/>
  <c r="AI502" i="81"/>
  <c r="AI503" i="81"/>
  <c r="AI504" i="81"/>
  <c r="AI505" i="81"/>
  <c r="AI506" i="81"/>
  <c r="AI507" i="81"/>
  <c r="AI508" i="81"/>
  <c r="AI509" i="81"/>
  <c r="AI510" i="81"/>
  <c r="AI511" i="81"/>
  <c r="AI512" i="81"/>
  <c r="AI513" i="81"/>
  <c r="AI514" i="81"/>
  <c r="AI515" i="81"/>
  <c r="AI516" i="81"/>
  <c r="AI517" i="81"/>
  <c r="AI518" i="81"/>
  <c r="AI519" i="81"/>
  <c r="AI520" i="81"/>
  <c r="AI521" i="81"/>
  <c r="AI522" i="81"/>
  <c r="AI523" i="81"/>
  <c r="AI524" i="81"/>
  <c r="AI525" i="81"/>
  <c r="AI526" i="81"/>
  <c r="AI527" i="81"/>
  <c r="AI528" i="81"/>
  <c r="AI529" i="81"/>
  <c r="AI530" i="81"/>
  <c r="AI531" i="81"/>
  <c r="AI532" i="81"/>
  <c r="AI533" i="81"/>
  <c r="AI534" i="81"/>
  <c r="AI535" i="81"/>
  <c r="AI536" i="81"/>
  <c r="AI537" i="81"/>
  <c r="AI538" i="81"/>
  <c r="AI539" i="81"/>
  <c r="AI540" i="81"/>
  <c r="AI541" i="81"/>
  <c r="AI542" i="81"/>
  <c r="AI543" i="81"/>
  <c r="AI544" i="81"/>
  <c r="AI545" i="81"/>
  <c r="AI546" i="81"/>
  <c r="AI547" i="81"/>
  <c r="AI548" i="81"/>
  <c r="AI549" i="81"/>
  <c r="AI550" i="81"/>
  <c r="AI551" i="81"/>
  <c r="AI552" i="81"/>
  <c r="AI553" i="81"/>
  <c r="AI554" i="81"/>
  <c r="AI555" i="81"/>
  <c r="AI556" i="81"/>
  <c r="AI557" i="81"/>
  <c r="AI558" i="81"/>
  <c r="AI559" i="81"/>
  <c r="AI560" i="81"/>
  <c r="AI561" i="81"/>
  <c r="AI562" i="81"/>
  <c r="AI563" i="81"/>
  <c r="AI564" i="81"/>
  <c r="AI565" i="81"/>
  <c r="AI566" i="81"/>
  <c r="AI567" i="81"/>
  <c r="AI568" i="81"/>
  <c r="AI569" i="81"/>
  <c r="AI570" i="81"/>
  <c r="AI571" i="81"/>
  <c r="AI572" i="81"/>
  <c r="AI573" i="81"/>
  <c r="AI574" i="81"/>
  <c r="AI575" i="81"/>
  <c r="AI576" i="81"/>
  <c r="AI577" i="81"/>
  <c r="AI578" i="81"/>
  <c r="AI579" i="81"/>
  <c r="AI580" i="81"/>
  <c r="AI581" i="81"/>
  <c r="AI582" i="81"/>
  <c r="AI583" i="81"/>
  <c r="AI584" i="81"/>
  <c r="AI585" i="81"/>
  <c r="AI586" i="81"/>
  <c r="AI587" i="81"/>
  <c r="AI588" i="81"/>
  <c r="AI589" i="81"/>
  <c r="AI590" i="81"/>
  <c r="AI591" i="81"/>
  <c r="AI592" i="81"/>
  <c r="AI593" i="81"/>
  <c r="AI594" i="81"/>
  <c r="AI595" i="81"/>
  <c r="AI596" i="81"/>
  <c r="AI597" i="81"/>
  <c r="AI598" i="81"/>
  <c r="AI599" i="81"/>
  <c r="AI600" i="81"/>
  <c r="AI601" i="81"/>
  <c r="AI602" i="81"/>
  <c r="AI603" i="81"/>
  <c r="AI604" i="81"/>
  <c r="AI605" i="81"/>
  <c r="AI606" i="81"/>
  <c r="AI607" i="81"/>
  <c r="AI608" i="81"/>
  <c r="AI609" i="81"/>
  <c r="AI610" i="81"/>
  <c r="AI611" i="81"/>
  <c r="AI612" i="81"/>
  <c r="AI613" i="81"/>
  <c r="AI614" i="81"/>
  <c r="AI615" i="81"/>
  <c r="AI616" i="81"/>
  <c r="AI617" i="81"/>
  <c r="AI618" i="81"/>
  <c r="AI619" i="81"/>
  <c r="AI620" i="81"/>
  <c r="AI621" i="81"/>
  <c r="AI622" i="81"/>
  <c r="AI623" i="81"/>
  <c r="AI624" i="81"/>
  <c r="AI625" i="81"/>
  <c r="AI626" i="81"/>
  <c r="AI627" i="81"/>
  <c r="AI628" i="81"/>
  <c r="AI629" i="81"/>
  <c r="AI630" i="81"/>
  <c r="AI631" i="81"/>
  <c r="AI632" i="81"/>
  <c r="AI633" i="81"/>
  <c r="AI634" i="81"/>
  <c r="AI635" i="81"/>
  <c r="AI636" i="81"/>
  <c r="AI637" i="81"/>
  <c r="AI638" i="81"/>
  <c r="AI639" i="81"/>
  <c r="AI640" i="81"/>
  <c r="AI641" i="81"/>
  <c r="AI642" i="81"/>
  <c r="AI643" i="81"/>
  <c r="AI644" i="81"/>
  <c r="AI645" i="81"/>
  <c r="AI646" i="81"/>
  <c r="AI647" i="81"/>
  <c r="AI648" i="81"/>
  <c r="AI649" i="81"/>
  <c r="AI650" i="81"/>
  <c r="AI651" i="81"/>
  <c r="AI652" i="81"/>
  <c r="AI653" i="81"/>
  <c r="AI654" i="81"/>
  <c r="AI655" i="81"/>
  <c r="AI656" i="81"/>
  <c r="AI657" i="81"/>
  <c r="AI658" i="81"/>
  <c r="AI659" i="81"/>
  <c r="AI660" i="81"/>
  <c r="AI661" i="81"/>
  <c r="AI662" i="81"/>
  <c r="AI663" i="81"/>
  <c r="AI664" i="81"/>
  <c r="AI665" i="81"/>
  <c r="AI666" i="81"/>
  <c r="AI667" i="81"/>
  <c r="AI668" i="81"/>
  <c r="AI669" i="81"/>
  <c r="AI670" i="81"/>
  <c r="AI671" i="81"/>
  <c r="AI672" i="81"/>
  <c r="AI673" i="81"/>
  <c r="AI674" i="81"/>
  <c r="AI675" i="81"/>
  <c r="AI676" i="81"/>
  <c r="AI677" i="81"/>
  <c r="AI678" i="81"/>
  <c r="AI679" i="81"/>
  <c r="AI680" i="81"/>
  <c r="AI681" i="81"/>
  <c r="AI682" i="81"/>
  <c r="AI683" i="81"/>
  <c r="AI684" i="81"/>
  <c r="AI685" i="81"/>
  <c r="AI686" i="81"/>
  <c r="AI687" i="81"/>
  <c r="AI688" i="81"/>
  <c r="AI689" i="81"/>
  <c r="AI690" i="81"/>
  <c r="AI691" i="81"/>
  <c r="AI692" i="81"/>
  <c r="AI693" i="81"/>
  <c r="AI694" i="81"/>
  <c r="AI695" i="81"/>
  <c r="AI696" i="81"/>
  <c r="AI697" i="81"/>
  <c r="AI698" i="81"/>
  <c r="AI699" i="81"/>
  <c r="AI700" i="81"/>
  <c r="AI701" i="81"/>
  <c r="AI702" i="81"/>
  <c r="AI703" i="81"/>
  <c r="AI704" i="81"/>
  <c r="AI705" i="81"/>
  <c r="AI706" i="81"/>
  <c r="AI707" i="81"/>
  <c r="AI708" i="81"/>
  <c r="AI709" i="81"/>
  <c r="AI710" i="81"/>
  <c r="AI711" i="81"/>
  <c r="AI712" i="81"/>
  <c r="AI713" i="81"/>
  <c r="AI714" i="81"/>
  <c r="AI715" i="81"/>
  <c r="AI716" i="81"/>
  <c r="AI717" i="81"/>
  <c r="AI718" i="81"/>
  <c r="AI719" i="81"/>
  <c r="AI720" i="81"/>
  <c r="AI721" i="81"/>
  <c r="AI722" i="81"/>
  <c r="AI723" i="81"/>
  <c r="AI724" i="81"/>
  <c r="AI725" i="81"/>
  <c r="AI726" i="81"/>
  <c r="AI727" i="81"/>
  <c r="AI728" i="81"/>
  <c r="AI729" i="81"/>
  <c r="AI730" i="81"/>
  <c r="AI731" i="81"/>
  <c r="AI732" i="81"/>
  <c r="AI733" i="81"/>
  <c r="AI734" i="81"/>
  <c r="AI735" i="81"/>
  <c r="AI736" i="81"/>
  <c r="AI737" i="81"/>
  <c r="AI738" i="81"/>
  <c r="AI739" i="81"/>
  <c r="AI740" i="81"/>
  <c r="AI741" i="81"/>
  <c r="AI742" i="81"/>
  <c r="AI743" i="81"/>
  <c r="AI744" i="81"/>
  <c r="AI745" i="81"/>
  <c r="AI746" i="81"/>
  <c r="AI747" i="81"/>
  <c r="AI748" i="81"/>
  <c r="AI749" i="81"/>
  <c r="AI750" i="81"/>
  <c r="AI751" i="81"/>
  <c r="AI752" i="81"/>
  <c r="AI753" i="81"/>
  <c r="AI754" i="81"/>
  <c r="AI755" i="81"/>
  <c r="AI756" i="81"/>
  <c r="AI757" i="81"/>
  <c r="AI758" i="81"/>
  <c r="AI759" i="81"/>
  <c r="AI760" i="81"/>
  <c r="AI761" i="81"/>
  <c r="AI762" i="81"/>
  <c r="AI763" i="81"/>
  <c r="AI764" i="81"/>
  <c r="AI765" i="81"/>
  <c r="AI766" i="81"/>
  <c r="AI767" i="81"/>
  <c r="AI768" i="81"/>
  <c r="AI769" i="81"/>
  <c r="AI770" i="81"/>
  <c r="AI771" i="81"/>
  <c r="AI772" i="81"/>
  <c r="AI5" i="81"/>
  <c r="K75" i="4" l="1"/>
  <c r="J75" i="4"/>
  <c r="F101" i="83" l="1"/>
  <c r="G101" i="83"/>
  <c r="H101" i="83"/>
  <c r="F102" i="83"/>
  <c r="G102" i="83"/>
  <c r="H102" i="83"/>
  <c r="F103" i="83"/>
  <c r="G103" i="83"/>
  <c r="H103" i="83"/>
  <c r="F104" i="83"/>
  <c r="G104" i="83"/>
  <c r="H104" i="83"/>
  <c r="F105" i="83"/>
  <c r="G105" i="83"/>
  <c r="H105" i="83"/>
  <c r="F106" i="83"/>
  <c r="G106" i="83"/>
  <c r="H106" i="83"/>
  <c r="F107" i="83"/>
  <c r="G107" i="83"/>
  <c r="H107" i="83"/>
  <c r="F108" i="83"/>
  <c r="G108" i="83"/>
  <c r="H108" i="83"/>
  <c r="F109" i="83"/>
  <c r="G109" i="83"/>
  <c r="H109" i="83"/>
  <c r="F110" i="83"/>
  <c r="G110" i="83"/>
  <c r="H110" i="83"/>
  <c r="F81" i="83"/>
  <c r="G81" i="83"/>
  <c r="H81" i="83"/>
  <c r="F82" i="83"/>
  <c r="G82" i="83"/>
  <c r="H82" i="83"/>
  <c r="F83" i="83"/>
  <c r="G83" i="83"/>
  <c r="H83" i="83"/>
  <c r="F84" i="83"/>
  <c r="G84" i="83"/>
  <c r="H84" i="83"/>
  <c r="F85" i="83"/>
  <c r="G85" i="83"/>
  <c r="H85" i="83"/>
  <c r="F86" i="83"/>
  <c r="G86" i="83"/>
  <c r="H86" i="83"/>
  <c r="F87" i="83"/>
  <c r="G87" i="83"/>
  <c r="H87" i="83"/>
  <c r="F88" i="83"/>
  <c r="G88" i="83"/>
  <c r="H88" i="83"/>
  <c r="F89" i="83"/>
  <c r="G89" i="83"/>
  <c r="H89" i="83"/>
  <c r="F90" i="83"/>
  <c r="G90" i="83"/>
  <c r="H90" i="83"/>
  <c r="F91" i="83"/>
  <c r="G91" i="83"/>
  <c r="H91" i="83"/>
  <c r="F92" i="83"/>
  <c r="G92" i="83"/>
  <c r="H92" i="83"/>
  <c r="F93" i="83"/>
  <c r="G93" i="83"/>
  <c r="H93" i="83"/>
  <c r="F94" i="83"/>
  <c r="G94" i="83"/>
  <c r="H94" i="83"/>
  <c r="F95" i="83"/>
  <c r="G95" i="83"/>
  <c r="H95" i="83"/>
  <c r="F96" i="83"/>
  <c r="G96" i="83"/>
  <c r="H96" i="83"/>
  <c r="F97" i="83"/>
  <c r="G97" i="83"/>
  <c r="H97" i="83"/>
  <c r="F98" i="83"/>
  <c r="G98" i="83"/>
  <c r="H98" i="83"/>
  <c r="F99" i="83"/>
  <c r="G99" i="83"/>
  <c r="H99" i="83"/>
  <c r="F100" i="83"/>
  <c r="G100" i="83"/>
  <c r="H100" i="83"/>
  <c r="A14" i="83" l="1"/>
  <c r="F18" i="88" l="1"/>
  <c r="G18" i="88"/>
  <c r="G184" i="4" s="1"/>
  <c r="H18" i="88"/>
  <c r="E18" i="88"/>
  <c r="F184" i="4" s="1"/>
  <c r="D188" i="4"/>
  <c r="C188" i="4"/>
  <c r="D187" i="4"/>
  <c r="C187" i="4"/>
  <c r="D186" i="4"/>
  <c r="C186" i="4"/>
  <c r="D185" i="4"/>
  <c r="C185" i="4"/>
  <c r="D184" i="4"/>
  <c r="C184" i="4"/>
  <c r="D183" i="4"/>
  <c r="C183" i="4"/>
  <c r="D182" i="4"/>
  <c r="C182" i="4"/>
  <c r="D181" i="4"/>
  <c r="C181" i="4"/>
  <c r="D180" i="4"/>
  <c r="C180" i="4"/>
  <c r="D179" i="4"/>
  <c r="C179" i="4"/>
  <c r="D178" i="4"/>
  <c r="C178" i="4"/>
  <c r="D176" i="4"/>
  <c r="C176" i="4"/>
  <c r="D175" i="4"/>
  <c r="C175" i="4"/>
  <c r="D174" i="4"/>
  <c r="C174" i="4"/>
  <c r="D173" i="4"/>
  <c r="C173" i="4"/>
  <c r="D172" i="4"/>
  <c r="C172" i="4"/>
  <c r="D170" i="4"/>
  <c r="C170" i="4"/>
  <c r="D169" i="4"/>
  <c r="C169" i="4"/>
  <c r="G188" i="4"/>
  <c r="G187" i="4"/>
  <c r="G186" i="4"/>
  <c r="G185" i="4"/>
  <c r="G183" i="4"/>
  <c r="G182" i="4"/>
  <c r="G179" i="4"/>
  <c r="G176" i="4"/>
  <c r="G175" i="4"/>
  <c r="G174" i="4"/>
  <c r="G172" i="4"/>
  <c r="G170" i="4"/>
  <c r="G169" i="4"/>
  <c r="G168" i="4"/>
  <c r="C168" i="4"/>
  <c r="D168" i="4"/>
  <c r="H4" i="88"/>
  <c r="G4" i="88"/>
  <c r="G173" i="4" s="1"/>
  <c r="F4" i="88"/>
  <c r="E4" i="88"/>
  <c r="F173" i="4" s="1"/>
  <c r="H10" i="88"/>
  <c r="G10" i="88"/>
  <c r="G178" i="4" s="1"/>
  <c r="F10" i="88"/>
  <c r="E10" i="88"/>
  <c r="F178" i="4" s="1"/>
  <c r="F12" i="88"/>
  <c r="G12" i="88"/>
  <c r="G180" i="4" s="1"/>
  <c r="H12" i="88"/>
  <c r="F13" i="88"/>
  <c r="G13" i="88"/>
  <c r="G181" i="4" s="1"/>
  <c r="H13" i="88"/>
  <c r="E13" i="88"/>
  <c r="F181" i="4" s="1"/>
  <c r="E12" i="88"/>
  <c r="F180" i="4" s="1"/>
  <c r="F169" i="4"/>
  <c r="F170" i="4"/>
  <c r="F172" i="4"/>
  <c r="F174" i="4"/>
  <c r="F175" i="4"/>
  <c r="F176" i="4"/>
  <c r="F179" i="4"/>
  <c r="F182" i="4"/>
  <c r="F183" i="4"/>
  <c r="F185" i="4"/>
  <c r="F186" i="4"/>
  <c r="F187" i="4"/>
  <c r="F188" i="4"/>
  <c r="F168" i="4"/>
  <c r="D255" i="91"/>
  <c r="D256" i="91"/>
  <c r="D257" i="91"/>
  <c r="D258" i="91"/>
  <c r="D259" i="91"/>
  <c r="D260" i="91"/>
  <c r="D261" i="91"/>
  <c r="D262" i="91"/>
  <c r="D263" i="91"/>
  <c r="D264" i="91"/>
  <c r="D265" i="91"/>
  <c r="D266" i="91"/>
  <c r="D267" i="91"/>
  <c r="D268" i="91"/>
  <c r="D269" i="91"/>
  <c r="D270" i="91"/>
  <c r="D271" i="91"/>
  <c r="D272" i="91"/>
  <c r="D273" i="91"/>
  <c r="D274" i="91"/>
  <c r="D275" i="91"/>
  <c r="D276" i="91"/>
  <c r="D277" i="91"/>
  <c r="D278" i="91"/>
  <c r="D279" i="91"/>
  <c r="D280" i="91"/>
  <c r="D281" i="91"/>
  <c r="D282" i="91"/>
  <c r="D283" i="91"/>
  <c r="D284" i="91"/>
  <c r="D285" i="91"/>
  <c r="D286" i="91"/>
  <c r="D287" i="91"/>
  <c r="D288" i="91"/>
  <c r="D289" i="91"/>
  <c r="D290" i="91"/>
  <c r="H169" i="4" l="1" a="1"/>
  <c r="H169" i="4" s="1"/>
  <c r="I169" i="4" s="1"/>
  <c r="H170" i="4" a="1"/>
  <c r="H170" i="4" s="1"/>
  <c r="J170" i="4" s="1"/>
  <c r="H172" i="4" a="1"/>
  <c r="H172" i="4" s="1"/>
  <c r="I172" i="4" s="1"/>
  <c r="H173" i="4" a="1"/>
  <c r="H173" i="4" s="1"/>
  <c r="I173" i="4" s="1"/>
  <c r="H174" i="4" a="1"/>
  <c r="H174" i="4" s="1"/>
  <c r="I174" i="4" s="1"/>
  <c r="H175" i="4" a="1"/>
  <c r="H175" i="4" s="1"/>
  <c r="I175" i="4" s="1"/>
  <c r="H176" i="4" a="1"/>
  <c r="H176" i="4" s="1"/>
  <c r="I176" i="4" s="1"/>
  <c r="H178" i="4" a="1"/>
  <c r="H178" i="4" s="1"/>
  <c r="I178" i="4" s="1"/>
  <c r="H180" i="4" a="1"/>
  <c r="H180" i="4" s="1"/>
  <c r="I180" i="4" s="1"/>
  <c r="H182" i="4" a="1"/>
  <c r="H182" i="4" s="1"/>
  <c r="I182" i="4" s="1"/>
  <c r="H184" i="4" a="1"/>
  <c r="H184" i="4" s="1"/>
  <c r="I184" i="4" s="1"/>
  <c r="H186" i="4" a="1"/>
  <c r="H186" i="4" s="1"/>
  <c r="I186" i="4" s="1"/>
  <c r="H168" i="4" a="1"/>
  <c r="H168" i="4" s="1"/>
  <c r="I168" i="4" s="1"/>
  <c r="H188" i="4" a="1"/>
  <c r="H188" i="4" s="1"/>
  <c r="I188" i="4" s="1"/>
  <c r="H179" i="4" a="1"/>
  <c r="H179" i="4" s="1"/>
  <c r="I179" i="4" s="1"/>
  <c r="H181" i="4" a="1"/>
  <c r="H181" i="4" s="1"/>
  <c r="I181" i="4" s="1"/>
  <c r="H183" i="4" a="1"/>
  <c r="H183" i="4" s="1"/>
  <c r="J183" i="4" s="1"/>
  <c r="H185" i="4" a="1"/>
  <c r="H185" i="4" s="1"/>
  <c r="I185" i="4" s="1"/>
  <c r="H187" i="4" a="1"/>
  <c r="H187" i="4" s="1"/>
  <c r="J187" i="4" s="1"/>
  <c r="J169" i="4" l="1"/>
  <c r="J168" i="4"/>
  <c r="J176" i="4"/>
  <c r="J174" i="4"/>
  <c r="J186" i="4"/>
  <c r="J182" i="4"/>
  <c r="J178" i="4"/>
  <c r="J184" i="4"/>
  <c r="J180" i="4"/>
  <c r="J172" i="4"/>
  <c r="J188" i="4"/>
  <c r="J185" i="4"/>
  <c r="J181" i="4"/>
  <c r="J173" i="4"/>
  <c r="I170" i="4"/>
  <c r="I183" i="4"/>
  <c r="I187" i="4"/>
  <c r="J179" i="4"/>
  <c r="J175" i="4"/>
  <c r="BJ6" i="81" l="1"/>
  <c r="BJ7" i="81"/>
  <c r="BJ8" i="81"/>
  <c r="BJ9" i="81"/>
  <c r="BJ10" i="81"/>
  <c r="BJ11" i="81"/>
  <c r="BJ12" i="81"/>
  <c r="BJ13" i="81"/>
  <c r="BJ14" i="81"/>
  <c r="BJ15" i="81"/>
  <c r="BJ16" i="81"/>
  <c r="BJ17" i="81"/>
  <c r="BJ18" i="81"/>
  <c r="BJ19" i="81"/>
  <c r="BJ20" i="81"/>
  <c r="BJ21" i="81"/>
  <c r="BJ22" i="81"/>
  <c r="BJ23" i="81"/>
  <c r="BJ24" i="81"/>
  <c r="BJ25" i="81"/>
  <c r="BJ26" i="81"/>
  <c r="BJ27" i="81"/>
  <c r="BJ28" i="81"/>
  <c r="BJ29" i="81"/>
  <c r="BJ30" i="81"/>
  <c r="BJ31" i="81"/>
  <c r="BJ32" i="81"/>
  <c r="BJ33" i="81"/>
  <c r="BJ34" i="81"/>
  <c r="BJ35" i="81"/>
  <c r="BJ36" i="81"/>
  <c r="BJ37" i="81"/>
  <c r="BJ38" i="81"/>
  <c r="BJ39" i="81"/>
  <c r="BJ40" i="81"/>
  <c r="BJ41" i="81"/>
  <c r="BJ42" i="81"/>
  <c r="BJ43" i="81"/>
  <c r="BJ44" i="81"/>
  <c r="BJ45" i="81"/>
  <c r="BJ46" i="81"/>
  <c r="BJ47" i="81"/>
  <c r="BJ48" i="81"/>
  <c r="BJ49" i="81"/>
  <c r="BJ50" i="81"/>
  <c r="BJ51" i="81"/>
  <c r="BJ52" i="81"/>
  <c r="BJ53" i="81"/>
  <c r="BJ54" i="81"/>
  <c r="BJ55" i="81"/>
  <c r="BJ56" i="81"/>
  <c r="BJ57" i="81"/>
  <c r="BJ58" i="81"/>
  <c r="BJ59" i="81"/>
  <c r="BJ60" i="81"/>
  <c r="BJ61" i="81"/>
  <c r="BJ62" i="81"/>
  <c r="BJ63" i="81"/>
  <c r="BJ64" i="81"/>
  <c r="BJ65" i="81"/>
  <c r="BJ66" i="81"/>
  <c r="BJ67" i="81"/>
  <c r="BJ68" i="81"/>
  <c r="BJ69" i="81"/>
  <c r="BJ70" i="81"/>
  <c r="BJ71" i="81"/>
  <c r="BJ72" i="81"/>
  <c r="BJ73" i="81"/>
  <c r="BJ74" i="81"/>
  <c r="BJ75" i="81"/>
  <c r="BJ76" i="81"/>
  <c r="BJ77" i="81"/>
  <c r="BJ78" i="81"/>
  <c r="BJ79" i="81"/>
  <c r="BJ80" i="81"/>
  <c r="BJ81" i="81"/>
  <c r="BJ82" i="81"/>
  <c r="BJ83" i="81"/>
  <c r="BJ84" i="81"/>
  <c r="BJ85" i="81"/>
  <c r="BJ86" i="81"/>
  <c r="BJ87" i="81"/>
  <c r="BJ88" i="81"/>
  <c r="BJ89" i="81"/>
  <c r="BJ90" i="81"/>
  <c r="BJ91" i="81"/>
  <c r="BJ92" i="81"/>
  <c r="BJ93" i="81"/>
  <c r="BJ94" i="81"/>
  <c r="BJ95" i="81"/>
  <c r="BJ96" i="81"/>
  <c r="BJ97" i="81"/>
  <c r="BJ98" i="81"/>
  <c r="BJ99" i="81"/>
  <c r="BJ100" i="81"/>
  <c r="BJ101" i="81"/>
  <c r="BJ102" i="81"/>
  <c r="BJ103" i="81"/>
  <c r="BJ104" i="81"/>
  <c r="BJ105" i="81"/>
  <c r="BJ106" i="81"/>
  <c r="BJ107" i="81"/>
  <c r="BJ108" i="81"/>
  <c r="BJ109" i="81"/>
  <c r="BJ110" i="81"/>
  <c r="BJ111" i="81"/>
  <c r="BJ112" i="81"/>
  <c r="BJ113" i="81"/>
  <c r="BJ114" i="81"/>
  <c r="BJ115" i="81"/>
  <c r="BJ116" i="81"/>
  <c r="BJ117" i="81"/>
  <c r="BJ118" i="81"/>
  <c r="BJ119" i="81"/>
  <c r="BJ120" i="81"/>
  <c r="BJ121" i="81"/>
  <c r="BJ122" i="81"/>
  <c r="BJ123" i="81"/>
  <c r="BJ124" i="81"/>
  <c r="BJ125" i="81"/>
  <c r="BJ126" i="81"/>
  <c r="BJ127" i="81"/>
  <c r="BJ128" i="81"/>
  <c r="BJ129" i="81"/>
  <c r="BJ130" i="81"/>
  <c r="BJ131" i="81"/>
  <c r="BJ132" i="81"/>
  <c r="BJ133" i="81"/>
  <c r="BJ134" i="81"/>
  <c r="BJ135" i="81"/>
  <c r="BJ136" i="81"/>
  <c r="BJ137" i="81"/>
  <c r="BJ138" i="81"/>
  <c r="BJ139" i="81"/>
  <c r="BJ140" i="81"/>
  <c r="BJ141" i="81"/>
  <c r="BJ142" i="81"/>
  <c r="BJ143" i="81"/>
  <c r="BJ144" i="81"/>
  <c r="BJ145" i="81"/>
  <c r="BJ146" i="81"/>
  <c r="BJ147" i="81"/>
  <c r="BJ148" i="81"/>
  <c r="BJ149" i="81"/>
  <c r="BJ150" i="81"/>
  <c r="BJ151" i="81"/>
  <c r="BJ152" i="81"/>
  <c r="BJ153" i="81"/>
  <c r="BJ154" i="81"/>
  <c r="BJ155" i="81"/>
  <c r="BJ156" i="81"/>
  <c r="BJ157" i="81"/>
  <c r="BJ158" i="81"/>
  <c r="BJ159" i="81"/>
  <c r="BJ160" i="81"/>
  <c r="BJ161" i="81"/>
  <c r="BJ162" i="81"/>
  <c r="BJ163" i="81"/>
  <c r="BJ164" i="81"/>
  <c r="BJ165" i="81"/>
  <c r="BJ166" i="81"/>
  <c r="BJ167" i="81"/>
  <c r="BJ168" i="81"/>
  <c r="BJ169" i="81"/>
  <c r="BJ170" i="81"/>
  <c r="BJ171" i="81"/>
  <c r="BJ172" i="81"/>
  <c r="BJ173" i="81"/>
  <c r="BJ174" i="81"/>
  <c r="BJ175" i="81"/>
  <c r="BJ176" i="81"/>
  <c r="BJ177" i="81"/>
  <c r="BJ178" i="81"/>
  <c r="BJ179" i="81"/>
  <c r="BJ180" i="81"/>
  <c r="BJ181" i="81"/>
  <c r="BJ182" i="81"/>
  <c r="BJ183" i="81"/>
  <c r="BJ184" i="81"/>
  <c r="BJ185" i="81"/>
  <c r="BJ186" i="81"/>
  <c r="BJ187" i="81"/>
  <c r="BJ188" i="81"/>
  <c r="BJ189" i="81"/>
  <c r="BJ190" i="81"/>
  <c r="BJ191" i="81"/>
  <c r="BJ192" i="81"/>
  <c r="BJ193" i="81"/>
  <c r="BJ194" i="81"/>
  <c r="BJ195" i="81"/>
  <c r="BJ196" i="81"/>
  <c r="BJ197" i="81"/>
  <c r="BJ198" i="81"/>
  <c r="BJ199" i="81"/>
  <c r="BJ200" i="81"/>
  <c r="BJ201" i="81"/>
  <c r="BJ202" i="81"/>
  <c r="BJ203" i="81"/>
  <c r="BJ204" i="81"/>
  <c r="BJ205" i="81"/>
  <c r="BJ206" i="81"/>
  <c r="BJ207" i="81"/>
  <c r="BJ208" i="81"/>
  <c r="BJ209" i="81"/>
  <c r="BJ210" i="81"/>
  <c r="BJ211" i="81"/>
  <c r="BJ212" i="81"/>
  <c r="BJ213" i="81"/>
  <c r="BJ214" i="81"/>
  <c r="BJ215" i="81"/>
  <c r="BJ216" i="81"/>
  <c r="BJ217" i="81"/>
  <c r="BJ218" i="81"/>
  <c r="BJ219" i="81"/>
  <c r="BJ220" i="81"/>
  <c r="BJ221" i="81"/>
  <c r="BJ222" i="81"/>
  <c r="BJ223" i="81"/>
  <c r="BJ224" i="81"/>
  <c r="BJ225" i="81"/>
  <c r="BJ226" i="81"/>
  <c r="BJ227" i="81"/>
  <c r="BJ228" i="81"/>
  <c r="BJ229" i="81"/>
  <c r="BJ230" i="81"/>
  <c r="BJ231" i="81"/>
  <c r="BJ232" i="81"/>
  <c r="BJ233" i="81"/>
  <c r="BJ234" i="81"/>
  <c r="BJ235" i="81"/>
  <c r="BJ236" i="81"/>
  <c r="BJ237" i="81"/>
  <c r="BJ238" i="81"/>
  <c r="BJ239" i="81"/>
  <c r="BJ240" i="81"/>
  <c r="BJ241" i="81"/>
  <c r="BJ242" i="81"/>
  <c r="BJ243" i="81"/>
  <c r="BJ244" i="81"/>
  <c r="BJ245" i="81"/>
  <c r="BJ246" i="81"/>
  <c r="BJ247" i="81"/>
  <c r="BJ248" i="81"/>
  <c r="BJ249" i="81"/>
  <c r="BJ250" i="81"/>
  <c r="BJ251" i="81"/>
  <c r="BJ252" i="81"/>
  <c r="BJ253" i="81"/>
  <c r="BJ254" i="81"/>
  <c r="BJ255" i="81"/>
  <c r="BJ256" i="81"/>
  <c r="BJ257" i="81"/>
  <c r="BJ258" i="81"/>
  <c r="BJ259" i="81"/>
  <c r="BJ260" i="81"/>
  <c r="BJ261" i="81"/>
  <c r="BJ262" i="81"/>
  <c r="BJ263" i="81"/>
  <c r="BJ264" i="81"/>
  <c r="BJ265" i="81"/>
  <c r="BJ266" i="81"/>
  <c r="BJ267" i="81"/>
  <c r="BJ268" i="81"/>
  <c r="BJ269" i="81"/>
  <c r="BJ270" i="81"/>
  <c r="BJ271" i="81"/>
  <c r="BJ272" i="81"/>
  <c r="BJ273" i="81"/>
  <c r="BJ274" i="81"/>
  <c r="BJ275" i="81"/>
  <c r="BJ276" i="81"/>
  <c r="BJ277" i="81"/>
  <c r="BJ278" i="81"/>
  <c r="BJ279" i="81"/>
  <c r="BJ280" i="81"/>
  <c r="BJ281" i="81"/>
  <c r="BJ282" i="81"/>
  <c r="BJ283" i="81"/>
  <c r="BJ284" i="81"/>
  <c r="BJ285" i="81"/>
  <c r="BJ286" i="81"/>
  <c r="BJ287" i="81"/>
  <c r="BJ288" i="81"/>
  <c r="BJ289" i="81"/>
  <c r="BJ290" i="81"/>
  <c r="BJ291" i="81"/>
  <c r="BJ292" i="81"/>
  <c r="BJ293" i="81"/>
  <c r="BJ294" i="81"/>
  <c r="BJ295" i="81"/>
  <c r="BJ296" i="81"/>
  <c r="BJ297" i="81"/>
  <c r="BJ298" i="81"/>
  <c r="BJ299" i="81"/>
  <c r="BJ300" i="81"/>
  <c r="BJ301" i="81"/>
  <c r="BJ302" i="81"/>
  <c r="BJ303" i="81"/>
  <c r="BJ304" i="81"/>
  <c r="BJ305" i="81"/>
  <c r="BJ306" i="81"/>
  <c r="BJ307" i="81"/>
  <c r="BJ308" i="81"/>
  <c r="BJ309" i="81"/>
  <c r="BJ310" i="81"/>
  <c r="BJ311" i="81"/>
  <c r="BJ312" i="81"/>
  <c r="BJ313" i="81"/>
  <c r="BJ314" i="81"/>
  <c r="BJ315" i="81"/>
  <c r="BJ316" i="81"/>
  <c r="BJ317" i="81"/>
  <c r="BJ318" i="81"/>
  <c r="BJ319" i="81"/>
  <c r="BJ320" i="81"/>
  <c r="BJ321" i="81"/>
  <c r="BJ322" i="81"/>
  <c r="BJ323" i="81"/>
  <c r="BJ324" i="81"/>
  <c r="BJ325" i="81"/>
  <c r="BJ326" i="81"/>
  <c r="BJ327" i="81"/>
  <c r="BJ328" i="81"/>
  <c r="BJ329" i="81"/>
  <c r="BJ330" i="81"/>
  <c r="BJ331" i="81"/>
  <c r="BJ332" i="81"/>
  <c r="BJ333" i="81"/>
  <c r="BJ334" i="81"/>
  <c r="BJ335" i="81"/>
  <c r="BJ336" i="81"/>
  <c r="BJ337" i="81"/>
  <c r="BJ338" i="81"/>
  <c r="BJ339" i="81"/>
  <c r="BJ340" i="81"/>
  <c r="BJ341" i="81"/>
  <c r="BJ342" i="81"/>
  <c r="BJ343" i="81"/>
  <c r="BJ344" i="81"/>
  <c r="BJ345" i="81"/>
  <c r="BJ346" i="81"/>
  <c r="BJ347" i="81"/>
  <c r="BJ348" i="81"/>
  <c r="BJ349" i="81"/>
  <c r="BJ350" i="81"/>
  <c r="BJ351" i="81"/>
  <c r="BJ352" i="81"/>
  <c r="BJ353" i="81"/>
  <c r="BJ354" i="81"/>
  <c r="BJ355" i="81"/>
  <c r="BJ356" i="81"/>
  <c r="BJ357" i="81"/>
  <c r="BJ358" i="81"/>
  <c r="BJ359" i="81"/>
  <c r="BJ360" i="81"/>
  <c r="BJ361" i="81"/>
  <c r="BJ362" i="81"/>
  <c r="BJ363" i="81"/>
  <c r="BJ364" i="81"/>
  <c r="BJ365" i="81"/>
  <c r="BJ366" i="81"/>
  <c r="BJ367" i="81"/>
  <c r="BJ368" i="81"/>
  <c r="BJ369" i="81"/>
  <c r="BJ370" i="81"/>
  <c r="BJ371" i="81"/>
  <c r="BJ372" i="81"/>
  <c r="BJ373" i="81"/>
  <c r="BJ374" i="81"/>
  <c r="BJ375" i="81"/>
  <c r="BJ376" i="81"/>
  <c r="BJ377" i="81"/>
  <c r="BJ378" i="81"/>
  <c r="BJ379" i="81"/>
  <c r="BJ380" i="81"/>
  <c r="BJ381" i="81"/>
  <c r="BJ382" i="81"/>
  <c r="BJ383" i="81"/>
  <c r="BJ384" i="81"/>
  <c r="BJ385" i="81"/>
  <c r="BJ386" i="81"/>
  <c r="BJ387" i="81"/>
  <c r="BJ388" i="81"/>
  <c r="BJ389" i="81"/>
  <c r="BJ390" i="81"/>
  <c r="BJ391" i="81"/>
  <c r="BJ392" i="81"/>
  <c r="BJ393" i="81"/>
  <c r="BJ394" i="81"/>
  <c r="BJ395" i="81"/>
  <c r="BJ396" i="81"/>
  <c r="BJ397" i="81"/>
  <c r="BJ398" i="81"/>
  <c r="BJ399" i="81"/>
  <c r="BJ400" i="81"/>
  <c r="BJ401" i="81"/>
  <c r="BJ402" i="81"/>
  <c r="BJ403" i="81"/>
  <c r="BJ404" i="81"/>
  <c r="BJ405" i="81"/>
  <c r="BJ406" i="81"/>
  <c r="BJ407" i="81"/>
  <c r="BJ408" i="81"/>
  <c r="BJ409" i="81"/>
  <c r="BJ410" i="81"/>
  <c r="BJ411" i="81"/>
  <c r="BJ412" i="81"/>
  <c r="BJ413" i="81"/>
  <c r="BJ414" i="81"/>
  <c r="BJ415" i="81"/>
  <c r="BJ416" i="81"/>
  <c r="BJ417" i="81"/>
  <c r="BJ418" i="81"/>
  <c r="BJ419" i="81"/>
  <c r="BJ420" i="81"/>
  <c r="BJ421" i="81"/>
  <c r="BJ422" i="81"/>
  <c r="BJ423" i="81"/>
  <c r="BJ424" i="81"/>
  <c r="BJ425" i="81"/>
  <c r="BJ426" i="81"/>
  <c r="BJ427" i="81"/>
  <c r="BJ428" i="81"/>
  <c r="BJ429" i="81"/>
  <c r="BJ430" i="81"/>
  <c r="BJ431" i="81"/>
  <c r="BJ432" i="81"/>
  <c r="BJ433" i="81"/>
  <c r="BJ434" i="81"/>
  <c r="BJ435" i="81"/>
  <c r="BJ436" i="81"/>
  <c r="BJ437" i="81"/>
  <c r="BJ438" i="81"/>
  <c r="BJ439" i="81"/>
  <c r="BJ440" i="81"/>
  <c r="BJ441" i="81"/>
  <c r="BJ442" i="81"/>
  <c r="BJ443" i="81"/>
  <c r="BJ444" i="81"/>
  <c r="BJ445" i="81"/>
  <c r="BJ446" i="81"/>
  <c r="BJ447" i="81"/>
  <c r="BJ448" i="81"/>
  <c r="BJ449" i="81"/>
  <c r="BJ450" i="81"/>
  <c r="BJ451" i="81"/>
  <c r="BJ452" i="81"/>
  <c r="BJ453" i="81"/>
  <c r="BJ454" i="81"/>
  <c r="BJ455" i="81"/>
  <c r="BJ456" i="81"/>
  <c r="BJ457" i="81"/>
  <c r="BJ458" i="81"/>
  <c r="BJ459" i="81"/>
  <c r="BJ460" i="81"/>
  <c r="BJ461" i="81"/>
  <c r="BJ462" i="81"/>
  <c r="BJ463" i="81"/>
  <c r="BJ464" i="81"/>
  <c r="BJ465" i="81"/>
  <c r="BJ466" i="81"/>
  <c r="BJ467" i="81"/>
  <c r="BJ468" i="81"/>
  <c r="BJ469" i="81"/>
  <c r="BJ470" i="81"/>
  <c r="BJ471" i="81"/>
  <c r="BJ472" i="81"/>
  <c r="BJ473" i="81"/>
  <c r="BJ474" i="81"/>
  <c r="BJ475" i="81"/>
  <c r="BJ476" i="81"/>
  <c r="BJ477" i="81"/>
  <c r="BJ478" i="81"/>
  <c r="BJ479" i="81"/>
  <c r="BJ480" i="81"/>
  <c r="BJ481" i="81"/>
  <c r="BJ482" i="81"/>
  <c r="BJ483" i="81"/>
  <c r="BJ484" i="81"/>
  <c r="BJ485" i="81"/>
  <c r="BJ486" i="81"/>
  <c r="BJ487" i="81"/>
  <c r="BJ488" i="81"/>
  <c r="BJ489" i="81"/>
  <c r="BJ490" i="81"/>
  <c r="BJ491" i="81"/>
  <c r="BJ492" i="81"/>
  <c r="BJ493" i="81"/>
  <c r="BJ494" i="81"/>
  <c r="BJ495" i="81"/>
  <c r="BJ496" i="81"/>
  <c r="BJ497" i="81"/>
  <c r="BJ498" i="81"/>
  <c r="BJ499" i="81"/>
  <c r="BJ500" i="81"/>
  <c r="BJ501" i="81"/>
  <c r="BJ502" i="81"/>
  <c r="BJ503" i="81"/>
  <c r="BJ504" i="81"/>
  <c r="BJ505" i="81"/>
  <c r="BJ506" i="81"/>
  <c r="BJ507" i="81"/>
  <c r="BJ508" i="81"/>
  <c r="BJ509" i="81"/>
  <c r="BJ510" i="81"/>
  <c r="BJ511" i="81"/>
  <c r="BJ512" i="81"/>
  <c r="BJ513" i="81"/>
  <c r="BJ514" i="81"/>
  <c r="BJ515" i="81"/>
  <c r="BJ516" i="81"/>
  <c r="BJ517" i="81"/>
  <c r="BJ518" i="81"/>
  <c r="BJ519" i="81"/>
  <c r="BJ520" i="81"/>
  <c r="BJ521" i="81"/>
  <c r="BJ522" i="81"/>
  <c r="BJ523" i="81"/>
  <c r="BJ524" i="81"/>
  <c r="BJ525" i="81"/>
  <c r="BJ526" i="81"/>
  <c r="BJ527" i="81"/>
  <c r="BJ528" i="81"/>
  <c r="BJ529" i="81"/>
  <c r="BJ530" i="81"/>
  <c r="BJ531" i="81"/>
  <c r="BJ532" i="81"/>
  <c r="BJ533" i="81"/>
  <c r="BJ534" i="81"/>
  <c r="BJ535" i="81"/>
  <c r="BJ536" i="81"/>
  <c r="BJ537" i="81"/>
  <c r="BJ538" i="81"/>
  <c r="BJ539" i="81"/>
  <c r="BJ540" i="81"/>
  <c r="BJ541" i="81"/>
  <c r="BJ542" i="81"/>
  <c r="BJ543" i="81"/>
  <c r="BJ544" i="81"/>
  <c r="BJ545" i="81"/>
  <c r="BJ546" i="81"/>
  <c r="BJ547" i="81"/>
  <c r="BJ548" i="81"/>
  <c r="BJ549" i="81"/>
  <c r="BJ550" i="81"/>
  <c r="BJ551" i="81"/>
  <c r="BJ552" i="81"/>
  <c r="BJ553" i="81"/>
  <c r="BJ554" i="81"/>
  <c r="BJ555" i="81"/>
  <c r="BJ556" i="81"/>
  <c r="BJ557" i="81"/>
  <c r="BJ558" i="81"/>
  <c r="BJ559" i="81"/>
  <c r="BJ560" i="81"/>
  <c r="BJ561" i="81"/>
  <c r="BJ562" i="81"/>
  <c r="BJ563" i="81"/>
  <c r="BJ564" i="81"/>
  <c r="BJ565" i="81"/>
  <c r="BJ566" i="81"/>
  <c r="BJ567" i="81"/>
  <c r="BJ568" i="81"/>
  <c r="BJ569" i="81"/>
  <c r="BJ570" i="81"/>
  <c r="BJ571" i="81"/>
  <c r="BJ572" i="81"/>
  <c r="BJ573" i="81"/>
  <c r="BJ574" i="81"/>
  <c r="BJ575" i="81"/>
  <c r="BJ576" i="81"/>
  <c r="BJ577" i="81"/>
  <c r="BJ578" i="81"/>
  <c r="BJ579" i="81"/>
  <c r="BJ580" i="81"/>
  <c r="BJ581" i="81"/>
  <c r="BJ582" i="81"/>
  <c r="BJ583" i="81"/>
  <c r="BJ584" i="81"/>
  <c r="BJ585" i="81"/>
  <c r="BJ586" i="81"/>
  <c r="BJ587" i="81"/>
  <c r="BJ588" i="81"/>
  <c r="BJ589" i="81"/>
  <c r="BJ590" i="81"/>
  <c r="BJ591" i="81"/>
  <c r="BJ592" i="81"/>
  <c r="BJ593" i="81"/>
  <c r="BJ594" i="81"/>
  <c r="BJ595" i="81"/>
  <c r="BJ596" i="81"/>
  <c r="BJ597" i="81"/>
  <c r="BJ598" i="81"/>
  <c r="BJ599" i="81"/>
  <c r="BJ600" i="81"/>
  <c r="BJ601" i="81"/>
  <c r="BJ602" i="81"/>
  <c r="BJ603" i="81"/>
  <c r="BJ604" i="81"/>
  <c r="BJ605" i="81"/>
  <c r="BJ606" i="81"/>
  <c r="BJ607" i="81"/>
  <c r="BJ608" i="81"/>
  <c r="BJ609" i="81"/>
  <c r="BJ610" i="81"/>
  <c r="BJ611" i="81"/>
  <c r="BJ612" i="81"/>
  <c r="BJ613" i="81"/>
  <c r="BJ614" i="81"/>
  <c r="BJ615" i="81"/>
  <c r="BJ616" i="81"/>
  <c r="BJ617" i="81"/>
  <c r="BJ618" i="81"/>
  <c r="BJ619" i="81"/>
  <c r="BJ620" i="81"/>
  <c r="BJ621" i="81"/>
  <c r="BJ622" i="81"/>
  <c r="BJ623" i="81"/>
  <c r="BJ624" i="81"/>
  <c r="BJ625" i="81"/>
  <c r="BJ626" i="81"/>
  <c r="BJ627" i="81"/>
  <c r="BJ628" i="81"/>
  <c r="BJ629" i="81"/>
  <c r="BJ630" i="81"/>
  <c r="BJ631" i="81"/>
  <c r="BJ632" i="81"/>
  <c r="BJ633" i="81"/>
  <c r="BJ634" i="81"/>
  <c r="BJ635" i="81"/>
  <c r="BJ636" i="81"/>
  <c r="BJ637" i="81"/>
  <c r="BJ638" i="81"/>
  <c r="BJ639" i="81"/>
  <c r="BJ640" i="81"/>
  <c r="BJ641" i="81"/>
  <c r="BJ642" i="81"/>
  <c r="BJ643" i="81"/>
  <c r="BJ644" i="81"/>
  <c r="BJ645" i="81"/>
  <c r="BJ646" i="81"/>
  <c r="BJ647" i="81"/>
  <c r="BJ648" i="81"/>
  <c r="BJ649" i="81"/>
  <c r="BJ650" i="81"/>
  <c r="BJ651" i="81"/>
  <c r="BJ652" i="81"/>
  <c r="BJ653" i="81"/>
  <c r="BJ654" i="81"/>
  <c r="BJ655" i="81"/>
  <c r="BJ656" i="81"/>
  <c r="BJ657" i="81"/>
  <c r="BJ658" i="81"/>
  <c r="BJ659" i="81"/>
  <c r="BJ660" i="81"/>
  <c r="BJ661" i="81"/>
  <c r="BJ662" i="81"/>
  <c r="BJ663" i="81"/>
  <c r="BJ664" i="81"/>
  <c r="BJ665" i="81"/>
  <c r="BJ666" i="81"/>
  <c r="BJ667" i="81"/>
  <c r="BJ668" i="81"/>
  <c r="BJ669" i="81"/>
  <c r="BJ670" i="81"/>
  <c r="BJ671" i="81"/>
  <c r="BJ672" i="81"/>
  <c r="BJ673" i="81"/>
  <c r="BJ674" i="81"/>
  <c r="BJ675" i="81"/>
  <c r="BJ676" i="81"/>
  <c r="BJ677" i="81"/>
  <c r="BJ678" i="81"/>
  <c r="BJ679" i="81"/>
  <c r="BJ680" i="81"/>
  <c r="BJ681" i="81"/>
  <c r="BJ682" i="81"/>
  <c r="BJ683" i="81"/>
  <c r="BJ684" i="81"/>
  <c r="BJ685" i="81"/>
  <c r="BJ686" i="81"/>
  <c r="BJ687" i="81"/>
  <c r="BJ688" i="81"/>
  <c r="BJ689" i="81"/>
  <c r="BJ690" i="81"/>
  <c r="BJ691" i="81"/>
  <c r="BJ692" i="81"/>
  <c r="BJ693" i="81"/>
  <c r="BJ694" i="81"/>
  <c r="BJ695" i="81"/>
  <c r="BJ696" i="81"/>
  <c r="BJ697" i="81"/>
  <c r="BJ698" i="81"/>
  <c r="BJ699" i="81"/>
  <c r="BJ700" i="81"/>
  <c r="BJ701" i="81"/>
  <c r="BJ702" i="81"/>
  <c r="BJ703" i="81"/>
  <c r="BJ704" i="81"/>
  <c r="BJ705" i="81"/>
  <c r="BJ706" i="81"/>
  <c r="BJ707" i="81"/>
  <c r="BJ708" i="81"/>
  <c r="BJ709" i="81"/>
  <c r="BJ710" i="81"/>
  <c r="BJ711" i="81"/>
  <c r="BJ712" i="81"/>
  <c r="BJ713" i="81"/>
  <c r="BJ714" i="81"/>
  <c r="BJ715" i="81"/>
  <c r="BJ716" i="81"/>
  <c r="BJ717" i="81"/>
  <c r="BJ718" i="81"/>
  <c r="BJ719" i="81"/>
  <c r="BJ720" i="81"/>
  <c r="BJ721" i="81"/>
  <c r="BJ722" i="81"/>
  <c r="BJ723" i="81"/>
  <c r="BJ724" i="81"/>
  <c r="BJ725" i="81"/>
  <c r="BJ726" i="81"/>
  <c r="BJ727" i="81"/>
  <c r="BJ728" i="81"/>
  <c r="BJ729" i="81"/>
  <c r="BJ730" i="81"/>
  <c r="BJ731" i="81"/>
  <c r="BJ732" i="81"/>
  <c r="BJ733" i="81"/>
  <c r="BJ734" i="81"/>
  <c r="BJ735" i="81"/>
  <c r="BJ736" i="81"/>
  <c r="BJ737" i="81"/>
  <c r="BJ738" i="81"/>
  <c r="BJ739" i="81"/>
  <c r="BJ740" i="81"/>
  <c r="BJ741" i="81"/>
  <c r="BJ742" i="81"/>
  <c r="BJ743" i="81"/>
  <c r="BJ744" i="81"/>
  <c r="BJ745" i="81"/>
  <c r="BJ746" i="81"/>
  <c r="BJ747" i="81"/>
  <c r="BJ748" i="81"/>
  <c r="BJ749" i="81"/>
  <c r="BJ750" i="81"/>
  <c r="BJ751" i="81"/>
  <c r="BJ752" i="81"/>
  <c r="BJ753" i="81"/>
  <c r="BJ754" i="81"/>
  <c r="BJ755" i="81"/>
  <c r="BJ756" i="81"/>
  <c r="BJ757" i="81"/>
  <c r="BJ758" i="81"/>
  <c r="BJ759" i="81"/>
  <c r="BJ760" i="81"/>
  <c r="BJ761" i="81"/>
  <c r="BJ762" i="81"/>
  <c r="BJ763" i="81"/>
  <c r="BJ764" i="81"/>
  <c r="BJ765" i="81"/>
  <c r="BJ766" i="81"/>
  <c r="BJ767" i="81"/>
  <c r="BJ768" i="81"/>
  <c r="BJ769" i="81"/>
  <c r="BJ770" i="81"/>
  <c r="BJ771" i="81"/>
  <c r="BJ772" i="81"/>
  <c r="BJ5" i="81"/>
  <c r="X6" i="81"/>
  <c r="X7" i="81"/>
  <c r="X8" i="81"/>
  <c r="X9" i="81"/>
  <c r="X10" i="81"/>
  <c r="X11" i="81"/>
  <c r="X12" i="81"/>
  <c r="X13" i="81"/>
  <c r="X14" i="81"/>
  <c r="X15" i="81"/>
  <c r="X16" i="81"/>
  <c r="X17" i="81"/>
  <c r="X18" i="81"/>
  <c r="X19" i="81"/>
  <c r="X20" i="81"/>
  <c r="X21" i="81"/>
  <c r="X22" i="81"/>
  <c r="X23" i="81"/>
  <c r="X24" i="81"/>
  <c r="X25" i="81"/>
  <c r="X26" i="81"/>
  <c r="X27" i="81"/>
  <c r="X28" i="81"/>
  <c r="X29" i="81"/>
  <c r="X30" i="81"/>
  <c r="X31" i="81"/>
  <c r="X32" i="81"/>
  <c r="X33" i="81"/>
  <c r="X34" i="81"/>
  <c r="X35" i="81"/>
  <c r="X36" i="81"/>
  <c r="X37" i="81"/>
  <c r="X38" i="81"/>
  <c r="X39" i="81"/>
  <c r="X40" i="81"/>
  <c r="X41" i="81"/>
  <c r="X42" i="81"/>
  <c r="X43" i="81"/>
  <c r="X44" i="81"/>
  <c r="X45" i="81"/>
  <c r="X46" i="81"/>
  <c r="X47" i="81"/>
  <c r="X48" i="81"/>
  <c r="X49" i="81"/>
  <c r="X50" i="81"/>
  <c r="X51" i="81"/>
  <c r="X52" i="81"/>
  <c r="X53" i="81"/>
  <c r="X54" i="81"/>
  <c r="X55" i="81"/>
  <c r="X56" i="81"/>
  <c r="X57" i="81"/>
  <c r="X58" i="81"/>
  <c r="X59" i="81"/>
  <c r="X60" i="81"/>
  <c r="X61" i="81"/>
  <c r="X62" i="81"/>
  <c r="X63" i="81"/>
  <c r="X64" i="81"/>
  <c r="X65" i="81"/>
  <c r="X66" i="81"/>
  <c r="X67" i="81"/>
  <c r="X68" i="81"/>
  <c r="X69" i="81"/>
  <c r="X70" i="81"/>
  <c r="X71" i="81"/>
  <c r="X72" i="81"/>
  <c r="X73" i="81"/>
  <c r="X74" i="81"/>
  <c r="X75" i="81"/>
  <c r="X76" i="81"/>
  <c r="X77" i="81"/>
  <c r="X78" i="81"/>
  <c r="X79" i="81"/>
  <c r="X80" i="81"/>
  <c r="X81" i="81"/>
  <c r="X82" i="81"/>
  <c r="X83" i="81"/>
  <c r="X84" i="81"/>
  <c r="X85" i="81"/>
  <c r="X86" i="81"/>
  <c r="X87" i="81"/>
  <c r="X88" i="81"/>
  <c r="X89" i="81"/>
  <c r="X90" i="81"/>
  <c r="X91" i="81"/>
  <c r="X92" i="81"/>
  <c r="X93" i="81"/>
  <c r="X94" i="81"/>
  <c r="X95" i="81"/>
  <c r="X96" i="81"/>
  <c r="X97" i="81"/>
  <c r="X98" i="81"/>
  <c r="X99" i="81"/>
  <c r="X100" i="81"/>
  <c r="X101" i="81"/>
  <c r="X102" i="81"/>
  <c r="X103" i="81"/>
  <c r="X104" i="81"/>
  <c r="X105" i="81"/>
  <c r="X106" i="81"/>
  <c r="X107" i="81"/>
  <c r="X108" i="81"/>
  <c r="X109" i="81"/>
  <c r="X110" i="81"/>
  <c r="X111" i="81"/>
  <c r="X112" i="81"/>
  <c r="X113" i="81"/>
  <c r="X114" i="81"/>
  <c r="X115" i="81"/>
  <c r="X116" i="81"/>
  <c r="X117" i="81"/>
  <c r="X118" i="81"/>
  <c r="X119" i="81"/>
  <c r="X120" i="81"/>
  <c r="X121" i="81"/>
  <c r="X122" i="81"/>
  <c r="X123" i="81"/>
  <c r="X124" i="81"/>
  <c r="X125" i="81"/>
  <c r="X126" i="81"/>
  <c r="X127" i="81"/>
  <c r="X128" i="81"/>
  <c r="X129" i="81"/>
  <c r="X130" i="81"/>
  <c r="X131" i="81"/>
  <c r="X132" i="81"/>
  <c r="X133" i="81"/>
  <c r="X134" i="81"/>
  <c r="X135" i="81"/>
  <c r="X136" i="81"/>
  <c r="X137" i="81"/>
  <c r="X138" i="81"/>
  <c r="X139" i="81"/>
  <c r="X140" i="81"/>
  <c r="X141" i="81"/>
  <c r="X142" i="81"/>
  <c r="X143" i="81"/>
  <c r="X144" i="81"/>
  <c r="X145" i="81"/>
  <c r="X146" i="81"/>
  <c r="X147" i="81"/>
  <c r="X148" i="81"/>
  <c r="X149" i="81"/>
  <c r="X150" i="81"/>
  <c r="X151" i="81"/>
  <c r="X152" i="81"/>
  <c r="X153" i="81"/>
  <c r="X154" i="81"/>
  <c r="X155" i="81"/>
  <c r="X156" i="81"/>
  <c r="X157" i="81"/>
  <c r="X158" i="81"/>
  <c r="X159" i="81"/>
  <c r="X160" i="81"/>
  <c r="X161" i="81"/>
  <c r="X162" i="81"/>
  <c r="X163" i="81"/>
  <c r="X164" i="81"/>
  <c r="X165" i="81"/>
  <c r="X166" i="81"/>
  <c r="X167" i="81"/>
  <c r="X168" i="81"/>
  <c r="X169" i="81"/>
  <c r="X170" i="81"/>
  <c r="X171" i="81"/>
  <c r="X172" i="81"/>
  <c r="X173" i="81"/>
  <c r="X174" i="81"/>
  <c r="X175" i="81"/>
  <c r="X176" i="81"/>
  <c r="X177" i="81"/>
  <c r="X178" i="81"/>
  <c r="X179" i="81"/>
  <c r="X180" i="81"/>
  <c r="X181" i="81"/>
  <c r="X182" i="81"/>
  <c r="X183" i="81"/>
  <c r="X184" i="81"/>
  <c r="X185" i="81"/>
  <c r="X186" i="81"/>
  <c r="X187" i="81"/>
  <c r="X188" i="81"/>
  <c r="X189" i="81"/>
  <c r="X190" i="81"/>
  <c r="X191" i="81"/>
  <c r="X192" i="81"/>
  <c r="X193" i="81"/>
  <c r="X194" i="81"/>
  <c r="X195" i="81"/>
  <c r="X196" i="81"/>
  <c r="X197" i="81"/>
  <c r="X198" i="81"/>
  <c r="X199" i="81"/>
  <c r="X200" i="81"/>
  <c r="X201" i="81"/>
  <c r="X202" i="81"/>
  <c r="X203" i="81"/>
  <c r="X204" i="81"/>
  <c r="X205" i="81"/>
  <c r="X206" i="81"/>
  <c r="X207" i="81"/>
  <c r="X208" i="81"/>
  <c r="X209" i="81"/>
  <c r="X210" i="81"/>
  <c r="X211" i="81"/>
  <c r="X212" i="81"/>
  <c r="X213" i="81"/>
  <c r="X214" i="81"/>
  <c r="X215" i="81"/>
  <c r="X216" i="81"/>
  <c r="X217" i="81"/>
  <c r="X218" i="81"/>
  <c r="X219" i="81"/>
  <c r="X220" i="81"/>
  <c r="X221" i="81"/>
  <c r="X222" i="81"/>
  <c r="X223" i="81"/>
  <c r="X224" i="81"/>
  <c r="X225" i="81"/>
  <c r="X226" i="81"/>
  <c r="X227" i="81"/>
  <c r="X228" i="81"/>
  <c r="X229" i="81"/>
  <c r="X230" i="81"/>
  <c r="X231" i="81"/>
  <c r="X232" i="81"/>
  <c r="X233" i="81"/>
  <c r="X234" i="81"/>
  <c r="X235" i="81"/>
  <c r="X236" i="81"/>
  <c r="X237" i="81"/>
  <c r="X238" i="81"/>
  <c r="X239" i="81"/>
  <c r="X240" i="81"/>
  <c r="X241" i="81"/>
  <c r="X242" i="81"/>
  <c r="X243" i="81"/>
  <c r="X244" i="81"/>
  <c r="X245" i="81"/>
  <c r="X246" i="81"/>
  <c r="X247" i="81"/>
  <c r="X248" i="81"/>
  <c r="X249" i="81"/>
  <c r="X250" i="81"/>
  <c r="X251" i="81"/>
  <c r="X252" i="81"/>
  <c r="X253" i="81"/>
  <c r="X254" i="81"/>
  <c r="X255" i="81"/>
  <c r="X256" i="81"/>
  <c r="X257" i="81"/>
  <c r="X258" i="81"/>
  <c r="X259" i="81"/>
  <c r="X260" i="81"/>
  <c r="X261" i="81"/>
  <c r="X262" i="81"/>
  <c r="X263" i="81"/>
  <c r="X264" i="81"/>
  <c r="X265" i="81"/>
  <c r="X266" i="81"/>
  <c r="X267" i="81"/>
  <c r="X268" i="81"/>
  <c r="X269" i="81"/>
  <c r="X270" i="81"/>
  <c r="X271" i="81"/>
  <c r="X272" i="81"/>
  <c r="X273" i="81"/>
  <c r="X274" i="81"/>
  <c r="X275" i="81"/>
  <c r="X276" i="81"/>
  <c r="X277" i="81"/>
  <c r="X278" i="81"/>
  <c r="X279" i="81"/>
  <c r="X280" i="81"/>
  <c r="X281" i="81"/>
  <c r="X282" i="81"/>
  <c r="X283" i="81"/>
  <c r="X284" i="81"/>
  <c r="X285" i="81"/>
  <c r="X286" i="81"/>
  <c r="X287" i="81"/>
  <c r="X288" i="81"/>
  <c r="X289" i="81"/>
  <c r="X290" i="81"/>
  <c r="X291" i="81"/>
  <c r="X292" i="81"/>
  <c r="X293" i="81"/>
  <c r="X294" i="81"/>
  <c r="X295" i="81"/>
  <c r="X296" i="81"/>
  <c r="X297" i="81"/>
  <c r="X298" i="81"/>
  <c r="X299" i="81"/>
  <c r="X300" i="81"/>
  <c r="X301" i="81"/>
  <c r="X302" i="81"/>
  <c r="X303" i="81"/>
  <c r="X304" i="81"/>
  <c r="X305" i="81"/>
  <c r="X306" i="81"/>
  <c r="X307" i="81"/>
  <c r="X308" i="81"/>
  <c r="X309" i="81"/>
  <c r="X310" i="81"/>
  <c r="X311" i="81"/>
  <c r="X312" i="81"/>
  <c r="X313" i="81"/>
  <c r="X314" i="81"/>
  <c r="X315" i="81"/>
  <c r="X316" i="81"/>
  <c r="X317" i="81"/>
  <c r="X318" i="81"/>
  <c r="X319" i="81"/>
  <c r="X320" i="81"/>
  <c r="X321" i="81"/>
  <c r="X322" i="81"/>
  <c r="X323" i="81"/>
  <c r="X324" i="81"/>
  <c r="X325" i="81"/>
  <c r="X326" i="81"/>
  <c r="X327" i="81"/>
  <c r="X328" i="81"/>
  <c r="X329" i="81"/>
  <c r="X330" i="81"/>
  <c r="X331" i="81"/>
  <c r="X332" i="81"/>
  <c r="X333" i="81"/>
  <c r="X334" i="81"/>
  <c r="X335" i="81"/>
  <c r="X336" i="81"/>
  <c r="X337" i="81"/>
  <c r="X338" i="81"/>
  <c r="X339" i="81"/>
  <c r="X340" i="81"/>
  <c r="X341" i="81"/>
  <c r="X342" i="81"/>
  <c r="X343" i="81"/>
  <c r="X344" i="81"/>
  <c r="X345" i="81"/>
  <c r="X346" i="81"/>
  <c r="X347" i="81"/>
  <c r="X348" i="81"/>
  <c r="X349" i="81"/>
  <c r="X350" i="81"/>
  <c r="X351" i="81"/>
  <c r="X352" i="81"/>
  <c r="X353" i="81"/>
  <c r="X354" i="81"/>
  <c r="X355" i="81"/>
  <c r="X356" i="81"/>
  <c r="X357" i="81"/>
  <c r="X358" i="81"/>
  <c r="X359" i="81"/>
  <c r="X360" i="81"/>
  <c r="X361" i="81"/>
  <c r="X362" i="81"/>
  <c r="X363" i="81"/>
  <c r="X364" i="81"/>
  <c r="X365" i="81"/>
  <c r="X366" i="81"/>
  <c r="X367" i="81"/>
  <c r="X368" i="81"/>
  <c r="X369" i="81"/>
  <c r="X370" i="81"/>
  <c r="X371" i="81"/>
  <c r="X372" i="81"/>
  <c r="X373" i="81"/>
  <c r="X374" i="81"/>
  <c r="X375" i="81"/>
  <c r="X376" i="81"/>
  <c r="X377" i="81"/>
  <c r="X378" i="81"/>
  <c r="X379" i="81"/>
  <c r="X380" i="81"/>
  <c r="X381" i="81"/>
  <c r="X382" i="81"/>
  <c r="X383" i="81"/>
  <c r="X384" i="81"/>
  <c r="X385" i="81"/>
  <c r="X386" i="81"/>
  <c r="X387" i="81"/>
  <c r="X388" i="81"/>
  <c r="X389" i="81"/>
  <c r="X390" i="81"/>
  <c r="X391" i="81"/>
  <c r="X392" i="81"/>
  <c r="X393" i="81"/>
  <c r="X394" i="81"/>
  <c r="X395" i="81"/>
  <c r="X396" i="81"/>
  <c r="X397" i="81"/>
  <c r="X398" i="81"/>
  <c r="X399" i="81"/>
  <c r="X400" i="81"/>
  <c r="X401" i="81"/>
  <c r="X402" i="81"/>
  <c r="X403" i="81"/>
  <c r="X404" i="81"/>
  <c r="X405" i="81"/>
  <c r="X406" i="81"/>
  <c r="X407" i="81"/>
  <c r="X408" i="81"/>
  <c r="X409" i="81"/>
  <c r="X410" i="81"/>
  <c r="X411" i="81"/>
  <c r="X412" i="81"/>
  <c r="X413" i="81"/>
  <c r="X414" i="81"/>
  <c r="X415" i="81"/>
  <c r="X416" i="81"/>
  <c r="X417" i="81"/>
  <c r="X418" i="81"/>
  <c r="X419" i="81"/>
  <c r="X420" i="81"/>
  <c r="X421" i="81"/>
  <c r="X422" i="81"/>
  <c r="X423" i="81"/>
  <c r="X424" i="81"/>
  <c r="X425" i="81"/>
  <c r="X426" i="81"/>
  <c r="X427" i="81"/>
  <c r="X428" i="81"/>
  <c r="X429" i="81"/>
  <c r="X430" i="81"/>
  <c r="X431" i="81"/>
  <c r="X432" i="81"/>
  <c r="X433" i="81"/>
  <c r="X434" i="81"/>
  <c r="X435" i="81"/>
  <c r="X436" i="81"/>
  <c r="X437" i="81"/>
  <c r="X438" i="81"/>
  <c r="X439" i="81"/>
  <c r="X440" i="81"/>
  <c r="X441" i="81"/>
  <c r="X442" i="81"/>
  <c r="X443" i="81"/>
  <c r="X444" i="81"/>
  <c r="X445" i="81"/>
  <c r="X446" i="81"/>
  <c r="X447" i="81"/>
  <c r="X448" i="81"/>
  <c r="X449" i="81"/>
  <c r="X450" i="81"/>
  <c r="X451" i="81"/>
  <c r="X452" i="81"/>
  <c r="X453" i="81"/>
  <c r="X454" i="81"/>
  <c r="X455" i="81"/>
  <c r="X456" i="81"/>
  <c r="X457" i="81"/>
  <c r="X458" i="81"/>
  <c r="X459" i="81"/>
  <c r="X460" i="81"/>
  <c r="X461" i="81"/>
  <c r="X462" i="81"/>
  <c r="X463" i="81"/>
  <c r="X464" i="81"/>
  <c r="X465" i="81"/>
  <c r="X466" i="81"/>
  <c r="X467" i="81"/>
  <c r="X468" i="81"/>
  <c r="X469" i="81"/>
  <c r="X470" i="81"/>
  <c r="X471" i="81"/>
  <c r="X472" i="81"/>
  <c r="X473" i="81"/>
  <c r="X474" i="81"/>
  <c r="X475" i="81"/>
  <c r="X476" i="81"/>
  <c r="X477" i="81"/>
  <c r="X478" i="81"/>
  <c r="X479" i="81"/>
  <c r="X480" i="81"/>
  <c r="X481" i="81"/>
  <c r="X482" i="81"/>
  <c r="X483" i="81"/>
  <c r="X484" i="81"/>
  <c r="X485" i="81"/>
  <c r="X486" i="81"/>
  <c r="X487" i="81"/>
  <c r="X488" i="81"/>
  <c r="X489" i="81"/>
  <c r="X490" i="81"/>
  <c r="X491" i="81"/>
  <c r="X492" i="81"/>
  <c r="X493" i="81"/>
  <c r="X494" i="81"/>
  <c r="X495" i="81"/>
  <c r="X496" i="81"/>
  <c r="X497" i="81"/>
  <c r="X498" i="81"/>
  <c r="X499" i="81"/>
  <c r="X500" i="81"/>
  <c r="X501" i="81"/>
  <c r="X502" i="81"/>
  <c r="X503" i="81"/>
  <c r="X504" i="81"/>
  <c r="X505" i="81"/>
  <c r="X506" i="81"/>
  <c r="X507" i="81"/>
  <c r="X508" i="81"/>
  <c r="X509" i="81"/>
  <c r="X510" i="81"/>
  <c r="X511" i="81"/>
  <c r="X512" i="81"/>
  <c r="X513" i="81"/>
  <c r="X514" i="81"/>
  <c r="X515" i="81"/>
  <c r="X516" i="81"/>
  <c r="X517" i="81"/>
  <c r="X518" i="81"/>
  <c r="X519" i="81"/>
  <c r="X520" i="81"/>
  <c r="X521" i="81"/>
  <c r="X522" i="81"/>
  <c r="X523" i="81"/>
  <c r="X524" i="81"/>
  <c r="X525" i="81"/>
  <c r="X526" i="81"/>
  <c r="X527" i="81"/>
  <c r="X528" i="81"/>
  <c r="X529" i="81"/>
  <c r="X530" i="81"/>
  <c r="X531" i="81"/>
  <c r="X532" i="81"/>
  <c r="X533" i="81"/>
  <c r="X534" i="81"/>
  <c r="X535" i="81"/>
  <c r="X536" i="81"/>
  <c r="X537" i="81"/>
  <c r="X538" i="81"/>
  <c r="X539" i="81"/>
  <c r="X540" i="81"/>
  <c r="X541" i="81"/>
  <c r="X542" i="81"/>
  <c r="X543" i="81"/>
  <c r="X544" i="81"/>
  <c r="X545" i="81"/>
  <c r="X546" i="81"/>
  <c r="X547" i="81"/>
  <c r="X548" i="81"/>
  <c r="X549" i="81"/>
  <c r="X550" i="81"/>
  <c r="X551" i="81"/>
  <c r="X552" i="81"/>
  <c r="X553" i="81"/>
  <c r="X554" i="81"/>
  <c r="X555" i="81"/>
  <c r="X556" i="81"/>
  <c r="X557" i="81"/>
  <c r="X558" i="81"/>
  <c r="X559" i="81"/>
  <c r="X560" i="81"/>
  <c r="X561" i="81"/>
  <c r="X562" i="81"/>
  <c r="X563" i="81"/>
  <c r="X564" i="81"/>
  <c r="X565" i="81"/>
  <c r="X566" i="81"/>
  <c r="X567" i="81"/>
  <c r="X568" i="81"/>
  <c r="X569" i="81"/>
  <c r="X570" i="81"/>
  <c r="X571" i="81"/>
  <c r="X572" i="81"/>
  <c r="X573" i="81"/>
  <c r="X574" i="81"/>
  <c r="X575" i="81"/>
  <c r="X576" i="81"/>
  <c r="X577" i="81"/>
  <c r="X578" i="81"/>
  <c r="X579" i="81"/>
  <c r="X580" i="81"/>
  <c r="X581" i="81"/>
  <c r="X582" i="81"/>
  <c r="X583" i="81"/>
  <c r="X584" i="81"/>
  <c r="X585" i="81"/>
  <c r="X586" i="81"/>
  <c r="X587" i="81"/>
  <c r="X588" i="81"/>
  <c r="X589" i="81"/>
  <c r="X590" i="81"/>
  <c r="X591" i="81"/>
  <c r="X592" i="81"/>
  <c r="X593" i="81"/>
  <c r="X594" i="81"/>
  <c r="X595" i="81"/>
  <c r="X596" i="81"/>
  <c r="X597" i="81"/>
  <c r="X598" i="81"/>
  <c r="X599" i="81"/>
  <c r="X600" i="81"/>
  <c r="X601" i="81"/>
  <c r="X602" i="81"/>
  <c r="X603" i="81"/>
  <c r="X604" i="81"/>
  <c r="X605" i="81"/>
  <c r="X606" i="81"/>
  <c r="X607" i="81"/>
  <c r="X608" i="81"/>
  <c r="X609" i="81"/>
  <c r="X610" i="81"/>
  <c r="X611" i="81"/>
  <c r="X612" i="81"/>
  <c r="X613" i="81"/>
  <c r="X614" i="81"/>
  <c r="X615" i="81"/>
  <c r="X616" i="81"/>
  <c r="X617" i="81"/>
  <c r="X618" i="81"/>
  <c r="X619" i="81"/>
  <c r="X620" i="81"/>
  <c r="X621" i="81"/>
  <c r="X622" i="81"/>
  <c r="X623" i="81"/>
  <c r="X624" i="81"/>
  <c r="X625" i="81"/>
  <c r="X626" i="81"/>
  <c r="X627" i="81"/>
  <c r="X628" i="81"/>
  <c r="X629" i="81"/>
  <c r="X630" i="81"/>
  <c r="X631" i="81"/>
  <c r="X632" i="81"/>
  <c r="X633" i="81"/>
  <c r="X634" i="81"/>
  <c r="X635" i="81"/>
  <c r="X636" i="81"/>
  <c r="X637" i="81"/>
  <c r="X638" i="81"/>
  <c r="X639" i="81"/>
  <c r="X640" i="81"/>
  <c r="X641" i="81"/>
  <c r="X642" i="81"/>
  <c r="X643" i="81"/>
  <c r="X644" i="81"/>
  <c r="X645" i="81"/>
  <c r="X646" i="81"/>
  <c r="X647" i="81"/>
  <c r="X648" i="81"/>
  <c r="X649" i="81"/>
  <c r="X650" i="81"/>
  <c r="X651" i="81"/>
  <c r="X652" i="81"/>
  <c r="X653" i="81"/>
  <c r="X654" i="81"/>
  <c r="X655" i="81"/>
  <c r="X656" i="81"/>
  <c r="X657" i="81"/>
  <c r="X658" i="81"/>
  <c r="X659" i="81"/>
  <c r="X660" i="81"/>
  <c r="X661" i="81"/>
  <c r="X662" i="81"/>
  <c r="X663" i="81"/>
  <c r="X664" i="81"/>
  <c r="X665" i="81"/>
  <c r="X666" i="81"/>
  <c r="X667" i="81"/>
  <c r="X668" i="81"/>
  <c r="X669" i="81"/>
  <c r="X670" i="81"/>
  <c r="X671" i="81"/>
  <c r="X672" i="81"/>
  <c r="X673" i="81"/>
  <c r="X674" i="81"/>
  <c r="X675" i="81"/>
  <c r="X676" i="81"/>
  <c r="X677" i="81"/>
  <c r="X678" i="81"/>
  <c r="X679" i="81"/>
  <c r="X680" i="81"/>
  <c r="X681" i="81"/>
  <c r="X682" i="81"/>
  <c r="X683" i="81"/>
  <c r="X684" i="81"/>
  <c r="X685" i="81"/>
  <c r="X686" i="81"/>
  <c r="X687" i="81"/>
  <c r="X688" i="81"/>
  <c r="X689" i="81"/>
  <c r="X690" i="81"/>
  <c r="X691" i="81"/>
  <c r="X692" i="81"/>
  <c r="X693" i="81"/>
  <c r="X694" i="81"/>
  <c r="X695" i="81"/>
  <c r="X696" i="81"/>
  <c r="X697" i="81"/>
  <c r="X698" i="81"/>
  <c r="X699" i="81"/>
  <c r="X700" i="81"/>
  <c r="X701" i="81"/>
  <c r="X702" i="81"/>
  <c r="X703" i="81"/>
  <c r="X704" i="81"/>
  <c r="X705" i="81"/>
  <c r="X706" i="81"/>
  <c r="X707" i="81"/>
  <c r="X708" i="81"/>
  <c r="X709" i="81"/>
  <c r="X710" i="81"/>
  <c r="X711" i="81"/>
  <c r="X712" i="81"/>
  <c r="X713" i="81"/>
  <c r="X714" i="81"/>
  <c r="X715" i="81"/>
  <c r="X716" i="81"/>
  <c r="X717" i="81"/>
  <c r="X718" i="81"/>
  <c r="X719" i="81"/>
  <c r="X720" i="81"/>
  <c r="X721" i="81"/>
  <c r="X722" i="81"/>
  <c r="X723" i="81"/>
  <c r="X724" i="81"/>
  <c r="X725" i="81"/>
  <c r="X726" i="81"/>
  <c r="X727" i="81"/>
  <c r="X728" i="81"/>
  <c r="X729" i="81"/>
  <c r="X730" i="81"/>
  <c r="X731" i="81"/>
  <c r="X732" i="81"/>
  <c r="X733" i="81"/>
  <c r="X734" i="81"/>
  <c r="X735" i="81"/>
  <c r="X736" i="81"/>
  <c r="X737" i="81"/>
  <c r="X738" i="81"/>
  <c r="X739" i="81"/>
  <c r="X740" i="81"/>
  <c r="X741" i="81"/>
  <c r="X742" i="81"/>
  <c r="X743" i="81"/>
  <c r="X744" i="81"/>
  <c r="X745" i="81"/>
  <c r="X746" i="81"/>
  <c r="X747" i="81"/>
  <c r="X748" i="81"/>
  <c r="X749" i="81"/>
  <c r="X750" i="81"/>
  <c r="X751" i="81"/>
  <c r="X752" i="81"/>
  <c r="X753" i="81"/>
  <c r="X754" i="81"/>
  <c r="X755" i="81"/>
  <c r="X756" i="81"/>
  <c r="X757" i="81"/>
  <c r="X758" i="81"/>
  <c r="X759" i="81"/>
  <c r="X760" i="81"/>
  <c r="X761" i="81"/>
  <c r="X762" i="81"/>
  <c r="X763" i="81"/>
  <c r="X764" i="81"/>
  <c r="X765" i="81"/>
  <c r="X766" i="81"/>
  <c r="X767" i="81"/>
  <c r="X768" i="81"/>
  <c r="X769" i="81"/>
  <c r="X770" i="81"/>
  <c r="X771" i="81"/>
  <c r="X772" i="81"/>
  <c r="X5" i="81"/>
  <c r="V6" i="81"/>
  <c r="V7" i="81"/>
  <c r="V8" i="81"/>
  <c r="V9" i="81"/>
  <c r="V10" i="81"/>
  <c r="V11" i="81"/>
  <c r="V12" i="81"/>
  <c r="V13" i="81"/>
  <c r="V14" i="81"/>
  <c r="V15" i="81"/>
  <c r="V16" i="81"/>
  <c r="V17" i="81"/>
  <c r="V18" i="81"/>
  <c r="V19" i="81"/>
  <c r="V20" i="81"/>
  <c r="V21" i="81"/>
  <c r="V22" i="81"/>
  <c r="V23" i="81"/>
  <c r="V24" i="81"/>
  <c r="V25" i="81"/>
  <c r="V26" i="81"/>
  <c r="V27" i="81"/>
  <c r="V28" i="81"/>
  <c r="V29" i="81"/>
  <c r="V30" i="81"/>
  <c r="V31" i="81"/>
  <c r="V32" i="81"/>
  <c r="V33" i="81"/>
  <c r="V34" i="81"/>
  <c r="V35" i="81"/>
  <c r="V36" i="81"/>
  <c r="V37" i="81"/>
  <c r="V38" i="81"/>
  <c r="V39" i="81"/>
  <c r="V40" i="81"/>
  <c r="V41" i="81"/>
  <c r="V42" i="81"/>
  <c r="V43" i="81"/>
  <c r="V44" i="81"/>
  <c r="V45" i="81"/>
  <c r="V46" i="81"/>
  <c r="V47" i="81"/>
  <c r="V48" i="81"/>
  <c r="V49" i="81"/>
  <c r="V50" i="81"/>
  <c r="V51" i="81"/>
  <c r="V52" i="81"/>
  <c r="V53" i="81"/>
  <c r="V54" i="81"/>
  <c r="V55" i="81"/>
  <c r="V56" i="81"/>
  <c r="V57" i="81"/>
  <c r="V58" i="81"/>
  <c r="V59" i="81"/>
  <c r="V60" i="81"/>
  <c r="V61" i="81"/>
  <c r="V62" i="81"/>
  <c r="V63" i="81"/>
  <c r="V64" i="81"/>
  <c r="V65" i="81"/>
  <c r="V66" i="81"/>
  <c r="V67" i="81"/>
  <c r="V68" i="81"/>
  <c r="V69" i="81"/>
  <c r="V70" i="81"/>
  <c r="V71" i="81"/>
  <c r="V72" i="81"/>
  <c r="V73" i="81"/>
  <c r="V74" i="81"/>
  <c r="V75" i="81"/>
  <c r="V76" i="81"/>
  <c r="V77" i="81"/>
  <c r="V78" i="81"/>
  <c r="V79" i="81"/>
  <c r="V80" i="81"/>
  <c r="V81" i="81"/>
  <c r="V82" i="81"/>
  <c r="V83" i="81"/>
  <c r="V84" i="81"/>
  <c r="V85" i="81"/>
  <c r="V86" i="81"/>
  <c r="V87" i="81"/>
  <c r="V88" i="81"/>
  <c r="V89" i="81"/>
  <c r="V90" i="81"/>
  <c r="V91" i="81"/>
  <c r="V92" i="81"/>
  <c r="V93" i="81"/>
  <c r="V94" i="81"/>
  <c r="V95" i="81"/>
  <c r="V96" i="81"/>
  <c r="V97" i="81"/>
  <c r="V98" i="81"/>
  <c r="V99" i="81"/>
  <c r="V100" i="81"/>
  <c r="V101" i="81"/>
  <c r="V102" i="81"/>
  <c r="V103" i="81"/>
  <c r="V104" i="81"/>
  <c r="V105" i="81"/>
  <c r="V106" i="81"/>
  <c r="V107" i="81"/>
  <c r="V108" i="81"/>
  <c r="V109" i="81"/>
  <c r="V110" i="81"/>
  <c r="V111" i="81"/>
  <c r="V112" i="81"/>
  <c r="V113" i="81"/>
  <c r="V114" i="81"/>
  <c r="V115" i="81"/>
  <c r="V116" i="81"/>
  <c r="V117" i="81"/>
  <c r="V118" i="81"/>
  <c r="V119" i="81"/>
  <c r="V120" i="81"/>
  <c r="V121" i="81"/>
  <c r="V122" i="81"/>
  <c r="V123" i="81"/>
  <c r="V124" i="81"/>
  <c r="V125" i="81"/>
  <c r="V126" i="81"/>
  <c r="V127" i="81"/>
  <c r="V128" i="81"/>
  <c r="V129" i="81"/>
  <c r="V130" i="81"/>
  <c r="V131" i="81"/>
  <c r="V132" i="81"/>
  <c r="V133" i="81"/>
  <c r="V134" i="81"/>
  <c r="V135" i="81"/>
  <c r="V136" i="81"/>
  <c r="V137" i="81"/>
  <c r="V138" i="81"/>
  <c r="V139" i="81"/>
  <c r="V140" i="81"/>
  <c r="V141" i="81"/>
  <c r="V142" i="81"/>
  <c r="V143" i="81"/>
  <c r="V144" i="81"/>
  <c r="V145" i="81"/>
  <c r="V146" i="81"/>
  <c r="V147" i="81"/>
  <c r="V148" i="81"/>
  <c r="V149" i="81"/>
  <c r="V150" i="81"/>
  <c r="V151" i="81"/>
  <c r="V152" i="81"/>
  <c r="V153" i="81"/>
  <c r="V154" i="81"/>
  <c r="V155" i="81"/>
  <c r="V156" i="81"/>
  <c r="V157" i="81"/>
  <c r="V158" i="81"/>
  <c r="V159" i="81"/>
  <c r="V160" i="81"/>
  <c r="V161" i="81"/>
  <c r="V162" i="81"/>
  <c r="V163" i="81"/>
  <c r="V164" i="81"/>
  <c r="V165" i="81"/>
  <c r="V166" i="81"/>
  <c r="V167" i="81"/>
  <c r="V168" i="81"/>
  <c r="V169" i="81"/>
  <c r="V170" i="81"/>
  <c r="V171" i="81"/>
  <c r="V172" i="81"/>
  <c r="V173" i="81"/>
  <c r="V174" i="81"/>
  <c r="V175" i="81"/>
  <c r="V176" i="81"/>
  <c r="V177" i="81"/>
  <c r="V178" i="81"/>
  <c r="V179" i="81"/>
  <c r="V180" i="81"/>
  <c r="V181" i="81"/>
  <c r="V182" i="81"/>
  <c r="V183" i="81"/>
  <c r="V184" i="81"/>
  <c r="V185" i="81"/>
  <c r="V186" i="81"/>
  <c r="V187" i="81"/>
  <c r="V188" i="81"/>
  <c r="V189" i="81"/>
  <c r="V190" i="81"/>
  <c r="V191" i="81"/>
  <c r="V192" i="81"/>
  <c r="V193" i="81"/>
  <c r="V194" i="81"/>
  <c r="V195" i="81"/>
  <c r="V196" i="81"/>
  <c r="V197" i="81"/>
  <c r="V198" i="81"/>
  <c r="V199" i="81"/>
  <c r="V200" i="81"/>
  <c r="V201" i="81"/>
  <c r="V202" i="81"/>
  <c r="V203" i="81"/>
  <c r="V204" i="81"/>
  <c r="V205" i="81"/>
  <c r="V206" i="81"/>
  <c r="V207" i="81"/>
  <c r="V208" i="81"/>
  <c r="V209" i="81"/>
  <c r="V210" i="81"/>
  <c r="V211" i="81"/>
  <c r="V212" i="81"/>
  <c r="V213" i="81"/>
  <c r="V214" i="81"/>
  <c r="V215" i="81"/>
  <c r="V216" i="81"/>
  <c r="V217" i="81"/>
  <c r="V218" i="81"/>
  <c r="V219" i="81"/>
  <c r="V220" i="81"/>
  <c r="V221" i="81"/>
  <c r="V222" i="81"/>
  <c r="V223" i="81"/>
  <c r="V224" i="81"/>
  <c r="V225" i="81"/>
  <c r="V226" i="81"/>
  <c r="V227" i="81"/>
  <c r="V228" i="81"/>
  <c r="V229" i="81"/>
  <c r="V230" i="81"/>
  <c r="V231" i="81"/>
  <c r="V232" i="81"/>
  <c r="V233" i="81"/>
  <c r="V234" i="81"/>
  <c r="V235" i="81"/>
  <c r="V236" i="81"/>
  <c r="V237" i="81"/>
  <c r="V238" i="81"/>
  <c r="V239" i="81"/>
  <c r="V240" i="81"/>
  <c r="V241" i="81"/>
  <c r="V242" i="81"/>
  <c r="V243" i="81"/>
  <c r="V244" i="81"/>
  <c r="V245" i="81"/>
  <c r="V246" i="81"/>
  <c r="V247" i="81"/>
  <c r="V248" i="81"/>
  <c r="V249" i="81"/>
  <c r="V250" i="81"/>
  <c r="V251" i="81"/>
  <c r="V252" i="81"/>
  <c r="V253" i="81"/>
  <c r="V254" i="81"/>
  <c r="V255" i="81"/>
  <c r="V256" i="81"/>
  <c r="V257" i="81"/>
  <c r="V258" i="81"/>
  <c r="V259" i="81"/>
  <c r="V260" i="81"/>
  <c r="V261" i="81"/>
  <c r="V262" i="81"/>
  <c r="V263" i="81"/>
  <c r="V264" i="81"/>
  <c r="V265" i="81"/>
  <c r="V266" i="81"/>
  <c r="V267" i="81"/>
  <c r="V268" i="81"/>
  <c r="V269" i="81"/>
  <c r="V270" i="81"/>
  <c r="V271" i="81"/>
  <c r="V272" i="81"/>
  <c r="V273" i="81"/>
  <c r="V274" i="81"/>
  <c r="V275" i="81"/>
  <c r="V276" i="81"/>
  <c r="V277" i="81"/>
  <c r="V278" i="81"/>
  <c r="V279" i="81"/>
  <c r="V280" i="81"/>
  <c r="V281" i="81"/>
  <c r="V282" i="81"/>
  <c r="V283" i="81"/>
  <c r="V284" i="81"/>
  <c r="V285" i="81"/>
  <c r="V286" i="81"/>
  <c r="V287" i="81"/>
  <c r="V288" i="81"/>
  <c r="V289" i="81"/>
  <c r="V290" i="81"/>
  <c r="V291" i="81"/>
  <c r="V292" i="81"/>
  <c r="V293" i="81"/>
  <c r="V294" i="81"/>
  <c r="V295" i="81"/>
  <c r="V296" i="81"/>
  <c r="V297" i="81"/>
  <c r="V298" i="81"/>
  <c r="V299" i="81"/>
  <c r="V300" i="81"/>
  <c r="V301" i="81"/>
  <c r="V302" i="81"/>
  <c r="V303" i="81"/>
  <c r="V304" i="81"/>
  <c r="V305" i="81"/>
  <c r="V306" i="81"/>
  <c r="V307" i="81"/>
  <c r="V308" i="81"/>
  <c r="V309" i="81"/>
  <c r="V310" i="81"/>
  <c r="V311" i="81"/>
  <c r="V312" i="81"/>
  <c r="V313" i="81"/>
  <c r="V314" i="81"/>
  <c r="V315" i="81"/>
  <c r="V316" i="81"/>
  <c r="V317" i="81"/>
  <c r="V318" i="81"/>
  <c r="V319" i="81"/>
  <c r="V320" i="81"/>
  <c r="V321" i="81"/>
  <c r="V322" i="81"/>
  <c r="V323" i="81"/>
  <c r="V324" i="81"/>
  <c r="V325" i="81"/>
  <c r="V326" i="81"/>
  <c r="V327" i="81"/>
  <c r="V328" i="81"/>
  <c r="V329" i="81"/>
  <c r="V330" i="81"/>
  <c r="V331" i="81"/>
  <c r="V332" i="81"/>
  <c r="V333" i="81"/>
  <c r="V334" i="81"/>
  <c r="V335" i="81"/>
  <c r="V336" i="81"/>
  <c r="V337" i="81"/>
  <c r="V338" i="81"/>
  <c r="V339" i="81"/>
  <c r="V340" i="81"/>
  <c r="V341" i="81"/>
  <c r="V342" i="81"/>
  <c r="V343" i="81"/>
  <c r="V344" i="81"/>
  <c r="V345" i="81"/>
  <c r="V346" i="81"/>
  <c r="V347" i="81"/>
  <c r="V348" i="81"/>
  <c r="V349" i="81"/>
  <c r="V350" i="81"/>
  <c r="V351" i="81"/>
  <c r="V352" i="81"/>
  <c r="V353" i="81"/>
  <c r="V354" i="81"/>
  <c r="V355" i="81"/>
  <c r="V356" i="81"/>
  <c r="V357" i="81"/>
  <c r="V358" i="81"/>
  <c r="V359" i="81"/>
  <c r="V360" i="81"/>
  <c r="V361" i="81"/>
  <c r="V362" i="81"/>
  <c r="V363" i="81"/>
  <c r="V364" i="81"/>
  <c r="V365" i="81"/>
  <c r="V366" i="81"/>
  <c r="V367" i="81"/>
  <c r="V368" i="81"/>
  <c r="V369" i="81"/>
  <c r="V370" i="81"/>
  <c r="V371" i="81"/>
  <c r="V372" i="81"/>
  <c r="V373" i="81"/>
  <c r="V374" i="81"/>
  <c r="V375" i="81"/>
  <c r="V376" i="81"/>
  <c r="V377" i="81"/>
  <c r="V378" i="81"/>
  <c r="V379" i="81"/>
  <c r="V380" i="81"/>
  <c r="V381" i="81"/>
  <c r="V382" i="81"/>
  <c r="V383" i="81"/>
  <c r="V384" i="81"/>
  <c r="V385" i="81"/>
  <c r="V386" i="81"/>
  <c r="V387" i="81"/>
  <c r="V388" i="81"/>
  <c r="V389" i="81"/>
  <c r="V390" i="81"/>
  <c r="V391" i="81"/>
  <c r="V392" i="81"/>
  <c r="V393" i="81"/>
  <c r="V394" i="81"/>
  <c r="V395" i="81"/>
  <c r="V396" i="81"/>
  <c r="V397" i="81"/>
  <c r="V398" i="81"/>
  <c r="V399" i="81"/>
  <c r="V400" i="81"/>
  <c r="V401" i="81"/>
  <c r="V402" i="81"/>
  <c r="V403" i="81"/>
  <c r="V404" i="81"/>
  <c r="V405" i="81"/>
  <c r="V406" i="81"/>
  <c r="V407" i="81"/>
  <c r="V408" i="81"/>
  <c r="V409" i="81"/>
  <c r="V410" i="81"/>
  <c r="V411" i="81"/>
  <c r="V412" i="81"/>
  <c r="V413" i="81"/>
  <c r="V414" i="81"/>
  <c r="V415" i="81"/>
  <c r="V416" i="81"/>
  <c r="V417" i="81"/>
  <c r="V418" i="81"/>
  <c r="V419" i="81"/>
  <c r="V420" i="81"/>
  <c r="V421" i="81"/>
  <c r="V422" i="81"/>
  <c r="V423" i="81"/>
  <c r="V424" i="81"/>
  <c r="V425" i="81"/>
  <c r="V426" i="81"/>
  <c r="V427" i="81"/>
  <c r="V428" i="81"/>
  <c r="V429" i="81"/>
  <c r="V430" i="81"/>
  <c r="V431" i="81"/>
  <c r="V432" i="81"/>
  <c r="V433" i="81"/>
  <c r="V434" i="81"/>
  <c r="V435" i="81"/>
  <c r="V436" i="81"/>
  <c r="V437" i="81"/>
  <c r="V438" i="81"/>
  <c r="V439" i="81"/>
  <c r="V440" i="81"/>
  <c r="V441" i="81"/>
  <c r="V442" i="81"/>
  <c r="V443" i="81"/>
  <c r="V444" i="81"/>
  <c r="V445" i="81"/>
  <c r="V446" i="81"/>
  <c r="V447" i="81"/>
  <c r="V448" i="81"/>
  <c r="V449" i="81"/>
  <c r="V450" i="81"/>
  <c r="V451" i="81"/>
  <c r="V452" i="81"/>
  <c r="V453" i="81"/>
  <c r="V454" i="81"/>
  <c r="V455" i="81"/>
  <c r="V456" i="81"/>
  <c r="V457" i="81"/>
  <c r="V458" i="81"/>
  <c r="V459" i="81"/>
  <c r="V460" i="81"/>
  <c r="V461" i="81"/>
  <c r="V462" i="81"/>
  <c r="V463" i="81"/>
  <c r="V464" i="81"/>
  <c r="V465" i="81"/>
  <c r="V466" i="81"/>
  <c r="V467" i="81"/>
  <c r="V468" i="81"/>
  <c r="V469" i="81"/>
  <c r="V470" i="81"/>
  <c r="V471" i="81"/>
  <c r="V472" i="81"/>
  <c r="V473" i="81"/>
  <c r="V474" i="81"/>
  <c r="V475" i="81"/>
  <c r="V476" i="81"/>
  <c r="V477" i="81"/>
  <c r="V478" i="81"/>
  <c r="V479" i="81"/>
  <c r="V480" i="81"/>
  <c r="V481" i="81"/>
  <c r="V482" i="81"/>
  <c r="V483" i="81"/>
  <c r="V484" i="81"/>
  <c r="V485" i="81"/>
  <c r="V486" i="81"/>
  <c r="V487" i="81"/>
  <c r="V488" i="81"/>
  <c r="V489" i="81"/>
  <c r="V490" i="81"/>
  <c r="V491" i="81"/>
  <c r="V492" i="81"/>
  <c r="V493" i="81"/>
  <c r="V494" i="81"/>
  <c r="V495" i="81"/>
  <c r="V496" i="81"/>
  <c r="V497" i="81"/>
  <c r="V498" i="81"/>
  <c r="V499" i="81"/>
  <c r="V500" i="81"/>
  <c r="V501" i="81"/>
  <c r="V502" i="81"/>
  <c r="V503" i="81"/>
  <c r="V504" i="81"/>
  <c r="V505" i="81"/>
  <c r="V506" i="81"/>
  <c r="V507" i="81"/>
  <c r="V508" i="81"/>
  <c r="V509" i="81"/>
  <c r="V510" i="81"/>
  <c r="V511" i="81"/>
  <c r="V512" i="81"/>
  <c r="V513" i="81"/>
  <c r="V514" i="81"/>
  <c r="V515" i="81"/>
  <c r="V516" i="81"/>
  <c r="V517" i="81"/>
  <c r="V518" i="81"/>
  <c r="V519" i="81"/>
  <c r="V520" i="81"/>
  <c r="V521" i="81"/>
  <c r="V522" i="81"/>
  <c r="V523" i="81"/>
  <c r="V524" i="81"/>
  <c r="V525" i="81"/>
  <c r="V526" i="81"/>
  <c r="V527" i="81"/>
  <c r="V528" i="81"/>
  <c r="V529" i="81"/>
  <c r="V530" i="81"/>
  <c r="V531" i="81"/>
  <c r="V532" i="81"/>
  <c r="V533" i="81"/>
  <c r="V534" i="81"/>
  <c r="V535" i="81"/>
  <c r="V536" i="81"/>
  <c r="V537" i="81"/>
  <c r="V538" i="81"/>
  <c r="V539" i="81"/>
  <c r="V540" i="81"/>
  <c r="V541" i="81"/>
  <c r="V542" i="81"/>
  <c r="V543" i="81"/>
  <c r="V544" i="81"/>
  <c r="V545" i="81"/>
  <c r="V546" i="81"/>
  <c r="V547" i="81"/>
  <c r="V548" i="81"/>
  <c r="V549" i="81"/>
  <c r="V550" i="81"/>
  <c r="V551" i="81"/>
  <c r="V552" i="81"/>
  <c r="V553" i="81"/>
  <c r="V554" i="81"/>
  <c r="V555" i="81"/>
  <c r="V556" i="81"/>
  <c r="V557" i="81"/>
  <c r="V558" i="81"/>
  <c r="V559" i="81"/>
  <c r="V560" i="81"/>
  <c r="V561" i="81"/>
  <c r="V562" i="81"/>
  <c r="V563" i="81"/>
  <c r="V564" i="81"/>
  <c r="V565" i="81"/>
  <c r="V566" i="81"/>
  <c r="V567" i="81"/>
  <c r="V568" i="81"/>
  <c r="V569" i="81"/>
  <c r="V570" i="81"/>
  <c r="V571" i="81"/>
  <c r="V572" i="81"/>
  <c r="V573" i="81"/>
  <c r="V574" i="81"/>
  <c r="V575" i="81"/>
  <c r="V576" i="81"/>
  <c r="V577" i="81"/>
  <c r="V578" i="81"/>
  <c r="V579" i="81"/>
  <c r="V580" i="81"/>
  <c r="V581" i="81"/>
  <c r="V582" i="81"/>
  <c r="V583" i="81"/>
  <c r="V584" i="81"/>
  <c r="V585" i="81"/>
  <c r="V586" i="81"/>
  <c r="V587" i="81"/>
  <c r="V588" i="81"/>
  <c r="V589" i="81"/>
  <c r="V590" i="81"/>
  <c r="V591" i="81"/>
  <c r="V592" i="81"/>
  <c r="V593" i="81"/>
  <c r="V594" i="81"/>
  <c r="V595" i="81"/>
  <c r="V596" i="81"/>
  <c r="V597" i="81"/>
  <c r="V598" i="81"/>
  <c r="V599" i="81"/>
  <c r="V600" i="81"/>
  <c r="V601" i="81"/>
  <c r="V602" i="81"/>
  <c r="V603" i="81"/>
  <c r="V604" i="81"/>
  <c r="V605" i="81"/>
  <c r="V606" i="81"/>
  <c r="V607" i="81"/>
  <c r="V608" i="81"/>
  <c r="V609" i="81"/>
  <c r="V610" i="81"/>
  <c r="V611" i="81"/>
  <c r="V612" i="81"/>
  <c r="V613" i="81"/>
  <c r="V614" i="81"/>
  <c r="V615" i="81"/>
  <c r="V616" i="81"/>
  <c r="V617" i="81"/>
  <c r="V618" i="81"/>
  <c r="V619" i="81"/>
  <c r="V620" i="81"/>
  <c r="V621" i="81"/>
  <c r="V622" i="81"/>
  <c r="V623" i="81"/>
  <c r="V624" i="81"/>
  <c r="V625" i="81"/>
  <c r="V626" i="81"/>
  <c r="V627" i="81"/>
  <c r="V628" i="81"/>
  <c r="V629" i="81"/>
  <c r="V630" i="81"/>
  <c r="V631" i="81"/>
  <c r="V632" i="81"/>
  <c r="V633" i="81"/>
  <c r="V634" i="81"/>
  <c r="V635" i="81"/>
  <c r="V636" i="81"/>
  <c r="V637" i="81"/>
  <c r="V638" i="81"/>
  <c r="V639" i="81"/>
  <c r="V640" i="81"/>
  <c r="V641" i="81"/>
  <c r="V642" i="81"/>
  <c r="V643" i="81"/>
  <c r="V644" i="81"/>
  <c r="V645" i="81"/>
  <c r="V646" i="81"/>
  <c r="V647" i="81"/>
  <c r="V648" i="81"/>
  <c r="V649" i="81"/>
  <c r="V650" i="81"/>
  <c r="V651" i="81"/>
  <c r="V652" i="81"/>
  <c r="V653" i="81"/>
  <c r="V654" i="81"/>
  <c r="V655" i="81"/>
  <c r="V656" i="81"/>
  <c r="V657" i="81"/>
  <c r="V658" i="81"/>
  <c r="V659" i="81"/>
  <c r="V660" i="81"/>
  <c r="V661" i="81"/>
  <c r="V662" i="81"/>
  <c r="V663" i="81"/>
  <c r="V664" i="81"/>
  <c r="V665" i="81"/>
  <c r="V666" i="81"/>
  <c r="V667" i="81"/>
  <c r="V668" i="81"/>
  <c r="V669" i="81"/>
  <c r="V670" i="81"/>
  <c r="V671" i="81"/>
  <c r="V672" i="81"/>
  <c r="V673" i="81"/>
  <c r="V674" i="81"/>
  <c r="V675" i="81"/>
  <c r="V676" i="81"/>
  <c r="V677" i="81"/>
  <c r="V678" i="81"/>
  <c r="V679" i="81"/>
  <c r="V680" i="81"/>
  <c r="V681" i="81"/>
  <c r="V682" i="81"/>
  <c r="V683" i="81"/>
  <c r="V684" i="81"/>
  <c r="V685" i="81"/>
  <c r="V686" i="81"/>
  <c r="V687" i="81"/>
  <c r="V688" i="81"/>
  <c r="V689" i="81"/>
  <c r="V690" i="81"/>
  <c r="V691" i="81"/>
  <c r="V692" i="81"/>
  <c r="V693" i="81"/>
  <c r="V694" i="81"/>
  <c r="V695" i="81"/>
  <c r="V696" i="81"/>
  <c r="V697" i="81"/>
  <c r="V698" i="81"/>
  <c r="V699" i="81"/>
  <c r="V700" i="81"/>
  <c r="V701" i="81"/>
  <c r="V702" i="81"/>
  <c r="V703" i="81"/>
  <c r="V704" i="81"/>
  <c r="V705" i="81"/>
  <c r="V706" i="81"/>
  <c r="V707" i="81"/>
  <c r="V708" i="81"/>
  <c r="V709" i="81"/>
  <c r="V710" i="81"/>
  <c r="V711" i="81"/>
  <c r="V712" i="81"/>
  <c r="V713" i="81"/>
  <c r="V714" i="81"/>
  <c r="V715" i="81"/>
  <c r="V716" i="81"/>
  <c r="V717" i="81"/>
  <c r="V718" i="81"/>
  <c r="V719" i="81"/>
  <c r="V720" i="81"/>
  <c r="V721" i="81"/>
  <c r="V722" i="81"/>
  <c r="V723" i="81"/>
  <c r="V724" i="81"/>
  <c r="V725" i="81"/>
  <c r="V726" i="81"/>
  <c r="V727" i="81"/>
  <c r="V728" i="81"/>
  <c r="V729" i="81"/>
  <c r="V730" i="81"/>
  <c r="V731" i="81"/>
  <c r="V732" i="81"/>
  <c r="V733" i="81"/>
  <c r="V734" i="81"/>
  <c r="V735" i="81"/>
  <c r="V736" i="81"/>
  <c r="V737" i="81"/>
  <c r="V738" i="81"/>
  <c r="V739" i="81"/>
  <c r="V740" i="81"/>
  <c r="V741" i="81"/>
  <c r="V742" i="81"/>
  <c r="V743" i="81"/>
  <c r="V744" i="81"/>
  <c r="V745" i="81"/>
  <c r="V746" i="81"/>
  <c r="V747" i="81"/>
  <c r="V748" i="81"/>
  <c r="V749" i="81"/>
  <c r="V750" i="81"/>
  <c r="V751" i="81"/>
  <c r="V752" i="81"/>
  <c r="V753" i="81"/>
  <c r="V754" i="81"/>
  <c r="V755" i="81"/>
  <c r="V756" i="81"/>
  <c r="V757" i="81"/>
  <c r="V758" i="81"/>
  <c r="V759" i="81"/>
  <c r="V760" i="81"/>
  <c r="V761" i="81"/>
  <c r="V762" i="81"/>
  <c r="V763" i="81"/>
  <c r="V764" i="81"/>
  <c r="V765" i="81"/>
  <c r="V766" i="81"/>
  <c r="V767" i="81"/>
  <c r="V768" i="81"/>
  <c r="V769" i="81"/>
  <c r="V770" i="81"/>
  <c r="V771" i="81"/>
  <c r="V772" i="81"/>
  <c r="V5" i="81"/>
  <c r="P6" i="81"/>
  <c r="P7" i="81"/>
  <c r="P8" i="81"/>
  <c r="P9" i="81"/>
  <c r="P10" i="81"/>
  <c r="P11" i="81"/>
  <c r="P12" i="81"/>
  <c r="P13" i="81"/>
  <c r="P14" i="81"/>
  <c r="P15" i="81"/>
  <c r="P16" i="81"/>
  <c r="P17" i="81"/>
  <c r="P18" i="81"/>
  <c r="P19" i="81"/>
  <c r="P20" i="81"/>
  <c r="P21" i="81"/>
  <c r="P22" i="81"/>
  <c r="P23" i="81"/>
  <c r="P24" i="81"/>
  <c r="P25" i="81"/>
  <c r="P26" i="81"/>
  <c r="P27" i="81"/>
  <c r="P28" i="81"/>
  <c r="P29" i="81"/>
  <c r="P30" i="81"/>
  <c r="P31" i="81"/>
  <c r="P32" i="81"/>
  <c r="P33" i="81"/>
  <c r="P34" i="81"/>
  <c r="P35" i="81"/>
  <c r="P36" i="81"/>
  <c r="P37" i="81"/>
  <c r="P38" i="81"/>
  <c r="P39" i="81"/>
  <c r="P40" i="81"/>
  <c r="P41" i="81"/>
  <c r="P42" i="81"/>
  <c r="P43" i="81"/>
  <c r="P44" i="81"/>
  <c r="P45" i="81"/>
  <c r="P46" i="81"/>
  <c r="P47" i="81"/>
  <c r="P48" i="81"/>
  <c r="P49" i="81"/>
  <c r="P50" i="81"/>
  <c r="P51" i="81"/>
  <c r="P52" i="81"/>
  <c r="P53" i="81"/>
  <c r="P54" i="81"/>
  <c r="P55" i="81"/>
  <c r="P56" i="81"/>
  <c r="P57" i="81"/>
  <c r="P58" i="81"/>
  <c r="P59" i="81"/>
  <c r="P60" i="81"/>
  <c r="P61" i="81"/>
  <c r="P62" i="81"/>
  <c r="P63" i="81"/>
  <c r="P64" i="81"/>
  <c r="P65" i="81"/>
  <c r="P66" i="81"/>
  <c r="P67" i="81"/>
  <c r="P68" i="81"/>
  <c r="P69" i="81"/>
  <c r="P70" i="81"/>
  <c r="P71" i="81"/>
  <c r="P72" i="81"/>
  <c r="P73" i="81"/>
  <c r="P74" i="81"/>
  <c r="P75" i="81"/>
  <c r="P76" i="81"/>
  <c r="P77" i="81"/>
  <c r="P78" i="81"/>
  <c r="P79" i="81"/>
  <c r="P80" i="81"/>
  <c r="P81" i="81"/>
  <c r="P82" i="81"/>
  <c r="P83" i="81"/>
  <c r="P84" i="81"/>
  <c r="P85" i="81"/>
  <c r="P86" i="81"/>
  <c r="P87" i="81"/>
  <c r="P88" i="81"/>
  <c r="P89" i="81"/>
  <c r="P90" i="81"/>
  <c r="P91" i="81"/>
  <c r="P92" i="81"/>
  <c r="P93" i="81"/>
  <c r="P94" i="81"/>
  <c r="P95" i="81"/>
  <c r="P96" i="81"/>
  <c r="P97" i="81"/>
  <c r="P98" i="81"/>
  <c r="P99" i="81"/>
  <c r="P100" i="81"/>
  <c r="P101" i="81"/>
  <c r="P102" i="81"/>
  <c r="P103" i="81"/>
  <c r="P104" i="81"/>
  <c r="P105" i="81"/>
  <c r="P106" i="81"/>
  <c r="P107" i="81"/>
  <c r="P108" i="81"/>
  <c r="P109" i="81"/>
  <c r="P110" i="81"/>
  <c r="P111" i="81"/>
  <c r="P112" i="81"/>
  <c r="P113" i="81"/>
  <c r="P114" i="81"/>
  <c r="P115" i="81"/>
  <c r="P116" i="81"/>
  <c r="P117" i="81"/>
  <c r="P118" i="81"/>
  <c r="P119" i="81"/>
  <c r="P120" i="81"/>
  <c r="P121" i="81"/>
  <c r="P122" i="81"/>
  <c r="P123" i="81"/>
  <c r="P124" i="81"/>
  <c r="P125" i="81"/>
  <c r="P126" i="81"/>
  <c r="P127" i="81"/>
  <c r="P128" i="81"/>
  <c r="P129" i="81"/>
  <c r="P130" i="81"/>
  <c r="P131" i="81"/>
  <c r="P132" i="81"/>
  <c r="P133" i="81"/>
  <c r="P134" i="81"/>
  <c r="P135" i="81"/>
  <c r="P136" i="81"/>
  <c r="P137" i="81"/>
  <c r="P138" i="81"/>
  <c r="P139" i="81"/>
  <c r="P140" i="81"/>
  <c r="P141" i="81"/>
  <c r="P142" i="81"/>
  <c r="P143" i="81"/>
  <c r="P144" i="81"/>
  <c r="P145" i="81"/>
  <c r="P146" i="81"/>
  <c r="P147" i="81"/>
  <c r="P148" i="81"/>
  <c r="P149" i="81"/>
  <c r="P150" i="81"/>
  <c r="P151" i="81"/>
  <c r="P152" i="81"/>
  <c r="P153" i="81"/>
  <c r="P154" i="81"/>
  <c r="P155" i="81"/>
  <c r="P156" i="81"/>
  <c r="P157" i="81"/>
  <c r="P158" i="81"/>
  <c r="P159" i="81"/>
  <c r="P160" i="81"/>
  <c r="P161" i="81"/>
  <c r="P162" i="81"/>
  <c r="P163" i="81"/>
  <c r="P164" i="81"/>
  <c r="P165" i="81"/>
  <c r="P166" i="81"/>
  <c r="P167" i="81"/>
  <c r="P168" i="81"/>
  <c r="P169" i="81"/>
  <c r="P170" i="81"/>
  <c r="P171" i="81"/>
  <c r="P172" i="81"/>
  <c r="P173" i="81"/>
  <c r="P174" i="81"/>
  <c r="P175" i="81"/>
  <c r="P176" i="81"/>
  <c r="P177" i="81"/>
  <c r="P178" i="81"/>
  <c r="P179" i="81"/>
  <c r="P180" i="81"/>
  <c r="P181" i="81"/>
  <c r="P182" i="81"/>
  <c r="P183" i="81"/>
  <c r="P184" i="81"/>
  <c r="P185" i="81"/>
  <c r="P186" i="81"/>
  <c r="P187" i="81"/>
  <c r="P188" i="81"/>
  <c r="P189" i="81"/>
  <c r="P190" i="81"/>
  <c r="P191" i="81"/>
  <c r="P192" i="81"/>
  <c r="P193" i="81"/>
  <c r="P194" i="81"/>
  <c r="P195" i="81"/>
  <c r="P196" i="81"/>
  <c r="P197" i="81"/>
  <c r="P198" i="81"/>
  <c r="P199" i="81"/>
  <c r="P200" i="81"/>
  <c r="P201" i="81"/>
  <c r="P202" i="81"/>
  <c r="P203" i="81"/>
  <c r="P204" i="81"/>
  <c r="P205" i="81"/>
  <c r="P206" i="81"/>
  <c r="P207" i="81"/>
  <c r="P208" i="81"/>
  <c r="P209" i="81"/>
  <c r="P210" i="81"/>
  <c r="P211" i="81"/>
  <c r="P212" i="81"/>
  <c r="P213" i="81"/>
  <c r="P214" i="81"/>
  <c r="P215" i="81"/>
  <c r="P216" i="81"/>
  <c r="P217" i="81"/>
  <c r="P218" i="81"/>
  <c r="P219" i="81"/>
  <c r="P220" i="81"/>
  <c r="P221" i="81"/>
  <c r="P222" i="81"/>
  <c r="P223" i="81"/>
  <c r="P224" i="81"/>
  <c r="P225" i="81"/>
  <c r="P226" i="81"/>
  <c r="P227" i="81"/>
  <c r="P228" i="81"/>
  <c r="P229" i="81"/>
  <c r="P230" i="81"/>
  <c r="P231" i="81"/>
  <c r="P232" i="81"/>
  <c r="P233" i="81"/>
  <c r="P234" i="81"/>
  <c r="P235" i="81"/>
  <c r="P236" i="81"/>
  <c r="P237" i="81"/>
  <c r="P238" i="81"/>
  <c r="P239" i="81"/>
  <c r="P240" i="81"/>
  <c r="P241" i="81"/>
  <c r="P242" i="81"/>
  <c r="P243" i="81"/>
  <c r="P244" i="81"/>
  <c r="P245" i="81"/>
  <c r="P246" i="81"/>
  <c r="P247" i="81"/>
  <c r="P248" i="81"/>
  <c r="P249" i="81"/>
  <c r="P250" i="81"/>
  <c r="P251" i="81"/>
  <c r="P252" i="81"/>
  <c r="P253" i="81"/>
  <c r="P254" i="81"/>
  <c r="P255" i="81"/>
  <c r="P256" i="81"/>
  <c r="P257" i="81"/>
  <c r="P258" i="81"/>
  <c r="P259" i="81"/>
  <c r="P260" i="81"/>
  <c r="P261" i="81"/>
  <c r="P262" i="81"/>
  <c r="P263" i="81"/>
  <c r="P264" i="81"/>
  <c r="P265" i="81"/>
  <c r="P266" i="81"/>
  <c r="P267" i="81"/>
  <c r="P268" i="81"/>
  <c r="P269" i="81"/>
  <c r="P270" i="81"/>
  <c r="P271" i="81"/>
  <c r="P272" i="81"/>
  <c r="P273" i="81"/>
  <c r="P274" i="81"/>
  <c r="P275" i="81"/>
  <c r="P276" i="81"/>
  <c r="P277" i="81"/>
  <c r="P278" i="81"/>
  <c r="P279" i="81"/>
  <c r="P280" i="81"/>
  <c r="P281" i="81"/>
  <c r="P282" i="81"/>
  <c r="P283" i="81"/>
  <c r="P284" i="81"/>
  <c r="P285" i="81"/>
  <c r="P286" i="81"/>
  <c r="P287" i="81"/>
  <c r="P288" i="81"/>
  <c r="P289" i="81"/>
  <c r="P290" i="81"/>
  <c r="P291" i="81"/>
  <c r="P292" i="81"/>
  <c r="P293" i="81"/>
  <c r="P294" i="81"/>
  <c r="P295" i="81"/>
  <c r="P296" i="81"/>
  <c r="P297" i="81"/>
  <c r="P298" i="81"/>
  <c r="P299" i="81"/>
  <c r="P300" i="81"/>
  <c r="P301" i="81"/>
  <c r="P302" i="81"/>
  <c r="P303" i="81"/>
  <c r="P304" i="81"/>
  <c r="P305" i="81"/>
  <c r="P306" i="81"/>
  <c r="P307" i="81"/>
  <c r="P308" i="81"/>
  <c r="P309" i="81"/>
  <c r="P310" i="81"/>
  <c r="P311" i="81"/>
  <c r="P312" i="81"/>
  <c r="P313" i="81"/>
  <c r="P314" i="81"/>
  <c r="P315" i="81"/>
  <c r="P316" i="81"/>
  <c r="P317" i="81"/>
  <c r="P318" i="81"/>
  <c r="P319" i="81"/>
  <c r="P320" i="81"/>
  <c r="P321" i="81"/>
  <c r="P322" i="81"/>
  <c r="P323" i="81"/>
  <c r="P324" i="81"/>
  <c r="P325" i="81"/>
  <c r="P326" i="81"/>
  <c r="P327" i="81"/>
  <c r="P328" i="81"/>
  <c r="P329" i="81"/>
  <c r="P330" i="81"/>
  <c r="P331" i="81"/>
  <c r="P332" i="81"/>
  <c r="P333" i="81"/>
  <c r="P334" i="81"/>
  <c r="P335" i="81"/>
  <c r="P336" i="81"/>
  <c r="P337" i="81"/>
  <c r="P338" i="81"/>
  <c r="P339" i="81"/>
  <c r="P340" i="81"/>
  <c r="P341" i="81"/>
  <c r="P342" i="81"/>
  <c r="P343" i="81"/>
  <c r="P344" i="81"/>
  <c r="P345" i="81"/>
  <c r="P346" i="81"/>
  <c r="P347" i="81"/>
  <c r="P348" i="81"/>
  <c r="P349" i="81"/>
  <c r="P350" i="81"/>
  <c r="P351" i="81"/>
  <c r="P352" i="81"/>
  <c r="P353" i="81"/>
  <c r="P354" i="81"/>
  <c r="P355" i="81"/>
  <c r="P356" i="81"/>
  <c r="P357" i="81"/>
  <c r="P358" i="81"/>
  <c r="P359" i="81"/>
  <c r="P360" i="81"/>
  <c r="P361" i="81"/>
  <c r="P362" i="81"/>
  <c r="P363" i="81"/>
  <c r="P364" i="81"/>
  <c r="P365" i="81"/>
  <c r="P366" i="81"/>
  <c r="P367" i="81"/>
  <c r="P368" i="81"/>
  <c r="P369" i="81"/>
  <c r="P370" i="81"/>
  <c r="P371" i="81"/>
  <c r="P372" i="81"/>
  <c r="P373" i="81"/>
  <c r="P374" i="81"/>
  <c r="P375" i="81"/>
  <c r="P376" i="81"/>
  <c r="P377" i="81"/>
  <c r="P378" i="81"/>
  <c r="P379" i="81"/>
  <c r="P380" i="81"/>
  <c r="P381" i="81"/>
  <c r="P382" i="81"/>
  <c r="P383" i="81"/>
  <c r="P384" i="81"/>
  <c r="P385" i="81"/>
  <c r="P386" i="81"/>
  <c r="P387" i="81"/>
  <c r="P388" i="81"/>
  <c r="P389" i="81"/>
  <c r="P390" i="81"/>
  <c r="P391" i="81"/>
  <c r="P392" i="81"/>
  <c r="P393" i="81"/>
  <c r="P394" i="81"/>
  <c r="P395" i="81"/>
  <c r="P396" i="81"/>
  <c r="P397" i="81"/>
  <c r="P398" i="81"/>
  <c r="P399" i="81"/>
  <c r="P400" i="81"/>
  <c r="P401" i="81"/>
  <c r="P402" i="81"/>
  <c r="P403" i="81"/>
  <c r="P404" i="81"/>
  <c r="P405" i="81"/>
  <c r="P406" i="81"/>
  <c r="P407" i="81"/>
  <c r="P408" i="81"/>
  <c r="P409" i="81"/>
  <c r="P410" i="81"/>
  <c r="P411" i="81"/>
  <c r="P412" i="81"/>
  <c r="P413" i="81"/>
  <c r="P414" i="81"/>
  <c r="P415" i="81"/>
  <c r="P416" i="81"/>
  <c r="P417" i="81"/>
  <c r="P418" i="81"/>
  <c r="P419" i="81"/>
  <c r="P420" i="81"/>
  <c r="P421" i="81"/>
  <c r="P422" i="81"/>
  <c r="P423" i="81"/>
  <c r="P424" i="81"/>
  <c r="P425" i="81"/>
  <c r="P426" i="81"/>
  <c r="P427" i="81"/>
  <c r="P428" i="81"/>
  <c r="P429" i="81"/>
  <c r="P430" i="81"/>
  <c r="P431" i="81"/>
  <c r="P432" i="81"/>
  <c r="P433" i="81"/>
  <c r="P434" i="81"/>
  <c r="P435" i="81"/>
  <c r="P436" i="81"/>
  <c r="P437" i="81"/>
  <c r="P438" i="81"/>
  <c r="P439" i="81"/>
  <c r="P440" i="81"/>
  <c r="P441" i="81"/>
  <c r="P442" i="81"/>
  <c r="P443" i="81"/>
  <c r="P444" i="81"/>
  <c r="P445" i="81"/>
  <c r="P446" i="81"/>
  <c r="P447" i="81"/>
  <c r="P448" i="81"/>
  <c r="P449" i="81"/>
  <c r="P450" i="81"/>
  <c r="P451" i="81"/>
  <c r="P452" i="81"/>
  <c r="P453" i="81"/>
  <c r="P454" i="81"/>
  <c r="P455" i="81"/>
  <c r="P456" i="81"/>
  <c r="P457" i="81"/>
  <c r="P458" i="81"/>
  <c r="P459" i="81"/>
  <c r="P460" i="81"/>
  <c r="P461" i="81"/>
  <c r="P462" i="81"/>
  <c r="P463" i="81"/>
  <c r="P464" i="81"/>
  <c r="P465" i="81"/>
  <c r="P466" i="81"/>
  <c r="P467" i="81"/>
  <c r="P468" i="81"/>
  <c r="P469" i="81"/>
  <c r="P470" i="81"/>
  <c r="P471" i="81"/>
  <c r="P472" i="81"/>
  <c r="P473" i="81"/>
  <c r="P474" i="81"/>
  <c r="P475" i="81"/>
  <c r="P476" i="81"/>
  <c r="P477" i="81"/>
  <c r="P478" i="81"/>
  <c r="P479" i="81"/>
  <c r="P480" i="81"/>
  <c r="P481" i="81"/>
  <c r="P482" i="81"/>
  <c r="P483" i="81"/>
  <c r="P484" i="81"/>
  <c r="P485" i="81"/>
  <c r="P486" i="81"/>
  <c r="P487" i="81"/>
  <c r="P488" i="81"/>
  <c r="P489" i="81"/>
  <c r="P490" i="81"/>
  <c r="P491" i="81"/>
  <c r="P492" i="81"/>
  <c r="P493" i="81"/>
  <c r="P494" i="81"/>
  <c r="P495" i="81"/>
  <c r="P496" i="81"/>
  <c r="P497" i="81"/>
  <c r="P498" i="81"/>
  <c r="P499" i="81"/>
  <c r="P500" i="81"/>
  <c r="P501" i="81"/>
  <c r="P502" i="81"/>
  <c r="P503" i="81"/>
  <c r="P504" i="81"/>
  <c r="P505" i="81"/>
  <c r="P506" i="81"/>
  <c r="P507" i="81"/>
  <c r="P508" i="81"/>
  <c r="P509" i="81"/>
  <c r="P510" i="81"/>
  <c r="P511" i="81"/>
  <c r="P512" i="81"/>
  <c r="P513" i="81"/>
  <c r="P514" i="81"/>
  <c r="P515" i="81"/>
  <c r="P516" i="81"/>
  <c r="P517" i="81"/>
  <c r="P518" i="81"/>
  <c r="P519" i="81"/>
  <c r="P520" i="81"/>
  <c r="P521" i="81"/>
  <c r="P522" i="81"/>
  <c r="P523" i="81"/>
  <c r="P524" i="81"/>
  <c r="P525" i="81"/>
  <c r="P526" i="81"/>
  <c r="P527" i="81"/>
  <c r="P528" i="81"/>
  <c r="P529" i="81"/>
  <c r="P530" i="81"/>
  <c r="P531" i="81"/>
  <c r="P532" i="81"/>
  <c r="P533" i="81"/>
  <c r="P534" i="81"/>
  <c r="P535" i="81"/>
  <c r="P536" i="81"/>
  <c r="P537" i="81"/>
  <c r="P538" i="81"/>
  <c r="P539" i="81"/>
  <c r="P540" i="81"/>
  <c r="P541" i="81"/>
  <c r="P542" i="81"/>
  <c r="P543" i="81"/>
  <c r="P544" i="81"/>
  <c r="P545" i="81"/>
  <c r="P546" i="81"/>
  <c r="P547" i="81"/>
  <c r="P548" i="81"/>
  <c r="P549" i="81"/>
  <c r="P550" i="81"/>
  <c r="P551" i="81"/>
  <c r="P552" i="81"/>
  <c r="P553" i="81"/>
  <c r="P554" i="81"/>
  <c r="P555" i="81"/>
  <c r="P556" i="81"/>
  <c r="P557" i="81"/>
  <c r="P558" i="81"/>
  <c r="P559" i="81"/>
  <c r="P560" i="81"/>
  <c r="P561" i="81"/>
  <c r="P562" i="81"/>
  <c r="P563" i="81"/>
  <c r="P564" i="81"/>
  <c r="P565" i="81"/>
  <c r="P566" i="81"/>
  <c r="P567" i="81"/>
  <c r="P568" i="81"/>
  <c r="P569" i="81"/>
  <c r="P570" i="81"/>
  <c r="P571" i="81"/>
  <c r="P572" i="81"/>
  <c r="P573" i="81"/>
  <c r="P574" i="81"/>
  <c r="P575" i="81"/>
  <c r="P576" i="81"/>
  <c r="P577" i="81"/>
  <c r="P578" i="81"/>
  <c r="P579" i="81"/>
  <c r="P580" i="81"/>
  <c r="P581" i="81"/>
  <c r="P582" i="81"/>
  <c r="P583" i="81"/>
  <c r="P584" i="81"/>
  <c r="P585" i="81"/>
  <c r="P586" i="81"/>
  <c r="P587" i="81"/>
  <c r="P588" i="81"/>
  <c r="P589" i="81"/>
  <c r="P590" i="81"/>
  <c r="P591" i="81"/>
  <c r="P592" i="81"/>
  <c r="P593" i="81"/>
  <c r="P594" i="81"/>
  <c r="P595" i="81"/>
  <c r="P596" i="81"/>
  <c r="P597" i="81"/>
  <c r="P598" i="81"/>
  <c r="P599" i="81"/>
  <c r="P600" i="81"/>
  <c r="P601" i="81"/>
  <c r="P602" i="81"/>
  <c r="P603" i="81"/>
  <c r="P604" i="81"/>
  <c r="P605" i="81"/>
  <c r="P606" i="81"/>
  <c r="P607" i="81"/>
  <c r="P608" i="81"/>
  <c r="P609" i="81"/>
  <c r="P610" i="81"/>
  <c r="P611" i="81"/>
  <c r="P612" i="81"/>
  <c r="P613" i="81"/>
  <c r="P614" i="81"/>
  <c r="P615" i="81"/>
  <c r="P616" i="81"/>
  <c r="P617" i="81"/>
  <c r="P618" i="81"/>
  <c r="P619" i="81"/>
  <c r="P620" i="81"/>
  <c r="P621" i="81"/>
  <c r="P622" i="81"/>
  <c r="P623" i="81"/>
  <c r="P624" i="81"/>
  <c r="P625" i="81"/>
  <c r="P626" i="81"/>
  <c r="P627" i="81"/>
  <c r="P628" i="81"/>
  <c r="P629" i="81"/>
  <c r="P630" i="81"/>
  <c r="P631" i="81"/>
  <c r="P632" i="81"/>
  <c r="P633" i="81"/>
  <c r="P634" i="81"/>
  <c r="P635" i="81"/>
  <c r="P636" i="81"/>
  <c r="P637" i="81"/>
  <c r="P638" i="81"/>
  <c r="P639" i="81"/>
  <c r="P640" i="81"/>
  <c r="P641" i="81"/>
  <c r="P642" i="81"/>
  <c r="P643" i="81"/>
  <c r="P644" i="81"/>
  <c r="P645" i="81"/>
  <c r="P646" i="81"/>
  <c r="P647" i="81"/>
  <c r="P648" i="81"/>
  <c r="P649" i="81"/>
  <c r="P650" i="81"/>
  <c r="P651" i="81"/>
  <c r="P652" i="81"/>
  <c r="P653" i="81"/>
  <c r="P654" i="81"/>
  <c r="P655" i="81"/>
  <c r="P656" i="81"/>
  <c r="P657" i="81"/>
  <c r="P658" i="81"/>
  <c r="P659" i="81"/>
  <c r="P660" i="81"/>
  <c r="P661" i="81"/>
  <c r="P662" i="81"/>
  <c r="P663" i="81"/>
  <c r="P664" i="81"/>
  <c r="P665" i="81"/>
  <c r="P666" i="81"/>
  <c r="P667" i="81"/>
  <c r="P668" i="81"/>
  <c r="P669" i="81"/>
  <c r="P670" i="81"/>
  <c r="P671" i="81"/>
  <c r="P672" i="81"/>
  <c r="P673" i="81"/>
  <c r="P674" i="81"/>
  <c r="P675" i="81"/>
  <c r="P676" i="81"/>
  <c r="P677" i="81"/>
  <c r="P678" i="81"/>
  <c r="P679" i="81"/>
  <c r="P680" i="81"/>
  <c r="P681" i="81"/>
  <c r="P682" i="81"/>
  <c r="P683" i="81"/>
  <c r="P684" i="81"/>
  <c r="P685" i="81"/>
  <c r="P686" i="81"/>
  <c r="P687" i="81"/>
  <c r="P688" i="81"/>
  <c r="P689" i="81"/>
  <c r="P690" i="81"/>
  <c r="P691" i="81"/>
  <c r="P692" i="81"/>
  <c r="P693" i="81"/>
  <c r="P694" i="81"/>
  <c r="P695" i="81"/>
  <c r="P696" i="81"/>
  <c r="P697" i="81"/>
  <c r="P698" i="81"/>
  <c r="P699" i="81"/>
  <c r="P700" i="81"/>
  <c r="P701" i="81"/>
  <c r="P702" i="81"/>
  <c r="P703" i="81"/>
  <c r="P704" i="81"/>
  <c r="P705" i="81"/>
  <c r="P706" i="81"/>
  <c r="P707" i="81"/>
  <c r="P708" i="81"/>
  <c r="P709" i="81"/>
  <c r="P710" i="81"/>
  <c r="P711" i="81"/>
  <c r="P712" i="81"/>
  <c r="P713" i="81"/>
  <c r="P714" i="81"/>
  <c r="P715" i="81"/>
  <c r="P716" i="81"/>
  <c r="P717" i="81"/>
  <c r="P718" i="81"/>
  <c r="P719" i="81"/>
  <c r="P720" i="81"/>
  <c r="P721" i="81"/>
  <c r="P722" i="81"/>
  <c r="P723" i="81"/>
  <c r="P724" i="81"/>
  <c r="P725" i="81"/>
  <c r="P726" i="81"/>
  <c r="P727" i="81"/>
  <c r="P728" i="81"/>
  <c r="P729" i="81"/>
  <c r="P730" i="81"/>
  <c r="P731" i="81"/>
  <c r="P732" i="81"/>
  <c r="P733" i="81"/>
  <c r="P734" i="81"/>
  <c r="P735" i="81"/>
  <c r="P736" i="81"/>
  <c r="P737" i="81"/>
  <c r="P738" i="81"/>
  <c r="P739" i="81"/>
  <c r="P740" i="81"/>
  <c r="P741" i="81"/>
  <c r="P742" i="81"/>
  <c r="P743" i="81"/>
  <c r="P744" i="81"/>
  <c r="P745" i="81"/>
  <c r="P746" i="81"/>
  <c r="P747" i="81"/>
  <c r="P748" i="81"/>
  <c r="P749" i="81"/>
  <c r="P750" i="81"/>
  <c r="P751" i="81"/>
  <c r="P752" i="81"/>
  <c r="P753" i="81"/>
  <c r="P754" i="81"/>
  <c r="P755" i="81"/>
  <c r="P756" i="81"/>
  <c r="P757" i="81"/>
  <c r="P758" i="81"/>
  <c r="P759" i="81"/>
  <c r="P760" i="81"/>
  <c r="P761" i="81"/>
  <c r="P762" i="81"/>
  <c r="P763" i="81"/>
  <c r="P764" i="81"/>
  <c r="P765" i="81"/>
  <c r="P766" i="81"/>
  <c r="P767" i="81"/>
  <c r="P768" i="81"/>
  <c r="P769" i="81"/>
  <c r="P770" i="81"/>
  <c r="P771" i="81"/>
  <c r="P772" i="81"/>
  <c r="P5" i="81"/>
  <c r="BS6" i="81"/>
  <c r="BS7" i="81"/>
  <c r="BS8" i="81"/>
  <c r="BS9" i="81"/>
  <c r="BS10" i="81"/>
  <c r="BS11" i="81"/>
  <c r="BS12" i="81"/>
  <c r="BS13" i="81"/>
  <c r="BS14" i="81"/>
  <c r="BS15" i="81"/>
  <c r="BS16" i="81"/>
  <c r="BS17" i="81"/>
  <c r="BS18" i="81"/>
  <c r="BS19" i="81"/>
  <c r="BS20" i="81"/>
  <c r="BS21" i="81"/>
  <c r="BS22" i="81"/>
  <c r="BS23" i="81"/>
  <c r="BS24" i="81"/>
  <c r="BS25" i="81"/>
  <c r="BS26" i="81"/>
  <c r="BS27" i="81"/>
  <c r="BS28" i="81"/>
  <c r="BS29" i="81"/>
  <c r="BS30" i="81"/>
  <c r="BS31" i="81"/>
  <c r="BS32" i="81"/>
  <c r="BS33" i="81"/>
  <c r="BS34" i="81"/>
  <c r="BS35" i="81"/>
  <c r="BS36" i="81"/>
  <c r="BS37" i="81"/>
  <c r="BS38" i="81"/>
  <c r="BS39" i="81"/>
  <c r="BS40" i="81"/>
  <c r="BS41" i="81"/>
  <c r="BS42" i="81"/>
  <c r="BS43" i="81"/>
  <c r="BS44" i="81"/>
  <c r="BS45" i="81"/>
  <c r="BS46" i="81"/>
  <c r="BS47" i="81"/>
  <c r="BS48" i="81"/>
  <c r="BS49" i="81"/>
  <c r="BS50" i="81"/>
  <c r="BS51" i="81"/>
  <c r="BS52" i="81"/>
  <c r="BS53" i="81"/>
  <c r="BS54" i="81"/>
  <c r="BS55" i="81"/>
  <c r="BS56" i="81"/>
  <c r="BS57" i="81"/>
  <c r="BS58" i="81"/>
  <c r="BS59" i="81"/>
  <c r="BS60" i="81"/>
  <c r="BS61" i="81"/>
  <c r="BS62" i="81"/>
  <c r="BS63" i="81"/>
  <c r="BS64" i="81"/>
  <c r="BS65" i="81"/>
  <c r="BS66" i="81"/>
  <c r="BS67" i="81"/>
  <c r="BS68" i="81"/>
  <c r="BS69" i="81"/>
  <c r="BS70" i="81"/>
  <c r="BS71" i="81"/>
  <c r="BS72" i="81"/>
  <c r="BS73" i="81"/>
  <c r="BS74" i="81"/>
  <c r="BS75" i="81"/>
  <c r="BS76" i="81"/>
  <c r="BS77" i="81"/>
  <c r="BS78" i="81"/>
  <c r="BS79" i="81"/>
  <c r="BS80" i="81"/>
  <c r="BS81" i="81"/>
  <c r="BS82" i="81"/>
  <c r="BS83" i="81"/>
  <c r="BS84" i="81"/>
  <c r="BS85" i="81"/>
  <c r="BS86" i="81"/>
  <c r="BS87" i="81"/>
  <c r="BS88" i="81"/>
  <c r="BS89" i="81"/>
  <c r="BS90" i="81"/>
  <c r="BS91" i="81"/>
  <c r="BS92" i="81"/>
  <c r="BS93" i="81"/>
  <c r="BS94" i="81"/>
  <c r="BS95" i="81"/>
  <c r="BS96" i="81"/>
  <c r="BS97" i="81"/>
  <c r="BS98" i="81"/>
  <c r="BS99" i="81"/>
  <c r="BS100" i="81"/>
  <c r="BS101" i="81"/>
  <c r="BS102" i="81"/>
  <c r="BS103" i="81"/>
  <c r="BS104" i="81"/>
  <c r="BS105" i="81"/>
  <c r="BS106" i="81"/>
  <c r="BS107" i="81"/>
  <c r="BS108" i="81"/>
  <c r="BS109" i="81"/>
  <c r="BS110" i="81"/>
  <c r="BS111" i="81"/>
  <c r="BS112" i="81"/>
  <c r="BS113" i="81"/>
  <c r="BS114" i="81"/>
  <c r="BS115" i="81"/>
  <c r="BS116" i="81"/>
  <c r="BS117" i="81"/>
  <c r="BS118" i="81"/>
  <c r="BS119" i="81"/>
  <c r="BS120" i="81"/>
  <c r="BS121" i="81"/>
  <c r="BS122" i="81"/>
  <c r="BS123" i="81"/>
  <c r="BS124" i="81"/>
  <c r="BS125" i="81"/>
  <c r="BS126" i="81"/>
  <c r="BS127" i="81"/>
  <c r="BS128" i="81"/>
  <c r="BS129" i="81"/>
  <c r="BS130" i="81"/>
  <c r="BS131" i="81"/>
  <c r="BS132" i="81"/>
  <c r="BS133" i="81"/>
  <c r="BS134" i="81"/>
  <c r="BS135" i="81"/>
  <c r="BS136" i="81"/>
  <c r="BS137" i="81"/>
  <c r="BS138" i="81"/>
  <c r="BS139" i="81"/>
  <c r="BS140" i="81"/>
  <c r="BS141" i="81"/>
  <c r="BS142" i="81"/>
  <c r="BS143" i="81"/>
  <c r="BS144" i="81"/>
  <c r="BS145" i="81"/>
  <c r="BS146" i="81"/>
  <c r="BS147" i="81"/>
  <c r="BS148" i="81"/>
  <c r="BS149" i="81"/>
  <c r="BS150" i="81"/>
  <c r="BS151" i="81"/>
  <c r="BS152" i="81"/>
  <c r="BS153" i="81"/>
  <c r="BS154" i="81"/>
  <c r="BS155" i="81"/>
  <c r="BS156" i="81"/>
  <c r="BS157" i="81"/>
  <c r="BS158" i="81"/>
  <c r="BS159" i="81"/>
  <c r="BS160" i="81"/>
  <c r="BS161" i="81"/>
  <c r="BS162" i="81"/>
  <c r="BS163" i="81"/>
  <c r="BS164" i="81"/>
  <c r="BS165" i="81"/>
  <c r="BS166" i="81"/>
  <c r="BS167" i="81"/>
  <c r="BS168" i="81"/>
  <c r="BS169" i="81"/>
  <c r="BS170" i="81"/>
  <c r="BS171" i="81"/>
  <c r="BS172" i="81"/>
  <c r="BS173" i="81"/>
  <c r="BS174" i="81"/>
  <c r="BS175" i="81"/>
  <c r="BS176" i="81"/>
  <c r="BS177" i="81"/>
  <c r="BS178" i="81"/>
  <c r="BS179" i="81"/>
  <c r="BS180" i="81"/>
  <c r="BS181" i="81"/>
  <c r="BS182" i="81"/>
  <c r="BS183" i="81"/>
  <c r="BS184" i="81"/>
  <c r="BS185" i="81"/>
  <c r="BS186" i="81"/>
  <c r="BS187" i="81"/>
  <c r="BS188" i="81"/>
  <c r="BS189" i="81"/>
  <c r="BS190" i="81"/>
  <c r="BS191" i="81"/>
  <c r="BS192" i="81"/>
  <c r="BS193" i="81"/>
  <c r="BS194" i="81"/>
  <c r="BS195" i="81"/>
  <c r="BS196" i="81"/>
  <c r="BS197" i="81"/>
  <c r="BS198" i="81"/>
  <c r="BS199" i="81"/>
  <c r="BS200" i="81"/>
  <c r="BS201" i="81"/>
  <c r="BS202" i="81"/>
  <c r="BS203" i="81"/>
  <c r="BS204" i="81"/>
  <c r="BS205" i="81"/>
  <c r="BS206" i="81"/>
  <c r="BS207" i="81"/>
  <c r="BS208" i="81"/>
  <c r="BS209" i="81"/>
  <c r="BS210" i="81"/>
  <c r="BS211" i="81"/>
  <c r="BS212" i="81"/>
  <c r="BS213" i="81"/>
  <c r="BS214" i="81"/>
  <c r="BS215" i="81"/>
  <c r="BS216" i="81"/>
  <c r="BS217" i="81"/>
  <c r="BS218" i="81"/>
  <c r="BS219" i="81"/>
  <c r="BS220" i="81"/>
  <c r="BS221" i="81"/>
  <c r="BS222" i="81"/>
  <c r="BS223" i="81"/>
  <c r="BS224" i="81"/>
  <c r="BS225" i="81"/>
  <c r="BS226" i="81"/>
  <c r="BS227" i="81"/>
  <c r="BS228" i="81"/>
  <c r="BS229" i="81"/>
  <c r="BS230" i="81"/>
  <c r="BS231" i="81"/>
  <c r="BS232" i="81"/>
  <c r="BS233" i="81"/>
  <c r="BS234" i="81"/>
  <c r="BS235" i="81"/>
  <c r="BS236" i="81"/>
  <c r="BS237" i="81"/>
  <c r="BS238" i="81"/>
  <c r="BS239" i="81"/>
  <c r="BS240" i="81"/>
  <c r="BS241" i="81"/>
  <c r="BS242" i="81"/>
  <c r="BS243" i="81"/>
  <c r="BS244" i="81"/>
  <c r="BS245" i="81"/>
  <c r="BS246" i="81"/>
  <c r="BS247" i="81"/>
  <c r="BS248" i="81"/>
  <c r="BS249" i="81"/>
  <c r="BS250" i="81"/>
  <c r="BS251" i="81"/>
  <c r="BS252" i="81"/>
  <c r="BS253" i="81"/>
  <c r="BS254" i="81"/>
  <c r="BS255" i="81"/>
  <c r="BS256" i="81"/>
  <c r="BS257" i="81"/>
  <c r="BS258" i="81"/>
  <c r="BS259" i="81"/>
  <c r="BS260" i="81"/>
  <c r="BS261" i="81"/>
  <c r="BS262" i="81"/>
  <c r="BS263" i="81"/>
  <c r="BS264" i="81"/>
  <c r="BS265" i="81"/>
  <c r="BS266" i="81"/>
  <c r="BS267" i="81"/>
  <c r="BS268" i="81"/>
  <c r="BS269" i="81"/>
  <c r="BS270" i="81"/>
  <c r="BS271" i="81"/>
  <c r="BS272" i="81"/>
  <c r="BS273" i="81"/>
  <c r="BS274" i="81"/>
  <c r="BS275" i="81"/>
  <c r="BS276" i="81"/>
  <c r="BS277" i="81"/>
  <c r="BS278" i="81"/>
  <c r="BS279" i="81"/>
  <c r="BS280" i="81"/>
  <c r="BS281" i="81"/>
  <c r="BS282" i="81"/>
  <c r="BS283" i="81"/>
  <c r="BS284" i="81"/>
  <c r="BS285" i="81"/>
  <c r="BS286" i="81"/>
  <c r="BS287" i="81"/>
  <c r="BS288" i="81"/>
  <c r="BS289" i="81"/>
  <c r="BS290" i="81"/>
  <c r="BS291" i="81"/>
  <c r="BS292" i="81"/>
  <c r="BS293" i="81"/>
  <c r="BS294" i="81"/>
  <c r="BS295" i="81"/>
  <c r="BS296" i="81"/>
  <c r="BS297" i="81"/>
  <c r="BS298" i="81"/>
  <c r="BS299" i="81"/>
  <c r="BS300" i="81"/>
  <c r="BS301" i="81"/>
  <c r="BS302" i="81"/>
  <c r="BS303" i="81"/>
  <c r="BS304" i="81"/>
  <c r="BS305" i="81"/>
  <c r="BS306" i="81"/>
  <c r="BS307" i="81"/>
  <c r="BS308" i="81"/>
  <c r="BS309" i="81"/>
  <c r="BS310" i="81"/>
  <c r="BS311" i="81"/>
  <c r="BS312" i="81"/>
  <c r="BS313" i="81"/>
  <c r="BS314" i="81"/>
  <c r="BS315" i="81"/>
  <c r="BS316" i="81"/>
  <c r="BS317" i="81"/>
  <c r="BS318" i="81"/>
  <c r="BS319" i="81"/>
  <c r="BS320" i="81"/>
  <c r="BS321" i="81"/>
  <c r="BS322" i="81"/>
  <c r="BS323" i="81"/>
  <c r="BS324" i="81"/>
  <c r="BS325" i="81"/>
  <c r="BS326" i="81"/>
  <c r="BS327" i="81"/>
  <c r="BS328" i="81"/>
  <c r="BS329" i="81"/>
  <c r="BS330" i="81"/>
  <c r="BS331" i="81"/>
  <c r="BS332" i="81"/>
  <c r="BS333" i="81"/>
  <c r="BS334" i="81"/>
  <c r="BS335" i="81"/>
  <c r="BS336" i="81"/>
  <c r="BS337" i="81"/>
  <c r="BS338" i="81"/>
  <c r="BS339" i="81"/>
  <c r="BS340" i="81"/>
  <c r="BS341" i="81"/>
  <c r="BS342" i="81"/>
  <c r="BS343" i="81"/>
  <c r="BS344" i="81"/>
  <c r="BS345" i="81"/>
  <c r="BS346" i="81"/>
  <c r="BS347" i="81"/>
  <c r="BS348" i="81"/>
  <c r="BS349" i="81"/>
  <c r="BS350" i="81"/>
  <c r="BS351" i="81"/>
  <c r="BS352" i="81"/>
  <c r="BS353" i="81"/>
  <c r="BS354" i="81"/>
  <c r="BS355" i="81"/>
  <c r="BS356" i="81"/>
  <c r="BS357" i="81"/>
  <c r="BS358" i="81"/>
  <c r="BS359" i="81"/>
  <c r="BS360" i="81"/>
  <c r="BS361" i="81"/>
  <c r="BS362" i="81"/>
  <c r="BS363" i="81"/>
  <c r="BS364" i="81"/>
  <c r="BS365" i="81"/>
  <c r="BS366" i="81"/>
  <c r="BS367" i="81"/>
  <c r="BS368" i="81"/>
  <c r="BS369" i="81"/>
  <c r="BS370" i="81"/>
  <c r="BS371" i="81"/>
  <c r="BS372" i="81"/>
  <c r="BS373" i="81"/>
  <c r="BS374" i="81"/>
  <c r="BS375" i="81"/>
  <c r="BS376" i="81"/>
  <c r="BS377" i="81"/>
  <c r="BS378" i="81"/>
  <c r="BS379" i="81"/>
  <c r="BS380" i="81"/>
  <c r="BS381" i="81"/>
  <c r="BS382" i="81"/>
  <c r="BS383" i="81"/>
  <c r="BS384" i="81"/>
  <c r="BS385" i="81"/>
  <c r="BS386" i="81"/>
  <c r="BS387" i="81"/>
  <c r="BS388" i="81"/>
  <c r="BS389" i="81"/>
  <c r="BS390" i="81"/>
  <c r="BS391" i="81"/>
  <c r="BS392" i="81"/>
  <c r="BS393" i="81"/>
  <c r="BS394" i="81"/>
  <c r="BS395" i="81"/>
  <c r="BS396" i="81"/>
  <c r="BS397" i="81"/>
  <c r="BS398" i="81"/>
  <c r="BS399" i="81"/>
  <c r="BS400" i="81"/>
  <c r="BS401" i="81"/>
  <c r="BS402" i="81"/>
  <c r="BS403" i="81"/>
  <c r="BS404" i="81"/>
  <c r="BS405" i="81"/>
  <c r="BS406" i="81"/>
  <c r="BS407" i="81"/>
  <c r="BS408" i="81"/>
  <c r="BS409" i="81"/>
  <c r="BS410" i="81"/>
  <c r="BS411" i="81"/>
  <c r="BS412" i="81"/>
  <c r="BS413" i="81"/>
  <c r="BS414" i="81"/>
  <c r="BS415" i="81"/>
  <c r="BS416" i="81"/>
  <c r="BS417" i="81"/>
  <c r="BS418" i="81"/>
  <c r="BS419" i="81"/>
  <c r="BS420" i="81"/>
  <c r="BS421" i="81"/>
  <c r="BS422" i="81"/>
  <c r="BS423" i="81"/>
  <c r="BS424" i="81"/>
  <c r="BS425" i="81"/>
  <c r="BS426" i="81"/>
  <c r="BS427" i="81"/>
  <c r="BS428" i="81"/>
  <c r="BS429" i="81"/>
  <c r="BS430" i="81"/>
  <c r="BS431" i="81"/>
  <c r="BS432" i="81"/>
  <c r="BS433" i="81"/>
  <c r="BS434" i="81"/>
  <c r="BS435" i="81"/>
  <c r="BS436" i="81"/>
  <c r="BS437" i="81"/>
  <c r="BS438" i="81"/>
  <c r="BS439" i="81"/>
  <c r="BS440" i="81"/>
  <c r="BS441" i="81"/>
  <c r="BS442" i="81"/>
  <c r="BS443" i="81"/>
  <c r="BS444" i="81"/>
  <c r="BS445" i="81"/>
  <c r="BS446" i="81"/>
  <c r="BS447" i="81"/>
  <c r="BS448" i="81"/>
  <c r="BS449" i="81"/>
  <c r="BS450" i="81"/>
  <c r="BS451" i="81"/>
  <c r="BS452" i="81"/>
  <c r="BS453" i="81"/>
  <c r="BS454" i="81"/>
  <c r="BS455" i="81"/>
  <c r="BS456" i="81"/>
  <c r="BS457" i="81"/>
  <c r="BS458" i="81"/>
  <c r="BS459" i="81"/>
  <c r="BS460" i="81"/>
  <c r="BS461" i="81"/>
  <c r="BS462" i="81"/>
  <c r="BS463" i="81"/>
  <c r="BS464" i="81"/>
  <c r="BS465" i="81"/>
  <c r="BS466" i="81"/>
  <c r="BS467" i="81"/>
  <c r="BS468" i="81"/>
  <c r="BS469" i="81"/>
  <c r="BS470" i="81"/>
  <c r="BS471" i="81"/>
  <c r="BS472" i="81"/>
  <c r="BS473" i="81"/>
  <c r="BS474" i="81"/>
  <c r="BS475" i="81"/>
  <c r="BS476" i="81"/>
  <c r="BS477" i="81"/>
  <c r="BS478" i="81"/>
  <c r="BS479" i="81"/>
  <c r="BS480" i="81"/>
  <c r="BS481" i="81"/>
  <c r="BS482" i="81"/>
  <c r="BS483" i="81"/>
  <c r="BS484" i="81"/>
  <c r="BS485" i="81"/>
  <c r="BS486" i="81"/>
  <c r="BS487" i="81"/>
  <c r="BS488" i="81"/>
  <c r="BS489" i="81"/>
  <c r="BS490" i="81"/>
  <c r="BS491" i="81"/>
  <c r="BS492" i="81"/>
  <c r="BS493" i="81"/>
  <c r="BS494" i="81"/>
  <c r="BS495" i="81"/>
  <c r="BS496" i="81"/>
  <c r="BS497" i="81"/>
  <c r="BS498" i="81"/>
  <c r="BS499" i="81"/>
  <c r="BS500" i="81"/>
  <c r="BS501" i="81"/>
  <c r="BS502" i="81"/>
  <c r="BS503" i="81"/>
  <c r="BS504" i="81"/>
  <c r="BS505" i="81"/>
  <c r="BS506" i="81"/>
  <c r="BS507" i="81"/>
  <c r="BS508" i="81"/>
  <c r="BS509" i="81"/>
  <c r="BS510" i="81"/>
  <c r="BS511" i="81"/>
  <c r="BS512" i="81"/>
  <c r="BS513" i="81"/>
  <c r="BS514" i="81"/>
  <c r="BS515" i="81"/>
  <c r="BS516" i="81"/>
  <c r="BS517" i="81"/>
  <c r="BS518" i="81"/>
  <c r="BS519" i="81"/>
  <c r="BS520" i="81"/>
  <c r="BS521" i="81"/>
  <c r="BS522" i="81"/>
  <c r="BS523" i="81"/>
  <c r="BS524" i="81"/>
  <c r="BS525" i="81"/>
  <c r="BS526" i="81"/>
  <c r="BS527" i="81"/>
  <c r="BS528" i="81"/>
  <c r="BS529" i="81"/>
  <c r="BS530" i="81"/>
  <c r="BS531" i="81"/>
  <c r="BS532" i="81"/>
  <c r="BS533" i="81"/>
  <c r="BS534" i="81"/>
  <c r="BS535" i="81"/>
  <c r="BS536" i="81"/>
  <c r="BS537" i="81"/>
  <c r="BS538" i="81"/>
  <c r="BS539" i="81"/>
  <c r="BS540" i="81"/>
  <c r="BS541" i="81"/>
  <c r="BS542" i="81"/>
  <c r="BS543" i="81"/>
  <c r="BS544" i="81"/>
  <c r="BS545" i="81"/>
  <c r="BS546" i="81"/>
  <c r="BS547" i="81"/>
  <c r="BS548" i="81"/>
  <c r="BS549" i="81"/>
  <c r="BS550" i="81"/>
  <c r="BS551" i="81"/>
  <c r="BS552" i="81"/>
  <c r="BS553" i="81"/>
  <c r="BS554" i="81"/>
  <c r="BS555" i="81"/>
  <c r="BS556" i="81"/>
  <c r="BS557" i="81"/>
  <c r="BS558" i="81"/>
  <c r="BS559" i="81"/>
  <c r="BS560" i="81"/>
  <c r="BS561" i="81"/>
  <c r="BS562" i="81"/>
  <c r="BS563" i="81"/>
  <c r="BS564" i="81"/>
  <c r="BS565" i="81"/>
  <c r="BS566" i="81"/>
  <c r="BS567" i="81"/>
  <c r="BS568" i="81"/>
  <c r="BS569" i="81"/>
  <c r="BS570" i="81"/>
  <c r="BS571" i="81"/>
  <c r="BS572" i="81"/>
  <c r="BS573" i="81"/>
  <c r="BS574" i="81"/>
  <c r="BS575" i="81"/>
  <c r="BS576" i="81"/>
  <c r="BS577" i="81"/>
  <c r="BS578" i="81"/>
  <c r="BS579" i="81"/>
  <c r="BS580" i="81"/>
  <c r="BS581" i="81"/>
  <c r="BS582" i="81"/>
  <c r="BS583" i="81"/>
  <c r="BS584" i="81"/>
  <c r="BS585" i="81"/>
  <c r="BS586" i="81"/>
  <c r="BS587" i="81"/>
  <c r="BS588" i="81"/>
  <c r="BS589" i="81"/>
  <c r="BS590" i="81"/>
  <c r="BS591" i="81"/>
  <c r="BS592" i="81"/>
  <c r="BS593" i="81"/>
  <c r="BS594" i="81"/>
  <c r="BS595" i="81"/>
  <c r="BS596" i="81"/>
  <c r="BS597" i="81"/>
  <c r="BS598" i="81"/>
  <c r="BS599" i="81"/>
  <c r="BS600" i="81"/>
  <c r="BS601" i="81"/>
  <c r="BS602" i="81"/>
  <c r="BS603" i="81"/>
  <c r="BS604" i="81"/>
  <c r="BS605" i="81"/>
  <c r="BS606" i="81"/>
  <c r="BS607" i="81"/>
  <c r="BS608" i="81"/>
  <c r="BS609" i="81"/>
  <c r="BS610" i="81"/>
  <c r="BS611" i="81"/>
  <c r="BS612" i="81"/>
  <c r="BS613" i="81"/>
  <c r="BS614" i="81"/>
  <c r="BS615" i="81"/>
  <c r="BS616" i="81"/>
  <c r="BS617" i="81"/>
  <c r="BS618" i="81"/>
  <c r="BS619" i="81"/>
  <c r="BS620" i="81"/>
  <c r="BS621" i="81"/>
  <c r="BS622" i="81"/>
  <c r="BS623" i="81"/>
  <c r="BS624" i="81"/>
  <c r="BS625" i="81"/>
  <c r="BS626" i="81"/>
  <c r="BS627" i="81"/>
  <c r="BS628" i="81"/>
  <c r="BS629" i="81"/>
  <c r="BS630" i="81"/>
  <c r="BS631" i="81"/>
  <c r="BS632" i="81"/>
  <c r="BS633" i="81"/>
  <c r="BS634" i="81"/>
  <c r="BS635" i="81"/>
  <c r="BS636" i="81"/>
  <c r="BS637" i="81"/>
  <c r="BS638" i="81"/>
  <c r="BS639" i="81"/>
  <c r="BS640" i="81"/>
  <c r="BS641" i="81"/>
  <c r="BS642" i="81"/>
  <c r="BS643" i="81"/>
  <c r="BS644" i="81"/>
  <c r="BS645" i="81"/>
  <c r="BS646" i="81"/>
  <c r="BS647" i="81"/>
  <c r="BS648" i="81"/>
  <c r="BS649" i="81"/>
  <c r="BS650" i="81"/>
  <c r="BS651" i="81"/>
  <c r="BS652" i="81"/>
  <c r="BS653" i="81"/>
  <c r="BS654" i="81"/>
  <c r="BS655" i="81"/>
  <c r="BS656" i="81"/>
  <c r="BS657" i="81"/>
  <c r="BS658" i="81"/>
  <c r="BS659" i="81"/>
  <c r="BS660" i="81"/>
  <c r="BS661" i="81"/>
  <c r="BS662" i="81"/>
  <c r="BS663" i="81"/>
  <c r="BS664" i="81"/>
  <c r="BS665" i="81"/>
  <c r="BS666" i="81"/>
  <c r="BS667" i="81"/>
  <c r="BS668" i="81"/>
  <c r="BS669" i="81"/>
  <c r="BS670" i="81"/>
  <c r="BS671" i="81"/>
  <c r="BS672" i="81"/>
  <c r="BS673" i="81"/>
  <c r="BS674" i="81"/>
  <c r="BS675" i="81"/>
  <c r="BS676" i="81"/>
  <c r="BS677" i="81"/>
  <c r="BS678" i="81"/>
  <c r="BS679" i="81"/>
  <c r="BS680" i="81"/>
  <c r="BS681" i="81"/>
  <c r="BS682" i="81"/>
  <c r="BS683" i="81"/>
  <c r="BS684" i="81"/>
  <c r="BS685" i="81"/>
  <c r="BS686" i="81"/>
  <c r="BS687" i="81"/>
  <c r="BS688" i="81"/>
  <c r="BS689" i="81"/>
  <c r="BS690" i="81"/>
  <c r="BS691" i="81"/>
  <c r="BS692" i="81"/>
  <c r="BS693" i="81"/>
  <c r="BS694" i="81"/>
  <c r="BS695" i="81"/>
  <c r="BS696" i="81"/>
  <c r="BS697" i="81"/>
  <c r="BS698" i="81"/>
  <c r="BS699" i="81"/>
  <c r="BS700" i="81"/>
  <c r="BS701" i="81"/>
  <c r="BS702" i="81"/>
  <c r="BS703" i="81"/>
  <c r="BS704" i="81"/>
  <c r="BS705" i="81"/>
  <c r="BS706" i="81"/>
  <c r="BS707" i="81"/>
  <c r="BS708" i="81"/>
  <c r="BS709" i="81"/>
  <c r="BS710" i="81"/>
  <c r="BS711" i="81"/>
  <c r="BS712" i="81"/>
  <c r="BS713" i="81"/>
  <c r="BS714" i="81"/>
  <c r="BS715" i="81"/>
  <c r="BS716" i="81"/>
  <c r="BS717" i="81"/>
  <c r="BS718" i="81"/>
  <c r="BS719" i="81"/>
  <c r="BS720" i="81"/>
  <c r="BS721" i="81"/>
  <c r="BS722" i="81"/>
  <c r="BS723" i="81"/>
  <c r="BS724" i="81"/>
  <c r="BS725" i="81"/>
  <c r="BS726" i="81"/>
  <c r="BS727" i="81"/>
  <c r="BS728" i="81"/>
  <c r="BS729" i="81"/>
  <c r="BS730" i="81"/>
  <c r="BS731" i="81"/>
  <c r="BS732" i="81"/>
  <c r="BS733" i="81"/>
  <c r="BS734" i="81"/>
  <c r="BS735" i="81"/>
  <c r="BS736" i="81"/>
  <c r="BS737" i="81"/>
  <c r="BS738" i="81"/>
  <c r="BS739" i="81"/>
  <c r="BS740" i="81"/>
  <c r="BS741" i="81"/>
  <c r="BS742" i="81"/>
  <c r="BS743" i="81"/>
  <c r="BS744" i="81"/>
  <c r="BS745" i="81"/>
  <c r="BS746" i="81"/>
  <c r="BS747" i="81"/>
  <c r="BS748" i="81"/>
  <c r="BS749" i="81"/>
  <c r="BS750" i="81"/>
  <c r="BS751" i="81"/>
  <c r="BS752" i="81"/>
  <c r="BS753" i="81"/>
  <c r="BS754" i="81"/>
  <c r="BS755" i="81"/>
  <c r="BS756" i="81"/>
  <c r="BS757" i="81"/>
  <c r="BS758" i="81"/>
  <c r="BS759" i="81"/>
  <c r="BS760" i="81"/>
  <c r="BS761" i="81"/>
  <c r="BS762" i="81"/>
  <c r="BS763" i="81"/>
  <c r="BS764" i="81"/>
  <c r="BS765" i="81"/>
  <c r="BS766" i="81"/>
  <c r="BS767" i="81"/>
  <c r="BS768" i="81"/>
  <c r="BS769" i="81"/>
  <c r="BS770" i="81"/>
  <c r="BS771" i="81"/>
  <c r="BS772" i="81"/>
  <c r="BP15" i="81"/>
  <c r="BP16" i="81"/>
  <c r="BP17" i="81"/>
  <c r="BP18" i="81"/>
  <c r="BP19" i="81"/>
  <c r="BP20" i="81"/>
  <c r="BP21" i="81"/>
  <c r="BP22" i="81"/>
  <c r="BP23" i="81"/>
  <c r="BP24" i="81"/>
  <c r="BP25" i="81"/>
  <c r="BP26" i="81"/>
  <c r="BP27" i="81"/>
  <c r="BP28" i="81"/>
  <c r="BP29" i="81"/>
  <c r="BP30" i="81"/>
  <c r="BP31" i="81"/>
  <c r="BP32" i="81"/>
  <c r="BP33" i="81"/>
  <c r="BP34" i="81"/>
  <c r="BP35" i="81"/>
  <c r="BP36" i="81"/>
  <c r="BP37" i="81"/>
  <c r="BP38" i="81"/>
  <c r="BP39" i="81"/>
  <c r="BP40" i="81"/>
  <c r="BP41" i="81"/>
  <c r="BP42" i="81"/>
  <c r="BP43" i="81"/>
  <c r="BP44" i="81"/>
  <c r="BP45" i="81"/>
  <c r="BP46" i="81"/>
  <c r="BP47" i="81"/>
  <c r="BP48" i="81"/>
  <c r="BP49" i="81"/>
  <c r="BP50" i="81"/>
  <c r="BP51" i="81"/>
  <c r="BP52" i="81"/>
  <c r="BP53" i="81"/>
  <c r="BP54" i="81"/>
  <c r="BP55" i="81"/>
  <c r="BP56" i="81"/>
  <c r="BP57" i="81"/>
  <c r="BP58" i="81"/>
  <c r="BP59" i="81"/>
  <c r="BP60" i="81"/>
  <c r="BP61" i="81"/>
  <c r="BP62" i="81"/>
  <c r="BP63" i="81"/>
  <c r="BP64" i="81"/>
  <c r="BP65" i="81"/>
  <c r="BP66" i="81"/>
  <c r="BP67" i="81"/>
  <c r="BP68" i="81"/>
  <c r="BP69" i="81"/>
  <c r="BP70" i="81"/>
  <c r="BP71" i="81"/>
  <c r="BP72" i="81"/>
  <c r="BP73" i="81"/>
  <c r="BP74" i="81"/>
  <c r="BP75" i="81"/>
  <c r="BP76" i="81"/>
  <c r="BP77" i="81"/>
  <c r="BP78" i="81"/>
  <c r="BP79" i="81"/>
  <c r="BP80" i="81"/>
  <c r="BP81" i="81"/>
  <c r="BP82" i="81"/>
  <c r="BP83" i="81"/>
  <c r="BP84" i="81"/>
  <c r="BP85" i="81"/>
  <c r="BP86" i="81"/>
  <c r="BP87" i="81"/>
  <c r="BP88" i="81"/>
  <c r="BP89" i="81"/>
  <c r="BP90" i="81"/>
  <c r="BP91" i="81"/>
  <c r="BP92" i="81"/>
  <c r="BP93" i="81"/>
  <c r="BP94" i="81"/>
  <c r="BP95" i="81"/>
  <c r="BP96" i="81"/>
  <c r="BP97" i="81"/>
  <c r="BP98" i="81"/>
  <c r="BP99" i="81"/>
  <c r="BP100" i="81"/>
  <c r="BP101" i="81"/>
  <c r="BP102" i="81"/>
  <c r="BP103" i="81"/>
  <c r="BP104" i="81"/>
  <c r="BP105" i="81"/>
  <c r="BP106" i="81"/>
  <c r="BP107" i="81"/>
  <c r="BP108" i="81"/>
  <c r="BP109" i="81"/>
  <c r="BP110" i="81"/>
  <c r="BP111" i="81"/>
  <c r="BP112" i="81"/>
  <c r="BP113" i="81"/>
  <c r="BP114" i="81"/>
  <c r="BP115" i="81"/>
  <c r="BP116" i="81"/>
  <c r="BP117" i="81"/>
  <c r="BP118" i="81"/>
  <c r="BP119" i="81"/>
  <c r="BP120" i="81"/>
  <c r="BP121" i="81"/>
  <c r="BP122" i="81"/>
  <c r="BP123" i="81"/>
  <c r="BP124" i="81"/>
  <c r="BP125" i="81"/>
  <c r="BP126" i="81"/>
  <c r="BP127" i="81"/>
  <c r="BP128" i="81"/>
  <c r="BP129" i="81"/>
  <c r="BP130" i="81"/>
  <c r="BP131" i="81"/>
  <c r="BP132" i="81"/>
  <c r="BP133" i="81"/>
  <c r="BP134" i="81"/>
  <c r="BP135" i="81"/>
  <c r="BP136" i="81"/>
  <c r="BP137" i="81"/>
  <c r="BP138" i="81"/>
  <c r="BP139" i="81"/>
  <c r="BP140" i="81"/>
  <c r="BP141" i="81"/>
  <c r="BP142" i="81"/>
  <c r="BP143" i="81"/>
  <c r="BP144" i="81"/>
  <c r="BP145" i="81"/>
  <c r="BP146" i="81"/>
  <c r="BP147" i="81"/>
  <c r="BP148" i="81"/>
  <c r="BP149" i="81"/>
  <c r="BP150" i="81"/>
  <c r="BP151" i="81"/>
  <c r="BP152" i="81"/>
  <c r="BP153" i="81"/>
  <c r="BP154" i="81"/>
  <c r="BP155" i="81"/>
  <c r="BP156" i="81"/>
  <c r="BP157" i="81"/>
  <c r="BP158" i="81"/>
  <c r="BP159" i="81"/>
  <c r="BP160" i="81"/>
  <c r="BP161" i="81"/>
  <c r="BP162" i="81"/>
  <c r="BP163" i="81"/>
  <c r="BP164" i="81"/>
  <c r="BP165" i="81"/>
  <c r="BP166" i="81"/>
  <c r="BP167" i="81"/>
  <c r="BP168" i="81"/>
  <c r="BP169" i="81"/>
  <c r="BP170" i="81"/>
  <c r="BP171" i="81"/>
  <c r="BP172" i="81"/>
  <c r="BP173" i="81"/>
  <c r="BP174" i="81"/>
  <c r="BP175" i="81"/>
  <c r="BP176" i="81"/>
  <c r="BP177" i="81"/>
  <c r="BP178" i="81"/>
  <c r="BP179" i="81"/>
  <c r="BP180" i="81"/>
  <c r="BP181" i="81"/>
  <c r="BP182" i="81"/>
  <c r="BP183" i="81"/>
  <c r="BP184" i="81"/>
  <c r="BP185" i="81"/>
  <c r="BP186" i="81"/>
  <c r="BP187" i="81"/>
  <c r="BP188" i="81"/>
  <c r="BP189" i="81"/>
  <c r="BP190" i="81"/>
  <c r="BP191" i="81"/>
  <c r="BP192" i="81"/>
  <c r="BP193" i="81"/>
  <c r="BP194" i="81"/>
  <c r="BP195" i="81"/>
  <c r="BP196" i="81"/>
  <c r="BP197" i="81"/>
  <c r="BP198" i="81"/>
  <c r="BP199" i="81"/>
  <c r="BP200" i="81"/>
  <c r="BP201" i="81"/>
  <c r="BP202" i="81"/>
  <c r="BP203" i="81"/>
  <c r="BP204" i="81"/>
  <c r="BP205" i="81"/>
  <c r="BP206" i="81"/>
  <c r="BP207" i="81"/>
  <c r="BP208" i="81"/>
  <c r="BP209" i="81"/>
  <c r="BP210" i="81"/>
  <c r="BP211" i="81"/>
  <c r="BP212" i="81"/>
  <c r="BP213" i="81"/>
  <c r="BP214" i="81"/>
  <c r="BP215" i="81"/>
  <c r="BP216" i="81"/>
  <c r="BP217" i="81"/>
  <c r="BP218" i="81"/>
  <c r="BP219" i="81"/>
  <c r="BP220" i="81"/>
  <c r="BP221" i="81"/>
  <c r="BP222" i="81"/>
  <c r="BP223" i="81"/>
  <c r="BP224" i="81"/>
  <c r="BP225" i="81"/>
  <c r="BP226" i="81"/>
  <c r="BP227" i="81"/>
  <c r="BP228" i="81"/>
  <c r="BP229" i="81"/>
  <c r="BP230" i="81"/>
  <c r="BP231" i="81"/>
  <c r="BP232" i="81"/>
  <c r="BP233" i="81"/>
  <c r="BP234" i="81"/>
  <c r="BP235" i="81"/>
  <c r="BP236" i="81"/>
  <c r="BP237" i="81"/>
  <c r="BP238" i="81"/>
  <c r="BP239" i="81"/>
  <c r="BP240" i="81"/>
  <c r="BP241" i="81"/>
  <c r="BP242" i="81"/>
  <c r="BP243" i="81"/>
  <c r="BP244" i="81"/>
  <c r="BP245" i="81"/>
  <c r="BP246" i="81"/>
  <c r="BP247" i="81"/>
  <c r="BP248" i="81"/>
  <c r="BP249" i="81"/>
  <c r="BP250" i="81"/>
  <c r="BP251" i="81"/>
  <c r="BP252" i="81"/>
  <c r="BP253" i="81"/>
  <c r="BP254" i="81"/>
  <c r="BP255" i="81"/>
  <c r="BP256" i="81"/>
  <c r="BP257" i="81"/>
  <c r="BP258" i="81"/>
  <c r="BP259" i="81"/>
  <c r="BP260" i="81"/>
  <c r="BP261" i="81"/>
  <c r="BP262" i="81"/>
  <c r="BP263" i="81"/>
  <c r="BP264" i="81"/>
  <c r="BP265" i="81"/>
  <c r="BP266" i="81"/>
  <c r="BP267" i="81"/>
  <c r="BP268" i="81"/>
  <c r="BP269" i="81"/>
  <c r="BP270" i="81"/>
  <c r="BP271" i="81"/>
  <c r="BP272" i="81"/>
  <c r="BP273" i="81"/>
  <c r="BP274" i="81"/>
  <c r="BP275" i="81"/>
  <c r="BP276" i="81"/>
  <c r="BP277" i="81"/>
  <c r="BP278" i="81"/>
  <c r="BP279" i="81"/>
  <c r="BP280" i="81"/>
  <c r="BP281" i="81"/>
  <c r="BP282" i="81"/>
  <c r="BP283" i="81"/>
  <c r="BP284" i="81"/>
  <c r="BP285" i="81"/>
  <c r="BP286" i="81"/>
  <c r="BP287" i="81"/>
  <c r="BP288" i="81"/>
  <c r="BP289" i="81"/>
  <c r="BP290" i="81"/>
  <c r="BP291" i="81"/>
  <c r="BP292" i="81"/>
  <c r="BP293" i="81"/>
  <c r="BP294" i="81"/>
  <c r="BP295" i="81"/>
  <c r="BP296" i="81"/>
  <c r="BP297" i="81"/>
  <c r="BP298" i="81"/>
  <c r="BP299" i="81"/>
  <c r="BP300" i="81"/>
  <c r="BP301" i="81"/>
  <c r="BP302" i="81"/>
  <c r="BP303" i="81"/>
  <c r="BP304" i="81"/>
  <c r="BP305" i="81"/>
  <c r="BP306" i="81"/>
  <c r="BP307" i="81"/>
  <c r="BP308" i="81"/>
  <c r="BP309" i="81"/>
  <c r="BP310" i="81"/>
  <c r="BP311" i="81"/>
  <c r="BP312" i="81"/>
  <c r="BP313" i="81"/>
  <c r="BP314" i="81"/>
  <c r="BP315" i="81"/>
  <c r="BP316" i="81"/>
  <c r="BP317" i="81"/>
  <c r="BP318" i="81"/>
  <c r="BP319" i="81"/>
  <c r="BP320" i="81"/>
  <c r="BP321" i="81"/>
  <c r="BP322" i="81"/>
  <c r="BP323" i="81"/>
  <c r="BP324" i="81"/>
  <c r="BP325" i="81"/>
  <c r="BP326" i="81"/>
  <c r="BP327" i="81"/>
  <c r="BP328" i="81"/>
  <c r="BP329" i="81"/>
  <c r="BP330" i="81"/>
  <c r="BP331" i="81"/>
  <c r="BP332" i="81"/>
  <c r="BP333" i="81"/>
  <c r="BP334" i="81"/>
  <c r="BP335" i="81"/>
  <c r="BP336" i="81"/>
  <c r="BP337" i="81"/>
  <c r="BP338" i="81"/>
  <c r="BP339" i="81"/>
  <c r="BP340" i="81"/>
  <c r="BP341" i="81"/>
  <c r="BP342" i="81"/>
  <c r="BP343" i="81"/>
  <c r="BP344" i="81"/>
  <c r="BP345" i="81"/>
  <c r="BP346" i="81"/>
  <c r="BP347" i="81"/>
  <c r="BP348" i="81"/>
  <c r="BP349" i="81"/>
  <c r="BP350" i="81"/>
  <c r="BP351" i="81"/>
  <c r="BP352" i="81"/>
  <c r="BP353" i="81"/>
  <c r="BP354" i="81"/>
  <c r="BP355" i="81"/>
  <c r="BP356" i="81"/>
  <c r="BP357" i="81"/>
  <c r="BP358" i="81"/>
  <c r="BP359" i="81"/>
  <c r="BP360" i="81"/>
  <c r="BP361" i="81"/>
  <c r="BP362" i="81"/>
  <c r="BP363" i="81"/>
  <c r="BP364" i="81"/>
  <c r="BP365" i="81"/>
  <c r="BP366" i="81"/>
  <c r="BP367" i="81"/>
  <c r="BP368" i="81"/>
  <c r="BP369" i="81"/>
  <c r="BP370" i="81"/>
  <c r="BP371" i="81"/>
  <c r="BP372" i="81"/>
  <c r="BP373" i="81"/>
  <c r="BP374" i="81"/>
  <c r="BP375" i="81"/>
  <c r="BP376" i="81"/>
  <c r="BP377" i="81"/>
  <c r="BP378" i="81"/>
  <c r="BP379" i="81"/>
  <c r="BP380" i="81"/>
  <c r="BP381" i="81"/>
  <c r="BP382" i="81"/>
  <c r="BP383" i="81"/>
  <c r="BP384" i="81"/>
  <c r="BP385" i="81"/>
  <c r="BP386" i="81"/>
  <c r="BP387" i="81"/>
  <c r="BP388" i="81"/>
  <c r="BP389" i="81"/>
  <c r="BP390" i="81"/>
  <c r="BP391" i="81"/>
  <c r="BP392" i="81"/>
  <c r="BP393" i="81"/>
  <c r="BP394" i="81"/>
  <c r="BP395" i="81"/>
  <c r="BP396" i="81"/>
  <c r="BP397" i="81"/>
  <c r="BP398" i="81"/>
  <c r="BP399" i="81"/>
  <c r="BP400" i="81"/>
  <c r="BP401" i="81"/>
  <c r="BP402" i="81"/>
  <c r="BP403" i="81"/>
  <c r="BP404" i="81"/>
  <c r="BP405" i="81"/>
  <c r="BP406" i="81"/>
  <c r="BP407" i="81"/>
  <c r="BP408" i="81"/>
  <c r="BP409" i="81"/>
  <c r="BP410" i="81"/>
  <c r="BP411" i="81"/>
  <c r="BP412" i="81"/>
  <c r="BP413" i="81"/>
  <c r="BP414" i="81"/>
  <c r="BP415" i="81"/>
  <c r="BP416" i="81"/>
  <c r="BP417" i="81"/>
  <c r="BP418" i="81"/>
  <c r="BP419" i="81"/>
  <c r="BP420" i="81"/>
  <c r="BP421" i="81"/>
  <c r="BP422" i="81"/>
  <c r="BP423" i="81"/>
  <c r="BP424" i="81"/>
  <c r="BP425" i="81"/>
  <c r="BP426" i="81"/>
  <c r="BP427" i="81"/>
  <c r="BP428" i="81"/>
  <c r="BP429" i="81"/>
  <c r="BP430" i="81"/>
  <c r="BP431" i="81"/>
  <c r="BP432" i="81"/>
  <c r="BP433" i="81"/>
  <c r="BP434" i="81"/>
  <c r="BP435" i="81"/>
  <c r="BP436" i="81"/>
  <c r="BP437" i="81"/>
  <c r="BP438" i="81"/>
  <c r="BP439" i="81"/>
  <c r="BP440" i="81"/>
  <c r="BP441" i="81"/>
  <c r="BP442" i="81"/>
  <c r="BP443" i="81"/>
  <c r="BP444" i="81"/>
  <c r="BP445" i="81"/>
  <c r="BP446" i="81"/>
  <c r="BP447" i="81"/>
  <c r="BP448" i="81"/>
  <c r="BP449" i="81"/>
  <c r="BP450" i="81"/>
  <c r="BP451" i="81"/>
  <c r="BP452" i="81"/>
  <c r="BP453" i="81"/>
  <c r="BP454" i="81"/>
  <c r="BP455" i="81"/>
  <c r="BP456" i="81"/>
  <c r="BP457" i="81"/>
  <c r="BP458" i="81"/>
  <c r="BP459" i="81"/>
  <c r="BP460" i="81"/>
  <c r="BP461" i="81"/>
  <c r="BP462" i="81"/>
  <c r="BP463" i="81"/>
  <c r="BP464" i="81"/>
  <c r="BP465" i="81"/>
  <c r="BP466" i="81"/>
  <c r="BP467" i="81"/>
  <c r="BP468" i="81"/>
  <c r="BP469" i="81"/>
  <c r="BP470" i="81"/>
  <c r="BP471" i="81"/>
  <c r="BP472" i="81"/>
  <c r="BP473" i="81"/>
  <c r="BP474" i="81"/>
  <c r="BP475" i="81"/>
  <c r="BP476" i="81"/>
  <c r="BP477" i="81"/>
  <c r="BP478" i="81"/>
  <c r="BP479" i="81"/>
  <c r="BP480" i="81"/>
  <c r="BP481" i="81"/>
  <c r="BP482" i="81"/>
  <c r="BP483" i="81"/>
  <c r="BP484" i="81"/>
  <c r="BP485" i="81"/>
  <c r="BP486" i="81"/>
  <c r="BP487" i="81"/>
  <c r="BP488" i="81"/>
  <c r="BP489" i="81"/>
  <c r="BP490" i="81"/>
  <c r="BP491" i="81"/>
  <c r="BP492" i="81"/>
  <c r="BP493" i="81"/>
  <c r="BP494" i="81"/>
  <c r="BP495" i="81"/>
  <c r="BP496" i="81"/>
  <c r="BP497" i="81"/>
  <c r="BP498" i="81"/>
  <c r="BP499" i="81"/>
  <c r="BP500" i="81"/>
  <c r="BP501" i="81"/>
  <c r="BP502" i="81"/>
  <c r="BP503" i="81"/>
  <c r="BP504" i="81"/>
  <c r="BP505" i="81"/>
  <c r="BP506" i="81"/>
  <c r="BP507" i="81"/>
  <c r="BP508" i="81"/>
  <c r="BP509" i="81"/>
  <c r="BP510" i="81"/>
  <c r="BP511" i="81"/>
  <c r="BP512" i="81"/>
  <c r="BP513" i="81"/>
  <c r="BP514" i="81"/>
  <c r="BP515" i="81"/>
  <c r="BP516" i="81"/>
  <c r="BP517" i="81"/>
  <c r="BP518" i="81"/>
  <c r="BP519" i="81"/>
  <c r="BP520" i="81"/>
  <c r="BP521" i="81"/>
  <c r="BP522" i="81"/>
  <c r="BP523" i="81"/>
  <c r="BP524" i="81"/>
  <c r="BP525" i="81"/>
  <c r="BP526" i="81"/>
  <c r="BP527" i="81"/>
  <c r="BP528" i="81"/>
  <c r="BP529" i="81"/>
  <c r="BP530" i="81"/>
  <c r="BP531" i="81"/>
  <c r="BP532" i="81"/>
  <c r="BP533" i="81"/>
  <c r="BP534" i="81"/>
  <c r="BP535" i="81"/>
  <c r="BP536" i="81"/>
  <c r="BP537" i="81"/>
  <c r="BP538" i="81"/>
  <c r="BP539" i="81"/>
  <c r="BP540" i="81"/>
  <c r="BP541" i="81"/>
  <c r="BP542" i="81"/>
  <c r="BP543" i="81"/>
  <c r="BP544" i="81"/>
  <c r="BP545" i="81"/>
  <c r="BP546" i="81"/>
  <c r="BP547" i="81"/>
  <c r="BP548" i="81"/>
  <c r="BP549" i="81"/>
  <c r="BP550" i="81"/>
  <c r="BP551" i="81"/>
  <c r="BP552" i="81"/>
  <c r="BP553" i="81"/>
  <c r="BP554" i="81"/>
  <c r="BP555" i="81"/>
  <c r="BP556" i="81"/>
  <c r="BP557" i="81"/>
  <c r="BP558" i="81"/>
  <c r="BP559" i="81"/>
  <c r="BP560" i="81"/>
  <c r="BP561" i="81"/>
  <c r="BP562" i="81"/>
  <c r="BP563" i="81"/>
  <c r="BP564" i="81"/>
  <c r="BP565" i="81"/>
  <c r="BP566" i="81"/>
  <c r="BP567" i="81"/>
  <c r="BP568" i="81"/>
  <c r="BP569" i="81"/>
  <c r="BP570" i="81"/>
  <c r="BP571" i="81"/>
  <c r="BP572" i="81"/>
  <c r="BP573" i="81"/>
  <c r="BP574" i="81"/>
  <c r="BP575" i="81"/>
  <c r="BP576" i="81"/>
  <c r="BP577" i="81"/>
  <c r="BP578" i="81"/>
  <c r="BP579" i="81"/>
  <c r="BP580" i="81"/>
  <c r="BP581" i="81"/>
  <c r="BP582" i="81"/>
  <c r="BP583" i="81"/>
  <c r="BP584" i="81"/>
  <c r="BP585" i="81"/>
  <c r="BP586" i="81"/>
  <c r="BP587" i="81"/>
  <c r="BP588" i="81"/>
  <c r="BP589" i="81"/>
  <c r="BP590" i="81"/>
  <c r="BP591" i="81"/>
  <c r="BP592" i="81"/>
  <c r="BP593" i="81"/>
  <c r="BP594" i="81"/>
  <c r="BP595" i="81"/>
  <c r="BP596" i="81"/>
  <c r="BP597" i="81"/>
  <c r="BP598" i="81"/>
  <c r="BP599" i="81"/>
  <c r="BP600" i="81"/>
  <c r="BP601" i="81"/>
  <c r="BP602" i="81"/>
  <c r="BP603" i="81"/>
  <c r="BP604" i="81"/>
  <c r="BP605" i="81"/>
  <c r="BP606" i="81"/>
  <c r="BP607" i="81"/>
  <c r="BP608" i="81"/>
  <c r="BP609" i="81"/>
  <c r="BP610" i="81"/>
  <c r="BP611" i="81"/>
  <c r="BP612" i="81"/>
  <c r="BP613" i="81"/>
  <c r="BP614" i="81"/>
  <c r="BP615" i="81"/>
  <c r="BP616" i="81"/>
  <c r="BP617" i="81"/>
  <c r="BP618" i="81"/>
  <c r="BP619" i="81"/>
  <c r="BP620" i="81"/>
  <c r="BP621" i="81"/>
  <c r="BP622" i="81"/>
  <c r="BP623" i="81"/>
  <c r="BP624" i="81"/>
  <c r="BP625" i="81"/>
  <c r="BP626" i="81"/>
  <c r="BP627" i="81"/>
  <c r="BP628" i="81"/>
  <c r="BP629" i="81"/>
  <c r="BP630" i="81"/>
  <c r="BP631" i="81"/>
  <c r="BP632" i="81"/>
  <c r="BP633" i="81"/>
  <c r="BP634" i="81"/>
  <c r="BP635" i="81"/>
  <c r="BP636" i="81"/>
  <c r="BP637" i="81"/>
  <c r="BP638" i="81"/>
  <c r="BP639" i="81"/>
  <c r="BP640" i="81"/>
  <c r="BP641" i="81"/>
  <c r="BP642" i="81"/>
  <c r="BP643" i="81"/>
  <c r="BP644" i="81"/>
  <c r="BP645" i="81"/>
  <c r="BP646" i="81"/>
  <c r="BP647" i="81"/>
  <c r="BP648" i="81"/>
  <c r="BP649" i="81"/>
  <c r="BP650" i="81"/>
  <c r="BP651" i="81"/>
  <c r="BP652" i="81"/>
  <c r="BP653" i="81"/>
  <c r="BP654" i="81"/>
  <c r="BP655" i="81"/>
  <c r="BP656" i="81"/>
  <c r="BP657" i="81"/>
  <c r="BP658" i="81"/>
  <c r="BP659" i="81"/>
  <c r="BP660" i="81"/>
  <c r="BP661" i="81"/>
  <c r="BP662" i="81"/>
  <c r="BP663" i="81"/>
  <c r="BP664" i="81"/>
  <c r="BP665" i="81"/>
  <c r="BP666" i="81"/>
  <c r="BP667" i="81"/>
  <c r="BP668" i="81"/>
  <c r="BP669" i="81"/>
  <c r="BP670" i="81"/>
  <c r="BP671" i="81"/>
  <c r="BP672" i="81"/>
  <c r="BP673" i="81"/>
  <c r="BP674" i="81"/>
  <c r="BP675" i="81"/>
  <c r="BP676" i="81"/>
  <c r="BP677" i="81"/>
  <c r="BP678" i="81"/>
  <c r="BP679" i="81"/>
  <c r="BP680" i="81"/>
  <c r="BP681" i="81"/>
  <c r="BP682" i="81"/>
  <c r="BP683" i="81"/>
  <c r="BP684" i="81"/>
  <c r="BP685" i="81"/>
  <c r="BP686" i="81"/>
  <c r="BP687" i="81"/>
  <c r="BP688" i="81"/>
  <c r="BP689" i="81"/>
  <c r="BP690" i="81"/>
  <c r="BP691" i="81"/>
  <c r="BP692" i="81"/>
  <c r="BP693" i="81"/>
  <c r="BP694" i="81"/>
  <c r="BP695" i="81"/>
  <c r="BP696" i="81"/>
  <c r="BP697" i="81"/>
  <c r="BP698" i="81"/>
  <c r="BP699" i="81"/>
  <c r="BP700" i="81"/>
  <c r="BP701" i="81"/>
  <c r="BP702" i="81"/>
  <c r="BP703" i="81"/>
  <c r="BP704" i="81"/>
  <c r="BP705" i="81"/>
  <c r="BP706" i="81"/>
  <c r="BP707" i="81"/>
  <c r="BP708" i="81"/>
  <c r="BP709" i="81"/>
  <c r="BP710" i="81"/>
  <c r="BP711" i="81"/>
  <c r="BP712" i="81"/>
  <c r="BP713" i="81"/>
  <c r="BP714" i="81"/>
  <c r="BP715" i="81"/>
  <c r="BP716" i="81"/>
  <c r="BP717" i="81"/>
  <c r="BP718" i="81"/>
  <c r="BP719" i="81"/>
  <c r="BP720" i="81"/>
  <c r="BP721" i="81"/>
  <c r="BP722" i="81"/>
  <c r="BP723" i="81"/>
  <c r="BP724" i="81"/>
  <c r="BP725" i="81"/>
  <c r="BP726" i="81"/>
  <c r="BP727" i="81"/>
  <c r="BP728" i="81"/>
  <c r="BP729" i="81"/>
  <c r="BP730" i="81"/>
  <c r="BP731" i="81"/>
  <c r="BP732" i="81"/>
  <c r="BP733" i="81"/>
  <c r="BP734" i="81"/>
  <c r="BP735" i="81"/>
  <c r="BP736" i="81"/>
  <c r="BP737" i="81"/>
  <c r="BP738" i="81"/>
  <c r="BP739" i="81"/>
  <c r="BP740" i="81"/>
  <c r="BP741" i="81"/>
  <c r="BP742" i="81"/>
  <c r="BP743" i="81"/>
  <c r="BP744" i="81"/>
  <c r="BP745" i="81"/>
  <c r="BP746" i="81"/>
  <c r="BP747" i="81"/>
  <c r="BP748" i="81"/>
  <c r="BP749" i="81"/>
  <c r="BP750" i="81"/>
  <c r="BP751" i="81"/>
  <c r="BP752" i="81"/>
  <c r="BP753" i="81"/>
  <c r="BP754" i="81"/>
  <c r="BP755" i="81"/>
  <c r="BP756" i="81"/>
  <c r="BP757" i="81"/>
  <c r="BP758" i="81"/>
  <c r="BP759" i="81"/>
  <c r="BP760" i="81"/>
  <c r="BP761" i="81"/>
  <c r="BP762" i="81"/>
  <c r="BP763" i="81"/>
  <c r="BP764" i="81"/>
  <c r="BP765" i="81"/>
  <c r="BP766" i="81"/>
  <c r="BP767" i="81"/>
  <c r="BP768" i="81"/>
  <c r="BP769" i="81"/>
  <c r="BP770" i="81"/>
  <c r="BP771" i="81"/>
  <c r="BP772" i="81"/>
  <c r="BP6" i="81"/>
  <c r="BP7" i="81"/>
  <c r="BP8" i="81"/>
  <c r="BP9" i="81"/>
  <c r="BP10" i="81"/>
  <c r="BP11" i="81"/>
  <c r="BP12" i="81"/>
  <c r="BP13" i="81"/>
  <c r="BP14" i="81"/>
  <c r="BP5" i="81"/>
  <c r="BR6" i="81"/>
  <c r="BR7" i="81"/>
  <c r="BR8" i="81"/>
  <c r="BR9" i="81"/>
  <c r="BR10" i="81"/>
  <c r="BR11" i="81"/>
  <c r="BR12" i="81"/>
  <c r="BR13" i="81"/>
  <c r="BR14" i="81"/>
  <c r="BR15" i="81"/>
  <c r="BR16" i="81"/>
  <c r="BR17" i="81"/>
  <c r="BR18" i="81"/>
  <c r="BR19" i="81"/>
  <c r="BR20" i="81"/>
  <c r="BR21" i="81"/>
  <c r="BR22" i="81"/>
  <c r="BR23" i="81"/>
  <c r="BR24" i="81"/>
  <c r="BR25" i="81"/>
  <c r="BR26" i="81"/>
  <c r="BR27" i="81"/>
  <c r="BR28" i="81"/>
  <c r="BR29" i="81"/>
  <c r="BR30" i="81"/>
  <c r="BR31" i="81"/>
  <c r="BR32" i="81"/>
  <c r="BR33" i="81"/>
  <c r="BR34" i="81"/>
  <c r="BR35" i="81"/>
  <c r="BR36" i="81"/>
  <c r="BR37" i="81"/>
  <c r="BR38" i="81"/>
  <c r="BR39" i="81"/>
  <c r="BR40" i="81"/>
  <c r="BR41" i="81"/>
  <c r="BR42" i="81"/>
  <c r="BR43" i="81"/>
  <c r="BR44" i="81"/>
  <c r="BR45" i="81"/>
  <c r="BR46" i="81"/>
  <c r="BR47" i="81"/>
  <c r="BR48" i="81"/>
  <c r="BR49" i="81"/>
  <c r="BR50" i="81"/>
  <c r="BR51" i="81"/>
  <c r="BR52" i="81"/>
  <c r="BR53" i="81"/>
  <c r="BR54" i="81"/>
  <c r="BR55" i="81"/>
  <c r="BR56" i="81"/>
  <c r="BR57" i="81"/>
  <c r="BR58" i="81"/>
  <c r="BR59" i="81"/>
  <c r="BR60" i="81"/>
  <c r="BR61" i="81"/>
  <c r="BR62" i="81"/>
  <c r="BR63" i="81"/>
  <c r="BR64" i="81"/>
  <c r="BR65" i="81"/>
  <c r="BR66" i="81"/>
  <c r="BR67" i="81"/>
  <c r="BR68" i="81"/>
  <c r="BR69" i="81"/>
  <c r="BR70" i="81"/>
  <c r="BR71" i="81"/>
  <c r="BR72" i="81"/>
  <c r="BR73" i="81"/>
  <c r="BR74" i="81"/>
  <c r="BR75" i="81"/>
  <c r="BR76" i="81"/>
  <c r="BR77" i="81"/>
  <c r="BR78" i="81"/>
  <c r="BR79" i="81"/>
  <c r="BR80" i="81"/>
  <c r="BR81" i="81"/>
  <c r="BR82" i="81"/>
  <c r="BR83" i="81"/>
  <c r="BR84" i="81"/>
  <c r="BR85" i="81"/>
  <c r="BR86" i="81"/>
  <c r="BR87" i="81"/>
  <c r="BR88" i="81"/>
  <c r="BR89" i="81"/>
  <c r="BR90" i="81"/>
  <c r="BR91" i="81"/>
  <c r="BR92" i="81"/>
  <c r="BR93" i="81"/>
  <c r="BR94" i="81"/>
  <c r="BR95" i="81"/>
  <c r="BR96" i="81"/>
  <c r="BR97" i="81"/>
  <c r="BR98" i="81"/>
  <c r="BR99" i="81"/>
  <c r="BR100" i="81"/>
  <c r="BR101" i="81"/>
  <c r="BR102" i="81"/>
  <c r="BR103" i="81"/>
  <c r="BR104" i="81"/>
  <c r="BR105" i="81"/>
  <c r="BR106" i="81"/>
  <c r="BR107" i="81"/>
  <c r="BR108" i="81"/>
  <c r="BR109" i="81"/>
  <c r="BR110" i="81"/>
  <c r="BR111" i="81"/>
  <c r="BR112" i="81"/>
  <c r="BR113" i="81"/>
  <c r="BR114" i="81"/>
  <c r="BR115" i="81"/>
  <c r="BR116" i="81"/>
  <c r="BR117" i="81"/>
  <c r="BR118" i="81"/>
  <c r="BR119" i="81"/>
  <c r="BR120" i="81"/>
  <c r="BR121" i="81"/>
  <c r="BR122" i="81"/>
  <c r="BR123" i="81"/>
  <c r="BR124" i="81"/>
  <c r="BR125" i="81"/>
  <c r="BR126" i="81"/>
  <c r="BR127" i="81"/>
  <c r="BR128" i="81"/>
  <c r="BR129" i="81"/>
  <c r="BR130" i="81"/>
  <c r="BR131" i="81"/>
  <c r="BR132" i="81"/>
  <c r="BR133" i="81"/>
  <c r="BR134" i="81"/>
  <c r="BR135" i="81"/>
  <c r="BR136" i="81"/>
  <c r="BR137" i="81"/>
  <c r="BR138" i="81"/>
  <c r="BR139" i="81"/>
  <c r="BR140" i="81"/>
  <c r="BR141" i="81"/>
  <c r="BR142" i="81"/>
  <c r="BR143" i="81"/>
  <c r="BR144" i="81"/>
  <c r="BR145" i="81"/>
  <c r="BR146" i="81"/>
  <c r="BR147" i="81"/>
  <c r="BR148" i="81"/>
  <c r="BR149" i="81"/>
  <c r="BR150" i="81"/>
  <c r="BR151" i="81"/>
  <c r="BR152" i="81"/>
  <c r="BR153" i="81"/>
  <c r="BR154" i="81"/>
  <c r="BR155" i="81"/>
  <c r="BR156" i="81"/>
  <c r="BR157" i="81"/>
  <c r="BR158" i="81"/>
  <c r="BR159" i="81"/>
  <c r="BR160" i="81"/>
  <c r="BR161" i="81"/>
  <c r="BR162" i="81"/>
  <c r="BR163" i="81"/>
  <c r="BR164" i="81"/>
  <c r="BR165" i="81"/>
  <c r="BR166" i="81"/>
  <c r="BR167" i="81"/>
  <c r="BR168" i="81"/>
  <c r="BR169" i="81"/>
  <c r="BR170" i="81"/>
  <c r="BR171" i="81"/>
  <c r="BR172" i="81"/>
  <c r="BR173" i="81"/>
  <c r="BR174" i="81"/>
  <c r="BR175" i="81"/>
  <c r="BR176" i="81"/>
  <c r="BR177" i="81"/>
  <c r="BR178" i="81"/>
  <c r="BR179" i="81"/>
  <c r="BR180" i="81"/>
  <c r="BR181" i="81"/>
  <c r="BR182" i="81"/>
  <c r="BR183" i="81"/>
  <c r="BR184" i="81"/>
  <c r="BR185" i="81"/>
  <c r="BR186" i="81"/>
  <c r="BR187" i="81"/>
  <c r="BR188" i="81"/>
  <c r="BR189" i="81"/>
  <c r="BR190" i="81"/>
  <c r="BR191" i="81"/>
  <c r="BR192" i="81"/>
  <c r="BR193" i="81"/>
  <c r="BR194" i="81"/>
  <c r="BR195" i="81"/>
  <c r="BR196" i="81"/>
  <c r="BR197" i="81"/>
  <c r="BR198" i="81"/>
  <c r="BR199" i="81"/>
  <c r="BR200" i="81"/>
  <c r="BR201" i="81"/>
  <c r="BR202" i="81"/>
  <c r="BR203" i="81"/>
  <c r="BR204" i="81"/>
  <c r="BR205" i="81"/>
  <c r="BR206" i="81"/>
  <c r="BR207" i="81"/>
  <c r="BR208" i="81"/>
  <c r="BR209" i="81"/>
  <c r="BR210" i="81"/>
  <c r="BR211" i="81"/>
  <c r="BR212" i="81"/>
  <c r="BR213" i="81"/>
  <c r="BR214" i="81"/>
  <c r="BR215" i="81"/>
  <c r="BR216" i="81"/>
  <c r="BR217" i="81"/>
  <c r="BR218" i="81"/>
  <c r="BR219" i="81"/>
  <c r="BR220" i="81"/>
  <c r="BR221" i="81"/>
  <c r="BR222" i="81"/>
  <c r="BR223" i="81"/>
  <c r="BR224" i="81"/>
  <c r="BR225" i="81"/>
  <c r="BR226" i="81"/>
  <c r="BR227" i="81"/>
  <c r="BR228" i="81"/>
  <c r="BR229" i="81"/>
  <c r="BR230" i="81"/>
  <c r="BR231" i="81"/>
  <c r="BR232" i="81"/>
  <c r="BR233" i="81"/>
  <c r="BR234" i="81"/>
  <c r="BR235" i="81"/>
  <c r="BR236" i="81"/>
  <c r="BR237" i="81"/>
  <c r="BR238" i="81"/>
  <c r="BR239" i="81"/>
  <c r="BR240" i="81"/>
  <c r="BR241" i="81"/>
  <c r="BR242" i="81"/>
  <c r="BR243" i="81"/>
  <c r="BR244" i="81"/>
  <c r="BR245" i="81"/>
  <c r="BR246" i="81"/>
  <c r="BR247" i="81"/>
  <c r="BR248" i="81"/>
  <c r="BR249" i="81"/>
  <c r="BR250" i="81"/>
  <c r="BR251" i="81"/>
  <c r="BR252" i="81"/>
  <c r="BR253" i="81"/>
  <c r="BR254" i="81"/>
  <c r="BR255" i="81"/>
  <c r="BR256" i="81"/>
  <c r="BR257" i="81"/>
  <c r="BR258" i="81"/>
  <c r="BR259" i="81"/>
  <c r="BR260" i="81"/>
  <c r="BR261" i="81"/>
  <c r="BR262" i="81"/>
  <c r="BR263" i="81"/>
  <c r="BR264" i="81"/>
  <c r="BR265" i="81"/>
  <c r="BR266" i="81"/>
  <c r="BR267" i="81"/>
  <c r="BR268" i="81"/>
  <c r="BR269" i="81"/>
  <c r="BR270" i="81"/>
  <c r="BR271" i="81"/>
  <c r="BR272" i="81"/>
  <c r="BR273" i="81"/>
  <c r="BR274" i="81"/>
  <c r="BR275" i="81"/>
  <c r="BR276" i="81"/>
  <c r="BR277" i="81"/>
  <c r="BR278" i="81"/>
  <c r="BR279" i="81"/>
  <c r="BR280" i="81"/>
  <c r="BR281" i="81"/>
  <c r="BR282" i="81"/>
  <c r="BR283" i="81"/>
  <c r="BR284" i="81"/>
  <c r="BR285" i="81"/>
  <c r="BR286" i="81"/>
  <c r="BR287" i="81"/>
  <c r="BR288" i="81"/>
  <c r="BR289" i="81"/>
  <c r="BR290" i="81"/>
  <c r="BR291" i="81"/>
  <c r="BR292" i="81"/>
  <c r="BR293" i="81"/>
  <c r="BR294" i="81"/>
  <c r="BR295" i="81"/>
  <c r="BR296" i="81"/>
  <c r="BR297" i="81"/>
  <c r="BR298" i="81"/>
  <c r="BR299" i="81"/>
  <c r="BR300" i="81"/>
  <c r="BR301" i="81"/>
  <c r="BR302" i="81"/>
  <c r="BR303" i="81"/>
  <c r="BR304" i="81"/>
  <c r="BR305" i="81"/>
  <c r="BR306" i="81"/>
  <c r="BR307" i="81"/>
  <c r="BR308" i="81"/>
  <c r="BR309" i="81"/>
  <c r="BR310" i="81"/>
  <c r="BR311" i="81"/>
  <c r="BR312" i="81"/>
  <c r="BR313" i="81"/>
  <c r="BR314" i="81"/>
  <c r="BR315" i="81"/>
  <c r="BR316" i="81"/>
  <c r="BR317" i="81"/>
  <c r="BR318" i="81"/>
  <c r="BR319" i="81"/>
  <c r="BR320" i="81"/>
  <c r="BR321" i="81"/>
  <c r="BR322" i="81"/>
  <c r="BR323" i="81"/>
  <c r="BR324" i="81"/>
  <c r="BR325" i="81"/>
  <c r="BR326" i="81"/>
  <c r="BR327" i="81"/>
  <c r="BR328" i="81"/>
  <c r="BR329" i="81"/>
  <c r="BR330" i="81"/>
  <c r="BR331" i="81"/>
  <c r="BR332" i="81"/>
  <c r="BR333" i="81"/>
  <c r="BR334" i="81"/>
  <c r="BR335" i="81"/>
  <c r="BR336" i="81"/>
  <c r="BR337" i="81"/>
  <c r="BR338" i="81"/>
  <c r="BR339" i="81"/>
  <c r="BR340" i="81"/>
  <c r="BR341" i="81"/>
  <c r="BR342" i="81"/>
  <c r="BR343" i="81"/>
  <c r="BR344" i="81"/>
  <c r="BR345" i="81"/>
  <c r="BR346" i="81"/>
  <c r="BR347" i="81"/>
  <c r="BR348" i="81"/>
  <c r="BR349" i="81"/>
  <c r="BR350" i="81"/>
  <c r="BR351" i="81"/>
  <c r="BR352" i="81"/>
  <c r="BR353" i="81"/>
  <c r="BR354" i="81"/>
  <c r="BR355" i="81"/>
  <c r="BR356" i="81"/>
  <c r="BR357" i="81"/>
  <c r="BR358" i="81"/>
  <c r="BR359" i="81"/>
  <c r="BR360" i="81"/>
  <c r="BR361" i="81"/>
  <c r="BR362" i="81"/>
  <c r="BR363" i="81"/>
  <c r="BR364" i="81"/>
  <c r="BR365" i="81"/>
  <c r="BR366" i="81"/>
  <c r="BR367" i="81"/>
  <c r="BR368" i="81"/>
  <c r="BR369" i="81"/>
  <c r="BR370" i="81"/>
  <c r="BR371" i="81"/>
  <c r="BR372" i="81"/>
  <c r="BR373" i="81"/>
  <c r="BR374" i="81"/>
  <c r="BR375" i="81"/>
  <c r="BR376" i="81"/>
  <c r="BR377" i="81"/>
  <c r="BR378" i="81"/>
  <c r="BR379" i="81"/>
  <c r="BR380" i="81"/>
  <c r="BR381" i="81"/>
  <c r="BR382" i="81"/>
  <c r="BR383" i="81"/>
  <c r="BR384" i="81"/>
  <c r="BR385" i="81"/>
  <c r="BR386" i="81"/>
  <c r="BR387" i="81"/>
  <c r="BR388" i="81"/>
  <c r="BR389" i="81"/>
  <c r="BR390" i="81"/>
  <c r="BR391" i="81"/>
  <c r="BR392" i="81"/>
  <c r="BR393" i="81"/>
  <c r="BR394" i="81"/>
  <c r="BR395" i="81"/>
  <c r="BR396" i="81"/>
  <c r="BR397" i="81"/>
  <c r="BR398" i="81"/>
  <c r="BR399" i="81"/>
  <c r="BR400" i="81"/>
  <c r="BR401" i="81"/>
  <c r="BR402" i="81"/>
  <c r="BR403" i="81"/>
  <c r="BR404" i="81"/>
  <c r="BR405" i="81"/>
  <c r="BR406" i="81"/>
  <c r="BR407" i="81"/>
  <c r="BR408" i="81"/>
  <c r="BR409" i="81"/>
  <c r="BR410" i="81"/>
  <c r="BR411" i="81"/>
  <c r="BR412" i="81"/>
  <c r="BR413" i="81"/>
  <c r="BR414" i="81"/>
  <c r="BR415" i="81"/>
  <c r="BR416" i="81"/>
  <c r="BR417" i="81"/>
  <c r="BR418" i="81"/>
  <c r="BR419" i="81"/>
  <c r="BR420" i="81"/>
  <c r="BR421" i="81"/>
  <c r="BR422" i="81"/>
  <c r="BR423" i="81"/>
  <c r="BR424" i="81"/>
  <c r="BR425" i="81"/>
  <c r="BR426" i="81"/>
  <c r="BR427" i="81"/>
  <c r="BR428" i="81"/>
  <c r="BR429" i="81"/>
  <c r="BR430" i="81"/>
  <c r="BR431" i="81"/>
  <c r="BR432" i="81"/>
  <c r="BR433" i="81"/>
  <c r="BR434" i="81"/>
  <c r="BR435" i="81"/>
  <c r="BR436" i="81"/>
  <c r="BR437" i="81"/>
  <c r="BR438" i="81"/>
  <c r="BR439" i="81"/>
  <c r="BR440" i="81"/>
  <c r="BR441" i="81"/>
  <c r="BR442" i="81"/>
  <c r="BR443" i="81"/>
  <c r="BR444" i="81"/>
  <c r="BR445" i="81"/>
  <c r="BR446" i="81"/>
  <c r="BR447" i="81"/>
  <c r="BR448" i="81"/>
  <c r="BR449" i="81"/>
  <c r="BR450" i="81"/>
  <c r="BR451" i="81"/>
  <c r="BR452" i="81"/>
  <c r="BR453" i="81"/>
  <c r="BR454" i="81"/>
  <c r="BR455" i="81"/>
  <c r="BR456" i="81"/>
  <c r="BR457" i="81"/>
  <c r="BR458" i="81"/>
  <c r="BR459" i="81"/>
  <c r="BR460" i="81"/>
  <c r="BR461" i="81"/>
  <c r="BR462" i="81"/>
  <c r="BR463" i="81"/>
  <c r="BR464" i="81"/>
  <c r="BR465" i="81"/>
  <c r="BR466" i="81"/>
  <c r="BR467" i="81"/>
  <c r="BR468" i="81"/>
  <c r="BR469" i="81"/>
  <c r="BR470" i="81"/>
  <c r="BR471" i="81"/>
  <c r="BR472" i="81"/>
  <c r="BR473" i="81"/>
  <c r="BR474" i="81"/>
  <c r="BR475" i="81"/>
  <c r="BR476" i="81"/>
  <c r="BR477" i="81"/>
  <c r="BR478" i="81"/>
  <c r="BR479" i="81"/>
  <c r="BR480" i="81"/>
  <c r="BR481" i="81"/>
  <c r="BR482" i="81"/>
  <c r="BR483" i="81"/>
  <c r="BR484" i="81"/>
  <c r="BR485" i="81"/>
  <c r="BR486" i="81"/>
  <c r="BR487" i="81"/>
  <c r="BR488" i="81"/>
  <c r="BR489" i="81"/>
  <c r="BR490" i="81"/>
  <c r="BR491" i="81"/>
  <c r="BR492" i="81"/>
  <c r="BR493" i="81"/>
  <c r="BR494" i="81"/>
  <c r="BR495" i="81"/>
  <c r="BR496" i="81"/>
  <c r="BR497" i="81"/>
  <c r="BR498" i="81"/>
  <c r="BR499" i="81"/>
  <c r="BR500" i="81"/>
  <c r="BR501" i="81"/>
  <c r="BR502" i="81"/>
  <c r="BR503" i="81"/>
  <c r="BR504" i="81"/>
  <c r="BR505" i="81"/>
  <c r="BR506" i="81"/>
  <c r="BR507" i="81"/>
  <c r="BR508" i="81"/>
  <c r="BR509" i="81"/>
  <c r="BR510" i="81"/>
  <c r="BR511" i="81"/>
  <c r="BR512" i="81"/>
  <c r="BR513" i="81"/>
  <c r="BR514" i="81"/>
  <c r="BR515" i="81"/>
  <c r="BR516" i="81"/>
  <c r="BR517" i="81"/>
  <c r="BR518" i="81"/>
  <c r="BR519" i="81"/>
  <c r="BR520" i="81"/>
  <c r="BR521" i="81"/>
  <c r="BR522" i="81"/>
  <c r="BR523" i="81"/>
  <c r="BR524" i="81"/>
  <c r="BR525" i="81"/>
  <c r="BR526" i="81"/>
  <c r="BR527" i="81"/>
  <c r="BR528" i="81"/>
  <c r="BR529" i="81"/>
  <c r="BR530" i="81"/>
  <c r="BR531" i="81"/>
  <c r="BR532" i="81"/>
  <c r="BR533" i="81"/>
  <c r="BR534" i="81"/>
  <c r="BR535" i="81"/>
  <c r="BR536" i="81"/>
  <c r="BR537" i="81"/>
  <c r="BR538" i="81"/>
  <c r="BR539" i="81"/>
  <c r="BR540" i="81"/>
  <c r="BR541" i="81"/>
  <c r="BR542" i="81"/>
  <c r="BR543" i="81"/>
  <c r="BR544" i="81"/>
  <c r="BR545" i="81"/>
  <c r="BR546" i="81"/>
  <c r="BR547" i="81"/>
  <c r="BR548" i="81"/>
  <c r="BR549" i="81"/>
  <c r="BR550" i="81"/>
  <c r="BR551" i="81"/>
  <c r="BR552" i="81"/>
  <c r="BR553" i="81"/>
  <c r="BR554" i="81"/>
  <c r="BR555" i="81"/>
  <c r="BR556" i="81"/>
  <c r="BR557" i="81"/>
  <c r="BR558" i="81"/>
  <c r="BR559" i="81"/>
  <c r="BR560" i="81"/>
  <c r="BR561" i="81"/>
  <c r="BR562" i="81"/>
  <c r="BR563" i="81"/>
  <c r="BR564" i="81"/>
  <c r="BR565" i="81"/>
  <c r="BR566" i="81"/>
  <c r="BR567" i="81"/>
  <c r="BR568" i="81"/>
  <c r="BR569" i="81"/>
  <c r="BR570" i="81"/>
  <c r="BR571" i="81"/>
  <c r="BR572" i="81"/>
  <c r="BR573" i="81"/>
  <c r="BR574" i="81"/>
  <c r="BR575" i="81"/>
  <c r="BR576" i="81"/>
  <c r="BR577" i="81"/>
  <c r="BR578" i="81"/>
  <c r="BR579" i="81"/>
  <c r="BR580" i="81"/>
  <c r="BR581" i="81"/>
  <c r="BR582" i="81"/>
  <c r="BR583" i="81"/>
  <c r="BR584" i="81"/>
  <c r="BR585" i="81"/>
  <c r="BR586" i="81"/>
  <c r="BR587" i="81"/>
  <c r="BR588" i="81"/>
  <c r="BR589" i="81"/>
  <c r="BR590" i="81"/>
  <c r="BR591" i="81"/>
  <c r="BR592" i="81"/>
  <c r="BR593" i="81"/>
  <c r="BR594" i="81"/>
  <c r="BR595" i="81"/>
  <c r="BR596" i="81"/>
  <c r="BR597" i="81"/>
  <c r="BR598" i="81"/>
  <c r="BR599" i="81"/>
  <c r="BR600" i="81"/>
  <c r="BR601" i="81"/>
  <c r="BR602" i="81"/>
  <c r="BR603" i="81"/>
  <c r="BR604" i="81"/>
  <c r="BR605" i="81"/>
  <c r="BR606" i="81"/>
  <c r="BR607" i="81"/>
  <c r="BR608" i="81"/>
  <c r="BR609" i="81"/>
  <c r="BR610" i="81"/>
  <c r="BR611" i="81"/>
  <c r="BR612" i="81"/>
  <c r="BR613" i="81"/>
  <c r="BR614" i="81"/>
  <c r="BR615" i="81"/>
  <c r="BR616" i="81"/>
  <c r="BR617" i="81"/>
  <c r="BR618" i="81"/>
  <c r="BR619" i="81"/>
  <c r="BR620" i="81"/>
  <c r="BR621" i="81"/>
  <c r="BR622" i="81"/>
  <c r="BR623" i="81"/>
  <c r="BR624" i="81"/>
  <c r="BR625" i="81"/>
  <c r="BR626" i="81"/>
  <c r="BR627" i="81"/>
  <c r="BR628" i="81"/>
  <c r="BR629" i="81"/>
  <c r="BR630" i="81"/>
  <c r="BR631" i="81"/>
  <c r="BR632" i="81"/>
  <c r="BR633" i="81"/>
  <c r="BR634" i="81"/>
  <c r="BR635" i="81"/>
  <c r="BR636" i="81"/>
  <c r="BR637" i="81"/>
  <c r="BR638" i="81"/>
  <c r="BR639" i="81"/>
  <c r="BR640" i="81"/>
  <c r="BR641" i="81"/>
  <c r="BR642" i="81"/>
  <c r="BR643" i="81"/>
  <c r="BR644" i="81"/>
  <c r="BR645" i="81"/>
  <c r="BR646" i="81"/>
  <c r="BR647" i="81"/>
  <c r="BR648" i="81"/>
  <c r="BR649" i="81"/>
  <c r="BR650" i="81"/>
  <c r="BR651" i="81"/>
  <c r="BR652" i="81"/>
  <c r="BR653" i="81"/>
  <c r="BR654" i="81"/>
  <c r="BR655" i="81"/>
  <c r="BR656" i="81"/>
  <c r="BR657" i="81"/>
  <c r="BR658" i="81"/>
  <c r="BR659" i="81"/>
  <c r="BR660" i="81"/>
  <c r="BR661" i="81"/>
  <c r="BR662" i="81"/>
  <c r="BR663" i="81"/>
  <c r="BR664" i="81"/>
  <c r="BR665" i="81"/>
  <c r="BR666" i="81"/>
  <c r="BR667" i="81"/>
  <c r="BR668" i="81"/>
  <c r="BR669" i="81"/>
  <c r="BR670" i="81"/>
  <c r="BR671" i="81"/>
  <c r="BR672" i="81"/>
  <c r="BR673" i="81"/>
  <c r="BR674" i="81"/>
  <c r="BR675" i="81"/>
  <c r="BR676" i="81"/>
  <c r="BR677" i="81"/>
  <c r="BR678" i="81"/>
  <c r="BR679" i="81"/>
  <c r="BR680" i="81"/>
  <c r="BR681" i="81"/>
  <c r="BR682" i="81"/>
  <c r="BR683" i="81"/>
  <c r="BR684" i="81"/>
  <c r="BR685" i="81"/>
  <c r="BR686" i="81"/>
  <c r="BR687" i="81"/>
  <c r="BR688" i="81"/>
  <c r="BR689" i="81"/>
  <c r="BR690" i="81"/>
  <c r="BR691" i="81"/>
  <c r="BR692" i="81"/>
  <c r="BR693" i="81"/>
  <c r="BR694" i="81"/>
  <c r="BR695" i="81"/>
  <c r="BR696" i="81"/>
  <c r="BR697" i="81"/>
  <c r="BR698" i="81"/>
  <c r="BR699" i="81"/>
  <c r="BR700" i="81"/>
  <c r="BR701" i="81"/>
  <c r="BR702" i="81"/>
  <c r="BR703" i="81"/>
  <c r="BR704" i="81"/>
  <c r="BR705" i="81"/>
  <c r="BR706" i="81"/>
  <c r="BR707" i="81"/>
  <c r="BR708" i="81"/>
  <c r="BR709" i="81"/>
  <c r="BR710" i="81"/>
  <c r="BR711" i="81"/>
  <c r="BR712" i="81"/>
  <c r="BR713" i="81"/>
  <c r="BR714" i="81"/>
  <c r="BR715" i="81"/>
  <c r="BR716" i="81"/>
  <c r="BR717" i="81"/>
  <c r="BR718" i="81"/>
  <c r="BR719" i="81"/>
  <c r="BR720" i="81"/>
  <c r="BR721" i="81"/>
  <c r="BR722" i="81"/>
  <c r="BR723" i="81"/>
  <c r="BR724" i="81"/>
  <c r="BR725" i="81"/>
  <c r="BR726" i="81"/>
  <c r="BR727" i="81"/>
  <c r="BR728" i="81"/>
  <c r="BR729" i="81"/>
  <c r="BR730" i="81"/>
  <c r="BR731" i="81"/>
  <c r="BR732" i="81"/>
  <c r="BR733" i="81"/>
  <c r="BR734" i="81"/>
  <c r="BR735" i="81"/>
  <c r="BR736" i="81"/>
  <c r="BR737" i="81"/>
  <c r="BR738" i="81"/>
  <c r="BR739" i="81"/>
  <c r="BR740" i="81"/>
  <c r="BR741" i="81"/>
  <c r="BR742" i="81"/>
  <c r="BR743" i="81"/>
  <c r="BR744" i="81"/>
  <c r="BR745" i="81"/>
  <c r="BR746" i="81"/>
  <c r="BR747" i="81"/>
  <c r="BR748" i="81"/>
  <c r="BR749" i="81"/>
  <c r="BR750" i="81"/>
  <c r="BR751" i="81"/>
  <c r="BR752" i="81"/>
  <c r="BR753" i="81"/>
  <c r="BR754" i="81"/>
  <c r="BR755" i="81"/>
  <c r="BR756" i="81"/>
  <c r="BR757" i="81"/>
  <c r="BR758" i="81"/>
  <c r="BR759" i="81"/>
  <c r="BR760" i="81"/>
  <c r="BR761" i="81"/>
  <c r="BR762" i="81"/>
  <c r="BR763" i="81"/>
  <c r="BR764" i="81"/>
  <c r="BR765" i="81"/>
  <c r="BR766" i="81"/>
  <c r="BR767" i="81"/>
  <c r="BR768" i="81"/>
  <c r="BR769" i="81"/>
  <c r="BR770" i="81"/>
  <c r="BR771" i="81"/>
  <c r="BR772" i="81"/>
  <c r="BR5" i="81"/>
  <c r="BQ6" i="81"/>
  <c r="BQ7" i="81"/>
  <c r="BQ8" i="81"/>
  <c r="BQ9" i="81"/>
  <c r="BQ10" i="81"/>
  <c r="BQ11" i="81"/>
  <c r="BQ12" i="81"/>
  <c r="BQ13" i="81"/>
  <c r="BQ14" i="81"/>
  <c r="BQ15" i="81"/>
  <c r="BQ16" i="81"/>
  <c r="BQ17" i="81"/>
  <c r="BQ18" i="81"/>
  <c r="BQ19" i="81"/>
  <c r="BQ20" i="81"/>
  <c r="BQ21" i="81"/>
  <c r="BQ22" i="81"/>
  <c r="BQ23" i="81"/>
  <c r="BQ24" i="81"/>
  <c r="BQ25" i="81"/>
  <c r="BQ26" i="81"/>
  <c r="BQ27" i="81"/>
  <c r="BQ28" i="81"/>
  <c r="BQ29" i="81"/>
  <c r="BQ30" i="81"/>
  <c r="BQ31" i="81"/>
  <c r="BQ32" i="81"/>
  <c r="BQ33" i="81"/>
  <c r="BQ34" i="81"/>
  <c r="BQ35" i="81"/>
  <c r="BQ36" i="81"/>
  <c r="BQ37" i="81"/>
  <c r="BQ38" i="81"/>
  <c r="BQ39" i="81"/>
  <c r="BQ40" i="81"/>
  <c r="BQ41" i="81"/>
  <c r="BQ42" i="81"/>
  <c r="BQ43" i="81"/>
  <c r="BQ44" i="81"/>
  <c r="BQ45" i="81"/>
  <c r="BQ46" i="81"/>
  <c r="BQ47" i="81"/>
  <c r="BQ48" i="81"/>
  <c r="BQ49" i="81"/>
  <c r="BQ50" i="81"/>
  <c r="BQ51" i="81"/>
  <c r="BQ52" i="81"/>
  <c r="BQ53" i="81"/>
  <c r="BQ54" i="81"/>
  <c r="BQ55" i="81"/>
  <c r="BQ56" i="81"/>
  <c r="BQ57" i="81"/>
  <c r="BQ58" i="81"/>
  <c r="BQ59" i="81"/>
  <c r="BQ60" i="81"/>
  <c r="BQ61" i="81"/>
  <c r="BQ62" i="81"/>
  <c r="BQ63" i="81"/>
  <c r="BQ64" i="81"/>
  <c r="BQ65" i="81"/>
  <c r="BQ66" i="81"/>
  <c r="BQ67" i="81"/>
  <c r="BQ68" i="81"/>
  <c r="BQ69" i="81"/>
  <c r="BQ70" i="81"/>
  <c r="BQ71" i="81"/>
  <c r="BQ72" i="81"/>
  <c r="BQ73" i="81"/>
  <c r="BQ74" i="81"/>
  <c r="BQ75" i="81"/>
  <c r="BQ76" i="81"/>
  <c r="BQ77" i="81"/>
  <c r="BQ78" i="81"/>
  <c r="BQ79" i="81"/>
  <c r="BQ80" i="81"/>
  <c r="BQ81" i="81"/>
  <c r="BQ82" i="81"/>
  <c r="BQ83" i="81"/>
  <c r="BQ84" i="81"/>
  <c r="BQ85" i="81"/>
  <c r="BQ86" i="81"/>
  <c r="BQ87" i="81"/>
  <c r="BQ88" i="81"/>
  <c r="BQ89" i="81"/>
  <c r="BQ90" i="81"/>
  <c r="BQ91" i="81"/>
  <c r="BQ92" i="81"/>
  <c r="BQ93" i="81"/>
  <c r="BQ94" i="81"/>
  <c r="BQ95" i="81"/>
  <c r="BQ96" i="81"/>
  <c r="BQ97" i="81"/>
  <c r="BQ98" i="81"/>
  <c r="BQ99" i="81"/>
  <c r="BQ100" i="81"/>
  <c r="BQ101" i="81"/>
  <c r="BQ102" i="81"/>
  <c r="BQ103" i="81"/>
  <c r="BQ104" i="81"/>
  <c r="BQ105" i="81"/>
  <c r="BQ106" i="81"/>
  <c r="BQ107" i="81"/>
  <c r="BQ108" i="81"/>
  <c r="BQ109" i="81"/>
  <c r="BQ110" i="81"/>
  <c r="BQ111" i="81"/>
  <c r="BQ112" i="81"/>
  <c r="BQ113" i="81"/>
  <c r="BQ114" i="81"/>
  <c r="BQ115" i="81"/>
  <c r="BQ116" i="81"/>
  <c r="BQ117" i="81"/>
  <c r="BQ118" i="81"/>
  <c r="BQ119" i="81"/>
  <c r="BQ120" i="81"/>
  <c r="BQ121" i="81"/>
  <c r="BQ122" i="81"/>
  <c r="BQ123" i="81"/>
  <c r="BQ124" i="81"/>
  <c r="BQ125" i="81"/>
  <c r="BQ126" i="81"/>
  <c r="BQ127" i="81"/>
  <c r="BQ128" i="81"/>
  <c r="BQ129" i="81"/>
  <c r="BQ130" i="81"/>
  <c r="BQ131" i="81"/>
  <c r="BQ132" i="81"/>
  <c r="BQ133" i="81"/>
  <c r="BQ134" i="81"/>
  <c r="BQ135" i="81"/>
  <c r="BQ136" i="81"/>
  <c r="BQ137" i="81"/>
  <c r="BQ138" i="81"/>
  <c r="BQ139" i="81"/>
  <c r="BQ140" i="81"/>
  <c r="BQ141" i="81"/>
  <c r="BQ142" i="81"/>
  <c r="BQ143" i="81"/>
  <c r="BQ144" i="81"/>
  <c r="BQ145" i="81"/>
  <c r="BQ146" i="81"/>
  <c r="BQ147" i="81"/>
  <c r="BQ148" i="81"/>
  <c r="BQ149" i="81"/>
  <c r="BQ150" i="81"/>
  <c r="BQ151" i="81"/>
  <c r="BQ152" i="81"/>
  <c r="BQ153" i="81"/>
  <c r="BQ154" i="81"/>
  <c r="BQ155" i="81"/>
  <c r="BQ156" i="81"/>
  <c r="BQ157" i="81"/>
  <c r="BQ158" i="81"/>
  <c r="BQ159" i="81"/>
  <c r="BQ160" i="81"/>
  <c r="BQ161" i="81"/>
  <c r="BQ162" i="81"/>
  <c r="BQ163" i="81"/>
  <c r="BQ164" i="81"/>
  <c r="BQ165" i="81"/>
  <c r="BQ166" i="81"/>
  <c r="BQ167" i="81"/>
  <c r="BQ168" i="81"/>
  <c r="BQ169" i="81"/>
  <c r="BQ170" i="81"/>
  <c r="BQ171" i="81"/>
  <c r="BQ172" i="81"/>
  <c r="BQ173" i="81"/>
  <c r="BQ174" i="81"/>
  <c r="BQ175" i="81"/>
  <c r="BQ176" i="81"/>
  <c r="BQ177" i="81"/>
  <c r="BQ178" i="81"/>
  <c r="BQ179" i="81"/>
  <c r="BQ180" i="81"/>
  <c r="BQ181" i="81"/>
  <c r="BQ182" i="81"/>
  <c r="BQ183" i="81"/>
  <c r="BQ184" i="81"/>
  <c r="BQ185" i="81"/>
  <c r="BQ186" i="81"/>
  <c r="BQ187" i="81"/>
  <c r="BQ188" i="81"/>
  <c r="BQ189" i="81"/>
  <c r="BQ190" i="81"/>
  <c r="BQ191" i="81"/>
  <c r="BQ192" i="81"/>
  <c r="BQ193" i="81"/>
  <c r="BQ194" i="81"/>
  <c r="BQ195" i="81"/>
  <c r="BQ196" i="81"/>
  <c r="BQ197" i="81"/>
  <c r="BQ198" i="81"/>
  <c r="BQ199" i="81"/>
  <c r="BQ200" i="81"/>
  <c r="BQ201" i="81"/>
  <c r="BQ202" i="81"/>
  <c r="BQ203" i="81"/>
  <c r="BQ204" i="81"/>
  <c r="BQ205" i="81"/>
  <c r="BQ206" i="81"/>
  <c r="BQ207" i="81"/>
  <c r="BQ208" i="81"/>
  <c r="BQ209" i="81"/>
  <c r="BQ210" i="81"/>
  <c r="BQ211" i="81"/>
  <c r="BQ212" i="81"/>
  <c r="BQ213" i="81"/>
  <c r="BQ214" i="81"/>
  <c r="BQ215" i="81"/>
  <c r="BQ216" i="81"/>
  <c r="BQ217" i="81"/>
  <c r="BQ218" i="81"/>
  <c r="BQ219" i="81"/>
  <c r="BQ220" i="81"/>
  <c r="BQ221" i="81"/>
  <c r="BQ222" i="81"/>
  <c r="BQ223" i="81"/>
  <c r="BQ224" i="81"/>
  <c r="BQ225" i="81"/>
  <c r="BQ226" i="81"/>
  <c r="BQ227" i="81"/>
  <c r="BQ228" i="81"/>
  <c r="BQ229" i="81"/>
  <c r="BQ230" i="81"/>
  <c r="BQ231" i="81"/>
  <c r="BQ232" i="81"/>
  <c r="BQ233" i="81"/>
  <c r="BQ234" i="81"/>
  <c r="BQ235" i="81"/>
  <c r="BQ236" i="81"/>
  <c r="BQ237" i="81"/>
  <c r="BQ238" i="81"/>
  <c r="BQ239" i="81"/>
  <c r="BQ240" i="81"/>
  <c r="BQ241" i="81"/>
  <c r="BQ242" i="81"/>
  <c r="BQ243" i="81"/>
  <c r="BQ244" i="81"/>
  <c r="BQ245" i="81"/>
  <c r="BQ246" i="81"/>
  <c r="BQ247" i="81"/>
  <c r="BQ248" i="81"/>
  <c r="BQ249" i="81"/>
  <c r="BQ250" i="81"/>
  <c r="BQ251" i="81"/>
  <c r="BQ252" i="81"/>
  <c r="BQ253" i="81"/>
  <c r="BQ254" i="81"/>
  <c r="BQ255" i="81"/>
  <c r="BQ256" i="81"/>
  <c r="BQ257" i="81"/>
  <c r="BQ258" i="81"/>
  <c r="BQ259" i="81"/>
  <c r="BQ260" i="81"/>
  <c r="BQ261" i="81"/>
  <c r="BQ262" i="81"/>
  <c r="BQ263" i="81"/>
  <c r="BQ264" i="81"/>
  <c r="BQ265" i="81"/>
  <c r="BQ266" i="81"/>
  <c r="BQ267" i="81"/>
  <c r="BQ268" i="81"/>
  <c r="BQ269" i="81"/>
  <c r="BQ270" i="81"/>
  <c r="BQ271" i="81"/>
  <c r="BQ272" i="81"/>
  <c r="BQ273" i="81"/>
  <c r="BQ274" i="81"/>
  <c r="BQ275" i="81"/>
  <c r="BQ276" i="81"/>
  <c r="BQ277" i="81"/>
  <c r="BQ278" i="81"/>
  <c r="BQ279" i="81"/>
  <c r="BQ280" i="81"/>
  <c r="BQ281" i="81"/>
  <c r="BQ282" i="81"/>
  <c r="BQ283" i="81"/>
  <c r="BQ284" i="81"/>
  <c r="BQ285" i="81"/>
  <c r="BQ286" i="81"/>
  <c r="BQ287" i="81"/>
  <c r="BQ288" i="81"/>
  <c r="BQ289" i="81"/>
  <c r="BQ290" i="81"/>
  <c r="BQ291" i="81"/>
  <c r="BQ292" i="81"/>
  <c r="BQ293" i="81"/>
  <c r="BQ294" i="81"/>
  <c r="BQ295" i="81"/>
  <c r="BQ296" i="81"/>
  <c r="BQ297" i="81"/>
  <c r="BQ298" i="81"/>
  <c r="BQ299" i="81"/>
  <c r="BQ300" i="81"/>
  <c r="BQ301" i="81"/>
  <c r="BQ302" i="81"/>
  <c r="BQ303" i="81"/>
  <c r="BQ304" i="81"/>
  <c r="BQ305" i="81"/>
  <c r="BQ306" i="81"/>
  <c r="BQ307" i="81"/>
  <c r="BQ308" i="81"/>
  <c r="BQ309" i="81"/>
  <c r="BQ310" i="81"/>
  <c r="BQ311" i="81"/>
  <c r="BQ312" i="81"/>
  <c r="BQ313" i="81"/>
  <c r="BQ314" i="81"/>
  <c r="BQ315" i="81"/>
  <c r="BQ316" i="81"/>
  <c r="BQ317" i="81"/>
  <c r="BQ318" i="81"/>
  <c r="BQ319" i="81"/>
  <c r="BQ320" i="81"/>
  <c r="BQ321" i="81"/>
  <c r="BQ322" i="81"/>
  <c r="BQ323" i="81"/>
  <c r="BQ324" i="81"/>
  <c r="BQ325" i="81"/>
  <c r="BQ326" i="81"/>
  <c r="BQ327" i="81"/>
  <c r="BQ328" i="81"/>
  <c r="BQ329" i="81"/>
  <c r="BQ330" i="81"/>
  <c r="BQ331" i="81"/>
  <c r="BQ332" i="81"/>
  <c r="BQ333" i="81"/>
  <c r="BQ334" i="81"/>
  <c r="BQ335" i="81"/>
  <c r="BQ336" i="81"/>
  <c r="BQ337" i="81"/>
  <c r="BQ338" i="81"/>
  <c r="BQ339" i="81"/>
  <c r="BQ340" i="81"/>
  <c r="BQ341" i="81"/>
  <c r="BQ342" i="81"/>
  <c r="BQ343" i="81"/>
  <c r="BQ344" i="81"/>
  <c r="BQ345" i="81"/>
  <c r="BQ346" i="81"/>
  <c r="BQ347" i="81"/>
  <c r="BQ348" i="81"/>
  <c r="BQ349" i="81"/>
  <c r="BQ350" i="81"/>
  <c r="BQ351" i="81"/>
  <c r="BQ352" i="81"/>
  <c r="BQ353" i="81"/>
  <c r="BQ354" i="81"/>
  <c r="BQ355" i="81"/>
  <c r="BQ356" i="81"/>
  <c r="BQ357" i="81"/>
  <c r="BQ358" i="81"/>
  <c r="BQ359" i="81"/>
  <c r="BQ360" i="81"/>
  <c r="BQ361" i="81"/>
  <c r="BQ362" i="81"/>
  <c r="BQ363" i="81"/>
  <c r="BQ364" i="81"/>
  <c r="BQ365" i="81"/>
  <c r="BQ366" i="81"/>
  <c r="BQ367" i="81"/>
  <c r="BQ368" i="81"/>
  <c r="BQ369" i="81"/>
  <c r="BQ370" i="81"/>
  <c r="BQ371" i="81"/>
  <c r="BQ372" i="81"/>
  <c r="BQ373" i="81"/>
  <c r="BQ374" i="81"/>
  <c r="BQ375" i="81"/>
  <c r="BQ376" i="81"/>
  <c r="BQ377" i="81"/>
  <c r="BQ378" i="81"/>
  <c r="BQ379" i="81"/>
  <c r="BQ380" i="81"/>
  <c r="BQ381" i="81"/>
  <c r="BQ382" i="81"/>
  <c r="BQ383" i="81"/>
  <c r="BQ384" i="81"/>
  <c r="BQ385" i="81"/>
  <c r="BQ386" i="81"/>
  <c r="BQ387" i="81"/>
  <c r="BQ388" i="81"/>
  <c r="BQ389" i="81"/>
  <c r="BQ390" i="81"/>
  <c r="BQ391" i="81"/>
  <c r="BQ392" i="81"/>
  <c r="BQ393" i="81"/>
  <c r="BQ394" i="81"/>
  <c r="BQ395" i="81"/>
  <c r="BQ396" i="81"/>
  <c r="BQ397" i="81"/>
  <c r="BQ398" i="81"/>
  <c r="BQ399" i="81"/>
  <c r="BQ400" i="81"/>
  <c r="BQ401" i="81"/>
  <c r="BQ402" i="81"/>
  <c r="BQ403" i="81"/>
  <c r="BQ404" i="81"/>
  <c r="BQ405" i="81"/>
  <c r="BQ406" i="81"/>
  <c r="BQ407" i="81"/>
  <c r="BQ408" i="81"/>
  <c r="BQ409" i="81"/>
  <c r="BQ410" i="81"/>
  <c r="BQ411" i="81"/>
  <c r="BQ412" i="81"/>
  <c r="BQ413" i="81"/>
  <c r="BQ414" i="81"/>
  <c r="BQ415" i="81"/>
  <c r="BQ416" i="81"/>
  <c r="BQ417" i="81"/>
  <c r="BQ418" i="81"/>
  <c r="BQ419" i="81"/>
  <c r="BQ420" i="81"/>
  <c r="BQ421" i="81"/>
  <c r="BQ422" i="81"/>
  <c r="BQ423" i="81"/>
  <c r="BQ424" i="81"/>
  <c r="BQ425" i="81"/>
  <c r="BQ426" i="81"/>
  <c r="BQ427" i="81"/>
  <c r="BQ428" i="81"/>
  <c r="BQ429" i="81"/>
  <c r="BQ430" i="81"/>
  <c r="BQ431" i="81"/>
  <c r="BQ432" i="81"/>
  <c r="BQ433" i="81"/>
  <c r="BQ434" i="81"/>
  <c r="BQ435" i="81"/>
  <c r="BQ436" i="81"/>
  <c r="BQ437" i="81"/>
  <c r="BQ438" i="81"/>
  <c r="BQ439" i="81"/>
  <c r="BQ440" i="81"/>
  <c r="BQ441" i="81"/>
  <c r="BQ442" i="81"/>
  <c r="BQ443" i="81"/>
  <c r="BQ444" i="81"/>
  <c r="BQ445" i="81"/>
  <c r="BQ446" i="81"/>
  <c r="BQ447" i="81"/>
  <c r="BQ448" i="81"/>
  <c r="BQ449" i="81"/>
  <c r="BQ450" i="81"/>
  <c r="BQ451" i="81"/>
  <c r="BQ452" i="81"/>
  <c r="BQ453" i="81"/>
  <c r="BQ454" i="81"/>
  <c r="BQ455" i="81"/>
  <c r="BQ456" i="81"/>
  <c r="BQ457" i="81"/>
  <c r="BQ458" i="81"/>
  <c r="BQ459" i="81"/>
  <c r="BQ460" i="81"/>
  <c r="BQ461" i="81"/>
  <c r="BQ462" i="81"/>
  <c r="BQ463" i="81"/>
  <c r="BQ464" i="81"/>
  <c r="BQ465" i="81"/>
  <c r="BQ466" i="81"/>
  <c r="BQ467" i="81"/>
  <c r="BQ468" i="81"/>
  <c r="BQ469" i="81"/>
  <c r="BQ470" i="81"/>
  <c r="BQ471" i="81"/>
  <c r="BQ472" i="81"/>
  <c r="BQ473" i="81"/>
  <c r="BQ474" i="81"/>
  <c r="BQ475" i="81"/>
  <c r="BQ476" i="81"/>
  <c r="BQ477" i="81"/>
  <c r="BQ478" i="81"/>
  <c r="BQ479" i="81"/>
  <c r="BQ480" i="81"/>
  <c r="BQ481" i="81"/>
  <c r="BQ482" i="81"/>
  <c r="BQ483" i="81"/>
  <c r="BQ484" i="81"/>
  <c r="BQ485" i="81"/>
  <c r="BQ486" i="81"/>
  <c r="BQ487" i="81"/>
  <c r="BQ488" i="81"/>
  <c r="BQ489" i="81"/>
  <c r="BQ490" i="81"/>
  <c r="BQ491" i="81"/>
  <c r="BQ492" i="81"/>
  <c r="BQ493" i="81"/>
  <c r="BQ494" i="81"/>
  <c r="BQ495" i="81"/>
  <c r="BQ496" i="81"/>
  <c r="BQ497" i="81"/>
  <c r="BQ498" i="81"/>
  <c r="BQ499" i="81"/>
  <c r="BQ500" i="81"/>
  <c r="BQ501" i="81"/>
  <c r="BQ502" i="81"/>
  <c r="BQ503" i="81"/>
  <c r="BQ504" i="81"/>
  <c r="BQ505" i="81"/>
  <c r="BQ506" i="81"/>
  <c r="BQ507" i="81"/>
  <c r="BQ508" i="81"/>
  <c r="BQ509" i="81"/>
  <c r="BQ510" i="81"/>
  <c r="BQ511" i="81"/>
  <c r="BQ512" i="81"/>
  <c r="BQ513" i="81"/>
  <c r="BQ514" i="81"/>
  <c r="BQ515" i="81"/>
  <c r="BQ516" i="81"/>
  <c r="BQ517" i="81"/>
  <c r="BQ518" i="81"/>
  <c r="BQ519" i="81"/>
  <c r="BQ520" i="81"/>
  <c r="BQ521" i="81"/>
  <c r="BQ522" i="81"/>
  <c r="BQ523" i="81"/>
  <c r="BQ524" i="81"/>
  <c r="BQ525" i="81"/>
  <c r="BQ526" i="81"/>
  <c r="BQ527" i="81"/>
  <c r="BQ528" i="81"/>
  <c r="BQ529" i="81"/>
  <c r="BQ530" i="81"/>
  <c r="BQ531" i="81"/>
  <c r="BQ532" i="81"/>
  <c r="BQ533" i="81"/>
  <c r="BQ534" i="81"/>
  <c r="BQ535" i="81"/>
  <c r="BQ536" i="81"/>
  <c r="BQ537" i="81"/>
  <c r="BQ538" i="81"/>
  <c r="BQ539" i="81"/>
  <c r="BQ540" i="81"/>
  <c r="BQ541" i="81"/>
  <c r="BQ542" i="81"/>
  <c r="BQ543" i="81"/>
  <c r="BQ544" i="81"/>
  <c r="BQ545" i="81"/>
  <c r="BQ546" i="81"/>
  <c r="BQ547" i="81"/>
  <c r="BQ548" i="81"/>
  <c r="BQ549" i="81"/>
  <c r="BQ550" i="81"/>
  <c r="BQ551" i="81"/>
  <c r="BQ552" i="81"/>
  <c r="BQ553" i="81"/>
  <c r="BQ554" i="81"/>
  <c r="BQ555" i="81"/>
  <c r="BQ556" i="81"/>
  <c r="BQ557" i="81"/>
  <c r="BQ558" i="81"/>
  <c r="BQ559" i="81"/>
  <c r="BQ560" i="81"/>
  <c r="BQ561" i="81"/>
  <c r="BQ562" i="81"/>
  <c r="BQ563" i="81"/>
  <c r="BQ564" i="81"/>
  <c r="BQ565" i="81"/>
  <c r="BQ566" i="81"/>
  <c r="BQ567" i="81"/>
  <c r="BQ568" i="81"/>
  <c r="BQ569" i="81"/>
  <c r="BQ570" i="81"/>
  <c r="BQ571" i="81"/>
  <c r="BQ572" i="81"/>
  <c r="BQ573" i="81"/>
  <c r="BQ574" i="81"/>
  <c r="BQ575" i="81"/>
  <c r="BQ576" i="81"/>
  <c r="BQ577" i="81"/>
  <c r="BQ578" i="81"/>
  <c r="BQ579" i="81"/>
  <c r="BQ580" i="81"/>
  <c r="BQ581" i="81"/>
  <c r="BQ582" i="81"/>
  <c r="BQ583" i="81"/>
  <c r="BQ584" i="81"/>
  <c r="BQ585" i="81"/>
  <c r="BQ586" i="81"/>
  <c r="BQ587" i="81"/>
  <c r="BQ588" i="81"/>
  <c r="BQ589" i="81"/>
  <c r="BQ590" i="81"/>
  <c r="BQ591" i="81"/>
  <c r="BQ592" i="81"/>
  <c r="BQ593" i="81"/>
  <c r="BQ594" i="81"/>
  <c r="BQ595" i="81"/>
  <c r="BQ596" i="81"/>
  <c r="BQ597" i="81"/>
  <c r="BQ598" i="81"/>
  <c r="BQ599" i="81"/>
  <c r="BQ600" i="81"/>
  <c r="BQ601" i="81"/>
  <c r="BQ602" i="81"/>
  <c r="BQ603" i="81"/>
  <c r="BQ604" i="81"/>
  <c r="BQ605" i="81"/>
  <c r="BQ606" i="81"/>
  <c r="BQ607" i="81"/>
  <c r="BQ608" i="81"/>
  <c r="BQ609" i="81"/>
  <c r="BQ610" i="81"/>
  <c r="BQ611" i="81"/>
  <c r="BQ612" i="81"/>
  <c r="BQ613" i="81"/>
  <c r="BQ614" i="81"/>
  <c r="BQ615" i="81"/>
  <c r="BQ616" i="81"/>
  <c r="BQ617" i="81"/>
  <c r="BQ618" i="81"/>
  <c r="BQ619" i="81"/>
  <c r="BQ620" i="81"/>
  <c r="BQ621" i="81"/>
  <c r="BQ622" i="81"/>
  <c r="BQ623" i="81"/>
  <c r="BQ624" i="81"/>
  <c r="BQ625" i="81"/>
  <c r="BQ626" i="81"/>
  <c r="BQ627" i="81"/>
  <c r="BQ628" i="81"/>
  <c r="BQ629" i="81"/>
  <c r="BQ630" i="81"/>
  <c r="BQ631" i="81"/>
  <c r="BQ632" i="81"/>
  <c r="BQ633" i="81"/>
  <c r="BQ634" i="81"/>
  <c r="BQ635" i="81"/>
  <c r="BQ636" i="81"/>
  <c r="BQ637" i="81"/>
  <c r="BQ638" i="81"/>
  <c r="BQ639" i="81"/>
  <c r="BQ640" i="81"/>
  <c r="BQ641" i="81"/>
  <c r="BQ642" i="81"/>
  <c r="BQ643" i="81"/>
  <c r="BQ644" i="81"/>
  <c r="BQ645" i="81"/>
  <c r="BQ646" i="81"/>
  <c r="BQ647" i="81"/>
  <c r="BQ648" i="81"/>
  <c r="BQ649" i="81"/>
  <c r="BQ650" i="81"/>
  <c r="BQ651" i="81"/>
  <c r="BQ652" i="81"/>
  <c r="BQ653" i="81"/>
  <c r="BQ654" i="81"/>
  <c r="BQ655" i="81"/>
  <c r="BQ656" i="81"/>
  <c r="BQ657" i="81"/>
  <c r="BQ658" i="81"/>
  <c r="BQ659" i="81"/>
  <c r="BQ660" i="81"/>
  <c r="BQ661" i="81"/>
  <c r="BQ662" i="81"/>
  <c r="BQ663" i="81"/>
  <c r="BQ664" i="81"/>
  <c r="BQ665" i="81"/>
  <c r="BQ666" i="81"/>
  <c r="BQ667" i="81"/>
  <c r="BQ668" i="81"/>
  <c r="BQ669" i="81"/>
  <c r="BQ670" i="81"/>
  <c r="BQ671" i="81"/>
  <c r="BQ672" i="81"/>
  <c r="BQ673" i="81"/>
  <c r="BQ674" i="81"/>
  <c r="BQ675" i="81"/>
  <c r="BQ676" i="81"/>
  <c r="BQ677" i="81"/>
  <c r="BQ678" i="81"/>
  <c r="BQ679" i="81"/>
  <c r="BQ680" i="81"/>
  <c r="BQ681" i="81"/>
  <c r="BQ682" i="81"/>
  <c r="BQ683" i="81"/>
  <c r="BQ684" i="81"/>
  <c r="BQ685" i="81"/>
  <c r="BQ686" i="81"/>
  <c r="BQ687" i="81"/>
  <c r="BQ688" i="81"/>
  <c r="BQ689" i="81"/>
  <c r="BQ690" i="81"/>
  <c r="BQ691" i="81"/>
  <c r="BQ692" i="81"/>
  <c r="BQ693" i="81"/>
  <c r="BQ694" i="81"/>
  <c r="BQ695" i="81"/>
  <c r="BQ696" i="81"/>
  <c r="BQ697" i="81"/>
  <c r="BQ698" i="81"/>
  <c r="BQ699" i="81"/>
  <c r="BQ700" i="81"/>
  <c r="BQ701" i="81"/>
  <c r="BQ702" i="81"/>
  <c r="BQ703" i="81"/>
  <c r="BQ704" i="81"/>
  <c r="BQ705" i="81"/>
  <c r="BQ706" i="81"/>
  <c r="BQ707" i="81"/>
  <c r="BQ708" i="81"/>
  <c r="BQ709" i="81"/>
  <c r="BQ710" i="81"/>
  <c r="BQ711" i="81"/>
  <c r="BQ712" i="81"/>
  <c r="BQ713" i="81"/>
  <c r="BQ714" i="81"/>
  <c r="BQ715" i="81"/>
  <c r="BQ716" i="81"/>
  <c r="BQ717" i="81"/>
  <c r="BQ718" i="81"/>
  <c r="BQ719" i="81"/>
  <c r="BQ720" i="81"/>
  <c r="BQ721" i="81"/>
  <c r="BQ722" i="81"/>
  <c r="BQ723" i="81"/>
  <c r="BQ724" i="81"/>
  <c r="BQ725" i="81"/>
  <c r="BQ726" i="81"/>
  <c r="BQ727" i="81"/>
  <c r="BQ728" i="81"/>
  <c r="BQ729" i="81"/>
  <c r="BQ730" i="81"/>
  <c r="BQ731" i="81"/>
  <c r="BQ732" i="81"/>
  <c r="BQ733" i="81"/>
  <c r="BQ734" i="81"/>
  <c r="BQ735" i="81"/>
  <c r="BQ736" i="81"/>
  <c r="BQ737" i="81"/>
  <c r="BQ738" i="81"/>
  <c r="BQ739" i="81"/>
  <c r="BQ740" i="81"/>
  <c r="BQ741" i="81"/>
  <c r="BQ742" i="81"/>
  <c r="BQ743" i="81"/>
  <c r="BQ744" i="81"/>
  <c r="BQ745" i="81"/>
  <c r="BQ746" i="81"/>
  <c r="BQ747" i="81"/>
  <c r="BQ748" i="81"/>
  <c r="BQ749" i="81"/>
  <c r="BQ750" i="81"/>
  <c r="BQ751" i="81"/>
  <c r="BQ752" i="81"/>
  <c r="BQ753" i="81"/>
  <c r="BQ754" i="81"/>
  <c r="BQ755" i="81"/>
  <c r="BQ756" i="81"/>
  <c r="BQ757" i="81"/>
  <c r="BQ758" i="81"/>
  <c r="BQ759" i="81"/>
  <c r="BQ760" i="81"/>
  <c r="BQ761" i="81"/>
  <c r="BQ762" i="81"/>
  <c r="BQ763" i="81"/>
  <c r="BQ764" i="81"/>
  <c r="BQ765" i="81"/>
  <c r="BQ766" i="81"/>
  <c r="BQ767" i="81"/>
  <c r="BQ768" i="81"/>
  <c r="BQ769" i="81"/>
  <c r="BQ770" i="81"/>
  <c r="BQ771" i="81"/>
  <c r="BQ772" i="81"/>
  <c r="E152" i="4" l="1"/>
  <c r="AM6" i="81"/>
  <c r="AM7" i="81"/>
  <c r="AM8" i="81"/>
  <c r="AM9" i="81"/>
  <c r="AM10" i="81"/>
  <c r="AM11" i="81"/>
  <c r="AM12" i="81"/>
  <c r="AM13" i="81"/>
  <c r="AM14" i="81"/>
  <c r="AM15" i="81"/>
  <c r="AM16" i="81"/>
  <c r="AM17" i="81"/>
  <c r="AM18" i="81"/>
  <c r="AM19" i="81"/>
  <c r="AM20" i="81"/>
  <c r="AM21" i="81"/>
  <c r="AM22" i="81"/>
  <c r="AM23" i="81"/>
  <c r="AM24" i="81"/>
  <c r="AM25" i="81"/>
  <c r="AM26" i="81"/>
  <c r="AM27" i="81"/>
  <c r="AM28" i="81"/>
  <c r="AM29" i="81"/>
  <c r="AM30" i="81"/>
  <c r="AM31" i="81"/>
  <c r="AM32" i="81"/>
  <c r="AM33" i="81"/>
  <c r="AM34" i="81"/>
  <c r="AM35" i="81"/>
  <c r="AM36" i="81"/>
  <c r="AM37" i="81"/>
  <c r="AM38" i="81"/>
  <c r="AM39" i="81"/>
  <c r="AM40" i="81"/>
  <c r="AM41" i="81"/>
  <c r="AM42" i="81"/>
  <c r="AM43" i="81"/>
  <c r="AM44" i="81"/>
  <c r="AM45" i="81"/>
  <c r="AM46" i="81"/>
  <c r="AM47" i="81"/>
  <c r="AM48" i="81"/>
  <c r="AM49" i="81"/>
  <c r="AM50" i="81"/>
  <c r="AM51" i="81"/>
  <c r="AM52" i="81"/>
  <c r="AM53" i="81"/>
  <c r="AM54" i="81"/>
  <c r="AM55" i="81"/>
  <c r="AM56" i="81"/>
  <c r="AM57" i="81"/>
  <c r="AM58" i="81"/>
  <c r="AM59" i="81"/>
  <c r="AM60" i="81"/>
  <c r="AM61" i="81"/>
  <c r="AM62" i="81"/>
  <c r="AM63" i="81"/>
  <c r="AM64" i="81"/>
  <c r="AM65" i="81"/>
  <c r="AM66" i="81"/>
  <c r="AM67" i="81"/>
  <c r="AM68" i="81"/>
  <c r="AM69" i="81"/>
  <c r="AM70" i="81"/>
  <c r="AM71" i="81"/>
  <c r="AM72" i="81"/>
  <c r="AM73" i="81"/>
  <c r="AM74" i="81"/>
  <c r="AM75" i="81"/>
  <c r="AM76" i="81"/>
  <c r="AM77" i="81"/>
  <c r="AM78" i="81"/>
  <c r="AM79" i="81"/>
  <c r="AM80" i="81"/>
  <c r="AM81" i="81"/>
  <c r="AM82" i="81"/>
  <c r="AM83" i="81"/>
  <c r="AM84" i="81"/>
  <c r="AM85" i="81"/>
  <c r="AM86" i="81"/>
  <c r="AM87" i="81"/>
  <c r="AM88" i="81"/>
  <c r="AM89" i="81"/>
  <c r="AM90" i="81"/>
  <c r="AM91" i="81"/>
  <c r="AM92" i="81"/>
  <c r="AM93" i="81"/>
  <c r="AM94" i="81"/>
  <c r="AM95" i="81"/>
  <c r="AM96" i="81"/>
  <c r="AM97" i="81"/>
  <c r="AM98" i="81"/>
  <c r="AM99" i="81"/>
  <c r="AM100" i="81"/>
  <c r="AM101" i="81"/>
  <c r="AM102" i="81"/>
  <c r="AM103" i="81"/>
  <c r="AM104" i="81"/>
  <c r="AM105" i="81"/>
  <c r="AM106" i="81"/>
  <c r="AM107" i="81"/>
  <c r="AM108" i="81"/>
  <c r="AM109" i="81"/>
  <c r="AM110" i="81"/>
  <c r="AM111" i="81"/>
  <c r="AM112" i="81"/>
  <c r="AM113" i="81"/>
  <c r="AM114" i="81"/>
  <c r="AM115" i="81"/>
  <c r="AM116" i="81"/>
  <c r="AM117" i="81"/>
  <c r="AM118" i="81"/>
  <c r="AM119" i="81"/>
  <c r="AM120" i="81"/>
  <c r="AM121" i="81"/>
  <c r="AM122" i="81"/>
  <c r="AM123" i="81"/>
  <c r="AM124" i="81"/>
  <c r="AM125" i="81"/>
  <c r="AM126" i="81"/>
  <c r="AM127" i="81"/>
  <c r="AM128" i="81"/>
  <c r="AM129" i="81"/>
  <c r="AM130" i="81"/>
  <c r="AM131" i="81"/>
  <c r="AM132" i="81"/>
  <c r="AM133" i="81"/>
  <c r="AM134" i="81"/>
  <c r="AM135" i="81"/>
  <c r="AM136" i="81"/>
  <c r="AM137" i="81"/>
  <c r="AM138" i="81"/>
  <c r="AM139" i="81"/>
  <c r="AM140" i="81"/>
  <c r="AM141" i="81"/>
  <c r="AM142" i="81"/>
  <c r="AM143" i="81"/>
  <c r="AM144" i="81"/>
  <c r="AM145" i="81"/>
  <c r="AM146" i="81"/>
  <c r="AM147" i="81"/>
  <c r="AM148" i="81"/>
  <c r="AM149" i="81"/>
  <c r="AM150" i="81"/>
  <c r="AM151" i="81"/>
  <c r="AM152" i="81"/>
  <c r="AM153" i="81"/>
  <c r="AM154" i="81"/>
  <c r="AM155" i="81"/>
  <c r="AM156" i="81"/>
  <c r="AM157" i="81"/>
  <c r="AM158" i="81"/>
  <c r="AM159" i="81"/>
  <c r="AM160" i="81"/>
  <c r="AM161" i="81"/>
  <c r="AM162" i="81"/>
  <c r="AM163" i="81"/>
  <c r="AM164" i="81"/>
  <c r="AM165" i="81"/>
  <c r="AM166" i="81"/>
  <c r="AM167" i="81"/>
  <c r="AM168" i="81"/>
  <c r="AM169" i="81"/>
  <c r="AM170" i="81"/>
  <c r="AM171" i="81"/>
  <c r="AM172" i="81"/>
  <c r="AM173" i="81"/>
  <c r="AM174" i="81"/>
  <c r="AM175" i="81"/>
  <c r="AM176" i="81"/>
  <c r="AM177" i="81"/>
  <c r="AM178" i="81"/>
  <c r="AM179" i="81"/>
  <c r="AM180" i="81"/>
  <c r="AM181" i="81"/>
  <c r="AM182" i="81"/>
  <c r="AM183" i="81"/>
  <c r="AM184" i="81"/>
  <c r="AM185" i="81"/>
  <c r="AM186" i="81"/>
  <c r="AM187" i="81"/>
  <c r="AM188" i="81"/>
  <c r="AM189" i="81"/>
  <c r="AM190" i="81"/>
  <c r="AM191" i="81"/>
  <c r="AM192" i="81"/>
  <c r="AM193" i="81"/>
  <c r="AM194" i="81"/>
  <c r="AM195" i="81"/>
  <c r="AM196" i="81"/>
  <c r="AM197" i="81"/>
  <c r="AM198" i="81"/>
  <c r="AM199" i="81"/>
  <c r="AM200" i="81"/>
  <c r="AM201" i="81"/>
  <c r="AM202" i="81"/>
  <c r="AM203" i="81"/>
  <c r="AM204" i="81"/>
  <c r="AM205" i="81"/>
  <c r="AM206" i="81"/>
  <c r="AM207" i="81"/>
  <c r="AM208" i="81"/>
  <c r="AM209" i="81"/>
  <c r="AM210" i="81"/>
  <c r="AM211" i="81"/>
  <c r="AM212" i="81"/>
  <c r="AM213" i="81"/>
  <c r="AM214" i="81"/>
  <c r="AM215" i="81"/>
  <c r="AM216" i="81"/>
  <c r="AM217" i="81"/>
  <c r="AM218" i="81"/>
  <c r="AM219" i="81"/>
  <c r="AM220" i="81"/>
  <c r="AM221" i="81"/>
  <c r="AM222" i="81"/>
  <c r="AM223" i="81"/>
  <c r="AM224" i="81"/>
  <c r="AM225" i="81"/>
  <c r="AM226" i="81"/>
  <c r="AM227" i="81"/>
  <c r="AM228" i="81"/>
  <c r="AM229" i="81"/>
  <c r="AM230" i="81"/>
  <c r="AM231" i="81"/>
  <c r="AM232" i="81"/>
  <c r="AM233" i="81"/>
  <c r="AM234" i="81"/>
  <c r="AM235" i="81"/>
  <c r="AM236" i="81"/>
  <c r="AM237" i="81"/>
  <c r="AM238" i="81"/>
  <c r="AM239" i="81"/>
  <c r="AM240" i="81"/>
  <c r="AM241" i="81"/>
  <c r="AM242" i="81"/>
  <c r="AM243" i="81"/>
  <c r="AM244" i="81"/>
  <c r="AM245" i="81"/>
  <c r="AM246" i="81"/>
  <c r="AM247" i="81"/>
  <c r="AM248" i="81"/>
  <c r="AM249" i="81"/>
  <c r="AM250" i="81"/>
  <c r="AM251" i="81"/>
  <c r="AM252" i="81"/>
  <c r="AM253" i="81"/>
  <c r="AM254" i="81"/>
  <c r="AM255" i="81"/>
  <c r="AM256" i="81"/>
  <c r="AM257" i="81"/>
  <c r="AM258" i="81"/>
  <c r="AM259" i="81"/>
  <c r="AM260" i="81"/>
  <c r="AM261" i="81"/>
  <c r="AM262" i="81"/>
  <c r="AM263" i="81"/>
  <c r="AM264" i="81"/>
  <c r="AM265" i="81"/>
  <c r="AM266" i="81"/>
  <c r="AM267" i="81"/>
  <c r="AM268" i="81"/>
  <c r="AM269" i="81"/>
  <c r="AM270" i="81"/>
  <c r="AM271" i="81"/>
  <c r="AM272" i="81"/>
  <c r="AM273" i="81"/>
  <c r="AM274" i="81"/>
  <c r="AM275" i="81"/>
  <c r="AM276" i="81"/>
  <c r="AM277" i="81"/>
  <c r="AM278" i="81"/>
  <c r="AM279" i="81"/>
  <c r="AM280" i="81"/>
  <c r="AM281" i="81"/>
  <c r="AM282" i="81"/>
  <c r="AM283" i="81"/>
  <c r="AM284" i="81"/>
  <c r="AM285" i="81"/>
  <c r="AM286" i="81"/>
  <c r="AM287" i="81"/>
  <c r="AM288" i="81"/>
  <c r="AM289" i="81"/>
  <c r="AM290" i="81"/>
  <c r="AM291" i="81"/>
  <c r="AM292" i="81"/>
  <c r="AM293" i="81"/>
  <c r="AM294" i="81"/>
  <c r="AM295" i="81"/>
  <c r="AM296" i="81"/>
  <c r="AM297" i="81"/>
  <c r="AM298" i="81"/>
  <c r="AM299" i="81"/>
  <c r="AM300" i="81"/>
  <c r="AM301" i="81"/>
  <c r="AM302" i="81"/>
  <c r="AM303" i="81"/>
  <c r="AM304" i="81"/>
  <c r="AM305" i="81"/>
  <c r="AM306" i="81"/>
  <c r="AM307" i="81"/>
  <c r="AM308" i="81"/>
  <c r="AM309" i="81"/>
  <c r="AM310" i="81"/>
  <c r="AM311" i="81"/>
  <c r="AM312" i="81"/>
  <c r="AM313" i="81"/>
  <c r="AM314" i="81"/>
  <c r="AM315" i="81"/>
  <c r="AM316" i="81"/>
  <c r="AM317" i="81"/>
  <c r="AM318" i="81"/>
  <c r="AM319" i="81"/>
  <c r="AM320" i="81"/>
  <c r="AM321" i="81"/>
  <c r="AM322" i="81"/>
  <c r="AM323" i="81"/>
  <c r="AM324" i="81"/>
  <c r="AM325" i="81"/>
  <c r="AM326" i="81"/>
  <c r="AM327" i="81"/>
  <c r="AM328" i="81"/>
  <c r="AM329" i="81"/>
  <c r="AM330" i="81"/>
  <c r="AM331" i="81"/>
  <c r="AM332" i="81"/>
  <c r="AM333" i="81"/>
  <c r="AM334" i="81"/>
  <c r="AM335" i="81"/>
  <c r="AM336" i="81"/>
  <c r="AM337" i="81"/>
  <c r="AM338" i="81"/>
  <c r="AM339" i="81"/>
  <c r="AM340" i="81"/>
  <c r="AM341" i="81"/>
  <c r="AM342" i="81"/>
  <c r="AM343" i="81"/>
  <c r="AM344" i="81"/>
  <c r="AM345" i="81"/>
  <c r="AM346" i="81"/>
  <c r="AM347" i="81"/>
  <c r="AM348" i="81"/>
  <c r="AM349" i="81"/>
  <c r="AM350" i="81"/>
  <c r="AM351" i="81"/>
  <c r="AM352" i="81"/>
  <c r="AM353" i="81"/>
  <c r="AM354" i="81"/>
  <c r="AM355" i="81"/>
  <c r="AM356" i="81"/>
  <c r="AM357" i="81"/>
  <c r="AM358" i="81"/>
  <c r="AM359" i="81"/>
  <c r="AM360" i="81"/>
  <c r="AM361" i="81"/>
  <c r="AM362" i="81"/>
  <c r="AM363" i="81"/>
  <c r="AM364" i="81"/>
  <c r="AM365" i="81"/>
  <c r="AM366" i="81"/>
  <c r="AM367" i="81"/>
  <c r="AM368" i="81"/>
  <c r="AM369" i="81"/>
  <c r="AM370" i="81"/>
  <c r="AM371" i="81"/>
  <c r="AM372" i="81"/>
  <c r="AM373" i="81"/>
  <c r="AM374" i="81"/>
  <c r="AM375" i="81"/>
  <c r="AM376" i="81"/>
  <c r="AM377" i="81"/>
  <c r="AM378" i="81"/>
  <c r="AM379" i="81"/>
  <c r="AM380" i="81"/>
  <c r="AM381" i="81"/>
  <c r="AM382" i="81"/>
  <c r="AM383" i="81"/>
  <c r="AM384" i="81"/>
  <c r="AM385" i="81"/>
  <c r="AM386" i="81"/>
  <c r="AM387" i="81"/>
  <c r="AM388" i="81"/>
  <c r="AM389" i="81"/>
  <c r="AM390" i="81"/>
  <c r="AM391" i="81"/>
  <c r="AM392" i="81"/>
  <c r="AM393" i="81"/>
  <c r="AM394" i="81"/>
  <c r="AM395" i="81"/>
  <c r="AM396" i="81"/>
  <c r="AM397" i="81"/>
  <c r="AM398" i="81"/>
  <c r="AM399" i="81"/>
  <c r="AM400" i="81"/>
  <c r="AM401" i="81"/>
  <c r="AM402" i="81"/>
  <c r="AM403" i="81"/>
  <c r="AM404" i="81"/>
  <c r="AM405" i="81"/>
  <c r="AM406" i="81"/>
  <c r="AM407" i="81"/>
  <c r="AM408" i="81"/>
  <c r="AM409" i="81"/>
  <c r="AM410" i="81"/>
  <c r="AM411" i="81"/>
  <c r="AM412" i="81"/>
  <c r="AM413" i="81"/>
  <c r="AM414" i="81"/>
  <c r="AM415" i="81"/>
  <c r="AM416" i="81"/>
  <c r="AM417" i="81"/>
  <c r="AM418" i="81"/>
  <c r="AM419" i="81"/>
  <c r="AM420" i="81"/>
  <c r="AM421" i="81"/>
  <c r="AM422" i="81"/>
  <c r="AM423" i="81"/>
  <c r="AM424" i="81"/>
  <c r="AM425" i="81"/>
  <c r="AM426" i="81"/>
  <c r="AM427" i="81"/>
  <c r="AM428" i="81"/>
  <c r="AM429" i="81"/>
  <c r="AM430" i="81"/>
  <c r="AM431" i="81"/>
  <c r="AM432" i="81"/>
  <c r="AM433" i="81"/>
  <c r="AM434" i="81"/>
  <c r="AM435" i="81"/>
  <c r="AM436" i="81"/>
  <c r="AM437" i="81"/>
  <c r="AM438" i="81"/>
  <c r="AM439" i="81"/>
  <c r="AM440" i="81"/>
  <c r="AM441" i="81"/>
  <c r="AM442" i="81"/>
  <c r="AM443" i="81"/>
  <c r="AM444" i="81"/>
  <c r="AM445" i="81"/>
  <c r="AM446" i="81"/>
  <c r="AM447" i="81"/>
  <c r="AM448" i="81"/>
  <c r="AM449" i="81"/>
  <c r="AM450" i="81"/>
  <c r="AM451" i="81"/>
  <c r="AM452" i="81"/>
  <c r="AM453" i="81"/>
  <c r="AM454" i="81"/>
  <c r="AM455" i="81"/>
  <c r="AM456" i="81"/>
  <c r="AM457" i="81"/>
  <c r="AM458" i="81"/>
  <c r="AM459" i="81"/>
  <c r="AM460" i="81"/>
  <c r="AM461" i="81"/>
  <c r="AM462" i="81"/>
  <c r="AM463" i="81"/>
  <c r="AM464" i="81"/>
  <c r="AM465" i="81"/>
  <c r="AM466" i="81"/>
  <c r="AM467" i="81"/>
  <c r="AM468" i="81"/>
  <c r="AM469" i="81"/>
  <c r="AM470" i="81"/>
  <c r="AM471" i="81"/>
  <c r="AM472" i="81"/>
  <c r="AM473" i="81"/>
  <c r="AM474" i="81"/>
  <c r="AM475" i="81"/>
  <c r="AM476" i="81"/>
  <c r="AM477" i="81"/>
  <c r="AM478" i="81"/>
  <c r="AM479" i="81"/>
  <c r="AM480" i="81"/>
  <c r="AM481" i="81"/>
  <c r="AM482" i="81"/>
  <c r="AM483" i="81"/>
  <c r="AM484" i="81"/>
  <c r="AM485" i="81"/>
  <c r="AM486" i="81"/>
  <c r="AM487" i="81"/>
  <c r="AM488" i="81"/>
  <c r="AM489" i="81"/>
  <c r="AM490" i="81"/>
  <c r="AM491" i="81"/>
  <c r="AM492" i="81"/>
  <c r="AM493" i="81"/>
  <c r="AM494" i="81"/>
  <c r="AM495" i="81"/>
  <c r="AM496" i="81"/>
  <c r="AM497" i="81"/>
  <c r="AM498" i="81"/>
  <c r="AM499" i="81"/>
  <c r="AM500" i="81"/>
  <c r="AM501" i="81"/>
  <c r="AM502" i="81"/>
  <c r="AM503" i="81"/>
  <c r="AM504" i="81"/>
  <c r="AM505" i="81"/>
  <c r="AM506" i="81"/>
  <c r="AM507" i="81"/>
  <c r="AM508" i="81"/>
  <c r="AM509" i="81"/>
  <c r="AM510" i="81"/>
  <c r="AM511" i="81"/>
  <c r="AM512" i="81"/>
  <c r="AM513" i="81"/>
  <c r="AM514" i="81"/>
  <c r="AM515" i="81"/>
  <c r="AM516" i="81"/>
  <c r="AM517" i="81"/>
  <c r="AM518" i="81"/>
  <c r="AM519" i="81"/>
  <c r="AM520" i="81"/>
  <c r="AM521" i="81"/>
  <c r="AM522" i="81"/>
  <c r="AM523" i="81"/>
  <c r="AM524" i="81"/>
  <c r="AM525" i="81"/>
  <c r="AM526" i="81"/>
  <c r="AM527" i="81"/>
  <c r="AM528" i="81"/>
  <c r="AM529" i="81"/>
  <c r="AM530" i="81"/>
  <c r="AM531" i="81"/>
  <c r="AM532" i="81"/>
  <c r="AM533" i="81"/>
  <c r="AM534" i="81"/>
  <c r="AM535" i="81"/>
  <c r="AM536" i="81"/>
  <c r="AM537" i="81"/>
  <c r="AM538" i="81"/>
  <c r="AM539" i="81"/>
  <c r="AM540" i="81"/>
  <c r="AM541" i="81"/>
  <c r="AM542" i="81"/>
  <c r="AM543" i="81"/>
  <c r="AM544" i="81"/>
  <c r="AM545" i="81"/>
  <c r="AM546" i="81"/>
  <c r="AM547" i="81"/>
  <c r="AM548" i="81"/>
  <c r="AM549" i="81"/>
  <c r="AM550" i="81"/>
  <c r="AM551" i="81"/>
  <c r="AM552" i="81"/>
  <c r="AM553" i="81"/>
  <c r="AM554" i="81"/>
  <c r="AM555" i="81"/>
  <c r="AM556" i="81"/>
  <c r="AM557" i="81"/>
  <c r="AM558" i="81"/>
  <c r="AM559" i="81"/>
  <c r="AM560" i="81"/>
  <c r="AM561" i="81"/>
  <c r="AM562" i="81"/>
  <c r="AM563" i="81"/>
  <c r="AM564" i="81"/>
  <c r="AM565" i="81"/>
  <c r="AM566" i="81"/>
  <c r="AM567" i="81"/>
  <c r="AM568" i="81"/>
  <c r="AM569" i="81"/>
  <c r="AM570" i="81"/>
  <c r="AM571" i="81"/>
  <c r="AM572" i="81"/>
  <c r="AM573" i="81"/>
  <c r="AM574" i="81"/>
  <c r="AM575" i="81"/>
  <c r="AM576" i="81"/>
  <c r="AM577" i="81"/>
  <c r="AM578" i="81"/>
  <c r="AM579" i="81"/>
  <c r="AM580" i="81"/>
  <c r="AM581" i="81"/>
  <c r="AM582" i="81"/>
  <c r="AM583" i="81"/>
  <c r="AM584" i="81"/>
  <c r="AM585" i="81"/>
  <c r="AM586" i="81"/>
  <c r="AM587" i="81"/>
  <c r="AM588" i="81"/>
  <c r="AM589" i="81"/>
  <c r="AM590" i="81"/>
  <c r="AM591" i="81"/>
  <c r="AM592" i="81"/>
  <c r="AM593" i="81"/>
  <c r="AM594" i="81"/>
  <c r="AM595" i="81"/>
  <c r="AM596" i="81"/>
  <c r="AM597" i="81"/>
  <c r="AM598" i="81"/>
  <c r="AM599" i="81"/>
  <c r="AM600" i="81"/>
  <c r="AM601" i="81"/>
  <c r="AM602" i="81"/>
  <c r="AM603" i="81"/>
  <c r="AM604" i="81"/>
  <c r="AM605" i="81"/>
  <c r="AM606" i="81"/>
  <c r="AM607" i="81"/>
  <c r="AM608" i="81"/>
  <c r="AM609" i="81"/>
  <c r="AM610" i="81"/>
  <c r="AM611" i="81"/>
  <c r="AM612" i="81"/>
  <c r="AM613" i="81"/>
  <c r="AM614" i="81"/>
  <c r="AM615" i="81"/>
  <c r="AM616" i="81"/>
  <c r="AM617" i="81"/>
  <c r="AM618" i="81"/>
  <c r="AM619" i="81"/>
  <c r="AM620" i="81"/>
  <c r="AM621" i="81"/>
  <c r="AM622" i="81"/>
  <c r="AM623" i="81"/>
  <c r="AM624" i="81"/>
  <c r="AM625" i="81"/>
  <c r="AM626" i="81"/>
  <c r="AM627" i="81"/>
  <c r="AM628" i="81"/>
  <c r="AM629" i="81"/>
  <c r="AM630" i="81"/>
  <c r="AM631" i="81"/>
  <c r="AM632" i="81"/>
  <c r="AM633" i="81"/>
  <c r="AM634" i="81"/>
  <c r="AM635" i="81"/>
  <c r="AM636" i="81"/>
  <c r="AM637" i="81"/>
  <c r="AM638" i="81"/>
  <c r="AM639" i="81"/>
  <c r="AM640" i="81"/>
  <c r="AM641" i="81"/>
  <c r="AM642" i="81"/>
  <c r="AM643" i="81"/>
  <c r="AM644" i="81"/>
  <c r="AM645" i="81"/>
  <c r="AM646" i="81"/>
  <c r="AM647" i="81"/>
  <c r="AM648" i="81"/>
  <c r="AM649" i="81"/>
  <c r="AM650" i="81"/>
  <c r="AM651" i="81"/>
  <c r="AM652" i="81"/>
  <c r="AM653" i="81"/>
  <c r="AM654" i="81"/>
  <c r="AM655" i="81"/>
  <c r="AM656" i="81"/>
  <c r="AM657" i="81"/>
  <c r="AM658" i="81"/>
  <c r="AM659" i="81"/>
  <c r="AM660" i="81"/>
  <c r="AM661" i="81"/>
  <c r="AM662" i="81"/>
  <c r="AM663" i="81"/>
  <c r="AM664" i="81"/>
  <c r="AM665" i="81"/>
  <c r="AM666" i="81"/>
  <c r="AM667" i="81"/>
  <c r="AM668" i="81"/>
  <c r="AM669" i="81"/>
  <c r="AM670" i="81"/>
  <c r="AM671" i="81"/>
  <c r="AM672" i="81"/>
  <c r="AM673" i="81"/>
  <c r="AM674" i="81"/>
  <c r="AM675" i="81"/>
  <c r="AM676" i="81"/>
  <c r="AM677" i="81"/>
  <c r="AM678" i="81"/>
  <c r="AM679" i="81"/>
  <c r="AM680" i="81"/>
  <c r="AM681" i="81"/>
  <c r="AM682" i="81"/>
  <c r="AM683" i="81"/>
  <c r="AM684" i="81"/>
  <c r="AM685" i="81"/>
  <c r="AM686" i="81"/>
  <c r="AM687" i="81"/>
  <c r="AM688" i="81"/>
  <c r="AM689" i="81"/>
  <c r="AM690" i="81"/>
  <c r="AM691" i="81"/>
  <c r="AM692" i="81"/>
  <c r="AM693" i="81"/>
  <c r="AM694" i="81"/>
  <c r="AM695" i="81"/>
  <c r="AM696" i="81"/>
  <c r="AM697" i="81"/>
  <c r="AM698" i="81"/>
  <c r="AM699" i="81"/>
  <c r="AM700" i="81"/>
  <c r="AM701" i="81"/>
  <c r="AM702" i="81"/>
  <c r="AM703" i="81"/>
  <c r="AM704" i="81"/>
  <c r="AM705" i="81"/>
  <c r="AM706" i="81"/>
  <c r="AM707" i="81"/>
  <c r="AM708" i="81"/>
  <c r="AM709" i="81"/>
  <c r="AM710" i="81"/>
  <c r="AM711" i="81"/>
  <c r="AM712" i="81"/>
  <c r="AM713" i="81"/>
  <c r="AM714" i="81"/>
  <c r="AM715" i="81"/>
  <c r="AM716" i="81"/>
  <c r="AM717" i="81"/>
  <c r="AM718" i="81"/>
  <c r="AM719" i="81"/>
  <c r="AM720" i="81"/>
  <c r="AM721" i="81"/>
  <c r="AM722" i="81"/>
  <c r="AM723" i="81"/>
  <c r="AM724" i="81"/>
  <c r="AM725" i="81"/>
  <c r="AM726" i="81"/>
  <c r="AM727" i="81"/>
  <c r="AM728" i="81"/>
  <c r="AM729" i="81"/>
  <c r="AM730" i="81"/>
  <c r="AM731" i="81"/>
  <c r="AM732" i="81"/>
  <c r="AM733" i="81"/>
  <c r="AM734" i="81"/>
  <c r="AM735" i="81"/>
  <c r="AM736" i="81"/>
  <c r="AM737" i="81"/>
  <c r="AM738" i="81"/>
  <c r="AM739" i="81"/>
  <c r="AM740" i="81"/>
  <c r="AM741" i="81"/>
  <c r="AM742" i="81"/>
  <c r="AM743" i="81"/>
  <c r="AM744" i="81"/>
  <c r="AM745" i="81"/>
  <c r="AM746" i="81"/>
  <c r="AM747" i="81"/>
  <c r="AM748" i="81"/>
  <c r="AM749" i="81"/>
  <c r="AM750" i="81"/>
  <c r="AM751" i="81"/>
  <c r="AM752" i="81"/>
  <c r="AM753" i="81"/>
  <c r="AM754" i="81"/>
  <c r="AM755" i="81"/>
  <c r="AM756" i="81"/>
  <c r="AM757" i="81"/>
  <c r="AM758" i="81"/>
  <c r="AM759" i="81"/>
  <c r="AM760" i="81"/>
  <c r="AM761" i="81"/>
  <c r="AM762" i="81"/>
  <c r="AM763" i="81"/>
  <c r="AM764" i="81"/>
  <c r="AM765" i="81"/>
  <c r="AM766" i="81"/>
  <c r="AM767" i="81"/>
  <c r="AM768" i="81"/>
  <c r="AM769" i="81"/>
  <c r="AM770" i="81"/>
  <c r="AM771" i="81"/>
  <c r="AM772" i="81"/>
  <c r="AM5" i="81"/>
  <c r="E156" i="4" l="1"/>
  <c r="B116" i="4"/>
  <c r="B117" i="4"/>
  <c r="B115" i="4"/>
  <c r="C161" i="4" s="1"/>
  <c r="B113" i="4"/>
  <c r="B114" i="4"/>
  <c r="B112" i="4"/>
  <c r="C160" i="4" s="1"/>
  <c r="B110" i="4"/>
  <c r="B111" i="4"/>
  <c r="B109" i="4"/>
  <c r="C159" i="4" s="1"/>
  <c r="C158" i="4"/>
  <c r="E104" i="4"/>
  <c r="D104" i="4"/>
  <c r="BV2" i="81"/>
  <c r="AY2" i="81"/>
  <c r="B188" i="4" l="1"/>
  <c r="H161" i="4"/>
  <c r="B187" i="4"/>
  <c r="H160" i="4"/>
  <c r="B186" i="4"/>
  <c r="H159" i="4"/>
  <c r="B185" i="4"/>
  <c r="H158" i="4"/>
  <c r="G158" i="4"/>
  <c r="G105" i="4"/>
  <c r="K105" i="4" s="1"/>
  <c r="I105" i="4"/>
  <c r="L105" i="4" s="1"/>
  <c r="I104" i="4"/>
  <c r="L104" i="4" s="1"/>
  <c r="G104" i="4"/>
  <c r="K104" i="4" s="1"/>
  <c r="I103" i="4"/>
  <c r="L103" i="4" s="1"/>
  <c r="G103" i="4"/>
  <c r="K103" i="4" s="1"/>
  <c r="D94" i="4"/>
  <c r="E94" i="4"/>
  <c r="I190" i="4" l="1"/>
  <c r="J190" i="4"/>
  <c r="H190" i="4"/>
  <c r="P94" i="4"/>
  <c r="N94" i="4"/>
  <c r="P93" i="4"/>
  <c r="O103" i="4" s="1"/>
  <c r="P95" i="4"/>
  <c r="O105" i="4" s="1"/>
  <c r="N93" i="4"/>
  <c r="N103" i="4" s="1"/>
  <c r="N95" i="4"/>
  <c r="N105" i="4" s="1"/>
  <c r="I191" i="4" l="1"/>
  <c r="W17" i="4" s="1"/>
  <c r="J191" i="4"/>
  <c r="W23" i="4" s="1"/>
  <c r="O104" i="4"/>
  <c r="N104" i="4"/>
  <c r="E12" i="92" l="1"/>
  <c r="F12" i="92" s="1"/>
  <c r="F11" i="92"/>
  <c r="E11" i="92"/>
  <c r="E10" i="92"/>
  <c r="F10" i="92" s="1"/>
  <c r="F9" i="92"/>
  <c r="E9" i="92"/>
  <c r="E8" i="92"/>
  <c r="F8" i="92" s="1"/>
  <c r="F7" i="92"/>
  <c r="E7" i="92"/>
  <c r="E6" i="92"/>
  <c r="F6" i="92" s="1"/>
  <c r="D338" i="91"/>
  <c r="D337" i="91"/>
  <c r="D336" i="91"/>
  <c r="D335" i="91"/>
  <c r="D334" i="91"/>
  <c r="D333" i="91"/>
  <c r="D332" i="91"/>
  <c r="D331" i="91"/>
  <c r="D330" i="91"/>
  <c r="D329" i="91"/>
  <c r="D328" i="91"/>
  <c r="D327" i="91"/>
  <c r="D326" i="91"/>
  <c r="D325" i="91"/>
  <c r="D324" i="91"/>
  <c r="D323" i="91"/>
  <c r="D322" i="91"/>
  <c r="D321" i="91"/>
  <c r="D320" i="91"/>
  <c r="D319" i="91"/>
  <c r="D318" i="91"/>
  <c r="D317" i="91"/>
  <c r="D316" i="91"/>
  <c r="D315" i="91"/>
  <c r="D314" i="91"/>
  <c r="D313" i="91"/>
  <c r="D312" i="91"/>
  <c r="D311" i="91"/>
  <c r="D310" i="91"/>
  <c r="D309" i="91"/>
  <c r="D308" i="91"/>
  <c r="D307" i="91"/>
  <c r="D306" i="91"/>
  <c r="D305" i="91"/>
  <c r="D304" i="91"/>
  <c r="D303" i="91"/>
  <c r="D302" i="91"/>
  <c r="D301" i="91"/>
  <c r="D300" i="91"/>
  <c r="D299" i="91"/>
  <c r="D298" i="91"/>
  <c r="D297" i="91"/>
  <c r="D296" i="91"/>
  <c r="D295" i="91"/>
  <c r="D294" i="91"/>
  <c r="D293" i="91"/>
  <c r="D292" i="91"/>
  <c r="D291" i="91"/>
  <c r="H80" i="83"/>
  <c r="G80" i="83"/>
  <c r="F80" i="83"/>
  <c r="H79" i="83"/>
  <c r="G79" i="83"/>
  <c r="F79" i="83"/>
  <c r="H78" i="83"/>
  <c r="G78" i="83"/>
  <c r="F78" i="83"/>
  <c r="H77" i="83"/>
  <c r="G77" i="83"/>
  <c r="F77" i="83"/>
  <c r="H76" i="83"/>
  <c r="G76" i="83"/>
  <c r="F76" i="83"/>
  <c r="H75" i="83"/>
  <c r="G75" i="83"/>
  <c r="F75" i="83"/>
  <c r="H74" i="83"/>
  <c r="G74" i="83"/>
  <c r="F74" i="83"/>
  <c r="H73" i="83"/>
  <c r="G73" i="83"/>
  <c r="F73" i="83"/>
  <c r="H72" i="83"/>
  <c r="G72" i="83"/>
  <c r="F72" i="83"/>
  <c r="H71" i="83"/>
  <c r="G71" i="83"/>
  <c r="F71" i="83"/>
  <c r="H70" i="83"/>
  <c r="G70" i="83"/>
  <c r="F70" i="83"/>
  <c r="H69" i="83"/>
  <c r="G69" i="83"/>
  <c r="F69" i="83"/>
  <c r="H68" i="83"/>
  <c r="G68" i="83"/>
  <c r="F68" i="83"/>
  <c r="H67" i="83"/>
  <c r="G67" i="83"/>
  <c r="F67" i="83"/>
  <c r="H66" i="83"/>
  <c r="G66" i="83"/>
  <c r="F66" i="83"/>
  <c r="H65" i="83"/>
  <c r="G65" i="83"/>
  <c r="F65" i="83"/>
  <c r="H64" i="83"/>
  <c r="G64" i="83"/>
  <c r="F64" i="83"/>
  <c r="H63" i="83"/>
  <c r="G63" i="83"/>
  <c r="F63" i="83"/>
  <c r="H62" i="83"/>
  <c r="G62" i="83"/>
  <c r="F62" i="83"/>
  <c r="H61" i="83"/>
  <c r="G61" i="83"/>
  <c r="F61" i="83"/>
  <c r="H60" i="83"/>
  <c r="G60" i="83"/>
  <c r="F60" i="83"/>
  <c r="H59" i="83"/>
  <c r="G59" i="83"/>
  <c r="F59" i="83"/>
  <c r="H58" i="83"/>
  <c r="G58" i="83"/>
  <c r="F58" i="83"/>
  <c r="H57" i="83"/>
  <c r="G57" i="83"/>
  <c r="F57" i="83"/>
  <c r="H56" i="83"/>
  <c r="G56" i="83"/>
  <c r="F56" i="83"/>
  <c r="H55" i="83"/>
  <c r="G55" i="83"/>
  <c r="F55" i="83"/>
  <c r="H54" i="83"/>
  <c r="G54" i="83"/>
  <c r="F54" i="83"/>
  <c r="H53" i="83"/>
  <c r="G53" i="83"/>
  <c r="F53" i="83"/>
  <c r="H52" i="83"/>
  <c r="G52" i="83"/>
  <c r="F52" i="83"/>
  <c r="H51" i="83"/>
  <c r="G51" i="83"/>
  <c r="F51" i="83"/>
  <c r="H50" i="83"/>
  <c r="G50" i="83"/>
  <c r="F50" i="83"/>
  <c r="H49" i="83"/>
  <c r="G49" i="83"/>
  <c r="F49" i="83"/>
  <c r="H48" i="83"/>
  <c r="G48" i="83"/>
  <c r="F48" i="83"/>
  <c r="H47" i="83"/>
  <c r="G47" i="83"/>
  <c r="F47" i="83"/>
  <c r="H46" i="83"/>
  <c r="G46" i="83"/>
  <c r="F46" i="83"/>
  <c r="H45" i="83"/>
  <c r="G45" i="83"/>
  <c r="F45" i="83"/>
  <c r="H44" i="83"/>
  <c r="G44" i="83"/>
  <c r="F44" i="83"/>
  <c r="H43" i="83"/>
  <c r="G43" i="83"/>
  <c r="F43" i="83"/>
  <c r="H42" i="83"/>
  <c r="G42" i="83"/>
  <c r="F42" i="83"/>
  <c r="H41" i="83"/>
  <c r="G41" i="83"/>
  <c r="F41" i="83"/>
  <c r="H40" i="83"/>
  <c r="G40" i="83"/>
  <c r="F40" i="83"/>
  <c r="H39" i="83"/>
  <c r="G39" i="83"/>
  <c r="F39" i="83"/>
  <c r="H38" i="83"/>
  <c r="G38" i="83"/>
  <c r="F38" i="83"/>
  <c r="H37" i="83"/>
  <c r="G37" i="83"/>
  <c r="F37" i="83"/>
  <c r="H36" i="83"/>
  <c r="G36" i="83"/>
  <c r="F36" i="83"/>
  <c r="H35" i="83"/>
  <c r="G35" i="83"/>
  <c r="F35" i="83"/>
  <c r="H34" i="83"/>
  <c r="G34" i="83"/>
  <c r="F34" i="83"/>
  <c r="H33" i="83"/>
  <c r="G33" i="83"/>
  <c r="F33" i="83"/>
  <c r="H32" i="83"/>
  <c r="G32" i="83"/>
  <c r="F32" i="83"/>
  <c r="H31" i="83"/>
  <c r="G31" i="83"/>
  <c r="F31" i="83"/>
  <c r="H30" i="83"/>
  <c r="G30" i="83"/>
  <c r="F30" i="83"/>
  <c r="H29" i="83"/>
  <c r="G29" i="83"/>
  <c r="F29" i="83"/>
  <c r="H28" i="83"/>
  <c r="G28" i="83"/>
  <c r="F28" i="83"/>
  <c r="H27" i="83"/>
  <c r="G27" i="83"/>
  <c r="F27" i="83"/>
  <c r="H26" i="83"/>
  <c r="G26" i="83"/>
  <c r="F26" i="83"/>
  <c r="H25" i="83"/>
  <c r="G25" i="83"/>
  <c r="F25" i="83"/>
  <c r="H24" i="83"/>
  <c r="G24" i="83"/>
  <c r="F24" i="83"/>
  <c r="H23" i="83"/>
  <c r="G23" i="83"/>
  <c r="F23" i="83"/>
  <c r="H22" i="83"/>
  <c r="G22" i="83"/>
  <c r="F22" i="83"/>
  <c r="H21" i="83"/>
  <c r="G21" i="83"/>
  <c r="F21" i="83"/>
  <c r="H20" i="83"/>
  <c r="G20" i="83"/>
  <c r="F20" i="83"/>
  <c r="H19" i="83"/>
  <c r="G19" i="83"/>
  <c r="F19" i="83"/>
  <c r="H18" i="83"/>
  <c r="G18" i="83"/>
  <c r="F18" i="83"/>
  <c r="H17" i="83"/>
  <c r="G17" i="83"/>
  <c r="F17" i="83"/>
  <c r="H16" i="83"/>
  <c r="G16" i="83"/>
  <c r="F16" i="83"/>
  <c r="H15" i="83"/>
  <c r="G15" i="83"/>
  <c r="F15" i="83"/>
  <c r="H14" i="83"/>
  <c r="G14" i="83"/>
  <c r="F14" i="83"/>
  <c r="H13" i="83"/>
  <c r="G13" i="83"/>
  <c r="F13" i="83"/>
  <c r="H11" i="83"/>
  <c r="H10" i="83" s="1"/>
  <c r="H8" i="83" s="1"/>
  <c r="G11" i="83"/>
  <c r="F11" i="83"/>
  <c r="H9" i="83"/>
  <c r="G9" i="83"/>
  <c r="F9" i="83"/>
  <c r="H1" i="83"/>
  <c r="G1" i="83"/>
  <c r="F1" i="83"/>
  <c r="BO772" i="81"/>
  <c r="BN772" i="81"/>
  <c r="BM772" i="81"/>
  <c r="BL772" i="81"/>
  <c r="BK772" i="81"/>
  <c r="BI772" i="81"/>
  <c r="BG772" i="81"/>
  <c r="BF772" i="81"/>
  <c r="AV772" i="81"/>
  <c r="AU772" i="81"/>
  <c r="AS772" i="81"/>
  <c r="AP772" i="81"/>
  <c r="AJ772" i="81"/>
  <c r="AK772" i="81" s="1"/>
  <c r="AG772" i="81"/>
  <c r="AH772" i="81" s="1"/>
  <c r="E772" i="81"/>
  <c r="AQ772" i="81" s="1"/>
  <c r="BO771" i="81"/>
  <c r="BN771" i="81"/>
  <c r="BM771" i="81"/>
  <c r="BL771" i="81"/>
  <c r="BK771" i="81"/>
  <c r="BI771" i="81"/>
  <c r="BG771" i="81"/>
  <c r="BF771" i="81"/>
  <c r="AV771" i="81"/>
  <c r="AU771" i="81"/>
  <c r="AS771" i="81"/>
  <c r="AP771" i="81"/>
  <c r="AJ771" i="81"/>
  <c r="AK771" i="81" s="1"/>
  <c r="AG771" i="81"/>
  <c r="AH771" i="81" s="1"/>
  <c r="E771" i="81"/>
  <c r="AQ771" i="81" s="1"/>
  <c r="BO770" i="81"/>
  <c r="BN770" i="81"/>
  <c r="BM770" i="81"/>
  <c r="BL770" i="81"/>
  <c r="BK770" i="81"/>
  <c r="BI770" i="81"/>
  <c r="BG770" i="81"/>
  <c r="BF770" i="81"/>
  <c r="AV770" i="81"/>
  <c r="AU770" i="81"/>
  <c r="AS770" i="81"/>
  <c r="AP770" i="81"/>
  <c r="AJ770" i="81"/>
  <c r="AK770" i="81" s="1"/>
  <c r="AG770" i="81"/>
  <c r="AH770" i="81" s="1"/>
  <c r="E770" i="81"/>
  <c r="AQ770" i="81" s="1"/>
  <c r="BO769" i="81"/>
  <c r="BN769" i="81"/>
  <c r="BM769" i="81"/>
  <c r="BL769" i="81"/>
  <c r="BK769" i="81"/>
  <c r="BI769" i="81"/>
  <c r="BG769" i="81"/>
  <c r="BF769" i="81"/>
  <c r="AV769" i="81"/>
  <c r="AU769" i="81"/>
  <c r="AS769" i="81"/>
  <c r="AP769" i="81"/>
  <c r="AJ769" i="81"/>
  <c r="AK769" i="81" s="1"/>
  <c r="AG769" i="81"/>
  <c r="AH769" i="81" s="1"/>
  <c r="E769" i="81"/>
  <c r="AQ769" i="81" s="1"/>
  <c r="BO768" i="81"/>
  <c r="BN768" i="81"/>
  <c r="BM768" i="81"/>
  <c r="BL768" i="81"/>
  <c r="BK768" i="81"/>
  <c r="BI768" i="81"/>
  <c r="BG768" i="81"/>
  <c r="BF768" i="81"/>
  <c r="AV768" i="81"/>
  <c r="AU768" i="81"/>
  <c r="AS768" i="81"/>
  <c r="AP768" i="81"/>
  <c r="AJ768" i="81"/>
  <c r="AK768" i="81" s="1"/>
  <c r="AG768" i="81"/>
  <c r="AH768" i="81" s="1"/>
  <c r="E768" i="81"/>
  <c r="AQ768" i="81" s="1"/>
  <c r="BO767" i="81"/>
  <c r="BN767" i="81"/>
  <c r="BM767" i="81"/>
  <c r="BL767" i="81"/>
  <c r="BK767" i="81"/>
  <c r="BI767" i="81"/>
  <c r="BG767" i="81"/>
  <c r="BF767" i="81"/>
  <c r="AV767" i="81"/>
  <c r="AU767" i="81"/>
  <c r="AS767" i="81"/>
  <c r="AP767" i="81"/>
  <c r="AJ767" i="81"/>
  <c r="AK767" i="81" s="1"/>
  <c r="AG767" i="81"/>
  <c r="AH767" i="81" s="1"/>
  <c r="E767" i="81"/>
  <c r="AQ767" i="81" s="1"/>
  <c r="BO766" i="81"/>
  <c r="BN766" i="81"/>
  <c r="BM766" i="81"/>
  <c r="BL766" i="81"/>
  <c r="BK766" i="81"/>
  <c r="BI766" i="81"/>
  <c r="BG766" i="81"/>
  <c r="BF766" i="81"/>
  <c r="AV766" i="81"/>
  <c r="AU766" i="81"/>
  <c r="AS766" i="81"/>
  <c r="AP766" i="81"/>
  <c r="AJ766" i="81"/>
  <c r="AK766" i="81" s="1"/>
  <c r="AG766" i="81"/>
  <c r="AH766" i="81" s="1"/>
  <c r="E766" i="81"/>
  <c r="AQ766" i="81" s="1"/>
  <c r="BO765" i="81"/>
  <c r="BN765" i="81"/>
  <c r="BM765" i="81"/>
  <c r="BL765" i="81"/>
  <c r="BK765" i="81"/>
  <c r="BI765" i="81"/>
  <c r="BG765" i="81"/>
  <c r="BF765" i="81"/>
  <c r="AV765" i="81"/>
  <c r="AU765" i="81"/>
  <c r="AS765" i="81"/>
  <c r="AP765" i="81"/>
  <c r="AJ765" i="81"/>
  <c r="AK765" i="81" s="1"/>
  <c r="AG765" i="81"/>
  <c r="AH765" i="81" s="1"/>
  <c r="E765" i="81"/>
  <c r="AQ765" i="81" s="1"/>
  <c r="BO764" i="81"/>
  <c r="BN764" i="81"/>
  <c r="BM764" i="81"/>
  <c r="BL764" i="81"/>
  <c r="BK764" i="81"/>
  <c r="BI764" i="81"/>
  <c r="BG764" i="81"/>
  <c r="BF764" i="81"/>
  <c r="AV764" i="81"/>
  <c r="AU764" i="81"/>
  <c r="AS764" i="81"/>
  <c r="AP764" i="81"/>
  <c r="AJ764" i="81"/>
  <c r="AK764" i="81" s="1"/>
  <c r="AG764" i="81"/>
  <c r="AH764" i="81" s="1"/>
  <c r="E764" i="81"/>
  <c r="AQ764" i="81" s="1"/>
  <c r="BO763" i="81"/>
  <c r="BN763" i="81"/>
  <c r="BM763" i="81"/>
  <c r="BL763" i="81"/>
  <c r="BK763" i="81"/>
  <c r="BI763" i="81"/>
  <c r="BG763" i="81"/>
  <c r="BF763" i="81"/>
  <c r="AV763" i="81"/>
  <c r="AU763" i="81"/>
  <c r="AS763" i="81"/>
  <c r="AP763" i="81"/>
  <c r="AJ763" i="81"/>
  <c r="AK763" i="81" s="1"/>
  <c r="AG763" i="81"/>
  <c r="AH763" i="81" s="1"/>
  <c r="E763" i="81"/>
  <c r="AQ763" i="81" s="1"/>
  <c r="BO762" i="81"/>
  <c r="BN762" i="81"/>
  <c r="BM762" i="81"/>
  <c r="BL762" i="81"/>
  <c r="BK762" i="81"/>
  <c r="BI762" i="81"/>
  <c r="BG762" i="81"/>
  <c r="BF762" i="81"/>
  <c r="AV762" i="81"/>
  <c r="AU762" i="81"/>
  <c r="AS762" i="81"/>
  <c r="AP762" i="81"/>
  <c r="AJ762" i="81"/>
  <c r="AK762" i="81" s="1"/>
  <c r="AG762" i="81"/>
  <c r="AH762" i="81" s="1"/>
  <c r="E762" i="81"/>
  <c r="AQ762" i="81" s="1"/>
  <c r="BO761" i="81"/>
  <c r="BN761" i="81"/>
  <c r="BM761" i="81"/>
  <c r="BL761" i="81"/>
  <c r="BK761" i="81"/>
  <c r="BI761" i="81"/>
  <c r="BG761" i="81"/>
  <c r="BF761" i="81"/>
  <c r="AV761" i="81"/>
  <c r="AU761" i="81"/>
  <c r="AS761" i="81"/>
  <c r="AP761" i="81"/>
  <c r="AJ761" i="81"/>
  <c r="AK761" i="81" s="1"/>
  <c r="AG761" i="81"/>
  <c r="AH761" i="81" s="1"/>
  <c r="E761" i="81"/>
  <c r="AQ761" i="81" s="1"/>
  <c r="BO760" i="81"/>
  <c r="BN760" i="81"/>
  <c r="BM760" i="81"/>
  <c r="BL760" i="81"/>
  <c r="BK760" i="81"/>
  <c r="BI760" i="81"/>
  <c r="BG760" i="81"/>
  <c r="BF760" i="81"/>
  <c r="AV760" i="81"/>
  <c r="AU760" i="81"/>
  <c r="AS760" i="81"/>
  <c r="AP760" i="81"/>
  <c r="AJ760" i="81"/>
  <c r="AK760" i="81" s="1"/>
  <c r="AG760" i="81"/>
  <c r="AH760" i="81" s="1"/>
  <c r="E760" i="81"/>
  <c r="AQ760" i="81" s="1"/>
  <c r="BO759" i="81"/>
  <c r="BN759" i="81"/>
  <c r="BM759" i="81"/>
  <c r="BL759" i="81"/>
  <c r="BK759" i="81"/>
  <c r="BI759" i="81"/>
  <c r="BG759" i="81"/>
  <c r="BF759" i="81"/>
  <c r="AV759" i="81"/>
  <c r="AU759" i="81"/>
  <c r="AS759" i="81"/>
  <c r="AP759" i="81"/>
  <c r="AJ759" i="81"/>
  <c r="AK759" i="81" s="1"/>
  <c r="AG759" i="81"/>
  <c r="AH759" i="81" s="1"/>
  <c r="E759" i="81"/>
  <c r="AQ759" i="81" s="1"/>
  <c r="BO758" i="81"/>
  <c r="BN758" i="81"/>
  <c r="BM758" i="81"/>
  <c r="BL758" i="81"/>
  <c r="BK758" i="81"/>
  <c r="BI758" i="81"/>
  <c r="BG758" i="81"/>
  <c r="BF758" i="81"/>
  <c r="AV758" i="81"/>
  <c r="AU758" i="81"/>
  <c r="AS758" i="81"/>
  <c r="AP758" i="81"/>
  <c r="AJ758" i="81"/>
  <c r="AK758" i="81" s="1"/>
  <c r="AG758" i="81"/>
  <c r="AH758" i="81" s="1"/>
  <c r="E758" i="81"/>
  <c r="AQ758" i="81" s="1"/>
  <c r="BO757" i="81"/>
  <c r="BN757" i="81"/>
  <c r="BM757" i="81"/>
  <c r="BL757" i="81"/>
  <c r="BK757" i="81"/>
  <c r="BI757" i="81"/>
  <c r="BG757" i="81"/>
  <c r="BF757" i="81"/>
  <c r="AV757" i="81"/>
  <c r="AU757" i="81"/>
  <c r="AS757" i="81"/>
  <c r="AP757" i="81"/>
  <c r="AJ757" i="81"/>
  <c r="AK757" i="81" s="1"/>
  <c r="AG757" i="81"/>
  <c r="AH757" i="81" s="1"/>
  <c r="E757" i="81"/>
  <c r="AQ757" i="81" s="1"/>
  <c r="BO756" i="81"/>
  <c r="BN756" i="81"/>
  <c r="BM756" i="81"/>
  <c r="BL756" i="81"/>
  <c r="BK756" i="81"/>
  <c r="BI756" i="81"/>
  <c r="BG756" i="81"/>
  <c r="BF756" i="81"/>
  <c r="AV756" i="81"/>
  <c r="AU756" i="81"/>
  <c r="AS756" i="81"/>
  <c r="AP756" i="81"/>
  <c r="AJ756" i="81"/>
  <c r="AK756" i="81" s="1"/>
  <c r="AG756" i="81"/>
  <c r="AH756" i="81" s="1"/>
  <c r="E756" i="81"/>
  <c r="AQ756" i="81" s="1"/>
  <c r="BO755" i="81"/>
  <c r="BN755" i="81"/>
  <c r="BM755" i="81"/>
  <c r="BL755" i="81"/>
  <c r="BK755" i="81"/>
  <c r="BI755" i="81"/>
  <c r="BG755" i="81"/>
  <c r="BF755" i="81"/>
  <c r="AV755" i="81"/>
  <c r="AU755" i="81"/>
  <c r="AS755" i="81"/>
  <c r="AP755" i="81"/>
  <c r="AJ755" i="81"/>
  <c r="AK755" i="81" s="1"/>
  <c r="AG755" i="81"/>
  <c r="AH755" i="81" s="1"/>
  <c r="E755" i="81"/>
  <c r="AQ755" i="81" s="1"/>
  <c r="BO754" i="81"/>
  <c r="BN754" i="81"/>
  <c r="BM754" i="81"/>
  <c r="BL754" i="81"/>
  <c r="BK754" i="81"/>
  <c r="BI754" i="81"/>
  <c r="BG754" i="81"/>
  <c r="BF754" i="81"/>
  <c r="AV754" i="81"/>
  <c r="AU754" i="81"/>
  <c r="AS754" i="81"/>
  <c r="AP754" i="81"/>
  <c r="AJ754" i="81"/>
  <c r="AK754" i="81" s="1"/>
  <c r="AG754" i="81"/>
  <c r="AH754" i="81" s="1"/>
  <c r="E754" i="81"/>
  <c r="AQ754" i="81" s="1"/>
  <c r="BO753" i="81"/>
  <c r="BN753" i="81"/>
  <c r="BM753" i="81"/>
  <c r="BL753" i="81"/>
  <c r="BK753" i="81"/>
  <c r="BI753" i="81"/>
  <c r="BG753" i="81"/>
  <c r="BF753" i="81"/>
  <c r="AV753" i="81"/>
  <c r="AU753" i="81"/>
  <c r="AS753" i="81"/>
  <c r="AP753" i="81"/>
  <c r="AJ753" i="81"/>
  <c r="AK753" i="81" s="1"/>
  <c r="AG753" i="81"/>
  <c r="AH753" i="81" s="1"/>
  <c r="E753" i="81"/>
  <c r="AQ753" i="81" s="1"/>
  <c r="BO752" i="81"/>
  <c r="BN752" i="81"/>
  <c r="BM752" i="81"/>
  <c r="BL752" i="81"/>
  <c r="BK752" i="81"/>
  <c r="BI752" i="81"/>
  <c r="BG752" i="81"/>
  <c r="BF752" i="81"/>
  <c r="AV752" i="81"/>
  <c r="AU752" i="81"/>
  <c r="AS752" i="81"/>
  <c r="AP752" i="81"/>
  <c r="AJ752" i="81"/>
  <c r="AK752" i="81" s="1"/>
  <c r="AG752" i="81"/>
  <c r="AH752" i="81" s="1"/>
  <c r="E752" i="81"/>
  <c r="AQ752" i="81" s="1"/>
  <c r="BO751" i="81"/>
  <c r="BN751" i="81"/>
  <c r="BM751" i="81"/>
  <c r="BL751" i="81"/>
  <c r="BK751" i="81"/>
  <c r="BI751" i="81"/>
  <c r="BG751" i="81"/>
  <c r="BF751" i="81"/>
  <c r="AV751" i="81"/>
  <c r="AU751" i="81"/>
  <c r="AS751" i="81"/>
  <c r="AP751" i="81"/>
  <c r="AJ751" i="81"/>
  <c r="AK751" i="81" s="1"/>
  <c r="AG751" i="81"/>
  <c r="AH751" i="81" s="1"/>
  <c r="E751" i="81"/>
  <c r="AQ751" i="81" s="1"/>
  <c r="BO750" i="81"/>
  <c r="BN750" i="81"/>
  <c r="BM750" i="81"/>
  <c r="BL750" i="81"/>
  <c r="BK750" i="81"/>
  <c r="BI750" i="81"/>
  <c r="BG750" i="81"/>
  <c r="BF750" i="81"/>
  <c r="AV750" i="81"/>
  <c r="AU750" i="81"/>
  <c r="AS750" i="81"/>
  <c r="AP750" i="81"/>
  <c r="AJ750" i="81"/>
  <c r="AK750" i="81" s="1"/>
  <c r="AG750" i="81"/>
  <c r="AH750" i="81" s="1"/>
  <c r="E750" i="81"/>
  <c r="AQ750" i="81" s="1"/>
  <c r="BO749" i="81"/>
  <c r="BN749" i="81"/>
  <c r="BM749" i="81"/>
  <c r="BL749" i="81"/>
  <c r="BK749" i="81"/>
  <c r="BI749" i="81"/>
  <c r="BG749" i="81"/>
  <c r="BF749" i="81"/>
  <c r="AV749" i="81"/>
  <c r="AU749" i="81"/>
  <c r="AS749" i="81"/>
  <c r="AP749" i="81"/>
  <c r="AJ749" i="81"/>
  <c r="AK749" i="81" s="1"/>
  <c r="AG749" i="81"/>
  <c r="AH749" i="81" s="1"/>
  <c r="E749" i="81"/>
  <c r="AQ749" i="81" s="1"/>
  <c r="BO748" i="81"/>
  <c r="BN748" i="81"/>
  <c r="BM748" i="81"/>
  <c r="BL748" i="81"/>
  <c r="BK748" i="81"/>
  <c r="BI748" i="81"/>
  <c r="BG748" i="81"/>
  <c r="BF748" i="81"/>
  <c r="AV748" i="81"/>
  <c r="AU748" i="81"/>
  <c r="AS748" i="81"/>
  <c r="AP748" i="81"/>
  <c r="AJ748" i="81"/>
  <c r="AK748" i="81" s="1"/>
  <c r="AG748" i="81"/>
  <c r="AH748" i="81" s="1"/>
  <c r="E748" i="81"/>
  <c r="AQ748" i="81" s="1"/>
  <c r="BO747" i="81"/>
  <c r="BN747" i="81"/>
  <c r="BM747" i="81"/>
  <c r="BL747" i="81"/>
  <c r="BK747" i="81"/>
  <c r="BI747" i="81"/>
  <c r="BG747" i="81"/>
  <c r="BF747" i="81"/>
  <c r="AV747" i="81"/>
  <c r="AU747" i="81"/>
  <c r="AS747" i="81"/>
  <c r="AP747" i="81"/>
  <c r="AJ747" i="81"/>
  <c r="AK747" i="81" s="1"/>
  <c r="AG747" i="81"/>
  <c r="AH747" i="81" s="1"/>
  <c r="E747" i="81"/>
  <c r="AQ747" i="81" s="1"/>
  <c r="BO746" i="81"/>
  <c r="BN746" i="81"/>
  <c r="BM746" i="81"/>
  <c r="BL746" i="81"/>
  <c r="BK746" i="81"/>
  <c r="BI746" i="81"/>
  <c r="BG746" i="81"/>
  <c r="BF746" i="81"/>
  <c r="AV746" i="81"/>
  <c r="AU746" i="81"/>
  <c r="AS746" i="81"/>
  <c r="AP746" i="81"/>
  <c r="AJ746" i="81"/>
  <c r="AK746" i="81" s="1"/>
  <c r="AG746" i="81"/>
  <c r="AH746" i="81" s="1"/>
  <c r="E746" i="81"/>
  <c r="AQ746" i="81" s="1"/>
  <c r="BO745" i="81"/>
  <c r="BN745" i="81"/>
  <c r="BM745" i="81"/>
  <c r="BL745" i="81"/>
  <c r="BK745" i="81"/>
  <c r="BI745" i="81"/>
  <c r="BG745" i="81"/>
  <c r="BF745" i="81"/>
  <c r="AV745" i="81"/>
  <c r="AU745" i="81"/>
  <c r="AS745" i="81"/>
  <c r="AP745" i="81"/>
  <c r="AJ745" i="81"/>
  <c r="AK745" i="81" s="1"/>
  <c r="AG745" i="81"/>
  <c r="AH745" i="81" s="1"/>
  <c r="E745" i="81"/>
  <c r="AQ745" i="81" s="1"/>
  <c r="BO744" i="81"/>
  <c r="BN744" i="81"/>
  <c r="BM744" i="81"/>
  <c r="BL744" i="81"/>
  <c r="BK744" i="81"/>
  <c r="BI744" i="81"/>
  <c r="BG744" i="81"/>
  <c r="BF744" i="81"/>
  <c r="AV744" i="81"/>
  <c r="AU744" i="81"/>
  <c r="AS744" i="81"/>
  <c r="AP744" i="81"/>
  <c r="AJ744" i="81"/>
  <c r="AK744" i="81" s="1"/>
  <c r="AG744" i="81"/>
  <c r="AH744" i="81" s="1"/>
  <c r="E744" i="81"/>
  <c r="AQ744" i="81" s="1"/>
  <c r="BO743" i="81"/>
  <c r="BN743" i="81"/>
  <c r="BM743" i="81"/>
  <c r="BL743" i="81"/>
  <c r="BK743" i="81"/>
  <c r="BI743" i="81"/>
  <c r="BG743" i="81"/>
  <c r="BF743" i="81"/>
  <c r="AV743" i="81"/>
  <c r="AU743" i="81"/>
  <c r="AS743" i="81"/>
  <c r="AP743" i="81"/>
  <c r="AJ743" i="81"/>
  <c r="AK743" i="81" s="1"/>
  <c r="AG743" i="81"/>
  <c r="AH743" i="81" s="1"/>
  <c r="E743" i="81"/>
  <c r="AQ743" i="81" s="1"/>
  <c r="BO742" i="81"/>
  <c r="BN742" i="81"/>
  <c r="BM742" i="81"/>
  <c r="BL742" i="81"/>
  <c r="BK742" i="81"/>
  <c r="BI742" i="81"/>
  <c r="BG742" i="81"/>
  <c r="BF742" i="81"/>
  <c r="AV742" i="81"/>
  <c r="AU742" i="81"/>
  <c r="AS742" i="81"/>
  <c r="AP742" i="81"/>
  <c r="AJ742" i="81"/>
  <c r="AK742" i="81" s="1"/>
  <c r="AG742" i="81"/>
  <c r="AH742" i="81" s="1"/>
  <c r="E742" i="81"/>
  <c r="AQ742" i="81" s="1"/>
  <c r="BO741" i="81"/>
  <c r="BN741" i="81"/>
  <c r="BM741" i="81"/>
  <c r="BL741" i="81"/>
  <c r="BK741" i="81"/>
  <c r="BI741" i="81"/>
  <c r="BG741" i="81"/>
  <c r="BF741" i="81"/>
  <c r="AV741" i="81"/>
  <c r="AU741" i="81"/>
  <c r="AS741" i="81"/>
  <c r="AP741" i="81"/>
  <c r="AJ741" i="81"/>
  <c r="AK741" i="81" s="1"/>
  <c r="AG741" i="81"/>
  <c r="AH741" i="81" s="1"/>
  <c r="E741" i="81"/>
  <c r="AQ741" i="81" s="1"/>
  <c r="BO740" i="81"/>
  <c r="BN740" i="81"/>
  <c r="BM740" i="81"/>
  <c r="BL740" i="81"/>
  <c r="BK740" i="81"/>
  <c r="BI740" i="81"/>
  <c r="BG740" i="81"/>
  <c r="BF740" i="81"/>
  <c r="AV740" i="81"/>
  <c r="AU740" i="81"/>
  <c r="AS740" i="81"/>
  <c r="AP740" i="81"/>
  <c r="AJ740" i="81"/>
  <c r="AK740" i="81" s="1"/>
  <c r="AG740" i="81"/>
  <c r="AH740" i="81" s="1"/>
  <c r="E740" i="81"/>
  <c r="AQ740" i="81" s="1"/>
  <c r="BO739" i="81"/>
  <c r="BN739" i="81"/>
  <c r="BM739" i="81"/>
  <c r="BL739" i="81"/>
  <c r="BK739" i="81"/>
  <c r="BI739" i="81"/>
  <c r="BG739" i="81"/>
  <c r="BF739" i="81"/>
  <c r="AV739" i="81"/>
  <c r="AU739" i="81"/>
  <c r="AS739" i="81"/>
  <c r="AP739" i="81"/>
  <c r="AJ739" i="81"/>
  <c r="AK739" i="81" s="1"/>
  <c r="AG739" i="81"/>
  <c r="AH739" i="81" s="1"/>
  <c r="E739" i="81"/>
  <c r="AQ739" i="81" s="1"/>
  <c r="BO738" i="81"/>
  <c r="BN738" i="81"/>
  <c r="BM738" i="81"/>
  <c r="BL738" i="81"/>
  <c r="BK738" i="81"/>
  <c r="BI738" i="81"/>
  <c r="BG738" i="81"/>
  <c r="BF738" i="81"/>
  <c r="AV738" i="81"/>
  <c r="AU738" i="81"/>
  <c r="AS738" i="81"/>
  <c r="AP738" i="81"/>
  <c r="AJ738" i="81"/>
  <c r="AK738" i="81" s="1"/>
  <c r="AG738" i="81"/>
  <c r="AH738" i="81" s="1"/>
  <c r="E738" i="81"/>
  <c r="AQ738" i="81" s="1"/>
  <c r="BO737" i="81"/>
  <c r="BN737" i="81"/>
  <c r="BM737" i="81"/>
  <c r="BL737" i="81"/>
  <c r="BK737" i="81"/>
  <c r="BI737" i="81"/>
  <c r="BG737" i="81"/>
  <c r="BF737" i="81"/>
  <c r="AV737" i="81"/>
  <c r="AU737" i="81"/>
  <c r="AS737" i="81"/>
  <c r="AP737" i="81"/>
  <c r="AJ737" i="81"/>
  <c r="AK737" i="81" s="1"/>
  <c r="AG737" i="81"/>
  <c r="AH737" i="81" s="1"/>
  <c r="E737" i="81"/>
  <c r="AQ737" i="81" s="1"/>
  <c r="BO736" i="81"/>
  <c r="BN736" i="81"/>
  <c r="BM736" i="81"/>
  <c r="BL736" i="81"/>
  <c r="BK736" i="81"/>
  <c r="BI736" i="81"/>
  <c r="BG736" i="81"/>
  <c r="BF736" i="81"/>
  <c r="AV736" i="81"/>
  <c r="AU736" i="81"/>
  <c r="AS736" i="81"/>
  <c r="AP736" i="81"/>
  <c r="AJ736" i="81"/>
  <c r="AK736" i="81" s="1"/>
  <c r="AG736" i="81"/>
  <c r="AH736" i="81" s="1"/>
  <c r="E736" i="81"/>
  <c r="AQ736" i="81" s="1"/>
  <c r="BO735" i="81"/>
  <c r="BN735" i="81"/>
  <c r="BM735" i="81"/>
  <c r="BL735" i="81"/>
  <c r="BK735" i="81"/>
  <c r="BI735" i="81"/>
  <c r="BG735" i="81"/>
  <c r="BF735" i="81"/>
  <c r="AV735" i="81"/>
  <c r="AU735" i="81"/>
  <c r="AS735" i="81"/>
  <c r="AP735" i="81"/>
  <c r="AJ735" i="81"/>
  <c r="AK735" i="81" s="1"/>
  <c r="AG735" i="81"/>
  <c r="AH735" i="81" s="1"/>
  <c r="E735" i="81"/>
  <c r="AQ735" i="81" s="1"/>
  <c r="BO734" i="81"/>
  <c r="BN734" i="81"/>
  <c r="BM734" i="81"/>
  <c r="BL734" i="81"/>
  <c r="BK734" i="81"/>
  <c r="BI734" i="81"/>
  <c r="BG734" i="81"/>
  <c r="BF734" i="81"/>
  <c r="AV734" i="81"/>
  <c r="AU734" i="81"/>
  <c r="AS734" i="81"/>
  <c r="AP734" i="81"/>
  <c r="AJ734" i="81"/>
  <c r="AK734" i="81" s="1"/>
  <c r="AG734" i="81"/>
  <c r="AH734" i="81" s="1"/>
  <c r="E734" i="81"/>
  <c r="AQ734" i="81" s="1"/>
  <c r="BO733" i="81"/>
  <c r="BN733" i="81"/>
  <c r="BM733" i="81"/>
  <c r="BL733" i="81"/>
  <c r="BK733" i="81"/>
  <c r="BI733" i="81"/>
  <c r="BG733" i="81"/>
  <c r="BF733" i="81"/>
  <c r="AV733" i="81"/>
  <c r="AU733" i="81"/>
  <c r="AS733" i="81"/>
  <c r="AP733" i="81"/>
  <c r="AJ733" i="81"/>
  <c r="AK733" i="81" s="1"/>
  <c r="AG733" i="81"/>
  <c r="AH733" i="81" s="1"/>
  <c r="E733" i="81"/>
  <c r="AQ733" i="81" s="1"/>
  <c r="BO732" i="81"/>
  <c r="BN732" i="81"/>
  <c r="BM732" i="81"/>
  <c r="BL732" i="81"/>
  <c r="BK732" i="81"/>
  <c r="BI732" i="81"/>
  <c r="BG732" i="81"/>
  <c r="BF732" i="81"/>
  <c r="AV732" i="81"/>
  <c r="AU732" i="81"/>
  <c r="AS732" i="81"/>
  <c r="AP732" i="81"/>
  <c r="AJ732" i="81"/>
  <c r="AK732" i="81" s="1"/>
  <c r="AG732" i="81"/>
  <c r="AH732" i="81" s="1"/>
  <c r="E732" i="81"/>
  <c r="AQ732" i="81" s="1"/>
  <c r="BO731" i="81"/>
  <c r="BN731" i="81"/>
  <c r="BM731" i="81"/>
  <c r="BL731" i="81"/>
  <c r="BK731" i="81"/>
  <c r="BI731" i="81"/>
  <c r="BG731" i="81"/>
  <c r="BF731" i="81"/>
  <c r="AV731" i="81"/>
  <c r="AU731" i="81"/>
  <c r="AS731" i="81"/>
  <c r="AP731" i="81"/>
  <c r="AJ731" i="81"/>
  <c r="AK731" i="81" s="1"/>
  <c r="AG731" i="81"/>
  <c r="AH731" i="81" s="1"/>
  <c r="E731" i="81"/>
  <c r="AQ731" i="81" s="1"/>
  <c r="BO730" i="81"/>
  <c r="BN730" i="81"/>
  <c r="BM730" i="81"/>
  <c r="BL730" i="81"/>
  <c r="BK730" i="81"/>
  <c r="BI730" i="81"/>
  <c r="BG730" i="81"/>
  <c r="BF730" i="81"/>
  <c r="AV730" i="81"/>
  <c r="AU730" i="81"/>
  <c r="AS730" i="81"/>
  <c r="AP730" i="81"/>
  <c r="AJ730" i="81"/>
  <c r="AK730" i="81" s="1"/>
  <c r="AG730" i="81"/>
  <c r="AH730" i="81" s="1"/>
  <c r="E730" i="81"/>
  <c r="AQ730" i="81" s="1"/>
  <c r="BO729" i="81"/>
  <c r="BN729" i="81"/>
  <c r="BM729" i="81"/>
  <c r="BL729" i="81"/>
  <c r="BK729" i="81"/>
  <c r="BI729" i="81"/>
  <c r="BG729" i="81"/>
  <c r="BF729" i="81"/>
  <c r="AV729" i="81"/>
  <c r="AU729" i="81"/>
  <c r="AS729" i="81"/>
  <c r="AP729" i="81"/>
  <c r="AJ729" i="81"/>
  <c r="AK729" i="81" s="1"/>
  <c r="AG729" i="81"/>
  <c r="AH729" i="81" s="1"/>
  <c r="E729" i="81"/>
  <c r="AQ729" i="81" s="1"/>
  <c r="BO728" i="81"/>
  <c r="BN728" i="81"/>
  <c r="BM728" i="81"/>
  <c r="BL728" i="81"/>
  <c r="BK728" i="81"/>
  <c r="BI728" i="81"/>
  <c r="BG728" i="81"/>
  <c r="BF728" i="81"/>
  <c r="AV728" i="81"/>
  <c r="AU728" i="81"/>
  <c r="AS728" i="81"/>
  <c r="AP728" i="81"/>
  <c r="AJ728" i="81"/>
  <c r="AK728" i="81" s="1"/>
  <c r="AG728" i="81"/>
  <c r="AH728" i="81" s="1"/>
  <c r="E728" i="81"/>
  <c r="AQ728" i="81" s="1"/>
  <c r="BO727" i="81"/>
  <c r="BN727" i="81"/>
  <c r="BM727" i="81"/>
  <c r="BL727" i="81"/>
  <c r="BK727" i="81"/>
  <c r="BI727" i="81"/>
  <c r="BG727" i="81"/>
  <c r="BF727" i="81"/>
  <c r="AV727" i="81"/>
  <c r="AU727" i="81"/>
  <c r="AS727" i="81"/>
  <c r="AP727" i="81"/>
  <c r="AJ727" i="81"/>
  <c r="AK727" i="81" s="1"/>
  <c r="AG727" i="81"/>
  <c r="AH727" i="81" s="1"/>
  <c r="E727" i="81"/>
  <c r="AQ727" i="81" s="1"/>
  <c r="BO726" i="81"/>
  <c r="BN726" i="81"/>
  <c r="BM726" i="81"/>
  <c r="BL726" i="81"/>
  <c r="BK726" i="81"/>
  <c r="BI726" i="81"/>
  <c r="BG726" i="81"/>
  <c r="BF726" i="81"/>
  <c r="AV726" i="81"/>
  <c r="AU726" i="81"/>
  <c r="AS726" i="81"/>
  <c r="AP726" i="81"/>
  <c r="AJ726" i="81"/>
  <c r="AK726" i="81" s="1"/>
  <c r="AG726" i="81"/>
  <c r="AH726" i="81" s="1"/>
  <c r="E726" i="81"/>
  <c r="AQ726" i="81" s="1"/>
  <c r="BO725" i="81"/>
  <c r="BN725" i="81"/>
  <c r="BM725" i="81"/>
  <c r="BL725" i="81"/>
  <c r="BK725" i="81"/>
  <c r="BI725" i="81"/>
  <c r="BG725" i="81"/>
  <c r="BF725" i="81"/>
  <c r="AV725" i="81"/>
  <c r="AU725" i="81"/>
  <c r="AS725" i="81"/>
  <c r="AP725" i="81"/>
  <c r="AJ725" i="81"/>
  <c r="AK725" i="81" s="1"/>
  <c r="AG725" i="81"/>
  <c r="AH725" i="81" s="1"/>
  <c r="E725" i="81"/>
  <c r="AQ725" i="81" s="1"/>
  <c r="BO724" i="81"/>
  <c r="BN724" i="81"/>
  <c r="BM724" i="81"/>
  <c r="BL724" i="81"/>
  <c r="BK724" i="81"/>
  <c r="BI724" i="81"/>
  <c r="BG724" i="81"/>
  <c r="BF724" i="81"/>
  <c r="AV724" i="81"/>
  <c r="AU724" i="81"/>
  <c r="AS724" i="81"/>
  <c r="AP724" i="81"/>
  <c r="AJ724" i="81"/>
  <c r="AK724" i="81" s="1"/>
  <c r="AG724" i="81"/>
  <c r="AH724" i="81" s="1"/>
  <c r="E724" i="81"/>
  <c r="AQ724" i="81" s="1"/>
  <c r="BO723" i="81"/>
  <c r="BN723" i="81"/>
  <c r="BM723" i="81"/>
  <c r="BL723" i="81"/>
  <c r="BK723" i="81"/>
  <c r="BI723" i="81"/>
  <c r="BG723" i="81"/>
  <c r="BF723" i="81"/>
  <c r="AV723" i="81"/>
  <c r="AU723" i="81"/>
  <c r="AS723" i="81"/>
  <c r="AP723" i="81"/>
  <c r="AJ723" i="81"/>
  <c r="AK723" i="81" s="1"/>
  <c r="AG723" i="81"/>
  <c r="AH723" i="81" s="1"/>
  <c r="E723" i="81"/>
  <c r="AQ723" i="81" s="1"/>
  <c r="BO722" i="81"/>
  <c r="BN722" i="81"/>
  <c r="BM722" i="81"/>
  <c r="BL722" i="81"/>
  <c r="BK722" i="81"/>
  <c r="BI722" i="81"/>
  <c r="BG722" i="81"/>
  <c r="BF722" i="81"/>
  <c r="AV722" i="81"/>
  <c r="AU722" i="81"/>
  <c r="AS722" i="81"/>
  <c r="AP722" i="81"/>
  <c r="AJ722" i="81"/>
  <c r="AK722" i="81" s="1"/>
  <c r="AG722" i="81"/>
  <c r="AH722" i="81" s="1"/>
  <c r="E722" i="81"/>
  <c r="AQ722" i="81" s="1"/>
  <c r="BO721" i="81"/>
  <c r="BN721" i="81"/>
  <c r="BM721" i="81"/>
  <c r="BL721" i="81"/>
  <c r="BK721" i="81"/>
  <c r="BI721" i="81"/>
  <c r="BG721" i="81"/>
  <c r="BF721" i="81"/>
  <c r="AV721" i="81"/>
  <c r="AU721" i="81"/>
  <c r="AS721" i="81"/>
  <c r="AP721" i="81"/>
  <c r="AJ721" i="81"/>
  <c r="AK721" i="81" s="1"/>
  <c r="AG721" i="81"/>
  <c r="AH721" i="81" s="1"/>
  <c r="E721" i="81"/>
  <c r="AQ721" i="81" s="1"/>
  <c r="BO720" i="81"/>
  <c r="BN720" i="81"/>
  <c r="BM720" i="81"/>
  <c r="BL720" i="81"/>
  <c r="BK720" i="81"/>
  <c r="BI720" i="81"/>
  <c r="BG720" i="81"/>
  <c r="BF720" i="81"/>
  <c r="AV720" i="81"/>
  <c r="AU720" i="81"/>
  <c r="AS720" i="81"/>
  <c r="AP720" i="81"/>
  <c r="AJ720" i="81"/>
  <c r="AK720" i="81" s="1"/>
  <c r="AG720" i="81"/>
  <c r="AH720" i="81" s="1"/>
  <c r="E720" i="81"/>
  <c r="AQ720" i="81" s="1"/>
  <c r="BO719" i="81"/>
  <c r="BN719" i="81"/>
  <c r="BM719" i="81"/>
  <c r="BL719" i="81"/>
  <c r="BK719" i="81"/>
  <c r="BI719" i="81"/>
  <c r="BG719" i="81"/>
  <c r="BF719" i="81"/>
  <c r="AV719" i="81"/>
  <c r="AU719" i="81"/>
  <c r="AS719" i="81"/>
  <c r="AP719" i="81"/>
  <c r="AJ719" i="81"/>
  <c r="AK719" i="81" s="1"/>
  <c r="AG719" i="81"/>
  <c r="AH719" i="81" s="1"/>
  <c r="E719" i="81"/>
  <c r="AQ719" i="81" s="1"/>
  <c r="BO718" i="81"/>
  <c r="BN718" i="81"/>
  <c r="BM718" i="81"/>
  <c r="BL718" i="81"/>
  <c r="BK718" i="81"/>
  <c r="BI718" i="81"/>
  <c r="BG718" i="81"/>
  <c r="BF718" i="81"/>
  <c r="AV718" i="81"/>
  <c r="AU718" i="81"/>
  <c r="AS718" i="81"/>
  <c r="AP718" i="81"/>
  <c r="AJ718" i="81"/>
  <c r="AK718" i="81" s="1"/>
  <c r="AG718" i="81"/>
  <c r="AH718" i="81" s="1"/>
  <c r="E718" i="81"/>
  <c r="AQ718" i="81" s="1"/>
  <c r="BO717" i="81"/>
  <c r="BN717" i="81"/>
  <c r="BM717" i="81"/>
  <c r="BL717" i="81"/>
  <c r="BK717" i="81"/>
  <c r="BI717" i="81"/>
  <c r="BG717" i="81"/>
  <c r="BF717" i="81"/>
  <c r="AV717" i="81"/>
  <c r="AU717" i="81"/>
  <c r="AS717" i="81"/>
  <c r="AP717" i="81"/>
  <c r="AJ717" i="81"/>
  <c r="AK717" i="81" s="1"/>
  <c r="AG717" i="81"/>
  <c r="AH717" i="81" s="1"/>
  <c r="E717" i="81"/>
  <c r="AQ717" i="81" s="1"/>
  <c r="BO716" i="81"/>
  <c r="BN716" i="81"/>
  <c r="BM716" i="81"/>
  <c r="BL716" i="81"/>
  <c r="BK716" i="81"/>
  <c r="BI716" i="81"/>
  <c r="BG716" i="81"/>
  <c r="BF716" i="81"/>
  <c r="AV716" i="81"/>
  <c r="AU716" i="81"/>
  <c r="AS716" i="81"/>
  <c r="AP716" i="81"/>
  <c r="AJ716" i="81"/>
  <c r="AK716" i="81" s="1"/>
  <c r="AG716" i="81"/>
  <c r="AH716" i="81" s="1"/>
  <c r="E716" i="81"/>
  <c r="AQ716" i="81" s="1"/>
  <c r="BO715" i="81"/>
  <c r="BN715" i="81"/>
  <c r="BM715" i="81"/>
  <c r="BL715" i="81"/>
  <c r="BK715" i="81"/>
  <c r="BI715" i="81"/>
  <c r="BG715" i="81"/>
  <c r="BF715" i="81"/>
  <c r="AV715" i="81"/>
  <c r="AU715" i="81"/>
  <c r="AS715" i="81"/>
  <c r="AP715" i="81"/>
  <c r="AJ715" i="81"/>
  <c r="AK715" i="81" s="1"/>
  <c r="AG715" i="81"/>
  <c r="AH715" i="81" s="1"/>
  <c r="E715" i="81"/>
  <c r="AQ715" i="81" s="1"/>
  <c r="BO714" i="81"/>
  <c r="BN714" i="81"/>
  <c r="BM714" i="81"/>
  <c r="BL714" i="81"/>
  <c r="BK714" i="81"/>
  <c r="BI714" i="81"/>
  <c r="BG714" i="81"/>
  <c r="BF714" i="81"/>
  <c r="AV714" i="81"/>
  <c r="AU714" i="81"/>
  <c r="AS714" i="81"/>
  <c r="AP714" i="81"/>
  <c r="AJ714" i="81"/>
  <c r="AK714" i="81" s="1"/>
  <c r="AG714" i="81"/>
  <c r="AH714" i="81" s="1"/>
  <c r="E714" i="81"/>
  <c r="AQ714" i="81" s="1"/>
  <c r="BO713" i="81"/>
  <c r="BN713" i="81"/>
  <c r="BM713" i="81"/>
  <c r="BL713" i="81"/>
  <c r="BK713" i="81"/>
  <c r="BI713" i="81"/>
  <c r="BG713" i="81"/>
  <c r="BF713" i="81"/>
  <c r="AV713" i="81"/>
  <c r="AU713" i="81"/>
  <c r="AS713" i="81"/>
  <c r="AP713" i="81"/>
  <c r="AJ713" i="81"/>
  <c r="AK713" i="81" s="1"/>
  <c r="AG713" i="81"/>
  <c r="AH713" i="81" s="1"/>
  <c r="E713" i="81"/>
  <c r="AQ713" i="81" s="1"/>
  <c r="BO712" i="81"/>
  <c r="BN712" i="81"/>
  <c r="BM712" i="81"/>
  <c r="BL712" i="81"/>
  <c r="BK712" i="81"/>
  <c r="BI712" i="81"/>
  <c r="BG712" i="81"/>
  <c r="BF712" i="81"/>
  <c r="AV712" i="81"/>
  <c r="AU712" i="81"/>
  <c r="AS712" i="81"/>
  <c r="AP712" i="81"/>
  <c r="AJ712" i="81"/>
  <c r="AK712" i="81" s="1"/>
  <c r="AG712" i="81"/>
  <c r="AH712" i="81" s="1"/>
  <c r="E712" i="81"/>
  <c r="AQ712" i="81" s="1"/>
  <c r="BO711" i="81"/>
  <c r="BN711" i="81"/>
  <c r="BM711" i="81"/>
  <c r="BL711" i="81"/>
  <c r="BK711" i="81"/>
  <c r="BI711" i="81"/>
  <c r="BG711" i="81"/>
  <c r="BF711" i="81"/>
  <c r="AV711" i="81"/>
  <c r="AU711" i="81"/>
  <c r="AS711" i="81"/>
  <c r="AP711" i="81"/>
  <c r="AJ711" i="81"/>
  <c r="AK711" i="81" s="1"/>
  <c r="AG711" i="81"/>
  <c r="AH711" i="81" s="1"/>
  <c r="E711" i="81"/>
  <c r="AQ711" i="81" s="1"/>
  <c r="BO710" i="81"/>
  <c r="BN710" i="81"/>
  <c r="BM710" i="81"/>
  <c r="BL710" i="81"/>
  <c r="BK710" i="81"/>
  <c r="BI710" i="81"/>
  <c r="BG710" i="81"/>
  <c r="BF710" i="81"/>
  <c r="AV710" i="81"/>
  <c r="AU710" i="81"/>
  <c r="AS710" i="81"/>
  <c r="AP710" i="81"/>
  <c r="AJ710" i="81"/>
  <c r="AK710" i="81" s="1"/>
  <c r="AG710" i="81"/>
  <c r="AH710" i="81" s="1"/>
  <c r="E710" i="81"/>
  <c r="AQ710" i="81" s="1"/>
  <c r="BO709" i="81"/>
  <c r="BN709" i="81"/>
  <c r="BM709" i="81"/>
  <c r="BL709" i="81"/>
  <c r="BK709" i="81"/>
  <c r="BI709" i="81"/>
  <c r="BG709" i="81"/>
  <c r="BF709" i="81"/>
  <c r="AV709" i="81"/>
  <c r="AU709" i="81"/>
  <c r="AS709" i="81"/>
  <c r="AP709" i="81"/>
  <c r="AJ709" i="81"/>
  <c r="AK709" i="81" s="1"/>
  <c r="AG709" i="81"/>
  <c r="AH709" i="81" s="1"/>
  <c r="E709" i="81"/>
  <c r="AQ709" i="81" s="1"/>
  <c r="BO708" i="81"/>
  <c r="BN708" i="81"/>
  <c r="BM708" i="81"/>
  <c r="BL708" i="81"/>
  <c r="BK708" i="81"/>
  <c r="BI708" i="81"/>
  <c r="BG708" i="81"/>
  <c r="BF708" i="81"/>
  <c r="AV708" i="81"/>
  <c r="AU708" i="81"/>
  <c r="AS708" i="81"/>
  <c r="AP708" i="81"/>
  <c r="AJ708" i="81"/>
  <c r="AK708" i="81" s="1"/>
  <c r="AG708" i="81"/>
  <c r="AH708" i="81" s="1"/>
  <c r="E708" i="81"/>
  <c r="AQ708" i="81" s="1"/>
  <c r="BO707" i="81"/>
  <c r="BN707" i="81"/>
  <c r="BM707" i="81"/>
  <c r="BL707" i="81"/>
  <c r="BK707" i="81"/>
  <c r="BI707" i="81"/>
  <c r="BG707" i="81"/>
  <c r="BF707" i="81"/>
  <c r="AV707" i="81"/>
  <c r="AU707" i="81"/>
  <c r="AS707" i="81"/>
  <c r="AP707" i="81"/>
  <c r="AJ707" i="81"/>
  <c r="AK707" i="81" s="1"/>
  <c r="AG707" i="81"/>
  <c r="AH707" i="81" s="1"/>
  <c r="E707" i="81"/>
  <c r="AQ707" i="81" s="1"/>
  <c r="BO706" i="81"/>
  <c r="BN706" i="81"/>
  <c r="BM706" i="81"/>
  <c r="BL706" i="81"/>
  <c r="BK706" i="81"/>
  <c r="BI706" i="81"/>
  <c r="BG706" i="81"/>
  <c r="BF706" i="81"/>
  <c r="AV706" i="81"/>
  <c r="AU706" i="81"/>
  <c r="AS706" i="81"/>
  <c r="AP706" i="81"/>
  <c r="AJ706" i="81"/>
  <c r="AK706" i="81" s="1"/>
  <c r="AG706" i="81"/>
  <c r="AH706" i="81" s="1"/>
  <c r="E706" i="81"/>
  <c r="AQ706" i="81" s="1"/>
  <c r="BO705" i="81"/>
  <c r="BN705" i="81"/>
  <c r="BM705" i="81"/>
  <c r="BL705" i="81"/>
  <c r="BK705" i="81"/>
  <c r="BI705" i="81"/>
  <c r="BG705" i="81"/>
  <c r="BF705" i="81"/>
  <c r="AV705" i="81"/>
  <c r="AU705" i="81"/>
  <c r="AS705" i="81"/>
  <c r="AP705" i="81"/>
  <c r="AJ705" i="81"/>
  <c r="AK705" i="81" s="1"/>
  <c r="AG705" i="81"/>
  <c r="AH705" i="81" s="1"/>
  <c r="E705" i="81"/>
  <c r="AQ705" i="81" s="1"/>
  <c r="BO704" i="81"/>
  <c r="BN704" i="81"/>
  <c r="BM704" i="81"/>
  <c r="BL704" i="81"/>
  <c r="BK704" i="81"/>
  <c r="BI704" i="81"/>
  <c r="BG704" i="81"/>
  <c r="BF704" i="81"/>
  <c r="AV704" i="81"/>
  <c r="AU704" i="81"/>
  <c r="AS704" i="81"/>
  <c r="AP704" i="81"/>
  <c r="AJ704" i="81"/>
  <c r="AK704" i="81" s="1"/>
  <c r="AG704" i="81"/>
  <c r="AH704" i="81" s="1"/>
  <c r="E704" i="81"/>
  <c r="AQ704" i="81" s="1"/>
  <c r="BO703" i="81"/>
  <c r="BN703" i="81"/>
  <c r="BM703" i="81"/>
  <c r="BL703" i="81"/>
  <c r="BK703" i="81"/>
  <c r="BI703" i="81"/>
  <c r="BG703" i="81"/>
  <c r="BF703" i="81"/>
  <c r="AV703" i="81"/>
  <c r="AU703" i="81"/>
  <c r="AS703" i="81"/>
  <c r="AP703" i="81"/>
  <c r="AJ703" i="81"/>
  <c r="AK703" i="81" s="1"/>
  <c r="AG703" i="81"/>
  <c r="AH703" i="81" s="1"/>
  <c r="E703" i="81"/>
  <c r="AQ703" i="81" s="1"/>
  <c r="BO702" i="81"/>
  <c r="BN702" i="81"/>
  <c r="BM702" i="81"/>
  <c r="BL702" i="81"/>
  <c r="BK702" i="81"/>
  <c r="BI702" i="81"/>
  <c r="BG702" i="81"/>
  <c r="BF702" i="81"/>
  <c r="AV702" i="81"/>
  <c r="AU702" i="81"/>
  <c r="AS702" i="81"/>
  <c r="AP702" i="81"/>
  <c r="AJ702" i="81"/>
  <c r="AK702" i="81" s="1"/>
  <c r="AG702" i="81"/>
  <c r="AH702" i="81" s="1"/>
  <c r="E702" i="81"/>
  <c r="AQ702" i="81" s="1"/>
  <c r="BO701" i="81"/>
  <c r="BN701" i="81"/>
  <c r="BM701" i="81"/>
  <c r="BL701" i="81"/>
  <c r="BK701" i="81"/>
  <c r="BI701" i="81"/>
  <c r="BG701" i="81"/>
  <c r="BF701" i="81"/>
  <c r="AV701" i="81"/>
  <c r="AU701" i="81"/>
  <c r="AS701" i="81"/>
  <c r="AP701" i="81"/>
  <c r="AJ701" i="81"/>
  <c r="AK701" i="81" s="1"/>
  <c r="AG701" i="81"/>
  <c r="AH701" i="81" s="1"/>
  <c r="E701" i="81"/>
  <c r="AQ701" i="81" s="1"/>
  <c r="BO700" i="81"/>
  <c r="BN700" i="81"/>
  <c r="BM700" i="81"/>
  <c r="BL700" i="81"/>
  <c r="BK700" i="81"/>
  <c r="BI700" i="81"/>
  <c r="BG700" i="81"/>
  <c r="BF700" i="81"/>
  <c r="AV700" i="81"/>
  <c r="AU700" i="81"/>
  <c r="AS700" i="81"/>
  <c r="AP700" i="81"/>
  <c r="AJ700" i="81"/>
  <c r="AK700" i="81" s="1"/>
  <c r="AG700" i="81"/>
  <c r="AH700" i="81" s="1"/>
  <c r="E700" i="81"/>
  <c r="AQ700" i="81" s="1"/>
  <c r="BO699" i="81"/>
  <c r="BN699" i="81"/>
  <c r="BM699" i="81"/>
  <c r="BL699" i="81"/>
  <c r="BK699" i="81"/>
  <c r="BI699" i="81"/>
  <c r="BG699" i="81"/>
  <c r="BF699" i="81"/>
  <c r="AV699" i="81"/>
  <c r="AU699" i="81"/>
  <c r="AS699" i="81"/>
  <c r="AP699" i="81"/>
  <c r="AJ699" i="81"/>
  <c r="AK699" i="81" s="1"/>
  <c r="AG699" i="81"/>
  <c r="AH699" i="81" s="1"/>
  <c r="E699" i="81"/>
  <c r="AQ699" i="81" s="1"/>
  <c r="BO698" i="81"/>
  <c r="BN698" i="81"/>
  <c r="BM698" i="81"/>
  <c r="BL698" i="81"/>
  <c r="BK698" i="81"/>
  <c r="BI698" i="81"/>
  <c r="BG698" i="81"/>
  <c r="BF698" i="81"/>
  <c r="AV698" i="81"/>
  <c r="AU698" i="81"/>
  <c r="AS698" i="81"/>
  <c r="AP698" i="81"/>
  <c r="AJ698" i="81"/>
  <c r="AK698" i="81" s="1"/>
  <c r="AG698" i="81"/>
  <c r="AH698" i="81" s="1"/>
  <c r="E698" i="81"/>
  <c r="AQ698" i="81" s="1"/>
  <c r="BO697" i="81"/>
  <c r="BN697" i="81"/>
  <c r="BM697" i="81"/>
  <c r="BL697" i="81"/>
  <c r="BK697" i="81"/>
  <c r="BI697" i="81"/>
  <c r="BG697" i="81"/>
  <c r="BF697" i="81"/>
  <c r="AV697" i="81"/>
  <c r="AU697" i="81"/>
  <c r="AS697" i="81"/>
  <c r="AP697" i="81"/>
  <c r="AJ697" i="81"/>
  <c r="AK697" i="81" s="1"/>
  <c r="AG697" i="81"/>
  <c r="AH697" i="81" s="1"/>
  <c r="E697" i="81"/>
  <c r="AQ697" i="81" s="1"/>
  <c r="BO696" i="81"/>
  <c r="BN696" i="81"/>
  <c r="BM696" i="81"/>
  <c r="BL696" i="81"/>
  <c r="BK696" i="81"/>
  <c r="BI696" i="81"/>
  <c r="BG696" i="81"/>
  <c r="BF696" i="81"/>
  <c r="AV696" i="81"/>
  <c r="AU696" i="81"/>
  <c r="AS696" i="81"/>
  <c r="AP696" i="81"/>
  <c r="AJ696" i="81"/>
  <c r="AK696" i="81" s="1"/>
  <c r="AG696" i="81"/>
  <c r="AH696" i="81" s="1"/>
  <c r="E696" i="81"/>
  <c r="AQ696" i="81" s="1"/>
  <c r="BO695" i="81"/>
  <c r="BN695" i="81"/>
  <c r="BM695" i="81"/>
  <c r="BL695" i="81"/>
  <c r="BK695" i="81"/>
  <c r="BI695" i="81"/>
  <c r="BG695" i="81"/>
  <c r="BF695" i="81"/>
  <c r="AV695" i="81"/>
  <c r="AU695" i="81"/>
  <c r="AS695" i="81"/>
  <c r="AP695" i="81"/>
  <c r="AJ695" i="81"/>
  <c r="AK695" i="81" s="1"/>
  <c r="AG695" i="81"/>
  <c r="AH695" i="81" s="1"/>
  <c r="E695" i="81"/>
  <c r="AQ695" i="81" s="1"/>
  <c r="BO694" i="81"/>
  <c r="BN694" i="81"/>
  <c r="BM694" i="81"/>
  <c r="BL694" i="81"/>
  <c r="BK694" i="81"/>
  <c r="BI694" i="81"/>
  <c r="BG694" i="81"/>
  <c r="BF694" i="81"/>
  <c r="AV694" i="81"/>
  <c r="AU694" i="81"/>
  <c r="AS694" i="81"/>
  <c r="AP694" i="81"/>
  <c r="AJ694" i="81"/>
  <c r="AK694" i="81" s="1"/>
  <c r="AG694" i="81"/>
  <c r="AH694" i="81" s="1"/>
  <c r="E694" i="81"/>
  <c r="AQ694" i="81" s="1"/>
  <c r="BO693" i="81"/>
  <c r="BN693" i="81"/>
  <c r="BM693" i="81"/>
  <c r="BL693" i="81"/>
  <c r="BK693" i="81"/>
  <c r="BI693" i="81"/>
  <c r="BG693" i="81"/>
  <c r="BF693" i="81"/>
  <c r="AV693" i="81"/>
  <c r="AU693" i="81"/>
  <c r="AS693" i="81"/>
  <c r="AP693" i="81"/>
  <c r="AJ693" i="81"/>
  <c r="AK693" i="81" s="1"/>
  <c r="AG693" i="81"/>
  <c r="AH693" i="81" s="1"/>
  <c r="E693" i="81"/>
  <c r="AQ693" i="81" s="1"/>
  <c r="BO692" i="81"/>
  <c r="BN692" i="81"/>
  <c r="BM692" i="81"/>
  <c r="BL692" i="81"/>
  <c r="BK692" i="81"/>
  <c r="BI692" i="81"/>
  <c r="BG692" i="81"/>
  <c r="BF692" i="81"/>
  <c r="AV692" i="81"/>
  <c r="AU692" i="81"/>
  <c r="AS692" i="81"/>
  <c r="AP692" i="81"/>
  <c r="AJ692" i="81"/>
  <c r="AK692" i="81" s="1"/>
  <c r="AG692" i="81"/>
  <c r="AH692" i="81" s="1"/>
  <c r="E692" i="81"/>
  <c r="AQ692" i="81" s="1"/>
  <c r="BO691" i="81"/>
  <c r="BN691" i="81"/>
  <c r="BM691" i="81"/>
  <c r="BL691" i="81"/>
  <c r="BK691" i="81"/>
  <c r="BI691" i="81"/>
  <c r="BG691" i="81"/>
  <c r="BF691" i="81"/>
  <c r="AV691" i="81"/>
  <c r="AU691" i="81"/>
  <c r="AS691" i="81"/>
  <c r="AP691" i="81"/>
  <c r="AJ691" i="81"/>
  <c r="AK691" i="81" s="1"/>
  <c r="AG691" i="81"/>
  <c r="AH691" i="81" s="1"/>
  <c r="E691" i="81"/>
  <c r="AQ691" i="81" s="1"/>
  <c r="BO690" i="81"/>
  <c r="BN690" i="81"/>
  <c r="BM690" i="81"/>
  <c r="BL690" i="81"/>
  <c r="BK690" i="81"/>
  <c r="BI690" i="81"/>
  <c r="BG690" i="81"/>
  <c r="BF690" i="81"/>
  <c r="AV690" i="81"/>
  <c r="AU690" i="81"/>
  <c r="AS690" i="81"/>
  <c r="AP690" i="81"/>
  <c r="AJ690" i="81"/>
  <c r="AK690" i="81" s="1"/>
  <c r="AG690" i="81"/>
  <c r="AH690" i="81" s="1"/>
  <c r="E690" i="81"/>
  <c r="AQ690" i="81" s="1"/>
  <c r="BO689" i="81"/>
  <c r="BN689" i="81"/>
  <c r="BM689" i="81"/>
  <c r="BL689" i="81"/>
  <c r="BK689" i="81"/>
  <c r="BI689" i="81"/>
  <c r="BG689" i="81"/>
  <c r="BF689" i="81"/>
  <c r="AV689" i="81"/>
  <c r="AU689" i="81"/>
  <c r="AS689" i="81"/>
  <c r="AP689" i="81"/>
  <c r="AJ689" i="81"/>
  <c r="AK689" i="81" s="1"/>
  <c r="AG689" i="81"/>
  <c r="AH689" i="81" s="1"/>
  <c r="E689" i="81"/>
  <c r="AQ689" i="81" s="1"/>
  <c r="BO688" i="81"/>
  <c r="BN688" i="81"/>
  <c r="BM688" i="81"/>
  <c r="BL688" i="81"/>
  <c r="BK688" i="81"/>
  <c r="BI688" i="81"/>
  <c r="BG688" i="81"/>
  <c r="BF688" i="81"/>
  <c r="AV688" i="81"/>
  <c r="AU688" i="81"/>
  <c r="AS688" i="81"/>
  <c r="AP688" i="81"/>
  <c r="AJ688" i="81"/>
  <c r="AK688" i="81" s="1"/>
  <c r="AG688" i="81"/>
  <c r="AH688" i="81" s="1"/>
  <c r="E688" i="81"/>
  <c r="AQ688" i="81" s="1"/>
  <c r="BO687" i="81"/>
  <c r="BN687" i="81"/>
  <c r="BM687" i="81"/>
  <c r="BL687" i="81"/>
  <c r="BK687" i="81"/>
  <c r="BI687" i="81"/>
  <c r="BG687" i="81"/>
  <c r="BF687" i="81"/>
  <c r="AV687" i="81"/>
  <c r="AU687" i="81"/>
  <c r="AS687" i="81"/>
  <c r="AP687" i="81"/>
  <c r="AJ687" i="81"/>
  <c r="AK687" i="81" s="1"/>
  <c r="AG687" i="81"/>
  <c r="AH687" i="81" s="1"/>
  <c r="E687" i="81"/>
  <c r="AQ687" i="81" s="1"/>
  <c r="BO686" i="81"/>
  <c r="BN686" i="81"/>
  <c r="BM686" i="81"/>
  <c r="BL686" i="81"/>
  <c r="BK686" i="81"/>
  <c r="BI686" i="81"/>
  <c r="BG686" i="81"/>
  <c r="BF686" i="81"/>
  <c r="AV686" i="81"/>
  <c r="AU686" i="81"/>
  <c r="AS686" i="81"/>
  <c r="AP686" i="81"/>
  <c r="AJ686" i="81"/>
  <c r="AK686" i="81" s="1"/>
  <c r="AG686" i="81"/>
  <c r="AH686" i="81" s="1"/>
  <c r="E686" i="81"/>
  <c r="AQ686" i="81" s="1"/>
  <c r="BO685" i="81"/>
  <c r="BN685" i="81"/>
  <c r="BM685" i="81"/>
  <c r="BL685" i="81"/>
  <c r="BK685" i="81"/>
  <c r="BI685" i="81"/>
  <c r="BG685" i="81"/>
  <c r="BF685" i="81"/>
  <c r="AV685" i="81"/>
  <c r="AU685" i="81"/>
  <c r="AS685" i="81"/>
  <c r="AP685" i="81"/>
  <c r="AJ685" i="81"/>
  <c r="AK685" i="81" s="1"/>
  <c r="AG685" i="81"/>
  <c r="AH685" i="81" s="1"/>
  <c r="E685" i="81"/>
  <c r="AQ685" i="81" s="1"/>
  <c r="BO684" i="81"/>
  <c r="BN684" i="81"/>
  <c r="BM684" i="81"/>
  <c r="BL684" i="81"/>
  <c r="BK684" i="81"/>
  <c r="BI684" i="81"/>
  <c r="BG684" i="81"/>
  <c r="BF684" i="81"/>
  <c r="AV684" i="81"/>
  <c r="AU684" i="81"/>
  <c r="AS684" i="81"/>
  <c r="AP684" i="81"/>
  <c r="AJ684" i="81"/>
  <c r="AK684" i="81" s="1"/>
  <c r="AG684" i="81"/>
  <c r="AH684" i="81" s="1"/>
  <c r="E684" i="81"/>
  <c r="AQ684" i="81" s="1"/>
  <c r="BO683" i="81"/>
  <c r="BN683" i="81"/>
  <c r="BM683" i="81"/>
  <c r="BL683" i="81"/>
  <c r="BK683" i="81"/>
  <c r="BI683" i="81"/>
  <c r="BG683" i="81"/>
  <c r="BF683" i="81"/>
  <c r="AV683" i="81"/>
  <c r="AU683" i="81"/>
  <c r="AS683" i="81"/>
  <c r="AP683" i="81"/>
  <c r="AJ683" i="81"/>
  <c r="AK683" i="81" s="1"/>
  <c r="AG683" i="81"/>
  <c r="AH683" i="81" s="1"/>
  <c r="E683" i="81"/>
  <c r="AQ683" i="81" s="1"/>
  <c r="BO682" i="81"/>
  <c r="BN682" i="81"/>
  <c r="BM682" i="81"/>
  <c r="BL682" i="81"/>
  <c r="BK682" i="81"/>
  <c r="BI682" i="81"/>
  <c r="BG682" i="81"/>
  <c r="BF682" i="81"/>
  <c r="AV682" i="81"/>
  <c r="AU682" i="81"/>
  <c r="AS682" i="81"/>
  <c r="AP682" i="81"/>
  <c r="AJ682" i="81"/>
  <c r="AK682" i="81" s="1"/>
  <c r="AG682" i="81"/>
  <c r="AH682" i="81" s="1"/>
  <c r="E682" i="81"/>
  <c r="AQ682" i="81" s="1"/>
  <c r="BO681" i="81"/>
  <c r="BN681" i="81"/>
  <c r="BM681" i="81"/>
  <c r="BL681" i="81"/>
  <c r="BK681" i="81"/>
  <c r="BI681" i="81"/>
  <c r="BG681" i="81"/>
  <c r="BF681" i="81"/>
  <c r="AV681" i="81"/>
  <c r="AU681" i="81"/>
  <c r="AS681" i="81"/>
  <c r="AP681" i="81"/>
  <c r="AJ681" i="81"/>
  <c r="AK681" i="81" s="1"/>
  <c r="AG681" i="81"/>
  <c r="AH681" i="81" s="1"/>
  <c r="E681" i="81"/>
  <c r="AQ681" i="81" s="1"/>
  <c r="BO680" i="81"/>
  <c r="BN680" i="81"/>
  <c r="BM680" i="81"/>
  <c r="BL680" i="81"/>
  <c r="BK680" i="81"/>
  <c r="BI680" i="81"/>
  <c r="BG680" i="81"/>
  <c r="BF680" i="81"/>
  <c r="AV680" i="81"/>
  <c r="AU680" i="81"/>
  <c r="AS680" i="81"/>
  <c r="AP680" i="81"/>
  <c r="AJ680" i="81"/>
  <c r="AK680" i="81" s="1"/>
  <c r="AG680" i="81"/>
  <c r="AH680" i="81" s="1"/>
  <c r="E680" i="81"/>
  <c r="AQ680" i="81" s="1"/>
  <c r="BO679" i="81"/>
  <c r="BN679" i="81"/>
  <c r="BM679" i="81"/>
  <c r="BL679" i="81"/>
  <c r="BK679" i="81"/>
  <c r="BI679" i="81"/>
  <c r="BG679" i="81"/>
  <c r="BF679" i="81"/>
  <c r="AV679" i="81"/>
  <c r="AU679" i="81"/>
  <c r="AS679" i="81"/>
  <c r="AP679" i="81"/>
  <c r="AJ679" i="81"/>
  <c r="AK679" i="81" s="1"/>
  <c r="AG679" i="81"/>
  <c r="AH679" i="81" s="1"/>
  <c r="E679" i="81"/>
  <c r="AQ679" i="81" s="1"/>
  <c r="BO678" i="81"/>
  <c r="BN678" i="81"/>
  <c r="BM678" i="81"/>
  <c r="BL678" i="81"/>
  <c r="BK678" i="81"/>
  <c r="BI678" i="81"/>
  <c r="BG678" i="81"/>
  <c r="BF678" i="81"/>
  <c r="AV678" i="81"/>
  <c r="AU678" i="81"/>
  <c r="AS678" i="81"/>
  <c r="AP678" i="81"/>
  <c r="AJ678" i="81"/>
  <c r="AK678" i="81" s="1"/>
  <c r="AG678" i="81"/>
  <c r="AH678" i="81" s="1"/>
  <c r="E678" i="81"/>
  <c r="AQ678" i="81" s="1"/>
  <c r="BO677" i="81"/>
  <c r="BN677" i="81"/>
  <c r="BM677" i="81"/>
  <c r="BL677" i="81"/>
  <c r="BK677" i="81"/>
  <c r="BI677" i="81"/>
  <c r="BG677" i="81"/>
  <c r="BF677" i="81"/>
  <c r="AV677" i="81"/>
  <c r="AU677" i="81"/>
  <c r="AS677" i="81"/>
  <c r="AP677" i="81"/>
  <c r="AJ677" i="81"/>
  <c r="AK677" i="81" s="1"/>
  <c r="AG677" i="81"/>
  <c r="AH677" i="81" s="1"/>
  <c r="E677" i="81"/>
  <c r="AQ677" i="81" s="1"/>
  <c r="BO676" i="81"/>
  <c r="BN676" i="81"/>
  <c r="BM676" i="81"/>
  <c r="BL676" i="81"/>
  <c r="BK676" i="81"/>
  <c r="BI676" i="81"/>
  <c r="BG676" i="81"/>
  <c r="BF676" i="81"/>
  <c r="AV676" i="81"/>
  <c r="AU676" i="81"/>
  <c r="AS676" i="81"/>
  <c r="AP676" i="81"/>
  <c r="AJ676" i="81"/>
  <c r="AK676" i="81" s="1"/>
  <c r="AG676" i="81"/>
  <c r="AH676" i="81" s="1"/>
  <c r="E676" i="81"/>
  <c r="AQ676" i="81" s="1"/>
  <c r="BO675" i="81"/>
  <c r="BN675" i="81"/>
  <c r="BM675" i="81"/>
  <c r="BL675" i="81"/>
  <c r="BK675" i="81"/>
  <c r="BI675" i="81"/>
  <c r="BG675" i="81"/>
  <c r="BF675" i="81"/>
  <c r="AV675" i="81"/>
  <c r="AU675" i="81"/>
  <c r="AS675" i="81"/>
  <c r="AP675" i="81"/>
  <c r="AJ675" i="81"/>
  <c r="AK675" i="81" s="1"/>
  <c r="AG675" i="81"/>
  <c r="AH675" i="81" s="1"/>
  <c r="E675" i="81"/>
  <c r="AQ675" i="81" s="1"/>
  <c r="BO674" i="81"/>
  <c r="BN674" i="81"/>
  <c r="BM674" i="81"/>
  <c r="BL674" i="81"/>
  <c r="BK674" i="81"/>
  <c r="BI674" i="81"/>
  <c r="BG674" i="81"/>
  <c r="BF674" i="81"/>
  <c r="AV674" i="81"/>
  <c r="AU674" i="81"/>
  <c r="AS674" i="81"/>
  <c r="AP674" i="81"/>
  <c r="AJ674" i="81"/>
  <c r="AK674" i="81" s="1"/>
  <c r="AG674" i="81"/>
  <c r="AH674" i="81" s="1"/>
  <c r="E674" i="81"/>
  <c r="AQ674" i="81" s="1"/>
  <c r="BO673" i="81"/>
  <c r="BN673" i="81"/>
  <c r="BM673" i="81"/>
  <c r="BL673" i="81"/>
  <c r="BK673" i="81"/>
  <c r="BI673" i="81"/>
  <c r="BG673" i="81"/>
  <c r="BF673" i="81"/>
  <c r="AV673" i="81"/>
  <c r="AU673" i="81"/>
  <c r="AS673" i="81"/>
  <c r="AP673" i="81"/>
  <c r="AJ673" i="81"/>
  <c r="AK673" i="81" s="1"/>
  <c r="AG673" i="81"/>
  <c r="AH673" i="81" s="1"/>
  <c r="E673" i="81"/>
  <c r="AQ673" i="81" s="1"/>
  <c r="BO672" i="81"/>
  <c r="BN672" i="81"/>
  <c r="BM672" i="81"/>
  <c r="BL672" i="81"/>
  <c r="BK672" i="81"/>
  <c r="BI672" i="81"/>
  <c r="BG672" i="81"/>
  <c r="BF672" i="81"/>
  <c r="AV672" i="81"/>
  <c r="AU672" i="81"/>
  <c r="AS672" i="81"/>
  <c r="AP672" i="81"/>
  <c r="AJ672" i="81"/>
  <c r="AK672" i="81" s="1"/>
  <c r="AG672" i="81"/>
  <c r="AH672" i="81" s="1"/>
  <c r="E672" i="81"/>
  <c r="AQ672" i="81" s="1"/>
  <c r="BO671" i="81"/>
  <c r="BN671" i="81"/>
  <c r="BM671" i="81"/>
  <c r="BL671" i="81"/>
  <c r="BK671" i="81"/>
  <c r="BI671" i="81"/>
  <c r="BG671" i="81"/>
  <c r="BF671" i="81"/>
  <c r="AV671" i="81"/>
  <c r="AU671" i="81"/>
  <c r="AS671" i="81"/>
  <c r="AP671" i="81"/>
  <c r="AJ671" i="81"/>
  <c r="AK671" i="81" s="1"/>
  <c r="AG671" i="81"/>
  <c r="AH671" i="81" s="1"/>
  <c r="E671" i="81"/>
  <c r="AQ671" i="81" s="1"/>
  <c r="BO670" i="81"/>
  <c r="BN670" i="81"/>
  <c r="BM670" i="81"/>
  <c r="BL670" i="81"/>
  <c r="BK670" i="81"/>
  <c r="BI670" i="81"/>
  <c r="BG670" i="81"/>
  <c r="BF670" i="81"/>
  <c r="AV670" i="81"/>
  <c r="AU670" i="81"/>
  <c r="AS670" i="81"/>
  <c r="AP670" i="81"/>
  <c r="AJ670" i="81"/>
  <c r="AK670" i="81" s="1"/>
  <c r="AG670" i="81"/>
  <c r="AH670" i="81" s="1"/>
  <c r="E670" i="81"/>
  <c r="AQ670" i="81" s="1"/>
  <c r="BO669" i="81"/>
  <c r="BN669" i="81"/>
  <c r="BM669" i="81"/>
  <c r="BL669" i="81"/>
  <c r="BK669" i="81"/>
  <c r="BI669" i="81"/>
  <c r="BG669" i="81"/>
  <c r="BF669" i="81"/>
  <c r="AV669" i="81"/>
  <c r="AU669" i="81"/>
  <c r="AS669" i="81"/>
  <c r="AP669" i="81"/>
  <c r="AJ669" i="81"/>
  <c r="AK669" i="81" s="1"/>
  <c r="AG669" i="81"/>
  <c r="AH669" i="81" s="1"/>
  <c r="E669" i="81"/>
  <c r="AQ669" i="81" s="1"/>
  <c r="BO668" i="81"/>
  <c r="BN668" i="81"/>
  <c r="BM668" i="81"/>
  <c r="BL668" i="81"/>
  <c r="BK668" i="81"/>
  <c r="BI668" i="81"/>
  <c r="BG668" i="81"/>
  <c r="BF668" i="81"/>
  <c r="AV668" i="81"/>
  <c r="AU668" i="81"/>
  <c r="AS668" i="81"/>
  <c r="AP668" i="81"/>
  <c r="AJ668" i="81"/>
  <c r="AK668" i="81" s="1"/>
  <c r="AG668" i="81"/>
  <c r="AH668" i="81" s="1"/>
  <c r="E668" i="81"/>
  <c r="AQ668" i="81" s="1"/>
  <c r="BO667" i="81"/>
  <c r="BN667" i="81"/>
  <c r="BM667" i="81"/>
  <c r="BL667" i="81"/>
  <c r="BK667" i="81"/>
  <c r="BI667" i="81"/>
  <c r="BG667" i="81"/>
  <c r="BF667" i="81"/>
  <c r="AV667" i="81"/>
  <c r="AU667" i="81"/>
  <c r="AS667" i="81"/>
  <c r="AP667" i="81"/>
  <c r="AJ667" i="81"/>
  <c r="AK667" i="81" s="1"/>
  <c r="AG667" i="81"/>
  <c r="AH667" i="81" s="1"/>
  <c r="E667" i="81"/>
  <c r="AQ667" i="81" s="1"/>
  <c r="BO666" i="81"/>
  <c r="BN666" i="81"/>
  <c r="BM666" i="81"/>
  <c r="BL666" i="81"/>
  <c r="BK666" i="81"/>
  <c r="BI666" i="81"/>
  <c r="BG666" i="81"/>
  <c r="BF666" i="81"/>
  <c r="AV666" i="81"/>
  <c r="AU666" i="81"/>
  <c r="AS666" i="81"/>
  <c r="AP666" i="81"/>
  <c r="AJ666" i="81"/>
  <c r="AK666" i="81" s="1"/>
  <c r="AG666" i="81"/>
  <c r="AH666" i="81" s="1"/>
  <c r="E666" i="81"/>
  <c r="AQ666" i="81" s="1"/>
  <c r="BO665" i="81"/>
  <c r="BN665" i="81"/>
  <c r="BM665" i="81"/>
  <c r="BL665" i="81"/>
  <c r="BK665" i="81"/>
  <c r="BI665" i="81"/>
  <c r="BG665" i="81"/>
  <c r="BF665" i="81"/>
  <c r="AV665" i="81"/>
  <c r="AU665" i="81"/>
  <c r="AS665" i="81"/>
  <c r="AP665" i="81"/>
  <c r="AJ665" i="81"/>
  <c r="AK665" i="81" s="1"/>
  <c r="AG665" i="81"/>
  <c r="AH665" i="81" s="1"/>
  <c r="E665" i="81"/>
  <c r="AQ665" i="81" s="1"/>
  <c r="BO664" i="81"/>
  <c r="BN664" i="81"/>
  <c r="BM664" i="81"/>
  <c r="BL664" i="81"/>
  <c r="BK664" i="81"/>
  <c r="BI664" i="81"/>
  <c r="BG664" i="81"/>
  <c r="BF664" i="81"/>
  <c r="AV664" i="81"/>
  <c r="AU664" i="81"/>
  <c r="AS664" i="81"/>
  <c r="AP664" i="81"/>
  <c r="AJ664" i="81"/>
  <c r="AK664" i="81" s="1"/>
  <c r="AG664" i="81"/>
  <c r="AH664" i="81" s="1"/>
  <c r="E664" i="81"/>
  <c r="AQ664" i="81" s="1"/>
  <c r="BO663" i="81"/>
  <c r="BN663" i="81"/>
  <c r="BM663" i="81"/>
  <c r="BL663" i="81"/>
  <c r="BK663" i="81"/>
  <c r="BI663" i="81"/>
  <c r="BG663" i="81"/>
  <c r="BF663" i="81"/>
  <c r="AV663" i="81"/>
  <c r="AU663" i="81"/>
  <c r="AS663" i="81"/>
  <c r="AP663" i="81"/>
  <c r="AJ663" i="81"/>
  <c r="AK663" i="81" s="1"/>
  <c r="AG663" i="81"/>
  <c r="AH663" i="81" s="1"/>
  <c r="E663" i="81"/>
  <c r="AQ663" i="81" s="1"/>
  <c r="BO662" i="81"/>
  <c r="BN662" i="81"/>
  <c r="BM662" i="81"/>
  <c r="BL662" i="81"/>
  <c r="BK662" i="81"/>
  <c r="BI662" i="81"/>
  <c r="BG662" i="81"/>
  <c r="BF662" i="81"/>
  <c r="AV662" i="81"/>
  <c r="AU662" i="81"/>
  <c r="AS662" i="81"/>
  <c r="AP662" i="81"/>
  <c r="AJ662" i="81"/>
  <c r="AK662" i="81" s="1"/>
  <c r="AG662" i="81"/>
  <c r="AH662" i="81" s="1"/>
  <c r="E662" i="81"/>
  <c r="AQ662" i="81" s="1"/>
  <c r="BO661" i="81"/>
  <c r="BN661" i="81"/>
  <c r="BM661" i="81"/>
  <c r="BL661" i="81"/>
  <c r="BK661" i="81"/>
  <c r="BI661" i="81"/>
  <c r="BG661" i="81"/>
  <c r="BF661" i="81"/>
  <c r="AV661" i="81"/>
  <c r="AU661" i="81"/>
  <c r="AS661" i="81"/>
  <c r="AP661" i="81"/>
  <c r="AJ661" i="81"/>
  <c r="AK661" i="81" s="1"/>
  <c r="AG661" i="81"/>
  <c r="AH661" i="81" s="1"/>
  <c r="E661" i="81"/>
  <c r="AQ661" i="81" s="1"/>
  <c r="BO660" i="81"/>
  <c r="BN660" i="81"/>
  <c r="BM660" i="81"/>
  <c r="BL660" i="81"/>
  <c r="BK660" i="81"/>
  <c r="BI660" i="81"/>
  <c r="BG660" i="81"/>
  <c r="BF660" i="81"/>
  <c r="AV660" i="81"/>
  <c r="AU660" i="81"/>
  <c r="AS660" i="81"/>
  <c r="AP660" i="81"/>
  <c r="AJ660" i="81"/>
  <c r="AK660" i="81" s="1"/>
  <c r="AG660" i="81"/>
  <c r="AH660" i="81" s="1"/>
  <c r="E660" i="81"/>
  <c r="AQ660" i="81" s="1"/>
  <c r="BO659" i="81"/>
  <c r="BN659" i="81"/>
  <c r="BM659" i="81"/>
  <c r="BL659" i="81"/>
  <c r="BK659" i="81"/>
  <c r="BI659" i="81"/>
  <c r="BG659" i="81"/>
  <c r="BF659" i="81"/>
  <c r="AV659" i="81"/>
  <c r="AU659" i="81"/>
  <c r="AS659" i="81"/>
  <c r="AP659" i="81"/>
  <c r="AJ659" i="81"/>
  <c r="AK659" i="81" s="1"/>
  <c r="AG659" i="81"/>
  <c r="AH659" i="81" s="1"/>
  <c r="E659" i="81"/>
  <c r="AQ659" i="81" s="1"/>
  <c r="BO658" i="81"/>
  <c r="BN658" i="81"/>
  <c r="BM658" i="81"/>
  <c r="BL658" i="81"/>
  <c r="BK658" i="81"/>
  <c r="BI658" i="81"/>
  <c r="BG658" i="81"/>
  <c r="BF658" i="81"/>
  <c r="AV658" i="81"/>
  <c r="AU658" i="81"/>
  <c r="AS658" i="81"/>
  <c r="AP658" i="81"/>
  <c r="AJ658" i="81"/>
  <c r="AK658" i="81" s="1"/>
  <c r="AG658" i="81"/>
  <c r="AH658" i="81" s="1"/>
  <c r="E658" i="81"/>
  <c r="AQ658" i="81" s="1"/>
  <c r="BO657" i="81"/>
  <c r="BN657" i="81"/>
  <c r="BM657" i="81"/>
  <c r="BL657" i="81"/>
  <c r="BK657" i="81"/>
  <c r="BI657" i="81"/>
  <c r="BG657" i="81"/>
  <c r="BF657" i="81"/>
  <c r="AV657" i="81"/>
  <c r="AU657" i="81"/>
  <c r="AS657" i="81"/>
  <c r="AP657" i="81"/>
  <c r="AJ657" i="81"/>
  <c r="AK657" i="81" s="1"/>
  <c r="AG657" i="81"/>
  <c r="AH657" i="81" s="1"/>
  <c r="E657" i="81"/>
  <c r="AQ657" i="81" s="1"/>
  <c r="BO656" i="81"/>
  <c r="BN656" i="81"/>
  <c r="BM656" i="81"/>
  <c r="BL656" i="81"/>
  <c r="BK656" i="81"/>
  <c r="BI656" i="81"/>
  <c r="BG656" i="81"/>
  <c r="BF656" i="81"/>
  <c r="AV656" i="81"/>
  <c r="AU656" i="81"/>
  <c r="AS656" i="81"/>
  <c r="AP656" i="81"/>
  <c r="AJ656" i="81"/>
  <c r="AK656" i="81" s="1"/>
  <c r="AG656" i="81"/>
  <c r="AH656" i="81" s="1"/>
  <c r="E656" i="81"/>
  <c r="AQ656" i="81" s="1"/>
  <c r="BO655" i="81"/>
  <c r="BN655" i="81"/>
  <c r="BM655" i="81"/>
  <c r="BL655" i="81"/>
  <c r="BK655" i="81"/>
  <c r="BI655" i="81"/>
  <c r="BG655" i="81"/>
  <c r="BF655" i="81"/>
  <c r="AV655" i="81"/>
  <c r="AU655" i="81"/>
  <c r="AS655" i="81"/>
  <c r="AP655" i="81"/>
  <c r="AJ655" i="81"/>
  <c r="AK655" i="81" s="1"/>
  <c r="AG655" i="81"/>
  <c r="AH655" i="81" s="1"/>
  <c r="E655" i="81"/>
  <c r="AQ655" i="81" s="1"/>
  <c r="BO654" i="81"/>
  <c r="BN654" i="81"/>
  <c r="BM654" i="81"/>
  <c r="BL654" i="81"/>
  <c r="BK654" i="81"/>
  <c r="BI654" i="81"/>
  <c r="BG654" i="81"/>
  <c r="BF654" i="81"/>
  <c r="AV654" i="81"/>
  <c r="AU654" i="81"/>
  <c r="AS654" i="81"/>
  <c r="AP654" i="81"/>
  <c r="AJ654" i="81"/>
  <c r="AK654" i="81" s="1"/>
  <c r="AG654" i="81"/>
  <c r="AH654" i="81" s="1"/>
  <c r="E654" i="81"/>
  <c r="AQ654" i="81" s="1"/>
  <c r="BO653" i="81"/>
  <c r="BN653" i="81"/>
  <c r="BM653" i="81"/>
  <c r="BL653" i="81"/>
  <c r="BK653" i="81"/>
  <c r="BI653" i="81"/>
  <c r="BG653" i="81"/>
  <c r="BF653" i="81"/>
  <c r="AV653" i="81"/>
  <c r="AU653" i="81"/>
  <c r="AS653" i="81"/>
  <c r="AP653" i="81"/>
  <c r="AJ653" i="81"/>
  <c r="AK653" i="81" s="1"/>
  <c r="AG653" i="81"/>
  <c r="AH653" i="81" s="1"/>
  <c r="E653" i="81"/>
  <c r="AQ653" i="81" s="1"/>
  <c r="BO652" i="81"/>
  <c r="BN652" i="81"/>
  <c r="BM652" i="81"/>
  <c r="BL652" i="81"/>
  <c r="BK652" i="81"/>
  <c r="BI652" i="81"/>
  <c r="BG652" i="81"/>
  <c r="BF652" i="81"/>
  <c r="AV652" i="81"/>
  <c r="AU652" i="81"/>
  <c r="AS652" i="81"/>
  <c r="AP652" i="81"/>
  <c r="AJ652" i="81"/>
  <c r="AK652" i="81" s="1"/>
  <c r="AG652" i="81"/>
  <c r="AH652" i="81" s="1"/>
  <c r="E652" i="81"/>
  <c r="AQ652" i="81" s="1"/>
  <c r="BO651" i="81"/>
  <c r="BN651" i="81"/>
  <c r="BM651" i="81"/>
  <c r="BL651" i="81"/>
  <c r="BK651" i="81"/>
  <c r="BI651" i="81"/>
  <c r="BG651" i="81"/>
  <c r="BF651" i="81"/>
  <c r="AV651" i="81"/>
  <c r="AU651" i="81"/>
  <c r="AS651" i="81"/>
  <c r="AP651" i="81"/>
  <c r="AJ651" i="81"/>
  <c r="AK651" i="81" s="1"/>
  <c r="AG651" i="81"/>
  <c r="AH651" i="81" s="1"/>
  <c r="E651" i="81"/>
  <c r="AQ651" i="81" s="1"/>
  <c r="BO650" i="81"/>
  <c r="BN650" i="81"/>
  <c r="BM650" i="81"/>
  <c r="BL650" i="81"/>
  <c r="BK650" i="81"/>
  <c r="BI650" i="81"/>
  <c r="BG650" i="81"/>
  <c r="BF650" i="81"/>
  <c r="AV650" i="81"/>
  <c r="AU650" i="81"/>
  <c r="AS650" i="81"/>
  <c r="AP650" i="81"/>
  <c r="AJ650" i="81"/>
  <c r="AK650" i="81" s="1"/>
  <c r="AG650" i="81"/>
  <c r="AH650" i="81" s="1"/>
  <c r="E650" i="81"/>
  <c r="AQ650" i="81" s="1"/>
  <c r="BO649" i="81"/>
  <c r="BN649" i="81"/>
  <c r="BM649" i="81"/>
  <c r="BL649" i="81"/>
  <c r="BK649" i="81"/>
  <c r="BI649" i="81"/>
  <c r="BG649" i="81"/>
  <c r="BF649" i="81"/>
  <c r="AV649" i="81"/>
  <c r="AU649" i="81"/>
  <c r="AS649" i="81"/>
  <c r="AP649" i="81"/>
  <c r="AJ649" i="81"/>
  <c r="AK649" i="81" s="1"/>
  <c r="AG649" i="81"/>
  <c r="AH649" i="81" s="1"/>
  <c r="E649" i="81"/>
  <c r="AQ649" i="81" s="1"/>
  <c r="BO648" i="81"/>
  <c r="BN648" i="81"/>
  <c r="BM648" i="81"/>
  <c r="BL648" i="81"/>
  <c r="BK648" i="81"/>
  <c r="BI648" i="81"/>
  <c r="BG648" i="81"/>
  <c r="BF648" i="81"/>
  <c r="AV648" i="81"/>
  <c r="AU648" i="81"/>
  <c r="AS648" i="81"/>
  <c r="AP648" i="81"/>
  <c r="AJ648" i="81"/>
  <c r="AK648" i="81" s="1"/>
  <c r="AG648" i="81"/>
  <c r="AH648" i="81" s="1"/>
  <c r="E648" i="81"/>
  <c r="AQ648" i="81" s="1"/>
  <c r="BO647" i="81"/>
  <c r="BN647" i="81"/>
  <c r="BM647" i="81"/>
  <c r="BL647" i="81"/>
  <c r="BK647" i="81"/>
  <c r="BI647" i="81"/>
  <c r="BG647" i="81"/>
  <c r="BF647" i="81"/>
  <c r="AV647" i="81"/>
  <c r="AU647" i="81"/>
  <c r="AS647" i="81"/>
  <c r="AP647" i="81"/>
  <c r="AJ647" i="81"/>
  <c r="AK647" i="81" s="1"/>
  <c r="AG647" i="81"/>
  <c r="AH647" i="81" s="1"/>
  <c r="E647" i="81"/>
  <c r="AQ647" i="81" s="1"/>
  <c r="BO646" i="81"/>
  <c r="BN646" i="81"/>
  <c r="BM646" i="81"/>
  <c r="BL646" i="81"/>
  <c r="BK646" i="81"/>
  <c r="BI646" i="81"/>
  <c r="BG646" i="81"/>
  <c r="BF646" i="81"/>
  <c r="AV646" i="81"/>
  <c r="AU646" i="81"/>
  <c r="AS646" i="81"/>
  <c r="AP646" i="81"/>
  <c r="AJ646" i="81"/>
  <c r="AK646" i="81" s="1"/>
  <c r="AG646" i="81"/>
  <c r="AH646" i="81" s="1"/>
  <c r="E646" i="81"/>
  <c r="AQ646" i="81" s="1"/>
  <c r="BO645" i="81"/>
  <c r="BN645" i="81"/>
  <c r="BM645" i="81"/>
  <c r="BL645" i="81"/>
  <c r="BK645" i="81"/>
  <c r="BI645" i="81"/>
  <c r="BG645" i="81"/>
  <c r="BF645" i="81"/>
  <c r="AV645" i="81"/>
  <c r="AU645" i="81"/>
  <c r="AS645" i="81"/>
  <c r="AP645" i="81"/>
  <c r="AJ645" i="81"/>
  <c r="AK645" i="81" s="1"/>
  <c r="AG645" i="81"/>
  <c r="AH645" i="81" s="1"/>
  <c r="E645" i="81"/>
  <c r="AQ645" i="81" s="1"/>
  <c r="BO644" i="81"/>
  <c r="BN644" i="81"/>
  <c r="BM644" i="81"/>
  <c r="BL644" i="81"/>
  <c r="BK644" i="81"/>
  <c r="BI644" i="81"/>
  <c r="BG644" i="81"/>
  <c r="BF644" i="81"/>
  <c r="AV644" i="81"/>
  <c r="AU644" i="81"/>
  <c r="AS644" i="81"/>
  <c r="AP644" i="81"/>
  <c r="AJ644" i="81"/>
  <c r="AK644" i="81" s="1"/>
  <c r="AG644" i="81"/>
  <c r="AH644" i="81" s="1"/>
  <c r="E644" i="81"/>
  <c r="AQ644" i="81" s="1"/>
  <c r="BO643" i="81"/>
  <c r="BN643" i="81"/>
  <c r="BM643" i="81"/>
  <c r="BL643" i="81"/>
  <c r="BK643" i="81"/>
  <c r="BI643" i="81"/>
  <c r="BG643" i="81"/>
  <c r="BF643" i="81"/>
  <c r="AV643" i="81"/>
  <c r="AU643" i="81"/>
  <c r="AS643" i="81"/>
  <c r="AP643" i="81"/>
  <c r="AJ643" i="81"/>
  <c r="AK643" i="81" s="1"/>
  <c r="AG643" i="81"/>
  <c r="AH643" i="81" s="1"/>
  <c r="E643" i="81"/>
  <c r="AQ643" i="81" s="1"/>
  <c r="BO642" i="81"/>
  <c r="BN642" i="81"/>
  <c r="BM642" i="81"/>
  <c r="BL642" i="81"/>
  <c r="BK642" i="81"/>
  <c r="BI642" i="81"/>
  <c r="BG642" i="81"/>
  <c r="BF642" i="81"/>
  <c r="AV642" i="81"/>
  <c r="AU642" i="81"/>
  <c r="AS642" i="81"/>
  <c r="AP642" i="81"/>
  <c r="AJ642" i="81"/>
  <c r="AK642" i="81" s="1"/>
  <c r="AG642" i="81"/>
  <c r="AH642" i="81" s="1"/>
  <c r="E642" i="81"/>
  <c r="AQ642" i="81" s="1"/>
  <c r="BO641" i="81"/>
  <c r="BN641" i="81"/>
  <c r="BM641" i="81"/>
  <c r="BL641" i="81"/>
  <c r="BK641" i="81"/>
  <c r="BI641" i="81"/>
  <c r="BG641" i="81"/>
  <c r="BF641" i="81"/>
  <c r="AV641" i="81"/>
  <c r="AU641" i="81"/>
  <c r="AS641" i="81"/>
  <c r="AP641" i="81"/>
  <c r="AJ641" i="81"/>
  <c r="AK641" i="81" s="1"/>
  <c r="AG641" i="81"/>
  <c r="AH641" i="81" s="1"/>
  <c r="E641" i="81"/>
  <c r="AQ641" i="81" s="1"/>
  <c r="BO640" i="81"/>
  <c r="BN640" i="81"/>
  <c r="BM640" i="81"/>
  <c r="BL640" i="81"/>
  <c r="BK640" i="81"/>
  <c r="BI640" i="81"/>
  <c r="BG640" i="81"/>
  <c r="BF640" i="81"/>
  <c r="AV640" i="81"/>
  <c r="AU640" i="81"/>
  <c r="AS640" i="81"/>
  <c r="AP640" i="81"/>
  <c r="AJ640" i="81"/>
  <c r="AK640" i="81" s="1"/>
  <c r="AG640" i="81"/>
  <c r="AH640" i="81" s="1"/>
  <c r="E640" i="81"/>
  <c r="AQ640" i="81" s="1"/>
  <c r="BO639" i="81"/>
  <c r="BN639" i="81"/>
  <c r="BM639" i="81"/>
  <c r="BL639" i="81"/>
  <c r="BK639" i="81"/>
  <c r="BI639" i="81"/>
  <c r="BG639" i="81"/>
  <c r="BF639" i="81"/>
  <c r="AV639" i="81"/>
  <c r="AU639" i="81"/>
  <c r="AS639" i="81"/>
  <c r="AP639" i="81"/>
  <c r="AJ639" i="81"/>
  <c r="AK639" i="81" s="1"/>
  <c r="AG639" i="81"/>
  <c r="AH639" i="81" s="1"/>
  <c r="E639" i="81"/>
  <c r="AQ639" i="81" s="1"/>
  <c r="BO638" i="81"/>
  <c r="BN638" i="81"/>
  <c r="BM638" i="81"/>
  <c r="BL638" i="81"/>
  <c r="BK638" i="81"/>
  <c r="BI638" i="81"/>
  <c r="BG638" i="81"/>
  <c r="BF638" i="81"/>
  <c r="AV638" i="81"/>
  <c r="AU638" i="81"/>
  <c r="AS638" i="81"/>
  <c r="AP638" i="81"/>
  <c r="AJ638" i="81"/>
  <c r="AK638" i="81" s="1"/>
  <c r="AG638" i="81"/>
  <c r="AH638" i="81" s="1"/>
  <c r="E638" i="81"/>
  <c r="AQ638" i="81" s="1"/>
  <c r="BO637" i="81"/>
  <c r="BN637" i="81"/>
  <c r="BM637" i="81"/>
  <c r="BL637" i="81"/>
  <c r="BK637" i="81"/>
  <c r="BI637" i="81"/>
  <c r="BG637" i="81"/>
  <c r="BF637" i="81"/>
  <c r="AV637" i="81"/>
  <c r="AU637" i="81"/>
  <c r="AS637" i="81"/>
  <c r="AP637" i="81"/>
  <c r="AJ637" i="81"/>
  <c r="AK637" i="81" s="1"/>
  <c r="AG637" i="81"/>
  <c r="AH637" i="81" s="1"/>
  <c r="E637" i="81"/>
  <c r="AQ637" i="81" s="1"/>
  <c r="BO636" i="81"/>
  <c r="BN636" i="81"/>
  <c r="BM636" i="81"/>
  <c r="BL636" i="81"/>
  <c r="BK636" i="81"/>
  <c r="BI636" i="81"/>
  <c r="BG636" i="81"/>
  <c r="BF636" i="81"/>
  <c r="AV636" i="81"/>
  <c r="AU636" i="81"/>
  <c r="AS636" i="81"/>
  <c r="AP636" i="81"/>
  <c r="AJ636" i="81"/>
  <c r="AK636" i="81" s="1"/>
  <c r="AG636" i="81"/>
  <c r="AH636" i="81" s="1"/>
  <c r="E636" i="81"/>
  <c r="AQ636" i="81" s="1"/>
  <c r="BO635" i="81"/>
  <c r="BN635" i="81"/>
  <c r="BM635" i="81"/>
  <c r="BL635" i="81"/>
  <c r="BK635" i="81"/>
  <c r="BI635" i="81"/>
  <c r="BG635" i="81"/>
  <c r="BF635" i="81"/>
  <c r="AV635" i="81"/>
  <c r="AU635" i="81"/>
  <c r="AS635" i="81"/>
  <c r="AP635" i="81"/>
  <c r="AJ635" i="81"/>
  <c r="AK635" i="81" s="1"/>
  <c r="AG635" i="81"/>
  <c r="AH635" i="81" s="1"/>
  <c r="E635" i="81"/>
  <c r="AQ635" i="81" s="1"/>
  <c r="BO634" i="81"/>
  <c r="BN634" i="81"/>
  <c r="BM634" i="81"/>
  <c r="BL634" i="81"/>
  <c r="BK634" i="81"/>
  <c r="BI634" i="81"/>
  <c r="BG634" i="81"/>
  <c r="BF634" i="81"/>
  <c r="AV634" i="81"/>
  <c r="AU634" i="81"/>
  <c r="AS634" i="81"/>
  <c r="AP634" i="81"/>
  <c r="AJ634" i="81"/>
  <c r="AK634" i="81" s="1"/>
  <c r="AG634" i="81"/>
  <c r="AH634" i="81" s="1"/>
  <c r="E634" i="81"/>
  <c r="AQ634" i="81" s="1"/>
  <c r="BO633" i="81"/>
  <c r="BN633" i="81"/>
  <c r="BM633" i="81"/>
  <c r="BL633" i="81"/>
  <c r="BK633" i="81"/>
  <c r="BI633" i="81"/>
  <c r="BG633" i="81"/>
  <c r="BF633" i="81"/>
  <c r="AV633" i="81"/>
  <c r="AU633" i="81"/>
  <c r="AS633" i="81"/>
  <c r="AP633" i="81"/>
  <c r="AJ633" i="81"/>
  <c r="AK633" i="81" s="1"/>
  <c r="AG633" i="81"/>
  <c r="AH633" i="81" s="1"/>
  <c r="E633" i="81"/>
  <c r="AQ633" i="81" s="1"/>
  <c r="BO632" i="81"/>
  <c r="BN632" i="81"/>
  <c r="BM632" i="81"/>
  <c r="BL632" i="81"/>
  <c r="BK632" i="81"/>
  <c r="BI632" i="81"/>
  <c r="BG632" i="81"/>
  <c r="BF632" i="81"/>
  <c r="AV632" i="81"/>
  <c r="AU632" i="81"/>
  <c r="AS632" i="81"/>
  <c r="AP632" i="81"/>
  <c r="AJ632" i="81"/>
  <c r="AK632" i="81" s="1"/>
  <c r="AG632" i="81"/>
  <c r="AH632" i="81" s="1"/>
  <c r="E632" i="81"/>
  <c r="AQ632" i="81" s="1"/>
  <c r="BO631" i="81"/>
  <c r="BN631" i="81"/>
  <c r="BM631" i="81"/>
  <c r="BL631" i="81"/>
  <c r="BK631" i="81"/>
  <c r="BI631" i="81"/>
  <c r="BG631" i="81"/>
  <c r="BF631" i="81"/>
  <c r="AV631" i="81"/>
  <c r="AU631" i="81"/>
  <c r="AS631" i="81"/>
  <c r="AP631" i="81"/>
  <c r="AJ631" i="81"/>
  <c r="AK631" i="81" s="1"/>
  <c r="AG631" i="81"/>
  <c r="AH631" i="81" s="1"/>
  <c r="E631" i="81"/>
  <c r="AQ631" i="81" s="1"/>
  <c r="BO630" i="81"/>
  <c r="BN630" i="81"/>
  <c r="BM630" i="81"/>
  <c r="BL630" i="81"/>
  <c r="BK630" i="81"/>
  <c r="BI630" i="81"/>
  <c r="BG630" i="81"/>
  <c r="BF630" i="81"/>
  <c r="AV630" i="81"/>
  <c r="AU630" i="81"/>
  <c r="AS630" i="81"/>
  <c r="AP630" i="81"/>
  <c r="AJ630" i="81"/>
  <c r="AK630" i="81" s="1"/>
  <c r="AG630" i="81"/>
  <c r="AH630" i="81" s="1"/>
  <c r="E630" i="81"/>
  <c r="AQ630" i="81" s="1"/>
  <c r="BO629" i="81"/>
  <c r="BN629" i="81"/>
  <c r="BM629" i="81"/>
  <c r="BL629" i="81"/>
  <c r="BK629" i="81"/>
  <c r="BI629" i="81"/>
  <c r="BG629" i="81"/>
  <c r="BF629" i="81"/>
  <c r="AV629" i="81"/>
  <c r="AU629" i="81"/>
  <c r="AS629" i="81"/>
  <c r="AP629" i="81"/>
  <c r="AJ629" i="81"/>
  <c r="AK629" i="81" s="1"/>
  <c r="AG629" i="81"/>
  <c r="AH629" i="81" s="1"/>
  <c r="E629" i="81"/>
  <c r="AQ629" i="81" s="1"/>
  <c r="BO628" i="81"/>
  <c r="BN628" i="81"/>
  <c r="BM628" i="81"/>
  <c r="BL628" i="81"/>
  <c r="BK628" i="81"/>
  <c r="BI628" i="81"/>
  <c r="BG628" i="81"/>
  <c r="BF628" i="81"/>
  <c r="AV628" i="81"/>
  <c r="AU628" i="81"/>
  <c r="AS628" i="81"/>
  <c r="AP628" i="81"/>
  <c r="AJ628" i="81"/>
  <c r="AK628" i="81" s="1"/>
  <c r="AG628" i="81"/>
  <c r="AH628" i="81" s="1"/>
  <c r="E628" i="81"/>
  <c r="AQ628" i="81" s="1"/>
  <c r="BO627" i="81"/>
  <c r="BN627" i="81"/>
  <c r="BM627" i="81"/>
  <c r="BL627" i="81"/>
  <c r="BK627" i="81"/>
  <c r="BI627" i="81"/>
  <c r="BG627" i="81"/>
  <c r="BF627" i="81"/>
  <c r="AV627" i="81"/>
  <c r="AU627" i="81"/>
  <c r="AS627" i="81"/>
  <c r="AP627" i="81"/>
  <c r="AJ627" i="81"/>
  <c r="AK627" i="81" s="1"/>
  <c r="AG627" i="81"/>
  <c r="AH627" i="81" s="1"/>
  <c r="E627" i="81"/>
  <c r="AQ627" i="81" s="1"/>
  <c r="BO626" i="81"/>
  <c r="BN626" i="81"/>
  <c r="BM626" i="81"/>
  <c r="BL626" i="81"/>
  <c r="BK626" i="81"/>
  <c r="BI626" i="81"/>
  <c r="BG626" i="81"/>
  <c r="BF626" i="81"/>
  <c r="AV626" i="81"/>
  <c r="AU626" i="81"/>
  <c r="AS626" i="81"/>
  <c r="AP626" i="81"/>
  <c r="AJ626" i="81"/>
  <c r="AK626" i="81" s="1"/>
  <c r="AG626" i="81"/>
  <c r="AH626" i="81" s="1"/>
  <c r="E626" i="81"/>
  <c r="AQ626" i="81" s="1"/>
  <c r="BO625" i="81"/>
  <c r="BN625" i="81"/>
  <c r="BM625" i="81"/>
  <c r="BL625" i="81"/>
  <c r="BK625" i="81"/>
  <c r="BI625" i="81"/>
  <c r="BG625" i="81"/>
  <c r="BF625" i="81"/>
  <c r="AV625" i="81"/>
  <c r="AU625" i="81"/>
  <c r="AS625" i="81"/>
  <c r="AP625" i="81"/>
  <c r="AJ625" i="81"/>
  <c r="AK625" i="81" s="1"/>
  <c r="AG625" i="81"/>
  <c r="AH625" i="81" s="1"/>
  <c r="E625" i="81"/>
  <c r="AQ625" i="81" s="1"/>
  <c r="BO624" i="81"/>
  <c r="BN624" i="81"/>
  <c r="BM624" i="81"/>
  <c r="BL624" i="81"/>
  <c r="BK624" i="81"/>
  <c r="BI624" i="81"/>
  <c r="BG624" i="81"/>
  <c r="BF624" i="81"/>
  <c r="AV624" i="81"/>
  <c r="AU624" i="81"/>
  <c r="AS624" i="81"/>
  <c r="AP624" i="81"/>
  <c r="AJ624" i="81"/>
  <c r="AK624" i="81" s="1"/>
  <c r="AG624" i="81"/>
  <c r="AH624" i="81" s="1"/>
  <c r="E624" i="81"/>
  <c r="AQ624" i="81" s="1"/>
  <c r="BO623" i="81"/>
  <c r="BN623" i="81"/>
  <c r="BM623" i="81"/>
  <c r="BL623" i="81"/>
  <c r="BK623" i="81"/>
  <c r="BI623" i="81"/>
  <c r="BG623" i="81"/>
  <c r="BF623" i="81"/>
  <c r="AV623" i="81"/>
  <c r="AU623" i="81"/>
  <c r="AS623" i="81"/>
  <c r="AP623" i="81"/>
  <c r="AJ623" i="81"/>
  <c r="AK623" i="81" s="1"/>
  <c r="AG623" i="81"/>
  <c r="AH623" i="81" s="1"/>
  <c r="E623" i="81"/>
  <c r="AQ623" i="81" s="1"/>
  <c r="BO622" i="81"/>
  <c r="BN622" i="81"/>
  <c r="BM622" i="81"/>
  <c r="BL622" i="81"/>
  <c r="BK622" i="81"/>
  <c r="BI622" i="81"/>
  <c r="BG622" i="81"/>
  <c r="BF622" i="81"/>
  <c r="AV622" i="81"/>
  <c r="AU622" i="81"/>
  <c r="AS622" i="81"/>
  <c r="AP622" i="81"/>
  <c r="AJ622" i="81"/>
  <c r="AK622" i="81" s="1"/>
  <c r="AG622" i="81"/>
  <c r="AH622" i="81" s="1"/>
  <c r="E622" i="81"/>
  <c r="AQ622" i="81" s="1"/>
  <c r="BO621" i="81"/>
  <c r="BN621" i="81"/>
  <c r="BM621" i="81"/>
  <c r="BL621" i="81"/>
  <c r="BK621" i="81"/>
  <c r="BI621" i="81"/>
  <c r="BG621" i="81"/>
  <c r="BF621" i="81"/>
  <c r="AV621" i="81"/>
  <c r="AU621" i="81"/>
  <c r="AS621" i="81"/>
  <c r="AP621" i="81"/>
  <c r="AJ621" i="81"/>
  <c r="AK621" i="81" s="1"/>
  <c r="AG621" i="81"/>
  <c r="AH621" i="81" s="1"/>
  <c r="E621" i="81"/>
  <c r="AQ621" i="81" s="1"/>
  <c r="BO620" i="81"/>
  <c r="BN620" i="81"/>
  <c r="BM620" i="81"/>
  <c r="BL620" i="81"/>
  <c r="BK620" i="81"/>
  <c r="BI620" i="81"/>
  <c r="BG620" i="81"/>
  <c r="BF620" i="81"/>
  <c r="AV620" i="81"/>
  <c r="AU620" i="81"/>
  <c r="AS620" i="81"/>
  <c r="AP620" i="81"/>
  <c r="AJ620" i="81"/>
  <c r="AK620" i="81" s="1"/>
  <c r="AG620" i="81"/>
  <c r="AH620" i="81" s="1"/>
  <c r="E620" i="81"/>
  <c r="AQ620" i="81" s="1"/>
  <c r="BO619" i="81"/>
  <c r="BN619" i="81"/>
  <c r="BM619" i="81"/>
  <c r="BL619" i="81"/>
  <c r="BK619" i="81"/>
  <c r="BI619" i="81"/>
  <c r="BG619" i="81"/>
  <c r="BF619" i="81"/>
  <c r="AV619" i="81"/>
  <c r="AU619" i="81"/>
  <c r="AS619" i="81"/>
  <c r="AP619" i="81"/>
  <c r="AJ619" i="81"/>
  <c r="AK619" i="81" s="1"/>
  <c r="AG619" i="81"/>
  <c r="AH619" i="81" s="1"/>
  <c r="E619" i="81"/>
  <c r="AQ619" i="81" s="1"/>
  <c r="BO618" i="81"/>
  <c r="BN618" i="81"/>
  <c r="BM618" i="81"/>
  <c r="BL618" i="81"/>
  <c r="BK618" i="81"/>
  <c r="BI618" i="81"/>
  <c r="BG618" i="81"/>
  <c r="BF618" i="81"/>
  <c r="AV618" i="81"/>
  <c r="AU618" i="81"/>
  <c r="AS618" i="81"/>
  <c r="AP618" i="81"/>
  <c r="AJ618" i="81"/>
  <c r="AK618" i="81" s="1"/>
  <c r="AG618" i="81"/>
  <c r="AH618" i="81" s="1"/>
  <c r="E618" i="81"/>
  <c r="AQ618" i="81" s="1"/>
  <c r="BO617" i="81"/>
  <c r="BN617" i="81"/>
  <c r="BM617" i="81"/>
  <c r="BL617" i="81"/>
  <c r="BK617" i="81"/>
  <c r="BI617" i="81"/>
  <c r="BG617" i="81"/>
  <c r="BF617" i="81"/>
  <c r="AV617" i="81"/>
  <c r="AU617" i="81"/>
  <c r="AS617" i="81"/>
  <c r="AP617" i="81"/>
  <c r="AJ617" i="81"/>
  <c r="AK617" i="81" s="1"/>
  <c r="AG617" i="81"/>
  <c r="AH617" i="81" s="1"/>
  <c r="E617" i="81"/>
  <c r="AQ617" i="81" s="1"/>
  <c r="BO616" i="81"/>
  <c r="BN616" i="81"/>
  <c r="BM616" i="81"/>
  <c r="BL616" i="81"/>
  <c r="BK616" i="81"/>
  <c r="BI616" i="81"/>
  <c r="BG616" i="81"/>
  <c r="BF616" i="81"/>
  <c r="AV616" i="81"/>
  <c r="AU616" i="81"/>
  <c r="AS616" i="81"/>
  <c r="AP616" i="81"/>
  <c r="AJ616" i="81"/>
  <c r="AK616" i="81" s="1"/>
  <c r="AG616" i="81"/>
  <c r="AH616" i="81" s="1"/>
  <c r="E616" i="81"/>
  <c r="AQ616" i="81" s="1"/>
  <c r="BO615" i="81"/>
  <c r="BN615" i="81"/>
  <c r="BM615" i="81"/>
  <c r="BL615" i="81"/>
  <c r="BK615" i="81"/>
  <c r="BI615" i="81"/>
  <c r="BG615" i="81"/>
  <c r="BF615" i="81"/>
  <c r="AV615" i="81"/>
  <c r="AU615" i="81"/>
  <c r="AS615" i="81"/>
  <c r="AP615" i="81"/>
  <c r="AJ615" i="81"/>
  <c r="AK615" i="81" s="1"/>
  <c r="AG615" i="81"/>
  <c r="AH615" i="81" s="1"/>
  <c r="E615" i="81"/>
  <c r="AQ615" i="81" s="1"/>
  <c r="BO614" i="81"/>
  <c r="BN614" i="81"/>
  <c r="BM614" i="81"/>
  <c r="BL614" i="81"/>
  <c r="BK614" i="81"/>
  <c r="BI614" i="81"/>
  <c r="BG614" i="81"/>
  <c r="BF614" i="81"/>
  <c r="AV614" i="81"/>
  <c r="AU614" i="81"/>
  <c r="AS614" i="81"/>
  <c r="AP614" i="81"/>
  <c r="AJ614" i="81"/>
  <c r="AK614" i="81" s="1"/>
  <c r="AG614" i="81"/>
  <c r="AH614" i="81" s="1"/>
  <c r="E614" i="81"/>
  <c r="AQ614" i="81" s="1"/>
  <c r="BO613" i="81"/>
  <c r="BN613" i="81"/>
  <c r="BM613" i="81"/>
  <c r="BL613" i="81"/>
  <c r="BK613" i="81"/>
  <c r="BI613" i="81"/>
  <c r="BG613" i="81"/>
  <c r="BF613" i="81"/>
  <c r="AV613" i="81"/>
  <c r="AU613" i="81"/>
  <c r="AS613" i="81"/>
  <c r="AP613" i="81"/>
  <c r="AJ613" i="81"/>
  <c r="AK613" i="81" s="1"/>
  <c r="AG613" i="81"/>
  <c r="AH613" i="81" s="1"/>
  <c r="E613" i="81"/>
  <c r="AQ613" i="81" s="1"/>
  <c r="BO612" i="81"/>
  <c r="BN612" i="81"/>
  <c r="BM612" i="81"/>
  <c r="BL612" i="81"/>
  <c r="BK612" i="81"/>
  <c r="BI612" i="81"/>
  <c r="BG612" i="81"/>
  <c r="BF612" i="81"/>
  <c r="AV612" i="81"/>
  <c r="AU612" i="81"/>
  <c r="AS612" i="81"/>
  <c r="AP612" i="81"/>
  <c r="AJ612" i="81"/>
  <c r="AK612" i="81" s="1"/>
  <c r="AG612" i="81"/>
  <c r="AH612" i="81" s="1"/>
  <c r="E612" i="81"/>
  <c r="AQ612" i="81" s="1"/>
  <c r="BO611" i="81"/>
  <c r="BN611" i="81"/>
  <c r="BM611" i="81"/>
  <c r="BL611" i="81"/>
  <c r="BK611" i="81"/>
  <c r="BI611" i="81"/>
  <c r="BG611" i="81"/>
  <c r="BF611" i="81"/>
  <c r="AV611" i="81"/>
  <c r="AU611" i="81"/>
  <c r="AS611" i="81"/>
  <c r="AP611" i="81"/>
  <c r="AJ611" i="81"/>
  <c r="AK611" i="81" s="1"/>
  <c r="AG611" i="81"/>
  <c r="AH611" i="81" s="1"/>
  <c r="E611" i="81"/>
  <c r="AQ611" i="81" s="1"/>
  <c r="BO610" i="81"/>
  <c r="BN610" i="81"/>
  <c r="BM610" i="81"/>
  <c r="BL610" i="81"/>
  <c r="BK610" i="81"/>
  <c r="BI610" i="81"/>
  <c r="BG610" i="81"/>
  <c r="BF610" i="81"/>
  <c r="AV610" i="81"/>
  <c r="AU610" i="81"/>
  <c r="AS610" i="81"/>
  <c r="AP610" i="81"/>
  <c r="AJ610" i="81"/>
  <c r="AK610" i="81" s="1"/>
  <c r="AG610" i="81"/>
  <c r="AH610" i="81" s="1"/>
  <c r="E610" i="81"/>
  <c r="AQ610" i="81" s="1"/>
  <c r="BO609" i="81"/>
  <c r="BN609" i="81"/>
  <c r="BM609" i="81"/>
  <c r="BL609" i="81"/>
  <c r="BK609" i="81"/>
  <c r="BI609" i="81"/>
  <c r="BG609" i="81"/>
  <c r="BF609" i="81"/>
  <c r="AV609" i="81"/>
  <c r="AU609" i="81"/>
  <c r="AS609" i="81"/>
  <c r="AP609" i="81"/>
  <c r="AJ609" i="81"/>
  <c r="AK609" i="81" s="1"/>
  <c r="AG609" i="81"/>
  <c r="AH609" i="81" s="1"/>
  <c r="E609" i="81"/>
  <c r="AQ609" i="81" s="1"/>
  <c r="BO608" i="81"/>
  <c r="BN608" i="81"/>
  <c r="BM608" i="81"/>
  <c r="BL608" i="81"/>
  <c r="BK608" i="81"/>
  <c r="BI608" i="81"/>
  <c r="BG608" i="81"/>
  <c r="BF608" i="81"/>
  <c r="AV608" i="81"/>
  <c r="AU608" i="81"/>
  <c r="AS608" i="81"/>
  <c r="AP608" i="81"/>
  <c r="AJ608" i="81"/>
  <c r="AK608" i="81" s="1"/>
  <c r="AG608" i="81"/>
  <c r="AH608" i="81" s="1"/>
  <c r="E608" i="81"/>
  <c r="AQ608" i="81" s="1"/>
  <c r="BO607" i="81"/>
  <c r="BN607" i="81"/>
  <c r="BM607" i="81"/>
  <c r="BL607" i="81"/>
  <c r="BK607" i="81"/>
  <c r="BI607" i="81"/>
  <c r="BG607" i="81"/>
  <c r="BF607" i="81"/>
  <c r="AV607" i="81"/>
  <c r="AU607" i="81"/>
  <c r="AS607" i="81"/>
  <c r="AP607" i="81"/>
  <c r="AJ607" i="81"/>
  <c r="AK607" i="81" s="1"/>
  <c r="AG607" i="81"/>
  <c r="AH607" i="81" s="1"/>
  <c r="E607" i="81"/>
  <c r="AQ607" i="81" s="1"/>
  <c r="BO606" i="81"/>
  <c r="BN606" i="81"/>
  <c r="BM606" i="81"/>
  <c r="BL606" i="81"/>
  <c r="BK606" i="81"/>
  <c r="BI606" i="81"/>
  <c r="BG606" i="81"/>
  <c r="BF606" i="81"/>
  <c r="AV606" i="81"/>
  <c r="AU606" i="81"/>
  <c r="AS606" i="81"/>
  <c r="AP606" i="81"/>
  <c r="AJ606" i="81"/>
  <c r="AK606" i="81" s="1"/>
  <c r="AG606" i="81"/>
  <c r="AH606" i="81" s="1"/>
  <c r="E606" i="81"/>
  <c r="AQ606" i="81" s="1"/>
  <c r="BO605" i="81"/>
  <c r="BN605" i="81"/>
  <c r="BM605" i="81"/>
  <c r="BL605" i="81"/>
  <c r="BK605" i="81"/>
  <c r="BI605" i="81"/>
  <c r="BG605" i="81"/>
  <c r="BF605" i="81"/>
  <c r="AV605" i="81"/>
  <c r="AU605" i="81"/>
  <c r="AS605" i="81"/>
  <c r="AP605" i="81"/>
  <c r="AJ605" i="81"/>
  <c r="AK605" i="81" s="1"/>
  <c r="AG605" i="81"/>
  <c r="AH605" i="81" s="1"/>
  <c r="E605" i="81"/>
  <c r="AQ605" i="81" s="1"/>
  <c r="BO604" i="81"/>
  <c r="BN604" i="81"/>
  <c r="BM604" i="81"/>
  <c r="BL604" i="81"/>
  <c r="BK604" i="81"/>
  <c r="BI604" i="81"/>
  <c r="BG604" i="81"/>
  <c r="BF604" i="81"/>
  <c r="AV604" i="81"/>
  <c r="AU604" i="81"/>
  <c r="AS604" i="81"/>
  <c r="AP604" i="81"/>
  <c r="AJ604" i="81"/>
  <c r="AK604" i="81" s="1"/>
  <c r="AG604" i="81"/>
  <c r="AH604" i="81" s="1"/>
  <c r="E604" i="81"/>
  <c r="AQ604" i="81" s="1"/>
  <c r="BO603" i="81"/>
  <c r="BN603" i="81"/>
  <c r="BM603" i="81"/>
  <c r="BL603" i="81"/>
  <c r="BK603" i="81"/>
  <c r="BI603" i="81"/>
  <c r="BG603" i="81"/>
  <c r="BF603" i="81"/>
  <c r="AV603" i="81"/>
  <c r="AU603" i="81"/>
  <c r="AS603" i="81"/>
  <c r="AP603" i="81"/>
  <c r="AJ603" i="81"/>
  <c r="AK603" i="81" s="1"/>
  <c r="AG603" i="81"/>
  <c r="AH603" i="81" s="1"/>
  <c r="E603" i="81"/>
  <c r="AQ603" i="81" s="1"/>
  <c r="BO602" i="81"/>
  <c r="BN602" i="81"/>
  <c r="BM602" i="81"/>
  <c r="BL602" i="81"/>
  <c r="BK602" i="81"/>
  <c r="BI602" i="81"/>
  <c r="BG602" i="81"/>
  <c r="BF602" i="81"/>
  <c r="AV602" i="81"/>
  <c r="AU602" i="81"/>
  <c r="AS602" i="81"/>
  <c r="AP602" i="81"/>
  <c r="AJ602" i="81"/>
  <c r="AK602" i="81" s="1"/>
  <c r="AG602" i="81"/>
  <c r="AH602" i="81" s="1"/>
  <c r="E602" i="81"/>
  <c r="AQ602" i="81" s="1"/>
  <c r="BO601" i="81"/>
  <c r="BN601" i="81"/>
  <c r="BM601" i="81"/>
  <c r="BL601" i="81"/>
  <c r="BK601" i="81"/>
  <c r="BI601" i="81"/>
  <c r="BG601" i="81"/>
  <c r="BF601" i="81"/>
  <c r="AV601" i="81"/>
  <c r="AU601" i="81"/>
  <c r="AS601" i="81"/>
  <c r="AP601" i="81"/>
  <c r="AJ601" i="81"/>
  <c r="AK601" i="81" s="1"/>
  <c r="AG601" i="81"/>
  <c r="AH601" i="81" s="1"/>
  <c r="E601" i="81"/>
  <c r="AQ601" i="81" s="1"/>
  <c r="BO600" i="81"/>
  <c r="BN600" i="81"/>
  <c r="BM600" i="81"/>
  <c r="BL600" i="81"/>
  <c r="BK600" i="81"/>
  <c r="BI600" i="81"/>
  <c r="BG600" i="81"/>
  <c r="BF600" i="81"/>
  <c r="AV600" i="81"/>
  <c r="AU600" i="81"/>
  <c r="AS600" i="81"/>
  <c r="AP600" i="81"/>
  <c r="AJ600" i="81"/>
  <c r="AK600" i="81" s="1"/>
  <c r="AG600" i="81"/>
  <c r="AH600" i="81" s="1"/>
  <c r="E600" i="81"/>
  <c r="AQ600" i="81" s="1"/>
  <c r="BO599" i="81"/>
  <c r="BN599" i="81"/>
  <c r="BM599" i="81"/>
  <c r="BL599" i="81"/>
  <c r="BK599" i="81"/>
  <c r="BI599" i="81"/>
  <c r="BG599" i="81"/>
  <c r="BF599" i="81"/>
  <c r="AV599" i="81"/>
  <c r="AU599" i="81"/>
  <c r="AS599" i="81"/>
  <c r="AP599" i="81"/>
  <c r="AJ599" i="81"/>
  <c r="AK599" i="81" s="1"/>
  <c r="AG599" i="81"/>
  <c r="AH599" i="81" s="1"/>
  <c r="E599" i="81"/>
  <c r="AQ599" i="81" s="1"/>
  <c r="BO598" i="81"/>
  <c r="BN598" i="81"/>
  <c r="BM598" i="81"/>
  <c r="BL598" i="81"/>
  <c r="BK598" i="81"/>
  <c r="BI598" i="81"/>
  <c r="BG598" i="81"/>
  <c r="BF598" i="81"/>
  <c r="AV598" i="81"/>
  <c r="AU598" i="81"/>
  <c r="AS598" i="81"/>
  <c r="AP598" i="81"/>
  <c r="AJ598" i="81"/>
  <c r="AK598" i="81" s="1"/>
  <c r="AG598" i="81"/>
  <c r="AH598" i="81" s="1"/>
  <c r="E598" i="81"/>
  <c r="AQ598" i="81" s="1"/>
  <c r="BO597" i="81"/>
  <c r="BN597" i="81"/>
  <c r="BM597" i="81"/>
  <c r="BL597" i="81"/>
  <c r="BK597" i="81"/>
  <c r="BI597" i="81"/>
  <c r="BG597" i="81"/>
  <c r="BF597" i="81"/>
  <c r="AV597" i="81"/>
  <c r="AU597" i="81"/>
  <c r="AS597" i="81"/>
  <c r="AP597" i="81"/>
  <c r="AJ597" i="81"/>
  <c r="AK597" i="81" s="1"/>
  <c r="AG597" i="81"/>
  <c r="AH597" i="81" s="1"/>
  <c r="E597" i="81"/>
  <c r="AQ597" i="81" s="1"/>
  <c r="BO596" i="81"/>
  <c r="BN596" i="81"/>
  <c r="BM596" i="81"/>
  <c r="BL596" i="81"/>
  <c r="BK596" i="81"/>
  <c r="BI596" i="81"/>
  <c r="BG596" i="81"/>
  <c r="BF596" i="81"/>
  <c r="AV596" i="81"/>
  <c r="AU596" i="81"/>
  <c r="AS596" i="81"/>
  <c r="AP596" i="81"/>
  <c r="AJ596" i="81"/>
  <c r="AK596" i="81" s="1"/>
  <c r="AG596" i="81"/>
  <c r="AH596" i="81" s="1"/>
  <c r="E596" i="81"/>
  <c r="AQ596" i="81" s="1"/>
  <c r="BO595" i="81"/>
  <c r="BN595" i="81"/>
  <c r="BM595" i="81"/>
  <c r="BL595" i="81"/>
  <c r="BK595" i="81"/>
  <c r="BI595" i="81"/>
  <c r="BG595" i="81"/>
  <c r="BF595" i="81"/>
  <c r="AV595" i="81"/>
  <c r="AU595" i="81"/>
  <c r="AS595" i="81"/>
  <c r="AP595" i="81"/>
  <c r="AJ595" i="81"/>
  <c r="AK595" i="81" s="1"/>
  <c r="AG595" i="81"/>
  <c r="AH595" i="81" s="1"/>
  <c r="E595" i="81"/>
  <c r="AQ595" i="81" s="1"/>
  <c r="BO594" i="81"/>
  <c r="BN594" i="81"/>
  <c r="BM594" i="81"/>
  <c r="BL594" i="81"/>
  <c r="BK594" i="81"/>
  <c r="BI594" i="81"/>
  <c r="BG594" i="81"/>
  <c r="BF594" i="81"/>
  <c r="AV594" i="81"/>
  <c r="AU594" i="81"/>
  <c r="AS594" i="81"/>
  <c r="AP594" i="81"/>
  <c r="AJ594" i="81"/>
  <c r="AK594" i="81" s="1"/>
  <c r="AG594" i="81"/>
  <c r="AH594" i="81" s="1"/>
  <c r="E594" i="81"/>
  <c r="AQ594" i="81" s="1"/>
  <c r="BO593" i="81"/>
  <c r="BN593" i="81"/>
  <c r="BM593" i="81"/>
  <c r="BL593" i="81"/>
  <c r="BK593" i="81"/>
  <c r="BI593" i="81"/>
  <c r="BG593" i="81"/>
  <c r="BF593" i="81"/>
  <c r="AV593" i="81"/>
  <c r="AU593" i="81"/>
  <c r="AS593" i="81"/>
  <c r="AP593" i="81"/>
  <c r="AJ593" i="81"/>
  <c r="AK593" i="81" s="1"/>
  <c r="AG593" i="81"/>
  <c r="AH593" i="81" s="1"/>
  <c r="E593" i="81"/>
  <c r="AQ593" i="81" s="1"/>
  <c r="BO592" i="81"/>
  <c r="BN592" i="81"/>
  <c r="BM592" i="81"/>
  <c r="BL592" i="81"/>
  <c r="BK592" i="81"/>
  <c r="BI592" i="81"/>
  <c r="BG592" i="81"/>
  <c r="BF592" i="81"/>
  <c r="AV592" i="81"/>
  <c r="AU592" i="81"/>
  <c r="AS592" i="81"/>
  <c r="AP592" i="81"/>
  <c r="AJ592" i="81"/>
  <c r="AK592" i="81" s="1"/>
  <c r="AG592" i="81"/>
  <c r="AH592" i="81" s="1"/>
  <c r="E592" i="81"/>
  <c r="AQ592" i="81" s="1"/>
  <c r="BO591" i="81"/>
  <c r="BN591" i="81"/>
  <c r="BM591" i="81"/>
  <c r="BL591" i="81"/>
  <c r="BK591" i="81"/>
  <c r="BI591" i="81"/>
  <c r="BG591" i="81"/>
  <c r="BF591" i="81"/>
  <c r="AV591" i="81"/>
  <c r="AU591" i="81"/>
  <c r="AS591" i="81"/>
  <c r="AP591" i="81"/>
  <c r="AJ591" i="81"/>
  <c r="AK591" i="81" s="1"/>
  <c r="AG591" i="81"/>
  <c r="AH591" i="81" s="1"/>
  <c r="E591" i="81"/>
  <c r="AQ591" i="81" s="1"/>
  <c r="BO590" i="81"/>
  <c r="BN590" i="81"/>
  <c r="BM590" i="81"/>
  <c r="BL590" i="81"/>
  <c r="BK590" i="81"/>
  <c r="BI590" i="81"/>
  <c r="BG590" i="81"/>
  <c r="BF590" i="81"/>
  <c r="AV590" i="81"/>
  <c r="AU590" i="81"/>
  <c r="AS590" i="81"/>
  <c r="AP590" i="81"/>
  <c r="AJ590" i="81"/>
  <c r="AK590" i="81" s="1"/>
  <c r="AG590" i="81"/>
  <c r="AH590" i="81" s="1"/>
  <c r="E590" i="81"/>
  <c r="AQ590" i="81" s="1"/>
  <c r="BO589" i="81"/>
  <c r="BN589" i="81"/>
  <c r="BM589" i="81"/>
  <c r="BL589" i="81"/>
  <c r="BK589" i="81"/>
  <c r="BI589" i="81"/>
  <c r="BG589" i="81"/>
  <c r="BF589" i="81"/>
  <c r="AV589" i="81"/>
  <c r="AU589" i="81"/>
  <c r="AS589" i="81"/>
  <c r="AP589" i="81"/>
  <c r="AJ589" i="81"/>
  <c r="AK589" i="81" s="1"/>
  <c r="AG589" i="81"/>
  <c r="AH589" i="81" s="1"/>
  <c r="E589" i="81"/>
  <c r="AQ589" i="81" s="1"/>
  <c r="BO588" i="81"/>
  <c r="BN588" i="81"/>
  <c r="BM588" i="81"/>
  <c r="BL588" i="81"/>
  <c r="BK588" i="81"/>
  <c r="BI588" i="81"/>
  <c r="BG588" i="81"/>
  <c r="BF588" i="81"/>
  <c r="AV588" i="81"/>
  <c r="AU588" i="81"/>
  <c r="AS588" i="81"/>
  <c r="AP588" i="81"/>
  <c r="AJ588" i="81"/>
  <c r="AK588" i="81" s="1"/>
  <c r="AG588" i="81"/>
  <c r="AH588" i="81" s="1"/>
  <c r="E588" i="81"/>
  <c r="AQ588" i="81" s="1"/>
  <c r="BO587" i="81"/>
  <c r="BN587" i="81"/>
  <c r="BM587" i="81"/>
  <c r="BL587" i="81"/>
  <c r="BK587" i="81"/>
  <c r="BI587" i="81"/>
  <c r="BG587" i="81"/>
  <c r="BF587" i="81"/>
  <c r="AV587" i="81"/>
  <c r="AU587" i="81"/>
  <c r="AS587" i="81"/>
  <c r="AP587" i="81"/>
  <c r="AJ587" i="81"/>
  <c r="AK587" i="81" s="1"/>
  <c r="AG587" i="81"/>
  <c r="AH587" i="81" s="1"/>
  <c r="E587" i="81"/>
  <c r="AQ587" i="81" s="1"/>
  <c r="BO586" i="81"/>
  <c r="BN586" i="81"/>
  <c r="BM586" i="81"/>
  <c r="BL586" i="81"/>
  <c r="BK586" i="81"/>
  <c r="BI586" i="81"/>
  <c r="BG586" i="81"/>
  <c r="BF586" i="81"/>
  <c r="AV586" i="81"/>
  <c r="AU586" i="81"/>
  <c r="AS586" i="81"/>
  <c r="AP586" i="81"/>
  <c r="AJ586" i="81"/>
  <c r="AK586" i="81" s="1"/>
  <c r="AG586" i="81"/>
  <c r="AH586" i="81" s="1"/>
  <c r="E586" i="81"/>
  <c r="AQ586" i="81" s="1"/>
  <c r="BO585" i="81"/>
  <c r="BN585" i="81"/>
  <c r="BM585" i="81"/>
  <c r="BL585" i="81"/>
  <c r="BK585" i="81"/>
  <c r="BI585" i="81"/>
  <c r="BG585" i="81"/>
  <c r="BF585" i="81"/>
  <c r="AV585" i="81"/>
  <c r="AU585" i="81"/>
  <c r="AS585" i="81"/>
  <c r="AP585" i="81"/>
  <c r="AJ585" i="81"/>
  <c r="AK585" i="81" s="1"/>
  <c r="AG585" i="81"/>
  <c r="AH585" i="81" s="1"/>
  <c r="E585" i="81"/>
  <c r="AQ585" i="81" s="1"/>
  <c r="BO584" i="81"/>
  <c r="BN584" i="81"/>
  <c r="BM584" i="81"/>
  <c r="BL584" i="81"/>
  <c r="BK584" i="81"/>
  <c r="BI584" i="81"/>
  <c r="BG584" i="81"/>
  <c r="BF584" i="81"/>
  <c r="AV584" i="81"/>
  <c r="AU584" i="81"/>
  <c r="AS584" i="81"/>
  <c r="AP584" i="81"/>
  <c r="AJ584" i="81"/>
  <c r="AK584" i="81" s="1"/>
  <c r="AG584" i="81"/>
  <c r="AH584" i="81" s="1"/>
  <c r="E584" i="81"/>
  <c r="AQ584" i="81" s="1"/>
  <c r="BO583" i="81"/>
  <c r="BN583" i="81"/>
  <c r="BM583" i="81"/>
  <c r="BL583" i="81"/>
  <c r="BK583" i="81"/>
  <c r="BI583" i="81"/>
  <c r="BG583" i="81"/>
  <c r="BF583" i="81"/>
  <c r="AV583" i="81"/>
  <c r="AU583" i="81"/>
  <c r="AS583" i="81"/>
  <c r="AP583" i="81"/>
  <c r="AJ583" i="81"/>
  <c r="AK583" i="81" s="1"/>
  <c r="AG583" i="81"/>
  <c r="AH583" i="81" s="1"/>
  <c r="E583" i="81"/>
  <c r="AQ583" i="81" s="1"/>
  <c r="BO582" i="81"/>
  <c r="BN582" i="81"/>
  <c r="BM582" i="81"/>
  <c r="BL582" i="81"/>
  <c r="BK582" i="81"/>
  <c r="BI582" i="81"/>
  <c r="BG582" i="81"/>
  <c r="BF582" i="81"/>
  <c r="AV582" i="81"/>
  <c r="AU582" i="81"/>
  <c r="AS582" i="81"/>
  <c r="AP582" i="81"/>
  <c r="AJ582" i="81"/>
  <c r="AK582" i="81" s="1"/>
  <c r="AG582" i="81"/>
  <c r="AH582" i="81" s="1"/>
  <c r="E582" i="81"/>
  <c r="AQ582" i="81" s="1"/>
  <c r="BO581" i="81"/>
  <c r="BN581" i="81"/>
  <c r="BM581" i="81"/>
  <c r="BL581" i="81"/>
  <c r="BK581" i="81"/>
  <c r="BI581" i="81"/>
  <c r="BG581" i="81"/>
  <c r="BF581" i="81"/>
  <c r="AV581" i="81"/>
  <c r="AU581" i="81"/>
  <c r="AS581" i="81"/>
  <c r="AP581" i="81"/>
  <c r="AJ581" i="81"/>
  <c r="AK581" i="81" s="1"/>
  <c r="AG581" i="81"/>
  <c r="AH581" i="81" s="1"/>
  <c r="E581" i="81"/>
  <c r="AQ581" i="81" s="1"/>
  <c r="BO580" i="81"/>
  <c r="BN580" i="81"/>
  <c r="BM580" i="81"/>
  <c r="BL580" i="81"/>
  <c r="BK580" i="81"/>
  <c r="BI580" i="81"/>
  <c r="BG580" i="81"/>
  <c r="BF580" i="81"/>
  <c r="AV580" i="81"/>
  <c r="AU580" i="81"/>
  <c r="AS580" i="81"/>
  <c r="AP580" i="81"/>
  <c r="AJ580" i="81"/>
  <c r="AK580" i="81" s="1"/>
  <c r="AG580" i="81"/>
  <c r="AH580" i="81" s="1"/>
  <c r="E580" i="81"/>
  <c r="AQ580" i="81" s="1"/>
  <c r="BO579" i="81"/>
  <c r="BN579" i="81"/>
  <c r="BM579" i="81"/>
  <c r="BL579" i="81"/>
  <c r="BK579" i="81"/>
  <c r="BI579" i="81"/>
  <c r="BG579" i="81"/>
  <c r="BF579" i="81"/>
  <c r="AV579" i="81"/>
  <c r="AU579" i="81"/>
  <c r="AS579" i="81"/>
  <c r="AP579" i="81"/>
  <c r="AJ579" i="81"/>
  <c r="AK579" i="81" s="1"/>
  <c r="AG579" i="81"/>
  <c r="AH579" i="81" s="1"/>
  <c r="E579" i="81"/>
  <c r="AQ579" i="81" s="1"/>
  <c r="BO578" i="81"/>
  <c r="BN578" i="81"/>
  <c r="BM578" i="81"/>
  <c r="BL578" i="81"/>
  <c r="BK578" i="81"/>
  <c r="BI578" i="81"/>
  <c r="BG578" i="81"/>
  <c r="BF578" i="81"/>
  <c r="AV578" i="81"/>
  <c r="AU578" i="81"/>
  <c r="AS578" i="81"/>
  <c r="AP578" i="81"/>
  <c r="AJ578" i="81"/>
  <c r="AK578" i="81" s="1"/>
  <c r="AG578" i="81"/>
  <c r="AH578" i="81" s="1"/>
  <c r="E578" i="81"/>
  <c r="AQ578" i="81" s="1"/>
  <c r="BO577" i="81"/>
  <c r="BN577" i="81"/>
  <c r="BM577" i="81"/>
  <c r="BL577" i="81"/>
  <c r="BK577" i="81"/>
  <c r="BI577" i="81"/>
  <c r="BG577" i="81"/>
  <c r="BF577" i="81"/>
  <c r="AV577" i="81"/>
  <c r="AU577" i="81"/>
  <c r="AS577" i="81"/>
  <c r="AP577" i="81"/>
  <c r="AJ577" i="81"/>
  <c r="AK577" i="81" s="1"/>
  <c r="AG577" i="81"/>
  <c r="AH577" i="81" s="1"/>
  <c r="E577" i="81"/>
  <c r="AQ577" i="81" s="1"/>
  <c r="BO576" i="81"/>
  <c r="BN576" i="81"/>
  <c r="BM576" i="81"/>
  <c r="BL576" i="81"/>
  <c r="BK576" i="81"/>
  <c r="BI576" i="81"/>
  <c r="BG576" i="81"/>
  <c r="BF576" i="81"/>
  <c r="AV576" i="81"/>
  <c r="AU576" i="81"/>
  <c r="AS576" i="81"/>
  <c r="AP576" i="81"/>
  <c r="AJ576" i="81"/>
  <c r="AK576" i="81" s="1"/>
  <c r="AG576" i="81"/>
  <c r="AH576" i="81" s="1"/>
  <c r="E576" i="81"/>
  <c r="AQ576" i="81" s="1"/>
  <c r="BO575" i="81"/>
  <c r="BN575" i="81"/>
  <c r="BM575" i="81"/>
  <c r="BL575" i="81"/>
  <c r="BK575" i="81"/>
  <c r="BI575" i="81"/>
  <c r="BG575" i="81"/>
  <c r="BF575" i="81"/>
  <c r="AV575" i="81"/>
  <c r="AU575" i="81"/>
  <c r="AS575" i="81"/>
  <c r="AP575" i="81"/>
  <c r="AJ575" i="81"/>
  <c r="AK575" i="81" s="1"/>
  <c r="AG575" i="81"/>
  <c r="AH575" i="81" s="1"/>
  <c r="E575" i="81"/>
  <c r="AQ575" i="81" s="1"/>
  <c r="BO574" i="81"/>
  <c r="BN574" i="81"/>
  <c r="BM574" i="81"/>
  <c r="BL574" i="81"/>
  <c r="BK574" i="81"/>
  <c r="BI574" i="81"/>
  <c r="BG574" i="81"/>
  <c r="BF574" i="81"/>
  <c r="AV574" i="81"/>
  <c r="AU574" i="81"/>
  <c r="AS574" i="81"/>
  <c r="AP574" i="81"/>
  <c r="AJ574" i="81"/>
  <c r="AK574" i="81" s="1"/>
  <c r="AG574" i="81"/>
  <c r="AH574" i="81" s="1"/>
  <c r="E574" i="81"/>
  <c r="AQ574" i="81" s="1"/>
  <c r="BO573" i="81"/>
  <c r="BN573" i="81"/>
  <c r="BM573" i="81"/>
  <c r="BL573" i="81"/>
  <c r="BK573" i="81"/>
  <c r="BI573" i="81"/>
  <c r="BG573" i="81"/>
  <c r="BF573" i="81"/>
  <c r="AV573" i="81"/>
  <c r="AU573" i="81"/>
  <c r="AS573" i="81"/>
  <c r="AP573" i="81"/>
  <c r="AJ573" i="81"/>
  <c r="AK573" i="81" s="1"/>
  <c r="AG573" i="81"/>
  <c r="AH573" i="81" s="1"/>
  <c r="E573" i="81"/>
  <c r="AQ573" i="81" s="1"/>
  <c r="BO572" i="81"/>
  <c r="BN572" i="81"/>
  <c r="BM572" i="81"/>
  <c r="BL572" i="81"/>
  <c r="BK572" i="81"/>
  <c r="BI572" i="81"/>
  <c r="BG572" i="81"/>
  <c r="BF572" i="81"/>
  <c r="AV572" i="81"/>
  <c r="AU572" i="81"/>
  <c r="AS572" i="81"/>
  <c r="AP572" i="81"/>
  <c r="AJ572" i="81"/>
  <c r="AK572" i="81" s="1"/>
  <c r="AG572" i="81"/>
  <c r="AH572" i="81" s="1"/>
  <c r="E572" i="81"/>
  <c r="AQ572" i="81" s="1"/>
  <c r="BO571" i="81"/>
  <c r="BN571" i="81"/>
  <c r="BM571" i="81"/>
  <c r="BL571" i="81"/>
  <c r="BK571" i="81"/>
  <c r="BI571" i="81"/>
  <c r="BG571" i="81"/>
  <c r="BF571" i="81"/>
  <c r="AV571" i="81"/>
  <c r="AU571" i="81"/>
  <c r="AS571" i="81"/>
  <c r="AP571" i="81"/>
  <c r="AJ571" i="81"/>
  <c r="AK571" i="81" s="1"/>
  <c r="AG571" i="81"/>
  <c r="AH571" i="81" s="1"/>
  <c r="E571" i="81"/>
  <c r="AQ571" i="81" s="1"/>
  <c r="BO570" i="81"/>
  <c r="BN570" i="81"/>
  <c r="BM570" i="81"/>
  <c r="BL570" i="81"/>
  <c r="BK570" i="81"/>
  <c r="BI570" i="81"/>
  <c r="BG570" i="81"/>
  <c r="BF570" i="81"/>
  <c r="AV570" i="81"/>
  <c r="AU570" i="81"/>
  <c r="AS570" i="81"/>
  <c r="AP570" i="81"/>
  <c r="AJ570" i="81"/>
  <c r="AK570" i="81" s="1"/>
  <c r="AG570" i="81"/>
  <c r="AH570" i="81" s="1"/>
  <c r="E570" i="81"/>
  <c r="AQ570" i="81" s="1"/>
  <c r="BO569" i="81"/>
  <c r="BN569" i="81"/>
  <c r="BM569" i="81"/>
  <c r="BL569" i="81"/>
  <c r="BK569" i="81"/>
  <c r="BI569" i="81"/>
  <c r="BG569" i="81"/>
  <c r="BF569" i="81"/>
  <c r="AV569" i="81"/>
  <c r="AU569" i="81"/>
  <c r="AS569" i="81"/>
  <c r="AP569" i="81"/>
  <c r="AJ569" i="81"/>
  <c r="AK569" i="81" s="1"/>
  <c r="AG569" i="81"/>
  <c r="AH569" i="81" s="1"/>
  <c r="E569" i="81"/>
  <c r="AQ569" i="81" s="1"/>
  <c r="BO568" i="81"/>
  <c r="BN568" i="81"/>
  <c r="BM568" i="81"/>
  <c r="BL568" i="81"/>
  <c r="BK568" i="81"/>
  <c r="BI568" i="81"/>
  <c r="BG568" i="81"/>
  <c r="BF568" i="81"/>
  <c r="AV568" i="81"/>
  <c r="AU568" i="81"/>
  <c r="AS568" i="81"/>
  <c r="AP568" i="81"/>
  <c r="AJ568" i="81"/>
  <c r="AK568" i="81" s="1"/>
  <c r="AG568" i="81"/>
  <c r="AH568" i="81" s="1"/>
  <c r="E568" i="81"/>
  <c r="AQ568" i="81" s="1"/>
  <c r="BO567" i="81"/>
  <c r="BN567" i="81"/>
  <c r="BM567" i="81"/>
  <c r="BL567" i="81"/>
  <c r="BK567" i="81"/>
  <c r="BI567" i="81"/>
  <c r="BG567" i="81"/>
  <c r="BF567" i="81"/>
  <c r="AV567" i="81"/>
  <c r="AU567" i="81"/>
  <c r="AS567" i="81"/>
  <c r="AP567" i="81"/>
  <c r="AJ567" i="81"/>
  <c r="AK567" i="81" s="1"/>
  <c r="AG567" i="81"/>
  <c r="AH567" i="81" s="1"/>
  <c r="E567" i="81"/>
  <c r="AQ567" i="81" s="1"/>
  <c r="BO566" i="81"/>
  <c r="BN566" i="81"/>
  <c r="BM566" i="81"/>
  <c r="BL566" i="81"/>
  <c r="BK566" i="81"/>
  <c r="BI566" i="81"/>
  <c r="BG566" i="81"/>
  <c r="BF566" i="81"/>
  <c r="AV566" i="81"/>
  <c r="AU566" i="81"/>
  <c r="AS566" i="81"/>
  <c r="AP566" i="81"/>
  <c r="AJ566" i="81"/>
  <c r="AK566" i="81" s="1"/>
  <c r="AG566" i="81"/>
  <c r="AH566" i="81" s="1"/>
  <c r="E566" i="81"/>
  <c r="AQ566" i="81" s="1"/>
  <c r="BO565" i="81"/>
  <c r="BN565" i="81"/>
  <c r="BM565" i="81"/>
  <c r="BL565" i="81"/>
  <c r="BK565" i="81"/>
  <c r="BI565" i="81"/>
  <c r="BG565" i="81"/>
  <c r="BF565" i="81"/>
  <c r="AV565" i="81"/>
  <c r="AU565" i="81"/>
  <c r="AS565" i="81"/>
  <c r="AP565" i="81"/>
  <c r="AJ565" i="81"/>
  <c r="AK565" i="81" s="1"/>
  <c r="AG565" i="81"/>
  <c r="AH565" i="81" s="1"/>
  <c r="E565" i="81"/>
  <c r="AQ565" i="81" s="1"/>
  <c r="BO564" i="81"/>
  <c r="BN564" i="81"/>
  <c r="BM564" i="81"/>
  <c r="BL564" i="81"/>
  <c r="BK564" i="81"/>
  <c r="BI564" i="81"/>
  <c r="BG564" i="81"/>
  <c r="BF564" i="81"/>
  <c r="AV564" i="81"/>
  <c r="AU564" i="81"/>
  <c r="AS564" i="81"/>
  <c r="AP564" i="81"/>
  <c r="AJ564" i="81"/>
  <c r="AK564" i="81" s="1"/>
  <c r="AG564" i="81"/>
  <c r="AH564" i="81" s="1"/>
  <c r="E564" i="81"/>
  <c r="AQ564" i="81" s="1"/>
  <c r="BO563" i="81"/>
  <c r="BN563" i="81"/>
  <c r="BM563" i="81"/>
  <c r="BL563" i="81"/>
  <c r="BK563" i="81"/>
  <c r="BI563" i="81"/>
  <c r="BG563" i="81"/>
  <c r="BF563" i="81"/>
  <c r="AV563" i="81"/>
  <c r="AU563" i="81"/>
  <c r="AS563" i="81"/>
  <c r="AP563" i="81"/>
  <c r="AJ563" i="81"/>
  <c r="AK563" i="81" s="1"/>
  <c r="AG563" i="81"/>
  <c r="AH563" i="81" s="1"/>
  <c r="E563" i="81"/>
  <c r="AQ563" i="81" s="1"/>
  <c r="BO562" i="81"/>
  <c r="BN562" i="81"/>
  <c r="BM562" i="81"/>
  <c r="BL562" i="81"/>
  <c r="BK562" i="81"/>
  <c r="BI562" i="81"/>
  <c r="BG562" i="81"/>
  <c r="BF562" i="81"/>
  <c r="AV562" i="81"/>
  <c r="AU562" i="81"/>
  <c r="AS562" i="81"/>
  <c r="AP562" i="81"/>
  <c r="AJ562" i="81"/>
  <c r="AK562" i="81" s="1"/>
  <c r="AG562" i="81"/>
  <c r="AH562" i="81" s="1"/>
  <c r="E562" i="81"/>
  <c r="AQ562" i="81" s="1"/>
  <c r="BO561" i="81"/>
  <c r="BN561" i="81"/>
  <c r="BM561" i="81"/>
  <c r="BL561" i="81"/>
  <c r="BK561" i="81"/>
  <c r="BI561" i="81"/>
  <c r="BG561" i="81"/>
  <c r="BF561" i="81"/>
  <c r="AV561" i="81"/>
  <c r="AU561" i="81"/>
  <c r="AS561" i="81"/>
  <c r="AP561" i="81"/>
  <c r="AJ561" i="81"/>
  <c r="AK561" i="81" s="1"/>
  <c r="AG561" i="81"/>
  <c r="AH561" i="81" s="1"/>
  <c r="E561" i="81"/>
  <c r="AQ561" i="81" s="1"/>
  <c r="BO560" i="81"/>
  <c r="BN560" i="81"/>
  <c r="BM560" i="81"/>
  <c r="BL560" i="81"/>
  <c r="BK560" i="81"/>
  <c r="BI560" i="81"/>
  <c r="BG560" i="81"/>
  <c r="BF560" i="81"/>
  <c r="AV560" i="81"/>
  <c r="AU560" i="81"/>
  <c r="AS560" i="81"/>
  <c r="AP560" i="81"/>
  <c r="AJ560" i="81"/>
  <c r="AK560" i="81" s="1"/>
  <c r="AG560" i="81"/>
  <c r="AH560" i="81" s="1"/>
  <c r="E560" i="81"/>
  <c r="AQ560" i="81" s="1"/>
  <c r="BO559" i="81"/>
  <c r="BN559" i="81"/>
  <c r="BM559" i="81"/>
  <c r="BL559" i="81"/>
  <c r="BK559" i="81"/>
  <c r="BI559" i="81"/>
  <c r="BG559" i="81"/>
  <c r="BF559" i="81"/>
  <c r="AV559" i="81"/>
  <c r="AU559" i="81"/>
  <c r="AS559" i="81"/>
  <c r="AP559" i="81"/>
  <c r="AJ559" i="81"/>
  <c r="AK559" i="81" s="1"/>
  <c r="AG559" i="81"/>
  <c r="AH559" i="81" s="1"/>
  <c r="E559" i="81"/>
  <c r="AQ559" i="81" s="1"/>
  <c r="BO558" i="81"/>
  <c r="BN558" i="81"/>
  <c r="BM558" i="81"/>
  <c r="BL558" i="81"/>
  <c r="BK558" i="81"/>
  <c r="BI558" i="81"/>
  <c r="BG558" i="81"/>
  <c r="BF558" i="81"/>
  <c r="AV558" i="81"/>
  <c r="AU558" i="81"/>
  <c r="AS558" i="81"/>
  <c r="AP558" i="81"/>
  <c r="AJ558" i="81"/>
  <c r="AK558" i="81" s="1"/>
  <c r="AG558" i="81"/>
  <c r="AH558" i="81" s="1"/>
  <c r="E558" i="81"/>
  <c r="AQ558" i="81" s="1"/>
  <c r="BO557" i="81"/>
  <c r="BN557" i="81"/>
  <c r="BM557" i="81"/>
  <c r="BL557" i="81"/>
  <c r="BK557" i="81"/>
  <c r="BI557" i="81"/>
  <c r="BG557" i="81"/>
  <c r="BF557" i="81"/>
  <c r="AV557" i="81"/>
  <c r="AU557" i="81"/>
  <c r="AS557" i="81"/>
  <c r="AP557" i="81"/>
  <c r="AJ557" i="81"/>
  <c r="AK557" i="81" s="1"/>
  <c r="AG557" i="81"/>
  <c r="AH557" i="81" s="1"/>
  <c r="E557" i="81"/>
  <c r="AQ557" i="81" s="1"/>
  <c r="BO556" i="81"/>
  <c r="BN556" i="81"/>
  <c r="BM556" i="81"/>
  <c r="BL556" i="81"/>
  <c r="BK556" i="81"/>
  <c r="BI556" i="81"/>
  <c r="BG556" i="81"/>
  <c r="BF556" i="81"/>
  <c r="AV556" i="81"/>
  <c r="AU556" i="81"/>
  <c r="AS556" i="81"/>
  <c r="AP556" i="81"/>
  <c r="AJ556" i="81"/>
  <c r="AK556" i="81" s="1"/>
  <c r="AG556" i="81"/>
  <c r="AH556" i="81" s="1"/>
  <c r="E556" i="81"/>
  <c r="AQ556" i="81" s="1"/>
  <c r="BO555" i="81"/>
  <c r="BN555" i="81"/>
  <c r="BM555" i="81"/>
  <c r="BL555" i="81"/>
  <c r="BK555" i="81"/>
  <c r="BI555" i="81"/>
  <c r="BG555" i="81"/>
  <c r="BF555" i="81"/>
  <c r="AV555" i="81"/>
  <c r="AU555" i="81"/>
  <c r="AS555" i="81"/>
  <c r="AP555" i="81"/>
  <c r="AJ555" i="81"/>
  <c r="AK555" i="81" s="1"/>
  <c r="AG555" i="81"/>
  <c r="AH555" i="81" s="1"/>
  <c r="E555" i="81"/>
  <c r="AQ555" i="81" s="1"/>
  <c r="BO554" i="81"/>
  <c r="BN554" i="81"/>
  <c r="BM554" i="81"/>
  <c r="BL554" i="81"/>
  <c r="BK554" i="81"/>
  <c r="BI554" i="81"/>
  <c r="BG554" i="81"/>
  <c r="BF554" i="81"/>
  <c r="AV554" i="81"/>
  <c r="AU554" i="81"/>
  <c r="AS554" i="81"/>
  <c r="AP554" i="81"/>
  <c r="AJ554" i="81"/>
  <c r="AK554" i="81" s="1"/>
  <c r="AG554" i="81"/>
  <c r="AH554" i="81" s="1"/>
  <c r="E554" i="81"/>
  <c r="AQ554" i="81" s="1"/>
  <c r="BO553" i="81"/>
  <c r="BN553" i="81"/>
  <c r="BM553" i="81"/>
  <c r="BL553" i="81"/>
  <c r="BK553" i="81"/>
  <c r="BI553" i="81"/>
  <c r="BG553" i="81"/>
  <c r="BF553" i="81"/>
  <c r="AV553" i="81"/>
  <c r="AU553" i="81"/>
  <c r="AS553" i="81"/>
  <c r="AP553" i="81"/>
  <c r="AJ553" i="81"/>
  <c r="AK553" i="81" s="1"/>
  <c r="AG553" i="81"/>
  <c r="AH553" i="81" s="1"/>
  <c r="E553" i="81"/>
  <c r="AQ553" i="81" s="1"/>
  <c r="BO552" i="81"/>
  <c r="BN552" i="81"/>
  <c r="BM552" i="81"/>
  <c r="BL552" i="81"/>
  <c r="BK552" i="81"/>
  <c r="BI552" i="81"/>
  <c r="BG552" i="81"/>
  <c r="BF552" i="81"/>
  <c r="AV552" i="81"/>
  <c r="AU552" i="81"/>
  <c r="AS552" i="81"/>
  <c r="AP552" i="81"/>
  <c r="AJ552" i="81"/>
  <c r="AK552" i="81" s="1"/>
  <c r="AG552" i="81"/>
  <c r="AH552" i="81" s="1"/>
  <c r="E552" i="81"/>
  <c r="AQ552" i="81" s="1"/>
  <c r="BO551" i="81"/>
  <c r="BN551" i="81"/>
  <c r="BM551" i="81"/>
  <c r="BL551" i="81"/>
  <c r="BK551" i="81"/>
  <c r="BI551" i="81"/>
  <c r="BG551" i="81"/>
  <c r="BF551" i="81"/>
  <c r="AV551" i="81"/>
  <c r="AU551" i="81"/>
  <c r="AS551" i="81"/>
  <c r="AP551" i="81"/>
  <c r="AJ551" i="81"/>
  <c r="AK551" i="81" s="1"/>
  <c r="AG551" i="81"/>
  <c r="AH551" i="81" s="1"/>
  <c r="E551" i="81"/>
  <c r="AQ551" i="81" s="1"/>
  <c r="BO550" i="81"/>
  <c r="BN550" i="81"/>
  <c r="BM550" i="81"/>
  <c r="BL550" i="81"/>
  <c r="BK550" i="81"/>
  <c r="BI550" i="81"/>
  <c r="BG550" i="81"/>
  <c r="BF550" i="81"/>
  <c r="AV550" i="81"/>
  <c r="AU550" i="81"/>
  <c r="AS550" i="81"/>
  <c r="AP550" i="81"/>
  <c r="AJ550" i="81"/>
  <c r="AK550" i="81" s="1"/>
  <c r="AG550" i="81"/>
  <c r="AH550" i="81" s="1"/>
  <c r="E550" i="81"/>
  <c r="AQ550" i="81" s="1"/>
  <c r="BO549" i="81"/>
  <c r="BN549" i="81"/>
  <c r="BM549" i="81"/>
  <c r="BL549" i="81"/>
  <c r="BK549" i="81"/>
  <c r="BI549" i="81"/>
  <c r="BG549" i="81"/>
  <c r="BF549" i="81"/>
  <c r="AV549" i="81"/>
  <c r="AU549" i="81"/>
  <c r="AS549" i="81"/>
  <c r="AP549" i="81"/>
  <c r="AJ549" i="81"/>
  <c r="AK549" i="81" s="1"/>
  <c r="AG549" i="81"/>
  <c r="AH549" i="81" s="1"/>
  <c r="E549" i="81"/>
  <c r="AQ549" i="81" s="1"/>
  <c r="BO548" i="81"/>
  <c r="BN548" i="81"/>
  <c r="BM548" i="81"/>
  <c r="BL548" i="81"/>
  <c r="BK548" i="81"/>
  <c r="BI548" i="81"/>
  <c r="BG548" i="81"/>
  <c r="BF548" i="81"/>
  <c r="AV548" i="81"/>
  <c r="AU548" i="81"/>
  <c r="AS548" i="81"/>
  <c r="AP548" i="81"/>
  <c r="AJ548" i="81"/>
  <c r="AK548" i="81" s="1"/>
  <c r="AG548" i="81"/>
  <c r="AH548" i="81" s="1"/>
  <c r="E548" i="81"/>
  <c r="AQ548" i="81" s="1"/>
  <c r="BO547" i="81"/>
  <c r="BN547" i="81"/>
  <c r="BM547" i="81"/>
  <c r="BL547" i="81"/>
  <c r="BK547" i="81"/>
  <c r="BI547" i="81"/>
  <c r="BG547" i="81"/>
  <c r="BF547" i="81"/>
  <c r="AV547" i="81"/>
  <c r="AU547" i="81"/>
  <c r="AS547" i="81"/>
  <c r="AP547" i="81"/>
  <c r="AJ547" i="81"/>
  <c r="AK547" i="81" s="1"/>
  <c r="AG547" i="81"/>
  <c r="AH547" i="81" s="1"/>
  <c r="E547" i="81"/>
  <c r="AQ547" i="81" s="1"/>
  <c r="BO546" i="81"/>
  <c r="BN546" i="81"/>
  <c r="BM546" i="81"/>
  <c r="BL546" i="81"/>
  <c r="BK546" i="81"/>
  <c r="BI546" i="81"/>
  <c r="BG546" i="81"/>
  <c r="BF546" i="81"/>
  <c r="AV546" i="81"/>
  <c r="AU546" i="81"/>
  <c r="AS546" i="81"/>
  <c r="AP546" i="81"/>
  <c r="AJ546" i="81"/>
  <c r="AK546" i="81" s="1"/>
  <c r="AG546" i="81"/>
  <c r="AH546" i="81" s="1"/>
  <c r="E546" i="81"/>
  <c r="AQ546" i="81" s="1"/>
  <c r="BO545" i="81"/>
  <c r="BN545" i="81"/>
  <c r="BM545" i="81"/>
  <c r="BL545" i="81"/>
  <c r="BK545" i="81"/>
  <c r="BI545" i="81"/>
  <c r="BG545" i="81"/>
  <c r="BF545" i="81"/>
  <c r="AV545" i="81"/>
  <c r="AU545" i="81"/>
  <c r="AS545" i="81"/>
  <c r="AP545" i="81"/>
  <c r="AJ545" i="81"/>
  <c r="AK545" i="81" s="1"/>
  <c r="AG545" i="81"/>
  <c r="AH545" i="81" s="1"/>
  <c r="E545" i="81"/>
  <c r="AQ545" i="81" s="1"/>
  <c r="BO544" i="81"/>
  <c r="BN544" i="81"/>
  <c r="BM544" i="81"/>
  <c r="BL544" i="81"/>
  <c r="BK544" i="81"/>
  <c r="BI544" i="81"/>
  <c r="BG544" i="81"/>
  <c r="BF544" i="81"/>
  <c r="AV544" i="81"/>
  <c r="AU544" i="81"/>
  <c r="AS544" i="81"/>
  <c r="AP544" i="81"/>
  <c r="AJ544" i="81"/>
  <c r="AK544" i="81" s="1"/>
  <c r="AG544" i="81"/>
  <c r="AH544" i="81" s="1"/>
  <c r="E544" i="81"/>
  <c r="AQ544" i="81" s="1"/>
  <c r="BO543" i="81"/>
  <c r="BN543" i="81"/>
  <c r="BM543" i="81"/>
  <c r="BL543" i="81"/>
  <c r="BK543" i="81"/>
  <c r="BI543" i="81"/>
  <c r="BG543" i="81"/>
  <c r="BF543" i="81"/>
  <c r="AV543" i="81"/>
  <c r="AU543" i="81"/>
  <c r="AS543" i="81"/>
  <c r="AP543" i="81"/>
  <c r="AJ543" i="81"/>
  <c r="AK543" i="81" s="1"/>
  <c r="AG543" i="81"/>
  <c r="AH543" i="81" s="1"/>
  <c r="E543" i="81"/>
  <c r="AQ543" i="81" s="1"/>
  <c r="BO542" i="81"/>
  <c r="BN542" i="81"/>
  <c r="BM542" i="81"/>
  <c r="BL542" i="81"/>
  <c r="BK542" i="81"/>
  <c r="BI542" i="81"/>
  <c r="BG542" i="81"/>
  <c r="BF542" i="81"/>
  <c r="AV542" i="81"/>
  <c r="AU542" i="81"/>
  <c r="AS542" i="81"/>
  <c r="AP542" i="81"/>
  <c r="AJ542" i="81"/>
  <c r="AK542" i="81" s="1"/>
  <c r="AG542" i="81"/>
  <c r="AH542" i="81" s="1"/>
  <c r="E542" i="81"/>
  <c r="AQ542" i="81" s="1"/>
  <c r="BO541" i="81"/>
  <c r="BN541" i="81"/>
  <c r="BM541" i="81"/>
  <c r="BL541" i="81"/>
  <c r="BK541" i="81"/>
  <c r="BI541" i="81"/>
  <c r="BG541" i="81"/>
  <c r="BF541" i="81"/>
  <c r="AV541" i="81"/>
  <c r="AU541" i="81"/>
  <c r="AS541" i="81"/>
  <c r="AP541" i="81"/>
  <c r="AJ541" i="81"/>
  <c r="AK541" i="81" s="1"/>
  <c r="AG541" i="81"/>
  <c r="AH541" i="81" s="1"/>
  <c r="E541" i="81"/>
  <c r="AQ541" i="81" s="1"/>
  <c r="BO540" i="81"/>
  <c r="BN540" i="81"/>
  <c r="BM540" i="81"/>
  <c r="BL540" i="81"/>
  <c r="BK540" i="81"/>
  <c r="BI540" i="81"/>
  <c r="BG540" i="81"/>
  <c r="BF540" i="81"/>
  <c r="AV540" i="81"/>
  <c r="AU540" i="81"/>
  <c r="AS540" i="81"/>
  <c r="AP540" i="81"/>
  <c r="AJ540" i="81"/>
  <c r="AK540" i="81" s="1"/>
  <c r="AG540" i="81"/>
  <c r="AH540" i="81" s="1"/>
  <c r="E540" i="81"/>
  <c r="AQ540" i="81" s="1"/>
  <c r="BO539" i="81"/>
  <c r="BN539" i="81"/>
  <c r="BM539" i="81"/>
  <c r="BL539" i="81"/>
  <c r="BK539" i="81"/>
  <c r="BI539" i="81"/>
  <c r="BG539" i="81"/>
  <c r="BF539" i="81"/>
  <c r="AV539" i="81"/>
  <c r="AU539" i="81"/>
  <c r="AS539" i="81"/>
  <c r="AP539" i="81"/>
  <c r="AJ539" i="81"/>
  <c r="AK539" i="81" s="1"/>
  <c r="AG539" i="81"/>
  <c r="AH539" i="81" s="1"/>
  <c r="E539" i="81"/>
  <c r="AQ539" i="81" s="1"/>
  <c r="BO538" i="81"/>
  <c r="BN538" i="81"/>
  <c r="BM538" i="81"/>
  <c r="BL538" i="81"/>
  <c r="BK538" i="81"/>
  <c r="BI538" i="81"/>
  <c r="BG538" i="81"/>
  <c r="BF538" i="81"/>
  <c r="AV538" i="81"/>
  <c r="AU538" i="81"/>
  <c r="AS538" i="81"/>
  <c r="AP538" i="81"/>
  <c r="AJ538" i="81"/>
  <c r="AK538" i="81" s="1"/>
  <c r="AG538" i="81"/>
  <c r="AH538" i="81" s="1"/>
  <c r="E538" i="81"/>
  <c r="AQ538" i="81" s="1"/>
  <c r="BO537" i="81"/>
  <c r="BN537" i="81"/>
  <c r="BM537" i="81"/>
  <c r="BL537" i="81"/>
  <c r="BK537" i="81"/>
  <c r="BI537" i="81"/>
  <c r="BG537" i="81"/>
  <c r="BF537" i="81"/>
  <c r="AV537" i="81"/>
  <c r="AU537" i="81"/>
  <c r="AS537" i="81"/>
  <c r="AP537" i="81"/>
  <c r="AJ537" i="81"/>
  <c r="AK537" i="81" s="1"/>
  <c r="AG537" i="81"/>
  <c r="AH537" i="81" s="1"/>
  <c r="E537" i="81"/>
  <c r="AQ537" i="81" s="1"/>
  <c r="BO536" i="81"/>
  <c r="BN536" i="81"/>
  <c r="BM536" i="81"/>
  <c r="BL536" i="81"/>
  <c r="BK536" i="81"/>
  <c r="BI536" i="81"/>
  <c r="BG536" i="81"/>
  <c r="BF536" i="81"/>
  <c r="AV536" i="81"/>
  <c r="AU536" i="81"/>
  <c r="AS536" i="81"/>
  <c r="AP536" i="81"/>
  <c r="AJ536" i="81"/>
  <c r="AK536" i="81" s="1"/>
  <c r="AG536" i="81"/>
  <c r="AH536" i="81" s="1"/>
  <c r="E536" i="81"/>
  <c r="AQ536" i="81" s="1"/>
  <c r="BO535" i="81"/>
  <c r="BN535" i="81"/>
  <c r="BM535" i="81"/>
  <c r="BL535" i="81"/>
  <c r="BK535" i="81"/>
  <c r="BI535" i="81"/>
  <c r="BG535" i="81"/>
  <c r="BF535" i="81"/>
  <c r="AV535" i="81"/>
  <c r="AU535" i="81"/>
  <c r="AS535" i="81"/>
  <c r="AP535" i="81"/>
  <c r="AJ535" i="81"/>
  <c r="AK535" i="81" s="1"/>
  <c r="AG535" i="81"/>
  <c r="AH535" i="81" s="1"/>
  <c r="E535" i="81"/>
  <c r="AQ535" i="81" s="1"/>
  <c r="BO534" i="81"/>
  <c r="BN534" i="81"/>
  <c r="BM534" i="81"/>
  <c r="BL534" i="81"/>
  <c r="BK534" i="81"/>
  <c r="BI534" i="81"/>
  <c r="BG534" i="81"/>
  <c r="BF534" i="81"/>
  <c r="AV534" i="81"/>
  <c r="AU534" i="81"/>
  <c r="AS534" i="81"/>
  <c r="AP534" i="81"/>
  <c r="AJ534" i="81"/>
  <c r="AK534" i="81" s="1"/>
  <c r="AG534" i="81"/>
  <c r="AH534" i="81" s="1"/>
  <c r="E534" i="81"/>
  <c r="AQ534" i="81" s="1"/>
  <c r="BO533" i="81"/>
  <c r="BN533" i="81"/>
  <c r="BM533" i="81"/>
  <c r="BL533" i="81"/>
  <c r="BK533" i="81"/>
  <c r="BI533" i="81"/>
  <c r="BG533" i="81"/>
  <c r="BF533" i="81"/>
  <c r="AV533" i="81"/>
  <c r="AU533" i="81"/>
  <c r="AS533" i="81"/>
  <c r="AP533" i="81"/>
  <c r="AJ533" i="81"/>
  <c r="AK533" i="81" s="1"/>
  <c r="AG533" i="81"/>
  <c r="AH533" i="81" s="1"/>
  <c r="E533" i="81"/>
  <c r="AQ533" i="81" s="1"/>
  <c r="BO532" i="81"/>
  <c r="BN532" i="81"/>
  <c r="BM532" i="81"/>
  <c r="BL532" i="81"/>
  <c r="BK532" i="81"/>
  <c r="BI532" i="81"/>
  <c r="BG532" i="81"/>
  <c r="BF532" i="81"/>
  <c r="AV532" i="81"/>
  <c r="AU532" i="81"/>
  <c r="AS532" i="81"/>
  <c r="AP532" i="81"/>
  <c r="AJ532" i="81"/>
  <c r="AK532" i="81" s="1"/>
  <c r="AG532" i="81"/>
  <c r="AH532" i="81" s="1"/>
  <c r="E532" i="81"/>
  <c r="AQ532" i="81" s="1"/>
  <c r="BO531" i="81"/>
  <c r="BN531" i="81"/>
  <c r="BM531" i="81"/>
  <c r="BL531" i="81"/>
  <c r="BK531" i="81"/>
  <c r="BI531" i="81"/>
  <c r="BG531" i="81"/>
  <c r="BF531" i="81"/>
  <c r="AV531" i="81"/>
  <c r="AU531" i="81"/>
  <c r="AS531" i="81"/>
  <c r="AP531" i="81"/>
  <c r="AJ531" i="81"/>
  <c r="AK531" i="81" s="1"/>
  <c r="AG531" i="81"/>
  <c r="AH531" i="81" s="1"/>
  <c r="E531" i="81"/>
  <c r="AQ531" i="81" s="1"/>
  <c r="BO530" i="81"/>
  <c r="BN530" i="81"/>
  <c r="BM530" i="81"/>
  <c r="BL530" i="81"/>
  <c r="BK530" i="81"/>
  <c r="BI530" i="81"/>
  <c r="BG530" i="81"/>
  <c r="BF530" i="81"/>
  <c r="AV530" i="81"/>
  <c r="AU530" i="81"/>
  <c r="AS530" i="81"/>
  <c r="AP530" i="81"/>
  <c r="AJ530" i="81"/>
  <c r="AK530" i="81" s="1"/>
  <c r="AG530" i="81"/>
  <c r="AH530" i="81" s="1"/>
  <c r="E530" i="81"/>
  <c r="AQ530" i="81" s="1"/>
  <c r="BO529" i="81"/>
  <c r="BN529" i="81"/>
  <c r="BM529" i="81"/>
  <c r="BL529" i="81"/>
  <c r="BK529" i="81"/>
  <c r="BI529" i="81"/>
  <c r="BG529" i="81"/>
  <c r="BF529" i="81"/>
  <c r="AV529" i="81"/>
  <c r="AU529" i="81"/>
  <c r="AS529" i="81"/>
  <c r="AP529" i="81"/>
  <c r="AJ529" i="81"/>
  <c r="AK529" i="81" s="1"/>
  <c r="AG529" i="81"/>
  <c r="AH529" i="81" s="1"/>
  <c r="E529" i="81"/>
  <c r="AQ529" i="81" s="1"/>
  <c r="BO528" i="81"/>
  <c r="BN528" i="81"/>
  <c r="BM528" i="81"/>
  <c r="BL528" i="81"/>
  <c r="BK528" i="81"/>
  <c r="BI528" i="81"/>
  <c r="BG528" i="81"/>
  <c r="BF528" i="81"/>
  <c r="AV528" i="81"/>
  <c r="AU528" i="81"/>
  <c r="AS528" i="81"/>
  <c r="AP528" i="81"/>
  <c r="AJ528" i="81"/>
  <c r="AK528" i="81" s="1"/>
  <c r="AG528" i="81"/>
  <c r="AH528" i="81" s="1"/>
  <c r="E528" i="81"/>
  <c r="AQ528" i="81" s="1"/>
  <c r="BO527" i="81"/>
  <c r="BN527" i="81"/>
  <c r="BM527" i="81"/>
  <c r="BL527" i="81"/>
  <c r="BK527" i="81"/>
  <c r="BI527" i="81"/>
  <c r="BG527" i="81"/>
  <c r="BF527" i="81"/>
  <c r="AV527" i="81"/>
  <c r="AU527" i="81"/>
  <c r="AS527" i="81"/>
  <c r="AP527" i="81"/>
  <c r="AJ527" i="81"/>
  <c r="AK527" i="81" s="1"/>
  <c r="AG527" i="81"/>
  <c r="AH527" i="81" s="1"/>
  <c r="E527" i="81"/>
  <c r="AQ527" i="81" s="1"/>
  <c r="BO526" i="81"/>
  <c r="BN526" i="81"/>
  <c r="BM526" i="81"/>
  <c r="BL526" i="81"/>
  <c r="BK526" i="81"/>
  <c r="BI526" i="81"/>
  <c r="BG526" i="81"/>
  <c r="BF526" i="81"/>
  <c r="AV526" i="81"/>
  <c r="AU526" i="81"/>
  <c r="AS526" i="81"/>
  <c r="AP526" i="81"/>
  <c r="AJ526" i="81"/>
  <c r="AK526" i="81" s="1"/>
  <c r="AG526" i="81"/>
  <c r="AH526" i="81" s="1"/>
  <c r="E526" i="81"/>
  <c r="AQ526" i="81" s="1"/>
  <c r="BO525" i="81"/>
  <c r="BN525" i="81"/>
  <c r="BM525" i="81"/>
  <c r="BL525" i="81"/>
  <c r="BK525" i="81"/>
  <c r="BI525" i="81"/>
  <c r="BG525" i="81"/>
  <c r="BF525" i="81"/>
  <c r="AV525" i="81"/>
  <c r="AU525" i="81"/>
  <c r="AS525" i="81"/>
  <c r="AP525" i="81"/>
  <c r="AJ525" i="81"/>
  <c r="AK525" i="81" s="1"/>
  <c r="AG525" i="81"/>
  <c r="AH525" i="81" s="1"/>
  <c r="E525" i="81"/>
  <c r="AQ525" i="81" s="1"/>
  <c r="BO524" i="81"/>
  <c r="BN524" i="81"/>
  <c r="BM524" i="81"/>
  <c r="BL524" i="81"/>
  <c r="BK524" i="81"/>
  <c r="BI524" i="81"/>
  <c r="BG524" i="81"/>
  <c r="BF524" i="81"/>
  <c r="AV524" i="81"/>
  <c r="AU524" i="81"/>
  <c r="AS524" i="81"/>
  <c r="AP524" i="81"/>
  <c r="AJ524" i="81"/>
  <c r="AK524" i="81" s="1"/>
  <c r="AG524" i="81"/>
  <c r="AH524" i="81" s="1"/>
  <c r="E524" i="81"/>
  <c r="AQ524" i="81" s="1"/>
  <c r="BO523" i="81"/>
  <c r="BN523" i="81"/>
  <c r="BM523" i="81"/>
  <c r="BL523" i="81"/>
  <c r="BK523" i="81"/>
  <c r="BI523" i="81"/>
  <c r="BG523" i="81"/>
  <c r="BF523" i="81"/>
  <c r="AV523" i="81"/>
  <c r="AU523" i="81"/>
  <c r="AS523" i="81"/>
  <c r="AP523" i="81"/>
  <c r="AJ523" i="81"/>
  <c r="AK523" i="81" s="1"/>
  <c r="AG523" i="81"/>
  <c r="AH523" i="81" s="1"/>
  <c r="E523" i="81"/>
  <c r="AQ523" i="81" s="1"/>
  <c r="BO522" i="81"/>
  <c r="BN522" i="81"/>
  <c r="BM522" i="81"/>
  <c r="BL522" i="81"/>
  <c r="BK522" i="81"/>
  <c r="BI522" i="81"/>
  <c r="BG522" i="81"/>
  <c r="BF522" i="81"/>
  <c r="AV522" i="81"/>
  <c r="AU522" i="81"/>
  <c r="AS522" i="81"/>
  <c r="AP522" i="81"/>
  <c r="AJ522" i="81"/>
  <c r="AK522" i="81" s="1"/>
  <c r="AG522" i="81"/>
  <c r="AH522" i="81" s="1"/>
  <c r="E522" i="81"/>
  <c r="AQ522" i="81" s="1"/>
  <c r="BO521" i="81"/>
  <c r="BN521" i="81"/>
  <c r="BM521" i="81"/>
  <c r="BL521" i="81"/>
  <c r="BK521" i="81"/>
  <c r="BI521" i="81"/>
  <c r="BG521" i="81"/>
  <c r="BF521" i="81"/>
  <c r="AV521" i="81"/>
  <c r="AU521" i="81"/>
  <c r="AS521" i="81"/>
  <c r="AP521" i="81"/>
  <c r="AJ521" i="81"/>
  <c r="AK521" i="81" s="1"/>
  <c r="AG521" i="81"/>
  <c r="AH521" i="81" s="1"/>
  <c r="E521" i="81"/>
  <c r="AQ521" i="81" s="1"/>
  <c r="BO520" i="81"/>
  <c r="BN520" i="81"/>
  <c r="BM520" i="81"/>
  <c r="BL520" i="81"/>
  <c r="BK520" i="81"/>
  <c r="BI520" i="81"/>
  <c r="BG520" i="81"/>
  <c r="BF520" i="81"/>
  <c r="AV520" i="81"/>
  <c r="AU520" i="81"/>
  <c r="AS520" i="81"/>
  <c r="AP520" i="81"/>
  <c r="AJ520" i="81"/>
  <c r="AK520" i="81" s="1"/>
  <c r="AG520" i="81"/>
  <c r="AH520" i="81" s="1"/>
  <c r="E520" i="81"/>
  <c r="AQ520" i="81" s="1"/>
  <c r="BO519" i="81"/>
  <c r="BN519" i="81"/>
  <c r="BM519" i="81"/>
  <c r="BL519" i="81"/>
  <c r="BK519" i="81"/>
  <c r="BI519" i="81"/>
  <c r="BG519" i="81"/>
  <c r="BF519" i="81"/>
  <c r="AV519" i="81"/>
  <c r="AU519" i="81"/>
  <c r="AS519" i="81"/>
  <c r="AP519" i="81"/>
  <c r="AJ519" i="81"/>
  <c r="AK519" i="81" s="1"/>
  <c r="AG519" i="81"/>
  <c r="AH519" i="81" s="1"/>
  <c r="E519" i="81"/>
  <c r="AQ519" i="81" s="1"/>
  <c r="BO518" i="81"/>
  <c r="BN518" i="81"/>
  <c r="BM518" i="81"/>
  <c r="BL518" i="81"/>
  <c r="BK518" i="81"/>
  <c r="BI518" i="81"/>
  <c r="BG518" i="81"/>
  <c r="BF518" i="81"/>
  <c r="AV518" i="81"/>
  <c r="AU518" i="81"/>
  <c r="AS518" i="81"/>
  <c r="AP518" i="81"/>
  <c r="AJ518" i="81"/>
  <c r="AK518" i="81" s="1"/>
  <c r="AG518" i="81"/>
  <c r="AH518" i="81" s="1"/>
  <c r="E518" i="81"/>
  <c r="AQ518" i="81" s="1"/>
  <c r="BO517" i="81"/>
  <c r="BN517" i="81"/>
  <c r="BM517" i="81"/>
  <c r="BL517" i="81"/>
  <c r="BK517" i="81"/>
  <c r="BI517" i="81"/>
  <c r="BG517" i="81"/>
  <c r="BF517" i="81"/>
  <c r="AV517" i="81"/>
  <c r="AU517" i="81"/>
  <c r="AS517" i="81"/>
  <c r="AP517" i="81"/>
  <c r="AJ517" i="81"/>
  <c r="AK517" i="81" s="1"/>
  <c r="AG517" i="81"/>
  <c r="AH517" i="81" s="1"/>
  <c r="E517" i="81"/>
  <c r="AQ517" i="81" s="1"/>
  <c r="BO516" i="81"/>
  <c r="BN516" i="81"/>
  <c r="BM516" i="81"/>
  <c r="BL516" i="81"/>
  <c r="BK516" i="81"/>
  <c r="BI516" i="81"/>
  <c r="BG516" i="81"/>
  <c r="BF516" i="81"/>
  <c r="AV516" i="81"/>
  <c r="AU516" i="81"/>
  <c r="AS516" i="81"/>
  <c r="AP516" i="81"/>
  <c r="AJ516" i="81"/>
  <c r="AK516" i="81" s="1"/>
  <c r="AG516" i="81"/>
  <c r="AH516" i="81" s="1"/>
  <c r="E516" i="81"/>
  <c r="AQ516" i="81" s="1"/>
  <c r="BO515" i="81"/>
  <c r="BN515" i="81"/>
  <c r="BM515" i="81"/>
  <c r="BL515" i="81"/>
  <c r="BK515" i="81"/>
  <c r="BI515" i="81"/>
  <c r="BG515" i="81"/>
  <c r="BF515" i="81"/>
  <c r="AV515" i="81"/>
  <c r="AU515" i="81"/>
  <c r="AS515" i="81"/>
  <c r="AP515" i="81"/>
  <c r="AJ515" i="81"/>
  <c r="AK515" i="81" s="1"/>
  <c r="AG515" i="81"/>
  <c r="AH515" i="81" s="1"/>
  <c r="E515" i="81"/>
  <c r="AQ515" i="81" s="1"/>
  <c r="BO514" i="81"/>
  <c r="BN514" i="81"/>
  <c r="BM514" i="81"/>
  <c r="BL514" i="81"/>
  <c r="BK514" i="81"/>
  <c r="BI514" i="81"/>
  <c r="BG514" i="81"/>
  <c r="BF514" i="81"/>
  <c r="AV514" i="81"/>
  <c r="AU514" i="81"/>
  <c r="AS514" i="81"/>
  <c r="AP514" i="81"/>
  <c r="AJ514" i="81"/>
  <c r="AK514" i="81" s="1"/>
  <c r="AG514" i="81"/>
  <c r="AH514" i="81" s="1"/>
  <c r="E514" i="81"/>
  <c r="AQ514" i="81" s="1"/>
  <c r="BO513" i="81"/>
  <c r="BN513" i="81"/>
  <c r="BM513" i="81"/>
  <c r="BL513" i="81"/>
  <c r="BK513" i="81"/>
  <c r="BI513" i="81"/>
  <c r="BG513" i="81"/>
  <c r="BF513" i="81"/>
  <c r="AV513" i="81"/>
  <c r="AU513" i="81"/>
  <c r="AS513" i="81"/>
  <c r="AP513" i="81"/>
  <c r="AJ513" i="81"/>
  <c r="AK513" i="81" s="1"/>
  <c r="AG513" i="81"/>
  <c r="AH513" i="81" s="1"/>
  <c r="E513" i="81"/>
  <c r="AQ513" i="81" s="1"/>
  <c r="BO512" i="81"/>
  <c r="BN512" i="81"/>
  <c r="BM512" i="81"/>
  <c r="BL512" i="81"/>
  <c r="BK512" i="81"/>
  <c r="BI512" i="81"/>
  <c r="BG512" i="81"/>
  <c r="BF512" i="81"/>
  <c r="AV512" i="81"/>
  <c r="AU512" i="81"/>
  <c r="AS512" i="81"/>
  <c r="AP512" i="81"/>
  <c r="AJ512" i="81"/>
  <c r="AK512" i="81" s="1"/>
  <c r="AG512" i="81"/>
  <c r="AH512" i="81" s="1"/>
  <c r="E512" i="81"/>
  <c r="AQ512" i="81" s="1"/>
  <c r="BO511" i="81"/>
  <c r="BN511" i="81"/>
  <c r="BM511" i="81"/>
  <c r="BL511" i="81"/>
  <c r="BK511" i="81"/>
  <c r="BI511" i="81"/>
  <c r="BG511" i="81"/>
  <c r="BF511" i="81"/>
  <c r="AV511" i="81"/>
  <c r="AU511" i="81"/>
  <c r="AS511" i="81"/>
  <c r="AP511" i="81"/>
  <c r="AJ511" i="81"/>
  <c r="AK511" i="81" s="1"/>
  <c r="AG511" i="81"/>
  <c r="AH511" i="81" s="1"/>
  <c r="E511" i="81"/>
  <c r="AQ511" i="81" s="1"/>
  <c r="BO510" i="81"/>
  <c r="BN510" i="81"/>
  <c r="BM510" i="81"/>
  <c r="BL510" i="81"/>
  <c r="BK510" i="81"/>
  <c r="BI510" i="81"/>
  <c r="BG510" i="81"/>
  <c r="BF510" i="81"/>
  <c r="AV510" i="81"/>
  <c r="AU510" i="81"/>
  <c r="AS510" i="81"/>
  <c r="AP510" i="81"/>
  <c r="AJ510" i="81"/>
  <c r="AK510" i="81" s="1"/>
  <c r="AG510" i="81"/>
  <c r="AH510" i="81" s="1"/>
  <c r="E510" i="81"/>
  <c r="AQ510" i="81" s="1"/>
  <c r="BO509" i="81"/>
  <c r="BN509" i="81"/>
  <c r="BM509" i="81"/>
  <c r="BL509" i="81"/>
  <c r="BK509" i="81"/>
  <c r="BI509" i="81"/>
  <c r="BG509" i="81"/>
  <c r="BF509" i="81"/>
  <c r="AV509" i="81"/>
  <c r="AU509" i="81"/>
  <c r="AS509" i="81"/>
  <c r="AP509" i="81"/>
  <c r="AJ509" i="81"/>
  <c r="AK509" i="81" s="1"/>
  <c r="AG509" i="81"/>
  <c r="AH509" i="81" s="1"/>
  <c r="E509" i="81"/>
  <c r="AQ509" i="81" s="1"/>
  <c r="BO508" i="81"/>
  <c r="BN508" i="81"/>
  <c r="BM508" i="81"/>
  <c r="BL508" i="81"/>
  <c r="BK508" i="81"/>
  <c r="BI508" i="81"/>
  <c r="BG508" i="81"/>
  <c r="BF508" i="81"/>
  <c r="AV508" i="81"/>
  <c r="AU508" i="81"/>
  <c r="AS508" i="81"/>
  <c r="AP508" i="81"/>
  <c r="AJ508" i="81"/>
  <c r="AK508" i="81" s="1"/>
  <c r="AG508" i="81"/>
  <c r="AH508" i="81" s="1"/>
  <c r="E508" i="81"/>
  <c r="AQ508" i="81" s="1"/>
  <c r="BO507" i="81"/>
  <c r="BN507" i="81"/>
  <c r="BM507" i="81"/>
  <c r="BL507" i="81"/>
  <c r="BK507" i="81"/>
  <c r="BI507" i="81"/>
  <c r="BG507" i="81"/>
  <c r="BF507" i="81"/>
  <c r="AV507" i="81"/>
  <c r="AU507" i="81"/>
  <c r="AS507" i="81"/>
  <c r="AP507" i="81"/>
  <c r="AJ507" i="81"/>
  <c r="AK507" i="81" s="1"/>
  <c r="AG507" i="81"/>
  <c r="AH507" i="81" s="1"/>
  <c r="E507" i="81"/>
  <c r="AQ507" i="81" s="1"/>
  <c r="BO506" i="81"/>
  <c r="BN506" i="81"/>
  <c r="BM506" i="81"/>
  <c r="BL506" i="81"/>
  <c r="BK506" i="81"/>
  <c r="BI506" i="81"/>
  <c r="BG506" i="81"/>
  <c r="BF506" i="81"/>
  <c r="AV506" i="81"/>
  <c r="AU506" i="81"/>
  <c r="AS506" i="81"/>
  <c r="AP506" i="81"/>
  <c r="AJ506" i="81"/>
  <c r="AK506" i="81" s="1"/>
  <c r="AG506" i="81"/>
  <c r="AH506" i="81" s="1"/>
  <c r="E506" i="81"/>
  <c r="AQ506" i="81" s="1"/>
  <c r="BO505" i="81"/>
  <c r="BN505" i="81"/>
  <c r="BM505" i="81"/>
  <c r="BL505" i="81"/>
  <c r="BK505" i="81"/>
  <c r="BI505" i="81"/>
  <c r="BG505" i="81"/>
  <c r="BF505" i="81"/>
  <c r="AV505" i="81"/>
  <c r="AU505" i="81"/>
  <c r="AS505" i="81"/>
  <c r="AP505" i="81"/>
  <c r="AJ505" i="81"/>
  <c r="AK505" i="81" s="1"/>
  <c r="AG505" i="81"/>
  <c r="AH505" i="81" s="1"/>
  <c r="E505" i="81"/>
  <c r="AQ505" i="81" s="1"/>
  <c r="BO504" i="81"/>
  <c r="BN504" i="81"/>
  <c r="BM504" i="81"/>
  <c r="BL504" i="81"/>
  <c r="BK504" i="81"/>
  <c r="BI504" i="81"/>
  <c r="BG504" i="81"/>
  <c r="BF504" i="81"/>
  <c r="AV504" i="81"/>
  <c r="AU504" i="81"/>
  <c r="AS504" i="81"/>
  <c r="AP504" i="81"/>
  <c r="AJ504" i="81"/>
  <c r="AK504" i="81" s="1"/>
  <c r="AG504" i="81"/>
  <c r="AH504" i="81" s="1"/>
  <c r="E504" i="81"/>
  <c r="AQ504" i="81" s="1"/>
  <c r="BO503" i="81"/>
  <c r="BN503" i="81"/>
  <c r="BM503" i="81"/>
  <c r="BL503" i="81"/>
  <c r="BK503" i="81"/>
  <c r="BI503" i="81"/>
  <c r="BG503" i="81"/>
  <c r="BF503" i="81"/>
  <c r="AV503" i="81"/>
  <c r="AU503" i="81"/>
  <c r="AS503" i="81"/>
  <c r="AP503" i="81"/>
  <c r="AJ503" i="81"/>
  <c r="AK503" i="81" s="1"/>
  <c r="AG503" i="81"/>
  <c r="AH503" i="81" s="1"/>
  <c r="E503" i="81"/>
  <c r="AQ503" i="81" s="1"/>
  <c r="BO502" i="81"/>
  <c r="BN502" i="81"/>
  <c r="BM502" i="81"/>
  <c r="BL502" i="81"/>
  <c r="BK502" i="81"/>
  <c r="BI502" i="81"/>
  <c r="BG502" i="81"/>
  <c r="BF502" i="81"/>
  <c r="AV502" i="81"/>
  <c r="AU502" i="81"/>
  <c r="AS502" i="81"/>
  <c r="AP502" i="81"/>
  <c r="AJ502" i="81"/>
  <c r="AK502" i="81" s="1"/>
  <c r="AG502" i="81"/>
  <c r="AH502" i="81" s="1"/>
  <c r="E502" i="81"/>
  <c r="AQ502" i="81" s="1"/>
  <c r="BO501" i="81"/>
  <c r="BN501" i="81"/>
  <c r="BM501" i="81"/>
  <c r="BL501" i="81"/>
  <c r="BK501" i="81"/>
  <c r="BI501" i="81"/>
  <c r="BG501" i="81"/>
  <c r="BF501" i="81"/>
  <c r="AV501" i="81"/>
  <c r="AU501" i="81"/>
  <c r="AS501" i="81"/>
  <c r="AP501" i="81"/>
  <c r="AJ501" i="81"/>
  <c r="AK501" i="81" s="1"/>
  <c r="AG501" i="81"/>
  <c r="AH501" i="81" s="1"/>
  <c r="E501" i="81"/>
  <c r="AQ501" i="81" s="1"/>
  <c r="BO500" i="81"/>
  <c r="BN500" i="81"/>
  <c r="BM500" i="81"/>
  <c r="BL500" i="81"/>
  <c r="BK500" i="81"/>
  <c r="BI500" i="81"/>
  <c r="BG500" i="81"/>
  <c r="BF500" i="81"/>
  <c r="AV500" i="81"/>
  <c r="AU500" i="81"/>
  <c r="AS500" i="81"/>
  <c r="AP500" i="81"/>
  <c r="AJ500" i="81"/>
  <c r="AK500" i="81" s="1"/>
  <c r="AG500" i="81"/>
  <c r="AH500" i="81" s="1"/>
  <c r="E500" i="81"/>
  <c r="AQ500" i="81" s="1"/>
  <c r="BO499" i="81"/>
  <c r="BN499" i="81"/>
  <c r="BM499" i="81"/>
  <c r="BL499" i="81"/>
  <c r="BK499" i="81"/>
  <c r="BI499" i="81"/>
  <c r="BG499" i="81"/>
  <c r="BF499" i="81"/>
  <c r="AV499" i="81"/>
  <c r="AU499" i="81"/>
  <c r="AS499" i="81"/>
  <c r="AP499" i="81"/>
  <c r="AJ499" i="81"/>
  <c r="AK499" i="81" s="1"/>
  <c r="AG499" i="81"/>
  <c r="AH499" i="81" s="1"/>
  <c r="E499" i="81"/>
  <c r="AQ499" i="81" s="1"/>
  <c r="BO498" i="81"/>
  <c r="BN498" i="81"/>
  <c r="BM498" i="81"/>
  <c r="BL498" i="81"/>
  <c r="BK498" i="81"/>
  <c r="BI498" i="81"/>
  <c r="BG498" i="81"/>
  <c r="BF498" i="81"/>
  <c r="AV498" i="81"/>
  <c r="AU498" i="81"/>
  <c r="AS498" i="81"/>
  <c r="AP498" i="81"/>
  <c r="AJ498" i="81"/>
  <c r="AK498" i="81" s="1"/>
  <c r="AG498" i="81"/>
  <c r="AH498" i="81" s="1"/>
  <c r="E498" i="81"/>
  <c r="AQ498" i="81" s="1"/>
  <c r="BO497" i="81"/>
  <c r="BN497" i="81"/>
  <c r="BM497" i="81"/>
  <c r="BL497" i="81"/>
  <c r="BK497" i="81"/>
  <c r="BI497" i="81"/>
  <c r="BG497" i="81"/>
  <c r="BF497" i="81"/>
  <c r="AV497" i="81"/>
  <c r="AU497" i="81"/>
  <c r="AS497" i="81"/>
  <c r="AP497" i="81"/>
  <c r="AJ497" i="81"/>
  <c r="AK497" i="81" s="1"/>
  <c r="AG497" i="81"/>
  <c r="AH497" i="81" s="1"/>
  <c r="E497" i="81"/>
  <c r="AQ497" i="81" s="1"/>
  <c r="BO496" i="81"/>
  <c r="BN496" i="81"/>
  <c r="BM496" i="81"/>
  <c r="BL496" i="81"/>
  <c r="BK496" i="81"/>
  <c r="BI496" i="81"/>
  <c r="BG496" i="81"/>
  <c r="BF496" i="81"/>
  <c r="AV496" i="81"/>
  <c r="AU496" i="81"/>
  <c r="AS496" i="81"/>
  <c r="AP496" i="81"/>
  <c r="AJ496" i="81"/>
  <c r="AK496" i="81" s="1"/>
  <c r="AG496" i="81"/>
  <c r="AH496" i="81" s="1"/>
  <c r="E496" i="81"/>
  <c r="AQ496" i="81" s="1"/>
  <c r="BO495" i="81"/>
  <c r="BN495" i="81"/>
  <c r="BM495" i="81"/>
  <c r="BL495" i="81"/>
  <c r="BK495" i="81"/>
  <c r="BI495" i="81"/>
  <c r="BG495" i="81"/>
  <c r="BF495" i="81"/>
  <c r="AV495" i="81"/>
  <c r="AU495" i="81"/>
  <c r="AS495" i="81"/>
  <c r="AP495" i="81"/>
  <c r="AJ495" i="81"/>
  <c r="AK495" i="81" s="1"/>
  <c r="AG495" i="81"/>
  <c r="AH495" i="81" s="1"/>
  <c r="E495" i="81"/>
  <c r="AQ495" i="81" s="1"/>
  <c r="BO494" i="81"/>
  <c r="BN494" i="81"/>
  <c r="BM494" i="81"/>
  <c r="BL494" i="81"/>
  <c r="BK494" i="81"/>
  <c r="BI494" i="81"/>
  <c r="BG494" i="81"/>
  <c r="BF494" i="81"/>
  <c r="AV494" i="81"/>
  <c r="AU494" i="81"/>
  <c r="AS494" i="81"/>
  <c r="AP494" i="81"/>
  <c r="AJ494" i="81"/>
  <c r="AK494" i="81" s="1"/>
  <c r="AG494" i="81"/>
  <c r="AH494" i="81" s="1"/>
  <c r="E494" i="81"/>
  <c r="AQ494" i="81" s="1"/>
  <c r="BO493" i="81"/>
  <c r="BN493" i="81"/>
  <c r="BM493" i="81"/>
  <c r="BL493" i="81"/>
  <c r="BK493" i="81"/>
  <c r="BI493" i="81"/>
  <c r="BG493" i="81"/>
  <c r="BF493" i="81"/>
  <c r="AV493" i="81"/>
  <c r="AU493" i="81"/>
  <c r="AS493" i="81"/>
  <c r="AP493" i="81"/>
  <c r="AJ493" i="81"/>
  <c r="AK493" i="81" s="1"/>
  <c r="AG493" i="81"/>
  <c r="AH493" i="81" s="1"/>
  <c r="E493" i="81"/>
  <c r="AQ493" i="81" s="1"/>
  <c r="BO492" i="81"/>
  <c r="BN492" i="81"/>
  <c r="BM492" i="81"/>
  <c r="BL492" i="81"/>
  <c r="BK492" i="81"/>
  <c r="BI492" i="81"/>
  <c r="BG492" i="81"/>
  <c r="BF492" i="81"/>
  <c r="AV492" i="81"/>
  <c r="AU492" i="81"/>
  <c r="AS492" i="81"/>
  <c r="AP492" i="81"/>
  <c r="AJ492" i="81"/>
  <c r="AK492" i="81" s="1"/>
  <c r="AG492" i="81"/>
  <c r="AH492" i="81" s="1"/>
  <c r="E492" i="81"/>
  <c r="AQ492" i="81" s="1"/>
  <c r="BO491" i="81"/>
  <c r="BN491" i="81"/>
  <c r="BM491" i="81"/>
  <c r="BL491" i="81"/>
  <c r="BK491" i="81"/>
  <c r="BI491" i="81"/>
  <c r="BG491" i="81"/>
  <c r="BF491" i="81"/>
  <c r="AV491" i="81"/>
  <c r="AU491" i="81"/>
  <c r="AS491" i="81"/>
  <c r="AP491" i="81"/>
  <c r="AJ491" i="81"/>
  <c r="AK491" i="81" s="1"/>
  <c r="AG491" i="81"/>
  <c r="AH491" i="81" s="1"/>
  <c r="E491" i="81"/>
  <c r="AQ491" i="81" s="1"/>
  <c r="BO490" i="81"/>
  <c r="BN490" i="81"/>
  <c r="BM490" i="81"/>
  <c r="BL490" i="81"/>
  <c r="BK490" i="81"/>
  <c r="BI490" i="81"/>
  <c r="BG490" i="81"/>
  <c r="BF490" i="81"/>
  <c r="AV490" i="81"/>
  <c r="AU490" i="81"/>
  <c r="AS490" i="81"/>
  <c r="AP490" i="81"/>
  <c r="AJ490" i="81"/>
  <c r="AK490" i="81" s="1"/>
  <c r="AG490" i="81"/>
  <c r="AH490" i="81" s="1"/>
  <c r="E490" i="81"/>
  <c r="AQ490" i="81" s="1"/>
  <c r="BO489" i="81"/>
  <c r="BN489" i="81"/>
  <c r="BM489" i="81"/>
  <c r="BL489" i="81"/>
  <c r="BK489" i="81"/>
  <c r="BI489" i="81"/>
  <c r="BG489" i="81"/>
  <c r="BF489" i="81"/>
  <c r="AV489" i="81"/>
  <c r="AU489" i="81"/>
  <c r="AS489" i="81"/>
  <c r="AP489" i="81"/>
  <c r="AJ489" i="81"/>
  <c r="AK489" i="81" s="1"/>
  <c r="AG489" i="81"/>
  <c r="AH489" i="81" s="1"/>
  <c r="E489" i="81"/>
  <c r="AQ489" i="81" s="1"/>
  <c r="BO488" i="81"/>
  <c r="BN488" i="81"/>
  <c r="BM488" i="81"/>
  <c r="BL488" i="81"/>
  <c r="BK488" i="81"/>
  <c r="BI488" i="81"/>
  <c r="BG488" i="81"/>
  <c r="BF488" i="81"/>
  <c r="AV488" i="81"/>
  <c r="AU488" i="81"/>
  <c r="AS488" i="81"/>
  <c r="AP488" i="81"/>
  <c r="AJ488" i="81"/>
  <c r="AK488" i="81" s="1"/>
  <c r="AG488" i="81"/>
  <c r="AH488" i="81" s="1"/>
  <c r="E488" i="81"/>
  <c r="AQ488" i="81" s="1"/>
  <c r="BO487" i="81"/>
  <c r="BN487" i="81"/>
  <c r="BM487" i="81"/>
  <c r="BL487" i="81"/>
  <c r="BK487" i="81"/>
  <c r="BI487" i="81"/>
  <c r="BG487" i="81"/>
  <c r="BF487" i="81"/>
  <c r="AV487" i="81"/>
  <c r="AU487" i="81"/>
  <c r="AS487" i="81"/>
  <c r="AP487" i="81"/>
  <c r="AJ487" i="81"/>
  <c r="AK487" i="81" s="1"/>
  <c r="AG487" i="81"/>
  <c r="AH487" i="81" s="1"/>
  <c r="E487" i="81"/>
  <c r="AQ487" i="81" s="1"/>
  <c r="BO486" i="81"/>
  <c r="BN486" i="81"/>
  <c r="BM486" i="81"/>
  <c r="BL486" i="81"/>
  <c r="BK486" i="81"/>
  <c r="BI486" i="81"/>
  <c r="BG486" i="81"/>
  <c r="BF486" i="81"/>
  <c r="AV486" i="81"/>
  <c r="AU486" i="81"/>
  <c r="AS486" i="81"/>
  <c r="AP486" i="81"/>
  <c r="AJ486" i="81"/>
  <c r="AK486" i="81" s="1"/>
  <c r="AG486" i="81"/>
  <c r="AH486" i="81" s="1"/>
  <c r="E486" i="81"/>
  <c r="AQ486" i="81" s="1"/>
  <c r="BO485" i="81"/>
  <c r="BN485" i="81"/>
  <c r="BM485" i="81"/>
  <c r="BL485" i="81"/>
  <c r="BK485" i="81"/>
  <c r="BI485" i="81"/>
  <c r="BG485" i="81"/>
  <c r="BF485" i="81"/>
  <c r="AV485" i="81"/>
  <c r="AU485" i="81"/>
  <c r="AS485" i="81"/>
  <c r="AP485" i="81"/>
  <c r="AJ485" i="81"/>
  <c r="AK485" i="81" s="1"/>
  <c r="AG485" i="81"/>
  <c r="AH485" i="81" s="1"/>
  <c r="E485" i="81"/>
  <c r="AQ485" i="81" s="1"/>
  <c r="BO484" i="81"/>
  <c r="BN484" i="81"/>
  <c r="BM484" i="81"/>
  <c r="BL484" i="81"/>
  <c r="BK484" i="81"/>
  <c r="BI484" i="81"/>
  <c r="BG484" i="81"/>
  <c r="BF484" i="81"/>
  <c r="AV484" i="81"/>
  <c r="AU484" i="81"/>
  <c r="AS484" i="81"/>
  <c r="AP484" i="81"/>
  <c r="AJ484" i="81"/>
  <c r="AK484" i="81" s="1"/>
  <c r="AG484" i="81"/>
  <c r="AH484" i="81" s="1"/>
  <c r="E484" i="81"/>
  <c r="AQ484" i="81" s="1"/>
  <c r="BO483" i="81"/>
  <c r="BN483" i="81"/>
  <c r="BM483" i="81"/>
  <c r="BL483" i="81"/>
  <c r="BK483" i="81"/>
  <c r="BI483" i="81"/>
  <c r="BG483" i="81"/>
  <c r="BF483" i="81"/>
  <c r="AV483" i="81"/>
  <c r="AU483" i="81"/>
  <c r="AS483" i="81"/>
  <c r="AP483" i="81"/>
  <c r="AJ483" i="81"/>
  <c r="AK483" i="81" s="1"/>
  <c r="AG483" i="81"/>
  <c r="AH483" i="81" s="1"/>
  <c r="E483" i="81"/>
  <c r="AQ483" i="81" s="1"/>
  <c r="BO482" i="81"/>
  <c r="BN482" i="81"/>
  <c r="BM482" i="81"/>
  <c r="BL482" i="81"/>
  <c r="BK482" i="81"/>
  <c r="BI482" i="81"/>
  <c r="BG482" i="81"/>
  <c r="BF482" i="81"/>
  <c r="AV482" i="81"/>
  <c r="AU482" i="81"/>
  <c r="AS482" i="81"/>
  <c r="AP482" i="81"/>
  <c r="AJ482" i="81"/>
  <c r="AK482" i="81" s="1"/>
  <c r="AG482" i="81"/>
  <c r="AH482" i="81" s="1"/>
  <c r="E482" i="81"/>
  <c r="AQ482" i="81" s="1"/>
  <c r="BO481" i="81"/>
  <c r="BN481" i="81"/>
  <c r="BM481" i="81"/>
  <c r="BL481" i="81"/>
  <c r="BK481" i="81"/>
  <c r="BI481" i="81"/>
  <c r="BG481" i="81"/>
  <c r="BF481" i="81"/>
  <c r="AV481" i="81"/>
  <c r="AU481" i="81"/>
  <c r="AS481" i="81"/>
  <c r="AP481" i="81"/>
  <c r="AJ481" i="81"/>
  <c r="AK481" i="81" s="1"/>
  <c r="AG481" i="81"/>
  <c r="AH481" i="81" s="1"/>
  <c r="E481" i="81"/>
  <c r="AQ481" i="81" s="1"/>
  <c r="BO480" i="81"/>
  <c r="BN480" i="81"/>
  <c r="BM480" i="81"/>
  <c r="BL480" i="81"/>
  <c r="BK480" i="81"/>
  <c r="BI480" i="81"/>
  <c r="BG480" i="81"/>
  <c r="BF480" i="81"/>
  <c r="AV480" i="81"/>
  <c r="AU480" i="81"/>
  <c r="AS480" i="81"/>
  <c r="AP480" i="81"/>
  <c r="AJ480" i="81"/>
  <c r="AK480" i="81" s="1"/>
  <c r="AG480" i="81"/>
  <c r="AH480" i="81" s="1"/>
  <c r="E480" i="81"/>
  <c r="AQ480" i="81" s="1"/>
  <c r="BO479" i="81"/>
  <c r="BN479" i="81"/>
  <c r="BM479" i="81"/>
  <c r="BL479" i="81"/>
  <c r="BK479" i="81"/>
  <c r="BI479" i="81"/>
  <c r="BG479" i="81"/>
  <c r="BF479" i="81"/>
  <c r="AV479" i="81"/>
  <c r="AU479" i="81"/>
  <c r="AS479" i="81"/>
  <c r="AP479" i="81"/>
  <c r="AJ479" i="81"/>
  <c r="AK479" i="81" s="1"/>
  <c r="AG479" i="81"/>
  <c r="AH479" i="81" s="1"/>
  <c r="E479" i="81"/>
  <c r="AQ479" i="81" s="1"/>
  <c r="BO478" i="81"/>
  <c r="BN478" i="81"/>
  <c r="BM478" i="81"/>
  <c r="BL478" i="81"/>
  <c r="BK478" i="81"/>
  <c r="BI478" i="81"/>
  <c r="BG478" i="81"/>
  <c r="BF478" i="81"/>
  <c r="AV478" i="81"/>
  <c r="AU478" i="81"/>
  <c r="AS478" i="81"/>
  <c r="AP478" i="81"/>
  <c r="AJ478" i="81"/>
  <c r="AK478" i="81" s="1"/>
  <c r="AG478" i="81"/>
  <c r="AH478" i="81" s="1"/>
  <c r="E478" i="81"/>
  <c r="AQ478" i="81" s="1"/>
  <c r="BO477" i="81"/>
  <c r="BN477" i="81"/>
  <c r="BM477" i="81"/>
  <c r="BL477" i="81"/>
  <c r="BK477" i="81"/>
  <c r="BI477" i="81"/>
  <c r="BG477" i="81"/>
  <c r="BF477" i="81"/>
  <c r="AV477" i="81"/>
  <c r="AU477" i="81"/>
  <c r="AS477" i="81"/>
  <c r="AP477" i="81"/>
  <c r="AJ477" i="81"/>
  <c r="AK477" i="81" s="1"/>
  <c r="AG477" i="81"/>
  <c r="AH477" i="81" s="1"/>
  <c r="E477" i="81"/>
  <c r="AQ477" i="81" s="1"/>
  <c r="BO476" i="81"/>
  <c r="BN476" i="81"/>
  <c r="BM476" i="81"/>
  <c r="BL476" i="81"/>
  <c r="BK476" i="81"/>
  <c r="BI476" i="81"/>
  <c r="BG476" i="81"/>
  <c r="BF476" i="81"/>
  <c r="AV476" i="81"/>
  <c r="AU476" i="81"/>
  <c r="AS476" i="81"/>
  <c r="AP476" i="81"/>
  <c r="AJ476" i="81"/>
  <c r="AK476" i="81" s="1"/>
  <c r="AG476" i="81"/>
  <c r="AH476" i="81" s="1"/>
  <c r="E476" i="81"/>
  <c r="AQ476" i="81" s="1"/>
  <c r="BO475" i="81"/>
  <c r="BN475" i="81"/>
  <c r="BM475" i="81"/>
  <c r="BL475" i="81"/>
  <c r="BK475" i="81"/>
  <c r="BI475" i="81"/>
  <c r="BG475" i="81"/>
  <c r="BF475" i="81"/>
  <c r="AV475" i="81"/>
  <c r="AU475" i="81"/>
  <c r="AS475" i="81"/>
  <c r="AP475" i="81"/>
  <c r="AJ475" i="81"/>
  <c r="AK475" i="81" s="1"/>
  <c r="AG475" i="81"/>
  <c r="AH475" i="81" s="1"/>
  <c r="E475" i="81"/>
  <c r="AQ475" i="81" s="1"/>
  <c r="BO474" i="81"/>
  <c r="BN474" i="81"/>
  <c r="BM474" i="81"/>
  <c r="BL474" i="81"/>
  <c r="BK474" i="81"/>
  <c r="BI474" i="81"/>
  <c r="BG474" i="81"/>
  <c r="BF474" i="81"/>
  <c r="AV474" i="81"/>
  <c r="AU474" i="81"/>
  <c r="AS474" i="81"/>
  <c r="AP474" i="81"/>
  <c r="AJ474" i="81"/>
  <c r="AK474" i="81" s="1"/>
  <c r="AG474" i="81"/>
  <c r="AH474" i="81" s="1"/>
  <c r="E474" i="81"/>
  <c r="AQ474" i="81" s="1"/>
  <c r="BO473" i="81"/>
  <c r="BN473" i="81"/>
  <c r="BM473" i="81"/>
  <c r="BL473" i="81"/>
  <c r="BK473" i="81"/>
  <c r="BI473" i="81"/>
  <c r="BG473" i="81"/>
  <c r="BF473" i="81"/>
  <c r="AV473" i="81"/>
  <c r="AU473" i="81"/>
  <c r="AS473" i="81"/>
  <c r="AP473" i="81"/>
  <c r="AJ473" i="81"/>
  <c r="AK473" i="81" s="1"/>
  <c r="AG473" i="81"/>
  <c r="AH473" i="81" s="1"/>
  <c r="E473" i="81"/>
  <c r="AQ473" i="81" s="1"/>
  <c r="BO472" i="81"/>
  <c r="BN472" i="81"/>
  <c r="BM472" i="81"/>
  <c r="BL472" i="81"/>
  <c r="BK472" i="81"/>
  <c r="BI472" i="81"/>
  <c r="BG472" i="81"/>
  <c r="BF472" i="81"/>
  <c r="AV472" i="81"/>
  <c r="AU472" i="81"/>
  <c r="AS472" i="81"/>
  <c r="AP472" i="81"/>
  <c r="AJ472" i="81"/>
  <c r="AK472" i="81" s="1"/>
  <c r="AG472" i="81"/>
  <c r="AH472" i="81" s="1"/>
  <c r="E472" i="81"/>
  <c r="AQ472" i="81" s="1"/>
  <c r="BO471" i="81"/>
  <c r="BN471" i="81"/>
  <c r="BM471" i="81"/>
  <c r="BL471" i="81"/>
  <c r="BK471" i="81"/>
  <c r="BI471" i="81"/>
  <c r="BG471" i="81"/>
  <c r="BF471" i="81"/>
  <c r="AV471" i="81"/>
  <c r="AU471" i="81"/>
  <c r="AS471" i="81"/>
  <c r="AP471" i="81"/>
  <c r="AJ471" i="81"/>
  <c r="AK471" i="81" s="1"/>
  <c r="AG471" i="81"/>
  <c r="AH471" i="81" s="1"/>
  <c r="E471" i="81"/>
  <c r="AQ471" i="81" s="1"/>
  <c r="BO470" i="81"/>
  <c r="BN470" i="81"/>
  <c r="BM470" i="81"/>
  <c r="BL470" i="81"/>
  <c r="BK470" i="81"/>
  <c r="BI470" i="81"/>
  <c r="BG470" i="81"/>
  <c r="BF470" i="81"/>
  <c r="AV470" i="81"/>
  <c r="AU470" i="81"/>
  <c r="AS470" i="81"/>
  <c r="AP470" i="81"/>
  <c r="AJ470" i="81"/>
  <c r="AK470" i="81" s="1"/>
  <c r="AG470" i="81"/>
  <c r="AH470" i="81" s="1"/>
  <c r="E470" i="81"/>
  <c r="AQ470" i="81" s="1"/>
  <c r="BO469" i="81"/>
  <c r="BN469" i="81"/>
  <c r="BM469" i="81"/>
  <c r="BL469" i="81"/>
  <c r="BK469" i="81"/>
  <c r="BI469" i="81"/>
  <c r="BG469" i="81"/>
  <c r="BF469" i="81"/>
  <c r="AV469" i="81"/>
  <c r="AU469" i="81"/>
  <c r="AS469" i="81"/>
  <c r="AP469" i="81"/>
  <c r="AJ469" i="81"/>
  <c r="AK469" i="81" s="1"/>
  <c r="AG469" i="81"/>
  <c r="AH469" i="81" s="1"/>
  <c r="E469" i="81"/>
  <c r="AQ469" i="81" s="1"/>
  <c r="BO468" i="81"/>
  <c r="BN468" i="81"/>
  <c r="BM468" i="81"/>
  <c r="BL468" i="81"/>
  <c r="BK468" i="81"/>
  <c r="BI468" i="81"/>
  <c r="BG468" i="81"/>
  <c r="BF468" i="81"/>
  <c r="AV468" i="81"/>
  <c r="AU468" i="81"/>
  <c r="AS468" i="81"/>
  <c r="AP468" i="81"/>
  <c r="AJ468" i="81"/>
  <c r="AK468" i="81" s="1"/>
  <c r="AG468" i="81"/>
  <c r="AH468" i="81" s="1"/>
  <c r="E468" i="81"/>
  <c r="AQ468" i="81" s="1"/>
  <c r="BO467" i="81"/>
  <c r="BN467" i="81"/>
  <c r="BM467" i="81"/>
  <c r="BL467" i="81"/>
  <c r="BK467" i="81"/>
  <c r="BI467" i="81"/>
  <c r="BG467" i="81"/>
  <c r="BF467" i="81"/>
  <c r="AV467" i="81"/>
  <c r="AU467" i="81"/>
  <c r="AS467" i="81"/>
  <c r="AP467" i="81"/>
  <c r="AJ467" i="81"/>
  <c r="AK467" i="81" s="1"/>
  <c r="AG467" i="81"/>
  <c r="AH467" i="81" s="1"/>
  <c r="E467" i="81"/>
  <c r="AQ467" i="81" s="1"/>
  <c r="BO466" i="81"/>
  <c r="BN466" i="81"/>
  <c r="BM466" i="81"/>
  <c r="BL466" i="81"/>
  <c r="BK466" i="81"/>
  <c r="BI466" i="81"/>
  <c r="BG466" i="81"/>
  <c r="BF466" i="81"/>
  <c r="AV466" i="81"/>
  <c r="AU466" i="81"/>
  <c r="AS466" i="81"/>
  <c r="AP466" i="81"/>
  <c r="AJ466" i="81"/>
  <c r="AK466" i="81" s="1"/>
  <c r="AG466" i="81"/>
  <c r="AH466" i="81" s="1"/>
  <c r="E466" i="81"/>
  <c r="AQ466" i="81" s="1"/>
  <c r="BO465" i="81"/>
  <c r="BN465" i="81"/>
  <c r="BM465" i="81"/>
  <c r="BL465" i="81"/>
  <c r="BK465" i="81"/>
  <c r="BI465" i="81"/>
  <c r="BG465" i="81"/>
  <c r="BF465" i="81"/>
  <c r="AV465" i="81"/>
  <c r="AU465" i="81"/>
  <c r="AS465" i="81"/>
  <c r="AP465" i="81"/>
  <c r="AJ465" i="81"/>
  <c r="AK465" i="81" s="1"/>
  <c r="AG465" i="81"/>
  <c r="AH465" i="81" s="1"/>
  <c r="E465" i="81"/>
  <c r="AQ465" i="81" s="1"/>
  <c r="BO464" i="81"/>
  <c r="BN464" i="81"/>
  <c r="BM464" i="81"/>
  <c r="BL464" i="81"/>
  <c r="BK464" i="81"/>
  <c r="BI464" i="81"/>
  <c r="BG464" i="81"/>
  <c r="BF464" i="81"/>
  <c r="AV464" i="81"/>
  <c r="AU464" i="81"/>
  <c r="AS464" i="81"/>
  <c r="AP464" i="81"/>
  <c r="AJ464" i="81"/>
  <c r="AK464" i="81" s="1"/>
  <c r="AG464" i="81"/>
  <c r="AH464" i="81" s="1"/>
  <c r="E464" i="81"/>
  <c r="AQ464" i="81" s="1"/>
  <c r="BO463" i="81"/>
  <c r="BN463" i="81"/>
  <c r="BM463" i="81"/>
  <c r="BL463" i="81"/>
  <c r="BK463" i="81"/>
  <c r="BI463" i="81"/>
  <c r="BG463" i="81"/>
  <c r="BF463" i="81"/>
  <c r="AV463" i="81"/>
  <c r="AU463" i="81"/>
  <c r="AS463" i="81"/>
  <c r="AP463" i="81"/>
  <c r="AJ463" i="81"/>
  <c r="AK463" i="81" s="1"/>
  <c r="AG463" i="81"/>
  <c r="AH463" i="81" s="1"/>
  <c r="E463" i="81"/>
  <c r="AQ463" i="81" s="1"/>
  <c r="BO462" i="81"/>
  <c r="BN462" i="81"/>
  <c r="BM462" i="81"/>
  <c r="BL462" i="81"/>
  <c r="BK462" i="81"/>
  <c r="BI462" i="81"/>
  <c r="BG462" i="81"/>
  <c r="BF462" i="81"/>
  <c r="AV462" i="81"/>
  <c r="AU462" i="81"/>
  <c r="AS462" i="81"/>
  <c r="AP462" i="81"/>
  <c r="AJ462" i="81"/>
  <c r="AK462" i="81" s="1"/>
  <c r="AG462" i="81"/>
  <c r="AH462" i="81" s="1"/>
  <c r="E462" i="81"/>
  <c r="AQ462" i="81" s="1"/>
  <c r="BO461" i="81"/>
  <c r="BN461" i="81"/>
  <c r="BM461" i="81"/>
  <c r="BL461" i="81"/>
  <c r="BK461" i="81"/>
  <c r="BI461" i="81"/>
  <c r="BG461" i="81"/>
  <c r="BF461" i="81"/>
  <c r="AV461" i="81"/>
  <c r="AU461" i="81"/>
  <c r="AS461" i="81"/>
  <c r="AP461" i="81"/>
  <c r="AJ461" i="81"/>
  <c r="AK461" i="81" s="1"/>
  <c r="AG461" i="81"/>
  <c r="AH461" i="81" s="1"/>
  <c r="E461" i="81"/>
  <c r="AQ461" i="81" s="1"/>
  <c r="BO460" i="81"/>
  <c r="BN460" i="81"/>
  <c r="BM460" i="81"/>
  <c r="BL460" i="81"/>
  <c r="BK460" i="81"/>
  <c r="BI460" i="81"/>
  <c r="BG460" i="81"/>
  <c r="BF460" i="81"/>
  <c r="AV460" i="81"/>
  <c r="AU460" i="81"/>
  <c r="AS460" i="81"/>
  <c r="AP460" i="81"/>
  <c r="AJ460" i="81"/>
  <c r="AK460" i="81" s="1"/>
  <c r="AG460" i="81"/>
  <c r="AH460" i="81" s="1"/>
  <c r="E460" i="81"/>
  <c r="AQ460" i="81" s="1"/>
  <c r="BO459" i="81"/>
  <c r="BN459" i="81"/>
  <c r="BM459" i="81"/>
  <c r="BL459" i="81"/>
  <c r="BK459" i="81"/>
  <c r="BI459" i="81"/>
  <c r="BG459" i="81"/>
  <c r="BF459" i="81"/>
  <c r="AV459" i="81"/>
  <c r="AU459" i="81"/>
  <c r="AS459" i="81"/>
  <c r="AP459" i="81"/>
  <c r="AJ459" i="81"/>
  <c r="AK459" i="81" s="1"/>
  <c r="AG459" i="81"/>
  <c r="AH459" i="81" s="1"/>
  <c r="E459" i="81"/>
  <c r="AQ459" i="81" s="1"/>
  <c r="BO458" i="81"/>
  <c r="BN458" i="81"/>
  <c r="BM458" i="81"/>
  <c r="BL458" i="81"/>
  <c r="BK458" i="81"/>
  <c r="BI458" i="81"/>
  <c r="BG458" i="81"/>
  <c r="BF458" i="81"/>
  <c r="AV458" i="81"/>
  <c r="AU458" i="81"/>
  <c r="AS458" i="81"/>
  <c r="AP458" i="81"/>
  <c r="AJ458" i="81"/>
  <c r="AK458" i="81" s="1"/>
  <c r="AG458" i="81"/>
  <c r="AH458" i="81" s="1"/>
  <c r="E458" i="81"/>
  <c r="AQ458" i="81" s="1"/>
  <c r="BO457" i="81"/>
  <c r="BN457" i="81"/>
  <c r="BM457" i="81"/>
  <c r="BL457" i="81"/>
  <c r="BK457" i="81"/>
  <c r="BI457" i="81"/>
  <c r="BG457" i="81"/>
  <c r="BF457" i="81"/>
  <c r="AV457" i="81"/>
  <c r="AU457" i="81"/>
  <c r="AS457" i="81"/>
  <c r="AP457" i="81"/>
  <c r="AJ457" i="81"/>
  <c r="AK457" i="81" s="1"/>
  <c r="AG457" i="81"/>
  <c r="AH457" i="81" s="1"/>
  <c r="E457" i="81"/>
  <c r="AQ457" i="81" s="1"/>
  <c r="BO456" i="81"/>
  <c r="BN456" i="81"/>
  <c r="BM456" i="81"/>
  <c r="BL456" i="81"/>
  <c r="BK456" i="81"/>
  <c r="BI456" i="81"/>
  <c r="BG456" i="81"/>
  <c r="BF456" i="81"/>
  <c r="AV456" i="81"/>
  <c r="AU456" i="81"/>
  <c r="AS456" i="81"/>
  <c r="AP456" i="81"/>
  <c r="AJ456" i="81"/>
  <c r="AK456" i="81" s="1"/>
  <c r="AG456" i="81"/>
  <c r="AH456" i="81" s="1"/>
  <c r="E456" i="81"/>
  <c r="AQ456" i="81" s="1"/>
  <c r="BO455" i="81"/>
  <c r="BN455" i="81"/>
  <c r="BM455" i="81"/>
  <c r="BL455" i="81"/>
  <c r="BK455" i="81"/>
  <c r="BI455" i="81"/>
  <c r="BG455" i="81"/>
  <c r="BF455" i="81"/>
  <c r="AV455" i="81"/>
  <c r="AU455" i="81"/>
  <c r="AS455" i="81"/>
  <c r="AP455" i="81"/>
  <c r="AJ455" i="81"/>
  <c r="AK455" i="81" s="1"/>
  <c r="AG455" i="81"/>
  <c r="AH455" i="81" s="1"/>
  <c r="E455" i="81"/>
  <c r="AQ455" i="81" s="1"/>
  <c r="BO454" i="81"/>
  <c r="BN454" i="81"/>
  <c r="BM454" i="81"/>
  <c r="BL454" i="81"/>
  <c r="BK454" i="81"/>
  <c r="BI454" i="81"/>
  <c r="BG454" i="81"/>
  <c r="BF454" i="81"/>
  <c r="AV454" i="81"/>
  <c r="AU454" i="81"/>
  <c r="AS454" i="81"/>
  <c r="AP454" i="81"/>
  <c r="AJ454" i="81"/>
  <c r="AK454" i="81" s="1"/>
  <c r="AG454" i="81"/>
  <c r="AH454" i="81" s="1"/>
  <c r="E454" i="81"/>
  <c r="AQ454" i="81" s="1"/>
  <c r="BO453" i="81"/>
  <c r="BN453" i="81"/>
  <c r="BM453" i="81"/>
  <c r="BL453" i="81"/>
  <c r="BK453" i="81"/>
  <c r="BI453" i="81"/>
  <c r="BG453" i="81"/>
  <c r="BF453" i="81"/>
  <c r="AV453" i="81"/>
  <c r="AU453" i="81"/>
  <c r="AS453" i="81"/>
  <c r="AP453" i="81"/>
  <c r="AJ453" i="81"/>
  <c r="AK453" i="81" s="1"/>
  <c r="AG453" i="81"/>
  <c r="AH453" i="81" s="1"/>
  <c r="E453" i="81"/>
  <c r="AQ453" i="81" s="1"/>
  <c r="BO452" i="81"/>
  <c r="BN452" i="81"/>
  <c r="BM452" i="81"/>
  <c r="BL452" i="81"/>
  <c r="BK452" i="81"/>
  <c r="BI452" i="81"/>
  <c r="BG452" i="81"/>
  <c r="BF452" i="81"/>
  <c r="AV452" i="81"/>
  <c r="AU452" i="81"/>
  <c r="AS452" i="81"/>
  <c r="AP452" i="81"/>
  <c r="AJ452" i="81"/>
  <c r="AK452" i="81" s="1"/>
  <c r="AG452" i="81"/>
  <c r="AH452" i="81" s="1"/>
  <c r="E452" i="81"/>
  <c r="AQ452" i="81" s="1"/>
  <c r="BO451" i="81"/>
  <c r="BN451" i="81"/>
  <c r="BM451" i="81"/>
  <c r="BL451" i="81"/>
  <c r="BK451" i="81"/>
  <c r="BI451" i="81"/>
  <c r="BG451" i="81"/>
  <c r="BF451" i="81"/>
  <c r="AV451" i="81"/>
  <c r="AU451" i="81"/>
  <c r="AS451" i="81"/>
  <c r="AP451" i="81"/>
  <c r="AJ451" i="81"/>
  <c r="AK451" i="81" s="1"/>
  <c r="AG451" i="81"/>
  <c r="AH451" i="81" s="1"/>
  <c r="E451" i="81"/>
  <c r="AQ451" i="81" s="1"/>
  <c r="BO450" i="81"/>
  <c r="BN450" i="81"/>
  <c r="BM450" i="81"/>
  <c r="BL450" i="81"/>
  <c r="BK450" i="81"/>
  <c r="BI450" i="81"/>
  <c r="BG450" i="81"/>
  <c r="BF450" i="81"/>
  <c r="AV450" i="81"/>
  <c r="AU450" i="81"/>
  <c r="AS450" i="81"/>
  <c r="AP450" i="81"/>
  <c r="AJ450" i="81"/>
  <c r="AK450" i="81" s="1"/>
  <c r="AG450" i="81"/>
  <c r="AH450" i="81" s="1"/>
  <c r="E450" i="81"/>
  <c r="AQ450" i="81" s="1"/>
  <c r="BO449" i="81"/>
  <c r="BN449" i="81"/>
  <c r="BM449" i="81"/>
  <c r="BL449" i="81"/>
  <c r="BK449" i="81"/>
  <c r="BI449" i="81"/>
  <c r="BG449" i="81"/>
  <c r="BF449" i="81"/>
  <c r="AV449" i="81"/>
  <c r="AU449" i="81"/>
  <c r="AS449" i="81"/>
  <c r="AP449" i="81"/>
  <c r="AJ449" i="81"/>
  <c r="AK449" i="81" s="1"/>
  <c r="AG449" i="81"/>
  <c r="AH449" i="81" s="1"/>
  <c r="E449" i="81"/>
  <c r="AQ449" i="81" s="1"/>
  <c r="BO448" i="81"/>
  <c r="BN448" i="81"/>
  <c r="BM448" i="81"/>
  <c r="BL448" i="81"/>
  <c r="BK448" i="81"/>
  <c r="BI448" i="81"/>
  <c r="BG448" i="81"/>
  <c r="BF448" i="81"/>
  <c r="AV448" i="81"/>
  <c r="AU448" i="81"/>
  <c r="AS448" i="81"/>
  <c r="AP448" i="81"/>
  <c r="AJ448" i="81"/>
  <c r="AK448" i="81" s="1"/>
  <c r="AG448" i="81"/>
  <c r="AH448" i="81" s="1"/>
  <c r="E448" i="81"/>
  <c r="AQ448" i="81" s="1"/>
  <c r="BO447" i="81"/>
  <c r="BN447" i="81"/>
  <c r="BM447" i="81"/>
  <c r="BL447" i="81"/>
  <c r="BK447" i="81"/>
  <c r="BI447" i="81"/>
  <c r="BG447" i="81"/>
  <c r="BF447" i="81"/>
  <c r="AV447" i="81"/>
  <c r="AU447" i="81"/>
  <c r="AS447" i="81"/>
  <c r="AP447" i="81"/>
  <c r="AJ447" i="81"/>
  <c r="AK447" i="81" s="1"/>
  <c r="AG447" i="81"/>
  <c r="AH447" i="81" s="1"/>
  <c r="E447" i="81"/>
  <c r="AQ447" i="81" s="1"/>
  <c r="BO446" i="81"/>
  <c r="BN446" i="81"/>
  <c r="BM446" i="81"/>
  <c r="BL446" i="81"/>
  <c r="BK446" i="81"/>
  <c r="BI446" i="81"/>
  <c r="BG446" i="81"/>
  <c r="BF446" i="81"/>
  <c r="AV446" i="81"/>
  <c r="AU446" i="81"/>
  <c r="AS446" i="81"/>
  <c r="AP446" i="81"/>
  <c r="AJ446" i="81"/>
  <c r="AK446" i="81" s="1"/>
  <c r="AG446" i="81"/>
  <c r="AH446" i="81" s="1"/>
  <c r="E446" i="81"/>
  <c r="AQ446" i="81" s="1"/>
  <c r="BO445" i="81"/>
  <c r="BN445" i="81"/>
  <c r="BM445" i="81"/>
  <c r="BL445" i="81"/>
  <c r="BK445" i="81"/>
  <c r="BI445" i="81"/>
  <c r="BG445" i="81"/>
  <c r="BF445" i="81"/>
  <c r="AV445" i="81"/>
  <c r="AU445" i="81"/>
  <c r="AS445" i="81"/>
  <c r="AP445" i="81"/>
  <c r="AJ445" i="81"/>
  <c r="AK445" i="81" s="1"/>
  <c r="AG445" i="81"/>
  <c r="AH445" i="81" s="1"/>
  <c r="E445" i="81"/>
  <c r="AQ445" i="81" s="1"/>
  <c r="BO444" i="81"/>
  <c r="BN444" i="81"/>
  <c r="BM444" i="81"/>
  <c r="BL444" i="81"/>
  <c r="BK444" i="81"/>
  <c r="BI444" i="81"/>
  <c r="BG444" i="81"/>
  <c r="BF444" i="81"/>
  <c r="AV444" i="81"/>
  <c r="AU444" i="81"/>
  <c r="AS444" i="81"/>
  <c r="AP444" i="81"/>
  <c r="AJ444" i="81"/>
  <c r="AK444" i="81" s="1"/>
  <c r="AG444" i="81"/>
  <c r="AH444" i="81" s="1"/>
  <c r="E444" i="81"/>
  <c r="AQ444" i="81" s="1"/>
  <c r="BO443" i="81"/>
  <c r="BN443" i="81"/>
  <c r="BM443" i="81"/>
  <c r="BL443" i="81"/>
  <c r="BK443" i="81"/>
  <c r="BI443" i="81"/>
  <c r="BG443" i="81"/>
  <c r="BF443" i="81"/>
  <c r="AV443" i="81"/>
  <c r="AU443" i="81"/>
  <c r="AS443" i="81"/>
  <c r="AP443" i="81"/>
  <c r="AJ443" i="81"/>
  <c r="AK443" i="81" s="1"/>
  <c r="AG443" i="81"/>
  <c r="AH443" i="81" s="1"/>
  <c r="E443" i="81"/>
  <c r="AQ443" i="81" s="1"/>
  <c r="BO442" i="81"/>
  <c r="BN442" i="81"/>
  <c r="BM442" i="81"/>
  <c r="BL442" i="81"/>
  <c r="BK442" i="81"/>
  <c r="BI442" i="81"/>
  <c r="BG442" i="81"/>
  <c r="BF442" i="81"/>
  <c r="AV442" i="81"/>
  <c r="AU442" i="81"/>
  <c r="AS442" i="81"/>
  <c r="AP442" i="81"/>
  <c r="AJ442" i="81"/>
  <c r="AK442" i="81" s="1"/>
  <c r="AG442" i="81"/>
  <c r="AH442" i="81" s="1"/>
  <c r="E442" i="81"/>
  <c r="AQ442" i="81" s="1"/>
  <c r="BO441" i="81"/>
  <c r="BN441" i="81"/>
  <c r="BM441" i="81"/>
  <c r="BL441" i="81"/>
  <c r="BK441" i="81"/>
  <c r="BI441" i="81"/>
  <c r="BG441" i="81"/>
  <c r="BF441" i="81"/>
  <c r="AV441" i="81"/>
  <c r="AU441" i="81"/>
  <c r="AS441" i="81"/>
  <c r="AP441" i="81"/>
  <c r="AJ441" i="81"/>
  <c r="AK441" i="81" s="1"/>
  <c r="AG441" i="81"/>
  <c r="AH441" i="81" s="1"/>
  <c r="E441" i="81"/>
  <c r="AQ441" i="81" s="1"/>
  <c r="BO440" i="81"/>
  <c r="BN440" i="81"/>
  <c r="BM440" i="81"/>
  <c r="BL440" i="81"/>
  <c r="BK440" i="81"/>
  <c r="BI440" i="81"/>
  <c r="BG440" i="81"/>
  <c r="BF440" i="81"/>
  <c r="AV440" i="81"/>
  <c r="AU440" i="81"/>
  <c r="AS440" i="81"/>
  <c r="AP440" i="81"/>
  <c r="AJ440" i="81"/>
  <c r="AK440" i="81" s="1"/>
  <c r="AG440" i="81"/>
  <c r="AH440" i="81" s="1"/>
  <c r="E440" i="81"/>
  <c r="AQ440" i="81" s="1"/>
  <c r="BO439" i="81"/>
  <c r="BN439" i="81"/>
  <c r="BM439" i="81"/>
  <c r="BL439" i="81"/>
  <c r="BK439" i="81"/>
  <c r="BI439" i="81"/>
  <c r="BG439" i="81"/>
  <c r="BF439" i="81"/>
  <c r="AV439" i="81"/>
  <c r="AU439" i="81"/>
  <c r="AS439" i="81"/>
  <c r="AP439" i="81"/>
  <c r="AJ439" i="81"/>
  <c r="AK439" i="81" s="1"/>
  <c r="AG439" i="81"/>
  <c r="AH439" i="81" s="1"/>
  <c r="E439" i="81"/>
  <c r="AQ439" i="81" s="1"/>
  <c r="BO438" i="81"/>
  <c r="BN438" i="81"/>
  <c r="BM438" i="81"/>
  <c r="BL438" i="81"/>
  <c r="BK438" i="81"/>
  <c r="BI438" i="81"/>
  <c r="BG438" i="81"/>
  <c r="BF438" i="81"/>
  <c r="AV438" i="81"/>
  <c r="AU438" i="81"/>
  <c r="AS438" i="81"/>
  <c r="AP438" i="81"/>
  <c r="AJ438" i="81"/>
  <c r="AK438" i="81" s="1"/>
  <c r="AG438" i="81"/>
  <c r="AH438" i="81" s="1"/>
  <c r="E438" i="81"/>
  <c r="AQ438" i="81" s="1"/>
  <c r="BO437" i="81"/>
  <c r="BN437" i="81"/>
  <c r="BM437" i="81"/>
  <c r="BL437" i="81"/>
  <c r="BK437" i="81"/>
  <c r="BI437" i="81"/>
  <c r="BG437" i="81"/>
  <c r="BF437" i="81"/>
  <c r="AV437" i="81"/>
  <c r="AU437" i="81"/>
  <c r="AS437" i="81"/>
  <c r="AP437" i="81"/>
  <c r="AJ437" i="81"/>
  <c r="AK437" i="81" s="1"/>
  <c r="AG437" i="81"/>
  <c r="AH437" i="81" s="1"/>
  <c r="E437" i="81"/>
  <c r="AQ437" i="81" s="1"/>
  <c r="BO436" i="81"/>
  <c r="BN436" i="81"/>
  <c r="BM436" i="81"/>
  <c r="BL436" i="81"/>
  <c r="BK436" i="81"/>
  <c r="BI436" i="81"/>
  <c r="BG436" i="81"/>
  <c r="BF436" i="81"/>
  <c r="AV436" i="81"/>
  <c r="AU436" i="81"/>
  <c r="AS436" i="81"/>
  <c r="AP436" i="81"/>
  <c r="AJ436" i="81"/>
  <c r="AK436" i="81" s="1"/>
  <c r="AG436" i="81"/>
  <c r="AH436" i="81" s="1"/>
  <c r="E436" i="81"/>
  <c r="AQ436" i="81" s="1"/>
  <c r="BO435" i="81"/>
  <c r="BN435" i="81"/>
  <c r="BM435" i="81"/>
  <c r="BL435" i="81"/>
  <c r="BK435" i="81"/>
  <c r="BI435" i="81"/>
  <c r="BG435" i="81"/>
  <c r="BF435" i="81"/>
  <c r="AV435" i="81"/>
  <c r="AU435" i="81"/>
  <c r="AS435" i="81"/>
  <c r="AP435" i="81"/>
  <c r="AJ435" i="81"/>
  <c r="AK435" i="81" s="1"/>
  <c r="AG435" i="81"/>
  <c r="AH435" i="81" s="1"/>
  <c r="E435" i="81"/>
  <c r="AQ435" i="81" s="1"/>
  <c r="BO434" i="81"/>
  <c r="BN434" i="81"/>
  <c r="BM434" i="81"/>
  <c r="BL434" i="81"/>
  <c r="BK434" i="81"/>
  <c r="BI434" i="81"/>
  <c r="BG434" i="81"/>
  <c r="BF434" i="81"/>
  <c r="AV434" i="81"/>
  <c r="AU434" i="81"/>
  <c r="AS434" i="81"/>
  <c r="AP434" i="81"/>
  <c r="AJ434" i="81"/>
  <c r="AK434" i="81" s="1"/>
  <c r="AG434" i="81"/>
  <c r="AH434" i="81" s="1"/>
  <c r="E434" i="81"/>
  <c r="AQ434" i="81" s="1"/>
  <c r="BO433" i="81"/>
  <c r="BN433" i="81"/>
  <c r="BM433" i="81"/>
  <c r="BL433" i="81"/>
  <c r="BK433" i="81"/>
  <c r="BI433" i="81"/>
  <c r="BG433" i="81"/>
  <c r="BF433" i="81"/>
  <c r="AV433" i="81"/>
  <c r="AU433" i="81"/>
  <c r="AS433" i="81"/>
  <c r="AP433" i="81"/>
  <c r="AJ433" i="81"/>
  <c r="AK433" i="81" s="1"/>
  <c r="AG433" i="81"/>
  <c r="AH433" i="81" s="1"/>
  <c r="E433" i="81"/>
  <c r="AQ433" i="81" s="1"/>
  <c r="BO432" i="81"/>
  <c r="BN432" i="81"/>
  <c r="BM432" i="81"/>
  <c r="BL432" i="81"/>
  <c r="BK432" i="81"/>
  <c r="BI432" i="81"/>
  <c r="BG432" i="81"/>
  <c r="BF432" i="81"/>
  <c r="AV432" i="81"/>
  <c r="AU432" i="81"/>
  <c r="AS432" i="81"/>
  <c r="AP432" i="81"/>
  <c r="AJ432" i="81"/>
  <c r="AK432" i="81" s="1"/>
  <c r="AG432" i="81"/>
  <c r="AH432" i="81" s="1"/>
  <c r="E432" i="81"/>
  <c r="AQ432" i="81" s="1"/>
  <c r="BO431" i="81"/>
  <c r="BN431" i="81"/>
  <c r="BM431" i="81"/>
  <c r="BL431" i="81"/>
  <c r="BK431" i="81"/>
  <c r="BI431" i="81"/>
  <c r="BG431" i="81"/>
  <c r="BF431" i="81"/>
  <c r="AV431" i="81"/>
  <c r="AU431" i="81"/>
  <c r="AS431" i="81"/>
  <c r="AP431" i="81"/>
  <c r="AJ431" i="81"/>
  <c r="AK431" i="81" s="1"/>
  <c r="AG431" i="81"/>
  <c r="AH431" i="81" s="1"/>
  <c r="E431" i="81"/>
  <c r="AQ431" i="81" s="1"/>
  <c r="BO430" i="81"/>
  <c r="BN430" i="81"/>
  <c r="BM430" i="81"/>
  <c r="BL430" i="81"/>
  <c r="BK430" i="81"/>
  <c r="BI430" i="81"/>
  <c r="BG430" i="81"/>
  <c r="BF430" i="81"/>
  <c r="AV430" i="81"/>
  <c r="AU430" i="81"/>
  <c r="AS430" i="81"/>
  <c r="AP430" i="81"/>
  <c r="AJ430" i="81"/>
  <c r="AK430" i="81" s="1"/>
  <c r="AG430" i="81"/>
  <c r="AH430" i="81" s="1"/>
  <c r="E430" i="81"/>
  <c r="AQ430" i="81" s="1"/>
  <c r="BO429" i="81"/>
  <c r="BN429" i="81"/>
  <c r="BM429" i="81"/>
  <c r="BL429" i="81"/>
  <c r="BK429" i="81"/>
  <c r="BI429" i="81"/>
  <c r="BG429" i="81"/>
  <c r="BF429" i="81"/>
  <c r="AV429" i="81"/>
  <c r="AU429" i="81"/>
  <c r="AS429" i="81"/>
  <c r="AP429" i="81"/>
  <c r="AJ429" i="81"/>
  <c r="AK429" i="81" s="1"/>
  <c r="AG429" i="81"/>
  <c r="AH429" i="81" s="1"/>
  <c r="E429" i="81"/>
  <c r="AQ429" i="81" s="1"/>
  <c r="BO428" i="81"/>
  <c r="BN428" i="81"/>
  <c r="BM428" i="81"/>
  <c r="BL428" i="81"/>
  <c r="BK428" i="81"/>
  <c r="BI428" i="81"/>
  <c r="BG428" i="81"/>
  <c r="BF428" i="81"/>
  <c r="AV428" i="81"/>
  <c r="AU428" i="81"/>
  <c r="AS428" i="81"/>
  <c r="AP428" i="81"/>
  <c r="AJ428" i="81"/>
  <c r="AK428" i="81" s="1"/>
  <c r="AG428" i="81"/>
  <c r="AH428" i="81" s="1"/>
  <c r="E428" i="81"/>
  <c r="AQ428" i="81" s="1"/>
  <c r="BO427" i="81"/>
  <c r="BN427" i="81"/>
  <c r="BM427" i="81"/>
  <c r="BL427" i="81"/>
  <c r="BK427" i="81"/>
  <c r="BI427" i="81"/>
  <c r="BG427" i="81"/>
  <c r="BF427" i="81"/>
  <c r="AV427" i="81"/>
  <c r="AU427" i="81"/>
  <c r="AS427" i="81"/>
  <c r="AP427" i="81"/>
  <c r="AJ427" i="81"/>
  <c r="AK427" i="81" s="1"/>
  <c r="AG427" i="81"/>
  <c r="AH427" i="81" s="1"/>
  <c r="E427" i="81"/>
  <c r="AQ427" i="81" s="1"/>
  <c r="BO426" i="81"/>
  <c r="BN426" i="81"/>
  <c r="BM426" i="81"/>
  <c r="BL426" i="81"/>
  <c r="BK426" i="81"/>
  <c r="BI426" i="81"/>
  <c r="BG426" i="81"/>
  <c r="BF426" i="81"/>
  <c r="AV426" i="81"/>
  <c r="AU426" i="81"/>
  <c r="AS426" i="81"/>
  <c r="AP426" i="81"/>
  <c r="AJ426" i="81"/>
  <c r="AK426" i="81" s="1"/>
  <c r="AG426" i="81"/>
  <c r="AH426" i="81" s="1"/>
  <c r="E426" i="81"/>
  <c r="AQ426" i="81" s="1"/>
  <c r="BO425" i="81"/>
  <c r="BN425" i="81"/>
  <c r="BM425" i="81"/>
  <c r="BL425" i="81"/>
  <c r="BK425" i="81"/>
  <c r="BI425" i="81"/>
  <c r="BG425" i="81"/>
  <c r="BF425" i="81"/>
  <c r="AV425" i="81"/>
  <c r="AU425" i="81"/>
  <c r="AS425" i="81"/>
  <c r="AP425" i="81"/>
  <c r="AJ425" i="81"/>
  <c r="AK425" i="81" s="1"/>
  <c r="AG425" i="81"/>
  <c r="AH425" i="81" s="1"/>
  <c r="E425" i="81"/>
  <c r="AQ425" i="81" s="1"/>
  <c r="BO424" i="81"/>
  <c r="BN424" i="81"/>
  <c r="BM424" i="81"/>
  <c r="BL424" i="81"/>
  <c r="BK424" i="81"/>
  <c r="BI424" i="81"/>
  <c r="BG424" i="81"/>
  <c r="BF424" i="81"/>
  <c r="AV424" i="81"/>
  <c r="AU424" i="81"/>
  <c r="AS424" i="81"/>
  <c r="AP424" i="81"/>
  <c r="AJ424" i="81"/>
  <c r="AK424" i="81" s="1"/>
  <c r="AG424" i="81"/>
  <c r="AH424" i="81" s="1"/>
  <c r="E424" i="81"/>
  <c r="AQ424" i="81" s="1"/>
  <c r="BO423" i="81"/>
  <c r="BN423" i="81"/>
  <c r="BM423" i="81"/>
  <c r="BL423" i="81"/>
  <c r="BK423" i="81"/>
  <c r="BI423" i="81"/>
  <c r="BG423" i="81"/>
  <c r="BF423" i="81"/>
  <c r="AV423" i="81"/>
  <c r="AU423" i="81"/>
  <c r="AS423" i="81"/>
  <c r="AP423" i="81"/>
  <c r="AJ423" i="81"/>
  <c r="AK423" i="81" s="1"/>
  <c r="AG423" i="81"/>
  <c r="AH423" i="81" s="1"/>
  <c r="E423" i="81"/>
  <c r="AQ423" i="81" s="1"/>
  <c r="BO422" i="81"/>
  <c r="BN422" i="81"/>
  <c r="BM422" i="81"/>
  <c r="BL422" i="81"/>
  <c r="BK422" i="81"/>
  <c r="BI422" i="81"/>
  <c r="BG422" i="81"/>
  <c r="BF422" i="81"/>
  <c r="AV422" i="81"/>
  <c r="AU422" i="81"/>
  <c r="AS422" i="81"/>
  <c r="AP422" i="81"/>
  <c r="AJ422" i="81"/>
  <c r="AK422" i="81" s="1"/>
  <c r="AG422" i="81"/>
  <c r="AH422" i="81" s="1"/>
  <c r="E422" i="81"/>
  <c r="AQ422" i="81" s="1"/>
  <c r="BO421" i="81"/>
  <c r="BN421" i="81"/>
  <c r="BM421" i="81"/>
  <c r="BL421" i="81"/>
  <c r="BK421" i="81"/>
  <c r="BI421" i="81"/>
  <c r="BG421" i="81"/>
  <c r="BF421" i="81"/>
  <c r="AV421" i="81"/>
  <c r="AU421" i="81"/>
  <c r="AS421" i="81"/>
  <c r="AP421" i="81"/>
  <c r="AJ421" i="81"/>
  <c r="AK421" i="81" s="1"/>
  <c r="AG421" i="81"/>
  <c r="AH421" i="81" s="1"/>
  <c r="E421" i="81"/>
  <c r="AQ421" i="81" s="1"/>
  <c r="BO420" i="81"/>
  <c r="BN420" i="81"/>
  <c r="BM420" i="81"/>
  <c r="BL420" i="81"/>
  <c r="BK420" i="81"/>
  <c r="BI420" i="81"/>
  <c r="BG420" i="81"/>
  <c r="BF420" i="81"/>
  <c r="AV420" i="81"/>
  <c r="AU420" i="81"/>
  <c r="AS420" i="81"/>
  <c r="AP420" i="81"/>
  <c r="AJ420" i="81"/>
  <c r="AK420" i="81" s="1"/>
  <c r="AG420" i="81"/>
  <c r="AH420" i="81" s="1"/>
  <c r="E420" i="81"/>
  <c r="AQ420" i="81" s="1"/>
  <c r="BO419" i="81"/>
  <c r="BN419" i="81"/>
  <c r="BM419" i="81"/>
  <c r="BL419" i="81"/>
  <c r="BK419" i="81"/>
  <c r="BI419" i="81"/>
  <c r="BG419" i="81"/>
  <c r="BF419" i="81"/>
  <c r="AV419" i="81"/>
  <c r="AU419" i="81"/>
  <c r="AS419" i="81"/>
  <c r="AP419" i="81"/>
  <c r="AJ419" i="81"/>
  <c r="AK419" i="81" s="1"/>
  <c r="AG419" i="81"/>
  <c r="AH419" i="81" s="1"/>
  <c r="E419" i="81"/>
  <c r="AQ419" i="81" s="1"/>
  <c r="BO418" i="81"/>
  <c r="BN418" i="81"/>
  <c r="BM418" i="81"/>
  <c r="BL418" i="81"/>
  <c r="BK418" i="81"/>
  <c r="BI418" i="81"/>
  <c r="BG418" i="81"/>
  <c r="BF418" i="81"/>
  <c r="AV418" i="81"/>
  <c r="AU418" i="81"/>
  <c r="AS418" i="81"/>
  <c r="AP418" i="81"/>
  <c r="AJ418" i="81"/>
  <c r="AK418" i="81" s="1"/>
  <c r="AG418" i="81"/>
  <c r="AH418" i="81" s="1"/>
  <c r="E418" i="81"/>
  <c r="AQ418" i="81" s="1"/>
  <c r="BO417" i="81"/>
  <c r="BN417" i="81"/>
  <c r="BM417" i="81"/>
  <c r="BL417" i="81"/>
  <c r="BK417" i="81"/>
  <c r="BI417" i="81"/>
  <c r="BG417" i="81"/>
  <c r="BF417" i="81"/>
  <c r="AV417" i="81"/>
  <c r="AU417" i="81"/>
  <c r="AS417" i="81"/>
  <c r="AP417" i="81"/>
  <c r="AJ417" i="81"/>
  <c r="AK417" i="81" s="1"/>
  <c r="AG417" i="81"/>
  <c r="AH417" i="81" s="1"/>
  <c r="E417" i="81"/>
  <c r="AQ417" i="81" s="1"/>
  <c r="BO416" i="81"/>
  <c r="BN416" i="81"/>
  <c r="BM416" i="81"/>
  <c r="BL416" i="81"/>
  <c r="BK416" i="81"/>
  <c r="BI416" i="81"/>
  <c r="BG416" i="81"/>
  <c r="BF416" i="81"/>
  <c r="AV416" i="81"/>
  <c r="AU416" i="81"/>
  <c r="AS416" i="81"/>
  <c r="AP416" i="81"/>
  <c r="AJ416" i="81"/>
  <c r="AK416" i="81" s="1"/>
  <c r="AG416" i="81"/>
  <c r="AH416" i="81" s="1"/>
  <c r="E416" i="81"/>
  <c r="AQ416" i="81" s="1"/>
  <c r="BO415" i="81"/>
  <c r="BN415" i="81"/>
  <c r="BM415" i="81"/>
  <c r="BL415" i="81"/>
  <c r="BK415" i="81"/>
  <c r="BI415" i="81"/>
  <c r="BG415" i="81"/>
  <c r="BF415" i="81"/>
  <c r="AV415" i="81"/>
  <c r="AU415" i="81"/>
  <c r="AS415" i="81"/>
  <c r="AP415" i="81"/>
  <c r="AJ415" i="81"/>
  <c r="AK415" i="81" s="1"/>
  <c r="AG415" i="81"/>
  <c r="AH415" i="81" s="1"/>
  <c r="E415" i="81"/>
  <c r="AQ415" i="81" s="1"/>
  <c r="BO414" i="81"/>
  <c r="BN414" i="81"/>
  <c r="BM414" i="81"/>
  <c r="BL414" i="81"/>
  <c r="BK414" i="81"/>
  <c r="BI414" i="81"/>
  <c r="BG414" i="81"/>
  <c r="BF414" i="81"/>
  <c r="AV414" i="81"/>
  <c r="AU414" i="81"/>
  <c r="AS414" i="81"/>
  <c r="AP414" i="81"/>
  <c r="AJ414" i="81"/>
  <c r="AK414" i="81" s="1"/>
  <c r="AG414" i="81"/>
  <c r="AH414" i="81" s="1"/>
  <c r="E414" i="81"/>
  <c r="AQ414" i="81" s="1"/>
  <c r="BO413" i="81"/>
  <c r="BN413" i="81"/>
  <c r="BM413" i="81"/>
  <c r="BL413" i="81"/>
  <c r="BK413" i="81"/>
  <c r="BI413" i="81"/>
  <c r="BG413" i="81"/>
  <c r="BF413" i="81"/>
  <c r="AV413" i="81"/>
  <c r="AU413" i="81"/>
  <c r="AS413" i="81"/>
  <c r="AP413" i="81"/>
  <c r="AJ413" i="81"/>
  <c r="AK413" i="81" s="1"/>
  <c r="AG413" i="81"/>
  <c r="AH413" i="81" s="1"/>
  <c r="E413" i="81"/>
  <c r="AQ413" i="81" s="1"/>
  <c r="BO412" i="81"/>
  <c r="BN412" i="81"/>
  <c r="BM412" i="81"/>
  <c r="BL412" i="81"/>
  <c r="BK412" i="81"/>
  <c r="BI412" i="81"/>
  <c r="BG412" i="81"/>
  <c r="BF412" i="81"/>
  <c r="AV412" i="81"/>
  <c r="AU412" i="81"/>
  <c r="AS412" i="81"/>
  <c r="AP412" i="81"/>
  <c r="AJ412" i="81"/>
  <c r="AK412" i="81" s="1"/>
  <c r="AG412" i="81"/>
  <c r="AH412" i="81" s="1"/>
  <c r="E412" i="81"/>
  <c r="AQ412" i="81" s="1"/>
  <c r="BO411" i="81"/>
  <c r="BN411" i="81"/>
  <c r="BM411" i="81"/>
  <c r="BL411" i="81"/>
  <c r="BK411" i="81"/>
  <c r="BI411" i="81"/>
  <c r="BG411" i="81"/>
  <c r="BF411" i="81"/>
  <c r="AV411" i="81"/>
  <c r="AU411" i="81"/>
  <c r="AS411" i="81"/>
  <c r="AP411" i="81"/>
  <c r="AJ411" i="81"/>
  <c r="AK411" i="81" s="1"/>
  <c r="AG411" i="81"/>
  <c r="AH411" i="81" s="1"/>
  <c r="E411" i="81"/>
  <c r="AQ411" i="81" s="1"/>
  <c r="BO410" i="81"/>
  <c r="BN410" i="81"/>
  <c r="BM410" i="81"/>
  <c r="BL410" i="81"/>
  <c r="BK410" i="81"/>
  <c r="BI410" i="81"/>
  <c r="BG410" i="81"/>
  <c r="BF410" i="81"/>
  <c r="AV410" i="81"/>
  <c r="AU410" i="81"/>
  <c r="AS410" i="81"/>
  <c r="AP410" i="81"/>
  <c r="AJ410" i="81"/>
  <c r="AK410" i="81" s="1"/>
  <c r="AG410" i="81"/>
  <c r="AH410" i="81" s="1"/>
  <c r="E410" i="81"/>
  <c r="AQ410" i="81" s="1"/>
  <c r="BO409" i="81"/>
  <c r="BN409" i="81"/>
  <c r="BM409" i="81"/>
  <c r="BL409" i="81"/>
  <c r="BK409" i="81"/>
  <c r="BI409" i="81"/>
  <c r="BG409" i="81"/>
  <c r="BF409" i="81"/>
  <c r="AV409" i="81"/>
  <c r="AU409" i="81"/>
  <c r="AS409" i="81"/>
  <c r="AP409" i="81"/>
  <c r="AJ409" i="81"/>
  <c r="AK409" i="81" s="1"/>
  <c r="AG409" i="81"/>
  <c r="AH409" i="81" s="1"/>
  <c r="E409" i="81"/>
  <c r="AQ409" i="81" s="1"/>
  <c r="BO408" i="81"/>
  <c r="BN408" i="81"/>
  <c r="BM408" i="81"/>
  <c r="BL408" i="81"/>
  <c r="BK408" i="81"/>
  <c r="BI408" i="81"/>
  <c r="BG408" i="81"/>
  <c r="BF408" i="81"/>
  <c r="AV408" i="81"/>
  <c r="AU408" i="81"/>
  <c r="AS408" i="81"/>
  <c r="AP408" i="81"/>
  <c r="AJ408" i="81"/>
  <c r="AK408" i="81" s="1"/>
  <c r="AG408" i="81"/>
  <c r="AH408" i="81" s="1"/>
  <c r="E408" i="81"/>
  <c r="AQ408" i="81" s="1"/>
  <c r="BO407" i="81"/>
  <c r="BN407" i="81"/>
  <c r="BM407" i="81"/>
  <c r="BL407" i="81"/>
  <c r="BK407" i="81"/>
  <c r="BI407" i="81"/>
  <c r="BG407" i="81"/>
  <c r="BF407" i="81"/>
  <c r="AV407" i="81"/>
  <c r="AU407" i="81"/>
  <c r="AS407" i="81"/>
  <c r="AP407" i="81"/>
  <c r="AJ407" i="81"/>
  <c r="AK407" i="81" s="1"/>
  <c r="AG407" i="81"/>
  <c r="AH407" i="81" s="1"/>
  <c r="E407" i="81"/>
  <c r="AQ407" i="81" s="1"/>
  <c r="BO406" i="81"/>
  <c r="BN406" i="81"/>
  <c r="BM406" i="81"/>
  <c r="BL406" i="81"/>
  <c r="BK406" i="81"/>
  <c r="BI406" i="81"/>
  <c r="BG406" i="81"/>
  <c r="BF406" i="81"/>
  <c r="AV406" i="81"/>
  <c r="AU406" i="81"/>
  <c r="AS406" i="81"/>
  <c r="AP406" i="81"/>
  <c r="AJ406" i="81"/>
  <c r="AK406" i="81" s="1"/>
  <c r="AG406" i="81"/>
  <c r="AH406" i="81" s="1"/>
  <c r="E406" i="81"/>
  <c r="AQ406" i="81" s="1"/>
  <c r="BO405" i="81"/>
  <c r="BN405" i="81"/>
  <c r="BM405" i="81"/>
  <c r="BL405" i="81"/>
  <c r="BK405" i="81"/>
  <c r="BI405" i="81"/>
  <c r="BG405" i="81"/>
  <c r="BF405" i="81"/>
  <c r="AV405" i="81"/>
  <c r="AU405" i="81"/>
  <c r="AS405" i="81"/>
  <c r="AP405" i="81"/>
  <c r="AJ405" i="81"/>
  <c r="AK405" i="81" s="1"/>
  <c r="AG405" i="81"/>
  <c r="AH405" i="81" s="1"/>
  <c r="E405" i="81"/>
  <c r="AQ405" i="81" s="1"/>
  <c r="BO404" i="81"/>
  <c r="BN404" i="81"/>
  <c r="BM404" i="81"/>
  <c r="BL404" i="81"/>
  <c r="BK404" i="81"/>
  <c r="BI404" i="81"/>
  <c r="BG404" i="81"/>
  <c r="BF404" i="81"/>
  <c r="AV404" i="81"/>
  <c r="AU404" i="81"/>
  <c r="AS404" i="81"/>
  <c r="AP404" i="81"/>
  <c r="AJ404" i="81"/>
  <c r="AK404" i="81" s="1"/>
  <c r="AG404" i="81"/>
  <c r="AH404" i="81" s="1"/>
  <c r="E404" i="81"/>
  <c r="AQ404" i="81" s="1"/>
  <c r="BO403" i="81"/>
  <c r="BN403" i="81"/>
  <c r="BM403" i="81"/>
  <c r="BL403" i="81"/>
  <c r="BK403" i="81"/>
  <c r="BI403" i="81"/>
  <c r="BG403" i="81"/>
  <c r="BF403" i="81"/>
  <c r="AV403" i="81"/>
  <c r="AU403" i="81"/>
  <c r="AS403" i="81"/>
  <c r="AP403" i="81"/>
  <c r="AJ403" i="81"/>
  <c r="AK403" i="81" s="1"/>
  <c r="AG403" i="81"/>
  <c r="AH403" i="81" s="1"/>
  <c r="E403" i="81"/>
  <c r="AQ403" i="81" s="1"/>
  <c r="BO402" i="81"/>
  <c r="BN402" i="81"/>
  <c r="BM402" i="81"/>
  <c r="BL402" i="81"/>
  <c r="BK402" i="81"/>
  <c r="BI402" i="81"/>
  <c r="BG402" i="81"/>
  <c r="BF402" i="81"/>
  <c r="AV402" i="81"/>
  <c r="AU402" i="81"/>
  <c r="AS402" i="81"/>
  <c r="AP402" i="81"/>
  <c r="AJ402" i="81"/>
  <c r="AK402" i="81" s="1"/>
  <c r="AG402" i="81"/>
  <c r="AH402" i="81" s="1"/>
  <c r="E402" i="81"/>
  <c r="AQ402" i="81" s="1"/>
  <c r="BO401" i="81"/>
  <c r="BN401" i="81"/>
  <c r="BM401" i="81"/>
  <c r="BL401" i="81"/>
  <c r="BK401" i="81"/>
  <c r="BI401" i="81"/>
  <c r="BG401" i="81"/>
  <c r="BF401" i="81"/>
  <c r="AV401" i="81"/>
  <c r="AU401" i="81"/>
  <c r="AS401" i="81"/>
  <c r="AP401" i="81"/>
  <c r="AJ401" i="81"/>
  <c r="AK401" i="81" s="1"/>
  <c r="AG401" i="81"/>
  <c r="AH401" i="81" s="1"/>
  <c r="E401" i="81"/>
  <c r="AQ401" i="81" s="1"/>
  <c r="BO400" i="81"/>
  <c r="BN400" i="81"/>
  <c r="BM400" i="81"/>
  <c r="BL400" i="81"/>
  <c r="BK400" i="81"/>
  <c r="BI400" i="81"/>
  <c r="BG400" i="81"/>
  <c r="BF400" i="81"/>
  <c r="AV400" i="81"/>
  <c r="AU400" i="81"/>
  <c r="AS400" i="81"/>
  <c r="AP400" i="81"/>
  <c r="AJ400" i="81"/>
  <c r="AK400" i="81" s="1"/>
  <c r="AG400" i="81"/>
  <c r="AH400" i="81" s="1"/>
  <c r="E400" i="81"/>
  <c r="AQ400" i="81" s="1"/>
  <c r="BO399" i="81"/>
  <c r="BN399" i="81"/>
  <c r="BM399" i="81"/>
  <c r="BL399" i="81"/>
  <c r="BK399" i="81"/>
  <c r="BI399" i="81"/>
  <c r="BG399" i="81"/>
  <c r="BF399" i="81"/>
  <c r="AV399" i="81"/>
  <c r="AU399" i="81"/>
  <c r="AS399" i="81"/>
  <c r="AP399" i="81"/>
  <c r="AJ399" i="81"/>
  <c r="AK399" i="81" s="1"/>
  <c r="AG399" i="81"/>
  <c r="AH399" i="81" s="1"/>
  <c r="E399" i="81"/>
  <c r="AQ399" i="81" s="1"/>
  <c r="BO398" i="81"/>
  <c r="BN398" i="81"/>
  <c r="BM398" i="81"/>
  <c r="BL398" i="81"/>
  <c r="BK398" i="81"/>
  <c r="BI398" i="81"/>
  <c r="BG398" i="81"/>
  <c r="BF398" i="81"/>
  <c r="AV398" i="81"/>
  <c r="AU398" i="81"/>
  <c r="AS398" i="81"/>
  <c r="AP398" i="81"/>
  <c r="AJ398" i="81"/>
  <c r="AK398" i="81" s="1"/>
  <c r="AG398" i="81"/>
  <c r="AH398" i="81" s="1"/>
  <c r="E398" i="81"/>
  <c r="AQ398" i="81" s="1"/>
  <c r="BO397" i="81"/>
  <c r="BN397" i="81"/>
  <c r="BM397" i="81"/>
  <c r="BL397" i="81"/>
  <c r="BK397" i="81"/>
  <c r="BI397" i="81"/>
  <c r="BG397" i="81"/>
  <c r="BF397" i="81"/>
  <c r="AV397" i="81"/>
  <c r="AU397" i="81"/>
  <c r="AS397" i="81"/>
  <c r="AP397" i="81"/>
  <c r="AJ397" i="81"/>
  <c r="AK397" i="81" s="1"/>
  <c r="AG397" i="81"/>
  <c r="AH397" i="81" s="1"/>
  <c r="E397" i="81"/>
  <c r="AQ397" i="81" s="1"/>
  <c r="BO396" i="81"/>
  <c r="BN396" i="81"/>
  <c r="BM396" i="81"/>
  <c r="BL396" i="81"/>
  <c r="BK396" i="81"/>
  <c r="BI396" i="81"/>
  <c r="BG396" i="81"/>
  <c r="BF396" i="81"/>
  <c r="AV396" i="81"/>
  <c r="AU396" i="81"/>
  <c r="AS396" i="81"/>
  <c r="AP396" i="81"/>
  <c r="AJ396" i="81"/>
  <c r="AK396" i="81" s="1"/>
  <c r="AG396" i="81"/>
  <c r="AH396" i="81" s="1"/>
  <c r="E396" i="81"/>
  <c r="AQ396" i="81" s="1"/>
  <c r="BO395" i="81"/>
  <c r="BN395" i="81"/>
  <c r="BM395" i="81"/>
  <c r="BL395" i="81"/>
  <c r="BK395" i="81"/>
  <c r="BI395" i="81"/>
  <c r="BG395" i="81"/>
  <c r="BF395" i="81"/>
  <c r="AV395" i="81"/>
  <c r="AU395" i="81"/>
  <c r="AS395" i="81"/>
  <c r="AP395" i="81"/>
  <c r="AJ395" i="81"/>
  <c r="AK395" i="81" s="1"/>
  <c r="AG395" i="81"/>
  <c r="AH395" i="81" s="1"/>
  <c r="E395" i="81"/>
  <c r="AQ395" i="81" s="1"/>
  <c r="BO394" i="81"/>
  <c r="BN394" i="81"/>
  <c r="BM394" i="81"/>
  <c r="BL394" i="81"/>
  <c r="BK394" i="81"/>
  <c r="BI394" i="81"/>
  <c r="BG394" i="81"/>
  <c r="BF394" i="81"/>
  <c r="AV394" i="81"/>
  <c r="AU394" i="81"/>
  <c r="AS394" i="81"/>
  <c r="AP394" i="81"/>
  <c r="AJ394" i="81"/>
  <c r="AK394" i="81" s="1"/>
  <c r="AG394" i="81"/>
  <c r="AH394" i="81" s="1"/>
  <c r="E394" i="81"/>
  <c r="AQ394" i="81" s="1"/>
  <c r="BO393" i="81"/>
  <c r="BN393" i="81"/>
  <c r="BM393" i="81"/>
  <c r="BL393" i="81"/>
  <c r="BK393" i="81"/>
  <c r="BI393" i="81"/>
  <c r="BG393" i="81"/>
  <c r="BF393" i="81"/>
  <c r="AV393" i="81"/>
  <c r="AU393" i="81"/>
  <c r="AS393" i="81"/>
  <c r="AP393" i="81"/>
  <c r="AJ393" i="81"/>
  <c r="AK393" i="81" s="1"/>
  <c r="AG393" i="81"/>
  <c r="AH393" i="81" s="1"/>
  <c r="E393" i="81"/>
  <c r="AQ393" i="81" s="1"/>
  <c r="BO392" i="81"/>
  <c r="BN392" i="81"/>
  <c r="BM392" i="81"/>
  <c r="BL392" i="81"/>
  <c r="BK392" i="81"/>
  <c r="BI392" i="81"/>
  <c r="BG392" i="81"/>
  <c r="BF392" i="81"/>
  <c r="AV392" i="81"/>
  <c r="AU392" i="81"/>
  <c r="AS392" i="81"/>
  <c r="AP392" i="81"/>
  <c r="AJ392" i="81"/>
  <c r="AK392" i="81" s="1"/>
  <c r="AG392" i="81"/>
  <c r="AH392" i="81" s="1"/>
  <c r="E392" i="81"/>
  <c r="AQ392" i="81" s="1"/>
  <c r="BO391" i="81"/>
  <c r="BN391" i="81"/>
  <c r="BM391" i="81"/>
  <c r="BL391" i="81"/>
  <c r="BK391" i="81"/>
  <c r="BI391" i="81"/>
  <c r="BG391" i="81"/>
  <c r="BF391" i="81"/>
  <c r="AV391" i="81"/>
  <c r="AU391" i="81"/>
  <c r="AS391" i="81"/>
  <c r="AP391" i="81"/>
  <c r="AJ391" i="81"/>
  <c r="AK391" i="81" s="1"/>
  <c r="AG391" i="81"/>
  <c r="AH391" i="81" s="1"/>
  <c r="E391" i="81"/>
  <c r="AQ391" i="81" s="1"/>
  <c r="BO390" i="81"/>
  <c r="BN390" i="81"/>
  <c r="BM390" i="81"/>
  <c r="BL390" i="81"/>
  <c r="BK390" i="81"/>
  <c r="BI390" i="81"/>
  <c r="BG390" i="81"/>
  <c r="BF390" i="81"/>
  <c r="AV390" i="81"/>
  <c r="AU390" i="81"/>
  <c r="AS390" i="81"/>
  <c r="AP390" i="81"/>
  <c r="AJ390" i="81"/>
  <c r="AK390" i="81" s="1"/>
  <c r="AG390" i="81"/>
  <c r="AH390" i="81" s="1"/>
  <c r="E390" i="81"/>
  <c r="AQ390" i="81" s="1"/>
  <c r="BO389" i="81"/>
  <c r="BN389" i="81"/>
  <c r="BM389" i="81"/>
  <c r="BL389" i="81"/>
  <c r="BK389" i="81"/>
  <c r="BI389" i="81"/>
  <c r="BG389" i="81"/>
  <c r="BF389" i="81"/>
  <c r="AV389" i="81"/>
  <c r="AU389" i="81"/>
  <c r="AS389" i="81"/>
  <c r="AP389" i="81"/>
  <c r="AJ389" i="81"/>
  <c r="AK389" i="81" s="1"/>
  <c r="AG389" i="81"/>
  <c r="AH389" i="81" s="1"/>
  <c r="E389" i="81"/>
  <c r="AQ389" i="81" s="1"/>
  <c r="BO388" i="81"/>
  <c r="BN388" i="81"/>
  <c r="BM388" i="81"/>
  <c r="BL388" i="81"/>
  <c r="BK388" i="81"/>
  <c r="BI388" i="81"/>
  <c r="BG388" i="81"/>
  <c r="BF388" i="81"/>
  <c r="AV388" i="81"/>
  <c r="AU388" i="81"/>
  <c r="AS388" i="81"/>
  <c r="AP388" i="81"/>
  <c r="AJ388" i="81"/>
  <c r="AK388" i="81" s="1"/>
  <c r="AG388" i="81"/>
  <c r="AH388" i="81" s="1"/>
  <c r="E388" i="81"/>
  <c r="AQ388" i="81" s="1"/>
  <c r="BO387" i="81"/>
  <c r="BN387" i="81"/>
  <c r="BM387" i="81"/>
  <c r="BL387" i="81"/>
  <c r="BK387" i="81"/>
  <c r="BI387" i="81"/>
  <c r="BG387" i="81"/>
  <c r="BF387" i="81"/>
  <c r="AV387" i="81"/>
  <c r="AU387" i="81"/>
  <c r="AS387" i="81"/>
  <c r="AP387" i="81"/>
  <c r="AJ387" i="81"/>
  <c r="AK387" i="81" s="1"/>
  <c r="AG387" i="81"/>
  <c r="AH387" i="81" s="1"/>
  <c r="E387" i="81"/>
  <c r="AQ387" i="81" s="1"/>
  <c r="BO386" i="81"/>
  <c r="BN386" i="81"/>
  <c r="BM386" i="81"/>
  <c r="BL386" i="81"/>
  <c r="BK386" i="81"/>
  <c r="BI386" i="81"/>
  <c r="BG386" i="81"/>
  <c r="BF386" i="81"/>
  <c r="AV386" i="81"/>
  <c r="AU386" i="81"/>
  <c r="AS386" i="81"/>
  <c r="AP386" i="81"/>
  <c r="AJ386" i="81"/>
  <c r="AK386" i="81" s="1"/>
  <c r="AG386" i="81"/>
  <c r="AH386" i="81" s="1"/>
  <c r="E386" i="81"/>
  <c r="AQ386" i="81" s="1"/>
  <c r="BO385" i="81"/>
  <c r="BN385" i="81"/>
  <c r="BM385" i="81"/>
  <c r="BL385" i="81"/>
  <c r="BK385" i="81"/>
  <c r="BI385" i="81"/>
  <c r="BG385" i="81"/>
  <c r="BF385" i="81"/>
  <c r="AV385" i="81"/>
  <c r="AU385" i="81"/>
  <c r="AS385" i="81"/>
  <c r="AP385" i="81"/>
  <c r="AJ385" i="81"/>
  <c r="AK385" i="81" s="1"/>
  <c r="AG385" i="81"/>
  <c r="AH385" i="81" s="1"/>
  <c r="E385" i="81"/>
  <c r="AQ385" i="81" s="1"/>
  <c r="BO384" i="81"/>
  <c r="BN384" i="81"/>
  <c r="BM384" i="81"/>
  <c r="BL384" i="81"/>
  <c r="BK384" i="81"/>
  <c r="BI384" i="81"/>
  <c r="BG384" i="81"/>
  <c r="BF384" i="81"/>
  <c r="AV384" i="81"/>
  <c r="AU384" i="81"/>
  <c r="AS384" i="81"/>
  <c r="AP384" i="81"/>
  <c r="AJ384" i="81"/>
  <c r="AK384" i="81" s="1"/>
  <c r="AG384" i="81"/>
  <c r="AH384" i="81" s="1"/>
  <c r="E384" i="81"/>
  <c r="AQ384" i="81" s="1"/>
  <c r="BO383" i="81"/>
  <c r="BN383" i="81"/>
  <c r="BM383" i="81"/>
  <c r="BL383" i="81"/>
  <c r="BK383" i="81"/>
  <c r="BI383" i="81"/>
  <c r="BG383" i="81"/>
  <c r="BF383" i="81"/>
  <c r="AV383" i="81"/>
  <c r="AU383" i="81"/>
  <c r="AS383" i="81"/>
  <c r="AP383" i="81"/>
  <c r="AJ383" i="81"/>
  <c r="AK383" i="81" s="1"/>
  <c r="AG383" i="81"/>
  <c r="AH383" i="81" s="1"/>
  <c r="E383" i="81"/>
  <c r="AQ383" i="81" s="1"/>
  <c r="BO382" i="81"/>
  <c r="BN382" i="81"/>
  <c r="BM382" i="81"/>
  <c r="BL382" i="81"/>
  <c r="BK382" i="81"/>
  <c r="BI382" i="81"/>
  <c r="BG382" i="81"/>
  <c r="BF382" i="81"/>
  <c r="AV382" i="81"/>
  <c r="AU382" i="81"/>
  <c r="AS382" i="81"/>
  <c r="AP382" i="81"/>
  <c r="AJ382" i="81"/>
  <c r="AK382" i="81" s="1"/>
  <c r="AG382" i="81"/>
  <c r="AH382" i="81" s="1"/>
  <c r="E382" i="81"/>
  <c r="AQ382" i="81" s="1"/>
  <c r="BO381" i="81"/>
  <c r="BN381" i="81"/>
  <c r="BM381" i="81"/>
  <c r="BL381" i="81"/>
  <c r="BK381" i="81"/>
  <c r="BI381" i="81"/>
  <c r="BG381" i="81"/>
  <c r="BF381" i="81"/>
  <c r="AV381" i="81"/>
  <c r="AU381" i="81"/>
  <c r="AS381" i="81"/>
  <c r="AP381" i="81"/>
  <c r="AJ381" i="81"/>
  <c r="AK381" i="81" s="1"/>
  <c r="AG381" i="81"/>
  <c r="AH381" i="81" s="1"/>
  <c r="E381" i="81"/>
  <c r="AQ381" i="81" s="1"/>
  <c r="BO380" i="81"/>
  <c r="BN380" i="81"/>
  <c r="BM380" i="81"/>
  <c r="BL380" i="81"/>
  <c r="BK380" i="81"/>
  <c r="BI380" i="81"/>
  <c r="BG380" i="81"/>
  <c r="BF380" i="81"/>
  <c r="AV380" i="81"/>
  <c r="AU380" i="81"/>
  <c r="AS380" i="81"/>
  <c r="AP380" i="81"/>
  <c r="AJ380" i="81"/>
  <c r="AK380" i="81" s="1"/>
  <c r="AG380" i="81"/>
  <c r="AH380" i="81" s="1"/>
  <c r="E380" i="81"/>
  <c r="AQ380" i="81" s="1"/>
  <c r="BO379" i="81"/>
  <c r="BN379" i="81"/>
  <c r="BM379" i="81"/>
  <c r="BL379" i="81"/>
  <c r="BK379" i="81"/>
  <c r="BI379" i="81"/>
  <c r="BG379" i="81"/>
  <c r="BF379" i="81"/>
  <c r="AV379" i="81"/>
  <c r="AU379" i="81"/>
  <c r="AS379" i="81"/>
  <c r="AP379" i="81"/>
  <c r="AJ379" i="81"/>
  <c r="AK379" i="81" s="1"/>
  <c r="AG379" i="81"/>
  <c r="AH379" i="81" s="1"/>
  <c r="E379" i="81"/>
  <c r="AQ379" i="81" s="1"/>
  <c r="BO378" i="81"/>
  <c r="BN378" i="81"/>
  <c r="BM378" i="81"/>
  <c r="BL378" i="81"/>
  <c r="BK378" i="81"/>
  <c r="BI378" i="81"/>
  <c r="BG378" i="81"/>
  <c r="BF378" i="81"/>
  <c r="AV378" i="81"/>
  <c r="AU378" i="81"/>
  <c r="AS378" i="81"/>
  <c r="AP378" i="81"/>
  <c r="AJ378" i="81"/>
  <c r="AK378" i="81" s="1"/>
  <c r="AG378" i="81"/>
  <c r="AH378" i="81" s="1"/>
  <c r="E378" i="81"/>
  <c r="AQ378" i="81" s="1"/>
  <c r="BO377" i="81"/>
  <c r="BN377" i="81"/>
  <c r="BM377" i="81"/>
  <c r="BL377" i="81"/>
  <c r="BK377" i="81"/>
  <c r="BI377" i="81"/>
  <c r="BG377" i="81"/>
  <c r="BF377" i="81"/>
  <c r="AV377" i="81"/>
  <c r="AU377" i="81"/>
  <c r="AS377" i="81"/>
  <c r="AP377" i="81"/>
  <c r="AJ377" i="81"/>
  <c r="AK377" i="81" s="1"/>
  <c r="AG377" i="81"/>
  <c r="AH377" i="81" s="1"/>
  <c r="E377" i="81"/>
  <c r="AQ377" i="81" s="1"/>
  <c r="BO376" i="81"/>
  <c r="BN376" i="81"/>
  <c r="BM376" i="81"/>
  <c r="BL376" i="81"/>
  <c r="BK376" i="81"/>
  <c r="BI376" i="81"/>
  <c r="BG376" i="81"/>
  <c r="BF376" i="81"/>
  <c r="AV376" i="81"/>
  <c r="AU376" i="81"/>
  <c r="AS376" i="81"/>
  <c r="AP376" i="81"/>
  <c r="AJ376" i="81"/>
  <c r="AK376" i="81" s="1"/>
  <c r="AG376" i="81"/>
  <c r="AH376" i="81" s="1"/>
  <c r="E376" i="81"/>
  <c r="AQ376" i="81" s="1"/>
  <c r="BO375" i="81"/>
  <c r="BN375" i="81"/>
  <c r="BM375" i="81"/>
  <c r="BL375" i="81"/>
  <c r="BK375" i="81"/>
  <c r="BI375" i="81"/>
  <c r="BG375" i="81"/>
  <c r="BF375" i="81"/>
  <c r="AV375" i="81"/>
  <c r="AU375" i="81"/>
  <c r="AS375" i="81"/>
  <c r="AP375" i="81"/>
  <c r="AJ375" i="81"/>
  <c r="AK375" i="81" s="1"/>
  <c r="AG375" i="81"/>
  <c r="AH375" i="81" s="1"/>
  <c r="E375" i="81"/>
  <c r="AQ375" i="81" s="1"/>
  <c r="BO374" i="81"/>
  <c r="BN374" i="81"/>
  <c r="BM374" i="81"/>
  <c r="BL374" i="81"/>
  <c r="BK374" i="81"/>
  <c r="BI374" i="81"/>
  <c r="BG374" i="81"/>
  <c r="BF374" i="81"/>
  <c r="AV374" i="81"/>
  <c r="AU374" i="81"/>
  <c r="AS374" i="81"/>
  <c r="AP374" i="81"/>
  <c r="AJ374" i="81"/>
  <c r="AK374" i="81" s="1"/>
  <c r="AG374" i="81"/>
  <c r="AH374" i="81" s="1"/>
  <c r="E374" i="81"/>
  <c r="AQ374" i="81" s="1"/>
  <c r="BO373" i="81"/>
  <c r="BN373" i="81"/>
  <c r="BM373" i="81"/>
  <c r="BL373" i="81"/>
  <c r="BK373" i="81"/>
  <c r="BI373" i="81"/>
  <c r="BG373" i="81"/>
  <c r="BF373" i="81"/>
  <c r="AV373" i="81"/>
  <c r="AU373" i="81"/>
  <c r="AS373" i="81"/>
  <c r="AP373" i="81"/>
  <c r="AJ373" i="81"/>
  <c r="AK373" i="81" s="1"/>
  <c r="AG373" i="81"/>
  <c r="AH373" i="81" s="1"/>
  <c r="E373" i="81"/>
  <c r="AQ373" i="81" s="1"/>
  <c r="BO372" i="81"/>
  <c r="BN372" i="81"/>
  <c r="BM372" i="81"/>
  <c r="BL372" i="81"/>
  <c r="BK372" i="81"/>
  <c r="BI372" i="81"/>
  <c r="BG372" i="81"/>
  <c r="BF372" i="81"/>
  <c r="AV372" i="81"/>
  <c r="AU372" i="81"/>
  <c r="AS372" i="81"/>
  <c r="AP372" i="81"/>
  <c r="AJ372" i="81"/>
  <c r="AK372" i="81" s="1"/>
  <c r="AG372" i="81"/>
  <c r="AH372" i="81" s="1"/>
  <c r="E372" i="81"/>
  <c r="AQ372" i="81" s="1"/>
  <c r="BO371" i="81"/>
  <c r="BN371" i="81"/>
  <c r="BM371" i="81"/>
  <c r="BL371" i="81"/>
  <c r="BK371" i="81"/>
  <c r="BI371" i="81"/>
  <c r="BG371" i="81"/>
  <c r="BF371" i="81"/>
  <c r="AV371" i="81"/>
  <c r="AU371" i="81"/>
  <c r="AS371" i="81"/>
  <c r="AP371" i="81"/>
  <c r="AJ371" i="81"/>
  <c r="AK371" i="81" s="1"/>
  <c r="AG371" i="81"/>
  <c r="AH371" i="81" s="1"/>
  <c r="E371" i="81"/>
  <c r="AQ371" i="81" s="1"/>
  <c r="BO370" i="81"/>
  <c r="BN370" i="81"/>
  <c r="BM370" i="81"/>
  <c r="BL370" i="81"/>
  <c r="BK370" i="81"/>
  <c r="BI370" i="81"/>
  <c r="BG370" i="81"/>
  <c r="BF370" i="81"/>
  <c r="AV370" i="81"/>
  <c r="AU370" i="81"/>
  <c r="AS370" i="81"/>
  <c r="AP370" i="81"/>
  <c r="AJ370" i="81"/>
  <c r="AK370" i="81" s="1"/>
  <c r="AG370" i="81"/>
  <c r="AH370" i="81" s="1"/>
  <c r="E370" i="81"/>
  <c r="AQ370" i="81" s="1"/>
  <c r="BO369" i="81"/>
  <c r="BN369" i="81"/>
  <c r="BM369" i="81"/>
  <c r="BL369" i="81"/>
  <c r="BK369" i="81"/>
  <c r="BI369" i="81"/>
  <c r="BG369" i="81"/>
  <c r="BF369" i="81"/>
  <c r="AV369" i="81"/>
  <c r="AU369" i="81"/>
  <c r="AS369" i="81"/>
  <c r="AP369" i="81"/>
  <c r="AJ369" i="81"/>
  <c r="AK369" i="81" s="1"/>
  <c r="AG369" i="81"/>
  <c r="AH369" i="81" s="1"/>
  <c r="E369" i="81"/>
  <c r="AQ369" i="81" s="1"/>
  <c r="BO368" i="81"/>
  <c r="BN368" i="81"/>
  <c r="BM368" i="81"/>
  <c r="BL368" i="81"/>
  <c r="BK368" i="81"/>
  <c r="BI368" i="81"/>
  <c r="BG368" i="81"/>
  <c r="BF368" i="81"/>
  <c r="AV368" i="81"/>
  <c r="AU368" i="81"/>
  <c r="AS368" i="81"/>
  <c r="AP368" i="81"/>
  <c r="AJ368" i="81"/>
  <c r="AK368" i="81" s="1"/>
  <c r="AG368" i="81"/>
  <c r="AH368" i="81" s="1"/>
  <c r="E368" i="81"/>
  <c r="AQ368" i="81" s="1"/>
  <c r="BO367" i="81"/>
  <c r="BN367" i="81"/>
  <c r="BM367" i="81"/>
  <c r="BL367" i="81"/>
  <c r="BK367" i="81"/>
  <c r="BI367" i="81"/>
  <c r="BG367" i="81"/>
  <c r="BF367" i="81"/>
  <c r="AV367" i="81"/>
  <c r="AU367" i="81"/>
  <c r="AS367" i="81"/>
  <c r="AP367" i="81"/>
  <c r="AJ367" i="81"/>
  <c r="AK367" i="81" s="1"/>
  <c r="AG367" i="81"/>
  <c r="AH367" i="81" s="1"/>
  <c r="E367" i="81"/>
  <c r="AQ367" i="81" s="1"/>
  <c r="BO366" i="81"/>
  <c r="BN366" i="81"/>
  <c r="BM366" i="81"/>
  <c r="BL366" i="81"/>
  <c r="BK366" i="81"/>
  <c r="BI366" i="81"/>
  <c r="BG366" i="81"/>
  <c r="BF366" i="81"/>
  <c r="AV366" i="81"/>
  <c r="AU366" i="81"/>
  <c r="AS366" i="81"/>
  <c r="AP366" i="81"/>
  <c r="AJ366" i="81"/>
  <c r="AK366" i="81" s="1"/>
  <c r="AG366" i="81"/>
  <c r="AH366" i="81" s="1"/>
  <c r="E366" i="81"/>
  <c r="AQ366" i="81" s="1"/>
  <c r="BO365" i="81"/>
  <c r="BN365" i="81"/>
  <c r="BM365" i="81"/>
  <c r="BL365" i="81"/>
  <c r="BK365" i="81"/>
  <c r="BI365" i="81"/>
  <c r="BG365" i="81"/>
  <c r="BF365" i="81"/>
  <c r="AV365" i="81"/>
  <c r="AU365" i="81"/>
  <c r="AS365" i="81"/>
  <c r="AP365" i="81"/>
  <c r="AJ365" i="81"/>
  <c r="AK365" i="81" s="1"/>
  <c r="AG365" i="81"/>
  <c r="AH365" i="81" s="1"/>
  <c r="E365" i="81"/>
  <c r="AQ365" i="81" s="1"/>
  <c r="BO364" i="81"/>
  <c r="BN364" i="81"/>
  <c r="BM364" i="81"/>
  <c r="BL364" i="81"/>
  <c r="BK364" i="81"/>
  <c r="BI364" i="81"/>
  <c r="BG364" i="81"/>
  <c r="BF364" i="81"/>
  <c r="AV364" i="81"/>
  <c r="AU364" i="81"/>
  <c r="AS364" i="81"/>
  <c r="AP364" i="81"/>
  <c r="AJ364" i="81"/>
  <c r="AK364" i="81" s="1"/>
  <c r="AG364" i="81"/>
  <c r="AH364" i="81" s="1"/>
  <c r="E364" i="81"/>
  <c r="AQ364" i="81" s="1"/>
  <c r="BO363" i="81"/>
  <c r="BN363" i="81"/>
  <c r="BM363" i="81"/>
  <c r="BL363" i="81"/>
  <c r="BK363" i="81"/>
  <c r="BI363" i="81"/>
  <c r="BG363" i="81"/>
  <c r="BF363" i="81"/>
  <c r="AV363" i="81"/>
  <c r="AU363" i="81"/>
  <c r="AS363" i="81"/>
  <c r="AP363" i="81"/>
  <c r="AJ363" i="81"/>
  <c r="AK363" i="81" s="1"/>
  <c r="AG363" i="81"/>
  <c r="AH363" i="81" s="1"/>
  <c r="E363" i="81"/>
  <c r="AQ363" i="81" s="1"/>
  <c r="BO362" i="81"/>
  <c r="BN362" i="81"/>
  <c r="BM362" i="81"/>
  <c r="BL362" i="81"/>
  <c r="BK362" i="81"/>
  <c r="BI362" i="81"/>
  <c r="BG362" i="81"/>
  <c r="BF362" i="81"/>
  <c r="AV362" i="81"/>
  <c r="AU362" i="81"/>
  <c r="AS362" i="81"/>
  <c r="AP362" i="81"/>
  <c r="AJ362" i="81"/>
  <c r="AK362" i="81" s="1"/>
  <c r="AG362" i="81"/>
  <c r="AH362" i="81" s="1"/>
  <c r="E362" i="81"/>
  <c r="AQ362" i="81" s="1"/>
  <c r="BO361" i="81"/>
  <c r="BN361" i="81"/>
  <c r="BM361" i="81"/>
  <c r="BL361" i="81"/>
  <c r="BK361" i="81"/>
  <c r="BI361" i="81"/>
  <c r="BG361" i="81"/>
  <c r="BF361" i="81"/>
  <c r="AV361" i="81"/>
  <c r="AU361" i="81"/>
  <c r="AS361" i="81"/>
  <c r="AP361" i="81"/>
  <c r="AJ361" i="81"/>
  <c r="AK361" i="81" s="1"/>
  <c r="AG361" i="81"/>
  <c r="AH361" i="81" s="1"/>
  <c r="E361" i="81"/>
  <c r="AQ361" i="81" s="1"/>
  <c r="BO360" i="81"/>
  <c r="BN360" i="81"/>
  <c r="BM360" i="81"/>
  <c r="BL360" i="81"/>
  <c r="BK360" i="81"/>
  <c r="BI360" i="81"/>
  <c r="BG360" i="81"/>
  <c r="BF360" i="81"/>
  <c r="AV360" i="81"/>
  <c r="AU360" i="81"/>
  <c r="AS360" i="81"/>
  <c r="AP360" i="81"/>
  <c r="AJ360" i="81"/>
  <c r="AK360" i="81" s="1"/>
  <c r="AG360" i="81"/>
  <c r="AH360" i="81" s="1"/>
  <c r="E360" i="81"/>
  <c r="AQ360" i="81" s="1"/>
  <c r="BO359" i="81"/>
  <c r="BN359" i="81"/>
  <c r="BM359" i="81"/>
  <c r="BL359" i="81"/>
  <c r="BK359" i="81"/>
  <c r="BI359" i="81"/>
  <c r="BG359" i="81"/>
  <c r="BF359" i="81"/>
  <c r="AV359" i="81"/>
  <c r="AU359" i="81"/>
  <c r="AS359" i="81"/>
  <c r="AP359" i="81"/>
  <c r="AJ359" i="81"/>
  <c r="AK359" i="81" s="1"/>
  <c r="AG359" i="81"/>
  <c r="AH359" i="81" s="1"/>
  <c r="E359" i="81"/>
  <c r="AQ359" i="81" s="1"/>
  <c r="BO358" i="81"/>
  <c r="BN358" i="81"/>
  <c r="BM358" i="81"/>
  <c r="BL358" i="81"/>
  <c r="BK358" i="81"/>
  <c r="BI358" i="81"/>
  <c r="BG358" i="81"/>
  <c r="BF358" i="81"/>
  <c r="AV358" i="81"/>
  <c r="AU358" i="81"/>
  <c r="AS358" i="81"/>
  <c r="AP358" i="81"/>
  <c r="AJ358" i="81"/>
  <c r="AK358" i="81" s="1"/>
  <c r="AG358" i="81"/>
  <c r="AH358" i="81" s="1"/>
  <c r="E358" i="81"/>
  <c r="AQ358" i="81" s="1"/>
  <c r="BO357" i="81"/>
  <c r="BN357" i="81"/>
  <c r="BM357" i="81"/>
  <c r="BL357" i="81"/>
  <c r="BK357" i="81"/>
  <c r="BI357" i="81"/>
  <c r="BG357" i="81"/>
  <c r="BF357" i="81"/>
  <c r="AV357" i="81"/>
  <c r="AU357" i="81"/>
  <c r="AS357" i="81"/>
  <c r="AP357" i="81"/>
  <c r="AJ357" i="81"/>
  <c r="AK357" i="81" s="1"/>
  <c r="AG357" i="81"/>
  <c r="AH357" i="81" s="1"/>
  <c r="E357" i="81"/>
  <c r="AQ357" i="81" s="1"/>
  <c r="BO356" i="81"/>
  <c r="BN356" i="81"/>
  <c r="BM356" i="81"/>
  <c r="BL356" i="81"/>
  <c r="BK356" i="81"/>
  <c r="BI356" i="81"/>
  <c r="BG356" i="81"/>
  <c r="BF356" i="81"/>
  <c r="AV356" i="81"/>
  <c r="AU356" i="81"/>
  <c r="AS356" i="81"/>
  <c r="AP356" i="81"/>
  <c r="AJ356" i="81"/>
  <c r="AK356" i="81" s="1"/>
  <c r="AG356" i="81"/>
  <c r="AH356" i="81" s="1"/>
  <c r="E356" i="81"/>
  <c r="AQ356" i="81" s="1"/>
  <c r="BO355" i="81"/>
  <c r="BN355" i="81"/>
  <c r="BM355" i="81"/>
  <c r="BL355" i="81"/>
  <c r="BK355" i="81"/>
  <c r="BI355" i="81"/>
  <c r="BG355" i="81"/>
  <c r="BF355" i="81"/>
  <c r="AV355" i="81"/>
  <c r="AU355" i="81"/>
  <c r="AS355" i="81"/>
  <c r="AP355" i="81"/>
  <c r="AJ355" i="81"/>
  <c r="AK355" i="81" s="1"/>
  <c r="AG355" i="81"/>
  <c r="AH355" i="81" s="1"/>
  <c r="E355" i="81"/>
  <c r="AQ355" i="81" s="1"/>
  <c r="BO354" i="81"/>
  <c r="BN354" i="81"/>
  <c r="BM354" i="81"/>
  <c r="BL354" i="81"/>
  <c r="BK354" i="81"/>
  <c r="BI354" i="81"/>
  <c r="BG354" i="81"/>
  <c r="BF354" i="81"/>
  <c r="AV354" i="81"/>
  <c r="AU354" i="81"/>
  <c r="AS354" i="81"/>
  <c r="AP354" i="81"/>
  <c r="AJ354" i="81"/>
  <c r="AK354" i="81" s="1"/>
  <c r="AG354" i="81"/>
  <c r="AH354" i="81" s="1"/>
  <c r="E354" i="81"/>
  <c r="AQ354" i="81" s="1"/>
  <c r="BO353" i="81"/>
  <c r="BN353" i="81"/>
  <c r="BM353" i="81"/>
  <c r="BL353" i="81"/>
  <c r="BK353" i="81"/>
  <c r="BI353" i="81"/>
  <c r="BG353" i="81"/>
  <c r="BF353" i="81"/>
  <c r="AV353" i="81"/>
  <c r="AU353" i="81"/>
  <c r="AS353" i="81"/>
  <c r="AP353" i="81"/>
  <c r="AJ353" i="81"/>
  <c r="AK353" i="81" s="1"/>
  <c r="AG353" i="81"/>
  <c r="AH353" i="81" s="1"/>
  <c r="E353" i="81"/>
  <c r="AQ353" i="81" s="1"/>
  <c r="BO352" i="81"/>
  <c r="BN352" i="81"/>
  <c r="BM352" i="81"/>
  <c r="BL352" i="81"/>
  <c r="BK352" i="81"/>
  <c r="BI352" i="81"/>
  <c r="BG352" i="81"/>
  <c r="BF352" i="81"/>
  <c r="AV352" i="81"/>
  <c r="AU352" i="81"/>
  <c r="AS352" i="81"/>
  <c r="AP352" i="81"/>
  <c r="AJ352" i="81"/>
  <c r="AK352" i="81" s="1"/>
  <c r="AG352" i="81"/>
  <c r="AH352" i="81" s="1"/>
  <c r="E352" i="81"/>
  <c r="AQ352" i="81" s="1"/>
  <c r="BO351" i="81"/>
  <c r="BN351" i="81"/>
  <c r="BM351" i="81"/>
  <c r="BL351" i="81"/>
  <c r="BK351" i="81"/>
  <c r="BI351" i="81"/>
  <c r="BG351" i="81"/>
  <c r="BF351" i="81"/>
  <c r="AV351" i="81"/>
  <c r="AU351" i="81"/>
  <c r="AS351" i="81"/>
  <c r="AP351" i="81"/>
  <c r="AJ351" i="81"/>
  <c r="AK351" i="81" s="1"/>
  <c r="AG351" i="81"/>
  <c r="AH351" i="81" s="1"/>
  <c r="E351" i="81"/>
  <c r="AQ351" i="81" s="1"/>
  <c r="BO350" i="81"/>
  <c r="BN350" i="81"/>
  <c r="BM350" i="81"/>
  <c r="BL350" i="81"/>
  <c r="BK350" i="81"/>
  <c r="BI350" i="81"/>
  <c r="BG350" i="81"/>
  <c r="BF350" i="81"/>
  <c r="AV350" i="81"/>
  <c r="AU350" i="81"/>
  <c r="AS350" i="81"/>
  <c r="AP350" i="81"/>
  <c r="AJ350" i="81"/>
  <c r="AK350" i="81" s="1"/>
  <c r="AG350" i="81"/>
  <c r="AH350" i="81" s="1"/>
  <c r="E350" i="81"/>
  <c r="AQ350" i="81" s="1"/>
  <c r="BO349" i="81"/>
  <c r="BN349" i="81"/>
  <c r="BM349" i="81"/>
  <c r="BL349" i="81"/>
  <c r="BK349" i="81"/>
  <c r="BI349" i="81"/>
  <c r="BG349" i="81"/>
  <c r="BF349" i="81"/>
  <c r="AV349" i="81"/>
  <c r="AU349" i="81"/>
  <c r="AS349" i="81"/>
  <c r="AP349" i="81"/>
  <c r="AJ349" i="81"/>
  <c r="AK349" i="81" s="1"/>
  <c r="AG349" i="81"/>
  <c r="AH349" i="81" s="1"/>
  <c r="E349" i="81"/>
  <c r="AQ349" i="81" s="1"/>
  <c r="BO348" i="81"/>
  <c r="BN348" i="81"/>
  <c r="BM348" i="81"/>
  <c r="BL348" i="81"/>
  <c r="BK348" i="81"/>
  <c r="BI348" i="81"/>
  <c r="BG348" i="81"/>
  <c r="BF348" i="81"/>
  <c r="AV348" i="81"/>
  <c r="AU348" i="81"/>
  <c r="AS348" i="81"/>
  <c r="AP348" i="81"/>
  <c r="AJ348" i="81"/>
  <c r="AK348" i="81" s="1"/>
  <c r="AG348" i="81"/>
  <c r="AH348" i="81" s="1"/>
  <c r="E348" i="81"/>
  <c r="AQ348" i="81" s="1"/>
  <c r="BO347" i="81"/>
  <c r="BN347" i="81"/>
  <c r="BM347" i="81"/>
  <c r="BL347" i="81"/>
  <c r="BK347" i="81"/>
  <c r="BI347" i="81"/>
  <c r="BG347" i="81"/>
  <c r="BF347" i="81"/>
  <c r="AV347" i="81"/>
  <c r="AU347" i="81"/>
  <c r="AS347" i="81"/>
  <c r="AP347" i="81"/>
  <c r="AJ347" i="81"/>
  <c r="AK347" i="81" s="1"/>
  <c r="AG347" i="81"/>
  <c r="AH347" i="81" s="1"/>
  <c r="E347" i="81"/>
  <c r="AQ347" i="81" s="1"/>
  <c r="BO346" i="81"/>
  <c r="BN346" i="81"/>
  <c r="BM346" i="81"/>
  <c r="BL346" i="81"/>
  <c r="BK346" i="81"/>
  <c r="BI346" i="81"/>
  <c r="BG346" i="81"/>
  <c r="BF346" i="81"/>
  <c r="AV346" i="81"/>
  <c r="AU346" i="81"/>
  <c r="AS346" i="81"/>
  <c r="AP346" i="81"/>
  <c r="AJ346" i="81"/>
  <c r="AK346" i="81" s="1"/>
  <c r="AG346" i="81"/>
  <c r="AH346" i="81" s="1"/>
  <c r="E346" i="81"/>
  <c r="AQ346" i="81" s="1"/>
  <c r="BO345" i="81"/>
  <c r="BN345" i="81"/>
  <c r="BM345" i="81"/>
  <c r="BL345" i="81"/>
  <c r="BK345" i="81"/>
  <c r="BI345" i="81"/>
  <c r="BG345" i="81"/>
  <c r="BF345" i="81"/>
  <c r="AV345" i="81"/>
  <c r="AU345" i="81"/>
  <c r="AS345" i="81"/>
  <c r="AP345" i="81"/>
  <c r="AJ345" i="81"/>
  <c r="AK345" i="81" s="1"/>
  <c r="AG345" i="81"/>
  <c r="AH345" i="81" s="1"/>
  <c r="E345" i="81"/>
  <c r="AQ345" i="81" s="1"/>
  <c r="BO344" i="81"/>
  <c r="BN344" i="81"/>
  <c r="BM344" i="81"/>
  <c r="BL344" i="81"/>
  <c r="BK344" i="81"/>
  <c r="BI344" i="81"/>
  <c r="BG344" i="81"/>
  <c r="BF344" i="81"/>
  <c r="AV344" i="81"/>
  <c r="AU344" i="81"/>
  <c r="AS344" i="81"/>
  <c r="AP344" i="81"/>
  <c r="AJ344" i="81"/>
  <c r="AK344" i="81" s="1"/>
  <c r="AG344" i="81"/>
  <c r="AH344" i="81" s="1"/>
  <c r="E344" i="81"/>
  <c r="AQ344" i="81" s="1"/>
  <c r="BO343" i="81"/>
  <c r="BN343" i="81"/>
  <c r="BM343" i="81"/>
  <c r="BL343" i="81"/>
  <c r="BK343" i="81"/>
  <c r="BI343" i="81"/>
  <c r="BG343" i="81"/>
  <c r="BF343" i="81"/>
  <c r="AV343" i="81"/>
  <c r="AU343" i="81"/>
  <c r="AS343" i="81"/>
  <c r="AP343" i="81"/>
  <c r="AJ343" i="81"/>
  <c r="AK343" i="81" s="1"/>
  <c r="AG343" i="81"/>
  <c r="AH343" i="81" s="1"/>
  <c r="E343" i="81"/>
  <c r="AQ343" i="81" s="1"/>
  <c r="BO342" i="81"/>
  <c r="BN342" i="81"/>
  <c r="BM342" i="81"/>
  <c r="BL342" i="81"/>
  <c r="BK342" i="81"/>
  <c r="BI342" i="81"/>
  <c r="BG342" i="81"/>
  <c r="BF342" i="81"/>
  <c r="AV342" i="81"/>
  <c r="AU342" i="81"/>
  <c r="AS342" i="81"/>
  <c r="AP342" i="81"/>
  <c r="AJ342" i="81"/>
  <c r="AK342" i="81" s="1"/>
  <c r="AG342" i="81"/>
  <c r="AH342" i="81" s="1"/>
  <c r="E342" i="81"/>
  <c r="AQ342" i="81" s="1"/>
  <c r="BO341" i="81"/>
  <c r="BN341" i="81"/>
  <c r="BM341" i="81"/>
  <c r="BL341" i="81"/>
  <c r="BK341" i="81"/>
  <c r="BI341" i="81"/>
  <c r="BG341" i="81"/>
  <c r="BF341" i="81"/>
  <c r="AV341" i="81"/>
  <c r="AU341" i="81"/>
  <c r="AS341" i="81"/>
  <c r="AP341" i="81"/>
  <c r="AJ341" i="81"/>
  <c r="AK341" i="81" s="1"/>
  <c r="AG341" i="81"/>
  <c r="AH341" i="81" s="1"/>
  <c r="E341" i="81"/>
  <c r="AQ341" i="81" s="1"/>
  <c r="BO340" i="81"/>
  <c r="BN340" i="81"/>
  <c r="BM340" i="81"/>
  <c r="BL340" i="81"/>
  <c r="BK340" i="81"/>
  <c r="BI340" i="81"/>
  <c r="BG340" i="81"/>
  <c r="BF340" i="81"/>
  <c r="AV340" i="81"/>
  <c r="AU340" i="81"/>
  <c r="AS340" i="81"/>
  <c r="AP340" i="81"/>
  <c r="AJ340" i="81"/>
  <c r="AK340" i="81" s="1"/>
  <c r="AG340" i="81"/>
  <c r="AH340" i="81" s="1"/>
  <c r="E340" i="81"/>
  <c r="AQ340" i="81" s="1"/>
  <c r="BO339" i="81"/>
  <c r="BN339" i="81"/>
  <c r="BM339" i="81"/>
  <c r="BL339" i="81"/>
  <c r="BK339" i="81"/>
  <c r="BI339" i="81"/>
  <c r="BG339" i="81"/>
  <c r="BF339" i="81"/>
  <c r="AV339" i="81"/>
  <c r="AU339" i="81"/>
  <c r="AS339" i="81"/>
  <c r="AP339" i="81"/>
  <c r="AJ339" i="81"/>
  <c r="AK339" i="81" s="1"/>
  <c r="AG339" i="81"/>
  <c r="AH339" i="81" s="1"/>
  <c r="E339" i="81"/>
  <c r="AQ339" i="81" s="1"/>
  <c r="BO338" i="81"/>
  <c r="BN338" i="81"/>
  <c r="BM338" i="81"/>
  <c r="BL338" i="81"/>
  <c r="BK338" i="81"/>
  <c r="BI338" i="81"/>
  <c r="BG338" i="81"/>
  <c r="BF338" i="81"/>
  <c r="AV338" i="81"/>
  <c r="AU338" i="81"/>
  <c r="AS338" i="81"/>
  <c r="AP338" i="81"/>
  <c r="AJ338" i="81"/>
  <c r="AK338" i="81" s="1"/>
  <c r="AG338" i="81"/>
  <c r="AH338" i="81" s="1"/>
  <c r="E338" i="81"/>
  <c r="AQ338" i="81" s="1"/>
  <c r="BO337" i="81"/>
  <c r="BN337" i="81"/>
  <c r="BM337" i="81"/>
  <c r="BL337" i="81"/>
  <c r="BK337" i="81"/>
  <c r="BI337" i="81"/>
  <c r="BG337" i="81"/>
  <c r="BF337" i="81"/>
  <c r="AV337" i="81"/>
  <c r="AU337" i="81"/>
  <c r="AS337" i="81"/>
  <c r="AP337" i="81"/>
  <c r="AJ337" i="81"/>
  <c r="AK337" i="81" s="1"/>
  <c r="AG337" i="81"/>
  <c r="AH337" i="81" s="1"/>
  <c r="E337" i="81"/>
  <c r="AQ337" i="81" s="1"/>
  <c r="BO336" i="81"/>
  <c r="BN336" i="81"/>
  <c r="BM336" i="81"/>
  <c r="BL336" i="81"/>
  <c r="BK336" i="81"/>
  <c r="BI336" i="81"/>
  <c r="BG336" i="81"/>
  <c r="BF336" i="81"/>
  <c r="AV336" i="81"/>
  <c r="AU336" i="81"/>
  <c r="AS336" i="81"/>
  <c r="AP336" i="81"/>
  <c r="AJ336" i="81"/>
  <c r="AK336" i="81" s="1"/>
  <c r="AG336" i="81"/>
  <c r="AH336" i="81" s="1"/>
  <c r="E336" i="81"/>
  <c r="AQ336" i="81" s="1"/>
  <c r="BO335" i="81"/>
  <c r="BN335" i="81"/>
  <c r="BM335" i="81"/>
  <c r="BL335" i="81"/>
  <c r="BK335" i="81"/>
  <c r="BI335" i="81"/>
  <c r="BG335" i="81"/>
  <c r="BF335" i="81"/>
  <c r="AV335" i="81"/>
  <c r="AU335" i="81"/>
  <c r="AS335" i="81"/>
  <c r="AP335" i="81"/>
  <c r="AJ335" i="81"/>
  <c r="AK335" i="81" s="1"/>
  <c r="AG335" i="81"/>
  <c r="AH335" i="81" s="1"/>
  <c r="E335" i="81"/>
  <c r="AQ335" i="81" s="1"/>
  <c r="BO334" i="81"/>
  <c r="BN334" i="81"/>
  <c r="BM334" i="81"/>
  <c r="BL334" i="81"/>
  <c r="BK334" i="81"/>
  <c r="BI334" i="81"/>
  <c r="BG334" i="81"/>
  <c r="BF334" i="81"/>
  <c r="AV334" i="81"/>
  <c r="AU334" i="81"/>
  <c r="AS334" i="81"/>
  <c r="AP334" i="81"/>
  <c r="AJ334" i="81"/>
  <c r="AK334" i="81" s="1"/>
  <c r="AG334" i="81"/>
  <c r="AH334" i="81" s="1"/>
  <c r="E334" i="81"/>
  <c r="AQ334" i="81" s="1"/>
  <c r="BO333" i="81"/>
  <c r="BN333" i="81"/>
  <c r="BM333" i="81"/>
  <c r="BL333" i="81"/>
  <c r="BK333" i="81"/>
  <c r="BI333" i="81"/>
  <c r="BG333" i="81"/>
  <c r="BF333" i="81"/>
  <c r="AV333" i="81"/>
  <c r="AU333" i="81"/>
  <c r="AS333" i="81"/>
  <c r="AP333" i="81"/>
  <c r="AJ333" i="81"/>
  <c r="AK333" i="81" s="1"/>
  <c r="AG333" i="81"/>
  <c r="AH333" i="81" s="1"/>
  <c r="E333" i="81"/>
  <c r="AQ333" i="81" s="1"/>
  <c r="BO332" i="81"/>
  <c r="BN332" i="81"/>
  <c r="BM332" i="81"/>
  <c r="BL332" i="81"/>
  <c r="BK332" i="81"/>
  <c r="BI332" i="81"/>
  <c r="BG332" i="81"/>
  <c r="BF332" i="81"/>
  <c r="AV332" i="81"/>
  <c r="AU332" i="81"/>
  <c r="AS332" i="81"/>
  <c r="AP332" i="81"/>
  <c r="AJ332" i="81"/>
  <c r="AK332" i="81" s="1"/>
  <c r="AG332" i="81"/>
  <c r="AH332" i="81" s="1"/>
  <c r="E332" i="81"/>
  <c r="AQ332" i="81" s="1"/>
  <c r="BO331" i="81"/>
  <c r="BN331" i="81"/>
  <c r="BM331" i="81"/>
  <c r="BL331" i="81"/>
  <c r="BK331" i="81"/>
  <c r="BI331" i="81"/>
  <c r="BG331" i="81"/>
  <c r="BF331" i="81"/>
  <c r="AV331" i="81"/>
  <c r="AU331" i="81"/>
  <c r="AS331" i="81"/>
  <c r="AP331" i="81"/>
  <c r="AJ331" i="81"/>
  <c r="AK331" i="81" s="1"/>
  <c r="AG331" i="81"/>
  <c r="AH331" i="81" s="1"/>
  <c r="E331" i="81"/>
  <c r="AQ331" i="81" s="1"/>
  <c r="BO330" i="81"/>
  <c r="BN330" i="81"/>
  <c r="BM330" i="81"/>
  <c r="BL330" i="81"/>
  <c r="BK330" i="81"/>
  <c r="BI330" i="81"/>
  <c r="BG330" i="81"/>
  <c r="BF330" i="81"/>
  <c r="AV330" i="81"/>
  <c r="AU330" i="81"/>
  <c r="AS330" i="81"/>
  <c r="AP330" i="81"/>
  <c r="AJ330" i="81"/>
  <c r="AK330" i="81" s="1"/>
  <c r="AG330" i="81"/>
  <c r="AH330" i="81" s="1"/>
  <c r="E330" i="81"/>
  <c r="AQ330" i="81" s="1"/>
  <c r="BO329" i="81"/>
  <c r="BN329" i="81"/>
  <c r="BM329" i="81"/>
  <c r="BL329" i="81"/>
  <c r="BK329" i="81"/>
  <c r="BI329" i="81"/>
  <c r="BG329" i="81"/>
  <c r="BF329" i="81"/>
  <c r="AV329" i="81"/>
  <c r="AU329" i="81"/>
  <c r="AS329" i="81"/>
  <c r="AP329" i="81"/>
  <c r="AJ329" i="81"/>
  <c r="AK329" i="81" s="1"/>
  <c r="AG329" i="81"/>
  <c r="AH329" i="81" s="1"/>
  <c r="E329" i="81"/>
  <c r="AQ329" i="81" s="1"/>
  <c r="BO328" i="81"/>
  <c r="BN328" i="81"/>
  <c r="BM328" i="81"/>
  <c r="BL328" i="81"/>
  <c r="BK328" i="81"/>
  <c r="BI328" i="81"/>
  <c r="BG328" i="81"/>
  <c r="BF328" i="81"/>
  <c r="AV328" i="81"/>
  <c r="AU328" i="81"/>
  <c r="AS328" i="81"/>
  <c r="AP328" i="81"/>
  <c r="AJ328" i="81"/>
  <c r="AK328" i="81" s="1"/>
  <c r="AG328" i="81"/>
  <c r="AH328" i="81" s="1"/>
  <c r="E328" i="81"/>
  <c r="AQ328" i="81" s="1"/>
  <c r="BO327" i="81"/>
  <c r="BN327" i="81"/>
  <c r="BM327" i="81"/>
  <c r="BL327" i="81"/>
  <c r="BK327" i="81"/>
  <c r="BI327" i="81"/>
  <c r="BG327" i="81"/>
  <c r="BF327" i="81"/>
  <c r="AV327" i="81"/>
  <c r="AU327" i="81"/>
  <c r="AS327" i="81"/>
  <c r="AP327" i="81"/>
  <c r="AJ327" i="81"/>
  <c r="AK327" i="81" s="1"/>
  <c r="AG327" i="81"/>
  <c r="AH327" i="81" s="1"/>
  <c r="E327" i="81"/>
  <c r="AQ327" i="81" s="1"/>
  <c r="BO326" i="81"/>
  <c r="BN326" i="81"/>
  <c r="BM326" i="81"/>
  <c r="BL326" i="81"/>
  <c r="BK326" i="81"/>
  <c r="BI326" i="81"/>
  <c r="BG326" i="81"/>
  <c r="BF326" i="81"/>
  <c r="AV326" i="81"/>
  <c r="AU326" i="81"/>
  <c r="AS326" i="81"/>
  <c r="AP326" i="81"/>
  <c r="AJ326" i="81"/>
  <c r="AK326" i="81" s="1"/>
  <c r="AG326" i="81"/>
  <c r="AH326" i="81" s="1"/>
  <c r="E326" i="81"/>
  <c r="AQ326" i="81" s="1"/>
  <c r="BO325" i="81"/>
  <c r="BN325" i="81"/>
  <c r="BM325" i="81"/>
  <c r="BL325" i="81"/>
  <c r="BK325" i="81"/>
  <c r="BI325" i="81"/>
  <c r="BG325" i="81"/>
  <c r="BF325" i="81"/>
  <c r="AV325" i="81"/>
  <c r="AU325" i="81"/>
  <c r="AS325" i="81"/>
  <c r="AP325" i="81"/>
  <c r="AJ325" i="81"/>
  <c r="AK325" i="81" s="1"/>
  <c r="AG325" i="81"/>
  <c r="AH325" i="81" s="1"/>
  <c r="E325" i="81"/>
  <c r="AQ325" i="81" s="1"/>
  <c r="BO324" i="81"/>
  <c r="BN324" i="81"/>
  <c r="BM324" i="81"/>
  <c r="BL324" i="81"/>
  <c r="BK324" i="81"/>
  <c r="BI324" i="81"/>
  <c r="BG324" i="81"/>
  <c r="BF324" i="81"/>
  <c r="AV324" i="81"/>
  <c r="AU324" i="81"/>
  <c r="AS324" i="81"/>
  <c r="AP324" i="81"/>
  <c r="AJ324" i="81"/>
  <c r="AK324" i="81" s="1"/>
  <c r="AG324" i="81"/>
  <c r="AH324" i="81" s="1"/>
  <c r="E324" i="81"/>
  <c r="AQ324" i="81" s="1"/>
  <c r="BO323" i="81"/>
  <c r="BN323" i="81"/>
  <c r="BM323" i="81"/>
  <c r="BL323" i="81"/>
  <c r="BK323" i="81"/>
  <c r="BI323" i="81"/>
  <c r="BG323" i="81"/>
  <c r="BF323" i="81"/>
  <c r="AV323" i="81"/>
  <c r="AU323" i="81"/>
  <c r="AS323" i="81"/>
  <c r="AP323" i="81"/>
  <c r="AJ323" i="81"/>
  <c r="AK323" i="81" s="1"/>
  <c r="AG323" i="81"/>
  <c r="AH323" i="81" s="1"/>
  <c r="E323" i="81"/>
  <c r="AQ323" i="81" s="1"/>
  <c r="BO322" i="81"/>
  <c r="BN322" i="81"/>
  <c r="BM322" i="81"/>
  <c r="BL322" i="81"/>
  <c r="BK322" i="81"/>
  <c r="BI322" i="81"/>
  <c r="BG322" i="81"/>
  <c r="BF322" i="81"/>
  <c r="AV322" i="81"/>
  <c r="AU322" i="81"/>
  <c r="AS322" i="81"/>
  <c r="AP322" i="81"/>
  <c r="AJ322" i="81"/>
  <c r="AK322" i="81" s="1"/>
  <c r="AG322" i="81"/>
  <c r="AH322" i="81" s="1"/>
  <c r="E322" i="81"/>
  <c r="AQ322" i="81" s="1"/>
  <c r="BO321" i="81"/>
  <c r="BN321" i="81"/>
  <c r="BM321" i="81"/>
  <c r="BL321" i="81"/>
  <c r="BK321" i="81"/>
  <c r="BI321" i="81"/>
  <c r="BG321" i="81"/>
  <c r="BF321" i="81"/>
  <c r="AV321" i="81"/>
  <c r="AU321" i="81"/>
  <c r="AS321" i="81"/>
  <c r="AP321" i="81"/>
  <c r="AJ321" i="81"/>
  <c r="AK321" i="81" s="1"/>
  <c r="AG321" i="81"/>
  <c r="AH321" i="81" s="1"/>
  <c r="E321" i="81"/>
  <c r="AQ321" i="81" s="1"/>
  <c r="BO320" i="81"/>
  <c r="BN320" i="81"/>
  <c r="BM320" i="81"/>
  <c r="BL320" i="81"/>
  <c r="BK320" i="81"/>
  <c r="BI320" i="81"/>
  <c r="BG320" i="81"/>
  <c r="BF320" i="81"/>
  <c r="AV320" i="81"/>
  <c r="AU320" i="81"/>
  <c r="AS320" i="81"/>
  <c r="AP320" i="81"/>
  <c r="AJ320" i="81"/>
  <c r="AK320" i="81" s="1"/>
  <c r="AG320" i="81"/>
  <c r="AH320" i="81" s="1"/>
  <c r="E320" i="81"/>
  <c r="AQ320" i="81" s="1"/>
  <c r="BO319" i="81"/>
  <c r="BN319" i="81"/>
  <c r="BM319" i="81"/>
  <c r="BL319" i="81"/>
  <c r="BK319" i="81"/>
  <c r="BI319" i="81"/>
  <c r="BG319" i="81"/>
  <c r="BF319" i="81"/>
  <c r="AV319" i="81"/>
  <c r="AU319" i="81"/>
  <c r="AS319" i="81"/>
  <c r="AP319" i="81"/>
  <c r="AJ319" i="81"/>
  <c r="AK319" i="81" s="1"/>
  <c r="AG319" i="81"/>
  <c r="AH319" i="81" s="1"/>
  <c r="E319" i="81"/>
  <c r="AQ319" i="81" s="1"/>
  <c r="BO318" i="81"/>
  <c r="BN318" i="81"/>
  <c r="BM318" i="81"/>
  <c r="BL318" i="81"/>
  <c r="BK318" i="81"/>
  <c r="BI318" i="81"/>
  <c r="BG318" i="81"/>
  <c r="BF318" i="81"/>
  <c r="AV318" i="81"/>
  <c r="AU318" i="81"/>
  <c r="AS318" i="81"/>
  <c r="AP318" i="81"/>
  <c r="AJ318" i="81"/>
  <c r="AK318" i="81" s="1"/>
  <c r="AG318" i="81"/>
  <c r="AH318" i="81" s="1"/>
  <c r="E318" i="81"/>
  <c r="AQ318" i="81" s="1"/>
  <c r="BO317" i="81"/>
  <c r="BN317" i="81"/>
  <c r="BM317" i="81"/>
  <c r="BL317" i="81"/>
  <c r="BK317" i="81"/>
  <c r="BI317" i="81"/>
  <c r="BG317" i="81"/>
  <c r="BF317" i="81"/>
  <c r="AV317" i="81"/>
  <c r="AU317" i="81"/>
  <c r="AS317" i="81"/>
  <c r="AP317" i="81"/>
  <c r="AJ317" i="81"/>
  <c r="AK317" i="81" s="1"/>
  <c r="AG317" i="81"/>
  <c r="AH317" i="81" s="1"/>
  <c r="E317" i="81"/>
  <c r="AQ317" i="81" s="1"/>
  <c r="BO316" i="81"/>
  <c r="BN316" i="81"/>
  <c r="BM316" i="81"/>
  <c r="BL316" i="81"/>
  <c r="BK316" i="81"/>
  <c r="BI316" i="81"/>
  <c r="BG316" i="81"/>
  <c r="BF316" i="81"/>
  <c r="AV316" i="81"/>
  <c r="AU316" i="81"/>
  <c r="AS316" i="81"/>
  <c r="AP316" i="81"/>
  <c r="AJ316" i="81"/>
  <c r="AK316" i="81" s="1"/>
  <c r="AG316" i="81"/>
  <c r="AH316" i="81" s="1"/>
  <c r="E316" i="81"/>
  <c r="AQ316" i="81" s="1"/>
  <c r="BO315" i="81"/>
  <c r="BN315" i="81"/>
  <c r="BM315" i="81"/>
  <c r="BL315" i="81"/>
  <c r="BK315" i="81"/>
  <c r="BI315" i="81"/>
  <c r="BG315" i="81"/>
  <c r="BF315" i="81"/>
  <c r="AV315" i="81"/>
  <c r="AU315" i="81"/>
  <c r="AS315" i="81"/>
  <c r="AP315" i="81"/>
  <c r="AJ315" i="81"/>
  <c r="AK315" i="81" s="1"/>
  <c r="AG315" i="81"/>
  <c r="AH315" i="81" s="1"/>
  <c r="E315" i="81"/>
  <c r="AQ315" i="81" s="1"/>
  <c r="BO314" i="81"/>
  <c r="BN314" i="81"/>
  <c r="BM314" i="81"/>
  <c r="BL314" i="81"/>
  <c r="BK314" i="81"/>
  <c r="BI314" i="81"/>
  <c r="BG314" i="81"/>
  <c r="BF314" i="81"/>
  <c r="AV314" i="81"/>
  <c r="AU314" i="81"/>
  <c r="AS314" i="81"/>
  <c r="AP314" i="81"/>
  <c r="AJ314" i="81"/>
  <c r="AK314" i="81" s="1"/>
  <c r="AG314" i="81"/>
  <c r="AH314" i="81" s="1"/>
  <c r="E314" i="81"/>
  <c r="AQ314" i="81" s="1"/>
  <c r="BO313" i="81"/>
  <c r="BN313" i="81"/>
  <c r="BM313" i="81"/>
  <c r="BL313" i="81"/>
  <c r="BK313" i="81"/>
  <c r="BI313" i="81"/>
  <c r="BG313" i="81"/>
  <c r="BF313" i="81"/>
  <c r="AV313" i="81"/>
  <c r="AU313" i="81"/>
  <c r="AS313" i="81"/>
  <c r="AP313" i="81"/>
  <c r="AJ313" i="81"/>
  <c r="AK313" i="81" s="1"/>
  <c r="AG313" i="81"/>
  <c r="AH313" i="81" s="1"/>
  <c r="E313" i="81"/>
  <c r="AQ313" i="81" s="1"/>
  <c r="BO312" i="81"/>
  <c r="BN312" i="81"/>
  <c r="BM312" i="81"/>
  <c r="BL312" i="81"/>
  <c r="BK312" i="81"/>
  <c r="BI312" i="81"/>
  <c r="BG312" i="81"/>
  <c r="BF312" i="81"/>
  <c r="AV312" i="81"/>
  <c r="AU312" i="81"/>
  <c r="AS312" i="81"/>
  <c r="AP312" i="81"/>
  <c r="AJ312" i="81"/>
  <c r="AK312" i="81" s="1"/>
  <c r="AG312" i="81"/>
  <c r="AH312" i="81" s="1"/>
  <c r="E312" i="81"/>
  <c r="AQ312" i="81" s="1"/>
  <c r="BO311" i="81"/>
  <c r="BN311" i="81"/>
  <c r="BM311" i="81"/>
  <c r="BL311" i="81"/>
  <c r="BK311" i="81"/>
  <c r="BI311" i="81"/>
  <c r="BG311" i="81"/>
  <c r="BF311" i="81"/>
  <c r="AV311" i="81"/>
  <c r="AU311" i="81"/>
  <c r="AS311" i="81"/>
  <c r="AP311" i="81"/>
  <c r="AJ311" i="81"/>
  <c r="AK311" i="81" s="1"/>
  <c r="AG311" i="81"/>
  <c r="AH311" i="81" s="1"/>
  <c r="E311" i="81"/>
  <c r="AQ311" i="81" s="1"/>
  <c r="BO310" i="81"/>
  <c r="BN310" i="81"/>
  <c r="BM310" i="81"/>
  <c r="BL310" i="81"/>
  <c r="BK310" i="81"/>
  <c r="BI310" i="81"/>
  <c r="BG310" i="81"/>
  <c r="BF310" i="81"/>
  <c r="AV310" i="81"/>
  <c r="AU310" i="81"/>
  <c r="AS310" i="81"/>
  <c r="AP310" i="81"/>
  <c r="AJ310" i="81"/>
  <c r="AK310" i="81" s="1"/>
  <c r="AG310" i="81"/>
  <c r="AH310" i="81" s="1"/>
  <c r="E310" i="81"/>
  <c r="AQ310" i="81" s="1"/>
  <c r="BO309" i="81"/>
  <c r="BN309" i="81"/>
  <c r="BM309" i="81"/>
  <c r="BL309" i="81"/>
  <c r="BK309" i="81"/>
  <c r="BI309" i="81"/>
  <c r="BG309" i="81"/>
  <c r="BF309" i="81"/>
  <c r="AV309" i="81"/>
  <c r="AU309" i="81"/>
  <c r="AS309" i="81"/>
  <c r="AP309" i="81"/>
  <c r="AJ309" i="81"/>
  <c r="AK309" i="81" s="1"/>
  <c r="AG309" i="81"/>
  <c r="AH309" i="81" s="1"/>
  <c r="E309" i="81"/>
  <c r="AQ309" i="81" s="1"/>
  <c r="BO308" i="81"/>
  <c r="BN308" i="81"/>
  <c r="BM308" i="81"/>
  <c r="BL308" i="81"/>
  <c r="BK308" i="81"/>
  <c r="BI308" i="81"/>
  <c r="BG308" i="81"/>
  <c r="BF308" i="81"/>
  <c r="AV308" i="81"/>
  <c r="AU308" i="81"/>
  <c r="AS308" i="81"/>
  <c r="AP308" i="81"/>
  <c r="AJ308" i="81"/>
  <c r="AK308" i="81" s="1"/>
  <c r="AG308" i="81"/>
  <c r="AH308" i="81" s="1"/>
  <c r="E308" i="81"/>
  <c r="AQ308" i="81" s="1"/>
  <c r="BO307" i="81"/>
  <c r="BN307" i="81"/>
  <c r="BM307" i="81"/>
  <c r="BL307" i="81"/>
  <c r="BK307" i="81"/>
  <c r="BI307" i="81"/>
  <c r="BG307" i="81"/>
  <c r="BF307" i="81"/>
  <c r="AV307" i="81"/>
  <c r="AU307" i="81"/>
  <c r="AS307" i="81"/>
  <c r="AP307" i="81"/>
  <c r="AJ307" i="81"/>
  <c r="AK307" i="81" s="1"/>
  <c r="AG307" i="81"/>
  <c r="AH307" i="81" s="1"/>
  <c r="E307" i="81"/>
  <c r="AQ307" i="81" s="1"/>
  <c r="BO306" i="81"/>
  <c r="BN306" i="81"/>
  <c r="BM306" i="81"/>
  <c r="BL306" i="81"/>
  <c r="BK306" i="81"/>
  <c r="BI306" i="81"/>
  <c r="BG306" i="81"/>
  <c r="BF306" i="81"/>
  <c r="AV306" i="81"/>
  <c r="AU306" i="81"/>
  <c r="AS306" i="81"/>
  <c r="AP306" i="81"/>
  <c r="AJ306" i="81"/>
  <c r="AK306" i="81" s="1"/>
  <c r="AG306" i="81"/>
  <c r="AH306" i="81" s="1"/>
  <c r="E306" i="81"/>
  <c r="AQ306" i="81" s="1"/>
  <c r="BO305" i="81"/>
  <c r="BN305" i="81"/>
  <c r="BM305" i="81"/>
  <c r="BL305" i="81"/>
  <c r="BK305" i="81"/>
  <c r="BI305" i="81"/>
  <c r="BG305" i="81"/>
  <c r="BF305" i="81"/>
  <c r="AV305" i="81"/>
  <c r="AU305" i="81"/>
  <c r="AS305" i="81"/>
  <c r="AP305" i="81"/>
  <c r="AJ305" i="81"/>
  <c r="AK305" i="81" s="1"/>
  <c r="AG305" i="81"/>
  <c r="AH305" i="81" s="1"/>
  <c r="E305" i="81"/>
  <c r="AQ305" i="81" s="1"/>
  <c r="BO304" i="81"/>
  <c r="BN304" i="81"/>
  <c r="BM304" i="81"/>
  <c r="BL304" i="81"/>
  <c r="BK304" i="81"/>
  <c r="BI304" i="81"/>
  <c r="BG304" i="81"/>
  <c r="BF304" i="81"/>
  <c r="AV304" i="81"/>
  <c r="AU304" i="81"/>
  <c r="AS304" i="81"/>
  <c r="AP304" i="81"/>
  <c r="AJ304" i="81"/>
  <c r="AK304" i="81" s="1"/>
  <c r="AG304" i="81"/>
  <c r="AH304" i="81" s="1"/>
  <c r="E304" i="81"/>
  <c r="AQ304" i="81" s="1"/>
  <c r="BO303" i="81"/>
  <c r="BN303" i="81"/>
  <c r="BM303" i="81"/>
  <c r="BL303" i="81"/>
  <c r="BK303" i="81"/>
  <c r="BI303" i="81"/>
  <c r="BG303" i="81"/>
  <c r="BF303" i="81"/>
  <c r="AV303" i="81"/>
  <c r="AU303" i="81"/>
  <c r="AS303" i="81"/>
  <c r="AP303" i="81"/>
  <c r="AJ303" i="81"/>
  <c r="AK303" i="81" s="1"/>
  <c r="AG303" i="81"/>
  <c r="AH303" i="81" s="1"/>
  <c r="E303" i="81"/>
  <c r="AQ303" i="81" s="1"/>
  <c r="BO302" i="81"/>
  <c r="BN302" i="81"/>
  <c r="BM302" i="81"/>
  <c r="BL302" i="81"/>
  <c r="BK302" i="81"/>
  <c r="BI302" i="81"/>
  <c r="BG302" i="81"/>
  <c r="BF302" i="81"/>
  <c r="AV302" i="81"/>
  <c r="AU302" i="81"/>
  <c r="AS302" i="81"/>
  <c r="AP302" i="81"/>
  <c r="AJ302" i="81"/>
  <c r="AK302" i="81" s="1"/>
  <c r="AG302" i="81"/>
  <c r="AH302" i="81" s="1"/>
  <c r="E302" i="81"/>
  <c r="AQ302" i="81" s="1"/>
  <c r="BO301" i="81"/>
  <c r="BN301" i="81"/>
  <c r="BM301" i="81"/>
  <c r="BL301" i="81"/>
  <c r="BK301" i="81"/>
  <c r="BI301" i="81"/>
  <c r="BG301" i="81"/>
  <c r="BF301" i="81"/>
  <c r="AV301" i="81"/>
  <c r="AU301" i="81"/>
  <c r="AS301" i="81"/>
  <c r="AP301" i="81"/>
  <c r="AJ301" i="81"/>
  <c r="AK301" i="81" s="1"/>
  <c r="AG301" i="81"/>
  <c r="AH301" i="81" s="1"/>
  <c r="E301" i="81"/>
  <c r="AQ301" i="81" s="1"/>
  <c r="BO300" i="81"/>
  <c r="BN300" i="81"/>
  <c r="BM300" i="81"/>
  <c r="BL300" i="81"/>
  <c r="BK300" i="81"/>
  <c r="BI300" i="81"/>
  <c r="BG300" i="81"/>
  <c r="BF300" i="81"/>
  <c r="AV300" i="81"/>
  <c r="AU300" i="81"/>
  <c r="AS300" i="81"/>
  <c r="AP300" i="81"/>
  <c r="AJ300" i="81"/>
  <c r="AK300" i="81" s="1"/>
  <c r="AG300" i="81"/>
  <c r="AH300" i="81" s="1"/>
  <c r="E300" i="81"/>
  <c r="AQ300" i="81" s="1"/>
  <c r="BO299" i="81"/>
  <c r="BN299" i="81"/>
  <c r="BM299" i="81"/>
  <c r="BL299" i="81"/>
  <c r="BK299" i="81"/>
  <c r="BI299" i="81"/>
  <c r="BG299" i="81"/>
  <c r="BF299" i="81"/>
  <c r="AV299" i="81"/>
  <c r="AU299" i="81"/>
  <c r="AS299" i="81"/>
  <c r="AP299" i="81"/>
  <c r="AJ299" i="81"/>
  <c r="AK299" i="81" s="1"/>
  <c r="AG299" i="81"/>
  <c r="AH299" i="81" s="1"/>
  <c r="E299" i="81"/>
  <c r="AQ299" i="81" s="1"/>
  <c r="BO298" i="81"/>
  <c r="BN298" i="81"/>
  <c r="BM298" i="81"/>
  <c r="BL298" i="81"/>
  <c r="BK298" i="81"/>
  <c r="BI298" i="81"/>
  <c r="BG298" i="81"/>
  <c r="BF298" i="81"/>
  <c r="AV298" i="81"/>
  <c r="AU298" i="81"/>
  <c r="AS298" i="81"/>
  <c r="AP298" i="81"/>
  <c r="AJ298" i="81"/>
  <c r="AK298" i="81" s="1"/>
  <c r="AG298" i="81"/>
  <c r="AH298" i="81" s="1"/>
  <c r="E298" i="81"/>
  <c r="AQ298" i="81" s="1"/>
  <c r="BO297" i="81"/>
  <c r="BN297" i="81"/>
  <c r="BM297" i="81"/>
  <c r="BL297" i="81"/>
  <c r="BK297" i="81"/>
  <c r="BI297" i="81"/>
  <c r="BG297" i="81"/>
  <c r="BF297" i="81"/>
  <c r="AV297" i="81"/>
  <c r="AU297" i="81"/>
  <c r="AS297" i="81"/>
  <c r="AP297" i="81"/>
  <c r="AJ297" i="81"/>
  <c r="AK297" i="81" s="1"/>
  <c r="AG297" i="81"/>
  <c r="AH297" i="81" s="1"/>
  <c r="E297" i="81"/>
  <c r="AQ297" i="81" s="1"/>
  <c r="BO296" i="81"/>
  <c r="BN296" i="81"/>
  <c r="BM296" i="81"/>
  <c r="BL296" i="81"/>
  <c r="BK296" i="81"/>
  <c r="BI296" i="81"/>
  <c r="BG296" i="81"/>
  <c r="BF296" i="81"/>
  <c r="AV296" i="81"/>
  <c r="AU296" i="81"/>
  <c r="AS296" i="81"/>
  <c r="AP296" i="81"/>
  <c r="AJ296" i="81"/>
  <c r="AK296" i="81" s="1"/>
  <c r="AG296" i="81"/>
  <c r="AH296" i="81" s="1"/>
  <c r="E296" i="81"/>
  <c r="AQ296" i="81" s="1"/>
  <c r="BO295" i="81"/>
  <c r="BN295" i="81"/>
  <c r="BM295" i="81"/>
  <c r="BL295" i="81"/>
  <c r="BK295" i="81"/>
  <c r="BI295" i="81"/>
  <c r="BG295" i="81"/>
  <c r="BF295" i="81"/>
  <c r="AV295" i="81"/>
  <c r="AU295" i="81"/>
  <c r="AS295" i="81"/>
  <c r="AP295" i="81"/>
  <c r="AJ295" i="81"/>
  <c r="AK295" i="81" s="1"/>
  <c r="AG295" i="81"/>
  <c r="AH295" i="81" s="1"/>
  <c r="E295" i="81"/>
  <c r="AQ295" i="81" s="1"/>
  <c r="BO294" i="81"/>
  <c r="BN294" i="81"/>
  <c r="BM294" i="81"/>
  <c r="BL294" i="81"/>
  <c r="BK294" i="81"/>
  <c r="BI294" i="81"/>
  <c r="BG294" i="81"/>
  <c r="BF294" i="81"/>
  <c r="AV294" i="81"/>
  <c r="AU294" i="81"/>
  <c r="AS294" i="81"/>
  <c r="AP294" i="81"/>
  <c r="AJ294" i="81"/>
  <c r="AK294" i="81" s="1"/>
  <c r="AG294" i="81"/>
  <c r="AH294" i="81" s="1"/>
  <c r="E294" i="81"/>
  <c r="AQ294" i="81" s="1"/>
  <c r="BO293" i="81"/>
  <c r="BN293" i="81"/>
  <c r="BM293" i="81"/>
  <c r="BL293" i="81"/>
  <c r="BK293" i="81"/>
  <c r="BI293" i="81"/>
  <c r="BG293" i="81"/>
  <c r="BF293" i="81"/>
  <c r="AV293" i="81"/>
  <c r="AU293" i="81"/>
  <c r="AS293" i="81"/>
  <c r="AP293" i="81"/>
  <c r="AJ293" i="81"/>
  <c r="AK293" i="81" s="1"/>
  <c r="AG293" i="81"/>
  <c r="AH293" i="81" s="1"/>
  <c r="E293" i="81"/>
  <c r="AQ293" i="81" s="1"/>
  <c r="BO292" i="81"/>
  <c r="BN292" i="81"/>
  <c r="BM292" i="81"/>
  <c r="BL292" i="81"/>
  <c r="BK292" i="81"/>
  <c r="BI292" i="81"/>
  <c r="BG292" i="81"/>
  <c r="BF292" i="81"/>
  <c r="AV292" i="81"/>
  <c r="AU292" i="81"/>
  <c r="AS292" i="81"/>
  <c r="AP292" i="81"/>
  <c r="AJ292" i="81"/>
  <c r="AK292" i="81" s="1"/>
  <c r="AG292" i="81"/>
  <c r="AH292" i="81" s="1"/>
  <c r="E292" i="81"/>
  <c r="AQ292" i="81" s="1"/>
  <c r="BO291" i="81"/>
  <c r="BN291" i="81"/>
  <c r="BM291" i="81"/>
  <c r="BL291" i="81"/>
  <c r="BK291" i="81"/>
  <c r="BI291" i="81"/>
  <c r="BG291" i="81"/>
  <c r="BF291" i="81"/>
  <c r="AV291" i="81"/>
  <c r="AU291" i="81"/>
  <c r="AS291" i="81"/>
  <c r="AP291" i="81"/>
  <c r="AJ291" i="81"/>
  <c r="AK291" i="81" s="1"/>
  <c r="AG291" i="81"/>
  <c r="AH291" i="81" s="1"/>
  <c r="E291" i="81"/>
  <c r="AQ291" i="81" s="1"/>
  <c r="BO290" i="81"/>
  <c r="BN290" i="81"/>
  <c r="BM290" i="81"/>
  <c r="BL290" i="81"/>
  <c r="BK290" i="81"/>
  <c r="BI290" i="81"/>
  <c r="BG290" i="81"/>
  <c r="BF290" i="81"/>
  <c r="AV290" i="81"/>
  <c r="AU290" i="81"/>
  <c r="AS290" i="81"/>
  <c r="AP290" i="81"/>
  <c r="AJ290" i="81"/>
  <c r="AK290" i="81" s="1"/>
  <c r="AG290" i="81"/>
  <c r="AH290" i="81" s="1"/>
  <c r="E290" i="81"/>
  <c r="AQ290" i="81" s="1"/>
  <c r="BO289" i="81"/>
  <c r="BN289" i="81"/>
  <c r="BM289" i="81"/>
  <c r="BL289" i="81"/>
  <c r="BK289" i="81"/>
  <c r="BI289" i="81"/>
  <c r="BG289" i="81"/>
  <c r="BF289" i="81"/>
  <c r="AV289" i="81"/>
  <c r="AU289" i="81"/>
  <c r="AS289" i="81"/>
  <c r="AP289" i="81"/>
  <c r="AJ289" i="81"/>
  <c r="AK289" i="81" s="1"/>
  <c r="AG289" i="81"/>
  <c r="AH289" i="81" s="1"/>
  <c r="E289" i="81"/>
  <c r="AQ289" i="81" s="1"/>
  <c r="BO288" i="81"/>
  <c r="BN288" i="81"/>
  <c r="BM288" i="81"/>
  <c r="BL288" i="81"/>
  <c r="BK288" i="81"/>
  <c r="BI288" i="81"/>
  <c r="BG288" i="81"/>
  <c r="BF288" i="81"/>
  <c r="AV288" i="81"/>
  <c r="AU288" i="81"/>
  <c r="AS288" i="81"/>
  <c r="AP288" i="81"/>
  <c r="AJ288" i="81"/>
  <c r="AK288" i="81" s="1"/>
  <c r="AG288" i="81"/>
  <c r="AH288" i="81" s="1"/>
  <c r="E288" i="81"/>
  <c r="AQ288" i="81" s="1"/>
  <c r="BO287" i="81"/>
  <c r="BN287" i="81"/>
  <c r="BM287" i="81"/>
  <c r="BL287" i="81"/>
  <c r="BK287" i="81"/>
  <c r="BI287" i="81"/>
  <c r="BG287" i="81"/>
  <c r="BF287" i="81"/>
  <c r="AV287" i="81"/>
  <c r="AU287" i="81"/>
  <c r="AS287" i="81"/>
  <c r="AP287" i="81"/>
  <c r="AJ287" i="81"/>
  <c r="AK287" i="81" s="1"/>
  <c r="AG287" i="81"/>
  <c r="AH287" i="81" s="1"/>
  <c r="E287" i="81"/>
  <c r="AQ287" i="81" s="1"/>
  <c r="BO286" i="81"/>
  <c r="BN286" i="81"/>
  <c r="BM286" i="81"/>
  <c r="BL286" i="81"/>
  <c r="BK286" i="81"/>
  <c r="BI286" i="81"/>
  <c r="BG286" i="81"/>
  <c r="BF286" i="81"/>
  <c r="AV286" i="81"/>
  <c r="AU286" i="81"/>
  <c r="AS286" i="81"/>
  <c r="AP286" i="81"/>
  <c r="AJ286" i="81"/>
  <c r="AK286" i="81" s="1"/>
  <c r="AG286" i="81"/>
  <c r="AH286" i="81" s="1"/>
  <c r="E286" i="81"/>
  <c r="AQ286" i="81" s="1"/>
  <c r="BO285" i="81"/>
  <c r="BN285" i="81"/>
  <c r="BM285" i="81"/>
  <c r="BL285" i="81"/>
  <c r="BK285" i="81"/>
  <c r="BI285" i="81"/>
  <c r="BG285" i="81"/>
  <c r="BF285" i="81"/>
  <c r="AV285" i="81"/>
  <c r="AU285" i="81"/>
  <c r="AS285" i="81"/>
  <c r="AP285" i="81"/>
  <c r="AJ285" i="81"/>
  <c r="AK285" i="81" s="1"/>
  <c r="AG285" i="81"/>
  <c r="AH285" i="81" s="1"/>
  <c r="E285" i="81"/>
  <c r="AQ285" i="81" s="1"/>
  <c r="BO284" i="81"/>
  <c r="BN284" i="81"/>
  <c r="BM284" i="81"/>
  <c r="BL284" i="81"/>
  <c r="BK284" i="81"/>
  <c r="BI284" i="81"/>
  <c r="BG284" i="81"/>
  <c r="BF284" i="81"/>
  <c r="AV284" i="81"/>
  <c r="AU284" i="81"/>
  <c r="AS284" i="81"/>
  <c r="AP284" i="81"/>
  <c r="AJ284" i="81"/>
  <c r="AK284" i="81" s="1"/>
  <c r="AG284" i="81"/>
  <c r="AH284" i="81" s="1"/>
  <c r="E284" i="81"/>
  <c r="AQ284" i="81" s="1"/>
  <c r="BO283" i="81"/>
  <c r="BN283" i="81"/>
  <c r="BM283" i="81"/>
  <c r="BL283" i="81"/>
  <c r="BK283" i="81"/>
  <c r="BI283" i="81"/>
  <c r="BG283" i="81"/>
  <c r="BF283" i="81"/>
  <c r="AV283" i="81"/>
  <c r="AU283" i="81"/>
  <c r="AS283" i="81"/>
  <c r="AP283" i="81"/>
  <c r="AJ283" i="81"/>
  <c r="AK283" i="81" s="1"/>
  <c r="AG283" i="81"/>
  <c r="AH283" i="81" s="1"/>
  <c r="E283" i="81"/>
  <c r="AQ283" i="81" s="1"/>
  <c r="BO282" i="81"/>
  <c r="BN282" i="81"/>
  <c r="BM282" i="81"/>
  <c r="BL282" i="81"/>
  <c r="BK282" i="81"/>
  <c r="BI282" i="81"/>
  <c r="BG282" i="81"/>
  <c r="BF282" i="81"/>
  <c r="AV282" i="81"/>
  <c r="AU282" i="81"/>
  <c r="AS282" i="81"/>
  <c r="AP282" i="81"/>
  <c r="AJ282" i="81"/>
  <c r="AK282" i="81" s="1"/>
  <c r="AG282" i="81"/>
  <c r="AH282" i="81" s="1"/>
  <c r="E282" i="81"/>
  <c r="AQ282" i="81" s="1"/>
  <c r="BO281" i="81"/>
  <c r="BN281" i="81"/>
  <c r="BM281" i="81"/>
  <c r="BL281" i="81"/>
  <c r="BK281" i="81"/>
  <c r="BI281" i="81"/>
  <c r="BG281" i="81"/>
  <c r="BF281" i="81"/>
  <c r="AV281" i="81"/>
  <c r="AU281" i="81"/>
  <c r="AS281" i="81"/>
  <c r="AP281" i="81"/>
  <c r="AJ281" i="81"/>
  <c r="AK281" i="81" s="1"/>
  <c r="AG281" i="81"/>
  <c r="AH281" i="81" s="1"/>
  <c r="E281" i="81"/>
  <c r="AQ281" i="81" s="1"/>
  <c r="BO280" i="81"/>
  <c r="BN280" i="81"/>
  <c r="BM280" i="81"/>
  <c r="BL280" i="81"/>
  <c r="BK280" i="81"/>
  <c r="BI280" i="81"/>
  <c r="BG280" i="81"/>
  <c r="BF280" i="81"/>
  <c r="AV280" i="81"/>
  <c r="AU280" i="81"/>
  <c r="AS280" i="81"/>
  <c r="AP280" i="81"/>
  <c r="AJ280" i="81"/>
  <c r="AK280" i="81" s="1"/>
  <c r="AG280" i="81"/>
  <c r="AH280" i="81" s="1"/>
  <c r="E280" i="81"/>
  <c r="AQ280" i="81" s="1"/>
  <c r="BO279" i="81"/>
  <c r="BN279" i="81"/>
  <c r="BM279" i="81"/>
  <c r="BL279" i="81"/>
  <c r="BK279" i="81"/>
  <c r="BI279" i="81"/>
  <c r="BG279" i="81"/>
  <c r="BF279" i="81"/>
  <c r="AV279" i="81"/>
  <c r="AU279" i="81"/>
  <c r="AS279" i="81"/>
  <c r="AP279" i="81"/>
  <c r="AJ279" i="81"/>
  <c r="AK279" i="81" s="1"/>
  <c r="AG279" i="81"/>
  <c r="AH279" i="81" s="1"/>
  <c r="E279" i="81"/>
  <c r="AQ279" i="81" s="1"/>
  <c r="BO278" i="81"/>
  <c r="BN278" i="81"/>
  <c r="BM278" i="81"/>
  <c r="BL278" i="81"/>
  <c r="BK278" i="81"/>
  <c r="BI278" i="81"/>
  <c r="BG278" i="81"/>
  <c r="BF278" i="81"/>
  <c r="AV278" i="81"/>
  <c r="AU278" i="81"/>
  <c r="AS278" i="81"/>
  <c r="AP278" i="81"/>
  <c r="AJ278" i="81"/>
  <c r="AK278" i="81" s="1"/>
  <c r="AG278" i="81"/>
  <c r="AH278" i="81" s="1"/>
  <c r="E278" i="81"/>
  <c r="AQ278" i="81" s="1"/>
  <c r="BO277" i="81"/>
  <c r="BN277" i="81"/>
  <c r="BM277" i="81"/>
  <c r="BL277" i="81"/>
  <c r="BK277" i="81"/>
  <c r="BI277" i="81"/>
  <c r="BG277" i="81"/>
  <c r="BF277" i="81"/>
  <c r="AV277" i="81"/>
  <c r="AU277" i="81"/>
  <c r="AS277" i="81"/>
  <c r="AP277" i="81"/>
  <c r="AJ277" i="81"/>
  <c r="AK277" i="81" s="1"/>
  <c r="AG277" i="81"/>
  <c r="AH277" i="81" s="1"/>
  <c r="E277" i="81"/>
  <c r="AQ277" i="81" s="1"/>
  <c r="BO276" i="81"/>
  <c r="BN276" i="81"/>
  <c r="BM276" i="81"/>
  <c r="BL276" i="81"/>
  <c r="BK276" i="81"/>
  <c r="BI276" i="81"/>
  <c r="BG276" i="81"/>
  <c r="BF276" i="81"/>
  <c r="AV276" i="81"/>
  <c r="AU276" i="81"/>
  <c r="AS276" i="81"/>
  <c r="AP276" i="81"/>
  <c r="AJ276" i="81"/>
  <c r="AK276" i="81" s="1"/>
  <c r="AG276" i="81"/>
  <c r="AH276" i="81" s="1"/>
  <c r="E276" i="81"/>
  <c r="AQ276" i="81" s="1"/>
  <c r="BO275" i="81"/>
  <c r="BN275" i="81"/>
  <c r="BM275" i="81"/>
  <c r="BL275" i="81"/>
  <c r="BK275" i="81"/>
  <c r="BI275" i="81"/>
  <c r="BG275" i="81"/>
  <c r="BF275" i="81"/>
  <c r="AV275" i="81"/>
  <c r="AU275" i="81"/>
  <c r="AS275" i="81"/>
  <c r="AP275" i="81"/>
  <c r="AJ275" i="81"/>
  <c r="AK275" i="81" s="1"/>
  <c r="AG275" i="81"/>
  <c r="AH275" i="81" s="1"/>
  <c r="E275" i="81"/>
  <c r="AQ275" i="81" s="1"/>
  <c r="BO274" i="81"/>
  <c r="BN274" i="81"/>
  <c r="BM274" i="81"/>
  <c r="BL274" i="81"/>
  <c r="BK274" i="81"/>
  <c r="BI274" i="81"/>
  <c r="BG274" i="81"/>
  <c r="BF274" i="81"/>
  <c r="AV274" i="81"/>
  <c r="AU274" i="81"/>
  <c r="AS274" i="81"/>
  <c r="AP274" i="81"/>
  <c r="AJ274" i="81"/>
  <c r="AK274" i="81" s="1"/>
  <c r="AG274" i="81"/>
  <c r="AH274" i="81" s="1"/>
  <c r="E274" i="81"/>
  <c r="AQ274" i="81" s="1"/>
  <c r="BO273" i="81"/>
  <c r="BN273" i="81"/>
  <c r="BM273" i="81"/>
  <c r="BL273" i="81"/>
  <c r="BK273" i="81"/>
  <c r="BI273" i="81"/>
  <c r="BG273" i="81"/>
  <c r="BF273" i="81"/>
  <c r="AV273" i="81"/>
  <c r="AU273" i="81"/>
  <c r="AS273" i="81"/>
  <c r="AP273" i="81"/>
  <c r="AJ273" i="81"/>
  <c r="AK273" i="81" s="1"/>
  <c r="AG273" i="81"/>
  <c r="AH273" i="81" s="1"/>
  <c r="E273" i="81"/>
  <c r="AQ273" i="81" s="1"/>
  <c r="BO272" i="81"/>
  <c r="BN272" i="81"/>
  <c r="BM272" i="81"/>
  <c r="BL272" i="81"/>
  <c r="BK272" i="81"/>
  <c r="BI272" i="81"/>
  <c r="BG272" i="81"/>
  <c r="BF272" i="81"/>
  <c r="AV272" i="81"/>
  <c r="AU272" i="81"/>
  <c r="AS272" i="81"/>
  <c r="AP272" i="81"/>
  <c r="AJ272" i="81"/>
  <c r="AK272" i="81" s="1"/>
  <c r="AG272" i="81"/>
  <c r="AH272" i="81" s="1"/>
  <c r="E272" i="81"/>
  <c r="AQ272" i="81" s="1"/>
  <c r="BO271" i="81"/>
  <c r="BN271" i="81"/>
  <c r="BM271" i="81"/>
  <c r="BL271" i="81"/>
  <c r="BK271" i="81"/>
  <c r="BI271" i="81"/>
  <c r="BG271" i="81"/>
  <c r="BF271" i="81"/>
  <c r="AV271" i="81"/>
  <c r="AU271" i="81"/>
  <c r="AS271" i="81"/>
  <c r="AP271" i="81"/>
  <c r="AJ271" i="81"/>
  <c r="AK271" i="81" s="1"/>
  <c r="AG271" i="81"/>
  <c r="AH271" i="81" s="1"/>
  <c r="E271" i="81"/>
  <c r="AQ271" i="81" s="1"/>
  <c r="BO270" i="81"/>
  <c r="BN270" i="81"/>
  <c r="BM270" i="81"/>
  <c r="BL270" i="81"/>
  <c r="BK270" i="81"/>
  <c r="BI270" i="81"/>
  <c r="BG270" i="81"/>
  <c r="BF270" i="81"/>
  <c r="AV270" i="81"/>
  <c r="AU270" i="81"/>
  <c r="AS270" i="81"/>
  <c r="AP270" i="81"/>
  <c r="AJ270" i="81"/>
  <c r="AK270" i="81" s="1"/>
  <c r="AG270" i="81"/>
  <c r="AH270" i="81" s="1"/>
  <c r="E270" i="81"/>
  <c r="AQ270" i="81" s="1"/>
  <c r="BO269" i="81"/>
  <c r="BN269" i="81"/>
  <c r="BM269" i="81"/>
  <c r="BL269" i="81"/>
  <c r="BK269" i="81"/>
  <c r="BI269" i="81"/>
  <c r="BG269" i="81"/>
  <c r="BF269" i="81"/>
  <c r="AV269" i="81"/>
  <c r="AU269" i="81"/>
  <c r="AS269" i="81"/>
  <c r="AP269" i="81"/>
  <c r="AJ269" i="81"/>
  <c r="AK269" i="81" s="1"/>
  <c r="AG269" i="81"/>
  <c r="AH269" i="81" s="1"/>
  <c r="E269" i="81"/>
  <c r="AQ269" i="81" s="1"/>
  <c r="BO268" i="81"/>
  <c r="BN268" i="81"/>
  <c r="BM268" i="81"/>
  <c r="BL268" i="81"/>
  <c r="BK268" i="81"/>
  <c r="BI268" i="81"/>
  <c r="BG268" i="81"/>
  <c r="BF268" i="81"/>
  <c r="AV268" i="81"/>
  <c r="AU268" i="81"/>
  <c r="AS268" i="81"/>
  <c r="AP268" i="81"/>
  <c r="AJ268" i="81"/>
  <c r="AK268" i="81" s="1"/>
  <c r="AG268" i="81"/>
  <c r="AH268" i="81" s="1"/>
  <c r="E268" i="81"/>
  <c r="AQ268" i="81" s="1"/>
  <c r="BO267" i="81"/>
  <c r="BN267" i="81"/>
  <c r="BM267" i="81"/>
  <c r="BL267" i="81"/>
  <c r="BK267" i="81"/>
  <c r="BI267" i="81"/>
  <c r="BG267" i="81"/>
  <c r="BF267" i="81"/>
  <c r="AV267" i="81"/>
  <c r="AU267" i="81"/>
  <c r="AS267" i="81"/>
  <c r="AP267" i="81"/>
  <c r="AJ267" i="81"/>
  <c r="AK267" i="81" s="1"/>
  <c r="AG267" i="81"/>
  <c r="AH267" i="81" s="1"/>
  <c r="E267" i="81"/>
  <c r="AQ267" i="81" s="1"/>
  <c r="BO266" i="81"/>
  <c r="BN266" i="81"/>
  <c r="BM266" i="81"/>
  <c r="BL266" i="81"/>
  <c r="BK266" i="81"/>
  <c r="BI266" i="81"/>
  <c r="BG266" i="81"/>
  <c r="BF266" i="81"/>
  <c r="AV266" i="81"/>
  <c r="AU266" i="81"/>
  <c r="AS266" i="81"/>
  <c r="AP266" i="81"/>
  <c r="AJ266" i="81"/>
  <c r="AK266" i="81" s="1"/>
  <c r="AG266" i="81"/>
  <c r="AH266" i="81" s="1"/>
  <c r="E266" i="81"/>
  <c r="AQ266" i="81" s="1"/>
  <c r="BO265" i="81"/>
  <c r="BN265" i="81"/>
  <c r="BM265" i="81"/>
  <c r="BL265" i="81"/>
  <c r="BK265" i="81"/>
  <c r="BI265" i="81"/>
  <c r="BG265" i="81"/>
  <c r="BF265" i="81"/>
  <c r="AV265" i="81"/>
  <c r="AU265" i="81"/>
  <c r="AS265" i="81"/>
  <c r="AP265" i="81"/>
  <c r="AJ265" i="81"/>
  <c r="AK265" i="81" s="1"/>
  <c r="AG265" i="81"/>
  <c r="AH265" i="81" s="1"/>
  <c r="E265" i="81"/>
  <c r="AQ265" i="81" s="1"/>
  <c r="BO264" i="81"/>
  <c r="BN264" i="81"/>
  <c r="BM264" i="81"/>
  <c r="BL264" i="81"/>
  <c r="BK264" i="81"/>
  <c r="BI264" i="81"/>
  <c r="BG264" i="81"/>
  <c r="BF264" i="81"/>
  <c r="AV264" i="81"/>
  <c r="AU264" i="81"/>
  <c r="AS264" i="81"/>
  <c r="AP264" i="81"/>
  <c r="AJ264" i="81"/>
  <c r="AK264" i="81" s="1"/>
  <c r="AG264" i="81"/>
  <c r="AH264" i="81" s="1"/>
  <c r="E264" i="81"/>
  <c r="AQ264" i="81" s="1"/>
  <c r="BO263" i="81"/>
  <c r="BN263" i="81"/>
  <c r="BM263" i="81"/>
  <c r="BL263" i="81"/>
  <c r="BK263" i="81"/>
  <c r="BI263" i="81"/>
  <c r="BG263" i="81"/>
  <c r="BF263" i="81"/>
  <c r="AV263" i="81"/>
  <c r="AU263" i="81"/>
  <c r="AS263" i="81"/>
  <c r="AP263" i="81"/>
  <c r="AJ263" i="81"/>
  <c r="AK263" i="81" s="1"/>
  <c r="AG263" i="81"/>
  <c r="AH263" i="81" s="1"/>
  <c r="E263" i="81"/>
  <c r="AQ263" i="81" s="1"/>
  <c r="BO262" i="81"/>
  <c r="BN262" i="81"/>
  <c r="BM262" i="81"/>
  <c r="BL262" i="81"/>
  <c r="BK262" i="81"/>
  <c r="BI262" i="81"/>
  <c r="BG262" i="81"/>
  <c r="BF262" i="81"/>
  <c r="AV262" i="81"/>
  <c r="AU262" i="81"/>
  <c r="AS262" i="81"/>
  <c r="AP262" i="81"/>
  <c r="AJ262" i="81"/>
  <c r="AK262" i="81" s="1"/>
  <c r="AG262" i="81"/>
  <c r="AH262" i="81" s="1"/>
  <c r="E262" i="81"/>
  <c r="AQ262" i="81" s="1"/>
  <c r="BO261" i="81"/>
  <c r="BN261" i="81"/>
  <c r="BM261" i="81"/>
  <c r="BL261" i="81"/>
  <c r="BK261" i="81"/>
  <c r="BI261" i="81"/>
  <c r="BG261" i="81"/>
  <c r="BF261" i="81"/>
  <c r="AV261" i="81"/>
  <c r="AU261" i="81"/>
  <c r="AS261" i="81"/>
  <c r="AP261" i="81"/>
  <c r="AJ261" i="81"/>
  <c r="AK261" i="81" s="1"/>
  <c r="AG261" i="81"/>
  <c r="AH261" i="81" s="1"/>
  <c r="E261" i="81"/>
  <c r="AQ261" i="81" s="1"/>
  <c r="BO260" i="81"/>
  <c r="BN260" i="81"/>
  <c r="BM260" i="81"/>
  <c r="BL260" i="81"/>
  <c r="BK260" i="81"/>
  <c r="BI260" i="81"/>
  <c r="BG260" i="81"/>
  <c r="BF260" i="81"/>
  <c r="AV260" i="81"/>
  <c r="AU260" i="81"/>
  <c r="AS260" i="81"/>
  <c r="AP260" i="81"/>
  <c r="AJ260" i="81"/>
  <c r="AK260" i="81" s="1"/>
  <c r="AG260" i="81"/>
  <c r="AH260" i="81" s="1"/>
  <c r="E260" i="81"/>
  <c r="AQ260" i="81" s="1"/>
  <c r="BO259" i="81"/>
  <c r="BN259" i="81"/>
  <c r="BM259" i="81"/>
  <c r="BL259" i="81"/>
  <c r="BK259" i="81"/>
  <c r="BI259" i="81"/>
  <c r="BG259" i="81"/>
  <c r="BF259" i="81"/>
  <c r="AV259" i="81"/>
  <c r="AU259" i="81"/>
  <c r="AS259" i="81"/>
  <c r="AP259" i="81"/>
  <c r="AJ259" i="81"/>
  <c r="AK259" i="81" s="1"/>
  <c r="AG259" i="81"/>
  <c r="AH259" i="81" s="1"/>
  <c r="E259" i="81"/>
  <c r="AQ259" i="81" s="1"/>
  <c r="BO258" i="81"/>
  <c r="BN258" i="81"/>
  <c r="BM258" i="81"/>
  <c r="BL258" i="81"/>
  <c r="BK258" i="81"/>
  <c r="BI258" i="81"/>
  <c r="BG258" i="81"/>
  <c r="BF258" i="81"/>
  <c r="AV258" i="81"/>
  <c r="AU258" i="81"/>
  <c r="AS258" i="81"/>
  <c r="AP258" i="81"/>
  <c r="AJ258" i="81"/>
  <c r="AK258" i="81" s="1"/>
  <c r="AG258" i="81"/>
  <c r="AH258" i="81" s="1"/>
  <c r="E258" i="81"/>
  <c r="AQ258" i="81" s="1"/>
  <c r="BO257" i="81"/>
  <c r="BN257" i="81"/>
  <c r="BM257" i="81"/>
  <c r="BL257" i="81"/>
  <c r="BK257" i="81"/>
  <c r="BI257" i="81"/>
  <c r="BG257" i="81"/>
  <c r="BF257" i="81"/>
  <c r="AV257" i="81"/>
  <c r="AU257" i="81"/>
  <c r="AS257" i="81"/>
  <c r="AP257" i="81"/>
  <c r="AJ257" i="81"/>
  <c r="AK257" i="81" s="1"/>
  <c r="AG257" i="81"/>
  <c r="AH257" i="81" s="1"/>
  <c r="E257" i="81"/>
  <c r="AQ257" i="81" s="1"/>
  <c r="BO256" i="81"/>
  <c r="BN256" i="81"/>
  <c r="BM256" i="81"/>
  <c r="BL256" i="81"/>
  <c r="BK256" i="81"/>
  <c r="BI256" i="81"/>
  <c r="BG256" i="81"/>
  <c r="BF256" i="81"/>
  <c r="AV256" i="81"/>
  <c r="AU256" i="81"/>
  <c r="AS256" i="81"/>
  <c r="AP256" i="81"/>
  <c r="AJ256" i="81"/>
  <c r="AK256" i="81" s="1"/>
  <c r="AG256" i="81"/>
  <c r="AH256" i="81" s="1"/>
  <c r="E256" i="81"/>
  <c r="AQ256" i="81" s="1"/>
  <c r="BO255" i="81"/>
  <c r="BN255" i="81"/>
  <c r="BM255" i="81"/>
  <c r="BL255" i="81"/>
  <c r="BK255" i="81"/>
  <c r="BI255" i="81"/>
  <c r="BG255" i="81"/>
  <c r="BF255" i="81"/>
  <c r="AV255" i="81"/>
  <c r="AU255" i="81"/>
  <c r="AS255" i="81"/>
  <c r="AP255" i="81"/>
  <c r="AJ255" i="81"/>
  <c r="AK255" i="81" s="1"/>
  <c r="AG255" i="81"/>
  <c r="AH255" i="81" s="1"/>
  <c r="E255" i="81"/>
  <c r="AQ255" i="81" s="1"/>
  <c r="BO254" i="81"/>
  <c r="BN254" i="81"/>
  <c r="BM254" i="81"/>
  <c r="BL254" i="81"/>
  <c r="BK254" i="81"/>
  <c r="BI254" i="81"/>
  <c r="BG254" i="81"/>
  <c r="BF254" i="81"/>
  <c r="AV254" i="81"/>
  <c r="AU254" i="81"/>
  <c r="AS254" i="81"/>
  <c r="AP254" i="81"/>
  <c r="AJ254" i="81"/>
  <c r="AK254" i="81" s="1"/>
  <c r="AG254" i="81"/>
  <c r="AH254" i="81" s="1"/>
  <c r="E254" i="81"/>
  <c r="AQ254" i="81" s="1"/>
  <c r="BO253" i="81"/>
  <c r="BN253" i="81"/>
  <c r="BM253" i="81"/>
  <c r="BL253" i="81"/>
  <c r="BK253" i="81"/>
  <c r="BI253" i="81"/>
  <c r="BG253" i="81"/>
  <c r="BF253" i="81"/>
  <c r="AV253" i="81"/>
  <c r="AU253" i="81"/>
  <c r="AS253" i="81"/>
  <c r="AP253" i="81"/>
  <c r="AJ253" i="81"/>
  <c r="AK253" i="81" s="1"/>
  <c r="AG253" i="81"/>
  <c r="AH253" i="81" s="1"/>
  <c r="E253" i="81"/>
  <c r="AQ253" i="81" s="1"/>
  <c r="BO252" i="81"/>
  <c r="BN252" i="81"/>
  <c r="BM252" i="81"/>
  <c r="BL252" i="81"/>
  <c r="BK252" i="81"/>
  <c r="BI252" i="81"/>
  <c r="BG252" i="81"/>
  <c r="BF252" i="81"/>
  <c r="AV252" i="81"/>
  <c r="AU252" i="81"/>
  <c r="AS252" i="81"/>
  <c r="AP252" i="81"/>
  <c r="AJ252" i="81"/>
  <c r="AK252" i="81" s="1"/>
  <c r="AG252" i="81"/>
  <c r="AH252" i="81" s="1"/>
  <c r="E252" i="81"/>
  <c r="AQ252" i="81" s="1"/>
  <c r="BO251" i="81"/>
  <c r="BN251" i="81"/>
  <c r="BM251" i="81"/>
  <c r="BL251" i="81"/>
  <c r="BK251" i="81"/>
  <c r="BI251" i="81"/>
  <c r="BG251" i="81"/>
  <c r="BF251" i="81"/>
  <c r="AV251" i="81"/>
  <c r="AU251" i="81"/>
  <c r="AS251" i="81"/>
  <c r="AP251" i="81"/>
  <c r="AJ251" i="81"/>
  <c r="AK251" i="81" s="1"/>
  <c r="AG251" i="81"/>
  <c r="AH251" i="81" s="1"/>
  <c r="E251" i="81"/>
  <c r="AQ251" i="81" s="1"/>
  <c r="BO250" i="81"/>
  <c r="BN250" i="81"/>
  <c r="BM250" i="81"/>
  <c r="BL250" i="81"/>
  <c r="BK250" i="81"/>
  <c r="BI250" i="81"/>
  <c r="BG250" i="81"/>
  <c r="BF250" i="81"/>
  <c r="AV250" i="81"/>
  <c r="AU250" i="81"/>
  <c r="AS250" i="81"/>
  <c r="AP250" i="81"/>
  <c r="AJ250" i="81"/>
  <c r="AK250" i="81" s="1"/>
  <c r="AG250" i="81"/>
  <c r="AH250" i="81" s="1"/>
  <c r="E250" i="81"/>
  <c r="AQ250" i="81" s="1"/>
  <c r="BO249" i="81"/>
  <c r="BN249" i="81"/>
  <c r="BM249" i="81"/>
  <c r="BL249" i="81"/>
  <c r="BK249" i="81"/>
  <c r="BI249" i="81"/>
  <c r="BG249" i="81"/>
  <c r="BF249" i="81"/>
  <c r="AV249" i="81"/>
  <c r="AU249" i="81"/>
  <c r="AS249" i="81"/>
  <c r="AP249" i="81"/>
  <c r="AJ249" i="81"/>
  <c r="AK249" i="81" s="1"/>
  <c r="AG249" i="81"/>
  <c r="AH249" i="81" s="1"/>
  <c r="E249" i="81"/>
  <c r="AQ249" i="81" s="1"/>
  <c r="BO248" i="81"/>
  <c r="BN248" i="81"/>
  <c r="BM248" i="81"/>
  <c r="BL248" i="81"/>
  <c r="BK248" i="81"/>
  <c r="BI248" i="81"/>
  <c r="BG248" i="81"/>
  <c r="BF248" i="81"/>
  <c r="AV248" i="81"/>
  <c r="AU248" i="81"/>
  <c r="AS248" i="81"/>
  <c r="AP248" i="81"/>
  <c r="AJ248" i="81"/>
  <c r="AK248" i="81" s="1"/>
  <c r="AG248" i="81"/>
  <c r="AH248" i="81" s="1"/>
  <c r="E248" i="81"/>
  <c r="AQ248" i="81" s="1"/>
  <c r="BO247" i="81"/>
  <c r="BN247" i="81"/>
  <c r="BM247" i="81"/>
  <c r="BL247" i="81"/>
  <c r="BK247" i="81"/>
  <c r="BI247" i="81"/>
  <c r="BG247" i="81"/>
  <c r="BF247" i="81"/>
  <c r="AV247" i="81"/>
  <c r="AU247" i="81"/>
  <c r="AS247" i="81"/>
  <c r="AP247" i="81"/>
  <c r="AJ247" i="81"/>
  <c r="AK247" i="81" s="1"/>
  <c r="AG247" i="81"/>
  <c r="AH247" i="81" s="1"/>
  <c r="E247" i="81"/>
  <c r="AQ247" i="81" s="1"/>
  <c r="BO246" i="81"/>
  <c r="BN246" i="81"/>
  <c r="BM246" i="81"/>
  <c r="BL246" i="81"/>
  <c r="BK246" i="81"/>
  <c r="BI246" i="81"/>
  <c r="BG246" i="81"/>
  <c r="BF246" i="81"/>
  <c r="AV246" i="81"/>
  <c r="AU246" i="81"/>
  <c r="AS246" i="81"/>
  <c r="AP246" i="81"/>
  <c r="AJ246" i="81"/>
  <c r="AK246" i="81" s="1"/>
  <c r="AG246" i="81"/>
  <c r="AH246" i="81" s="1"/>
  <c r="E246" i="81"/>
  <c r="AQ246" i="81" s="1"/>
  <c r="BO245" i="81"/>
  <c r="BN245" i="81"/>
  <c r="BM245" i="81"/>
  <c r="BL245" i="81"/>
  <c r="BK245" i="81"/>
  <c r="BI245" i="81"/>
  <c r="BG245" i="81"/>
  <c r="BF245" i="81"/>
  <c r="AV245" i="81"/>
  <c r="AU245" i="81"/>
  <c r="AS245" i="81"/>
  <c r="AP245" i="81"/>
  <c r="AJ245" i="81"/>
  <c r="AK245" i="81" s="1"/>
  <c r="AG245" i="81"/>
  <c r="AH245" i="81" s="1"/>
  <c r="E245" i="81"/>
  <c r="AQ245" i="81" s="1"/>
  <c r="BO244" i="81"/>
  <c r="BN244" i="81"/>
  <c r="BM244" i="81"/>
  <c r="BL244" i="81"/>
  <c r="BK244" i="81"/>
  <c r="BI244" i="81"/>
  <c r="BG244" i="81"/>
  <c r="BF244" i="81"/>
  <c r="AV244" i="81"/>
  <c r="AU244" i="81"/>
  <c r="AS244" i="81"/>
  <c r="AP244" i="81"/>
  <c r="AJ244" i="81"/>
  <c r="AK244" i="81" s="1"/>
  <c r="AG244" i="81"/>
  <c r="AH244" i="81" s="1"/>
  <c r="E244" i="81"/>
  <c r="AQ244" i="81" s="1"/>
  <c r="BO243" i="81"/>
  <c r="BN243" i="81"/>
  <c r="BM243" i="81"/>
  <c r="BL243" i="81"/>
  <c r="BK243" i="81"/>
  <c r="BI243" i="81"/>
  <c r="BG243" i="81"/>
  <c r="BF243" i="81"/>
  <c r="AV243" i="81"/>
  <c r="AU243" i="81"/>
  <c r="AS243" i="81"/>
  <c r="AP243" i="81"/>
  <c r="AJ243" i="81"/>
  <c r="AK243" i="81" s="1"/>
  <c r="AG243" i="81"/>
  <c r="AH243" i="81" s="1"/>
  <c r="E243" i="81"/>
  <c r="AQ243" i="81" s="1"/>
  <c r="BO242" i="81"/>
  <c r="BN242" i="81"/>
  <c r="BM242" i="81"/>
  <c r="BL242" i="81"/>
  <c r="BK242" i="81"/>
  <c r="BI242" i="81"/>
  <c r="BG242" i="81"/>
  <c r="BF242" i="81"/>
  <c r="AV242" i="81"/>
  <c r="AU242" i="81"/>
  <c r="AS242" i="81"/>
  <c r="AP242" i="81"/>
  <c r="AJ242" i="81"/>
  <c r="AK242" i="81" s="1"/>
  <c r="AG242" i="81"/>
  <c r="AH242" i="81" s="1"/>
  <c r="E242" i="81"/>
  <c r="AQ242" i="81" s="1"/>
  <c r="BO241" i="81"/>
  <c r="BN241" i="81"/>
  <c r="BM241" i="81"/>
  <c r="BL241" i="81"/>
  <c r="BK241" i="81"/>
  <c r="BI241" i="81"/>
  <c r="BG241" i="81"/>
  <c r="BF241" i="81"/>
  <c r="AV241" i="81"/>
  <c r="AU241" i="81"/>
  <c r="AS241" i="81"/>
  <c r="AP241" i="81"/>
  <c r="AJ241" i="81"/>
  <c r="AK241" i="81" s="1"/>
  <c r="AG241" i="81"/>
  <c r="AH241" i="81" s="1"/>
  <c r="E241" i="81"/>
  <c r="AQ241" i="81" s="1"/>
  <c r="BO240" i="81"/>
  <c r="BN240" i="81"/>
  <c r="BM240" i="81"/>
  <c r="BL240" i="81"/>
  <c r="BK240" i="81"/>
  <c r="BI240" i="81"/>
  <c r="BG240" i="81"/>
  <c r="BF240" i="81"/>
  <c r="AV240" i="81"/>
  <c r="AU240" i="81"/>
  <c r="AS240" i="81"/>
  <c r="AP240" i="81"/>
  <c r="AJ240" i="81"/>
  <c r="AK240" i="81" s="1"/>
  <c r="AG240" i="81"/>
  <c r="AH240" i="81" s="1"/>
  <c r="E240" i="81"/>
  <c r="AQ240" i="81" s="1"/>
  <c r="BO239" i="81"/>
  <c r="BN239" i="81"/>
  <c r="BM239" i="81"/>
  <c r="BL239" i="81"/>
  <c r="BK239" i="81"/>
  <c r="BI239" i="81"/>
  <c r="BG239" i="81"/>
  <c r="BF239" i="81"/>
  <c r="AV239" i="81"/>
  <c r="AU239" i="81"/>
  <c r="AS239" i="81"/>
  <c r="AP239" i="81"/>
  <c r="AJ239" i="81"/>
  <c r="AK239" i="81" s="1"/>
  <c r="AG239" i="81"/>
  <c r="AH239" i="81" s="1"/>
  <c r="E239" i="81"/>
  <c r="AQ239" i="81" s="1"/>
  <c r="BO238" i="81"/>
  <c r="BN238" i="81"/>
  <c r="BM238" i="81"/>
  <c r="BL238" i="81"/>
  <c r="BK238" i="81"/>
  <c r="BI238" i="81"/>
  <c r="BG238" i="81"/>
  <c r="BF238" i="81"/>
  <c r="AV238" i="81"/>
  <c r="AU238" i="81"/>
  <c r="AS238" i="81"/>
  <c r="AP238" i="81"/>
  <c r="AJ238" i="81"/>
  <c r="AK238" i="81" s="1"/>
  <c r="AG238" i="81"/>
  <c r="AH238" i="81" s="1"/>
  <c r="E238" i="81"/>
  <c r="AQ238" i="81" s="1"/>
  <c r="BO237" i="81"/>
  <c r="BN237" i="81"/>
  <c r="BM237" i="81"/>
  <c r="BL237" i="81"/>
  <c r="BK237" i="81"/>
  <c r="BI237" i="81"/>
  <c r="BG237" i="81"/>
  <c r="BF237" i="81"/>
  <c r="AV237" i="81"/>
  <c r="AU237" i="81"/>
  <c r="AS237" i="81"/>
  <c r="AP237" i="81"/>
  <c r="AJ237" i="81"/>
  <c r="AK237" i="81" s="1"/>
  <c r="AG237" i="81"/>
  <c r="AH237" i="81" s="1"/>
  <c r="E237" i="81"/>
  <c r="AQ237" i="81" s="1"/>
  <c r="BO236" i="81"/>
  <c r="BN236" i="81"/>
  <c r="BM236" i="81"/>
  <c r="BL236" i="81"/>
  <c r="BK236" i="81"/>
  <c r="BI236" i="81"/>
  <c r="BG236" i="81"/>
  <c r="BF236" i="81"/>
  <c r="AV236" i="81"/>
  <c r="AU236" i="81"/>
  <c r="AS236" i="81"/>
  <c r="AP236" i="81"/>
  <c r="AJ236" i="81"/>
  <c r="AK236" i="81" s="1"/>
  <c r="AG236" i="81"/>
  <c r="AH236" i="81" s="1"/>
  <c r="E236" i="81"/>
  <c r="AQ236" i="81" s="1"/>
  <c r="BO235" i="81"/>
  <c r="BN235" i="81"/>
  <c r="BM235" i="81"/>
  <c r="BL235" i="81"/>
  <c r="BK235" i="81"/>
  <c r="BI235" i="81"/>
  <c r="BG235" i="81"/>
  <c r="BF235" i="81"/>
  <c r="AV235" i="81"/>
  <c r="AU235" i="81"/>
  <c r="AS235" i="81"/>
  <c r="AP235" i="81"/>
  <c r="AJ235" i="81"/>
  <c r="AK235" i="81" s="1"/>
  <c r="AG235" i="81"/>
  <c r="AH235" i="81" s="1"/>
  <c r="E235" i="81"/>
  <c r="AQ235" i="81" s="1"/>
  <c r="BO234" i="81"/>
  <c r="BN234" i="81"/>
  <c r="BM234" i="81"/>
  <c r="BL234" i="81"/>
  <c r="BK234" i="81"/>
  <c r="BI234" i="81"/>
  <c r="BG234" i="81"/>
  <c r="BF234" i="81"/>
  <c r="AV234" i="81"/>
  <c r="AU234" i="81"/>
  <c r="AS234" i="81"/>
  <c r="AP234" i="81"/>
  <c r="AJ234" i="81"/>
  <c r="AK234" i="81" s="1"/>
  <c r="AG234" i="81"/>
  <c r="AH234" i="81" s="1"/>
  <c r="E234" i="81"/>
  <c r="AQ234" i="81" s="1"/>
  <c r="BO233" i="81"/>
  <c r="BN233" i="81"/>
  <c r="BM233" i="81"/>
  <c r="BL233" i="81"/>
  <c r="BK233" i="81"/>
  <c r="BI233" i="81"/>
  <c r="BG233" i="81"/>
  <c r="BF233" i="81"/>
  <c r="AV233" i="81"/>
  <c r="AU233" i="81"/>
  <c r="AS233" i="81"/>
  <c r="AP233" i="81"/>
  <c r="AJ233" i="81"/>
  <c r="AK233" i="81" s="1"/>
  <c r="AG233" i="81"/>
  <c r="AH233" i="81" s="1"/>
  <c r="E233" i="81"/>
  <c r="AQ233" i="81" s="1"/>
  <c r="BO232" i="81"/>
  <c r="BN232" i="81"/>
  <c r="BM232" i="81"/>
  <c r="BL232" i="81"/>
  <c r="BK232" i="81"/>
  <c r="BI232" i="81"/>
  <c r="BG232" i="81"/>
  <c r="BF232" i="81"/>
  <c r="AV232" i="81"/>
  <c r="AU232" i="81"/>
  <c r="AS232" i="81"/>
  <c r="AP232" i="81"/>
  <c r="AJ232" i="81"/>
  <c r="AK232" i="81" s="1"/>
  <c r="AG232" i="81"/>
  <c r="AH232" i="81" s="1"/>
  <c r="E232" i="81"/>
  <c r="AQ232" i="81" s="1"/>
  <c r="BO231" i="81"/>
  <c r="BN231" i="81"/>
  <c r="BM231" i="81"/>
  <c r="BL231" i="81"/>
  <c r="BK231" i="81"/>
  <c r="BI231" i="81"/>
  <c r="BG231" i="81"/>
  <c r="BF231" i="81"/>
  <c r="AV231" i="81"/>
  <c r="AU231" i="81"/>
  <c r="AS231" i="81"/>
  <c r="AP231" i="81"/>
  <c r="AJ231" i="81"/>
  <c r="AK231" i="81" s="1"/>
  <c r="AG231" i="81"/>
  <c r="AH231" i="81" s="1"/>
  <c r="E231" i="81"/>
  <c r="AQ231" i="81" s="1"/>
  <c r="BO230" i="81"/>
  <c r="BN230" i="81"/>
  <c r="BM230" i="81"/>
  <c r="BL230" i="81"/>
  <c r="BK230" i="81"/>
  <c r="BI230" i="81"/>
  <c r="BG230" i="81"/>
  <c r="BF230" i="81"/>
  <c r="AV230" i="81"/>
  <c r="AU230" i="81"/>
  <c r="AS230" i="81"/>
  <c r="AP230" i="81"/>
  <c r="AJ230" i="81"/>
  <c r="AK230" i="81" s="1"/>
  <c r="AG230" i="81"/>
  <c r="AH230" i="81" s="1"/>
  <c r="E230" i="81"/>
  <c r="AQ230" i="81" s="1"/>
  <c r="BO229" i="81"/>
  <c r="BN229" i="81"/>
  <c r="BM229" i="81"/>
  <c r="BL229" i="81"/>
  <c r="BK229" i="81"/>
  <c r="BI229" i="81"/>
  <c r="BG229" i="81"/>
  <c r="BF229" i="81"/>
  <c r="AV229" i="81"/>
  <c r="AU229" i="81"/>
  <c r="AS229" i="81"/>
  <c r="AP229" i="81"/>
  <c r="AJ229" i="81"/>
  <c r="AK229" i="81" s="1"/>
  <c r="AG229" i="81"/>
  <c r="AH229" i="81" s="1"/>
  <c r="E229" i="81"/>
  <c r="AQ229" i="81" s="1"/>
  <c r="BO228" i="81"/>
  <c r="BN228" i="81"/>
  <c r="BM228" i="81"/>
  <c r="BL228" i="81"/>
  <c r="BK228" i="81"/>
  <c r="BI228" i="81"/>
  <c r="BG228" i="81"/>
  <c r="BF228" i="81"/>
  <c r="AV228" i="81"/>
  <c r="AU228" i="81"/>
  <c r="AS228" i="81"/>
  <c r="AP228" i="81"/>
  <c r="AJ228" i="81"/>
  <c r="AK228" i="81" s="1"/>
  <c r="AG228" i="81"/>
  <c r="AH228" i="81" s="1"/>
  <c r="E228" i="81"/>
  <c r="AQ228" i="81" s="1"/>
  <c r="BO227" i="81"/>
  <c r="BN227" i="81"/>
  <c r="BM227" i="81"/>
  <c r="BL227" i="81"/>
  <c r="BK227" i="81"/>
  <c r="BI227" i="81"/>
  <c r="BG227" i="81"/>
  <c r="BF227" i="81"/>
  <c r="AV227" i="81"/>
  <c r="AU227" i="81"/>
  <c r="AS227" i="81"/>
  <c r="AP227" i="81"/>
  <c r="AJ227" i="81"/>
  <c r="AK227" i="81" s="1"/>
  <c r="AG227" i="81"/>
  <c r="AH227" i="81" s="1"/>
  <c r="E227" i="81"/>
  <c r="AQ227" i="81" s="1"/>
  <c r="BO226" i="81"/>
  <c r="BN226" i="81"/>
  <c r="BM226" i="81"/>
  <c r="BL226" i="81"/>
  <c r="BK226" i="81"/>
  <c r="BI226" i="81"/>
  <c r="BG226" i="81"/>
  <c r="BF226" i="81"/>
  <c r="AV226" i="81"/>
  <c r="AU226" i="81"/>
  <c r="AS226" i="81"/>
  <c r="AP226" i="81"/>
  <c r="AJ226" i="81"/>
  <c r="AK226" i="81" s="1"/>
  <c r="AG226" i="81"/>
  <c r="AH226" i="81" s="1"/>
  <c r="E226" i="81"/>
  <c r="AQ226" i="81" s="1"/>
  <c r="BO225" i="81"/>
  <c r="BN225" i="81"/>
  <c r="BM225" i="81"/>
  <c r="BL225" i="81"/>
  <c r="BK225" i="81"/>
  <c r="BI225" i="81"/>
  <c r="BG225" i="81"/>
  <c r="BF225" i="81"/>
  <c r="AV225" i="81"/>
  <c r="AU225" i="81"/>
  <c r="AS225" i="81"/>
  <c r="AP225" i="81"/>
  <c r="AJ225" i="81"/>
  <c r="AK225" i="81" s="1"/>
  <c r="AG225" i="81"/>
  <c r="AH225" i="81" s="1"/>
  <c r="E225" i="81"/>
  <c r="AQ225" i="81" s="1"/>
  <c r="BO224" i="81"/>
  <c r="BN224" i="81"/>
  <c r="BM224" i="81"/>
  <c r="BL224" i="81"/>
  <c r="BK224" i="81"/>
  <c r="BI224" i="81"/>
  <c r="BG224" i="81"/>
  <c r="BF224" i="81"/>
  <c r="AV224" i="81"/>
  <c r="AU224" i="81"/>
  <c r="AS224" i="81"/>
  <c r="AP224" i="81"/>
  <c r="AJ224" i="81"/>
  <c r="AK224" i="81" s="1"/>
  <c r="AG224" i="81"/>
  <c r="AH224" i="81" s="1"/>
  <c r="E224" i="81"/>
  <c r="AQ224" i="81" s="1"/>
  <c r="BO223" i="81"/>
  <c r="BN223" i="81"/>
  <c r="BM223" i="81"/>
  <c r="BL223" i="81"/>
  <c r="BK223" i="81"/>
  <c r="BI223" i="81"/>
  <c r="BG223" i="81"/>
  <c r="BF223" i="81"/>
  <c r="AV223" i="81"/>
  <c r="AU223" i="81"/>
  <c r="AS223" i="81"/>
  <c r="AP223" i="81"/>
  <c r="AJ223" i="81"/>
  <c r="AK223" i="81" s="1"/>
  <c r="AG223" i="81"/>
  <c r="AH223" i="81" s="1"/>
  <c r="E223" i="81"/>
  <c r="AQ223" i="81" s="1"/>
  <c r="BO222" i="81"/>
  <c r="BN222" i="81"/>
  <c r="BM222" i="81"/>
  <c r="BL222" i="81"/>
  <c r="BK222" i="81"/>
  <c r="BI222" i="81"/>
  <c r="BG222" i="81"/>
  <c r="BF222" i="81"/>
  <c r="AV222" i="81"/>
  <c r="AU222" i="81"/>
  <c r="AS222" i="81"/>
  <c r="AP222" i="81"/>
  <c r="AJ222" i="81"/>
  <c r="AK222" i="81" s="1"/>
  <c r="AG222" i="81"/>
  <c r="AH222" i="81" s="1"/>
  <c r="E222" i="81"/>
  <c r="AQ222" i="81" s="1"/>
  <c r="BO221" i="81"/>
  <c r="BN221" i="81"/>
  <c r="BM221" i="81"/>
  <c r="BL221" i="81"/>
  <c r="BK221" i="81"/>
  <c r="BI221" i="81"/>
  <c r="BG221" i="81"/>
  <c r="BF221" i="81"/>
  <c r="AV221" i="81"/>
  <c r="AU221" i="81"/>
  <c r="AS221" i="81"/>
  <c r="AP221" i="81"/>
  <c r="AJ221" i="81"/>
  <c r="AK221" i="81" s="1"/>
  <c r="AG221" i="81"/>
  <c r="AH221" i="81" s="1"/>
  <c r="E221" i="81"/>
  <c r="AQ221" i="81" s="1"/>
  <c r="BO220" i="81"/>
  <c r="BN220" i="81"/>
  <c r="BM220" i="81"/>
  <c r="BL220" i="81"/>
  <c r="BK220" i="81"/>
  <c r="BI220" i="81"/>
  <c r="BG220" i="81"/>
  <c r="BF220" i="81"/>
  <c r="AV220" i="81"/>
  <c r="AU220" i="81"/>
  <c r="AS220" i="81"/>
  <c r="AP220" i="81"/>
  <c r="AJ220" i="81"/>
  <c r="AK220" i="81" s="1"/>
  <c r="AG220" i="81"/>
  <c r="AH220" i="81" s="1"/>
  <c r="E220" i="81"/>
  <c r="AQ220" i="81" s="1"/>
  <c r="BO219" i="81"/>
  <c r="BN219" i="81"/>
  <c r="BM219" i="81"/>
  <c r="BL219" i="81"/>
  <c r="BK219" i="81"/>
  <c r="BI219" i="81"/>
  <c r="BG219" i="81"/>
  <c r="BF219" i="81"/>
  <c r="AV219" i="81"/>
  <c r="AU219" i="81"/>
  <c r="AS219" i="81"/>
  <c r="AP219" i="81"/>
  <c r="AJ219" i="81"/>
  <c r="AK219" i="81" s="1"/>
  <c r="AG219" i="81"/>
  <c r="AH219" i="81" s="1"/>
  <c r="E219" i="81"/>
  <c r="AQ219" i="81" s="1"/>
  <c r="BO218" i="81"/>
  <c r="BN218" i="81"/>
  <c r="BM218" i="81"/>
  <c r="BL218" i="81"/>
  <c r="BK218" i="81"/>
  <c r="BI218" i="81"/>
  <c r="BG218" i="81"/>
  <c r="BF218" i="81"/>
  <c r="AV218" i="81"/>
  <c r="AU218" i="81"/>
  <c r="AS218" i="81"/>
  <c r="AP218" i="81"/>
  <c r="AJ218" i="81"/>
  <c r="AK218" i="81" s="1"/>
  <c r="AG218" i="81"/>
  <c r="AH218" i="81" s="1"/>
  <c r="E218" i="81"/>
  <c r="AQ218" i="81" s="1"/>
  <c r="BO217" i="81"/>
  <c r="BN217" i="81"/>
  <c r="BM217" i="81"/>
  <c r="BL217" i="81"/>
  <c r="BK217" i="81"/>
  <c r="BI217" i="81"/>
  <c r="BG217" i="81"/>
  <c r="BF217" i="81"/>
  <c r="AV217" i="81"/>
  <c r="AU217" i="81"/>
  <c r="AS217" i="81"/>
  <c r="AP217" i="81"/>
  <c r="AJ217" i="81"/>
  <c r="AK217" i="81" s="1"/>
  <c r="AG217" i="81"/>
  <c r="AH217" i="81" s="1"/>
  <c r="E217" i="81"/>
  <c r="AQ217" i="81" s="1"/>
  <c r="BO216" i="81"/>
  <c r="BN216" i="81"/>
  <c r="BM216" i="81"/>
  <c r="BL216" i="81"/>
  <c r="BK216" i="81"/>
  <c r="BI216" i="81"/>
  <c r="BG216" i="81"/>
  <c r="BF216" i="81"/>
  <c r="AV216" i="81"/>
  <c r="AU216" i="81"/>
  <c r="AS216" i="81"/>
  <c r="AP216" i="81"/>
  <c r="AJ216" i="81"/>
  <c r="AK216" i="81" s="1"/>
  <c r="AG216" i="81"/>
  <c r="AH216" i="81" s="1"/>
  <c r="E216" i="81"/>
  <c r="AQ216" i="81" s="1"/>
  <c r="BO215" i="81"/>
  <c r="BN215" i="81"/>
  <c r="BM215" i="81"/>
  <c r="BL215" i="81"/>
  <c r="BK215" i="81"/>
  <c r="BI215" i="81"/>
  <c r="BG215" i="81"/>
  <c r="BF215" i="81"/>
  <c r="AV215" i="81"/>
  <c r="AU215" i="81"/>
  <c r="AS215" i="81"/>
  <c r="AP215" i="81"/>
  <c r="AJ215" i="81"/>
  <c r="AK215" i="81" s="1"/>
  <c r="AG215" i="81"/>
  <c r="AH215" i="81" s="1"/>
  <c r="E215" i="81"/>
  <c r="AQ215" i="81" s="1"/>
  <c r="BO214" i="81"/>
  <c r="BN214" i="81"/>
  <c r="BM214" i="81"/>
  <c r="BL214" i="81"/>
  <c r="BK214" i="81"/>
  <c r="BI214" i="81"/>
  <c r="BG214" i="81"/>
  <c r="BF214" i="81"/>
  <c r="AV214" i="81"/>
  <c r="AU214" i="81"/>
  <c r="AS214" i="81"/>
  <c r="AP214" i="81"/>
  <c r="AJ214" i="81"/>
  <c r="AK214" i="81" s="1"/>
  <c r="AG214" i="81"/>
  <c r="AH214" i="81" s="1"/>
  <c r="E214" i="81"/>
  <c r="AQ214" i="81" s="1"/>
  <c r="BO213" i="81"/>
  <c r="BN213" i="81"/>
  <c r="BM213" i="81"/>
  <c r="BL213" i="81"/>
  <c r="BK213" i="81"/>
  <c r="BI213" i="81"/>
  <c r="BG213" i="81"/>
  <c r="BF213" i="81"/>
  <c r="AV213" i="81"/>
  <c r="AU213" i="81"/>
  <c r="AS213" i="81"/>
  <c r="AP213" i="81"/>
  <c r="AJ213" i="81"/>
  <c r="AK213" i="81" s="1"/>
  <c r="AG213" i="81"/>
  <c r="AH213" i="81" s="1"/>
  <c r="E213" i="81"/>
  <c r="AQ213" i="81" s="1"/>
  <c r="BO212" i="81"/>
  <c r="BN212" i="81"/>
  <c r="BM212" i="81"/>
  <c r="BL212" i="81"/>
  <c r="BK212" i="81"/>
  <c r="BI212" i="81"/>
  <c r="BG212" i="81"/>
  <c r="BF212" i="81"/>
  <c r="AV212" i="81"/>
  <c r="AU212" i="81"/>
  <c r="AS212" i="81"/>
  <c r="AP212" i="81"/>
  <c r="AJ212" i="81"/>
  <c r="AK212" i="81" s="1"/>
  <c r="AG212" i="81"/>
  <c r="AH212" i="81" s="1"/>
  <c r="E212" i="81"/>
  <c r="AQ212" i="81" s="1"/>
  <c r="BO211" i="81"/>
  <c r="BN211" i="81"/>
  <c r="BM211" i="81"/>
  <c r="BL211" i="81"/>
  <c r="BK211" i="81"/>
  <c r="BI211" i="81"/>
  <c r="BG211" i="81"/>
  <c r="BF211" i="81"/>
  <c r="AV211" i="81"/>
  <c r="AU211" i="81"/>
  <c r="AS211" i="81"/>
  <c r="AP211" i="81"/>
  <c r="AJ211" i="81"/>
  <c r="AK211" i="81" s="1"/>
  <c r="AG211" i="81"/>
  <c r="AH211" i="81" s="1"/>
  <c r="E211" i="81"/>
  <c r="AQ211" i="81" s="1"/>
  <c r="BO210" i="81"/>
  <c r="BN210" i="81"/>
  <c r="BM210" i="81"/>
  <c r="BL210" i="81"/>
  <c r="BK210" i="81"/>
  <c r="BI210" i="81"/>
  <c r="BG210" i="81"/>
  <c r="BF210" i="81"/>
  <c r="AV210" i="81"/>
  <c r="AU210" i="81"/>
  <c r="AS210" i="81"/>
  <c r="AP210" i="81"/>
  <c r="AJ210" i="81"/>
  <c r="AK210" i="81" s="1"/>
  <c r="AG210" i="81"/>
  <c r="AH210" i="81" s="1"/>
  <c r="E210" i="81"/>
  <c r="AQ210" i="81" s="1"/>
  <c r="BO209" i="81"/>
  <c r="BN209" i="81"/>
  <c r="BM209" i="81"/>
  <c r="BL209" i="81"/>
  <c r="BK209" i="81"/>
  <c r="BI209" i="81"/>
  <c r="BG209" i="81"/>
  <c r="BF209" i="81"/>
  <c r="AV209" i="81"/>
  <c r="AU209" i="81"/>
  <c r="AS209" i="81"/>
  <c r="AP209" i="81"/>
  <c r="AJ209" i="81"/>
  <c r="AK209" i="81" s="1"/>
  <c r="AG209" i="81"/>
  <c r="AH209" i="81" s="1"/>
  <c r="E209" i="81"/>
  <c r="AQ209" i="81" s="1"/>
  <c r="BO208" i="81"/>
  <c r="BN208" i="81"/>
  <c r="BM208" i="81"/>
  <c r="BL208" i="81"/>
  <c r="BK208" i="81"/>
  <c r="BI208" i="81"/>
  <c r="BG208" i="81"/>
  <c r="BF208" i="81"/>
  <c r="AV208" i="81"/>
  <c r="AU208" i="81"/>
  <c r="AS208" i="81"/>
  <c r="AP208" i="81"/>
  <c r="AJ208" i="81"/>
  <c r="AK208" i="81" s="1"/>
  <c r="AG208" i="81"/>
  <c r="AH208" i="81" s="1"/>
  <c r="E208" i="81"/>
  <c r="AQ208" i="81" s="1"/>
  <c r="BO207" i="81"/>
  <c r="BN207" i="81"/>
  <c r="BM207" i="81"/>
  <c r="BL207" i="81"/>
  <c r="BK207" i="81"/>
  <c r="BI207" i="81"/>
  <c r="BG207" i="81"/>
  <c r="BF207" i="81"/>
  <c r="AV207" i="81"/>
  <c r="AU207" i="81"/>
  <c r="AS207" i="81"/>
  <c r="AP207" i="81"/>
  <c r="AJ207" i="81"/>
  <c r="AK207" i="81" s="1"/>
  <c r="AG207" i="81"/>
  <c r="AH207" i="81" s="1"/>
  <c r="E207" i="81"/>
  <c r="AQ207" i="81" s="1"/>
  <c r="BO206" i="81"/>
  <c r="BN206" i="81"/>
  <c r="BM206" i="81"/>
  <c r="BL206" i="81"/>
  <c r="BK206" i="81"/>
  <c r="BI206" i="81"/>
  <c r="BG206" i="81"/>
  <c r="BF206" i="81"/>
  <c r="AV206" i="81"/>
  <c r="AU206" i="81"/>
  <c r="AS206" i="81"/>
  <c r="AP206" i="81"/>
  <c r="AJ206" i="81"/>
  <c r="AK206" i="81" s="1"/>
  <c r="AG206" i="81"/>
  <c r="AH206" i="81" s="1"/>
  <c r="E206" i="81"/>
  <c r="AQ206" i="81" s="1"/>
  <c r="BO205" i="81"/>
  <c r="BN205" i="81"/>
  <c r="BM205" i="81"/>
  <c r="BL205" i="81"/>
  <c r="BK205" i="81"/>
  <c r="BI205" i="81"/>
  <c r="BG205" i="81"/>
  <c r="BF205" i="81"/>
  <c r="AV205" i="81"/>
  <c r="AU205" i="81"/>
  <c r="AS205" i="81"/>
  <c r="AP205" i="81"/>
  <c r="AJ205" i="81"/>
  <c r="AK205" i="81" s="1"/>
  <c r="AG205" i="81"/>
  <c r="AH205" i="81" s="1"/>
  <c r="E205" i="81"/>
  <c r="AQ205" i="81" s="1"/>
  <c r="BO204" i="81"/>
  <c r="BN204" i="81"/>
  <c r="BM204" i="81"/>
  <c r="BL204" i="81"/>
  <c r="BK204" i="81"/>
  <c r="BI204" i="81"/>
  <c r="BG204" i="81"/>
  <c r="BF204" i="81"/>
  <c r="AV204" i="81"/>
  <c r="AU204" i="81"/>
  <c r="AS204" i="81"/>
  <c r="AP204" i="81"/>
  <c r="AJ204" i="81"/>
  <c r="AK204" i="81" s="1"/>
  <c r="AG204" i="81"/>
  <c r="AH204" i="81" s="1"/>
  <c r="E204" i="81"/>
  <c r="AQ204" i="81" s="1"/>
  <c r="BO203" i="81"/>
  <c r="BN203" i="81"/>
  <c r="BM203" i="81"/>
  <c r="BL203" i="81"/>
  <c r="BK203" i="81"/>
  <c r="BI203" i="81"/>
  <c r="BG203" i="81"/>
  <c r="BF203" i="81"/>
  <c r="AV203" i="81"/>
  <c r="AU203" i="81"/>
  <c r="AS203" i="81"/>
  <c r="AP203" i="81"/>
  <c r="AJ203" i="81"/>
  <c r="AK203" i="81" s="1"/>
  <c r="AG203" i="81"/>
  <c r="AH203" i="81" s="1"/>
  <c r="E203" i="81"/>
  <c r="AQ203" i="81" s="1"/>
  <c r="BO202" i="81"/>
  <c r="BN202" i="81"/>
  <c r="BM202" i="81"/>
  <c r="BL202" i="81"/>
  <c r="BK202" i="81"/>
  <c r="BI202" i="81"/>
  <c r="BG202" i="81"/>
  <c r="BF202" i="81"/>
  <c r="AV202" i="81"/>
  <c r="AU202" i="81"/>
  <c r="AS202" i="81"/>
  <c r="AP202" i="81"/>
  <c r="AJ202" i="81"/>
  <c r="AK202" i="81" s="1"/>
  <c r="AG202" i="81"/>
  <c r="AH202" i="81" s="1"/>
  <c r="E202" i="81"/>
  <c r="AQ202" i="81" s="1"/>
  <c r="BO201" i="81"/>
  <c r="BN201" i="81"/>
  <c r="BM201" i="81"/>
  <c r="BL201" i="81"/>
  <c r="BK201" i="81"/>
  <c r="BI201" i="81"/>
  <c r="BG201" i="81"/>
  <c r="BF201" i="81"/>
  <c r="AV201" i="81"/>
  <c r="AU201" i="81"/>
  <c r="AS201" i="81"/>
  <c r="AP201" i="81"/>
  <c r="AJ201" i="81"/>
  <c r="AK201" i="81" s="1"/>
  <c r="AG201" i="81"/>
  <c r="AH201" i="81" s="1"/>
  <c r="E201" i="81"/>
  <c r="AQ201" i="81" s="1"/>
  <c r="BO200" i="81"/>
  <c r="BN200" i="81"/>
  <c r="BM200" i="81"/>
  <c r="BL200" i="81"/>
  <c r="BK200" i="81"/>
  <c r="BI200" i="81"/>
  <c r="BG200" i="81"/>
  <c r="BF200" i="81"/>
  <c r="AV200" i="81"/>
  <c r="AU200" i="81"/>
  <c r="AS200" i="81"/>
  <c r="AP200" i="81"/>
  <c r="AJ200" i="81"/>
  <c r="AK200" i="81" s="1"/>
  <c r="AG200" i="81"/>
  <c r="AH200" i="81" s="1"/>
  <c r="E200" i="81"/>
  <c r="AQ200" i="81" s="1"/>
  <c r="BO199" i="81"/>
  <c r="BN199" i="81"/>
  <c r="BM199" i="81"/>
  <c r="BL199" i="81"/>
  <c r="BK199" i="81"/>
  <c r="BI199" i="81"/>
  <c r="BG199" i="81"/>
  <c r="BF199" i="81"/>
  <c r="AV199" i="81"/>
  <c r="AU199" i="81"/>
  <c r="AS199" i="81"/>
  <c r="AP199" i="81"/>
  <c r="AJ199" i="81"/>
  <c r="AK199" i="81" s="1"/>
  <c r="AG199" i="81"/>
  <c r="AH199" i="81" s="1"/>
  <c r="E199" i="81"/>
  <c r="AQ199" i="81" s="1"/>
  <c r="BO198" i="81"/>
  <c r="BN198" i="81"/>
  <c r="BM198" i="81"/>
  <c r="BL198" i="81"/>
  <c r="BK198" i="81"/>
  <c r="BI198" i="81"/>
  <c r="BG198" i="81"/>
  <c r="BF198" i="81"/>
  <c r="AV198" i="81"/>
  <c r="AU198" i="81"/>
  <c r="AS198" i="81"/>
  <c r="AP198" i="81"/>
  <c r="AJ198" i="81"/>
  <c r="AK198" i="81" s="1"/>
  <c r="AG198" i="81"/>
  <c r="AH198" i="81" s="1"/>
  <c r="E198" i="81"/>
  <c r="AQ198" i="81" s="1"/>
  <c r="BO197" i="81"/>
  <c r="BN197" i="81"/>
  <c r="BM197" i="81"/>
  <c r="BL197" i="81"/>
  <c r="BK197" i="81"/>
  <c r="BI197" i="81"/>
  <c r="BG197" i="81"/>
  <c r="BF197" i="81"/>
  <c r="AV197" i="81"/>
  <c r="AU197" i="81"/>
  <c r="AS197" i="81"/>
  <c r="AP197" i="81"/>
  <c r="AJ197" i="81"/>
  <c r="AK197" i="81" s="1"/>
  <c r="AG197" i="81"/>
  <c r="AH197" i="81" s="1"/>
  <c r="E197" i="81"/>
  <c r="AQ197" i="81" s="1"/>
  <c r="BO196" i="81"/>
  <c r="BN196" i="81"/>
  <c r="BM196" i="81"/>
  <c r="BL196" i="81"/>
  <c r="BK196" i="81"/>
  <c r="BI196" i="81"/>
  <c r="BG196" i="81"/>
  <c r="BF196" i="81"/>
  <c r="AV196" i="81"/>
  <c r="AU196" i="81"/>
  <c r="AS196" i="81"/>
  <c r="AP196" i="81"/>
  <c r="AJ196" i="81"/>
  <c r="AK196" i="81" s="1"/>
  <c r="AG196" i="81"/>
  <c r="AH196" i="81" s="1"/>
  <c r="E196" i="81"/>
  <c r="AQ196" i="81" s="1"/>
  <c r="BO195" i="81"/>
  <c r="BN195" i="81"/>
  <c r="BM195" i="81"/>
  <c r="BL195" i="81"/>
  <c r="BK195" i="81"/>
  <c r="BI195" i="81"/>
  <c r="BG195" i="81"/>
  <c r="BF195" i="81"/>
  <c r="AV195" i="81"/>
  <c r="AU195" i="81"/>
  <c r="AS195" i="81"/>
  <c r="AP195" i="81"/>
  <c r="AJ195" i="81"/>
  <c r="AK195" i="81" s="1"/>
  <c r="AG195" i="81"/>
  <c r="AH195" i="81" s="1"/>
  <c r="E195" i="81"/>
  <c r="AQ195" i="81" s="1"/>
  <c r="BO194" i="81"/>
  <c r="BN194" i="81"/>
  <c r="BM194" i="81"/>
  <c r="BL194" i="81"/>
  <c r="BK194" i="81"/>
  <c r="BI194" i="81"/>
  <c r="BG194" i="81"/>
  <c r="BF194" i="81"/>
  <c r="AV194" i="81"/>
  <c r="AU194" i="81"/>
  <c r="AS194" i="81"/>
  <c r="AP194" i="81"/>
  <c r="AJ194" i="81"/>
  <c r="AK194" i="81" s="1"/>
  <c r="AG194" i="81"/>
  <c r="AH194" i="81" s="1"/>
  <c r="E194" i="81"/>
  <c r="AQ194" i="81" s="1"/>
  <c r="BO193" i="81"/>
  <c r="BN193" i="81"/>
  <c r="BM193" i="81"/>
  <c r="BL193" i="81"/>
  <c r="BK193" i="81"/>
  <c r="BI193" i="81"/>
  <c r="BG193" i="81"/>
  <c r="BF193" i="81"/>
  <c r="AV193" i="81"/>
  <c r="AU193" i="81"/>
  <c r="AS193" i="81"/>
  <c r="AP193" i="81"/>
  <c r="AJ193" i="81"/>
  <c r="AK193" i="81" s="1"/>
  <c r="AG193" i="81"/>
  <c r="AH193" i="81" s="1"/>
  <c r="E193" i="81"/>
  <c r="AQ193" i="81" s="1"/>
  <c r="BO192" i="81"/>
  <c r="BN192" i="81"/>
  <c r="BM192" i="81"/>
  <c r="BL192" i="81"/>
  <c r="BK192" i="81"/>
  <c r="BI192" i="81"/>
  <c r="BG192" i="81"/>
  <c r="BF192" i="81"/>
  <c r="AV192" i="81"/>
  <c r="AU192" i="81"/>
  <c r="AS192" i="81"/>
  <c r="AP192" i="81"/>
  <c r="AJ192" i="81"/>
  <c r="AK192" i="81" s="1"/>
  <c r="AG192" i="81"/>
  <c r="AH192" i="81" s="1"/>
  <c r="E192" i="81"/>
  <c r="AQ192" i="81" s="1"/>
  <c r="BO191" i="81"/>
  <c r="BN191" i="81"/>
  <c r="BM191" i="81"/>
  <c r="BL191" i="81"/>
  <c r="BK191" i="81"/>
  <c r="BI191" i="81"/>
  <c r="BG191" i="81"/>
  <c r="BF191" i="81"/>
  <c r="AV191" i="81"/>
  <c r="AU191" i="81"/>
  <c r="AS191" i="81"/>
  <c r="AP191" i="81"/>
  <c r="AJ191" i="81"/>
  <c r="AK191" i="81" s="1"/>
  <c r="AG191" i="81"/>
  <c r="AH191" i="81" s="1"/>
  <c r="E191" i="81"/>
  <c r="AQ191" i="81" s="1"/>
  <c r="BO190" i="81"/>
  <c r="BN190" i="81"/>
  <c r="BM190" i="81"/>
  <c r="BL190" i="81"/>
  <c r="BK190" i="81"/>
  <c r="BI190" i="81"/>
  <c r="BG190" i="81"/>
  <c r="BF190" i="81"/>
  <c r="AV190" i="81"/>
  <c r="AU190" i="81"/>
  <c r="AS190" i="81"/>
  <c r="AP190" i="81"/>
  <c r="AJ190" i="81"/>
  <c r="AK190" i="81" s="1"/>
  <c r="AG190" i="81"/>
  <c r="AH190" i="81" s="1"/>
  <c r="E190" i="81"/>
  <c r="AQ190" i="81" s="1"/>
  <c r="BO189" i="81"/>
  <c r="BN189" i="81"/>
  <c r="BM189" i="81"/>
  <c r="BL189" i="81"/>
  <c r="BK189" i="81"/>
  <c r="BI189" i="81"/>
  <c r="BG189" i="81"/>
  <c r="BF189" i="81"/>
  <c r="AV189" i="81"/>
  <c r="AU189" i="81"/>
  <c r="AS189" i="81"/>
  <c r="AP189" i="81"/>
  <c r="AJ189" i="81"/>
  <c r="AK189" i="81" s="1"/>
  <c r="AG189" i="81"/>
  <c r="AH189" i="81" s="1"/>
  <c r="E189" i="81"/>
  <c r="AQ189" i="81" s="1"/>
  <c r="BO188" i="81"/>
  <c r="BN188" i="81"/>
  <c r="BM188" i="81"/>
  <c r="BL188" i="81"/>
  <c r="BK188" i="81"/>
  <c r="BI188" i="81"/>
  <c r="BG188" i="81"/>
  <c r="BF188" i="81"/>
  <c r="AV188" i="81"/>
  <c r="AU188" i="81"/>
  <c r="AS188" i="81"/>
  <c r="AP188" i="81"/>
  <c r="AJ188" i="81"/>
  <c r="AK188" i="81" s="1"/>
  <c r="AG188" i="81"/>
  <c r="AH188" i="81" s="1"/>
  <c r="E188" i="81"/>
  <c r="AQ188" i="81" s="1"/>
  <c r="BO187" i="81"/>
  <c r="BN187" i="81"/>
  <c r="BM187" i="81"/>
  <c r="BL187" i="81"/>
  <c r="BK187" i="81"/>
  <c r="BI187" i="81"/>
  <c r="BG187" i="81"/>
  <c r="BF187" i="81"/>
  <c r="AV187" i="81"/>
  <c r="AU187" i="81"/>
  <c r="AS187" i="81"/>
  <c r="AP187" i="81"/>
  <c r="AJ187" i="81"/>
  <c r="AK187" i="81" s="1"/>
  <c r="AG187" i="81"/>
  <c r="AH187" i="81" s="1"/>
  <c r="E187" i="81"/>
  <c r="AQ187" i="81" s="1"/>
  <c r="BO186" i="81"/>
  <c r="BN186" i="81"/>
  <c r="BM186" i="81"/>
  <c r="BL186" i="81"/>
  <c r="BK186" i="81"/>
  <c r="BI186" i="81"/>
  <c r="BG186" i="81"/>
  <c r="BF186" i="81"/>
  <c r="AV186" i="81"/>
  <c r="AU186" i="81"/>
  <c r="AS186" i="81"/>
  <c r="AP186" i="81"/>
  <c r="AJ186" i="81"/>
  <c r="AK186" i="81" s="1"/>
  <c r="AG186" i="81"/>
  <c r="AH186" i="81" s="1"/>
  <c r="E186" i="81"/>
  <c r="AQ186" i="81" s="1"/>
  <c r="BO185" i="81"/>
  <c r="BN185" i="81"/>
  <c r="BM185" i="81"/>
  <c r="BL185" i="81"/>
  <c r="BK185" i="81"/>
  <c r="BI185" i="81"/>
  <c r="BG185" i="81"/>
  <c r="BF185" i="81"/>
  <c r="AV185" i="81"/>
  <c r="AU185" i="81"/>
  <c r="AS185" i="81"/>
  <c r="AP185" i="81"/>
  <c r="AJ185" i="81"/>
  <c r="AK185" i="81" s="1"/>
  <c r="AG185" i="81"/>
  <c r="AH185" i="81" s="1"/>
  <c r="E185" i="81"/>
  <c r="AQ185" i="81" s="1"/>
  <c r="BO184" i="81"/>
  <c r="BN184" i="81"/>
  <c r="BM184" i="81"/>
  <c r="BL184" i="81"/>
  <c r="BK184" i="81"/>
  <c r="BI184" i="81"/>
  <c r="BG184" i="81"/>
  <c r="BF184" i="81"/>
  <c r="AV184" i="81"/>
  <c r="AU184" i="81"/>
  <c r="AS184" i="81"/>
  <c r="AP184" i="81"/>
  <c r="AJ184" i="81"/>
  <c r="AK184" i="81" s="1"/>
  <c r="AG184" i="81"/>
  <c r="AH184" i="81" s="1"/>
  <c r="E184" i="81"/>
  <c r="AQ184" i="81" s="1"/>
  <c r="BO183" i="81"/>
  <c r="BN183" i="81"/>
  <c r="BM183" i="81"/>
  <c r="BL183" i="81"/>
  <c r="BK183" i="81"/>
  <c r="BI183" i="81"/>
  <c r="BG183" i="81"/>
  <c r="BF183" i="81"/>
  <c r="AV183" i="81"/>
  <c r="AU183" i="81"/>
  <c r="AS183" i="81"/>
  <c r="AP183" i="81"/>
  <c r="AJ183" i="81"/>
  <c r="AK183" i="81" s="1"/>
  <c r="AG183" i="81"/>
  <c r="AH183" i="81" s="1"/>
  <c r="E183" i="81"/>
  <c r="AQ183" i="81" s="1"/>
  <c r="BO182" i="81"/>
  <c r="BN182" i="81"/>
  <c r="BM182" i="81"/>
  <c r="BL182" i="81"/>
  <c r="BK182" i="81"/>
  <c r="BI182" i="81"/>
  <c r="BG182" i="81"/>
  <c r="BF182" i="81"/>
  <c r="AV182" i="81"/>
  <c r="AU182" i="81"/>
  <c r="AS182" i="81"/>
  <c r="AP182" i="81"/>
  <c r="AJ182" i="81"/>
  <c r="AK182" i="81" s="1"/>
  <c r="AG182" i="81"/>
  <c r="AH182" i="81" s="1"/>
  <c r="E182" i="81"/>
  <c r="AQ182" i="81" s="1"/>
  <c r="BO181" i="81"/>
  <c r="BN181" i="81"/>
  <c r="BM181" i="81"/>
  <c r="BL181" i="81"/>
  <c r="BK181" i="81"/>
  <c r="BI181" i="81"/>
  <c r="BG181" i="81"/>
  <c r="BF181" i="81"/>
  <c r="AV181" i="81"/>
  <c r="AU181" i="81"/>
  <c r="AS181" i="81"/>
  <c r="AP181" i="81"/>
  <c r="AJ181" i="81"/>
  <c r="AK181" i="81" s="1"/>
  <c r="AG181" i="81"/>
  <c r="AH181" i="81" s="1"/>
  <c r="E181" i="81"/>
  <c r="AQ181" i="81" s="1"/>
  <c r="BO180" i="81"/>
  <c r="BN180" i="81"/>
  <c r="BM180" i="81"/>
  <c r="BL180" i="81"/>
  <c r="BK180" i="81"/>
  <c r="BI180" i="81"/>
  <c r="BG180" i="81"/>
  <c r="BF180" i="81"/>
  <c r="AV180" i="81"/>
  <c r="AU180" i="81"/>
  <c r="AS180" i="81"/>
  <c r="AP180" i="81"/>
  <c r="AJ180" i="81"/>
  <c r="AK180" i="81" s="1"/>
  <c r="AG180" i="81"/>
  <c r="AH180" i="81" s="1"/>
  <c r="E180" i="81"/>
  <c r="AQ180" i="81" s="1"/>
  <c r="BO179" i="81"/>
  <c r="BN179" i="81"/>
  <c r="BM179" i="81"/>
  <c r="BL179" i="81"/>
  <c r="BK179" i="81"/>
  <c r="BI179" i="81"/>
  <c r="BG179" i="81"/>
  <c r="BF179" i="81"/>
  <c r="AV179" i="81"/>
  <c r="AU179" i="81"/>
  <c r="AS179" i="81"/>
  <c r="AP179" i="81"/>
  <c r="AJ179" i="81"/>
  <c r="AK179" i="81" s="1"/>
  <c r="AG179" i="81"/>
  <c r="AH179" i="81" s="1"/>
  <c r="E179" i="81"/>
  <c r="AQ179" i="81" s="1"/>
  <c r="BO178" i="81"/>
  <c r="BN178" i="81"/>
  <c r="BM178" i="81"/>
  <c r="BL178" i="81"/>
  <c r="BK178" i="81"/>
  <c r="BI178" i="81"/>
  <c r="BG178" i="81"/>
  <c r="BF178" i="81"/>
  <c r="AV178" i="81"/>
  <c r="AU178" i="81"/>
  <c r="AS178" i="81"/>
  <c r="AP178" i="81"/>
  <c r="AJ178" i="81"/>
  <c r="AK178" i="81" s="1"/>
  <c r="AG178" i="81"/>
  <c r="AH178" i="81" s="1"/>
  <c r="E178" i="81"/>
  <c r="AQ178" i="81" s="1"/>
  <c r="BO177" i="81"/>
  <c r="BN177" i="81"/>
  <c r="BM177" i="81"/>
  <c r="BL177" i="81"/>
  <c r="BK177" i="81"/>
  <c r="BI177" i="81"/>
  <c r="BG177" i="81"/>
  <c r="BF177" i="81"/>
  <c r="AV177" i="81"/>
  <c r="AU177" i="81"/>
  <c r="AS177" i="81"/>
  <c r="AP177" i="81"/>
  <c r="AJ177" i="81"/>
  <c r="AK177" i="81" s="1"/>
  <c r="AG177" i="81"/>
  <c r="AH177" i="81" s="1"/>
  <c r="E177" i="81"/>
  <c r="AQ177" i="81" s="1"/>
  <c r="BO176" i="81"/>
  <c r="BN176" i="81"/>
  <c r="BM176" i="81"/>
  <c r="BL176" i="81"/>
  <c r="BK176" i="81"/>
  <c r="BI176" i="81"/>
  <c r="BG176" i="81"/>
  <c r="BF176" i="81"/>
  <c r="AV176" i="81"/>
  <c r="AU176" i="81"/>
  <c r="AS176" i="81"/>
  <c r="AP176" i="81"/>
  <c r="AJ176" i="81"/>
  <c r="AK176" i="81" s="1"/>
  <c r="AG176" i="81"/>
  <c r="AH176" i="81" s="1"/>
  <c r="E176" i="81"/>
  <c r="AQ176" i="81" s="1"/>
  <c r="BO175" i="81"/>
  <c r="BN175" i="81"/>
  <c r="BM175" i="81"/>
  <c r="BL175" i="81"/>
  <c r="BK175" i="81"/>
  <c r="BI175" i="81"/>
  <c r="BG175" i="81"/>
  <c r="BF175" i="81"/>
  <c r="AV175" i="81"/>
  <c r="AU175" i="81"/>
  <c r="AS175" i="81"/>
  <c r="AP175" i="81"/>
  <c r="AJ175" i="81"/>
  <c r="AK175" i="81" s="1"/>
  <c r="AG175" i="81"/>
  <c r="AH175" i="81" s="1"/>
  <c r="E175" i="81"/>
  <c r="AQ175" i="81" s="1"/>
  <c r="BO174" i="81"/>
  <c r="BN174" i="81"/>
  <c r="BM174" i="81"/>
  <c r="BL174" i="81"/>
  <c r="BK174" i="81"/>
  <c r="BI174" i="81"/>
  <c r="BG174" i="81"/>
  <c r="BF174" i="81"/>
  <c r="AV174" i="81"/>
  <c r="AU174" i="81"/>
  <c r="AS174" i="81"/>
  <c r="AP174" i="81"/>
  <c r="AJ174" i="81"/>
  <c r="AK174" i="81" s="1"/>
  <c r="AG174" i="81"/>
  <c r="AH174" i="81" s="1"/>
  <c r="E174" i="81"/>
  <c r="AQ174" i="81" s="1"/>
  <c r="BO173" i="81"/>
  <c r="BN173" i="81"/>
  <c r="BM173" i="81"/>
  <c r="BL173" i="81"/>
  <c r="BK173" i="81"/>
  <c r="BI173" i="81"/>
  <c r="BG173" i="81"/>
  <c r="BF173" i="81"/>
  <c r="AV173" i="81"/>
  <c r="AU173" i="81"/>
  <c r="AS173" i="81"/>
  <c r="AP173" i="81"/>
  <c r="AJ173" i="81"/>
  <c r="AK173" i="81" s="1"/>
  <c r="AG173" i="81"/>
  <c r="AH173" i="81" s="1"/>
  <c r="E173" i="81"/>
  <c r="AQ173" i="81" s="1"/>
  <c r="BO172" i="81"/>
  <c r="BN172" i="81"/>
  <c r="BM172" i="81"/>
  <c r="BL172" i="81"/>
  <c r="BK172" i="81"/>
  <c r="BI172" i="81"/>
  <c r="BG172" i="81"/>
  <c r="BF172" i="81"/>
  <c r="AV172" i="81"/>
  <c r="AU172" i="81"/>
  <c r="AS172" i="81"/>
  <c r="AP172" i="81"/>
  <c r="AJ172" i="81"/>
  <c r="AK172" i="81" s="1"/>
  <c r="AG172" i="81"/>
  <c r="AH172" i="81" s="1"/>
  <c r="E172" i="81"/>
  <c r="AQ172" i="81" s="1"/>
  <c r="BO171" i="81"/>
  <c r="BN171" i="81"/>
  <c r="BM171" i="81"/>
  <c r="BL171" i="81"/>
  <c r="BK171" i="81"/>
  <c r="BI171" i="81"/>
  <c r="BG171" i="81"/>
  <c r="BF171" i="81"/>
  <c r="AV171" i="81"/>
  <c r="AU171" i="81"/>
  <c r="AS171" i="81"/>
  <c r="AP171" i="81"/>
  <c r="AJ171" i="81"/>
  <c r="AK171" i="81" s="1"/>
  <c r="AG171" i="81"/>
  <c r="AH171" i="81" s="1"/>
  <c r="E171" i="81"/>
  <c r="AQ171" i="81" s="1"/>
  <c r="BO170" i="81"/>
  <c r="BN170" i="81"/>
  <c r="BM170" i="81"/>
  <c r="BL170" i="81"/>
  <c r="BK170" i="81"/>
  <c r="BI170" i="81"/>
  <c r="BG170" i="81"/>
  <c r="BF170" i="81"/>
  <c r="AV170" i="81"/>
  <c r="AU170" i="81"/>
  <c r="AS170" i="81"/>
  <c r="AP170" i="81"/>
  <c r="AJ170" i="81"/>
  <c r="AK170" i="81" s="1"/>
  <c r="AG170" i="81"/>
  <c r="AH170" i="81" s="1"/>
  <c r="E170" i="81"/>
  <c r="AQ170" i="81" s="1"/>
  <c r="BO169" i="81"/>
  <c r="BN169" i="81"/>
  <c r="BM169" i="81"/>
  <c r="BL169" i="81"/>
  <c r="BK169" i="81"/>
  <c r="BI169" i="81"/>
  <c r="BG169" i="81"/>
  <c r="BF169" i="81"/>
  <c r="AV169" i="81"/>
  <c r="AU169" i="81"/>
  <c r="AS169" i="81"/>
  <c r="AP169" i="81"/>
  <c r="AJ169" i="81"/>
  <c r="AK169" i="81" s="1"/>
  <c r="AG169" i="81"/>
  <c r="AH169" i="81" s="1"/>
  <c r="E169" i="81"/>
  <c r="AQ169" i="81" s="1"/>
  <c r="BO168" i="81"/>
  <c r="BN168" i="81"/>
  <c r="BM168" i="81"/>
  <c r="BL168" i="81"/>
  <c r="BK168" i="81"/>
  <c r="BI168" i="81"/>
  <c r="BG168" i="81"/>
  <c r="BF168" i="81"/>
  <c r="AV168" i="81"/>
  <c r="AU168" i="81"/>
  <c r="AS168" i="81"/>
  <c r="AP168" i="81"/>
  <c r="AJ168" i="81"/>
  <c r="AK168" i="81" s="1"/>
  <c r="AG168" i="81"/>
  <c r="AH168" i="81" s="1"/>
  <c r="E168" i="81"/>
  <c r="AQ168" i="81" s="1"/>
  <c r="BO167" i="81"/>
  <c r="BN167" i="81"/>
  <c r="BM167" i="81"/>
  <c r="BL167" i="81"/>
  <c r="BK167" i="81"/>
  <c r="BI167" i="81"/>
  <c r="BG167" i="81"/>
  <c r="BF167" i="81"/>
  <c r="AV167" i="81"/>
  <c r="AU167" i="81"/>
  <c r="AS167" i="81"/>
  <c r="AP167" i="81"/>
  <c r="AJ167" i="81"/>
  <c r="AK167" i="81" s="1"/>
  <c r="AG167" i="81"/>
  <c r="AH167" i="81" s="1"/>
  <c r="E167" i="81"/>
  <c r="AQ167" i="81" s="1"/>
  <c r="BO166" i="81"/>
  <c r="BN166" i="81"/>
  <c r="BM166" i="81"/>
  <c r="BL166" i="81"/>
  <c r="BK166" i="81"/>
  <c r="BI166" i="81"/>
  <c r="BG166" i="81"/>
  <c r="BF166" i="81"/>
  <c r="AV166" i="81"/>
  <c r="AU166" i="81"/>
  <c r="AS166" i="81"/>
  <c r="AP166" i="81"/>
  <c r="AJ166" i="81"/>
  <c r="AK166" i="81" s="1"/>
  <c r="AG166" i="81"/>
  <c r="AH166" i="81" s="1"/>
  <c r="E166" i="81"/>
  <c r="AQ166" i="81" s="1"/>
  <c r="BO165" i="81"/>
  <c r="BN165" i="81"/>
  <c r="BM165" i="81"/>
  <c r="BL165" i="81"/>
  <c r="BK165" i="81"/>
  <c r="BI165" i="81"/>
  <c r="BG165" i="81"/>
  <c r="BF165" i="81"/>
  <c r="AV165" i="81"/>
  <c r="AU165" i="81"/>
  <c r="AS165" i="81"/>
  <c r="AP165" i="81"/>
  <c r="AJ165" i="81"/>
  <c r="AK165" i="81" s="1"/>
  <c r="AG165" i="81"/>
  <c r="AH165" i="81" s="1"/>
  <c r="E165" i="81"/>
  <c r="AQ165" i="81" s="1"/>
  <c r="BO164" i="81"/>
  <c r="BN164" i="81"/>
  <c r="BM164" i="81"/>
  <c r="BL164" i="81"/>
  <c r="BK164" i="81"/>
  <c r="BI164" i="81"/>
  <c r="BG164" i="81"/>
  <c r="BF164" i="81"/>
  <c r="AV164" i="81"/>
  <c r="AU164" i="81"/>
  <c r="AS164" i="81"/>
  <c r="AP164" i="81"/>
  <c r="AJ164" i="81"/>
  <c r="AK164" i="81" s="1"/>
  <c r="AG164" i="81"/>
  <c r="AH164" i="81" s="1"/>
  <c r="E164" i="81"/>
  <c r="AQ164" i="81" s="1"/>
  <c r="BO163" i="81"/>
  <c r="BN163" i="81"/>
  <c r="BM163" i="81"/>
  <c r="BL163" i="81"/>
  <c r="BK163" i="81"/>
  <c r="BI163" i="81"/>
  <c r="BG163" i="81"/>
  <c r="BF163" i="81"/>
  <c r="AV163" i="81"/>
  <c r="AU163" i="81"/>
  <c r="AS163" i="81"/>
  <c r="AP163" i="81"/>
  <c r="AJ163" i="81"/>
  <c r="AK163" i="81" s="1"/>
  <c r="AG163" i="81"/>
  <c r="AH163" i="81" s="1"/>
  <c r="E163" i="81"/>
  <c r="AQ163" i="81" s="1"/>
  <c r="BO162" i="81"/>
  <c r="BN162" i="81"/>
  <c r="BM162" i="81"/>
  <c r="BL162" i="81"/>
  <c r="BK162" i="81"/>
  <c r="BI162" i="81"/>
  <c r="BG162" i="81"/>
  <c r="BF162" i="81"/>
  <c r="AV162" i="81"/>
  <c r="AU162" i="81"/>
  <c r="AS162" i="81"/>
  <c r="AP162" i="81"/>
  <c r="AJ162" i="81"/>
  <c r="AK162" i="81" s="1"/>
  <c r="AG162" i="81"/>
  <c r="AH162" i="81" s="1"/>
  <c r="E162" i="81"/>
  <c r="AQ162" i="81" s="1"/>
  <c r="BO161" i="81"/>
  <c r="BN161" i="81"/>
  <c r="BM161" i="81"/>
  <c r="BL161" i="81"/>
  <c r="BK161" i="81"/>
  <c r="BI161" i="81"/>
  <c r="BG161" i="81"/>
  <c r="BF161" i="81"/>
  <c r="AV161" i="81"/>
  <c r="AU161" i="81"/>
  <c r="AS161" i="81"/>
  <c r="AP161" i="81"/>
  <c r="AJ161" i="81"/>
  <c r="AK161" i="81" s="1"/>
  <c r="AG161" i="81"/>
  <c r="AH161" i="81" s="1"/>
  <c r="E161" i="81"/>
  <c r="AQ161" i="81" s="1"/>
  <c r="BO160" i="81"/>
  <c r="BN160" i="81"/>
  <c r="BM160" i="81"/>
  <c r="BL160" i="81"/>
  <c r="BK160" i="81"/>
  <c r="BI160" i="81"/>
  <c r="BG160" i="81"/>
  <c r="BF160" i="81"/>
  <c r="AV160" i="81"/>
  <c r="AU160" i="81"/>
  <c r="AS160" i="81"/>
  <c r="AP160" i="81"/>
  <c r="AJ160" i="81"/>
  <c r="AK160" i="81" s="1"/>
  <c r="AG160" i="81"/>
  <c r="AH160" i="81" s="1"/>
  <c r="E160" i="81"/>
  <c r="AQ160" i="81" s="1"/>
  <c r="BO159" i="81"/>
  <c r="BN159" i="81"/>
  <c r="BM159" i="81"/>
  <c r="BL159" i="81"/>
  <c r="BK159" i="81"/>
  <c r="BI159" i="81"/>
  <c r="BG159" i="81"/>
  <c r="BF159" i="81"/>
  <c r="AV159" i="81"/>
  <c r="AU159" i="81"/>
  <c r="AS159" i="81"/>
  <c r="AP159" i="81"/>
  <c r="AJ159" i="81"/>
  <c r="AK159" i="81" s="1"/>
  <c r="AG159" i="81"/>
  <c r="AH159" i="81" s="1"/>
  <c r="E159" i="81"/>
  <c r="AQ159" i="81" s="1"/>
  <c r="BO158" i="81"/>
  <c r="BN158" i="81"/>
  <c r="BM158" i="81"/>
  <c r="BL158" i="81"/>
  <c r="BK158" i="81"/>
  <c r="BI158" i="81"/>
  <c r="BG158" i="81"/>
  <c r="BF158" i="81"/>
  <c r="AV158" i="81"/>
  <c r="AU158" i="81"/>
  <c r="AS158" i="81"/>
  <c r="AP158" i="81"/>
  <c r="AJ158" i="81"/>
  <c r="AK158" i="81" s="1"/>
  <c r="AG158" i="81"/>
  <c r="AH158" i="81" s="1"/>
  <c r="E158" i="81"/>
  <c r="AQ158" i="81" s="1"/>
  <c r="BO157" i="81"/>
  <c r="BN157" i="81"/>
  <c r="BM157" i="81"/>
  <c r="BL157" i="81"/>
  <c r="BK157" i="81"/>
  <c r="BI157" i="81"/>
  <c r="BG157" i="81"/>
  <c r="BF157" i="81"/>
  <c r="AV157" i="81"/>
  <c r="AU157" i="81"/>
  <c r="AS157" i="81"/>
  <c r="AP157" i="81"/>
  <c r="AJ157" i="81"/>
  <c r="AK157" i="81" s="1"/>
  <c r="AG157" i="81"/>
  <c r="AH157" i="81" s="1"/>
  <c r="E157" i="81"/>
  <c r="AQ157" i="81" s="1"/>
  <c r="BO156" i="81"/>
  <c r="BN156" i="81"/>
  <c r="BM156" i="81"/>
  <c r="BL156" i="81"/>
  <c r="BK156" i="81"/>
  <c r="BI156" i="81"/>
  <c r="BG156" i="81"/>
  <c r="BF156" i="81"/>
  <c r="AV156" i="81"/>
  <c r="AU156" i="81"/>
  <c r="AS156" i="81"/>
  <c r="AP156" i="81"/>
  <c r="AJ156" i="81"/>
  <c r="AK156" i="81" s="1"/>
  <c r="AG156" i="81"/>
  <c r="AH156" i="81" s="1"/>
  <c r="E156" i="81"/>
  <c r="AQ156" i="81" s="1"/>
  <c r="BO155" i="81"/>
  <c r="BN155" i="81"/>
  <c r="BM155" i="81"/>
  <c r="BL155" i="81"/>
  <c r="BK155" i="81"/>
  <c r="BI155" i="81"/>
  <c r="BG155" i="81"/>
  <c r="BF155" i="81"/>
  <c r="AV155" i="81"/>
  <c r="AU155" i="81"/>
  <c r="AS155" i="81"/>
  <c r="AP155" i="81"/>
  <c r="AJ155" i="81"/>
  <c r="AK155" i="81" s="1"/>
  <c r="AG155" i="81"/>
  <c r="AH155" i="81" s="1"/>
  <c r="E155" i="81"/>
  <c r="AQ155" i="81" s="1"/>
  <c r="BO154" i="81"/>
  <c r="BN154" i="81"/>
  <c r="BM154" i="81"/>
  <c r="BL154" i="81"/>
  <c r="BK154" i="81"/>
  <c r="BI154" i="81"/>
  <c r="BG154" i="81"/>
  <c r="BF154" i="81"/>
  <c r="AV154" i="81"/>
  <c r="AU154" i="81"/>
  <c r="AS154" i="81"/>
  <c r="AP154" i="81"/>
  <c r="AJ154" i="81"/>
  <c r="AK154" i="81" s="1"/>
  <c r="AG154" i="81"/>
  <c r="AH154" i="81" s="1"/>
  <c r="E154" i="81"/>
  <c r="AQ154" i="81" s="1"/>
  <c r="BO153" i="81"/>
  <c r="BN153" i="81"/>
  <c r="BM153" i="81"/>
  <c r="BL153" i="81"/>
  <c r="BK153" i="81"/>
  <c r="BI153" i="81"/>
  <c r="BG153" i="81"/>
  <c r="BF153" i="81"/>
  <c r="AV153" i="81"/>
  <c r="AU153" i="81"/>
  <c r="AS153" i="81"/>
  <c r="AP153" i="81"/>
  <c r="AJ153" i="81"/>
  <c r="AK153" i="81" s="1"/>
  <c r="AG153" i="81"/>
  <c r="AH153" i="81" s="1"/>
  <c r="E153" i="81"/>
  <c r="AQ153" i="81" s="1"/>
  <c r="BO152" i="81"/>
  <c r="BN152" i="81"/>
  <c r="BM152" i="81"/>
  <c r="BL152" i="81"/>
  <c r="BK152" i="81"/>
  <c r="BI152" i="81"/>
  <c r="BG152" i="81"/>
  <c r="BF152" i="81"/>
  <c r="AV152" i="81"/>
  <c r="AU152" i="81"/>
  <c r="AS152" i="81"/>
  <c r="AP152" i="81"/>
  <c r="AJ152" i="81"/>
  <c r="AK152" i="81" s="1"/>
  <c r="AG152" i="81"/>
  <c r="AH152" i="81" s="1"/>
  <c r="E152" i="81"/>
  <c r="AQ152" i="81" s="1"/>
  <c r="BO151" i="81"/>
  <c r="BN151" i="81"/>
  <c r="BM151" i="81"/>
  <c r="BL151" i="81"/>
  <c r="BK151" i="81"/>
  <c r="BI151" i="81"/>
  <c r="BG151" i="81"/>
  <c r="BF151" i="81"/>
  <c r="AV151" i="81"/>
  <c r="AU151" i="81"/>
  <c r="AS151" i="81"/>
  <c r="AP151" i="81"/>
  <c r="AJ151" i="81"/>
  <c r="AK151" i="81" s="1"/>
  <c r="AG151" i="81"/>
  <c r="AH151" i="81" s="1"/>
  <c r="E151" i="81"/>
  <c r="AQ151" i="81" s="1"/>
  <c r="BO150" i="81"/>
  <c r="BN150" i="81"/>
  <c r="BM150" i="81"/>
  <c r="BL150" i="81"/>
  <c r="BK150" i="81"/>
  <c r="BI150" i="81"/>
  <c r="BG150" i="81"/>
  <c r="BF150" i="81"/>
  <c r="AV150" i="81"/>
  <c r="AU150" i="81"/>
  <c r="AS150" i="81"/>
  <c r="AP150" i="81"/>
  <c r="AJ150" i="81"/>
  <c r="AK150" i="81" s="1"/>
  <c r="AG150" i="81"/>
  <c r="AH150" i="81" s="1"/>
  <c r="E150" i="81"/>
  <c r="AQ150" i="81" s="1"/>
  <c r="BO149" i="81"/>
  <c r="BN149" i="81"/>
  <c r="BM149" i="81"/>
  <c r="BL149" i="81"/>
  <c r="BK149" i="81"/>
  <c r="BI149" i="81"/>
  <c r="BG149" i="81"/>
  <c r="BF149" i="81"/>
  <c r="AV149" i="81"/>
  <c r="AU149" i="81"/>
  <c r="AS149" i="81"/>
  <c r="AP149" i="81"/>
  <c r="AJ149" i="81"/>
  <c r="AK149" i="81" s="1"/>
  <c r="AG149" i="81"/>
  <c r="AH149" i="81" s="1"/>
  <c r="E149" i="81"/>
  <c r="AQ149" i="81" s="1"/>
  <c r="BO148" i="81"/>
  <c r="BN148" i="81"/>
  <c r="BM148" i="81"/>
  <c r="BL148" i="81"/>
  <c r="BK148" i="81"/>
  <c r="BI148" i="81"/>
  <c r="BG148" i="81"/>
  <c r="BF148" i="81"/>
  <c r="AV148" i="81"/>
  <c r="AU148" i="81"/>
  <c r="AS148" i="81"/>
  <c r="AP148" i="81"/>
  <c r="AJ148" i="81"/>
  <c r="AK148" i="81" s="1"/>
  <c r="AG148" i="81"/>
  <c r="AH148" i="81" s="1"/>
  <c r="E148" i="81"/>
  <c r="AQ148" i="81" s="1"/>
  <c r="BO147" i="81"/>
  <c r="BN147" i="81"/>
  <c r="BM147" i="81"/>
  <c r="BL147" i="81"/>
  <c r="BK147" i="81"/>
  <c r="BI147" i="81"/>
  <c r="BG147" i="81"/>
  <c r="BF147" i="81"/>
  <c r="AV147" i="81"/>
  <c r="AU147" i="81"/>
  <c r="AS147" i="81"/>
  <c r="AP147" i="81"/>
  <c r="AJ147" i="81"/>
  <c r="AK147" i="81" s="1"/>
  <c r="AG147" i="81"/>
  <c r="AH147" i="81" s="1"/>
  <c r="E147" i="81"/>
  <c r="AQ147" i="81" s="1"/>
  <c r="BO146" i="81"/>
  <c r="BN146" i="81"/>
  <c r="BM146" i="81"/>
  <c r="BL146" i="81"/>
  <c r="BK146" i="81"/>
  <c r="BI146" i="81"/>
  <c r="BG146" i="81"/>
  <c r="BF146" i="81"/>
  <c r="AV146" i="81"/>
  <c r="AU146" i="81"/>
  <c r="AS146" i="81"/>
  <c r="AP146" i="81"/>
  <c r="AJ146" i="81"/>
  <c r="AK146" i="81" s="1"/>
  <c r="AG146" i="81"/>
  <c r="AH146" i="81" s="1"/>
  <c r="E146" i="81"/>
  <c r="AQ146" i="81" s="1"/>
  <c r="BO145" i="81"/>
  <c r="BN145" i="81"/>
  <c r="BM145" i="81"/>
  <c r="BL145" i="81"/>
  <c r="BK145" i="81"/>
  <c r="BI145" i="81"/>
  <c r="BG145" i="81"/>
  <c r="BF145" i="81"/>
  <c r="AV145" i="81"/>
  <c r="AU145" i="81"/>
  <c r="AS145" i="81"/>
  <c r="AP145" i="81"/>
  <c r="AJ145" i="81"/>
  <c r="AK145" i="81" s="1"/>
  <c r="AG145" i="81"/>
  <c r="AH145" i="81" s="1"/>
  <c r="E145" i="81"/>
  <c r="AQ145" i="81" s="1"/>
  <c r="BO144" i="81"/>
  <c r="BN144" i="81"/>
  <c r="BM144" i="81"/>
  <c r="BL144" i="81"/>
  <c r="BK144" i="81"/>
  <c r="BI144" i="81"/>
  <c r="BG144" i="81"/>
  <c r="BF144" i="81"/>
  <c r="AV144" i="81"/>
  <c r="AU144" i="81"/>
  <c r="AS144" i="81"/>
  <c r="AP144" i="81"/>
  <c r="AJ144" i="81"/>
  <c r="AK144" i="81" s="1"/>
  <c r="AG144" i="81"/>
  <c r="AH144" i="81" s="1"/>
  <c r="E144" i="81"/>
  <c r="AQ144" i="81" s="1"/>
  <c r="BO143" i="81"/>
  <c r="BN143" i="81"/>
  <c r="BM143" i="81"/>
  <c r="BL143" i="81"/>
  <c r="BK143" i="81"/>
  <c r="BI143" i="81"/>
  <c r="BG143" i="81"/>
  <c r="BF143" i="81"/>
  <c r="AV143" i="81"/>
  <c r="AU143" i="81"/>
  <c r="AS143" i="81"/>
  <c r="AP143" i="81"/>
  <c r="AJ143" i="81"/>
  <c r="AK143" i="81" s="1"/>
  <c r="AG143" i="81"/>
  <c r="AH143" i="81" s="1"/>
  <c r="E143" i="81"/>
  <c r="AQ143" i="81" s="1"/>
  <c r="BO142" i="81"/>
  <c r="BN142" i="81"/>
  <c r="BM142" i="81"/>
  <c r="BL142" i="81"/>
  <c r="BK142" i="81"/>
  <c r="BI142" i="81"/>
  <c r="BG142" i="81"/>
  <c r="BF142" i="81"/>
  <c r="AV142" i="81"/>
  <c r="AU142" i="81"/>
  <c r="AS142" i="81"/>
  <c r="AP142" i="81"/>
  <c r="AJ142" i="81"/>
  <c r="AK142" i="81" s="1"/>
  <c r="AG142" i="81"/>
  <c r="AH142" i="81" s="1"/>
  <c r="E142" i="81"/>
  <c r="AQ142" i="81" s="1"/>
  <c r="BO141" i="81"/>
  <c r="BN141" i="81"/>
  <c r="BM141" i="81"/>
  <c r="BL141" i="81"/>
  <c r="BK141" i="81"/>
  <c r="BI141" i="81"/>
  <c r="BG141" i="81"/>
  <c r="BF141" i="81"/>
  <c r="AV141" i="81"/>
  <c r="AU141" i="81"/>
  <c r="AS141" i="81"/>
  <c r="AP141" i="81"/>
  <c r="AJ141" i="81"/>
  <c r="AK141" i="81" s="1"/>
  <c r="AG141" i="81"/>
  <c r="AH141" i="81" s="1"/>
  <c r="E141" i="81"/>
  <c r="AQ141" i="81" s="1"/>
  <c r="BO140" i="81"/>
  <c r="BN140" i="81"/>
  <c r="BM140" i="81"/>
  <c r="BL140" i="81"/>
  <c r="BK140" i="81"/>
  <c r="BI140" i="81"/>
  <c r="BG140" i="81"/>
  <c r="BF140" i="81"/>
  <c r="AV140" i="81"/>
  <c r="AU140" i="81"/>
  <c r="AS140" i="81"/>
  <c r="AP140" i="81"/>
  <c r="AJ140" i="81"/>
  <c r="AK140" i="81" s="1"/>
  <c r="AG140" i="81"/>
  <c r="AH140" i="81" s="1"/>
  <c r="E140" i="81"/>
  <c r="AQ140" i="81" s="1"/>
  <c r="BO139" i="81"/>
  <c r="BN139" i="81"/>
  <c r="BM139" i="81"/>
  <c r="BL139" i="81"/>
  <c r="BK139" i="81"/>
  <c r="BI139" i="81"/>
  <c r="BG139" i="81"/>
  <c r="BF139" i="81"/>
  <c r="AV139" i="81"/>
  <c r="AU139" i="81"/>
  <c r="AS139" i="81"/>
  <c r="AP139" i="81"/>
  <c r="AJ139" i="81"/>
  <c r="AK139" i="81" s="1"/>
  <c r="AG139" i="81"/>
  <c r="AH139" i="81" s="1"/>
  <c r="E139" i="81"/>
  <c r="AQ139" i="81" s="1"/>
  <c r="BO138" i="81"/>
  <c r="BN138" i="81"/>
  <c r="BM138" i="81"/>
  <c r="BL138" i="81"/>
  <c r="BK138" i="81"/>
  <c r="BI138" i="81"/>
  <c r="BG138" i="81"/>
  <c r="BF138" i="81"/>
  <c r="AV138" i="81"/>
  <c r="AU138" i="81"/>
  <c r="AS138" i="81"/>
  <c r="AP138" i="81"/>
  <c r="AJ138" i="81"/>
  <c r="AK138" i="81" s="1"/>
  <c r="AG138" i="81"/>
  <c r="AH138" i="81" s="1"/>
  <c r="E138" i="81"/>
  <c r="AQ138" i="81" s="1"/>
  <c r="BO137" i="81"/>
  <c r="BN137" i="81"/>
  <c r="BM137" i="81"/>
  <c r="BL137" i="81"/>
  <c r="BK137" i="81"/>
  <c r="BI137" i="81"/>
  <c r="BG137" i="81"/>
  <c r="BF137" i="81"/>
  <c r="AV137" i="81"/>
  <c r="AU137" i="81"/>
  <c r="AS137" i="81"/>
  <c r="AP137" i="81"/>
  <c r="AJ137" i="81"/>
  <c r="AK137" i="81" s="1"/>
  <c r="AG137" i="81"/>
  <c r="AH137" i="81" s="1"/>
  <c r="E137" i="81"/>
  <c r="AQ137" i="81" s="1"/>
  <c r="BO136" i="81"/>
  <c r="BN136" i="81"/>
  <c r="BM136" i="81"/>
  <c r="BL136" i="81"/>
  <c r="BK136" i="81"/>
  <c r="BI136" i="81"/>
  <c r="BG136" i="81"/>
  <c r="BF136" i="81"/>
  <c r="AV136" i="81"/>
  <c r="AU136" i="81"/>
  <c r="AS136" i="81"/>
  <c r="AP136" i="81"/>
  <c r="AJ136" i="81"/>
  <c r="AK136" i="81" s="1"/>
  <c r="AG136" i="81"/>
  <c r="AH136" i="81" s="1"/>
  <c r="E136" i="81"/>
  <c r="AQ136" i="81" s="1"/>
  <c r="BO135" i="81"/>
  <c r="BN135" i="81"/>
  <c r="BM135" i="81"/>
  <c r="BL135" i="81"/>
  <c r="BK135" i="81"/>
  <c r="BI135" i="81"/>
  <c r="BG135" i="81"/>
  <c r="BF135" i="81"/>
  <c r="AV135" i="81"/>
  <c r="AU135" i="81"/>
  <c r="AS135" i="81"/>
  <c r="AP135" i="81"/>
  <c r="AJ135" i="81"/>
  <c r="AK135" i="81" s="1"/>
  <c r="AG135" i="81"/>
  <c r="AH135" i="81" s="1"/>
  <c r="E135" i="81"/>
  <c r="AQ135" i="81" s="1"/>
  <c r="BO134" i="81"/>
  <c r="BN134" i="81"/>
  <c r="BM134" i="81"/>
  <c r="BL134" i="81"/>
  <c r="BK134" i="81"/>
  <c r="BI134" i="81"/>
  <c r="BG134" i="81"/>
  <c r="BF134" i="81"/>
  <c r="AV134" i="81"/>
  <c r="AU134" i="81"/>
  <c r="AS134" i="81"/>
  <c r="AP134" i="81"/>
  <c r="AJ134" i="81"/>
  <c r="AK134" i="81" s="1"/>
  <c r="AG134" i="81"/>
  <c r="AH134" i="81" s="1"/>
  <c r="E134" i="81"/>
  <c r="AQ134" i="81" s="1"/>
  <c r="BO133" i="81"/>
  <c r="BN133" i="81"/>
  <c r="BM133" i="81"/>
  <c r="BL133" i="81"/>
  <c r="BK133" i="81"/>
  <c r="BI133" i="81"/>
  <c r="BG133" i="81"/>
  <c r="BF133" i="81"/>
  <c r="AV133" i="81"/>
  <c r="AU133" i="81"/>
  <c r="AS133" i="81"/>
  <c r="AP133" i="81"/>
  <c r="AJ133" i="81"/>
  <c r="AK133" i="81" s="1"/>
  <c r="AG133" i="81"/>
  <c r="AH133" i="81" s="1"/>
  <c r="E133" i="81"/>
  <c r="AQ133" i="81" s="1"/>
  <c r="BO132" i="81"/>
  <c r="BN132" i="81"/>
  <c r="BM132" i="81"/>
  <c r="BL132" i="81"/>
  <c r="BK132" i="81"/>
  <c r="BI132" i="81"/>
  <c r="BG132" i="81"/>
  <c r="BF132" i="81"/>
  <c r="AV132" i="81"/>
  <c r="AU132" i="81"/>
  <c r="AS132" i="81"/>
  <c r="AP132" i="81"/>
  <c r="AJ132" i="81"/>
  <c r="AK132" i="81" s="1"/>
  <c r="AG132" i="81"/>
  <c r="AH132" i="81" s="1"/>
  <c r="E132" i="81"/>
  <c r="AQ132" i="81" s="1"/>
  <c r="BO131" i="81"/>
  <c r="BN131" i="81"/>
  <c r="BM131" i="81"/>
  <c r="BL131" i="81"/>
  <c r="BK131" i="81"/>
  <c r="BI131" i="81"/>
  <c r="BG131" i="81"/>
  <c r="BF131" i="81"/>
  <c r="AV131" i="81"/>
  <c r="AU131" i="81"/>
  <c r="AS131" i="81"/>
  <c r="AP131" i="81"/>
  <c r="AJ131" i="81"/>
  <c r="AK131" i="81" s="1"/>
  <c r="AG131" i="81"/>
  <c r="AH131" i="81" s="1"/>
  <c r="E131" i="81"/>
  <c r="AQ131" i="81" s="1"/>
  <c r="BO130" i="81"/>
  <c r="BN130" i="81"/>
  <c r="BM130" i="81"/>
  <c r="BL130" i="81"/>
  <c r="BK130" i="81"/>
  <c r="BI130" i="81"/>
  <c r="BG130" i="81"/>
  <c r="BF130" i="81"/>
  <c r="AV130" i="81"/>
  <c r="AU130" i="81"/>
  <c r="AS130" i="81"/>
  <c r="AP130" i="81"/>
  <c r="AJ130" i="81"/>
  <c r="AK130" i="81" s="1"/>
  <c r="AG130" i="81"/>
  <c r="AH130" i="81" s="1"/>
  <c r="E130" i="81"/>
  <c r="AQ130" i="81" s="1"/>
  <c r="BO129" i="81"/>
  <c r="BN129" i="81"/>
  <c r="BM129" i="81"/>
  <c r="BL129" i="81"/>
  <c r="BK129" i="81"/>
  <c r="BI129" i="81"/>
  <c r="BG129" i="81"/>
  <c r="BF129" i="81"/>
  <c r="AV129" i="81"/>
  <c r="AU129" i="81"/>
  <c r="AS129" i="81"/>
  <c r="AP129" i="81"/>
  <c r="AJ129" i="81"/>
  <c r="AK129" i="81" s="1"/>
  <c r="AG129" i="81"/>
  <c r="AH129" i="81" s="1"/>
  <c r="E129" i="81"/>
  <c r="AQ129" i="81" s="1"/>
  <c r="BO128" i="81"/>
  <c r="BN128" i="81"/>
  <c r="BM128" i="81"/>
  <c r="BL128" i="81"/>
  <c r="BK128" i="81"/>
  <c r="BI128" i="81"/>
  <c r="BG128" i="81"/>
  <c r="BF128" i="81"/>
  <c r="AV128" i="81"/>
  <c r="AU128" i="81"/>
  <c r="AS128" i="81"/>
  <c r="AP128" i="81"/>
  <c r="AJ128" i="81"/>
  <c r="AK128" i="81" s="1"/>
  <c r="AG128" i="81"/>
  <c r="AH128" i="81" s="1"/>
  <c r="E128" i="81"/>
  <c r="AQ128" i="81" s="1"/>
  <c r="BO127" i="81"/>
  <c r="BN127" i="81"/>
  <c r="BM127" i="81"/>
  <c r="BL127" i="81"/>
  <c r="BK127" i="81"/>
  <c r="BI127" i="81"/>
  <c r="BG127" i="81"/>
  <c r="BF127" i="81"/>
  <c r="AV127" i="81"/>
  <c r="AU127" i="81"/>
  <c r="AS127" i="81"/>
  <c r="AP127" i="81"/>
  <c r="AJ127" i="81"/>
  <c r="AK127" i="81" s="1"/>
  <c r="AG127" i="81"/>
  <c r="AH127" i="81" s="1"/>
  <c r="E127" i="81"/>
  <c r="AQ127" i="81" s="1"/>
  <c r="BO126" i="81"/>
  <c r="BN126" i="81"/>
  <c r="BM126" i="81"/>
  <c r="BL126" i="81"/>
  <c r="BK126" i="81"/>
  <c r="BI126" i="81"/>
  <c r="BG126" i="81"/>
  <c r="BF126" i="81"/>
  <c r="AV126" i="81"/>
  <c r="AU126" i="81"/>
  <c r="AS126" i="81"/>
  <c r="AP126" i="81"/>
  <c r="AJ126" i="81"/>
  <c r="AK126" i="81" s="1"/>
  <c r="AG126" i="81"/>
  <c r="AH126" i="81" s="1"/>
  <c r="E126" i="81"/>
  <c r="AQ126" i="81" s="1"/>
  <c r="BO125" i="81"/>
  <c r="BN125" i="81"/>
  <c r="BM125" i="81"/>
  <c r="BL125" i="81"/>
  <c r="BK125" i="81"/>
  <c r="BI125" i="81"/>
  <c r="BG125" i="81"/>
  <c r="BF125" i="81"/>
  <c r="AV125" i="81"/>
  <c r="AU125" i="81"/>
  <c r="AS125" i="81"/>
  <c r="AP125" i="81"/>
  <c r="AJ125" i="81"/>
  <c r="AK125" i="81" s="1"/>
  <c r="AG125" i="81"/>
  <c r="AH125" i="81" s="1"/>
  <c r="E125" i="81"/>
  <c r="AQ125" i="81" s="1"/>
  <c r="BO124" i="81"/>
  <c r="BN124" i="81"/>
  <c r="BM124" i="81"/>
  <c r="BL124" i="81"/>
  <c r="BK124" i="81"/>
  <c r="BI124" i="81"/>
  <c r="BG124" i="81"/>
  <c r="BF124" i="81"/>
  <c r="AV124" i="81"/>
  <c r="AU124" i="81"/>
  <c r="AS124" i="81"/>
  <c r="AP124" i="81"/>
  <c r="AJ124" i="81"/>
  <c r="AK124" i="81" s="1"/>
  <c r="AG124" i="81"/>
  <c r="AH124" i="81" s="1"/>
  <c r="E124" i="81"/>
  <c r="AQ124" i="81" s="1"/>
  <c r="BO123" i="81"/>
  <c r="BN123" i="81"/>
  <c r="BM123" i="81"/>
  <c r="BL123" i="81"/>
  <c r="BK123" i="81"/>
  <c r="BI123" i="81"/>
  <c r="BG123" i="81"/>
  <c r="BF123" i="81"/>
  <c r="AV123" i="81"/>
  <c r="AU123" i="81"/>
  <c r="AS123" i="81"/>
  <c r="AP123" i="81"/>
  <c r="AJ123" i="81"/>
  <c r="AK123" i="81" s="1"/>
  <c r="AG123" i="81"/>
  <c r="AH123" i="81" s="1"/>
  <c r="E123" i="81"/>
  <c r="AQ123" i="81" s="1"/>
  <c r="BO122" i="81"/>
  <c r="BN122" i="81"/>
  <c r="BM122" i="81"/>
  <c r="BL122" i="81"/>
  <c r="BK122" i="81"/>
  <c r="BI122" i="81"/>
  <c r="BG122" i="81"/>
  <c r="BF122" i="81"/>
  <c r="AV122" i="81"/>
  <c r="AU122" i="81"/>
  <c r="AS122" i="81"/>
  <c r="AP122" i="81"/>
  <c r="AJ122" i="81"/>
  <c r="AK122" i="81" s="1"/>
  <c r="AG122" i="81"/>
  <c r="AH122" i="81" s="1"/>
  <c r="E122" i="81"/>
  <c r="AQ122" i="81" s="1"/>
  <c r="BO121" i="81"/>
  <c r="BN121" i="81"/>
  <c r="BM121" i="81"/>
  <c r="BL121" i="81"/>
  <c r="BK121" i="81"/>
  <c r="BI121" i="81"/>
  <c r="BG121" i="81"/>
  <c r="BF121" i="81"/>
  <c r="AV121" i="81"/>
  <c r="AU121" i="81"/>
  <c r="AS121" i="81"/>
  <c r="AP121" i="81"/>
  <c r="AJ121" i="81"/>
  <c r="AK121" i="81" s="1"/>
  <c r="AG121" i="81"/>
  <c r="AH121" i="81" s="1"/>
  <c r="E121" i="81"/>
  <c r="AQ121" i="81" s="1"/>
  <c r="BO120" i="81"/>
  <c r="BN120" i="81"/>
  <c r="BM120" i="81"/>
  <c r="BL120" i="81"/>
  <c r="BK120" i="81"/>
  <c r="BI120" i="81"/>
  <c r="BG120" i="81"/>
  <c r="BF120" i="81"/>
  <c r="AV120" i="81"/>
  <c r="AU120" i="81"/>
  <c r="AS120" i="81"/>
  <c r="AP120" i="81"/>
  <c r="AJ120" i="81"/>
  <c r="AK120" i="81" s="1"/>
  <c r="AG120" i="81"/>
  <c r="AH120" i="81" s="1"/>
  <c r="E120" i="81"/>
  <c r="AQ120" i="81" s="1"/>
  <c r="BO119" i="81"/>
  <c r="BN119" i="81"/>
  <c r="BM119" i="81"/>
  <c r="BL119" i="81"/>
  <c r="BK119" i="81"/>
  <c r="BI119" i="81"/>
  <c r="BG119" i="81"/>
  <c r="BF119" i="81"/>
  <c r="AV119" i="81"/>
  <c r="AU119" i="81"/>
  <c r="AS119" i="81"/>
  <c r="AP119" i="81"/>
  <c r="AJ119" i="81"/>
  <c r="AK119" i="81" s="1"/>
  <c r="AG119" i="81"/>
  <c r="AH119" i="81" s="1"/>
  <c r="E119" i="81"/>
  <c r="AQ119" i="81" s="1"/>
  <c r="BO118" i="81"/>
  <c r="BN118" i="81"/>
  <c r="BM118" i="81"/>
  <c r="BL118" i="81"/>
  <c r="BK118" i="81"/>
  <c r="BI118" i="81"/>
  <c r="BG118" i="81"/>
  <c r="BF118" i="81"/>
  <c r="AV118" i="81"/>
  <c r="AU118" i="81"/>
  <c r="AS118" i="81"/>
  <c r="AP118" i="81"/>
  <c r="AJ118" i="81"/>
  <c r="AK118" i="81" s="1"/>
  <c r="AG118" i="81"/>
  <c r="AH118" i="81" s="1"/>
  <c r="E118" i="81"/>
  <c r="AQ118" i="81" s="1"/>
  <c r="BO117" i="81"/>
  <c r="BN117" i="81"/>
  <c r="BM117" i="81"/>
  <c r="BL117" i="81"/>
  <c r="BK117" i="81"/>
  <c r="BI117" i="81"/>
  <c r="BG117" i="81"/>
  <c r="BF117" i="81"/>
  <c r="AV117" i="81"/>
  <c r="AU117" i="81"/>
  <c r="AS117" i="81"/>
  <c r="AP117" i="81"/>
  <c r="AJ117" i="81"/>
  <c r="AK117" i="81" s="1"/>
  <c r="AG117" i="81"/>
  <c r="AH117" i="81" s="1"/>
  <c r="E117" i="81"/>
  <c r="AQ117" i="81" s="1"/>
  <c r="BO116" i="81"/>
  <c r="BN116" i="81"/>
  <c r="BM116" i="81"/>
  <c r="BL116" i="81"/>
  <c r="BK116" i="81"/>
  <c r="BI116" i="81"/>
  <c r="BG116" i="81"/>
  <c r="BF116" i="81"/>
  <c r="AV116" i="81"/>
  <c r="AU116" i="81"/>
  <c r="AS116" i="81"/>
  <c r="AP116" i="81"/>
  <c r="AJ116" i="81"/>
  <c r="AK116" i="81" s="1"/>
  <c r="AG116" i="81"/>
  <c r="AH116" i="81" s="1"/>
  <c r="E116" i="81"/>
  <c r="AQ116" i="81" s="1"/>
  <c r="BO115" i="81"/>
  <c r="BN115" i="81"/>
  <c r="BM115" i="81"/>
  <c r="BL115" i="81"/>
  <c r="BK115" i="81"/>
  <c r="BI115" i="81"/>
  <c r="BG115" i="81"/>
  <c r="BF115" i="81"/>
  <c r="AV115" i="81"/>
  <c r="AU115" i="81"/>
  <c r="AS115" i="81"/>
  <c r="AP115" i="81"/>
  <c r="AJ115" i="81"/>
  <c r="AK115" i="81" s="1"/>
  <c r="AG115" i="81"/>
  <c r="AH115" i="81" s="1"/>
  <c r="E115" i="81"/>
  <c r="AQ115" i="81" s="1"/>
  <c r="BO114" i="81"/>
  <c r="BN114" i="81"/>
  <c r="BM114" i="81"/>
  <c r="BL114" i="81"/>
  <c r="BK114" i="81"/>
  <c r="BI114" i="81"/>
  <c r="BG114" i="81"/>
  <c r="BF114" i="81"/>
  <c r="AV114" i="81"/>
  <c r="AU114" i="81"/>
  <c r="AS114" i="81"/>
  <c r="AP114" i="81"/>
  <c r="AJ114" i="81"/>
  <c r="AK114" i="81" s="1"/>
  <c r="AG114" i="81"/>
  <c r="AH114" i="81" s="1"/>
  <c r="E114" i="81"/>
  <c r="AQ114" i="81" s="1"/>
  <c r="BO113" i="81"/>
  <c r="BN113" i="81"/>
  <c r="BM113" i="81"/>
  <c r="BL113" i="81"/>
  <c r="BK113" i="81"/>
  <c r="BI113" i="81"/>
  <c r="BG113" i="81"/>
  <c r="BF113" i="81"/>
  <c r="AV113" i="81"/>
  <c r="AU113" i="81"/>
  <c r="AS113" i="81"/>
  <c r="AP113" i="81"/>
  <c r="AJ113" i="81"/>
  <c r="AK113" i="81" s="1"/>
  <c r="AG113" i="81"/>
  <c r="AH113" i="81" s="1"/>
  <c r="E113" i="81"/>
  <c r="AQ113" i="81" s="1"/>
  <c r="BO112" i="81"/>
  <c r="BN112" i="81"/>
  <c r="BM112" i="81"/>
  <c r="BL112" i="81"/>
  <c r="BK112" i="81"/>
  <c r="BI112" i="81"/>
  <c r="BG112" i="81"/>
  <c r="BF112" i="81"/>
  <c r="AV112" i="81"/>
  <c r="AU112" i="81"/>
  <c r="AS112" i="81"/>
  <c r="AP112" i="81"/>
  <c r="AJ112" i="81"/>
  <c r="AK112" i="81" s="1"/>
  <c r="AG112" i="81"/>
  <c r="AH112" i="81" s="1"/>
  <c r="E112" i="81"/>
  <c r="AQ112" i="81" s="1"/>
  <c r="BO111" i="81"/>
  <c r="BN111" i="81"/>
  <c r="BM111" i="81"/>
  <c r="BL111" i="81"/>
  <c r="BK111" i="81"/>
  <c r="BI111" i="81"/>
  <c r="BG111" i="81"/>
  <c r="BF111" i="81"/>
  <c r="AV111" i="81"/>
  <c r="AU111" i="81"/>
  <c r="AS111" i="81"/>
  <c r="AP111" i="81"/>
  <c r="AJ111" i="81"/>
  <c r="AK111" i="81" s="1"/>
  <c r="AG111" i="81"/>
  <c r="AH111" i="81" s="1"/>
  <c r="E111" i="81"/>
  <c r="AQ111" i="81" s="1"/>
  <c r="BO110" i="81"/>
  <c r="BN110" i="81"/>
  <c r="BM110" i="81"/>
  <c r="BL110" i="81"/>
  <c r="BK110" i="81"/>
  <c r="BI110" i="81"/>
  <c r="BG110" i="81"/>
  <c r="BF110" i="81"/>
  <c r="AV110" i="81"/>
  <c r="AU110" i="81"/>
  <c r="AS110" i="81"/>
  <c r="AP110" i="81"/>
  <c r="AJ110" i="81"/>
  <c r="AK110" i="81" s="1"/>
  <c r="AG110" i="81"/>
  <c r="AH110" i="81" s="1"/>
  <c r="E110" i="81"/>
  <c r="AQ110" i="81" s="1"/>
  <c r="BO109" i="81"/>
  <c r="BN109" i="81"/>
  <c r="BM109" i="81"/>
  <c r="BL109" i="81"/>
  <c r="BK109" i="81"/>
  <c r="BI109" i="81"/>
  <c r="BG109" i="81"/>
  <c r="BF109" i="81"/>
  <c r="AV109" i="81"/>
  <c r="AU109" i="81"/>
  <c r="AS109" i="81"/>
  <c r="AP109" i="81"/>
  <c r="AJ109" i="81"/>
  <c r="AK109" i="81" s="1"/>
  <c r="AG109" i="81"/>
  <c r="AH109" i="81" s="1"/>
  <c r="E109" i="81"/>
  <c r="AQ109" i="81" s="1"/>
  <c r="BO108" i="81"/>
  <c r="BN108" i="81"/>
  <c r="BM108" i="81"/>
  <c r="BL108" i="81"/>
  <c r="BK108" i="81"/>
  <c r="BI108" i="81"/>
  <c r="BG108" i="81"/>
  <c r="BF108" i="81"/>
  <c r="AV108" i="81"/>
  <c r="AU108" i="81"/>
  <c r="AS108" i="81"/>
  <c r="AP108" i="81"/>
  <c r="AJ108" i="81"/>
  <c r="AK108" i="81" s="1"/>
  <c r="AG108" i="81"/>
  <c r="AH108" i="81" s="1"/>
  <c r="E108" i="81"/>
  <c r="AQ108" i="81" s="1"/>
  <c r="BO107" i="81"/>
  <c r="BN107" i="81"/>
  <c r="BM107" i="81"/>
  <c r="BL107" i="81"/>
  <c r="BK107" i="81"/>
  <c r="BI107" i="81"/>
  <c r="BG107" i="81"/>
  <c r="BF107" i="81"/>
  <c r="AV107" i="81"/>
  <c r="AU107" i="81"/>
  <c r="AS107" i="81"/>
  <c r="AP107" i="81"/>
  <c r="AJ107" i="81"/>
  <c r="AK107" i="81" s="1"/>
  <c r="AG107" i="81"/>
  <c r="AH107" i="81" s="1"/>
  <c r="E107" i="81"/>
  <c r="AQ107" i="81" s="1"/>
  <c r="BO106" i="81"/>
  <c r="BN106" i="81"/>
  <c r="BM106" i="81"/>
  <c r="BL106" i="81"/>
  <c r="BK106" i="81"/>
  <c r="BI106" i="81"/>
  <c r="BG106" i="81"/>
  <c r="BF106" i="81"/>
  <c r="AV106" i="81"/>
  <c r="AU106" i="81"/>
  <c r="AS106" i="81"/>
  <c r="AP106" i="81"/>
  <c r="AJ106" i="81"/>
  <c r="AK106" i="81" s="1"/>
  <c r="AG106" i="81"/>
  <c r="AH106" i="81" s="1"/>
  <c r="E106" i="81"/>
  <c r="AQ106" i="81" s="1"/>
  <c r="BO105" i="81"/>
  <c r="BN105" i="81"/>
  <c r="BM105" i="81"/>
  <c r="BL105" i="81"/>
  <c r="BK105" i="81"/>
  <c r="BI105" i="81"/>
  <c r="BG105" i="81"/>
  <c r="BF105" i="81"/>
  <c r="AV105" i="81"/>
  <c r="AU105" i="81"/>
  <c r="AS105" i="81"/>
  <c r="AP105" i="81"/>
  <c r="AJ105" i="81"/>
  <c r="AK105" i="81" s="1"/>
  <c r="AG105" i="81"/>
  <c r="AH105" i="81" s="1"/>
  <c r="E105" i="81"/>
  <c r="AQ105" i="81" s="1"/>
  <c r="BO104" i="81"/>
  <c r="BN104" i="81"/>
  <c r="BM104" i="81"/>
  <c r="BL104" i="81"/>
  <c r="BK104" i="81"/>
  <c r="BI104" i="81"/>
  <c r="BG104" i="81"/>
  <c r="BF104" i="81"/>
  <c r="AV104" i="81"/>
  <c r="AU104" i="81"/>
  <c r="AS104" i="81"/>
  <c r="AP104" i="81"/>
  <c r="AJ104" i="81"/>
  <c r="AK104" i="81" s="1"/>
  <c r="AG104" i="81"/>
  <c r="AH104" i="81" s="1"/>
  <c r="E104" i="81"/>
  <c r="AQ104" i="81" s="1"/>
  <c r="BO103" i="81"/>
  <c r="BN103" i="81"/>
  <c r="BM103" i="81"/>
  <c r="BL103" i="81"/>
  <c r="BK103" i="81"/>
  <c r="BI103" i="81"/>
  <c r="BG103" i="81"/>
  <c r="BF103" i="81"/>
  <c r="AV103" i="81"/>
  <c r="AU103" i="81"/>
  <c r="AS103" i="81"/>
  <c r="AP103" i="81"/>
  <c r="AJ103" i="81"/>
  <c r="AK103" i="81" s="1"/>
  <c r="AG103" i="81"/>
  <c r="AH103" i="81" s="1"/>
  <c r="E103" i="81"/>
  <c r="AQ103" i="81" s="1"/>
  <c r="BO102" i="81"/>
  <c r="BN102" i="81"/>
  <c r="BM102" i="81"/>
  <c r="BL102" i="81"/>
  <c r="BK102" i="81"/>
  <c r="BI102" i="81"/>
  <c r="BG102" i="81"/>
  <c r="BF102" i="81"/>
  <c r="AV102" i="81"/>
  <c r="AU102" i="81"/>
  <c r="AS102" i="81"/>
  <c r="AP102" i="81"/>
  <c r="AJ102" i="81"/>
  <c r="AK102" i="81" s="1"/>
  <c r="AG102" i="81"/>
  <c r="AH102" i="81" s="1"/>
  <c r="E102" i="81"/>
  <c r="AQ102" i="81" s="1"/>
  <c r="BO101" i="81"/>
  <c r="BN101" i="81"/>
  <c r="BM101" i="81"/>
  <c r="BL101" i="81"/>
  <c r="BK101" i="81"/>
  <c r="BI101" i="81"/>
  <c r="BG101" i="81"/>
  <c r="BF101" i="81"/>
  <c r="AV101" i="81"/>
  <c r="AU101" i="81"/>
  <c r="AS101" i="81"/>
  <c r="AP101" i="81"/>
  <c r="AJ101" i="81"/>
  <c r="AK101" i="81" s="1"/>
  <c r="AG101" i="81"/>
  <c r="AH101" i="81" s="1"/>
  <c r="E101" i="81"/>
  <c r="AQ101" i="81" s="1"/>
  <c r="BO100" i="81"/>
  <c r="BN100" i="81"/>
  <c r="BM100" i="81"/>
  <c r="BL100" i="81"/>
  <c r="BK100" i="81"/>
  <c r="BI100" i="81"/>
  <c r="BG100" i="81"/>
  <c r="BF100" i="81"/>
  <c r="AV100" i="81"/>
  <c r="AU100" i="81"/>
  <c r="AS100" i="81"/>
  <c r="AP100" i="81"/>
  <c r="AJ100" i="81"/>
  <c r="AK100" i="81" s="1"/>
  <c r="AG100" i="81"/>
  <c r="AH100" i="81" s="1"/>
  <c r="E100" i="81"/>
  <c r="AQ100" i="81" s="1"/>
  <c r="BO99" i="81"/>
  <c r="BN99" i="81"/>
  <c r="BM99" i="81"/>
  <c r="BL99" i="81"/>
  <c r="BK99" i="81"/>
  <c r="BI99" i="81"/>
  <c r="BG99" i="81"/>
  <c r="BF99" i="81"/>
  <c r="AV99" i="81"/>
  <c r="AU99" i="81"/>
  <c r="AS99" i="81"/>
  <c r="AP99" i="81"/>
  <c r="AJ99" i="81"/>
  <c r="AK99" i="81" s="1"/>
  <c r="AG99" i="81"/>
  <c r="AH99" i="81" s="1"/>
  <c r="E99" i="81"/>
  <c r="AQ99" i="81" s="1"/>
  <c r="BO98" i="81"/>
  <c r="BN98" i="81"/>
  <c r="BM98" i="81"/>
  <c r="BL98" i="81"/>
  <c r="BK98" i="81"/>
  <c r="BI98" i="81"/>
  <c r="BG98" i="81"/>
  <c r="BF98" i="81"/>
  <c r="AV98" i="81"/>
  <c r="AU98" i="81"/>
  <c r="AS98" i="81"/>
  <c r="AP98" i="81"/>
  <c r="AJ98" i="81"/>
  <c r="AK98" i="81" s="1"/>
  <c r="AG98" i="81"/>
  <c r="AH98" i="81" s="1"/>
  <c r="E98" i="81"/>
  <c r="AQ98" i="81" s="1"/>
  <c r="BO97" i="81"/>
  <c r="BN97" i="81"/>
  <c r="BM97" i="81"/>
  <c r="BL97" i="81"/>
  <c r="BK97" i="81"/>
  <c r="BI97" i="81"/>
  <c r="BG97" i="81"/>
  <c r="BF97" i="81"/>
  <c r="AV97" i="81"/>
  <c r="AU97" i="81"/>
  <c r="AS97" i="81"/>
  <c r="AP97" i="81"/>
  <c r="AJ97" i="81"/>
  <c r="AK97" i="81" s="1"/>
  <c r="AG97" i="81"/>
  <c r="AH97" i="81" s="1"/>
  <c r="E97" i="81"/>
  <c r="AQ97" i="81" s="1"/>
  <c r="BO96" i="81"/>
  <c r="BN96" i="81"/>
  <c r="BM96" i="81"/>
  <c r="BL96" i="81"/>
  <c r="BK96" i="81"/>
  <c r="BI96" i="81"/>
  <c r="BG96" i="81"/>
  <c r="BF96" i="81"/>
  <c r="AV96" i="81"/>
  <c r="AU96" i="81"/>
  <c r="AS96" i="81"/>
  <c r="AP96" i="81"/>
  <c r="AJ96" i="81"/>
  <c r="AK96" i="81" s="1"/>
  <c r="AG96" i="81"/>
  <c r="AH96" i="81" s="1"/>
  <c r="E96" i="81"/>
  <c r="AQ96" i="81" s="1"/>
  <c r="BO95" i="81"/>
  <c r="BN95" i="81"/>
  <c r="BM95" i="81"/>
  <c r="BL95" i="81"/>
  <c r="BK95" i="81"/>
  <c r="BI95" i="81"/>
  <c r="BG95" i="81"/>
  <c r="BF95" i="81"/>
  <c r="AV95" i="81"/>
  <c r="AU95" i="81"/>
  <c r="AS95" i="81"/>
  <c r="AP95" i="81"/>
  <c r="AJ95" i="81"/>
  <c r="AK95" i="81" s="1"/>
  <c r="AG95" i="81"/>
  <c r="AH95" i="81" s="1"/>
  <c r="E95" i="81"/>
  <c r="AQ95" i="81" s="1"/>
  <c r="BO94" i="81"/>
  <c r="BN94" i="81"/>
  <c r="BM94" i="81"/>
  <c r="BL94" i="81"/>
  <c r="BK94" i="81"/>
  <c r="BI94" i="81"/>
  <c r="BG94" i="81"/>
  <c r="BF94" i="81"/>
  <c r="AV94" i="81"/>
  <c r="AU94" i="81"/>
  <c r="AS94" i="81"/>
  <c r="AP94" i="81"/>
  <c r="AJ94" i="81"/>
  <c r="AK94" i="81" s="1"/>
  <c r="AG94" i="81"/>
  <c r="AH94" i="81" s="1"/>
  <c r="E94" i="81"/>
  <c r="AQ94" i="81" s="1"/>
  <c r="BO93" i="81"/>
  <c r="BN93" i="81"/>
  <c r="BM93" i="81"/>
  <c r="BL93" i="81"/>
  <c r="BK93" i="81"/>
  <c r="BI93" i="81"/>
  <c r="BG93" i="81"/>
  <c r="BF93" i="81"/>
  <c r="AV93" i="81"/>
  <c r="AU93" i="81"/>
  <c r="AS93" i="81"/>
  <c r="AP93" i="81"/>
  <c r="AJ93" i="81"/>
  <c r="AK93" i="81" s="1"/>
  <c r="AG93" i="81"/>
  <c r="AH93" i="81" s="1"/>
  <c r="E93" i="81"/>
  <c r="AQ93" i="81" s="1"/>
  <c r="BO92" i="81"/>
  <c r="BN92" i="81"/>
  <c r="BM92" i="81"/>
  <c r="BL92" i="81"/>
  <c r="BK92" i="81"/>
  <c r="BI92" i="81"/>
  <c r="BG92" i="81"/>
  <c r="BF92" i="81"/>
  <c r="AV92" i="81"/>
  <c r="AU92" i="81"/>
  <c r="AS92" i="81"/>
  <c r="AP92" i="81"/>
  <c r="AJ92" i="81"/>
  <c r="AK92" i="81" s="1"/>
  <c r="AG92" i="81"/>
  <c r="AH92" i="81" s="1"/>
  <c r="E92" i="81"/>
  <c r="AQ92" i="81" s="1"/>
  <c r="BO91" i="81"/>
  <c r="BN91" i="81"/>
  <c r="BM91" i="81"/>
  <c r="BL91" i="81"/>
  <c r="BK91" i="81"/>
  <c r="BI91" i="81"/>
  <c r="BG91" i="81"/>
  <c r="BF91" i="81"/>
  <c r="AV91" i="81"/>
  <c r="AU91" i="81"/>
  <c r="AS91" i="81"/>
  <c r="AP91" i="81"/>
  <c r="AJ91" i="81"/>
  <c r="AK91" i="81" s="1"/>
  <c r="AG91" i="81"/>
  <c r="AH91" i="81" s="1"/>
  <c r="E91" i="81"/>
  <c r="AQ91" i="81" s="1"/>
  <c r="BO90" i="81"/>
  <c r="BN90" i="81"/>
  <c r="BM90" i="81"/>
  <c r="BL90" i="81"/>
  <c r="BK90" i="81"/>
  <c r="BI90" i="81"/>
  <c r="BG90" i="81"/>
  <c r="BF90" i="81"/>
  <c r="AV90" i="81"/>
  <c r="AU90" i="81"/>
  <c r="AS90" i="81"/>
  <c r="AP90" i="81"/>
  <c r="AJ90" i="81"/>
  <c r="AK90" i="81" s="1"/>
  <c r="AG90" i="81"/>
  <c r="AH90" i="81" s="1"/>
  <c r="E90" i="81"/>
  <c r="AQ90" i="81" s="1"/>
  <c r="BO89" i="81"/>
  <c r="BN89" i="81"/>
  <c r="BM89" i="81"/>
  <c r="BL89" i="81"/>
  <c r="BK89" i="81"/>
  <c r="BI89" i="81"/>
  <c r="BG89" i="81"/>
  <c r="BF89" i="81"/>
  <c r="AV89" i="81"/>
  <c r="AU89" i="81"/>
  <c r="AS89" i="81"/>
  <c r="AP89" i="81"/>
  <c r="AJ89" i="81"/>
  <c r="AK89" i="81" s="1"/>
  <c r="AG89" i="81"/>
  <c r="AH89" i="81" s="1"/>
  <c r="E89" i="81"/>
  <c r="AQ89" i="81" s="1"/>
  <c r="BO88" i="81"/>
  <c r="BN88" i="81"/>
  <c r="BM88" i="81"/>
  <c r="BL88" i="81"/>
  <c r="BK88" i="81"/>
  <c r="BI88" i="81"/>
  <c r="BG88" i="81"/>
  <c r="BF88" i="81"/>
  <c r="AV88" i="81"/>
  <c r="AU88" i="81"/>
  <c r="AS88" i="81"/>
  <c r="AP88" i="81"/>
  <c r="AJ88" i="81"/>
  <c r="AK88" i="81" s="1"/>
  <c r="AG88" i="81"/>
  <c r="AH88" i="81" s="1"/>
  <c r="E88" i="81"/>
  <c r="AQ88" i="81" s="1"/>
  <c r="BO87" i="81"/>
  <c r="BN87" i="81"/>
  <c r="BM87" i="81"/>
  <c r="BL87" i="81"/>
  <c r="BK87" i="81"/>
  <c r="BI87" i="81"/>
  <c r="BG87" i="81"/>
  <c r="BF87" i="81"/>
  <c r="AV87" i="81"/>
  <c r="AU87" i="81"/>
  <c r="AS87" i="81"/>
  <c r="AP87" i="81"/>
  <c r="AJ87" i="81"/>
  <c r="AK87" i="81" s="1"/>
  <c r="AG87" i="81"/>
  <c r="AH87" i="81" s="1"/>
  <c r="E87" i="81"/>
  <c r="AQ87" i="81" s="1"/>
  <c r="BO86" i="81"/>
  <c r="BN86" i="81"/>
  <c r="BM86" i="81"/>
  <c r="BL86" i="81"/>
  <c r="BK86" i="81"/>
  <c r="BI86" i="81"/>
  <c r="BG86" i="81"/>
  <c r="BF86" i="81"/>
  <c r="AV86" i="81"/>
  <c r="AU86" i="81"/>
  <c r="AS86" i="81"/>
  <c r="AP86" i="81"/>
  <c r="AJ86" i="81"/>
  <c r="AK86" i="81" s="1"/>
  <c r="AG86" i="81"/>
  <c r="AH86" i="81" s="1"/>
  <c r="E86" i="81"/>
  <c r="AQ86" i="81" s="1"/>
  <c r="BO85" i="81"/>
  <c r="BN85" i="81"/>
  <c r="BM85" i="81"/>
  <c r="BL85" i="81"/>
  <c r="BK85" i="81"/>
  <c r="BI85" i="81"/>
  <c r="BG85" i="81"/>
  <c r="BF85" i="81"/>
  <c r="AV85" i="81"/>
  <c r="AU85" i="81"/>
  <c r="AS85" i="81"/>
  <c r="AP85" i="81"/>
  <c r="AJ85" i="81"/>
  <c r="AK85" i="81" s="1"/>
  <c r="AG85" i="81"/>
  <c r="AH85" i="81" s="1"/>
  <c r="E85" i="81"/>
  <c r="AQ85" i="81" s="1"/>
  <c r="BO84" i="81"/>
  <c r="BN84" i="81"/>
  <c r="BM84" i="81"/>
  <c r="BL84" i="81"/>
  <c r="BK84" i="81"/>
  <c r="BI84" i="81"/>
  <c r="BG84" i="81"/>
  <c r="BF84" i="81"/>
  <c r="AV84" i="81"/>
  <c r="AU84" i="81"/>
  <c r="AS84" i="81"/>
  <c r="AP84" i="81"/>
  <c r="AJ84" i="81"/>
  <c r="AK84" i="81" s="1"/>
  <c r="AG84" i="81"/>
  <c r="AH84" i="81" s="1"/>
  <c r="E84" i="81"/>
  <c r="AQ84" i="81" s="1"/>
  <c r="BO83" i="81"/>
  <c r="BN83" i="81"/>
  <c r="BM83" i="81"/>
  <c r="BL83" i="81"/>
  <c r="BK83" i="81"/>
  <c r="BI83" i="81"/>
  <c r="BG83" i="81"/>
  <c r="BF83" i="81"/>
  <c r="AV83" i="81"/>
  <c r="AU83" i="81"/>
  <c r="AS83" i="81"/>
  <c r="AP83" i="81"/>
  <c r="AJ83" i="81"/>
  <c r="AK83" i="81" s="1"/>
  <c r="AG83" i="81"/>
  <c r="AH83" i="81" s="1"/>
  <c r="E83" i="81"/>
  <c r="AQ83" i="81" s="1"/>
  <c r="BO82" i="81"/>
  <c r="BN82" i="81"/>
  <c r="BM82" i="81"/>
  <c r="BL82" i="81"/>
  <c r="BK82" i="81"/>
  <c r="BI82" i="81"/>
  <c r="BG82" i="81"/>
  <c r="BF82" i="81"/>
  <c r="AV82" i="81"/>
  <c r="AU82" i="81"/>
  <c r="AS82" i="81"/>
  <c r="AP82" i="81"/>
  <c r="AJ82" i="81"/>
  <c r="AK82" i="81" s="1"/>
  <c r="AG82" i="81"/>
  <c r="AH82" i="81" s="1"/>
  <c r="E82" i="81"/>
  <c r="AQ82" i="81" s="1"/>
  <c r="BO81" i="81"/>
  <c r="BN81" i="81"/>
  <c r="BM81" i="81"/>
  <c r="BL81" i="81"/>
  <c r="BK81" i="81"/>
  <c r="BI81" i="81"/>
  <c r="BG81" i="81"/>
  <c r="BF81" i="81"/>
  <c r="AV81" i="81"/>
  <c r="AU81" i="81"/>
  <c r="AS81" i="81"/>
  <c r="AP81" i="81"/>
  <c r="AJ81" i="81"/>
  <c r="AK81" i="81" s="1"/>
  <c r="AG81" i="81"/>
  <c r="AH81" i="81" s="1"/>
  <c r="E81" i="81"/>
  <c r="AQ81" i="81" s="1"/>
  <c r="BO80" i="81"/>
  <c r="BN80" i="81"/>
  <c r="BM80" i="81"/>
  <c r="BL80" i="81"/>
  <c r="BK80" i="81"/>
  <c r="BI80" i="81"/>
  <c r="BG80" i="81"/>
  <c r="BF80" i="81"/>
  <c r="AV80" i="81"/>
  <c r="AU80" i="81"/>
  <c r="AS80" i="81"/>
  <c r="AP80" i="81"/>
  <c r="AJ80" i="81"/>
  <c r="AK80" i="81" s="1"/>
  <c r="AG80" i="81"/>
  <c r="AH80" i="81" s="1"/>
  <c r="E80" i="81"/>
  <c r="AQ80" i="81" s="1"/>
  <c r="BO79" i="81"/>
  <c r="BN79" i="81"/>
  <c r="BM79" i="81"/>
  <c r="BL79" i="81"/>
  <c r="BK79" i="81"/>
  <c r="BI79" i="81"/>
  <c r="BG79" i="81"/>
  <c r="BF79" i="81"/>
  <c r="AV79" i="81"/>
  <c r="AU79" i="81"/>
  <c r="AS79" i="81"/>
  <c r="AP79" i="81"/>
  <c r="AJ79" i="81"/>
  <c r="AK79" i="81" s="1"/>
  <c r="AG79" i="81"/>
  <c r="AH79" i="81" s="1"/>
  <c r="E79" i="81"/>
  <c r="AQ79" i="81" s="1"/>
  <c r="BO78" i="81"/>
  <c r="BN78" i="81"/>
  <c r="BM78" i="81"/>
  <c r="BL78" i="81"/>
  <c r="BK78" i="81"/>
  <c r="BI78" i="81"/>
  <c r="BG78" i="81"/>
  <c r="BF78" i="81"/>
  <c r="AV78" i="81"/>
  <c r="AU78" i="81"/>
  <c r="AS78" i="81"/>
  <c r="AP78" i="81"/>
  <c r="AJ78" i="81"/>
  <c r="AK78" i="81" s="1"/>
  <c r="AG78" i="81"/>
  <c r="AH78" i="81" s="1"/>
  <c r="E78" i="81"/>
  <c r="AQ78" i="81" s="1"/>
  <c r="BO77" i="81"/>
  <c r="BN77" i="81"/>
  <c r="BM77" i="81"/>
  <c r="BL77" i="81"/>
  <c r="BK77" i="81"/>
  <c r="BI77" i="81"/>
  <c r="BG77" i="81"/>
  <c r="BF77" i="81"/>
  <c r="AV77" i="81"/>
  <c r="AU77" i="81"/>
  <c r="AS77" i="81"/>
  <c r="AP77" i="81"/>
  <c r="AJ77" i="81"/>
  <c r="AK77" i="81" s="1"/>
  <c r="AG77" i="81"/>
  <c r="AH77" i="81" s="1"/>
  <c r="E77" i="81"/>
  <c r="AQ77" i="81" s="1"/>
  <c r="BO76" i="81"/>
  <c r="BN76" i="81"/>
  <c r="BM76" i="81"/>
  <c r="BL76" i="81"/>
  <c r="BK76" i="81"/>
  <c r="BI76" i="81"/>
  <c r="BG76" i="81"/>
  <c r="BF76" i="81"/>
  <c r="AV76" i="81"/>
  <c r="AU76" i="81"/>
  <c r="AS76" i="81"/>
  <c r="AP76" i="81"/>
  <c r="AJ76" i="81"/>
  <c r="AK76" i="81" s="1"/>
  <c r="AG76" i="81"/>
  <c r="AH76" i="81" s="1"/>
  <c r="E76" i="81"/>
  <c r="AQ76" i="81" s="1"/>
  <c r="BO75" i="81"/>
  <c r="BN75" i="81"/>
  <c r="BM75" i="81"/>
  <c r="BL75" i="81"/>
  <c r="BK75" i="81"/>
  <c r="BI75" i="81"/>
  <c r="BG75" i="81"/>
  <c r="BF75" i="81"/>
  <c r="AV75" i="81"/>
  <c r="AU75" i="81"/>
  <c r="AS75" i="81"/>
  <c r="AP75" i="81"/>
  <c r="AJ75" i="81"/>
  <c r="AK75" i="81" s="1"/>
  <c r="AG75" i="81"/>
  <c r="AH75" i="81" s="1"/>
  <c r="E75" i="81"/>
  <c r="AQ75" i="81" s="1"/>
  <c r="BO74" i="81"/>
  <c r="BN74" i="81"/>
  <c r="BM74" i="81"/>
  <c r="BL74" i="81"/>
  <c r="BK74" i="81"/>
  <c r="BI74" i="81"/>
  <c r="BG74" i="81"/>
  <c r="BF74" i="81"/>
  <c r="AV74" i="81"/>
  <c r="AU74" i="81"/>
  <c r="AS74" i="81"/>
  <c r="AP74" i="81"/>
  <c r="AJ74" i="81"/>
  <c r="AK74" i="81" s="1"/>
  <c r="AG74" i="81"/>
  <c r="AH74" i="81" s="1"/>
  <c r="E74" i="81"/>
  <c r="AQ74" i="81" s="1"/>
  <c r="BO73" i="81"/>
  <c r="BN73" i="81"/>
  <c r="BM73" i="81"/>
  <c r="BL73" i="81"/>
  <c r="BK73" i="81"/>
  <c r="BI73" i="81"/>
  <c r="BG73" i="81"/>
  <c r="BF73" i="81"/>
  <c r="AV73" i="81"/>
  <c r="AU73" i="81"/>
  <c r="AS73" i="81"/>
  <c r="AP73" i="81"/>
  <c r="AJ73" i="81"/>
  <c r="AK73" i="81" s="1"/>
  <c r="AG73" i="81"/>
  <c r="AH73" i="81" s="1"/>
  <c r="E73" i="81"/>
  <c r="AQ73" i="81" s="1"/>
  <c r="BO72" i="81"/>
  <c r="BN72" i="81"/>
  <c r="BM72" i="81"/>
  <c r="BL72" i="81"/>
  <c r="BK72" i="81"/>
  <c r="BI72" i="81"/>
  <c r="BG72" i="81"/>
  <c r="BF72" i="81"/>
  <c r="AV72" i="81"/>
  <c r="AU72" i="81"/>
  <c r="AS72" i="81"/>
  <c r="AP72" i="81"/>
  <c r="AJ72" i="81"/>
  <c r="AK72" i="81" s="1"/>
  <c r="AG72" i="81"/>
  <c r="AH72" i="81" s="1"/>
  <c r="E72" i="81"/>
  <c r="AQ72" i="81" s="1"/>
  <c r="BO71" i="81"/>
  <c r="BN71" i="81"/>
  <c r="BM71" i="81"/>
  <c r="BL71" i="81"/>
  <c r="BK71" i="81"/>
  <c r="BI71" i="81"/>
  <c r="BG71" i="81"/>
  <c r="BF71" i="81"/>
  <c r="AV71" i="81"/>
  <c r="AU71" i="81"/>
  <c r="AS71" i="81"/>
  <c r="AP71" i="81"/>
  <c r="AJ71" i="81"/>
  <c r="AK71" i="81" s="1"/>
  <c r="AG71" i="81"/>
  <c r="AH71" i="81" s="1"/>
  <c r="E71" i="81"/>
  <c r="AQ71" i="81" s="1"/>
  <c r="BO70" i="81"/>
  <c r="BN70" i="81"/>
  <c r="BM70" i="81"/>
  <c r="BL70" i="81"/>
  <c r="BK70" i="81"/>
  <c r="BI70" i="81"/>
  <c r="BG70" i="81"/>
  <c r="BF70" i="81"/>
  <c r="AV70" i="81"/>
  <c r="AU70" i="81"/>
  <c r="AS70" i="81"/>
  <c r="AP70" i="81"/>
  <c r="AJ70" i="81"/>
  <c r="AK70" i="81" s="1"/>
  <c r="AG70" i="81"/>
  <c r="AH70" i="81" s="1"/>
  <c r="E70" i="81"/>
  <c r="AQ70" i="81" s="1"/>
  <c r="BO69" i="81"/>
  <c r="BN69" i="81"/>
  <c r="BM69" i="81"/>
  <c r="BL69" i="81"/>
  <c r="BK69" i="81"/>
  <c r="BI69" i="81"/>
  <c r="BG69" i="81"/>
  <c r="BF69" i="81"/>
  <c r="AV69" i="81"/>
  <c r="AU69" i="81"/>
  <c r="AS69" i="81"/>
  <c r="AP69" i="81"/>
  <c r="AJ69" i="81"/>
  <c r="AK69" i="81" s="1"/>
  <c r="AG69" i="81"/>
  <c r="AH69" i="81" s="1"/>
  <c r="E69" i="81"/>
  <c r="AQ69" i="81" s="1"/>
  <c r="BO68" i="81"/>
  <c r="BN68" i="81"/>
  <c r="BM68" i="81"/>
  <c r="BL68" i="81"/>
  <c r="BK68" i="81"/>
  <c r="BI68" i="81"/>
  <c r="BG68" i="81"/>
  <c r="BF68" i="81"/>
  <c r="AV68" i="81"/>
  <c r="AU68" i="81"/>
  <c r="AS68" i="81"/>
  <c r="AP68" i="81"/>
  <c r="AJ68" i="81"/>
  <c r="AK68" i="81" s="1"/>
  <c r="AG68" i="81"/>
  <c r="AH68" i="81" s="1"/>
  <c r="E68" i="81"/>
  <c r="AQ68" i="81" s="1"/>
  <c r="BO67" i="81"/>
  <c r="BN67" i="81"/>
  <c r="BM67" i="81"/>
  <c r="BL67" i="81"/>
  <c r="BK67" i="81"/>
  <c r="BI67" i="81"/>
  <c r="BG67" i="81"/>
  <c r="BF67" i="81"/>
  <c r="AV67" i="81"/>
  <c r="AU67" i="81"/>
  <c r="AS67" i="81"/>
  <c r="AP67" i="81"/>
  <c r="AJ67" i="81"/>
  <c r="AK67" i="81" s="1"/>
  <c r="AG67" i="81"/>
  <c r="AH67" i="81" s="1"/>
  <c r="E67" i="81"/>
  <c r="AQ67" i="81" s="1"/>
  <c r="BO66" i="81"/>
  <c r="BN66" i="81"/>
  <c r="BM66" i="81"/>
  <c r="BL66" i="81"/>
  <c r="BK66" i="81"/>
  <c r="BI66" i="81"/>
  <c r="BG66" i="81"/>
  <c r="BF66" i="81"/>
  <c r="AV66" i="81"/>
  <c r="AU66" i="81"/>
  <c r="AS66" i="81"/>
  <c r="AP66" i="81"/>
  <c r="AJ66" i="81"/>
  <c r="AK66" i="81" s="1"/>
  <c r="AG66" i="81"/>
  <c r="AH66" i="81" s="1"/>
  <c r="E66" i="81"/>
  <c r="AQ66" i="81" s="1"/>
  <c r="BO65" i="81"/>
  <c r="BN65" i="81"/>
  <c r="BM65" i="81"/>
  <c r="BL65" i="81"/>
  <c r="BK65" i="81"/>
  <c r="BI65" i="81"/>
  <c r="BG65" i="81"/>
  <c r="BF65" i="81"/>
  <c r="AV65" i="81"/>
  <c r="AU65" i="81"/>
  <c r="AS65" i="81"/>
  <c r="AP65" i="81"/>
  <c r="AJ65" i="81"/>
  <c r="AK65" i="81" s="1"/>
  <c r="AG65" i="81"/>
  <c r="AH65" i="81" s="1"/>
  <c r="E65" i="81"/>
  <c r="AQ65" i="81" s="1"/>
  <c r="BO64" i="81"/>
  <c r="BN64" i="81"/>
  <c r="BM64" i="81"/>
  <c r="BL64" i="81"/>
  <c r="BK64" i="81"/>
  <c r="BI64" i="81"/>
  <c r="BG64" i="81"/>
  <c r="BF64" i="81"/>
  <c r="AV64" i="81"/>
  <c r="AU64" i="81"/>
  <c r="AS64" i="81"/>
  <c r="AP64" i="81"/>
  <c r="AJ64" i="81"/>
  <c r="AK64" i="81" s="1"/>
  <c r="AG64" i="81"/>
  <c r="AH64" i="81" s="1"/>
  <c r="E64" i="81"/>
  <c r="AQ64" i="81" s="1"/>
  <c r="BO63" i="81"/>
  <c r="BN63" i="81"/>
  <c r="BM63" i="81"/>
  <c r="BL63" i="81"/>
  <c r="BK63" i="81"/>
  <c r="BI63" i="81"/>
  <c r="BG63" i="81"/>
  <c r="BF63" i="81"/>
  <c r="AV63" i="81"/>
  <c r="AU63" i="81"/>
  <c r="AS63" i="81"/>
  <c r="AP63" i="81"/>
  <c r="AJ63" i="81"/>
  <c r="AK63" i="81" s="1"/>
  <c r="AG63" i="81"/>
  <c r="AH63" i="81" s="1"/>
  <c r="E63" i="81"/>
  <c r="AQ63" i="81" s="1"/>
  <c r="BO62" i="81"/>
  <c r="BN62" i="81"/>
  <c r="BM62" i="81"/>
  <c r="BL62" i="81"/>
  <c r="BK62" i="81"/>
  <c r="BI62" i="81"/>
  <c r="BG62" i="81"/>
  <c r="BF62" i="81"/>
  <c r="AV62" i="81"/>
  <c r="AU62" i="81"/>
  <c r="AS62" i="81"/>
  <c r="AP62" i="81"/>
  <c r="AJ62" i="81"/>
  <c r="AK62" i="81" s="1"/>
  <c r="AG62" i="81"/>
  <c r="AH62" i="81" s="1"/>
  <c r="E62" i="81"/>
  <c r="AQ62" i="81" s="1"/>
  <c r="BO61" i="81"/>
  <c r="BN61" i="81"/>
  <c r="BM61" i="81"/>
  <c r="BL61" i="81"/>
  <c r="BK61" i="81"/>
  <c r="BI61" i="81"/>
  <c r="BG61" i="81"/>
  <c r="BF61" i="81"/>
  <c r="AV61" i="81"/>
  <c r="AU61" i="81"/>
  <c r="AS61" i="81"/>
  <c r="AP61" i="81"/>
  <c r="AJ61" i="81"/>
  <c r="AK61" i="81" s="1"/>
  <c r="AG61" i="81"/>
  <c r="AH61" i="81" s="1"/>
  <c r="E61" i="81"/>
  <c r="AQ61" i="81" s="1"/>
  <c r="BO60" i="81"/>
  <c r="BN60" i="81"/>
  <c r="BM60" i="81"/>
  <c r="BL60" i="81"/>
  <c r="BK60" i="81"/>
  <c r="BI60" i="81"/>
  <c r="BG60" i="81"/>
  <c r="BF60" i="81"/>
  <c r="AV60" i="81"/>
  <c r="AU60" i="81"/>
  <c r="AS60" i="81"/>
  <c r="AP60" i="81"/>
  <c r="AJ60" i="81"/>
  <c r="AK60" i="81" s="1"/>
  <c r="AG60" i="81"/>
  <c r="AH60" i="81" s="1"/>
  <c r="E60" i="81"/>
  <c r="AQ60" i="81" s="1"/>
  <c r="BO59" i="81"/>
  <c r="BN59" i="81"/>
  <c r="BM59" i="81"/>
  <c r="BL59" i="81"/>
  <c r="BK59" i="81"/>
  <c r="BI59" i="81"/>
  <c r="BG59" i="81"/>
  <c r="BF59" i="81"/>
  <c r="AV59" i="81"/>
  <c r="AU59" i="81"/>
  <c r="AS59" i="81"/>
  <c r="AP59" i="81"/>
  <c r="AJ59" i="81"/>
  <c r="AK59" i="81" s="1"/>
  <c r="AG59" i="81"/>
  <c r="AH59" i="81" s="1"/>
  <c r="E59" i="81"/>
  <c r="AQ59" i="81" s="1"/>
  <c r="BO58" i="81"/>
  <c r="BN58" i="81"/>
  <c r="BM58" i="81"/>
  <c r="BL58" i="81"/>
  <c r="BK58" i="81"/>
  <c r="BI58" i="81"/>
  <c r="BG58" i="81"/>
  <c r="BF58" i="81"/>
  <c r="AV58" i="81"/>
  <c r="AU58" i="81"/>
  <c r="AS58" i="81"/>
  <c r="AP58" i="81"/>
  <c r="AJ58" i="81"/>
  <c r="AK58" i="81" s="1"/>
  <c r="AG58" i="81"/>
  <c r="AH58" i="81" s="1"/>
  <c r="E58" i="81"/>
  <c r="AQ58" i="81" s="1"/>
  <c r="BO57" i="81"/>
  <c r="BN57" i="81"/>
  <c r="BM57" i="81"/>
  <c r="BL57" i="81"/>
  <c r="BK57" i="81"/>
  <c r="BI57" i="81"/>
  <c r="BG57" i="81"/>
  <c r="BF57" i="81"/>
  <c r="AV57" i="81"/>
  <c r="AU57" i="81"/>
  <c r="AS57" i="81"/>
  <c r="AP57" i="81"/>
  <c r="AJ57" i="81"/>
  <c r="AK57" i="81" s="1"/>
  <c r="AG57" i="81"/>
  <c r="AH57" i="81" s="1"/>
  <c r="E57" i="81"/>
  <c r="AQ57" i="81" s="1"/>
  <c r="BO56" i="81"/>
  <c r="BN56" i="81"/>
  <c r="BM56" i="81"/>
  <c r="BL56" i="81"/>
  <c r="BK56" i="81"/>
  <c r="BI56" i="81"/>
  <c r="BG56" i="81"/>
  <c r="BF56" i="81"/>
  <c r="AV56" i="81"/>
  <c r="AU56" i="81"/>
  <c r="AS56" i="81"/>
  <c r="AP56" i="81"/>
  <c r="AJ56" i="81"/>
  <c r="AK56" i="81" s="1"/>
  <c r="AG56" i="81"/>
  <c r="AH56" i="81" s="1"/>
  <c r="E56" i="81"/>
  <c r="AQ56" i="81" s="1"/>
  <c r="BO55" i="81"/>
  <c r="BN55" i="81"/>
  <c r="BM55" i="81"/>
  <c r="BL55" i="81"/>
  <c r="BK55" i="81"/>
  <c r="BI55" i="81"/>
  <c r="BG55" i="81"/>
  <c r="BF55" i="81"/>
  <c r="AV55" i="81"/>
  <c r="AU55" i="81"/>
  <c r="AS55" i="81"/>
  <c r="AP55" i="81"/>
  <c r="AJ55" i="81"/>
  <c r="AK55" i="81" s="1"/>
  <c r="AG55" i="81"/>
  <c r="AH55" i="81" s="1"/>
  <c r="E55" i="81"/>
  <c r="AQ55" i="81" s="1"/>
  <c r="BO54" i="81"/>
  <c r="BN54" i="81"/>
  <c r="BM54" i="81"/>
  <c r="BL54" i="81"/>
  <c r="BK54" i="81"/>
  <c r="BI54" i="81"/>
  <c r="BG54" i="81"/>
  <c r="BF54" i="81"/>
  <c r="AV54" i="81"/>
  <c r="AU54" i="81"/>
  <c r="AS54" i="81"/>
  <c r="AP54" i="81"/>
  <c r="AJ54" i="81"/>
  <c r="AK54" i="81" s="1"/>
  <c r="AG54" i="81"/>
  <c r="AH54" i="81" s="1"/>
  <c r="E54" i="81"/>
  <c r="AQ54" i="81" s="1"/>
  <c r="BO53" i="81"/>
  <c r="BN53" i="81"/>
  <c r="BM53" i="81"/>
  <c r="BL53" i="81"/>
  <c r="BK53" i="81"/>
  <c r="BI53" i="81"/>
  <c r="BG53" i="81"/>
  <c r="BF53" i="81"/>
  <c r="AV53" i="81"/>
  <c r="AU53" i="81"/>
  <c r="AS53" i="81"/>
  <c r="AP53" i="81"/>
  <c r="AJ53" i="81"/>
  <c r="AK53" i="81" s="1"/>
  <c r="AG53" i="81"/>
  <c r="AH53" i="81" s="1"/>
  <c r="E53" i="81"/>
  <c r="AQ53" i="81" s="1"/>
  <c r="BO52" i="81"/>
  <c r="BN52" i="81"/>
  <c r="BM52" i="81"/>
  <c r="BL52" i="81"/>
  <c r="BK52" i="81"/>
  <c r="BI52" i="81"/>
  <c r="BG52" i="81"/>
  <c r="BF52" i="81"/>
  <c r="AV52" i="81"/>
  <c r="AU52" i="81"/>
  <c r="AS52" i="81"/>
  <c r="AP52" i="81"/>
  <c r="AJ52" i="81"/>
  <c r="AK52" i="81" s="1"/>
  <c r="AG52" i="81"/>
  <c r="AH52" i="81" s="1"/>
  <c r="E52" i="81"/>
  <c r="AQ52" i="81" s="1"/>
  <c r="BO51" i="81"/>
  <c r="BN51" i="81"/>
  <c r="BM51" i="81"/>
  <c r="BL51" i="81"/>
  <c r="BK51" i="81"/>
  <c r="BI51" i="81"/>
  <c r="BG51" i="81"/>
  <c r="BF51" i="81"/>
  <c r="AV51" i="81"/>
  <c r="AU51" i="81"/>
  <c r="AS51" i="81"/>
  <c r="AP51" i="81"/>
  <c r="AJ51" i="81"/>
  <c r="AK51" i="81" s="1"/>
  <c r="AG51" i="81"/>
  <c r="AH51" i="81" s="1"/>
  <c r="E51" i="81"/>
  <c r="AQ51" i="81" s="1"/>
  <c r="BO50" i="81"/>
  <c r="BN50" i="81"/>
  <c r="BM50" i="81"/>
  <c r="BL50" i="81"/>
  <c r="BK50" i="81"/>
  <c r="BI50" i="81"/>
  <c r="BG50" i="81"/>
  <c r="BF50" i="81"/>
  <c r="AV50" i="81"/>
  <c r="AU50" i="81"/>
  <c r="AS50" i="81"/>
  <c r="AP50" i="81"/>
  <c r="AJ50" i="81"/>
  <c r="AK50" i="81" s="1"/>
  <c r="AG50" i="81"/>
  <c r="AH50" i="81" s="1"/>
  <c r="E50" i="81"/>
  <c r="AQ50" i="81" s="1"/>
  <c r="BO49" i="81"/>
  <c r="BN49" i="81"/>
  <c r="BM49" i="81"/>
  <c r="BL49" i="81"/>
  <c r="BK49" i="81"/>
  <c r="BI49" i="81"/>
  <c r="BG49" i="81"/>
  <c r="BF49" i="81"/>
  <c r="AV49" i="81"/>
  <c r="AU49" i="81"/>
  <c r="AS49" i="81"/>
  <c r="AP49" i="81"/>
  <c r="AJ49" i="81"/>
  <c r="AK49" i="81" s="1"/>
  <c r="AG49" i="81"/>
  <c r="AH49" i="81" s="1"/>
  <c r="E49" i="81"/>
  <c r="AQ49" i="81" s="1"/>
  <c r="BO48" i="81"/>
  <c r="BN48" i="81"/>
  <c r="BM48" i="81"/>
  <c r="BL48" i="81"/>
  <c r="BK48" i="81"/>
  <c r="BI48" i="81"/>
  <c r="BG48" i="81"/>
  <c r="BF48" i="81"/>
  <c r="AV48" i="81"/>
  <c r="AU48" i="81"/>
  <c r="AS48" i="81"/>
  <c r="AP48" i="81"/>
  <c r="AJ48" i="81"/>
  <c r="AK48" i="81" s="1"/>
  <c r="AG48" i="81"/>
  <c r="AH48" i="81" s="1"/>
  <c r="E48" i="81"/>
  <c r="AQ48" i="81" s="1"/>
  <c r="BO47" i="81"/>
  <c r="BN47" i="81"/>
  <c r="BM47" i="81"/>
  <c r="BL47" i="81"/>
  <c r="BK47" i="81"/>
  <c r="BI47" i="81"/>
  <c r="BG47" i="81"/>
  <c r="BF47" i="81"/>
  <c r="AV47" i="81"/>
  <c r="AU47" i="81"/>
  <c r="AS47" i="81"/>
  <c r="AP47" i="81"/>
  <c r="AJ47" i="81"/>
  <c r="AK47" i="81" s="1"/>
  <c r="AG47" i="81"/>
  <c r="AH47" i="81" s="1"/>
  <c r="E47" i="81"/>
  <c r="AQ47" i="81" s="1"/>
  <c r="BO46" i="81"/>
  <c r="BN46" i="81"/>
  <c r="BM46" i="81"/>
  <c r="BL46" i="81"/>
  <c r="BK46" i="81"/>
  <c r="BI46" i="81"/>
  <c r="BG46" i="81"/>
  <c r="BF46" i="81"/>
  <c r="AV46" i="81"/>
  <c r="AU46" i="81"/>
  <c r="AS46" i="81"/>
  <c r="AP46" i="81"/>
  <c r="AJ46" i="81"/>
  <c r="AK46" i="81" s="1"/>
  <c r="AG46" i="81"/>
  <c r="AH46" i="81" s="1"/>
  <c r="E46" i="81"/>
  <c r="AQ46" i="81" s="1"/>
  <c r="BO45" i="81"/>
  <c r="BN45" i="81"/>
  <c r="BM45" i="81"/>
  <c r="BL45" i="81"/>
  <c r="BK45" i="81"/>
  <c r="BI45" i="81"/>
  <c r="BG45" i="81"/>
  <c r="BF45" i="81"/>
  <c r="AV45" i="81"/>
  <c r="AU45" i="81"/>
  <c r="AS45" i="81"/>
  <c r="AP45" i="81"/>
  <c r="AJ45" i="81"/>
  <c r="AK45" i="81" s="1"/>
  <c r="AG45" i="81"/>
  <c r="AH45" i="81" s="1"/>
  <c r="E45" i="81"/>
  <c r="AQ45" i="81" s="1"/>
  <c r="BO44" i="81"/>
  <c r="BN44" i="81"/>
  <c r="BM44" i="81"/>
  <c r="BL44" i="81"/>
  <c r="BK44" i="81"/>
  <c r="BI44" i="81"/>
  <c r="BG44" i="81"/>
  <c r="BF44" i="81"/>
  <c r="AV44" i="81"/>
  <c r="AU44" i="81"/>
  <c r="AS44" i="81"/>
  <c r="AP44" i="81"/>
  <c r="AJ44" i="81"/>
  <c r="AK44" i="81" s="1"/>
  <c r="AG44" i="81"/>
  <c r="AH44" i="81" s="1"/>
  <c r="E44" i="81"/>
  <c r="AQ44" i="81" s="1"/>
  <c r="BO43" i="81"/>
  <c r="BN43" i="81"/>
  <c r="BM43" i="81"/>
  <c r="BL43" i="81"/>
  <c r="BK43" i="81"/>
  <c r="BI43" i="81"/>
  <c r="BG43" i="81"/>
  <c r="BF43" i="81"/>
  <c r="AV43" i="81"/>
  <c r="AU43" i="81"/>
  <c r="AS43" i="81"/>
  <c r="AP43" i="81"/>
  <c r="AJ43" i="81"/>
  <c r="AK43" i="81" s="1"/>
  <c r="AG43" i="81"/>
  <c r="AH43" i="81" s="1"/>
  <c r="E43" i="81"/>
  <c r="AQ43" i="81" s="1"/>
  <c r="BO42" i="81"/>
  <c r="BN42" i="81"/>
  <c r="BM42" i="81"/>
  <c r="BL42" i="81"/>
  <c r="BK42" i="81"/>
  <c r="BI42" i="81"/>
  <c r="BG42" i="81"/>
  <c r="BF42" i="81"/>
  <c r="AV42" i="81"/>
  <c r="AU42" i="81"/>
  <c r="AS42" i="81"/>
  <c r="AP42" i="81"/>
  <c r="AJ42" i="81"/>
  <c r="AK42" i="81" s="1"/>
  <c r="AG42" i="81"/>
  <c r="AH42" i="81" s="1"/>
  <c r="E42" i="81"/>
  <c r="AQ42" i="81" s="1"/>
  <c r="BO41" i="81"/>
  <c r="BN41" i="81"/>
  <c r="BM41" i="81"/>
  <c r="BL41" i="81"/>
  <c r="BK41" i="81"/>
  <c r="BI41" i="81"/>
  <c r="BG41" i="81"/>
  <c r="BF41" i="81"/>
  <c r="AV41" i="81"/>
  <c r="AU41" i="81"/>
  <c r="AS41" i="81"/>
  <c r="AP41" i="81"/>
  <c r="AJ41" i="81"/>
  <c r="AK41" i="81" s="1"/>
  <c r="AG41" i="81"/>
  <c r="AH41" i="81" s="1"/>
  <c r="E41" i="81"/>
  <c r="AQ41" i="81" s="1"/>
  <c r="BO40" i="81"/>
  <c r="BN40" i="81"/>
  <c r="BM40" i="81"/>
  <c r="BL40" i="81"/>
  <c r="BK40" i="81"/>
  <c r="BI40" i="81"/>
  <c r="BG40" i="81"/>
  <c r="BF40" i="81"/>
  <c r="AV40" i="81"/>
  <c r="AU40" i="81"/>
  <c r="AS40" i="81"/>
  <c r="AP40" i="81"/>
  <c r="AJ40" i="81"/>
  <c r="AK40" i="81" s="1"/>
  <c r="AG40" i="81"/>
  <c r="AH40" i="81" s="1"/>
  <c r="E40" i="81"/>
  <c r="AQ40" i="81" s="1"/>
  <c r="BO39" i="81"/>
  <c r="BN39" i="81"/>
  <c r="BM39" i="81"/>
  <c r="BL39" i="81"/>
  <c r="BK39" i="81"/>
  <c r="BI39" i="81"/>
  <c r="BG39" i="81"/>
  <c r="BF39" i="81"/>
  <c r="AV39" i="81"/>
  <c r="AU39" i="81"/>
  <c r="AS39" i="81"/>
  <c r="AP39" i="81"/>
  <c r="AJ39" i="81"/>
  <c r="AK39" i="81" s="1"/>
  <c r="AG39" i="81"/>
  <c r="AH39" i="81" s="1"/>
  <c r="E39" i="81"/>
  <c r="AQ39" i="81" s="1"/>
  <c r="BO38" i="81"/>
  <c r="BN38" i="81"/>
  <c r="BM38" i="81"/>
  <c r="BL38" i="81"/>
  <c r="BK38" i="81"/>
  <c r="BI38" i="81"/>
  <c r="BG38" i="81"/>
  <c r="BF38" i="81"/>
  <c r="AV38" i="81"/>
  <c r="AU38" i="81"/>
  <c r="AS38" i="81"/>
  <c r="AP38" i="81"/>
  <c r="AJ38" i="81"/>
  <c r="AK38" i="81" s="1"/>
  <c r="AG38" i="81"/>
  <c r="AH38" i="81" s="1"/>
  <c r="E38" i="81"/>
  <c r="AQ38" i="81" s="1"/>
  <c r="BO37" i="81"/>
  <c r="BN37" i="81"/>
  <c r="BM37" i="81"/>
  <c r="BL37" i="81"/>
  <c r="BK37" i="81"/>
  <c r="BI37" i="81"/>
  <c r="BG37" i="81"/>
  <c r="BF37" i="81"/>
  <c r="AV37" i="81"/>
  <c r="AU37" i="81"/>
  <c r="AS37" i="81"/>
  <c r="AP37" i="81"/>
  <c r="AJ37" i="81"/>
  <c r="AK37" i="81" s="1"/>
  <c r="AG37" i="81"/>
  <c r="AH37" i="81" s="1"/>
  <c r="E37" i="81"/>
  <c r="AQ37" i="81" s="1"/>
  <c r="BO36" i="81"/>
  <c r="BN36" i="81"/>
  <c r="BM36" i="81"/>
  <c r="BL36" i="81"/>
  <c r="BK36" i="81"/>
  <c r="BI36" i="81"/>
  <c r="BG36" i="81"/>
  <c r="BF36" i="81"/>
  <c r="AV36" i="81"/>
  <c r="AU36" i="81"/>
  <c r="AS36" i="81"/>
  <c r="AP36" i="81"/>
  <c r="AJ36" i="81"/>
  <c r="AK36" i="81" s="1"/>
  <c r="AG36" i="81"/>
  <c r="AH36" i="81" s="1"/>
  <c r="E36" i="81"/>
  <c r="AQ36" i="81" s="1"/>
  <c r="BO35" i="81"/>
  <c r="BN35" i="81"/>
  <c r="BM35" i="81"/>
  <c r="BL35" i="81"/>
  <c r="BK35" i="81"/>
  <c r="BI35" i="81"/>
  <c r="BG35" i="81"/>
  <c r="BF35" i="81"/>
  <c r="AV35" i="81"/>
  <c r="AU35" i="81"/>
  <c r="AS35" i="81"/>
  <c r="AP35" i="81"/>
  <c r="AJ35" i="81"/>
  <c r="AK35" i="81" s="1"/>
  <c r="AG35" i="81"/>
  <c r="AH35" i="81" s="1"/>
  <c r="E35" i="81"/>
  <c r="AQ35" i="81" s="1"/>
  <c r="BO34" i="81"/>
  <c r="BN34" i="81"/>
  <c r="BM34" i="81"/>
  <c r="BL34" i="81"/>
  <c r="BK34" i="81"/>
  <c r="BI34" i="81"/>
  <c r="BG34" i="81"/>
  <c r="BF34" i="81"/>
  <c r="AV34" i="81"/>
  <c r="AU34" i="81"/>
  <c r="AS34" i="81"/>
  <c r="AP34" i="81"/>
  <c r="AJ34" i="81"/>
  <c r="AK34" i="81" s="1"/>
  <c r="AG34" i="81"/>
  <c r="AH34" i="81" s="1"/>
  <c r="E34" i="81"/>
  <c r="AQ34" i="81" s="1"/>
  <c r="BO33" i="81"/>
  <c r="BN33" i="81"/>
  <c r="BM33" i="81"/>
  <c r="BL33" i="81"/>
  <c r="BK33" i="81"/>
  <c r="BI33" i="81"/>
  <c r="BG33" i="81"/>
  <c r="BF33" i="81"/>
  <c r="AV33" i="81"/>
  <c r="AU33" i="81"/>
  <c r="AS33" i="81"/>
  <c r="AP33" i="81"/>
  <c r="AJ33" i="81"/>
  <c r="AK33" i="81" s="1"/>
  <c r="AG33" i="81"/>
  <c r="AH33" i="81" s="1"/>
  <c r="E33" i="81"/>
  <c r="AQ33" i="81" s="1"/>
  <c r="BO32" i="81"/>
  <c r="BN32" i="81"/>
  <c r="BM32" i="81"/>
  <c r="BL32" i="81"/>
  <c r="BK32" i="81"/>
  <c r="BI32" i="81"/>
  <c r="BG32" i="81"/>
  <c r="BF32" i="81"/>
  <c r="AV32" i="81"/>
  <c r="AU32" i="81"/>
  <c r="AS32" i="81"/>
  <c r="AP32" i="81"/>
  <c r="AJ32" i="81"/>
  <c r="AK32" i="81" s="1"/>
  <c r="AG32" i="81"/>
  <c r="AH32" i="81" s="1"/>
  <c r="E32" i="81"/>
  <c r="AQ32" i="81" s="1"/>
  <c r="BO31" i="81"/>
  <c r="BN31" i="81"/>
  <c r="BM31" i="81"/>
  <c r="BL31" i="81"/>
  <c r="BK31" i="81"/>
  <c r="BI31" i="81"/>
  <c r="BG31" i="81"/>
  <c r="BF31" i="81"/>
  <c r="AV31" i="81"/>
  <c r="AU31" i="81"/>
  <c r="AS31" i="81"/>
  <c r="AP31" i="81"/>
  <c r="AJ31" i="81"/>
  <c r="AK31" i="81" s="1"/>
  <c r="AG31" i="81"/>
  <c r="AH31" i="81" s="1"/>
  <c r="E31" i="81"/>
  <c r="AQ31" i="81" s="1"/>
  <c r="BO30" i="81"/>
  <c r="BN30" i="81"/>
  <c r="BM30" i="81"/>
  <c r="BL30" i="81"/>
  <c r="BK30" i="81"/>
  <c r="BI30" i="81"/>
  <c r="BG30" i="81"/>
  <c r="BF30" i="81"/>
  <c r="AV30" i="81"/>
  <c r="AU30" i="81"/>
  <c r="AS30" i="81"/>
  <c r="AP30" i="81"/>
  <c r="AJ30" i="81"/>
  <c r="AK30" i="81" s="1"/>
  <c r="AG30" i="81"/>
  <c r="AH30" i="81" s="1"/>
  <c r="E30" i="81"/>
  <c r="AQ30" i="81" s="1"/>
  <c r="BO29" i="81"/>
  <c r="BN29" i="81"/>
  <c r="BM29" i="81"/>
  <c r="BL29" i="81"/>
  <c r="BK29" i="81"/>
  <c r="BI29" i="81"/>
  <c r="BG29" i="81"/>
  <c r="BF29" i="81"/>
  <c r="AV29" i="81"/>
  <c r="AU29" i="81"/>
  <c r="AS29" i="81"/>
  <c r="AP29" i="81"/>
  <c r="AJ29" i="81"/>
  <c r="AK29" i="81" s="1"/>
  <c r="AG29" i="81"/>
  <c r="AH29" i="81" s="1"/>
  <c r="E29" i="81"/>
  <c r="AQ29" i="81" s="1"/>
  <c r="BO28" i="81"/>
  <c r="BN28" i="81"/>
  <c r="BM28" i="81"/>
  <c r="BL28" i="81"/>
  <c r="BK28" i="81"/>
  <c r="BI28" i="81"/>
  <c r="BG28" i="81"/>
  <c r="BF28" i="81"/>
  <c r="AV28" i="81"/>
  <c r="AU28" i="81"/>
  <c r="AS28" i="81"/>
  <c r="AP28" i="81"/>
  <c r="AJ28" i="81"/>
  <c r="AK28" i="81" s="1"/>
  <c r="AG28" i="81"/>
  <c r="AH28" i="81" s="1"/>
  <c r="E28" i="81"/>
  <c r="AQ28" i="81" s="1"/>
  <c r="BO27" i="81"/>
  <c r="BN27" i="81"/>
  <c r="BM27" i="81"/>
  <c r="BL27" i="81"/>
  <c r="BK27" i="81"/>
  <c r="BI27" i="81"/>
  <c r="BG27" i="81"/>
  <c r="BF27" i="81"/>
  <c r="AV27" i="81"/>
  <c r="AU27" i="81"/>
  <c r="AS27" i="81"/>
  <c r="AP27" i="81"/>
  <c r="AJ27" i="81"/>
  <c r="AK27" i="81" s="1"/>
  <c r="AG27" i="81"/>
  <c r="AH27" i="81" s="1"/>
  <c r="E27" i="81"/>
  <c r="AQ27" i="81" s="1"/>
  <c r="BO26" i="81"/>
  <c r="BN26" i="81"/>
  <c r="BM26" i="81"/>
  <c r="BL26" i="81"/>
  <c r="BK26" i="81"/>
  <c r="BI26" i="81"/>
  <c r="BG26" i="81"/>
  <c r="BF26" i="81"/>
  <c r="AV26" i="81"/>
  <c r="AU26" i="81"/>
  <c r="AS26" i="81"/>
  <c r="AP26" i="81"/>
  <c r="AJ26" i="81"/>
  <c r="AK26" i="81" s="1"/>
  <c r="AG26" i="81"/>
  <c r="AH26" i="81" s="1"/>
  <c r="E26" i="81"/>
  <c r="AQ26" i="81" s="1"/>
  <c r="BO25" i="81"/>
  <c r="BN25" i="81"/>
  <c r="BM25" i="81"/>
  <c r="BL25" i="81"/>
  <c r="BK25" i="81"/>
  <c r="BI25" i="81"/>
  <c r="BG25" i="81"/>
  <c r="BF25" i="81"/>
  <c r="AV25" i="81"/>
  <c r="AU25" i="81"/>
  <c r="AS25" i="81"/>
  <c r="AP25" i="81"/>
  <c r="AJ25" i="81"/>
  <c r="AK25" i="81" s="1"/>
  <c r="AG25" i="81"/>
  <c r="AH25" i="81" s="1"/>
  <c r="E25" i="81"/>
  <c r="AQ25" i="81" s="1"/>
  <c r="BO24" i="81"/>
  <c r="BN24" i="81"/>
  <c r="BM24" i="81"/>
  <c r="BL24" i="81"/>
  <c r="BK24" i="81"/>
  <c r="BI24" i="81"/>
  <c r="BG24" i="81"/>
  <c r="BF24" i="81"/>
  <c r="AV24" i="81"/>
  <c r="AU24" i="81"/>
  <c r="AS24" i="81"/>
  <c r="AP24" i="81"/>
  <c r="AJ24" i="81"/>
  <c r="AK24" i="81" s="1"/>
  <c r="AG24" i="81"/>
  <c r="AH24" i="81" s="1"/>
  <c r="E24" i="81"/>
  <c r="AQ24" i="81" s="1"/>
  <c r="BO23" i="81"/>
  <c r="BN23" i="81"/>
  <c r="BM23" i="81"/>
  <c r="BL23" i="81"/>
  <c r="BK23" i="81"/>
  <c r="BI23" i="81"/>
  <c r="BG23" i="81"/>
  <c r="BF23" i="81"/>
  <c r="AV23" i="81"/>
  <c r="AU23" i="81"/>
  <c r="AS23" i="81"/>
  <c r="AP23" i="81"/>
  <c r="AJ23" i="81"/>
  <c r="AK23" i="81" s="1"/>
  <c r="AG23" i="81"/>
  <c r="AH23" i="81" s="1"/>
  <c r="E23" i="81"/>
  <c r="AQ23" i="81" s="1"/>
  <c r="BO22" i="81"/>
  <c r="BN22" i="81"/>
  <c r="BM22" i="81"/>
  <c r="BL22" i="81"/>
  <c r="BK22" i="81"/>
  <c r="BI22" i="81"/>
  <c r="BG22" i="81"/>
  <c r="BF22" i="81"/>
  <c r="AV22" i="81"/>
  <c r="AU22" i="81"/>
  <c r="AS22" i="81"/>
  <c r="AP22" i="81"/>
  <c r="AJ22" i="81"/>
  <c r="AK22" i="81" s="1"/>
  <c r="AG22" i="81"/>
  <c r="AH22" i="81" s="1"/>
  <c r="E22" i="81"/>
  <c r="AQ22" i="81" s="1"/>
  <c r="BO21" i="81"/>
  <c r="BN21" i="81"/>
  <c r="BM21" i="81"/>
  <c r="BL21" i="81"/>
  <c r="BK21" i="81"/>
  <c r="BI21" i="81"/>
  <c r="BG21" i="81"/>
  <c r="BF21" i="81"/>
  <c r="AV21" i="81"/>
  <c r="AU21" i="81"/>
  <c r="AS21" i="81"/>
  <c r="AP21" i="81"/>
  <c r="AJ21" i="81"/>
  <c r="AK21" i="81" s="1"/>
  <c r="AG21" i="81"/>
  <c r="AH21" i="81" s="1"/>
  <c r="E21" i="81"/>
  <c r="AQ21" i="81" s="1"/>
  <c r="BO20" i="81"/>
  <c r="BN20" i="81"/>
  <c r="BM20" i="81"/>
  <c r="BL20" i="81"/>
  <c r="BK20" i="81"/>
  <c r="BI20" i="81"/>
  <c r="BG20" i="81"/>
  <c r="BF20" i="81"/>
  <c r="AV20" i="81"/>
  <c r="AU20" i="81"/>
  <c r="AS20" i="81"/>
  <c r="AP20" i="81"/>
  <c r="AJ20" i="81"/>
  <c r="AK20" i="81" s="1"/>
  <c r="AG20" i="81"/>
  <c r="AH20" i="81" s="1"/>
  <c r="E20" i="81"/>
  <c r="AQ20" i="81" s="1"/>
  <c r="BO19" i="81"/>
  <c r="BN19" i="81"/>
  <c r="BM19" i="81"/>
  <c r="BL19" i="81"/>
  <c r="BK19" i="81"/>
  <c r="BI19" i="81"/>
  <c r="BG19" i="81"/>
  <c r="BF19" i="81"/>
  <c r="AV19" i="81"/>
  <c r="AU19" i="81"/>
  <c r="AS19" i="81"/>
  <c r="AP19" i="81"/>
  <c r="AJ19" i="81"/>
  <c r="AK19" i="81" s="1"/>
  <c r="AG19" i="81"/>
  <c r="AH19" i="81" s="1"/>
  <c r="E19" i="81"/>
  <c r="AQ19" i="81" s="1"/>
  <c r="BO18" i="81"/>
  <c r="BN18" i="81"/>
  <c r="BM18" i="81"/>
  <c r="BL18" i="81"/>
  <c r="BK18" i="81"/>
  <c r="BI18" i="81"/>
  <c r="BG18" i="81"/>
  <c r="BF18" i="81"/>
  <c r="AV18" i="81"/>
  <c r="AU18" i="81"/>
  <c r="AS18" i="81"/>
  <c r="AP18" i="81"/>
  <c r="AJ18" i="81"/>
  <c r="AK18" i="81" s="1"/>
  <c r="AG18" i="81"/>
  <c r="AH18" i="81" s="1"/>
  <c r="E18" i="81"/>
  <c r="AQ18" i="81" s="1"/>
  <c r="BO17" i="81"/>
  <c r="BN17" i="81"/>
  <c r="BM17" i="81"/>
  <c r="BL17" i="81"/>
  <c r="BK17" i="81"/>
  <c r="BI17" i="81"/>
  <c r="BG17" i="81"/>
  <c r="BF17" i="81"/>
  <c r="AV17" i="81"/>
  <c r="AU17" i="81"/>
  <c r="AS17" i="81"/>
  <c r="AP17" i="81"/>
  <c r="AJ17" i="81"/>
  <c r="AK17" i="81" s="1"/>
  <c r="AG17" i="81"/>
  <c r="AH17" i="81" s="1"/>
  <c r="E17" i="81"/>
  <c r="AQ17" i="81" s="1"/>
  <c r="BO16" i="81"/>
  <c r="BN16" i="81"/>
  <c r="BM16" i="81"/>
  <c r="BL16" i="81"/>
  <c r="BK16" i="81"/>
  <c r="BI16" i="81"/>
  <c r="BG16" i="81"/>
  <c r="BF16" i="81"/>
  <c r="AV16" i="81"/>
  <c r="AU16" i="81"/>
  <c r="AS16" i="81"/>
  <c r="AP16" i="81"/>
  <c r="AJ16" i="81"/>
  <c r="AK16" i="81" s="1"/>
  <c r="AG16" i="81"/>
  <c r="AH16" i="81" s="1"/>
  <c r="E16" i="81"/>
  <c r="AQ16" i="81" s="1"/>
  <c r="BO15" i="81"/>
  <c r="BN15" i="81"/>
  <c r="BM15" i="81"/>
  <c r="BL15" i="81"/>
  <c r="BK15" i="81"/>
  <c r="BI15" i="81"/>
  <c r="BG15" i="81"/>
  <c r="BF15" i="81"/>
  <c r="AV15" i="81"/>
  <c r="AU15" i="81"/>
  <c r="AS15" i="81"/>
  <c r="AP15" i="81"/>
  <c r="AJ15" i="81"/>
  <c r="AK15" i="81" s="1"/>
  <c r="AG15" i="81"/>
  <c r="AH15" i="81" s="1"/>
  <c r="E15" i="81"/>
  <c r="AQ15" i="81" s="1"/>
  <c r="BO14" i="81"/>
  <c r="BN14" i="81"/>
  <c r="BM14" i="81"/>
  <c r="BL14" i="81"/>
  <c r="BK14" i="81"/>
  <c r="BI14" i="81"/>
  <c r="BG14" i="81"/>
  <c r="BF14" i="81"/>
  <c r="AV14" i="81"/>
  <c r="AU14" i="81"/>
  <c r="AS14" i="81"/>
  <c r="AP14" i="81"/>
  <c r="AJ14" i="81"/>
  <c r="AK14" i="81" s="1"/>
  <c r="AG14" i="81"/>
  <c r="AH14" i="81" s="1"/>
  <c r="E14" i="81"/>
  <c r="AQ14" i="81" s="1"/>
  <c r="BO13" i="81"/>
  <c r="BN13" i="81"/>
  <c r="BM13" i="81"/>
  <c r="BL13" i="81"/>
  <c r="BK13" i="81"/>
  <c r="BI13" i="81"/>
  <c r="BG13" i="81"/>
  <c r="BF13" i="81"/>
  <c r="AV13" i="81"/>
  <c r="AU13" i="81"/>
  <c r="AS13" i="81"/>
  <c r="AP13" i="81"/>
  <c r="AJ13" i="81"/>
  <c r="AK13" i="81" s="1"/>
  <c r="AG13" i="81"/>
  <c r="AH13" i="81" s="1"/>
  <c r="E13" i="81"/>
  <c r="AQ13" i="81" s="1"/>
  <c r="BO12" i="81"/>
  <c r="BN12" i="81"/>
  <c r="BM12" i="81"/>
  <c r="BL12" i="81"/>
  <c r="BK12" i="81"/>
  <c r="BI12" i="81"/>
  <c r="BG12" i="81"/>
  <c r="BF12" i="81"/>
  <c r="AV12" i="81"/>
  <c r="AU12" i="81"/>
  <c r="AS12" i="81"/>
  <c r="AP12" i="81"/>
  <c r="AJ12" i="81"/>
  <c r="AK12" i="81" s="1"/>
  <c r="AG12" i="81"/>
  <c r="AH12" i="81" s="1"/>
  <c r="E12" i="81"/>
  <c r="AQ12" i="81" s="1"/>
  <c r="BO11" i="81"/>
  <c r="BN11" i="81"/>
  <c r="BM11" i="81"/>
  <c r="BL11" i="81"/>
  <c r="BK11" i="81"/>
  <c r="BI11" i="81"/>
  <c r="BG11" i="81"/>
  <c r="BF11" i="81"/>
  <c r="AV11" i="81"/>
  <c r="AU11" i="81"/>
  <c r="AS11" i="81"/>
  <c r="AP11" i="81"/>
  <c r="AJ11" i="81"/>
  <c r="AK11" i="81" s="1"/>
  <c r="AG11" i="81"/>
  <c r="AH11" i="81" s="1"/>
  <c r="E11" i="81"/>
  <c r="AQ11" i="81" s="1"/>
  <c r="BO10" i="81"/>
  <c r="BN10" i="81"/>
  <c r="BM10" i="81"/>
  <c r="BL10" i="81"/>
  <c r="BK10" i="81"/>
  <c r="BI10" i="81"/>
  <c r="BG10" i="81"/>
  <c r="BF10" i="81"/>
  <c r="AV10" i="81"/>
  <c r="AU10" i="81"/>
  <c r="AS10" i="81"/>
  <c r="AP10" i="81"/>
  <c r="AJ10" i="81"/>
  <c r="AK10" i="81" s="1"/>
  <c r="AG10" i="81"/>
  <c r="AH10" i="81" s="1"/>
  <c r="E10" i="81"/>
  <c r="AQ10" i="81" s="1"/>
  <c r="BO9" i="81"/>
  <c r="BN9" i="81"/>
  <c r="BM9" i="81"/>
  <c r="BL9" i="81"/>
  <c r="BK9" i="81"/>
  <c r="BI9" i="81"/>
  <c r="BG9" i="81"/>
  <c r="BF9" i="81"/>
  <c r="AV9" i="81"/>
  <c r="AU9" i="81"/>
  <c r="AS9" i="81"/>
  <c r="AP9" i="81"/>
  <c r="AJ9" i="81"/>
  <c r="AK9" i="81" s="1"/>
  <c r="AG9" i="81"/>
  <c r="AH9" i="81" s="1"/>
  <c r="E9" i="81"/>
  <c r="AQ9" i="81" s="1"/>
  <c r="BO8" i="81"/>
  <c r="BN8" i="81"/>
  <c r="BM8" i="81"/>
  <c r="BL8" i="81"/>
  <c r="BK8" i="81"/>
  <c r="BI8" i="81"/>
  <c r="BG8" i="81"/>
  <c r="BF8" i="81"/>
  <c r="AV8" i="81"/>
  <c r="AU8" i="81"/>
  <c r="AS8" i="81"/>
  <c r="AP8" i="81"/>
  <c r="AJ8" i="81"/>
  <c r="AK8" i="81" s="1"/>
  <c r="AG8" i="81"/>
  <c r="AH8" i="81" s="1"/>
  <c r="E8" i="81"/>
  <c r="AQ8" i="81" s="1"/>
  <c r="BO7" i="81"/>
  <c r="BN7" i="81"/>
  <c r="BM7" i="81"/>
  <c r="BL7" i="81"/>
  <c r="BK7" i="81"/>
  <c r="BI7" i="81"/>
  <c r="BG7" i="81"/>
  <c r="BF7" i="81"/>
  <c r="AV7" i="81"/>
  <c r="AU7" i="81"/>
  <c r="AS7" i="81"/>
  <c r="AP7" i="81"/>
  <c r="AJ7" i="81"/>
  <c r="AK7" i="81" s="1"/>
  <c r="AG7" i="81"/>
  <c r="AH7" i="81" s="1"/>
  <c r="E7" i="81"/>
  <c r="AQ7" i="81" s="1"/>
  <c r="BO6" i="81"/>
  <c r="BN6" i="81"/>
  <c r="BM6" i="81"/>
  <c r="BL6" i="81"/>
  <c r="BK6" i="81"/>
  <c r="BI6" i="81"/>
  <c r="BG6" i="81"/>
  <c r="BF6" i="81"/>
  <c r="AV6" i="81"/>
  <c r="AU6" i="81"/>
  <c r="AS6" i="81"/>
  <c r="AP6" i="81"/>
  <c r="AJ6" i="81"/>
  <c r="AK6" i="81" s="1"/>
  <c r="AG6" i="81"/>
  <c r="AH6" i="81" s="1"/>
  <c r="E6" i="81"/>
  <c r="AQ6" i="81" s="1"/>
  <c r="BS5" i="81"/>
  <c r="BQ5" i="81"/>
  <c r="BO5" i="81"/>
  <c r="BN5" i="81"/>
  <c r="BM5" i="81"/>
  <c r="BL5" i="81"/>
  <c r="BK5" i="81"/>
  <c r="BI5" i="81"/>
  <c r="BG5" i="81"/>
  <c r="BF5" i="81"/>
  <c r="AV5" i="81"/>
  <c r="AU5" i="81"/>
  <c r="AS5" i="81"/>
  <c r="AP5" i="81"/>
  <c r="AJ5" i="81"/>
  <c r="AK5" i="81" s="1"/>
  <c r="AG5" i="81"/>
  <c r="AH5" i="81" s="1"/>
  <c r="E5" i="81"/>
  <c r="AQ5" i="81" s="1"/>
  <c r="BZ2" i="81"/>
  <c r="BY2" i="81"/>
  <c r="BX2" i="81"/>
  <c r="BW2" i="81"/>
  <c r="BU2" i="81"/>
  <c r="BT2" i="81"/>
  <c r="BS2" i="81"/>
  <c r="BQ2" i="81"/>
  <c r="BO2" i="81"/>
  <c r="BM2" i="81"/>
  <c r="BL2" i="81"/>
  <c r="BK2" i="81"/>
  <c r="BI2" i="81"/>
  <c r="BG2" i="81"/>
  <c r="BF2" i="81"/>
  <c r="BD2" i="81"/>
  <c r="BC2" i="81"/>
  <c r="BB2" i="81"/>
  <c r="BA2" i="81"/>
  <c r="AZ2" i="81"/>
  <c r="AX2" i="81"/>
  <c r="AW2" i="81"/>
  <c r="AV2" i="81"/>
  <c r="AT2" i="81"/>
  <c r="AR2" i="81"/>
  <c r="AP2" i="81"/>
  <c r="AO2" i="81"/>
  <c r="AN2" i="81"/>
  <c r="AL2" i="81"/>
  <c r="AJ2" i="81"/>
  <c r="AI2" i="81"/>
  <c r="AG2" i="81"/>
  <c r="D138" i="4"/>
  <c r="C138" i="4"/>
  <c r="E116" i="4"/>
  <c r="D116" i="4"/>
  <c r="E113" i="4"/>
  <c r="D113" i="4"/>
  <c r="E110" i="4"/>
  <c r="D110" i="4"/>
  <c r="E107" i="4"/>
  <c r="D107" i="4"/>
  <c r="E101" i="4"/>
  <c r="D101" i="4"/>
  <c r="E98" i="4"/>
  <c r="D98" i="4"/>
  <c r="H58" i="4"/>
  <c r="G58" i="4"/>
  <c r="F58" i="4"/>
  <c r="E58" i="4"/>
  <c r="D58" i="4"/>
  <c r="C58" i="4"/>
  <c r="G145" i="4" l="1"/>
  <c r="G154" i="4"/>
  <c r="G148" i="4"/>
  <c r="G147" i="4"/>
  <c r="G155" i="4"/>
  <c r="G117" i="4"/>
  <c r="K117" i="4" s="1"/>
  <c r="I116" i="4"/>
  <c r="L116" i="4" s="1"/>
  <c r="I115" i="4"/>
  <c r="L115" i="4" s="1"/>
  <c r="G116" i="4"/>
  <c r="K116" i="4" s="1"/>
  <c r="G115" i="4"/>
  <c r="K115" i="4" s="1"/>
  <c r="I117" i="4"/>
  <c r="L117" i="4" s="1"/>
  <c r="G113" i="4"/>
  <c r="K113" i="4" s="1"/>
  <c r="I112" i="4"/>
  <c r="L112" i="4" s="1"/>
  <c r="I114" i="4"/>
  <c r="L114" i="4" s="1"/>
  <c r="G114" i="4"/>
  <c r="K114" i="4" s="1"/>
  <c r="I113" i="4"/>
  <c r="L113" i="4" s="1"/>
  <c r="G112" i="4"/>
  <c r="K112" i="4" s="1"/>
  <c r="G159" i="4"/>
  <c r="E159" i="4"/>
  <c r="G160" i="4"/>
  <c r="E161" i="4"/>
  <c r="G161" i="4"/>
  <c r="E160" i="4"/>
  <c r="I110" i="4"/>
  <c r="L110" i="4" s="1"/>
  <c r="I111" i="4"/>
  <c r="L111" i="4" s="1"/>
  <c r="I109" i="4"/>
  <c r="L109" i="4" s="1"/>
  <c r="G111" i="4"/>
  <c r="K111" i="4" s="1"/>
  <c r="G109" i="4"/>
  <c r="G110" i="4"/>
  <c r="K110" i="4" s="1"/>
  <c r="G140" i="4"/>
  <c r="G143" i="4"/>
  <c r="G153" i="4"/>
  <c r="G144" i="4"/>
  <c r="G146" i="4"/>
  <c r="G141" i="4"/>
  <c r="G142" i="4"/>
  <c r="G151" i="4"/>
  <c r="E144" i="4"/>
  <c r="G10" i="83"/>
  <c r="G8" i="83" s="1"/>
  <c r="E33" i="4"/>
  <c r="F10" i="83"/>
  <c r="F8" i="83" s="1"/>
  <c r="G108" i="4"/>
  <c r="K108" i="4" s="1"/>
  <c r="N108" i="4" s="1"/>
  <c r="G107" i="4"/>
  <c r="K107" i="4" s="1"/>
  <c r="N107" i="4" s="1"/>
  <c r="G106" i="4"/>
  <c r="K106" i="4" s="1"/>
  <c r="N106" i="4" s="1"/>
  <c r="I108" i="4"/>
  <c r="L108" i="4" s="1"/>
  <c r="O108" i="4" s="1"/>
  <c r="I107" i="4"/>
  <c r="L107" i="4" s="1"/>
  <c r="O107" i="4" s="1"/>
  <c r="I106" i="4"/>
  <c r="L106" i="4" s="1"/>
  <c r="O106" i="4" s="1"/>
  <c r="E158" i="4"/>
  <c r="D65" i="4"/>
  <c r="E157" i="4"/>
  <c r="E155" i="4"/>
  <c r="E35" i="4"/>
  <c r="I35" i="4" s="1"/>
  <c r="I98" i="4"/>
  <c r="L98" i="4" s="1"/>
  <c r="O98" i="4" s="1"/>
  <c r="G98" i="4"/>
  <c r="K98" i="4" s="1"/>
  <c r="N98" i="4" s="1"/>
  <c r="I99" i="4"/>
  <c r="L99" i="4" s="1"/>
  <c r="O99" i="4" s="1"/>
  <c r="G99" i="4"/>
  <c r="K99" i="4" s="1"/>
  <c r="N99" i="4" s="1"/>
  <c r="G102" i="4"/>
  <c r="K102" i="4" s="1"/>
  <c r="I102" i="4"/>
  <c r="L102" i="4" s="1"/>
  <c r="I101" i="4"/>
  <c r="L101" i="4" s="1"/>
  <c r="G101" i="4"/>
  <c r="K101" i="4" s="1"/>
  <c r="E154" i="4"/>
  <c r="E151" i="4"/>
  <c r="E146" i="4"/>
  <c r="E147" i="4"/>
  <c r="E148" i="4"/>
  <c r="E143" i="4"/>
  <c r="E142" i="4"/>
  <c r="E153" i="4"/>
  <c r="E149" i="4"/>
  <c r="E145" i="4"/>
  <c r="E45" i="4"/>
  <c r="E46" i="4"/>
  <c r="E44" i="4"/>
  <c r="E141" i="4"/>
  <c r="E140" i="4"/>
  <c r="G100" i="4"/>
  <c r="K100" i="4" s="1"/>
  <c r="I100" i="4"/>
  <c r="L100" i="4" s="1"/>
  <c r="I97" i="4"/>
  <c r="L97" i="4" s="1"/>
  <c r="O97" i="4" s="1"/>
  <c r="G97" i="4"/>
  <c r="K97" i="4" s="1"/>
  <c r="N97" i="4" s="1"/>
  <c r="D26" i="4"/>
  <c r="D64" i="4" s="1"/>
  <c r="D25" i="4"/>
  <c r="D63" i="4" s="1"/>
  <c r="E40" i="4"/>
  <c r="D70" i="4" s="1"/>
  <c r="G53" i="4"/>
  <c r="E38" i="4"/>
  <c r="E43" i="4"/>
  <c r="D74" i="4" s="1"/>
  <c r="I49" i="4"/>
  <c r="E49" i="4"/>
  <c r="G49" i="4"/>
  <c r="E47" i="4"/>
  <c r="I50" i="4"/>
  <c r="E41" i="4"/>
  <c r="G48" i="4"/>
  <c r="E52" i="4"/>
  <c r="C86" i="4"/>
  <c r="E32" i="4"/>
  <c r="D66" i="4" s="1"/>
  <c r="I48" i="4"/>
  <c r="E51" i="4"/>
  <c r="I53" i="4"/>
  <c r="E39" i="4"/>
  <c r="D69" i="4" s="1"/>
  <c r="I47" i="4"/>
  <c r="E50" i="4"/>
  <c r="G51" i="4"/>
  <c r="I52" i="4"/>
  <c r="C81" i="4"/>
  <c r="C83" i="4"/>
  <c r="C85" i="4"/>
  <c r="C87" i="4"/>
  <c r="C89" i="4"/>
  <c r="C82" i="4"/>
  <c r="C84" i="4"/>
  <c r="C88" i="4"/>
  <c r="G47" i="4"/>
  <c r="G52" i="4"/>
  <c r="E37" i="4"/>
  <c r="E42" i="4"/>
  <c r="E48" i="4"/>
  <c r="G50" i="4"/>
  <c r="I51" i="4"/>
  <c r="E53" i="4"/>
  <c r="D68" i="4" l="1"/>
  <c r="UX41" i="83" s="1"/>
  <c r="VA41" i="83" s="1"/>
  <c r="O100" i="4"/>
  <c r="Q109" i="4" s="1"/>
  <c r="O101" i="4"/>
  <c r="Q113" i="4" s="1"/>
  <c r="N102" i="4"/>
  <c r="P111" i="4" s="1"/>
  <c r="N100" i="4"/>
  <c r="P112" i="4" s="1"/>
  <c r="N101" i="4"/>
  <c r="P113" i="4" s="1"/>
  <c r="F65" i="4"/>
  <c r="H65" i="4"/>
  <c r="E36" i="4"/>
  <c r="D67" i="4"/>
  <c r="BNP17" i="83" s="1"/>
  <c r="BNS17" i="83" s="1"/>
  <c r="D75" i="4"/>
  <c r="M58" i="4"/>
  <c r="G35" i="4"/>
  <c r="G36" i="4" s="1"/>
  <c r="I36" i="4"/>
  <c r="ALW39" i="83"/>
  <c r="ALZ39" i="83" s="1"/>
  <c r="ALI31" i="83"/>
  <c r="ALL31" i="83" s="1"/>
  <c r="ALI17" i="83"/>
  <c r="ALL17" i="83" s="1"/>
  <c r="ALB38" i="83"/>
  <c r="ALE38" i="83" s="1"/>
  <c r="ALB32" i="83"/>
  <c r="ALE32" i="83" s="1"/>
  <c r="AKU36" i="83"/>
  <c r="AKX36" i="83" s="1"/>
  <c r="AKN39" i="83"/>
  <c r="AKQ39" i="83" s="1"/>
  <c r="AKG41" i="83"/>
  <c r="AKJ41" i="83" s="1"/>
  <c r="AJZ17" i="83"/>
  <c r="AKC17" i="83" s="1"/>
  <c r="AJS17" i="83"/>
  <c r="AJV17" i="83" s="1"/>
  <c r="AJL29" i="83"/>
  <c r="AJO29" i="83" s="1"/>
  <c r="AJE36" i="83"/>
  <c r="AJH36" i="83" s="1"/>
  <c r="AIX17" i="83"/>
  <c r="AJA17" i="83" s="1"/>
  <c r="AIJ17" i="83"/>
  <c r="AIM17" i="83" s="1"/>
  <c r="AHV30" i="83"/>
  <c r="AHY30" i="83" s="1"/>
  <c r="AHH41" i="83"/>
  <c r="AHK41" i="83" s="1"/>
  <c r="AGF35" i="83"/>
  <c r="AGI35" i="83" s="1"/>
  <c r="AFR35" i="83"/>
  <c r="AFU35" i="83" s="1"/>
  <c r="AFR17" i="83"/>
  <c r="AFU17" i="83" s="1"/>
  <c r="AFD33" i="83"/>
  <c r="AFG33" i="83" s="1"/>
  <c r="AEW32" i="83"/>
  <c r="AEZ32" i="83" s="1"/>
  <c r="AEB40" i="83"/>
  <c r="AEE40" i="83" s="1"/>
  <c r="ADN17" i="83"/>
  <c r="ADQ17" i="83" s="1"/>
  <c r="ADG17" i="83"/>
  <c r="ADJ17" i="83" s="1"/>
  <c r="ALP31" i="83"/>
  <c r="ALS31" i="83" s="1"/>
  <c r="AKN17" i="83"/>
  <c r="AKQ17" i="83" s="1"/>
  <c r="AKG17" i="83"/>
  <c r="AKJ17" i="83" s="1"/>
  <c r="AJS32" i="83"/>
  <c r="AJV32" i="83" s="1"/>
  <c r="AJL17" i="83"/>
  <c r="AJO17" i="83" s="1"/>
  <c r="AJE31" i="83"/>
  <c r="AJH31" i="83" s="1"/>
  <c r="AHO27" i="83"/>
  <c r="AHR27" i="83" s="1"/>
  <c r="AHH35" i="83"/>
  <c r="AHK35" i="83" s="1"/>
  <c r="AGT17" i="83"/>
  <c r="AGW17" i="83" s="1"/>
  <c r="AGM17" i="83"/>
  <c r="AGP17" i="83" s="1"/>
  <c r="AFY34" i="83"/>
  <c r="AGB34" i="83" s="1"/>
  <c r="ALW17" i="83"/>
  <c r="ALZ17" i="83" s="1"/>
  <c r="ALP17" i="83"/>
  <c r="ALS17" i="83" s="1"/>
  <c r="ALI36" i="83"/>
  <c r="ALL36" i="83" s="1"/>
  <c r="AKU31" i="83"/>
  <c r="AKX31" i="83" s="1"/>
  <c r="AKN31" i="83"/>
  <c r="AKQ31" i="83" s="1"/>
  <c r="AJL34" i="83"/>
  <c r="AJO34" i="83" s="1"/>
  <c r="AJE17" i="83"/>
  <c r="AJH17" i="83" s="1"/>
  <c r="AIX42" i="83"/>
  <c r="AJA42" i="83" s="1"/>
  <c r="AIC38" i="83"/>
  <c r="AIF38" i="83" s="1"/>
  <c r="AIC32" i="83"/>
  <c r="AIF32" i="83" s="1"/>
  <c r="AIC17" i="83"/>
  <c r="AIF17" i="83" s="1"/>
  <c r="AHV17" i="83"/>
  <c r="AHY17" i="83" s="1"/>
  <c r="AHO17" i="83"/>
  <c r="AHR17" i="83" s="1"/>
  <c r="AHH17" i="83"/>
  <c r="AHK17" i="83" s="1"/>
  <c r="ALW32" i="83"/>
  <c r="ALZ32" i="83" s="1"/>
  <c r="AKU17" i="83"/>
  <c r="AKX17" i="83" s="1"/>
  <c r="AIQ37" i="83"/>
  <c r="AIT37" i="83" s="1"/>
  <c r="AIQ30" i="83"/>
  <c r="AIT30" i="83" s="1"/>
  <c r="AEW17" i="83"/>
  <c r="AEZ17" i="83" s="1"/>
  <c r="AEP37" i="83"/>
  <c r="AES37" i="83" s="1"/>
  <c r="AEI27" i="83"/>
  <c r="AEL27" i="83" s="1"/>
  <c r="ADU31" i="83"/>
  <c r="ADX31" i="83" s="1"/>
  <c r="ADU17" i="83"/>
  <c r="ADX17" i="83" s="1"/>
  <c r="ADN32" i="83"/>
  <c r="ADQ32" i="83" s="1"/>
  <c r="ACZ39" i="83"/>
  <c r="ADC39" i="83" s="1"/>
  <c r="ACS33" i="83"/>
  <c r="ACV33" i="83" s="1"/>
  <c r="ACE38" i="83"/>
  <c r="ACH38" i="83" s="1"/>
  <c r="ABX65" i="83"/>
  <c r="ACA65" i="83" s="1"/>
  <c r="ABQ48" i="83"/>
  <c r="ABT48" i="83" s="1"/>
  <c r="AAV47" i="83"/>
  <c r="AAY47" i="83" s="1"/>
  <c r="AAV19" i="83"/>
  <c r="AAY19" i="83" s="1"/>
  <c r="AAO45" i="83"/>
  <c r="AAR45" i="83" s="1"/>
  <c r="AAO19" i="83"/>
  <c r="AAR19" i="83" s="1"/>
  <c r="AAH47" i="83"/>
  <c r="AAK47" i="83" s="1"/>
  <c r="AAH19" i="83"/>
  <c r="AAK19" i="83" s="1"/>
  <c r="AAA45" i="83"/>
  <c r="AAD45" i="83" s="1"/>
  <c r="AAA19" i="83"/>
  <c r="AAD19" i="83" s="1"/>
  <c r="ZM48" i="83"/>
  <c r="ZP48" i="83" s="1"/>
  <c r="YR60" i="83"/>
  <c r="YU60" i="83" s="1"/>
  <c r="XP41" i="83"/>
  <c r="XS41" i="83" s="1"/>
  <c r="XB56" i="83"/>
  <c r="XE56" i="83" s="1"/>
  <c r="WU19" i="83"/>
  <c r="WX19" i="83" s="1"/>
  <c r="WN19" i="83"/>
  <c r="WQ19" i="83" s="1"/>
  <c r="VZ19" i="83"/>
  <c r="WC19" i="83" s="1"/>
  <c r="VS39" i="83"/>
  <c r="VV39" i="83" s="1"/>
  <c r="VS19" i="83"/>
  <c r="VV19" i="83" s="1"/>
  <c r="VE19" i="83"/>
  <c r="VH19" i="83" s="1"/>
  <c r="UX42" i="83"/>
  <c r="VA42" i="83" s="1"/>
  <c r="TV62" i="83"/>
  <c r="TY62" i="83" s="1"/>
  <c r="TO53" i="83"/>
  <c r="TR53" i="83" s="1"/>
  <c r="TO46" i="83"/>
  <c r="TR46" i="83" s="1"/>
  <c r="TH35" i="83"/>
  <c r="TK35" i="83" s="1"/>
  <c r="TA48" i="83"/>
  <c r="TD48" i="83" s="1"/>
  <c r="ST40" i="83"/>
  <c r="SW40" i="83" s="1"/>
  <c r="RY59" i="83"/>
  <c r="SB59" i="83" s="1"/>
  <c r="QW58" i="83"/>
  <c r="QZ58" i="83" s="1"/>
  <c r="QI55" i="83"/>
  <c r="QL55" i="83" s="1"/>
  <c r="PU39" i="83"/>
  <c r="PX39" i="83" s="1"/>
  <c r="OE18" i="83"/>
  <c r="OH18" i="83" s="1"/>
  <c r="NC43" i="83"/>
  <c r="NF43" i="83" s="1"/>
  <c r="MV47" i="83"/>
  <c r="MY47" i="83" s="1"/>
  <c r="MO18" i="83"/>
  <c r="MR18" i="83" s="1"/>
  <c r="LM19" i="83"/>
  <c r="LP19" i="83" s="1"/>
  <c r="KK49" i="83"/>
  <c r="KN49" i="83" s="1"/>
  <c r="KD41" i="83"/>
  <c r="KG41" i="83" s="1"/>
  <c r="JW61" i="83"/>
  <c r="JZ61" i="83" s="1"/>
  <c r="JW50" i="83"/>
  <c r="JZ50" i="83" s="1"/>
  <c r="JP19" i="83"/>
  <c r="JS19" i="83" s="1"/>
  <c r="HS49" i="83"/>
  <c r="HV49" i="83" s="1"/>
  <c r="HE19" i="83"/>
  <c r="HH19" i="83" s="1"/>
  <c r="AHA17" i="83"/>
  <c r="AHD17" i="83" s="1"/>
  <c r="AGM37" i="83"/>
  <c r="AGP37" i="83" s="1"/>
  <c r="AFY29" i="83"/>
  <c r="AGB29" i="83" s="1"/>
  <c r="AFY17" i="83"/>
  <c r="AGB17" i="83" s="1"/>
  <c r="AEW37" i="83"/>
  <c r="AEZ37" i="83" s="1"/>
  <c r="AEP17" i="83"/>
  <c r="AES17" i="83" s="1"/>
  <c r="AEI17" i="83"/>
  <c r="AEL17" i="83" s="1"/>
  <c r="AEB34" i="83"/>
  <c r="AEE34" i="83" s="1"/>
  <c r="ADU43" i="83"/>
  <c r="ADX43" i="83" s="1"/>
  <c r="ACZ17" i="83"/>
  <c r="ADC17" i="83" s="1"/>
  <c r="ACS17" i="83"/>
  <c r="ACV17" i="83" s="1"/>
  <c r="ACL40" i="83"/>
  <c r="ACO40" i="83" s="1"/>
  <c r="ACL34" i="83"/>
  <c r="ACO34" i="83" s="1"/>
  <c r="ACE43" i="83"/>
  <c r="ACH43" i="83" s="1"/>
  <c r="ABC45" i="83"/>
  <c r="ABF45" i="83" s="1"/>
  <c r="AAO50" i="83"/>
  <c r="AAR50" i="83" s="1"/>
  <c r="AAH63" i="83"/>
  <c r="AAK63" i="83" s="1"/>
  <c r="AAA62" i="83"/>
  <c r="AAD62" i="83" s="1"/>
  <c r="ZT18" i="83"/>
  <c r="ZW18" i="83" s="1"/>
  <c r="ZF38" i="83"/>
  <c r="ZI38" i="83" s="1"/>
  <c r="ZF19" i="83"/>
  <c r="ZI19" i="83" s="1"/>
  <c r="YY38" i="83"/>
  <c r="ZB38" i="83" s="1"/>
  <c r="YR19" i="83"/>
  <c r="YU19" i="83" s="1"/>
  <c r="YK62" i="83"/>
  <c r="YN62" i="83" s="1"/>
  <c r="YK44" i="83"/>
  <c r="YN44" i="83" s="1"/>
  <c r="XW46" i="83"/>
  <c r="XZ46" i="83" s="1"/>
  <c r="XB47" i="83"/>
  <c r="XE47" i="83" s="1"/>
  <c r="WU59" i="83"/>
  <c r="WX59" i="83" s="1"/>
  <c r="VZ46" i="83"/>
  <c r="WC46" i="83" s="1"/>
  <c r="VL55" i="83"/>
  <c r="VO55" i="83" s="1"/>
  <c r="VL19" i="83"/>
  <c r="VO19" i="83" s="1"/>
  <c r="VE61" i="83"/>
  <c r="VH61" i="83" s="1"/>
  <c r="UX18" i="83"/>
  <c r="VA18" i="83" s="1"/>
  <c r="UJ55" i="83"/>
  <c r="UM55" i="83" s="1"/>
  <c r="UC36" i="83"/>
  <c r="UF36" i="83" s="1"/>
  <c r="UC19" i="83"/>
  <c r="UF19" i="83" s="1"/>
  <c r="TO19" i="83"/>
  <c r="TR19" i="83" s="1"/>
  <c r="ST19" i="83"/>
  <c r="SW19" i="83" s="1"/>
  <c r="SF39" i="83"/>
  <c r="SI39" i="83" s="1"/>
  <c r="SF18" i="83"/>
  <c r="SI18" i="83" s="1"/>
  <c r="RY19" i="83"/>
  <c r="SB19" i="83" s="1"/>
  <c r="RR19" i="83"/>
  <c r="RU19" i="83" s="1"/>
  <c r="RD51" i="83"/>
  <c r="RG51" i="83" s="1"/>
  <c r="QW19" i="83"/>
  <c r="QZ19" i="83" s="1"/>
  <c r="PU18" i="83"/>
  <c r="PX18" i="83" s="1"/>
  <c r="PN19" i="83"/>
  <c r="PQ19" i="83" s="1"/>
  <c r="OZ18" i="83"/>
  <c r="PC18" i="83" s="1"/>
  <c r="OS19" i="83"/>
  <c r="OV19" i="83" s="1"/>
  <c r="OL19" i="83"/>
  <c r="OO19" i="83" s="1"/>
  <c r="NQ51" i="83"/>
  <c r="NT51" i="83" s="1"/>
  <c r="NQ19" i="83"/>
  <c r="NT19" i="83" s="1"/>
  <c r="NC55" i="83"/>
  <c r="NF55" i="83" s="1"/>
  <c r="NC19" i="83"/>
  <c r="NF19" i="83" s="1"/>
  <c r="MH60" i="83"/>
  <c r="MK60" i="83" s="1"/>
  <c r="LT18" i="83"/>
  <c r="LW18" i="83" s="1"/>
  <c r="KY37" i="83"/>
  <c r="LB37" i="83" s="1"/>
  <c r="KY18" i="83"/>
  <c r="LB18" i="83" s="1"/>
  <c r="KR43" i="83"/>
  <c r="KU43" i="83" s="1"/>
  <c r="KR19" i="83"/>
  <c r="KU19" i="83" s="1"/>
  <c r="KK19" i="83"/>
  <c r="KN19" i="83" s="1"/>
  <c r="KD18" i="83"/>
  <c r="KG18" i="83" s="1"/>
  <c r="JI45" i="83"/>
  <c r="JL45" i="83" s="1"/>
  <c r="JB61" i="83"/>
  <c r="JE61" i="83" s="1"/>
  <c r="HL53" i="83"/>
  <c r="HO53" i="83" s="1"/>
  <c r="HL46" i="83"/>
  <c r="HO46" i="83" s="1"/>
  <c r="AHO32" i="83"/>
  <c r="AHR32" i="83" s="1"/>
  <c r="AEI32" i="83"/>
  <c r="AEL32" i="83" s="1"/>
  <c r="ACS28" i="83"/>
  <c r="ACV28" i="83" s="1"/>
  <c r="ABQ43" i="83"/>
  <c r="ABT43" i="83" s="1"/>
  <c r="AAV39" i="83"/>
  <c r="AAY39" i="83" s="1"/>
  <c r="YY19" i="83"/>
  <c r="ZB19" i="83" s="1"/>
  <c r="YD41" i="83"/>
  <c r="YG41" i="83" s="1"/>
  <c r="YD34" i="83"/>
  <c r="YG34" i="83" s="1"/>
  <c r="WU51" i="83"/>
  <c r="WX51" i="83" s="1"/>
  <c r="WU43" i="83"/>
  <c r="WX43" i="83" s="1"/>
  <c r="WG19" i="83"/>
  <c r="WJ19" i="83" s="1"/>
  <c r="VE53" i="83"/>
  <c r="VH53" i="83" s="1"/>
  <c r="UX34" i="83"/>
  <c r="VA34" i="83" s="1"/>
  <c r="UQ19" i="83"/>
  <c r="UT19" i="83" s="1"/>
  <c r="UJ19" i="83"/>
  <c r="UM19" i="83" s="1"/>
  <c r="TV47" i="83"/>
  <c r="TY47" i="83" s="1"/>
  <c r="RK37" i="83"/>
  <c r="RN37" i="83" s="1"/>
  <c r="QP39" i="83"/>
  <c r="QS39" i="83" s="1"/>
  <c r="QB19" i="83"/>
  <c r="QE19" i="83" s="1"/>
  <c r="PG19" i="83"/>
  <c r="PJ19" i="83" s="1"/>
  <c r="MV19" i="83"/>
  <c r="MY19" i="83" s="1"/>
  <c r="MA19" i="83"/>
  <c r="MD19" i="83" s="1"/>
  <c r="LT42" i="83"/>
  <c r="LW42" i="83" s="1"/>
  <c r="LM46" i="83"/>
  <c r="LP46" i="83" s="1"/>
  <c r="IG19" i="83"/>
  <c r="IJ19" i="83" s="1"/>
  <c r="HZ19" i="83"/>
  <c r="IC19" i="83" s="1"/>
  <c r="HS19" i="83"/>
  <c r="HV19" i="83" s="1"/>
  <c r="GX54" i="83"/>
  <c r="HA54" i="83" s="1"/>
  <c r="GX19" i="83"/>
  <c r="HA19" i="83" s="1"/>
  <c r="GQ55" i="83"/>
  <c r="GT55" i="83" s="1"/>
  <c r="GC47" i="83"/>
  <c r="GF47" i="83" s="1"/>
  <c r="FO58" i="83"/>
  <c r="FR58" i="83" s="1"/>
  <c r="FO19" i="83"/>
  <c r="FR19" i="83" s="1"/>
  <c r="FH19" i="83"/>
  <c r="FK19" i="83" s="1"/>
  <c r="DK55" i="83"/>
  <c r="DN55" i="83" s="1"/>
  <c r="CP51" i="83"/>
  <c r="CS51" i="83" s="1"/>
  <c r="CB19" i="83"/>
  <c r="CE19" i="83" s="1"/>
  <c r="BU57" i="83"/>
  <c r="BX57" i="83" s="1"/>
  <c r="BU19" i="83"/>
  <c r="BX19" i="83" s="1"/>
  <c r="BN19" i="83"/>
  <c r="BQ19" i="83" s="1"/>
  <c r="AZ19" i="83"/>
  <c r="BC19" i="83" s="1"/>
  <c r="AL62" i="83"/>
  <c r="AO62" i="83" s="1"/>
  <c r="AL53" i="83"/>
  <c r="AO53" i="83" s="1"/>
  <c r="AL19" i="83"/>
  <c r="AO19" i="83" s="1"/>
  <c r="X44" i="83"/>
  <c r="AA44" i="83" s="1"/>
  <c r="X39" i="83"/>
  <c r="AA39" i="83" s="1"/>
  <c r="X19" i="83"/>
  <c r="AA19" i="83" s="1"/>
  <c r="AIQ17" i="83"/>
  <c r="AIT17" i="83" s="1"/>
  <c r="AGT36" i="83"/>
  <c r="AGW36" i="83" s="1"/>
  <c r="AGM31" i="83"/>
  <c r="AGP31" i="83" s="1"/>
  <c r="AGF17" i="83"/>
  <c r="AGI17" i="83" s="1"/>
  <c r="ABX57" i="83"/>
  <c r="ACA57" i="83" s="1"/>
  <c r="ZM19" i="83"/>
  <c r="ZP19" i="83" s="1"/>
  <c r="XI40" i="83"/>
  <c r="XL40" i="83" s="1"/>
  <c r="XB19" i="83"/>
  <c r="XE19" i="83" s="1"/>
  <c r="TA19" i="83"/>
  <c r="TD19" i="83" s="1"/>
  <c r="PN49" i="83"/>
  <c r="PQ49" i="83" s="1"/>
  <c r="PN42" i="83"/>
  <c r="PQ42" i="83" s="1"/>
  <c r="NX51" i="83"/>
  <c r="OA51" i="83" s="1"/>
  <c r="JB48" i="83"/>
  <c r="JE48" i="83" s="1"/>
  <c r="FH63" i="83"/>
  <c r="FK63" i="83" s="1"/>
  <c r="EF19" i="83"/>
  <c r="EI19" i="83" s="1"/>
  <c r="DR70" i="83"/>
  <c r="DU70" i="83" s="1"/>
  <c r="AZ48" i="83"/>
  <c r="BC48" i="83" s="1"/>
  <c r="AS54" i="83"/>
  <c r="AV54" i="83" s="1"/>
  <c r="AE49" i="83"/>
  <c r="AH49" i="83" s="1"/>
  <c r="Q19" i="83"/>
  <c r="T19" i="83" s="1"/>
  <c r="ALB17" i="83"/>
  <c r="ALE17" i="83" s="1"/>
  <c r="AIX36" i="83"/>
  <c r="AJA36" i="83" s="1"/>
  <c r="AFR41" i="83"/>
  <c r="AFU41" i="83" s="1"/>
  <c r="AFK37" i="83"/>
  <c r="AFN37" i="83" s="1"/>
  <c r="ACE19" i="83"/>
  <c r="ACH19" i="83" s="1"/>
  <c r="ABX19" i="83"/>
  <c r="ACA19" i="83" s="1"/>
  <c r="AAO40" i="83"/>
  <c r="AAR40" i="83" s="1"/>
  <c r="AAH56" i="83"/>
  <c r="AAK56" i="83" s="1"/>
  <c r="ZT32" i="83"/>
  <c r="ZW32" i="83" s="1"/>
  <c r="YY45" i="83"/>
  <c r="ZB45" i="83" s="1"/>
  <c r="XI19" i="83"/>
  <c r="XL19" i="83" s="1"/>
  <c r="WG48" i="83"/>
  <c r="WJ48" i="83" s="1"/>
  <c r="VS45" i="83"/>
  <c r="VV45" i="83" s="1"/>
  <c r="VL46" i="83"/>
  <c r="VO46" i="83" s="1"/>
  <c r="VE44" i="83"/>
  <c r="VH44" i="83" s="1"/>
  <c r="UC43" i="83"/>
  <c r="UF43" i="83" s="1"/>
  <c r="TV55" i="83"/>
  <c r="TY55" i="83" s="1"/>
  <c r="TH30" i="83"/>
  <c r="TK30" i="83" s="1"/>
  <c r="QI19" i="83"/>
  <c r="QL19" i="83" s="1"/>
  <c r="OS62" i="83"/>
  <c r="OV62" i="83" s="1"/>
  <c r="OS53" i="83"/>
  <c r="OV53" i="83" s="1"/>
  <c r="NJ45" i="83"/>
  <c r="NM45" i="83" s="1"/>
  <c r="NJ18" i="83"/>
  <c r="NM18" i="83" s="1"/>
  <c r="KR52" i="83"/>
  <c r="KU52" i="83" s="1"/>
  <c r="JW19" i="83"/>
  <c r="JZ19" i="83" s="1"/>
  <c r="JI38" i="83"/>
  <c r="JL38" i="83" s="1"/>
  <c r="IN19" i="83"/>
  <c r="IQ19" i="83" s="1"/>
  <c r="HL19" i="83"/>
  <c r="HO19" i="83" s="1"/>
  <c r="GQ19" i="83"/>
  <c r="GT19" i="83" s="1"/>
  <c r="FO64" i="83"/>
  <c r="FR64" i="83" s="1"/>
  <c r="FH71" i="83"/>
  <c r="FK71" i="83" s="1"/>
  <c r="EM48" i="83"/>
  <c r="EP48" i="83" s="1"/>
  <c r="EM19" i="83"/>
  <c r="EP19" i="83" s="1"/>
  <c r="DY58" i="83"/>
  <c r="EB58" i="83" s="1"/>
  <c r="DR19" i="83"/>
  <c r="DU19" i="83" s="1"/>
  <c r="DK45" i="83"/>
  <c r="DN45" i="83" s="1"/>
  <c r="DD42" i="83"/>
  <c r="DG42" i="83" s="1"/>
  <c r="DD19" i="83"/>
  <c r="DG19" i="83" s="1"/>
  <c r="CW19" i="83"/>
  <c r="CZ19" i="83" s="1"/>
  <c r="CI19" i="83"/>
  <c r="CL19" i="83" s="1"/>
  <c r="CB71" i="83"/>
  <c r="CE71" i="83" s="1"/>
  <c r="AZ41" i="83"/>
  <c r="BC41" i="83" s="1"/>
  <c r="AS19" i="83"/>
  <c r="AV19" i="83" s="1"/>
  <c r="AE59" i="83"/>
  <c r="AH59" i="83" s="1"/>
  <c r="J48" i="83"/>
  <c r="M48" i="83" s="1"/>
  <c r="J39" i="83"/>
  <c r="M39" i="83" s="1"/>
  <c r="J19" i="83"/>
  <c r="M19" i="83" s="1"/>
  <c r="AIJ34" i="83"/>
  <c r="AIM34" i="83" s="1"/>
  <c r="ACZ32" i="83"/>
  <c r="ADC32" i="83" s="1"/>
  <c r="VS50" i="83"/>
  <c r="VV50" i="83" s="1"/>
  <c r="VL62" i="83"/>
  <c r="VO62" i="83" s="1"/>
  <c r="UJ45" i="83"/>
  <c r="UM45" i="83" s="1"/>
  <c r="TH17" i="83"/>
  <c r="TK17" i="83" s="1"/>
  <c r="QP18" i="83"/>
  <c r="QS18" i="83" s="1"/>
  <c r="OE38" i="83"/>
  <c r="OH38" i="83" s="1"/>
  <c r="NQ57" i="83"/>
  <c r="NT57" i="83" s="1"/>
  <c r="MH48" i="83"/>
  <c r="MK48" i="83" s="1"/>
  <c r="MH19" i="83"/>
  <c r="MK19" i="83" s="1"/>
  <c r="LM57" i="83"/>
  <c r="LP57" i="83" s="1"/>
  <c r="IN65" i="83"/>
  <c r="IQ65" i="83" s="1"/>
  <c r="IG57" i="83"/>
  <c r="IJ57" i="83" s="1"/>
  <c r="DY19" i="83"/>
  <c r="EB19" i="83" s="1"/>
  <c r="CW48" i="83"/>
  <c r="CZ48" i="83" s="1"/>
  <c r="CB63" i="83"/>
  <c r="CE63" i="83" s="1"/>
  <c r="BG47" i="83"/>
  <c r="BJ47" i="83" s="1"/>
  <c r="AJS40" i="83"/>
  <c r="AJV40" i="83" s="1"/>
  <c r="AHV38" i="83"/>
  <c r="AHY38" i="83" s="1"/>
  <c r="AFK17" i="83"/>
  <c r="AFN17" i="83" s="1"/>
  <c r="AFD17" i="83"/>
  <c r="AFG17" i="83" s="1"/>
  <c r="AEP32" i="83"/>
  <c r="AES32" i="83" s="1"/>
  <c r="AEB17" i="83"/>
  <c r="AEE17" i="83" s="1"/>
  <c r="ADU37" i="83"/>
  <c r="ADX37" i="83" s="1"/>
  <c r="ADG42" i="83"/>
  <c r="ADJ42" i="83" s="1"/>
  <c r="ADG34" i="83"/>
  <c r="ADJ34" i="83" s="1"/>
  <c r="ACL17" i="83"/>
  <c r="ACO17" i="83" s="1"/>
  <c r="ACE48" i="83"/>
  <c r="ACH48" i="83" s="1"/>
  <c r="ABX49" i="83"/>
  <c r="ACA49" i="83" s="1"/>
  <c r="ABQ19" i="83"/>
  <c r="ABT19" i="83" s="1"/>
  <c r="ABJ33" i="83"/>
  <c r="ABM33" i="83" s="1"/>
  <c r="ABJ18" i="83"/>
  <c r="ABM18" i="83" s="1"/>
  <c r="ABC19" i="83"/>
  <c r="ABF19" i="83" s="1"/>
  <c r="AAA54" i="83"/>
  <c r="AAD54" i="83" s="1"/>
  <c r="ZF45" i="83"/>
  <c r="ZI45" i="83" s="1"/>
  <c r="YR53" i="83"/>
  <c r="YU53" i="83" s="1"/>
  <c r="YK54" i="83"/>
  <c r="YN54" i="83" s="1"/>
  <c r="YK19" i="83"/>
  <c r="YN19" i="83" s="1"/>
  <c r="YD18" i="83"/>
  <c r="YG18" i="83" s="1"/>
  <c r="XW19" i="83"/>
  <c r="XZ19" i="83" s="1"/>
  <c r="XP19" i="83"/>
  <c r="XS19" i="83" s="1"/>
  <c r="XB63" i="83"/>
  <c r="XE63" i="83" s="1"/>
  <c r="VZ38" i="83"/>
  <c r="WC38" i="83" s="1"/>
  <c r="UQ51" i="83"/>
  <c r="UT51" i="83" s="1"/>
  <c r="TV19" i="83"/>
  <c r="TY19" i="83" s="1"/>
  <c r="RK18" i="83"/>
  <c r="RN18" i="83" s="1"/>
  <c r="RD19" i="83"/>
  <c r="RG19" i="83" s="1"/>
  <c r="QW51" i="83"/>
  <c r="QZ51" i="83" s="1"/>
  <c r="OZ41" i="83"/>
  <c r="PC41" i="83" s="1"/>
  <c r="NX43" i="83"/>
  <c r="OA43" i="83" s="1"/>
  <c r="NX19" i="83"/>
  <c r="OA19" i="83" s="1"/>
  <c r="MV55" i="83"/>
  <c r="MY55" i="83" s="1"/>
  <c r="MO40" i="83"/>
  <c r="MR40" i="83" s="1"/>
  <c r="JI18" i="83"/>
  <c r="JL18" i="83" s="1"/>
  <c r="JB19" i="83"/>
  <c r="JE19" i="83" s="1"/>
  <c r="IN55" i="83"/>
  <c r="IQ55" i="83" s="1"/>
  <c r="HS43" i="83"/>
  <c r="HV43" i="83" s="1"/>
  <c r="GX64" i="83"/>
  <c r="HA64" i="83" s="1"/>
  <c r="GC19" i="83"/>
  <c r="GF19" i="83" s="1"/>
  <c r="FV19" i="83"/>
  <c r="FY19" i="83" s="1"/>
  <c r="FH53" i="83"/>
  <c r="FK53" i="83" s="1"/>
  <c r="FA59" i="83"/>
  <c r="FD59" i="83" s="1"/>
  <c r="FA19" i="83"/>
  <c r="FD19" i="83" s="1"/>
  <c r="ET19" i="83"/>
  <c r="EW19" i="83" s="1"/>
  <c r="DY51" i="83"/>
  <c r="EB51" i="83" s="1"/>
  <c r="DR62" i="83"/>
  <c r="DU62" i="83" s="1"/>
  <c r="DK19" i="83"/>
  <c r="DN19" i="83" s="1"/>
  <c r="DD49" i="83"/>
  <c r="DG49" i="83" s="1"/>
  <c r="CP19" i="83"/>
  <c r="CS19" i="83" s="1"/>
  <c r="CB53" i="83"/>
  <c r="CE53" i="83" s="1"/>
  <c r="BG53" i="83"/>
  <c r="BJ53" i="83" s="1"/>
  <c r="BG19" i="83"/>
  <c r="BJ19" i="83" s="1"/>
  <c r="AE19" i="83"/>
  <c r="AH19" i="83" s="1"/>
  <c r="Q45" i="83"/>
  <c r="T45" i="83" s="1"/>
  <c r="BYQ15" i="83"/>
  <c r="BYT15" i="83" s="1"/>
  <c r="BYJ29" i="83"/>
  <c r="BYM29" i="83" s="1"/>
  <c r="BYJ15" i="83"/>
  <c r="BYM15" i="83" s="1"/>
  <c r="BYC25" i="83"/>
  <c r="BYF25" i="83" s="1"/>
  <c r="BXH31" i="83"/>
  <c r="BXK31" i="83" s="1"/>
  <c r="BXH15" i="83"/>
  <c r="BXK15" i="83" s="1"/>
  <c r="BYC15" i="83"/>
  <c r="BYF15" i="83" s="1"/>
  <c r="BYC30" i="83"/>
  <c r="BYF30" i="83" s="1"/>
  <c r="BXV15" i="83"/>
  <c r="BXY15" i="83" s="1"/>
  <c r="BXO15" i="83"/>
  <c r="BXR15" i="83" s="1"/>
  <c r="BXH28" i="83"/>
  <c r="BXK28" i="83" s="1"/>
  <c r="BXA29" i="83"/>
  <c r="BXD29" i="83" s="1"/>
  <c r="BWM15" i="83"/>
  <c r="BWP15" i="83" s="1"/>
  <c r="BWF31" i="83"/>
  <c r="BWI31" i="83" s="1"/>
  <c r="BVR28" i="83"/>
  <c r="BVU28" i="83" s="1"/>
  <c r="BVY15" i="83"/>
  <c r="BWB15" i="83" s="1"/>
  <c r="BVR15" i="83"/>
  <c r="BVU15" i="83" s="1"/>
  <c r="BWM26" i="83"/>
  <c r="BWP26" i="83" s="1"/>
  <c r="BVR34" i="83"/>
  <c r="BVU34" i="83" s="1"/>
  <c r="BUB25" i="83"/>
  <c r="BUE25" i="83" s="1"/>
  <c r="BUB15" i="83"/>
  <c r="BUE15" i="83" s="1"/>
  <c r="BSZ15" i="83"/>
  <c r="BTC15" i="83" s="1"/>
  <c r="BVK15" i="83"/>
  <c r="BVN15" i="83" s="1"/>
  <c r="BUI15" i="83"/>
  <c r="BUL15" i="83" s="1"/>
  <c r="BWT29" i="83"/>
  <c r="BWW29" i="83" s="1"/>
  <c r="BUW15" i="83"/>
  <c r="BUZ15" i="83" s="1"/>
  <c r="BUB31" i="83"/>
  <c r="BUE31" i="83" s="1"/>
  <c r="BTN15" i="83"/>
  <c r="BTQ15" i="83" s="1"/>
  <c r="BTG30" i="83"/>
  <c r="BTJ30" i="83" s="1"/>
  <c r="BWT15" i="83"/>
  <c r="BWW15" i="83" s="1"/>
  <c r="BWF35" i="83"/>
  <c r="BWI35" i="83" s="1"/>
  <c r="BSS15" i="83"/>
  <c r="BSV15" i="83" s="1"/>
  <c r="BSL26" i="83"/>
  <c r="BSO26" i="83" s="1"/>
  <c r="BSL15" i="83"/>
  <c r="BSO15" i="83" s="1"/>
  <c r="BSE30" i="83"/>
  <c r="BSH30" i="83" s="1"/>
  <c r="BQO15" i="83"/>
  <c r="BQR15" i="83" s="1"/>
  <c r="BQA30" i="83"/>
  <c r="BQD30" i="83" s="1"/>
  <c r="BQA24" i="83"/>
  <c r="BQD24" i="83" s="1"/>
  <c r="BPT33" i="83"/>
  <c r="BPW33" i="83" s="1"/>
  <c r="BPM29" i="83"/>
  <c r="BPP29" i="83" s="1"/>
  <c r="BPM15" i="83"/>
  <c r="BPP15" i="83" s="1"/>
  <c r="BNW15" i="83"/>
  <c r="BNZ15" i="83" s="1"/>
  <c r="BNP15" i="83"/>
  <c r="BNS15" i="83" s="1"/>
  <c r="BNI44" i="83"/>
  <c r="BNL44" i="83" s="1"/>
  <c r="BMN15" i="83"/>
  <c r="BMQ15" i="83" s="1"/>
  <c r="BLL35" i="83"/>
  <c r="BLO35" i="83" s="1"/>
  <c r="BKJ15" i="83"/>
  <c r="BKM15" i="83" s="1"/>
  <c r="BJV15" i="83"/>
  <c r="BJY15" i="83" s="1"/>
  <c r="BUP15" i="83"/>
  <c r="BUS15" i="83" s="1"/>
  <c r="BSL33" i="83"/>
  <c r="BSO33" i="83" s="1"/>
  <c r="BQA15" i="83"/>
  <c r="BQD15" i="83" s="1"/>
  <c r="BPF15" i="83"/>
  <c r="BPI15" i="83" s="1"/>
  <c r="BNI39" i="83"/>
  <c r="BNL39" i="83" s="1"/>
  <c r="BMU15" i="83"/>
  <c r="BMX15" i="83" s="1"/>
  <c r="BLS34" i="83"/>
  <c r="BLV34" i="83" s="1"/>
  <c r="BLL15" i="83"/>
  <c r="BLO15" i="83" s="1"/>
  <c r="BLE29" i="83"/>
  <c r="BLH29" i="83" s="1"/>
  <c r="BLE15" i="83"/>
  <c r="BLH15" i="83" s="1"/>
  <c r="BIM38" i="83"/>
  <c r="BIP38" i="83" s="1"/>
  <c r="BIM30" i="83"/>
  <c r="BIP30" i="83" s="1"/>
  <c r="BHY15" i="83"/>
  <c r="BIB15" i="83" s="1"/>
  <c r="BHK15" i="83"/>
  <c r="BHN15" i="83" s="1"/>
  <c r="BHD47" i="83"/>
  <c r="BHG47" i="83" s="1"/>
  <c r="BHD31" i="83"/>
  <c r="BHG31" i="83" s="1"/>
  <c r="BGW15" i="83"/>
  <c r="BGZ15" i="83" s="1"/>
  <c r="BGP57" i="83"/>
  <c r="BGS57" i="83" s="1"/>
  <c r="BGP49" i="83"/>
  <c r="BGS49" i="83" s="1"/>
  <c r="BGP35" i="83"/>
  <c r="BGS35" i="83" s="1"/>
  <c r="BES15" i="83"/>
  <c r="BEV15" i="83" s="1"/>
  <c r="BDX45" i="83"/>
  <c r="BEA45" i="83" s="1"/>
  <c r="BDQ31" i="83"/>
  <c r="BDT31" i="83" s="1"/>
  <c r="BDJ15" i="83"/>
  <c r="BDM15" i="83" s="1"/>
  <c r="BCA15" i="83"/>
  <c r="BCD15" i="83" s="1"/>
  <c r="BBM15" i="83"/>
  <c r="BBP15" i="83" s="1"/>
  <c r="BBF30" i="83"/>
  <c r="BBI30" i="83" s="1"/>
  <c r="BAY44" i="83"/>
  <c r="BBB44" i="83" s="1"/>
  <c r="BAY37" i="83"/>
  <c r="BBB37" i="83" s="1"/>
  <c r="BAR15" i="83"/>
  <c r="BAU15" i="83" s="1"/>
  <c r="BAD15" i="83"/>
  <c r="BAG15" i="83" s="1"/>
  <c r="AZP15" i="83"/>
  <c r="AZS15" i="83" s="1"/>
  <c r="AZI15" i="83"/>
  <c r="AZL15" i="83" s="1"/>
  <c r="AYN15" i="83"/>
  <c r="AYQ15" i="83" s="1"/>
  <c r="BSE15" i="83"/>
  <c r="BSH15" i="83" s="1"/>
  <c r="BRX15" i="83"/>
  <c r="BSA15" i="83" s="1"/>
  <c r="BQH34" i="83"/>
  <c r="BQK34" i="83" s="1"/>
  <c r="BPT15" i="83"/>
  <c r="BPW15" i="83" s="1"/>
  <c r="BPM25" i="83"/>
  <c r="BPP25" i="83" s="1"/>
  <c r="BOR35" i="83"/>
  <c r="BOU35" i="83" s="1"/>
  <c r="BOD15" i="83"/>
  <c r="BOG15" i="83" s="1"/>
  <c r="BNP27" i="83"/>
  <c r="BNS27" i="83" s="1"/>
  <c r="BLS15" i="83"/>
  <c r="BLV15" i="83" s="1"/>
  <c r="BKX15" i="83"/>
  <c r="BLA15" i="83" s="1"/>
  <c r="BKC15" i="83"/>
  <c r="BKF15" i="83" s="1"/>
  <c r="BIM43" i="83"/>
  <c r="BIP43" i="83" s="1"/>
  <c r="BIF37" i="83"/>
  <c r="BII37" i="83" s="1"/>
  <c r="BIF15" i="83"/>
  <c r="BII15" i="83" s="1"/>
  <c r="BHY31" i="83"/>
  <c r="BIB31" i="83" s="1"/>
  <c r="BGB15" i="83"/>
  <c r="BGE15" i="83" s="1"/>
  <c r="BFN30" i="83"/>
  <c r="BFQ30" i="83" s="1"/>
  <c r="BDQ15" i="83"/>
  <c r="BDT15" i="83" s="1"/>
  <c r="BCO15" i="83"/>
  <c r="BCR15" i="83" s="1"/>
  <c r="BCA33" i="83"/>
  <c r="BCD33" i="83" s="1"/>
  <c r="BBT15" i="83"/>
  <c r="BBW15" i="83" s="1"/>
  <c r="BAK51" i="83"/>
  <c r="BAN51" i="83" s="1"/>
  <c r="BAK44" i="83"/>
  <c r="BAN44" i="83" s="1"/>
  <c r="BAK15" i="83"/>
  <c r="BAN15" i="83" s="1"/>
  <c r="AZW15" i="83"/>
  <c r="AZZ15" i="83" s="1"/>
  <c r="AZP42" i="83"/>
  <c r="AZS42" i="83" s="1"/>
  <c r="AYN29" i="83"/>
  <c r="AYQ29" i="83" s="1"/>
  <c r="AYG15" i="83"/>
  <c r="AYJ15" i="83" s="1"/>
  <c r="AWX15" i="83"/>
  <c r="AXA15" i="83" s="1"/>
  <c r="AWJ15" i="83"/>
  <c r="AWM15" i="83" s="1"/>
  <c r="AWC41" i="83"/>
  <c r="AWF41" i="83" s="1"/>
  <c r="AWC35" i="83"/>
  <c r="AWF35" i="83" s="1"/>
  <c r="AVO15" i="83"/>
  <c r="AVR15" i="83" s="1"/>
  <c r="AUF15" i="83"/>
  <c r="AUI15" i="83" s="1"/>
  <c r="ATY15" i="83"/>
  <c r="AUB15" i="83" s="1"/>
  <c r="ATK15" i="83"/>
  <c r="ATN15" i="83" s="1"/>
  <c r="ATD15" i="83"/>
  <c r="ATG15" i="83" s="1"/>
  <c r="ASB34" i="83"/>
  <c r="ASE34" i="83" s="1"/>
  <c r="ASB15" i="83"/>
  <c r="ASE15" i="83" s="1"/>
  <c r="ARG46" i="83"/>
  <c r="ARJ46" i="83" s="1"/>
  <c r="ARG38" i="83"/>
  <c r="ARJ38" i="83" s="1"/>
  <c r="ARG15" i="83"/>
  <c r="ARJ15" i="83" s="1"/>
  <c r="AQZ15" i="83"/>
  <c r="ARC15" i="83" s="1"/>
  <c r="AQL49" i="83"/>
  <c r="AQO49" i="83" s="1"/>
  <c r="AQL35" i="83"/>
  <c r="AQO35" i="83" s="1"/>
  <c r="AQL15" i="83"/>
  <c r="AQO15" i="83" s="1"/>
  <c r="APX15" i="83"/>
  <c r="AQA15" i="83" s="1"/>
  <c r="APJ15" i="83"/>
  <c r="APM15" i="83" s="1"/>
  <c r="AOO15" i="83"/>
  <c r="AOR15" i="83" s="1"/>
  <c r="ANF15" i="83"/>
  <c r="ANI15" i="83" s="1"/>
  <c r="AMY37" i="83"/>
  <c r="ANB37" i="83" s="1"/>
  <c r="ALI27" i="83"/>
  <c r="ALL27" i="83" s="1"/>
  <c r="ALI15" i="83"/>
  <c r="ALL15" i="83" s="1"/>
  <c r="ALB36" i="83"/>
  <c r="ALE36" i="83" s="1"/>
  <c r="AKU34" i="83"/>
  <c r="AKX34" i="83" s="1"/>
  <c r="AKN37" i="83"/>
  <c r="AKQ37" i="83" s="1"/>
  <c r="AJZ43" i="83"/>
  <c r="AKC43" i="83" s="1"/>
  <c r="AJZ37" i="83"/>
  <c r="AKC37" i="83" s="1"/>
  <c r="AJZ29" i="83"/>
  <c r="AKC29" i="83" s="1"/>
  <c r="AJZ15" i="83"/>
  <c r="AKC15" i="83" s="1"/>
  <c r="AJS15" i="83"/>
  <c r="AJV15" i="83" s="1"/>
  <c r="AJE34" i="83"/>
  <c r="AJH34" i="83" s="1"/>
  <c r="AIX29" i="83"/>
  <c r="AJA29" i="83" s="1"/>
  <c r="AIX15" i="83"/>
  <c r="AJA15" i="83" s="1"/>
  <c r="AIJ15" i="83"/>
  <c r="AIM15" i="83" s="1"/>
  <c r="AHH29" i="83"/>
  <c r="AHK29" i="83" s="1"/>
  <c r="AFR15" i="83"/>
  <c r="AFU15" i="83" s="1"/>
  <c r="AFD43" i="83"/>
  <c r="AFG43" i="83" s="1"/>
  <c r="AFD37" i="83"/>
  <c r="AFG37" i="83" s="1"/>
  <c r="ADN45" i="83"/>
  <c r="ADQ45" i="83" s="1"/>
  <c r="ADN15" i="83"/>
  <c r="ADQ15" i="83" s="1"/>
  <c r="ADG15" i="83"/>
  <c r="ADJ15" i="83" s="1"/>
  <c r="BWF15" i="83"/>
  <c r="BWI15" i="83" s="1"/>
  <c r="BTG15" i="83"/>
  <c r="BTJ15" i="83" s="1"/>
  <c r="BRQ15" i="83"/>
  <c r="BRT15" i="83" s="1"/>
  <c r="BQV15" i="83"/>
  <c r="BQY15" i="83" s="1"/>
  <c r="BLZ15" i="83"/>
  <c r="BMC15" i="83" s="1"/>
  <c r="BJO30" i="83"/>
  <c r="BJR30" i="83" s="1"/>
  <c r="BJA15" i="83"/>
  <c r="BJD15" i="83" s="1"/>
  <c r="BIT29" i="83"/>
  <c r="BIW29" i="83" s="1"/>
  <c r="BIM15" i="83"/>
  <c r="BIP15" i="83" s="1"/>
  <c r="BIF51" i="83"/>
  <c r="BII51" i="83" s="1"/>
  <c r="BWM32" i="83"/>
  <c r="BWP32" i="83" s="1"/>
  <c r="BTU15" i="83"/>
  <c r="BTX15" i="83" s="1"/>
  <c r="BRC15" i="83"/>
  <c r="BRF15" i="83" s="1"/>
  <c r="BQH29" i="83"/>
  <c r="BQK29" i="83" s="1"/>
  <c r="BOY15" i="83"/>
  <c r="BPB15" i="83" s="1"/>
  <c r="BNI15" i="83"/>
  <c r="BNL15" i="83" s="1"/>
  <c r="BLZ29" i="83"/>
  <c r="BMC29" i="83" s="1"/>
  <c r="BLE35" i="83"/>
  <c r="BLH35" i="83" s="1"/>
  <c r="BJV35" i="83"/>
  <c r="BJY35" i="83" s="1"/>
  <c r="BTG27" i="83"/>
  <c r="BTJ27" i="83" s="1"/>
  <c r="BNB15" i="83"/>
  <c r="BNE15" i="83" s="1"/>
  <c r="BKQ15" i="83"/>
  <c r="BKT15" i="83" s="1"/>
  <c r="BHR15" i="83"/>
  <c r="BHU15" i="83" s="1"/>
  <c r="BGI15" i="83"/>
  <c r="BGL15" i="83" s="1"/>
  <c r="BEL15" i="83"/>
  <c r="BEO15" i="83" s="1"/>
  <c r="BCA48" i="83"/>
  <c r="BCD48" i="83" s="1"/>
  <c r="BBT31" i="83"/>
  <c r="BBW31" i="83" s="1"/>
  <c r="AZI30" i="83"/>
  <c r="AZL30" i="83" s="1"/>
  <c r="AYU43" i="83"/>
  <c r="AYX43" i="83" s="1"/>
  <c r="AXZ15" i="83"/>
  <c r="AYC15" i="83" s="1"/>
  <c r="AXE48" i="83"/>
  <c r="AXH48" i="83" s="1"/>
  <c r="AXE41" i="83"/>
  <c r="AXH41" i="83" s="1"/>
  <c r="AXE15" i="83"/>
  <c r="AXH15" i="83" s="1"/>
  <c r="AWX29" i="83"/>
  <c r="AXA29" i="83" s="1"/>
  <c r="AWQ48" i="83"/>
  <c r="AWT48" i="83" s="1"/>
  <c r="AWQ15" i="83"/>
  <c r="AWT15" i="83" s="1"/>
  <c r="BXA15" i="83"/>
  <c r="BXD15" i="83" s="1"/>
  <c r="BPF35" i="83"/>
  <c r="BPI35" i="83" s="1"/>
  <c r="BPF27" i="83"/>
  <c r="BPI27" i="83" s="1"/>
  <c r="BOK15" i="83"/>
  <c r="BON15" i="83" s="1"/>
  <c r="BKJ30" i="83"/>
  <c r="BKM30" i="83" s="1"/>
  <c r="BJO15" i="83"/>
  <c r="BJR15" i="83" s="1"/>
  <c r="BJH15" i="83"/>
  <c r="BJK15" i="83" s="1"/>
  <c r="BFN15" i="83"/>
  <c r="BFQ15" i="83" s="1"/>
  <c r="BEZ15" i="83"/>
  <c r="BFC15" i="83" s="1"/>
  <c r="BDX15" i="83"/>
  <c r="BEA15" i="83" s="1"/>
  <c r="BDC15" i="83"/>
  <c r="BDF15" i="83" s="1"/>
  <c r="AZB31" i="83"/>
  <c r="AZE31" i="83" s="1"/>
  <c r="AXL28" i="83"/>
  <c r="AXO28" i="83" s="1"/>
  <c r="AWX46" i="83"/>
  <c r="AXA46" i="83" s="1"/>
  <c r="AWX39" i="83"/>
  <c r="AXA39" i="83" s="1"/>
  <c r="BNB36" i="83"/>
  <c r="BNE36" i="83" s="1"/>
  <c r="BMU28" i="83"/>
  <c r="BMX28" i="83" s="1"/>
  <c r="BIT15" i="83"/>
  <c r="BIW15" i="83" s="1"/>
  <c r="BHD15" i="83"/>
  <c r="BHG15" i="83" s="1"/>
  <c r="BEE15" i="83"/>
  <c r="BEH15" i="83" s="1"/>
  <c r="AZB15" i="83"/>
  <c r="AZE15" i="83" s="1"/>
  <c r="AXS15" i="83"/>
  <c r="AXV15" i="83" s="1"/>
  <c r="AWC27" i="83"/>
  <c r="AWF27" i="83" s="1"/>
  <c r="AVV40" i="83"/>
  <c r="AVY40" i="83" s="1"/>
  <c r="AVV28" i="83"/>
  <c r="AVY28" i="83" s="1"/>
  <c r="AVH37" i="83"/>
  <c r="AVK37" i="83" s="1"/>
  <c r="AVA15" i="83"/>
  <c r="AVD15" i="83" s="1"/>
  <c r="AQS15" i="83"/>
  <c r="AQV15" i="83" s="1"/>
  <c r="APC31" i="83"/>
  <c r="APF31" i="83" s="1"/>
  <c r="AOV59" i="83"/>
  <c r="AOY59" i="83" s="1"/>
  <c r="AOH44" i="83"/>
  <c r="AOK44" i="83" s="1"/>
  <c r="ANM31" i="83"/>
  <c r="ANP31" i="83" s="1"/>
  <c r="ANF52" i="83"/>
  <c r="ANI52" i="83" s="1"/>
  <c r="ANF35" i="83"/>
  <c r="ANI35" i="83" s="1"/>
  <c r="AMD15" i="83"/>
  <c r="AMG15" i="83" s="1"/>
  <c r="ALW15" i="83"/>
  <c r="ALZ15" i="83" s="1"/>
  <c r="ALP15" i="83"/>
  <c r="ALS15" i="83" s="1"/>
  <c r="ALI34" i="83"/>
  <c r="ALL34" i="83" s="1"/>
  <c r="AJL32" i="83"/>
  <c r="AJO32" i="83" s="1"/>
  <c r="AJE15" i="83"/>
  <c r="AJH15" i="83" s="1"/>
  <c r="AIJ43" i="83"/>
  <c r="AIM43" i="83" s="1"/>
  <c r="AIJ37" i="83"/>
  <c r="AIM37" i="83" s="1"/>
  <c r="AIC36" i="83"/>
  <c r="AIF36" i="83" s="1"/>
  <c r="AIC15" i="83"/>
  <c r="AIF15" i="83" s="1"/>
  <c r="AHV15" i="83"/>
  <c r="AHY15" i="83" s="1"/>
  <c r="AHO15" i="83"/>
  <c r="AHR15" i="83" s="1"/>
  <c r="AHH15" i="83"/>
  <c r="AHK15" i="83" s="1"/>
  <c r="AGM28" i="83"/>
  <c r="AGP28" i="83" s="1"/>
  <c r="AGF26" i="83"/>
  <c r="AGI26" i="83" s="1"/>
  <c r="AFR28" i="83"/>
  <c r="AFU28" i="83" s="1"/>
  <c r="BVD15" i="83"/>
  <c r="BVG15" i="83" s="1"/>
  <c r="BQH15" i="83"/>
  <c r="BQK15" i="83" s="1"/>
  <c r="BOR15" i="83"/>
  <c r="BOU15" i="83" s="1"/>
  <c r="BHD41" i="83"/>
  <c r="BHG41" i="83" s="1"/>
  <c r="BFG15" i="83"/>
  <c r="BFJ15" i="83" s="1"/>
  <c r="BEZ30" i="83"/>
  <c r="BFC30" i="83" s="1"/>
  <c r="BCV15" i="83"/>
  <c r="BCY15" i="83" s="1"/>
  <c r="BCH15" i="83"/>
  <c r="BCK15" i="83" s="1"/>
  <c r="BBF15" i="83"/>
  <c r="BBI15" i="83" s="1"/>
  <c r="AVH15" i="83"/>
  <c r="AVK15" i="83" s="1"/>
  <c r="AUM15" i="83"/>
  <c r="AUP15" i="83" s="1"/>
  <c r="ATR37" i="83"/>
  <c r="ATU37" i="83" s="1"/>
  <c r="ASP15" i="83"/>
  <c r="ASS15" i="83" s="1"/>
  <c r="ARN15" i="83"/>
  <c r="ARQ15" i="83" s="1"/>
  <c r="AQE32" i="83"/>
  <c r="AQH32" i="83" s="1"/>
  <c r="AQE15" i="83"/>
  <c r="AQH15" i="83" s="1"/>
  <c r="APQ15" i="83"/>
  <c r="APT15" i="83" s="1"/>
  <c r="APC15" i="83"/>
  <c r="APF15" i="83" s="1"/>
  <c r="AOH31" i="83"/>
  <c r="AOK31" i="83" s="1"/>
  <c r="AOH15" i="83"/>
  <c r="AOK15" i="83" s="1"/>
  <c r="ANT15" i="83"/>
  <c r="ANW15" i="83" s="1"/>
  <c r="ANM43" i="83"/>
  <c r="ANP43" i="83" s="1"/>
  <c r="AMR15" i="83"/>
  <c r="AMU15" i="83" s="1"/>
  <c r="AMK15" i="83"/>
  <c r="AMN15" i="83" s="1"/>
  <c r="AMD43" i="83"/>
  <c r="AMG43" i="83" s="1"/>
  <c r="ALI26" i="83"/>
  <c r="ALL26" i="83" s="1"/>
  <c r="AKU15" i="83"/>
  <c r="AKX15" i="83" s="1"/>
  <c r="AKG31" i="83"/>
  <c r="AKJ31" i="83" s="1"/>
  <c r="AJS29" i="83"/>
  <c r="AJV29" i="83" s="1"/>
  <c r="AIX30" i="83"/>
  <c r="AJA30" i="83" s="1"/>
  <c r="AIQ15" i="83"/>
  <c r="AIT15" i="83" s="1"/>
  <c r="AHV36" i="83"/>
  <c r="AHY36" i="83" s="1"/>
  <c r="AHO30" i="83"/>
  <c r="AHR30" i="83" s="1"/>
  <c r="AGM27" i="83"/>
  <c r="AGP27" i="83" s="1"/>
  <c r="AFY15" i="83"/>
  <c r="AGB15" i="83" s="1"/>
  <c r="BFU15" i="83"/>
  <c r="BFX15" i="83" s="1"/>
  <c r="APX35" i="83"/>
  <c r="AQA35" i="83" s="1"/>
  <c r="AOV51" i="83"/>
  <c r="AOY51" i="83" s="1"/>
  <c r="AOV37" i="83"/>
  <c r="AOY37" i="83" s="1"/>
  <c r="ANF61" i="83"/>
  <c r="ANI61" i="83" s="1"/>
  <c r="AMY15" i="83"/>
  <c r="ANB15" i="83" s="1"/>
  <c r="AMD36" i="83"/>
  <c r="AMG36" i="83" s="1"/>
  <c r="AMD25" i="83"/>
  <c r="AMG25" i="83" s="1"/>
  <c r="ALB15" i="83"/>
  <c r="ALE15" i="83" s="1"/>
  <c r="AGT34" i="83"/>
  <c r="AGW34" i="83" s="1"/>
  <c r="AEW28" i="83"/>
  <c r="AEZ28" i="83" s="1"/>
  <c r="AEP15" i="83"/>
  <c r="AES15" i="83" s="1"/>
  <c r="AEI15" i="83"/>
  <c r="AEL15" i="83" s="1"/>
  <c r="ADG27" i="83"/>
  <c r="ADJ27" i="83" s="1"/>
  <c r="ACZ15" i="83"/>
  <c r="ADC15" i="83" s="1"/>
  <c r="ACS15" i="83"/>
  <c r="ACV15" i="83" s="1"/>
  <c r="ACL29" i="83"/>
  <c r="ACO29" i="83" s="1"/>
  <c r="ABX62" i="83"/>
  <c r="ACA62" i="83" s="1"/>
  <c r="AAV15" i="83"/>
  <c r="AAY15" i="83" s="1"/>
  <c r="AAO15" i="83"/>
  <c r="AAR15" i="83" s="1"/>
  <c r="AAH15" i="83"/>
  <c r="AAK15" i="83" s="1"/>
  <c r="AAA15" i="83"/>
  <c r="AAD15" i="83" s="1"/>
  <c r="YK36" i="83"/>
  <c r="YN36" i="83" s="1"/>
  <c r="XP32" i="83"/>
  <c r="XS32" i="83" s="1"/>
  <c r="WU36" i="83"/>
  <c r="WX36" i="83" s="1"/>
  <c r="WU15" i="83"/>
  <c r="WX15" i="83" s="1"/>
  <c r="WN15" i="83"/>
  <c r="WQ15" i="83" s="1"/>
  <c r="VZ15" i="83"/>
  <c r="WC15" i="83" s="1"/>
  <c r="VS32" i="83"/>
  <c r="VV32" i="83" s="1"/>
  <c r="VS15" i="83"/>
  <c r="VV15" i="83" s="1"/>
  <c r="VE33" i="83"/>
  <c r="VH33" i="83" s="1"/>
  <c r="VE15" i="83"/>
  <c r="VH15" i="83" s="1"/>
  <c r="UX39" i="83"/>
  <c r="VA39" i="83" s="1"/>
  <c r="TO50" i="83"/>
  <c r="TR50" i="83" s="1"/>
  <c r="ST31" i="83"/>
  <c r="SW31" i="83" s="1"/>
  <c r="SM15" i="83"/>
  <c r="SP15" i="83" s="1"/>
  <c r="RY56" i="83"/>
  <c r="SB56" i="83" s="1"/>
  <c r="RY41" i="83"/>
  <c r="SB41" i="83" s="1"/>
  <c r="RD33" i="83"/>
  <c r="RG33" i="83" s="1"/>
  <c r="QI52" i="83"/>
  <c r="QL52" i="83" s="1"/>
  <c r="QB30" i="83"/>
  <c r="QE30" i="83" s="1"/>
  <c r="PU31" i="83"/>
  <c r="PX31" i="83" s="1"/>
  <c r="PN54" i="83"/>
  <c r="PQ54" i="83" s="1"/>
  <c r="OL51" i="83"/>
  <c r="OO51" i="83" s="1"/>
  <c r="OE15" i="83"/>
  <c r="OH15" i="83" s="1"/>
  <c r="NX32" i="83"/>
  <c r="OA32" i="83" s="1"/>
  <c r="MO15" i="83"/>
  <c r="MR15" i="83" s="1"/>
  <c r="LM38" i="83"/>
  <c r="LP38" i="83" s="1"/>
  <c r="LM15" i="83"/>
  <c r="LP15" i="83" s="1"/>
  <c r="KR33" i="83"/>
  <c r="KU33" i="83" s="1"/>
  <c r="KD39" i="83"/>
  <c r="KG39" i="83" s="1"/>
  <c r="JW58" i="83"/>
  <c r="JZ58" i="83" s="1"/>
  <c r="JP15" i="83"/>
  <c r="JS15" i="83" s="1"/>
  <c r="JI32" i="83"/>
  <c r="JL32" i="83" s="1"/>
  <c r="JB34" i="83"/>
  <c r="JE34" i="83" s="1"/>
  <c r="HL32" i="83"/>
  <c r="HO32" i="83" s="1"/>
  <c r="HE35" i="83"/>
  <c r="HH35" i="83" s="1"/>
  <c r="HE15" i="83"/>
  <c r="HH15" i="83" s="1"/>
  <c r="BRJ15" i="83"/>
  <c r="BRM15" i="83" s="1"/>
  <c r="BBF44" i="83"/>
  <c r="BBI44" i="83" s="1"/>
  <c r="BAY15" i="83"/>
  <c r="BBB15" i="83" s="1"/>
  <c r="AXL15" i="83"/>
  <c r="AXO15" i="83" s="1"/>
  <c r="AWQ32" i="83"/>
  <c r="AWT32" i="83" s="1"/>
  <c r="AUT15" i="83"/>
  <c r="AUW15" i="83" s="1"/>
  <c r="ATR15" i="83"/>
  <c r="ATU15" i="83" s="1"/>
  <c r="ASI15" i="83"/>
  <c r="ASL15" i="83" s="1"/>
  <c r="ARU15" i="83"/>
  <c r="ARX15" i="83" s="1"/>
  <c r="AMR35" i="83"/>
  <c r="AMU35" i="83" s="1"/>
  <c r="ALP29" i="83"/>
  <c r="ALS29" i="83" s="1"/>
  <c r="AKN28" i="83"/>
  <c r="AKQ28" i="83" s="1"/>
  <c r="AJS28" i="83"/>
  <c r="AJV28" i="83" s="1"/>
  <c r="AJL15" i="83"/>
  <c r="AJO15" i="83" s="1"/>
  <c r="AHA24" i="83"/>
  <c r="AHD24" i="83" s="1"/>
  <c r="AGM15" i="83"/>
  <c r="AGP15" i="83" s="1"/>
  <c r="AEW27" i="83"/>
  <c r="AEZ27" i="83" s="1"/>
  <c r="AEI30" i="83"/>
  <c r="AEL30" i="83" s="1"/>
  <c r="AEB29" i="83"/>
  <c r="AEE29" i="83" s="1"/>
  <c r="AEB15" i="83"/>
  <c r="AEE15" i="83" s="1"/>
  <c r="ADG40" i="83"/>
  <c r="ADJ40" i="83" s="1"/>
  <c r="ACL38" i="83"/>
  <c r="ACO38" i="83" s="1"/>
  <c r="ACL28" i="83"/>
  <c r="ACO28" i="83" s="1"/>
  <c r="AAO32" i="83"/>
  <c r="AAR32" i="83" s="1"/>
  <c r="AAH35" i="83"/>
  <c r="AAK35" i="83" s="1"/>
  <c r="ZT15" i="83"/>
  <c r="ZW15" i="83" s="1"/>
  <c r="ZF15" i="83"/>
  <c r="ZI15" i="83" s="1"/>
  <c r="YY31" i="83"/>
  <c r="ZB31" i="83" s="1"/>
  <c r="YR34" i="83"/>
  <c r="YU34" i="83" s="1"/>
  <c r="YR15" i="83"/>
  <c r="YU15" i="83" s="1"/>
  <c r="YK35" i="83"/>
  <c r="YN35" i="83" s="1"/>
  <c r="XP31" i="83"/>
  <c r="XS31" i="83" s="1"/>
  <c r="XB34" i="83"/>
  <c r="XE34" i="83" s="1"/>
  <c r="WU35" i="83"/>
  <c r="WX35" i="83" s="1"/>
  <c r="VL15" i="83"/>
  <c r="VO15" i="83" s="1"/>
  <c r="UX15" i="83"/>
  <c r="VA15" i="83" s="1"/>
  <c r="UJ52" i="83"/>
  <c r="UM52" i="83" s="1"/>
  <c r="UJ34" i="83"/>
  <c r="UM34" i="83" s="1"/>
  <c r="UC15" i="83"/>
  <c r="UF15" i="83" s="1"/>
  <c r="TO15" i="83"/>
  <c r="TR15" i="83" s="1"/>
  <c r="TH26" i="83"/>
  <c r="TK26" i="83" s="1"/>
  <c r="ST15" i="83"/>
  <c r="SW15" i="83" s="1"/>
  <c r="SF30" i="83"/>
  <c r="SI30" i="83" s="1"/>
  <c r="SF15" i="83"/>
  <c r="SI15" i="83" s="1"/>
  <c r="RY64" i="83"/>
  <c r="SB64" i="83" s="1"/>
  <c r="RY15" i="83"/>
  <c r="SB15" i="83" s="1"/>
  <c r="RR15" i="83"/>
  <c r="RU15" i="83" s="1"/>
  <c r="RK30" i="83"/>
  <c r="RN30" i="83" s="1"/>
  <c r="RD48" i="83"/>
  <c r="RG48" i="83" s="1"/>
  <c r="RD32" i="83"/>
  <c r="RG32" i="83" s="1"/>
  <c r="QW15" i="83"/>
  <c r="QZ15" i="83" s="1"/>
  <c r="QI60" i="83"/>
  <c r="QL60" i="83" s="1"/>
  <c r="PU15" i="83"/>
  <c r="PX15" i="83" s="1"/>
  <c r="PN32" i="83"/>
  <c r="PQ32" i="83" s="1"/>
  <c r="PN15" i="83"/>
  <c r="PQ15" i="83" s="1"/>
  <c r="PG55" i="83"/>
  <c r="PJ55" i="83" s="1"/>
  <c r="PG38" i="83"/>
  <c r="PJ38" i="83" s="1"/>
  <c r="OZ15" i="83"/>
  <c r="PC15" i="83" s="1"/>
  <c r="OS15" i="83"/>
  <c r="OV15" i="83" s="1"/>
  <c r="OL45" i="83"/>
  <c r="OO45" i="83" s="1"/>
  <c r="OL15" i="83"/>
  <c r="OO15" i="83" s="1"/>
  <c r="NX57" i="83"/>
  <c r="OA57" i="83" s="1"/>
  <c r="NQ15" i="83"/>
  <c r="NT15" i="83" s="1"/>
  <c r="NC52" i="83"/>
  <c r="NF52" i="83" s="1"/>
  <c r="NC36" i="83"/>
  <c r="NF36" i="83" s="1"/>
  <c r="NC15" i="83"/>
  <c r="NF15" i="83" s="1"/>
  <c r="MA36" i="83"/>
  <c r="MD36" i="83" s="1"/>
  <c r="LT33" i="83"/>
  <c r="LW33" i="83" s="1"/>
  <c r="LT15" i="83"/>
  <c r="LW15" i="83" s="1"/>
  <c r="LM37" i="83"/>
  <c r="LP37" i="83" s="1"/>
  <c r="LF52" i="83"/>
  <c r="LI52" i="83" s="1"/>
  <c r="KY15" i="83"/>
  <c r="LB15" i="83" s="1"/>
  <c r="KR32" i="83"/>
  <c r="KU32" i="83" s="1"/>
  <c r="KR15" i="83"/>
  <c r="KU15" i="83" s="1"/>
  <c r="KK15" i="83"/>
  <c r="KN15" i="83" s="1"/>
  <c r="KD30" i="83"/>
  <c r="KG30" i="83" s="1"/>
  <c r="KD15" i="83"/>
  <c r="KG15" i="83" s="1"/>
  <c r="JW37" i="83"/>
  <c r="JZ37" i="83" s="1"/>
  <c r="JP31" i="83"/>
  <c r="JS31" i="83" s="1"/>
  <c r="JI31" i="83"/>
  <c r="JL31" i="83" s="1"/>
  <c r="JB58" i="83"/>
  <c r="JE58" i="83" s="1"/>
  <c r="IG37" i="83"/>
  <c r="IJ37" i="83" s="1"/>
  <c r="HL50" i="83"/>
  <c r="HO50" i="83" s="1"/>
  <c r="HL43" i="83"/>
  <c r="HO43" i="83" s="1"/>
  <c r="BVK28" i="83"/>
  <c r="BVN28" i="83" s="1"/>
  <c r="AZI37" i="83"/>
  <c r="AZL37" i="83" s="1"/>
  <c r="APC43" i="83"/>
  <c r="APF43" i="83" s="1"/>
  <c r="AOA15" i="83"/>
  <c r="AOD15" i="83" s="1"/>
  <c r="AJS38" i="83"/>
  <c r="AJV38" i="83" s="1"/>
  <c r="AIC29" i="83"/>
  <c r="AIF29" i="83" s="1"/>
  <c r="AGT15" i="83"/>
  <c r="AGW15" i="83" s="1"/>
  <c r="AFK15" i="83"/>
  <c r="AFN15" i="83" s="1"/>
  <c r="AFD15" i="83"/>
  <c r="AFG15" i="83" s="1"/>
  <c r="AEP35" i="83"/>
  <c r="AES35" i="83" s="1"/>
  <c r="ADG28" i="83"/>
  <c r="ADJ28" i="83" s="1"/>
  <c r="ABX54" i="83"/>
  <c r="ACA54" i="83" s="1"/>
  <c r="ABX36" i="83"/>
  <c r="ACA36" i="83" s="1"/>
  <c r="ABQ31" i="83"/>
  <c r="ABT31" i="83" s="1"/>
  <c r="ZM15" i="83"/>
  <c r="ZP15" i="83" s="1"/>
  <c r="XI37" i="83"/>
  <c r="XL37" i="83" s="1"/>
  <c r="XB15" i="83"/>
  <c r="XE15" i="83" s="1"/>
  <c r="VZ31" i="83"/>
  <c r="WC31" i="83" s="1"/>
  <c r="VE34" i="83"/>
  <c r="VH34" i="83" s="1"/>
  <c r="UJ33" i="83"/>
  <c r="UM33" i="83" s="1"/>
  <c r="TO37" i="83"/>
  <c r="TR37" i="83" s="1"/>
  <c r="TH15" i="83"/>
  <c r="TK15" i="83" s="1"/>
  <c r="TA15" i="83"/>
  <c r="TD15" i="83" s="1"/>
  <c r="RY42" i="83"/>
  <c r="SB42" i="83" s="1"/>
  <c r="QP15" i="83"/>
  <c r="QS15" i="83" s="1"/>
  <c r="QB44" i="83"/>
  <c r="QE44" i="83" s="1"/>
  <c r="PN46" i="83"/>
  <c r="PQ46" i="83" s="1"/>
  <c r="OL33" i="83"/>
  <c r="OO33" i="83" s="1"/>
  <c r="NX48" i="83"/>
  <c r="OA48" i="83" s="1"/>
  <c r="NC35" i="83"/>
  <c r="NF35" i="83" s="1"/>
  <c r="MO32" i="83"/>
  <c r="MR32" i="83" s="1"/>
  <c r="MH36" i="83"/>
  <c r="MK36" i="83" s="1"/>
  <c r="MH15" i="83"/>
  <c r="MK15" i="83" s="1"/>
  <c r="MA61" i="83"/>
  <c r="MD61" i="83" s="1"/>
  <c r="MA54" i="83"/>
  <c r="MD54" i="83" s="1"/>
  <c r="LM54" i="83"/>
  <c r="LP54" i="83" s="1"/>
  <c r="IN62" i="83"/>
  <c r="IQ62" i="83" s="1"/>
  <c r="HS31" i="83"/>
  <c r="HV31" i="83" s="1"/>
  <c r="GX41" i="83"/>
  <c r="HA41" i="83" s="1"/>
  <c r="GX15" i="83"/>
  <c r="HA15" i="83" s="1"/>
  <c r="GJ15" i="83"/>
  <c r="GM15" i="83" s="1"/>
  <c r="FO15" i="83"/>
  <c r="FR15" i="83" s="1"/>
  <c r="FH41" i="83"/>
  <c r="FK41" i="83" s="1"/>
  <c r="FH15" i="83"/>
  <c r="FK15" i="83" s="1"/>
  <c r="DK52" i="83"/>
  <c r="DN52" i="83" s="1"/>
  <c r="DK37" i="83"/>
  <c r="DN37" i="83" s="1"/>
  <c r="DD28" i="83"/>
  <c r="DG28" i="83" s="1"/>
  <c r="CI35" i="83"/>
  <c r="CL35" i="83" s="1"/>
  <c r="CB15" i="83"/>
  <c r="CE15" i="83" s="1"/>
  <c r="BU61" i="83"/>
  <c r="BX61" i="83" s="1"/>
  <c r="BU54" i="83"/>
  <c r="BX54" i="83" s="1"/>
  <c r="BU15" i="83"/>
  <c r="BX15" i="83" s="1"/>
  <c r="BN15" i="83"/>
  <c r="BQ15" i="83" s="1"/>
  <c r="BG33" i="83"/>
  <c r="BJ33" i="83" s="1"/>
  <c r="AZ15" i="83"/>
  <c r="BC15" i="83" s="1"/>
  <c r="AS33" i="83"/>
  <c r="AV33" i="83" s="1"/>
  <c r="AL40" i="83"/>
  <c r="AO40" i="83" s="1"/>
  <c r="AL15" i="83"/>
  <c r="AO15" i="83" s="1"/>
  <c r="AE37" i="83"/>
  <c r="AH37" i="83" s="1"/>
  <c r="X15" i="83"/>
  <c r="AA15" i="83" s="1"/>
  <c r="J30" i="83"/>
  <c r="M30" i="83" s="1"/>
  <c r="BNI30" i="83"/>
  <c r="BNL30" i="83" s="1"/>
  <c r="AYU50" i="83"/>
  <c r="AYX50" i="83" s="1"/>
  <c r="ASW15" i="83"/>
  <c r="ASZ15" i="83" s="1"/>
  <c r="AQL57" i="83"/>
  <c r="AQO57" i="83" s="1"/>
  <c r="AHH28" i="83"/>
  <c r="AHK28" i="83" s="1"/>
  <c r="ADU15" i="83"/>
  <c r="ADX15" i="83" s="1"/>
  <c r="YY15" i="83"/>
  <c r="ZB15" i="83" s="1"/>
  <c r="WU47" i="83"/>
  <c r="WX47" i="83" s="1"/>
  <c r="WG15" i="83"/>
  <c r="WJ15" i="83" s="1"/>
  <c r="VE49" i="83"/>
  <c r="VH49" i="83" s="1"/>
  <c r="UQ15" i="83"/>
  <c r="UT15" i="83" s="1"/>
  <c r="QB15" i="83"/>
  <c r="QE15" i="83" s="1"/>
  <c r="OZ31" i="83"/>
  <c r="PC31" i="83" s="1"/>
  <c r="MV15" i="83"/>
  <c r="MY15" i="83" s="1"/>
  <c r="KR57" i="83"/>
  <c r="KU57" i="83" s="1"/>
  <c r="JB35" i="83"/>
  <c r="JE35" i="83" s="1"/>
  <c r="HZ15" i="83"/>
  <c r="IC15" i="83" s="1"/>
  <c r="GJ28" i="83"/>
  <c r="GM28" i="83" s="1"/>
  <c r="EF53" i="83"/>
  <c r="EI53" i="83" s="1"/>
  <c r="EF46" i="83"/>
  <c r="EI46" i="83" s="1"/>
  <c r="DY15" i="83"/>
  <c r="EB15" i="83" s="1"/>
  <c r="CW31" i="83"/>
  <c r="CZ31" i="83" s="1"/>
  <c r="CP35" i="83"/>
  <c r="CS35" i="83" s="1"/>
  <c r="CB60" i="83"/>
  <c r="CE60" i="83" s="1"/>
  <c r="BU37" i="83"/>
  <c r="BX37" i="83" s="1"/>
  <c r="BN36" i="83"/>
  <c r="BQ36" i="83" s="1"/>
  <c r="BGP15" i="83"/>
  <c r="BGS15" i="83" s="1"/>
  <c r="AWC15" i="83"/>
  <c r="AWF15" i="83" s="1"/>
  <c r="ANM15" i="83"/>
  <c r="ANP15" i="83" s="1"/>
  <c r="AKN15" i="83"/>
  <c r="AKQ15" i="83" s="1"/>
  <c r="AKG15" i="83"/>
  <c r="AKJ15" i="83" s="1"/>
  <c r="AIC28" i="83"/>
  <c r="AIF28" i="83" s="1"/>
  <c r="AEB28" i="83"/>
  <c r="AEE28" i="83" s="1"/>
  <c r="ADN38" i="83"/>
  <c r="ADQ38" i="83" s="1"/>
  <c r="ACZ37" i="83"/>
  <c r="ADC37" i="83" s="1"/>
  <c r="ACS31" i="83"/>
  <c r="ACV31" i="83" s="1"/>
  <c r="ACL15" i="83"/>
  <c r="ACO15" i="83" s="1"/>
  <c r="ABQ15" i="83"/>
  <c r="ABT15" i="83" s="1"/>
  <c r="ABJ15" i="83"/>
  <c r="ABM15" i="83" s="1"/>
  <c r="ABC15" i="83"/>
  <c r="ABF15" i="83" s="1"/>
  <c r="ZF30" i="83"/>
  <c r="ZI30" i="83" s="1"/>
  <c r="YK50" i="83"/>
  <c r="YN50" i="83" s="1"/>
  <c r="YK15" i="83"/>
  <c r="YN15" i="83" s="1"/>
  <c r="YD15" i="83"/>
  <c r="YG15" i="83" s="1"/>
  <c r="XW15" i="83"/>
  <c r="XZ15" i="83" s="1"/>
  <c r="XP15" i="83"/>
  <c r="XS15" i="83" s="1"/>
  <c r="UJ61" i="83"/>
  <c r="UM61" i="83" s="1"/>
  <c r="TV15" i="83"/>
  <c r="TY15" i="83" s="1"/>
  <c r="ST47" i="83"/>
  <c r="SW47" i="83" s="1"/>
  <c r="ST32" i="83"/>
  <c r="SW32" i="83" s="1"/>
  <c r="RK15" i="83"/>
  <c r="RN15" i="83" s="1"/>
  <c r="RD15" i="83"/>
  <c r="RG15" i="83" s="1"/>
  <c r="QB50" i="83"/>
  <c r="QE50" i="83" s="1"/>
  <c r="PU32" i="83"/>
  <c r="PX32" i="83" s="1"/>
  <c r="NX15" i="83"/>
  <c r="OA15" i="83" s="1"/>
  <c r="MH35" i="83"/>
  <c r="MK35" i="83" s="1"/>
  <c r="LT32" i="83"/>
  <c r="LW32" i="83" s="1"/>
  <c r="JI15" i="83"/>
  <c r="JL15" i="83" s="1"/>
  <c r="JB15" i="83"/>
  <c r="JE15" i="83" s="1"/>
  <c r="IN42" i="83"/>
  <c r="IQ42" i="83" s="1"/>
  <c r="GQ15" i="83"/>
  <c r="GT15" i="83" s="1"/>
  <c r="GJ40" i="83"/>
  <c r="GM40" i="83" s="1"/>
  <c r="FV32" i="83"/>
  <c r="FY32" i="83" s="1"/>
  <c r="FO38" i="83"/>
  <c r="FR38" i="83" s="1"/>
  <c r="FA37" i="83"/>
  <c r="FD37" i="83" s="1"/>
  <c r="ET48" i="83"/>
  <c r="EW48" i="83" s="1"/>
  <c r="EM32" i="83"/>
  <c r="EP32" i="83" s="1"/>
  <c r="EM15" i="83"/>
  <c r="EP15" i="83" s="1"/>
  <c r="DR42" i="83"/>
  <c r="DU42" i="83" s="1"/>
  <c r="DR15" i="83"/>
  <c r="DU15" i="83" s="1"/>
  <c r="DK36" i="83"/>
  <c r="DN36" i="83" s="1"/>
  <c r="DD15" i="83"/>
  <c r="DG15" i="83" s="1"/>
  <c r="CW15" i="83"/>
  <c r="CZ15" i="83" s="1"/>
  <c r="CI15" i="83"/>
  <c r="CL15" i="83" s="1"/>
  <c r="BN49" i="83"/>
  <c r="BQ49" i="83" s="1"/>
  <c r="AS15" i="83"/>
  <c r="AV15" i="83" s="1"/>
  <c r="AE56" i="83"/>
  <c r="AH56" i="83" s="1"/>
  <c r="J15" i="83"/>
  <c r="M15" i="83" s="1"/>
  <c r="BMG15" i="83"/>
  <c r="BMJ15" i="83" s="1"/>
  <c r="AHA15" i="83"/>
  <c r="AHD15" i="83" s="1"/>
  <c r="AFK27" i="83"/>
  <c r="AFN27" i="83" s="1"/>
  <c r="AEW15" i="83"/>
  <c r="AEZ15" i="83" s="1"/>
  <c r="AAA36" i="83"/>
  <c r="AAD36" i="83" s="1"/>
  <c r="YD45" i="83"/>
  <c r="YG45" i="83" s="1"/>
  <c r="YD38" i="83"/>
  <c r="YG38" i="83" s="1"/>
  <c r="VL34" i="83"/>
  <c r="VO34" i="83" s="1"/>
  <c r="UJ15" i="83"/>
  <c r="UM15" i="83" s="1"/>
  <c r="QP30" i="83"/>
  <c r="QS30" i="83" s="1"/>
  <c r="PG15" i="83"/>
  <c r="PJ15" i="83" s="1"/>
  <c r="OE32" i="83"/>
  <c r="OH32" i="83" s="1"/>
  <c r="NJ33" i="83"/>
  <c r="NM33" i="83" s="1"/>
  <c r="MA15" i="83"/>
  <c r="MD15" i="83" s="1"/>
  <c r="LF46" i="83"/>
  <c r="LI46" i="83" s="1"/>
  <c r="IG15" i="83"/>
  <c r="IJ15" i="83" s="1"/>
  <c r="HS15" i="83"/>
  <c r="HV15" i="83" s="1"/>
  <c r="FH60" i="83"/>
  <c r="FK60" i="83" s="1"/>
  <c r="EF32" i="83"/>
  <c r="EI32" i="83" s="1"/>
  <c r="EF15" i="83"/>
  <c r="EI15" i="83" s="1"/>
  <c r="AZ32" i="83"/>
  <c r="BC32" i="83" s="1"/>
  <c r="X28" i="83"/>
  <c r="AA28" i="83" s="1"/>
  <c r="Q15" i="83"/>
  <c r="T15" i="83" s="1"/>
  <c r="BUW22" i="83"/>
  <c r="BUZ22" i="83" s="1"/>
  <c r="BQV25" i="83"/>
  <c r="BQY25" i="83" s="1"/>
  <c r="AYU15" i="83"/>
  <c r="AYX15" i="83" s="1"/>
  <c r="AVV15" i="83"/>
  <c r="AVY15" i="83" s="1"/>
  <c r="AOV15" i="83"/>
  <c r="AOY15" i="83" s="1"/>
  <c r="AGM35" i="83"/>
  <c r="AGP35" i="83" s="1"/>
  <c r="AGF15" i="83"/>
  <c r="AGI15" i="83" s="1"/>
  <c r="AFY32" i="83"/>
  <c r="AGB32" i="83" s="1"/>
  <c r="AFR29" i="83"/>
  <c r="AFU29" i="83" s="1"/>
  <c r="ACE15" i="83"/>
  <c r="ACH15" i="83" s="1"/>
  <c r="ABX15" i="83"/>
  <c r="ACA15" i="83" s="1"/>
  <c r="AAA35" i="83"/>
  <c r="AAD35" i="83" s="1"/>
  <c r="YY49" i="83"/>
  <c r="ZB49" i="83" s="1"/>
  <c r="YY43" i="83"/>
  <c r="ZB43" i="83" s="1"/>
  <c r="YY30" i="83"/>
  <c r="ZB30" i="83" s="1"/>
  <c r="XI45" i="83"/>
  <c r="XL45" i="83" s="1"/>
  <c r="XI15" i="83"/>
  <c r="XL15" i="83" s="1"/>
  <c r="VZ32" i="83"/>
  <c r="WC32" i="83" s="1"/>
  <c r="TV34" i="83"/>
  <c r="TY34" i="83" s="1"/>
  <c r="TO38" i="83"/>
  <c r="TR38" i="83" s="1"/>
  <c r="RD56" i="83"/>
  <c r="RG56" i="83" s="1"/>
  <c r="QW33" i="83"/>
  <c r="QZ33" i="83" s="1"/>
  <c r="QI37" i="83"/>
  <c r="QL37" i="83" s="1"/>
  <c r="QI15" i="83"/>
  <c r="QL15" i="83" s="1"/>
  <c r="OS40" i="83"/>
  <c r="OV40" i="83" s="1"/>
  <c r="NJ32" i="83"/>
  <c r="NM32" i="83" s="1"/>
  <c r="NJ15" i="83"/>
  <c r="NM15" i="83" s="1"/>
  <c r="LF15" i="83"/>
  <c r="LI15" i="83" s="1"/>
  <c r="KR48" i="83"/>
  <c r="KU48" i="83" s="1"/>
  <c r="JW36" i="83"/>
  <c r="JZ36" i="83" s="1"/>
  <c r="JW15" i="83"/>
  <c r="JZ15" i="83" s="1"/>
  <c r="IU15" i="83"/>
  <c r="IX15" i="83" s="1"/>
  <c r="IN15" i="83"/>
  <c r="IQ15" i="83" s="1"/>
  <c r="HL15" i="83"/>
  <c r="HO15" i="83" s="1"/>
  <c r="GX61" i="83"/>
  <c r="HA61" i="83" s="1"/>
  <c r="GQ36" i="83"/>
  <c r="GT36" i="83" s="1"/>
  <c r="GJ45" i="83"/>
  <c r="GM45" i="83" s="1"/>
  <c r="GC31" i="83"/>
  <c r="GF31" i="83" s="1"/>
  <c r="GC15" i="83"/>
  <c r="GF15" i="83" s="1"/>
  <c r="FV15" i="83"/>
  <c r="FY15" i="83" s="1"/>
  <c r="FA15" i="83"/>
  <c r="FD15" i="83" s="1"/>
  <c r="ET43" i="83"/>
  <c r="EW43" i="83" s="1"/>
  <c r="ET32" i="83"/>
  <c r="EW32" i="83" s="1"/>
  <c r="ET15" i="83"/>
  <c r="EW15" i="83" s="1"/>
  <c r="DK15" i="83"/>
  <c r="DN15" i="83" s="1"/>
  <c r="CP15" i="83"/>
  <c r="CS15" i="83" s="1"/>
  <c r="CB39" i="83"/>
  <c r="CE39" i="83" s="1"/>
  <c r="BN54" i="83"/>
  <c r="BQ54" i="83" s="1"/>
  <c r="BG15" i="83"/>
  <c r="BJ15" i="83" s="1"/>
  <c r="AE38" i="83"/>
  <c r="AH38" i="83" s="1"/>
  <c r="AE15" i="83"/>
  <c r="AH15" i="83" s="1"/>
  <c r="BYJ38" i="83"/>
  <c r="BYM38" i="83" s="1"/>
  <c r="BYQ17" i="83"/>
  <c r="BYT17" i="83" s="1"/>
  <c r="BYJ44" i="83"/>
  <c r="BYM44" i="83" s="1"/>
  <c r="BYQ43" i="83"/>
  <c r="BYT43" i="83" s="1"/>
  <c r="BYJ17" i="83"/>
  <c r="BYM17" i="83" s="1"/>
  <c r="BXO32" i="83"/>
  <c r="BXR32" i="83" s="1"/>
  <c r="BXH33" i="83"/>
  <c r="BXK33" i="83" s="1"/>
  <c r="BXH17" i="83"/>
  <c r="BXK17" i="83" s="1"/>
  <c r="BYQ39" i="83"/>
  <c r="BYT39" i="83" s="1"/>
  <c r="BXV37" i="83"/>
  <c r="BXY37" i="83" s="1"/>
  <c r="BXV33" i="83"/>
  <c r="BXY33" i="83" s="1"/>
  <c r="BXA41" i="83"/>
  <c r="BXD41" i="83" s="1"/>
  <c r="BWM17" i="83"/>
  <c r="BWP17" i="83" s="1"/>
  <c r="BXO17" i="83"/>
  <c r="BXR17" i="83" s="1"/>
  <c r="BXA17" i="83"/>
  <c r="BXD17" i="83" s="1"/>
  <c r="BWT43" i="83"/>
  <c r="BWW43" i="83" s="1"/>
  <c r="BWT17" i="83"/>
  <c r="BWW17" i="83" s="1"/>
  <c r="BWM34" i="83"/>
  <c r="BWP34" i="83" s="1"/>
  <c r="BWF33" i="83"/>
  <c r="BWI33" i="83" s="1"/>
  <c r="BVD33" i="83"/>
  <c r="BVG33" i="83" s="1"/>
  <c r="BWT37" i="83"/>
  <c r="BWW37" i="83" s="1"/>
  <c r="BVY17" i="83"/>
  <c r="BWB17" i="83" s="1"/>
  <c r="BVR17" i="83"/>
  <c r="BVU17" i="83" s="1"/>
  <c r="BVK42" i="83"/>
  <c r="BVN42" i="83" s="1"/>
  <c r="BVK38" i="83"/>
  <c r="BVN38" i="83" s="1"/>
  <c r="BVD38" i="83"/>
  <c r="BVG38" i="83" s="1"/>
  <c r="BYC17" i="83"/>
  <c r="BYF17" i="83" s="1"/>
  <c r="BVR40" i="83"/>
  <c r="BVU40" i="83" s="1"/>
  <c r="BUP39" i="83"/>
  <c r="BUS39" i="83" s="1"/>
  <c r="BUB17" i="83"/>
  <c r="BUE17" i="83" s="1"/>
  <c r="BTU35" i="83"/>
  <c r="BTX35" i="83" s="1"/>
  <c r="BTU31" i="83"/>
  <c r="BTX31" i="83" s="1"/>
  <c r="BTN33" i="83"/>
  <c r="BTQ33" i="83" s="1"/>
  <c r="BSZ17" i="83"/>
  <c r="BTC17" i="83" s="1"/>
  <c r="BSS34" i="83"/>
  <c r="BSV34" i="83" s="1"/>
  <c r="BSE44" i="83"/>
  <c r="BSH44" i="83" s="1"/>
  <c r="BSE40" i="83"/>
  <c r="BSH40" i="83" s="1"/>
  <c r="BRX42" i="83"/>
  <c r="BSA42" i="83" s="1"/>
  <c r="BRJ36" i="83"/>
  <c r="BRM36" i="83" s="1"/>
  <c r="BRJ32" i="83"/>
  <c r="BRM32" i="83" s="1"/>
  <c r="BRC35" i="83"/>
  <c r="BRF35" i="83" s="1"/>
  <c r="BVD17" i="83"/>
  <c r="BVG17" i="83" s="1"/>
  <c r="BUP34" i="83"/>
  <c r="BUS34" i="83" s="1"/>
  <c r="BUI34" i="83"/>
  <c r="BUL34" i="83" s="1"/>
  <c r="BTU17" i="83"/>
  <c r="BTX17" i="83" s="1"/>
  <c r="BTG17" i="83"/>
  <c r="BTJ17" i="83" s="1"/>
  <c r="BSZ31" i="83"/>
  <c r="BTC31" i="83" s="1"/>
  <c r="BXV17" i="83"/>
  <c r="BXY17" i="83" s="1"/>
  <c r="BXA37" i="83"/>
  <c r="BXD37" i="83" s="1"/>
  <c r="BWF37" i="83"/>
  <c r="BWI37" i="83" s="1"/>
  <c r="BWF17" i="83"/>
  <c r="BWI17" i="83" s="1"/>
  <c r="BVY49" i="83"/>
  <c r="BWB49" i="83" s="1"/>
  <c r="BVY37" i="83"/>
  <c r="BWB37" i="83" s="1"/>
  <c r="BVR36" i="83"/>
  <c r="BVU36" i="83" s="1"/>
  <c r="BUW32" i="83"/>
  <c r="BUZ32" i="83" s="1"/>
  <c r="BUI17" i="83"/>
  <c r="BUL17" i="83" s="1"/>
  <c r="BUB37" i="83"/>
  <c r="BUE37" i="83" s="1"/>
  <c r="BTG36" i="83"/>
  <c r="BTJ36" i="83" s="1"/>
  <c r="BVK17" i="83"/>
  <c r="BVN17" i="83" s="1"/>
  <c r="BUW28" i="83"/>
  <c r="BUZ28" i="83" s="1"/>
  <c r="BSZ35" i="83"/>
  <c r="BTC35" i="83" s="1"/>
  <c r="BSL39" i="83"/>
  <c r="BSO39" i="83" s="1"/>
  <c r="BSL35" i="83"/>
  <c r="BSO35" i="83" s="1"/>
  <c r="BRX36" i="83"/>
  <c r="BSA36" i="83" s="1"/>
  <c r="BRQ31" i="83"/>
  <c r="BRT31" i="83" s="1"/>
  <c r="BRQ17" i="83"/>
  <c r="BRT17" i="83" s="1"/>
  <c r="BRJ17" i="83"/>
  <c r="BRM17" i="83" s="1"/>
  <c r="BQO17" i="83"/>
  <c r="BQR17" i="83" s="1"/>
  <c r="BQA36" i="83"/>
  <c r="BQD36" i="83" s="1"/>
  <c r="BQA32" i="83"/>
  <c r="BQD32" i="83" s="1"/>
  <c r="BPT39" i="83"/>
  <c r="BPW39" i="83" s="1"/>
  <c r="BPT35" i="83"/>
  <c r="BPW35" i="83" s="1"/>
  <c r="BPM31" i="83"/>
  <c r="BPP31" i="83" s="1"/>
  <c r="BPM17" i="83"/>
  <c r="BPP17" i="83" s="1"/>
  <c r="BNW19" i="83"/>
  <c r="BNZ19" i="83" s="1"/>
  <c r="BNP19" i="83"/>
  <c r="BNS19" i="83" s="1"/>
  <c r="BNI46" i="83"/>
  <c r="BNL46" i="83" s="1"/>
  <c r="BNB58" i="83"/>
  <c r="BNE58" i="83" s="1"/>
  <c r="BMU44" i="83"/>
  <c r="BMX44" i="83" s="1"/>
  <c r="BMU38" i="83"/>
  <c r="BMX38" i="83" s="1"/>
  <c r="BMN18" i="83"/>
  <c r="BMQ18" i="83" s="1"/>
  <c r="BMG52" i="83"/>
  <c r="BMJ52" i="83" s="1"/>
  <c r="BLS48" i="83"/>
  <c r="BLV48" i="83" s="1"/>
  <c r="BLS44" i="83"/>
  <c r="BLV44" i="83" s="1"/>
  <c r="BLL50" i="83"/>
  <c r="BLO50" i="83" s="1"/>
  <c r="BKQ51" i="83"/>
  <c r="BKT51" i="83" s="1"/>
  <c r="BKJ43" i="83"/>
  <c r="BKM43" i="83" s="1"/>
  <c r="BKJ19" i="83"/>
  <c r="BKM19" i="83" s="1"/>
  <c r="BKC42" i="83"/>
  <c r="BKF42" i="83" s="1"/>
  <c r="BKC38" i="83"/>
  <c r="BKF38" i="83" s="1"/>
  <c r="BJV19" i="83"/>
  <c r="BJY19" i="83" s="1"/>
  <c r="BUI28" i="83"/>
  <c r="BUL28" i="83" s="1"/>
  <c r="BTN38" i="83"/>
  <c r="BTQ38" i="83" s="1"/>
  <c r="BTN17" i="83"/>
  <c r="BTQ17" i="83" s="1"/>
  <c r="BTG32" i="83"/>
  <c r="BTJ32" i="83" s="1"/>
  <c r="BRQ27" i="83"/>
  <c r="BRT27" i="83" s="1"/>
  <c r="BQO40" i="83"/>
  <c r="BQR40" i="83" s="1"/>
  <c r="BQH36" i="83"/>
  <c r="BQK36" i="83" s="1"/>
  <c r="BPT17" i="83"/>
  <c r="BPW17" i="83" s="1"/>
  <c r="BPF37" i="83"/>
  <c r="BPI37" i="83" s="1"/>
  <c r="BOR57" i="83"/>
  <c r="BOU57" i="83" s="1"/>
  <c r="BOK19" i="83"/>
  <c r="BON19" i="83" s="1"/>
  <c r="BNP34" i="83"/>
  <c r="BNS34" i="83" s="1"/>
  <c r="BMN35" i="83"/>
  <c r="BMQ35" i="83" s="1"/>
  <c r="BLZ19" i="83"/>
  <c r="BMC19" i="83" s="1"/>
  <c r="BKX33" i="83"/>
  <c r="BLA33" i="83" s="1"/>
  <c r="BKQ43" i="83"/>
  <c r="BKT43" i="83" s="1"/>
  <c r="BJV53" i="83"/>
  <c r="BJY53" i="83" s="1"/>
  <c r="BJO43" i="83"/>
  <c r="BJR43" i="83" s="1"/>
  <c r="BIT39" i="83"/>
  <c r="BIW39" i="83" s="1"/>
  <c r="BIM40" i="83"/>
  <c r="BIP40" i="83" s="1"/>
  <c r="BHY19" i="83"/>
  <c r="BIB19" i="83" s="1"/>
  <c r="BHK53" i="83"/>
  <c r="BHN53" i="83" s="1"/>
  <c r="BHK19" i="83"/>
  <c r="BHN19" i="83" s="1"/>
  <c r="BHD51" i="83"/>
  <c r="BHG51" i="83" s="1"/>
  <c r="BGW17" i="83"/>
  <c r="BGZ17" i="83" s="1"/>
  <c r="BGP61" i="83"/>
  <c r="BGS61" i="83" s="1"/>
  <c r="BGP53" i="83"/>
  <c r="BGS53" i="83" s="1"/>
  <c r="BGB30" i="83"/>
  <c r="BGE30" i="83" s="1"/>
  <c r="BES19" i="83"/>
  <c r="BEV19" i="83" s="1"/>
  <c r="BEL51" i="83"/>
  <c r="BEO51" i="83" s="1"/>
  <c r="BEL46" i="83"/>
  <c r="BEO46" i="83" s="1"/>
  <c r="BDX48" i="83"/>
  <c r="BEA48" i="83" s="1"/>
  <c r="BDQ51" i="83"/>
  <c r="BDT51" i="83" s="1"/>
  <c r="BDJ19" i="83"/>
  <c r="BDM19" i="83" s="1"/>
  <c r="BDC52" i="83"/>
  <c r="BDF52" i="83" s="1"/>
  <c r="BDC47" i="83"/>
  <c r="BDF47" i="83" s="1"/>
  <c r="BCH53" i="83"/>
  <c r="BCK53" i="83" s="1"/>
  <c r="BCA19" i="83"/>
  <c r="BCD19" i="83" s="1"/>
  <c r="BBT40" i="83"/>
  <c r="BBW40" i="83" s="1"/>
  <c r="BBM19" i="83"/>
  <c r="BBP19" i="83" s="1"/>
  <c r="BAY47" i="83"/>
  <c r="BBB47" i="83" s="1"/>
  <c r="BAY40" i="83"/>
  <c r="BBB40" i="83" s="1"/>
  <c r="BAR19" i="83"/>
  <c r="BAU19" i="83" s="1"/>
  <c r="BAD37" i="83"/>
  <c r="BAG37" i="83" s="1"/>
  <c r="BAD19" i="83"/>
  <c r="BAG19" i="83" s="1"/>
  <c r="AZP19" i="83"/>
  <c r="AZS19" i="83" s="1"/>
  <c r="AZI18" i="83"/>
  <c r="AZL18" i="83" s="1"/>
  <c r="AZB45" i="83"/>
  <c r="AZE45" i="83" s="1"/>
  <c r="AYN46" i="83"/>
  <c r="AYQ46" i="83" s="1"/>
  <c r="AYN19" i="83"/>
  <c r="AYQ19" i="83" s="1"/>
  <c r="AYG50" i="83"/>
  <c r="AYJ50" i="83" s="1"/>
  <c r="BUB33" i="83"/>
  <c r="BUE33" i="83" s="1"/>
  <c r="BSS17" i="83"/>
  <c r="BSV17" i="83" s="1"/>
  <c r="BRC30" i="83"/>
  <c r="BRF30" i="83" s="1"/>
  <c r="BQV17" i="83"/>
  <c r="BQY17" i="83" s="1"/>
  <c r="BQH17" i="83"/>
  <c r="BQK17" i="83" s="1"/>
  <c r="BPF17" i="83"/>
  <c r="BPI17" i="83" s="1"/>
  <c r="BOR19" i="83"/>
  <c r="BOU19" i="83" s="1"/>
  <c r="BNW51" i="83"/>
  <c r="BNZ51" i="83" s="1"/>
  <c r="BNP40" i="83"/>
  <c r="BNS40" i="83" s="1"/>
  <c r="BNI41" i="83"/>
  <c r="BNL41" i="83" s="1"/>
  <c r="BNI18" i="83"/>
  <c r="BNL18" i="83" s="1"/>
  <c r="BNB19" i="83"/>
  <c r="BNE19" i="83" s="1"/>
  <c r="BMG19" i="83"/>
  <c r="BMJ19" i="83" s="1"/>
  <c r="BLZ40" i="83"/>
  <c r="BMC40" i="83" s="1"/>
  <c r="BJO19" i="83"/>
  <c r="BJR19" i="83" s="1"/>
  <c r="BJA19" i="83"/>
  <c r="BJD19" i="83" s="1"/>
  <c r="BIT19" i="83"/>
  <c r="BIW19" i="83" s="1"/>
  <c r="BIF62" i="83"/>
  <c r="BII62" i="83" s="1"/>
  <c r="BHR18" i="83"/>
  <c r="BHU18" i="83" s="1"/>
  <c r="BHD45" i="83"/>
  <c r="BHG45" i="83" s="1"/>
  <c r="BGW38" i="83"/>
  <c r="BGZ38" i="83" s="1"/>
  <c r="BGI19" i="83"/>
  <c r="BGL19" i="83" s="1"/>
  <c r="BFG41" i="83"/>
  <c r="BFJ41" i="83" s="1"/>
  <c r="BES45" i="83"/>
  <c r="BEV45" i="83" s="1"/>
  <c r="BEL19" i="83"/>
  <c r="BEO19" i="83" s="1"/>
  <c r="BDJ42" i="83"/>
  <c r="BDM42" i="83" s="1"/>
  <c r="BCO41" i="83"/>
  <c r="BCR41" i="83" s="1"/>
  <c r="BCA51" i="83"/>
  <c r="BCD51" i="83" s="1"/>
  <c r="BBF53" i="83"/>
  <c r="BBI53" i="83" s="1"/>
  <c r="BBF19" i="83"/>
  <c r="BBI19" i="83" s="1"/>
  <c r="BAR47" i="83"/>
  <c r="BAU47" i="83" s="1"/>
  <c r="AZW50" i="83"/>
  <c r="AZZ50" i="83" s="1"/>
  <c r="AZB52" i="83"/>
  <c r="AZE52" i="83" s="1"/>
  <c r="AYU53" i="83"/>
  <c r="AYX53" i="83" s="1"/>
  <c r="AYU46" i="83"/>
  <c r="AYX46" i="83" s="1"/>
  <c r="AYG57" i="83"/>
  <c r="AYJ57" i="83" s="1"/>
  <c r="AXZ52" i="83"/>
  <c r="AYC52" i="83" s="1"/>
  <c r="AXL46" i="83"/>
  <c r="AXO46" i="83" s="1"/>
  <c r="AWX19" i="83"/>
  <c r="AXA19" i="83" s="1"/>
  <c r="AWJ19" i="83"/>
  <c r="AWM19" i="83" s="1"/>
  <c r="AWC43" i="83"/>
  <c r="AWF43" i="83" s="1"/>
  <c r="AWC37" i="83"/>
  <c r="AWF37" i="83" s="1"/>
  <c r="AVO19" i="83"/>
  <c r="AVR19" i="83" s="1"/>
  <c r="AVA51" i="83"/>
  <c r="AVD51" i="83" s="1"/>
  <c r="AUF47" i="83"/>
  <c r="AUI47" i="83" s="1"/>
  <c r="AUF42" i="83"/>
  <c r="AUI42" i="83" s="1"/>
  <c r="AUF19" i="83"/>
  <c r="AUI19" i="83" s="1"/>
  <c r="ATY19" i="83"/>
  <c r="AUB19" i="83" s="1"/>
  <c r="ATK19" i="83"/>
  <c r="ATN19" i="83" s="1"/>
  <c r="ATD19" i="83"/>
  <c r="ATG19" i="83" s="1"/>
  <c r="ASW52" i="83"/>
  <c r="ASZ52" i="83" s="1"/>
  <c r="ASI52" i="83"/>
  <c r="ASL52" i="83" s="1"/>
  <c r="ASB49" i="83"/>
  <c r="ASE49" i="83" s="1"/>
  <c r="ASB19" i="83"/>
  <c r="ASE19" i="83" s="1"/>
  <c r="ARG50" i="83"/>
  <c r="ARJ50" i="83" s="1"/>
  <c r="ARG42" i="83"/>
  <c r="ARJ42" i="83" s="1"/>
  <c r="ARG19" i="83"/>
  <c r="ARJ19" i="83" s="1"/>
  <c r="AQZ19" i="83"/>
  <c r="ARC19" i="83" s="1"/>
  <c r="AQS45" i="83"/>
  <c r="AQV45" i="83" s="1"/>
  <c r="AQL52" i="83"/>
  <c r="AQO52" i="83" s="1"/>
  <c r="AQL19" i="83"/>
  <c r="AQO19" i="83" s="1"/>
  <c r="APX19" i="83"/>
  <c r="AQA19" i="83" s="1"/>
  <c r="APJ50" i="83"/>
  <c r="APM50" i="83" s="1"/>
  <c r="APJ19" i="83"/>
  <c r="APM19" i="83" s="1"/>
  <c r="AOO54" i="83"/>
  <c r="AOR54" i="83" s="1"/>
  <c r="AOO19" i="83"/>
  <c r="AOR19" i="83" s="1"/>
  <c r="AOA55" i="83"/>
  <c r="AOD55" i="83" s="1"/>
  <c r="ANF19" i="83"/>
  <c r="ANI19" i="83" s="1"/>
  <c r="ALP38" i="83"/>
  <c r="ALS38" i="83" s="1"/>
  <c r="ALP18" i="83"/>
  <c r="ALS18" i="83" s="1"/>
  <c r="AKU18" i="83"/>
  <c r="AKX18" i="83" s="1"/>
  <c r="AJZ45" i="83"/>
  <c r="AKC45" i="83" s="1"/>
  <c r="AJZ39" i="83"/>
  <c r="AKC39" i="83" s="1"/>
  <c r="AJL39" i="83"/>
  <c r="AJO39" i="83" s="1"/>
  <c r="AJL35" i="83"/>
  <c r="AJO35" i="83" s="1"/>
  <c r="AJE18" i="83"/>
  <c r="AJH18" i="83" s="1"/>
  <c r="AIX43" i="83"/>
  <c r="AJA43" i="83" s="1"/>
  <c r="AIQ18" i="83"/>
  <c r="AIT18" i="83" s="1"/>
  <c r="AIC18" i="83"/>
  <c r="AIF18" i="83" s="1"/>
  <c r="AHV44" i="83"/>
  <c r="AHY44" i="83" s="1"/>
  <c r="AHV18" i="83"/>
  <c r="AHY18" i="83" s="1"/>
  <c r="AHO18" i="83"/>
  <c r="AHR18" i="83" s="1"/>
  <c r="AGT43" i="83"/>
  <c r="AGW43" i="83" s="1"/>
  <c r="AGM42" i="83"/>
  <c r="AGP42" i="83" s="1"/>
  <c r="AGM38" i="83"/>
  <c r="AGP38" i="83" s="1"/>
  <c r="AFY41" i="83"/>
  <c r="AGB41" i="83" s="1"/>
  <c r="AFR47" i="83"/>
  <c r="AFU47" i="83" s="1"/>
  <c r="AFK42" i="83"/>
  <c r="AFN42" i="83" s="1"/>
  <c r="AFK38" i="83"/>
  <c r="AFN38" i="83" s="1"/>
  <c r="AFD45" i="83"/>
  <c r="AFG45" i="83" s="1"/>
  <c r="AFD39" i="83"/>
  <c r="AFG39" i="83" s="1"/>
  <c r="AEP18" i="83"/>
  <c r="AES18" i="83" s="1"/>
  <c r="AEI18" i="83"/>
  <c r="AEL18" i="83" s="1"/>
  <c r="ADU44" i="83"/>
  <c r="ADX44" i="83" s="1"/>
  <c r="ADN47" i="83"/>
  <c r="ADQ47" i="83" s="1"/>
  <c r="ADG43" i="83"/>
  <c r="ADJ43" i="83" s="1"/>
  <c r="ACS39" i="83"/>
  <c r="ACV39" i="83" s="1"/>
  <c r="BXO38" i="83"/>
  <c r="BXR38" i="83" s="1"/>
  <c r="BUW17" i="83"/>
  <c r="BUZ17" i="83" s="1"/>
  <c r="BUP17" i="83"/>
  <c r="BUS17" i="83" s="1"/>
  <c r="BRX17" i="83"/>
  <c r="BSA17" i="83" s="1"/>
  <c r="BRC17" i="83"/>
  <c r="BRF17" i="83" s="1"/>
  <c r="BQO36" i="83"/>
  <c r="BQR36" i="83" s="1"/>
  <c r="BPF40" i="83"/>
  <c r="BPI40" i="83" s="1"/>
  <c r="BOR50" i="83"/>
  <c r="BOU50" i="83" s="1"/>
  <c r="BOD18" i="83"/>
  <c r="BOG18" i="83" s="1"/>
  <c r="BNW45" i="83"/>
  <c r="BNZ45" i="83" s="1"/>
  <c r="BLL19" i="83"/>
  <c r="BLO19" i="83" s="1"/>
  <c r="BSL17" i="83"/>
  <c r="BSO17" i="83" s="1"/>
  <c r="BLL57" i="83"/>
  <c r="BLO57" i="83" s="1"/>
  <c r="BKQ19" i="83"/>
  <c r="BKT19" i="83" s="1"/>
  <c r="BJV61" i="83"/>
  <c r="BJY61" i="83" s="1"/>
  <c r="BJO38" i="83"/>
  <c r="BJR38" i="83" s="1"/>
  <c r="BJH30" i="83"/>
  <c r="BJK30" i="83" s="1"/>
  <c r="BJH17" i="83"/>
  <c r="BJK17" i="83" s="1"/>
  <c r="BJA44" i="83"/>
  <c r="BJD44" i="83" s="1"/>
  <c r="BIM45" i="83"/>
  <c r="BIP45" i="83" s="1"/>
  <c r="BSE17" i="83"/>
  <c r="BSH17" i="83" s="1"/>
  <c r="BOY18" i="83"/>
  <c r="BPB18" i="83" s="1"/>
  <c r="BOK39" i="83"/>
  <c r="BON39" i="83" s="1"/>
  <c r="BOD34" i="83"/>
  <c r="BOG34" i="83" s="1"/>
  <c r="BMU19" i="83"/>
  <c r="BMX19" i="83" s="1"/>
  <c r="BMG45" i="83"/>
  <c r="BMJ45" i="83" s="1"/>
  <c r="BLE38" i="83"/>
  <c r="BLH38" i="83" s="1"/>
  <c r="BHY44" i="83"/>
  <c r="BIB44" i="83" s="1"/>
  <c r="BHD19" i="83"/>
  <c r="BHG19" i="83" s="1"/>
  <c r="BGP19" i="83"/>
  <c r="BGS19" i="83" s="1"/>
  <c r="BFU53" i="83"/>
  <c r="BFX53" i="83" s="1"/>
  <c r="BFU46" i="83"/>
  <c r="BFX46" i="83" s="1"/>
  <c r="BFU19" i="83"/>
  <c r="BFX19" i="83" s="1"/>
  <c r="BFN41" i="83"/>
  <c r="BFQ41" i="83" s="1"/>
  <c r="BES50" i="83"/>
  <c r="BEV50" i="83" s="1"/>
  <c r="BEE43" i="83"/>
  <c r="BEH43" i="83" s="1"/>
  <c r="BDX54" i="83"/>
  <c r="BEA54" i="83" s="1"/>
  <c r="BDQ45" i="83"/>
  <c r="BDT45" i="83" s="1"/>
  <c r="BDJ37" i="83"/>
  <c r="BDM37" i="83" s="1"/>
  <c r="BCH19" i="83"/>
  <c r="BCK19" i="83" s="1"/>
  <c r="BBT46" i="83"/>
  <c r="BBW46" i="83" s="1"/>
  <c r="BBT19" i="83"/>
  <c r="BBW19" i="83" s="1"/>
  <c r="BBM52" i="83"/>
  <c r="BBP52" i="83" s="1"/>
  <c r="BAY19" i="83"/>
  <c r="BBB19" i="83" s="1"/>
  <c r="BAK54" i="83"/>
  <c r="BAN54" i="83" s="1"/>
  <c r="AYU19" i="83"/>
  <c r="AYX19" i="83" s="1"/>
  <c r="AXZ46" i="83"/>
  <c r="AYC46" i="83" s="1"/>
  <c r="BQV35" i="83"/>
  <c r="BQY35" i="83" s="1"/>
  <c r="BQH41" i="83"/>
  <c r="BQK41" i="83" s="1"/>
  <c r="BOK45" i="83"/>
  <c r="BON45" i="83" s="1"/>
  <c r="BLE43" i="83"/>
  <c r="BLH43" i="83" s="1"/>
  <c r="BIT44" i="83"/>
  <c r="BIW44" i="83" s="1"/>
  <c r="BIF19" i="83"/>
  <c r="BII19" i="83" s="1"/>
  <c r="BHY50" i="83"/>
  <c r="BIB50" i="83" s="1"/>
  <c r="BGW42" i="83"/>
  <c r="BGZ42" i="83" s="1"/>
  <c r="BGI43" i="83"/>
  <c r="BGL43" i="83" s="1"/>
  <c r="BFG19" i="83"/>
  <c r="BFJ19" i="83" s="1"/>
  <c r="BEZ44" i="83"/>
  <c r="BFC44" i="83" s="1"/>
  <c r="BEZ39" i="83"/>
  <c r="BFC39" i="83" s="1"/>
  <c r="BEE19" i="83"/>
  <c r="BEH19" i="83" s="1"/>
  <c r="BCV19" i="83"/>
  <c r="BCY19" i="83" s="1"/>
  <c r="BCO35" i="83"/>
  <c r="BCR35" i="83" s="1"/>
  <c r="BCA57" i="83"/>
  <c r="BCD57" i="83" s="1"/>
  <c r="BBM57" i="83"/>
  <c r="BBP57" i="83" s="1"/>
  <c r="BBF47" i="83"/>
  <c r="BBI47" i="83" s="1"/>
  <c r="BAR40" i="83"/>
  <c r="BAU40" i="83" s="1"/>
  <c r="BAK47" i="83"/>
  <c r="BAN47" i="83" s="1"/>
  <c r="BAK19" i="83"/>
  <c r="BAN19" i="83" s="1"/>
  <c r="AZI40" i="83"/>
  <c r="AZL40" i="83" s="1"/>
  <c r="AZB19" i="83"/>
  <c r="AZE19" i="83" s="1"/>
  <c r="AXZ19" i="83"/>
  <c r="AYC19" i="83" s="1"/>
  <c r="AXS44" i="83"/>
  <c r="AXV44" i="83" s="1"/>
  <c r="AXE51" i="83"/>
  <c r="AXH51" i="83" s="1"/>
  <c r="AXE44" i="83"/>
  <c r="AXH44" i="83" s="1"/>
  <c r="AXE19" i="83"/>
  <c r="AXH19" i="83" s="1"/>
  <c r="AWQ51" i="83"/>
  <c r="AWT51" i="83" s="1"/>
  <c r="AWQ19" i="83"/>
  <c r="AWT19" i="83" s="1"/>
  <c r="BLS19" i="83"/>
  <c r="BLV19" i="83" s="1"/>
  <c r="BKX37" i="83"/>
  <c r="BLA37" i="83" s="1"/>
  <c r="BJA52" i="83"/>
  <c r="BJD52" i="83" s="1"/>
  <c r="BHR34" i="83"/>
  <c r="BHU34" i="83" s="1"/>
  <c r="BDQ19" i="83"/>
  <c r="BDT19" i="83" s="1"/>
  <c r="BAD42" i="83"/>
  <c r="BAG42" i="83" s="1"/>
  <c r="AZP45" i="83"/>
  <c r="AZS45" i="83" s="1"/>
  <c r="AXL40" i="83"/>
  <c r="AXO40" i="83" s="1"/>
  <c r="AWX42" i="83"/>
  <c r="AXA42" i="83" s="1"/>
  <c r="AWC19" i="83"/>
  <c r="AWF19" i="83" s="1"/>
  <c r="AVV49" i="83"/>
  <c r="AVY49" i="83" s="1"/>
  <c r="AVO48" i="83"/>
  <c r="AVR48" i="83" s="1"/>
  <c r="AVH60" i="83"/>
  <c r="AVK60" i="83" s="1"/>
  <c r="AUT41" i="83"/>
  <c r="AUW41" i="83" s="1"/>
  <c r="AUT19" i="83"/>
  <c r="AUW19" i="83" s="1"/>
  <c r="AUM51" i="83"/>
  <c r="AUP51" i="83" s="1"/>
  <c r="ATD48" i="83"/>
  <c r="ATG48" i="83" s="1"/>
  <c r="ASW19" i="83"/>
  <c r="ASZ19" i="83" s="1"/>
  <c r="ASP37" i="83"/>
  <c r="ASS37" i="83" s="1"/>
  <c r="ASB56" i="83"/>
  <c r="ASE56" i="83" s="1"/>
  <c r="ARN42" i="83"/>
  <c r="ARQ42" i="83" s="1"/>
  <c r="APQ52" i="83"/>
  <c r="APT52" i="83" s="1"/>
  <c r="APC46" i="83"/>
  <c r="APF46" i="83" s="1"/>
  <c r="AOV19" i="83"/>
  <c r="AOY19" i="83" s="1"/>
  <c r="AOH52" i="83"/>
  <c r="AOK52" i="83" s="1"/>
  <c r="AOA19" i="83"/>
  <c r="AOD19" i="83" s="1"/>
  <c r="AMY19" i="83"/>
  <c r="ANB19" i="83" s="1"/>
  <c r="AMR38" i="83"/>
  <c r="AMU38" i="83" s="1"/>
  <c r="ALW40" i="83"/>
  <c r="ALZ40" i="83" s="1"/>
  <c r="AKU43" i="83"/>
  <c r="AKX43" i="83" s="1"/>
  <c r="AKG47" i="83"/>
  <c r="AKJ47" i="83" s="1"/>
  <c r="AJZ18" i="83"/>
  <c r="AKC18" i="83" s="1"/>
  <c r="AJE37" i="83"/>
  <c r="AJH37" i="83" s="1"/>
  <c r="AIQ38" i="83"/>
  <c r="AIT38" i="83" s="1"/>
  <c r="AHV39" i="83"/>
  <c r="AHY39" i="83" s="1"/>
  <c r="AHO33" i="83"/>
  <c r="AHR33" i="83" s="1"/>
  <c r="AHH42" i="83"/>
  <c r="AHK42" i="83" s="1"/>
  <c r="AHA34" i="83"/>
  <c r="AHD34" i="83" s="1"/>
  <c r="AFY18" i="83"/>
  <c r="AGB18" i="83" s="1"/>
  <c r="BQV32" i="83"/>
  <c r="BQY32" i="83" s="1"/>
  <c r="BNB51" i="83"/>
  <c r="BNE51" i="83" s="1"/>
  <c r="BLE19" i="83"/>
  <c r="BLH19" i="83" s="1"/>
  <c r="BIF55" i="83"/>
  <c r="BII55" i="83" s="1"/>
  <c r="BFG46" i="83"/>
  <c r="BFJ46" i="83" s="1"/>
  <c r="BCH47" i="83"/>
  <c r="BCK47" i="83" s="1"/>
  <c r="AZI33" i="83"/>
  <c r="AZL33" i="83" s="1"/>
  <c r="AXS37" i="83"/>
  <c r="AXV37" i="83" s="1"/>
  <c r="AXL19" i="83"/>
  <c r="AXO19" i="83" s="1"/>
  <c r="AVV44" i="83"/>
  <c r="AVY44" i="83" s="1"/>
  <c r="AVA45" i="83"/>
  <c r="AVD45" i="83" s="1"/>
  <c r="AVA19" i="83"/>
  <c r="AVD19" i="83" s="1"/>
  <c r="AUT45" i="83"/>
  <c r="AUW45" i="83" s="1"/>
  <c r="AUM43" i="83"/>
  <c r="AUP43" i="83" s="1"/>
  <c r="ATY48" i="83"/>
  <c r="AUB48" i="83" s="1"/>
  <c r="ATR54" i="83"/>
  <c r="ATU54" i="83" s="1"/>
  <c r="ATK43" i="83"/>
  <c r="ATN43" i="83" s="1"/>
  <c r="ATD43" i="83"/>
  <c r="ATG43" i="83" s="1"/>
  <c r="AQS19" i="83"/>
  <c r="AQV19" i="83" s="1"/>
  <c r="APC52" i="83"/>
  <c r="APF52" i="83" s="1"/>
  <c r="AOV62" i="83"/>
  <c r="AOY62" i="83" s="1"/>
  <c r="AOH47" i="83"/>
  <c r="AOK47" i="83" s="1"/>
  <c r="ANM51" i="83"/>
  <c r="ANP51" i="83" s="1"/>
  <c r="ANF56" i="83"/>
  <c r="ANI56" i="83" s="1"/>
  <c r="AMY61" i="83"/>
  <c r="ANB61" i="83" s="1"/>
  <c r="AMK46" i="83"/>
  <c r="AMN46" i="83" s="1"/>
  <c r="AMK39" i="83"/>
  <c r="AMN39" i="83" s="1"/>
  <c r="AMD19" i="83"/>
  <c r="AMG19" i="83" s="1"/>
  <c r="ALB43" i="83"/>
  <c r="ALE43" i="83" s="1"/>
  <c r="ALB18" i="83"/>
  <c r="ALE18" i="83" s="1"/>
  <c r="AKU37" i="83"/>
  <c r="AKX37" i="83" s="1"/>
  <c r="AJS41" i="83"/>
  <c r="AJV41" i="83" s="1"/>
  <c r="AJS18" i="83"/>
  <c r="AJV18" i="83" s="1"/>
  <c r="AIJ45" i="83"/>
  <c r="AIM45" i="83" s="1"/>
  <c r="AIJ39" i="83"/>
  <c r="AIM39" i="83" s="1"/>
  <c r="AHH47" i="83"/>
  <c r="AHK47" i="83" s="1"/>
  <c r="AHA18" i="83"/>
  <c r="AHD18" i="83" s="1"/>
  <c r="AGT37" i="83"/>
  <c r="AGW37" i="83" s="1"/>
  <c r="AGF18" i="83"/>
  <c r="AGI18" i="83" s="1"/>
  <c r="AFR42" i="83"/>
  <c r="AFU42" i="83" s="1"/>
  <c r="AFK18" i="83"/>
  <c r="AFN18" i="83" s="1"/>
  <c r="BGI49" i="83"/>
  <c r="BGL49" i="83" s="1"/>
  <c r="BFN19" i="83"/>
  <c r="BFQ19" i="83" s="1"/>
  <c r="BDX19" i="83"/>
  <c r="BEA19" i="83" s="1"/>
  <c r="AZW19" i="83"/>
  <c r="AZZ19" i="83" s="1"/>
  <c r="AYG19" i="83"/>
  <c r="AYJ19" i="83" s="1"/>
  <c r="AWX49" i="83"/>
  <c r="AXA49" i="83" s="1"/>
  <c r="AVO53" i="83"/>
  <c r="AVR53" i="83" s="1"/>
  <c r="ATR19" i="83"/>
  <c r="ATU19" i="83" s="1"/>
  <c r="ATK49" i="83"/>
  <c r="ATN49" i="83" s="1"/>
  <c r="ASW45" i="83"/>
  <c r="ASZ45" i="83" s="1"/>
  <c r="ASP42" i="83"/>
  <c r="ASS42" i="83" s="1"/>
  <c r="ASI46" i="83"/>
  <c r="ASL46" i="83" s="1"/>
  <c r="ASI19" i="83"/>
  <c r="ASL19" i="83" s="1"/>
  <c r="ARU45" i="83"/>
  <c r="ARX45" i="83" s="1"/>
  <c r="ARU19" i="83"/>
  <c r="ARX19" i="83" s="1"/>
  <c r="APQ19" i="83"/>
  <c r="APT19" i="83" s="1"/>
  <c r="AOH19" i="83"/>
  <c r="AOK19" i="83" s="1"/>
  <c r="ANT39" i="83"/>
  <c r="ANW39" i="83" s="1"/>
  <c r="ANT19" i="83"/>
  <c r="ANW19" i="83" s="1"/>
  <c r="AMR19" i="83"/>
  <c r="AMU19" i="83" s="1"/>
  <c r="AMK19" i="83"/>
  <c r="AMN19" i="83" s="1"/>
  <c r="ALB39" i="83"/>
  <c r="ALE39" i="83" s="1"/>
  <c r="AKN45" i="83"/>
  <c r="AKQ45" i="83" s="1"/>
  <c r="AKG42" i="83"/>
  <c r="AKJ42" i="83" s="1"/>
  <c r="AIX18" i="83"/>
  <c r="AJA18" i="83" s="1"/>
  <c r="AIC43" i="83"/>
  <c r="AIF43" i="83" s="1"/>
  <c r="AHH18" i="83"/>
  <c r="AHK18" i="83" s="1"/>
  <c r="AGT18" i="83"/>
  <c r="AGW18" i="83" s="1"/>
  <c r="AFR18" i="83"/>
  <c r="AFU18" i="83" s="1"/>
  <c r="AEI33" i="83"/>
  <c r="AEL33" i="83" s="1"/>
  <c r="AEB18" i="83"/>
  <c r="AEE18" i="83" s="1"/>
  <c r="ADU38" i="83"/>
  <c r="ADX38" i="83" s="1"/>
  <c r="ADN40" i="83"/>
  <c r="ADQ40" i="83" s="1"/>
  <c r="ADG48" i="83"/>
  <c r="ADJ48" i="83" s="1"/>
  <c r="ACL45" i="83"/>
  <c r="ACO45" i="83" s="1"/>
  <c r="ABX58" i="83"/>
  <c r="ACA58" i="83" s="1"/>
  <c r="ABQ44" i="83"/>
  <c r="ABT44" i="83" s="1"/>
  <c r="AAH57" i="83"/>
  <c r="AAK57" i="83" s="1"/>
  <c r="AAA55" i="83"/>
  <c r="AAD55" i="83" s="1"/>
  <c r="ZM20" i="83"/>
  <c r="ZP20" i="83" s="1"/>
  <c r="ZF51" i="83"/>
  <c r="ZI51" i="83" s="1"/>
  <c r="ZF46" i="83"/>
  <c r="ZI46" i="83" s="1"/>
  <c r="YY20" i="83"/>
  <c r="ZB20" i="83" s="1"/>
  <c r="YK55" i="83"/>
  <c r="YN55" i="83" s="1"/>
  <c r="YK20" i="83"/>
  <c r="YN20" i="83" s="1"/>
  <c r="YD42" i="83"/>
  <c r="YG42" i="83" s="1"/>
  <c r="XP51" i="83"/>
  <c r="XS51" i="83" s="1"/>
  <c r="XI20" i="83"/>
  <c r="XL20" i="83" s="1"/>
  <c r="XB20" i="83"/>
  <c r="XE20" i="83" s="1"/>
  <c r="WU52" i="83"/>
  <c r="WX52" i="83" s="1"/>
  <c r="WG20" i="83"/>
  <c r="WJ20" i="83" s="1"/>
  <c r="VS51" i="83"/>
  <c r="VV51" i="83" s="1"/>
  <c r="VL63" i="83"/>
  <c r="VO63" i="83" s="1"/>
  <c r="VE54" i="83"/>
  <c r="VH54" i="83" s="1"/>
  <c r="UQ20" i="83"/>
  <c r="UT20" i="83" s="1"/>
  <c r="UC48" i="83"/>
  <c r="UF48" i="83" s="1"/>
  <c r="UC44" i="83"/>
  <c r="UF44" i="83" s="1"/>
  <c r="SM19" i="83"/>
  <c r="SP19" i="83" s="1"/>
  <c r="RK43" i="83"/>
  <c r="RN43" i="83" s="1"/>
  <c r="RK19" i="83"/>
  <c r="RN19" i="83" s="1"/>
  <c r="QP45" i="83"/>
  <c r="QS45" i="83" s="1"/>
  <c r="QI62" i="83"/>
  <c r="QL62" i="83" s="1"/>
  <c r="QI20" i="83"/>
  <c r="QL20" i="83" s="1"/>
  <c r="QB20" i="83"/>
  <c r="QE20" i="83" s="1"/>
  <c r="PN57" i="83"/>
  <c r="PQ57" i="83" s="1"/>
  <c r="PN50" i="83"/>
  <c r="PQ50" i="83" s="1"/>
  <c r="OZ42" i="83"/>
  <c r="PC42" i="83" s="1"/>
  <c r="OS63" i="83"/>
  <c r="OV63" i="83" s="1"/>
  <c r="OL54" i="83"/>
  <c r="OO54" i="83" s="1"/>
  <c r="NX52" i="83"/>
  <c r="OA52" i="83" s="1"/>
  <c r="NJ46" i="83"/>
  <c r="NM46" i="83" s="1"/>
  <c r="NJ19" i="83"/>
  <c r="NM19" i="83" s="1"/>
  <c r="MV20" i="83"/>
  <c r="MY20" i="83" s="1"/>
  <c r="LT43" i="83"/>
  <c r="LW43" i="83" s="1"/>
  <c r="LM63" i="83"/>
  <c r="LP63" i="83" s="1"/>
  <c r="LM58" i="83"/>
  <c r="LP58" i="83" s="1"/>
  <c r="KY44" i="83"/>
  <c r="LB44" i="83" s="1"/>
  <c r="IN20" i="83"/>
  <c r="IQ20" i="83" s="1"/>
  <c r="IG58" i="83"/>
  <c r="IJ58" i="83" s="1"/>
  <c r="IG20" i="83"/>
  <c r="IJ20" i="83" s="1"/>
  <c r="HZ47" i="83"/>
  <c r="IC47" i="83" s="1"/>
  <c r="HZ20" i="83"/>
  <c r="IC20" i="83" s="1"/>
  <c r="HL20" i="83"/>
  <c r="HO20" i="83" s="1"/>
  <c r="HE54" i="83"/>
  <c r="HH54" i="83" s="1"/>
  <c r="BQA17" i="83"/>
  <c r="BQD17" i="83" s="1"/>
  <c r="BKX17" i="83"/>
  <c r="BLA17" i="83" s="1"/>
  <c r="BHK46" i="83"/>
  <c r="BHN46" i="83" s="1"/>
  <c r="BCV51" i="83"/>
  <c r="BCY51" i="83" s="1"/>
  <c r="BCO19" i="83"/>
  <c r="BCR19" i="83" s="1"/>
  <c r="AYN40" i="83"/>
  <c r="AYQ40" i="83" s="1"/>
  <c r="AXS18" i="83"/>
  <c r="AXV18" i="83" s="1"/>
  <c r="AWQ57" i="83"/>
  <c r="AWT57" i="83" s="1"/>
  <c r="AVV19" i="83"/>
  <c r="AVY19" i="83" s="1"/>
  <c r="AVH19" i="83"/>
  <c r="AVK19" i="83" s="1"/>
  <c r="AUM19" i="83"/>
  <c r="AUP19" i="83" s="1"/>
  <c r="ATY54" i="83"/>
  <c r="AUB54" i="83" s="1"/>
  <c r="ARN47" i="83"/>
  <c r="ARQ47" i="83" s="1"/>
  <c r="AQL60" i="83"/>
  <c r="AQO60" i="83" s="1"/>
  <c r="AQE46" i="83"/>
  <c r="AQH46" i="83" s="1"/>
  <c r="APC19" i="83"/>
  <c r="APF19" i="83" s="1"/>
  <c r="AOO48" i="83"/>
  <c r="AOR48" i="83" s="1"/>
  <c r="ANM19" i="83"/>
  <c r="ANP19" i="83" s="1"/>
  <c r="ALI18" i="83"/>
  <c r="ALL18" i="83" s="1"/>
  <c r="AKN40" i="83"/>
  <c r="AKQ40" i="83" s="1"/>
  <c r="AJE43" i="83"/>
  <c r="AJH43" i="83" s="1"/>
  <c r="AIJ18" i="83"/>
  <c r="AIM18" i="83" s="1"/>
  <c r="AIC39" i="83"/>
  <c r="AIF39" i="83" s="1"/>
  <c r="AFD18" i="83"/>
  <c r="AFG18" i="83" s="1"/>
  <c r="AEP42" i="83"/>
  <c r="AES42" i="83" s="1"/>
  <c r="AEB41" i="83"/>
  <c r="AEE41" i="83" s="1"/>
  <c r="ADG18" i="83"/>
  <c r="ADJ18" i="83" s="1"/>
  <c r="ABX66" i="83"/>
  <c r="ACA66" i="83" s="1"/>
  <c r="ABQ49" i="83"/>
  <c r="ABT49" i="83" s="1"/>
  <c r="AAV48" i="83"/>
  <c r="AAY48" i="83" s="1"/>
  <c r="AAV20" i="83"/>
  <c r="AAY20" i="83" s="1"/>
  <c r="AAO46" i="83"/>
  <c r="AAR46" i="83" s="1"/>
  <c r="AAO20" i="83"/>
  <c r="AAR20" i="83" s="1"/>
  <c r="AAH20" i="83"/>
  <c r="AAK20" i="83" s="1"/>
  <c r="AAA20" i="83"/>
  <c r="AAD20" i="83" s="1"/>
  <c r="ZT44" i="83"/>
  <c r="ZW44" i="83" s="1"/>
  <c r="ZT39" i="83"/>
  <c r="ZW39" i="83" s="1"/>
  <c r="ZM49" i="83"/>
  <c r="ZP49" i="83" s="1"/>
  <c r="YR61" i="83"/>
  <c r="YU61" i="83" s="1"/>
  <c r="XB57" i="83"/>
  <c r="XE57" i="83" s="1"/>
  <c r="WU20" i="83"/>
  <c r="WX20" i="83" s="1"/>
  <c r="WN20" i="83"/>
  <c r="WQ20" i="83" s="1"/>
  <c r="VZ20" i="83"/>
  <c r="WC20" i="83" s="1"/>
  <c r="VS20" i="83"/>
  <c r="VV20" i="83" s="1"/>
  <c r="VE20" i="83"/>
  <c r="VH20" i="83" s="1"/>
  <c r="UX48" i="83"/>
  <c r="VA48" i="83" s="1"/>
  <c r="UX43" i="83"/>
  <c r="VA43" i="83" s="1"/>
  <c r="TV63" i="83"/>
  <c r="TY63" i="83" s="1"/>
  <c r="TO54" i="83"/>
  <c r="TR54" i="83" s="1"/>
  <c r="TH36" i="83"/>
  <c r="TK36" i="83" s="1"/>
  <c r="TA49" i="83"/>
  <c r="TD49" i="83" s="1"/>
  <c r="RY67" i="83"/>
  <c r="SB67" i="83" s="1"/>
  <c r="RY60" i="83"/>
  <c r="SB60" i="83" s="1"/>
  <c r="RR55" i="83"/>
  <c r="RU55" i="83" s="1"/>
  <c r="RR50" i="83"/>
  <c r="RU50" i="83" s="1"/>
  <c r="QW59" i="83"/>
  <c r="QZ59" i="83" s="1"/>
  <c r="QI56" i="83"/>
  <c r="QL56" i="83" s="1"/>
  <c r="PU40" i="83"/>
  <c r="PX40" i="83" s="1"/>
  <c r="PG63" i="83"/>
  <c r="PJ63" i="83" s="1"/>
  <c r="PG58" i="83"/>
  <c r="PJ58" i="83" s="1"/>
  <c r="OZ47" i="83"/>
  <c r="PC47" i="83" s="1"/>
  <c r="OL48" i="83"/>
  <c r="OO48" i="83" s="1"/>
  <c r="OE45" i="83"/>
  <c r="OH45" i="83" s="1"/>
  <c r="OE19" i="83"/>
  <c r="OH19" i="83" s="1"/>
  <c r="NX60" i="83"/>
  <c r="OA60" i="83" s="1"/>
  <c r="MV48" i="83"/>
  <c r="MY48" i="83" s="1"/>
  <c r="MO47" i="83"/>
  <c r="MR47" i="83" s="1"/>
  <c r="MO19" i="83"/>
  <c r="MR19" i="83" s="1"/>
  <c r="LM20" i="83"/>
  <c r="LP20" i="83" s="1"/>
  <c r="LF55" i="83"/>
  <c r="LI55" i="83" s="1"/>
  <c r="KK55" i="83"/>
  <c r="KN55" i="83" s="1"/>
  <c r="KK50" i="83"/>
  <c r="KN50" i="83" s="1"/>
  <c r="KD42" i="83"/>
  <c r="KG42" i="83" s="1"/>
  <c r="JW67" i="83"/>
  <c r="JZ67" i="83" s="1"/>
  <c r="JW62" i="83"/>
  <c r="JZ62" i="83" s="1"/>
  <c r="JP20" i="83"/>
  <c r="JS20" i="83" s="1"/>
  <c r="IU56" i="83"/>
  <c r="IX56" i="83" s="1"/>
  <c r="IN73" i="83"/>
  <c r="IQ73" i="83" s="1"/>
  <c r="IG64" i="83"/>
  <c r="IJ64" i="83" s="1"/>
  <c r="HS50" i="83"/>
  <c r="HV50" i="83" s="1"/>
  <c r="HE20" i="83"/>
  <c r="HH20" i="83" s="1"/>
  <c r="BKC18" i="83"/>
  <c r="BKF18" i="83" s="1"/>
  <c r="BIM17" i="83"/>
  <c r="BIP17" i="83" s="1"/>
  <c r="BGB17" i="83"/>
  <c r="BGE17" i="83" s="1"/>
  <c r="AZW55" i="83"/>
  <c r="AZZ55" i="83" s="1"/>
  <c r="ARN19" i="83"/>
  <c r="ARQ19" i="83" s="1"/>
  <c r="AQE19" i="83"/>
  <c r="AQH19" i="83" s="1"/>
  <c r="AMY56" i="83"/>
  <c r="ANB56" i="83" s="1"/>
  <c r="ALW44" i="83"/>
  <c r="ALZ44" i="83" s="1"/>
  <c r="ALP32" i="83"/>
  <c r="ALS32" i="83" s="1"/>
  <c r="AKN18" i="83"/>
  <c r="AKQ18" i="83" s="1"/>
  <c r="AKG18" i="83"/>
  <c r="AKJ18" i="83" s="1"/>
  <c r="AJS46" i="83"/>
  <c r="AJV46" i="83" s="1"/>
  <c r="AJL18" i="83"/>
  <c r="AJO18" i="83" s="1"/>
  <c r="AHO39" i="83"/>
  <c r="AHR39" i="83" s="1"/>
  <c r="AGF36" i="83"/>
  <c r="AGI36" i="83" s="1"/>
  <c r="AEW38" i="83"/>
  <c r="AEZ38" i="83" s="1"/>
  <c r="AEI39" i="83"/>
  <c r="AEL39" i="83" s="1"/>
  <c r="ACE20" i="83"/>
  <c r="ACH20" i="83" s="1"/>
  <c r="ABX20" i="83"/>
  <c r="ACA20" i="83" s="1"/>
  <c r="AAO51" i="83"/>
  <c r="AAR51" i="83" s="1"/>
  <c r="AAA63" i="83"/>
  <c r="AAD63" i="83" s="1"/>
  <c r="ZF20" i="83"/>
  <c r="ZI20" i="83" s="1"/>
  <c r="YY46" i="83"/>
  <c r="ZB46" i="83" s="1"/>
  <c r="YK63" i="83"/>
  <c r="YN63" i="83" s="1"/>
  <c r="YD48" i="83"/>
  <c r="YG48" i="83" s="1"/>
  <c r="WG49" i="83"/>
  <c r="WJ49" i="83" s="1"/>
  <c r="VS46" i="83"/>
  <c r="VV46" i="83" s="1"/>
  <c r="UQ57" i="83"/>
  <c r="UT57" i="83" s="1"/>
  <c r="UJ56" i="83"/>
  <c r="UM56" i="83" s="1"/>
  <c r="UC20" i="83"/>
  <c r="UF20" i="83" s="1"/>
  <c r="TV56" i="83"/>
  <c r="TY56" i="83" s="1"/>
  <c r="SM50" i="83"/>
  <c r="SP50" i="83" s="1"/>
  <c r="SF45" i="83"/>
  <c r="SI45" i="83" s="1"/>
  <c r="NQ52" i="83"/>
  <c r="NT52" i="83" s="1"/>
  <c r="NQ20" i="83"/>
  <c r="NT20" i="83" s="1"/>
  <c r="NC56" i="83"/>
  <c r="NF56" i="83" s="1"/>
  <c r="NC20" i="83"/>
  <c r="NF20" i="83" s="1"/>
  <c r="MH61" i="83"/>
  <c r="MK61" i="83" s="1"/>
  <c r="LF49" i="83"/>
  <c r="LI49" i="83" s="1"/>
  <c r="KY38" i="83"/>
  <c r="LB38" i="83" s="1"/>
  <c r="KY19" i="83"/>
  <c r="LB19" i="83" s="1"/>
  <c r="KR60" i="83"/>
  <c r="KU60" i="83" s="1"/>
  <c r="KR53" i="83"/>
  <c r="KU53" i="83" s="1"/>
  <c r="JW20" i="83"/>
  <c r="JZ20" i="83" s="1"/>
  <c r="JP48" i="83"/>
  <c r="JS48" i="83" s="1"/>
  <c r="JI39" i="83"/>
  <c r="JL39" i="83" s="1"/>
  <c r="HZ51" i="83"/>
  <c r="IC51" i="83" s="1"/>
  <c r="HL54" i="83"/>
  <c r="HO54" i="83" s="1"/>
  <c r="HL47" i="83"/>
  <c r="HO47" i="83" s="1"/>
  <c r="HE61" i="83"/>
  <c r="HH61" i="83" s="1"/>
  <c r="GX65" i="83"/>
  <c r="HA65" i="83" s="1"/>
  <c r="GJ19" i="83"/>
  <c r="GM19" i="83" s="1"/>
  <c r="GC20" i="83"/>
  <c r="GF20" i="83" s="1"/>
  <c r="FV20" i="83"/>
  <c r="FY20" i="83" s="1"/>
  <c r="FA65" i="83"/>
  <c r="FD65" i="83" s="1"/>
  <c r="FA60" i="83"/>
  <c r="FD60" i="83" s="1"/>
  <c r="FA20" i="83"/>
  <c r="FD20" i="83" s="1"/>
  <c r="ET20" i="83"/>
  <c r="EW20" i="83" s="1"/>
  <c r="EM56" i="83"/>
  <c r="EP56" i="83" s="1"/>
  <c r="DY52" i="83"/>
  <c r="EB52" i="83" s="1"/>
  <c r="DR63" i="83"/>
  <c r="DU63" i="83" s="1"/>
  <c r="DK20" i="83"/>
  <c r="DN20" i="83" s="1"/>
  <c r="CP20" i="83"/>
  <c r="CS20" i="83" s="1"/>
  <c r="CI56" i="83"/>
  <c r="CL56" i="83" s="1"/>
  <c r="BU64" i="83"/>
  <c r="BX64" i="83" s="1"/>
  <c r="BG54" i="83"/>
  <c r="BJ54" i="83" s="1"/>
  <c r="BG20" i="83"/>
  <c r="BJ20" i="83" s="1"/>
  <c r="AE20" i="83"/>
  <c r="AH20" i="83" s="1"/>
  <c r="Q46" i="83"/>
  <c r="T46" i="83" s="1"/>
  <c r="BSS28" i="83"/>
  <c r="BSV28" i="83" s="1"/>
  <c r="AQS51" i="83"/>
  <c r="AQV51" i="83" s="1"/>
  <c r="ANF65" i="83"/>
  <c r="ANI65" i="83" s="1"/>
  <c r="AFY35" i="83"/>
  <c r="AGB35" i="83" s="1"/>
  <c r="ACE49" i="83"/>
  <c r="ACH49" i="83" s="1"/>
  <c r="AAH64" i="83"/>
  <c r="AAK64" i="83" s="1"/>
  <c r="ZT19" i="83"/>
  <c r="ZW19" i="83" s="1"/>
  <c r="YR54" i="83"/>
  <c r="YU54" i="83" s="1"/>
  <c r="XW20" i="83"/>
  <c r="XZ20" i="83" s="1"/>
  <c r="XP20" i="83"/>
  <c r="XS20" i="83" s="1"/>
  <c r="WG54" i="83"/>
  <c r="WJ54" i="83" s="1"/>
  <c r="UQ52" i="83"/>
  <c r="UT52" i="83" s="1"/>
  <c r="TV20" i="83"/>
  <c r="TY20" i="83" s="1"/>
  <c r="ST20" i="83"/>
  <c r="SW20" i="83" s="1"/>
  <c r="RD20" i="83"/>
  <c r="RG20" i="83" s="1"/>
  <c r="QW52" i="83"/>
  <c r="QZ52" i="83" s="1"/>
  <c r="PU19" i="83"/>
  <c r="PX19" i="83" s="1"/>
  <c r="OZ19" i="83"/>
  <c r="PC19" i="83" s="1"/>
  <c r="OL20" i="83"/>
  <c r="OO20" i="83" s="1"/>
  <c r="NC60" i="83"/>
  <c r="NF60" i="83" s="1"/>
  <c r="MO41" i="83"/>
  <c r="MR41" i="83" s="1"/>
  <c r="KD19" i="83"/>
  <c r="KG19" i="83" s="1"/>
  <c r="JI19" i="83"/>
  <c r="JL19" i="83" s="1"/>
  <c r="JB20" i="83"/>
  <c r="JE20" i="83" s="1"/>
  <c r="GX72" i="83"/>
  <c r="HA72" i="83" s="1"/>
  <c r="GQ20" i="83"/>
  <c r="GT20" i="83" s="1"/>
  <c r="FV53" i="83"/>
  <c r="FY53" i="83" s="1"/>
  <c r="FH72" i="83"/>
  <c r="FK72" i="83" s="1"/>
  <c r="EM49" i="83"/>
  <c r="EP49" i="83" s="1"/>
  <c r="DY59" i="83"/>
  <c r="EB59" i="83" s="1"/>
  <c r="DD43" i="83"/>
  <c r="DG43" i="83" s="1"/>
  <c r="CI20" i="83"/>
  <c r="CL20" i="83" s="1"/>
  <c r="BG61" i="83"/>
  <c r="BJ61" i="83" s="1"/>
  <c r="BPM37" i="83"/>
  <c r="BPP37" i="83" s="1"/>
  <c r="BEE36" i="83"/>
  <c r="BEH36" i="83" s="1"/>
  <c r="BCV46" i="83"/>
  <c r="BCY46" i="83" s="1"/>
  <c r="APX38" i="83"/>
  <c r="AQA38" i="83" s="1"/>
  <c r="APQ44" i="83"/>
  <c r="APT44" i="83" s="1"/>
  <c r="ANM46" i="83"/>
  <c r="ANP46" i="83" s="1"/>
  <c r="AIQ42" i="83"/>
  <c r="AIT42" i="83" s="1"/>
  <c r="AEP38" i="83"/>
  <c r="AES38" i="83" s="1"/>
  <c r="ADN18" i="83"/>
  <c r="ADQ18" i="83" s="1"/>
  <c r="ACZ18" i="83"/>
  <c r="ADC18" i="83" s="1"/>
  <c r="ACL41" i="83"/>
  <c r="ACO41" i="83" s="1"/>
  <c r="ACE44" i="83"/>
  <c r="ACH44" i="83" s="1"/>
  <c r="ABJ38" i="83"/>
  <c r="ABM38" i="83" s="1"/>
  <c r="ABC46" i="83"/>
  <c r="ABF46" i="83" s="1"/>
  <c r="ZM55" i="83"/>
  <c r="ZP55" i="83" s="1"/>
  <c r="YY51" i="83"/>
  <c r="ZB51" i="83" s="1"/>
  <c r="XW47" i="83"/>
  <c r="XZ47" i="83" s="1"/>
  <c r="XP59" i="83"/>
  <c r="XS59" i="83" s="1"/>
  <c r="XI48" i="83"/>
  <c r="XL48" i="83" s="1"/>
  <c r="XI41" i="83"/>
  <c r="XL41" i="83" s="1"/>
  <c r="WU60" i="83"/>
  <c r="WX60" i="83" s="1"/>
  <c r="VZ52" i="83"/>
  <c r="WC52" i="83" s="1"/>
  <c r="VL56" i="83"/>
  <c r="VO56" i="83" s="1"/>
  <c r="VL20" i="83"/>
  <c r="VO20" i="83" s="1"/>
  <c r="VE62" i="83"/>
  <c r="VH62" i="83" s="1"/>
  <c r="TO60" i="83"/>
  <c r="TR60" i="83" s="1"/>
  <c r="TO20" i="83"/>
  <c r="TR20" i="83" s="1"/>
  <c r="TH18" i="83"/>
  <c r="TK18" i="83" s="1"/>
  <c r="TA20" i="83"/>
  <c r="TD20" i="83" s="1"/>
  <c r="SM56" i="83"/>
  <c r="SP56" i="83" s="1"/>
  <c r="SF19" i="83"/>
  <c r="SI19" i="83" s="1"/>
  <c r="RY20" i="83"/>
  <c r="SB20" i="83" s="1"/>
  <c r="RR20" i="83"/>
  <c r="RU20" i="83" s="1"/>
  <c r="RD59" i="83"/>
  <c r="RG59" i="83" s="1"/>
  <c r="RD52" i="83"/>
  <c r="RG52" i="83" s="1"/>
  <c r="QW20" i="83"/>
  <c r="QZ20" i="83" s="1"/>
  <c r="QP19" i="83"/>
  <c r="QS19" i="83" s="1"/>
  <c r="PU46" i="83"/>
  <c r="PX46" i="83" s="1"/>
  <c r="PN20" i="83"/>
  <c r="PQ20" i="83" s="1"/>
  <c r="OE39" i="83"/>
  <c r="OH39" i="83" s="1"/>
  <c r="NQ58" i="83"/>
  <c r="NT58" i="83" s="1"/>
  <c r="MH67" i="83"/>
  <c r="MK67" i="83" s="1"/>
  <c r="MH20" i="83"/>
  <c r="MK20" i="83" s="1"/>
  <c r="LT49" i="83"/>
  <c r="LW49" i="83" s="1"/>
  <c r="LT19" i="83"/>
  <c r="LW19" i="83" s="1"/>
  <c r="LF19" i="83"/>
  <c r="LI19" i="83" s="1"/>
  <c r="JP44" i="83"/>
  <c r="JS44" i="83" s="1"/>
  <c r="JI46" i="83"/>
  <c r="JL46" i="83" s="1"/>
  <c r="JB67" i="83"/>
  <c r="JE67" i="83" s="1"/>
  <c r="IU50" i="83"/>
  <c r="IX50" i="83" s="1"/>
  <c r="IU19" i="83"/>
  <c r="IX19" i="83" s="1"/>
  <c r="IN66" i="83"/>
  <c r="IQ66" i="83" s="1"/>
  <c r="HS57" i="83"/>
  <c r="HV57" i="83" s="1"/>
  <c r="GX20" i="83"/>
  <c r="HA20" i="83" s="1"/>
  <c r="GQ61" i="83"/>
  <c r="GT61" i="83" s="1"/>
  <c r="GQ56" i="83"/>
  <c r="GT56" i="83" s="1"/>
  <c r="GJ43" i="83"/>
  <c r="GM43" i="83" s="1"/>
  <c r="GC48" i="83"/>
  <c r="GF48" i="83" s="1"/>
  <c r="FV47" i="83"/>
  <c r="FY47" i="83" s="1"/>
  <c r="FO59" i="83"/>
  <c r="FR59" i="83" s="1"/>
  <c r="FO20" i="83"/>
  <c r="FR20" i="83" s="1"/>
  <c r="FH20" i="83"/>
  <c r="FK20" i="83" s="1"/>
  <c r="ET51" i="83"/>
  <c r="EW51" i="83" s="1"/>
  <c r="DK61" i="83"/>
  <c r="DN61" i="83" s="1"/>
  <c r="DK56" i="83"/>
  <c r="DN56" i="83" s="1"/>
  <c r="CW56" i="83"/>
  <c r="CZ56" i="83" s="1"/>
  <c r="CP52" i="83"/>
  <c r="CS52" i="83" s="1"/>
  <c r="CI62" i="83"/>
  <c r="CL62" i="83" s="1"/>
  <c r="CB20" i="83"/>
  <c r="CE20" i="83" s="1"/>
  <c r="BU58" i="83"/>
  <c r="BX58" i="83" s="1"/>
  <c r="BU20" i="83"/>
  <c r="BX20" i="83" s="1"/>
  <c r="BN52" i="83"/>
  <c r="BQ52" i="83" s="1"/>
  <c r="BN20" i="83"/>
  <c r="BQ20" i="83" s="1"/>
  <c r="AZ20" i="83"/>
  <c r="BC20" i="83" s="1"/>
  <c r="AL63" i="83"/>
  <c r="AO63" i="83" s="1"/>
  <c r="AL20" i="83"/>
  <c r="AO20" i="83" s="1"/>
  <c r="X45" i="83"/>
  <c r="AA45" i="83" s="1"/>
  <c r="X40" i="83"/>
  <c r="AA40" i="83" s="1"/>
  <c r="X20" i="83"/>
  <c r="AA20" i="83" s="1"/>
  <c r="Q51" i="83"/>
  <c r="T51" i="83" s="1"/>
  <c r="BOY41" i="83"/>
  <c r="BPB41" i="83" s="1"/>
  <c r="BEZ19" i="83"/>
  <c r="BFC19" i="83" s="1"/>
  <c r="BDC19" i="83"/>
  <c r="BDF19" i="83" s="1"/>
  <c r="AWJ40" i="83"/>
  <c r="AWM40" i="83" s="1"/>
  <c r="ALW18" i="83"/>
  <c r="ALZ18" i="83" s="1"/>
  <c r="AIX48" i="83"/>
  <c r="AJA48" i="83" s="1"/>
  <c r="ACS34" i="83"/>
  <c r="ACV34" i="83" s="1"/>
  <c r="ACL18" i="83"/>
  <c r="ACO18" i="83" s="1"/>
  <c r="ABQ20" i="83"/>
  <c r="ABT20" i="83" s="1"/>
  <c r="ABJ19" i="83"/>
  <c r="ABM19" i="83" s="1"/>
  <c r="ABC20" i="83"/>
  <c r="ABF20" i="83" s="1"/>
  <c r="YD19" i="83"/>
  <c r="YG19" i="83" s="1"/>
  <c r="XB64" i="83"/>
  <c r="XE64" i="83" s="1"/>
  <c r="TA55" i="83"/>
  <c r="TD55" i="83" s="1"/>
  <c r="QB47" i="83"/>
  <c r="QE47" i="83" s="1"/>
  <c r="OS20" i="83"/>
  <c r="OV20" i="83" s="1"/>
  <c r="NX20" i="83"/>
  <c r="OA20" i="83" s="1"/>
  <c r="NJ52" i="83"/>
  <c r="NM52" i="83" s="1"/>
  <c r="MV56" i="83"/>
  <c r="MY56" i="83" s="1"/>
  <c r="MA64" i="83"/>
  <c r="MD64" i="83" s="1"/>
  <c r="MA57" i="83"/>
  <c r="MD57" i="83" s="1"/>
  <c r="FO65" i="83"/>
  <c r="FR65" i="83" s="1"/>
  <c r="EM20" i="83"/>
  <c r="EP20" i="83" s="1"/>
  <c r="EF56" i="83"/>
  <c r="EI56" i="83" s="1"/>
  <c r="EF49" i="83"/>
  <c r="EI49" i="83" s="1"/>
  <c r="DR20" i="83"/>
  <c r="DU20" i="83" s="1"/>
  <c r="DD20" i="83"/>
  <c r="DG20" i="83" s="1"/>
  <c r="CW20" i="83"/>
  <c r="CZ20" i="83" s="1"/>
  <c r="CB72" i="83"/>
  <c r="CE72" i="83" s="1"/>
  <c r="AS20" i="83"/>
  <c r="AV20" i="83" s="1"/>
  <c r="AE65" i="83"/>
  <c r="AH65" i="83" s="1"/>
  <c r="AE60" i="83"/>
  <c r="AH60" i="83" s="1"/>
  <c r="J20" i="83"/>
  <c r="M20" i="83" s="1"/>
  <c r="BOY37" i="83"/>
  <c r="BPB37" i="83" s="1"/>
  <c r="AVH53" i="83"/>
  <c r="AVK53" i="83" s="1"/>
  <c r="ATR61" i="83"/>
  <c r="ATU61" i="83" s="1"/>
  <c r="ASP19" i="83"/>
  <c r="ASS19" i="83" s="1"/>
  <c r="ARU50" i="83"/>
  <c r="ARX50" i="83" s="1"/>
  <c r="AQZ37" i="83"/>
  <c r="ARC37" i="83" s="1"/>
  <c r="APJ43" i="83"/>
  <c r="APM43" i="83" s="1"/>
  <c r="AOV54" i="83"/>
  <c r="AOY54" i="83" s="1"/>
  <c r="AOA46" i="83"/>
  <c r="AOD46" i="83" s="1"/>
  <c r="AGM18" i="83"/>
  <c r="AGP18" i="83" s="1"/>
  <c r="AEW42" i="83"/>
  <c r="AEZ42" i="83" s="1"/>
  <c r="AEW18" i="83"/>
  <c r="AEZ18" i="83" s="1"/>
  <c r="AEB46" i="83"/>
  <c r="AEE46" i="83" s="1"/>
  <c r="ADU18" i="83"/>
  <c r="ADX18" i="83" s="1"/>
  <c r="ACS18" i="83"/>
  <c r="ACV18" i="83" s="1"/>
  <c r="ABJ43" i="83"/>
  <c r="ABM43" i="83" s="1"/>
  <c r="ABC51" i="83"/>
  <c r="ABF51" i="83" s="1"/>
  <c r="AAV40" i="83"/>
  <c r="AAY40" i="83" s="1"/>
  <c r="YR20" i="83"/>
  <c r="YU20" i="83" s="1"/>
  <c r="XW51" i="83"/>
  <c r="XZ51" i="83" s="1"/>
  <c r="VZ47" i="83"/>
  <c r="WC47" i="83" s="1"/>
  <c r="UX19" i="83"/>
  <c r="VA19" i="83" s="1"/>
  <c r="UJ64" i="83"/>
  <c r="UM64" i="83" s="1"/>
  <c r="UJ20" i="83"/>
  <c r="UM20" i="83" s="1"/>
  <c r="ST50" i="83"/>
  <c r="SW50" i="83" s="1"/>
  <c r="SF40" i="83"/>
  <c r="SI40" i="83" s="1"/>
  <c r="RK38" i="83"/>
  <c r="RN38" i="83" s="1"/>
  <c r="QP40" i="83"/>
  <c r="QS40" i="83" s="1"/>
  <c r="QB53" i="83"/>
  <c r="QE53" i="83" s="1"/>
  <c r="PG20" i="83"/>
  <c r="PJ20" i="83" s="1"/>
  <c r="OS67" i="83"/>
  <c r="OV67" i="83" s="1"/>
  <c r="MA20" i="83"/>
  <c r="MD20" i="83" s="1"/>
  <c r="KR20" i="83"/>
  <c r="KU20" i="83" s="1"/>
  <c r="KK20" i="83"/>
  <c r="KN20" i="83" s="1"/>
  <c r="KD48" i="83"/>
  <c r="KG48" i="83" s="1"/>
  <c r="JB62" i="83"/>
  <c r="JE62" i="83" s="1"/>
  <c r="HS20" i="83"/>
  <c r="HV20" i="83" s="1"/>
  <c r="GJ48" i="83"/>
  <c r="GM48" i="83" s="1"/>
  <c r="GC55" i="83"/>
  <c r="GF55" i="83" s="1"/>
  <c r="FH64" i="83"/>
  <c r="FK64" i="83" s="1"/>
  <c r="ET46" i="83"/>
  <c r="EW46" i="83" s="1"/>
  <c r="EF20" i="83"/>
  <c r="EI20" i="83" s="1"/>
  <c r="DY20" i="83"/>
  <c r="EB20" i="83" s="1"/>
  <c r="DR71" i="83"/>
  <c r="DU71" i="83" s="1"/>
  <c r="CW49" i="83"/>
  <c r="CZ49" i="83" s="1"/>
  <c r="CB64" i="83"/>
  <c r="CE64" i="83" s="1"/>
  <c r="BN57" i="83"/>
  <c r="BQ57" i="83" s="1"/>
  <c r="AZ54" i="83"/>
  <c r="BC54" i="83" s="1"/>
  <c r="AZ49" i="83"/>
  <c r="BC49" i="83" s="1"/>
  <c r="AS60" i="83"/>
  <c r="AV60" i="83" s="1"/>
  <c r="AS55" i="83"/>
  <c r="AV55" i="83" s="1"/>
  <c r="AL70" i="83"/>
  <c r="AO70" i="83" s="1"/>
  <c r="Q20" i="83"/>
  <c r="T20" i="83" s="1"/>
  <c r="BYR37" i="83"/>
  <c r="BYU37" i="83" s="1"/>
  <c r="BYQ26" i="83"/>
  <c r="BYT26" i="83" s="1"/>
  <c r="BYQ24" i="83"/>
  <c r="BYT24" i="83" s="1"/>
  <c r="BYQ14" i="83"/>
  <c r="BYT14" i="83" s="1"/>
  <c r="BYJ42" i="83"/>
  <c r="BYM42" i="83" s="1"/>
  <c r="BYL36" i="83"/>
  <c r="BYO36" i="83" s="1"/>
  <c r="BYQ37" i="83"/>
  <c r="BYT37" i="83" s="1"/>
  <c r="BYK36" i="83"/>
  <c r="BYN36" i="83" s="1"/>
  <c r="BYS14" i="83"/>
  <c r="BYV14" i="83" s="1"/>
  <c r="BYJ36" i="83"/>
  <c r="BYM36" i="83" s="1"/>
  <c r="BYJ14" i="83"/>
  <c r="BYM14" i="83" s="1"/>
  <c r="BYC22" i="83"/>
  <c r="BYF22" i="83" s="1"/>
  <c r="BYE14" i="83"/>
  <c r="BYH14" i="83" s="1"/>
  <c r="BYS37" i="83"/>
  <c r="BYV37" i="83" s="1"/>
  <c r="BYR14" i="83"/>
  <c r="BYU14" i="83" s="1"/>
  <c r="BYJ24" i="83"/>
  <c r="BYM24" i="83" s="1"/>
  <c r="BYD14" i="83"/>
  <c r="BYG14" i="83" s="1"/>
  <c r="BXV22" i="83"/>
  <c r="BXY22" i="83" s="1"/>
  <c r="BXX14" i="83"/>
  <c r="BYA14" i="83" s="1"/>
  <c r="BXO36" i="83"/>
  <c r="BXR36" i="83" s="1"/>
  <c r="BXQ30" i="83"/>
  <c r="BXT30" i="83" s="1"/>
  <c r="BXQ14" i="83"/>
  <c r="BXT14" i="83" s="1"/>
  <c r="BXX35" i="83"/>
  <c r="BYA35" i="83" s="1"/>
  <c r="BXX31" i="83"/>
  <c r="BYA31" i="83" s="1"/>
  <c r="BXW14" i="83"/>
  <c r="BXZ14" i="83" s="1"/>
  <c r="BXP30" i="83"/>
  <c r="BXS30" i="83" s="1"/>
  <c r="BXO23" i="83"/>
  <c r="BXR23" i="83" s="1"/>
  <c r="BXP14" i="83"/>
  <c r="BXS14" i="83" s="1"/>
  <c r="BXH24" i="83"/>
  <c r="BXK24" i="83" s="1"/>
  <c r="BXJ14" i="83"/>
  <c r="BXM14" i="83" s="1"/>
  <c r="BYL42" i="83"/>
  <c r="BYO42" i="83" s="1"/>
  <c r="BYL14" i="83"/>
  <c r="BYO14" i="83" s="1"/>
  <c r="BXV31" i="83"/>
  <c r="BXY31" i="83" s="1"/>
  <c r="BXP36" i="83"/>
  <c r="BXS36" i="83" s="1"/>
  <c r="BXC35" i="83"/>
  <c r="BXF35" i="83" s="1"/>
  <c r="BXA14" i="83"/>
  <c r="BXD14" i="83" s="1"/>
  <c r="BWU41" i="83"/>
  <c r="BWX41" i="83" s="1"/>
  <c r="BWT14" i="83"/>
  <c r="BWW14" i="83" s="1"/>
  <c r="BWM23" i="83"/>
  <c r="BWP23" i="83" s="1"/>
  <c r="BYK14" i="83"/>
  <c r="BYN14" i="83" s="1"/>
  <c r="BXV35" i="83"/>
  <c r="BXY35" i="83" s="1"/>
  <c r="BXW31" i="83"/>
  <c r="BXZ31" i="83" s="1"/>
  <c r="BXV14" i="83"/>
  <c r="BXY14" i="83" s="1"/>
  <c r="BXQ36" i="83"/>
  <c r="BXT36" i="83" s="1"/>
  <c r="BXI14" i="83"/>
  <c r="BXL14" i="83" s="1"/>
  <c r="BXC14" i="83"/>
  <c r="BXF14" i="83" s="1"/>
  <c r="BWT41" i="83"/>
  <c r="BWW41" i="83" s="1"/>
  <c r="BWV35" i="83"/>
  <c r="BWY35" i="83" s="1"/>
  <c r="BWV14" i="83"/>
  <c r="BWY14" i="83" s="1"/>
  <c r="BWM14" i="83"/>
  <c r="BWP14" i="83" s="1"/>
  <c r="BWG14" i="83"/>
  <c r="BWJ14" i="83" s="1"/>
  <c r="BVY14" i="83"/>
  <c r="BWB14" i="83" s="1"/>
  <c r="BVR14" i="83"/>
  <c r="BVU14" i="83" s="1"/>
  <c r="BVL14" i="83"/>
  <c r="BVO14" i="83" s="1"/>
  <c r="BVE14" i="83"/>
  <c r="BVH14" i="83" s="1"/>
  <c r="BXH14" i="83"/>
  <c r="BXK14" i="83" s="1"/>
  <c r="BXB14" i="83"/>
  <c r="BXE14" i="83" s="1"/>
  <c r="BWU35" i="83"/>
  <c r="BWX35" i="83" s="1"/>
  <c r="BWU14" i="83"/>
  <c r="BWX14" i="83" s="1"/>
  <c r="BWF14" i="83"/>
  <c r="BWI14" i="83" s="1"/>
  <c r="BVM36" i="83"/>
  <c r="BVP36" i="83" s="1"/>
  <c r="BVK26" i="83"/>
  <c r="BVN26" i="83" s="1"/>
  <c r="BVK24" i="83"/>
  <c r="BVN24" i="83" s="1"/>
  <c r="BVK14" i="83"/>
  <c r="BVN14" i="83" s="1"/>
  <c r="BVD14" i="83"/>
  <c r="BVG14" i="83" s="1"/>
  <c r="BXO30" i="83"/>
  <c r="BXR30" i="83" s="1"/>
  <c r="BXO22" i="83"/>
  <c r="BXR22" i="83" s="1"/>
  <c r="BXB35" i="83"/>
  <c r="BXE35" i="83" s="1"/>
  <c r="BXA24" i="83"/>
  <c r="BXD24" i="83" s="1"/>
  <c r="BWV41" i="83"/>
  <c r="BWY41" i="83" s="1"/>
  <c r="BWT26" i="83"/>
  <c r="BWW26" i="83" s="1"/>
  <c r="BWF22" i="83"/>
  <c r="BWI22" i="83" s="1"/>
  <c r="BWA14" i="83"/>
  <c r="BWD14" i="83" s="1"/>
  <c r="BVT14" i="83"/>
  <c r="BVW14" i="83" s="1"/>
  <c r="BVK36" i="83"/>
  <c r="BVN36" i="83" s="1"/>
  <c r="BVM14" i="83"/>
  <c r="BVP14" i="83" s="1"/>
  <c r="BVD24" i="83"/>
  <c r="BVG24" i="83" s="1"/>
  <c r="BVF14" i="83"/>
  <c r="BVI14" i="83" s="1"/>
  <c r="BUW14" i="83"/>
  <c r="BUZ14" i="83" s="1"/>
  <c r="BUR37" i="83"/>
  <c r="BUU37" i="83" s="1"/>
  <c r="BUQ32" i="83"/>
  <c r="BUT32" i="83" s="1"/>
  <c r="BUQ14" i="83"/>
  <c r="BUT14" i="83" s="1"/>
  <c r="BUJ26" i="83"/>
  <c r="BUM26" i="83" s="1"/>
  <c r="BUJ14" i="83"/>
  <c r="BUM14" i="83" s="1"/>
  <c r="BUB23" i="83"/>
  <c r="BUE23" i="83" s="1"/>
  <c r="BTW29" i="83"/>
  <c r="BTZ29" i="83" s="1"/>
  <c r="BTV14" i="83"/>
  <c r="BTY14" i="83" s="1"/>
  <c r="BTO14" i="83"/>
  <c r="BTR14" i="83" s="1"/>
  <c r="BTG23" i="83"/>
  <c r="BTJ23" i="83" s="1"/>
  <c r="BTH14" i="83"/>
  <c r="BTK14" i="83" s="1"/>
  <c r="BSU32" i="83"/>
  <c r="BSX32" i="83" s="1"/>
  <c r="BSS26" i="83"/>
  <c r="BSV26" i="83" s="1"/>
  <c r="BSS22" i="83"/>
  <c r="BSV22" i="83" s="1"/>
  <c r="BSS14" i="83"/>
  <c r="BSV14" i="83" s="1"/>
  <c r="BSM14" i="83"/>
  <c r="BSP14" i="83" s="1"/>
  <c r="BSG38" i="83"/>
  <c r="BSJ38" i="83" s="1"/>
  <c r="BSE26" i="83"/>
  <c r="BSH26" i="83" s="1"/>
  <c r="BSE24" i="83"/>
  <c r="BSH24" i="83" s="1"/>
  <c r="BSE14" i="83"/>
  <c r="BSH14" i="83" s="1"/>
  <c r="BRZ40" i="83"/>
  <c r="BSC40" i="83" s="1"/>
  <c r="BRX34" i="83"/>
  <c r="BSA34" i="83" s="1"/>
  <c r="BRX14" i="83"/>
  <c r="BSA14" i="83" s="1"/>
  <c r="BRQ14" i="83"/>
  <c r="BRT14" i="83" s="1"/>
  <c r="BRJ14" i="83"/>
  <c r="BRM14" i="83" s="1"/>
  <c r="BRD14" i="83"/>
  <c r="BRG14" i="83" s="1"/>
  <c r="BYK42" i="83"/>
  <c r="BYN42" i="83" s="1"/>
  <c r="BYC23" i="83"/>
  <c r="BYF23" i="83" s="1"/>
  <c r="BXO14" i="83"/>
  <c r="BXR14" i="83" s="1"/>
  <c r="BWT24" i="83"/>
  <c r="BWW24" i="83" s="1"/>
  <c r="BUQ37" i="83"/>
  <c r="BUT37" i="83" s="1"/>
  <c r="BUP32" i="83"/>
  <c r="BUS32" i="83" s="1"/>
  <c r="BUP22" i="83"/>
  <c r="BUS22" i="83" s="1"/>
  <c r="BUP14" i="83"/>
  <c r="BUS14" i="83" s="1"/>
  <c r="BUJ32" i="83"/>
  <c r="BUM32" i="83" s="1"/>
  <c r="BUB14" i="83"/>
  <c r="BUE14" i="83" s="1"/>
  <c r="BTU29" i="83"/>
  <c r="BTX29" i="83" s="1"/>
  <c r="BTW14" i="83"/>
  <c r="BTZ14" i="83" s="1"/>
  <c r="BTN24" i="83"/>
  <c r="BTQ24" i="83" s="1"/>
  <c r="BTI14" i="83"/>
  <c r="BTL14" i="83" s="1"/>
  <c r="BTB14" i="83"/>
  <c r="BTE14" i="83" s="1"/>
  <c r="BYJ26" i="83"/>
  <c r="BYM26" i="83" s="1"/>
  <c r="BYC14" i="83"/>
  <c r="BYF14" i="83" s="1"/>
  <c r="BWT35" i="83"/>
  <c r="BWW35" i="83" s="1"/>
  <c r="BWO14" i="83"/>
  <c r="BWR14" i="83" s="1"/>
  <c r="BVY25" i="83"/>
  <c r="BWB25" i="83" s="1"/>
  <c r="BVS14" i="83"/>
  <c r="BVV14" i="83" s="1"/>
  <c r="BUP37" i="83"/>
  <c r="BUS37" i="83" s="1"/>
  <c r="BUP24" i="83"/>
  <c r="BUS24" i="83" s="1"/>
  <c r="BUI32" i="83"/>
  <c r="BUL32" i="83" s="1"/>
  <c r="BUK26" i="83"/>
  <c r="BUN26" i="83" s="1"/>
  <c r="BUK14" i="83"/>
  <c r="BUN14" i="83" s="1"/>
  <c r="BTU14" i="83"/>
  <c r="BTX14" i="83" s="1"/>
  <c r="BTG14" i="83"/>
  <c r="BTJ14" i="83" s="1"/>
  <c r="BSZ22" i="83"/>
  <c r="BTC22" i="83" s="1"/>
  <c r="BTA14" i="83"/>
  <c r="BTD14" i="83" s="1"/>
  <c r="BXA35" i="83"/>
  <c r="BXD35" i="83" s="1"/>
  <c r="BWN14" i="83"/>
  <c r="BWQ14" i="83" s="1"/>
  <c r="BUY14" i="83"/>
  <c r="BVB14" i="83" s="1"/>
  <c r="BUR14" i="83"/>
  <c r="BUU14" i="83" s="1"/>
  <c r="BUI26" i="83"/>
  <c r="BUL26" i="83" s="1"/>
  <c r="BUI14" i="83"/>
  <c r="BUL14" i="83" s="1"/>
  <c r="BUC14" i="83"/>
  <c r="BUF14" i="83" s="1"/>
  <c r="BTU22" i="83"/>
  <c r="BTX22" i="83" s="1"/>
  <c r="BTN25" i="83"/>
  <c r="BTQ25" i="83" s="1"/>
  <c r="BST26" i="83"/>
  <c r="BSW26" i="83" s="1"/>
  <c r="BSF38" i="83"/>
  <c r="BSI38" i="83" s="1"/>
  <c r="BRY34" i="83"/>
  <c r="BSB34" i="83" s="1"/>
  <c r="BRX24" i="83"/>
  <c r="BSA24" i="83" s="1"/>
  <c r="BRS14" i="83"/>
  <c r="BRV14" i="83" s="1"/>
  <c r="BRL14" i="83"/>
  <c r="BRO14" i="83" s="1"/>
  <c r="BRC14" i="83"/>
  <c r="BRF14" i="83" s="1"/>
  <c r="BQX14" i="83"/>
  <c r="BRA14" i="83" s="1"/>
  <c r="BQH14" i="83"/>
  <c r="BQK14" i="83" s="1"/>
  <c r="BQA14" i="83"/>
  <c r="BQD14" i="83" s="1"/>
  <c r="BPV37" i="83"/>
  <c r="BPY37" i="83" s="1"/>
  <c r="BPU14" i="83"/>
  <c r="BPX14" i="83" s="1"/>
  <c r="BPM35" i="83"/>
  <c r="BPP35" i="83" s="1"/>
  <c r="BPM23" i="83"/>
  <c r="BPP23" i="83" s="1"/>
  <c r="BPF14" i="83"/>
  <c r="BPI14" i="83" s="1"/>
  <c r="BOZ35" i="83"/>
  <c r="BPC35" i="83" s="1"/>
  <c r="BPA14" i="83"/>
  <c r="BPD14" i="83" s="1"/>
  <c r="BOR30" i="83"/>
  <c r="BOU30" i="83" s="1"/>
  <c r="BOR14" i="83"/>
  <c r="BOU14" i="83" s="1"/>
  <c r="BOM14" i="83"/>
  <c r="BOP14" i="83" s="1"/>
  <c r="BOE14" i="83"/>
  <c r="BOH14" i="83" s="1"/>
  <c r="BNI38" i="83"/>
  <c r="BNL38" i="83" s="1"/>
  <c r="BNI27" i="83"/>
  <c r="BNL27" i="83" s="1"/>
  <c r="BNI25" i="83"/>
  <c r="BNL25" i="83" s="1"/>
  <c r="BNI14" i="83"/>
  <c r="BNL14" i="83" s="1"/>
  <c r="BNB14" i="83"/>
  <c r="BNE14" i="83" s="1"/>
  <c r="BMV14" i="83"/>
  <c r="BMY14" i="83" s="1"/>
  <c r="BMI14" i="83"/>
  <c r="BML14" i="83" s="1"/>
  <c r="BLZ14" i="83"/>
  <c r="BMC14" i="83" s="1"/>
  <c r="BLU42" i="83"/>
  <c r="BLX42" i="83" s="1"/>
  <c r="BLT14" i="83"/>
  <c r="BLW14" i="83" s="1"/>
  <c r="BLN14" i="83"/>
  <c r="BLQ14" i="83" s="1"/>
  <c r="BLG14" i="83"/>
  <c r="BLJ14" i="83" s="1"/>
  <c r="BKX14" i="83"/>
  <c r="BLA14" i="83" s="1"/>
  <c r="BKS47" i="83"/>
  <c r="BKV47" i="83" s="1"/>
  <c r="BKQ39" i="83"/>
  <c r="BKT39" i="83" s="1"/>
  <c r="BKS14" i="83"/>
  <c r="BKV14" i="83" s="1"/>
  <c r="BKE36" i="83"/>
  <c r="BKH36" i="83" s="1"/>
  <c r="BKC27" i="83"/>
  <c r="BKF27" i="83" s="1"/>
  <c r="BKC25" i="83"/>
  <c r="BKF25" i="83" s="1"/>
  <c r="BKC14" i="83"/>
  <c r="BKF14" i="83" s="1"/>
  <c r="BJW49" i="83"/>
  <c r="BJZ49" i="83" s="1"/>
  <c r="BJP14" i="83"/>
  <c r="BJS14" i="83" s="1"/>
  <c r="BXW35" i="83"/>
  <c r="BXZ35" i="83" s="1"/>
  <c r="BUK32" i="83"/>
  <c r="BUN32" i="83" s="1"/>
  <c r="BTV29" i="83"/>
  <c r="BTY29" i="83" s="1"/>
  <c r="BSS32" i="83"/>
  <c r="BSV32" i="83" s="1"/>
  <c r="BSU14" i="83"/>
  <c r="BSX14" i="83" s="1"/>
  <c r="BSL24" i="83"/>
  <c r="BSO24" i="83" s="1"/>
  <c r="BSG14" i="83"/>
  <c r="BSJ14" i="83" s="1"/>
  <c r="BRZ14" i="83"/>
  <c r="BSC14" i="83" s="1"/>
  <c r="BRJ22" i="83"/>
  <c r="BRM22" i="83" s="1"/>
  <c r="BRK14" i="83"/>
  <c r="BRN14" i="83" s="1"/>
  <c r="BRC23" i="83"/>
  <c r="BRF23" i="83" s="1"/>
  <c r="BRE14" i="83"/>
  <c r="BRH14" i="83" s="1"/>
  <c r="BQQ34" i="83"/>
  <c r="BQT34" i="83" s="1"/>
  <c r="BQP14" i="83"/>
  <c r="BQS14" i="83" s="1"/>
  <c r="BQH25" i="83"/>
  <c r="BQK25" i="83" s="1"/>
  <c r="BQI14" i="83"/>
  <c r="BQL14" i="83" s="1"/>
  <c r="BPU37" i="83"/>
  <c r="BPX37" i="83" s="1"/>
  <c r="BPV14" i="83"/>
  <c r="BPY14" i="83" s="1"/>
  <c r="BPO35" i="83"/>
  <c r="BPR35" i="83" s="1"/>
  <c r="BPM28" i="83"/>
  <c r="BPP28" i="83" s="1"/>
  <c r="BOY24" i="83"/>
  <c r="BPB24" i="83" s="1"/>
  <c r="BOS14" i="83"/>
  <c r="BOV14" i="83" s="1"/>
  <c r="BOL14" i="83"/>
  <c r="BOO14" i="83" s="1"/>
  <c r="BNX14" i="83"/>
  <c r="BOA14" i="83" s="1"/>
  <c r="BNJ14" i="83"/>
  <c r="BNM14" i="83" s="1"/>
  <c r="BNC14" i="83"/>
  <c r="BNF14" i="83" s="1"/>
  <c r="BMP14" i="83"/>
  <c r="BMS14" i="83" s="1"/>
  <c r="BMB14" i="83"/>
  <c r="BME14" i="83" s="1"/>
  <c r="BLS28" i="83"/>
  <c r="BLV28" i="83" s="1"/>
  <c r="BKR39" i="83"/>
  <c r="BKU39" i="83" s="1"/>
  <c r="BKQ14" i="83"/>
  <c r="BKT14" i="83" s="1"/>
  <c r="BKK14" i="83"/>
  <c r="BKN14" i="83" s="1"/>
  <c r="BKC36" i="83"/>
  <c r="BKF36" i="83" s="1"/>
  <c r="BKD14" i="83"/>
  <c r="BKG14" i="83" s="1"/>
  <c r="BJV49" i="83"/>
  <c r="BJY49" i="83" s="1"/>
  <c r="BJX14" i="83"/>
  <c r="BKA14" i="83" s="1"/>
  <c r="BJI14" i="83"/>
  <c r="BJL14" i="83" s="1"/>
  <c r="BJB40" i="83"/>
  <c r="BJE40" i="83" s="1"/>
  <c r="BJC14" i="83"/>
  <c r="BJF14" i="83" s="1"/>
  <c r="BIT14" i="83"/>
  <c r="BIW14" i="83" s="1"/>
  <c r="BIO14" i="83"/>
  <c r="BIR14" i="83" s="1"/>
  <c r="BIH14" i="83"/>
  <c r="BIK14" i="83" s="1"/>
  <c r="BHS14" i="83"/>
  <c r="BHV14" i="83" s="1"/>
  <c r="BHF14" i="83"/>
  <c r="BHI14" i="83" s="1"/>
  <c r="BGR14" i="83"/>
  <c r="BGU14" i="83" s="1"/>
  <c r="BGI14" i="83"/>
  <c r="BGL14" i="83" s="1"/>
  <c r="BGD28" i="83"/>
  <c r="BGG28" i="83" s="1"/>
  <c r="BGD14" i="83"/>
  <c r="BGG14" i="83" s="1"/>
  <c r="BFU14" i="83"/>
  <c r="BFX14" i="83" s="1"/>
  <c r="BFP14" i="83"/>
  <c r="BFS14" i="83" s="1"/>
  <c r="BFG25" i="83"/>
  <c r="BFJ25" i="83" s="1"/>
  <c r="BFI14" i="83"/>
  <c r="BFL14" i="83" s="1"/>
  <c r="BEZ26" i="83"/>
  <c r="BFC26" i="83" s="1"/>
  <c r="BFB14" i="83"/>
  <c r="BFE14" i="83" s="1"/>
  <c r="BEU43" i="83"/>
  <c r="BEX43" i="83" s="1"/>
  <c r="BEL14" i="83"/>
  <c r="BEO14" i="83" s="1"/>
  <c r="BEF40" i="83"/>
  <c r="BEI40" i="83" s="1"/>
  <c r="BEF14" i="83"/>
  <c r="BEI14" i="83" s="1"/>
  <c r="BDX28" i="83"/>
  <c r="BEA28" i="83" s="1"/>
  <c r="BDY14" i="83"/>
  <c r="BEB14" i="83" s="1"/>
  <c r="BDS14" i="83"/>
  <c r="BDV14" i="83" s="1"/>
  <c r="BDE14" i="83"/>
  <c r="BDH14" i="83" s="1"/>
  <c r="BCW14" i="83"/>
  <c r="BCZ14" i="83" s="1"/>
  <c r="BCO14" i="83"/>
  <c r="BCR14" i="83" s="1"/>
  <c r="BCH14" i="83"/>
  <c r="BCK14" i="83" s="1"/>
  <c r="BCB47" i="83"/>
  <c r="BCE47" i="83" s="1"/>
  <c r="BBU14" i="83"/>
  <c r="BBX14" i="83" s="1"/>
  <c r="BBM49" i="83"/>
  <c r="BBP49" i="83" s="1"/>
  <c r="BBM29" i="83"/>
  <c r="BBP29" i="83" s="1"/>
  <c r="BBH14" i="83"/>
  <c r="BBK14" i="83" s="1"/>
  <c r="BAZ14" i="83"/>
  <c r="BBC14" i="83" s="1"/>
  <c r="BAS44" i="83"/>
  <c r="BAV44" i="83" s="1"/>
  <c r="BAM43" i="83"/>
  <c r="BAP43" i="83" s="1"/>
  <c r="BAM14" i="83"/>
  <c r="BAP14" i="83" s="1"/>
  <c r="AZX47" i="83"/>
  <c r="BAA47" i="83" s="1"/>
  <c r="AZY14" i="83"/>
  <c r="BAB14" i="83" s="1"/>
  <c r="AZP31" i="83"/>
  <c r="AZS31" i="83" s="1"/>
  <c r="AZB49" i="83"/>
  <c r="AZE49" i="83" s="1"/>
  <c r="AZD42" i="83"/>
  <c r="AZG42" i="83" s="1"/>
  <c r="AZD14" i="83"/>
  <c r="AZG14" i="83" s="1"/>
  <c r="AYU42" i="83"/>
  <c r="AYX42" i="83" s="1"/>
  <c r="AYU27" i="83"/>
  <c r="AYX27" i="83" s="1"/>
  <c r="AYV14" i="83"/>
  <c r="AYY14" i="83" s="1"/>
  <c r="AYI46" i="83"/>
  <c r="AYL46" i="83" s="1"/>
  <c r="AYG28" i="83"/>
  <c r="AYJ28" i="83" s="1"/>
  <c r="AYG14" i="83"/>
  <c r="AYJ14" i="83" s="1"/>
  <c r="BXA26" i="83"/>
  <c r="BXD26" i="83" s="1"/>
  <c r="BWH14" i="83"/>
  <c r="BWK14" i="83" s="1"/>
  <c r="BVR25" i="83"/>
  <c r="BVU25" i="83" s="1"/>
  <c r="BUR32" i="83"/>
  <c r="BUU32" i="83" s="1"/>
  <c r="BSU26" i="83"/>
  <c r="BSX26" i="83" s="1"/>
  <c r="BRX40" i="83"/>
  <c r="BSA40" i="83" s="1"/>
  <c r="BQV14" i="83"/>
  <c r="BQY14" i="83" s="1"/>
  <c r="BQP34" i="83"/>
  <c r="BQS34" i="83" s="1"/>
  <c r="BQO23" i="83"/>
  <c r="BQR23" i="83" s="1"/>
  <c r="BPT37" i="83"/>
  <c r="BPW37" i="83" s="1"/>
  <c r="BPT32" i="83"/>
  <c r="BPW32" i="83" s="1"/>
  <c r="BPN28" i="83"/>
  <c r="BPQ28" i="83" s="1"/>
  <c r="BPN14" i="83"/>
  <c r="BPQ14" i="83" s="1"/>
  <c r="BPF25" i="83"/>
  <c r="BPI25" i="83" s="1"/>
  <c r="BPG14" i="83"/>
  <c r="BPJ14" i="83" s="1"/>
  <c r="BPA35" i="83"/>
  <c r="BPD35" i="83" s="1"/>
  <c r="BOY26" i="83"/>
  <c r="BPB26" i="83" s="1"/>
  <c r="BOZ14" i="83"/>
  <c r="BPC14" i="83" s="1"/>
  <c r="BNW14" i="83"/>
  <c r="BNZ14" i="83" s="1"/>
  <c r="BNJ38" i="83"/>
  <c r="BNM38" i="83" s="1"/>
  <c r="BNB31" i="83"/>
  <c r="BNE31" i="83" s="1"/>
  <c r="BMG14" i="83"/>
  <c r="BMJ14" i="83" s="1"/>
  <c r="BMA14" i="83"/>
  <c r="BMD14" i="83" s="1"/>
  <c r="BLT42" i="83"/>
  <c r="BLW42" i="83" s="1"/>
  <c r="BLM14" i="83"/>
  <c r="BLP14" i="83" s="1"/>
  <c r="BLE26" i="83"/>
  <c r="BLH26" i="83" s="1"/>
  <c r="BLF14" i="83"/>
  <c r="BLI14" i="83" s="1"/>
  <c r="BKX23" i="83"/>
  <c r="BLA23" i="83" s="1"/>
  <c r="BKR47" i="83"/>
  <c r="BKU47" i="83" s="1"/>
  <c r="BKJ14" i="83"/>
  <c r="BKM14" i="83" s="1"/>
  <c r="BJX57" i="83"/>
  <c r="BKA57" i="83" s="1"/>
  <c r="BJW14" i="83"/>
  <c r="BJZ14" i="83" s="1"/>
  <c r="BJO14" i="83"/>
  <c r="BJR14" i="83" s="1"/>
  <c r="BJH14" i="83"/>
  <c r="BJK14" i="83" s="1"/>
  <c r="BJC48" i="83"/>
  <c r="BJF48" i="83" s="1"/>
  <c r="BJA26" i="83"/>
  <c r="BJD26" i="83" s="1"/>
  <c r="BJB14" i="83"/>
  <c r="BJE14" i="83" s="1"/>
  <c r="BIV14" i="83"/>
  <c r="BIY14" i="83" s="1"/>
  <c r="BIM37" i="83"/>
  <c r="BIP37" i="83" s="1"/>
  <c r="BIM14" i="83"/>
  <c r="BIP14" i="83" s="1"/>
  <c r="BIF31" i="83"/>
  <c r="BII31" i="83" s="1"/>
  <c r="BHZ14" i="83"/>
  <c r="BIC14" i="83" s="1"/>
  <c r="BHT14" i="83"/>
  <c r="BHW14" i="83" s="1"/>
  <c r="BHL14" i="83"/>
  <c r="BHO14" i="83" s="1"/>
  <c r="BHD14" i="83"/>
  <c r="BHG14" i="83" s="1"/>
  <c r="BGX36" i="83"/>
  <c r="BHA36" i="83" s="1"/>
  <c r="BGP29" i="83"/>
  <c r="BGS29" i="83" s="1"/>
  <c r="BGP14" i="83"/>
  <c r="BGS14" i="83" s="1"/>
  <c r="BGI28" i="83"/>
  <c r="BGL28" i="83" s="1"/>
  <c r="BGK14" i="83"/>
  <c r="BGN14" i="83" s="1"/>
  <c r="BGB33" i="83"/>
  <c r="BGE33" i="83" s="1"/>
  <c r="BFN14" i="83"/>
  <c r="BFQ14" i="83" s="1"/>
  <c r="BFG14" i="83"/>
  <c r="BFJ14" i="83" s="1"/>
  <c r="BEZ14" i="83"/>
  <c r="BFC14" i="83" s="1"/>
  <c r="BES28" i="83"/>
  <c r="BEV28" i="83" s="1"/>
  <c r="BET14" i="83"/>
  <c r="BEW14" i="83" s="1"/>
  <c r="BEN14" i="83"/>
  <c r="BEQ14" i="83" s="1"/>
  <c r="BEE33" i="83"/>
  <c r="BEH33" i="83" s="1"/>
  <c r="BDQ27" i="83"/>
  <c r="BDT27" i="83" s="1"/>
  <c r="BDK14" i="83"/>
  <c r="BDN14" i="83" s="1"/>
  <c r="BDD45" i="83"/>
  <c r="BDG45" i="83" s="1"/>
  <c r="BDC14" i="83"/>
  <c r="BDF14" i="83" s="1"/>
  <c r="BCV14" i="83"/>
  <c r="BCY14" i="83" s="1"/>
  <c r="BCC47" i="83"/>
  <c r="BCF47" i="83" s="1"/>
  <c r="BCA28" i="83"/>
  <c r="BCD28" i="83" s="1"/>
  <c r="BCB14" i="83"/>
  <c r="BCE14" i="83" s="1"/>
  <c r="BBO14" i="83"/>
  <c r="BBR14" i="83" s="1"/>
  <c r="BBG14" i="83"/>
  <c r="BBJ14" i="83" s="1"/>
  <c r="BAR44" i="83"/>
  <c r="BAU44" i="83" s="1"/>
  <c r="BAT37" i="83"/>
  <c r="BAW37" i="83" s="1"/>
  <c r="BAE14" i="83"/>
  <c r="BAH14" i="83" s="1"/>
  <c r="AZW47" i="83"/>
  <c r="AZZ47" i="83" s="1"/>
  <c r="AZQ14" i="83"/>
  <c r="AZT14" i="83" s="1"/>
  <c r="AZJ14" i="83"/>
  <c r="AZM14" i="83" s="1"/>
  <c r="AZC49" i="83"/>
  <c r="AZF49" i="83" s="1"/>
  <c r="AZB14" i="83"/>
  <c r="AZE14" i="83" s="1"/>
  <c r="AYW42" i="83"/>
  <c r="AYZ42" i="83" s="1"/>
  <c r="AYO14" i="83"/>
  <c r="AYR14" i="83" s="1"/>
  <c r="AYG46" i="83"/>
  <c r="AYJ46" i="83" s="1"/>
  <c r="AXZ25" i="83"/>
  <c r="AYC25" i="83" s="1"/>
  <c r="AYB14" i="83"/>
  <c r="AYE14" i="83" s="1"/>
  <c r="AXT34" i="83"/>
  <c r="AXW34" i="83" s="1"/>
  <c r="AXU14" i="83"/>
  <c r="AXX14" i="83" s="1"/>
  <c r="AXN14" i="83"/>
  <c r="AXQ14" i="83" s="1"/>
  <c r="AXE40" i="83"/>
  <c r="AXH40" i="83" s="1"/>
  <c r="AXG14" i="83"/>
  <c r="AXJ14" i="83" s="1"/>
  <c r="AWR47" i="83"/>
  <c r="AWU47" i="83" s="1"/>
  <c r="AWQ14" i="83"/>
  <c r="AWT14" i="83" s="1"/>
  <c r="AWC14" i="83"/>
  <c r="AWF14" i="83" s="1"/>
  <c r="AVX14" i="83"/>
  <c r="AWA14" i="83" s="1"/>
  <c r="AVI14" i="83"/>
  <c r="AVL14" i="83" s="1"/>
  <c r="AVB42" i="83"/>
  <c r="AVE42" i="83" s="1"/>
  <c r="AVC14" i="83"/>
  <c r="AVF14" i="83" s="1"/>
  <c r="AUT14" i="83"/>
  <c r="AUW14" i="83" s="1"/>
  <c r="AUN47" i="83"/>
  <c r="AUQ47" i="83" s="1"/>
  <c r="AUM14" i="83"/>
  <c r="AUP14" i="83" s="1"/>
  <c r="ATY28" i="83"/>
  <c r="AUB28" i="83" s="1"/>
  <c r="ATR14" i="83"/>
  <c r="ATU14" i="83" s="1"/>
  <c r="ATK40" i="83"/>
  <c r="ATN40" i="83" s="1"/>
  <c r="ASY49" i="83"/>
  <c r="ATB49" i="83" s="1"/>
  <c r="ASW41" i="83"/>
  <c r="ASZ41" i="83" s="1"/>
  <c r="ASY14" i="83"/>
  <c r="ATB14" i="83" s="1"/>
  <c r="ASP14" i="83"/>
  <c r="ASS14" i="83" s="1"/>
  <c r="ASJ43" i="83"/>
  <c r="ASM43" i="83" s="1"/>
  <c r="ASK14" i="83"/>
  <c r="ASN14" i="83" s="1"/>
  <c r="ARU42" i="83"/>
  <c r="ARX42" i="83" s="1"/>
  <c r="ARV14" i="83"/>
  <c r="ARY14" i="83" s="1"/>
  <c r="ARN14" i="83"/>
  <c r="ARQ14" i="83" s="1"/>
  <c r="AQU42" i="83"/>
  <c r="AQX42" i="83" s="1"/>
  <c r="AQT14" i="83"/>
  <c r="AQW14" i="83" s="1"/>
  <c r="AQF43" i="83"/>
  <c r="AQI43" i="83" s="1"/>
  <c r="AQE14" i="83"/>
  <c r="AQH14" i="83" s="1"/>
  <c r="APR40" i="83"/>
  <c r="APU40" i="83" s="1"/>
  <c r="APQ14" i="83"/>
  <c r="APT14" i="83" s="1"/>
  <c r="APL47" i="83"/>
  <c r="APO47" i="83" s="1"/>
  <c r="APJ39" i="83"/>
  <c r="APM39" i="83" s="1"/>
  <c r="APC25" i="83"/>
  <c r="APF25" i="83" s="1"/>
  <c r="APD14" i="83"/>
  <c r="APG14" i="83" s="1"/>
  <c r="AOW14" i="83"/>
  <c r="AOZ14" i="83" s="1"/>
  <c r="AOP45" i="83"/>
  <c r="AOS45" i="83" s="1"/>
  <c r="AOO28" i="83"/>
  <c r="AOR28" i="83" s="1"/>
  <c r="AOJ43" i="83"/>
  <c r="AOM43" i="83" s="1"/>
  <c r="AOH27" i="83"/>
  <c r="AOK27" i="83" s="1"/>
  <c r="AOI14" i="83"/>
  <c r="AOL14" i="83" s="1"/>
  <c r="AOC51" i="83"/>
  <c r="AOF51" i="83" s="1"/>
  <c r="AOB14" i="83"/>
  <c r="AOE14" i="83" s="1"/>
  <c r="ANU14" i="83"/>
  <c r="ANX14" i="83" s="1"/>
  <c r="ANM42" i="83"/>
  <c r="ANP42" i="83" s="1"/>
  <c r="ANM14" i="83"/>
  <c r="ANP14" i="83" s="1"/>
  <c r="ANF30" i="83"/>
  <c r="ANI30" i="83" s="1"/>
  <c r="AMY33" i="83"/>
  <c r="ANB33" i="83" s="1"/>
  <c r="AMY29" i="83"/>
  <c r="ANB29" i="83" s="1"/>
  <c r="AMY14" i="83"/>
  <c r="ANB14" i="83" s="1"/>
  <c r="AMS14" i="83"/>
  <c r="AMV14" i="83" s="1"/>
  <c r="AMK36" i="83"/>
  <c r="AMN36" i="83" s="1"/>
  <c r="AMK14" i="83"/>
  <c r="AMN14" i="83" s="1"/>
  <c r="AME42" i="83"/>
  <c r="AMH42" i="83" s="1"/>
  <c r="AMF35" i="83"/>
  <c r="AMI35" i="83" s="1"/>
  <c r="AMF14" i="83"/>
  <c r="AMI14" i="83" s="1"/>
  <c r="ALY37" i="83"/>
  <c r="AMB37" i="83" s="1"/>
  <c r="ALX14" i="83"/>
  <c r="AMA14" i="83" s="1"/>
  <c r="ALR36" i="83"/>
  <c r="ALU36" i="83" s="1"/>
  <c r="ALP28" i="83"/>
  <c r="ALS28" i="83" s="1"/>
  <c r="ALR14" i="83"/>
  <c r="ALU14" i="83" s="1"/>
  <c r="ALB14" i="83"/>
  <c r="ALE14" i="83" s="1"/>
  <c r="AKV41" i="83"/>
  <c r="AKY41" i="83" s="1"/>
  <c r="AKW14" i="83"/>
  <c r="AKZ14" i="83" s="1"/>
  <c r="AKN43" i="83"/>
  <c r="AKQ43" i="83" s="1"/>
  <c r="AKO14" i="83"/>
  <c r="AKR14" i="83" s="1"/>
  <c r="AKG45" i="83"/>
  <c r="AKJ45" i="83" s="1"/>
  <c r="AKI39" i="83"/>
  <c r="AKL39" i="83" s="1"/>
  <c r="AKH14" i="83"/>
  <c r="AKK14" i="83" s="1"/>
  <c r="AJT44" i="83"/>
  <c r="AJW44" i="83" s="1"/>
  <c r="AJS37" i="83"/>
  <c r="AJV37" i="83" s="1"/>
  <c r="AJM14" i="83"/>
  <c r="AJP14" i="83" s="1"/>
  <c r="AJF41" i="83"/>
  <c r="AJI41" i="83" s="1"/>
  <c r="AJG14" i="83"/>
  <c r="AJJ14" i="83" s="1"/>
  <c r="AIY40" i="83"/>
  <c r="AJB40" i="83" s="1"/>
  <c r="AIX27" i="83"/>
  <c r="AJA27" i="83" s="1"/>
  <c r="AIS14" i="83"/>
  <c r="AIV14" i="83" s="1"/>
  <c r="AIJ27" i="83"/>
  <c r="AIM27" i="83" s="1"/>
  <c r="AIE14" i="83"/>
  <c r="AIH14" i="83" s="1"/>
  <c r="AHX42" i="83"/>
  <c r="AIA42" i="83" s="1"/>
  <c r="AHW35" i="83"/>
  <c r="AHZ35" i="83" s="1"/>
  <c r="AHX14" i="83"/>
  <c r="AIA14" i="83" s="1"/>
  <c r="AHP29" i="83"/>
  <c r="AHS29" i="83" s="1"/>
  <c r="AHQ14" i="83"/>
  <c r="AHT14" i="83" s="1"/>
  <c r="AHH45" i="83"/>
  <c r="AHK45" i="83" s="1"/>
  <c r="AHJ39" i="83"/>
  <c r="AHM39" i="83" s="1"/>
  <c r="AHI14" i="83"/>
  <c r="AHL14" i="83" s="1"/>
  <c r="AHB14" i="83"/>
  <c r="AHE14" i="83" s="1"/>
  <c r="AGV41" i="83"/>
  <c r="AGY41" i="83" s="1"/>
  <c r="AGT33" i="83"/>
  <c r="AGW33" i="83" s="1"/>
  <c r="AGT25" i="83"/>
  <c r="AGW25" i="83" s="1"/>
  <c r="AGU14" i="83"/>
  <c r="AGX14" i="83" s="1"/>
  <c r="AGM14" i="83"/>
  <c r="AGP14" i="83" s="1"/>
  <c r="AGF39" i="83"/>
  <c r="AGI39" i="83" s="1"/>
  <c r="AGH33" i="83"/>
  <c r="AGK33" i="83" s="1"/>
  <c r="AGG14" i="83"/>
  <c r="AGJ14" i="83" s="1"/>
  <c r="AGA39" i="83"/>
  <c r="AGD39" i="83" s="1"/>
  <c r="AFY31" i="83"/>
  <c r="AGB31" i="83" s="1"/>
  <c r="AFZ14" i="83"/>
  <c r="AGC14" i="83" s="1"/>
  <c r="AFT45" i="83"/>
  <c r="AFW45" i="83" s="1"/>
  <c r="AFR39" i="83"/>
  <c r="AFU39" i="83" s="1"/>
  <c r="AFL35" i="83"/>
  <c r="AFO35" i="83" s="1"/>
  <c r="AFK24" i="83"/>
  <c r="AFN24" i="83" s="1"/>
  <c r="AFK14" i="83"/>
  <c r="AFN14" i="83" s="1"/>
  <c r="AFE14" i="83"/>
  <c r="AFH14" i="83" s="1"/>
  <c r="AEW14" i="83"/>
  <c r="AEZ14" i="83" s="1"/>
  <c r="AER14" i="83"/>
  <c r="AEU14" i="83" s="1"/>
  <c r="AEJ29" i="83"/>
  <c r="AEM29" i="83" s="1"/>
  <c r="AEK14" i="83"/>
  <c r="AEN14" i="83" s="1"/>
  <c r="AEB44" i="83"/>
  <c r="AEE44" i="83" s="1"/>
  <c r="AED38" i="83"/>
  <c r="AEG38" i="83" s="1"/>
  <c r="AEB14" i="83"/>
  <c r="AEE14" i="83" s="1"/>
  <c r="ADV41" i="83"/>
  <c r="ADY41" i="83" s="1"/>
  <c r="ADU24" i="83"/>
  <c r="ADX24" i="83" s="1"/>
  <c r="ADU14" i="83"/>
  <c r="ADX14" i="83" s="1"/>
  <c r="ADP37" i="83"/>
  <c r="ADS37" i="83" s="1"/>
  <c r="ADI39" i="83"/>
  <c r="ADL39" i="83" s="1"/>
  <c r="ADA42" i="83"/>
  <c r="ADD42" i="83" s="1"/>
  <c r="ADA36" i="83"/>
  <c r="ADD36" i="83" s="1"/>
  <c r="ADA14" i="83"/>
  <c r="ADD14" i="83" s="1"/>
  <c r="ACT14" i="83"/>
  <c r="ACW14" i="83" s="1"/>
  <c r="BVZ14" i="83"/>
  <c r="BWC14" i="83" s="1"/>
  <c r="BUI22" i="83"/>
  <c r="BUL22" i="83" s="1"/>
  <c r="BTP14" i="83"/>
  <c r="BTS14" i="83" s="1"/>
  <c r="BSF14" i="83"/>
  <c r="BSI14" i="83" s="1"/>
  <c r="BRY40" i="83"/>
  <c r="BSB40" i="83" s="1"/>
  <c r="BQV23" i="83"/>
  <c r="BQY23" i="83" s="1"/>
  <c r="BQQ14" i="83"/>
  <c r="BQT14" i="83" s="1"/>
  <c r="BQJ14" i="83"/>
  <c r="BQM14" i="83" s="1"/>
  <c r="BPV32" i="83"/>
  <c r="BPY32" i="83" s="1"/>
  <c r="BPT14" i="83"/>
  <c r="BPW14" i="83" s="1"/>
  <c r="BPN35" i="83"/>
  <c r="BPQ35" i="83" s="1"/>
  <c r="BPO28" i="83"/>
  <c r="BPR28" i="83" s="1"/>
  <c r="BPM14" i="83"/>
  <c r="BPP14" i="83" s="1"/>
  <c r="BOK26" i="83"/>
  <c r="BON26" i="83" s="1"/>
  <c r="BNR14" i="83"/>
  <c r="BNU14" i="83" s="1"/>
  <c r="BND14" i="83"/>
  <c r="BNG14" i="83" s="1"/>
  <c r="BMH14" i="83"/>
  <c r="BMK14" i="83" s="1"/>
  <c r="BKZ14" i="83"/>
  <c r="BLC14" i="83" s="1"/>
  <c r="BKE14" i="83"/>
  <c r="BKH14" i="83" s="1"/>
  <c r="BJV57" i="83"/>
  <c r="BJY57" i="83" s="1"/>
  <c r="BJQ14" i="83"/>
  <c r="BJT14" i="83" s="1"/>
  <c r="BJJ14" i="83"/>
  <c r="BJM14" i="83" s="1"/>
  <c r="BJA40" i="83"/>
  <c r="BJD40" i="83" s="1"/>
  <c r="BIN37" i="83"/>
  <c r="BIQ37" i="83" s="1"/>
  <c r="BIM25" i="83"/>
  <c r="BIP25" i="83" s="1"/>
  <c r="BTN14" i="83"/>
  <c r="BTQ14" i="83" s="1"/>
  <c r="BTG22" i="83"/>
  <c r="BTJ22" i="83" s="1"/>
  <c r="BSE38" i="83"/>
  <c r="BSH38" i="83" s="1"/>
  <c r="BRR14" i="83"/>
  <c r="BRU14" i="83" s="1"/>
  <c r="BQW14" i="83"/>
  <c r="BQZ14" i="83" s="1"/>
  <c r="BQO25" i="83"/>
  <c r="BQR25" i="83" s="1"/>
  <c r="BQO14" i="83"/>
  <c r="BQR14" i="83" s="1"/>
  <c r="BQH24" i="83"/>
  <c r="BQK24" i="83" s="1"/>
  <c r="BQC14" i="83"/>
  <c r="BQF14" i="83" s="1"/>
  <c r="BPU32" i="83"/>
  <c r="BPX32" i="83" s="1"/>
  <c r="BOY35" i="83"/>
  <c r="BPB35" i="83" s="1"/>
  <c r="BNW26" i="83"/>
  <c r="BNZ26" i="83" s="1"/>
  <c r="BNY14" i="83"/>
  <c r="BOB14" i="83" s="1"/>
  <c r="BNQ14" i="83"/>
  <c r="BNT14" i="83" s="1"/>
  <c r="BMU25" i="83"/>
  <c r="BMX25" i="83" s="1"/>
  <c r="BMW14" i="83"/>
  <c r="BMZ14" i="83" s="1"/>
  <c r="BMO14" i="83"/>
  <c r="BMR14" i="83" s="1"/>
  <c r="BLS42" i="83"/>
  <c r="BLV42" i="83" s="1"/>
  <c r="BLU14" i="83"/>
  <c r="BLX14" i="83" s="1"/>
  <c r="BLE14" i="83"/>
  <c r="BLH14" i="83" s="1"/>
  <c r="BKY14" i="83"/>
  <c r="BLB14" i="83" s="1"/>
  <c r="BKS39" i="83"/>
  <c r="BKV39" i="83" s="1"/>
  <c r="BJB48" i="83"/>
  <c r="BJE48" i="83" s="1"/>
  <c r="BJA14" i="83"/>
  <c r="BJD14" i="83" s="1"/>
  <c r="BIN14" i="83"/>
  <c r="BIQ14" i="83" s="1"/>
  <c r="BUX14" i="83"/>
  <c r="BVA14" i="83" s="1"/>
  <c r="BSL14" i="83"/>
  <c r="BSO14" i="83" s="1"/>
  <c r="BPT22" i="83"/>
  <c r="BPW22" i="83" s="1"/>
  <c r="BPO14" i="83"/>
  <c r="BPR14" i="83" s="1"/>
  <c r="BPH14" i="83"/>
  <c r="BPK14" i="83" s="1"/>
  <c r="BOT14" i="83"/>
  <c r="BOW14" i="83" s="1"/>
  <c r="BLS30" i="83"/>
  <c r="BLV30" i="83" s="1"/>
  <c r="BLL29" i="83"/>
  <c r="BLO29" i="83" s="1"/>
  <c r="BKQ47" i="83"/>
  <c r="BKT47" i="83" s="1"/>
  <c r="BJV14" i="83"/>
  <c r="BJY14" i="83" s="1"/>
  <c r="BJA48" i="83"/>
  <c r="BJD48" i="83" s="1"/>
  <c r="BIU14" i="83"/>
  <c r="BIX14" i="83" s="1"/>
  <c r="BIO37" i="83"/>
  <c r="BIR37" i="83" s="1"/>
  <c r="BHK14" i="83"/>
  <c r="BHN14" i="83" s="1"/>
  <c r="BGW27" i="83"/>
  <c r="BGZ27" i="83" s="1"/>
  <c r="BFV14" i="83"/>
  <c r="BFY14" i="83" s="1"/>
  <c r="BFH14" i="83"/>
  <c r="BFK14" i="83" s="1"/>
  <c r="BES43" i="83"/>
  <c r="BEV43" i="83" s="1"/>
  <c r="BES30" i="83"/>
  <c r="BEV30" i="83" s="1"/>
  <c r="BES14" i="83"/>
  <c r="BEV14" i="83" s="1"/>
  <c r="BEG33" i="83"/>
  <c r="BEJ33" i="83" s="1"/>
  <c r="BEG14" i="83"/>
  <c r="BEJ14" i="83" s="1"/>
  <c r="BCX14" i="83"/>
  <c r="BDA14" i="83" s="1"/>
  <c r="BCI14" i="83"/>
  <c r="BCL14" i="83" s="1"/>
  <c r="BBT14" i="83"/>
  <c r="BBW14" i="83" s="1"/>
  <c r="BBN14" i="83"/>
  <c r="BBQ14" i="83" s="1"/>
  <c r="BAY14" i="83"/>
  <c r="BBB14" i="83" s="1"/>
  <c r="BAS37" i="83"/>
  <c r="BAV37" i="83" s="1"/>
  <c r="BAT14" i="83"/>
  <c r="BAW14" i="83" s="1"/>
  <c r="BAL43" i="83"/>
  <c r="BAO43" i="83" s="1"/>
  <c r="BAL14" i="83"/>
  <c r="BAO14" i="83" s="1"/>
  <c r="BAD26" i="83"/>
  <c r="BAG26" i="83" s="1"/>
  <c r="AZY47" i="83"/>
  <c r="BAB47" i="83" s="1"/>
  <c r="AZC42" i="83"/>
  <c r="AZF42" i="83" s="1"/>
  <c r="AZC14" i="83"/>
  <c r="AZF14" i="83" s="1"/>
  <c r="AYU26" i="83"/>
  <c r="AYX26" i="83" s="1"/>
  <c r="AYU14" i="83"/>
  <c r="AYX14" i="83" s="1"/>
  <c r="AYN14" i="83"/>
  <c r="AYQ14" i="83" s="1"/>
  <c r="AYH46" i="83"/>
  <c r="AYK46" i="83" s="1"/>
  <c r="AXU41" i="83"/>
  <c r="AXX41" i="83" s="1"/>
  <c r="AXS14" i="83"/>
  <c r="AXV14" i="83" s="1"/>
  <c r="AXL14" i="83"/>
  <c r="AXO14" i="83" s="1"/>
  <c r="AWY14" i="83"/>
  <c r="AXB14" i="83" s="1"/>
  <c r="AWQ27" i="83"/>
  <c r="AWT27" i="83" s="1"/>
  <c r="BVY27" i="83"/>
  <c r="BWB27" i="83" s="1"/>
  <c r="BTU21" i="83"/>
  <c r="BTX21" i="83" s="1"/>
  <c r="BSZ14" i="83"/>
  <c r="BTC14" i="83" s="1"/>
  <c r="BST32" i="83"/>
  <c r="BSW32" i="83" s="1"/>
  <c r="BRZ34" i="83"/>
  <c r="BSC34" i="83" s="1"/>
  <c r="BRX25" i="83"/>
  <c r="BSA25" i="83" s="1"/>
  <c r="BRY14" i="83"/>
  <c r="BSB14" i="83" s="1"/>
  <c r="BQO34" i="83"/>
  <c r="BQR34" i="83" s="1"/>
  <c r="BOY14" i="83"/>
  <c r="BPB14" i="83" s="1"/>
  <c r="BNP14" i="83"/>
  <c r="BNS14" i="83" s="1"/>
  <c r="BMU14" i="83"/>
  <c r="BMX14" i="83" s="1"/>
  <c r="BKQ25" i="83"/>
  <c r="BKT25" i="83" s="1"/>
  <c r="BKR14" i="83"/>
  <c r="BKU14" i="83" s="1"/>
  <c r="BKD36" i="83"/>
  <c r="BKG36" i="83" s="1"/>
  <c r="BJV29" i="83"/>
  <c r="BJY29" i="83" s="1"/>
  <c r="BJO26" i="83"/>
  <c r="BJR26" i="83" s="1"/>
  <c r="BJC40" i="83"/>
  <c r="BJF40" i="83" s="1"/>
  <c r="BIA14" i="83"/>
  <c r="BID14" i="83" s="1"/>
  <c r="BHR14" i="83"/>
  <c r="BHU14" i="83" s="1"/>
  <c r="BHK28" i="83"/>
  <c r="BHN28" i="83" s="1"/>
  <c r="BGY14" i="83"/>
  <c r="BHB14" i="83" s="1"/>
  <c r="BGJ14" i="83"/>
  <c r="BGM14" i="83" s="1"/>
  <c r="BGD33" i="83"/>
  <c r="BGG33" i="83" s="1"/>
  <c r="BEM14" i="83"/>
  <c r="BEP14" i="83" s="1"/>
  <c r="BEF33" i="83"/>
  <c r="BEI33" i="83" s="1"/>
  <c r="BEE14" i="83"/>
  <c r="BEH14" i="83" s="1"/>
  <c r="BDC29" i="83"/>
  <c r="BDF29" i="83" s="1"/>
  <c r="BCA47" i="83"/>
  <c r="BCD47" i="83" s="1"/>
  <c r="BCC14" i="83"/>
  <c r="BCF14" i="83" s="1"/>
  <c r="BBM14" i="83"/>
  <c r="BBP14" i="83" s="1"/>
  <c r="BBF27" i="83"/>
  <c r="BBI27" i="83" s="1"/>
  <c r="BAR37" i="83"/>
  <c r="BAU37" i="83" s="1"/>
  <c r="BAS14" i="83"/>
  <c r="BAV14" i="83" s="1"/>
  <c r="BAK43" i="83"/>
  <c r="BAN43" i="83" s="1"/>
  <c r="BAK28" i="83"/>
  <c r="BAN28" i="83" s="1"/>
  <c r="BAK14" i="83"/>
  <c r="BAN14" i="83" s="1"/>
  <c r="AZR14" i="83"/>
  <c r="AZU14" i="83" s="1"/>
  <c r="AZB42" i="83"/>
  <c r="AZE42" i="83" s="1"/>
  <c r="AYV42" i="83"/>
  <c r="AYY42" i="83" s="1"/>
  <c r="AXZ26" i="83"/>
  <c r="AYC26" i="83" s="1"/>
  <c r="AYA14" i="83"/>
  <c r="AYD14" i="83" s="1"/>
  <c r="AXT41" i="83"/>
  <c r="AXW41" i="83" s="1"/>
  <c r="AXG40" i="83"/>
  <c r="AXJ40" i="83" s="1"/>
  <c r="AXF14" i="83"/>
  <c r="AXI14" i="83" s="1"/>
  <c r="AWX14" i="83"/>
  <c r="AXA14" i="83" s="1"/>
  <c r="AWS47" i="83"/>
  <c r="AWV47" i="83" s="1"/>
  <c r="AWS14" i="83"/>
  <c r="AWV14" i="83" s="1"/>
  <c r="BNK38" i="83"/>
  <c r="BNN38" i="83" s="1"/>
  <c r="BLL14" i="83"/>
  <c r="BLO14" i="83" s="1"/>
  <c r="BIF14" i="83"/>
  <c r="BII14" i="83" s="1"/>
  <c r="BHY27" i="83"/>
  <c r="BIB27" i="83" s="1"/>
  <c r="BGQ14" i="83"/>
  <c r="BGT14" i="83" s="1"/>
  <c r="BGB14" i="83"/>
  <c r="BGE14" i="83" s="1"/>
  <c r="BET43" i="83"/>
  <c r="BEW43" i="83" s="1"/>
  <c r="BEU14" i="83"/>
  <c r="BEX14" i="83" s="1"/>
  <c r="BEE40" i="83"/>
  <c r="BEH40" i="83" s="1"/>
  <c r="BDZ14" i="83"/>
  <c r="BEC14" i="83" s="1"/>
  <c r="BDJ14" i="83"/>
  <c r="BDM14" i="83" s="1"/>
  <c r="BDD14" i="83"/>
  <c r="BDG14" i="83" s="1"/>
  <c r="BCQ14" i="83"/>
  <c r="BCT14" i="83" s="1"/>
  <c r="BCA30" i="83"/>
  <c r="BCD30" i="83" s="1"/>
  <c r="BCA14" i="83"/>
  <c r="BCD14" i="83" s="1"/>
  <c r="BBN49" i="83"/>
  <c r="BBQ49" i="83" s="1"/>
  <c r="BBA14" i="83"/>
  <c r="BBD14" i="83" s="1"/>
  <c r="BAT44" i="83"/>
  <c r="BAW44" i="83" s="1"/>
  <c r="AZW28" i="83"/>
  <c r="AZZ28" i="83" s="1"/>
  <c r="AZW14" i="83"/>
  <c r="AZZ14" i="83" s="1"/>
  <c r="AYW14" i="83"/>
  <c r="AYZ14" i="83" s="1"/>
  <c r="AYP14" i="83"/>
  <c r="AYS14" i="83" s="1"/>
  <c r="AYH14" i="83"/>
  <c r="AYK14" i="83" s="1"/>
  <c r="AXS41" i="83"/>
  <c r="AXV41" i="83" s="1"/>
  <c r="AXE28" i="83"/>
  <c r="AXH28" i="83" s="1"/>
  <c r="AWE14" i="83"/>
  <c r="AWH14" i="83" s="1"/>
  <c r="AVV14" i="83"/>
  <c r="AVY14" i="83" s="1"/>
  <c r="AVO28" i="83"/>
  <c r="AVR28" i="83" s="1"/>
  <c r="AVP14" i="83"/>
  <c r="AVS14" i="83" s="1"/>
  <c r="AVC42" i="83"/>
  <c r="AVF42" i="83" s="1"/>
  <c r="AUV14" i="83"/>
  <c r="AUY14" i="83" s="1"/>
  <c r="AUM47" i="83"/>
  <c r="AUP47" i="83" s="1"/>
  <c r="AUO39" i="83"/>
  <c r="AUR39" i="83" s="1"/>
  <c r="AUG14" i="83"/>
  <c r="AUJ14" i="83" s="1"/>
  <c r="ATZ14" i="83"/>
  <c r="AUC14" i="83" s="1"/>
  <c r="ATS14" i="83"/>
  <c r="ATV14" i="83" s="1"/>
  <c r="ATM40" i="83"/>
  <c r="ATP40" i="83" s="1"/>
  <c r="ATM14" i="83"/>
  <c r="ATP14" i="83" s="1"/>
  <c r="ATF14" i="83"/>
  <c r="ATI14" i="83" s="1"/>
  <c r="ASX49" i="83"/>
  <c r="ATA49" i="83" s="1"/>
  <c r="ASX14" i="83"/>
  <c r="ATA14" i="83" s="1"/>
  <c r="ASI14" i="83"/>
  <c r="ASL14" i="83" s="1"/>
  <c r="ASC14" i="83"/>
  <c r="ASF14" i="83" s="1"/>
  <c r="ARU14" i="83"/>
  <c r="ARX14" i="83" s="1"/>
  <c r="ARI45" i="83"/>
  <c r="ARL45" i="83" s="1"/>
  <c r="ARI37" i="83"/>
  <c r="ARL37" i="83" s="1"/>
  <c r="ARH14" i="83"/>
  <c r="ARK14" i="83" s="1"/>
  <c r="AQL30" i="83"/>
  <c r="AQO30" i="83" s="1"/>
  <c r="AQL14" i="83"/>
  <c r="AQO14" i="83" s="1"/>
  <c r="APR48" i="83"/>
  <c r="APU48" i="83" s="1"/>
  <c r="APC27" i="83"/>
  <c r="APF27" i="83" s="1"/>
  <c r="AOX14" i="83"/>
  <c r="APA14" i="83" s="1"/>
  <c r="AOP14" i="83"/>
  <c r="AOS14" i="83" s="1"/>
  <c r="AOC14" i="83"/>
  <c r="AOF14" i="83" s="1"/>
  <c r="ANN14" i="83"/>
  <c r="ANQ14" i="83" s="1"/>
  <c r="ANF14" i="83"/>
  <c r="ANI14" i="83" s="1"/>
  <c r="ANA14" i="83"/>
  <c r="AND14" i="83" s="1"/>
  <c r="AMM44" i="83"/>
  <c r="AMP44" i="83" s="1"/>
  <c r="AMM36" i="83"/>
  <c r="AMP36" i="83" s="1"/>
  <c r="AME35" i="83"/>
  <c r="AMH35" i="83" s="1"/>
  <c r="ALQ36" i="83"/>
  <c r="ALT36" i="83" s="1"/>
  <c r="ALR28" i="83"/>
  <c r="ALU28" i="83" s="1"/>
  <c r="ALI23" i="83"/>
  <c r="ALL23" i="83" s="1"/>
  <c r="ALD35" i="83"/>
  <c r="ALG35" i="83" s="1"/>
  <c r="ALC14" i="83"/>
  <c r="ALF14" i="83" s="1"/>
  <c r="AKU41" i="83"/>
  <c r="AKX41" i="83" s="1"/>
  <c r="AKV33" i="83"/>
  <c r="AKY33" i="83" s="1"/>
  <c r="AKP36" i="83"/>
  <c r="AKS36" i="83" s="1"/>
  <c r="AKP14" i="83"/>
  <c r="AKS14" i="83" s="1"/>
  <c r="AKH45" i="83"/>
  <c r="AKK45" i="83" s="1"/>
  <c r="AKI14" i="83"/>
  <c r="AKL14" i="83" s="1"/>
  <c r="AJZ26" i="83"/>
  <c r="AKC26" i="83" s="1"/>
  <c r="AJZ14" i="83"/>
  <c r="AKC14" i="83" s="1"/>
  <c r="AJT37" i="83"/>
  <c r="AJW37" i="83" s="1"/>
  <c r="AJT14" i="83"/>
  <c r="AJW14" i="83" s="1"/>
  <c r="AJN14" i="83"/>
  <c r="AJQ14" i="83" s="1"/>
  <c r="AJE33" i="83"/>
  <c r="AJH33" i="83" s="1"/>
  <c r="AJE25" i="83"/>
  <c r="AJH25" i="83" s="1"/>
  <c r="AIX46" i="83"/>
  <c r="AJA46" i="83" s="1"/>
  <c r="AIZ40" i="83"/>
  <c r="AJC40" i="83" s="1"/>
  <c r="AIL14" i="83"/>
  <c r="AIO14" i="83" s="1"/>
  <c r="AHW42" i="83"/>
  <c r="AHZ42" i="83" s="1"/>
  <c r="AHO25" i="83"/>
  <c r="AHR25" i="83" s="1"/>
  <c r="AHJ45" i="83"/>
  <c r="AHM45" i="83" s="1"/>
  <c r="AHA22" i="83"/>
  <c r="AHD22" i="83" s="1"/>
  <c r="AHA14" i="83"/>
  <c r="AHD14" i="83" s="1"/>
  <c r="AGT41" i="83"/>
  <c r="AGW41" i="83" s="1"/>
  <c r="AGU33" i="83"/>
  <c r="AGX33" i="83" s="1"/>
  <c r="AGV14" i="83"/>
  <c r="AGY14" i="83" s="1"/>
  <c r="AGO14" i="83"/>
  <c r="AGR14" i="83" s="1"/>
  <c r="AGG39" i="83"/>
  <c r="AGJ39" i="83" s="1"/>
  <c r="AGF14" i="83"/>
  <c r="AGI14" i="83" s="1"/>
  <c r="AFZ39" i="83"/>
  <c r="AGC39" i="83" s="1"/>
  <c r="AGA31" i="83"/>
  <c r="AGD31" i="83" s="1"/>
  <c r="AFL14" i="83"/>
  <c r="AFO14" i="83" s="1"/>
  <c r="BOK14" i="83"/>
  <c r="BON14" i="83" s="1"/>
  <c r="BOF14" i="83"/>
  <c r="BOI14" i="83" s="1"/>
  <c r="BMG27" i="83"/>
  <c r="BMJ27" i="83" s="1"/>
  <c r="BLS14" i="83"/>
  <c r="BLV14" i="83" s="1"/>
  <c r="BJX49" i="83"/>
  <c r="BKA49" i="83" s="1"/>
  <c r="BHM14" i="83"/>
  <c r="BHP14" i="83" s="1"/>
  <c r="BHE14" i="83"/>
  <c r="BHH14" i="83" s="1"/>
  <c r="BGY36" i="83"/>
  <c r="BHB36" i="83" s="1"/>
  <c r="BGW25" i="83"/>
  <c r="BGZ25" i="83" s="1"/>
  <c r="BGX14" i="83"/>
  <c r="BHA14" i="83" s="1"/>
  <c r="BGC33" i="83"/>
  <c r="BGF33" i="83" s="1"/>
  <c r="BGC28" i="83"/>
  <c r="BGF28" i="83" s="1"/>
  <c r="BFU28" i="83"/>
  <c r="BFX28" i="83" s="1"/>
  <c r="BDX14" i="83"/>
  <c r="BEA14" i="83" s="1"/>
  <c r="BDR14" i="83"/>
  <c r="BDU14" i="83" s="1"/>
  <c r="BCP14" i="83"/>
  <c r="BCS14" i="83" s="1"/>
  <c r="AZK14" i="83"/>
  <c r="AZN14" i="83" s="1"/>
  <c r="AXT14" i="83"/>
  <c r="AXW14" i="83" s="1"/>
  <c r="AXF40" i="83"/>
  <c r="AXI40" i="83" s="1"/>
  <c r="AWZ14" i="83"/>
  <c r="AXC14" i="83" s="1"/>
  <c r="AWR14" i="83"/>
  <c r="AWU14" i="83" s="1"/>
  <c r="AWL14" i="83"/>
  <c r="AWO14" i="83" s="1"/>
  <c r="AWD14" i="83"/>
  <c r="AWG14" i="83" s="1"/>
  <c r="AVO14" i="83"/>
  <c r="AVR14" i="83" s="1"/>
  <c r="AVH32" i="83"/>
  <c r="AVK32" i="83" s="1"/>
  <c r="AVA42" i="83"/>
  <c r="AVD42" i="83" s="1"/>
  <c r="AVB14" i="83"/>
  <c r="AVE14" i="83" s="1"/>
  <c r="AUU14" i="83"/>
  <c r="AUX14" i="83" s="1"/>
  <c r="AUN39" i="83"/>
  <c r="AUQ39" i="83" s="1"/>
  <c r="AUF14" i="83"/>
  <c r="AUI14" i="83" s="1"/>
  <c r="ATY14" i="83"/>
  <c r="AUB14" i="83" s="1"/>
  <c r="ATL40" i="83"/>
  <c r="ATO40" i="83" s="1"/>
  <c r="ATK26" i="83"/>
  <c r="ATN26" i="83" s="1"/>
  <c r="ATL14" i="83"/>
  <c r="ATO14" i="83" s="1"/>
  <c r="ATE14" i="83"/>
  <c r="ATH14" i="83" s="1"/>
  <c r="ASW49" i="83"/>
  <c r="ASZ49" i="83" s="1"/>
  <c r="ASY41" i="83"/>
  <c r="ATB41" i="83" s="1"/>
  <c r="ASW14" i="83"/>
  <c r="ASZ14" i="83" s="1"/>
  <c r="ASI28" i="83"/>
  <c r="ASL28" i="83" s="1"/>
  <c r="ASB29" i="83"/>
  <c r="ASE29" i="83" s="1"/>
  <c r="ASB14" i="83"/>
  <c r="ASE14" i="83" s="1"/>
  <c r="ARU27" i="83"/>
  <c r="ARX27" i="83" s="1"/>
  <c r="ARN26" i="83"/>
  <c r="ARQ26" i="83" s="1"/>
  <c r="ARH45" i="83"/>
  <c r="ARK45" i="83" s="1"/>
  <c r="ARH37" i="83"/>
  <c r="ARK37" i="83" s="1"/>
  <c r="ARG14" i="83"/>
  <c r="ARJ14" i="83" s="1"/>
  <c r="ARB14" i="83"/>
  <c r="ARE14" i="83" s="1"/>
  <c r="AQU14" i="83"/>
  <c r="AQX14" i="83" s="1"/>
  <c r="APZ14" i="83"/>
  <c r="AQC14" i="83" s="1"/>
  <c r="APQ48" i="83"/>
  <c r="APT48" i="83" s="1"/>
  <c r="APS40" i="83"/>
  <c r="APV40" i="83" s="1"/>
  <c r="APK47" i="83"/>
  <c r="APN47" i="83" s="1"/>
  <c r="APL14" i="83"/>
  <c r="APO14" i="83" s="1"/>
  <c r="AOV14" i="83"/>
  <c r="AOY14" i="83" s="1"/>
  <c r="AOO14" i="83"/>
  <c r="AOR14" i="83" s="1"/>
  <c r="AOI43" i="83"/>
  <c r="AOL43" i="83" s="1"/>
  <c r="AOC42" i="83"/>
  <c r="AOF42" i="83" s="1"/>
  <c r="AOA14" i="83"/>
  <c r="AOD14" i="83" s="1"/>
  <c r="ANA52" i="83"/>
  <c r="AND52" i="83" s="1"/>
  <c r="AMZ14" i="83"/>
  <c r="ANC14" i="83" s="1"/>
  <c r="AML44" i="83"/>
  <c r="AMO44" i="83" s="1"/>
  <c r="AML36" i="83"/>
  <c r="AMO36" i="83" s="1"/>
  <c r="AMD35" i="83"/>
  <c r="AMG35" i="83" s="1"/>
  <c r="AME14" i="83"/>
  <c r="AMH14" i="83" s="1"/>
  <c r="ALW26" i="83"/>
  <c r="ALZ26" i="83" s="1"/>
  <c r="ALY14" i="83"/>
  <c r="AMB14" i="83" s="1"/>
  <c r="ALP36" i="83"/>
  <c r="ALS36" i="83" s="1"/>
  <c r="ALQ28" i="83"/>
  <c r="ALT28" i="83" s="1"/>
  <c r="ALQ14" i="83"/>
  <c r="ALT14" i="83" s="1"/>
  <c r="ALK14" i="83"/>
  <c r="ALN14" i="83" s="1"/>
  <c r="ALC35" i="83"/>
  <c r="ALF35" i="83" s="1"/>
  <c r="AKU33" i="83"/>
  <c r="AKX33" i="83" s="1"/>
  <c r="AKU25" i="83"/>
  <c r="AKX25" i="83" s="1"/>
  <c r="AKO36" i="83"/>
  <c r="AKR36" i="83" s="1"/>
  <c r="AKN14" i="83"/>
  <c r="AKQ14" i="83" s="1"/>
  <c r="AKH39" i="83"/>
  <c r="AKK39" i="83" s="1"/>
  <c r="AKG14" i="83"/>
  <c r="AKJ14" i="83" s="1"/>
  <c r="AJU44" i="83"/>
  <c r="AJX44" i="83" s="1"/>
  <c r="AJS14" i="83"/>
  <c r="AJV14" i="83" s="1"/>
  <c r="AJL14" i="83"/>
  <c r="AJO14" i="83" s="1"/>
  <c r="AJF14" i="83"/>
  <c r="AJI14" i="83" s="1"/>
  <c r="AIX40" i="83"/>
  <c r="AJA40" i="83" s="1"/>
  <c r="AIZ14" i="83"/>
  <c r="AJC14" i="83" s="1"/>
  <c r="AIS35" i="83"/>
  <c r="AIV35" i="83" s="1"/>
  <c r="AIK14" i="83"/>
  <c r="AIN14" i="83" s="1"/>
  <c r="AID14" i="83"/>
  <c r="AIG14" i="83" s="1"/>
  <c r="AHV42" i="83"/>
  <c r="AHY42" i="83" s="1"/>
  <c r="AHW14" i="83"/>
  <c r="AHZ14" i="83" s="1"/>
  <c r="AHQ37" i="83"/>
  <c r="AHT37" i="83" s="1"/>
  <c r="AHP14" i="83"/>
  <c r="AHS14" i="83" s="1"/>
  <c r="AHI45" i="83"/>
  <c r="AHL45" i="83" s="1"/>
  <c r="AHJ14" i="83"/>
  <c r="AHM14" i="83" s="1"/>
  <c r="AGT14" i="83"/>
  <c r="AGW14" i="83" s="1"/>
  <c r="AGN14" i="83"/>
  <c r="AGQ14" i="83" s="1"/>
  <c r="AGG33" i="83"/>
  <c r="AGJ33" i="83" s="1"/>
  <c r="AFY39" i="83"/>
  <c r="AGB39" i="83" s="1"/>
  <c r="AFZ31" i="83"/>
  <c r="AGC31" i="83" s="1"/>
  <c r="AFS45" i="83"/>
  <c r="AFV45" i="83" s="1"/>
  <c r="AFR25" i="83"/>
  <c r="AFU25" i="83" s="1"/>
  <c r="AFT14" i="83"/>
  <c r="AFW14" i="83" s="1"/>
  <c r="AFD27" i="83"/>
  <c r="AFG27" i="83" s="1"/>
  <c r="BST14" i="83"/>
  <c r="BSW14" i="83" s="1"/>
  <c r="BSN14" i="83"/>
  <c r="BSQ14" i="83" s="1"/>
  <c r="BNK14" i="83"/>
  <c r="BNN14" i="83" s="1"/>
  <c r="BHY14" i="83"/>
  <c r="BIB14" i="83" s="1"/>
  <c r="BGW36" i="83"/>
  <c r="BGZ36" i="83" s="1"/>
  <c r="BGW14" i="83"/>
  <c r="BGZ14" i="83" s="1"/>
  <c r="BEG40" i="83"/>
  <c r="BEJ40" i="83" s="1"/>
  <c r="BBV14" i="83"/>
  <c r="BBY14" i="83" s="1"/>
  <c r="BBO49" i="83"/>
  <c r="BBR49" i="83" s="1"/>
  <c r="AXZ14" i="83"/>
  <c r="AYC14" i="83" s="1"/>
  <c r="AXU34" i="83"/>
  <c r="AXX34" i="83" s="1"/>
  <c r="AXE14" i="83"/>
  <c r="AXH14" i="83" s="1"/>
  <c r="AVQ14" i="83"/>
  <c r="AVT14" i="83" s="1"/>
  <c r="AVH14" i="83"/>
  <c r="AVK14" i="83" s="1"/>
  <c r="AVA14" i="83"/>
  <c r="AVD14" i="83" s="1"/>
  <c r="AUO47" i="83"/>
  <c r="AUR47" i="83" s="1"/>
  <c r="AUN14" i="83"/>
  <c r="AUQ14" i="83" s="1"/>
  <c r="AUH14" i="83"/>
  <c r="AUK14" i="83" s="1"/>
  <c r="AUA14" i="83"/>
  <c r="AUD14" i="83" s="1"/>
  <c r="ATD14" i="83"/>
  <c r="ATG14" i="83" s="1"/>
  <c r="ARP14" i="83"/>
  <c r="ARS14" i="83" s="1"/>
  <c r="AQN14" i="83"/>
  <c r="AQQ14" i="83" s="1"/>
  <c r="AQG14" i="83"/>
  <c r="AQJ14" i="83" s="1"/>
  <c r="APY14" i="83"/>
  <c r="AQB14" i="83" s="1"/>
  <c r="APQ40" i="83"/>
  <c r="APT40" i="83" s="1"/>
  <c r="APL39" i="83"/>
  <c r="APO39" i="83" s="1"/>
  <c r="APC14" i="83"/>
  <c r="APF14" i="83" s="1"/>
  <c r="ANO42" i="83"/>
  <c r="ANR42" i="83" s="1"/>
  <c r="ANH14" i="83"/>
  <c r="ANK14" i="83" s="1"/>
  <c r="AMK44" i="83"/>
  <c r="AMN44" i="83" s="1"/>
  <c r="AMD42" i="83"/>
  <c r="AMG42" i="83" s="1"/>
  <c r="ALP14" i="83"/>
  <c r="ALS14" i="83" s="1"/>
  <c r="ALJ14" i="83"/>
  <c r="ALM14" i="83" s="1"/>
  <c r="ALB35" i="83"/>
  <c r="ALE35" i="83" s="1"/>
  <c r="AKI45" i="83"/>
  <c r="AKL45" i="83" s="1"/>
  <c r="AJU37" i="83"/>
  <c r="AJX37" i="83" s="1"/>
  <c r="AIY46" i="83"/>
  <c r="AJB46" i="83" s="1"/>
  <c r="AIX14" i="83"/>
  <c r="AJA14" i="83" s="1"/>
  <c r="AIR14" i="83"/>
  <c r="AIU14" i="83" s="1"/>
  <c r="AIC14" i="83"/>
  <c r="AIF14" i="83" s="1"/>
  <c r="AHX35" i="83"/>
  <c r="AIA35" i="83" s="1"/>
  <c r="AHP37" i="83"/>
  <c r="AHS37" i="83" s="1"/>
  <c r="AHQ29" i="83"/>
  <c r="AHT29" i="83" s="1"/>
  <c r="AHO14" i="83"/>
  <c r="AHR14" i="83" s="1"/>
  <c r="AHH39" i="83"/>
  <c r="AHK39" i="83" s="1"/>
  <c r="AGH14" i="83"/>
  <c r="AGK14" i="83" s="1"/>
  <c r="AFY14" i="83"/>
  <c r="AGB14" i="83" s="1"/>
  <c r="AFS39" i="83"/>
  <c r="AFV39" i="83" s="1"/>
  <c r="AFR14" i="83"/>
  <c r="AFU14" i="83" s="1"/>
  <c r="AFK35" i="83"/>
  <c r="AFN35" i="83" s="1"/>
  <c r="AFM14" i="83"/>
  <c r="AFP14" i="83" s="1"/>
  <c r="AFD14" i="83"/>
  <c r="AFG14" i="83" s="1"/>
  <c r="AEY14" i="83"/>
  <c r="AFB14" i="83" s="1"/>
  <c r="AEI25" i="83"/>
  <c r="AEL25" i="83" s="1"/>
  <c r="AEB38" i="83"/>
  <c r="AEE38" i="83" s="1"/>
  <c r="AEB24" i="83"/>
  <c r="AEE24" i="83" s="1"/>
  <c r="ADW41" i="83"/>
  <c r="ADZ41" i="83" s="1"/>
  <c r="ADW14" i="83"/>
  <c r="ADZ14" i="83" s="1"/>
  <c r="ADO37" i="83"/>
  <c r="ADR37" i="83" s="1"/>
  <c r="ADH46" i="83"/>
  <c r="ADK46" i="83" s="1"/>
  <c r="ADH14" i="83"/>
  <c r="ADK14" i="83" s="1"/>
  <c r="ADB42" i="83"/>
  <c r="ADE42" i="83" s="1"/>
  <c r="ADB36" i="83"/>
  <c r="ADE36" i="83" s="1"/>
  <c r="ACM14" i="83"/>
  <c r="ACP14" i="83" s="1"/>
  <c r="ACF14" i="83"/>
  <c r="ACI14" i="83" s="1"/>
  <c r="ABY14" i="83"/>
  <c r="ACB14" i="83" s="1"/>
  <c r="ABR14" i="83"/>
  <c r="ABU14" i="83" s="1"/>
  <c r="ABK14" i="83"/>
  <c r="ABN14" i="83" s="1"/>
  <c r="ABC29" i="83"/>
  <c r="ABF29" i="83" s="1"/>
  <c r="ABD14" i="83"/>
  <c r="ABG14" i="83" s="1"/>
  <c r="AAQ43" i="83"/>
  <c r="AAT43" i="83" s="1"/>
  <c r="AAO29" i="83"/>
  <c r="AAR29" i="83" s="1"/>
  <c r="AAO27" i="83"/>
  <c r="AAR27" i="83" s="1"/>
  <c r="AAH31" i="83"/>
  <c r="AAK31" i="83" s="1"/>
  <c r="AAB50" i="83"/>
  <c r="AAE50" i="83" s="1"/>
  <c r="AAA30" i="83"/>
  <c r="AAD30" i="83" s="1"/>
  <c r="ZT14" i="83"/>
  <c r="ZW14" i="83" s="1"/>
  <c r="ZM52" i="83"/>
  <c r="ZP52" i="83" s="1"/>
  <c r="ZO45" i="83"/>
  <c r="ZR45" i="83" s="1"/>
  <c r="ZO14" i="83"/>
  <c r="ZR14" i="83" s="1"/>
  <c r="ZF14" i="83"/>
  <c r="ZI14" i="83" s="1"/>
  <c r="YZ42" i="83"/>
  <c r="ZC42" i="83" s="1"/>
  <c r="YY28" i="83"/>
  <c r="ZB28" i="83" s="1"/>
  <c r="ZA14" i="83"/>
  <c r="ZD14" i="83" s="1"/>
  <c r="YR30" i="83"/>
  <c r="YU30" i="83" s="1"/>
  <c r="YR14" i="83"/>
  <c r="YU14" i="83" s="1"/>
  <c r="YM49" i="83"/>
  <c r="YP49" i="83" s="1"/>
  <c r="YM14" i="83"/>
  <c r="YP14" i="83" s="1"/>
  <c r="YD26" i="83"/>
  <c r="YG26" i="83" s="1"/>
  <c r="YE14" i="83"/>
  <c r="YH14" i="83" s="1"/>
  <c r="XX14" i="83"/>
  <c r="YA14" i="83" s="1"/>
  <c r="XP55" i="83"/>
  <c r="XS55" i="83" s="1"/>
  <c r="XR47" i="83"/>
  <c r="XU47" i="83" s="1"/>
  <c r="XQ14" i="83"/>
  <c r="XT14" i="83" s="1"/>
  <c r="XI28" i="83"/>
  <c r="XL28" i="83" s="1"/>
  <c r="XK14" i="83"/>
  <c r="XN14" i="83" s="1"/>
  <c r="XD14" i="83"/>
  <c r="XG14" i="83" s="1"/>
  <c r="WW46" i="83"/>
  <c r="WZ46" i="83" s="1"/>
  <c r="WU30" i="83"/>
  <c r="WX30" i="83" s="1"/>
  <c r="WI14" i="83"/>
  <c r="WL14" i="83" s="1"/>
  <c r="VS43" i="83"/>
  <c r="VV43" i="83" s="1"/>
  <c r="VL14" i="83"/>
  <c r="VO14" i="83" s="1"/>
  <c r="VG48" i="83"/>
  <c r="VJ48" i="83" s="1"/>
  <c r="UX27" i="83"/>
  <c r="VA27" i="83" s="1"/>
  <c r="UX14" i="83"/>
  <c r="VA14" i="83" s="1"/>
  <c r="US14" i="83"/>
  <c r="UV14" i="83" s="1"/>
  <c r="UL60" i="83"/>
  <c r="UO60" i="83" s="1"/>
  <c r="UJ51" i="83"/>
  <c r="UM51" i="83" s="1"/>
  <c r="UK14" i="83"/>
  <c r="UN14" i="83" s="1"/>
  <c r="UD40" i="83"/>
  <c r="UG40" i="83" s="1"/>
  <c r="UC26" i="83"/>
  <c r="UF26" i="83" s="1"/>
  <c r="UC14" i="83"/>
  <c r="UF14" i="83" s="1"/>
  <c r="TV31" i="83"/>
  <c r="TY31" i="83" s="1"/>
  <c r="TW14" i="83"/>
  <c r="TZ14" i="83" s="1"/>
  <c r="TO57" i="83"/>
  <c r="TR57" i="83" s="1"/>
  <c r="TO14" i="83"/>
  <c r="TR14" i="83" s="1"/>
  <c r="TI14" i="83"/>
  <c r="TL14" i="83" s="1"/>
  <c r="TA29" i="83"/>
  <c r="TD29" i="83" s="1"/>
  <c r="TB14" i="83"/>
  <c r="TE14" i="83" s="1"/>
  <c r="SV46" i="83"/>
  <c r="SY46" i="83" s="1"/>
  <c r="ST14" i="83"/>
  <c r="SW14" i="83" s="1"/>
  <c r="SO54" i="83"/>
  <c r="SR54" i="83" s="1"/>
  <c r="SN47" i="83"/>
  <c r="SQ47" i="83" s="1"/>
  <c r="SM29" i="83"/>
  <c r="SP29" i="83" s="1"/>
  <c r="SF27" i="83"/>
  <c r="SI27" i="83" s="1"/>
  <c r="SF14" i="83"/>
  <c r="SI14" i="83" s="1"/>
  <c r="RY14" i="83"/>
  <c r="SB14" i="83" s="1"/>
  <c r="RR14" i="83"/>
  <c r="RU14" i="83" s="1"/>
  <c r="RM14" i="83"/>
  <c r="RP14" i="83" s="1"/>
  <c r="RD29" i="83"/>
  <c r="RG29" i="83" s="1"/>
  <c r="RE14" i="83"/>
  <c r="RH14" i="83" s="1"/>
  <c r="QW48" i="83"/>
  <c r="QZ48" i="83" s="1"/>
  <c r="QW28" i="83"/>
  <c r="QZ28" i="83" s="1"/>
  <c r="QW14" i="83"/>
  <c r="QZ14" i="83" s="1"/>
  <c r="QQ14" i="83"/>
  <c r="QT14" i="83" s="1"/>
  <c r="QK14" i="83"/>
  <c r="QN14" i="83" s="1"/>
  <c r="QC49" i="83"/>
  <c r="QF49" i="83" s="1"/>
  <c r="QD43" i="83"/>
  <c r="QG43" i="83" s="1"/>
  <c r="QD14" i="83"/>
  <c r="QG14" i="83" s="1"/>
  <c r="PU14" i="83"/>
  <c r="PX14" i="83" s="1"/>
  <c r="PN27" i="83"/>
  <c r="PQ27" i="83" s="1"/>
  <c r="PN14" i="83"/>
  <c r="PQ14" i="83" s="1"/>
  <c r="PG54" i="83"/>
  <c r="PJ54" i="83" s="1"/>
  <c r="PG31" i="83"/>
  <c r="PJ31" i="83" s="1"/>
  <c r="PH14" i="83"/>
  <c r="PK14" i="83" s="1"/>
  <c r="OZ27" i="83"/>
  <c r="PC27" i="83" s="1"/>
  <c r="OZ14" i="83"/>
  <c r="PC14" i="83" s="1"/>
  <c r="OT59" i="83"/>
  <c r="OW59" i="83" s="1"/>
  <c r="OS14" i="83"/>
  <c r="OV14" i="83" s="1"/>
  <c r="OL28" i="83"/>
  <c r="OO28" i="83" s="1"/>
  <c r="OL14" i="83"/>
  <c r="OO14" i="83" s="1"/>
  <c r="OE28" i="83"/>
  <c r="OH28" i="83" s="1"/>
  <c r="NX56" i="83"/>
  <c r="OA56" i="83" s="1"/>
  <c r="NZ47" i="83"/>
  <c r="OC47" i="83" s="1"/>
  <c r="NX28" i="83"/>
  <c r="OA28" i="83" s="1"/>
  <c r="NY14" i="83"/>
  <c r="OB14" i="83" s="1"/>
  <c r="NQ14" i="83"/>
  <c r="NT14" i="83" s="1"/>
  <c r="NL14" i="83"/>
  <c r="NO14" i="83" s="1"/>
  <c r="NC51" i="83"/>
  <c r="NF51" i="83" s="1"/>
  <c r="NC31" i="83"/>
  <c r="NF31" i="83" s="1"/>
  <c r="NC14" i="83"/>
  <c r="NF14" i="83" s="1"/>
  <c r="MX14" i="83"/>
  <c r="NA14" i="83" s="1"/>
  <c r="MO28" i="83"/>
  <c r="MR28" i="83" s="1"/>
  <c r="MI14" i="83"/>
  <c r="ML14" i="83" s="1"/>
  <c r="MB53" i="83"/>
  <c r="ME53" i="83" s="1"/>
  <c r="MB14" i="83"/>
  <c r="ME14" i="83" s="1"/>
  <c r="LT14" i="83"/>
  <c r="LW14" i="83" s="1"/>
  <c r="LO53" i="83"/>
  <c r="LR53" i="83" s="1"/>
  <c r="LM30" i="83"/>
  <c r="LP30" i="83" s="1"/>
  <c r="LH14" i="83"/>
  <c r="LK14" i="83" s="1"/>
  <c r="KY14" i="83"/>
  <c r="LB14" i="83" s="1"/>
  <c r="KR14" i="83"/>
  <c r="KU14" i="83" s="1"/>
  <c r="KM46" i="83"/>
  <c r="KP46" i="83" s="1"/>
  <c r="KK27" i="83"/>
  <c r="KN27" i="83" s="1"/>
  <c r="KK14" i="83"/>
  <c r="KN14" i="83" s="1"/>
  <c r="KD27" i="83"/>
  <c r="KG27" i="83" s="1"/>
  <c r="KD14" i="83"/>
  <c r="KG14" i="83" s="1"/>
  <c r="JW32" i="83"/>
  <c r="JZ32" i="83" s="1"/>
  <c r="JW28" i="83"/>
  <c r="JZ28" i="83" s="1"/>
  <c r="JX14" i="83"/>
  <c r="KA14" i="83" s="1"/>
  <c r="JJ14" i="83"/>
  <c r="JM14" i="83" s="1"/>
  <c r="JC14" i="83"/>
  <c r="JF14" i="83" s="1"/>
  <c r="IV47" i="83"/>
  <c r="IY47" i="83" s="1"/>
  <c r="IW14" i="83"/>
  <c r="IZ14" i="83" s="1"/>
  <c r="IN35" i="83"/>
  <c r="IQ35" i="83" s="1"/>
  <c r="IN31" i="83"/>
  <c r="IQ31" i="83" s="1"/>
  <c r="IP14" i="83"/>
  <c r="IS14" i="83" s="1"/>
  <c r="II14" i="83"/>
  <c r="IL14" i="83" s="1"/>
  <c r="IB14" i="83"/>
  <c r="IE14" i="83" s="1"/>
  <c r="HS27" i="83"/>
  <c r="HV27" i="83" s="1"/>
  <c r="HT14" i="83"/>
  <c r="HW14" i="83" s="1"/>
  <c r="HN14" i="83"/>
  <c r="HQ14" i="83" s="1"/>
  <c r="HE58" i="83"/>
  <c r="HH58" i="83" s="1"/>
  <c r="HG51" i="83"/>
  <c r="HJ51" i="83" s="1"/>
  <c r="HE30" i="83"/>
  <c r="HH30" i="83" s="1"/>
  <c r="BWF24" i="83"/>
  <c r="BWI24" i="83" s="1"/>
  <c r="BVL36" i="83"/>
  <c r="BVO36" i="83" s="1"/>
  <c r="BUD14" i="83"/>
  <c r="BUG14" i="83" s="1"/>
  <c r="BMN14" i="83"/>
  <c r="BMQ14" i="83" s="1"/>
  <c r="BJW57" i="83"/>
  <c r="BJZ57" i="83" s="1"/>
  <c r="BIM27" i="83"/>
  <c r="BIP27" i="83" s="1"/>
  <c r="BIG14" i="83"/>
  <c r="BIJ14" i="83" s="1"/>
  <c r="BFW14" i="83"/>
  <c r="BFZ14" i="83" s="1"/>
  <c r="BFO14" i="83"/>
  <c r="BFR14" i="83" s="1"/>
  <c r="BBF14" i="83"/>
  <c r="BBI14" i="83" s="1"/>
  <c r="BAF14" i="83"/>
  <c r="BAI14" i="83" s="1"/>
  <c r="AZX14" i="83"/>
  <c r="BAA14" i="83" s="1"/>
  <c r="AZP14" i="83"/>
  <c r="AZS14" i="83" s="1"/>
  <c r="AYI14" i="83"/>
  <c r="AYL14" i="83" s="1"/>
  <c r="AXS34" i="83"/>
  <c r="AXV34" i="83" s="1"/>
  <c r="AWQ47" i="83"/>
  <c r="AWT47" i="83" s="1"/>
  <c r="AVA27" i="83"/>
  <c r="AVD27" i="83" s="1"/>
  <c r="ATR32" i="83"/>
  <c r="ATU32" i="83" s="1"/>
  <c r="ASR14" i="83"/>
  <c r="ASU14" i="83" s="1"/>
  <c r="ASK43" i="83"/>
  <c r="ASN43" i="83" s="1"/>
  <c r="ARW42" i="83"/>
  <c r="ARZ42" i="83" s="1"/>
  <c r="ARO14" i="83"/>
  <c r="ARR14" i="83" s="1"/>
  <c r="ARG37" i="83"/>
  <c r="ARJ37" i="83" s="1"/>
  <c r="ARA14" i="83"/>
  <c r="ARD14" i="83" s="1"/>
  <c r="AQT42" i="83"/>
  <c r="AQW42" i="83" s="1"/>
  <c r="AQS28" i="83"/>
  <c r="AQV28" i="83" s="1"/>
  <c r="AQS14" i="83"/>
  <c r="AQV14" i="83" s="1"/>
  <c r="AQM14" i="83"/>
  <c r="AQP14" i="83" s="1"/>
  <c r="AQF14" i="83"/>
  <c r="AQI14" i="83" s="1"/>
  <c r="APX14" i="83"/>
  <c r="AQA14" i="83" s="1"/>
  <c r="APS48" i="83"/>
  <c r="APV48" i="83" s="1"/>
  <c r="APK39" i="83"/>
  <c r="APN39" i="83" s="1"/>
  <c r="AOB51" i="83"/>
  <c r="AOE51" i="83" s="1"/>
  <c r="AOB42" i="83"/>
  <c r="AOE42" i="83" s="1"/>
  <c r="AOA27" i="83"/>
  <c r="AOD27" i="83" s="1"/>
  <c r="ANN42" i="83"/>
  <c r="ANQ42" i="83" s="1"/>
  <c r="ANM28" i="83"/>
  <c r="ANP28" i="83" s="1"/>
  <c r="ANG14" i="83"/>
  <c r="ANJ14" i="83" s="1"/>
  <c r="AMZ52" i="83"/>
  <c r="ANC52" i="83" s="1"/>
  <c r="AMD14" i="83"/>
  <c r="AMG14" i="83" s="1"/>
  <c r="ALI14" i="83"/>
  <c r="ALL14" i="83" s="1"/>
  <c r="ALD14" i="83"/>
  <c r="ALG14" i="83" s="1"/>
  <c r="AKP43" i="83"/>
  <c r="AKS43" i="83" s="1"/>
  <c r="AKN36" i="83"/>
  <c r="AKQ36" i="83" s="1"/>
  <c r="AKG28" i="83"/>
  <c r="AKJ28" i="83" s="1"/>
  <c r="AKB14" i="83"/>
  <c r="AKE14" i="83" s="1"/>
  <c r="AJS44" i="83"/>
  <c r="AJV44" i="83" s="1"/>
  <c r="AIQ14" i="83"/>
  <c r="AIT14" i="83" s="1"/>
  <c r="AIJ14" i="83"/>
  <c r="AIM14" i="83" s="1"/>
  <c r="AHV35" i="83"/>
  <c r="AHY35" i="83" s="1"/>
  <c r="AHO37" i="83"/>
  <c r="AHR37" i="83" s="1"/>
  <c r="AHO29" i="83"/>
  <c r="AHR29" i="83" s="1"/>
  <c r="AGU41" i="83"/>
  <c r="AGX41" i="83" s="1"/>
  <c r="AGV33" i="83"/>
  <c r="AGY33" i="83" s="1"/>
  <c r="AGF33" i="83"/>
  <c r="AGI33" i="83" s="1"/>
  <c r="AFR45" i="83"/>
  <c r="AFU45" i="83" s="1"/>
  <c r="AEX14" i="83"/>
  <c r="AFA14" i="83" s="1"/>
  <c r="AEP24" i="83"/>
  <c r="AES24" i="83" s="1"/>
  <c r="AEQ14" i="83"/>
  <c r="AET14" i="83" s="1"/>
  <c r="AEK37" i="83"/>
  <c r="AEN37" i="83" s="1"/>
  <c r="AEJ14" i="83"/>
  <c r="AEM14" i="83" s="1"/>
  <c r="AED44" i="83"/>
  <c r="AEG44" i="83" s="1"/>
  <c r="AEB26" i="83"/>
  <c r="AEE26" i="83" s="1"/>
  <c r="ADU41" i="83"/>
  <c r="ADX41" i="83" s="1"/>
  <c r="ADW35" i="83"/>
  <c r="ADZ35" i="83" s="1"/>
  <c r="ADV14" i="83"/>
  <c r="ADY14" i="83" s="1"/>
  <c r="ADP44" i="83"/>
  <c r="ADS44" i="83" s="1"/>
  <c r="ADN37" i="83"/>
  <c r="ADQ37" i="83" s="1"/>
  <c r="ADP14" i="83"/>
  <c r="ADS14" i="83" s="1"/>
  <c r="ADG46" i="83"/>
  <c r="ADJ46" i="83" s="1"/>
  <c r="ADG14" i="83"/>
  <c r="ADJ14" i="83" s="1"/>
  <c r="ACZ42" i="83"/>
  <c r="ADC42" i="83" s="1"/>
  <c r="ACZ36" i="83"/>
  <c r="ADC36" i="83" s="1"/>
  <c r="ADB14" i="83"/>
  <c r="ADE14" i="83" s="1"/>
  <c r="ACU14" i="83"/>
  <c r="ACX14" i="83" s="1"/>
  <c r="ACL14" i="83"/>
  <c r="ACO14" i="83" s="1"/>
  <c r="ACG41" i="83"/>
  <c r="ACJ41" i="83" s="1"/>
  <c r="ACE14" i="83"/>
  <c r="ACH14" i="83" s="1"/>
  <c r="ABX14" i="83"/>
  <c r="ACA14" i="83" s="1"/>
  <c r="ABQ27" i="83"/>
  <c r="ABT27" i="83" s="1"/>
  <c r="ABQ14" i="83"/>
  <c r="ABT14" i="83" s="1"/>
  <c r="ABJ14" i="83"/>
  <c r="ABM14" i="83" s="1"/>
  <c r="ABC14" i="83"/>
  <c r="ABF14" i="83" s="1"/>
  <c r="AAX14" i="83"/>
  <c r="ABA14" i="83" s="1"/>
  <c r="AAP43" i="83"/>
  <c r="AAS43" i="83" s="1"/>
  <c r="AAQ14" i="83"/>
  <c r="AAT14" i="83" s="1"/>
  <c r="AAJ14" i="83"/>
  <c r="AAM14" i="83" s="1"/>
  <c r="AAC58" i="83"/>
  <c r="AAF58" i="83" s="1"/>
  <c r="AAA50" i="83"/>
  <c r="AAD50" i="83" s="1"/>
  <c r="AAC14" i="83"/>
  <c r="AAF14" i="83" s="1"/>
  <c r="ZT26" i="83"/>
  <c r="ZW26" i="83" s="1"/>
  <c r="ZN45" i="83"/>
  <c r="ZQ45" i="83" s="1"/>
  <c r="ZN14" i="83"/>
  <c r="ZQ14" i="83" s="1"/>
  <c r="YY42" i="83"/>
  <c r="ZB42" i="83" s="1"/>
  <c r="YZ14" i="83"/>
  <c r="ZC14" i="83" s="1"/>
  <c r="YM58" i="83"/>
  <c r="YP58" i="83" s="1"/>
  <c r="YL49" i="83"/>
  <c r="YO49" i="83" s="1"/>
  <c r="YL14" i="83"/>
  <c r="YO14" i="83" s="1"/>
  <c r="YD14" i="83"/>
  <c r="YG14" i="83" s="1"/>
  <c r="XW30" i="83"/>
  <c r="XZ30" i="83" s="1"/>
  <c r="XW14" i="83"/>
  <c r="XZ14" i="83" s="1"/>
  <c r="XQ47" i="83"/>
  <c r="XT47" i="83" s="1"/>
  <c r="XP14" i="83"/>
  <c r="XS14" i="83" s="1"/>
  <c r="XI29" i="83"/>
  <c r="XL29" i="83" s="1"/>
  <c r="XJ14" i="83"/>
  <c r="XM14" i="83" s="1"/>
  <c r="XC14" i="83"/>
  <c r="XF14" i="83" s="1"/>
  <c r="WW55" i="83"/>
  <c r="WZ55" i="83" s="1"/>
  <c r="WV46" i="83"/>
  <c r="WY46" i="83" s="1"/>
  <c r="WW14" i="83"/>
  <c r="WZ14" i="83" s="1"/>
  <c r="WP14" i="83"/>
  <c r="WS14" i="83" s="1"/>
  <c r="WH14" i="83"/>
  <c r="WK14" i="83" s="1"/>
  <c r="WB14" i="83"/>
  <c r="WE14" i="83" s="1"/>
  <c r="VU14" i="83"/>
  <c r="VX14" i="83" s="1"/>
  <c r="VL31" i="83"/>
  <c r="VO31" i="83" s="1"/>
  <c r="VG57" i="83"/>
  <c r="VJ57" i="83" s="1"/>
  <c r="VF48" i="83"/>
  <c r="VI48" i="83" s="1"/>
  <c r="VG14" i="83"/>
  <c r="VJ14" i="83" s="1"/>
  <c r="UR14" i="83"/>
  <c r="UU14" i="83" s="1"/>
  <c r="UK60" i="83"/>
  <c r="UN60" i="83" s="1"/>
  <c r="UJ14" i="83"/>
  <c r="UM14" i="83" s="1"/>
  <c r="UC40" i="83"/>
  <c r="UF40" i="83" s="1"/>
  <c r="UC27" i="83"/>
  <c r="UF27" i="83" s="1"/>
  <c r="TV29" i="83"/>
  <c r="TY29" i="83" s="1"/>
  <c r="TV14" i="83"/>
  <c r="TY14" i="83" s="1"/>
  <c r="TQ49" i="83"/>
  <c r="TT49" i="83" s="1"/>
  <c r="TH14" i="83"/>
  <c r="TK14" i="83" s="1"/>
  <c r="TA14" i="83"/>
  <c r="TD14" i="83" s="1"/>
  <c r="SV54" i="83"/>
  <c r="SY54" i="83" s="1"/>
  <c r="SU46" i="83"/>
  <c r="SX46" i="83" s="1"/>
  <c r="SN54" i="83"/>
  <c r="SQ54" i="83" s="1"/>
  <c r="SM47" i="83"/>
  <c r="SP47" i="83" s="1"/>
  <c r="SO14" i="83"/>
  <c r="SR14" i="83" s="1"/>
  <c r="SA55" i="83"/>
  <c r="SD55" i="83" s="1"/>
  <c r="RT52" i="83"/>
  <c r="RW52" i="83" s="1"/>
  <c r="RT46" i="83"/>
  <c r="RW46" i="83" s="1"/>
  <c r="RR28" i="83"/>
  <c r="RU28" i="83" s="1"/>
  <c r="RL14" i="83"/>
  <c r="RO14" i="83" s="1"/>
  <c r="RD28" i="83"/>
  <c r="RG28" i="83" s="1"/>
  <c r="RD14" i="83"/>
  <c r="RG14" i="83" s="1"/>
  <c r="QY56" i="83"/>
  <c r="RB56" i="83" s="1"/>
  <c r="QP27" i="83"/>
  <c r="QS27" i="83" s="1"/>
  <c r="QP14" i="83"/>
  <c r="QS14" i="83" s="1"/>
  <c r="QK51" i="83"/>
  <c r="QN51" i="83" s="1"/>
  <c r="QI32" i="83"/>
  <c r="QL32" i="83" s="1"/>
  <c r="QJ14" i="83"/>
  <c r="QM14" i="83" s="1"/>
  <c r="QB49" i="83"/>
  <c r="QE49" i="83" s="1"/>
  <c r="QC43" i="83"/>
  <c r="QF43" i="83" s="1"/>
  <c r="QC14" i="83"/>
  <c r="QF14" i="83" s="1"/>
  <c r="PU28" i="83"/>
  <c r="PX28" i="83" s="1"/>
  <c r="PG14" i="83"/>
  <c r="PJ14" i="83" s="1"/>
  <c r="OS59" i="83"/>
  <c r="OV59" i="83" s="1"/>
  <c r="OS34" i="83"/>
  <c r="OV34" i="83" s="1"/>
  <c r="OS30" i="83"/>
  <c r="OV30" i="83" s="1"/>
  <c r="OG14" i="83"/>
  <c r="OJ14" i="83" s="1"/>
  <c r="NY47" i="83"/>
  <c r="OB47" i="83" s="1"/>
  <c r="NX14" i="83"/>
  <c r="OA14" i="83" s="1"/>
  <c r="NS48" i="83"/>
  <c r="NV48" i="83" s="1"/>
  <c r="NK14" i="83"/>
  <c r="NN14" i="83" s="1"/>
  <c r="MW14" i="83"/>
  <c r="MZ14" i="83" s="1"/>
  <c r="MQ14" i="83"/>
  <c r="MT14" i="83" s="1"/>
  <c r="MH14" i="83"/>
  <c r="MK14" i="83" s="1"/>
  <c r="MA53" i="83"/>
  <c r="MD53" i="83" s="1"/>
  <c r="MA14" i="83"/>
  <c r="MD14" i="83" s="1"/>
  <c r="LT28" i="83"/>
  <c r="LW28" i="83" s="1"/>
  <c r="LN53" i="83"/>
  <c r="LQ53" i="83" s="1"/>
  <c r="LO14" i="83"/>
  <c r="LR14" i="83" s="1"/>
  <c r="LG14" i="83"/>
  <c r="LJ14" i="83" s="1"/>
  <c r="KY28" i="83"/>
  <c r="LB28" i="83" s="1"/>
  <c r="KL46" i="83"/>
  <c r="KO46" i="83" s="1"/>
  <c r="JY57" i="83"/>
  <c r="KB57" i="83" s="1"/>
  <c r="JW14" i="83"/>
  <c r="JZ14" i="83" s="1"/>
  <c r="JR14" i="83"/>
  <c r="JU14" i="83" s="1"/>
  <c r="JI14" i="83"/>
  <c r="JL14" i="83" s="1"/>
  <c r="JB14" i="83"/>
  <c r="JE14" i="83" s="1"/>
  <c r="IW54" i="83"/>
  <c r="IZ54" i="83" s="1"/>
  <c r="IU47" i="83"/>
  <c r="IX47" i="83" s="1"/>
  <c r="IV14" i="83"/>
  <c r="IY14" i="83" s="1"/>
  <c r="IO14" i="83"/>
  <c r="IR14" i="83" s="1"/>
  <c r="IH14" i="83"/>
  <c r="IK14" i="83" s="1"/>
  <c r="IA14" i="83"/>
  <c r="ID14" i="83" s="1"/>
  <c r="HS14" i="83"/>
  <c r="HV14" i="83" s="1"/>
  <c r="HM14" i="83"/>
  <c r="HP14" i="83" s="1"/>
  <c r="HF51" i="83"/>
  <c r="HI51" i="83" s="1"/>
  <c r="HG14" i="83"/>
  <c r="HJ14" i="83" s="1"/>
  <c r="BQB14" i="83"/>
  <c r="BQE14" i="83" s="1"/>
  <c r="BOD14" i="83"/>
  <c r="BOG14" i="83" s="1"/>
  <c r="BDQ14" i="83"/>
  <c r="BDT14" i="83" s="1"/>
  <c r="BDC32" i="83"/>
  <c r="BDF32" i="83" s="1"/>
  <c r="AZI14" i="83"/>
  <c r="AZL14" i="83" s="1"/>
  <c r="AXM14" i="83"/>
  <c r="AXP14" i="83" s="1"/>
  <c r="AWK14" i="83"/>
  <c r="AWN14" i="83" s="1"/>
  <c r="AVW14" i="83"/>
  <c r="AVZ14" i="83" s="1"/>
  <c r="ASQ14" i="83"/>
  <c r="AST14" i="83" s="1"/>
  <c r="ARG45" i="83"/>
  <c r="ARJ45" i="83" s="1"/>
  <c r="AQZ14" i="83"/>
  <c r="ARC14" i="83" s="1"/>
  <c r="AQE28" i="83"/>
  <c r="AQH28" i="83" s="1"/>
  <c r="APJ47" i="83"/>
  <c r="APM47" i="83" s="1"/>
  <c r="APK14" i="83"/>
  <c r="APN14" i="83" s="1"/>
  <c r="AOJ14" i="83"/>
  <c r="AOM14" i="83" s="1"/>
  <c r="AOA51" i="83"/>
  <c r="AOD51" i="83" s="1"/>
  <c r="AOA42" i="83"/>
  <c r="AOD42" i="83" s="1"/>
  <c r="AMR14" i="83"/>
  <c r="AMU14" i="83" s="1"/>
  <c r="AMF42" i="83"/>
  <c r="AMI42" i="83" s="1"/>
  <c r="ALW37" i="83"/>
  <c r="ALZ37" i="83" s="1"/>
  <c r="AKA14" i="83"/>
  <c r="AKD14" i="83" s="1"/>
  <c r="AJG41" i="83"/>
  <c r="AJJ41" i="83" s="1"/>
  <c r="AJG33" i="83"/>
  <c r="AJJ33" i="83" s="1"/>
  <c r="AJE26" i="83"/>
  <c r="AJH26" i="83" s="1"/>
  <c r="AIR35" i="83"/>
  <c r="AIU35" i="83" s="1"/>
  <c r="AGA14" i="83"/>
  <c r="AGD14" i="83" s="1"/>
  <c r="AEC38" i="83"/>
  <c r="AEF38" i="83" s="1"/>
  <c r="ADO14" i="83"/>
  <c r="ADR14" i="83" s="1"/>
  <c r="ADI14" i="83"/>
  <c r="ADL14" i="83" s="1"/>
  <c r="ACZ14" i="83"/>
  <c r="ADC14" i="83" s="1"/>
  <c r="ACE29" i="83"/>
  <c r="ACH29" i="83" s="1"/>
  <c r="ACG14" i="83"/>
  <c r="ACJ14" i="83" s="1"/>
  <c r="ABZ14" i="83"/>
  <c r="ACC14" i="83" s="1"/>
  <c r="AAO43" i="83"/>
  <c r="AAR43" i="83" s="1"/>
  <c r="AAP14" i="83"/>
  <c r="AAS14" i="83" s="1"/>
  <c r="AAI14" i="83"/>
  <c r="AAL14" i="83" s="1"/>
  <c r="AAB58" i="83"/>
  <c r="AAE58" i="83" s="1"/>
  <c r="ZN52" i="83"/>
  <c r="ZQ52" i="83" s="1"/>
  <c r="ZH14" i="83"/>
  <c r="ZK14" i="83" s="1"/>
  <c r="ZA42" i="83"/>
  <c r="ZD42" i="83" s="1"/>
  <c r="YY27" i="83"/>
  <c r="ZB27" i="83" s="1"/>
  <c r="YS14" i="83"/>
  <c r="YV14" i="83" s="1"/>
  <c r="YL58" i="83"/>
  <c r="YO58" i="83" s="1"/>
  <c r="XQ55" i="83"/>
  <c r="XT55" i="83" s="1"/>
  <c r="XI14" i="83"/>
  <c r="XL14" i="83" s="1"/>
  <c r="XB31" i="83"/>
  <c r="XE31" i="83" s="1"/>
  <c r="WU14" i="83"/>
  <c r="WX14" i="83" s="1"/>
  <c r="WN14" i="83"/>
  <c r="WQ14" i="83" s="1"/>
  <c r="VT43" i="83"/>
  <c r="VW43" i="83" s="1"/>
  <c r="VS26" i="83"/>
  <c r="VV26" i="83" s="1"/>
  <c r="VE29" i="83"/>
  <c r="VH29" i="83" s="1"/>
  <c r="VE14" i="83"/>
  <c r="VH14" i="83" s="1"/>
  <c r="UY14" i="83"/>
  <c r="VB14" i="83" s="1"/>
  <c r="UL51" i="83"/>
  <c r="UO51" i="83" s="1"/>
  <c r="UE14" i="83"/>
  <c r="UH14" i="83" s="1"/>
  <c r="TP57" i="83"/>
  <c r="TS57" i="83" s="1"/>
  <c r="SU54" i="83"/>
  <c r="SX54" i="83" s="1"/>
  <c r="RR52" i="83"/>
  <c r="RU52" i="83" s="1"/>
  <c r="QW56" i="83"/>
  <c r="QZ56" i="83" s="1"/>
  <c r="QJ51" i="83"/>
  <c r="QM51" i="83" s="1"/>
  <c r="QI30" i="83"/>
  <c r="QL30" i="83" s="1"/>
  <c r="QI14" i="83"/>
  <c r="QL14" i="83" s="1"/>
  <c r="PN28" i="83"/>
  <c r="PQ28" i="83" s="1"/>
  <c r="PI54" i="83"/>
  <c r="PL54" i="83" s="1"/>
  <c r="OF14" i="83"/>
  <c r="OI14" i="83" s="1"/>
  <c r="NR48" i="83"/>
  <c r="NU48" i="83" s="1"/>
  <c r="NS14" i="83"/>
  <c r="NV14" i="83" s="1"/>
  <c r="NJ14" i="83"/>
  <c r="NM14" i="83" s="1"/>
  <c r="NE51" i="83"/>
  <c r="NH51" i="83" s="1"/>
  <c r="NE14" i="83"/>
  <c r="NH14" i="83" s="1"/>
  <c r="MA28" i="83"/>
  <c r="MD28" i="83" s="1"/>
  <c r="LM33" i="83"/>
  <c r="LP33" i="83" s="1"/>
  <c r="LF14" i="83"/>
  <c r="LI14" i="83" s="1"/>
  <c r="LA14" i="83"/>
  <c r="LD14" i="83" s="1"/>
  <c r="KS14" i="83"/>
  <c r="KV14" i="83" s="1"/>
  <c r="KL14" i="83"/>
  <c r="KO14" i="83" s="1"/>
  <c r="JY14" i="83"/>
  <c r="KB14" i="83" s="1"/>
  <c r="IU14" i="83"/>
  <c r="IX14" i="83" s="1"/>
  <c r="IN14" i="83"/>
  <c r="IQ14" i="83" s="1"/>
  <c r="IG29" i="83"/>
  <c r="IJ29" i="83" s="1"/>
  <c r="HZ27" i="83"/>
  <c r="IC27" i="83" s="1"/>
  <c r="HL14" i="83"/>
  <c r="HO14" i="83" s="1"/>
  <c r="HE51" i="83"/>
  <c r="HH51" i="83" s="1"/>
  <c r="HF14" i="83"/>
  <c r="HI14" i="83" s="1"/>
  <c r="GQ14" i="83"/>
  <c r="GT14" i="83" s="1"/>
  <c r="GE14" i="83"/>
  <c r="GH14" i="83" s="1"/>
  <c r="FV50" i="83"/>
  <c r="FY50" i="83" s="1"/>
  <c r="FX14" i="83"/>
  <c r="GA14" i="83" s="1"/>
  <c r="FB56" i="83"/>
  <c r="FE56" i="83" s="1"/>
  <c r="FC14" i="83"/>
  <c r="FF14" i="83" s="1"/>
  <c r="EV14" i="83"/>
  <c r="EY14" i="83" s="1"/>
  <c r="EM14" i="83"/>
  <c r="EP14" i="83" s="1"/>
  <c r="EG52" i="83"/>
  <c r="EJ52" i="83" s="1"/>
  <c r="EG45" i="83"/>
  <c r="EJ45" i="83" s="1"/>
  <c r="EG14" i="83"/>
  <c r="EJ14" i="83" s="1"/>
  <c r="DZ14" i="83"/>
  <c r="EC14" i="83" s="1"/>
  <c r="DR14" i="83"/>
  <c r="DU14" i="83" s="1"/>
  <c r="DM14" i="83"/>
  <c r="DP14" i="83" s="1"/>
  <c r="DD14" i="83"/>
  <c r="DG14" i="83" s="1"/>
  <c r="CW14" i="83"/>
  <c r="CZ14" i="83" s="1"/>
  <c r="CR14" i="83"/>
  <c r="CU14" i="83" s="1"/>
  <c r="CI31" i="83"/>
  <c r="CL31" i="83" s="1"/>
  <c r="CI29" i="83"/>
  <c r="CL29" i="83" s="1"/>
  <c r="CI14" i="83"/>
  <c r="CL14" i="83" s="1"/>
  <c r="BN31" i="83"/>
  <c r="BQ31" i="83" s="1"/>
  <c r="BN29" i="83"/>
  <c r="BQ29" i="83" s="1"/>
  <c r="BI14" i="83"/>
  <c r="BL14" i="83" s="1"/>
  <c r="AS14" i="83"/>
  <c r="AV14" i="83" s="1"/>
  <c r="AG14" i="83"/>
  <c r="AJ14" i="83" s="1"/>
  <c r="R14" i="83"/>
  <c r="U14" i="83" s="1"/>
  <c r="J14" i="83"/>
  <c r="M14" i="83" s="1"/>
  <c r="BEL27" i="83"/>
  <c r="BEO27" i="83" s="1"/>
  <c r="BDQ26" i="83"/>
  <c r="BDT26" i="83" s="1"/>
  <c r="BDC45" i="83"/>
  <c r="BDF45" i="83" s="1"/>
  <c r="ASD14" i="83"/>
  <c r="ASG14" i="83" s="1"/>
  <c r="ARW14" i="83"/>
  <c r="ARZ14" i="83" s="1"/>
  <c r="APR14" i="83"/>
  <c r="APU14" i="83" s="1"/>
  <c r="AKG39" i="83"/>
  <c r="AKJ39" i="83" s="1"/>
  <c r="AGH39" i="83"/>
  <c r="AGK39" i="83" s="1"/>
  <c r="AFS14" i="83"/>
  <c r="AFV14" i="83" s="1"/>
  <c r="AFM35" i="83"/>
  <c r="AFP35" i="83" s="1"/>
  <c r="AEJ37" i="83"/>
  <c r="AEM37" i="83" s="1"/>
  <c r="AEK29" i="83"/>
  <c r="AEN29" i="83" s="1"/>
  <c r="AEI14" i="83"/>
  <c r="AEL14" i="83" s="1"/>
  <c r="ADU35" i="83"/>
  <c r="ADX35" i="83" s="1"/>
  <c r="ADO44" i="83"/>
  <c r="ADR44" i="83" s="1"/>
  <c r="ADG25" i="83"/>
  <c r="ADJ25" i="83" s="1"/>
  <c r="ACS14" i="83"/>
  <c r="ACV14" i="83" s="1"/>
  <c r="ACN14" i="83"/>
  <c r="ACQ14" i="83" s="1"/>
  <c r="ABS14" i="83"/>
  <c r="ABV14" i="83" s="1"/>
  <c r="ABL14" i="83"/>
  <c r="ABO14" i="83" s="1"/>
  <c r="ABE14" i="83"/>
  <c r="ABH14" i="83" s="1"/>
  <c r="AAB14" i="83"/>
  <c r="AAE14" i="83" s="1"/>
  <c r="YK49" i="83"/>
  <c r="YN49" i="83" s="1"/>
  <c r="YK30" i="83"/>
  <c r="YN30" i="83" s="1"/>
  <c r="YK14" i="83"/>
  <c r="YN14" i="83" s="1"/>
  <c r="YF14" i="83"/>
  <c r="YI14" i="83" s="1"/>
  <c r="WU55" i="83"/>
  <c r="WX55" i="83" s="1"/>
  <c r="WG31" i="83"/>
  <c r="WJ31" i="83" s="1"/>
  <c r="VZ14" i="83"/>
  <c r="WC14" i="83" s="1"/>
  <c r="VM14" i="83"/>
  <c r="VP14" i="83" s="1"/>
  <c r="VE57" i="83"/>
  <c r="VH57" i="83" s="1"/>
  <c r="UQ31" i="83"/>
  <c r="UT31" i="83" s="1"/>
  <c r="TO49" i="83"/>
  <c r="TR49" i="83" s="1"/>
  <c r="TP14" i="83"/>
  <c r="TS14" i="83" s="1"/>
  <c r="SM54" i="83"/>
  <c r="SP54" i="83" s="1"/>
  <c r="RZ14" i="83"/>
  <c r="SC14" i="83" s="1"/>
  <c r="RR46" i="83"/>
  <c r="RU46" i="83" s="1"/>
  <c r="RS14" i="83"/>
  <c r="RV14" i="83" s="1"/>
  <c r="RK27" i="83"/>
  <c r="RN27" i="83" s="1"/>
  <c r="RK14" i="83"/>
  <c r="RN14" i="83" s="1"/>
  <c r="QX14" i="83"/>
  <c r="RA14" i="83" s="1"/>
  <c r="QD49" i="83"/>
  <c r="QG49" i="83" s="1"/>
  <c r="OU14" i="83"/>
  <c r="OX14" i="83" s="1"/>
  <c r="NY56" i="83"/>
  <c r="OB56" i="83" s="1"/>
  <c r="NZ14" i="83"/>
  <c r="OC14" i="83" s="1"/>
  <c r="MO14" i="83"/>
  <c r="MR14" i="83" s="1"/>
  <c r="KK28" i="83"/>
  <c r="KN28" i="83" s="1"/>
  <c r="KF14" i="83"/>
  <c r="KI14" i="83" s="1"/>
  <c r="GX32" i="83"/>
  <c r="HA32" i="83" s="1"/>
  <c r="GS14" i="83"/>
  <c r="GV14" i="83" s="1"/>
  <c r="GC14" i="83"/>
  <c r="GF14" i="83" s="1"/>
  <c r="FV27" i="83"/>
  <c r="FY27" i="83" s="1"/>
  <c r="FP14" i="83"/>
  <c r="FS14" i="83" s="1"/>
  <c r="FI14" i="83"/>
  <c r="FL14" i="83" s="1"/>
  <c r="FA14" i="83"/>
  <c r="FD14" i="83" s="1"/>
  <c r="DR31" i="83"/>
  <c r="DU31" i="83" s="1"/>
  <c r="CK14" i="83"/>
  <c r="CN14" i="83" s="1"/>
  <c r="BG14" i="83"/>
  <c r="BJ14" i="83" s="1"/>
  <c r="BA14" i="83"/>
  <c r="BD14" i="83" s="1"/>
  <c r="AM14" i="83"/>
  <c r="AP14" i="83" s="1"/>
  <c r="AE33" i="83"/>
  <c r="AH33" i="83" s="1"/>
  <c r="BKL14" i="83"/>
  <c r="BKO14" i="83" s="1"/>
  <c r="BGC14" i="83"/>
  <c r="BGF14" i="83" s="1"/>
  <c r="BDL14" i="83"/>
  <c r="BDO14" i="83" s="1"/>
  <c r="BDE45" i="83"/>
  <c r="BDH45" i="83" s="1"/>
  <c r="BCJ14" i="83"/>
  <c r="BCM14" i="83" s="1"/>
  <c r="AWJ14" i="83"/>
  <c r="AWM14" i="83" s="1"/>
  <c r="ASX41" i="83"/>
  <c r="ATA41" i="83" s="1"/>
  <c r="ARI14" i="83"/>
  <c r="ARL14" i="83" s="1"/>
  <c r="APS14" i="83"/>
  <c r="APV14" i="83" s="1"/>
  <c r="APJ14" i="83"/>
  <c r="APM14" i="83" s="1"/>
  <c r="AOV32" i="83"/>
  <c r="AOY32" i="83" s="1"/>
  <c r="AOH14" i="83"/>
  <c r="AOK14" i="83" s="1"/>
  <c r="AMY52" i="83"/>
  <c r="ANB52" i="83" s="1"/>
  <c r="AKW41" i="83"/>
  <c r="AKZ41" i="83" s="1"/>
  <c r="AKW33" i="83"/>
  <c r="AKZ33" i="83" s="1"/>
  <c r="AKU26" i="83"/>
  <c r="AKX26" i="83" s="1"/>
  <c r="AJE41" i="83"/>
  <c r="AJH41" i="83" s="1"/>
  <c r="AJF33" i="83"/>
  <c r="AJI33" i="83" s="1"/>
  <c r="AIQ35" i="83"/>
  <c r="AIT35" i="83" s="1"/>
  <c r="AHI39" i="83"/>
  <c r="AHL39" i="83" s="1"/>
  <c r="AHH14" i="83"/>
  <c r="AHK14" i="83" s="1"/>
  <c r="AFF14" i="83"/>
  <c r="AFI14" i="83" s="1"/>
  <c r="AEP14" i="83"/>
  <c r="AES14" i="83" s="1"/>
  <c r="AEC44" i="83"/>
  <c r="AEF44" i="83" s="1"/>
  <c r="AED14" i="83"/>
  <c r="AEG14" i="83" s="1"/>
  <c r="ADV35" i="83"/>
  <c r="ADY35" i="83" s="1"/>
  <c r="ADN26" i="83"/>
  <c r="ADQ26" i="83" s="1"/>
  <c r="ADN14" i="83"/>
  <c r="ADQ14" i="83" s="1"/>
  <c r="ADH39" i="83"/>
  <c r="ADK39" i="83" s="1"/>
  <c r="ACF41" i="83"/>
  <c r="ACI41" i="83" s="1"/>
  <c r="AAV26" i="83"/>
  <c r="AAY26" i="83" s="1"/>
  <c r="AAO14" i="83"/>
  <c r="AAR14" i="83" s="1"/>
  <c r="AAH14" i="83"/>
  <c r="AAK14" i="83" s="1"/>
  <c r="AAA58" i="83"/>
  <c r="AAD58" i="83" s="1"/>
  <c r="AAC50" i="83"/>
  <c r="AAF50" i="83" s="1"/>
  <c r="ZM45" i="83"/>
  <c r="ZP45" i="83" s="1"/>
  <c r="ZM30" i="83"/>
  <c r="ZP30" i="83" s="1"/>
  <c r="ZM14" i="83"/>
  <c r="ZP14" i="83" s="1"/>
  <c r="ZG14" i="83"/>
  <c r="ZJ14" i="83" s="1"/>
  <c r="YK58" i="83"/>
  <c r="YN58" i="83" s="1"/>
  <c r="XP47" i="83"/>
  <c r="XS47" i="83" s="1"/>
  <c r="XB14" i="83"/>
  <c r="XE14" i="83" s="1"/>
  <c r="WV55" i="83"/>
  <c r="WY55" i="83" s="1"/>
  <c r="WA14" i="83"/>
  <c r="WD14" i="83" s="1"/>
  <c r="VT14" i="83"/>
  <c r="VW14" i="83" s="1"/>
  <c r="VN14" i="83"/>
  <c r="VQ14" i="83" s="1"/>
  <c r="VF57" i="83"/>
  <c r="VI57" i="83" s="1"/>
  <c r="UK51" i="83"/>
  <c r="UN51" i="83" s="1"/>
  <c r="UD14" i="83"/>
  <c r="UG14" i="83" s="1"/>
  <c r="TP49" i="83"/>
  <c r="TS49" i="83" s="1"/>
  <c r="TQ14" i="83"/>
  <c r="TT14" i="83" s="1"/>
  <c r="TJ14" i="83"/>
  <c r="TM14" i="83" s="1"/>
  <c r="TC14" i="83"/>
  <c r="TF14" i="83" s="1"/>
  <c r="ST54" i="83"/>
  <c r="SW54" i="83" s="1"/>
  <c r="SO47" i="83"/>
  <c r="SR47" i="83" s="1"/>
  <c r="SH14" i="83"/>
  <c r="SK14" i="83" s="1"/>
  <c r="RZ55" i="83"/>
  <c r="SC55" i="83" s="1"/>
  <c r="RY36" i="83"/>
  <c r="SB36" i="83" s="1"/>
  <c r="SA14" i="83"/>
  <c r="SD14" i="83" s="1"/>
  <c r="RS46" i="83"/>
  <c r="RV46" i="83" s="1"/>
  <c r="RT14" i="83"/>
  <c r="RW14" i="83" s="1"/>
  <c r="QY48" i="83"/>
  <c r="RB48" i="83" s="1"/>
  <c r="QY14" i="83"/>
  <c r="RB14" i="83" s="1"/>
  <c r="QR14" i="83"/>
  <c r="QU14" i="83" s="1"/>
  <c r="QI51" i="83"/>
  <c r="QL51" i="83" s="1"/>
  <c r="QB43" i="83"/>
  <c r="QE43" i="83" s="1"/>
  <c r="QB27" i="83"/>
  <c r="QE27" i="83" s="1"/>
  <c r="PP14" i="83"/>
  <c r="PS14" i="83" s="1"/>
  <c r="PH54" i="83"/>
  <c r="PK54" i="83" s="1"/>
  <c r="PG33" i="83"/>
  <c r="PJ33" i="83" s="1"/>
  <c r="OL29" i="83"/>
  <c r="OO29" i="83" s="1"/>
  <c r="OE14" i="83"/>
  <c r="OH14" i="83" s="1"/>
  <c r="NZ56" i="83"/>
  <c r="OC56" i="83" s="1"/>
  <c r="NX47" i="83"/>
  <c r="OA47" i="83" s="1"/>
  <c r="NQ48" i="83"/>
  <c r="NT48" i="83" s="1"/>
  <c r="NR14" i="83"/>
  <c r="NU14" i="83" s="1"/>
  <c r="ND51" i="83"/>
  <c r="NG51" i="83" s="1"/>
  <c r="ND14" i="83"/>
  <c r="NG14" i="83" s="1"/>
  <c r="MP14" i="83"/>
  <c r="MS14" i="83" s="1"/>
  <c r="MJ14" i="83"/>
  <c r="MM14" i="83" s="1"/>
  <c r="MC53" i="83"/>
  <c r="MF53" i="83" s="1"/>
  <c r="LV14" i="83"/>
  <c r="LY14" i="83" s="1"/>
  <c r="LM53" i="83"/>
  <c r="LP53" i="83" s="1"/>
  <c r="LN14" i="83"/>
  <c r="LQ14" i="83" s="1"/>
  <c r="LF29" i="83"/>
  <c r="LI29" i="83" s="1"/>
  <c r="KZ14" i="83"/>
  <c r="LC14" i="83" s="1"/>
  <c r="KK46" i="83"/>
  <c r="KN46" i="83" s="1"/>
  <c r="JX57" i="83"/>
  <c r="KA57" i="83" s="1"/>
  <c r="JI28" i="83"/>
  <c r="JL28" i="83" s="1"/>
  <c r="IU29" i="83"/>
  <c r="IX29" i="83" s="1"/>
  <c r="HE14" i="83"/>
  <c r="HH14" i="83" s="1"/>
  <c r="GZ14" i="83"/>
  <c r="HC14" i="83" s="1"/>
  <c r="GQ31" i="83"/>
  <c r="GT31" i="83" s="1"/>
  <c r="GQ28" i="83"/>
  <c r="GT28" i="83" s="1"/>
  <c r="GJ25" i="83"/>
  <c r="GM25" i="83" s="1"/>
  <c r="GL14" i="83"/>
  <c r="GO14" i="83" s="1"/>
  <c r="GC27" i="83"/>
  <c r="GF27" i="83" s="1"/>
  <c r="GD14" i="83"/>
  <c r="GG14" i="83" s="1"/>
  <c r="FX44" i="83"/>
  <c r="GA44" i="83" s="1"/>
  <c r="FW14" i="83"/>
  <c r="FZ14" i="83" s="1"/>
  <c r="FQ14" i="83"/>
  <c r="FT14" i="83" s="1"/>
  <c r="FH34" i="83"/>
  <c r="FK34" i="83" s="1"/>
  <c r="FH31" i="83"/>
  <c r="FK31" i="83" s="1"/>
  <c r="FJ14" i="83"/>
  <c r="FM14" i="83" s="1"/>
  <c r="FA56" i="83"/>
  <c r="FD56" i="83" s="1"/>
  <c r="FB14" i="83"/>
  <c r="FE14" i="83" s="1"/>
  <c r="EU14" i="83"/>
  <c r="EX14" i="83" s="1"/>
  <c r="EF52" i="83"/>
  <c r="EI52" i="83" s="1"/>
  <c r="EF45" i="83"/>
  <c r="EI45" i="83" s="1"/>
  <c r="EF14" i="83"/>
  <c r="EI14" i="83" s="1"/>
  <c r="DY14" i="83"/>
  <c r="EB14" i="83" s="1"/>
  <c r="DM51" i="83"/>
  <c r="DP51" i="83" s="1"/>
  <c r="DL14" i="83"/>
  <c r="DO14" i="83" s="1"/>
  <c r="CQ14" i="83"/>
  <c r="CT14" i="83" s="1"/>
  <c r="CI32" i="83"/>
  <c r="CL32" i="83" s="1"/>
  <c r="CB33" i="83"/>
  <c r="CE33" i="83" s="1"/>
  <c r="CB31" i="83"/>
  <c r="CE31" i="83" s="1"/>
  <c r="CD14" i="83"/>
  <c r="CG14" i="83" s="1"/>
  <c r="BW53" i="83"/>
  <c r="BZ53" i="83" s="1"/>
  <c r="BW14" i="83"/>
  <c r="BZ14" i="83" s="1"/>
  <c r="BP14" i="83"/>
  <c r="BS14" i="83" s="1"/>
  <c r="BH14" i="83"/>
  <c r="BK14" i="83" s="1"/>
  <c r="BB14" i="83"/>
  <c r="BE14" i="83" s="1"/>
  <c r="AS30" i="83"/>
  <c r="AV30" i="83" s="1"/>
  <c r="AS28" i="83"/>
  <c r="AV28" i="83" s="1"/>
  <c r="AL33" i="83"/>
  <c r="AO33" i="83" s="1"/>
  <c r="AL31" i="83"/>
  <c r="AO31" i="83" s="1"/>
  <c r="AN14" i="83"/>
  <c r="AQ14" i="83" s="1"/>
  <c r="AF14" i="83"/>
  <c r="AI14" i="83" s="1"/>
  <c r="Z14" i="83"/>
  <c r="AC14" i="83" s="1"/>
  <c r="Q14" i="83"/>
  <c r="T14" i="83" s="1"/>
  <c r="BGB28" i="83"/>
  <c r="BGE28" i="83" s="1"/>
  <c r="AZD49" i="83"/>
  <c r="AZG49" i="83" s="1"/>
  <c r="ATK14" i="83"/>
  <c r="ATN14" i="83" s="1"/>
  <c r="ARV42" i="83"/>
  <c r="ARY42" i="83" s="1"/>
  <c r="AQS42" i="83"/>
  <c r="AQV42" i="83" s="1"/>
  <c r="AQG43" i="83"/>
  <c r="AQJ43" i="83" s="1"/>
  <c r="AOQ45" i="83"/>
  <c r="AOT45" i="83" s="1"/>
  <c r="AOH43" i="83"/>
  <c r="AOK43" i="83" s="1"/>
  <c r="ANV14" i="83"/>
  <c r="ANY14" i="83" s="1"/>
  <c r="ANO14" i="83"/>
  <c r="ANR14" i="83" s="1"/>
  <c r="AMM14" i="83"/>
  <c r="AMP14" i="83" s="1"/>
  <c r="AKV14" i="83"/>
  <c r="AKY14" i="83" s="1"/>
  <c r="AJE14" i="83"/>
  <c r="AJH14" i="83" s="1"/>
  <c r="AIQ24" i="83"/>
  <c r="AIT24" i="83" s="1"/>
  <c r="AGF24" i="83"/>
  <c r="AGI24" i="83" s="1"/>
  <c r="AFT39" i="83"/>
  <c r="AFW39" i="83" s="1"/>
  <c r="AEC14" i="83"/>
  <c r="AEF14" i="83" s="1"/>
  <c r="ADI46" i="83"/>
  <c r="ADL46" i="83" s="1"/>
  <c r="ADG39" i="83"/>
  <c r="ADJ39" i="83" s="1"/>
  <c r="ACL24" i="83"/>
  <c r="ACO24" i="83" s="1"/>
  <c r="ACE41" i="83"/>
  <c r="ACH41" i="83" s="1"/>
  <c r="AAW14" i="83"/>
  <c r="AAZ14" i="83" s="1"/>
  <c r="ZV14" i="83"/>
  <c r="ZY14" i="83" s="1"/>
  <c r="YD25" i="83"/>
  <c r="YG25" i="83" s="1"/>
  <c r="XY14" i="83"/>
  <c r="YB14" i="83" s="1"/>
  <c r="XR14" i="83"/>
  <c r="XU14" i="83" s="1"/>
  <c r="VS29" i="83"/>
  <c r="VV29" i="83" s="1"/>
  <c r="VS14" i="83"/>
  <c r="VV14" i="83" s="1"/>
  <c r="UJ60" i="83"/>
  <c r="UM60" i="83" s="1"/>
  <c r="TX14" i="83"/>
  <c r="UA14" i="83" s="1"/>
  <c r="ST46" i="83"/>
  <c r="SW46" i="83" s="1"/>
  <c r="SV14" i="83"/>
  <c r="SY14" i="83" s="1"/>
  <c r="SN14" i="83"/>
  <c r="SQ14" i="83" s="1"/>
  <c r="SG14" i="83"/>
  <c r="SJ14" i="83" s="1"/>
  <c r="RY55" i="83"/>
  <c r="SB55" i="83" s="1"/>
  <c r="RY33" i="83"/>
  <c r="SB33" i="83" s="1"/>
  <c r="RF14" i="83"/>
  <c r="RI14" i="83" s="1"/>
  <c r="QX48" i="83"/>
  <c r="RA48" i="83" s="1"/>
  <c r="PW14" i="83"/>
  <c r="PZ14" i="83" s="1"/>
  <c r="PO14" i="83"/>
  <c r="PR14" i="83" s="1"/>
  <c r="PB14" i="83"/>
  <c r="PE14" i="83" s="1"/>
  <c r="ON14" i="83"/>
  <c r="OQ14" i="83" s="1"/>
  <c r="NQ31" i="83"/>
  <c r="NT31" i="83" s="1"/>
  <c r="NJ29" i="83"/>
  <c r="NM29" i="83" s="1"/>
  <c r="MA30" i="83"/>
  <c r="MD30" i="83" s="1"/>
  <c r="LU14" i="83"/>
  <c r="LX14" i="83" s="1"/>
  <c r="LM14" i="83"/>
  <c r="LP14" i="83" s="1"/>
  <c r="JW57" i="83"/>
  <c r="JZ57" i="83" s="1"/>
  <c r="JQ14" i="83"/>
  <c r="JT14" i="83" s="1"/>
  <c r="JK14" i="83"/>
  <c r="JN14" i="83" s="1"/>
  <c r="JD14" i="83"/>
  <c r="JG14" i="83" s="1"/>
  <c r="IV54" i="83"/>
  <c r="IY54" i="83" s="1"/>
  <c r="IG32" i="83"/>
  <c r="IJ32" i="83" s="1"/>
  <c r="HL27" i="83"/>
  <c r="HO27" i="83" s="1"/>
  <c r="HG58" i="83"/>
  <c r="HJ58" i="83" s="1"/>
  <c r="GX35" i="83"/>
  <c r="HA35" i="83" s="1"/>
  <c r="GY14" i="83"/>
  <c r="HB14" i="83" s="1"/>
  <c r="GK14" i="83"/>
  <c r="GN14" i="83" s="1"/>
  <c r="FX50" i="83"/>
  <c r="GA50" i="83" s="1"/>
  <c r="FW44" i="83"/>
  <c r="FZ44" i="83" s="1"/>
  <c r="FV14" i="83"/>
  <c r="FY14" i="83" s="1"/>
  <c r="ET14" i="83"/>
  <c r="EW14" i="83" s="1"/>
  <c r="EO14" i="83"/>
  <c r="ER14" i="83" s="1"/>
  <c r="DR35" i="83"/>
  <c r="DU35" i="83" s="1"/>
  <c r="DT14" i="83"/>
  <c r="DW14" i="83" s="1"/>
  <c r="DL51" i="83"/>
  <c r="DO51" i="83" s="1"/>
  <c r="DK14" i="83"/>
  <c r="DN14" i="83" s="1"/>
  <c r="DF14" i="83"/>
  <c r="DI14" i="83" s="1"/>
  <c r="CY14" i="83"/>
  <c r="DB14" i="83" s="1"/>
  <c r="CP14" i="83"/>
  <c r="CS14" i="83" s="1"/>
  <c r="CC14" i="83"/>
  <c r="CF14" i="83" s="1"/>
  <c r="BV53" i="83"/>
  <c r="BY53" i="83" s="1"/>
  <c r="BV14" i="83"/>
  <c r="BY14" i="83" s="1"/>
  <c r="BO14" i="83"/>
  <c r="BR14" i="83" s="1"/>
  <c r="BG29" i="83"/>
  <c r="BJ29" i="83" s="1"/>
  <c r="AU14" i="83"/>
  <c r="AX14" i="83" s="1"/>
  <c r="AL34" i="83"/>
  <c r="AO34" i="83" s="1"/>
  <c r="AE29" i="83"/>
  <c r="AH29" i="83" s="1"/>
  <c r="AE14" i="83"/>
  <c r="AH14" i="83" s="1"/>
  <c r="Y14" i="83"/>
  <c r="AB14" i="83" s="1"/>
  <c r="L14" i="83"/>
  <c r="O14" i="83" s="1"/>
  <c r="BFA14" i="83"/>
  <c r="BFD14" i="83" s="1"/>
  <c r="BAR14" i="83"/>
  <c r="BAU14" i="83" s="1"/>
  <c r="BAD14" i="83"/>
  <c r="BAG14" i="83" s="1"/>
  <c r="AVJ14" i="83"/>
  <c r="AVM14" i="83" s="1"/>
  <c r="AUM39" i="83"/>
  <c r="AUP39" i="83" s="1"/>
  <c r="AUO14" i="83"/>
  <c r="AUR14" i="83" s="1"/>
  <c r="ATT14" i="83"/>
  <c r="ATW14" i="83" s="1"/>
  <c r="ASI43" i="83"/>
  <c r="ASL43" i="83" s="1"/>
  <c r="ASJ14" i="83"/>
  <c r="ASM14" i="83" s="1"/>
  <c r="AQE43" i="83"/>
  <c r="AQH43" i="83" s="1"/>
  <c r="APE14" i="83"/>
  <c r="APH14" i="83" s="1"/>
  <c r="AOO45" i="83"/>
  <c r="AOR45" i="83" s="1"/>
  <c r="AOQ14" i="83"/>
  <c r="AOT14" i="83" s="1"/>
  <c r="ANT14" i="83"/>
  <c r="ANW14" i="83" s="1"/>
  <c r="AMT14" i="83"/>
  <c r="AMW14" i="83" s="1"/>
  <c r="AML14" i="83"/>
  <c r="AMO14" i="83" s="1"/>
  <c r="ALX37" i="83"/>
  <c r="AMA37" i="83" s="1"/>
  <c r="ALW14" i="83"/>
  <c r="ALZ14" i="83" s="1"/>
  <c r="AKU14" i="83"/>
  <c r="AKX14" i="83" s="1"/>
  <c r="AKO43" i="83"/>
  <c r="AKR43" i="83" s="1"/>
  <c r="AKG27" i="83"/>
  <c r="AKJ27" i="83" s="1"/>
  <c r="AJU14" i="83"/>
  <c r="AJX14" i="83" s="1"/>
  <c r="AIZ46" i="83"/>
  <c r="AJC46" i="83" s="1"/>
  <c r="AIY14" i="83"/>
  <c r="AJB14" i="83" s="1"/>
  <c r="AHV14" i="83"/>
  <c r="AHY14" i="83" s="1"/>
  <c r="AHH26" i="83"/>
  <c r="AHK26" i="83" s="1"/>
  <c r="AHC14" i="83"/>
  <c r="AHF14" i="83" s="1"/>
  <c r="AFK25" i="83"/>
  <c r="AFN25" i="83" s="1"/>
  <c r="AEI37" i="83"/>
  <c r="AEL37" i="83" s="1"/>
  <c r="AEI29" i="83"/>
  <c r="AEL29" i="83" s="1"/>
  <c r="ADN44" i="83"/>
  <c r="ADQ44" i="83" s="1"/>
  <c r="ABX32" i="83"/>
  <c r="ACA32" i="83" s="1"/>
  <c r="ABJ27" i="83"/>
  <c r="ABM27" i="83" s="1"/>
  <c r="AAV14" i="83"/>
  <c r="AAY14" i="83" s="1"/>
  <c r="AAA14" i="83"/>
  <c r="AAD14" i="83" s="1"/>
  <c r="ZU14" i="83"/>
  <c r="ZX14" i="83" s="1"/>
  <c r="ZO52" i="83"/>
  <c r="ZR52" i="83" s="1"/>
  <c r="YY14" i="83"/>
  <c r="ZB14" i="83" s="1"/>
  <c r="YT14" i="83"/>
  <c r="YW14" i="83" s="1"/>
  <c r="XR55" i="83"/>
  <c r="XU55" i="83" s="1"/>
  <c r="WU46" i="83"/>
  <c r="WX46" i="83" s="1"/>
  <c r="WV14" i="83"/>
  <c r="WY14" i="83" s="1"/>
  <c r="WO14" i="83"/>
  <c r="WR14" i="83" s="1"/>
  <c r="WG14" i="83"/>
  <c r="WJ14" i="83" s="1"/>
  <c r="VU43" i="83"/>
  <c r="VX43" i="83" s="1"/>
  <c r="VE48" i="83"/>
  <c r="VH48" i="83" s="1"/>
  <c r="VF14" i="83"/>
  <c r="VI14" i="83" s="1"/>
  <c r="UZ14" i="83"/>
  <c r="VC14" i="83" s="1"/>
  <c r="UQ14" i="83"/>
  <c r="UT14" i="83" s="1"/>
  <c r="UL14" i="83"/>
  <c r="UO14" i="83" s="1"/>
  <c r="UE40" i="83"/>
  <c r="UH40" i="83" s="1"/>
  <c r="TQ57" i="83"/>
  <c r="TT57" i="83" s="1"/>
  <c r="TO32" i="83"/>
  <c r="TR32" i="83" s="1"/>
  <c r="SU14" i="83"/>
  <c r="SX14" i="83" s="1"/>
  <c r="SM14" i="83"/>
  <c r="SP14" i="83" s="1"/>
  <c r="RS52" i="83"/>
  <c r="RV52" i="83" s="1"/>
  <c r="QX56" i="83"/>
  <c r="RA56" i="83" s="1"/>
  <c r="QB14" i="83"/>
  <c r="QE14" i="83" s="1"/>
  <c r="PV14" i="83"/>
  <c r="PY14" i="83" s="1"/>
  <c r="PI14" i="83"/>
  <c r="PL14" i="83" s="1"/>
  <c r="PA14" i="83"/>
  <c r="PD14" i="83" s="1"/>
  <c r="OU59" i="83"/>
  <c r="OX59" i="83" s="1"/>
  <c r="OT14" i="83"/>
  <c r="OW14" i="83" s="1"/>
  <c r="OM14" i="83"/>
  <c r="OP14" i="83" s="1"/>
  <c r="NQ30" i="83"/>
  <c r="NT30" i="83" s="1"/>
  <c r="NJ28" i="83"/>
  <c r="NM28" i="83" s="1"/>
  <c r="MV14" i="83"/>
  <c r="MY14" i="83" s="1"/>
  <c r="MC14" i="83"/>
  <c r="MF14" i="83" s="1"/>
  <c r="KT14" i="83"/>
  <c r="KW14" i="83" s="1"/>
  <c r="KM14" i="83"/>
  <c r="KP14" i="83" s="1"/>
  <c r="KE14" i="83"/>
  <c r="KH14" i="83" s="1"/>
  <c r="JP14" i="83"/>
  <c r="JS14" i="83" s="1"/>
  <c r="IU54" i="83"/>
  <c r="IX54" i="83" s="1"/>
  <c r="IW47" i="83"/>
  <c r="IZ47" i="83" s="1"/>
  <c r="IG14" i="83"/>
  <c r="IJ14" i="83" s="1"/>
  <c r="HZ14" i="83"/>
  <c r="IC14" i="83" s="1"/>
  <c r="HU14" i="83"/>
  <c r="HX14" i="83" s="1"/>
  <c r="HF58" i="83"/>
  <c r="HI58" i="83" s="1"/>
  <c r="GX14" i="83"/>
  <c r="HA14" i="83" s="1"/>
  <c r="GR14" i="83"/>
  <c r="GU14" i="83" s="1"/>
  <c r="GJ14" i="83"/>
  <c r="GM14" i="83" s="1"/>
  <c r="FW50" i="83"/>
  <c r="FZ50" i="83" s="1"/>
  <c r="FV44" i="83"/>
  <c r="FY44" i="83" s="1"/>
  <c r="FO33" i="83"/>
  <c r="FR33" i="83" s="1"/>
  <c r="FO30" i="83"/>
  <c r="FR30" i="83" s="1"/>
  <c r="FO14" i="83"/>
  <c r="FR14" i="83" s="1"/>
  <c r="FH14" i="83"/>
  <c r="FK14" i="83" s="1"/>
  <c r="FC56" i="83"/>
  <c r="FF56" i="83" s="1"/>
  <c r="FA32" i="83"/>
  <c r="FD32" i="83" s="1"/>
  <c r="FA28" i="83"/>
  <c r="FD28" i="83" s="1"/>
  <c r="EM28" i="83"/>
  <c r="EP28" i="83" s="1"/>
  <c r="EN14" i="83"/>
  <c r="EQ14" i="83" s="1"/>
  <c r="EH52" i="83"/>
  <c r="EK52" i="83" s="1"/>
  <c r="EH45" i="83"/>
  <c r="EK45" i="83" s="1"/>
  <c r="EH14" i="83"/>
  <c r="EK14" i="83" s="1"/>
  <c r="DY29" i="83"/>
  <c r="EB29" i="83" s="1"/>
  <c r="EA14" i="83"/>
  <c r="ED14" i="83" s="1"/>
  <c r="DS14" i="83"/>
  <c r="DV14" i="83" s="1"/>
  <c r="DK51" i="83"/>
  <c r="DN51" i="83" s="1"/>
  <c r="DK32" i="83"/>
  <c r="DN32" i="83" s="1"/>
  <c r="DE14" i="83"/>
  <c r="DH14" i="83" s="1"/>
  <c r="CW28" i="83"/>
  <c r="CZ28" i="83" s="1"/>
  <c r="CX14" i="83"/>
  <c r="DA14" i="83" s="1"/>
  <c r="CJ14" i="83"/>
  <c r="CM14" i="83" s="1"/>
  <c r="CB14" i="83"/>
  <c r="CE14" i="83" s="1"/>
  <c r="BU53" i="83"/>
  <c r="BX53" i="83" s="1"/>
  <c r="BU33" i="83"/>
  <c r="BX33" i="83" s="1"/>
  <c r="BU29" i="83"/>
  <c r="BX29" i="83" s="1"/>
  <c r="BU14" i="83"/>
  <c r="BX14" i="83" s="1"/>
  <c r="BN14" i="83"/>
  <c r="BQ14" i="83" s="1"/>
  <c r="AZ14" i="83"/>
  <c r="BC14" i="83" s="1"/>
  <c r="AT14" i="83"/>
  <c r="AW14" i="83" s="1"/>
  <c r="AL14" i="83"/>
  <c r="AO14" i="83" s="1"/>
  <c r="X14" i="83"/>
  <c r="AA14" i="83" s="1"/>
  <c r="S14" i="83"/>
  <c r="V14" i="83" s="1"/>
  <c r="K14" i="83"/>
  <c r="N14" i="83" s="1"/>
  <c r="BYR41" i="83"/>
  <c r="BYU41" i="83" s="1"/>
  <c r="BVL13" i="83"/>
  <c r="BVO13" i="83" s="1"/>
  <c r="AZD41" i="83"/>
  <c r="AZG41" i="83" s="1"/>
  <c r="AOI13" i="83"/>
  <c r="AOL13" i="83" s="1"/>
  <c r="AFR13" i="83"/>
  <c r="AFU13" i="83" s="1"/>
  <c r="AKV40" i="83"/>
  <c r="AKY40" i="83" s="1"/>
  <c r="ABJ13" i="83"/>
  <c r="ABM13" i="83" s="1"/>
  <c r="WG24" i="83"/>
  <c r="WJ24" i="83" s="1"/>
  <c r="QI59" i="83"/>
  <c r="QL59" i="83" s="1"/>
  <c r="LA42" i="83"/>
  <c r="LD42" i="83" s="1"/>
  <c r="HL42" i="83"/>
  <c r="HO42" i="83" s="1"/>
  <c r="AXL36" i="83"/>
  <c r="AXO36" i="83" s="1"/>
  <c r="ASW48" i="83"/>
  <c r="ASZ48" i="83" s="1"/>
  <c r="ANA13" i="83"/>
  <c r="AND13" i="83" s="1"/>
  <c r="AIR40" i="83"/>
  <c r="AIU40" i="83" s="1"/>
  <c r="AFL13" i="83"/>
  <c r="AFO13" i="83" s="1"/>
  <c r="ADU22" i="83"/>
  <c r="ADX22" i="83" s="1"/>
  <c r="AAW43" i="83"/>
  <c r="AAZ43" i="83" s="1"/>
  <c r="ZV36" i="83"/>
  <c r="ZY36" i="83" s="1"/>
  <c r="YT13" i="83"/>
  <c r="YW13" i="83" s="1"/>
  <c r="XC52" i="83"/>
  <c r="XF52" i="83" s="1"/>
  <c r="WA13" i="83"/>
  <c r="WD13" i="83" s="1"/>
  <c r="UX24" i="83"/>
  <c r="VA24" i="83" s="1"/>
  <c r="TP48" i="83"/>
  <c r="TS48" i="83" s="1"/>
  <c r="SN13" i="83"/>
  <c r="SQ13" i="83" s="1"/>
  <c r="QY13" i="83"/>
  <c r="RB13" i="83" s="1"/>
  <c r="PB45" i="83"/>
  <c r="PE45" i="83" s="1"/>
  <c r="NS13" i="83"/>
  <c r="NV13" i="83" s="1"/>
  <c r="MA60" i="83"/>
  <c r="MD60" i="83" s="1"/>
  <c r="IP70" i="83"/>
  <c r="IS70" i="83" s="1"/>
  <c r="HE26" i="83"/>
  <c r="HH26" i="83" s="1"/>
  <c r="ATK46" i="83"/>
  <c r="ATN46" i="83" s="1"/>
  <c r="ADB41" i="83"/>
  <c r="ADE41" i="83" s="1"/>
  <c r="ZU13" i="83"/>
  <c r="ZX13" i="83" s="1"/>
  <c r="WI13" i="83"/>
  <c r="WL13" i="83" s="1"/>
  <c r="TW52" i="83"/>
  <c r="TZ52" i="83" s="1"/>
  <c r="RY29" i="83"/>
  <c r="SB29" i="83" s="1"/>
  <c r="PI13" i="83"/>
  <c r="PL13" i="83" s="1"/>
  <c r="JJ36" i="83"/>
  <c r="JM36" i="83" s="1"/>
  <c r="IB13" i="83"/>
  <c r="IE13" i="83" s="1"/>
  <c r="GZ13" i="83"/>
  <c r="HC13" i="83" s="1"/>
  <c r="GD13" i="83"/>
  <c r="GG13" i="83" s="1"/>
  <c r="FI24" i="83"/>
  <c r="FL24" i="83" s="1"/>
  <c r="EF44" i="83"/>
  <c r="EI44" i="83" s="1"/>
  <c r="DM50" i="83"/>
  <c r="DP50" i="83" s="1"/>
  <c r="CP27" i="83"/>
  <c r="CS27" i="83" s="1"/>
  <c r="BV24" i="83"/>
  <c r="BY24" i="83" s="1"/>
  <c r="BG58" i="83"/>
  <c r="BJ58" i="83" s="1"/>
  <c r="BH13" i="83"/>
  <c r="BK13" i="83" s="1"/>
  <c r="AM67" i="83"/>
  <c r="AP67" i="83" s="1"/>
  <c r="AE55" i="83"/>
  <c r="AH55" i="83" s="1"/>
  <c r="Z35" i="83"/>
  <c r="AC35" i="83" s="1"/>
  <c r="BEE32" i="83"/>
  <c r="BEH32" i="83" s="1"/>
  <c r="AZB23" i="83"/>
  <c r="AZE23" i="83" s="1"/>
  <c r="AWD34" i="83"/>
  <c r="AWG34" i="83" s="1"/>
  <c r="ARH13" i="83"/>
  <c r="ARK13" i="83" s="1"/>
  <c r="AOV28" i="83"/>
  <c r="AOY28" i="83" s="1"/>
  <c r="AKP13" i="83"/>
  <c r="AKS13" i="83" s="1"/>
  <c r="AIX24" i="83"/>
  <c r="AJA24" i="83" s="1"/>
  <c r="AFD21" i="83"/>
  <c r="AFG21" i="83" s="1"/>
  <c r="ADB35" i="83"/>
  <c r="ADE35" i="83" s="1"/>
  <c r="ABC42" i="83"/>
  <c r="ABF42" i="83" s="1"/>
  <c r="AAA57" i="83"/>
  <c r="AAD57" i="83" s="1"/>
  <c r="ZO44" i="83"/>
  <c r="ZR44" i="83" s="1"/>
  <c r="YT23" i="83"/>
  <c r="YW23" i="83" s="1"/>
  <c r="XP26" i="83"/>
  <c r="XS26" i="83" s="1"/>
  <c r="VS42" i="83"/>
  <c r="VV42" i="83" s="1"/>
  <c r="UQ23" i="83"/>
  <c r="UT23" i="83" s="1"/>
  <c r="TA45" i="83"/>
  <c r="TD45" i="83" s="1"/>
  <c r="SH43" i="83"/>
  <c r="SK43" i="83" s="1"/>
  <c r="QD42" i="83"/>
  <c r="QG42" i="83" s="1"/>
  <c r="ND13" i="83"/>
  <c r="NG13" i="83" s="1"/>
  <c r="KZ13" i="83"/>
  <c r="LC13" i="83" s="1"/>
  <c r="JI25" i="83"/>
  <c r="JL25" i="83" s="1"/>
  <c r="HE13" i="83"/>
  <c r="HH13" i="83" s="1"/>
  <c r="GL39" i="83"/>
  <c r="GO39" i="83" s="1"/>
  <c r="FI68" i="83"/>
  <c r="FL68" i="83" s="1"/>
  <c r="EM24" i="83"/>
  <c r="EP24" i="83" s="1"/>
  <c r="DR24" i="83"/>
  <c r="DU24" i="83" s="1"/>
  <c r="CX13" i="83"/>
  <c r="DA13" i="83" s="1"/>
  <c r="BU28" i="83"/>
  <c r="BX28" i="83" s="1"/>
  <c r="AT13" i="83"/>
  <c r="AW13" i="83" s="1"/>
  <c r="R49" i="83"/>
  <c r="U49" i="83" s="1"/>
  <c r="BJC13" i="83"/>
  <c r="BJF13" i="83" s="1"/>
  <c r="BCW13" i="83"/>
  <c r="BCZ13" i="83" s="1"/>
  <c r="AVA48" i="83"/>
  <c r="AVD48" i="83" s="1"/>
  <c r="ARP39" i="83"/>
  <c r="ARS39" i="83" s="1"/>
  <c r="AJZ13" i="83"/>
  <c r="AKC13" i="83" s="1"/>
  <c r="AHX41" i="83"/>
  <c r="AIA41" i="83" s="1"/>
  <c r="AEX40" i="83"/>
  <c r="AFA40" i="83" s="1"/>
  <c r="ADA41" i="83"/>
  <c r="ADD41" i="83" s="1"/>
  <c r="ACL21" i="83"/>
  <c r="ACO21" i="83" s="1"/>
  <c r="ABX27" i="83"/>
  <c r="ACA27" i="83" s="1"/>
  <c r="AAO48" i="83"/>
  <c r="AAR48" i="83" s="1"/>
  <c r="ZN51" i="83"/>
  <c r="ZQ51" i="83" s="1"/>
  <c r="YT50" i="83"/>
  <c r="YW50" i="83" s="1"/>
  <c r="XY49" i="83"/>
  <c r="YB49" i="83" s="1"/>
  <c r="XP23" i="83"/>
  <c r="XS23" i="83" s="1"/>
  <c r="WU13" i="83"/>
  <c r="WX13" i="83" s="1"/>
  <c r="VM51" i="83"/>
  <c r="VP51" i="83" s="1"/>
  <c r="UY38" i="83"/>
  <c r="VB38" i="83" s="1"/>
  <c r="UK13" i="83"/>
  <c r="UN13" i="83" s="1"/>
  <c r="TO28" i="83"/>
  <c r="TR28" i="83" s="1"/>
  <c r="SN23" i="83"/>
  <c r="SQ23" i="83" s="1"/>
  <c r="RF47" i="83"/>
  <c r="RI47" i="83" s="1"/>
  <c r="QK13" i="83"/>
  <c r="QN13" i="83" s="1"/>
  <c r="PH61" i="83"/>
  <c r="PK61" i="83" s="1"/>
  <c r="PB39" i="83"/>
  <c r="PE39" i="83" s="1"/>
  <c r="OS13" i="83"/>
  <c r="OV13" i="83" s="1"/>
  <c r="NC25" i="83"/>
  <c r="NF25" i="83" s="1"/>
  <c r="MH27" i="83"/>
  <c r="MK27" i="83" s="1"/>
  <c r="KR24" i="83"/>
  <c r="KU24" i="83" s="1"/>
  <c r="KF46" i="83"/>
  <c r="KI46" i="83" s="1"/>
  <c r="JY13" i="83"/>
  <c r="KB13" i="83" s="1"/>
  <c r="IP61" i="83"/>
  <c r="IS61" i="83" s="1"/>
  <c r="HT13" i="83"/>
  <c r="HW13" i="83" s="1"/>
  <c r="HG50" i="83"/>
  <c r="HJ50" i="83" s="1"/>
  <c r="GY13" i="83"/>
  <c r="HB13" i="83" s="1"/>
  <c r="GC52" i="83"/>
  <c r="GF52" i="83" s="1"/>
  <c r="FV13" i="83"/>
  <c r="FY13" i="83" s="1"/>
  <c r="FP13" i="83"/>
  <c r="FS13" i="83" s="1"/>
  <c r="FH24" i="83"/>
  <c r="FK24" i="83" s="1"/>
  <c r="EU42" i="83"/>
  <c r="EX42" i="83" s="1"/>
  <c r="DR59" i="83"/>
  <c r="DU59" i="83" s="1"/>
  <c r="DK28" i="83"/>
  <c r="DN28" i="83" s="1"/>
  <c r="DF38" i="83"/>
  <c r="DI38" i="83" s="1"/>
  <c r="CY13" i="83"/>
  <c r="DB13" i="83" s="1"/>
  <c r="CJ53" i="83"/>
  <c r="CM53" i="83" s="1"/>
  <c r="CB59" i="83"/>
  <c r="CE59" i="83" s="1"/>
  <c r="BV52" i="83"/>
  <c r="BY52" i="83" s="1"/>
  <c r="AM59" i="83"/>
  <c r="AP59" i="83" s="1"/>
  <c r="AE28" i="83"/>
  <c r="AH28" i="83" s="1"/>
  <c r="Y13" i="83"/>
  <c r="AB13" i="83" s="1"/>
  <c r="L13" i="83"/>
  <c r="O13" i="83" s="1"/>
  <c r="AYG25" i="83"/>
  <c r="AYJ25" i="83" s="1"/>
  <c r="ANT35" i="83"/>
  <c r="ANW35" i="83" s="1"/>
  <c r="AJL37" i="83"/>
  <c r="AJO37" i="83" s="1"/>
  <c r="AER13" i="83"/>
  <c r="AEU13" i="83" s="1"/>
  <c r="ABY13" i="83"/>
  <c r="ACB13" i="83" s="1"/>
  <c r="AAQ23" i="83"/>
  <c r="AAT23" i="83" s="1"/>
  <c r="ZG13" i="83"/>
  <c r="ZJ13" i="83" s="1"/>
  <c r="XW43" i="83"/>
  <c r="XZ43" i="83" s="1"/>
  <c r="WU25" i="83"/>
  <c r="WX25" i="83" s="1"/>
  <c r="US54" i="83"/>
  <c r="UV54" i="83" s="1"/>
  <c r="UD13" i="83"/>
  <c r="UG13" i="83" s="1"/>
  <c r="RY25" i="83"/>
  <c r="SB25" i="83" s="1"/>
  <c r="QR37" i="83"/>
  <c r="QU37" i="83" s="1"/>
  <c r="PH53" i="83"/>
  <c r="PK53" i="83" s="1"/>
  <c r="OE13" i="83"/>
  <c r="OH13" i="83" s="1"/>
  <c r="NQ24" i="83"/>
  <c r="NT24" i="83" s="1"/>
  <c r="MW51" i="83"/>
  <c r="MZ51" i="83" s="1"/>
  <c r="LV40" i="83"/>
  <c r="LY40" i="83" s="1"/>
  <c r="KR13" i="83"/>
  <c r="KU13" i="83" s="1"/>
  <c r="IO70" i="83"/>
  <c r="IR70" i="83" s="1"/>
  <c r="FH28" i="83"/>
  <c r="FK28" i="83" s="1"/>
  <c r="ET42" i="83"/>
  <c r="EW42" i="83" s="1"/>
  <c r="EA13" i="83"/>
  <c r="ED13" i="83" s="1"/>
  <c r="CX53" i="83"/>
  <c r="DA53" i="83" s="1"/>
  <c r="CI53" i="83"/>
  <c r="CL53" i="83" s="1"/>
  <c r="CB25" i="83"/>
  <c r="CE25" i="83" s="1"/>
  <c r="BI58" i="83"/>
  <c r="BL58" i="83" s="1"/>
  <c r="AU50" i="83"/>
  <c r="AX50" i="83" s="1"/>
  <c r="AL13" i="83"/>
  <c r="AO13" i="83" s="1"/>
  <c r="BKC35" i="83"/>
  <c r="BKF35" i="83" s="1"/>
  <c r="BBO55" i="83"/>
  <c r="BBR55" i="83" s="1"/>
  <c r="ASC23" i="83"/>
  <c r="ASF23" i="83" s="1"/>
  <c r="ARV13" i="83"/>
  <c r="ARY13" i="83" s="1"/>
  <c r="AQL48" i="83"/>
  <c r="AQO48" i="83" s="1"/>
  <c r="ANF13" i="83"/>
  <c r="ANI13" i="83" s="1"/>
  <c r="AMF13" i="83"/>
  <c r="AMI13" i="83" s="1"/>
  <c r="ALB13" i="83"/>
  <c r="ALE13" i="83" s="1"/>
  <c r="AIZ39" i="83"/>
  <c r="AJC39" i="83" s="1"/>
  <c r="AGU32" i="83"/>
  <c r="AGX32" i="83" s="1"/>
  <c r="AFF36" i="83"/>
  <c r="AFI36" i="83" s="1"/>
  <c r="AEK13" i="83"/>
  <c r="AEN13" i="83" s="1"/>
  <c r="ADN36" i="83"/>
  <c r="ADQ36" i="83" s="1"/>
  <c r="ACS37" i="83"/>
  <c r="ACV37" i="83" s="1"/>
  <c r="ACE40" i="83"/>
  <c r="ACH40" i="83" s="1"/>
  <c r="ABQ46" i="83"/>
  <c r="ABT46" i="83" s="1"/>
  <c r="ABC26" i="83"/>
  <c r="ABF26" i="83" s="1"/>
  <c r="AAH60" i="83"/>
  <c r="AAK60" i="83" s="1"/>
  <c r="ZT36" i="83"/>
  <c r="ZW36" i="83" s="1"/>
  <c r="YM48" i="83"/>
  <c r="YP48" i="83" s="1"/>
  <c r="YD37" i="83"/>
  <c r="YG37" i="83" s="1"/>
  <c r="XP25" i="83"/>
  <c r="XS25" i="83" s="1"/>
  <c r="XC23" i="83"/>
  <c r="XF23" i="83" s="1"/>
  <c r="WB49" i="83"/>
  <c r="WE49" i="83" s="1"/>
  <c r="VL24" i="83"/>
  <c r="VO24" i="83" s="1"/>
  <c r="UJ50" i="83"/>
  <c r="UM50" i="83" s="1"/>
  <c r="TX52" i="83"/>
  <c r="UA52" i="83" s="1"/>
  <c r="TP13" i="83"/>
  <c r="TS13" i="83" s="1"/>
  <c r="SO53" i="83"/>
  <c r="SR53" i="83" s="1"/>
  <c r="SG13" i="83"/>
  <c r="SJ13" i="83" s="1"/>
  <c r="RZ13" i="83"/>
  <c r="SC13" i="83" s="1"/>
  <c r="RL35" i="83"/>
  <c r="RO35" i="83" s="1"/>
  <c r="QX47" i="83"/>
  <c r="RA47" i="83" s="1"/>
  <c r="QP23" i="83"/>
  <c r="QS23" i="83" s="1"/>
  <c r="PO53" i="83"/>
  <c r="PR53" i="83" s="1"/>
  <c r="OZ24" i="83"/>
  <c r="PC24" i="83" s="1"/>
  <c r="NC50" i="83"/>
  <c r="NF50" i="83" s="1"/>
  <c r="MP45" i="83"/>
  <c r="MS45" i="83" s="1"/>
  <c r="MH24" i="83"/>
  <c r="MK24" i="83" s="1"/>
  <c r="LT23" i="83"/>
  <c r="LW23" i="83" s="1"/>
  <c r="LH45" i="83"/>
  <c r="LK45" i="83" s="1"/>
  <c r="KR56" i="83"/>
  <c r="KU56" i="83" s="1"/>
  <c r="JK36" i="83"/>
  <c r="JN36" i="83" s="1"/>
  <c r="IH61" i="83"/>
  <c r="IK61" i="83" s="1"/>
  <c r="GY69" i="83"/>
  <c r="HB69" i="83" s="1"/>
  <c r="GQ13" i="83"/>
  <c r="GT13" i="83" s="1"/>
  <c r="GE13" i="83"/>
  <c r="GH13" i="83" s="1"/>
  <c r="FJ24" i="83"/>
  <c r="FM24" i="83" s="1"/>
  <c r="EG44" i="83"/>
  <c r="EJ44" i="83" s="1"/>
  <c r="EA47" i="83"/>
  <c r="ED47" i="83" s="1"/>
  <c r="DT59" i="83"/>
  <c r="DW59" i="83" s="1"/>
  <c r="DL24" i="83"/>
  <c r="DO24" i="83" s="1"/>
  <c r="DD13" i="83"/>
  <c r="DG13" i="83" s="1"/>
  <c r="CQ55" i="83"/>
  <c r="CT55" i="83" s="1"/>
  <c r="CI13" i="83"/>
  <c r="CL13" i="83" s="1"/>
  <c r="CD24" i="83"/>
  <c r="CG24" i="83" s="1"/>
  <c r="BI50" i="83"/>
  <c r="BL50" i="83" s="1"/>
  <c r="AT50" i="83"/>
  <c r="AW50" i="83" s="1"/>
  <c r="AN24" i="83"/>
  <c r="AQ24" i="83" s="1"/>
  <c r="Q49" i="83"/>
  <c r="T49" i="83" s="1"/>
  <c r="R13" i="83"/>
  <c r="U13" i="83" s="1"/>
  <c r="BOR16" i="83"/>
  <c r="BOU16" i="83" s="1"/>
  <c r="BOK42" i="83"/>
  <c r="BON42" i="83" s="1"/>
  <c r="BNW33" i="83"/>
  <c r="BNZ33" i="83" s="1"/>
  <c r="BNP16" i="83"/>
  <c r="BNS16" i="83" s="1"/>
  <c r="BMN16" i="83"/>
  <c r="BMQ16" i="83" s="1"/>
  <c r="BMG42" i="83"/>
  <c r="BMJ42" i="83" s="1"/>
  <c r="BMG26" i="83"/>
  <c r="BMJ26" i="83" s="1"/>
  <c r="BMG16" i="83"/>
  <c r="BMJ16" i="83" s="1"/>
  <c r="BOR47" i="83"/>
  <c r="BOU47" i="83" s="1"/>
  <c r="BOR39" i="83"/>
  <c r="BOU39" i="83" s="1"/>
  <c r="BOR33" i="83"/>
  <c r="BOU33" i="83" s="1"/>
  <c r="BNW48" i="83"/>
  <c r="BNZ48" i="83" s="1"/>
  <c r="BNW16" i="83"/>
  <c r="BNZ16" i="83" s="1"/>
  <c r="BNP37" i="83"/>
  <c r="BNS37" i="83" s="1"/>
  <c r="BNB48" i="83"/>
  <c r="BNE48" i="83" s="1"/>
  <c r="BNB34" i="83"/>
  <c r="BNE34" i="83" s="1"/>
  <c r="BNB16" i="83"/>
  <c r="BNE16" i="83" s="1"/>
  <c r="BMU41" i="83"/>
  <c r="BMX41" i="83" s="1"/>
  <c r="BMU29" i="83"/>
  <c r="BMX29" i="83" s="1"/>
  <c r="BMN37" i="83"/>
  <c r="BMQ37" i="83" s="1"/>
  <c r="BMN33" i="83"/>
  <c r="BMQ33" i="83" s="1"/>
  <c r="BMN23" i="83"/>
  <c r="BMQ23" i="83" s="1"/>
  <c r="BMG49" i="83"/>
  <c r="BMJ49" i="83" s="1"/>
  <c r="BMG29" i="83"/>
  <c r="BMJ29" i="83" s="1"/>
  <c r="BOR28" i="83"/>
  <c r="BOU28" i="83" s="1"/>
  <c r="BOK36" i="83"/>
  <c r="BON36" i="83" s="1"/>
  <c r="BNP31" i="83"/>
  <c r="BNS31" i="83" s="1"/>
  <c r="BMU35" i="83"/>
  <c r="BMX35" i="83" s="1"/>
  <c r="BLZ37" i="83"/>
  <c r="BMC37" i="83" s="1"/>
  <c r="BLS32" i="83"/>
  <c r="BLV32" i="83" s="1"/>
  <c r="BLL47" i="83"/>
  <c r="BLO47" i="83" s="1"/>
  <c r="BLE41" i="83"/>
  <c r="BLH41" i="83" s="1"/>
  <c r="BOK16" i="83"/>
  <c r="BON16" i="83" s="1"/>
  <c r="BNI16" i="83"/>
  <c r="BNL16" i="83" s="1"/>
  <c r="BNB29" i="83"/>
  <c r="BNE29" i="83" s="1"/>
  <c r="BMG32" i="83"/>
  <c r="BMJ32" i="83" s="1"/>
  <c r="BLZ42" i="83"/>
  <c r="BMC42" i="83" s="1"/>
  <c r="BLS23" i="83"/>
  <c r="BLV23" i="83" s="1"/>
  <c r="BLL32" i="83"/>
  <c r="BLO32" i="83" s="1"/>
  <c r="BKQ30" i="83"/>
  <c r="BKT30" i="83" s="1"/>
  <c r="BKQ16" i="83"/>
  <c r="BKT16" i="83" s="1"/>
  <c r="BKJ45" i="83"/>
  <c r="BKM45" i="83" s="1"/>
  <c r="BOD16" i="83"/>
  <c r="BOG16" i="83" s="1"/>
  <c r="BLS16" i="83"/>
  <c r="BLV16" i="83" s="1"/>
  <c r="BLL38" i="83"/>
  <c r="BLO38" i="83" s="1"/>
  <c r="BLL16" i="83"/>
  <c r="BLO16" i="83" s="1"/>
  <c r="BKJ16" i="83"/>
  <c r="BKM16" i="83" s="1"/>
  <c r="BJV32" i="83"/>
  <c r="BJY32" i="83" s="1"/>
  <c r="BJO41" i="83"/>
  <c r="BJR41" i="83" s="1"/>
  <c r="BJA16" i="83"/>
  <c r="BJD16" i="83" s="1"/>
  <c r="BIT16" i="83"/>
  <c r="BIW16" i="83" s="1"/>
  <c r="BIF40" i="83"/>
  <c r="BII40" i="83" s="1"/>
  <c r="BHY47" i="83"/>
  <c r="BIB47" i="83" s="1"/>
  <c r="BHK27" i="83"/>
  <c r="BHN27" i="83" s="1"/>
  <c r="BHD48" i="83"/>
  <c r="BHG48" i="83" s="1"/>
  <c r="BHD42" i="83"/>
  <c r="BHG42" i="83" s="1"/>
  <c r="BHD16" i="83"/>
  <c r="BHG16" i="83" s="1"/>
  <c r="BOR54" i="83"/>
  <c r="BOU54" i="83" s="1"/>
  <c r="BOD23" i="83"/>
  <c r="BOG23" i="83" s="1"/>
  <c r="BNW42" i="83"/>
  <c r="BNZ42" i="83" s="1"/>
  <c r="BNW25" i="83"/>
  <c r="BNZ25" i="83" s="1"/>
  <c r="BNB55" i="83"/>
  <c r="BNE55" i="83" s="1"/>
  <c r="BLZ16" i="83"/>
  <c r="BMC16" i="83" s="1"/>
  <c r="BKQ40" i="83"/>
  <c r="BKT40" i="83" s="1"/>
  <c r="BKJ40" i="83"/>
  <c r="BKM40" i="83" s="1"/>
  <c r="BJA31" i="83"/>
  <c r="BJD31" i="83" s="1"/>
  <c r="BIF59" i="83"/>
  <c r="BII59" i="83" s="1"/>
  <c r="BIF29" i="83"/>
  <c r="BII29" i="83" s="1"/>
  <c r="BHY32" i="83"/>
  <c r="BIB32" i="83" s="1"/>
  <c r="BHY16" i="83"/>
  <c r="BIB16" i="83" s="1"/>
  <c r="BHK50" i="83"/>
  <c r="BHN50" i="83" s="1"/>
  <c r="BHK34" i="83"/>
  <c r="BHN34" i="83" s="1"/>
  <c r="BGP50" i="83"/>
  <c r="BGS50" i="83" s="1"/>
  <c r="BGP32" i="83"/>
  <c r="BGS32" i="83" s="1"/>
  <c r="BGI46" i="83"/>
  <c r="BGL46" i="83" s="1"/>
  <c r="BGI16" i="83"/>
  <c r="BGL16" i="83" s="1"/>
  <c r="BOY16" i="83"/>
  <c r="BPB16" i="83" s="1"/>
  <c r="BLE36" i="83"/>
  <c r="BLH36" i="83" s="1"/>
  <c r="BKQ27" i="83"/>
  <c r="BKT27" i="83" s="1"/>
  <c r="BJO36" i="83"/>
  <c r="BJR36" i="83" s="1"/>
  <c r="BJA41" i="83"/>
  <c r="BJD41" i="83" s="1"/>
  <c r="BIT41" i="83"/>
  <c r="BIW41" i="83" s="1"/>
  <c r="BIF16" i="83"/>
  <c r="BII16" i="83" s="1"/>
  <c r="BHR23" i="83"/>
  <c r="BHU23" i="83" s="1"/>
  <c r="BHR16" i="83"/>
  <c r="BHU16" i="83" s="1"/>
  <c r="BHD35" i="83"/>
  <c r="BHG35" i="83" s="1"/>
  <c r="BGI40" i="83"/>
  <c r="BGL40" i="83" s="1"/>
  <c r="BFU50" i="83"/>
  <c r="BFX50" i="83" s="1"/>
  <c r="BFU43" i="83"/>
  <c r="BFX43" i="83" s="1"/>
  <c r="BFN39" i="83"/>
  <c r="BFQ39" i="83" s="1"/>
  <c r="BFG44" i="83"/>
  <c r="BFJ44" i="83" s="1"/>
  <c r="BEZ16" i="83"/>
  <c r="BFC16" i="83" s="1"/>
  <c r="BEL34" i="83"/>
  <c r="BEO34" i="83" s="1"/>
  <c r="BEE41" i="83"/>
  <c r="BEH41" i="83" s="1"/>
  <c r="BDQ34" i="83"/>
  <c r="BDT34" i="83" s="1"/>
  <c r="BDJ16" i="83"/>
  <c r="BDM16" i="83" s="1"/>
  <c r="BDC16" i="83"/>
  <c r="BDF16" i="83" s="1"/>
  <c r="BNW29" i="83"/>
  <c r="BNZ29" i="83" s="1"/>
  <c r="BNB39" i="83"/>
  <c r="BNE39" i="83" s="1"/>
  <c r="BLL54" i="83"/>
  <c r="BLO54" i="83" s="1"/>
  <c r="BJV58" i="83"/>
  <c r="BJY58" i="83" s="1"/>
  <c r="BJA49" i="83"/>
  <c r="BJD49" i="83" s="1"/>
  <c r="BIT36" i="83"/>
  <c r="BIW36" i="83" s="1"/>
  <c r="BIF34" i="83"/>
  <c r="BII34" i="83" s="1"/>
  <c r="BGP38" i="83"/>
  <c r="BGS38" i="83" s="1"/>
  <c r="BGP16" i="83"/>
  <c r="BGS16" i="83" s="1"/>
  <c r="BFU34" i="83"/>
  <c r="BFX34" i="83" s="1"/>
  <c r="BFU30" i="83"/>
  <c r="BFX30" i="83" s="1"/>
  <c r="BFU27" i="83"/>
  <c r="BFX27" i="83" s="1"/>
  <c r="BFN43" i="83"/>
  <c r="BFQ43" i="83" s="1"/>
  <c r="BES44" i="83"/>
  <c r="BEV44" i="83" s="1"/>
  <c r="BES16" i="83"/>
  <c r="BEV16" i="83" s="1"/>
  <c r="BEL43" i="83"/>
  <c r="BEO43" i="83" s="1"/>
  <c r="BEL29" i="83"/>
  <c r="BEO29" i="83" s="1"/>
  <c r="BEE34" i="83"/>
  <c r="BEH34" i="83" s="1"/>
  <c r="BDX52" i="83"/>
  <c r="BEA52" i="83" s="1"/>
  <c r="BDX34" i="83"/>
  <c r="BEA34" i="83" s="1"/>
  <c r="BDQ43" i="83"/>
  <c r="BDT43" i="83" s="1"/>
  <c r="BCV44" i="83"/>
  <c r="BCY44" i="83" s="1"/>
  <c r="BKQ48" i="83"/>
  <c r="BKT48" i="83" s="1"/>
  <c r="BJV50" i="83"/>
  <c r="BJY50" i="83" s="1"/>
  <c r="BJA28" i="83"/>
  <c r="BJD28" i="83" s="1"/>
  <c r="BIF52" i="83"/>
  <c r="BII52" i="83" s="1"/>
  <c r="BHK16" i="83"/>
  <c r="BHN16" i="83" s="1"/>
  <c r="BFU24" i="83"/>
  <c r="BFX24" i="83" s="1"/>
  <c r="BFN16" i="83"/>
  <c r="BFQ16" i="83" s="1"/>
  <c r="BEL49" i="83"/>
  <c r="BEO49" i="83" s="1"/>
  <c r="BEL16" i="83"/>
  <c r="BEO16" i="83" s="1"/>
  <c r="BDX46" i="83"/>
  <c r="BEA46" i="83" s="1"/>
  <c r="BCV16" i="83"/>
  <c r="BCY16" i="83" s="1"/>
  <c r="BCO33" i="83"/>
  <c r="BCR33" i="83" s="1"/>
  <c r="BCH16" i="83"/>
  <c r="BCK16" i="83" s="1"/>
  <c r="BBM23" i="83"/>
  <c r="BBP23" i="83" s="1"/>
  <c r="BAR38" i="83"/>
  <c r="BAU38" i="83" s="1"/>
  <c r="BAR16" i="83"/>
  <c r="BAU16" i="83" s="1"/>
  <c r="BAK45" i="83"/>
  <c r="BAN45" i="83" s="1"/>
  <c r="AZW48" i="83"/>
  <c r="AZZ48" i="83" s="1"/>
  <c r="AZW26" i="83"/>
  <c r="AZZ26" i="83" s="1"/>
  <c r="AZI38" i="83"/>
  <c r="AZL38" i="83" s="1"/>
  <c r="AZI16" i="83"/>
  <c r="AZL16" i="83" s="1"/>
  <c r="AZB50" i="83"/>
  <c r="AZE50" i="83" s="1"/>
  <c r="AZB30" i="83"/>
  <c r="AZE30" i="83" s="1"/>
  <c r="AZB16" i="83"/>
  <c r="AZE16" i="83" s="1"/>
  <c r="AYU51" i="83"/>
  <c r="AYX51" i="83" s="1"/>
  <c r="AYG47" i="83"/>
  <c r="AYJ47" i="83" s="1"/>
  <c r="AXL23" i="83"/>
  <c r="AXO23" i="83" s="1"/>
  <c r="AWQ16" i="83"/>
  <c r="AWT16" i="83" s="1"/>
  <c r="AVV41" i="83"/>
  <c r="AVY41" i="83" s="1"/>
  <c r="AVO46" i="83"/>
  <c r="AVR46" i="83" s="1"/>
  <c r="AVO32" i="83"/>
  <c r="AVR32" i="83" s="1"/>
  <c r="AVO16" i="83"/>
  <c r="AVR16" i="83" s="1"/>
  <c r="AVH40" i="83"/>
  <c r="AVK40" i="83" s="1"/>
  <c r="AVA49" i="83"/>
  <c r="AVD49" i="83" s="1"/>
  <c r="BKQ23" i="83"/>
  <c r="BKT23" i="83" s="1"/>
  <c r="BJV39" i="83"/>
  <c r="BJY39" i="83" s="1"/>
  <c r="BHK43" i="83"/>
  <c r="BHN43" i="83" s="1"/>
  <c r="BGP58" i="83"/>
  <c r="BGS58" i="83" s="1"/>
  <c r="BFU16" i="83"/>
  <c r="BFX16" i="83" s="1"/>
  <c r="BDQ30" i="83"/>
  <c r="BDT30" i="83" s="1"/>
  <c r="BCV49" i="83"/>
  <c r="BCY49" i="83" s="1"/>
  <c r="BCO16" i="83"/>
  <c r="BCR16" i="83" s="1"/>
  <c r="BCH51" i="83"/>
  <c r="BCK51" i="83" s="1"/>
  <c r="BCA55" i="83"/>
  <c r="BCD55" i="83" s="1"/>
  <c r="BCA37" i="83"/>
  <c r="BCD37" i="83" s="1"/>
  <c r="BBM50" i="83"/>
  <c r="BBP50" i="83" s="1"/>
  <c r="BBM16" i="83"/>
  <c r="BBP16" i="83" s="1"/>
  <c r="BBF45" i="83"/>
  <c r="BBI45" i="83" s="1"/>
  <c r="BAY29" i="83"/>
  <c r="BBB29" i="83" s="1"/>
  <c r="BAK52" i="83"/>
  <c r="BAN52" i="83" s="1"/>
  <c r="BAK16" i="83"/>
  <c r="BAN16" i="83" s="1"/>
  <c r="AZW53" i="83"/>
  <c r="AZZ53" i="83" s="1"/>
  <c r="AZP43" i="83"/>
  <c r="AZS43" i="83" s="1"/>
  <c r="AZB43" i="83"/>
  <c r="AZE43" i="83" s="1"/>
  <c r="AYG16" i="83"/>
  <c r="AYJ16" i="83" s="1"/>
  <c r="AXZ44" i="83"/>
  <c r="AYC44" i="83" s="1"/>
  <c r="AXS42" i="83"/>
  <c r="AXV42" i="83" s="1"/>
  <c r="AXS16" i="83"/>
  <c r="AXV16" i="83" s="1"/>
  <c r="AXL44" i="83"/>
  <c r="AXO44" i="83" s="1"/>
  <c r="AXL16" i="83"/>
  <c r="AXO16" i="83" s="1"/>
  <c r="AXE42" i="83"/>
  <c r="AXH42" i="83" s="1"/>
  <c r="AXE16" i="83"/>
  <c r="AXH16" i="83" s="1"/>
  <c r="AWQ55" i="83"/>
  <c r="AWT55" i="83" s="1"/>
  <c r="AWQ25" i="83"/>
  <c r="AWT25" i="83" s="1"/>
  <c r="AWJ16" i="83"/>
  <c r="AWM16" i="83" s="1"/>
  <c r="AVV16" i="83"/>
  <c r="AVY16" i="83" s="1"/>
  <c r="AVO51" i="83"/>
  <c r="AVR51" i="83" s="1"/>
  <c r="AVO35" i="83"/>
  <c r="AVR35" i="83" s="1"/>
  <c r="AVH25" i="83"/>
  <c r="AVK25" i="83" s="1"/>
  <c r="AVA16" i="83"/>
  <c r="AVD16" i="83" s="1"/>
  <c r="AUM28" i="83"/>
  <c r="AUP28" i="83" s="1"/>
  <c r="BKJ27" i="83"/>
  <c r="BKM27" i="83" s="1"/>
  <c r="BHK30" i="83"/>
  <c r="BHN30" i="83" s="1"/>
  <c r="BES49" i="83"/>
  <c r="BEV49" i="83" s="1"/>
  <c r="BDQ49" i="83"/>
  <c r="BDT49" i="83" s="1"/>
  <c r="BDC46" i="83"/>
  <c r="BDF46" i="83" s="1"/>
  <c r="BCV32" i="83"/>
  <c r="BCY32" i="83" s="1"/>
  <c r="BCH45" i="83"/>
  <c r="BCK45" i="83" s="1"/>
  <c r="BCA16" i="83"/>
  <c r="BCD16" i="83" s="1"/>
  <c r="BBM56" i="83"/>
  <c r="BBP56" i="83" s="1"/>
  <c r="BBF51" i="83"/>
  <c r="BBI51" i="83" s="1"/>
  <c r="BAY16" i="83"/>
  <c r="BBB16" i="83" s="1"/>
  <c r="AYU44" i="83"/>
  <c r="AYX44" i="83" s="1"/>
  <c r="AYU16" i="83"/>
  <c r="AYX16" i="83" s="1"/>
  <c r="AXS35" i="83"/>
  <c r="AXV35" i="83" s="1"/>
  <c r="AWJ38" i="83"/>
  <c r="AWM38" i="83" s="1"/>
  <c r="AUT16" i="83"/>
  <c r="AUW16" i="83" s="1"/>
  <c r="AUM16" i="83"/>
  <c r="AUP16" i="83" s="1"/>
  <c r="AUF45" i="83"/>
  <c r="AUI45" i="83" s="1"/>
  <c r="AUF16" i="83"/>
  <c r="AUI16" i="83" s="1"/>
  <c r="ATY46" i="83"/>
  <c r="AUB46" i="83" s="1"/>
  <c r="ATY32" i="83"/>
  <c r="AUB32" i="83" s="1"/>
  <c r="ATY16" i="83"/>
  <c r="AUB16" i="83" s="1"/>
  <c r="ATK47" i="83"/>
  <c r="ATN47" i="83" s="1"/>
  <c r="ASW42" i="83"/>
  <c r="ASZ42" i="83" s="1"/>
  <c r="ASW26" i="83"/>
  <c r="ASZ26" i="83" s="1"/>
  <c r="ASW16" i="83"/>
  <c r="ASZ16" i="83" s="1"/>
  <c r="ASP16" i="83"/>
  <c r="ASS16" i="83" s="1"/>
  <c r="ASI44" i="83"/>
  <c r="ASL44" i="83" s="1"/>
  <c r="ASB37" i="83"/>
  <c r="ASE37" i="83" s="1"/>
  <c r="ARN16" i="83"/>
  <c r="ARQ16" i="83" s="1"/>
  <c r="ARG47" i="83"/>
  <c r="ARJ47" i="83" s="1"/>
  <c r="ARG31" i="83"/>
  <c r="ARJ31" i="83" s="1"/>
  <c r="ARG25" i="83"/>
  <c r="ARJ25" i="83" s="1"/>
  <c r="AQS43" i="83"/>
  <c r="AQV43" i="83" s="1"/>
  <c r="APX36" i="83"/>
  <c r="AQA36" i="83" s="1"/>
  <c r="APX16" i="83"/>
  <c r="AQA16" i="83" s="1"/>
  <c r="APQ29" i="83"/>
  <c r="APT29" i="83" s="1"/>
  <c r="BJV16" i="83"/>
  <c r="BJY16" i="83" s="1"/>
  <c r="BHY41" i="83"/>
  <c r="BIB41" i="83" s="1"/>
  <c r="BHD28" i="83"/>
  <c r="BHG28" i="83" s="1"/>
  <c r="BFG39" i="83"/>
  <c r="BFJ39" i="83" s="1"/>
  <c r="BEE16" i="83"/>
  <c r="BEH16" i="83" s="1"/>
  <c r="BCV27" i="83"/>
  <c r="BCY27" i="83" s="1"/>
  <c r="BBF16" i="83"/>
  <c r="BBI16" i="83" s="1"/>
  <c r="BAR45" i="83"/>
  <c r="BAU45" i="83" s="1"/>
  <c r="AXZ50" i="83"/>
  <c r="AYC50" i="83" s="1"/>
  <c r="AWJ42" i="83"/>
  <c r="AWM42" i="83" s="1"/>
  <c r="AWC16" i="83"/>
  <c r="AWF16" i="83" s="1"/>
  <c r="AVV47" i="83"/>
  <c r="AVY47" i="83" s="1"/>
  <c r="AVH34" i="83"/>
  <c r="AVK34" i="83" s="1"/>
  <c r="AVA43" i="83"/>
  <c r="AVD43" i="83" s="1"/>
  <c r="AUT43" i="83"/>
  <c r="AUW43" i="83" s="1"/>
  <c r="AUM26" i="83"/>
  <c r="AUP26" i="83" s="1"/>
  <c r="ATY35" i="83"/>
  <c r="AUB35" i="83" s="1"/>
  <c r="ATR34" i="83"/>
  <c r="ATU34" i="83" s="1"/>
  <c r="ATR30" i="83"/>
  <c r="ATU30" i="83" s="1"/>
  <c r="ATR16" i="83"/>
  <c r="ATU16" i="83" s="1"/>
  <c r="ATD16" i="83"/>
  <c r="ATG16" i="83" s="1"/>
  <c r="ASP35" i="83"/>
  <c r="ASS35" i="83" s="1"/>
  <c r="ASB54" i="83"/>
  <c r="ASE54" i="83" s="1"/>
  <c r="ASB16" i="83"/>
  <c r="ASE16" i="83" s="1"/>
  <c r="ARU16" i="83"/>
  <c r="ARX16" i="83" s="1"/>
  <c r="ARG16" i="83"/>
  <c r="ARJ16" i="83" s="1"/>
  <c r="AQZ34" i="83"/>
  <c r="ARC34" i="83" s="1"/>
  <c r="AQS16" i="83"/>
  <c r="AQV16" i="83" s="1"/>
  <c r="AQL50" i="83"/>
  <c r="AQO50" i="83" s="1"/>
  <c r="AQL32" i="83"/>
  <c r="AQO32" i="83" s="1"/>
  <c r="AQL28" i="83"/>
  <c r="AQO28" i="83" s="1"/>
  <c r="APX41" i="83"/>
  <c r="AQA41" i="83" s="1"/>
  <c r="APQ16" i="83"/>
  <c r="APT16" i="83" s="1"/>
  <c r="APJ48" i="83"/>
  <c r="APM48" i="83" s="1"/>
  <c r="APJ40" i="83"/>
  <c r="APM40" i="83" s="1"/>
  <c r="BMU16" i="83"/>
  <c r="BMX16" i="83" s="1"/>
  <c r="BLE16" i="83"/>
  <c r="BLH16" i="83" s="1"/>
  <c r="BFG31" i="83"/>
  <c r="BFJ31" i="83" s="1"/>
  <c r="BDC23" i="83"/>
  <c r="BDF23" i="83" s="1"/>
  <c r="BCA49" i="83"/>
  <c r="BCD49" i="83" s="1"/>
  <c r="BBT29" i="83"/>
  <c r="BBW29" i="83" s="1"/>
  <c r="BBT16" i="83"/>
  <c r="BBW16" i="83" s="1"/>
  <c r="AZP48" i="83"/>
  <c r="AZS48" i="83" s="1"/>
  <c r="AZI31" i="83"/>
  <c r="AZL31" i="83" s="1"/>
  <c r="AWQ49" i="83"/>
  <c r="AWT49" i="83" s="1"/>
  <c r="AVO27" i="83"/>
  <c r="AVR27" i="83" s="1"/>
  <c r="AUT27" i="83"/>
  <c r="AUW27" i="83" s="1"/>
  <c r="ATY26" i="83"/>
  <c r="AUB26" i="83" s="1"/>
  <c r="ATR59" i="83"/>
  <c r="ATU59" i="83" s="1"/>
  <c r="ATR52" i="83"/>
  <c r="ATU52" i="83" s="1"/>
  <c r="ATR40" i="83"/>
  <c r="ATU40" i="83" s="1"/>
  <c r="ATK41" i="83"/>
  <c r="ATN41" i="83" s="1"/>
  <c r="ASI16" i="83"/>
  <c r="ASL16" i="83" s="1"/>
  <c r="ARU48" i="83"/>
  <c r="ARX48" i="83" s="1"/>
  <c r="ARN45" i="83"/>
  <c r="ARQ45" i="83" s="1"/>
  <c r="AQS49" i="83"/>
  <c r="AQV49" i="83" s="1"/>
  <c r="AQL38" i="83"/>
  <c r="AQO38" i="83" s="1"/>
  <c r="AQL16" i="83"/>
  <c r="AQO16" i="83" s="1"/>
  <c r="AQE44" i="83"/>
  <c r="AQH44" i="83" s="1"/>
  <c r="APQ33" i="83"/>
  <c r="APT33" i="83" s="1"/>
  <c r="APJ16" i="83"/>
  <c r="APM16" i="83" s="1"/>
  <c r="APC44" i="83"/>
  <c r="APF44" i="83" s="1"/>
  <c r="AOH23" i="83"/>
  <c r="AOK23" i="83" s="1"/>
  <c r="AOA33" i="83"/>
  <c r="AOD33" i="83" s="1"/>
  <c r="AOA29" i="83"/>
  <c r="AOD29" i="83" s="1"/>
  <c r="ANT36" i="83"/>
  <c r="ANW36" i="83" s="1"/>
  <c r="ANM44" i="83"/>
  <c r="ANP44" i="83" s="1"/>
  <c r="ANF62" i="83"/>
  <c r="ANI62" i="83" s="1"/>
  <c r="ANF16" i="83"/>
  <c r="ANI16" i="83" s="1"/>
  <c r="AMY53" i="83"/>
  <c r="ANB53" i="83" s="1"/>
  <c r="AMR40" i="83"/>
  <c r="AMU40" i="83" s="1"/>
  <c r="AMR36" i="83"/>
  <c r="AMU36" i="83" s="1"/>
  <c r="AMK16" i="83"/>
  <c r="AMN16" i="83" s="1"/>
  <c r="AMD37" i="83"/>
  <c r="AMG37" i="83" s="1"/>
  <c r="ABX63" i="83"/>
  <c r="ACA63" i="83" s="1"/>
  <c r="ABX25" i="83"/>
  <c r="ACA25" i="83" s="1"/>
  <c r="ABQ41" i="83"/>
  <c r="ABT41" i="83" s="1"/>
  <c r="ABQ33" i="83"/>
  <c r="ABT33" i="83" s="1"/>
  <c r="ABC34" i="83"/>
  <c r="ABF34" i="83" s="1"/>
  <c r="ABC28" i="83"/>
  <c r="ABF28" i="83" s="1"/>
  <c r="AAH30" i="83"/>
  <c r="AAK30" i="83" s="1"/>
  <c r="AAH16" i="83"/>
  <c r="AAK16" i="83" s="1"/>
  <c r="AAA59" i="83"/>
  <c r="AAD59" i="83" s="1"/>
  <c r="AAA51" i="83"/>
  <c r="AAD51" i="83" s="1"/>
  <c r="ZM46" i="83"/>
  <c r="ZP46" i="83" s="1"/>
  <c r="ZM34" i="83"/>
  <c r="ZP34" i="83" s="1"/>
  <c r="ZM32" i="83"/>
  <c r="ZP32" i="83" s="1"/>
  <c r="ZF28" i="83"/>
  <c r="ZI28" i="83" s="1"/>
  <c r="YR51" i="83"/>
  <c r="YU51" i="83" s="1"/>
  <c r="YR29" i="83"/>
  <c r="YU29" i="83" s="1"/>
  <c r="YK24" i="83"/>
  <c r="YN24" i="83" s="1"/>
  <c r="XW34" i="83"/>
  <c r="XZ34" i="83" s="1"/>
  <c r="XW32" i="83"/>
  <c r="XZ32" i="83" s="1"/>
  <c r="XP56" i="83"/>
  <c r="XS56" i="83" s="1"/>
  <c r="XP48" i="83"/>
  <c r="XS48" i="83" s="1"/>
  <c r="XP36" i="83"/>
  <c r="XS36" i="83" s="1"/>
  <c r="XI32" i="83"/>
  <c r="XL32" i="83" s="1"/>
  <c r="WN26" i="83"/>
  <c r="WQ26" i="83" s="1"/>
  <c r="WG37" i="83"/>
  <c r="WJ37" i="83" s="1"/>
  <c r="WG33" i="83"/>
  <c r="WJ33" i="83" s="1"/>
  <c r="VZ50" i="83"/>
  <c r="WC50" i="83" s="1"/>
  <c r="VZ34" i="83"/>
  <c r="WC34" i="83" s="1"/>
  <c r="VZ16" i="83"/>
  <c r="WC16" i="83" s="1"/>
  <c r="VS34" i="83"/>
  <c r="VV34" i="83" s="1"/>
  <c r="UQ55" i="83"/>
  <c r="UT55" i="83" s="1"/>
  <c r="UQ33" i="83"/>
  <c r="UT33" i="83" s="1"/>
  <c r="UJ62" i="83"/>
  <c r="UM62" i="83" s="1"/>
  <c r="UJ38" i="83"/>
  <c r="UM38" i="83" s="1"/>
  <c r="TV38" i="83"/>
  <c r="TY38" i="83" s="1"/>
  <c r="TV30" i="83"/>
  <c r="TY30" i="83" s="1"/>
  <c r="TO51" i="83"/>
  <c r="TR51" i="83" s="1"/>
  <c r="TA16" i="83"/>
  <c r="TD16" i="83" s="1"/>
  <c r="RY34" i="83"/>
  <c r="SB34" i="83" s="1"/>
  <c r="RR53" i="83"/>
  <c r="RU53" i="83" s="1"/>
  <c r="RD24" i="83"/>
  <c r="RG24" i="83" s="1"/>
  <c r="RD16" i="83"/>
  <c r="RG16" i="83" s="1"/>
  <c r="QW38" i="83"/>
  <c r="QZ38" i="83" s="1"/>
  <c r="QW16" i="83"/>
  <c r="QZ16" i="83" s="1"/>
  <c r="BJO16" i="83"/>
  <c r="BJR16" i="83" s="1"/>
  <c r="BDC51" i="83"/>
  <c r="BDF51" i="83" s="1"/>
  <c r="BAY45" i="83"/>
  <c r="BBB45" i="83" s="1"/>
  <c r="BAD16" i="83"/>
  <c r="BAG16" i="83" s="1"/>
  <c r="AZP16" i="83"/>
  <c r="AZS16" i="83" s="1"/>
  <c r="AUM48" i="83"/>
  <c r="AUP48" i="83" s="1"/>
  <c r="AUM31" i="83"/>
  <c r="AUP31" i="83" s="1"/>
  <c r="ATY52" i="83"/>
  <c r="AUB52" i="83" s="1"/>
  <c r="ATD46" i="83"/>
  <c r="ATG46" i="83" s="1"/>
  <c r="ASP40" i="83"/>
  <c r="ASS40" i="83" s="1"/>
  <c r="ARU43" i="83"/>
  <c r="ARX43" i="83" s="1"/>
  <c r="ARN40" i="83"/>
  <c r="ARQ40" i="83" s="1"/>
  <c r="AQZ16" i="83"/>
  <c r="ARC16" i="83" s="1"/>
  <c r="AQE16" i="83"/>
  <c r="AQH16" i="83" s="1"/>
  <c r="APQ49" i="83"/>
  <c r="APT49" i="83" s="1"/>
  <c r="AOV60" i="83"/>
  <c r="AOY60" i="83" s="1"/>
  <c r="AOV40" i="83"/>
  <c r="AOY40" i="83" s="1"/>
  <c r="AOO46" i="83"/>
  <c r="AOR46" i="83" s="1"/>
  <c r="AOH16" i="83"/>
  <c r="AOK16" i="83" s="1"/>
  <c r="AOA26" i="83"/>
  <c r="AOD26" i="83" s="1"/>
  <c r="AOA16" i="83"/>
  <c r="AOD16" i="83" s="1"/>
  <c r="ANM49" i="83"/>
  <c r="ANP49" i="83" s="1"/>
  <c r="ANF53" i="83"/>
  <c r="ANI53" i="83" s="1"/>
  <c r="ANF39" i="83"/>
  <c r="ANI39" i="83" s="1"/>
  <c r="AMY30" i="83"/>
  <c r="ANB30" i="83" s="1"/>
  <c r="AMD44" i="83"/>
  <c r="AMG44" i="83" s="1"/>
  <c r="ACE32" i="83"/>
  <c r="ACH32" i="83" s="1"/>
  <c r="ABX40" i="83"/>
  <c r="ACA40" i="83" s="1"/>
  <c r="ABX34" i="83"/>
  <c r="ACA34" i="83" s="1"/>
  <c r="ABX30" i="83"/>
  <c r="ACA30" i="83" s="1"/>
  <c r="ABX16" i="83"/>
  <c r="ACA16" i="83" s="1"/>
  <c r="ABC43" i="83"/>
  <c r="ABF43" i="83" s="1"/>
  <c r="AAV16" i="83"/>
  <c r="AAY16" i="83" s="1"/>
  <c r="AAO16" i="83"/>
  <c r="AAR16" i="83" s="1"/>
  <c r="AAH61" i="83"/>
  <c r="AAK61" i="83" s="1"/>
  <c r="AAH53" i="83"/>
  <c r="AAK53" i="83" s="1"/>
  <c r="AAA28" i="83"/>
  <c r="AAD28" i="83" s="1"/>
  <c r="AAA16" i="83"/>
  <c r="AAD16" i="83" s="1"/>
  <c r="ZM35" i="83"/>
  <c r="ZP35" i="83" s="1"/>
  <c r="ZM29" i="83"/>
  <c r="ZP29" i="83" s="1"/>
  <c r="ZF43" i="83"/>
  <c r="ZI43" i="83" s="1"/>
  <c r="YY33" i="83"/>
  <c r="ZB33" i="83" s="1"/>
  <c r="YR16" i="83"/>
  <c r="YU16" i="83" s="1"/>
  <c r="YK59" i="83"/>
  <c r="YN59" i="83" s="1"/>
  <c r="YK51" i="83"/>
  <c r="YN51" i="83" s="1"/>
  <c r="YK37" i="83"/>
  <c r="YN37" i="83" s="1"/>
  <c r="YK33" i="83"/>
  <c r="YN33" i="83" s="1"/>
  <c r="XW35" i="83"/>
  <c r="XZ35" i="83" s="1"/>
  <c r="XW29" i="83"/>
  <c r="XZ29" i="83" s="1"/>
  <c r="XP29" i="83"/>
  <c r="XS29" i="83" s="1"/>
  <c r="XB61" i="83"/>
  <c r="XE61" i="83" s="1"/>
  <c r="XB53" i="83"/>
  <c r="XE53" i="83" s="1"/>
  <c r="XB37" i="83"/>
  <c r="XE37" i="83" s="1"/>
  <c r="XB33" i="83"/>
  <c r="XE33" i="83" s="1"/>
  <c r="WU32" i="83"/>
  <c r="WX32" i="83" s="1"/>
  <c r="WN33" i="83"/>
  <c r="WQ33" i="83" s="1"/>
  <c r="WG46" i="83"/>
  <c r="WJ46" i="83" s="1"/>
  <c r="WG30" i="83"/>
  <c r="WJ30" i="83" s="1"/>
  <c r="WG16" i="83"/>
  <c r="WJ16" i="83" s="1"/>
  <c r="VL60" i="83"/>
  <c r="VO60" i="83" s="1"/>
  <c r="VL52" i="83"/>
  <c r="VO52" i="83" s="1"/>
  <c r="VE16" i="83"/>
  <c r="VH16" i="83" s="1"/>
  <c r="UQ30" i="83"/>
  <c r="UT30" i="83" s="1"/>
  <c r="UQ16" i="83"/>
  <c r="UT16" i="83" s="1"/>
  <c r="UJ53" i="83"/>
  <c r="UM53" i="83" s="1"/>
  <c r="UJ39" i="83"/>
  <c r="UM39" i="83" s="1"/>
  <c r="TV25" i="83"/>
  <c r="TY25" i="83" s="1"/>
  <c r="TA53" i="83"/>
  <c r="TD53" i="83" s="1"/>
  <c r="TA31" i="83"/>
  <c r="TD31" i="83" s="1"/>
  <c r="SF16" i="83"/>
  <c r="SI16" i="83" s="1"/>
  <c r="RY65" i="83"/>
  <c r="SB65" i="83" s="1"/>
  <c r="RR30" i="83"/>
  <c r="RU30" i="83" s="1"/>
  <c r="RK16" i="83"/>
  <c r="RN16" i="83" s="1"/>
  <c r="RD49" i="83"/>
  <c r="RG49" i="83" s="1"/>
  <c r="QP16" i="83"/>
  <c r="QS16" i="83" s="1"/>
  <c r="QI53" i="83"/>
  <c r="QL53" i="83" s="1"/>
  <c r="BFG28" i="83"/>
  <c r="BFJ28" i="83" s="1"/>
  <c r="BDX16" i="83"/>
  <c r="BEA16" i="83" s="1"/>
  <c r="AVH58" i="83"/>
  <c r="AVK58" i="83" s="1"/>
  <c r="AUT39" i="83"/>
  <c r="AUW39" i="83" s="1"/>
  <c r="APC50" i="83"/>
  <c r="APF50" i="83" s="1"/>
  <c r="AOV52" i="83"/>
  <c r="AOY52" i="83" s="1"/>
  <c r="ANT16" i="83"/>
  <c r="ANW16" i="83" s="1"/>
  <c r="AMD16" i="83"/>
  <c r="AMG16" i="83" s="1"/>
  <c r="ABQ16" i="83"/>
  <c r="ABT16" i="83" s="1"/>
  <c r="ABC16" i="83"/>
  <c r="ABF16" i="83" s="1"/>
  <c r="AAH38" i="83"/>
  <c r="AAK38" i="83" s="1"/>
  <c r="ZF32" i="83"/>
  <c r="ZI32" i="83" s="1"/>
  <c r="YR58" i="83"/>
  <c r="YU58" i="83" s="1"/>
  <c r="YR37" i="83"/>
  <c r="YU37" i="83" s="1"/>
  <c r="XW16" i="83"/>
  <c r="XZ16" i="83" s="1"/>
  <c r="XP16" i="83"/>
  <c r="XS16" i="83" s="1"/>
  <c r="WN16" i="83"/>
  <c r="WQ16" i="83" s="1"/>
  <c r="VL16" i="83"/>
  <c r="VO16" i="83" s="1"/>
  <c r="VE36" i="83"/>
  <c r="VH36" i="83" s="1"/>
  <c r="UJ16" i="83"/>
  <c r="UM16" i="83" s="1"/>
  <c r="TV60" i="83"/>
  <c r="TY60" i="83" s="1"/>
  <c r="TV53" i="83"/>
  <c r="TY53" i="83" s="1"/>
  <c r="TV16" i="83"/>
  <c r="TY16" i="83" s="1"/>
  <c r="TO16" i="83"/>
  <c r="TR16" i="83" s="1"/>
  <c r="TA35" i="83"/>
  <c r="TD35" i="83" s="1"/>
  <c r="ST34" i="83"/>
  <c r="SW34" i="83" s="1"/>
  <c r="SM48" i="83"/>
  <c r="SP48" i="83" s="1"/>
  <c r="QW57" i="83"/>
  <c r="QZ57" i="83" s="1"/>
  <c r="QI61" i="83"/>
  <c r="QL61" i="83" s="1"/>
  <c r="QB24" i="83"/>
  <c r="QE24" i="83" s="1"/>
  <c r="QB16" i="83"/>
  <c r="QE16" i="83" s="1"/>
  <c r="PN16" i="83"/>
  <c r="PQ16" i="83" s="1"/>
  <c r="OZ16" i="83"/>
  <c r="PC16" i="83" s="1"/>
  <c r="OS60" i="83"/>
  <c r="OV60" i="83" s="1"/>
  <c r="OS26" i="83"/>
  <c r="OV26" i="83" s="1"/>
  <c r="OS16" i="83"/>
  <c r="OV16" i="83" s="1"/>
  <c r="OL52" i="83"/>
  <c r="OO52" i="83" s="1"/>
  <c r="OL46" i="83"/>
  <c r="OO46" i="83" s="1"/>
  <c r="OL16" i="83"/>
  <c r="OO16" i="83" s="1"/>
  <c r="NX16" i="83"/>
  <c r="OA16" i="83" s="1"/>
  <c r="NQ49" i="83"/>
  <c r="NT49" i="83" s="1"/>
  <c r="NC29" i="83"/>
  <c r="NF29" i="83" s="1"/>
  <c r="MV52" i="83"/>
  <c r="MY52" i="83" s="1"/>
  <c r="MV44" i="83"/>
  <c r="MY44" i="83" s="1"/>
  <c r="MH58" i="83"/>
  <c r="MK58" i="83" s="1"/>
  <c r="MH16" i="83"/>
  <c r="MK16" i="83" s="1"/>
  <c r="KY16" i="83"/>
  <c r="LB16" i="83" s="1"/>
  <c r="JW65" i="83"/>
  <c r="JZ65" i="83" s="1"/>
  <c r="JP46" i="83"/>
  <c r="JS46" i="83" s="1"/>
  <c r="JB59" i="83"/>
  <c r="JE59" i="83" s="1"/>
  <c r="IU33" i="83"/>
  <c r="IX33" i="83" s="1"/>
  <c r="IN32" i="83"/>
  <c r="IQ32" i="83" s="1"/>
  <c r="IN26" i="83"/>
  <c r="IQ26" i="83" s="1"/>
  <c r="IN16" i="83"/>
  <c r="IQ16" i="83" s="1"/>
  <c r="IG55" i="83"/>
  <c r="IJ55" i="83" s="1"/>
  <c r="HZ16" i="83"/>
  <c r="IC16" i="83" s="1"/>
  <c r="HS34" i="83"/>
  <c r="HV34" i="83" s="1"/>
  <c r="HL44" i="83"/>
  <c r="HO44" i="83" s="1"/>
  <c r="HL34" i="83"/>
  <c r="HO34" i="83" s="1"/>
  <c r="AXE49" i="83"/>
  <c r="AXH49" i="83" s="1"/>
  <c r="ARG27" i="83"/>
  <c r="ARJ27" i="83" s="1"/>
  <c r="AQL58" i="83"/>
  <c r="AQO58" i="83" s="1"/>
  <c r="AQE49" i="83"/>
  <c r="AQH49" i="83" s="1"/>
  <c r="APQ41" i="83"/>
  <c r="APT41" i="83" s="1"/>
  <c r="APC16" i="83"/>
  <c r="APF16" i="83" s="1"/>
  <c r="AOO16" i="83"/>
  <c r="AOR16" i="83" s="1"/>
  <c r="ANM23" i="83"/>
  <c r="ANP23" i="83" s="1"/>
  <c r="ANF32" i="83"/>
  <c r="ANI32" i="83" s="1"/>
  <c r="AMY16" i="83"/>
  <c r="ANB16" i="83" s="1"/>
  <c r="AMR16" i="83"/>
  <c r="AMU16" i="83" s="1"/>
  <c r="AMK37" i="83"/>
  <c r="AMN37" i="83" s="1"/>
  <c r="ABC31" i="83"/>
  <c r="ABF31" i="83" s="1"/>
  <c r="AAV36" i="83"/>
  <c r="AAY36" i="83" s="1"/>
  <c r="AAH33" i="83"/>
  <c r="AAK33" i="83" s="1"/>
  <c r="AAA38" i="83"/>
  <c r="AAD38" i="83" s="1"/>
  <c r="ZF49" i="83"/>
  <c r="ZI49" i="83" s="1"/>
  <c r="YY16" i="83"/>
  <c r="ZB16" i="83" s="1"/>
  <c r="YR32" i="83"/>
  <c r="YU32" i="83" s="1"/>
  <c r="XW44" i="83"/>
  <c r="XZ44" i="83" s="1"/>
  <c r="WU38" i="83"/>
  <c r="WX38" i="83" s="1"/>
  <c r="VS27" i="83"/>
  <c r="VV27" i="83" s="1"/>
  <c r="VE50" i="83"/>
  <c r="VH50" i="83" s="1"/>
  <c r="VE35" i="83"/>
  <c r="VH35" i="83" s="1"/>
  <c r="VE31" i="83"/>
  <c r="VH31" i="83" s="1"/>
  <c r="UQ49" i="83"/>
  <c r="UT49" i="83" s="1"/>
  <c r="UC16" i="83"/>
  <c r="UF16" i="83" s="1"/>
  <c r="TO40" i="83"/>
  <c r="TR40" i="83" s="1"/>
  <c r="TA34" i="83"/>
  <c r="TD34" i="83" s="1"/>
  <c r="ST55" i="83"/>
  <c r="SW55" i="83" s="1"/>
  <c r="ST48" i="83"/>
  <c r="SW48" i="83" s="1"/>
  <c r="SM35" i="83"/>
  <c r="SP35" i="83" s="1"/>
  <c r="SM31" i="83"/>
  <c r="SP31" i="83" s="1"/>
  <c r="SM28" i="83"/>
  <c r="SP28" i="83" s="1"/>
  <c r="RR47" i="83"/>
  <c r="RU47" i="83" s="1"/>
  <c r="RR35" i="83"/>
  <c r="RU35" i="83" s="1"/>
  <c r="RR16" i="83"/>
  <c r="RU16" i="83" s="1"/>
  <c r="QW27" i="83"/>
  <c r="QZ27" i="83" s="1"/>
  <c r="QI16" i="83"/>
  <c r="QL16" i="83" s="1"/>
  <c r="QB29" i="83"/>
  <c r="QE29" i="83" s="1"/>
  <c r="PN55" i="83"/>
  <c r="PQ55" i="83" s="1"/>
  <c r="PG56" i="83"/>
  <c r="PJ56" i="83" s="1"/>
  <c r="PG32" i="83"/>
  <c r="PJ32" i="83" s="1"/>
  <c r="OS37" i="83"/>
  <c r="OV37" i="83" s="1"/>
  <c r="NQ16" i="83"/>
  <c r="NT16" i="83" s="1"/>
  <c r="NC26" i="83"/>
  <c r="NF26" i="83" s="1"/>
  <c r="NC16" i="83"/>
  <c r="NF16" i="83" s="1"/>
  <c r="MV33" i="83"/>
  <c r="MY33" i="83" s="1"/>
  <c r="LT30" i="83"/>
  <c r="LW30" i="83" s="1"/>
  <c r="LT16" i="83"/>
  <c r="LW16" i="83" s="1"/>
  <c r="LM61" i="83"/>
  <c r="LP61" i="83" s="1"/>
  <c r="LM31" i="83"/>
  <c r="LP31" i="83" s="1"/>
  <c r="KY31" i="83"/>
  <c r="LB31" i="83" s="1"/>
  <c r="KK47" i="83"/>
  <c r="KN47" i="83" s="1"/>
  <c r="JW16" i="83"/>
  <c r="JZ16" i="83" s="1"/>
  <c r="JB32" i="83"/>
  <c r="JE32" i="83" s="1"/>
  <c r="IN71" i="83"/>
  <c r="IQ71" i="83" s="1"/>
  <c r="IN63" i="83"/>
  <c r="IQ63" i="83" s="1"/>
  <c r="IN45" i="83"/>
  <c r="IQ45" i="83" s="1"/>
  <c r="HZ49" i="83"/>
  <c r="IC49" i="83" s="1"/>
  <c r="HZ45" i="83"/>
  <c r="IC45" i="83" s="1"/>
  <c r="HS55" i="83"/>
  <c r="HV55" i="83" s="1"/>
  <c r="HS47" i="83"/>
  <c r="HV47" i="83" s="1"/>
  <c r="HL51" i="83"/>
  <c r="HO51" i="83" s="1"/>
  <c r="HE59" i="83"/>
  <c r="HH59" i="83" s="1"/>
  <c r="GX45" i="83"/>
  <c r="HA45" i="83" s="1"/>
  <c r="GQ53" i="83"/>
  <c r="GT53" i="83" s="1"/>
  <c r="AZW16" i="83"/>
  <c r="AZZ16" i="83" s="1"/>
  <c r="AXZ16" i="83"/>
  <c r="AYC16" i="83" s="1"/>
  <c r="AVH16" i="83"/>
  <c r="AVK16" i="83" s="1"/>
  <c r="AUM40" i="83"/>
  <c r="AUP40" i="83" s="1"/>
  <c r="ASW33" i="83"/>
  <c r="ASZ33" i="83" s="1"/>
  <c r="ASB47" i="83"/>
  <c r="ASE47" i="83" s="1"/>
  <c r="AQZ40" i="83"/>
  <c r="ARC40" i="83" s="1"/>
  <c r="APC26" i="83"/>
  <c r="APF26" i="83" s="1"/>
  <c r="AOV30" i="83"/>
  <c r="AOY30" i="83" s="1"/>
  <c r="AOO52" i="83"/>
  <c r="AOR52" i="83" s="1"/>
  <c r="AOA43" i="83"/>
  <c r="AOD43" i="83" s="1"/>
  <c r="AMY59" i="83"/>
  <c r="ANB59" i="83" s="1"/>
  <c r="ABC33" i="83"/>
  <c r="ABF33" i="83" s="1"/>
  <c r="AAO34" i="83"/>
  <c r="AAR34" i="83" s="1"/>
  <c r="AAA37" i="83"/>
  <c r="AAD37" i="83" s="1"/>
  <c r="AAA33" i="83"/>
  <c r="AAD33" i="83" s="1"/>
  <c r="YK16" i="83"/>
  <c r="YN16" i="83" s="1"/>
  <c r="VZ44" i="83"/>
  <c r="WC44" i="83" s="1"/>
  <c r="VL38" i="83"/>
  <c r="VO38" i="83" s="1"/>
  <c r="UQ38" i="83"/>
  <c r="UT38" i="83" s="1"/>
  <c r="TV37" i="83"/>
  <c r="TY37" i="83" s="1"/>
  <c r="TV33" i="83"/>
  <c r="TY33" i="83" s="1"/>
  <c r="TO58" i="83"/>
  <c r="TR58" i="83" s="1"/>
  <c r="TA46" i="83"/>
  <c r="TD46" i="83" s="1"/>
  <c r="QW49" i="83"/>
  <c r="QZ49" i="83" s="1"/>
  <c r="QB45" i="83"/>
  <c r="QE45" i="83" s="1"/>
  <c r="OS66" i="83"/>
  <c r="OV66" i="83" s="1"/>
  <c r="OS31" i="83"/>
  <c r="OV31" i="83" s="1"/>
  <c r="OE16" i="83"/>
  <c r="OH16" i="83" s="1"/>
  <c r="NQ55" i="83"/>
  <c r="NT55" i="83" s="1"/>
  <c r="NJ16" i="83"/>
  <c r="NM16" i="83" s="1"/>
  <c r="NC53" i="83"/>
  <c r="NF53" i="83" s="1"/>
  <c r="MO16" i="83"/>
  <c r="MR16" i="83" s="1"/>
  <c r="MA16" i="83"/>
  <c r="MD16" i="83" s="1"/>
  <c r="LF53" i="83"/>
  <c r="LI53" i="83" s="1"/>
  <c r="LF16" i="83"/>
  <c r="LI16" i="83" s="1"/>
  <c r="JW29" i="83"/>
  <c r="JZ29" i="83" s="1"/>
  <c r="JP33" i="83"/>
  <c r="JS33" i="83" s="1"/>
  <c r="JB65" i="83"/>
  <c r="JE65" i="83" s="1"/>
  <c r="JB16" i="83"/>
  <c r="JE16" i="83" s="1"/>
  <c r="IU16" i="83"/>
  <c r="IX16" i="83" s="1"/>
  <c r="IN39" i="83"/>
  <c r="IQ39" i="83" s="1"/>
  <c r="IG16" i="83"/>
  <c r="IJ16" i="83" s="1"/>
  <c r="HE38" i="83"/>
  <c r="HH38" i="83" s="1"/>
  <c r="HE34" i="83"/>
  <c r="HH34" i="83" s="1"/>
  <c r="GQ16" i="83"/>
  <c r="GT16" i="83" s="1"/>
  <c r="FV51" i="83"/>
  <c r="FY51" i="83" s="1"/>
  <c r="FO43" i="83"/>
  <c r="FR43" i="83" s="1"/>
  <c r="FO31" i="83"/>
  <c r="FR31" i="83" s="1"/>
  <c r="FH45" i="83"/>
  <c r="FK45" i="83" s="1"/>
  <c r="FA63" i="83"/>
  <c r="FD63" i="83" s="1"/>
  <c r="FA29" i="83"/>
  <c r="FD29" i="83" s="1"/>
  <c r="EM35" i="83"/>
  <c r="EP35" i="83" s="1"/>
  <c r="DR45" i="83"/>
  <c r="DU45" i="83" s="1"/>
  <c r="DD47" i="83"/>
  <c r="DG47" i="83" s="1"/>
  <c r="DD39" i="83"/>
  <c r="DG39" i="83" s="1"/>
  <c r="DD31" i="83"/>
  <c r="DG31" i="83" s="1"/>
  <c r="CW54" i="83"/>
  <c r="CZ54" i="83" s="1"/>
  <c r="CW46" i="83"/>
  <c r="CZ46" i="83" s="1"/>
  <c r="CW34" i="83"/>
  <c r="CZ34" i="83" s="1"/>
  <c r="CW16" i="83"/>
  <c r="CZ16" i="83" s="1"/>
  <c r="CI54" i="83"/>
  <c r="CL54" i="83" s="1"/>
  <c r="CI16" i="83"/>
  <c r="CL16" i="83" s="1"/>
  <c r="CB42" i="83"/>
  <c r="CE42" i="83" s="1"/>
  <c r="BU55" i="83"/>
  <c r="BX55" i="83" s="1"/>
  <c r="BN16" i="83"/>
  <c r="BQ16" i="83" s="1"/>
  <c r="AZ52" i="83"/>
  <c r="BC52" i="83" s="1"/>
  <c r="AZ16" i="83"/>
  <c r="BC16" i="83" s="1"/>
  <c r="AS51" i="83"/>
  <c r="AV51" i="83" s="1"/>
  <c r="AE16" i="83"/>
  <c r="AH16" i="83" s="1"/>
  <c r="X36" i="83"/>
  <c r="AA36" i="83" s="1"/>
  <c r="X24" i="83"/>
  <c r="AA24" i="83" s="1"/>
  <c r="X16" i="83"/>
  <c r="AA16" i="83" s="1"/>
  <c r="Q33" i="83"/>
  <c r="T33" i="83" s="1"/>
  <c r="J51" i="83"/>
  <c r="M51" i="83" s="1"/>
  <c r="BDQ16" i="83"/>
  <c r="BDT16" i="83" s="1"/>
  <c r="AYN16" i="83"/>
  <c r="AYQ16" i="83" s="1"/>
  <c r="AUF40" i="83"/>
  <c r="AUI40" i="83" s="1"/>
  <c r="AOV34" i="83"/>
  <c r="AOY34" i="83" s="1"/>
  <c r="AOH45" i="83"/>
  <c r="AOK45" i="83" s="1"/>
  <c r="ACE16" i="83"/>
  <c r="ACH16" i="83" s="1"/>
  <c r="ZM53" i="83"/>
  <c r="ZP53" i="83" s="1"/>
  <c r="YR38" i="83"/>
  <c r="YU38" i="83" s="1"/>
  <c r="XI16" i="83"/>
  <c r="XL16" i="83" s="1"/>
  <c r="WG36" i="83"/>
  <c r="WJ36" i="83" s="1"/>
  <c r="TO34" i="83"/>
  <c r="TR34" i="83" s="1"/>
  <c r="MH41" i="83"/>
  <c r="MK41" i="83" s="1"/>
  <c r="MH33" i="83"/>
  <c r="MK33" i="83" s="1"/>
  <c r="MA55" i="83"/>
  <c r="MD55" i="83" s="1"/>
  <c r="IG62" i="83"/>
  <c r="IJ62" i="83" s="1"/>
  <c r="HZ34" i="83"/>
  <c r="IC34" i="83" s="1"/>
  <c r="HL16" i="83"/>
  <c r="HO16" i="83" s="1"/>
  <c r="GX62" i="83"/>
  <c r="HA62" i="83" s="1"/>
  <c r="GQ59" i="83"/>
  <c r="GT59" i="83" s="1"/>
  <c r="GJ16" i="83"/>
  <c r="GM16" i="83" s="1"/>
  <c r="FH69" i="83"/>
  <c r="FK69" i="83" s="1"/>
  <c r="FH61" i="83"/>
  <c r="FK61" i="83" s="1"/>
  <c r="FA57" i="83"/>
  <c r="FD57" i="83" s="1"/>
  <c r="ET44" i="83"/>
  <c r="EW44" i="83" s="1"/>
  <c r="ET34" i="83"/>
  <c r="EW34" i="83" s="1"/>
  <c r="DR39" i="83"/>
  <c r="DU39" i="83" s="1"/>
  <c r="CB16" i="83"/>
  <c r="CE16" i="83" s="1"/>
  <c r="BN40" i="83"/>
  <c r="BQ40" i="83" s="1"/>
  <c r="AZ34" i="83"/>
  <c r="BC34" i="83" s="1"/>
  <c r="AS37" i="83"/>
  <c r="AV37" i="83" s="1"/>
  <c r="AL68" i="83"/>
  <c r="AO68" i="83" s="1"/>
  <c r="AL60" i="83"/>
  <c r="AO60" i="83" s="1"/>
  <c r="AL16" i="83"/>
  <c r="AO16" i="83" s="1"/>
  <c r="BFG16" i="83"/>
  <c r="BFJ16" i="83" s="1"/>
  <c r="BCO39" i="83"/>
  <c r="BCR39" i="83" s="1"/>
  <c r="AXL37" i="83"/>
  <c r="AXO37" i="83" s="1"/>
  <c r="AOA52" i="83"/>
  <c r="AOD52" i="83" s="1"/>
  <c r="ANT42" i="83"/>
  <c r="ANW42" i="83" s="1"/>
  <c r="ANM16" i="83"/>
  <c r="ANP16" i="83" s="1"/>
  <c r="VS16" i="83"/>
  <c r="VV16" i="83" s="1"/>
  <c r="RY57" i="83"/>
  <c r="SB57" i="83" s="1"/>
  <c r="RY16" i="83"/>
  <c r="SB16" i="83" s="1"/>
  <c r="PG43" i="83"/>
  <c r="PJ43" i="83" s="1"/>
  <c r="NX58" i="83"/>
  <c r="OA58" i="83" s="1"/>
  <c r="NQ25" i="83"/>
  <c r="NT25" i="83" s="1"/>
  <c r="MO31" i="83"/>
  <c r="MR31" i="83" s="1"/>
  <c r="MH65" i="83"/>
  <c r="MK65" i="83" s="1"/>
  <c r="LM55" i="83"/>
  <c r="LP55" i="83" s="1"/>
  <c r="LM26" i="83"/>
  <c r="LP26" i="83" s="1"/>
  <c r="IU36" i="83"/>
  <c r="IX36" i="83" s="1"/>
  <c r="HE16" i="83"/>
  <c r="HH16" i="83" s="1"/>
  <c r="GX44" i="83"/>
  <c r="HA44" i="83" s="1"/>
  <c r="GX16" i="83"/>
  <c r="HA16" i="83" s="1"/>
  <c r="GJ46" i="83"/>
  <c r="GM46" i="83" s="1"/>
  <c r="GC53" i="83"/>
  <c r="GF53" i="83" s="1"/>
  <c r="FO62" i="83"/>
  <c r="FR62" i="83" s="1"/>
  <c r="FO42" i="83"/>
  <c r="FR42" i="83" s="1"/>
  <c r="FH44" i="83"/>
  <c r="FK44" i="83" s="1"/>
  <c r="FH16" i="83"/>
  <c r="FK16" i="83" s="1"/>
  <c r="EM46" i="83"/>
  <c r="EP46" i="83" s="1"/>
  <c r="DR68" i="83"/>
  <c r="DU68" i="83" s="1"/>
  <c r="DK53" i="83"/>
  <c r="DN53" i="83" s="1"/>
  <c r="AL37" i="83"/>
  <c r="AO37" i="83" s="1"/>
  <c r="AE57" i="83"/>
  <c r="AH57" i="83" s="1"/>
  <c r="J46" i="83"/>
  <c r="M46" i="83" s="1"/>
  <c r="BAY38" i="83"/>
  <c r="BBB38" i="83" s="1"/>
  <c r="AYG54" i="83"/>
  <c r="AYJ54" i="83" s="1"/>
  <c r="AWX16" i="83"/>
  <c r="AXA16" i="83" s="1"/>
  <c r="AVH30" i="83"/>
  <c r="AVK30" i="83" s="1"/>
  <c r="ASW28" i="83"/>
  <c r="ASZ28" i="83" s="1"/>
  <c r="ASI50" i="83"/>
  <c r="ASL50" i="83" s="1"/>
  <c r="ARG39" i="83"/>
  <c r="ARJ39" i="83" s="1"/>
  <c r="AOV16" i="83"/>
  <c r="AOY16" i="83" s="1"/>
  <c r="AOH50" i="83"/>
  <c r="AOK50" i="83" s="1"/>
  <c r="ANF28" i="83"/>
  <c r="ANI28" i="83" s="1"/>
  <c r="ABX55" i="83"/>
  <c r="ACA55" i="83" s="1"/>
  <c r="AAV44" i="83"/>
  <c r="AAY44" i="83" s="1"/>
  <c r="AAH39" i="83"/>
  <c r="AAK39" i="83" s="1"/>
  <c r="AAH25" i="83"/>
  <c r="AAK25" i="83" s="1"/>
  <c r="ZM16" i="83"/>
  <c r="ZP16" i="83" s="1"/>
  <c r="XB38" i="83"/>
  <c r="XE38" i="83" s="1"/>
  <c r="WU56" i="83"/>
  <c r="WX56" i="83" s="1"/>
  <c r="WG52" i="83"/>
  <c r="WJ52" i="83" s="1"/>
  <c r="VL37" i="83"/>
  <c r="VO37" i="83" s="1"/>
  <c r="VL33" i="83"/>
  <c r="VO33" i="83" s="1"/>
  <c r="VL30" i="83"/>
  <c r="VO30" i="83" s="1"/>
  <c r="UQ37" i="83"/>
  <c r="UT37" i="83" s="1"/>
  <c r="UC30" i="83"/>
  <c r="UF30" i="83" s="1"/>
  <c r="TO39" i="83"/>
  <c r="TR39" i="83" s="1"/>
  <c r="RD57" i="83"/>
  <c r="RG57" i="83" s="1"/>
  <c r="QB51" i="83"/>
  <c r="QE51" i="83" s="1"/>
  <c r="PU16" i="83"/>
  <c r="PX16" i="83" s="1"/>
  <c r="PG62" i="83"/>
  <c r="PJ62" i="83" s="1"/>
  <c r="PG16" i="83"/>
  <c r="PJ16" i="83" s="1"/>
  <c r="MV34" i="83"/>
  <c r="MY34" i="83" s="1"/>
  <c r="MH29" i="83"/>
  <c r="MK29" i="83" s="1"/>
  <c r="MA62" i="83"/>
  <c r="MD62" i="83" s="1"/>
  <c r="MA42" i="83"/>
  <c r="MD42" i="83" s="1"/>
  <c r="LM16" i="83"/>
  <c r="LP16" i="83" s="1"/>
  <c r="KR58" i="83"/>
  <c r="KU58" i="83" s="1"/>
  <c r="KR49" i="83"/>
  <c r="KU49" i="83" s="1"/>
  <c r="KD16" i="83"/>
  <c r="KG16" i="83" s="1"/>
  <c r="JP16" i="83"/>
  <c r="JS16" i="83" s="1"/>
  <c r="IU48" i="83"/>
  <c r="IX48" i="83" s="1"/>
  <c r="IU27" i="83"/>
  <c r="IX27" i="83" s="1"/>
  <c r="IN46" i="83"/>
  <c r="IQ46" i="83" s="1"/>
  <c r="HS16" i="83"/>
  <c r="HV16" i="83" s="1"/>
  <c r="HE28" i="83"/>
  <c r="HH28" i="83" s="1"/>
  <c r="GX38" i="83"/>
  <c r="HA38" i="83" s="1"/>
  <c r="GC34" i="83"/>
  <c r="GF34" i="83" s="1"/>
  <c r="GC16" i="83"/>
  <c r="GF16" i="83" s="1"/>
  <c r="FV45" i="83"/>
  <c r="FY45" i="83" s="1"/>
  <c r="FO56" i="83"/>
  <c r="FR56" i="83" s="1"/>
  <c r="FO16" i="83"/>
  <c r="FR16" i="83" s="1"/>
  <c r="FH38" i="83"/>
  <c r="FK38" i="83" s="1"/>
  <c r="FA16" i="83"/>
  <c r="FD16" i="83" s="1"/>
  <c r="ET49" i="83"/>
  <c r="EW49" i="83" s="1"/>
  <c r="EM16" i="83"/>
  <c r="EP16" i="83" s="1"/>
  <c r="EF47" i="83"/>
  <c r="EI47" i="83" s="1"/>
  <c r="DY56" i="83"/>
  <c r="EB56" i="83" s="1"/>
  <c r="DY48" i="83"/>
  <c r="EB48" i="83" s="1"/>
  <c r="DR46" i="83"/>
  <c r="DU46" i="83" s="1"/>
  <c r="DK59" i="83"/>
  <c r="DN59" i="83" s="1"/>
  <c r="DK29" i="83"/>
  <c r="DN29" i="83" s="1"/>
  <c r="DD16" i="83"/>
  <c r="DG16" i="83" s="1"/>
  <c r="CW35" i="83"/>
  <c r="CZ35" i="83" s="1"/>
  <c r="CP56" i="83"/>
  <c r="CS56" i="83" s="1"/>
  <c r="CP48" i="83"/>
  <c r="CS48" i="83" s="1"/>
  <c r="CB69" i="83"/>
  <c r="CE69" i="83" s="1"/>
  <c r="CB61" i="83"/>
  <c r="CE61" i="83" s="1"/>
  <c r="CB43" i="83"/>
  <c r="CE43" i="83" s="1"/>
  <c r="BU62" i="83"/>
  <c r="BX62" i="83" s="1"/>
  <c r="BU26" i="83"/>
  <c r="BX26" i="83" s="1"/>
  <c r="BU16" i="83"/>
  <c r="BX16" i="83" s="1"/>
  <c r="BN55" i="83"/>
  <c r="BQ55" i="83" s="1"/>
  <c r="BG59" i="83"/>
  <c r="BJ59" i="83" s="1"/>
  <c r="BG51" i="83"/>
  <c r="BJ51" i="83" s="1"/>
  <c r="AZ45" i="83"/>
  <c r="BC45" i="83" s="1"/>
  <c r="AL43" i="83"/>
  <c r="AO43" i="83" s="1"/>
  <c r="AE63" i="83"/>
  <c r="AH63" i="83" s="1"/>
  <c r="Q16" i="83"/>
  <c r="T16" i="83" s="1"/>
  <c r="J16" i="83"/>
  <c r="M16" i="83" s="1"/>
  <c r="AVH51" i="83"/>
  <c r="AVK51" i="83" s="1"/>
  <c r="ATD41" i="83"/>
  <c r="ATG41" i="83" s="1"/>
  <c r="APQ27" i="83"/>
  <c r="APT27" i="83" s="1"/>
  <c r="ABC49" i="83"/>
  <c r="ABF49" i="83" s="1"/>
  <c r="WU16" i="83"/>
  <c r="WX16" i="83" s="1"/>
  <c r="VE58" i="83"/>
  <c r="VH58" i="83" s="1"/>
  <c r="ST16" i="83"/>
  <c r="SW16" i="83" s="1"/>
  <c r="SM16" i="83"/>
  <c r="SP16" i="83" s="1"/>
  <c r="QW31" i="83"/>
  <c r="QZ31" i="83" s="1"/>
  <c r="PN47" i="83"/>
  <c r="PQ47" i="83" s="1"/>
  <c r="KR16" i="83"/>
  <c r="KU16" i="83" s="1"/>
  <c r="KK53" i="83"/>
  <c r="KN53" i="83" s="1"/>
  <c r="KK16" i="83"/>
  <c r="KN16" i="83" s="1"/>
  <c r="JW59" i="83"/>
  <c r="JZ59" i="83" s="1"/>
  <c r="JP41" i="83"/>
  <c r="JS41" i="83" s="1"/>
  <c r="JI16" i="83"/>
  <c r="JL16" i="83" s="1"/>
  <c r="GX70" i="83"/>
  <c r="HA70" i="83" s="1"/>
  <c r="GC45" i="83"/>
  <c r="GF45" i="83" s="1"/>
  <c r="ET16" i="83"/>
  <c r="EW16" i="83" s="1"/>
  <c r="EF54" i="83"/>
  <c r="EI54" i="83" s="1"/>
  <c r="EF24" i="83"/>
  <c r="EI24" i="83" s="1"/>
  <c r="EF16" i="83"/>
  <c r="EI16" i="83" s="1"/>
  <c r="DK16" i="83"/>
  <c r="DN16" i="83" s="1"/>
  <c r="CI60" i="83"/>
  <c r="CL60" i="83" s="1"/>
  <c r="CI40" i="83"/>
  <c r="CL40" i="83" s="1"/>
  <c r="CB36" i="83"/>
  <c r="CE36" i="83" s="1"/>
  <c r="BN50" i="83"/>
  <c r="BQ50" i="83" s="1"/>
  <c r="BG36" i="83"/>
  <c r="BJ36" i="83" s="1"/>
  <c r="BG16" i="83"/>
  <c r="BJ16" i="83" s="1"/>
  <c r="AL44" i="83"/>
  <c r="AO44" i="83" s="1"/>
  <c r="AE30" i="83"/>
  <c r="AH30" i="83" s="1"/>
  <c r="X42" i="83"/>
  <c r="AA42" i="83" s="1"/>
  <c r="Q43" i="83"/>
  <c r="T43" i="83" s="1"/>
  <c r="ATK16" i="83"/>
  <c r="ATN16" i="83" s="1"/>
  <c r="ASB31" i="83"/>
  <c r="ASE31" i="83" s="1"/>
  <c r="ACE27" i="83"/>
  <c r="ACH27" i="83" s="1"/>
  <c r="ABX41" i="83"/>
  <c r="ACA41" i="83" s="1"/>
  <c r="ZF16" i="83"/>
  <c r="ZI16" i="83" s="1"/>
  <c r="XB30" i="83"/>
  <c r="XE30" i="83" s="1"/>
  <c r="XB16" i="83"/>
  <c r="XE16" i="83" s="1"/>
  <c r="WU48" i="83"/>
  <c r="WX48" i="83" s="1"/>
  <c r="UJ31" i="83"/>
  <c r="UM31" i="83" s="1"/>
  <c r="TA28" i="83"/>
  <c r="TD28" i="83" s="1"/>
  <c r="NX49" i="83"/>
  <c r="OA49" i="83" s="1"/>
  <c r="MV16" i="83"/>
  <c r="MY16" i="83" s="1"/>
  <c r="LF47" i="83"/>
  <c r="LI47" i="83" s="1"/>
  <c r="KD32" i="83"/>
  <c r="KG32" i="83" s="1"/>
  <c r="HZ30" i="83"/>
  <c r="IC30" i="83" s="1"/>
  <c r="HE52" i="83"/>
  <c r="HH52" i="83" s="1"/>
  <c r="GJ41" i="83"/>
  <c r="GM41" i="83" s="1"/>
  <c r="FV16" i="83"/>
  <c r="FY16" i="83" s="1"/>
  <c r="EM54" i="83"/>
  <c r="EP54" i="83" s="1"/>
  <c r="DY16" i="83"/>
  <c r="EB16" i="83" s="1"/>
  <c r="DR60" i="83"/>
  <c r="DU60" i="83" s="1"/>
  <c r="DR32" i="83"/>
  <c r="DU32" i="83" s="1"/>
  <c r="DR16" i="83"/>
  <c r="DU16" i="83" s="1"/>
  <c r="CP16" i="83"/>
  <c r="CS16" i="83" s="1"/>
  <c r="BU30" i="83"/>
  <c r="BX30" i="83" s="1"/>
  <c r="BG37" i="83"/>
  <c r="BJ37" i="83" s="1"/>
  <c r="AS58" i="83"/>
  <c r="AV58" i="83" s="1"/>
  <c r="AS16" i="83"/>
  <c r="AV16" i="83" s="1"/>
  <c r="E34" i="4"/>
  <c r="G44" i="4"/>
  <c r="I44" i="4"/>
  <c r="G46" i="4"/>
  <c r="I46" i="4"/>
  <c r="I45" i="4"/>
  <c r="G45" i="4"/>
  <c r="G37" i="4"/>
  <c r="I38" i="4"/>
  <c r="I37" i="4"/>
  <c r="G32" i="4"/>
  <c r="F66" i="4" s="1"/>
  <c r="E162" i="4"/>
  <c r="U17" i="4" s="1"/>
  <c r="I33" i="4"/>
  <c r="H67" i="4" s="1"/>
  <c r="G33" i="4"/>
  <c r="I32" i="4"/>
  <c r="H66" i="4" s="1"/>
  <c r="G43" i="4"/>
  <c r="F74" i="4" s="1"/>
  <c r="I43" i="4"/>
  <c r="H74" i="4" s="1"/>
  <c r="G38" i="4"/>
  <c r="K109" i="4"/>
  <c r="O102" i="4"/>
  <c r="D73" i="4"/>
  <c r="G41" i="4"/>
  <c r="I41" i="4"/>
  <c r="H73" i="4" s="1"/>
  <c r="I40" i="4"/>
  <c r="G40" i="4"/>
  <c r="F70" i="4" s="1"/>
  <c r="E73" i="4"/>
  <c r="I42" i="4"/>
  <c r="I73" i="4" s="1"/>
  <c r="G42" i="4"/>
  <c r="G39" i="4"/>
  <c r="F69" i="4" s="1"/>
  <c r="I39" i="4"/>
  <c r="H69" i="4" s="1"/>
  <c r="XW33" i="83" l="1"/>
  <c r="XZ33" i="83" s="1"/>
  <c r="CP30" i="83"/>
  <c r="CS30" i="83" s="1"/>
  <c r="DD25" i="83"/>
  <c r="DG25" i="83" s="1"/>
  <c r="AZ31" i="83"/>
  <c r="BC31" i="83" s="1"/>
  <c r="WG35" i="83"/>
  <c r="WJ35" i="83" s="1"/>
  <c r="MA41" i="83"/>
  <c r="MD41" i="83" s="1"/>
  <c r="BG35" i="83"/>
  <c r="BJ35" i="83" s="1"/>
  <c r="AOA31" i="83"/>
  <c r="AOD31" i="83" s="1"/>
  <c r="APC30" i="83"/>
  <c r="APF30" i="83" s="1"/>
  <c r="BCV39" i="83"/>
  <c r="BCY39" i="83" s="1"/>
  <c r="ANM32" i="83"/>
  <c r="ANP32" i="83" s="1"/>
  <c r="AXZ33" i="83"/>
  <c r="AYC33" i="83" s="1"/>
  <c r="APJ32" i="83"/>
  <c r="APM32" i="83" s="1"/>
  <c r="APQ32" i="83"/>
  <c r="APT32" i="83" s="1"/>
  <c r="BCA36" i="83"/>
  <c r="BCD36" i="83" s="1"/>
  <c r="BHK33" i="83"/>
  <c r="BHN33" i="83" s="1"/>
  <c r="AJL21" i="83"/>
  <c r="AJO21" i="83" s="1"/>
  <c r="BLL25" i="83"/>
  <c r="BLO25" i="83" s="1"/>
  <c r="BN30" i="83"/>
  <c r="BQ30" i="83" s="1"/>
  <c r="BIF30" i="83"/>
  <c r="BII30" i="83" s="1"/>
  <c r="MH66" i="83"/>
  <c r="MK66" i="83" s="1"/>
  <c r="NX33" i="83"/>
  <c r="OA33" i="83" s="1"/>
  <c r="AOO34" i="83"/>
  <c r="AOR34" i="83" s="1"/>
  <c r="BKQ29" i="83"/>
  <c r="BKT29" i="83" s="1"/>
  <c r="IG31" i="83"/>
  <c r="IJ31" i="83" s="1"/>
  <c r="DR34" i="83"/>
  <c r="DU34" i="83" s="1"/>
  <c r="BQO24" i="83"/>
  <c r="BQR24" i="83" s="1"/>
  <c r="AMR24" i="83"/>
  <c r="AMU24" i="83" s="1"/>
  <c r="AWJ24" i="83"/>
  <c r="AWM24" i="83" s="1"/>
  <c r="ABQ26" i="83"/>
  <c r="ABT26" i="83" s="1"/>
  <c r="AVO34" i="83"/>
  <c r="AVR34" i="83" s="1"/>
  <c r="DR41" i="83"/>
  <c r="DU41" i="83" s="1"/>
  <c r="EM31" i="83"/>
  <c r="EP31" i="83" s="1"/>
  <c r="BIF36" i="83"/>
  <c r="BII36" i="83" s="1"/>
  <c r="HZ33" i="83"/>
  <c r="IC33" i="83" s="1"/>
  <c r="KK35" i="83"/>
  <c r="KN35" i="83" s="1"/>
  <c r="BBM36" i="83"/>
  <c r="BBP36" i="83" s="1"/>
  <c r="AMR29" i="83"/>
  <c r="AMU29" i="83" s="1"/>
  <c r="ASP28" i="83"/>
  <c r="ASS28" i="83" s="1"/>
  <c r="BOY30" i="83"/>
  <c r="BPB30" i="83" s="1"/>
  <c r="FA31" i="83"/>
  <c r="FD31" i="83" s="1"/>
  <c r="WU29" i="83"/>
  <c r="WX29" i="83" s="1"/>
  <c r="AEB25" i="83"/>
  <c r="AEE25" i="83" s="1"/>
  <c r="OS33" i="83"/>
  <c r="OV33" i="83" s="1"/>
  <c r="AXS24" i="83"/>
  <c r="AXV24" i="83" s="1"/>
  <c r="UX29" i="83"/>
  <c r="VA29" i="83" s="1"/>
  <c r="AJZ28" i="83"/>
  <c r="AKC28" i="83" s="1"/>
  <c r="BVR27" i="83"/>
  <c r="BVU27" i="83" s="1"/>
  <c r="J36" i="83"/>
  <c r="M36" i="83" s="1"/>
  <c r="CW33" i="83"/>
  <c r="CZ33" i="83" s="1"/>
  <c r="FO41" i="83"/>
  <c r="FR41" i="83" s="1"/>
  <c r="X29" i="83"/>
  <c r="AA29" i="83" s="1"/>
  <c r="AZ33" i="83"/>
  <c r="BC33" i="83" s="1"/>
  <c r="ET33" i="83"/>
  <c r="EW33" i="83" s="1"/>
  <c r="GJ30" i="83"/>
  <c r="GM30" i="83" s="1"/>
  <c r="HS33" i="83"/>
  <c r="HV33" i="83" s="1"/>
  <c r="RD36" i="83"/>
  <c r="RG36" i="83" s="1"/>
  <c r="MV32" i="83"/>
  <c r="MY32" i="83" s="1"/>
  <c r="NQ37" i="83"/>
  <c r="NT37" i="83" s="1"/>
  <c r="OL36" i="83"/>
  <c r="OO36" i="83" s="1"/>
  <c r="PN34" i="83"/>
  <c r="PQ34" i="83" s="1"/>
  <c r="QW37" i="83"/>
  <c r="QZ37" i="83" s="1"/>
  <c r="ABC32" i="83"/>
  <c r="ABF32" i="83" s="1"/>
  <c r="ATK30" i="83"/>
  <c r="ATN30" i="83" s="1"/>
  <c r="ARU32" i="83"/>
  <c r="ARX32" i="83" s="1"/>
  <c r="AZP34" i="83"/>
  <c r="AZS34" i="83" s="1"/>
  <c r="AXE32" i="83"/>
  <c r="AXH32" i="83" s="1"/>
  <c r="AYG36" i="83"/>
  <c r="AYJ36" i="83" s="1"/>
  <c r="AVV31" i="83"/>
  <c r="AVY31" i="83" s="1"/>
  <c r="AZB34" i="83"/>
  <c r="AZE34" i="83" s="1"/>
  <c r="BOR38" i="83"/>
  <c r="BOU38" i="83" s="1"/>
  <c r="BDX33" i="83"/>
  <c r="BEA33" i="83" s="1"/>
  <c r="AZ25" i="83"/>
  <c r="BC25" i="83" s="1"/>
  <c r="NQ26" i="83"/>
  <c r="NT26" i="83" s="1"/>
  <c r="DK31" i="83"/>
  <c r="DN31" i="83" s="1"/>
  <c r="DY28" i="83"/>
  <c r="EB28" i="83" s="1"/>
  <c r="HZ26" i="83"/>
  <c r="IC26" i="83" s="1"/>
  <c r="ACZ25" i="83"/>
  <c r="ADC25" i="83" s="1"/>
  <c r="GQ30" i="83"/>
  <c r="GT30" i="83" s="1"/>
  <c r="TO31" i="83"/>
  <c r="TR31" i="83" s="1"/>
  <c r="AHV23" i="83"/>
  <c r="AHY23" i="83" s="1"/>
  <c r="AQZ25" i="83"/>
  <c r="ARC25" i="83" s="1"/>
  <c r="BSE25" i="83"/>
  <c r="BSH25" i="83" s="1"/>
  <c r="AZP30" i="83"/>
  <c r="AZS30" i="83" s="1"/>
  <c r="HS30" i="83"/>
  <c r="HV30" i="83" s="1"/>
  <c r="TO36" i="83"/>
  <c r="TR36" i="83" s="1"/>
  <c r="VZ30" i="83"/>
  <c r="WC30" i="83" s="1"/>
  <c r="AXS26" i="83"/>
  <c r="AXV26" i="83" s="1"/>
  <c r="BJV34" i="83"/>
  <c r="BJY34" i="83" s="1"/>
  <c r="BHR26" i="83"/>
  <c r="BHU26" i="83" s="1"/>
  <c r="AYG32" i="83"/>
  <c r="AYJ32" i="83" s="1"/>
  <c r="BYJ28" i="83"/>
  <c r="BYM28" i="83" s="1"/>
  <c r="AL18" i="83"/>
  <c r="AO18" i="83" s="1"/>
  <c r="AE58" i="83"/>
  <c r="AH58" i="83" s="1"/>
  <c r="ZF50" i="83"/>
  <c r="ZI50" i="83" s="1"/>
  <c r="WG53" i="83"/>
  <c r="WJ53" i="83" s="1"/>
  <c r="BFU31" i="83"/>
  <c r="BFX31" i="83" s="1"/>
  <c r="BGB23" i="83"/>
  <c r="BGE23" i="83" s="1"/>
  <c r="ALW28" i="83"/>
  <c r="ALZ28" i="83" s="1"/>
  <c r="BOK29" i="83"/>
  <c r="BON29" i="83" s="1"/>
  <c r="JP30" i="83"/>
  <c r="JS30" i="83" s="1"/>
  <c r="AEB27" i="83"/>
  <c r="AEE27" i="83" s="1"/>
  <c r="YR33" i="83"/>
  <c r="YU33" i="83" s="1"/>
  <c r="NC34" i="83"/>
  <c r="NF34" i="83" s="1"/>
  <c r="AQL34" i="83"/>
  <c r="AQO34" i="83" s="1"/>
  <c r="BXV23" i="83"/>
  <c r="BXY23" i="83" s="1"/>
  <c r="BVK25" i="83"/>
  <c r="BVN25" i="83" s="1"/>
  <c r="BXA25" i="83"/>
  <c r="BXD25" i="83" s="1"/>
  <c r="BJO25" i="83"/>
  <c r="BJR25" i="83" s="1"/>
  <c r="BGP28" i="83"/>
  <c r="BGS28" i="83" s="1"/>
  <c r="ATY27" i="83"/>
  <c r="AUB27" i="83" s="1"/>
  <c r="AQE27" i="83"/>
  <c r="AQH27" i="83" s="1"/>
  <c r="AOO27" i="83"/>
  <c r="AOR27" i="83" s="1"/>
  <c r="ANF29" i="83"/>
  <c r="ANI29" i="83" s="1"/>
  <c r="AVA26" i="83"/>
  <c r="AVD26" i="83" s="1"/>
  <c r="AOV31" i="83"/>
  <c r="AOY31" i="83" s="1"/>
  <c r="AMY32" i="83"/>
  <c r="ANB32" i="83" s="1"/>
  <c r="AJS24" i="83"/>
  <c r="AJV24" i="83" s="1"/>
  <c r="AIX26" i="83"/>
  <c r="AJA26" i="83" s="1"/>
  <c r="AEW23" i="83"/>
  <c r="AEZ23" i="83" s="1"/>
  <c r="ABX31" i="83"/>
  <c r="ACA31" i="83" s="1"/>
  <c r="ABJ26" i="83"/>
  <c r="ABM26" i="83" s="1"/>
  <c r="GJ24" i="83"/>
  <c r="GM24" i="83" s="1"/>
  <c r="FH33" i="83"/>
  <c r="FK33" i="83" s="1"/>
  <c r="FO32" i="83"/>
  <c r="FR32" i="83" s="1"/>
  <c r="EF28" i="83"/>
  <c r="EI28" i="83" s="1"/>
  <c r="APX27" i="83"/>
  <c r="AQA27" i="83" s="1"/>
  <c r="AOH26" i="83"/>
  <c r="AOK26" i="83" s="1"/>
  <c r="AAA29" i="83"/>
  <c r="AAD29" i="83" s="1"/>
  <c r="XI27" i="83"/>
  <c r="XL27" i="83" s="1"/>
  <c r="UC25" i="83"/>
  <c r="UF25" i="83" s="1"/>
  <c r="TH24" i="83"/>
  <c r="TK24" i="83" s="1"/>
  <c r="GX34" i="83"/>
  <c r="HA34" i="83" s="1"/>
  <c r="WN27" i="83"/>
  <c r="WQ27" i="83" s="1"/>
  <c r="JW31" i="83"/>
  <c r="JZ31" i="83" s="1"/>
  <c r="BCO25" i="83"/>
  <c r="BCR25" i="83" s="1"/>
  <c r="ACL23" i="83"/>
  <c r="ACO23" i="83" s="1"/>
  <c r="VS28" i="83"/>
  <c r="VV28" i="83" s="1"/>
  <c r="AZ27" i="83"/>
  <c r="BC27" i="83" s="1"/>
  <c r="NC27" i="83"/>
  <c r="NF27" i="83" s="1"/>
  <c r="DD24" i="83"/>
  <c r="DG24" i="83" s="1"/>
  <c r="AXS22" i="83"/>
  <c r="AXV22" i="83" s="1"/>
  <c r="GQ25" i="83"/>
  <c r="GT25" i="83" s="1"/>
  <c r="AVH27" i="83"/>
  <c r="AVK27" i="83" s="1"/>
  <c r="NX26" i="83"/>
  <c r="OA26" i="83" s="1"/>
  <c r="JB26" i="83"/>
  <c r="JE26" i="83" s="1"/>
  <c r="BNI32" i="83"/>
  <c r="BNL32" i="83" s="1"/>
  <c r="BES35" i="83"/>
  <c r="BEV35" i="83" s="1"/>
  <c r="BHD34" i="83"/>
  <c r="BHG34" i="83" s="1"/>
  <c r="AWQ36" i="83"/>
  <c r="AWT36" i="83" s="1"/>
  <c r="BBF33" i="83"/>
  <c r="BBI33" i="83" s="1"/>
  <c r="ATD31" i="83"/>
  <c r="ATG31" i="83" s="1"/>
  <c r="AQS32" i="83"/>
  <c r="AQV32" i="83" s="1"/>
  <c r="AQZ28" i="83"/>
  <c r="ARC28" i="83" s="1"/>
  <c r="AOH34" i="83"/>
  <c r="AOK34" i="83" s="1"/>
  <c r="ANT29" i="83"/>
  <c r="ANW29" i="83" s="1"/>
  <c r="MO34" i="83"/>
  <c r="MR34" i="83" s="1"/>
  <c r="UJ37" i="83"/>
  <c r="UM37" i="83" s="1"/>
  <c r="JB39" i="83"/>
  <c r="JE39" i="83" s="1"/>
  <c r="DD30" i="83"/>
  <c r="DG30" i="83" s="1"/>
  <c r="Q32" i="83"/>
  <c r="T32" i="83" s="1"/>
  <c r="FV34" i="83"/>
  <c r="FY34" i="83" s="1"/>
  <c r="FA40" i="83"/>
  <c r="FD40" i="83" s="1"/>
  <c r="CI39" i="83"/>
  <c r="CL39" i="83" s="1"/>
  <c r="BN39" i="83"/>
  <c r="BQ39" i="83" s="1"/>
  <c r="BDQ33" i="83"/>
  <c r="BDT33" i="83" s="1"/>
  <c r="OS43" i="83"/>
  <c r="OV43" i="83" s="1"/>
  <c r="DY33" i="83"/>
  <c r="EB33" i="83" s="1"/>
  <c r="EM34" i="83"/>
  <c r="EP34" i="83" s="1"/>
  <c r="QP32" i="83"/>
  <c r="QS32" i="83" s="1"/>
  <c r="AUF31" i="83"/>
  <c r="AUI31" i="83" s="1"/>
  <c r="IG39" i="83"/>
  <c r="IJ39" i="83" s="1"/>
  <c r="OZ33" i="83"/>
  <c r="PC33" i="83" s="1"/>
  <c r="BEL33" i="83"/>
  <c r="BEO33" i="83" s="1"/>
  <c r="LT36" i="83"/>
  <c r="LW36" i="83" s="1"/>
  <c r="HL33" i="83"/>
  <c r="HO33" i="83" s="1"/>
  <c r="BU39" i="83"/>
  <c r="BX39" i="83" s="1"/>
  <c r="CP38" i="83"/>
  <c r="CS38" i="83" s="1"/>
  <c r="JP32" i="83"/>
  <c r="JS32" i="83" s="1"/>
  <c r="JP47" i="83"/>
  <c r="JS47" i="83" s="1"/>
  <c r="BHY38" i="83"/>
  <c r="BIB38" i="83" s="1"/>
  <c r="KR40" i="83"/>
  <c r="KU40" i="83" s="1"/>
  <c r="BRQ21" i="83"/>
  <c r="BRT21" i="83" s="1"/>
  <c r="BIT28" i="83"/>
  <c r="BIW28" i="83" s="1"/>
  <c r="BHY30" i="83"/>
  <c r="BIB30" i="83" s="1"/>
  <c r="AWQ31" i="83"/>
  <c r="AWT31" i="83" s="1"/>
  <c r="ABQ30" i="83"/>
  <c r="ABT30" i="83" s="1"/>
  <c r="RY40" i="83"/>
  <c r="SB40" i="83" s="1"/>
  <c r="SM32" i="83"/>
  <c r="SP32" i="83" s="1"/>
  <c r="CB38" i="83"/>
  <c r="CE38" i="83" s="1"/>
  <c r="HZ31" i="83"/>
  <c r="IC31" i="83" s="1"/>
  <c r="BQA21" i="83"/>
  <c r="BQD21" i="83" s="1"/>
  <c r="BEE25" i="83"/>
  <c r="BEH25" i="83" s="1"/>
  <c r="BHR24" i="83"/>
  <c r="BHU24" i="83" s="1"/>
  <c r="BBM28" i="83"/>
  <c r="BBP28" i="83" s="1"/>
  <c r="AVH31" i="83"/>
  <c r="AVK31" i="83" s="1"/>
  <c r="ASI27" i="83"/>
  <c r="ASL27" i="83" s="1"/>
  <c r="BGI27" i="83"/>
  <c r="BGL27" i="83" s="1"/>
  <c r="ATK25" i="83"/>
  <c r="ATN25" i="83" s="1"/>
  <c r="YK29" i="83"/>
  <c r="YN29" i="83" s="1"/>
  <c r="QB26" i="83"/>
  <c r="QE26" i="83" s="1"/>
  <c r="MA29" i="83"/>
  <c r="MD29" i="83" s="1"/>
  <c r="JB29" i="83"/>
  <c r="JE29" i="83" s="1"/>
  <c r="AEP23" i="83"/>
  <c r="AES23" i="83" s="1"/>
  <c r="CB32" i="83"/>
  <c r="CE32" i="83" s="1"/>
  <c r="AS29" i="83"/>
  <c r="AV29" i="83" s="1"/>
  <c r="ADU23" i="83"/>
  <c r="ADX23" i="83" s="1"/>
  <c r="ACE28" i="83"/>
  <c r="ACH28" i="83" s="1"/>
  <c r="YY26" i="83"/>
  <c r="ZB26" i="83" s="1"/>
  <c r="IN34" i="83"/>
  <c r="IQ34" i="83" s="1"/>
  <c r="FV26" i="83"/>
  <c r="FY26" i="83" s="1"/>
  <c r="ET27" i="83"/>
  <c r="EW27" i="83" s="1"/>
  <c r="AE32" i="83"/>
  <c r="AH32" i="83" s="1"/>
  <c r="BYQ25" i="83"/>
  <c r="BYT25" i="83" s="1"/>
  <c r="IU28" i="83"/>
  <c r="IX28" i="83" s="1"/>
  <c r="BU32" i="83"/>
  <c r="BX32" i="83" s="1"/>
  <c r="ANT25" i="83"/>
  <c r="ANW25" i="83" s="1"/>
  <c r="YD24" i="83"/>
  <c r="YG24" i="83" s="1"/>
  <c r="AVA23" i="83"/>
  <c r="AVD23" i="83" s="1"/>
  <c r="KR26" i="83"/>
  <c r="KU26" i="83" s="1"/>
  <c r="AIJ22" i="83"/>
  <c r="AIM22" i="83" s="1"/>
  <c r="ACE24" i="83"/>
  <c r="ACH24" i="83" s="1"/>
  <c r="J24" i="83"/>
  <c r="M24" i="83" s="1"/>
  <c r="ABJ23" i="83"/>
  <c r="ABM23" i="83" s="1"/>
  <c r="LT25" i="83"/>
  <c r="LW25" i="83" s="1"/>
  <c r="BNW32" i="83"/>
  <c r="BNZ32" i="83" s="1"/>
  <c r="BKJ33" i="83"/>
  <c r="BKM33" i="83" s="1"/>
  <c r="BAR30" i="83"/>
  <c r="BAU30" i="83" s="1"/>
  <c r="AZW36" i="83"/>
  <c r="AZZ36" i="83" s="1"/>
  <c r="ASI33" i="83"/>
  <c r="ASL33" i="83" s="1"/>
  <c r="ARN31" i="83"/>
  <c r="ARQ31" i="83" s="1"/>
  <c r="AQE35" i="83"/>
  <c r="AQH35" i="83" s="1"/>
  <c r="BMG31" i="83"/>
  <c r="BMJ31" i="83" s="1"/>
  <c r="AMY41" i="83"/>
  <c r="ANB41" i="83" s="1"/>
  <c r="AAV29" i="83"/>
  <c r="AAY29" i="83" s="1"/>
  <c r="RY45" i="83"/>
  <c r="SB45" i="83" s="1"/>
  <c r="XP35" i="83"/>
  <c r="XS35" i="83" s="1"/>
  <c r="ABQ32" i="83"/>
  <c r="ABT32" i="83" s="1"/>
  <c r="QI40" i="83"/>
  <c r="QL40" i="83" s="1"/>
  <c r="NJ36" i="83"/>
  <c r="NM36" i="83" s="1"/>
  <c r="GQ39" i="83"/>
  <c r="GT39" i="83" s="1"/>
  <c r="ZM33" i="83"/>
  <c r="ZP33" i="83" s="1"/>
  <c r="KR35" i="83"/>
  <c r="KU35" i="83" s="1"/>
  <c r="AE42" i="83"/>
  <c r="AH42" i="83" s="1"/>
  <c r="ARG30" i="83"/>
  <c r="ARJ30" i="83" s="1"/>
  <c r="AS36" i="83"/>
  <c r="AV36" i="83" s="1"/>
  <c r="LM41" i="83"/>
  <c r="LP41" i="83" s="1"/>
  <c r="APX29" i="83"/>
  <c r="AQA29" i="83" s="1"/>
  <c r="AWJ30" i="83"/>
  <c r="AWM30" i="83" s="1"/>
  <c r="BJV38" i="83"/>
  <c r="BJY38" i="83" s="1"/>
  <c r="BJA30" i="83"/>
  <c r="BJD30" i="83" s="1"/>
  <c r="JP27" i="83"/>
  <c r="JS27" i="83" s="1"/>
  <c r="AL32" i="83"/>
  <c r="AO32" i="83" s="1"/>
  <c r="AUF25" i="83"/>
  <c r="AUI25" i="83" s="1"/>
  <c r="MA35" i="83"/>
  <c r="MD35" i="83" s="1"/>
  <c r="ALB27" i="83"/>
  <c r="ALE27" i="83" s="1"/>
  <c r="AWJ28" i="83"/>
  <c r="AWM28" i="83" s="1"/>
  <c r="MH40" i="83"/>
  <c r="MK40" i="83" s="1"/>
  <c r="APC33" i="83"/>
  <c r="APF33" i="83" s="1"/>
  <c r="JW41" i="83"/>
  <c r="JZ41" i="83" s="1"/>
  <c r="EF33" i="83"/>
  <c r="EI33" i="83" s="1"/>
  <c r="ASW32" i="83"/>
  <c r="ASZ32" i="83" s="1"/>
  <c r="DK39" i="83"/>
  <c r="DN39" i="83" s="1"/>
  <c r="GC33" i="83"/>
  <c r="GF33" i="83" s="1"/>
  <c r="PG42" i="83"/>
  <c r="PJ42" i="83" s="1"/>
  <c r="QB33" i="83"/>
  <c r="QE33" i="83" s="1"/>
  <c r="LF34" i="83"/>
  <c r="LI34" i="83" s="1"/>
  <c r="SF32" i="83"/>
  <c r="SI32" i="83" s="1"/>
  <c r="UQ36" i="83"/>
  <c r="UT36" i="83" s="1"/>
  <c r="ABX39" i="83"/>
  <c r="ACA39" i="83" s="1"/>
  <c r="ANF38" i="83"/>
  <c r="ANI38" i="83" s="1"/>
  <c r="AVA32" i="83"/>
  <c r="AVD32" i="83" s="1"/>
  <c r="AYU33" i="83"/>
  <c r="AYX33" i="83" s="1"/>
  <c r="BAK32" i="83"/>
  <c r="BAN32" i="83" s="1"/>
  <c r="BCH35" i="83"/>
  <c r="BCK35" i="83" s="1"/>
  <c r="BDC37" i="83"/>
  <c r="BDF37" i="83" s="1"/>
  <c r="BLZ31" i="83"/>
  <c r="BMC31" i="83" s="1"/>
  <c r="BOK30" i="83"/>
  <c r="BON30" i="83" s="1"/>
  <c r="ET25" i="83"/>
  <c r="EW25" i="83" s="1"/>
  <c r="BN26" i="83"/>
  <c r="BQ26" i="83" s="1"/>
  <c r="EM26" i="83"/>
  <c r="EP26" i="83" s="1"/>
  <c r="CI30" i="83"/>
  <c r="CL30" i="83" s="1"/>
  <c r="HE29" i="83"/>
  <c r="HH29" i="83" s="1"/>
  <c r="UX26" i="83"/>
  <c r="VA26" i="83" s="1"/>
  <c r="AAO28" i="83"/>
  <c r="AAR28" i="83" s="1"/>
  <c r="ASB28" i="83"/>
  <c r="ASE28" i="83" s="1"/>
  <c r="ANM27" i="83"/>
  <c r="ANP27" i="83" s="1"/>
  <c r="BAY26" i="83"/>
  <c r="BBB26" i="83" s="1"/>
  <c r="BDC31" i="83"/>
  <c r="BDF31" i="83" s="1"/>
  <c r="BDX27" i="83"/>
  <c r="BEA27" i="83" s="1"/>
  <c r="BGB21" i="83"/>
  <c r="BGE21" i="83" s="1"/>
  <c r="BNI26" i="83"/>
  <c r="BNL26" i="83" s="1"/>
  <c r="MV30" i="83"/>
  <c r="MY30" i="83" s="1"/>
  <c r="SF29" i="83"/>
  <c r="SI29" i="83" s="1"/>
  <c r="WU34" i="83"/>
  <c r="WX34" i="83" s="1"/>
  <c r="AAO31" i="83"/>
  <c r="AAR31" i="83" s="1"/>
  <c r="ARU31" i="83"/>
  <c r="ARX31" i="83" s="1"/>
  <c r="AVH36" i="83"/>
  <c r="AVK36" i="83" s="1"/>
  <c r="ADG16" i="83"/>
  <c r="ADJ16" i="83" s="1"/>
  <c r="FH51" i="83"/>
  <c r="FK51" i="83" s="1"/>
  <c r="HL18" i="83"/>
  <c r="HO18" i="83" s="1"/>
  <c r="ABX18" i="83"/>
  <c r="ACA18" i="83" s="1"/>
  <c r="EM55" i="83"/>
  <c r="EP55" i="83" s="1"/>
  <c r="BLL18" i="83"/>
  <c r="BLO18" i="83" s="1"/>
  <c r="NQ40" i="83"/>
  <c r="NT40" i="83" s="1"/>
  <c r="AUT40" i="83"/>
  <c r="AUW40" i="83" s="1"/>
  <c r="XP58" i="83"/>
  <c r="XS58" i="83" s="1"/>
  <c r="ARN41" i="83"/>
  <c r="ARQ41" i="83" s="1"/>
  <c r="GQ60" i="83"/>
  <c r="GT60" i="83" s="1"/>
  <c r="AEP41" i="83"/>
  <c r="AES41" i="83" s="1"/>
  <c r="ET38" i="83"/>
  <c r="EW38" i="83" s="1"/>
  <c r="ANT31" i="83"/>
  <c r="ANW31" i="83" s="1"/>
  <c r="VS37" i="83"/>
  <c r="VV37" i="83" s="1"/>
  <c r="JP18" i="83"/>
  <c r="JS18" i="83" s="1"/>
  <c r="CW47" i="83"/>
  <c r="CZ47" i="83" s="1"/>
  <c r="ACL32" i="83"/>
  <c r="ACO32" i="83" s="1"/>
  <c r="GC18" i="83"/>
  <c r="GF18" i="83" s="1"/>
  <c r="ASI36" i="83"/>
  <c r="ASL36" i="83" s="1"/>
  <c r="AAO44" i="83"/>
  <c r="AAR44" i="83" s="1"/>
  <c r="TH34" i="83"/>
  <c r="TK34" i="83" s="1"/>
  <c r="GX18" i="83"/>
  <c r="HA18" i="83" s="1"/>
  <c r="CI55" i="83"/>
  <c r="CL55" i="83" s="1"/>
  <c r="BUP26" i="83"/>
  <c r="BUS26" i="83" s="1"/>
  <c r="BQH28" i="83"/>
  <c r="BQK28" i="83" s="1"/>
  <c r="BPT25" i="83"/>
  <c r="BPW25" i="83" s="1"/>
  <c r="BLS33" i="83"/>
  <c r="BLV33" i="83" s="1"/>
  <c r="BJO29" i="83"/>
  <c r="BJR29" i="83" s="1"/>
  <c r="BNI29" i="83"/>
  <c r="BNL29" i="83" s="1"/>
  <c r="BUW21" i="83"/>
  <c r="BUZ21" i="83" s="1"/>
  <c r="AUF28" i="83"/>
  <c r="AUI28" i="83" s="1"/>
  <c r="AWX28" i="83"/>
  <c r="AXA28" i="83" s="1"/>
  <c r="BAR29" i="83"/>
  <c r="BAU29" i="83" s="1"/>
  <c r="ANT28" i="83"/>
  <c r="ANW28" i="83" s="1"/>
  <c r="AMR27" i="83"/>
  <c r="AMU27" i="83" s="1"/>
  <c r="AJL26" i="83"/>
  <c r="AJO26" i="83" s="1"/>
  <c r="BOY28" i="83"/>
  <c r="BPB28" i="83" s="1"/>
  <c r="AVV27" i="83"/>
  <c r="AVY27" i="83" s="1"/>
  <c r="ATD28" i="83"/>
  <c r="ATG28" i="83" s="1"/>
  <c r="BGI31" i="83"/>
  <c r="BGL31" i="83" s="1"/>
  <c r="AVA31" i="83"/>
  <c r="AVD31" i="83" s="1"/>
  <c r="ABJ29" i="83"/>
  <c r="ABM29" i="83" s="1"/>
  <c r="MH34" i="83"/>
  <c r="MK34" i="83" s="1"/>
  <c r="AAV28" i="83"/>
  <c r="AAY28" i="83" s="1"/>
  <c r="VS31" i="83"/>
  <c r="VV31" i="83" s="1"/>
  <c r="UQ34" i="83"/>
  <c r="UT34" i="83" s="1"/>
  <c r="LF31" i="83"/>
  <c r="LI31" i="83" s="1"/>
  <c r="BEZ29" i="83"/>
  <c r="BFC29" i="83" s="1"/>
  <c r="AAH34" i="83"/>
  <c r="AAK34" i="83" s="1"/>
  <c r="GQ35" i="83"/>
  <c r="GT35" i="83" s="1"/>
  <c r="ACL27" i="83"/>
  <c r="ACO27" i="83" s="1"/>
  <c r="GX40" i="83"/>
  <c r="HA40" i="83" s="1"/>
  <c r="AL39" i="83"/>
  <c r="AO39" i="83" s="1"/>
  <c r="AGT27" i="83"/>
  <c r="AGW27" i="83" s="1"/>
  <c r="OE31" i="83"/>
  <c r="OH31" i="83" s="1"/>
  <c r="LM36" i="83"/>
  <c r="LP36" i="83" s="1"/>
  <c r="GJ27" i="83"/>
  <c r="GM27" i="83" s="1"/>
  <c r="BNB30" i="83"/>
  <c r="BNE30" i="83" s="1"/>
  <c r="BPT23" i="83"/>
  <c r="BPW23" i="83" s="1"/>
  <c r="BOR29" i="83"/>
  <c r="BOU29" i="83" s="1"/>
  <c r="BLS29" i="83"/>
  <c r="BLV29" i="83" s="1"/>
  <c r="BKX22" i="83"/>
  <c r="BLA22" i="83" s="1"/>
  <c r="BRQ20" i="83"/>
  <c r="BRT20" i="83" s="1"/>
  <c r="BPF24" i="83"/>
  <c r="BPI24" i="83" s="1"/>
  <c r="BWF23" i="83"/>
  <c r="BWI23" i="83" s="1"/>
  <c r="ARU26" i="83"/>
  <c r="ARX26" i="83" s="1"/>
  <c r="ZT25" i="83"/>
  <c r="ZW25" i="83" s="1"/>
  <c r="BOD24" i="83"/>
  <c r="BOG24" i="83" s="1"/>
  <c r="ADG24" i="83"/>
  <c r="ADJ24" i="83" s="1"/>
  <c r="MH30" i="83"/>
  <c r="MK30" i="83" s="1"/>
  <c r="HL26" i="83"/>
  <c r="HO26" i="83" s="1"/>
  <c r="AQL29" i="83"/>
  <c r="AQO29" i="83" s="1"/>
  <c r="MV27" i="83"/>
  <c r="MY27" i="83" s="1"/>
  <c r="ARN46" i="83"/>
  <c r="ARQ46" i="83" s="1"/>
  <c r="TA18" i="83"/>
  <c r="TD18" i="83" s="1"/>
  <c r="AKU35" i="83"/>
  <c r="AKX35" i="83" s="1"/>
  <c r="FH70" i="83"/>
  <c r="FK70" i="83" s="1"/>
  <c r="XI33" i="83"/>
  <c r="XL33" i="83" s="1"/>
  <c r="EF38" i="83"/>
  <c r="EI38" i="83" s="1"/>
  <c r="AIC37" i="83"/>
  <c r="AIF37" i="83" s="1"/>
  <c r="UQ18" i="83"/>
  <c r="UT18" i="83" s="1"/>
  <c r="HZ50" i="83"/>
  <c r="IC50" i="83" s="1"/>
  <c r="CB62" i="83"/>
  <c r="CE62" i="83" s="1"/>
  <c r="YY36" i="83"/>
  <c r="ZB36" i="83" s="1"/>
  <c r="FA18" i="83"/>
  <c r="FD18" i="83" s="1"/>
  <c r="AOO38" i="83"/>
  <c r="AOR38" i="83" s="1"/>
  <c r="AAO18" i="83"/>
  <c r="AAR18" i="83" s="1"/>
  <c r="QI54" i="83"/>
  <c r="QL54" i="83" s="1"/>
  <c r="GJ18" i="83"/>
  <c r="GM18" i="83" s="1"/>
  <c r="BU63" i="83"/>
  <c r="BX63" i="83" s="1"/>
  <c r="BXH27" i="83"/>
  <c r="BXK27" i="83" s="1"/>
  <c r="BNW30" i="83"/>
  <c r="BNZ30" i="83" s="1"/>
  <c r="BKJ29" i="83"/>
  <c r="BKM29" i="83" s="1"/>
  <c r="AZW32" i="83"/>
  <c r="AZZ32" i="83" s="1"/>
  <c r="AJE28" i="83"/>
  <c r="AJH28" i="83" s="1"/>
  <c r="BGP34" i="83"/>
  <c r="BGS34" i="83" s="1"/>
  <c r="BDJ26" i="83"/>
  <c r="BDM26" i="83" s="1"/>
  <c r="BHK31" i="83"/>
  <c r="BHN31" i="83" s="1"/>
  <c r="ASI32" i="83"/>
  <c r="ASL32" i="83" s="1"/>
  <c r="AMK27" i="83"/>
  <c r="AMN27" i="83" s="1"/>
  <c r="AIC27" i="83"/>
  <c r="AIF27" i="83" s="1"/>
  <c r="AHH27" i="83"/>
  <c r="AHK27" i="83" s="1"/>
  <c r="BOR34" i="83"/>
  <c r="BOU34" i="83" s="1"/>
  <c r="BHD30" i="83"/>
  <c r="BHG30" i="83" s="1"/>
  <c r="AIJ30" i="83"/>
  <c r="AIM30" i="83" s="1"/>
  <c r="AGF25" i="83"/>
  <c r="AGI25" i="83" s="1"/>
  <c r="ATK29" i="83"/>
  <c r="ATN29" i="83" s="1"/>
  <c r="AFY26" i="83"/>
  <c r="AGB26" i="83" s="1"/>
  <c r="ZF29" i="83"/>
  <c r="ZI29" i="83" s="1"/>
  <c r="IN41" i="83"/>
  <c r="IQ41" i="83" s="1"/>
  <c r="ASW30" i="83"/>
  <c r="ASZ30" i="83" s="1"/>
  <c r="AIX28" i="83"/>
  <c r="AJA28" i="83" s="1"/>
  <c r="ADG26" i="83"/>
  <c r="ADJ26" i="83" s="1"/>
  <c r="NX31" i="83"/>
  <c r="OA31" i="83" s="1"/>
  <c r="TA32" i="83"/>
  <c r="TD32" i="83" s="1"/>
  <c r="RR31" i="83"/>
  <c r="RU31" i="83" s="1"/>
  <c r="KD29" i="83"/>
  <c r="KG29" i="83" s="1"/>
  <c r="AOH30" i="83"/>
  <c r="AOK30" i="83" s="1"/>
  <c r="ADN28" i="83"/>
  <c r="ADQ28" i="83" s="1"/>
  <c r="ZT28" i="83"/>
  <c r="ZW28" i="83" s="1"/>
  <c r="XP30" i="83"/>
  <c r="XS30" i="83" s="1"/>
  <c r="UJ32" i="83"/>
  <c r="UM32" i="83" s="1"/>
  <c r="FH40" i="83"/>
  <c r="FK40" i="83" s="1"/>
  <c r="DD27" i="83"/>
  <c r="DG27" i="83" s="1"/>
  <c r="AKG30" i="83"/>
  <c r="AKJ30" i="83" s="1"/>
  <c r="LT31" i="83"/>
  <c r="LW31" i="83" s="1"/>
  <c r="FV31" i="83"/>
  <c r="FY31" i="83" s="1"/>
  <c r="Q30" i="83"/>
  <c r="T30" i="83" s="1"/>
  <c r="AKN27" i="83"/>
  <c r="AKQ27" i="83" s="1"/>
  <c r="PN31" i="83"/>
  <c r="PQ31" i="83" s="1"/>
  <c r="CP34" i="83"/>
  <c r="CS34" i="83" s="1"/>
  <c r="BN35" i="83"/>
  <c r="BQ35" i="83" s="1"/>
  <c r="BUB22" i="83"/>
  <c r="BUE22" i="83" s="1"/>
  <c r="BUP23" i="83"/>
  <c r="BUS23" i="83" s="1"/>
  <c r="BRJ23" i="83"/>
  <c r="BRM23" i="83" s="1"/>
  <c r="BOY25" i="83"/>
  <c r="BPB25" i="83" s="1"/>
  <c r="BOK25" i="83"/>
  <c r="BON25" i="83" s="1"/>
  <c r="BJV28" i="83"/>
  <c r="BJY28" i="83" s="1"/>
  <c r="AZB27" i="83"/>
  <c r="AZE27" i="83" s="1"/>
  <c r="BIM26" i="83"/>
  <c r="BIP26" i="83" s="1"/>
  <c r="BGW26" i="83"/>
  <c r="BGZ26" i="83" s="1"/>
  <c r="ATR31" i="83"/>
  <c r="ATU31" i="83" s="1"/>
  <c r="AJL23" i="83"/>
  <c r="AJO23" i="83" s="1"/>
  <c r="AIC24" i="83"/>
  <c r="AIF24" i="83" s="1"/>
  <c r="UC18" i="83"/>
  <c r="UF18" i="83" s="1"/>
  <c r="MA56" i="83"/>
  <c r="MD56" i="83" s="1"/>
  <c r="XW39" i="83"/>
  <c r="XZ39" i="83" s="1"/>
  <c r="BU42" i="83"/>
  <c r="BX42" i="83" s="1"/>
  <c r="OS61" i="83"/>
  <c r="OV61" i="83" s="1"/>
  <c r="AZ38" i="83"/>
  <c r="BC38" i="83" s="1"/>
  <c r="AAV18" i="83"/>
  <c r="AAY18" i="83" s="1"/>
  <c r="QB18" i="83"/>
  <c r="QE18" i="83" s="1"/>
  <c r="FV52" i="83"/>
  <c r="FY52" i="83" s="1"/>
  <c r="X30" i="83"/>
  <c r="AA30" i="83" s="1"/>
  <c r="NJ44" i="83"/>
  <c r="NM44" i="83" s="1"/>
  <c r="AL69" i="83"/>
  <c r="AO69" i="83" s="1"/>
  <c r="AFY40" i="83"/>
  <c r="AGB40" i="83" s="1"/>
  <c r="XB18" i="83"/>
  <c r="XE18" i="83" s="1"/>
  <c r="LT37" i="83"/>
  <c r="LW37" i="83" s="1"/>
  <c r="FA64" i="83"/>
  <c r="FD64" i="83" s="1"/>
  <c r="AS41" i="83"/>
  <c r="AV41" i="83" s="1"/>
  <c r="BXO25" i="83"/>
  <c r="BXR25" i="83" s="1"/>
  <c r="BWT28" i="83"/>
  <c r="BWW28" i="83" s="1"/>
  <c r="BRX28" i="83"/>
  <c r="BSA28" i="83" s="1"/>
  <c r="BUB24" i="83"/>
  <c r="BUE24" i="83" s="1"/>
  <c r="BQV24" i="83"/>
  <c r="BQY24" i="83" s="1"/>
  <c r="BMN27" i="83"/>
  <c r="BMQ27" i="83" s="1"/>
  <c r="BTG26" i="83"/>
  <c r="BTJ26" i="83" s="1"/>
  <c r="BOD27" i="83"/>
  <c r="BOG27" i="83" s="1"/>
  <c r="BKX25" i="83"/>
  <c r="BLA25" i="83" s="1"/>
  <c r="ATY33" i="83"/>
  <c r="AUB33" i="83" s="1"/>
  <c r="ASP26" i="83"/>
  <c r="ASS26" i="83" s="1"/>
  <c r="AOV36" i="83"/>
  <c r="AOY36" i="83" s="1"/>
  <c r="AFR27" i="83"/>
  <c r="AFU27" i="83" s="1"/>
  <c r="AFD29" i="83"/>
  <c r="AFG29" i="83" s="1"/>
  <c r="BQA23" i="83"/>
  <c r="BQD23" i="83" s="1"/>
  <c r="BJH24" i="83"/>
  <c r="BJK24" i="83" s="1"/>
  <c r="AXZ30" i="83"/>
  <c r="AYC30" i="83" s="1"/>
  <c r="BLZ28" i="83"/>
  <c r="BMC28" i="83" s="1"/>
  <c r="BIM29" i="83"/>
  <c r="BIP29" i="83" s="1"/>
  <c r="ASB33" i="83"/>
  <c r="ASE33" i="83" s="1"/>
  <c r="APJ29" i="83"/>
  <c r="APM29" i="83" s="1"/>
  <c r="ANF34" i="83"/>
  <c r="ANI34" i="83" s="1"/>
  <c r="AYN28" i="83"/>
  <c r="AYQ28" i="83" s="1"/>
  <c r="ARN29" i="83"/>
  <c r="ARQ29" i="83" s="1"/>
  <c r="ABX35" i="83"/>
  <c r="ACA35" i="83" s="1"/>
  <c r="QI36" i="83"/>
  <c r="QL36" i="83" s="1"/>
  <c r="OS39" i="83"/>
  <c r="OV39" i="83" s="1"/>
  <c r="NJ31" i="83"/>
  <c r="NM31" i="83" s="1"/>
  <c r="BLL34" i="83"/>
  <c r="BLO34" i="83" s="1"/>
  <c r="VE32" i="83"/>
  <c r="VH32" i="83" s="1"/>
  <c r="ST30" i="83"/>
  <c r="SW30" i="83" s="1"/>
  <c r="NQ34" i="83"/>
  <c r="NT34" i="83" s="1"/>
  <c r="HL31" i="83"/>
  <c r="HO31" i="83" s="1"/>
  <c r="ATR36" i="83"/>
  <c r="ATU36" i="83" s="1"/>
  <c r="QW32" i="83"/>
  <c r="QZ32" i="83" s="1"/>
  <c r="PG37" i="83"/>
  <c r="PJ37" i="83" s="1"/>
  <c r="JW35" i="83"/>
  <c r="JZ35" i="83" s="1"/>
  <c r="GC30" i="83"/>
  <c r="GF30" i="83" s="1"/>
  <c r="ET31" i="83"/>
  <c r="EW31" i="83" s="1"/>
  <c r="FA36" i="83"/>
  <c r="FD36" i="83" s="1"/>
  <c r="YD28" i="83"/>
  <c r="YG28" i="83" s="1"/>
  <c r="RD31" i="83"/>
  <c r="RG31" i="83" s="1"/>
  <c r="KR31" i="83"/>
  <c r="KU31" i="83" s="1"/>
  <c r="IG36" i="83"/>
  <c r="IJ36" i="83" s="1"/>
  <c r="BG32" i="83"/>
  <c r="BJ32" i="83" s="1"/>
  <c r="AE36" i="83"/>
  <c r="AH36" i="83" s="1"/>
  <c r="AHV25" i="83"/>
  <c r="AHY25" i="83" s="1"/>
  <c r="FO37" i="83"/>
  <c r="FR37" i="83" s="1"/>
  <c r="DK35" i="83"/>
  <c r="DN35" i="83" s="1"/>
  <c r="AEP27" i="83"/>
  <c r="AES27" i="83" s="1"/>
  <c r="QP29" i="83"/>
  <c r="QS29" i="83" s="1"/>
  <c r="OZ30" i="83"/>
  <c r="PC30" i="83" s="1"/>
  <c r="X27" i="83"/>
  <c r="AA27" i="83" s="1"/>
  <c r="BYJ25" i="83"/>
  <c r="BYM25" i="83" s="1"/>
  <c r="BWT25" i="83"/>
  <c r="BWW25" i="83" s="1"/>
  <c r="BVY26" i="83"/>
  <c r="BWB26" i="83" s="1"/>
  <c r="BMU24" i="83"/>
  <c r="BMX24" i="83" s="1"/>
  <c r="BLL28" i="83"/>
  <c r="BLO28" i="83" s="1"/>
  <c r="BHY26" i="83"/>
  <c r="BIB26" i="83" s="1"/>
  <c r="BBF26" i="83"/>
  <c r="BBI26" i="83" s="1"/>
  <c r="BSL23" i="83"/>
  <c r="BSO23" i="83" s="1"/>
  <c r="BJH22" i="83"/>
  <c r="BJK22" i="83" s="1"/>
  <c r="AQS27" i="83"/>
  <c r="AQV27" i="83" s="1"/>
  <c r="ALB24" i="83"/>
  <c r="ALE24" i="83" s="1"/>
  <c r="AHH25" i="83"/>
  <c r="AHK25" i="83" s="1"/>
  <c r="BMN24" i="83"/>
  <c r="BMQ24" i="83" s="1"/>
  <c r="BLE25" i="83"/>
  <c r="BLH25" i="83" s="1"/>
  <c r="BKC26" i="83"/>
  <c r="BKF26" i="83" s="1"/>
  <c r="BJV52" i="83"/>
  <c r="BJY52" i="83" s="1"/>
  <c r="QW50" i="83"/>
  <c r="QZ50" i="83" s="1"/>
  <c r="AFD16" i="83"/>
  <c r="AFG16" i="83" s="1"/>
  <c r="XB62" i="83"/>
  <c r="XE62" i="83" s="1"/>
  <c r="NQ50" i="83"/>
  <c r="NT50" i="83" s="1"/>
  <c r="X18" i="83"/>
  <c r="AA18" i="83" s="1"/>
  <c r="BG44" i="83"/>
  <c r="BJ44" i="83" s="1"/>
  <c r="CP50" i="83"/>
  <c r="CS50" i="83" s="1"/>
  <c r="FO18" i="83"/>
  <c r="FR18" i="83" s="1"/>
  <c r="HE53" i="83"/>
  <c r="HH53" i="83" s="1"/>
  <c r="NX50" i="83"/>
  <c r="OA50" i="83" s="1"/>
  <c r="UJ42" i="83"/>
  <c r="UM42" i="83" s="1"/>
  <c r="YR44" i="83"/>
  <c r="YU44" i="83" s="1"/>
  <c r="ABX56" i="83"/>
  <c r="ACA56" i="83" s="1"/>
  <c r="AIC16" i="83"/>
  <c r="AIF16" i="83" s="1"/>
  <c r="ATR45" i="83"/>
  <c r="ATU45" i="83" s="1"/>
  <c r="AS59" i="83"/>
  <c r="AV59" i="83" s="1"/>
  <c r="IN18" i="83"/>
  <c r="IQ18" i="83" s="1"/>
  <c r="UC42" i="83"/>
  <c r="UF42" i="83" s="1"/>
  <c r="AKG46" i="83"/>
  <c r="AKJ46" i="83" s="1"/>
  <c r="AS53" i="83"/>
  <c r="AV53" i="83" s="1"/>
  <c r="DY39" i="83"/>
  <c r="EB39" i="83" s="1"/>
  <c r="GQ43" i="83"/>
  <c r="GT43" i="83" s="1"/>
  <c r="LF39" i="83"/>
  <c r="LI39" i="83" s="1"/>
  <c r="SF44" i="83"/>
  <c r="SI44" i="83" s="1"/>
  <c r="WU50" i="83"/>
  <c r="WX50" i="83" s="1"/>
  <c r="ABQ42" i="83"/>
  <c r="ABT42" i="83" s="1"/>
  <c r="ATD42" i="83"/>
  <c r="ATG42" i="83" s="1"/>
  <c r="BG52" i="83"/>
  <c r="BJ52" i="83" s="1"/>
  <c r="FV18" i="83"/>
  <c r="FY18" i="83" s="1"/>
  <c r="SF33" i="83"/>
  <c r="SI33" i="83" s="1"/>
  <c r="AJZ44" i="83"/>
  <c r="AKC44" i="83" s="1"/>
  <c r="CW55" i="83"/>
  <c r="CZ55" i="83" s="1"/>
  <c r="KK48" i="83"/>
  <c r="KN48" i="83" s="1"/>
  <c r="ZF35" i="83"/>
  <c r="ZI35" i="83" s="1"/>
  <c r="HE42" i="83"/>
  <c r="HH42" i="83" s="1"/>
  <c r="MV54" i="83"/>
  <c r="MY54" i="83" s="1"/>
  <c r="TO43" i="83"/>
  <c r="TR43" i="83" s="1"/>
  <c r="YY50" i="83"/>
  <c r="ZB50" i="83" s="1"/>
  <c r="AOV61" i="83"/>
  <c r="AOY61" i="83" s="1"/>
  <c r="AAA61" i="83"/>
  <c r="AAD61" i="83" s="1"/>
  <c r="BDQ50" i="83"/>
  <c r="BDT50" i="83" s="1"/>
  <c r="X43" i="83"/>
  <c r="AA43" i="83" s="1"/>
  <c r="BU18" i="83"/>
  <c r="BX18" i="83" s="1"/>
  <c r="DK54" i="83"/>
  <c r="DN54" i="83" s="1"/>
  <c r="FO57" i="83"/>
  <c r="FR57" i="83" s="1"/>
  <c r="KD34" i="83"/>
  <c r="KG34" i="83" s="1"/>
  <c r="PN48" i="83"/>
  <c r="PQ48" i="83" s="1"/>
  <c r="VL61" i="83"/>
  <c r="VO61" i="83" s="1"/>
  <c r="ZM18" i="83"/>
  <c r="ZP18" i="83" s="1"/>
  <c r="ACZ16" i="83"/>
  <c r="ADC16" i="83" s="1"/>
  <c r="ALI29" i="83"/>
  <c r="ALL29" i="83" s="1"/>
  <c r="ATY18" i="83"/>
  <c r="AUB18" i="83" s="1"/>
  <c r="BN56" i="83"/>
  <c r="BQ56" i="83" s="1"/>
  <c r="KR41" i="83"/>
  <c r="KU41" i="83" s="1"/>
  <c r="VE41" i="83"/>
  <c r="VH41" i="83" s="1"/>
  <c r="ASW51" i="83"/>
  <c r="ASZ51" i="83" s="1"/>
  <c r="BG60" i="83"/>
  <c r="BJ60" i="83" s="1"/>
  <c r="EF37" i="83"/>
  <c r="EI37" i="83" s="1"/>
  <c r="HL37" i="83"/>
  <c r="HO37" i="83" s="1"/>
  <c r="MV18" i="83"/>
  <c r="MY18" i="83" s="1"/>
  <c r="TA47" i="83"/>
  <c r="TD47" i="83" s="1"/>
  <c r="YD47" i="83"/>
  <c r="YG47" i="83" s="1"/>
  <c r="AEI16" i="83"/>
  <c r="AEL16" i="83" s="1"/>
  <c r="BBT45" i="83"/>
  <c r="BBW45" i="83" s="1"/>
  <c r="DK18" i="83"/>
  <c r="DN18" i="83" s="1"/>
  <c r="GQ44" i="83"/>
  <c r="GT44" i="83" s="1"/>
  <c r="TV43" i="83"/>
  <c r="TY43" i="83" s="1"/>
  <c r="J18" i="83"/>
  <c r="M18" i="83" s="1"/>
  <c r="DY57" i="83"/>
  <c r="EB57" i="83" s="1"/>
  <c r="NX40" i="83"/>
  <c r="OA40" i="83" s="1"/>
  <c r="ADN39" i="83"/>
  <c r="ADQ39" i="83" s="1"/>
  <c r="JB18" i="83"/>
  <c r="JE18" i="83" s="1"/>
  <c r="NX18" i="83"/>
  <c r="OA18" i="83" s="1"/>
  <c r="VS44" i="83"/>
  <c r="VV44" i="83" s="1"/>
  <c r="ABC50" i="83"/>
  <c r="ABF50" i="83" s="1"/>
  <c r="HL52" i="83"/>
  <c r="HO52" i="83" s="1"/>
  <c r="AEI31" i="83"/>
  <c r="AEL31" i="83" s="1"/>
  <c r="AKG16" i="83"/>
  <c r="AKJ16" i="83" s="1"/>
  <c r="OZ17" i="83"/>
  <c r="PC17" i="83" s="1"/>
  <c r="BRJ26" i="83"/>
  <c r="BRM26" i="83" s="1"/>
  <c r="APX42" i="83"/>
  <c r="AQA42" i="83" s="1"/>
  <c r="AKN38" i="83"/>
  <c r="AKQ38" i="83" s="1"/>
  <c r="VL44" i="83"/>
  <c r="VO44" i="83" s="1"/>
  <c r="OS50" i="83"/>
  <c r="OV50" i="83" s="1"/>
  <c r="AVO47" i="83"/>
  <c r="AVR47" i="83" s="1"/>
  <c r="AHV28" i="83"/>
  <c r="AHY28" i="83" s="1"/>
  <c r="ABQ18" i="83"/>
  <c r="ABT18" i="83" s="1"/>
  <c r="YD32" i="83"/>
  <c r="YG32" i="83" s="1"/>
  <c r="VZ37" i="83"/>
  <c r="WC37" i="83" s="1"/>
  <c r="TH28" i="83"/>
  <c r="TK28" i="83" s="1"/>
  <c r="QB52" i="83"/>
  <c r="QE52" i="83" s="1"/>
  <c r="MA63" i="83"/>
  <c r="MD63" i="83" s="1"/>
  <c r="JI37" i="83"/>
  <c r="JL37" i="83" s="1"/>
  <c r="AVO18" i="83"/>
  <c r="AVR18" i="83" s="1"/>
  <c r="AEP16" i="83"/>
  <c r="AES16" i="83" s="1"/>
  <c r="YR59" i="83"/>
  <c r="YU59" i="83" s="1"/>
  <c r="ST49" i="83"/>
  <c r="SW49" i="83" s="1"/>
  <c r="IG44" i="83"/>
  <c r="IJ44" i="83" s="1"/>
  <c r="ET50" i="83"/>
  <c r="EW50" i="83" s="1"/>
  <c r="CI61" i="83"/>
  <c r="CL61" i="83" s="1"/>
  <c r="J47" i="83"/>
  <c r="M47" i="83" s="1"/>
  <c r="AIX41" i="83"/>
  <c r="AJA41" i="83" s="1"/>
  <c r="VE18" i="83"/>
  <c r="VH18" i="83" s="1"/>
  <c r="QI18" i="83"/>
  <c r="QL18" i="83" s="1"/>
  <c r="GX63" i="83"/>
  <c r="HA63" i="83" s="1"/>
  <c r="FA58" i="83"/>
  <c r="FD58" i="83" s="1"/>
  <c r="DK42" i="83"/>
  <c r="DN42" i="83" s="1"/>
  <c r="BG43" i="83"/>
  <c r="BJ43" i="83" s="1"/>
  <c r="BFN40" i="83"/>
  <c r="BFQ40" i="83" s="1"/>
  <c r="ASW18" i="83"/>
  <c r="ASZ18" i="83" s="1"/>
  <c r="AHO16" i="83"/>
  <c r="AHR16" i="83" s="1"/>
  <c r="ABC37" i="83"/>
  <c r="ABF37" i="83" s="1"/>
  <c r="YK42" i="83"/>
  <c r="YN42" i="83" s="1"/>
  <c r="WG18" i="83"/>
  <c r="WJ18" i="83" s="1"/>
  <c r="UC34" i="83"/>
  <c r="UF34" i="83" s="1"/>
  <c r="QP44" i="83"/>
  <c r="QS44" i="83" s="1"/>
  <c r="NJ37" i="83"/>
  <c r="NM37" i="83" s="1"/>
  <c r="KY43" i="83"/>
  <c r="LB43" i="83" s="1"/>
  <c r="HS48" i="83"/>
  <c r="HV48" i="83" s="1"/>
  <c r="GC39" i="83"/>
  <c r="GF39" i="83" s="1"/>
  <c r="EF55" i="83"/>
  <c r="EI55" i="83" s="1"/>
  <c r="DR69" i="83"/>
  <c r="DU69" i="83" s="1"/>
  <c r="BU43" i="83"/>
  <c r="BX43" i="83" s="1"/>
  <c r="AL50" i="83"/>
  <c r="AO50" i="83" s="1"/>
  <c r="ATD47" i="83"/>
  <c r="ATG47" i="83" s="1"/>
  <c r="ADG32" i="83"/>
  <c r="ADJ32" i="83" s="1"/>
  <c r="XI18" i="83"/>
  <c r="XL18" i="83" s="1"/>
  <c r="PN56" i="83"/>
  <c r="PQ56" i="83" s="1"/>
  <c r="LF18" i="83"/>
  <c r="LI18" i="83" s="1"/>
  <c r="HZ46" i="83"/>
  <c r="IC46" i="83" s="1"/>
  <c r="DR52" i="83"/>
  <c r="DU52" i="83" s="1"/>
  <c r="AS40" i="83"/>
  <c r="AV40" i="83" s="1"/>
  <c r="AUM50" i="83"/>
  <c r="AUP50" i="83" s="1"/>
  <c r="ASP30" i="83"/>
  <c r="ASS30" i="83" s="1"/>
  <c r="AMK38" i="83"/>
  <c r="AMN38" i="83" s="1"/>
  <c r="AGT16" i="83"/>
  <c r="AGW16" i="83" s="1"/>
  <c r="ACZ43" i="83"/>
  <c r="ADC43" i="83" s="1"/>
  <c r="ABQ37" i="83"/>
  <c r="ABT37" i="83" s="1"/>
  <c r="AAH18" i="83"/>
  <c r="AAK18" i="83" s="1"/>
  <c r="XB44" i="83"/>
  <c r="XE44" i="83" s="1"/>
  <c r="VS49" i="83"/>
  <c r="VV49" i="83" s="1"/>
  <c r="UC47" i="83"/>
  <c r="UF47" i="83" s="1"/>
  <c r="QB46" i="83"/>
  <c r="QE46" i="83" s="1"/>
  <c r="MH45" i="83"/>
  <c r="MK45" i="83" s="1"/>
  <c r="KD40" i="83"/>
  <c r="KG40" i="83" s="1"/>
  <c r="HE18" i="83"/>
  <c r="HH18" i="83" s="1"/>
  <c r="GC46" i="83"/>
  <c r="GF46" i="83" s="1"/>
  <c r="FH18" i="83"/>
  <c r="FK18" i="83" s="1"/>
  <c r="EM41" i="83"/>
  <c r="EP41" i="83" s="1"/>
  <c r="CP40" i="83"/>
  <c r="CS40" i="83" s="1"/>
  <c r="BU56" i="83"/>
  <c r="BX56" i="83" s="1"/>
  <c r="AZ18" i="83"/>
  <c r="BC18" i="83" s="1"/>
  <c r="AE46" i="83"/>
  <c r="AH46" i="83" s="1"/>
  <c r="BXV25" i="83"/>
  <c r="BXY25" i="83" s="1"/>
  <c r="BWM25" i="83"/>
  <c r="BWP25" i="83" s="1"/>
  <c r="BSL25" i="83"/>
  <c r="BSO25" i="83" s="1"/>
  <c r="BPF26" i="83"/>
  <c r="BPI26" i="83" s="1"/>
  <c r="BNB35" i="83"/>
  <c r="BNE35" i="83" s="1"/>
  <c r="BFN29" i="83"/>
  <c r="BFQ29" i="83" s="1"/>
  <c r="BAD29" i="83"/>
  <c r="BAG29" i="83" s="1"/>
  <c r="BSE29" i="83"/>
  <c r="BSH29" i="83" s="1"/>
  <c r="BCH31" i="83"/>
  <c r="BCK31" i="83" s="1"/>
  <c r="AJS27" i="83"/>
  <c r="AJV27" i="83" s="1"/>
  <c r="AGM26" i="83"/>
  <c r="AGP26" i="83" s="1"/>
  <c r="BVD27" i="83"/>
  <c r="BVG27" i="83" s="1"/>
  <c r="AQZ29" i="83"/>
  <c r="ARC29" i="83" s="1"/>
  <c r="AFD38" i="83"/>
  <c r="AFG38" i="83" s="1"/>
  <c r="ACL39" i="83"/>
  <c r="ACO39" i="83" s="1"/>
  <c r="SF38" i="83"/>
  <c r="SI38" i="83" s="1"/>
  <c r="JI44" i="83"/>
  <c r="JL44" i="83" s="1"/>
  <c r="ANM35" i="83"/>
  <c r="ANP35" i="83" s="1"/>
  <c r="AEW30" i="83"/>
  <c r="AEZ30" i="83" s="1"/>
  <c r="ZM54" i="83"/>
  <c r="ZP54" i="83" s="1"/>
  <c r="XP38" i="83"/>
  <c r="XS38" i="83" s="1"/>
  <c r="UJ18" i="83"/>
  <c r="UM18" i="83" s="1"/>
  <c r="RD18" i="83"/>
  <c r="RG18" i="83" s="1"/>
  <c r="NQ56" i="83"/>
  <c r="NT56" i="83" s="1"/>
  <c r="LF48" i="83"/>
  <c r="LI48" i="83" s="1"/>
  <c r="HE60" i="83"/>
  <c r="HH60" i="83" s="1"/>
  <c r="APC36" i="83"/>
  <c r="APF36" i="83" s="1"/>
  <c r="ABJ30" i="83"/>
  <c r="ABM30" i="83" s="1"/>
  <c r="VS18" i="83"/>
  <c r="VV18" i="83" s="1"/>
  <c r="MO17" i="83"/>
  <c r="MR17" i="83" s="1"/>
  <c r="GJ35" i="83"/>
  <c r="GM35" i="83" s="1"/>
  <c r="DD18" i="83"/>
  <c r="DG18" i="83" s="1"/>
  <c r="BN51" i="83"/>
  <c r="BQ51" i="83" s="1"/>
  <c r="ARU35" i="83"/>
  <c r="ARX35" i="83" s="1"/>
  <c r="XI47" i="83"/>
  <c r="XL47" i="83" s="1"/>
  <c r="ST38" i="83"/>
  <c r="SW38" i="83" s="1"/>
  <c r="JP43" i="83"/>
  <c r="JS43" i="83" s="1"/>
  <c r="GC54" i="83"/>
  <c r="GF54" i="83" s="1"/>
  <c r="ET18" i="83"/>
  <c r="EW18" i="83" s="1"/>
  <c r="DD48" i="83"/>
  <c r="DG48" i="83" s="1"/>
  <c r="Q44" i="83"/>
  <c r="T44" i="83" s="1"/>
  <c r="AVV34" i="83"/>
  <c r="AVY34" i="83" s="1"/>
  <c r="ALP16" i="83"/>
  <c r="ALS16" i="83" s="1"/>
  <c r="ACS16" i="83"/>
  <c r="ACV16" i="83" s="1"/>
  <c r="AAA18" i="83"/>
  <c r="AAD18" i="83" s="1"/>
  <c r="YD40" i="83"/>
  <c r="YG40" i="83" s="1"/>
  <c r="UQ56" i="83"/>
  <c r="UT56" i="83" s="1"/>
  <c r="SM18" i="83"/>
  <c r="SP18" i="83" s="1"/>
  <c r="PU38" i="83"/>
  <c r="PX38" i="83" s="1"/>
  <c r="LM45" i="83"/>
  <c r="LP45" i="83" s="1"/>
  <c r="IG18" i="83"/>
  <c r="IJ18" i="83" s="1"/>
  <c r="GX71" i="83"/>
  <c r="HA71" i="83" s="1"/>
  <c r="FH62" i="83"/>
  <c r="FK62" i="83" s="1"/>
  <c r="EF18" i="83"/>
  <c r="EI18" i="83" s="1"/>
  <c r="CP57" i="83"/>
  <c r="CS57" i="83" s="1"/>
  <c r="AZ37" i="83"/>
  <c r="BC37" i="83" s="1"/>
  <c r="Q18" i="83"/>
  <c r="T18" i="83" s="1"/>
  <c r="AOV18" i="83"/>
  <c r="AOY18" i="83" s="1"/>
  <c r="AAH55" i="83"/>
  <c r="AAK55" i="83" s="1"/>
  <c r="UQ43" i="83"/>
  <c r="UT43" i="83" s="1"/>
  <c r="NJ17" i="83"/>
  <c r="NM17" i="83" s="1"/>
  <c r="IU40" i="83"/>
  <c r="IX40" i="83" s="1"/>
  <c r="FA45" i="83"/>
  <c r="FD45" i="83" s="1"/>
  <c r="BG18" i="83"/>
  <c r="BJ18" i="83" s="1"/>
  <c r="BOD37" i="83"/>
  <c r="BOG37" i="83" s="1"/>
  <c r="ATR53" i="83"/>
  <c r="ATU53" i="83" s="1"/>
  <c r="ARG49" i="83"/>
  <c r="ARJ49" i="83" s="1"/>
  <c r="ALB29" i="83"/>
  <c r="ALE29" i="83" s="1"/>
  <c r="AEB39" i="83"/>
  <c r="AEE39" i="83" s="1"/>
  <c r="ACL31" i="83"/>
  <c r="ACO31" i="83" s="1"/>
  <c r="AAO36" i="83"/>
  <c r="AAR36" i="83" s="1"/>
  <c r="ZF36" i="83"/>
  <c r="ZI36" i="83" s="1"/>
  <c r="WN34" i="83"/>
  <c r="WQ34" i="83" s="1"/>
  <c r="VE40" i="83"/>
  <c r="VH40" i="83" s="1"/>
  <c r="RD41" i="83"/>
  <c r="RG41" i="83" s="1"/>
  <c r="OE17" i="83"/>
  <c r="OH17" i="83" s="1"/>
  <c r="LM56" i="83"/>
  <c r="LP56" i="83" s="1"/>
  <c r="IG56" i="83"/>
  <c r="IJ56" i="83" s="1"/>
  <c r="GQ54" i="83"/>
  <c r="GT54" i="83" s="1"/>
  <c r="FO48" i="83"/>
  <c r="FR48" i="83" s="1"/>
  <c r="FA46" i="83"/>
  <c r="FD46" i="83" s="1"/>
  <c r="DD34" i="83"/>
  <c r="DG34" i="83" s="1"/>
  <c r="CB18" i="83"/>
  <c r="CE18" i="83" s="1"/>
  <c r="BN18" i="83"/>
  <c r="BQ18" i="83" s="1"/>
  <c r="AL61" i="83"/>
  <c r="AO61" i="83" s="1"/>
  <c r="X38" i="83"/>
  <c r="AA38" i="83" s="1"/>
  <c r="BXA28" i="83"/>
  <c r="BXD28" i="83" s="1"/>
  <c r="BRJ25" i="83"/>
  <c r="BRM25" i="83" s="1"/>
  <c r="BBM33" i="83"/>
  <c r="BBP33" i="83" s="1"/>
  <c r="BWF27" i="83"/>
  <c r="BWI27" i="83" s="1"/>
  <c r="BBT30" i="83"/>
  <c r="BBW30" i="83" s="1"/>
  <c r="AUT28" i="83"/>
  <c r="AUW28" i="83" s="1"/>
  <c r="AOO32" i="83"/>
  <c r="AOR32" i="83" s="1"/>
  <c r="AKU28" i="83"/>
  <c r="AKX28" i="83" s="1"/>
  <c r="AEW26" i="83"/>
  <c r="AEZ26" i="83" s="1"/>
  <c r="ACZ27" i="83"/>
  <c r="ADC27" i="83" s="1"/>
  <c r="AZB51" i="83"/>
  <c r="AZE51" i="83" s="1"/>
  <c r="BJV42" i="83"/>
  <c r="BJY42" i="83" s="1"/>
  <c r="BAK46" i="83"/>
  <c r="BAN46" i="83" s="1"/>
  <c r="BPF36" i="83"/>
  <c r="BPI36" i="83" s="1"/>
  <c r="ACZ29" i="83"/>
  <c r="ADC29" i="83" s="1"/>
  <c r="AJL27" i="83"/>
  <c r="AJO27" i="83" s="1"/>
  <c r="APC45" i="83"/>
  <c r="APF45" i="83" s="1"/>
  <c r="KY17" i="83"/>
  <c r="LB17" i="83" s="1"/>
  <c r="SF17" i="83"/>
  <c r="SI17" i="83" s="1"/>
  <c r="YK61" i="83"/>
  <c r="YN61" i="83" s="1"/>
  <c r="AEW41" i="83"/>
  <c r="AEZ41" i="83" s="1"/>
  <c r="AQL18" i="83"/>
  <c r="AQO18" i="83" s="1"/>
  <c r="AWC42" i="83"/>
  <c r="AWF42" i="83" s="1"/>
  <c r="BRJ35" i="83"/>
  <c r="BRM35" i="83" s="1"/>
  <c r="HL45" i="83"/>
  <c r="HO45" i="83" s="1"/>
  <c r="KY36" i="83"/>
  <c r="LB36" i="83" s="1"/>
  <c r="QW18" i="83"/>
  <c r="QZ18" i="83" s="1"/>
  <c r="VL18" i="83"/>
  <c r="VO18" i="83" s="1"/>
  <c r="AAH62" i="83"/>
  <c r="AAK62" i="83" s="1"/>
  <c r="AIJ16" i="83"/>
  <c r="AIM16" i="83" s="1"/>
  <c r="AFK36" i="83"/>
  <c r="AFN36" i="83" s="1"/>
  <c r="AIC42" i="83"/>
  <c r="AIF42" i="83" s="1"/>
  <c r="BHD50" i="83"/>
  <c r="BHG50" i="83" s="1"/>
  <c r="ADU16" i="83"/>
  <c r="ADX16" i="83" s="1"/>
  <c r="AKU29" i="83"/>
  <c r="AKX29" i="83" s="1"/>
  <c r="AJZ16" i="83"/>
  <c r="AKC16" i="83" s="1"/>
  <c r="AGF34" i="83"/>
  <c r="AGI34" i="83" s="1"/>
  <c r="AZW41" i="83"/>
  <c r="AZZ41" i="83" s="1"/>
  <c r="BJA43" i="83"/>
  <c r="BJD43" i="83" s="1"/>
  <c r="AJS39" i="83"/>
  <c r="AJV39" i="83" s="1"/>
  <c r="BXA31" i="83"/>
  <c r="BXD31" i="83" s="1"/>
  <c r="BSS33" i="83"/>
  <c r="BSV33" i="83" s="1"/>
  <c r="AZP35" i="83"/>
  <c r="AZS35" i="83" s="1"/>
  <c r="BSL34" i="83"/>
  <c r="BSO34" i="83" s="1"/>
  <c r="BGB25" i="83"/>
  <c r="BGE25" i="83" s="1"/>
  <c r="AXS17" i="83"/>
  <c r="AXV17" i="83" s="1"/>
  <c r="APJ18" i="83"/>
  <c r="APM18" i="83" s="1"/>
  <c r="AZI39" i="83"/>
  <c r="AZL39" i="83" s="1"/>
  <c r="AJE29" i="83"/>
  <c r="AJH29" i="83" s="1"/>
  <c r="ASW36" i="83"/>
  <c r="ASZ36" i="83" s="1"/>
  <c r="AHH46" i="83"/>
  <c r="AHK46" i="83" s="1"/>
  <c r="ACE42" i="83"/>
  <c r="ACH42" i="83" s="1"/>
  <c r="YD31" i="83"/>
  <c r="YG31" i="83" s="1"/>
  <c r="TV44" i="83"/>
  <c r="TY44" i="83" s="1"/>
  <c r="QP33" i="83"/>
  <c r="QS33" i="83" s="1"/>
  <c r="NQ18" i="83"/>
  <c r="NT18" i="83" s="1"/>
  <c r="JB60" i="83"/>
  <c r="JE60" i="83" s="1"/>
  <c r="AVO39" i="83"/>
  <c r="AVR39" i="83" s="1"/>
  <c r="ALW16" i="83"/>
  <c r="ALZ16" i="83" s="1"/>
  <c r="AHV16" i="83"/>
  <c r="AHY16" i="83" s="1"/>
  <c r="ACL16" i="83"/>
  <c r="ACO16" i="83" s="1"/>
  <c r="ABC18" i="83"/>
  <c r="ABF18" i="83" s="1"/>
  <c r="YD17" i="83"/>
  <c r="YG17" i="83" s="1"/>
  <c r="WN37" i="83"/>
  <c r="WQ37" i="83" s="1"/>
  <c r="TV54" i="83"/>
  <c r="TY54" i="83" s="1"/>
  <c r="ST37" i="83"/>
  <c r="SW37" i="83" s="1"/>
  <c r="PG18" i="83"/>
  <c r="PJ18" i="83" s="1"/>
  <c r="MV38" i="83"/>
  <c r="MY38" i="83" s="1"/>
  <c r="KR51" i="83"/>
  <c r="KU51" i="83" s="1"/>
  <c r="IN64" i="83"/>
  <c r="IQ64" i="83" s="1"/>
  <c r="AVA44" i="83"/>
  <c r="AVD44" i="83" s="1"/>
  <c r="AJS31" i="83"/>
  <c r="AJV31" i="83" s="1"/>
  <c r="AAA53" i="83"/>
  <c r="AAD53" i="83" s="1"/>
  <c r="XP50" i="83"/>
  <c r="XS50" i="83" s="1"/>
  <c r="RY58" i="83"/>
  <c r="SB58" i="83" s="1"/>
  <c r="KD47" i="83"/>
  <c r="KG47" i="83" s="1"/>
  <c r="FV46" i="83"/>
  <c r="FY46" i="83" s="1"/>
  <c r="DR18" i="83"/>
  <c r="DU18" i="83" s="1"/>
  <c r="CI18" i="83"/>
  <c r="CL18" i="83" s="1"/>
  <c r="Q50" i="83"/>
  <c r="T50" i="83" s="1"/>
  <c r="AQS35" i="83"/>
  <c r="AQV35" i="83" s="1"/>
  <c r="ADU42" i="83"/>
  <c r="ADX42" i="83" s="1"/>
  <c r="UC33" i="83"/>
  <c r="UF33" i="83" s="1"/>
  <c r="RD42" i="83"/>
  <c r="RG42" i="83" s="1"/>
  <c r="IU18" i="83"/>
  <c r="IX18" i="83" s="1"/>
  <c r="GJ47" i="83"/>
  <c r="GM47" i="83" s="1"/>
  <c r="ET45" i="83"/>
  <c r="EW45" i="83" s="1"/>
  <c r="DR61" i="83"/>
  <c r="DU61" i="83" s="1"/>
  <c r="CP18" i="83"/>
  <c r="CS18" i="83" s="1"/>
  <c r="AE18" i="83"/>
  <c r="AH18" i="83" s="1"/>
  <c r="BCA50" i="83"/>
  <c r="BCD50" i="83" s="1"/>
  <c r="ATD18" i="83"/>
  <c r="ATG18" i="83" s="1"/>
  <c r="AJL33" i="83"/>
  <c r="AJO33" i="83" s="1"/>
  <c r="ACZ30" i="83"/>
  <c r="ADC30" i="83" s="1"/>
  <c r="AAV46" i="83"/>
  <c r="AAY46" i="83" s="1"/>
  <c r="YY18" i="83"/>
  <c r="ZB18" i="83" s="1"/>
  <c r="XP39" i="83"/>
  <c r="XS39" i="83" s="1"/>
  <c r="VE52" i="83"/>
  <c r="VH52" i="83" s="1"/>
  <c r="TO44" i="83"/>
  <c r="TR44" i="83" s="1"/>
  <c r="RK42" i="83"/>
  <c r="RN42" i="83" s="1"/>
  <c r="OL53" i="83"/>
  <c r="OO53" i="83" s="1"/>
  <c r="LT41" i="83"/>
  <c r="LW41" i="83" s="1"/>
  <c r="KR59" i="83"/>
  <c r="KU59" i="83" s="1"/>
  <c r="HZ18" i="83"/>
  <c r="IC18" i="83" s="1"/>
  <c r="GX51" i="83"/>
  <c r="HA51" i="83" s="1"/>
  <c r="FV38" i="83"/>
  <c r="FY38" i="83" s="1"/>
  <c r="EF48" i="83"/>
  <c r="EI48" i="83" s="1"/>
  <c r="DY18" i="83"/>
  <c r="EB18" i="83" s="1"/>
  <c r="CI44" i="83"/>
  <c r="CL44" i="83" s="1"/>
  <c r="AZ47" i="83"/>
  <c r="BC47" i="83" s="1"/>
  <c r="AE64" i="83"/>
  <c r="AH64" i="83" s="1"/>
  <c r="BAK18" i="83"/>
  <c r="BAN18" i="83" s="1"/>
  <c r="ANF55" i="83"/>
  <c r="ANI55" i="83" s="1"/>
  <c r="ABX64" i="83"/>
  <c r="ACA64" i="83" s="1"/>
  <c r="WU18" i="83"/>
  <c r="WX18" i="83" s="1"/>
  <c r="PU45" i="83"/>
  <c r="PX45" i="83" s="1"/>
  <c r="MV46" i="83"/>
  <c r="MY46" i="83" s="1"/>
  <c r="IU49" i="83"/>
  <c r="IX49" i="83" s="1"/>
  <c r="HS56" i="83"/>
  <c r="HV56" i="83" s="1"/>
  <c r="DY50" i="83"/>
  <c r="EB50" i="83" s="1"/>
  <c r="AZ53" i="83"/>
  <c r="BC53" i="83" s="1"/>
  <c r="BVR30" i="83"/>
  <c r="BVU30" i="83" s="1"/>
  <c r="AUF18" i="83"/>
  <c r="AUI18" i="83" s="1"/>
  <c r="ATK42" i="83"/>
  <c r="ATN42" i="83" s="1"/>
  <c r="APJ34" i="83"/>
  <c r="APM34" i="83" s="1"/>
  <c r="ALB37" i="83"/>
  <c r="ALE37" i="83" s="1"/>
  <c r="ALW43" i="83"/>
  <c r="ALZ43" i="83" s="1"/>
  <c r="BOK44" i="83"/>
  <c r="BON44" i="83" s="1"/>
  <c r="ATR18" i="83"/>
  <c r="ATU18" i="83" s="1"/>
  <c r="BPT27" i="83"/>
  <c r="BPW27" i="83" s="1"/>
  <c r="BXO31" i="83"/>
  <c r="BXR31" i="83" s="1"/>
  <c r="BRX29" i="83"/>
  <c r="BSA29" i="83" s="1"/>
  <c r="BGI48" i="83"/>
  <c r="BGL48" i="83" s="1"/>
  <c r="BIT32" i="83"/>
  <c r="BIW32" i="83" s="1"/>
  <c r="AWX33" i="83"/>
  <c r="AXA33" i="83" s="1"/>
  <c r="ANM50" i="83"/>
  <c r="ANP50" i="83" s="1"/>
  <c r="AGM16" i="83"/>
  <c r="AGP16" i="83" s="1"/>
  <c r="BNI45" i="83"/>
  <c r="BNL45" i="83" s="1"/>
  <c r="BKJ18" i="83"/>
  <c r="BKM18" i="83" s="1"/>
  <c r="BAD36" i="83"/>
  <c r="BAG36" i="83" s="1"/>
  <c r="BFU52" i="83"/>
  <c r="BFX52" i="83" s="1"/>
  <c r="BIF61" i="83"/>
  <c r="BII61" i="83" s="1"/>
  <c r="AUF35" i="83"/>
  <c r="AUI35" i="83" s="1"/>
  <c r="AMR41" i="83"/>
  <c r="AMU41" i="83" s="1"/>
  <c r="BJH29" i="83"/>
  <c r="BJK29" i="83" s="1"/>
  <c r="AUM34" i="83"/>
  <c r="AUP34" i="83" s="1"/>
  <c r="AOO47" i="83"/>
  <c r="AOR47" i="83" s="1"/>
  <c r="AHH31" i="83"/>
  <c r="AHK31" i="83" s="1"/>
  <c r="BCH52" i="83"/>
  <c r="BCK52" i="83" s="1"/>
  <c r="AOO53" i="83"/>
  <c r="AOR53" i="83" s="1"/>
  <c r="AJL16" i="83"/>
  <c r="AJO16" i="83" s="1"/>
  <c r="AHA26" i="83"/>
  <c r="AHD26" i="83" s="1"/>
  <c r="ADU29" i="83"/>
  <c r="ADX29" i="83" s="1"/>
  <c r="ABJ31" i="83"/>
  <c r="ABM31" i="83" s="1"/>
  <c r="ZT17" i="83"/>
  <c r="ZW17" i="83" s="1"/>
  <c r="WG41" i="83"/>
  <c r="WJ41" i="83" s="1"/>
  <c r="UX31" i="83"/>
  <c r="VA31" i="83" s="1"/>
  <c r="TH27" i="83"/>
  <c r="TK27" i="83" s="1"/>
  <c r="RR54" i="83"/>
  <c r="RU54" i="83" s="1"/>
  <c r="PN18" i="83"/>
  <c r="PQ18" i="83" s="1"/>
  <c r="OL40" i="83"/>
  <c r="OO40" i="83" s="1"/>
  <c r="MO46" i="83"/>
  <c r="MR46" i="83" s="1"/>
  <c r="KK18" i="83"/>
  <c r="KN18" i="83" s="1"/>
  <c r="IN52" i="83"/>
  <c r="IQ52" i="83" s="1"/>
  <c r="BES18" i="83"/>
  <c r="BEV18" i="83" s="1"/>
  <c r="ASB18" i="83"/>
  <c r="ASE18" i="83" s="1"/>
  <c r="AOH46" i="83"/>
  <c r="AOK46" i="83" s="1"/>
  <c r="ALI35" i="83"/>
  <c r="ALL35" i="83" s="1"/>
  <c r="AJE16" i="83"/>
  <c r="AJH16" i="83" s="1"/>
  <c r="AGM29" i="83"/>
  <c r="AGP29" i="83" s="1"/>
  <c r="ADN30" i="83"/>
  <c r="ADQ30" i="83" s="1"/>
  <c r="ACE47" i="83"/>
  <c r="ACH47" i="83" s="1"/>
  <c r="ABJ42" i="83"/>
  <c r="ABM42" i="83" s="1"/>
  <c r="AAA42" i="83"/>
  <c r="AAD42" i="83" s="1"/>
  <c r="YY44" i="83"/>
  <c r="ZB44" i="83" s="1"/>
  <c r="XW50" i="83"/>
  <c r="XZ50" i="83" s="1"/>
  <c r="XP18" i="83"/>
  <c r="XS18" i="83" s="1"/>
  <c r="WG47" i="83"/>
  <c r="WJ47" i="83" s="1"/>
  <c r="UX32" i="83"/>
  <c r="VA32" i="83" s="1"/>
  <c r="TV18" i="83"/>
  <c r="TY18" i="83" s="1"/>
  <c r="TH16" i="83"/>
  <c r="TK16" i="83" s="1"/>
  <c r="RK36" i="83"/>
  <c r="RN36" i="83" s="1"/>
  <c r="QP38" i="83"/>
  <c r="QS38" i="83" s="1"/>
  <c r="OE37" i="83"/>
  <c r="OH37" i="83" s="1"/>
  <c r="NJ51" i="83"/>
  <c r="NM51" i="83" s="1"/>
  <c r="MO39" i="83"/>
  <c r="MR39" i="83" s="1"/>
  <c r="MA18" i="83"/>
  <c r="MD18" i="83" s="1"/>
  <c r="JW47" i="83"/>
  <c r="JZ47" i="83" s="1"/>
  <c r="JI17" i="83"/>
  <c r="JL17" i="83" s="1"/>
  <c r="HZ39" i="83"/>
  <c r="IC39" i="83" s="1"/>
  <c r="AXZ18" i="83"/>
  <c r="AYC18" i="83" s="1"/>
  <c r="AVA18" i="83"/>
  <c r="AVD18" i="83" s="1"/>
  <c r="ALW30" i="83"/>
  <c r="ALZ30" i="83" s="1"/>
  <c r="AIJ38" i="83"/>
  <c r="AIM38" i="83" s="1"/>
  <c r="ACZ38" i="83"/>
  <c r="ADC38" i="83" s="1"/>
  <c r="ZM47" i="83"/>
  <c r="ZP47" i="83" s="1"/>
  <c r="YK53" i="83"/>
  <c r="YN53" i="83" s="1"/>
  <c r="WN30" i="83"/>
  <c r="WQ30" i="83" s="1"/>
  <c r="UJ63" i="83"/>
  <c r="UM63" i="83" s="1"/>
  <c r="RK17" i="83"/>
  <c r="RN17" i="83" s="1"/>
  <c r="LM62" i="83"/>
  <c r="LP62" i="83" s="1"/>
  <c r="JW60" i="83"/>
  <c r="JZ60" i="83" s="1"/>
  <c r="GQ18" i="83"/>
  <c r="GT18" i="83" s="1"/>
  <c r="FV37" i="83"/>
  <c r="FY37" i="83" s="1"/>
  <c r="EM47" i="83"/>
  <c r="EP47" i="83" s="1"/>
  <c r="DK60" i="83"/>
  <c r="DN60" i="83" s="1"/>
  <c r="CW41" i="83"/>
  <c r="CZ41" i="83" s="1"/>
  <c r="CB70" i="83"/>
  <c r="CE70" i="83" s="1"/>
  <c r="BN44" i="83"/>
  <c r="BQ44" i="83" s="1"/>
  <c r="Q37" i="83"/>
  <c r="T37" i="83" s="1"/>
  <c r="BIM39" i="83"/>
  <c r="BIP39" i="83" s="1"/>
  <c r="AOO18" i="83"/>
  <c r="AOR18" i="83" s="1"/>
  <c r="AFD31" i="83"/>
  <c r="AFG31" i="83" s="1"/>
  <c r="ABQ47" i="83"/>
  <c r="ABT47" i="83" s="1"/>
  <c r="XB55" i="83"/>
  <c r="XE55" i="83" s="1"/>
  <c r="TV61" i="83"/>
  <c r="TY61" i="83" s="1"/>
  <c r="BWF28" i="83"/>
  <c r="BWI28" i="83" s="1"/>
  <c r="BLZ33" i="83"/>
  <c r="BMC33" i="83" s="1"/>
  <c r="BFU18" i="83"/>
  <c r="BFX18" i="83" s="1"/>
  <c r="BFU45" i="83"/>
  <c r="BFX45" i="83" s="1"/>
  <c r="AVV48" i="83"/>
  <c r="AVY48" i="83" s="1"/>
  <c r="AMY45" i="83"/>
  <c r="ANB45" i="83" s="1"/>
  <c r="AFK16" i="83"/>
  <c r="AFN16" i="83" s="1"/>
  <c r="BLS43" i="83"/>
  <c r="BLV43" i="83" s="1"/>
  <c r="BVD32" i="83"/>
  <c r="BVG32" i="83" s="1"/>
  <c r="AWX48" i="83"/>
  <c r="AXA48" i="83" s="1"/>
  <c r="BBM51" i="83"/>
  <c r="BBP51" i="83" s="1"/>
  <c r="BDJ41" i="83"/>
  <c r="BDM41" i="83" s="1"/>
  <c r="ASB48" i="83"/>
  <c r="ASE48" i="83" s="1"/>
  <c r="AKU16" i="83"/>
  <c r="AKX16" i="83" s="1"/>
  <c r="BFG40" i="83"/>
  <c r="BFJ40" i="83" s="1"/>
  <c r="ASI45" i="83"/>
  <c r="ASL45" i="83" s="1"/>
  <c r="ANF18" i="83"/>
  <c r="ANI18" i="83" s="1"/>
  <c r="AGM36" i="83"/>
  <c r="AGP36" i="83" s="1"/>
  <c r="AZW49" i="83"/>
  <c r="AZZ49" i="83" s="1"/>
  <c r="ANF44" i="83"/>
  <c r="ANI44" i="83" s="1"/>
  <c r="AIX32" i="83"/>
  <c r="AJA32" i="83" s="1"/>
  <c r="AGT42" i="83"/>
  <c r="AGW42" i="83" s="1"/>
  <c r="ADN46" i="83"/>
  <c r="ADQ46" i="83" s="1"/>
  <c r="ABC44" i="83"/>
  <c r="ABF44" i="83" s="1"/>
  <c r="ZM39" i="83"/>
  <c r="ZP39" i="83" s="1"/>
  <c r="VZ45" i="83"/>
  <c r="WC45" i="83" s="1"/>
  <c r="UX17" i="83"/>
  <c r="VA17" i="83" s="1"/>
  <c r="TA39" i="83"/>
  <c r="TD39" i="83" s="1"/>
  <c r="RR49" i="83"/>
  <c r="RU49" i="83" s="1"/>
  <c r="PG57" i="83"/>
  <c r="PJ57" i="83" s="1"/>
  <c r="OL18" i="83"/>
  <c r="OO18" i="83" s="1"/>
  <c r="MH59" i="83"/>
  <c r="MK59" i="83" s="1"/>
  <c r="KD17" i="83"/>
  <c r="KG17" i="83" s="1"/>
  <c r="IG63" i="83"/>
  <c r="IJ63" i="83" s="1"/>
  <c r="BBM18" i="83"/>
  <c r="BBP18" i="83" s="1"/>
  <c r="ARG18" i="83"/>
  <c r="ARJ18" i="83" s="1"/>
  <c r="ANT43" i="83"/>
  <c r="ANW43" i="83" s="1"/>
  <c r="AKN16" i="83"/>
  <c r="AKQ16" i="83" s="1"/>
  <c r="AIC31" i="83"/>
  <c r="AIF31" i="83" s="1"/>
  <c r="AFK41" i="83"/>
  <c r="AFN41" i="83" s="1"/>
  <c r="ADG31" i="83"/>
  <c r="ADJ31" i="83" s="1"/>
  <c r="ACE35" i="83"/>
  <c r="ACH35" i="83" s="1"/>
  <c r="ABJ17" i="83"/>
  <c r="ABM17" i="83" s="1"/>
  <c r="ZT30" i="83"/>
  <c r="ZW30" i="83" s="1"/>
  <c r="YR52" i="83"/>
  <c r="YU52" i="83" s="1"/>
  <c r="XW18" i="83"/>
  <c r="XZ18" i="83" s="1"/>
  <c r="XI39" i="83"/>
  <c r="XL39" i="83" s="1"/>
  <c r="VZ51" i="83"/>
  <c r="WC51" i="83" s="1"/>
  <c r="UQ50" i="83"/>
  <c r="UT50" i="83" s="1"/>
  <c r="TO59" i="83"/>
  <c r="TR59" i="83" s="1"/>
  <c r="TA54" i="83"/>
  <c r="TD54" i="83" s="1"/>
  <c r="RD58" i="83"/>
  <c r="RG58" i="83" s="1"/>
  <c r="QP17" i="83"/>
  <c r="QS17" i="83" s="1"/>
  <c r="OE33" i="83"/>
  <c r="OH33" i="83" s="1"/>
  <c r="NC59" i="83"/>
  <c r="NF59" i="83" s="1"/>
  <c r="MH18" i="83"/>
  <c r="MK18" i="83" s="1"/>
  <c r="LT48" i="83"/>
  <c r="LW48" i="83" s="1"/>
  <c r="JW18" i="83"/>
  <c r="JZ18" i="83" s="1"/>
  <c r="JB66" i="83"/>
  <c r="JE66" i="83" s="1"/>
  <c r="HS18" i="83"/>
  <c r="HV18" i="83" s="1"/>
  <c r="AXE18" i="83"/>
  <c r="AXH18" i="83" s="1"/>
  <c r="ASI51" i="83"/>
  <c r="ASL51" i="83" s="1"/>
  <c r="AKU42" i="83"/>
  <c r="AKX42" i="83" s="1"/>
  <c r="AHH16" i="83"/>
  <c r="AHK16" i="83" s="1"/>
  <c r="ACS32" i="83"/>
  <c r="ACV32" i="83" s="1"/>
  <c r="ZF44" i="83"/>
  <c r="ZI44" i="83" s="1"/>
  <c r="YK18" i="83"/>
  <c r="YN18" i="83" s="1"/>
  <c r="VZ18" i="83"/>
  <c r="WC18" i="83" s="1"/>
  <c r="TO52" i="83"/>
  <c r="TR52" i="83" s="1"/>
  <c r="OZ40" i="83"/>
  <c r="PC40" i="83" s="1"/>
  <c r="LM18" i="83"/>
  <c r="LP18" i="83" s="1"/>
  <c r="JB44" i="83"/>
  <c r="JE44" i="83" s="1"/>
  <c r="GJ42" i="83"/>
  <c r="GM42" i="83" s="1"/>
  <c r="FO63" i="83"/>
  <c r="FR63" i="83" s="1"/>
  <c r="EM18" i="83"/>
  <c r="EP18" i="83" s="1"/>
  <c r="DD41" i="83"/>
  <c r="DG41" i="83" s="1"/>
  <c r="CW18" i="83"/>
  <c r="CZ18" i="83" s="1"/>
  <c r="CB50" i="83"/>
  <c r="CE50" i="83" s="1"/>
  <c r="AS18" i="83"/>
  <c r="AV18" i="83" s="1"/>
  <c r="J52" i="83"/>
  <c r="M52" i="83" s="1"/>
  <c r="BCV45" i="83"/>
  <c r="BCY45" i="83" s="1"/>
  <c r="AMD39" i="83"/>
  <c r="AMG39" i="83" s="1"/>
  <c r="AEW29" i="83"/>
  <c r="AEZ29" i="83" s="1"/>
  <c r="AAH45" i="83"/>
  <c r="AAK45" i="83" s="1"/>
  <c r="WN18" i="83"/>
  <c r="WQ18" i="83" s="1"/>
  <c r="AYU52" i="83"/>
  <c r="AYX52" i="83" s="1"/>
  <c r="BPM16" i="83"/>
  <c r="BPP16" i="83" s="1"/>
  <c r="BSZ34" i="83"/>
  <c r="BTC34" i="83" s="1"/>
  <c r="BVY16" i="83"/>
  <c r="BWB16" i="83" s="1"/>
  <c r="BBF46" i="83"/>
  <c r="BBI46" i="83" s="1"/>
  <c r="BMN38" i="83"/>
  <c r="BMQ38" i="83" s="1"/>
  <c r="BNI40" i="83"/>
  <c r="BNL40" i="83" s="1"/>
  <c r="BRX16" i="83"/>
  <c r="BSA16" i="83" s="1"/>
  <c r="BYJ16" i="83"/>
  <c r="BYM16" i="83" s="1"/>
  <c r="BWT16" i="83"/>
  <c r="BWW16" i="83" s="1"/>
  <c r="BVD29" i="83"/>
  <c r="BVG29" i="83" s="1"/>
  <c r="BWF16" i="83"/>
  <c r="BWI16" i="83" s="1"/>
  <c r="BUP27" i="83"/>
  <c r="BUS27" i="83" s="1"/>
  <c r="BRJ16" i="83"/>
  <c r="BRM16" i="83" s="1"/>
  <c r="BWM33" i="83"/>
  <c r="BWP33" i="83" s="1"/>
  <c r="BUB36" i="83"/>
  <c r="BUE36" i="83" s="1"/>
  <c r="BQO39" i="83"/>
  <c r="BQR39" i="83" s="1"/>
  <c r="BNB18" i="83"/>
  <c r="BNE18" i="83" s="1"/>
  <c r="BKC17" i="83"/>
  <c r="BKF17" i="83" s="1"/>
  <c r="BQV31" i="83"/>
  <c r="BQY31" i="83" s="1"/>
  <c r="BOK38" i="83"/>
  <c r="BON38" i="83" s="1"/>
  <c r="BLS18" i="83"/>
  <c r="BLV18" i="83" s="1"/>
  <c r="BHY49" i="83"/>
  <c r="BIB49" i="83" s="1"/>
  <c r="BGI36" i="83"/>
  <c r="BGL36" i="83" s="1"/>
  <c r="BDJ29" i="83"/>
  <c r="BDM29" i="83" s="1"/>
  <c r="BAY33" i="83"/>
  <c r="BBB33" i="83" s="1"/>
  <c r="AYG18" i="83"/>
  <c r="AYJ18" i="83" s="1"/>
  <c r="BOR56" i="83"/>
  <c r="BOU56" i="83" s="1"/>
  <c r="BLE42" i="83"/>
  <c r="BLH42" i="83" s="1"/>
  <c r="BHK45" i="83"/>
  <c r="BHN45" i="83" s="1"/>
  <c r="BEL45" i="83"/>
  <c r="BEO45" i="83" s="1"/>
  <c r="BCH46" i="83"/>
  <c r="BCK46" i="83" s="1"/>
  <c r="AYU18" i="83"/>
  <c r="AYX18" i="83" s="1"/>
  <c r="AWJ39" i="83"/>
  <c r="AWM39" i="83" s="1"/>
  <c r="AUT44" i="83"/>
  <c r="AUW44" i="83" s="1"/>
  <c r="ASP41" i="83"/>
  <c r="ASS41" i="83" s="1"/>
  <c r="APQ51" i="83"/>
  <c r="APT51" i="83" s="1"/>
  <c r="ANM45" i="83"/>
  <c r="ANP45" i="83" s="1"/>
  <c r="AMR30" i="83"/>
  <c r="AMU30" i="83" s="1"/>
  <c r="ALB16" i="83"/>
  <c r="ALE16" i="83" s="1"/>
  <c r="AIC30" i="83"/>
  <c r="AIF30" i="83" s="1"/>
  <c r="AGF27" i="83"/>
  <c r="AGI27" i="83" s="1"/>
  <c r="AEP30" i="83"/>
  <c r="AES30" i="83" s="1"/>
  <c r="ADG47" i="83"/>
  <c r="ADJ47" i="83" s="1"/>
  <c r="BRQ30" i="83"/>
  <c r="BRT30" i="83" s="1"/>
  <c r="BMG44" i="83"/>
  <c r="BMJ44" i="83" s="1"/>
  <c r="BKC41" i="83"/>
  <c r="BKF41" i="83" s="1"/>
  <c r="BQV27" i="83"/>
  <c r="BQY27" i="83" s="1"/>
  <c r="BNI33" i="83"/>
  <c r="BNL33" i="83" s="1"/>
  <c r="BJO42" i="83"/>
  <c r="BJR42" i="83" s="1"/>
  <c r="BPT38" i="83"/>
  <c r="BPW38" i="83" s="1"/>
  <c r="BIM16" i="83"/>
  <c r="BIP16" i="83" s="1"/>
  <c r="BEE29" i="83"/>
  <c r="BEH29" i="83" s="1"/>
  <c r="AZP18" i="83"/>
  <c r="AZS18" i="83" s="1"/>
  <c r="BUW31" i="83"/>
  <c r="BUZ31" i="83" s="1"/>
  <c r="BJA18" i="83"/>
  <c r="BJD18" i="83" s="1"/>
  <c r="BGP60" i="83"/>
  <c r="BGS60" i="83" s="1"/>
  <c r="BDQ18" i="83"/>
  <c r="BDT18" i="83" s="1"/>
  <c r="BAD18" i="83"/>
  <c r="BAG18" i="83" s="1"/>
  <c r="AYN33" i="83"/>
  <c r="AYQ33" i="83" s="1"/>
  <c r="BSZ26" i="83"/>
  <c r="BTC26" i="83" s="1"/>
  <c r="BHK18" i="83"/>
  <c r="BHN18" i="83" s="1"/>
  <c r="BCO40" i="83"/>
  <c r="BCR40" i="83" s="1"/>
  <c r="AWJ33" i="83"/>
  <c r="AWM33" i="83" s="1"/>
  <c r="AVH18" i="83"/>
  <c r="AVK18" i="83" s="1"/>
  <c r="ATY53" i="83"/>
  <c r="AUB53" i="83" s="1"/>
  <c r="AQZ18" i="83"/>
  <c r="ARC18" i="83" s="1"/>
  <c r="APX18" i="83"/>
  <c r="AQA18" i="83" s="1"/>
  <c r="AOH18" i="83"/>
  <c r="AOK18" i="83" s="1"/>
  <c r="AMD45" i="83"/>
  <c r="AMG45" i="83" s="1"/>
  <c r="AJS30" i="83"/>
  <c r="AJV30" i="83" s="1"/>
  <c r="AHV37" i="83"/>
  <c r="AHY37" i="83" s="1"/>
  <c r="AFR46" i="83"/>
  <c r="AFU46" i="83" s="1"/>
  <c r="BHR17" i="83"/>
  <c r="BHU17" i="83" s="1"/>
  <c r="BCV37" i="83"/>
  <c r="BCY37" i="83" s="1"/>
  <c r="BAD32" i="83"/>
  <c r="BAG32" i="83" s="1"/>
  <c r="AVV18" i="83"/>
  <c r="AVY18" i="83" s="1"/>
  <c r="AUF41" i="83"/>
  <c r="AUI41" i="83" s="1"/>
  <c r="ASB41" i="83"/>
  <c r="ASE41" i="83" s="1"/>
  <c r="ARN35" i="83"/>
  <c r="ARQ35" i="83" s="1"/>
  <c r="APX37" i="83"/>
  <c r="AQA37" i="83" s="1"/>
  <c r="AOA54" i="83"/>
  <c r="AOD54" i="83" s="1"/>
  <c r="ALB30" i="83"/>
  <c r="ALE30" i="83" s="1"/>
  <c r="AJE42" i="83"/>
  <c r="AJH42" i="83" s="1"/>
  <c r="AIQ41" i="83"/>
  <c r="AIT41" i="83" s="1"/>
  <c r="AHA37" i="83"/>
  <c r="AHD37" i="83" s="1"/>
  <c r="AGF28" i="83"/>
  <c r="AGI28" i="83" s="1"/>
  <c r="AFK29" i="83"/>
  <c r="AFN29" i="83" s="1"/>
  <c r="BEZ38" i="83"/>
  <c r="BFC38" i="83" s="1"/>
  <c r="BCA56" i="83"/>
  <c r="BCD56" i="83" s="1"/>
  <c r="AYG49" i="83"/>
  <c r="AYJ49" i="83" s="1"/>
  <c r="ATY47" i="83"/>
  <c r="AUB47" i="83" s="1"/>
  <c r="AQZ41" i="83"/>
  <c r="ARC41" i="83" s="1"/>
  <c r="AOH51" i="83"/>
  <c r="AOK51" i="83" s="1"/>
  <c r="BXV36" i="83"/>
  <c r="BXY36" i="83" s="1"/>
  <c r="BXO26" i="83"/>
  <c r="BXR26" i="83" s="1"/>
  <c r="BXO16" i="83"/>
  <c r="BXR16" i="83" s="1"/>
  <c r="BVK16" i="83"/>
  <c r="BVN16" i="83" s="1"/>
  <c r="BUI33" i="83"/>
  <c r="BUL33" i="83" s="1"/>
  <c r="BUI27" i="83"/>
  <c r="BUL27" i="83" s="1"/>
  <c r="BTU34" i="83"/>
  <c r="BTX34" i="83" s="1"/>
  <c r="BSZ16" i="83"/>
  <c r="BTC16" i="83" s="1"/>
  <c r="BQH16" i="83"/>
  <c r="BQK16" i="83" s="1"/>
  <c r="BMN34" i="83"/>
  <c r="BMQ34" i="83" s="1"/>
  <c r="BWT42" i="83"/>
  <c r="BWW42" i="83" s="1"/>
  <c r="BQA31" i="83"/>
  <c r="BQD31" i="83" s="1"/>
  <c r="BNP18" i="83"/>
  <c r="BNS18" i="83" s="1"/>
  <c r="BLE37" i="83"/>
  <c r="BLH37" i="83" s="1"/>
  <c r="BHY43" i="83"/>
  <c r="BIB43" i="83" s="1"/>
  <c r="BFU38" i="83"/>
  <c r="BFX38" i="83" s="1"/>
  <c r="BCO29" i="83"/>
  <c r="BCR29" i="83" s="1"/>
  <c r="BAR39" i="83"/>
  <c r="BAU39" i="83" s="1"/>
  <c r="BSZ30" i="83"/>
  <c r="BTC30" i="83" s="1"/>
  <c r="BOR49" i="83"/>
  <c r="BOU49" i="83" s="1"/>
  <c r="BKJ47" i="83"/>
  <c r="BKM47" i="83" s="1"/>
  <c r="BGW16" i="83"/>
  <c r="BGZ16" i="83" s="1"/>
  <c r="BEE42" i="83"/>
  <c r="BEH42" i="83" s="1"/>
  <c r="BAY18" i="83"/>
  <c r="BBB18" i="83" s="1"/>
  <c r="AXS43" i="83"/>
  <c r="AXV43" i="83" s="1"/>
  <c r="AWC18" i="83"/>
  <c r="AWF18" i="83" s="1"/>
  <c r="AUT18" i="83"/>
  <c r="AUW18" i="83" s="1"/>
  <c r="ASP18" i="83"/>
  <c r="ASS18" i="83" s="1"/>
  <c r="APQ18" i="83"/>
  <c r="APT18" i="83" s="1"/>
  <c r="AMY60" i="83"/>
  <c r="ANB60" i="83" s="1"/>
  <c r="AMK18" i="83"/>
  <c r="AMN18" i="83" s="1"/>
  <c r="AKN29" i="83"/>
  <c r="AKQ29" i="83" s="1"/>
  <c r="AHO38" i="83"/>
  <c r="AHR38" i="83" s="1"/>
  <c r="AFR31" i="83"/>
  <c r="AFU31" i="83" s="1"/>
  <c r="AEB32" i="83"/>
  <c r="AEE32" i="83" s="1"/>
  <c r="ACL44" i="83"/>
  <c r="ACO44" i="83" s="1"/>
  <c r="BQA35" i="83"/>
  <c r="BQD35" i="83" s="1"/>
  <c r="BLZ44" i="83"/>
  <c r="BMC44" i="83" s="1"/>
  <c r="BJH26" i="83"/>
  <c r="BJK26" i="83" s="1"/>
  <c r="BPF39" i="83"/>
  <c r="BPI39" i="83" s="1"/>
  <c r="BNB50" i="83"/>
  <c r="BNE50" i="83" s="1"/>
  <c r="BIT38" i="83"/>
  <c r="BIW38" i="83" s="1"/>
  <c r="BOY40" i="83"/>
  <c r="BPB40" i="83" s="1"/>
  <c r="BHK52" i="83"/>
  <c r="BHN52" i="83" s="1"/>
  <c r="BDC18" i="83"/>
  <c r="BDF18" i="83" s="1"/>
  <c r="AXZ51" i="83"/>
  <c r="AYC51" i="83" s="1"/>
  <c r="BRC29" i="83"/>
  <c r="BRF29" i="83" s="1"/>
  <c r="BHR28" i="83"/>
  <c r="BHU28" i="83" s="1"/>
  <c r="BGB29" i="83"/>
  <c r="BGE29" i="83" s="1"/>
  <c r="BDJ18" i="83"/>
  <c r="BDM18" i="83" s="1"/>
  <c r="AZW18" i="83"/>
  <c r="AZZ18" i="83" s="1"/>
  <c r="AXS28" i="83"/>
  <c r="AXV28" i="83" s="1"/>
  <c r="BSS27" i="83"/>
  <c r="BSV27" i="83" s="1"/>
  <c r="BHD44" i="83"/>
  <c r="BHG44" i="83" s="1"/>
  <c r="BBF37" i="83"/>
  <c r="BBI37" i="83" s="1"/>
  <c r="AWJ18" i="83"/>
  <c r="AWM18" i="83" s="1"/>
  <c r="AVA50" i="83"/>
  <c r="AVD50" i="83" s="1"/>
  <c r="ASW44" i="83"/>
  <c r="ASZ44" i="83" s="1"/>
  <c r="AQL51" i="83"/>
  <c r="AQO51" i="83" s="1"/>
  <c r="APQ43" i="83"/>
  <c r="APT43" i="83" s="1"/>
  <c r="ANT38" i="83"/>
  <c r="ANW38" i="83" s="1"/>
  <c r="ALI16" i="83"/>
  <c r="ALL16" i="83" s="1"/>
  <c r="AJL38" i="83"/>
  <c r="AJO38" i="83" s="1"/>
  <c r="AHO31" i="83"/>
  <c r="AHR31" i="83" s="1"/>
  <c r="AFR16" i="83"/>
  <c r="AFU16" i="83" s="1"/>
  <c r="BGP52" i="83"/>
  <c r="BGS52" i="83" s="1"/>
  <c r="BBT18" i="83"/>
  <c r="BBW18" i="83" s="1"/>
  <c r="AZP49" i="83"/>
  <c r="AZS49" i="83" s="1"/>
  <c r="AVO52" i="83"/>
  <c r="AVR52" i="83" s="1"/>
  <c r="ATK33" i="83"/>
  <c r="ATN33" i="83" s="1"/>
  <c r="ARU44" i="83"/>
  <c r="ARX44" i="83" s="1"/>
  <c r="AQS44" i="83"/>
  <c r="AQV44" i="83" s="1"/>
  <c r="APJ42" i="83"/>
  <c r="APM42" i="83" s="1"/>
  <c r="ANF64" i="83"/>
  <c r="ANI64" i="83" s="1"/>
  <c r="AKN44" i="83"/>
  <c r="AKQ44" i="83" s="1"/>
  <c r="AJE35" i="83"/>
  <c r="AJH35" i="83" s="1"/>
  <c r="AHV27" i="83"/>
  <c r="AHY27" i="83" s="1"/>
  <c r="AHA16" i="83"/>
  <c r="AHD16" i="83" s="1"/>
  <c r="AGF16" i="83"/>
  <c r="AGI16" i="83" s="1"/>
  <c r="AFD44" i="83"/>
  <c r="AFG44" i="83" s="1"/>
  <c r="BDQ44" i="83"/>
  <c r="BDT44" i="83" s="1"/>
  <c r="BAY46" i="83"/>
  <c r="BBB46" i="83" s="1"/>
  <c r="AWQ50" i="83"/>
  <c r="AWT50" i="83" s="1"/>
  <c r="ATY39" i="83"/>
  <c r="AUB39" i="83" s="1"/>
  <c r="AQS18" i="83"/>
  <c r="AQV18" i="83" s="1"/>
  <c r="BVD37" i="83"/>
  <c r="BVG37" i="83" s="1"/>
  <c r="BWF32" i="83"/>
  <c r="BWI32" i="83" s="1"/>
  <c r="BXH29" i="83"/>
  <c r="BXK29" i="83" s="1"/>
  <c r="BQV34" i="83"/>
  <c r="BQY34" i="83" s="1"/>
  <c r="BLZ18" i="83"/>
  <c r="BMC18" i="83" s="1"/>
  <c r="BOY36" i="83"/>
  <c r="BPB36" i="83" s="1"/>
  <c r="BJA51" i="83"/>
  <c r="BJD51" i="83" s="1"/>
  <c r="BEE35" i="83"/>
  <c r="BEH35" i="83" s="1"/>
  <c r="AYU45" i="83"/>
  <c r="AYX45" i="83" s="1"/>
  <c r="BMU18" i="83"/>
  <c r="BMX18" i="83" s="1"/>
  <c r="BFN44" i="83"/>
  <c r="BFQ44" i="83" s="1"/>
  <c r="AZB44" i="83"/>
  <c r="AZE44" i="83" s="1"/>
  <c r="AVH45" i="83"/>
  <c r="AVK45" i="83" s="1"/>
  <c r="AQS50" i="83"/>
  <c r="AQV50" i="83" s="1"/>
  <c r="AMR37" i="83"/>
  <c r="AMU37" i="83" s="1"/>
  <c r="AIQ36" i="83"/>
  <c r="AIT36" i="83" s="1"/>
  <c r="AEW16" i="83"/>
  <c r="AEZ16" i="83" s="1"/>
  <c r="BSE43" i="83"/>
  <c r="BSH43" i="83" s="1"/>
  <c r="BKQ42" i="83"/>
  <c r="BKT42" i="83" s="1"/>
  <c r="BOR41" i="83"/>
  <c r="BOU41" i="83" s="1"/>
  <c r="BUB27" i="83"/>
  <c r="BUE27" i="83" s="1"/>
  <c r="BEZ18" i="83"/>
  <c r="BFC18" i="83" s="1"/>
  <c r="AWX41" i="83"/>
  <c r="AXA41" i="83" s="1"/>
  <c r="BHD18" i="83"/>
  <c r="BHG18" i="83" s="1"/>
  <c r="BAR46" i="83"/>
  <c r="BAU46" i="83" s="1"/>
  <c r="AXL45" i="83"/>
  <c r="AXO45" i="83" s="1"/>
  <c r="BCV18" i="83"/>
  <c r="BCY18" i="83" s="1"/>
  <c r="AVH52" i="83"/>
  <c r="AVK52" i="83" s="1"/>
  <c r="ARU49" i="83"/>
  <c r="ARX49" i="83" s="1"/>
  <c r="APC18" i="83"/>
  <c r="APF18" i="83" s="1"/>
  <c r="AJS45" i="83"/>
  <c r="AJV45" i="83" s="1"/>
  <c r="AFY16" i="83"/>
  <c r="AGB16" i="83" s="1"/>
  <c r="BEL50" i="83"/>
  <c r="BEO50" i="83" s="1"/>
  <c r="AXZ37" i="83"/>
  <c r="AYC37" i="83" s="1"/>
  <c r="ASI18" i="83"/>
  <c r="ASL18" i="83" s="1"/>
  <c r="AQE45" i="83"/>
  <c r="AQH45" i="83" s="1"/>
  <c r="ALW38" i="83"/>
  <c r="ALZ38" i="83" s="1"/>
  <c r="AIX33" i="83"/>
  <c r="AJA33" i="83" s="1"/>
  <c r="AGM30" i="83"/>
  <c r="AGP30" i="83" s="1"/>
  <c r="BUI16" i="83"/>
  <c r="BUL16" i="83" s="1"/>
  <c r="AYN18" i="83"/>
  <c r="AYQ18" i="83" s="1"/>
  <c r="ARG41" i="83"/>
  <c r="ARJ41" i="83" s="1"/>
  <c r="AMD18" i="83"/>
  <c r="AMG18" i="83" s="1"/>
  <c r="AKN30" i="83"/>
  <c r="AKQ30" i="83" s="1"/>
  <c r="AIJ44" i="83"/>
  <c r="AIM44" i="83" s="1"/>
  <c r="AHH32" i="83"/>
  <c r="AHK32" i="83" s="1"/>
  <c r="AGM41" i="83"/>
  <c r="AGP41" i="83" s="1"/>
  <c r="AEB45" i="83"/>
  <c r="AEE45" i="83" s="1"/>
  <c r="ADN16" i="83"/>
  <c r="ADQ16" i="83" s="1"/>
  <c r="ACE34" i="83"/>
  <c r="ACH34" i="83" s="1"/>
  <c r="AAO49" i="83"/>
  <c r="AAR49" i="83" s="1"/>
  <c r="ZT43" i="83"/>
  <c r="ZW43" i="83" s="1"/>
  <c r="ZF18" i="83"/>
  <c r="ZI18" i="83" s="1"/>
  <c r="XW45" i="83"/>
  <c r="XZ45" i="83" s="1"/>
  <c r="VZ36" i="83"/>
  <c r="WC36" i="83" s="1"/>
  <c r="VE60" i="83"/>
  <c r="VH60" i="83" s="1"/>
  <c r="UJ54" i="83"/>
  <c r="UM54" i="83" s="1"/>
  <c r="TO18" i="83"/>
  <c r="TR18" i="83" s="1"/>
  <c r="ST56" i="83"/>
  <c r="SW56" i="83" s="1"/>
  <c r="RY66" i="83"/>
  <c r="SB66" i="83" s="1"/>
  <c r="RR18" i="83"/>
  <c r="RU18" i="83" s="1"/>
  <c r="PU17" i="83"/>
  <c r="PX17" i="83" s="1"/>
  <c r="OZ46" i="83"/>
  <c r="PC46" i="83" s="1"/>
  <c r="OS18" i="83"/>
  <c r="OV18" i="83" s="1"/>
  <c r="OE44" i="83"/>
  <c r="OH44" i="83" s="1"/>
  <c r="NC54" i="83"/>
  <c r="NF54" i="83" s="1"/>
  <c r="LT17" i="83"/>
  <c r="LW17" i="83" s="1"/>
  <c r="KR18" i="83"/>
  <c r="KU18" i="83" s="1"/>
  <c r="JW66" i="83"/>
  <c r="JZ66" i="83" s="1"/>
  <c r="IU55" i="83"/>
  <c r="IX55" i="83" s="1"/>
  <c r="IG45" i="83"/>
  <c r="IJ45" i="83" s="1"/>
  <c r="BGP42" i="83"/>
  <c r="BGS42" i="83" s="1"/>
  <c r="AZI32" i="83"/>
  <c r="AZL32" i="83" s="1"/>
  <c r="ATK18" i="83"/>
  <c r="ATN18" i="83" s="1"/>
  <c r="APX31" i="83"/>
  <c r="AQA31" i="83" s="1"/>
  <c r="AOA18" i="83"/>
  <c r="AOD18" i="83" s="1"/>
  <c r="ALP37" i="83"/>
  <c r="ALS37" i="83" s="1"/>
  <c r="AJS16" i="83"/>
  <c r="AJV16" i="83" s="1"/>
  <c r="AHV43" i="83"/>
  <c r="AHY43" i="83" s="1"/>
  <c r="AGF40" i="83"/>
  <c r="AGI40" i="83" s="1"/>
  <c r="AEP29" i="83"/>
  <c r="AES29" i="83" s="1"/>
  <c r="ACS38" i="83"/>
  <c r="ACV38" i="83" s="1"/>
  <c r="ACE18" i="83"/>
  <c r="ACH18" i="83" s="1"/>
  <c r="ABJ37" i="83"/>
  <c r="ABM37" i="83" s="1"/>
  <c r="AAV38" i="83"/>
  <c r="AAY38" i="83" s="1"/>
  <c r="BXA40" i="83"/>
  <c r="BXD40" i="83" s="1"/>
  <c r="BWM37" i="83"/>
  <c r="BWP37" i="83" s="1"/>
  <c r="BSS16" i="83"/>
  <c r="BSV16" i="83" s="1"/>
  <c r="BTN32" i="83"/>
  <c r="BTQ32" i="83" s="1"/>
  <c r="BNW36" i="83"/>
  <c r="BNZ36" i="83" s="1"/>
  <c r="BSL38" i="83"/>
  <c r="BSO38" i="83" s="1"/>
  <c r="BNB57" i="83"/>
  <c r="BNE57" i="83" s="1"/>
  <c r="BGW37" i="83"/>
  <c r="BGZ37" i="83" s="1"/>
  <c r="BCO18" i="83"/>
  <c r="BCR18" i="83" s="1"/>
  <c r="BQO16" i="83"/>
  <c r="BQR16" i="83" s="1"/>
  <c r="BJO37" i="83"/>
  <c r="BJR37" i="83" s="1"/>
  <c r="BDX47" i="83"/>
  <c r="BEA47" i="83" s="1"/>
  <c r="AXE50" i="83"/>
  <c r="AXH50" i="83" s="1"/>
  <c r="ATR60" i="83"/>
  <c r="ATU60" i="83" s="1"/>
  <c r="AOV45" i="83"/>
  <c r="AOY45" i="83" s="1"/>
  <c r="AMD29" i="83"/>
  <c r="AMG29" i="83" s="1"/>
  <c r="AGT29" i="83"/>
  <c r="AGW29" i="83" s="1"/>
  <c r="AEB16" i="83"/>
  <c r="AEE16" i="83" s="1"/>
  <c r="BNW18" i="83"/>
  <c r="BNZ18" i="83" s="1"/>
  <c r="BUP33" i="83"/>
  <c r="BUS33" i="83" s="1"/>
  <c r="BLL49" i="83"/>
  <c r="BLO49" i="83" s="1"/>
  <c r="BKX36" i="83"/>
  <c r="BLA36" i="83" s="1"/>
  <c r="BAY39" i="83"/>
  <c r="BBB39" i="83" s="1"/>
  <c r="BQH35" i="83"/>
  <c r="BQK35" i="83" s="1"/>
  <c r="BGB16" i="83"/>
  <c r="BGE16" i="83" s="1"/>
  <c r="AZI17" i="83"/>
  <c r="AZL17" i="83" s="1"/>
  <c r="BLS37" i="83"/>
  <c r="BLV37" i="83" s="1"/>
  <c r="BAK53" i="83"/>
  <c r="BAN53" i="83" s="1"/>
  <c r="AUF46" i="83"/>
  <c r="AUI46" i="83" s="1"/>
  <c r="AQL42" i="83"/>
  <c r="AQO42" i="83" s="1"/>
  <c r="ANT18" i="83"/>
  <c r="ANW18" i="83" s="1"/>
  <c r="AIQ16" i="83"/>
  <c r="AIT16" i="83" s="1"/>
  <c r="BNP39" i="83"/>
  <c r="BNS39" i="83" s="1"/>
  <c r="BBF52" i="83"/>
  <c r="BBI52" i="83" s="1"/>
  <c r="AVA35" i="83"/>
  <c r="AVD35" i="83" s="1"/>
  <c r="ARU18" i="83"/>
  <c r="ARX18" i="83" s="1"/>
  <c r="AOV53" i="83"/>
  <c r="AOY53" i="83" s="1"/>
  <c r="AJZ31" i="83"/>
  <c r="AKC31" i="83" s="1"/>
  <c r="AHH40" i="83"/>
  <c r="AHK40" i="83" s="1"/>
  <c r="AFR40" i="83"/>
  <c r="AFU40" i="83" s="1"/>
  <c r="BDJ36" i="83"/>
  <c r="BDM36" i="83" s="1"/>
  <c r="AWJ43" i="83"/>
  <c r="AWM43" i="83" s="1"/>
  <c r="APC51" i="83"/>
  <c r="APF51" i="83" s="1"/>
  <c r="ALI39" i="83"/>
  <c r="ALL39" i="83" s="1"/>
  <c r="AJZ38" i="83"/>
  <c r="AKC38" i="83" s="1"/>
  <c r="AIJ32" i="83"/>
  <c r="AIM32" i="83" s="1"/>
  <c r="AHA33" i="83"/>
  <c r="AHD33" i="83" s="1"/>
  <c r="AFR32" i="83"/>
  <c r="AFU32" i="83" s="1"/>
  <c r="AEB31" i="83"/>
  <c r="AEE31" i="83" s="1"/>
  <c r="ADG41" i="83"/>
  <c r="ADJ41" i="83" s="1"/>
  <c r="ABX47" i="83"/>
  <c r="ACA47" i="83" s="1"/>
  <c r="AAO37" i="83"/>
  <c r="AAR37" i="83" s="1"/>
  <c r="ZT38" i="83"/>
  <c r="ZW38" i="83" s="1"/>
  <c r="YR18" i="83"/>
  <c r="YU18" i="83" s="1"/>
  <c r="WU58" i="83"/>
  <c r="WX58" i="83" s="1"/>
  <c r="VL54" i="83"/>
  <c r="VO54" i="83" s="1"/>
  <c r="UX47" i="83"/>
  <c r="VA47" i="83" s="1"/>
  <c r="UJ43" i="83"/>
  <c r="UM43" i="83" s="1"/>
  <c r="TH39" i="83"/>
  <c r="TK39" i="83" s="1"/>
  <c r="ST18" i="83"/>
  <c r="SW18" i="83" s="1"/>
  <c r="RY18" i="83"/>
  <c r="SB18" i="83" s="1"/>
  <c r="RD50" i="83"/>
  <c r="RG50" i="83" s="1"/>
  <c r="PN39" i="83"/>
  <c r="PQ39" i="83" s="1"/>
  <c r="OZ34" i="83"/>
  <c r="PC34" i="83" s="1"/>
  <c r="OL47" i="83"/>
  <c r="OO47" i="83" s="1"/>
  <c r="NX59" i="83"/>
  <c r="OA59" i="83" s="1"/>
  <c r="NC18" i="83"/>
  <c r="NF18" i="83" s="1"/>
  <c r="LF54" i="83"/>
  <c r="LI54" i="83" s="1"/>
  <c r="KK54" i="83"/>
  <c r="KN54" i="83" s="1"/>
  <c r="JP35" i="83"/>
  <c r="JS35" i="83" s="1"/>
  <c r="IN72" i="83"/>
  <c r="IQ72" i="83" s="1"/>
  <c r="HS40" i="83"/>
  <c r="HV40" i="83" s="1"/>
  <c r="BFN34" i="83"/>
  <c r="BFQ34" i="83" s="1"/>
  <c r="AZB18" i="83"/>
  <c r="AZE18" i="83" s="1"/>
  <c r="ASB55" i="83"/>
  <c r="ASE55" i="83" s="1"/>
  <c r="BXH32" i="83"/>
  <c r="BXK32" i="83" s="1"/>
  <c r="BYC31" i="83"/>
  <c r="BYF31" i="83" s="1"/>
  <c r="BYQ30" i="83"/>
  <c r="BYT30" i="83" s="1"/>
  <c r="BXO37" i="83"/>
  <c r="BXR37" i="83" s="1"/>
  <c r="BXH16" i="83"/>
  <c r="BXK16" i="83" s="1"/>
  <c r="BVK41" i="83"/>
  <c r="BVN41" i="83" s="1"/>
  <c r="BWT30" i="83"/>
  <c r="BWW30" i="83" s="1"/>
  <c r="BVR35" i="83"/>
  <c r="BVU35" i="83" s="1"/>
  <c r="BUW16" i="83"/>
  <c r="BUZ16" i="83" s="1"/>
  <c r="BSE32" i="83"/>
  <c r="BSH32" i="83" s="1"/>
  <c r="BUB32" i="83"/>
  <c r="BUE32" i="83" s="1"/>
  <c r="BUB16" i="83"/>
  <c r="BUE16" i="83" s="1"/>
  <c r="BUP38" i="83"/>
  <c r="BUS38" i="83" s="1"/>
  <c r="BRQ22" i="83"/>
  <c r="BRT22" i="83" s="1"/>
  <c r="BPF16" i="83"/>
  <c r="BPI16" i="83" s="1"/>
  <c r="BMU32" i="83"/>
  <c r="BMX32" i="83" s="1"/>
  <c r="BKX26" i="83"/>
  <c r="BLA26" i="83" s="1"/>
  <c r="BRX41" i="83"/>
  <c r="BSA41" i="83" s="1"/>
  <c r="BQA25" i="83"/>
  <c r="BQD25" i="83" s="1"/>
  <c r="BOD33" i="83"/>
  <c r="BOG33" i="83" s="1"/>
  <c r="BLS47" i="83"/>
  <c r="BLV47" i="83" s="1"/>
  <c r="BJO18" i="83"/>
  <c r="BJR18" i="83" s="1"/>
  <c r="BHR37" i="83"/>
  <c r="BHU37" i="83" s="1"/>
  <c r="BGB34" i="83"/>
  <c r="BGE34" i="83" s="1"/>
  <c r="BDX53" i="83"/>
  <c r="BEA53" i="83" s="1"/>
  <c r="BCH39" i="83"/>
  <c r="BCK39" i="83" s="1"/>
  <c r="AZB36" i="83"/>
  <c r="AZE36" i="83" s="1"/>
  <c r="BXV16" i="83"/>
  <c r="BXY16" i="83" s="1"/>
  <c r="BPM36" i="83"/>
  <c r="BPP36" i="83" s="1"/>
  <c r="BNP33" i="83"/>
  <c r="BNS33" i="83" s="1"/>
  <c r="BKC31" i="83"/>
  <c r="BKF31" i="83" s="1"/>
  <c r="BHD37" i="83"/>
  <c r="BHG37" i="83" s="1"/>
  <c r="BEZ34" i="83"/>
  <c r="BFC34" i="83" s="1"/>
  <c r="BDX18" i="83"/>
  <c r="BEA18" i="83" s="1"/>
  <c r="BAR18" i="83"/>
  <c r="BAU18" i="83" s="1"/>
  <c r="AXZ45" i="83"/>
  <c r="AYC45" i="83" s="1"/>
  <c r="AWQ18" i="83"/>
  <c r="AWT18" i="83" s="1"/>
  <c r="AVV43" i="83"/>
  <c r="AVY43" i="83" s="1"/>
  <c r="AUM18" i="83"/>
  <c r="AUP18" i="83" s="1"/>
  <c r="ASP36" i="83"/>
  <c r="ASS36" i="83" s="1"/>
  <c r="AQL59" i="83"/>
  <c r="AQO59" i="83" s="1"/>
  <c r="AOA45" i="83"/>
  <c r="AOD45" i="83" s="1"/>
  <c r="AMY55" i="83"/>
  <c r="ANB55" i="83" s="1"/>
  <c r="AMK45" i="83"/>
  <c r="AMN45" i="83" s="1"/>
  <c r="ALB42" i="83"/>
  <c r="ALE42" i="83" s="1"/>
  <c r="AIX47" i="83"/>
  <c r="AJA47" i="83" s="1"/>
  <c r="AHA27" i="83"/>
  <c r="AHD27" i="83" s="1"/>
  <c r="AFY27" i="83"/>
  <c r="AGB27" i="83" s="1"/>
  <c r="AEP36" i="83"/>
  <c r="AES36" i="83" s="1"/>
  <c r="ADU36" i="83"/>
  <c r="ADX36" i="83" s="1"/>
  <c r="BTG35" i="83"/>
  <c r="BTJ35" i="83" s="1"/>
  <c r="BRQ26" i="83"/>
  <c r="BRT26" i="83" s="1"/>
  <c r="BMN28" i="83"/>
  <c r="BMQ28" i="83" s="1"/>
  <c r="BKX32" i="83"/>
  <c r="BLA32" i="83" s="1"/>
  <c r="BIF44" i="83"/>
  <c r="BII44" i="83" s="1"/>
  <c r="BQO29" i="83"/>
  <c r="BQR29" i="83" s="1"/>
  <c r="BOK18" i="83"/>
  <c r="BON18" i="83" s="1"/>
  <c r="BKQ50" i="83"/>
  <c r="BKT50" i="83" s="1"/>
  <c r="BIM32" i="83"/>
  <c r="BIP32" i="83" s="1"/>
  <c r="BPM30" i="83"/>
  <c r="BPP30" i="83" s="1"/>
  <c r="BIM44" i="83"/>
  <c r="BIP44" i="83" s="1"/>
  <c r="BFN18" i="83"/>
  <c r="BFQ18" i="83" s="1"/>
  <c r="BBT39" i="83"/>
  <c r="BBW39" i="83" s="1"/>
  <c r="AYN45" i="83"/>
  <c r="AYQ45" i="83" s="1"/>
  <c r="AWQ56" i="83"/>
  <c r="AWT56" i="83" s="1"/>
  <c r="BKJ42" i="83"/>
  <c r="BKM42" i="83" s="1"/>
  <c r="BHK38" i="83"/>
  <c r="BHN38" i="83" s="1"/>
  <c r="BGP18" i="83"/>
  <c r="BGS18" i="83" s="1"/>
  <c r="BDX39" i="83"/>
  <c r="BEA39" i="83" s="1"/>
  <c r="BBF18" i="83"/>
  <c r="BBI18" i="83" s="1"/>
  <c r="AZP44" i="83"/>
  <c r="AZS44" i="83" s="1"/>
  <c r="AXS36" i="83"/>
  <c r="AXV36" i="83" s="1"/>
  <c r="AXL18" i="83"/>
  <c r="AXO18" i="83" s="1"/>
  <c r="BJV18" i="83"/>
  <c r="BJY18" i="83" s="1"/>
  <c r="BFG18" i="83"/>
  <c r="BFJ18" i="83" s="1"/>
  <c r="BBT35" i="83"/>
  <c r="BBW35" i="83" s="1"/>
  <c r="AWX18" i="83"/>
  <c r="AXA18" i="83" s="1"/>
  <c r="AWC36" i="83"/>
  <c r="AWF36" i="83" s="1"/>
  <c r="AUT33" i="83"/>
  <c r="AUW33" i="83" s="1"/>
  <c r="ATK48" i="83"/>
  <c r="ATN48" i="83" s="1"/>
  <c r="AQZ36" i="83"/>
  <c r="ARC36" i="83" s="1"/>
  <c r="AQE50" i="83"/>
  <c r="AQH50" i="83" s="1"/>
  <c r="APJ49" i="83"/>
  <c r="APM49" i="83" s="1"/>
  <c r="AOA38" i="83"/>
  <c r="AOD38" i="83" s="1"/>
  <c r="AMR18" i="83"/>
  <c r="AMU18" i="83" s="1"/>
  <c r="AKG40" i="83"/>
  <c r="AKJ40" i="83" s="1"/>
  <c r="AIX16" i="83"/>
  <c r="AJA16" i="83" s="1"/>
  <c r="BYQ38" i="83"/>
  <c r="BYT38" i="83" s="1"/>
  <c r="BYJ43" i="83"/>
  <c r="BYM43" i="83" s="1"/>
  <c r="BYC16" i="83"/>
  <c r="BYF16" i="83" s="1"/>
  <c r="BXA36" i="83"/>
  <c r="BXD36" i="83" s="1"/>
  <c r="BWT36" i="83"/>
  <c r="BWW36" i="83" s="1"/>
  <c r="BVR16" i="83"/>
  <c r="BVU16" i="83" s="1"/>
  <c r="BYJ37" i="83"/>
  <c r="BYM37" i="83" s="1"/>
  <c r="BWF36" i="83"/>
  <c r="BWI36" i="83" s="1"/>
  <c r="BVK30" i="83"/>
  <c r="BVN30" i="83" s="1"/>
  <c r="BVY48" i="83"/>
  <c r="BWB48" i="83" s="1"/>
  <c r="BTN29" i="83"/>
  <c r="BTQ29" i="83" s="1"/>
  <c r="BRQ16" i="83"/>
  <c r="BRT16" i="83" s="1"/>
  <c r="BTN16" i="83"/>
  <c r="BTQ16" i="83" s="1"/>
  <c r="BUP16" i="83"/>
  <c r="BUS16" i="83" s="1"/>
  <c r="BTG28" i="83"/>
  <c r="BTJ28" i="83" s="1"/>
  <c r="BTU30" i="83"/>
  <c r="BTX30" i="83" s="1"/>
  <c r="BRC34" i="83"/>
  <c r="BRF34" i="83" s="1"/>
  <c r="BQA16" i="83"/>
  <c r="BQD16" i="83" s="1"/>
  <c r="BNI17" i="83"/>
  <c r="BNL17" i="83" s="1"/>
  <c r="BLZ39" i="83"/>
  <c r="BMC39" i="83" s="1"/>
  <c r="BKX16" i="83"/>
  <c r="BLA16" i="83" s="1"/>
  <c r="BSL28" i="83"/>
  <c r="BSO28" i="83" s="1"/>
  <c r="BQH30" i="83"/>
  <c r="BQK30" i="83" s="1"/>
  <c r="BPF29" i="83"/>
  <c r="BPI29" i="83" s="1"/>
  <c r="BOD17" i="83"/>
  <c r="BOG17" i="83" s="1"/>
  <c r="BMG18" i="83"/>
  <c r="BMJ18" i="83" s="1"/>
  <c r="BKJ35" i="83"/>
  <c r="BKM35" i="83" s="1"/>
  <c r="BIT18" i="83"/>
  <c r="BIW18" i="83" s="1"/>
  <c r="BGW41" i="83"/>
  <c r="BGZ41" i="83" s="1"/>
  <c r="BGI18" i="83"/>
  <c r="BGL18" i="83" s="1"/>
  <c r="BEL18" i="83"/>
  <c r="BEO18" i="83" s="1"/>
  <c r="BCO34" i="83"/>
  <c r="BCR34" i="83" s="1"/>
  <c r="BCH18" i="83"/>
  <c r="BCK18" i="83" s="1"/>
  <c r="BAD41" i="83"/>
  <c r="BAG41" i="83" s="1"/>
  <c r="AYG56" i="83"/>
  <c r="AYJ56" i="83" s="1"/>
  <c r="BRC16" i="83"/>
  <c r="BRF16" i="83" s="1"/>
  <c r="BOY31" i="83"/>
  <c r="BPB31" i="83" s="1"/>
  <c r="BOD28" i="83"/>
  <c r="BOG28" i="83" s="1"/>
  <c r="BKQ18" i="83"/>
  <c r="BKT18" i="83" s="1"/>
  <c r="BIT43" i="83"/>
  <c r="BIW43" i="83" s="1"/>
  <c r="BGW31" i="83"/>
  <c r="BGZ31" i="83" s="1"/>
  <c r="BEZ43" i="83"/>
  <c r="BFC43" i="83" s="1"/>
  <c r="BEE18" i="83"/>
  <c r="BEH18" i="83" s="1"/>
  <c r="BCV50" i="83"/>
  <c r="BCY50" i="83" s="1"/>
  <c r="BAK35" i="83"/>
  <c r="BAN35" i="83" s="1"/>
  <c r="AYN39" i="83"/>
  <c r="AYQ39" i="83" s="1"/>
  <c r="AXE43" i="83"/>
  <c r="AXH43" i="83" s="1"/>
  <c r="AWC31" i="83"/>
  <c r="AWF31" i="83" s="1"/>
  <c r="AVH59" i="83"/>
  <c r="AVK59" i="83" s="1"/>
  <c r="AUM42" i="83"/>
  <c r="AUP42" i="83" s="1"/>
  <c r="ATD36" i="83"/>
  <c r="ATG36" i="83" s="1"/>
  <c r="ARN18" i="83"/>
  <c r="ARQ18" i="83" s="1"/>
  <c r="AQE18" i="83"/>
  <c r="AQH18" i="83" s="1"/>
  <c r="AOH37" i="83"/>
  <c r="AOK37" i="83" s="1"/>
  <c r="ANM18" i="83"/>
  <c r="ANP18" i="83" s="1"/>
  <c r="AMY18" i="83"/>
  <c r="ANB18" i="83" s="1"/>
  <c r="AMK32" i="83"/>
  <c r="AMN32" i="83" s="1"/>
  <c r="ALP30" i="83"/>
  <c r="ALS30" i="83" s="1"/>
  <c r="AKG33" i="83"/>
  <c r="AKJ33" i="83" s="1"/>
  <c r="AIQ28" i="83"/>
  <c r="AIT28" i="83" s="1"/>
  <c r="AGT35" i="83"/>
  <c r="AGW35" i="83" s="1"/>
  <c r="AFY33" i="83"/>
  <c r="AGB33" i="83" s="1"/>
  <c r="AEW36" i="83"/>
  <c r="AEZ36" i="83" s="1"/>
  <c r="AEI38" i="83"/>
  <c r="AEL38" i="83" s="1"/>
  <c r="ADU28" i="83"/>
  <c r="ADX28" i="83" s="1"/>
  <c r="BTU16" i="83"/>
  <c r="BTX16" i="83" s="1"/>
  <c r="BSE39" i="83"/>
  <c r="BSH39" i="83" s="1"/>
  <c r="BNW50" i="83"/>
  <c r="BNZ50" i="83" s="1"/>
  <c r="BMN17" i="83"/>
  <c r="BMQ17" i="83" s="1"/>
  <c r="BLE18" i="83"/>
  <c r="BLH18" i="83" s="1"/>
  <c r="BJH33" i="83"/>
  <c r="BJK33" i="83" s="1"/>
  <c r="BRX35" i="83"/>
  <c r="BSA35" i="83" s="1"/>
  <c r="BQH40" i="83"/>
  <c r="BQK40" i="83" s="1"/>
  <c r="BOK32" i="83"/>
  <c r="BON32" i="83" s="1"/>
  <c r="BMU43" i="83"/>
  <c r="BMX43" i="83" s="1"/>
  <c r="BKC37" i="83"/>
  <c r="BKF37" i="83" s="1"/>
  <c r="BIF18" i="83"/>
  <c r="BII18" i="83" s="1"/>
  <c r="BPT16" i="83"/>
  <c r="BPW16" i="83" s="1"/>
  <c r="BJH16" i="83"/>
  <c r="BJK16" i="83" s="1"/>
  <c r="BHY18" i="83"/>
  <c r="BIB18" i="83" s="1"/>
  <c r="BFG45" i="83"/>
  <c r="BFJ45" i="83" s="1"/>
  <c r="BCA18" i="83"/>
  <c r="BCD18" i="83" s="1"/>
  <c r="AZW54" i="83"/>
  <c r="AZZ54" i="83" s="1"/>
  <c r="AXL39" i="83"/>
  <c r="AXO39" i="83" s="1"/>
  <c r="AWQ41" i="83"/>
  <c r="AWT41" i="83" s="1"/>
  <c r="BMU37" i="83"/>
  <c r="BMX37" i="83" s="1"/>
  <c r="BGI42" i="83"/>
  <c r="BGL42" i="83" s="1"/>
  <c r="BHR33" i="83"/>
  <c r="BHU33" i="83" s="1"/>
  <c r="BIF54" i="83"/>
  <c r="BII54" i="83" s="1"/>
  <c r="BJO32" i="83"/>
  <c r="BJR32" i="83" s="1"/>
  <c r="BLL41" i="83"/>
  <c r="BLO41" i="83" s="1"/>
  <c r="BMG51" i="83"/>
  <c r="BMJ51" i="83" s="1"/>
  <c r="BNW44" i="83"/>
  <c r="BNZ44" i="83" s="1"/>
  <c r="BOY17" i="83"/>
  <c r="BPB17" i="83" s="1"/>
  <c r="BPT34" i="83"/>
  <c r="BPW34" i="83" s="1"/>
  <c r="BQV16" i="83"/>
  <c r="BQY16" i="83" s="1"/>
  <c r="BSL16" i="83"/>
  <c r="BSO16" i="83" s="1"/>
  <c r="BJV60" i="83"/>
  <c r="BJY60" i="83" s="1"/>
  <c r="BLL56" i="83"/>
  <c r="BLO56" i="83" s="1"/>
  <c r="BMG36" i="83"/>
  <c r="BMJ36" i="83" s="1"/>
  <c r="BNB42" i="83"/>
  <c r="BNE42" i="83" s="1"/>
  <c r="BOR18" i="83"/>
  <c r="BOU18" i="83" s="1"/>
  <c r="BQO35" i="83"/>
  <c r="BQR35" i="83" s="1"/>
  <c r="BRJ31" i="83"/>
  <c r="BRM31" i="83" s="1"/>
  <c r="BTG16" i="83"/>
  <c r="BTJ16" i="83" s="1"/>
  <c r="BWM27" i="83"/>
  <c r="BWP27" i="83" s="1"/>
  <c r="BTU25" i="83"/>
  <c r="BTX25" i="83" s="1"/>
  <c r="BUW23" i="83"/>
  <c r="BUZ23" i="83" s="1"/>
  <c r="BTG31" i="83"/>
  <c r="BTJ31" i="83" s="1"/>
  <c r="BUW27" i="83"/>
  <c r="BUZ27" i="83" s="1"/>
  <c r="BSE16" i="83"/>
  <c r="BSH16" i="83" s="1"/>
  <c r="BTN37" i="83"/>
  <c r="BTQ37" i="83" s="1"/>
  <c r="BVY36" i="83"/>
  <c r="BWB36" i="83" s="1"/>
  <c r="BVD16" i="83"/>
  <c r="BVG16" i="83" s="1"/>
  <c r="BVR39" i="83"/>
  <c r="BVU39" i="83" s="1"/>
  <c r="BWM16" i="83"/>
  <c r="BWP16" i="83" s="1"/>
  <c r="BXV27" i="83"/>
  <c r="BXY27" i="83" s="1"/>
  <c r="BVK37" i="83"/>
  <c r="BVN37" i="83" s="1"/>
  <c r="BXH36" i="83"/>
  <c r="BXK36" i="83" s="1"/>
  <c r="BXA16" i="83"/>
  <c r="BXD16" i="83" s="1"/>
  <c r="BYQ42" i="83"/>
  <c r="BYT42" i="83" s="1"/>
  <c r="BXV32" i="83"/>
  <c r="BXY32" i="83" s="1"/>
  <c r="BYC34" i="83"/>
  <c r="BYF34" i="83" s="1"/>
  <c r="BYJ30" i="83"/>
  <c r="BYM30" i="83" s="1"/>
  <c r="BYQ16" i="83"/>
  <c r="BYT16" i="83" s="1"/>
  <c r="H147" i="4"/>
  <c r="H142" i="4"/>
  <c r="H141" i="4"/>
  <c r="BYR24" i="83"/>
  <c r="BYU24" i="83" s="1"/>
  <c r="H140" i="4"/>
  <c r="P117" i="4"/>
  <c r="P114" i="4"/>
  <c r="P115" i="4"/>
  <c r="P116" i="4"/>
  <c r="P110" i="4"/>
  <c r="Q112" i="4"/>
  <c r="Q115" i="4"/>
  <c r="P109" i="4"/>
  <c r="Q110" i="4"/>
  <c r="Q116" i="4"/>
  <c r="H75" i="4"/>
  <c r="F75" i="4"/>
  <c r="PI40" i="83"/>
  <c r="PL40" i="83" s="1"/>
  <c r="H68" i="4"/>
  <c r="US41" i="83" s="1"/>
  <c r="UV41" i="83" s="1"/>
  <c r="F68" i="4"/>
  <c r="F67" i="4"/>
  <c r="H143" i="4" s="1"/>
  <c r="D71" i="4"/>
  <c r="YK38" i="83"/>
  <c r="YN38" i="83" s="1"/>
  <c r="MV31" i="83"/>
  <c r="MY31" i="83" s="1"/>
  <c r="FV36" i="83"/>
  <c r="FY36" i="83" s="1"/>
  <c r="AUT29" i="83"/>
  <c r="AUW29" i="83" s="1"/>
  <c r="AS17" i="83"/>
  <c r="AV17" i="83" s="1"/>
  <c r="ASW50" i="83"/>
  <c r="ASZ50" i="83" s="1"/>
  <c r="LF33" i="83"/>
  <c r="LI33" i="83" s="1"/>
  <c r="AZW35" i="83"/>
  <c r="AZZ35" i="83" s="1"/>
  <c r="IN40" i="83"/>
  <c r="IQ40" i="83" s="1"/>
  <c r="OS17" i="83"/>
  <c r="OV17" i="83" s="1"/>
  <c r="FA35" i="83"/>
  <c r="FD35" i="83" s="1"/>
  <c r="YR17" i="83"/>
  <c r="YU17" i="83" s="1"/>
  <c r="UJ36" i="83"/>
  <c r="UM36" i="83" s="1"/>
  <c r="EM39" i="83"/>
  <c r="EP39" i="83" s="1"/>
  <c r="GQ40" i="83"/>
  <c r="GT40" i="83" s="1"/>
  <c r="AWX40" i="83"/>
  <c r="AXA40" i="83" s="1"/>
  <c r="MH17" i="83"/>
  <c r="MK17" i="83" s="1"/>
  <c r="BCA29" i="83"/>
  <c r="BCD29" i="83" s="1"/>
  <c r="FH49" i="83"/>
  <c r="FK49" i="83" s="1"/>
  <c r="ANF63" i="83"/>
  <c r="ANI63" i="83" s="1"/>
  <c r="NC30" i="83"/>
  <c r="NF30" i="83" s="1"/>
  <c r="BES17" i="83"/>
  <c r="BEV17" i="83" s="1"/>
  <c r="BHY48" i="83"/>
  <c r="BIB48" i="83" s="1"/>
  <c r="NQ36" i="83"/>
  <c r="NT36" i="83" s="1"/>
  <c r="AS35" i="83"/>
  <c r="AV35" i="83" s="1"/>
  <c r="MA40" i="83"/>
  <c r="MD40" i="83" s="1"/>
  <c r="PN17" i="83"/>
  <c r="PQ17" i="83" s="1"/>
  <c r="KR38" i="83"/>
  <c r="KU38" i="83" s="1"/>
  <c r="GX39" i="83"/>
  <c r="HA39" i="83" s="1"/>
  <c r="TA17" i="83"/>
  <c r="TD17" i="83" s="1"/>
  <c r="OS45" i="83"/>
  <c r="OV45" i="83" s="1"/>
  <c r="J33" i="83"/>
  <c r="M33" i="83" s="1"/>
  <c r="HZ17" i="83"/>
  <c r="IC17" i="83" s="1"/>
  <c r="UQ41" i="83"/>
  <c r="UT41" i="83" s="1"/>
  <c r="CW17" i="83"/>
  <c r="CZ17" i="83" s="1"/>
  <c r="UC17" i="83"/>
  <c r="UF17" i="83" s="1"/>
  <c r="BU36" i="83"/>
  <c r="BX36" i="83" s="1"/>
  <c r="HE17" i="83"/>
  <c r="HH17" i="83" s="1"/>
  <c r="OS32" i="83"/>
  <c r="OV32" i="83" s="1"/>
  <c r="XW38" i="83"/>
  <c r="XZ38" i="83" s="1"/>
  <c r="ZT37" i="83"/>
  <c r="ZW37" i="83" s="1"/>
  <c r="APJ41" i="83"/>
  <c r="APM41" i="83" s="1"/>
  <c r="BFU25" i="83"/>
  <c r="BFX25" i="83" s="1"/>
  <c r="BJV17" i="83"/>
  <c r="BJY17" i="83" s="1"/>
  <c r="DD29" i="83"/>
  <c r="DG29" i="83" s="1"/>
  <c r="IU35" i="83"/>
  <c r="IX35" i="83" s="1"/>
  <c r="RD35" i="83"/>
  <c r="RG35" i="83" s="1"/>
  <c r="RR34" i="83"/>
  <c r="RU34" i="83" s="1"/>
  <c r="BHD33" i="83"/>
  <c r="BHG33" i="83" s="1"/>
  <c r="YR41" i="83"/>
  <c r="YU41" i="83" s="1"/>
  <c r="VZ35" i="83"/>
  <c r="WC35" i="83" s="1"/>
  <c r="X37" i="83"/>
  <c r="AA37" i="83" s="1"/>
  <c r="CI25" i="83"/>
  <c r="CL25" i="83" s="1"/>
  <c r="RD17" i="83"/>
  <c r="RG17" i="83" s="1"/>
  <c r="BN17" i="83"/>
  <c r="BQ17" i="83" s="1"/>
  <c r="KK17" i="83"/>
  <c r="KN17" i="83" s="1"/>
  <c r="AAA40" i="83"/>
  <c r="AAD40" i="83" s="1"/>
  <c r="GC17" i="83"/>
  <c r="GF17" i="83" s="1"/>
  <c r="AQS17" i="83"/>
  <c r="AQV17" i="83" s="1"/>
  <c r="CW39" i="83"/>
  <c r="CZ39" i="83" s="1"/>
  <c r="IG35" i="83"/>
  <c r="IJ35" i="83" s="1"/>
  <c r="QI35" i="83"/>
  <c r="QL35" i="83" s="1"/>
  <c r="OS46" i="83"/>
  <c r="OV46" i="83" s="1"/>
  <c r="AOA30" i="83"/>
  <c r="AOD30" i="83" s="1"/>
  <c r="BAD30" i="83"/>
  <c r="BAG30" i="83" s="1"/>
  <c r="BES24" i="83"/>
  <c r="BEV24" i="83" s="1"/>
  <c r="BNW43" i="83"/>
  <c r="BNZ43" i="83" s="1"/>
  <c r="LM40" i="83"/>
  <c r="LP40" i="83" s="1"/>
  <c r="PN33" i="83"/>
  <c r="PQ33" i="83" s="1"/>
  <c r="FO40" i="83"/>
  <c r="FR40" i="83" s="1"/>
  <c r="LF17" i="83"/>
  <c r="LI17" i="83" s="1"/>
  <c r="AS38" i="83"/>
  <c r="AV38" i="83" s="1"/>
  <c r="DR49" i="83"/>
  <c r="DU49" i="83" s="1"/>
  <c r="EF17" i="83"/>
  <c r="EI17" i="83" s="1"/>
  <c r="EM17" i="83"/>
  <c r="EP17" i="83" s="1"/>
  <c r="YK39" i="83"/>
  <c r="YN39" i="83" s="1"/>
  <c r="DK30" i="83"/>
  <c r="DN30" i="83" s="1"/>
  <c r="LM42" i="83"/>
  <c r="LP42" i="83" s="1"/>
  <c r="AQL25" i="83"/>
  <c r="AQO25" i="83" s="1"/>
  <c r="IN49" i="83"/>
  <c r="IQ49" i="83" s="1"/>
  <c r="BHY17" i="83"/>
  <c r="BIB17" i="83" s="1"/>
  <c r="DR50" i="83"/>
  <c r="DU50" i="83" s="1"/>
  <c r="JW17" i="83"/>
  <c r="JZ17" i="83" s="1"/>
  <c r="VE59" i="83"/>
  <c r="VH59" i="83" s="1"/>
  <c r="UX16" i="83"/>
  <c r="VA16" i="83" s="1"/>
  <c r="AUM49" i="83"/>
  <c r="AUP49" i="83" s="1"/>
  <c r="BDQ17" i="83"/>
  <c r="BDT17" i="83" s="1"/>
  <c r="BBT33" i="83"/>
  <c r="BBW33" i="83" s="1"/>
  <c r="BOR48" i="83"/>
  <c r="BOU48" i="83" s="1"/>
  <c r="BNB56" i="83"/>
  <c r="BNE56" i="83" s="1"/>
  <c r="BLL55" i="83"/>
  <c r="BLO55" i="83" s="1"/>
  <c r="BOK31" i="83"/>
  <c r="BON31" i="83" s="1"/>
  <c r="BMU30" i="83"/>
  <c r="BMX30" i="83" s="1"/>
  <c r="BLZ38" i="83"/>
  <c r="BMC38" i="83" s="1"/>
  <c r="BKJ46" i="83"/>
  <c r="BKM46" i="83" s="1"/>
  <c r="BOR17" i="83"/>
  <c r="BOU17" i="83" s="1"/>
  <c r="BNW35" i="83"/>
  <c r="BNZ35" i="83" s="1"/>
  <c r="BJV59" i="83"/>
  <c r="BJY59" i="83" s="1"/>
  <c r="BIT17" i="83"/>
  <c r="BIW17" i="83" s="1"/>
  <c r="BMG34" i="83"/>
  <c r="BMJ34" i="83" s="1"/>
  <c r="BJO31" i="83"/>
  <c r="BJR31" i="83" s="1"/>
  <c r="BIF35" i="83"/>
  <c r="BII35" i="83" s="1"/>
  <c r="BNB49" i="83"/>
  <c r="BNE49" i="83" s="1"/>
  <c r="BKQ41" i="83"/>
  <c r="BKT41" i="83" s="1"/>
  <c r="BHK36" i="83"/>
  <c r="BHN36" i="83" s="1"/>
  <c r="BFN27" i="83"/>
  <c r="BFQ27" i="83" s="1"/>
  <c r="BEL44" i="83"/>
  <c r="BEO44" i="83" s="1"/>
  <c r="BCO17" i="83"/>
  <c r="BCR17" i="83" s="1"/>
  <c r="BOR55" i="83"/>
  <c r="BOU55" i="83" s="1"/>
  <c r="BJO17" i="83"/>
  <c r="BJR17" i="83" s="1"/>
  <c r="BHK51" i="83"/>
  <c r="BHN51" i="83" s="1"/>
  <c r="BFU51" i="83"/>
  <c r="BFX51" i="83" s="1"/>
  <c r="BEL30" i="83"/>
  <c r="BEO30" i="83" s="1"/>
  <c r="BCV17" i="83"/>
  <c r="BCY17" i="83" s="1"/>
  <c r="BLL48" i="83"/>
  <c r="BLO48" i="83" s="1"/>
  <c r="BHD17" i="83"/>
  <c r="BHG17" i="83" s="1"/>
  <c r="BNB41" i="83"/>
  <c r="BNE41" i="83" s="1"/>
  <c r="BIF53" i="83"/>
  <c r="BII53" i="83" s="1"/>
  <c r="BDJ35" i="83"/>
  <c r="BDM35" i="83" s="1"/>
  <c r="BGP59" i="83"/>
  <c r="BGS59" i="83" s="1"/>
  <c r="BBF17" i="83"/>
  <c r="BBI17" i="83" s="1"/>
  <c r="AUT17" i="83"/>
  <c r="AUW17" i="83" s="1"/>
  <c r="ASW43" i="83"/>
  <c r="ASZ43" i="83" s="1"/>
  <c r="BGP41" i="83"/>
  <c r="BGS41" i="83" s="1"/>
  <c r="BBM39" i="83"/>
  <c r="BBP39" i="83" s="1"/>
  <c r="AZP17" i="83"/>
  <c r="AZS17" i="83" s="1"/>
  <c r="AWJ17" i="83"/>
  <c r="AWM17" i="83" s="1"/>
  <c r="ATK17" i="83"/>
  <c r="ATN17" i="83" s="1"/>
  <c r="AYN31" i="83"/>
  <c r="AYQ31" i="83" s="1"/>
  <c r="AVO33" i="83"/>
  <c r="AVR33" i="83" s="1"/>
  <c r="ARG17" i="83"/>
  <c r="ARJ17" i="83" s="1"/>
  <c r="APX17" i="83"/>
  <c r="AQA17" i="83" s="1"/>
  <c r="APC17" i="83"/>
  <c r="APF17" i="83" s="1"/>
  <c r="ANF54" i="83"/>
  <c r="ANI54" i="83" s="1"/>
  <c r="AMR17" i="83"/>
  <c r="AMU17" i="83" s="1"/>
  <c r="AAV45" i="83"/>
  <c r="AAY45" i="83" s="1"/>
  <c r="YK60" i="83"/>
  <c r="YN60" i="83" s="1"/>
  <c r="XB17" i="83"/>
  <c r="XE17" i="83" s="1"/>
  <c r="AXZ17" i="83"/>
  <c r="AYC17" i="83" s="1"/>
  <c r="AWX31" i="83"/>
  <c r="AXA31" i="83" s="1"/>
  <c r="AUM41" i="83"/>
  <c r="AUP41" i="83" s="1"/>
  <c r="ASP17" i="83"/>
  <c r="ASS17" i="83" s="1"/>
  <c r="ARG33" i="83"/>
  <c r="ARJ33" i="83" s="1"/>
  <c r="APQ17" i="83"/>
  <c r="APT17" i="83" s="1"/>
  <c r="ANT37" i="83"/>
  <c r="ANW37" i="83" s="1"/>
  <c r="AMD38" i="83"/>
  <c r="AMG38" i="83" s="1"/>
  <c r="ABJ16" i="83"/>
  <c r="ABM16" i="83" s="1"/>
  <c r="AAA60" i="83"/>
  <c r="AAD60" i="83" s="1"/>
  <c r="ZM38" i="83"/>
  <c r="ZP38" i="83" s="1"/>
  <c r="YK34" i="83"/>
  <c r="YN34" i="83" s="1"/>
  <c r="WU17" i="83"/>
  <c r="WX17" i="83" s="1"/>
  <c r="AUF33" i="83"/>
  <c r="AUI33" i="83" s="1"/>
  <c r="ASB17" i="83"/>
  <c r="ASE17" i="83" s="1"/>
  <c r="ANT17" i="83"/>
  <c r="ANW17" i="83" s="1"/>
  <c r="YD39" i="83"/>
  <c r="YG39" i="83" s="1"/>
  <c r="VS36" i="83"/>
  <c r="VV36" i="83" s="1"/>
  <c r="UQ17" i="83"/>
  <c r="UT17" i="83" s="1"/>
  <c r="TO35" i="83"/>
  <c r="TR35" i="83" s="1"/>
  <c r="RR48" i="83"/>
  <c r="RU48" i="83" s="1"/>
  <c r="QB36" i="83"/>
  <c r="QE36" i="83" s="1"/>
  <c r="OS38" i="83"/>
  <c r="OV38" i="83" s="1"/>
  <c r="BAY32" i="83"/>
  <c r="BBB32" i="83" s="1"/>
  <c r="AOV43" i="83"/>
  <c r="AOY43" i="83" s="1"/>
  <c r="AAV30" i="83"/>
  <c r="AAY30" i="83" s="1"/>
  <c r="XW17" i="83"/>
  <c r="XZ17" i="83" s="1"/>
  <c r="WN17" i="83"/>
  <c r="WQ17" i="83" s="1"/>
  <c r="TV17" i="83"/>
  <c r="TY17" i="83" s="1"/>
  <c r="PG45" i="83"/>
  <c r="PJ45" i="83" s="1"/>
  <c r="AXL17" i="83"/>
  <c r="AXO17" i="83" s="1"/>
  <c r="ZF17" i="83"/>
  <c r="ZI17" i="83" s="1"/>
  <c r="WG40" i="83"/>
  <c r="WJ40" i="83" s="1"/>
  <c r="UQ42" i="83"/>
  <c r="UT42" i="83" s="1"/>
  <c r="RD39" i="83"/>
  <c r="RG39" i="83" s="1"/>
  <c r="BOK17" i="83"/>
  <c r="BON17" i="83" s="1"/>
  <c r="BMG17" i="83"/>
  <c r="BMJ17" i="83" s="1"/>
  <c r="BLL33" i="83"/>
  <c r="BLO33" i="83" s="1"/>
  <c r="BNW17" i="83"/>
  <c r="BNZ17" i="83" s="1"/>
  <c r="BMU17" i="83"/>
  <c r="BMX17" i="83" s="1"/>
  <c r="BLS17" i="83"/>
  <c r="BLV17" i="83" s="1"/>
  <c r="BKJ41" i="83"/>
  <c r="BKM41" i="83" s="1"/>
  <c r="BOK43" i="83"/>
  <c r="BON43" i="83" s="1"/>
  <c r="BMU27" i="83"/>
  <c r="BMX27" i="83" s="1"/>
  <c r="BJV41" i="83"/>
  <c r="BJY41" i="83" s="1"/>
  <c r="BIF43" i="83"/>
  <c r="BII43" i="83" s="1"/>
  <c r="BJV51" i="83"/>
  <c r="BJY51" i="83" s="1"/>
  <c r="BJA42" i="83"/>
  <c r="BJD42" i="83" s="1"/>
  <c r="BHY42" i="83"/>
  <c r="BIB42" i="83" s="1"/>
  <c r="BNB17" i="83"/>
  <c r="BNE17" i="83" s="1"/>
  <c r="BKQ32" i="83"/>
  <c r="BKT32" i="83" s="1"/>
  <c r="BGP33" i="83"/>
  <c r="BGS33" i="83" s="1"/>
  <c r="BFN17" i="83"/>
  <c r="BFQ17" i="83" s="1"/>
  <c r="BEL17" i="83"/>
  <c r="BEO17" i="83" s="1"/>
  <c r="BCH17" i="83"/>
  <c r="BCK17" i="83" s="1"/>
  <c r="BMU36" i="83"/>
  <c r="BMX36" i="83" s="1"/>
  <c r="BIT37" i="83"/>
  <c r="BIW37" i="83" s="1"/>
  <c r="BHK17" i="83"/>
  <c r="BHN17" i="83" s="1"/>
  <c r="BFN32" i="83"/>
  <c r="BFQ32" i="83" s="1"/>
  <c r="BEE17" i="83"/>
  <c r="BEH17" i="83" s="1"/>
  <c r="BCO28" i="83"/>
  <c r="BCR28" i="83" s="1"/>
  <c r="BHY35" i="83"/>
  <c r="BIB35" i="83" s="1"/>
  <c r="BGI41" i="83"/>
  <c r="BGL41" i="83" s="1"/>
  <c r="BLS36" i="83"/>
  <c r="BLV36" i="83" s="1"/>
  <c r="BGI47" i="83"/>
  <c r="BGL47" i="83" s="1"/>
  <c r="BCV28" i="83"/>
  <c r="BCY28" i="83" s="1"/>
  <c r="BDJ27" i="83"/>
  <c r="BDM27" i="83" s="1"/>
  <c r="AZW17" i="83"/>
  <c r="AZZ17" i="83" s="1"/>
  <c r="AUM33" i="83"/>
  <c r="AUP33" i="83" s="1"/>
  <c r="ASW29" i="83"/>
  <c r="ASZ29" i="83" s="1"/>
  <c r="BFU17" i="83"/>
  <c r="BFX17" i="83" s="1"/>
  <c r="BBM17" i="83"/>
  <c r="BBP17" i="83" s="1"/>
  <c r="AYN38" i="83"/>
  <c r="AYQ38" i="83" s="1"/>
  <c r="AVO17" i="83"/>
  <c r="AVR17" i="83" s="1"/>
  <c r="ASW35" i="83"/>
  <c r="ASZ35" i="83" s="1"/>
  <c r="AYN17" i="83"/>
  <c r="AYQ17" i="83" s="1"/>
  <c r="AVH35" i="83"/>
  <c r="AVK35" i="83" s="1"/>
  <c r="AQZ17" i="83"/>
  <c r="ARC17" i="83" s="1"/>
  <c r="APQ50" i="83"/>
  <c r="APT50" i="83" s="1"/>
  <c r="AOO17" i="83"/>
  <c r="AOR17" i="83" s="1"/>
  <c r="ANF33" i="83"/>
  <c r="ANI33" i="83" s="1"/>
  <c r="AMK29" i="83"/>
  <c r="AMN29" i="83" s="1"/>
  <c r="ZT16" i="83"/>
  <c r="ZW16" i="83" s="1"/>
  <c r="YK17" i="83"/>
  <c r="YN17" i="83" s="1"/>
  <c r="WU49" i="83"/>
  <c r="WX49" i="83" s="1"/>
  <c r="AXL30" i="83"/>
  <c r="AXO30" i="83" s="1"/>
  <c r="AWQ26" i="83"/>
  <c r="AWT26" i="83" s="1"/>
  <c r="AUM17" i="83"/>
  <c r="AUP17" i="83" s="1"/>
  <c r="ASI17" i="83"/>
  <c r="ASL17" i="83" s="1"/>
  <c r="AQE17" i="83"/>
  <c r="AQH17" i="83" s="1"/>
  <c r="AOA53" i="83"/>
  <c r="AOD53" i="83" s="1"/>
  <c r="ANM17" i="83"/>
  <c r="ANP17" i="83" s="1"/>
  <c r="ACE33" i="83"/>
  <c r="ACH33" i="83" s="1"/>
  <c r="AAV37" i="83"/>
  <c r="AAY37" i="83" s="1"/>
  <c r="AAA34" i="83"/>
  <c r="AAD34" i="83" s="1"/>
  <c r="ZF33" i="83"/>
  <c r="ZI33" i="83" s="1"/>
  <c r="XB54" i="83"/>
  <c r="XE54" i="83" s="1"/>
  <c r="BGI33" i="83"/>
  <c r="BGL33" i="83" s="1"/>
  <c r="ATR35" i="83"/>
  <c r="ATU35" i="83" s="1"/>
  <c r="ARG48" i="83"/>
  <c r="ARJ48" i="83" s="1"/>
  <c r="AMD17" i="83"/>
  <c r="AMG17" i="83" s="1"/>
  <c r="YD30" i="83"/>
  <c r="YG30" i="83" s="1"/>
  <c r="VE37" i="83"/>
  <c r="VH37" i="83" s="1"/>
  <c r="UJ41" i="83"/>
  <c r="UM41" i="83" s="1"/>
  <c r="RY39" i="83"/>
  <c r="SB39" i="83" s="1"/>
  <c r="RR39" i="83"/>
  <c r="RU39" i="83" s="1"/>
  <c r="QB17" i="83"/>
  <c r="QE17" i="83" s="1"/>
  <c r="OL32" i="83"/>
  <c r="OO32" i="83" s="1"/>
  <c r="AUM29" i="83"/>
  <c r="AUP29" i="83" s="1"/>
  <c r="ANF42" i="83"/>
  <c r="ANI42" i="83" s="1"/>
  <c r="ZT42" i="83"/>
  <c r="ZW42" i="83" s="1"/>
  <c r="XP17" i="83"/>
  <c r="XS17" i="83" s="1"/>
  <c r="VZ17" i="83"/>
  <c r="WC17" i="83" s="1"/>
  <c r="TO42" i="83"/>
  <c r="TR42" i="83" s="1"/>
  <c r="OL38" i="83"/>
  <c r="OO38" i="83" s="1"/>
  <c r="AOV17" i="83"/>
  <c r="AOY17" i="83" s="1"/>
  <c r="XP57" i="83"/>
  <c r="XS57" i="83" s="1"/>
  <c r="VL41" i="83"/>
  <c r="VO41" i="83" s="1"/>
  <c r="TA38" i="83"/>
  <c r="TD38" i="83" s="1"/>
  <c r="QI41" i="83"/>
  <c r="QL41" i="83" s="1"/>
  <c r="BNP32" i="83"/>
  <c r="BNS32" i="83" s="1"/>
  <c r="BLZ27" i="83"/>
  <c r="BMC27" i="83" s="1"/>
  <c r="BLL17" i="83"/>
  <c r="BLO17" i="83" s="1"/>
  <c r="BNP38" i="83"/>
  <c r="BNS38" i="83" s="1"/>
  <c r="BMG50" i="83"/>
  <c r="BMJ50" i="83" s="1"/>
  <c r="BLE30" i="83"/>
  <c r="BLH30" i="83" s="1"/>
  <c r="BKJ28" i="83"/>
  <c r="BKM28" i="83" s="1"/>
  <c r="BOK28" i="83"/>
  <c r="BON28" i="83" s="1"/>
  <c r="BLE23" i="83"/>
  <c r="BLH23" i="83" s="1"/>
  <c r="BJO28" i="83"/>
  <c r="BJR28" i="83" s="1"/>
  <c r="BIF17" i="83"/>
  <c r="BII17" i="83" s="1"/>
  <c r="BJV33" i="83"/>
  <c r="BJY33" i="83" s="1"/>
  <c r="BJA33" i="83"/>
  <c r="BJD33" i="83" s="1"/>
  <c r="BHY29" i="83"/>
  <c r="BIB29" i="83" s="1"/>
  <c r="BMU42" i="83"/>
  <c r="BMX42" i="83" s="1"/>
  <c r="BKC30" i="83"/>
  <c r="BKF30" i="83" s="1"/>
  <c r="BGP17" i="83"/>
  <c r="BGS17" i="83" s="1"/>
  <c r="BFG17" i="83"/>
  <c r="BFJ17" i="83" s="1"/>
  <c r="BDJ40" i="83"/>
  <c r="BDM40" i="83" s="1"/>
  <c r="BCA39" i="83"/>
  <c r="BCD39" i="83" s="1"/>
  <c r="BMG43" i="83"/>
  <c r="BMJ43" i="83" s="1"/>
  <c r="BIT27" i="83"/>
  <c r="BIW27" i="83" s="1"/>
  <c r="BHD49" i="83"/>
  <c r="BHG49" i="83" s="1"/>
  <c r="BFN28" i="83"/>
  <c r="BFQ28" i="83" s="1"/>
  <c r="BDX17" i="83"/>
  <c r="BEA17" i="83" s="1"/>
  <c r="BCA17" i="83"/>
  <c r="BCD17" i="83" s="1"/>
  <c r="BHK44" i="83"/>
  <c r="BHN44" i="83" s="1"/>
  <c r="BFU44" i="83"/>
  <c r="BFX44" i="83" s="1"/>
  <c r="BLL40" i="83"/>
  <c r="BLO40" i="83" s="1"/>
  <c r="BGI17" i="83"/>
  <c r="BGL17" i="83" s="1"/>
  <c r="BIT42" i="83"/>
  <c r="BIW42" i="83" s="1"/>
  <c r="BDC30" i="83"/>
  <c r="BDF30" i="83" s="1"/>
  <c r="AZB17" i="83"/>
  <c r="AZE17" i="83" s="1"/>
  <c r="ATR26" i="83"/>
  <c r="ATU26" i="83" s="1"/>
  <c r="ASW17" i="83"/>
  <c r="ASZ17" i="83" s="1"/>
  <c r="BDX36" i="83"/>
  <c r="BEA36" i="83" s="1"/>
  <c r="BAD17" i="83"/>
  <c r="BAG17" i="83" s="1"/>
  <c r="AXL38" i="83"/>
  <c r="AXO38" i="83" s="1"/>
  <c r="AVH43" i="83"/>
  <c r="AVK43" i="83" s="1"/>
  <c r="BAR17" i="83"/>
  <c r="BAU17" i="83" s="1"/>
  <c r="AYG27" i="83"/>
  <c r="AYJ27" i="83" s="1"/>
  <c r="ASB25" i="83"/>
  <c r="ASE25" i="83" s="1"/>
  <c r="AQL33" i="83"/>
  <c r="AQO33" i="83" s="1"/>
  <c r="APQ36" i="83"/>
  <c r="APT36" i="83" s="1"/>
  <c r="AOH17" i="83"/>
  <c r="AOK17" i="83" s="1"/>
  <c r="ANF17" i="83"/>
  <c r="ANI17" i="83" s="1"/>
  <c r="ABX44" i="83"/>
  <c r="ACA44" i="83" s="1"/>
  <c r="YY34" i="83"/>
  <c r="ZB34" i="83" s="1"/>
  <c r="XP37" i="83"/>
  <c r="XS37" i="83" s="1"/>
  <c r="BBM27" i="83"/>
  <c r="BBP27" i="83" s="1"/>
  <c r="AXE17" i="83"/>
  <c r="AXH17" i="83" s="1"/>
  <c r="AVV17" i="83"/>
  <c r="AVY17" i="83" s="1"/>
  <c r="AUF17" i="83"/>
  <c r="AUI17" i="83" s="1"/>
  <c r="ASB40" i="83"/>
  <c r="ASE40" i="83" s="1"/>
  <c r="APQ42" i="83"/>
  <c r="APT42" i="83" s="1"/>
  <c r="AOA44" i="83"/>
  <c r="AOD44" i="83" s="1"/>
  <c r="AMY31" i="83"/>
  <c r="ANB31" i="83" s="1"/>
  <c r="ACE17" i="83"/>
  <c r="ACH17" i="83" s="1"/>
  <c r="AAV17" i="83"/>
  <c r="AAY17" i="83" s="1"/>
  <c r="AAA24" i="83"/>
  <c r="AAD24" i="83" s="1"/>
  <c r="YY35" i="83"/>
  <c r="ZB35" i="83" s="1"/>
  <c r="XB41" i="83"/>
  <c r="XE41" i="83" s="1"/>
  <c r="AWJ32" i="83"/>
  <c r="AWM32" i="83" s="1"/>
  <c r="ATR17" i="83"/>
  <c r="ATU17" i="83" s="1"/>
  <c r="AQZ35" i="83"/>
  <c r="ARC35" i="83" s="1"/>
  <c r="ABQ35" i="83"/>
  <c r="ABT35" i="83" s="1"/>
  <c r="WU57" i="83"/>
  <c r="WX57" i="83" s="1"/>
  <c r="UX40" i="83"/>
  <c r="VA40" i="83" s="1"/>
  <c r="TV41" i="83"/>
  <c r="TY41" i="83" s="1"/>
  <c r="RY35" i="83"/>
  <c r="SB35" i="83" s="1"/>
  <c r="QW17" i="83"/>
  <c r="QZ17" i="83" s="1"/>
  <c r="PN37" i="83"/>
  <c r="PQ37" i="83" s="1"/>
  <c r="OL17" i="83"/>
  <c r="OO17" i="83" s="1"/>
  <c r="ARG28" i="83"/>
  <c r="ARJ28" i="83" s="1"/>
  <c r="ABX17" i="83"/>
  <c r="ACA17" i="83" s="1"/>
  <c r="YY17" i="83"/>
  <c r="ZB17" i="83" s="1"/>
  <c r="XI38" i="83"/>
  <c r="XL38" i="83" s="1"/>
  <c r="VE38" i="83"/>
  <c r="VH38" i="83" s="1"/>
  <c r="ST35" i="83"/>
  <c r="SW35" i="83" s="1"/>
  <c r="BEZ17" i="83"/>
  <c r="BFC17" i="83" s="1"/>
  <c r="ABQ17" i="83"/>
  <c r="ABT17" i="83" s="1"/>
  <c r="BNP26" i="83"/>
  <c r="BNS26" i="83" s="1"/>
  <c r="BLZ43" i="83"/>
  <c r="BMC43" i="83" s="1"/>
  <c r="BKC16" i="83"/>
  <c r="BKF16" i="83" s="1"/>
  <c r="BIF60" i="83"/>
  <c r="BII60" i="83" s="1"/>
  <c r="BFU36" i="83"/>
  <c r="BFX36" i="83" s="1"/>
  <c r="BJO22" i="83"/>
  <c r="BJR22" i="83" s="1"/>
  <c r="BDJ17" i="83"/>
  <c r="BDM17" i="83" s="1"/>
  <c r="BLE17" i="83"/>
  <c r="BLH17" i="83" s="1"/>
  <c r="AYG48" i="83"/>
  <c r="AYJ48" i="83" s="1"/>
  <c r="AZW27" i="83"/>
  <c r="AZZ27" i="83" s="1"/>
  <c r="AVV42" i="83"/>
  <c r="AVY42" i="83" s="1"/>
  <c r="AOA17" i="83"/>
  <c r="AOD17" i="83" s="1"/>
  <c r="XI46" i="83"/>
  <c r="XL46" i="83" s="1"/>
  <c r="ATY17" i="83"/>
  <c r="AUB17" i="83" s="1"/>
  <c r="AMY17" i="83"/>
  <c r="ANB17" i="83" s="1"/>
  <c r="YK52" i="83"/>
  <c r="YN52" i="83" s="1"/>
  <c r="APQ35" i="83"/>
  <c r="APT35" i="83" s="1"/>
  <c r="TO41" i="83"/>
  <c r="TR41" i="83" s="1"/>
  <c r="BJA17" i="83"/>
  <c r="BJD17" i="83" s="1"/>
  <c r="WU33" i="83"/>
  <c r="WX33" i="83" s="1"/>
  <c r="AAA52" i="83"/>
  <c r="AAD52" i="83" s="1"/>
  <c r="VE51" i="83"/>
  <c r="VH51" i="83" s="1"/>
  <c r="PG46" i="83"/>
  <c r="PJ46" i="83" s="1"/>
  <c r="NX36" i="83"/>
  <c r="OA36" i="83" s="1"/>
  <c r="MA17" i="83"/>
  <c r="MD17" i="83" s="1"/>
  <c r="JB33" i="83"/>
  <c r="JE33" i="83" s="1"/>
  <c r="HS37" i="83"/>
  <c r="HV37" i="83" s="1"/>
  <c r="GQ17" i="83"/>
  <c r="GT17" i="83" s="1"/>
  <c r="ET30" i="83"/>
  <c r="EW30" i="83" s="1"/>
  <c r="DR40" i="83"/>
  <c r="DU40" i="83" s="1"/>
  <c r="CP17" i="83"/>
  <c r="CS17" i="83" s="1"/>
  <c r="BN25" i="83"/>
  <c r="BQ25" i="83" s="1"/>
  <c r="AL38" i="83"/>
  <c r="AO38" i="83" s="1"/>
  <c r="BDC24" i="83"/>
  <c r="BDF24" i="83" s="1"/>
  <c r="AAO35" i="83"/>
  <c r="AAR35" i="83" s="1"/>
  <c r="TO17" i="83"/>
  <c r="TR17" i="83" s="1"/>
  <c r="JW44" i="83"/>
  <c r="JZ44" i="83" s="1"/>
  <c r="GX48" i="83"/>
  <c r="HA48" i="83" s="1"/>
  <c r="FV17" i="83"/>
  <c r="FY17" i="83" s="1"/>
  <c r="CP49" i="83"/>
  <c r="CS49" i="83" s="1"/>
  <c r="AWQ17" i="83"/>
  <c r="AWT17" i="83" s="1"/>
  <c r="AOV35" i="83"/>
  <c r="AOY35" i="83" s="1"/>
  <c r="YD16" i="83"/>
  <c r="YG16" i="83" s="1"/>
  <c r="UJ40" i="83"/>
  <c r="UM40" i="83" s="1"/>
  <c r="NC17" i="83"/>
  <c r="NF17" i="83" s="1"/>
  <c r="LM32" i="83"/>
  <c r="LP32" i="83" s="1"/>
  <c r="IN33" i="83"/>
  <c r="IQ33" i="83" s="1"/>
  <c r="HS38" i="83"/>
  <c r="HV38" i="83" s="1"/>
  <c r="FH32" i="83"/>
  <c r="FK32" i="83" s="1"/>
  <c r="DD40" i="83"/>
  <c r="DG40" i="83" s="1"/>
  <c r="BG40" i="83"/>
  <c r="BJ40" i="83" s="1"/>
  <c r="AYN44" i="83"/>
  <c r="AYQ44" i="83" s="1"/>
  <c r="AMK17" i="83"/>
  <c r="AMN17" i="83" s="1"/>
  <c r="WU24" i="83"/>
  <c r="WX24" i="83" s="1"/>
  <c r="QW24" i="83"/>
  <c r="QZ24" i="83" s="1"/>
  <c r="LF37" i="83"/>
  <c r="LI37" i="83" s="1"/>
  <c r="FH48" i="83"/>
  <c r="FK48" i="83" s="1"/>
  <c r="DY36" i="83"/>
  <c r="EB36" i="83" s="1"/>
  <c r="AZ36" i="83"/>
  <c r="BC36" i="83" s="1"/>
  <c r="NX37" i="83"/>
  <c r="OA37" i="83" s="1"/>
  <c r="IN17" i="83"/>
  <c r="IQ17" i="83" s="1"/>
  <c r="BU17" i="83"/>
  <c r="BX17" i="83" s="1"/>
  <c r="J17" i="83"/>
  <c r="M17" i="83" s="1"/>
  <c r="BU31" i="83"/>
  <c r="BX31" i="83" s="1"/>
  <c r="MA34" i="83"/>
  <c r="MD34" i="83" s="1"/>
  <c r="CB17" i="83"/>
  <c r="CE17" i="83" s="1"/>
  <c r="QI17" i="83"/>
  <c r="QL17" i="83" s="1"/>
  <c r="GX49" i="83"/>
  <c r="HA49" i="83" s="1"/>
  <c r="FA30" i="83"/>
  <c r="FD30" i="83" s="1"/>
  <c r="Q17" i="83"/>
  <c r="T17" i="83" s="1"/>
  <c r="VS35" i="83"/>
  <c r="VV35" i="83" s="1"/>
  <c r="HL17" i="83"/>
  <c r="HO17" i="83" s="1"/>
  <c r="APJ28" i="83"/>
  <c r="APM28" i="83" s="1"/>
  <c r="IN50" i="83"/>
  <c r="IQ50" i="83" s="1"/>
  <c r="ARN30" i="83"/>
  <c r="ARQ30" i="83" s="1"/>
  <c r="BBF32" i="83"/>
  <c r="BBI32" i="83" s="1"/>
  <c r="AWQ35" i="83"/>
  <c r="AWT35" i="83" s="1"/>
  <c r="QI39" i="83"/>
  <c r="QL39" i="83" s="1"/>
  <c r="HZ32" i="83"/>
  <c r="IC32" i="83" s="1"/>
  <c r="AUF30" i="83"/>
  <c r="AUI30" i="83" s="1"/>
  <c r="QW36" i="83"/>
  <c r="QZ36" i="83" s="1"/>
  <c r="BLZ17" i="83"/>
  <c r="BMC17" i="83" s="1"/>
  <c r="BKQ49" i="83"/>
  <c r="BKT49" i="83" s="1"/>
  <c r="BJA50" i="83"/>
  <c r="BJD50" i="83" s="1"/>
  <c r="BNW49" i="83"/>
  <c r="BNZ49" i="83" s="1"/>
  <c r="BES29" i="83"/>
  <c r="BEV29" i="83" s="1"/>
  <c r="BHY34" i="83"/>
  <c r="BIB34" i="83" s="1"/>
  <c r="BBT17" i="83"/>
  <c r="BBW17" i="83" s="1"/>
  <c r="BEZ32" i="83"/>
  <c r="BFC32" i="83" s="1"/>
  <c r="ATD27" i="83"/>
  <c r="ATG27" i="83" s="1"/>
  <c r="AWX17" i="83"/>
  <c r="AXA17" i="83" s="1"/>
  <c r="ARU17" i="83"/>
  <c r="ARX17" i="83" s="1"/>
  <c r="AMY54" i="83"/>
  <c r="ANB54" i="83" s="1"/>
  <c r="AYG17" i="83"/>
  <c r="AYJ17" i="83" s="1"/>
  <c r="ARG40" i="83"/>
  <c r="ARJ40" i="83" s="1"/>
  <c r="ABX26" i="83"/>
  <c r="ACA26" i="83" s="1"/>
  <c r="WU39" i="83"/>
  <c r="WX39" i="83" s="1"/>
  <c r="AAA17" i="83"/>
  <c r="AAD17" i="83" s="1"/>
  <c r="RY17" i="83"/>
  <c r="SB17" i="83" s="1"/>
  <c r="APJ17" i="83"/>
  <c r="APM17" i="83" s="1"/>
  <c r="UC31" i="83"/>
  <c r="UF31" i="83" s="1"/>
  <c r="XP49" i="83"/>
  <c r="XS49" i="83" s="1"/>
  <c r="SM17" i="83"/>
  <c r="SP17" i="83" s="1"/>
  <c r="PG25" i="83"/>
  <c r="PJ25" i="83" s="1"/>
  <c r="NX17" i="83"/>
  <c r="OA17" i="83" s="1"/>
  <c r="LM17" i="83"/>
  <c r="LP17" i="83" s="1"/>
  <c r="JB17" i="83"/>
  <c r="JE17" i="83" s="1"/>
  <c r="HS17" i="83"/>
  <c r="HV17" i="83" s="1"/>
  <c r="FO45" i="83"/>
  <c r="FR45" i="83" s="1"/>
  <c r="ET17" i="83"/>
  <c r="EW17" i="83" s="1"/>
  <c r="DR17" i="83"/>
  <c r="DU17" i="83" s="1"/>
  <c r="CI17" i="83"/>
  <c r="CL17" i="83" s="1"/>
  <c r="BG17" i="83"/>
  <c r="BJ17" i="83" s="1"/>
  <c r="AE31" i="83"/>
  <c r="AH31" i="83" s="1"/>
  <c r="BAY17" i="83"/>
  <c r="BBB17" i="83" s="1"/>
  <c r="VS17" i="83"/>
  <c r="VV17" i="83" s="1"/>
  <c r="ST17" i="83"/>
  <c r="SW17" i="83" s="1"/>
  <c r="JP42" i="83"/>
  <c r="JS42" i="83" s="1"/>
  <c r="GQ34" i="83"/>
  <c r="GT34" i="83" s="1"/>
  <c r="DY49" i="83"/>
  <c r="EB49" i="83" s="1"/>
  <c r="AYU17" i="83"/>
  <c r="AYX17" i="83" s="1"/>
  <c r="ATD17" i="83"/>
  <c r="ATG17" i="83" s="1"/>
  <c r="AOA36" i="83"/>
  <c r="AOD36" i="83" s="1"/>
  <c r="VL17" i="83"/>
  <c r="VO17" i="83" s="1"/>
  <c r="UC41" i="83"/>
  <c r="UF41" i="83" s="1"/>
  <c r="MV45" i="83"/>
  <c r="MY45" i="83" s="1"/>
  <c r="LF24" i="83"/>
  <c r="LI24" i="83" s="1"/>
  <c r="IG17" i="83"/>
  <c r="IJ17" i="83" s="1"/>
  <c r="GQ29" i="83"/>
  <c r="GT29" i="83" s="1"/>
  <c r="ET36" i="83"/>
  <c r="EW36" i="83" s="1"/>
  <c r="CB47" i="83"/>
  <c r="CE47" i="83" s="1"/>
  <c r="AL17" i="83"/>
  <c r="AO17" i="83" s="1"/>
  <c r="AVA17" i="83"/>
  <c r="AVD17" i="83" s="1"/>
  <c r="AAH54" i="83"/>
  <c r="AAK54" i="83" s="1"/>
  <c r="UC32" i="83"/>
  <c r="UF32" i="83" s="1"/>
  <c r="PN36" i="83"/>
  <c r="PQ36" i="83" s="1"/>
  <c r="KR37" i="83"/>
  <c r="KU37" i="83" s="1"/>
  <c r="FA17" i="83"/>
  <c r="FD17" i="83" s="1"/>
  <c r="DR33" i="83"/>
  <c r="DU33" i="83" s="1"/>
  <c r="ABC17" i="83"/>
  <c r="ABF17" i="83" s="1"/>
  <c r="KR17" i="83"/>
  <c r="KU17" i="83" s="1"/>
  <c r="HL30" i="83"/>
  <c r="HO30" i="83" s="1"/>
  <c r="BN34" i="83"/>
  <c r="BQ34" i="83" s="1"/>
  <c r="YD46" i="83"/>
  <c r="YG46" i="83" s="1"/>
  <c r="AL47" i="83"/>
  <c r="AO47" i="83" s="1"/>
  <c r="IU17" i="83"/>
  <c r="IX17" i="83" s="1"/>
  <c r="AAH17" i="83"/>
  <c r="AAK17" i="83" s="1"/>
  <c r="NQ17" i="83"/>
  <c r="NT17" i="83" s="1"/>
  <c r="GX17" i="83"/>
  <c r="HA17" i="83" s="1"/>
  <c r="CW38" i="83"/>
  <c r="CZ38" i="83" s="1"/>
  <c r="BAK17" i="83"/>
  <c r="BAN17" i="83" s="1"/>
  <c r="RR17" i="83"/>
  <c r="RU17" i="83" s="1"/>
  <c r="FH39" i="83"/>
  <c r="FK39" i="83" s="1"/>
  <c r="VL53" i="83"/>
  <c r="VO53" i="83" s="1"/>
  <c r="CI41" i="83"/>
  <c r="CL41" i="83" s="1"/>
  <c r="BEL32" i="83"/>
  <c r="BEO32" i="83" s="1"/>
  <c r="AXZ32" i="83"/>
  <c r="AYC32" i="83" s="1"/>
  <c r="BCA35" i="83"/>
  <c r="BCD35" i="83" s="1"/>
  <c r="RY44" i="83"/>
  <c r="SB44" i="83" s="1"/>
  <c r="ZF31" i="83"/>
  <c r="ZI31" i="83" s="1"/>
  <c r="PG41" i="83"/>
  <c r="PJ41" i="83" s="1"/>
  <c r="BKQ17" i="83"/>
  <c r="BKT17" i="83" s="1"/>
  <c r="BKJ17" i="83"/>
  <c r="BKM17" i="83" s="1"/>
  <c r="BOK37" i="83"/>
  <c r="BON37" i="83" s="1"/>
  <c r="BLE28" i="83"/>
  <c r="BLH28" i="83" s="1"/>
  <c r="BDC17" i="83"/>
  <c r="BDF17" i="83" s="1"/>
  <c r="BGI30" i="83"/>
  <c r="BGL30" i="83" s="1"/>
  <c r="BHD43" i="83"/>
  <c r="BHG43" i="83" s="1"/>
  <c r="BHD29" i="83"/>
  <c r="BHG29" i="83" s="1"/>
  <c r="BGP51" i="83"/>
  <c r="BGS51" i="83" s="1"/>
  <c r="AVH17" i="83"/>
  <c r="AVK17" i="83" s="1"/>
  <c r="AQL17" i="83"/>
  <c r="AQO17" i="83" s="1"/>
  <c r="ABJ41" i="83"/>
  <c r="ABM41" i="83" s="1"/>
  <c r="AWX47" i="83"/>
  <c r="AXA47" i="83" s="1"/>
  <c r="APQ30" i="83"/>
  <c r="APT30" i="83" s="1"/>
  <c r="AAO17" i="83"/>
  <c r="AAR17" i="83" s="1"/>
  <c r="AWC17" i="83"/>
  <c r="AWF17" i="83" s="1"/>
  <c r="WG17" i="83"/>
  <c r="WJ17" i="83" s="1"/>
  <c r="QI42" i="83"/>
  <c r="QL42" i="83" s="1"/>
  <c r="ABJ36" i="83"/>
  <c r="ABM36" i="83" s="1"/>
  <c r="SM49" i="83"/>
  <c r="SP49" i="83" s="1"/>
  <c r="WU40" i="83"/>
  <c r="WX40" i="83" s="1"/>
  <c r="RY47" i="83"/>
  <c r="SB47" i="83" s="1"/>
  <c r="PG17" i="83"/>
  <c r="PJ17" i="83" s="1"/>
  <c r="MV53" i="83"/>
  <c r="MY53" i="83" s="1"/>
  <c r="KR50" i="83"/>
  <c r="KU50" i="83" s="1"/>
  <c r="IG41" i="83"/>
  <c r="IJ41" i="83" s="1"/>
  <c r="HL36" i="83"/>
  <c r="HO36" i="83" s="1"/>
  <c r="FO36" i="83"/>
  <c r="FR36" i="83" s="1"/>
  <c r="EF36" i="83"/>
  <c r="EI36" i="83" s="1"/>
  <c r="DK17" i="83"/>
  <c r="DN17" i="83" s="1"/>
  <c r="CB46" i="83"/>
  <c r="CE46" i="83" s="1"/>
  <c r="AS52" i="83"/>
  <c r="AV52" i="83" s="1"/>
  <c r="AE17" i="83"/>
  <c r="AH17" i="83" s="1"/>
  <c r="ATR43" i="83"/>
  <c r="ATU43" i="83" s="1"/>
  <c r="UX46" i="83"/>
  <c r="VA46" i="83" s="1"/>
  <c r="RR38" i="83"/>
  <c r="RU38" i="83" s="1"/>
  <c r="JP17" i="83"/>
  <c r="JS17" i="83" s="1"/>
  <c r="GC37" i="83"/>
  <c r="GF37" i="83" s="1"/>
  <c r="DD17" i="83"/>
  <c r="DG17" i="83" s="1"/>
  <c r="AYG55" i="83"/>
  <c r="AYJ55" i="83" s="1"/>
  <c r="AQL41" i="83"/>
  <c r="AQO41" i="83" s="1"/>
  <c r="AAH42" i="83"/>
  <c r="AAK42" i="83" s="1"/>
  <c r="VE17" i="83"/>
  <c r="VH17" i="83" s="1"/>
  <c r="ST24" i="83"/>
  <c r="SW24" i="83" s="1"/>
  <c r="MV17" i="83"/>
  <c r="MY17" i="83" s="1"/>
  <c r="KK37" i="83"/>
  <c r="KN37" i="83" s="1"/>
  <c r="HZ36" i="83"/>
  <c r="IC36" i="83" s="1"/>
  <c r="GJ17" i="83"/>
  <c r="GM17" i="83" s="1"/>
  <c r="DY17" i="83"/>
  <c r="EB17" i="83" s="1"/>
  <c r="CB37" i="83"/>
  <c r="CE37" i="83" s="1"/>
  <c r="X17" i="83"/>
  <c r="AA17" i="83" s="1"/>
  <c r="ARN17" i="83"/>
  <c r="ARQ17" i="83" s="1"/>
  <c r="AAA39" i="83"/>
  <c r="AAD39" i="83" s="1"/>
  <c r="SM55" i="83"/>
  <c r="SP55" i="83" s="1"/>
  <c r="PG36" i="83"/>
  <c r="PJ36" i="83" s="1"/>
  <c r="GX33" i="83"/>
  <c r="HA33" i="83" s="1"/>
  <c r="EM38" i="83"/>
  <c r="EP38" i="83" s="1"/>
  <c r="DD32" i="83"/>
  <c r="DG32" i="83" s="1"/>
  <c r="UJ17" i="83"/>
  <c r="UM17" i="83" s="1"/>
  <c r="JW30" i="83"/>
  <c r="JZ30" i="83" s="1"/>
  <c r="FA42" i="83"/>
  <c r="FD42" i="83" s="1"/>
  <c r="AZ17" i="83"/>
  <c r="BC17" i="83" s="1"/>
  <c r="XI17" i="83"/>
  <c r="XL17" i="83" s="1"/>
  <c r="Q36" i="83"/>
  <c r="T36" i="83" s="1"/>
  <c r="IG30" i="83"/>
  <c r="IJ30" i="83" s="1"/>
  <c r="ZM17" i="83"/>
  <c r="ZP17" i="83" s="1"/>
  <c r="MA24" i="83"/>
  <c r="MD24" i="83" s="1"/>
  <c r="FO17" i="83"/>
  <c r="FR17" i="83" s="1"/>
  <c r="AZ46" i="83"/>
  <c r="BC46" i="83" s="1"/>
  <c r="ASB32" i="83"/>
  <c r="ASE32" i="83" s="1"/>
  <c r="QI31" i="83"/>
  <c r="QL31" i="83" s="1"/>
  <c r="FH17" i="83"/>
  <c r="FK17" i="83" s="1"/>
  <c r="ST36" i="83"/>
  <c r="SW36" i="83" s="1"/>
  <c r="BLZ30" i="83"/>
  <c r="BMC30" i="83" s="1"/>
  <c r="BCH34" i="83"/>
  <c r="BCK34" i="83" s="1"/>
  <c r="BDX32" i="83"/>
  <c r="BEA32" i="83" s="1"/>
  <c r="ASP27" i="83"/>
  <c r="ASS27" i="83" s="1"/>
  <c r="AOH33" i="83"/>
  <c r="AOK33" i="83" s="1"/>
  <c r="KK34" i="83"/>
  <c r="KN34" i="83" s="1"/>
  <c r="MH39" i="83"/>
  <c r="MK39" i="83" s="1"/>
  <c r="OL35" i="83"/>
  <c r="OO35" i="83" s="1"/>
  <c r="FV33" i="83"/>
  <c r="FY33" i="83" s="1"/>
  <c r="CI38" i="83"/>
  <c r="CL38" i="83" s="1"/>
  <c r="BN38" i="83"/>
  <c r="BQ38" i="83" s="1"/>
  <c r="GQ38" i="83"/>
  <c r="GT38" i="83" s="1"/>
  <c r="H70" i="4"/>
  <c r="BYL44" i="83" s="1"/>
  <c r="BYO44" i="83" s="1"/>
  <c r="J13" i="83"/>
  <c r="M13" i="83" s="1"/>
  <c r="BYQ36" i="83"/>
  <c r="BYT36" i="83" s="1"/>
  <c r="BYQ21" i="83"/>
  <c r="BYT21" i="83" s="1"/>
  <c r="BYJ21" i="83"/>
  <c r="BYM21" i="83" s="1"/>
  <c r="BYD29" i="83"/>
  <c r="BYG29" i="83" s="1"/>
  <c r="BYL35" i="83"/>
  <c r="BYO35" i="83" s="1"/>
  <c r="BYC29" i="83"/>
  <c r="BYF29" i="83" s="1"/>
  <c r="BYK13" i="83"/>
  <c r="BYN13" i="83" s="1"/>
  <c r="BXP29" i="83"/>
  <c r="BXS29" i="83" s="1"/>
  <c r="BYJ13" i="83"/>
  <c r="BYM13" i="83" s="1"/>
  <c r="BXQ35" i="83"/>
  <c r="BXT35" i="83" s="1"/>
  <c r="BXI35" i="83"/>
  <c r="BXL35" i="83" s="1"/>
  <c r="BXV21" i="83"/>
  <c r="BXY21" i="83" s="1"/>
  <c r="BXA22" i="83"/>
  <c r="BXD22" i="83" s="1"/>
  <c r="BWT22" i="83"/>
  <c r="BWW22" i="83" s="1"/>
  <c r="BWO13" i="83"/>
  <c r="BWR13" i="83" s="1"/>
  <c r="BYE13" i="83"/>
  <c r="BYH13" i="83" s="1"/>
  <c r="BXB34" i="83"/>
  <c r="BXE34" i="83" s="1"/>
  <c r="BWT13" i="83"/>
  <c r="BWW13" i="83" s="1"/>
  <c r="BWF13" i="83"/>
  <c r="BWI13" i="83" s="1"/>
  <c r="BVY20" i="83"/>
  <c r="BWB20" i="83" s="1"/>
  <c r="BVR20" i="83"/>
  <c r="BVU20" i="83" s="1"/>
  <c r="BVF31" i="83"/>
  <c r="BVI31" i="83" s="1"/>
  <c r="BYQ13" i="83"/>
  <c r="BYT13" i="83" s="1"/>
  <c r="BXP35" i="83"/>
  <c r="BXS35" i="83" s="1"/>
  <c r="BWV40" i="83"/>
  <c r="BWY40" i="83" s="1"/>
  <c r="BWN13" i="83"/>
  <c r="BWQ13" i="83" s="1"/>
  <c r="BVY47" i="83"/>
  <c r="BWB47" i="83" s="1"/>
  <c r="BVR33" i="83"/>
  <c r="BVU33" i="83" s="1"/>
  <c r="BVM40" i="83"/>
  <c r="BVP40" i="83" s="1"/>
  <c r="BVE31" i="83"/>
  <c r="BVH31" i="83" s="1"/>
  <c r="BXV20" i="83"/>
  <c r="BXY20" i="83" s="1"/>
  <c r="BXH13" i="83"/>
  <c r="BXK13" i="83" s="1"/>
  <c r="BWM21" i="83"/>
  <c r="BWP21" i="83" s="1"/>
  <c r="BVT20" i="83"/>
  <c r="BVW20" i="83" s="1"/>
  <c r="BUW26" i="83"/>
  <c r="BUZ26" i="83" s="1"/>
  <c r="BUK31" i="83"/>
  <c r="BUN31" i="83" s="1"/>
  <c r="BUB35" i="83"/>
  <c r="BUE35" i="83" s="1"/>
  <c r="BTV28" i="83"/>
  <c r="BTY28" i="83" s="1"/>
  <c r="BTN21" i="83"/>
  <c r="BTQ21" i="83" s="1"/>
  <c r="BTG21" i="83"/>
  <c r="BTJ21" i="83" s="1"/>
  <c r="BSZ21" i="83"/>
  <c r="BTC21" i="83" s="1"/>
  <c r="BSL37" i="83"/>
  <c r="BSO37" i="83" s="1"/>
  <c r="BSG42" i="83"/>
  <c r="BSJ42" i="83" s="1"/>
  <c r="BRX22" i="83"/>
  <c r="BSA22" i="83" s="1"/>
  <c r="BRL34" i="83"/>
  <c r="BRO34" i="83" s="1"/>
  <c r="BRD28" i="83"/>
  <c r="BRG28" i="83" s="1"/>
  <c r="BXO35" i="83"/>
  <c r="BXR35" i="83" s="1"/>
  <c r="BWV13" i="83"/>
  <c r="BWY13" i="83" s="1"/>
  <c r="BVZ13" i="83"/>
  <c r="BWC13" i="83" s="1"/>
  <c r="BUY13" i="83"/>
  <c r="BVB13" i="83" s="1"/>
  <c r="BUD35" i="83"/>
  <c r="BUG35" i="83" s="1"/>
  <c r="BTI34" i="83"/>
  <c r="BTL34" i="83" s="1"/>
  <c r="BSU25" i="83"/>
  <c r="BSX25" i="83" s="1"/>
  <c r="BVZ20" i="83"/>
  <c r="BWC20" i="83" s="1"/>
  <c r="BVE36" i="83"/>
  <c r="BVH36" i="83" s="1"/>
  <c r="BUX13" i="83"/>
  <c r="BVA13" i="83" s="1"/>
  <c r="BUB20" i="83"/>
  <c r="BUE20" i="83" s="1"/>
  <c r="BTO13" i="83"/>
  <c r="BTR13" i="83" s="1"/>
  <c r="BWO36" i="83"/>
  <c r="BWR36" i="83" s="1"/>
  <c r="BTV33" i="83"/>
  <c r="BTY33" i="83" s="1"/>
  <c r="BTH29" i="83"/>
  <c r="BTK29" i="83" s="1"/>
  <c r="BSE42" i="83"/>
  <c r="BSH42" i="83" s="1"/>
  <c r="BRQ29" i="83"/>
  <c r="BRT29" i="83" s="1"/>
  <c r="BRK34" i="83"/>
  <c r="BRN34" i="83" s="1"/>
  <c r="BQV30" i="83"/>
  <c r="BQY30" i="83" s="1"/>
  <c r="BQO21" i="83"/>
  <c r="BQR21" i="83" s="1"/>
  <c r="BQH22" i="83"/>
  <c r="BQK22" i="83" s="1"/>
  <c r="BPU36" i="83"/>
  <c r="BPX36" i="83" s="1"/>
  <c r="BPO13" i="83"/>
  <c r="BPR13" i="83" s="1"/>
  <c r="BOZ39" i="83"/>
  <c r="BPC39" i="83" s="1"/>
  <c r="BOS53" i="83"/>
  <c r="BOV53" i="83" s="1"/>
  <c r="BOL41" i="83"/>
  <c r="BOO41" i="83" s="1"/>
  <c r="BOE36" i="83"/>
  <c r="BOH36" i="83" s="1"/>
  <c r="BNY13" i="83"/>
  <c r="BOB13" i="83" s="1"/>
  <c r="BNI21" i="83"/>
  <c r="BNL21" i="83" s="1"/>
  <c r="BNB22" i="83"/>
  <c r="BNE22" i="83" s="1"/>
  <c r="BMU13" i="83"/>
  <c r="BMX13" i="83" s="1"/>
  <c r="BMH41" i="83"/>
  <c r="BMK41" i="83" s="1"/>
  <c r="BLZ22" i="83"/>
  <c r="BMC22" i="83" s="1"/>
  <c r="BLS13" i="83"/>
  <c r="BLV13" i="83" s="1"/>
  <c r="BLF40" i="83"/>
  <c r="BLI40" i="83" s="1"/>
  <c r="BKY31" i="83"/>
  <c r="BLB31" i="83" s="1"/>
  <c r="BKK44" i="83"/>
  <c r="BKN44" i="83" s="1"/>
  <c r="BKD35" i="83"/>
  <c r="BKG35" i="83" s="1"/>
  <c r="BJV23" i="83"/>
  <c r="BJY23" i="83" s="1"/>
  <c r="BYQ20" i="83"/>
  <c r="BYT20" i="83" s="1"/>
  <c r="BYS13" i="83"/>
  <c r="BYV13" i="83" s="1"/>
  <c r="BYS20" i="83"/>
  <c r="BYV20" i="83" s="1"/>
  <c r="BYD13" i="83"/>
  <c r="BYG13" i="83" s="1"/>
  <c r="BYJ22" i="83"/>
  <c r="BYM22" i="83" s="1"/>
  <c r="BYC19" i="83"/>
  <c r="BYF19" i="83" s="1"/>
  <c r="BXX34" i="83"/>
  <c r="BYA34" i="83" s="1"/>
  <c r="BXP13" i="83"/>
  <c r="BXS13" i="83" s="1"/>
  <c r="BXW34" i="83"/>
  <c r="BXZ34" i="83" s="1"/>
  <c r="BXO29" i="83"/>
  <c r="BXR29" i="83" s="1"/>
  <c r="BXJ30" i="83"/>
  <c r="BXM30" i="83" s="1"/>
  <c r="BXH22" i="83"/>
  <c r="BXK22" i="83" s="1"/>
  <c r="BXA20" i="83"/>
  <c r="BXD20" i="83" s="1"/>
  <c r="BWT20" i="83"/>
  <c r="BWW20" i="83" s="1"/>
  <c r="BYR13" i="83"/>
  <c r="BYU13" i="83" s="1"/>
  <c r="BXQ29" i="83"/>
  <c r="BXT29" i="83" s="1"/>
  <c r="BXA19" i="83"/>
  <c r="BXD19" i="83" s="1"/>
  <c r="BWN31" i="83"/>
  <c r="BWQ31" i="83" s="1"/>
  <c r="BVZ47" i="83"/>
  <c r="BWC47" i="83" s="1"/>
  <c r="BVR38" i="83"/>
  <c r="BVU38" i="83" s="1"/>
  <c r="BVM35" i="83"/>
  <c r="BVP35" i="83" s="1"/>
  <c r="BVD21" i="83"/>
  <c r="BVG21" i="83" s="1"/>
  <c r="BXV34" i="83"/>
  <c r="BXY34" i="83" s="1"/>
  <c r="BXH35" i="83"/>
  <c r="BXK35" i="83" s="1"/>
  <c r="BWT21" i="83"/>
  <c r="BWW21" i="83" s="1"/>
  <c r="BWF34" i="83"/>
  <c r="BWI34" i="83" s="1"/>
  <c r="BVY35" i="83"/>
  <c r="BWB35" i="83" s="1"/>
  <c r="BVR23" i="83"/>
  <c r="BVU23" i="83" s="1"/>
  <c r="BVL35" i="83"/>
  <c r="BVO35" i="83" s="1"/>
  <c r="BVD22" i="83"/>
  <c r="BVG22" i="83" s="1"/>
  <c r="BXQ13" i="83"/>
  <c r="BXT13" i="83" s="1"/>
  <c r="BXC19" i="83"/>
  <c r="BXF19" i="83" s="1"/>
  <c r="BWH34" i="83"/>
  <c r="BWK34" i="83" s="1"/>
  <c r="BVM20" i="83"/>
  <c r="BVP20" i="83" s="1"/>
  <c r="BUQ36" i="83"/>
  <c r="BUT36" i="83" s="1"/>
  <c r="BUI25" i="83"/>
  <c r="BUL25" i="83" s="1"/>
  <c r="BUC30" i="83"/>
  <c r="BUF30" i="83" s="1"/>
  <c r="BTU19" i="83"/>
  <c r="BTX19" i="83" s="1"/>
  <c r="BTN13" i="83"/>
  <c r="BTQ13" i="83" s="1"/>
  <c r="BTG13" i="83"/>
  <c r="BTJ13" i="83" s="1"/>
  <c r="BTB13" i="83"/>
  <c r="BTE13" i="83" s="1"/>
  <c r="BSM32" i="83"/>
  <c r="BSP32" i="83" s="1"/>
  <c r="BSF37" i="83"/>
  <c r="BSI37" i="83" s="1"/>
  <c r="BRX20" i="83"/>
  <c r="BSA20" i="83" s="1"/>
  <c r="BRL30" i="83"/>
  <c r="BRO30" i="83" s="1"/>
  <c r="BRC21" i="83"/>
  <c r="BRF21" i="83" s="1"/>
  <c r="BXH20" i="83"/>
  <c r="BXK20" i="83" s="1"/>
  <c r="BWF30" i="83"/>
  <c r="BWI30" i="83" s="1"/>
  <c r="BVK35" i="83"/>
  <c r="BVN35" i="83" s="1"/>
  <c r="BUP20" i="83"/>
  <c r="BUS20" i="83" s="1"/>
  <c r="BTN36" i="83"/>
  <c r="BTQ36" i="83" s="1"/>
  <c r="BTA29" i="83"/>
  <c r="BTD29" i="83" s="1"/>
  <c r="BSU13" i="83"/>
  <c r="BSX13" i="83" s="1"/>
  <c r="BVY13" i="83"/>
  <c r="BWB13" i="83" s="1"/>
  <c r="BUX30" i="83"/>
  <c r="BVA30" i="83" s="1"/>
  <c r="BUR31" i="83"/>
  <c r="BUU31" i="83" s="1"/>
  <c r="BUC13" i="83"/>
  <c r="BUF13" i="83" s="1"/>
  <c r="BTG34" i="83"/>
  <c r="BTJ34" i="83" s="1"/>
  <c r="BWA47" i="83"/>
  <c r="BWD47" i="83" s="1"/>
  <c r="BTW13" i="83"/>
  <c r="BTZ13" i="83" s="1"/>
  <c r="BSS13" i="83"/>
  <c r="BSV13" i="83" s="1"/>
  <c r="BSG13" i="83"/>
  <c r="BSJ13" i="83" s="1"/>
  <c r="BRS25" i="83"/>
  <c r="BRV25" i="83" s="1"/>
  <c r="BRJ13" i="83"/>
  <c r="BRM13" i="83" s="1"/>
  <c r="BQW19" i="83"/>
  <c r="BQZ19" i="83" s="1"/>
  <c r="BQQ13" i="83"/>
  <c r="BQT13" i="83" s="1"/>
  <c r="BQH20" i="83"/>
  <c r="BQK20" i="83" s="1"/>
  <c r="BPV31" i="83"/>
  <c r="BPY31" i="83" s="1"/>
  <c r="BPH34" i="83"/>
  <c r="BPK34" i="83" s="1"/>
  <c r="BOY34" i="83"/>
  <c r="BPB34" i="83" s="1"/>
  <c r="BOR46" i="83"/>
  <c r="BOU46" i="83" s="1"/>
  <c r="BOL35" i="83"/>
  <c r="BOO35" i="83" s="1"/>
  <c r="BOE32" i="83"/>
  <c r="BOH32" i="83" s="1"/>
  <c r="BNQ36" i="83"/>
  <c r="BNT36" i="83" s="1"/>
  <c r="BND54" i="83"/>
  <c r="BNG54" i="83" s="1"/>
  <c r="BMW40" i="83"/>
  <c r="BMZ40" i="83" s="1"/>
  <c r="BMN22" i="83"/>
  <c r="BMQ22" i="83" s="1"/>
  <c r="BMH13" i="83"/>
  <c r="BMK13" i="83" s="1"/>
  <c r="BLU46" i="83"/>
  <c r="BLX46" i="83" s="1"/>
  <c r="BLN46" i="83"/>
  <c r="BLQ46" i="83" s="1"/>
  <c r="BLG34" i="83"/>
  <c r="BLJ34" i="83" s="1"/>
  <c r="BKX20" i="83"/>
  <c r="BLA20" i="83" s="1"/>
  <c r="BKL39" i="83"/>
  <c r="BKO39" i="83" s="1"/>
  <c r="BKC21" i="83"/>
  <c r="BKF21" i="83" s="1"/>
  <c r="BJX13" i="83"/>
  <c r="BKA13" i="83" s="1"/>
  <c r="BYK35" i="83"/>
  <c r="BYN35" i="83" s="1"/>
  <c r="BYL41" i="83"/>
  <c r="BYO41" i="83" s="1"/>
  <c r="BYK41" i="83"/>
  <c r="BYN41" i="83" s="1"/>
  <c r="BYR20" i="83"/>
  <c r="BYU20" i="83" s="1"/>
  <c r="BYL13" i="83"/>
  <c r="BYO13" i="83" s="1"/>
  <c r="BYC13" i="83"/>
  <c r="BYF13" i="83" s="1"/>
  <c r="BXX30" i="83"/>
  <c r="BYA30" i="83" s="1"/>
  <c r="BXJ35" i="83"/>
  <c r="BXM35" i="83" s="1"/>
  <c r="BXW30" i="83"/>
  <c r="BXZ30" i="83" s="1"/>
  <c r="BXO21" i="83"/>
  <c r="BXR21" i="83" s="1"/>
  <c r="BXI13" i="83"/>
  <c r="BXL13" i="83" s="1"/>
  <c r="BXB39" i="83"/>
  <c r="BXE39" i="83" s="1"/>
  <c r="BWT40" i="83"/>
  <c r="BWW40" i="83" s="1"/>
  <c r="BWN36" i="83"/>
  <c r="BWQ36" i="83" s="1"/>
  <c r="BYE29" i="83"/>
  <c r="BYH29" i="83" s="1"/>
  <c r="BXO20" i="83"/>
  <c r="BXR20" i="83" s="1"/>
  <c r="BXA13" i="83"/>
  <c r="BXD13" i="83" s="1"/>
  <c r="BWM20" i="83"/>
  <c r="BWP20" i="83" s="1"/>
  <c r="BVZ35" i="83"/>
  <c r="BWC35" i="83" s="1"/>
  <c r="BVS33" i="83"/>
  <c r="BVV33" i="83" s="1"/>
  <c r="BVL20" i="83"/>
  <c r="BVO20" i="83" s="1"/>
  <c r="BVD13" i="83"/>
  <c r="BVG13" i="83" s="1"/>
  <c r="BXV30" i="83"/>
  <c r="BXY30" i="83" s="1"/>
  <c r="BXI30" i="83"/>
  <c r="BXL30" i="83" s="1"/>
  <c r="BWM31" i="83"/>
  <c r="BWP31" i="83" s="1"/>
  <c r="BWH30" i="83"/>
  <c r="BWK30" i="83" s="1"/>
  <c r="BVY21" i="83"/>
  <c r="BWB21" i="83" s="1"/>
  <c r="BVR21" i="83"/>
  <c r="BVU21" i="83" s="1"/>
  <c r="BVK20" i="83"/>
  <c r="BVN20" i="83" s="1"/>
  <c r="BVD20" i="83"/>
  <c r="BVG20" i="83" s="1"/>
  <c r="BXH30" i="83"/>
  <c r="BXK30" i="83" s="1"/>
  <c r="BWU34" i="83"/>
  <c r="BWX34" i="83" s="1"/>
  <c r="BWG13" i="83"/>
  <c r="BWJ13" i="83" s="1"/>
  <c r="BVD36" i="83"/>
  <c r="BVG36" i="83" s="1"/>
  <c r="BUP31" i="83"/>
  <c r="BUS31" i="83" s="1"/>
  <c r="BUI21" i="83"/>
  <c r="BUL21" i="83" s="1"/>
  <c r="BUD13" i="83"/>
  <c r="BUG13" i="83" s="1"/>
  <c r="BTU13" i="83"/>
  <c r="BTX13" i="83" s="1"/>
  <c r="BTH34" i="83"/>
  <c r="BTK34" i="83" s="1"/>
  <c r="BSZ33" i="83"/>
  <c r="BTC33" i="83" s="1"/>
  <c r="BST31" i="83"/>
  <c r="BSW31" i="83" s="1"/>
  <c r="BSL21" i="83"/>
  <c r="BSO21" i="83" s="1"/>
  <c r="BSE20" i="83"/>
  <c r="BSH20" i="83" s="1"/>
  <c r="BRR29" i="83"/>
  <c r="BRU29" i="83" s="1"/>
  <c r="BRJ20" i="83"/>
  <c r="BRM20" i="83" s="1"/>
  <c r="BRC13" i="83"/>
  <c r="BRF13" i="83" s="1"/>
  <c r="BXB13" i="83"/>
  <c r="BXE13" i="83" s="1"/>
  <c r="BWF21" i="83"/>
  <c r="BWI21" i="83" s="1"/>
  <c r="BVE13" i="83"/>
  <c r="BVH13" i="83" s="1"/>
  <c r="BUJ25" i="83"/>
  <c r="BUM25" i="83" s="1"/>
  <c r="BTN22" i="83"/>
  <c r="BTQ22" i="83" s="1"/>
  <c r="BSZ13" i="83"/>
  <c r="BTC13" i="83" s="1"/>
  <c r="BYR36" i="83"/>
  <c r="BYU36" i="83" s="1"/>
  <c r="BVK22" i="83"/>
  <c r="BVN22" i="83" s="1"/>
  <c r="BUY26" i="83"/>
  <c r="BVB26" i="83" s="1"/>
  <c r="BUR13" i="83"/>
  <c r="BUU13" i="83" s="1"/>
  <c r="BTW28" i="83"/>
  <c r="BTZ28" i="83" s="1"/>
  <c r="BTG20" i="83"/>
  <c r="BTJ20" i="83" s="1"/>
  <c r="BVL40" i="83"/>
  <c r="BVO40" i="83" s="1"/>
  <c r="BTO36" i="83"/>
  <c r="BTR36" i="83" s="1"/>
  <c r="BSN32" i="83"/>
  <c r="BSQ32" i="83" s="1"/>
  <c r="BRZ39" i="83"/>
  <c r="BSC39" i="83" s="1"/>
  <c r="BRQ19" i="83"/>
  <c r="BRT19" i="83" s="1"/>
  <c r="BRE28" i="83"/>
  <c r="BRH28" i="83" s="1"/>
  <c r="BQW13" i="83"/>
  <c r="BQZ13" i="83" s="1"/>
  <c r="BQI39" i="83"/>
  <c r="BQL39" i="83" s="1"/>
  <c r="BQC34" i="83"/>
  <c r="BQF34" i="83" s="1"/>
  <c r="BPT13" i="83"/>
  <c r="BPW13" i="83" s="1"/>
  <c r="BPF22" i="83"/>
  <c r="BPI22" i="83" s="1"/>
  <c r="BOZ20" i="83"/>
  <c r="BPC20" i="83" s="1"/>
  <c r="BOR25" i="83"/>
  <c r="BOU25" i="83" s="1"/>
  <c r="BOL21" i="83"/>
  <c r="BOO21" i="83" s="1"/>
  <c r="BOD13" i="83"/>
  <c r="BOG13" i="83" s="1"/>
  <c r="BNQ30" i="83"/>
  <c r="BNT30" i="83" s="1"/>
  <c r="BNC47" i="83"/>
  <c r="BNF47" i="83" s="1"/>
  <c r="BMW34" i="83"/>
  <c r="BMZ34" i="83" s="1"/>
  <c r="BMP13" i="83"/>
  <c r="BMS13" i="83" s="1"/>
  <c r="BMB41" i="83"/>
  <c r="BME41" i="83" s="1"/>
  <c r="BLT41" i="83"/>
  <c r="BLW41" i="83" s="1"/>
  <c r="BLN22" i="83"/>
  <c r="BLQ22" i="83" s="1"/>
  <c r="BLF13" i="83"/>
  <c r="BLI13" i="83" s="1"/>
  <c r="BKR46" i="83"/>
  <c r="BKU46" i="83" s="1"/>
  <c r="BKL13" i="83"/>
  <c r="BKO13" i="83" s="1"/>
  <c r="BJX56" i="83"/>
  <c r="BKA56" i="83" s="1"/>
  <c r="BJP40" i="83"/>
  <c r="BJS40" i="83" s="1"/>
  <c r="BYQ41" i="83"/>
  <c r="BYT41" i="83" s="1"/>
  <c r="BYE33" i="83"/>
  <c r="BYH33" i="83" s="1"/>
  <c r="BXV13" i="83"/>
  <c r="BXY13" i="83" s="1"/>
  <c r="BWV34" i="83"/>
  <c r="BWY34" i="83" s="1"/>
  <c r="BWT34" i="83"/>
  <c r="BWW34" i="83" s="1"/>
  <c r="BVK13" i="83"/>
  <c r="BVN13" i="83" s="1"/>
  <c r="BWM22" i="83"/>
  <c r="BWP22" i="83" s="1"/>
  <c r="BVF36" i="83"/>
  <c r="BVI36" i="83" s="1"/>
  <c r="BWA20" i="83"/>
  <c r="BWD20" i="83" s="1"/>
  <c r="BTW33" i="83"/>
  <c r="BTZ33" i="83" s="1"/>
  <c r="BSS20" i="83"/>
  <c r="BSV20" i="83" s="1"/>
  <c r="BRE33" i="83"/>
  <c r="BRH33" i="83" s="1"/>
  <c r="BUY30" i="83"/>
  <c r="BVB30" i="83" s="1"/>
  <c r="BVY40" i="83"/>
  <c r="BWB40" i="83" s="1"/>
  <c r="BTU20" i="83"/>
  <c r="BTX20" i="83" s="1"/>
  <c r="BSM13" i="83"/>
  <c r="BSP13" i="83" s="1"/>
  <c r="BQQ33" i="83"/>
  <c r="BQT33" i="83" s="1"/>
  <c r="BPF20" i="83"/>
  <c r="BPI20" i="83" s="1"/>
  <c r="BNX41" i="83"/>
  <c r="BOA41" i="83" s="1"/>
  <c r="BMI48" i="83"/>
  <c r="BML48" i="83" s="1"/>
  <c r="BKY35" i="83"/>
  <c r="BLB35" i="83" s="1"/>
  <c r="BJP35" i="83"/>
  <c r="BJS35" i="83" s="1"/>
  <c r="BXC13" i="83"/>
  <c r="BXF13" i="83" s="1"/>
  <c r="BVF13" i="83"/>
  <c r="BVI13" i="83" s="1"/>
  <c r="BUB30" i="83"/>
  <c r="BUE30" i="83" s="1"/>
  <c r="BTB29" i="83"/>
  <c r="BTE29" i="83" s="1"/>
  <c r="BSF20" i="83"/>
  <c r="BSI20" i="83" s="1"/>
  <c r="BRR13" i="83"/>
  <c r="BRU13" i="83" s="1"/>
  <c r="BQX19" i="83"/>
  <c r="BRA19" i="83" s="1"/>
  <c r="BQJ39" i="83"/>
  <c r="BQM39" i="83" s="1"/>
  <c r="BQB13" i="83"/>
  <c r="BQE13" i="83" s="1"/>
  <c r="BPG34" i="83"/>
  <c r="BPJ34" i="83" s="1"/>
  <c r="BPA20" i="83"/>
  <c r="BPD20" i="83" s="1"/>
  <c r="BOM41" i="83"/>
  <c r="BOP41" i="83" s="1"/>
  <c r="BNP24" i="83"/>
  <c r="BNS24" i="83" s="1"/>
  <c r="BNI23" i="83"/>
  <c r="BNL23" i="83" s="1"/>
  <c r="BMU34" i="83"/>
  <c r="BMX34" i="83" s="1"/>
  <c r="BMN13" i="83"/>
  <c r="BMQ13" i="83" s="1"/>
  <c r="BLZ13" i="83"/>
  <c r="BMC13" i="83" s="1"/>
  <c r="BLM46" i="83"/>
  <c r="BLP46" i="83" s="1"/>
  <c r="BLE13" i="83"/>
  <c r="BLH13" i="83" s="1"/>
  <c r="BKQ22" i="83"/>
  <c r="BKT22" i="83" s="1"/>
  <c r="BKD21" i="83"/>
  <c r="BKG21" i="83" s="1"/>
  <c r="BJO40" i="83"/>
  <c r="BJR40" i="83" s="1"/>
  <c r="BJI28" i="83"/>
  <c r="BJL28" i="83" s="1"/>
  <c r="BJB13" i="83"/>
  <c r="BJE13" i="83" s="1"/>
  <c r="BIT22" i="83"/>
  <c r="BIW22" i="83" s="1"/>
  <c r="BIO20" i="83"/>
  <c r="BIR20" i="83" s="1"/>
  <c r="BIH22" i="83"/>
  <c r="BIK22" i="83" s="1"/>
  <c r="BHM49" i="83"/>
  <c r="BHP49" i="83" s="1"/>
  <c r="BHE40" i="83"/>
  <c r="BHH40" i="83" s="1"/>
  <c r="BGW21" i="83"/>
  <c r="BGZ21" i="83" s="1"/>
  <c r="BGI25" i="83"/>
  <c r="BGL25" i="83" s="1"/>
  <c r="BGC13" i="83"/>
  <c r="BGF13" i="83" s="1"/>
  <c r="BFN42" i="83"/>
  <c r="BFQ42" i="83" s="1"/>
  <c r="BFH13" i="83"/>
  <c r="BFK13" i="83" s="1"/>
  <c r="BEU48" i="83"/>
  <c r="BEX48" i="83" s="1"/>
  <c r="BEN42" i="83"/>
  <c r="BEQ42" i="83" s="1"/>
  <c r="BEE13" i="83"/>
  <c r="BEH13" i="83" s="1"/>
  <c r="BDQ24" i="83"/>
  <c r="BDT24" i="83" s="1"/>
  <c r="BDL13" i="83"/>
  <c r="BDO13" i="83" s="1"/>
  <c r="BCV43" i="83"/>
  <c r="BCY43" i="83" s="1"/>
  <c r="BCJ50" i="83"/>
  <c r="BCM50" i="83" s="1"/>
  <c r="BCA25" i="83"/>
  <c r="BCD25" i="83" s="1"/>
  <c r="BBT13" i="83"/>
  <c r="BBW13" i="83" s="1"/>
  <c r="BBF50" i="83"/>
  <c r="BBI50" i="83" s="1"/>
  <c r="BAY13" i="83"/>
  <c r="BBB13" i="83" s="1"/>
  <c r="BAT13" i="83"/>
  <c r="BAW13" i="83" s="1"/>
  <c r="BAL13" i="83"/>
  <c r="BAO13" i="83" s="1"/>
  <c r="AZW24" i="83"/>
  <c r="AZZ24" i="83" s="1"/>
  <c r="AZP23" i="83"/>
  <c r="AZS23" i="83" s="1"/>
  <c r="AZK13" i="83"/>
  <c r="AZN13" i="83" s="1"/>
  <c r="AYU13" i="83"/>
  <c r="AYX13" i="83" s="1"/>
  <c r="AYH45" i="83"/>
  <c r="AYK45" i="83" s="1"/>
  <c r="BVT38" i="83"/>
  <c r="BVW38" i="83" s="1"/>
  <c r="BTO31" i="83"/>
  <c r="BTR31" i="83" s="1"/>
  <c r="BSE22" i="83"/>
  <c r="BSH22" i="83" s="1"/>
  <c r="BRJ34" i="83"/>
  <c r="BRM34" i="83" s="1"/>
  <c r="BQO13" i="83"/>
  <c r="BQR13" i="83" s="1"/>
  <c r="BQA13" i="83"/>
  <c r="BQD13" i="83" s="1"/>
  <c r="BOY21" i="83"/>
  <c r="BPB21" i="83" s="1"/>
  <c r="BOM13" i="83"/>
  <c r="BOP13" i="83" s="1"/>
  <c r="BNK13" i="83"/>
  <c r="BNN13" i="83" s="1"/>
  <c r="BMU40" i="83"/>
  <c r="BMX40" i="83" s="1"/>
  <c r="BLL22" i="83"/>
  <c r="BLO22" i="83" s="1"/>
  <c r="BKX13" i="83"/>
  <c r="BLA13" i="83" s="1"/>
  <c r="BYJ35" i="83"/>
  <c r="BYM35" i="83" s="1"/>
  <c r="BYQ22" i="83"/>
  <c r="BYT22" i="83" s="1"/>
  <c r="BXO13" i="83"/>
  <c r="BXR13" i="83" s="1"/>
  <c r="BWO31" i="83"/>
  <c r="BWR31" i="83" s="1"/>
  <c r="BWG34" i="83"/>
  <c r="BWJ34" i="83" s="1"/>
  <c r="BYS41" i="83"/>
  <c r="BYV41" i="83" s="1"/>
  <c r="BWF20" i="83"/>
  <c r="BWI20" i="83" s="1"/>
  <c r="BYD33" i="83"/>
  <c r="BYG33" i="83" s="1"/>
  <c r="BUW30" i="83"/>
  <c r="BUZ30" i="83" s="1"/>
  <c r="BTP31" i="83"/>
  <c r="BTS31" i="83" s="1"/>
  <c r="BSL13" i="83"/>
  <c r="BSO13" i="83" s="1"/>
  <c r="BYS36" i="83"/>
  <c r="BYV36" i="83" s="1"/>
  <c r="BUJ13" i="83"/>
  <c r="BUM13" i="83" s="1"/>
  <c r="BVM13" i="83"/>
  <c r="BVP13" i="83" s="1"/>
  <c r="BYC33" i="83"/>
  <c r="BYF33" i="83" s="1"/>
  <c r="BRZ13" i="83"/>
  <c r="BSC13" i="83" s="1"/>
  <c r="BQI33" i="83"/>
  <c r="BQL33" i="83" s="1"/>
  <c r="BOZ13" i="83"/>
  <c r="BPC13" i="83" s="1"/>
  <c r="BNR13" i="83"/>
  <c r="BNU13" i="83" s="1"/>
  <c r="BLZ25" i="83"/>
  <c r="BMC25" i="83" s="1"/>
  <c r="BKR13" i="83"/>
  <c r="BKU13" i="83" s="1"/>
  <c r="BJO24" i="83"/>
  <c r="BJR24" i="83" s="1"/>
  <c r="BWG30" i="83"/>
  <c r="BWJ30" i="83" s="1"/>
  <c r="BUW13" i="83"/>
  <c r="BUZ13" i="83" s="1"/>
  <c r="BTV13" i="83"/>
  <c r="BTY13" i="83" s="1"/>
  <c r="BTA13" i="83"/>
  <c r="BTD13" i="83" s="1"/>
  <c r="BRZ33" i="83"/>
  <c r="BSC33" i="83" s="1"/>
  <c r="BRK30" i="83"/>
  <c r="BRN30" i="83" s="1"/>
  <c r="BQX13" i="83"/>
  <c r="BRA13" i="83" s="1"/>
  <c r="BQJ33" i="83"/>
  <c r="BQM33" i="83" s="1"/>
  <c r="BPU31" i="83"/>
  <c r="BPX31" i="83" s="1"/>
  <c r="BPG13" i="83"/>
  <c r="BPJ13" i="83" s="1"/>
  <c r="BPA13" i="83"/>
  <c r="BPD13" i="83" s="1"/>
  <c r="BOF36" i="83"/>
  <c r="BOI36" i="83" s="1"/>
  <c r="BNQ13" i="83"/>
  <c r="BNT13" i="83" s="1"/>
  <c r="BNJ21" i="83"/>
  <c r="BNM21" i="83" s="1"/>
  <c r="BMV21" i="83"/>
  <c r="BMY21" i="83" s="1"/>
  <c r="BMI41" i="83"/>
  <c r="BML41" i="83" s="1"/>
  <c r="BLU41" i="83"/>
  <c r="BLX41" i="83" s="1"/>
  <c r="BLL23" i="83"/>
  <c r="BLO23" i="83" s="1"/>
  <c r="BKX31" i="83"/>
  <c r="BLA31" i="83" s="1"/>
  <c r="BKJ44" i="83"/>
  <c r="BKM44" i="83" s="1"/>
  <c r="BJW56" i="83"/>
  <c r="BJZ56" i="83" s="1"/>
  <c r="BJQ35" i="83"/>
  <c r="BJT35" i="83" s="1"/>
  <c r="BJH13" i="83"/>
  <c r="BJK13" i="83" s="1"/>
  <c r="BIU40" i="83"/>
  <c r="BIX40" i="83" s="1"/>
  <c r="BIO42" i="83"/>
  <c r="BIR42" i="83" s="1"/>
  <c r="BIN13" i="83"/>
  <c r="BIQ13" i="83" s="1"/>
  <c r="BIG13" i="83"/>
  <c r="BIJ13" i="83" s="1"/>
  <c r="BHL42" i="83"/>
  <c r="BHO42" i="83" s="1"/>
  <c r="BHE13" i="83"/>
  <c r="BHH13" i="83" s="1"/>
  <c r="BGY13" i="83"/>
  <c r="BHB13" i="83" s="1"/>
  <c r="BGI22" i="83"/>
  <c r="BGL22" i="83" s="1"/>
  <c r="BFV49" i="83"/>
  <c r="BFY49" i="83" s="1"/>
  <c r="BFO38" i="83"/>
  <c r="BFR38" i="83" s="1"/>
  <c r="BFA42" i="83"/>
  <c r="BFD42" i="83" s="1"/>
  <c r="BET42" i="83"/>
  <c r="BEW42" i="83" s="1"/>
  <c r="BEE39" i="83"/>
  <c r="BEH39" i="83" s="1"/>
  <c r="BDX13" i="83"/>
  <c r="BEA13" i="83" s="1"/>
  <c r="BDR13" i="83"/>
  <c r="BDU13" i="83" s="1"/>
  <c r="BDE44" i="83"/>
  <c r="BDH44" i="83" s="1"/>
  <c r="BCV13" i="83"/>
  <c r="BCY13" i="83" s="1"/>
  <c r="BCI44" i="83"/>
  <c r="BCL44" i="83" s="1"/>
  <c r="BCC13" i="83"/>
  <c r="BCF13" i="83" s="1"/>
  <c r="BBN55" i="83"/>
  <c r="BBQ55" i="83" s="1"/>
  <c r="BBF43" i="83"/>
  <c r="BBI43" i="83" s="1"/>
  <c r="BAR43" i="83"/>
  <c r="BAU43" i="83" s="1"/>
  <c r="BAM50" i="83"/>
  <c r="BAP50" i="83" s="1"/>
  <c r="BAF35" i="83"/>
  <c r="BAI35" i="83" s="1"/>
  <c r="AZX13" i="83"/>
  <c r="BAA13" i="83" s="1"/>
  <c r="AZR13" i="83"/>
  <c r="AZU13" i="83" s="1"/>
  <c r="AZC41" i="83"/>
  <c r="AZF41" i="83" s="1"/>
  <c r="AYP43" i="83"/>
  <c r="AYS43" i="83" s="1"/>
  <c r="AXZ49" i="83"/>
  <c r="AYC49" i="83" s="1"/>
  <c r="BVR13" i="83"/>
  <c r="BVU13" i="83" s="1"/>
  <c r="BYJ20" i="83"/>
  <c r="BYM20" i="83" s="1"/>
  <c r="BXW13" i="83"/>
  <c r="BXZ13" i="83" s="1"/>
  <c r="BXC34" i="83"/>
  <c r="BXF34" i="83" s="1"/>
  <c r="BYC20" i="83"/>
  <c r="BYF20" i="83" s="1"/>
  <c r="BVY22" i="83"/>
  <c r="BWB22" i="83" s="1"/>
  <c r="BXX13" i="83"/>
  <c r="BYA13" i="83" s="1"/>
  <c r="BWA13" i="83"/>
  <c r="BWD13" i="83" s="1"/>
  <c r="BXH21" i="83"/>
  <c r="BXK21" i="83" s="1"/>
  <c r="BUP13" i="83"/>
  <c r="BUS13" i="83" s="1"/>
  <c r="BTI29" i="83"/>
  <c r="BTL29" i="83" s="1"/>
  <c r="BRY39" i="83"/>
  <c r="BSB39" i="83" s="1"/>
  <c r="BWU40" i="83"/>
  <c r="BWX40" i="83" s="1"/>
  <c r="BTP13" i="83"/>
  <c r="BTS13" i="83" s="1"/>
  <c r="BUW20" i="83"/>
  <c r="BUZ20" i="83" s="1"/>
  <c r="BUW19" i="83"/>
  <c r="BUZ19" i="83" s="1"/>
  <c r="BRQ13" i="83"/>
  <c r="BRT13" i="83" s="1"/>
  <c r="BQA20" i="83"/>
  <c r="BQD20" i="83" s="1"/>
  <c r="BOR22" i="83"/>
  <c r="BOU22" i="83" s="1"/>
  <c r="BNB25" i="83"/>
  <c r="BNE25" i="83" s="1"/>
  <c r="BLT22" i="83"/>
  <c r="BLW22" i="83" s="1"/>
  <c r="BKE40" i="83"/>
  <c r="BKH40" i="83" s="1"/>
  <c r="BJO21" i="83"/>
  <c r="BJR21" i="83" s="1"/>
  <c r="BVS20" i="83"/>
  <c r="BVV20" i="83" s="1"/>
  <c r="BUP36" i="83"/>
  <c r="BUS36" i="83" s="1"/>
  <c r="BTI13" i="83"/>
  <c r="BTL13" i="83" s="1"/>
  <c r="BST25" i="83"/>
  <c r="BSW25" i="83" s="1"/>
  <c r="BRX21" i="83"/>
  <c r="BSA21" i="83" s="1"/>
  <c r="BRC33" i="83"/>
  <c r="BRF33" i="83" s="1"/>
  <c r="BQP38" i="83"/>
  <c r="BQS38" i="83" s="1"/>
  <c r="BQH21" i="83"/>
  <c r="BQK21" i="83" s="1"/>
  <c r="BPM34" i="83"/>
  <c r="BPP34" i="83" s="1"/>
  <c r="BPA39" i="83"/>
  <c r="BPD39" i="83" s="1"/>
  <c r="BOR53" i="83"/>
  <c r="BOU53" i="83" s="1"/>
  <c r="BOF13" i="83"/>
  <c r="BOI13" i="83" s="1"/>
  <c r="BNJ43" i="83"/>
  <c r="BNM43" i="83" s="1"/>
  <c r="BND47" i="83"/>
  <c r="BNG47" i="83" s="1"/>
  <c r="BMV13" i="83"/>
  <c r="BMY13" i="83" s="1"/>
  <c r="BMI13" i="83"/>
  <c r="BML13" i="83" s="1"/>
  <c r="BLU13" i="83"/>
  <c r="BLX13" i="83" s="1"/>
  <c r="BLL13" i="83"/>
  <c r="BLO13" i="83" s="1"/>
  <c r="BKZ13" i="83"/>
  <c r="BLC13" i="83" s="1"/>
  <c r="BKJ23" i="83"/>
  <c r="BKM23" i="83" s="1"/>
  <c r="BJX22" i="83"/>
  <c r="BKA22" i="83" s="1"/>
  <c r="BJQ13" i="83"/>
  <c r="BJT13" i="83" s="1"/>
  <c r="BJC47" i="83"/>
  <c r="BJF47" i="83" s="1"/>
  <c r="BIV35" i="83"/>
  <c r="BIY35" i="83" s="1"/>
  <c r="BIO36" i="83"/>
  <c r="BIR36" i="83" s="1"/>
  <c r="BIF58" i="83"/>
  <c r="BII58" i="83" s="1"/>
  <c r="BIA13" i="83"/>
  <c r="BID13" i="83" s="1"/>
  <c r="BHK23" i="83"/>
  <c r="BHN23" i="83" s="1"/>
  <c r="BGY35" i="83"/>
  <c r="BHB35" i="83" s="1"/>
  <c r="BGR22" i="83"/>
  <c r="BGU22" i="83" s="1"/>
  <c r="BGD32" i="83"/>
  <c r="BGG32" i="83" s="1"/>
  <c r="BFU42" i="83"/>
  <c r="BFX42" i="83" s="1"/>
  <c r="BFO13" i="83"/>
  <c r="BFR13" i="83" s="1"/>
  <c r="BEZ37" i="83"/>
  <c r="BFC37" i="83" s="1"/>
  <c r="BES25" i="83"/>
  <c r="BEV25" i="83" s="1"/>
  <c r="BEG32" i="83"/>
  <c r="BEJ32" i="83" s="1"/>
  <c r="BDS48" i="83"/>
  <c r="BDV48" i="83" s="1"/>
  <c r="BDK39" i="83"/>
  <c r="BDN39" i="83" s="1"/>
  <c r="BDC26" i="83"/>
  <c r="BDF26" i="83" s="1"/>
  <c r="BCO38" i="83"/>
  <c r="BCR38" i="83" s="1"/>
  <c r="BCB54" i="83"/>
  <c r="BCE54" i="83" s="1"/>
  <c r="BBT44" i="83"/>
  <c r="BBW44" i="83" s="1"/>
  <c r="BBM24" i="83"/>
  <c r="BBP24" i="83" s="1"/>
  <c r="BBG13" i="83"/>
  <c r="BBJ13" i="83" s="1"/>
  <c r="BAT36" i="83"/>
  <c r="BAW36" i="83" s="1"/>
  <c r="BAL42" i="83"/>
  <c r="BAO42" i="83" s="1"/>
  <c r="BAF13" i="83"/>
  <c r="BAI13" i="83" s="1"/>
  <c r="AZQ41" i="83"/>
  <c r="AZT41" i="83" s="1"/>
  <c r="AZJ36" i="83"/>
  <c r="AZM36" i="83" s="1"/>
  <c r="AZC13" i="83"/>
  <c r="AZF13" i="83" s="1"/>
  <c r="AYO37" i="83"/>
  <c r="AYR37" i="83" s="1"/>
  <c r="BWM36" i="83"/>
  <c r="BWP36" i="83" s="1"/>
  <c r="BUJ31" i="83"/>
  <c r="BUM31" i="83" s="1"/>
  <c r="BTH13" i="83"/>
  <c r="BTK13" i="83" s="1"/>
  <c r="BRQ25" i="83"/>
  <c r="BRT25" i="83" s="1"/>
  <c r="BRD33" i="83"/>
  <c r="BRG33" i="83" s="1"/>
  <c r="BQJ13" i="83"/>
  <c r="BQM13" i="83" s="1"/>
  <c r="BPM20" i="83"/>
  <c r="BPP20" i="83" s="1"/>
  <c r="BOK35" i="83"/>
  <c r="BON35" i="83" s="1"/>
  <c r="BNP13" i="83"/>
  <c r="BNS13" i="83" s="1"/>
  <c r="BNB47" i="83"/>
  <c r="BNE47" i="83" s="1"/>
  <c r="BLZ36" i="83"/>
  <c r="BMC36" i="83" s="1"/>
  <c r="BLE22" i="83"/>
  <c r="BLH22" i="83" s="1"/>
  <c r="BYJ41" i="83"/>
  <c r="BYM41" i="83" s="1"/>
  <c r="BVR22" i="83"/>
  <c r="BVU22" i="83" s="1"/>
  <c r="BUI13" i="83"/>
  <c r="BUL13" i="83" s="1"/>
  <c r="BSS31" i="83"/>
  <c r="BSV31" i="83" s="1"/>
  <c r="BPO27" i="83"/>
  <c r="BPR27" i="83" s="1"/>
  <c r="BJV48" i="83"/>
  <c r="BJY48" i="83" s="1"/>
  <c r="BTB33" i="83"/>
  <c r="BTE33" i="83" s="1"/>
  <c r="BQO33" i="83"/>
  <c r="BQR33" i="83" s="1"/>
  <c r="BOS22" i="83"/>
  <c r="BOV22" i="83" s="1"/>
  <c r="BMO32" i="83"/>
  <c r="BMR32" i="83" s="1"/>
  <c r="BKS46" i="83"/>
  <c r="BKV46" i="83" s="1"/>
  <c r="BJA39" i="83"/>
  <c r="BJD39" i="83" s="1"/>
  <c r="BHR13" i="83"/>
  <c r="BHU13" i="83" s="1"/>
  <c r="BGC27" i="83"/>
  <c r="BGF27" i="83" s="1"/>
  <c r="BEU13" i="83"/>
  <c r="BEX13" i="83" s="1"/>
  <c r="BDD13" i="83"/>
  <c r="BDG13" i="83" s="1"/>
  <c r="BBO13" i="83"/>
  <c r="BBR13" i="83" s="1"/>
  <c r="AZW46" i="83"/>
  <c r="AZZ46" i="83" s="1"/>
  <c r="AYP13" i="83"/>
  <c r="AYS13" i="83" s="1"/>
  <c r="BSG37" i="83"/>
  <c r="BSJ37" i="83" s="1"/>
  <c r="BQV19" i="83"/>
  <c r="BQY19" i="83" s="1"/>
  <c r="BPF34" i="83"/>
  <c r="BPI34" i="83" s="1"/>
  <c r="BNK43" i="83"/>
  <c r="BNN43" i="83" s="1"/>
  <c r="BLU22" i="83"/>
  <c r="BLX22" i="83" s="1"/>
  <c r="BKQ13" i="83"/>
  <c r="BKT13" i="83" s="1"/>
  <c r="BKC13" i="83"/>
  <c r="BKF13" i="83" s="1"/>
  <c r="BJH32" i="83"/>
  <c r="BJK32" i="83" s="1"/>
  <c r="BJC39" i="83"/>
  <c r="BJF39" i="83" s="1"/>
  <c r="BIM20" i="83"/>
  <c r="BIP20" i="83" s="1"/>
  <c r="BIF13" i="83"/>
  <c r="BII13" i="83" s="1"/>
  <c r="BHT32" i="83"/>
  <c r="BHW32" i="83" s="1"/>
  <c r="BHD22" i="83"/>
  <c r="BHG22" i="83" s="1"/>
  <c r="BGQ56" i="83"/>
  <c r="BGT56" i="83" s="1"/>
  <c r="BGI13" i="83"/>
  <c r="BGL13" i="83" s="1"/>
  <c r="BFP38" i="83"/>
  <c r="BFS38" i="83" s="1"/>
  <c r="BEZ22" i="83"/>
  <c r="BFC22" i="83" s="1"/>
  <c r="BEL13" i="83"/>
  <c r="BEO13" i="83" s="1"/>
  <c r="BDZ13" i="83"/>
  <c r="BEC13" i="83" s="1"/>
  <c r="BDJ39" i="83"/>
  <c r="BDM39" i="83" s="1"/>
  <c r="BCP38" i="83"/>
  <c r="BCS38" i="83" s="1"/>
  <c r="BCC54" i="83"/>
  <c r="BCF54" i="83" s="1"/>
  <c r="BBM55" i="83"/>
  <c r="BBP55" i="83" s="1"/>
  <c r="BBG43" i="83"/>
  <c r="BBJ43" i="83" s="1"/>
  <c r="BBA13" i="83"/>
  <c r="BBD13" i="83" s="1"/>
  <c r="BAS13" i="83"/>
  <c r="BAV13" i="83" s="1"/>
  <c r="BAD40" i="83"/>
  <c r="BAG40" i="83" s="1"/>
  <c r="AZI36" i="83"/>
  <c r="AZL36" i="83" s="1"/>
  <c r="AYW49" i="83"/>
  <c r="AYZ49" i="83" s="1"/>
  <c r="AYH53" i="83"/>
  <c r="AYK53" i="83" s="1"/>
  <c r="AYA13" i="83"/>
  <c r="AYD13" i="83" s="1"/>
  <c r="AXN43" i="83"/>
  <c r="AXQ43" i="83" s="1"/>
  <c r="AXE25" i="83"/>
  <c r="AXH25" i="83" s="1"/>
  <c r="AWX23" i="83"/>
  <c r="AXA23" i="83" s="1"/>
  <c r="AWL13" i="83"/>
  <c r="AWO13" i="83" s="1"/>
  <c r="AVO45" i="83"/>
  <c r="AVR45" i="83" s="1"/>
  <c r="AVJ23" i="83"/>
  <c r="AVM23" i="83" s="1"/>
  <c r="AVA24" i="83"/>
  <c r="AVD24" i="83" s="1"/>
  <c r="AUO38" i="83"/>
  <c r="AUR38" i="83" s="1"/>
  <c r="AUH13" i="83"/>
  <c r="AUK13" i="83" s="1"/>
  <c r="AUA13" i="83"/>
  <c r="AUD13" i="83" s="1"/>
  <c r="ATK23" i="83"/>
  <c r="ATN23" i="83" s="1"/>
  <c r="ASX48" i="83"/>
  <c r="ATA48" i="83" s="1"/>
  <c r="ASI25" i="83"/>
  <c r="ASL25" i="83" s="1"/>
  <c r="ASB26" i="83"/>
  <c r="ASE26" i="83" s="1"/>
  <c r="ARO39" i="83"/>
  <c r="ARR39" i="83" s="1"/>
  <c r="AQZ33" i="83"/>
  <c r="ARC33" i="83" s="1"/>
  <c r="AQS13" i="83"/>
  <c r="AQV13" i="83" s="1"/>
  <c r="AQN13" i="83"/>
  <c r="AQQ13" i="83" s="1"/>
  <c r="APZ34" i="83"/>
  <c r="AQC34" i="83" s="1"/>
  <c r="APQ39" i="83"/>
  <c r="APT39" i="83" s="1"/>
  <c r="APL13" i="83"/>
  <c r="APO13" i="83" s="1"/>
  <c r="AOX58" i="83"/>
  <c r="APA58" i="83" s="1"/>
  <c r="AOQ51" i="83"/>
  <c r="AOT51" i="83" s="1"/>
  <c r="AOI42" i="83"/>
  <c r="AOL42" i="83" s="1"/>
  <c r="AOA13" i="83"/>
  <c r="AOD13" i="83" s="1"/>
  <c r="ANM22" i="83"/>
  <c r="ANP22" i="83" s="1"/>
  <c r="ANF23" i="83"/>
  <c r="ANI23" i="83" s="1"/>
  <c r="AMR34" i="83"/>
  <c r="AMU34" i="83" s="1"/>
  <c r="AME13" i="83"/>
  <c r="AMH13" i="83" s="1"/>
  <c r="ALW13" i="83"/>
  <c r="ALZ13" i="83" s="1"/>
  <c r="ALK33" i="83"/>
  <c r="ALN33" i="83" s="1"/>
  <c r="AKU40" i="83"/>
  <c r="AKX40" i="83" s="1"/>
  <c r="AKN25" i="83"/>
  <c r="AKQ25" i="83" s="1"/>
  <c r="AKI21" i="83"/>
  <c r="AKL21" i="83" s="1"/>
  <c r="AKB13" i="83"/>
  <c r="AKE13" i="83" s="1"/>
  <c r="AJU13" i="83"/>
  <c r="AJX13" i="83" s="1"/>
  <c r="AJE40" i="83"/>
  <c r="AJH40" i="83" s="1"/>
  <c r="AIX39" i="83"/>
  <c r="AJA39" i="83" s="1"/>
  <c r="AIQ40" i="83"/>
  <c r="AIT40" i="83" s="1"/>
  <c r="AIK42" i="83"/>
  <c r="AIN42" i="83" s="1"/>
  <c r="AIL13" i="83"/>
  <c r="AIO13" i="83" s="1"/>
  <c r="AHW41" i="83"/>
  <c r="AHZ41" i="83" s="1"/>
  <c r="AHQ36" i="83"/>
  <c r="AHT36" i="83" s="1"/>
  <c r="AHH13" i="83"/>
  <c r="AHK13" i="83" s="1"/>
  <c r="AGU40" i="83"/>
  <c r="AGX40" i="83" s="1"/>
  <c r="AGM22" i="83"/>
  <c r="AGP22" i="83" s="1"/>
  <c r="AFY13" i="83"/>
  <c r="AGB13" i="83" s="1"/>
  <c r="AFT13" i="83"/>
  <c r="AFW13" i="83" s="1"/>
  <c r="AEW40" i="83"/>
  <c r="AEZ40" i="83" s="1"/>
  <c r="AEP22" i="83"/>
  <c r="AES22" i="83" s="1"/>
  <c r="BXJ13" i="83"/>
  <c r="BXM13" i="83" s="1"/>
  <c r="BXA21" i="83"/>
  <c r="BXD21" i="83" s="1"/>
  <c r="BSZ29" i="83"/>
  <c r="BTC29" i="83" s="1"/>
  <c r="BUC35" i="83"/>
  <c r="BUF35" i="83" s="1"/>
  <c r="BOL13" i="83"/>
  <c r="BOO13" i="83" s="1"/>
  <c r="BJO13" i="83"/>
  <c r="BJR13" i="83" s="1"/>
  <c r="BSE37" i="83"/>
  <c r="BSH37" i="83" s="1"/>
  <c r="BQB34" i="83"/>
  <c r="BQE34" i="83" s="1"/>
  <c r="BNP30" i="83"/>
  <c r="BNS30" i="83" s="1"/>
  <c r="BMB36" i="83"/>
  <c r="BME36" i="83" s="1"/>
  <c r="BKC23" i="83"/>
  <c r="BKF23" i="83" s="1"/>
  <c r="BIT25" i="83"/>
  <c r="BIW25" i="83" s="1"/>
  <c r="BHM13" i="83"/>
  <c r="BHP13" i="83" s="1"/>
  <c r="BFU22" i="83"/>
  <c r="BFX22" i="83" s="1"/>
  <c r="BEE23" i="83"/>
  <c r="BEH23" i="83" s="1"/>
  <c r="BCO22" i="83"/>
  <c r="BCR22" i="83" s="1"/>
  <c r="BAY23" i="83"/>
  <c r="BBB23" i="83" s="1"/>
  <c r="AZP27" i="83"/>
  <c r="AZS27" i="83" s="1"/>
  <c r="BWA35" i="83"/>
  <c r="BWD35" i="83" s="1"/>
  <c r="BRY33" i="83"/>
  <c r="BSB33" i="83" s="1"/>
  <c r="BQH39" i="83"/>
  <c r="BQK39" i="83" s="1"/>
  <c r="BOT13" i="83"/>
  <c r="BOW13" i="83" s="1"/>
  <c r="BNB54" i="83"/>
  <c r="BNE54" i="83" s="1"/>
  <c r="BLF34" i="83"/>
  <c r="BLI34" i="83" s="1"/>
  <c r="BKD40" i="83"/>
  <c r="BKG40" i="83" s="1"/>
  <c r="BJX48" i="83"/>
  <c r="BKA48" i="83" s="1"/>
  <c r="BJJ28" i="83"/>
  <c r="BJM28" i="83" s="1"/>
  <c r="BJA24" i="83"/>
  <c r="BJD24" i="83" s="1"/>
  <c r="BIG58" i="83"/>
  <c r="BIJ58" i="83" s="1"/>
  <c r="BIA46" i="83"/>
  <c r="BID46" i="83" s="1"/>
  <c r="BHL22" i="83"/>
  <c r="BHO22" i="83" s="1"/>
  <c r="BGW40" i="83"/>
  <c r="BGZ40" i="83" s="1"/>
  <c r="BGQ48" i="83"/>
  <c r="BGT48" i="83" s="1"/>
  <c r="BGD27" i="83"/>
  <c r="BGG27" i="83" s="1"/>
  <c r="BFN22" i="83"/>
  <c r="BFQ22" i="83" s="1"/>
  <c r="BET48" i="83"/>
  <c r="BEW48" i="83" s="1"/>
  <c r="BEF39" i="83"/>
  <c r="BEI39" i="83" s="1"/>
  <c r="BDS42" i="83"/>
  <c r="BDV42" i="83" s="1"/>
  <c r="BDL34" i="83"/>
  <c r="BDO34" i="83" s="1"/>
  <c r="BCO32" i="83"/>
  <c r="BCR32" i="83" s="1"/>
  <c r="BBV44" i="83"/>
  <c r="BBY44" i="83" s="1"/>
  <c r="BBO48" i="83"/>
  <c r="BBR48" i="83" s="1"/>
  <c r="BAZ43" i="83"/>
  <c r="BBC43" i="83" s="1"/>
  <c r="BAR36" i="83"/>
  <c r="BAU36" i="83" s="1"/>
  <c r="BAK42" i="83"/>
  <c r="BAN42" i="83" s="1"/>
  <c r="BAD23" i="83"/>
  <c r="BAG23" i="83" s="1"/>
  <c r="AZI29" i="83"/>
  <c r="AZL29" i="83" s="1"/>
  <c r="AYU41" i="83"/>
  <c r="AYX41" i="83" s="1"/>
  <c r="AYG24" i="83"/>
  <c r="AYJ24" i="83" s="1"/>
  <c r="AXU40" i="83"/>
  <c r="AXX40" i="83" s="1"/>
  <c r="AXM36" i="83"/>
  <c r="AXP36" i="83" s="1"/>
  <c r="AXF13" i="83"/>
  <c r="AXI13" i="83" s="1"/>
  <c r="AWZ13" i="83"/>
  <c r="AXC13" i="83" s="1"/>
  <c r="AWC22" i="83"/>
  <c r="AWF22" i="83" s="1"/>
  <c r="AVO24" i="83"/>
  <c r="AVR24" i="83" s="1"/>
  <c r="AVH13" i="83"/>
  <c r="AVK13" i="83" s="1"/>
  <c r="AVB13" i="83"/>
  <c r="AVE13" i="83" s="1"/>
  <c r="AUM24" i="83"/>
  <c r="AUP24" i="83" s="1"/>
  <c r="ATZ51" i="83"/>
  <c r="AUC51" i="83" s="1"/>
  <c r="ATS51" i="83"/>
  <c r="ATV51" i="83" s="1"/>
  <c r="ATM13" i="83"/>
  <c r="ATP13" i="83" s="1"/>
  <c r="ASX13" i="83"/>
  <c r="ATA13" i="83" s="1"/>
  <c r="ASJ13" i="83"/>
  <c r="ASM13" i="83" s="1"/>
  <c r="ASB23" i="83"/>
  <c r="ASE23" i="83" s="1"/>
  <c r="ARI44" i="83"/>
  <c r="ARL44" i="83" s="1"/>
  <c r="AQZ24" i="83"/>
  <c r="ARC24" i="83" s="1"/>
  <c r="AQL56" i="83"/>
  <c r="AQO56" i="83" s="1"/>
  <c r="AQE42" i="83"/>
  <c r="AQH42" i="83" s="1"/>
  <c r="APX23" i="83"/>
  <c r="AQA23" i="83" s="1"/>
  <c r="APQ25" i="83"/>
  <c r="APT25" i="83" s="1"/>
  <c r="APD49" i="83"/>
  <c r="APG49" i="83" s="1"/>
  <c r="AOW50" i="83"/>
  <c r="AOZ50" i="83" s="1"/>
  <c r="AOO44" i="83"/>
  <c r="AOR44" i="83" s="1"/>
  <c r="AOH13" i="83"/>
  <c r="AOK13" i="83" s="1"/>
  <c r="ANU35" i="83"/>
  <c r="ANX35" i="83" s="1"/>
  <c r="ANH60" i="83"/>
  <c r="ANK60" i="83" s="1"/>
  <c r="ANH13" i="83"/>
  <c r="ANK13" i="83" s="1"/>
  <c r="AMR13" i="83"/>
  <c r="AMU13" i="83" s="1"/>
  <c r="ALX36" i="83"/>
  <c r="AMA36" i="83" s="1"/>
  <c r="ALQ35" i="83"/>
  <c r="ALT35" i="83" s="1"/>
  <c r="ALI21" i="83"/>
  <c r="ALL21" i="83" s="1"/>
  <c r="AKW32" i="83"/>
  <c r="AKZ32" i="83" s="1"/>
  <c r="AKP21" i="83"/>
  <c r="AKS21" i="83" s="1"/>
  <c r="AKG13" i="83"/>
  <c r="AKJ13" i="83" s="1"/>
  <c r="AJS43" i="83"/>
  <c r="AJV43" i="83" s="1"/>
  <c r="BXA34" i="83"/>
  <c r="BXD34" i="83" s="1"/>
  <c r="BVT13" i="83"/>
  <c r="BVW13" i="83" s="1"/>
  <c r="BRR25" i="83"/>
  <c r="BRU25" i="83" s="1"/>
  <c r="BTN20" i="83"/>
  <c r="BTQ20" i="83" s="1"/>
  <c r="BMU21" i="83"/>
  <c r="BMX21" i="83" s="1"/>
  <c r="BVK40" i="83"/>
  <c r="BVN40" i="83" s="1"/>
  <c r="BRS29" i="83"/>
  <c r="BRV29" i="83" s="1"/>
  <c r="BPN13" i="83"/>
  <c r="BPQ13" i="83" s="1"/>
  <c r="BNJ37" i="83"/>
  <c r="BNM37" i="83" s="1"/>
  <c r="BLN53" i="83"/>
  <c r="BLQ53" i="83" s="1"/>
  <c r="BJV13" i="83"/>
  <c r="BJY13" i="83" s="1"/>
  <c r="BIM22" i="83"/>
  <c r="BIP22" i="83" s="1"/>
  <c r="BGW23" i="83"/>
  <c r="BGZ23" i="83" s="1"/>
  <c r="BFG38" i="83"/>
  <c r="BFJ38" i="83" s="1"/>
  <c r="BDR42" i="83"/>
  <c r="BDU42" i="83" s="1"/>
  <c r="BCA46" i="83"/>
  <c r="BCD46" i="83" s="1"/>
  <c r="BAR23" i="83"/>
  <c r="BAU23" i="83" s="1"/>
  <c r="AZJ29" i="83"/>
  <c r="AZM29" i="83" s="1"/>
  <c r="BUK25" i="83"/>
  <c r="BUN25" i="83" s="1"/>
  <c r="BRS13" i="83"/>
  <c r="BRV13" i="83" s="1"/>
  <c r="BQC29" i="83"/>
  <c r="BQF29" i="83" s="1"/>
  <c r="BOK21" i="83"/>
  <c r="BON21" i="83" s="1"/>
  <c r="BND13" i="83"/>
  <c r="BNG13" i="83" s="1"/>
  <c r="BKZ35" i="83"/>
  <c r="BLC35" i="83" s="1"/>
  <c r="BKE35" i="83"/>
  <c r="BKH35" i="83" s="1"/>
  <c r="BJV22" i="83"/>
  <c r="BJY22" i="83" s="1"/>
  <c r="BJH20" i="83"/>
  <c r="BJK20" i="83" s="1"/>
  <c r="BIU35" i="83"/>
  <c r="BIX35" i="83" s="1"/>
  <c r="BIG50" i="83"/>
  <c r="BIJ50" i="83" s="1"/>
  <c r="BHY24" i="83"/>
  <c r="BIB24" i="83" s="1"/>
  <c r="BHF46" i="83"/>
  <c r="BHI46" i="83" s="1"/>
  <c r="BGW22" i="83"/>
  <c r="BGZ22" i="83" s="1"/>
  <c r="BGP22" i="83"/>
  <c r="BGS22" i="83" s="1"/>
  <c r="BGB13" i="83"/>
  <c r="BGE13" i="83" s="1"/>
  <c r="BFH38" i="83"/>
  <c r="BFK38" i="83" s="1"/>
  <c r="BES42" i="83"/>
  <c r="BEV42" i="83" s="1"/>
  <c r="BEG13" i="83"/>
  <c r="BEJ13" i="83" s="1"/>
  <c r="BDQ23" i="83"/>
  <c r="BDT23" i="83" s="1"/>
  <c r="BDJ23" i="83"/>
  <c r="BDM23" i="83" s="1"/>
  <c r="BCP13" i="83"/>
  <c r="BCS13" i="83" s="1"/>
  <c r="BBT23" i="83"/>
  <c r="BBW23" i="83" s="1"/>
  <c r="BBM13" i="83"/>
  <c r="BBP13" i="83" s="1"/>
  <c r="BAZ36" i="83"/>
  <c r="BBC36" i="83" s="1"/>
  <c r="BAR26" i="83"/>
  <c r="BAU26" i="83" s="1"/>
  <c r="BAK25" i="83"/>
  <c r="BAN25" i="83" s="1"/>
  <c r="AZW23" i="83"/>
  <c r="AZZ23" i="83" s="1"/>
  <c r="AZI22" i="83"/>
  <c r="AZL22" i="83" s="1"/>
  <c r="AYW13" i="83"/>
  <c r="AYZ13" i="83" s="1"/>
  <c r="AYH13" i="83"/>
  <c r="AYK13" i="83" s="1"/>
  <c r="AXS33" i="83"/>
  <c r="AXV33" i="83" s="1"/>
  <c r="AXM13" i="83"/>
  <c r="AXP13" i="83" s="1"/>
  <c r="AWY45" i="83"/>
  <c r="AXB45" i="83" s="1"/>
  <c r="AWR54" i="83"/>
  <c r="AWU54" i="83" s="1"/>
  <c r="AVV39" i="83"/>
  <c r="AVY39" i="83" s="1"/>
  <c r="AVQ13" i="83"/>
  <c r="AVT13" i="83" s="1"/>
  <c r="AVC48" i="83"/>
  <c r="AVF48" i="83" s="1"/>
  <c r="AUT38" i="83"/>
  <c r="AUW38" i="83" s="1"/>
  <c r="AUH39" i="83"/>
  <c r="AUK39" i="83" s="1"/>
  <c r="ATY45" i="83"/>
  <c r="AUB45" i="83" s="1"/>
  <c r="ATS23" i="83"/>
  <c r="ATV23" i="83" s="1"/>
  <c r="ATD40" i="83"/>
  <c r="ATG40" i="83" s="1"/>
  <c r="ASK49" i="83"/>
  <c r="ASN49" i="83" s="1"/>
  <c r="ASB53" i="83"/>
  <c r="ASE53" i="83" s="1"/>
  <c r="ASD13" i="83"/>
  <c r="ASG13" i="83" s="1"/>
  <c r="ARI36" i="83"/>
  <c r="ARL36" i="83" s="1"/>
  <c r="ARB13" i="83"/>
  <c r="ARE13" i="83" s="1"/>
  <c r="AQL26" i="83"/>
  <c r="AQO26" i="83" s="1"/>
  <c r="AQE25" i="83"/>
  <c r="AQH25" i="83" s="1"/>
  <c r="APZ13" i="83"/>
  <c r="AQC13" i="83" s="1"/>
  <c r="APK46" i="83"/>
  <c r="APN46" i="83" s="1"/>
  <c r="APD42" i="83"/>
  <c r="APG42" i="83" s="1"/>
  <c r="AOX23" i="83"/>
  <c r="APA23" i="83" s="1"/>
  <c r="AOO24" i="83"/>
  <c r="AOR24" i="83" s="1"/>
  <c r="AOB50" i="83"/>
  <c r="AOE50" i="83" s="1"/>
  <c r="ANT13" i="83"/>
  <c r="ANW13" i="83" s="1"/>
  <c r="ANG51" i="83"/>
  <c r="ANJ51" i="83" s="1"/>
  <c r="ANA51" i="83"/>
  <c r="AND51" i="83" s="1"/>
  <c r="AMM43" i="83"/>
  <c r="AMP43" i="83" s="1"/>
  <c r="ALW23" i="83"/>
  <c r="ALZ23" i="83" s="1"/>
  <c r="ALQ13" i="83"/>
  <c r="ALT13" i="83" s="1"/>
  <c r="ALK13" i="83"/>
  <c r="ALN13" i="83" s="1"/>
  <c r="AKV13" i="83"/>
  <c r="AKY13" i="83" s="1"/>
  <c r="AKN13" i="83"/>
  <c r="AKQ13" i="83" s="1"/>
  <c r="AJZ23" i="83"/>
  <c r="AKC23" i="83" s="1"/>
  <c r="AJS23" i="83"/>
  <c r="AJV23" i="83" s="1"/>
  <c r="AJN31" i="83"/>
  <c r="AJQ31" i="83" s="1"/>
  <c r="AJF13" i="83"/>
  <c r="AJI13" i="83" s="1"/>
  <c r="AIX21" i="83"/>
  <c r="AJA21" i="83" s="1"/>
  <c r="AIQ22" i="83"/>
  <c r="AIT22" i="83" s="1"/>
  <c r="AIJ23" i="83"/>
  <c r="AIM23" i="83" s="1"/>
  <c r="AID35" i="83"/>
  <c r="AIG35" i="83" s="1"/>
  <c r="AHV22" i="83"/>
  <c r="AHY22" i="83" s="1"/>
  <c r="AHP13" i="83"/>
  <c r="AHS13" i="83" s="1"/>
  <c r="AHB32" i="83"/>
  <c r="AHE32" i="83" s="1"/>
  <c r="AGO40" i="83"/>
  <c r="AGR40" i="83" s="1"/>
  <c r="AGF13" i="83"/>
  <c r="AGI13" i="83" s="1"/>
  <c r="AFR23" i="83"/>
  <c r="AFU23" i="83" s="1"/>
  <c r="AFK34" i="83"/>
  <c r="AFN34" i="83" s="1"/>
  <c r="AEP40" i="83"/>
  <c r="AES40" i="83" s="1"/>
  <c r="AEK36" i="83"/>
  <c r="AEN36" i="83" s="1"/>
  <c r="BXA39" i="83"/>
  <c r="BXD39" i="83" s="1"/>
  <c r="BLM13" i="83"/>
  <c r="BLP13" i="83" s="1"/>
  <c r="BNC22" i="83"/>
  <c r="BNF22" i="83" s="1"/>
  <c r="BGQ13" i="83"/>
  <c r="BGT13" i="83" s="1"/>
  <c r="BAK26" i="83"/>
  <c r="BAN26" i="83" s="1"/>
  <c r="BPT20" i="83"/>
  <c r="BPW20" i="83" s="1"/>
  <c r="BKE21" i="83"/>
  <c r="BKH21" i="83" s="1"/>
  <c r="BIF23" i="83"/>
  <c r="BII23" i="83" s="1"/>
  <c r="BGI39" i="83"/>
  <c r="BGL39" i="83" s="1"/>
  <c r="BDX25" i="83"/>
  <c r="BEA25" i="83" s="1"/>
  <c r="BBU13" i="83"/>
  <c r="BBX13" i="83" s="1"/>
  <c r="BAK13" i="83"/>
  <c r="BAN13" i="83" s="1"/>
  <c r="AYA49" i="83"/>
  <c r="AYD49" i="83" s="1"/>
  <c r="AWQ46" i="83"/>
  <c r="AWT46" i="83" s="1"/>
  <c r="AUM46" i="83"/>
  <c r="AUP46" i="83" s="1"/>
  <c r="ATF13" i="83"/>
  <c r="ATI13" i="83" s="1"/>
  <c r="ARI13" i="83"/>
  <c r="ARL13" i="83" s="1"/>
  <c r="APS47" i="83"/>
  <c r="APV47" i="83" s="1"/>
  <c r="AOQ13" i="83"/>
  <c r="AOT13" i="83" s="1"/>
  <c r="AMY25" i="83"/>
  <c r="ANB25" i="83" s="1"/>
  <c r="ALD34" i="83"/>
  <c r="ALG34" i="83" s="1"/>
  <c r="AJS21" i="83"/>
  <c r="AJV21" i="83" s="1"/>
  <c r="AIZ45" i="83"/>
  <c r="AJC45" i="83" s="1"/>
  <c r="AIR13" i="83"/>
  <c r="AIU13" i="83" s="1"/>
  <c r="AID13" i="83"/>
  <c r="AIG13" i="83" s="1"/>
  <c r="AHI38" i="83"/>
  <c r="AHL38" i="83" s="1"/>
  <c r="AGO34" i="83"/>
  <c r="AGR34" i="83" s="1"/>
  <c r="AFR21" i="83"/>
  <c r="AFU21" i="83" s="1"/>
  <c r="AEP34" i="83"/>
  <c r="AES34" i="83" s="1"/>
  <c r="AEC37" i="83"/>
  <c r="AEF37" i="83" s="1"/>
  <c r="ADW34" i="83"/>
  <c r="ADZ34" i="83" s="1"/>
  <c r="ADN21" i="83"/>
  <c r="ADQ21" i="83" s="1"/>
  <c r="ADG21" i="83"/>
  <c r="ADJ21" i="83" s="1"/>
  <c r="ACZ23" i="83"/>
  <c r="ADC23" i="83" s="1"/>
  <c r="ACT30" i="83"/>
  <c r="ACW30" i="83" s="1"/>
  <c r="BVS38" i="83"/>
  <c r="BVV38" i="83" s="1"/>
  <c r="BSU31" i="83"/>
  <c r="BSX31" i="83" s="1"/>
  <c r="BSN13" i="83"/>
  <c r="BSQ13" i="83" s="1"/>
  <c r="BQH33" i="83"/>
  <c r="BQK33" i="83" s="1"/>
  <c r="BOY20" i="83"/>
  <c r="BPB20" i="83" s="1"/>
  <c r="BOK23" i="83"/>
  <c r="BON23" i="83" s="1"/>
  <c r="BOE13" i="83"/>
  <c r="BOH13" i="83" s="1"/>
  <c r="BNI13" i="83"/>
  <c r="BNL13" i="83" s="1"/>
  <c r="BLL53" i="83"/>
  <c r="BLO53" i="83" s="1"/>
  <c r="BKX35" i="83"/>
  <c r="BLA35" i="83" s="1"/>
  <c r="BKJ22" i="83"/>
  <c r="BKM22" i="83" s="1"/>
  <c r="BJW13" i="83"/>
  <c r="BJZ13" i="83" s="1"/>
  <c r="BIV13" i="83"/>
  <c r="BIY13" i="83" s="1"/>
  <c r="BIF25" i="83"/>
  <c r="BII25" i="83" s="1"/>
  <c r="BVK21" i="83"/>
  <c r="BVN21" i="83" s="1"/>
  <c r="BUB19" i="83"/>
  <c r="BUE19" i="83" s="1"/>
  <c r="BSL32" i="83"/>
  <c r="BSO32" i="83" s="1"/>
  <c r="BRJ30" i="83"/>
  <c r="BRM30" i="83" s="1"/>
  <c r="BQI13" i="83"/>
  <c r="BQL13" i="83" s="1"/>
  <c r="BPV13" i="83"/>
  <c r="BPY13" i="83" s="1"/>
  <c r="BPM13" i="83"/>
  <c r="BPP13" i="83" s="1"/>
  <c r="BOR13" i="83"/>
  <c r="BOU13" i="83" s="1"/>
  <c r="BNI43" i="83"/>
  <c r="BNL43" i="83" s="1"/>
  <c r="BMG24" i="83"/>
  <c r="BMJ24" i="83" s="1"/>
  <c r="BMB13" i="83"/>
  <c r="BME13" i="83" s="1"/>
  <c r="BKC40" i="83"/>
  <c r="BKF40" i="83" s="1"/>
  <c r="BJP13" i="83"/>
  <c r="BJS13" i="83" s="1"/>
  <c r="BIT40" i="83"/>
  <c r="BIW40" i="83" s="1"/>
  <c r="BIH50" i="83"/>
  <c r="BIK50" i="83" s="1"/>
  <c r="BTU28" i="83"/>
  <c r="BTX28" i="83" s="1"/>
  <c r="BQV13" i="83"/>
  <c r="BQY13" i="83" s="1"/>
  <c r="BQA29" i="83"/>
  <c r="BQD29" i="83" s="1"/>
  <c r="BNR36" i="83"/>
  <c r="BNU36" i="83" s="1"/>
  <c r="BLT46" i="83"/>
  <c r="BLW46" i="83" s="1"/>
  <c r="BKL44" i="83"/>
  <c r="BKO44" i="83" s="1"/>
  <c r="BIM21" i="83"/>
  <c r="BIP21" i="83" s="1"/>
  <c r="BHY13" i="83"/>
  <c r="BIB13" i="83" s="1"/>
  <c r="BHF13" i="83"/>
  <c r="BHI13" i="83" s="1"/>
  <c r="BGW13" i="83"/>
  <c r="BGZ13" i="83" s="1"/>
  <c r="BGK45" i="83"/>
  <c r="BGN45" i="83" s="1"/>
  <c r="BGB27" i="83"/>
  <c r="BGE27" i="83" s="1"/>
  <c r="BEZ42" i="83"/>
  <c r="BFC42" i="83" s="1"/>
  <c r="BEE22" i="83"/>
  <c r="BEH22" i="83" s="1"/>
  <c r="BDY13" i="83"/>
  <c r="BEB13" i="83" s="1"/>
  <c r="BDD50" i="83"/>
  <c r="BDG50" i="83" s="1"/>
  <c r="BCX43" i="83"/>
  <c r="BDA43" i="83" s="1"/>
  <c r="BCJ44" i="83"/>
  <c r="BCM44" i="83" s="1"/>
  <c r="BBN48" i="83"/>
  <c r="BBQ48" i="83" s="1"/>
  <c r="BBA43" i="83"/>
  <c r="BBD43" i="83" s="1"/>
  <c r="BAD24" i="83"/>
  <c r="BAG24" i="83" s="1"/>
  <c r="AZK36" i="83"/>
  <c r="AZN36" i="83" s="1"/>
  <c r="AYU24" i="83"/>
  <c r="AYX24" i="83" s="1"/>
  <c r="AXZ13" i="83"/>
  <c r="AYC13" i="83" s="1"/>
  <c r="AXF39" i="83"/>
  <c r="AXI39" i="83" s="1"/>
  <c r="AWQ23" i="83"/>
  <c r="AWT23" i="83" s="1"/>
  <c r="BSS21" i="83"/>
  <c r="BSV21" i="83" s="1"/>
  <c r="BPN34" i="83"/>
  <c r="BPQ34" i="83" s="1"/>
  <c r="BNP23" i="83"/>
  <c r="BNS23" i="83" s="1"/>
  <c r="BLZ41" i="83"/>
  <c r="BMC41" i="83" s="1"/>
  <c r="BKY13" i="83"/>
  <c r="BLB13" i="83" s="1"/>
  <c r="BJO35" i="83"/>
  <c r="BJR35" i="83" s="1"/>
  <c r="BIO13" i="83"/>
  <c r="BIR13" i="83" s="1"/>
  <c r="BHL49" i="83"/>
  <c r="BHO49" i="83" s="1"/>
  <c r="BHD13" i="83"/>
  <c r="BHG13" i="83" s="1"/>
  <c r="BGP13" i="83"/>
  <c r="BGS13" i="83" s="1"/>
  <c r="BFP42" i="83"/>
  <c r="BFS42" i="83" s="1"/>
  <c r="BES48" i="83"/>
  <c r="BEV48" i="83" s="1"/>
  <c r="BDX44" i="83"/>
  <c r="BEA44" i="83" s="1"/>
  <c r="BCX13" i="83"/>
  <c r="BDA13" i="83" s="1"/>
  <c r="BCH25" i="83"/>
  <c r="BCK25" i="83" s="1"/>
  <c r="BBT24" i="83"/>
  <c r="BBW24" i="83" s="1"/>
  <c r="BAY43" i="83"/>
  <c r="BBB43" i="83" s="1"/>
  <c r="BAE40" i="83"/>
  <c r="BAH40" i="83" s="1"/>
  <c r="AZK29" i="83"/>
  <c r="AZN29" i="83" s="1"/>
  <c r="AZD13" i="83"/>
  <c r="AZG13" i="83" s="1"/>
  <c r="AYP37" i="83"/>
  <c r="AYS37" i="83" s="1"/>
  <c r="AYG13" i="83"/>
  <c r="AYJ13" i="83" s="1"/>
  <c r="AXU13" i="83"/>
  <c r="AXX13" i="83" s="1"/>
  <c r="AXE39" i="83"/>
  <c r="AXH39" i="83" s="1"/>
  <c r="BUB13" i="83"/>
  <c r="BUE13" i="83" s="1"/>
  <c r="BOD36" i="83"/>
  <c r="BOG36" i="83" s="1"/>
  <c r="BNI22" i="83"/>
  <c r="BNL22" i="83" s="1"/>
  <c r="BIM13" i="83"/>
  <c r="BIP13" i="83" s="1"/>
  <c r="BHK42" i="83"/>
  <c r="BHN42" i="83" s="1"/>
  <c r="BFU13" i="83"/>
  <c r="BFX13" i="83" s="1"/>
  <c r="BFB13" i="83"/>
  <c r="BFE13" i="83" s="1"/>
  <c r="BDQ42" i="83"/>
  <c r="BDT42" i="83" s="1"/>
  <c r="BBU44" i="83"/>
  <c r="BBX44" i="83" s="1"/>
  <c r="BAM13" i="83"/>
  <c r="BAP13" i="83" s="1"/>
  <c r="AYN22" i="83"/>
  <c r="AYQ22" i="83" s="1"/>
  <c r="AXG13" i="83"/>
  <c r="AXJ13" i="83" s="1"/>
  <c r="AWC13" i="83"/>
  <c r="AWF13" i="83" s="1"/>
  <c r="AVH28" i="83"/>
  <c r="AVK28" i="83" s="1"/>
  <c r="AVA13" i="83"/>
  <c r="AVD13" i="83" s="1"/>
  <c r="AUO13" i="83"/>
  <c r="AUR13" i="83" s="1"/>
  <c r="ATT51" i="83"/>
  <c r="ATW51" i="83" s="1"/>
  <c r="ATF40" i="83"/>
  <c r="ATI40" i="83" s="1"/>
  <c r="ASR13" i="83"/>
  <c r="ASU13" i="83" s="1"/>
  <c r="ASB24" i="83"/>
  <c r="ASE24" i="83" s="1"/>
  <c r="ARP13" i="83"/>
  <c r="ARS13" i="83" s="1"/>
  <c r="ARA13" i="83"/>
  <c r="ARD13" i="83" s="1"/>
  <c r="AQT13" i="83"/>
  <c r="AQW13" i="83" s="1"/>
  <c r="AQG13" i="83"/>
  <c r="AQJ13" i="83" s="1"/>
  <c r="APS13" i="83"/>
  <c r="APV13" i="83" s="1"/>
  <c r="APK13" i="83"/>
  <c r="APN13" i="83" s="1"/>
  <c r="AOV50" i="83"/>
  <c r="AOY50" i="83" s="1"/>
  <c r="AOO25" i="83"/>
  <c r="AOR25" i="83" s="1"/>
  <c r="AOB41" i="83"/>
  <c r="AOE41" i="83" s="1"/>
  <c r="ANF60" i="83"/>
  <c r="ANI60" i="83" s="1"/>
  <c r="AMY26" i="83"/>
  <c r="ANB26" i="83" s="1"/>
  <c r="AMK43" i="83"/>
  <c r="AMN43" i="83" s="1"/>
  <c r="AMD13" i="83"/>
  <c r="AMG13" i="83" s="1"/>
  <c r="ALX13" i="83"/>
  <c r="AMA13" i="83" s="1"/>
  <c r="ALI38" i="83"/>
  <c r="ALL38" i="83" s="1"/>
  <c r="ALB22" i="83"/>
  <c r="ALE22" i="83" s="1"/>
  <c r="AKN35" i="83"/>
  <c r="AKQ35" i="83" s="1"/>
  <c r="AKB42" i="83"/>
  <c r="AKE42" i="83" s="1"/>
  <c r="AJE21" i="83"/>
  <c r="AJH21" i="83" s="1"/>
  <c r="AIR34" i="83"/>
  <c r="AIU34" i="83" s="1"/>
  <c r="AIC13" i="83"/>
  <c r="AIF13" i="83" s="1"/>
  <c r="AHP36" i="83"/>
  <c r="AHS36" i="83" s="1"/>
  <c r="AHH44" i="83"/>
  <c r="AHK44" i="83" s="1"/>
  <c r="AHA32" i="83"/>
  <c r="AHD32" i="83" s="1"/>
  <c r="AGM13" i="83"/>
  <c r="AGP13" i="83" s="1"/>
  <c r="AFY22" i="83"/>
  <c r="AGB22" i="83" s="1"/>
  <c r="AFR22" i="83"/>
  <c r="AFU22" i="83" s="1"/>
  <c r="AFK22" i="83"/>
  <c r="AFN22" i="83" s="1"/>
  <c r="BOY13" i="83"/>
  <c r="BPB13" i="83" s="1"/>
  <c r="BMU23" i="83"/>
  <c r="BMX23" i="83" s="1"/>
  <c r="BIF22" i="83"/>
  <c r="BII22" i="83" s="1"/>
  <c r="BGR56" i="83"/>
  <c r="BGU56" i="83" s="1"/>
  <c r="BES13" i="83"/>
  <c r="BEV13" i="83" s="1"/>
  <c r="BEF13" i="83"/>
  <c r="BEI13" i="83" s="1"/>
  <c r="BCQ38" i="83"/>
  <c r="BCT38" i="83" s="1"/>
  <c r="BBT38" i="83"/>
  <c r="BBW38" i="83" s="1"/>
  <c r="BWU13" i="83"/>
  <c r="BWX13" i="83" s="1"/>
  <c r="BUQ31" i="83"/>
  <c r="BUT31" i="83" s="1"/>
  <c r="BLG40" i="83"/>
  <c r="BLJ40" i="83" s="1"/>
  <c r="BFA13" i="83"/>
  <c r="BFD13" i="83" s="1"/>
  <c r="AYU49" i="83"/>
  <c r="AYX49" i="83" s="1"/>
  <c r="BOF32" i="83"/>
  <c r="BOI32" i="83" s="1"/>
  <c r="BJO23" i="83"/>
  <c r="BJR23" i="83" s="1"/>
  <c r="BHS36" i="83"/>
  <c r="BHV36" i="83" s="1"/>
  <c r="BFW13" i="83"/>
  <c r="BFZ13" i="83" s="1"/>
  <c r="BDQ13" i="83"/>
  <c r="BDT13" i="83" s="1"/>
  <c r="BBG50" i="83"/>
  <c r="BBJ50" i="83" s="1"/>
  <c r="AZW13" i="83"/>
  <c r="AZZ13" i="83" s="1"/>
  <c r="AXT13" i="83"/>
  <c r="AXW13" i="83" s="1"/>
  <c r="AVW13" i="83"/>
  <c r="AVZ13" i="83" s="1"/>
  <c r="AUF24" i="83"/>
  <c r="AUI24" i="83" s="1"/>
  <c r="ASI42" i="83"/>
  <c r="ASL42" i="83" s="1"/>
  <c r="AQT41" i="83"/>
  <c r="AQW41" i="83" s="1"/>
  <c r="APJ23" i="83"/>
  <c r="APM23" i="83" s="1"/>
  <c r="AOC41" i="83"/>
  <c r="AOF41" i="83" s="1"/>
  <c r="AME34" i="83"/>
  <c r="AMH34" i="83" s="1"/>
  <c r="AKP35" i="83"/>
  <c r="AKS35" i="83" s="1"/>
  <c r="AJN37" i="83"/>
  <c r="AJQ37" i="83" s="1"/>
  <c r="AIX23" i="83"/>
  <c r="AJA23" i="83" s="1"/>
  <c r="AIK36" i="83"/>
  <c r="AIN36" i="83" s="1"/>
  <c r="AHV34" i="83"/>
  <c r="AHY34" i="83" s="1"/>
  <c r="AHB36" i="83"/>
  <c r="AHE36" i="83" s="1"/>
  <c r="AGG32" i="83"/>
  <c r="AGJ32" i="83" s="1"/>
  <c r="AFM40" i="83"/>
  <c r="AFP40" i="83" s="1"/>
  <c r="AEQ13" i="83"/>
  <c r="AET13" i="83" s="1"/>
  <c r="AEB22" i="83"/>
  <c r="AEE22" i="83" s="1"/>
  <c r="ADP43" i="83"/>
  <c r="ADS43" i="83" s="1"/>
  <c r="ADP13" i="83"/>
  <c r="ADS13" i="83" s="1"/>
  <c r="ADI13" i="83"/>
  <c r="ADL13" i="83" s="1"/>
  <c r="ADB21" i="83"/>
  <c r="ADE21" i="83" s="1"/>
  <c r="ACS13" i="83"/>
  <c r="ACV13" i="83" s="1"/>
  <c r="BUI31" i="83"/>
  <c r="BUL31" i="83" s="1"/>
  <c r="BSS25" i="83"/>
  <c r="BSV25" i="83" s="1"/>
  <c r="BRX13" i="83"/>
  <c r="BSA13" i="83" s="1"/>
  <c r="BPV36" i="83"/>
  <c r="BPY36" i="83" s="1"/>
  <c r="BOT22" i="83"/>
  <c r="BOW22" i="83" s="1"/>
  <c r="BOK13" i="83"/>
  <c r="BON13" i="83" s="1"/>
  <c r="BNP36" i="83"/>
  <c r="BNS36" i="83" s="1"/>
  <c r="BNB23" i="83"/>
  <c r="BNE23" i="83" s="1"/>
  <c r="BLM22" i="83"/>
  <c r="BLP22" i="83" s="1"/>
  <c r="BKQ24" i="83"/>
  <c r="BKT24" i="83" s="1"/>
  <c r="BKJ13" i="83"/>
  <c r="BKM13" i="83" s="1"/>
  <c r="BJH28" i="83"/>
  <c r="BJK28" i="83" s="1"/>
  <c r="BIN42" i="83"/>
  <c r="BIQ42" i="83" s="1"/>
  <c r="BIH13" i="83"/>
  <c r="BIK13" i="83" s="1"/>
  <c r="BUX26" i="83"/>
  <c r="BVA26" i="83" s="1"/>
  <c r="BTU33" i="83"/>
  <c r="BTX33" i="83" s="1"/>
  <c r="BSF42" i="83"/>
  <c r="BSI42" i="83" s="1"/>
  <c r="BRJ21" i="83"/>
  <c r="BRM21" i="83" s="1"/>
  <c r="BQA34" i="83"/>
  <c r="BQD34" i="83" s="1"/>
  <c r="BPO34" i="83"/>
  <c r="BPR34" i="83" s="1"/>
  <c r="BPF21" i="83"/>
  <c r="BPI21" i="83" s="1"/>
  <c r="BOM35" i="83"/>
  <c r="BOP35" i="83" s="1"/>
  <c r="BND22" i="83"/>
  <c r="BNG22" i="83" s="1"/>
  <c r="BMG13" i="83"/>
  <c r="BMJ13" i="83" s="1"/>
  <c r="BLS25" i="83"/>
  <c r="BLV25" i="83" s="1"/>
  <c r="BKC22" i="83"/>
  <c r="BKF22" i="83" s="1"/>
  <c r="BJJ32" i="83"/>
  <c r="BJM32" i="83" s="1"/>
  <c r="BIU13" i="83"/>
  <c r="BIX13" i="83" s="1"/>
  <c r="BIG22" i="83"/>
  <c r="BIJ22" i="83" s="1"/>
  <c r="BRL13" i="83"/>
  <c r="BRO13" i="83" s="1"/>
  <c r="BQO20" i="83"/>
  <c r="BQR20" i="83" s="1"/>
  <c r="BQC13" i="83"/>
  <c r="BQF13" i="83" s="1"/>
  <c r="BNC54" i="83"/>
  <c r="BNF54" i="83" s="1"/>
  <c r="BLS22" i="83"/>
  <c r="BLV22" i="83" s="1"/>
  <c r="BKK13" i="83"/>
  <c r="BKN13" i="83" s="1"/>
  <c r="BIF26" i="83"/>
  <c r="BII26" i="83" s="1"/>
  <c r="BHR21" i="83"/>
  <c r="BHU21" i="83" s="1"/>
  <c r="BGX40" i="83"/>
  <c r="BHA40" i="83" s="1"/>
  <c r="BGP48" i="83"/>
  <c r="BGS48" i="83" s="1"/>
  <c r="BGJ39" i="83"/>
  <c r="BGM39" i="83" s="1"/>
  <c r="BGD13" i="83"/>
  <c r="BGG13" i="83" s="1"/>
  <c r="BFA37" i="83"/>
  <c r="BFD37" i="83" s="1"/>
  <c r="BDX51" i="83"/>
  <c r="BEA51" i="83" s="1"/>
  <c r="BDS13" i="83"/>
  <c r="BDV13" i="83" s="1"/>
  <c r="BDD44" i="83"/>
  <c r="BDG44" i="83" s="1"/>
  <c r="BCP32" i="83"/>
  <c r="BCS32" i="83" s="1"/>
  <c r="BCH26" i="83"/>
  <c r="BCK26" i="83" s="1"/>
  <c r="BBM25" i="83"/>
  <c r="BBP25" i="83" s="1"/>
  <c r="BAS43" i="83"/>
  <c r="BAV43" i="83" s="1"/>
  <c r="BAE13" i="83"/>
  <c r="BAH13" i="83" s="1"/>
  <c r="AZJ13" i="83"/>
  <c r="AZM13" i="83" s="1"/>
  <c r="AYG53" i="83"/>
  <c r="AYJ53" i="83" s="1"/>
  <c r="AXS40" i="83"/>
  <c r="AXV40" i="83" s="1"/>
  <c r="AXE24" i="83"/>
  <c r="AXH24" i="83" s="1"/>
  <c r="AWR13" i="83"/>
  <c r="AWU13" i="83" s="1"/>
  <c r="BSL20" i="83"/>
  <c r="BSO20" i="83" s="1"/>
  <c r="BPM27" i="83"/>
  <c r="BPP27" i="83" s="1"/>
  <c r="BNB13" i="83"/>
  <c r="BNE13" i="83" s="1"/>
  <c r="BLE34" i="83"/>
  <c r="BLH34" i="83" s="1"/>
  <c r="BKQ46" i="83"/>
  <c r="BKT46" i="83" s="1"/>
  <c r="BJB47" i="83"/>
  <c r="BJE47" i="83" s="1"/>
  <c r="BHY46" i="83"/>
  <c r="BIB46" i="83" s="1"/>
  <c r="BHM42" i="83"/>
  <c r="BHP42" i="83" s="1"/>
  <c r="BGW35" i="83"/>
  <c r="BGZ35" i="83" s="1"/>
  <c r="BGJ45" i="83"/>
  <c r="BGM45" i="83" s="1"/>
  <c r="BFN24" i="83"/>
  <c r="BFQ24" i="83" s="1"/>
  <c r="BEU42" i="83"/>
  <c r="BEX42" i="83" s="1"/>
  <c r="BDJ13" i="83"/>
  <c r="BDM13" i="83" s="1"/>
  <c r="BCO13" i="83"/>
  <c r="BCR13" i="83" s="1"/>
  <c r="BCI13" i="83"/>
  <c r="BCL13" i="83" s="1"/>
  <c r="BBV13" i="83"/>
  <c r="BBY13" i="83" s="1"/>
  <c r="BBA36" i="83"/>
  <c r="BBD36" i="83" s="1"/>
  <c r="BAE35" i="83"/>
  <c r="BAH35" i="83" s="1"/>
  <c r="AZI13" i="83"/>
  <c r="AZL13" i="83" s="1"/>
  <c r="AYU23" i="83"/>
  <c r="AYX23" i="83" s="1"/>
  <c r="AYN24" i="83"/>
  <c r="AYQ24" i="83" s="1"/>
  <c r="AYB49" i="83"/>
  <c r="AYE49" i="83" s="1"/>
  <c r="AXN36" i="83"/>
  <c r="AXQ36" i="83" s="1"/>
  <c r="AWS54" i="83"/>
  <c r="AWV54" i="83" s="1"/>
  <c r="BTN31" i="83"/>
  <c r="BTQ31" i="83" s="1"/>
  <c r="BOD22" i="83"/>
  <c r="BOG22" i="83" s="1"/>
  <c r="BLZ24" i="83"/>
  <c r="BMC24" i="83" s="1"/>
  <c r="BHZ40" i="83"/>
  <c r="BIC40" i="83" s="1"/>
  <c r="BHM22" i="83"/>
  <c r="BHP22" i="83" s="1"/>
  <c r="BFN38" i="83"/>
  <c r="BFQ38" i="83" s="1"/>
  <c r="BEL23" i="83"/>
  <c r="BEO23" i="83" s="1"/>
  <c r="BDJ34" i="83"/>
  <c r="BDM34" i="83" s="1"/>
  <c r="BBT25" i="83"/>
  <c r="BBW25" i="83" s="1"/>
  <c r="AZQ13" i="83"/>
  <c r="AZT13" i="83" s="1"/>
  <c r="AYB13" i="83"/>
  <c r="AYE13" i="83" s="1"/>
  <c r="AWZ45" i="83"/>
  <c r="AXC45" i="83" s="1"/>
  <c r="AVP45" i="83"/>
  <c r="AVS45" i="83" s="1"/>
  <c r="AVI23" i="83"/>
  <c r="AVL23" i="83" s="1"/>
  <c r="AUU38" i="83"/>
  <c r="AUX38" i="83" s="1"/>
  <c r="AUA45" i="83"/>
  <c r="AUD45" i="83" s="1"/>
  <c r="ATR24" i="83"/>
  <c r="ATU24" i="83" s="1"/>
  <c r="ATD13" i="83"/>
  <c r="ATG13" i="83" s="1"/>
  <c r="ASI49" i="83"/>
  <c r="ASL49" i="83" s="1"/>
  <c r="ARW41" i="83"/>
  <c r="ARZ41" i="83" s="1"/>
  <c r="ARG44" i="83"/>
  <c r="ARJ44" i="83" s="1"/>
  <c r="AQS48" i="83"/>
  <c r="AQV48" i="83" s="1"/>
  <c r="AQM56" i="83"/>
  <c r="AQP56" i="83" s="1"/>
  <c r="APX34" i="83"/>
  <c r="AQA34" i="83" s="1"/>
  <c r="APJ46" i="83"/>
  <c r="APM46" i="83" s="1"/>
  <c r="APE49" i="83"/>
  <c r="APH49" i="83" s="1"/>
  <c r="AOV27" i="83"/>
  <c r="AOY27" i="83" s="1"/>
  <c r="AOH42" i="83"/>
  <c r="AOK42" i="83" s="1"/>
  <c r="ANV13" i="83"/>
  <c r="ANY13" i="83" s="1"/>
  <c r="ANF26" i="83"/>
  <c r="ANI26" i="83" s="1"/>
  <c r="AMY13" i="83"/>
  <c r="ANB13" i="83" s="1"/>
  <c r="AMK35" i="83"/>
  <c r="AMN35" i="83" s="1"/>
  <c r="ALW42" i="83"/>
  <c r="ALZ42" i="83" s="1"/>
  <c r="ALP27" i="83"/>
  <c r="ALS27" i="83" s="1"/>
  <c r="ALJ13" i="83"/>
  <c r="ALM13" i="83" s="1"/>
  <c r="AKU22" i="83"/>
  <c r="AKX22" i="83" s="1"/>
  <c r="BWH13" i="83"/>
  <c r="BWK13" i="83" s="1"/>
  <c r="BRC28" i="83"/>
  <c r="BRF28" i="83" s="1"/>
  <c r="BJI32" i="83"/>
  <c r="BJL32" i="83" s="1"/>
  <c r="BDK34" i="83"/>
  <c r="BDN34" i="83" s="1"/>
  <c r="BTG29" i="83"/>
  <c r="BTJ29" i="83" s="1"/>
  <c r="BMO13" i="83"/>
  <c r="BMR13" i="83" s="1"/>
  <c r="BJA47" i="83"/>
  <c r="BJD47" i="83" s="1"/>
  <c r="BHF40" i="83"/>
  <c r="BHI40" i="83" s="1"/>
  <c r="BFB37" i="83"/>
  <c r="BFE37" i="83" s="1"/>
  <c r="BDC50" i="83"/>
  <c r="BDF50" i="83" s="1"/>
  <c r="BAY24" i="83"/>
  <c r="BBB24" i="83" s="1"/>
  <c r="AZB41" i="83"/>
  <c r="AZE41" i="83" s="1"/>
  <c r="AXE47" i="83"/>
  <c r="AXH47" i="83" s="1"/>
  <c r="AVI50" i="83"/>
  <c r="AVL50" i="83" s="1"/>
  <c r="ATY23" i="83"/>
  <c r="AUB23" i="83" s="1"/>
  <c r="ASD46" i="83"/>
  <c r="ASG46" i="83" s="1"/>
  <c r="AQL23" i="83"/>
  <c r="AQO23" i="83" s="1"/>
  <c r="APC13" i="83"/>
  <c r="APF13" i="83" s="1"/>
  <c r="ANM25" i="83"/>
  <c r="ANP25" i="83" s="1"/>
  <c r="ALY21" i="83"/>
  <c r="AMB21" i="83" s="1"/>
  <c r="AKH38" i="83"/>
  <c r="AKK38" i="83" s="1"/>
  <c r="AJL13" i="83"/>
  <c r="AJO13" i="83" s="1"/>
  <c r="AIZ13" i="83"/>
  <c r="AJC13" i="83" s="1"/>
  <c r="AIJ21" i="83"/>
  <c r="AIM21" i="83" s="1"/>
  <c r="AHW13" i="83"/>
  <c r="AHZ13" i="83" s="1"/>
  <c r="AHA13" i="83"/>
  <c r="AHD13" i="83" s="1"/>
  <c r="AFZ38" i="83"/>
  <c r="AGC38" i="83" s="1"/>
  <c r="AFD13" i="83"/>
  <c r="AFG13" i="83" s="1"/>
  <c r="AEI28" i="83"/>
  <c r="AEL28" i="83" s="1"/>
  <c r="AEB20" i="83"/>
  <c r="AEE20" i="83" s="1"/>
  <c r="ADO36" i="83"/>
  <c r="ADR36" i="83" s="1"/>
  <c r="ADI45" i="83"/>
  <c r="ADL45" i="83" s="1"/>
  <c r="ACZ41" i="83"/>
  <c r="ADC41" i="83" s="1"/>
  <c r="ACZ13" i="83"/>
  <c r="ADC13" i="83" s="1"/>
  <c r="BXC39" i="83"/>
  <c r="BXF39" i="83" s="1"/>
  <c r="BUK13" i="83"/>
  <c r="BUN13" i="83" s="1"/>
  <c r="BST13" i="83"/>
  <c r="BSW13" i="83" s="1"/>
  <c r="BQX30" i="83"/>
  <c r="BRA30" i="83" s="1"/>
  <c r="BPH13" i="83"/>
  <c r="BPK13" i="83" s="1"/>
  <c r="BOS13" i="83"/>
  <c r="BOV13" i="83" s="1"/>
  <c r="BOD32" i="83"/>
  <c r="BOG32" i="83" s="1"/>
  <c r="BNR30" i="83"/>
  <c r="BNU30" i="83" s="1"/>
  <c r="BMW21" i="83"/>
  <c r="BMZ21" i="83" s="1"/>
  <c r="BLN13" i="83"/>
  <c r="BLQ13" i="83" s="1"/>
  <c r="BKS13" i="83"/>
  <c r="BKV13" i="83" s="1"/>
  <c r="BJW48" i="83"/>
  <c r="BJZ48" i="83" s="1"/>
  <c r="BJA22" i="83"/>
  <c r="BJD22" i="83" s="1"/>
  <c r="BIN20" i="83"/>
  <c r="BIQ20" i="83" s="1"/>
  <c r="BVT33" i="83"/>
  <c r="BVW33" i="83" s="1"/>
  <c r="BUQ13" i="83"/>
  <c r="BUT13" i="83" s="1"/>
  <c r="BSZ20" i="83"/>
  <c r="BTC20" i="83" s="1"/>
  <c r="BSF13" i="83"/>
  <c r="BSI13" i="83" s="1"/>
  <c r="BQW30" i="83"/>
  <c r="BQZ30" i="83" s="1"/>
  <c r="BPT36" i="83"/>
  <c r="BPW36" i="83" s="1"/>
  <c r="BPN27" i="83"/>
  <c r="BPQ27" i="83" s="1"/>
  <c r="BPF13" i="83"/>
  <c r="BPI13" i="83" s="1"/>
  <c r="BOM21" i="83"/>
  <c r="BOP21" i="83" s="1"/>
  <c r="BNC13" i="83"/>
  <c r="BNF13" i="83" s="1"/>
  <c r="BMA41" i="83"/>
  <c r="BMD41" i="83" s="1"/>
  <c r="BKZ31" i="83"/>
  <c r="BLC31" i="83" s="1"/>
  <c r="BKE13" i="83"/>
  <c r="BKH13" i="83" s="1"/>
  <c r="BJJ13" i="83"/>
  <c r="BJM13" i="83" s="1"/>
  <c r="BIM42" i="83"/>
  <c r="BIP42" i="83" s="1"/>
  <c r="BXB19" i="83"/>
  <c r="BXE19" i="83" s="1"/>
  <c r="BRD13" i="83"/>
  <c r="BRG13" i="83" s="1"/>
  <c r="BQP13" i="83"/>
  <c r="BQS13" i="83" s="1"/>
  <c r="BOT53" i="83"/>
  <c r="BOW53" i="83" s="1"/>
  <c r="BNB26" i="83"/>
  <c r="BNE26" i="83" s="1"/>
  <c r="BLT13" i="83"/>
  <c r="BLW13" i="83" s="1"/>
  <c r="BJV25" i="83"/>
  <c r="BJY25" i="83" s="1"/>
  <c r="BHZ46" i="83"/>
  <c r="BIC46" i="83" s="1"/>
  <c r="BHD40" i="83"/>
  <c r="BHG40" i="83" s="1"/>
  <c r="BGX35" i="83"/>
  <c r="BHA35" i="83" s="1"/>
  <c r="BGP25" i="83"/>
  <c r="BGS25" i="83" s="1"/>
  <c r="BGI24" i="83"/>
  <c r="BGL24" i="83" s="1"/>
  <c r="BFN13" i="83"/>
  <c r="BFQ13" i="83" s="1"/>
  <c r="BEZ13" i="83"/>
  <c r="BFC13" i="83" s="1"/>
  <c r="BDY44" i="83"/>
  <c r="BEB44" i="83" s="1"/>
  <c r="BDL39" i="83"/>
  <c r="BDO39" i="83" s="1"/>
  <c r="BDC25" i="83"/>
  <c r="BDF25" i="83" s="1"/>
  <c r="BCQ13" i="83"/>
  <c r="BCT13" i="83" s="1"/>
  <c r="BCA54" i="83"/>
  <c r="BCD54" i="83" s="1"/>
  <c r="BBH43" i="83"/>
  <c r="BBK43" i="83" s="1"/>
  <c r="BAK50" i="83"/>
  <c r="BAN50" i="83" s="1"/>
  <c r="AZY13" i="83"/>
  <c r="BAB13" i="83" s="1"/>
  <c r="AZC48" i="83"/>
  <c r="AZF48" i="83" s="1"/>
  <c r="AYI13" i="83"/>
  <c r="AYL13" i="83" s="1"/>
  <c r="AXU33" i="83"/>
  <c r="AXX33" i="83" s="1"/>
  <c r="AXE13" i="83"/>
  <c r="AXH13" i="83" s="1"/>
  <c r="BVD31" i="83"/>
  <c r="BVG31" i="83" s="1"/>
  <c r="BQV20" i="83"/>
  <c r="BQY20" i="83" s="1"/>
  <c r="BOY22" i="83"/>
  <c r="BPB22" i="83" s="1"/>
  <c r="BMN32" i="83"/>
  <c r="BMQ32" i="83" s="1"/>
  <c r="BLE24" i="83"/>
  <c r="BLH24" i="83" s="1"/>
  <c r="BKQ38" i="83"/>
  <c r="BKT38" i="83" s="1"/>
  <c r="BIT35" i="83"/>
  <c r="BIW35" i="83" s="1"/>
  <c r="BHY22" i="83"/>
  <c r="BIB22" i="83" s="1"/>
  <c r="BHK25" i="83"/>
  <c r="BHN25" i="83" s="1"/>
  <c r="BGX20" i="83"/>
  <c r="BHA20" i="83" s="1"/>
  <c r="BFU23" i="83"/>
  <c r="BFX23" i="83" s="1"/>
  <c r="BFI13" i="83"/>
  <c r="BFL13" i="83" s="1"/>
  <c r="BET13" i="83"/>
  <c r="BEW13" i="83" s="1"/>
  <c r="BDC44" i="83"/>
  <c r="BDF44" i="83" s="1"/>
  <c r="BCH50" i="83"/>
  <c r="BCK50" i="83" s="1"/>
  <c r="BCA24" i="83"/>
  <c r="BCD24" i="83" s="1"/>
  <c r="BBM48" i="83"/>
  <c r="BBP48" i="83" s="1"/>
  <c r="BAZ13" i="83"/>
  <c r="BBC13" i="83" s="1"/>
  <c r="BAD13" i="83"/>
  <c r="BAG13" i="83" s="1"/>
  <c r="AZB48" i="83"/>
  <c r="AZE48" i="83" s="1"/>
  <c r="AYV13" i="83"/>
  <c r="AYY13" i="83" s="1"/>
  <c r="AYO13" i="83"/>
  <c r="AYR13" i="83" s="1"/>
  <c r="AXZ43" i="83"/>
  <c r="AYC43" i="83" s="1"/>
  <c r="AXN13" i="83"/>
  <c r="AXQ13" i="83" s="1"/>
  <c r="AWQ13" i="83"/>
  <c r="AWT13" i="83" s="1"/>
  <c r="BSE13" i="83"/>
  <c r="BSH13" i="83" s="1"/>
  <c r="BNW22" i="83"/>
  <c r="BNZ22" i="83" s="1"/>
  <c r="BLM53" i="83"/>
  <c r="BLP53" i="83" s="1"/>
  <c r="BHZ13" i="83"/>
  <c r="BIC13" i="83" s="1"/>
  <c r="BHD24" i="83"/>
  <c r="BHG24" i="83" s="1"/>
  <c r="BFP13" i="83"/>
  <c r="BFS13" i="83" s="1"/>
  <c r="BDZ51" i="83"/>
  <c r="BEC51" i="83" s="1"/>
  <c r="BCO23" i="83"/>
  <c r="BCR23" i="83" s="1"/>
  <c r="BAY22" i="83"/>
  <c r="BBB22" i="83" s="1"/>
  <c r="AZD48" i="83"/>
  <c r="AZG48" i="83" s="1"/>
  <c r="AXM43" i="83"/>
  <c r="AXP43" i="83" s="1"/>
  <c r="AWS46" i="83"/>
  <c r="AWV46" i="83" s="1"/>
  <c r="AVO25" i="83"/>
  <c r="AVR25" i="83" s="1"/>
  <c r="AVJ13" i="83"/>
  <c r="AVM13" i="83" s="1"/>
  <c r="AUT13" i="83"/>
  <c r="AUW13" i="83" s="1"/>
  <c r="ATY24" i="83"/>
  <c r="AUB24" i="83" s="1"/>
  <c r="ATK39" i="83"/>
  <c r="ATN39" i="83" s="1"/>
  <c r="ASX40" i="83"/>
  <c r="ATA40" i="83" s="1"/>
  <c r="ASK42" i="83"/>
  <c r="ASN42" i="83" s="1"/>
  <c r="ARU24" i="83"/>
  <c r="ARX24" i="83" s="1"/>
  <c r="ARG36" i="83"/>
  <c r="ARJ36" i="83" s="1"/>
  <c r="AQU41" i="83"/>
  <c r="AQX41" i="83" s="1"/>
  <c r="AQN23" i="83"/>
  <c r="AQQ23" i="83" s="1"/>
  <c r="APY13" i="83"/>
  <c r="AQB13" i="83" s="1"/>
  <c r="APL38" i="83"/>
  <c r="APO38" i="83" s="1"/>
  <c r="APE42" i="83"/>
  <c r="APH42" i="83" s="1"/>
  <c r="AOO51" i="83"/>
  <c r="AOR51" i="83" s="1"/>
  <c r="AOJ13" i="83"/>
  <c r="AOM13" i="83" s="1"/>
  <c r="ANO41" i="83"/>
  <c r="ANR41" i="83" s="1"/>
  <c r="ANH23" i="83"/>
  <c r="ANK23" i="83" s="1"/>
  <c r="AMT34" i="83"/>
  <c r="AMW34" i="83" s="1"/>
  <c r="AMM13" i="83"/>
  <c r="AMP13" i="83" s="1"/>
  <c r="ALY36" i="83"/>
  <c r="AMB36" i="83" s="1"/>
  <c r="ALP21" i="83"/>
  <c r="ALS21" i="83" s="1"/>
  <c r="ALD41" i="83"/>
  <c r="ALG41" i="83" s="1"/>
  <c r="AKW13" i="83"/>
  <c r="AKZ13" i="83" s="1"/>
  <c r="AKG38" i="83"/>
  <c r="AKJ38" i="83" s="1"/>
  <c r="AJT43" i="83"/>
  <c r="AJW43" i="83" s="1"/>
  <c r="AIY21" i="83"/>
  <c r="AJB21" i="83" s="1"/>
  <c r="AIJ13" i="83"/>
  <c r="AIM13" i="83" s="1"/>
  <c r="AHV21" i="83"/>
  <c r="AHY21" i="83" s="1"/>
  <c r="AHO21" i="83"/>
  <c r="AHR21" i="83" s="1"/>
  <c r="AHH21" i="83"/>
  <c r="AHK21" i="83" s="1"/>
  <c r="AGM40" i="83"/>
  <c r="AGP40" i="83" s="1"/>
  <c r="AGF22" i="83"/>
  <c r="AGI22" i="83" s="1"/>
  <c r="AFR44" i="83"/>
  <c r="AFU44" i="83" s="1"/>
  <c r="AFK40" i="83"/>
  <c r="AFN40" i="83" s="1"/>
  <c r="AFD36" i="83"/>
  <c r="AFG36" i="83" s="1"/>
  <c r="BNK37" i="83"/>
  <c r="BNN37" i="83" s="1"/>
  <c r="BLL46" i="83"/>
  <c r="BLO46" i="83" s="1"/>
  <c r="BHK22" i="83"/>
  <c r="BHN22" i="83" s="1"/>
  <c r="BGK13" i="83"/>
  <c r="BGN13" i="83" s="1"/>
  <c r="BEN13" i="83"/>
  <c r="BEQ13" i="83" s="1"/>
  <c r="BDZ44" i="83"/>
  <c r="BEC44" i="83" s="1"/>
  <c r="BCB46" i="83"/>
  <c r="BCE46" i="83" s="1"/>
  <c r="BAL50" i="83"/>
  <c r="BAO50" i="83" s="1"/>
  <c r="BRC20" i="83"/>
  <c r="BRF20" i="83" s="1"/>
  <c r="BRK13" i="83"/>
  <c r="BRN13" i="83" s="1"/>
  <c r="BES26" i="83"/>
  <c r="BEV26" i="83" s="1"/>
  <c r="AWY38" i="83"/>
  <c r="AXB38" i="83" s="1"/>
  <c r="APY40" i="83"/>
  <c r="AQB40" i="83" s="1"/>
  <c r="AJZ21" i="83"/>
  <c r="AKC21" i="83" s="1"/>
  <c r="AHO28" i="83"/>
  <c r="AHR28" i="83" s="1"/>
  <c r="AEJ13" i="83"/>
  <c r="AEM13" i="83" s="1"/>
  <c r="ACZ35" i="83"/>
  <c r="ADC35" i="83" s="1"/>
  <c r="BSN37" i="83"/>
  <c r="BSQ37" i="83" s="1"/>
  <c r="BOD21" i="83"/>
  <c r="BOG21" i="83" s="1"/>
  <c r="BKJ39" i="83"/>
  <c r="BKM39" i="83" s="1"/>
  <c r="BVS13" i="83"/>
  <c r="BVV13" i="83" s="1"/>
  <c r="BQQ38" i="83"/>
  <c r="BQT38" i="83" s="1"/>
  <c r="BNY41" i="83"/>
  <c r="BOB41" i="83" s="1"/>
  <c r="BJV56" i="83"/>
  <c r="BJY56" i="83" s="1"/>
  <c r="BQV21" i="83"/>
  <c r="BQY21" i="83" s="1"/>
  <c r="BKS38" i="83"/>
  <c r="BKV38" i="83" s="1"/>
  <c r="BGY20" i="83"/>
  <c r="BHB20" i="83" s="1"/>
  <c r="BEG39" i="83"/>
  <c r="BEJ39" i="83" s="1"/>
  <c r="BCI50" i="83"/>
  <c r="BCL50" i="83" s="1"/>
  <c r="AZP13" i="83"/>
  <c r="AZS13" i="83" s="1"/>
  <c r="AWR46" i="83"/>
  <c r="AWU46" i="83" s="1"/>
  <c r="BMH48" i="83"/>
  <c r="BMK48" i="83" s="1"/>
  <c r="BHS32" i="83"/>
  <c r="BHV32" i="83" s="1"/>
  <c r="BEZ23" i="83"/>
  <c r="BFC23" i="83" s="1"/>
  <c r="BBU38" i="83"/>
  <c r="BBX38" i="83" s="1"/>
  <c r="AZB25" i="83"/>
  <c r="AZE25" i="83" s="1"/>
  <c r="AXG47" i="83"/>
  <c r="AXJ47" i="83" s="1"/>
  <c r="BJQ40" i="83"/>
  <c r="BJT40" i="83" s="1"/>
  <c r="BDQ48" i="83"/>
  <c r="BDT48" i="83" s="1"/>
  <c r="AXL13" i="83"/>
  <c r="AXO13" i="83" s="1"/>
  <c r="AUM38" i="83"/>
  <c r="AUP38" i="83" s="1"/>
  <c r="ASC53" i="83"/>
  <c r="ASF53" i="83" s="1"/>
  <c r="AQG42" i="83"/>
  <c r="AQJ42" i="83" s="1"/>
  <c r="AOQ44" i="83"/>
  <c r="AOT44" i="83" s="1"/>
  <c r="AMT13" i="83"/>
  <c r="AMW13" i="83" s="1"/>
  <c r="ALB34" i="83"/>
  <c r="ALE34" i="83" s="1"/>
  <c r="AKB36" i="83"/>
  <c r="AKE36" i="83" s="1"/>
  <c r="AIS13" i="83"/>
  <c r="AIV13" i="83" s="1"/>
  <c r="AHQ28" i="83"/>
  <c r="AHT28" i="83" s="1"/>
  <c r="AGT23" i="83"/>
  <c r="AGW23" i="83" s="1"/>
  <c r="AGA13" i="83"/>
  <c r="AGD13" i="83" s="1"/>
  <c r="AFD42" i="83"/>
  <c r="AFG42" i="83" s="1"/>
  <c r="BMG48" i="83"/>
  <c r="BMJ48" i="83" s="1"/>
  <c r="BGI45" i="83"/>
  <c r="BGL45" i="83" s="1"/>
  <c r="BDY51" i="83"/>
  <c r="BEB51" i="83" s="1"/>
  <c r="BAT43" i="83"/>
  <c r="BAW43" i="83" s="1"/>
  <c r="AZB13" i="83"/>
  <c r="AZE13" i="83" s="1"/>
  <c r="AWX45" i="83"/>
  <c r="AXA45" i="83" s="1"/>
  <c r="AWE40" i="83"/>
  <c r="AWH40" i="83" s="1"/>
  <c r="AVX13" i="83"/>
  <c r="AWA13" i="83" s="1"/>
  <c r="AVI13" i="83"/>
  <c r="AVL13" i="83" s="1"/>
  <c r="AUN13" i="83"/>
  <c r="AUQ13" i="83" s="1"/>
  <c r="ATR28" i="83"/>
  <c r="ATU28" i="83" s="1"/>
  <c r="ATE40" i="83"/>
  <c r="ATH40" i="83" s="1"/>
  <c r="ASQ13" i="83"/>
  <c r="AST13" i="83" s="1"/>
  <c r="ASD23" i="83"/>
  <c r="ASG23" i="83" s="1"/>
  <c r="ARG22" i="83"/>
  <c r="ARJ22" i="83" s="1"/>
  <c r="AQN48" i="83"/>
  <c r="AQQ48" i="83" s="1"/>
  <c r="AQE23" i="83"/>
  <c r="AQH23" i="83" s="1"/>
  <c r="APQ23" i="83"/>
  <c r="APT23" i="83" s="1"/>
  <c r="APC49" i="83"/>
  <c r="APF49" i="83" s="1"/>
  <c r="AOW58" i="83"/>
  <c r="AOZ58" i="83" s="1"/>
  <c r="AOA50" i="83"/>
  <c r="AOD50" i="83" s="1"/>
  <c r="ANU13" i="83"/>
  <c r="ANX13" i="83" s="1"/>
  <c r="ANG23" i="83"/>
  <c r="ANJ23" i="83" s="1"/>
  <c r="AMS13" i="83"/>
  <c r="AMV13" i="83" s="1"/>
  <c r="ALP23" i="83"/>
  <c r="ALS23" i="83" s="1"/>
  <c r="ALD13" i="83"/>
  <c r="ALG13" i="83" s="1"/>
  <c r="AKO42" i="83"/>
  <c r="AKR42" i="83" s="1"/>
  <c r="AKA42" i="83"/>
  <c r="AKD42" i="83" s="1"/>
  <c r="AJU36" i="83"/>
  <c r="AJX36" i="83" s="1"/>
  <c r="AJF40" i="83"/>
  <c r="AJI40" i="83" s="1"/>
  <c r="AIX13" i="83"/>
  <c r="AJA13" i="83" s="1"/>
  <c r="AIL42" i="83"/>
  <c r="AIO42" i="83" s="1"/>
  <c r="AIC23" i="83"/>
  <c r="AIF23" i="83" s="1"/>
  <c r="AHO23" i="83"/>
  <c r="AHR23" i="83" s="1"/>
  <c r="AGV40" i="83"/>
  <c r="AGY40" i="83" s="1"/>
  <c r="AFY21" i="83"/>
  <c r="AGB21" i="83" s="1"/>
  <c r="AFL34" i="83"/>
  <c r="AFO34" i="83" s="1"/>
  <c r="BRE13" i="83"/>
  <c r="BRH13" i="83" s="1"/>
  <c r="BMA13" i="83"/>
  <c r="BMD13" i="83" s="1"/>
  <c r="BIT24" i="83"/>
  <c r="BIW24" i="83" s="1"/>
  <c r="BHE46" i="83"/>
  <c r="BHH46" i="83" s="1"/>
  <c r="BEZ24" i="83"/>
  <c r="BFC24" i="83" s="1"/>
  <c r="AYN43" i="83"/>
  <c r="AYQ43" i="83" s="1"/>
  <c r="AWC34" i="83"/>
  <c r="AWF34" i="83" s="1"/>
  <c r="AVV13" i="83"/>
  <c r="AVY13" i="83" s="1"/>
  <c r="AUF39" i="83"/>
  <c r="AUI39" i="83" s="1"/>
  <c r="ATK22" i="83"/>
  <c r="ATN22" i="83" s="1"/>
  <c r="ASJ49" i="83"/>
  <c r="ASM49" i="83" s="1"/>
  <c r="AQT48" i="83"/>
  <c r="AQW48" i="83" s="1"/>
  <c r="AOW23" i="83"/>
  <c r="AOZ23" i="83" s="1"/>
  <c r="AOB13" i="83"/>
  <c r="AOE13" i="83" s="1"/>
  <c r="AMK13" i="83"/>
  <c r="AMN13" i="83" s="1"/>
  <c r="AKV32" i="83"/>
  <c r="AKY32" i="83" s="1"/>
  <c r="AKG21" i="83"/>
  <c r="AKJ21" i="83" s="1"/>
  <c r="AJE32" i="83"/>
  <c r="AJH32" i="83" s="1"/>
  <c r="AIC35" i="83"/>
  <c r="AIF35" i="83" s="1"/>
  <c r="AHA21" i="83"/>
  <c r="AHD21" i="83" s="1"/>
  <c r="AGF38" i="83"/>
  <c r="AGI38" i="83" s="1"/>
  <c r="AEY35" i="83"/>
  <c r="AFB35" i="83" s="1"/>
  <c r="AEP21" i="83"/>
  <c r="AES21" i="83" s="1"/>
  <c r="AEI21" i="83"/>
  <c r="AEL21" i="83" s="1"/>
  <c r="ADV34" i="83"/>
  <c r="ADY34" i="83" s="1"/>
  <c r="ADO13" i="83"/>
  <c r="ADR13" i="83" s="1"/>
  <c r="ACU30" i="83"/>
  <c r="ACX30" i="83" s="1"/>
  <c r="ACL37" i="83"/>
  <c r="ACO37" i="83" s="1"/>
  <c r="ACE25" i="83"/>
  <c r="ACH25" i="83" s="1"/>
  <c r="ABZ23" i="83"/>
  <c r="ACC23" i="83" s="1"/>
  <c r="ABQ13" i="83"/>
  <c r="ABT13" i="83" s="1"/>
  <c r="ABC48" i="83"/>
  <c r="ABF48" i="83" s="1"/>
  <c r="AAV23" i="83"/>
  <c r="AAY23" i="83" s="1"/>
  <c r="AAQ13" i="83"/>
  <c r="AAT13" i="83" s="1"/>
  <c r="AAJ13" i="83"/>
  <c r="AAM13" i="83" s="1"/>
  <c r="AAC13" i="83"/>
  <c r="AAF13" i="83" s="1"/>
  <c r="ZH48" i="83"/>
  <c r="ZK48" i="83" s="1"/>
  <c r="YY41" i="83"/>
  <c r="ZB41" i="83" s="1"/>
  <c r="YR50" i="83"/>
  <c r="YU50" i="83" s="1"/>
  <c r="YK28" i="83"/>
  <c r="YN28" i="83" s="1"/>
  <c r="YD22" i="83"/>
  <c r="YG22" i="83" s="1"/>
  <c r="XQ46" i="83"/>
  <c r="XT46" i="83" s="1"/>
  <c r="XI24" i="83"/>
  <c r="XL24" i="83" s="1"/>
  <c r="XB27" i="83"/>
  <c r="XE27" i="83" s="1"/>
  <c r="WV45" i="83"/>
  <c r="WY45" i="83" s="1"/>
  <c r="WN36" i="83"/>
  <c r="WQ36" i="83" s="1"/>
  <c r="WH51" i="83"/>
  <c r="WK51" i="83" s="1"/>
  <c r="WH13" i="83"/>
  <c r="WK13" i="83" s="1"/>
  <c r="WB13" i="83"/>
  <c r="WE13" i="83" s="1"/>
  <c r="VM59" i="83"/>
  <c r="VP59" i="83" s="1"/>
  <c r="VE26" i="83"/>
  <c r="VH26" i="83" s="1"/>
  <c r="UR54" i="83"/>
  <c r="UU54" i="83" s="1"/>
  <c r="UR13" i="83"/>
  <c r="UU13" i="83" s="1"/>
  <c r="UC39" i="83"/>
  <c r="UF39" i="83" s="1"/>
  <c r="TX23" i="83"/>
  <c r="UA23" i="83" s="1"/>
  <c r="TJ33" i="83"/>
  <c r="TM33" i="83" s="1"/>
  <c r="TA13" i="83"/>
  <c r="TD13" i="83" s="1"/>
  <c r="SN53" i="83"/>
  <c r="SQ53" i="83" s="1"/>
  <c r="SG43" i="83"/>
  <c r="SJ43" i="83" s="1"/>
  <c r="RY30" i="83"/>
  <c r="SB30" i="83" s="1"/>
  <c r="RK35" i="83"/>
  <c r="RN35" i="83" s="1"/>
  <c r="RD47" i="83"/>
  <c r="RG47" i="83" s="1"/>
  <c r="QP37" i="83"/>
  <c r="QS37" i="83" s="1"/>
  <c r="QK50" i="83"/>
  <c r="QN50" i="83" s="1"/>
  <c r="QC42" i="83"/>
  <c r="QF42" i="83" s="1"/>
  <c r="PW37" i="83"/>
  <c r="PZ37" i="83" s="1"/>
  <c r="PG13" i="83"/>
  <c r="PJ13" i="83" s="1"/>
  <c r="OU24" i="83"/>
  <c r="OX24" i="83" s="1"/>
  <c r="OG13" i="83"/>
  <c r="OJ13" i="83" s="1"/>
  <c r="NQ27" i="83"/>
  <c r="NT27" i="83" s="1"/>
  <c r="NJ25" i="83"/>
  <c r="NM25" i="83" s="1"/>
  <c r="MV51" i="83"/>
  <c r="MY51" i="83" s="1"/>
  <c r="MO38" i="83"/>
  <c r="MR38" i="83" s="1"/>
  <c r="MH13" i="83"/>
  <c r="MK13" i="83" s="1"/>
  <c r="LT47" i="83"/>
  <c r="LW47" i="83" s="1"/>
  <c r="LN24" i="83"/>
  <c r="LQ24" i="83" s="1"/>
  <c r="LG13" i="83"/>
  <c r="LJ13" i="83" s="1"/>
  <c r="KL45" i="83"/>
  <c r="KO45" i="83" s="1"/>
  <c r="JW13" i="83"/>
  <c r="JZ13" i="83" s="1"/>
  <c r="JI26" i="83"/>
  <c r="JL26" i="83" s="1"/>
  <c r="IW53" i="83"/>
  <c r="IZ53" i="83" s="1"/>
  <c r="IO61" i="83"/>
  <c r="IR61" i="83" s="1"/>
  <c r="IH54" i="83"/>
  <c r="IK54" i="83" s="1"/>
  <c r="HZ24" i="83"/>
  <c r="IC24" i="83" s="1"/>
  <c r="HS13" i="83"/>
  <c r="HV13" i="83" s="1"/>
  <c r="HF50" i="83"/>
  <c r="HI50" i="83" s="1"/>
  <c r="BRX33" i="83"/>
  <c r="BSA33" i="83" s="1"/>
  <c r="BMG22" i="83"/>
  <c r="BMJ22" i="83" s="1"/>
  <c r="BHD46" i="83"/>
  <c r="BHG46" i="83" s="1"/>
  <c r="BOZ34" i="83"/>
  <c r="BPC34" i="83" s="1"/>
  <c r="BKR38" i="83"/>
  <c r="BKU38" i="83" s="1"/>
  <c r="BCJ13" i="83"/>
  <c r="BCM13" i="83" s="1"/>
  <c r="AVA41" i="83"/>
  <c r="AVD41" i="83" s="1"/>
  <c r="AOV13" i="83"/>
  <c r="AOY13" i="83" s="1"/>
  <c r="AJG32" i="83"/>
  <c r="AJJ32" i="83" s="1"/>
  <c r="AGT13" i="83"/>
  <c r="AGW13" i="83" s="1"/>
  <c r="ADU40" i="83"/>
  <c r="ADX40" i="83" s="1"/>
  <c r="ACU37" i="83"/>
  <c r="ACX37" i="83" s="1"/>
  <c r="BQP33" i="83"/>
  <c r="BQS33" i="83" s="1"/>
  <c r="BNI37" i="83"/>
  <c r="BNL37" i="83" s="1"/>
  <c r="BJW22" i="83"/>
  <c r="BJZ22" i="83" s="1"/>
  <c r="BUI20" i="83"/>
  <c r="BUL20" i="83" s="1"/>
  <c r="BPT21" i="83"/>
  <c r="BPW21" i="83" s="1"/>
  <c r="BMG41" i="83"/>
  <c r="BMJ41" i="83" s="1"/>
  <c r="BJB39" i="83"/>
  <c r="BJE39" i="83" s="1"/>
  <c r="BQH13" i="83"/>
  <c r="BQK13" i="83" s="1"/>
  <c r="BJH21" i="83"/>
  <c r="BJK21" i="83" s="1"/>
  <c r="BGR13" i="83"/>
  <c r="BGU13" i="83" s="1"/>
  <c r="BDX23" i="83"/>
  <c r="BEA23" i="83" s="1"/>
  <c r="BCA13" i="83"/>
  <c r="BCD13" i="83" s="1"/>
  <c r="AYV49" i="83"/>
  <c r="AYY49" i="83" s="1"/>
  <c r="BTA33" i="83"/>
  <c r="BTD33" i="83" s="1"/>
  <c r="BLG13" i="83"/>
  <c r="BLJ13" i="83" s="1"/>
  <c r="BHL13" i="83"/>
  <c r="BHO13" i="83" s="1"/>
  <c r="BEM42" i="83"/>
  <c r="BEP42" i="83" s="1"/>
  <c r="BBF13" i="83"/>
  <c r="BBI13" i="83" s="1"/>
  <c r="AYO43" i="83"/>
  <c r="AYR43" i="83" s="1"/>
  <c r="BUP21" i="83"/>
  <c r="BUS21" i="83" s="1"/>
  <c r="BHK49" i="83"/>
  <c r="BHN49" i="83" s="1"/>
  <c r="BCC46" i="83"/>
  <c r="BCF46" i="83" s="1"/>
  <c r="AWK13" i="83"/>
  <c r="AWN13" i="83" s="1"/>
  <c r="ATR58" i="83"/>
  <c r="ATU58" i="83" s="1"/>
  <c r="ARN39" i="83"/>
  <c r="ARQ39" i="83" s="1"/>
  <c r="APR39" i="83"/>
  <c r="APU39" i="83" s="1"/>
  <c r="AOC50" i="83"/>
  <c r="AOF50" i="83" s="1"/>
  <c r="AMD23" i="83"/>
  <c r="AMG23" i="83" s="1"/>
  <c r="AKP42" i="83"/>
  <c r="AKS42" i="83" s="1"/>
  <c r="AJG40" i="83"/>
  <c r="AJJ40" i="83" s="1"/>
  <c r="AIC21" i="83"/>
  <c r="AIF21" i="83" s="1"/>
  <c r="AHO13" i="83"/>
  <c r="AHR13" i="83" s="1"/>
  <c r="AGM34" i="83"/>
  <c r="AGP34" i="83" s="1"/>
  <c r="AFT38" i="83"/>
  <c r="AFW38" i="83" s="1"/>
  <c r="BPT31" i="83"/>
  <c r="BPW31" i="83" s="1"/>
  <c r="BKJ24" i="83"/>
  <c r="BKM24" i="83" s="1"/>
  <c r="BFO42" i="83"/>
  <c r="BFR42" i="83" s="1"/>
  <c r="BDE13" i="83"/>
  <c r="BDH13" i="83" s="1"/>
  <c r="AZR41" i="83"/>
  <c r="AZU41" i="83" s="1"/>
  <c r="AYN13" i="83"/>
  <c r="AYQ13" i="83" s="1"/>
  <c r="AWQ54" i="83"/>
  <c r="AWT54" i="83" s="1"/>
  <c r="AWE34" i="83"/>
  <c r="AWH34" i="83" s="1"/>
  <c r="AVH57" i="83"/>
  <c r="AVK57" i="83" s="1"/>
  <c r="AVB48" i="83"/>
  <c r="AVE48" i="83" s="1"/>
  <c r="AUA51" i="83"/>
  <c r="AUD51" i="83" s="1"/>
  <c r="ATT23" i="83"/>
  <c r="ATW23" i="83" s="1"/>
  <c r="ASW40" i="83"/>
  <c r="ASZ40" i="83" s="1"/>
  <c r="ASJ42" i="83"/>
  <c r="ASM42" i="83" s="1"/>
  <c r="ARV41" i="83"/>
  <c r="ARY41" i="83" s="1"/>
  <c r="ARB33" i="83"/>
  <c r="ARE33" i="83" s="1"/>
  <c r="AQM23" i="83"/>
  <c r="AQP23" i="83" s="1"/>
  <c r="AQF13" i="83"/>
  <c r="AQI13" i="83" s="1"/>
  <c r="APR13" i="83"/>
  <c r="APU13" i="83" s="1"/>
  <c r="APC42" i="83"/>
  <c r="APF42" i="83" s="1"/>
  <c r="AOV24" i="83"/>
  <c r="AOY24" i="83" s="1"/>
  <c r="AOA41" i="83"/>
  <c r="AOD41" i="83" s="1"/>
  <c r="ANN41" i="83"/>
  <c r="ANQ41" i="83" s="1"/>
  <c r="ANG13" i="83"/>
  <c r="ANJ13" i="83" s="1"/>
  <c r="AMK23" i="83"/>
  <c r="AMN23" i="83" s="1"/>
  <c r="ALJ33" i="83"/>
  <c r="ALM33" i="83" s="1"/>
  <c r="AKW40" i="83"/>
  <c r="AKZ40" i="83" s="1"/>
  <c r="AKN22" i="83"/>
  <c r="AKQ22" i="83" s="1"/>
  <c r="AKA36" i="83"/>
  <c r="AKD36" i="83" s="1"/>
  <c r="AJM37" i="83"/>
  <c r="AJP37" i="83" s="1"/>
  <c r="AJF32" i="83"/>
  <c r="AJI32" i="83" s="1"/>
  <c r="AIQ34" i="83"/>
  <c r="AIT34" i="83" s="1"/>
  <c r="AIL36" i="83"/>
  <c r="AIO36" i="83" s="1"/>
  <c r="AHW34" i="83"/>
  <c r="AHZ34" i="83" s="1"/>
  <c r="AHH38" i="83"/>
  <c r="AHK38" i="83" s="1"/>
  <c r="AGV32" i="83"/>
  <c r="AGY32" i="83" s="1"/>
  <c r="AFZ13" i="83"/>
  <c r="AGC13" i="83" s="1"/>
  <c r="AFM13" i="83"/>
  <c r="AFP13" i="83" s="1"/>
  <c r="BQB29" i="83"/>
  <c r="BQE29" i="83" s="1"/>
  <c r="BLS41" i="83"/>
  <c r="BLV41" i="83" s="1"/>
  <c r="BHT36" i="83"/>
  <c r="BHW36" i="83" s="1"/>
  <c r="BGP56" i="83"/>
  <c r="BGS56" i="83" s="1"/>
  <c r="BDJ22" i="83"/>
  <c r="BDM22" i="83" s="1"/>
  <c r="AWZ38" i="83"/>
  <c r="AXC38" i="83" s="1"/>
  <c r="AWD13" i="83"/>
  <c r="AWG13" i="83" s="1"/>
  <c r="AVH24" i="83"/>
  <c r="AVK24" i="83" s="1"/>
  <c r="ATS58" i="83"/>
  <c r="ATV58" i="83" s="1"/>
  <c r="ASY48" i="83"/>
  <c r="ATB48" i="83" s="1"/>
  <c r="ASB13" i="83"/>
  <c r="ASE13" i="83" s="1"/>
  <c r="AQE26" i="83"/>
  <c r="AQH26" i="83" s="1"/>
  <c r="AOX13" i="83"/>
  <c r="APA13" i="83" s="1"/>
  <c r="ANN13" i="83"/>
  <c r="ANQ13" i="83" s="1"/>
  <c r="ALY42" i="83"/>
  <c r="AMB42" i="83" s="1"/>
  <c r="AKN21" i="83"/>
  <c r="AKQ21" i="83" s="1"/>
  <c r="AKH13" i="83"/>
  <c r="AKK13" i="83" s="1"/>
  <c r="AIY39" i="83"/>
  <c r="AJB39" i="83" s="1"/>
  <c r="AHH22" i="83"/>
  <c r="AHK22" i="83" s="1"/>
  <c r="AHB13" i="83"/>
  <c r="AHE13" i="83" s="1"/>
  <c r="AFY38" i="83"/>
  <c r="AGB38" i="83" s="1"/>
  <c r="AEW13" i="83"/>
  <c r="AEZ13" i="83" s="1"/>
  <c r="AEP13" i="83"/>
  <c r="AES13" i="83" s="1"/>
  <c r="AEI13" i="83"/>
  <c r="AEL13" i="83" s="1"/>
  <c r="ADU13" i="83"/>
  <c r="ADX13" i="83" s="1"/>
  <c r="ADI38" i="83"/>
  <c r="ADL38" i="83" s="1"/>
  <c r="ACS21" i="83"/>
  <c r="ACV21" i="83" s="1"/>
  <c r="ACL13" i="83"/>
  <c r="ACO13" i="83" s="1"/>
  <c r="ACG23" i="83"/>
  <c r="ACJ23" i="83" s="1"/>
  <c r="ABX13" i="83"/>
  <c r="ACA13" i="83" s="1"/>
  <c r="ABJ40" i="83"/>
  <c r="ABM40" i="83" s="1"/>
  <c r="ABC13" i="83"/>
  <c r="ABF13" i="83" s="1"/>
  <c r="AAX13" i="83"/>
  <c r="ABA13" i="83" s="1"/>
  <c r="AAI52" i="83"/>
  <c r="AAL52" i="83" s="1"/>
  <c r="AAC57" i="83"/>
  <c r="AAF57" i="83" s="1"/>
  <c r="ZN44" i="83"/>
  <c r="ZQ44" i="83" s="1"/>
  <c r="ZG42" i="83"/>
  <c r="ZJ42" i="83" s="1"/>
  <c r="YY24" i="83"/>
  <c r="ZB24" i="83" s="1"/>
  <c r="YS23" i="83"/>
  <c r="YV23" i="83" s="1"/>
  <c r="YL13" i="83"/>
  <c r="YO13" i="83" s="1"/>
  <c r="YD13" i="83"/>
  <c r="YG13" i="83" s="1"/>
  <c r="XP13" i="83"/>
  <c r="XS13" i="83" s="1"/>
  <c r="XJ13" i="83"/>
  <c r="XM13" i="83" s="1"/>
  <c r="XB24" i="83"/>
  <c r="XE24" i="83" s="1"/>
  <c r="WU26" i="83"/>
  <c r="WX26" i="83" s="1"/>
  <c r="WO32" i="83"/>
  <c r="WR32" i="83" s="1"/>
  <c r="WG45" i="83"/>
  <c r="WJ45" i="83" s="1"/>
  <c r="VZ49" i="83"/>
  <c r="WC49" i="83" s="1"/>
  <c r="VT48" i="83"/>
  <c r="VW48" i="83" s="1"/>
  <c r="VM23" i="83"/>
  <c r="VP23" i="83" s="1"/>
  <c r="VE23" i="83"/>
  <c r="VH23" i="83" s="1"/>
  <c r="UQ48" i="83"/>
  <c r="UT48" i="83" s="1"/>
  <c r="UK59" i="83"/>
  <c r="UN59" i="83" s="1"/>
  <c r="UC22" i="83"/>
  <c r="UF22" i="83" s="1"/>
  <c r="TV13" i="83"/>
  <c r="TY13" i="83" s="1"/>
  <c r="TH13" i="83"/>
  <c r="TK13" i="83" s="1"/>
  <c r="SV53" i="83"/>
  <c r="SY53" i="83" s="1"/>
  <c r="SM46" i="83"/>
  <c r="SP46" i="83" s="1"/>
  <c r="SG22" i="83"/>
  <c r="SJ22" i="83" s="1"/>
  <c r="SA24" i="83"/>
  <c r="SD24" i="83" s="1"/>
  <c r="RK25" i="83"/>
  <c r="RN25" i="83" s="1"/>
  <c r="RD13" i="83"/>
  <c r="RG13" i="83" s="1"/>
  <c r="QR22" i="83"/>
  <c r="QU22" i="83" s="1"/>
  <c r="QI28" i="83"/>
  <c r="QL28" i="83" s="1"/>
  <c r="QB25" i="83"/>
  <c r="QE25" i="83" s="1"/>
  <c r="PP45" i="83"/>
  <c r="PS45" i="83" s="1"/>
  <c r="PA39" i="83"/>
  <c r="PD39" i="83" s="1"/>
  <c r="OL44" i="83"/>
  <c r="OO44" i="83" s="1"/>
  <c r="NY46" i="83"/>
  <c r="OB46" i="83" s="1"/>
  <c r="NS24" i="83"/>
  <c r="NV24" i="83" s="1"/>
  <c r="NJ23" i="83"/>
  <c r="NM23" i="83" s="1"/>
  <c r="MX43" i="83"/>
  <c r="NA43" i="83" s="1"/>
  <c r="MO24" i="83"/>
  <c r="MR24" i="83" s="1"/>
  <c r="MB60" i="83"/>
  <c r="ME60" i="83" s="1"/>
  <c r="BIF50" i="83"/>
  <c r="BII50" i="83" s="1"/>
  <c r="BIT13" i="83"/>
  <c r="BIW13" i="83" s="1"/>
  <c r="BAS23" i="83"/>
  <c r="BAV23" i="83" s="1"/>
  <c r="ATL46" i="83"/>
  <c r="ATO46" i="83" s="1"/>
  <c r="ANF25" i="83"/>
  <c r="ANI25" i="83" s="1"/>
  <c r="AIS34" i="83"/>
  <c r="AIV34" i="83" s="1"/>
  <c r="AFS44" i="83"/>
  <c r="AFV44" i="83" s="1"/>
  <c r="ADN23" i="83"/>
  <c r="ADQ23" i="83" s="1"/>
  <c r="BWM13" i="83"/>
  <c r="BWP13" i="83" s="1"/>
  <c r="BOY39" i="83"/>
  <c r="BPB39" i="83" s="1"/>
  <c r="BLS46" i="83"/>
  <c r="BLV46" i="83" s="1"/>
  <c r="BIV40" i="83"/>
  <c r="BIY40" i="83" s="1"/>
  <c r="BSM37" i="83"/>
  <c r="BSP37" i="83" s="1"/>
  <c r="BPM21" i="83"/>
  <c r="BPP21" i="83" s="1"/>
  <c r="BMA36" i="83"/>
  <c r="BMD36" i="83" s="1"/>
  <c r="BIN36" i="83"/>
  <c r="BIQ36" i="83" s="1"/>
  <c r="BOR23" i="83"/>
  <c r="BOU23" i="83" s="1"/>
  <c r="BHY40" i="83"/>
  <c r="BIB40" i="83" s="1"/>
  <c r="BGB32" i="83"/>
  <c r="BGE32" i="83" s="1"/>
  <c r="BDK13" i="83"/>
  <c r="BDN13" i="83" s="1"/>
  <c r="BBH13" i="83"/>
  <c r="BBK13" i="83" s="1"/>
  <c r="AYA43" i="83"/>
  <c r="AYD43" i="83" s="1"/>
  <c r="BPU13" i="83"/>
  <c r="BPX13" i="83" s="1"/>
  <c r="BKD13" i="83"/>
  <c r="BKG13" i="83" s="1"/>
  <c r="BGP23" i="83"/>
  <c r="BGS23" i="83" s="1"/>
  <c r="BCW43" i="83"/>
  <c r="BCZ43" i="83" s="1"/>
  <c r="BAR25" i="83"/>
  <c r="BAU25" i="83" s="1"/>
  <c r="AYI45" i="83"/>
  <c r="AYL45" i="83" s="1"/>
  <c r="BPA34" i="83"/>
  <c r="BPD34" i="83" s="1"/>
  <c r="BGK39" i="83"/>
  <c r="BGN39" i="83" s="1"/>
  <c r="BAT23" i="83"/>
  <c r="BAW23" i="83" s="1"/>
  <c r="AVI57" i="83"/>
  <c r="AVL57" i="83" s="1"/>
  <c r="ATK13" i="83"/>
  <c r="ATN13" i="83" s="1"/>
  <c r="ARG23" i="83"/>
  <c r="ARJ23" i="83" s="1"/>
  <c r="APJ25" i="83"/>
  <c r="APM25" i="83" s="1"/>
  <c r="ANM24" i="83"/>
  <c r="ANP24" i="83" s="1"/>
  <c r="ALW21" i="83"/>
  <c r="ALZ21" i="83" s="1"/>
  <c r="AKN23" i="83"/>
  <c r="AKQ23" i="83" s="1"/>
  <c r="AJE13" i="83"/>
  <c r="AJH13" i="83" s="1"/>
  <c r="AHX34" i="83"/>
  <c r="AIA34" i="83" s="1"/>
  <c r="AHJ38" i="83"/>
  <c r="AHM38" i="83" s="1"/>
  <c r="AGF32" i="83"/>
  <c r="AGI32" i="83" s="1"/>
  <c r="AFS13" i="83"/>
  <c r="AFV13" i="83" s="1"/>
  <c r="BNW41" i="83"/>
  <c r="BNZ41" i="83" s="1"/>
  <c r="BHR22" i="83"/>
  <c r="BHU22" i="83" s="1"/>
  <c r="BEL42" i="83"/>
  <c r="BEO42" i="83" s="1"/>
  <c r="BCQ32" i="83"/>
  <c r="BCT32" i="83" s="1"/>
  <c r="AZI21" i="83"/>
  <c r="AZL21" i="83" s="1"/>
  <c r="AXT40" i="83"/>
  <c r="AXW40" i="83" s="1"/>
  <c r="AWL37" i="83"/>
  <c r="AWO37" i="83" s="1"/>
  <c r="AWC23" i="83"/>
  <c r="AWF23" i="83" s="1"/>
  <c r="AVJ50" i="83"/>
  <c r="AVM50" i="83" s="1"/>
  <c r="AUO46" i="83"/>
  <c r="AUR46" i="83" s="1"/>
  <c r="ATZ45" i="83"/>
  <c r="AUC45" i="83" s="1"/>
  <c r="ATT13" i="83"/>
  <c r="ATW13" i="83" s="1"/>
  <c r="ASP34" i="83"/>
  <c r="ASS34" i="83" s="1"/>
  <c r="ASK13" i="83"/>
  <c r="ASN13" i="83" s="1"/>
  <c r="ARW13" i="83"/>
  <c r="ARZ13" i="83" s="1"/>
  <c r="AQZ13" i="83"/>
  <c r="ARC13" i="83" s="1"/>
  <c r="AQM13" i="83"/>
  <c r="AQP13" i="83" s="1"/>
  <c r="APZ40" i="83"/>
  <c r="AQC40" i="83" s="1"/>
  <c r="APK38" i="83"/>
  <c r="APN38" i="83" s="1"/>
  <c r="APC23" i="83"/>
  <c r="APF23" i="83" s="1"/>
  <c r="AOP44" i="83"/>
  <c r="AOS44" i="83" s="1"/>
  <c r="ANV35" i="83"/>
  <c r="ANY35" i="83" s="1"/>
  <c r="ANO13" i="83"/>
  <c r="ANR13" i="83" s="1"/>
  <c r="AMY51" i="83"/>
  <c r="ANB51" i="83" s="1"/>
  <c r="AML13" i="83"/>
  <c r="AMO13" i="83" s="1"/>
  <c r="ALI13" i="83"/>
  <c r="ALL13" i="83" s="1"/>
  <c r="AKU21" i="83"/>
  <c r="AKX21" i="83" s="1"/>
  <c r="AKI44" i="83"/>
  <c r="AKL44" i="83" s="1"/>
  <c r="AJZ22" i="83"/>
  <c r="AKC22" i="83" s="1"/>
  <c r="AJM31" i="83"/>
  <c r="AJP31" i="83" s="1"/>
  <c r="AJE23" i="83"/>
  <c r="AJH23" i="83" s="1"/>
  <c r="AIQ21" i="83"/>
  <c r="AIT21" i="83" s="1"/>
  <c r="AIE41" i="83"/>
  <c r="AIH41" i="83" s="1"/>
  <c r="AHO36" i="83"/>
  <c r="AHR36" i="83" s="1"/>
  <c r="AHH23" i="83"/>
  <c r="AHK23" i="83" s="1"/>
  <c r="AGH38" i="83"/>
  <c r="AGK38" i="83" s="1"/>
  <c r="AFS38" i="83"/>
  <c r="AFV38" i="83" s="1"/>
  <c r="BTP36" i="83"/>
  <c r="BTS36" i="83" s="1"/>
  <c r="BMW13" i="83"/>
  <c r="BMZ13" i="83" s="1"/>
  <c r="BKK39" i="83"/>
  <c r="BKN39" i="83" s="1"/>
  <c r="BHT13" i="83"/>
  <c r="BHW13" i="83" s="1"/>
  <c r="BGC32" i="83"/>
  <c r="BGF32" i="83" s="1"/>
  <c r="BAR13" i="83"/>
  <c r="BAU13" i="83" s="1"/>
  <c r="AWS13" i="83"/>
  <c r="AWV13" i="83" s="1"/>
  <c r="AVW39" i="83"/>
  <c r="AVZ39" i="83" s="1"/>
  <c r="AVC41" i="83"/>
  <c r="AVF41" i="83" s="1"/>
  <c r="ATR13" i="83"/>
  <c r="ATU13" i="83" s="1"/>
  <c r="ASW24" i="83"/>
  <c r="ASZ24" i="83" s="1"/>
  <c r="ARH44" i="83"/>
  <c r="ARK44" i="83" s="1"/>
  <c r="APX40" i="83"/>
  <c r="AQA40" i="83" s="1"/>
  <c r="AOP13" i="83"/>
  <c r="AOS13" i="83" s="1"/>
  <c r="ANF51" i="83"/>
  <c r="ANI51" i="83" s="1"/>
  <c r="ALI22" i="83"/>
  <c r="ALL22" i="83" s="1"/>
  <c r="AKO13" i="83"/>
  <c r="AKR13" i="83" s="1"/>
  <c r="AJS13" i="83"/>
  <c r="AJV13" i="83" s="1"/>
  <c r="AIZ21" i="83"/>
  <c r="AJC21" i="83" s="1"/>
  <c r="AHJ13" i="83"/>
  <c r="AHM13" i="83" s="1"/>
  <c r="AGT22" i="83"/>
  <c r="AGW22" i="83" s="1"/>
  <c r="AFZ30" i="83"/>
  <c r="AGC30" i="83" s="1"/>
  <c r="AER40" i="83"/>
  <c r="AEU40" i="83" s="1"/>
  <c r="AEJ36" i="83"/>
  <c r="AEM36" i="83" s="1"/>
  <c r="AEC43" i="83"/>
  <c r="AEF43" i="83" s="1"/>
  <c r="ADO43" i="83"/>
  <c r="ADR43" i="83" s="1"/>
  <c r="ACZ21" i="83"/>
  <c r="ADC21" i="83" s="1"/>
  <c r="ACT13" i="83"/>
  <c r="ACW13" i="83" s="1"/>
  <c r="ACE46" i="83"/>
  <c r="ACH46" i="83" s="1"/>
  <c r="ACE13" i="83"/>
  <c r="ACH13" i="83" s="1"/>
  <c r="ABS46" i="83"/>
  <c r="ABV46" i="83" s="1"/>
  <c r="ABJ35" i="83"/>
  <c r="ABM35" i="83" s="1"/>
  <c r="AAX43" i="83"/>
  <c r="ABA43" i="83" s="1"/>
  <c r="AAP42" i="83"/>
  <c r="AAS42" i="83" s="1"/>
  <c r="AAH26" i="83"/>
  <c r="AAK26" i="83" s="1"/>
  <c r="AAA49" i="83"/>
  <c r="AAD49" i="83" s="1"/>
  <c r="ZM27" i="83"/>
  <c r="ZP27" i="83" s="1"/>
  <c r="ZF24" i="83"/>
  <c r="ZI24" i="83" s="1"/>
  <c r="YZ13" i="83"/>
  <c r="ZC13" i="83" s="1"/>
  <c r="YM57" i="83"/>
  <c r="YP57" i="83" s="1"/>
  <c r="YF44" i="83"/>
  <c r="YI44" i="83" s="1"/>
  <c r="XW49" i="83"/>
  <c r="XZ49" i="83" s="1"/>
  <c r="XK44" i="83"/>
  <c r="XN44" i="83" s="1"/>
  <c r="XB60" i="83"/>
  <c r="XE60" i="83" s="1"/>
  <c r="XC13" i="83"/>
  <c r="XF13" i="83" s="1"/>
  <c r="WU23" i="83"/>
  <c r="WX23" i="83" s="1"/>
  <c r="WN23" i="83"/>
  <c r="WQ23" i="83" s="1"/>
  <c r="WG27" i="83"/>
  <c r="WJ27" i="83" s="1"/>
  <c r="VZ26" i="83"/>
  <c r="WC26" i="83" s="1"/>
  <c r="VS23" i="83"/>
  <c r="VV23" i="83" s="1"/>
  <c r="VG56" i="83"/>
  <c r="VJ56" i="83" s="1"/>
  <c r="VG13" i="83"/>
  <c r="VJ13" i="83" s="1"/>
  <c r="UQ27" i="83"/>
  <c r="UT27" i="83" s="1"/>
  <c r="UJ13" i="83"/>
  <c r="UM13" i="83" s="1"/>
  <c r="TX59" i="83"/>
  <c r="UA59" i="83" s="1"/>
  <c r="TQ48" i="83"/>
  <c r="TT48" i="83" s="1"/>
  <c r="TA52" i="83"/>
  <c r="TD52" i="83" s="1"/>
  <c r="SU45" i="83"/>
  <c r="SX45" i="83" s="1"/>
  <c r="SM23" i="83"/>
  <c r="SP23" i="83" s="1"/>
  <c r="RY63" i="83"/>
  <c r="SB63" i="83" s="1"/>
  <c r="RT45" i="83"/>
  <c r="RW45" i="83" s="1"/>
  <c r="RL13" i="83"/>
  <c r="RO13" i="83" s="1"/>
  <c r="QY55" i="83"/>
  <c r="RB55" i="83" s="1"/>
  <c r="QP13" i="83"/>
  <c r="QS13" i="83" s="1"/>
  <c r="QI24" i="83"/>
  <c r="QL24" i="83" s="1"/>
  <c r="QC13" i="83"/>
  <c r="QF13" i="83" s="1"/>
  <c r="PG61" i="83"/>
  <c r="PJ61" i="83" s="1"/>
  <c r="PB23" i="83"/>
  <c r="PE23" i="83" s="1"/>
  <c r="OE36" i="83"/>
  <c r="OH36" i="83" s="1"/>
  <c r="NX13" i="83"/>
  <c r="OA13" i="83" s="1"/>
  <c r="NJ50" i="83"/>
  <c r="NM50" i="83" s="1"/>
  <c r="NK13" i="83"/>
  <c r="NN13" i="83" s="1"/>
  <c r="MV24" i="83"/>
  <c r="MY24" i="83" s="1"/>
  <c r="MQ13" i="83"/>
  <c r="MT13" i="83" s="1"/>
  <c r="MA52" i="83"/>
  <c r="MD52" i="83" s="1"/>
  <c r="LV23" i="83"/>
  <c r="LY23" i="83" s="1"/>
  <c r="LG45" i="83"/>
  <c r="LJ45" i="83" s="1"/>
  <c r="KT56" i="83"/>
  <c r="KW56" i="83" s="1"/>
  <c r="JY56" i="83"/>
  <c r="KB56" i="83" s="1"/>
  <c r="JR13" i="83"/>
  <c r="JU13" i="83" s="1"/>
  <c r="JB57" i="83"/>
  <c r="JE57" i="83" s="1"/>
  <c r="IU25" i="83"/>
  <c r="IX25" i="83" s="1"/>
  <c r="IN24" i="83"/>
  <c r="IQ24" i="83" s="1"/>
  <c r="IH13" i="83"/>
  <c r="IK13" i="83" s="1"/>
  <c r="HT54" i="83"/>
  <c r="HW54" i="83" s="1"/>
  <c r="HL25" i="83"/>
  <c r="HO25" i="83" s="1"/>
  <c r="BUR36" i="83"/>
  <c r="BUU36" i="83" s="1"/>
  <c r="BNJ13" i="83"/>
  <c r="BNM13" i="83" s="1"/>
  <c r="BHR36" i="83"/>
  <c r="BHU36" i="83" s="1"/>
  <c r="BGJ13" i="83"/>
  <c r="BGM13" i="83" s="1"/>
  <c r="BBV38" i="83"/>
  <c r="BBY38" i="83" s="1"/>
  <c r="ALJ38" i="83"/>
  <c r="ALM38" i="83" s="1"/>
  <c r="BUD30" i="83"/>
  <c r="BUG30" i="83" s="1"/>
  <c r="BRX39" i="83"/>
  <c r="BSA39" i="83" s="1"/>
  <c r="BMP32" i="83"/>
  <c r="BMS32" i="83" s="1"/>
  <c r="BAF40" i="83"/>
  <c r="BAI40" i="83" s="1"/>
  <c r="BFV13" i="83"/>
  <c r="BFY13" i="83" s="1"/>
  <c r="BNP22" i="83"/>
  <c r="BNS22" i="83" s="1"/>
  <c r="ASQ34" i="83"/>
  <c r="AST34" i="83" s="1"/>
  <c r="ALP13" i="83"/>
  <c r="ALS13" i="83" s="1"/>
  <c r="AHI13" i="83"/>
  <c r="AHL13" i="83" s="1"/>
  <c r="BGW20" i="83"/>
  <c r="BGZ20" i="83" s="1"/>
  <c r="AXL43" i="83"/>
  <c r="AXO43" i="83" s="1"/>
  <c r="AUM23" i="83"/>
  <c r="AUP23" i="83" s="1"/>
  <c r="ASC46" i="83"/>
  <c r="ASF46" i="83" s="1"/>
  <c r="APX13" i="83"/>
  <c r="AQA13" i="83" s="1"/>
  <c r="ANT24" i="83"/>
  <c r="ANW24" i="83" s="1"/>
  <c r="ALC41" i="83"/>
  <c r="ALF41" i="83" s="1"/>
  <c r="AJL22" i="83"/>
  <c r="AJO22" i="83" s="1"/>
  <c r="AHP28" i="83"/>
  <c r="AHS28" i="83" s="1"/>
  <c r="BSE21" i="83"/>
  <c r="BSH21" i="83" s="1"/>
  <c r="BFW49" i="83"/>
  <c r="BFZ49" i="83" s="1"/>
  <c r="AUN38" i="83"/>
  <c r="AUQ38" i="83" s="1"/>
  <c r="APQ13" i="83"/>
  <c r="APT13" i="83" s="1"/>
  <c r="AKI38" i="83"/>
  <c r="AKL38" i="83" s="1"/>
  <c r="AGV13" i="83"/>
  <c r="AGY13" i="83" s="1"/>
  <c r="AED13" i="83"/>
  <c r="AEG13" i="83" s="1"/>
  <c r="ACG40" i="83"/>
  <c r="ACJ40" i="83" s="1"/>
  <c r="AAV35" i="83"/>
  <c r="AAY35" i="83" s="1"/>
  <c r="ZN13" i="83"/>
  <c r="ZQ13" i="83" s="1"/>
  <c r="YF37" i="83"/>
  <c r="YI37" i="83" s="1"/>
  <c r="WW54" i="83"/>
  <c r="WZ54" i="83" s="1"/>
  <c r="VZ23" i="83"/>
  <c r="WC23" i="83" s="1"/>
  <c r="UQ24" i="83"/>
  <c r="UT24" i="83" s="1"/>
  <c r="TC45" i="83"/>
  <c r="TF45" i="83" s="1"/>
  <c r="RM41" i="83"/>
  <c r="RP41" i="83" s="1"/>
  <c r="QJ13" i="83"/>
  <c r="QM13" i="83" s="1"/>
  <c r="OE24" i="83"/>
  <c r="OH24" i="83" s="1"/>
  <c r="MW13" i="83"/>
  <c r="MZ13" i="83" s="1"/>
  <c r="LN52" i="83"/>
  <c r="LQ52" i="83" s="1"/>
  <c r="KS47" i="83"/>
  <c r="KV47" i="83" s="1"/>
  <c r="JI36" i="83"/>
  <c r="JL36" i="83" s="1"/>
  <c r="IV13" i="83"/>
  <c r="IY13" i="83" s="1"/>
  <c r="IB44" i="83"/>
  <c r="IE44" i="83" s="1"/>
  <c r="HM13" i="83"/>
  <c r="HP13" i="83" s="1"/>
  <c r="BMV40" i="83"/>
  <c r="BMY40" i="83" s="1"/>
  <c r="BGB20" i="83"/>
  <c r="BGE20" i="83" s="1"/>
  <c r="AZX46" i="83"/>
  <c r="BAA46" i="83" s="1"/>
  <c r="AXG39" i="83"/>
  <c r="AXJ39" i="83" s="1"/>
  <c r="AVP13" i="83"/>
  <c r="AVS13" i="83" s="1"/>
  <c r="AUV38" i="83"/>
  <c r="AUY38" i="83" s="1"/>
  <c r="ATZ13" i="83"/>
  <c r="AUC13" i="83" s="1"/>
  <c r="ASW23" i="83"/>
  <c r="ASZ23" i="83" s="1"/>
  <c r="AQL24" i="83"/>
  <c r="AQO24" i="83" s="1"/>
  <c r="AOV23" i="83"/>
  <c r="AOY23" i="83" s="1"/>
  <c r="ANM13" i="83"/>
  <c r="ANP13" i="83" s="1"/>
  <c r="AML43" i="83"/>
  <c r="AMO43" i="83" s="1"/>
  <c r="ALP22" i="83"/>
  <c r="ALS22" i="83" s="1"/>
  <c r="AKU32" i="83"/>
  <c r="AKX32" i="83" s="1"/>
  <c r="AJZ36" i="83"/>
  <c r="AKC36" i="83" s="1"/>
  <c r="AIJ42" i="83"/>
  <c r="AIM42" i="83" s="1"/>
  <c r="AHQ13" i="83"/>
  <c r="AHT13" i="83" s="1"/>
  <c r="AGT21" i="83"/>
  <c r="AGW21" i="83" s="1"/>
  <c r="AGG13" i="83"/>
  <c r="AGJ13" i="83" s="1"/>
  <c r="AFF42" i="83"/>
  <c r="AFI42" i="83" s="1"/>
  <c r="AEY40" i="83"/>
  <c r="AFB40" i="83" s="1"/>
  <c r="AEI36" i="83"/>
  <c r="AEL36" i="83" s="1"/>
  <c r="AED37" i="83"/>
  <c r="AEG37" i="83" s="1"/>
  <c r="ADN43" i="83"/>
  <c r="ADQ43" i="83" s="1"/>
  <c r="ACS23" i="83"/>
  <c r="ACV23" i="83" s="1"/>
  <c r="ABZ61" i="83"/>
  <c r="ACC61" i="83" s="1"/>
  <c r="ABQ40" i="83"/>
  <c r="ABT40" i="83" s="1"/>
  <c r="AAV24" i="83"/>
  <c r="AAY24" i="83" s="1"/>
  <c r="AAO24" i="83"/>
  <c r="AAR24" i="83" s="1"/>
  <c r="AAH27" i="83"/>
  <c r="AAK27" i="83" s="1"/>
  <c r="AAA26" i="83"/>
  <c r="AAD26" i="83" s="1"/>
  <c r="ZT22" i="83"/>
  <c r="ZW22" i="83" s="1"/>
  <c r="ZM13" i="83"/>
  <c r="ZP13" i="83" s="1"/>
  <c r="ZF23" i="83"/>
  <c r="ZI23" i="83" s="1"/>
  <c r="YS57" i="83"/>
  <c r="YV57" i="83" s="1"/>
  <c r="YL57" i="83"/>
  <c r="YO57" i="83" s="1"/>
  <c r="YE37" i="83"/>
  <c r="YH37" i="83" s="1"/>
  <c r="XW25" i="83"/>
  <c r="XZ25" i="83" s="1"/>
  <c r="XJ44" i="83"/>
  <c r="XM44" i="83" s="1"/>
  <c r="XB28" i="83"/>
  <c r="XE28" i="83" s="1"/>
  <c r="WU45" i="83"/>
  <c r="WX45" i="83" s="1"/>
  <c r="WO13" i="83"/>
  <c r="WR13" i="83" s="1"/>
  <c r="WG13" i="83"/>
  <c r="WJ13" i="83" s="1"/>
  <c r="VS48" i="83"/>
  <c r="VV48" i="83" s="1"/>
  <c r="VL59" i="83"/>
  <c r="VO59" i="83" s="1"/>
  <c r="VN13" i="83"/>
  <c r="VQ13" i="83" s="1"/>
  <c r="VF13" i="83"/>
  <c r="VI13" i="83" s="1"/>
  <c r="UX22" i="83"/>
  <c r="VA22" i="83" s="1"/>
  <c r="US23" i="83"/>
  <c r="UV23" i="83" s="1"/>
  <c r="UJ25" i="83"/>
  <c r="UM25" i="83" s="1"/>
  <c r="TW59" i="83"/>
  <c r="TZ59" i="83" s="1"/>
  <c r="TO27" i="83"/>
  <c r="TR27" i="83" s="1"/>
  <c r="TI33" i="83"/>
  <c r="TL33" i="83" s="1"/>
  <c r="SU53" i="83"/>
  <c r="SX53" i="83" s="1"/>
  <c r="SV13" i="83"/>
  <c r="SY13" i="83" s="1"/>
  <c r="SF43" i="83"/>
  <c r="SI43" i="83" s="1"/>
  <c r="SH13" i="83"/>
  <c r="SK13" i="83" s="1"/>
  <c r="RS45" i="83"/>
  <c r="RV45" i="83" s="1"/>
  <c r="RD55" i="83"/>
  <c r="RG55" i="83" s="1"/>
  <c r="QQ43" i="83"/>
  <c r="QT43" i="83" s="1"/>
  <c r="QB42" i="83"/>
  <c r="QE42" i="83" s="1"/>
  <c r="PU24" i="83"/>
  <c r="PX24" i="83" s="1"/>
  <c r="PP13" i="83"/>
  <c r="PS13" i="83" s="1"/>
  <c r="OZ39" i="83"/>
  <c r="PC39" i="83" s="1"/>
  <c r="OU13" i="83"/>
  <c r="OX13" i="83" s="1"/>
  <c r="OE25" i="83"/>
  <c r="OH25" i="83" s="1"/>
  <c r="NX46" i="83"/>
  <c r="OA46" i="83" s="1"/>
  <c r="NJ43" i="83"/>
  <c r="NM43" i="83" s="1"/>
  <c r="NE50" i="83"/>
  <c r="NH50" i="83" s="1"/>
  <c r="MV13" i="83"/>
  <c r="MY13" i="83" s="1"/>
  <c r="MP13" i="83"/>
  <c r="MS13" i="83" s="1"/>
  <c r="LT40" i="83"/>
  <c r="LW40" i="83" s="1"/>
  <c r="LM27" i="83"/>
  <c r="LP27" i="83" s="1"/>
  <c r="LF13" i="83"/>
  <c r="LI13" i="83" s="1"/>
  <c r="LA13" i="83"/>
  <c r="LD13" i="83" s="1"/>
  <c r="KT13" i="83"/>
  <c r="KW13" i="83" s="1"/>
  <c r="KF38" i="83"/>
  <c r="KI38" i="83" s="1"/>
  <c r="JY24" i="83"/>
  <c r="KB24" i="83" s="1"/>
  <c r="IV53" i="83"/>
  <c r="IY53" i="83" s="1"/>
  <c r="IN61" i="83"/>
  <c r="IQ61" i="83" s="1"/>
  <c r="II61" i="83"/>
  <c r="IL61" i="83" s="1"/>
  <c r="IA44" i="83"/>
  <c r="ID44" i="83" s="1"/>
  <c r="HL13" i="83"/>
  <c r="HO13" i="83" s="1"/>
  <c r="HF13" i="83"/>
  <c r="HI13" i="83" s="1"/>
  <c r="BEM13" i="83"/>
  <c r="BEP13" i="83" s="1"/>
  <c r="AWX24" i="83"/>
  <c r="AXA24" i="83" s="1"/>
  <c r="ATT58" i="83"/>
  <c r="ATW58" i="83" s="1"/>
  <c r="ASR34" i="83"/>
  <c r="ASU34" i="83" s="1"/>
  <c r="APQ47" i="83"/>
  <c r="APT47" i="83" s="1"/>
  <c r="ALX21" i="83"/>
  <c r="AMA21" i="83" s="1"/>
  <c r="AKN42" i="83"/>
  <c r="AKQ42" i="83" s="1"/>
  <c r="AIK13" i="83"/>
  <c r="AIN13" i="83" s="1"/>
  <c r="AGA38" i="83"/>
  <c r="AGD38" i="83" s="1"/>
  <c r="AEW21" i="83"/>
  <c r="AEZ21" i="83" s="1"/>
  <c r="ADU21" i="83"/>
  <c r="ADX21" i="83" s="1"/>
  <c r="ACZ22" i="83"/>
  <c r="ADC22" i="83" s="1"/>
  <c r="ABR13" i="83"/>
  <c r="ABU13" i="83" s="1"/>
  <c r="ABD13" i="83"/>
  <c r="ABG13" i="83" s="1"/>
  <c r="AAA13" i="83"/>
  <c r="AAD13" i="83" s="1"/>
  <c r="ZM23" i="83"/>
  <c r="ZP23" i="83" s="1"/>
  <c r="YE13" i="83"/>
  <c r="YH13" i="83" s="1"/>
  <c r="XB23" i="83"/>
  <c r="XE23" i="83" s="1"/>
  <c r="WI51" i="83"/>
  <c r="WL51" i="83" s="1"/>
  <c r="WA49" i="83"/>
  <c r="WD49" i="83" s="1"/>
  <c r="VN59" i="83"/>
  <c r="VQ59" i="83" s="1"/>
  <c r="VG47" i="83"/>
  <c r="VJ47" i="83" s="1"/>
  <c r="UL13" i="83"/>
  <c r="UO13" i="83" s="1"/>
  <c r="TV24" i="83"/>
  <c r="TY24" i="83" s="1"/>
  <c r="TH33" i="83"/>
  <c r="TK33" i="83" s="1"/>
  <c r="SU13" i="83"/>
  <c r="SX13" i="83" s="1"/>
  <c r="SH22" i="83"/>
  <c r="SK22" i="83" s="1"/>
  <c r="RY13" i="83"/>
  <c r="SB13" i="83" s="1"/>
  <c r="RD26" i="83"/>
  <c r="RG26" i="83" s="1"/>
  <c r="QP22" i="83"/>
  <c r="QS22" i="83" s="1"/>
  <c r="PN53" i="83"/>
  <c r="PQ53" i="83" s="1"/>
  <c r="PA45" i="83"/>
  <c r="PD45" i="83" s="1"/>
  <c r="OS24" i="83"/>
  <c r="OV24" i="83" s="1"/>
  <c r="OM13" i="83"/>
  <c r="OP13" i="83" s="1"/>
  <c r="NY13" i="83"/>
  <c r="OB13" i="83" s="1"/>
  <c r="MX13" i="83"/>
  <c r="NA13" i="83" s="1"/>
  <c r="LU47" i="83"/>
  <c r="LX47" i="83" s="1"/>
  <c r="KY25" i="83"/>
  <c r="LB25" i="83" s="1"/>
  <c r="KE13" i="83"/>
  <c r="KH13" i="83" s="1"/>
  <c r="JI23" i="83"/>
  <c r="JL23" i="83" s="1"/>
  <c r="JC13" i="83"/>
  <c r="JF13" i="83" s="1"/>
  <c r="IG61" i="83"/>
  <c r="IJ61" i="83" s="1"/>
  <c r="HS25" i="83"/>
  <c r="HV25" i="83" s="1"/>
  <c r="GX69" i="83"/>
  <c r="HA69" i="83" s="1"/>
  <c r="GS52" i="83"/>
  <c r="GV52" i="83" s="1"/>
  <c r="GE44" i="83"/>
  <c r="GH44" i="83" s="1"/>
  <c r="FX43" i="83"/>
  <c r="GA43" i="83" s="1"/>
  <c r="FO27" i="83"/>
  <c r="FR27" i="83" s="1"/>
  <c r="FJ13" i="83"/>
  <c r="FM13" i="83" s="1"/>
  <c r="EV42" i="83"/>
  <c r="EY42" i="83" s="1"/>
  <c r="EF26" i="83"/>
  <c r="EI26" i="83" s="1"/>
  <c r="DR67" i="83"/>
  <c r="DU67" i="83" s="1"/>
  <c r="DK27" i="83"/>
  <c r="DN27" i="83" s="1"/>
  <c r="CW45" i="83"/>
  <c r="CZ45" i="83" s="1"/>
  <c r="CP24" i="83"/>
  <c r="CS24" i="83" s="1"/>
  <c r="CC24" i="83"/>
  <c r="CF24" i="83" s="1"/>
  <c r="BGX13" i="83"/>
  <c r="BHA13" i="83" s="1"/>
  <c r="AID41" i="83"/>
  <c r="AIG41" i="83" s="1"/>
  <c r="BOK41" i="83"/>
  <c r="BON41" i="83" s="1"/>
  <c r="BOT46" i="83"/>
  <c r="BOW46" i="83" s="1"/>
  <c r="BHD25" i="83"/>
  <c r="BHG25" i="83" s="1"/>
  <c r="AXS21" i="83"/>
  <c r="AXV21" i="83" s="1"/>
  <c r="BCH44" i="83"/>
  <c r="BCK44" i="83" s="1"/>
  <c r="BFG24" i="83"/>
  <c r="BFJ24" i="83" s="1"/>
  <c r="AQS23" i="83"/>
  <c r="AQV23" i="83" s="1"/>
  <c r="AKG23" i="83"/>
  <c r="AKJ23" i="83" s="1"/>
  <c r="AFY30" i="83"/>
  <c r="AGB30" i="83" s="1"/>
  <c r="BEF32" i="83"/>
  <c r="BEI32" i="83" s="1"/>
  <c r="AWJ13" i="83"/>
  <c r="AWM13" i="83" s="1"/>
  <c r="ATR51" i="83"/>
  <c r="ATU51" i="83" s="1"/>
  <c r="ARO13" i="83"/>
  <c r="ARR13" i="83" s="1"/>
  <c r="APJ13" i="83"/>
  <c r="APM13" i="83" s="1"/>
  <c r="ANH51" i="83"/>
  <c r="ANK51" i="83" s="1"/>
  <c r="AKU13" i="83"/>
  <c r="AKX13" i="83" s="1"/>
  <c r="AIY45" i="83"/>
  <c r="AJB45" i="83" s="1"/>
  <c r="AHC13" i="83"/>
  <c r="AHF13" i="83" s="1"/>
  <c r="BMN21" i="83"/>
  <c r="BMQ21" i="83" s="1"/>
  <c r="AZP41" i="83"/>
  <c r="AZS41" i="83" s="1"/>
  <c r="ATM39" i="83"/>
  <c r="ATP39" i="83" s="1"/>
  <c r="AOA23" i="83"/>
  <c r="AOD23" i="83" s="1"/>
  <c r="AJL31" i="83"/>
  <c r="AJO31" i="83" s="1"/>
  <c r="AFE36" i="83"/>
  <c r="AFH36" i="83" s="1"/>
  <c r="ADN22" i="83"/>
  <c r="ADQ22" i="83" s="1"/>
  <c r="ABZ53" i="83"/>
  <c r="ACC53" i="83" s="1"/>
  <c r="AAO23" i="83"/>
  <c r="AAR23" i="83" s="1"/>
  <c r="YZ48" i="83"/>
  <c r="ZC48" i="83" s="1"/>
  <c r="XW13" i="83"/>
  <c r="XZ13" i="83" s="1"/>
  <c r="WW13" i="83"/>
  <c r="WZ13" i="83" s="1"/>
  <c r="VU13" i="83"/>
  <c r="VX13" i="83" s="1"/>
  <c r="UE46" i="83"/>
  <c r="UH46" i="83" s="1"/>
  <c r="ST25" i="83"/>
  <c r="SW25" i="83" s="1"/>
  <c r="RE55" i="83"/>
  <c r="RH55" i="83" s="1"/>
  <c r="PV44" i="83"/>
  <c r="PY44" i="83" s="1"/>
  <c r="NS47" i="83"/>
  <c r="NV47" i="83" s="1"/>
  <c r="MI64" i="83"/>
  <c r="ML64" i="83" s="1"/>
  <c r="LO13" i="83"/>
  <c r="LR13" i="83" s="1"/>
  <c r="KE46" i="83"/>
  <c r="KH46" i="83" s="1"/>
  <c r="JI13" i="83"/>
  <c r="JL13" i="83" s="1"/>
  <c r="IN27" i="83"/>
  <c r="IQ27" i="83" s="1"/>
  <c r="IA13" i="83"/>
  <c r="ID13" i="83" s="1"/>
  <c r="HG13" i="83"/>
  <c r="HJ13" i="83" s="1"/>
  <c r="BHY25" i="83"/>
  <c r="BIB25" i="83" s="1"/>
  <c r="BFU49" i="83"/>
  <c r="BFX49" i="83" s="1"/>
  <c r="AYG45" i="83"/>
  <c r="AYJ45" i="83" s="1"/>
  <c r="AWX38" i="83"/>
  <c r="AXA38" i="83" s="1"/>
  <c r="AVH50" i="83"/>
  <c r="AVK50" i="83" s="1"/>
  <c r="AUN46" i="83"/>
  <c r="AUQ46" i="83" s="1"/>
  <c r="ATL39" i="83"/>
  <c r="ATO39" i="83" s="1"/>
  <c r="ASW13" i="83"/>
  <c r="ASZ13" i="83" s="1"/>
  <c r="APY34" i="83"/>
  <c r="AQB34" i="83" s="1"/>
  <c r="AOW13" i="83"/>
  <c r="AOZ13" i="83" s="1"/>
  <c r="ANG60" i="83"/>
  <c r="ANJ60" i="83" s="1"/>
  <c r="AML35" i="83"/>
  <c r="AMO35" i="83" s="1"/>
  <c r="ALR13" i="83"/>
  <c r="ALU13" i="83" s="1"/>
  <c r="AKN24" i="83"/>
  <c r="AKQ24" i="83" s="1"/>
  <c r="AJT36" i="83"/>
  <c r="AJW36" i="83" s="1"/>
  <c r="AIC22" i="83"/>
  <c r="AIF22" i="83" s="1"/>
  <c r="AHJ44" i="83"/>
  <c r="AHM44" i="83" s="1"/>
  <c r="AGU13" i="83"/>
  <c r="AGX13" i="83" s="1"/>
  <c r="AFR38" i="83"/>
  <c r="AFU38" i="83" s="1"/>
  <c r="AFD24" i="83"/>
  <c r="AFG24" i="83" s="1"/>
  <c r="AEX35" i="83"/>
  <c r="AFA35" i="83" s="1"/>
  <c r="AEJ28" i="83"/>
  <c r="AEM28" i="83" s="1"/>
  <c r="AEC13" i="83"/>
  <c r="AEF13" i="83" s="1"/>
  <c r="ADN13" i="83"/>
  <c r="ADQ13" i="83" s="1"/>
  <c r="ACL43" i="83"/>
  <c r="ACO43" i="83" s="1"/>
  <c r="ABY53" i="83"/>
  <c r="ACB53" i="83" s="1"/>
  <c r="ABE42" i="83"/>
  <c r="ABH42" i="83" s="1"/>
  <c r="AAW13" i="83"/>
  <c r="AAZ13" i="83" s="1"/>
  <c r="AAP13" i="83"/>
  <c r="AAS13" i="83" s="1"/>
  <c r="AAH24" i="83"/>
  <c r="AAK24" i="83" s="1"/>
  <c r="AAB13" i="83"/>
  <c r="AAE13" i="83" s="1"/>
  <c r="ZV13" i="83"/>
  <c r="ZY13" i="83" s="1"/>
  <c r="ZG48" i="83"/>
  <c r="ZJ48" i="83" s="1"/>
  <c r="ZH13" i="83"/>
  <c r="ZK13" i="83" s="1"/>
  <c r="YR26" i="83"/>
  <c r="YU26" i="83" s="1"/>
  <c r="YK48" i="83"/>
  <c r="YN48" i="83" s="1"/>
  <c r="YD23" i="83"/>
  <c r="YG23" i="83" s="1"/>
  <c r="XR54" i="83"/>
  <c r="XU54" i="83" s="1"/>
  <c r="XI36" i="83"/>
  <c r="XL36" i="83" s="1"/>
  <c r="XD23" i="83"/>
  <c r="XG23" i="83" s="1"/>
  <c r="WV13" i="83"/>
  <c r="WY13" i="83" s="1"/>
  <c r="WG51" i="83"/>
  <c r="WJ51" i="83" s="1"/>
  <c r="WB43" i="83"/>
  <c r="WE43" i="83" s="1"/>
  <c r="VU42" i="83"/>
  <c r="VX42" i="83" s="1"/>
  <c r="VN51" i="83"/>
  <c r="VQ51" i="83" s="1"/>
  <c r="VF56" i="83"/>
  <c r="VI56" i="83" s="1"/>
  <c r="UZ45" i="83"/>
  <c r="VC45" i="83" s="1"/>
  <c r="UZ13" i="83"/>
  <c r="VC13" i="83" s="1"/>
  <c r="UQ13" i="83"/>
  <c r="UT13" i="83" s="1"/>
  <c r="UD46" i="83"/>
  <c r="UG46" i="83" s="1"/>
  <c r="TW23" i="83"/>
  <c r="TZ23" i="83" s="1"/>
  <c r="TO23" i="83"/>
  <c r="TR23" i="83" s="1"/>
  <c r="TH22" i="83"/>
  <c r="TK22" i="83" s="1"/>
  <c r="ST45" i="83"/>
  <c r="SW45" i="83" s="1"/>
  <c r="SM53" i="83"/>
  <c r="SP53" i="83" s="1"/>
  <c r="SH37" i="83"/>
  <c r="SK37" i="83" s="1"/>
  <c r="RZ54" i="83"/>
  <c r="SC54" i="83" s="1"/>
  <c r="RT13" i="83"/>
  <c r="RW13" i="83" s="1"/>
  <c r="QX55" i="83"/>
  <c r="RA55" i="83" s="1"/>
  <c r="QQ22" i="83"/>
  <c r="QT22" i="83" s="1"/>
  <c r="QB13" i="83"/>
  <c r="QE13" i="83" s="1"/>
  <c r="PW13" i="83"/>
  <c r="PZ13" i="83" s="1"/>
  <c r="PI53" i="83"/>
  <c r="PL53" i="83" s="1"/>
  <c r="PA23" i="83"/>
  <c r="PD23" i="83" s="1"/>
  <c r="OL25" i="83"/>
  <c r="OO25" i="83" s="1"/>
  <c r="OE23" i="83"/>
  <c r="OH23" i="83" s="1"/>
  <c r="NR47" i="83"/>
  <c r="NU47" i="83" s="1"/>
  <c r="NJ26" i="83"/>
  <c r="NM26" i="83" s="1"/>
  <c r="ND24" i="83"/>
  <c r="NG24" i="83" s="1"/>
  <c r="MQ45" i="83"/>
  <c r="MT45" i="83" s="1"/>
  <c r="MH64" i="83"/>
  <c r="MK64" i="83" s="1"/>
  <c r="LU23" i="83"/>
  <c r="LX23" i="83" s="1"/>
  <c r="LM24" i="83"/>
  <c r="LP24" i="83" s="1"/>
  <c r="KZ42" i="83"/>
  <c r="LC42" i="83" s="1"/>
  <c r="KS56" i="83"/>
  <c r="KV56" i="83" s="1"/>
  <c r="KK45" i="83"/>
  <c r="KN45" i="83" s="1"/>
  <c r="KD24" i="83"/>
  <c r="KG24" i="83" s="1"/>
  <c r="JP40" i="83"/>
  <c r="JS40" i="83" s="1"/>
  <c r="IW23" i="83"/>
  <c r="IZ23" i="83" s="1"/>
  <c r="IN28" i="83"/>
  <c r="IQ28" i="83" s="1"/>
  <c r="IG54" i="83"/>
  <c r="IJ54" i="83" s="1"/>
  <c r="HZ13" i="83"/>
  <c r="IC13" i="83" s="1"/>
  <c r="HG57" i="83"/>
  <c r="HJ57" i="83" s="1"/>
  <c r="BNW13" i="83"/>
  <c r="BNZ13" i="83" s="1"/>
  <c r="BBH50" i="83"/>
  <c r="BBK50" i="83" s="1"/>
  <c r="AVJ57" i="83"/>
  <c r="AVM57" i="83" s="1"/>
  <c r="ATR23" i="83"/>
  <c r="ATU23" i="83" s="1"/>
  <c r="ASI24" i="83"/>
  <c r="ASL24" i="83" s="1"/>
  <c r="APJ38" i="83"/>
  <c r="APM38" i="83" s="1"/>
  <c r="ALY13" i="83"/>
  <c r="AMB13" i="83" s="1"/>
  <c r="AJS22" i="83"/>
  <c r="AJV22" i="83" s="1"/>
  <c r="AHX13" i="83"/>
  <c r="AIA13" i="83" s="1"/>
  <c r="AGA30" i="83"/>
  <c r="AGD30" i="83" s="1"/>
  <c r="AEX13" i="83"/>
  <c r="AFA13" i="83" s="1"/>
  <c r="ADV13" i="83"/>
  <c r="ADY13" i="83" s="1"/>
  <c r="ACM13" i="83"/>
  <c r="ACP13" i="83" s="1"/>
  <c r="ABK35" i="83"/>
  <c r="ABN35" i="83" s="1"/>
  <c r="AAV13" i="83"/>
  <c r="AAY13" i="83" s="1"/>
  <c r="ZU41" i="83"/>
  <c r="ZX41" i="83" s="1"/>
  <c r="ZA48" i="83"/>
  <c r="ZD48" i="83" s="1"/>
  <c r="XX13" i="83"/>
  <c r="YA13" i="83" s="1"/>
  <c r="WW45" i="83"/>
  <c r="WZ45" i="83" s="1"/>
  <c r="WH45" i="83"/>
  <c r="WK45" i="83" s="1"/>
  <c r="VZ43" i="83"/>
  <c r="WC43" i="83" s="1"/>
  <c r="VL28" i="83"/>
  <c r="VO28" i="83" s="1"/>
  <c r="UQ26" i="83"/>
  <c r="UT26" i="83" s="1"/>
  <c r="UC46" i="83"/>
  <c r="UF46" i="83" s="1"/>
  <c r="TW13" i="83"/>
  <c r="TZ13" i="83" s="1"/>
  <c r="TH21" i="83"/>
  <c r="TK21" i="83" s="1"/>
  <c r="SO23" i="83"/>
  <c r="SR23" i="83" s="1"/>
  <c r="SF13" i="83"/>
  <c r="SI13" i="83" s="1"/>
  <c r="RR13" i="83"/>
  <c r="RU13" i="83" s="1"/>
  <c r="RE13" i="83"/>
  <c r="RH13" i="83" s="1"/>
  <c r="QD13" i="83"/>
  <c r="QG13" i="83" s="1"/>
  <c r="PN13" i="83"/>
  <c r="PQ13" i="83" s="1"/>
  <c r="OZ23" i="83"/>
  <c r="PC23" i="83" s="1"/>
  <c r="OT13" i="83"/>
  <c r="OW13" i="83" s="1"/>
  <c r="OG36" i="83"/>
  <c r="OJ36" i="83" s="1"/>
  <c r="NL50" i="83"/>
  <c r="NO50" i="83" s="1"/>
  <c r="MO45" i="83"/>
  <c r="MR45" i="83" s="1"/>
  <c r="LT26" i="83"/>
  <c r="LW26" i="83" s="1"/>
  <c r="KT47" i="83"/>
  <c r="KW47" i="83" s="1"/>
  <c r="JW27" i="83"/>
  <c r="JZ27" i="83" s="1"/>
  <c r="JJ13" i="83"/>
  <c r="JM13" i="83" s="1"/>
  <c r="IU53" i="83"/>
  <c r="IX53" i="83" s="1"/>
  <c r="AYN23" i="83"/>
  <c r="AYQ23" i="83" s="1"/>
  <c r="AEW22" i="83"/>
  <c r="AEZ22" i="83" s="1"/>
  <c r="BLE40" i="83"/>
  <c r="BLH40" i="83" s="1"/>
  <c r="BKX21" i="83"/>
  <c r="BLA21" i="83" s="1"/>
  <c r="BFI38" i="83"/>
  <c r="BFL38" i="83" s="1"/>
  <c r="BNX13" i="83"/>
  <c r="BOA13" i="83" s="1"/>
  <c r="AZY46" i="83"/>
  <c r="BAB46" i="83" s="1"/>
  <c r="AYV41" i="83"/>
  <c r="AYY41" i="83" s="1"/>
  <c r="APE13" i="83"/>
  <c r="APH13" i="83" s="1"/>
  <c r="AIY13" i="83"/>
  <c r="AJB13" i="83" s="1"/>
  <c r="AFM34" i="83"/>
  <c r="AFP34" i="83" s="1"/>
  <c r="BCB13" i="83"/>
  <c r="BCE13" i="83" s="1"/>
  <c r="AVX39" i="83"/>
  <c r="AWA39" i="83" s="1"/>
  <c r="ATM46" i="83"/>
  <c r="ATP46" i="83" s="1"/>
  <c r="AQS41" i="83"/>
  <c r="AQV41" i="83" s="1"/>
  <c r="APD13" i="83"/>
  <c r="APG13" i="83" s="1"/>
  <c r="AMS34" i="83"/>
  <c r="AMV34" i="83" s="1"/>
  <c r="AKG22" i="83"/>
  <c r="AKJ22" i="83" s="1"/>
  <c r="AIQ13" i="83"/>
  <c r="AIT13" i="83" s="1"/>
  <c r="AGH13" i="83"/>
  <c r="AGK13" i="83" s="1"/>
  <c r="BJA13" i="83"/>
  <c r="BJD13" i="83" s="1"/>
  <c r="AWK37" i="83"/>
  <c r="AWN37" i="83" s="1"/>
  <c r="ASY13" i="83"/>
  <c r="ATB13" i="83" s="1"/>
  <c r="AMM35" i="83"/>
  <c r="AMP35" i="83" s="1"/>
  <c r="AIS40" i="83"/>
  <c r="AIV40" i="83" s="1"/>
  <c r="AER34" i="83"/>
  <c r="AEU34" i="83" s="1"/>
  <c r="ADA13" i="83"/>
  <c r="ADD13" i="83" s="1"/>
  <c r="ABR40" i="83"/>
  <c r="ABU40" i="83" s="1"/>
  <c r="AAH23" i="83"/>
  <c r="AAK23" i="83" s="1"/>
  <c r="YT57" i="83"/>
  <c r="YW57" i="83" s="1"/>
  <c r="XJ36" i="83"/>
  <c r="XM36" i="83" s="1"/>
  <c r="WP13" i="83"/>
  <c r="WS13" i="83" s="1"/>
  <c r="VF47" i="83"/>
  <c r="VI47" i="83" s="1"/>
  <c r="TV52" i="83"/>
  <c r="TY52" i="83" s="1"/>
  <c r="SO13" i="83"/>
  <c r="SR13" i="83" s="1"/>
  <c r="QR43" i="83"/>
  <c r="QU43" i="83" s="1"/>
  <c r="PG27" i="83"/>
  <c r="PJ27" i="83" s="1"/>
  <c r="NK43" i="83"/>
  <c r="NN43" i="83" s="1"/>
  <c r="MA13" i="83"/>
  <c r="MD13" i="83" s="1"/>
  <c r="LF26" i="83"/>
  <c r="LI26" i="83" s="1"/>
  <c r="JW25" i="83"/>
  <c r="JZ25" i="83" s="1"/>
  <c r="JB13" i="83"/>
  <c r="JE13" i="83" s="1"/>
  <c r="IO13" i="83"/>
  <c r="IR13" i="83" s="1"/>
  <c r="HU46" i="83"/>
  <c r="HX46" i="83" s="1"/>
  <c r="BSG20" i="83"/>
  <c r="BSJ20" i="83" s="1"/>
  <c r="BHS13" i="83"/>
  <c r="BHV13" i="83" s="1"/>
  <c r="BDE50" i="83"/>
  <c r="BDH50" i="83" s="1"/>
  <c r="AYB43" i="83"/>
  <c r="AYE43" i="83" s="1"/>
  <c r="AWJ37" i="83"/>
  <c r="AWM37" i="83" s="1"/>
  <c r="AVB41" i="83"/>
  <c r="AVE41" i="83" s="1"/>
  <c r="AUM13" i="83"/>
  <c r="AUP13" i="83" s="1"/>
  <c r="ATE13" i="83"/>
  <c r="ATH13" i="83" s="1"/>
  <c r="ASB46" i="83"/>
  <c r="ASE46" i="83" s="1"/>
  <c r="APS39" i="83"/>
  <c r="APV39" i="83" s="1"/>
  <c r="AOP51" i="83"/>
  <c r="AOS51" i="83" s="1"/>
  <c r="ANF24" i="83"/>
  <c r="ANI24" i="83" s="1"/>
  <c r="AMF34" i="83"/>
  <c r="AMI34" i="83" s="1"/>
  <c r="ALK38" i="83"/>
  <c r="ALN38" i="83" s="1"/>
  <c r="AKH44" i="83"/>
  <c r="AKK44" i="83" s="1"/>
  <c r="AIX45" i="83"/>
  <c r="AJA45" i="83" s="1"/>
  <c r="AIE13" i="83"/>
  <c r="AIH13" i="83" s="1"/>
  <c r="AHA36" i="83"/>
  <c r="AHD36" i="83" s="1"/>
  <c r="AGN40" i="83"/>
  <c r="AGQ40" i="83" s="1"/>
  <c r="AFK21" i="83"/>
  <c r="AFN21" i="83" s="1"/>
  <c r="AFD22" i="83"/>
  <c r="AFG22" i="83" s="1"/>
  <c r="AEQ40" i="83"/>
  <c r="AET40" i="83" s="1"/>
  <c r="AEI23" i="83"/>
  <c r="AEL23" i="83" s="1"/>
  <c r="ADU34" i="83"/>
  <c r="ADX34" i="83" s="1"/>
  <c r="ADG38" i="83"/>
  <c r="ADJ38" i="83" s="1"/>
  <c r="ACF40" i="83"/>
  <c r="ACI40" i="83" s="1"/>
  <c r="ABY23" i="83"/>
  <c r="ACB23" i="83" s="1"/>
  <c r="ABC25" i="83"/>
  <c r="ABF25" i="83" s="1"/>
  <c r="AAQ48" i="83"/>
  <c r="AAT48" i="83" s="1"/>
  <c r="AAJ60" i="83"/>
  <c r="AAM60" i="83" s="1"/>
  <c r="AAI13" i="83"/>
  <c r="AAL13" i="83" s="1"/>
  <c r="ZV41" i="83"/>
  <c r="ZY41" i="83" s="1"/>
  <c r="ZO51" i="83"/>
  <c r="ZR51" i="83" s="1"/>
  <c r="ZF42" i="83"/>
  <c r="ZI42" i="83" s="1"/>
  <c r="YY48" i="83"/>
  <c r="ZB48" i="83" s="1"/>
  <c r="YR23" i="83"/>
  <c r="YU23" i="83" s="1"/>
  <c r="YK13" i="83"/>
  <c r="YN13" i="83" s="1"/>
  <c r="YD21" i="83"/>
  <c r="YG21" i="83" s="1"/>
  <c r="XP46" i="83"/>
  <c r="XS46" i="83" s="1"/>
  <c r="XI13" i="83"/>
  <c r="XL13" i="83" s="1"/>
  <c r="XB13" i="83"/>
  <c r="XE13" i="83" s="1"/>
  <c r="WN32" i="83"/>
  <c r="WQ32" i="83" s="1"/>
  <c r="WG28" i="83"/>
  <c r="WJ28" i="83" s="1"/>
  <c r="VZ27" i="83"/>
  <c r="WC27" i="83" s="1"/>
  <c r="VS24" i="83"/>
  <c r="VV24" i="83" s="1"/>
  <c r="VL26" i="83"/>
  <c r="VO26" i="83" s="1"/>
  <c r="VE47" i="83"/>
  <c r="VH47" i="83" s="1"/>
  <c r="UZ38" i="83"/>
  <c r="VC38" i="83" s="1"/>
  <c r="UQ54" i="83"/>
  <c r="UT54" i="83" s="1"/>
  <c r="UJ59" i="83"/>
  <c r="UM59" i="83" s="1"/>
  <c r="UC23" i="83"/>
  <c r="UF23" i="83" s="1"/>
  <c r="TQ56" i="83"/>
  <c r="TT56" i="83" s="1"/>
  <c r="TQ13" i="83"/>
  <c r="TT13" i="83" s="1"/>
  <c r="TB45" i="83"/>
  <c r="TE45" i="83" s="1"/>
  <c r="ST26" i="83"/>
  <c r="SW26" i="83" s="1"/>
  <c r="SM25" i="83"/>
  <c r="SP25" i="83" s="1"/>
  <c r="SF24" i="83"/>
  <c r="SI24" i="83" s="1"/>
  <c r="RZ24" i="83"/>
  <c r="SC24" i="83" s="1"/>
  <c r="RL41" i="83"/>
  <c r="RO41" i="83" s="1"/>
  <c r="QY47" i="83"/>
  <c r="RB47" i="83" s="1"/>
  <c r="QJ50" i="83"/>
  <c r="QM50" i="83" s="1"/>
  <c r="PU44" i="83"/>
  <c r="PX44" i="83" s="1"/>
  <c r="PP53" i="83"/>
  <c r="PS53" i="83" s="1"/>
  <c r="PG28" i="83"/>
  <c r="PJ28" i="83" s="1"/>
  <c r="PB13" i="83"/>
  <c r="PE13" i="83" s="1"/>
  <c r="ON13" i="83"/>
  <c r="OQ13" i="83" s="1"/>
  <c r="OF13" i="83"/>
  <c r="OI13" i="83" s="1"/>
  <c r="NR24" i="83"/>
  <c r="NU24" i="83" s="1"/>
  <c r="NJ24" i="83"/>
  <c r="NM24" i="83" s="1"/>
  <c r="NE13" i="83"/>
  <c r="NH13" i="83" s="1"/>
  <c r="MO25" i="83"/>
  <c r="MR25" i="83" s="1"/>
  <c r="MJ57" i="83"/>
  <c r="MM57" i="83" s="1"/>
  <c r="LV13" i="83"/>
  <c r="LY13" i="83" s="1"/>
  <c r="LN13" i="83"/>
  <c r="LQ13" i="83" s="1"/>
  <c r="LA35" i="83"/>
  <c r="LD35" i="83" s="1"/>
  <c r="KR47" i="83"/>
  <c r="KU47" i="83" s="1"/>
  <c r="KM13" i="83"/>
  <c r="KP13" i="83" s="1"/>
  <c r="KF13" i="83"/>
  <c r="KI13" i="83" s="1"/>
  <c r="JQ13" i="83"/>
  <c r="JT13" i="83" s="1"/>
  <c r="IU13" i="83"/>
  <c r="IX13" i="83" s="1"/>
  <c r="IN25" i="83"/>
  <c r="IQ25" i="83" s="1"/>
  <c r="IG27" i="83"/>
  <c r="IJ27" i="83" s="1"/>
  <c r="HS54" i="83"/>
  <c r="HV54" i="83" s="1"/>
  <c r="HE50" i="83"/>
  <c r="HH50" i="83" s="1"/>
  <c r="BGR48" i="83"/>
  <c r="BGU48" i="83" s="1"/>
  <c r="BAD35" i="83"/>
  <c r="BAG35" i="83" s="1"/>
  <c r="AUF13" i="83"/>
  <c r="AUI13" i="83" s="1"/>
  <c r="ATS13" i="83"/>
  <c r="ATV13" i="83" s="1"/>
  <c r="ASI13" i="83"/>
  <c r="ASL13" i="83" s="1"/>
  <c r="APC22" i="83"/>
  <c r="APF22" i="83" s="1"/>
  <c r="ALI33" i="83"/>
  <c r="ALL33" i="83" s="1"/>
  <c r="AJT13" i="83"/>
  <c r="AJW13" i="83" s="1"/>
  <c r="AGT32" i="83"/>
  <c r="AGW32" i="83" s="1"/>
  <c r="AFY23" i="83"/>
  <c r="AGB23" i="83" s="1"/>
  <c r="AEB21" i="83"/>
  <c r="AEE21" i="83" s="1"/>
  <c r="ADG45" i="83"/>
  <c r="ADJ45" i="83" s="1"/>
  <c r="ABX61" i="83"/>
  <c r="ACA61" i="83" s="1"/>
  <c r="ABJ24" i="83"/>
  <c r="ABM24" i="83" s="1"/>
  <c r="AAP48" i="83"/>
  <c r="AAS48" i="83" s="1"/>
  <c r="ZT23" i="83"/>
  <c r="ZW23" i="83" s="1"/>
  <c r="ZA13" i="83"/>
  <c r="ZD13" i="83" s="1"/>
  <c r="XQ13" i="83"/>
  <c r="XT13" i="83" s="1"/>
  <c r="WO36" i="83"/>
  <c r="WR36" i="83" s="1"/>
  <c r="WG26" i="83"/>
  <c r="WJ26" i="83" s="1"/>
  <c r="VZ25" i="83"/>
  <c r="WC25" i="83" s="1"/>
  <c r="VN23" i="83"/>
  <c r="VQ23" i="83" s="1"/>
  <c r="US13" i="83"/>
  <c r="UV13" i="83" s="1"/>
  <c r="UE39" i="83"/>
  <c r="UH39" i="83" s="1"/>
  <c r="TO13" i="83"/>
  <c r="TR13" i="83" s="1"/>
  <c r="TC52" i="83"/>
  <c r="TF52" i="83" s="1"/>
  <c r="SM13" i="83"/>
  <c r="SP13" i="83" s="1"/>
  <c r="RZ63" i="83"/>
  <c r="SC63" i="83" s="1"/>
  <c r="RK23" i="83"/>
  <c r="RN23" i="83" s="1"/>
  <c r="QW47" i="83"/>
  <c r="QZ47" i="83" s="1"/>
  <c r="PU23" i="83"/>
  <c r="PX23" i="83" s="1"/>
  <c r="PI61" i="83"/>
  <c r="PL61" i="83" s="1"/>
  <c r="PA13" i="83"/>
  <c r="PD13" i="83" s="1"/>
  <c r="ON44" i="83"/>
  <c r="OQ44" i="83" s="1"/>
  <c r="NX55" i="83"/>
  <c r="OA55" i="83" s="1"/>
  <c r="NL23" i="83"/>
  <c r="NO23" i="83" s="1"/>
  <c r="MI57" i="83"/>
  <c r="ML57" i="83" s="1"/>
  <c r="LT13" i="83"/>
  <c r="LW13" i="83" s="1"/>
  <c r="KE38" i="83"/>
  <c r="KH38" i="83" s="1"/>
  <c r="JP13" i="83"/>
  <c r="JS13" i="83" s="1"/>
  <c r="JC57" i="83"/>
  <c r="JF57" i="83" s="1"/>
  <c r="IW46" i="83"/>
  <c r="IZ46" i="83" s="1"/>
  <c r="II13" i="83"/>
  <c r="IL13" i="83" s="1"/>
  <c r="HN42" i="83"/>
  <c r="HQ42" i="83" s="1"/>
  <c r="GY24" i="83"/>
  <c r="HB24" i="83" s="1"/>
  <c r="GL13" i="83"/>
  <c r="GO13" i="83" s="1"/>
  <c r="GC24" i="83"/>
  <c r="GF24" i="83" s="1"/>
  <c r="FW13" i="83"/>
  <c r="FZ13" i="83" s="1"/>
  <c r="FI59" i="83"/>
  <c r="FL59" i="83" s="1"/>
  <c r="FA24" i="83"/>
  <c r="FD24" i="83" s="1"/>
  <c r="EO53" i="83"/>
  <c r="ER53" i="83" s="1"/>
  <c r="DZ47" i="83"/>
  <c r="EC47" i="83" s="1"/>
  <c r="DT24" i="83"/>
  <c r="DW24" i="83" s="1"/>
  <c r="DL13" i="83"/>
  <c r="DO13" i="83" s="1"/>
  <c r="CR47" i="83"/>
  <c r="CU47" i="83" s="1"/>
  <c r="CK53" i="83"/>
  <c r="CN53" i="83" s="1"/>
  <c r="BW52" i="83"/>
  <c r="BZ52" i="83" s="1"/>
  <c r="JP24" i="83"/>
  <c r="JS24" i="83" s="1"/>
  <c r="OL23" i="83"/>
  <c r="OO23" i="83" s="1"/>
  <c r="BG25" i="83"/>
  <c r="BJ25" i="83" s="1"/>
  <c r="IU24" i="83"/>
  <c r="IX24" i="83" s="1"/>
  <c r="AS24" i="83"/>
  <c r="AV24" i="83" s="1"/>
  <c r="DY24" i="83"/>
  <c r="EB24" i="83" s="1"/>
  <c r="Q25" i="83"/>
  <c r="T25" i="83" s="1"/>
  <c r="EM25" i="83"/>
  <c r="EP25" i="83" s="1"/>
  <c r="KR25" i="83"/>
  <c r="KU25" i="83" s="1"/>
  <c r="AUF23" i="83"/>
  <c r="AUI23" i="83" s="1"/>
  <c r="PN24" i="83"/>
  <c r="PQ24" i="83" s="1"/>
  <c r="QI25" i="83"/>
  <c r="QL25" i="83" s="1"/>
  <c r="TA24" i="83"/>
  <c r="TD24" i="83" s="1"/>
  <c r="AMY24" i="83"/>
  <c r="ANB24" i="83" s="1"/>
  <c r="WG25" i="83"/>
  <c r="WJ25" i="83" s="1"/>
  <c r="XW24" i="83"/>
  <c r="XZ24" i="83" s="1"/>
  <c r="YR25" i="83"/>
  <c r="YU25" i="83" s="1"/>
  <c r="ZM24" i="83"/>
  <c r="ZP24" i="83" s="1"/>
  <c r="AAA23" i="83"/>
  <c r="AAD23" i="83" s="1"/>
  <c r="AVO23" i="83"/>
  <c r="AVR23" i="83" s="1"/>
  <c r="AQE24" i="83"/>
  <c r="AQH24" i="83" s="1"/>
  <c r="ATR25" i="83"/>
  <c r="ATU25" i="83" s="1"/>
  <c r="AUT23" i="83"/>
  <c r="AUW23" i="83" s="1"/>
  <c r="BBF23" i="83"/>
  <c r="BBI23" i="83" s="1"/>
  <c r="AYG23" i="83"/>
  <c r="AYJ23" i="83" s="1"/>
  <c r="BAR24" i="83"/>
  <c r="BAU24" i="83" s="1"/>
  <c r="BCA22" i="83"/>
  <c r="BCD22" i="83" s="1"/>
  <c r="BDX24" i="83"/>
  <c r="BEA24" i="83" s="1"/>
  <c r="BFG23" i="83"/>
  <c r="BFJ23" i="83" s="1"/>
  <c r="BES23" i="83"/>
  <c r="BEV23" i="83" s="1"/>
  <c r="BIT23" i="83"/>
  <c r="BIW23" i="83" s="1"/>
  <c r="BJV24" i="83"/>
  <c r="BJY24" i="83" s="1"/>
  <c r="HE25" i="83"/>
  <c r="HH25" i="83" s="1"/>
  <c r="FO26" i="83"/>
  <c r="FR26" i="83" s="1"/>
  <c r="TO25" i="83"/>
  <c r="TR25" i="83" s="1"/>
  <c r="RD25" i="83"/>
  <c r="RG25" i="83" s="1"/>
  <c r="IG25" i="83"/>
  <c r="IJ25" i="83" s="1"/>
  <c r="AZP25" i="83"/>
  <c r="AZS25" i="83" s="1"/>
  <c r="YK25" i="83"/>
  <c r="YN25" i="83" s="1"/>
  <c r="AOV26" i="83"/>
  <c r="AOY26" i="83" s="1"/>
  <c r="AVH26" i="83"/>
  <c r="AVK26" i="83" s="1"/>
  <c r="BCH24" i="83"/>
  <c r="BCK24" i="83" s="1"/>
  <c r="BHY23" i="83"/>
  <c r="BIB23" i="83" s="1"/>
  <c r="BLZ23" i="83"/>
  <c r="BMC23" i="83" s="1"/>
  <c r="Q24" i="83"/>
  <c r="T24" i="83" s="1"/>
  <c r="AG13" i="83"/>
  <c r="AJ13" i="83" s="1"/>
  <c r="AN67" i="83"/>
  <c r="AQ67" i="83" s="1"/>
  <c r="BA44" i="83"/>
  <c r="BD44" i="83" s="1"/>
  <c r="BH58" i="83"/>
  <c r="BK58" i="83" s="1"/>
  <c r="CB29" i="83"/>
  <c r="CE29" i="83" s="1"/>
  <c r="CI59" i="83"/>
  <c r="CL59" i="83" s="1"/>
  <c r="CW13" i="83"/>
  <c r="CZ13" i="83" s="1"/>
  <c r="DD38" i="83"/>
  <c r="DG38" i="83" s="1"/>
  <c r="DR13" i="83"/>
  <c r="DU13" i="83" s="1"/>
  <c r="DS67" i="83"/>
  <c r="DV67" i="83" s="1"/>
  <c r="DY55" i="83"/>
  <c r="EB55" i="83" s="1"/>
  <c r="EM13" i="83"/>
  <c r="EP13" i="83" s="1"/>
  <c r="FC13" i="83"/>
  <c r="FF13" i="83" s="1"/>
  <c r="FJ59" i="83"/>
  <c r="FM59" i="83" s="1"/>
  <c r="GC25" i="83"/>
  <c r="GF25" i="83" s="1"/>
  <c r="GQ26" i="83"/>
  <c r="GT26" i="83" s="1"/>
  <c r="HS26" i="83"/>
  <c r="HV26" i="83" s="1"/>
  <c r="IN70" i="83"/>
  <c r="IQ70" i="83" s="1"/>
  <c r="JD57" i="83"/>
  <c r="JG57" i="83" s="1"/>
  <c r="JR40" i="83"/>
  <c r="JU40" i="83" s="1"/>
  <c r="KY13" i="83"/>
  <c r="LB13" i="83" s="1"/>
  <c r="LM13" i="83"/>
  <c r="LP13" i="83" s="1"/>
  <c r="LV47" i="83"/>
  <c r="LY47" i="83" s="1"/>
  <c r="MJ64" i="83"/>
  <c r="MM64" i="83" s="1"/>
  <c r="MV43" i="83"/>
  <c r="MY43" i="83" s="1"/>
  <c r="NL43" i="83"/>
  <c r="NO43" i="83" s="1"/>
  <c r="NY55" i="83"/>
  <c r="OB55" i="83" s="1"/>
  <c r="PG53" i="83"/>
  <c r="PJ53" i="83" s="1"/>
  <c r="PW44" i="83"/>
  <c r="PZ44" i="83" s="1"/>
  <c r="QQ37" i="83"/>
  <c r="QT37" i="83" s="1"/>
  <c r="RF13" i="83"/>
  <c r="RI13" i="83" s="1"/>
  <c r="RS13" i="83"/>
  <c r="RV13" i="83" s="1"/>
  <c r="RY24" i="83"/>
  <c r="SB24" i="83" s="1"/>
  <c r="SF23" i="83"/>
  <c r="SI23" i="83" s="1"/>
  <c r="SV45" i="83"/>
  <c r="SY45" i="83" s="1"/>
  <c r="TO48" i="83"/>
  <c r="TR48" i="83" s="1"/>
  <c r="TV59" i="83"/>
  <c r="TY59" i="83" s="1"/>
  <c r="UL59" i="83"/>
  <c r="UO59" i="83" s="1"/>
  <c r="VS13" i="83"/>
  <c r="VV13" i="83" s="1"/>
  <c r="WI45" i="83"/>
  <c r="WL45" i="83" s="1"/>
  <c r="XB52" i="83"/>
  <c r="XE52" i="83" s="1"/>
  <c r="XY13" i="83"/>
  <c r="YB13" i="83" s="1"/>
  <c r="YD44" i="83"/>
  <c r="YG44" i="83" s="1"/>
  <c r="YR27" i="83"/>
  <c r="YU27" i="83" s="1"/>
  <c r="AAB49" i="83"/>
  <c r="AAE49" i="83" s="1"/>
  <c r="AAP23" i="83"/>
  <c r="AAS23" i="83" s="1"/>
  <c r="ABL13" i="83"/>
  <c r="ABO13" i="83" s="1"/>
  <c r="ABX23" i="83"/>
  <c r="ACA23" i="83" s="1"/>
  <c r="ACN13" i="83"/>
  <c r="ACQ13" i="83" s="1"/>
  <c r="ADA35" i="83"/>
  <c r="ADD35" i="83" s="1"/>
  <c r="ADW13" i="83"/>
  <c r="ADZ13" i="83" s="1"/>
  <c r="AEI22" i="83"/>
  <c r="AEL22" i="83" s="1"/>
  <c r="AFL40" i="83"/>
  <c r="AFO40" i="83" s="1"/>
  <c r="AGT40" i="83"/>
  <c r="AGW40" i="83" s="1"/>
  <c r="AJG13" i="83"/>
  <c r="AJJ13" i="83" s="1"/>
  <c r="AJZ42" i="83"/>
  <c r="AKC42" i="83" s="1"/>
  <c r="ALQ27" i="83"/>
  <c r="ALT27" i="83" s="1"/>
  <c r="AMD34" i="83"/>
  <c r="AMG34" i="83" s="1"/>
  <c r="ANM41" i="83"/>
  <c r="ANP41" i="83" s="1"/>
  <c r="AQN56" i="83"/>
  <c r="AQQ56" i="83" s="1"/>
  <c r="ARU23" i="83"/>
  <c r="ARX23" i="83" s="1"/>
  <c r="ATL13" i="83"/>
  <c r="ATO13" i="83" s="1"/>
  <c r="AWC40" i="83"/>
  <c r="AWF40" i="83" s="1"/>
  <c r="BDR48" i="83"/>
  <c r="BDU48" i="83" s="1"/>
  <c r="BLS24" i="83"/>
  <c r="BLV24" i="83" s="1"/>
  <c r="AL28" i="83"/>
  <c r="AO28" i="83" s="1"/>
  <c r="AZ13" i="83"/>
  <c r="BC13" i="83" s="1"/>
  <c r="BN27" i="83"/>
  <c r="BQ27" i="83" s="1"/>
  <c r="CC68" i="83"/>
  <c r="CF68" i="83" s="1"/>
  <c r="CJ59" i="83"/>
  <c r="CM59" i="83" s="1"/>
  <c r="DM24" i="83"/>
  <c r="DP24" i="83" s="1"/>
  <c r="EH44" i="83"/>
  <c r="EK44" i="83" s="1"/>
  <c r="FC24" i="83"/>
  <c r="FF24" i="83" s="1"/>
  <c r="FO13" i="83"/>
  <c r="FR13" i="83" s="1"/>
  <c r="GX28" i="83"/>
  <c r="HA28" i="83" s="1"/>
  <c r="JX13" i="83"/>
  <c r="KA13" i="83" s="1"/>
  <c r="LO24" i="83"/>
  <c r="LR24" i="83" s="1"/>
  <c r="MC52" i="83"/>
  <c r="MF52" i="83" s="1"/>
  <c r="NC24" i="83"/>
  <c r="NF24" i="83" s="1"/>
  <c r="NQ47" i="83"/>
  <c r="NT47" i="83" s="1"/>
  <c r="OE26" i="83"/>
  <c r="OH26" i="83" s="1"/>
  <c r="PN26" i="83"/>
  <c r="PQ26" i="83" s="1"/>
  <c r="QP43" i="83"/>
  <c r="QS43" i="83" s="1"/>
  <c r="ST53" i="83"/>
  <c r="SW53" i="83" s="1"/>
  <c r="UJ23" i="83"/>
  <c r="UM23" i="83" s="1"/>
  <c r="UX38" i="83"/>
  <c r="VA38" i="83" s="1"/>
  <c r="XD13" i="83"/>
  <c r="XG13" i="83" s="1"/>
  <c r="XX49" i="83"/>
  <c r="YA49" i="83" s="1"/>
  <c r="ZO13" i="83"/>
  <c r="ZR13" i="83" s="1"/>
  <c r="AAX35" i="83"/>
  <c r="ABA35" i="83" s="1"/>
  <c r="ACF13" i="83"/>
  <c r="ACI13" i="83" s="1"/>
  <c r="AGH32" i="83"/>
  <c r="AGK32" i="83" s="1"/>
  <c r="AKO21" i="83"/>
  <c r="AKR21" i="83" s="1"/>
  <c r="AQM48" i="83"/>
  <c r="AQP48" i="83" s="1"/>
  <c r="BFB42" i="83"/>
  <c r="BFE42" i="83" s="1"/>
  <c r="L45" i="83"/>
  <c r="O45" i="83" s="1"/>
  <c r="Y35" i="83"/>
  <c r="AB35" i="83" s="1"/>
  <c r="AM13" i="83"/>
  <c r="AP13" i="83" s="1"/>
  <c r="AL67" i="83"/>
  <c r="AO67" i="83" s="1"/>
  <c r="BG13" i="83"/>
  <c r="BJ13" i="83" s="1"/>
  <c r="BV13" i="83"/>
  <c r="BY13" i="83" s="1"/>
  <c r="CC13" i="83"/>
  <c r="CF13" i="83" s="1"/>
  <c r="CD68" i="83"/>
  <c r="CG68" i="83" s="1"/>
  <c r="CK59" i="83"/>
  <c r="CN59" i="83" s="1"/>
  <c r="CW26" i="83"/>
  <c r="CZ26" i="83" s="1"/>
  <c r="DD46" i="83"/>
  <c r="DG46" i="83" s="1"/>
  <c r="DL50" i="83"/>
  <c r="DO50" i="83" s="1"/>
  <c r="DY47" i="83"/>
  <c r="EB47" i="83" s="1"/>
  <c r="EO45" i="83"/>
  <c r="ER45" i="83" s="1"/>
  <c r="FA13" i="83"/>
  <c r="FD13" i="83" s="1"/>
  <c r="FH27" i="83"/>
  <c r="FK27" i="83" s="1"/>
  <c r="FO24" i="83"/>
  <c r="FR24" i="83" s="1"/>
  <c r="FW43" i="83"/>
  <c r="FZ43" i="83" s="1"/>
  <c r="GK13" i="83"/>
  <c r="GN13" i="83" s="1"/>
  <c r="GX24" i="83"/>
  <c r="HA24" i="83" s="1"/>
  <c r="HE57" i="83"/>
  <c r="HH57" i="83" s="1"/>
  <c r="HS24" i="83"/>
  <c r="HV24" i="83" s="1"/>
  <c r="IW13" i="83"/>
  <c r="IZ13" i="83" s="1"/>
  <c r="JX24" i="83"/>
  <c r="KA24" i="83" s="1"/>
  <c r="KL13" i="83"/>
  <c r="KO13" i="83" s="1"/>
  <c r="KY35" i="83"/>
  <c r="LB35" i="83" s="1"/>
  <c r="MB13" i="83"/>
  <c r="ME13" i="83" s="1"/>
  <c r="MH57" i="83"/>
  <c r="MK57" i="83" s="1"/>
  <c r="NL13" i="83"/>
  <c r="NO13" i="83" s="1"/>
  <c r="OF36" i="83"/>
  <c r="OI36" i="83" s="1"/>
  <c r="OS28" i="83"/>
  <c r="OV28" i="83" s="1"/>
  <c r="OZ45" i="83"/>
  <c r="PC45" i="83" s="1"/>
  <c r="PN45" i="83"/>
  <c r="PQ45" i="83" s="1"/>
  <c r="QI27" i="83"/>
  <c r="QL27" i="83" s="1"/>
  <c r="RK22" i="83"/>
  <c r="RN22" i="83" s="1"/>
  <c r="ST13" i="83"/>
  <c r="SW13" i="83" s="1"/>
  <c r="TP56" i="83"/>
  <c r="TS56" i="83" s="1"/>
  <c r="UR23" i="83"/>
  <c r="UU23" i="83" s="1"/>
  <c r="UY45" i="83"/>
  <c r="VB45" i="83" s="1"/>
  <c r="VT42" i="83"/>
  <c r="VW42" i="83" s="1"/>
  <c r="XD60" i="83"/>
  <c r="XG60" i="83" s="1"/>
  <c r="XQ54" i="83"/>
  <c r="XT54" i="83" s="1"/>
  <c r="YK23" i="83"/>
  <c r="YN23" i="83" s="1"/>
  <c r="YR57" i="83"/>
  <c r="YU57" i="83" s="1"/>
  <c r="ZT13" i="83"/>
  <c r="ZW13" i="83" s="1"/>
  <c r="ABC23" i="83"/>
  <c r="ABF23" i="83" s="1"/>
  <c r="ABL40" i="83"/>
  <c r="ABO40" i="83" s="1"/>
  <c r="ABX53" i="83"/>
  <c r="ACA53" i="83" s="1"/>
  <c r="ACN37" i="83"/>
  <c r="ACQ37" i="83" s="1"/>
  <c r="ADH13" i="83"/>
  <c r="ADK13" i="83" s="1"/>
  <c r="AFD23" i="83"/>
  <c r="AFG23" i="83" s="1"/>
  <c r="AIJ36" i="83"/>
  <c r="AIM36" i="83" s="1"/>
  <c r="AOC13" i="83"/>
  <c r="AOF13" i="83" s="1"/>
  <c r="ASP13" i="83"/>
  <c r="ASS13" i="83" s="1"/>
  <c r="AVO13" i="83"/>
  <c r="AVR13" i="83" s="1"/>
  <c r="AZP26" i="83"/>
  <c r="AZS26" i="83" s="1"/>
  <c r="BFV42" i="83"/>
  <c r="BFY42" i="83" s="1"/>
  <c r="BOS46" i="83"/>
  <c r="BOV46" i="83" s="1"/>
  <c r="K45" i="83"/>
  <c r="N45" i="83" s="1"/>
  <c r="X13" i="83"/>
  <c r="AA13" i="83" s="1"/>
  <c r="BN13" i="83"/>
  <c r="BQ13" i="83" s="1"/>
  <c r="BU52" i="83"/>
  <c r="BX52" i="83" s="1"/>
  <c r="CW24" i="83"/>
  <c r="CZ24" i="83" s="1"/>
  <c r="DE38" i="83"/>
  <c r="DH38" i="83" s="1"/>
  <c r="DZ55" i="83"/>
  <c r="EC55" i="83" s="1"/>
  <c r="EN45" i="83"/>
  <c r="EQ45" i="83" s="1"/>
  <c r="FV43" i="83"/>
  <c r="FY43" i="83" s="1"/>
  <c r="GQ52" i="83"/>
  <c r="GT52" i="83" s="1"/>
  <c r="HS46" i="83"/>
  <c r="HV46" i="83" s="1"/>
  <c r="JI43" i="83"/>
  <c r="JL43" i="83" s="1"/>
  <c r="KY23" i="83"/>
  <c r="LB23" i="83" s="1"/>
  <c r="OZ25" i="83"/>
  <c r="PC25" i="83" s="1"/>
  <c r="QK59" i="83"/>
  <c r="QN59" i="83" s="1"/>
  <c r="SO46" i="83"/>
  <c r="SR46" i="83" s="1"/>
  <c r="TJ13" i="83"/>
  <c r="TM13" i="83" s="1"/>
  <c r="UX13" i="83"/>
  <c r="VA13" i="83" s="1"/>
  <c r="WG23" i="83"/>
  <c r="WJ23" i="83" s="1"/>
  <c r="XW27" i="83"/>
  <c r="XZ27" i="83" s="1"/>
  <c r="YY23" i="83"/>
  <c r="ZB23" i="83" s="1"/>
  <c r="ZM51" i="83"/>
  <c r="ZP51" i="83" s="1"/>
  <c r="AAH13" i="83"/>
  <c r="AAK13" i="83" s="1"/>
  <c r="ABD48" i="83"/>
  <c r="ABG48" i="83" s="1"/>
  <c r="ACM37" i="83"/>
  <c r="ACP37" i="83" s="1"/>
  <c r="ADP36" i="83"/>
  <c r="ADS36" i="83" s="1"/>
  <c r="AGN13" i="83"/>
  <c r="AGQ13" i="83" s="1"/>
  <c r="AJN13" i="83"/>
  <c r="AJQ13" i="83" s="1"/>
  <c r="AKU23" i="83"/>
  <c r="AKX23" i="83" s="1"/>
  <c r="AQE13" i="83"/>
  <c r="AQH13" i="83" s="1"/>
  <c r="ARN13" i="83"/>
  <c r="ARQ13" i="83" s="1"/>
  <c r="AWY13" i="83"/>
  <c r="AXB13" i="83" s="1"/>
  <c r="BAD22" i="83"/>
  <c r="BAG22" i="83" s="1"/>
  <c r="BFG13" i="83"/>
  <c r="BFJ13" i="83" s="1"/>
  <c r="Q13" i="83"/>
  <c r="T13" i="83" s="1"/>
  <c r="AF13" i="83"/>
  <c r="AI13" i="83" s="1"/>
  <c r="AN13" i="83"/>
  <c r="AQ13" i="83" s="1"/>
  <c r="AS50" i="83"/>
  <c r="AV50" i="83" s="1"/>
  <c r="BG24" i="83"/>
  <c r="BJ24" i="83" s="1"/>
  <c r="BP13" i="83"/>
  <c r="BS13" i="83" s="1"/>
  <c r="CD13" i="83"/>
  <c r="CG13" i="83" s="1"/>
  <c r="CP55" i="83"/>
  <c r="CS55" i="83" s="1"/>
  <c r="DS59" i="83"/>
  <c r="DV59" i="83" s="1"/>
  <c r="EU13" i="83"/>
  <c r="EX13" i="83" s="1"/>
  <c r="FQ13" i="83"/>
  <c r="FT13" i="83" s="1"/>
  <c r="GC26" i="83"/>
  <c r="GF26" i="83" s="1"/>
  <c r="GZ60" i="83"/>
  <c r="HC60" i="83" s="1"/>
  <c r="II54" i="83"/>
  <c r="IL54" i="83" s="1"/>
  <c r="KD23" i="83"/>
  <c r="KG23" i="83" s="1"/>
  <c r="NX24" i="83"/>
  <c r="OA24" i="83" s="1"/>
  <c r="PV13" i="83"/>
  <c r="PY13" i="83" s="1"/>
  <c r="SF37" i="83"/>
  <c r="SI37" i="83" s="1"/>
  <c r="UJ26" i="83"/>
  <c r="UM26" i="83" s="1"/>
  <c r="WP32" i="83"/>
  <c r="WS32" i="83" s="1"/>
  <c r="AAO25" i="83"/>
  <c r="AAR25" i="83" s="1"/>
  <c r="ADV40" i="83"/>
  <c r="ADY40" i="83" s="1"/>
  <c r="ALB41" i="83"/>
  <c r="ALE41" i="83" s="1"/>
  <c r="ATY13" i="83"/>
  <c r="AUB13" i="83" s="1"/>
  <c r="HT46" i="83"/>
  <c r="HW46" i="83" s="1"/>
  <c r="JK43" i="83"/>
  <c r="JN43" i="83" s="1"/>
  <c r="KY24" i="83"/>
  <c r="LB24" i="83" s="1"/>
  <c r="MO23" i="83"/>
  <c r="MR23" i="83" s="1"/>
  <c r="NZ55" i="83"/>
  <c r="OC55" i="83" s="1"/>
  <c r="PO45" i="83"/>
  <c r="PR45" i="83" s="1"/>
  <c r="RK13" i="83"/>
  <c r="RN13" i="83" s="1"/>
  <c r="ST23" i="83"/>
  <c r="SW23" i="83" s="1"/>
  <c r="UE13" i="83"/>
  <c r="UH13" i="83" s="1"/>
  <c r="VE27" i="83"/>
  <c r="VH27" i="83" s="1"/>
  <c r="WI23" i="83"/>
  <c r="WL23" i="83" s="1"/>
  <c r="XP24" i="83"/>
  <c r="XS24" i="83" s="1"/>
  <c r="YY13" i="83"/>
  <c r="ZB13" i="83" s="1"/>
  <c r="AAB57" i="83"/>
  <c r="AAE57" i="83" s="1"/>
  <c r="ABR46" i="83"/>
  <c r="ABU46" i="83" s="1"/>
  <c r="AEB43" i="83"/>
  <c r="AEE43" i="83" s="1"/>
  <c r="AGF21" i="83"/>
  <c r="AGI21" i="83" s="1"/>
  <c r="AKG24" i="83"/>
  <c r="AKJ24" i="83" s="1"/>
  <c r="AOO13" i="83"/>
  <c r="AOR13" i="83" s="1"/>
  <c r="AUG13" i="83"/>
  <c r="AUJ13" i="83" s="1"/>
  <c r="BAS36" i="83"/>
  <c r="BAV36" i="83" s="1"/>
  <c r="IG26" i="83"/>
  <c r="IJ26" i="83" s="1"/>
  <c r="LU40" i="83"/>
  <c r="LX40" i="83" s="1"/>
  <c r="SA54" i="83"/>
  <c r="SD54" i="83" s="1"/>
  <c r="XD52" i="83"/>
  <c r="XG52" i="83" s="1"/>
  <c r="ACM43" i="83"/>
  <c r="ACP43" i="83" s="1"/>
  <c r="ARG13" i="83"/>
  <c r="ARJ13" i="83" s="1"/>
  <c r="AIE35" i="83"/>
  <c r="AIH35" i="83" s="1"/>
  <c r="AQF42" i="83"/>
  <c r="AQI42" i="83" s="1"/>
  <c r="BNK21" i="83"/>
  <c r="BNN21" i="83" s="1"/>
  <c r="AXT33" i="83"/>
  <c r="AXW33" i="83" s="1"/>
  <c r="BIH58" i="83"/>
  <c r="BIK58" i="83" s="1"/>
  <c r="GX26" i="83"/>
  <c r="HA26" i="83" s="1"/>
  <c r="AL26" i="83"/>
  <c r="AO26" i="83" s="1"/>
  <c r="PG24" i="83"/>
  <c r="PJ24" i="83" s="1"/>
  <c r="ET23" i="83"/>
  <c r="EW23" i="83" s="1"/>
  <c r="DK26" i="83"/>
  <c r="DN26" i="83" s="1"/>
  <c r="BN24" i="83"/>
  <c r="BQ24" i="83" s="1"/>
  <c r="FO25" i="83"/>
  <c r="FR25" i="83" s="1"/>
  <c r="HE24" i="83"/>
  <c r="HH24" i="83" s="1"/>
  <c r="JW26" i="83"/>
  <c r="JZ26" i="83" s="1"/>
  <c r="BCH23" i="83"/>
  <c r="BCK23" i="83" s="1"/>
  <c r="SM24" i="83"/>
  <c r="SP24" i="83" s="1"/>
  <c r="VL25" i="83"/>
  <c r="VO25" i="83" s="1"/>
  <c r="AXZ23" i="83"/>
  <c r="AYC23" i="83" s="1"/>
  <c r="XB25" i="83"/>
  <c r="XE25" i="83" s="1"/>
  <c r="ANT23" i="83"/>
  <c r="ANW23" i="83" s="1"/>
  <c r="UQ25" i="83"/>
  <c r="UT25" i="83" s="1"/>
  <c r="APJ24" i="83"/>
  <c r="APM24" i="83" s="1"/>
  <c r="ATD23" i="83"/>
  <c r="ATG23" i="83" s="1"/>
  <c r="AZP24" i="83"/>
  <c r="AZS24" i="83" s="1"/>
  <c r="BAK23" i="83"/>
  <c r="BAN23" i="83" s="1"/>
  <c r="BOR24" i="83"/>
  <c r="BOU24" i="83" s="1"/>
  <c r="BGP24" i="83"/>
  <c r="BGS24" i="83" s="1"/>
  <c r="BHK24" i="83"/>
  <c r="BHN24" i="83" s="1"/>
  <c r="BJA23" i="83"/>
  <c r="BJD23" i="83" s="1"/>
  <c r="BLL24" i="83"/>
  <c r="BLO24" i="83" s="1"/>
  <c r="OL24" i="83"/>
  <c r="OO24" i="83" s="1"/>
  <c r="ET24" i="83"/>
  <c r="EW24" i="83" s="1"/>
  <c r="UJ24" i="83"/>
  <c r="UM24" i="83" s="1"/>
  <c r="BCA23" i="83"/>
  <c r="BCD23" i="83" s="1"/>
  <c r="APX24" i="83"/>
  <c r="AQA24" i="83" s="1"/>
  <c r="ARN23" i="83"/>
  <c r="ARQ23" i="83" s="1"/>
  <c r="BBF24" i="83"/>
  <c r="BBI24" i="83" s="1"/>
  <c r="BAK24" i="83"/>
  <c r="BAN24" i="83" s="1"/>
  <c r="BMU22" i="83"/>
  <c r="BMX22" i="83" s="1"/>
  <c r="BOK22" i="83"/>
  <c r="BON22" i="83" s="1"/>
  <c r="J25" i="83"/>
  <c r="M25" i="83" s="1"/>
  <c r="Q27" i="83"/>
  <c r="T27" i="83" s="1"/>
  <c r="AF24" i="83"/>
  <c r="AI24" i="83" s="1"/>
  <c r="AS13" i="83"/>
  <c r="AV13" i="83" s="1"/>
  <c r="BI13" i="83"/>
  <c r="BL13" i="83" s="1"/>
  <c r="BO48" i="83"/>
  <c r="BR48" i="83" s="1"/>
  <c r="CD59" i="83"/>
  <c r="CG59" i="83" s="1"/>
  <c r="CR13" i="83"/>
  <c r="CU13" i="83" s="1"/>
  <c r="CX45" i="83"/>
  <c r="DA45" i="83" s="1"/>
  <c r="DF46" i="83"/>
  <c r="DI46" i="83" s="1"/>
  <c r="DR25" i="83"/>
  <c r="DU25" i="83" s="1"/>
  <c r="DZ13" i="83"/>
  <c r="EC13" i="83" s="1"/>
  <c r="EG13" i="83"/>
  <c r="EJ13" i="83" s="1"/>
  <c r="EM45" i="83"/>
  <c r="EP45" i="83" s="1"/>
  <c r="FB24" i="83"/>
  <c r="FE24" i="83" s="1"/>
  <c r="FH68" i="83"/>
  <c r="FK68" i="83" s="1"/>
  <c r="GE52" i="83"/>
  <c r="GH52" i="83" s="1"/>
  <c r="GZ24" i="83"/>
  <c r="HC24" i="83" s="1"/>
  <c r="HU54" i="83"/>
  <c r="HX54" i="83" s="1"/>
  <c r="IU23" i="83"/>
  <c r="IX23" i="83" s="1"/>
  <c r="JK13" i="83"/>
  <c r="JN13" i="83" s="1"/>
  <c r="JW56" i="83"/>
  <c r="JZ56" i="83" s="1"/>
  <c r="KY26" i="83"/>
  <c r="LB26" i="83" s="1"/>
  <c r="LM28" i="83"/>
  <c r="LP28" i="83" s="1"/>
  <c r="MB52" i="83"/>
  <c r="ME52" i="83" s="1"/>
  <c r="MO13" i="83"/>
  <c r="MR13" i="83" s="1"/>
  <c r="NC13" i="83"/>
  <c r="NF13" i="83" s="1"/>
  <c r="NQ13" i="83"/>
  <c r="NT13" i="83" s="1"/>
  <c r="OE43" i="83"/>
  <c r="OH43" i="83" s="1"/>
  <c r="PO13" i="83"/>
  <c r="PR13" i="83" s="1"/>
  <c r="QJ59" i="83"/>
  <c r="QM59" i="83" s="1"/>
  <c r="QX13" i="83"/>
  <c r="RA13" i="83" s="1"/>
  <c r="RM13" i="83"/>
  <c r="RP13" i="83" s="1"/>
  <c r="RR25" i="83"/>
  <c r="RU25" i="83" s="1"/>
  <c r="RY54" i="83"/>
  <c r="SB54" i="83" s="1"/>
  <c r="SG37" i="83"/>
  <c r="SJ37" i="83" s="1"/>
  <c r="TB13" i="83"/>
  <c r="TE13" i="83" s="1"/>
  <c r="TX13" i="83"/>
  <c r="UA13" i="83" s="1"/>
  <c r="UC13" i="83"/>
  <c r="UF13" i="83" s="1"/>
  <c r="VE56" i="83"/>
  <c r="VH56" i="83" s="1"/>
  <c r="VZ13" i="83"/>
  <c r="WC13" i="83" s="1"/>
  <c r="WP36" i="83"/>
  <c r="WS36" i="83" s="1"/>
  <c r="XI23" i="83"/>
  <c r="XL23" i="83" s="1"/>
  <c r="XW26" i="83"/>
  <c r="XZ26" i="83" s="1"/>
  <c r="YM13" i="83"/>
  <c r="YP13" i="83" s="1"/>
  <c r="ZF13" i="83"/>
  <c r="ZI13" i="83" s="1"/>
  <c r="AAI23" i="83"/>
  <c r="AAL23" i="83" s="1"/>
  <c r="AAW35" i="83"/>
  <c r="AAZ35" i="83" s="1"/>
  <c r="ABL35" i="83"/>
  <c r="ABO35" i="83" s="1"/>
  <c r="ABY61" i="83"/>
  <c r="ACB61" i="83" s="1"/>
  <c r="ACU13" i="83"/>
  <c r="ACX13" i="83" s="1"/>
  <c r="ADH45" i="83"/>
  <c r="ADK45" i="83" s="1"/>
  <c r="ADW40" i="83"/>
  <c r="ADZ40" i="83" s="1"/>
  <c r="AEY13" i="83"/>
  <c r="AFB13" i="83" s="1"/>
  <c r="AFT44" i="83"/>
  <c r="AFW44" i="83" s="1"/>
  <c r="AIJ24" i="83"/>
  <c r="AIM24" i="83" s="1"/>
  <c r="AJE22" i="83"/>
  <c r="AJH22" i="83" s="1"/>
  <c r="AKG44" i="83"/>
  <c r="AKJ44" i="83" s="1"/>
  <c r="ALP35" i="83"/>
  <c r="ALS35" i="83" s="1"/>
  <c r="AMZ13" i="83"/>
  <c r="ANC13" i="83" s="1"/>
  <c r="AOJ42" i="83"/>
  <c r="AOM42" i="83" s="1"/>
  <c r="AQU48" i="83"/>
  <c r="AQX48" i="83" s="1"/>
  <c r="ARU41" i="83"/>
  <c r="ARX41" i="83" s="1"/>
  <c r="ATR27" i="83"/>
  <c r="ATU27" i="83" s="1"/>
  <c r="AWX13" i="83"/>
  <c r="AXA13" i="83" s="1"/>
  <c r="BFV22" i="83"/>
  <c r="BFY22" i="83" s="1"/>
  <c r="AG24" i="83"/>
  <c r="AJ24" i="83" s="1"/>
  <c r="AL59" i="83"/>
  <c r="AO59" i="83" s="1"/>
  <c r="AZ26" i="83"/>
  <c r="BC26" i="83" s="1"/>
  <c r="BU25" i="83"/>
  <c r="BX25" i="83" s="1"/>
  <c r="CJ13" i="83"/>
  <c r="CM13" i="83" s="1"/>
  <c r="CR55" i="83"/>
  <c r="CU55" i="83" s="1"/>
  <c r="DR27" i="83"/>
  <c r="DU27" i="83" s="1"/>
  <c r="EM27" i="83"/>
  <c r="EP27" i="83" s="1"/>
  <c r="FC55" i="83"/>
  <c r="FF55" i="83" s="1"/>
  <c r="FO55" i="83"/>
  <c r="FR55" i="83" s="1"/>
  <c r="GX60" i="83"/>
  <c r="HA60" i="83" s="1"/>
  <c r="KD25" i="83"/>
  <c r="KG25" i="83" s="1"/>
  <c r="LO52" i="83"/>
  <c r="LR52" i="83" s="1"/>
  <c r="MH26" i="83"/>
  <c r="MK26" i="83" s="1"/>
  <c r="ND50" i="83"/>
  <c r="NG50" i="83" s="1"/>
  <c r="NX27" i="83"/>
  <c r="OA27" i="83" s="1"/>
  <c r="OF43" i="83"/>
  <c r="OI43" i="83" s="1"/>
  <c r="QI50" i="83"/>
  <c r="QL50" i="83" s="1"/>
  <c r="RM35" i="83"/>
  <c r="RP35" i="83" s="1"/>
  <c r="TC13" i="83"/>
  <c r="TF13" i="83" s="1"/>
  <c r="UK50" i="83"/>
  <c r="UN50" i="83" s="1"/>
  <c r="UX45" i="83"/>
  <c r="VA45" i="83" s="1"/>
  <c r="XR46" i="83"/>
  <c r="XU46" i="83" s="1"/>
  <c r="YS50" i="83"/>
  <c r="YV50" i="83" s="1"/>
  <c r="AAJ23" i="83"/>
  <c r="AAM23" i="83" s="1"/>
  <c r="AAV43" i="83"/>
  <c r="AAY43" i="83" s="1"/>
  <c r="ACF46" i="83"/>
  <c r="ACI46" i="83" s="1"/>
  <c r="AGM21" i="83"/>
  <c r="AGP21" i="83" s="1"/>
  <c r="ALC13" i="83"/>
  <c r="ALF13" i="83" s="1"/>
  <c r="AQS24" i="83"/>
  <c r="AQV24" i="83" s="1"/>
  <c r="BFW22" i="83"/>
  <c r="BFZ22" i="83" s="1"/>
  <c r="Q42" i="83"/>
  <c r="T42" i="83" s="1"/>
  <c r="AE13" i="83"/>
  <c r="AH13" i="83" s="1"/>
  <c r="AL24" i="83"/>
  <c r="AO24" i="83" s="1"/>
  <c r="AU13" i="83"/>
  <c r="AX13" i="83" s="1"/>
  <c r="BG50" i="83"/>
  <c r="BJ50" i="83" s="1"/>
  <c r="BU24" i="83"/>
  <c r="BX24" i="83" s="1"/>
  <c r="CB24" i="83"/>
  <c r="CE24" i="83" s="1"/>
  <c r="CK13" i="83"/>
  <c r="CN13" i="83" s="1"/>
  <c r="CP13" i="83"/>
  <c r="CS13" i="83" s="1"/>
  <c r="CY53" i="83"/>
  <c r="DB53" i="83" s="1"/>
  <c r="DK13" i="83"/>
  <c r="DN13" i="83" s="1"/>
  <c r="DT13" i="83"/>
  <c r="DW13" i="83" s="1"/>
  <c r="EA55" i="83"/>
  <c r="ED55" i="83" s="1"/>
  <c r="EN53" i="83"/>
  <c r="EQ53" i="83" s="1"/>
  <c r="FA26" i="83"/>
  <c r="FD26" i="83" s="1"/>
  <c r="FH59" i="83"/>
  <c r="FK59" i="83" s="1"/>
  <c r="FO28" i="83"/>
  <c r="FR28" i="83" s="1"/>
  <c r="GC13" i="83"/>
  <c r="GF13" i="83" s="1"/>
  <c r="GS13" i="83"/>
  <c r="GV13" i="83" s="1"/>
  <c r="GX27" i="83"/>
  <c r="HA27" i="83" s="1"/>
  <c r="HN13" i="83"/>
  <c r="HQ13" i="83" s="1"/>
  <c r="IP13" i="83"/>
  <c r="IS13" i="83" s="1"/>
  <c r="IV46" i="83"/>
  <c r="IY46" i="83" s="1"/>
  <c r="KD13" i="83"/>
  <c r="KG13" i="83" s="1"/>
  <c r="KK25" i="83"/>
  <c r="KN25" i="83" s="1"/>
  <c r="LH13" i="83"/>
  <c r="LK13" i="83" s="1"/>
  <c r="MA25" i="83"/>
  <c r="MD25" i="83" s="1"/>
  <c r="MQ38" i="83"/>
  <c r="MT38" i="83" s="1"/>
  <c r="NK23" i="83"/>
  <c r="NN23" i="83" s="1"/>
  <c r="OL13" i="83"/>
  <c r="OO13" i="83" s="1"/>
  <c r="OT58" i="83"/>
  <c r="OW58" i="83" s="1"/>
  <c r="PH13" i="83"/>
  <c r="PK13" i="83" s="1"/>
  <c r="PU13" i="83"/>
  <c r="PX13" i="83" s="1"/>
  <c r="QP25" i="83"/>
  <c r="QS25" i="83" s="1"/>
  <c r="RY28" i="83"/>
  <c r="SB28" i="83" s="1"/>
  <c r="TB52" i="83"/>
  <c r="TE52" i="83" s="1"/>
  <c r="TV23" i="83"/>
  <c r="TY23" i="83" s="1"/>
  <c r="US48" i="83"/>
  <c r="UV48" i="83" s="1"/>
  <c r="VE13" i="83"/>
  <c r="VH13" i="83" s="1"/>
  <c r="WH23" i="83"/>
  <c r="WK23" i="83" s="1"/>
  <c r="XK13" i="83"/>
  <c r="XN13" i="83" s="1"/>
  <c r="XW23" i="83"/>
  <c r="XZ23" i="83" s="1"/>
  <c r="YS13" i="83"/>
  <c r="YV13" i="83" s="1"/>
  <c r="ZA41" i="83"/>
  <c r="ZD41" i="83" s="1"/>
  <c r="ZT41" i="83"/>
  <c r="ZW41" i="83" s="1"/>
  <c r="ABD42" i="83"/>
  <c r="ABG42" i="83" s="1"/>
  <c r="ABQ24" i="83"/>
  <c r="ABT24" i="83" s="1"/>
  <c r="ACG13" i="83"/>
  <c r="ACJ13" i="83" s="1"/>
  <c r="ADB13" i="83"/>
  <c r="ADE13" i="83" s="1"/>
  <c r="ADG22" i="83"/>
  <c r="ADJ22" i="83" s="1"/>
  <c r="AFK13" i="83"/>
  <c r="AFN13" i="83" s="1"/>
  <c r="AJS36" i="83"/>
  <c r="AJV36" i="83" s="1"/>
  <c r="AOA24" i="83"/>
  <c r="AOD24" i="83" s="1"/>
  <c r="ATY51" i="83"/>
  <c r="AUB51" i="83" s="1"/>
  <c r="AVQ45" i="83"/>
  <c r="AVT45" i="83" s="1"/>
  <c r="BAM42" i="83"/>
  <c r="BAP42" i="83" s="1"/>
  <c r="BGY40" i="83"/>
  <c r="BHB40" i="83" s="1"/>
  <c r="BRY13" i="83"/>
  <c r="BSB13" i="83" s="1"/>
  <c r="S13" i="83"/>
  <c r="V13" i="83" s="1"/>
  <c r="X35" i="83"/>
  <c r="AA35" i="83" s="1"/>
  <c r="BP48" i="83"/>
  <c r="BS48" i="83" s="1"/>
  <c r="CB28" i="83"/>
  <c r="CE28" i="83" s="1"/>
  <c r="CY45" i="83"/>
  <c r="DB45" i="83" s="1"/>
  <c r="DK50" i="83"/>
  <c r="DN50" i="83" s="1"/>
  <c r="EH13" i="83"/>
  <c r="EK13" i="83" s="1"/>
  <c r="FA27" i="83"/>
  <c r="FD27" i="83" s="1"/>
  <c r="GC44" i="83"/>
  <c r="GF44" i="83" s="1"/>
  <c r="GX13" i="83"/>
  <c r="HA13" i="83" s="1"/>
  <c r="IV23" i="83"/>
  <c r="IY23" i="83" s="1"/>
  <c r="JW24" i="83"/>
  <c r="JZ24" i="83" s="1"/>
  <c r="KY42" i="83"/>
  <c r="LB42" i="83" s="1"/>
  <c r="PU25" i="83"/>
  <c r="PX25" i="83" s="1"/>
  <c r="QR13" i="83"/>
  <c r="QU13" i="83" s="1"/>
  <c r="ST27" i="83"/>
  <c r="SW27" i="83" s="1"/>
  <c r="TO56" i="83"/>
  <c r="TR56" i="83" s="1"/>
  <c r="VE25" i="83"/>
  <c r="VH25" i="83" s="1"/>
  <c r="XB26" i="83"/>
  <c r="XE26" i="83" s="1"/>
  <c r="YK57" i="83"/>
  <c r="YN57" i="83" s="1"/>
  <c r="ZF48" i="83"/>
  <c r="ZI48" i="83" s="1"/>
  <c r="ZU36" i="83"/>
  <c r="ZX36" i="83" s="1"/>
  <c r="AAH28" i="83"/>
  <c r="AAK28" i="83" s="1"/>
  <c r="ABS40" i="83"/>
  <c r="ABV40" i="83" s="1"/>
  <c r="ACN43" i="83"/>
  <c r="ACQ43" i="83" s="1"/>
  <c r="AED43" i="83"/>
  <c r="AEG43" i="83" s="1"/>
  <c r="AHI44" i="83"/>
  <c r="AHL44" i="83" s="1"/>
  <c r="AKI13" i="83"/>
  <c r="AKL13" i="83" s="1"/>
  <c r="ALB21" i="83"/>
  <c r="ALE21" i="83" s="1"/>
  <c r="AQL13" i="83"/>
  <c r="AQO13" i="83" s="1"/>
  <c r="ASY40" i="83"/>
  <c r="ATB40" i="83" s="1"/>
  <c r="AXS13" i="83"/>
  <c r="AXV13" i="83" s="1"/>
  <c r="BAY36" i="83"/>
  <c r="BBB36" i="83" s="1"/>
  <c r="BFN25" i="83"/>
  <c r="BFQ25" i="83" s="1"/>
  <c r="R42" i="83"/>
  <c r="U42" i="83" s="1"/>
  <c r="AE24" i="83"/>
  <c r="AH24" i="83" s="1"/>
  <c r="AM24" i="83"/>
  <c r="AP24" i="83" s="1"/>
  <c r="BB13" i="83"/>
  <c r="BE13" i="83" s="1"/>
  <c r="BG27" i="83"/>
  <c r="BJ27" i="83" s="1"/>
  <c r="BN48" i="83"/>
  <c r="BQ48" i="83" s="1"/>
  <c r="CC59" i="83"/>
  <c r="CF59" i="83" s="1"/>
  <c r="DE46" i="83"/>
  <c r="DH46" i="83" s="1"/>
  <c r="DY13" i="83"/>
  <c r="EB13" i="83" s="1"/>
  <c r="FB13" i="83"/>
  <c r="FE13" i="83" s="1"/>
  <c r="FQ55" i="83"/>
  <c r="FT55" i="83" s="1"/>
  <c r="GD52" i="83"/>
  <c r="GG52" i="83" s="1"/>
  <c r="HF57" i="83"/>
  <c r="HI57" i="83" s="1"/>
  <c r="IP24" i="83"/>
  <c r="IS24" i="83" s="1"/>
  <c r="KZ35" i="83"/>
  <c r="LC35" i="83" s="1"/>
  <c r="OL26" i="83"/>
  <c r="OO26" i="83" s="1"/>
  <c r="QW13" i="83"/>
  <c r="QZ13" i="83" s="1"/>
  <c r="TA23" i="83"/>
  <c r="TD23" i="83" s="1"/>
  <c r="VL13" i="83"/>
  <c r="VO13" i="83" s="1"/>
  <c r="XI44" i="83"/>
  <c r="XL44" i="83" s="1"/>
  <c r="ABK13" i="83"/>
  <c r="ABN13" i="83" s="1"/>
  <c r="AFE42" i="83"/>
  <c r="AFH42" i="83" s="1"/>
  <c r="AOV58" i="83"/>
  <c r="AOY58" i="83" s="1"/>
  <c r="AYN37" i="83"/>
  <c r="AYQ37" i="83" s="1"/>
  <c r="IG13" i="83"/>
  <c r="IJ13" i="83" s="1"/>
  <c r="JX56" i="83"/>
  <c r="KA56" i="83" s="1"/>
  <c r="LF45" i="83"/>
  <c r="LI45" i="83" s="1"/>
  <c r="MW43" i="83"/>
  <c r="MZ43" i="83" s="1"/>
  <c r="OG43" i="83"/>
  <c r="OJ43" i="83" s="1"/>
  <c r="PV37" i="83"/>
  <c r="PY37" i="83" s="1"/>
  <c r="SA13" i="83"/>
  <c r="SD13" i="83" s="1"/>
  <c r="TA25" i="83"/>
  <c r="TD25" i="83" s="1"/>
  <c r="UL50" i="83"/>
  <c r="UO50" i="83" s="1"/>
  <c r="VL23" i="83"/>
  <c r="VO23" i="83" s="1"/>
  <c r="WN24" i="83"/>
  <c r="WQ24" i="83" s="1"/>
  <c r="XY43" i="83"/>
  <c r="YB43" i="83" s="1"/>
  <c r="ZF25" i="83"/>
  <c r="ZI25" i="83" s="1"/>
  <c r="AAH52" i="83"/>
  <c r="AAK52" i="83" s="1"/>
  <c r="ACF23" i="83"/>
  <c r="ACI23" i="83" s="1"/>
  <c r="AEQ34" i="83"/>
  <c r="AET34" i="83" s="1"/>
  <c r="AHC32" i="83"/>
  <c r="AHF32" i="83" s="1"/>
  <c r="ALC34" i="83"/>
  <c r="ALF34" i="83" s="1"/>
  <c r="AOX50" i="83"/>
  <c r="APA50" i="83" s="1"/>
  <c r="AVC13" i="83"/>
  <c r="AVF13" i="83" s="1"/>
  <c r="BGQ22" i="83"/>
  <c r="BGT22" i="83" s="1"/>
  <c r="IU46" i="83"/>
  <c r="IX46" i="83" s="1"/>
  <c r="NE24" i="83"/>
  <c r="NH24" i="83" s="1"/>
  <c r="TO26" i="83"/>
  <c r="TR26" i="83" s="1"/>
  <c r="YL48" i="83"/>
  <c r="YO48" i="83" s="1"/>
  <c r="AEK28" i="83"/>
  <c r="AEN28" i="83" s="1"/>
  <c r="AVV23" i="83"/>
  <c r="AVY23" i="83" s="1"/>
  <c r="AKA13" i="83"/>
  <c r="AKD13" i="83" s="1"/>
  <c r="ASP23" i="83"/>
  <c r="ASS23" i="83" s="1"/>
  <c r="AHV13" i="83"/>
  <c r="AHY13" i="83" s="1"/>
  <c r="BIM36" i="83"/>
  <c r="BIP36" i="83" s="1"/>
  <c r="ADH38" i="83"/>
  <c r="ADK38" i="83" s="1"/>
  <c r="FH26" i="83"/>
  <c r="FK26" i="83" s="1"/>
  <c r="CB26" i="83"/>
  <c r="CE26" i="83" s="1"/>
  <c r="CP25" i="83"/>
  <c r="CS25" i="83" s="1"/>
  <c r="FA25" i="83"/>
  <c r="FD25" i="83" s="1"/>
  <c r="GQ24" i="83"/>
  <c r="GT24" i="83" s="1"/>
  <c r="IG24" i="83"/>
  <c r="IJ24" i="83" s="1"/>
  <c r="NX25" i="83"/>
  <c r="OA25" i="83" s="1"/>
  <c r="AOV25" i="83"/>
  <c r="AOY25" i="83" s="1"/>
  <c r="CW25" i="83"/>
  <c r="CZ25" i="83" s="1"/>
  <c r="DR26" i="83"/>
  <c r="DU26" i="83" s="1"/>
  <c r="FV24" i="83"/>
  <c r="FY24" i="83" s="1"/>
  <c r="RR24" i="83"/>
  <c r="RU24" i="83" s="1"/>
  <c r="AMK24" i="83"/>
  <c r="AMN24" i="83" s="1"/>
  <c r="APQ24" i="83"/>
  <c r="APT24" i="83" s="1"/>
  <c r="AE26" i="83"/>
  <c r="AH26" i="83" s="1"/>
  <c r="AZ24" i="83"/>
  <c r="BC24" i="83" s="1"/>
  <c r="JB25" i="83"/>
  <c r="JE25" i="83" s="1"/>
  <c r="KK24" i="83"/>
  <c r="KN24" i="83" s="1"/>
  <c r="MH25" i="83"/>
  <c r="MK25" i="83" s="1"/>
  <c r="GJ23" i="83"/>
  <c r="GM23" i="83" s="1"/>
  <c r="LF23" i="83"/>
  <c r="LI23" i="83" s="1"/>
  <c r="RY26" i="83"/>
  <c r="SB26" i="83" s="1"/>
  <c r="AOO23" i="83"/>
  <c r="AOR23" i="83" s="1"/>
  <c r="HL24" i="83"/>
  <c r="HO24" i="83" s="1"/>
  <c r="VZ24" i="83"/>
  <c r="WC24" i="83" s="1"/>
  <c r="TO24" i="83"/>
  <c r="TR24" i="83" s="1"/>
  <c r="AQZ23" i="83"/>
  <c r="ARC23" i="83" s="1"/>
  <c r="ABC24" i="83"/>
  <c r="ABF24" i="83" s="1"/>
  <c r="AZB24" i="83"/>
  <c r="AZE24" i="83" s="1"/>
  <c r="BCV23" i="83"/>
  <c r="BCY23" i="83" s="1"/>
  <c r="AXE23" i="83"/>
  <c r="AXH23" i="83" s="1"/>
  <c r="BEL24" i="83"/>
  <c r="BEO24" i="83" s="1"/>
  <c r="BIF24" i="83"/>
  <c r="BII24" i="83" s="1"/>
  <c r="BNB24" i="83"/>
  <c r="BNE24" i="83" s="1"/>
  <c r="BMG23" i="83"/>
  <c r="BMJ23" i="83" s="1"/>
  <c r="BNW23" i="83"/>
  <c r="BNZ23" i="83" s="1"/>
  <c r="RY27" i="83"/>
  <c r="SB27" i="83" s="1"/>
  <c r="ASI23" i="83"/>
  <c r="ASL23" i="83" s="1"/>
  <c r="QI26" i="83"/>
  <c r="QL26" i="83" s="1"/>
  <c r="VE24" i="83"/>
  <c r="VH24" i="83" s="1"/>
  <c r="ABJ22" i="83"/>
  <c r="ABM22" i="83" s="1"/>
  <c r="AOH24" i="83"/>
  <c r="AOK24" i="83" s="1"/>
  <c r="BGI23" i="83"/>
  <c r="BGL23" i="83" s="1"/>
  <c r="ABQ23" i="83"/>
  <c r="ABT23" i="83" s="1"/>
  <c r="BHD23" i="83"/>
  <c r="BHG23" i="83" s="1"/>
  <c r="BFN23" i="83"/>
  <c r="BFQ23" i="83" s="1"/>
  <c r="J45" i="83"/>
  <c r="M45" i="83" s="1"/>
  <c r="S42" i="83"/>
  <c r="V42" i="83" s="1"/>
  <c r="AF55" i="83"/>
  <c r="AI55" i="83" s="1"/>
  <c r="AS26" i="83"/>
  <c r="AV26" i="83" s="1"/>
  <c r="BG26" i="83"/>
  <c r="BJ26" i="83" s="1"/>
  <c r="BW24" i="83"/>
  <c r="BZ24" i="83" s="1"/>
  <c r="CB68" i="83"/>
  <c r="CE68" i="83" s="1"/>
  <c r="CP26" i="83"/>
  <c r="CS26" i="83" s="1"/>
  <c r="CW53" i="83"/>
  <c r="CZ53" i="83" s="1"/>
  <c r="DM13" i="83"/>
  <c r="DP13" i="83" s="1"/>
  <c r="DR28" i="83"/>
  <c r="DU28" i="83" s="1"/>
  <c r="DY25" i="83"/>
  <c r="EB25" i="83" s="1"/>
  <c r="EF25" i="83"/>
  <c r="EI25" i="83" s="1"/>
  <c r="EV13" i="83"/>
  <c r="EY13" i="83" s="1"/>
  <c r="FB55" i="83"/>
  <c r="FE55" i="83" s="1"/>
  <c r="FX13" i="83"/>
  <c r="GA13" i="83" s="1"/>
  <c r="GK39" i="83"/>
  <c r="GN39" i="83" s="1"/>
  <c r="GX29" i="83"/>
  <c r="HA29" i="83" s="1"/>
  <c r="HZ44" i="83"/>
  <c r="IC44" i="83" s="1"/>
  <c r="JD13" i="83"/>
  <c r="JG13" i="83" s="1"/>
  <c r="JI24" i="83"/>
  <c r="JL24" i="83" s="1"/>
  <c r="KR27" i="83"/>
  <c r="KU27" i="83" s="1"/>
  <c r="LF25" i="83"/>
  <c r="LI25" i="83" s="1"/>
  <c r="LU13" i="83"/>
  <c r="LX13" i="83" s="1"/>
  <c r="MI13" i="83"/>
  <c r="ML13" i="83" s="1"/>
  <c r="MO26" i="83"/>
  <c r="MR26" i="83" s="1"/>
  <c r="NC28" i="83"/>
  <c r="NF28" i="83" s="1"/>
  <c r="NZ13" i="83"/>
  <c r="OC13" i="83" s="1"/>
  <c r="OS25" i="83"/>
  <c r="OV25" i="83" s="1"/>
  <c r="PN25" i="83"/>
  <c r="PQ25" i="83" s="1"/>
  <c r="QQ13" i="83"/>
  <c r="QT13" i="83" s="1"/>
  <c r="QW25" i="83"/>
  <c r="QZ25" i="83" s="1"/>
  <c r="RK24" i="83"/>
  <c r="RN24" i="83" s="1"/>
  <c r="RR45" i="83"/>
  <c r="RU45" i="83" s="1"/>
  <c r="SA63" i="83"/>
  <c r="SD63" i="83" s="1"/>
  <c r="SN46" i="83"/>
  <c r="SQ46" i="83" s="1"/>
  <c r="TI13" i="83"/>
  <c r="TL13" i="83" s="1"/>
  <c r="TV26" i="83"/>
  <c r="TY26" i="83" s="1"/>
  <c r="UJ27" i="83"/>
  <c r="UM27" i="83" s="1"/>
  <c r="VM13" i="83"/>
  <c r="VP13" i="83" s="1"/>
  <c r="WA43" i="83"/>
  <c r="WD43" i="83" s="1"/>
  <c r="WU54" i="83"/>
  <c r="WX54" i="83" s="1"/>
  <c r="XR13" i="83"/>
  <c r="XU13" i="83" s="1"/>
  <c r="YF13" i="83"/>
  <c r="YI13" i="83" s="1"/>
  <c r="YK27" i="83"/>
  <c r="YN27" i="83" s="1"/>
  <c r="ZM25" i="83"/>
  <c r="ZP25" i="83" s="1"/>
  <c r="AAJ52" i="83"/>
  <c r="AAM52" i="83" s="1"/>
  <c r="ABE13" i="83"/>
  <c r="ABH13" i="83" s="1"/>
  <c r="ABS13" i="83"/>
  <c r="ABV13" i="83" s="1"/>
  <c r="ACE23" i="83"/>
  <c r="ACH23" i="83" s="1"/>
  <c r="ACS22" i="83"/>
  <c r="ACV22" i="83" s="1"/>
  <c r="ADN24" i="83"/>
  <c r="ADQ24" i="83" s="1"/>
  <c r="AEB13" i="83"/>
  <c r="AEE13" i="83" s="1"/>
  <c r="AEW35" i="83"/>
  <c r="AEZ35" i="83" s="1"/>
  <c r="AGG38" i="83"/>
  <c r="AGJ38" i="83" s="1"/>
  <c r="AIX22" i="83"/>
  <c r="AJA22" i="83" s="1"/>
  <c r="AJM13" i="83"/>
  <c r="AJP13" i="83" s="1"/>
  <c r="AKO35" i="83"/>
  <c r="AKR35" i="83" s="1"/>
  <c r="ALW22" i="83"/>
  <c r="ALZ22" i="83" s="1"/>
  <c r="AMY23" i="83"/>
  <c r="ANB23" i="83" s="1"/>
  <c r="APR47" i="83"/>
  <c r="APU47" i="83" s="1"/>
  <c r="ARH36" i="83"/>
  <c r="ARK36" i="83" s="1"/>
  <c r="ASC13" i="83"/>
  <c r="ASF13" i="83" s="1"/>
  <c r="AUG39" i="83"/>
  <c r="AUJ39" i="83" s="1"/>
  <c r="AYW41" i="83"/>
  <c r="AYZ41" i="83" s="1"/>
  <c r="BHR32" i="83"/>
  <c r="BHU32" i="83" s="1"/>
  <c r="AG55" i="83"/>
  <c r="AJ55" i="83" s="1"/>
  <c r="AS25" i="83"/>
  <c r="AV25" i="83" s="1"/>
  <c r="BB44" i="83"/>
  <c r="BE44" i="83" s="1"/>
  <c r="CB13" i="83"/>
  <c r="CE13" i="83" s="1"/>
  <c r="CI24" i="83"/>
  <c r="CL24" i="83" s="1"/>
  <c r="CW27" i="83"/>
  <c r="CZ27" i="83" s="1"/>
  <c r="DT67" i="83"/>
  <c r="DW67" i="83" s="1"/>
  <c r="EM53" i="83"/>
  <c r="EP53" i="83" s="1"/>
  <c r="FH13" i="83"/>
  <c r="FK13" i="83" s="1"/>
  <c r="GR13" i="83"/>
  <c r="GU13" i="83" s="1"/>
  <c r="GZ69" i="83"/>
  <c r="HC69" i="83" s="1"/>
  <c r="KM45" i="83"/>
  <c r="KP45" i="83" s="1"/>
  <c r="LT24" i="83"/>
  <c r="LW24" i="83" s="1"/>
  <c r="MP38" i="83"/>
  <c r="MS38" i="83" s="1"/>
  <c r="NR13" i="83"/>
  <c r="NU13" i="83" s="1"/>
  <c r="NZ46" i="83"/>
  <c r="OC46" i="83" s="1"/>
  <c r="OS27" i="83"/>
  <c r="OV27" i="83" s="1"/>
  <c r="QP24" i="83"/>
  <c r="QS24" i="83" s="1"/>
  <c r="RK41" i="83"/>
  <c r="RN41" i="83" s="1"/>
  <c r="TH23" i="83"/>
  <c r="TK23" i="83" s="1"/>
  <c r="UR48" i="83"/>
  <c r="UU48" i="83" s="1"/>
  <c r="VS22" i="83"/>
  <c r="VV22" i="83" s="1"/>
  <c r="XP54" i="83"/>
  <c r="XS54" i="83" s="1"/>
  <c r="YZ41" i="83"/>
  <c r="ZC41" i="83" s="1"/>
  <c r="AAI60" i="83"/>
  <c r="AAL60" i="83" s="1"/>
  <c r="ABK40" i="83"/>
  <c r="ABN40" i="83" s="1"/>
  <c r="ADG13" i="83"/>
  <c r="ADJ13" i="83" s="1"/>
  <c r="AIC41" i="83"/>
  <c r="AIF41" i="83" s="1"/>
  <c r="ALR35" i="83"/>
  <c r="ALU35" i="83" s="1"/>
  <c r="AUU13" i="83"/>
  <c r="AUX13" i="83" s="1"/>
  <c r="BMV34" i="83"/>
  <c r="BMY34" i="83" s="1"/>
  <c r="S49" i="83"/>
  <c r="V49" i="83" s="1"/>
  <c r="AE25" i="83"/>
  <c r="AH25" i="83" s="1"/>
  <c r="AL27" i="83"/>
  <c r="AO27" i="83" s="1"/>
  <c r="BA13" i="83"/>
  <c r="BD13" i="83" s="1"/>
  <c r="BO13" i="83"/>
  <c r="BR13" i="83" s="1"/>
  <c r="BU27" i="83"/>
  <c r="BX27" i="83" s="1"/>
  <c r="CB27" i="83"/>
  <c r="CE27" i="83" s="1"/>
  <c r="CI26" i="83"/>
  <c r="CL26" i="83" s="1"/>
  <c r="CQ47" i="83"/>
  <c r="CT47" i="83" s="1"/>
  <c r="DF13" i="83"/>
  <c r="DI13" i="83" s="1"/>
  <c r="DK25" i="83"/>
  <c r="DN25" i="83" s="1"/>
  <c r="DS24" i="83"/>
  <c r="DV24" i="83" s="1"/>
  <c r="EO13" i="83"/>
  <c r="ER13" i="83" s="1"/>
  <c r="ET13" i="83"/>
  <c r="EW13" i="83" s="1"/>
  <c r="FI13" i="83"/>
  <c r="FL13" i="83" s="1"/>
  <c r="FJ68" i="83"/>
  <c r="FM68" i="83" s="1"/>
  <c r="FP55" i="83"/>
  <c r="FS55" i="83" s="1"/>
  <c r="GD44" i="83"/>
  <c r="GG44" i="83" s="1"/>
  <c r="GR52" i="83"/>
  <c r="GU52" i="83" s="1"/>
  <c r="GY60" i="83"/>
  <c r="HB60" i="83" s="1"/>
  <c r="HM42" i="83"/>
  <c r="HP42" i="83" s="1"/>
  <c r="IO24" i="83"/>
  <c r="IR24" i="83" s="1"/>
  <c r="JJ43" i="83"/>
  <c r="JM43" i="83" s="1"/>
  <c r="KD38" i="83"/>
  <c r="KG38" i="83" s="1"/>
  <c r="KS13" i="83"/>
  <c r="KV13" i="83" s="1"/>
  <c r="LM25" i="83"/>
  <c r="LP25" i="83" s="1"/>
  <c r="MC60" i="83"/>
  <c r="MF60" i="83" s="1"/>
  <c r="MX51" i="83"/>
  <c r="NA51" i="83" s="1"/>
  <c r="NK50" i="83"/>
  <c r="NN50" i="83" s="1"/>
  <c r="OM44" i="83"/>
  <c r="OP44" i="83" s="1"/>
  <c r="OZ13" i="83"/>
  <c r="PC13" i="83" s="1"/>
  <c r="PG26" i="83"/>
  <c r="PJ26" i="83" s="1"/>
  <c r="PU26" i="83"/>
  <c r="PX26" i="83" s="1"/>
  <c r="QW55" i="83"/>
  <c r="QZ55" i="83" s="1"/>
  <c r="SF25" i="83"/>
  <c r="SI25" i="83" s="1"/>
  <c r="TH38" i="83"/>
  <c r="TK38" i="83" s="1"/>
  <c r="UD39" i="83"/>
  <c r="UG39" i="83" s="1"/>
  <c r="UY13" i="83"/>
  <c r="VB13" i="83" s="1"/>
  <c r="VL27" i="83"/>
  <c r="VO27" i="83" s="1"/>
  <c r="WN13" i="83"/>
  <c r="WQ13" i="83" s="1"/>
  <c r="XK36" i="83"/>
  <c r="XN36" i="83" s="1"/>
  <c r="XX43" i="83"/>
  <c r="YA43" i="83" s="1"/>
  <c r="YR24" i="83"/>
  <c r="YU24" i="83" s="1"/>
  <c r="ZH42" i="83"/>
  <c r="ZK42" i="83" s="1"/>
  <c r="AAQ42" i="83"/>
  <c r="AAT42" i="83" s="1"/>
  <c r="ABE48" i="83"/>
  <c r="ABH48" i="83" s="1"/>
  <c r="ABZ13" i="83"/>
  <c r="ACC13" i="83" s="1"/>
  <c r="ACG46" i="83"/>
  <c r="ACJ46" i="83" s="1"/>
  <c r="ADA21" i="83"/>
  <c r="ADD21" i="83" s="1"/>
  <c r="AEB37" i="83"/>
  <c r="AEE37" i="83" s="1"/>
  <c r="AGO13" i="83"/>
  <c r="AGR13" i="83" s="1"/>
  <c r="AJU43" i="83"/>
  <c r="AJX43" i="83" s="1"/>
  <c r="APL46" i="83"/>
  <c r="APO46" i="83" s="1"/>
  <c r="AUV13" i="83"/>
  <c r="AUY13" i="83" s="1"/>
  <c r="AXF47" i="83"/>
  <c r="AXI47" i="83" s="1"/>
  <c r="BBN13" i="83"/>
  <c r="BBQ13" i="83" s="1"/>
  <c r="BIA40" i="83"/>
  <c r="BID40" i="83" s="1"/>
  <c r="K13" i="83"/>
  <c r="N13" i="83" s="1"/>
  <c r="Q26" i="83"/>
  <c r="T26" i="83" s="1"/>
  <c r="AL25" i="83"/>
  <c r="AO25" i="83" s="1"/>
  <c r="BU13" i="83"/>
  <c r="BX13" i="83" s="1"/>
  <c r="CP47" i="83"/>
  <c r="CS47" i="83" s="1"/>
  <c r="DE13" i="83"/>
  <c r="DH13" i="83" s="1"/>
  <c r="DS13" i="83"/>
  <c r="DV13" i="83" s="1"/>
  <c r="EN13" i="83"/>
  <c r="EQ13" i="83" s="1"/>
  <c r="FH25" i="83"/>
  <c r="FK25" i="83" s="1"/>
  <c r="GJ13" i="83"/>
  <c r="GM13" i="83" s="1"/>
  <c r="GX25" i="83"/>
  <c r="HA25" i="83" s="1"/>
  <c r="JB27" i="83"/>
  <c r="JE27" i="83" s="1"/>
  <c r="KK13" i="83"/>
  <c r="KN13" i="83" s="1"/>
  <c r="MJ13" i="83"/>
  <c r="MM13" i="83" s="1"/>
  <c r="PU37" i="83"/>
  <c r="PX37" i="83" s="1"/>
  <c r="RE47" i="83"/>
  <c r="RH47" i="83" s="1"/>
  <c r="TA26" i="83"/>
  <c r="TD26" i="83" s="1"/>
  <c r="TV27" i="83"/>
  <c r="TY27" i="83" s="1"/>
  <c r="VL51" i="83"/>
  <c r="VO51" i="83" s="1"/>
  <c r="XC60" i="83"/>
  <c r="XF60" i="83" s="1"/>
  <c r="YR13" i="83"/>
  <c r="YU13" i="83" s="1"/>
  <c r="ZM26" i="83"/>
  <c r="ZP26" i="83" s="1"/>
  <c r="AAC49" i="83"/>
  <c r="AAF49" i="83" s="1"/>
  <c r="AAO13" i="83"/>
  <c r="AAR13" i="83" s="1"/>
  <c r="ABX24" i="83"/>
  <c r="ACA24" i="83" s="1"/>
  <c r="ACT37" i="83"/>
  <c r="ACW37" i="83" s="1"/>
  <c r="AFE13" i="83"/>
  <c r="AFH13" i="83" s="1"/>
  <c r="AHV41" i="83"/>
  <c r="AHY41" i="83" s="1"/>
  <c r="AKH21" i="83"/>
  <c r="AKK21" i="83" s="1"/>
  <c r="ALR27" i="83"/>
  <c r="ALU27" i="83" s="1"/>
  <c r="AQU13" i="83"/>
  <c r="AQX13" i="83" s="1"/>
  <c r="AWE13" i="83"/>
  <c r="AWH13" i="83" s="1"/>
  <c r="AYI53" i="83"/>
  <c r="AYL53" i="83" s="1"/>
  <c r="BCH13" i="83"/>
  <c r="BCK13" i="83" s="1"/>
  <c r="BJI13" i="83"/>
  <c r="BJL13" i="83" s="1"/>
  <c r="Z13" i="83"/>
  <c r="AC13" i="83" s="1"/>
  <c r="AE27" i="83"/>
  <c r="AH27" i="83" s="1"/>
  <c r="AN59" i="83"/>
  <c r="AQ59" i="83" s="1"/>
  <c r="AZ44" i="83"/>
  <c r="BC44" i="83" s="1"/>
  <c r="BH50" i="83"/>
  <c r="BK50" i="83" s="1"/>
  <c r="BW13" i="83"/>
  <c r="BZ13" i="83" s="1"/>
  <c r="CQ13" i="83"/>
  <c r="CT13" i="83" s="1"/>
  <c r="DK24" i="83"/>
  <c r="DN24" i="83" s="1"/>
  <c r="EF13" i="83"/>
  <c r="EI13" i="83" s="1"/>
  <c r="FA55" i="83"/>
  <c r="FD55" i="83" s="1"/>
  <c r="FV25" i="83"/>
  <c r="FY25" i="83" s="1"/>
  <c r="GJ39" i="83"/>
  <c r="GM39" i="83" s="1"/>
  <c r="HU13" i="83"/>
  <c r="HX13" i="83" s="1"/>
  <c r="JB24" i="83"/>
  <c r="JE24" i="83" s="1"/>
  <c r="MC13" i="83"/>
  <c r="MF13" i="83" s="1"/>
  <c r="OU58" i="83"/>
  <c r="OX58" i="83" s="1"/>
  <c r="RF55" i="83"/>
  <c r="RI55" i="83" s="1"/>
  <c r="TI38" i="83"/>
  <c r="TL38" i="83" s="1"/>
  <c r="VU48" i="83"/>
  <c r="VX48" i="83" s="1"/>
  <c r="YK26" i="83"/>
  <c r="YN26" i="83" s="1"/>
  <c r="ABX28" i="83"/>
  <c r="ACA28" i="83" s="1"/>
  <c r="AGN34" i="83"/>
  <c r="AGQ34" i="83" s="1"/>
  <c r="ASD53" i="83"/>
  <c r="ASG53" i="83" s="1"/>
  <c r="BFW42" i="83"/>
  <c r="BFZ42" i="83" s="1"/>
  <c r="IN13" i="83"/>
  <c r="IQ13" i="83" s="1"/>
  <c r="KD46" i="83"/>
  <c r="KG46" i="83" s="1"/>
  <c r="LM52" i="83"/>
  <c r="LP52" i="83" s="1"/>
  <c r="NJ13" i="83"/>
  <c r="NM13" i="83" s="1"/>
  <c r="OT24" i="83"/>
  <c r="OW24" i="83" s="1"/>
  <c r="QI13" i="83"/>
  <c r="QL13" i="83" s="1"/>
  <c r="SF22" i="83"/>
  <c r="SI22" i="83" s="1"/>
  <c r="TJ38" i="83"/>
  <c r="TM38" i="83" s="1"/>
  <c r="UQ28" i="83"/>
  <c r="UT28" i="83" s="1"/>
  <c r="VT13" i="83"/>
  <c r="VW13" i="83" s="1"/>
  <c r="WV54" i="83"/>
  <c r="WY54" i="83" s="1"/>
  <c r="YE44" i="83"/>
  <c r="YH44" i="83" s="1"/>
  <c r="ZM44" i="83"/>
  <c r="ZP44" i="83" s="1"/>
  <c r="AAO42" i="83"/>
  <c r="AAR42" i="83" s="1"/>
  <c r="ACS30" i="83"/>
  <c r="ACV30" i="83" s="1"/>
  <c r="AFF13" i="83"/>
  <c r="AFI13" i="83" s="1"/>
  <c r="AHO22" i="83"/>
  <c r="AHR22" i="83" s="1"/>
  <c r="ALX42" i="83"/>
  <c r="AMA42" i="83" s="1"/>
  <c r="ARA33" i="83"/>
  <c r="ARD33" i="83" s="1"/>
  <c r="AWD40" i="83"/>
  <c r="AWG40" i="83" s="1"/>
  <c r="BQO38" i="83"/>
  <c r="BQR38" i="83" s="1"/>
  <c r="JQ40" i="83"/>
  <c r="JT40" i="83" s="1"/>
  <c r="OS58" i="83"/>
  <c r="OV58" i="83" s="1"/>
  <c r="UX23" i="83"/>
  <c r="VA23" i="83" s="1"/>
  <c r="AAA25" i="83"/>
  <c r="AAD25" i="83" s="1"/>
  <c r="AHC36" i="83"/>
  <c r="AHF36" i="83" s="1"/>
  <c r="BHK13" i="83"/>
  <c r="BHN13" i="83" s="1"/>
  <c r="ALW36" i="83"/>
  <c r="ALZ36" i="83" s="1"/>
  <c r="AVH23" i="83"/>
  <c r="AVK23" i="83" s="1"/>
  <c r="AMZ51" i="83"/>
  <c r="ANC51" i="83" s="1"/>
  <c r="BDC13" i="83"/>
  <c r="BDF13" i="83" s="1"/>
  <c r="ARU13" i="83"/>
  <c r="ARX13" i="83" s="1"/>
  <c r="SG15" i="83"/>
  <c r="SJ15" i="83" s="1"/>
  <c r="APK23" i="83"/>
  <c r="APN23" i="83" s="1"/>
  <c r="VT15" i="83"/>
  <c r="VW15" i="83" s="1"/>
  <c r="BRY15" i="83"/>
  <c r="BSB15" i="83" s="1"/>
  <c r="AOP15" i="83"/>
  <c r="AOS15" i="83" s="1"/>
  <c r="WV15" i="83"/>
  <c r="WY15" i="83" s="1"/>
  <c r="BKR15" i="83"/>
  <c r="BKU15" i="83" s="1"/>
  <c r="AEJ30" i="83"/>
  <c r="AEM30" i="83" s="1"/>
  <c r="AZX15" i="83"/>
  <c r="BAA15" i="83" s="1"/>
  <c r="LG15" i="83"/>
  <c r="LJ15" i="83" s="1"/>
  <c r="UK52" i="83"/>
  <c r="UN52" i="83" s="1"/>
  <c r="AOW51" i="83"/>
  <c r="AOZ51" i="83" s="1"/>
  <c r="BIN15" i="83"/>
  <c r="BIQ15" i="83" s="1"/>
  <c r="JX58" i="83"/>
  <c r="KA58" i="83" s="1"/>
  <c r="ABY62" i="83"/>
  <c r="ACB62" i="83" s="1"/>
  <c r="AJF15" i="83"/>
  <c r="AJI15" i="83" s="1"/>
  <c r="AYV43" i="83"/>
  <c r="AYY43" i="83" s="1"/>
  <c r="BTV21" i="83"/>
  <c r="BTY21" i="83" s="1"/>
  <c r="BV29" i="83"/>
  <c r="BY29" i="83" s="1"/>
  <c r="DL52" i="83"/>
  <c r="DO52" i="83" s="1"/>
  <c r="JX25" i="83"/>
  <c r="KA25" i="83" s="1"/>
  <c r="GK15" i="83"/>
  <c r="GN15" i="83" s="1"/>
  <c r="RZ33" i="83"/>
  <c r="SC33" i="83" s="1"/>
  <c r="YE45" i="83"/>
  <c r="YH45" i="83" s="1"/>
  <c r="ANN22" i="83"/>
  <c r="ANQ22" i="83" s="1"/>
  <c r="AYV26" i="83"/>
  <c r="AYY26" i="83" s="1"/>
  <c r="BWN23" i="83"/>
  <c r="BWQ23" i="83" s="1"/>
  <c r="BVE15" i="83"/>
  <c r="BVH15" i="83" s="1"/>
  <c r="CC60" i="83"/>
  <c r="CF60" i="83" s="1"/>
  <c r="HM50" i="83"/>
  <c r="HP50" i="83" s="1"/>
  <c r="FI15" i="83"/>
  <c r="FL15" i="83" s="1"/>
  <c r="RE48" i="83"/>
  <c r="RH48" i="83" s="1"/>
  <c r="UY15" i="83"/>
  <c r="VB15" i="83" s="1"/>
  <c r="AME43" i="83"/>
  <c r="AMH43" i="83" s="1"/>
  <c r="AWY15" i="83"/>
  <c r="AXB15" i="83" s="1"/>
  <c r="BRK15" i="83"/>
  <c r="BRN15" i="83" s="1"/>
  <c r="BXP20" i="83"/>
  <c r="BXS20" i="83" s="1"/>
  <c r="QJ30" i="83"/>
  <c r="QM30" i="83" s="1"/>
  <c r="AHB15" i="83"/>
  <c r="AHE15" i="83" s="1"/>
  <c r="AFL15" i="83"/>
  <c r="AFO15" i="83" s="1"/>
  <c r="CC15" i="83"/>
  <c r="CF15" i="83" s="1"/>
  <c r="YL23" i="83"/>
  <c r="YO23" i="83" s="1"/>
  <c r="AYH15" i="83"/>
  <c r="AYK15" i="83" s="1"/>
  <c r="KE23" i="83"/>
  <c r="KH23" i="83" s="1"/>
  <c r="ARH46" i="83"/>
  <c r="ARK46" i="83" s="1"/>
  <c r="ADO15" i="83"/>
  <c r="ADR15" i="83" s="1"/>
  <c r="QJ24" i="83"/>
  <c r="QM24" i="83" s="1"/>
  <c r="AQM15" i="83"/>
  <c r="AQP15" i="83" s="1"/>
  <c r="BCP15" i="83"/>
  <c r="BCS15" i="83" s="1"/>
  <c r="AQM24" i="83"/>
  <c r="AQP24" i="83" s="1"/>
  <c r="BFA22" i="83"/>
  <c r="BFD22" i="83" s="1"/>
  <c r="BGX21" i="83"/>
  <c r="BHA21" i="83" s="1"/>
  <c r="BNC23" i="83"/>
  <c r="BNF23" i="83" s="1"/>
  <c r="BPU15" i="83"/>
  <c r="BPX15" i="83" s="1"/>
  <c r="BXI20" i="83"/>
  <c r="BXL20" i="83" s="1"/>
  <c r="BWN20" i="83"/>
  <c r="BWQ20" i="83" s="1"/>
  <c r="CX15" i="83"/>
  <c r="DA15" i="83" s="1"/>
  <c r="UR15" i="83"/>
  <c r="UU15" i="83" s="1"/>
  <c r="AEC24" i="83"/>
  <c r="AEF24" i="83" s="1"/>
  <c r="BH15" i="83"/>
  <c r="BK15" i="83" s="1"/>
  <c r="UK23" i="83"/>
  <c r="UN23" i="83" s="1"/>
  <c r="ASJ15" i="83"/>
  <c r="ASM15" i="83" s="1"/>
  <c r="JX28" i="83"/>
  <c r="KA28" i="83" s="1"/>
  <c r="ALJ15" i="83"/>
  <c r="ALM15" i="83" s="1"/>
  <c r="ACT31" i="83"/>
  <c r="ACW31" i="83" s="1"/>
  <c r="OT15" i="83"/>
  <c r="OW15" i="83" s="1"/>
  <c r="AOW24" i="83"/>
  <c r="AOZ24" i="83" s="1"/>
  <c r="AXT21" i="83"/>
  <c r="AXW21" i="83" s="1"/>
  <c r="APY15" i="83"/>
  <c r="AQB15" i="83" s="1"/>
  <c r="BDY23" i="83"/>
  <c r="BEB23" i="83" s="1"/>
  <c r="BJI15" i="83"/>
  <c r="BJL15" i="83" s="1"/>
  <c r="BRD15" i="83"/>
  <c r="BRG15" i="83" s="1"/>
  <c r="BOZ24" i="83"/>
  <c r="BPC24" i="83" s="1"/>
  <c r="BVS34" i="83"/>
  <c r="BVV34" i="83" s="1"/>
  <c r="BVS15" i="83"/>
  <c r="BVV15" i="83" s="1"/>
  <c r="FV35" i="83"/>
  <c r="FY35" i="83" s="1"/>
  <c r="QB35" i="83"/>
  <c r="QE35" i="83" s="1"/>
  <c r="AMY43" i="83"/>
  <c r="ANB43" i="83" s="1"/>
  <c r="HZ37" i="83"/>
  <c r="IC37" i="83" s="1"/>
  <c r="AYG42" i="83"/>
  <c r="AYJ42" i="83" s="1"/>
  <c r="AYU38" i="83"/>
  <c r="AYX38" i="83" s="1"/>
  <c r="OL27" i="83"/>
  <c r="OO27" i="83" s="1"/>
  <c r="RY32" i="83"/>
  <c r="SB32" i="83" s="1"/>
  <c r="ANM37" i="83"/>
  <c r="ANP37" i="83" s="1"/>
  <c r="DK44" i="83"/>
  <c r="DN44" i="83" s="1"/>
  <c r="YZ43" i="83"/>
  <c r="ZC43" i="83" s="1"/>
  <c r="XX15" i="83"/>
  <c r="YA15" i="83" s="1"/>
  <c r="XJ15" i="83"/>
  <c r="XM15" i="83" s="1"/>
  <c r="FI25" i="83"/>
  <c r="FL25" i="83" s="1"/>
  <c r="NY15" i="83"/>
  <c r="OB15" i="83" s="1"/>
  <c r="ALQ21" i="83"/>
  <c r="ALT21" i="83" s="1"/>
  <c r="ABD15" i="83"/>
  <c r="ABG15" i="83" s="1"/>
  <c r="GD24" i="83"/>
  <c r="GG24" i="83" s="1"/>
  <c r="LN25" i="83"/>
  <c r="LQ25" i="83" s="1"/>
  <c r="ZG15" i="83"/>
  <c r="ZJ15" i="83" s="1"/>
  <c r="AJF21" i="83"/>
  <c r="AJI21" i="83" s="1"/>
  <c r="BAS15" i="83"/>
  <c r="BAV15" i="83" s="1"/>
  <c r="GY25" i="83"/>
  <c r="HB25" i="83" s="1"/>
  <c r="KL27" i="83"/>
  <c r="KO27" i="83" s="1"/>
  <c r="ABK15" i="83"/>
  <c r="ABN15" i="83" s="1"/>
  <c r="AWY46" i="83"/>
  <c r="AXB46" i="83" s="1"/>
  <c r="XC15" i="83"/>
  <c r="XF15" i="83" s="1"/>
  <c r="AFE43" i="83"/>
  <c r="AFH43" i="83" s="1"/>
  <c r="AQF23" i="83"/>
  <c r="AQI23" i="83" s="1"/>
  <c r="SN15" i="83"/>
  <c r="SQ15" i="83" s="1"/>
  <c r="AFS21" i="83"/>
  <c r="AFV21" i="83" s="1"/>
  <c r="ALC15" i="83"/>
  <c r="ALF15" i="83" s="1"/>
  <c r="AQM49" i="83"/>
  <c r="AQP49" i="83" s="1"/>
  <c r="BQB30" i="83"/>
  <c r="BQE30" i="83" s="1"/>
  <c r="AOI15" i="83"/>
  <c r="AOL15" i="83" s="1"/>
  <c r="BNJ39" i="83"/>
  <c r="BNM39" i="83" s="1"/>
  <c r="BAZ15" i="83"/>
  <c r="BBC15" i="83" s="1"/>
  <c r="BKD15" i="83"/>
  <c r="BKG15" i="83" s="1"/>
  <c r="BDD29" i="83"/>
  <c r="BDG29" i="83" s="1"/>
  <c r="BHZ15" i="83"/>
  <c r="BIC15" i="83" s="1"/>
  <c r="BMA22" i="83"/>
  <c r="BMD22" i="83" s="1"/>
  <c r="BNQ22" i="83"/>
  <c r="BNT22" i="83" s="1"/>
  <c r="BLF15" i="83"/>
  <c r="BLI15" i="83" s="1"/>
  <c r="BQI24" i="83"/>
  <c r="BQL24" i="83" s="1"/>
  <c r="BST15" i="83"/>
  <c r="BSW15" i="83" s="1"/>
  <c r="BYD30" i="83"/>
  <c r="BYG30" i="83" s="1"/>
  <c r="BVZ40" i="83"/>
  <c r="BWC40" i="83" s="1"/>
  <c r="BXP22" i="83"/>
  <c r="BXS22" i="83" s="1"/>
  <c r="AVH44" i="83"/>
  <c r="AVK44" i="83" s="1"/>
  <c r="AS39" i="83"/>
  <c r="AV39" i="83" s="1"/>
  <c r="QI34" i="83"/>
  <c r="QL34" i="83" s="1"/>
  <c r="AZW42" i="83"/>
  <c r="AZZ42" i="83" s="1"/>
  <c r="AUT32" i="83"/>
  <c r="AUW32" i="83" s="1"/>
  <c r="ARU29" i="83"/>
  <c r="ARX29" i="83" s="1"/>
  <c r="BBF41" i="83"/>
  <c r="BBI41" i="83" s="1"/>
  <c r="QI45" i="83"/>
  <c r="QL45" i="83" s="1"/>
  <c r="ASP32" i="83"/>
  <c r="ASS32" i="83" s="1"/>
  <c r="HZ29" i="83"/>
  <c r="IC29" i="83" s="1"/>
  <c r="AYG30" i="83"/>
  <c r="AYJ30" i="83" s="1"/>
  <c r="AUU27" i="83"/>
  <c r="AUX27" i="83" s="1"/>
  <c r="AF56" i="83"/>
  <c r="AI56" i="83" s="1"/>
  <c r="JC24" i="83"/>
  <c r="JF24" i="83" s="1"/>
  <c r="ABD23" i="83"/>
  <c r="ABG23" i="83" s="1"/>
  <c r="WA23" i="83"/>
  <c r="WD23" i="83" s="1"/>
  <c r="PO27" i="83"/>
  <c r="PR27" i="83" s="1"/>
  <c r="BFO15" i="83"/>
  <c r="BFR15" i="83" s="1"/>
  <c r="AKO37" i="83"/>
  <c r="AKR37" i="83" s="1"/>
  <c r="GR28" i="83"/>
  <c r="GU28" i="83" s="1"/>
  <c r="OT30" i="83"/>
  <c r="OW30" i="83" s="1"/>
  <c r="AAW15" i="83"/>
  <c r="AAZ15" i="83" s="1"/>
  <c r="AMS15" i="83"/>
  <c r="AMV15" i="83" s="1"/>
  <c r="CX24" i="83"/>
  <c r="DA24" i="83" s="1"/>
  <c r="IO25" i="83"/>
  <c r="IR25" i="83" s="1"/>
  <c r="SG23" i="83"/>
  <c r="SJ23" i="83" s="1"/>
  <c r="AIR15" i="83"/>
  <c r="AIU15" i="83" s="1"/>
  <c r="PA24" i="83"/>
  <c r="PD24" i="83" s="1"/>
  <c r="ABY24" i="83"/>
  <c r="ACB24" i="83" s="1"/>
  <c r="AGN15" i="83"/>
  <c r="AGQ15" i="83" s="1"/>
  <c r="AYA15" i="83"/>
  <c r="AYD15" i="83" s="1"/>
  <c r="SU47" i="83"/>
  <c r="SX47" i="83" s="1"/>
  <c r="AJT21" i="83"/>
  <c r="AJW21" i="83" s="1"/>
  <c r="AME36" i="83"/>
  <c r="AMH36" i="83" s="1"/>
  <c r="AWD35" i="83"/>
  <c r="AWG35" i="83" s="1"/>
  <c r="AKV34" i="83"/>
  <c r="AKY34" i="83" s="1"/>
  <c r="APD15" i="83"/>
  <c r="APG15" i="83" s="1"/>
  <c r="AXM15" i="83"/>
  <c r="AXP15" i="83" s="1"/>
  <c r="BDK22" i="83"/>
  <c r="BDN22" i="83" s="1"/>
  <c r="BVZ21" i="83"/>
  <c r="BWC21" i="83" s="1"/>
  <c r="BEM15" i="83"/>
  <c r="BEP15" i="83" s="1"/>
  <c r="BIG15" i="83"/>
  <c r="BIJ15" i="83" s="1"/>
  <c r="BPG35" i="83"/>
  <c r="BPJ35" i="83" s="1"/>
  <c r="BOS23" i="83"/>
  <c r="BOV23" i="83" s="1"/>
  <c r="BOE15" i="83"/>
  <c r="BOH15" i="83" s="1"/>
  <c r="BRY24" i="83"/>
  <c r="BSB24" i="83" s="1"/>
  <c r="BTV15" i="83"/>
  <c r="BTY15" i="83" s="1"/>
  <c r="BUJ20" i="83"/>
  <c r="BUM20" i="83" s="1"/>
  <c r="BXP15" i="83"/>
  <c r="BXS15" i="83" s="1"/>
  <c r="LF36" i="83"/>
  <c r="LI36" i="83" s="1"/>
  <c r="AXZ34" i="83"/>
  <c r="AYC34" i="83" s="1"/>
  <c r="IG42" i="83"/>
  <c r="IJ42" i="83" s="1"/>
  <c r="BAR27" i="83"/>
  <c r="BAU27" i="83" s="1"/>
  <c r="OL31" i="83"/>
  <c r="OO31" i="83" s="1"/>
  <c r="AVO30" i="83"/>
  <c r="AVR30" i="83" s="1"/>
  <c r="MA38" i="83"/>
  <c r="MD38" i="83" s="1"/>
  <c r="ATD30" i="83"/>
  <c r="ATG30" i="83" s="1"/>
  <c r="NQ35" i="83"/>
  <c r="NT35" i="83" s="1"/>
  <c r="JB41" i="83"/>
  <c r="JE41" i="83" s="1"/>
  <c r="BAK33" i="83"/>
  <c r="BAN33" i="83" s="1"/>
  <c r="AS27" i="83"/>
  <c r="AV27" i="83" s="1"/>
  <c r="FV29" i="83"/>
  <c r="FY29" i="83" s="1"/>
  <c r="ATY30" i="83"/>
  <c r="AUB30" i="83" s="1"/>
  <c r="AS48" i="83"/>
  <c r="AV48" i="83" s="1"/>
  <c r="FO53" i="83"/>
  <c r="FR53" i="83" s="1"/>
  <c r="QB32" i="83"/>
  <c r="QE32" i="83" s="1"/>
  <c r="CI37" i="83"/>
  <c r="CL37" i="83" s="1"/>
  <c r="AWQ34" i="83"/>
  <c r="AWT34" i="83" s="1"/>
  <c r="OS54" i="83"/>
  <c r="OV54" i="83" s="1"/>
  <c r="EF35" i="83"/>
  <c r="EI35" i="83" s="1"/>
  <c r="AOO36" i="83"/>
  <c r="AOR36" i="83" s="1"/>
  <c r="BAR31" i="83"/>
  <c r="BAU31" i="83" s="1"/>
  <c r="ANT30" i="83"/>
  <c r="ANW30" i="83" s="1"/>
  <c r="J34" i="83"/>
  <c r="M34" i="83" s="1"/>
  <c r="BN42" i="83"/>
  <c r="BQ42" i="83" s="1"/>
  <c r="DK41" i="83"/>
  <c r="DN41" i="83" s="1"/>
  <c r="FA44" i="83"/>
  <c r="FD44" i="83" s="1"/>
  <c r="AQS34" i="83"/>
  <c r="AQV34" i="83" s="1"/>
  <c r="ARU34" i="83"/>
  <c r="ARX34" i="83" s="1"/>
  <c r="ASP29" i="83"/>
  <c r="ASS29" i="83" s="1"/>
  <c r="BDC39" i="83"/>
  <c r="BDF39" i="83" s="1"/>
  <c r="BCA40" i="83"/>
  <c r="BCD40" i="83" s="1"/>
  <c r="FO29" i="83"/>
  <c r="FR29" i="83" s="1"/>
  <c r="RR26" i="83"/>
  <c r="RU26" i="83" s="1"/>
  <c r="AVO26" i="83"/>
  <c r="AVR26" i="83" s="1"/>
  <c r="APX25" i="83"/>
  <c r="AQA25" i="83" s="1"/>
  <c r="ANM30" i="83"/>
  <c r="ANP30" i="83" s="1"/>
  <c r="FA34" i="83"/>
  <c r="FD34" i="83" s="1"/>
  <c r="IG34" i="83"/>
  <c r="IJ34" i="83" s="1"/>
  <c r="MV29" i="83"/>
  <c r="MY29" i="83" s="1"/>
  <c r="PN30" i="83"/>
  <c r="PQ30" i="83" s="1"/>
  <c r="HL29" i="83"/>
  <c r="HO29" i="83" s="1"/>
  <c r="NQ33" i="83"/>
  <c r="NT33" i="83" s="1"/>
  <c r="AXE30" i="83"/>
  <c r="AXH30" i="83" s="1"/>
  <c r="DY44" i="83"/>
  <c r="EB44" i="83" s="1"/>
  <c r="PG51" i="83"/>
  <c r="PJ51" i="83" s="1"/>
  <c r="AXZ41" i="83"/>
  <c r="AYC41" i="83" s="1"/>
  <c r="NC45" i="83"/>
  <c r="NF45" i="83" s="1"/>
  <c r="MH47" i="83"/>
  <c r="MK47" i="83" s="1"/>
  <c r="RD44" i="83"/>
  <c r="RG44" i="83" s="1"/>
  <c r="BBM43" i="83"/>
  <c r="BBP43" i="83" s="1"/>
  <c r="AUF37" i="83"/>
  <c r="AUI37" i="83" s="1"/>
  <c r="BAR34" i="83"/>
  <c r="BAU34" i="83" s="1"/>
  <c r="OL37" i="83"/>
  <c r="OO37" i="83" s="1"/>
  <c r="PN38" i="83"/>
  <c r="PQ38" i="83" s="1"/>
  <c r="J27" i="83"/>
  <c r="M27" i="83" s="1"/>
  <c r="HE27" i="83"/>
  <c r="HH27" i="83" s="1"/>
  <c r="AZP28" i="83"/>
  <c r="AZS28" i="83" s="1"/>
  <c r="APJ27" i="83"/>
  <c r="APM27" i="83" s="1"/>
  <c r="AE53" i="83"/>
  <c r="AH53" i="83" s="1"/>
  <c r="J42" i="83"/>
  <c r="M42" i="83" s="1"/>
  <c r="AQS31" i="83"/>
  <c r="AQV31" i="83" s="1"/>
  <c r="AZW34" i="83"/>
  <c r="AZZ34" i="83" s="1"/>
  <c r="AE50" i="83"/>
  <c r="AH50" i="83" s="1"/>
  <c r="KK36" i="83"/>
  <c r="KN36" i="83" s="1"/>
  <c r="GJ32" i="83"/>
  <c r="GM32" i="83" s="1"/>
  <c r="MH43" i="83"/>
  <c r="MK43" i="83" s="1"/>
  <c r="NX35" i="83"/>
  <c r="OA35" i="83" s="1"/>
  <c r="BDX35" i="83"/>
  <c r="BEA35" i="83" s="1"/>
  <c r="AE44" i="83"/>
  <c r="AH44" i="83" s="1"/>
  <c r="MA44" i="83"/>
  <c r="MD44" i="83" s="1"/>
  <c r="CI42" i="83"/>
  <c r="CL42" i="83" s="1"/>
  <c r="AMD28" i="83"/>
  <c r="AMG28" i="83" s="1"/>
  <c r="QW26" i="83"/>
  <c r="QZ26" i="83" s="1"/>
  <c r="ANM26" i="83"/>
  <c r="ANP26" i="83" s="1"/>
  <c r="ARU25" i="83"/>
  <c r="ARX25" i="83" s="1"/>
  <c r="BN33" i="83"/>
  <c r="BQ33" i="83" s="1"/>
  <c r="DY31" i="83"/>
  <c r="EB31" i="83" s="1"/>
  <c r="AZW30" i="83"/>
  <c r="AZZ30" i="83" s="1"/>
  <c r="ASI40" i="83"/>
  <c r="ASL40" i="83" s="1"/>
  <c r="JB53" i="83"/>
  <c r="JE53" i="83" s="1"/>
  <c r="QI48" i="83"/>
  <c r="QL48" i="83" s="1"/>
  <c r="ANM39" i="83"/>
  <c r="ANP39" i="83" s="1"/>
  <c r="BCH42" i="83"/>
  <c r="BCK42" i="83" s="1"/>
  <c r="BES40" i="83"/>
  <c r="BEV40" i="83" s="1"/>
  <c r="DK38" i="83"/>
  <c r="DN38" i="83" s="1"/>
  <c r="PG40" i="83"/>
  <c r="PJ40" i="83" s="1"/>
  <c r="OS42" i="83"/>
  <c r="OV42" i="83" s="1"/>
  <c r="BCV30" i="83"/>
  <c r="BCY30" i="83" s="1"/>
  <c r="J40" i="83"/>
  <c r="M40" i="83" s="1"/>
  <c r="NC42" i="83"/>
  <c r="NF42" i="83" s="1"/>
  <c r="Q39" i="83"/>
  <c r="T39" i="83" s="1"/>
  <c r="LF41" i="83"/>
  <c r="LI41" i="83" s="1"/>
  <c r="AMD31" i="83"/>
  <c r="AMG31" i="83" s="1"/>
  <c r="APJ36" i="83"/>
  <c r="APM36" i="83" s="1"/>
  <c r="BYR26" i="83"/>
  <c r="BYU26" i="83" s="1"/>
  <c r="BYD23" i="83"/>
  <c r="BYG23" i="83" s="1"/>
  <c r="BOZ26" i="83"/>
  <c r="BPC26" i="83" s="1"/>
  <c r="BNX26" i="83"/>
  <c r="BOA26" i="83" s="1"/>
  <c r="BFA26" i="83"/>
  <c r="BFD26" i="83" s="1"/>
  <c r="AQT28" i="83"/>
  <c r="AQW28" i="83" s="1"/>
  <c r="AHI26" i="83"/>
  <c r="AHL26" i="83" s="1"/>
  <c r="AYH28" i="83"/>
  <c r="AYK28" i="83" s="1"/>
  <c r="AVI32" i="83"/>
  <c r="AVL32" i="83" s="1"/>
  <c r="AOI27" i="83"/>
  <c r="AOL27" i="83" s="1"/>
  <c r="NK29" i="83"/>
  <c r="NN29" i="83" s="1"/>
  <c r="AT30" i="83"/>
  <c r="AW30" i="83" s="1"/>
  <c r="AKA26" i="83"/>
  <c r="AKD26" i="83" s="1"/>
  <c r="AVP28" i="83"/>
  <c r="AVS28" i="83" s="1"/>
  <c r="AAP29" i="83"/>
  <c r="AAS29" i="83" s="1"/>
  <c r="IO35" i="83"/>
  <c r="IR35" i="83" s="1"/>
  <c r="BOZ22" i="83"/>
  <c r="BPC22" i="83" s="1"/>
  <c r="BPU21" i="83"/>
  <c r="BPX21" i="83" s="1"/>
  <c r="BQP21" i="83"/>
  <c r="BQS21" i="83" s="1"/>
  <c r="BJI21" i="83"/>
  <c r="BJL21" i="83" s="1"/>
  <c r="BGX23" i="83"/>
  <c r="BHA23" i="83" s="1"/>
  <c r="BDK23" i="83"/>
  <c r="BDN23" i="83" s="1"/>
  <c r="AKO25" i="83"/>
  <c r="AKR25" i="83" s="1"/>
  <c r="WO24" i="83"/>
  <c r="WR24" i="83" s="1"/>
  <c r="HF26" i="83"/>
  <c r="HI26" i="83" s="1"/>
  <c r="MI27" i="83"/>
  <c r="ML27" i="83" s="1"/>
  <c r="FP28" i="83"/>
  <c r="FS28" i="83" s="1"/>
  <c r="RE26" i="83"/>
  <c r="RH26" i="83" s="1"/>
  <c r="BNJ30" i="83"/>
  <c r="BNM30" i="83" s="1"/>
  <c r="BBU31" i="83"/>
  <c r="BBX31" i="83" s="1"/>
  <c r="AVI37" i="83"/>
  <c r="AVL37" i="83" s="1"/>
  <c r="XC34" i="83"/>
  <c r="XF34" i="83" s="1"/>
  <c r="BST22" i="83"/>
  <c r="BSW22" i="83" s="1"/>
  <c r="BTH23" i="83"/>
  <c r="BTK23" i="83" s="1"/>
  <c r="BOS30" i="83"/>
  <c r="BOV30" i="83" s="1"/>
  <c r="AVB27" i="83"/>
  <c r="AVE27" i="83" s="1"/>
  <c r="XX30" i="83"/>
  <c r="YA30" i="83" s="1"/>
  <c r="VM31" i="83"/>
  <c r="VP31" i="83" s="1"/>
  <c r="QJ32" i="83"/>
  <c r="QM32" i="83" s="1"/>
  <c r="ADO26" i="83"/>
  <c r="ADR26" i="83" s="1"/>
  <c r="YS30" i="83"/>
  <c r="YV30" i="83" s="1"/>
  <c r="CC33" i="83"/>
  <c r="CF33" i="83" s="1"/>
  <c r="DL32" i="83"/>
  <c r="DO32" i="83" s="1"/>
  <c r="HT27" i="83"/>
  <c r="HW27" i="83" s="1"/>
  <c r="IA27" i="83"/>
  <c r="ID27" i="83" s="1"/>
  <c r="BWN22" i="83"/>
  <c r="BWQ22" i="83" s="1"/>
  <c r="BWG21" i="83"/>
  <c r="BWJ21" i="83" s="1"/>
  <c r="BBN25" i="83"/>
  <c r="BBQ25" i="83" s="1"/>
  <c r="BLT25" i="83"/>
  <c r="BLW25" i="83" s="1"/>
  <c r="BDD26" i="83"/>
  <c r="BDG26" i="83" s="1"/>
  <c r="ZG25" i="83"/>
  <c r="ZJ25" i="83" s="1"/>
  <c r="IH27" i="83"/>
  <c r="IK27" i="83" s="1"/>
  <c r="GY29" i="83"/>
  <c r="HB29" i="83" s="1"/>
  <c r="GR26" i="83"/>
  <c r="GU26" i="83" s="1"/>
  <c r="RL25" i="83"/>
  <c r="RO25" i="83" s="1"/>
  <c r="ARV24" i="83"/>
  <c r="ARY24" i="83" s="1"/>
  <c r="ABK24" i="83"/>
  <c r="ABN24" i="83" s="1"/>
  <c r="BH27" i="83"/>
  <c r="BK27" i="83" s="1"/>
  <c r="BNQ27" i="83"/>
  <c r="BNT27" i="83" s="1"/>
  <c r="BIN30" i="83"/>
  <c r="BIQ30" i="83" s="1"/>
  <c r="ANN31" i="83"/>
  <c r="ANQ31" i="83" s="1"/>
  <c r="BXB26" i="83"/>
  <c r="BXE26" i="83" s="1"/>
  <c r="AQM30" i="83"/>
  <c r="AQP30" i="83" s="1"/>
  <c r="BSM21" i="83"/>
  <c r="BSP21" i="83" s="1"/>
  <c r="BIG26" i="83"/>
  <c r="BIJ26" i="83" s="1"/>
  <c r="AHI23" i="83"/>
  <c r="AHL23" i="83" s="1"/>
  <c r="PH28" i="83"/>
  <c r="PK28" i="83" s="1"/>
  <c r="AKA23" i="83"/>
  <c r="AKD23" i="83" s="1"/>
  <c r="XJ24" i="83"/>
  <c r="XM24" i="83" s="1"/>
  <c r="BYD25" i="83"/>
  <c r="BYG25" i="83" s="1"/>
  <c r="BLM35" i="83"/>
  <c r="BLP35" i="83" s="1"/>
  <c r="BPG27" i="83"/>
  <c r="BPJ27" i="83" s="1"/>
  <c r="BJW35" i="83"/>
  <c r="BJZ35" i="83" s="1"/>
  <c r="BKK30" i="83"/>
  <c r="BKN30" i="83" s="1"/>
  <c r="SU32" i="83"/>
  <c r="SX32" i="83" s="1"/>
  <c r="PV32" i="83"/>
  <c r="PY32" i="83" s="1"/>
  <c r="AFL27" i="83"/>
  <c r="AFO27" i="83" s="1"/>
  <c r="AOW37" i="83"/>
  <c r="AOZ37" i="83" s="1"/>
  <c r="BTH27" i="83"/>
  <c r="BTK27" i="83" s="1"/>
  <c r="AZC31" i="83"/>
  <c r="AZF31" i="83" s="1"/>
  <c r="BIG37" i="83"/>
  <c r="BIJ37" i="83" s="1"/>
  <c r="RL30" i="83"/>
  <c r="RO30" i="83" s="1"/>
  <c r="ADH28" i="83"/>
  <c r="ADK28" i="83" s="1"/>
  <c r="BOL26" i="83"/>
  <c r="BOO26" i="83" s="1"/>
  <c r="BSM24" i="83"/>
  <c r="BSP24" i="83" s="1"/>
  <c r="YE26" i="83"/>
  <c r="YH26" i="83" s="1"/>
  <c r="BV33" i="83"/>
  <c r="BY33" i="83" s="1"/>
  <c r="UR31" i="83"/>
  <c r="UU31" i="83" s="1"/>
  <c r="AGG22" i="83"/>
  <c r="AGJ22" i="83" s="1"/>
  <c r="JX27" i="83"/>
  <c r="KA27" i="83" s="1"/>
  <c r="BHE31" i="83"/>
  <c r="BHH31" i="83" s="1"/>
  <c r="PH38" i="83"/>
  <c r="PK38" i="83" s="1"/>
  <c r="ND36" i="83"/>
  <c r="NG36" i="83" s="1"/>
  <c r="IO42" i="83"/>
  <c r="IR42" i="83" s="1"/>
  <c r="AYV27" i="83"/>
  <c r="AYY27" i="83" s="1"/>
  <c r="HM27" i="83"/>
  <c r="HP27" i="83" s="1"/>
  <c r="MP28" i="83"/>
  <c r="MS28" i="83" s="1"/>
  <c r="WH31" i="83"/>
  <c r="WK31" i="83" s="1"/>
  <c r="ND31" i="83"/>
  <c r="NG31" i="83" s="1"/>
  <c r="BXW21" i="83"/>
  <c r="BXZ21" i="83" s="1"/>
  <c r="AWR23" i="83"/>
  <c r="AWU23" i="83" s="1"/>
  <c r="BAL26" i="83"/>
  <c r="BAO26" i="83" s="1"/>
  <c r="AYO24" i="83"/>
  <c r="AYR24" i="83" s="1"/>
  <c r="ACF25" i="83"/>
  <c r="ACI25" i="83" s="1"/>
  <c r="BWU29" i="83"/>
  <c r="BWX29" i="83" s="1"/>
  <c r="TP38" i="83"/>
  <c r="TS38" i="83" s="1"/>
  <c r="JC35" i="83"/>
  <c r="JF35" i="83" s="1"/>
  <c r="NK33" i="83"/>
  <c r="NN33" i="83" s="1"/>
  <c r="AEC26" i="83"/>
  <c r="AEF26" i="83" s="1"/>
  <c r="AHB22" i="83"/>
  <c r="AHE22" i="83" s="1"/>
  <c r="BPG22" i="83"/>
  <c r="BPJ22" i="83" s="1"/>
  <c r="AHW22" i="83"/>
  <c r="AHZ22" i="83" s="1"/>
  <c r="AFE24" i="83"/>
  <c r="AFH24" i="83" s="1"/>
  <c r="BV28" i="83"/>
  <c r="BY28" i="83" s="1"/>
  <c r="BA26" i="83"/>
  <c r="BD26" i="83" s="1"/>
  <c r="BFO30" i="83"/>
  <c r="BFR30" i="83" s="1"/>
  <c r="TW34" i="83"/>
  <c r="TZ34" i="83" s="1"/>
  <c r="FP38" i="83"/>
  <c r="FS38" i="83" s="1"/>
  <c r="AEC29" i="83"/>
  <c r="AEF29" i="83" s="1"/>
  <c r="BPG25" i="83"/>
  <c r="BPJ25" i="83" s="1"/>
  <c r="BLT30" i="83"/>
  <c r="BLW30" i="83" s="1"/>
  <c r="BKR25" i="83"/>
  <c r="BKU25" i="83" s="1"/>
  <c r="AZX28" i="83"/>
  <c r="BAA28" i="83" s="1"/>
  <c r="BLM29" i="83"/>
  <c r="BLP29" i="83" s="1"/>
  <c r="ARV27" i="83"/>
  <c r="ARY27" i="83" s="1"/>
  <c r="AOP28" i="83"/>
  <c r="AOS28" i="83" s="1"/>
  <c r="PV28" i="83"/>
  <c r="PY28" i="83" s="1"/>
  <c r="ABD29" i="83"/>
  <c r="ABG29" i="83" s="1"/>
  <c r="GD27" i="83"/>
  <c r="GG27" i="83" s="1"/>
  <c r="DZ29" i="83"/>
  <c r="EC29" i="83" s="1"/>
  <c r="OF28" i="83"/>
  <c r="OI28" i="83" s="1"/>
  <c r="BOL23" i="83"/>
  <c r="BOO23" i="83" s="1"/>
  <c r="BNQ24" i="83"/>
  <c r="BNT24" i="83" s="1"/>
  <c r="AWY24" i="83"/>
  <c r="AXB24" i="83" s="1"/>
  <c r="AHB24" i="83"/>
  <c r="AHE24" i="83" s="1"/>
  <c r="HM32" i="83"/>
  <c r="HP32" i="83" s="1"/>
  <c r="LU33" i="83"/>
  <c r="LX33" i="83" s="1"/>
  <c r="HF35" i="83"/>
  <c r="HI35" i="83" s="1"/>
  <c r="QQ30" i="83"/>
  <c r="QT30" i="83" s="1"/>
  <c r="AKH31" i="83"/>
  <c r="AKK31" i="83" s="1"/>
  <c r="AAP25" i="83"/>
  <c r="AAS25" i="83" s="1"/>
  <c r="WV36" i="83"/>
  <c r="WY36" i="83" s="1"/>
  <c r="AOW28" i="83"/>
  <c r="AOZ28" i="83" s="1"/>
  <c r="YZ31" i="83"/>
  <c r="ZC31" i="83" s="1"/>
  <c r="VT32" i="83"/>
  <c r="VW32" i="83" s="1"/>
  <c r="UK34" i="83"/>
  <c r="UN34" i="83" s="1"/>
  <c r="KS27" i="83"/>
  <c r="KV27" i="83" s="1"/>
  <c r="UD23" i="83"/>
  <c r="UG23" i="83" s="1"/>
  <c r="WA27" i="83"/>
  <c r="WD27" i="83" s="1"/>
  <c r="ALY17" i="83"/>
  <c r="AMB17" i="83" s="1"/>
  <c r="AKP17" i="83"/>
  <c r="AKS17" i="83" s="1"/>
  <c r="AKI17" i="83"/>
  <c r="AKL17" i="83" s="1"/>
  <c r="AJN17" i="83"/>
  <c r="AJQ17" i="83" s="1"/>
  <c r="AIE38" i="83"/>
  <c r="AIH38" i="83" s="1"/>
  <c r="AHX38" i="83"/>
  <c r="AIA38" i="83" s="1"/>
  <c r="AHQ32" i="83"/>
  <c r="AHT32" i="83" s="1"/>
  <c r="AHJ17" i="83"/>
  <c r="AHM17" i="83" s="1"/>
  <c r="AHC17" i="83"/>
  <c r="AHF17" i="83" s="1"/>
  <c r="AGV17" i="83"/>
  <c r="AGY17" i="83" s="1"/>
  <c r="AGH17" i="83"/>
  <c r="AGK17" i="83" s="1"/>
  <c r="AGA17" i="83"/>
  <c r="AGD17" i="83" s="1"/>
  <c r="AFT41" i="83"/>
  <c r="AFW41" i="83" s="1"/>
  <c r="AFF17" i="83"/>
  <c r="AFI17" i="83" s="1"/>
  <c r="AEK32" i="83"/>
  <c r="AEN32" i="83" s="1"/>
  <c r="ADB39" i="83"/>
  <c r="ADE39" i="83" s="1"/>
  <c r="ADB17" i="83"/>
  <c r="ADE17" i="83" s="1"/>
  <c r="ACU33" i="83"/>
  <c r="ACX33" i="83" s="1"/>
  <c r="ACU17" i="83"/>
  <c r="ACX17" i="83" s="1"/>
  <c r="ALK17" i="83"/>
  <c r="ALN17" i="83" s="1"/>
  <c r="AKW17" i="83"/>
  <c r="AKZ17" i="83" s="1"/>
  <c r="AKI41" i="83"/>
  <c r="AKL41" i="83" s="1"/>
  <c r="AIZ17" i="83"/>
  <c r="AJC17" i="83" s="1"/>
  <c r="AIS17" i="83"/>
  <c r="AIV17" i="83" s="1"/>
  <c r="AGH35" i="83"/>
  <c r="AGK35" i="83" s="1"/>
  <c r="AFT17" i="83"/>
  <c r="AFW17" i="83" s="1"/>
  <c r="ALY39" i="83"/>
  <c r="AMB39" i="83" s="1"/>
  <c r="AKB17" i="83"/>
  <c r="AKE17" i="83" s="1"/>
  <c r="AJG36" i="83"/>
  <c r="AJJ36" i="83" s="1"/>
  <c r="AIS37" i="83"/>
  <c r="AIV37" i="83" s="1"/>
  <c r="AHJ41" i="83"/>
  <c r="AHM41" i="83" s="1"/>
  <c r="AGO37" i="83"/>
  <c r="AGR37" i="83" s="1"/>
  <c r="AFM37" i="83"/>
  <c r="AFP37" i="83" s="1"/>
  <c r="AKW36" i="83"/>
  <c r="AKZ36" i="83" s="1"/>
  <c r="AIZ42" i="83"/>
  <c r="AJC42" i="83" s="1"/>
  <c r="AGA34" i="83"/>
  <c r="AGD34" i="83" s="1"/>
  <c r="AEY37" i="83"/>
  <c r="AFB37" i="83" s="1"/>
  <c r="ADP17" i="83"/>
  <c r="ADS17" i="83" s="1"/>
  <c r="ADI42" i="83"/>
  <c r="ADL42" i="83" s="1"/>
  <c r="ACN17" i="83"/>
  <c r="ACQ17" i="83" s="1"/>
  <c r="ACG48" i="83"/>
  <c r="ACJ48" i="83" s="1"/>
  <c r="ACG19" i="83"/>
  <c r="ACJ19" i="83" s="1"/>
  <c r="ABZ19" i="83"/>
  <c r="ACC19" i="83" s="1"/>
  <c r="ABS19" i="83"/>
  <c r="ABV19" i="83" s="1"/>
  <c r="ABL18" i="83"/>
  <c r="ABO18" i="83" s="1"/>
  <c r="ABE19" i="83"/>
  <c r="ABH19" i="83" s="1"/>
  <c r="AAX39" i="83"/>
  <c r="ABA39" i="83" s="1"/>
  <c r="ZA45" i="83"/>
  <c r="ZD45" i="83" s="1"/>
  <c r="YT53" i="83"/>
  <c r="YW53" i="83" s="1"/>
  <c r="YF18" i="83"/>
  <c r="YI18" i="83" s="1"/>
  <c r="XY19" i="83"/>
  <c r="YB19" i="83" s="1"/>
  <c r="XR19" i="83"/>
  <c r="XU19" i="83" s="1"/>
  <c r="XK40" i="83"/>
  <c r="XN40" i="83" s="1"/>
  <c r="XD63" i="83"/>
  <c r="XG63" i="83" s="1"/>
  <c r="WI48" i="83"/>
  <c r="WL48" i="83" s="1"/>
  <c r="VU45" i="83"/>
  <c r="VX45" i="83" s="1"/>
  <c r="US51" i="83"/>
  <c r="UV51" i="83" s="1"/>
  <c r="UL19" i="83"/>
  <c r="UO19" i="83" s="1"/>
  <c r="TX55" i="83"/>
  <c r="UA55" i="83" s="1"/>
  <c r="TX19" i="83"/>
  <c r="UA19" i="83" s="1"/>
  <c r="TJ17" i="83"/>
  <c r="TM17" i="83" s="1"/>
  <c r="TC19" i="83"/>
  <c r="TF19" i="83" s="1"/>
  <c r="RM37" i="83"/>
  <c r="RP37" i="83" s="1"/>
  <c r="RF19" i="83"/>
  <c r="RI19" i="83" s="1"/>
  <c r="QY51" i="83"/>
  <c r="RB51" i="83" s="1"/>
  <c r="QR39" i="83"/>
  <c r="QU39" i="83" s="1"/>
  <c r="QR18" i="83"/>
  <c r="QU18" i="83" s="1"/>
  <c r="PI19" i="83"/>
  <c r="PL19" i="83" s="1"/>
  <c r="OG38" i="83"/>
  <c r="OJ38" i="83" s="1"/>
  <c r="NZ19" i="83"/>
  <c r="OC19" i="83" s="1"/>
  <c r="NS57" i="83"/>
  <c r="NV57" i="83" s="1"/>
  <c r="MX55" i="83"/>
  <c r="NA55" i="83" s="1"/>
  <c r="MQ40" i="83"/>
  <c r="MT40" i="83" s="1"/>
  <c r="MJ19" i="83"/>
  <c r="MM19" i="83" s="1"/>
  <c r="MC19" i="83"/>
  <c r="MF19" i="83" s="1"/>
  <c r="KT52" i="83"/>
  <c r="KW52" i="83" s="1"/>
  <c r="JY19" i="83"/>
  <c r="KB19" i="83" s="1"/>
  <c r="JK38" i="83"/>
  <c r="JN38" i="83" s="1"/>
  <c r="JK18" i="83"/>
  <c r="JN18" i="83" s="1"/>
  <c r="JD19" i="83"/>
  <c r="JG19" i="83" s="1"/>
  <c r="IP65" i="83"/>
  <c r="IS65" i="83" s="1"/>
  <c r="HU19" i="83"/>
  <c r="HX19" i="83" s="1"/>
  <c r="ALR17" i="83"/>
  <c r="ALU17" i="83" s="1"/>
  <c r="ALD38" i="83"/>
  <c r="ALG38" i="83" s="1"/>
  <c r="AJU40" i="83"/>
  <c r="AJX40" i="83" s="1"/>
  <c r="AJN34" i="83"/>
  <c r="AJQ34" i="83" s="1"/>
  <c r="AIE17" i="83"/>
  <c r="AIH17" i="83" s="1"/>
  <c r="AHQ17" i="83"/>
  <c r="AHT17" i="83" s="1"/>
  <c r="AFM17" i="83"/>
  <c r="AFP17" i="83" s="1"/>
  <c r="AED17" i="83"/>
  <c r="AEG17" i="83" s="1"/>
  <c r="ADW37" i="83"/>
  <c r="ADZ37" i="83" s="1"/>
  <c r="ABZ57" i="83"/>
  <c r="ACC57" i="83" s="1"/>
  <c r="ABS43" i="83"/>
  <c r="ABV43" i="83" s="1"/>
  <c r="AAJ56" i="83"/>
  <c r="AAM56" i="83" s="1"/>
  <c r="AAC54" i="83"/>
  <c r="AAF54" i="83" s="1"/>
  <c r="ZO19" i="83"/>
  <c r="ZR19" i="83" s="1"/>
  <c r="ZH45" i="83"/>
  <c r="ZK45" i="83" s="1"/>
  <c r="ZA19" i="83"/>
  <c r="ZD19" i="83" s="1"/>
  <c r="YM54" i="83"/>
  <c r="YP54" i="83" s="1"/>
  <c r="YM19" i="83"/>
  <c r="YP19" i="83" s="1"/>
  <c r="YF41" i="83"/>
  <c r="YI41" i="83" s="1"/>
  <c r="XK19" i="83"/>
  <c r="XN19" i="83" s="1"/>
  <c r="XD19" i="83"/>
  <c r="XG19" i="83" s="1"/>
  <c r="WW51" i="83"/>
  <c r="WZ51" i="83" s="1"/>
  <c r="WI19" i="83"/>
  <c r="WL19" i="83" s="1"/>
  <c r="VU50" i="83"/>
  <c r="VX50" i="83" s="1"/>
  <c r="VN62" i="83"/>
  <c r="VQ62" i="83" s="1"/>
  <c r="VG53" i="83"/>
  <c r="VJ53" i="83" s="1"/>
  <c r="US19" i="83"/>
  <c r="UV19" i="83" s="1"/>
  <c r="UE43" i="83"/>
  <c r="UH43" i="83" s="1"/>
  <c r="RM18" i="83"/>
  <c r="RP18" i="83" s="1"/>
  <c r="QK19" i="83"/>
  <c r="QN19" i="83" s="1"/>
  <c r="QD19" i="83"/>
  <c r="QG19" i="83" s="1"/>
  <c r="PP49" i="83"/>
  <c r="PS49" i="83" s="1"/>
  <c r="PB41" i="83"/>
  <c r="PE41" i="83" s="1"/>
  <c r="OU62" i="83"/>
  <c r="OX62" i="83" s="1"/>
  <c r="NZ51" i="83"/>
  <c r="OC51" i="83" s="1"/>
  <c r="NL45" i="83"/>
  <c r="NO45" i="83" s="1"/>
  <c r="NL18" i="83"/>
  <c r="NO18" i="83" s="1"/>
  <c r="MX19" i="83"/>
  <c r="NA19" i="83" s="1"/>
  <c r="LV42" i="83"/>
  <c r="LY42" i="83" s="1"/>
  <c r="LO57" i="83"/>
  <c r="LR57" i="83" s="1"/>
  <c r="IP19" i="83"/>
  <c r="IS19" i="83" s="1"/>
  <c r="II57" i="83"/>
  <c r="IL57" i="83" s="1"/>
  <c r="II19" i="83"/>
  <c r="IL19" i="83" s="1"/>
  <c r="IB19" i="83"/>
  <c r="IE19" i="83" s="1"/>
  <c r="HN19" i="83"/>
  <c r="HQ19" i="83" s="1"/>
  <c r="ALD17" i="83"/>
  <c r="ALG17" i="83" s="1"/>
  <c r="AGO17" i="83"/>
  <c r="AGR17" i="83" s="1"/>
  <c r="AEY17" i="83"/>
  <c r="AFB17" i="83" s="1"/>
  <c r="ADW43" i="83"/>
  <c r="ADZ43" i="83" s="1"/>
  <c r="ADW17" i="83"/>
  <c r="ADZ17" i="83" s="1"/>
  <c r="AAQ45" i="83"/>
  <c r="AAT45" i="83" s="1"/>
  <c r="AAQ19" i="83"/>
  <c r="AAT19" i="83" s="1"/>
  <c r="AAJ19" i="83"/>
  <c r="AAM19" i="83" s="1"/>
  <c r="YT19" i="83"/>
  <c r="YW19" i="83" s="1"/>
  <c r="WB46" i="83"/>
  <c r="WE46" i="83" s="1"/>
  <c r="UZ18" i="83"/>
  <c r="VC18" i="83" s="1"/>
  <c r="TJ35" i="83"/>
  <c r="TM35" i="83" s="1"/>
  <c r="SH39" i="83"/>
  <c r="SK39" i="83" s="1"/>
  <c r="QK55" i="83"/>
  <c r="QN55" i="83" s="1"/>
  <c r="OG18" i="83"/>
  <c r="OJ18" i="83" s="1"/>
  <c r="KT19" i="83"/>
  <c r="KW19" i="83" s="1"/>
  <c r="KM19" i="83"/>
  <c r="KP19" i="83" s="1"/>
  <c r="KF41" i="83"/>
  <c r="KI41" i="83" s="1"/>
  <c r="JD61" i="83"/>
  <c r="JG61" i="83" s="1"/>
  <c r="HG19" i="83"/>
  <c r="HJ19" i="83" s="1"/>
  <c r="FJ63" i="83"/>
  <c r="FM63" i="83" s="1"/>
  <c r="EH19" i="83"/>
  <c r="EK19" i="83" s="1"/>
  <c r="EA19" i="83"/>
  <c r="ED19" i="83" s="1"/>
  <c r="DT70" i="83"/>
  <c r="DW70" i="83" s="1"/>
  <c r="CY48" i="83"/>
  <c r="DB48" i="83" s="1"/>
  <c r="CD63" i="83"/>
  <c r="CG63" i="83" s="1"/>
  <c r="BB48" i="83"/>
  <c r="BE48" i="83" s="1"/>
  <c r="AU54" i="83"/>
  <c r="AX54" i="83" s="1"/>
  <c r="S19" i="83"/>
  <c r="V19" i="83" s="1"/>
  <c r="AHX17" i="83"/>
  <c r="AIA17" i="83" s="1"/>
  <c r="AER17" i="83"/>
  <c r="AEU17" i="83" s="1"/>
  <c r="ACG43" i="83"/>
  <c r="ACJ43" i="83" s="1"/>
  <c r="AAX47" i="83"/>
  <c r="ABA47" i="83" s="1"/>
  <c r="AAX19" i="83"/>
  <c r="ABA19" i="83" s="1"/>
  <c r="XY46" i="83"/>
  <c r="YB46" i="83" s="1"/>
  <c r="SH18" i="83"/>
  <c r="SK18" i="83" s="1"/>
  <c r="PP19" i="83"/>
  <c r="PS19" i="83" s="1"/>
  <c r="JR19" i="83"/>
  <c r="JU19" i="83" s="1"/>
  <c r="GZ19" i="83"/>
  <c r="HC19" i="83" s="1"/>
  <c r="GS55" i="83"/>
  <c r="GV55" i="83" s="1"/>
  <c r="GE47" i="83"/>
  <c r="GH47" i="83" s="1"/>
  <c r="FQ19" i="83"/>
  <c r="FT19" i="83" s="1"/>
  <c r="FJ19" i="83"/>
  <c r="FM19" i="83" s="1"/>
  <c r="CR51" i="83"/>
  <c r="CU51" i="83" s="1"/>
  <c r="BB19" i="83"/>
  <c r="BE19" i="83" s="1"/>
  <c r="AN19" i="83"/>
  <c r="AQ19" i="83" s="1"/>
  <c r="Z39" i="83"/>
  <c r="AC39" i="83" s="1"/>
  <c r="ALR31" i="83"/>
  <c r="ALU31" i="83" s="1"/>
  <c r="AKP39" i="83"/>
  <c r="AKS39" i="83" s="1"/>
  <c r="AJG17" i="83"/>
  <c r="AJJ17" i="83" s="1"/>
  <c r="AGV36" i="83"/>
  <c r="AGY36" i="83" s="1"/>
  <c r="AED40" i="83"/>
  <c r="AEG40" i="83" s="1"/>
  <c r="ADI17" i="83"/>
  <c r="ADL17" i="83" s="1"/>
  <c r="AAQ50" i="83"/>
  <c r="AAT50" i="83" s="1"/>
  <c r="AAC62" i="83"/>
  <c r="AAF62" i="83" s="1"/>
  <c r="ZO48" i="83"/>
  <c r="ZR48" i="83" s="1"/>
  <c r="ZH19" i="83"/>
  <c r="ZK19" i="83" s="1"/>
  <c r="YT60" i="83"/>
  <c r="YW60" i="83" s="1"/>
  <c r="YM62" i="83"/>
  <c r="YP62" i="83" s="1"/>
  <c r="WB19" i="83"/>
  <c r="WE19" i="83" s="1"/>
  <c r="VU19" i="83"/>
  <c r="VX19" i="83" s="1"/>
  <c r="UZ42" i="83"/>
  <c r="VC42" i="83" s="1"/>
  <c r="UL55" i="83"/>
  <c r="UO55" i="83" s="1"/>
  <c r="UE19" i="83"/>
  <c r="UH19" i="83" s="1"/>
  <c r="TQ53" i="83"/>
  <c r="TT53" i="83" s="1"/>
  <c r="SA59" i="83"/>
  <c r="SD59" i="83" s="1"/>
  <c r="QY58" i="83"/>
  <c r="RB58" i="83" s="1"/>
  <c r="NS51" i="83"/>
  <c r="NV51" i="83" s="1"/>
  <c r="NS19" i="83"/>
  <c r="NV19" i="83" s="1"/>
  <c r="NE55" i="83"/>
  <c r="NH55" i="83" s="1"/>
  <c r="NE19" i="83"/>
  <c r="NH19" i="83" s="1"/>
  <c r="MQ18" i="83"/>
  <c r="MT18" i="83" s="1"/>
  <c r="MJ60" i="83"/>
  <c r="MM60" i="83" s="1"/>
  <c r="LO19" i="83"/>
  <c r="LR19" i="83" s="1"/>
  <c r="LA37" i="83"/>
  <c r="LD37" i="83" s="1"/>
  <c r="LA18" i="83"/>
  <c r="LD18" i="83" s="1"/>
  <c r="KM49" i="83"/>
  <c r="KP49" i="83" s="1"/>
  <c r="JY61" i="83"/>
  <c r="KB61" i="83" s="1"/>
  <c r="HN53" i="83"/>
  <c r="HQ53" i="83" s="1"/>
  <c r="HN46" i="83"/>
  <c r="HQ46" i="83" s="1"/>
  <c r="GZ64" i="83"/>
  <c r="HC64" i="83" s="1"/>
  <c r="GE19" i="83"/>
  <c r="GH19" i="83" s="1"/>
  <c r="FX19" i="83"/>
  <c r="GA19" i="83" s="1"/>
  <c r="FC59" i="83"/>
  <c r="FF59" i="83" s="1"/>
  <c r="FC19" i="83"/>
  <c r="FF19" i="83" s="1"/>
  <c r="EV19" i="83"/>
  <c r="EY19" i="83" s="1"/>
  <c r="EA51" i="83"/>
  <c r="ED51" i="83" s="1"/>
  <c r="DT62" i="83"/>
  <c r="DW62" i="83" s="1"/>
  <c r="DM19" i="83"/>
  <c r="DP19" i="83" s="1"/>
  <c r="DF49" i="83"/>
  <c r="DI49" i="83" s="1"/>
  <c r="CR19" i="83"/>
  <c r="CU19" i="83" s="1"/>
  <c r="BI53" i="83"/>
  <c r="BL53" i="83" s="1"/>
  <c r="BI19" i="83"/>
  <c r="BL19" i="83" s="1"/>
  <c r="AG19" i="83"/>
  <c r="AJ19" i="83" s="1"/>
  <c r="S45" i="83"/>
  <c r="V45" i="83" s="1"/>
  <c r="AJU17" i="83"/>
  <c r="AJX17" i="83" s="1"/>
  <c r="AIL17" i="83"/>
  <c r="AIO17" i="83" s="1"/>
  <c r="AER37" i="83"/>
  <c r="AEU37" i="83" s="1"/>
  <c r="ACN40" i="83"/>
  <c r="ACQ40" i="83" s="1"/>
  <c r="ABE45" i="83"/>
  <c r="ABH45" i="83" s="1"/>
  <c r="AAC19" i="83"/>
  <c r="AAF19" i="83" s="1"/>
  <c r="WW59" i="83"/>
  <c r="WZ59" i="83" s="1"/>
  <c r="VN55" i="83"/>
  <c r="VQ55" i="83" s="1"/>
  <c r="VN19" i="83"/>
  <c r="VQ19" i="83" s="1"/>
  <c r="VG61" i="83"/>
  <c r="VJ61" i="83" s="1"/>
  <c r="TQ19" i="83"/>
  <c r="TT19" i="83" s="1"/>
  <c r="TC48" i="83"/>
  <c r="TF48" i="83" s="1"/>
  <c r="SA19" i="83"/>
  <c r="SD19" i="83" s="1"/>
  <c r="RT19" i="83"/>
  <c r="RW19" i="83" s="1"/>
  <c r="RF51" i="83"/>
  <c r="RI51" i="83" s="1"/>
  <c r="QY19" i="83"/>
  <c r="RB19" i="83" s="1"/>
  <c r="PW39" i="83"/>
  <c r="PZ39" i="83" s="1"/>
  <c r="LV18" i="83"/>
  <c r="LY18" i="83" s="1"/>
  <c r="JK45" i="83"/>
  <c r="JN45" i="83" s="1"/>
  <c r="HU49" i="83"/>
  <c r="HX49" i="83" s="1"/>
  <c r="FQ58" i="83"/>
  <c r="FT58" i="83" s="1"/>
  <c r="DM55" i="83"/>
  <c r="DP55" i="83" s="1"/>
  <c r="CD19" i="83"/>
  <c r="CG19" i="83" s="1"/>
  <c r="BW57" i="83"/>
  <c r="BZ57" i="83" s="1"/>
  <c r="BW19" i="83"/>
  <c r="BZ19" i="83" s="1"/>
  <c r="BP19" i="83"/>
  <c r="BS19" i="83" s="1"/>
  <c r="AN62" i="83"/>
  <c r="AQ62" i="83" s="1"/>
  <c r="Z44" i="83"/>
  <c r="AC44" i="83" s="1"/>
  <c r="Z19" i="83"/>
  <c r="AC19" i="83" s="1"/>
  <c r="ALK36" i="83"/>
  <c r="ALN36" i="83" s="1"/>
  <c r="AEK17" i="83"/>
  <c r="AEN17" i="83" s="1"/>
  <c r="ABZ65" i="83"/>
  <c r="ACC65" i="83" s="1"/>
  <c r="ABS48" i="83"/>
  <c r="ABV48" i="83" s="1"/>
  <c r="AAJ63" i="83"/>
  <c r="AAM63" i="83" s="1"/>
  <c r="ZV18" i="83"/>
  <c r="ZY18" i="83" s="1"/>
  <c r="XD56" i="83"/>
  <c r="XG56" i="83" s="1"/>
  <c r="WW19" i="83"/>
  <c r="WZ19" i="83" s="1"/>
  <c r="WP19" i="83"/>
  <c r="WS19" i="83" s="1"/>
  <c r="VG19" i="83"/>
  <c r="VJ19" i="83" s="1"/>
  <c r="TX62" i="83"/>
  <c r="UA62" i="83" s="1"/>
  <c r="SV19" i="83"/>
  <c r="SY19" i="83" s="1"/>
  <c r="PW18" i="83"/>
  <c r="PZ18" i="83" s="1"/>
  <c r="PB18" i="83"/>
  <c r="PE18" i="83" s="1"/>
  <c r="OU19" i="83"/>
  <c r="OX19" i="83" s="1"/>
  <c r="ON19" i="83"/>
  <c r="OQ19" i="83" s="1"/>
  <c r="MX47" i="83"/>
  <c r="NA47" i="83" s="1"/>
  <c r="KF18" i="83"/>
  <c r="KI18" i="83" s="1"/>
  <c r="GS19" i="83"/>
  <c r="GV19" i="83" s="1"/>
  <c r="FQ64" i="83"/>
  <c r="FT64" i="83" s="1"/>
  <c r="FJ71" i="83"/>
  <c r="FM71" i="83" s="1"/>
  <c r="EO48" i="83"/>
  <c r="ER48" i="83" s="1"/>
  <c r="EO19" i="83"/>
  <c r="ER19" i="83" s="1"/>
  <c r="EA58" i="83"/>
  <c r="ED58" i="83" s="1"/>
  <c r="DT19" i="83"/>
  <c r="DW19" i="83" s="1"/>
  <c r="DF42" i="83"/>
  <c r="DI42" i="83" s="1"/>
  <c r="DF19" i="83"/>
  <c r="DI19" i="83" s="1"/>
  <c r="CY19" i="83"/>
  <c r="DB19" i="83" s="1"/>
  <c r="CK19" i="83"/>
  <c r="CN19" i="83" s="1"/>
  <c r="CD71" i="83"/>
  <c r="CG71" i="83" s="1"/>
  <c r="AU19" i="83"/>
  <c r="AX19" i="83" s="1"/>
  <c r="AG59" i="83"/>
  <c r="AJ59" i="83" s="1"/>
  <c r="L48" i="83"/>
  <c r="O48" i="83" s="1"/>
  <c r="L19" i="83"/>
  <c r="O19" i="83" s="1"/>
  <c r="BYJ46" i="83"/>
  <c r="BYM46" i="83" s="1"/>
  <c r="BYJ40" i="83"/>
  <c r="BYM40" i="83" s="1"/>
  <c r="BXO40" i="83"/>
  <c r="BXR40" i="83" s="1"/>
  <c r="BYJ19" i="83"/>
  <c r="BYM19" i="83" s="1"/>
  <c r="BXV19" i="83"/>
  <c r="BXY19" i="83" s="1"/>
  <c r="BXO19" i="83"/>
  <c r="BXR19" i="83" s="1"/>
  <c r="BXH19" i="83"/>
  <c r="BXK19" i="83" s="1"/>
  <c r="BWT19" i="83"/>
  <c r="BWW19" i="83" s="1"/>
  <c r="BWF19" i="83"/>
  <c r="BWI19" i="83" s="1"/>
  <c r="BVK19" i="83"/>
  <c r="BVN19" i="83" s="1"/>
  <c r="BVD19" i="83"/>
  <c r="BVG19" i="83" s="1"/>
  <c r="BWT39" i="83"/>
  <c r="BWW39" i="83" s="1"/>
  <c r="BVY51" i="83"/>
  <c r="BWB51" i="83" s="1"/>
  <c r="BVY39" i="83"/>
  <c r="BWB39" i="83" s="1"/>
  <c r="BYQ19" i="83"/>
  <c r="BYT19" i="83" s="1"/>
  <c r="BWT45" i="83"/>
  <c r="BWW45" i="83" s="1"/>
  <c r="BUP19" i="83"/>
  <c r="BUS19" i="83" s="1"/>
  <c r="BUI19" i="83"/>
  <c r="BUL19" i="83" s="1"/>
  <c r="BTN19" i="83"/>
  <c r="BTQ19" i="83" s="1"/>
  <c r="BTG19" i="83"/>
  <c r="BTJ19" i="83" s="1"/>
  <c r="BSS30" i="83"/>
  <c r="BSV30" i="83" s="1"/>
  <c r="BSL19" i="83"/>
  <c r="BSO19" i="83" s="1"/>
  <c r="BRX38" i="83"/>
  <c r="BSA38" i="83" s="1"/>
  <c r="BRC19" i="83"/>
  <c r="BRF19" i="83" s="1"/>
  <c r="BUI36" i="83"/>
  <c r="BUL36" i="83" s="1"/>
  <c r="BSZ19" i="83"/>
  <c r="BTC19" i="83" s="1"/>
  <c r="BXO34" i="83"/>
  <c r="BXR34" i="83" s="1"/>
  <c r="BVR19" i="83"/>
  <c r="BVU19" i="83" s="1"/>
  <c r="BVD40" i="83"/>
  <c r="BVG40" i="83" s="1"/>
  <c r="BUI30" i="83"/>
  <c r="BUL30" i="83" s="1"/>
  <c r="BSS36" i="83"/>
  <c r="BSV36" i="83" s="1"/>
  <c r="BTN40" i="83"/>
  <c r="BTQ40" i="83" s="1"/>
  <c r="BRJ19" i="83"/>
  <c r="BRM19" i="83" s="1"/>
  <c r="BRC32" i="83"/>
  <c r="BRF32" i="83" s="1"/>
  <c r="BQH38" i="83"/>
  <c r="BQK38" i="83" s="1"/>
  <c r="BPT19" i="83"/>
  <c r="BPW19" i="83" s="1"/>
  <c r="BPM39" i="83"/>
  <c r="BPP39" i="83" s="1"/>
  <c r="BOR52" i="83"/>
  <c r="BOU52" i="83" s="1"/>
  <c r="BOD20" i="83"/>
  <c r="BOG20" i="83" s="1"/>
  <c r="BNW52" i="83"/>
  <c r="BNZ52" i="83" s="1"/>
  <c r="BLS21" i="83"/>
  <c r="BLV21" i="83" s="1"/>
  <c r="BKQ45" i="83"/>
  <c r="BKT45" i="83" s="1"/>
  <c r="BVD35" i="83"/>
  <c r="BVG35" i="83" s="1"/>
  <c r="BSS19" i="83"/>
  <c r="BSV19" i="83" s="1"/>
  <c r="BQH43" i="83"/>
  <c r="BQK43" i="83" s="1"/>
  <c r="BNB53" i="83"/>
  <c r="BNE53" i="83" s="1"/>
  <c r="BMN20" i="83"/>
  <c r="BMQ20" i="83" s="1"/>
  <c r="BMG47" i="83"/>
  <c r="BMJ47" i="83" s="1"/>
  <c r="BLZ21" i="83"/>
  <c r="BMC21" i="83" s="1"/>
  <c r="BLL52" i="83"/>
  <c r="BLO52" i="83" s="1"/>
  <c r="BLL21" i="83"/>
  <c r="BLO21" i="83" s="1"/>
  <c r="BLE21" i="83"/>
  <c r="BLH21" i="83" s="1"/>
  <c r="BKQ52" i="83"/>
  <c r="BKT52" i="83" s="1"/>
  <c r="BJV21" i="83"/>
  <c r="BJY21" i="83" s="1"/>
  <c r="BJH19" i="83"/>
  <c r="BJK19" i="83" s="1"/>
  <c r="BIF64" i="83"/>
  <c r="BII64" i="83" s="1"/>
  <c r="BHR20" i="83"/>
  <c r="BHU20" i="83" s="1"/>
  <c r="BFU54" i="83"/>
  <c r="BFX54" i="83" s="1"/>
  <c r="BFU48" i="83"/>
  <c r="BFX48" i="83" s="1"/>
  <c r="BEZ41" i="83"/>
  <c r="BFC41" i="83" s="1"/>
  <c r="BEL22" i="83"/>
  <c r="BEO22" i="83" s="1"/>
  <c r="BEE21" i="83"/>
  <c r="BEH21" i="83" s="1"/>
  <c r="BCO43" i="83"/>
  <c r="BCR43" i="83" s="1"/>
  <c r="BCH22" i="83"/>
  <c r="BCK22" i="83" s="1"/>
  <c r="BBT48" i="83"/>
  <c r="BBW48" i="83" s="1"/>
  <c r="BAY21" i="83"/>
  <c r="BBB21" i="83" s="1"/>
  <c r="AZI42" i="83"/>
  <c r="AZL42" i="83" s="1"/>
  <c r="AZI35" i="83"/>
  <c r="AZL35" i="83" s="1"/>
  <c r="AYG22" i="83"/>
  <c r="AYJ22" i="83" s="1"/>
  <c r="BSE19" i="83"/>
  <c r="BSH19" i="83" s="1"/>
  <c r="BRX19" i="83"/>
  <c r="BSA19" i="83" s="1"/>
  <c r="BMG21" i="83"/>
  <c r="BMJ21" i="83" s="1"/>
  <c r="BLL59" i="83"/>
  <c r="BLO59" i="83" s="1"/>
  <c r="BIT21" i="83"/>
  <c r="BIW21" i="83" s="1"/>
  <c r="BIF21" i="83"/>
  <c r="BII21" i="83" s="1"/>
  <c r="BHK54" i="83"/>
  <c r="BHN54" i="83" s="1"/>
  <c r="BGI21" i="83"/>
  <c r="BGL21" i="83" s="1"/>
  <c r="BGB19" i="83"/>
  <c r="BGE19" i="83" s="1"/>
  <c r="BFG22" i="83"/>
  <c r="BFJ22" i="83" s="1"/>
  <c r="BDC22" i="83"/>
  <c r="BDF22" i="83" s="1"/>
  <c r="BCV22" i="83"/>
  <c r="BCY22" i="83" s="1"/>
  <c r="BBT43" i="83"/>
  <c r="BBW43" i="83" s="1"/>
  <c r="AZB22" i="83"/>
  <c r="AZE22" i="83" s="1"/>
  <c r="AWX51" i="83"/>
  <c r="AXA51" i="83" s="1"/>
  <c r="AWX44" i="83"/>
  <c r="AXA44" i="83" s="1"/>
  <c r="AWQ22" i="83"/>
  <c r="AWT22" i="83" s="1"/>
  <c r="AUT22" i="83"/>
  <c r="AUW22" i="83" s="1"/>
  <c r="AUM22" i="83"/>
  <c r="AUP22" i="83" s="1"/>
  <c r="ATR22" i="83"/>
  <c r="ATU22" i="83" s="1"/>
  <c r="ASP22" i="83"/>
  <c r="ASS22" i="83" s="1"/>
  <c r="ARN22" i="83"/>
  <c r="ARQ22" i="83" s="1"/>
  <c r="AQE22" i="83"/>
  <c r="AQH22" i="83" s="1"/>
  <c r="APQ22" i="83"/>
  <c r="APT22" i="83" s="1"/>
  <c r="AOA49" i="83"/>
  <c r="AOD49" i="83" s="1"/>
  <c r="AMY22" i="83"/>
  <c r="ANB22" i="83" s="1"/>
  <c r="AMK22" i="83"/>
  <c r="AMN22" i="83" s="1"/>
  <c r="ALP34" i="83"/>
  <c r="ALS34" i="83" s="1"/>
  <c r="ALB20" i="83"/>
  <c r="ALE20" i="83" s="1"/>
  <c r="AKU44" i="83"/>
  <c r="AKX44" i="83" s="1"/>
  <c r="AJE44" i="83"/>
  <c r="AJH44" i="83" s="1"/>
  <c r="AIJ47" i="83"/>
  <c r="AIM47" i="83" s="1"/>
  <c r="AIJ41" i="83"/>
  <c r="AIM41" i="83" s="1"/>
  <c r="AGT39" i="83"/>
  <c r="AGW39" i="83" s="1"/>
  <c r="AGM20" i="83"/>
  <c r="AGP20" i="83" s="1"/>
  <c r="AFY37" i="83"/>
  <c r="AGB37" i="83" s="1"/>
  <c r="AFK20" i="83"/>
  <c r="AFN20" i="83" s="1"/>
  <c r="AEW20" i="83"/>
  <c r="AEZ20" i="83" s="1"/>
  <c r="ADU20" i="83"/>
  <c r="ADX20" i="83" s="1"/>
  <c r="BTN35" i="83"/>
  <c r="BTQ35" i="83" s="1"/>
  <c r="BQO19" i="83"/>
  <c r="BQR19" i="83" s="1"/>
  <c r="BNW21" i="83"/>
  <c r="BNZ21" i="83" s="1"/>
  <c r="BNP21" i="83"/>
  <c r="BNS21" i="83" s="1"/>
  <c r="BKX19" i="83"/>
  <c r="BLA19" i="83" s="1"/>
  <c r="BKC20" i="83"/>
  <c r="BKF20" i="83" s="1"/>
  <c r="BRX44" i="83"/>
  <c r="BSA44" i="83" s="1"/>
  <c r="BQA19" i="83"/>
  <c r="BQD19" i="83" s="1"/>
  <c r="BNW47" i="83"/>
  <c r="BNZ47" i="83" s="1"/>
  <c r="BNI20" i="83"/>
  <c r="BNL20" i="83" s="1"/>
  <c r="BKJ21" i="83"/>
  <c r="BKM21" i="83" s="1"/>
  <c r="BJA53" i="83"/>
  <c r="BJD53" i="83" s="1"/>
  <c r="BJA46" i="83"/>
  <c r="BJD46" i="83" s="1"/>
  <c r="BMG53" i="83"/>
  <c r="BMJ53" i="83" s="1"/>
  <c r="BJV63" i="83"/>
  <c r="BJY63" i="83" s="1"/>
  <c r="BHD21" i="83"/>
  <c r="BHG21" i="83" s="1"/>
  <c r="BGP63" i="83"/>
  <c r="BGS63" i="83" s="1"/>
  <c r="BGP21" i="83"/>
  <c r="BGS21" i="83" s="1"/>
  <c r="BEE45" i="83"/>
  <c r="BEH45" i="83" s="1"/>
  <c r="BDJ21" i="83"/>
  <c r="BDM21" i="83" s="1"/>
  <c r="BCO21" i="83"/>
  <c r="BCR21" i="83" s="1"/>
  <c r="BBM22" i="83"/>
  <c r="BBP22" i="83" s="1"/>
  <c r="BAK22" i="83"/>
  <c r="BAN22" i="83" s="1"/>
  <c r="BAD21" i="83"/>
  <c r="BAG21" i="83" s="1"/>
  <c r="AZI20" i="83"/>
  <c r="AZL20" i="83" s="1"/>
  <c r="AXL22" i="83"/>
  <c r="AXO22" i="83" s="1"/>
  <c r="BRC37" i="83"/>
  <c r="BRF37" i="83" s="1"/>
  <c r="BQH19" i="83"/>
  <c r="BQK19" i="83" s="1"/>
  <c r="BPM19" i="83"/>
  <c r="BPP19" i="83" s="1"/>
  <c r="BPF19" i="83"/>
  <c r="BPI19" i="83" s="1"/>
  <c r="BOR21" i="83"/>
  <c r="BOU21" i="83" s="1"/>
  <c r="BNB60" i="83"/>
  <c r="BNE60" i="83" s="1"/>
  <c r="BIM19" i="83"/>
  <c r="BIP19" i="83" s="1"/>
  <c r="BIF57" i="83"/>
  <c r="BII57" i="83" s="1"/>
  <c r="BHK21" i="83"/>
  <c r="BHN21" i="83" s="1"/>
  <c r="BGP55" i="83"/>
  <c r="BGS55" i="83" s="1"/>
  <c r="BFU21" i="83"/>
  <c r="BFX21" i="83" s="1"/>
  <c r="BEZ46" i="83"/>
  <c r="BFC46" i="83" s="1"/>
  <c r="BAR22" i="83"/>
  <c r="BAU22" i="83" s="1"/>
  <c r="AZP22" i="83"/>
  <c r="AZS22" i="83" s="1"/>
  <c r="AYN21" i="83"/>
  <c r="AYQ21" i="83" s="1"/>
  <c r="AXS46" i="83"/>
  <c r="AXV46" i="83" s="1"/>
  <c r="AWX22" i="83"/>
  <c r="AXA22" i="83" s="1"/>
  <c r="BPM33" i="83"/>
  <c r="BPP33" i="83" s="1"/>
  <c r="BJV55" i="83"/>
  <c r="BJY55" i="83" s="1"/>
  <c r="BJA21" i="83"/>
  <c r="BJD21" i="83" s="1"/>
  <c r="BHY21" i="83"/>
  <c r="BIB21" i="83" s="1"/>
  <c r="BFN21" i="83"/>
  <c r="BFQ21" i="83" s="1"/>
  <c r="BEZ21" i="83"/>
  <c r="BFC21" i="83" s="1"/>
  <c r="BES22" i="83"/>
  <c r="BEV22" i="83" s="1"/>
  <c r="BDX22" i="83"/>
  <c r="BEA22" i="83" s="1"/>
  <c r="BAY42" i="83"/>
  <c r="BBB42" i="83" s="1"/>
  <c r="AYU22" i="83"/>
  <c r="AYX22" i="83" s="1"/>
  <c r="AYN48" i="83"/>
  <c r="AYQ48" i="83" s="1"/>
  <c r="AYN42" i="83"/>
  <c r="AYQ42" i="83" s="1"/>
  <c r="AXS20" i="83"/>
  <c r="AXV20" i="83" s="1"/>
  <c r="AWC21" i="83"/>
  <c r="AWF21" i="83" s="1"/>
  <c r="AVV22" i="83"/>
  <c r="AVY22" i="83" s="1"/>
  <c r="AVH62" i="83"/>
  <c r="AVK62" i="83" s="1"/>
  <c r="ASI22" i="83"/>
  <c r="ASL22" i="83" s="1"/>
  <c r="ARU22" i="83"/>
  <c r="ARX22" i="83" s="1"/>
  <c r="AQL22" i="83"/>
  <c r="AQO22" i="83" s="1"/>
  <c r="AOV57" i="83"/>
  <c r="AOY57" i="83" s="1"/>
  <c r="ANF22" i="83"/>
  <c r="ANI22" i="83" s="1"/>
  <c r="ALP40" i="83"/>
  <c r="ALS40" i="83" s="1"/>
  <c r="AJZ47" i="83"/>
  <c r="AKC47" i="83" s="1"/>
  <c r="AJZ41" i="83"/>
  <c r="AKC41" i="83" s="1"/>
  <c r="AJZ20" i="83"/>
  <c r="AKC20" i="83" s="1"/>
  <c r="AJE39" i="83"/>
  <c r="AJH39" i="83" s="1"/>
  <c r="AHO40" i="83"/>
  <c r="AHR40" i="83" s="1"/>
  <c r="AHA20" i="83"/>
  <c r="AHD20" i="83" s="1"/>
  <c r="AGF20" i="83"/>
  <c r="AGI20" i="83" s="1"/>
  <c r="BKQ21" i="83"/>
  <c r="BKT21" i="83" s="1"/>
  <c r="BHK48" i="83"/>
  <c r="BHN48" i="83" s="1"/>
  <c r="BDQ22" i="83"/>
  <c r="BDT22" i="83" s="1"/>
  <c r="BBF22" i="83"/>
  <c r="BBI22" i="83" s="1"/>
  <c r="AXZ22" i="83"/>
  <c r="AYC22" i="83" s="1"/>
  <c r="AXE22" i="83"/>
  <c r="AXH22" i="83" s="1"/>
  <c r="AWC45" i="83"/>
  <c r="AWF45" i="83" s="1"/>
  <c r="AWC39" i="83"/>
  <c r="AWF39" i="83" s="1"/>
  <c r="AVO22" i="83"/>
  <c r="AVR22" i="83" s="1"/>
  <c r="AUF22" i="83"/>
  <c r="AUI22" i="83" s="1"/>
  <c r="ATY22" i="83"/>
  <c r="AUB22" i="83" s="1"/>
  <c r="ASW22" i="83"/>
  <c r="ASZ22" i="83" s="1"/>
  <c r="ASB22" i="83"/>
  <c r="ASE22" i="83" s="1"/>
  <c r="AOV22" i="83"/>
  <c r="AOY22" i="83" s="1"/>
  <c r="AOO22" i="83"/>
  <c r="AOR22" i="83" s="1"/>
  <c r="AOA22" i="83"/>
  <c r="AOD22" i="83" s="1"/>
  <c r="AKU39" i="83"/>
  <c r="AKX39" i="83" s="1"/>
  <c r="AKN20" i="83"/>
  <c r="AKQ20" i="83" s="1"/>
  <c r="AKG20" i="83"/>
  <c r="AKJ20" i="83" s="1"/>
  <c r="AJS20" i="83"/>
  <c r="AJV20" i="83" s="1"/>
  <c r="AJL20" i="83"/>
  <c r="AJO20" i="83" s="1"/>
  <c r="AGT20" i="83"/>
  <c r="AGW20" i="83" s="1"/>
  <c r="BVY19" i="83"/>
  <c r="BWB19" i="83" s="1"/>
  <c r="BNB21" i="83"/>
  <c r="BNE21" i="83" s="1"/>
  <c r="AVH56" i="83"/>
  <c r="AVK56" i="83" s="1"/>
  <c r="ATR63" i="83"/>
  <c r="ATU63" i="83" s="1"/>
  <c r="ASB52" i="83"/>
  <c r="ASE52" i="83" s="1"/>
  <c r="AQZ22" i="83"/>
  <c r="ARC22" i="83" s="1"/>
  <c r="ALW20" i="83"/>
  <c r="ALZ20" i="83" s="1"/>
  <c r="AJE20" i="83"/>
  <c r="AJH20" i="83" s="1"/>
  <c r="AHV20" i="83"/>
  <c r="AHY20" i="83" s="1"/>
  <c r="AFD20" i="83"/>
  <c r="AFG20" i="83" s="1"/>
  <c r="ACS40" i="83"/>
  <c r="ACV40" i="83" s="1"/>
  <c r="AAH66" i="83"/>
  <c r="AAK66" i="83" s="1"/>
  <c r="ZT21" i="83"/>
  <c r="ZW21" i="83" s="1"/>
  <c r="ZF22" i="83"/>
  <c r="ZI22" i="83" s="1"/>
  <c r="YR22" i="83"/>
  <c r="YU22" i="83" s="1"/>
  <c r="VL58" i="83"/>
  <c r="VO58" i="83" s="1"/>
  <c r="VL22" i="83"/>
  <c r="VO22" i="83" s="1"/>
  <c r="UX21" i="83"/>
  <c r="VA21" i="83" s="1"/>
  <c r="UJ65" i="83"/>
  <c r="UM65" i="83" s="1"/>
  <c r="UJ58" i="83"/>
  <c r="UM58" i="83" s="1"/>
  <c r="TO22" i="83"/>
  <c r="TR22" i="83" s="1"/>
  <c r="ST22" i="83"/>
  <c r="SW22" i="83" s="1"/>
  <c r="SF42" i="83"/>
  <c r="SI42" i="83" s="1"/>
  <c r="SF21" i="83"/>
  <c r="SI21" i="83" s="1"/>
  <c r="PU43" i="83"/>
  <c r="PX43" i="83" s="1"/>
  <c r="OE22" i="83"/>
  <c r="OH22" i="83" s="1"/>
  <c r="NJ54" i="83"/>
  <c r="NM54" i="83" s="1"/>
  <c r="MO22" i="83"/>
  <c r="MR22" i="83" s="1"/>
  <c r="LT51" i="83"/>
  <c r="LW51" i="83" s="1"/>
  <c r="LM23" i="83"/>
  <c r="LP23" i="83" s="1"/>
  <c r="KD45" i="83"/>
  <c r="KG45" i="83" s="1"/>
  <c r="JP23" i="83"/>
  <c r="JS23" i="83" s="1"/>
  <c r="JI48" i="83"/>
  <c r="JL48" i="83" s="1"/>
  <c r="IN76" i="83"/>
  <c r="IQ76" i="83" s="1"/>
  <c r="HS53" i="83"/>
  <c r="HV53" i="83" s="1"/>
  <c r="HE23" i="83"/>
  <c r="HH23" i="83" s="1"/>
  <c r="BEE38" i="83"/>
  <c r="BEH38" i="83" s="1"/>
  <c r="AWJ22" i="83"/>
  <c r="AWM22" i="83" s="1"/>
  <c r="ATR57" i="83"/>
  <c r="ATU57" i="83" s="1"/>
  <c r="AQL55" i="83"/>
  <c r="AQO55" i="83" s="1"/>
  <c r="APJ22" i="83"/>
  <c r="APM22" i="83" s="1"/>
  <c r="AOH22" i="83"/>
  <c r="AOK22" i="83" s="1"/>
  <c r="ANT22" i="83"/>
  <c r="ANW22" i="83" s="1"/>
  <c r="AMR22" i="83"/>
  <c r="AMU22" i="83" s="1"/>
  <c r="AKU20" i="83"/>
  <c r="AKX20" i="83" s="1"/>
  <c r="AHH20" i="83"/>
  <c r="AHK20" i="83" s="1"/>
  <c r="AGT45" i="83"/>
  <c r="AGW45" i="83" s="1"/>
  <c r="AFD47" i="83"/>
  <c r="AFG47" i="83" s="1"/>
  <c r="ADN49" i="83"/>
  <c r="ADQ49" i="83" s="1"/>
  <c r="ADG20" i="83"/>
  <c r="ADJ20" i="83" s="1"/>
  <c r="ACS36" i="83"/>
  <c r="ACV36" i="83" s="1"/>
  <c r="ACL20" i="83"/>
  <c r="ACO20" i="83" s="1"/>
  <c r="ACE22" i="83"/>
  <c r="ACH22" i="83" s="1"/>
  <c r="ABX22" i="83"/>
  <c r="ACA22" i="83" s="1"/>
  <c r="ABQ22" i="83"/>
  <c r="ABT22" i="83" s="1"/>
  <c r="ABJ21" i="83"/>
  <c r="ABM21" i="83" s="1"/>
  <c r="ABC22" i="83"/>
  <c r="ABF22" i="83" s="1"/>
  <c r="AAV42" i="83"/>
  <c r="AAY42" i="83" s="1"/>
  <c r="ZF52" i="83"/>
  <c r="ZI52" i="83" s="1"/>
  <c r="ZF47" i="83"/>
  <c r="ZI47" i="83" s="1"/>
  <c r="YR56" i="83"/>
  <c r="YU56" i="83" s="1"/>
  <c r="XW22" i="83"/>
  <c r="XZ22" i="83" s="1"/>
  <c r="XP22" i="83"/>
  <c r="XS22" i="83" s="1"/>
  <c r="XI43" i="83"/>
  <c r="XL43" i="83" s="1"/>
  <c r="XB66" i="83"/>
  <c r="XE66" i="83" s="1"/>
  <c r="UJ22" i="83"/>
  <c r="UM22" i="83" s="1"/>
  <c r="TV58" i="83"/>
  <c r="TY58" i="83" s="1"/>
  <c r="TV22" i="83"/>
  <c r="TY22" i="83" s="1"/>
  <c r="TH20" i="83"/>
  <c r="TK20" i="83" s="1"/>
  <c r="TA22" i="83"/>
  <c r="TD22" i="83" s="1"/>
  <c r="ST57" i="83"/>
  <c r="SW57" i="83" s="1"/>
  <c r="ST52" i="83"/>
  <c r="SW52" i="83" s="1"/>
  <c r="SF47" i="83"/>
  <c r="SI47" i="83" s="1"/>
  <c r="RY23" i="83"/>
  <c r="SB23" i="83" s="1"/>
  <c r="RR23" i="83"/>
  <c r="RU23" i="83" s="1"/>
  <c r="RK40" i="83"/>
  <c r="RN40" i="83" s="1"/>
  <c r="QW23" i="83"/>
  <c r="QZ23" i="83" s="1"/>
  <c r="QP42" i="83"/>
  <c r="QS42" i="83" s="1"/>
  <c r="QP21" i="83"/>
  <c r="QS21" i="83" s="1"/>
  <c r="PU48" i="83"/>
  <c r="PX48" i="83" s="1"/>
  <c r="PU22" i="83"/>
  <c r="PX22" i="83" s="1"/>
  <c r="PN23" i="83"/>
  <c r="PQ23" i="83" s="1"/>
  <c r="OZ22" i="83"/>
  <c r="PC22" i="83" s="1"/>
  <c r="OS23" i="83"/>
  <c r="OV23" i="83" s="1"/>
  <c r="NQ23" i="83"/>
  <c r="NT23" i="83" s="1"/>
  <c r="NC23" i="83"/>
  <c r="NF23" i="83" s="1"/>
  <c r="LT22" i="83"/>
  <c r="LW22" i="83" s="1"/>
  <c r="KY41" i="83"/>
  <c r="LB41" i="83" s="1"/>
  <c r="KY22" i="83"/>
  <c r="LB22" i="83" s="1"/>
  <c r="KR23" i="83"/>
  <c r="KU23" i="83" s="1"/>
  <c r="KK23" i="83"/>
  <c r="KN23" i="83" s="1"/>
  <c r="KD50" i="83"/>
  <c r="KG50" i="83" s="1"/>
  <c r="KD22" i="83"/>
  <c r="KG22" i="83" s="1"/>
  <c r="HS59" i="83"/>
  <c r="HV59" i="83" s="1"/>
  <c r="BBT22" i="83"/>
  <c r="BBW22" i="83" s="1"/>
  <c r="BAY49" i="83"/>
  <c r="BBB49" i="83" s="1"/>
  <c r="AXS39" i="83"/>
  <c r="AXV39" i="83" s="1"/>
  <c r="AVH22" i="83"/>
  <c r="AVK22" i="83" s="1"/>
  <c r="AMK42" i="83"/>
  <c r="AMN42" i="83" s="1"/>
  <c r="AMD22" i="83"/>
  <c r="AMG22" i="83" s="1"/>
  <c r="AIX20" i="83"/>
  <c r="AJA20" i="83" s="1"/>
  <c r="AIC20" i="83"/>
  <c r="AIF20" i="83" s="1"/>
  <c r="AEI20" i="83"/>
  <c r="AEL20" i="83" s="1"/>
  <c r="ACS20" i="83"/>
  <c r="ACV20" i="83" s="1"/>
  <c r="ABX68" i="83"/>
  <c r="ACA68" i="83" s="1"/>
  <c r="AAH59" i="83"/>
  <c r="AAK59" i="83" s="1"/>
  <c r="XP60" i="83"/>
  <c r="XS60" i="83" s="1"/>
  <c r="XI22" i="83"/>
  <c r="XL22" i="83" s="1"/>
  <c r="XB59" i="83"/>
  <c r="XE59" i="83" s="1"/>
  <c r="WU22" i="83"/>
  <c r="WX22" i="83" s="1"/>
  <c r="WN22" i="83"/>
  <c r="WQ22" i="83" s="1"/>
  <c r="VZ53" i="83"/>
  <c r="WC53" i="83" s="1"/>
  <c r="VE22" i="83"/>
  <c r="VH22" i="83" s="1"/>
  <c r="TV65" i="83"/>
  <c r="TY65" i="83" s="1"/>
  <c r="QP47" i="83"/>
  <c r="QS47" i="83" s="1"/>
  <c r="OE42" i="83"/>
  <c r="OH42" i="83" s="1"/>
  <c r="MH23" i="83"/>
  <c r="MK23" i="83" s="1"/>
  <c r="LF22" i="83"/>
  <c r="LI22" i="83" s="1"/>
  <c r="KY46" i="83"/>
  <c r="LB46" i="83" s="1"/>
  <c r="IU22" i="83"/>
  <c r="IX22" i="83" s="1"/>
  <c r="IN69" i="83"/>
  <c r="IQ69" i="83" s="1"/>
  <c r="GX23" i="83"/>
  <c r="HA23" i="83" s="1"/>
  <c r="GC51" i="83"/>
  <c r="GF51" i="83" s="1"/>
  <c r="FO23" i="83"/>
  <c r="FR23" i="83" s="1"/>
  <c r="FH74" i="83"/>
  <c r="FK74" i="83" s="1"/>
  <c r="FH23" i="83"/>
  <c r="FK23" i="83" s="1"/>
  <c r="CB23" i="83"/>
  <c r="CE23" i="83" s="1"/>
  <c r="BU23" i="83"/>
  <c r="BX23" i="83" s="1"/>
  <c r="BN23" i="83"/>
  <c r="BQ23" i="83" s="1"/>
  <c r="BG63" i="83"/>
  <c r="BJ63" i="83" s="1"/>
  <c r="AZ23" i="83"/>
  <c r="BC23" i="83" s="1"/>
  <c r="AL66" i="83"/>
  <c r="AO66" i="83" s="1"/>
  <c r="AL23" i="83"/>
  <c r="AO23" i="83" s="1"/>
  <c r="X23" i="83"/>
  <c r="AA23" i="83" s="1"/>
  <c r="ACZ20" i="83"/>
  <c r="ADC20" i="83" s="1"/>
  <c r="YK22" i="83"/>
  <c r="YN22" i="83" s="1"/>
  <c r="VZ22" i="83"/>
  <c r="WC22" i="83" s="1"/>
  <c r="RK21" i="83"/>
  <c r="RN21" i="83" s="1"/>
  <c r="QB23" i="83"/>
  <c r="QE23" i="83" s="1"/>
  <c r="OZ44" i="83"/>
  <c r="PC44" i="83" s="1"/>
  <c r="MV23" i="83"/>
  <c r="MY23" i="83" s="1"/>
  <c r="HZ23" i="83"/>
  <c r="IC23" i="83" s="1"/>
  <c r="EM58" i="83"/>
  <c r="EP58" i="83" s="1"/>
  <c r="DY23" i="83"/>
  <c r="EB23" i="83" s="1"/>
  <c r="CW52" i="83"/>
  <c r="CZ52" i="83" s="1"/>
  <c r="CB67" i="83"/>
  <c r="CE67" i="83" s="1"/>
  <c r="AL73" i="83"/>
  <c r="AO73" i="83" s="1"/>
  <c r="BGW19" i="83"/>
  <c r="BGZ19" i="83" s="1"/>
  <c r="BCO37" i="83"/>
  <c r="BCR37" i="83" s="1"/>
  <c r="AZW22" i="83"/>
  <c r="AZZ22" i="83" s="1"/>
  <c r="AVA22" i="83"/>
  <c r="AVD22" i="83" s="1"/>
  <c r="AIQ20" i="83"/>
  <c r="AIT20" i="83" s="1"/>
  <c r="AIJ20" i="83"/>
  <c r="AIM20" i="83" s="1"/>
  <c r="AFY20" i="83"/>
  <c r="AGB20" i="83" s="1"/>
  <c r="AFD41" i="83"/>
  <c r="AFG41" i="83" s="1"/>
  <c r="AEI35" i="83"/>
  <c r="AEL35" i="83" s="1"/>
  <c r="ADN42" i="83"/>
  <c r="ADQ42" i="83" s="1"/>
  <c r="ABX60" i="83"/>
  <c r="ACA60" i="83" s="1"/>
  <c r="AAO22" i="83"/>
  <c r="AAR22" i="83" s="1"/>
  <c r="AAH22" i="83"/>
  <c r="AAK22" i="83" s="1"/>
  <c r="ZM22" i="83"/>
  <c r="ZP22" i="83" s="1"/>
  <c r="XB22" i="83"/>
  <c r="XE22" i="83" s="1"/>
  <c r="VL65" i="83"/>
  <c r="VO65" i="83" s="1"/>
  <c r="RD23" i="83"/>
  <c r="RG23" i="83" s="1"/>
  <c r="OE47" i="83"/>
  <c r="OH47" i="83" s="1"/>
  <c r="NX23" i="83"/>
  <c r="OA23" i="83" s="1"/>
  <c r="MO44" i="83"/>
  <c r="MR44" i="83" s="1"/>
  <c r="JI22" i="83"/>
  <c r="JL22" i="83" s="1"/>
  <c r="JB23" i="83"/>
  <c r="JE23" i="83" s="1"/>
  <c r="GX75" i="83"/>
  <c r="HA75" i="83" s="1"/>
  <c r="GQ23" i="83"/>
  <c r="GT23" i="83" s="1"/>
  <c r="GC57" i="83"/>
  <c r="GF57" i="83" s="1"/>
  <c r="EM52" i="83"/>
  <c r="EP52" i="83" s="1"/>
  <c r="EM23" i="83"/>
  <c r="EP23" i="83" s="1"/>
  <c r="DR73" i="83"/>
  <c r="DU73" i="83" s="1"/>
  <c r="DR23" i="83"/>
  <c r="DU23" i="83" s="1"/>
  <c r="DD23" i="83"/>
  <c r="DG23" i="83" s="1"/>
  <c r="CW23" i="83"/>
  <c r="CZ23" i="83" s="1"/>
  <c r="CI23" i="83"/>
  <c r="CL23" i="83" s="1"/>
  <c r="CB75" i="83"/>
  <c r="CE75" i="83" s="1"/>
  <c r="AS23" i="83"/>
  <c r="AV23" i="83" s="1"/>
  <c r="J23" i="83"/>
  <c r="M23" i="83" s="1"/>
  <c r="BWM19" i="83"/>
  <c r="BWP19" i="83" s="1"/>
  <c r="ATD22" i="83"/>
  <c r="ATG22" i="83" s="1"/>
  <c r="ALP20" i="83"/>
  <c r="ALS20" i="83" s="1"/>
  <c r="AHO20" i="83"/>
  <c r="AHR20" i="83" s="1"/>
  <c r="AFY42" i="83"/>
  <c r="AGB42" i="83" s="1"/>
  <c r="AEI41" i="83"/>
  <c r="AEL41" i="83" s="1"/>
  <c r="VZ48" i="83"/>
  <c r="WC48" i="83" s="1"/>
  <c r="PG23" i="83"/>
  <c r="PJ23" i="83" s="1"/>
  <c r="MO49" i="83"/>
  <c r="MR49" i="83" s="1"/>
  <c r="MA23" i="83"/>
  <c r="MD23" i="83" s="1"/>
  <c r="LT46" i="83"/>
  <c r="LW46" i="83" s="1"/>
  <c r="IG23" i="83"/>
  <c r="IJ23" i="83" s="1"/>
  <c r="HS23" i="83"/>
  <c r="HV23" i="83" s="1"/>
  <c r="FH67" i="83"/>
  <c r="FK67" i="83" s="1"/>
  <c r="EF23" i="83"/>
  <c r="EI23" i="83" s="1"/>
  <c r="Q23" i="83"/>
  <c r="T23" i="83" s="1"/>
  <c r="BAD39" i="83"/>
  <c r="BAG39" i="83" s="1"/>
  <c r="ARG21" i="83"/>
  <c r="ARJ21" i="83" s="1"/>
  <c r="AQS22" i="83"/>
  <c r="AQV22" i="83" s="1"/>
  <c r="APX22" i="83"/>
  <c r="AQA22" i="83" s="1"/>
  <c r="ANF59" i="83"/>
  <c r="ANI59" i="83" s="1"/>
  <c r="ALI20" i="83"/>
  <c r="ALL20" i="83" s="1"/>
  <c r="AHO35" i="83"/>
  <c r="AHR35" i="83" s="1"/>
  <c r="AFR20" i="83"/>
  <c r="AFU20" i="83" s="1"/>
  <c r="AEP20" i="83"/>
  <c r="AES20" i="83" s="1"/>
  <c r="ADN20" i="83"/>
  <c r="ADQ20" i="83" s="1"/>
  <c r="AAV50" i="83"/>
  <c r="AAY50" i="83" s="1"/>
  <c r="AAV22" i="83"/>
  <c r="AAY22" i="83" s="1"/>
  <c r="AAA22" i="83"/>
  <c r="AAD22" i="83" s="1"/>
  <c r="YY22" i="83"/>
  <c r="ZB22" i="83" s="1"/>
  <c r="XP53" i="83"/>
  <c r="XS53" i="83" s="1"/>
  <c r="WG22" i="83"/>
  <c r="WJ22" i="83" s="1"/>
  <c r="UQ22" i="83"/>
  <c r="UT22" i="83" s="1"/>
  <c r="TA51" i="83"/>
  <c r="TD51" i="83" s="1"/>
  <c r="SM22" i="83"/>
  <c r="SP22" i="83" s="1"/>
  <c r="QI23" i="83"/>
  <c r="QL23" i="83" s="1"/>
  <c r="OZ49" i="83"/>
  <c r="PC49" i="83" s="1"/>
  <c r="NJ49" i="83"/>
  <c r="NM49" i="83" s="1"/>
  <c r="NJ22" i="83"/>
  <c r="NM22" i="83" s="1"/>
  <c r="JW23" i="83"/>
  <c r="JZ23" i="83" s="1"/>
  <c r="JI42" i="83"/>
  <c r="JL42" i="83" s="1"/>
  <c r="IN23" i="83"/>
  <c r="IQ23" i="83" s="1"/>
  <c r="HL23" i="83"/>
  <c r="HO23" i="83" s="1"/>
  <c r="GX68" i="83"/>
  <c r="HA68" i="83" s="1"/>
  <c r="GJ22" i="83"/>
  <c r="GM22" i="83" s="1"/>
  <c r="GC23" i="83"/>
  <c r="GF23" i="83" s="1"/>
  <c r="FV23" i="83"/>
  <c r="FY23" i="83" s="1"/>
  <c r="FA23" i="83"/>
  <c r="FD23" i="83" s="1"/>
  <c r="DR66" i="83"/>
  <c r="DU66" i="83" s="1"/>
  <c r="DK23" i="83"/>
  <c r="DN23" i="83" s="1"/>
  <c r="CW58" i="83"/>
  <c r="CZ58" i="83" s="1"/>
  <c r="CP23" i="83"/>
  <c r="CS23" i="83" s="1"/>
  <c r="BG57" i="83"/>
  <c r="BJ57" i="83" s="1"/>
  <c r="BG23" i="83"/>
  <c r="BJ23" i="83" s="1"/>
  <c r="AE23" i="83"/>
  <c r="AH23" i="83" s="1"/>
  <c r="DR48" i="83"/>
  <c r="DU48" i="83" s="1"/>
  <c r="EM37" i="83"/>
  <c r="EP37" i="83" s="1"/>
  <c r="UQ40" i="83"/>
  <c r="UT40" i="83" s="1"/>
  <c r="ABX43" i="83"/>
  <c r="ACA43" i="83" s="1"/>
  <c r="AQL40" i="83"/>
  <c r="AQO40" i="83" s="1"/>
  <c r="BGP40" i="83"/>
  <c r="BGS40" i="83" s="1"/>
  <c r="CB49" i="83"/>
  <c r="CE49" i="83" s="1"/>
  <c r="DD33" i="83"/>
  <c r="DG33" i="83" s="1"/>
  <c r="AE45" i="83"/>
  <c r="AH45" i="83" s="1"/>
  <c r="NX39" i="83"/>
  <c r="OA39" i="83" s="1"/>
  <c r="AOV44" i="83"/>
  <c r="AOY44" i="83" s="1"/>
  <c r="BBF36" i="83"/>
  <c r="BBI36" i="83" s="1"/>
  <c r="ANF43" i="83"/>
  <c r="ANI43" i="83" s="1"/>
  <c r="BJA34" i="83"/>
  <c r="BJD34" i="83" s="1"/>
  <c r="AJZ25" i="83"/>
  <c r="AKC25" i="83" s="1"/>
  <c r="LF28" i="83"/>
  <c r="LI28" i="83" s="1"/>
  <c r="DR30" i="83"/>
  <c r="DU30" i="83" s="1"/>
  <c r="IP28" i="83"/>
  <c r="IS28" i="83" s="1"/>
  <c r="CD28" i="83"/>
  <c r="CG28" i="83" s="1"/>
  <c r="FH30" i="83"/>
  <c r="FK30" i="83" s="1"/>
  <c r="UJ29" i="83"/>
  <c r="UM29" i="83" s="1"/>
  <c r="YM27" i="83"/>
  <c r="YP27" i="83" s="1"/>
  <c r="LA25" i="83"/>
  <c r="LD25" i="83" s="1"/>
  <c r="ST29" i="83"/>
  <c r="SW29" i="83" s="1"/>
  <c r="AIL23" i="83"/>
  <c r="AIO23" i="83" s="1"/>
  <c r="BVY41" i="83"/>
  <c r="BWB41" i="83" s="1"/>
  <c r="GC29" i="83"/>
  <c r="GF29" i="83" s="1"/>
  <c r="PU30" i="83"/>
  <c r="PX30" i="83" s="1"/>
  <c r="AEK25" i="83"/>
  <c r="AEN25" i="83" s="1"/>
  <c r="ARU30" i="83"/>
  <c r="ARX30" i="83" s="1"/>
  <c r="CP33" i="83"/>
  <c r="CS33" i="83" s="1"/>
  <c r="EM30" i="83"/>
  <c r="EP30" i="83" s="1"/>
  <c r="AJG25" i="83"/>
  <c r="AJJ25" i="83" s="1"/>
  <c r="AXZ29" i="83"/>
  <c r="AYC29" i="83" s="1"/>
  <c r="BVY43" i="83"/>
  <c r="BWB43" i="83" s="1"/>
  <c r="IU32" i="83"/>
  <c r="IX32" i="83" s="1"/>
  <c r="ATY31" i="83"/>
  <c r="AUB31" i="83" s="1"/>
  <c r="AWX27" i="83"/>
  <c r="AXA27" i="83" s="1"/>
  <c r="AJS26" i="83"/>
  <c r="AJV26" i="83" s="1"/>
  <c r="BOD26" i="83"/>
  <c r="BOG26" i="83" s="1"/>
  <c r="AXE31" i="83"/>
  <c r="AXH31" i="83" s="1"/>
  <c r="BTN27" i="83"/>
  <c r="BTQ27" i="83" s="1"/>
  <c r="DR57" i="83"/>
  <c r="DU57" i="83" s="1"/>
  <c r="WG44" i="83"/>
  <c r="WJ44" i="83" s="1"/>
  <c r="MO37" i="83"/>
  <c r="MR37" i="83" s="1"/>
  <c r="ZT35" i="83"/>
  <c r="ZW35" i="83" s="1"/>
  <c r="PU36" i="83"/>
  <c r="PX36" i="83" s="1"/>
  <c r="MH54" i="83"/>
  <c r="MK54" i="83" s="1"/>
  <c r="AVH48" i="83"/>
  <c r="AVK48" i="83" s="1"/>
  <c r="BCO31" i="83"/>
  <c r="BCR31" i="83" s="1"/>
  <c r="AFK33" i="83"/>
  <c r="AFN33" i="83" s="1"/>
  <c r="BNW39" i="83"/>
  <c r="BNZ39" i="83" s="1"/>
  <c r="BQA28" i="83"/>
  <c r="BQD28" i="83" s="1"/>
  <c r="AHA31" i="83"/>
  <c r="AHD31" i="83" s="1"/>
  <c r="ASB44" i="83"/>
  <c r="ASE44" i="83" s="1"/>
  <c r="BNB45" i="83"/>
  <c r="BNE45" i="83" s="1"/>
  <c r="EM33" i="83"/>
  <c r="EP33" i="83" s="1"/>
  <c r="IN44" i="83"/>
  <c r="IQ44" i="83" s="1"/>
  <c r="WG34" i="83"/>
  <c r="WJ34" i="83" s="1"/>
  <c r="KD31" i="83"/>
  <c r="KG31" i="83" s="1"/>
  <c r="WN28" i="83"/>
  <c r="WQ28" i="83" s="1"/>
  <c r="AQL37" i="83"/>
  <c r="AQO37" i="83" s="1"/>
  <c r="BFU33" i="83"/>
  <c r="BFX33" i="83" s="1"/>
  <c r="BGB24" i="83"/>
  <c r="BGE24" i="83" s="1"/>
  <c r="XP43" i="83"/>
  <c r="XS43" i="83" s="1"/>
  <c r="JB51" i="83"/>
  <c r="JE51" i="83" s="1"/>
  <c r="YR46" i="83"/>
  <c r="YU46" i="83" s="1"/>
  <c r="AKG35" i="83"/>
  <c r="AKJ35" i="83" s="1"/>
  <c r="AHV31" i="83"/>
  <c r="AHY31" i="83" s="1"/>
  <c r="JI34" i="83"/>
  <c r="JL34" i="83" s="1"/>
  <c r="AAA44" i="83"/>
  <c r="AAD44" i="83" s="1"/>
  <c r="GQ47" i="83"/>
  <c r="GT47" i="83" s="1"/>
  <c r="MO36" i="83"/>
  <c r="MR36" i="83" s="1"/>
  <c r="TV46" i="83"/>
  <c r="TY46" i="83" s="1"/>
  <c r="AFR34" i="83"/>
  <c r="AFU34" i="83" s="1"/>
  <c r="BU46" i="83"/>
  <c r="BX46" i="83" s="1"/>
  <c r="DY42" i="83"/>
  <c r="EB42" i="83" s="1"/>
  <c r="MA46" i="83"/>
  <c r="MD46" i="83" s="1"/>
  <c r="VE43" i="83"/>
  <c r="VH43" i="83" s="1"/>
  <c r="HZ42" i="83"/>
  <c r="IC42" i="83" s="1"/>
  <c r="XB46" i="83"/>
  <c r="XE46" i="83" s="1"/>
  <c r="APQ37" i="83"/>
  <c r="APT37" i="83" s="1"/>
  <c r="AQL44" i="83"/>
  <c r="AQO44" i="83" s="1"/>
  <c r="AZP38" i="83"/>
  <c r="AZS38" i="83" s="1"/>
  <c r="BCO30" i="83"/>
  <c r="BCR30" i="83" s="1"/>
  <c r="BEE30" i="83"/>
  <c r="BEH30" i="83" s="1"/>
  <c r="BMG38" i="83"/>
  <c r="BMJ38" i="83" s="1"/>
  <c r="BRJ28" i="83"/>
  <c r="BRM28" i="83" s="1"/>
  <c r="BYR17" i="83"/>
  <c r="BYU17" i="83" s="1"/>
  <c r="BYK44" i="83"/>
  <c r="BYN44" i="83" s="1"/>
  <c r="BYR43" i="83"/>
  <c r="BYU43" i="83" s="1"/>
  <c r="BYK17" i="83"/>
  <c r="BYN17" i="83" s="1"/>
  <c r="BYK38" i="83"/>
  <c r="BYN38" i="83" s="1"/>
  <c r="BYR39" i="83"/>
  <c r="BYU39" i="83" s="1"/>
  <c r="BXW37" i="83"/>
  <c r="BXZ37" i="83" s="1"/>
  <c r="BXW33" i="83"/>
  <c r="BXZ33" i="83" s="1"/>
  <c r="BXP38" i="83"/>
  <c r="BXS38" i="83" s="1"/>
  <c r="BXB41" i="83"/>
  <c r="BXE41" i="83" s="1"/>
  <c r="BXB37" i="83"/>
  <c r="BXE37" i="83" s="1"/>
  <c r="BYD17" i="83"/>
  <c r="BYG17" i="83" s="1"/>
  <c r="BXB17" i="83"/>
  <c r="BXE17" i="83" s="1"/>
  <c r="BWU37" i="83"/>
  <c r="BWX37" i="83" s="1"/>
  <c r="BWU17" i="83"/>
  <c r="BWX17" i="83" s="1"/>
  <c r="BVZ17" i="83"/>
  <c r="BWC17" i="83" s="1"/>
  <c r="BVS17" i="83"/>
  <c r="BVV17" i="83" s="1"/>
  <c r="BVL42" i="83"/>
  <c r="BVO42" i="83" s="1"/>
  <c r="BVL38" i="83"/>
  <c r="BVO38" i="83" s="1"/>
  <c r="BVE38" i="83"/>
  <c r="BVH38" i="83" s="1"/>
  <c r="BXW17" i="83"/>
  <c r="BXZ17" i="83" s="1"/>
  <c r="BXP32" i="83"/>
  <c r="BXS32" i="83" s="1"/>
  <c r="BWG37" i="83"/>
  <c r="BWJ37" i="83" s="1"/>
  <c r="BWG17" i="83"/>
  <c r="BWJ17" i="83" s="1"/>
  <c r="BVS40" i="83"/>
  <c r="BVV40" i="83" s="1"/>
  <c r="BVS36" i="83"/>
  <c r="BVV36" i="83" s="1"/>
  <c r="BVL17" i="83"/>
  <c r="BVO17" i="83" s="1"/>
  <c r="BVE17" i="83"/>
  <c r="BVH17" i="83" s="1"/>
  <c r="BWN34" i="83"/>
  <c r="BWQ34" i="83" s="1"/>
  <c r="BVE33" i="83"/>
  <c r="BVH33" i="83" s="1"/>
  <c r="BUX17" i="83"/>
  <c r="BVA17" i="83" s="1"/>
  <c r="BUJ34" i="83"/>
  <c r="BUM34" i="83" s="1"/>
  <c r="BTO38" i="83"/>
  <c r="BTR38" i="83" s="1"/>
  <c r="BST17" i="83"/>
  <c r="BSW17" i="83" s="1"/>
  <c r="BSF17" i="83"/>
  <c r="BSI17" i="83" s="1"/>
  <c r="BRY17" i="83"/>
  <c r="BSB17" i="83" s="1"/>
  <c r="BRR17" i="83"/>
  <c r="BRU17" i="83" s="1"/>
  <c r="BRK17" i="83"/>
  <c r="BRN17" i="83" s="1"/>
  <c r="BXI33" i="83"/>
  <c r="BXL33" i="83" s="1"/>
  <c r="BWN17" i="83"/>
  <c r="BWQ17" i="83" s="1"/>
  <c r="BVZ49" i="83"/>
  <c r="BWC49" i="83" s="1"/>
  <c r="BVZ37" i="83"/>
  <c r="BWC37" i="83" s="1"/>
  <c r="BUX32" i="83"/>
  <c r="BVA32" i="83" s="1"/>
  <c r="BUQ39" i="83"/>
  <c r="BUT39" i="83" s="1"/>
  <c r="BUJ17" i="83"/>
  <c r="BUM17" i="83" s="1"/>
  <c r="BUC37" i="83"/>
  <c r="BUF37" i="83" s="1"/>
  <c r="BTH36" i="83"/>
  <c r="BTK36" i="83" s="1"/>
  <c r="BTA17" i="83"/>
  <c r="BTD17" i="83" s="1"/>
  <c r="BXI17" i="83"/>
  <c r="BXL17" i="83" s="1"/>
  <c r="BWG33" i="83"/>
  <c r="BWJ33" i="83" s="1"/>
  <c r="BUX28" i="83"/>
  <c r="BVA28" i="83" s="1"/>
  <c r="BUJ28" i="83"/>
  <c r="BUM28" i="83" s="1"/>
  <c r="BUC33" i="83"/>
  <c r="BUF33" i="83" s="1"/>
  <c r="BTO17" i="83"/>
  <c r="BTR17" i="83" s="1"/>
  <c r="BTH32" i="83"/>
  <c r="BTK32" i="83" s="1"/>
  <c r="BUQ34" i="83"/>
  <c r="BUT34" i="83" s="1"/>
  <c r="BTA31" i="83"/>
  <c r="BTD31" i="83" s="1"/>
  <c r="BST28" i="83"/>
  <c r="BSW28" i="83" s="1"/>
  <c r="BSM17" i="83"/>
  <c r="BSP17" i="83" s="1"/>
  <c r="BSF40" i="83"/>
  <c r="BSI40" i="83" s="1"/>
  <c r="BRR27" i="83"/>
  <c r="BRU27" i="83" s="1"/>
  <c r="BRK36" i="83"/>
  <c r="BRN36" i="83" s="1"/>
  <c r="BRD30" i="83"/>
  <c r="BRG30" i="83" s="1"/>
  <c r="BQW35" i="83"/>
  <c r="BQZ35" i="83" s="1"/>
  <c r="BQP40" i="83"/>
  <c r="BQS40" i="83" s="1"/>
  <c r="BQP36" i="83"/>
  <c r="BQS36" i="83" s="1"/>
  <c r="BQI17" i="83"/>
  <c r="BQL17" i="83" s="1"/>
  <c r="BQB17" i="83"/>
  <c r="BQE17" i="83" s="1"/>
  <c r="BPG17" i="83"/>
  <c r="BPJ17" i="83" s="1"/>
  <c r="BOS19" i="83"/>
  <c r="BOV19" i="83" s="1"/>
  <c r="BNJ41" i="83"/>
  <c r="BNM41" i="83" s="1"/>
  <c r="BNJ18" i="83"/>
  <c r="BNM18" i="83" s="1"/>
  <c r="BNC19" i="83"/>
  <c r="BNF19" i="83" s="1"/>
  <c r="BMO35" i="83"/>
  <c r="BMR35" i="83" s="1"/>
  <c r="BMA40" i="83"/>
  <c r="BMD40" i="83" s="1"/>
  <c r="BMA19" i="83"/>
  <c r="BMD19" i="83" s="1"/>
  <c r="BLM57" i="83"/>
  <c r="BLP57" i="83" s="1"/>
  <c r="BKY17" i="83"/>
  <c r="BLB17" i="83" s="1"/>
  <c r="BKD18" i="83"/>
  <c r="BKG18" i="83" s="1"/>
  <c r="BJW61" i="83"/>
  <c r="BJZ61" i="83" s="1"/>
  <c r="BUC17" i="83"/>
  <c r="BUF17" i="83" s="1"/>
  <c r="BTO33" i="83"/>
  <c r="BTR33" i="83" s="1"/>
  <c r="BSF44" i="83"/>
  <c r="BSI44" i="83" s="1"/>
  <c r="BRY36" i="83"/>
  <c r="BSB36" i="83" s="1"/>
  <c r="BRD35" i="83"/>
  <c r="BRG35" i="83" s="1"/>
  <c r="BRD17" i="83"/>
  <c r="BRG17" i="83" s="1"/>
  <c r="BQI41" i="83"/>
  <c r="BQL41" i="83" s="1"/>
  <c r="BQB36" i="83"/>
  <c r="BQE36" i="83" s="1"/>
  <c r="BPU39" i="83"/>
  <c r="BPX39" i="83" s="1"/>
  <c r="BPN37" i="83"/>
  <c r="BPQ37" i="83" s="1"/>
  <c r="BPG40" i="83"/>
  <c r="BPJ40" i="83" s="1"/>
  <c r="BOZ41" i="83"/>
  <c r="BPC41" i="83" s="1"/>
  <c r="BOL45" i="83"/>
  <c r="BOO45" i="83" s="1"/>
  <c r="BNX51" i="83"/>
  <c r="BOA51" i="83" s="1"/>
  <c r="BNC51" i="83"/>
  <c r="BNF51" i="83" s="1"/>
  <c r="BMV19" i="83"/>
  <c r="BMY19" i="83" s="1"/>
  <c r="BMO18" i="83"/>
  <c r="BMR18" i="83" s="1"/>
  <c r="BMH45" i="83"/>
  <c r="BMK45" i="83" s="1"/>
  <c r="BLM50" i="83"/>
  <c r="BLP50" i="83" s="1"/>
  <c r="BLM19" i="83"/>
  <c r="BLP19" i="83" s="1"/>
  <c r="BLF43" i="83"/>
  <c r="BLI43" i="83" s="1"/>
  <c r="BLF19" i="83"/>
  <c r="BLI19" i="83" s="1"/>
  <c r="BJW19" i="83"/>
  <c r="BJZ19" i="83" s="1"/>
  <c r="BJP38" i="83"/>
  <c r="BJS38" i="83" s="1"/>
  <c r="BJB52" i="83"/>
  <c r="BJE52" i="83" s="1"/>
  <c r="BIU19" i="83"/>
  <c r="BIX19" i="83" s="1"/>
  <c r="BIG55" i="83"/>
  <c r="BIJ55" i="83" s="1"/>
  <c r="BHZ50" i="83"/>
  <c r="BIC50" i="83" s="1"/>
  <c r="BHZ44" i="83"/>
  <c r="BIC44" i="83" s="1"/>
  <c r="BHS34" i="83"/>
  <c r="BHV34" i="83" s="1"/>
  <c r="BGX42" i="83"/>
  <c r="BHA42" i="83" s="1"/>
  <c r="BGX38" i="83"/>
  <c r="BHA38" i="83" s="1"/>
  <c r="BGJ49" i="83"/>
  <c r="BGM49" i="83" s="1"/>
  <c r="BGJ43" i="83"/>
  <c r="BGM43" i="83" s="1"/>
  <c r="BGJ19" i="83"/>
  <c r="BGM19" i="83" s="1"/>
  <c r="BFV19" i="83"/>
  <c r="BFY19" i="83" s="1"/>
  <c r="BEM19" i="83"/>
  <c r="BEP19" i="83" s="1"/>
  <c r="BEF36" i="83"/>
  <c r="BEI36" i="83" s="1"/>
  <c r="BDY54" i="83"/>
  <c r="BEB54" i="83" s="1"/>
  <c r="BCP35" i="83"/>
  <c r="BCS35" i="83" s="1"/>
  <c r="BCP19" i="83"/>
  <c r="BCS19" i="83" s="1"/>
  <c r="BCI19" i="83"/>
  <c r="BCL19" i="83" s="1"/>
  <c r="BBG47" i="83"/>
  <c r="BBJ47" i="83" s="1"/>
  <c r="BAS40" i="83"/>
  <c r="BAV40" i="83" s="1"/>
  <c r="BAE42" i="83"/>
  <c r="BAH42" i="83" s="1"/>
  <c r="AYV53" i="83"/>
  <c r="AYY53" i="83" s="1"/>
  <c r="AYV46" i="83"/>
  <c r="AYY46" i="83" s="1"/>
  <c r="AYH57" i="83"/>
  <c r="AYK57" i="83" s="1"/>
  <c r="AYH19" i="83"/>
  <c r="AYK19" i="83" s="1"/>
  <c r="BXP17" i="83"/>
  <c r="BXS17" i="83" s="1"/>
  <c r="BUQ17" i="83"/>
  <c r="BUT17" i="83" s="1"/>
  <c r="BTV17" i="83"/>
  <c r="BTY17" i="83" s="1"/>
  <c r="BST34" i="83"/>
  <c r="BSW34" i="83" s="1"/>
  <c r="BSM39" i="83"/>
  <c r="BSP39" i="83" s="1"/>
  <c r="BSM35" i="83"/>
  <c r="BSP35" i="83" s="1"/>
  <c r="BRR31" i="83"/>
  <c r="BRU31" i="83" s="1"/>
  <c r="BPN31" i="83"/>
  <c r="BPQ31" i="83" s="1"/>
  <c r="BPN17" i="83"/>
  <c r="BPQ17" i="83" s="1"/>
  <c r="BPG37" i="83"/>
  <c r="BPJ37" i="83" s="1"/>
  <c r="BOZ18" i="83"/>
  <c r="BPC18" i="83" s="1"/>
  <c r="BOL39" i="83"/>
  <c r="BOO39" i="83" s="1"/>
  <c r="BNX19" i="83"/>
  <c r="BOA19" i="83" s="1"/>
  <c r="BNC58" i="83"/>
  <c r="BNF58" i="83" s="1"/>
  <c r="BMV44" i="83"/>
  <c r="BMY44" i="83" s="1"/>
  <c r="BLF38" i="83"/>
  <c r="BLI38" i="83" s="1"/>
  <c r="BKY33" i="83"/>
  <c r="BLB33" i="83" s="1"/>
  <c r="BKK19" i="83"/>
  <c r="BKN19" i="83" s="1"/>
  <c r="BKD38" i="83"/>
  <c r="BKG38" i="83" s="1"/>
  <c r="BJW53" i="83"/>
  <c r="BJZ53" i="83" s="1"/>
  <c r="BJI30" i="83"/>
  <c r="BJL30" i="83" s="1"/>
  <c r="BIU39" i="83"/>
  <c r="BIX39" i="83" s="1"/>
  <c r="BIN45" i="83"/>
  <c r="BIQ45" i="83" s="1"/>
  <c r="BIG19" i="83"/>
  <c r="BIJ19" i="83" s="1"/>
  <c r="BHE51" i="83"/>
  <c r="BHH51" i="83" s="1"/>
  <c r="BGC17" i="83"/>
  <c r="BGF17" i="83" s="1"/>
  <c r="BFO41" i="83"/>
  <c r="BFR41" i="83" s="1"/>
  <c r="BFA39" i="83"/>
  <c r="BFD39" i="83" s="1"/>
  <c r="BEM51" i="83"/>
  <c r="BEP51" i="83" s="1"/>
  <c r="BDR45" i="83"/>
  <c r="BDU45" i="83" s="1"/>
  <c r="BDR19" i="83"/>
  <c r="BDU19" i="83" s="1"/>
  <c r="BDK37" i="83"/>
  <c r="BDN37" i="83" s="1"/>
  <c r="BCB57" i="83"/>
  <c r="BCE57" i="83" s="1"/>
  <c r="BBU46" i="83"/>
  <c r="BBX46" i="83" s="1"/>
  <c r="BBU19" i="83"/>
  <c r="BBX19" i="83" s="1"/>
  <c r="BBN19" i="83"/>
  <c r="BBQ19" i="83" s="1"/>
  <c r="BAL54" i="83"/>
  <c r="BAO54" i="83" s="1"/>
  <c r="BAL47" i="83"/>
  <c r="BAO47" i="83" s="1"/>
  <c r="BAL19" i="83"/>
  <c r="BAO19" i="83" s="1"/>
  <c r="AZX19" i="83"/>
  <c r="BAA19" i="83" s="1"/>
  <c r="AZQ45" i="83"/>
  <c r="AZT45" i="83" s="1"/>
  <c r="AYA46" i="83"/>
  <c r="AYD46" i="83" s="1"/>
  <c r="AXT44" i="83"/>
  <c r="AXW44" i="83" s="1"/>
  <c r="AXF51" i="83"/>
  <c r="AXI51" i="83" s="1"/>
  <c r="AXF44" i="83"/>
  <c r="AXI44" i="83" s="1"/>
  <c r="AWR19" i="83"/>
  <c r="AWU19" i="83" s="1"/>
  <c r="AWK40" i="83"/>
  <c r="AWN40" i="83" s="1"/>
  <c r="AWD19" i="83"/>
  <c r="AWG19" i="83" s="1"/>
  <c r="AVW49" i="83"/>
  <c r="AVZ49" i="83" s="1"/>
  <c r="AVW44" i="83"/>
  <c r="AVZ44" i="83" s="1"/>
  <c r="AVI60" i="83"/>
  <c r="AVL60" i="83" s="1"/>
  <c r="AUU45" i="83"/>
  <c r="AUX45" i="83" s="1"/>
  <c r="AUU19" i="83"/>
  <c r="AUX19" i="83" s="1"/>
  <c r="AUN43" i="83"/>
  <c r="AUQ43" i="83" s="1"/>
  <c r="AUN19" i="83"/>
  <c r="AUQ19" i="83" s="1"/>
  <c r="ATS61" i="83"/>
  <c r="ATV61" i="83" s="1"/>
  <c r="ATS19" i="83"/>
  <c r="ATV19" i="83" s="1"/>
  <c r="ASQ42" i="83"/>
  <c r="AST42" i="83" s="1"/>
  <c r="ASQ37" i="83"/>
  <c r="AST37" i="83" s="1"/>
  <c r="ASQ19" i="83"/>
  <c r="AST19" i="83" s="1"/>
  <c r="ARO19" i="83"/>
  <c r="ARR19" i="83" s="1"/>
  <c r="AQT51" i="83"/>
  <c r="AQW51" i="83" s="1"/>
  <c r="AQM60" i="83"/>
  <c r="AQP60" i="83" s="1"/>
  <c r="AQF19" i="83"/>
  <c r="AQI19" i="83" s="1"/>
  <c r="APR52" i="83"/>
  <c r="APU52" i="83" s="1"/>
  <c r="APR19" i="83"/>
  <c r="APU19" i="83" s="1"/>
  <c r="AOB46" i="83"/>
  <c r="AOE46" i="83" s="1"/>
  <c r="ANN51" i="83"/>
  <c r="ANQ51" i="83" s="1"/>
  <c r="ANN46" i="83"/>
  <c r="ANQ46" i="83" s="1"/>
  <c r="ANN19" i="83"/>
  <c r="ANQ19" i="83" s="1"/>
  <c r="AMZ61" i="83"/>
  <c r="ANC61" i="83" s="1"/>
  <c r="AMZ56" i="83"/>
  <c r="ANC56" i="83" s="1"/>
  <c r="AMZ19" i="83"/>
  <c r="ANC19" i="83" s="1"/>
  <c r="AMS38" i="83"/>
  <c r="AMV38" i="83" s="1"/>
  <c r="AML46" i="83"/>
  <c r="AMO46" i="83" s="1"/>
  <c r="AML19" i="83"/>
  <c r="AMO19" i="83" s="1"/>
  <c r="ALX44" i="83"/>
  <c r="AMA44" i="83" s="1"/>
  <c r="ALX40" i="83"/>
  <c r="AMA40" i="83" s="1"/>
  <c r="ALJ18" i="83"/>
  <c r="ALM18" i="83" s="1"/>
  <c r="ALC43" i="83"/>
  <c r="ALF43" i="83" s="1"/>
  <c r="ALC39" i="83"/>
  <c r="ALF39" i="83" s="1"/>
  <c r="AKV37" i="83"/>
  <c r="AKY37" i="83" s="1"/>
  <c r="AKO40" i="83"/>
  <c r="AKR40" i="83" s="1"/>
  <c r="AKH42" i="83"/>
  <c r="AKK42" i="83" s="1"/>
  <c r="AKA18" i="83"/>
  <c r="AKD18" i="83" s="1"/>
  <c r="AJT18" i="83"/>
  <c r="AJW18" i="83" s="1"/>
  <c r="AJF37" i="83"/>
  <c r="AJI37" i="83" s="1"/>
  <c r="AIY48" i="83"/>
  <c r="AJB48" i="83" s="1"/>
  <c r="AIY18" i="83"/>
  <c r="AJB18" i="83" s="1"/>
  <c r="AIK18" i="83"/>
  <c r="AIN18" i="83" s="1"/>
  <c r="AHP39" i="83"/>
  <c r="AHS39" i="83" s="1"/>
  <c r="AHI42" i="83"/>
  <c r="AHL42" i="83" s="1"/>
  <c r="AGG36" i="83"/>
  <c r="AGJ36" i="83" s="1"/>
  <c r="AFS18" i="83"/>
  <c r="AFV18" i="83" s="1"/>
  <c r="AEJ39" i="83"/>
  <c r="AEM39" i="83" s="1"/>
  <c r="AEC41" i="83"/>
  <c r="AEF41" i="83" s="1"/>
  <c r="ADO18" i="83"/>
  <c r="ADR18" i="83" s="1"/>
  <c r="ADH48" i="83"/>
  <c r="ADK48" i="83" s="1"/>
  <c r="ADH18" i="83"/>
  <c r="ADK18" i="83" s="1"/>
  <c r="ACM45" i="83"/>
  <c r="ACP45" i="83" s="1"/>
  <c r="BTV35" i="83"/>
  <c r="BTY35" i="83" s="1"/>
  <c r="BOL19" i="83"/>
  <c r="BOO19" i="83" s="1"/>
  <c r="BMH52" i="83"/>
  <c r="BMK52" i="83" s="1"/>
  <c r="BKR19" i="83"/>
  <c r="BKU19" i="83" s="1"/>
  <c r="BJP43" i="83"/>
  <c r="BJS43" i="83" s="1"/>
  <c r="BJI17" i="83"/>
  <c r="BJL17" i="83" s="1"/>
  <c r="BJB44" i="83"/>
  <c r="BJE44" i="83" s="1"/>
  <c r="BIN40" i="83"/>
  <c r="BIQ40" i="83" s="1"/>
  <c r="BQI36" i="83"/>
  <c r="BQL36" i="83" s="1"/>
  <c r="BPU17" i="83"/>
  <c r="BPX17" i="83" s="1"/>
  <c r="BOS57" i="83"/>
  <c r="BOV57" i="83" s="1"/>
  <c r="BOE34" i="83"/>
  <c r="BOH34" i="83" s="1"/>
  <c r="BNQ40" i="83"/>
  <c r="BNT40" i="83" s="1"/>
  <c r="BMV38" i="83"/>
  <c r="BMY38" i="83" s="1"/>
  <c r="BMH19" i="83"/>
  <c r="BMK19" i="83" s="1"/>
  <c r="BLT48" i="83"/>
  <c r="BLW48" i="83" s="1"/>
  <c r="BKY37" i="83"/>
  <c r="BLB37" i="83" s="1"/>
  <c r="BKK43" i="83"/>
  <c r="BKN43" i="83" s="1"/>
  <c r="BJP19" i="83"/>
  <c r="BJS19" i="83" s="1"/>
  <c r="BJB19" i="83"/>
  <c r="BJE19" i="83" s="1"/>
  <c r="BIU44" i="83"/>
  <c r="BIX44" i="83" s="1"/>
  <c r="BIN17" i="83"/>
  <c r="BIQ17" i="83" s="1"/>
  <c r="BIG62" i="83"/>
  <c r="BIJ62" i="83" s="1"/>
  <c r="BTA35" i="83"/>
  <c r="BTD35" i="83" s="1"/>
  <c r="BRK32" i="83"/>
  <c r="BRN32" i="83" s="1"/>
  <c r="BHL19" i="83"/>
  <c r="BHO19" i="83" s="1"/>
  <c r="BHE45" i="83"/>
  <c r="BHH45" i="83" s="1"/>
  <c r="BGQ53" i="83"/>
  <c r="BGT53" i="83" s="1"/>
  <c r="BFH19" i="83"/>
  <c r="BFK19" i="83" s="1"/>
  <c r="BFA44" i="83"/>
  <c r="BFD44" i="83" s="1"/>
  <c r="BET19" i="83"/>
  <c r="BEW19" i="83" s="1"/>
  <c r="BEF19" i="83"/>
  <c r="BEI19" i="83" s="1"/>
  <c r="BDY48" i="83"/>
  <c r="BEB48" i="83" s="1"/>
  <c r="BCW19" i="83"/>
  <c r="BCZ19" i="83" s="1"/>
  <c r="BCP41" i="83"/>
  <c r="BCS41" i="83" s="1"/>
  <c r="BBN57" i="83"/>
  <c r="BBQ57" i="83" s="1"/>
  <c r="BBG53" i="83"/>
  <c r="BBJ53" i="83" s="1"/>
  <c r="AZJ40" i="83"/>
  <c r="AZM40" i="83" s="1"/>
  <c r="AZC19" i="83"/>
  <c r="AZF19" i="83" s="1"/>
  <c r="AYO19" i="83"/>
  <c r="AYR19" i="83" s="1"/>
  <c r="AYA19" i="83"/>
  <c r="AYD19" i="83" s="1"/>
  <c r="AXF19" i="83"/>
  <c r="AXI19" i="83" s="1"/>
  <c r="AWR51" i="83"/>
  <c r="AWU51" i="83" s="1"/>
  <c r="BRY42" i="83"/>
  <c r="BSB42" i="83" s="1"/>
  <c r="BPU35" i="83"/>
  <c r="BPX35" i="83" s="1"/>
  <c r="BOZ37" i="83"/>
  <c r="BPC37" i="83" s="1"/>
  <c r="BOE18" i="83"/>
  <c r="BOH18" i="83" s="1"/>
  <c r="BNQ34" i="83"/>
  <c r="BNT34" i="83" s="1"/>
  <c r="BLT44" i="83"/>
  <c r="BLW44" i="83" s="1"/>
  <c r="BLT19" i="83"/>
  <c r="BLW19" i="83" s="1"/>
  <c r="BKD42" i="83"/>
  <c r="BKG42" i="83" s="1"/>
  <c r="BHS18" i="83"/>
  <c r="BHV18" i="83" s="1"/>
  <c r="BFH41" i="83"/>
  <c r="BFK41" i="83" s="1"/>
  <c r="BDK42" i="83"/>
  <c r="BDN42" i="83" s="1"/>
  <c r="BDD47" i="83"/>
  <c r="BDG47" i="83" s="1"/>
  <c r="BCW46" i="83"/>
  <c r="BCZ46" i="83" s="1"/>
  <c r="BCI53" i="83"/>
  <c r="BCL53" i="83" s="1"/>
  <c r="BCI47" i="83"/>
  <c r="BCL47" i="83" s="1"/>
  <c r="BCB51" i="83"/>
  <c r="BCE51" i="83" s="1"/>
  <c r="BAZ47" i="83"/>
  <c r="BBC47" i="83" s="1"/>
  <c r="BAS19" i="83"/>
  <c r="BAV19" i="83" s="1"/>
  <c r="AZX50" i="83"/>
  <c r="BAA50" i="83" s="1"/>
  <c r="AZJ33" i="83"/>
  <c r="AZM33" i="83" s="1"/>
  <c r="AZC45" i="83"/>
  <c r="AZF45" i="83" s="1"/>
  <c r="AYH50" i="83"/>
  <c r="AYK50" i="83" s="1"/>
  <c r="AXM40" i="83"/>
  <c r="AXP40" i="83" s="1"/>
  <c r="AWY49" i="83"/>
  <c r="AXB49" i="83" s="1"/>
  <c r="AWY42" i="83"/>
  <c r="AXB42" i="83" s="1"/>
  <c r="AWR57" i="83"/>
  <c r="AWU57" i="83" s="1"/>
  <c r="BQW32" i="83"/>
  <c r="BQZ32" i="83" s="1"/>
  <c r="BQW17" i="83"/>
  <c r="BQZ17" i="83" s="1"/>
  <c r="BNX45" i="83"/>
  <c r="BOA45" i="83" s="1"/>
  <c r="BKR51" i="83"/>
  <c r="BKU51" i="83" s="1"/>
  <c r="BGQ61" i="83"/>
  <c r="BGT61" i="83" s="1"/>
  <c r="BGC30" i="83"/>
  <c r="BGF30" i="83" s="1"/>
  <c r="BFH46" i="83"/>
  <c r="BFK46" i="83" s="1"/>
  <c r="BET50" i="83"/>
  <c r="BEW50" i="83" s="1"/>
  <c r="BBG19" i="83"/>
  <c r="BBJ19" i="83" s="1"/>
  <c r="BAE37" i="83"/>
  <c r="BAH37" i="83" s="1"/>
  <c r="AZJ18" i="83"/>
  <c r="AZM18" i="83" s="1"/>
  <c r="AXT37" i="83"/>
  <c r="AXW37" i="83" s="1"/>
  <c r="AXM19" i="83"/>
  <c r="AXP19" i="83" s="1"/>
  <c r="AVB45" i="83"/>
  <c r="AVE45" i="83" s="1"/>
  <c r="AVB19" i="83"/>
  <c r="AVE19" i="83" s="1"/>
  <c r="ATZ48" i="83"/>
  <c r="AUC48" i="83" s="1"/>
  <c r="ATS54" i="83"/>
  <c r="ATV54" i="83" s="1"/>
  <c r="ATL43" i="83"/>
  <c r="ATO43" i="83" s="1"/>
  <c r="ATL19" i="83"/>
  <c r="ATO19" i="83" s="1"/>
  <c r="ATE43" i="83"/>
  <c r="ATH43" i="83" s="1"/>
  <c r="ATE19" i="83"/>
  <c r="ATH19" i="83" s="1"/>
  <c r="ASX52" i="83"/>
  <c r="ATA52" i="83" s="1"/>
  <c r="ARH50" i="83"/>
  <c r="ARK50" i="83" s="1"/>
  <c r="ARH42" i="83"/>
  <c r="ARK42" i="83" s="1"/>
  <c r="AQT19" i="83"/>
  <c r="AQW19" i="83" s="1"/>
  <c r="APD52" i="83"/>
  <c r="APG52" i="83" s="1"/>
  <c r="AOW62" i="83"/>
  <c r="AOZ62" i="83" s="1"/>
  <c r="AOI47" i="83"/>
  <c r="AOL47" i="83" s="1"/>
  <c r="ANG56" i="83"/>
  <c r="ANJ56" i="83" s="1"/>
  <c r="AML39" i="83"/>
  <c r="AMO39" i="83" s="1"/>
  <c r="AME19" i="83"/>
  <c r="AMH19" i="83" s="1"/>
  <c r="ALQ38" i="83"/>
  <c r="ALT38" i="83" s="1"/>
  <c r="ALC18" i="83"/>
  <c r="ALF18" i="83" s="1"/>
  <c r="AKA45" i="83"/>
  <c r="AKD45" i="83" s="1"/>
  <c r="AKA39" i="83"/>
  <c r="AKD39" i="83" s="1"/>
  <c r="AJT41" i="83"/>
  <c r="AJW41" i="83" s="1"/>
  <c r="AIK45" i="83"/>
  <c r="AIN45" i="83" s="1"/>
  <c r="AIK39" i="83"/>
  <c r="AIN39" i="83" s="1"/>
  <c r="AHW44" i="83"/>
  <c r="AHZ44" i="83" s="1"/>
  <c r="AHI47" i="83"/>
  <c r="AHL47" i="83" s="1"/>
  <c r="AHB18" i="83"/>
  <c r="AHE18" i="83" s="1"/>
  <c r="AGU37" i="83"/>
  <c r="AGX37" i="83" s="1"/>
  <c r="AGN38" i="83"/>
  <c r="AGQ38" i="83" s="1"/>
  <c r="AGG18" i="83"/>
  <c r="AGJ18" i="83" s="1"/>
  <c r="AFZ41" i="83"/>
  <c r="AGC41" i="83" s="1"/>
  <c r="AFS42" i="83"/>
  <c r="AFV42" i="83" s="1"/>
  <c r="AFL38" i="83"/>
  <c r="AFO38" i="83" s="1"/>
  <c r="AFL18" i="83"/>
  <c r="AFO18" i="83" s="1"/>
  <c r="BTH17" i="83"/>
  <c r="BTK17" i="83" s="1"/>
  <c r="BQP17" i="83"/>
  <c r="BQS17" i="83" s="1"/>
  <c r="BNQ19" i="83"/>
  <c r="BNT19" i="83" s="1"/>
  <c r="BHZ19" i="83"/>
  <c r="BIC19" i="83" s="1"/>
  <c r="BFV53" i="83"/>
  <c r="BFY53" i="83" s="1"/>
  <c r="BFV46" i="83"/>
  <c r="BFY46" i="83" s="1"/>
  <c r="BFO19" i="83"/>
  <c r="BFR19" i="83" s="1"/>
  <c r="BFA19" i="83"/>
  <c r="BFD19" i="83" s="1"/>
  <c r="BAZ40" i="83"/>
  <c r="BBC40" i="83" s="1"/>
  <c r="BAE19" i="83"/>
  <c r="BAH19" i="83" s="1"/>
  <c r="AZX55" i="83"/>
  <c r="BAA55" i="83" s="1"/>
  <c r="AZQ19" i="83"/>
  <c r="AZT19" i="83" s="1"/>
  <c r="AYO46" i="83"/>
  <c r="AYR46" i="83" s="1"/>
  <c r="AYO40" i="83"/>
  <c r="AYR40" i="83" s="1"/>
  <c r="AWK19" i="83"/>
  <c r="AWN19" i="83" s="1"/>
  <c r="AWD43" i="83"/>
  <c r="AWG43" i="83" s="1"/>
  <c r="AWD37" i="83"/>
  <c r="AWG37" i="83" s="1"/>
  <c r="AVI53" i="83"/>
  <c r="AVL53" i="83" s="1"/>
  <c r="AVI19" i="83"/>
  <c r="AVL19" i="83" s="1"/>
  <c r="AVB51" i="83"/>
  <c r="AVE51" i="83" s="1"/>
  <c r="AUG47" i="83"/>
  <c r="AUJ47" i="83" s="1"/>
  <c r="ATZ54" i="83"/>
  <c r="AUC54" i="83" s="1"/>
  <c r="ATL49" i="83"/>
  <c r="ATO49" i="83" s="1"/>
  <c r="ASX45" i="83"/>
  <c r="ATA45" i="83" s="1"/>
  <c r="ASC49" i="83"/>
  <c r="ASF49" i="83" s="1"/>
  <c r="ARV50" i="83"/>
  <c r="ARY50" i="83" s="1"/>
  <c r="ARA37" i="83"/>
  <c r="ARD37" i="83" s="1"/>
  <c r="ARA19" i="83"/>
  <c r="ARD19" i="83" s="1"/>
  <c r="AQM52" i="83"/>
  <c r="AQP52" i="83" s="1"/>
  <c r="APY19" i="83"/>
  <c r="AQB19" i="83" s="1"/>
  <c r="APR44" i="83"/>
  <c r="APU44" i="83" s="1"/>
  <c r="APK50" i="83"/>
  <c r="APN50" i="83" s="1"/>
  <c r="APK19" i="83"/>
  <c r="APN19" i="83" s="1"/>
  <c r="APD19" i="83"/>
  <c r="APG19" i="83" s="1"/>
  <c r="AOI19" i="83"/>
  <c r="AOL19" i="83" s="1"/>
  <c r="ANU39" i="83"/>
  <c r="ANX39" i="83" s="1"/>
  <c r="ANU19" i="83"/>
  <c r="ANX19" i="83" s="1"/>
  <c r="AMS19" i="83"/>
  <c r="AMV19" i="83" s="1"/>
  <c r="ALQ32" i="83"/>
  <c r="ALT32" i="83" s="1"/>
  <c r="AKO18" i="83"/>
  <c r="AKR18" i="83" s="1"/>
  <c r="AKH18" i="83"/>
  <c r="AKK18" i="83" s="1"/>
  <c r="AJT46" i="83"/>
  <c r="AJW46" i="83" s="1"/>
  <c r="AJM39" i="83"/>
  <c r="AJP39" i="83" s="1"/>
  <c r="AJM18" i="83"/>
  <c r="AJP18" i="83" s="1"/>
  <c r="AID43" i="83"/>
  <c r="AIG43" i="83" s="1"/>
  <c r="AGU18" i="83"/>
  <c r="AGX18" i="83" s="1"/>
  <c r="AGN18" i="83"/>
  <c r="AGQ18" i="83" s="1"/>
  <c r="AFZ35" i="83"/>
  <c r="AGC35" i="83" s="1"/>
  <c r="AFS47" i="83"/>
  <c r="AFV47" i="83" s="1"/>
  <c r="BTV31" i="83"/>
  <c r="BTY31" i="83" s="1"/>
  <c r="BNJ46" i="83"/>
  <c r="BNM46" i="83" s="1"/>
  <c r="BHL46" i="83"/>
  <c r="BHO46" i="83" s="1"/>
  <c r="BDD52" i="83"/>
  <c r="BDG52" i="83" s="1"/>
  <c r="BCW51" i="83"/>
  <c r="BCZ51" i="83" s="1"/>
  <c r="BAZ19" i="83"/>
  <c r="BBC19" i="83" s="1"/>
  <c r="AXT18" i="83"/>
  <c r="AXW18" i="83" s="1"/>
  <c r="AVW19" i="83"/>
  <c r="AVZ19" i="83" s="1"/>
  <c r="AVP48" i="83"/>
  <c r="AVS48" i="83" s="1"/>
  <c r="ASC56" i="83"/>
  <c r="ASF56" i="83" s="1"/>
  <c r="ASC19" i="83"/>
  <c r="ASF19" i="83" s="1"/>
  <c r="ARO47" i="83"/>
  <c r="ARR47" i="83" s="1"/>
  <c r="ARH19" i="83"/>
  <c r="ARK19" i="83" s="1"/>
  <c r="AQF46" i="83"/>
  <c r="AQI46" i="83" s="1"/>
  <c r="APD46" i="83"/>
  <c r="APG46" i="83" s="1"/>
  <c r="AOP48" i="83"/>
  <c r="AOS48" i="83" s="1"/>
  <c r="AOB19" i="83"/>
  <c r="AOE19" i="83" s="1"/>
  <c r="ALQ18" i="83"/>
  <c r="ALT18" i="83" s="1"/>
  <c r="AJM35" i="83"/>
  <c r="AJP35" i="83" s="1"/>
  <c r="AJF43" i="83"/>
  <c r="AJI43" i="83" s="1"/>
  <c r="AID39" i="83"/>
  <c r="AIG39" i="83" s="1"/>
  <c r="AID18" i="83"/>
  <c r="AIG18" i="83" s="1"/>
  <c r="AHP18" i="83"/>
  <c r="AHS18" i="83" s="1"/>
  <c r="AFZ18" i="83"/>
  <c r="AGC18" i="83" s="1"/>
  <c r="AFL42" i="83"/>
  <c r="AFO42" i="83" s="1"/>
  <c r="AFE18" i="83"/>
  <c r="AFH18" i="83" s="1"/>
  <c r="AEQ42" i="83"/>
  <c r="AET42" i="83" s="1"/>
  <c r="ABY66" i="83"/>
  <c r="ACB66" i="83" s="1"/>
  <c r="ABR49" i="83"/>
  <c r="ABU49" i="83" s="1"/>
  <c r="AAW48" i="83"/>
  <c r="AAZ48" i="83" s="1"/>
  <c r="AAW20" i="83"/>
  <c r="AAZ20" i="83" s="1"/>
  <c r="AAP46" i="83"/>
  <c r="AAS46" i="83" s="1"/>
  <c r="AAP20" i="83"/>
  <c r="AAS20" i="83" s="1"/>
  <c r="AAI20" i="83"/>
  <c r="AAL20" i="83" s="1"/>
  <c r="AAB20" i="83"/>
  <c r="AAE20" i="83" s="1"/>
  <c r="ZU44" i="83"/>
  <c r="ZX44" i="83" s="1"/>
  <c r="ZU39" i="83"/>
  <c r="ZX39" i="83" s="1"/>
  <c r="ZN49" i="83"/>
  <c r="ZQ49" i="83" s="1"/>
  <c r="YS61" i="83"/>
  <c r="YV61" i="83" s="1"/>
  <c r="XC57" i="83"/>
  <c r="XF57" i="83" s="1"/>
  <c r="WV20" i="83"/>
  <c r="WY20" i="83" s="1"/>
  <c r="WO20" i="83"/>
  <c r="WR20" i="83" s="1"/>
  <c r="WA20" i="83"/>
  <c r="WD20" i="83" s="1"/>
  <c r="VT20" i="83"/>
  <c r="VW20" i="83" s="1"/>
  <c r="VF20" i="83"/>
  <c r="VI20" i="83" s="1"/>
  <c r="UY48" i="83"/>
  <c r="VB48" i="83" s="1"/>
  <c r="UY43" i="83"/>
  <c r="VB43" i="83" s="1"/>
  <c r="TW63" i="83"/>
  <c r="TZ63" i="83" s="1"/>
  <c r="TP54" i="83"/>
  <c r="TS54" i="83" s="1"/>
  <c r="TI36" i="83"/>
  <c r="TL36" i="83" s="1"/>
  <c r="TB49" i="83"/>
  <c r="TE49" i="83" s="1"/>
  <c r="RZ67" i="83"/>
  <c r="SC67" i="83" s="1"/>
  <c r="RZ60" i="83"/>
  <c r="SC60" i="83" s="1"/>
  <c r="RS55" i="83"/>
  <c r="RV55" i="83" s="1"/>
  <c r="RS50" i="83"/>
  <c r="RV50" i="83" s="1"/>
  <c r="QX59" i="83"/>
  <c r="RA59" i="83" s="1"/>
  <c r="QJ56" i="83"/>
  <c r="QM56" i="83" s="1"/>
  <c r="PV40" i="83"/>
  <c r="PY40" i="83" s="1"/>
  <c r="PH63" i="83"/>
  <c r="PK63" i="83" s="1"/>
  <c r="PH58" i="83"/>
  <c r="PK58" i="83" s="1"/>
  <c r="PA47" i="83"/>
  <c r="PD47" i="83" s="1"/>
  <c r="OM48" i="83"/>
  <c r="OP48" i="83" s="1"/>
  <c r="OF45" i="83"/>
  <c r="OI45" i="83" s="1"/>
  <c r="OF19" i="83"/>
  <c r="OI19" i="83" s="1"/>
  <c r="NY60" i="83"/>
  <c r="OB60" i="83" s="1"/>
  <c r="MW48" i="83"/>
  <c r="MZ48" i="83" s="1"/>
  <c r="MP47" i="83"/>
  <c r="MS47" i="83" s="1"/>
  <c r="MP19" i="83"/>
  <c r="MS19" i="83" s="1"/>
  <c r="LN20" i="83"/>
  <c r="LQ20" i="83" s="1"/>
  <c r="LG55" i="83"/>
  <c r="LJ55" i="83" s="1"/>
  <c r="KL55" i="83"/>
  <c r="KO55" i="83" s="1"/>
  <c r="KL50" i="83"/>
  <c r="KO50" i="83" s="1"/>
  <c r="KE42" i="83"/>
  <c r="KH42" i="83" s="1"/>
  <c r="JX67" i="83"/>
  <c r="KA67" i="83" s="1"/>
  <c r="JX62" i="83"/>
  <c r="KA62" i="83" s="1"/>
  <c r="JQ20" i="83"/>
  <c r="JT20" i="83" s="1"/>
  <c r="IV56" i="83"/>
  <c r="IY56" i="83" s="1"/>
  <c r="IO73" i="83"/>
  <c r="IR73" i="83" s="1"/>
  <c r="IH64" i="83"/>
  <c r="IK64" i="83" s="1"/>
  <c r="HT50" i="83"/>
  <c r="HW50" i="83" s="1"/>
  <c r="HF20" i="83"/>
  <c r="HI20" i="83" s="1"/>
  <c r="BOS50" i="83"/>
  <c r="BOV50" i="83" s="1"/>
  <c r="BET45" i="83"/>
  <c r="BEW45" i="83" s="1"/>
  <c r="BDR51" i="83"/>
  <c r="BDU51" i="83" s="1"/>
  <c r="BDK19" i="83"/>
  <c r="BDN19" i="83" s="1"/>
  <c r="BCB19" i="83"/>
  <c r="BCE19" i="83" s="1"/>
  <c r="BBU40" i="83"/>
  <c r="BBX40" i="83" s="1"/>
  <c r="AYV19" i="83"/>
  <c r="AYY19" i="83" s="1"/>
  <c r="AXM46" i="83"/>
  <c r="AXP46" i="83" s="1"/>
  <c r="AWY19" i="83"/>
  <c r="AXB19" i="83" s="1"/>
  <c r="AUG42" i="83"/>
  <c r="AUJ42" i="83" s="1"/>
  <c r="ATE48" i="83"/>
  <c r="ATH48" i="83" s="1"/>
  <c r="ASX19" i="83"/>
  <c r="ATA19" i="83" s="1"/>
  <c r="ARO42" i="83"/>
  <c r="ARR42" i="83" s="1"/>
  <c r="AOW19" i="83"/>
  <c r="AOZ19" i="83" s="1"/>
  <c r="AOP19" i="83"/>
  <c r="AOS19" i="83" s="1"/>
  <c r="AKV43" i="83"/>
  <c r="AKY43" i="83" s="1"/>
  <c r="AIR18" i="83"/>
  <c r="AIU18" i="83" s="1"/>
  <c r="AHW39" i="83"/>
  <c r="AHZ39" i="83" s="1"/>
  <c r="AHP33" i="83"/>
  <c r="AHS33" i="83" s="1"/>
  <c r="AFE39" i="83"/>
  <c r="AFH39" i="83" s="1"/>
  <c r="AEX42" i="83"/>
  <c r="AFA42" i="83" s="1"/>
  <c r="AEX18" i="83"/>
  <c r="AFA18" i="83" s="1"/>
  <c r="AEQ38" i="83"/>
  <c r="AET38" i="83" s="1"/>
  <c r="AEC46" i="83"/>
  <c r="AEF46" i="83" s="1"/>
  <c r="ADV18" i="83"/>
  <c r="ADY18" i="83" s="1"/>
  <c r="ADO47" i="83"/>
  <c r="ADR47" i="83" s="1"/>
  <c r="ACT34" i="83"/>
  <c r="ACW34" i="83" s="1"/>
  <c r="ACM41" i="83"/>
  <c r="ACP41" i="83" s="1"/>
  <c r="ACF44" i="83"/>
  <c r="ACI44" i="83" s="1"/>
  <c r="ABK43" i="83"/>
  <c r="ABN43" i="83" s="1"/>
  <c r="ABK38" i="83"/>
  <c r="ABN38" i="83" s="1"/>
  <c r="ABD51" i="83"/>
  <c r="ABG51" i="83" s="1"/>
  <c r="ABD46" i="83"/>
  <c r="ABG46" i="83" s="1"/>
  <c r="AAP51" i="83"/>
  <c r="AAS51" i="83" s="1"/>
  <c r="AAI64" i="83"/>
  <c r="AAL64" i="83" s="1"/>
  <c r="AAB63" i="83"/>
  <c r="AAE63" i="83" s="1"/>
  <c r="ZU19" i="83"/>
  <c r="ZX19" i="83" s="1"/>
  <c r="ZN55" i="83"/>
  <c r="ZQ55" i="83" s="1"/>
  <c r="ZG20" i="83"/>
  <c r="ZJ20" i="83" s="1"/>
  <c r="YZ51" i="83"/>
  <c r="ZC51" i="83" s="1"/>
  <c r="YS20" i="83"/>
  <c r="YV20" i="83" s="1"/>
  <c r="YL63" i="83"/>
  <c r="YO63" i="83" s="1"/>
  <c r="XX51" i="83"/>
  <c r="YA51" i="83" s="1"/>
  <c r="XX47" i="83"/>
  <c r="YA47" i="83" s="1"/>
  <c r="XQ59" i="83"/>
  <c r="XT59" i="83" s="1"/>
  <c r="WV60" i="83"/>
  <c r="WY60" i="83" s="1"/>
  <c r="WA52" i="83"/>
  <c r="WD52" i="83" s="1"/>
  <c r="WA47" i="83"/>
  <c r="WD47" i="83" s="1"/>
  <c r="VM56" i="83"/>
  <c r="VP56" i="83" s="1"/>
  <c r="VM20" i="83"/>
  <c r="VP20" i="83" s="1"/>
  <c r="VF62" i="83"/>
  <c r="VI62" i="83" s="1"/>
  <c r="UY19" i="83"/>
  <c r="VB19" i="83" s="1"/>
  <c r="UK56" i="83"/>
  <c r="UN56" i="83" s="1"/>
  <c r="UD20" i="83"/>
  <c r="UG20" i="83" s="1"/>
  <c r="TP60" i="83"/>
  <c r="TS60" i="83" s="1"/>
  <c r="TP20" i="83"/>
  <c r="TS20" i="83" s="1"/>
  <c r="TB55" i="83"/>
  <c r="TE55" i="83" s="1"/>
  <c r="SU20" i="83"/>
  <c r="SX20" i="83" s="1"/>
  <c r="SN50" i="83"/>
  <c r="SQ50" i="83" s="1"/>
  <c r="SG40" i="83"/>
  <c r="SJ40" i="83" s="1"/>
  <c r="SG19" i="83"/>
  <c r="SJ19" i="83" s="1"/>
  <c r="RZ20" i="83"/>
  <c r="SC20" i="83" s="1"/>
  <c r="RS20" i="83"/>
  <c r="RV20" i="83" s="1"/>
  <c r="RE59" i="83"/>
  <c r="RH59" i="83" s="1"/>
  <c r="RE52" i="83"/>
  <c r="RH52" i="83" s="1"/>
  <c r="QX20" i="83"/>
  <c r="RA20" i="83" s="1"/>
  <c r="QC53" i="83"/>
  <c r="QF53" i="83" s="1"/>
  <c r="PV19" i="83"/>
  <c r="PY19" i="83" s="1"/>
  <c r="PO20" i="83"/>
  <c r="PR20" i="83" s="1"/>
  <c r="PA19" i="83"/>
  <c r="PD19" i="83" s="1"/>
  <c r="OT20" i="83"/>
  <c r="OW20" i="83" s="1"/>
  <c r="OM20" i="83"/>
  <c r="OP20" i="83" s="1"/>
  <c r="NR52" i="83"/>
  <c r="NU52" i="83" s="1"/>
  <c r="NR20" i="83"/>
  <c r="NU20" i="83" s="1"/>
  <c r="NK52" i="83"/>
  <c r="NN52" i="83" s="1"/>
  <c r="ND60" i="83"/>
  <c r="NG60" i="83" s="1"/>
  <c r="ND56" i="83"/>
  <c r="NG56" i="83" s="1"/>
  <c r="ND20" i="83"/>
  <c r="NG20" i="83" s="1"/>
  <c r="MI61" i="83"/>
  <c r="ML61" i="83" s="1"/>
  <c r="MB64" i="83"/>
  <c r="ME64" i="83" s="1"/>
  <c r="MB57" i="83"/>
  <c r="ME57" i="83" s="1"/>
  <c r="LU49" i="83"/>
  <c r="LX49" i="83" s="1"/>
  <c r="LU19" i="83"/>
  <c r="LX19" i="83" s="1"/>
  <c r="LG49" i="83"/>
  <c r="LJ49" i="83" s="1"/>
  <c r="KZ38" i="83"/>
  <c r="LC38" i="83" s="1"/>
  <c r="KZ19" i="83"/>
  <c r="LC19" i="83" s="1"/>
  <c r="KS20" i="83"/>
  <c r="KV20" i="83" s="1"/>
  <c r="KL20" i="83"/>
  <c r="KO20" i="83" s="1"/>
  <c r="KE19" i="83"/>
  <c r="KH19" i="83" s="1"/>
  <c r="JQ48" i="83"/>
  <c r="JT48" i="83" s="1"/>
  <c r="JJ46" i="83"/>
  <c r="JM46" i="83" s="1"/>
  <c r="JC67" i="83"/>
  <c r="JF67" i="83" s="1"/>
  <c r="JC62" i="83"/>
  <c r="JF62" i="83" s="1"/>
  <c r="HM54" i="83"/>
  <c r="HP54" i="83" s="1"/>
  <c r="HM47" i="83"/>
  <c r="HP47" i="83" s="1"/>
  <c r="HF61" i="83"/>
  <c r="HI61" i="83" s="1"/>
  <c r="BGQ19" i="83"/>
  <c r="BGT19" i="83" s="1"/>
  <c r="BEF43" i="83"/>
  <c r="BEI43" i="83" s="1"/>
  <c r="BDY19" i="83"/>
  <c r="BEB19" i="83" s="1"/>
  <c r="BBN52" i="83"/>
  <c r="BBQ52" i="83" s="1"/>
  <c r="AUU41" i="83"/>
  <c r="AUX41" i="83" s="1"/>
  <c r="AQM19" i="83"/>
  <c r="AQP19" i="83" s="1"/>
  <c r="APY38" i="83"/>
  <c r="AQB38" i="83" s="1"/>
  <c r="AJF18" i="83"/>
  <c r="AJI18" i="83" s="1"/>
  <c r="AIR42" i="83"/>
  <c r="AIU42" i="83" s="1"/>
  <c r="AGN42" i="83"/>
  <c r="AGQ42" i="83" s="1"/>
  <c r="ADA18" i="83"/>
  <c r="ADD18" i="83" s="1"/>
  <c r="ACT39" i="83"/>
  <c r="ACW39" i="83" s="1"/>
  <c r="ABY58" i="83"/>
  <c r="ACB58" i="83" s="1"/>
  <c r="ZN20" i="83"/>
  <c r="ZQ20" i="83" s="1"/>
  <c r="XJ48" i="83"/>
  <c r="XM48" i="83" s="1"/>
  <c r="XJ41" i="83"/>
  <c r="XM41" i="83" s="1"/>
  <c r="XC20" i="83"/>
  <c r="XF20" i="83" s="1"/>
  <c r="VT51" i="83"/>
  <c r="VW51" i="83" s="1"/>
  <c r="VM63" i="83"/>
  <c r="VP63" i="83" s="1"/>
  <c r="TI18" i="83"/>
  <c r="TL18" i="83" s="1"/>
  <c r="TB20" i="83"/>
  <c r="TE20" i="83" s="1"/>
  <c r="SN56" i="83"/>
  <c r="SQ56" i="83" s="1"/>
  <c r="QQ19" i="83"/>
  <c r="QT19" i="83" s="1"/>
  <c r="PV46" i="83"/>
  <c r="PY46" i="83" s="1"/>
  <c r="PO57" i="83"/>
  <c r="PR57" i="83" s="1"/>
  <c r="PO50" i="83"/>
  <c r="PR50" i="83" s="1"/>
  <c r="OF39" i="83"/>
  <c r="OI39" i="83" s="1"/>
  <c r="NY52" i="83"/>
  <c r="OB52" i="83" s="1"/>
  <c r="NR58" i="83"/>
  <c r="NU58" i="83" s="1"/>
  <c r="MI67" i="83"/>
  <c r="ML67" i="83" s="1"/>
  <c r="MI20" i="83"/>
  <c r="ML20" i="83" s="1"/>
  <c r="LN58" i="83"/>
  <c r="LQ58" i="83" s="1"/>
  <c r="LG19" i="83"/>
  <c r="LJ19" i="83" s="1"/>
  <c r="JQ44" i="83"/>
  <c r="JT44" i="83" s="1"/>
  <c r="IV50" i="83"/>
  <c r="IY50" i="83" s="1"/>
  <c r="IV19" i="83"/>
  <c r="IY19" i="83" s="1"/>
  <c r="IO66" i="83"/>
  <c r="IR66" i="83" s="1"/>
  <c r="IH58" i="83"/>
  <c r="IK58" i="83" s="1"/>
  <c r="IA47" i="83"/>
  <c r="ID47" i="83" s="1"/>
  <c r="HT57" i="83"/>
  <c r="HW57" i="83" s="1"/>
  <c r="GY20" i="83"/>
  <c r="HB20" i="83" s="1"/>
  <c r="GR61" i="83"/>
  <c r="GU61" i="83" s="1"/>
  <c r="GR56" i="83"/>
  <c r="GU56" i="83" s="1"/>
  <c r="GK43" i="83"/>
  <c r="GN43" i="83" s="1"/>
  <c r="GD48" i="83"/>
  <c r="GG48" i="83" s="1"/>
  <c r="FW47" i="83"/>
  <c r="FZ47" i="83" s="1"/>
  <c r="FP59" i="83"/>
  <c r="FS59" i="83" s="1"/>
  <c r="FP20" i="83"/>
  <c r="FS20" i="83" s="1"/>
  <c r="FI20" i="83"/>
  <c r="FL20" i="83" s="1"/>
  <c r="EU51" i="83"/>
  <c r="EX51" i="83" s="1"/>
  <c r="DL61" i="83"/>
  <c r="DO61" i="83" s="1"/>
  <c r="DL56" i="83"/>
  <c r="DO56" i="83" s="1"/>
  <c r="CX56" i="83"/>
  <c r="DA56" i="83" s="1"/>
  <c r="CQ52" i="83"/>
  <c r="CT52" i="83" s="1"/>
  <c r="CJ62" i="83"/>
  <c r="CM62" i="83" s="1"/>
  <c r="CC20" i="83"/>
  <c r="CF20" i="83" s="1"/>
  <c r="BV58" i="83"/>
  <c r="BY58" i="83" s="1"/>
  <c r="BV20" i="83"/>
  <c r="BY20" i="83" s="1"/>
  <c r="BO52" i="83"/>
  <c r="BR52" i="83" s="1"/>
  <c r="BO20" i="83"/>
  <c r="BR20" i="83" s="1"/>
  <c r="BA20" i="83"/>
  <c r="BD20" i="83" s="1"/>
  <c r="AM63" i="83"/>
  <c r="AP63" i="83" s="1"/>
  <c r="AM20" i="83"/>
  <c r="AP20" i="83" s="1"/>
  <c r="Y45" i="83"/>
  <c r="AB45" i="83" s="1"/>
  <c r="Y40" i="83"/>
  <c r="AB40" i="83" s="1"/>
  <c r="Y20" i="83"/>
  <c r="AB20" i="83" s="1"/>
  <c r="R51" i="83"/>
  <c r="U51" i="83" s="1"/>
  <c r="BGX17" i="83"/>
  <c r="BHA17" i="83" s="1"/>
  <c r="AVP53" i="83"/>
  <c r="AVS53" i="83" s="1"/>
  <c r="AUN51" i="83"/>
  <c r="AUQ51" i="83" s="1"/>
  <c r="ASJ19" i="83"/>
  <c r="ASM19" i="83" s="1"/>
  <c r="APK43" i="83"/>
  <c r="APN43" i="83" s="1"/>
  <c r="AOW54" i="83"/>
  <c r="AOZ54" i="83" s="1"/>
  <c r="AEC18" i="83"/>
  <c r="AEF18" i="83" s="1"/>
  <c r="ADV38" i="83"/>
  <c r="ADY38" i="83" s="1"/>
  <c r="ADH43" i="83"/>
  <c r="ADK43" i="83" s="1"/>
  <c r="AAW40" i="83"/>
  <c r="AAZ40" i="83" s="1"/>
  <c r="YE42" i="83"/>
  <c r="YH42" i="83" s="1"/>
  <c r="XQ51" i="83"/>
  <c r="XT51" i="83" s="1"/>
  <c r="UK64" i="83"/>
  <c r="UN64" i="83" s="1"/>
  <c r="UK20" i="83"/>
  <c r="UN20" i="83" s="1"/>
  <c r="SU50" i="83"/>
  <c r="SX50" i="83" s="1"/>
  <c r="RL38" i="83"/>
  <c r="RO38" i="83" s="1"/>
  <c r="QQ40" i="83"/>
  <c r="QT40" i="83" s="1"/>
  <c r="QC20" i="83"/>
  <c r="QF20" i="83" s="1"/>
  <c r="PH20" i="83"/>
  <c r="PK20" i="83" s="1"/>
  <c r="OT67" i="83"/>
  <c r="OW67" i="83" s="1"/>
  <c r="KE48" i="83"/>
  <c r="KH48" i="83" s="1"/>
  <c r="IH20" i="83"/>
  <c r="IK20" i="83" s="1"/>
  <c r="HT20" i="83"/>
  <c r="HW20" i="83" s="1"/>
  <c r="DZ20" i="83"/>
  <c r="EC20" i="83" s="1"/>
  <c r="CX49" i="83"/>
  <c r="DA49" i="83" s="1"/>
  <c r="CC64" i="83"/>
  <c r="CF64" i="83" s="1"/>
  <c r="BO57" i="83"/>
  <c r="BR57" i="83" s="1"/>
  <c r="BA54" i="83"/>
  <c r="BD54" i="83" s="1"/>
  <c r="AT60" i="83"/>
  <c r="AW60" i="83" s="1"/>
  <c r="AM70" i="83"/>
  <c r="AP70" i="83" s="1"/>
  <c r="BEM46" i="83"/>
  <c r="BEP46" i="83" s="1"/>
  <c r="BDD19" i="83"/>
  <c r="BDG19" i="83" s="1"/>
  <c r="AZC52" i="83"/>
  <c r="AZF52" i="83" s="1"/>
  <c r="AYA52" i="83"/>
  <c r="AYD52" i="83" s="1"/>
  <c r="ARV45" i="83"/>
  <c r="ARY45" i="83" s="1"/>
  <c r="ARV19" i="83"/>
  <c r="ARY19" i="83" s="1"/>
  <c r="AQT45" i="83"/>
  <c r="AQW45" i="83" s="1"/>
  <c r="ANG65" i="83"/>
  <c r="ANJ65" i="83" s="1"/>
  <c r="ANG19" i="83"/>
  <c r="ANJ19" i="83" s="1"/>
  <c r="ALX18" i="83"/>
  <c r="AMA18" i="83" s="1"/>
  <c r="AKV18" i="83"/>
  <c r="AKY18" i="83" s="1"/>
  <c r="AKH47" i="83"/>
  <c r="AKK47" i="83" s="1"/>
  <c r="AIY43" i="83"/>
  <c r="AJB43" i="83" s="1"/>
  <c r="AHW18" i="83"/>
  <c r="AHZ18" i="83" s="1"/>
  <c r="AHB34" i="83"/>
  <c r="AHE34" i="83" s="1"/>
  <c r="AEQ18" i="83"/>
  <c r="AET18" i="83" s="1"/>
  <c r="ACM18" i="83"/>
  <c r="ACP18" i="83" s="1"/>
  <c r="ACF49" i="83"/>
  <c r="ACI49" i="83" s="1"/>
  <c r="ABR20" i="83"/>
  <c r="ABU20" i="83" s="1"/>
  <c r="ABK19" i="83"/>
  <c r="ABN19" i="83" s="1"/>
  <c r="ABD20" i="83"/>
  <c r="ABG20" i="83" s="1"/>
  <c r="AAB55" i="83"/>
  <c r="AAE55" i="83" s="1"/>
  <c r="ZG46" i="83"/>
  <c r="ZJ46" i="83" s="1"/>
  <c r="YS54" i="83"/>
  <c r="YV54" i="83" s="1"/>
  <c r="YL55" i="83"/>
  <c r="YO55" i="83" s="1"/>
  <c r="YL20" i="83"/>
  <c r="YO20" i="83" s="1"/>
  <c r="YE19" i="83"/>
  <c r="YH19" i="83" s="1"/>
  <c r="XX20" i="83"/>
  <c r="YA20" i="83" s="1"/>
  <c r="XQ20" i="83"/>
  <c r="XT20" i="83" s="1"/>
  <c r="XC64" i="83"/>
  <c r="XF64" i="83" s="1"/>
  <c r="WH54" i="83"/>
  <c r="WK54" i="83" s="1"/>
  <c r="UR52" i="83"/>
  <c r="UU52" i="83" s="1"/>
  <c r="UD48" i="83"/>
  <c r="UG48" i="83" s="1"/>
  <c r="TW20" i="83"/>
  <c r="TZ20" i="83" s="1"/>
  <c r="RL19" i="83"/>
  <c r="RO19" i="83" s="1"/>
  <c r="RE20" i="83"/>
  <c r="RH20" i="83" s="1"/>
  <c r="QX52" i="83"/>
  <c r="RA52" i="83" s="1"/>
  <c r="QJ62" i="83"/>
  <c r="QM62" i="83" s="1"/>
  <c r="QC47" i="83"/>
  <c r="QF47" i="83" s="1"/>
  <c r="PA42" i="83"/>
  <c r="PD42" i="83" s="1"/>
  <c r="NY20" i="83"/>
  <c r="OB20" i="83" s="1"/>
  <c r="MW56" i="83"/>
  <c r="MZ56" i="83" s="1"/>
  <c r="MP41" i="83"/>
  <c r="MS41" i="83" s="1"/>
  <c r="JJ19" i="83"/>
  <c r="JM19" i="83" s="1"/>
  <c r="JC20" i="83"/>
  <c r="JF20" i="83" s="1"/>
  <c r="HF54" i="83"/>
  <c r="HI54" i="83" s="1"/>
  <c r="GY72" i="83"/>
  <c r="HB72" i="83" s="1"/>
  <c r="GR20" i="83"/>
  <c r="GU20" i="83" s="1"/>
  <c r="FW53" i="83"/>
  <c r="FZ53" i="83" s="1"/>
  <c r="FP65" i="83"/>
  <c r="FS65" i="83" s="1"/>
  <c r="FI72" i="83"/>
  <c r="FL72" i="83" s="1"/>
  <c r="EN49" i="83"/>
  <c r="EQ49" i="83" s="1"/>
  <c r="EN20" i="83"/>
  <c r="EQ20" i="83" s="1"/>
  <c r="EG56" i="83"/>
  <c r="EJ56" i="83" s="1"/>
  <c r="EG49" i="83"/>
  <c r="EJ49" i="83" s="1"/>
  <c r="DZ59" i="83"/>
  <c r="EC59" i="83" s="1"/>
  <c r="DS20" i="83"/>
  <c r="DV20" i="83" s="1"/>
  <c r="DE43" i="83"/>
  <c r="DH43" i="83" s="1"/>
  <c r="DE20" i="83"/>
  <c r="DH20" i="83" s="1"/>
  <c r="CX20" i="83"/>
  <c r="DA20" i="83" s="1"/>
  <c r="CJ20" i="83"/>
  <c r="CM20" i="83" s="1"/>
  <c r="CC72" i="83"/>
  <c r="CF72" i="83" s="1"/>
  <c r="BH61" i="83"/>
  <c r="BK61" i="83" s="1"/>
  <c r="AT20" i="83"/>
  <c r="AW20" i="83" s="1"/>
  <c r="AF65" i="83"/>
  <c r="AI65" i="83" s="1"/>
  <c r="AF60" i="83"/>
  <c r="AI60" i="83" s="1"/>
  <c r="K20" i="83"/>
  <c r="N20" i="83" s="1"/>
  <c r="BWU43" i="83"/>
  <c r="BWX43" i="83" s="1"/>
  <c r="BAS47" i="83"/>
  <c r="BAV47" i="83" s="1"/>
  <c r="AUG19" i="83"/>
  <c r="AUJ19" i="83" s="1"/>
  <c r="ATZ19" i="83"/>
  <c r="AUC19" i="83" s="1"/>
  <c r="ASJ46" i="83"/>
  <c r="ASM46" i="83" s="1"/>
  <c r="AKO45" i="83"/>
  <c r="AKR45" i="83" s="1"/>
  <c r="AGU43" i="83"/>
  <c r="AGX43" i="83" s="1"/>
  <c r="AEJ18" i="83"/>
  <c r="AEM18" i="83" s="1"/>
  <c r="ACT18" i="83"/>
  <c r="ACW18" i="83" s="1"/>
  <c r="ABR44" i="83"/>
  <c r="ABU44" i="83" s="1"/>
  <c r="YZ20" i="83"/>
  <c r="ZC20" i="83" s="1"/>
  <c r="WV52" i="83"/>
  <c r="WY52" i="83" s="1"/>
  <c r="WH20" i="83"/>
  <c r="WK20" i="83" s="1"/>
  <c r="VF54" i="83"/>
  <c r="VI54" i="83" s="1"/>
  <c r="UR20" i="83"/>
  <c r="UU20" i="83" s="1"/>
  <c r="MW20" i="83"/>
  <c r="MZ20" i="83" s="1"/>
  <c r="MB20" i="83"/>
  <c r="ME20" i="83" s="1"/>
  <c r="LU43" i="83"/>
  <c r="LX43" i="83" s="1"/>
  <c r="LN63" i="83"/>
  <c r="LQ63" i="83" s="1"/>
  <c r="IA20" i="83"/>
  <c r="ID20" i="83" s="1"/>
  <c r="GK48" i="83"/>
  <c r="GN48" i="83" s="1"/>
  <c r="GD55" i="83"/>
  <c r="GG55" i="83" s="1"/>
  <c r="FI64" i="83"/>
  <c r="FL64" i="83" s="1"/>
  <c r="EU46" i="83"/>
  <c r="EX46" i="83" s="1"/>
  <c r="EG20" i="83"/>
  <c r="EJ20" i="83" s="1"/>
  <c r="DS71" i="83"/>
  <c r="DV71" i="83" s="1"/>
  <c r="BA49" i="83"/>
  <c r="BD49" i="83" s="1"/>
  <c r="AT55" i="83"/>
  <c r="AW55" i="83" s="1"/>
  <c r="R20" i="83"/>
  <c r="U20" i="83" s="1"/>
  <c r="BQB32" i="83"/>
  <c r="BQE32" i="83" s="1"/>
  <c r="BKR43" i="83"/>
  <c r="BKU43" i="83" s="1"/>
  <c r="BHL53" i="83"/>
  <c r="BHO53" i="83" s="1"/>
  <c r="BHE19" i="83"/>
  <c r="BHH19" i="83" s="1"/>
  <c r="AVP19" i="83"/>
  <c r="AVS19" i="83" s="1"/>
  <c r="ASJ52" i="83"/>
  <c r="ASM52" i="83" s="1"/>
  <c r="AOP54" i="83"/>
  <c r="AOS54" i="83" s="1"/>
  <c r="AOI52" i="83"/>
  <c r="AOL52" i="83" s="1"/>
  <c r="AOB55" i="83"/>
  <c r="AOE55" i="83" s="1"/>
  <c r="AIR38" i="83"/>
  <c r="AIU38" i="83" s="1"/>
  <c r="AHI18" i="83"/>
  <c r="AHL18" i="83" s="1"/>
  <c r="AFE45" i="83"/>
  <c r="AFH45" i="83" s="1"/>
  <c r="AEX38" i="83"/>
  <c r="AFA38" i="83" s="1"/>
  <c r="AEJ33" i="83"/>
  <c r="AEM33" i="83" s="1"/>
  <c r="ADV44" i="83"/>
  <c r="ADY44" i="83" s="1"/>
  <c r="ADO40" i="83"/>
  <c r="ADR40" i="83" s="1"/>
  <c r="ACF20" i="83"/>
  <c r="ACI20" i="83" s="1"/>
  <c r="ABY20" i="83"/>
  <c r="ACB20" i="83" s="1"/>
  <c r="AAI57" i="83"/>
  <c r="AAL57" i="83" s="1"/>
  <c r="ZG51" i="83"/>
  <c r="ZJ51" i="83" s="1"/>
  <c r="YZ46" i="83"/>
  <c r="ZC46" i="83" s="1"/>
  <c r="YE48" i="83"/>
  <c r="YH48" i="83" s="1"/>
  <c r="XJ20" i="83"/>
  <c r="XM20" i="83" s="1"/>
  <c r="WH49" i="83"/>
  <c r="WK49" i="83" s="1"/>
  <c r="VT46" i="83"/>
  <c r="VW46" i="83" s="1"/>
  <c r="UR57" i="83"/>
  <c r="UU57" i="83" s="1"/>
  <c r="UD44" i="83"/>
  <c r="UG44" i="83" s="1"/>
  <c r="TW56" i="83"/>
  <c r="TZ56" i="83" s="1"/>
  <c r="SN19" i="83"/>
  <c r="SQ19" i="83" s="1"/>
  <c r="SG45" i="83"/>
  <c r="SJ45" i="83" s="1"/>
  <c r="RL43" i="83"/>
  <c r="RO43" i="83" s="1"/>
  <c r="QQ45" i="83"/>
  <c r="QT45" i="83" s="1"/>
  <c r="QJ20" i="83"/>
  <c r="QM20" i="83" s="1"/>
  <c r="OT63" i="83"/>
  <c r="OW63" i="83" s="1"/>
  <c r="OM54" i="83"/>
  <c r="OP54" i="83" s="1"/>
  <c r="NK46" i="83"/>
  <c r="NN46" i="83" s="1"/>
  <c r="NK19" i="83"/>
  <c r="NN19" i="83" s="1"/>
  <c r="KZ44" i="83"/>
  <c r="LC44" i="83" s="1"/>
  <c r="KS60" i="83"/>
  <c r="KV60" i="83" s="1"/>
  <c r="KS53" i="83"/>
  <c r="KV53" i="83" s="1"/>
  <c r="JX20" i="83"/>
  <c r="KA20" i="83" s="1"/>
  <c r="JJ39" i="83"/>
  <c r="JM39" i="83" s="1"/>
  <c r="IO20" i="83"/>
  <c r="IR20" i="83" s="1"/>
  <c r="IA51" i="83"/>
  <c r="ID51" i="83" s="1"/>
  <c r="HM20" i="83"/>
  <c r="HP20" i="83" s="1"/>
  <c r="GY65" i="83"/>
  <c r="HB65" i="83" s="1"/>
  <c r="GK19" i="83"/>
  <c r="GN19" i="83" s="1"/>
  <c r="GD20" i="83"/>
  <c r="GG20" i="83" s="1"/>
  <c r="FW20" i="83"/>
  <c r="FZ20" i="83" s="1"/>
  <c r="FB65" i="83"/>
  <c r="FE65" i="83" s="1"/>
  <c r="FB60" i="83"/>
  <c r="FE60" i="83" s="1"/>
  <c r="FB20" i="83"/>
  <c r="FE20" i="83" s="1"/>
  <c r="EU20" i="83"/>
  <c r="EX20" i="83" s="1"/>
  <c r="EN56" i="83"/>
  <c r="EQ56" i="83" s="1"/>
  <c r="DZ52" i="83"/>
  <c r="EC52" i="83" s="1"/>
  <c r="DS63" i="83"/>
  <c r="DV63" i="83" s="1"/>
  <c r="DL20" i="83"/>
  <c r="DO20" i="83" s="1"/>
  <c r="CQ20" i="83"/>
  <c r="CT20" i="83" s="1"/>
  <c r="CJ56" i="83"/>
  <c r="CM56" i="83" s="1"/>
  <c r="BV64" i="83"/>
  <c r="BY64" i="83" s="1"/>
  <c r="BH54" i="83"/>
  <c r="BK54" i="83" s="1"/>
  <c r="BH20" i="83"/>
  <c r="BK20" i="83" s="1"/>
  <c r="AF20" i="83"/>
  <c r="AI20" i="83" s="1"/>
  <c r="R46" i="83"/>
  <c r="U46" i="83" s="1"/>
  <c r="BFG48" i="83"/>
  <c r="BFJ48" i="83" s="1"/>
  <c r="BFG43" i="83"/>
  <c r="BFJ43" i="83" s="1"/>
  <c r="BDX21" i="83"/>
  <c r="BEA21" i="83" s="1"/>
  <c r="BCV53" i="83"/>
  <c r="BCY53" i="83" s="1"/>
  <c r="BCV48" i="83"/>
  <c r="BCY48" i="83" s="1"/>
  <c r="BCV21" i="83"/>
  <c r="BCY21" i="83" s="1"/>
  <c r="BCA53" i="83"/>
  <c r="BCD53" i="83" s="1"/>
  <c r="BBT21" i="83"/>
  <c r="BBW21" i="83" s="1"/>
  <c r="BBM54" i="83"/>
  <c r="BBP54" i="83" s="1"/>
  <c r="BBF55" i="83"/>
  <c r="BBI55" i="83" s="1"/>
  <c r="AZP47" i="83"/>
  <c r="AZS47" i="83" s="1"/>
  <c r="AZP40" i="83"/>
  <c r="AZS40" i="83" s="1"/>
  <c r="AYU21" i="83"/>
  <c r="AYX21" i="83" s="1"/>
  <c r="AXZ54" i="83"/>
  <c r="AYC54" i="83" s="1"/>
  <c r="BEL53" i="83"/>
  <c r="BEO53" i="83" s="1"/>
  <c r="BEL21" i="83"/>
  <c r="BEO21" i="83" s="1"/>
  <c r="BDQ47" i="83"/>
  <c r="BDT47" i="83" s="1"/>
  <c r="BDQ21" i="83"/>
  <c r="BDT21" i="83" s="1"/>
  <c r="BCA59" i="83"/>
  <c r="BCD59" i="83" s="1"/>
  <c r="BBM21" i="83"/>
  <c r="BBP21" i="83" s="1"/>
  <c r="BAK49" i="83"/>
  <c r="BAN49" i="83" s="1"/>
  <c r="BAK21" i="83"/>
  <c r="BAN21" i="83" s="1"/>
  <c r="AZW21" i="83"/>
  <c r="AZZ21" i="83" s="1"/>
  <c r="AYU55" i="83"/>
  <c r="AYX55" i="83" s="1"/>
  <c r="AYU48" i="83"/>
  <c r="AYX48" i="83" s="1"/>
  <c r="AYG59" i="83"/>
  <c r="AYJ59" i="83" s="1"/>
  <c r="AXL35" i="83"/>
  <c r="AXO35" i="83" s="1"/>
  <c r="AWQ53" i="83"/>
  <c r="AWT53" i="83" s="1"/>
  <c r="AVO55" i="83"/>
  <c r="AVR55" i="83" s="1"/>
  <c r="AVO50" i="83"/>
  <c r="AVR50" i="83" s="1"/>
  <c r="AVH21" i="83"/>
  <c r="AVK21" i="83" s="1"/>
  <c r="ATY50" i="83"/>
  <c r="AUB50" i="83" s="1"/>
  <c r="ATK45" i="83"/>
  <c r="ATN45" i="83" s="1"/>
  <c r="ATD50" i="83"/>
  <c r="ATG50" i="83" s="1"/>
  <c r="ATD45" i="83"/>
  <c r="ATG45" i="83" s="1"/>
  <c r="ASW47" i="83"/>
  <c r="ASZ47" i="83" s="1"/>
  <c r="ARU52" i="83"/>
  <c r="ARX52" i="83" s="1"/>
  <c r="ARU47" i="83"/>
  <c r="ARX47" i="83" s="1"/>
  <c r="ARU21" i="83"/>
  <c r="ARX21" i="83" s="1"/>
  <c r="AQZ39" i="83"/>
  <c r="ARC39" i="83" s="1"/>
  <c r="AQS21" i="83"/>
  <c r="AQV21" i="83" s="1"/>
  <c r="APX39" i="83"/>
  <c r="AQA39" i="83" s="1"/>
  <c r="APJ45" i="83"/>
  <c r="APM45" i="83" s="1"/>
  <c r="APC48" i="83"/>
  <c r="APF48" i="83" s="1"/>
  <c r="APC21" i="83"/>
  <c r="APF21" i="83" s="1"/>
  <c r="AOV56" i="83"/>
  <c r="AOY56" i="83" s="1"/>
  <c r="AOV21" i="83"/>
  <c r="AOY21" i="83" s="1"/>
  <c r="AOH21" i="83"/>
  <c r="AOK21" i="83" s="1"/>
  <c r="AOA21" i="83"/>
  <c r="AOD21" i="83" s="1"/>
  <c r="ANT21" i="83"/>
  <c r="ANW21" i="83" s="1"/>
  <c r="ANF58" i="83"/>
  <c r="ANI58" i="83" s="1"/>
  <c r="ANF50" i="83"/>
  <c r="ANI50" i="83" s="1"/>
  <c r="AMR21" i="83"/>
  <c r="AMU21" i="83" s="1"/>
  <c r="AMK41" i="83"/>
  <c r="AMN41" i="83" s="1"/>
  <c r="AMD41" i="83"/>
  <c r="AMG41" i="83" s="1"/>
  <c r="BDQ53" i="83"/>
  <c r="BDT53" i="83" s="1"/>
  <c r="BBF21" i="83"/>
  <c r="BBI21" i="83" s="1"/>
  <c r="AZW45" i="83"/>
  <c r="AZZ45" i="83" s="1"/>
  <c r="AYG21" i="83"/>
  <c r="AYJ21" i="83" s="1"/>
  <c r="AXZ48" i="83"/>
  <c r="AYC48" i="83" s="1"/>
  <c r="AXZ21" i="83"/>
  <c r="AYC21" i="83" s="1"/>
  <c r="AXE21" i="83"/>
  <c r="AXH21" i="83" s="1"/>
  <c r="BFG21" i="83"/>
  <c r="BFJ21" i="83" s="1"/>
  <c r="BES21" i="83"/>
  <c r="BEV21" i="83" s="1"/>
  <c r="BDX56" i="83"/>
  <c r="BEA56" i="83" s="1"/>
  <c r="BDX50" i="83"/>
  <c r="BEA50" i="83" s="1"/>
  <c r="BCH21" i="83"/>
  <c r="BCK21" i="83" s="1"/>
  <c r="AZB21" i="83"/>
  <c r="AZE21" i="83" s="1"/>
  <c r="AXL42" i="83"/>
  <c r="AXO42" i="83" s="1"/>
  <c r="AXE46" i="83"/>
  <c r="AXH46" i="83" s="1"/>
  <c r="AWQ59" i="83"/>
  <c r="AWT59" i="83" s="1"/>
  <c r="AWQ21" i="83"/>
  <c r="AWT21" i="83" s="1"/>
  <c r="BDC49" i="83"/>
  <c r="BDF49" i="83" s="1"/>
  <c r="AZW57" i="83"/>
  <c r="AZZ57" i="83" s="1"/>
  <c r="AZP21" i="83"/>
  <c r="AZS21" i="83" s="1"/>
  <c r="AXL48" i="83"/>
  <c r="AXO48" i="83" s="1"/>
  <c r="AWJ41" i="83"/>
  <c r="AWM41" i="83" s="1"/>
  <c r="AVA47" i="83"/>
  <c r="AVD47" i="83" s="1"/>
  <c r="AVA21" i="83"/>
  <c r="AVD21" i="83" s="1"/>
  <c r="AUT21" i="83"/>
  <c r="AUW21" i="83" s="1"/>
  <c r="ATR56" i="83"/>
  <c r="ATU56" i="83" s="1"/>
  <c r="ATK21" i="83"/>
  <c r="ATN21" i="83" s="1"/>
  <c r="ATD21" i="83"/>
  <c r="ATG21" i="83" s="1"/>
  <c r="ASP39" i="83"/>
  <c r="ASS39" i="83" s="1"/>
  <c r="APC54" i="83"/>
  <c r="APF54" i="83" s="1"/>
  <c r="AOV64" i="83"/>
  <c r="AOY64" i="83" s="1"/>
  <c r="AOH49" i="83"/>
  <c r="AOK49" i="83" s="1"/>
  <c r="AMY21" i="83"/>
  <c r="ANB21" i="83" s="1"/>
  <c r="AMD21" i="83"/>
  <c r="AMG21" i="83" s="1"/>
  <c r="BDC21" i="83"/>
  <c r="BDF21" i="83" s="1"/>
  <c r="BCA21" i="83"/>
  <c r="BCD21" i="83" s="1"/>
  <c r="AZB53" i="83"/>
  <c r="AZE53" i="83" s="1"/>
  <c r="AZB47" i="83"/>
  <c r="AZE47" i="83" s="1"/>
  <c r="AWX21" i="83"/>
  <c r="AXA21" i="83" s="1"/>
  <c r="AWJ36" i="83"/>
  <c r="AWM36" i="83" s="1"/>
  <c r="AWJ21" i="83"/>
  <c r="AWM21" i="83" s="1"/>
  <c r="AVV46" i="83"/>
  <c r="AVY46" i="83" s="1"/>
  <c r="AVH55" i="83"/>
  <c r="AVK55" i="83" s="1"/>
  <c r="AVA53" i="83"/>
  <c r="AVD53" i="83" s="1"/>
  <c r="AUM45" i="83"/>
  <c r="AUP45" i="83" s="1"/>
  <c r="AUF49" i="83"/>
  <c r="AUI49" i="83" s="1"/>
  <c r="ATY56" i="83"/>
  <c r="AUB56" i="83" s="1"/>
  <c r="ATK51" i="83"/>
  <c r="ATN51" i="83" s="1"/>
  <c r="ASB51" i="83"/>
  <c r="ASE51" i="83" s="1"/>
  <c r="AQZ42" i="83"/>
  <c r="ARC42" i="83" s="1"/>
  <c r="AQZ21" i="83"/>
  <c r="ARC21" i="83" s="1"/>
  <c r="AQL54" i="83"/>
  <c r="AQO54" i="83" s="1"/>
  <c r="APX21" i="83"/>
  <c r="AQA21" i="83" s="1"/>
  <c r="APQ46" i="83"/>
  <c r="APT46" i="83" s="1"/>
  <c r="APJ21" i="83"/>
  <c r="APM21" i="83" s="1"/>
  <c r="ANT44" i="83"/>
  <c r="ANW44" i="83" s="1"/>
  <c r="ANT41" i="83"/>
  <c r="ANW41" i="83" s="1"/>
  <c r="ANM53" i="83"/>
  <c r="ANP53" i="83" s="1"/>
  <c r="AMY63" i="83"/>
  <c r="ANB63" i="83" s="1"/>
  <c r="BES47" i="83"/>
  <c r="BEV47" i="83" s="1"/>
  <c r="BBT42" i="83"/>
  <c r="BBW42" i="83" s="1"/>
  <c r="BBF49" i="83"/>
  <c r="BBI49" i="83" s="1"/>
  <c r="AVV50" i="83"/>
  <c r="AVY50" i="83" s="1"/>
  <c r="AVO21" i="83"/>
  <c r="AVR21" i="83" s="1"/>
  <c r="AUF21" i="83"/>
  <c r="AUI21" i="83" s="1"/>
  <c r="ATY21" i="83"/>
  <c r="AUB21" i="83" s="1"/>
  <c r="ASI54" i="83"/>
  <c r="ASL54" i="83" s="1"/>
  <c r="ARN21" i="83"/>
  <c r="ARQ21" i="83" s="1"/>
  <c r="AQL21" i="83"/>
  <c r="AQO21" i="83" s="1"/>
  <c r="AQE21" i="83"/>
  <c r="AQH21" i="83" s="1"/>
  <c r="ANM48" i="83"/>
  <c r="ANP48" i="83" s="1"/>
  <c r="ANF67" i="83"/>
  <c r="ANI67" i="83" s="1"/>
  <c r="ANF21" i="83"/>
  <c r="ANI21" i="83" s="1"/>
  <c r="SM52" i="83"/>
  <c r="SP52" i="83" s="1"/>
  <c r="RY22" i="83"/>
  <c r="SB22" i="83" s="1"/>
  <c r="RR22" i="83"/>
  <c r="RU22" i="83" s="1"/>
  <c r="RD61" i="83"/>
  <c r="RG61" i="83" s="1"/>
  <c r="RD54" i="83"/>
  <c r="RG54" i="83" s="1"/>
  <c r="QW22" i="83"/>
  <c r="QZ22" i="83" s="1"/>
  <c r="QB48" i="83"/>
  <c r="QE48" i="83" s="1"/>
  <c r="PU21" i="83"/>
  <c r="PX21" i="83" s="1"/>
  <c r="PN22" i="83"/>
  <c r="PQ22" i="83" s="1"/>
  <c r="OZ21" i="83"/>
  <c r="PC21" i="83" s="1"/>
  <c r="OS22" i="83"/>
  <c r="OV22" i="83" s="1"/>
  <c r="OL22" i="83"/>
  <c r="OO22" i="83" s="1"/>
  <c r="NQ54" i="83"/>
  <c r="NT54" i="83" s="1"/>
  <c r="NQ22" i="83"/>
  <c r="NT22" i="83" s="1"/>
  <c r="NC62" i="83"/>
  <c r="NF62" i="83" s="1"/>
  <c r="NC58" i="83"/>
  <c r="NF58" i="83" s="1"/>
  <c r="NC22" i="83"/>
  <c r="NF22" i="83" s="1"/>
  <c r="MH68" i="83"/>
  <c r="MK68" i="83" s="1"/>
  <c r="MH63" i="83"/>
  <c r="MK63" i="83" s="1"/>
  <c r="MA66" i="83"/>
  <c r="MD66" i="83" s="1"/>
  <c r="MA59" i="83"/>
  <c r="MD59" i="83" s="1"/>
  <c r="LT21" i="83"/>
  <c r="LW21" i="83" s="1"/>
  <c r="LF51" i="83"/>
  <c r="LI51" i="83" s="1"/>
  <c r="KY40" i="83"/>
  <c r="LB40" i="83" s="1"/>
  <c r="KY21" i="83"/>
  <c r="LB21" i="83" s="1"/>
  <c r="KR22" i="83"/>
  <c r="KU22" i="83" s="1"/>
  <c r="KK22" i="83"/>
  <c r="KN22" i="83" s="1"/>
  <c r="KD21" i="83"/>
  <c r="KG21" i="83" s="1"/>
  <c r="JP45" i="83"/>
  <c r="JS45" i="83" s="1"/>
  <c r="JB64" i="83"/>
  <c r="JE64" i="83" s="1"/>
  <c r="HZ52" i="83"/>
  <c r="IC52" i="83" s="1"/>
  <c r="HL49" i="83"/>
  <c r="HO49" i="83" s="1"/>
  <c r="HE63" i="83"/>
  <c r="HH63" i="83" s="1"/>
  <c r="BCH49" i="83"/>
  <c r="BCK49" i="83" s="1"/>
  <c r="BAR21" i="83"/>
  <c r="BAU21" i="83" s="1"/>
  <c r="ASP21" i="83"/>
  <c r="ASS21" i="83" s="1"/>
  <c r="ASI48" i="83"/>
  <c r="ASL48" i="83" s="1"/>
  <c r="ASI21" i="83"/>
  <c r="ASL21" i="83" s="1"/>
  <c r="AQS47" i="83"/>
  <c r="AQV47" i="83" s="1"/>
  <c r="AOO56" i="83"/>
  <c r="AOR56" i="83" s="1"/>
  <c r="AOH54" i="83"/>
  <c r="AOK54" i="83" s="1"/>
  <c r="AOA48" i="83"/>
  <c r="AOD48" i="83" s="1"/>
  <c r="AMY58" i="83"/>
  <c r="ANB58" i="83" s="1"/>
  <c r="AMD46" i="83"/>
  <c r="AMG46" i="83" s="1"/>
  <c r="RD22" i="83"/>
  <c r="RG22" i="83" s="1"/>
  <c r="QW54" i="83"/>
  <c r="QZ54" i="83" s="1"/>
  <c r="PG22" i="83"/>
  <c r="PJ22" i="83" s="1"/>
  <c r="OE41" i="83"/>
  <c r="OH41" i="83" s="1"/>
  <c r="NX22" i="83"/>
  <c r="OA22" i="83" s="1"/>
  <c r="MV42" i="83"/>
  <c r="MY42" i="83" s="1"/>
  <c r="MO43" i="83"/>
  <c r="MR43" i="83" s="1"/>
  <c r="MH22" i="83"/>
  <c r="MK22" i="83" s="1"/>
  <c r="MA22" i="83"/>
  <c r="MD22" i="83" s="1"/>
  <c r="LF21" i="83"/>
  <c r="LI21" i="83" s="1"/>
  <c r="KR62" i="83"/>
  <c r="KU62" i="83" s="1"/>
  <c r="KR55" i="83"/>
  <c r="KU55" i="83" s="1"/>
  <c r="JW55" i="83"/>
  <c r="JZ55" i="83" s="1"/>
  <c r="JW22" i="83"/>
  <c r="JZ22" i="83" s="1"/>
  <c r="JI41" i="83"/>
  <c r="JL41" i="83" s="1"/>
  <c r="JI21" i="83"/>
  <c r="JL21" i="83" s="1"/>
  <c r="JB22" i="83"/>
  <c r="JE22" i="83" s="1"/>
  <c r="IU52" i="83"/>
  <c r="IX52" i="83" s="1"/>
  <c r="IU21" i="83"/>
  <c r="IX21" i="83" s="1"/>
  <c r="IN68" i="83"/>
  <c r="IQ68" i="83" s="1"/>
  <c r="HZ48" i="83"/>
  <c r="IC48" i="83" s="1"/>
  <c r="HS22" i="83"/>
  <c r="HV22" i="83" s="1"/>
  <c r="BEL48" i="83"/>
  <c r="BEO48" i="83" s="1"/>
  <c r="ASW21" i="83"/>
  <c r="ASZ21" i="83" s="1"/>
  <c r="ASP44" i="83"/>
  <c r="ASS44" i="83" s="1"/>
  <c r="ASB21" i="83"/>
  <c r="ASE21" i="83" s="1"/>
  <c r="ARN49" i="83"/>
  <c r="ARQ49" i="83" s="1"/>
  <c r="AQE48" i="83"/>
  <c r="AQH48" i="83" s="1"/>
  <c r="AOO50" i="83"/>
  <c r="AOR50" i="83" s="1"/>
  <c r="ANM21" i="83"/>
  <c r="ANP21" i="83" s="1"/>
  <c r="AMK21" i="83"/>
  <c r="AMN21" i="83" s="1"/>
  <c r="SM21" i="83"/>
  <c r="SP21" i="83" s="1"/>
  <c r="QI22" i="83"/>
  <c r="QL22" i="83" s="1"/>
  <c r="OS65" i="83"/>
  <c r="OV65" i="83" s="1"/>
  <c r="OL56" i="83"/>
  <c r="OO56" i="83" s="1"/>
  <c r="NX62" i="83"/>
  <c r="OA62" i="83" s="1"/>
  <c r="NJ48" i="83"/>
  <c r="NM48" i="83" s="1"/>
  <c r="NJ21" i="83"/>
  <c r="NM21" i="83" s="1"/>
  <c r="MV50" i="83"/>
  <c r="MY50" i="83" s="1"/>
  <c r="JW69" i="83"/>
  <c r="JZ69" i="83" s="1"/>
  <c r="JB68" i="83"/>
  <c r="JE68" i="83" s="1"/>
  <c r="IN22" i="83"/>
  <c r="IQ22" i="83" s="1"/>
  <c r="HL22" i="83"/>
  <c r="HO22" i="83" s="1"/>
  <c r="GX74" i="83"/>
  <c r="HA74" i="83" s="1"/>
  <c r="GQ22" i="83"/>
  <c r="GT22" i="83" s="1"/>
  <c r="GJ49" i="83"/>
  <c r="GM49" i="83" s="1"/>
  <c r="FO67" i="83"/>
  <c r="FR67" i="83" s="1"/>
  <c r="ET47" i="83"/>
  <c r="EW47" i="83" s="1"/>
  <c r="EM51" i="83"/>
  <c r="EP51" i="83" s="1"/>
  <c r="EM22" i="83"/>
  <c r="EP22" i="83" s="1"/>
  <c r="EF51" i="83"/>
  <c r="EI51" i="83" s="1"/>
  <c r="DR22" i="83"/>
  <c r="DU22" i="83" s="1"/>
  <c r="DD50" i="83"/>
  <c r="DG50" i="83" s="1"/>
  <c r="DD45" i="83"/>
  <c r="DG45" i="83" s="1"/>
  <c r="DD22" i="83"/>
  <c r="DG22" i="83" s="1"/>
  <c r="CW22" i="83"/>
  <c r="CZ22" i="83" s="1"/>
  <c r="CI22" i="83"/>
  <c r="CL22" i="83" s="1"/>
  <c r="CB74" i="83"/>
  <c r="CE74" i="83" s="1"/>
  <c r="BN58" i="83"/>
  <c r="BQ58" i="83" s="1"/>
  <c r="AZ55" i="83"/>
  <c r="BC55" i="83" s="1"/>
  <c r="AS22" i="83"/>
  <c r="AV22" i="83" s="1"/>
  <c r="AE67" i="83"/>
  <c r="AH67" i="83" s="1"/>
  <c r="AE62" i="83"/>
  <c r="AH62" i="83" s="1"/>
  <c r="J22" i="83"/>
  <c r="M22" i="83" s="1"/>
  <c r="AUT46" i="83"/>
  <c r="AUW46" i="83" s="1"/>
  <c r="APX43" i="83"/>
  <c r="AQA43" i="83" s="1"/>
  <c r="MO21" i="83"/>
  <c r="MR21" i="83" s="1"/>
  <c r="IU57" i="83"/>
  <c r="IX57" i="83" s="1"/>
  <c r="IG66" i="83"/>
  <c r="IJ66" i="83" s="1"/>
  <c r="GJ21" i="83"/>
  <c r="GM21" i="83" s="1"/>
  <c r="GC22" i="83"/>
  <c r="GF22" i="83" s="1"/>
  <c r="FA67" i="83"/>
  <c r="FD67" i="83" s="1"/>
  <c r="FA22" i="83"/>
  <c r="FD22" i="83" s="1"/>
  <c r="ET52" i="83"/>
  <c r="EW52" i="83" s="1"/>
  <c r="DY54" i="83"/>
  <c r="EB54" i="83" s="1"/>
  <c r="CP58" i="83"/>
  <c r="CS58" i="83" s="1"/>
  <c r="CI58" i="83"/>
  <c r="CL58" i="83" s="1"/>
  <c r="BU66" i="83"/>
  <c r="BX66" i="83" s="1"/>
  <c r="BN53" i="83"/>
  <c r="BQ53" i="83" s="1"/>
  <c r="BG22" i="83"/>
  <c r="BJ22" i="83" s="1"/>
  <c r="AZW52" i="83"/>
  <c r="AZZ52" i="83" s="1"/>
  <c r="AWQ45" i="83"/>
  <c r="AWT45" i="83" s="1"/>
  <c r="AVV21" i="83"/>
  <c r="AVY21" i="83" s="1"/>
  <c r="AUM21" i="83"/>
  <c r="AUP21" i="83" s="1"/>
  <c r="AUF44" i="83"/>
  <c r="AUI44" i="83" s="1"/>
  <c r="ATR21" i="83"/>
  <c r="ATU21" i="83" s="1"/>
  <c r="AQL62" i="83"/>
  <c r="AQO62" i="83" s="1"/>
  <c r="AOO21" i="83"/>
  <c r="AOR21" i="83" s="1"/>
  <c r="AMR39" i="83"/>
  <c r="AMU39" i="83" s="1"/>
  <c r="RR51" i="83"/>
  <c r="RU51" i="83" s="1"/>
  <c r="QI58" i="83"/>
  <c r="QL58" i="83" s="1"/>
  <c r="PN52" i="83"/>
  <c r="PQ52" i="83" s="1"/>
  <c r="PG65" i="83"/>
  <c r="PJ65" i="83" s="1"/>
  <c r="OE21" i="83"/>
  <c r="OH21" i="83" s="1"/>
  <c r="NX54" i="83"/>
  <c r="OA54" i="83" s="1"/>
  <c r="LM60" i="83"/>
  <c r="LP60" i="83" s="1"/>
  <c r="KD44" i="83"/>
  <c r="KG44" i="83" s="1"/>
  <c r="IN75" i="83"/>
  <c r="IQ75" i="83" s="1"/>
  <c r="IG60" i="83"/>
  <c r="IJ60" i="83" s="1"/>
  <c r="HE22" i="83"/>
  <c r="HH22" i="83" s="1"/>
  <c r="FH66" i="83"/>
  <c r="FK66" i="83" s="1"/>
  <c r="EF22" i="83"/>
  <c r="EI22" i="83" s="1"/>
  <c r="DY22" i="83"/>
  <c r="EB22" i="83" s="1"/>
  <c r="CW51" i="83"/>
  <c r="CZ51" i="83" s="1"/>
  <c r="CB66" i="83"/>
  <c r="CE66" i="83" s="1"/>
  <c r="AZ51" i="83"/>
  <c r="BC51" i="83" s="1"/>
  <c r="AS57" i="83"/>
  <c r="AV57" i="83" s="1"/>
  <c r="AL72" i="83"/>
  <c r="AO72" i="83" s="1"/>
  <c r="Q22" i="83"/>
  <c r="T22" i="83" s="1"/>
  <c r="J53" i="83"/>
  <c r="M53" i="83" s="1"/>
  <c r="RY62" i="83"/>
  <c r="SB62" i="83" s="1"/>
  <c r="QW61" i="83"/>
  <c r="QZ61" i="83" s="1"/>
  <c r="QB54" i="83"/>
  <c r="QE54" i="83" s="1"/>
  <c r="LM22" i="83"/>
  <c r="LP22" i="83" s="1"/>
  <c r="KK52" i="83"/>
  <c r="KN52" i="83" s="1"/>
  <c r="JW64" i="83"/>
  <c r="JZ64" i="83" s="1"/>
  <c r="JB56" i="83"/>
  <c r="JE56" i="83" s="1"/>
  <c r="HE56" i="83"/>
  <c r="HH56" i="83" s="1"/>
  <c r="GX67" i="83"/>
  <c r="HA67" i="83" s="1"/>
  <c r="GJ44" i="83"/>
  <c r="GM44" i="83" s="1"/>
  <c r="FV22" i="83"/>
  <c r="FY22" i="83" s="1"/>
  <c r="FA62" i="83"/>
  <c r="FD62" i="83" s="1"/>
  <c r="ET22" i="83"/>
  <c r="EW22" i="83" s="1"/>
  <c r="DR65" i="83"/>
  <c r="DU65" i="83" s="1"/>
  <c r="DK22" i="83"/>
  <c r="DN22" i="83" s="1"/>
  <c r="CP22" i="83"/>
  <c r="CS22" i="83" s="1"/>
  <c r="BG56" i="83"/>
  <c r="BJ56" i="83" s="1"/>
  <c r="AE22" i="83"/>
  <c r="AH22" i="83" s="1"/>
  <c r="X41" i="83"/>
  <c r="AA41" i="83" s="1"/>
  <c r="Q48" i="83"/>
  <c r="T48" i="83" s="1"/>
  <c r="BAR42" i="83"/>
  <c r="BAU42" i="83" s="1"/>
  <c r="AYG52" i="83"/>
  <c r="AYJ52" i="83" s="1"/>
  <c r="AXL21" i="83"/>
  <c r="AXO21" i="83" s="1"/>
  <c r="AUT42" i="83"/>
  <c r="AUW42" i="83" s="1"/>
  <c r="ARN44" i="83"/>
  <c r="ARQ44" i="83" s="1"/>
  <c r="APQ21" i="83"/>
  <c r="APT21" i="83" s="1"/>
  <c r="APJ51" i="83"/>
  <c r="APM51" i="83" s="1"/>
  <c r="RR56" i="83"/>
  <c r="RU56" i="83" s="1"/>
  <c r="QB22" i="83"/>
  <c r="QE22" i="83" s="1"/>
  <c r="PU42" i="83"/>
  <c r="PX42" i="83" s="1"/>
  <c r="PG60" i="83"/>
  <c r="PJ60" i="83" s="1"/>
  <c r="OL50" i="83"/>
  <c r="OO50" i="83" s="1"/>
  <c r="MV22" i="83"/>
  <c r="MY22" i="83" s="1"/>
  <c r="LT45" i="83"/>
  <c r="LW45" i="83" s="1"/>
  <c r="LM65" i="83"/>
  <c r="LP65" i="83" s="1"/>
  <c r="LF57" i="83"/>
  <c r="LI57" i="83" s="1"/>
  <c r="JP22" i="83"/>
  <c r="JS22" i="83" s="1"/>
  <c r="IG22" i="83"/>
  <c r="IJ22" i="83" s="1"/>
  <c r="HZ22" i="83"/>
  <c r="IC22" i="83" s="1"/>
  <c r="HS52" i="83"/>
  <c r="HV52" i="83" s="1"/>
  <c r="HL55" i="83"/>
  <c r="HO55" i="83" s="1"/>
  <c r="GX22" i="83"/>
  <c r="HA22" i="83" s="1"/>
  <c r="GQ63" i="83"/>
  <c r="GT63" i="83" s="1"/>
  <c r="GQ58" i="83"/>
  <c r="GT58" i="83" s="1"/>
  <c r="GC50" i="83"/>
  <c r="GF50" i="83" s="1"/>
  <c r="FV54" i="83"/>
  <c r="FY54" i="83" s="1"/>
  <c r="FV49" i="83"/>
  <c r="FY49" i="83" s="1"/>
  <c r="FO61" i="83"/>
  <c r="FR61" i="83" s="1"/>
  <c r="FO22" i="83"/>
  <c r="FR22" i="83" s="1"/>
  <c r="FH22" i="83"/>
  <c r="FK22" i="83" s="1"/>
  <c r="EF57" i="83"/>
  <c r="EI57" i="83" s="1"/>
  <c r="DK58" i="83"/>
  <c r="DN58" i="83" s="1"/>
  <c r="CP54" i="83"/>
  <c r="CS54" i="83" s="1"/>
  <c r="CI64" i="83"/>
  <c r="CL64" i="83" s="1"/>
  <c r="CB22" i="83"/>
  <c r="CE22" i="83" s="1"/>
  <c r="BU60" i="83"/>
  <c r="BX60" i="83" s="1"/>
  <c r="BU22" i="83"/>
  <c r="BX22" i="83" s="1"/>
  <c r="BN22" i="83"/>
  <c r="BQ22" i="83" s="1"/>
  <c r="AZ22" i="83"/>
  <c r="BC22" i="83" s="1"/>
  <c r="AL65" i="83"/>
  <c r="AO65" i="83" s="1"/>
  <c r="AL22" i="83"/>
  <c r="AO22" i="83" s="1"/>
  <c r="X22" i="83"/>
  <c r="AA22" i="83" s="1"/>
  <c r="J50" i="83"/>
  <c r="M50" i="83" s="1"/>
  <c r="FI41" i="83"/>
  <c r="FL41" i="83" s="1"/>
  <c r="XC24" i="83"/>
  <c r="XF24" i="83" s="1"/>
  <c r="AFE37" i="83"/>
  <c r="AFH37" i="83" s="1"/>
  <c r="JX15" i="83"/>
  <c r="KA15" i="83" s="1"/>
  <c r="AAB15" i="83"/>
  <c r="AAE15" i="83" s="1"/>
  <c r="WA15" i="83"/>
  <c r="WD15" i="83" s="1"/>
  <c r="ACM29" i="83"/>
  <c r="ACP29" i="83" s="1"/>
  <c r="OF15" i="83"/>
  <c r="OI15" i="83" s="1"/>
  <c r="AHW15" i="83"/>
  <c r="AHZ15" i="83" s="1"/>
  <c r="IA15" i="83"/>
  <c r="ID15" i="83" s="1"/>
  <c r="AAI15" i="83"/>
  <c r="AAL15" i="83" s="1"/>
  <c r="AM15" i="83"/>
  <c r="AP15" i="83" s="1"/>
  <c r="CJ15" i="83"/>
  <c r="CM15" i="83" s="1"/>
  <c r="FW15" i="83"/>
  <c r="FZ15" i="83" s="1"/>
  <c r="XQ23" i="83"/>
  <c r="XT23" i="83" s="1"/>
  <c r="LN30" i="83"/>
  <c r="LQ30" i="83" s="1"/>
  <c r="OT25" i="83"/>
  <c r="OW25" i="83" s="1"/>
  <c r="VF49" i="83"/>
  <c r="VI49" i="83" s="1"/>
  <c r="AEQ35" i="83"/>
  <c r="AET35" i="83" s="1"/>
  <c r="ALQ29" i="83"/>
  <c r="ALT29" i="83" s="1"/>
  <c r="NR15" i="83"/>
  <c r="NU15" i="83" s="1"/>
  <c r="BET15" i="83"/>
  <c r="BEW15" i="83" s="1"/>
  <c r="Y15" i="83"/>
  <c r="AB15" i="83" s="1"/>
  <c r="BO29" i="83"/>
  <c r="BR29" i="83" s="1"/>
  <c r="FI60" i="83"/>
  <c r="FL60" i="83" s="1"/>
  <c r="HT24" i="83"/>
  <c r="HW24" i="83" s="1"/>
  <c r="JJ15" i="83"/>
  <c r="JM15" i="83" s="1"/>
  <c r="KS48" i="83"/>
  <c r="KV48" i="83" s="1"/>
  <c r="MI36" i="83"/>
  <c r="ML36" i="83" s="1"/>
  <c r="ZG23" i="83"/>
  <c r="ZJ23" i="83" s="1"/>
  <c r="ABR15" i="83"/>
  <c r="ABU15" i="83" s="1"/>
  <c r="AKA29" i="83"/>
  <c r="AKD29" i="83" s="1"/>
  <c r="ASX15" i="83"/>
  <c r="ATA15" i="83" s="1"/>
  <c r="BBG44" i="83"/>
  <c r="BBJ44" i="83" s="1"/>
  <c r="AF38" i="83"/>
  <c r="AI38" i="83" s="1"/>
  <c r="CJ24" i="83"/>
  <c r="CM24" i="83" s="1"/>
  <c r="EU32" i="83"/>
  <c r="EX32" i="83" s="1"/>
  <c r="GY41" i="83"/>
  <c r="HB41" i="83" s="1"/>
  <c r="NY24" i="83"/>
  <c r="OB24" i="83" s="1"/>
  <c r="MP15" i="83"/>
  <c r="MS15" i="83" s="1"/>
  <c r="OM15" i="83"/>
  <c r="OP15" i="83" s="1"/>
  <c r="QC30" i="83"/>
  <c r="QF30" i="83" s="1"/>
  <c r="RE56" i="83"/>
  <c r="RH56" i="83" s="1"/>
  <c r="TB15" i="83"/>
  <c r="TE15" i="83" s="1"/>
  <c r="VF15" i="83"/>
  <c r="VI15" i="83" s="1"/>
  <c r="AEJ21" i="83"/>
  <c r="AEM21" i="83" s="1"/>
  <c r="AHP21" i="83"/>
  <c r="AHS21" i="83" s="1"/>
  <c r="AJM32" i="83"/>
  <c r="AJP32" i="83" s="1"/>
  <c r="AVP15" i="83"/>
  <c r="AVS15" i="83" s="1"/>
  <c r="RL15" i="83"/>
  <c r="RO15" i="83" s="1"/>
  <c r="SU15" i="83"/>
  <c r="SX15" i="83" s="1"/>
  <c r="YL36" i="83"/>
  <c r="YO36" i="83" s="1"/>
  <c r="ABY15" i="83"/>
  <c r="ACB15" i="83" s="1"/>
  <c r="ACM15" i="83"/>
  <c r="ACP15" i="83" s="1"/>
  <c r="AFS29" i="83"/>
  <c r="AFV29" i="83" s="1"/>
  <c r="AJT29" i="83"/>
  <c r="AJW29" i="83" s="1"/>
  <c r="AMS35" i="83"/>
  <c r="AMV35" i="83" s="1"/>
  <c r="ARA15" i="83"/>
  <c r="ARD15" i="83" s="1"/>
  <c r="AWD27" i="83"/>
  <c r="AWG27" i="83" s="1"/>
  <c r="BNQ15" i="83"/>
  <c r="BNT15" i="83" s="1"/>
  <c r="AOI44" i="83"/>
  <c r="AOL44" i="83" s="1"/>
  <c r="ASC34" i="83"/>
  <c r="ASF34" i="83" s="1"/>
  <c r="BDK15" i="83"/>
  <c r="BDN15" i="83" s="1"/>
  <c r="BJP15" i="83"/>
  <c r="BJS15" i="83" s="1"/>
  <c r="AOB15" i="83"/>
  <c r="AOE15" i="83" s="1"/>
  <c r="APY23" i="83"/>
  <c r="AQB23" i="83" s="1"/>
  <c r="BAE15" i="83"/>
  <c r="BAH15" i="83" s="1"/>
  <c r="BLF22" i="83"/>
  <c r="BLI22" i="83" s="1"/>
  <c r="AVW15" i="83"/>
  <c r="AVZ15" i="83" s="1"/>
  <c r="AXT15" i="83"/>
  <c r="AXW15" i="83" s="1"/>
  <c r="BAE22" i="83"/>
  <c r="BAH22" i="83" s="1"/>
  <c r="BFA30" i="83"/>
  <c r="BFD30" i="83" s="1"/>
  <c r="BGJ22" i="83"/>
  <c r="BGM22" i="83" s="1"/>
  <c r="BKK22" i="83"/>
  <c r="BKN22" i="83" s="1"/>
  <c r="AWD41" i="83"/>
  <c r="AWG41" i="83" s="1"/>
  <c r="AYA25" i="83"/>
  <c r="AYD25" i="83" s="1"/>
  <c r="AZJ15" i="83"/>
  <c r="AZM15" i="83" s="1"/>
  <c r="BCB28" i="83"/>
  <c r="BCE28" i="83" s="1"/>
  <c r="BDR15" i="83"/>
  <c r="BDU15" i="83" s="1"/>
  <c r="BGQ15" i="83"/>
  <c r="BGT15" i="83" s="1"/>
  <c r="BHL15" i="83"/>
  <c r="BHO15" i="83" s="1"/>
  <c r="BJB22" i="83"/>
  <c r="BJE22" i="83" s="1"/>
  <c r="BHE41" i="83"/>
  <c r="BHH41" i="83" s="1"/>
  <c r="BKY15" i="83"/>
  <c r="BLB15" i="83" s="1"/>
  <c r="BPN15" i="83"/>
  <c r="BPQ15" i="83" s="1"/>
  <c r="BJP30" i="83"/>
  <c r="BJS30" i="83" s="1"/>
  <c r="BNX15" i="83"/>
  <c r="BOA15" i="83" s="1"/>
  <c r="BYK20" i="83"/>
  <c r="BYN20" i="83" s="1"/>
  <c r="BLF35" i="83"/>
  <c r="BLI35" i="83" s="1"/>
  <c r="BNJ44" i="83"/>
  <c r="BNM44" i="83" s="1"/>
  <c r="BSM20" i="83"/>
  <c r="BSP20" i="83" s="1"/>
  <c r="BQB20" i="83"/>
  <c r="BQE20" i="83" s="1"/>
  <c r="BXW22" i="83"/>
  <c r="BXZ22" i="83" s="1"/>
  <c r="BRD20" i="83"/>
  <c r="BRG20" i="83" s="1"/>
  <c r="BYK24" i="83"/>
  <c r="BYN24" i="83" s="1"/>
  <c r="BTH22" i="83"/>
  <c r="BTK22" i="83" s="1"/>
  <c r="BUC25" i="83"/>
  <c r="BUF25" i="83" s="1"/>
  <c r="BWG15" i="83"/>
  <c r="BWJ15" i="83" s="1"/>
  <c r="BVE20" i="83"/>
  <c r="BVH20" i="83" s="1"/>
  <c r="BXB20" i="83"/>
  <c r="BXE20" i="83" s="1"/>
  <c r="BXW15" i="83"/>
  <c r="BXZ15" i="83" s="1"/>
  <c r="BN41" i="83"/>
  <c r="BQ41" i="83" s="1"/>
  <c r="QW40" i="83"/>
  <c r="QZ40" i="83" s="1"/>
  <c r="Q35" i="83"/>
  <c r="T35" i="83" s="1"/>
  <c r="AOV42" i="83"/>
  <c r="AOY42" i="83" s="1"/>
  <c r="HL35" i="83"/>
  <c r="HO35" i="83" s="1"/>
  <c r="AOA35" i="83"/>
  <c r="AOD35" i="83" s="1"/>
  <c r="IN48" i="83"/>
  <c r="IQ48" i="83" s="1"/>
  <c r="ATY37" i="83"/>
  <c r="AUB37" i="83" s="1"/>
  <c r="AYU34" i="83"/>
  <c r="AYX34" i="83" s="1"/>
  <c r="AVH42" i="83"/>
  <c r="AVK42" i="83" s="1"/>
  <c r="AVV32" i="83"/>
  <c r="AVY32" i="83" s="1"/>
  <c r="BEL37" i="83"/>
  <c r="BEO37" i="83" s="1"/>
  <c r="BFG33" i="83"/>
  <c r="BFJ33" i="83" s="1"/>
  <c r="GC38" i="83"/>
  <c r="GF38" i="83" s="1"/>
  <c r="IG43" i="83"/>
  <c r="IJ43" i="83" s="1"/>
  <c r="CI43" i="83"/>
  <c r="CL43" i="83" s="1"/>
  <c r="ABX46" i="83"/>
  <c r="ACA46" i="83" s="1"/>
  <c r="GJ34" i="83"/>
  <c r="GM34" i="83" s="1"/>
  <c r="OS49" i="83"/>
  <c r="OV49" i="83" s="1"/>
  <c r="QB37" i="83"/>
  <c r="QE37" i="83" s="1"/>
  <c r="XB43" i="83"/>
  <c r="XE43" i="83" s="1"/>
  <c r="YK41" i="83"/>
  <c r="YN41" i="83" s="1"/>
  <c r="ATR44" i="83"/>
  <c r="ATU44" i="83" s="1"/>
  <c r="AVO38" i="83"/>
  <c r="AVR38" i="83" s="1"/>
  <c r="BEZ33" i="83"/>
  <c r="BFC33" i="83" s="1"/>
  <c r="BCH37" i="83"/>
  <c r="BCK37" i="83" s="1"/>
  <c r="BDX38" i="83"/>
  <c r="BEA38" i="83" s="1"/>
  <c r="BHY37" i="83"/>
  <c r="BIB37" i="83" s="1"/>
  <c r="CI28" i="83"/>
  <c r="CL28" i="83" s="1"/>
  <c r="IB24" i="83"/>
  <c r="IE24" i="83" s="1"/>
  <c r="PG30" i="83"/>
  <c r="PJ30" i="83" s="1"/>
  <c r="QD25" i="83"/>
  <c r="QG25" i="83" s="1"/>
  <c r="ZT24" i="83"/>
  <c r="ZW24" i="83" s="1"/>
  <c r="AEX22" i="83"/>
  <c r="AFA22" i="83" s="1"/>
  <c r="ATL23" i="83"/>
  <c r="ATO23" i="83" s="1"/>
  <c r="AYV24" i="83"/>
  <c r="AYY24" i="83" s="1"/>
  <c r="IG28" i="83"/>
  <c r="IJ28" i="83" s="1"/>
  <c r="JC27" i="83"/>
  <c r="JF27" i="83" s="1"/>
  <c r="NY27" i="83"/>
  <c r="OB27" i="83" s="1"/>
  <c r="AHQ23" i="83"/>
  <c r="AHT23" i="83" s="1"/>
  <c r="ND28" i="83"/>
  <c r="NG28" i="83" s="1"/>
  <c r="DL28" i="83"/>
  <c r="DO28" i="83" s="1"/>
  <c r="ZF26" i="83"/>
  <c r="ZI26" i="83" s="1"/>
  <c r="HZ25" i="83"/>
  <c r="IC25" i="83" s="1"/>
  <c r="IU26" i="83"/>
  <c r="IX26" i="83" s="1"/>
  <c r="LN28" i="83"/>
  <c r="LQ28" i="83" s="1"/>
  <c r="OF26" i="83"/>
  <c r="OI26" i="83" s="1"/>
  <c r="QX25" i="83"/>
  <c r="RA25" i="83" s="1"/>
  <c r="RM24" i="83"/>
  <c r="RP24" i="83" s="1"/>
  <c r="TP28" i="83"/>
  <c r="TS28" i="83" s="1"/>
  <c r="ZO26" i="83"/>
  <c r="ZR26" i="83" s="1"/>
  <c r="ABD26" i="83"/>
  <c r="ABG26" i="83" s="1"/>
  <c r="ALX23" i="83"/>
  <c r="AMA23" i="83" s="1"/>
  <c r="RT25" i="83"/>
  <c r="RW25" i="83" s="1"/>
  <c r="SN25" i="83"/>
  <c r="SQ25" i="83" s="1"/>
  <c r="UR28" i="83"/>
  <c r="UU28" i="83" s="1"/>
  <c r="ABZ27" i="83"/>
  <c r="ACC27" i="83" s="1"/>
  <c r="AFD26" i="83"/>
  <c r="AFG26" i="83" s="1"/>
  <c r="AQS26" i="83"/>
  <c r="AQV26" i="83" s="1"/>
  <c r="AFS23" i="83"/>
  <c r="AFV23" i="83" s="1"/>
  <c r="ASI26" i="83"/>
  <c r="ASL26" i="83" s="1"/>
  <c r="AWQ24" i="83"/>
  <c r="AWT24" i="83" s="1"/>
  <c r="APD23" i="83"/>
  <c r="APG23" i="83" s="1"/>
  <c r="AXF25" i="83"/>
  <c r="AXI25" i="83" s="1"/>
  <c r="AZQ27" i="83"/>
  <c r="AZT27" i="83" s="1"/>
  <c r="BDQ25" i="83"/>
  <c r="BDT25" i="83" s="1"/>
  <c r="BOR27" i="83"/>
  <c r="BOU27" i="83" s="1"/>
  <c r="AGA23" i="83"/>
  <c r="AGD23" i="83" s="1"/>
  <c r="ANG26" i="83"/>
  <c r="ANJ26" i="83" s="1"/>
  <c r="BIF28" i="83"/>
  <c r="BII28" i="83" s="1"/>
  <c r="BKK24" i="83"/>
  <c r="BKN24" i="83" s="1"/>
  <c r="BQI22" i="83"/>
  <c r="BQL22" i="83" s="1"/>
  <c r="AYU25" i="83"/>
  <c r="AYX25" i="83" s="1"/>
  <c r="BRY22" i="83"/>
  <c r="BSB22" i="83" s="1"/>
  <c r="BYK22" i="83"/>
  <c r="BYN22" i="83" s="1"/>
  <c r="J29" i="83"/>
  <c r="M29" i="83" s="1"/>
  <c r="AS32" i="83"/>
  <c r="AV32" i="83" s="1"/>
  <c r="ET29" i="83"/>
  <c r="EW29" i="83" s="1"/>
  <c r="IN38" i="83"/>
  <c r="IQ38" i="83" s="1"/>
  <c r="VF29" i="83"/>
  <c r="VI29" i="83" s="1"/>
  <c r="SG27" i="83"/>
  <c r="SJ27" i="83" s="1"/>
  <c r="TW31" i="83"/>
  <c r="TZ31" i="83" s="1"/>
  <c r="WV30" i="83"/>
  <c r="WY30" i="83" s="1"/>
  <c r="AF33" i="83"/>
  <c r="AI33" i="83" s="1"/>
  <c r="BH29" i="83"/>
  <c r="BK29" i="83" s="1"/>
  <c r="FW27" i="83"/>
  <c r="FZ27" i="83" s="1"/>
  <c r="HF30" i="83"/>
  <c r="HI30" i="83" s="1"/>
  <c r="KL28" i="83"/>
  <c r="KO28" i="83" s="1"/>
  <c r="MO30" i="83"/>
  <c r="MR30" i="83" s="1"/>
  <c r="QW30" i="83"/>
  <c r="QZ30" i="83" s="1"/>
  <c r="YZ28" i="83"/>
  <c r="ZC28" i="83" s="1"/>
  <c r="ABQ29" i="83"/>
  <c r="ABT29" i="83" s="1"/>
  <c r="APD27" i="83"/>
  <c r="APG27" i="83" s="1"/>
  <c r="AE35" i="83"/>
  <c r="AH35" i="83" s="1"/>
  <c r="FH37" i="83"/>
  <c r="FK37" i="83" s="1"/>
  <c r="IN37" i="83"/>
  <c r="IQ37" i="83" s="1"/>
  <c r="JX32" i="83"/>
  <c r="KA32" i="83" s="1"/>
  <c r="LG29" i="83"/>
  <c r="LJ29" i="83" s="1"/>
  <c r="OZ29" i="83"/>
  <c r="PC29" i="83" s="1"/>
  <c r="IU31" i="83"/>
  <c r="IX31" i="83" s="1"/>
  <c r="RL27" i="83"/>
  <c r="RO27" i="83" s="1"/>
  <c r="AGU25" i="83"/>
  <c r="AGX25" i="83" s="1"/>
  <c r="AOO31" i="83"/>
  <c r="AOR31" i="83" s="1"/>
  <c r="AWC26" i="83"/>
  <c r="AWF26" i="83" s="1"/>
  <c r="BBN29" i="83"/>
  <c r="BBQ29" i="83" s="1"/>
  <c r="RY38" i="83"/>
  <c r="SB38" i="83" s="1"/>
  <c r="UD27" i="83"/>
  <c r="UG27" i="83" s="1"/>
  <c r="ADV24" i="83"/>
  <c r="ADY24" i="83" s="1"/>
  <c r="ANT27" i="83"/>
  <c r="ANW27" i="83" s="1"/>
  <c r="BPN23" i="83"/>
  <c r="BPQ23" i="83" s="1"/>
  <c r="AOO30" i="83"/>
  <c r="AOR30" i="83" s="1"/>
  <c r="AZQ31" i="83"/>
  <c r="AZT31" i="83" s="1"/>
  <c r="ALX26" i="83"/>
  <c r="AMA26" i="83" s="1"/>
  <c r="AOH29" i="83"/>
  <c r="AOK29" i="83" s="1"/>
  <c r="ASJ28" i="83"/>
  <c r="ASM28" i="83" s="1"/>
  <c r="BFG27" i="83"/>
  <c r="BFJ27" i="83" s="1"/>
  <c r="BIG31" i="83"/>
  <c r="BIJ31" i="83" s="1"/>
  <c r="BJV31" i="83"/>
  <c r="BJY31" i="83" s="1"/>
  <c r="AIQ26" i="83"/>
  <c r="AIT26" i="83" s="1"/>
  <c r="ALI25" i="83"/>
  <c r="ALL25" i="83" s="1"/>
  <c r="AWJ27" i="83"/>
  <c r="AWM27" i="83" s="1"/>
  <c r="BCV26" i="83"/>
  <c r="BCY26" i="83" s="1"/>
  <c r="BDR27" i="83"/>
  <c r="BDU27" i="83" s="1"/>
  <c r="BNC31" i="83"/>
  <c r="BNF31" i="83" s="1"/>
  <c r="BVZ27" i="83"/>
  <c r="BWC27" i="83" s="1"/>
  <c r="FH57" i="83"/>
  <c r="FK57" i="83" s="1"/>
  <c r="MH53" i="83"/>
  <c r="MK53" i="83" s="1"/>
  <c r="AAH50" i="83"/>
  <c r="AAK50" i="83" s="1"/>
  <c r="SM44" i="83"/>
  <c r="SP44" i="83" s="1"/>
  <c r="HE48" i="83"/>
  <c r="HH48" i="83" s="1"/>
  <c r="BHK40" i="83"/>
  <c r="BHN40" i="83" s="1"/>
  <c r="Q41" i="83"/>
  <c r="T41" i="83" s="1"/>
  <c r="BU50" i="83"/>
  <c r="BX50" i="83" s="1"/>
  <c r="AOO42" i="83"/>
  <c r="AOR42" i="83" s="1"/>
  <c r="NC48" i="83"/>
  <c r="NF48" i="83" s="1"/>
  <c r="AQS39" i="83"/>
  <c r="AQV39" i="83" s="1"/>
  <c r="LT39" i="83"/>
  <c r="LW39" i="83" s="1"/>
  <c r="ZM43" i="83"/>
  <c r="ZP43" i="83" s="1"/>
  <c r="AOV48" i="83"/>
  <c r="AOY48" i="83" s="1"/>
  <c r="ATK37" i="83"/>
  <c r="ATN37" i="83" s="1"/>
  <c r="BAK40" i="83"/>
  <c r="BAN40" i="83" s="1"/>
  <c r="BMG39" i="83"/>
  <c r="BMJ39" i="83" s="1"/>
  <c r="AKN33" i="83"/>
  <c r="AKQ33" i="83" s="1"/>
  <c r="ALW35" i="83"/>
  <c r="ALZ35" i="83" s="1"/>
  <c r="ARN38" i="83"/>
  <c r="ARQ38" i="83" s="1"/>
  <c r="AWX37" i="83"/>
  <c r="AXA37" i="83" s="1"/>
  <c r="BHR31" i="83"/>
  <c r="BHU31" i="83" s="1"/>
  <c r="BQO32" i="83"/>
  <c r="BQR32" i="83" s="1"/>
  <c r="BVK34" i="83"/>
  <c r="BVN34" i="83" s="1"/>
  <c r="BYJ33" i="83"/>
  <c r="BYM33" i="83" s="1"/>
  <c r="IU34" i="83"/>
  <c r="IX34" i="83" s="1"/>
  <c r="MO33" i="83"/>
  <c r="MR33" i="83" s="1"/>
  <c r="CW32" i="83"/>
  <c r="CZ32" i="83" s="1"/>
  <c r="DY32" i="83"/>
  <c r="EB32" i="83" s="1"/>
  <c r="KK32" i="83"/>
  <c r="KN32" i="83" s="1"/>
  <c r="QP31" i="83"/>
  <c r="QS31" i="83" s="1"/>
  <c r="TA33" i="83"/>
  <c r="TD33" i="83" s="1"/>
  <c r="BCH33" i="83"/>
  <c r="BCK33" i="83" s="1"/>
  <c r="SM34" i="83"/>
  <c r="SP34" i="83" s="1"/>
  <c r="AIJ31" i="83"/>
  <c r="AIM31" i="83" s="1"/>
  <c r="ALB28" i="83"/>
  <c r="ALE28" i="83" s="1"/>
  <c r="APJ30" i="83"/>
  <c r="APM30" i="83" s="1"/>
  <c r="ATY34" i="83"/>
  <c r="AUB34" i="83" s="1"/>
  <c r="BCV31" i="83"/>
  <c r="BCY31" i="83" s="1"/>
  <c r="APC32" i="83"/>
  <c r="APF32" i="83" s="1"/>
  <c r="BVY30" i="83"/>
  <c r="BWB30" i="83" s="1"/>
  <c r="J41" i="83"/>
  <c r="M41" i="83" s="1"/>
  <c r="FA50" i="83"/>
  <c r="FD50" i="83" s="1"/>
  <c r="PU34" i="83"/>
  <c r="PX34" i="83" s="1"/>
  <c r="WG43" i="83"/>
  <c r="WJ43" i="83" s="1"/>
  <c r="CB55" i="83"/>
  <c r="CE55" i="83" s="1"/>
  <c r="DR55" i="83"/>
  <c r="DU55" i="83" s="1"/>
  <c r="ABX50" i="83"/>
  <c r="ACA50" i="83" s="1"/>
  <c r="IN57" i="83"/>
  <c r="IQ57" i="83" s="1"/>
  <c r="IG49" i="83"/>
  <c r="IJ49" i="83" s="1"/>
  <c r="AIQ31" i="83"/>
  <c r="AIT31" i="83" s="1"/>
  <c r="X32" i="83"/>
  <c r="AA32" i="83" s="1"/>
  <c r="GJ38" i="83"/>
  <c r="GM38" i="83" s="1"/>
  <c r="IG47" i="83"/>
  <c r="IJ47" i="83" s="1"/>
  <c r="QB39" i="83"/>
  <c r="QE39" i="83" s="1"/>
  <c r="AWX35" i="83"/>
  <c r="AXA35" i="83" s="1"/>
  <c r="CP42" i="83"/>
  <c r="CS42" i="83" s="1"/>
  <c r="AWJ35" i="83"/>
  <c r="AWM35" i="83" s="1"/>
  <c r="AS44" i="83"/>
  <c r="AV44" i="83" s="1"/>
  <c r="CW43" i="83"/>
  <c r="CZ43" i="83" s="1"/>
  <c r="HZ41" i="83"/>
  <c r="IC41" i="83" s="1"/>
  <c r="OL42" i="83"/>
  <c r="OO42" i="83" s="1"/>
  <c r="NX42" i="83"/>
  <c r="OA42" i="83" s="1"/>
  <c r="UQ45" i="83"/>
  <c r="UT45" i="83" s="1"/>
  <c r="IU42" i="83"/>
  <c r="IX42" i="83" s="1"/>
  <c r="XW40" i="83"/>
  <c r="XZ40" i="83" s="1"/>
  <c r="ZF37" i="83"/>
  <c r="ZI37" i="83" s="1"/>
  <c r="ASW38" i="83"/>
  <c r="ASZ38" i="83" s="1"/>
  <c r="BUP29" i="83"/>
  <c r="BUS29" i="83" s="1"/>
  <c r="AXS30" i="83"/>
  <c r="AXV30" i="83" s="1"/>
  <c r="AXZ40" i="83"/>
  <c r="AYC40" i="83" s="1"/>
  <c r="BJA36" i="83"/>
  <c r="BJD36" i="83" s="1"/>
  <c r="BVK32" i="83"/>
  <c r="BVN32" i="83" s="1"/>
  <c r="BXV29" i="83"/>
  <c r="BXY29" i="83" s="1"/>
  <c r="DS31" i="83"/>
  <c r="DV31" i="83" s="1"/>
  <c r="MB28" i="83"/>
  <c r="ME28" i="83" s="1"/>
  <c r="XQ15" i="83"/>
  <c r="XT15" i="83" s="1"/>
  <c r="BH33" i="83"/>
  <c r="BK33" i="83" s="1"/>
  <c r="EG53" i="83"/>
  <c r="EJ53" i="83" s="1"/>
  <c r="IH29" i="83"/>
  <c r="IK29" i="83" s="1"/>
  <c r="WV47" i="83"/>
  <c r="WY47" i="83" s="1"/>
  <c r="AFS15" i="83"/>
  <c r="AFV15" i="83" s="1"/>
  <c r="R24" i="83"/>
  <c r="U24" i="83" s="1"/>
  <c r="DL25" i="83"/>
  <c r="DO25" i="83" s="1"/>
  <c r="KS33" i="83"/>
  <c r="KV33" i="83" s="1"/>
  <c r="QC15" i="83"/>
  <c r="QF15" i="83" s="1"/>
  <c r="ZG30" i="83"/>
  <c r="ZJ30" i="83" s="1"/>
  <c r="AT15" i="83"/>
  <c r="AW15" i="83" s="1"/>
  <c r="CJ35" i="83"/>
  <c r="CM35" i="83" s="1"/>
  <c r="FB28" i="83"/>
  <c r="FE28" i="83" s="1"/>
  <c r="OF23" i="83"/>
  <c r="OI23" i="83" s="1"/>
  <c r="YS15" i="83"/>
  <c r="YV15" i="83" s="1"/>
  <c r="EU43" i="83"/>
  <c r="EX43" i="83" s="1"/>
  <c r="AHP15" i="83"/>
  <c r="AHS15" i="83" s="1"/>
  <c r="BA15" i="83"/>
  <c r="BD15" i="83" s="1"/>
  <c r="EN24" i="83"/>
  <c r="EQ24" i="83" s="1"/>
  <c r="HM43" i="83"/>
  <c r="HP43" i="83" s="1"/>
  <c r="KS57" i="83"/>
  <c r="KV57" i="83" s="1"/>
  <c r="OM28" i="83"/>
  <c r="OP28" i="83" s="1"/>
  <c r="ASC24" i="83"/>
  <c r="ASF24" i="83" s="1"/>
  <c r="LN38" i="83"/>
  <c r="LQ38" i="83" s="1"/>
  <c r="MI15" i="83"/>
  <c r="ML15" i="83" s="1"/>
  <c r="QQ23" i="83"/>
  <c r="QT23" i="83" s="1"/>
  <c r="VM15" i="83"/>
  <c r="VP15" i="83" s="1"/>
  <c r="ZN23" i="83"/>
  <c r="ZQ23" i="83" s="1"/>
  <c r="AEX21" i="83"/>
  <c r="AFA21" i="83" s="1"/>
  <c r="LG46" i="83"/>
  <c r="LJ46" i="83" s="1"/>
  <c r="AAI35" i="83"/>
  <c r="AAL35" i="83" s="1"/>
  <c r="ACT21" i="83"/>
  <c r="ACW21" i="83" s="1"/>
  <c r="ADO45" i="83"/>
  <c r="ADR45" i="83" s="1"/>
  <c r="AGG15" i="83"/>
  <c r="AGJ15" i="83" s="1"/>
  <c r="AIK21" i="83"/>
  <c r="AIN21" i="83" s="1"/>
  <c r="ASX23" i="83"/>
  <c r="ATA23" i="83" s="1"/>
  <c r="BGQ49" i="83"/>
  <c r="BGT49" i="83" s="1"/>
  <c r="CC39" i="83"/>
  <c r="CF39" i="83" s="1"/>
  <c r="DE28" i="83"/>
  <c r="DH28" i="83" s="1"/>
  <c r="EG15" i="83"/>
  <c r="EJ15" i="83" s="1"/>
  <c r="FP15" i="83"/>
  <c r="FS15" i="83" s="1"/>
  <c r="GK28" i="83"/>
  <c r="GN28" i="83" s="1"/>
  <c r="IV15" i="83"/>
  <c r="IY15" i="83" s="1"/>
  <c r="JJ23" i="83"/>
  <c r="JM23" i="83" s="1"/>
  <c r="KZ15" i="83"/>
  <c r="LC15" i="83" s="1"/>
  <c r="LU24" i="83"/>
  <c r="LX24" i="83" s="1"/>
  <c r="NY48" i="83"/>
  <c r="OB48" i="83" s="1"/>
  <c r="PO15" i="83"/>
  <c r="PR15" i="83" s="1"/>
  <c r="QQ15" i="83"/>
  <c r="QT15" i="83" s="1"/>
  <c r="TI21" i="83"/>
  <c r="TL21" i="83" s="1"/>
  <c r="AAP27" i="83"/>
  <c r="AAS27" i="83" s="1"/>
  <c r="ACM38" i="83"/>
  <c r="ACP38" i="83" s="1"/>
  <c r="AEC20" i="83"/>
  <c r="AEF20" i="83" s="1"/>
  <c r="AQF32" i="83"/>
  <c r="AQI32" i="83" s="1"/>
  <c r="ATS24" i="83"/>
  <c r="ATV24" i="83" s="1"/>
  <c r="AZJ21" i="83"/>
  <c r="AZM21" i="83" s="1"/>
  <c r="AM40" i="83"/>
  <c r="AP40" i="83" s="1"/>
  <c r="BO36" i="83"/>
  <c r="BR36" i="83" s="1"/>
  <c r="DE15" i="83"/>
  <c r="DH15" i="83" s="1"/>
  <c r="EU48" i="83"/>
  <c r="EX48" i="83" s="1"/>
  <c r="GD15" i="83"/>
  <c r="GG15" i="83" s="1"/>
  <c r="GR15" i="83"/>
  <c r="GU15" i="83" s="1"/>
  <c r="GY61" i="83"/>
  <c r="HB61" i="83" s="1"/>
  <c r="HT31" i="83"/>
  <c r="HW31" i="83" s="1"/>
  <c r="JQ15" i="83"/>
  <c r="JT15" i="83" s="1"/>
  <c r="KE39" i="83"/>
  <c r="KH39" i="83" s="1"/>
  <c r="KS15" i="83"/>
  <c r="KV15" i="83" s="1"/>
  <c r="NY28" i="83"/>
  <c r="OB28" i="83" s="1"/>
  <c r="RE33" i="83"/>
  <c r="RH33" i="83" s="1"/>
  <c r="UK15" i="83"/>
  <c r="UN15" i="83" s="1"/>
  <c r="UY22" i="83"/>
  <c r="VB22" i="83" s="1"/>
  <c r="WH24" i="83"/>
  <c r="WK24" i="83" s="1"/>
  <c r="YL50" i="83"/>
  <c r="YO50" i="83" s="1"/>
  <c r="ADO21" i="83"/>
  <c r="ADR21" i="83" s="1"/>
  <c r="AGU15" i="83"/>
  <c r="AGX15" i="83" s="1"/>
  <c r="AHI29" i="83"/>
  <c r="AHL29" i="83" s="1"/>
  <c r="APD25" i="83"/>
  <c r="APG25" i="83" s="1"/>
  <c r="BBN15" i="83"/>
  <c r="BBQ15" i="83" s="1"/>
  <c r="BGC15" i="83"/>
  <c r="BGF15" i="83" s="1"/>
  <c r="MP23" i="83"/>
  <c r="MS23" i="83" s="1"/>
  <c r="NK15" i="83"/>
  <c r="NN15" i="83" s="1"/>
  <c r="OM51" i="83"/>
  <c r="OP51" i="83" s="1"/>
  <c r="PH15" i="83"/>
  <c r="PK15" i="83" s="1"/>
  <c r="PO46" i="83"/>
  <c r="PR46" i="83" s="1"/>
  <c r="QC50" i="83"/>
  <c r="QF50" i="83" s="1"/>
  <c r="RE28" i="83"/>
  <c r="RH28" i="83" s="1"/>
  <c r="SG30" i="83"/>
  <c r="SJ30" i="83" s="1"/>
  <c r="TB23" i="83"/>
  <c r="TE23" i="83" s="1"/>
  <c r="VF23" i="83"/>
  <c r="VI23" i="83" s="1"/>
  <c r="WO15" i="83"/>
  <c r="WR15" i="83" s="1"/>
  <c r="XJ37" i="83"/>
  <c r="XM37" i="83" s="1"/>
  <c r="YS34" i="83"/>
  <c r="YV34" i="83" s="1"/>
  <c r="AEX28" i="83"/>
  <c r="AFA28" i="83" s="1"/>
  <c r="AFZ32" i="83"/>
  <c r="AGC32" i="83" s="1"/>
  <c r="AGN35" i="83"/>
  <c r="AGQ35" i="83" s="1"/>
  <c r="AIY22" i="83"/>
  <c r="AJB22" i="83" s="1"/>
  <c r="AJT38" i="83"/>
  <c r="AJW38" i="83" s="1"/>
  <c r="AMZ37" i="83"/>
  <c r="ANC37" i="83" s="1"/>
  <c r="APR15" i="83"/>
  <c r="APU15" i="83" s="1"/>
  <c r="AVW28" i="83"/>
  <c r="AVZ28" i="83" s="1"/>
  <c r="BCB15" i="83"/>
  <c r="BCE15" i="83" s="1"/>
  <c r="ND15" i="83"/>
  <c r="NG15" i="83" s="1"/>
  <c r="PA15" i="83"/>
  <c r="PD15" i="83" s="1"/>
  <c r="PV23" i="83"/>
  <c r="PY23" i="83" s="1"/>
  <c r="QJ52" i="83"/>
  <c r="QM52" i="83" s="1"/>
  <c r="RS15" i="83"/>
  <c r="RV15" i="83" s="1"/>
  <c r="RZ64" i="83"/>
  <c r="SC64" i="83" s="1"/>
  <c r="SU23" i="83"/>
  <c r="SX23" i="83" s="1"/>
  <c r="TP15" i="83"/>
  <c r="TS15" i="83" s="1"/>
  <c r="UK61" i="83"/>
  <c r="UN61" i="83" s="1"/>
  <c r="VF34" i="83"/>
  <c r="VI34" i="83" s="1"/>
  <c r="YE21" i="83"/>
  <c r="YH21" i="83" s="1"/>
  <c r="AFL24" i="83"/>
  <c r="AFO24" i="83" s="1"/>
  <c r="AFZ15" i="83"/>
  <c r="AGC15" i="83" s="1"/>
  <c r="AID21" i="83"/>
  <c r="AIG21" i="83" s="1"/>
  <c r="AJF34" i="83"/>
  <c r="AJI34" i="83" s="1"/>
  <c r="AKA15" i="83"/>
  <c r="AKD15" i="83" s="1"/>
  <c r="ALJ27" i="83"/>
  <c r="ALM27" i="83" s="1"/>
  <c r="AMZ29" i="83"/>
  <c r="ANC29" i="83" s="1"/>
  <c r="ARV15" i="83"/>
  <c r="ARY15" i="83" s="1"/>
  <c r="ATZ15" i="83"/>
  <c r="AUC15" i="83" s="1"/>
  <c r="AXF48" i="83"/>
  <c r="AXI48" i="83" s="1"/>
  <c r="AKH15" i="83"/>
  <c r="AKK15" i="83" s="1"/>
  <c r="ALQ15" i="83"/>
  <c r="ALT15" i="83" s="1"/>
  <c r="AML23" i="83"/>
  <c r="AMO23" i="83" s="1"/>
  <c r="ANG61" i="83"/>
  <c r="ANJ61" i="83" s="1"/>
  <c r="ANU15" i="83"/>
  <c r="ANX15" i="83" s="1"/>
  <c r="AOW15" i="83"/>
  <c r="AOZ15" i="83" s="1"/>
  <c r="AQT15" i="83"/>
  <c r="AQW15" i="83" s="1"/>
  <c r="ATE15" i="83"/>
  <c r="ATH15" i="83" s="1"/>
  <c r="AWR48" i="83"/>
  <c r="AWU48" i="83" s="1"/>
  <c r="BAZ44" i="83"/>
  <c r="BBC44" i="83" s="1"/>
  <c r="BDR26" i="83"/>
  <c r="BDU26" i="83" s="1"/>
  <c r="BGJ15" i="83"/>
  <c r="BGM15" i="83" s="1"/>
  <c r="ALX15" i="83"/>
  <c r="AMA15" i="83" s="1"/>
  <c r="AMZ15" i="83"/>
  <c r="ANC15" i="83" s="1"/>
  <c r="AOB23" i="83"/>
  <c r="AOE23" i="83" s="1"/>
  <c r="APD43" i="83"/>
  <c r="APG43" i="83" s="1"/>
  <c r="APY35" i="83"/>
  <c r="AQB35" i="83" s="1"/>
  <c r="ARH15" i="83"/>
  <c r="ARK15" i="83" s="1"/>
  <c r="ASQ15" i="83"/>
  <c r="AST15" i="83" s="1"/>
  <c r="AUN23" i="83"/>
  <c r="AUQ23" i="83" s="1"/>
  <c r="AVW40" i="83"/>
  <c r="AVZ40" i="83" s="1"/>
  <c r="BMH15" i="83"/>
  <c r="BMK15" i="83" s="1"/>
  <c r="BQI34" i="83"/>
  <c r="BQL34" i="83" s="1"/>
  <c r="AVI24" i="83"/>
  <c r="AVL24" i="83" s="1"/>
  <c r="AYV15" i="83"/>
  <c r="AYY15" i="83" s="1"/>
  <c r="AZQ15" i="83"/>
  <c r="AZT15" i="83" s="1"/>
  <c r="BAL44" i="83"/>
  <c r="BAO44" i="83" s="1"/>
  <c r="BBG15" i="83"/>
  <c r="BBJ15" i="83" s="1"/>
  <c r="BCB33" i="83"/>
  <c r="BCE33" i="83" s="1"/>
  <c r="BCW15" i="83"/>
  <c r="BCZ15" i="83" s="1"/>
  <c r="BEF15" i="83"/>
  <c r="BEI15" i="83" s="1"/>
  <c r="BFV23" i="83"/>
  <c r="BFY23" i="83" s="1"/>
  <c r="BIU15" i="83"/>
  <c r="BIX15" i="83" s="1"/>
  <c r="BMA29" i="83"/>
  <c r="BMD29" i="83" s="1"/>
  <c r="AWY39" i="83"/>
  <c r="AXB39" i="83" s="1"/>
  <c r="AZC15" i="83"/>
  <c r="AZF15" i="83" s="1"/>
  <c r="AZQ42" i="83"/>
  <c r="AZT42" i="83" s="1"/>
  <c r="BAL51" i="83"/>
  <c r="BAO51" i="83" s="1"/>
  <c r="BBU15" i="83"/>
  <c r="BBX15" i="83" s="1"/>
  <c r="BCB48" i="83"/>
  <c r="BCE48" i="83" s="1"/>
  <c r="BDR31" i="83"/>
  <c r="BDU31" i="83" s="1"/>
  <c r="BIN25" i="83"/>
  <c r="BIQ25" i="83" s="1"/>
  <c r="BLF29" i="83"/>
  <c r="BLI29" i="83" s="1"/>
  <c r="BTA22" i="83"/>
  <c r="BTD22" i="83" s="1"/>
  <c r="BGQ23" i="83"/>
  <c r="BGT23" i="83" s="1"/>
  <c r="BHL23" i="83"/>
  <c r="BHO23" i="83" s="1"/>
  <c r="BLT15" i="83"/>
  <c r="BLW15" i="83" s="1"/>
  <c r="BPU33" i="83"/>
  <c r="BPX33" i="83" s="1"/>
  <c r="BRR15" i="83"/>
  <c r="BRU15" i="83" s="1"/>
  <c r="BHZ22" i="83"/>
  <c r="BIC22" i="83" s="1"/>
  <c r="BIN43" i="83"/>
  <c r="BIQ43" i="83" s="1"/>
  <c r="BNC36" i="83"/>
  <c r="BNF36" i="83" s="1"/>
  <c r="BQP15" i="83"/>
  <c r="BQS15" i="83" s="1"/>
  <c r="BTO24" i="83"/>
  <c r="BTR24" i="83" s="1"/>
  <c r="BJW15" i="83"/>
  <c r="BJZ15" i="83" s="1"/>
  <c r="BKR22" i="83"/>
  <c r="BKU22" i="83" s="1"/>
  <c r="BMV28" i="83"/>
  <c r="BMY28" i="83" s="1"/>
  <c r="BNJ25" i="83"/>
  <c r="BNM25" i="83" s="1"/>
  <c r="BQI29" i="83"/>
  <c r="BQL29" i="83" s="1"/>
  <c r="BUC19" i="83"/>
  <c r="BUF19" i="83" s="1"/>
  <c r="BLM15" i="83"/>
  <c r="BLP15" i="83" s="1"/>
  <c r="BMA15" i="83"/>
  <c r="BMD15" i="83" s="1"/>
  <c r="BNX22" i="83"/>
  <c r="BOA22" i="83" s="1"/>
  <c r="BOL15" i="83"/>
  <c r="BOO15" i="83" s="1"/>
  <c r="BTH20" i="83"/>
  <c r="BTK20" i="83" s="1"/>
  <c r="BPN25" i="83"/>
  <c r="BPQ25" i="83" s="1"/>
  <c r="BQB24" i="83"/>
  <c r="BQE24" i="83" s="1"/>
  <c r="BQW15" i="83"/>
  <c r="BQZ15" i="83" s="1"/>
  <c r="BVL28" i="83"/>
  <c r="BVO28" i="83" s="1"/>
  <c r="BYD22" i="83"/>
  <c r="BYG22" i="83" s="1"/>
  <c r="BXI15" i="83"/>
  <c r="BXL15" i="83" s="1"/>
  <c r="BYK29" i="83"/>
  <c r="BYN29" i="83" s="1"/>
  <c r="BUJ15" i="83"/>
  <c r="BUM15" i="83" s="1"/>
  <c r="BWN26" i="83"/>
  <c r="BWQ26" i="83" s="1"/>
  <c r="BSF24" i="83"/>
  <c r="BSI24" i="83" s="1"/>
  <c r="BVL24" i="83"/>
  <c r="BVO24" i="83" s="1"/>
  <c r="BWG35" i="83"/>
  <c r="BWJ35" i="83" s="1"/>
  <c r="BUX15" i="83"/>
  <c r="BVA15" i="83" s="1"/>
  <c r="BVL15" i="83"/>
  <c r="BVO15" i="83" s="1"/>
  <c r="BWU20" i="83"/>
  <c r="BWX20" i="83" s="1"/>
  <c r="BXB24" i="83"/>
  <c r="BXE24" i="83" s="1"/>
  <c r="BVZ15" i="83"/>
  <c r="BWC15" i="83" s="1"/>
  <c r="BWU15" i="83"/>
  <c r="BWX15" i="83" s="1"/>
  <c r="BYD15" i="83"/>
  <c r="BYG15" i="83" s="1"/>
  <c r="FH47" i="83"/>
  <c r="FK47" i="83" s="1"/>
  <c r="ATD33" i="83"/>
  <c r="ATG33" i="83" s="1"/>
  <c r="BG39" i="83"/>
  <c r="BJ39" i="83" s="1"/>
  <c r="ABC36" i="83"/>
  <c r="ABF36" i="83" s="1"/>
  <c r="AL46" i="83"/>
  <c r="AO46" i="83" s="1"/>
  <c r="GC36" i="83"/>
  <c r="GF36" i="83" s="1"/>
  <c r="NC40" i="83"/>
  <c r="NF40" i="83" s="1"/>
  <c r="PN35" i="83"/>
  <c r="PQ35" i="83" s="1"/>
  <c r="AMD26" i="83"/>
  <c r="AMG26" i="83" s="1"/>
  <c r="AOH35" i="83"/>
  <c r="AOK35" i="83" s="1"/>
  <c r="TA37" i="83"/>
  <c r="TD37" i="83" s="1"/>
  <c r="VL40" i="83"/>
  <c r="VO40" i="83" s="1"/>
  <c r="ASB39" i="83"/>
  <c r="ASE39" i="83" s="1"/>
  <c r="RD38" i="83"/>
  <c r="RG38" i="83" s="1"/>
  <c r="AMD27" i="83"/>
  <c r="AMG27" i="83" s="1"/>
  <c r="AUF32" i="83"/>
  <c r="AUI32" i="83" s="1"/>
  <c r="AZW38" i="83"/>
  <c r="AZZ38" i="83" s="1"/>
  <c r="BCH36" i="83"/>
  <c r="BCK36" i="83" s="1"/>
  <c r="AVO37" i="83"/>
  <c r="AVR37" i="83" s="1"/>
  <c r="AYG38" i="83"/>
  <c r="AYJ38" i="83" s="1"/>
  <c r="AWJ31" i="83"/>
  <c r="AWM31" i="83" s="1"/>
  <c r="BBF34" i="83"/>
  <c r="BBI34" i="83" s="1"/>
  <c r="JB43" i="83"/>
  <c r="JE43" i="83" s="1"/>
  <c r="GQ41" i="83"/>
  <c r="GT41" i="83" s="1"/>
  <c r="GJ33" i="83"/>
  <c r="GM33" i="83" s="1"/>
  <c r="MH44" i="83"/>
  <c r="MK44" i="83" s="1"/>
  <c r="LM44" i="83"/>
  <c r="LP44" i="83" s="1"/>
  <c r="QI44" i="83"/>
  <c r="QL44" i="83" s="1"/>
  <c r="BAD31" i="83"/>
  <c r="BAG31" i="83" s="1"/>
  <c r="BU41" i="83"/>
  <c r="BX41" i="83" s="1"/>
  <c r="CW40" i="83"/>
  <c r="CZ40" i="83" s="1"/>
  <c r="IU39" i="83"/>
  <c r="IX39" i="83" s="1"/>
  <c r="MV36" i="83"/>
  <c r="MY36" i="83" s="1"/>
  <c r="OS48" i="83"/>
  <c r="OV48" i="83" s="1"/>
  <c r="ZF34" i="83"/>
  <c r="ZI34" i="83" s="1"/>
  <c r="BCH38" i="83"/>
  <c r="BCK38" i="83" s="1"/>
  <c r="JB42" i="83"/>
  <c r="JE42" i="83" s="1"/>
  <c r="KK38" i="83"/>
  <c r="KN38" i="83" s="1"/>
  <c r="HE40" i="83"/>
  <c r="HH40" i="83" s="1"/>
  <c r="IU38" i="83"/>
  <c r="IX38" i="83" s="1"/>
  <c r="JW46" i="83"/>
  <c r="JZ46" i="83" s="1"/>
  <c r="ARN33" i="83"/>
  <c r="ARQ33" i="83" s="1"/>
  <c r="NX38" i="83"/>
  <c r="OA38" i="83" s="1"/>
  <c r="RY48" i="83"/>
  <c r="SB48" i="83" s="1"/>
  <c r="AQE37" i="83"/>
  <c r="AQH37" i="83" s="1"/>
  <c r="ATY38" i="83"/>
  <c r="AUB38" i="83" s="1"/>
  <c r="BAR33" i="83"/>
  <c r="BAU33" i="83" s="1"/>
  <c r="AMK30" i="83"/>
  <c r="AMN30" i="83" s="1"/>
  <c r="AOH36" i="83"/>
  <c r="AOK36" i="83" s="1"/>
  <c r="AYU35" i="83"/>
  <c r="AYX35" i="83" s="1"/>
  <c r="BAK34" i="83"/>
  <c r="BAN34" i="83" s="1"/>
  <c r="ATD35" i="83"/>
  <c r="ATG35" i="83" s="1"/>
  <c r="AVV33" i="83"/>
  <c r="AVY33" i="83" s="1"/>
  <c r="AYG39" i="83"/>
  <c r="AYJ39" i="83" s="1"/>
  <c r="AZW40" i="83"/>
  <c r="AZZ40" i="83" s="1"/>
  <c r="BDQ38" i="83"/>
  <c r="BDT38" i="83" s="1"/>
  <c r="BBT34" i="83"/>
  <c r="BBW34" i="83" s="1"/>
  <c r="BGI35" i="83"/>
  <c r="BGL35" i="83" s="1"/>
  <c r="BDX37" i="83"/>
  <c r="BEA37" i="83" s="1"/>
  <c r="EG26" i="83"/>
  <c r="EJ26" i="83" s="1"/>
  <c r="IN30" i="83"/>
  <c r="IQ30" i="83" s="1"/>
  <c r="NR27" i="83"/>
  <c r="NU27" i="83" s="1"/>
  <c r="OG25" i="83"/>
  <c r="OJ25" i="83" s="1"/>
  <c r="QJ28" i="83"/>
  <c r="QM28" i="83" s="1"/>
  <c r="SV26" i="83"/>
  <c r="SY26" i="83" s="1"/>
  <c r="UX25" i="83"/>
  <c r="VA25" i="83" s="1"/>
  <c r="WN25" i="83"/>
  <c r="WQ25" i="83" s="1"/>
  <c r="AAJ27" i="83"/>
  <c r="AAM27" i="83" s="1"/>
  <c r="ABY28" i="83"/>
  <c r="ACB28" i="83" s="1"/>
  <c r="K25" i="83"/>
  <c r="N25" i="83" s="1"/>
  <c r="CC29" i="83"/>
  <c r="CF29" i="83" s="1"/>
  <c r="CP29" i="83"/>
  <c r="CS29" i="83" s="1"/>
  <c r="TQ27" i="83"/>
  <c r="TT27" i="83" s="1"/>
  <c r="AAA27" i="83"/>
  <c r="AAD27" i="83" s="1"/>
  <c r="CX27" i="83"/>
  <c r="DA27" i="83" s="1"/>
  <c r="EN27" i="83"/>
  <c r="EQ27" i="83" s="1"/>
  <c r="FB27" i="83"/>
  <c r="FE27" i="83" s="1"/>
  <c r="LG26" i="83"/>
  <c r="LJ26" i="83" s="1"/>
  <c r="SM27" i="83"/>
  <c r="SP27" i="83" s="1"/>
  <c r="WI27" i="83"/>
  <c r="WL27" i="83" s="1"/>
  <c r="XX27" i="83"/>
  <c r="YA27" i="83" s="1"/>
  <c r="AT26" i="83"/>
  <c r="AW26" i="83" s="1"/>
  <c r="FQ27" i="83"/>
  <c r="FT27" i="83" s="1"/>
  <c r="HT26" i="83"/>
  <c r="HW26" i="83" s="1"/>
  <c r="JP26" i="83"/>
  <c r="JS26" i="83" s="1"/>
  <c r="RZ30" i="83"/>
  <c r="SC30" i="83" s="1"/>
  <c r="AAV25" i="83"/>
  <c r="AAY25" i="83" s="1"/>
  <c r="AF28" i="83"/>
  <c r="AI28" i="83" s="1"/>
  <c r="BP27" i="83"/>
  <c r="BS27" i="83" s="1"/>
  <c r="DY26" i="83"/>
  <c r="EB26" i="83" s="1"/>
  <c r="GQ27" i="83"/>
  <c r="GT27" i="83" s="1"/>
  <c r="MQ25" i="83"/>
  <c r="MT25" i="83" s="1"/>
  <c r="QQ25" i="83"/>
  <c r="QT25" i="83" s="1"/>
  <c r="AVA25" i="83"/>
  <c r="AVD25" i="83" s="1"/>
  <c r="BCH27" i="83"/>
  <c r="BCK27" i="83" s="1"/>
  <c r="JK25" i="83"/>
  <c r="JN25" i="83" s="1"/>
  <c r="JP25" i="83"/>
  <c r="JS25" i="83" s="1"/>
  <c r="KE25" i="83"/>
  <c r="KH25" i="83" s="1"/>
  <c r="MA27" i="83"/>
  <c r="MD27" i="83" s="1"/>
  <c r="QI29" i="83"/>
  <c r="QL29" i="83" s="1"/>
  <c r="SG25" i="83"/>
  <c r="SJ25" i="83" s="1"/>
  <c r="SU27" i="83"/>
  <c r="SX27" i="83" s="1"/>
  <c r="AAI28" i="83"/>
  <c r="AAL28" i="83" s="1"/>
  <c r="ABR24" i="83"/>
  <c r="ABU24" i="83" s="1"/>
  <c r="ADH22" i="83"/>
  <c r="ADK22" i="83" s="1"/>
  <c r="AIJ26" i="83"/>
  <c r="AIM26" i="83" s="1"/>
  <c r="AZP29" i="83"/>
  <c r="AZS29" i="83" s="1"/>
  <c r="PW25" i="83"/>
  <c r="PZ25" i="83" s="1"/>
  <c r="RR27" i="83"/>
  <c r="RU27" i="83" s="1"/>
  <c r="UL26" i="83"/>
  <c r="UO26" i="83" s="1"/>
  <c r="UY24" i="83"/>
  <c r="VB24" i="83" s="1"/>
  <c r="VT24" i="83"/>
  <c r="VW24" i="83" s="1"/>
  <c r="WH28" i="83"/>
  <c r="WK28" i="83" s="1"/>
  <c r="XC28" i="83"/>
  <c r="XF28" i="83" s="1"/>
  <c r="XR25" i="83"/>
  <c r="XU25" i="83" s="1"/>
  <c r="AAW24" i="83"/>
  <c r="AAZ24" i="83" s="1"/>
  <c r="ADP23" i="83"/>
  <c r="ADS23" i="83" s="1"/>
  <c r="ADV22" i="83"/>
  <c r="ADY22" i="83" s="1"/>
  <c r="BAS26" i="83"/>
  <c r="BAV26" i="83" s="1"/>
  <c r="BDR24" i="83"/>
  <c r="BDU24" i="83" s="1"/>
  <c r="AKH24" i="83"/>
  <c r="AKK24" i="83" s="1"/>
  <c r="ANN25" i="83"/>
  <c r="ANQ25" i="83" s="1"/>
  <c r="ATK24" i="83"/>
  <c r="ATN24" i="83" s="1"/>
  <c r="AVB24" i="83"/>
  <c r="AVE24" i="83" s="1"/>
  <c r="BAE24" i="83"/>
  <c r="BAH24" i="83" s="1"/>
  <c r="BHZ25" i="83"/>
  <c r="BIC25" i="83" s="1"/>
  <c r="AID23" i="83"/>
  <c r="AIG23" i="83" s="1"/>
  <c r="AMY28" i="83"/>
  <c r="ANB28" i="83" s="1"/>
  <c r="BHS22" i="83"/>
  <c r="BHV22" i="83" s="1"/>
  <c r="AXE27" i="83"/>
  <c r="AXH27" i="83" s="1"/>
  <c r="BBF25" i="83"/>
  <c r="BBI25" i="83" s="1"/>
  <c r="BIM24" i="83"/>
  <c r="BIP24" i="83" s="1"/>
  <c r="BLS27" i="83"/>
  <c r="BLV27" i="83" s="1"/>
  <c r="AXZ24" i="83"/>
  <c r="AYC24" i="83" s="1"/>
  <c r="BKD23" i="83"/>
  <c r="BKG23" i="83" s="1"/>
  <c r="BIN22" i="83"/>
  <c r="BIQ22" i="83" s="1"/>
  <c r="BNJ23" i="83"/>
  <c r="BNM23" i="83" s="1"/>
  <c r="BIU25" i="83"/>
  <c r="BIX25" i="83" s="1"/>
  <c r="BMA25" i="83"/>
  <c r="BMD25" i="83" s="1"/>
  <c r="BTA21" i="83"/>
  <c r="BTD21" i="83" s="1"/>
  <c r="ADO24" i="83"/>
  <c r="ADR24" i="83" s="1"/>
  <c r="AVP25" i="83"/>
  <c r="AVS25" i="83" s="1"/>
  <c r="AVV24" i="83"/>
  <c r="AVY24" i="83" s="1"/>
  <c r="BFA24" i="83"/>
  <c r="BFD24" i="83" s="1"/>
  <c r="BGQ25" i="83"/>
  <c r="BGT25" i="83" s="1"/>
  <c r="BMO22" i="83"/>
  <c r="BMR22" i="83" s="1"/>
  <c r="BOS25" i="83"/>
  <c r="BOV25" i="83" s="1"/>
  <c r="BOE22" i="83"/>
  <c r="BOH22" i="83" s="1"/>
  <c r="BSF22" i="83"/>
  <c r="BSI22" i="83" s="1"/>
  <c r="BKY21" i="83"/>
  <c r="BLB21" i="83" s="1"/>
  <c r="BLF24" i="83"/>
  <c r="BLI24" i="83" s="1"/>
  <c r="BNC26" i="83"/>
  <c r="BNF26" i="83" s="1"/>
  <c r="BUQ21" i="83"/>
  <c r="BUT21" i="83" s="1"/>
  <c r="BXB22" i="83"/>
  <c r="BXE22" i="83" s="1"/>
  <c r="BRK21" i="83"/>
  <c r="BRN21" i="83" s="1"/>
  <c r="BTV20" i="83"/>
  <c r="BTY20" i="83" s="1"/>
  <c r="BUC20" i="83"/>
  <c r="BUF20" i="83" s="1"/>
  <c r="BO31" i="83"/>
  <c r="BR31" i="83" s="1"/>
  <c r="CI34" i="83"/>
  <c r="CL34" i="83" s="1"/>
  <c r="FH36" i="83"/>
  <c r="FK36" i="83" s="1"/>
  <c r="LN33" i="83"/>
  <c r="LQ33" i="83" s="1"/>
  <c r="PO28" i="83"/>
  <c r="PR28" i="83" s="1"/>
  <c r="AAB30" i="83"/>
  <c r="AAE30" i="83" s="1"/>
  <c r="AQS30" i="83"/>
  <c r="AQV30" i="83" s="1"/>
  <c r="AWQ29" i="83"/>
  <c r="AWT29" i="83" s="1"/>
  <c r="FP33" i="83"/>
  <c r="FS33" i="83" s="1"/>
  <c r="HE32" i="83"/>
  <c r="HH32" i="83" s="1"/>
  <c r="NC33" i="83"/>
  <c r="NF33" i="83" s="1"/>
  <c r="UE26" i="83"/>
  <c r="UH26" i="83" s="1"/>
  <c r="XK28" i="83"/>
  <c r="XN28" i="83" s="1"/>
  <c r="ACS26" i="83"/>
  <c r="ACV26" i="83" s="1"/>
  <c r="AM34" i="83"/>
  <c r="AP34" i="83" s="1"/>
  <c r="AZ29" i="83"/>
  <c r="BC29" i="83" s="1"/>
  <c r="BU35" i="83"/>
  <c r="BX35" i="83" s="1"/>
  <c r="CW30" i="83"/>
  <c r="CZ30" i="83" s="1"/>
  <c r="DS35" i="83"/>
  <c r="DV35" i="83" s="1"/>
  <c r="FO35" i="83"/>
  <c r="FR35" i="83" s="1"/>
  <c r="GY35" i="83"/>
  <c r="HB35" i="83" s="1"/>
  <c r="HE33" i="83"/>
  <c r="HH33" i="83" s="1"/>
  <c r="JW34" i="83"/>
  <c r="JZ34" i="83" s="1"/>
  <c r="OS36" i="83"/>
  <c r="OV36" i="83" s="1"/>
  <c r="VT29" i="83"/>
  <c r="VW29" i="83" s="1"/>
  <c r="CX28" i="83"/>
  <c r="DA28" i="83" s="1"/>
  <c r="FB32" i="83"/>
  <c r="FE32" i="83" s="1"/>
  <c r="OM29" i="83"/>
  <c r="OP29" i="83" s="1"/>
  <c r="PH33" i="83"/>
  <c r="PK33" i="83" s="1"/>
  <c r="JJ28" i="83"/>
  <c r="JM28" i="83" s="1"/>
  <c r="JP29" i="83"/>
  <c r="JS29" i="83" s="1"/>
  <c r="KK30" i="83"/>
  <c r="KN30" i="83" s="1"/>
  <c r="NR31" i="83"/>
  <c r="NU31" i="83" s="1"/>
  <c r="PG35" i="83"/>
  <c r="PJ35" i="83" s="1"/>
  <c r="QC27" i="83"/>
  <c r="QF27" i="83" s="1"/>
  <c r="TP32" i="83"/>
  <c r="TS32" i="83" s="1"/>
  <c r="ZA27" i="83"/>
  <c r="ZD27" i="83" s="1"/>
  <c r="ABK27" i="83"/>
  <c r="ABN27" i="83" s="1"/>
  <c r="ABY32" i="83"/>
  <c r="ACB32" i="83" s="1"/>
  <c r="BAY28" i="83"/>
  <c r="BBB28" i="83" s="1"/>
  <c r="KR29" i="83"/>
  <c r="KU29" i="83" s="1"/>
  <c r="LU28" i="83"/>
  <c r="LX28" i="83" s="1"/>
  <c r="XJ29" i="83"/>
  <c r="XM29" i="83" s="1"/>
  <c r="ZU26" i="83"/>
  <c r="ZX26" i="83" s="1"/>
  <c r="AIK27" i="83"/>
  <c r="AIN27" i="83" s="1"/>
  <c r="AMR26" i="83"/>
  <c r="AMU26" i="83" s="1"/>
  <c r="AWJ26" i="83"/>
  <c r="AWM26" i="83" s="1"/>
  <c r="AJF26" i="83"/>
  <c r="AJI26" i="83" s="1"/>
  <c r="AOB27" i="83"/>
  <c r="AOE27" i="83" s="1"/>
  <c r="AQF28" i="83"/>
  <c r="AQI28" i="83" s="1"/>
  <c r="ASP25" i="83"/>
  <c r="ASS25" i="83" s="1"/>
  <c r="AVV25" i="83"/>
  <c r="AVY25" i="83" s="1"/>
  <c r="AXL27" i="83"/>
  <c r="AXO27" i="83" s="1"/>
  <c r="AZW31" i="83"/>
  <c r="AZZ31" i="83" s="1"/>
  <c r="BCO27" i="83"/>
  <c r="BCR27" i="83" s="1"/>
  <c r="BEM27" i="83"/>
  <c r="BEP27" i="83" s="1"/>
  <c r="AIY27" i="83"/>
  <c r="AJB27" i="83" s="1"/>
  <c r="AKW25" i="83"/>
  <c r="AKZ25" i="83" s="1"/>
  <c r="AMY36" i="83"/>
  <c r="ANB36" i="83" s="1"/>
  <c r="ARN28" i="83"/>
  <c r="ARQ28" i="83" s="1"/>
  <c r="ASI30" i="83"/>
  <c r="ASL30" i="83" s="1"/>
  <c r="ATL26" i="83"/>
  <c r="ATO26" i="83" s="1"/>
  <c r="AUF27" i="83"/>
  <c r="AUI27" i="83" s="1"/>
  <c r="AVA30" i="83"/>
  <c r="AVD30" i="83" s="1"/>
  <c r="AZP33" i="83"/>
  <c r="AZS33" i="83" s="1"/>
  <c r="BET30" i="83"/>
  <c r="BEW30" i="83" s="1"/>
  <c r="BGX27" i="83"/>
  <c r="BHA27" i="83" s="1"/>
  <c r="AWQ30" i="83"/>
  <c r="AWT30" i="83" s="1"/>
  <c r="AXL26" i="83"/>
  <c r="AXO26" i="83" s="1"/>
  <c r="BAD28" i="83"/>
  <c r="BAG28" i="83" s="1"/>
  <c r="BCH30" i="83"/>
  <c r="BCK30" i="83" s="1"/>
  <c r="BGQ29" i="83"/>
  <c r="BGT29" i="83" s="1"/>
  <c r="BMH27" i="83"/>
  <c r="BMK27" i="83" s="1"/>
  <c r="AYA26" i="83"/>
  <c r="AYD26" i="83" s="1"/>
  <c r="AYU29" i="83"/>
  <c r="AYX29" i="83" s="1"/>
  <c r="AZI25" i="83"/>
  <c r="AZL25" i="83" s="1"/>
  <c r="BFH25" i="83"/>
  <c r="BFK25" i="83" s="1"/>
  <c r="BNB33" i="83"/>
  <c r="BNE33" i="83" s="1"/>
  <c r="BIN27" i="83"/>
  <c r="BIQ27" i="83" s="1"/>
  <c r="BJW29" i="83"/>
  <c r="BJZ29" i="83" s="1"/>
  <c r="BIF33" i="83"/>
  <c r="BII33" i="83" s="1"/>
  <c r="BJB26" i="83"/>
  <c r="BJE26" i="83" s="1"/>
  <c r="AGG24" i="83"/>
  <c r="AGJ24" i="83" s="1"/>
  <c r="AKH28" i="83"/>
  <c r="AKK28" i="83" s="1"/>
  <c r="AMD24" i="83"/>
  <c r="AMG24" i="83" s="1"/>
  <c r="BAL28" i="83"/>
  <c r="BAO28" i="83" s="1"/>
  <c r="BES33" i="83"/>
  <c r="BEV33" i="83" s="1"/>
  <c r="BRD23" i="83"/>
  <c r="BRG23" i="83" s="1"/>
  <c r="BSF26" i="83"/>
  <c r="BSI26" i="83" s="1"/>
  <c r="BFV28" i="83"/>
  <c r="BFY28" i="83" s="1"/>
  <c r="BHL28" i="83"/>
  <c r="BHO28" i="83" s="1"/>
  <c r="BKY23" i="83"/>
  <c r="BLB23" i="83" s="1"/>
  <c r="BNJ27" i="83"/>
  <c r="BNM27" i="83" s="1"/>
  <c r="BSE28" i="83"/>
  <c r="BSH28" i="83" s="1"/>
  <c r="BUC23" i="83"/>
  <c r="BUF23" i="83" s="1"/>
  <c r="BQI25" i="83"/>
  <c r="BQL25" i="83" s="1"/>
  <c r="BWU26" i="83"/>
  <c r="BWX26" i="83" s="1"/>
  <c r="BWG24" i="83"/>
  <c r="BWJ24" i="83" s="1"/>
  <c r="BTV22" i="83"/>
  <c r="BTY22" i="83" s="1"/>
  <c r="BVY29" i="83"/>
  <c r="BWB29" i="83" s="1"/>
  <c r="BXH26" i="83"/>
  <c r="BXK26" i="83" s="1"/>
  <c r="BVL26" i="83"/>
  <c r="BVO26" i="83" s="1"/>
  <c r="BXP23" i="83"/>
  <c r="BXS23" i="83" s="1"/>
  <c r="BYQ28" i="83"/>
  <c r="BYT28" i="83" s="1"/>
  <c r="BYK26" i="83"/>
  <c r="BYN26" i="83" s="1"/>
  <c r="CB57" i="83"/>
  <c r="CE57" i="83" s="1"/>
  <c r="LF43" i="83"/>
  <c r="LI43" i="83" s="1"/>
  <c r="XW42" i="83"/>
  <c r="XZ42" i="83" s="1"/>
  <c r="DD37" i="83"/>
  <c r="DG37" i="83" s="1"/>
  <c r="FA53" i="83"/>
  <c r="FD53" i="83" s="1"/>
  <c r="JI35" i="83"/>
  <c r="JL35" i="83" s="1"/>
  <c r="J43" i="83"/>
  <c r="M43" i="83" s="1"/>
  <c r="FA52" i="83"/>
  <c r="FD52" i="83" s="1"/>
  <c r="QP36" i="83"/>
  <c r="QS36" i="83" s="1"/>
  <c r="RK34" i="83"/>
  <c r="RN34" i="83" s="1"/>
  <c r="SF36" i="83"/>
  <c r="SI36" i="83" s="1"/>
  <c r="ATY43" i="83"/>
  <c r="AUB43" i="83" s="1"/>
  <c r="CI49" i="83"/>
  <c r="CL49" i="83" s="1"/>
  <c r="BLE33" i="83"/>
  <c r="BLH33" i="83" s="1"/>
  <c r="GQ50" i="83"/>
  <c r="GT50" i="83" s="1"/>
  <c r="IU44" i="83"/>
  <c r="IX44" i="83" s="1"/>
  <c r="OS56" i="83"/>
  <c r="OV56" i="83" s="1"/>
  <c r="UQ47" i="83"/>
  <c r="UT47" i="83" s="1"/>
  <c r="APQ38" i="83"/>
  <c r="APT38" i="83" s="1"/>
  <c r="JB54" i="83"/>
  <c r="JE54" i="83" s="1"/>
  <c r="KD36" i="83"/>
  <c r="KG36" i="83" s="1"/>
  <c r="SM43" i="83"/>
  <c r="SP43" i="83" s="1"/>
  <c r="ABX52" i="83"/>
  <c r="ACA52" i="83" s="1"/>
  <c r="ATR49" i="83"/>
  <c r="ATU49" i="83" s="1"/>
  <c r="BDQ40" i="83"/>
  <c r="BDT40" i="83" s="1"/>
  <c r="NQ45" i="83"/>
  <c r="NT45" i="83" s="1"/>
  <c r="QB41" i="83"/>
  <c r="QE41" i="83" s="1"/>
  <c r="RY52" i="83"/>
  <c r="SB52" i="83" s="1"/>
  <c r="ASP33" i="83"/>
  <c r="ASS33" i="83" s="1"/>
  <c r="AVO43" i="83"/>
  <c r="AVR43" i="83" s="1"/>
  <c r="AHV33" i="83"/>
  <c r="AHY33" i="83" s="1"/>
  <c r="ALP25" i="83"/>
  <c r="ALS25" i="83" s="1"/>
  <c r="AXE37" i="83"/>
  <c r="AXH37" i="83" s="1"/>
  <c r="BBM46" i="83"/>
  <c r="BBP46" i="83" s="1"/>
  <c r="BFG36" i="83"/>
  <c r="BFJ36" i="83" s="1"/>
  <c r="BJA37" i="83"/>
  <c r="BJD37" i="83" s="1"/>
  <c r="BRX31" i="83"/>
  <c r="BSA31" i="83" s="1"/>
  <c r="AIJ35" i="83"/>
  <c r="AIM35" i="83" s="1"/>
  <c r="AMD33" i="83"/>
  <c r="AMG33" i="83" s="1"/>
  <c r="ANT34" i="83"/>
  <c r="ANW34" i="83" s="1"/>
  <c r="AXE36" i="83"/>
  <c r="AXH36" i="83" s="1"/>
  <c r="AYU39" i="83"/>
  <c r="AYX39" i="83" s="1"/>
  <c r="BCA44" i="83"/>
  <c r="BCD44" i="83" s="1"/>
  <c r="BMN31" i="83"/>
  <c r="BMQ31" i="83" s="1"/>
  <c r="BNI36" i="83"/>
  <c r="BNL36" i="83" s="1"/>
  <c r="AYN36" i="83"/>
  <c r="AYQ36" i="83" s="1"/>
  <c r="BKX30" i="83"/>
  <c r="BLA30" i="83" s="1"/>
  <c r="BPF32" i="83"/>
  <c r="BPI32" i="83" s="1"/>
  <c r="BVY33" i="83"/>
  <c r="BWB33" i="83" s="1"/>
  <c r="BSL31" i="83"/>
  <c r="BSO31" i="83" s="1"/>
  <c r="BWT32" i="83"/>
  <c r="BWW32" i="83" s="1"/>
  <c r="FA39" i="83"/>
  <c r="FD39" i="83" s="1"/>
  <c r="XP34" i="83"/>
  <c r="XS34" i="83" s="1"/>
  <c r="AVH39" i="83"/>
  <c r="AVK39" i="83" s="1"/>
  <c r="JW39" i="83"/>
  <c r="JZ39" i="83" s="1"/>
  <c r="GJ29" i="83"/>
  <c r="GM29" i="83" s="1"/>
  <c r="AMY40" i="83"/>
  <c r="ANB40" i="83" s="1"/>
  <c r="FH43" i="83"/>
  <c r="FK43" i="83" s="1"/>
  <c r="AE41" i="83"/>
  <c r="AH41" i="83" s="1"/>
  <c r="HS32" i="83"/>
  <c r="HV32" i="83" s="1"/>
  <c r="OZ32" i="83"/>
  <c r="PC32" i="83" s="1"/>
  <c r="ABX38" i="83"/>
  <c r="ACA38" i="83" s="1"/>
  <c r="AUM30" i="83"/>
  <c r="AUP30" i="83" s="1"/>
  <c r="AXZ31" i="83"/>
  <c r="AYC31" i="83" s="1"/>
  <c r="KK33" i="83"/>
  <c r="KN33" i="83" s="1"/>
  <c r="AMY39" i="83"/>
  <c r="ANB39" i="83" s="1"/>
  <c r="AOV39" i="83"/>
  <c r="AOY39" i="83" s="1"/>
  <c r="AQE33" i="83"/>
  <c r="AQH33" i="83" s="1"/>
  <c r="BNW31" i="83"/>
  <c r="BNZ31" i="83" s="1"/>
  <c r="BNB38" i="83"/>
  <c r="BNE38" i="83" s="1"/>
  <c r="ADN29" i="83"/>
  <c r="ADQ29" i="83" s="1"/>
  <c r="AHA25" i="83"/>
  <c r="AHD25" i="83" s="1"/>
  <c r="AXS27" i="83"/>
  <c r="AXV27" i="83" s="1"/>
  <c r="AYU32" i="83"/>
  <c r="AYX32" i="83" s="1"/>
  <c r="BAY31" i="83"/>
  <c r="BBB31" i="83" s="1"/>
  <c r="BFG30" i="83"/>
  <c r="BFJ30" i="83" s="1"/>
  <c r="BJV37" i="83"/>
  <c r="BJY37" i="83" s="1"/>
  <c r="BLL37" i="83"/>
  <c r="BLO37" i="83" s="1"/>
  <c r="BOR37" i="83"/>
  <c r="BOU37" i="83" s="1"/>
  <c r="CP44" i="83"/>
  <c r="CS44" i="83" s="1"/>
  <c r="GQ48" i="83"/>
  <c r="GT48" i="83" s="1"/>
  <c r="ZM42" i="83"/>
  <c r="ZP42" i="83" s="1"/>
  <c r="NC46" i="83"/>
  <c r="NF46" i="83" s="1"/>
  <c r="RY50" i="83"/>
  <c r="SB50" i="83" s="1"/>
  <c r="QP35" i="83"/>
  <c r="QS35" i="83" s="1"/>
  <c r="AE51" i="83"/>
  <c r="AH51" i="83" s="1"/>
  <c r="AS46" i="83"/>
  <c r="AV46" i="83" s="1"/>
  <c r="ST42" i="83"/>
  <c r="SW42" i="83" s="1"/>
  <c r="VL47" i="83"/>
  <c r="VO47" i="83" s="1"/>
  <c r="HE46" i="83"/>
  <c r="HH46" i="83" s="1"/>
  <c r="JB50" i="83"/>
  <c r="JE50" i="83" s="1"/>
  <c r="MH51" i="83"/>
  <c r="MK51" i="83" s="1"/>
  <c r="TV49" i="83"/>
  <c r="TY49" i="83" s="1"/>
  <c r="AAH48" i="83"/>
  <c r="AAK48" i="83" s="1"/>
  <c r="ABC40" i="83"/>
  <c r="ABF40" i="83" s="1"/>
  <c r="AHA29" i="83"/>
  <c r="AHD29" i="83" s="1"/>
  <c r="LM47" i="83"/>
  <c r="LP47" i="83" s="1"/>
  <c r="UJ47" i="83"/>
  <c r="UM47" i="83" s="1"/>
  <c r="AFK31" i="83"/>
  <c r="AFN31" i="83" s="1"/>
  <c r="ALW33" i="83"/>
  <c r="ALZ33" i="83" s="1"/>
  <c r="AL52" i="83"/>
  <c r="AO52" i="83" s="1"/>
  <c r="BU45" i="83"/>
  <c r="BX45" i="83" s="1"/>
  <c r="CI46" i="83"/>
  <c r="CL46" i="83" s="1"/>
  <c r="DY41" i="83"/>
  <c r="EB41" i="83" s="1"/>
  <c r="GC41" i="83"/>
  <c r="GF41" i="83" s="1"/>
  <c r="AWC32" i="83"/>
  <c r="AWF32" i="83" s="1"/>
  <c r="APX33" i="83"/>
  <c r="AQA33" i="83" s="1"/>
  <c r="AZI26" i="83"/>
  <c r="AZL26" i="83" s="1"/>
  <c r="AS43" i="83"/>
  <c r="AV43" i="83" s="1"/>
  <c r="BG46" i="83"/>
  <c r="BJ46" i="83" s="1"/>
  <c r="EM43" i="83"/>
  <c r="EP43" i="83" s="1"/>
  <c r="FO50" i="83"/>
  <c r="FR50" i="83" s="1"/>
  <c r="AOH39" i="83"/>
  <c r="AOK39" i="83" s="1"/>
  <c r="FA49" i="83"/>
  <c r="FD49" i="83" s="1"/>
  <c r="J38" i="83"/>
  <c r="M38" i="83" s="1"/>
  <c r="EF40" i="83"/>
  <c r="EI40" i="83" s="1"/>
  <c r="ET40" i="83"/>
  <c r="EW40" i="83" s="1"/>
  <c r="MV40" i="83"/>
  <c r="MY40" i="83" s="1"/>
  <c r="AHH34" i="83"/>
  <c r="AHK34" i="83" s="1"/>
  <c r="ANT33" i="83"/>
  <c r="ANW33" i="83" s="1"/>
  <c r="KR42" i="83"/>
  <c r="KU42" i="83" s="1"/>
  <c r="NX41" i="83"/>
  <c r="OA41" i="83" s="1"/>
  <c r="AAV31" i="83"/>
  <c r="AAY31" i="83" s="1"/>
  <c r="ARU37" i="83"/>
  <c r="ARX37" i="83" s="1"/>
  <c r="AXL32" i="83"/>
  <c r="AXO32" i="83" s="1"/>
  <c r="AVV36" i="83"/>
  <c r="AVY36" i="83" s="1"/>
  <c r="BAY34" i="83"/>
  <c r="BBB34" i="83" s="1"/>
  <c r="AZB38" i="83"/>
  <c r="AZE38" i="83" s="1"/>
  <c r="BES38" i="83"/>
  <c r="BEV38" i="83" s="1"/>
  <c r="AOO40" i="83"/>
  <c r="AOR40" i="83" s="1"/>
  <c r="AUM36" i="83"/>
  <c r="AUP36" i="83" s="1"/>
  <c r="AVO41" i="83"/>
  <c r="AVR41" i="83" s="1"/>
  <c r="BDC40" i="83"/>
  <c r="BDF40" i="83" s="1"/>
  <c r="BCA42" i="83"/>
  <c r="BCD42" i="83" s="1"/>
  <c r="BDX41" i="83"/>
  <c r="BEA41" i="83" s="1"/>
  <c r="BKQ35" i="83"/>
  <c r="BKT35" i="83" s="1"/>
  <c r="BVY32" i="83"/>
  <c r="BWB32" i="83" s="1"/>
  <c r="ATD34" i="83"/>
  <c r="ATG34" i="83" s="1"/>
  <c r="JW43" i="83"/>
  <c r="JZ43" i="83" s="1"/>
  <c r="SM38" i="83"/>
  <c r="SP38" i="83" s="1"/>
  <c r="YR40" i="83"/>
  <c r="YU40" i="83" s="1"/>
  <c r="AAH41" i="83"/>
  <c r="AAK41" i="83" s="1"/>
  <c r="XB40" i="83"/>
  <c r="XE40" i="83" s="1"/>
  <c r="ATR42" i="83"/>
  <c r="ATU42" i="83" s="1"/>
  <c r="APX30" i="83"/>
  <c r="AQA30" i="83" s="1"/>
  <c r="AWQ38" i="83"/>
  <c r="AWT38" i="83" s="1"/>
  <c r="BDQ37" i="83"/>
  <c r="BDT37" i="83" s="1"/>
  <c r="J35" i="83"/>
  <c r="M35" i="83" s="1"/>
  <c r="FO47" i="83"/>
  <c r="FR47" i="83" s="1"/>
  <c r="MV37" i="83"/>
  <c r="MY37" i="83" s="1"/>
  <c r="BN43" i="83"/>
  <c r="BQ43" i="83" s="1"/>
  <c r="RR42" i="83"/>
  <c r="RU42" i="83" s="1"/>
  <c r="AWX32" i="83"/>
  <c r="AXA32" i="83" s="1"/>
  <c r="BFN33" i="83"/>
  <c r="BFQ33" i="83" s="1"/>
  <c r="BDJ28" i="83"/>
  <c r="BDM28" i="83" s="1"/>
  <c r="MV26" i="83"/>
  <c r="MY26" i="83" s="1"/>
  <c r="US27" i="83"/>
  <c r="UV27" i="83" s="1"/>
  <c r="VE28" i="83"/>
  <c r="VH28" i="83" s="1"/>
  <c r="AHJ22" i="83"/>
  <c r="AHM22" i="83" s="1"/>
  <c r="AL30" i="83"/>
  <c r="AO30" i="83" s="1"/>
  <c r="ARN25" i="83"/>
  <c r="ARQ25" i="83" s="1"/>
  <c r="XY26" i="83"/>
  <c r="YB26" i="83" s="1"/>
  <c r="ABJ25" i="83"/>
  <c r="ABM25" i="83" s="1"/>
  <c r="BLL27" i="83"/>
  <c r="BLO27" i="83" s="1"/>
  <c r="AQE31" i="83"/>
  <c r="AQH31" i="83" s="1"/>
  <c r="CK31" i="83"/>
  <c r="CN31" i="83" s="1"/>
  <c r="Q29" i="83"/>
  <c r="T29" i="83" s="1"/>
  <c r="DR38" i="83"/>
  <c r="DU38" i="83" s="1"/>
  <c r="EF31" i="83"/>
  <c r="EI31" i="83" s="1"/>
  <c r="AZ30" i="83"/>
  <c r="BC30" i="83" s="1"/>
  <c r="AHQ25" i="83"/>
  <c r="AHT25" i="83" s="1"/>
  <c r="AVV26" i="83"/>
  <c r="AVY26" i="83" s="1"/>
  <c r="AGM25" i="83"/>
  <c r="AGP25" i="83" s="1"/>
  <c r="BMN26" i="83"/>
  <c r="BMQ26" i="83" s="1"/>
  <c r="AEP26" i="83"/>
  <c r="AES26" i="83" s="1"/>
  <c r="BRX27" i="83"/>
  <c r="BSA27" i="83" s="1"/>
  <c r="BQA22" i="83"/>
  <c r="BQD22" i="83" s="1"/>
  <c r="BRC25" i="83"/>
  <c r="BRF25" i="83" s="1"/>
  <c r="BWF26" i="83"/>
  <c r="BWI26" i="83" s="1"/>
  <c r="CI50" i="83"/>
  <c r="CL50" i="83" s="1"/>
  <c r="OE35" i="83"/>
  <c r="OH35" i="83" s="1"/>
  <c r="AJZ34" i="83"/>
  <c r="AKC34" i="83" s="1"/>
  <c r="MA50" i="83"/>
  <c r="MD50" i="83" s="1"/>
  <c r="IN59" i="83"/>
  <c r="IQ59" i="83" s="1"/>
  <c r="KY34" i="83"/>
  <c r="LB34" i="83" s="1"/>
  <c r="AAV33" i="83"/>
  <c r="AAY33" i="83" s="1"/>
  <c r="BGW34" i="83"/>
  <c r="BGZ34" i="83" s="1"/>
  <c r="NJ42" i="83"/>
  <c r="NM42" i="83" s="1"/>
  <c r="ANF48" i="83"/>
  <c r="ANI48" i="83" s="1"/>
  <c r="AXS32" i="83"/>
  <c r="AXV32" i="83" s="1"/>
  <c r="BIF48" i="83"/>
  <c r="BII48" i="83" s="1"/>
  <c r="AKG37" i="83"/>
  <c r="AKJ37" i="83" s="1"/>
  <c r="BEE31" i="83"/>
  <c r="BEH31" i="83" s="1"/>
  <c r="BOD31" i="83"/>
  <c r="BOG31" i="83" s="1"/>
  <c r="BSE35" i="83"/>
  <c r="BSH35" i="83" s="1"/>
  <c r="J31" i="83"/>
  <c r="M31" i="83" s="1"/>
  <c r="BG34" i="83"/>
  <c r="BJ34" i="83" s="1"/>
  <c r="JW40" i="83"/>
  <c r="JZ40" i="83" s="1"/>
  <c r="AHV26" i="83"/>
  <c r="AHY26" i="83" s="1"/>
  <c r="ADU27" i="83"/>
  <c r="ADX27" i="83" s="1"/>
  <c r="YR36" i="83"/>
  <c r="YU36" i="83" s="1"/>
  <c r="RR33" i="83"/>
  <c r="RU33" i="83" s="1"/>
  <c r="AQE34" i="83"/>
  <c r="AQH34" i="83" s="1"/>
  <c r="BGW30" i="83"/>
  <c r="BGZ30" i="83" s="1"/>
  <c r="BKJ32" i="83"/>
  <c r="BKM32" i="83" s="1"/>
  <c r="ASW31" i="83"/>
  <c r="ASZ31" i="83" s="1"/>
  <c r="BEE27" i="83"/>
  <c r="BEH27" i="83" s="1"/>
  <c r="BKQ28" i="83"/>
  <c r="BKT28" i="83" s="1"/>
  <c r="BSZ25" i="83"/>
  <c r="BTC25" i="83" s="1"/>
  <c r="BXV26" i="83"/>
  <c r="BXY26" i="83" s="1"/>
  <c r="YK46" i="83"/>
  <c r="YN46" i="83" s="1"/>
  <c r="BU47" i="83"/>
  <c r="BX47" i="83" s="1"/>
  <c r="PG49" i="83"/>
  <c r="PJ49" i="83" s="1"/>
  <c r="XB48" i="83"/>
  <c r="XE48" i="83" s="1"/>
  <c r="NJ40" i="83"/>
  <c r="NM40" i="83" s="1"/>
  <c r="ACZ33" i="83"/>
  <c r="ADC33" i="83" s="1"/>
  <c r="OS52" i="83"/>
  <c r="OV52" i="83" s="1"/>
  <c r="FO51" i="83"/>
  <c r="FR51" i="83" s="1"/>
  <c r="IG48" i="83"/>
  <c r="IJ48" i="83" s="1"/>
  <c r="ATR47" i="83"/>
  <c r="ATU47" i="83" s="1"/>
  <c r="HS42" i="83"/>
  <c r="HV42" i="83" s="1"/>
  <c r="OE34" i="83"/>
  <c r="OH34" i="83" s="1"/>
  <c r="BV61" i="83"/>
  <c r="BY61" i="83" s="1"/>
  <c r="KE30" i="83"/>
  <c r="KH30" i="83" s="1"/>
  <c r="AM31" i="83"/>
  <c r="AP31" i="83" s="1"/>
  <c r="TW24" i="83"/>
  <c r="TZ24" i="83" s="1"/>
  <c r="K15" i="83"/>
  <c r="N15" i="83" s="1"/>
  <c r="CQ15" i="83"/>
  <c r="CT15" i="83" s="1"/>
  <c r="FP24" i="83"/>
  <c r="FS24" i="83" s="1"/>
  <c r="JJ32" i="83"/>
  <c r="JM32" i="83" s="1"/>
  <c r="AID15" i="83"/>
  <c r="AIG15" i="83" s="1"/>
  <c r="YE15" i="83"/>
  <c r="YH15" i="83" s="1"/>
  <c r="AF25" i="83"/>
  <c r="AI25" i="83" s="1"/>
  <c r="AKA37" i="83"/>
  <c r="AKD37" i="83" s="1"/>
  <c r="BO15" i="83"/>
  <c r="BR15" i="83" s="1"/>
  <c r="HM15" i="83"/>
  <c r="HP15" i="83" s="1"/>
  <c r="MI24" i="83"/>
  <c r="ML24" i="83" s="1"/>
  <c r="AKA21" i="83"/>
  <c r="AKD21" i="83" s="1"/>
  <c r="MB61" i="83"/>
  <c r="ME61" i="83" s="1"/>
  <c r="ZN15" i="83"/>
  <c r="ZQ15" i="83" s="1"/>
  <c r="AHW36" i="83"/>
  <c r="AHZ36" i="83" s="1"/>
  <c r="MB15" i="83"/>
  <c r="ME15" i="83" s="1"/>
  <c r="QJ15" i="83"/>
  <c r="QM15" i="83" s="1"/>
  <c r="ADH40" i="83"/>
  <c r="ADK40" i="83" s="1"/>
  <c r="AHP30" i="83"/>
  <c r="AHS30" i="83" s="1"/>
  <c r="ARH22" i="83"/>
  <c r="ARK22" i="83" s="1"/>
  <c r="AM25" i="83"/>
  <c r="AP25" i="83" s="1"/>
  <c r="CC31" i="83"/>
  <c r="CF31" i="83" s="1"/>
  <c r="IO62" i="83"/>
  <c r="IR62" i="83" s="1"/>
  <c r="JX37" i="83"/>
  <c r="KA37" i="83" s="1"/>
  <c r="QC44" i="83"/>
  <c r="QF44" i="83" s="1"/>
  <c r="YS24" i="83"/>
  <c r="YV24" i="83" s="1"/>
  <c r="AAP15" i="83"/>
  <c r="AAS15" i="83" s="1"/>
  <c r="AYO29" i="83"/>
  <c r="AYR29" i="83" s="1"/>
  <c r="AUG15" i="83"/>
  <c r="AUJ15" i="83" s="1"/>
  <c r="DS25" i="83"/>
  <c r="DV25" i="83" s="1"/>
  <c r="FI31" i="83"/>
  <c r="FL31" i="83" s="1"/>
  <c r="HT15" i="83"/>
  <c r="HW15" i="83" s="1"/>
  <c r="JC58" i="83"/>
  <c r="JF58" i="83" s="1"/>
  <c r="LG52" i="83"/>
  <c r="LJ52" i="83" s="1"/>
  <c r="ND25" i="83"/>
  <c r="NG25" i="83" s="1"/>
  <c r="TP50" i="83"/>
  <c r="TS50" i="83" s="1"/>
  <c r="WA32" i="83"/>
  <c r="WD32" i="83" s="1"/>
  <c r="ABR31" i="83"/>
  <c r="ABU31" i="83" s="1"/>
  <c r="AHI21" i="83"/>
  <c r="AHL21" i="83" s="1"/>
  <c r="AJT15" i="83"/>
  <c r="AJW15" i="83" s="1"/>
  <c r="BDD15" i="83"/>
  <c r="BDG15" i="83" s="1"/>
  <c r="ND52" i="83"/>
  <c r="NG52" i="83" s="1"/>
  <c r="PH55" i="83"/>
  <c r="PK55" i="83" s="1"/>
  <c r="TW15" i="83"/>
  <c r="TZ15" i="83" s="1"/>
  <c r="YE38" i="83"/>
  <c r="YH38" i="83" s="1"/>
  <c r="ABY36" i="83"/>
  <c r="ACB36" i="83" s="1"/>
  <c r="ADV15" i="83"/>
  <c r="ADY15" i="83" s="1"/>
  <c r="AIK43" i="83"/>
  <c r="AIN43" i="83" s="1"/>
  <c r="AME25" i="83"/>
  <c r="AMH25" i="83" s="1"/>
  <c r="AQM35" i="83"/>
  <c r="AQP35" i="83" s="1"/>
  <c r="NY57" i="83"/>
  <c r="OB57" i="83" s="1"/>
  <c r="PV15" i="83"/>
  <c r="PY15" i="83" s="1"/>
  <c r="QX15" i="83"/>
  <c r="RA15" i="83" s="1"/>
  <c r="RZ56" i="83"/>
  <c r="SC56" i="83" s="1"/>
  <c r="TI26" i="83"/>
  <c r="TL26" i="83" s="1"/>
  <c r="UY39" i="83"/>
  <c r="VB39" i="83" s="1"/>
  <c r="XQ32" i="83"/>
  <c r="XT32" i="83" s="1"/>
  <c r="AAB36" i="83"/>
  <c r="AAE36" i="83" s="1"/>
  <c r="ADH21" i="83"/>
  <c r="ADK21" i="83" s="1"/>
  <c r="AGU21" i="83"/>
  <c r="AGX21" i="83" s="1"/>
  <c r="AKV21" i="83"/>
  <c r="AKY21" i="83" s="1"/>
  <c r="ATL15" i="83"/>
  <c r="ATO15" i="83" s="1"/>
  <c r="AKO15" i="83"/>
  <c r="AKR15" i="83" s="1"/>
  <c r="AML15" i="83"/>
  <c r="AMO15" i="83" s="1"/>
  <c r="ANN43" i="83"/>
  <c r="ANQ43" i="83" s="1"/>
  <c r="AOW59" i="83"/>
  <c r="AOZ59" i="83" s="1"/>
  <c r="AQM57" i="83"/>
  <c r="AQP57" i="83" s="1"/>
  <c r="AVB15" i="83"/>
  <c r="AVE15" i="83" s="1"/>
  <c r="AZJ30" i="83"/>
  <c r="AZM30" i="83" s="1"/>
  <c r="AKH22" i="83"/>
  <c r="AKK22" i="83" s="1"/>
  <c r="ANG24" i="83"/>
  <c r="ANJ24" i="83" s="1"/>
  <c r="AOI31" i="83"/>
  <c r="AOL31" i="83" s="1"/>
  <c r="APD31" i="83"/>
  <c r="APG31" i="83" s="1"/>
  <c r="AUN15" i="83"/>
  <c r="AUQ15" i="83" s="1"/>
  <c r="BHE15" i="83"/>
  <c r="BHH15" i="83" s="1"/>
  <c r="AWR15" i="83"/>
  <c r="AWU15" i="83" s="1"/>
  <c r="AYO15" i="83"/>
  <c r="AYR15" i="83" s="1"/>
  <c r="BCP22" i="83"/>
  <c r="BCS22" i="83" s="1"/>
  <c r="BFV15" i="83"/>
  <c r="BFY15" i="83" s="1"/>
  <c r="BQW20" i="83"/>
  <c r="BQZ20" i="83" s="1"/>
  <c r="AVI15" i="83"/>
  <c r="AVL15" i="83" s="1"/>
  <c r="AWY23" i="83"/>
  <c r="AXB23" i="83" s="1"/>
  <c r="AYV50" i="83"/>
  <c r="AYY50" i="83" s="1"/>
  <c r="BAL15" i="83"/>
  <c r="BAO15" i="83" s="1"/>
  <c r="BBG30" i="83"/>
  <c r="BBJ30" i="83" s="1"/>
  <c r="BEM23" i="83"/>
  <c r="BEP23" i="83" s="1"/>
  <c r="BOZ15" i="83"/>
  <c r="BPC15" i="83" s="1"/>
  <c r="BGX25" i="83"/>
  <c r="BHA25" i="83" s="1"/>
  <c r="BHZ31" i="83"/>
  <c r="BIC31" i="83" s="1"/>
  <c r="BIG23" i="83"/>
  <c r="BIJ23" i="83" s="1"/>
  <c r="BTA15" i="83"/>
  <c r="BTD15" i="83" s="1"/>
  <c r="BOS35" i="83"/>
  <c r="BOV35" i="83" s="1"/>
  <c r="BRY20" i="83"/>
  <c r="BSB20" i="83" s="1"/>
  <c r="BKK15" i="83"/>
  <c r="BKN15" i="83" s="1"/>
  <c r="BLT28" i="83"/>
  <c r="BLW28" i="83" s="1"/>
  <c r="BUC15" i="83"/>
  <c r="BUF15" i="83" s="1"/>
  <c r="BQB15" i="83"/>
  <c r="BQE15" i="83" s="1"/>
  <c r="BSF30" i="83"/>
  <c r="BSI30" i="83" s="1"/>
  <c r="BSF15" i="83"/>
  <c r="BSI15" i="83" s="1"/>
  <c r="BXI31" i="83"/>
  <c r="BXL31" i="83" s="1"/>
  <c r="BST20" i="83"/>
  <c r="BSW20" i="83" s="1"/>
  <c r="BTO15" i="83"/>
  <c r="BTR15" i="83" s="1"/>
  <c r="BWG31" i="83"/>
  <c r="BWJ31" i="83" s="1"/>
  <c r="BYK15" i="83"/>
  <c r="BYN15" i="83" s="1"/>
  <c r="BWN32" i="83"/>
  <c r="BWQ32" i="83" s="1"/>
  <c r="CW37" i="83"/>
  <c r="CZ37" i="83" s="1"/>
  <c r="HS36" i="83"/>
  <c r="HV36" i="83" s="1"/>
  <c r="KD33" i="83"/>
  <c r="KG33" i="83" s="1"/>
  <c r="NC39" i="83"/>
  <c r="NF39" i="83" s="1"/>
  <c r="CB45" i="83"/>
  <c r="CE45" i="83" s="1"/>
  <c r="QW41" i="83"/>
  <c r="QZ41" i="83" s="1"/>
  <c r="ANF41" i="83"/>
  <c r="ANI41" i="83" s="1"/>
  <c r="TV40" i="83"/>
  <c r="TY40" i="83" s="1"/>
  <c r="WG39" i="83"/>
  <c r="WJ39" i="83" s="1"/>
  <c r="ZM37" i="83"/>
  <c r="ZP37" i="83" s="1"/>
  <c r="ARN32" i="83"/>
  <c r="ARQ32" i="83" s="1"/>
  <c r="AUT31" i="83"/>
  <c r="AUW31" i="83" s="1"/>
  <c r="BEL36" i="83"/>
  <c r="BEO36" i="83" s="1"/>
  <c r="BBM38" i="83"/>
  <c r="BBP38" i="83" s="1"/>
  <c r="BCV35" i="83"/>
  <c r="BCY35" i="83" s="1"/>
  <c r="PG47" i="83"/>
  <c r="PJ47" i="83" s="1"/>
  <c r="HZ38" i="83"/>
  <c r="IC38" i="83" s="1"/>
  <c r="ASI35" i="83"/>
  <c r="ASL35" i="83" s="1"/>
  <c r="EM40" i="83"/>
  <c r="EP40" i="83" s="1"/>
  <c r="AOA37" i="83"/>
  <c r="AOD37" i="83" s="1"/>
  <c r="SM40" i="83"/>
  <c r="SP40" i="83" s="1"/>
  <c r="VL43" i="83"/>
  <c r="VO43" i="83" s="1"/>
  <c r="ANM34" i="83"/>
  <c r="ANP34" i="83" s="1"/>
  <c r="AXZ36" i="83"/>
  <c r="AYC36" i="83" s="1"/>
  <c r="AMY44" i="83"/>
  <c r="ANB44" i="83" s="1"/>
  <c r="ARN34" i="83"/>
  <c r="ARQ34" i="83" s="1"/>
  <c r="AOO37" i="83"/>
  <c r="AOR37" i="83" s="1"/>
  <c r="BKQ33" i="83"/>
  <c r="BKT33" i="83" s="1"/>
  <c r="AUF34" i="83"/>
  <c r="AUI34" i="83" s="1"/>
  <c r="AXE34" i="83"/>
  <c r="AXH34" i="83" s="1"/>
  <c r="BHK37" i="83"/>
  <c r="BHN37" i="83" s="1"/>
  <c r="BFG34" i="83"/>
  <c r="BFJ34" i="83" s="1"/>
  <c r="BMG35" i="83"/>
  <c r="BMJ35" i="83" s="1"/>
  <c r="BN28" i="83"/>
  <c r="BQ28" i="83" s="1"/>
  <c r="CQ27" i="83"/>
  <c r="CT27" i="83" s="1"/>
  <c r="VU23" i="83"/>
  <c r="VX23" i="83" s="1"/>
  <c r="AVI28" i="83"/>
  <c r="AVL28" i="83" s="1"/>
  <c r="PI27" i="83"/>
  <c r="PL27" i="83" s="1"/>
  <c r="XI26" i="83"/>
  <c r="XL26" i="83" s="1"/>
  <c r="AUT24" i="83"/>
  <c r="AUW24" i="83" s="1"/>
  <c r="ET26" i="83"/>
  <c r="EW26" i="83" s="1"/>
  <c r="PV26" i="83"/>
  <c r="PY26" i="83" s="1"/>
  <c r="WV26" i="83"/>
  <c r="WY26" i="83" s="1"/>
  <c r="ABQ25" i="83"/>
  <c r="ABT25" i="83" s="1"/>
  <c r="ON26" i="83"/>
  <c r="OQ26" i="83" s="1"/>
  <c r="TC26" i="83"/>
  <c r="TF26" i="83" s="1"/>
  <c r="VN27" i="83"/>
  <c r="VQ27" i="83" s="1"/>
  <c r="YE23" i="83"/>
  <c r="YH23" i="83" s="1"/>
  <c r="AAB26" i="83"/>
  <c r="AAE26" i="83" s="1"/>
  <c r="AEC22" i="83"/>
  <c r="AEF22" i="83" s="1"/>
  <c r="AIR22" i="83"/>
  <c r="AIU22" i="83" s="1"/>
  <c r="AZX24" i="83"/>
  <c r="BAA24" i="83" s="1"/>
  <c r="AIZ23" i="83"/>
  <c r="AJC23" i="83" s="1"/>
  <c r="AJF23" i="83"/>
  <c r="AJI23" i="83" s="1"/>
  <c r="ATS28" i="83"/>
  <c r="ATV28" i="83" s="1"/>
  <c r="BCV24" i="83"/>
  <c r="BCY24" i="83" s="1"/>
  <c r="BWU22" i="83"/>
  <c r="BWX22" i="83" s="1"/>
  <c r="BJV27" i="83"/>
  <c r="BJY27" i="83" s="1"/>
  <c r="ACU23" i="83"/>
  <c r="ACX23" i="83" s="1"/>
  <c r="AGF23" i="83"/>
  <c r="AGI23" i="83" s="1"/>
  <c r="AOP25" i="83"/>
  <c r="AOS25" i="83" s="1"/>
  <c r="APX26" i="83"/>
  <c r="AQA26" i="83" s="1"/>
  <c r="AQF26" i="83"/>
  <c r="AQI26" i="83" s="1"/>
  <c r="AQT24" i="83"/>
  <c r="AQW24" i="83" s="1"/>
  <c r="ATD24" i="83"/>
  <c r="ATG24" i="83" s="1"/>
  <c r="ATZ24" i="83"/>
  <c r="AUC24" i="83" s="1"/>
  <c r="BBU25" i="83"/>
  <c r="BBX25" i="83" s="1"/>
  <c r="BEL26" i="83"/>
  <c r="BEO26" i="83" s="1"/>
  <c r="BAZ24" i="83"/>
  <c r="BBC24" i="83" s="1"/>
  <c r="BGP27" i="83"/>
  <c r="BGS27" i="83" s="1"/>
  <c r="BMV23" i="83"/>
  <c r="BMY23" i="83" s="1"/>
  <c r="BTO22" i="83"/>
  <c r="BTR22" i="83" s="1"/>
  <c r="BVY24" i="83"/>
  <c r="BWB24" i="83" s="1"/>
  <c r="BVE22" i="83"/>
  <c r="BVH22" i="83" s="1"/>
  <c r="BYD20" i="83"/>
  <c r="BYG20" i="83" s="1"/>
  <c r="CB35" i="83"/>
  <c r="CE35" i="83" s="1"/>
  <c r="TB29" i="83"/>
  <c r="TE29" i="83" s="1"/>
  <c r="XC31" i="83"/>
  <c r="XF31" i="83" s="1"/>
  <c r="HS29" i="83"/>
  <c r="HV29" i="83" s="1"/>
  <c r="KY30" i="83"/>
  <c r="LB30" i="83" s="1"/>
  <c r="ACM24" i="83"/>
  <c r="ACP24" i="83" s="1"/>
  <c r="ALJ23" i="83"/>
  <c r="ALM23" i="83" s="1"/>
  <c r="AL36" i="83"/>
  <c r="AO36" i="83" s="1"/>
  <c r="CJ32" i="83"/>
  <c r="CM32" i="83" s="1"/>
  <c r="JB31" i="83"/>
  <c r="JE31" i="83" s="1"/>
  <c r="OE30" i="83"/>
  <c r="OH30" i="83" s="1"/>
  <c r="QX28" i="83"/>
  <c r="RA28" i="83" s="1"/>
  <c r="AAA32" i="83"/>
  <c r="AAD32" i="83" s="1"/>
  <c r="AJL25" i="83"/>
  <c r="AJO25" i="83" s="1"/>
  <c r="KR30" i="83"/>
  <c r="KU30" i="83" s="1"/>
  <c r="LM35" i="83"/>
  <c r="LP35" i="83" s="1"/>
  <c r="MA33" i="83"/>
  <c r="MD33" i="83" s="1"/>
  <c r="AFL25" i="83"/>
  <c r="AFO25" i="83" s="1"/>
  <c r="AMY35" i="83"/>
  <c r="ANB35" i="83" s="1"/>
  <c r="JI30" i="83"/>
  <c r="JL30" i="83" s="1"/>
  <c r="KZ28" i="83"/>
  <c r="LC28" i="83" s="1"/>
  <c r="RS28" i="83"/>
  <c r="RV28" i="83" s="1"/>
  <c r="YK32" i="83"/>
  <c r="YN32" i="83" s="1"/>
  <c r="AIC26" i="83"/>
  <c r="AIF26" i="83" s="1"/>
  <c r="AVO31" i="83"/>
  <c r="AVR31" i="83" s="1"/>
  <c r="BBF29" i="83"/>
  <c r="BBI29" i="83" s="1"/>
  <c r="AFS25" i="83"/>
  <c r="AFV25" i="83" s="1"/>
  <c r="ARO26" i="83"/>
  <c r="ARR26" i="83" s="1"/>
  <c r="AWX26" i="83"/>
  <c r="AXA26" i="83" s="1"/>
  <c r="BGJ28" i="83"/>
  <c r="BGM28" i="83" s="1"/>
  <c r="BBM31" i="83"/>
  <c r="BBP31" i="83" s="1"/>
  <c r="ATS32" i="83"/>
  <c r="ATV32" i="83" s="1"/>
  <c r="AZB29" i="83"/>
  <c r="AZE29" i="83" s="1"/>
  <c r="BCH29" i="83"/>
  <c r="BCK29" i="83" s="1"/>
  <c r="BEZ28" i="83"/>
  <c r="BFC28" i="83" s="1"/>
  <c r="BTO25" i="83"/>
  <c r="BTR25" i="83" s="1"/>
  <c r="BBG27" i="83"/>
  <c r="BBJ27" i="83" s="1"/>
  <c r="BES32" i="83"/>
  <c r="BEV32" i="83" s="1"/>
  <c r="BGP31" i="83"/>
  <c r="BGS31" i="83" s="1"/>
  <c r="BOR32" i="83"/>
  <c r="BOU32" i="83" s="1"/>
  <c r="BLL31" i="83"/>
  <c r="BLO31" i="83" s="1"/>
  <c r="BTG25" i="83"/>
  <c r="BTJ25" i="83" s="1"/>
  <c r="BVY45" i="83"/>
  <c r="BWB45" i="83" s="1"/>
  <c r="BUQ24" i="83"/>
  <c r="BUT24" i="83" s="1"/>
  <c r="BVD26" i="83"/>
  <c r="BVG26" i="83" s="1"/>
  <c r="BVR26" i="83"/>
  <c r="BVU26" i="83" s="1"/>
  <c r="BU49" i="83"/>
  <c r="BX49" i="83" s="1"/>
  <c r="CW44" i="83"/>
  <c r="CZ44" i="83" s="1"/>
  <c r="EM44" i="83"/>
  <c r="EP44" i="83" s="1"/>
  <c r="YR48" i="83"/>
  <c r="YU48" i="83" s="1"/>
  <c r="BBT37" i="83"/>
  <c r="BBW37" i="83" s="1"/>
  <c r="AL57" i="83"/>
  <c r="AO57" i="83" s="1"/>
  <c r="CP45" i="83"/>
  <c r="CS45" i="83" s="1"/>
  <c r="ARG35" i="83"/>
  <c r="ARJ35" i="83" s="1"/>
  <c r="MA49" i="83"/>
  <c r="MD49" i="83" s="1"/>
  <c r="VL49" i="83"/>
  <c r="VO49" i="83" s="1"/>
  <c r="APC40" i="83"/>
  <c r="APF40" i="83" s="1"/>
  <c r="ASW39" i="83"/>
  <c r="ASZ39" i="83" s="1"/>
  <c r="AUM37" i="83"/>
  <c r="AUP37" i="83" s="1"/>
  <c r="KR46" i="83"/>
  <c r="KU46" i="83" s="1"/>
  <c r="XB50" i="83"/>
  <c r="XE50" i="83" s="1"/>
  <c r="AQZ32" i="83"/>
  <c r="ARC32" i="83" s="1"/>
  <c r="AUT36" i="83"/>
  <c r="AUW36" i="83" s="1"/>
  <c r="BFU40" i="83"/>
  <c r="BFX40" i="83" s="1"/>
  <c r="AMR33" i="83"/>
  <c r="AMU33" i="83" s="1"/>
  <c r="BGP46" i="83"/>
  <c r="BGS46" i="83" s="1"/>
  <c r="BAR35" i="83"/>
  <c r="BAU35" i="83" s="1"/>
  <c r="BCV41" i="83"/>
  <c r="BCY41" i="83" s="1"/>
  <c r="BOR44" i="83"/>
  <c r="BOU44" i="83" s="1"/>
  <c r="BLS40" i="83"/>
  <c r="BLV40" i="83" s="1"/>
  <c r="BWM30" i="83"/>
  <c r="BWP30" i="83" s="1"/>
  <c r="DR44" i="83"/>
  <c r="DU44" i="83" s="1"/>
  <c r="KY33" i="83"/>
  <c r="LB33" i="83" s="1"/>
  <c r="AFD30" i="83"/>
  <c r="AFG30" i="83" s="1"/>
  <c r="ASB36" i="83"/>
  <c r="ASE36" i="83" s="1"/>
  <c r="AE40" i="83"/>
  <c r="AH40" i="83" s="1"/>
  <c r="CB41" i="83"/>
  <c r="CE41" i="83" s="1"/>
  <c r="GX43" i="83"/>
  <c r="HA43" i="83" s="1"/>
  <c r="ACZ28" i="83"/>
  <c r="ADC28" i="83" s="1"/>
  <c r="LT35" i="83"/>
  <c r="LW35" i="83" s="1"/>
  <c r="XB36" i="83"/>
  <c r="XE36" i="83" s="1"/>
  <c r="JB37" i="83"/>
  <c r="JE37" i="83" s="1"/>
  <c r="VL36" i="83"/>
  <c r="VO36" i="83" s="1"/>
  <c r="LF32" i="83"/>
  <c r="LI32" i="83" s="1"/>
  <c r="NC37" i="83"/>
  <c r="NF37" i="83" s="1"/>
  <c r="TV36" i="83"/>
  <c r="TY36" i="83" s="1"/>
  <c r="APQ31" i="83"/>
  <c r="APT31" i="83" s="1"/>
  <c r="ARG29" i="83"/>
  <c r="ARJ29" i="83" s="1"/>
  <c r="AYG35" i="83"/>
  <c r="AYJ35" i="83" s="1"/>
  <c r="BQO28" i="83"/>
  <c r="BQR28" i="83" s="1"/>
  <c r="BJA29" i="83"/>
  <c r="BJD29" i="83" s="1"/>
  <c r="BMG30" i="83"/>
  <c r="BMJ30" i="83" s="1"/>
  <c r="AEP28" i="83"/>
  <c r="AES28" i="83" s="1"/>
  <c r="AOA32" i="83"/>
  <c r="AOD32" i="83" s="1"/>
  <c r="BTN28" i="83"/>
  <c r="BTQ28" i="83" s="1"/>
  <c r="TA42" i="83"/>
  <c r="TD42" i="83" s="1"/>
  <c r="FH55" i="83"/>
  <c r="FK55" i="83" s="1"/>
  <c r="GX56" i="83"/>
  <c r="HA56" i="83" s="1"/>
  <c r="CI47" i="83"/>
  <c r="CL47" i="83" s="1"/>
  <c r="ALB33" i="83"/>
  <c r="ALE33" i="83" s="1"/>
  <c r="JW51" i="83"/>
  <c r="JZ51" i="83" s="1"/>
  <c r="VZ40" i="83"/>
  <c r="WC40" i="83" s="1"/>
  <c r="AJL30" i="83"/>
  <c r="AJO30" i="83" s="1"/>
  <c r="ADU32" i="83"/>
  <c r="ADX32" i="83" s="1"/>
  <c r="FV40" i="83"/>
  <c r="FY40" i="83" s="1"/>
  <c r="GX53" i="83"/>
  <c r="HA53" i="83" s="1"/>
  <c r="APC38" i="83"/>
  <c r="APF38" i="83" s="1"/>
  <c r="DD36" i="83"/>
  <c r="DG36" i="83" s="1"/>
  <c r="RD45" i="83"/>
  <c r="RG45" i="83" s="1"/>
  <c r="BN46" i="83"/>
  <c r="BQ46" i="83" s="1"/>
  <c r="GQ46" i="83"/>
  <c r="GT46" i="83" s="1"/>
  <c r="JP37" i="83"/>
  <c r="JS37" i="83" s="1"/>
  <c r="ACE37" i="83"/>
  <c r="ACH37" i="83" s="1"/>
  <c r="QB38" i="83"/>
  <c r="QE38" i="83" s="1"/>
  <c r="AUT35" i="83"/>
  <c r="AUW35" i="83" s="1"/>
  <c r="RK31" i="83"/>
  <c r="RN31" i="83" s="1"/>
  <c r="BGP44" i="83"/>
  <c r="BGS44" i="83" s="1"/>
  <c r="AZP37" i="83"/>
  <c r="AZS37" i="83" s="1"/>
  <c r="AQE39" i="83"/>
  <c r="AQH39" i="83" s="1"/>
  <c r="BNW38" i="83"/>
  <c r="BNZ38" i="83" s="1"/>
  <c r="AIX35" i="83"/>
  <c r="AJA35" i="83" s="1"/>
  <c r="ASI38" i="83"/>
  <c r="ASL38" i="83" s="1"/>
  <c r="BSZ28" i="83"/>
  <c r="BTC28" i="83" s="1"/>
  <c r="BO54" i="83"/>
  <c r="BR54" i="83" s="1"/>
  <c r="DZ15" i="83"/>
  <c r="EC15" i="83" s="1"/>
  <c r="IO15" i="83"/>
  <c r="IR15" i="83" s="1"/>
  <c r="XX23" i="83"/>
  <c r="YA23" i="83" s="1"/>
  <c r="AF29" i="83"/>
  <c r="AI29" i="83" s="1"/>
  <c r="BV25" i="83"/>
  <c r="BY25" i="83" s="1"/>
  <c r="EN15" i="83"/>
  <c r="EQ15" i="83" s="1"/>
  <c r="AIY15" i="83"/>
  <c r="AJB15" i="83" s="1"/>
  <c r="Y28" i="83"/>
  <c r="AB28" i="83" s="1"/>
  <c r="DS15" i="83"/>
  <c r="DV15" i="83" s="1"/>
  <c r="FB15" i="83"/>
  <c r="FE15" i="83" s="1"/>
  <c r="GY32" i="83"/>
  <c r="HB32" i="83" s="1"/>
  <c r="IO31" i="83"/>
  <c r="IR31" i="83" s="1"/>
  <c r="WH15" i="83"/>
  <c r="WK15" i="83" s="1"/>
  <c r="ZU15" i="83"/>
  <c r="ZX15" i="83" s="1"/>
  <c r="AFZ21" i="83"/>
  <c r="AGC21" i="83" s="1"/>
  <c r="R15" i="83"/>
  <c r="U15" i="83" s="1"/>
  <c r="BH24" i="83"/>
  <c r="BK24" i="83" s="1"/>
  <c r="CQ24" i="83"/>
  <c r="CT24" i="83" s="1"/>
  <c r="GK45" i="83"/>
  <c r="GN45" i="83" s="1"/>
  <c r="MB36" i="83"/>
  <c r="ME36" i="83" s="1"/>
  <c r="BAZ37" i="83"/>
  <c r="BBC37" i="83" s="1"/>
  <c r="CC25" i="83"/>
  <c r="CF25" i="83" s="1"/>
  <c r="GY15" i="83"/>
  <c r="HB15" i="83" s="1"/>
  <c r="AID36" i="83"/>
  <c r="AIG36" i="83" s="1"/>
  <c r="BFH15" i="83"/>
  <c r="BFK15" i="83" s="1"/>
  <c r="BV54" i="83"/>
  <c r="BY54" i="83" s="1"/>
  <c r="DL37" i="83"/>
  <c r="DO37" i="83" s="1"/>
  <c r="EU15" i="83"/>
  <c r="EX15" i="83" s="1"/>
  <c r="LN15" i="83"/>
  <c r="LQ15" i="83" s="1"/>
  <c r="QX33" i="83"/>
  <c r="RA33" i="83" s="1"/>
  <c r="ACM21" i="83"/>
  <c r="ACP21" i="83" s="1"/>
  <c r="NR30" i="83"/>
  <c r="NU30" i="83" s="1"/>
  <c r="AFE21" i="83"/>
  <c r="AFH21" i="83" s="1"/>
  <c r="AWY29" i="83"/>
  <c r="AXB29" i="83" s="1"/>
  <c r="BVS21" i="83"/>
  <c r="BVV21" i="83" s="1"/>
  <c r="LN54" i="83"/>
  <c r="LQ54" i="83" s="1"/>
  <c r="OM45" i="83"/>
  <c r="OP45" i="83" s="1"/>
  <c r="RZ15" i="83"/>
  <c r="SC15" i="83" s="1"/>
  <c r="ADA37" i="83"/>
  <c r="ADD37" i="83" s="1"/>
  <c r="AEQ15" i="83"/>
  <c r="AET15" i="83" s="1"/>
  <c r="AGN28" i="83"/>
  <c r="AGQ28" i="83" s="1"/>
  <c r="AIK37" i="83"/>
  <c r="AIN37" i="83" s="1"/>
  <c r="AWK15" i="83"/>
  <c r="AWN15" i="83" s="1"/>
  <c r="AF15" i="83"/>
  <c r="AI15" i="83" s="1"/>
  <c r="AT33" i="83"/>
  <c r="AW33" i="83" s="1"/>
  <c r="BO49" i="83"/>
  <c r="BR49" i="83" s="1"/>
  <c r="CJ29" i="83"/>
  <c r="CM29" i="83" s="1"/>
  <c r="DL15" i="83"/>
  <c r="DO15" i="83" s="1"/>
  <c r="GK40" i="83"/>
  <c r="GN40" i="83" s="1"/>
  <c r="IH15" i="83"/>
  <c r="IK15" i="83" s="1"/>
  <c r="JC15" i="83"/>
  <c r="JF15" i="83" s="1"/>
  <c r="KS24" i="83"/>
  <c r="KV24" i="83" s="1"/>
  <c r="KZ23" i="83"/>
  <c r="LC23" i="83" s="1"/>
  <c r="NK28" i="83"/>
  <c r="NN28" i="83" s="1"/>
  <c r="OM33" i="83"/>
  <c r="OP33" i="83" s="1"/>
  <c r="RL22" i="83"/>
  <c r="RO22" i="83" s="1"/>
  <c r="TW29" i="83"/>
  <c r="TZ29" i="83" s="1"/>
  <c r="WV23" i="83"/>
  <c r="WY23" i="83" s="1"/>
  <c r="YL15" i="83"/>
  <c r="YO15" i="83" s="1"/>
  <c r="YZ15" i="83"/>
  <c r="ZC15" i="83" s="1"/>
  <c r="AAI24" i="83"/>
  <c r="AAL24" i="83" s="1"/>
  <c r="ABY54" i="83"/>
  <c r="ACB54" i="83" s="1"/>
  <c r="ADH15" i="83"/>
  <c r="ADK15" i="83" s="1"/>
  <c r="AGN21" i="83"/>
  <c r="AGQ21" i="83" s="1"/>
  <c r="ALC36" i="83"/>
  <c r="ALF36" i="83" s="1"/>
  <c r="ARO15" i="83"/>
  <c r="ARR15" i="83" s="1"/>
  <c r="BPN20" i="83"/>
  <c r="BPQ20" i="83" s="1"/>
  <c r="BGQ57" i="83"/>
  <c r="BGT57" i="83" s="1"/>
  <c r="AT28" i="83"/>
  <c r="AW28" i="83" s="1"/>
  <c r="BV15" i="83"/>
  <c r="BY15" i="83" s="1"/>
  <c r="EG46" i="83"/>
  <c r="EJ46" i="83" s="1"/>
  <c r="FP30" i="83"/>
  <c r="FS30" i="83" s="1"/>
  <c r="GD31" i="83"/>
  <c r="GG31" i="83" s="1"/>
  <c r="HF15" i="83"/>
  <c r="HI15" i="83" s="1"/>
  <c r="JQ31" i="83"/>
  <c r="JT31" i="83" s="1"/>
  <c r="KE15" i="83"/>
  <c r="KH15" i="83" s="1"/>
  <c r="KL15" i="83"/>
  <c r="KO15" i="83" s="1"/>
  <c r="LU15" i="83"/>
  <c r="LX15" i="83" s="1"/>
  <c r="NK24" i="83"/>
  <c r="NN24" i="83" s="1"/>
  <c r="RZ42" i="83"/>
  <c r="SC42" i="83" s="1"/>
  <c r="VM34" i="83"/>
  <c r="VP34" i="83" s="1"/>
  <c r="AEJ15" i="83"/>
  <c r="AEM15" i="83" s="1"/>
  <c r="ARH38" i="83"/>
  <c r="ARK38" i="83" s="1"/>
  <c r="AWR32" i="83"/>
  <c r="AWU32" i="83" s="1"/>
  <c r="MB54" i="83"/>
  <c r="ME54" i="83" s="1"/>
  <c r="MW15" i="83"/>
  <c r="MZ15" i="83" s="1"/>
  <c r="PH31" i="83"/>
  <c r="PK31" i="83" s="1"/>
  <c r="PO54" i="83"/>
  <c r="PR54" i="83" s="1"/>
  <c r="RZ25" i="83"/>
  <c r="SC25" i="83" s="1"/>
  <c r="TI15" i="83"/>
  <c r="TL15" i="83" s="1"/>
  <c r="UD15" i="83"/>
  <c r="UG15" i="83" s="1"/>
  <c r="VT26" i="83"/>
  <c r="VW26" i="83" s="1"/>
  <c r="XJ45" i="83"/>
  <c r="XM45" i="83" s="1"/>
  <c r="YZ49" i="83"/>
  <c r="ZC49" i="83" s="1"/>
  <c r="ACT15" i="83"/>
  <c r="ACW15" i="83" s="1"/>
  <c r="AEC15" i="83"/>
  <c r="AEF15" i="83" s="1"/>
  <c r="AFE15" i="83"/>
  <c r="AFH15" i="83" s="1"/>
  <c r="AGG26" i="83"/>
  <c r="AGJ26" i="83" s="1"/>
  <c r="AGU34" i="83"/>
  <c r="AGX34" i="83" s="1"/>
  <c r="AIK15" i="83"/>
  <c r="AIN15" i="83" s="1"/>
  <c r="AIY30" i="83"/>
  <c r="AJB30" i="83" s="1"/>
  <c r="ANG35" i="83"/>
  <c r="ANJ35" i="83" s="1"/>
  <c r="APR23" i="83"/>
  <c r="APU23" i="83" s="1"/>
  <c r="ASC15" i="83"/>
  <c r="ASF15" i="83" s="1"/>
  <c r="AXF15" i="83"/>
  <c r="AXI15" i="83" s="1"/>
  <c r="BFA15" i="83"/>
  <c r="BFD15" i="83" s="1"/>
  <c r="PA31" i="83"/>
  <c r="PD31" i="83" s="1"/>
  <c r="QJ60" i="83"/>
  <c r="QM60" i="83" s="1"/>
  <c r="RE15" i="83"/>
  <c r="RH15" i="83" s="1"/>
  <c r="TP23" i="83"/>
  <c r="TS23" i="83" s="1"/>
  <c r="UR24" i="83"/>
  <c r="UU24" i="83" s="1"/>
  <c r="VM24" i="83"/>
  <c r="VP24" i="83" s="1"/>
  <c r="AAP32" i="83"/>
  <c r="AAS32" i="83" s="1"/>
  <c r="ACF15" i="83"/>
  <c r="ACI15" i="83" s="1"/>
  <c r="ADA15" i="83"/>
  <c r="ADD15" i="83" s="1"/>
  <c r="ADO38" i="83"/>
  <c r="ADR38" i="83" s="1"/>
  <c r="AEX15" i="83"/>
  <c r="AFA15" i="83" s="1"/>
  <c r="AHI15" i="83"/>
  <c r="AHL15" i="83" s="1"/>
  <c r="AID29" i="83"/>
  <c r="AIG29" i="83" s="1"/>
  <c r="AJM15" i="83"/>
  <c r="AJP15" i="83" s="1"/>
  <c r="AKA43" i="83"/>
  <c r="AKD43" i="83" s="1"/>
  <c r="ALJ34" i="83"/>
  <c r="ALM34" i="83" s="1"/>
  <c r="ANG15" i="83"/>
  <c r="ANJ15" i="83" s="1"/>
  <c r="AQF15" i="83"/>
  <c r="AQI15" i="83" s="1"/>
  <c r="AXM28" i="83"/>
  <c r="AXP28" i="83" s="1"/>
  <c r="BHE47" i="83"/>
  <c r="BHH47" i="83" s="1"/>
  <c r="AKH27" i="83"/>
  <c r="AKK27" i="83" s="1"/>
  <c r="AKV15" i="83"/>
  <c r="AKY15" i="83" s="1"/>
  <c r="ANN15" i="83"/>
  <c r="ANQ15" i="83" s="1"/>
  <c r="APK15" i="83"/>
  <c r="APN15" i="83" s="1"/>
  <c r="AQT23" i="83"/>
  <c r="AQW23" i="83" s="1"/>
  <c r="ATS37" i="83"/>
  <c r="ATV37" i="83" s="1"/>
  <c r="BDY45" i="83"/>
  <c r="BEB45" i="83" s="1"/>
  <c r="BHS15" i="83"/>
  <c r="BHV15" i="83" s="1"/>
  <c r="AKO22" i="83"/>
  <c r="AKR22" i="83" s="1"/>
  <c r="AME15" i="83"/>
  <c r="AMH15" i="83" s="1"/>
  <c r="AMZ23" i="83"/>
  <c r="ANC23" i="83" s="1"/>
  <c r="ANG52" i="83"/>
  <c r="ANJ52" i="83" s="1"/>
  <c r="AUU15" i="83"/>
  <c r="AUX15" i="83" s="1"/>
  <c r="AWD15" i="83"/>
  <c r="AWG15" i="83" s="1"/>
  <c r="AZJ37" i="83"/>
  <c r="AZM37" i="83" s="1"/>
  <c r="BNJ15" i="83"/>
  <c r="BNM15" i="83" s="1"/>
  <c r="BTO20" i="83"/>
  <c r="BTR20" i="83" s="1"/>
  <c r="ATS15" i="83"/>
  <c r="ATV15" i="83" s="1"/>
  <c r="AWD22" i="83"/>
  <c r="AWG22" i="83" s="1"/>
  <c r="AZQ23" i="83"/>
  <c r="AZT23" i="83" s="1"/>
  <c r="BCI15" i="83"/>
  <c r="BCL15" i="83" s="1"/>
  <c r="BDY15" i="83"/>
  <c r="BEB15" i="83" s="1"/>
  <c r="BFO22" i="83"/>
  <c r="BFR22" i="83" s="1"/>
  <c r="BJB15" i="83"/>
  <c r="BJE15" i="83" s="1"/>
  <c r="BMO15" i="83"/>
  <c r="BMR15" i="83" s="1"/>
  <c r="BUC31" i="83"/>
  <c r="BUF31" i="83" s="1"/>
  <c r="AXF41" i="83"/>
  <c r="AXI41" i="83" s="1"/>
  <c r="AYO22" i="83"/>
  <c r="AYR22" i="83" s="1"/>
  <c r="AZC23" i="83"/>
  <c r="AZF23" i="83" s="1"/>
  <c r="BAZ22" i="83"/>
  <c r="BBC22" i="83" s="1"/>
  <c r="BBU23" i="83"/>
  <c r="BBX23" i="83" s="1"/>
  <c r="BEF22" i="83"/>
  <c r="BEI22" i="83" s="1"/>
  <c r="BET28" i="83"/>
  <c r="BEW28" i="83" s="1"/>
  <c r="BGX15" i="83"/>
  <c r="BHA15" i="83" s="1"/>
  <c r="BIN38" i="83"/>
  <c r="BIQ38" i="83" s="1"/>
  <c r="BGQ35" i="83"/>
  <c r="BGT35" i="83" s="1"/>
  <c r="BHE22" i="83"/>
  <c r="BHH22" i="83" s="1"/>
  <c r="BIU22" i="83"/>
  <c r="BIX22" i="83" s="1"/>
  <c r="BJP21" i="83"/>
  <c r="BJS21" i="83" s="1"/>
  <c r="BMH22" i="83"/>
  <c r="BMK22" i="83" s="1"/>
  <c r="BQP23" i="83"/>
  <c r="BQS23" i="83" s="1"/>
  <c r="BSM33" i="83"/>
  <c r="BSP33" i="83" s="1"/>
  <c r="BIG51" i="83"/>
  <c r="BIJ51" i="83" s="1"/>
  <c r="BIU29" i="83"/>
  <c r="BIX29" i="83" s="1"/>
  <c r="BLT34" i="83"/>
  <c r="BLW34" i="83" s="1"/>
  <c r="BPG20" i="83"/>
  <c r="BPJ20" i="83" s="1"/>
  <c r="BVZ25" i="83"/>
  <c r="BWC25" i="83" s="1"/>
  <c r="BJW23" i="83"/>
  <c r="BJZ23" i="83" s="1"/>
  <c r="BNC15" i="83"/>
  <c r="BNF15" i="83" s="1"/>
  <c r="BOS15" i="83"/>
  <c r="BOV15" i="83" s="1"/>
  <c r="BPG15" i="83"/>
  <c r="BPJ15" i="83" s="1"/>
  <c r="BQW25" i="83"/>
  <c r="BQZ25" i="83" s="1"/>
  <c r="BUQ22" i="83"/>
  <c r="BUT22" i="83" s="1"/>
  <c r="BKD25" i="83"/>
  <c r="BKG25" i="83" s="1"/>
  <c r="BLM23" i="83"/>
  <c r="BLP23" i="83" s="1"/>
  <c r="BMV15" i="83"/>
  <c r="BMY15" i="83" s="1"/>
  <c r="BWG22" i="83"/>
  <c r="BWJ22" i="83" s="1"/>
  <c r="BPN29" i="83"/>
  <c r="BPQ29" i="83" s="1"/>
  <c r="BQI20" i="83"/>
  <c r="BQL20" i="83" s="1"/>
  <c r="BRK22" i="83"/>
  <c r="BRN22" i="83" s="1"/>
  <c r="BWN15" i="83"/>
  <c r="BWQ15" i="83" s="1"/>
  <c r="BPU22" i="83"/>
  <c r="BPX22" i="83" s="1"/>
  <c r="BQI15" i="83"/>
  <c r="BQL15" i="83" s="1"/>
  <c r="BRR19" i="83"/>
  <c r="BRU19" i="83" s="1"/>
  <c r="BYR15" i="83"/>
  <c r="BYU15" i="83" s="1"/>
  <c r="BSM26" i="83"/>
  <c r="BSP26" i="83" s="1"/>
  <c r="BTH30" i="83"/>
  <c r="BTK30" i="83" s="1"/>
  <c r="BUQ15" i="83"/>
  <c r="BUT15" i="83" s="1"/>
  <c r="BXB29" i="83"/>
  <c r="BXE29" i="83" s="1"/>
  <c r="BSM15" i="83"/>
  <c r="BSP15" i="83" s="1"/>
  <c r="BTH15" i="83"/>
  <c r="BTK15" i="83" s="1"/>
  <c r="BXI28" i="83"/>
  <c r="BXL28" i="83" s="1"/>
  <c r="BUX19" i="83"/>
  <c r="BVA19" i="83" s="1"/>
  <c r="BVS28" i="83"/>
  <c r="BVV28" i="83" s="1"/>
  <c r="BWU24" i="83"/>
  <c r="BWX24" i="83" s="1"/>
  <c r="BUX22" i="83"/>
  <c r="BVA22" i="83" s="1"/>
  <c r="BXB15" i="83"/>
  <c r="BXE15" i="83" s="1"/>
  <c r="ET35" i="83"/>
  <c r="EW35" i="83" s="1"/>
  <c r="BCV34" i="83"/>
  <c r="BCY34" i="83" s="1"/>
  <c r="J32" i="83"/>
  <c r="M32" i="83" s="1"/>
  <c r="AZ35" i="83"/>
  <c r="BC35" i="83" s="1"/>
  <c r="DY35" i="83"/>
  <c r="EB35" i="83" s="1"/>
  <c r="GX47" i="83"/>
  <c r="HA47" i="83" s="1"/>
  <c r="APJ33" i="83"/>
  <c r="APM33" i="83" s="1"/>
  <c r="XW37" i="83"/>
  <c r="XZ37" i="83" s="1"/>
  <c r="KR36" i="83"/>
  <c r="KU36" i="83" s="1"/>
  <c r="ABQ34" i="83"/>
  <c r="ABT34" i="83" s="1"/>
  <c r="AYN30" i="83"/>
  <c r="AYQ30" i="83" s="1"/>
  <c r="BCA38" i="83"/>
  <c r="BCD38" i="83" s="1"/>
  <c r="RR37" i="83"/>
  <c r="RU37" i="83" s="1"/>
  <c r="SM37" i="83"/>
  <c r="SP37" i="83" s="1"/>
  <c r="BDQ36" i="83"/>
  <c r="BDT36" i="83" s="1"/>
  <c r="BEZ31" i="83"/>
  <c r="BFC31" i="83" s="1"/>
  <c r="BIF42" i="83"/>
  <c r="BII42" i="83" s="1"/>
  <c r="LF38" i="83"/>
  <c r="LI38" i="83" s="1"/>
  <c r="BG42" i="83"/>
  <c r="BJ42" i="83" s="1"/>
  <c r="AYN32" i="83"/>
  <c r="AYQ32" i="83" s="1"/>
  <c r="RD40" i="83"/>
  <c r="RG40" i="83" s="1"/>
  <c r="HS39" i="83"/>
  <c r="HV39" i="83" s="1"/>
  <c r="AL49" i="83"/>
  <c r="AO49" i="83" s="1"/>
  <c r="FO46" i="83"/>
  <c r="FR46" i="83" s="1"/>
  <c r="HE41" i="83"/>
  <c r="HH41" i="83" s="1"/>
  <c r="RR41" i="83"/>
  <c r="RU41" i="83" s="1"/>
  <c r="VE39" i="83"/>
  <c r="VH39" i="83" s="1"/>
  <c r="AVA34" i="83"/>
  <c r="AVD34" i="83" s="1"/>
  <c r="AXZ35" i="83"/>
  <c r="AYC35" i="83" s="1"/>
  <c r="ET37" i="83"/>
  <c r="EW37" i="83" s="1"/>
  <c r="DY38" i="83"/>
  <c r="EB38" i="83" s="1"/>
  <c r="GQ42" i="83"/>
  <c r="GT42" i="83" s="1"/>
  <c r="KR39" i="83"/>
  <c r="KU39" i="83" s="1"/>
  <c r="OL39" i="83"/>
  <c r="OO39" i="83" s="1"/>
  <c r="AWC30" i="83"/>
  <c r="AWF30" i="83" s="1"/>
  <c r="NQ39" i="83"/>
  <c r="NT39" i="83" s="1"/>
  <c r="QW42" i="83"/>
  <c r="QZ42" i="83" s="1"/>
  <c r="AMK31" i="83"/>
  <c r="AMN31" i="83" s="1"/>
  <c r="APC35" i="83"/>
  <c r="APF35" i="83" s="1"/>
  <c r="SM39" i="83"/>
  <c r="SP39" i="83" s="1"/>
  <c r="BBF35" i="83"/>
  <c r="BBI35" i="83" s="1"/>
  <c r="YR43" i="83"/>
  <c r="YU43" i="83" s="1"/>
  <c r="AAH44" i="83"/>
  <c r="AAK44" i="83" s="1"/>
  <c r="AZB35" i="83"/>
  <c r="AZE35" i="83" s="1"/>
  <c r="AXL31" i="83"/>
  <c r="AXO31" i="83" s="1"/>
  <c r="BBM41" i="83"/>
  <c r="BBP41" i="83" s="1"/>
  <c r="BAR32" i="83"/>
  <c r="BAU32" i="83" s="1"/>
  <c r="ATK32" i="83"/>
  <c r="ATN32" i="83" s="1"/>
  <c r="AWQ40" i="83"/>
  <c r="AWT40" i="83" s="1"/>
  <c r="BCV36" i="83"/>
  <c r="BCY36" i="83" s="1"/>
  <c r="BEL38" i="83"/>
  <c r="BEO38" i="83" s="1"/>
  <c r="BFU37" i="83"/>
  <c r="BFX37" i="83" s="1"/>
  <c r="BEE28" i="83"/>
  <c r="BEH28" i="83" s="1"/>
  <c r="BES37" i="83"/>
  <c r="BEV37" i="83" s="1"/>
  <c r="GD26" i="83"/>
  <c r="GG26" i="83" s="1"/>
  <c r="LU26" i="83"/>
  <c r="LX26" i="83" s="1"/>
  <c r="VG26" i="83"/>
  <c r="VJ26" i="83" s="1"/>
  <c r="VM28" i="83"/>
  <c r="VP28" i="83" s="1"/>
  <c r="XD27" i="83"/>
  <c r="XG27" i="83" s="1"/>
  <c r="ADA23" i="83"/>
  <c r="ADD23" i="83" s="1"/>
  <c r="AJT23" i="83"/>
  <c r="AJW23" i="83" s="1"/>
  <c r="ASJ25" i="83"/>
  <c r="ASM25" i="83" s="1"/>
  <c r="ATY25" i="83"/>
  <c r="AUB25" i="83" s="1"/>
  <c r="DZ25" i="83"/>
  <c r="EC25" i="83" s="1"/>
  <c r="AFT22" i="83"/>
  <c r="AFW22" i="83" s="1"/>
  <c r="AOO26" i="83"/>
  <c r="AOR26" i="83" s="1"/>
  <c r="AXE26" i="83"/>
  <c r="AXH26" i="83" s="1"/>
  <c r="S27" i="83"/>
  <c r="V27" i="83" s="1"/>
  <c r="X25" i="83"/>
  <c r="AA25" i="83" s="1"/>
  <c r="DT28" i="83"/>
  <c r="DW28" i="83" s="1"/>
  <c r="DY27" i="83"/>
  <c r="EB27" i="83" s="1"/>
  <c r="EF27" i="83"/>
  <c r="EI27" i="83" s="1"/>
  <c r="GX31" i="83"/>
  <c r="HA31" i="83" s="1"/>
  <c r="IV25" i="83"/>
  <c r="IY25" i="83" s="1"/>
  <c r="PO26" i="83"/>
  <c r="PR26" i="83" s="1"/>
  <c r="WB26" i="83"/>
  <c r="WE26" i="83" s="1"/>
  <c r="WU28" i="83"/>
  <c r="WX28" i="83" s="1"/>
  <c r="XQ26" i="83"/>
  <c r="XT26" i="83" s="1"/>
  <c r="YL28" i="83"/>
  <c r="YO28" i="83" s="1"/>
  <c r="AEK23" i="83"/>
  <c r="AEN23" i="83" s="1"/>
  <c r="AGN22" i="83"/>
  <c r="AGQ22" i="83" s="1"/>
  <c r="KZ26" i="83"/>
  <c r="LC26" i="83" s="1"/>
  <c r="UK27" i="83"/>
  <c r="UN27" i="83" s="1"/>
  <c r="VZ29" i="83"/>
  <c r="WC29" i="83" s="1"/>
  <c r="ALW25" i="83"/>
  <c r="ALZ25" i="83" s="1"/>
  <c r="BGJ25" i="83"/>
  <c r="BGM25" i="83" s="1"/>
  <c r="AN28" i="83"/>
  <c r="AQ28" i="83" s="1"/>
  <c r="CJ26" i="83"/>
  <c r="CM26" i="83" s="1"/>
  <c r="FJ28" i="83"/>
  <c r="FM28" i="83" s="1"/>
  <c r="GZ28" i="83"/>
  <c r="HC28" i="83" s="1"/>
  <c r="JJ26" i="83"/>
  <c r="JM26" i="83" s="1"/>
  <c r="KK26" i="83"/>
  <c r="KN26" i="83" s="1"/>
  <c r="MB25" i="83"/>
  <c r="ME25" i="83" s="1"/>
  <c r="NQ29" i="83"/>
  <c r="NT29" i="83" s="1"/>
  <c r="OT28" i="83"/>
  <c r="OW28" i="83" s="1"/>
  <c r="YZ24" i="83"/>
  <c r="ZC24" i="83" s="1"/>
  <c r="ZN27" i="83"/>
  <c r="ZQ27" i="83" s="1"/>
  <c r="AGU23" i="83"/>
  <c r="AGX23" i="83" s="1"/>
  <c r="KL25" i="83"/>
  <c r="KO25" i="83" s="1"/>
  <c r="LF27" i="83"/>
  <c r="LI27" i="83" s="1"/>
  <c r="MP26" i="83"/>
  <c r="MS26" i="83" s="1"/>
  <c r="MV25" i="83"/>
  <c r="MY25" i="83" s="1"/>
  <c r="SA29" i="83"/>
  <c r="SD29" i="83" s="1"/>
  <c r="TI23" i="83"/>
  <c r="TL23" i="83" s="1"/>
  <c r="TX27" i="83"/>
  <c r="UA27" i="83" s="1"/>
  <c r="WW25" i="83"/>
  <c r="WZ25" i="83" s="1"/>
  <c r="XP28" i="83"/>
  <c r="XS28" i="83" s="1"/>
  <c r="ZU23" i="83"/>
  <c r="ZX23" i="83" s="1"/>
  <c r="AED21" i="83"/>
  <c r="AEG21" i="83" s="1"/>
  <c r="AEQ22" i="83"/>
  <c r="AET22" i="83" s="1"/>
  <c r="ALC22" i="83"/>
  <c r="ALF22" i="83" s="1"/>
  <c r="NK26" i="83"/>
  <c r="NN26" i="83" s="1"/>
  <c r="TO30" i="83"/>
  <c r="TR30" i="83" s="1"/>
  <c r="VF27" i="83"/>
  <c r="VI27" i="83" s="1"/>
  <c r="YT27" i="83"/>
  <c r="YW27" i="83" s="1"/>
  <c r="AFL22" i="83"/>
  <c r="AFO22" i="83" s="1"/>
  <c r="APC24" i="83"/>
  <c r="APF24" i="83" s="1"/>
  <c r="BCB25" i="83"/>
  <c r="BCE25" i="83" s="1"/>
  <c r="AKG26" i="83"/>
  <c r="AKJ26" i="83" s="1"/>
  <c r="AKV23" i="83"/>
  <c r="AKY23" i="83" s="1"/>
  <c r="AMR23" i="83"/>
  <c r="AMU23" i="83" s="1"/>
  <c r="AOH25" i="83"/>
  <c r="AOK25" i="83" s="1"/>
  <c r="AQS25" i="83"/>
  <c r="AQV25" i="83" s="1"/>
  <c r="ARN24" i="83"/>
  <c r="ARQ24" i="83" s="1"/>
  <c r="AYH25" i="83"/>
  <c r="AYK25" i="83" s="1"/>
  <c r="BAK27" i="83"/>
  <c r="BAN27" i="83" s="1"/>
  <c r="BDC28" i="83"/>
  <c r="BDF28" i="83" s="1"/>
  <c r="BES27" i="83"/>
  <c r="BEV27" i="83" s="1"/>
  <c r="AJM22" i="83"/>
  <c r="AJP22" i="83" s="1"/>
  <c r="AKP24" i="83"/>
  <c r="AKS24" i="83" s="1"/>
  <c r="ALQ23" i="83"/>
  <c r="ALT23" i="83" s="1"/>
  <c r="AXL24" i="83"/>
  <c r="AXO24" i="83" s="1"/>
  <c r="BCI26" i="83"/>
  <c r="BCL26" i="83" s="1"/>
  <c r="AZW25" i="83"/>
  <c r="AZZ25" i="83" s="1"/>
  <c r="AZB26" i="83"/>
  <c r="AZE26" i="83" s="1"/>
  <c r="BCA27" i="83"/>
  <c r="BCD27" i="83" s="1"/>
  <c r="BJP24" i="83"/>
  <c r="BJS24" i="83" s="1"/>
  <c r="AFF23" i="83"/>
  <c r="AFI23" i="83" s="1"/>
  <c r="AIK24" i="83"/>
  <c r="AIN24" i="83" s="1"/>
  <c r="AIY24" i="83"/>
  <c r="AJB24" i="83" s="1"/>
  <c r="ALJ22" i="83"/>
  <c r="ALM22" i="83" s="1"/>
  <c r="AMZ26" i="83"/>
  <c r="ANC26" i="83" s="1"/>
  <c r="AWJ23" i="83"/>
  <c r="AWM23" i="83" s="1"/>
  <c r="BFO25" i="83"/>
  <c r="BFR25" i="83" s="1"/>
  <c r="BHE25" i="83"/>
  <c r="BHH25" i="83" s="1"/>
  <c r="BNB28" i="83"/>
  <c r="BNE28" i="83" s="1"/>
  <c r="BET26" i="83"/>
  <c r="BEW26" i="83" s="1"/>
  <c r="BQW21" i="83"/>
  <c r="BQZ21" i="83" s="1"/>
  <c r="BVL22" i="83"/>
  <c r="BVO22" i="83" s="1"/>
  <c r="BXI22" i="83"/>
  <c r="BXL22" i="83" s="1"/>
  <c r="BVS23" i="83"/>
  <c r="BVV23" i="83" s="1"/>
  <c r="BYR22" i="83"/>
  <c r="BYU22" i="83" s="1"/>
  <c r="AN33" i="83"/>
  <c r="AQ33" i="83" s="1"/>
  <c r="GQ33" i="83"/>
  <c r="GT33" i="83" s="1"/>
  <c r="KE27" i="83"/>
  <c r="KH27" i="83" s="1"/>
  <c r="MH32" i="83"/>
  <c r="MK32" i="83" s="1"/>
  <c r="PA27" i="83"/>
  <c r="PD27" i="83" s="1"/>
  <c r="SN29" i="83"/>
  <c r="SQ29" i="83" s="1"/>
  <c r="AAI31" i="83"/>
  <c r="AAL31" i="83" s="1"/>
  <c r="ACF29" i="83"/>
  <c r="ACI29" i="83" s="1"/>
  <c r="AQZ27" i="83"/>
  <c r="ARC27" i="83" s="1"/>
  <c r="BDD32" i="83"/>
  <c r="BDG32" i="83" s="1"/>
  <c r="X26" i="83"/>
  <c r="AA26" i="83" s="1"/>
  <c r="CP32" i="83"/>
  <c r="CS32" i="83" s="1"/>
  <c r="DK34" i="83"/>
  <c r="DN34" i="83" s="1"/>
  <c r="FV30" i="83"/>
  <c r="FY30" i="83" s="1"/>
  <c r="IH32" i="83"/>
  <c r="IK32" i="83" s="1"/>
  <c r="ADH25" i="83"/>
  <c r="ADK25" i="83" s="1"/>
  <c r="ATD26" i="83"/>
  <c r="ATG26" i="83" s="1"/>
  <c r="AVA29" i="83"/>
  <c r="AVD29" i="83" s="1"/>
  <c r="AXF28" i="83"/>
  <c r="AXI28" i="83" s="1"/>
  <c r="EN28" i="83"/>
  <c r="EQ28" i="83" s="1"/>
  <c r="BG31" i="83"/>
  <c r="BJ31" i="83" s="1"/>
  <c r="DD26" i="83"/>
  <c r="DG26" i="83" s="1"/>
  <c r="DR37" i="83"/>
  <c r="DU37" i="83" s="1"/>
  <c r="EF30" i="83"/>
  <c r="EI30" i="83" s="1"/>
  <c r="FI34" i="83"/>
  <c r="FL34" i="83" s="1"/>
  <c r="GK25" i="83"/>
  <c r="GN25" i="83" s="1"/>
  <c r="GR31" i="83"/>
  <c r="GU31" i="83" s="1"/>
  <c r="GX37" i="83"/>
  <c r="HA37" i="83" s="1"/>
  <c r="IV29" i="83"/>
  <c r="IY29" i="83" s="1"/>
  <c r="RE29" i="83"/>
  <c r="RH29" i="83" s="1"/>
  <c r="UY27" i="83"/>
  <c r="VB27" i="83" s="1"/>
  <c r="AAW26" i="83"/>
  <c r="AAZ26" i="83" s="1"/>
  <c r="AFE27" i="83"/>
  <c r="AFH27" i="83" s="1"/>
  <c r="AIJ29" i="83"/>
  <c r="AIM29" i="83" s="1"/>
  <c r="AKV26" i="83"/>
  <c r="AKY26" i="83" s="1"/>
  <c r="AMZ33" i="83"/>
  <c r="ANC33" i="83" s="1"/>
  <c r="AOW32" i="83"/>
  <c r="AOZ32" i="83" s="1"/>
  <c r="ASI31" i="83"/>
  <c r="ASL31" i="83" s="1"/>
  <c r="BQW23" i="83"/>
  <c r="BQZ23" i="83" s="1"/>
  <c r="MB30" i="83"/>
  <c r="ME30" i="83" s="1"/>
  <c r="RZ36" i="83"/>
  <c r="SC36" i="83" s="1"/>
  <c r="YF25" i="83"/>
  <c r="YI25" i="83" s="1"/>
  <c r="YL30" i="83"/>
  <c r="YO30" i="83" s="1"/>
  <c r="ZN30" i="83"/>
  <c r="ZQ30" i="83" s="1"/>
  <c r="ACL26" i="83"/>
  <c r="ACO26" i="83" s="1"/>
  <c r="ALB26" i="83"/>
  <c r="ALE26" i="83" s="1"/>
  <c r="AUT26" i="83"/>
  <c r="AUW26" i="83" s="1"/>
  <c r="AYU30" i="83"/>
  <c r="AYX30" i="83" s="1"/>
  <c r="BNW28" i="83"/>
  <c r="BNZ28" i="83" s="1"/>
  <c r="MA32" i="83"/>
  <c r="MD32" i="83" s="1"/>
  <c r="NX30" i="83"/>
  <c r="OA30" i="83" s="1"/>
  <c r="OT34" i="83"/>
  <c r="OW34" i="83" s="1"/>
  <c r="QQ27" i="83"/>
  <c r="QT27" i="83" s="1"/>
  <c r="RK29" i="83"/>
  <c r="RN29" i="83" s="1"/>
  <c r="ABR27" i="83"/>
  <c r="ABU27" i="83" s="1"/>
  <c r="AEQ24" i="83"/>
  <c r="AET24" i="83" s="1"/>
  <c r="AEW25" i="83"/>
  <c r="AEZ25" i="83" s="1"/>
  <c r="ANN28" i="83"/>
  <c r="ANQ28" i="83" s="1"/>
  <c r="APC29" i="83"/>
  <c r="APF29" i="83" s="1"/>
  <c r="AYG31" i="83"/>
  <c r="AYJ31" i="83" s="1"/>
  <c r="BDX30" i="83"/>
  <c r="BEA30" i="83" s="1"/>
  <c r="AIR24" i="83"/>
  <c r="AIU24" i="83" s="1"/>
  <c r="ANG30" i="83"/>
  <c r="ANJ30" i="83" s="1"/>
  <c r="AQE30" i="83"/>
  <c r="AQH30" i="83" s="1"/>
  <c r="ATZ28" i="83"/>
  <c r="AUC28" i="83" s="1"/>
  <c r="BBT28" i="83"/>
  <c r="BBW28" i="83" s="1"/>
  <c r="BDC34" i="83"/>
  <c r="BDF34" i="83" s="1"/>
  <c r="ASC29" i="83"/>
  <c r="ASF29" i="83" s="1"/>
  <c r="ATK28" i="83"/>
  <c r="ATN28" i="83" s="1"/>
  <c r="AWR27" i="83"/>
  <c r="AWU27" i="83" s="1"/>
  <c r="BDC35" i="83"/>
  <c r="BDF35" i="83" s="1"/>
  <c r="BDY28" i="83"/>
  <c r="BEB28" i="83" s="1"/>
  <c r="BCB30" i="83"/>
  <c r="BCE30" i="83" s="1"/>
  <c r="AXZ28" i="83"/>
  <c r="AYC28" i="83" s="1"/>
  <c r="AYN27" i="83"/>
  <c r="AYQ27" i="83" s="1"/>
  <c r="BAK31" i="83"/>
  <c r="BAN31" i="83" s="1"/>
  <c r="BJP26" i="83"/>
  <c r="BJS26" i="83" s="1"/>
  <c r="BMV25" i="83"/>
  <c r="BMY25" i="83" s="1"/>
  <c r="BQP25" i="83"/>
  <c r="BQS25" i="83" s="1"/>
  <c r="BBM32" i="83"/>
  <c r="BBP32" i="83" s="1"/>
  <c r="BDQ29" i="83"/>
  <c r="BDT29" i="83" s="1"/>
  <c r="BAE26" i="83"/>
  <c r="BAH26" i="83" s="1"/>
  <c r="BAK30" i="83"/>
  <c r="BAN30" i="83" s="1"/>
  <c r="BCA32" i="83"/>
  <c r="BCD32" i="83" s="1"/>
  <c r="BDJ25" i="83"/>
  <c r="BDM25" i="83" s="1"/>
  <c r="BHZ27" i="83"/>
  <c r="BIC27" i="83" s="1"/>
  <c r="BKD27" i="83"/>
  <c r="BKG27" i="83" s="1"/>
  <c r="BLF26" i="83"/>
  <c r="BLI26" i="83" s="1"/>
  <c r="BQH27" i="83"/>
  <c r="BQK27" i="83" s="1"/>
  <c r="BSZ24" i="83"/>
  <c r="BTC24" i="83" s="1"/>
  <c r="BVS25" i="83"/>
  <c r="BVV25" i="83" s="1"/>
  <c r="BVE24" i="83"/>
  <c r="BVH24" i="83" s="1"/>
  <c r="BRY25" i="83"/>
  <c r="BSB25" i="83" s="1"/>
  <c r="BUJ22" i="83"/>
  <c r="BUM22" i="83" s="1"/>
  <c r="BXI24" i="83"/>
  <c r="BXL24" i="83" s="1"/>
  <c r="LM49" i="83"/>
  <c r="LP49" i="83" s="1"/>
  <c r="NQ44" i="83"/>
  <c r="NT44" i="83" s="1"/>
  <c r="ABC41" i="83"/>
  <c r="ABF41" i="83" s="1"/>
  <c r="LM50" i="83"/>
  <c r="LP50" i="83" s="1"/>
  <c r="TV51" i="83"/>
  <c r="TY51" i="83" s="1"/>
  <c r="GC43" i="83"/>
  <c r="GF43" i="83" s="1"/>
  <c r="IG51" i="83"/>
  <c r="IJ51" i="83" s="1"/>
  <c r="KK43" i="83"/>
  <c r="KN43" i="83" s="1"/>
  <c r="X33" i="83"/>
  <c r="AA33" i="83" s="1"/>
  <c r="BG49" i="83"/>
  <c r="BJ49" i="83" s="1"/>
  <c r="DK48" i="83"/>
  <c r="DN48" i="83" s="1"/>
  <c r="GX58" i="83"/>
  <c r="HA58" i="83" s="1"/>
  <c r="JW53" i="83"/>
  <c r="JZ53" i="83" s="1"/>
  <c r="AMK34" i="83"/>
  <c r="AMN34" i="83" s="1"/>
  <c r="HS45" i="83"/>
  <c r="HV45" i="83" s="1"/>
  <c r="QW45" i="83"/>
  <c r="QZ45" i="83" s="1"/>
  <c r="TA44" i="83"/>
  <c r="TD44" i="83" s="1"/>
  <c r="AIQ33" i="83"/>
  <c r="AIT33" i="83" s="1"/>
  <c r="AQL46" i="83"/>
  <c r="AQO46" i="83" s="1"/>
  <c r="ARU39" i="83"/>
  <c r="ARX39" i="83" s="1"/>
  <c r="BDX43" i="83"/>
  <c r="BEA43" i="83" s="1"/>
  <c r="NX45" i="83"/>
  <c r="OA45" i="83" s="1"/>
  <c r="OZ38" i="83"/>
  <c r="PC38" i="83" s="1"/>
  <c r="ADN34" i="83"/>
  <c r="ADQ34" i="83" s="1"/>
  <c r="AOA40" i="83"/>
  <c r="AOD40" i="83" s="1"/>
  <c r="BAD34" i="83"/>
  <c r="BAG34" i="83" s="1"/>
  <c r="AGT31" i="83"/>
  <c r="AGW31" i="83" s="1"/>
  <c r="AOH40" i="83"/>
  <c r="AOK40" i="83" s="1"/>
  <c r="AUF38" i="83"/>
  <c r="AUI38" i="83" s="1"/>
  <c r="AYG43" i="83"/>
  <c r="AYJ43" i="83" s="1"/>
  <c r="AFD34" i="83"/>
  <c r="AFG34" i="83" s="1"/>
  <c r="ATD39" i="83"/>
  <c r="ATG39" i="83" s="1"/>
  <c r="AVA39" i="83"/>
  <c r="AVD39" i="83" s="1"/>
  <c r="BAK39" i="83"/>
  <c r="BAN39" i="83" s="1"/>
  <c r="BAY35" i="83"/>
  <c r="BBB35" i="83" s="1"/>
  <c r="BJV46" i="83"/>
  <c r="BJY46" i="83" s="1"/>
  <c r="BPT30" i="83"/>
  <c r="BPW30" i="83" s="1"/>
  <c r="AMY49" i="83"/>
  <c r="ANB49" i="83" s="1"/>
  <c r="BEZ36" i="83"/>
  <c r="BFC36" i="83" s="1"/>
  <c r="BIM35" i="83"/>
  <c r="BIP35" i="83" s="1"/>
  <c r="BKQ36" i="83"/>
  <c r="BKT36" i="83" s="1"/>
  <c r="AZI28" i="83"/>
  <c r="AZL28" i="83" s="1"/>
  <c r="BBM45" i="83"/>
  <c r="BBP45" i="83" s="1"/>
  <c r="BDC42" i="83"/>
  <c r="BDF42" i="83" s="1"/>
  <c r="BDJ33" i="83"/>
  <c r="BDM33" i="83" s="1"/>
  <c r="BKC34" i="83"/>
  <c r="BKF34" i="83" s="1"/>
  <c r="BLL44" i="83"/>
  <c r="BLO44" i="83" s="1"/>
  <c r="BTN30" i="83"/>
  <c r="BTQ30" i="83" s="1"/>
  <c r="BVD30" i="83"/>
  <c r="BVG30" i="83" s="1"/>
  <c r="BYQ34" i="83"/>
  <c r="BYT34" i="83" s="1"/>
  <c r="RR32" i="83"/>
  <c r="RU32" i="83" s="1"/>
  <c r="AAH37" i="83"/>
  <c r="AAK37" i="83" s="1"/>
  <c r="ADG30" i="83"/>
  <c r="ADJ30" i="83" s="1"/>
  <c r="HE37" i="83"/>
  <c r="HH37" i="83" s="1"/>
  <c r="MA39" i="83"/>
  <c r="MD39" i="83" s="1"/>
  <c r="Q31" i="83"/>
  <c r="T31" i="83" s="1"/>
  <c r="CP36" i="83"/>
  <c r="CS36" i="83" s="1"/>
  <c r="AGT28" i="83"/>
  <c r="AGW28" i="83" s="1"/>
  <c r="AJZ30" i="83"/>
  <c r="AKC30" i="83" s="1"/>
  <c r="AL42" i="83"/>
  <c r="AO42" i="83" s="1"/>
  <c r="GC32" i="83"/>
  <c r="GF32" i="83" s="1"/>
  <c r="AMR28" i="83"/>
  <c r="AMU28" i="83" s="1"/>
  <c r="CP37" i="83"/>
  <c r="CS37" i="83" s="1"/>
  <c r="JI33" i="83"/>
  <c r="JL33" i="83" s="1"/>
  <c r="AWC29" i="83"/>
  <c r="AWF29" i="83" s="1"/>
  <c r="MH37" i="83"/>
  <c r="MK37" i="83" s="1"/>
  <c r="ANF37" i="83"/>
  <c r="ANI37" i="83" s="1"/>
  <c r="JB38" i="83"/>
  <c r="JE38" i="83" s="1"/>
  <c r="MH38" i="83"/>
  <c r="MK38" i="83" s="1"/>
  <c r="NJ35" i="83"/>
  <c r="NM35" i="83" s="1"/>
  <c r="QW35" i="83"/>
  <c r="QZ35" i="83" s="1"/>
  <c r="SF31" i="83"/>
  <c r="SI31" i="83" s="1"/>
  <c r="UQ35" i="83"/>
  <c r="UT35" i="83" s="1"/>
  <c r="AWX30" i="83"/>
  <c r="AXA30" i="83" s="1"/>
  <c r="AOH32" i="83"/>
  <c r="AOK32" i="83" s="1"/>
  <c r="BGP37" i="83"/>
  <c r="BGS37" i="83" s="1"/>
  <c r="AYG34" i="83"/>
  <c r="AYJ34" i="83" s="1"/>
  <c r="BIF39" i="83"/>
  <c r="BII39" i="83" s="1"/>
  <c r="BPT26" i="83"/>
  <c r="BPW26" i="83" s="1"/>
  <c r="APJ31" i="83"/>
  <c r="APM31" i="83" s="1"/>
  <c r="ATR39" i="83"/>
  <c r="ATU39" i="83" s="1"/>
  <c r="AVV30" i="83"/>
  <c r="AVY30" i="83" s="1"/>
  <c r="AWJ29" i="83"/>
  <c r="AWM29" i="83" s="1"/>
  <c r="AZB33" i="83"/>
  <c r="AZE33" i="83" s="1"/>
  <c r="BBM35" i="83"/>
  <c r="BBP35" i="83" s="1"/>
  <c r="BHK32" i="83"/>
  <c r="BHN32" i="83" s="1"/>
  <c r="BJH25" i="83"/>
  <c r="BJK25" i="83" s="1"/>
  <c r="BVD28" i="83"/>
  <c r="BVG28" i="83" s="1"/>
  <c r="MA47" i="83"/>
  <c r="MD47" i="83" s="1"/>
  <c r="OZ36" i="83"/>
  <c r="PC36" i="83" s="1"/>
  <c r="OZ37" i="83"/>
  <c r="PC37" i="83" s="1"/>
  <c r="UQ46" i="83"/>
  <c r="UT46" i="83" s="1"/>
  <c r="AL55" i="83"/>
  <c r="AO55" i="83" s="1"/>
  <c r="KR45" i="83"/>
  <c r="KU45" i="83" s="1"/>
  <c r="QI46" i="83"/>
  <c r="QL46" i="83" s="1"/>
  <c r="NJ39" i="83"/>
  <c r="NM39" i="83" s="1"/>
  <c r="RK32" i="83"/>
  <c r="RN32" i="83" s="1"/>
  <c r="SF35" i="83"/>
  <c r="SI35" i="83" s="1"/>
  <c r="TH32" i="83"/>
  <c r="TK32" i="83" s="1"/>
  <c r="XW41" i="83"/>
  <c r="XZ41" i="83" s="1"/>
  <c r="MH50" i="83"/>
  <c r="MK50" i="83" s="1"/>
  <c r="AEP33" i="83"/>
  <c r="AES33" i="83" s="1"/>
  <c r="AGF30" i="83"/>
  <c r="AGI30" i="83" s="1"/>
  <c r="Q40" i="83"/>
  <c r="T40" i="83" s="1"/>
  <c r="HE44" i="83"/>
  <c r="HH44" i="83" s="1"/>
  <c r="JB47" i="83"/>
  <c r="JE47" i="83" s="1"/>
  <c r="PN41" i="83"/>
  <c r="PQ41" i="83" s="1"/>
  <c r="ZM41" i="83"/>
  <c r="ZP41" i="83" s="1"/>
  <c r="AAO39" i="83"/>
  <c r="AAR39" i="83" s="1"/>
  <c r="AE48" i="83"/>
  <c r="AH48" i="83" s="1"/>
  <c r="EF41" i="83"/>
  <c r="EI41" i="83" s="1"/>
  <c r="FA48" i="83"/>
  <c r="FD48" i="83" s="1"/>
  <c r="AQS37" i="83"/>
  <c r="AQV37" i="83" s="1"/>
  <c r="CB52" i="83"/>
  <c r="CE52" i="83" s="1"/>
  <c r="GJ37" i="83"/>
  <c r="GM37" i="83" s="1"/>
  <c r="JW49" i="83"/>
  <c r="JZ49" i="83" s="1"/>
  <c r="ATD38" i="83"/>
  <c r="ATG38" i="83" s="1"/>
  <c r="AZ40" i="83"/>
  <c r="BC40" i="83" s="1"/>
  <c r="DR54" i="83"/>
  <c r="DU54" i="83" s="1"/>
  <c r="IN54" i="83"/>
  <c r="IQ54" i="83" s="1"/>
  <c r="PU33" i="83"/>
  <c r="PX33" i="83" s="1"/>
  <c r="TA41" i="83"/>
  <c r="TD41" i="83" s="1"/>
  <c r="AMY47" i="83"/>
  <c r="ANB47" i="83" s="1"/>
  <c r="HL39" i="83"/>
  <c r="HO39" i="83" s="1"/>
  <c r="JB46" i="83"/>
  <c r="JE46" i="83" s="1"/>
  <c r="RY49" i="83"/>
  <c r="SB49" i="83" s="1"/>
  <c r="HE45" i="83"/>
  <c r="HH45" i="83" s="1"/>
  <c r="KK40" i="83"/>
  <c r="KN40" i="83" s="1"/>
  <c r="MV41" i="83"/>
  <c r="MY41" i="83" s="1"/>
  <c r="RR43" i="83"/>
  <c r="RU43" i="83" s="1"/>
  <c r="ABC39" i="83"/>
  <c r="ABF39" i="83" s="1"/>
  <c r="ACS27" i="83"/>
  <c r="ACV27" i="83" s="1"/>
  <c r="AMR32" i="83"/>
  <c r="AMU32" i="83" s="1"/>
  <c r="AQZ31" i="83"/>
  <c r="ARC31" i="83" s="1"/>
  <c r="AXZ39" i="83"/>
  <c r="AYC39" i="83" s="1"/>
  <c r="BOD30" i="83"/>
  <c r="BOG30" i="83" s="1"/>
  <c r="ARN37" i="83"/>
  <c r="ARQ37" i="83" s="1"/>
  <c r="ATK35" i="83"/>
  <c r="ATN35" i="83" s="1"/>
  <c r="BCH41" i="83"/>
  <c r="BCK41" i="83" s="1"/>
  <c r="BKX28" i="83"/>
  <c r="BLA28" i="83" s="1"/>
  <c r="ANF46" i="83"/>
  <c r="ANI46" i="83" s="1"/>
  <c r="ARG34" i="83"/>
  <c r="ARJ34" i="83" s="1"/>
  <c r="ATY41" i="83"/>
  <c r="AUB41" i="83" s="1"/>
  <c r="AVA37" i="83"/>
  <c r="AVD37" i="83" s="1"/>
  <c r="AWQ42" i="83"/>
  <c r="AWT42" i="83" s="1"/>
  <c r="BDJ31" i="83"/>
  <c r="BDM31" i="83" s="1"/>
  <c r="BAK37" i="83"/>
  <c r="BAN37" i="83" s="1"/>
  <c r="BBF39" i="83"/>
  <c r="BBI39" i="83" s="1"/>
  <c r="BEL40" i="83"/>
  <c r="BEO40" i="83" s="1"/>
  <c r="BIF46" i="83"/>
  <c r="BII46" i="83" s="1"/>
  <c r="BJV44" i="83"/>
  <c r="BJY44" i="83" s="1"/>
  <c r="BPT29" i="83"/>
  <c r="BPW29" i="83" s="1"/>
  <c r="BYQ32" i="83"/>
  <c r="BYT32" i="83" s="1"/>
  <c r="BOT55" i="83"/>
  <c r="BOW55" i="83" s="1"/>
  <c r="BOT17" i="83"/>
  <c r="BOW17" i="83" s="1"/>
  <c r="BOM37" i="83"/>
  <c r="BOP37" i="83" s="1"/>
  <c r="BNY43" i="83"/>
  <c r="BOB43" i="83" s="1"/>
  <c r="BND49" i="83"/>
  <c r="BNG49" i="83" s="1"/>
  <c r="BND17" i="83"/>
  <c r="BNG17" i="83" s="1"/>
  <c r="BMW36" i="83"/>
  <c r="BMZ36" i="83" s="1"/>
  <c r="BMW22" i="83"/>
  <c r="BMZ22" i="83" s="1"/>
  <c r="BLN48" i="83"/>
  <c r="BLQ48" i="83" s="1"/>
  <c r="BLG23" i="83"/>
  <c r="BLJ23" i="83" s="1"/>
  <c r="BLG17" i="83"/>
  <c r="BLJ17" i="83" s="1"/>
  <c r="BKS41" i="83"/>
  <c r="BKV41" i="83" s="1"/>
  <c r="BOM43" i="83"/>
  <c r="BOP43" i="83" s="1"/>
  <c r="BNY49" i="83"/>
  <c r="BOB49" i="83" s="1"/>
  <c r="BMW42" i="83"/>
  <c r="BMZ42" i="83" s="1"/>
  <c r="BMI43" i="83"/>
  <c r="BML43" i="83" s="1"/>
  <c r="BOM22" i="83"/>
  <c r="BOP22" i="83" s="1"/>
  <c r="BNY17" i="83"/>
  <c r="BOB17" i="83" s="1"/>
  <c r="BMI17" i="83"/>
  <c r="BML17" i="83" s="1"/>
  <c r="BMB38" i="83"/>
  <c r="BME38" i="83" s="1"/>
  <c r="BMB23" i="83"/>
  <c r="BME23" i="83" s="1"/>
  <c r="BKL17" i="83"/>
  <c r="BKO17" i="83" s="1"/>
  <c r="BJQ22" i="83"/>
  <c r="BJT22" i="83" s="1"/>
  <c r="BJC17" i="83"/>
  <c r="BJF17" i="83" s="1"/>
  <c r="BIA48" i="83"/>
  <c r="BID48" i="83" s="1"/>
  <c r="BOM17" i="83"/>
  <c r="BOP17" i="83" s="1"/>
  <c r="BND56" i="83"/>
  <c r="BNG56" i="83" s="1"/>
  <c r="BLN17" i="83"/>
  <c r="BLQ17" i="83" s="1"/>
  <c r="BKL46" i="83"/>
  <c r="BKO46" i="83" s="1"/>
  <c r="BJQ17" i="83"/>
  <c r="BJT17" i="83" s="1"/>
  <c r="BIV42" i="83"/>
  <c r="BIY42" i="83" s="1"/>
  <c r="BIV37" i="83"/>
  <c r="BIY37" i="83" s="1"/>
  <c r="BIH53" i="83"/>
  <c r="BIK53" i="83" s="1"/>
  <c r="BIA23" i="83"/>
  <c r="BID23" i="83" s="1"/>
  <c r="BIA17" i="83"/>
  <c r="BID17" i="83" s="1"/>
  <c r="BNR17" i="83"/>
  <c r="BNU17" i="83" s="1"/>
  <c r="BMI50" i="83"/>
  <c r="BML50" i="83" s="1"/>
  <c r="BLU17" i="83"/>
  <c r="BLX17" i="83" s="1"/>
  <c r="BKS17" i="83"/>
  <c r="BKV17" i="83" s="1"/>
  <c r="BKL41" i="83"/>
  <c r="BKO41" i="83" s="1"/>
  <c r="BKE16" i="83"/>
  <c r="BKH16" i="83" s="1"/>
  <c r="BJC50" i="83"/>
  <c r="BJF50" i="83" s="1"/>
  <c r="BJC42" i="83"/>
  <c r="BJF42" i="83" s="1"/>
  <c r="BIV17" i="83"/>
  <c r="BIY17" i="83" s="1"/>
  <c r="BHF43" i="83"/>
  <c r="BHI43" i="83" s="1"/>
  <c r="BHF23" i="83"/>
  <c r="BHI23" i="83" s="1"/>
  <c r="BHF17" i="83"/>
  <c r="BHI17" i="83" s="1"/>
  <c r="BGR51" i="83"/>
  <c r="BGU51" i="83" s="1"/>
  <c r="BGK41" i="83"/>
  <c r="BGN41" i="83" s="1"/>
  <c r="BGK23" i="83"/>
  <c r="BGN23" i="83" s="1"/>
  <c r="BGK17" i="83"/>
  <c r="BGN17" i="83" s="1"/>
  <c r="BFW17" i="83"/>
  <c r="BFZ17" i="83" s="1"/>
  <c r="BFB17" i="83"/>
  <c r="BFE17" i="83" s="1"/>
  <c r="BDS17" i="83"/>
  <c r="BDV17" i="83" s="1"/>
  <c r="BDE30" i="83"/>
  <c r="BDH30" i="83" s="1"/>
  <c r="BDE24" i="83"/>
  <c r="BDH24" i="83" s="1"/>
  <c r="BCJ24" i="83"/>
  <c r="BCM24" i="83" s="1"/>
  <c r="BCC29" i="83"/>
  <c r="BCF29" i="83" s="1"/>
  <c r="BCC23" i="83"/>
  <c r="BCF23" i="83" s="1"/>
  <c r="BOT48" i="83"/>
  <c r="BOW48" i="83" s="1"/>
  <c r="BNR38" i="83"/>
  <c r="BNU38" i="83" s="1"/>
  <c r="BMW17" i="83"/>
  <c r="BMZ17" i="83" s="1"/>
  <c r="BMB43" i="83"/>
  <c r="BME43" i="83" s="1"/>
  <c r="BLN55" i="83"/>
  <c r="BLQ55" i="83" s="1"/>
  <c r="BKS49" i="83"/>
  <c r="BKV49" i="83" s="1"/>
  <c r="BIH60" i="83"/>
  <c r="BIK60" i="83" s="1"/>
  <c r="BIA42" i="83"/>
  <c r="BID42" i="83" s="1"/>
  <c r="BHM44" i="83"/>
  <c r="BHP44" i="83" s="1"/>
  <c r="BGR59" i="83"/>
  <c r="BGU59" i="83" s="1"/>
  <c r="BGK47" i="83"/>
  <c r="BGN47" i="83" s="1"/>
  <c r="BFW44" i="83"/>
  <c r="BFZ44" i="83" s="1"/>
  <c r="BFW25" i="83"/>
  <c r="BFZ25" i="83" s="1"/>
  <c r="BEU17" i="83"/>
  <c r="BEX17" i="83" s="1"/>
  <c r="BDL35" i="83"/>
  <c r="BDO35" i="83" s="1"/>
  <c r="BMB17" i="83"/>
  <c r="BME17" i="83" s="1"/>
  <c r="BJX17" i="83"/>
  <c r="BKA17" i="83" s="1"/>
  <c r="BGR17" i="83"/>
  <c r="BGU17" i="83" s="1"/>
  <c r="BFP23" i="83"/>
  <c r="BFS23" i="83" s="1"/>
  <c r="BDL40" i="83"/>
  <c r="BDO40" i="83" s="1"/>
  <c r="BIH17" i="83"/>
  <c r="BIK17" i="83" s="1"/>
  <c r="BHM51" i="83"/>
  <c r="BHP51" i="83" s="1"/>
  <c r="BFW51" i="83"/>
  <c r="BFZ51" i="83" s="1"/>
  <c r="BFP17" i="83"/>
  <c r="BFS17" i="83" s="1"/>
  <c r="BFI17" i="83"/>
  <c r="BFL17" i="83" s="1"/>
  <c r="BCC17" i="83"/>
  <c r="BCF17" i="83" s="1"/>
  <c r="BDL17" i="83"/>
  <c r="BDO17" i="83" s="1"/>
  <c r="BBO27" i="83"/>
  <c r="BBR27" i="83" s="1"/>
  <c r="BBH24" i="83"/>
  <c r="BBK24" i="83" s="1"/>
  <c r="BAM17" i="83"/>
  <c r="BAP17" i="83" s="1"/>
  <c r="AZR25" i="83"/>
  <c r="AZU25" i="83" s="1"/>
  <c r="AYI55" i="83"/>
  <c r="AYL55" i="83" s="1"/>
  <c r="AYI17" i="83"/>
  <c r="AYL17" i="83" s="1"/>
  <c r="AYB17" i="83"/>
  <c r="AYE17" i="83" s="1"/>
  <c r="AXN17" i="83"/>
  <c r="AXQ17" i="83" s="1"/>
  <c r="AXG17" i="83"/>
  <c r="AXJ17" i="83" s="1"/>
  <c r="AWZ40" i="83"/>
  <c r="AXC40" i="83" s="1"/>
  <c r="AWS26" i="83"/>
  <c r="AWV26" i="83" s="1"/>
  <c r="AWS17" i="83"/>
  <c r="AWV17" i="83" s="1"/>
  <c r="AWE17" i="83"/>
  <c r="AWH17" i="83" s="1"/>
  <c r="AVX42" i="83"/>
  <c r="AWA42" i="83" s="1"/>
  <c r="AVX17" i="83"/>
  <c r="AWA17" i="83" s="1"/>
  <c r="AVC17" i="83"/>
  <c r="AVF17" i="83" s="1"/>
  <c r="AUO49" i="83"/>
  <c r="AUR49" i="83" s="1"/>
  <c r="AUO17" i="83"/>
  <c r="AUR17" i="83" s="1"/>
  <c r="ATT17" i="83"/>
  <c r="ATW17" i="83" s="1"/>
  <c r="BJX59" i="83"/>
  <c r="BKA59" i="83" s="1"/>
  <c r="BJX51" i="83"/>
  <c r="BKA51" i="83" s="1"/>
  <c r="BHM17" i="83"/>
  <c r="BHP17" i="83" s="1"/>
  <c r="BHF49" i="83"/>
  <c r="BHI49" i="83" s="1"/>
  <c r="BEU29" i="83"/>
  <c r="BEX29" i="83" s="1"/>
  <c r="BEU24" i="83"/>
  <c r="BEX24" i="83" s="1"/>
  <c r="BEN17" i="83"/>
  <c r="BEQ17" i="83" s="1"/>
  <c r="BEG17" i="83"/>
  <c r="BEJ17" i="83" s="1"/>
  <c r="BDZ17" i="83"/>
  <c r="BEC17" i="83" s="1"/>
  <c r="BCJ17" i="83"/>
  <c r="BCM17" i="83" s="1"/>
  <c r="BBA17" i="83"/>
  <c r="BBD17" i="83" s="1"/>
  <c r="BAT17" i="83"/>
  <c r="BAW17" i="83" s="1"/>
  <c r="AYW17" i="83"/>
  <c r="AYZ17" i="83" s="1"/>
  <c r="AYP44" i="83"/>
  <c r="AYS44" i="83" s="1"/>
  <c r="AYP17" i="83"/>
  <c r="AYS17" i="83" s="1"/>
  <c r="AYI27" i="83"/>
  <c r="AYL27" i="83" s="1"/>
  <c r="AWZ47" i="83"/>
  <c r="AXC47" i="83" s="1"/>
  <c r="AVJ26" i="83"/>
  <c r="AVM26" i="83" s="1"/>
  <c r="AUO41" i="83"/>
  <c r="AUR41" i="83" s="1"/>
  <c r="AUH17" i="83"/>
  <c r="AUK17" i="83" s="1"/>
  <c r="AUA17" i="83"/>
  <c r="AUD17" i="83" s="1"/>
  <c r="ATF17" i="83"/>
  <c r="ATI17" i="83" s="1"/>
  <c r="ASY50" i="83"/>
  <c r="ATB50" i="83" s="1"/>
  <c r="BNR32" i="83"/>
  <c r="BNU32" i="83" s="1"/>
  <c r="BBH17" i="83"/>
  <c r="BBK17" i="83" s="1"/>
  <c r="AZY27" i="83"/>
  <c r="BAB27" i="83" s="1"/>
  <c r="AZD17" i="83"/>
  <c r="AZG17" i="83" s="1"/>
  <c r="AWL17" i="83"/>
  <c r="AWO17" i="83" s="1"/>
  <c r="AVJ17" i="83"/>
  <c r="AVM17" i="83" s="1"/>
  <c r="AUV17" i="83"/>
  <c r="AUY17" i="83" s="1"/>
  <c r="ATM17" i="83"/>
  <c r="ATP17" i="83" s="1"/>
  <c r="ASD17" i="83"/>
  <c r="ASG17" i="83" s="1"/>
  <c r="ARI48" i="83"/>
  <c r="ARL48" i="83" s="1"/>
  <c r="AQU17" i="83"/>
  <c r="AQX17" i="83" s="1"/>
  <c r="AQN25" i="83"/>
  <c r="AQQ25" i="83" s="1"/>
  <c r="APL17" i="83"/>
  <c r="APO17" i="83" s="1"/>
  <c r="AOX17" i="83"/>
  <c r="APA17" i="83" s="1"/>
  <c r="AOJ24" i="83"/>
  <c r="AOM24" i="83" s="1"/>
  <c r="ANV17" i="83"/>
  <c r="ANY17" i="83" s="1"/>
  <c r="ANH63" i="83"/>
  <c r="ANK63" i="83" s="1"/>
  <c r="AAQ35" i="83"/>
  <c r="AAT35" i="83" s="1"/>
  <c r="AAJ54" i="83"/>
  <c r="AAM54" i="83" s="1"/>
  <c r="AAC52" i="83"/>
  <c r="AAF52" i="83" s="1"/>
  <c r="AAC39" i="83"/>
  <c r="AAF39" i="83" s="1"/>
  <c r="ZV42" i="83"/>
  <c r="ZY42" i="83" s="1"/>
  <c r="ZO17" i="83"/>
  <c r="ZR17" i="83" s="1"/>
  <c r="ZH17" i="83"/>
  <c r="ZK17" i="83" s="1"/>
  <c r="ZA17" i="83"/>
  <c r="ZD17" i="83" s="1"/>
  <c r="YM38" i="83"/>
  <c r="YP38" i="83" s="1"/>
  <c r="YF39" i="83"/>
  <c r="YI39" i="83" s="1"/>
  <c r="XR57" i="83"/>
  <c r="XU57" i="83" s="1"/>
  <c r="XK38" i="83"/>
  <c r="XN38" i="83" s="1"/>
  <c r="XK17" i="83"/>
  <c r="XN17" i="83" s="1"/>
  <c r="WW24" i="83"/>
  <c r="WZ24" i="83" s="1"/>
  <c r="BEN44" i="83"/>
  <c r="BEQ44" i="83" s="1"/>
  <c r="BAF17" i="83"/>
  <c r="BAI17" i="83" s="1"/>
  <c r="AZY17" i="83"/>
  <c r="BAB17" i="83" s="1"/>
  <c r="AWZ17" i="83"/>
  <c r="AXC17" i="83" s="1"/>
  <c r="AVQ17" i="83"/>
  <c r="AVT17" i="83" s="1"/>
  <c r="ASK23" i="83"/>
  <c r="ASN23" i="83" s="1"/>
  <c r="ARP17" i="83"/>
  <c r="ARS17" i="83" s="1"/>
  <c r="ARB35" i="83"/>
  <c r="ARE35" i="83" s="1"/>
  <c r="AMM17" i="83"/>
  <c r="AMP17" i="83" s="1"/>
  <c r="AMF17" i="83"/>
  <c r="AMI17" i="83" s="1"/>
  <c r="ABZ17" i="83"/>
  <c r="ACC17" i="83" s="1"/>
  <c r="ABS17" i="83"/>
  <c r="ABV17" i="83" s="1"/>
  <c r="ABL36" i="83"/>
  <c r="ABO36" i="83" s="1"/>
  <c r="ABL22" i="83"/>
  <c r="ABO22" i="83" s="1"/>
  <c r="ABE17" i="83"/>
  <c r="ABH17" i="83" s="1"/>
  <c r="AAX30" i="83"/>
  <c r="ABA30" i="83" s="1"/>
  <c r="AAJ17" i="83"/>
  <c r="AAM17" i="83" s="1"/>
  <c r="AAC17" i="83"/>
  <c r="AAF17" i="83" s="1"/>
  <c r="YF46" i="83"/>
  <c r="YI46" i="83" s="1"/>
  <c r="YF30" i="83"/>
  <c r="YI30" i="83" s="1"/>
  <c r="YF16" i="83"/>
  <c r="YI16" i="83" s="1"/>
  <c r="XY17" i="83"/>
  <c r="YB17" i="83" s="1"/>
  <c r="XR49" i="83"/>
  <c r="XU49" i="83" s="1"/>
  <c r="XR17" i="83"/>
  <c r="XU17" i="83" s="1"/>
  <c r="WW57" i="83"/>
  <c r="WZ57" i="83" s="1"/>
  <c r="BBV17" i="83"/>
  <c r="BBY17" i="83" s="1"/>
  <c r="AXN38" i="83"/>
  <c r="AXQ38" i="83" s="1"/>
  <c r="ARI17" i="83"/>
  <c r="ARL17" i="83" s="1"/>
  <c r="APZ24" i="83"/>
  <c r="AQC24" i="83" s="1"/>
  <c r="APS50" i="83"/>
  <c r="APV50" i="83" s="1"/>
  <c r="APS42" i="83"/>
  <c r="APV42" i="83" s="1"/>
  <c r="APL41" i="83"/>
  <c r="APO41" i="83" s="1"/>
  <c r="APE17" i="83"/>
  <c r="APH17" i="83" s="1"/>
  <c r="AOJ17" i="83"/>
  <c r="AOM17" i="83" s="1"/>
  <c r="ANA31" i="83"/>
  <c r="AND31" i="83" s="1"/>
  <c r="ACG33" i="83"/>
  <c r="ACJ33" i="83" s="1"/>
  <c r="ABZ26" i="83"/>
  <c r="ACC26" i="83" s="1"/>
  <c r="ABL16" i="83"/>
  <c r="ABO16" i="83" s="1"/>
  <c r="AAX45" i="83"/>
  <c r="ABA45" i="83" s="1"/>
  <c r="AAX37" i="83"/>
  <c r="ABA37" i="83" s="1"/>
  <c r="AAC60" i="83"/>
  <c r="AAF60" i="83" s="1"/>
  <c r="ZH33" i="83"/>
  <c r="ZK33" i="83" s="1"/>
  <c r="YM60" i="83"/>
  <c r="YP60" i="83" s="1"/>
  <c r="YM52" i="83"/>
  <c r="YP52" i="83" s="1"/>
  <c r="YM17" i="83"/>
  <c r="YP17" i="83" s="1"/>
  <c r="XK46" i="83"/>
  <c r="XN46" i="83" s="1"/>
  <c r="XD54" i="83"/>
  <c r="XG54" i="83" s="1"/>
  <c r="XD17" i="83"/>
  <c r="XG17" i="83" s="1"/>
  <c r="WW39" i="83"/>
  <c r="WZ39" i="83" s="1"/>
  <c r="WW17" i="83"/>
  <c r="WZ17" i="83" s="1"/>
  <c r="VN53" i="83"/>
  <c r="VQ53" i="83" s="1"/>
  <c r="VN17" i="83"/>
  <c r="VQ17" i="83" s="1"/>
  <c r="VG59" i="83"/>
  <c r="VJ59" i="83" s="1"/>
  <c r="UZ46" i="83"/>
  <c r="VC46" i="83" s="1"/>
  <c r="UE32" i="83"/>
  <c r="UH32" i="83" s="1"/>
  <c r="UE17" i="83"/>
  <c r="UH17" i="83" s="1"/>
  <c r="TQ17" i="83"/>
  <c r="TT17" i="83" s="1"/>
  <c r="SV36" i="83"/>
  <c r="SY36" i="83" s="1"/>
  <c r="SV17" i="83"/>
  <c r="SY17" i="83" s="1"/>
  <c r="RT17" i="83"/>
  <c r="RW17" i="83" s="1"/>
  <c r="RF25" i="83"/>
  <c r="RI25" i="83" s="1"/>
  <c r="QK17" i="83"/>
  <c r="QN17" i="83" s="1"/>
  <c r="PP17" i="83"/>
  <c r="PS17" i="83" s="1"/>
  <c r="PI25" i="83"/>
  <c r="PL25" i="83" s="1"/>
  <c r="OU17" i="83"/>
  <c r="OX17" i="83" s="1"/>
  <c r="ON24" i="83"/>
  <c r="OQ24" i="83" s="1"/>
  <c r="BAM24" i="83"/>
  <c r="BAP24" i="83" s="1"/>
  <c r="ASK17" i="83"/>
  <c r="ASN17" i="83" s="1"/>
  <c r="ARI40" i="83"/>
  <c r="ARL40" i="83" s="1"/>
  <c r="AQG17" i="83"/>
  <c r="AQJ17" i="83" s="1"/>
  <c r="APZ17" i="83"/>
  <c r="AQC17" i="83" s="1"/>
  <c r="AOX26" i="83"/>
  <c r="APA26" i="83" s="1"/>
  <c r="AOQ17" i="83"/>
  <c r="AOT17" i="83" s="1"/>
  <c r="AOC44" i="83"/>
  <c r="AOF44" i="83" s="1"/>
  <c r="ANO17" i="83"/>
  <c r="ANR17" i="83" s="1"/>
  <c r="ANA54" i="83"/>
  <c r="AND54" i="83" s="1"/>
  <c r="AMF38" i="83"/>
  <c r="AMI38" i="83" s="1"/>
  <c r="ABS23" i="83"/>
  <c r="ABV23" i="83" s="1"/>
  <c r="AAX17" i="83"/>
  <c r="ABA17" i="83" s="1"/>
  <c r="WB35" i="83"/>
  <c r="WE35" i="83" s="1"/>
  <c r="VU17" i="83"/>
  <c r="VX17" i="83" s="1"/>
  <c r="VG51" i="83"/>
  <c r="VJ51" i="83" s="1"/>
  <c r="VG17" i="83"/>
  <c r="VJ17" i="83" s="1"/>
  <c r="UL17" i="83"/>
  <c r="UO17" i="83" s="1"/>
  <c r="UE41" i="83"/>
  <c r="UH41" i="83" s="1"/>
  <c r="TQ25" i="83"/>
  <c r="TT25" i="83" s="1"/>
  <c r="TC17" i="83"/>
  <c r="TF17" i="83" s="1"/>
  <c r="SV24" i="83"/>
  <c r="SY24" i="83" s="1"/>
  <c r="SO55" i="83"/>
  <c r="SR55" i="83" s="1"/>
  <c r="SO17" i="83"/>
  <c r="SR17" i="83" s="1"/>
  <c r="SA27" i="83"/>
  <c r="SD27" i="83" s="1"/>
  <c r="RF17" i="83"/>
  <c r="RI17" i="83" s="1"/>
  <c r="QY24" i="83"/>
  <c r="RB24" i="83" s="1"/>
  <c r="QK31" i="83"/>
  <c r="QN31" i="83" s="1"/>
  <c r="PI17" i="83"/>
  <c r="PL17" i="83" s="1"/>
  <c r="OU32" i="83"/>
  <c r="OX32" i="83" s="1"/>
  <c r="NZ37" i="83"/>
  <c r="OC37" i="83" s="1"/>
  <c r="NZ17" i="83"/>
  <c r="OC17" i="83" s="1"/>
  <c r="BFP27" i="83"/>
  <c r="BFS27" i="83" s="1"/>
  <c r="ARB17" i="83"/>
  <c r="ARE17" i="83" s="1"/>
  <c r="AOC17" i="83"/>
  <c r="AOF17" i="83" s="1"/>
  <c r="ANA17" i="83"/>
  <c r="AND17" i="83" s="1"/>
  <c r="AMT17" i="83"/>
  <c r="AMW17" i="83" s="1"/>
  <c r="ZV37" i="83"/>
  <c r="ZY37" i="83" s="1"/>
  <c r="VU36" i="83"/>
  <c r="VX36" i="83" s="1"/>
  <c r="UL24" i="83"/>
  <c r="UO24" i="83" s="1"/>
  <c r="SA17" i="83"/>
  <c r="SD17" i="83" s="1"/>
  <c r="QD17" i="83"/>
  <c r="QG17" i="83" s="1"/>
  <c r="NE30" i="83"/>
  <c r="NH30" i="83" s="1"/>
  <c r="JR42" i="83"/>
  <c r="JU42" i="83" s="1"/>
  <c r="JR17" i="83"/>
  <c r="JU17" i="83" s="1"/>
  <c r="IP49" i="83"/>
  <c r="IS49" i="83" s="1"/>
  <c r="GZ48" i="83"/>
  <c r="HC48" i="83" s="1"/>
  <c r="GZ33" i="83"/>
  <c r="HC33" i="83" s="1"/>
  <c r="GE17" i="83"/>
  <c r="GH17" i="83" s="1"/>
  <c r="FX17" i="83"/>
  <c r="GA17" i="83" s="1"/>
  <c r="FJ48" i="83"/>
  <c r="FM48" i="83" s="1"/>
  <c r="FC17" i="83"/>
  <c r="FF17" i="83" s="1"/>
  <c r="EV24" i="83"/>
  <c r="EY24" i="83" s="1"/>
  <c r="EO17" i="83"/>
  <c r="ER17" i="83" s="1"/>
  <c r="EA49" i="83"/>
  <c r="ED49" i="83" s="1"/>
  <c r="DT33" i="83"/>
  <c r="DW33" i="83" s="1"/>
  <c r="DF17" i="83"/>
  <c r="DI17" i="83" s="1"/>
  <c r="CY17" i="83"/>
  <c r="DB17" i="83" s="1"/>
  <c r="CR49" i="83"/>
  <c r="CU49" i="83" s="1"/>
  <c r="CK25" i="83"/>
  <c r="CN25" i="83" s="1"/>
  <c r="Z37" i="83"/>
  <c r="AC37" i="83" s="1"/>
  <c r="L17" i="83"/>
  <c r="O17" i="83" s="1"/>
  <c r="AYP38" i="83"/>
  <c r="AYS38" i="83" s="1"/>
  <c r="APS17" i="83"/>
  <c r="APV17" i="83" s="1"/>
  <c r="ANH54" i="83"/>
  <c r="ANK54" i="83" s="1"/>
  <c r="ACG17" i="83"/>
  <c r="ACJ17" i="83" s="1"/>
  <c r="ABL41" i="83"/>
  <c r="ABO41" i="83" s="1"/>
  <c r="VG24" i="83"/>
  <c r="VJ24" i="83" s="1"/>
  <c r="UL41" i="83"/>
  <c r="UO41" i="83" s="1"/>
  <c r="SO49" i="83"/>
  <c r="SR49" i="83" s="1"/>
  <c r="SA35" i="83"/>
  <c r="SD35" i="83" s="1"/>
  <c r="MX53" i="83"/>
  <c r="NA53" i="83" s="1"/>
  <c r="MJ17" i="83"/>
  <c r="MM17" i="83" s="1"/>
  <c r="KT50" i="83"/>
  <c r="KW50" i="83" s="1"/>
  <c r="JD17" i="83"/>
  <c r="JG17" i="83" s="1"/>
  <c r="II25" i="83"/>
  <c r="IL25" i="83" s="1"/>
  <c r="EV17" i="83"/>
  <c r="EY17" i="83" s="1"/>
  <c r="DT17" i="83"/>
  <c r="DW17" i="83" s="1"/>
  <c r="DM17" i="83"/>
  <c r="DP17" i="83" s="1"/>
  <c r="AYI48" i="83"/>
  <c r="AYL48" i="83" s="1"/>
  <c r="ATT26" i="83"/>
  <c r="ATW26" i="83" s="1"/>
  <c r="ASY17" i="83"/>
  <c r="ATB17" i="83" s="1"/>
  <c r="ASR17" i="83"/>
  <c r="ASU17" i="83" s="1"/>
  <c r="ARP23" i="83"/>
  <c r="ARS23" i="83" s="1"/>
  <c r="AQN17" i="83"/>
  <c r="AQQ17" i="83" s="1"/>
  <c r="ZV16" i="83"/>
  <c r="ZY16" i="83" s="1"/>
  <c r="WP17" i="83"/>
  <c r="WS17" i="83" s="1"/>
  <c r="UZ16" i="83"/>
  <c r="VC16" i="83" s="1"/>
  <c r="US17" i="83"/>
  <c r="UV17" i="83" s="1"/>
  <c r="RT48" i="83"/>
  <c r="RW48" i="83" s="1"/>
  <c r="QY17" i="83"/>
  <c r="RB17" i="83" s="1"/>
  <c r="NS17" i="83"/>
  <c r="NV17" i="83" s="1"/>
  <c r="MC24" i="83"/>
  <c r="MF24" i="83" s="1"/>
  <c r="LH17" i="83"/>
  <c r="LK17" i="83" s="1"/>
  <c r="KT38" i="83"/>
  <c r="KW38" i="83" s="1"/>
  <c r="KT17" i="83"/>
  <c r="KW17" i="83" s="1"/>
  <c r="JY30" i="83"/>
  <c r="KB30" i="83" s="1"/>
  <c r="IW17" i="83"/>
  <c r="IZ17" i="83" s="1"/>
  <c r="IP17" i="83"/>
  <c r="IS17" i="83" s="1"/>
  <c r="II30" i="83"/>
  <c r="IL30" i="83" s="1"/>
  <c r="HN17" i="83"/>
  <c r="HQ17" i="83" s="1"/>
  <c r="HG25" i="83"/>
  <c r="HJ25" i="83" s="1"/>
  <c r="GZ17" i="83"/>
  <c r="HC17" i="83" s="1"/>
  <c r="FQ17" i="83"/>
  <c r="FT17" i="83" s="1"/>
  <c r="FJ17" i="83"/>
  <c r="FM17" i="83" s="1"/>
  <c r="FC30" i="83"/>
  <c r="FF30" i="83" s="1"/>
  <c r="EH17" i="83"/>
  <c r="EK17" i="83" s="1"/>
  <c r="DT49" i="83"/>
  <c r="DW49" i="83" s="1"/>
  <c r="CD17" i="83"/>
  <c r="CG17" i="83" s="1"/>
  <c r="BW31" i="83"/>
  <c r="BZ31" i="83" s="1"/>
  <c r="BW17" i="83"/>
  <c r="BZ17" i="83" s="1"/>
  <c r="BB46" i="83"/>
  <c r="BE46" i="83" s="1"/>
  <c r="BB17" i="83"/>
  <c r="BE17" i="83" s="1"/>
  <c r="S17" i="83"/>
  <c r="V17" i="83" s="1"/>
  <c r="BDE17" i="83"/>
  <c r="BDH17" i="83" s="1"/>
  <c r="BCX17" i="83"/>
  <c r="BDA17" i="83" s="1"/>
  <c r="AZR17" i="83"/>
  <c r="AZU17" i="83" s="1"/>
  <c r="ASY43" i="83"/>
  <c r="ATB43" i="83" s="1"/>
  <c r="ANV37" i="83"/>
  <c r="ANY37" i="83" s="1"/>
  <c r="AAC24" i="83"/>
  <c r="AAF24" i="83" s="1"/>
  <c r="ZA35" i="83"/>
  <c r="ZD35" i="83" s="1"/>
  <c r="YT17" i="83"/>
  <c r="YW17" i="83" s="1"/>
  <c r="WW49" i="83"/>
  <c r="WZ49" i="83" s="1"/>
  <c r="UZ40" i="83"/>
  <c r="VC40" i="83" s="1"/>
  <c r="TX17" i="83"/>
  <c r="UA17" i="83" s="1"/>
  <c r="QK26" i="83"/>
  <c r="QN26" i="83" s="1"/>
  <c r="MC17" i="83"/>
  <c r="MF17" i="83" s="1"/>
  <c r="LO17" i="83"/>
  <c r="LR17" i="83" s="1"/>
  <c r="JY17" i="83"/>
  <c r="KB17" i="83" s="1"/>
  <c r="HU17" i="83"/>
  <c r="HX17" i="83" s="1"/>
  <c r="HG17" i="83"/>
  <c r="HJ17" i="83" s="1"/>
  <c r="GS17" i="83"/>
  <c r="GV17" i="83" s="1"/>
  <c r="CR17" i="83"/>
  <c r="CU17" i="83" s="1"/>
  <c r="CK17" i="83"/>
  <c r="CN17" i="83" s="1"/>
  <c r="CD46" i="83"/>
  <c r="CG46" i="83" s="1"/>
  <c r="BP25" i="83"/>
  <c r="BS25" i="83" s="1"/>
  <c r="BI17" i="83"/>
  <c r="BL17" i="83" s="1"/>
  <c r="ARW17" i="83"/>
  <c r="ARZ17" i="83" s="1"/>
  <c r="AOC53" i="83"/>
  <c r="AOF53" i="83" s="1"/>
  <c r="ANH17" i="83"/>
  <c r="ANK17" i="83" s="1"/>
  <c r="WI17" i="83"/>
  <c r="WL17" i="83" s="1"/>
  <c r="IP33" i="83"/>
  <c r="IS33" i="83" s="1"/>
  <c r="IB17" i="83"/>
  <c r="IE17" i="83" s="1"/>
  <c r="DM30" i="83"/>
  <c r="DP30" i="83" s="1"/>
  <c r="AU17" i="83"/>
  <c r="AX17" i="83" s="1"/>
  <c r="AG31" i="83"/>
  <c r="AJ31" i="83" s="1"/>
  <c r="ASD25" i="83"/>
  <c r="ASG25" i="83" s="1"/>
  <c r="AAQ17" i="83"/>
  <c r="AAT17" i="83" s="1"/>
  <c r="FJ32" i="83"/>
  <c r="FM32" i="83" s="1"/>
  <c r="LH24" i="83"/>
  <c r="LK24" i="83" s="1"/>
  <c r="KM17" i="83"/>
  <c r="KP17" i="83" s="1"/>
  <c r="AG17" i="83"/>
  <c r="AJ17" i="83" s="1"/>
  <c r="BCQ17" i="83"/>
  <c r="BCT17" i="83" s="1"/>
  <c r="BBO17" i="83"/>
  <c r="BBR17" i="83" s="1"/>
  <c r="WB17" i="83"/>
  <c r="WE17" i="83" s="1"/>
  <c r="VG37" i="83"/>
  <c r="VJ37" i="83" s="1"/>
  <c r="ON17" i="83"/>
  <c r="OQ17" i="83" s="1"/>
  <c r="NE17" i="83"/>
  <c r="NH17" i="83" s="1"/>
  <c r="LO32" i="83"/>
  <c r="LR32" i="83" s="1"/>
  <c r="II17" i="83"/>
  <c r="IL17" i="83" s="1"/>
  <c r="GS29" i="83"/>
  <c r="GV29" i="83" s="1"/>
  <c r="FQ26" i="83"/>
  <c r="FT26" i="83" s="1"/>
  <c r="AN17" i="83"/>
  <c r="AQ17" i="83" s="1"/>
  <c r="Z17" i="83"/>
  <c r="AC17" i="83" s="1"/>
  <c r="TQ41" i="83"/>
  <c r="TT41" i="83" s="1"/>
  <c r="MX45" i="83"/>
  <c r="NA45" i="83" s="1"/>
  <c r="IB36" i="83"/>
  <c r="IE36" i="83" s="1"/>
  <c r="DF40" i="83"/>
  <c r="DI40" i="83" s="1"/>
  <c r="BP17" i="83"/>
  <c r="BS17" i="83" s="1"/>
  <c r="YM25" i="83"/>
  <c r="YP25" i="83" s="1"/>
  <c r="XR37" i="83"/>
  <c r="XU37" i="83" s="1"/>
  <c r="MX17" i="83"/>
  <c r="NA17" i="83" s="1"/>
  <c r="GL17" i="83"/>
  <c r="GO17" i="83" s="1"/>
  <c r="EA17" i="83"/>
  <c r="ED17" i="83" s="1"/>
  <c r="AU52" i="83"/>
  <c r="AX52" i="83" s="1"/>
  <c r="AOB29" i="83"/>
  <c r="AOE29" i="83" s="1"/>
  <c r="BEM29" i="83"/>
  <c r="BEP29" i="83" s="1"/>
  <c r="TB31" i="83"/>
  <c r="TE31" i="83" s="1"/>
  <c r="ZG28" i="83"/>
  <c r="ZJ28" i="83" s="1"/>
  <c r="ABD31" i="83"/>
  <c r="ABG31" i="83" s="1"/>
  <c r="DS39" i="83"/>
  <c r="DV39" i="83" s="1"/>
  <c r="GY38" i="83"/>
  <c r="HB38" i="83" s="1"/>
  <c r="AAB33" i="83"/>
  <c r="AAE33" i="83" s="1"/>
  <c r="WH33" i="83"/>
  <c r="WK33" i="83" s="1"/>
  <c r="XQ29" i="83"/>
  <c r="XT29" i="83" s="1"/>
  <c r="BJW32" i="83"/>
  <c r="BJZ32" i="83" s="1"/>
  <c r="BKR27" i="83"/>
  <c r="BKU27" i="83" s="1"/>
  <c r="BOE23" i="83"/>
  <c r="BOH23" i="83" s="1"/>
  <c r="BNX42" i="83"/>
  <c r="BOA42" i="83" s="1"/>
  <c r="BNQ31" i="83"/>
  <c r="BNT31" i="83" s="1"/>
  <c r="BNJ16" i="83"/>
  <c r="BNM16" i="83" s="1"/>
  <c r="BNC24" i="83"/>
  <c r="BNF24" i="83" s="1"/>
  <c r="BMV35" i="83"/>
  <c r="BMY35" i="83" s="1"/>
  <c r="BMH23" i="83"/>
  <c r="BMK23" i="83" s="1"/>
  <c r="BOS16" i="83"/>
  <c r="BOV16" i="83" s="1"/>
  <c r="BOL42" i="83"/>
  <c r="BOO42" i="83" s="1"/>
  <c r="BNX33" i="83"/>
  <c r="BOA33" i="83" s="1"/>
  <c r="BNX23" i="83"/>
  <c r="BOA23" i="83" s="1"/>
  <c r="BNQ16" i="83"/>
  <c r="BNT16" i="83" s="1"/>
  <c r="BMO16" i="83"/>
  <c r="BMR16" i="83" s="1"/>
  <c r="BMH42" i="83"/>
  <c r="BMK42" i="83" s="1"/>
  <c r="BMH26" i="83"/>
  <c r="BMK26" i="83" s="1"/>
  <c r="BMH16" i="83"/>
  <c r="BMK16" i="83" s="1"/>
  <c r="BOS39" i="83"/>
  <c r="BOV39" i="83" s="1"/>
  <c r="BOL16" i="83"/>
  <c r="BOO16" i="83" s="1"/>
  <c r="BNX16" i="83"/>
  <c r="BOA16" i="83" s="1"/>
  <c r="BNQ37" i="83"/>
  <c r="BNT37" i="83" s="1"/>
  <c r="BNC29" i="83"/>
  <c r="BNF29" i="83" s="1"/>
  <c r="BMV41" i="83"/>
  <c r="BMY41" i="83" s="1"/>
  <c r="BMO23" i="83"/>
  <c r="BMR23" i="83" s="1"/>
  <c r="BMH32" i="83"/>
  <c r="BMK32" i="83" s="1"/>
  <c r="BMA42" i="83"/>
  <c r="BMD42" i="83" s="1"/>
  <c r="BLT23" i="83"/>
  <c r="BLW23" i="83" s="1"/>
  <c r="BLM24" i="83"/>
  <c r="BLP24" i="83" s="1"/>
  <c r="BKR30" i="83"/>
  <c r="BKU30" i="83" s="1"/>
  <c r="BOZ16" i="83"/>
  <c r="BPC16" i="83" s="1"/>
  <c r="BOE16" i="83"/>
  <c r="BOH16" i="83" s="1"/>
  <c r="BNX25" i="83"/>
  <c r="BOA25" i="83" s="1"/>
  <c r="BNC55" i="83"/>
  <c r="BNF55" i="83" s="1"/>
  <c r="BMV29" i="83"/>
  <c r="BMY29" i="83" s="1"/>
  <c r="BMO33" i="83"/>
  <c r="BMR33" i="83" s="1"/>
  <c r="BLT16" i="83"/>
  <c r="BLW16" i="83" s="1"/>
  <c r="BKR23" i="83"/>
  <c r="BKU23" i="83" s="1"/>
  <c r="BKK16" i="83"/>
  <c r="BKN16" i="83" s="1"/>
  <c r="BOS54" i="83"/>
  <c r="BOV54" i="83" s="1"/>
  <c r="BNC48" i="83"/>
  <c r="BNF48" i="83" s="1"/>
  <c r="BMA37" i="83"/>
  <c r="BMD37" i="83" s="1"/>
  <c r="BMA16" i="83"/>
  <c r="BMD16" i="83" s="1"/>
  <c r="BKR40" i="83"/>
  <c r="BKU40" i="83" s="1"/>
  <c r="BKR16" i="83"/>
  <c r="BKU16" i="83" s="1"/>
  <c r="BKK40" i="83"/>
  <c r="BKN40" i="83" s="1"/>
  <c r="BJB31" i="83"/>
  <c r="BJE31" i="83" s="1"/>
  <c r="BJB23" i="83"/>
  <c r="BJE23" i="83" s="1"/>
  <c r="BIU23" i="83"/>
  <c r="BIX23" i="83" s="1"/>
  <c r="BIG59" i="83"/>
  <c r="BIJ59" i="83" s="1"/>
  <c r="BIG29" i="83"/>
  <c r="BIJ29" i="83" s="1"/>
  <c r="BHZ32" i="83"/>
  <c r="BIC32" i="83" s="1"/>
  <c r="BHZ16" i="83"/>
  <c r="BIC16" i="83" s="1"/>
  <c r="BHL50" i="83"/>
  <c r="BHO50" i="83" s="1"/>
  <c r="BHL34" i="83"/>
  <c r="BHO34" i="83" s="1"/>
  <c r="BHL24" i="83"/>
  <c r="BHO24" i="83" s="1"/>
  <c r="BGQ50" i="83"/>
  <c r="BGT50" i="83" s="1"/>
  <c r="BGQ24" i="83"/>
  <c r="BGT24" i="83" s="1"/>
  <c r="BGJ46" i="83"/>
  <c r="BGM46" i="83" s="1"/>
  <c r="BGJ16" i="83"/>
  <c r="BGM16" i="83" s="1"/>
  <c r="BFV50" i="83"/>
  <c r="BFY50" i="83" s="1"/>
  <c r="BFV34" i="83"/>
  <c r="BFY34" i="83" s="1"/>
  <c r="BFV16" i="83"/>
  <c r="BFY16" i="83" s="1"/>
  <c r="BFO16" i="83"/>
  <c r="BFR16" i="83" s="1"/>
  <c r="BOS47" i="83"/>
  <c r="BOV47" i="83" s="1"/>
  <c r="BOS24" i="83"/>
  <c r="BOV24" i="83" s="1"/>
  <c r="BOL36" i="83"/>
  <c r="BOO36" i="83" s="1"/>
  <c r="BNX48" i="83"/>
  <c r="BOA48" i="83" s="1"/>
  <c r="BNC16" i="83"/>
  <c r="BNF16" i="83" s="1"/>
  <c r="BMO37" i="83"/>
  <c r="BMR37" i="83" s="1"/>
  <c r="BMH49" i="83"/>
  <c r="BMK49" i="83" s="1"/>
  <c r="BLF41" i="83"/>
  <c r="BLI41" i="83" s="1"/>
  <c r="BLF16" i="83"/>
  <c r="BLI16" i="83" s="1"/>
  <c r="BKR48" i="83"/>
  <c r="BKU48" i="83" s="1"/>
  <c r="BJW58" i="83"/>
  <c r="BJZ58" i="83" s="1"/>
  <c r="BJW50" i="83"/>
  <c r="BJZ50" i="83" s="1"/>
  <c r="BJW16" i="83"/>
  <c r="BJZ16" i="83" s="1"/>
  <c r="BIU36" i="83"/>
  <c r="BIX36" i="83" s="1"/>
  <c r="BIG52" i="83"/>
  <c r="BIJ52" i="83" s="1"/>
  <c r="BIG16" i="83"/>
  <c r="BIJ16" i="83" s="1"/>
  <c r="BHZ41" i="83"/>
  <c r="BIC41" i="83" s="1"/>
  <c r="BHS23" i="83"/>
  <c r="BHV23" i="83" s="1"/>
  <c r="BHL43" i="83"/>
  <c r="BHO43" i="83" s="1"/>
  <c r="BNC39" i="83"/>
  <c r="BNF39" i="83" s="1"/>
  <c r="BLM54" i="83"/>
  <c r="BLP54" i="83" s="1"/>
  <c r="BLM38" i="83"/>
  <c r="BLP38" i="83" s="1"/>
  <c r="BJB49" i="83"/>
  <c r="BJE49" i="83" s="1"/>
  <c r="BIG24" i="83"/>
  <c r="BIJ24" i="83" s="1"/>
  <c r="BHE48" i="83"/>
  <c r="BHH48" i="83" s="1"/>
  <c r="BHE16" i="83"/>
  <c r="BHH16" i="83" s="1"/>
  <c r="BGQ38" i="83"/>
  <c r="BGT38" i="83" s="1"/>
  <c r="BGQ16" i="83"/>
  <c r="BGT16" i="83" s="1"/>
  <c r="BFV27" i="83"/>
  <c r="BFY27" i="83" s="1"/>
  <c r="BFO43" i="83"/>
  <c r="BFR43" i="83" s="1"/>
  <c r="BFH23" i="83"/>
  <c r="BFK23" i="83" s="1"/>
  <c r="BET44" i="83"/>
  <c r="BEW44" i="83" s="1"/>
  <c r="BET16" i="83"/>
  <c r="BEW16" i="83" s="1"/>
  <c r="BEM43" i="83"/>
  <c r="BEP43" i="83" s="1"/>
  <c r="BEF34" i="83"/>
  <c r="BEI34" i="83" s="1"/>
  <c r="BDY52" i="83"/>
  <c r="BEB52" i="83" s="1"/>
  <c r="BDY34" i="83"/>
  <c r="BEB34" i="83" s="1"/>
  <c r="BDY24" i="83"/>
  <c r="BEB24" i="83" s="1"/>
  <c r="BDR43" i="83"/>
  <c r="BDU43" i="83" s="1"/>
  <c r="BCW44" i="83"/>
  <c r="BCZ44" i="83" s="1"/>
  <c r="BCW32" i="83"/>
  <c r="BCZ32" i="83" s="1"/>
  <c r="BMV16" i="83"/>
  <c r="BMY16" i="83" s="1"/>
  <c r="BLM47" i="83"/>
  <c r="BLP47" i="83" s="1"/>
  <c r="BJW39" i="83"/>
  <c r="BJZ39" i="83" s="1"/>
  <c r="BJB16" i="83"/>
  <c r="BJE16" i="83" s="1"/>
  <c r="BHL16" i="83"/>
  <c r="BHO16" i="83" s="1"/>
  <c r="BFV24" i="83"/>
  <c r="BFY24" i="83" s="1"/>
  <c r="BFH16" i="83"/>
  <c r="BFK16" i="83" s="1"/>
  <c r="BET49" i="83"/>
  <c r="BEW49" i="83" s="1"/>
  <c r="BEM16" i="83"/>
  <c r="BEP16" i="83" s="1"/>
  <c r="BDR16" i="83"/>
  <c r="BDU16" i="83" s="1"/>
  <c r="BDD46" i="83"/>
  <c r="BDG46" i="83" s="1"/>
  <c r="BCW49" i="83"/>
  <c r="BCZ49" i="83" s="1"/>
  <c r="BKK45" i="83"/>
  <c r="BKN45" i="83" s="1"/>
  <c r="BJP36" i="83"/>
  <c r="BJS36" i="83" s="1"/>
  <c r="BJB41" i="83"/>
  <c r="BJE41" i="83" s="1"/>
  <c r="BGQ58" i="83"/>
  <c r="BGT58" i="83" s="1"/>
  <c r="BEM24" i="83"/>
  <c r="BEP24" i="83" s="1"/>
  <c r="BDR34" i="83"/>
  <c r="BDU34" i="83" s="1"/>
  <c r="BCP16" i="83"/>
  <c r="BCS16" i="83" s="1"/>
  <c r="BCI51" i="83"/>
  <c r="BCL51" i="83" s="1"/>
  <c r="BCB55" i="83"/>
  <c r="BCE55" i="83" s="1"/>
  <c r="BCB37" i="83"/>
  <c r="BCE37" i="83" s="1"/>
  <c r="BBN50" i="83"/>
  <c r="BBQ50" i="83" s="1"/>
  <c r="BBN16" i="83"/>
  <c r="BBQ16" i="83" s="1"/>
  <c r="BBG45" i="83"/>
  <c r="BBJ45" i="83" s="1"/>
  <c r="BBG23" i="83"/>
  <c r="BBJ23" i="83" s="1"/>
  <c r="BAL52" i="83"/>
  <c r="BAO52" i="83" s="1"/>
  <c r="BAL16" i="83"/>
  <c r="BAO16" i="83" s="1"/>
  <c r="AZX53" i="83"/>
  <c r="BAA53" i="83" s="1"/>
  <c r="AZQ43" i="83"/>
  <c r="AZT43" i="83" s="1"/>
  <c r="AZC43" i="83"/>
  <c r="AZF43" i="83" s="1"/>
  <c r="AYH16" i="83"/>
  <c r="AYK16" i="83" s="1"/>
  <c r="AYA44" i="83"/>
  <c r="AYD44" i="83" s="1"/>
  <c r="AXT42" i="83"/>
  <c r="AXW42" i="83" s="1"/>
  <c r="AXT16" i="83"/>
  <c r="AXW16" i="83" s="1"/>
  <c r="AXM44" i="83"/>
  <c r="AXP44" i="83" s="1"/>
  <c r="AXM16" i="83"/>
  <c r="AXP16" i="83" s="1"/>
  <c r="AXF42" i="83"/>
  <c r="AXI42" i="83" s="1"/>
  <c r="AXF16" i="83"/>
  <c r="AXI16" i="83" s="1"/>
  <c r="AWR55" i="83"/>
  <c r="AWU55" i="83" s="1"/>
  <c r="AWR25" i="83"/>
  <c r="AWU25" i="83" s="1"/>
  <c r="AWK16" i="83"/>
  <c r="AWN16" i="83" s="1"/>
  <c r="AVW16" i="83"/>
  <c r="AVZ16" i="83" s="1"/>
  <c r="AVP51" i="83"/>
  <c r="AVS51" i="83" s="1"/>
  <c r="AVP35" i="83"/>
  <c r="AVS35" i="83" s="1"/>
  <c r="AVI25" i="83"/>
  <c r="AVL25" i="83" s="1"/>
  <c r="AVB16" i="83"/>
  <c r="AVE16" i="83" s="1"/>
  <c r="BLM16" i="83"/>
  <c r="BLP16" i="83" s="1"/>
  <c r="BLF36" i="83"/>
  <c r="BLI36" i="83" s="1"/>
  <c r="BHE35" i="83"/>
  <c r="BHH35" i="83" s="1"/>
  <c r="BFV43" i="83"/>
  <c r="BFY43" i="83" s="1"/>
  <c r="BFH44" i="83"/>
  <c r="BFK44" i="83" s="1"/>
  <c r="BEM34" i="83"/>
  <c r="BEP34" i="83" s="1"/>
  <c r="BDK16" i="83"/>
  <c r="BDN16" i="83" s="1"/>
  <c r="BDD51" i="83"/>
  <c r="BDG51" i="83" s="1"/>
  <c r="BCP39" i="83"/>
  <c r="BCS39" i="83" s="1"/>
  <c r="BCB16" i="83"/>
  <c r="BCE16" i="83" s="1"/>
  <c r="BBG16" i="83"/>
  <c r="BBJ16" i="83" s="1"/>
  <c r="BAZ38" i="83"/>
  <c r="BBC38" i="83" s="1"/>
  <c r="BAZ16" i="83"/>
  <c r="BBC16" i="83" s="1"/>
  <c r="AZX16" i="83"/>
  <c r="BAA16" i="83" s="1"/>
  <c r="AZQ48" i="83"/>
  <c r="AZT48" i="83" s="1"/>
  <c r="AZQ16" i="83"/>
  <c r="AZT16" i="83" s="1"/>
  <c r="AZC24" i="83"/>
  <c r="AZF24" i="83" s="1"/>
  <c r="AYA23" i="83"/>
  <c r="AYD23" i="83" s="1"/>
  <c r="AXT35" i="83"/>
  <c r="AXW35" i="83" s="1"/>
  <c r="AXM37" i="83"/>
  <c r="AXP37" i="83" s="1"/>
  <c r="AXF49" i="83"/>
  <c r="AXI49" i="83" s="1"/>
  <c r="AWD16" i="83"/>
  <c r="AWG16" i="83" s="1"/>
  <c r="AVW47" i="83"/>
  <c r="AVZ47" i="83" s="1"/>
  <c r="AVI58" i="83"/>
  <c r="AVL58" i="83" s="1"/>
  <c r="AVI30" i="83"/>
  <c r="AVL30" i="83" s="1"/>
  <c r="AVI16" i="83"/>
  <c r="AVL16" i="83" s="1"/>
  <c r="AVB43" i="83"/>
  <c r="AVE43" i="83" s="1"/>
  <c r="AUU43" i="83"/>
  <c r="AUX43" i="83" s="1"/>
  <c r="AUU39" i="83"/>
  <c r="AUX39" i="83" s="1"/>
  <c r="AUU23" i="83"/>
  <c r="AUX23" i="83" s="1"/>
  <c r="AUN31" i="83"/>
  <c r="AUQ31" i="83" s="1"/>
  <c r="BOS28" i="83"/>
  <c r="BOV28" i="83" s="1"/>
  <c r="BJP41" i="83"/>
  <c r="BJS41" i="83" s="1"/>
  <c r="BIU16" i="83"/>
  <c r="BIX16" i="83" s="1"/>
  <c r="BGJ40" i="83"/>
  <c r="BGM40" i="83" s="1"/>
  <c r="BFO39" i="83"/>
  <c r="BFR39" i="83" s="1"/>
  <c r="BFH39" i="83"/>
  <c r="BFK39" i="83" s="1"/>
  <c r="BEF16" i="83"/>
  <c r="BEI16" i="83" s="1"/>
  <c r="BCW16" i="83"/>
  <c r="BCZ16" i="83" s="1"/>
  <c r="BCP33" i="83"/>
  <c r="BCS33" i="83" s="1"/>
  <c r="BCB22" i="83"/>
  <c r="BCE22" i="83" s="1"/>
  <c r="BAS45" i="83"/>
  <c r="BAV45" i="83" s="1"/>
  <c r="BAS16" i="83"/>
  <c r="BAV16" i="83" s="1"/>
  <c r="BAL45" i="83"/>
  <c r="BAO45" i="83" s="1"/>
  <c r="AYH23" i="83"/>
  <c r="AYK23" i="83" s="1"/>
  <c r="AYA50" i="83"/>
  <c r="AYD50" i="83" s="1"/>
  <c r="AXM23" i="83"/>
  <c r="AXP23" i="83" s="1"/>
  <c r="AWK42" i="83"/>
  <c r="AWN42" i="83" s="1"/>
  <c r="AVP23" i="83"/>
  <c r="AVS23" i="83" s="1"/>
  <c r="AUN26" i="83"/>
  <c r="AUQ26" i="83" s="1"/>
  <c r="ATZ35" i="83"/>
  <c r="AUC35" i="83" s="1"/>
  <c r="ATS30" i="83"/>
  <c r="ATV30" i="83" s="1"/>
  <c r="ATS16" i="83"/>
  <c r="ATV16" i="83" s="1"/>
  <c r="ATE16" i="83"/>
  <c r="ATH16" i="83" s="1"/>
  <c r="ASQ35" i="83"/>
  <c r="AST35" i="83" s="1"/>
  <c r="ASC54" i="83"/>
  <c r="ASF54" i="83" s="1"/>
  <c r="ASC16" i="83"/>
  <c r="ASF16" i="83" s="1"/>
  <c r="ARV16" i="83"/>
  <c r="ARY16" i="83" s="1"/>
  <c r="ARH16" i="83"/>
  <c r="ARK16" i="83" s="1"/>
  <c r="ARA34" i="83"/>
  <c r="ARD34" i="83" s="1"/>
  <c r="AQT16" i="83"/>
  <c r="AQW16" i="83" s="1"/>
  <c r="AQM50" i="83"/>
  <c r="AQP50" i="83" s="1"/>
  <c r="AQM28" i="83"/>
  <c r="AQP28" i="83" s="1"/>
  <c r="APY41" i="83"/>
  <c r="AQB41" i="83" s="1"/>
  <c r="APR16" i="83"/>
  <c r="APU16" i="83" s="1"/>
  <c r="APK48" i="83"/>
  <c r="APN48" i="83" s="1"/>
  <c r="APK40" i="83"/>
  <c r="APN40" i="83" s="1"/>
  <c r="APK24" i="83"/>
  <c r="APN24" i="83" s="1"/>
  <c r="BJW24" i="83"/>
  <c r="BJZ24" i="83" s="1"/>
  <c r="BHZ47" i="83"/>
  <c r="BIC47" i="83" s="1"/>
  <c r="BEM49" i="83"/>
  <c r="BEP49" i="83" s="1"/>
  <c r="BEF41" i="83"/>
  <c r="BEI41" i="83" s="1"/>
  <c r="BDY16" i="83"/>
  <c r="BEB16" i="83" s="1"/>
  <c r="BCI23" i="83"/>
  <c r="BCL23" i="83" s="1"/>
  <c r="BCB49" i="83"/>
  <c r="BCE49" i="83" s="1"/>
  <c r="BAZ45" i="83"/>
  <c r="BBC45" i="83" s="1"/>
  <c r="BAS38" i="83"/>
  <c r="BAV38" i="83" s="1"/>
  <c r="BAS24" i="83"/>
  <c r="BAV24" i="83" s="1"/>
  <c r="BAL23" i="83"/>
  <c r="BAO23" i="83" s="1"/>
  <c r="BAE16" i="83"/>
  <c r="BAH16" i="83" s="1"/>
  <c r="AZX48" i="83"/>
  <c r="BAA48" i="83" s="1"/>
  <c r="AZJ38" i="83"/>
  <c r="AZM38" i="83" s="1"/>
  <c r="AZC50" i="83"/>
  <c r="AZF50" i="83" s="1"/>
  <c r="AYO16" i="83"/>
  <c r="AYR16" i="83" s="1"/>
  <c r="AYH54" i="83"/>
  <c r="AYK54" i="83" s="1"/>
  <c r="AVP27" i="83"/>
  <c r="AVS27" i="83" s="1"/>
  <c r="AVP16" i="83"/>
  <c r="AVS16" i="83" s="1"/>
  <c r="AVB49" i="83"/>
  <c r="AVE49" i="83" s="1"/>
  <c r="AUN40" i="83"/>
  <c r="AUQ40" i="83" s="1"/>
  <c r="AUG40" i="83"/>
  <c r="AUJ40" i="83" s="1"/>
  <c r="ATZ52" i="83"/>
  <c r="AUC52" i="83" s="1"/>
  <c r="ATZ26" i="83"/>
  <c r="AUC26" i="83" s="1"/>
  <c r="ATS59" i="83"/>
  <c r="ATV59" i="83" s="1"/>
  <c r="ATL41" i="83"/>
  <c r="ATO41" i="83" s="1"/>
  <c r="ATE41" i="83"/>
  <c r="ATH41" i="83" s="1"/>
  <c r="ASQ40" i="83"/>
  <c r="AST40" i="83" s="1"/>
  <c r="ASJ50" i="83"/>
  <c r="ASM50" i="83" s="1"/>
  <c r="ASJ16" i="83"/>
  <c r="ASM16" i="83" s="1"/>
  <c r="ASC47" i="83"/>
  <c r="ASF47" i="83" s="1"/>
  <c r="ARV43" i="83"/>
  <c r="ARY43" i="83" s="1"/>
  <c r="ARO40" i="83"/>
  <c r="ARR40" i="83" s="1"/>
  <c r="ARH39" i="83"/>
  <c r="ARK39" i="83" s="1"/>
  <c r="ARA23" i="83"/>
  <c r="ARD23" i="83" s="1"/>
  <c r="AQT49" i="83"/>
  <c r="AQW49" i="83" s="1"/>
  <c r="AQF44" i="83"/>
  <c r="AQI44" i="83" s="1"/>
  <c r="AQF16" i="83"/>
  <c r="AQI16" i="83" s="1"/>
  <c r="APR49" i="83"/>
  <c r="APU49" i="83" s="1"/>
  <c r="APR41" i="83"/>
  <c r="APU41" i="83" s="1"/>
  <c r="APR33" i="83"/>
  <c r="APU33" i="83" s="1"/>
  <c r="APR27" i="83"/>
  <c r="APU27" i="83" s="1"/>
  <c r="BJP16" i="83"/>
  <c r="BJS16" i="83" s="1"/>
  <c r="BET23" i="83"/>
  <c r="BEW23" i="83" s="1"/>
  <c r="BDD16" i="83"/>
  <c r="BDG16" i="83" s="1"/>
  <c r="BCI45" i="83"/>
  <c r="BCL45" i="83" s="1"/>
  <c r="AZJ16" i="83"/>
  <c r="AZM16" i="83" s="1"/>
  <c r="AZC16" i="83"/>
  <c r="AZF16" i="83" s="1"/>
  <c r="AYV51" i="83"/>
  <c r="AYY51" i="83" s="1"/>
  <c r="AVI40" i="83"/>
  <c r="AVL40" i="83" s="1"/>
  <c r="AUU16" i="83"/>
  <c r="AUX16" i="83" s="1"/>
  <c r="AUN48" i="83"/>
  <c r="AUQ48" i="83" s="1"/>
  <c r="AUN16" i="83"/>
  <c r="AUQ16" i="83" s="1"/>
  <c r="ATL47" i="83"/>
  <c r="ATO47" i="83" s="1"/>
  <c r="ATE46" i="83"/>
  <c r="ATH46" i="83" s="1"/>
  <c r="ASX26" i="83"/>
  <c r="ATA26" i="83" s="1"/>
  <c r="ASQ16" i="83"/>
  <c r="AST16" i="83" s="1"/>
  <c r="ASJ44" i="83"/>
  <c r="ASM44" i="83" s="1"/>
  <c r="ASC37" i="83"/>
  <c r="ASF37" i="83" s="1"/>
  <c r="ARA16" i="83"/>
  <c r="ARD16" i="83" s="1"/>
  <c r="AOW60" i="83"/>
  <c r="AOZ60" i="83" s="1"/>
  <c r="AOW40" i="83"/>
  <c r="AOZ40" i="83" s="1"/>
  <c r="AOP46" i="83"/>
  <c r="AOS46" i="83" s="1"/>
  <c r="AOI16" i="83"/>
  <c r="AOL16" i="83" s="1"/>
  <c r="AOB26" i="83"/>
  <c r="AOE26" i="83" s="1"/>
  <c r="AOB16" i="83"/>
  <c r="AOE16" i="83" s="1"/>
  <c r="ANU23" i="83"/>
  <c r="ANX23" i="83" s="1"/>
  <c r="ANN49" i="83"/>
  <c r="ANQ49" i="83" s="1"/>
  <c r="ANG53" i="83"/>
  <c r="ANJ53" i="83" s="1"/>
  <c r="ANG39" i="83"/>
  <c r="ANJ39" i="83" s="1"/>
  <c r="AMZ30" i="83"/>
  <c r="ANC30" i="83" s="1"/>
  <c r="AMZ24" i="83"/>
  <c r="ANC24" i="83" s="1"/>
  <c r="AME44" i="83"/>
  <c r="AMH44" i="83" s="1"/>
  <c r="ABY30" i="83"/>
  <c r="ACB30" i="83" s="1"/>
  <c r="ABY16" i="83"/>
  <c r="ACB16" i="83" s="1"/>
  <c r="ABD43" i="83"/>
  <c r="ABG43" i="83" s="1"/>
  <c r="AAW16" i="83"/>
  <c r="AAZ16" i="83" s="1"/>
  <c r="AAP16" i="83"/>
  <c r="AAS16" i="83" s="1"/>
  <c r="AAI61" i="83"/>
  <c r="AAL61" i="83" s="1"/>
  <c r="AAI53" i="83"/>
  <c r="AAL53" i="83" s="1"/>
  <c r="AAB28" i="83"/>
  <c r="AAE28" i="83" s="1"/>
  <c r="AAB16" i="83"/>
  <c r="AAE16" i="83" s="1"/>
  <c r="ZN35" i="83"/>
  <c r="ZQ35" i="83" s="1"/>
  <c r="ZN29" i="83"/>
  <c r="ZQ29" i="83" s="1"/>
  <c r="ZG43" i="83"/>
  <c r="ZJ43" i="83" s="1"/>
  <c r="YS16" i="83"/>
  <c r="YV16" i="83" s="1"/>
  <c r="YL59" i="83"/>
  <c r="YO59" i="83" s="1"/>
  <c r="YL51" i="83"/>
  <c r="YO51" i="83" s="1"/>
  <c r="XX35" i="83"/>
  <c r="YA35" i="83" s="1"/>
  <c r="XX29" i="83"/>
  <c r="YA29" i="83" s="1"/>
  <c r="XC61" i="83"/>
  <c r="XF61" i="83" s="1"/>
  <c r="XC53" i="83"/>
  <c r="XF53" i="83" s="1"/>
  <c r="XC25" i="83"/>
  <c r="XF25" i="83" s="1"/>
  <c r="WO33" i="83"/>
  <c r="WR33" i="83" s="1"/>
  <c r="WH46" i="83"/>
  <c r="WK46" i="83" s="1"/>
  <c r="WH30" i="83"/>
  <c r="WK30" i="83" s="1"/>
  <c r="WH16" i="83"/>
  <c r="WK16" i="83" s="1"/>
  <c r="VM60" i="83"/>
  <c r="VP60" i="83" s="1"/>
  <c r="VM52" i="83"/>
  <c r="VP52" i="83" s="1"/>
  <c r="VF16" i="83"/>
  <c r="VI16" i="83" s="1"/>
  <c r="UR30" i="83"/>
  <c r="UU30" i="83" s="1"/>
  <c r="UR16" i="83"/>
  <c r="UU16" i="83" s="1"/>
  <c r="UK53" i="83"/>
  <c r="UN53" i="83" s="1"/>
  <c r="UK39" i="83"/>
  <c r="UN39" i="83" s="1"/>
  <c r="TW25" i="83"/>
  <c r="TZ25" i="83" s="1"/>
  <c r="TP24" i="83"/>
  <c r="TS24" i="83" s="1"/>
  <c r="TB53" i="83"/>
  <c r="TE53" i="83" s="1"/>
  <c r="SG16" i="83"/>
  <c r="SJ16" i="83" s="1"/>
  <c r="RZ65" i="83"/>
  <c r="SC65" i="83" s="1"/>
  <c r="RL16" i="83"/>
  <c r="RO16" i="83" s="1"/>
  <c r="RE49" i="83"/>
  <c r="RH49" i="83" s="1"/>
  <c r="QQ16" i="83"/>
  <c r="QT16" i="83" s="1"/>
  <c r="QJ53" i="83"/>
  <c r="QM53" i="83" s="1"/>
  <c r="BHS16" i="83"/>
  <c r="BHV16" i="83" s="1"/>
  <c r="BHL27" i="83"/>
  <c r="BHO27" i="83" s="1"/>
  <c r="BBN23" i="83"/>
  <c r="BBQ23" i="83" s="1"/>
  <c r="AZQ24" i="83"/>
  <c r="AZT24" i="83" s="1"/>
  <c r="AYV44" i="83"/>
  <c r="AYY44" i="83" s="1"/>
  <c r="AYA16" i="83"/>
  <c r="AYD16" i="83" s="1"/>
  <c r="AWY16" i="83"/>
  <c r="AXB16" i="83" s="1"/>
  <c r="AVW41" i="83"/>
  <c r="AVZ41" i="83" s="1"/>
  <c r="AVI51" i="83"/>
  <c r="AVL51" i="83" s="1"/>
  <c r="ATZ16" i="83"/>
  <c r="AUC16" i="83" s="1"/>
  <c r="ATS25" i="83"/>
  <c r="ATV25" i="83" s="1"/>
  <c r="ATL16" i="83"/>
  <c r="ATO16" i="83" s="1"/>
  <c r="ATE23" i="83"/>
  <c r="ATH23" i="83" s="1"/>
  <c r="ASX42" i="83"/>
  <c r="ATA42" i="83" s="1"/>
  <c r="ASX33" i="83"/>
  <c r="ATA33" i="83" s="1"/>
  <c r="ARO16" i="83"/>
  <c r="ARR16" i="83" s="1"/>
  <c r="ARH31" i="83"/>
  <c r="ARK31" i="83" s="1"/>
  <c r="AQT43" i="83"/>
  <c r="AQW43" i="83" s="1"/>
  <c r="AQM58" i="83"/>
  <c r="AQP58" i="83" s="1"/>
  <c r="AQF24" i="83"/>
  <c r="AQI24" i="83" s="1"/>
  <c r="APD50" i="83"/>
  <c r="APG50" i="83" s="1"/>
  <c r="APD26" i="83"/>
  <c r="APG26" i="83" s="1"/>
  <c r="APD16" i="83"/>
  <c r="APG16" i="83" s="1"/>
  <c r="AOW25" i="83"/>
  <c r="AOZ25" i="83" s="1"/>
  <c r="AOP23" i="83"/>
  <c r="AOS23" i="83" s="1"/>
  <c r="AOI45" i="83"/>
  <c r="AOL45" i="83" s="1"/>
  <c r="AOB43" i="83"/>
  <c r="AOE43" i="83" s="1"/>
  <c r="ANU42" i="83"/>
  <c r="ANX42" i="83" s="1"/>
  <c r="ANU16" i="83"/>
  <c r="ANX16" i="83" s="1"/>
  <c r="ANN16" i="83"/>
  <c r="ANQ16" i="83" s="1"/>
  <c r="ANG28" i="83"/>
  <c r="ANJ28" i="83" s="1"/>
  <c r="AMZ59" i="83"/>
  <c r="ANC59" i="83" s="1"/>
  <c r="AMS16" i="83"/>
  <c r="AMV16" i="83" s="1"/>
  <c r="AML24" i="83"/>
  <c r="AMO24" i="83" s="1"/>
  <c r="ACF27" i="83"/>
  <c r="ACI27" i="83" s="1"/>
  <c r="ABY55" i="83"/>
  <c r="ACB55" i="83" s="1"/>
  <c r="ABY41" i="83"/>
  <c r="ACB41" i="83" s="1"/>
  <c r="ABD16" i="83"/>
  <c r="ABG16" i="83" s="1"/>
  <c r="ZN16" i="83"/>
  <c r="ZQ16" i="83" s="1"/>
  <c r="ZG16" i="83"/>
  <c r="ZJ16" i="83" s="1"/>
  <c r="YZ16" i="83"/>
  <c r="ZC16" i="83" s="1"/>
  <c r="YL16" i="83"/>
  <c r="YO16" i="83" s="1"/>
  <c r="XX44" i="83"/>
  <c r="YA44" i="83" s="1"/>
  <c r="XX16" i="83"/>
  <c r="YA16" i="83" s="1"/>
  <c r="XQ16" i="83"/>
  <c r="XT16" i="83" s="1"/>
  <c r="XJ16" i="83"/>
  <c r="XM16" i="83" s="1"/>
  <c r="XC38" i="83"/>
  <c r="XF38" i="83" s="1"/>
  <c r="XC30" i="83"/>
  <c r="XF30" i="83" s="1"/>
  <c r="XC16" i="83"/>
  <c r="XF16" i="83" s="1"/>
  <c r="WO16" i="83"/>
  <c r="WR16" i="83" s="1"/>
  <c r="WA44" i="83"/>
  <c r="WD44" i="83" s="1"/>
  <c r="WA24" i="83"/>
  <c r="WD24" i="83" s="1"/>
  <c r="VT16" i="83"/>
  <c r="VW16" i="83" s="1"/>
  <c r="VM25" i="83"/>
  <c r="VP25" i="83" s="1"/>
  <c r="UR49" i="83"/>
  <c r="UU49" i="83" s="1"/>
  <c r="UK16" i="83"/>
  <c r="UN16" i="83" s="1"/>
  <c r="TW60" i="83"/>
  <c r="TZ60" i="83" s="1"/>
  <c r="TW16" i="83"/>
  <c r="TZ16" i="83" s="1"/>
  <c r="TB46" i="83"/>
  <c r="TE46" i="83" s="1"/>
  <c r="TB28" i="83"/>
  <c r="TE28" i="83" s="1"/>
  <c r="TB24" i="83"/>
  <c r="TE24" i="83" s="1"/>
  <c r="SU55" i="83"/>
  <c r="SX55" i="83" s="1"/>
  <c r="SN35" i="83"/>
  <c r="SQ35" i="83" s="1"/>
  <c r="RZ26" i="83"/>
  <c r="SC26" i="83" s="1"/>
  <c r="RZ16" i="83"/>
  <c r="SC16" i="83" s="1"/>
  <c r="RS47" i="83"/>
  <c r="RV47" i="83" s="1"/>
  <c r="RS35" i="83"/>
  <c r="RV35" i="83" s="1"/>
  <c r="BIU41" i="83"/>
  <c r="BIX41" i="83" s="1"/>
  <c r="BIG40" i="83"/>
  <c r="BIJ40" i="83" s="1"/>
  <c r="BHE42" i="83"/>
  <c r="BHH42" i="83" s="1"/>
  <c r="BDY46" i="83"/>
  <c r="BEB46" i="83" s="1"/>
  <c r="BCW23" i="83"/>
  <c r="BCZ23" i="83" s="1"/>
  <c r="BCI16" i="83"/>
  <c r="BCL16" i="83" s="1"/>
  <c r="BBU16" i="83"/>
  <c r="BBX16" i="83" s="1"/>
  <c r="BBN56" i="83"/>
  <c r="BBQ56" i="83" s="1"/>
  <c r="AXF23" i="83"/>
  <c r="AXI23" i="83" s="1"/>
  <c r="AUG23" i="83"/>
  <c r="AUJ23" i="83" s="1"/>
  <c r="ATS40" i="83"/>
  <c r="ATV40" i="83" s="1"/>
  <c r="ARV48" i="83"/>
  <c r="ARY48" i="83" s="1"/>
  <c r="AQM38" i="83"/>
  <c r="AQP38" i="83" s="1"/>
  <c r="AQF49" i="83"/>
  <c r="AQI49" i="83" s="1"/>
  <c r="APY16" i="83"/>
  <c r="AQB16" i="83" s="1"/>
  <c r="AOP16" i="83"/>
  <c r="AOS16" i="83" s="1"/>
  <c r="AOB33" i="83"/>
  <c r="AOE33" i="83" s="1"/>
  <c r="ANU36" i="83"/>
  <c r="ANX36" i="83" s="1"/>
  <c r="ANN23" i="83"/>
  <c r="ANQ23" i="83" s="1"/>
  <c r="ANG16" i="83"/>
  <c r="ANJ16" i="83" s="1"/>
  <c r="AMZ53" i="83"/>
  <c r="ANC53" i="83" s="1"/>
  <c r="AMZ16" i="83"/>
  <c r="ANC16" i="83" s="1"/>
  <c r="AML37" i="83"/>
  <c r="AMO37" i="83" s="1"/>
  <c r="AME37" i="83"/>
  <c r="AMH37" i="83" s="1"/>
  <c r="ABD24" i="83"/>
  <c r="ABG24" i="83" s="1"/>
  <c r="AAW36" i="83"/>
  <c r="AAZ36" i="83" s="1"/>
  <c r="AAB59" i="83"/>
  <c r="AAE59" i="83" s="1"/>
  <c r="AAB38" i="83"/>
  <c r="AAE38" i="83" s="1"/>
  <c r="ZG49" i="83"/>
  <c r="ZJ49" i="83" s="1"/>
  <c r="YS51" i="83"/>
  <c r="YV51" i="83" s="1"/>
  <c r="YS25" i="83"/>
  <c r="YV25" i="83" s="1"/>
  <c r="XX24" i="83"/>
  <c r="YA24" i="83" s="1"/>
  <c r="XQ56" i="83"/>
  <c r="XT56" i="83" s="1"/>
  <c r="WO26" i="83"/>
  <c r="WR26" i="83" s="1"/>
  <c r="WH37" i="83"/>
  <c r="WK37" i="83" s="1"/>
  <c r="VT27" i="83"/>
  <c r="VW27" i="83" s="1"/>
  <c r="VF50" i="83"/>
  <c r="VI50" i="83" s="1"/>
  <c r="UK62" i="83"/>
  <c r="UN62" i="83" s="1"/>
  <c r="UD16" i="83"/>
  <c r="UG16" i="83" s="1"/>
  <c r="TW38" i="83"/>
  <c r="TZ38" i="83" s="1"/>
  <c r="TP40" i="83"/>
  <c r="TS40" i="83" s="1"/>
  <c r="SU48" i="83"/>
  <c r="SX48" i="83" s="1"/>
  <c r="SN28" i="83"/>
  <c r="SQ28" i="83" s="1"/>
  <c r="RS16" i="83"/>
  <c r="RV16" i="83" s="1"/>
  <c r="QX27" i="83"/>
  <c r="RA27" i="83" s="1"/>
  <c r="QJ16" i="83"/>
  <c r="QM16" i="83" s="1"/>
  <c r="PO55" i="83"/>
  <c r="PR55" i="83" s="1"/>
  <c r="PH56" i="83"/>
  <c r="PK56" i="83" s="1"/>
  <c r="PH32" i="83"/>
  <c r="PK32" i="83" s="1"/>
  <c r="NR16" i="83"/>
  <c r="NU16" i="83" s="1"/>
  <c r="ND26" i="83"/>
  <c r="NG26" i="83" s="1"/>
  <c r="ND16" i="83"/>
  <c r="NG16" i="83" s="1"/>
  <c r="LU16" i="83"/>
  <c r="LX16" i="83" s="1"/>
  <c r="LN61" i="83"/>
  <c r="LQ61" i="83" s="1"/>
  <c r="LN31" i="83"/>
  <c r="LQ31" i="83" s="1"/>
  <c r="LG23" i="83"/>
  <c r="LJ23" i="83" s="1"/>
  <c r="KS25" i="83"/>
  <c r="KV25" i="83" s="1"/>
  <c r="KL47" i="83"/>
  <c r="KO47" i="83" s="1"/>
  <c r="JX26" i="83"/>
  <c r="KA26" i="83" s="1"/>
  <c r="JX16" i="83"/>
  <c r="KA16" i="83" s="1"/>
  <c r="IO71" i="83"/>
  <c r="IR71" i="83" s="1"/>
  <c r="IO63" i="83"/>
  <c r="IR63" i="83" s="1"/>
  <c r="IA49" i="83"/>
  <c r="ID49" i="83" s="1"/>
  <c r="IA45" i="83"/>
  <c r="ID45" i="83" s="1"/>
  <c r="HT55" i="83"/>
  <c r="HW55" i="83" s="1"/>
  <c r="HT47" i="83"/>
  <c r="HW47" i="83" s="1"/>
  <c r="HM51" i="83"/>
  <c r="HP51" i="83" s="1"/>
  <c r="BFH31" i="83"/>
  <c r="BFK31" i="83" s="1"/>
  <c r="AYH47" i="83"/>
  <c r="AYK47" i="83" s="1"/>
  <c r="AWR49" i="83"/>
  <c r="AWU49" i="83" s="1"/>
  <c r="AWK38" i="83"/>
  <c r="AWN38" i="83" s="1"/>
  <c r="AUG45" i="83"/>
  <c r="AUJ45" i="83" s="1"/>
  <c r="AUG16" i="83"/>
  <c r="AUJ16" i="83" s="1"/>
  <c r="ARA40" i="83"/>
  <c r="ARD40" i="83" s="1"/>
  <c r="APY36" i="83"/>
  <c r="AQB36" i="83" s="1"/>
  <c r="APK16" i="83"/>
  <c r="APN16" i="83" s="1"/>
  <c r="APD44" i="83"/>
  <c r="APG44" i="83" s="1"/>
  <c r="AOW30" i="83"/>
  <c r="AOZ30" i="83" s="1"/>
  <c r="AOI50" i="83"/>
  <c r="AOL50" i="83" s="1"/>
  <c r="AOB52" i="83"/>
  <c r="AOE52" i="83" s="1"/>
  <c r="ACF16" i="83"/>
  <c r="ACI16" i="83" s="1"/>
  <c r="ABD34" i="83"/>
  <c r="ABG34" i="83" s="1"/>
  <c r="ABD28" i="83"/>
  <c r="ABG28" i="83" s="1"/>
  <c r="AAW44" i="83"/>
  <c r="AAZ44" i="83" s="1"/>
  <c r="AAI30" i="83"/>
  <c r="AAL30" i="83" s="1"/>
  <c r="AAB23" i="83"/>
  <c r="AAE23" i="83" s="1"/>
  <c r="ZN53" i="83"/>
  <c r="ZQ53" i="83" s="1"/>
  <c r="YS29" i="83"/>
  <c r="YV29" i="83" s="1"/>
  <c r="WV48" i="83"/>
  <c r="WY48" i="83" s="1"/>
  <c r="WH52" i="83"/>
  <c r="WK52" i="83" s="1"/>
  <c r="WH25" i="83"/>
  <c r="WK25" i="83" s="1"/>
  <c r="WA16" i="83"/>
  <c r="WD16" i="83" s="1"/>
  <c r="VM38" i="83"/>
  <c r="VP38" i="83" s="1"/>
  <c r="VF58" i="83"/>
  <c r="VI58" i="83" s="1"/>
  <c r="UR55" i="83"/>
  <c r="UU55" i="83" s="1"/>
  <c r="UR38" i="83"/>
  <c r="UU38" i="83" s="1"/>
  <c r="TB16" i="83"/>
  <c r="TE16" i="83" s="1"/>
  <c r="RZ57" i="83"/>
  <c r="SC57" i="83" s="1"/>
  <c r="RZ34" i="83"/>
  <c r="SC34" i="83" s="1"/>
  <c r="RS53" i="83"/>
  <c r="RV53" i="83" s="1"/>
  <c r="RS24" i="83"/>
  <c r="RV24" i="83" s="1"/>
  <c r="RE57" i="83"/>
  <c r="RH57" i="83" s="1"/>
  <c r="RE16" i="83"/>
  <c r="RH16" i="83" s="1"/>
  <c r="QX16" i="83"/>
  <c r="RA16" i="83" s="1"/>
  <c r="PV16" i="83"/>
  <c r="PY16" i="83" s="1"/>
  <c r="PH43" i="83"/>
  <c r="PK43" i="83" s="1"/>
  <c r="OT66" i="83"/>
  <c r="OW66" i="83" s="1"/>
  <c r="OF16" i="83"/>
  <c r="OI16" i="83" s="1"/>
  <c r="NY58" i="83"/>
  <c r="OB58" i="83" s="1"/>
  <c r="NR55" i="83"/>
  <c r="NU55" i="83" s="1"/>
  <c r="NR25" i="83"/>
  <c r="NU25" i="83" s="1"/>
  <c r="ND53" i="83"/>
  <c r="NG53" i="83" s="1"/>
  <c r="MW34" i="83"/>
  <c r="MZ34" i="83" s="1"/>
  <c r="MW16" i="83"/>
  <c r="MZ16" i="83" s="1"/>
  <c r="MP16" i="83"/>
  <c r="MS16" i="83" s="1"/>
  <c r="MB55" i="83"/>
  <c r="ME55" i="83" s="1"/>
  <c r="LN26" i="83"/>
  <c r="LQ26" i="83" s="1"/>
  <c r="LN16" i="83"/>
  <c r="LQ16" i="83" s="1"/>
  <c r="LG16" i="83"/>
  <c r="LJ16" i="83" s="1"/>
  <c r="KS58" i="83"/>
  <c r="KV58" i="83" s="1"/>
  <c r="KS16" i="83"/>
  <c r="KV16" i="83" s="1"/>
  <c r="KL24" i="83"/>
  <c r="KO24" i="83" s="1"/>
  <c r="KL16" i="83"/>
  <c r="KO16" i="83" s="1"/>
  <c r="KE16" i="83"/>
  <c r="KH16" i="83" s="1"/>
  <c r="JX59" i="83"/>
  <c r="KA59" i="83" s="1"/>
  <c r="JX29" i="83"/>
  <c r="KA29" i="83" s="1"/>
  <c r="JQ24" i="83"/>
  <c r="JT24" i="83" s="1"/>
  <c r="JQ16" i="83"/>
  <c r="JT16" i="83" s="1"/>
  <c r="JC65" i="83"/>
  <c r="JF65" i="83" s="1"/>
  <c r="JC25" i="83"/>
  <c r="JF25" i="83" s="1"/>
  <c r="IV27" i="83"/>
  <c r="IY27" i="83" s="1"/>
  <c r="IO46" i="83"/>
  <c r="IR46" i="83" s="1"/>
  <c r="HT16" i="83"/>
  <c r="HW16" i="83" s="1"/>
  <c r="HF52" i="83"/>
  <c r="HI52" i="83" s="1"/>
  <c r="HF28" i="83"/>
  <c r="HI28" i="83" s="1"/>
  <c r="HF24" i="83"/>
  <c r="HI24" i="83" s="1"/>
  <c r="HF16" i="83"/>
  <c r="HI16" i="83" s="1"/>
  <c r="GR24" i="83"/>
  <c r="GU24" i="83" s="1"/>
  <c r="GR16" i="83"/>
  <c r="GU16" i="83" s="1"/>
  <c r="GK46" i="83"/>
  <c r="GN46" i="83" s="1"/>
  <c r="GK16" i="83"/>
  <c r="GN16" i="83" s="1"/>
  <c r="GD16" i="83"/>
  <c r="GG16" i="83" s="1"/>
  <c r="FW45" i="83"/>
  <c r="FZ45" i="83" s="1"/>
  <c r="AZX26" i="83"/>
  <c r="BAA26" i="83" s="1"/>
  <c r="AVP46" i="83"/>
  <c r="AVS46" i="83" s="1"/>
  <c r="ARH25" i="83"/>
  <c r="ARK25" i="83" s="1"/>
  <c r="AOW16" i="83"/>
  <c r="AOZ16" i="83" s="1"/>
  <c r="AOI23" i="83"/>
  <c r="AOL23" i="83" s="1"/>
  <c r="ANG62" i="83"/>
  <c r="ANJ62" i="83" s="1"/>
  <c r="AML16" i="83"/>
  <c r="AMO16" i="83" s="1"/>
  <c r="ABR41" i="83"/>
  <c r="ABU41" i="83" s="1"/>
  <c r="AAI39" i="83"/>
  <c r="AAL39" i="83" s="1"/>
  <c r="AAI25" i="83"/>
  <c r="AAL25" i="83" s="1"/>
  <c r="YL24" i="83"/>
  <c r="YO24" i="83" s="1"/>
  <c r="WV56" i="83"/>
  <c r="WY56" i="83" s="1"/>
  <c r="WA50" i="83"/>
  <c r="WD50" i="83" s="1"/>
  <c r="VM30" i="83"/>
  <c r="VP30" i="83" s="1"/>
  <c r="VM16" i="83"/>
  <c r="VP16" i="83" s="1"/>
  <c r="TP51" i="83"/>
  <c r="TS51" i="83" s="1"/>
  <c r="QX38" i="83"/>
  <c r="RA38" i="83" s="1"/>
  <c r="QJ25" i="83"/>
  <c r="QM25" i="83" s="1"/>
  <c r="QC51" i="83"/>
  <c r="QF51" i="83" s="1"/>
  <c r="PH62" i="83"/>
  <c r="PK62" i="83" s="1"/>
  <c r="PH16" i="83"/>
  <c r="PK16" i="83" s="1"/>
  <c r="OT26" i="83"/>
  <c r="OW26" i="83" s="1"/>
  <c r="NY25" i="83"/>
  <c r="OB25" i="83" s="1"/>
  <c r="ND29" i="83"/>
  <c r="NG29" i="83" s="1"/>
  <c r="MI29" i="83"/>
  <c r="ML29" i="83" s="1"/>
  <c r="MI16" i="83"/>
  <c r="ML16" i="83" s="1"/>
  <c r="MB62" i="83"/>
  <c r="ME62" i="83" s="1"/>
  <c r="MB42" i="83"/>
  <c r="ME42" i="83" s="1"/>
  <c r="KS49" i="83"/>
  <c r="KV49" i="83" s="1"/>
  <c r="JQ46" i="83"/>
  <c r="JT46" i="83" s="1"/>
  <c r="IV48" i="83"/>
  <c r="IY48" i="83" s="1"/>
  <c r="IV24" i="83"/>
  <c r="IY24" i="83" s="1"/>
  <c r="IO32" i="83"/>
  <c r="IR32" i="83" s="1"/>
  <c r="IH24" i="83"/>
  <c r="IK24" i="83" s="1"/>
  <c r="IA16" i="83"/>
  <c r="ID16" i="83" s="1"/>
  <c r="GY45" i="83"/>
  <c r="HB45" i="83" s="1"/>
  <c r="GD34" i="83"/>
  <c r="GG34" i="83" s="1"/>
  <c r="FP56" i="83"/>
  <c r="FS56" i="83" s="1"/>
  <c r="FP16" i="83"/>
  <c r="FS16" i="83" s="1"/>
  <c r="FB16" i="83"/>
  <c r="FE16" i="83" s="1"/>
  <c r="EU49" i="83"/>
  <c r="EX49" i="83" s="1"/>
  <c r="EU23" i="83"/>
  <c r="EX23" i="83" s="1"/>
  <c r="EN16" i="83"/>
  <c r="EQ16" i="83" s="1"/>
  <c r="EG47" i="83"/>
  <c r="EJ47" i="83" s="1"/>
  <c r="DZ56" i="83"/>
  <c r="EC56" i="83" s="1"/>
  <c r="DZ48" i="83"/>
  <c r="EC48" i="83" s="1"/>
  <c r="DS46" i="83"/>
  <c r="DV46" i="83" s="1"/>
  <c r="DL59" i="83"/>
  <c r="DO59" i="83" s="1"/>
  <c r="DL29" i="83"/>
  <c r="DO29" i="83" s="1"/>
  <c r="DE16" i="83"/>
  <c r="DH16" i="83" s="1"/>
  <c r="CX35" i="83"/>
  <c r="DA35" i="83" s="1"/>
  <c r="CQ56" i="83"/>
  <c r="CT56" i="83" s="1"/>
  <c r="CQ48" i="83"/>
  <c r="CT48" i="83" s="1"/>
  <c r="CC69" i="83"/>
  <c r="CF69" i="83" s="1"/>
  <c r="CC61" i="83"/>
  <c r="CF61" i="83" s="1"/>
  <c r="CC43" i="83"/>
  <c r="CF43" i="83" s="1"/>
  <c r="BV62" i="83"/>
  <c r="BY62" i="83" s="1"/>
  <c r="BV26" i="83"/>
  <c r="BY26" i="83" s="1"/>
  <c r="BV16" i="83"/>
  <c r="BY16" i="83" s="1"/>
  <c r="BO55" i="83"/>
  <c r="BR55" i="83" s="1"/>
  <c r="BH59" i="83"/>
  <c r="BK59" i="83" s="1"/>
  <c r="BH51" i="83"/>
  <c r="BK51" i="83" s="1"/>
  <c r="BH25" i="83"/>
  <c r="BK25" i="83" s="1"/>
  <c r="BA45" i="83"/>
  <c r="BD45" i="83" s="1"/>
  <c r="AF63" i="83"/>
  <c r="AI63" i="83" s="1"/>
  <c r="R16" i="83"/>
  <c r="U16" i="83" s="1"/>
  <c r="K16" i="83"/>
  <c r="N16" i="83" s="1"/>
  <c r="BFA16" i="83"/>
  <c r="BFD16" i="83" s="1"/>
  <c r="AWR16" i="83"/>
  <c r="AWU16" i="83" s="1"/>
  <c r="AME16" i="83"/>
  <c r="AMH16" i="83" s="1"/>
  <c r="ABR16" i="83"/>
  <c r="ABU16" i="83" s="1"/>
  <c r="YS58" i="83"/>
  <c r="YV58" i="83" s="1"/>
  <c r="TB35" i="83"/>
  <c r="TE35" i="83" s="1"/>
  <c r="OM52" i="83"/>
  <c r="OP52" i="83" s="1"/>
  <c r="OM23" i="83"/>
  <c r="OP23" i="83" s="1"/>
  <c r="NY49" i="83"/>
  <c r="OB49" i="83" s="1"/>
  <c r="MI65" i="83"/>
  <c r="ML65" i="83" s="1"/>
  <c r="LN55" i="83"/>
  <c r="LQ55" i="83" s="1"/>
  <c r="LG47" i="83"/>
  <c r="LJ47" i="83" s="1"/>
  <c r="KZ16" i="83"/>
  <c r="LC16" i="83" s="1"/>
  <c r="IV36" i="83"/>
  <c r="IY36" i="83" s="1"/>
  <c r="GY26" i="83"/>
  <c r="HB26" i="83" s="1"/>
  <c r="GY16" i="83"/>
  <c r="HB16" i="83" s="1"/>
  <c r="GD53" i="83"/>
  <c r="GG53" i="83" s="1"/>
  <c r="FW16" i="83"/>
  <c r="FZ16" i="83" s="1"/>
  <c r="FP62" i="83"/>
  <c r="FS62" i="83" s="1"/>
  <c r="FI16" i="83"/>
  <c r="FL16" i="83" s="1"/>
  <c r="EN46" i="83"/>
  <c r="EQ46" i="83" s="1"/>
  <c r="DZ16" i="83"/>
  <c r="EC16" i="83" s="1"/>
  <c r="DS68" i="83"/>
  <c r="DV68" i="83" s="1"/>
  <c r="DS60" i="83"/>
  <c r="DV60" i="83" s="1"/>
  <c r="DS26" i="83"/>
  <c r="DV26" i="83" s="1"/>
  <c r="DS16" i="83"/>
  <c r="DV16" i="83" s="1"/>
  <c r="DL53" i="83"/>
  <c r="DO53" i="83" s="1"/>
  <c r="CX25" i="83"/>
  <c r="DA25" i="83" s="1"/>
  <c r="CQ16" i="83"/>
  <c r="CT16" i="83" s="1"/>
  <c r="AT58" i="83"/>
  <c r="AW58" i="83" s="1"/>
  <c r="AT16" i="83"/>
  <c r="AW16" i="83" s="1"/>
  <c r="K46" i="83"/>
  <c r="N46" i="83" s="1"/>
  <c r="BDR49" i="83"/>
  <c r="BDU49" i="83" s="1"/>
  <c r="ASX16" i="83"/>
  <c r="ATA16" i="83" s="1"/>
  <c r="AMS40" i="83"/>
  <c r="AMV40" i="83" s="1"/>
  <c r="AAB51" i="83"/>
  <c r="AAE51" i="83" s="1"/>
  <c r="TW30" i="83"/>
  <c r="TZ30" i="83" s="1"/>
  <c r="TP58" i="83"/>
  <c r="TS58" i="83" s="1"/>
  <c r="SN24" i="83"/>
  <c r="SQ24" i="83" s="1"/>
  <c r="OT31" i="83"/>
  <c r="OW31" i="83" s="1"/>
  <c r="OT16" i="83"/>
  <c r="OW16" i="83" s="1"/>
  <c r="OM16" i="83"/>
  <c r="OP16" i="83" s="1"/>
  <c r="MI25" i="83"/>
  <c r="ML25" i="83" s="1"/>
  <c r="LG53" i="83"/>
  <c r="LJ53" i="83" s="1"/>
  <c r="JC16" i="83"/>
  <c r="JF16" i="83" s="1"/>
  <c r="IV16" i="83"/>
  <c r="IY16" i="83" s="1"/>
  <c r="IH16" i="83"/>
  <c r="IK16" i="83" s="1"/>
  <c r="HF59" i="83"/>
  <c r="HI59" i="83" s="1"/>
  <c r="HF38" i="83"/>
  <c r="HI38" i="83" s="1"/>
  <c r="FP43" i="83"/>
  <c r="FS43" i="83" s="1"/>
  <c r="FP25" i="83"/>
  <c r="FS25" i="83" s="1"/>
  <c r="FB29" i="83"/>
  <c r="FE29" i="83" s="1"/>
  <c r="EN25" i="83"/>
  <c r="EQ25" i="83" s="1"/>
  <c r="DE39" i="83"/>
  <c r="DH39" i="83" s="1"/>
  <c r="CX46" i="83"/>
  <c r="DA46" i="83" s="1"/>
  <c r="CX16" i="83"/>
  <c r="DA16" i="83" s="1"/>
  <c r="CJ16" i="83"/>
  <c r="CM16" i="83" s="1"/>
  <c r="BV55" i="83"/>
  <c r="BY55" i="83" s="1"/>
  <c r="BO16" i="83"/>
  <c r="BR16" i="83" s="1"/>
  <c r="BA24" i="83"/>
  <c r="BD24" i="83" s="1"/>
  <c r="AT51" i="83"/>
  <c r="AW51" i="83" s="1"/>
  <c r="AF26" i="83"/>
  <c r="AI26" i="83" s="1"/>
  <c r="Y16" i="83"/>
  <c r="AB16" i="83" s="1"/>
  <c r="BDD23" i="83"/>
  <c r="BDG23" i="83" s="1"/>
  <c r="AZJ31" i="83"/>
  <c r="AZM31" i="83" s="1"/>
  <c r="AYV16" i="83"/>
  <c r="AYY16" i="83" s="1"/>
  <c r="ATZ46" i="83"/>
  <c r="AUC46" i="83" s="1"/>
  <c r="ATS52" i="83"/>
  <c r="ATV52" i="83" s="1"/>
  <c r="ARO45" i="83"/>
  <c r="ARR45" i="83" s="1"/>
  <c r="ARH47" i="83"/>
  <c r="ARK47" i="83" s="1"/>
  <c r="APR24" i="83"/>
  <c r="APU24" i="83" s="1"/>
  <c r="AOW52" i="83"/>
  <c r="AOZ52" i="83" s="1"/>
  <c r="AMS36" i="83"/>
  <c r="AMV36" i="83" s="1"/>
  <c r="ABY63" i="83"/>
  <c r="ACB63" i="83" s="1"/>
  <c r="ABD49" i="83"/>
  <c r="ABG49" i="83" s="1"/>
  <c r="AAI16" i="83"/>
  <c r="AAL16" i="83" s="1"/>
  <c r="ZN46" i="83"/>
  <c r="ZQ46" i="83" s="1"/>
  <c r="ZN24" i="83"/>
  <c r="ZQ24" i="83" s="1"/>
  <c r="YS38" i="83"/>
  <c r="YV38" i="83" s="1"/>
  <c r="WV16" i="83"/>
  <c r="WY16" i="83" s="1"/>
  <c r="VF36" i="83"/>
  <c r="VI36" i="83" s="1"/>
  <c r="TW53" i="83"/>
  <c r="TZ53" i="83" s="1"/>
  <c r="SU16" i="83"/>
  <c r="SX16" i="83" s="1"/>
  <c r="SN16" i="83"/>
  <c r="SQ16" i="83" s="1"/>
  <c r="RE24" i="83"/>
  <c r="RH24" i="83" s="1"/>
  <c r="QX57" i="83"/>
  <c r="RA57" i="83" s="1"/>
  <c r="QJ61" i="83"/>
  <c r="QM61" i="83" s="1"/>
  <c r="QC16" i="83"/>
  <c r="QF16" i="83" s="1"/>
  <c r="PO47" i="83"/>
  <c r="PR47" i="83" s="1"/>
  <c r="PO16" i="83"/>
  <c r="PR16" i="83" s="1"/>
  <c r="PH24" i="83"/>
  <c r="PK24" i="83" s="1"/>
  <c r="PA16" i="83"/>
  <c r="PD16" i="83" s="1"/>
  <c r="OT60" i="83"/>
  <c r="OW60" i="83" s="1"/>
  <c r="OM46" i="83"/>
  <c r="OP46" i="83" s="1"/>
  <c r="NY16" i="83"/>
  <c r="OB16" i="83" s="1"/>
  <c r="NR49" i="83"/>
  <c r="NU49" i="83" s="1"/>
  <c r="MI41" i="83"/>
  <c r="ML41" i="83" s="1"/>
  <c r="KL53" i="83"/>
  <c r="KO53" i="83" s="1"/>
  <c r="JQ41" i="83"/>
  <c r="JT41" i="83" s="1"/>
  <c r="JJ16" i="83"/>
  <c r="JM16" i="83" s="1"/>
  <c r="JC59" i="83"/>
  <c r="JF59" i="83" s="1"/>
  <c r="IH62" i="83"/>
  <c r="IK62" i="83" s="1"/>
  <c r="HM16" i="83"/>
  <c r="HP16" i="83" s="1"/>
  <c r="GY70" i="83"/>
  <c r="HB70" i="83" s="1"/>
  <c r="GY62" i="83"/>
  <c r="HB62" i="83" s="1"/>
  <c r="GR59" i="83"/>
  <c r="GU59" i="83" s="1"/>
  <c r="GD45" i="83"/>
  <c r="GG45" i="83" s="1"/>
  <c r="FI69" i="83"/>
  <c r="FL69" i="83" s="1"/>
  <c r="FI61" i="83"/>
  <c r="FL61" i="83" s="1"/>
  <c r="FB57" i="83"/>
  <c r="FE57" i="83" s="1"/>
  <c r="FB25" i="83"/>
  <c r="FE25" i="83" s="1"/>
  <c r="EU44" i="83"/>
  <c r="EX44" i="83" s="1"/>
  <c r="EU16" i="83"/>
  <c r="EX16" i="83" s="1"/>
  <c r="EG54" i="83"/>
  <c r="EJ54" i="83" s="1"/>
  <c r="EG24" i="83"/>
  <c r="EJ24" i="83" s="1"/>
  <c r="EG16" i="83"/>
  <c r="EJ16" i="83" s="1"/>
  <c r="DL26" i="83"/>
  <c r="DO26" i="83" s="1"/>
  <c r="DL16" i="83"/>
  <c r="DO16" i="83" s="1"/>
  <c r="CQ25" i="83"/>
  <c r="CT25" i="83" s="1"/>
  <c r="CJ60" i="83"/>
  <c r="CM60" i="83" s="1"/>
  <c r="CJ40" i="83"/>
  <c r="CM40" i="83" s="1"/>
  <c r="CC26" i="83"/>
  <c r="CF26" i="83" s="1"/>
  <c r="CC16" i="83"/>
  <c r="CF16" i="83" s="1"/>
  <c r="BO50" i="83"/>
  <c r="BR50" i="83" s="1"/>
  <c r="BH16" i="83"/>
  <c r="BK16" i="83" s="1"/>
  <c r="AM68" i="83"/>
  <c r="AP68" i="83" s="1"/>
  <c r="AM60" i="83"/>
  <c r="AP60" i="83" s="1"/>
  <c r="AM44" i="83"/>
  <c r="AP44" i="83" s="1"/>
  <c r="AM26" i="83"/>
  <c r="AP26" i="83" s="1"/>
  <c r="AM16" i="83"/>
  <c r="AP16" i="83" s="1"/>
  <c r="AF30" i="83"/>
  <c r="AI30" i="83" s="1"/>
  <c r="Y42" i="83"/>
  <c r="AB42" i="83" s="1"/>
  <c r="R43" i="83"/>
  <c r="U43" i="83" s="1"/>
  <c r="BBG51" i="83"/>
  <c r="BBJ51" i="83" s="1"/>
  <c r="ABY25" i="83"/>
  <c r="ACB25" i="83" s="1"/>
  <c r="TP16" i="83"/>
  <c r="TS16" i="83" s="1"/>
  <c r="QC24" i="83"/>
  <c r="QF24" i="83" s="1"/>
  <c r="PO24" i="83"/>
  <c r="PR24" i="83" s="1"/>
  <c r="MW44" i="83"/>
  <c r="MZ44" i="83" s="1"/>
  <c r="JX65" i="83"/>
  <c r="KA65" i="83" s="1"/>
  <c r="IO16" i="83"/>
  <c r="IR16" i="83" s="1"/>
  <c r="IH55" i="83"/>
  <c r="IK55" i="83" s="1"/>
  <c r="HT34" i="83"/>
  <c r="HW34" i="83" s="1"/>
  <c r="HM24" i="83"/>
  <c r="HP24" i="83" s="1"/>
  <c r="GK41" i="83"/>
  <c r="GN41" i="83" s="1"/>
  <c r="GK23" i="83"/>
  <c r="GN23" i="83" s="1"/>
  <c r="FW24" i="83"/>
  <c r="FZ24" i="83" s="1"/>
  <c r="FI26" i="83"/>
  <c r="FL26" i="83" s="1"/>
  <c r="EN54" i="83"/>
  <c r="EQ54" i="83" s="1"/>
  <c r="DZ24" i="83"/>
  <c r="EC24" i="83" s="1"/>
  <c r="DS32" i="83"/>
  <c r="DV32" i="83" s="1"/>
  <c r="BV30" i="83"/>
  <c r="BY30" i="83" s="1"/>
  <c r="BH37" i="83"/>
  <c r="BK37" i="83" s="1"/>
  <c r="AT24" i="83"/>
  <c r="AW24" i="83" s="1"/>
  <c r="AF57" i="83"/>
  <c r="AI57" i="83" s="1"/>
  <c r="AQM16" i="83"/>
  <c r="AQP16" i="83" s="1"/>
  <c r="AOP52" i="83"/>
  <c r="AOS52" i="83" s="1"/>
  <c r="ANN44" i="83"/>
  <c r="ANQ44" i="83" s="1"/>
  <c r="XQ48" i="83"/>
  <c r="XT48" i="83" s="1"/>
  <c r="UR25" i="83"/>
  <c r="UU25" i="83" s="1"/>
  <c r="SN48" i="83"/>
  <c r="SQ48" i="83" s="1"/>
  <c r="QX49" i="83"/>
  <c r="RA49" i="83" s="1"/>
  <c r="QC45" i="83"/>
  <c r="QF45" i="83" s="1"/>
  <c r="NK16" i="83"/>
  <c r="NN16" i="83" s="1"/>
  <c r="MW52" i="83"/>
  <c r="MZ52" i="83" s="1"/>
  <c r="MI58" i="83"/>
  <c r="ML58" i="83" s="1"/>
  <c r="MB16" i="83"/>
  <c r="ME16" i="83" s="1"/>
  <c r="IO26" i="83"/>
  <c r="IR26" i="83" s="1"/>
  <c r="HM44" i="83"/>
  <c r="HP44" i="83" s="1"/>
  <c r="GR53" i="83"/>
  <c r="GU53" i="83" s="1"/>
  <c r="FW51" i="83"/>
  <c r="FZ51" i="83" s="1"/>
  <c r="FP31" i="83"/>
  <c r="FS31" i="83" s="1"/>
  <c r="FI45" i="83"/>
  <c r="FL45" i="83" s="1"/>
  <c r="FB63" i="83"/>
  <c r="FE63" i="83" s="1"/>
  <c r="EN35" i="83"/>
  <c r="EQ35" i="83" s="1"/>
  <c r="DE47" i="83"/>
  <c r="DH47" i="83" s="1"/>
  <c r="CX54" i="83"/>
  <c r="DA54" i="83" s="1"/>
  <c r="CJ54" i="83"/>
  <c r="CM54" i="83" s="1"/>
  <c r="BO24" i="83"/>
  <c r="BR24" i="83" s="1"/>
  <c r="BA52" i="83"/>
  <c r="BD52" i="83" s="1"/>
  <c r="BA16" i="83"/>
  <c r="BD16" i="83" s="1"/>
  <c r="AF16" i="83"/>
  <c r="AI16" i="83" s="1"/>
  <c r="Y36" i="83"/>
  <c r="AB36" i="83" s="1"/>
  <c r="Y24" i="83"/>
  <c r="AB24" i="83" s="1"/>
  <c r="R33" i="83"/>
  <c r="U33" i="83" s="1"/>
  <c r="R25" i="83"/>
  <c r="U25" i="83" s="1"/>
  <c r="K51" i="83"/>
  <c r="N51" i="83" s="1"/>
  <c r="BNC34" i="83"/>
  <c r="BNF34" i="83" s="1"/>
  <c r="BHL30" i="83"/>
  <c r="BHO30" i="83" s="1"/>
  <c r="ATZ32" i="83"/>
  <c r="AUC32" i="83" s="1"/>
  <c r="AVP32" i="83"/>
  <c r="AVS32" i="83" s="1"/>
  <c r="ARH27" i="83"/>
  <c r="ARK27" i="83" s="1"/>
  <c r="ANG32" i="83"/>
  <c r="ANJ32" i="83" s="1"/>
  <c r="BDR30" i="83"/>
  <c r="BDU30" i="83" s="1"/>
  <c r="ZN32" i="83"/>
  <c r="ZQ32" i="83" s="1"/>
  <c r="XX32" i="83"/>
  <c r="YA32" i="83" s="1"/>
  <c r="QC29" i="83"/>
  <c r="QF29" i="83" s="1"/>
  <c r="VF31" i="83"/>
  <c r="VI31" i="83" s="1"/>
  <c r="OT37" i="83"/>
  <c r="OW37" i="83" s="1"/>
  <c r="YS32" i="83"/>
  <c r="YV32" i="83" s="1"/>
  <c r="TW33" i="83"/>
  <c r="TZ33" i="83" s="1"/>
  <c r="KZ31" i="83"/>
  <c r="LC31" i="83" s="1"/>
  <c r="AM37" i="83"/>
  <c r="AP37" i="83" s="1"/>
  <c r="UK31" i="83"/>
  <c r="UN31" i="83" s="1"/>
  <c r="BOS33" i="83"/>
  <c r="BOV33" i="83" s="1"/>
  <c r="BFH28" i="83"/>
  <c r="BFK28" i="83" s="1"/>
  <c r="BJB28" i="83"/>
  <c r="BJE28" i="83" s="1"/>
  <c r="ASX28" i="83"/>
  <c r="ATA28" i="83" s="1"/>
  <c r="AQM32" i="83"/>
  <c r="AQP32" i="83" s="1"/>
  <c r="BNX29" i="83"/>
  <c r="BOA29" i="83" s="1"/>
  <c r="VM33" i="83"/>
  <c r="VP33" i="83" s="1"/>
  <c r="UR33" i="83"/>
  <c r="UU33" i="83" s="1"/>
  <c r="MP31" i="83"/>
  <c r="MS31" i="83" s="1"/>
  <c r="MI33" i="83"/>
  <c r="ML33" i="83" s="1"/>
  <c r="RS30" i="83"/>
  <c r="RV30" i="83" s="1"/>
  <c r="ABY34" i="83"/>
  <c r="ACB34" i="83" s="1"/>
  <c r="IA30" i="83"/>
  <c r="ID30" i="83" s="1"/>
  <c r="HF34" i="83"/>
  <c r="HI34" i="83" s="1"/>
  <c r="IO39" i="83"/>
  <c r="IR39" i="83" s="1"/>
  <c r="WV32" i="83"/>
  <c r="WY32" i="83" s="1"/>
  <c r="AVI34" i="83"/>
  <c r="AVL34" i="83" s="1"/>
  <c r="YL33" i="83"/>
  <c r="YO33" i="83" s="1"/>
  <c r="QX31" i="83"/>
  <c r="RA31" i="83" s="1"/>
  <c r="SN31" i="83"/>
  <c r="SQ31" i="83" s="1"/>
  <c r="AUN28" i="83"/>
  <c r="AUQ28" i="83" s="1"/>
  <c r="BFV30" i="83"/>
  <c r="BFY30" i="83" s="1"/>
  <c r="BIG34" i="83"/>
  <c r="BIJ34" i="83" s="1"/>
  <c r="FI38" i="83"/>
  <c r="FL38" i="83" s="1"/>
  <c r="XC33" i="83"/>
  <c r="XF33" i="83" s="1"/>
  <c r="BBU29" i="83"/>
  <c r="BBX29" i="83" s="1"/>
  <c r="ATS34" i="83"/>
  <c r="ATV34" i="83" s="1"/>
  <c r="BKK27" i="83"/>
  <c r="BKN27" i="83" s="1"/>
  <c r="BPA16" i="83"/>
  <c r="BPD16" i="83" s="1"/>
  <c r="BOT54" i="83"/>
  <c r="BOW54" i="83" s="1"/>
  <c r="BOT28" i="83"/>
  <c r="BOW28" i="83" s="1"/>
  <c r="BOT24" i="83"/>
  <c r="BOW24" i="83" s="1"/>
  <c r="BOM36" i="83"/>
  <c r="BOP36" i="83" s="1"/>
  <c r="BOM16" i="83"/>
  <c r="BOP16" i="83" s="1"/>
  <c r="BOF16" i="83"/>
  <c r="BOI16" i="83" s="1"/>
  <c r="BNY25" i="83"/>
  <c r="BOB25" i="83" s="1"/>
  <c r="BND55" i="83"/>
  <c r="BNG55" i="83" s="1"/>
  <c r="BND29" i="83"/>
  <c r="BNG29" i="83" s="1"/>
  <c r="BMW16" i="83"/>
  <c r="BMZ16" i="83" s="1"/>
  <c r="BOF23" i="83"/>
  <c r="BOI23" i="83" s="1"/>
  <c r="BNY42" i="83"/>
  <c r="BOB42" i="83" s="1"/>
  <c r="BNR31" i="83"/>
  <c r="BNU31" i="83" s="1"/>
  <c r="BNK16" i="83"/>
  <c r="BNN16" i="83" s="1"/>
  <c r="BND24" i="83"/>
  <c r="BNG24" i="83" s="1"/>
  <c r="BMW35" i="83"/>
  <c r="BMZ35" i="83" s="1"/>
  <c r="BMI23" i="83"/>
  <c r="BML23" i="83" s="1"/>
  <c r="BNR16" i="83"/>
  <c r="BNU16" i="83" s="1"/>
  <c r="BMP33" i="83"/>
  <c r="BMS33" i="83" s="1"/>
  <c r="BLU16" i="83"/>
  <c r="BLX16" i="83" s="1"/>
  <c r="BND48" i="83"/>
  <c r="BNG48" i="83" s="1"/>
  <c r="BMP37" i="83"/>
  <c r="BMS37" i="83" s="1"/>
  <c r="BMI49" i="83"/>
  <c r="BML49" i="83" s="1"/>
  <c r="BMI42" i="83"/>
  <c r="BML42" i="83" s="1"/>
  <c r="BMB16" i="83"/>
  <c r="BME16" i="83" s="1"/>
  <c r="BLN54" i="83"/>
  <c r="BLQ54" i="83" s="1"/>
  <c r="BLN16" i="83"/>
  <c r="BLQ16" i="83" s="1"/>
  <c r="BLG36" i="83"/>
  <c r="BLJ36" i="83" s="1"/>
  <c r="BLG16" i="83"/>
  <c r="BLJ16" i="83" s="1"/>
  <c r="BKS48" i="83"/>
  <c r="BKV48" i="83" s="1"/>
  <c r="BKS40" i="83"/>
  <c r="BKV40" i="83" s="1"/>
  <c r="BOT47" i="83"/>
  <c r="BOW47" i="83" s="1"/>
  <c r="BNY48" i="83"/>
  <c r="BOB48" i="83" s="1"/>
  <c r="BND16" i="83"/>
  <c r="BNG16" i="83" s="1"/>
  <c r="BMP23" i="83"/>
  <c r="BMS23" i="83" s="1"/>
  <c r="BMB30" i="83"/>
  <c r="BME30" i="83" s="1"/>
  <c r="BLG41" i="83"/>
  <c r="BLJ41" i="83" s="1"/>
  <c r="BJX58" i="83"/>
  <c r="BKA58" i="83" s="1"/>
  <c r="BJX50" i="83"/>
  <c r="BKA50" i="83" s="1"/>
  <c r="BJX16" i="83"/>
  <c r="BKA16" i="83" s="1"/>
  <c r="BIV36" i="83"/>
  <c r="BIY36" i="83" s="1"/>
  <c r="BIH52" i="83"/>
  <c r="BIK52" i="83" s="1"/>
  <c r="BIH16" i="83"/>
  <c r="BIK16" i="83" s="1"/>
  <c r="BIA41" i="83"/>
  <c r="BID41" i="83" s="1"/>
  <c r="BHT23" i="83"/>
  <c r="BHW23" i="83" s="1"/>
  <c r="BHM43" i="83"/>
  <c r="BHP43" i="83" s="1"/>
  <c r="BFW43" i="83"/>
  <c r="BFZ43" i="83" s="1"/>
  <c r="BFW27" i="83"/>
  <c r="BFZ27" i="83" s="1"/>
  <c r="BFP43" i="83"/>
  <c r="BFS43" i="83" s="1"/>
  <c r="BFP39" i="83"/>
  <c r="BFS39" i="83" s="1"/>
  <c r="BOM42" i="83"/>
  <c r="BOP42" i="83" s="1"/>
  <c r="BNY23" i="83"/>
  <c r="BOB23" i="83" s="1"/>
  <c r="BMI16" i="83"/>
  <c r="BML16" i="83" s="1"/>
  <c r="BLU23" i="83"/>
  <c r="BLX23" i="83" s="1"/>
  <c r="BKS23" i="83"/>
  <c r="BKV23" i="83" s="1"/>
  <c r="BKL45" i="83"/>
  <c r="BKO45" i="83" s="1"/>
  <c r="BJQ36" i="83"/>
  <c r="BJT36" i="83" s="1"/>
  <c r="BJQ16" i="83"/>
  <c r="BJT16" i="83" s="1"/>
  <c r="BJC49" i="83"/>
  <c r="BJF49" i="83" s="1"/>
  <c r="BJC41" i="83"/>
  <c r="BJF41" i="83" s="1"/>
  <c r="BIV41" i="83"/>
  <c r="BIY41" i="83" s="1"/>
  <c r="BHT16" i="83"/>
  <c r="BHW16" i="83" s="1"/>
  <c r="BHM16" i="83"/>
  <c r="BHP16" i="83" s="1"/>
  <c r="BGR58" i="83"/>
  <c r="BGU58" i="83" s="1"/>
  <c r="BGR16" i="83"/>
  <c r="BGU16" i="83" s="1"/>
  <c r="BGK40" i="83"/>
  <c r="BGN40" i="83" s="1"/>
  <c r="BOT16" i="83"/>
  <c r="BOW16" i="83" s="1"/>
  <c r="BLN47" i="83"/>
  <c r="BLQ47" i="83" s="1"/>
  <c r="BJC16" i="83"/>
  <c r="BJF16" i="83" s="1"/>
  <c r="BIV23" i="83"/>
  <c r="BIY23" i="83" s="1"/>
  <c r="BIA16" i="83"/>
  <c r="BID16" i="83" s="1"/>
  <c r="BGR24" i="83"/>
  <c r="BGU24" i="83" s="1"/>
  <c r="BFW24" i="83"/>
  <c r="BFZ24" i="83" s="1"/>
  <c r="BFI16" i="83"/>
  <c r="BFL16" i="83" s="1"/>
  <c r="BEU49" i="83"/>
  <c r="BEX49" i="83" s="1"/>
  <c r="BEN32" i="83"/>
  <c r="BEQ32" i="83" s="1"/>
  <c r="BEN16" i="83"/>
  <c r="BEQ16" i="83" s="1"/>
  <c r="BDS16" i="83"/>
  <c r="BDV16" i="83" s="1"/>
  <c r="BDE46" i="83"/>
  <c r="BDH46" i="83" s="1"/>
  <c r="BCX49" i="83"/>
  <c r="BDA49" i="83" s="1"/>
  <c r="BJQ41" i="83"/>
  <c r="BJT41" i="83" s="1"/>
  <c r="BIV16" i="83"/>
  <c r="BIY16" i="83" s="1"/>
  <c r="BHM27" i="83"/>
  <c r="BHP27" i="83" s="1"/>
  <c r="BHM24" i="83"/>
  <c r="BHP24" i="83" s="1"/>
  <c r="BFP16" i="83"/>
  <c r="BFS16" i="83" s="1"/>
  <c r="BFI39" i="83"/>
  <c r="BFL39" i="83" s="1"/>
  <c r="BEN49" i="83"/>
  <c r="BEQ49" i="83" s="1"/>
  <c r="BEG16" i="83"/>
  <c r="BEJ16" i="83" s="1"/>
  <c r="BDZ46" i="83"/>
  <c r="BEC46" i="83" s="1"/>
  <c r="BDZ32" i="83"/>
  <c r="BEC32" i="83" s="1"/>
  <c r="BDZ16" i="83"/>
  <c r="BEC16" i="83" s="1"/>
  <c r="BDS49" i="83"/>
  <c r="BDV49" i="83" s="1"/>
  <c r="BDE51" i="83"/>
  <c r="BDH51" i="83" s="1"/>
  <c r="BDE23" i="83"/>
  <c r="BDH23" i="83" s="1"/>
  <c r="BNR37" i="83"/>
  <c r="BNU37" i="83" s="1"/>
  <c r="BKL16" i="83"/>
  <c r="BKO16" i="83" s="1"/>
  <c r="BFW16" i="83"/>
  <c r="BFZ16" i="83" s="1"/>
  <c r="BFI44" i="83"/>
  <c r="BFL44" i="83" s="1"/>
  <c r="BEU44" i="83"/>
  <c r="BEX44" i="83" s="1"/>
  <c r="BEN43" i="83"/>
  <c r="BEQ43" i="83" s="1"/>
  <c r="BDL16" i="83"/>
  <c r="BDO16" i="83" s="1"/>
  <c r="BCQ39" i="83"/>
  <c r="BCT39" i="83" s="1"/>
  <c r="BCC16" i="83"/>
  <c r="BCF16" i="83" s="1"/>
  <c r="BBH32" i="83"/>
  <c r="BBK32" i="83" s="1"/>
  <c r="BBH16" i="83"/>
  <c r="BBK16" i="83" s="1"/>
  <c r="BBA38" i="83"/>
  <c r="BBD38" i="83" s="1"/>
  <c r="BBA16" i="83"/>
  <c r="BBD16" i="83" s="1"/>
  <c r="AZY16" i="83"/>
  <c r="BAB16" i="83" s="1"/>
  <c r="AZR48" i="83"/>
  <c r="AZU48" i="83" s="1"/>
  <c r="AZR16" i="83"/>
  <c r="AZU16" i="83" s="1"/>
  <c r="AZD24" i="83"/>
  <c r="AZG24" i="83" s="1"/>
  <c r="AYB23" i="83"/>
  <c r="AYE23" i="83" s="1"/>
  <c r="AXU35" i="83"/>
  <c r="AXX35" i="83" s="1"/>
  <c r="AXN37" i="83"/>
  <c r="AXQ37" i="83" s="1"/>
  <c r="AXG49" i="83"/>
  <c r="AXJ49" i="83" s="1"/>
  <c r="AWE16" i="83"/>
  <c r="AWH16" i="83" s="1"/>
  <c r="AVX47" i="83"/>
  <c r="AWA47" i="83" s="1"/>
  <c r="AVJ58" i="83"/>
  <c r="AVM58" i="83" s="1"/>
  <c r="AVJ30" i="83"/>
  <c r="AVM30" i="83" s="1"/>
  <c r="AVJ16" i="83"/>
  <c r="AVM16" i="83" s="1"/>
  <c r="AVC43" i="83"/>
  <c r="AVF43" i="83" s="1"/>
  <c r="AUV43" i="83"/>
  <c r="AUY43" i="83" s="1"/>
  <c r="AUV39" i="83"/>
  <c r="AUY39" i="83" s="1"/>
  <c r="AUV23" i="83"/>
  <c r="AUY23" i="83" s="1"/>
  <c r="AUH40" i="83"/>
  <c r="AUK40" i="83" s="1"/>
  <c r="BMB42" i="83"/>
  <c r="BME42" i="83" s="1"/>
  <c r="BLN24" i="83"/>
  <c r="BLQ24" i="83" s="1"/>
  <c r="BKL40" i="83"/>
  <c r="BKO40" i="83" s="1"/>
  <c r="BJX24" i="83"/>
  <c r="BKA24" i="83" s="1"/>
  <c r="BJC23" i="83"/>
  <c r="BJF23" i="83" s="1"/>
  <c r="BIH59" i="83"/>
  <c r="BIK59" i="83" s="1"/>
  <c r="BIH29" i="83"/>
  <c r="BIK29" i="83" s="1"/>
  <c r="BHF42" i="83"/>
  <c r="BHI42" i="83" s="1"/>
  <c r="BGR50" i="83"/>
  <c r="BGU50" i="83" s="1"/>
  <c r="BGK16" i="83"/>
  <c r="BGN16" i="83" s="1"/>
  <c r="BFB16" i="83"/>
  <c r="BFE16" i="83" s="1"/>
  <c r="BCX23" i="83"/>
  <c r="BDA23" i="83" s="1"/>
  <c r="BCJ45" i="83"/>
  <c r="BCM45" i="83" s="1"/>
  <c r="BCJ23" i="83"/>
  <c r="BCM23" i="83" s="1"/>
  <c r="BCC49" i="83"/>
  <c r="BCF49" i="83" s="1"/>
  <c r="BCC35" i="83"/>
  <c r="BCF35" i="83" s="1"/>
  <c r="BBV16" i="83"/>
  <c r="BBY16" i="83" s="1"/>
  <c r="BBO56" i="83"/>
  <c r="BBR56" i="83" s="1"/>
  <c r="BBH51" i="83"/>
  <c r="BBK51" i="83" s="1"/>
  <c r="BBA45" i="83"/>
  <c r="BBD45" i="83" s="1"/>
  <c r="BAT45" i="83"/>
  <c r="BAW45" i="83" s="1"/>
  <c r="BAF16" i="83"/>
  <c r="BAI16" i="83" s="1"/>
  <c r="AZY35" i="83"/>
  <c r="BAB35" i="83" s="1"/>
  <c r="AZK31" i="83"/>
  <c r="AZN31" i="83" s="1"/>
  <c r="AYW44" i="83"/>
  <c r="AYZ44" i="83" s="1"/>
  <c r="AYW16" i="83"/>
  <c r="AYZ16" i="83" s="1"/>
  <c r="AYP16" i="83"/>
  <c r="AYS16" i="83" s="1"/>
  <c r="AYI54" i="83"/>
  <c r="AYL54" i="83" s="1"/>
  <c r="AYB50" i="83"/>
  <c r="AYE50" i="83" s="1"/>
  <c r="AYB16" i="83"/>
  <c r="AYE16" i="83" s="1"/>
  <c r="AWZ16" i="83"/>
  <c r="AXC16" i="83" s="1"/>
  <c r="AWS49" i="83"/>
  <c r="AWV49" i="83" s="1"/>
  <c r="AWS35" i="83"/>
  <c r="AWV35" i="83" s="1"/>
  <c r="AWL42" i="83"/>
  <c r="AWO42" i="83" s="1"/>
  <c r="AWL38" i="83"/>
  <c r="AWO38" i="83" s="1"/>
  <c r="AVQ27" i="83"/>
  <c r="AVT27" i="83" s="1"/>
  <c r="AVQ23" i="83"/>
  <c r="AVT23" i="83" s="1"/>
  <c r="AVJ51" i="83"/>
  <c r="AVM51" i="83" s="1"/>
  <c r="AUV16" i="83"/>
  <c r="AUY16" i="83" s="1"/>
  <c r="AUO48" i="83"/>
  <c r="AUR48" i="83" s="1"/>
  <c r="AUO40" i="83"/>
  <c r="AUR40" i="83" s="1"/>
  <c r="AUO26" i="83"/>
  <c r="AUR26" i="83" s="1"/>
  <c r="AUO16" i="83"/>
  <c r="AUR16" i="83" s="1"/>
  <c r="BNY16" i="83"/>
  <c r="BOB16" i="83" s="1"/>
  <c r="BKS16" i="83"/>
  <c r="BKV16" i="83" s="1"/>
  <c r="BIA47" i="83"/>
  <c r="BID47" i="83" s="1"/>
  <c r="BHF48" i="83"/>
  <c r="BHI48" i="83" s="1"/>
  <c r="BHF33" i="83"/>
  <c r="BHI33" i="83" s="1"/>
  <c r="BGK46" i="83"/>
  <c r="BGN46" i="83" s="1"/>
  <c r="BEG41" i="83"/>
  <c r="BEJ41" i="83" s="1"/>
  <c r="BEG34" i="83"/>
  <c r="BEJ34" i="83" s="1"/>
  <c r="BDS43" i="83"/>
  <c r="BDV43" i="83" s="1"/>
  <c r="BCX44" i="83"/>
  <c r="BDA44" i="83" s="1"/>
  <c r="BBO50" i="83"/>
  <c r="BBR50" i="83" s="1"/>
  <c r="BBH45" i="83"/>
  <c r="BBK45" i="83" s="1"/>
  <c r="BAT38" i="83"/>
  <c r="BAW38" i="83" s="1"/>
  <c r="BAT24" i="83"/>
  <c r="BAW24" i="83" s="1"/>
  <c r="BAM23" i="83"/>
  <c r="BAP23" i="83" s="1"/>
  <c r="BAM16" i="83"/>
  <c r="BAP16" i="83" s="1"/>
  <c r="AZY48" i="83"/>
  <c r="BAB48" i="83" s="1"/>
  <c r="AZK38" i="83"/>
  <c r="AZN38" i="83" s="1"/>
  <c r="AZD50" i="83"/>
  <c r="AZG50" i="83" s="1"/>
  <c r="AZD43" i="83"/>
  <c r="AZG43" i="83" s="1"/>
  <c r="AYB32" i="83"/>
  <c r="AYE32" i="83" s="1"/>
  <c r="AXN44" i="83"/>
  <c r="AXQ44" i="83" s="1"/>
  <c r="AXG42" i="83"/>
  <c r="AXJ42" i="83" s="1"/>
  <c r="AVQ51" i="83"/>
  <c r="AVT51" i="83" s="1"/>
  <c r="AVQ16" i="83"/>
  <c r="AVT16" i="83" s="1"/>
  <c r="AVJ25" i="83"/>
  <c r="AVM25" i="83" s="1"/>
  <c r="AVC49" i="83"/>
  <c r="AVF49" i="83" s="1"/>
  <c r="AVC16" i="83"/>
  <c r="AVF16" i="83" s="1"/>
  <c r="AUH30" i="83"/>
  <c r="AUK30" i="83" s="1"/>
  <c r="AUA52" i="83"/>
  <c r="AUD52" i="83" s="1"/>
  <c r="AUA26" i="83"/>
  <c r="AUD26" i="83" s="1"/>
  <c r="ATT59" i="83"/>
  <c r="ATW59" i="83" s="1"/>
  <c r="ATM41" i="83"/>
  <c r="ATP41" i="83" s="1"/>
  <c r="ATF41" i="83"/>
  <c r="ATI41" i="83" s="1"/>
  <c r="ASR40" i="83"/>
  <c r="ASU40" i="83" s="1"/>
  <c r="ASK50" i="83"/>
  <c r="ASN50" i="83" s="1"/>
  <c r="ASK16" i="83"/>
  <c r="ASN16" i="83" s="1"/>
  <c r="ASD47" i="83"/>
  <c r="ASG47" i="83" s="1"/>
  <c r="ARW43" i="83"/>
  <c r="ARZ43" i="83" s="1"/>
  <c r="ARP40" i="83"/>
  <c r="ARS40" i="83" s="1"/>
  <c r="ARI39" i="83"/>
  <c r="ARL39" i="83" s="1"/>
  <c r="ARB23" i="83"/>
  <c r="ARE23" i="83" s="1"/>
  <c r="AQU49" i="83"/>
  <c r="AQX49" i="83" s="1"/>
  <c r="AQG44" i="83"/>
  <c r="AQJ44" i="83" s="1"/>
  <c r="AQG16" i="83"/>
  <c r="AQJ16" i="83" s="1"/>
  <c r="APS49" i="83"/>
  <c r="APV49" i="83" s="1"/>
  <c r="APS41" i="83"/>
  <c r="APV41" i="83" s="1"/>
  <c r="APS27" i="83"/>
  <c r="APV27" i="83" s="1"/>
  <c r="BMP16" i="83"/>
  <c r="BMS16" i="83" s="1"/>
  <c r="BIH24" i="83"/>
  <c r="BIK24" i="83" s="1"/>
  <c r="BHM50" i="83"/>
  <c r="BHP50" i="83" s="1"/>
  <c r="BHF16" i="83"/>
  <c r="BHI16" i="83" s="1"/>
  <c r="BEU23" i="83"/>
  <c r="BEX23" i="83" s="1"/>
  <c r="BEU16" i="83"/>
  <c r="BEX16" i="83" s="1"/>
  <c r="BDZ24" i="83"/>
  <c r="BEC24" i="83" s="1"/>
  <c r="BCJ16" i="83"/>
  <c r="BCM16" i="83" s="1"/>
  <c r="BCC55" i="83"/>
  <c r="BCF55" i="83" s="1"/>
  <c r="BBO23" i="83"/>
  <c r="BBR23" i="83" s="1"/>
  <c r="BBO16" i="83"/>
  <c r="BBR16" i="83" s="1"/>
  <c r="AZY26" i="83"/>
  <c r="BAB26" i="83" s="1"/>
  <c r="AZD16" i="83"/>
  <c r="AZG16" i="83" s="1"/>
  <c r="AYW51" i="83"/>
  <c r="AYZ51" i="83" s="1"/>
  <c r="AYI47" i="83"/>
  <c r="AYL47" i="83" s="1"/>
  <c r="AYB44" i="83"/>
  <c r="AYE44" i="83" s="1"/>
  <c r="AXU42" i="83"/>
  <c r="AXX42" i="83" s="1"/>
  <c r="AXU16" i="83"/>
  <c r="AXX16" i="83" s="1"/>
  <c r="AXG23" i="83"/>
  <c r="AXJ23" i="83" s="1"/>
  <c r="AXG16" i="83"/>
  <c r="AXJ16" i="83" s="1"/>
  <c r="AWS25" i="83"/>
  <c r="AWV25" i="83" s="1"/>
  <c r="AVX41" i="83"/>
  <c r="AWA41" i="83" s="1"/>
  <c r="AVQ46" i="83"/>
  <c r="AVT46" i="83" s="1"/>
  <c r="AUH23" i="83"/>
  <c r="AUK23" i="83" s="1"/>
  <c r="ATT52" i="83"/>
  <c r="ATW52" i="83" s="1"/>
  <c r="ATM16" i="83"/>
  <c r="ATP16" i="83" s="1"/>
  <c r="ATF46" i="83"/>
  <c r="ATI46" i="83" s="1"/>
  <c r="ARW48" i="83"/>
  <c r="ARZ48" i="83" s="1"/>
  <c r="ARP45" i="83"/>
  <c r="ARS45" i="83" s="1"/>
  <c r="ARB40" i="83"/>
  <c r="ARE40" i="83" s="1"/>
  <c r="ARB16" i="83"/>
  <c r="ARE16" i="83" s="1"/>
  <c r="AQN58" i="83"/>
  <c r="AQQ58" i="83" s="1"/>
  <c r="AQN16" i="83"/>
  <c r="AQQ16" i="83" s="1"/>
  <c r="AQG49" i="83"/>
  <c r="AQJ49" i="83" s="1"/>
  <c r="APS24" i="83"/>
  <c r="APV24" i="83" s="1"/>
  <c r="BMI26" i="83"/>
  <c r="BML26" i="83" s="1"/>
  <c r="BMB37" i="83"/>
  <c r="BME37" i="83" s="1"/>
  <c r="BFW50" i="83"/>
  <c r="BFZ50" i="83" s="1"/>
  <c r="BFI23" i="83"/>
  <c r="BFL23" i="83" s="1"/>
  <c r="BCJ51" i="83"/>
  <c r="BCM51" i="83" s="1"/>
  <c r="BAT16" i="83"/>
  <c r="BAW16" i="83" s="1"/>
  <c r="AZR24" i="83"/>
  <c r="AZU24" i="83" s="1"/>
  <c r="AYI16" i="83"/>
  <c r="AYL16" i="83" s="1"/>
  <c r="AVX16" i="83"/>
  <c r="AWA16" i="83" s="1"/>
  <c r="AUA16" i="83"/>
  <c r="AUD16" i="83" s="1"/>
  <c r="ATT25" i="83"/>
  <c r="ATW25" i="83" s="1"/>
  <c r="ATT16" i="83"/>
  <c r="ATW16" i="83" s="1"/>
  <c r="ATF23" i="83"/>
  <c r="ATI23" i="83" s="1"/>
  <c r="ATF16" i="83"/>
  <c r="ATI16" i="83" s="1"/>
  <c r="ASY42" i="83"/>
  <c r="ATB42" i="83" s="1"/>
  <c r="ASD54" i="83"/>
  <c r="ASG54" i="83" s="1"/>
  <c r="ARW16" i="83"/>
  <c r="ARZ16" i="83" s="1"/>
  <c r="ARP16" i="83"/>
  <c r="ARS16" i="83" s="1"/>
  <c r="AQU43" i="83"/>
  <c r="AQX43" i="83" s="1"/>
  <c r="AQU16" i="83"/>
  <c r="AQX16" i="83" s="1"/>
  <c r="AQG24" i="83"/>
  <c r="AQJ24" i="83" s="1"/>
  <c r="APZ41" i="83"/>
  <c r="AQC41" i="83" s="1"/>
  <c r="APL40" i="83"/>
  <c r="APO40" i="83" s="1"/>
  <c r="APE50" i="83"/>
  <c r="APH50" i="83" s="1"/>
  <c r="APE26" i="83"/>
  <c r="APH26" i="83" s="1"/>
  <c r="APE16" i="83"/>
  <c r="APH16" i="83" s="1"/>
  <c r="AOX25" i="83"/>
  <c r="APA25" i="83" s="1"/>
  <c r="AOQ23" i="83"/>
  <c r="AOT23" i="83" s="1"/>
  <c r="AOJ45" i="83"/>
  <c r="AOM45" i="83" s="1"/>
  <c r="AOC43" i="83"/>
  <c r="AOF43" i="83" s="1"/>
  <c r="ANV42" i="83"/>
  <c r="ANY42" i="83" s="1"/>
  <c r="ANV16" i="83"/>
  <c r="ANY16" i="83" s="1"/>
  <c r="ANO16" i="83"/>
  <c r="ANR16" i="83" s="1"/>
  <c r="ANH28" i="83"/>
  <c r="ANK28" i="83" s="1"/>
  <c r="ANA59" i="83"/>
  <c r="AND59" i="83" s="1"/>
  <c r="AMT16" i="83"/>
  <c r="AMW16" i="83" s="1"/>
  <c r="AMM24" i="83"/>
  <c r="AMP24" i="83" s="1"/>
  <c r="ACG27" i="83"/>
  <c r="ACJ27" i="83" s="1"/>
  <c r="ABZ55" i="83"/>
  <c r="ACC55" i="83" s="1"/>
  <c r="ABE16" i="83"/>
  <c r="ABH16" i="83" s="1"/>
  <c r="AAJ38" i="83"/>
  <c r="AAM38" i="83" s="1"/>
  <c r="AAC37" i="83"/>
  <c r="AAF37" i="83" s="1"/>
  <c r="ZO16" i="83"/>
  <c r="ZR16" i="83" s="1"/>
  <c r="ZH32" i="83"/>
  <c r="ZK32" i="83" s="1"/>
  <c r="ZH16" i="83"/>
  <c r="ZK16" i="83" s="1"/>
  <c r="ZA16" i="83"/>
  <c r="ZD16" i="83" s="1"/>
  <c r="YT37" i="83"/>
  <c r="YW37" i="83" s="1"/>
  <c r="YM16" i="83"/>
  <c r="YP16" i="83" s="1"/>
  <c r="XY44" i="83"/>
  <c r="YB44" i="83" s="1"/>
  <c r="XY16" i="83"/>
  <c r="YB16" i="83" s="1"/>
  <c r="XR16" i="83"/>
  <c r="XU16" i="83" s="1"/>
  <c r="XK16" i="83"/>
  <c r="XN16" i="83" s="1"/>
  <c r="XD30" i="83"/>
  <c r="XG30" i="83" s="1"/>
  <c r="XD16" i="83"/>
  <c r="XG16" i="83" s="1"/>
  <c r="WP16" i="83"/>
  <c r="WS16" i="83" s="1"/>
  <c r="WB44" i="83"/>
  <c r="WE44" i="83" s="1"/>
  <c r="WB24" i="83"/>
  <c r="WE24" i="83" s="1"/>
  <c r="VU16" i="83"/>
  <c r="VX16" i="83" s="1"/>
  <c r="VN37" i="83"/>
  <c r="VQ37" i="83" s="1"/>
  <c r="VN25" i="83"/>
  <c r="VQ25" i="83" s="1"/>
  <c r="VG35" i="83"/>
  <c r="VJ35" i="83" s="1"/>
  <c r="US49" i="83"/>
  <c r="UV49" i="83" s="1"/>
  <c r="US37" i="83"/>
  <c r="UV37" i="83" s="1"/>
  <c r="UL36" i="83"/>
  <c r="UO36" i="83" s="1"/>
  <c r="UL16" i="83"/>
  <c r="UO16" i="83" s="1"/>
  <c r="TX60" i="83"/>
  <c r="UA60" i="83" s="1"/>
  <c r="TX16" i="83"/>
  <c r="UA16" i="83" s="1"/>
  <c r="TQ39" i="83"/>
  <c r="TT39" i="83" s="1"/>
  <c r="TC46" i="83"/>
  <c r="TF46" i="83" s="1"/>
  <c r="TC34" i="83"/>
  <c r="TF34" i="83" s="1"/>
  <c r="TC28" i="83"/>
  <c r="TF28" i="83" s="1"/>
  <c r="TC24" i="83"/>
  <c r="TF24" i="83" s="1"/>
  <c r="SV55" i="83"/>
  <c r="SY55" i="83" s="1"/>
  <c r="SA26" i="83"/>
  <c r="SD26" i="83" s="1"/>
  <c r="SA16" i="83"/>
  <c r="SD16" i="83" s="1"/>
  <c r="RT47" i="83"/>
  <c r="RW47" i="83" s="1"/>
  <c r="QY36" i="83"/>
  <c r="RB36" i="83" s="1"/>
  <c r="BMW41" i="83"/>
  <c r="BMZ41" i="83" s="1"/>
  <c r="BCX16" i="83"/>
  <c r="BDA16" i="83" s="1"/>
  <c r="BCQ16" i="83"/>
  <c r="BCT16" i="83" s="1"/>
  <c r="BBH23" i="83"/>
  <c r="BBK23" i="83" s="1"/>
  <c r="AZY53" i="83"/>
  <c r="BAB53" i="83" s="1"/>
  <c r="AZR43" i="83"/>
  <c r="AZU43" i="83" s="1"/>
  <c r="AYI23" i="83"/>
  <c r="AYL23" i="83" s="1"/>
  <c r="AXN16" i="83"/>
  <c r="AXQ16" i="83" s="1"/>
  <c r="AUH45" i="83"/>
  <c r="AUK45" i="83" s="1"/>
  <c r="AUA46" i="83"/>
  <c r="AUD46" i="83" s="1"/>
  <c r="ARP30" i="83"/>
  <c r="ARS30" i="83" s="1"/>
  <c r="ARI47" i="83"/>
  <c r="ARL47" i="83" s="1"/>
  <c r="APZ36" i="83"/>
  <c r="AQC36" i="83" s="1"/>
  <c r="AOX52" i="83"/>
  <c r="APA52" i="83" s="1"/>
  <c r="AOX30" i="83"/>
  <c r="APA30" i="83" s="1"/>
  <c r="AOX16" i="83"/>
  <c r="APA16" i="83" s="1"/>
  <c r="AOQ52" i="83"/>
  <c r="AOT52" i="83" s="1"/>
  <c r="AOQ16" i="83"/>
  <c r="AOT16" i="83" s="1"/>
  <c r="AOJ50" i="83"/>
  <c r="AOM50" i="83" s="1"/>
  <c r="AOC52" i="83"/>
  <c r="AOF52" i="83" s="1"/>
  <c r="ANO23" i="83"/>
  <c r="ANR23" i="83" s="1"/>
  <c r="ANA16" i="83"/>
  <c r="AND16" i="83" s="1"/>
  <c r="AMM37" i="83"/>
  <c r="AMP37" i="83" s="1"/>
  <c r="AMF16" i="83"/>
  <c r="AMI16" i="83" s="1"/>
  <c r="ACG16" i="83"/>
  <c r="ACJ16" i="83" s="1"/>
  <c r="ABS16" i="83"/>
  <c r="ABV16" i="83" s="1"/>
  <c r="ABE49" i="83"/>
  <c r="ABH49" i="83" s="1"/>
  <c r="ABE33" i="83"/>
  <c r="ABH33" i="83" s="1"/>
  <c r="AAX44" i="83"/>
  <c r="ABA44" i="83" s="1"/>
  <c r="AAX36" i="83"/>
  <c r="ABA36" i="83" s="1"/>
  <c r="AAQ34" i="83"/>
  <c r="AAT34" i="83" s="1"/>
  <c r="AAJ25" i="83"/>
  <c r="AAM25" i="83" s="1"/>
  <c r="ZO53" i="83"/>
  <c r="ZR53" i="83" s="1"/>
  <c r="ZH49" i="83"/>
  <c r="ZK49" i="83" s="1"/>
  <c r="YT58" i="83"/>
  <c r="YW58" i="83" s="1"/>
  <c r="WW56" i="83"/>
  <c r="WZ56" i="83" s="1"/>
  <c r="WW48" i="83"/>
  <c r="WZ48" i="83" s="1"/>
  <c r="WW38" i="83"/>
  <c r="WZ38" i="83" s="1"/>
  <c r="WW16" i="83"/>
  <c r="WZ16" i="83" s="1"/>
  <c r="WI52" i="83"/>
  <c r="WL52" i="83" s="1"/>
  <c r="WI36" i="83"/>
  <c r="WL36" i="83" s="1"/>
  <c r="VU27" i="83"/>
  <c r="VX27" i="83" s="1"/>
  <c r="VN30" i="83"/>
  <c r="VQ30" i="83" s="1"/>
  <c r="VN16" i="83"/>
  <c r="VQ16" i="83" s="1"/>
  <c r="VG58" i="83"/>
  <c r="VJ58" i="83" s="1"/>
  <c r="VG50" i="83"/>
  <c r="VJ50" i="83" s="1"/>
  <c r="UE30" i="83"/>
  <c r="UH30" i="83" s="1"/>
  <c r="UE16" i="83"/>
  <c r="UH16" i="83" s="1"/>
  <c r="TX53" i="83"/>
  <c r="UA53" i="83" s="1"/>
  <c r="TX37" i="83"/>
  <c r="UA37" i="83" s="1"/>
  <c r="TQ58" i="83"/>
  <c r="TT58" i="83" s="1"/>
  <c r="TQ16" i="83"/>
  <c r="TT16" i="83" s="1"/>
  <c r="SV48" i="83"/>
  <c r="SY48" i="83" s="1"/>
  <c r="SV34" i="83"/>
  <c r="SY34" i="83" s="1"/>
  <c r="SV16" i="83"/>
  <c r="SY16" i="83" s="1"/>
  <c r="SO48" i="83"/>
  <c r="SR48" i="83" s="1"/>
  <c r="SO28" i="83"/>
  <c r="SR28" i="83" s="1"/>
  <c r="SO24" i="83"/>
  <c r="SR24" i="83" s="1"/>
  <c r="SO16" i="83"/>
  <c r="SR16" i="83" s="1"/>
  <c r="SA57" i="83"/>
  <c r="SD57" i="83" s="1"/>
  <c r="RT24" i="83"/>
  <c r="RW24" i="83" s="1"/>
  <c r="RT16" i="83"/>
  <c r="RW16" i="83" s="1"/>
  <c r="RF57" i="83"/>
  <c r="RI57" i="83" s="1"/>
  <c r="QY57" i="83"/>
  <c r="RB57" i="83" s="1"/>
  <c r="QY49" i="83"/>
  <c r="RB49" i="83" s="1"/>
  <c r="QY27" i="83"/>
  <c r="RB27" i="83" s="1"/>
  <c r="QK61" i="83"/>
  <c r="QN61" i="83" s="1"/>
  <c r="BDZ52" i="83"/>
  <c r="BEC52" i="83" s="1"/>
  <c r="BCJ34" i="83"/>
  <c r="BCM34" i="83" s="1"/>
  <c r="BCC22" i="83"/>
  <c r="BCF22" i="83" s="1"/>
  <c r="BAM52" i="83"/>
  <c r="BAP52" i="83" s="1"/>
  <c r="AWL16" i="83"/>
  <c r="AWO16" i="83" s="1"/>
  <c r="AUH16" i="83"/>
  <c r="AUK16" i="83" s="1"/>
  <c r="ATM47" i="83"/>
  <c r="ATP47" i="83" s="1"/>
  <c r="ASR35" i="83"/>
  <c r="ASU35" i="83" s="1"/>
  <c r="ASR16" i="83"/>
  <c r="ASU16" i="83" s="1"/>
  <c r="ASD16" i="83"/>
  <c r="ASG16" i="83" s="1"/>
  <c r="APL24" i="83"/>
  <c r="APO24" i="83" s="1"/>
  <c r="APL16" i="83"/>
  <c r="APO16" i="83" s="1"/>
  <c r="APE44" i="83"/>
  <c r="APH44" i="83" s="1"/>
  <c r="AOC16" i="83"/>
  <c r="AOF16" i="83" s="1"/>
  <c r="ANO49" i="83"/>
  <c r="ANR49" i="83" s="1"/>
  <c r="ANA24" i="83"/>
  <c r="AND24" i="83" s="1"/>
  <c r="ABZ40" i="83"/>
  <c r="ACC40" i="83" s="1"/>
  <c r="ABZ30" i="83"/>
  <c r="ACC30" i="83" s="1"/>
  <c r="ABE28" i="83"/>
  <c r="ABH28" i="83" s="1"/>
  <c r="AAX16" i="83"/>
  <c r="ABA16" i="83" s="1"/>
  <c r="AAJ30" i="83"/>
  <c r="AAM30" i="83" s="1"/>
  <c r="AAC23" i="83"/>
  <c r="AAF23" i="83" s="1"/>
  <c r="AAC16" i="83"/>
  <c r="AAF16" i="83" s="1"/>
  <c r="YT29" i="83"/>
  <c r="YW29" i="83" s="1"/>
  <c r="XY34" i="83"/>
  <c r="YB34" i="83" s="1"/>
  <c r="XD61" i="83"/>
  <c r="XG61" i="83" s="1"/>
  <c r="XD37" i="83"/>
  <c r="XG37" i="83" s="1"/>
  <c r="WI25" i="83"/>
  <c r="WL25" i="83" s="1"/>
  <c r="WI16" i="83"/>
  <c r="WL16" i="83" s="1"/>
  <c r="WB16" i="83"/>
  <c r="WE16" i="83" s="1"/>
  <c r="VN52" i="83"/>
  <c r="VQ52" i="83" s="1"/>
  <c r="US55" i="83"/>
  <c r="UV55" i="83" s="1"/>
  <c r="TC53" i="83"/>
  <c r="TF53" i="83" s="1"/>
  <c r="TC16" i="83"/>
  <c r="TF16" i="83" s="1"/>
  <c r="SA34" i="83"/>
  <c r="SD34" i="83" s="1"/>
  <c r="RT53" i="83"/>
  <c r="RW53" i="83" s="1"/>
  <c r="RM16" i="83"/>
  <c r="RP16" i="83" s="1"/>
  <c r="RF35" i="83"/>
  <c r="RI35" i="83" s="1"/>
  <c r="RF16" i="83"/>
  <c r="RI16" i="83" s="1"/>
  <c r="QY16" i="83"/>
  <c r="RB16" i="83" s="1"/>
  <c r="QR16" i="83"/>
  <c r="QU16" i="83" s="1"/>
  <c r="QK53" i="83"/>
  <c r="QN53" i="83" s="1"/>
  <c r="PW16" i="83"/>
  <c r="PZ16" i="83" s="1"/>
  <c r="OU66" i="83"/>
  <c r="OX66" i="83" s="1"/>
  <c r="OG16" i="83"/>
  <c r="OJ16" i="83" s="1"/>
  <c r="NZ58" i="83"/>
  <c r="OC58" i="83" s="1"/>
  <c r="NS55" i="83"/>
  <c r="NV55" i="83" s="1"/>
  <c r="NS25" i="83"/>
  <c r="NV25" i="83" s="1"/>
  <c r="NE53" i="83"/>
  <c r="NH53" i="83" s="1"/>
  <c r="MX16" i="83"/>
  <c r="NA16" i="83" s="1"/>
  <c r="MQ16" i="83"/>
  <c r="MT16" i="83" s="1"/>
  <c r="MC55" i="83"/>
  <c r="MF55" i="83" s="1"/>
  <c r="LO40" i="83"/>
  <c r="LR40" i="83" s="1"/>
  <c r="LO26" i="83"/>
  <c r="LR26" i="83" s="1"/>
  <c r="LO16" i="83"/>
  <c r="LR16" i="83" s="1"/>
  <c r="LH16" i="83"/>
  <c r="LK16" i="83" s="1"/>
  <c r="KT58" i="83"/>
  <c r="KW58" i="83" s="1"/>
  <c r="KT16" i="83"/>
  <c r="KW16" i="83" s="1"/>
  <c r="KM24" i="83"/>
  <c r="KP24" i="83" s="1"/>
  <c r="KM16" i="83"/>
  <c r="KP16" i="83" s="1"/>
  <c r="KF16" i="83"/>
  <c r="KI16" i="83" s="1"/>
  <c r="JY59" i="83"/>
  <c r="KB59" i="83" s="1"/>
  <c r="JY29" i="83"/>
  <c r="KB29" i="83" s="1"/>
  <c r="JR24" i="83"/>
  <c r="JU24" i="83" s="1"/>
  <c r="JR16" i="83"/>
  <c r="JU16" i="83" s="1"/>
  <c r="JD65" i="83"/>
  <c r="JG65" i="83" s="1"/>
  <c r="JD25" i="83"/>
  <c r="JG25" i="83" s="1"/>
  <c r="IW35" i="83"/>
  <c r="IZ35" i="83" s="1"/>
  <c r="IW27" i="83"/>
  <c r="IZ27" i="83" s="1"/>
  <c r="IB34" i="83"/>
  <c r="IE34" i="83" s="1"/>
  <c r="HU16" i="83"/>
  <c r="HX16" i="83" s="1"/>
  <c r="BAM45" i="83"/>
  <c r="BAP45" i="83" s="1"/>
  <c r="AWS55" i="83"/>
  <c r="AWV55" i="83" s="1"/>
  <c r="ASY16" i="83"/>
  <c r="ATB16" i="83" s="1"/>
  <c r="ARI25" i="83"/>
  <c r="ARL25" i="83" s="1"/>
  <c r="ARI16" i="83"/>
  <c r="ARL16" i="83" s="1"/>
  <c r="AQN50" i="83"/>
  <c r="AQQ50" i="83" s="1"/>
  <c r="ANV23" i="83"/>
  <c r="ANY23" i="83" s="1"/>
  <c r="ANO44" i="83"/>
  <c r="ANR44" i="83" s="1"/>
  <c r="AMT36" i="83"/>
  <c r="AMW36" i="83" s="1"/>
  <c r="ABZ25" i="83"/>
  <c r="ACC25" i="83" s="1"/>
  <c r="ABZ16" i="83"/>
  <c r="ACC16" i="83" s="1"/>
  <c r="ABS41" i="83"/>
  <c r="ABV41" i="83" s="1"/>
  <c r="AAJ53" i="83"/>
  <c r="AAM53" i="83" s="1"/>
  <c r="ZO46" i="83"/>
  <c r="ZR46" i="83" s="1"/>
  <c r="ZO29" i="83"/>
  <c r="ZR29" i="83" s="1"/>
  <c r="ZH43" i="83"/>
  <c r="ZK43" i="83" s="1"/>
  <c r="ZH31" i="83"/>
  <c r="ZK31" i="83" s="1"/>
  <c r="YM59" i="83"/>
  <c r="YP59" i="83" s="1"/>
  <c r="YM37" i="83"/>
  <c r="YP37" i="83" s="1"/>
  <c r="YM24" i="83"/>
  <c r="YP24" i="83" s="1"/>
  <c r="XR36" i="83"/>
  <c r="XU36" i="83" s="1"/>
  <c r="XK32" i="83"/>
  <c r="XN32" i="83" s="1"/>
  <c r="US30" i="83"/>
  <c r="UV30" i="83" s="1"/>
  <c r="TX30" i="83"/>
  <c r="UA30" i="83" s="1"/>
  <c r="TX25" i="83"/>
  <c r="UA25" i="83" s="1"/>
  <c r="SA65" i="83"/>
  <c r="SD65" i="83" s="1"/>
  <c r="SA44" i="83"/>
  <c r="SD44" i="83" s="1"/>
  <c r="RF24" i="83"/>
  <c r="RI24" i="83" s="1"/>
  <c r="QD51" i="83"/>
  <c r="QG51" i="83" s="1"/>
  <c r="QD45" i="83"/>
  <c r="QG45" i="83" s="1"/>
  <c r="PP47" i="83"/>
  <c r="PS47" i="83" s="1"/>
  <c r="PP33" i="83"/>
  <c r="PS33" i="83" s="1"/>
  <c r="PI62" i="83"/>
  <c r="PL62" i="83" s="1"/>
  <c r="PI24" i="83"/>
  <c r="PL24" i="83" s="1"/>
  <c r="PI16" i="83"/>
  <c r="PL16" i="83" s="1"/>
  <c r="OU31" i="83"/>
  <c r="OX31" i="83" s="1"/>
  <c r="ON35" i="83"/>
  <c r="OQ35" i="83" s="1"/>
  <c r="ON23" i="83"/>
  <c r="OQ23" i="83" s="1"/>
  <c r="NZ49" i="83"/>
  <c r="OC49" i="83" s="1"/>
  <c r="NZ25" i="83"/>
  <c r="OC25" i="83" s="1"/>
  <c r="NS36" i="83"/>
  <c r="NV36" i="83" s="1"/>
  <c r="NL16" i="83"/>
  <c r="NO16" i="83" s="1"/>
  <c r="MX31" i="83"/>
  <c r="NA31" i="83" s="1"/>
  <c r="MJ65" i="83"/>
  <c r="MM65" i="83" s="1"/>
  <c r="MJ29" i="83"/>
  <c r="MM29" i="83" s="1"/>
  <c r="MJ25" i="83"/>
  <c r="MM25" i="83" s="1"/>
  <c r="MC62" i="83"/>
  <c r="MF62" i="83" s="1"/>
  <c r="MC16" i="83"/>
  <c r="MF16" i="83" s="1"/>
  <c r="LO55" i="83"/>
  <c r="LR55" i="83" s="1"/>
  <c r="LH53" i="83"/>
  <c r="LK53" i="83" s="1"/>
  <c r="LH47" i="83"/>
  <c r="LK47" i="83" s="1"/>
  <c r="LH33" i="83"/>
  <c r="LK33" i="83" s="1"/>
  <c r="KT49" i="83"/>
  <c r="KW49" i="83" s="1"/>
  <c r="KM53" i="83"/>
  <c r="KP53" i="83" s="1"/>
  <c r="JR41" i="83"/>
  <c r="JU41" i="83" s="1"/>
  <c r="JR33" i="83"/>
  <c r="JU33" i="83" s="1"/>
  <c r="JK16" i="83"/>
  <c r="JN16" i="83" s="1"/>
  <c r="JD16" i="83"/>
  <c r="JG16" i="83" s="1"/>
  <c r="IW48" i="83"/>
  <c r="IZ48" i="83" s="1"/>
  <c r="IW24" i="83"/>
  <c r="IZ24" i="83" s="1"/>
  <c r="IW16" i="83"/>
  <c r="IZ16" i="83" s="1"/>
  <c r="II62" i="83"/>
  <c r="IL62" i="83" s="1"/>
  <c r="II24" i="83"/>
  <c r="IL24" i="83" s="1"/>
  <c r="II16" i="83"/>
  <c r="IL16" i="83" s="1"/>
  <c r="GS59" i="83"/>
  <c r="GV59" i="83" s="1"/>
  <c r="GL41" i="83"/>
  <c r="GO41" i="83" s="1"/>
  <c r="GE53" i="83"/>
  <c r="GH53" i="83" s="1"/>
  <c r="GE45" i="83"/>
  <c r="GH45" i="83" s="1"/>
  <c r="BDE16" i="83"/>
  <c r="BDH16" i="83" s="1"/>
  <c r="AZK16" i="83"/>
  <c r="AZN16" i="83" s="1"/>
  <c r="ATT30" i="83"/>
  <c r="ATW30" i="83" s="1"/>
  <c r="ARB34" i="83"/>
  <c r="ARE34" i="83" s="1"/>
  <c r="APL48" i="83"/>
  <c r="APO48" i="83" s="1"/>
  <c r="AOQ46" i="83"/>
  <c r="AOT46" i="83" s="1"/>
  <c r="ANA53" i="83"/>
  <c r="AND53" i="83" s="1"/>
  <c r="ANA30" i="83"/>
  <c r="AND30" i="83" s="1"/>
  <c r="AMF44" i="83"/>
  <c r="AMI44" i="83" s="1"/>
  <c r="ACG32" i="83"/>
  <c r="ACJ32" i="83" s="1"/>
  <c r="ABZ63" i="83"/>
  <c r="ACC63" i="83" s="1"/>
  <c r="ABE24" i="83"/>
  <c r="ABH24" i="83" s="1"/>
  <c r="AAQ16" i="83"/>
  <c r="AAT16" i="83" s="1"/>
  <c r="AAJ61" i="83"/>
  <c r="AAM61" i="83" s="1"/>
  <c r="AAJ16" i="83"/>
  <c r="AAM16" i="83" s="1"/>
  <c r="AAC59" i="83"/>
  <c r="AAF59" i="83" s="1"/>
  <c r="ZO34" i="83"/>
  <c r="ZR34" i="83" s="1"/>
  <c r="ZO24" i="83"/>
  <c r="ZR24" i="83" s="1"/>
  <c r="XR56" i="83"/>
  <c r="XU56" i="83" s="1"/>
  <c r="XD25" i="83"/>
  <c r="XG25" i="83" s="1"/>
  <c r="WB34" i="83"/>
  <c r="WE34" i="83" s="1"/>
  <c r="UL38" i="83"/>
  <c r="UO38" i="83" s="1"/>
  <c r="RT34" i="83"/>
  <c r="RW34" i="83" s="1"/>
  <c r="QK39" i="83"/>
  <c r="QN39" i="83" s="1"/>
  <c r="QD16" i="83"/>
  <c r="QG16" i="83" s="1"/>
  <c r="PP16" i="83"/>
  <c r="PS16" i="83" s="1"/>
  <c r="PB16" i="83"/>
  <c r="PE16" i="83" s="1"/>
  <c r="OU60" i="83"/>
  <c r="OX60" i="83" s="1"/>
  <c r="ON46" i="83"/>
  <c r="OQ46" i="83" s="1"/>
  <c r="NZ16" i="83"/>
  <c r="OC16" i="83" s="1"/>
  <c r="NS49" i="83"/>
  <c r="NV49" i="83" s="1"/>
  <c r="NS16" i="83"/>
  <c r="NV16" i="83" s="1"/>
  <c r="MJ39" i="83"/>
  <c r="MM39" i="83" s="1"/>
  <c r="LO31" i="83"/>
  <c r="LR31" i="83" s="1"/>
  <c r="JD59" i="83"/>
  <c r="JG59" i="83" s="1"/>
  <c r="IP63" i="83"/>
  <c r="IS63" i="83" s="1"/>
  <c r="IB45" i="83"/>
  <c r="IE45" i="83" s="1"/>
  <c r="IB32" i="83"/>
  <c r="IE32" i="83" s="1"/>
  <c r="HU47" i="83"/>
  <c r="HX47" i="83" s="1"/>
  <c r="HN16" i="83"/>
  <c r="HQ16" i="83" s="1"/>
  <c r="HG28" i="83"/>
  <c r="HJ28" i="83" s="1"/>
  <c r="GZ70" i="83"/>
  <c r="HC70" i="83" s="1"/>
  <c r="GZ62" i="83"/>
  <c r="HC62" i="83" s="1"/>
  <c r="GS24" i="83"/>
  <c r="GV24" i="83" s="1"/>
  <c r="GE16" i="83"/>
  <c r="GH16" i="83" s="1"/>
  <c r="FX45" i="83"/>
  <c r="GA45" i="83" s="1"/>
  <c r="FJ69" i="83"/>
  <c r="FM69" i="83" s="1"/>
  <c r="FJ61" i="83"/>
  <c r="FM61" i="83" s="1"/>
  <c r="FC57" i="83"/>
  <c r="FF57" i="83" s="1"/>
  <c r="FC25" i="83"/>
  <c r="FF25" i="83" s="1"/>
  <c r="EV44" i="83"/>
  <c r="EY44" i="83" s="1"/>
  <c r="EV34" i="83"/>
  <c r="EY34" i="83" s="1"/>
  <c r="EV16" i="83"/>
  <c r="EY16" i="83" s="1"/>
  <c r="EH54" i="83"/>
  <c r="EK54" i="83" s="1"/>
  <c r="EH24" i="83"/>
  <c r="EK24" i="83" s="1"/>
  <c r="EH16" i="83"/>
  <c r="EK16" i="83" s="1"/>
  <c r="DM26" i="83"/>
  <c r="DP26" i="83" s="1"/>
  <c r="DM16" i="83"/>
  <c r="DP16" i="83" s="1"/>
  <c r="DF29" i="83"/>
  <c r="DI29" i="83" s="1"/>
  <c r="CR25" i="83"/>
  <c r="CU25" i="83" s="1"/>
  <c r="CK60" i="83"/>
  <c r="CN60" i="83" s="1"/>
  <c r="CD26" i="83"/>
  <c r="CG26" i="83" s="1"/>
  <c r="CD16" i="83"/>
  <c r="CG16" i="83" s="1"/>
  <c r="BP50" i="83"/>
  <c r="BS50" i="83" s="1"/>
  <c r="BP40" i="83"/>
  <c r="BS40" i="83" s="1"/>
  <c r="BI36" i="83"/>
  <c r="BL36" i="83" s="1"/>
  <c r="BI16" i="83"/>
  <c r="BL16" i="83" s="1"/>
  <c r="BB34" i="83"/>
  <c r="BE34" i="83" s="1"/>
  <c r="AU37" i="83"/>
  <c r="AX37" i="83" s="1"/>
  <c r="AN68" i="83"/>
  <c r="AQ68" i="83" s="1"/>
  <c r="AN60" i="83"/>
  <c r="AQ60" i="83" s="1"/>
  <c r="AN26" i="83"/>
  <c r="AQ26" i="83" s="1"/>
  <c r="AN16" i="83"/>
  <c r="AQ16" i="83" s="1"/>
  <c r="AG30" i="83"/>
  <c r="AJ30" i="83" s="1"/>
  <c r="Z42" i="83"/>
  <c r="AC42" i="83" s="1"/>
  <c r="S43" i="83"/>
  <c r="V43" i="83" s="1"/>
  <c r="ABE43" i="83"/>
  <c r="ABH43" i="83" s="1"/>
  <c r="AAC51" i="83"/>
  <c r="AAF51" i="83" s="1"/>
  <c r="ZA33" i="83"/>
  <c r="ZD33" i="83" s="1"/>
  <c r="XR48" i="83"/>
  <c r="XU48" i="83" s="1"/>
  <c r="UL53" i="83"/>
  <c r="UO53" i="83" s="1"/>
  <c r="OU16" i="83"/>
  <c r="OX16" i="83" s="1"/>
  <c r="MX52" i="83"/>
  <c r="NA52" i="83" s="1"/>
  <c r="MX33" i="83"/>
  <c r="NA33" i="83" s="1"/>
  <c r="KM47" i="83"/>
  <c r="KP47" i="83" s="1"/>
  <c r="IP71" i="83"/>
  <c r="IS71" i="83" s="1"/>
  <c r="IP26" i="83"/>
  <c r="IS26" i="83" s="1"/>
  <c r="HU55" i="83"/>
  <c r="HX55" i="83" s="1"/>
  <c r="HN44" i="83"/>
  <c r="HQ44" i="83" s="1"/>
  <c r="HG59" i="83"/>
  <c r="HJ59" i="83" s="1"/>
  <c r="HG52" i="83"/>
  <c r="HJ52" i="83" s="1"/>
  <c r="GL46" i="83"/>
  <c r="GO46" i="83" s="1"/>
  <c r="FX51" i="83"/>
  <c r="GA51" i="83" s="1"/>
  <c r="FX33" i="83"/>
  <c r="GA33" i="83" s="1"/>
  <c r="FQ31" i="83"/>
  <c r="FT31" i="83" s="1"/>
  <c r="FC29" i="83"/>
  <c r="FF29" i="83" s="1"/>
  <c r="EO25" i="83"/>
  <c r="ER25" i="83" s="1"/>
  <c r="DF39" i="83"/>
  <c r="DI39" i="83" s="1"/>
  <c r="CY16" i="83"/>
  <c r="DB16" i="83" s="1"/>
  <c r="CK54" i="83"/>
  <c r="CN54" i="83" s="1"/>
  <c r="CK38" i="83"/>
  <c r="CN38" i="83" s="1"/>
  <c r="CK16" i="83"/>
  <c r="CN16" i="83" s="1"/>
  <c r="CD42" i="83"/>
  <c r="CG42" i="83" s="1"/>
  <c r="BW55" i="83"/>
  <c r="BZ55" i="83" s="1"/>
  <c r="BP24" i="83"/>
  <c r="BS24" i="83" s="1"/>
  <c r="BB16" i="83"/>
  <c r="BE16" i="83" s="1"/>
  <c r="AG26" i="83"/>
  <c r="AJ26" i="83" s="1"/>
  <c r="Z36" i="83"/>
  <c r="AC36" i="83" s="1"/>
  <c r="S25" i="83"/>
  <c r="V25" i="83" s="1"/>
  <c r="AUV29" i="83"/>
  <c r="AUY29" i="83" s="1"/>
  <c r="ASR27" i="83"/>
  <c r="ASU27" i="83" s="1"/>
  <c r="AQN28" i="83"/>
  <c r="AQQ28" i="83" s="1"/>
  <c r="AOJ16" i="83"/>
  <c r="AOM16" i="83" s="1"/>
  <c r="ANH53" i="83"/>
  <c r="ANK53" i="83" s="1"/>
  <c r="AMM16" i="83"/>
  <c r="AMP16" i="83" s="1"/>
  <c r="UL62" i="83"/>
  <c r="UO62" i="83" s="1"/>
  <c r="TQ51" i="83"/>
  <c r="TT51" i="83" s="1"/>
  <c r="QK16" i="83"/>
  <c r="QN16" i="83" s="1"/>
  <c r="NE29" i="83"/>
  <c r="NH29" i="83" s="1"/>
  <c r="MJ16" i="83"/>
  <c r="MM16" i="83" s="1"/>
  <c r="MC40" i="83"/>
  <c r="MF40" i="83" s="1"/>
  <c r="KT25" i="83"/>
  <c r="KW25" i="83" s="1"/>
  <c r="IP32" i="83"/>
  <c r="IS32" i="83" s="1"/>
  <c r="IB16" i="83"/>
  <c r="IE16" i="83" s="1"/>
  <c r="HN34" i="83"/>
  <c r="HQ34" i="83" s="1"/>
  <c r="FQ16" i="83"/>
  <c r="FT16" i="83" s="1"/>
  <c r="EH47" i="83"/>
  <c r="EK47" i="83" s="1"/>
  <c r="CR56" i="83"/>
  <c r="CU56" i="83" s="1"/>
  <c r="CR48" i="83"/>
  <c r="CU48" i="83" s="1"/>
  <c r="CD61" i="83"/>
  <c r="CG61" i="83" s="1"/>
  <c r="BW26" i="83"/>
  <c r="BZ26" i="83" s="1"/>
  <c r="BW16" i="83"/>
  <c r="BZ16" i="83" s="1"/>
  <c r="BP55" i="83"/>
  <c r="BS55" i="83" s="1"/>
  <c r="BI51" i="83"/>
  <c r="BL51" i="83" s="1"/>
  <c r="BB45" i="83"/>
  <c r="BE45" i="83" s="1"/>
  <c r="S16" i="83"/>
  <c r="V16" i="83" s="1"/>
  <c r="L16" i="83"/>
  <c r="O16" i="83" s="1"/>
  <c r="BEN24" i="83"/>
  <c r="BEQ24" i="83" s="1"/>
  <c r="AWS16" i="83"/>
  <c r="AWV16" i="83" s="1"/>
  <c r="ASY26" i="83"/>
  <c r="ATB26" i="83" s="1"/>
  <c r="ASK44" i="83"/>
  <c r="ASN44" i="83" s="1"/>
  <c r="AOX60" i="83"/>
  <c r="APA60" i="83" s="1"/>
  <c r="AOJ33" i="83"/>
  <c r="AOM33" i="83" s="1"/>
  <c r="AOC26" i="83"/>
  <c r="AOF26" i="83" s="1"/>
  <c r="ANH16" i="83"/>
  <c r="ANK16" i="83" s="1"/>
  <c r="AMF37" i="83"/>
  <c r="AMI37" i="83" s="1"/>
  <c r="AAC28" i="83"/>
  <c r="AAF28" i="83" s="1"/>
  <c r="YT51" i="83"/>
  <c r="YW51" i="83" s="1"/>
  <c r="YT16" i="83"/>
  <c r="YW16" i="83" s="1"/>
  <c r="XY29" i="83"/>
  <c r="YB29" i="83" s="1"/>
  <c r="WI46" i="83"/>
  <c r="WL46" i="83" s="1"/>
  <c r="VU34" i="83"/>
  <c r="VX34" i="83" s="1"/>
  <c r="VG16" i="83"/>
  <c r="VJ16" i="83" s="1"/>
  <c r="SH16" i="83"/>
  <c r="SK16" i="83" s="1"/>
  <c r="RF49" i="83"/>
  <c r="RI49" i="83" s="1"/>
  <c r="QD24" i="83"/>
  <c r="QG24" i="83" s="1"/>
  <c r="PP55" i="83"/>
  <c r="PS55" i="83" s="1"/>
  <c r="PP24" i="83"/>
  <c r="PS24" i="83" s="1"/>
  <c r="PI56" i="83"/>
  <c r="PL56" i="83" s="1"/>
  <c r="PI41" i="83"/>
  <c r="PL41" i="83" s="1"/>
  <c r="PI32" i="83"/>
  <c r="PL32" i="83" s="1"/>
  <c r="ON52" i="83"/>
  <c r="OQ52" i="83" s="1"/>
  <c r="NE16" i="83"/>
  <c r="NH16" i="83" s="1"/>
  <c r="MX44" i="83"/>
  <c r="NA44" i="83" s="1"/>
  <c r="LV16" i="83"/>
  <c r="LY16" i="83" s="1"/>
  <c r="LH23" i="83"/>
  <c r="LK23" i="83" s="1"/>
  <c r="LA16" i="83"/>
  <c r="LD16" i="83" s="1"/>
  <c r="JY65" i="83"/>
  <c r="KB65" i="83" s="1"/>
  <c r="JY26" i="83"/>
  <c r="KB26" i="83" s="1"/>
  <c r="IP16" i="83"/>
  <c r="IS16" i="83" s="1"/>
  <c r="II55" i="83"/>
  <c r="IL55" i="83" s="1"/>
  <c r="HN51" i="83"/>
  <c r="HQ51" i="83" s="1"/>
  <c r="HN24" i="83"/>
  <c r="HQ24" i="83" s="1"/>
  <c r="GZ44" i="83"/>
  <c r="HC44" i="83" s="1"/>
  <c r="GZ26" i="83"/>
  <c r="HC26" i="83" s="1"/>
  <c r="GZ16" i="83"/>
  <c r="HC16" i="83" s="1"/>
  <c r="GS38" i="83"/>
  <c r="GV38" i="83" s="1"/>
  <c r="GL23" i="83"/>
  <c r="GO23" i="83" s="1"/>
  <c r="GL16" i="83"/>
  <c r="GO16" i="83" s="1"/>
  <c r="FX24" i="83"/>
  <c r="GA24" i="83" s="1"/>
  <c r="FX16" i="83"/>
  <c r="GA16" i="83" s="1"/>
  <c r="FQ62" i="83"/>
  <c r="FT62" i="83" s="1"/>
  <c r="FQ42" i="83"/>
  <c r="FT42" i="83" s="1"/>
  <c r="FJ44" i="83"/>
  <c r="FM44" i="83" s="1"/>
  <c r="FJ26" i="83"/>
  <c r="FM26" i="83" s="1"/>
  <c r="FJ16" i="83"/>
  <c r="FM16" i="83" s="1"/>
  <c r="EO54" i="83"/>
  <c r="ER54" i="83" s="1"/>
  <c r="EO46" i="83"/>
  <c r="ER46" i="83" s="1"/>
  <c r="EA24" i="83"/>
  <c r="ED24" i="83" s="1"/>
  <c r="EA16" i="83"/>
  <c r="ED16" i="83" s="1"/>
  <c r="DT68" i="83"/>
  <c r="DW68" i="83" s="1"/>
  <c r="DT60" i="83"/>
  <c r="DW60" i="83" s="1"/>
  <c r="DT32" i="83"/>
  <c r="DW32" i="83" s="1"/>
  <c r="DT26" i="83"/>
  <c r="DW26" i="83" s="1"/>
  <c r="DT16" i="83"/>
  <c r="DW16" i="83" s="1"/>
  <c r="DM53" i="83"/>
  <c r="DP53" i="83" s="1"/>
  <c r="CY25" i="83"/>
  <c r="DB25" i="83" s="1"/>
  <c r="CR16" i="83"/>
  <c r="CU16" i="83" s="1"/>
  <c r="BW30" i="83"/>
  <c r="BZ30" i="83" s="1"/>
  <c r="AU58" i="83"/>
  <c r="AX58" i="83" s="1"/>
  <c r="AU24" i="83"/>
  <c r="AX24" i="83" s="1"/>
  <c r="AU16" i="83"/>
  <c r="AX16" i="83" s="1"/>
  <c r="AG57" i="83"/>
  <c r="AJ57" i="83" s="1"/>
  <c r="L46" i="83"/>
  <c r="O46" i="83" s="1"/>
  <c r="APS16" i="83"/>
  <c r="APV16" i="83" s="1"/>
  <c r="AMT40" i="83"/>
  <c r="AMW40" i="83" s="1"/>
  <c r="YT25" i="83"/>
  <c r="YW25" i="83" s="1"/>
  <c r="XY24" i="83"/>
  <c r="YB24" i="83" s="1"/>
  <c r="XD53" i="83"/>
  <c r="XG53" i="83" s="1"/>
  <c r="WP33" i="83"/>
  <c r="WS33" i="83" s="1"/>
  <c r="US25" i="83"/>
  <c r="UV25" i="83" s="1"/>
  <c r="US16" i="83"/>
  <c r="UV16" i="83" s="1"/>
  <c r="TQ24" i="83"/>
  <c r="TT24" i="83" s="1"/>
  <c r="ON16" i="83"/>
  <c r="OQ16" i="83" s="1"/>
  <c r="MJ58" i="83"/>
  <c r="MM58" i="83" s="1"/>
  <c r="LO61" i="83"/>
  <c r="LR61" i="83" s="1"/>
  <c r="IP45" i="83"/>
  <c r="IS45" i="83" s="1"/>
  <c r="IB49" i="83"/>
  <c r="IE49" i="83" s="1"/>
  <c r="HG16" i="83"/>
  <c r="HJ16" i="83" s="1"/>
  <c r="GS53" i="83"/>
  <c r="GV53" i="83" s="1"/>
  <c r="FQ25" i="83"/>
  <c r="FT25" i="83" s="1"/>
  <c r="FC63" i="83"/>
  <c r="FF63" i="83" s="1"/>
  <c r="DT45" i="83"/>
  <c r="DW45" i="83" s="1"/>
  <c r="DF47" i="83"/>
  <c r="DI47" i="83" s="1"/>
  <c r="DF31" i="83"/>
  <c r="DI31" i="83" s="1"/>
  <c r="CY54" i="83"/>
  <c r="DB54" i="83" s="1"/>
  <c r="CY46" i="83"/>
  <c r="DB46" i="83" s="1"/>
  <c r="CY34" i="83"/>
  <c r="DB34" i="83" s="1"/>
  <c r="BP38" i="83"/>
  <c r="BS38" i="83" s="1"/>
  <c r="BP16" i="83"/>
  <c r="BS16" i="83" s="1"/>
  <c r="BB52" i="83"/>
  <c r="BE52" i="83" s="1"/>
  <c r="BB24" i="83"/>
  <c r="BE24" i="83" s="1"/>
  <c r="AU51" i="83"/>
  <c r="AX51" i="83" s="1"/>
  <c r="AU35" i="83"/>
  <c r="AX35" i="83" s="1"/>
  <c r="AG16" i="83"/>
  <c r="AJ16" i="83" s="1"/>
  <c r="Z24" i="83"/>
  <c r="AC24" i="83" s="1"/>
  <c r="Z16" i="83"/>
  <c r="AC16" i="83" s="1"/>
  <c r="L51" i="83"/>
  <c r="O51" i="83" s="1"/>
  <c r="BCQ33" i="83"/>
  <c r="BCT33" i="83" s="1"/>
  <c r="AXN23" i="83"/>
  <c r="AXQ23" i="83" s="1"/>
  <c r="APZ16" i="83"/>
  <c r="AQC16" i="83" s="1"/>
  <c r="AOJ23" i="83"/>
  <c r="AOM23" i="83" s="1"/>
  <c r="ANV36" i="83"/>
  <c r="ANY36" i="83" s="1"/>
  <c r="ANH62" i="83"/>
  <c r="ANK62" i="83" s="1"/>
  <c r="ABS33" i="83"/>
  <c r="ABV33" i="83" s="1"/>
  <c r="YM51" i="83"/>
  <c r="YP51" i="83" s="1"/>
  <c r="WP26" i="83"/>
  <c r="WS26" i="83" s="1"/>
  <c r="WI30" i="83"/>
  <c r="WL30" i="83" s="1"/>
  <c r="WB50" i="83"/>
  <c r="WE50" i="83" s="1"/>
  <c r="VN60" i="83"/>
  <c r="VQ60" i="83" s="1"/>
  <c r="QK25" i="83"/>
  <c r="QN25" i="83" s="1"/>
  <c r="OU26" i="83"/>
  <c r="OX26" i="83" s="1"/>
  <c r="NE26" i="83"/>
  <c r="NH26" i="83" s="1"/>
  <c r="KM34" i="83"/>
  <c r="KP34" i="83" s="1"/>
  <c r="JY16" i="83"/>
  <c r="KB16" i="83" s="1"/>
  <c r="JR46" i="83"/>
  <c r="JU46" i="83" s="1"/>
  <c r="HG24" i="83"/>
  <c r="HJ24" i="83" s="1"/>
  <c r="GS16" i="83"/>
  <c r="GV16" i="83" s="1"/>
  <c r="FQ56" i="83"/>
  <c r="FT56" i="83" s="1"/>
  <c r="FQ40" i="83"/>
  <c r="FT40" i="83" s="1"/>
  <c r="FC16" i="83"/>
  <c r="FF16" i="83" s="1"/>
  <c r="EV49" i="83"/>
  <c r="EY49" i="83" s="1"/>
  <c r="EV23" i="83"/>
  <c r="EY23" i="83" s="1"/>
  <c r="EO16" i="83"/>
  <c r="ER16" i="83" s="1"/>
  <c r="EA56" i="83"/>
  <c r="ED56" i="83" s="1"/>
  <c r="EA48" i="83"/>
  <c r="ED48" i="83" s="1"/>
  <c r="DM59" i="83"/>
  <c r="DP59" i="83" s="1"/>
  <c r="DM29" i="83"/>
  <c r="DP29" i="83" s="1"/>
  <c r="DF16" i="83"/>
  <c r="DI16" i="83" s="1"/>
  <c r="CD69" i="83"/>
  <c r="CG69" i="83" s="1"/>
  <c r="BW62" i="83"/>
  <c r="BZ62" i="83" s="1"/>
  <c r="BI59" i="83"/>
  <c r="BL59" i="83" s="1"/>
  <c r="BI25" i="83"/>
  <c r="BL25" i="83" s="1"/>
  <c r="AN43" i="83"/>
  <c r="AQ43" i="83" s="1"/>
  <c r="AG63" i="83"/>
  <c r="AJ63" i="83" s="1"/>
  <c r="CC36" i="83"/>
  <c r="CF36" i="83" s="1"/>
  <c r="JC32" i="83"/>
  <c r="JF32" i="83" s="1"/>
  <c r="IV33" i="83"/>
  <c r="IY33" i="83" s="1"/>
  <c r="LU30" i="83"/>
  <c r="LX30" i="83" s="1"/>
  <c r="BAZ29" i="83"/>
  <c r="BBC29" i="83" s="1"/>
  <c r="ASC31" i="83"/>
  <c r="ASF31" i="83" s="1"/>
  <c r="TP34" i="83"/>
  <c r="TS34" i="83" s="1"/>
  <c r="AAI33" i="83"/>
  <c r="AAL33" i="83" s="1"/>
  <c r="APR29" i="83"/>
  <c r="APU29" i="83" s="1"/>
  <c r="AZC30" i="83"/>
  <c r="AZF30" i="83" s="1"/>
  <c r="AOW34" i="83"/>
  <c r="AOZ34" i="83" s="1"/>
  <c r="BHE28" i="83"/>
  <c r="BHH28" i="83" s="1"/>
  <c r="BCW27" i="83"/>
  <c r="BCZ27" i="83" s="1"/>
  <c r="BGQ32" i="83"/>
  <c r="BGT32" i="83" s="1"/>
  <c r="BLM32" i="83"/>
  <c r="BLP32" i="83" s="1"/>
  <c r="BMH29" i="83"/>
  <c r="BMK29" i="83" s="1"/>
  <c r="BLT32" i="83"/>
  <c r="BLW32" i="83" s="1"/>
  <c r="BYL15" i="83"/>
  <c r="BYO15" i="83" s="1"/>
  <c r="BXQ15" i="83"/>
  <c r="BXT15" i="83" s="1"/>
  <c r="BXC24" i="83"/>
  <c r="BXF24" i="83" s="1"/>
  <c r="BXC20" i="83"/>
  <c r="BXF20" i="83" s="1"/>
  <c r="BWV24" i="83"/>
  <c r="BWY24" i="83" s="1"/>
  <c r="BWV20" i="83"/>
  <c r="BWY20" i="83" s="1"/>
  <c r="BWA40" i="83"/>
  <c r="BWD40" i="83" s="1"/>
  <c r="BVM15" i="83"/>
  <c r="BVP15" i="83" s="1"/>
  <c r="BVF15" i="83"/>
  <c r="BVI15" i="83" s="1"/>
  <c r="BUY19" i="83"/>
  <c r="BVB19" i="83" s="1"/>
  <c r="BUY15" i="83"/>
  <c r="BVB15" i="83" s="1"/>
  <c r="BYL24" i="83"/>
  <c r="BYO24" i="83" s="1"/>
  <c r="BYL20" i="83"/>
  <c r="BYO20" i="83" s="1"/>
  <c r="BXQ20" i="83"/>
  <c r="BXT20" i="83" s="1"/>
  <c r="BXJ31" i="83"/>
  <c r="BXM31" i="83" s="1"/>
  <c r="BXJ15" i="83"/>
  <c r="BXM15" i="83" s="1"/>
  <c r="BWH22" i="83"/>
  <c r="BWK22" i="83" s="1"/>
  <c r="BWA25" i="83"/>
  <c r="BWD25" i="83" s="1"/>
  <c r="BWA21" i="83"/>
  <c r="BWD21" i="83" s="1"/>
  <c r="BVT21" i="83"/>
  <c r="BVW21" i="83" s="1"/>
  <c r="BVM24" i="83"/>
  <c r="BVP24" i="83" s="1"/>
  <c r="BVF20" i="83"/>
  <c r="BVI20" i="83" s="1"/>
  <c r="BUR22" i="83"/>
  <c r="BUU22" i="83" s="1"/>
  <c r="BXX22" i="83"/>
  <c r="BYA22" i="83" s="1"/>
  <c r="BWV15" i="83"/>
  <c r="BWY15" i="83" s="1"/>
  <c r="BWO15" i="83"/>
  <c r="BWR15" i="83" s="1"/>
  <c r="BUD31" i="83"/>
  <c r="BUG31" i="83" s="1"/>
  <c r="BUD19" i="83"/>
  <c r="BUG19" i="83" s="1"/>
  <c r="BUD15" i="83"/>
  <c r="BUG15" i="83" s="1"/>
  <c r="BTW21" i="83"/>
  <c r="BTZ21" i="83" s="1"/>
  <c r="BTP24" i="83"/>
  <c r="BTS24" i="83" s="1"/>
  <c r="BTP20" i="83"/>
  <c r="BTS20" i="83" s="1"/>
  <c r="BTI20" i="83"/>
  <c r="BTL20" i="83" s="1"/>
  <c r="BTB22" i="83"/>
  <c r="BTE22" i="83" s="1"/>
  <c r="BSN20" i="83"/>
  <c r="BSQ20" i="83" s="1"/>
  <c r="BYS24" i="83"/>
  <c r="BYV24" i="83" s="1"/>
  <c r="BXQ22" i="83"/>
  <c r="BXT22" i="83" s="1"/>
  <c r="BWH35" i="83"/>
  <c r="BWK35" i="83" s="1"/>
  <c r="BWH31" i="83"/>
  <c r="BWK31" i="83" s="1"/>
  <c r="BUK20" i="83"/>
  <c r="BUN20" i="83" s="1"/>
  <c r="BTP15" i="83"/>
  <c r="BTS15" i="83" s="1"/>
  <c r="BTI15" i="83"/>
  <c r="BTL15" i="83" s="1"/>
  <c r="BSU20" i="83"/>
  <c r="BSX20" i="83" s="1"/>
  <c r="BSN15" i="83"/>
  <c r="BSQ15" i="83" s="1"/>
  <c r="BSG24" i="83"/>
  <c r="BSJ24" i="83" s="1"/>
  <c r="BRZ24" i="83"/>
  <c r="BSC24" i="83" s="1"/>
  <c r="BRZ20" i="83"/>
  <c r="BSC20" i="83" s="1"/>
  <c r="BRS19" i="83"/>
  <c r="BRV19" i="83" s="1"/>
  <c r="BRS15" i="83"/>
  <c r="BRV15" i="83" s="1"/>
  <c r="BYE22" i="83"/>
  <c r="BYH22" i="83" s="1"/>
  <c r="BWO32" i="83"/>
  <c r="BWR32" i="83" s="1"/>
  <c r="BRL22" i="83"/>
  <c r="BRO22" i="83" s="1"/>
  <c r="BQX15" i="83"/>
  <c r="BRA15" i="83" s="1"/>
  <c r="BQJ24" i="83"/>
  <c r="BQM24" i="83" s="1"/>
  <c r="BQJ20" i="83"/>
  <c r="BQM20" i="83" s="1"/>
  <c r="BQC20" i="83"/>
  <c r="BQF20" i="83" s="1"/>
  <c r="BPV15" i="83"/>
  <c r="BPY15" i="83" s="1"/>
  <c r="BYE15" i="83"/>
  <c r="BYH15" i="83" s="1"/>
  <c r="BXX15" i="83"/>
  <c r="BYA15" i="83" s="1"/>
  <c r="BXC15" i="83"/>
  <c r="BXF15" i="83" s="1"/>
  <c r="BVT34" i="83"/>
  <c r="BVW34" i="83" s="1"/>
  <c r="BTW15" i="83"/>
  <c r="BTZ15" i="83" s="1"/>
  <c r="BTI30" i="83"/>
  <c r="BTL30" i="83" s="1"/>
  <c r="BTI22" i="83"/>
  <c r="BTL22" i="83" s="1"/>
  <c r="BSG15" i="83"/>
  <c r="BSJ15" i="83" s="1"/>
  <c r="BRZ15" i="83"/>
  <c r="BSC15" i="83" s="1"/>
  <c r="BRL15" i="83"/>
  <c r="BRO15" i="83" s="1"/>
  <c r="BQX20" i="83"/>
  <c r="BRA20" i="83" s="1"/>
  <c r="BQQ23" i="83"/>
  <c r="BQT23" i="83" s="1"/>
  <c r="BQQ15" i="83"/>
  <c r="BQT15" i="83" s="1"/>
  <c r="BWO23" i="83"/>
  <c r="BWR23" i="83" s="1"/>
  <c r="BWH15" i="83"/>
  <c r="BWK15" i="83" s="1"/>
  <c r="BRE20" i="83"/>
  <c r="BRH20" i="83" s="1"/>
  <c r="BQJ15" i="83"/>
  <c r="BQM15" i="83" s="1"/>
  <c r="BPH15" i="83"/>
  <c r="BPK15" i="83" s="1"/>
  <c r="BOT23" i="83"/>
  <c r="BOW23" i="83" s="1"/>
  <c r="BOT15" i="83"/>
  <c r="BOW15" i="83" s="1"/>
  <c r="BOM28" i="83"/>
  <c r="BOP28" i="83" s="1"/>
  <c r="BNY15" i="83"/>
  <c r="BOB15" i="83" s="1"/>
  <c r="BNR26" i="83"/>
  <c r="BNU26" i="83" s="1"/>
  <c r="BNR22" i="83"/>
  <c r="BNU22" i="83" s="1"/>
  <c r="BNK25" i="83"/>
  <c r="BNN25" i="83" s="1"/>
  <c r="BND23" i="83"/>
  <c r="BNG23" i="83" s="1"/>
  <c r="BND15" i="83"/>
  <c r="BNG15" i="83" s="1"/>
  <c r="BMI29" i="83"/>
  <c r="BML29" i="83" s="1"/>
  <c r="BLN32" i="83"/>
  <c r="BLQ32" i="83" s="1"/>
  <c r="BLG28" i="83"/>
  <c r="BLJ28" i="83" s="1"/>
  <c r="BKS22" i="83"/>
  <c r="BKV22" i="83" s="1"/>
  <c r="BKL28" i="83"/>
  <c r="BKO28" i="83" s="1"/>
  <c r="BJX23" i="83"/>
  <c r="BKA23" i="83" s="1"/>
  <c r="BJX15" i="83"/>
  <c r="BKA15" i="83" s="1"/>
  <c r="BYS15" i="83"/>
  <c r="BYV15" i="83" s="1"/>
  <c r="BWO20" i="83"/>
  <c r="BWR20" i="83" s="1"/>
  <c r="BUR15" i="83"/>
  <c r="BUU15" i="83" s="1"/>
  <c r="BSU15" i="83"/>
  <c r="BSX15" i="83" s="1"/>
  <c r="BPV33" i="83"/>
  <c r="BPY33" i="83" s="1"/>
  <c r="BPV22" i="83"/>
  <c r="BPY22" i="83" s="1"/>
  <c r="BPO29" i="83"/>
  <c r="BPR29" i="83" s="1"/>
  <c r="BPO15" i="83"/>
  <c r="BPR15" i="83" s="1"/>
  <c r="BPH35" i="83"/>
  <c r="BPK35" i="83" s="1"/>
  <c r="BPH20" i="83"/>
  <c r="BPK20" i="83" s="1"/>
  <c r="BNR15" i="83"/>
  <c r="BNU15" i="83" s="1"/>
  <c r="BMI22" i="83"/>
  <c r="BML22" i="83" s="1"/>
  <c r="BLN33" i="83"/>
  <c r="BLQ33" i="83" s="1"/>
  <c r="BKZ15" i="83"/>
  <c r="BLC15" i="83" s="1"/>
  <c r="BKS27" i="83"/>
  <c r="BKV27" i="83" s="1"/>
  <c r="BKS15" i="83"/>
  <c r="BKV15" i="83" s="1"/>
  <c r="BKE15" i="83"/>
  <c r="BKH15" i="83" s="1"/>
  <c r="BJX32" i="83"/>
  <c r="BKA32" i="83" s="1"/>
  <c r="BXJ20" i="83"/>
  <c r="BXM20" i="83" s="1"/>
  <c r="BWA15" i="83"/>
  <c r="BWD15" i="83" s="1"/>
  <c r="BUK15" i="83"/>
  <c r="BUN15" i="83" s="1"/>
  <c r="BSN33" i="83"/>
  <c r="BSQ33" i="83" s="1"/>
  <c r="BQC15" i="83"/>
  <c r="BQF15" i="83" s="1"/>
  <c r="BPA24" i="83"/>
  <c r="BPD24" i="83" s="1"/>
  <c r="BNK44" i="83"/>
  <c r="BNN44" i="83" s="1"/>
  <c r="BMB15" i="83"/>
  <c r="BME15" i="83" s="1"/>
  <c r="BLU15" i="83"/>
  <c r="BLX15" i="83" s="1"/>
  <c r="BLN15" i="83"/>
  <c r="BLQ15" i="83" s="1"/>
  <c r="BJQ21" i="83"/>
  <c r="BJT21" i="83" s="1"/>
  <c r="BJC22" i="83"/>
  <c r="BJF22" i="83" s="1"/>
  <c r="BIV22" i="83"/>
  <c r="BIY22" i="83" s="1"/>
  <c r="BIA15" i="83"/>
  <c r="BID15" i="83" s="1"/>
  <c r="BHM23" i="83"/>
  <c r="BHP23" i="83" s="1"/>
  <c r="BHM15" i="83"/>
  <c r="BHP15" i="83" s="1"/>
  <c r="BHF22" i="83"/>
  <c r="BHI22" i="83" s="1"/>
  <c r="BGY25" i="83"/>
  <c r="BHB25" i="83" s="1"/>
  <c r="BGY21" i="83"/>
  <c r="BHB21" i="83" s="1"/>
  <c r="BGR23" i="83"/>
  <c r="BGU23" i="83" s="1"/>
  <c r="BGR15" i="83"/>
  <c r="BGU15" i="83" s="1"/>
  <c r="BQC30" i="83"/>
  <c r="BQF30" i="83" s="1"/>
  <c r="BPO20" i="83"/>
  <c r="BPR20" i="83" s="1"/>
  <c r="BOM15" i="83"/>
  <c r="BOP15" i="83" s="1"/>
  <c r="BOF15" i="83"/>
  <c r="BOI15" i="83" s="1"/>
  <c r="BNY29" i="83"/>
  <c r="BOB29" i="83" s="1"/>
  <c r="BNK15" i="83"/>
  <c r="BNN15" i="83" s="1"/>
  <c r="BMP15" i="83"/>
  <c r="BMS15" i="83" s="1"/>
  <c r="BMI15" i="83"/>
  <c r="BML15" i="83" s="1"/>
  <c r="BMB27" i="83"/>
  <c r="BME27" i="83" s="1"/>
  <c r="BLN23" i="83"/>
  <c r="BLQ23" i="83" s="1"/>
  <c r="BLG22" i="83"/>
  <c r="BLJ22" i="83" s="1"/>
  <c r="BKL22" i="83"/>
  <c r="BKO22" i="83" s="1"/>
  <c r="BKE25" i="83"/>
  <c r="BKH25" i="83" s="1"/>
  <c r="BJC15" i="83"/>
  <c r="BJF15" i="83" s="1"/>
  <c r="BIV27" i="83"/>
  <c r="BIY27" i="83" s="1"/>
  <c r="BIV15" i="83"/>
  <c r="BIY15" i="83" s="1"/>
  <c r="BIO25" i="83"/>
  <c r="BIR25" i="83" s="1"/>
  <c r="BHF47" i="83"/>
  <c r="BHI47" i="83" s="1"/>
  <c r="BHF15" i="83"/>
  <c r="BHI15" i="83" s="1"/>
  <c r="BGR32" i="83"/>
  <c r="BGU32" i="83" s="1"/>
  <c r="BGK30" i="83"/>
  <c r="BGN30" i="83" s="1"/>
  <c r="BGK22" i="83"/>
  <c r="BGN22" i="83" s="1"/>
  <c r="BVT15" i="83"/>
  <c r="BVW15" i="83" s="1"/>
  <c r="BTB15" i="83"/>
  <c r="BTE15" i="83" s="1"/>
  <c r="BND34" i="83"/>
  <c r="BNG34" i="83" s="1"/>
  <c r="BMW27" i="83"/>
  <c r="BMZ27" i="83" s="1"/>
  <c r="BJX33" i="83"/>
  <c r="BKA33" i="83" s="1"/>
  <c r="BJC28" i="83"/>
  <c r="BJF28" i="83" s="1"/>
  <c r="BIH23" i="83"/>
  <c r="BIK23" i="83" s="1"/>
  <c r="BFW23" i="83"/>
  <c r="BFZ23" i="83" s="1"/>
  <c r="BFW15" i="83"/>
  <c r="BFZ15" i="83" s="1"/>
  <c r="BFP22" i="83"/>
  <c r="BFS22" i="83" s="1"/>
  <c r="BFB22" i="83"/>
  <c r="BFE22" i="83" s="1"/>
  <c r="BEG15" i="83"/>
  <c r="BEJ15" i="83" s="1"/>
  <c r="BDZ23" i="83"/>
  <c r="BEC23" i="83" s="1"/>
  <c r="BDZ15" i="83"/>
  <c r="BEC15" i="83" s="1"/>
  <c r="BDL22" i="83"/>
  <c r="BDO22" i="83" s="1"/>
  <c r="BCX27" i="83"/>
  <c r="BDA27" i="83" s="1"/>
  <c r="BCX15" i="83"/>
  <c r="BDA15" i="83" s="1"/>
  <c r="BCQ22" i="83"/>
  <c r="BCT22" i="83" s="1"/>
  <c r="BCJ15" i="83"/>
  <c r="BCM15" i="83" s="1"/>
  <c r="BBH15" i="83"/>
  <c r="BBK15" i="83" s="1"/>
  <c r="BBA15" i="83"/>
  <c r="BBD15" i="83" s="1"/>
  <c r="BAM44" i="83"/>
  <c r="BAP44" i="83" s="1"/>
  <c r="BAF22" i="83"/>
  <c r="BAI22" i="83" s="1"/>
  <c r="AZY15" i="83"/>
  <c r="BAB15" i="83" s="1"/>
  <c r="AZR23" i="83"/>
  <c r="AZU23" i="83" s="1"/>
  <c r="AZR15" i="83"/>
  <c r="AZU15" i="83" s="1"/>
  <c r="AYW43" i="83"/>
  <c r="AYZ43" i="83" s="1"/>
  <c r="AYW15" i="83"/>
  <c r="AYZ15" i="83" s="1"/>
  <c r="AYP15" i="83"/>
  <c r="AYS15" i="83" s="1"/>
  <c r="AXU15" i="83"/>
  <c r="AXX15" i="83" s="1"/>
  <c r="AXN15" i="83"/>
  <c r="AXQ15" i="83" s="1"/>
  <c r="AWS15" i="83"/>
  <c r="AWV15" i="83" s="1"/>
  <c r="AWE22" i="83"/>
  <c r="AWH22" i="83" s="1"/>
  <c r="AVX15" i="83"/>
  <c r="AWA15" i="83" s="1"/>
  <c r="AVJ24" i="83"/>
  <c r="AVM24" i="83" s="1"/>
  <c r="AUO29" i="83"/>
  <c r="AUR29" i="83" s="1"/>
  <c r="ATT35" i="83"/>
  <c r="ATW35" i="83" s="1"/>
  <c r="ATT15" i="83"/>
  <c r="ATW15" i="83" s="1"/>
  <c r="BYE30" i="83"/>
  <c r="BYH30" i="83" s="1"/>
  <c r="BRE15" i="83"/>
  <c r="BRH15" i="83" s="1"/>
  <c r="BQJ34" i="83"/>
  <c r="BQM34" i="83" s="1"/>
  <c r="BNK39" i="83"/>
  <c r="BNN39" i="83" s="1"/>
  <c r="BMB22" i="83"/>
  <c r="BME22" i="83" s="1"/>
  <c r="BLU28" i="83"/>
  <c r="BLX28" i="83" s="1"/>
  <c r="BKL15" i="83"/>
  <c r="BKO15" i="83" s="1"/>
  <c r="BJQ28" i="83"/>
  <c r="BJT28" i="83" s="1"/>
  <c r="BJQ15" i="83"/>
  <c r="BJT15" i="83" s="1"/>
  <c r="BIO43" i="83"/>
  <c r="BIR43" i="83" s="1"/>
  <c r="BIO15" i="83"/>
  <c r="BIR15" i="83" s="1"/>
  <c r="BIH35" i="83"/>
  <c r="BIK35" i="83" s="1"/>
  <c r="BHT15" i="83"/>
  <c r="BHW15" i="83" s="1"/>
  <c r="BHM30" i="83"/>
  <c r="BHP30" i="83" s="1"/>
  <c r="BHF28" i="83"/>
  <c r="BHI28" i="83" s="1"/>
  <c r="BGK15" i="83"/>
  <c r="BGN15" i="83" s="1"/>
  <c r="BFP15" i="83"/>
  <c r="BFS15" i="83" s="1"/>
  <c r="BFB15" i="83"/>
  <c r="BFE15" i="83" s="1"/>
  <c r="BEN29" i="83"/>
  <c r="BEQ29" i="83" s="1"/>
  <c r="BDL15" i="83"/>
  <c r="BDO15" i="83" s="1"/>
  <c r="BDE15" i="83"/>
  <c r="BDH15" i="83" s="1"/>
  <c r="BCX28" i="83"/>
  <c r="BDA28" i="83" s="1"/>
  <c r="BCQ15" i="83"/>
  <c r="BCT15" i="83" s="1"/>
  <c r="BBV29" i="83"/>
  <c r="BBY29" i="83" s="1"/>
  <c r="BBH44" i="83"/>
  <c r="BBK44" i="83" s="1"/>
  <c r="BBA44" i="83"/>
  <c r="BBD44" i="83" s="1"/>
  <c r="BAF15" i="83"/>
  <c r="BAI15" i="83" s="1"/>
  <c r="AZK37" i="83"/>
  <c r="AZN37" i="83" s="1"/>
  <c r="AZK21" i="83"/>
  <c r="AZN21" i="83" s="1"/>
  <c r="AYB15" i="83"/>
  <c r="AYE15" i="83" s="1"/>
  <c r="AXG15" i="83"/>
  <c r="AXJ15" i="83" s="1"/>
  <c r="AWS48" i="83"/>
  <c r="AWV48" i="83" s="1"/>
  <c r="AWE35" i="83"/>
  <c r="AWH35" i="83" s="1"/>
  <c r="AWE15" i="83"/>
  <c r="AWH15" i="83" s="1"/>
  <c r="AVX40" i="83"/>
  <c r="AWA40" i="83" s="1"/>
  <c r="AVQ15" i="83"/>
  <c r="AVT15" i="83" s="1"/>
  <c r="AUV27" i="83"/>
  <c r="AUY27" i="83" s="1"/>
  <c r="AUV15" i="83"/>
  <c r="AUY15" i="83" s="1"/>
  <c r="AUH15" i="83"/>
  <c r="AUK15" i="83" s="1"/>
  <c r="ATT24" i="83"/>
  <c r="ATW24" i="83" s="1"/>
  <c r="ATF27" i="83"/>
  <c r="ATI27" i="83" s="1"/>
  <c r="ATF15" i="83"/>
  <c r="ATI15" i="83" s="1"/>
  <c r="BLG15" i="83"/>
  <c r="BLJ15" i="83" s="1"/>
  <c r="BIH51" i="83"/>
  <c r="BIK51" i="83" s="1"/>
  <c r="BIH15" i="83"/>
  <c r="BIK15" i="83" s="1"/>
  <c r="BIA29" i="83"/>
  <c r="BID29" i="83" s="1"/>
  <c r="BHF41" i="83"/>
  <c r="BHI41" i="83" s="1"/>
  <c r="BGR33" i="83"/>
  <c r="BGU33" i="83" s="1"/>
  <c r="BFW30" i="83"/>
  <c r="BFZ30" i="83" s="1"/>
  <c r="BFI28" i="83"/>
  <c r="BFL28" i="83" s="1"/>
  <c r="BEU28" i="83"/>
  <c r="BEX28" i="83" s="1"/>
  <c r="BEN30" i="83"/>
  <c r="BEQ30" i="83" s="1"/>
  <c r="BEN23" i="83"/>
  <c r="BEQ23" i="83" s="1"/>
  <c r="BDZ45" i="83"/>
  <c r="BEC45" i="83" s="1"/>
  <c r="BDS30" i="83"/>
  <c r="BDV30" i="83" s="1"/>
  <c r="BDS26" i="83"/>
  <c r="BDV26" i="83" s="1"/>
  <c r="AZR42" i="83"/>
  <c r="AZU42" i="83" s="1"/>
  <c r="AZK30" i="83"/>
  <c r="AZN30" i="83" s="1"/>
  <c r="AZK15" i="83"/>
  <c r="AZN15" i="83" s="1"/>
  <c r="AZD30" i="83"/>
  <c r="AZG30" i="83" s="1"/>
  <c r="AZD15" i="83"/>
  <c r="AZG15" i="83" s="1"/>
  <c r="AXU21" i="83"/>
  <c r="AXX21" i="83" s="1"/>
  <c r="AWE41" i="83"/>
  <c r="AWH41" i="83" s="1"/>
  <c r="AVJ15" i="83"/>
  <c r="AVM15" i="83" s="1"/>
  <c r="AVC15" i="83"/>
  <c r="AVF15" i="83" s="1"/>
  <c r="AUA32" i="83"/>
  <c r="AUD32" i="83" s="1"/>
  <c r="ASY29" i="83"/>
  <c r="ATB29" i="83" s="1"/>
  <c r="ARI28" i="83"/>
  <c r="ARL28" i="83" s="1"/>
  <c r="AQU23" i="83"/>
  <c r="AQX23" i="83" s="1"/>
  <c r="AQU15" i="83"/>
  <c r="AQX15" i="83" s="1"/>
  <c r="AQN57" i="83"/>
  <c r="AQQ57" i="83" s="1"/>
  <c r="AQN49" i="83"/>
  <c r="AQQ49" i="83" s="1"/>
  <c r="AQN33" i="83"/>
  <c r="AQQ33" i="83" s="1"/>
  <c r="APS29" i="83"/>
  <c r="APV29" i="83" s="1"/>
  <c r="APL23" i="83"/>
  <c r="APO23" i="83" s="1"/>
  <c r="APL15" i="83"/>
  <c r="APO15" i="83" s="1"/>
  <c r="AOX59" i="83"/>
  <c r="APA59" i="83" s="1"/>
  <c r="AOX51" i="83"/>
  <c r="APA51" i="83" s="1"/>
  <c r="AOX35" i="83"/>
  <c r="APA35" i="83" s="1"/>
  <c r="AOX15" i="83"/>
  <c r="APA15" i="83" s="1"/>
  <c r="AOJ44" i="83"/>
  <c r="AOM44" i="83" s="1"/>
  <c r="ANV15" i="83"/>
  <c r="ANY15" i="83" s="1"/>
  <c r="ANO43" i="83"/>
  <c r="ANR43" i="83" s="1"/>
  <c r="ANO15" i="83"/>
  <c r="ANR15" i="83" s="1"/>
  <c r="ANH61" i="83"/>
  <c r="ANK61" i="83" s="1"/>
  <c r="ANH33" i="83"/>
  <c r="ANK33" i="83" s="1"/>
  <c r="AMM23" i="83"/>
  <c r="AMP23" i="83" s="1"/>
  <c r="AMM15" i="83"/>
  <c r="AMP15" i="83" s="1"/>
  <c r="AMF36" i="83"/>
  <c r="AMI36" i="83" s="1"/>
  <c r="ALR15" i="83"/>
  <c r="ALU15" i="83" s="1"/>
  <c r="ALD15" i="83"/>
  <c r="ALG15" i="83" s="1"/>
  <c r="AKW15" i="83"/>
  <c r="AKZ15" i="83" s="1"/>
  <c r="AKP15" i="83"/>
  <c r="AKS15" i="83" s="1"/>
  <c r="AKI27" i="83"/>
  <c r="AKL27" i="83" s="1"/>
  <c r="AKI15" i="83"/>
  <c r="AKL15" i="83" s="1"/>
  <c r="BPA15" i="83"/>
  <c r="BPD15" i="83" s="1"/>
  <c r="BOT33" i="83"/>
  <c r="BOW33" i="83" s="1"/>
  <c r="BNY22" i="83"/>
  <c r="BOB22" i="83" s="1"/>
  <c r="BLU32" i="83"/>
  <c r="BLX32" i="83" s="1"/>
  <c r="BIA22" i="83"/>
  <c r="BID22" i="83" s="1"/>
  <c r="BGY15" i="83"/>
  <c r="BHB15" i="83" s="1"/>
  <c r="BFP28" i="83"/>
  <c r="BFS28" i="83" s="1"/>
  <c r="BDS15" i="83"/>
  <c r="BDV15" i="83" s="1"/>
  <c r="BCC15" i="83"/>
  <c r="BCF15" i="83" s="1"/>
  <c r="BBV15" i="83"/>
  <c r="BBY15" i="83" s="1"/>
  <c r="BBA37" i="83"/>
  <c r="BBD37" i="83" s="1"/>
  <c r="BAT15" i="83"/>
  <c r="BAW15" i="83" s="1"/>
  <c r="BAM51" i="83"/>
  <c r="BAP51" i="83" s="1"/>
  <c r="AZD23" i="83"/>
  <c r="AZG23" i="83" s="1"/>
  <c r="AYW26" i="83"/>
  <c r="AYZ26" i="83" s="1"/>
  <c r="AYP22" i="83"/>
  <c r="AYS22" i="83" s="1"/>
  <c r="AYI15" i="83"/>
  <c r="AYL15" i="83" s="1"/>
  <c r="AYB25" i="83"/>
  <c r="AYE25" i="83" s="1"/>
  <c r="AXG48" i="83"/>
  <c r="AXJ48" i="83" s="1"/>
  <c r="AWZ46" i="83"/>
  <c r="AXC46" i="83" s="1"/>
  <c r="AWZ15" i="83"/>
  <c r="AXC15" i="83" s="1"/>
  <c r="AWL15" i="83"/>
  <c r="AWO15" i="83" s="1"/>
  <c r="AVQ33" i="83"/>
  <c r="AVT33" i="83" s="1"/>
  <c r="AVJ34" i="83"/>
  <c r="AVM34" i="83" s="1"/>
  <c r="AUO28" i="83"/>
  <c r="AUR28" i="83" s="1"/>
  <c r="ATM15" i="83"/>
  <c r="ATP15" i="83" s="1"/>
  <c r="ASD31" i="83"/>
  <c r="ASG31" i="83" s="1"/>
  <c r="ASD15" i="83"/>
  <c r="ASG15" i="83" s="1"/>
  <c r="ARP15" i="83"/>
  <c r="ARS15" i="83" s="1"/>
  <c r="AQG23" i="83"/>
  <c r="AQJ23" i="83" s="1"/>
  <c r="AQG15" i="83"/>
  <c r="AQJ15" i="83" s="1"/>
  <c r="APS30" i="83"/>
  <c r="APV30" i="83" s="1"/>
  <c r="APL28" i="83"/>
  <c r="APO28" i="83" s="1"/>
  <c r="APE25" i="83"/>
  <c r="APH25" i="83" s="1"/>
  <c r="AOX24" i="83"/>
  <c r="APA24" i="83" s="1"/>
  <c r="AOQ15" i="83"/>
  <c r="AOT15" i="83" s="1"/>
  <c r="AOC29" i="83"/>
  <c r="AOF29" i="83" s="1"/>
  <c r="ANA29" i="83"/>
  <c r="AND29" i="83" s="1"/>
  <c r="ALK34" i="83"/>
  <c r="ALN34" i="83" s="1"/>
  <c r="ALK26" i="83"/>
  <c r="ALN26" i="83" s="1"/>
  <c r="ALD36" i="83"/>
  <c r="ALG36" i="83" s="1"/>
  <c r="AKP28" i="83"/>
  <c r="AKS28" i="83" s="1"/>
  <c r="BEG22" i="83"/>
  <c r="BEJ22" i="83" s="1"/>
  <c r="BCC48" i="83"/>
  <c r="BCF48" i="83" s="1"/>
  <c r="AXG41" i="83"/>
  <c r="AXJ41" i="83" s="1"/>
  <c r="AVJ35" i="83"/>
  <c r="AVM35" i="83" s="1"/>
  <c r="AUO15" i="83"/>
  <c r="AUR15" i="83" s="1"/>
  <c r="ARI27" i="83"/>
  <c r="ARL27" i="83" s="1"/>
  <c r="APZ15" i="83"/>
  <c r="AQC15" i="83" s="1"/>
  <c r="APS23" i="83"/>
  <c r="APV23" i="83" s="1"/>
  <c r="APS15" i="83"/>
  <c r="APV15" i="83" s="1"/>
  <c r="APE15" i="83"/>
  <c r="APH15" i="83" s="1"/>
  <c r="AOC30" i="83"/>
  <c r="AOF30" i="83" s="1"/>
  <c r="AOC23" i="83"/>
  <c r="AOF23" i="83" s="1"/>
  <c r="ANA15" i="83"/>
  <c r="AND15" i="83" s="1"/>
  <c r="AJU38" i="83"/>
  <c r="AJX38" i="83" s="1"/>
  <c r="AJN32" i="83"/>
  <c r="AJQ32" i="83" s="1"/>
  <c r="AJG15" i="83"/>
  <c r="AJJ15" i="83" s="1"/>
  <c r="AIZ22" i="83"/>
  <c r="AJC22" i="83" s="1"/>
  <c r="AIL43" i="83"/>
  <c r="AIO43" i="83" s="1"/>
  <c r="AIL15" i="83"/>
  <c r="AIO15" i="83" s="1"/>
  <c r="AHQ21" i="83"/>
  <c r="AHT21" i="83" s="1"/>
  <c r="AHJ28" i="83"/>
  <c r="AHM28" i="83" s="1"/>
  <c r="AGV34" i="83"/>
  <c r="AGY34" i="83" s="1"/>
  <c r="AGO35" i="83"/>
  <c r="AGR35" i="83" s="1"/>
  <c r="AGO27" i="83"/>
  <c r="AGR27" i="83" s="1"/>
  <c r="AGO15" i="83"/>
  <c r="AGR15" i="83" s="1"/>
  <c r="AGA32" i="83"/>
  <c r="AGD32" i="83" s="1"/>
  <c r="AFF43" i="83"/>
  <c r="AFI43" i="83" s="1"/>
  <c r="AFF15" i="83"/>
  <c r="AFI15" i="83" s="1"/>
  <c r="AEK21" i="83"/>
  <c r="AEN21" i="83" s="1"/>
  <c r="AED15" i="83"/>
  <c r="AEG15" i="83" s="1"/>
  <c r="ADW15" i="83"/>
  <c r="ADZ15" i="83" s="1"/>
  <c r="ADP15" i="83"/>
  <c r="ADS15" i="83" s="1"/>
  <c r="ACU31" i="83"/>
  <c r="ACX31" i="83" s="1"/>
  <c r="ACU15" i="83"/>
  <c r="ACX15" i="83" s="1"/>
  <c r="ACN28" i="83"/>
  <c r="ACQ28" i="83" s="1"/>
  <c r="ABZ24" i="83"/>
  <c r="ACC24" i="83" s="1"/>
  <c r="AAC33" i="83"/>
  <c r="AAF33" i="83" s="1"/>
  <c r="ZA49" i="83"/>
  <c r="ZD49" i="83" s="1"/>
  <c r="YM33" i="83"/>
  <c r="YP33" i="83" s="1"/>
  <c r="YF38" i="83"/>
  <c r="YI38" i="83" s="1"/>
  <c r="XR29" i="83"/>
  <c r="XU29" i="83" s="1"/>
  <c r="XK45" i="83"/>
  <c r="XN45" i="83" s="1"/>
  <c r="XK37" i="83"/>
  <c r="XN37" i="83" s="1"/>
  <c r="XD15" i="83"/>
  <c r="XG15" i="83" s="1"/>
  <c r="WP15" i="83"/>
  <c r="WS15" i="83" s="1"/>
  <c r="VU26" i="83"/>
  <c r="VX26" i="83" s="1"/>
  <c r="VN33" i="83"/>
  <c r="VQ33" i="83" s="1"/>
  <c r="VG31" i="83"/>
  <c r="VJ31" i="83" s="1"/>
  <c r="VG23" i="83"/>
  <c r="VJ23" i="83" s="1"/>
  <c r="VG15" i="83"/>
  <c r="VJ15" i="83" s="1"/>
  <c r="US33" i="83"/>
  <c r="UV33" i="83" s="1"/>
  <c r="UE15" i="83"/>
  <c r="UH15" i="83" s="1"/>
  <c r="TX15" i="83"/>
  <c r="UA15" i="83" s="1"/>
  <c r="TJ15" i="83"/>
  <c r="TM15" i="83" s="1"/>
  <c r="TC31" i="83"/>
  <c r="TF31" i="83" s="1"/>
  <c r="TC23" i="83"/>
  <c r="TF23" i="83" s="1"/>
  <c r="TC15" i="83"/>
  <c r="TF15" i="83" s="1"/>
  <c r="SA41" i="83"/>
  <c r="SD41" i="83" s="1"/>
  <c r="SA33" i="83"/>
  <c r="SD33" i="83" s="1"/>
  <c r="SA25" i="83"/>
  <c r="SD25" i="83" s="1"/>
  <c r="RF56" i="83"/>
  <c r="RI56" i="83" s="1"/>
  <c r="RF48" i="83"/>
  <c r="RI48" i="83" s="1"/>
  <c r="RF32" i="83"/>
  <c r="RI32" i="83" s="1"/>
  <c r="RF28" i="83"/>
  <c r="RI28" i="83" s="1"/>
  <c r="QK37" i="83"/>
  <c r="QN37" i="83" s="1"/>
  <c r="QD50" i="83"/>
  <c r="QG50" i="83" s="1"/>
  <c r="PP54" i="83"/>
  <c r="PS54" i="83" s="1"/>
  <c r="PP46" i="83"/>
  <c r="PS46" i="83" s="1"/>
  <c r="PI55" i="83"/>
  <c r="PL55" i="83" s="1"/>
  <c r="PI31" i="83"/>
  <c r="PL31" i="83" s="1"/>
  <c r="PI15" i="83"/>
  <c r="PL15" i="83" s="1"/>
  <c r="PB24" i="83"/>
  <c r="PE24" i="83" s="1"/>
  <c r="OU40" i="83"/>
  <c r="OX40" i="83" s="1"/>
  <c r="ON51" i="83"/>
  <c r="OQ51" i="83" s="1"/>
  <c r="ON15" i="83"/>
  <c r="OQ15" i="83" s="1"/>
  <c r="NL15" i="83"/>
  <c r="NO15" i="83" s="1"/>
  <c r="NE52" i="83"/>
  <c r="NH52" i="83" s="1"/>
  <c r="MX15" i="83"/>
  <c r="NA15" i="83" s="1"/>
  <c r="MQ31" i="83"/>
  <c r="MT31" i="83" s="1"/>
  <c r="MQ23" i="83"/>
  <c r="MT23" i="83" s="1"/>
  <c r="MQ15" i="83"/>
  <c r="MT15" i="83" s="1"/>
  <c r="BMW15" i="83"/>
  <c r="BMZ15" i="83" s="1"/>
  <c r="BKL27" i="83"/>
  <c r="BKO27" i="83" s="1"/>
  <c r="BGD15" i="83"/>
  <c r="BGG15" i="83" s="1"/>
  <c r="BEN15" i="83"/>
  <c r="BEQ15" i="83" s="1"/>
  <c r="BBV23" i="83"/>
  <c r="BBY23" i="83" s="1"/>
  <c r="BBO15" i="83"/>
  <c r="BBR15" i="83" s="1"/>
  <c r="AYW50" i="83"/>
  <c r="AYZ50" i="83" s="1"/>
  <c r="AWZ23" i="83"/>
  <c r="AXC23" i="83" s="1"/>
  <c r="AUO23" i="83"/>
  <c r="AUR23" i="83" s="1"/>
  <c r="ASY23" i="83"/>
  <c r="ATB23" i="83" s="1"/>
  <c r="ASY15" i="83"/>
  <c r="ATB15" i="83" s="1"/>
  <c r="ASK15" i="83"/>
  <c r="ASN15" i="83" s="1"/>
  <c r="AQN24" i="83"/>
  <c r="AQQ24" i="83" s="1"/>
  <c r="APZ23" i="83"/>
  <c r="AQC23" i="83" s="1"/>
  <c r="APE43" i="83"/>
  <c r="APH43" i="83" s="1"/>
  <c r="ANO22" i="83"/>
  <c r="ANR22" i="83" s="1"/>
  <c r="ANH52" i="83"/>
  <c r="ANK52" i="83" s="1"/>
  <c r="ANH24" i="83"/>
  <c r="ANK24" i="83" s="1"/>
  <c r="ANA23" i="83"/>
  <c r="AND23" i="83" s="1"/>
  <c r="AKP37" i="83"/>
  <c r="AKS37" i="83" s="1"/>
  <c r="AKB37" i="83"/>
  <c r="AKE37" i="83" s="1"/>
  <c r="AKB21" i="83"/>
  <c r="AKE21" i="83" s="1"/>
  <c r="AJU15" i="83"/>
  <c r="AJX15" i="83" s="1"/>
  <c r="AIZ15" i="83"/>
  <c r="AJC15" i="83" s="1"/>
  <c r="AIE15" i="83"/>
  <c r="AIH15" i="83" s="1"/>
  <c r="AHX15" i="83"/>
  <c r="AIA15" i="83" s="1"/>
  <c r="AHQ30" i="83"/>
  <c r="AHT30" i="83" s="1"/>
  <c r="AHJ21" i="83"/>
  <c r="AHM21" i="83" s="1"/>
  <c r="AHC15" i="83"/>
  <c r="AHF15" i="83" s="1"/>
  <c r="AGV15" i="83"/>
  <c r="AGY15" i="83" s="1"/>
  <c r="AGH15" i="83"/>
  <c r="AGK15" i="83" s="1"/>
  <c r="AGA21" i="83"/>
  <c r="AGD21" i="83" s="1"/>
  <c r="AFT15" i="83"/>
  <c r="AFW15" i="83" s="1"/>
  <c r="AEY21" i="83"/>
  <c r="AFB21" i="83" s="1"/>
  <c r="AEK30" i="83"/>
  <c r="AEN30" i="83" s="1"/>
  <c r="AED28" i="83"/>
  <c r="AEG28" i="83" s="1"/>
  <c r="AED24" i="83"/>
  <c r="AEG24" i="83" s="1"/>
  <c r="AED20" i="83"/>
  <c r="AEG20" i="83" s="1"/>
  <c r="ADI27" i="83"/>
  <c r="ADL27" i="83" s="1"/>
  <c r="ADI15" i="83"/>
  <c r="ADL15" i="83" s="1"/>
  <c r="ADB37" i="83"/>
  <c r="ADE37" i="83" s="1"/>
  <c r="ACN21" i="83"/>
  <c r="ACQ21" i="83" s="1"/>
  <c r="ABS15" i="83"/>
  <c r="ABV15" i="83" s="1"/>
  <c r="ABL15" i="83"/>
  <c r="ABO15" i="83" s="1"/>
  <c r="AAX15" i="83"/>
  <c r="ABA15" i="83" s="1"/>
  <c r="AAJ15" i="83"/>
  <c r="AAM15" i="83" s="1"/>
  <c r="AAC34" i="83"/>
  <c r="AAF34" i="83" s="1"/>
  <c r="ZV15" i="83"/>
  <c r="ZY15" i="83" s="1"/>
  <c r="ZA30" i="83"/>
  <c r="ZD30" i="83" s="1"/>
  <c r="YT15" i="83"/>
  <c r="YW15" i="83" s="1"/>
  <c r="YM50" i="83"/>
  <c r="YP50" i="83" s="1"/>
  <c r="YM34" i="83"/>
  <c r="YP34" i="83" s="1"/>
  <c r="YF15" i="83"/>
  <c r="YI15" i="83" s="1"/>
  <c r="XD24" i="83"/>
  <c r="XG24" i="83" s="1"/>
  <c r="WW47" i="83"/>
  <c r="WZ47" i="83" s="1"/>
  <c r="WW35" i="83"/>
  <c r="WZ35" i="83" s="1"/>
  <c r="WW23" i="83"/>
  <c r="WZ23" i="83" s="1"/>
  <c r="WW15" i="83"/>
  <c r="WZ15" i="83" s="1"/>
  <c r="WI15" i="83"/>
  <c r="WL15" i="83" s="1"/>
  <c r="WB31" i="83"/>
  <c r="WE31" i="83" s="1"/>
  <c r="WB23" i="83"/>
  <c r="WE23" i="83" s="1"/>
  <c r="WB15" i="83"/>
  <c r="WE15" i="83" s="1"/>
  <c r="VU15" i="83"/>
  <c r="VX15" i="83" s="1"/>
  <c r="UL31" i="83"/>
  <c r="UO31" i="83" s="1"/>
  <c r="UL23" i="83"/>
  <c r="UO23" i="83" s="1"/>
  <c r="UL15" i="83"/>
  <c r="UO15" i="83" s="1"/>
  <c r="TX24" i="83"/>
  <c r="UA24" i="83" s="1"/>
  <c r="TQ37" i="83"/>
  <c r="TT37" i="83" s="1"/>
  <c r="SH23" i="83"/>
  <c r="SK23" i="83" s="1"/>
  <c r="SH15" i="83"/>
  <c r="SK15" i="83" s="1"/>
  <c r="QR23" i="83"/>
  <c r="QU23" i="83" s="1"/>
  <c r="QR15" i="83"/>
  <c r="QU15" i="83" s="1"/>
  <c r="QK30" i="83"/>
  <c r="QN30" i="83" s="1"/>
  <c r="QD15" i="83"/>
  <c r="QG15" i="83" s="1"/>
  <c r="PP27" i="83"/>
  <c r="PS27" i="83" s="1"/>
  <c r="PP15" i="83"/>
  <c r="PS15" i="83" s="1"/>
  <c r="PI36" i="83"/>
  <c r="PL36" i="83" s="1"/>
  <c r="OU37" i="83"/>
  <c r="OX37" i="83" s="1"/>
  <c r="OU25" i="83"/>
  <c r="OX25" i="83" s="1"/>
  <c r="ON32" i="83"/>
  <c r="OQ32" i="83" s="1"/>
  <c r="ON28" i="83"/>
  <c r="OQ28" i="83" s="1"/>
  <c r="NZ15" i="83"/>
  <c r="OC15" i="83" s="1"/>
  <c r="NS30" i="83"/>
  <c r="NV30" i="83" s="1"/>
  <c r="NL32" i="83"/>
  <c r="NO32" i="83" s="1"/>
  <c r="NL28" i="83"/>
  <c r="NO28" i="83" s="1"/>
  <c r="NL24" i="83"/>
  <c r="NO24" i="83" s="1"/>
  <c r="NE25" i="83"/>
  <c r="NH25" i="83" s="1"/>
  <c r="MQ32" i="83"/>
  <c r="MT32" i="83" s="1"/>
  <c r="BAM15" i="83"/>
  <c r="BAP15" i="83" s="1"/>
  <c r="AWZ39" i="83"/>
  <c r="AXC39" i="83" s="1"/>
  <c r="ATT34" i="83"/>
  <c r="ATW34" i="83" s="1"/>
  <c r="ASY28" i="83"/>
  <c r="ATB28" i="83" s="1"/>
  <c r="ASR15" i="83"/>
  <c r="ASU15" i="83" s="1"/>
  <c r="ASD32" i="83"/>
  <c r="ASG32" i="83" s="1"/>
  <c r="APZ35" i="83"/>
  <c r="AQC35" i="83" s="1"/>
  <c r="AOC15" i="83"/>
  <c r="AOF15" i="83" s="1"/>
  <c r="AMT15" i="83"/>
  <c r="AMW15" i="83" s="1"/>
  <c r="ALY15" i="83"/>
  <c r="AMB15" i="83" s="1"/>
  <c r="AKW34" i="83"/>
  <c r="AKZ34" i="83" s="1"/>
  <c r="AKI22" i="83"/>
  <c r="AKL22" i="83" s="1"/>
  <c r="AJN15" i="83"/>
  <c r="AJQ15" i="83" s="1"/>
  <c r="AJG21" i="83"/>
  <c r="AJJ21" i="83" s="1"/>
  <c r="AGO21" i="83"/>
  <c r="AGR21" i="83" s="1"/>
  <c r="AGA15" i="83"/>
  <c r="AGD15" i="83" s="1"/>
  <c r="AFM24" i="83"/>
  <c r="AFP24" i="83" s="1"/>
  <c r="AEY15" i="83"/>
  <c r="AFB15" i="83" s="1"/>
  <c r="ADI21" i="83"/>
  <c r="ADL21" i="83" s="1"/>
  <c r="ACN38" i="83"/>
  <c r="ACQ38" i="83" s="1"/>
  <c r="ACN15" i="83"/>
  <c r="ACQ15" i="83" s="1"/>
  <c r="ABZ62" i="83"/>
  <c r="ACC62" i="83" s="1"/>
  <c r="ABZ54" i="83"/>
  <c r="ACC54" i="83" s="1"/>
  <c r="ABZ34" i="83"/>
  <c r="ACC34" i="83" s="1"/>
  <c r="AAQ27" i="83"/>
  <c r="AAT27" i="83" s="1"/>
  <c r="AAQ15" i="83"/>
  <c r="AAT15" i="83" s="1"/>
  <c r="AAJ24" i="83"/>
  <c r="AAM24" i="83" s="1"/>
  <c r="ZO32" i="83"/>
  <c r="ZR32" i="83" s="1"/>
  <c r="ZH23" i="83"/>
  <c r="ZK23" i="83" s="1"/>
  <c r="ZH15" i="83"/>
  <c r="ZK15" i="83" s="1"/>
  <c r="ZA15" i="83"/>
  <c r="ZD15" i="83" s="1"/>
  <c r="YT32" i="83"/>
  <c r="YW32" i="83" s="1"/>
  <c r="YT24" i="83"/>
  <c r="YW24" i="83" s="1"/>
  <c r="YM23" i="83"/>
  <c r="YP23" i="83" s="1"/>
  <c r="YM15" i="83"/>
  <c r="YP15" i="83" s="1"/>
  <c r="XR31" i="83"/>
  <c r="XU31" i="83" s="1"/>
  <c r="XD33" i="83"/>
  <c r="XG33" i="83" s="1"/>
  <c r="WW33" i="83"/>
  <c r="WZ33" i="83" s="1"/>
  <c r="VG33" i="83"/>
  <c r="VJ33" i="83" s="1"/>
  <c r="UZ15" i="83"/>
  <c r="VC15" i="83" s="1"/>
  <c r="TX33" i="83"/>
  <c r="UA33" i="83" s="1"/>
  <c r="TX29" i="83"/>
  <c r="UA29" i="83" s="1"/>
  <c r="TQ23" i="83"/>
  <c r="TT23" i="83" s="1"/>
  <c r="TJ21" i="83"/>
  <c r="TM21" i="83" s="1"/>
  <c r="SV23" i="83"/>
  <c r="SY23" i="83" s="1"/>
  <c r="SA64" i="83"/>
  <c r="SD64" i="83" s="1"/>
  <c r="RT15" i="83"/>
  <c r="RW15" i="83" s="1"/>
  <c r="RM22" i="83"/>
  <c r="RP22" i="83" s="1"/>
  <c r="RF15" i="83"/>
  <c r="RI15" i="83" s="1"/>
  <c r="QY15" i="83"/>
  <c r="RB15" i="83" s="1"/>
  <c r="QK35" i="83"/>
  <c r="QN35" i="83" s="1"/>
  <c r="QK24" i="83"/>
  <c r="QN24" i="83" s="1"/>
  <c r="QD44" i="83"/>
  <c r="QG44" i="83" s="1"/>
  <c r="PP32" i="83"/>
  <c r="PS32" i="83" s="1"/>
  <c r="OU30" i="83"/>
  <c r="OX30" i="83" s="1"/>
  <c r="OU15" i="83"/>
  <c r="OX15" i="83" s="1"/>
  <c r="OG32" i="83"/>
  <c r="OJ32" i="83" s="1"/>
  <c r="NZ48" i="83"/>
  <c r="OC48" i="83" s="1"/>
  <c r="NZ32" i="83"/>
  <c r="OC32" i="83" s="1"/>
  <c r="MJ33" i="83"/>
  <c r="MM33" i="83" s="1"/>
  <c r="MC34" i="83"/>
  <c r="MF34" i="83" s="1"/>
  <c r="LV32" i="83"/>
  <c r="LY32" i="83" s="1"/>
  <c r="LV24" i="83"/>
  <c r="LY24" i="83" s="1"/>
  <c r="LO37" i="83"/>
  <c r="LR37" i="83" s="1"/>
  <c r="LO25" i="83"/>
  <c r="LR25" i="83" s="1"/>
  <c r="LA31" i="83"/>
  <c r="LD31" i="83" s="1"/>
  <c r="LA23" i="83"/>
  <c r="LD23" i="83" s="1"/>
  <c r="LA15" i="83"/>
  <c r="LD15" i="83" s="1"/>
  <c r="KT48" i="83"/>
  <c r="KW48" i="83" s="1"/>
  <c r="KT32" i="83"/>
  <c r="KW32" i="83" s="1"/>
  <c r="KT24" i="83"/>
  <c r="KW24" i="83" s="1"/>
  <c r="JY25" i="83"/>
  <c r="KB25" i="83" s="1"/>
  <c r="JK31" i="83"/>
  <c r="JN31" i="83" s="1"/>
  <c r="JK23" i="83"/>
  <c r="JN23" i="83" s="1"/>
  <c r="JK15" i="83"/>
  <c r="JN15" i="83" s="1"/>
  <c r="JD15" i="83"/>
  <c r="JG15" i="83" s="1"/>
  <c r="IW15" i="83"/>
  <c r="IZ15" i="83" s="1"/>
  <c r="IP62" i="83"/>
  <c r="IS62" i="83" s="1"/>
  <c r="II35" i="83"/>
  <c r="IL35" i="83" s="1"/>
  <c r="II15" i="83"/>
  <c r="IL15" i="83" s="1"/>
  <c r="IB30" i="83"/>
  <c r="IE30" i="83" s="1"/>
  <c r="HU24" i="83"/>
  <c r="HX24" i="83" s="1"/>
  <c r="HN50" i="83"/>
  <c r="HQ50" i="83" s="1"/>
  <c r="HN30" i="83"/>
  <c r="HQ30" i="83" s="1"/>
  <c r="GZ38" i="83"/>
  <c r="HC38" i="83" s="1"/>
  <c r="GS36" i="83"/>
  <c r="GV36" i="83" s="1"/>
  <c r="GS28" i="83"/>
  <c r="GV28" i="83" s="1"/>
  <c r="GL40" i="83"/>
  <c r="GO40" i="83" s="1"/>
  <c r="GE24" i="83"/>
  <c r="GH24" i="83" s="1"/>
  <c r="FQ15" i="83"/>
  <c r="FT15" i="83" s="1"/>
  <c r="FJ60" i="83"/>
  <c r="FM60" i="83" s="1"/>
  <c r="EH15" i="83"/>
  <c r="EK15" i="83" s="1"/>
  <c r="DT42" i="83"/>
  <c r="DW42" i="83" s="1"/>
  <c r="DM15" i="83"/>
  <c r="DP15" i="83" s="1"/>
  <c r="CK29" i="83"/>
  <c r="CN29" i="83" s="1"/>
  <c r="CD31" i="83"/>
  <c r="CG31" i="83" s="1"/>
  <c r="CD15" i="83"/>
  <c r="CG15" i="83" s="1"/>
  <c r="BW36" i="83"/>
  <c r="BZ36" i="83" s="1"/>
  <c r="BP49" i="83"/>
  <c r="BS49" i="83" s="1"/>
  <c r="BP29" i="83"/>
  <c r="BS29" i="83" s="1"/>
  <c r="BI15" i="83"/>
  <c r="BL15" i="83" s="1"/>
  <c r="AN37" i="83"/>
  <c r="AQ37" i="83" s="1"/>
  <c r="AN25" i="83"/>
  <c r="AQ25" i="83" s="1"/>
  <c r="AG15" i="83"/>
  <c r="AJ15" i="83" s="1"/>
  <c r="Z15" i="83"/>
  <c r="AC15" i="83" s="1"/>
  <c r="L30" i="83"/>
  <c r="O30" i="83" s="1"/>
  <c r="BLG35" i="83"/>
  <c r="BLJ35" i="83" s="1"/>
  <c r="BFI15" i="83"/>
  <c r="BFL15" i="83" s="1"/>
  <c r="BCC28" i="83"/>
  <c r="BCF28" i="83" s="1"/>
  <c r="ARI15" i="83"/>
  <c r="ARL15" i="83" s="1"/>
  <c r="BJJ15" i="83"/>
  <c r="BJM15" i="83" s="1"/>
  <c r="BIO38" i="83"/>
  <c r="BIR38" i="83" s="1"/>
  <c r="BGR57" i="83"/>
  <c r="BGU57" i="83" s="1"/>
  <c r="BGR49" i="83"/>
  <c r="BGU49" i="83" s="1"/>
  <c r="BEU15" i="83"/>
  <c r="BEX15" i="83" s="1"/>
  <c r="AUA15" i="83"/>
  <c r="AUD15" i="83" s="1"/>
  <c r="ARI22" i="83"/>
  <c r="ARL22" i="83" s="1"/>
  <c r="ARB15" i="83"/>
  <c r="ARE15" i="83" s="1"/>
  <c r="AQN32" i="83"/>
  <c r="AQQ32" i="83" s="1"/>
  <c r="AQN15" i="83"/>
  <c r="AQQ15" i="83" s="1"/>
  <c r="AKW21" i="83"/>
  <c r="AKZ21" i="83" s="1"/>
  <c r="AKB43" i="83"/>
  <c r="AKE43" i="83" s="1"/>
  <c r="AIL37" i="83"/>
  <c r="AIO37" i="83" s="1"/>
  <c r="AIE28" i="83"/>
  <c r="AIH28" i="83" s="1"/>
  <c r="AIE21" i="83"/>
  <c r="AIH21" i="83" s="1"/>
  <c r="AHQ15" i="83"/>
  <c r="AHT15" i="83" s="1"/>
  <c r="AHJ15" i="83"/>
  <c r="AHM15" i="83" s="1"/>
  <c r="AFT28" i="83"/>
  <c r="AFW28" i="83" s="1"/>
  <c r="AFT21" i="83"/>
  <c r="AFW21" i="83" s="1"/>
  <c r="AFF21" i="83"/>
  <c r="AFI21" i="83" s="1"/>
  <c r="AER15" i="83"/>
  <c r="AEU15" i="83" s="1"/>
  <c r="ADP45" i="83"/>
  <c r="ADS45" i="83" s="1"/>
  <c r="ADI40" i="83"/>
  <c r="ADL40" i="83" s="1"/>
  <c r="ADB15" i="83"/>
  <c r="ADE15" i="83" s="1"/>
  <c r="ACU21" i="83"/>
  <c r="ACX21" i="83" s="1"/>
  <c r="ABE31" i="83"/>
  <c r="ABH31" i="83" s="1"/>
  <c r="ABE23" i="83"/>
  <c r="ABH23" i="83" s="1"/>
  <c r="ABE15" i="83"/>
  <c r="ABH15" i="83" s="1"/>
  <c r="AAC35" i="83"/>
  <c r="AAF35" i="83" s="1"/>
  <c r="YF45" i="83"/>
  <c r="YI45" i="83" s="1"/>
  <c r="YF21" i="83"/>
  <c r="YI21" i="83" s="1"/>
  <c r="XY23" i="83"/>
  <c r="YB23" i="83" s="1"/>
  <c r="XY15" i="83"/>
  <c r="YB15" i="83" s="1"/>
  <c r="XR23" i="83"/>
  <c r="XU23" i="83" s="1"/>
  <c r="XR15" i="83"/>
  <c r="XU15" i="83" s="1"/>
  <c r="XK15" i="83"/>
  <c r="XN15" i="83" s="1"/>
  <c r="WI33" i="83"/>
  <c r="WL33" i="83" s="1"/>
  <c r="VN15" i="83"/>
  <c r="VQ15" i="83" s="1"/>
  <c r="VG49" i="83"/>
  <c r="VJ49" i="83" s="1"/>
  <c r="US15" i="83"/>
  <c r="UV15" i="83" s="1"/>
  <c r="UL61" i="83"/>
  <c r="UO61" i="83" s="1"/>
  <c r="UL33" i="83"/>
  <c r="UO33" i="83" s="1"/>
  <c r="TQ35" i="83"/>
  <c r="TT35" i="83" s="1"/>
  <c r="SV47" i="83"/>
  <c r="SY47" i="83" s="1"/>
  <c r="SV31" i="83"/>
  <c r="SY31" i="83" s="1"/>
  <c r="SO15" i="83"/>
  <c r="SR15" i="83" s="1"/>
  <c r="SA39" i="83"/>
  <c r="SD39" i="83" s="1"/>
  <c r="SA15" i="83"/>
  <c r="SD15" i="83" s="1"/>
  <c r="RM15" i="83"/>
  <c r="RP15" i="83" s="1"/>
  <c r="QY31" i="83"/>
  <c r="RB31" i="83" s="1"/>
  <c r="PW15" i="83"/>
  <c r="PZ15" i="83" s="1"/>
  <c r="OU38" i="83"/>
  <c r="OX38" i="83" s="1"/>
  <c r="ON45" i="83"/>
  <c r="OQ45" i="83" s="1"/>
  <c r="NE15" i="83"/>
  <c r="NH15" i="83" s="1"/>
  <c r="MJ15" i="83"/>
  <c r="MM15" i="83" s="1"/>
  <c r="MC61" i="83"/>
  <c r="MF61" i="83" s="1"/>
  <c r="MC15" i="83"/>
  <c r="MF15" i="83" s="1"/>
  <c r="LO54" i="83"/>
  <c r="LR54" i="83" s="1"/>
  <c r="LO30" i="83"/>
  <c r="LR30" i="83" s="1"/>
  <c r="LH46" i="83"/>
  <c r="LK46" i="83" s="1"/>
  <c r="KT57" i="83"/>
  <c r="KW57" i="83" s="1"/>
  <c r="JY58" i="83"/>
  <c r="KB58" i="83" s="1"/>
  <c r="JD32" i="83"/>
  <c r="JG32" i="83" s="1"/>
  <c r="JD24" i="83"/>
  <c r="JG24" i="83" s="1"/>
  <c r="IP39" i="83"/>
  <c r="IS39" i="83" s="1"/>
  <c r="IP31" i="83"/>
  <c r="IS31" i="83" s="1"/>
  <c r="IP15" i="83"/>
  <c r="IS15" i="83" s="1"/>
  <c r="IB15" i="83"/>
  <c r="IE15" i="83" s="1"/>
  <c r="HN43" i="83"/>
  <c r="HQ43" i="83" s="1"/>
  <c r="HN15" i="83"/>
  <c r="HQ15" i="83" s="1"/>
  <c r="GZ39" i="83"/>
  <c r="HC39" i="83" s="1"/>
  <c r="GZ15" i="83"/>
  <c r="HC15" i="83" s="1"/>
  <c r="GL45" i="83"/>
  <c r="GO45" i="83" s="1"/>
  <c r="FQ36" i="83"/>
  <c r="FT36" i="83" s="1"/>
  <c r="FQ24" i="83"/>
  <c r="FT24" i="83" s="1"/>
  <c r="FJ25" i="83"/>
  <c r="FM25" i="83" s="1"/>
  <c r="FC35" i="83"/>
  <c r="FF35" i="83" s="1"/>
  <c r="FC15" i="83"/>
  <c r="FF15" i="83" s="1"/>
  <c r="EV30" i="83"/>
  <c r="EY30" i="83" s="1"/>
  <c r="EO15" i="83"/>
  <c r="ER15" i="83" s="1"/>
  <c r="EH32" i="83"/>
  <c r="EK32" i="83" s="1"/>
  <c r="EA15" i="83"/>
  <c r="ED15" i="83" s="1"/>
  <c r="DT39" i="83"/>
  <c r="DW39" i="83" s="1"/>
  <c r="DT31" i="83"/>
  <c r="DW31" i="83" s="1"/>
  <c r="DT15" i="83"/>
  <c r="DW15" i="83" s="1"/>
  <c r="DM52" i="83"/>
  <c r="DP52" i="83" s="1"/>
  <c r="DM36" i="83"/>
  <c r="DP36" i="83" s="1"/>
  <c r="CR35" i="83"/>
  <c r="CU35" i="83" s="1"/>
  <c r="CR15" i="83"/>
  <c r="CU15" i="83" s="1"/>
  <c r="CD60" i="83"/>
  <c r="CG60" i="83" s="1"/>
  <c r="CD36" i="83"/>
  <c r="CG36" i="83" s="1"/>
  <c r="BW61" i="83"/>
  <c r="BZ61" i="83" s="1"/>
  <c r="BW37" i="83"/>
  <c r="BZ37" i="83" s="1"/>
  <c r="BW29" i="83"/>
  <c r="BZ29" i="83" s="1"/>
  <c r="BW25" i="83"/>
  <c r="BZ25" i="83" s="1"/>
  <c r="BP54" i="83"/>
  <c r="BS54" i="83" s="1"/>
  <c r="BP34" i="83"/>
  <c r="BS34" i="83" s="1"/>
  <c r="BI24" i="83"/>
  <c r="BL24" i="83" s="1"/>
  <c r="AN38" i="83"/>
  <c r="AQ38" i="83" s="1"/>
  <c r="AG56" i="83"/>
  <c r="AJ56" i="83" s="1"/>
  <c r="S15" i="83"/>
  <c r="V15" i="83" s="1"/>
  <c r="L15" i="83"/>
  <c r="O15" i="83" s="1"/>
  <c r="BIH34" i="83"/>
  <c r="BIK34" i="83" s="1"/>
  <c r="BBA29" i="83"/>
  <c r="BBD29" i="83" s="1"/>
  <c r="ASD24" i="83"/>
  <c r="ASG24" i="83" s="1"/>
  <c r="AOJ15" i="83"/>
  <c r="AOM15" i="83" s="1"/>
  <c r="BBA22" i="83"/>
  <c r="BBD22" i="83" s="1"/>
  <c r="AMF15" i="83"/>
  <c r="AMI15" i="83" s="1"/>
  <c r="AKP22" i="83"/>
  <c r="AKS22" i="83" s="1"/>
  <c r="AJG34" i="83"/>
  <c r="AJJ34" i="83" s="1"/>
  <c r="AIZ29" i="83"/>
  <c r="AJC29" i="83" s="1"/>
  <c r="AIE36" i="83"/>
  <c r="AIH36" i="83" s="1"/>
  <c r="AEY27" i="83"/>
  <c r="AFB27" i="83" s="1"/>
  <c r="ADP38" i="83"/>
  <c r="ADS38" i="83" s="1"/>
  <c r="AAC15" i="83"/>
  <c r="AAF15" i="83" s="1"/>
  <c r="ZH28" i="83"/>
  <c r="ZK28" i="83" s="1"/>
  <c r="ZA43" i="83"/>
  <c r="ZD43" i="83" s="1"/>
  <c r="XY32" i="83"/>
  <c r="YB32" i="83" s="1"/>
  <c r="WI24" i="83"/>
  <c r="WL24" i="83" s="1"/>
  <c r="UZ39" i="83"/>
  <c r="VC39" i="83" s="1"/>
  <c r="US24" i="83"/>
  <c r="UV24" i="83" s="1"/>
  <c r="TQ50" i="83"/>
  <c r="TT50" i="83" s="1"/>
  <c r="SO31" i="83"/>
  <c r="SR31" i="83" s="1"/>
  <c r="QD29" i="83"/>
  <c r="QG29" i="83" s="1"/>
  <c r="PB15" i="83"/>
  <c r="PE15" i="83" s="1"/>
  <c r="MJ24" i="83"/>
  <c r="MM24" i="83" s="1"/>
  <c r="BHF29" i="83"/>
  <c r="BHI29" i="83" s="1"/>
  <c r="ARW15" i="83"/>
  <c r="ARZ15" i="83" s="1"/>
  <c r="ARI46" i="83"/>
  <c r="ARL46" i="83" s="1"/>
  <c r="AJU28" i="83"/>
  <c r="AJX28" i="83" s="1"/>
  <c r="AIL21" i="83"/>
  <c r="AIO21" i="83" s="1"/>
  <c r="ADP21" i="83"/>
  <c r="ADS21" i="83" s="1"/>
  <c r="AAJ33" i="83"/>
  <c r="AAM33" i="83" s="1"/>
  <c r="YM35" i="83"/>
  <c r="YP35" i="83" s="1"/>
  <c r="UZ22" i="83"/>
  <c r="VC22" i="83" s="1"/>
  <c r="TQ15" i="83"/>
  <c r="TT15" i="83" s="1"/>
  <c r="QK60" i="83"/>
  <c r="QN60" i="83" s="1"/>
  <c r="QK15" i="83"/>
  <c r="QN15" i="83" s="1"/>
  <c r="NS15" i="83"/>
  <c r="NV15" i="83" s="1"/>
  <c r="MJ35" i="83"/>
  <c r="MM35" i="83" s="1"/>
  <c r="MC54" i="83"/>
  <c r="MF54" i="83" s="1"/>
  <c r="LV30" i="83"/>
  <c r="LY30" i="83" s="1"/>
  <c r="LH52" i="83"/>
  <c r="LK52" i="83" s="1"/>
  <c r="LH15" i="83"/>
  <c r="LK15" i="83" s="1"/>
  <c r="BDE29" i="83"/>
  <c r="BDH29" i="83" s="1"/>
  <c r="AVQ32" i="83"/>
  <c r="AVT32" i="83" s="1"/>
  <c r="ANH32" i="83"/>
  <c r="ANK32" i="83" s="1"/>
  <c r="ANH15" i="83"/>
  <c r="ANK15" i="83" s="1"/>
  <c r="ALR21" i="83"/>
  <c r="ALU21" i="83" s="1"/>
  <c r="AJU21" i="83"/>
  <c r="AJX21" i="83" s="1"/>
  <c r="AIS15" i="83"/>
  <c r="AIV15" i="83" s="1"/>
  <c r="AGV21" i="83"/>
  <c r="AGY21" i="83" s="1"/>
  <c r="AER35" i="83"/>
  <c r="AEU35" i="83" s="1"/>
  <c r="AEK15" i="83"/>
  <c r="AEN15" i="83" s="1"/>
  <c r="ACG15" i="83"/>
  <c r="ACJ15" i="83" s="1"/>
  <c r="ABZ15" i="83"/>
  <c r="ACC15" i="83" s="1"/>
  <c r="ZO15" i="83"/>
  <c r="ZR15" i="83" s="1"/>
  <c r="WW32" i="83"/>
  <c r="WZ32" i="83" s="1"/>
  <c r="TQ34" i="83"/>
  <c r="TT34" i="83" s="1"/>
  <c r="SA56" i="83"/>
  <c r="SD56" i="83" s="1"/>
  <c r="RT30" i="83"/>
  <c r="RW30" i="83" s="1"/>
  <c r="QK52" i="83"/>
  <c r="QN52" i="83" s="1"/>
  <c r="PW31" i="83"/>
  <c r="PZ31" i="83" s="1"/>
  <c r="NE35" i="83"/>
  <c r="NH35" i="83" s="1"/>
  <c r="KM27" i="83"/>
  <c r="KP27" i="83" s="1"/>
  <c r="JR15" i="83"/>
  <c r="JU15" i="83" s="1"/>
  <c r="II37" i="83"/>
  <c r="IL37" i="83" s="1"/>
  <c r="HU15" i="83"/>
  <c r="HX15" i="83" s="1"/>
  <c r="HG15" i="83"/>
  <c r="HJ15" i="83" s="1"/>
  <c r="GZ32" i="83"/>
  <c r="HC32" i="83" s="1"/>
  <c r="GE15" i="83"/>
  <c r="GH15" i="83" s="1"/>
  <c r="FQ30" i="83"/>
  <c r="FT30" i="83" s="1"/>
  <c r="FJ38" i="83"/>
  <c r="FM38" i="83" s="1"/>
  <c r="EO32" i="83"/>
  <c r="ER32" i="83" s="1"/>
  <c r="DT25" i="83"/>
  <c r="DW25" i="83" s="1"/>
  <c r="DM25" i="83"/>
  <c r="DP25" i="83" s="1"/>
  <c r="CD37" i="83"/>
  <c r="CG37" i="83" s="1"/>
  <c r="AU28" i="83"/>
  <c r="AX28" i="83" s="1"/>
  <c r="S24" i="83"/>
  <c r="V24" i="83" s="1"/>
  <c r="AOX34" i="83"/>
  <c r="APA34" i="83" s="1"/>
  <c r="OG15" i="83"/>
  <c r="OJ15" i="83" s="1"/>
  <c r="NZ24" i="83"/>
  <c r="OC24" i="83" s="1"/>
  <c r="LV15" i="83"/>
  <c r="LY15" i="83" s="1"/>
  <c r="GL15" i="83"/>
  <c r="GO15" i="83" s="1"/>
  <c r="FC28" i="83"/>
  <c r="FF28" i="83" s="1"/>
  <c r="EH46" i="83"/>
  <c r="EK46" i="83" s="1"/>
  <c r="CY31" i="83"/>
  <c r="DB31" i="83" s="1"/>
  <c r="ARI38" i="83"/>
  <c r="ARL38" i="83" s="1"/>
  <c r="PW23" i="83"/>
  <c r="PZ23" i="83" s="1"/>
  <c r="NZ28" i="83"/>
  <c r="OC28" i="83" s="1"/>
  <c r="LO15" i="83"/>
  <c r="LR15" i="83" s="1"/>
  <c r="IP40" i="83"/>
  <c r="IS40" i="83" s="1"/>
  <c r="DF15" i="83"/>
  <c r="DI15" i="83" s="1"/>
  <c r="BW54" i="83"/>
  <c r="BZ54" i="83" s="1"/>
  <c r="BW15" i="83"/>
  <c r="BZ15" i="83" s="1"/>
  <c r="BB15" i="83"/>
  <c r="BE15" i="83" s="1"/>
  <c r="ALR29" i="83"/>
  <c r="ALU29" i="83" s="1"/>
  <c r="ALK15" i="83"/>
  <c r="ALN15" i="83" s="1"/>
  <c r="AKB15" i="83"/>
  <c r="AKE15" i="83" s="1"/>
  <c r="AHX36" i="83"/>
  <c r="AIA36" i="83" s="1"/>
  <c r="ZO23" i="83"/>
  <c r="ZR23" i="83" s="1"/>
  <c r="VN24" i="83"/>
  <c r="VQ24" i="83" s="1"/>
  <c r="KT15" i="83"/>
  <c r="KW15" i="83" s="1"/>
  <c r="KF39" i="83"/>
  <c r="KI39" i="83" s="1"/>
  <c r="KF15" i="83"/>
  <c r="KI15" i="83" s="1"/>
  <c r="JY28" i="83"/>
  <c r="KB28" i="83" s="1"/>
  <c r="JY15" i="83"/>
  <c r="KB15" i="83" s="1"/>
  <c r="JD34" i="83"/>
  <c r="JG34" i="83" s="1"/>
  <c r="II29" i="83"/>
  <c r="IL29" i="83" s="1"/>
  <c r="GZ61" i="83"/>
  <c r="HC61" i="83" s="1"/>
  <c r="GZ25" i="83"/>
  <c r="HC25" i="83" s="1"/>
  <c r="FX32" i="83"/>
  <c r="GA32" i="83" s="1"/>
  <c r="FJ31" i="83"/>
  <c r="FM31" i="83" s="1"/>
  <c r="FC37" i="83"/>
  <c r="FF37" i="83" s="1"/>
  <c r="EV43" i="83"/>
  <c r="EY43" i="83" s="1"/>
  <c r="EH53" i="83"/>
  <c r="EK53" i="83" s="1"/>
  <c r="DT40" i="83"/>
  <c r="DW40" i="83" s="1"/>
  <c r="CY15" i="83"/>
  <c r="DB15" i="83" s="1"/>
  <c r="CK24" i="83"/>
  <c r="CN24" i="83" s="1"/>
  <c r="CD25" i="83"/>
  <c r="CG25" i="83" s="1"/>
  <c r="BB32" i="83"/>
  <c r="BE32" i="83" s="1"/>
  <c r="AN31" i="83"/>
  <c r="AQ31" i="83" s="1"/>
  <c r="AG29" i="83"/>
  <c r="AJ29" i="83" s="1"/>
  <c r="AG25" i="83"/>
  <c r="AJ25" i="83" s="1"/>
  <c r="AFM15" i="83"/>
  <c r="AFP15" i="83" s="1"/>
  <c r="AFF37" i="83"/>
  <c r="AFI37" i="83" s="1"/>
  <c r="UL52" i="83"/>
  <c r="UO52" i="83" s="1"/>
  <c r="SV15" i="83"/>
  <c r="SY15" i="83" s="1"/>
  <c r="OG23" i="83"/>
  <c r="OJ23" i="83" s="1"/>
  <c r="NZ57" i="83"/>
  <c r="OC57" i="83" s="1"/>
  <c r="MC28" i="83"/>
  <c r="MF28" i="83" s="1"/>
  <c r="KF23" i="83"/>
  <c r="KI23" i="83" s="1"/>
  <c r="JY36" i="83"/>
  <c r="KB36" i="83" s="1"/>
  <c r="JD58" i="83"/>
  <c r="JG58" i="83" s="1"/>
  <c r="IP25" i="83"/>
  <c r="IS25" i="83" s="1"/>
  <c r="GS15" i="83"/>
  <c r="GV15" i="83" s="1"/>
  <c r="FJ39" i="83"/>
  <c r="FM39" i="83" s="1"/>
  <c r="CR24" i="83"/>
  <c r="CU24" i="83" s="1"/>
  <c r="AU15" i="83"/>
  <c r="AX15" i="83" s="1"/>
  <c r="AG37" i="83"/>
  <c r="AJ37" i="83" s="1"/>
  <c r="AMT35" i="83"/>
  <c r="AMW35" i="83" s="1"/>
  <c r="AMF43" i="83"/>
  <c r="AMI43" i="83" s="1"/>
  <c r="KM15" i="83"/>
  <c r="KP15" i="83" s="1"/>
  <c r="JD33" i="83"/>
  <c r="JG33" i="83" s="1"/>
  <c r="IW33" i="83"/>
  <c r="IZ33" i="83" s="1"/>
  <c r="HG34" i="83"/>
  <c r="HJ34" i="83" s="1"/>
  <c r="GS34" i="83"/>
  <c r="GV34" i="83" s="1"/>
  <c r="FX15" i="83"/>
  <c r="GA15" i="83" s="1"/>
  <c r="FJ15" i="83"/>
  <c r="FM15" i="83" s="1"/>
  <c r="EV48" i="83"/>
  <c r="EY48" i="83" s="1"/>
  <c r="EV15" i="83"/>
  <c r="EY15" i="83" s="1"/>
  <c r="EO24" i="83"/>
  <c r="ER24" i="83" s="1"/>
  <c r="CY24" i="83"/>
  <c r="DB24" i="83" s="1"/>
  <c r="CK15" i="83"/>
  <c r="CN15" i="83" s="1"/>
  <c r="BP15" i="83"/>
  <c r="BS15" i="83" s="1"/>
  <c r="AN15" i="83"/>
  <c r="AQ15" i="83" s="1"/>
  <c r="I34" i="4"/>
  <c r="G34" i="4"/>
  <c r="G73" i="4"/>
  <c r="F73" i="4"/>
  <c r="JQ33" i="83"/>
  <c r="JT33" i="83" s="1"/>
  <c r="Q117" i="4"/>
  <c r="Q111" i="4"/>
  <c r="Q114" i="4"/>
  <c r="H71" i="4"/>
  <c r="BLN39" i="83" s="1"/>
  <c r="BLQ39" i="83" s="1"/>
  <c r="H154" i="4" l="1"/>
  <c r="H148" i="4"/>
  <c r="H145" i="4"/>
  <c r="EU33" i="83"/>
  <c r="EX33" i="83" s="1"/>
  <c r="H146" i="4"/>
  <c r="HM30" i="83"/>
  <c r="HP30" i="83" s="1"/>
  <c r="H144" i="4"/>
  <c r="H152" i="4"/>
  <c r="H153" i="4"/>
  <c r="H151" i="4"/>
  <c r="P120" i="4"/>
  <c r="OT42" i="83"/>
  <c r="OW42" i="83" s="1"/>
  <c r="P119" i="4"/>
  <c r="P118" i="4"/>
  <c r="Q118" i="4"/>
  <c r="Q119" i="4"/>
  <c r="Q120" i="4"/>
  <c r="YS41" i="83"/>
  <c r="YV41" i="83" s="1"/>
  <c r="EU24" i="83"/>
  <c r="EX24" i="83" s="1"/>
  <c r="PH41" i="83"/>
  <c r="PK41" i="83" s="1"/>
  <c r="BMA30" i="83"/>
  <c r="BMD30" i="83" s="1"/>
  <c r="ZU42" i="83"/>
  <c r="ZX42" i="83" s="1"/>
  <c r="AOI33" i="83"/>
  <c r="AOL33" i="83" s="1"/>
  <c r="AZX35" i="83"/>
  <c r="BAA35" i="83" s="1"/>
  <c r="AAP17" i="83"/>
  <c r="AAS17" i="83" s="1"/>
  <c r="FB35" i="83"/>
  <c r="FE35" i="83" s="1"/>
  <c r="DL30" i="83"/>
  <c r="DO30" i="83" s="1"/>
  <c r="BDR17" i="83"/>
  <c r="BDU17" i="83" s="1"/>
  <c r="AT17" i="83"/>
  <c r="AW17" i="83" s="1"/>
  <c r="SU24" i="83"/>
  <c r="SX24" i="83" s="1"/>
  <c r="BIU37" i="83"/>
  <c r="BIX37" i="83" s="1"/>
  <c r="GR38" i="83"/>
  <c r="GU38" i="83" s="1"/>
  <c r="IV35" i="83"/>
  <c r="IY35" i="83" s="1"/>
  <c r="BEM32" i="83"/>
  <c r="BEP32" i="83" s="1"/>
  <c r="DS17" i="83"/>
  <c r="DV17" i="83" s="1"/>
  <c r="ABK22" i="83"/>
  <c r="ABN22" i="83" s="1"/>
  <c r="UD17" i="83"/>
  <c r="UG17" i="83" s="1"/>
  <c r="BJW59" i="83"/>
  <c r="BJZ59" i="83" s="1"/>
  <c r="BNX43" i="83"/>
  <c r="BOA43" i="83" s="1"/>
  <c r="NR36" i="83"/>
  <c r="NU36" i="83" s="1"/>
  <c r="PO33" i="83"/>
  <c r="PR33" i="83" s="1"/>
  <c r="CC37" i="83"/>
  <c r="CF37" i="83" s="1"/>
  <c r="BV31" i="83"/>
  <c r="BY31" i="83" s="1"/>
  <c r="QJ31" i="83"/>
  <c r="QM31" i="83" s="1"/>
  <c r="TW17" i="83"/>
  <c r="TZ17" i="83" s="1"/>
  <c r="AWY17" i="83"/>
  <c r="AXB17" i="83" s="1"/>
  <c r="EU30" i="83"/>
  <c r="EX30" i="83" s="1"/>
  <c r="MB40" i="83"/>
  <c r="ME40" i="83" s="1"/>
  <c r="RE35" i="83"/>
  <c r="RH35" i="83" s="1"/>
  <c r="OM32" i="83"/>
  <c r="OP32" i="83" s="1"/>
  <c r="FI39" i="83"/>
  <c r="FL39" i="83" s="1"/>
  <c r="ABK41" i="83"/>
  <c r="ABN41" i="83" s="1"/>
  <c r="JX17" i="83"/>
  <c r="KA17" i="83" s="1"/>
  <c r="VM41" i="83"/>
  <c r="VP41" i="83" s="1"/>
  <c r="QC36" i="83"/>
  <c r="QF36" i="83" s="1"/>
  <c r="DE17" i="83"/>
  <c r="DH17" i="83" s="1"/>
  <c r="RZ17" i="83"/>
  <c r="SC17" i="83" s="1"/>
  <c r="JX30" i="83"/>
  <c r="KA30" i="83" s="1"/>
  <c r="BH40" i="83"/>
  <c r="BK40" i="83" s="1"/>
  <c r="ND17" i="83"/>
  <c r="NG17" i="83" s="1"/>
  <c r="QJ17" i="83"/>
  <c r="QM17" i="83" s="1"/>
  <c r="APR50" i="83"/>
  <c r="APU50" i="83" s="1"/>
  <c r="WV40" i="83"/>
  <c r="WY40" i="83" s="1"/>
  <c r="WV17" i="83"/>
  <c r="WY17" i="83" s="1"/>
  <c r="ATZ17" i="83"/>
  <c r="AUC17" i="83" s="1"/>
  <c r="BET17" i="83"/>
  <c r="BEW17" i="83" s="1"/>
  <c r="BGQ59" i="83"/>
  <c r="BGT59" i="83" s="1"/>
  <c r="BEF17" i="83"/>
  <c r="BEI17" i="83" s="1"/>
  <c r="BLF17" i="83"/>
  <c r="BLI17" i="83" s="1"/>
  <c r="AUN29" i="83"/>
  <c r="AUQ29" i="83" s="1"/>
  <c r="IA32" i="83"/>
  <c r="ID32" i="83" s="1"/>
  <c r="OM35" i="83"/>
  <c r="OP35" i="83" s="1"/>
  <c r="UK36" i="83"/>
  <c r="UN36" i="83" s="1"/>
  <c r="AUU29" i="83"/>
  <c r="AUX29" i="83" s="1"/>
  <c r="BBG32" i="83"/>
  <c r="BBJ32" i="83" s="1"/>
  <c r="TP35" i="83"/>
  <c r="TS35" i="83" s="1"/>
  <c r="UR42" i="83"/>
  <c r="UU42" i="83" s="1"/>
  <c r="JC17" i="83"/>
  <c r="JF17" i="83" s="1"/>
  <c r="R17" i="83"/>
  <c r="U17" i="83" s="1"/>
  <c r="FI49" i="83"/>
  <c r="FL49" i="83" s="1"/>
  <c r="AOP17" i="83"/>
  <c r="AOS17" i="83" s="1"/>
  <c r="GD37" i="83"/>
  <c r="GG37" i="83" s="1"/>
  <c r="ARO17" i="83"/>
  <c r="ARR17" i="83" s="1"/>
  <c r="UK17" i="83"/>
  <c r="UN17" i="83" s="1"/>
  <c r="GR29" i="83"/>
  <c r="GU29" i="83" s="1"/>
  <c r="YE16" i="83"/>
  <c r="YH16" i="83" s="1"/>
  <c r="XC17" i="83"/>
  <c r="XF17" i="83" s="1"/>
  <c r="ABK36" i="83"/>
  <c r="ABN36" i="83" s="1"/>
  <c r="AOW17" i="83"/>
  <c r="AOZ17" i="83" s="1"/>
  <c r="AMZ17" i="83"/>
  <c r="ANC17" i="83" s="1"/>
  <c r="AWD17" i="83"/>
  <c r="AWG17" i="83" s="1"/>
  <c r="BGQ41" i="83"/>
  <c r="BGT41" i="83" s="1"/>
  <c r="BHE17" i="83"/>
  <c r="BHH17" i="83" s="1"/>
  <c r="BJP22" i="83"/>
  <c r="BJS22" i="83" s="1"/>
  <c r="BLF30" i="83"/>
  <c r="BLI30" i="83" s="1"/>
  <c r="ASX29" i="83"/>
  <c r="ATA29" i="83" s="1"/>
  <c r="CJ38" i="83"/>
  <c r="CM38" i="83" s="1"/>
  <c r="FW33" i="83"/>
  <c r="FZ33" i="83" s="1"/>
  <c r="ZG31" i="83"/>
  <c r="ZJ31" i="83" s="1"/>
  <c r="AUG30" i="83"/>
  <c r="AUJ30" i="83" s="1"/>
  <c r="AYA32" i="83"/>
  <c r="AYD32" i="83" s="1"/>
  <c r="BHE33" i="83"/>
  <c r="BHH33" i="83" s="1"/>
  <c r="BJP28" i="83"/>
  <c r="BJS28" i="83" s="1"/>
  <c r="BOL28" i="83"/>
  <c r="BOO28" i="83" s="1"/>
  <c r="IH25" i="83"/>
  <c r="IK25" i="83" s="1"/>
  <c r="YS17" i="83"/>
  <c r="YV17" i="83" s="1"/>
  <c r="EU17" i="83"/>
  <c r="EX17" i="83" s="1"/>
  <c r="IH30" i="83"/>
  <c r="IK30" i="83" s="1"/>
  <c r="Y37" i="83"/>
  <c r="AB37" i="83" s="1"/>
  <c r="ND30" i="83"/>
  <c r="NG30" i="83" s="1"/>
  <c r="FB30" i="83"/>
  <c r="FE30" i="83" s="1"/>
  <c r="AQM17" i="83"/>
  <c r="AQP17" i="83" s="1"/>
  <c r="KL17" i="83"/>
  <c r="KO17" i="83" s="1"/>
  <c r="AYH27" i="83"/>
  <c r="AYK27" i="83" s="1"/>
  <c r="AAI17" i="83"/>
  <c r="AAL17" i="83" s="1"/>
  <c r="ASJ23" i="83"/>
  <c r="ASM23" i="83" s="1"/>
  <c r="AUU17" i="83"/>
  <c r="AUX17" i="83" s="1"/>
  <c r="APY24" i="83"/>
  <c r="AQB24" i="83" s="1"/>
  <c r="AYH17" i="83"/>
  <c r="AYK17" i="83" s="1"/>
  <c r="BFV44" i="83"/>
  <c r="BFY44" i="83" s="1"/>
  <c r="BLM40" i="83"/>
  <c r="BLP40" i="83" s="1"/>
  <c r="BJP31" i="83"/>
  <c r="BJS31" i="83" s="1"/>
  <c r="BNQ38" i="83"/>
  <c r="BNT38" i="83" s="1"/>
  <c r="GZ41" i="83"/>
  <c r="HC41" i="83" s="1"/>
  <c r="JR31" i="83"/>
  <c r="JU31" i="83" s="1"/>
  <c r="AFT29" i="83"/>
  <c r="AFW29" i="83" s="1"/>
  <c r="BP36" i="83"/>
  <c r="BS36" i="83" s="1"/>
  <c r="VG34" i="83"/>
  <c r="VJ34" i="83" s="1"/>
  <c r="AOJ31" i="83"/>
  <c r="AOM31" i="83" s="1"/>
  <c r="ASC32" i="83"/>
  <c r="ASF32" i="83" s="1"/>
  <c r="FP36" i="83"/>
  <c r="FS36" i="83" s="1"/>
  <c r="BCW28" i="83"/>
  <c r="BCZ28" i="83" s="1"/>
  <c r="BIG35" i="83"/>
  <c r="BIJ35" i="83" s="1"/>
  <c r="BFO28" i="83"/>
  <c r="BFR28" i="83" s="1"/>
  <c r="AOW35" i="83"/>
  <c r="AOZ35" i="83" s="1"/>
  <c r="AVP33" i="83"/>
  <c r="AVS33" i="83" s="1"/>
  <c r="BOL31" i="83"/>
  <c r="BOO31" i="83" s="1"/>
  <c r="BNQ17" i="83"/>
  <c r="BNT17" i="83" s="1"/>
  <c r="BMA43" i="83"/>
  <c r="BMD43" i="83" s="1"/>
  <c r="BKR49" i="83"/>
  <c r="BKU49" i="83" s="1"/>
  <c r="BOS55" i="83"/>
  <c r="BOV55" i="83" s="1"/>
  <c r="BNC49" i="83"/>
  <c r="BNF49" i="83" s="1"/>
  <c r="BLT36" i="83"/>
  <c r="BLW36" i="83" s="1"/>
  <c r="BKR41" i="83"/>
  <c r="BKU41" i="83" s="1"/>
  <c r="BKR17" i="83"/>
  <c r="BKU17" i="83" s="1"/>
  <c r="BJB42" i="83"/>
  <c r="BJE42" i="83" s="1"/>
  <c r="BMV42" i="83"/>
  <c r="BMY42" i="83" s="1"/>
  <c r="BJB17" i="83"/>
  <c r="BJE17" i="83" s="1"/>
  <c r="BLM17" i="83"/>
  <c r="BLP17" i="83" s="1"/>
  <c r="BIG17" i="83"/>
  <c r="BIJ17" i="83" s="1"/>
  <c r="BFV51" i="83"/>
  <c r="BFY51" i="83" s="1"/>
  <c r="BDY17" i="83"/>
  <c r="BEB17" i="83" s="1"/>
  <c r="BCB17" i="83"/>
  <c r="BCE17" i="83" s="1"/>
  <c r="BKD16" i="83"/>
  <c r="BKG16" i="83" s="1"/>
  <c r="BIG53" i="83"/>
  <c r="BIJ53" i="83" s="1"/>
  <c r="BGQ51" i="83"/>
  <c r="BGT51" i="83" s="1"/>
  <c r="BFV17" i="83"/>
  <c r="BFY17" i="83" s="1"/>
  <c r="BDD30" i="83"/>
  <c r="BDG30" i="83" s="1"/>
  <c r="BCB23" i="83"/>
  <c r="BCE23" i="83" s="1"/>
  <c r="BGJ33" i="83"/>
  <c r="BGM33" i="83" s="1"/>
  <c r="BOL43" i="83"/>
  <c r="BOO43" i="83" s="1"/>
  <c r="BFV25" i="83"/>
  <c r="BFY25" i="83" s="1"/>
  <c r="BNX49" i="83"/>
  <c r="BOA49" i="83" s="1"/>
  <c r="BDK35" i="83"/>
  <c r="BDN35" i="83" s="1"/>
  <c r="AZQ17" i="83"/>
  <c r="AZT17" i="83" s="1"/>
  <c r="AWK17" i="83"/>
  <c r="AWN17" i="83" s="1"/>
  <c r="ATL17" i="83"/>
  <c r="ATO17" i="83" s="1"/>
  <c r="BBN27" i="83"/>
  <c r="BBQ27" i="83" s="1"/>
  <c r="AZQ25" i="83"/>
  <c r="AZT25" i="83" s="1"/>
  <c r="AYA17" i="83"/>
  <c r="AYD17" i="83" s="1"/>
  <c r="AWR26" i="83"/>
  <c r="AWU26" i="83" s="1"/>
  <c r="AVW42" i="83"/>
  <c r="AVZ42" i="83" s="1"/>
  <c r="AUN17" i="83"/>
  <c r="AUQ17" i="83" s="1"/>
  <c r="BGQ17" i="83"/>
  <c r="BGT17" i="83" s="1"/>
  <c r="AWY31" i="83"/>
  <c r="AXB31" i="83" s="1"/>
  <c r="ASQ17" i="83"/>
  <c r="AST17" i="83" s="1"/>
  <c r="ARH40" i="83"/>
  <c r="ARK40" i="83" s="1"/>
  <c r="APR42" i="83"/>
  <c r="APU42" i="83" s="1"/>
  <c r="ANU37" i="83"/>
  <c r="ANX37" i="83" s="1"/>
  <c r="AME38" i="83"/>
  <c r="AMH38" i="83" s="1"/>
  <c r="ABK16" i="83"/>
  <c r="ABN16" i="83" s="1"/>
  <c r="AAB60" i="83"/>
  <c r="AAE60" i="83" s="1"/>
  <c r="YL25" i="83"/>
  <c r="YO25" i="83" s="1"/>
  <c r="BET29" i="83"/>
  <c r="BEW29" i="83" s="1"/>
  <c r="AZC17" i="83"/>
  <c r="AZF17" i="83" s="1"/>
  <c r="AUN33" i="83"/>
  <c r="AUQ33" i="83" s="1"/>
  <c r="AQM25" i="83"/>
  <c r="AQP25" i="83" s="1"/>
  <c r="AOI24" i="83"/>
  <c r="AOL24" i="83" s="1"/>
  <c r="ABR35" i="83"/>
  <c r="ABU35" i="83" s="1"/>
  <c r="ZN17" i="83"/>
  <c r="ZQ17" i="83" s="1"/>
  <c r="XQ57" i="83"/>
  <c r="XT57" i="83" s="1"/>
  <c r="WV24" i="83"/>
  <c r="WY24" i="83" s="1"/>
  <c r="ATS26" i="83"/>
  <c r="ATV26" i="83" s="1"/>
  <c r="ASC25" i="83"/>
  <c r="ASF25" i="83" s="1"/>
  <c r="ANG17" i="83"/>
  <c r="ANJ17" i="83" s="1"/>
  <c r="ZU16" i="83"/>
  <c r="ZX16" i="83" s="1"/>
  <c r="WO17" i="83"/>
  <c r="WR17" i="83" s="1"/>
  <c r="TP42" i="83"/>
  <c r="TS42" i="83" s="1"/>
  <c r="ATE17" i="83"/>
  <c r="ATH17" i="83" s="1"/>
  <c r="APK41" i="83"/>
  <c r="APN41" i="83" s="1"/>
  <c r="ABY44" i="83"/>
  <c r="ACB44" i="83" s="1"/>
  <c r="AAB40" i="83"/>
  <c r="AAE40" i="83" s="1"/>
  <c r="XJ46" i="83"/>
  <c r="XM46" i="83" s="1"/>
  <c r="VF59" i="83"/>
  <c r="VI59" i="83" s="1"/>
  <c r="SU17" i="83"/>
  <c r="SX17" i="83" s="1"/>
  <c r="PO17" i="83"/>
  <c r="PR17" i="83" s="1"/>
  <c r="OM24" i="83"/>
  <c r="OP24" i="83" s="1"/>
  <c r="AOW26" i="83"/>
  <c r="AOZ26" i="83" s="1"/>
  <c r="VF17" i="83"/>
  <c r="VI17" i="83" s="1"/>
  <c r="RZ27" i="83"/>
  <c r="SC27" i="83" s="1"/>
  <c r="OM17" i="83"/>
  <c r="OP17" i="83" s="1"/>
  <c r="LN32" i="83"/>
  <c r="LQ32" i="83" s="1"/>
  <c r="IH17" i="83"/>
  <c r="IK17" i="83" s="1"/>
  <c r="GK17" i="83"/>
  <c r="GN17" i="83" s="1"/>
  <c r="BMV27" i="83"/>
  <c r="BMY27" i="83" s="1"/>
  <c r="GY39" i="83"/>
  <c r="HB39" i="83" s="1"/>
  <c r="BLM33" i="83"/>
  <c r="BLP33" i="83" s="1"/>
  <c r="BGJ30" i="83"/>
  <c r="BGM30" i="83" s="1"/>
  <c r="AVI35" i="83"/>
  <c r="AVL35" i="83" s="1"/>
  <c r="BMA27" i="83"/>
  <c r="BMD27" i="83" s="1"/>
  <c r="APR30" i="83"/>
  <c r="APU30" i="83" s="1"/>
  <c r="BHZ29" i="83"/>
  <c r="BIC29" i="83" s="1"/>
  <c r="BJW33" i="83"/>
  <c r="BJZ33" i="83" s="1"/>
  <c r="BNX17" i="83"/>
  <c r="BOA17" i="83" s="1"/>
  <c r="BMV17" i="83"/>
  <c r="BMY17" i="83" s="1"/>
  <c r="BLT17" i="83"/>
  <c r="BLW17" i="83" s="1"/>
  <c r="BKK41" i="83"/>
  <c r="BKN41" i="83" s="1"/>
  <c r="BOL37" i="83"/>
  <c r="BOO37" i="83" s="1"/>
  <c r="BMV36" i="83"/>
  <c r="BMY36" i="83" s="1"/>
  <c r="BLF23" i="83"/>
  <c r="BLI23" i="83" s="1"/>
  <c r="BNQ32" i="83"/>
  <c r="BNT32" i="83" s="1"/>
  <c r="BJW17" i="83"/>
  <c r="BJZ17" i="83" s="1"/>
  <c r="BHZ42" i="83"/>
  <c r="BIC42" i="83" s="1"/>
  <c r="BMA23" i="83"/>
  <c r="BMD23" i="83" s="1"/>
  <c r="BNC56" i="83"/>
  <c r="BNF56" i="83" s="1"/>
  <c r="BJP17" i="83"/>
  <c r="BJS17" i="83" s="1"/>
  <c r="BHL17" i="83"/>
  <c r="BHO17" i="83" s="1"/>
  <c r="BET24" i="83"/>
  <c r="BEW24" i="83" s="1"/>
  <c r="BCW17" i="83"/>
  <c r="BCZ17" i="83" s="1"/>
  <c r="BOL17" i="83"/>
  <c r="BOO17" i="83" s="1"/>
  <c r="BIU42" i="83"/>
  <c r="BIX42" i="83" s="1"/>
  <c r="BHE23" i="83"/>
  <c r="BHH23" i="83" s="1"/>
  <c r="BGJ23" i="83"/>
  <c r="BGM23" i="83" s="1"/>
  <c r="BFA17" i="83"/>
  <c r="BFD17" i="83" s="1"/>
  <c r="BCI24" i="83"/>
  <c r="BCL24" i="83" s="1"/>
  <c r="BHZ17" i="83"/>
  <c r="BIC17" i="83" s="1"/>
  <c r="BFH17" i="83"/>
  <c r="BFK17" i="83" s="1"/>
  <c r="BHL44" i="83"/>
  <c r="BHO44" i="83" s="1"/>
  <c r="BDD17" i="83"/>
  <c r="BDG17" i="83" s="1"/>
  <c r="BHZ23" i="83"/>
  <c r="BIC23" i="83" s="1"/>
  <c r="BAE17" i="83"/>
  <c r="BAH17" i="83" s="1"/>
  <c r="AXM38" i="83"/>
  <c r="AXP38" i="83" s="1"/>
  <c r="AVI43" i="83"/>
  <c r="AVL43" i="83" s="1"/>
  <c r="BFO23" i="83"/>
  <c r="BFR23" i="83" s="1"/>
  <c r="BAL17" i="83"/>
  <c r="BAO17" i="83" s="1"/>
  <c r="AYH55" i="83"/>
  <c r="AYK55" i="83" s="1"/>
  <c r="AXF17" i="83"/>
  <c r="AXI17" i="83" s="1"/>
  <c r="AWK32" i="83"/>
  <c r="AWN32" i="83" s="1"/>
  <c r="AVB17" i="83"/>
  <c r="AVE17" i="83" s="1"/>
  <c r="ATS17" i="83"/>
  <c r="ATV17" i="83" s="1"/>
  <c r="BCP17" i="83"/>
  <c r="BCS17" i="83" s="1"/>
  <c r="AUG17" i="83"/>
  <c r="AUJ17" i="83" s="1"/>
  <c r="ASC40" i="83"/>
  <c r="ASF40" i="83" s="1"/>
  <c r="AQF17" i="83"/>
  <c r="AQI17" i="83" s="1"/>
  <c r="AOB53" i="83"/>
  <c r="AOE53" i="83" s="1"/>
  <c r="AMZ31" i="83"/>
  <c r="ANC31" i="83" s="1"/>
  <c r="ABY26" i="83"/>
  <c r="ACB26" i="83" s="1"/>
  <c r="AAW17" i="83"/>
  <c r="AAZ17" i="83" s="1"/>
  <c r="ZU37" i="83"/>
  <c r="ZX37" i="83" s="1"/>
  <c r="XC41" i="83"/>
  <c r="XF41" i="83" s="1"/>
  <c r="BBG17" i="83"/>
  <c r="BBJ17" i="83" s="1"/>
  <c r="AYO44" i="83"/>
  <c r="AYR44" i="83" s="1"/>
  <c r="ARH48" i="83"/>
  <c r="ARK48" i="83" s="1"/>
  <c r="AOW43" i="83"/>
  <c r="AOZ43" i="83" s="1"/>
  <c r="ANU17" i="83"/>
  <c r="ANX17" i="83" s="1"/>
  <c r="AAB52" i="83"/>
  <c r="AAE52" i="83" s="1"/>
  <c r="YZ17" i="83"/>
  <c r="ZC17" i="83" s="1"/>
  <c r="XJ17" i="83"/>
  <c r="XM17" i="83" s="1"/>
  <c r="BAZ32" i="83"/>
  <c r="BBC32" i="83" s="1"/>
  <c r="ASX17" i="83"/>
  <c r="ATA17" i="83" s="1"/>
  <c r="ANG54" i="83"/>
  <c r="ANJ54" i="83" s="1"/>
  <c r="ABY17" i="83"/>
  <c r="ACB17" i="83" s="1"/>
  <c r="XQ17" i="83"/>
  <c r="XT17" i="83" s="1"/>
  <c r="VF38" i="83"/>
  <c r="VI38" i="83" s="1"/>
  <c r="BAS17" i="83"/>
  <c r="BAV17" i="83" s="1"/>
  <c r="AQM41" i="83"/>
  <c r="AQP41" i="83" s="1"/>
  <c r="AOI17" i="83"/>
  <c r="AOL17" i="83" s="1"/>
  <c r="AAW45" i="83"/>
  <c r="AAZ45" i="83" s="1"/>
  <c r="WV33" i="83"/>
  <c r="WY33" i="83" s="1"/>
  <c r="BNQ26" i="83"/>
  <c r="BNT26" i="83" s="1"/>
  <c r="ARH28" i="83"/>
  <c r="ARK28" i="83" s="1"/>
  <c r="BOL22" i="83"/>
  <c r="BOO22" i="83" s="1"/>
  <c r="BMA38" i="83"/>
  <c r="BMD38" i="83" s="1"/>
  <c r="BOS17" i="83"/>
  <c r="BOV17" i="83" s="1"/>
  <c r="BLM48" i="83"/>
  <c r="BLP48" i="83" s="1"/>
  <c r="BJW51" i="83"/>
  <c r="BJZ51" i="83" s="1"/>
  <c r="BMH17" i="83"/>
  <c r="BMK17" i="83" s="1"/>
  <c r="BJW41" i="83"/>
  <c r="BJZ41" i="83" s="1"/>
  <c r="BFO32" i="83"/>
  <c r="BFR32" i="83" s="1"/>
  <c r="BBU17" i="83"/>
  <c r="BBX17" i="83" s="1"/>
  <c r="BHE43" i="83"/>
  <c r="BHH43" i="83" s="1"/>
  <c r="BFA32" i="83"/>
  <c r="BFD32" i="83" s="1"/>
  <c r="BLM55" i="83"/>
  <c r="BLP55" i="83" s="1"/>
  <c r="BHZ35" i="83"/>
  <c r="BIC35" i="83" s="1"/>
  <c r="BIG43" i="83"/>
  <c r="BIJ43" i="83" s="1"/>
  <c r="AYO38" i="83"/>
  <c r="AYR38" i="83" s="1"/>
  <c r="ASX35" i="83"/>
  <c r="ATA35" i="83" s="1"/>
  <c r="AYO31" i="83"/>
  <c r="AYR31" i="83" s="1"/>
  <c r="AWR17" i="83"/>
  <c r="AWU17" i="83" s="1"/>
  <c r="ATS43" i="83"/>
  <c r="ATV43" i="83" s="1"/>
  <c r="AUN41" i="83"/>
  <c r="AUQ41" i="83" s="1"/>
  <c r="ARH33" i="83"/>
  <c r="ARK33" i="83" s="1"/>
  <c r="ANN17" i="83"/>
  <c r="ANQ17" i="83" s="1"/>
  <c r="AAW37" i="83"/>
  <c r="AAZ37" i="83" s="1"/>
  <c r="XC54" i="83"/>
  <c r="XF54" i="83" s="1"/>
  <c r="AYV17" i="83"/>
  <c r="AYY17" i="83" s="1"/>
  <c r="APK17" i="83"/>
  <c r="APN17" i="83" s="1"/>
  <c r="AAI54" i="83"/>
  <c r="AAL54" i="83" s="1"/>
  <c r="XJ38" i="83"/>
  <c r="XM38" i="83" s="1"/>
  <c r="ASX43" i="83"/>
  <c r="ATA43" i="83" s="1"/>
  <c r="AML29" i="83"/>
  <c r="AMO29" i="83" s="1"/>
  <c r="WA17" i="83"/>
  <c r="WD17" i="83" s="1"/>
  <c r="ARH17" i="83"/>
  <c r="ARK17" i="83" s="1"/>
  <c r="ABR17" i="83"/>
  <c r="ABU17" i="83" s="1"/>
  <c r="YL17" i="83"/>
  <c r="YO17" i="83" s="1"/>
  <c r="UY46" i="83"/>
  <c r="VB46" i="83" s="1"/>
  <c r="RE25" i="83"/>
  <c r="RH25" i="83" s="1"/>
  <c r="OT17" i="83"/>
  <c r="OW17" i="83" s="1"/>
  <c r="AAI42" i="83"/>
  <c r="AAL42" i="83" s="1"/>
  <c r="TP25" i="83"/>
  <c r="TS25" i="83" s="1"/>
  <c r="OT46" i="83"/>
  <c r="OW46" i="83" s="1"/>
  <c r="LG24" i="83"/>
  <c r="LJ24" i="83" s="1"/>
  <c r="HT38" i="83"/>
  <c r="HW38" i="83" s="1"/>
  <c r="DZ17" i="83"/>
  <c r="EC17" i="83" s="1"/>
  <c r="BO17" i="83"/>
  <c r="BR17" i="83" s="1"/>
  <c r="BCI17" i="83"/>
  <c r="BCL17" i="83" s="1"/>
  <c r="UR17" i="83"/>
  <c r="UU17" i="83" s="1"/>
  <c r="QX17" i="83"/>
  <c r="RA17" i="83" s="1"/>
  <c r="KS17" i="83"/>
  <c r="KV17" i="83" s="1"/>
  <c r="GY17" i="83"/>
  <c r="HB17" i="83" s="1"/>
  <c r="BGJ47" i="83"/>
  <c r="BGM47" i="83" s="1"/>
  <c r="AMS17" i="83"/>
  <c r="AMV17" i="83" s="1"/>
  <c r="SN55" i="83"/>
  <c r="SQ55" i="83" s="1"/>
  <c r="QC17" i="83"/>
  <c r="QF17" i="83" s="1"/>
  <c r="GY33" i="83"/>
  <c r="HB33" i="83" s="1"/>
  <c r="FB17" i="83"/>
  <c r="FE17" i="83" s="1"/>
  <c r="DS33" i="83"/>
  <c r="DV33" i="83" s="1"/>
  <c r="CJ25" i="83"/>
  <c r="CM25" i="83" s="1"/>
  <c r="APR36" i="83"/>
  <c r="APU36" i="83" s="1"/>
  <c r="AAB17" i="83"/>
  <c r="AAE17" i="83" s="1"/>
  <c r="QJ42" i="83"/>
  <c r="QM42" i="83" s="1"/>
  <c r="IO50" i="83"/>
  <c r="IR50" i="83" s="1"/>
  <c r="FP17" i="83"/>
  <c r="FS17" i="83" s="1"/>
  <c r="CC17" i="83"/>
  <c r="CF17" i="83" s="1"/>
  <c r="XQ49" i="83"/>
  <c r="XT49" i="83" s="1"/>
  <c r="MB17" i="83"/>
  <c r="ME17" i="83" s="1"/>
  <c r="AF17" i="83"/>
  <c r="AI17" i="83" s="1"/>
  <c r="DS50" i="83"/>
  <c r="DV50" i="83" s="1"/>
  <c r="MW53" i="83"/>
  <c r="MZ53" i="83" s="1"/>
  <c r="ASX50" i="83"/>
  <c r="ATA50" i="83" s="1"/>
  <c r="QJ26" i="83"/>
  <c r="QM26" i="83" s="1"/>
  <c r="CQ17" i="83"/>
  <c r="CT17" i="83" s="1"/>
  <c r="R36" i="83"/>
  <c r="U36" i="83" s="1"/>
  <c r="KS50" i="83"/>
  <c r="KV50" i="83" s="1"/>
  <c r="VF24" i="83"/>
  <c r="VI24" i="83" s="1"/>
  <c r="BH17" i="83"/>
  <c r="BK17" i="83" s="1"/>
  <c r="PH36" i="83"/>
  <c r="PK36" i="83" s="1"/>
  <c r="ATS35" i="83"/>
  <c r="ATV35" i="83" s="1"/>
  <c r="IH35" i="83"/>
  <c r="IK35" i="83" s="1"/>
  <c r="AM38" i="83"/>
  <c r="AP38" i="83" s="1"/>
  <c r="IO40" i="83"/>
  <c r="IR40" i="83" s="1"/>
  <c r="ATE27" i="83"/>
  <c r="ATH27" i="83" s="1"/>
  <c r="AQM33" i="83"/>
  <c r="AQP33" i="83" s="1"/>
  <c r="BGQ33" i="83"/>
  <c r="BGT33" i="83" s="1"/>
  <c r="BV36" i="83"/>
  <c r="BY36" i="83" s="1"/>
  <c r="BHE29" i="83"/>
  <c r="BHH29" i="83" s="1"/>
  <c r="BMV30" i="83"/>
  <c r="BMY30" i="83" s="1"/>
  <c r="BKK46" i="83"/>
  <c r="BKN46" i="83" s="1"/>
  <c r="BNC17" i="83"/>
  <c r="BNF17" i="83" s="1"/>
  <c r="BOS48" i="83"/>
  <c r="BOV48" i="83" s="1"/>
  <c r="BIG60" i="83"/>
  <c r="BIJ60" i="83" s="1"/>
  <c r="BHZ48" i="83"/>
  <c r="BIC48" i="83" s="1"/>
  <c r="BHL51" i="83"/>
  <c r="BHO51" i="83" s="1"/>
  <c r="BDK17" i="83"/>
  <c r="BDN17" i="83" s="1"/>
  <c r="BJB50" i="83"/>
  <c r="BJE50" i="83" s="1"/>
  <c r="BGJ41" i="83"/>
  <c r="BGM41" i="83" s="1"/>
  <c r="BDD24" i="83"/>
  <c r="BDG24" i="83" s="1"/>
  <c r="BFO17" i="83"/>
  <c r="BFR17" i="83" s="1"/>
  <c r="BEM17" i="83"/>
  <c r="BEP17" i="83" s="1"/>
  <c r="BBN17" i="83"/>
  <c r="BBQ17" i="83" s="1"/>
  <c r="AVP17" i="83"/>
  <c r="AVS17" i="83" s="1"/>
  <c r="BBG24" i="83"/>
  <c r="BBJ24" i="83" s="1"/>
  <c r="AXM17" i="83"/>
  <c r="AXP17" i="83" s="1"/>
  <c r="AVW17" i="83"/>
  <c r="AVZ17" i="83" s="1"/>
  <c r="BFO27" i="83"/>
  <c r="BFR27" i="83" s="1"/>
  <c r="ASJ17" i="83"/>
  <c r="ASM17" i="83" s="1"/>
  <c r="APR17" i="83"/>
  <c r="APU17" i="83" s="1"/>
  <c r="ACF17" i="83"/>
  <c r="ACI17" i="83" s="1"/>
  <c r="AAB24" i="83"/>
  <c r="AAE24" i="83" s="1"/>
  <c r="BDK40" i="83"/>
  <c r="BDN40" i="83" s="1"/>
  <c r="ASC17" i="83"/>
  <c r="ASF17" i="83" s="1"/>
  <c r="AOB36" i="83"/>
  <c r="AOE36" i="83" s="1"/>
  <c r="ZG17" i="83"/>
  <c r="ZJ17" i="83" s="1"/>
  <c r="BEM44" i="83"/>
  <c r="BEP44" i="83" s="1"/>
  <c r="ARA17" i="83"/>
  <c r="ARD17" i="83" s="1"/>
  <c r="XX17" i="83"/>
  <c r="YA17" i="83" s="1"/>
  <c r="SN49" i="83"/>
  <c r="SQ49" i="83" s="1"/>
  <c r="APD17" i="83"/>
  <c r="APG17" i="83" s="1"/>
  <c r="YL60" i="83"/>
  <c r="YO60" i="83" s="1"/>
  <c r="VM53" i="83"/>
  <c r="VP53" i="83" s="1"/>
  <c r="TP17" i="83"/>
  <c r="TS17" i="83" s="1"/>
  <c r="PH46" i="83"/>
  <c r="PK46" i="83" s="1"/>
  <c r="AVI26" i="83"/>
  <c r="AVL26" i="83" s="1"/>
  <c r="WH17" i="83"/>
  <c r="WK17" i="83" s="1"/>
  <c r="RS39" i="83"/>
  <c r="RV39" i="83" s="1"/>
  <c r="MW45" i="83"/>
  <c r="MZ45" i="83" s="1"/>
  <c r="IO33" i="83"/>
  <c r="IR33" i="83" s="1"/>
  <c r="FP26" i="83"/>
  <c r="FS26" i="83" s="1"/>
  <c r="DE40" i="83"/>
  <c r="DH40" i="83" s="1"/>
  <c r="AM17" i="83"/>
  <c r="AP17" i="83" s="1"/>
  <c r="APY17" i="83"/>
  <c r="AQB17" i="83" s="1"/>
  <c r="TB17" i="83"/>
  <c r="TE17" i="83" s="1"/>
  <c r="MB24" i="83"/>
  <c r="ME24" i="83" s="1"/>
  <c r="IO17" i="83"/>
  <c r="IR17" i="83" s="1"/>
  <c r="EN39" i="83"/>
  <c r="EQ39" i="83" s="1"/>
  <c r="ARA35" i="83"/>
  <c r="ARD35" i="83" s="1"/>
  <c r="VT17" i="83"/>
  <c r="VW17" i="83" s="1"/>
  <c r="RE17" i="83"/>
  <c r="RH17" i="83" s="1"/>
  <c r="JQ42" i="83"/>
  <c r="JT42" i="83" s="1"/>
  <c r="GD17" i="83"/>
  <c r="GG17" i="83" s="1"/>
  <c r="EN17" i="83"/>
  <c r="EQ17" i="83" s="1"/>
  <c r="CX17" i="83"/>
  <c r="DA17" i="83" s="1"/>
  <c r="K17" i="83"/>
  <c r="N17" i="83" s="1"/>
  <c r="AMZ54" i="83"/>
  <c r="ANC54" i="83" s="1"/>
  <c r="YE46" i="83"/>
  <c r="YH46" i="83" s="1"/>
  <c r="NR17" i="83"/>
  <c r="NU17" i="83" s="1"/>
  <c r="HM17" i="83"/>
  <c r="HP17" i="83" s="1"/>
  <c r="FI17" i="83"/>
  <c r="FL17" i="83" s="1"/>
  <c r="BV17" i="83"/>
  <c r="BY17" i="83" s="1"/>
  <c r="VF51" i="83"/>
  <c r="VI51" i="83" s="1"/>
  <c r="CX39" i="83"/>
  <c r="DA39" i="83" s="1"/>
  <c r="BAL24" i="83"/>
  <c r="BAO24" i="83" s="1"/>
  <c r="RZ35" i="83"/>
  <c r="SC35" i="83" s="1"/>
  <c r="CJ17" i="83"/>
  <c r="CM17" i="83" s="1"/>
  <c r="TW41" i="83"/>
  <c r="TZ41" i="83" s="1"/>
  <c r="HT17" i="83"/>
  <c r="HW17" i="83" s="1"/>
  <c r="AM47" i="83"/>
  <c r="AP47" i="83" s="1"/>
  <c r="MI17" i="83"/>
  <c r="ML17" i="83" s="1"/>
  <c r="GR17" i="83"/>
  <c r="GU17" i="83" s="1"/>
  <c r="PH17" i="83"/>
  <c r="PK17" i="83" s="1"/>
  <c r="RZ39" i="83"/>
  <c r="SC39" i="83" s="1"/>
  <c r="AOB30" i="83"/>
  <c r="AOE30" i="83" s="1"/>
  <c r="OT38" i="83"/>
  <c r="OW38" i="83" s="1"/>
  <c r="APK28" i="83"/>
  <c r="APN28" i="83" s="1"/>
  <c r="YL34" i="83"/>
  <c r="YO34" i="83" s="1"/>
  <c r="MB34" i="83"/>
  <c r="ME34" i="83" s="1"/>
  <c r="BLF28" i="83"/>
  <c r="BLI28" i="83" s="1"/>
  <c r="KL34" i="83"/>
  <c r="KO34" i="83" s="1"/>
  <c r="LN40" i="83"/>
  <c r="LQ40" i="83" s="1"/>
  <c r="ARO30" i="83"/>
  <c r="ARR30" i="83" s="1"/>
  <c r="MI39" i="83"/>
  <c r="ML39" i="83" s="1"/>
  <c r="RS34" i="83"/>
  <c r="RV34" i="83" s="1"/>
  <c r="AWR35" i="83"/>
  <c r="AWU35" i="83" s="1"/>
  <c r="BCI34" i="83"/>
  <c r="BCL34" i="83" s="1"/>
  <c r="BDY32" i="83"/>
  <c r="BEB32" i="83" s="1"/>
  <c r="GR34" i="83"/>
  <c r="GU34" i="83" s="1"/>
  <c r="DS40" i="83"/>
  <c r="DV40" i="83" s="1"/>
  <c r="JC33" i="83"/>
  <c r="JF33" i="83" s="1"/>
  <c r="WV57" i="83"/>
  <c r="WY57" i="83" s="1"/>
  <c r="AF31" i="83"/>
  <c r="AI31" i="83" s="1"/>
  <c r="SN17" i="83"/>
  <c r="SQ17" i="83" s="1"/>
  <c r="NY17" i="83"/>
  <c r="OB17" i="83" s="1"/>
  <c r="AT52" i="83"/>
  <c r="AW52" i="83" s="1"/>
  <c r="BA17" i="83"/>
  <c r="BD17" i="83" s="1"/>
  <c r="GY49" i="83"/>
  <c r="HB49" i="83" s="1"/>
  <c r="UY16" i="83"/>
  <c r="VB16" i="83" s="1"/>
  <c r="AYO17" i="83"/>
  <c r="AYR17" i="83" s="1"/>
  <c r="DZ49" i="83"/>
  <c r="EC49" i="83" s="1"/>
  <c r="JQ17" i="83"/>
  <c r="JT17" i="83" s="1"/>
  <c r="UK24" i="83"/>
  <c r="UN24" i="83" s="1"/>
  <c r="BA46" i="83"/>
  <c r="BD46" i="83" s="1"/>
  <c r="LG17" i="83"/>
  <c r="LJ17" i="83" s="1"/>
  <c r="AME17" i="83"/>
  <c r="AMH17" i="83" s="1"/>
  <c r="CC47" i="83"/>
  <c r="CF47" i="83" s="1"/>
  <c r="IA17" i="83"/>
  <c r="ID17" i="83" s="1"/>
  <c r="PO37" i="83"/>
  <c r="PR37" i="83" s="1"/>
  <c r="ARV17" i="83"/>
  <c r="ARY17" i="83" s="1"/>
  <c r="RS17" i="83"/>
  <c r="RV17" i="83" s="1"/>
  <c r="YL39" i="83"/>
  <c r="YO39" i="83" s="1"/>
  <c r="AZX17" i="83"/>
  <c r="BAA17" i="83" s="1"/>
  <c r="ANG42" i="83"/>
  <c r="ANJ42" i="83" s="1"/>
  <c r="YE39" i="83"/>
  <c r="YH39" i="83" s="1"/>
  <c r="AQT17" i="83"/>
  <c r="AQW17" i="83" s="1"/>
  <c r="YL52" i="83"/>
  <c r="YO52" i="83" s="1"/>
  <c r="AOB44" i="83"/>
  <c r="AOE44" i="83" s="1"/>
  <c r="AWY47" i="83"/>
  <c r="AXB47" i="83" s="1"/>
  <c r="AWY40" i="83"/>
  <c r="AXB40" i="83" s="1"/>
  <c r="AVI17" i="83"/>
  <c r="AVL17" i="83" s="1"/>
  <c r="BBU33" i="83"/>
  <c r="BBX33" i="83" s="1"/>
  <c r="BCB29" i="83"/>
  <c r="BCE29" i="83" s="1"/>
  <c r="BIU17" i="83"/>
  <c r="BIX17" i="83" s="1"/>
  <c r="BHE49" i="83"/>
  <c r="BHH49" i="83" s="1"/>
  <c r="BNC41" i="83"/>
  <c r="BNF41" i="83" s="1"/>
  <c r="BMV22" i="83"/>
  <c r="BMY22" i="83" s="1"/>
  <c r="BMH50" i="83"/>
  <c r="BMK50" i="83" s="1"/>
  <c r="AAB34" i="83"/>
  <c r="AAE34" i="83" s="1"/>
  <c r="BO34" i="83"/>
  <c r="BR34" i="83" s="1"/>
  <c r="BO38" i="83"/>
  <c r="BR38" i="83" s="1"/>
  <c r="DE29" i="83"/>
  <c r="DH29" i="83" s="1"/>
  <c r="MW31" i="83"/>
  <c r="MZ31" i="83" s="1"/>
  <c r="QJ39" i="83"/>
  <c r="QM39" i="83" s="1"/>
  <c r="RZ44" i="83"/>
  <c r="SC44" i="83" s="1"/>
  <c r="AT35" i="83"/>
  <c r="AW35" i="83" s="1"/>
  <c r="FP40" i="83"/>
  <c r="FS40" i="83" s="1"/>
  <c r="LG33" i="83"/>
  <c r="LJ33" i="83" s="1"/>
  <c r="BCB35" i="83"/>
  <c r="BCE35" i="83" s="1"/>
  <c r="QX36" i="83"/>
  <c r="RA36" i="83" s="1"/>
  <c r="ASQ27" i="83"/>
  <c r="AST27" i="83" s="1"/>
  <c r="QJ35" i="83"/>
  <c r="QM35" i="83" s="1"/>
  <c r="BEM30" i="83"/>
  <c r="BEP30" i="83" s="1"/>
  <c r="ANG33" i="83"/>
  <c r="ANJ33" i="83" s="1"/>
  <c r="OT32" i="83"/>
  <c r="OW32" i="83" s="1"/>
  <c r="LN17" i="83"/>
  <c r="LQ17" i="83" s="1"/>
  <c r="DL17" i="83"/>
  <c r="DO17" i="83" s="1"/>
  <c r="BO25" i="83"/>
  <c r="BR25" i="83" s="1"/>
  <c r="HF17" i="83"/>
  <c r="HI17" i="83" s="1"/>
  <c r="UY40" i="83"/>
  <c r="VB40" i="83" s="1"/>
  <c r="EG17" i="83"/>
  <c r="EJ17" i="83" s="1"/>
  <c r="IV17" i="83"/>
  <c r="IY17" i="83" s="1"/>
  <c r="ABD17" i="83"/>
  <c r="ABG17" i="83" s="1"/>
  <c r="CQ49" i="83"/>
  <c r="CT49" i="83" s="1"/>
  <c r="FW17" i="83"/>
  <c r="FZ17" i="83" s="1"/>
  <c r="QX24" i="83"/>
  <c r="RA24" i="83" s="1"/>
  <c r="AOB17" i="83"/>
  <c r="AOE17" i="83" s="1"/>
  <c r="HF25" i="83"/>
  <c r="HI25" i="83" s="1"/>
  <c r="RS48" i="83"/>
  <c r="RV48" i="83" s="1"/>
  <c r="Y17" i="83"/>
  <c r="AB17" i="83" s="1"/>
  <c r="FI32" i="83"/>
  <c r="FL32" i="83" s="1"/>
  <c r="MW17" i="83"/>
  <c r="MZ17" i="83" s="1"/>
  <c r="UD41" i="83"/>
  <c r="UG41" i="83" s="1"/>
  <c r="PH25" i="83"/>
  <c r="PK25" i="83" s="1"/>
  <c r="VM17" i="83"/>
  <c r="VP17" i="83" s="1"/>
  <c r="AML17" i="83"/>
  <c r="AMO17" i="83" s="1"/>
  <c r="WV49" i="83"/>
  <c r="WY49" i="83" s="1"/>
  <c r="AYH48" i="83"/>
  <c r="AYK48" i="83" s="1"/>
  <c r="ANG63" i="83"/>
  <c r="ANJ63" i="83" s="1"/>
  <c r="BAZ17" i="83"/>
  <c r="BBC17" i="83" s="1"/>
  <c r="ABR23" i="83"/>
  <c r="ABU23" i="83" s="1"/>
  <c r="ARO23" i="83"/>
  <c r="ARR23" i="83" s="1"/>
  <c r="AUN49" i="83"/>
  <c r="AUQ49" i="83" s="1"/>
  <c r="BAE30" i="83"/>
  <c r="BAH30" i="83" s="1"/>
  <c r="AZX27" i="83"/>
  <c r="BAA27" i="83" s="1"/>
  <c r="BDK27" i="83"/>
  <c r="BDN27" i="83" s="1"/>
  <c r="BGJ17" i="83"/>
  <c r="BGM17" i="83" s="1"/>
  <c r="BCP28" i="83"/>
  <c r="BCS28" i="83" s="1"/>
  <c r="BMH43" i="83"/>
  <c r="BMK43" i="83" s="1"/>
  <c r="BMA17" i="83"/>
  <c r="BMD17" i="83" s="1"/>
  <c r="BKK17" i="83"/>
  <c r="BKN17" i="83" s="1"/>
  <c r="BKK28" i="83"/>
  <c r="BKN28" i="83" s="1"/>
  <c r="BIU27" i="83"/>
  <c r="BIX27" i="83" s="1"/>
  <c r="AVX28" i="83"/>
  <c r="AWA28" i="83" s="1"/>
  <c r="BND39" i="83"/>
  <c r="BNG39" i="83" s="1"/>
  <c r="APS52" i="83"/>
  <c r="APV52" i="83" s="1"/>
  <c r="AKI31" i="83"/>
  <c r="AKL31" i="83" s="1"/>
  <c r="AER18" i="83"/>
  <c r="AEU18" i="83" s="1"/>
  <c r="SA42" i="83"/>
  <c r="SD42" i="83" s="1"/>
  <c r="VN34" i="83"/>
  <c r="VQ34" i="83" s="1"/>
  <c r="ZH30" i="83"/>
  <c r="ZK30" i="83" s="1"/>
  <c r="AAJ35" i="83"/>
  <c r="AAM35" i="83" s="1"/>
  <c r="ABS31" i="83"/>
  <c r="ABV31" i="83" s="1"/>
  <c r="AOX37" i="83"/>
  <c r="APA37" i="83" s="1"/>
  <c r="NE36" i="83"/>
  <c r="NH36" i="83" s="1"/>
  <c r="PW32" i="83"/>
  <c r="PZ32" i="83" s="1"/>
  <c r="BIO30" i="83"/>
  <c r="BIR30" i="83" s="1"/>
  <c r="ASD34" i="83"/>
  <c r="ASG34" i="83" s="1"/>
  <c r="AWE27" i="83"/>
  <c r="AWH27" i="83" s="1"/>
  <c r="MC42" i="83"/>
  <c r="MF42" i="83" s="1"/>
  <c r="MJ41" i="83"/>
  <c r="MM41" i="83" s="1"/>
  <c r="IP46" i="83"/>
  <c r="IS46" i="83" s="1"/>
  <c r="BKS30" i="83"/>
  <c r="BKV30" i="83" s="1"/>
  <c r="BLN38" i="83"/>
  <c r="BLQ38" i="83" s="1"/>
  <c r="BCQ28" i="83"/>
  <c r="BCT28" i="83" s="1"/>
  <c r="BMI27" i="83"/>
  <c r="BML27" i="83" s="1"/>
  <c r="AWL40" i="83"/>
  <c r="AWO40" i="83" s="1"/>
  <c r="BTI27" i="83"/>
  <c r="BTL27" i="83" s="1"/>
  <c r="BDS34" i="83"/>
  <c r="BDV34" i="83" s="1"/>
  <c r="AMM29" i="83"/>
  <c r="AMP29" i="83" s="1"/>
  <c r="DT35" i="83"/>
  <c r="DW35" i="83" s="1"/>
  <c r="JY27" i="83"/>
  <c r="KB27" i="83" s="1"/>
  <c r="FC27" i="83"/>
  <c r="FF27" i="83" s="1"/>
  <c r="BW58" i="83"/>
  <c r="BZ58" i="83" s="1"/>
  <c r="ASY33" i="83"/>
  <c r="ATB33" i="83" s="1"/>
  <c r="ATM19" i="83"/>
  <c r="ATP19" i="83" s="1"/>
  <c r="ARW45" i="83"/>
  <c r="ARZ45" i="83" s="1"/>
  <c r="APE31" i="83"/>
  <c r="APH31" i="83" s="1"/>
  <c r="AU33" i="83"/>
  <c r="AX33" i="83" s="1"/>
  <c r="DF28" i="83"/>
  <c r="DI28" i="83" s="1"/>
  <c r="JY37" i="83"/>
  <c r="KB37" i="83" s="1"/>
  <c r="BND36" i="83"/>
  <c r="BNG36" i="83" s="1"/>
  <c r="AJU29" i="83"/>
  <c r="AJX29" i="83" s="1"/>
  <c r="AN44" i="83"/>
  <c r="AQ44" i="83" s="1"/>
  <c r="HU38" i="83"/>
  <c r="HX38" i="83" s="1"/>
  <c r="S36" i="83"/>
  <c r="V36" i="83" s="1"/>
  <c r="ASD40" i="83"/>
  <c r="ASG40" i="83" s="1"/>
  <c r="GE37" i="83"/>
  <c r="GH37" i="83" s="1"/>
  <c r="BOM23" i="83"/>
  <c r="BOP23" i="83" s="1"/>
  <c r="GE26" i="83"/>
  <c r="GH26" i="83" s="1"/>
  <c r="IW50" i="83"/>
  <c r="IZ50" i="83" s="1"/>
  <c r="AHC24" i="83"/>
  <c r="AHF24" i="83" s="1"/>
  <c r="LO38" i="83"/>
  <c r="LR38" i="83" s="1"/>
  <c r="PI38" i="83"/>
  <c r="PL38" i="83" s="1"/>
  <c r="RM30" i="83"/>
  <c r="RP30" i="83" s="1"/>
  <c r="UL34" i="83"/>
  <c r="UO34" i="83" s="1"/>
  <c r="AIZ30" i="83"/>
  <c r="AJC30" i="83" s="1"/>
  <c r="BIH37" i="83"/>
  <c r="BIK37" i="83" s="1"/>
  <c r="BLG29" i="83"/>
  <c r="BLJ29" i="83" s="1"/>
  <c r="BPO25" i="83"/>
  <c r="BPR25" i="83" s="1"/>
  <c r="BQC24" i="83"/>
  <c r="BQF24" i="83" s="1"/>
  <c r="BXJ28" i="83"/>
  <c r="BXM28" i="83" s="1"/>
  <c r="BUY22" i="83"/>
  <c r="BVB22" i="83" s="1"/>
  <c r="BYL29" i="83"/>
  <c r="BYO29" i="83" s="1"/>
  <c r="BVM28" i="83"/>
  <c r="BVP28" i="83" s="1"/>
  <c r="GZ45" i="83"/>
  <c r="HC45" i="83" s="1"/>
  <c r="AOC33" i="83"/>
  <c r="AOF33" i="83" s="1"/>
  <c r="CY35" i="83"/>
  <c r="DB35" i="83" s="1"/>
  <c r="AVJ40" i="83"/>
  <c r="AVM40" i="83" s="1"/>
  <c r="US38" i="83"/>
  <c r="UV38" i="83" s="1"/>
  <c r="AAJ39" i="83"/>
  <c r="AAM39" i="83" s="1"/>
  <c r="AVQ35" i="83"/>
  <c r="AVT35" i="83" s="1"/>
  <c r="ARI31" i="83"/>
  <c r="ARL31" i="83" s="1"/>
  <c r="AUO31" i="83"/>
  <c r="AUR31" i="83" s="1"/>
  <c r="BNY33" i="83"/>
  <c r="BOB33" i="83" s="1"/>
  <c r="BFW34" i="83"/>
  <c r="BFZ34" i="83" s="1"/>
  <c r="AAC40" i="83"/>
  <c r="AAF40" i="83" s="1"/>
  <c r="ABS35" i="83"/>
  <c r="ABV35" i="83" s="1"/>
  <c r="AYP31" i="83"/>
  <c r="AYS31" i="83" s="1"/>
  <c r="BQX21" i="83"/>
  <c r="BRA21" i="83" s="1"/>
  <c r="AHX22" i="83"/>
  <c r="AIA22" i="83" s="1"/>
  <c r="AAQ25" i="83"/>
  <c r="AAT25" i="83" s="1"/>
  <c r="GZ20" i="83"/>
  <c r="HC20" i="83" s="1"/>
  <c r="ON54" i="83"/>
  <c r="OQ54" i="83" s="1"/>
  <c r="LA19" i="83"/>
  <c r="LD19" i="83" s="1"/>
  <c r="BCQ41" i="83"/>
  <c r="BCT41" i="83" s="1"/>
  <c r="KT33" i="83"/>
  <c r="KW33" i="83" s="1"/>
  <c r="AAC36" i="83"/>
  <c r="AAF36" i="83" s="1"/>
  <c r="TJ26" i="83"/>
  <c r="TM26" i="83" s="1"/>
  <c r="QR30" i="83"/>
  <c r="QU30" i="83" s="1"/>
  <c r="SH30" i="83"/>
  <c r="SK30" i="83" s="1"/>
  <c r="BFP30" i="83"/>
  <c r="BFS30" i="83" s="1"/>
  <c r="FJ45" i="83"/>
  <c r="FM45" i="83" s="1"/>
  <c r="CK40" i="83"/>
  <c r="CN40" i="83" s="1"/>
  <c r="XY35" i="83"/>
  <c r="YB35" i="83" s="1"/>
  <c r="IW36" i="83"/>
  <c r="IZ36" i="83" s="1"/>
  <c r="PI43" i="83"/>
  <c r="PL43" i="83" s="1"/>
  <c r="TC35" i="83"/>
  <c r="TF35" i="83" s="1"/>
  <c r="BEN34" i="83"/>
  <c r="BEQ34" i="83" s="1"/>
  <c r="BFI31" i="83"/>
  <c r="BFL31" i="83" s="1"/>
  <c r="PP37" i="83"/>
  <c r="PS37" i="83" s="1"/>
  <c r="QR27" i="83"/>
  <c r="QU27" i="83" s="1"/>
  <c r="BTB21" i="83"/>
  <c r="BTE21" i="83" s="1"/>
  <c r="NZ60" i="83"/>
  <c r="OC60" i="83" s="1"/>
  <c r="ADP18" i="83"/>
  <c r="ADS18" i="83" s="1"/>
  <c r="AIE18" i="83"/>
  <c r="AIH18" i="83" s="1"/>
  <c r="HU31" i="83"/>
  <c r="HX31" i="83" s="1"/>
  <c r="KF30" i="83"/>
  <c r="KI30" i="83" s="1"/>
  <c r="BI33" i="83"/>
  <c r="BL33" i="83" s="1"/>
  <c r="VU32" i="83"/>
  <c r="VX32" i="83" s="1"/>
  <c r="ADI28" i="83"/>
  <c r="ADL28" i="83" s="1"/>
  <c r="FJ41" i="83"/>
  <c r="FM41" i="83" s="1"/>
  <c r="MJ36" i="83"/>
  <c r="MM36" i="83" s="1"/>
  <c r="ON33" i="83"/>
  <c r="OQ33" i="83" s="1"/>
  <c r="BJQ30" i="83"/>
  <c r="BJT30" i="83" s="1"/>
  <c r="QD30" i="83"/>
  <c r="QG30" i="83" s="1"/>
  <c r="SV32" i="83"/>
  <c r="SY32" i="83" s="1"/>
  <c r="ANH35" i="83"/>
  <c r="ANK35" i="83" s="1"/>
  <c r="AQN35" i="83"/>
  <c r="AQQ35" i="83" s="1"/>
  <c r="AMF25" i="83"/>
  <c r="AMI25" i="83" s="1"/>
  <c r="BCC33" i="83"/>
  <c r="BCF33" i="83" s="1"/>
  <c r="BIA31" i="83"/>
  <c r="BID31" i="83" s="1"/>
  <c r="BNR27" i="83"/>
  <c r="BNU27" i="83" s="1"/>
  <c r="BOT35" i="83"/>
  <c r="BOW35" i="83" s="1"/>
  <c r="BXC29" i="83"/>
  <c r="BXF29" i="83" s="1"/>
  <c r="BYE25" i="83"/>
  <c r="BYH25" i="83" s="1"/>
  <c r="CD43" i="83"/>
  <c r="CG43" i="83" s="1"/>
  <c r="HG38" i="83"/>
  <c r="HJ38" i="83" s="1"/>
  <c r="BI37" i="83"/>
  <c r="BL37" i="83" s="1"/>
  <c r="BIH40" i="83"/>
  <c r="BIK40" i="83" s="1"/>
  <c r="DT46" i="83"/>
  <c r="DW46" i="83" s="1"/>
  <c r="TX38" i="83"/>
  <c r="UA38" i="83" s="1"/>
  <c r="AUA35" i="83"/>
  <c r="AUD35" i="83" s="1"/>
  <c r="BDZ34" i="83"/>
  <c r="BEC34" i="83" s="1"/>
  <c r="MX34" i="83"/>
  <c r="NA34" i="83" s="1"/>
  <c r="XD38" i="83"/>
  <c r="XG38" i="83" s="1"/>
  <c r="BHF35" i="83"/>
  <c r="BHI35" i="83" s="1"/>
  <c r="BJX39" i="83"/>
  <c r="BKA39" i="83" s="1"/>
  <c r="BMW29" i="83"/>
  <c r="BMZ29" i="83" s="1"/>
  <c r="IP50" i="83"/>
  <c r="IS50" i="83" s="1"/>
  <c r="QD36" i="83"/>
  <c r="QG36" i="83" s="1"/>
  <c r="DT50" i="83"/>
  <c r="DW50" i="83" s="1"/>
  <c r="AQN41" i="83"/>
  <c r="AQQ41" i="83" s="1"/>
  <c r="BJQ31" i="83"/>
  <c r="BJT31" i="83" s="1"/>
  <c r="AWZ31" i="83"/>
  <c r="AXC31" i="83" s="1"/>
  <c r="BBA32" i="83"/>
  <c r="BBD32" i="83" s="1"/>
  <c r="ATT43" i="83"/>
  <c r="ATW43" i="83" s="1"/>
  <c r="BOF22" i="83"/>
  <c r="BOI22" i="83" s="1"/>
  <c r="BKE23" i="83"/>
  <c r="BKH23" i="83" s="1"/>
  <c r="AQU24" i="83"/>
  <c r="AQX24" i="83" s="1"/>
  <c r="VN63" i="83"/>
  <c r="VQ63" i="83" s="1"/>
  <c r="GE55" i="83"/>
  <c r="GH55" i="83" s="1"/>
  <c r="CD72" i="83"/>
  <c r="CG72" i="83" s="1"/>
  <c r="QR19" i="83"/>
  <c r="QU19" i="83" s="1"/>
  <c r="UE20" i="83"/>
  <c r="UH20" i="83" s="1"/>
  <c r="BCJ19" i="83"/>
  <c r="BCM19" i="83" s="1"/>
  <c r="BUD37" i="83"/>
  <c r="BUG37" i="83" s="1"/>
  <c r="GE31" i="83"/>
  <c r="GH31" i="83" s="1"/>
  <c r="EV32" i="83"/>
  <c r="EY32" i="83" s="1"/>
  <c r="YM36" i="83"/>
  <c r="YP36" i="83" s="1"/>
  <c r="GL28" i="83"/>
  <c r="GO28" i="83" s="1"/>
  <c r="RF33" i="83"/>
  <c r="RI33" i="83" s="1"/>
  <c r="BBH30" i="83"/>
  <c r="BBK30" i="83" s="1"/>
  <c r="ANO31" i="83"/>
  <c r="ANR31" i="83" s="1"/>
  <c r="AWZ29" i="83"/>
  <c r="AXC29" i="83" s="1"/>
  <c r="BJX35" i="83"/>
  <c r="BKA35" i="83" s="1"/>
  <c r="BSG30" i="83"/>
  <c r="BSJ30" i="83" s="1"/>
  <c r="FQ43" i="83"/>
  <c r="FT43" i="83" s="1"/>
  <c r="HU34" i="83"/>
  <c r="HX34" i="83" s="1"/>
  <c r="UL39" i="83"/>
  <c r="UO39" i="83" s="1"/>
  <c r="ANH39" i="83"/>
  <c r="ANK39" i="83" s="1"/>
  <c r="ATT40" i="83"/>
  <c r="ATW40" i="83" s="1"/>
  <c r="APS33" i="83"/>
  <c r="APV33" i="83" s="1"/>
  <c r="BCX32" i="83"/>
  <c r="BDA32" i="83" s="1"/>
  <c r="FJ49" i="83"/>
  <c r="FM49" i="83" s="1"/>
  <c r="VN41" i="83"/>
  <c r="VQ41" i="83" s="1"/>
  <c r="BGK33" i="83"/>
  <c r="BGN33" i="83" s="1"/>
  <c r="AQN30" i="83"/>
  <c r="AQQ30" i="83" s="1"/>
  <c r="BSG26" i="83"/>
  <c r="BSJ26" i="83" s="1"/>
  <c r="AHJ26" i="83"/>
  <c r="AHM26" i="83" s="1"/>
  <c r="ZA28" i="83"/>
  <c r="ZD28" i="83" s="1"/>
  <c r="BDZ54" i="83"/>
  <c r="BEC54" i="83" s="1"/>
  <c r="WI20" i="83"/>
  <c r="WL20" i="83" s="1"/>
  <c r="MQ47" i="83"/>
  <c r="MT47" i="83" s="1"/>
  <c r="XK48" i="83"/>
  <c r="XN48" i="83" s="1"/>
  <c r="AFT42" i="83"/>
  <c r="AFW42" i="83" s="1"/>
  <c r="BIH55" i="83"/>
  <c r="BIK55" i="83" s="1"/>
  <c r="AFM27" i="83"/>
  <c r="AFP27" i="83" s="1"/>
  <c r="HN32" i="83"/>
  <c r="HQ32" i="83" s="1"/>
  <c r="AED29" i="83"/>
  <c r="AEG29" i="83" s="1"/>
  <c r="Z28" i="83"/>
  <c r="AC28" i="83" s="1"/>
  <c r="AQG32" i="83"/>
  <c r="AQJ32" i="83" s="1"/>
  <c r="YT34" i="83"/>
  <c r="YW34" i="83" s="1"/>
  <c r="AGH26" i="83"/>
  <c r="AGK26" i="83" s="1"/>
  <c r="AYP29" i="83"/>
  <c r="AYS29" i="83" s="1"/>
  <c r="AXN28" i="83"/>
  <c r="AXQ28" i="83" s="1"/>
  <c r="BHF31" i="83"/>
  <c r="BHI31" i="83" s="1"/>
  <c r="BNK30" i="83"/>
  <c r="BNN30" i="83" s="1"/>
  <c r="BSN26" i="83"/>
  <c r="BSQ26" i="83" s="1"/>
  <c r="S33" i="83"/>
  <c r="V33" i="83" s="1"/>
  <c r="EO35" i="83"/>
  <c r="ER35" i="83" s="1"/>
  <c r="QY38" i="83"/>
  <c r="RB38" i="83" s="1"/>
  <c r="ABE34" i="83"/>
  <c r="ABH34" i="83" s="1"/>
  <c r="VG36" i="83"/>
  <c r="VJ36" i="83" s="1"/>
  <c r="BCC37" i="83"/>
  <c r="BCF37" i="83" s="1"/>
  <c r="BIA32" i="83"/>
  <c r="BID32" i="83" s="1"/>
  <c r="BJC31" i="83"/>
  <c r="BJF31" i="83" s="1"/>
  <c r="BHM34" i="83"/>
  <c r="BHP34" i="83" s="1"/>
  <c r="BGR38" i="83"/>
  <c r="BGU38" i="83" s="1"/>
  <c r="BMI32" i="83"/>
  <c r="BML32" i="83" s="1"/>
  <c r="RT39" i="83"/>
  <c r="RW39" i="83" s="1"/>
  <c r="BI40" i="83"/>
  <c r="BL40" i="83" s="1"/>
  <c r="OU46" i="83"/>
  <c r="OX46" i="83" s="1"/>
  <c r="VG38" i="83"/>
  <c r="VJ38" i="83" s="1"/>
  <c r="AN47" i="83"/>
  <c r="AQ47" i="83" s="1"/>
  <c r="EO39" i="83"/>
  <c r="ER39" i="83" s="1"/>
  <c r="QK42" i="83"/>
  <c r="QN42" i="83" s="1"/>
  <c r="CY39" i="83"/>
  <c r="DB39" i="83" s="1"/>
  <c r="TX41" i="83"/>
  <c r="UA41" i="83" s="1"/>
  <c r="BFP32" i="83"/>
  <c r="BFS32" i="83" s="1"/>
  <c r="US42" i="83"/>
  <c r="UV42" i="83" s="1"/>
  <c r="BMW30" i="83"/>
  <c r="BMZ30" i="83" s="1"/>
  <c r="PI46" i="83"/>
  <c r="PL46" i="83" s="1"/>
  <c r="ABZ44" i="83"/>
  <c r="ACC44" i="83" s="1"/>
  <c r="YM39" i="83"/>
  <c r="YP39" i="83" s="1"/>
  <c r="AUO33" i="83"/>
  <c r="AUR33" i="83" s="1"/>
  <c r="BIA35" i="83"/>
  <c r="BID35" i="83" s="1"/>
  <c r="BWH24" i="83"/>
  <c r="BWK24" i="83" s="1"/>
  <c r="VU29" i="83"/>
  <c r="VX29" i="83" s="1"/>
  <c r="GL25" i="83"/>
  <c r="GO25" i="83" s="1"/>
  <c r="ALD22" i="83"/>
  <c r="ALG22" i="83" s="1"/>
  <c r="AKI24" i="83"/>
  <c r="AKL24" i="83" s="1"/>
  <c r="BYS26" i="83"/>
  <c r="BYV26" i="83" s="1"/>
  <c r="BXC26" i="83"/>
  <c r="BXF26" i="83" s="1"/>
  <c r="OG28" i="83"/>
  <c r="OJ28" i="83" s="1"/>
  <c r="BNR24" i="83"/>
  <c r="BNU24" i="83" s="1"/>
  <c r="CY56" i="83"/>
  <c r="DB56" i="83" s="1"/>
  <c r="IP73" i="83"/>
  <c r="IS73" i="83" s="1"/>
  <c r="ZV39" i="83"/>
  <c r="ZY39" i="83" s="1"/>
  <c r="BI20" i="83"/>
  <c r="BL20" i="83" s="1"/>
  <c r="TX63" i="83"/>
  <c r="UA63" i="83" s="1"/>
  <c r="AU55" i="83"/>
  <c r="AX55" i="83" s="1"/>
  <c r="II20" i="83"/>
  <c r="IL20" i="83" s="1"/>
  <c r="AAC20" i="83"/>
  <c r="AAF20" i="83" s="1"/>
  <c r="BMI45" i="83"/>
  <c r="BML45" i="83" s="1"/>
  <c r="UZ48" i="83"/>
  <c r="VC48" i="83" s="1"/>
  <c r="EA59" i="83"/>
  <c r="ED59" i="83" s="1"/>
  <c r="RT55" i="83"/>
  <c r="RW55" i="83" s="1"/>
  <c r="AKI42" i="83"/>
  <c r="AKL42" i="83" s="1"/>
  <c r="KF48" i="83"/>
  <c r="KI48" i="83" s="1"/>
  <c r="SH45" i="83"/>
  <c r="SK45" i="83" s="1"/>
  <c r="YT54" i="83"/>
  <c r="YW54" i="83" s="1"/>
  <c r="ATF19" i="83"/>
  <c r="ATI19" i="83" s="1"/>
  <c r="NE20" i="83"/>
  <c r="NH20" i="83" s="1"/>
  <c r="WW60" i="83"/>
  <c r="WZ60" i="83" s="1"/>
  <c r="AKW43" i="83"/>
  <c r="AKZ43" i="83" s="1"/>
  <c r="ALD39" i="83"/>
  <c r="ALG39" i="83" s="1"/>
  <c r="AFT47" i="83"/>
  <c r="AFW47" i="83" s="1"/>
  <c r="BBA40" i="83"/>
  <c r="BBD40" i="83" s="1"/>
  <c r="BJQ38" i="83"/>
  <c r="BJT38" i="83" s="1"/>
  <c r="AYP40" i="83"/>
  <c r="AYS40" i="83" s="1"/>
  <c r="BLU48" i="83"/>
  <c r="BLX48" i="83" s="1"/>
  <c r="BTW22" i="83"/>
  <c r="BTZ22" i="83" s="1"/>
  <c r="PI33" i="83"/>
  <c r="PL33" i="83" s="1"/>
  <c r="BYS22" i="83"/>
  <c r="BYV22" i="83" s="1"/>
  <c r="MC25" i="83"/>
  <c r="MF25" i="83" s="1"/>
  <c r="ABS24" i="83"/>
  <c r="ABV24" i="83" s="1"/>
  <c r="BRL21" i="83"/>
  <c r="BRO21" i="83" s="1"/>
  <c r="AAX26" i="83"/>
  <c r="ABA26" i="83" s="1"/>
  <c r="VU24" i="83"/>
  <c r="VX24" i="83" s="1"/>
  <c r="QY28" i="83"/>
  <c r="RB28" i="83" s="1"/>
  <c r="WW26" i="83"/>
  <c r="WZ26" i="83" s="1"/>
  <c r="VN28" i="83"/>
  <c r="VQ28" i="83" s="1"/>
  <c r="BBA24" i="83"/>
  <c r="BBD24" i="83" s="1"/>
  <c r="AIL27" i="83"/>
  <c r="AIO27" i="83" s="1"/>
  <c r="BWA27" i="83"/>
  <c r="BWD27" i="83" s="1"/>
  <c r="ALR23" i="83"/>
  <c r="ALU23" i="83" s="1"/>
  <c r="BEU26" i="83"/>
  <c r="BEX26" i="83" s="1"/>
  <c r="BPH22" i="83"/>
  <c r="BPK22" i="83" s="1"/>
  <c r="YT30" i="83"/>
  <c r="YW30" i="83" s="1"/>
  <c r="IW29" i="83"/>
  <c r="IZ29" i="83" s="1"/>
  <c r="ADI25" i="83"/>
  <c r="ADL25" i="83" s="1"/>
  <c r="BLN29" i="83"/>
  <c r="BLQ29" i="83" s="1"/>
  <c r="BEU30" i="83"/>
  <c r="BEX30" i="83" s="1"/>
  <c r="AFF27" i="83"/>
  <c r="AFI27" i="83" s="1"/>
  <c r="ATT32" i="83"/>
  <c r="ATW32" i="83" s="1"/>
  <c r="LO33" i="83"/>
  <c r="LR33" i="83" s="1"/>
  <c r="YF26" i="83"/>
  <c r="YI26" i="83" s="1"/>
  <c r="CK32" i="83"/>
  <c r="CN32" i="83" s="1"/>
  <c r="BWO22" i="83"/>
  <c r="BWR22" i="83" s="1"/>
  <c r="BBO25" i="83"/>
  <c r="BBR25" i="83" s="1"/>
  <c r="AFT23" i="83"/>
  <c r="AFW23" i="83" s="1"/>
  <c r="KT27" i="83"/>
  <c r="KW27" i="83" s="1"/>
  <c r="YM28" i="83"/>
  <c r="YP28" i="83" s="1"/>
  <c r="NL26" i="83"/>
  <c r="NO26" i="83" s="1"/>
  <c r="AGH22" i="83"/>
  <c r="AGK22" i="83" s="1"/>
  <c r="BVF24" i="83"/>
  <c r="BVI24" i="83" s="1"/>
  <c r="BKS25" i="83"/>
  <c r="BKV25" i="83" s="1"/>
  <c r="AOX32" i="83"/>
  <c r="APA32" i="83" s="1"/>
  <c r="QD27" i="83"/>
  <c r="QG27" i="83" s="1"/>
  <c r="PW28" i="83"/>
  <c r="PZ28" i="83" s="1"/>
  <c r="BNK23" i="83"/>
  <c r="BNN23" i="83" s="1"/>
  <c r="AYP24" i="83"/>
  <c r="AYS24" i="83" s="1"/>
  <c r="AKW23" i="83"/>
  <c r="AKZ23" i="83" s="1"/>
  <c r="MJ27" i="83"/>
  <c r="MM27" i="83" s="1"/>
  <c r="PP26" i="83"/>
  <c r="PS26" i="83" s="1"/>
  <c r="BKL24" i="83"/>
  <c r="BKO24" i="83" s="1"/>
  <c r="BW33" i="83"/>
  <c r="BZ33" i="83" s="1"/>
  <c r="AG28" i="83"/>
  <c r="AJ28" i="83" s="1"/>
  <c r="ASK25" i="83"/>
  <c r="ASN25" i="83" s="1"/>
  <c r="BVT23" i="83"/>
  <c r="BVW23" i="83" s="1"/>
  <c r="BJC26" i="83"/>
  <c r="BJF26" i="83" s="1"/>
  <c r="NL29" i="83"/>
  <c r="NO29" i="83" s="1"/>
  <c r="BQJ25" i="83"/>
  <c r="BQM25" i="83" s="1"/>
  <c r="AKP31" i="83"/>
  <c r="AKS31" i="83" s="1"/>
  <c r="AIS30" i="83"/>
  <c r="AIV30" i="83" s="1"/>
  <c r="AED34" i="83"/>
  <c r="AEG34" i="83" s="1"/>
  <c r="VN46" i="83"/>
  <c r="VQ46" i="83" s="1"/>
  <c r="NZ43" i="83"/>
  <c r="OC43" i="83" s="1"/>
  <c r="AJG31" i="83"/>
  <c r="AJJ31" i="83" s="1"/>
  <c r="YF34" i="83"/>
  <c r="YI34" i="83" s="1"/>
  <c r="WW43" i="83"/>
  <c r="WZ43" i="83" s="1"/>
  <c r="TX47" i="83"/>
  <c r="UA47" i="83" s="1"/>
  <c r="LO46" i="83"/>
  <c r="LR46" i="83" s="1"/>
  <c r="AEK27" i="83"/>
  <c r="AEN27" i="83" s="1"/>
  <c r="AHQ27" i="83"/>
  <c r="AHT27" i="83" s="1"/>
  <c r="YM44" i="83"/>
  <c r="YP44" i="83" s="1"/>
  <c r="ACN34" i="83"/>
  <c r="ACQ34" i="83" s="1"/>
  <c r="ADP32" i="83"/>
  <c r="ADS32" i="83" s="1"/>
  <c r="BB41" i="83"/>
  <c r="BE41" i="83" s="1"/>
  <c r="L39" i="83"/>
  <c r="O39" i="83" s="1"/>
  <c r="BYS43" i="83"/>
  <c r="BYV43" i="83" s="1"/>
  <c r="BYE17" i="83"/>
  <c r="BYH17" i="83" s="1"/>
  <c r="BXX33" i="83"/>
  <c r="BYA33" i="83" s="1"/>
  <c r="BWV37" i="83"/>
  <c r="BWY37" i="83" s="1"/>
  <c r="BVT36" i="83"/>
  <c r="BVW36" i="83" s="1"/>
  <c r="BXJ17" i="83"/>
  <c r="BXM17" i="83" s="1"/>
  <c r="BWV17" i="83"/>
  <c r="BWY17" i="83" s="1"/>
  <c r="BUY28" i="83"/>
  <c r="BVB28" i="83" s="1"/>
  <c r="BUD33" i="83"/>
  <c r="BUG33" i="83" s="1"/>
  <c r="BTB35" i="83"/>
  <c r="BTE35" i="83" s="1"/>
  <c r="BSN35" i="83"/>
  <c r="BSQ35" i="83" s="1"/>
  <c r="BWO34" i="83"/>
  <c r="BWR34" i="83" s="1"/>
  <c r="BVF33" i="83"/>
  <c r="BVI33" i="83" s="1"/>
  <c r="BXC17" i="83"/>
  <c r="BXF17" i="83" s="1"/>
  <c r="BTW35" i="83"/>
  <c r="BTZ35" i="83" s="1"/>
  <c r="BRE35" i="83"/>
  <c r="BRH35" i="83" s="1"/>
  <c r="BPO37" i="83"/>
  <c r="BPR37" i="83" s="1"/>
  <c r="AU30" i="83"/>
  <c r="AX30" i="83" s="1"/>
  <c r="ABL24" i="83"/>
  <c r="ABO24" i="83" s="1"/>
  <c r="BLG24" i="83"/>
  <c r="BLJ24" i="83" s="1"/>
  <c r="MQ28" i="83"/>
  <c r="MT28" i="83" s="1"/>
  <c r="AHJ23" i="83"/>
  <c r="AHM23" i="83" s="1"/>
  <c r="CY28" i="83"/>
  <c r="DB28" i="83" s="1"/>
  <c r="BLG26" i="83"/>
  <c r="BLJ26" i="83" s="1"/>
  <c r="BMW25" i="83"/>
  <c r="BMZ25" i="83" s="1"/>
  <c r="ZA24" i="83"/>
  <c r="ZD24" i="83" s="1"/>
  <c r="AJG23" i="83"/>
  <c r="AJJ23" i="83" s="1"/>
  <c r="AZY24" i="83"/>
  <c r="BAB24" i="83" s="1"/>
  <c r="NE31" i="83"/>
  <c r="NH31" i="83" s="1"/>
  <c r="CK26" i="83"/>
  <c r="CN26" i="83" s="1"/>
  <c r="CR27" i="83"/>
  <c r="CU27" i="83" s="1"/>
  <c r="AIS22" i="83"/>
  <c r="AIV22" i="83" s="1"/>
  <c r="BFB24" i="83"/>
  <c r="BFE24" i="83" s="1"/>
  <c r="ZV26" i="83"/>
  <c r="ZY26" i="83" s="1"/>
  <c r="SA36" i="83"/>
  <c r="SD36" i="83" s="1"/>
  <c r="BDZ28" i="83"/>
  <c r="BEC28" i="83" s="1"/>
  <c r="BTI23" i="83"/>
  <c r="BTL23" i="83" s="1"/>
  <c r="BIA27" i="83"/>
  <c r="BID27" i="83" s="1"/>
  <c r="BOT30" i="83"/>
  <c r="BOW30" i="83" s="1"/>
  <c r="AKI28" i="83"/>
  <c r="AKL28" i="83" s="1"/>
  <c r="AIZ27" i="83"/>
  <c r="AJC27" i="83" s="1"/>
  <c r="LA28" i="83"/>
  <c r="LD28" i="83" s="1"/>
  <c r="BYL22" i="83"/>
  <c r="BYO22" i="83" s="1"/>
  <c r="BFP25" i="83"/>
  <c r="BFS25" i="83" s="1"/>
  <c r="ATT28" i="83"/>
  <c r="ATW28" i="83" s="1"/>
  <c r="AQG26" i="83"/>
  <c r="AQJ26" i="83" s="1"/>
  <c r="AJN22" i="83"/>
  <c r="AJQ22" i="83" s="1"/>
  <c r="UZ24" i="83"/>
  <c r="VC24" i="83" s="1"/>
  <c r="HG26" i="83"/>
  <c r="HJ26" i="83" s="1"/>
  <c r="ACG25" i="83"/>
  <c r="ACJ25" i="83" s="1"/>
  <c r="BVM26" i="83"/>
  <c r="BVP26" i="83" s="1"/>
  <c r="BHM28" i="83"/>
  <c r="BHP28" i="83" s="1"/>
  <c r="BKE27" i="83"/>
  <c r="BKH27" i="83" s="1"/>
  <c r="LV28" i="83"/>
  <c r="LY28" i="83" s="1"/>
  <c r="OU34" i="83"/>
  <c r="OX34" i="83" s="1"/>
  <c r="BGR25" i="83"/>
  <c r="BGU25" i="83" s="1"/>
  <c r="APE23" i="83"/>
  <c r="APH23" i="83" s="1"/>
  <c r="AVQ25" i="83"/>
  <c r="AVT25" i="83" s="1"/>
  <c r="JD27" i="83"/>
  <c r="JG27" i="83" s="1"/>
  <c r="AZR27" i="83"/>
  <c r="AZU27" i="83" s="1"/>
  <c r="BXJ22" i="83"/>
  <c r="BXM22" i="83" s="1"/>
  <c r="ATM26" i="83"/>
  <c r="ATP26" i="83" s="1"/>
  <c r="VG27" i="83"/>
  <c r="VJ27" i="83" s="1"/>
  <c r="SH25" i="83"/>
  <c r="SK25" i="83" s="1"/>
  <c r="KF27" i="83"/>
  <c r="KI27" i="83" s="1"/>
  <c r="KM28" i="83"/>
  <c r="KP28" i="83" s="1"/>
  <c r="ANO28" i="83"/>
  <c r="ANR28" i="83" s="1"/>
  <c r="BSU22" i="83"/>
  <c r="BSX22" i="83" s="1"/>
  <c r="AHJ35" i="83"/>
  <c r="AHM35" i="83" s="1"/>
  <c r="AJN29" i="83"/>
  <c r="AJQ29" i="83" s="1"/>
  <c r="AIL34" i="83"/>
  <c r="AIO34" i="83" s="1"/>
  <c r="AGO31" i="83"/>
  <c r="AGR31" i="83" s="1"/>
  <c r="VG44" i="83"/>
  <c r="VJ44" i="83" s="1"/>
  <c r="MJ48" i="83"/>
  <c r="MM48" i="83" s="1"/>
  <c r="ZV32" i="83"/>
  <c r="ZY32" i="83" s="1"/>
  <c r="UZ34" i="83"/>
  <c r="VC34" i="83" s="1"/>
  <c r="TJ30" i="83"/>
  <c r="TM30" i="83" s="1"/>
  <c r="OU53" i="83"/>
  <c r="OX53" i="83" s="1"/>
  <c r="JD48" i="83"/>
  <c r="JG48" i="83" s="1"/>
  <c r="AG49" i="83"/>
  <c r="AJ49" i="83" s="1"/>
  <c r="ZA38" i="83"/>
  <c r="ZD38" i="83" s="1"/>
  <c r="ACG38" i="83"/>
  <c r="ACJ38" i="83" s="1"/>
  <c r="XR41" i="83"/>
  <c r="XU41" i="83" s="1"/>
  <c r="FJ53" i="83"/>
  <c r="FM53" i="83" s="1"/>
  <c r="AEY32" i="83"/>
  <c r="AFB32" i="83" s="1"/>
  <c r="ZH38" i="83"/>
  <c r="ZK38" i="83" s="1"/>
  <c r="BYS39" i="83"/>
  <c r="BYV39" i="83" s="1"/>
  <c r="BXQ38" i="83"/>
  <c r="BXT38" i="83" s="1"/>
  <c r="BXC37" i="83"/>
  <c r="BXF37" i="83" s="1"/>
  <c r="BWH37" i="83"/>
  <c r="BWK37" i="83" s="1"/>
  <c r="BVM17" i="83"/>
  <c r="BVP17" i="83" s="1"/>
  <c r="BWO17" i="83"/>
  <c r="BWR17" i="83" s="1"/>
  <c r="BVM38" i="83"/>
  <c r="BVP38" i="83" s="1"/>
  <c r="BUR17" i="83"/>
  <c r="BUU17" i="83" s="1"/>
  <c r="BTW17" i="83"/>
  <c r="BTZ17" i="83" s="1"/>
  <c r="BTB31" i="83"/>
  <c r="BTE31" i="83" s="1"/>
  <c r="BSN17" i="83"/>
  <c r="BSQ17" i="83" s="1"/>
  <c r="BWH33" i="83"/>
  <c r="BWK33" i="83" s="1"/>
  <c r="BUK28" i="83"/>
  <c r="BUN28" i="83" s="1"/>
  <c r="BWV43" i="83"/>
  <c r="BWY43" i="83" s="1"/>
  <c r="BTP33" i="83"/>
  <c r="BTS33" i="83" s="1"/>
  <c r="BQX32" i="83"/>
  <c r="BRA32" i="83" s="1"/>
  <c r="ABZ28" i="83"/>
  <c r="ACC28" i="83" s="1"/>
  <c r="RM25" i="83"/>
  <c r="RP25" i="83" s="1"/>
  <c r="BIV25" i="83"/>
  <c r="BIY25" i="83" s="1"/>
  <c r="AAQ29" i="83"/>
  <c r="AAT29" i="83" s="1"/>
  <c r="BNY26" i="83"/>
  <c r="BOB26" i="83" s="1"/>
  <c r="GS26" i="83"/>
  <c r="GV26" i="83" s="1"/>
  <c r="AAJ28" i="83"/>
  <c r="AAM28" i="83" s="1"/>
  <c r="BVF22" i="83"/>
  <c r="BVI22" i="83" s="1"/>
  <c r="AVJ32" i="83"/>
  <c r="AVM32" i="83" s="1"/>
  <c r="JK26" i="83"/>
  <c r="JN26" i="83" s="1"/>
  <c r="BB26" i="83"/>
  <c r="BE26" i="83" s="1"/>
  <c r="BGY23" i="83"/>
  <c r="BHB23" i="83" s="1"/>
  <c r="BUD20" i="83"/>
  <c r="BUG20" i="83" s="1"/>
  <c r="SH27" i="83"/>
  <c r="SK27" i="83" s="1"/>
  <c r="ZO30" i="83"/>
  <c r="ZR30" i="83" s="1"/>
  <c r="BQX23" i="83"/>
  <c r="BRA23" i="83" s="1"/>
  <c r="BPO23" i="83"/>
  <c r="BPR23" i="83" s="1"/>
  <c r="AYW27" i="83"/>
  <c r="AYZ27" i="83" s="1"/>
  <c r="BND31" i="83"/>
  <c r="BNG31" i="83" s="1"/>
  <c r="ABL27" i="83"/>
  <c r="ABO27" i="83" s="1"/>
  <c r="HG30" i="83"/>
  <c r="HJ30" i="83" s="1"/>
  <c r="JY32" i="83"/>
  <c r="KB32" i="83" s="1"/>
  <c r="BUR21" i="83"/>
  <c r="BUU21" i="83" s="1"/>
  <c r="BBV25" i="83"/>
  <c r="BBY25" i="83" s="1"/>
  <c r="BIH26" i="83"/>
  <c r="BIK26" i="83" s="1"/>
  <c r="AKB23" i="83"/>
  <c r="AKE23" i="83" s="1"/>
  <c r="NE28" i="83"/>
  <c r="NH28" i="83" s="1"/>
  <c r="ATM23" i="83"/>
  <c r="ATP23" i="83" s="1"/>
  <c r="EH26" i="83"/>
  <c r="EK26" i="83" s="1"/>
  <c r="BYE23" i="83"/>
  <c r="BYH23" i="83" s="1"/>
  <c r="BQQ25" i="83"/>
  <c r="BQT25" i="83" s="1"/>
  <c r="BDE32" i="83"/>
  <c r="BDH32" i="83" s="1"/>
  <c r="ANH30" i="83"/>
  <c r="ANK30" i="83" s="1"/>
  <c r="AN34" i="83"/>
  <c r="AQ34" i="83" s="1"/>
  <c r="CD33" i="83"/>
  <c r="CG33" i="83" s="1"/>
  <c r="BRZ22" i="83"/>
  <c r="BSC22" i="83" s="1"/>
  <c r="AGV23" i="83"/>
  <c r="AGY23" i="83" s="1"/>
  <c r="ARW24" i="83"/>
  <c r="ARZ24" i="83" s="1"/>
  <c r="BCC25" i="83"/>
  <c r="BCF25" i="83" s="1"/>
  <c r="BQQ21" i="83"/>
  <c r="BQT21" i="83" s="1"/>
  <c r="BXX21" i="83"/>
  <c r="BYA21" i="83" s="1"/>
  <c r="AOQ28" i="83"/>
  <c r="AOT28" i="83" s="1"/>
  <c r="PI28" i="83"/>
  <c r="PL28" i="83" s="1"/>
  <c r="BIA25" i="83"/>
  <c r="BID25" i="83" s="1"/>
  <c r="AG33" i="83"/>
  <c r="AJ33" i="83" s="1"/>
  <c r="AKB26" i="83"/>
  <c r="AKE26" i="83" s="1"/>
  <c r="BRZ25" i="83"/>
  <c r="BSC25" i="83" s="1"/>
  <c r="BUK22" i="83"/>
  <c r="BUN22" i="83" s="1"/>
  <c r="AIE32" i="83"/>
  <c r="AIH32" i="83" s="1"/>
  <c r="AGA29" i="83"/>
  <c r="AGD29" i="83" s="1"/>
  <c r="AER32" i="83"/>
  <c r="AEU32" i="83" s="1"/>
  <c r="AKW31" i="83"/>
  <c r="AKZ31" i="83" s="1"/>
  <c r="ALY32" i="83"/>
  <c r="AMB32" i="83" s="1"/>
  <c r="AHX30" i="83"/>
  <c r="AIA30" i="83" s="1"/>
  <c r="ABL33" i="83"/>
  <c r="ABO33" i="83" s="1"/>
  <c r="WB38" i="83"/>
  <c r="WE38" i="83" s="1"/>
  <c r="AJU32" i="83"/>
  <c r="AJX32" i="83" s="1"/>
  <c r="ADI34" i="83"/>
  <c r="ADL34" i="83" s="1"/>
  <c r="AAQ40" i="83"/>
  <c r="AAT40" i="83" s="1"/>
  <c r="PP42" i="83"/>
  <c r="PS42" i="83" s="1"/>
  <c r="IP55" i="83"/>
  <c r="IS55" i="83" s="1"/>
  <c r="AAC45" i="83"/>
  <c r="AAF45" i="83" s="1"/>
  <c r="NE43" i="83"/>
  <c r="NH43" i="83" s="1"/>
  <c r="BI47" i="83"/>
  <c r="BL47" i="83" s="1"/>
  <c r="KT43" i="83"/>
  <c r="KW43" i="83" s="1"/>
  <c r="ALD32" i="83"/>
  <c r="ALG32" i="83" s="1"/>
  <c r="TQ46" i="83"/>
  <c r="TT46" i="83" s="1"/>
  <c r="CD53" i="83"/>
  <c r="CG53" i="83" s="1"/>
  <c r="AAJ47" i="83"/>
  <c r="AAM47" i="83" s="1"/>
  <c r="SV40" i="83"/>
  <c r="SY40" i="83" s="1"/>
  <c r="JY50" i="83"/>
  <c r="KB50" i="83" s="1"/>
  <c r="DM45" i="83"/>
  <c r="DP45" i="83" s="1"/>
  <c r="AXG25" i="83"/>
  <c r="AXJ25" i="83" s="1"/>
  <c r="LH26" i="83"/>
  <c r="LK26" i="83" s="1"/>
  <c r="BFW28" i="83"/>
  <c r="BFZ28" i="83" s="1"/>
  <c r="AQG28" i="83"/>
  <c r="AQJ28" i="83" s="1"/>
  <c r="BSG22" i="83"/>
  <c r="BSJ22" i="83" s="1"/>
  <c r="HU26" i="83"/>
  <c r="HX26" i="83" s="1"/>
  <c r="BLU30" i="83"/>
  <c r="BLX30" i="83" s="1"/>
  <c r="BYE20" i="83"/>
  <c r="BYH20" i="83" s="1"/>
  <c r="ANH26" i="83"/>
  <c r="ANK26" i="83" s="1"/>
  <c r="XK24" i="83"/>
  <c r="XN24" i="83" s="1"/>
  <c r="ALK23" i="83"/>
  <c r="ALN23" i="83" s="1"/>
  <c r="ALK31" i="83"/>
  <c r="ALN31" i="83" s="1"/>
  <c r="AFF33" i="83"/>
  <c r="AFI33" i="83" s="1"/>
  <c r="AFT35" i="83"/>
  <c r="AFW35" i="83" s="1"/>
  <c r="ACU28" i="83"/>
  <c r="ACX28" i="83" s="1"/>
  <c r="ABZ49" i="83"/>
  <c r="ACC49" i="83" s="1"/>
  <c r="UL45" i="83"/>
  <c r="UO45" i="83" s="1"/>
  <c r="XD47" i="83"/>
  <c r="XG47" i="83" s="1"/>
  <c r="GZ54" i="83"/>
  <c r="HC54" i="83" s="1"/>
  <c r="AN53" i="83"/>
  <c r="AQ53" i="83" s="1"/>
  <c r="BYS17" i="83"/>
  <c r="BYV17" i="83" s="1"/>
  <c r="BXC41" i="83"/>
  <c r="BXF41" i="83" s="1"/>
  <c r="BXX37" i="83"/>
  <c r="BYA37" i="83" s="1"/>
  <c r="BUY32" i="83"/>
  <c r="BVB32" i="83" s="1"/>
  <c r="BTI17" i="83"/>
  <c r="BTL17" i="83" s="1"/>
  <c r="BRE17" i="83"/>
  <c r="BRH17" i="83" s="1"/>
  <c r="BSU34" i="83"/>
  <c r="BSX34" i="83" s="1"/>
  <c r="BRL32" i="83"/>
  <c r="BRO32" i="83" s="1"/>
  <c r="BOT50" i="83"/>
  <c r="BOW50" i="83" s="1"/>
  <c r="BKS43" i="83"/>
  <c r="BKV43" i="83" s="1"/>
  <c r="BRZ17" i="83"/>
  <c r="BSC17" i="83" s="1"/>
  <c r="BQX17" i="83"/>
  <c r="BRA17" i="83" s="1"/>
  <c r="BPV35" i="83"/>
  <c r="BPY35" i="83" s="1"/>
  <c r="BPA18" i="83"/>
  <c r="BPD18" i="83" s="1"/>
  <c r="BNR19" i="83"/>
  <c r="BNU19" i="83" s="1"/>
  <c r="BMI19" i="83"/>
  <c r="BML19" i="83" s="1"/>
  <c r="BLG38" i="83"/>
  <c r="BLJ38" i="83" s="1"/>
  <c r="BHF45" i="83"/>
  <c r="BHI45" i="83" s="1"/>
  <c r="BFB39" i="83"/>
  <c r="BFE39" i="83" s="1"/>
  <c r="BCX46" i="83"/>
  <c r="BDA46" i="83" s="1"/>
  <c r="BBV46" i="83"/>
  <c r="BBY46" i="83" s="1"/>
  <c r="BBH53" i="83"/>
  <c r="BBK53" i="83" s="1"/>
  <c r="AZK33" i="83"/>
  <c r="AZN33" i="83" s="1"/>
  <c r="BTW31" i="83"/>
  <c r="BTZ31" i="83" s="1"/>
  <c r="BRS17" i="83"/>
  <c r="BRV17" i="83" s="1"/>
  <c r="BND51" i="83"/>
  <c r="BNG51" i="83" s="1"/>
  <c r="BLG19" i="83"/>
  <c r="BLJ19" i="83" s="1"/>
  <c r="BJX19" i="83"/>
  <c r="BKA19" i="83" s="1"/>
  <c r="BHT34" i="83"/>
  <c r="BHW34" i="83" s="1"/>
  <c r="BEN46" i="83"/>
  <c r="BEQ46" i="83" s="1"/>
  <c r="BDE52" i="83"/>
  <c r="BDH52" i="83" s="1"/>
  <c r="BAT19" i="83"/>
  <c r="BAW19" i="83" s="1"/>
  <c r="AWZ49" i="83"/>
  <c r="AXC49" i="83" s="1"/>
  <c r="AVQ48" i="83"/>
  <c r="AVT48" i="83" s="1"/>
  <c r="ATM43" i="83"/>
  <c r="ATP43" i="83" s="1"/>
  <c r="ASD56" i="83"/>
  <c r="ASG56" i="83" s="1"/>
  <c r="ARB37" i="83"/>
  <c r="ARE37" i="83" s="1"/>
  <c r="APE19" i="83"/>
  <c r="APH19" i="83" s="1"/>
  <c r="AOC19" i="83"/>
  <c r="AOF19" i="83" s="1"/>
  <c r="AMM39" i="83"/>
  <c r="AMP39" i="83" s="1"/>
  <c r="AKI47" i="83"/>
  <c r="AKL47" i="83" s="1"/>
  <c r="AIL45" i="83"/>
  <c r="AIO45" i="83" s="1"/>
  <c r="AGO18" i="83"/>
  <c r="AGR18" i="83" s="1"/>
  <c r="AEY38" i="83"/>
  <c r="AFB38" i="83" s="1"/>
  <c r="AED46" i="83"/>
  <c r="AEG46" i="83" s="1"/>
  <c r="BXJ33" i="83"/>
  <c r="BXM33" i="83" s="1"/>
  <c r="BNR40" i="83"/>
  <c r="BNU40" i="83" s="1"/>
  <c r="BJX61" i="83"/>
  <c r="BKA61" i="83" s="1"/>
  <c r="BJC19" i="83"/>
  <c r="BJF19" i="83" s="1"/>
  <c r="BQQ17" i="83"/>
  <c r="BQT17" i="83" s="1"/>
  <c r="BOM45" i="83"/>
  <c r="BOP45" i="83" s="1"/>
  <c r="BKZ17" i="83"/>
  <c r="BLC17" i="83" s="1"/>
  <c r="BQX35" i="83"/>
  <c r="BRA35" i="83" s="1"/>
  <c r="BKE38" i="83"/>
  <c r="BKH38" i="83" s="1"/>
  <c r="BDL42" i="83"/>
  <c r="BDO42" i="83" s="1"/>
  <c r="BCC57" i="83"/>
  <c r="BCF57" i="83" s="1"/>
  <c r="BAM47" i="83"/>
  <c r="BAP47" i="83" s="1"/>
  <c r="AYI57" i="83"/>
  <c r="AYL57" i="83" s="1"/>
  <c r="AXG51" i="83"/>
  <c r="AXJ51" i="83" s="1"/>
  <c r="BSG44" i="83"/>
  <c r="BSJ44" i="83" s="1"/>
  <c r="BKZ33" i="83"/>
  <c r="BLC33" i="83" s="1"/>
  <c r="BGK49" i="83"/>
  <c r="BGN49" i="83" s="1"/>
  <c r="BEU45" i="83"/>
  <c r="BEX45" i="83" s="1"/>
  <c r="BCC19" i="83"/>
  <c r="BCF19" i="83" s="1"/>
  <c r="BAF37" i="83"/>
  <c r="BAI37" i="83" s="1"/>
  <c r="AYP46" i="83"/>
  <c r="AYS46" i="83" s="1"/>
  <c r="AXN19" i="83"/>
  <c r="AXQ19" i="83" s="1"/>
  <c r="BFW53" i="83"/>
  <c r="BFZ53" i="83" s="1"/>
  <c r="AYB46" i="83"/>
  <c r="AYE46" i="83" s="1"/>
  <c r="AWE43" i="83"/>
  <c r="AWH43" i="83" s="1"/>
  <c r="AVC51" i="83"/>
  <c r="AVF51" i="83" s="1"/>
  <c r="AUA54" i="83"/>
  <c r="AUD54" i="83" s="1"/>
  <c r="AQN52" i="83"/>
  <c r="AQQ52" i="83" s="1"/>
  <c r="APL19" i="83"/>
  <c r="APO19" i="83" s="1"/>
  <c r="AMM46" i="83"/>
  <c r="AMP46" i="83" s="1"/>
  <c r="AKI18" i="83"/>
  <c r="AKL18" i="83" s="1"/>
  <c r="AJN18" i="83"/>
  <c r="AJQ18" i="83" s="1"/>
  <c r="BUK34" i="83"/>
  <c r="BUN34" i="83" s="1"/>
  <c r="BMW44" i="83"/>
  <c r="BMZ44" i="83" s="1"/>
  <c r="BDL19" i="83"/>
  <c r="BDO19" i="83" s="1"/>
  <c r="AUO19" i="83"/>
  <c r="AUR19" i="83" s="1"/>
  <c r="QY25" i="83"/>
  <c r="RB25" i="83" s="1"/>
  <c r="KM25" i="83"/>
  <c r="KP25" i="83" s="1"/>
  <c r="AVC24" i="83"/>
  <c r="AVF24" i="83" s="1"/>
  <c r="BHF25" i="83"/>
  <c r="BHI25" i="83" s="1"/>
  <c r="BLU25" i="83"/>
  <c r="BLX25" i="83" s="1"/>
  <c r="BJQ26" i="83"/>
  <c r="BJT26" i="83" s="1"/>
  <c r="VG29" i="83"/>
  <c r="VJ29" i="83" s="1"/>
  <c r="AYI25" i="83"/>
  <c r="AYL25" i="83" s="1"/>
  <c r="II27" i="83"/>
  <c r="IL27" i="83" s="1"/>
  <c r="BAF26" i="83"/>
  <c r="BAI26" i="83" s="1"/>
  <c r="BDS24" i="83"/>
  <c r="BDV24" i="83" s="1"/>
  <c r="BAT26" i="83"/>
  <c r="BAW26" i="83" s="1"/>
  <c r="BSN21" i="83"/>
  <c r="BSQ21" i="83" s="1"/>
  <c r="BXX17" i="83"/>
  <c r="BYA17" i="83" s="1"/>
  <c r="BWH17" i="83"/>
  <c r="BWK17" i="83" s="1"/>
  <c r="BWA49" i="83"/>
  <c r="BWD49" i="83" s="1"/>
  <c r="BUK17" i="83"/>
  <c r="BUN17" i="83" s="1"/>
  <c r="BSU28" i="83"/>
  <c r="BSX28" i="83" s="1"/>
  <c r="BWA17" i="83"/>
  <c r="BWD17" i="83" s="1"/>
  <c r="BUY17" i="83"/>
  <c r="BVB17" i="83" s="1"/>
  <c r="BQJ36" i="83"/>
  <c r="BQM36" i="83" s="1"/>
  <c r="BOF18" i="83"/>
  <c r="BOI18" i="83" s="1"/>
  <c r="BJQ19" i="83"/>
  <c r="BJT19" i="83" s="1"/>
  <c r="BRS31" i="83"/>
  <c r="BRV31" i="83" s="1"/>
  <c r="BQQ36" i="83"/>
  <c r="BQT36" i="83" s="1"/>
  <c r="BPO17" i="83"/>
  <c r="BPR17" i="83" s="1"/>
  <c r="BOM39" i="83"/>
  <c r="BOP39" i="83" s="1"/>
  <c r="BNK41" i="83"/>
  <c r="BNN41" i="83" s="1"/>
  <c r="BMB40" i="83"/>
  <c r="BME40" i="83" s="1"/>
  <c r="BJJ17" i="83"/>
  <c r="BJM17" i="83" s="1"/>
  <c r="BFW46" i="83"/>
  <c r="BFZ46" i="83" s="1"/>
  <c r="BEG19" i="83"/>
  <c r="BEJ19" i="83" s="1"/>
  <c r="BCX19" i="83"/>
  <c r="BDA19" i="83" s="1"/>
  <c r="BBV19" i="83"/>
  <c r="BBY19" i="83" s="1"/>
  <c r="BBA19" i="83"/>
  <c r="BBD19" i="83" s="1"/>
  <c r="AZD52" i="83"/>
  <c r="AZG52" i="83" s="1"/>
  <c r="BTP38" i="83"/>
  <c r="BTS38" i="83" s="1"/>
  <c r="BQJ41" i="83"/>
  <c r="BQM41" i="83" s="1"/>
  <c r="BMB19" i="83"/>
  <c r="BME19" i="83" s="1"/>
  <c r="BKZ37" i="83"/>
  <c r="BLC37" i="83" s="1"/>
  <c r="BJC52" i="83"/>
  <c r="BJF52" i="83" s="1"/>
  <c r="BHM46" i="83"/>
  <c r="BHP46" i="83" s="1"/>
  <c r="BEG43" i="83"/>
  <c r="BEJ43" i="83" s="1"/>
  <c r="BCQ19" i="83"/>
  <c r="BCT19" i="83" s="1"/>
  <c r="AZD45" i="83"/>
  <c r="AZG45" i="83" s="1"/>
  <c r="AWZ42" i="83"/>
  <c r="AXC42" i="83" s="1"/>
  <c r="AVJ19" i="83"/>
  <c r="AVM19" i="83" s="1"/>
  <c r="ATF48" i="83"/>
  <c r="ATI48" i="83" s="1"/>
  <c r="ARW50" i="83"/>
  <c r="ARZ50" i="83" s="1"/>
  <c r="AQU19" i="83"/>
  <c r="AQX19" i="83" s="1"/>
  <c r="AOX54" i="83"/>
  <c r="APA54" i="83" s="1"/>
  <c r="ANV19" i="83"/>
  <c r="ANY19" i="83" s="1"/>
  <c r="ALR32" i="83"/>
  <c r="ALU32" i="83" s="1"/>
  <c r="AJU41" i="83"/>
  <c r="AJX41" i="83" s="1"/>
  <c r="AIL39" i="83"/>
  <c r="AIO39" i="83" s="1"/>
  <c r="AGA35" i="83"/>
  <c r="AGD35" i="83" s="1"/>
  <c r="AEY18" i="83"/>
  <c r="AFB18" i="83" s="1"/>
  <c r="AED18" i="83"/>
  <c r="AEG18" i="83" s="1"/>
  <c r="BUR34" i="83"/>
  <c r="BUU34" i="83" s="1"/>
  <c r="BMW38" i="83"/>
  <c r="BMZ38" i="83" s="1"/>
  <c r="BJX53" i="83"/>
  <c r="BKA53" i="83" s="1"/>
  <c r="BIO45" i="83"/>
  <c r="BIR45" i="83" s="1"/>
  <c r="BQJ17" i="83"/>
  <c r="BQM17" i="83" s="1"/>
  <c r="BNR34" i="83"/>
  <c r="BNU34" i="83" s="1"/>
  <c r="BKE18" i="83"/>
  <c r="BKH18" i="83" s="1"/>
  <c r="BPH37" i="83"/>
  <c r="BPK37" i="83" s="1"/>
  <c r="BIH19" i="83"/>
  <c r="BIK19" i="83" s="1"/>
  <c r="BDE47" i="83"/>
  <c r="BDH47" i="83" s="1"/>
  <c r="BBO19" i="83"/>
  <c r="BBR19" i="83" s="1"/>
  <c r="BAM19" i="83"/>
  <c r="BAP19" i="83" s="1"/>
  <c r="AYI50" i="83"/>
  <c r="AYL50" i="83" s="1"/>
  <c r="AXG44" i="83"/>
  <c r="AXJ44" i="83" s="1"/>
  <c r="BQQ40" i="83"/>
  <c r="BQT40" i="83" s="1"/>
  <c r="BJQ43" i="83"/>
  <c r="BJT43" i="83" s="1"/>
  <c r="BGK19" i="83"/>
  <c r="BGN19" i="83" s="1"/>
  <c r="BEN19" i="83"/>
  <c r="BEQ19" i="83" s="1"/>
  <c r="BBV40" i="83"/>
  <c r="BBY40" i="83" s="1"/>
  <c r="AZY55" i="83"/>
  <c r="BAB55" i="83" s="1"/>
  <c r="AXU37" i="83"/>
  <c r="AXX37" i="83" s="1"/>
  <c r="BHF51" i="83"/>
  <c r="BHI51" i="83" s="1"/>
  <c r="BEN51" i="83"/>
  <c r="BEQ51" i="83" s="1"/>
  <c r="AYB19" i="83"/>
  <c r="AYE19" i="83" s="1"/>
  <c r="AWE37" i="83"/>
  <c r="AWH37" i="83" s="1"/>
  <c r="AUV45" i="83"/>
  <c r="AUY45" i="83" s="1"/>
  <c r="ATM49" i="83"/>
  <c r="ATP49" i="83" s="1"/>
  <c r="ANA33" i="83"/>
  <c r="AND33" i="83" s="1"/>
  <c r="ADB23" i="83"/>
  <c r="ADE23" i="83" s="1"/>
  <c r="BXQ23" i="83"/>
  <c r="BXT23" i="83" s="1"/>
  <c r="BWH21" i="83"/>
  <c r="BWK21" i="83" s="1"/>
  <c r="BGR29" i="83"/>
  <c r="BGU29" i="83" s="1"/>
  <c r="FQ33" i="83"/>
  <c r="FT33" i="83" s="1"/>
  <c r="ANO25" i="83"/>
  <c r="ANR25" i="83" s="1"/>
  <c r="BND26" i="83"/>
  <c r="BNG26" i="83" s="1"/>
  <c r="YM30" i="83"/>
  <c r="YP30" i="83" s="1"/>
  <c r="BDE26" i="83"/>
  <c r="BDH26" i="83" s="1"/>
  <c r="XY30" i="83"/>
  <c r="YB30" i="83" s="1"/>
  <c r="ADW24" i="83"/>
  <c r="ADZ24" i="83" s="1"/>
  <c r="ADW31" i="83"/>
  <c r="ADZ31" i="83" s="1"/>
  <c r="US31" i="83"/>
  <c r="UV31" i="83" s="1"/>
  <c r="AWS27" i="83"/>
  <c r="AWV27" i="83" s="1"/>
  <c r="BXJ24" i="83"/>
  <c r="BXM24" i="83" s="1"/>
  <c r="JK28" i="83"/>
  <c r="JN28" i="83" s="1"/>
  <c r="AIS24" i="83"/>
  <c r="AIV24" i="83" s="1"/>
  <c r="ASK28" i="83"/>
  <c r="ASN28" i="83" s="1"/>
  <c r="ADB32" i="83"/>
  <c r="ADE32" i="83" s="1"/>
  <c r="HU43" i="83"/>
  <c r="HX43" i="83" s="1"/>
  <c r="BYL38" i="83"/>
  <c r="BYO38" i="83" s="1"/>
  <c r="BVF17" i="83"/>
  <c r="BVI17" i="83" s="1"/>
  <c r="BTP17" i="83"/>
  <c r="BTS17" i="83" s="1"/>
  <c r="BTI32" i="83"/>
  <c r="BTL32" i="83" s="1"/>
  <c r="BPH40" i="83"/>
  <c r="BPK40" i="83" s="1"/>
  <c r="BSG17" i="83"/>
  <c r="BSJ17" i="83" s="1"/>
  <c r="BQC17" i="83"/>
  <c r="BQF17" i="83" s="1"/>
  <c r="BNY45" i="83"/>
  <c r="BOB45" i="83" s="1"/>
  <c r="BLN57" i="83"/>
  <c r="BLQ57" i="83" s="1"/>
  <c r="BFI41" i="83"/>
  <c r="BFL41" i="83" s="1"/>
  <c r="BCC51" i="83"/>
  <c r="BCF51" i="83" s="1"/>
  <c r="AZK40" i="83"/>
  <c r="AZN40" i="83" s="1"/>
  <c r="BRZ42" i="83"/>
  <c r="BSC42" i="83" s="1"/>
  <c r="BLN19" i="83"/>
  <c r="BLQ19" i="83" s="1"/>
  <c r="BIA50" i="83"/>
  <c r="BID50" i="83" s="1"/>
  <c r="BDS51" i="83"/>
  <c r="BDV51" i="83" s="1"/>
  <c r="AYI19" i="83"/>
  <c r="AYL19" i="83" s="1"/>
  <c r="AUA48" i="83"/>
  <c r="AUD48" i="83" s="1"/>
  <c r="ARW19" i="83"/>
  <c r="ARZ19" i="83" s="1"/>
  <c r="AOJ19" i="83"/>
  <c r="AOM19" i="83" s="1"/>
  <c r="AKP45" i="83"/>
  <c r="AKS45" i="83" s="1"/>
  <c r="AGV37" i="83"/>
  <c r="AGY37" i="83" s="1"/>
  <c r="AER38" i="83"/>
  <c r="AEU38" i="83" s="1"/>
  <c r="BOT19" i="83"/>
  <c r="BOW19" i="83" s="1"/>
  <c r="BJJ30" i="83"/>
  <c r="BJM30" i="83" s="1"/>
  <c r="BPA41" i="83"/>
  <c r="BPD41" i="83" s="1"/>
  <c r="BTB17" i="83"/>
  <c r="BTE17" i="83" s="1"/>
  <c r="BGK43" i="83"/>
  <c r="BGN43" i="83" s="1"/>
  <c r="BBA47" i="83"/>
  <c r="BBD47" i="83" s="1"/>
  <c r="AXN40" i="83"/>
  <c r="AXQ40" i="83" s="1"/>
  <c r="BLN50" i="83"/>
  <c r="BLQ50" i="83" s="1"/>
  <c r="BFB19" i="83"/>
  <c r="BFE19" i="83" s="1"/>
  <c r="BAF42" i="83"/>
  <c r="BAI42" i="83" s="1"/>
  <c r="AXN46" i="83"/>
  <c r="AXQ46" i="83" s="1"/>
  <c r="BAF19" i="83"/>
  <c r="BAI19" i="83" s="1"/>
  <c r="AVJ53" i="83"/>
  <c r="AVM53" i="83" s="1"/>
  <c r="ARB19" i="83"/>
  <c r="ARE19" i="83" s="1"/>
  <c r="ANV39" i="83"/>
  <c r="ANY39" i="83" s="1"/>
  <c r="AKW37" i="83"/>
  <c r="AKZ37" i="83" s="1"/>
  <c r="AJN39" i="83"/>
  <c r="AJQ39" i="83" s="1"/>
  <c r="BRL36" i="83"/>
  <c r="BRO36" i="83" s="1"/>
  <c r="BGD17" i="83"/>
  <c r="BGG17" i="83" s="1"/>
  <c r="AVX19" i="83"/>
  <c r="AWA19" i="83" s="1"/>
  <c r="ASK19" i="83"/>
  <c r="ASN19" i="83" s="1"/>
  <c r="AQN19" i="83"/>
  <c r="AQQ19" i="83" s="1"/>
  <c r="APS19" i="83"/>
  <c r="APV19" i="83" s="1"/>
  <c r="ANO46" i="83"/>
  <c r="ANR46" i="83" s="1"/>
  <c r="AMM19" i="83"/>
  <c r="AMP19" i="83" s="1"/>
  <c r="AKP40" i="83"/>
  <c r="AKS40" i="83" s="1"/>
  <c r="AIZ43" i="83"/>
  <c r="AJC43" i="83" s="1"/>
  <c r="AHX18" i="83"/>
  <c r="AIA18" i="83" s="1"/>
  <c r="AFF45" i="83"/>
  <c r="AFI45" i="83" s="1"/>
  <c r="BEU19" i="83"/>
  <c r="BEX19" i="83" s="1"/>
  <c r="AWE19" i="83"/>
  <c r="AWH19" i="83" s="1"/>
  <c r="ASR37" i="83"/>
  <c r="ASU37" i="83" s="1"/>
  <c r="AOQ19" i="83"/>
  <c r="AOT19" i="83" s="1"/>
  <c r="AKB45" i="83"/>
  <c r="AKE45" i="83" s="1"/>
  <c r="AHJ42" i="83"/>
  <c r="AHM42" i="83" s="1"/>
  <c r="AFM38" i="83"/>
  <c r="AFP38" i="83" s="1"/>
  <c r="ACU34" i="83"/>
  <c r="ACX34" i="83" s="1"/>
  <c r="ABL38" i="83"/>
  <c r="ABO38" i="83" s="1"/>
  <c r="AAJ64" i="83"/>
  <c r="AAM64" i="83" s="1"/>
  <c r="ZH20" i="83"/>
  <c r="ZK20" i="83" s="1"/>
  <c r="XY51" i="83"/>
  <c r="YB51" i="83" s="1"/>
  <c r="WB52" i="83"/>
  <c r="WE52" i="83" s="1"/>
  <c r="VG62" i="83"/>
  <c r="VJ62" i="83" s="1"/>
  <c r="TQ60" i="83"/>
  <c r="TT60" i="83" s="1"/>
  <c r="SO50" i="83"/>
  <c r="SR50" i="83" s="1"/>
  <c r="RT20" i="83"/>
  <c r="RW20" i="83" s="1"/>
  <c r="QD53" i="83"/>
  <c r="QG53" i="83" s="1"/>
  <c r="OU20" i="83"/>
  <c r="OX20" i="83" s="1"/>
  <c r="NL52" i="83"/>
  <c r="NO52" i="83" s="1"/>
  <c r="MJ61" i="83"/>
  <c r="MM61" i="83" s="1"/>
  <c r="LV19" i="83"/>
  <c r="LY19" i="83" s="1"/>
  <c r="KT20" i="83"/>
  <c r="KW20" i="83" s="1"/>
  <c r="JK46" i="83"/>
  <c r="JN46" i="83" s="1"/>
  <c r="HN47" i="83"/>
  <c r="HQ47" i="83" s="1"/>
  <c r="BIA44" i="83"/>
  <c r="BID44" i="83" s="1"/>
  <c r="AVQ19" i="83"/>
  <c r="AVT19" i="83" s="1"/>
  <c r="AUH19" i="83"/>
  <c r="AUK19" i="83" s="1"/>
  <c r="ASY52" i="83"/>
  <c r="ATB52" i="83" s="1"/>
  <c r="AGH36" i="83"/>
  <c r="AGK36" i="83" s="1"/>
  <c r="ADW44" i="83"/>
  <c r="ADZ44" i="83" s="1"/>
  <c r="ACN18" i="83"/>
  <c r="ACQ18" i="83" s="1"/>
  <c r="ABS20" i="83"/>
  <c r="ABV20" i="83" s="1"/>
  <c r="ZA46" i="83"/>
  <c r="ZD46" i="83" s="1"/>
  <c r="XY20" i="83"/>
  <c r="YB20" i="83" s="1"/>
  <c r="XD64" i="83"/>
  <c r="XG64" i="83" s="1"/>
  <c r="US57" i="83"/>
  <c r="UV57" i="83" s="1"/>
  <c r="TX56" i="83"/>
  <c r="UA56" i="83" s="1"/>
  <c r="SV50" i="83"/>
  <c r="SY50" i="83" s="1"/>
  <c r="RF20" i="83"/>
  <c r="RI20" i="83" s="1"/>
  <c r="QD47" i="83"/>
  <c r="QG47" i="83" s="1"/>
  <c r="OG39" i="83"/>
  <c r="OJ39" i="83" s="1"/>
  <c r="MQ41" i="83"/>
  <c r="MT41" i="83" s="1"/>
  <c r="LH19" i="83"/>
  <c r="LK19" i="83" s="1"/>
  <c r="JY20" i="83"/>
  <c r="KB20" i="83" s="1"/>
  <c r="JD20" i="83"/>
  <c r="JG20" i="83" s="1"/>
  <c r="IB51" i="83"/>
  <c r="IE51" i="83" s="1"/>
  <c r="BKL19" i="83"/>
  <c r="BKO19" i="83" s="1"/>
  <c r="BAM54" i="83"/>
  <c r="BAP54" i="83" s="1"/>
  <c r="AKW18" i="83"/>
  <c r="AKZ18" i="83" s="1"/>
  <c r="AHC34" i="83"/>
  <c r="AHF34" i="83" s="1"/>
  <c r="ACN45" i="83"/>
  <c r="ACQ45" i="83" s="1"/>
  <c r="YT61" i="83"/>
  <c r="YW61" i="83" s="1"/>
  <c r="VU20" i="83"/>
  <c r="VX20" i="83" s="1"/>
  <c r="SA67" i="83"/>
  <c r="SD67" i="83" s="1"/>
  <c r="QY59" i="83"/>
  <c r="RB59" i="83" s="1"/>
  <c r="MQ19" i="83"/>
  <c r="MT19" i="83" s="1"/>
  <c r="II64" i="83"/>
  <c r="IL64" i="83" s="1"/>
  <c r="FX53" i="83"/>
  <c r="GA53" i="83" s="1"/>
  <c r="EO20" i="83"/>
  <c r="ER20" i="83" s="1"/>
  <c r="DT20" i="83"/>
  <c r="DW20" i="83" s="1"/>
  <c r="CK20" i="83"/>
  <c r="CN20" i="83" s="1"/>
  <c r="AG65" i="83"/>
  <c r="AJ65" i="83" s="1"/>
  <c r="ATT19" i="83"/>
  <c r="ATW19" i="83" s="1"/>
  <c r="AGA18" i="83"/>
  <c r="AGD18" i="83" s="1"/>
  <c r="WW20" i="83"/>
  <c r="WZ20" i="83" s="1"/>
  <c r="RM43" i="83"/>
  <c r="RP43" i="83" s="1"/>
  <c r="LA44" i="83"/>
  <c r="LD44" i="83" s="1"/>
  <c r="FX20" i="83"/>
  <c r="GA20" i="83" s="1"/>
  <c r="DT63" i="83"/>
  <c r="DW63" i="83" s="1"/>
  <c r="AG20" i="83"/>
  <c r="AJ20" i="83" s="1"/>
  <c r="BIO40" i="83"/>
  <c r="BIR40" i="83" s="1"/>
  <c r="ASR42" i="83"/>
  <c r="ASU42" i="83" s="1"/>
  <c r="ANA19" i="83"/>
  <c r="AND19" i="83" s="1"/>
  <c r="AHC18" i="83"/>
  <c r="AHF18" i="83" s="1"/>
  <c r="ABS44" i="83"/>
  <c r="ABV44" i="83" s="1"/>
  <c r="ZV44" i="83"/>
  <c r="ZY44" i="83" s="1"/>
  <c r="WW52" i="83"/>
  <c r="WZ52" i="83" s="1"/>
  <c r="TC49" i="83"/>
  <c r="TF49" i="83" s="1"/>
  <c r="PB47" i="83"/>
  <c r="PE47" i="83" s="1"/>
  <c r="ZO27" i="83"/>
  <c r="ZR27" i="83" s="1"/>
  <c r="RF26" i="83"/>
  <c r="RI26" i="83" s="1"/>
  <c r="FJ34" i="83"/>
  <c r="FM34" i="83" s="1"/>
  <c r="XY27" i="83"/>
  <c r="YB27" i="83" s="1"/>
  <c r="AIZ36" i="83"/>
  <c r="AJC36" i="83" s="1"/>
  <c r="BXQ17" i="83"/>
  <c r="BXT17" i="83" s="1"/>
  <c r="BWA37" i="83"/>
  <c r="BWD37" i="83" s="1"/>
  <c r="BSN39" i="83"/>
  <c r="BSQ39" i="83" s="1"/>
  <c r="BUD17" i="83"/>
  <c r="BUG17" i="83" s="1"/>
  <c r="BMW19" i="83"/>
  <c r="BMZ19" i="83" s="1"/>
  <c r="BRL17" i="83"/>
  <c r="BRO17" i="83" s="1"/>
  <c r="BPH17" i="83"/>
  <c r="BPK17" i="83" s="1"/>
  <c r="BND58" i="83"/>
  <c r="BNG58" i="83" s="1"/>
  <c r="BIH62" i="83"/>
  <c r="BIK62" i="83" s="1"/>
  <c r="BDZ19" i="83"/>
  <c r="BEC19" i="83" s="1"/>
  <c r="BBO57" i="83"/>
  <c r="BBR57" i="83" s="1"/>
  <c r="AYW19" i="83"/>
  <c r="AYZ19" i="83" s="1"/>
  <c r="BPV39" i="83"/>
  <c r="BPY39" i="83" s="1"/>
  <c r="BKS51" i="83"/>
  <c r="BKV51" i="83" s="1"/>
  <c r="BGY17" i="83"/>
  <c r="BHB17" i="83" s="1"/>
  <c r="BCJ47" i="83"/>
  <c r="BCM47" i="83" s="1"/>
  <c r="AWS51" i="83"/>
  <c r="AWV51" i="83" s="1"/>
  <c r="ATF43" i="83"/>
  <c r="ATI43" i="83" s="1"/>
  <c r="APL43" i="83"/>
  <c r="APO43" i="83" s="1"/>
  <c r="ANH56" i="83"/>
  <c r="ANK56" i="83" s="1"/>
  <c r="AIS42" i="83"/>
  <c r="AIV42" i="83" s="1"/>
  <c r="AFM18" i="83"/>
  <c r="AFP18" i="83" s="1"/>
  <c r="ADW38" i="83"/>
  <c r="ADZ38" i="83" s="1"/>
  <c r="BMP35" i="83"/>
  <c r="BMS35" i="83" s="1"/>
  <c r="BIO17" i="83"/>
  <c r="BIR17" i="83" s="1"/>
  <c r="BND19" i="83"/>
  <c r="BNG19" i="83" s="1"/>
  <c r="BOM19" i="83"/>
  <c r="BOP19" i="83" s="1"/>
  <c r="BCQ35" i="83"/>
  <c r="BCT35" i="83" s="1"/>
  <c r="AZY50" i="83"/>
  <c r="BAB50" i="83" s="1"/>
  <c r="AWS57" i="83"/>
  <c r="AWV57" i="83" s="1"/>
  <c r="BIA19" i="83"/>
  <c r="BID19" i="83" s="1"/>
  <c r="BEG36" i="83"/>
  <c r="BEJ36" i="83" s="1"/>
  <c r="AZR19" i="83"/>
  <c r="AZU19" i="83" s="1"/>
  <c r="BGY38" i="83"/>
  <c r="BHB38" i="83" s="1"/>
  <c r="AXG19" i="83"/>
  <c r="AXJ19" i="83" s="1"/>
  <c r="AUO43" i="83"/>
  <c r="AUR43" i="83" s="1"/>
  <c r="APZ19" i="83"/>
  <c r="AQC19" i="83" s="1"/>
  <c r="ANO51" i="83"/>
  <c r="ANR51" i="83" s="1"/>
  <c r="AKP18" i="83"/>
  <c r="AKS18" i="83" s="1"/>
  <c r="AIE43" i="83"/>
  <c r="AIH43" i="83" s="1"/>
  <c r="BQC36" i="83"/>
  <c r="BQF36" i="83" s="1"/>
  <c r="BFW19" i="83"/>
  <c r="BFZ19" i="83" s="1"/>
  <c r="AUH42" i="83"/>
  <c r="AUK42" i="83" s="1"/>
  <c r="ARP47" i="83"/>
  <c r="ARS47" i="83" s="1"/>
  <c r="AQG46" i="83"/>
  <c r="AQJ46" i="83" s="1"/>
  <c r="AOQ48" i="83"/>
  <c r="AOT48" i="83" s="1"/>
  <c r="ANH65" i="83"/>
  <c r="ANK65" i="83" s="1"/>
  <c r="ALY18" i="83"/>
  <c r="AMB18" i="83" s="1"/>
  <c r="AJN35" i="83"/>
  <c r="AJQ35" i="83" s="1"/>
  <c r="AIL18" i="83"/>
  <c r="AIO18" i="83" s="1"/>
  <c r="AHQ39" i="83"/>
  <c r="AHT39" i="83" s="1"/>
  <c r="AFF39" i="83"/>
  <c r="AFI39" i="83" s="1"/>
  <c r="BBH19" i="83"/>
  <c r="BBK19" i="83" s="1"/>
  <c r="AVJ60" i="83"/>
  <c r="AVM60" i="83" s="1"/>
  <c r="ARP42" i="83"/>
  <c r="ARS42" i="83" s="1"/>
  <c r="ANO19" i="83"/>
  <c r="ANR19" i="83" s="1"/>
  <c r="AIS18" i="83"/>
  <c r="AIV18" i="83" s="1"/>
  <c r="AGH18" i="83"/>
  <c r="AGK18" i="83" s="1"/>
  <c r="AED41" i="83"/>
  <c r="AEG41" i="83" s="1"/>
  <c r="ACN41" i="83"/>
  <c r="ACQ41" i="83" s="1"/>
  <c r="ABE51" i="83"/>
  <c r="ABH51" i="83" s="1"/>
  <c r="AAC63" i="83"/>
  <c r="AAF63" i="83" s="1"/>
  <c r="ZA51" i="83"/>
  <c r="ZD51" i="83" s="1"/>
  <c r="XY47" i="83"/>
  <c r="YB47" i="83" s="1"/>
  <c r="WB47" i="83"/>
  <c r="WE47" i="83" s="1"/>
  <c r="UZ19" i="83"/>
  <c r="VC19" i="83" s="1"/>
  <c r="TQ20" i="83"/>
  <c r="TT20" i="83" s="1"/>
  <c r="SH40" i="83"/>
  <c r="SK40" i="83" s="1"/>
  <c r="RF59" i="83"/>
  <c r="RI59" i="83" s="1"/>
  <c r="PW19" i="83"/>
  <c r="PZ19" i="83" s="1"/>
  <c r="ON20" i="83"/>
  <c r="OQ20" i="83" s="1"/>
  <c r="NE60" i="83"/>
  <c r="NH60" i="83" s="1"/>
  <c r="MC64" i="83"/>
  <c r="MF64" i="83" s="1"/>
  <c r="LH49" i="83"/>
  <c r="LK49" i="83" s="1"/>
  <c r="KM20" i="83"/>
  <c r="KP20" i="83" s="1"/>
  <c r="JD67" i="83"/>
  <c r="JG67" i="83" s="1"/>
  <c r="HG61" i="83"/>
  <c r="HJ61" i="83" s="1"/>
  <c r="BGD30" i="83"/>
  <c r="BGG30" i="83" s="1"/>
  <c r="AVC45" i="83"/>
  <c r="AVF45" i="83" s="1"/>
  <c r="AUA19" i="83"/>
  <c r="AUD19" i="83" s="1"/>
  <c r="AU26" i="83"/>
  <c r="AX26" i="83" s="1"/>
  <c r="BXQ32" i="83"/>
  <c r="BXT32" i="83" s="1"/>
  <c r="BRZ36" i="83"/>
  <c r="BSC36" i="83" s="1"/>
  <c r="BLU19" i="83"/>
  <c r="BLX19" i="83" s="1"/>
  <c r="BPA37" i="83"/>
  <c r="BPD37" i="83" s="1"/>
  <c r="BHT18" i="83"/>
  <c r="BHW18" i="83" s="1"/>
  <c r="BBO52" i="83"/>
  <c r="BBR52" i="83" s="1"/>
  <c r="BNK46" i="83"/>
  <c r="BNN46" i="83" s="1"/>
  <c r="BFB44" i="83"/>
  <c r="BFE44" i="83" s="1"/>
  <c r="AVQ53" i="83"/>
  <c r="AVT53" i="83" s="1"/>
  <c r="APE46" i="83"/>
  <c r="APH46" i="83" s="1"/>
  <c r="AIS38" i="83"/>
  <c r="AIV38" i="83" s="1"/>
  <c r="ADW18" i="83"/>
  <c r="ADZ18" i="83" s="1"/>
  <c r="BSU17" i="83"/>
  <c r="BSX17" i="83" s="1"/>
  <c r="BMP18" i="83"/>
  <c r="BMS18" i="83" s="1"/>
  <c r="AYW53" i="83"/>
  <c r="AYZ53" i="83" s="1"/>
  <c r="BHM53" i="83"/>
  <c r="BHP53" i="83" s="1"/>
  <c r="AYW46" i="83"/>
  <c r="AYZ46" i="83" s="1"/>
  <c r="AWL19" i="83"/>
  <c r="AWO19" i="83" s="1"/>
  <c r="APS44" i="83"/>
  <c r="APV44" i="83" s="1"/>
  <c r="AJU46" i="83"/>
  <c r="AJX46" i="83" s="1"/>
  <c r="BNY19" i="83"/>
  <c r="BOB19" i="83" s="1"/>
  <c r="ASR19" i="83"/>
  <c r="ASU19" i="83" s="1"/>
  <c r="AQG19" i="83"/>
  <c r="AQJ19" i="83" s="1"/>
  <c r="ANH19" i="83"/>
  <c r="ANK19" i="83" s="1"/>
  <c r="AJG43" i="83"/>
  <c r="AJJ43" i="83" s="1"/>
  <c r="AHQ18" i="83"/>
  <c r="AHT18" i="83" s="1"/>
  <c r="AZD19" i="83"/>
  <c r="AZG19" i="83" s="1"/>
  <c r="ARI50" i="83"/>
  <c r="ARL50" i="83" s="1"/>
  <c r="AHX39" i="83"/>
  <c r="AIA39" i="83" s="1"/>
  <c r="ADP47" i="83"/>
  <c r="ADS47" i="83" s="1"/>
  <c r="ABE46" i="83"/>
  <c r="ABH46" i="83" s="1"/>
  <c r="YT20" i="83"/>
  <c r="YW20" i="83" s="1"/>
  <c r="VN56" i="83"/>
  <c r="VQ56" i="83" s="1"/>
  <c r="TC55" i="83"/>
  <c r="TF55" i="83" s="1"/>
  <c r="RF52" i="83"/>
  <c r="RI52" i="83" s="1"/>
  <c r="NS52" i="83"/>
  <c r="NV52" i="83" s="1"/>
  <c r="MC57" i="83"/>
  <c r="MF57" i="83" s="1"/>
  <c r="KF19" i="83"/>
  <c r="KI19" i="83" s="1"/>
  <c r="BKS19" i="83"/>
  <c r="BKV19" i="83" s="1"/>
  <c r="AVC19" i="83"/>
  <c r="AVF19" i="83" s="1"/>
  <c r="ASK52" i="83"/>
  <c r="ASN52" i="83" s="1"/>
  <c r="AEK39" i="83"/>
  <c r="AEN39" i="83" s="1"/>
  <c r="ACU18" i="83"/>
  <c r="ACX18" i="83" s="1"/>
  <c r="ABL19" i="83"/>
  <c r="ABO19" i="83" s="1"/>
  <c r="YF48" i="83"/>
  <c r="YI48" i="83" s="1"/>
  <c r="XK41" i="83"/>
  <c r="XN41" i="83" s="1"/>
  <c r="US52" i="83"/>
  <c r="UV52" i="83" s="1"/>
  <c r="TJ18" i="83"/>
  <c r="TM18" i="83" s="1"/>
  <c r="RM38" i="83"/>
  <c r="RP38" i="83" s="1"/>
  <c r="PW46" i="83"/>
  <c r="PZ46" i="83" s="1"/>
  <c r="NS58" i="83"/>
  <c r="NV58" i="83" s="1"/>
  <c r="MC20" i="83"/>
  <c r="MF20" i="83" s="1"/>
  <c r="JR44" i="83"/>
  <c r="JU44" i="83" s="1"/>
  <c r="IW19" i="83"/>
  <c r="IZ19" i="83" s="1"/>
  <c r="BRS27" i="83"/>
  <c r="BRV27" i="83" s="1"/>
  <c r="AUV19" i="83"/>
  <c r="AUY19" i="83" s="1"/>
  <c r="AKB39" i="83"/>
  <c r="AKE39" i="83" s="1"/>
  <c r="ADI48" i="83"/>
  <c r="ADL48" i="83" s="1"/>
  <c r="YM55" i="83"/>
  <c r="YP55" i="83" s="1"/>
  <c r="UE48" i="83"/>
  <c r="UH48" i="83" s="1"/>
  <c r="RM19" i="83"/>
  <c r="RP19" i="83" s="1"/>
  <c r="LO20" i="83"/>
  <c r="LR20" i="83" s="1"/>
  <c r="GZ72" i="83"/>
  <c r="HC72" i="83" s="1"/>
  <c r="EO49" i="83"/>
  <c r="ER49" i="83" s="1"/>
  <c r="DF43" i="83"/>
  <c r="DI43" i="83" s="1"/>
  <c r="BI61" i="83"/>
  <c r="BL61" i="83" s="1"/>
  <c r="BHF19" i="83"/>
  <c r="BHI19" i="83" s="1"/>
  <c r="ABZ66" i="83"/>
  <c r="ACC66" i="83" s="1"/>
  <c r="UE44" i="83"/>
  <c r="UH44" i="83" s="1"/>
  <c r="MX48" i="83"/>
  <c r="NA48" i="83" s="1"/>
  <c r="FC60" i="83"/>
  <c r="FF60" i="83" s="1"/>
  <c r="CR20" i="83"/>
  <c r="CU20" i="83" s="1"/>
  <c r="BIV39" i="83"/>
  <c r="BIY39" i="83" s="1"/>
  <c r="ASD19" i="83"/>
  <c r="ASG19" i="83" s="1"/>
  <c r="ALR38" i="83"/>
  <c r="ALU38" i="83" s="1"/>
  <c r="ADI43" i="83"/>
  <c r="ADL43" i="83" s="1"/>
  <c r="ZA20" i="83"/>
  <c r="ZD20" i="83" s="1"/>
  <c r="VG54" i="83"/>
  <c r="VJ54" i="83" s="1"/>
  <c r="PI58" i="83"/>
  <c r="PL58" i="83" s="1"/>
  <c r="LO63" i="83"/>
  <c r="LR63" i="83" s="1"/>
  <c r="IB20" i="83"/>
  <c r="IE20" i="83" s="1"/>
  <c r="FJ64" i="83"/>
  <c r="FM64" i="83" s="1"/>
  <c r="DT71" i="83"/>
  <c r="DW71" i="83" s="1"/>
  <c r="BB54" i="83"/>
  <c r="BE54" i="83" s="1"/>
  <c r="AN70" i="83"/>
  <c r="AQ70" i="83" s="1"/>
  <c r="AMT38" i="83"/>
  <c r="AMW38" i="83" s="1"/>
  <c r="AEK33" i="83"/>
  <c r="AEN33" i="83" s="1"/>
  <c r="XD57" i="83"/>
  <c r="XG57" i="83" s="1"/>
  <c r="RT50" i="83"/>
  <c r="RW50" i="83" s="1"/>
  <c r="NL46" i="83"/>
  <c r="NO46" i="83" s="1"/>
  <c r="GL19" i="83"/>
  <c r="GO19" i="83" s="1"/>
  <c r="EA52" i="83"/>
  <c r="ED52" i="83" s="1"/>
  <c r="BYL17" i="83"/>
  <c r="BYO17" i="83" s="1"/>
  <c r="BDS19" i="83"/>
  <c r="BDV19" i="83" s="1"/>
  <c r="ALY44" i="83"/>
  <c r="AMB44" i="83" s="1"/>
  <c r="AAQ46" i="83"/>
  <c r="AAT46" i="83" s="1"/>
  <c r="ZO20" i="83"/>
  <c r="ZR20" i="83" s="1"/>
  <c r="TJ36" i="83"/>
  <c r="TM36" i="83" s="1"/>
  <c r="PI63" i="83"/>
  <c r="PL63" i="83" s="1"/>
  <c r="LO58" i="83"/>
  <c r="LR58" i="83" s="1"/>
  <c r="II58" i="83"/>
  <c r="IL58" i="83" s="1"/>
  <c r="GS61" i="83"/>
  <c r="GV61" i="83" s="1"/>
  <c r="FX47" i="83"/>
  <c r="GA47" i="83" s="1"/>
  <c r="EV51" i="83"/>
  <c r="EY51" i="83" s="1"/>
  <c r="CR52" i="83"/>
  <c r="CU52" i="83" s="1"/>
  <c r="BW20" i="83"/>
  <c r="BZ20" i="83" s="1"/>
  <c r="AN63" i="83"/>
  <c r="AQ63" i="83" s="1"/>
  <c r="Z20" i="83"/>
  <c r="AC20" i="83" s="1"/>
  <c r="FQ28" i="83"/>
  <c r="FT28" i="83" s="1"/>
  <c r="EA25" i="83"/>
  <c r="ED25" i="83" s="1"/>
  <c r="CY27" i="83"/>
  <c r="DB27" i="83" s="1"/>
  <c r="WB27" i="83"/>
  <c r="WE27" i="83" s="1"/>
  <c r="QR25" i="83"/>
  <c r="QU25" i="83" s="1"/>
  <c r="AVJ28" i="83"/>
  <c r="AVM28" i="83" s="1"/>
  <c r="AER22" i="83"/>
  <c r="AEU22" i="83" s="1"/>
  <c r="ALK22" i="83"/>
  <c r="ALN22" i="83" s="1"/>
  <c r="AYW24" i="83"/>
  <c r="AYZ24" i="83" s="1"/>
  <c r="BAF24" i="83"/>
  <c r="BAI24" i="83" s="1"/>
  <c r="BMB25" i="83"/>
  <c r="BME25" i="83" s="1"/>
  <c r="BDL23" i="83"/>
  <c r="BDO23" i="83" s="1"/>
  <c r="RF29" i="83"/>
  <c r="RI29" i="83" s="1"/>
  <c r="TC29" i="83"/>
  <c r="TF29" i="83" s="1"/>
  <c r="AYB26" i="83"/>
  <c r="AYE26" i="83" s="1"/>
  <c r="UE27" i="83"/>
  <c r="UH27" i="83" s="1"/>
  <c r="ARP26" i="83"/>
  <c r="ARS26" i="83" s="1"/>
  <c r="RT28" i="83"/>
  <c r="RW28" i="83" s="1"/>
  <c r="GZ35" i="83"/>
  <c r="HC35" i="83" s="1"/>
  <c r="VN31" i="83"/>
  <c r="VQ31" i="83" s="1"/>
  <c r="ACN24" i="83"/>
  <c r="ACQ24" i="83" s="1"/>
  <c r="TQ32" i="83"/>
  <c r="TT32" i="83" s="1"/>
  <c r="AVC27" i="83"/>
  <c r="AVF27" i="83" s="1"/>
  <c r="BBO29" i="83"/>
  <c r="BBR29" i="83" s="1"/>
  <c r="BSN24" i="83"/>
  <c r="BSQ24" i="83" s="1"/>
  <c r="BGK28" i="83"/>
  <c r="BGN28" i="83" s="1"/>
  <c r="BNK27" i="83"/>
  <c r="BNN27" i="83" s="1"/>
  <c r="AJG26" i="83"/>
  <c r="AJJ26" i="83" s="1"/>
  <c r="BCC30" i="83"/>
  <c r="BCF30" i="83" s="1"/>
  <c r="AAX24" i="83"/>
  <c r="ABA24" i="83" s="1"/>
  <c r="NS27" i="83"/>
  <c r="NV27" i="83" s="1"/>
  <c r="SA30" i="83"/>
  <c r="SD30" i="83" s="1"/>
  <c r="BI27" i="83"/>
  <c r="BL27" i="83" s="1"/>
  <c r="US28" i="83"/>
  <c r="UV28" i="83" s="1"/>
  <c r="LV26" i="83"/>
  <c r="LY26" i="83" s="1"/>
  <c r="OU28" i="83"/>
  <c r="OX28" i="83" s="1"/>
  <c r="KF25" i="83"/>
  <c r="KI25" i="83" s="1"/>
  <c r="ALY23" i="83"/>
  <c r="AMB23" i="83" s="1"/>
  <c r="BPA22" i="83"/>
  <c r="BPD22" i="83" s="1"/>
  <c r="AFM22" i="83"/>
  <c r="AFP22" i="83" s="1"/>
  <c r="BPV21" i="83"/>
  <c r="BPY21" i="83" s="1"/>
  <c r="BVM22" i="83"/>
  <c r="BVP22" i="83" s="1"/>
  <c r="QK32" i="83"/>
  <c r="QN32" i="83" s="1"/>
  <c r="ABE29" i="83"/>
  <c r="ABH29" i="83" s="1"/>
  <c r="FC32" i="83"/>
  <c r="FF32" i="83" s="1"/>
  <c r="TX31" i="83"/>
  <c r="UA31" i="83" s="1"/>
  <c r="AAC30" i="83"/>
  <c r="AAF30" i="83" s="1"/>
  <c r="ON29" i="83"/>
  <c r="OQ29" i="83" s="1"/>
  <c r="XD31" i="83"/>
  <c r="XG31" i="83" s="1"/>
  <c r="APE27" i="83"/>
  <c r="APH27" i="83" s="1"/>
  <c r="AGV25" i="83"/>
  <c r="AGY25" i="83" s="1"/>
  <c r="BKZ23" i="83"/>
  <c r="BLC23" i="83" s="1"/>
  <c r="ARW27" i="83"/>
  <c r="ARZ27" i="83" s="1"/>
  <c r="AZY28" i="83"/>
  <c r="BAB28" i="83" s="1"/>
  <c r="BJX29" i="83"/>
  <c r="BKA29" i="83" s="1"/>
  <c r="BPA26" i="83"/>
  <c r="BPD26" i="83" s="1"/>
  <c r="BUD23" i="83"/>
  <c r="BUG23" i="83" s="1"/>
  <c r="BTP25" i="83"/>
  <c r="BTS25" i="83" s="1"/>
  <c r="BLN40" i="83"/>
  <c r="BLQ40" i="83" s="1"/>
  <c r="BFB32" i="83"/>
  <c r="BFE32" i="83" s="1"/>
  <c r="BBV33" i="83"/>
  <c r="BBY33" i="83" s="1"/>
  <c r="ABE26" i="83"/>
  <c r="ABH26" i="83" s="1"/>
  <c r="BVT40" i="83"/>
  <c r="BVW40" i="83" s="1"/>
  <c r="BVM42" i="83"/>
  <c r="BVP42" i="83" s="1"/>
  <c r="BTI36" i="83"/>
  <c r="BTL36" i="83" s="1"/>
  <c r="BOF34" i="83"/>
  <c r="BOI34" i="83" s="1"/>
  <c r="BFI46" i="83"/>
  <c r="BFL46" i="83" s="1"/>
  <c r="AZR45" i="83"/>
  <c r="AZU45" i="83" s="1"/>
  <c r="BLU44" i="83"/>
  <c r="BLX44" i="83" s="1"/>
  <c r="BDZ48" i="83"/>
  <c r="BEC48" i="83" s="1"/>
  <c r="AUV41" i="83"/>
  <c r="AUY41" i="83" s="1"/>
  <c r="AOX19" i="83"/>
  <c r="APA19" i="83" s="1"/>
  <c r="AHJ47" i="83"/>
  <c r="AHM47" i="83" s="1"/>
  <c r="BOT57" i="83"/>
  <c r="BOW57" i="83" s="1"/>
  <c r="BPO31" i="83"/>
  <c r="BPR31" i="83" s="1"/>
  <c r="BGY42" i="83"/>
  <c r="BHB42" i="83" s="1"/>
  <c r="AXU44" i="83"/>
  <c r="AXX44" i="83" s="1"/>
  <c r="BFP19" i="83"/>
  <c r="BFS19" i="83" s="1"/>
  <c r="AXU18" i="83"/>
  <c r="AXX18" i="83" s="1"/>
  <c r="AVX44" i="83"/>
  <c r="AWA44" i="83" s="1"/>
  <c r="APL50" i="83"/>
  <c r="APO50" i="83" s="1"/>
  <c r="AJU18" i="83"/>
  <c r="AJX18" i="83" s="1"/>
  <c r="BGR19" i="83"/>
  <c r="BGU19" i="83" s="1"/>
  <c r="ASK46" i="83"/>
  <c r="ASN46" i="83" s="1"/>
  <c r="APZ38" i="83"/>
  <c r="AQC38" i="83" s="1"/>
  <c r="ANA56" i="83"/>
  <c r="AND56" i="83" s="1"/>
  <c r="AJG18" i="83"/>
  <c r="AJJ18" i="83" s="1"/>
  <c r="AHJ18" i="83"/>
  <c r="AHM18" i="83" s="1"/>
  <c r="AWZ19" i="83"/>
  <c r="AXC19" i="83" s="1"/>
  <c r="AQN60" i="83"/>
  <c r="AQQ60" i="83" s="1"/>
  <c r="AHQ33" i="83"/>
  <c r="AHT33" i="83" s="1"/>
  <c r="ADI18" i="83"/>
  <c r="ADL18" i="83" s="1"/>
  <c r="AAQ51" i="83"/>
  <c r="AAT51" i="83" s="1"/>
  <c r="YM63" i="83"/>
  <c r="YP63" i="83" s="1"/>
  <c r="VN20" i="83"/>
  <c r="VQ20" i="83" s="1"/>
  <c r="SV20" i="83"/>
  <c r="SY20" i="83" s="1"/>
  <c r="QY20" i="83"/>
  <c r="RB20" i="83" s="1"/>
  <c r="NS20" i="83"/>
  <c r="NV20" i="83" s="1"/>
  <c r="LV49" i="83"/>
  <c r="LY49" i="83" s="1"/>
  <c r="JR48" i="83"/>
  <c r="JU48" i="83" s="1"/>
  <c r="BIV19" i="83"/>
  <c r="BIY19" i="83" s="1"/>
  <c r="AUO51" i="83"/>
  <c r="AUR51" i="83" s="1"/>
  <c r="AQU51" i="83"/>
  <c r="AQX51" i="83" s="1"/>
  <c r="AEK18" i="83"/>
  <c r="AEN18" i="83" s="1"/>
  <c r="ACG49" i="83"/>
  <c r="ACJ49" i="83" s="1"/>
  <c r="ABE20" i="83"/>
  <c r="ABH20" i="83" s="1"/>
  <c r="YF19" i="83"/>
  <c r="YI19" i="83" s="1"/>
  <c r="WI54" i="83"/>
  <c r="WL54" i="83" s="1"/>
  <c r="UL64" i="83"/>
  <c r="UO64" i="83" s="1"/>
  <c r="TC20" i="83"/>
  <c r="TF20" i="83" s="1"/>
  <c r="QY52" i="83"/>
  <c r="RB52" i="83" s="1"/>
  <c r="PI20" i="83"/>
  <c r="PL20" i="83" s="1"/>
  <c r="MX56" i="83"/>
  <c r="NA56" i="83" s="1"/>
  <c r="KT60" i="83"/>
  <c r="KW60" i="83" s="1"/>
  <c r="JK39" i="83"/>
  <c r="JN39" i="83" s="1"/>
  <c r="IP66" i="83"/>
  <c r="IS66" i="83" s="1"/>
  <c r="BHM19" i="83"/>
  <c r="BHP19" i="83" s="1"/>
  <c r="ARI19" i="83"/>
  <c r="ARL19" i="83" s="1"/>
  <c r="AHX44" i="83"/>
  <c r="AIA44" i="83" s="1"/>
  <c r="AAC55" i="83"/>
  <c r="AAF55" i="83" s="1"/>
  <c r="YM20" i="83"/>
  <c r="YP20" i="83" s="1"/>
  <c r="TQ54" i="83"/>
  <c r="TT54" i="83" s="1"/>
  <c r="QK62" i="83"/>
  <c r="QN62" i="83" s="1"/>
  <c r="KM50" i="83"/>
  <c r="KP50" i="83" s="1"/>
  <c r="GS20" i="83"/>
  <c r="GV20" i="83" s="1"/>
  <c r="EH56" i="83"/>
  <c r="EK56" i="83" s="1"/>
  <c r="DF20" i="83"/>
  <c r="DI20" i="83" s="1"/>
  <c r="AU20" i="83"/>
  <c r="AX20" i="83" s="1"/>
  <c r="AOQ54" i="83"/>
  <c r="AOT54" i="83" s="1"/>
  <c r="AAJ57" i="83"/>
  <c r="AAM57" i="83" s="1"/>
  <c r="SO19" i="83"/>
  <c r="SR19" i="83" s="1"/>
  <c r="KM55" i="83"/>
  <c r="KP55" i="83" s="1"/>
  <c r="FC20" i="83"/>
  <c r="FF20" i="83" s="1"/>
  <c r="BI54" i="83"/>
  <c r="BL54" i="83" s="1"/>
  <c r="BFI19" i="83"/>
  <c r="BFL19" i="83" s="1"/>
  <c r="ARI42" i="83"/>
  <c r="ARL42" i="83" s="1"/>
  <c r="AIZ18" i="83"/>
  <c r="AJC18" i="83" s="1"/>
  <c r="AAX48" i="83"/>
  <c r="ABA48" i="83" s="1"/>
  <c r="YF42" i="83"/>
  <c r="YI42" i="83" s="1"/>
  <c r="US20" i="83"/>
  <c r="UV20" i="83" s="1"/>
  <c r="ON48" i="83"/>
  <c r="OQ48" i="83" s="1"/>
  <c r="LH55" i="83"/>
  <c r="LK55" i="83" s="1"/>
  <c r="HU50" i="83"/>
  <c r="HX50" i="83" s="1"/>
  <c r="EV46" i="83"/>
  <c r="EY46" i="83" s="1"/>
  <c r="CY49" i="83"/>
  <c r="DB49" i="83" s="1"/>
  <c r="BB49" i="83"/>
  <c r="BE49" i="83" s="1"/>
  <c r="S20" i="83"/>
  <c r="V20" i="83" s="1"/>
  <c r="AKB18" i="83"/>
  <c r="AKE18" i="83" s="1"/>
  <c r="ADP40" i="83"/>
  <c r="ADS40" i="83" s="1"/>
  <c r="WP20" i="83"/>
  <c r="WS20" i="83" s="1"/>
  <c r="QK20" i="83"/>
  <c r="QN20" i="83" s="1"/>
  <c r="NL19" i="83"/>
  <c r="NO19" i="83" s="1"/>
  <c r="GE20" i="83"/>
  <c r="GH20" i="83" s="1"/>
  <c r="CK56" i="83"/>
  <c r="CN56" i="83" s="1"/>
  <c r="BNY51" i="83"/>
  <c r="BOB51" i="83" s="1"/>
  <c r="AZK18" i="83"/>
  <c r="AZN18" i="83" s="1"/>
  <c r="AJG37" i="83"/>
  <c r="AJJ37" i="83" s="1"/>
  <c r="AAQ20" i="83"/>
  <c r="AAT20" i="83" s="1"/>
  <c r="XD20" i="83"/>
  <c r="XG20" i="83" s="1"/>
  <c r="QK56" i="83"/>
  <c r="QN56" i="83" s="1"/>
  <c r="OG45" i="83"/>
  <c r="OJ45" i="83" s="1"/>
  <c r="KF42" i="83"/>
  <c r="KI42" i="83" s="1"/>
  <c r="IB47" i="83"/>
  <c r="IE47" i="83" s="1"/>
  <c r="GS56" i="83"/>
  <c r="GV56" i="83" s="1"/>
  <c r="FQ59" i="83"/>
  <c r="FT59" i="83" s="1"/>
  <c r="DM61" i="83"/>
  <c r="DP61" i="83" s="1"/>
  <c r="CK62" i="83"/>
  <c r="CN62" i="83" s="1"/>
  <c r="BP52" i="83"/>
  <c r="BS52" i="83" s="1"/>
  <c r="AN20" i="83"/>
  <c r="AQ20" i="83" s="1"/>
  <c r="S51" i="83"/>
  <c r="V51" i="83" s="1"/>
  <c r="ADP24" i="83"/>
  <c r="ADS24" i="83" s="1"/>
  <c r="IW25" i="83"/>
  <c r="IZ25" i="83" s="1"/>
  <c r="WP24" i="83"/>
  <c r="WS24" i="83" s="1"/>
  <c r="LA26" i="83"/>
  <c r="LD26" i="83" s="1"/>
  <c r="AIZ24" i="83"/>
  <c r="AJC24" i="83" s="1"/>
  <c r="ADI22" i="83"/>
  <c r="ADL22" i="83" s="1"/>
  <c r="AUA24" i="83"/>
  <c r="AUD24" i="83" s="1"/>
  <c r="AGO22" i="83"/>
  <c r="AGR22" i="83" s="1"/>
  <c r="AWZ24" i="83"/>
  <c r="AXC24" i="83" s="1"/>
  <c r="BMP22" i="83"/>
  <c r="BMS22" i="83" s="1"/>
  <c r="BJQ24" i="83"/>
  <c r="BJT24" i="83" s="1"/>
  <c r="BAM26" i="83"/>
  <c r="BAP26" i="83" s="1"/>
  <c r="BHT22" i="83"/>
  <c r="BHW22" i="83" s="1"/>
  <c r="BXC22" i="83"/>
  <c r="BXF22" i="83" s="1"/>
  <c r="GS31" i="83"/>
  <c r="GV31" i="83" s="1"/>
  <c r="DM32" i="83"/>
  <c r="DP32" i="83" s="1"/>
  <c r="AHC22" i="83"/>
  <c r="AHF22" i="83" s="1"/>
  <c r="HU27" i="83"/>
  <c r="HX27" i="83" s="1"/>
  <c r="ABS27" i="83"/>
  <c r="ABV27" i="83" s="1"/>
  <c r="ADP26" i="83"/>
  <c r="ADS26" i="83" s="1"/>
  <c r="BIH31" i="83"/>
  <c r="BIK31" i="83" s="1"/>
  <c r="AED26" i="83"/>
  <c r="AEG26" i="83" s="1"/>
  <c r="QK28" i="83"/>
  <c r="QN28" i="83" s="1"/>
  <c r="ZH25" i="83"/>
  <c r="ZK25" i="83" s="1"/>
  <c r="WI28" i="83"/>
  <c r="WL28" i="83" s="1"/>
  <c r="AKP25" i="83"/>
  <c r="AKS25" i="83" s="1"/>
  <c r="PW26" i="83"/>
  <c r="PZ26" i="83" s="1"/>
  <c r="UL27" i="83"/>
  <c r="UO27" i="83" s="1"/>
  <c r="LO28" i="83"/>
  <c r="LR28" i="83" s="1"/>
  <c r="ANA26" i="83"/>
  <c r="AND26" i="83" s="1"/>
  <c r="BIO22" i="83"/>
  <c r="BIR22" i="83" s="1"/>
  <c r="BMW23" i="83"/>
  <c r="BMZ23" i="83" s="1"/>
  <c r="BOT25" i="83"/>
  <c r="BOW25" i="83" s="1"/>
  <c r="BWV22" i="83"/>
  <c r="BWY22" i="83" s="1"/>
  <c r="IP35" i="83"/>
  <c r="IS35" i="83" s="1"/>
  <c r="XK29" i="83"/>
  <c r="XN29" i="83" s="1"/>
  <c r="IB27" i="83"/>
  <c r="IE27" i="83" s="1"/>
  <c r="PP28" i="83"/>
  <c r="PS28" i="83" s="1"/>
  <c r="AGH24" i="83"/>
  <c r="AGK24" i="83" s="1"/>
  <c r="HN27" i="83"/>
  <c r="HQ27" i="83" s="1"/>
  <c r="ABZ32" i="83"/>
  <c r="ACC32" i="83" s="1"/>
  <c r="BPH25" i="83"/>
  <c r="BPK25" i="83" s="1"/>
  <c r="AYI28" i="83"/>
  <c r="AYL28" i="83" s="1"/>
  <c r="BEN27" i="83"/>
  <c r="BEQ27" i="83" s="1"/>
  <c r="BYL26" i="83"/>
  <c r="BYO26" i="83" s="1"/>
  <c r="BND41" i="83"/>
  <c r="BNG41" i="83" s="1"/>
  <c r="BLG30" i="83"/>
  <c r="BLJ30" i="83" s="1"/>
  <c r="BFB26" i="83"/>
  <c r="BFE26" i="83" s="1"/>
  <c r="VU39" i="83"/>
  <c r="VX39" i="83" s="1"/>
  <c r="UE36" i="83"/>
  <c r="UH36" i="83" s="1"/>
  <c r="BVF38" i="83"/>
  <c r="BVI38" i="83" s="1"/>
  <c r="BVT17" i="83"/>
  <c r="BVW17" i="83" s="1"/>
  <c r="BRE30" i="83"/>
  <c r="BRH30" i="83" s="1"/>
  <c r="BMI52" i="83"/>
  <c r="BML52" i="83" s="1"/>
  <c r="BCX51" i="83"/>
  <c r="BDA51" i="83" s="1"/>
  <c r="AYB52" i="83"/>
  <c r="AYE52" i="83" s="1"/>
  <c r="BKE42" i="83"/>
  <c r="BKH42" i="83" s="1"/>
  <c r="BAT40" i="83"/>
  <c r="BAW40" i="83" s="1"/>
  <c r="ASY45" i="83"/>
  <c r="ATB45" i="83" s="1"/>
  <c r="AMT19" i="83"/>
  <c r="AMW19" i="83" s="1"/>
  <c r="AEY42" i="83"/>
  <c r="AFB42" i="83" s="1"/>
  <c r="BKL43" i="83"/>
  <c r="BKO43" i="83" s="1"/>
  <c r="BLG43" i="83"/>
  <c r="BLJ43" i="83" s="1"/>
  <c r="BCJ53" i="83"/>
  <c r="BCM53" i="83" s="1"/>
  <c r="AWS19" i="83"/>
  <c r="AWV19" i="83" s="1"/>
  <c r="BDE19" i="83"/>
  <c r="BDH19" i="83" s="1"/>
  <c r="BGR53" i="83"/>
  <c r="BGU53" i="83" s="1"/>
  <c r="AUH47" i="83"/>
  <c r="AUK47" i="83" s="1"/>
  <c r="ANA61" i="83"/>
  <c r="AND61" i="83" s="1"/>
  <c r="AGV18" i="83"/>
  <c r="AGY18" i="83" s="1"/>
  <c r="AZY19" i="83"/>
  <c r="BAB19" i="83" s="1"/>
  <c r="ARP19" i="83"/>
  <c r="ARS19" i="83" s="1"/>
  <c r="AOC55" i="83"/>
  <c r="AOF55" i="83" s="1"/>
  <c r="ALR18" i="83"/>
  <c r="ALU18" i="83" s="1"/>
  <c r="AIE39" i="83"/>
  <c r="AIH39" i="83" s="1"/>
  <c r="BUR39" i="83"/>
  <c r="BUU39" i="83" s="1"/>
  <c r="ATT54" i="83"/>
  <c r="ATW54" i="83" s="1"/>
  <c r="ALK18" i="83"/>
  <c r="ALN18" i="83" s="1"/>
  <c r="AGA41" i="83"/>
  <c r="AGD41" i="83" s="1"/>
  <c r="ACG44" i="83"/>
  <c r="ACJ44" i="83" s="1"/>
  <c r="ZV19" i="83"/>
  <c r="ZY19" i="83" s="1"/>
  <c r="XR59" i="83"/>
  <c r="XU59" i="83" s="1"/>
  <c r="UL56" i="83"/>
  <c r="UO56" i="83" s="1"/>
  <c r="SH19" i="83"/>
  <c r="SK19" i="83" s="1"/>
  <c r="PP20" i="83"/>
  <c r="PS20" i="83" s="1"/>
  <c r="NE56" i="83"/>
  <c r="NH56" i="83" s="1"/>
  <c r="LA38" i="83"/>
  <c r="LD38" i="83" s="1"/>
  <c r="JD62" i="83"/>
  <c r="JG62" i="83" s="1"/>
  <c r="BAT47" i="83"/>
  <c r="BAW47" i="83" s="1"/>
  <c r="ATT61" i="83"/>
  <c r="ATW61" i="83" s="1"/>
  <c r="AIZ48" i="83"/>
  <c r="AJC48" i="83" s="1"/>
  <c r="ADB18" i="83"/>
  <c r="ADE18" i="83" s="1"/>
  <c r="ACG20" i="83"/>
  <c r="ACJ20" i="83" s="1"/>
  <c r="AAX40" i="83"/>
  <c r="ABA40" i="83" s="1"/>
  <c r="XR20" i="83"/>
  <c r="XU20" i="83" s="1"/>
  <c r="WI49" i="83"/>
  <c r="WL49" i="83" s="1"/>
  <c r="UL20" i="83"/>
  <c r="UO20" i="83" s="1"/>
  <c r="SO56" i="83"/>
  <c r="SR56" i="83" s="1"/>
  <c r="QR40" i="83"/>
  <c r="QU40" i="83" s="1"/>
  <c r="OU67" i="83"/>
  <c r="OX67" i="83" s="1"/>
  <c r="MJ67" i="83"/>
  <c r="MM67" i="83" s="1"/>
  <c r="KT53" i="83"/>
  <c r="KW53" i="83" s="1"/>
  <c r="JK19" i="83"/>
  <c r="JN19" i="83" s="1"/>
  <c r="HU57" i="83"/>
  <c r="HX57" i="83" s="1"/>
  <c r="BFP41" i="83"/>
  <c r="BFS41" i="83" s="1"/>
  <c r="APE52" i="83"/>
  <c r="APH52" i="83" s="1"/>
  <c r="AFT18" i="83"/>
  <c r="AFW18" i="83" s="1"/>
  <c r="ZO49" i="83"/>
  <c r="ZR49" i="83" s="1"/>
  <c r="WB20" i="83"/>
  <c r="WE20" i="83" s="1"/>
  <c r="SA60" i="83"/>
  <c r="SD60" i="83" s="1"/>
  <c r="PB42" i="83"/>
  <c r="PE42" i="83" s="1"/>
  <c r="JY62" i="83"/>
  <c r="KB62" i="83" s="1"/>
  <c r="FQ65" i="83"/>
  <c r="FT65" i="83" s="1"/>
  <c r="EH49" i="83"/>
  <c r="EK49" i="83" s="1"/>
  <c r="CY20" i="83"/>
  <c r="DB20" i="83" s="1"/>
  <c r="AG60" i="83"/>
  <c r="AJ60" i="83" s="1"/>
  <c r="AOJ52" i="83"/>
  <c r="AOM52" i="83" s="1"/>
  <c r="XK20" i="83"/>
  <c r="XN20" i="83" s="1"/>
  <c r="QR45" i="83"/>
  <c r="QU45" i="83" s="1"/>
  <c r="JY67" i="83"/>
  <c r="KB67" i="83" s="1"/>
  <c r="EV20" i="83"/>
  <c r="EY20" i="83" s="1"/>
  <c r="S46" i="83"/>
  <c r="V46" i="83" s="1"/>
  <c r="BEU50" i="83"/>
  <c r="BEX50" i="83" s="1"/>
  <c r="AOJ47" i="83"/>
  <c r="AOM47" i="83" s="1"/>
  <c r="AGV43" i="83"/>
  <c r="AGY43" i="83" s="1"/>
  <c r="AAX20" i="83"/>
  <c r="ABA20" i="83" s="1"/>
  <c r="XR51" i="83"/>
  <c r="XU51" i="83" s="1"/>
  <c r="QD20" i="83"/>
  <c r="QG20" i="83" s="1"/>
  <c r="MX20" i="83"/>
  <c r="NA20" i="83" s="1"/>
  <c r="JR20" i="83"/>
  <c r="JU20" i="83" s="1"/>
  <c r="GL48" i="83"/>
  <c r="GO48" i="83" s="1"/>
  <c r="EH20" i="83"/>
  <c r="EK20" i="83" s="1"/>
  <c r="CD64" i="83"/>
  <c r="CG64" i="83" s="1"/>
  <c r="AU60" i="83"/>
  <c r="AX60" i="83" s="1"/>
  <c r="BDL37" i="83"/>
  <c r="BDO37" i="83" s="1"/>
  <c r="AGO38" i="83"/>
  <c r="AGR38" i="83" s="1"/>
  <c r="ABS49" i="83"/>
  <c r="ABV49" i="83" s="1"/>
  <c r="VG20" i="83"/>
  <c r="VJ20" i="83" s="1"/>
  <c r="OU63" i="83"/>
  <c r="OX63" i="83" s="1"/>
  <c r="IP20" i="83"/>
  <c r="IS20" i="83" s="1"/>
  <c r="FC65" i="83"/>
  <c r="FF65" i="83" s="1"/>
  <c r="BW64" i="83"/>
  <c r="BZ64" i="83" s="1"/>
  <c r="BGR61" i="83"/>
  <c r="BGU61" i="83" s="1"/>
  <c r="AYP19" i="83"/>
  <c r="AYS19" i="83" s="1"/>
  <c r="AGO42" i="83"/>
  <c r="AGR42" i="83" s="1"/>
  <c r="AAJ20" i="83"/>
  <c r="AAM20" i="83" s="1"/>
  <c r="VU51" i="83"/>
  <c r="VX51" i="83" s="1"/>
  <c r="PP57" i="83"/>
  <c r="PS57" i="83" s="1"/>
  <c r="OG19" i="83"/>
  <c r="OJ19" i="83" s="1"/>
  <c r="IW56" i="83"/>
  <c r="IZ56" i="83" s="1"/>
  <c r="HG20" i="83"/>
  <c r="HJ20" i="83" s="1"/>
  <c r="GL43" i="83"/>
  <c r="GO43" i="83" s="1"/>
  <c r="FQ20" i="83"/>
  <c r="FT20" i="83" s="1"/>
  <c r="DM56" i="83"/>
  <c r="DP56" i="83" s="1"/>
  <c r="CD20" i="83"/>
  <c r="CG20" i="83" s="1"/>
  <c r="BP20" i="83"/>
  <c r="BS20" i="83" s="1"/>
  <c r="Z45" i="83"/>
  <c r="AC45" i="83" s="1"/>
  <c r="DM28" i="83"/>
  <c r="DP28" i="83" s="1"/>
  <c r="AIE23" i="83"/>
  <c r="AIH23" i="83" s="1"/>
  <c r="CD29" i="83"/>
  <c r="CG29" i="83" s="1"/>
  <c r="EO27" i="83"/>
  <c r="ER27" i="83" s="1"/>
  <c r="YF23" i="83"/>
  <c r="YI23" i="83" s="1"/>
  <c r="AJU23" i="83"/>
  <c r="AJX23" i="83" s="1"/>
  <c r="MQ26" i="83"/>
  <c r="MT26" i="83" s="1"/>
  <c r="TJ23" i="83"/>
  <c r="TM23" i="83" s="1"/>
  <c r="ZV23" i="83"/>
  <c r="ZY23" i="83" s="1"/>
  <c r="AWS23" i="83"/>
  <c r="AWV23" i="83" s="1"/>
  <c r="AIL24" i="83"/>
  <c r="AIO24" i="83" s="1"/>
  <c r="AOX28" i="83"/>
  <c r="APA28" i="83" s="1"/>
  <c r="BGK25" i="83"/>
  <c r="BGN25" i="83" s="1"/>
  <c r="BJJ21" i="83"/>
  <c r="BJM21" i="83" s="1"/>
  <c r="BTP22" i="83"/>
  <c r="BTS22" i="83" s="1"/>
  <c r="WW30" i="83"/>
  <c r="WZ30" i="83" s="1"/>
  <c r="BI29" i="83"/>
  <c r="BL29" i="83" s="1"/>
  <c r="ASD29" i="83"/>
  <c r="ASG29" i="83" s="1"/>
  <c r="LH29" i="83"/>
  <c r="LK29" i="83" s="1"/>
  <c r="ALY26" i="83"/>
  <c r="AMB26" i="83" s="1"/>
  <c r="MC30" i="83"/>
  <c r="MF30" i="83" s="1"/>
  <c r="BFI25" i="83"/>
  <c r="BFL25" i="83" s="1"/>
  <c r="BDS27" i="83"/>
  <c r="BDV27" i="83" s="1"/>
  <c r="AUA28" i="83"/>
  <c r="AUD28" i="83" s="1"/>
  <c r="BBH27" i="83"/>
  <c r="BBK27" i="83" s="1"/>
  <c r="AFT25" i="83"/>
  <c r="AFW25" i="83" s="1"/>
  <c r="AKW26" i="83"/>
  <c r="AKZ26" i="83" s="1"/>
  <c r="BIO27" i="83"/>
  <c r="BIR27" i="83" s="1"/>
  <c r="BUR24" i="83"/>
  <c r="BUU24" i="83" s="1"/>
  <c r="BWV26" i="83"/>
  <c r="BWY26" i="83" s="1"/>
  <c r="SO25" i="83"/>
  <c r="SR25" i="83" s="1"/>
  <c r="AFF24" i="83"/>
  <c r="AFI24" i="83" s="1"/>
  <c r="XD28" i="83"/>
  <c r="XG28" i="83" s="1"/>
  <c r="ADW22" i="83"/>
  <c r="ADZ22" i="83" s="1"/>
  <c r="BQJ22" i="83"/>
  <c r="BQM22" i="83" s="1"/>
  <c r="BTW20" i="83"/>
  <c r="BTZ20" i="83" s="1"/>
  <c r="GE27" i="83"/>
  <c r="GH27" i="83" s="1"/>
  <c r="UZ27" i="83"/>
  <c r="VC27" i="83" s="1"/>
  <c r="SO29" i="83"/>
  <c r="SR29" i="83" s="1"/>
  <c r="EA29" i="83"/>
  <c r="ED29" i="83" s="1"/>
  <c r="BP31" i="83"/>
  <c r="BS31" i="83" s="1"/>
  <c r="FX27" i="83"/>
  <c r="GA27" i="83" s="1"/>
  <c r="II32" i="83"/>
  <c r="IL32" i="83" s="1"/>
  <c r="AVQ28" i="83"/>
  <c r="AVT28" i="83" s="1"/>
  <c r="AFM25" i="83"/>
  <c r="AFP25" i="83" s="1"/>
  <c r="AQU28" i="83"/>
  <c r="AQX28" i="83" s="1"/>
  <c r="AOC27" i="83"/>
  <c r="AOF27" i="83" s="1"/>
  <c r="AXG28" i="83"/>
  <c r="AXJ28" i="83" s="1"/>
  <c r="BGY27" i="83"/>
  <c r="BHB27" i="83" s="1"/>
  <c r="BRE23" i="83"/>
  <c r="BRH23" i="83" s="1"/>
  <c r="BVT25" i="83"/>
  <c r="BVW25" i="83" s="1"/>
  <c r="HG35" i="83"/>
  <c r="HJ35" i="83" s="1"/>
  <c r="AN40" i="83"/>
  <c r="AQ40" i="83" s="1"/>
  <c r="AG38" i="83"/>
  <c r="AJ38" i="83" s="1"/>
  <c r="XD34" i="83"/>
  <c r="XG34" i="83" s="1"/>
  <c r="TQ38" i="83"/>
  <c r="TT38" i="83" s="1"/>
  <c r="WB32" i="83"/>
  <c r="WE32" i="83" s="1"/>
  <c r="JK32" i="83"/>
  <c r="JN32" i="83" s="1"/>
  <c r="LV33" i="83"/>
  <c r="LY33" i="83" s="1"/>
  <c r="PB31" i="83"/>
  <c r="PE31" i="83" s="1"/>
  <c r="ZA31" i="83"/>
  <c r="ZD31" i="83" s="1"/>
  <c r="AKB29" i="83"/>
  <c r="AKE29" i="83" s="1"/>
  <c r="BDS31" i="83"/>
  <c r="BDV31" i="83" s="1"/>
  <c r="ABZ36" i="83"/>
  <c r="ACC36" i="83" s="1"/>
  <c r="AEY28" i="83"/>
  <c r="AFB28" i="83" s="1"/>
  <c r="BBV31" i="83"/>
  <c r="BBY31" i="83" s="1"/>
  <c r="AWS32" i="83"/>
  <c r="AWV32" i="83" s="1"/>
  <c r="BFB30" i="83"/>
  <c r="BFE30" i="83" s="1"/>
  <c r="BLN35" i="83"/>
  <c r="BLQ35" i="83" s="1"/>
  <c r="BGR35" i="83"/>
  <c r="BGU35" i="83" s="1"/>
  <c r="BLU34" i="83"/>
  <c r="BLX34" i="83" s="1"/>
  <c r="BQX25" i="83"/>
  <c r="BRA25" i="83" s="1"/>
  <c r="BUD25" i="83"/>
  <c r="BUG25" i="83" s="1"/>
  <c r="BWO26" i="83"/>
  <c r="BWR26" i="83" s="1"/>
  <c r="GE34" i="83"/>
  <c r="GH34" i="83" s="1"/>
  <c r="WI37" i="83"/>
  <c r="WL37" i="83" s="1"/>
  <c r="BDL33" i="83"/>
  <c r="BDO33" i="83" s="1"/>
  <c r="FQ38" i="83"/>
  <c r="FT38" i="83" s="1"/>
  <c r="TX34" i="83"/>
  <c r="UA34" i="83" s="1"/>
  <c r="DM37" i="83"/>
  <c r="DP37" i="83" s="1"/>
  <c r="CK35" i="83"/>
  <c r="CN35" i="83" s="1"/>
  <c r="AIE29" i="83"/>
  <c r="AIH29" i="83" s="1"/>
  <c r="XR32" i="83"/>
  <c r="XU32" i="83" s="1"/>
  <c r="WW36" i="83"/>
  <c r="WZ36" i="83" s="1"/>
  <c r="AAQ32" i="83"/>
  <c r="AAT32" i="83" s="1"/>
  <c r="MC36" i="83"/>
  <c r="MF36" i="83" s="1"/>
  <c r="BIV29" i="83"/>
  <c r="BIY29" i="83" s="1"/>
  <c r="NL33" i="83"/>
  <c r="NO33" i="83" s="1"/>
  <c r="ALK27" i="83"/>
  <c r="ALN27" i="83" s="1"/>
  <c r="CD39" i="83"/>
  <c r="CG39" i="83" s="1"/>
  <c r="IP42" i="83"/>
  <c r="IS42" i="83" s="1"/>
  <c r="JD35" i="83"/>
  <c r="JG35" i="83" s="1"/>
  <c r="QY33" i="83"/>
  <c r="RB33" i="83" s="1"/>
  <c r="ACN29" i="83"/>
  <c r="ACQ29" i="83" s="1"/>
  <c r="AGO28" i="83"/>
  <c r="AGR28" i="83" s="1"/>
  <c r="AHJ29" i="83"/>
  <c r="AHM29" i="83" s="1"/>
  <c r="AZD31" i="83"/>
  <c r="AZG31" i="83" s="1"/>
  <c r="ANA37" i="83"/>
  <c r="AND37" i="83" s="1"/>
  <c r="ATT37" i="83"/>
  <c r="ATW37" i="83" s="1"/>
  <c r="AVJ37" i="83"/>
  <c r="AVM37" i="83" s="1"/>
  <c r="BKL30" i="83"/>
  <c r="BKO30" i="83" s="1"/>
  <c r="BMB29" i="83"/>
  <c r="BME29" i="83" s="1"/>
  <c r="BMW28" i="83"/>
  <c r="BMZ28" i="83" s="1"/>
  <c r="BPH27" i="83"/>
  <c r="BPK27" i="83" s="1"/>
  <c r="BQJ29" i="83"/>
  <c r="BQM29" i="83" s="1"/>
  <c r="BWV29" i="83"/>
  <c r="BWY29" i="83" s="1"/>
  <c r="BVT28" i="83"/>
  <c r="BVW28" i="83" s="1"/>
  <c r="ZO35" i="83"/>
  <c r="ZR35" i="83" s="1"/>
  <c r="AOX40" i="83"/>
  <c r="APA40" i="83" s="1"/>
  <c r="ASD37" i="83"/>
  <c r="ASG37" i="83" s="1"/>
  <c r="TQ40" i="83"/>
  <c r="TT40" i="83" s="1"/>
  <c r="VN38" i="83"/>
  <c r="VQ38" i="83" s="1"/>
  <c r="YT38" i="83"/>
  <c r="YW38" i="83" s="1"/>
  <c r="AAC38" i="83"/>
  <c r="AAF38" i="83" s="1"/>
  <c r="RT35" i="83"/>
  <c r="RW35" i="83" s="1"/>
  <c r="SO35" i="83"/>
  <c r="SR35" i="83" s="1"/>
  <c r="ABZ41" i="83"/>
  <c r="ACC41" i="83" s="1"/>
  <c r="AQN38" i="83"/>
  <c r="AQQ38" i="83" s="1"/>
  <c r="BOT39" i="83"/>
  <c r="BOW39" i="83" s="1"/>
  <c r="BJX41" i="83"/>
  <c r="BKA41" i="83" s="1"/>
  <c r="CD47" i="83"/>
  <c r="CG47" i="83" s="1"/>
  <c r="XD41" i="83"/>
  <c r="XG41" i="83" s="1"/>
  <c r="TQ42" i="83"/>
  <c r="TT42" i="83" s="1"/>
  <c r="ARI33" i="83"/>
  <c r="ARL33" i="83" s="1"/>
  <c r="ASY35" i="83"/>
  <c r="ATB35" i="83" s="1"/>
  <c r="YT41" i="83"/>
  <c r="YW41" i="83" s="1"/>
  <c r="AAJ42" i="83"/>
  <c r="AAM42" i="83" s="1"/>
  <c r="WW40" i="83"/>
  <c r="WZ40" i="83" s="1"/>
  <c r="AOX43" i="83"/>
  <c r="APA43" i="83" s="1"/>
  <c r="BAF30" i="83"/>
  <c r="BAI30" i="83" s="1"/>
  <c r="BGR41" i="83"/>
  <c r="BGU41" i="83" s="1"/>
  <c r="BIH43" i="83"/>
  <c r="BIK43" i="83" s="1"/>
  <c r="BOM31" i="83"/>
  <c r="BOP31" i="83" s="1"/>
  <c r="AER24" i="83"/>
  <c r="AEU24" i="83" s="1"/>
  <c r="AZR31" i="83"/>
  <c r="AZU31" i="83" s="1"/>
  <c r="NS31" i="83"/>
  <c r="NV31" i="83" s="1"/>
  <c r="AAJ31" i="83"/>
  <c r="AAM31" i="83" s="1"/>
  <c r="BCJ26" i="83"/>
  <c r="BCM26" i="83" s="1"/>
  <c r="NZ27" i="83"/>
  <c r="OC27" i="83" s="1"/>
  <c r="BW28" i="83"/>
  <c r="BZ28" i="83" s="1"/>
  <c r="AAC26" i="83"/>
  <c r="AAF26" i="83" s="1"/>
  <c r="UE23" i="83"/>
  <c r="UH23" i="83" s="1"/>
  <c r="BOM26" i="83"/>
  <c r="BOP26" i="83" s="1"/>
  <c r="RM27" i="83"/>
  <c r="RP27" i="83" s="1"/>
  <c r="ACG29" i="83"/>
  <c r="ACJ29" i="83" s="1"/>
  <c r="WI31" i="83"/>
  <c r="WL31" i="83" s="1"/>
  <c r="OG26" i="83"/>
  <c r="OJ26" i="83" s="1"/>
  <c r="AEY22" i="83"/>
  <c r="AFB22" i="83" s="1"/>
  <c r="XR26" i="83"/>
  <c r="XU26" i="83" s="1"/>
  <c r="GZ29" i="83"/>
  <c r="HC29" i="83" s="1"/>
  <c r="Z40" i="83"/>
  <c r="AC40" i="83" s="1"/>
  <c r="FJ20" i="83"/>
  <c r="FM20" i="83" s="1"/>
  <c r="NZ52" i="83"/>
  <c r="OC52" i="83" s="1"/>
  <c r="ABZ58" i="83"/>
  <c r="ACC58" i="83" s="1"/>
  <c r="EO56" i="83"/>
  <c r="ER56" i="83" s="1"/>
  <c r="ZH51" i="83"/>
  <c r="ZK51" i="83" s="1"/>
  <c r="BP57" i="83"/>
  <c r="BS57" i="83" s="1"/>
  <c r="LV43" i="83"/>
  <c r="LY43" i="83" s="1"/>
  <c r="AFF18" i="83"/>
  <c r="AFI18" i="83" s="1"/>
  <c r="DM20" i="83"/>
  <c r="DP20" i="83" s="1"/>
  <c r="ALY40" i="83"/>
  <c r="AMB40" i="83" s="1"/>
  <c r="FJ72" i="83"/>
  <c r="FM72" i="83" s="1"/>
  <c r="UZ43" i="83"/>
  <c r="VC43" i="83" s="1"/>
  <c r="BDS45" i="83"/>
  <c r="BDV45" i="83" s="1"/>
  <c r="MJ20" i="83"/>
  <c r="MM20" i="83" s="1"/>
  <c r="TX20" i="83"/>
  <c r="UA20" i="83" s="1"/>
  <c r="ABZ20" i="83"/>
  <c r="ACC20" i="83" s="1"/>
  <c r="AVX49" i="83"/>
  <c r="AWA49" i="83" s="1"/>
  <c r="PB19" i="83"/>
  <c r="PE19" i="83" s="1"/>
  <c r="ZO55" i="83"/>
  <c r="ZR55" i="83" s="1"/>
  <c r="ASY19" i="83"/>
  <c r="ATB19" i="83" s="1"/>
  <c r="AOC46" i="83"/>
  <c r="AOF46" i="83" s="1"/>
  <c r="ALD43" i="83"/>
  <c r="ALG43" i="83" s="1"/>
  <c r="BNK18" i="83"/>
  <c r="BNN18" i="83" s="1"/>
  <c r="AER42" i="83"/>
  <c r="AEU42" i="83" s="1"/>
  <c r="BIV44" i="83"/>
  <c r="BIY44" i="83" s="1"/>
  <c r="BQC32" i="83"/>
  <c r="BQF32" i="83" s="1"/>
  <c r="GZ49" i="83"/>
  <c r="HC49" i="83" s="1"/>
  <c r="APS36" i="83"/>
  <c r="APV36" i="83" s="1"/>
  <c r="AVJ43" i="83"/>
  <c r="AVM43" i="83" s="1"/>
  <c r="ANH42" i="83"/>
  <c r="ANK42" i="83" s="1"/>
  <c r="AOC36" i="83"/>
  <c r="AOF36" i="83" s="1"/>
  <c r="AWL32" i="83"/>
  <c r="AWO32" i="83" s="1"/>
  <c r="BDL27" i="83"/>
  <c r="BDO27" i="83" s="1"/>
  <c r="BLU36" i="83"/>
  <c r="BLX36" i="83" s="1"/>
  <c r="AOJ27" i="83"/>
  <c r="AOM27" i="83" s="1"/>
  <c r="EO28" i="83"/>
  <c r="ER28" i="83" s="1"/>
  <c r="SV27" i="83"/>
  <c r="SY27" i="83" s="1"/>
  <c r="L25" i="83"/>
  <c r="O25" i="83" s="1"/>
  <c r="AED22" i="83"/>
  <c r="AEG22" i="83" s="1"/>
  <c r="BAM28" i="83"/>
  <c r="BAP28" i="83" s="1"/>
  <c r="PB27" i="83"/>
  <c r="PE27" i="83" s="1"/>
  <c r="BKZ21" i="83"/>
  <c r="BLC21" i="83" s="1"/>
  <c r="TQ28" i="83"/>
  <c r="TT28" i="83" s="1"/>
  <c r="AOQ25" i="83"/>
  <c r="AOT25" i="83" s="1"/>
  <c r="BB20" i="83"/>
  <c r="BE20" i="83" s="1"/>
  <c r="GE48" i="83"/>
  <c r="GH48" i="83" s="1"/>
  <c r="PP50" i="83"/>
  <c r="PS50" i="83" s="1"/>
  <c r="AOX62" i="83"/>
  <c r="APA62" i="83" s="1"/>
  <c r="HN20" i="83"/>
  <c r="HQ20" i="83" s="1"/>
  <c r="AFM42" i="83"/>
  <c r="AFP42" i="83" s="1"/>
  <c r="EA20" i="83"/>
  <c r="ED20" i="83" s="1"/>
  <c r="PW40" i="83"/>
  <c r="PZ40" i="83" s="1"/>
  <c r="AMF19" i="83"/>
  <c r="AMI19" i="83" s="1"/>
  <c r="GZ65" i="83"/>
  <c r="HC65" i="83" s="1"/>
  <c r="L20" i="83"/>
  <c r="O20" i="83" s="1"/>
  <c r="HG54" i="83"/>
  <c r="HJ54" i="83" s="1"/>
  <c r="ZH46" i="83"/>
  <c r="ZK46" i="83" s="1"/>
  <c r="HU20" i="83"/>
  <c r="HX20" i="83" s="1"/>
  <c r="NZ20" i="83"/>
  <c r="OC20" i="83" s="1"/>
  <c r="VU46" i="83"/>
  <c r="VX46" i="83" s="1"/>
  <c r="ACU39" i="83"/>
  <c r="ACX39" i="83" s="1"/>
  <c r="HN54" i="83"/>
  <c r="HQ54" i="83" s="1"/>
  <c r="SA20" i="83"/>
  <c r="SD20" i="83" s="1"/>
  <c r="ABL43" i="83"/>
  <c r="ABO43" i="83" s="1"/>
  <c r="BJC44" i="83"/>
  <c r="BJF44" i="83" s="1"/>
  <c r="AQU45" i="83"/>
  <c r="AQX45" i="83" s="1"/>
  <c r="ASD49" i="83"/>
  <c r="ASG49" i="83" s="1"/>
  <c r="BBH47" i="83"/>
  <c r="BBK47" i="83" s="1"/>
  <c r="ALD18" i="83"/>
  <c r="ALG18" i="83" s="1"/>
  <c r="BSG40" i="83"/>
  <c r="BSJ40" i="83" s="1"/>
  <c r="BPV17" i="83"/>
  <c r="BPY17" i="83" s="1"/>
  <c r="HG37" i="83"/>
  <c r="HJ37" i="83" s="1"/>
  <c r="IB31" i="83"/>
  <c r="IE31" i="83" s="1"/>
  <c r="KF29" i="83"/>
  <c r="KI29" i="83" s="1"/>
  <c r="RF38" i="83"/>
  <c r="RI38" i="83" s="1"/>
  <c r="KT34" i="83"/>
  <c r="KW34" i="83" s="1"/>
  <c r="OG31" i="83"/>
  <c r="OJ31" i="83" s="1"/>
  <c r="SA48" i="83"/>
  <c r="SD48" i="83" s="1"/>
  <c r="YM40" i="83"/>
  <c r="YP40" i="83" s="1"/>
  <c r="FC43" i="83"/>
  <c r="FF43" i="83" s="1"/>
  <c r="WH35" i="83"/>
  <c r="WK35" i="83" s="1"/>
  <c r="BFV36" i="83"/>
  <c r="BFY36" i="83" s="1"/>
  <c r="BEM38" i="83"/>
  <c r="BEP38" i="83" s="1"/>
  <c r="JD37" i="83"/>
  <c r="JG37" i="83" s="1"/>
  <c r="ABS30" i="83"/>
  <c r="ABV30" i="83" s="1"/>
  <c r="BDE38" i="83"/>
  <c r="BDH38" i="83" s="1"/>
  <c r="OT45" i="83"/>
  <c r="OW45" i="83" s="1"/>
  <c r="AZC35" i="83"/>
  <c r="AZF35" i="83" s="1"/>
  <c r="BCI37" i="83"/>
  <c r="BCL37" i="83" s="1"/>
  <c r="KS36" i="83"/>
  <c r="KV36" i="83" s="1"/>
  <c r="QJ40" i="83"/>
  <c r="QM40" i="83" s="1"/>
  <c r="UK37" i="83"/>
  <c r="UN37" i="83" s="1"/>
  <c r="LV36" i="83"/>
  <c r="LY36" i="83" s="1"/>
  <c r="AMZ43" i="83"/>
  <c r="ANC43" i="83" s="1"/>
  <c r="APK32" i="83"/>
  <c r="APN32" i="83" s="1"/>
  <c r="APR32" i="83"/>
  <c r="APU32" i="83" s="1"/>
  <c r="HU44" i="83"/>
  <c r="HX44" i="83" s="1"/>
  <c r="CR37" i="83"/>
  <c r="CU37" i="83" s="1"/>
  <c r="JY43" i="83"/>
  <c r="KB43" i="83" s="1"/>
  <c r="AAJ41" i="83"/>
  <c r="AAM41" i="83" s="1"/>
  <c r="BMI35" i="83"/>
  <c r="BML35" i="83" s="1"/>
  <c r="IW34" i="83"/>
  <c r="IZ34" i="83" s="1"/>
  <c r="AEY26" i="83"/>
  <c r="AFB26" i="83" s="1"/>
  <c r="BNK31" i="83"/>
  <c r="BNN31" i="83" s="1"/>
  <c r="AYI33" i="83"/>
  <c r="AYL33" i="83" s="1"/>
  <c r="AZD32" i="83"/>
  <c r="AZG32" i="83" s="1"/>
  <c r="BBO33" i="83"/>
  <c r="BBR33" i="83" s="1"/>
  <c r="QR32" i="83"/>
  <c r="QU32" i="83" s="1"/>
  <c r="IB35" i="83"/>
  <c r="IE35" i="83" s="1"/>
  <c r="RE32" i="83"/>
  <c r="RH32" i="83" s="1"/>
  <c r="FC53" i="83"/>
  <c r="FF53" i="83" s="1"/>
  <c r="BI34" i="83"/>
  <c r="BL34" i="83" s="1"/>
  <c r="YF29" i="83"/>
  <c r="YI29" i="83" s="1"/>
  <c r="UE29" i="83"/>
  <c r="UH29" i="83" s="1"/>
  <c r="AG39" i="83"/>
  <c r="AJ39" i="83" s="1"/>
  <c r="RT32" i="83"/>
  <c r="RW32" i="83" s="1"/>
  <c r="BND38" i="83"/>
  <c r="BNG38" i="83" s="1"/>
  <c r="AKP27" i="83"/>
  <c r="AKS27" i="83" s="1"/>
  <c r="ALY28" i="83"/>
  <c r="AMB28" i="83" s="1"/>
  <c r="AMM27" i="83"/>
  <c r="AMP27" i="83" s="1"/>
  <c r="BJC29" i="83"/>
  <c r="BJF29" i="83" s="1"/>
  <c r="ATM29" i="83"/>
  <c r="ATP29" i="83" s="1"/>
  <c r="BIH36" i="83"/>
  <c r="BIK36" i="83" s="1"/>
  <c r="BJX36" i="83"/>
  <c r="BKA36" i="83" s="1"/>
  <c r="BWH27" i="83"/>
  <c r="BWK27" i="83" s="1"/>
  <c r="AN46" i="83"/>
  <c r="AQ46" i="83" s="1"/>
  <c r="DM39" i="83"/>
  <c r="DP39" i="83" s="1"/>
  <c r="ASK33" i="83"/>
  <c r="ASN33" i="83" s="1"/>
  <c r="DF33" i="83"/>
  <c r="DI33" i="83" s="1"/>
  <c r="IH42" i="83"/>
  <c r="IK42" i="83" s="1"/>
  <c r="AYW39" i="83"/>
  <c r="AYZ39" i="83" s="1"/>
  <c r="ADW27" i="83"/>
  <c r="ADZ27" i="83" s="1"/>
  <c r="BBV34" i="83"/>
  <c r="BBY34" i="83" s="1"/>
  <c r="GS37" i="83"/>
  <c r="GV37" i="83" s="1"/>
  <c r="AIL30" i="83"/>
  <c r="AIO30" i="83" s="1"/>
  <c r="WI34" i="83"/>
  <c r="WL34" i="83" s="1"/>
  <c r="AWL29" i="83"/>
  <c r="AWO29" i="83" s="1"/>
  <c r="BJJ25" i="83"/>
  <c r="BJM25" i="83" s="1"/>
  <c r="IP47" i="83"/>
  <c r="IS47" i="83" s="1"/>
  <c r="TW37" i="83"/>
  <c r="TZ37" i="83" s="1"/>
  <c r="VM37" i="83"/>
  <c r="VP37" i="83" s="1"/>
  <c r="ASY39" i="83"/>
  <c r="ATB39" i="83" s="1"/>
  <c r="GE30" i="83"/>
  <c r="GH30" i="83" s="1"/>
  <c r="RT31" i="83"/>
  <c r="RW31" i="83" s="1"/>
  <c r="ATF28" i="83"/>
  <c r="ATI28" i="83" s="1"/>
  <c r="NS35" i="83"/>
  <c r="NV35" i="83" s="1"/>
  <c r="PB32" i="83"/>
  <c r="PE32" i="83" s="1"/>
  <c r="AZY33" i="83"/>
  <c r="BAB33" i="83" s="1"/>
  <c r="BFI30" i="83"/>
  <c r="BFL30" i="83" s="1"/>
  <c r="BCX31" i="83"/>
  <c r="BDA31" i="83" s="1"/>
  <c r="BIO31" i="83"/>
  <c r="BIR31" i="83" s="1"/>
  <c r="QD34" i="83"/>
  <c r="QG34" i="83" s="1"/>
  <c r="QY39" i="83"/>
  <c r="RB39" i="83" s="1"/>
  <c r="AYW34" i="83"/>
  <c r="AYZ34" i="83" s="1"/>
  <c r="AZY38" i="83"/>
  <c r="BAB38" i="83" s="1"/>
  <c r="GK32" i="83"/>
  <c r="GN32" i="83" s="1"/>
  <c r="BNX32" i="83"/>
  <c r="BOA32" i="83" s="1"/>
  <c r="JY46" i="83"/>
  <c r="KB46" i="83" s="1"/>
  <c r="NS38" i="83"/>
  <c r="NV38" i="83" s="1"/>
  <c r="VU35" i="83"/>
  <c r="VX35" i="83" s="1"/>
  <c r="AOJ36" i="83"/>
  <c r="AOM36" i="83" s="1"/>
  <c r="BDZ37" i="83"/>
  <c r="BEC37" i="83" s="1"/>
  <c r="CQ35" i="83"/>
  <c r="CT35" i="83" s="1"/>
  <c r="BV37" i="83"/>
  <c r="BY37" i="83" s="1"/>
  <c r="ANA48" i="83"/>
  <c r="AND48" i="83" s="1"/>
  <c r="BIH47" i="83"/>
  <c r="BIK47" i="83" s="1"/>
  <c r="BLU39" i="83"/>
  <c r="BLX39" i="83" s="1"/>
  <c r="BMI39" i="83"/>
  <c r="BML39" i="83" s="1"/>
  <c r="LO47" i="83"/>
  <c r="LR47" i="83" s="1"/>
  <c r="XR42" i="83"/>
  <c r="XU42" i="83" s="1"/>
  <c r="BKS32" i="83"/>
  <c r="BKV32" i="83" s="1"/>
  <c r="ZA34" i="83"/>
  <c r="ZD34" i="83" s="1"/>
  <c r="PP36" i="83"/>
  <c r="PS36" i="83" s="1"/>
  <c r="LH37" i="83"/>
  <c r="LK37" i="83" s="1"/>
  <c r="BB36" i="83"/>
  <c r="BE36" i="83" s="1"/>
  <c r="KM37" i="83"/>
  <c r="KP37" i="83" s="1"/>
  <c r="BNY35" i="83"/>
  <c r="BOB35" i="83" s="1"/>
  <c r="BMI34" i="83"/>
  <c r="BML34" i="83" s="1"/>
  <c r="BKE30" i="83"/>
  <c r="BKH30" i="83" s="1"/>
  <c r="AXN30" i="83"/>
  <c r="AXQ30" i="83" s="1"/>
  <c r="XY38" i="83"/>
  <c r="YB38" i="83" s="1"/>
  <c r="RF39" i="83"/>
  <c r="RI39" i="83" s="1"/>
  <c r="SA47" i="83"/>
  <c r="SD47" i="83" s="1"/>
  <c r="DF32" i="83"/>
  <c r="DI32" i="83" s="1"/>
  <c r="BJC33" i="83"/>
  <c r="BJF33" i="83" s="1"/>
  <c r="OU45" i="83"/>
  <c r="OX45" i="83" s="1"/>
  <c r="JY44" i="83"/>
  <c r="KB44" i="83" s="1"/>
  <c r="II41" i="83"/>
  <c r="IL41" i="83" s="1"/>
  <c r="EV36" i="83"/>
  <c r="EY36" i="83" s="1"/>
  <c r="BDS33" i="83"/>
  <c r="BDV33" i="83" s="1"/>
  <c r="ASR28" i="83"/>
  <c r="ASU28" i="83" s="1"/>
  <c r="ARB28" i="83"/>
  <c r="ARE28" i="83" s="1"/>
  <c r="BCJ35" i="83"/>
  <c r="BCM35" i="83" s="1"/>
  <c r="AWS36" i="83"/>
  <c r="AWV36" i="83" s="1"/>
  <c r="AUH31" i="83"/>
  <c r="AUK31" i="83" s="1"/>
  <c r="APE33" i="83"/>
  <c r="APH33" i="83" s="1"/>
  <c r="AXG32" i="83"/>
  <c r="AXJ32" i="83" s="1"/>
  <c r="ARW32" i="83"/>
  <c r="ARZ32" i="83" s="1"/>
  <c r="ZO33" i="83"/>
  <c r="ZR33" i="83" s="1"/>
  <c r="XY33" i="83"/>
  <c r="YB33" i="83" s="1"/>
  <c r="AAX29" i="83"/>
  <c r="ABA29" i="83" s="1"/>
  <c r="MC41" i="83"/>
  <c r="MF41" i="83" s="1"/>
  <c r="AOJ34" i="83"/>
  <c r="AOM34" i="83" s="1"/>
  <c r="BI35" i="83"/>
  <c r="BL35" i="83" s="1"/>
  <c r="QD33" i="83"/>
  <c r="QG33" i="83" s="1"/>
  <c r="ON36" i="83"/>
  <c r="OQ36" i="83" s="1"/>
  <c r="CY33" i="83"/>
  <c r="DB33" i="83" s="1"/>
  <c r="S32" i="83"/>
  <c r="V32" i="83" s="1"/>
  <c r="BXC28" i="83"/>
  <c r="BXF28" i="83" s="1"/>
  <c r="BUR26" i="83"/>
  <c r="BUU26" i="83" s="1"/>
  <c r="BPV25" i="83"/>
  <c r="BPY25" i="83" s="1"/>
  <c r="BQC23" i="83"/>
  <c r="BQF23" i="83" s="1"/>
  <c r="AUA33" i="83"/>
  <c r="AUD33" i="83" s="1"/>
  <c r="BPH26" i="83"/>
  <c r="BPK26" i="83" s="1"/>
  <c r="AVC31" i="83"/>
  <c r="AVF31" i="83" s="1"/>
  <c r="BAF29" i="83"/>
  <c r="BAI29" i="83" s="1"/>
  <c r="BFP29" i="83"/>
  <c r="BFS29" i="83" s="1"/>
  <c r="AKB28" i="83"/>
  <c r="AKE28" i="83" s="1"/>
  <c r="TQ36" i="83"/>
  <c r="TT36" i="83" s="1"/>
  <c r="AUH28" i="83"/>
  <c r="AUK28" i="83" s="1"/>
  <c r="ASD33" i="83"/>
  <c r="ASG33" i="83" s="1"/>
  <c r="AGV27" i="83"/>
  <c r="AGY27" i="83" s="1"/>
  <c r="ADP28" i="83"/>
  <c r="ADS28" i="83" s="1"/>
  <c r="US34" i="83"/>
  <c r="UV34" i="83" s="1"/>
  <c r="TC32" i="83"/>
  <c r="TF32" i="83" s="1"/>
  <c r="PP31" i="83"/>
  <c r="PS31" i="83" s="1"/>
  <c r="ARP29" i="83"/>
  <c r="ARS29" i="83" s="1"/>
  <c r="AMT27" i="83"/>
  <c r="AMW27" i="83" s="1"/>
  <c r="CR34" i="83"/>
  <c r="CU34" i="83" s="1"/>
  <c r="AOQ32" i="83"/>
  <c r="AOT32" i="83" s="1"/>
  <c r="AUV28" i="83"/>
  <c r="AUY28" i="83" s="1"/>
  <c r="NE34" i="83"/>
  <c r="NH34" i="83" s="1"/>
  <c r="MC35" i="83"/>
  <c r="MF35" i="83" s="1"/>
  <c r="EO31" i="83"/>
  <c r="ER31" i="83" s="1"/>
  <c r="AGO26" i="83"/>
  <c r="AGR26" i="83" s="1"/>
  <c r="AAX28" i="83"/>
  <c r="ABA28" i="83" s="1"/>
  <c r="BEN33" i="83"/>
  <c r="BEQ33" i="83" s="1"/>
  <c r="QY37" i="83"/>
  <c r="RB37" i="83" s="1"/>
  <c r="JR32" i="83"/>
  <c r="JU32" i="83" s="1"/>
  <c r="EO34" i="83"/>
  <c r="ER34" i="83" s="1"/>
  <c r="AU36" i="83"/>
  <c r="AX36" i="83" s="1"/>
  <c r="AU38" i="83"/>
  <c r="AX38" i="83" s="1"/>
  <c r="FX36" i="83"/>
  <c r="GA36" i="83" s="1"/>
  <c r="BOM30" i="83"/>
  <c r="BOP30" i="83" s="1"/>
  <c r="BNY32" i="83"/>
  <c r="BOB32" i="83" s="1"/>
  <c r="AZR34" i="83"/>
  <c r="AZU34" i="83" s="1"/>
  <c r="AYB33" i="83"/>
  <c r="AYE33" i="83" s="1"/>
  <c r="AVC32" i="83"/>
  <c r="AVF32" i="83" s="1"/>
  <c r="APL32" i="83"/>
  <c r="APO32" i="83" s="1"/>
  <c r="ABS32" i="83"/>
  <c r="ABV32" i="83" s="1"/>
  <c r="AQU32" i="83"/>
  <c r="AQX32" i="83" s="1"/>
  <c r="BJC30" i="83"/>
  <c r="BJF30" i="83" s="1"/>
  <c r="KT35" i="83"/>
  <c r="KW35" i="83" s="1"/>
  <c r="FX34" i="83"/>
  <c r="GA34" i="83" s="1"/>
  <c r="ANV29" i="83"/>
  <c r="ANY29" i="83" s="1"/>
  <c r="QK40" i="83"/>
  <c r="QN40" i="83" s="1"/>
  <c r="LH34" i="83"/>
  <c r="LK34" i="83" s="1"/>
  <c r="BQJ28" i="83"/>
  <c r="BQM28" i="83" s="1"/>
  <c r="BQX24" i="83"/>
  <c r="BRA24" i="83" s="1"/>
  <c r="BND35" i="83"/>
  <c r="BNG35" i="83" s="1"/>
  <c r="BSN25" i="83"/>
  <c r="BSQ25" i="83" s="1"/>
  <c r="BOT34" i="83"/>
  <c r="BOW34" i="83" s="1"/>
  <c r="BHM31" i="83"/>
  <c r="BHP31" i="83" s="1"/>
  <c r="BGR34" i="83"/>
  <c r="BGU34" i="83" s="1"/>
  <c r="AVQ34" i="83"/>
  <c r="AVT34" i="83" s="1"/>
  <c r="BUD24" i="83"/>
  <c r="BUG24" i="83" s="1"/>
  <c r="BIV28" i="83"/>
  <c r="BIY28" i="83" s="1"/>
  <c r="AOX36" i="83"/>
  <c r="APA36" i="83" s="1"/>
  <c r="ANV28" i="83"/>
  <c r="ANY28" i="83" s="1"/>
  <c r="AKW28" i="83"/>
  <c r="AKZ28" i="83" s="1"/>
  <c r="ADI26" i="83"/>
  <c r="ADL26" i="83" s="1"/>
  <c r="AXU26" i="83"/>
  <c r="AXX26" i="83" s="1"/>
  <c r="AIE27" i="83"/>
  <c r="AIH27" i="83" s="1"/>
  <c r="AFT27" i="83"/>
  <c r="AFW27" i="83" s="1"/>
  <c r="YF28" i="83"/>
  <c r="YI28" i="83" s="1"/>
  <c r="S30" i="83"/>
  <c r="V30" i="83" s="1"/>
  <c r="AOC31" i="83"/>
  <c r="AOF31" i="83" s="1"/>
  <c r="QR29" i="83"/>
  <c r="QU29" i="83" s="1"/>
  <c r="BI32" i="83"/>
  <c r="BL32" i="83" s="1"/>
  <c r="AG36" i="83"/>
  <c r="AJ36" i="83" s="1"/>
  <c r="ACN27" i="83"/>
  <c r="ACQ27" i="83" s="1"/>
  <c r="YT33" i="83"/>
  <c r="YW33" i="83" s="1"/>
  <c r="SV30" i="83"/>
  <c r="SY30" i="83" s="1"/>
  <c r="SA40" i="83"/>
  <c r="SD40" i="83" s="1"/>
  <c r="QK36" i="83"/>
  <c r="QN36" i="83" s="1"/>
  <c r="GS35" i="83"/>
  <c r="GV35" i="83" s="1"/>
  <c r="BKL33" i="83"/>
  <c r="BKO33" i="83" s="1"/>
  <c r="BBO36" i="83"/>
  <c r="BBR36" i="83" s="1"/>
  <c r="RF36" i="83"/>
  <c r="RI36" i="83" s="1"/>
  <c r="ATF31" i="83"/>
  <c r="ATI31" i="83" s="1"/>
  <c r="US36" i="83"/>
  <c r="UV36" i="83" s="1"/>
  <c r="JD39" i="83"/>
  <c r="JG39" i="83" s="1"/>
  <c r="PI42" i="83"/>
  <c r="PL42" i="83" s="1"/>
  <c r="FQ41" i="83"/>
  <c r="FT41" i="83" s="1"/>
  <c r="EH33" i="83"/>
  <c r="EK33" i="83" s="1"/>
  <c r="BEU35" i="83"/>
  <c r="BEX35" i="83" s="1"/>
  <c r="ABL29" i="83"/>
  <c r="ABO29" i="83" s="1"/>
  <c r="BEN31" i="83"/>
  <c r="BEQ31" i="83" s="1"/>
  <c r="VU33" i="83"/>
  <c r="VX33" i="83" s="1"/>
  <c r="AER27" i="83"/>
  <c r="AEU27" i="83" s="1"/>
  <c r="MC38" i="83"/>
  <c r="MF38" i="83" s="1"/>
  <c r="APL29" i="83"/>
  <c r="APO29" i="83" s="1"/>
  <c r="XD35" i="83"/>
  <c r="XG35" i="83" s="1"/>
  <c r="XR33" i="83"/>
  <c r="XU33" i="83" s="1"/>
  <c r="BBA30" i="83"/>
  <c r="BBD30" i="83" s="1"/>
  <c r="AYP28" i="83"/>
  <c r="AYS28" i="83" s="1"/>
  <c r="AZY32" i="83"/>
  <c r="BAB32" i="83" s="1"/>
  <c r="BBO34" i="83"/>
  <c r="BBR34" i="83" s="1"/>
  <c r="BFW31" i="83"/>
  <c r="BFZ31" i="83" s="1"/>
  <c r="BLU35" i="83"/>
  <c r="BLX35" i="83" s="1"/>
  <c r="BMP27" i="83"/>
  <c r="BMS27" i="83" s="1"/>
  <c r="BYE26" i="83"/>
  <c r="BYH26" i="83" s="1"/>
  <c r="BWV28" i="83"/>
  <c r="BWY28" i="83" s="1"/>
  <c r="NS37" i="83"/>
  <c r="NV37" i="83" s="1"/>
  <c r="TX39" i="83"/>
  <c r="UA39" i="83" s="1"/>
  <c r="BW40" i="83"/>
  <c r="BZ40" i="83" s="1"/>
  <c r="NL36" i="83"/>
  <c r="NO36" i="83" s="1"/>
  <c r="CD44" i="83"/>
  <c r="CG44" i="83" s="1"/>
  <c r="CY36" i="83"/>
  <c r="DB36" i="83" s="1"/>
  <c r="DT47" i="83"/>
  <c r="DW47" i="83" s="1"/>
  <c r="RF37" i="83"/>
  <c r="RI37" i="83" s="1"/>
  <c r="RT36" i="83"/>
  <c r="RW36" i="83" s="1"/>
  <c r="BCC36" i="83"/>
  <c r="BCF36" i="83" s="1"/>
  <c r="HT33" i="83"/>
  <c r="HW33" i="83" s="1"/>
  <c r="ADI35" i="83"/>
  <c r="ADL35" i="83" s="1"/>
  <c r="AKP32" i="83"/>
  <c r="AKS32" i="83" s="1"/>
  <c r="AFT36" i="83"/>
  <c r="AFW36" i="83" s="1"/>
  <c r="MJ49" i="83"/>
  <c r="MM49" i="83" s="1"/>
  <c r="YF35" i="83"/>
  <c r="YI35" i="83" s="1"/>
  <c r="AAX32" i="83"/>
  <c r="ABA32" i="83" s="1"/>
  <c r="BSG34" i="83"/>
  <c r="BSJ34" i="83" s="1"/>
  <c r="BQC27" i="83"/>
  <c r="BQF27" i="83" s="1"/>
  <c r="AVX37" i="83"/>
  <c r="AWA37" i="83" s="1"/>
  <c r="AVJ47" i="83"/>
  <c r="AVM47" i="83" s="1"/>
  <c r="AQU38" i="83"/>
  <c r="AQX38" i="83" s="1"/>
  <c r="BLN43" i="83"/>
  <c r="BLQ43" i="83" s="1"/>
  <c r="BKE33" i="83"/>
  <c r="BKH33" i="83" s="1"/>
  <c r="AWZ36" i="83"/>
  <c r="AXC36" i="83" s="1"/>
  <c r="AIS32" i="83"/>
  <c r="AIV32" i="83" s="1"/>
  <c r="AUA42" i="83"/>
  <c r="AUD42" i="83" s="1"/>
  <c r="ADI36" i="83"/>
  <c r="ADL36" i="83" s="1"/>
  <c r="AAJ49" i="83"/>
  <c r="AAM49" i="83" s="1"/>
  <c r="LH42" i="83"/>
  <c r="LK42" i="83" s="1"/>
  <c r="ZA40" i="83"/>
  <c r="ZD40" i="83" s="1"/>
  <c r="UE38" i="83"/>
  <c r="UH38" i="83" s="1"/>
  <c r="ARW38" i="83"/>
  <c r="ARZ38" i="83" s="1"/>
  <c r="PI50" i="83"/>
  <c r="PL50" i="83" s="1"/>
  <c r="AOQ41" i="83"/>
  <c r="AOT41" i="83" s="1"/>
  <c r="VN48" i="83"/>
  <c r="VQ48" i="83" s="1"/>
  <c r="XK35" i="83"/>
  <c r="XN35" i="83" s="1"/>
  <c r="PP44" i="83"/>
  <c r="PS44" i="83" s="1"/>
  <c r="ADW33" i="83"/>
  <c r="ADZ33" i="83" s="1"/>
  <c r="KM41" i="83"/>
  <c r="KP41" i="83" s="1"/>
  <c r="IP56" i="83"/>
  <c r="IS56" i="83" s="1"/>
  <c r="FJ54" i="83"/>
  <c r="FM54" i="83" s="1"/>
  <c r="BYE28" i="83"/>
  <c r="BYH28" i="83" s="1"/>
  <c r="BND44" i="83"/>
  <c r="BNG44" i="83" s="1"/>
  <c r="BDS39" i="83"/>
  <c r="BDV39" i="83" s="1"/>
  <c r="BDL32" i="83"/>
  <c r="BDO32" i="83" s="1"/>
  <c r="ATT48" i="83"/>
  <c r="ATW48" i="83" s="1"/>
  <c r="BTW27" i="83"/>
  <c r="BTZ27" i="83" s="1"/>
  <c r="BMB34" i="83"/>
  <c r="BME34" i="83" s="1"/>
  <c r="BHT30" i="83"/>
  <c r="BHW30" i="83" s="1"/>
  <c r="AZK27" i="83"/>
  <c r="AZN27" i="83" s="1"/>
  <c r="ANH47" i="83"/>
  <c r="ANK47" i="83" s="1"/>
  <c r="NZ44" i="83"/>
  <c r="OC44" i="83" s="1"/>
  <c r="NL41" i="83"/>
  <c r="NO41" i="83" s="1"/>
  <c r="YF36" i="83"/>
  <c r="YI36" i="83" s="1"/>
  <c r="ASK39" i="83"/>
  <c r="ASN39" i="83" s="1"/>
  <c r="OU55" i="83"/>
  <c r="OX55" i="83" s="1"/>
  <c r="BI48" i="83"/>
  <c r="BL48" i="83" s="1"/>
  <c r="AWS43" i="83"/>
  <c r="AWV43" i="83" s="1"/>
  <c r="AJU34" i="83"/>
  <c r="AJX34" i="83" s="1"/>
  <c r="AKI36" i="83"/>
  <c r="AKL36" i="83" s="1"/>
  <c r="AU47" i="83"/>
  <c r="AX47" i="83" s="1"/>
  <c r="BXC33" i="83"/>
  <c r="BXF33" i="83" s="1"/>
  <c r="AFT37" i="83"/>
  <c r="AFW37" i="83" s="1"/>
  <c r="ADP33" i="83"/>
  <c r="ADS33" i="83" s="1"/>
  <c r="BPA33" i="83"/>
  <c r="BPD33" i="83" s="1"/>
  <c r="AXG35" i="83"/>
  <c r="AXJ35" i="83" s="1"/>
  <c r="BRL29" i="83"/>
  <c r="BRO29" i="83" s="1"/>
  <c r="AIZ38" i="83"/>
  <c r="AJC38" i="83" s="1"/>
  <c r="MJ52" i="83"/>
  <c r="MM52" i="83" s="1"/>
  <c r="HG47" i="83"/>
  <c r="HJ47" i="83" s="1"/>
  <c r="AMF32" i="83"/>
  <c r="AMI32" i="83" s="1"/>
  <c r="BW48" i="83"/>
  <c r="BZ48" i="83" s="1"/>
  <c r="WB41" i="83"/>
  <c r="WE41" i="83" s="1"/>
  <c r="QY44" i="83"/>
  <c r="RB44" i="83" s="1"/>
  <c r="BMW31" i="83"/>
  <c r="BMZ31" i="83" s="1"/>
  <c r="BLG31" i="83"/>
  <c r="BLJ31" i="83" s="1"/>
  <c r="GZ50" i="83"/>
  <c r="HC50" i="83" s="1"/>
  <c r="JY45" i="83"/>
  <c r="KB45" i="83" s="1"/>
  <c r="RT40" i="83"/>
  <c r="RW40" i="83" s="1"/>
  <c r="AIE33" i="83"/>
  <c r="AIH33" i="83" s="1"/>
  <c r="TQ47" i="83"/>
  <c r="TT47" i="83" s="1"/>
  <c r="BEU39" i="83"/>
  <c r="BEX39" i="83" s="1"/>
  <c r="AFM32" i="83"/>
  <c r="AFP32" i="83" s="1"/>
  <c r="SV43" i="83"/>
  <c r="SY43" i="83" s="1"/>
  <c r="AAQ41" i="83"/>
  <c r="AAT41" i="83" s="1"/>
  <c r="GS49" i="83"/>
  <c r="GV49" i="83" s="1"/>
  <c r="BAM38" i="83"/>
  <c r="BAP38" i="83" s="1"/>
  <c r="AXN33" i="83"/>
  <c r="AXQ33" i="83" s="1"/>
  <c r="AWE33" i="83"/>
  <c r="AWH33" i="83" s="1"/>
  <c r="BFI35" i="83"/>
  <c r="BFL35" i="83" s="1"/>
  <c r="ACN36" i="83"/>
  <c r="ACQ36" i="83" s="1"/>
  <c r="FJ56" i="83"/>
  <c r="FM56" i="83" s="1"/>
  <c r="UL48" i="83"/>
  <c r="UO48" i="83" s="1"/>
  <c r="FX41" i="83"/>
  <c r="GA41" i="83" s="1"/>
  <c r="XD42" i="83"/>
  <c r="XG42" i="83" s="1"/>
  <c r="YT42" i="83"/>
  <c r="YW42" i="83" s="1"/>
  <c r="AAC41" i="83"/>
  <c r="AAF41" i="83" s="1"/>
  <c r="ZA39" i="83"/>
  <c r="ZD39" i="83" s="1"/>
  <c r="BNK35" i="83"/>
  <c r="BNN35" i="83" s="1"/>
  <c r="BKL37" i="83"/>
  <c r="BKO37" i="83" s="1"/>
  <c r="BGR45" i="83"/>
  <c r="BGU45" i="83" s="1"/>
  <c r="AYW37" i="83"/>
  <c r="AYZ37" i="83" s="1"/>
  <c r="BGY33" i="83"/>
  <c r="BHB33" i="83" s="1"/>
  <c r="BBO40" i="83"/>
  <c r="BBR40" i="83" s="1"/>
  <c r="ABS36" i="83"/>
  <c r="ABV36" i="83" s="1"/>
  <c r="OU47" i="83"/>
  <c r="OX47" i="83" s="1"/>
  <c r="BNR28" i="83"/>
  <c r="BNU28" i="83" s="1"/>
  <c r="BNY34" i="83"/>
  <c r="BOB34" i="83" s="1"/>
  <c r="BMB32" i="83"/>
  <c r="BME32" i="83" s="1"/>
  <c r="BJC32" i="83"/>
  <c r="BJF32" i="83" s="1"/>
  <c r="AWS37" i="83"/>
  <c r="AWV37" i="83" s="1"/>
  <c r="AVJ41" i="83"/>
  <c r="AVM41" i="83" s="1"/>
  <c r="ANH40" i="83"/>
  <c r="ANK40" i="83" s="1"/>
  <c r="AZY37" i="83"/>
  <c r="BAB37" i="83" s="1"/>
  <c r="BUY25" i="83"/>
  <c r="BVB25" i="83" s="1"/>
  <c r="ACG39" i="83"/>
  <c r="ACJ39" i="83" s="1"/>
  <c r="TC43" i="83"/>
  <c r="TF43" i="83" s="1"/>
  <c r="CK48" i="83"/>
  <c r="CN48" i="83" s="1"/>
  <c r="AWS39" i="83"/>
  <c r="AWV39" i="83" s="1"/>
  <c r="AAJ43" i="83"/>
  <c r="AAM43" i="83" s="1"/>
  <c r="NE41" i="83"/>
  <c r="NH41" i="83" s="1"/>
  <c r="BMI33" i="83"/>
  <c r="BML33" i="83" s="1"/>
  <c r="BHM35" i="83"/>
  <c r="BHP35" i="83" s="1"/>
  <c r="AYI37" i="83"/>
  <c r="AYL37" i="83" s="1"/>
  <c r="AUA36" i="83"/>
  <c r="AUD36" i="83" s="1"/>
  <c r="BDS35" i="83"/>
  <c r="BDV35" i="83" s="1"/>
  <c r="APS34" i="83"/>
  <c r="APV34" i="83" s="1"/>
  <c r="BGR39" i="83"/>
  <c r="BGU39" i="83" s="1"/>
  <c r="ATF32" i="83"/>
  <c r="ATI32" i="83" s="1"/>
  <c r="BBO37" i="83"/>
  <c r="BBR37" i="83" s="1"/>
  <c r="ARI32" i="83"/>
  <c r="ARL32" i="83" s="1"/>
  <c r="ANA42" i="83"/>
  <c r="AND42" i="83" s="1"/>
  <c r="EH34" i="83"/>
  <c r="EK34" i="83" s="1"/>
  <c r="APE34" i="83"/>
  <c r="APH34" i="83" s="1"/>
  <c r="MC43" i="83"/>
  <c r="MF43" i="83" s="1"/>
  <c r="BI38" i="83"/>
  <c r="BL38" i="83" s="1"/>
  <c r="FJ46" i="83"/>
  <c r="FM46" i="83" s="1"/>
  <c r="LH35" i="83"/>
  <c r="LK35" i="83" s="1"/>
  <c r="GE35" i="83"/>
  <c r="GH35" i="83" s="1"/>
  <c r="BXC30" i="83"/>
  <c r="BXF30" i="83" s="1"/>
  <c r="BSG31" i="83"/>
  <c r="BSJ31" i="83" s="1"/>
  <c r="BRE26" i="83"/>
  <c r="BRH26" i="83" s="1"/>
  <c r="BPA29" i="83"/>
  <c r="BPD29" i="83" s="1"/>
  <c r="BGR36" i="83"/>
  <c r="BGU36" i="83" s="1"/>
  <c r="AVJ38" i="83"/>
  <c r="AVM38" i="83" s="1"/>
  <c r="ATF29" i="83"/>
  <c r="ATI29" i="83" s="1"/>
  <c r="AMM28" i="83"/>
  <c r="AMP28" i="83" s="1"/>
  <c r="AAQ33" i="83"/>
  <c r="AAT33" i="83" s="1"/>
  <c r="YT35" i="83"/>
  <c r="YW35" i="83" s="1"/>
  <c r="ACN30" i="83"/>
  <c r="ACQ30" i="83" s="1"/>
  <c r="WW37" i="83"/>
  <c r="WZ37" i="83" s="1"/>
  <c r="ANH36" i="83"/>
  <c r="ANK36" i="83" s="1"/>
  <c r="XK31" i="83"/>
  <c r="XN31" i="83" s="1"/>
  <c r="VN35" i="83"/>
  <c r="VQ35" i="83" s="1"/>
  <c r="DT43" i="83"/>
  <c r="DW43" i="83" s="1"/>
  <c r="ZV29" i="83"/>
  <c r="ZY29" i="83" s="1"/>
  <c r="LV34" i="83"/>
  <c r="LY34" i="83" s="1"/>
  <c r="ZA32" i="83"/>
  <c r="ZD32" i="83" s="1"/>
  <c r="ACG31" i="83"/>
  <c r="ACJ31" i="83" s="1"/>
  <c r="MC37" i="83"/>
  <c r="MF37" i="83" s="1"/>
  <c r="QK43" i="83"/>
  <c r="QN43" i="83" s="1"/>
  <c r="BKS31" i="83"/>
  <c r="BKV31" i="83" s="1"/>
  <c r="BFW35" i="83"/>
  <c r="BFZ35" i="83" s="1"/>
  <c r="AQN39" i="83"/>
  <c r="AQQ39" i="83" s="1"/>
  <c r="FC41" i="83"/>
  <c r="FF41" i="83" s="1"/>
  <c r="S34" i="83"/>
  <c r="V34" i="83" s="1"/>
  <c r="DM40" i="83"/>
  <c r="DP40" i="83" s="1"/>
  <c r="BSN27" i="83"/>
  <c r="BSQ27" i="83" s="1"/>
  <c r="JY52" i="83"/>
  <c r="KB52" i="83" s="1"/>
  <c r="QK47" i="83"/>
  <c r="QN47" i="83" s="1"/>
  <c r="WW41" i="83"/>
  <c r="WZ41" i="83" s="1"/>
  <c r="IP51" i="83"/>
  <c r="IS51" i="83" s="1"/>
  <c r="BIV31" i="83"/>
  <c r="BIY31" i="83" s="1"/>
  <c r="AUO32" i="83"/>
  <c r="AUR32" i="83" s="1"/>
  <c r="AOX41" i="83"/>
  <c r="APA41" i="83" s="1"/>
  <c r="SA46" i="83"/>
  <c r="SD46" i="83" s="1"/>
  <c r="BEU36" i="83"/>
  <c r="BEX36" i="83" s="1"/>
  <c r="US39" i="83"/>
  <c r="UV39" i="83" s="1"/>
  <c r="FQ44" i="83"/>
  <c r="FT44" i="83" s="1"/>
  <c r="BUD26" i="83"/>
  <c r="BUG26" i="83" s="1"/>
  <c r="BGY29" i="83"/>
  <c r="BHB29" i="83" s="1"/>
  <c r="BBV32" i="83"/>
  <c r="BBY32" i="83" s="1"/>
  <c r="BCJ32" i="83"/>
  <c r="BCM32" i="83" s="1"/>
  <c r="BKE29" i="83"/>
  <c r="BKH29" i="83" s="1"/>
  <c r="AWS33" i="83"/>
  <c r="AWV33" i="83" s="1"/>
  <c r="BDE36" i="83"/>
  <c r="BDH36" i="83" s="1"/>
  <c r="AOQ33" i="83"/>
  <c r="AOT33" i="83" s="1"/>
  <c r="UL35" i="83"/>
  <c r="UO35" i="83" s="1"/>
  <c r="SV33" i="83"/>
  <c r="SY33" i="83" s="1"/>
  <c r="QK38" i="83"/>
  <c r="QN38" i="83" s="1"/>
  <c r="ADI29" i="83"/>
  <c r="ADL29" i="83" s="1"/>
  <c r="AHJ30" i="83"/>
  <c r="AHM30" i="83" s="1"/>
  <c r="JD36" i="83"/>
  <c r="JG36" i="83" s="1"/>
  <c r="CD40" i="83"/>
  <c r="CG40" i="83" s="1"/>
  <c r="NL34" i="83"/>
  <c r="NO34" i="83" s="1"/>
  <c r="FJ42" i="83"/>
  <c r="FM42" i="83" s="1"/>
  <c r="AIS27" i="83"/>
  <c r="AIV27" i="83" s="1"/>
  <c r="BSN30" i="83"/>
  <c r="BSQ30" i="83" s="1"/>
  <c r="APL37" i="83"/>
  <c r="APO37" i="83" s="1"/>
  <c r="FC51" i="83"/>
  <c r="FF51" i="83" s="1"/>
  <c r="LO43" i="83"/>
  <c r="LR43" i="83" s="1"/>
  <c r="BKL34" i="83"/>
  <c r="BKO34" i="83" s="1"/>
  <c r="MX35" i="83"/>
  <c r="NA35" i="83" s="1"/>
  <c r="GL31" i="83"/>
  <c r="GO31" i="83" s="1"/>
  <c r="AN45" i="83"/>
  <c r="AQ45" i="83" s="1"/>
  <c r="NE38" i="83"/>
  <c r="NH38" i="83" s="1"/>
  <c r="EN32" i="83"/>
  <c r="EQ32" i="83" s="1"/>
  <c r="AF37" i="83"/>
  <c r="AI37" i="83" s="1"/>
  <c r="AID28" i="83"/>
  <c r="AIG28" i="83" s="1"/>
  <c r="MP32" i="83"/>
  <c r="MS32" i="83" s="1"/>
  <c r="DS42" i="83"/>
  <c r="DV42" i="83" s="1"/>
  <c r="FB37" i="83"/>
  <c r="FE37" i="83" s="1"/>
  <c r="PV31" i="83"/>
  <c r="PY31" i="83" s="1"/>
  <c r="SU31" i="83"/>
  <c r="SX31" i="83" s="1"/>
  <c r="UK33" i="83"/>
  <c r="UN33" i="83" s="1"/>
  <c r="ALJ26" i="83"/>
  <c r="ALM26" i="83" s="1"/>
  <c r="VF33" i="83"/>
  <c r="VI33" i="83" s="1"/>
  <c r="AIY29" i="83"/>
  <c r="AJB29" i="83" s="1"/>
  <c r="AEC28" i="83"/>
  <c r="AEF28" i="83" s="1"/>
  <c r="MI35" i="83"/>
  <c r="ML35" i="83" s="1"/>
  <c r="YZ30" i="83"/>
  <c r="ZC30" i="83" s="1"/>
  <c r="YL38" i="83"/>
  <c r="YO38" i="83" s="1"/>
  <c r="LN37" i="83"/>
  <c r="LQ37" i="83" s="1"/>
  <c r="JJ31" i="83"/>
  <c r="JM31" i="83" s="1"/>
  <c r="YL35" i="83"/>
  <c r="YO35" i="83" s="1"/>
  <c r="RZ41" i="83"/>
  <c r="SC41" i="83" s="1"/>
  <c r="QJ37" i="83"/>
  <c r="QM37" i="83" s="1"/>
  <c r="ND35" i="83"/>
  <c r="NG35" i="83" s="1"/>
  <c r="OT40" i="83"/>
  <c r="OW40" i="83" s="1"/>
  <c r="VF37" i="83"/>
  <c r="VI37" i="83" s="1"/>
  <c r="FI48" i="83"/>
  <c r="FL48" i="83" s="1"/>
  <c r="AAI38" i="83"/>
  <c r="AAL38" i="83" s="1"/>
  <c r="TB34" i="83"/>
  <c r="TE34" i="83" s="1"/>
  <c r="IO45" i="83"/>
  <c r="IR45" i="83" s="1"/>
  <c r="WH36" i="83"/>
  <c r="WK36" i="83" s="1"/>
  <c r="HM34" i="83"/>
  <c r="HP34" i="83" s="1"/>
  <c r="XJ32" i="83"/>
  <c r="XM32" i="83" s="1"/>
  <c r="CC42" i="83"/>
  <c r="CF42" i="83" s="1"/>
  <c r="AGN27" i="83"/>
  <c r="AGQ27" i="83" s="1"/>
  <c r="ZG33" i="83"/>
  <c r="ZJ33" i="83" s="1"/>
  <c r="YZ33" i="83"/>
  <c r="ZC33" i="83" s="1"/>
  <c r="YL37" i="83"/>
  <c r="YO37" i="83" s="1"/>
  <c r="ZG32" i="83"/>
  <c r="ZJ32" i="83" s="1"/>
  <c r="UR37" i="83"/>
  <c r="UU37" i="83" s="1"/>
  <c r="MW33" i="83"/>
  <c r="MZ33" i="83" s="1"/>
  <c r="DS45" i="83"/>
  <c r="DV45" i="83" s="1"/>
  <c r="K30" i="83"/>
  <c r="N30" i="83" s="1"/>
  <c r="WV39" i="83"/>
  <c r="WY39" i="83" s="1"/>
  <c r="TP41" i="83"/>
  <c r="TS41" i="83" s="1"/>
  <c r="AAP34" i="83"/>
  <c r="AAS34" i="83" s="1"/>
  <c r="ABR33" i="83"/>
  <c r="ABU33" i="83" s="1"/>
  <c r="AM43" i="83"/>
  <c r="AP43" i="83" s="1"/>
  <c r="FP42" i="83"/>
  <c r="FS42" i="83" s="1"/>
  <c r="CX34" i="83"/>
  <c r="DA34" i="83" s="1"/>
  <c r="XX34" i="83"/>
  <c r="YA34" i="83" s="1"/>
  <c r="IA34" i="83"/>
  <c r="ID34" i="83" s="1"/>
  <c r="XQ36" i="83"/>
  <c r="XT36" i="83" s="1"/>
  <c r="BH36" i="83"/>
  <c r="BK36" i="83" s="1"/>
  <c r="YS37" i="83"/>
  <c r="YV37" i="83" s="1"/>
  <c r="ABD33" i="83"/>
  <c r="ABG33" i="83" s="1"/>
  <c r="XQ31" i="83"/>
  <c r="XT31" i="83" s="1"/>
  <c r="NY37" i="83"/>
  <c r="OB37" i="83" s="1"/>
  <c r="NE45" i="83"/>
  <c r="NH45" i="83" s="1"/>
  <c r="BCX41" i="83"/>
  <c r="BDA41" i="83" s="1"/>
  <c r="BCC44" i="83"/>
  <c r="BCF44" i="83" s="1"/>
  <c r="AYI42" i="83"/>
  <c r="AYL42" i="83" s="1"/>
  <c r="BDS40" i="83"/>
  <c r="BDV40" i="83" s="1"/>
  <c r="AOQ42" i="83"/>
  <c r="AOT42" i="83" s="1"/>
  <c r="ARP38" i="83"/>
  <c r="ARS38" i="83" s="1"/>
  <c r="NS44" i="83"/>
  <c r="NV44" i="83" s="1"/>
  <c r="JY53" i="83"/>
  <c r="KB53" i="83" s="1"/>
  <c r="L42" i="83"/>
  <c r="O42" i="83" s="1"/>
  <c r="JD50" i="83"/>
  <c r="JG50" i="83" s="1"/>
  <c r="APE40" i="83"/>
  <c r="APH40" i="83" s="1"/>
  <c r="ANA49" i="83"/>
  <c r="AND49" i="83" s="1"/>
  <c r="BAT35" i="83"/>
  <c r="BAW35" i="83" s="1"/>
  <c r="EA44" i="83"/>
  <c r="ED44" i="83" s="1"/>
  <c r="II51" i="83"/>
  <c r="IL51" i="83" s="1"/>
  <c r="ATM37" i="83"/>
  <c r="ATP37" i="83" s="1"/>
  <c r="BW49" i="83"/>
  <c r="BZ49" i="83" s="1"/>
  <c r="FC52" i="83"/>
  <c r="FF52" i="83" s="1"/>
  <c r="BEN38" i="83"/>
  <c r="BEQ38" i="83" s="1"/>
  <c r="AVC34" i="83"/>
  <c r="AVF34" i="83" s="1"/>
  <c r="AXG34" i="83"/>
  <c r="AXJ34" i="83" s="1"/>
  <c r="AOC37" i="83"/>
  <c r="AOF37" i="83" s="1"/>
  <c r="ON39" i="83"/>
  <c r="OQ39" i="83" s="1"/>
  <c r="RF40" i="83"/>
  <c r="RI40" i="83" s="1"/>
  <c r="NZ38" i="83"/>
  <c r="OC38" i="83" s="1"/>
  <c r="BAM33" i="83"/>
  <c r="BAP33" i="83" s="1"/>
  <c r="NS39" i="83"/>
  <c r="NV39" i="83" s="1"/>
  <c r="LH38" i="83"/>
  <c r="LK38" i="83" s="1"/>
  <c r="KT39" i="83"/>
  <c r="KW39" i="83" s="1"/>
  <c r="FC44" i="83"/>
  <c r="FF44" i="83" s="1"/>
  <c r="BW41" i="83"/>
  <c r="BZ41" i="83" s="1"/>
  <c r="AUV36" i="83"/>
  <c r="AUY36" i="83" s="1"/>
  <c r="CK49" i="83"/>
  <c r="CN49" i="83" s="1"/>
  <c r="CR44" i="83"/>
  <c r="CU44" i="83" s="1"/>
  <c r="ANV34" i="83"/>
  <c r="ANY34" i="83" s="1"/>
  <c r="ARP33" i="83"/>
  <c r="ARS33" i="83" s="1"/>
  <c r="AQG37" i="83"/>
  <c r="AQJ37" i="83" s="1"/>
  <c r="BCC40" i="83"/>
  <c r="BCF40" i="83" s="1"/>
  <c r="AYI39" i="83"/>
  <c r="AYL39" i="83" s="1"/>
  <c r="ASK35" i="83"/>
  <c r="ASN35" i="83" s="1"/>
  <c r="ARW34" i="83"/>
  <c r="ARZ34" i="83" s="1"/>
  <c r="LO44" i="83"/>
  <c r="LR44" i="83" s="1"/>
  <c r="HG40" i="83"/>
  <c r="HJ40" i="83" s="1"/>
  <c r="AOQ37" i="83"/>
  <c r="AOT37" i="83" s="1"/>
  <c r="MX36" i="83"/>
  <c r="NA36" i="83" s="1"/>
  <c r="BCJ42" i="83"/>
  <c r="BCM42" i="83" s="1"/>
  <c r="AQU39" i="83"/>
  <c r="AQX39" i="83" s="1"/>
  <c r="AVQ38" i="83"/>
  <c r="AVT38" i="83" s="1"/>
  <c r="ANA44" i="83"/>
  <c r="AND44" i="83" s="1"/>
  <c r="ASR29" i="83"/>
  <c r="ASU29" i="83" s="1"/>
  <c r="EV37" i="83"/>
  <c r="EY37" i="83" s="1"/>
  <c r="II42" i="83"/>
  <c r="IL42" i="83" s="1"/>
  <c r="BDZ35" i="83"/>
  <c r="BEC35" i="83" s="1"/>
  <c r="AYB34" i="83"/>
  <c r="AYE34" i="83" s="1"/>
  <c r="AUA38" i="83"/>
  <c r="AUD38" i="83" s="1"/>
  <c r="AYW35" i="83"/>
  <c r="AYZ35" i="83" s="1"/>
  <c r="BFI33" i="83"/>
  <c r="BFL33" i="83" s="1"/>
  <c r="LH36" i="83"/>
  <c r="LK36" i="83" s="1"/>
  <c r="KM36" i="83"/>
  <c r="KP36" i="83" s="1"/>
  <c r="KT36" i="83"/>
  <c r="KW36" i="83" s="1"/>
  <c r="PP35" i="83"/>
  <c r="PS35" i="83" s="1"/>
  <c r="BCX30" i="83"/>
  <c r="BDA30" i="83" s="1"/>
  <c r="OU42" i="83"/>
  <c r="OX42" i="83" s="1"/>
  <c r="FC39" i="83"/>
  <c r="FF39" i="83" s="1"/>
  <c r="EA32" i="83"/>
  <c r="ED32" i="83" s="1"/>
  <c r="AVQ43" i="83"/>
  <c r="AVT43" i="83" s="1"/>
  <c r="GS41" i="83"/>
  <c r="GV41" i="83" s="1"/>
  <c r="EA38" i="83"/>
  <c r="ED38" i="83" s="1"/>
  <c r="APL33" i="83"/>
  <c r="APO33" i="83" s="1"/>
  <c r="BBH34" i="83"/>
  <c r="BBK34" i="83" s="1"/>
  <c r="AWL31" i="83"/>
  <c r="AWO31" i="83" s="1"/>
  <c r="ON37" i="83"/>
  <c r="OQ37" i="83" s="1"/>
  <c r="BB35" i="83"/>
  <c r="BE35" i="83" s="1"/>
  <c r="GS50" i="83"/>
  <c r="GV50" i="83" s="1"/>
  <c r="DM41" i="83"/>
  <c r="DP41" i="83" s="1"/>
  <c r="AU39" i="83"/>
  <c r="AX39" i="83" s="1"/>
  <c r="AVQ37" i="83"/>
  <c r="AVT37" i="83" s="1"/>
  <c r="AUA37" i="83"/>
  <c r="AUD37" i="83" s="1"/>
  <c r="AOJ35" i="83"/>
  <c r="AOM35" i="83" s="1"/>
  <c r="GL32" i="83"/>
  <c r="GO32" i="83" s="1"/>
  <c r="HN35" i="83"/>
  <c r="HQ35" i="83" s="1"/>
  <c r="DM38" i="83"/>
  <c r="DP38" i="83" s="1"/>
  <c r="BP42" i="83"/>
  <c r="BS42" i="83" s="1"/>
  <c r="AMF26" i="83"/>
  <c r="AMI26" i="83" s="1"/>
  <c r="FC36" i="83"/>
  <c r="FF36" i="83" s="1"/>
  <c r="GL27" i="83"/>
  <c r="GO27" i="83" s="1"/>
  <c r="BP35" i="83"/>
  <c r="BS35" i="83" s="1"/>
  <c r="RF31" i="83"/>
  <c r="RI31" i="83" s="1"/>
  <c r="KM32" i="83"/>
  <c r="KP32" i="83" s="1"/>
  <c r="QD32" i="83"/>
  <c r="QG32" i="83" s="1"/>
  <c r="KE29" i="83"/>
  <c r="KH29" i="83" s="1"/>
  <c r="AFS27" i="83"/>
  <c r="AFV27" i="83" s="1"/>
  <c r="FP37" i="83"/>
  <c r="FS37" i="83" s="1"/>
  <c r="AEQ27" i="83"/>
  <c r="AET27" i="83" s="1"/>
  <c r="AMS27" i="83"/>
  <c r="AMV27" i="83" s="1"/>
  <c r="BJI24" i="83"/>
  <c r="BJL24" i="83" s="1"/>
  <c r="PH37" i="83"/>
  <c r="PK37" i="83" s="1"/>
  <c r="AAW28" i="83"/>
  <c r="AAZ28" i="83" s="1"/>
  <c r="AJF28" i="83"/>
  <c r="AJI28" i="83" s="1"/>
  <c r="ALX28" i="83"/>
  <c r="AMA28" i="83" s="1"/>
  <c r="AVI36" i="83"/>
  <c r="AVL36" i="83" s="1"/>
  <c r="BHL31" i="83"/>
  <c r="BHO31" i="83" s="1"/>
  <c r="CQ34" i="83"/>
  <c r="CT34" i="83" s="1"/>
  <c r="IO41" i="83"/>
  <c r="IR41" i="83" s="1"/>
  <c r="OT39" i="83"/>
  <c r="OW39" i="83" s="1"/>
  <c r="BFO29" i="83"/>
  <c r="BFR29" i="83" s="1"/>
  <c r="BVS27" i="83"/>
  <c r="BVV27" i="83" s="1"/>
  <c r="Y27" i="83"/>
  <c r="AB27" i="83" s="1"/>
  <c r="DS41" i="83"/>
  <c r="DV41" i="83" s="1"/>
  <c r="SU30" i="83"/>
  <c r="SX30" i="83" s="1"/>
  <c r="BQB23" i="83"/>
  <c r="BQE23" i="83" s="1"/>
  <c r="MI34" i="83"/>
  <c r="ML34" i="83" s="1"/>
  <c r="QX32" i="83"/>
  <c r="RA32" i="83" s="1"/>
  <c r="BVE27" i="83"/>
  <c r="BVH27" i="83" s="1"/>
  <c r="ND34" i="83"/>
  <c r="NG34" i="83" s="1"/>
  <c r="ATS36" i="83"/>
  <c r="ATV36" i="83" s="1"/>
  <c r="AML27" i="83"/>
  <c r="AMO27" i="83" s="1"/>
  <c r="ATE28" i="83"/>
  <c r="ATH28" i="83" s="1"/>
  <c r="BJB33" i="83"/>
  <c r="BJE33" i="83" s="1"/>
  <c r="BBN39" i="83"/>
  <c r="BBQ39" i="83" s="1"/>
  <c r="ZN38" i="83"/>
  <c r="ZQ38" i="83" s="1"/>
  <c r="AAI34" i="83"/>
  <c r="AAL34" i="83" s="1"/>
  <c r="APD30" i="83"/>
  <c r="APG30" i="83" s="1"/>
  <c r="LN36" i="83"/>
  <c r="LQ36" i="83" s="1"/>
  <c r="ABY35" i="83"/>
  <c r="ACB35" i="83" s="1"/>
  <c r="AEX26" i="83"/>
  <c r="AFA26" i="83" s="1"/>
  <c r="BQI28" i="83"/>
  <c r="BQL28" i="83" s="1"/>
  <c r="BUC24" i="83"/>
  <c r="BUF24" i="83" s="1"/>
  <c r="BQW24" i="83"/>
  <c r="BQZ24" i="83" s="1"/>
  <c r="BOS34" i="83"/>
  <c r="BOV34" i="83" s="1"/>
  <c r="BMH34" i="83"/>
  <c r="BMK34" i="83" s="1"/>
  <c r="OM38" i="83"/>
  <c r="OP38" i="83" s="1"/>
  <c r="KL37" i="83"/>
  <c r="KO37" i="83" s="1"/>
  <c r="RS38" i="83"/>
  <c r="RV38" i="83" s="1"/>
  <c r="PO36" i="83"/>
  <c r="PR36" i="83" s="1"/>
  <c r="DZ36" i="83"/>
  <c r="EC36" i="83" s="1"/>
  <c r="CJ41" i="83"/>
  <c r="CM41" i="83" s="1"/>
  <c r="AT38" i="83"/>
  <c r="AW38" i="83" s="1"/>
  <c r="RZ47" i="83"/>
  <c r="SC47" i="83" s="1"/>
  <c r="BJW38" i="83"/>
  <c r="BJZ38" i="83" s="1"/>
  <c r="BHE34" i="83"/>
  <c r="BHH34" i="83" s="1"/>
  <c r="ASJ32" i="83"/>
  <c r="ASM32" i="83" s="1"/>
  <c r="ZU28" i="83"/>
  <c r="ZX28" i="83" s="1"/>
  <c r="AFZ26" i="83"/>
  <c r="AGC26" i="83" s="1"/>
  <c r="BRK25" i="83"/>
  <c r="BRN25" i="83" s="1"/>
  <c r="AZX32" i="83"/>
  <c r="BAA32" i="83" s="1"/>
  <c r="GR35" i="83"/>
  <c r="GU35" i="83" s="1"/>
  <c r="NK31" i="83"/>
  <c r="NN31" i="83" s="1"/>
  <c r="SG29" i="83"/>
  <c r="SJ29" i="83" s="1"/>
  <c r="BKY25" i="83"/>
  <c r="BLB25" i="83" s="1"/>
  <c r="QJ36" i="83"/>
  <c r="QM36" i="83" s="1"/>
  <c r="ALC27" i="83"/>
  <c r="ALF27" i="83" s="1"/>
  <c r="BPU25" i="83"/>
  <c r="BPX25" i="83" s="1"/>
  <c r="BYK28" i="83"/>
  <c r="BYN28" i="83" s="1"/>
  <c r="ASQ26" i="83"/>
  <c r="AST26" i="83" s="1"/>
  <c r="ADH26" i="83"/>
  <c r="ADK26" i="83" s="1"/>
  <c r="BWN25" i="83"/>
  <c r="BWQ25" i="83" s="1"/>
  <c r="AAP31" i="83"/>
  <c r="AAS31" i="83" s="1"/>
  <c r="BKD30" i="83"/>
  <c r="BKG30" i="83" s="1"/>
  <c r="AXM30" i="83"/>
  <c r="AXP30" i="83" s="1"/>
  <c r="K33" i="83"/>
  <c r="N33" i="83" s="1"/>
  <c r="GR40" i="83"/>
  <c r="GU40" i="83" s="1"/>
  <c r="CX38" i="83"/>
  <c r="DA38" i="83" s="1"/>
  <c r="BOS38" i="83"/>
  <c r="BOV38" i="83" s="1"/>
  <c r="BDD37" i="83"/>
  <c r="BDG37" i="83" s="1"/>
  <c r="BET35" i="83"/>
  <c r="BEW35" i="83" s="1"/>
  <c r="BDR33" i="83"/>
  <c r="BDU33" i="83" s="1"/>
  <c r="AZX36" i="83"/>
  <c r="BAA36" i="83" s="1"/>
  <c r="BBN36" i="83"/>
  <c r="BBQ36" i="83" s="1"/>
  <c r="ASX32" i="83"/>
  <c r="ATA32" i="83" s="1"/>
  <c r="MI40" i="83"/>
  <c r="ML40" i="83" s="1"/>
  <c r="JX41" i="83"/>
  <c r="KA41" i="83" s="1"/>
  <c r="AT36" i="83"/>
  <c r="AW36" i="83" s="1"/>
  <c r="AMS29" i="83"/>
  <c r="AMV29" i="83" s="1"/>
  <c r="DE30" i="83"/>
  <c r="DH30" i="83" s="1"/>
  <c r="EU31" i="83"/>
  <c r="EX31" i="83" s="1"/>
  <c r="BPG26" i="83"/>
  <c r="BPJ26" i="83" s="1"/>
  <c r="AID27" i="83"/>
  <c r="AIG27" i="83" s="1"/>
  <c r="BDY36" i="83"/>
  <c r="BEB36" i="83" s="1"/>
  <c r="VT35" i="83"/>
  <c r="VW35" i="83" s="1"/>
  <c r="FB42" i="83"/>
  <c r="FE42" i="83" s="1"/>
  <c r="HT37" i="83"/>
  <c r="HW37" i="83" s="1"/>
  <c r="BNJ32" i="83"/>
  <c r="BNM32" i="83" s="1"/>
  <c r="BMH31" i="83"/>
  <c r="BMK31" i="83" s="1"/>
  <c r="BMA31" i="83"/>
  <c r="BMD31" i="83" s="1"/>
  <c r="BKR29" i="83"/>
  <c r="BKU29" i="83" s="1"/>
  <c r="AYH36" i="83"/>
  <c r="AYK36" i="83" s="1"/>
  <c r="AYA33" i="83"/>
  <c r="AYD33" i="83" s="1"/>
  <c r="AQT32" i="83"/>
  <c r="AQW32" i="83" s="1"/>
  <c r="SG32" i="83"/>
  <c r="SJ32" i="83" s="1"/>
  <c r="ARA28" i="83"/>
  <c r="ARD28" i="83" s="1"/>
  <c r="CJ39" i="83"/>
  <c r="CM39" i="83" s="1"/>
  <c r="BO39" i="83"/>
  <c r="BR39" i="83" s="1"/>
  <c r="GR39" i="83"/>
  <c r="GU39" i="83" s="1"/>
  <c r="DZ33" i="83"/>
  <c r="EC33" i="83" s="1"/>
  <c r="YZ34" i="83"/>
  <c r="ZC34" i="83" s="1"/>
  <c r="IH41" i="83"/>
  <c r="IK41" i="83" s="1"/>
  <c r="BCI35" i="83"/>
  <c r="BCL35" i="83" s="1"/>
  <c r="AXF32" i="83"/>
  <c r="AXI32" i="83" s="1"/>
  <c r="ASJ33" i="83"/>
  <c r="ASM33" i="83" s="1"/>
  <c r="ARO31" i="83"/>
  <c r="ARR31" i="83" s="1"/>
  <c r="PA33" i="83"/>
  <c r="PD33" i="83" s="1"/>
  <c r="IA33" i="83"/>
  <c r="ID33" i="83" s="1"/>
  <c r="ARH30" i="83"/>
  <c r="ARK30" i="83" s="1"/>
  <c r="ZN33" i="83"/>
  <c r="ZQ33" i="83" s="1"/>
  <c r="GK30" i="83"/>
  <c r="GN30" i="83" s="1"/>
  <c r="NR37" i="83"/>
  <c r="NU37" i="83" s="1"/>
  <c r="BOZ30" i="83"/>
  <c r="BPC30" i="83" s="1"/>
  <c r="BV39" i="83"/>
  <c r="BY39" i="83" s="1"/>
  <c r="NY36" i="83"/>
  <c r="OB36" i="83" s="1"/>
  <c r="EN38" i="83"/>
  <c r="EQ38" i="83" s="1"/>
  <c r="AOI34" i="83"/>
  <c r="AOL34" i="83" s="1"/>
  <c r="AVB31" i="83"/>
  <c r="AVE31" i="83" s="1"/>
  <c r="ATL29" i="83"/>
  <c r="ATO29" i="83" s="1"/>
  <c r="AWK28" i="83"/>
  <c r="AWN28" i="83" s="1"/>
  <c r="AYA30" i="83"/>
  <c r="AYD30" i="83" s="1"/>
  <c r="FW36" i="83"/>
  <c r="FZ36" i="83" s="1"/>
  <c r="KS37" i="83"/>
  <c r="KV37" i="83" s="1"/>
  <c r="EG36" i="83"/>
  <c r="EJ36" i="83" s="1"/>
  <c r="BAS30" i="83"/>
  <c r="BAV30" i="83" s="1"/>
  <c r="KL35" i="83"/>
  <c r="KO35" i="83" s="1"/>
  <c r="FW34" i="83"/>
  <c r="FZ34" i="83" s="1"/>
  <c r="BH35" i="83"/>
  <c r="BK35" i="83" s="1"/>
  <c r="AF42" i="83"/>
  <c r="AI42" i="83" s="1"/>
  <c r="OM36" i="83"/>
  <c r="OP36" i="83" s="1"/>
  <c r="AVB32" i="83"/>
  <c r="AVE32" i="83" s="1"/>
  <c r="JQ30" i="83"/>
  <c r="JT30" i="83" s="1"/>
  <c r="BBU30" i="83"/>
  <c r="BBX30" i="83" s="1"/>
  <c r="WH40" i="83"/>
  <c r="WK40" i="83" s="1"/>
  <c r="APR35" i="83"/>
  <c r="APU35" i="83" s="1"/>
  <c r="ANU29" i="83"/>
  <c r="ANX29" i="83" s="1"/>
  <c r="NK36" i="83"/>
  <c r="NN36" i="83" s="1"/>
  <c r="ANG38" i="83"/>
  <c r="ANJ38" i="83" s="1"/>
  <c r="BBG41" i="83"/>
  <c r="BBJ41" i="83" s="1"/>
  <c r="ATL37" i="83"/>
  <c r="ATO37" i="83" s="1"/>
  <c r="ARV39" i="83"/>
  <c r="ARY39" i="83" s="1"/>
  <c r="AUU36" i="83"/>
  <c r="AUX36" i="83" s="1"/>
  <c r="BAL39" i="83"/>
  <c r="BAO39" i="83" s="1"/>
  <c r="BV49" i="83"/>
  <c r="BY49" i="83" s="1"/>
  <c r="KL43" i="83"/>
  <c r="KO43" i="83" s="1"/>
  <c r="FP53" i="83"/>
  <c r="FS53" i="83" s="1"/>
  <c r="K42" i="83"/>
  <c r="N42" i="83" s="1"/>
  <c r="APD32" i="83"/>
  <c r="APG32" i="83" s="1"/>
  <c r="APK30" i="83"/>
  <c r="APN30" i="83" s="1"/>
  <c r="AUG38" i="83"/>
  <c r="AUJ38" i="83" s="1"/>
  <c r="BCI42" i="83"/>
  <c r="BCL42" i="83" s="1"/>
  <c r="AVP43" i="83"/>
  <c r="AVS43" i="83" s="1"/>
  <c r="ATE39" i="83"/>
  <c r="ATH39" i="83" s="1"/>
  <c r="OT56" i="83"/>
  <c r="OW56" i="83" s="1"/>
  <c r="BCB44" i="83"/>
  <c r="BCE44" i="83" s="1"/>
  <c r="ATE30" i="83"/>
  <c r="ATH30" i="83" s="1"/>
  <c r="KL32" i="83"/>
  <c r="KO32" i="83" s="1"/>
  <c r="BCW30" i="83"/>
  <c r="BCZ30" i="83" s="1"/>
  <c r="BCW36" i="83"/>
  <c r="BCZ36" i="83" s="1"/>
  <c r="ATS44" i="83"/>
  <c r="ATV44" i="83" s="1"/>
  <c r="AML30" i="83"/>
  <c r="AMO30" i="83" s="1"/>
  <c r="AVB34" i="83"/>
  <c r="AVE34" i="83" s="1"/>
  <c r="ATL32" i="83"/>
  <c r="ATO32" i="83" s="1"/>
  <c r="AME28" i="83"/>
  <c r="AMH28" i="83" s="1"/>
  <c r="IV44" i="83"/>
  <c r="IY44" i="83" s="1"/>
  <c r="AXF36" i="83"/>
  <c r="AXI36" i="83" s="1"/>
  <c r="AF40" i="83"/>
  <c r="AI40" i="83" s="1"/>
  <c r="ASQ29" i="83"/>
  <c r="AST29" i="83" s="1"/>
  <c r="ARV34" i="83"/>
  <c r="ARY34" i="83" s="1"/>
  <c r="AQT34" i="83"/>
  <c r="AQW34" i="83" s="1"/>
  <c r="AXF34" i="83"/>
  <c r="AXI34" i="83" s="1"/>
  <c r="ASJ35" i="83"/>
  <c r="ASM35" i="83" s="1"/>
  <c r="FB44" i="83"/>
  <c r="FE44" i="83" s="1"/>
  <c r="PH47" i="83"/>
  <c r="PK47" i="83" s="1"/>
  <c r="KL38" i="83"/>
  <c r="KO38" i="83" s="1"/>
  <c r="IA37" i="83"/>
  <c r="ID37" i="83" s="1"/>
  <c r="JX46" i="83"/>
  <c r="KA46" i="83" s="1"/>
  <c r="DZ38" i="83"/>
  <c r="EC38" i="83" s="1"/>
  <c r="LN49" i="83"/>
  <c r="LQ49" i="83" s="1"/>
  <c r="JX53" i="83"/>
  <c r="KA53" i="83" s="1"/>
  <c r="AYA41" i="83"/>
  <c r="AYD41" i="83" s="1"/>
  <c r="BDD42" i="83"/>
  <c r="BDG42" i="83" s="1"/>
  <c r="BAL33" i="83"/>
  <c r="BAO33" i="83" s="1"/>
  <c r="AOB37" i="83"/>
  <c r="AOE37" i="83" s="1"/>
  <c r="RS41" i="83"/>
  <c r="RV41" i="83" s="1"/>
  <c r="OT48" i="83"/>
  <c r="OW48" i="83" s="1"/>
  <c r="AOP37" i="83"/>
  <c r="AOS37" i="83" s="1"/>
  <c r="GR41" i="83"/>
  <c r="GU41" i="83" s="1"/>
  <c r="K34" i="83"/>
  <c r="N34" i="83" s="1"/>
  <c r="RE40" i="83"/>
  <c r="RH40" i="83" s="1"/>
  <c r="LN44" i="83"/>
  <c r="LQ44" i="83" s="1"/>
  <c r="AT39" i="83"/>
  <c r="AW39" i="83" s="1"/>
  <c r="BAS31" i="83"/>
  <c r="BAV31" i="83" s="1"/>
  <c r="BCI36" i="83"/>
  <c r="BCL36" i="83" s="1"/>
  <c r="AYA34" i="83"/>
  <c r="AYD34" i="83" s="1"/>
  <c r="ATZ37" i="83"/>
  <c r="AUC37" i="83" s="1"/>
  <c r="AME26" i="83"/>
  <c r="AMH26" i="83" s="1"/>
  <c r="ND39" i="83"/>
  <c r="NG39" i="83" s="1"/>
  <c r="AOP36" i="83"/>
  <c r="AOS36" i="83" s="1"/>
  <c r="BCB40" i="83"/>
  <c r="BCE40" i="83" s="1"/>
  <c r="BDD39" i="83"/>
  <c r="BDG39" i="83" s="1"/>
  <c r="ATZ38" i="83"/>
  <c r="AUC38" i="83" s="1"/>
  <c r="AXM31" i="83"/>
  <c r="AXP31" i="83" s="1"/>
  <c r="PO38" i="83"/>
  <c r="PR38" i="83" s="1"/>
  <c r="MB44" i="83"/>
  <c r="ME44" i="83" s="1"/>
  <c r="JC42" i="83"/>
  <c r="JF42" i="83" s="1"/>
  <c r="GK33" i="83"/>
  <c r="GN33" i="83" s="1"/>
  <c r="PO35" i="83"/>
  <c r="PR35" i="83" s="1"/>
  <c r="BA35" i="83"/>
  <c r="BD35" i="83" s="1"/>
  <c r="ARA32" i="83"/>
  <c r="ARD32" i="83" s="1"/>
  <c r="DZ44" i="83"/>
  <c r="EC44" i="83" s="1"/>
  <c r="AT48" i="83"/>
  <c r="AW48" i="83" s="1"/>
  <c r="AF53" i="83"/>
  <c r="AI53" i="83" s="1"/>
  <c r="QC37" i="83"/>
  <c r="QF37" i="83" s="1"/>
  <c r="LG38" i="83"/>
  <c r="LJ38" i="83" s="1"/>
  <c r="HF40" i="83"/>
  <c r="HI40" i="83" s="1"/>
  <c r="AWR34" i="83"/>
  <c r="AWU34" i="83" s="1"/>
  <c r="AZX34" i="83"/>
  <c r="BAA34" i="83" s="1"/>
  <c r="AWR40" i="83"/>
  <c r="AWU40" i="83" s="1"/>
  <c r="AUU31" i="83"/>
  <c r="AUX31" i="83" s="1"/>
  <c r="NY35" i="83"/>
  <c r="OB35" i="83" s="1"/>
  <c r="RS37" i="83"/>
  <c r="RV37" i="83" s="1"/>
  <c r="EU35" i="83"/>
  <c r="EX35" i="83" s="1"/>
  <c r="SN37" i="83"/>
  <c r="SQ37" i="83" s="1"/>
  <c r="AMZ44" i="83"/>
  <c r="ANC44" i="83" s="1"/>
  <c r="FW35" i="83"/>
  <c r="FZ35" i="83" s="1"/>
  <c r="AQN36" i="83"/>
  <c r="AQQ36" i="83" s="1"/>
  <c r="IP41" i="83"/>
  <c r="IS41" i="83" s="1"/>
  <c r="KM31" i="83"/>
  <c r="KP31" i="83" s="1"/>
  <c r="PB30" i="83"/>
  <c r="PE30" i="83" s="1"/>
  <c r="DF27" i="83"/>
  <c r="DI27" i="83" s="1"/>
  <c r="LA32" i="83"/>
  <c r="LD32" i="83" s="1"/>
  <c r="SA43" i="83"/>
  <c r="SD43" i="83" s="1"/>
  <c r="AOJ30" i="83"/>
  <c r="AOM30" i="83" s="1"/>
  <c r="BGD23" i="83"/>
  <c r="BGG23" i="83" s="1"/>
  <c r="AN41" i="83"/>
  <c r="AQ41" i="83" s="1"/>
  <c r="BP37" i="83"/>
  <c r="BS37" i="83" s="1"/>
  <c r="AAJ36" i="83"/>
  <c r="AAM36" i="83" s="1"/>
  <c r="NS34" i="83"/>
  <c r="NV34" i="83" s="1"/>
  <c r="AJU27" i="83"/>
  <c r="AJX27" i="83" s="1"/>
  <c r="BKZ25" i="83"/>
  <c r="BLC25" i="83" s="1"/>
  <c r="QY32" i="83"/>
  <c r="RB32" i="83" s="1"/>
  <c r="ZH29" i="83"/>
  <c r="ZK29" i="83" s="1"/>
  <c r="ANA39" i="83"/>
  <c r="AND39" i="83" s="1"/>
  <c r="AYW32" i="83"/>
  <c r="AYZ32" i="83" s="1"/>
  <c r="BCJ31" i="83"/>
  <c r="BCM31" i="83" s="1"/>
  <c r="BIO29" i="83"/>
  <c r="BIR29" i="83" s="1"/>
  <c r="BJX34" i="83"/>
  <c r="BKA34" i="83" s="1"/>
  <c r="BND37" i="83"/>
  <c r="BNG37" i="83" s="1"/>
  <c r="BRL25" i="83"/>
  <c r="BRO25" i="83" s="1"/>
  <c r="BOM29" i="83"/>
  <c r="BOP29" i="83" s="1"/>
  <c r="BTI26" i="83"/>
  <c r="BTL26" i="83" s="1"/>
  <c r="BMB28" i="83"/>
  <c r="BME28" i="83" s="1"/>
  <c r="HG39" i="83"/>
  <c r="HJ39" i="83" s="1"/>
  <c r="TC36" i="83"/>
  <c r="TF36" i="83" s="1"/>
  <c r="AVX31" i="83"/>
  <c r="AWA31" i="83" s="1"/>
  <c r="BAT30" i="83"/>
  <c r="BAW30" i="83" s="1"/>
  <c r="AQU33" i="83"/>
  <c r="AQX33" i="83" s="1"/>
  <c r="ARP32" i="83"/>
  <c r="ARS32" i="83" s="1"/>
  <c r="RZ45" i="83"/>
  <c r="SC45" i="83" s="1"/>
  <c r="BBO39" i="83"/>
  <c r="BBR39" i="83" s="1"/>
  <c r="KS39" i="83"/>
  <c r="KV39" i="83" s="1"/>
  <c r="QJ44" i="83"/>
  <c r="QM44" i="83" s="1"/>
  <c r="BNC35" i="83"/>
  <c r="BNF35" i="83" s="1"/>
  <c r="EO33" i="83"/>
  <c r="ER33" i="83" s="1"/>
  <c r="LV35" i="83"/>
  <c r="LY35" i="83" s="1"/>
  <c r="MQ33" i="83"/>
  <c r="MT33" i="83" s="1"/>
  <c r="MJ38" i="83"/>
  <c r="MM38" i="83" s="1"/>
  <c r="TX36" i="83"/>
  <c r="UA36" i="83" s="1"/>
  <c r="ANH37" i="83"/>
  <c r="ANK37" i="83" s="1"/>
  <c r="BOT37" i="83"/>
  <c r="BOW37" i="83" s="1"/>
  <c r="BEG27" i="83"/>
  <c r="BEJ27" i="83" s="1"/>
  <c r="SO38" i="83"/>
  <c r="SR38" i="83" s="1"/>
  <c r="L35" i="83"/>
  <c r="O35" i="83" s="1"/>
  <c r="BAF31" i="83"/>
  <c r="BAI31" i="83" s="1"/>
  <c r="BBH36" i="83"/>
  <c r="BBK36" i="83" s="1"/>
  <c r="BAM40" i="83"/>
  <c r="BAP40" i="83" s="1"/>
  <c r="AKP33" i="83"/>
  <c r="AKS33" i="83" s="1"/>
  <c r="DF37" i="83"/>
  <c r="DI37" i="83" s="1"/>
  <c r="GZ58" i="83"/>
  <c r="HC58" i="83" s="1"/>
  <c r="L41" i="83"/>
  <c r="O41" i="83" s="1"/>
  <c r="II49" i="83"/>
  <c r="IL49" i="83" s="1"/>
  <c r="BYL33" i="83"/>
  <c r="BYO33" i="83" s="1"/>
  <c r="BLG33" i="83"/>
  <c r="BLJ33" i="83" s="1"/>
  <c r="ANH48" i="83"/>
  <c r="ANK48" i="83" s="1"/>
  <c r="BOF31" i="83"/>
  <c r="BOI31" i="83" s="1"/>
  <c r="AYI43" i="83"/>
  <c r="AYL43" i="83" s="1"/>
  <c r="BWO30" i="83"/>
  <c r="BWR30" i="83" s="1"/>
  <c r="AVJ48" i="83"/>
  <c r="AVM48" i="83" s="1"/>
  <c r="AKB34" i="83"/>
  <c r="AKE34" i="83" s="1"/>
  <c r="AHC31" i="83"/>
  <c r="AHF31" i="83" s="1"/>
  <c r="ABE41" i="83"/>
  <c r="ABH41" i="83" s="1"/>
  <c r="PB38" i="83"/>
  <c r="PE38" i="83" s="1"/>
  <c r="CY44" i="83"/>
  <c r="DB44" i="83" s="1"/>
  <c r="BW50" i="83"/>
  <c r="BZ50" i="83" s="1"/>
  <c r="BQC28" i="83"/>
  <c r="BQF28" i="83" s="1"/>
  <c r="BGR46" i="83"/>
  <c r="BGU46" i="83" s="1"/>
  <c r="BFB36" i="83"/>
  <c r="BFE36" i="83" s="1"/>
  <c r="YT48" i="83"/>
  <c r="YW48" i="83" s="1"/>
  <c r="ALR25" i="83"/>
  <c r="ALU25" i="83" s="1"/>
  <c r="BGK35" i="83"/>
  <c r="BGN35" i="83" s="1"/>
  <c r="AUH34" i="83"/>
  <c r="AUK34" i="83" s="1"/>
  <c r="AG45" i="83"/>
  <c r="AJ45" i="83" s="1"/>
  <c r="AGV31" i="83"/>
  <c r="AGY31" i="83" s="1"/>
  <c r="APS38" i="83"/>
  <c r="APV38" i="83" s="1"/>
  <c r="RM34" i="83"/>
  <c r="RP34" i="83" s="1"/>
  <c r="FJ57" i="83"/>
  <c r="FM57" i="83" s="1"/>
  <c r="AFM33" i="83"/>
  <c r="AFP33" i="83" s="1"/>
  <c r="MJ54" i="83"/>
  <c r="MM54" i="83" s="1"/>
  <c r="DM48" i="83"/>
  <c r="DP48" i="83" s="1"/>
  <c r="AMM31" i="83"/>
  <c r="AMP31" i="83" s="1"/>
  <c r="GL34" i="83"/>
  <c r="GO34" i="83" s="1"/>
  <c r="QK46" i="83"/>
  <c r="QN46" i="83" s="1"/>
  <c r="BLU40" i="83"/>
  <c r="BLX40" i="83" s="1"/>
  <c r="ATT49" i="83"/>
  <c r="ATW49" i="83" s="1"/>
  <c r="LO50" i="83"/>
  <c r="LR50" i="83" s="1"/>
  <c r="AYB36" i="83"/>
  <c r="AYE36" i="83" s="1"/>
  <c r="II43" i="83"/>
  <c r="IL43" i="83" s="1"/>
  <c r="BI42" i="83"/>
  <c r="BL42" i="83" s="1"/>
  <c r="IW39" i="83"/>
  <c r="IZ39" i="83" s="1"/>
  <c r="ABE36" i="83"/>
  <c r="ABH36" i="83" s="1"/>
  <c r="AGV28" i="83"/>
  <c r="AGY28" i="83" s="1"/>
  <c r="CY32" i="83"/>
  <c r="DB32" i="83" s="1"/>
  <c r="KF31" i="83"/>
  <c r="KI31" i="83" s="1"/>
  <c r="GE32" i="83"/>
  <c r="GH32" i="83" s="1"/>
  <c r="AHX26" i="83"/>
  <c r="AIA26" i="83" s="1"/>
  <c r="AUA34" i="83"/>
  <c r="AUD34" i="83" s="1"/>
  <c r="BGD24" i="83"/>
  <c r="BGG24" i="83" s="1"/>
  <c r="BPV26" i="83"/>
  <c r="BPY26" i="83" s="1"/>
  <c r="BLN37" i="83"/>
  <c r="BLQ37" i="83" s="1"/>
  <c r="BMI30" i="83"/>
  <c r="BML30" i="83" s="1"/>
  <c r="BTP28" i="83"/>
  <c r="BTS28" i="83" s="1"/>
  <c r="BI39" i="83"/>
  <c r="BL39" i="83" s="1"/>
  <c r="VN40" i="83"/>
  <c r="VQ40" i="83" s="1"/>
  <c r="ABZ43" i="83"/>
  <c r="ACC43" i="83" s="1"/>
  <c r="NS45" i="83"/>
  <c r="NV45" i="83" s="1"/>
  <c r="ADP34" i="83"/>
  <c r="ADS34" i="83" s="1"/>
  <c r="BYK40" i="83"/>
  <c r="BYN40" i="83" s="1"/>
  <c r="BYK46" i="83"/>
  <c r="BYN46" i="83" s="1"/>
  <c r="BYK19" i="83"/>
  <c r="BYN19" i="83" s="1"/>
  <c r="BXW19" i="83"/>
  <c r="BXZ19" i="83" s="1"/>
  <c r="BXP19" i="83"/>
  <c r="BXS19" i="83" s="1"/>
  <c r="BXP34" i="83"/>
  <c r="BXS34" i="83" s="1"/>
  <c r="BXI19" i="83"/>
  <c r="BXL19" i="83" s="1"/>
  <c r="BYR19" i="83"/>
  <c r="BYU19" i="83" s="1"/>
  <c r="BWU45" i="83"/>
  <c r="BWX45" i="83" s="1"/>
  <c r="BXP40" i="83"/>
  <c r="BXS40" i="83" s="1"/>
  <c r="BWU39" i="83"/>
  <c r="BWX39" i="83" s="1"/>
  <c r="BVZ51" i="83"/>
  <c r="BWC51" i="83" s="1"/>
  <c r="BVZ39" i="83"/>
  <c r="BWC39" i="83" s="1"/>
  <c r="BWN19" i="83"/>
  <c r="BWQ19" i="83" s="1"/>
  <c r="BVE35" i="83"/>
  <c r="BVH35" i="83" s="1"/>
  <c r="BWG19" i="83"/>
  <c r="BWJ19" i="83" s="1"/>
  <c r="BUJ30" i="83"/>
  <c r="BUM30" i="83" s="1"/>
  <c r="BRD32" i="83"/>
  <c r="BRG32" i="83" s="1"/>
  <c r="BWU19" i="83"/>
  <c r="BWX19" i="83" s="1"/>
  <c r="BVS19" i="83"/>
  <c r="BVV19" i="83" s="1"/>
  <c r="BVL19" i="83"/>
  <c r="BVO19" i="83" s="1"/>
  <c r="BVE40" i="83"/>
  <c r="BVH40" i="83" s="1"/>
  <c r="BUJ19" i="83"/>
  <c r="BUM19" i="83" s="1"/>
  <c r="BST36" i="83"/>
  <c r="BSW36" i="83" s="1"/>
  <c r="BTO35" i="83"/>
  <c r="BTR35" i="83" s="1"/>
  <c r="BTO19" i="83"/>
  <c r="BTR19" i="83" s="1"/>
  <c r="BTA19" i="83"/>
  <c r="BTD19" i="83" s="1"/>
  <c r="BSM19" i="83"/>
  <c r="BSP19" i="83" s="1"/>
  <c r="BRD37" i="83"/>
  <c r="BRG37" i="83" s="1"/>
  <c r="BQI43" i="83"/>
  <c r="BQL43" i="83" s="1"/>
  <c r="BNX47" i="83"/>
  <c r="BOA47" i="83" s="1"/>
  <c r="BNC53" i="83"/>
  <c r="BNF53" i="83" s="1"/>
  <c r="BMH53" i="83"/>
  <c r="BMK53" i="83" s="1"/>
  <c r="BMH47" i="83"/>
  <c r="BMK47" i="83" s="1"/>
  <c r="BMH21" i="83"/>
  <c r="BMK21" i="83" s="1"/>
  <c r="BLM21" i="83"/>
  <c r="BLP21" i="83" s="1"/>
  <c r="BLF21" i="83"/>
  <c r="BLI21" i="83" s="1"/>
  <c r="BKR52" i="83"/>
  <c r="BKU52" i="83" s="1"/>
  <c r="BKR21" i="83"/>
  <c r="BKU21" i="83" s="1"/>
  <c r="BJW55" i="83"/>
  <c r="BJZ55" i="83" s="1"/>
  <c r="BTH19" i="83"/>
  <c r="BTK19" i="83" s="1"/>
  <c r="BQB19" i="83"/>
  <c r="BQE19" i="83" s="1"/>
  <c r="BPN39" i="83"/>
  <c r="BPQ39" i="83" s="1"/>
  <c r="BPN19" i="83"/>
  <c r="BPQ19" i="83" s="1"/>
  <c r="BPG19" i="83"/>
  <c r="BPJ19" i="83" s="1"/>
  <c r="BNQ21" i="83"/>
  <c r="BNT21" i="83" s="1"/>
  <c r="BNC60" i="83"/>
  <c r="BNF60" i="83" s="1"/>
  <c r="BLM59" i="83"/>
  <c r="BLP59" i="83" s="1"/>
  <c r="BJB46" i="83"/>
  <c r="BJE46" i="83" s="1"/>
  <c r="BJB21" i="83"/>
  <c r="BJE21" i="83" s="1"/>
  <c r="BIN19" i="83"/>
  <c r="BIQ19" i="83" s="1"/>
  <c r="BIG21" i="83"/>
  <c r="BIJ21" i="83" s="1"/>
  <c r="BHL54" i="83"/>
  <c r="BHO54" i="83" s="1"/>
  <c r="BHL48" i="83"/>
  <c r="BHO48" i="83" s="1"/>
  <c r="BHE21" i="83"/>
  <c r="BHH21" i="83" s="1"/>
  <c r="BGQ21" i="83"/>
  <c r="BGT21" i="83" s="1"/>
  <c r="BGC19" i="83"/>
  <c r="BGF19" i="83" s="1"/>
  <c r="BFO21" i="83"/>
  <c r="BFR21" i="83" s="1"/>
  <c r="BFA46" i="83"/>
  <c r="BFD46" i="83" s="1"/>
  <c r="BFA21" i="83"/>
  <c r="BFD21" i="83" s="1"/>
  <c r="BEF45" i="83"/>
  <c r="BEI45" i="83" s="1"/>
  <c r="BDY22" i="83"/>
  <c r="BEB22" i="83" s="1"/>
  <c r="BCW22" i="83"/>
  <c r="BCZ22" i="83" s="1"/>
  <c r="BBU22" i="83"/>
  <c r="BBX22" i="83" s="1"/>
  <c r="AYV22" i="83"/>
  <c r="AYY22" i="83" s="1"/>
  <c r="AYO42" i="83"/>
  <c r="AYR42" i="83" s="1"/>
  <c r="BVZ19" i="83"/>
  <c r="BWC19" i="83" s="1"/>
  <c r="BST30" i="83"/>
  <c r="BSW30" i="83" s="1"/>
  <c r="BRD19" i="83"/>
  <c r="BRG19" i="83" s="1"/>
  <c r="BQI19" i="83"/>
  <c r="BQL19" i="83" s="1"/>
  <c r="BPN33" i="83"/>
  <c r="BPQ33" i="83" s="1"/>
  <c r="BOS21" i="83"/>
  <c r="BOV21" i="83" s="1"/>
  <c r="BNX21" i="83"/>
  <c r="BOA21" i="83" s="1"/>
  <c r="BNJ20" i="83"/>
  <c r="BNM20" i="83" s="1"/>
  <c r="BNC21" i="83"/>
  <c r="BNF21" i="83" s="1"/>
  <c r="BLM52" i="83"/>
  <c r="BLP52" i="83" s="1"/>
  <c r="BKR45" i="83"/>
  <c r="BKU45" i="83" s="1"/>
  <c r="BKK21" i="83"/>
  <c r="BKN21" i="83" s="1"/>
  <c r="BGX19" i="83"/>
  <c r="BHA19" i="83" s="1"/>
  <c r="BFV54" i="83"/>
  <c r="BFY54" i="83" s="1"/>
  <c r="BFA41" i="83"/>
  <c r="BFD41" i="83" s="1"/>
  <c r="BET22" i="83"/>
  <c r="BEW22" i="83" s="1"/>
  <c r="BCP21" i="83"/>
  <c r="BCS21" i="83" s="1"/>
  <c r="BBU48" i="83"/>
  <c r="BBX48" i="83" s="1"/>
  <c r="BBG22" i="83"/>
  <c r="BBJ22" i="83" s="1"/>
  <c r="AZQ22" i="83"/>
  <c r="AZT22" i="83" s="1"/>
  <c r="AXT39" i="83"/>
  <c r="AXW39" i="83" s="1"/>
  <c r="AXT20" i="83"/>
  <c r="AXW20" i="83" s="1"/>
  <c r="AVI22" i="83"/>
  <c r="AVL22" i="83" s="1"/>
  <c r="ARV22" i="83"/>
  <c r="ARY22" i="83" s="1"/>
  <c r="AQT22" i="83"/>
  <c r="AQW22" i="83" s="1"/>
  <c r="AOW57" i="83"/>
  <c r="AOZ57" i="83" s="1"/>
  <c r="AOW22" i="83"/>
  <c r="AOZ22" i="83" s="1"/>
  <c r="AOI22" i="83"/>
  <c r="AOL22" i="83" s="1"/>
  <c r="AOB22" i="83"/>
  <c r="AOE22" i="83" s="1"/>
  <c r="ANU22" i="83"/>
  <c r="ANX22" i="83" s="1"/>
  <c r="ANG59" i="83"/>
  <c r="ANJ59" i="83" s="1"/>
  <c r="AMS22" i="83"/>
  <c r="AMV22" i="83" s="1"/>
  <c r="AML42" i="83"/>
  <c r="AMO42" i="83" s="1"/>
  <c r="ALX20" i="83"/>
  <c r="AMA20" i="83" s="1"/>
  <c r="AKO20" i="83"/>
  <c r="AKR20" i="83" s="1"/>
  <c r="AKH20" i="83"/>
  <c r="AKK20" i="83" s="1"/>
  <c r="AJM20" i="83"/>
  <c r="AJP20" i="83" s="1"/>
  <c r="AHP35" i="83"/>
  <c r="AHS35" i="83" s="1"/>
  <c r="AHI20" i="83"/>
  <c r="AHL20" i="83" s="1"/>
  <c r="AHB20" i="83"/>
  <c r="AHE20" i="83" s="1"/>
  <c r="AGU20" i="83"/>
  <c r="AGX20" i="83" s="1"/>
  <c r="AGG20" i="83"/>
  <c r="AGJ20" i="83" s="1"/>
  <c r="AFZ42" i="83"/>
  <c r="AGC42" i="83" s="1"/>
  <c r="AFZ20" i="83"/>
  <c r="AGC20" i="83" s="1"/>
  <c r="AFE20" i="83"/>
  <c r="AFH20" i="83" s="1"/>
  <c r="AEJ35" i="83"/>
  <c r="AEM35" i="83" s="1"/>
  <c r="ADO42" i="83"/>
  <c r="ADR42" i="83" s="1"/>
  <c r="ADA20" i="83"/>
  <c r="ADD20" i="83" s="1"/>
  <c r="ACT40" i="83"/>
  <c r="ACW40" i="83" s="1"/>
  <c r="ACT36" i="83"/>
  <c r="ACW36" i="83" s="1"/>
  <c r="ACT20" i="83"/>
  <c r="ACW20" i="83" s="1"/>
  <c r="BST19" i="83"/>
  <c r="BSW19" i="83" s="1"/>
  <c r="BSF19" i="83"/>
  <c r="BSI19" i="83" s="1"/>
  <c r="BRY44" i="83"/>
  <c r="BSB44" i="83" s="1"/>
  <c r="BMO20" i="83"/>
  <c r="BMR20" i="83" s="1"/>
  <c r="BLT21" i="83"/>
  <c r="BLW21" i="83" s="1"/>
  <c r="BJB53" i="83"/>
  <c r="BJE53" i="83" s="1"/>
  <c r="BIU21" i="83"/>
  <c r="BIX21" i="83" s="1"/>
  <c r="BVE19" i="83"/>
  <c r="BVH19" i="83" s="1"/>
  <c r="BUJ36" i="83"/>
  <c r="BUM36" i="83" s="1"/>
  <c r="BOS52" i="83"/>
  <c r="BOV52" i="83" s="1"/>
  <c r="BOE20" i="83"/>
  <c r="BOH20" i="83" s="1"/>
  <c r="BNX52" i="83"/>
  <c r="BOA52" i="83" s="1"/>
  <c r="BJW21" i="83"/>
  <c r="BJZ21" i="83" s="1"/>
  <c r="BJI19" i="83"/>
  <c r="BJL19" i="83" s="1"/>
  <c r="BMA21" i="83"/>
  <c r="BMD21" i="83" s="1"/>
  <c r="BIG64" i="83"/>
  <c r="BIJ64" i="83" s="1"/>
  <c r="BIG57" i="83"/>
  <c r="BIJ57" i="83" s="1"/>
  <c r="BHL21" i="83"/>
  <c r="BHO21" i="83" s="1"/>
  <c r="BGQ55" i="83"/>
  <c r="BGT55" i="83" s="1"/>
  <c r="BFV48" i="83"/>
  <c r="BFY48" i="83" s="1"/>
  <c r="BFV21" i="83"/>
  <c r="BFY21" i="83" s="1"/>
  <c r="BEM22" i="83"/>
  <c r="BEP22" i="83" s="1"/>
  <c r="BAZ21" i="83"/>
  <c r="BBC21" i="83" s="1"/>
  <c r="BAS22" i="83"/>
  <c r="BAV22" i="83" s="1"/>
  <c r="AYO21" i="83"/>
  <c r="AYR21" i="83" s="1"/>
  <c r="AXT46" i="83"/>
  <c r="AXW46" i="83" s="1"/>
  <c r="AWY22" i="83"/>
  <c r="AXB22" i="83" s="1"/>
  <c r="BTO40" i="83"/>
  <c r="BTR40" i="83" s="1"/>
  <c r="BRK19" i="83"/>
  <c r="BRN19" i="83" s="1"/>
  <c r="BQP19" i="83"/>
  <c r="BQS19" i="83" s="1"/>
  <c r="BEF21" i="83"/>
  <c r="BEI21" i="83" s="1"/>
  <c r="BDR22" i="83"/>
  <c r="BDU22" i="83" s="1"/>
  <c r="BDD22" i="83"/>
  <c r="BDG22" i="83" s="1"/>
  <c r="BCP43" i="83"/>
  <c r="BCS43" i="83" s="1"/>
  <c r="BCP37" i="83"/>
  <c r="BCS37" i="83" s="1"/>
  <c r="BBU43" i="83"/>
  <c r="BBX43" i="83" s="1"/>
  <c r="BAZ49" i="83"/>
  <c r="BBC49" i="83" s="1"/>
  <c r="AZX22" i="83"/>
  <c r="BAA22" i="83" s="1"/>
  <c r="AZJ42" i="83"/>
  <c r="AZM42" i="83" s="1"/>
  <c r="AYA22" i="83"/>
  <c r="AYD22" i="83" s="1"/>
  <c r="AXF22" i="83"/>
  <c r="AXI22" i="83" s="1"/>
  <c r="AWY51" i="83"/>
  <c r="AXB51" i="83" s="1"/>
  <c r="AWY44" i="83"/>
  <c r="AXB44" i="83" s="1"/>
  <c r="BPU19" i="83"/>
  <c r="BPX19" i="83" s="1"/>
  <c r="BDK21" i="83"/>
  <c r="BDN21" i="83" s="1"/>
  <c r="AZC22" i="83"/>
  <c r="AZF22" i="83" s="1"/>
  <c r="AWD45" i="83"/>
  <c r="AWG45" i="83" s="1"/>
  <c r="AWD39" i="83"/>
  <c r="AWG39" i="83" s="1"/>
  <c r="AVP22" i="83"/>
  <c r="AVS22" i="83" s="1"/>
  <c r="AUG22" i="83"/>
  <c r="AUJ22" i="83" s="1"/>
  <c r="ATZ22" i="83"/>
  <c r="AUC22" i="83" s="1"/>
  <c r="ATS22" i="83"/>
  <c r="ATV22" i="83" s="1"/>
  <c r="ASX22" i="83"/>
  <c r="ATA22" i="83" s="1"/>
  <c r="ASC22" i="83"/>
  <c r="ASF22" i="83" s="1"/>
  <c r="AOP22" i="83"/>
  <c r="AOS22" i="83" s="1"/>
  <c r="ALC20" i="83"/>
  <c r="ALF20" i="83" s="1"/>
  <c r="AKV39" i="83"/>
  <c r="AKY39" i="83" s="1"/>
  <c r="AJT20" i="83"/>
  <c r="AJW20" i="83" s="1"/>
  <c r="AJF44" i="83"/>
  <c r="AJI44" i="83" s="1"/>
  <c r="AIK47" i="83"/>
  <c r="AIN47" i="83" s="1"/>
  <c r="AIK41" i="83"/>
  <c r="AIN41" i="83" s="1"/>
  <c r="AGU39" i="83"/>
  <c r="AGX39" i="83" s="1"/>
  <c r="AFL20" i="83"/>
  <c r="AFO20" i="83" s="1"/>
  <c r="BUQ19" i="83"/>
  <c r="BUT19" i="83" s="1"/>
  <c r="BRY38" i="83"/>
  <c r="BSB38" i="83" s="1"/>
  <c r="BRY19" i="83"/>
  <c r="BSB19" i="83" s="1"/>
  <c r="BKY19" i="83"/>
  <c r="BLB19" i="83" s="1"/>
  <c r="BGJ21" i="83"/>
  <c r="BGM21" i="83" s="1"/>
  <c r="BFH22" i="83"/>
  <c r="BFK22" i="83" s="1"/>
  <c r="BEF38" i="83"/>
  <c r="BEI38" i="83" s="1"/>
  <c r="AXM22" i="83"/>
  <c r="AXP22" i="83" s="1"/>
  <c r="AVB22" i="83"/>
  <c r="AVE22" i="83" s="1"/>
  <c r="AUU22" i="83"/>
  <c r="AUX22" i="83" s="1"/>
  <c r="ATS57" i="83"/>
  <c r="ATV57" i="83" s="1"/>
  <c r="ATE22" i="83"/>
  <c r="ATH22" i="83" s="1"/>
  <c r="AMZ22" i="83"/>
  <c r="ANC22" i="83" s="1"/>
  <c r="AME22" i="83"/>
  <c r="AMH22" i="83" s="1"/>
  <c r="ALQ34" i="83"/>
  <c r="ALT34" i="83" s="1"/>
  <c r="ALQ20" i="83"/>
  <c r="ALT20" i="83" s="1"/>
  <c r="AKV44" i="83"/>
  <c r="AKY44" i="83" s="1"/>
  <c r="AJF20" i="83"/>
  <c r="AJI20" i="83" s="1"/>
  <c r="AIK20" i="83"/>
  <c r="AIN20" i="83" s="1"/>
  <c r="AID20" i="83"/>
  <c r="AIG20" i="83" s="1"/>
  <c r="AHW20" i="83"/>
  <c r="AHZ20" i="83" s="1"/>
  <c r="AHP20" i="83"/>
  <c r="AHS20" i="83" s="1"/>
  <c r="AGN20" i="83"/>
  <c r="AGQ20" i="83" s="1"/>
  <c r="AFZ37" i="83"/>
  <c r="AGC37" i="83" s="1"/>
  <c r="AFE47" i="83"/>
  <c r="AFH47" i="83" s="1"/>
  <c r="AFE41" i="83"/>
  <c r="AFH41" i="83" s="1"/>
  <c r="BJW63" i="83"/>
  <c r="BJZ63" i="83" s="1"/>
  <c r="BCI22" i="83"/>
  <c r="BCL22" i="83" s="1"/>
  <c r="BAE21" i="83"/>
  <c r="BAH21" i="83" s="1"/>
  <c r="AZJ35" i="83"/>
  <c r="AZM35" i="83" s="1"/>
  <c r="AWK22" i="83"/>
  <c r="AWN22" i="83" s="1"/>
  <c r="ASQ22" i="83"/>
  <c r="AST22" i="83" s="1"/>
  <c r="ASJ22" i="83"/>
  <c r="ASM22" i="83" s="1"/>
  <c r="AQM55" i="83"/>
  <c r="AQP55" i="83" s="1"/>
  <c r="APK22" i="83"/>
  <c r="APN22" i="83" s="1"/>
  <c r="AOB49" i="83"/>
  <c r="AOE49" i="83" s="1"/>
  <c r="AKV20" i="83"/>
  <c r="AKY20" i="83" s="1"/>
  <c r="AKA41" i="83"/>
  <c r="AKD41" i="83" s="1"/>
  <c r="AKA20" i="83"/>
  <c r="AKD20" i="83" s="1"/>
  <c r="AGU45" i="83"/>
  <c r="AGX45" i="83" s="1"/>
  <c r="ADO49" i="83"/>
  <c r="ADR49" i="83" s="1"/>
  <c r="ADH20" i="83"/>
  <c r="ADK20" i="83" s="1"/>
  <c r="ACM20" i="83"/>
  <c r="ACP20" i="83" s="1"/>
  <c r="ACF22" i="83"/>
  <c r="ACI22" i="83" s="1"/>
  <c r="ABY22" i="83"/>
  <c r="ACB22" i="83" s="1"/>
  <c r="ABR22" i="83"/>
  <c r="ABU22" i="83" s="1"/>
  <c r="ABK21" i="83"/>
  <c r="ABN21" i="83" s="1"/>
  <c r="ABD22" i="83"/>
  <c r="ABG22" i="83" s="1"/>
  <c r="AAW42" i="83"/>
  <c r="AAZ42" i="83" s="1"/>
  <c r="ZG52" i="83"/>
  <c r="ZJ52" i="83" s="1"/>
  <c r="ZG47" i="83"/>
  <c r="ZJ47" i="83" s="1"/>
  <c r="YS56" i="83"/>
  <c r="YV56" i="83" s="1"/>
  <c r="XX22" i="83"/>
  <c r="YA22" i="83" s="1"/>
  <c r="XQ22" i="83"/>
  <c r="XT22" i="83" s="1"/>
  <c r="XJ43" i="83"/>
  <c r="XM43" i="83" s="1"/>
  <c r="XC66" i="83"/>
  <c r="XF66" i="83" s="1"/>
  <c r="UK22" i="83"/>
  <c r="UN22" i="83" s="1"/>
  <c r="TW58" i="83"/>
  <c r="TZ58" i="83" s="1"/>
  <c r="TW22" i="83"/>
  <c r="TZ22" i="83" s="1"/>
  <c r="TI20" i="83"/>
  <c r="TL20" i="83" s="1"/>
  <c r="TB22" i="83"/>
  <c r="TE22" i="83" s="1"/>
  <c r="SU57" i="83"/>
  <c r="SX57" i="83" s="1"/>
  <c r="SU52" i="83"/>
  <c r="SX52" i="83" s="1"/>
  <c r="SG47" i="83"/>
  <c r="SJ47" i="83" s="1"/>
  <c r="RZ23" i="83"/>
  <c r="SC23" i="83" s="1"/>
  <c r="RS23" i="83"/>
  <c r="RV23" i="83" s="1"/>
  <c r="RL40" i="83"/>
  <c r="RO40" i="83" s="1"/>
  <c r="QX23" i="83"/>
  <c r="RA23" i="83" s="1"/>
  <c r="QQ42" i="83"/>
  <c r="QT42" i="83" s="1"/>
  <c r="QQ21" i="83"/>
  <c r="QT21" i="83" s="1"/>
  <c r="PV48" i="83"/>
  <c r="PY48" i="83" s="1"/>
  <c r="PV22" i="83"/>
  <c r="PY22" i="83" s="1"/>
  <c r="PO23" i="83"/>
  <c r="PR23" i="83" s="1"/>
  <c r="PA22" i="83"/>
  <c r="PD22" i="83" s="1"/>
  <c r="OT23" i="83"/>
  <c r="OW23" i="83" s="1"/>
  <c r="NR23" i="83"/>
  <c r="NU23" i="83" s="1"/>
  <c r="ND23" i="83"/>
  <c r="NG23" i="83" s="1"/>
  <c r="LU22" i="83"/>
  <c r="LX22" i="83" s="1"/>
  <c r="KZ41" i="83"/>
  <c r="LC41" i="83" s="1"/>
  <c r="KZ22" i="83"/>
  <c r="LC22" i="83" s="1"/>
  <c r="KS23" i="83"/>
  <c r="KV23" i="83" s="1"/>
  <c r="KL23" i="83"/>
  <c r="KO23" i="83" s="1"/>
  <c r="KE50" i="83"/>
  <c r="KH50" i="83" s="1"/>
  <c r="KE22" i="83"/>
  <c r="KH22" i="83" s="1"/>
  <c r="HT59" i="83"/>
  <c r="HW59" i="83" s="1"/>
  <c r="BQI38" i="83"/>
  <c r="BQL38" i="83" s="1"/>
  <c r="BKD20" i="83"/>
  <c r="BKG20" i="83" s="1"/>
  <c r="BAZ42" i="83"/>
  <c r="BBC42" i="83" s="1"/>
  <c r="BAL22" i="83"/>
  <c r="BAO22" i="83" s="1"/>
  <c r="BAE39" i="83"/>
  <c r="BAH39" i="83" s="1"/>
  <c r="AZJ20" i="83"/>
  <c r="AZM20" i="83" s="1"/>
  <c r="AWR22" i="83"/>
  <c r="AWU22" i="83" s="1"/>
  <c r="AVW22" i="83"/>
  <c r="AVZ22" i="83" s="1"/>
  <c r="ARH21" i="83"/>
  <c r="ARK21" i="83" s="1"/>
  <c r="APR22" i="83"/>
  <c r="APU22" i="83" s="1"/>
  <c r="AML22" i="83"/>
  <c r="AMO22" i="83" s="1"/>
  <c r="ALQ40" i="83"/>
  <c r="ALT40" i="83" s="1"/>
  <c r="AJF39" i="83"/>
  <c r="AJI39" i="83" s="1"/>
  <c r="AIY20" i="83"/>
  <c r="AJB20" i="83" s="1"/>
  <c r="AHP40" i="83"/>
  <c r="AHS40" i="83" s="1"/>
  <c r="AFS20" i="83"/>
  <c r="AFV20" i="83" s="1"/>
  <c r="AEX20" i="83"/>
  <c r="AFA20" i="83" s="1"/>
  <c r="AEQ20" i="83"/>
  <c r="AET20" i="83" s="1"/>
  <c r="AEJ41" i="83"/>
  <c r="AEM41" i="83" s="1"/>
  <c r="AEJ20" i="83"/>
  <c r="AEM20" i="83" s="1"/>
  <c r="ADV20" i="83"/>
  <c r="ADY20" i="83" s="1"/>
  <c r="ABY60" i="83"/>
  <c r="ACB60" i="83" s="1"/>
  <c r="AAI59" i="83"/>
  <c r="AAL59" i="83" s="1"/>
  <c r="ZN22" i="83"/>
  <c r="ZQ22" i="83" s="1"/>
  <c r="YZ22" i="83"/>
  <c r="ZC22" i="83" s="1"/>
  <c r="YL22" i="83"/>
  <c r="YO22" i="83" s="1"/>
  <c r="XQ53" i="83"/>
  <c r="XT53" i="83" s="1"/>
  <c r="XJ22" i="83"/>
  <c r="XM22" i="83" s="1"/>
  <c r="XC22" i="83"/>
  <c r="XF22" i="83" s="1"/>
  <c r="WH22" i="83"/>
  <c r="WK22" i="83" s="1"/>
  <c r="VM65" i="83"/>
  <c r="VP65" i="83" s="1"/>
  <c r="UR22" i="83"/>
  <c r="UU22" i="83" s="1"/>
  <c r="RL21" i="83"/>
  <c r="RO21" i="83" s="1"/>
  <c r="RE23" i="83"/>
  <c r="RH23" i="83" s="1"/>
  <c r="QQ47" i="83"/>
  <c r="QT47" i="83" s="1"/>
  <c r="PH23" i="83"/>
  <c r="PK23" i="83" s="1"/>
  <c r="PA44" i="83"/>
  <c r="PD44" i="83" s="1"/>
  <c r="OF42" i="83"/>
  <c r="OI42" i="83" s="1"/>
  <c r="NY23" i="83"/>
  <c r="OB23" i="83" s="1"/>
  <c r="MP44" i="83"/>
  <c r="MS44" i="83" s="1"/>
  <c r="MI23" i="83"/>
  <c r="ML23" i="83" s="1"/>
  <c r="MB23" i="83"/>
  <c r="ME23" i="83" s="1"/>
  <c r="LG22" i="83"/>
  <c r="LJ22" i="83" s="1"/>
  <c r="KZ46" i="83"/>
  <c r="LC46" i="83" s="1"/>
  <c r="JX23" i="83"/>
  <c r="KA23" i="83" s="1"/>
  <c r="JJ42" i="83"/>
  <c r="JM42" i="83" s="1"/>
  <c r="JJ22" i="83"/>
  <c r="JM22" i="83" s="1"/>
  <c r="JC23" i="83"/>
  <c r="JF23" i="83" s="1"/>
  <c r="IV22" i="83"/>
  <c r="IY22" i="83" s="1"/>
  <c r="IO69" i="83"/>
  <c r="IR69" i="83" s="1"/>
  <c r="HT23" i="83"/>
  <c r="HW23" i="83" s="1"/>
  <c r="BBN22" i="83"/>
  <c r="BBQ22" i="83" s="1"/>
  <c r="AUN22" i="83"/>
  <c r="AUQ22" i="83" s="1"/>
  <c r="ANG22" i="83"/>
  <c r="ANJ22" i="83" s="1"/>
  <c r="AKA47" i="83"/>
  <c r="AKD47" i="83" s="1"/>
  <c r="AIR20" i="83"/>
  <c r="AIU20" i="83" s="1"/>
  <c r="AAP22" i="83"/>
  <c r="AAS22" i="83" s="1"/>
  <c r="AAI22" i="83"/>
  <c r="AAL22" i="83" s="1"/>
  <c r="YS22" i="83"/>
  <c r="YV22" i="83" s="1"/>
  <c r="UY21" i="83"/>
  <c r="VB21" i="83" s="1"/>
  <c r="SG42" i="83"/>
  <c r="SJ42" i="83" s="1"/>
  <c r="OF47" i="83"/>
  <c r="OI47" i="83" s="1"/>
  <c r="MP22" i="83"/>
  <c r="MS22" i="83" s="1"/>
  <c r="LN23" i="83"/>
  <c r="LQ23" i="83" s="1"/>
  <c r="GY75" i="83"/>
  <c r="HB75" i="83" s="1"/>
  <c r="GR23" i="83"/>
  <c r="GU23" i="83" s="1"/>
  <c r="GD57" i="83"/>
  <c r="GG57" i="83" s="1"/>
  <c r="EN52" i="83"/>
  <c r="EQ52" i="83" s="1"/>
  <c r="EN23" i="83"/>
  <c r="EQ23" i="83" s="1"/>
  <c r="DS73" i="83"/>
  <c r="DV73" i="83" s="1"/>
  <c r="DS23" i="83"/>
  <c r="DV23" i="83" s="1"/>
  <c r="DE23" i="83"/>
  <c r="DH23" i="83" s="1"/>
  <c r="CX23" i="83"/>
  <c r="DA23" i="83" s="1"/>
  <c r="CJ23" i="83"/>
  <c r="CM23" i="83" s="1"/>
  <c r="CC75" i="83"/>
  <c r="CF75" i="83" s="1"/>
  <c r="AT23" i="83"/>
  <c r="AW23" i="83" s="1"/>
  <c r="K23" i="83"/>
  <c r="N23" i="83" s="1"/>
  <c r="BGQ63" i="83"/>
  <c r="BGT63" i="83" s="1"/>
  <c r="AVI62" i="83"/>
  <c r="AVL62" i="83" s="1"/>
  <c r="ATS63" i="83"/>
  <c r="ATV63" i="83" s="1"/>
  <c r="APY22" i="83"/>
  <c r="AQB22" i="83" s="1"/>
  <c r="ADO20" i="83"/>
  <c r="ADR20" i="83" s="1"/>
  <c r="AAB22" i="83"/>
  <c r="AAE22" i="83" s="1"/>
  <c r="VM58" i="83"/>
  <c r="VP58" i="83" s="1"/>
  <c r="VM22" i="83"/>
  <c r="VP22" i="83" s="1"/>
  <c r="TP22" i="83"/>
  <c r="TS22" i="83" s="1"/>
  <c r="TB51" i="83"/>
  <c r="TE51" i="83" s="1"/>
  <c r="QJ23" i="83"/>
  <c r="QM23" i="83" s="1"/>
  <c r="PA49" i="83"/>
  <c r="PD49" i="83" s="1"/>
  <c r="JJ48" i="83"/>
  <c r="JM48" i="83" s="1"/>
  <c r="IO23" i="83"/>
  <c r="IR23" i="83" s="1"/>
  <c r="HM23" i="83"/>
  <c r="HP23" i="83" s="1"/>
  <c r="GY68" i="83"/>
  <c r="HB68" i="83" s="1"/>
  <c r="FW23" i="83"/>
  <c r="FZ23" i="83" s="1"/>
  <c r="FB23" i="83"/>
  <c r="FE23" i="83" s="1"/>
  <c r="DS66" i="83"/>
  <c r="DV66" i="83" s="1"/>
  <c r="DL23" i="83"/>
  <c r="DO23" i="83" s="1"/>
  <c r="CX58" i="83"/>
  <c r="DA58" i="83" s="1"/>
  <c r="CQ23" i="83"/>
  <c r="CT23" i="83" s="1"/>
  <c r="BH57" i="83"/>
  <c r="BK57" i="83" s="1"/>
  <c r="BH23" i="83"/>
  <c r="BK23" i="83" s="1"/>
  <c r="AF23" i="83"/>
  <c r="AI23" i="83" s="1"/>
  <c r="BHS20" i="83"/>
  <c r="BHV20" i="83" s="1"/>
  <c r="AVI56" i="83"/>
  <c r="AVL56" i="83" s="1"/>
  <c r="ASC52" i="83"/>
  <c r="ASF52" i="83" s="1"/>
  <c r="ARA22" i="83"/>
  <c r="ARD22" i="83" s="1"/>
  <c r="ZG22" i="83"/>
  <c r="ZJ22" i="83" s="1"/>
  <c r="WA48" i="83"/>
  <c r="WD48" i="83" s="1"/>
  <c r="WA22" i="83"/>
  <c r="WD22" i="83" s="1"/>
  <c r="UK65" i="83"/>
  <c r="UN65" i="83" s="1"/>
  <c r="UK58" i="83"/>
  <c r="UN58" i="83" s="1"/>
  <c r="QC23" i="83"/>
  <c r="QF23" i="83" s="1"/>
  <c r="PV43" i="83"/>
  <c r="PY43" i="83" s="1"/>
  <c r="MW23" i="83"/>
  <c r="MZ23" i="83" s="1"/>
  <c r="MP49" i="83"/>
  <c r="MS49" i="83" s="1"/>
  <c r="LU46" i="83"/>
  <c r="LX46" i="83" s="1"/>
  <c r="JQ23" i="83"/>
  <c r="JT23" i="83" s="1"/>
  <c r="IH23" i="83"/>
  <c r="IK23" i="83" s="1"/>
  <c r="IA23" i="83"/>
  <c r="ID23" i="83" s="1"/>
  <c r="HT53" i="83"/>
  <c r="HW53" i="83" s="1"/>
  <c r="FI67" i="83"/>
  <c r="FL67" i="83" s="1"/>
  <c r="EN58" i="83"/>
  <c r="EQ58" i="83" s="1"/>
  <c r="EG23" i="83"/>
  <c r="EJ23" i="83" s="1"/>
  <c r="DZ23" i="83"/>
  <c r="EC23" i="83" s="1"/>
  <c r="CX52" i="83"/>
  <c r="DA52" i="83" s="1"/>
  <c r="CC67" i="83"/>
  <c r="CF67" i="83" s="1"/>
  <c r="AM73" i="83"/>
  <c r="AP73" i="83" s="1"/>
  <c r="R23" i="83"/>
  <c r="U23" i="83" s="1"/>
  <c r="AYO48" i="83"/>
  <c r="AYR48" i="83" s="1"/>
  <c r="ALJ20" i="83"/>
  <c r="ALM20" i="83" s="1"/>
  <c r="AAW50" i="83"/>
  <c r="AAZ50" i="83" s="1"/>
  <c r="AAW22" i="83"/>
  <c r="AAZ22" i="83" s="1"/>
  <c r="SN22" i="83"/>
  <c r="SQ22" i="83" s="1"/>
  <c r="SG21" i="83"/>
  <c r="SJ21" i="83" s="1"/>
  <c r="NK49" i="83"/>
  <c r="NN49" i="83" s="1"/>
  <c r="NK22" i="83"/>
  <c r="NN22" i="83" s="1"/>
  <c r="LU51" i="83"/>
  <c r="LX51" i="83" s="1"/>
  <c r="GK22" i="83"/>
  <c r="GN22" i="83" s="1"/>
  <c r="GD23" i="83"/>
  <c r="GG23" i="83" s="1"/>
  <c r="BHZ21" i="83"/>
  <c r="BIC21" i="83" s="1"/>
  <c r="AYH22" i="83"/>
  <c r="AYK22" i="83" s="1"/>
  <c r="AWD21" i="83"/>
  <c r="AWG21" i="83" s="1"/>
  <c r="ARO22" i="83"/>
  <c r="ARR22" i="83" s="1"/>
  <c r="AQM22" i="83"/>
  <c r="AQP22" i="83" s="1"/>
  <c r="AQF22" i="83"/>
  <c r="AQI22" i="83" s="1"/>
  <c r="ABY68" i="83"/>
  <c r="ACB68" i="83" s="1"/>
  <c r="AAI66" i="83"/>
  <c r="AAL66" i="83" s="1"/>
  <c r="ZU21" i="83"/>
  <c r="ZX21" i="83" s="1"/>
  <c r="XQ60" i="83"/>
  <c r="XT60" i="83" s="1"/>
  <c r="XC59" i="83"/>
  <c r="XF59" i="83" s="1"/>
  <c r="WV22" i="83"/>
  <c r="WY22" i="83" s="1"/>
  <c r="WO22" i="83"/>
  <c r="WR22" i="83" s="1"/>
  <c r="WA53" i="83"/>
  <c r="WD53" i="83" s="1"/>
  <c r="VF22" i="83"/>
  <c r="VI22" i="83" s="1"/>
  <c r="TW65" i="83"/>
  <c r="TZ65" i="83" s="1"/>
  <c r="SU22" i="83"/>
  <c r="SX22" i="83" s="1"/>
  <c r="OF22" i="83"/>
  <c r="OI22" i="83" s="1"/>
  <c r="NK54" i="83"/>
  <c r="NN54" i="83" s="1"/>
  <c r="KE45" i="83"/>
  <c r="KH45" i="83" s="1"/>
  <c r="IO76" i="83"/>
  <c r="IR76" i="83" s="1"/>
  <c r="HF23" i="83"/>
  <c r="HI23" i="83" s="1"/>
  <c r="GY23" i="83"/>
  <c r="HB23" i="83" s="1"/>
  <c r="GD51" i="83"/>
  <c r="GG51" i="83" s="1"/>
  <c r="FP23" i="83"/>
  <c r="FS23" i="83" s="1"/>
  <c r="FI74" i="83"/>
  <c r="FL74" i="83" s="1"/>
  <c r="FI23" i="83"/>
  <c r="FL23" i="83" s="1"/>
  <c r="CC23" i="83"/>
  <c r="CF23" i="83" s="1"/>
  <c r="BV23" i="83"/>
  <c r="BY23" i="83" s="1"/>
  <c r="BO23" i="83"/>
  <c r="BR23" i="83" s="1"/>
  <c r="BH63" i="83"/>
  <c r="BK63" i="83" s="1"/>
  <c r="BA23" i="83"/>
  <c r="BD23" i="83" s="1"/>
  <c r="AM66" i="83"/>
  <c r="AP66" i="83" s="1"/>
  <c r="AM23" i="83"/>
  <c r="AP23" i="83" s="1"/>
  <c r="Y23" i="83"/>
  <c r="AB23" i="83" s="1"/>
  <c r="BXI26" i="83"/>
  <c r="BXL26" i="83" s="1"/>
  <c r="BWG26" i="83"/>
  <c r="BWJ26" i="83" s="1"/>
  <c r="BVE26" i="83"/>
  <c r="BVH26" i="83" s="1"/>
  <c r="BRD25" i="83"/>
  <c r="BRG25" i="83" s="1"/>
  <c r="BNC33" i="83"/>
  <c r="BNF33" i="83" s="1"/>
  <c r="BCP27" i="83"/>
  <c r="BCS27" i="83" s="1"/>
  <c r="BRY27" i="83"/>
  <c r="BSB27" i="83" s="1"/>
  <c r="BQI27" i="83"/>
  <c r="BQL27" i="83" s="1"/>
  <c r="BFH27" i="83"/>
  <c r="BFK27" i="83" s="1"/>
  <c r="AXM27" i="83"/>
  <c r="AXP27" i="83" s="1"/>
  <c r="ASQ25" i="83"/>
  <c r="AST25" i="83" s="1"/>
  <c r="AYV30" i="83"/>
  <c r="AYY30" i="83" s="1"/>
  <c r="ARA27" i="83"/>
  <c r="ARD27" i="83" s="1"/>
  <c r="BBN32" i="83"/>
  <c r="BBQ32" i="83" s="1"/>
  <c r="AWY27" i="83"/>
  <c r="AXB27" i="83" s="1"/>
  <c r="KS30" i="83"/>
  <c r="KV30" i="83" s="1"/>
  <c r="AIK29" i="83"/>
  <c r="AIN29" i="83" s="1"/>
  <c r="AAB32" i="83"/>
  <c r="AAE32" i="83" s="1"/>
  <c r="PA29" i="83"/>
  <c r="PD29" i="83" s="1"/>
  <c r="KZ30" i="83"/>
  <c r="LC30" i="83" s="1"/>
  <c r="AUG27" i="83"/>
  <c r="AUJ27" i="83" s="1"/>
  <c r="AQF31" i="83"/>
  <c r="AQI31" i="83" s="1"/>
  <c r="IO38" i="83"/>
  <c r="IR38" i="83" s="1"/>
  <c r="BA30" i="83"/>
  <c r="BD30" i="83" s="1"/>
  <c r="GD29" i="83"/>
  <c r="GG29" i="83" s="1"/>
  <c r="CC35" i="83"/>
  <c r="CF35" i="83" s="1"/>
  <c r="YL32" i="83"/>
  <c r="YO32" i="83" s="1"/>
  <c r="RL29" i="83"/>
  <c r="RO29" i="83" s="1"/>
  <c r="GY37" i="83"/>
  <c r="HB37" i="83" s="1"/>
  <c r="FI37" i="83"/>
  <c r="FL37" i="83" s="1"/>
  <c r="BH31" i="83"/>
  <c r="BK31" i="83" s="1"/>
  <c r="BGQ27" i="83"/>
  <c r="BGT27" i="83" s="1"/>
  <c r="BIN24" i="83"/>
  <c r="BIQ24" i="83" s="1"/>
  <c r="AIK26" i="83"/>
  <c r="AIN26" i="83" s="1"/>
  <c r="JQ26" i="83"/>
  <c r="JT26" i="83" s="1"/>
  <c r="RS27" i="83"/>
  <c r="RV27" i="83" s="1"/>
  <c r="EG27" i="83"/>
  <c r="EJ27" i="83" s="1"/>
  <c r="DZ27" i="83"/>
  <c r="EC27" i="83" s="1"/>
  <c r="TP30" i="83"/>
  <c r="TS30" i="83" s="1"/>
  <c r="ABR25" i="83"/>
  <c r="ABU25" i="83" s="1"/>
  <c r="SU29" i="83"/>
  <c r="SX29" i="83" s="1"/>
  <c r="BTA24" i="83"/>
  <c r="BTD24" i="83" s="1"/>
  <c r="BOE26" i="83"/>
  <c r="BOH26" i="83" s="1"/>
  <c r="BBU28" i="83"/>
  <c r="BBX28" i="83" s="1"/>
  <c r="AZX31" i="83"/>
  <c r="BAA31" i="83" s="1"/>
  <c r="ARV30" i="83"/>
  <c r="ARY30" i="83" s="1"/>
  <c r="BOS32" i="83"/>
  <c r="BOV32" i="83" s="1"/>
  <c r="BDR29" i="83"/>
  <c r="BDU29" i="83" s="1"/>
  <c r="BGQ31" i="83"/>
  <c r="BGT31" i="83" s="1"/>
  <c r="ASJ31" i="83"/>
  <c r="ASM31" i="83" s="1"/>
  <c r="AVW26" i="83"/>
  <c r="AVZ26" i="83" s="1"/>
  <c r="AOP31" i="83"/>
  <c r="AOS31" i="83" s="1"/>
  <c r="AVB30" i="83"/>
  <c r="AVE30" i="83" s="1"/>
  <c r="MP30" i="83"/>
  <c r="MS30" i="83" s="1"/>
  <c r="EN30" i="83"/>
  <c r="EQ30" i="83" s="1"/>
  <c r="CX30" i="83"/>
  <c r="DA30" i="83" s="1"/>
  <c r="JJ30" i="83"/>
  <c r="JM30" i="83" s="1"/>
  <c r="AM36" i="83"/>
  <c r="AP36" i="83" s="1"/>
  <c r="AFE26" i="83"/>
  <c r="AFH26" i="83" s="1"/>
  <c r="APY26" i="83"/>
  <c r="AQB26" i="83" s="1"/>
  <c r="AAB27" i="83"/>
  <c r="AAE27" i="83" s="1"/>
  <c r="XJ26" i="83"/>
  <c r="XM26" i="83" s="1"/>
  <c r="GY31" i="83"/>
  <c r="HB31" i="83" s="1"/>
  <c r="ABK25" i="83"/>
  <c r="ABN25" i="83" s="1"/>
  <c r="BYR28" i="83"/>
  <c r="BYU28" i="83" s="1"/>
  <c r="BTO27" i="83"/>
  <c r="BTR27" i="83" s="1"/>
  <c r="ARO28" i="83"/>
  <c r="ARR28" i="83" s="1"/>
  <c r="BFA28" i="83"/>
  <c r="BFD28" i="83" s="1"/>
  <c r="AWR30" i="83"/>
  <c r="AWU30" i="83" s="1"/>
  <c r="AYA29" i="83"/>
  <c r="AYD29" i="83" s="1"/>
  <c r="AJT26" i="83"/>
  <c r="AJW26" i="83" s="1"/>
  <c r="AWD26" i="83"/>
  <c r="AWG26" i="83" s="1"/>
  <c r="AIR26" i="83"/>
  <c r="AIU26" i="83" s="1"/>
  <c r="AMZ36" i="83"/>
  <c r="ANC36" i="83" s="1"/>
  <c r="AEQ26" i="83"/>
  <c r="AET26" i="83" s="1"/>
  <c r="AOI29" i="83"/>
  <c r="AOL29" i="83" s="1"/>
  <c r="XQ28" i="83"/>
  <c r="XT28" i="83" s="1"/>
  <c r="UK29" i="83"/>
  <c r="UN29" i="83" s="1"/>
  <c r="WO25" i="83"/>
  <c r="WR25" i="83" s="1"/>
  <c r="UY25" i="83"/>
  <c r="VB25" i="83" s="1"/>
  <c r="MW26" i="83"/>
  <c r="MZ26" i="83" s="1"/>
  <c r="WA29" i="83"/>
  <c r="WD29" i="83" s="1"/>
  <c r="BNC38" i="83"/>
  <c r="BNF38" i="83" s="1"/>
  <c r="ASX31" i="83"/>
  <c r="ATA31" i="83" s="1"/>
  <c r="AMZ40" i="83"/>
  <c r="ANC40" i="83" s="1"/>
  <c r="ASC36" i="83"/>
  <c r="ASF36" i="83" s="1"/>
  <c r="AUN30" i="83"/>
  <c r="AUQ30" i="83" s="1"/>
  <c r="JC38" i="83"/>
  <c r="JF38" i="83" s="1"/>
  <c r="AF41" i="83"/>
  <c r="AI41" i="83" s="1"/>
  <c r="JJ33" i="83"/>
  <c r="JM33" i="83" s="1"/>
  <c r="BVS26" i="83"/>
  <c r="BVV26" i="83" s="1"/>
  <c r="BNX28" i="83"/>
  <c r="BOA28" i="83" s="1"/>
  <c r="BMO26" i="83"/>
  <c r="BMR26" i="83" s="1"/>
  <c r="BET33" i="83"/>
  <c r="BEW33" i="83" s="1"/>
  <c r="BAZ28" i="83"/>
  <c r="BBC28" i="83" s="1"/>
  <c r="AZJ25" i="83"/>
  <c r="AZM25" i="83" s="1"/>
  <c r="BDY30" i="83"/>
  <c r="BEB30" i="83" s="1"/>
  <c r="AMS26" i="83"/>
  <c r="AMV26" i="83" s="1"/>
  <c r="ACT26" i="83"/>
  <c r="ACW26" i="83" s="1"/>
  <c r="BSF28" i="83"/>
  <c r="BSI28" i="83" s="1"/>
  <c r="BCI30" i="83"/>
  <c r="BCL30" i="83" s="1"/>
  <c r="BDD35" i="83"/>
  <c r="BDG35" i="83" s="1"/>
  <c r="AYO27" i="83"/>
  <c r="AYR27" i="83" s="1"/>
  <c r="AXF31" i="83"/>
  <c r="AXI31" i="83" s="1"/>
  <c r="BQB22" i="83"/>
  <c r="BQE22" i="83" s="1"/>
  <c r="AYH31" i="83"/>
  <c r="AYK31" i="83" s="1"/>
  <c r="AUU26" i="83"/>
  <c r="AUX26" i="83" s="1"/>
  <c r="ALC26" i="83"/>
  <c r="ALF26" i="83" s="1"/>
  <c r="ACM26" i="83"/>
  <c r="ACP26" i="83" s="1"/>
  <c r="OF30" i="83"/>
  <c r="OI30" i="83" s="1"/>
  <c r="IV32" i="83"/>
  <c r="IY32" i="83" s="1"/>
  <c r="ATE26" i="83"/>
  <c r="ATH26" i="83" s="1"/>
  <c r="AGN25" i="83"/>
  <c r="AGQ25" i="83" s="1"/>
  <c r="AEX25" i="83"/>
  <c r="AFA25" i="83" s="1"/>
  <c r="HF33" i="83"/>
  <c r="HI33" i="83" s="1"/>
  <c r="PV30" i="83"/>
  <c r="PY30" i="83" s="1"/>
  <c r="BCW26" i="83"/>
  <c r="BCZ26" i="83" s="1"/>
  <c r="BVZ24" i="83"/>
  <c r="BWC24" i="83" s="1"/>
  <c r="BLT27" i="83"/>
  <c r="BLW27" i="83" s="1"/>
  <c r="BAL27" i="83"/>
  <c r="BAO27" i="83" s="1"/>
  <c r="AZX25" i="83"/>
  <c r="BAA25" i="83" s="1"/>
  <c r="BNC28" i="83"/>
  <c r="BNF28" i="83" s="1"/>
  <c r="BLM27" i="83"/>
  <c r="BLP27" i="83" s="1"/>
  <c r="AXF27" i="83"/>
  <c r="AXI27" i="83" s="1"/>
  <c r="AZQ29" i="83"/>
  <c r="AZT29" i="83" s="1"/>
  <c r="AWR24" i="83"/>
  <c r="AWU24" i="83" s="1"/>
  <c r="AKA25" i="83"/>
  <c r="AKD25" i="83" s="1"/>
  <c r="ARO25" i="83"/>
  <c r="ARR25" i="83" s="1"/>
  <c r="AAW25" i="83"/>
  <c r="AAZ25" i="83" s="1"/>
  <c r="VF28" i="83"/>
  <c r="VI28" i="83" s="1"/>
  <c r="DS30" i="83"/>
  <c r="DV30" i="83" s="1"/>
  <c r="ZU24" i="83"/>
  <c r="ZX24" i="83" s="1"/>
  <c r="ALX25" i="83"/>
  <c r="AMA25" i="83" s="1"/>
  <c r="FI30" i="83"/>
  <c r="FL30" i="83" s="1"/>
  <c r="AM30" i="83"/>
  <c r="AP30" i="83" s="1"/>
  <c r="BVZ29" i="83"/>
  <c r="BWC29" i="83" s="1"/>
  <c r="BTH25" i="83"/>
  <c r="BTK25" i="83" s="1"/>
  <c r="BAE28" i="83"/>
  <c r="BAH28" i="83" s="1"/>
  <c r="ANU27" i="83"/>
  <c r="ANX27" i="83" s="1"/>
  <c r="BLM31" i="83"/>
  <c r="BLP31" i="83" s="1"/>
  <c r="AJM25" i="83"/>
  <c r="AJP25" i="83" s="1"/>
  <c r="ATZ31" i="83"/>
  <c r="AUC31" i="83" s="1"/>
  <c r="ALJ25" i="83"/>
  <c r="ALM25" i="83" s="1"/>
  <c r="FW30" i="83"/>
  <c r="FZ30" i="83" s="1"/>
  <c r="AWK27" i="83"/>
  <c r="AWN27" i="83" s="1"/>
  <c r="BJW27" i="83"/>
  <c r="BJZ27" i="83" s="1"/>
  <c r="BIG28" i="83"/>
  <c r="BIJ28" i="83" s="1"/>
  <c r="AKH26" i="83"/>
  <c r="AKK26" i="83" s="1"/>
  <c r="WV28" i="83"/>
  <c r="WY28" i="83" s="1"/>
  <c r="IO30" i="83"/>
  <c r="IR30" i="83" s="1"/>
  <c r="AZC26" i="83"/>
  <c r="AZF26" i="83" s="1"/>
  <c r="BJW31" i="83"/>
  <c r="BJZ31" i="83" s="1"/>
  <c r="BIG33" i="83"/>
  <c r="BIJ33" i="83" s="1"/>
  <c r="BAL31" i="83"/>
  <c r="BAO31" i="83" s="1"/>
  <c r="BBG29" i="83"/>
  <c r="BBJ29" i="83" s="1"/>
  <c r="AVP31" i="83"/>
  <c r="AVS31" i="83" s="1"/>
  <c r="BDK25" i="83"/>
  <c r="BDN25" i="83" s="1"/>
  <c r="AID26" i="83"/>
  <c r="AIG26" i="83" s="1"/>
  <c r="MB33" i="83"/>
  <c r="ME33" i="83" s="1"/>
  <c r="HT29" i="83"/>
  <c r="HW29" i="83" s="1"/>
  <c r="EG31" i="83"/>
  <c r="EJ31" i="83" s="1"/>
  <c r="DS38" i="83"/>
  <c r="DV38" i="83" s="1"/>
  <c r="R29" i="83"/>
  <c r="U29" i="83" s="1"/>
  <c r="ABR29" i="83"/>
  <c r="ABU29" i="83" s="1"/>
  <c r="CQ33" i="83"/>
  <c r="CT33" i="83" s="1"/>
  <c r="BOS27" i="83"/>
  <c r="BOV27" i="83" s="1"/>
  <c r="AGG23" i="83"/>
  <c r="AGJ23" i="83" s="1"/>
  <c r="ZG26" i="83"/>
  <c r="ZJ26" i="83" s="1"/>
  <c r="LG28" i="83"/>
  <c r="LJ28" i="83" s="1"/>
  <c r="AQT26" i="83"/>
  <c r="AQW26" i="83" s="1"/>
  <c r="BPU26" i="83"/>
  <c r="BPX26" i="83" s="1"/>
  <c r="BJB29" i="83"/>
  <c r="BJE29" i="83" s="1"/>
  <c r="BQP28" i="83"/>
  <c r="BQS28" i="83" s="1"/>
  <c r="AWD29" i="83"/>
  <c r="AWG29" i="83" s="1"/>
  <c r="BGC24" i="83"/>
  <c r="BGF24" i="83" s="1"/>
  <c r="AWK29" i="83"/>
  <c r="AWN29" i="83" s="1"/>
  <c r="ATS39" i="83"/>
  <c r="ATV39" i="83" s="1"/>
  <c r="BFH30" i="83"/>
  <c r="BFK30" i="83" s="1"/>
  <c r="ATZ34" i="83"/>
  <c r="AUC34" i="83" s="1"/>
  <c r="BLM37" i="83"/>
  <c r="BLP37" i="83" s="1"/>
  <c r="VM36" i="83"/>
  <c r="VP36" i="83" s="1"/>
  <c r="ALC28" i="83"/>
  <c r="ALF28" i="83" s="1"/>
  <c r="AIK31" i="83"/>
  <c r="AIN31" i="83" s="1"/>
  <c r="NK35" i="83"/>
  <c r="NN35" i="83" s="1"/>
  <c r="MI38" i="83"/>
  <c r="ML38" i="83" s="1"/>
  <c r="EN33" i="83"/>
  <c r="EQ33" i="83" s="1"/>
  <c r="MB39" i="83"/>
  <c r="ME39" i="83" s="1"/>
  <c r="RS33" i="83"/>
  <c r="RV33" i="83" s="1"/>
  <c r="K31" i="83"/>
  <c r="N31" i="83" s="1"/>
  <c r="R31" i="83"/>
  <c r="U31" i="83" s="1"/>
  <c r="CC41" i="83"/>
  <c r="CF41" i="83" s="1"/>
  <c r="GY43" i="83"/>
  <c r="HB43" i="83" s="1"/>
  <c r="BWN30" i="83"/>
  <c r="BWQ30" i="83" s="1"/>
  <c r="BVE30" i="83"/>
  <c r="BVH30" i="83" s="1"/>
  <c r="BRY31" i="83"/>
  <c r="BSB31" i="83" s="1"/>
  <c r="BLF33" i="83"/>
  <c r="BLI33" i="83" s="1"/>
  <c r="BKD34" i="83"/>
  <c r="BKG34" i="83" s="1"/>
  <c r="BBN46" i="83"/>
  <c r="BBQ46" i="83" s="1"/>
  <c r="BAL40" i="83"/>
  <c r="BAO40" i="83" s="1"/>
  <c r="ARH35" i="83"/>
  <c r="ARK35" i="83" s="1"/>
  <c r="AFE34" i="83"/>
  <c r="AFH34" i="83" s="1"/>
  <c r="BNX39" i="83"/>
  <c r="BOA39" i="83" s="1"/>
  <c r="BDK33" i="83"/>
  <c r="BDN33" i="83" s="1"/>
  <c r="BCP31" i="83"/>
  <c r="BCS31" i="83" s="1"/>
  <c r="AZJ28" i="83"/>
  <c r="AZM28" i="83" s="1"/>
  <c r="AKO33" i="83"/>
  <c r="AKR33" i="83" s="1"/>
  <c r="AIK35" i="83"/>
  <c r="AIN35" i="83" s="1"/>
  <c r="ABY52" i="83"/>
  <c r="ACB52" i="83" s="1"/>
  <c r="BVZ33" i="83"/>
  <c r="BWC33" i="83" s="1"/>
  <c r="BGQ46" i="83"/>
  <c r="BGT46" i="83" s="1"/>
  <c r="BEF31" i="83"/>
  <c r="BEI31" i="83" s="1"/>
  <c r="BBU37" i="83"/>
  <c r="BBX37" i="83" s="1"/>
  <c r="BAE34" i="83"/>
  <c r="BAH34" i="83" s="1"/>
  <c r="AYV39" i="83"/>
  <c r="AYY39" i="83" s="1"/>
  <c r="BLT40" i="83"/>
  <c r="BLW40" i="83" s="1"/>
  <c r="BJW46" i="83"/>
  <c r="BJZ46" i="83" s="1"/>
  <c r="BIG48" i="83"/>
  <c r="BIJ48" i="83" s="1"/>
  <c r="AYO36" i="83"/>
  <c r="AYR36" i="83" s="1"/>
  <c r="AUN37" i="83"/>
  <c r="AUQ37" i="83" s="1"/>
  <c r="AQM46" i="83"/>
  <c r="AQP46" i="83" s="1"/>
  <c r="ALQ25" i="83"/>
  <c r="ALT25" i="83" s="1"/>
  <c r="AKA34" i="83"/>
  <c r="AKD34" i="83" s="1"/>
  <c r="BPG32" i="83"/>
  <c r="BPJ32" i="83" s="1"/>
  <c r="BNJ36" i="83"/>
  <c r="BNM36" i="83" s="1"/>
  <c r="BHL40" i="83"/>
  <c r="BHO40" i="83" s="1"/>
  <c r="AYH43" i="83"/>
  <c r="AYK43" i="83" s="1"/>
  <c r="ANG48" i="83"/>
  <c r="ANJ48" i="83" s="1"/>
  <c r="AXT32" i="83"/>
  <c r="AXW32" i="83" s="1"/>
  <c r="AME33" i="83"/>
  <c r="AMH33" i="83" s="1"/>
  <c r="ASX39" i="83"/>
  <c r="ATA39" i="83" s="1"/>
  <c r="TB44" i="83"/>
  <c r="TE44" i="83" s="1"/>
  <c r="R35" i="83"/>
  <c r="U35" i="83" s="1"/>
  <c r="FI47" i="83"/>
  <c r="FL47" i="83" s="1"/>
  <c r="IO48" i="83"/>
  <c r="IR48" i="83" s="1"/>
  <c r="HT36" i="83"/>
  <c r="HW36" i="83" s="1"/>
  <c r="ABY43" i="83"/>
  <c r="ACB43" i="83" s="1"/>
  <c r="UR40" i="83"/>
  <c r="UU40" i="83" s="1"/>
  <c r="YS40" i="83"/>
  <c r="YV40" i="83" s="1"/>
  <c r="AAI41" i="83"/>
  <c r="AAL41" i="83" s="1"/>
  <c r="ATS42" i="83"/>
  <c r="ATV42" i="83" s="1"/>
  <c r="BCW35" i="83"/>
  <c r="BCZ35" i="83" s="1"/>
  <c r="BIG42" i="83"/>
  <c r="BIJ42" i="83" s="1"/>
  <c r="HT39" i="83"/>
  <c r="HW39" i="83" s="1"/>
  <c r="DE33" i="83"/>
  <c r="DH33" i="83" s="1"/>
  <c r="ARO34" i="83"/>
  <c r="ARR34" i="83" s="1"/>
  <c r="BVZ43" i="83"/>
  <c r="BWC43" i="83" s="1"/>
  <c r="BOS37" i="83"/>
  <c r="BOV37" i="83" s="1"/>
  <c r="XQ34" i="83"/>
  <c r="XT34" i="83" s="1"/>
  <c r="BVZ45" i="83"/>
  <c r="BWC45" i="83" s="1"/>
  <c r="APR31" i="83"/>
  <c r="APU31" i="83" s="1"/>
  <c r="AHW26" i="83"/>
  <c r="AHZ26" i="83" s="1"/>
  <c r="ADV27" i="83"/>
  <c r="ADY27" i="83" s="1"/>
  <c r="JX40" i="83"/>
  <c r="KA40" i="83" s="1"/>
  <c r="CX32" i="83"/>
  <c r="DA32" i="83" s="1"/>
  <c r="DS44" i="83"/>
  <c r="DV44" i="83" s="1"/>
  <c r="Y33" i="83"/>
  <c r="AB33" i="83" s="1"/>
  <c r="JJ35" i="83"/>
  <c r="JM35" i="83" s="1"/>
  <c r="NR45" i="83"/>
  <c r="NU45" i="83" s="1"/>
  <c r="OF35" i="83"/>
  <c r="OI35" i="83" s="1"/>
  <c r="BFA36" i="83"/>
  <c r="BFD36" i="83" s="1"/>
  <c r="KE36" i="83"/>
  <c r="KH36" i="83" s="1"/>
  <c r="AOW48" i="83"/>
  <c r="AOZ48" i="83" s="1"/>
  <c r="BLM44" i="83"/>
  <c r="BLP44" i="83" s="1"/>
  <c r="BQB28" i="83"/>
  <c r="BQE28" i="83" s="1"/>
  <c r="BTO30" i="83"/>
  <c r="BTR30" i="83" s="1"/>
  <c r="BYR34" i="83"/>
  <c r="BYU34" i="83" s="1"/>
  <c r="BYL40" i="83"/>
  <c r="BYO40" i="83" s="1"/>
  <c r="BYS19" i="83"/>
  <c r="BYV19" i="83" s="1"/>
  <c r="BYL46" i="83"/>
  <c r="BYO46" i="83" s="1"/>
  <c r="BYL19" i="83"/>
  <c r="BYO19" i="83" s="1"/>
  <c r="BXQ34" i="83"/>
  <c r="BXT34" i="83" s="1"/>
  <c r="BXJ19" i="83"/>
  <c r="BXM19" i="83" s="1"/>
  <c r="BWO19" i="83"/>
  <c r="BWR19" i="83" s="1"/>
  <c r="BVF35" i="83"/>
  <c r="BVI35" i="83" s="1"/>
  <c r="BXQ19" i="83"/>
  <c r="BXT19" i="83" s="1"/>
  <c r="BWA19" i="83"/>
  <c r="BWD19" i="83" s="1"/>
  <c r="BVT19" i="83"/>
  <c r="BVW19" i="83" s="1"/>
  <c r="BVF40" i="83"/>
  <c r="BVI40" i="83" s="1"/>
  <c r="BTP35" i="83"/>
  <c r="BTS35" i="83" s="1"/>
  <c r="BTB19" i="83"/>
  <c r="BTE19" i="83" s="1"/>
  <c r="BSU36" i="83"/>
  <c r="BSX36" i="83" s="1"/>
  <c r="BRZ44" i="83"/>
  <c r="BSC44" i="83" s="1"/>
  <c r="BRE37" i="83"/>
  <c r="BRH37" i="83" s="1"/>
  <c r="BXX19" i="83"/>
  <c r="BYA19" i="83" s="1"/>
  <c r="BWV45" i="83"/>
  <c r="BWY45" i="83" s="1"/>
  <c r="BUK30" i="83"/>
  <c r="BUN30" i="83" s="1"/>
  <c r="BTP19" i="83"/>
  <c r="BTS19" i="83" s="1"/>
  <c r="BSU19" i="83"/>
  <c r="BSX19" i="83" s="1"/>
  <c r="BWV39" i="83"/>
  <c r="BWY39" i="83" s="1"/>
  <c r="BVF19" i="83"/>
  <c r="BVI19" i="83" s="1"/>
  <c r="BUR19" i="83"/>
  <c r="BUU19" i="83" s="1"/>
  <c r="BTP40" i="83"/>
  <c r="BTS40" i="83" s="1"/>
  <c r="BWA39" i="83"/>
  <c r="BWD39" i="83" s="1"/>
  <c r="BUK36" i="83"/>
  <c r="BUN36" i="83" s="1"/>
  <c r="BTI19" i="83"/>
  <c r="BTL19" i="83" s="1"/>
  <c r="BSU30" i="83"/>
  <c r="BSX30" i="83" s="1"/>
  <c r="BSG19" i="83"/>
  <c r="BSJ19" i="83" s="1"/>
  <c r="BRZ19" i="83"/>
  <c r="BSC19" i="83" s="1"/>
  <c r="BQQ19" i="83"/>
  <c r="BQT19" i="83" s="1"/>
  <c r="BPO33" i="83"/>
  <c r="BPR33" i="83" s="1"/>
  <c r="BPO19" i="83"/>
  <c r="BPR19" i="83" s="1"/>
  <c r="BNY21" i="83"/>
  <c r="BOB21" i="83" s="1"/>
  <c r="BNR21" i="83"/>
  <c r="BNU21" i="83" s="1"/>
  <c r="BND60" i="83"/>
  <c r="BNG60" i="83" s="1"/>
  <c r="BMP20" i="83"/>
  <c r="BMS20" i="83" s="1"/>
  <c r="BLN52" i="83"/>
  <c r="BLQ52" i="83" s="1"/>
  <c r="BKL21" i="83"/>
  <c r="BKO21" i="83" s="1"/>
  <c r="BJX21" i="83"/>
  <c r="BKA21" i="83" s="1"/>
  <c r="BWH19" i="83"/>
  <c r="BWK19" i="83" s="1"/>
  <c r="BVM19" i="83"/>
  <c r="BVP19" i="83" s="1"/>
  <c r="BRZ38" i="83"/>
  <c r="BSC38" i="83" s="1"/>
  <c r="BRL19" i="83"/>
  <c r="BRO19" i="83" s="1"/>
  <c r="BRE19" i="83"/>
  <c r="BRH19" i="83" s="1"/>
  <c r="BOF20" i="83"/>
  <c r="BOI20" i="83" s="1"/>
  <c r="BNY47" i="83"/>
  <c r="BOB47" i="83" s="1"/>
  <c r="BMI21" i="83"/>
  <c r="BML21" i="83" s="1"/>
  <c r="BLU21" i="83"/>
  <c r="BLX21" i="83" s="1"/>
  <c r="BKZ19" i="83"/>
  <c r="BLC19" i="83" s="1"/>
  <c r="BJX63" i="83"/>
  <c r="BKA63" i="83" s="1"/>
  <c r="BJC53" i="83"/>
  <c r="BJF53" i="83" s="1"/>
  <c r="BIA21" i="83"/>
  <c r="BID21" i="83" s="1"/>
  <c r="BHM21" i="83"/>
  <c r="BHP21" i="83" s="1"/>
  <c r="BGY19" i="83"/>
  <c r="BHB19" i="83" s="1"/>
  <c r="BGR63" i="83"/>
  <c r="BGU63" i="83" s="1"/>
  <c r="BGR55" i="83"/>
  <c r="BGU55" i="83" s="1"/>
  <c r="BFI22" i="83"/>
  <c r="BFL22" i="83" s="1"/>
  <c r="BDS22" i="83"/>
  <c r="BDV22" i="83" s="1"/>
  <c r="BDL21" i="83"/>
  <c r="BDO21" i="83" s="1"/>
  <c r="BDE22" i="83"/>
  <c r="BDH22" i="83" s="1"/>
  <c r="BBH22" i="83"/>
  <c r="BBK22" i="83" s="1"/>
  <c r="BBA49" i="83"/>
  <c r="BBD49" i="83" s="1"/>
  <c r="BBA42" i="83"/>
  <c r="BBD42" i="83" s="1"/>
  <c r="BAM22" i="83"/>
  <c r="BAP22" i="83" s="1"/>
  <c r="BAF39" i="83"/>
  <c r="BAI39" i="83" s="1"/>
  <c r="BAF21" i="83"/>
  <c r="BAI21" i="83" s="1"/>
  <c r="AZY22" i="83"/>
  <c r="BAB22" i="83" s="1"/>
  <c r="AZK20" i="83"/>
  <c r="AZN20" i="83" s="1"/>
  <c r="AZD22" i="83"/>
  <c r="AZG22" i="83" s="1"/>
  <c r="AYP48" i="83"/>
  <c r="AYS48" i="83" s="1"/>
  <c r="AYP21" i="83"/>
  <c r="AYS21" i="83" s="1"/>
  <c r="BUK19" i="83"/>
  <c r="BUN19" i="83" s="1"/>
  <c r="BSN19" i="83"/>
  <c r="BSQ19" i="83" s="1"/>
  <c r="BPH19" i="83"/>
  <c r="BPK19" i="83" s="1"/>
  <c r="BMI53" i="83"/>
  <c r="BML53" i="83" s="1"/>
  <c r="BMB21" i="83"/>
  <c r="BME21" i="83" s="1"/>
  <c r="BJX55" i="83"/>
  <c r="BKA55" i="83" s="1"/>
  <c r="BHM48" i="83"/>
  <c r="BHP48" i="83" s="1"/>
  <c r="BFW48" i="83"/>
  <c r="BFZ48" i="83" s="1"/>
  <c r="BFW21" i="83"/>
  <c r="BFZ21" i="83" s="1"/>
  <c r="BFB46" i="83"/>
  <c r="BFE46" i="83" s="1"/>
  <c r="BEN22" i="83"/>
  <c r="BEQ22" i="83" s="1"/>
  <c r="BEG45" i="83"/>
  <c r="BEJ45" i="83" s="1"/>
  <c r="BEG21" i="83"/>
  <c r="BEJ21" i="83" s="1"/>
  <c r="BBO22" i="83"/>
  <c r="BBR22" i="83" s="1"/>
  <c r="BBA21" i="83"/>
  <c r="BBD21" i="83" s="1"/>
  <c r="AYP42" i="83"/>
  <c r="AYS42" i="83" s="1"/>
  <c r="AYB22" i="83"/>
  <c r="AYE22" i="83" s="1"/>
  <c r="AXN22" i="83"/>
  <c r="AXQ22" i="83" s="1"/>
  <c r="AXG22" i="83"/>
  <c r="AXJ22" i="83" s="1"/>
  <c r="AWE45" i="83"/>
  <c r="AWH45" i="83" s="1"/>
  <c r="AWE39" i="83"/>
  <c r="AWH39" i="83" s="1"/>
  <c r="AVX22" i="83"/>
  <c r="AWA22" i="83" s="1"/>
  <c r="AVJ56" i="83"/>
  <c r="AVM56" i="83" s="1"/>
  <c r="AVC22" i="83"/>
  <c r="AVF22" i="83" s="1"/>
  <c r="ATT57" i="83"/>
  <c r="ATW57" i="83" s="1"/>
  <c r="ASY22" i="83"/>
  <c r="ATB22" i="83" s="1"/>
  <c r="ASK22" i="83"/>
  <c r="ASN22" i="83" s="1"/>
  <c r="ARI21" i="83"/>
  <c r="ARL21" i="83" s="1"/>
  <c r="AMF22" i="83"/>
  <c r="AMI22" i="83" s="1"/>
  <c r="ALR40" i="83"/>
  <c r="ALU40" i="83" s="1"/>
  <c r="ALR20" i="83"/>
  <c r="ALU20" i="83" s="1"/>
  <c r="AKW20" i="83"/>
  <c r="AKZ20" i="83" s="1"/>
  <c r="AKB47" i="83"/>
  <c r="AKE47" i="83" s="1"/>
  <c r="AKB41" i="83"/>
  <c r="AKE41" i="83" s="1"/>
  <c r="AJG20" i="83"/>
  <c r="AJJ20" i="83" s="1"/>
  <c r="AIS20" i="83"/>
  <c r="AIV20" i="83" s="1"/>
  <c r="AIE20" i="83"/>
  <c r="AIH20" i="83" s="1"/>
  <c r="AHX20" i="83"/>
  <c r="AIA20" i="83" s="1"/>
  <c r="AHQ40" i="83"/>
  <c r="AHT40" i="83" s="1"/>
  <c r="AHQ20" i="83"/>
  <c r="AHT20" i="83" s="1"/>
  <c r="AGV45" i="83"/>
  <c r="AGY45" i="83" s="1"/>
  <c r="AFF47" i="83"/>
  <c r="AFI47" i="83" s="1"/>
  <c r="AFF41" i="83"/>
  <c r="AFI41" i="83" s="1"/>
  <c r="AER20" i="83"/>
  <c r="AEU20" i="83" s="1"/>
  <c r="AEK20" i="83"/>
  <c r="AEN20" i="83" s="1"/>
  <c r="ADP49" i="83"/>
  <c r="ADS49" i="83" s="1"/>
  <c r="BWA51" i="83"/>
  <c r="BWD51" i="83" s="1"/>
  <c r="BQJ43" i="83"/>
  <c r="BQM43" i="83" s="1"/>
  <c r="BQC19" i="83"/>
  <c r="BQF19" i="83" s="1"/>
  <c r="BOT52" i="83"/>
  <c r="BOW52" i="83" s="1"/>
  <c r="BNY52" i="83"/>
  <c r="BOB52" i="83" s="1"/>
  <c r="BNK20" i="83"/>
  <c r="BNN20" i="83" s="1"/>
  <c r="BND53" i="83"/>
  <c r="BNG53" i="83" s="1"/>
  <c r="BMI47" i="83"/>
  <c r="BML47" i="83" s="1"/>
  <c r="BKS45" i="83"/>
  <c r="BKV45" i="83" s="1"/>
  <c r="BJJ19" i="83"/>
  <c r="BJM19" i="83" s="1"/>
  <c r="BJC46" i="83"/>
  <c r="BJF46" i="83" s="1"/>
  <c r="BOT21" i="83"/>
  <c r="BOW21" i="83" s="1"/>
  <c r="BLN21" i="83"/>
  <c r="BLQ21" i="83" s="1"/>
  <c r="BKS21" i="83"/>
  <c r="BKV21" i="83" s="1"/>
  <c r="BJC21" i="83"/>
  <c r="BJF21" i="83" s="1"/>
  <c r="BIO19" i="83"/>
  <c r="BIR19" i="83" s="1"/>
  <c r="BIH64" i="83"/>
  <c r="BIK64" i="83" s="1"/>
  <c r="BIH57" i="83"/>
  <c r="BIK57" i="83" s="1"/>
  <c r="BWV19" i="83"/>
  <c r="BWY19" i="83" s="1"/>
  <c r="BQJ19" i="83"/>
  <c r="BQM19" i="83" s="1"/>
  <c r="BLN59" i="83"/>
  <c r="BLQ59" i="83" s="1"/>
  <c r="BIV21" i="83"/>
  <c r="BIY21" i="83" s="1"/>
  <c r="BHM54" i="83"/>
  <c r="BHP54" i="83" s="1"/>
  <c r="BCQ43" i="83"/>
  <c r="BCT43" i="83" s="1"/>
  <c r="BCQ37" i="83"/>
  <c r="BCT37" i="83" s="1"/>
  <c r="BBV48" i="83"/>
  <c r="BBY48" i="83" s="1"/>
  <c r="BBV43" i="83"/>
  <c r="BBY43" i="83" s="1"/>
  <c r="AZR22" i="83"/>
  <c r="AZU22" i="83" s="1"/>
  <c r="AZK42" i="83"/>
  <c r="AZN42" i="83" s="1"/>
  <c r="AWZ51" i="83"/>
  <c r="AXC51" i="83" s="1"/>
  <c r="AWZ44" i="83"/>
  <c r="AXC44" i="83" s="1"/>
  <c r="BPV19" i="83"/>
  <c r="BPY19" i="83" s="1"/>
  <c r="BND21" i="83"/>
  <c r="BNG21" i="83" s="1"/>
  <c r="BKE20" i="83"/>
  <c r="BKH20" i="83" s="1"/>
  <c r="BHT20" i="83"/>
  <c r="BHW20" i="83" s="1"/>
  <c r="BGK21" i="83"/>
  <c r="BGN21" i="83" s="1"/>
  <c r="BFW54" i="83"/>
  <c r="BFZ54" i="83" s="1"/>
  <c r="BFB41" i="83"/>
  <c r="BFE41" i="83" s="1"/>
  <c r="BEG38" i="83"/>
  <c r="BEJ38" i="83" s="1"/>
  <c r="BDZ22" i="83"/>
  <c r="BEC22" i="83" s="1"/>
  <c r="AZK35" i="83"/>
  <c r="AZN35" i="83" s="1"/>
  <c r="AYI22" i="83"/>
  <c r="AYL22" i="83" s="1"/>
  <c r="AXU39" i="83"/>
  <c r="AXX39" i="83" s="1"/>
  <c r="AXU20" i="83"/>
  <c r="AXX20" i="83" s="1"/>
  <c r="AWS22" i="83"/>
  <c r="AWV22" i="83" s="1"/>
  <c r="BLG21" i="83"/>
  <c r="BLJ21" i="83" s="1"/>
  <c r="BGR21" i="83"/>
  <c r="BGU21" i="83" s="1"/>
  <c r="BGD19" i="83"/>
  <c r="BGG19" i="83" s="1"/>
  <c r="AUV22" i="83"/>
  <c r="AUY22" i="83" s="1"/>
  <c r="ATF22" i="83"/>
  <c r="ATI22" i="83" s="1"/>
  <c r="AOX22" i="83"/>
  <c r="APA22" i="83" s="1"/>
  <c r="AOC22" i="83"/>
  <c r="AOF22" i="83" s="1"/>
  <c r="ANA22" i="83"/>
  <c r="AND22" i="83" s="1"/>
  <c r="ALR34" i="83"/>
  <c r="ALU34" i="83" s="1"/>
  <c r="AKW44" i="83"/>
  <c r="AKZ44" i="83" s="1"/>
  <c r="AKP20" i="83"/>
  <c r="AKS20" i="83" s="1"/>
  <c r="AKI20" i="83"/>
  <c r="AKL20" i="83" s="1"/>
  <c r="AJN20" i="83"/>
  <c r="AJQ20" i="83" s="1"/>
  <c r="AIL20" i="83"/>
  <c r="AIO20" i="83" s="1"/>
  <c r="AGV20" i="83"/>
  <c r="AGY20" i="83" s="1"/>
  <c r="AGO20" i="83"/>
  <c r="AGR20" i="83" s="1"/>
  <c r="AGA37" i="83"/>
  <c r="AGD37" i="83" s="1"/>
  <c r="BHF21" i="83"/>
  <c r="BHI21" i="83" s="1"/>
  <c r="BCX22" i="83"/>
  <c r="BDA22" i="83" s="1"/>
  <c r="BCQ21" i="83"/>
  <c r="BCT21" i="83" s="1"/>
  <c r="BCJ22" i="83"/>
  <c r="BCM22" i="83" s="1"/>
  <c r="BBV22" i="83"/>
  <c r="BBY22" i="83" s="1"/>
  <c r="BAT22" i="83"/>
  <c r="BAW22" i="83" s="1"/>
  <c r="AWL22" i="83"/>
  <c r="AWO22" i="83" s="1"/>
  <c r="ATT63" i="83"/>
  <c r="ATW63" i="83" s="1"/>
  <c r="ASD52" i="83"/>
  <c r="ASG52" i="83" s="1"/>
  <c r="ARB22" i="83"/>
  <c r="ARE22" i="83" s="1"/>
  <c r="AQU22" i="83"/>
  <c r="AQX22" i="83" s="1"/>
  <c r="AQN55" i="83"/>
  <c r="AQQ55" i="83" s="1"/>
  <c r="APZ22" i="83"/>
  <c r="AQC22" i="83" s="1"/>
  <c r="APL22" i="83"/>
  <c r="APO22" i="83" s="1"/>
  <c r="ANH59" i="83"/>
  <c r="ANK59" i="83" s="1"/>
  <c r="AMM42" i="83"/>
  <c r="AMP42" i="83" s="1"/>
  <c r="ALY20" i="83"/>
  <c r="AMB20" i="83" s="1"/>
  <c r="ALK20" i="83"/>
  <c r="ALN20" i="83" s="1"/>
  <c r="AIZ20" i="83"/>
  <c r="AJC20" i="83" s="1"/>
  <c r="AHJ20" i="83"/>
  <c r="AHM20" i="83" s="1"/>
  <c r="AGA42" i="83"/>
  <c r="AGD42" i="83" s="1"/>
  <c r="AFT20" i="83"/>
  <c r="AFW20" i="83" s="1"/>
  <c r="BQJ38" i="83"/>
  <c r="BQM38" i="83" s="1"/>
  <c r="BIH21" i="83"/>
  <c r="BIK21" i="83" s="1"/>
  <c r="AYW22" i="83"/>
  <c r="AYZ22" i="83" s="1"/>
  <c r="ATT22" i="83"/>
  <c r="ATW22" i="83" s="1"/>
  <c r="ASD22" i="83"/>
  <c r="ASG22" i="83" s="1"/>
  <c r="ARW22" i="83"/>
  <c r="ARZ22" i="83" s="1"/>
  <c r="APS22" i="83"/>
  <c r="APV22" i="83" s="1"/>
  <c r="AOJ22" i="83"/>
  <c r="AOM22" i="83" s="1"/>
  <c r="ANV22" i="83"/>
  <c r="ANY22" i="83" s="1"/>
  <c r="AMT22" i="83"/>
  <c r="AMW22" i="83" s="1"/>
  <c r="AMM22" i="83"/>
  <c r="AMP22" i="83" s="1"/>
  <c r="AJU20" i="83"/>
  <c r="AJX20" i="83" s="1"/>
  <c r="AJG39" i="83"/>
  <c r="AJJ39" i="83" s="1"/>
  <c r="AIL47" i="83"/>
  <c r="AIO47" i="83" s="1"/>
  <c r="AEY20" i="83"/>
  <c r="AFB20" i="83" s="1"/>
  <c r="AEK41" i="83"/>
  <c r="AEN41" i="83" s="1"/>
  <c r="ADW20" i="83"/>
  <c r="ADZ20" i="83" s="1"/>
  <c r="ACU36" i="83"/>
  <c r="ACX36" i="83" s="1"/>
  <c r="ABZ60" i="83"/>
  <c r="ACC60" i="83" s="1"/>
  <c r="AAJ59" i="83"/>
  <c r="AAM59" i="83" s="1"/>
  <c r="ZO22" i="83"/>
  <c r="ZR22" i="83" s="1"/>
  <c r="ZA22" i="83"/>
  <c r="ZD22" i="83" s="1"/>
  <c r="YM22" i="83"/>
  <c r="YP22" i="83" s="1"/>
  <c r="XR53" i="83"/>
  <c r="XU53" i="83" s="1"/>
  <c r="XK22" i="83"/>
  <c r="XN22" i="83" s="1"/>
  <c r="XD22" i="83"/>
  <c r="XG22" i="83" s="1"/>
  <c r="WI22" i="83"/>
  <c r="WL22" i="83" s="1"/>
  <c r="VN65" i="83"/>
  <c r="VQ65" i="83" s="1"/>
  <c r="US22" i="83"/>
  <c r="UV22" i="83" s="1"/>
  <c r="RM21" i="83"/>
  <c r="RP21" i="83" s="1"/>
  <c r="RF23" i="83"/>
  <c r="RI23" i="83" s="1"/>
  <c r="QR47" i="83"/>
  <c r="QU47" i="83" s="1"/>
  <c r="PI23" i="83"/>
  <c r="PL23" i="83" s="1"/>
  <c r="PB44" i="83"/>
  <c r="PE44" i="83" s="1"/>
  <c r="OG42" i="83"/>
  <c r="OJ42" i="83" s="1"/>
  <c r="NZ23" i="83"/>
  <c r="OC23" i="83" s="1"/>
  <c r="MQ44" i="83"/>
  <c r="MT44" i="83" s="1"/>
  <c r="MJ23" i="83"/>
  <c r="MM23" i="83" s="1"/>
  <c r="MC23" i="83"/>
  <c r="MF23" i="83" s="1"/>
  <c r="LH22" i="83"/>
  <c r="LK22" i="83" s="1"/>
  <c r="LA46" i="83"/>
  <c r="LD46" i="83" s="1"/>
  <c r="JY23" i="83"/>
  <c r="KB23" i="83" s="1"/>
  <c r="JK42" i="83"/>
  <c r="JN42" i="83" s="1"/>
  <c r="JK22" i="83"/>
  <c r="JN22" i="83" s="1"/>
  <c r="JD23" i="83"/>
  <c r="JG23" i="83" s="1"/>
  <c r="IW22" i="83"/>
  <c r="IZ22" i="83" s="1"/>
  <c r="IP69" i="83"/>
  <c r="IS69" i="83" s="1"/>
  <c r="HU23" i="83"/>
  <c r="HX23" i="83" s="1"/>
  <c r="BPO39" i="83"/>
  <c r="BPR39" i="83" s="1"/>
  <c r="BFB21" i="83"/>
  <c r="BFE21" i="83" s="1"/>
  <c r="AWE21" i="83"/>
  <c r="AWH21" i="83" s="1"/>
  <c r="AVJ62" i="83"/>
  <c r="AVM62" i="83" s="1"/>
  <c r="AVJ22" i="83"/>
  <c r="AVM22" i="83" s="1"/>
  <c r="AUO22" i="83"/>
  <c r="AUR22" i="83" s="1"/>
  <c r="AOQ22" i="83"/>
  <c r="AOT22" i="83" s="1"/>
  <c r="AKW39" i="83"/>
  <c r="AKZ39" i="83" s="1"/>
  <c r="AHC20" i="83"/>
  <c r="AHF20" i="83" s="1"/>
  <c r="AGA20" i="83"/>
  <c r="AGD20" i="83" s="1"/>
  <c r="ADP20" i="83"/>
  <c r="ADS20" i="83" s="1"/>
  <c r="ADB20" i="83"/>
  <c r="ADE20" i="83" s="1"/>
  <c r="ACU20" i="83"/>
  <c r="ACX20" i="83" s="1"/>
  <c r="ABZ68" i="83"/>
  <c r="ACC68" i="83" s="1"/>
  <c r="AAX50" i="83"/>
  <c r="ABA50" i="83" s="1"/>
  <c r="AAX22" i="83"/>
  <c r="ABA22" i="83" s="1"/>
  <c r="AAQ22" i="83"/>
  <c r="AAT22" i="83" s="1"/>
  <c r="AAJ22" i="83"/>
  <c r="AAM22" i="83" s="1"/>
  <c r="AAC22" i="83"/>
  <c r="AAF22" i="83" s="1"/>
  <c r="XR60" i="83"/>
  <c r="XU60" i="83" s="1"/>
  <c r="XD59" i="83"/>
  <c r="XG59" i="83" s="1"/>
  <c r="WW22" i="83"/>
  <c r="WZ22" i="83" s="1"/>
  <c r="WP22" i="83"/>
  <c r="WS22" i="83" s="1"/>
  <c r="WB53" i="83"/>
  <c r="WE53" i="83" s="1"/>
  <c r="WB48" i="83"/>
  <c r="WE48" i="83" s="1"/>
  <c r="WB22" i="83"/>
  <c r="WE22" i="83" s="1"/>
  <c r="VG22" i="83"/>
  <c r="VJ22" i="83" s="1"/>
  <c r="TX65" i="83"/>
  <c r="UA65" i="83" s="1"/>
  <c r="TC51" i="83"/>
  <c r="TF51" i="83" s="1"/>
  <c r="SO22" i="83"/>
  <c r="SR22" i="83" s="1"/>
  <c r="QK23" i="83"/>
  <c r="QN23" i="83" s="1"/>
  <c r="QD23" i="83"/>
  <c r="QG23" i="83" s="1"/>
  <c r="PB49" i="83"/>
  <c r="PE49" i="83" s="1"/>
  <c r="OG47" i="83"/>
  <c r="OJ47" i="83" s="1"/>
  <c r="NL49" i="83"/>
  <c r="NO49" i="83" s="1"/>
  <c r="NL22" i="83"/>
  <c r="NO22" i="83" s="1"/>
  <c r="MX23" i="83"/>
  <c r="NA23" i="83" s="1"/>
  <c r="MQ49" i="83"/>
  <c r="MT49" i="83" s="1"/>
  <c r="LV46" i="83"/>
  <c r="LY46" i="83" s="1"/>
  <c r="IP23" i="83"/>
  <c r="IS23" i="83" s="1"/>
  <c r="II23" i="83"/>
  <c r="IL23" i="83" s="1"/>
  <c r="IB23" i="83"/>
  <c r="IE23" i="83" s="1"/>
  <c r="HN23" i="83"/>
  <c r="HQ23" i="83" s="1"/>
  <c r="BRE32" i="83"/>
  <c r="BRH32" i="83" s="1"/>
  <c r="AUH22" i="83"/>
  <c r="AUK22" i="83" s="1"/>
  <c r="AUA22" i="83"/>
  <c r="AUD22" i="83" s="1"/>
  <c r="AGV39" i="83"/>
  <c r="AGY39" i="83" s="1"/>
  <c r="AGH20" i="83"/>
  <c r="AGK20" i="83" s="1"/>
  <c r="AEK35" i="83"/>
  <c r="AEN35" i="83" s="1"/>
  <c r="ADP42" i="83"/>
  <c r="ADS42" i="83" s="1"/>
  <c r="ACG22" i="83"/>
  <c r="ACJ22" i="83" s="1"/>
  <c r="ABZ22" i="83"/>
  <c r="ACC22" i="83" s="1"/>
  <c r="ZH22" i="83"/>
  <c r="ZK22" i="83" s="1"/>
  <c r="UL65" i="83"/>
  <c r="UO65" i="83" s="1"/>
  <c r="UL58" i="83"/>
  <c r="UO58" i="83" s="1"/>
  <c r="TX58" i="83"/>
  <c r="UA58" i="83" s="1"/>
  <c r="SH47" i="83"/>
  <c r="SK47" i="83" s="1"/>
  <c r="SA23" i="83"/>
  <c r="SD23" i="83" s="1"/>
  <c r="RT23" i="83"/>
  <c r="RW23" i="83" s="1"/>
  <c r="QY23" i="83"/>
  <c r="RB23" i="83" s="1"/>
  <c r="PW43" i="83"/>
  <c r="PZ43" i="83" s="1"/>
  <c r="PP23" i="83"/>
  <c r="PS23" i="83" s="1"/>
  <c r="LV22" i="83"/>
  <c r="LY22" i="83" s="1"/>
  <c r="JR23" i="83"/>
  <c r="JU23" i="83" s="1"/>
  <c r="HU53" i="83"/>
  <c r="HX53" i="83" s="1"/>
  <c r="FJ67" i="83"/>
  <c r="FM67" i="83" s="1"/>
  <c r="EO58" i="83"/>
  <c r="ER58" i="83" s="1"/>
  <c r="EH23" i="83"/>
  <c r="EK23" i="83" s="1"/>
  <c r="EA23" i="83"/>
  <c r="ED23" i="83" s="1"/>
  <c r="CY52" i="83"/>
  <c r="DB52" i="83" s="1"/>
  <c r="CD67" i="83"/>
  <c r="CG67" i="83" s="1"/>
  <c r="AN73" i="83"/>
  <c r="AQ73" i="83" s="1"/>
  <c r="S23" i="83"/>
  <c r="V23" i="83" s="1"/>
  <c r="AIL41" i="83"/>
  <c r="AIO41" i="83" s="1"/>
  <c r="ACN20" i="83"/>
  <c r="ACQ20" i="83" s="1"/>
  <c r="ABS22" i="83"/>
  <c r="ABV22" i="83" s="1"/>
  <c r="ABL21" i="83"/>
  <c r="ABO21" i="83" s="1"/>
  <c r="ABE22" i="83"/>
  <c r="ABH22" i="83" s="1"/>
  <c r="XD66" i="83"/>
  <c r="XG66" i="83" s="1"/>
  <c r="OG22" i="83"/>
  <c r="OJ22" i="83" s="1"/>
  <c r="KT23" i="83"/>
  <c r="KW23" i="83" s="1"/>
  <c r="FJ74" i="83"/>
  <c r="FM74" i="83" s="1"/>
  <c r="CD23" i="83"/>
  <c r="CG23" i="83" s="1"/>
  <c r="BW23" i="83"/>
  <c r="BZ23" i="83" s="1"/>
  <c r="BP23" i="83"/>
  <c r="BS23" i="83" s="1"/>
  <c r="BI63" i="83"/>
  <c r="BL63" i="83" s="1"/>
  <c r="BB23" i="83"/>
  <c r="BE23" i="83" s="1"/>
  <c r="AN66" i="83"/>
  <c r="AQ66" i="83" s="1"/>
  <c r="BEU22" i="83"/>
  <c r="BEX22" i="83" s="1"/>
  <c r="AWZ22" i="83"/>
  <c r="AXC22" i="83" s="1"/>
  <c r="AVQ22" i="83"/>
  <c r="AVT22" i="83" s="1"/>
  <c r="ASR22" i="83"/>
  <c r="ASU22" i="83" s="1"/>
  <c r="AOX57" i="83"/>
  <c r="APA57" i="83" s="1"/>
  <c r="AOC49" i="83"/>
  <c r="AOF49" i="83" s="1"/>
  <c r="AKB20" i="83"/>
  <c r="AKE20" i="83" s="1"/>
  <c r="AFM20" i="83"/>
  <c r="AFP20" i="83" s="1"/>
  <c r="ZH52" i="83"/>
  <c r="ZK52" i="83" s="1"/>
  <c r="XK43" i="83"/>
  <c r="XN43" i="83" s="1"/>
  <c r="VN58" i="83"/>
  <c r="VQ58" i="83" s="1"/>
  <c r="VN22" i="83"/>
  <c r="VQ22" i="83" s="1"/>
  <c r="TQ22" i="83"/>
  <c r="TT22" i="83" s="1"/>
  <c r="TJ20" i="83"/>
  <c r="TM20" i="83" s="1"/>
  <c r="TC22" i="83"/>
  <c r="TF22" i="83" s="1"/>
  <c r="SV57" i="83"/>
  <c r="SY57" i="83" s="1"/>
  <c r="SH21" i="83"/>
  <c r="SK21" i="83" s="1"/>
  <c r="QR21" i="83"/>
  <c r="QU21" i="83" s="1"/>
  <c r="PW48" i="83"/>
  <c r="PZ48" i="83" s="1"/>
  <c r="PW22" i="83"/>
  <c r="PZ22" i="83" s="1"/>
  <c r="PB22" i="83"/>
  <c r="PE22" i="83" s="1"/>
  <c r="OU23" i="83"/>
  <c r="OX23" i="83" s="1"/>
  <c r="LV51" i="83"/>
  <c r="LY51" i="83" s="1"/>
  <c r="KF22" i="83"/>
  <c r="KI22" i="83" s="1"/>
  <c r="JK48" i="83"/>
  <c r="JN48" i="83" s="1"/>
  <c r="HU59" i="83"/>
  <c r="HX59" i="83" s="1"/>
  <c r="GZ68" i="83"/>
  <c r="HC68" i="83" s="1"/>
  <c r="GL22" i="83"/>
  <c r="GO22" i="83" s="1"/>
  <c r="GE23" i="83"/>
  <c r="GH23" i="83" s="1"/>
  <c r="FX23" i="83"/>
  <c r="GA23" i="83" s="1"/>
  <c r="FC23" i="83"/>
  <c r="FF23" i="83" s="1"/>
  <c r="DT66" i="83"/>
  <c r="DW66" i="83" s="1"/>
  <c r="DM23" i="83"/>
  <c r="DP23" i="83" s="1"/>
  <c r="CY58" i="83"/>
  <c r="DB58" i="83" s="1"/>
  <c r="CR23" i="83"/>
  <c r="CU23" i="83" s="1"/>
  <c r="BI57" i="83"/>
  <c r="BL57" i="83" s="1"/>
  <c r="BI23" i="83"/>
  <c r="BL23" i="83" s="1"/>
  <c r="AG23" i="83"/>
  <c r="AJ23" i="83" s="1"/>
  <c r="BXQ40" i="83"/>
  <c r="BXT40" i="83" s="1"/>
  <c r="BKS52" i="83"/>
  <c r="BKV52" i="83" s="1"/>
  <c r="ARP22" i="83"/>
  <c r="ARS22" i="83" s="1"/>
  <c r="AQN22" i="83"/>
  <c r="AQQ22" i="83" s="1"/>
  <c r="AQG22" i="83"/>
  <c r="AQJ22" i="83" s="1"/>
  <c r="AHQ35" i="83"/>
  <c r="AHT35" i="83" s="1"/>
  <c r="ADI20" i="83"/>
  <c r="ADL20" i="83" s="1"/>
  <c r="AAJ66" i="83"/>
  <c r="AAM66" i="83" s="1"/>
  <c r="ZV21" i="83"/>
  <c r="ZY21" i="83" s="1"/>
  <c r="YT56" i="83"/>
  <c r="YW56" i="83" s="1"/>
  <c r="XY22" i="83"/>
  <c r="YB22" i="83" s="1"/>
  <c r="XR22" i="83"/>
  <c r="XU22" i="83" s="1"/>
  <c r="TX22" i="83"/>
  <c r="UA22" i="83" s="1"/>
  <c r="SV22" i="83"/>
  <c r="SY22" i="83" s="1"/>
  <c r="NL54" i="83"/>
  <c r="NO54" i="83" s="1"/>
  <c r="KM23" i="83"/>
  <c r="KP23" i="83" s="1"/>
  <c r="KF45" i="83"/>
  <c r="KI45" i="83" s="1"/>
  <c r="IP76" i="83"/>
  <c r="IS76" i="83" s="1"/>
  <c r="HG23" i="83"/>
  <c r="HJ23" i="83" s="1"/>
  <c r="GZ23" i="83"/>
  <c r="HC23" i="83" s="1"/>
  <c r="GE51" i="83"/>
  <c r="GH51" i="83" s="1"/>
  <c r="FQ23" i="83"/>
  <c r="FT23" i="83" s="1"/>
  <c r="FJ23" i="83"/>
  <c r="FM23" i="83" s="1"/>
  <c r="AN23" i="83"/>
  <c r="AQ23" i="83" s="1"/>
  <c r="Z23" i="83"/>
  <c r="AC23" i="83" s="1"/>
  <c r="BFP21" i="83"/>
  <c r="BFS21" i="83" s="1"/>
  <c r="AXU46" i="83"/>
  <c r="AXX46" i="83" s="1"/>
  <c r="ANH22" i="83"/>
  <c r="ANK22" i="83" s="1"/>
  <c r="ALD20" i="83"/>
  <c r="ALG20" i="83" s="1"/>
  <c r="AJG44" i="83"/>
  <c r="AJJ44" i="83" s="1"/>
  <c r="AFF20" i="83"/>
  <c r="AFI20" i="83" s="1"/>
  <c r="ACU40" i="83"/>
  <c r="ACX40" i="83" s="1"/>
  <c r="AAX42" i="83"/>
  <c r="ABA42" i="83" s="1"/>
  <c r="ZH47" i="83"/>
  <c r="ZK47" i="83" s="1"/>
  <c r="YT22" i="83"/>
  <c r="YW22" i="83" s="1"/>
  <c r="UZ21" i="83"/>
  <c r="VC21" i="83" s="1"/>
  <c r="UL22" i="83"/>
  <c r="UO22" i="83" s="1"/>
  <c r="SV52" i="83"/>
  <c r="SY52" i="83" s="1"/>
  <c r="SH42" i="83"/>
  <c r="SK42" i="83" s="1"/>
  <c r="RM40" i="83"/>
  <c r="RP40" i="83" s="1"/>
  <c r="QR42" i="83"/>
  <c r="QU42" i="83" s="1"/>
  <c r="NS23" i="83"/>
  <c r="NV23" i="83" s="1"/>
  <c r="NE23" i="83"/>
  <c r="NH23" i="83" s="1"/>
  <c r="MQ22" i="83"/>
  <c r="MT22" i="83" s="1"/>
  <c r="LO23" i="83"/>
  <c r="LR23" i="83" s="1"/>
  <c r="LA41" i="83"/>
  <c r="LD41" i="83" s="1"/>
  <c r="LA22" i="83"/>
  <c r="LD22" i="83" s="1"/>
  <c r="KF50" i="83"/>
  <c r="KI50" i="83" s="1"/>
  <c r="GZ75" i="83"/>
  <c r="HC75" i="83" s="1"/>
  <c r="GS23" i="83"/>
  <c r="GV23" i="83" s="1"/>
  <c r="GE57" i="83"/>
  <c r="GH57" i="83" s="1"/>
  <c r="EO52" i="83"/>
  <c r="ER52" i="83" s="1"/>
  <c r="EO23" i="83"/>
  <c r="ER23" i="83" s="1"/>
  <c r="DT73" i="83"/>
  <c r="DW73" i="83" s="1"/>
  <c r="DT23" i="83"/>
  <c r="DW23" i="83" s="1"/>
  <c r="DF23" i="83"/>
  <c r="DI23" i="83" s="1"/>
  <c r="CY23" i="83"/>
  <c r="DB23" i="83" s="1"/>
  <c r="CK23" i="83"/>
  <c r="CN23" i="83" s="1"/>
  <c r="CD75" i="83"/>
  <c r="CG75" i="83" s="1"/>
  <c r="AU23" i="83"/>
  <c r="AX23" i="83" s="1"/>
  <c r="L23" i="83"/>
  <c r="O23" i="83" s="1"/>
  <c r="BXJ26" i="83"/>
  <c r="BXM26" i="83" s="1"/>
  <c r="BVT26" i="83"/>
  <c r="BVW26" i="83" s="1"/>
  <c r="BSG28" i="83"/>
  <c r="BSJ28" i="83" s="1"/>
  <c r="BWA29" i="83"/>
  <c r="BWD29" i="83" s="1"/>
  <c r="BTP27" i="83"/>
  <c r="BTS27" i="83" s="1"/>
  <c r="BFI27" i="83"/>
  <c r="BFL27" i="83" s="1"/>
  <c r="BFB28" i="83"/>
  <c r="BFE28" i="83" s="1"/>
  <c r="BBH29" i="83"/>
  <c r="BBK29" i="83" s="1"/>
  <c r="AVX26" i="83"/>
  <c r="AWA26" i="83" s="1"/>
  <c r="ALD26" i="83"/>
  <c r="ALG26" i="83" s="1"/>
  <c r="AJN25" i="83"/>
  <c r="AJQ25" i="83" s="1"/>
  <c r="AIE26" i="83"/>
  <c r="AIH26" i="83" s="1"/>
  <c r="BGR31" i="83"/>
  <c r="BGU31" i="83" s="1"/>
  <c r="BDL25" i="83"/>
  <c r="BDO25" i="83" s="1"/>
  <c r="BEU33" i="83"/>
  <c r="BEX33" i="83" s="1"/>
  <c r="BAM31" i="83"/>
  <c r="BAP31" i="83" s="1"/>
  <c r="AUV26" i="83"/>
  <c r="AUY26" i="83" s="1"/>
  <c r="ARW30" i="83"/>
  <c r="ARZ30" i="83" s="1"/>
  <c r="MQ30" i="83"/>
  <c r="MT30" i="83" s="1"/>
  <c r="ABS29" i="83"/>
  <c r="ABV29" i="83" s="1"/>
  <c r="PW30" i="83"/>
  <c r="PZ30" i="83" s="1"/>
  <c r="ANA36" i="83"/>
  <c r="AND36" i="83" s="1"/>
  <c r="KT30" i="83"/>
  <c r="KW30" i="83" s="1"/>
  <c r="YM32" i="83"/>
  <c r="YP32" i="83" s="1"/>
  <c r="EO30" i="83"/>
  <c r="ER30" i="83" s="1"/>
  <c r="AXG27" i="83"/>
  <c r="AXJ27" i="83" s="1"/>
  <c r="BAM27" i="83"/>
  <c r="BAP27" i="83" s="1"/>
  <c r="AAX25" i="83"/>
  <c r="ABA25" i="83" s="1"/>
  <c r="UZ25" i="83"/>
  <c r="VC25" i="83" s="1"/>
  <c r="MX26" i="83"/>
  <c r="NA26" i="83" s="1"/>
  <c r="ABS25" i="83"/>
  <c r="ABV25" i="83" s="1"/>
  <c r="AFF26" i="83"/>
  <c r="AFI26" i="83" s="1"/>
  <c r="RT27" i="83"/>
  <c r="RW27" i="83" s="1"/>
  <c r="EH27" i="83"/>
  <c r="EK27" i="83" s="1"/>
  <c r="DT30" i="83"/>
  <c r="DW30" i="83" s="1"/>
  <c r="BQJ27" i="83"/>
  <c r="BQM27" i="83" s="1"/>
  <c r="AXG31" i="83"/>
  <c r="AXJ31" i="83" s="1"/>
  <c r="AWS30" i="83"/>
  <c r="AWV30" i="83" s="1"/>
  <c r="ASK31" i="83"/>
  <c r="ASN31" i="83" s="1"/>
  <c r="BRZ27" i="83"/>
  <c r="BSC27" i="83" s="1"/>
  <c r="BBV28" i="83"/>
  <c r="BBY28" i="83" s="1"/>
  <c r="AZY31" i="83"/>
  <c r="BAB31" i="83" s="1"/>
  <c r="AYW30" i="83"/>
  <c r="AYZ30" i="83" s="1"/>
  <c r="AMT26" i="83"/>
  <c r="AMW26" i="83" s="1"/>
  <c r="ALK25" i="83"/>
  <c r="ALN25" i="83" s="1"/>
  <c r="IP38" i="83"/>
  <c r="IS38" i="83" s="1"/>
  <c r="ACN26" i="83"/>
  <c r="ACQ26" i="83" s="1"/>
  <c r="BI31" i="83"/>
  <c r="BL31" i="83" s="1"/>
  <c r="DT38" i="83"/>
  <c r="DW38" i="83" s="1"/>
  <c r="AWS24" i="83"/>
  <c r="AWV24" i="83" s="1"/>
  <c r="ALY25" i="83"/>
  <c r="AMB25" i="83" s="1"/>
  <c r="BLN27" i="83"/>
  <c r="BLQ27" i="83" s="1"/>
  <c r="APZ26" i="83"/>
  <c r="AQC26" i="83" s="1"/>
  <c r="WP25" i="83"/>
  <c r="WS25" i="83" s="1"/>
  <c r="BIH28" i="83"/>
  <c r="BIK28" i="83" s="1"/>
  <c r="GZ31" i="83"/>
  <c r="HC31" i="83" s="1"/>
  <c r="BWH26" i="83"/>
  <c r="BWK26" i="83" s="1"/>
  <c r="AVQ31" i="83"/>
  <c r="AVT31" i="83" s="1"/>
  <c r="AOJ29" i="83"/>
  <c r="AOM29" i="83" s="1"/>
  <c r="BQC22" i="83"/>
  <c r="BQF22" i="83" s="1"/>
  <c r="BBO32" i="83"/>
  <c r="BBR32" i="83" s="1"/>
  <c r="ANV27" i="83"/>
  <c r="ANY27" i="83" s="1"/>
  <c r="OG30" i="83"/>
  <c r="OJ30" i="83" s="1"/>
  <c r="HU29" i="83"/>
  <c r="HX29" i="83" s="1"/>
  <c r="BB30" i="83"/>
  <c r="BE30" i="83" s="1"/>
  <c r="AJU26" i="83"/>
  <c r="AJX26" i="83" s="1"/>
  <c r="GE29" i="83"/>
  <c r="GH29" i="83" s="1"/>
  <c r="AN36" i="83"/>
  <c r="AQ36" i="83" s="1"/>
  <c r="AEY25" i="83"/>
  <c r="AFB25" i="83" s="1"/>
  <c r="FX30" i="83"/>
  <c r="GA30" i="83" s="1"/>
  <c r="ARP25" i="83"/>
  <c r="ARS25" i="83" s="1"/>
  <c r="AKB25" i="83"/>
  <c r="AKE25" i="83" s="1"/>
  <c r="AZY25" i="83"/>
  <c r="BAB25" i="83" s="1"/>
  <c r="AQU26" i="83"/>
  <c r="AQX26" i="83" s="1"/>
  <c r="VG28" i="83"/>
  <c r="VJ28" i="83" s="1"/>
  <c r="ZV24" i="83"/>
  <c r="ZY24" i="83" s="1"/>
  <c r="IP30" i="83"/>
  <c r="IS30" i="83" s="1"/>
  <c r="AN30" i="83"/>
  <c r="AQ30" i="83" s="1"/>
  <c r="BVF26" i="83"/>
  <c r="BVI26" i="83" s="1"/>
  <c r="BTB24" i="83"/>
  <c r="BTE24" i="83" s="1"/>
  <c r="BNY28" i="83"/>
  <c r="BOB28" i="83" s="1"/>
  <c r="BLN31" i="83"/>
  <c r="BLQ31" i="83" s="1"/>
  <c r="BDZ30" i="83"/>
  <c r="BEC30" i="83" s="1"/>
  <c r="BDE35" i="83"/>
  <c r="BDH35" i="83" s="1"/>
  <c r="BCX26" i="83"/>
  <c r="BDA26" i="83" s="1"/>
  <c r="AYB29" i="83"/>
  <c r="AYE29" i="83" s="1"/>
  <c r="AXN27" i="83"/>
  <c r="AXQ27" i="83" s="1"/>
  <c r="AWE26" i="83"/>
  <c r="AWH26" i="83" s="1"/>
  <c r="ATF26" i="83"/>
  <c r="ATI26" i="83" s="1"/>
  <c r="AQG31" i="83"/>
  <c r="AQJ31" i="83" s="1"/>
  <c r="AIL29" i="83"/>
  <c r="AIO29" i="83" s="1"/>
  <c r="BMP26" i="83"/>
  <c r="BMS26" i="83" s="1"/>
  <c r="BOF26" i="83"/>
  <c r="BOI26" i="83" s="1"/>
  <c r="BBA28" i="83"/>
  <c r="BBD28" i="83" s="1"/>
  <c r="AYI31" i="83"/>
  <c r="AYL31" i="83" s="1"/>
  <c r="AOQ31" i="83"/>
  <c r="AOT31" i="83" s="1"/>
  <c r="AAC32" i="83"/>
  <c r="AAF32" i="83" s="1"/>
  <c r="IW32" i="83"/>
  <c r="IZ32" i="83" s="1"/>
  <c r="AUH27" i="83"/>
  <c r="AUK27" i="83" s="1"/>
  <c r="CR33" i="83"/>
  <c r="CU33" i="83" s="1"/>
  <c r="AWL27" i="83"/>
  <c r="AWO27" i="83" s="1"/>
  <c r="BDS29" i="83"/>
  <c r="BDV29" i="83" s="1"/>
  <c r="JK30" i="83"/>
  <c r="JN30" i="83" s="1"/>
  <c r="BIH33" i="83"/>
  <c r="BIK33" i="83" s="1"/>
  <c r="AGO25" i="83"/>
  <c r="AGR25" i="83" s="1"/>
  <c r="BWA24" i="83"/>
  <c r="BWD24" i="83" s="1"/>
  <c r="AZR29" i="83"/>
  <c r="AZU29" i="83" s="1"/>
  <c r="BLU27" i="83"/>
  <c r="BLX27" i="83" s="1"/>
  <c r="AIL26" i="83"/>
  <c r="AIO26" i="83" s="1"/>
  <c r="BND28" i="83"/>
  <c r="BNG28" i="83" s="1"/>
  <c r="BJX27" i="83"/>
  <c r="BKA27" i="83" s="1"/>
  <c r="AAC27" i="83"/>
  <c r="AAF27" i="83" s="1"/>
  <c r="LH28" i="83"/>
  <c r="LK28" i="83" s="1"/>
  <c r="WB29" i="83"/>
  <c r="WE29" i="83" s="1"/>
  <c r="ABL25" i="83"/>
  <c r="ABO25" i="83" s="1"/>
  <c r="TQ30" i="83"/>
  <c r="TT30" i="83" s="1"/>
  <c r="SV29" i="83"/>
  <c r="SY29" i="83" s="1"/>
  <c r="FJ30" i="83"/>
  <c r="FM30" i="83" s="1"/>
  <c r="BYS28" i="83"/>
  <c r="BYV28" i="83" s="1"/>
  <c r="BTI25" i="83"/>
  <c r="BTL25" i="83" s="1"/>
  <c r="BOT32" i="83"/>
  <c r="BOW32" i="83" s="1"/>
  <c r="AYP27" i="83"/>
  <c r="AYS27" i="83" s="1"/>
  <c r="AWZ27" i="83"/>
  <c r="AXC27" i="83" s="1"/>
  <c r="AVC30" i="83"/>
  <c r="AVF30" i="83" s="1"/>
  <c r="BRE25" i="83"/>
  <c r="BRH25" i="83" s="1"/>
  <c r="BCQ27" i="83"/>
  <c r="BCT27" i="83" s="1"/>
  <c r="ARB27" i="83"/>
  <c r="ARE27" i="83" s="1"/>
  <c r="AIS26" i="83"/>
  <c r="AIV26" i="83" s="1"/>
  <c r="AUA31" i="83"/>
  <c r="AUD31" i="83" s="1"/>
  <c r="PB29" i="83"/>
  <c r="PE29" i="83" s="1"/>
  <c r="ARP28" i="83"/>
  <c r="ARS28" i="83" s="1"/>
  <c r="ACU26" i="83"/>
  <c r="ACX26" i="83" s="1"/>
  <c r="AER26" i="83"/>
  <c r="AEU26" i="83" s="1"/>
  <c r="RM29" i="83"/>
  <c r="RP29" i="83" s="1"/>
  <c r="GZ37" i="83"/>
  <c r="HC37" i="83" s="1"/>
  <c r="FJ37" i="83"/>
  <c r="FM37" i="83" s="1"/>
  <c r="EH31" i="83"/>
  <c r="EK31" i="83" s="1"/>
  <c r="CY30" i="83"/>
  <c r="DB30" i="83" s="1"/>
  <c r="BOT27" i="83"/>
  <c r="BOW27" i="83" s="1"/>
  <c r="BGR27" i="83"/>
  <c r="BGU27" i="83" s="1"/>
  <c r="AGH23" i="83"/>
  <c r="AGK23" i="83" s="1"/>
  <c r="ZH26" i="83"/>
  <c r="ZK26" i="83" s="1"/>
  <c r="XK26" i="83"/>
  <c r="XN26" i="83" s="1"/>
  <c r="JR26" i="83"/>
  <c r="JU26" i="83" s="1"/>
  <c r="XR28" i="83"/>
  <c r="XU28" i="83" s="1"/>
  <c r="UL29" i="83"/>
  <c r="UO29" i="83" s="1"/>
  <c r="EA27" i="83"/>
  <c r="ED27" i="83" s="1"/>
  <c r="BWA45" i="83"/>
  <c r="BWD45" i="83" s="1"/>
  <c r="BND33" i="83"/>
  <c r="BNG33" i="83" s="1"/>
  <c r="BJX31" i="83"/>
  <c r="BKA31" i="83" s="1"/>
  <c r="BCJ30" i="83"/>
  <c r="BCM30" i="83" s="1"/>
  <c r="AZK25" i="83"/>
  <c r="AZN25" i="83" s="1"/>
  <c r="BAF28" i="83"/>
  <c r="BAI28" i="83" s="1"/>
  <c r="ASR25" i="83"/>
  <c r="ASU25" i="83" s="1"/>
  <c r="LA30" i="83"/>
  <c r="LD30" i="83" s="1"/>
  <c r="HG33" i="83"/>
  <c r="HJ33" i="83" s="1"/>
  <c r="MC33" i="83"/>
  <c r="MF33" i="83" s="1"/>
  <c r="CD35" i="83"/>
  <c r="CG35" i="83" s="1"/>
  <c r="S29" i="83"/>
  <c r="V29" i="83" s="1"/>
  <c r="BIO24" i="83"/>
  <c r="BIR24" i="83" s="1"/>
  <c r="AKI26" i="83"/>
  <c r="AKL26" i="83" s="1"/>
  <c r="AZD26" i="83"/>
  <c r="AZG26" i="83" s="1"/>
  <c r="WW28" i="83"/>
  <c r="WZ28" i="83" s="1"/>
  <c r="ALY33" i="83"/>
  <c r="AMB33" i="83" s="1"/>
  <c r="AKI35" i="83"/>
  <c r="AKL35" i="83" s="1"/>
  <c r="ADB33" i="83"/>
  <c r="ADE33" i="83" s="1"/>
  <c r="ADW32" i="83"/>
  <c r="ADZ32" i="83" s="1"/>
  <c r="WI43" i="83"/>
  <c r="WL43" i="83" s="1"/>
  <c r="QR35" i="83"/>
  <c r="QU35" i="83" s="1"/>
  <c r="ABZ50" i="83"/>
  <c r="ACC50" i="83" s="1"/>
  <c r="YM46" i="83"/>
  <c r="YP46" i="83" s="1"/>
  <c r="VN47" i="83"/>
  <c r="VQ47" i="83" s="1"/>
  <c r="PI49" i="83"/>
  <c r="PL49" i="83" s="1"/>
  <c r="NE46" i="83"/>
  <c r="NH46" i="83" s="1"/>
  <c r="XY41" i="83"/>
  <c r="YB41" i="83" s="1"/>
  <c r="GS48" i="83"/>
  <c r="GV48" i="83" s="1"/>
  <c r="AER33" i="83"/>
  <c r="AEU33" i="83" s="1"/>
  <c r="MJ51" i="83"/>
  <c r="MM51" i="83" s="1"/>
  <c r="SH35" i="83"/>
  <c r="SK35" i="83" s="1"/>
  <c r="FJ55" i="83"/>
  <c r="FM55" i="83" s="1"/>
  <c r="DT55" i="83"/>
  <c r="DW55" i="83" s="1"/>
  <c r="CD55" i="83"/>
  <c r="CG55" i="83" s="1"/>
  <c r="AHC29" i="83"/>
  <c r="AHF29" i="83" s="1"/>
  <c r="AGH30" i="83"/>
  <c r="AGK30" i="83" s="1"/>
  <c r="SA50" i="83"/>
  <c r="SD50" i="83" s="1"/>
  <c r="ZO42" i="83"/>
  <c r="ZR42" i="83" s="1"/>
  <c r="MC47" i="83"/>
  <c r="MF47" i="83" s="1"/>
  <c r="KT45" i="83"/>
  <c r="KW45" i="83" s="1"/>
  <c r="GZ56" i="83"/>
  <c r="HC56" i="83" s="1"/>
  <c r="UL47" i="83"/>
  <c r="UO47" i="83" s="1"/>
  <c r="AU46" i="83"/>
  <c r="AX46" i="83" s="1"/>
  <c r="TJ32" i="83"/>
  <c r="TM32" i="83" s="1"/>
  <c r="CK47" i="83"/>
  <c r="CN47" i="83" s="1"/>
  <c r="HG46" i="83"/>
  <c r="HJ46" i="83" s="1"/>
  <c r="JY40" i="83"/>
  <c r="KB40" i="83" s="1"/>
  <c r="FJ43" i="83"/>
  <c r="FM43" i="83" s="1"/>
  <c r="AN42" i="83"/>
  <c r="AQ42" i="83" s="1"/>
  <c r="ABZ38" i="83"/>
  <c r="ACC38" i="83" s="1"/>
  <c r="ADI30" i="83"/>
  <c r="ADL30" i="83" s="1"/>
  <c r="BBO35" i="83"/>
  <c r="BBR35" i="83" s="1"/>
  <c r="APL31" i="83"/>
  <c r="APO31" i="83" s="1"/>
  <c r="BGY30" i="83"/>
  <c r="BHB30" i="83" s="1"/>
  <c r="XD40" i="83"/>
  <c r="XG40" i="83" s="1"/>
  <c r="CD45" i="83"/>
  <c r="CG45" i="83" s="1"/>
  <c r="XY37" i="83"/>
  <c r="YB37" i="83" s="1"/>
  <c r="ANH41" i="83"/>
  <c r="ANK41" i="83" s="1"/>
  <c r="ATT42" i="83"/>
  <c r="ATW42" i="83" s="1"/>
  <c r="BEN37" i="83"/>
  <c r="BEQ37" i="83" s="1"/>
  <c r="GY47" i="83"/>
  <c r="HB47" i="83" s="1"/>
  <c r="JX43" i="83"/>
  <c r="KA43" i="83" s="1"/>
  <c r="ATE34" i="83"/>
  <c r="ATH34" i="83" s="1"/>
  <c r="SN38" i="83"/>
  <c r="SQ38" i="83" s="1"/>
  <c r="AQM40" i="83"/>
  <c r="AQP40" i="83" s="1"/>
  <c r="BBN38" i="83"/>
  <c r="BBQ38" i="83" s="1"/>
  <c r="NZ39" i="83"/>
  <c r="OC39" i="83" s="1"/>
  <c r="BDZ38" i="83"/>
  <c r="BEC38" i="83" s="1"/>
  <c r="EO40" i="83"/>
  <c r="ER40" i="83" s="1"/>
  <c r="CD49" i="83"/>
  <c r="CG49" i="83" s="1"/>
  <c r="YT43" i="83"/>
  <c r="YW43" i="83" s="1"/>
  <c r="VN43" i="83"/>
  <c r="VQ43" i="83" s="1"/>
  <c r="ANH43" i="83"/>
  <c r="ANK43" i="83" s="1"/>
  <c r="BDL28" i="83"/>
  <c r="BDO28" i="83" s="1"/>
  <c r="BAT33" i="83"/>
  <c r="BAW33" i="83" s="1"/>
  <c r="AF45" i="83"/>
  <c r="AI45" i="83" s="1"/>
  <c r="OT49" i="83"/>
  <c r="OW49" i="83" s="1"/>
  <c r="GK34" i="83"/>
  <c r="GN34" i="83" s="1"/>
  <c r="FP47" i="83"/>
  <c r="FS47" i="83" s="1"/>
  <c r="CJ43" i="83"/>
  <c r="CM43" i="83" s="1"/>
  <c r="XC43" i="83"/>
  <c r="XF43" i="83" s="1"/>
  <c r="BAS33" i="83"/>
  <c r="BAV33" i="83" s="1"/>
  <c r="BDY38" i="83"/>
  <c r="BEB38" i="83" s="1"/>
  <c r="BFV37" i="83"/>
  <c r="BFY37" i="83" s="1"/>
  <c r="BEF27" i="83"/>
  <c r="BEI27" i="83" s="1"/>
  <c r="UR35" i="83"/>
  <c r="UU35" i="83" s="1"/>
  <c r="AYH35" i="83"/>
  <c r="AYK35" i="83" s="1"/>
  <c r="BH34" i="83"/>
  <c r="BK34" i="83" s="1"/>
  <c r="BTA25" i="83"/>
  <c r="BTD25" i="83" s="1"/>
  <c r="AEQ28" i="83"/>
  <c r="AET28" i="83" s="1"/>
  <c r="L43" i="83"/>
  <c r="O43" i="83" s="1"/>
  <c r="ZO43" i="83"/>
  <c r="ZR43" i="83" s="1"/>
  <c r="CD57" i="83"/>
  <c r="CG57" i="83" s="1"/>
  <c r="KT46" i="83"/>
  <c r="KW46" i="83" s="1"/>
  <c r="AZK28" i="83"/>
  <c r="AZN28" i="83" s="1"/>
  <c r="VN49" i="83"/>
  <c r="VQ49" i="83" s="1"/>
  <c r="AFF34" i="83"/>
  <c r="AFI34" i="83" s="1"/>
  <c r="JK35" i="83"/>
  <c r="JN35" i="83" s="1"/>
  <c r="MC50" i="83"/>
  <c r="MF50" i="83" s="1"/>
  <c r="ZV35" i="83"/>
  <c r="ZY35" i="83" s="1"/>
  <c r="AIS33" i="83"/>
  <c r="AIV33" i="83" s="1"/>
  <c r="AYP36" i="83"/>
  <c r="AYS36" i="83" s="1"/>
  <c r="BKZ30" i="83"/>
  <c r="BLC30" i="83" s="1"/>
  <c r="BFW40" i="83"/>
  <c r="BFZ40" i="83" s="1"/>
  <c r="BJC37" i="83"/>
  <c r="BJF37" i="83" s="1"/>
  <c r="BNK36" i="83"/>
  <c r="BNN36" i="83" s="1"/>
  <c r="BVM34" i="83"/>
  <c r="BVP34" i="83" s="1"/>
  <c r="BVF30" i="83"/>
  <c r="BVI30" i="83" s="1"/>
  <c r="BWA33" i="83"/>
  <c r="BWD33" i="83" s="1"/>
  <c r="APK31" i="83"/>
  <c r="APN31" i="83" s="1"/>
  <c r="AHW33" i="83"/>
  <c r="AHZ33" i="83" s="1"/>
  <c r="DE37" i="83"/>
  <c r="DH37" i="83" s="1"/>
  <c r="AVI48" i="83"/>
  <c r="AVL48" i="83" s="1"/>
  <c r="DS57" i="83"/>
  <c r="DV57" i="83" s="1"/>
  <c r="SG36" i="83"/>
  <c r="SJ36" i="83" s="1"/>
  <c r="BAZ35" i="83"/>
  <c r="BBC35" i="83" s="1"/>
  <c r="AWY37" i="83"/>
  <c r="AXB37" i="83" s="1"/>
  <c r="BOS44" i="83"/>
  <c r="BOV44" i="83" s="1"/>
  <c r="AXF37" i="83"/>
  <c r="AXI37" i="83" s="1"/>
  <c r="BQP32" i="83"/>
  <c r="BQS32" i="83" s="1"/>
  <c r="WB40" i="83"/>
  <c r="WE40" i="83" s="1"/>
  <c r="BYS18" i="83"/>
  <c r="BYV18" i="83" s="1"/>
  <c r="BYS35" i="83"/>
  <c r="BYV35" i="83" s="1"/>
  <c r="BYL45" i="83"/>
  <c r="BYO45" i="83" s="1"/>
  <c r="BYS40" i="83"/>
  <c r="BYV40" i="83" s="1"/>
  <c r="BYL18" i="83"/>
  <c r="BYO18" i="83" s="1"/>
  <c r="BYE32" i="83"/>
  <c r="BYH32" i="83" s="1"/>
  <c r="BYS44" i="83"/>
  <c r="BYV44" i="83" s="1"/>
  <c r="BYL34" i="83"/>
  <c r="BYO34" i="83" s="1"/>
  <c r="BYE18" i="83"/>
  <c r="BYH18" i="83" s="1"/>
  <c r="BYL39" i="83"/>
  <c r="BYO39" i="83" s="1"/>
  <c r="BXQ39" i="83"/>
  <c r="BXT39" i="83" s="1"/>
  <c r="BXC42" i="83"/>
  <c r="BXF42" i="83" s="1"/>
  <c r="BXC38" i="83"/>
  <c r="BXF38" i="83" s="1"/>
  <c r="BXQ33" i="83"/>
  <c r="BXT33" i="83" s="1"/>
  <c r="BXJ34" i="83"/>
  <c r="BXM34" i="83" s="1"/>
  <c r="BXJ18" i="83"/>
  <c r="BXM18" i="83" s="1"/>
  <c r="BXC18" i="83"/>
  <c r="BXF18" i="83" s="1"/>
  <c r="BWV38" i="83"/>
  <c r="BWY38" i="83" s="1"/>
  <c r="BWV18" i="83"/>
  <c r="BWY18" i="83" s="1"/>
  <c r="BXX18" i="83"/>
  <c r="BYA18" i="83" s="1"/>
  <c r="BWV44" i="83"/>
  <c r="BWY44" i="83" s="1"/>
  <c r="BWO35" i="83"/>
  <c r="BWR35" i="83" s="1"/>
  <c r="BWA18" i="83"/>
  <c r="BWD18" i="83" s="1"/>
  <c r="BVT18" i="83"/>
  <c r="BVW18" i="83" s="1"/>
  <c r="BVM43" i="83"/>
  <c r="BVP43" i="83" s="1"/>
  <c r="BVM39" i="83"/>
  <c r="BVP39" i="83" s="1"/>
  <c r="BVF39" i="83"/>
  <c r="BVI39" i="83" s="1"/>
  <c r="BXQ28" i="83"/>
  <c r="BXT28" i="83" s="1"/>
  <c r="BWV33" i="83"/>
  <c r="BWY33" i="83" s="1"/>
  <c r="BWO38" i="83"/>
  <c r="BWR38" i="83" s="1"/>
  <c r="BWH18" i="83"/>
  <c r="BWK18" i="83" s="1"/>
  <c r="BVT41" i="83"/>
  <c r="BVW41" i="83" s="1"/>
  <c r="BVT37" i="83"/>
  <c r="BVW37" i="83" s="1"/>
  <c r="BVM18" i="83"/>
  <c r="BVP18" i="83" s="1"/>
  <c r="BVF18" i="83"/>
  <c r="BVI18" i="83" s="1"/>
  <c r="BWA50" i="83"/>
  <c r="BWD50" i="83" s="1"/>
  <c r="BWA38" i="83"/>
  <c r="BWD38" i="83" s="1"/>
  <c r="BUY18" i="83"/>
  <c r="BVB18" i="83" s="1"/>
  <c r="BUK35" i="83"/>
  <c r="BUN35" i="83" s="1"/>
  <c r="BTP39" i="83"/>
  <c r="BTS39" i="83" s="1"/>
  <c r="BSU24" i="83"/>
  <c r="BSX24" i="83" s="1"/>
  <c r="BSU18" i="83"/>
  <c r="BSX18" i="83" s="1"/>
  <c r="BSG18" i="83"/>
  <c r="BSJ18" i="83" s="1"/>
  <c r="BRZ32" i="83"/>
  <c r="BSC32" i="83" s="1"/>
  <c r="BRZ18" i="83"/>
  <c r="BSC18" i="83" s="1"/>
  <c r="BRS18" i="83"/>
  <c r="BRV18" i="83" s="1"/>
  <c r="BRL18" i="83"/>
  <c r="BRO18" i="83" s="1"/>
  <c r="BUR35" i="83"/>
  <c r="BUU35" i="83" s="1"/>
  <c r="BTW32" i="83"/>
  <c r="BTZ32" i="83" s="1"/>
  <c r="BTW18" i="83"/>
  <c r="BTZ18" i="83" s="1"/>
  <c r="BTI18" i="83"/>
  <c r="BTL18" i="83" s="1"/>
  <c r="BTB32" i="83"/>
  <c r="BTE32" i="83" s="1"/>
  <c r="BUY33" i="83"/>
  <c r="BVB33" i="83" s="1"/>
  <c r="BUK24" i="83"/>
  <c r="BUN24" i="83" s="1"/>
  <c r="BUK18" i="83"/>
  <c r="BUN18" i="83" s="1"/>
  <c r="BUD38" i="83"/>
  <c r="BUG38" i="83" s="1"/>
  <c r="BTB18" i="83"/>
  <c r="BTE18" i="83" s="1"/>
  <c r="BVF34" i="83"/>
  <c r="BVI34" i="83" s="1"/>
  <c r="BUR18" i="83"/>
  <c r="BUU18" i="83" s="1"/>
  <c r="BUK29" i="83"/>
  <c r="BUN29" i="83" s="1"/>
  <c r="BUD18" i="83"/>
  <c r="BUG18" i="83" s="1"/>
  <c r="BTI33" i="83"/>
  <c r="BTL33" i="83" s="1"/>
  <c r="BSU35" i="83"/>
  <c r="BSX35" i="83" s="1"/>
  <c r="BSN36" i="83"/>
  <c r="BSQ36" i="83" s="1"/>
  <c r="BSG45" i="83"/>
  <c r="BSJ45" i="83" s="1"/>
  <c r="BSG36" i="83"/>
  <c r="BSJ36" i="83" s="1"/>
  <c r="BRZ37" i="83"/>
  <c r="BSC37" i="83" s="1"/>
  <c r="BRS32" i="83"/>
  <c r="BRV32" i="83" s="1"/>
  <c r="BQQ41" i="83"/>
  <c r="BQT41" i="83" s="1"/>
  <c r="BQQ37" i="83"/>
  <c r="BQT37" i="83" s="1"/>
  <c r="BQJ18" i="83"/>
  <c r="BQM18" i="83" s="1"/>
  <c r="BQC18" i="83"/>
  <c r="BQF18" i="83" s="1"/>
  <c r="BPH18" i="83"/>
  <c r="BPK18" i="83" s="1"/>
  <c r="BOT20" i="83"/>
  <c r="BOW20" i="83" s="1"/>
  <c r="BNK42" i="83"/>
  <c r="BNN42" i="83" s="1"/>
  <c r="BNK19" i="83"/>
  <c r="BNN19" i="83" s="1"/>
  <c r="BND20" i="83"/>
  <c r="BNG20" i="83" s="1"/>
  <c r="BMP36" i="83"/>
  <c r="BMS36" i="83" s="1"/>
  <c r="BMB35" i="83"/>
  <c r="BME35" i="83" s="1"/>
  <c r="BMB20" i="83"/>
  <c r="BME20" i="83" s="1"/>
  <c r="BLN58" i="83"/>
  <c r="BLQ58" i="83" s="1"/>
  <c r="BKZ18" i="83"/>
  <c r="BLC18" i="83" s="1"/>
  <c r="BKS37" i="83"/>
  <c r="BKV37" i="83" s="1"/>
  <c r="BKE19" i="83"/>
  <c r="BKH19" i="83" s="1"/>
  <c r="BJX62" i="83"/>
  <c r="BKA62" i="83" s="1"/>
  <c r="BXQ18" i="83"/>
  <c r="BXT18" i="83" s="1"/>
  <c r="BWA34" i="83"/>
  <c r="BWD34" i="83" s="1"/>
  <c r="BUY29" i="83"/>
  <c r="BVB29" i="83" s="1"/>
  <c r="BUD34" i="83"/>
  <c r="BUG34" i="83" s="1"/>
  <c r="BSG41" i="83"/>
  <c r="BSJ41" i="83" s="1"/>
  <c r="BRZ43" i="83"/>
  <c r="BSC43" i="83" s="1"/>
  <c r="BQQ18" i="83"/>
  <c r="BQT18" i="83" s="1"/>
  <c r="BQJ37" i="83"/>
  <c r="BQM37" i="83" s="1"/>
  <c r="BPV18" i="83"/>
  <c r="BPY18" i="83" s="1"/>
  <c r="BPH38" i="83"/>
  <c r="BPK38" i="83" s="1"/>
  <c r="BOT58" i="83"/>
  <c r="BOW58" i="83" s="1"/>
  <c r="BOT45" i="83"/>
  <c r="BOW45" i="83" s="1"/>
  <c r="BOM20" i="83"/>
  <c r="BOP20" i="83" s="1"/>
  <c r="BNY20" i="83"/>
  <c r="BOB20" i="83" s="1"/>
  <c r="BNR35" i="83"/>
  <c r="BNU35" i="83" s="1"/>
  <c r="BNK47" i="83"/>
  <c r="BNN47" i="83" s="1"/>
  <c r="BMW39" i="83"/>
  <c r="BMZ39" i="83" s="1"/>
  <c r="BKZ34" i="83"/>
  <c r="BLC34" i="83" s="1"/>
  <c r="BKS44" i="83"/>
  <c r="BKV44" i="83" s="1"/>
  <c r="BKL38" i="83"/>
  <c r="BKO38" i="83" s="1"/>
  <c r="BKL20" i="83"/>
  <c r="BKO20" i="83" s="1"/>
  <c r="BKE39" i="83"/>
  <c r="BKH39" i="83" s="1"/>
  <c r="BJX54" i="83"/>
  <c r="BKA54" i="83" s="1"/>
  <c r="BJQ44" i="83"/>
  <c r="BJT44" i="83" s="1"/>
  <c r="BIV20" i="83"/>
  <c r="BIY20" i="83" s="1"/>
  <c r="BIH56" i="83"/>
  <c r="BIK56" i="83" s="1"/>
  <c r="BIA51" i="83"/>
  <c r="BID51" i="83" s="1"/>
  <c r="BIA45" i="83"/>
  <c r="BID45" i="83" s="1"/>
  <c r="BHT35" i="83"/>
  <c r="BHW35" i="83" s="1"/>
  <c r="BGY43" i="83"/>
  <c r="BHB43" i="83" s="1"/>
  <c r="BGY39" i="83"/>
  <c r="BHB39" i="83" s="1"/>
  <c r="BGR47" i="83"/>
  <c r="BGU47" i="83" s="1"/>
  <c r="BGK50" i="83"/>
  <c r="BGN50" i="83" s="1"/>
  <c r="BGK44" i="83"/>
  <c r="BGN44" i="83" s="1"/>
  <c r="BGK20" i="83"/>
  <c r="BGN20" i="83" s="1"/>
  <c r="BFW20" i="83"/>
  <c r="BFZ20" i="83" s="1"/>
  <c r="BEN20" i="83"/>
  <c r="BEQ20" i="83" s="1"/>
  <c r="BEG37" i="83"/>
  <c r="BEJ37" i="83" s="1"/>
  <c r="BDZ55" i="83"/>
  <c r="BEC55" i="83" s="1"/>
  <c r="BCQ36" i="83"/>
  <c r="BCT36" i="83" s="1"/>
  <c r="BCQ20" i="83"/>
  <c r="BCT20" i="83" s="1"/>
  <c r="BCJ20" i="83"/>
  <c r="BCM20" i="83" s="1"/>
  <c r="BBO47" i="83"/>
  <c r="BBR47" i="83" s="1"/>
  <c r="BBH48" i="83"/>
  <c r="BBK48" i="83" s="1"/>
  <c r="BAT41" i="83"/>
  <c r="BAW41" i="83" s="1"/>
  <c r="BAF43" i="83"/>
  <c r="BAI43" i="83" s="1"/>
  <c r="AZY44" i="83"/>
  <c r="BAB44" i="83" s="1"/>
  <c r="AYW54" i="83"/>
  <c r="AYZ54" i="83" s="1"/>
  <c r="AYW47" i="83"/>
  <c r="AYZ47" i="83" s="1"/>
  <c r="AYW40" i="83"/>
  <c r="AYZ40" i="83" s="1"/>
  <c r="AYI58" i="83"/>
  <c r="AYL58" i="83" s="1"/>
  <c r="AYI20" i="83"/>
  <c r="AYL20" i="83" s="1"/>
  <c r="BWO18" i="83"/>
  <c r="BWR18" i="83" s="1"/>
  <c r="BRE36" i="83"/>
  <c r="BRH36" i="83" s="1"/>
  <c r="BQX33" i="83"/>
  <c r="BRA33" i="83" s="1"/>
  <c r="BPA42" i="83"/>
  <c r="BPD42" i="83" s="1"/>
  <c r="BOT51" i="83"/>
  <c r="BOW51" i="83" s="1"/>
  <c r="BNY46" i="83"/>
  <c r="BOB46" i="83" s="1"/>
  <c r="BNR20" i="83"/>
  <c r="BNU20" i="83" s="1"/>
  <c r="BMP19" i="83"/>
  <c r="BMS19" i="83" s="1"/>
  <c r="BMI46" i="83"/>
  <c r="BML46" i="83" s="1"/>
  <c r="BLU49" i="83"/>
  <c r="BLX49" i="83" s="1"/>
  <c r="BLN45" i="83"/>
  <c r="BLQ45" i="83" s="1"/>
  <c r="BKS20" i="83"/>
  <c r="BKV20" i="83" s="1"/>
  <c r="BJC20" i="83"/>
  <c r="BJF20" i="83" s="1"/>
  <c r="BIH63" i="83"/>
  <c r="BIK63" i="83" s="1"/>
  <c r="BIA20" i="83"/>
  <c r="BID20" i="83" s="1"/>
  <c r="BHT19" i="83"/>
  <c r="BHW19" i="83" s="1"/>
  <c r="BHM20" i="83"/>
  <c r="BHP20" i="83" s="1"/>
  <c r="BGR62" i="83"/>
  <c r="BGU62" i="83" s="1"/>
  <c r="BGR54" i="83"/>
  <c r="BGU54" i="83" s="1"/>
  <c r="BFI42" i="83"/>
  <c r="BFL42" i="83" s="1"/>
  <c r="BEU46" i="83"/>
  <c r="BEX46" i="83" s="1"/>
  <c r="BEU20" i="83"/>
  <c r="BEX20" i="83" s="1"/>
  <c r="BDL43" i="83"/>
  <c r="BDO43" i="83" s="1"/>
  <c r="BDL20" i="83"/>
  <c r="BDO20" i="83" s="1"/>
  <c r="BDE43" i="83"/>
  <c r="BDH43" i="83" s="1"/>
  <c r="BCX42" i="83"/>
  <c r="BDA42" i="83" s="1"/>
  <c r="BCQ42" i="83"/>
  <c r="BCT42" i="83" s="1"/>
  <c r="BCC52" i="83"/>
  <c r="BCF52" i="83" s="1"/>
  <c r="BCC45" i="83"/>
  <c r="BCF45" i="83" s="1"/>
  <c r="BCC20" i="83"/>
  <c r="BCF20" i="83" s="1"/>
  <c r="BBH54" i="83"/>
  <c r="BBK54" i="83" s="1"/>
  <c r="BBH20" i="83"/>
  <c r="BBK20" i="83" s="1"/>
  <c r="BBA48" i="83"/>
  <c r="BBD48" i="83" s="1"/>
  <c r="BBA41" i="83"/>
  <c r="BBD41" i="83" s="1"/>
  <c r="BAT48" i="83"/>
  <c r="BAW48" i="83" s="1"/>
  <c r="BAF20" i="83"/>
  <c r="BAI20" i="83" s="1"/>
  <c r="AZY51" i="83"/>
  <c r="BAB51" i="83" s="1"/>
  <c r="AZR20" i="83"/>
  <c r="AZU20" i="83" s="1"/>
  <c r="AZK19" i="83"/>
  <c r="AZN19" i="83" s="1"/>
  <c r="AYP20" i="83"/>
  <c r="AYS20" i="83" s="1"/>
  <c r="AYI51" i="83"/>
  <c r="AYL51" i="83" s="1"/>
  <c r="AYB53" i="83"/>
  <c r="AYE53" i="83" s="1"/>
  <c r="AYB47" i="83"/>
  <c r="AYE47" i="83" s="1"/>
  <c r="AYB42" i="83"/>
  <c r="AYE42" i="83" s="1"/>
  <c r="AXU45" i="83"/>
  <c r="AXX45" i="83" s="1"/>
  <c r="AXG52" i="83"/>
  <c r="AXJ52" i="83" s="1"/>
  <c r="AXG45" i="83"/>
  <c r="AXJ45" i="83" s="1"/>
  <c r="AXG38" i="83"/>
  <c r="AXJ38" i="83" s="1"/>
  <c r="AWS44" i="83"/>
  <c r="AWV44" i="83" s="1"/>
  <c r="AWS20" i="83"/>
  <c r="AWV20" i="83" s="1"/>
  <c r="AWE20" i="83"/>
  <c r="AWH20" i="83" s="1"/>
  <c r="AVX45" i="83"/>
  <c r="AWA45" i="83" s="1"/>
  <c r="AVJ61" i="83"/>
  <c r="AVM61" i="83" s="1"/>
  <c r="AUV20" i="83"/>
  <c r="AUY20" i="83" s="1"/>
  <c r="AUO44" i="83"/>
  <c r="AUR44" i="83" s="1"/>
  <c r="AUO20" i="83"/>
  <c r="AUR20" i="83" s="1"/>
  <c r="ATT62" i="83"/>
  <c r="ATW62" i="83" s="1"/>
  <c r="ATT20" i="83"/>
  <c r="ATW20" i="83" s="1"/>
  <c r="ATM38" i="83"/>
  <c r="ATP38" i="83" s="1"/>
  <c r="ASR43" i="83"/>
  <c r="ASU43" i="83" s="1"/>
  <c r="ASR38" i="83"/>
  <c r="ASU38" i="83" s="1"/>
  <c r="ASR20" i="83"/>
  <c r="ASU20" i="83" s="1"/>
  <c r="ARW40" i="83"/>
  <c r="ARZ40" i="83" s="1"/>
  <c r="ARP20" i="83"/>
  <c r="ARS20" i="83" s="1"/>
  <c r="AQU52" i="83"/>
  <c r="AQX52" i="83" s="1"/>
  <c r="AQN61" i="83"/>
  <c r="AQQ61" i="83" s="1"/>
  <c r="AQN47" i="83"/>
  <c r="AQQ47" i="83" s="1"/>
  <c r="AQG20" i="83"/>
  <c r="AQJ20" i="83" s="1"/>
  <c r="APS53" i="83"/>
  <c r="APV53" i="83" s="1"/>
  <c r="APS20" i="83"/>
  <c r="APV20" i="83" s="1"/>
  <c r="AOC47" i="83"/>
  <c r="AOF47" i="83" s="1"/>
  <c r="ANO52" i="83"/>
  <c r="ANR52" i="83" s="1"/>
  <c r="ANO47" i="83"/>
  <c r="ANR47" i="83" s="1"/>
  <c r="ANO40" i="83"/>
  <c r="ANR40" i="83" s="1"/>
  <c r="ANO20" i="83"/>
  <c r="ANR20" i="83" s="1"/>
  <c r="ANA62" i="83"/>
  <c r="AND62" i="83" s="1"/>
  <c r="ANA57" i="83"/>
  <c r="AND57" i="83" s="1"/>
  <c r="ANA20" i="83"/>
  <c r="AND20" i="83" s="1"/>
  <c r="AMM47" i="83"/>
  <c r="AMP47" i="83" s="1"/>
  <c r="AMM20" i="83"/>
  <c r="AMP20" i="83" s="1"/>
  <c r="ALY45" i="83"/>
  <c r="AMB45" i="83" s="1"/>
  <c r="ALY41" i="83"/>
  <c r="AMB41" i="83" s="1"/>
  <c r="ALR26" i="83"/>
  <c r="ALU26" i="83" s="1"/>
  <c r="ALK19" i="83"/>
  <c r="ALN19" i="83" s="1"/>
  <c r="ALD40" i="83"/>
  <c r="ALG40" i="83" s="1"/>
  <c r="AKW38" i="83"/>
  <c r="AKZ38" i="83" s="1"/>
  <c r="AKP41" i="83"/>
  <c r="AKS41" i="83" s="1"/>
  <c r="AKI43" i="83"/>
  <c r="AKL43" i="83" s="1"/>
  <c r="AKB35" i="83"/>
  <c r="AKE35" i="83" s="1"/>
  <c r="AKB19" i="83"/>
  <c r="AKE19" i="83" s="1"/>
  <c r="AJU35" i="83"/>
  <c r="AJX35" i="83" s="1"/>
  <c r="AJU19" i="83"/>
  <c r="AJX19" i="83" s="1"/>
  <c r="AJG38" i="83"/>
  <c r="AJJ38" i="83" s="1"/>
  <c r="AIZ19" i="83"/>
  <c r="AJC19" i="83" s="1"/>
  <c r="AIL19" i="83"/>
  <c r="AIO19" i="83" s="1"/>
  <c r="AHJ43" i="83"/>
  <c r="AHM43" i="83" s="1"/>
  <c r="AGH37" i="83"/>
  <c r="AGK37" i="83" s="1"/>
  <c r="AFT19" i="83"/>
  <c r="AFW19" i="83" s="1"/>
  <c r="AFF35" i="83"/>
  <c r="AFI35" i="83" s="1"/>
  <c r="AEY34" i="83"/>
  <c r="AFB34" i="83" s="1"/>
  <c r="AEK40" i="83"/>
  <c r="AEN40" i="83" s="1"/>
  <c r="AED42" i="83"/>
  <c r="AEG42" i="83" s="1"/>
  <c r="ADP19" i="83"/>
  <c r="ADS19" i="83" s="1"/>
  <c r="ADI19" i="83"/>
  <c r="ADL19" i="83" s="1"/>
  <c r="ACN46" i="83"/>
  <c r="ACQ46" i="83" s="1"/>
  <c r="ACN42" i="83"/>
  <c r="ACQ42" i="83" s="1"/>
  <c r="BQX18" i="83"/>
  <c r="BRA18" i="83" s="1"/>
  <c r="BPO38" i="83"/>
  <c r="BPR38" i="83" s="1"/>
  <c r="BPO32" i="83"/>
  <c r="BPR32" i="83" s="1"/>
  <c r="BOM46" i="83"/>
  <c r="BOP46" i="83" s="1"/>
  <c r="BOF35" i="83"/>
  <c r="BOI35" i="83" s="1"/>
  <c r="BLG44" i="83"/>
  <c r="BLJ44" i="83" s="1"/>
  <c r="BLG20" i="83"/>
  <c r="BLJ20" i="83" s="1"/>
  <c r="BKZ38" i="83"/>
  <c r="BLC38" i="83" s="1"/>
  <c r="BIH20" i="83"/>
  <c r="BIK20" i="83" s="1"/>
  <c r="BTP34" i="83"/>
  <c r="BTS34" i="83" s="1"/>
  <c r="BSU29" i="83"/>
  <c r="BSX29" i="83" s="1"/>
  <c r="BRS28" i="83"/>
  <c r="BRV28" i="83" s="1"/>
  <c r="BQJ42" i="83"/>
  <c r="BQM42" i="83" s="1"/>
  <c r="BQJ32" i="83"/>
  <c r="BQM32" i="83" s="1"/>
  <c r="BPA38" i="83"/>
  <c r="BPD38" i="83" s="1"/>
  <c r="BPA19" i="83"/>
  <c r="BPD19" i="83" s="1"/>
  <c r="BOM40" i="83"/>
  <c r="BOP40" i="83" s="1"/>
  <c r="BNR29" i="83"/>
  <c r="BNU29" i="83" s="1"/>
  <c r="BND52" i="83"/>
  <c r="BNG52" i="83" s="1"/>
  <c r="BMW20" i="83"/>
  <c r="BMZ20" i="83" s="1"/>
  <c r="BLU45" i="83"/>
  <c r="BLX45" i="83" s="1"/>
  <c r="BLU20" i="83"/>
  <c r="BLX20" i="83" s="1"/>
  <c r="BLN51" i="83"/>
  <c r="BLQ51" i="83" s="1"/>
  <c r="BLG39" i="83"/>
  <c r="BLJ39" i="83" s="1"/>
  <c r="BKE43" i="83"/>
  <c r="BKH43" i="83" s="1"/>
  <c r="BJX47" i="83"/>
  <c r="BKA47" i="83" s="1"/>
  <c r="BRE31" i="83"/>
  <c r="BRH31" i="83" s="1"/>
  <c r="BOF19" i="83"/>
  <c r="BOI19" i="83" s="1"/>
  <c r="BNY40" i="83"/>
  <c r="BOB40" i="83" s="1"/>
  <c r="BMI20" i="83"/>
  <c r="BML20" i="83" s="1"/>
  <c r="BLN20" i="83"/>
  <c r="BLQ20" i="83" s="1"/>
  <c r="BJJ31" i="83"/>
  <c r="BJM31" i="83" s="1"/>
  <c r="BIH49" i="83"/>
  <c r="BIK49" i="83" s="1"/>
  <c r="BHM47" i="83"/>
  <c r="BHP47" i="83" s="1"/>
  <c r="BGY18" i="83"/>
  <c r="BHB18" i="83" s="1"/>
  <c r="BGD18" i="83"/>
  <c r="BGG18" i="83" s="1"/>
  <c r="BFW41" i="83"/>
  <c r="BFZ41" i="83" s="1"/>
  <c r="BFP37" i="83"/>
  <c r="BFS37" i="83" s="1"/>
  <c r="BFP20" i="83"/>
  <c r="BFS20" i="83" s="1"/>
  <c r="BFI47" i="83"/>
  <c r="BFL47" i="83" s="1"/>
  <c r="BFB20" i="83"/>
  <c r="BFE20" i="83" s="1"/>
  <c r="BEN47" i="83"/>
  <c r="BEQ47" i="83" s="1"/>
  <c r="BDZ20" i="83"/>
  <c r="BEC20" i="83" s="1"/>
  <c r="BDS41" i="83"/>
  <c r="BDV41" i="83" s="1"/>
  <c r="BDS20" i="83"/>
  <c r="BDV20" i="83" s="1"/>
  <c r="BDE53" i="83"/>
  <c r="BDH53" i="83" s="1"/>
  <c r="BDE20" i="83"/>
  <c r="BDH20" i="83" s="1"/>
  <c r="BCX52" i="83"/>
  <c r="BDA52" i="83" s="1"/>
  <c r="BBV41" i="83"/>
  <c r="BBY41" i="83" s="1"/>
  <c r="BAF38" i="83"/>
  <c r="BAI38" i="83" s="1"/>
  <c r="AZY56" i="83"/>
  <c r="BAB56" i="83" s="1"/>
  <c r="AZY20" i="83"/>
  <c r="BAB20" i="83" s="1"/>
  <c r="AZR46" i="83"/>
  <c r="AZU46" i="83" s="1"/>
  <c r="AYP47" i="83"/>
  <c r="AYS47" i="83" s="1"/>
  <c r="AYP41" i="83"/>
  <c r="AYS41" i="83" s="1"/>
  <c r="AWZ20" i="83"/>
  <c r="AXC20" i="83" s="1"/>
  <c r="BRE18" i="83"/>
  <c r="BRH18" i="83" s="1"/>
  <c r="BQC33" i="83"/>
  <c r="BQF33" i="83" s="1"/>
  <c r="BMW45" i="83"/>
  <c r="BMZ45" i="83" s="1"/>
  <c r="BMI40" i="83"/>
  <c r="BML40" i="83" s="1"/>
  <c r="BJX20" i="83"/>
  <c r="BKA20" i="83" s="1"/>
  <c r="BIO46" i="83"/>
  <c r="BIR46" i="83" s="1"/>
  <c r="BIO41" i="83"/>
  <c r="BIR41" i="83" s="1"/>
  <c r="BHF39" i="83"/>
  <c r="BHI39" i="83" s="1"/>
  <c r="BHF20" i="83"/>
  <c r="BHI20" i="83" s="1"/>
  <c r="BGR20" i="83"/>
  <c r="BGU20" i="83" s="1"/>
  <c r="BGD31" i="83"/>
  <c r="BGG31" i="83" s="1"/>
  <c r="BFW47" i="83"/>
  <c r="BFZ47" i="83" s="1"/>
  <c r="BFI37" i="83"/>
  <c r="BFL37" i="83" s="1"/>
  <c r="BEU51" i="83"/>
  <c r="BEX51" i="83" s="1"/>
  <c r="BEN52" i="83"/>
  <c r="BEQ52" i="83" s="1"/>
  <c r="BEG44" i="83"/>
  <c r="BEJ44" i="83" s="1"/>
  <c r="BDS52" i="83"/>
  <c r="BDV52" i="83" s="1"/>
  <c r="BDS46" i="83"/>
  <c r="BDV46" i="83" s="1"/>
  <c r="BDL38" i="83"/>
  <c r="BDO38" i="83" s="1"/>
  <c r="BBV47" i="83"/>
  <c r="BBY47" i="83" s="1"/>
  <c r="BBV20" i="83"/>
  <c r="BBY20" i="83" s="1"/>
  <c r="BBO53" i="83"/>
  <c r="BBR53" i="83" s="1"/>
  <c r="BBH42" i="83"/>
  <c r="BBK42" i="83" s="1"/>
  <c r="BBA20" i="83"/>
  <c r="BBD20" i="83" s="1"/>
  <c r="BAM55" i="83"/>
  <c r="BAP55" i="83" s="1"/>
  <c r="AZR39" i="83"/>
  <c r="AZU39" i="83" s="1"/>
  <c r="AYW20" i="83"/>
  <c r="AYZ20" i="83" s="1"/>
  <c r="AYB20" i="83"/>
  <c r="AYE20" i="83" s="1"/>
  <c r="AXN34" i="83"/>
  <c r="AXQ34" i="83" s="1"/>
  <c r="AXG20" i="83"/>
  <c r="AXJ20" i="83" s="1"/>
  <c r="AWS52" i="83"/>
  <c r="AWV52" i="83" s="1"/>
  <c r="BPO18" i="83"/>
  <c r="BPR18" i="83" s="1"/>
  <c r="BJJ18" i="83"/>
  <c r="BJM18" i="83" s="1"/>
  <c r="BJC38" i="83"/>
  <c r="BJF38" i="83" s="1"/>
  <c r="BCJ54" i="83"/>
  <c r="BCM54" i="83" s="1"/>
  <c r="BCJ48" i="83"/>
  <c r="BCM48" i="83" s="1"/>
  <c r="BCC58" i="83"/>
  <c r="BCF58" i="83" s="1"/>
  <c r="BAM20" i="83"/>
  <c r="BAP20" i="83" s="1"/>
  <c r="AZK34" i="83"/>
  <c r="AZN34" i="83" s="1"/>
  <c r="AYI44" i="83"/>
  <c r="AYL44" i="83" s="1"/>
  <c r="AWZ50" i="83"/>
  <c r="AXC50" i="83" s="1"/>
  <c r="AVQ49" i="83"/>
  <c r="AVT49" i="83" s="1"/>
  <c r="AVQ20" i="83"/>
  <c r="AVT20" i="83" s="1"/>
  <c r="AVC40" i="83"/>
  <c r="AVF40" i="83" s="1"/>
  <c r="AUO52" i="83"/>
  <c r="AUR52" i="83" s="1"/>
  <c r="AUH20" i="83"/>
  <c r="AUK20" i="83" s="1"/>
  <c r="AUA20" i="83"/>
  <c r="AUD20" i="83" s="1"/>
  <c r="ATF49" i="83"/>
  <c r="ATI49" i="83" s="1"/>
  <c r="ASY20" i="83"/>
  <c r="ATB20" i="83" s="1"/>
  <c r="ASK53" i="83"/>
  <c r="ASN53" i="83" s="1"/>
  <c r="ASD57" i="83"/>
  <c r="ASG57" i="83" s="1"/>
  <c r="ASD20" i="83"/>
  <c r="ASG20" i="83" s="1"/>
  <c r="ARP43" i="83"/>
  <c r="ARS43" i="83" s="1"/>
  <c r="ARI20" i="83"/>
  <c r="ARL20" i="83" s="1"/>
  <c r="AQG51" i="83"/>
  <c r="AQJ51" i="83" s="1"/>
  <c r="APE47" i="83"/>
  <c r="APH47" i="83" s="1"/>
  <c r="AOX20" i="83"/>
  <c r="APA20" i="83" s="1"/>
  <c r="AOQ55" i="83"/>
  <c r="AOT55" i="83" s="1"/>
  <c r="AOQ20" i="83"/>
  <c r="AOT20" i="83" s="1"/>
  <c r="AOJ53" i="83"/>
  <c r="AOM53" i="83" s="1"/>
  <c r="AOC20" i="83"/>
  <c r="AOF20" i="83" s="1"/>
  <c r="AKW19" i="83"/>
  <c r="AKZ19" i="83" s="1"/>
  <c r="AKI48" i="83"/>
  <c r="AKL48" i="83" s="1"/>
  <c r="AIS39" i="83"/>
  <c r="AIV39" i="83" s="1"/>
  <c r="AIS19" i="83"/>
  <c r="AIV19" i="83" s="1"/>
  <c r="AHX40" i="83"/>
  <c r="AIA40" i="83" s="1"/>
  <c r="AHQ34" i="83"/>
  <c r="AHT34" i="83" s="1"/>
  <c r="AHC35" i="83"/>
  <c r="AHF35" i="83" s="1"/>
  <c r="AGV44" i="83"/>
  <c r="AGY44" i="83" s="1"/>
  <c r="AGA19" i="83"/>
  <c r="AGD19" i="83" s="1"/>
  <c r="AFM43" i="83"/>
  <c r="AFP43" i="83" s="1"/>
  <c r="BTW36" i="83"/>
  <c r="BTZ36" i="83" s="1"/>
  <c r="BTP18" i="83"/>
  <c r="BTS18" i="83" s="1"/>
  <c r="BSN18" i="83"/>
  <c r="BSQ18" i="83" s="1"/>
  <c r="BJQ39" i="83"/>
  <c r="BJT39" i="83" s="1"/>
  <c r="BJQ20" i="83"/>
  <c r="BJT20" i="83" s="1"/>
  <c r="BHT38" i="83"/>
  <c r="BHW38" i="83" s="1"/>
  <c r="BHM41" i="83"/>
  <c r="BHP41" i="83" s="1"/>
  <c r="BEU41" i="83"/>
  <c r="BEX41" i="83" s="1"/>
  <c r="BEG20" i="83"/>
  <c r="BEJ20" i="83" s="1"/>
  <c r="BDE48" i="83"/>
  <c r="BDH48" i="83" s="1"/>
  <c r="BCX47" i="83"/>
  <c r="BDA47" i="83" s="1"/>
  <c r="BBO58" i="83"/>
  <c r="BBR58" i="83" s="1"/>
  <c r="AZD20" i="83"/>
  <c r="AZG20" i="83" s="1"/>
  <c r="AXU19" i="83"/>
  <c r="AXX19" i="83" s="1"/>
  <c r="AXN47" i="83"/>
  <c r="AXQ47" i="83" s="1"/>
  <c r="AWS58" i="83"/>
  <c r="AWV58" i="83" s="1"/>
  <c r="AVQ44" i="83"/>
  <c r="AVT44" i="83" s="1"/>
  <c r="AVC46" i="83"/>
  <c r="AVF46" i="83" s="1"/>
  <c r="AVC20" i="83"/>
  <c r="AVF20" i="83" s="1"/>
  <c r="AUV37" i="83"/>
  <c r="AUY37" i="83" s="1"/>
  <c r="AUA49" i="83"/>
  <c r="AUD49" i="83" s="1"/>
  <c r="ATT55" i="83"/>
  <c r="ATW55" i="83" s="1"/>
  <c r="ATM44" i="83"/>
  <c r="ATP44" i="83" s="1"/>
  <c r="ATM20" i="83"/>
  <c r="ATP20" i="83" s="1"/>
  <c r="ATF44" i="83"/>
  <c r="ATI44" i="83" s="1"/>
  <c r="ATF20" i="83"/>
  <c r="ATI20" i="83" s="1"/>
  <c r="ASY53" i="83"/>
  <c r="ATB53" i="83" s="1"/>
  <c r="ARI51" i="83"/>
  <c r="ARL51" i="83" s="1"/>
  <c r="ARI43" i="83"/>
  <c r="ARL43" i="83" s="1"/>
  <c r="AQU20" i="83"/>
  <c r="AQX20" i="83" s="1"/>
  <c r="APE53" i="83"/>
  <c r="APH53" i="83" s="1"/>
  <c r="AOX63" i="83"/>
  <c r="APA63" i="83" s="1"/>
  <c r="AOX49" i="83"/>
  <c r="APA49" i="83" s="1"/>
  <c r="AOJ48" i="83"/>
  <c r="AOM48" i="83" s="1"/>
  <c r="AOJ41" i="83"/>
  <c r="AOM41" i="83" s="1"/>
  <c r="ANH57" i="83"/>
  <c r="ANK57" i="83" s="1"/>
  <c r="ANH49" i="83"/>
  <c r="ANK49" i="83" s="1"/>
  <c r="AMM40" i="83"/>
  <c r="AMP40" i="83" s="1"/>
  <c r="AMF20" i="83"/>
  <c r="AMI20" i="83" s="1"/>
  <c r="ALR39" i="83"/>
  <c r="ALU39" i="83" s="1"/>
  <c r="ALK37" i="83"/>
  <c r="ALN37" i="83" s="1"/>
  <c r="ALD19" i="83"/>
  <c r="ALG19" i="83" s="1"/>
  <c r="AKP34" i="83"/>
  <c r="AKS34" i="83" s="1"/>
  <c r="AKB46" i="83"/>
  <c r="AKE46" i="83" s="1"/>
  <c r="AKB40" i="83"/>
  <c r="AKE40" i="83" s="1"/>
  <c r="AJU42" i="83"/>
  <c r="AJX42" i="83" s="1"/>
  <c r="AIL46" i="83"/>
  <c r="AIO46" i="83" s="1"/>
  <c r="AIL40" i="83"/>
  <c r="AIO40" i="83" s="1"/>
  <c r="AHC38" i="83"/>
  <c r="AHF38" i="83" s="1"/>
  <c r="AHC19" i="83"/>
  <c r="AHF19" i="83" s="1"/>
  <c r="AGV38" i="83"/>
  <c r="AGY38" i="83" s="1"/>
  <c r="AGO39" i="83"/>
  <c r="AGR39" i="83" s="1"/>
  <c r="AGO33" i="83"/>
  <c r="AGR33" i="83" s="1"/>
  <c r="AGH31" i="83"/>
  <c r="AGK31" i="83" s="1"/>
  <c r="AGH19" i="83"/>
  <c r="AGK19" i="83" s="1"/>
  <c r="AFT43" i="83"/>
  <c r="AFW43" i="83" s="1"/>
  <c r="AFM39" i="83"/>
  <c r="AFP39" i="83" s="1"/>
  <c r="AFM19" i="83"/>
  <c r="AFP19" i="83" s="1"/>
  <c r="BPH33" i="83"/>
  <c r="BPK33" i="83" s="1"/>
  <c r="BND59" i="83"/>
  <c r="BNG59" i="83" s="1"/>
  <c r="BEN41" i="83"/>
  <c r="BEQ41" i="83" s="1"/>
  <c r="BCX20" i="83"/>
  <c r="BDA20" i="83" s="1"/>
  <c r="BBO20" i="83"/>
  <c r="BBR20" i="83" s="1"/>
  <c r="BAM48" i="83"/>
  <c r="BAP48" i="83" s="1"/>
  <c r="AZD46" i="83"/>
  <c r="AZG46" i="83" s="1"/>
  <c r="AXN20" i="83"/>
  <c r="AXQ20" i="83" s="1"/>
  <c r="AUH43" i="83"/>
  <c r="AUK43" i="83" s="1"/>
  <c r="AQG41" i="83"/>
  <c r="AQJ41" i="83" s="1"/>
  <c r="APZ20" i="83"/>
  <c r="AQC20" i="83" s="1"/>
  <c r="APS45" i="83"/>
  <c r="APV45" i="83" s="1"/>
  <c r="AOQ43" i="83"/>
  <c r="AOT43" i="83" s="1"/>
  <c r="ALR33" i="83"/>
  <c r="ALU33" i="83" s="1"/>
  <c r="AJN19" i="83"/>
  <c r="AJQ19" i="83" s="1"/>
  <c r="AGO19" i="83"/>
  <c r="AGR19" i="83" s="1"/>
  <c r="AFF40" i="83"/>
  <c r="AFI40" i="83" s="1"/>
  <c r="AEK34" i="83"/>
  <c r="AEN34" i="83" s="1"/>
  <c r="AED19" i="83"/>
  <c r="AEG19" i="83" s="1"/>
  <c r="ADW39" i="83"/>
  <c r="ADZ39" i="83" s="1"/>
  <c r="ADP41" i="83"/>
  <c r="ADS41" i="83" s="1"/>
  <c r="ADP35" i="83"/>
  <c r="ADS35" i="83" s="1"/>
  <c r="ADI44" i="83"/>
  <c r="ADL44" i="83" s="1"/>
  <c r="ADB40" i="83"/>
  <c r="ADE40" i="83" s="1"/>
  <c r="ADB34" i="83"/>
  <c r="ADE34" i="83" s="1"/>
  <c r="ABZ67" i="83"/>
  <c r="ACC67" i="83" s="1"/>
  <c r="ABS50" i="83"/>
  <c r="ABV50" i="83" s="1"/>
  <c r="AAX49" i="83"/>
  <c r="ABA49" i="83" s="1"/>
  <c r="AAX21" i="83"/>
  <c r="ABA21" i="83" s="1"/>
  <c r="AAQ47" i="83"/>
  <c r="AAT47" i="83" s="1"/>
  <c r="AAQ21" i="83"/>
  <c r="AAT21" i="83" s="1"/>
  <c r="AAJ21" i="83"/>
  <c r="AAM21" i="83" s="1"/>
  <c r="AAC21" i="83"/>
  <c r="AAF21" i="83" s="1"/>
  <c r="ZV45" i="83"/>
  <c r="ZY45" i="83" s="1"/>
  <c r="ZV40" i="83"/>
  <c r="ZY40" i="83" s="1"/>
  <c r="ZO50" i="83"/>
  <c r="ZR50" i="83" s="1"/>
  <c r="YT62" i="83"/>
  <c r="YW62" i="83" s="1"/>
  <c r="XD58" i="83"/>
  <c r="XG58" i="83" s="1"/>
  <c r="WW21" i="83"/>
  <c r="WZ21" i="83" s="1"/>
  <c r="WP38" i="83"/>
  <c r="WS38" i="83" s="1"/>
  <c r="WP21" i="83"/>
  <c r="WS21" i="83" s="1"/>
  <c r="WB42" i="83"/>
  <c r="WE42" i="83" s="1"/>
  <c r="WB21" i="83"/>
  <c r="WE21" i="83" s="1"/>
  <c r="VU21" i="83"/>
  <c r="VX21" i="83" s="1"/>
  <c r="VN50" i="83"/>
  <c r="VQ50" i="83" s="1"/>
  <c r="VG21" i="83"/>
  <c r="VJ21" i="83" s="1"/>
  <c r="UZ49" i="83"/>
  <c r="VC49" i="83" s="1"/>
  <c r="UZ44" i="83"/>
  <c r="VC44" i="83" s="1"/>
  <c r="UZ37" i="83"/>
  <c r="VC37" i="83" s="1"/>
  <c r="UL49" i="83"/>
  <c r="UO49" i="83" s="1"/>
  <c r="TX64" i="83"/>
  <c r="UA64" i="83" s="1"/>
  <c r="TQ55" i="83"/>
  <c r="TT55" i="83" s="1"/>
  <c r="TJ37" i="83"/>
  <c r="TM37" i="83" s="1"/>
  <c r="TC50" i="83"/>
  <c r="TF50" i="83" s="1"/>
  <c r="SA68" i="83"/>
  <c r="SD68" i="83" s="1"/>
  <c r="SA61" i="83"/>
  <c r="SD61" i="83" s="1"/>
  <c r="QY60" i="83"/>
  <c r="RB60" i="83" s="1"/>
  <c r="QY46" i="83"/>
  <c r="RB46" i="83" s="1"/>
  <c r="QK57" i="83"/>
  <c r="QN57" i="83" s="1"/>
  <c r="PW41" i="83"/>
  <c r="PZ41" i="83" s="1"/>
  <c r="PI64" i="83"/>
  <c r="PL64" i="83" s="1"/>
  <c r="PI59" i="83"/>
  <c r="PL59" i="83" s="1"/>
  <c r="PI52" i="83"/>
  <c r="PL52" i="83" s="1"/>
  <c r="PB48" i="83"/>
  <c r="PE48" i="83" s="1"/>
  <c r="ON49" i="83"/>
  <c r="OQ49" i="83" s="1"/>
  <c r="OG46" i="83"/>
  <c r="OJ46" i="83" s="1"/>
  <c r="OG20" i="83"/>
  <c r="OJ20" i="83" s="1"/>
  <c r="NZ61" i="83"/>
  <c r="OC61" i="83" s="1"/>
  <c r="NE49" i="83"/>
  <c r="NH49" i="83" s="1"/>
  <c r="MX49" i="83"/>
  <c r="NA49" i="83" s="1"/>
  <c r="MQ48" i="83"/>
  <c r="MT48" i="83" s="1"/>
  <c r="MQ20" i="83"/>
  <c r="MT20" i="83" s="1"/>
  <c r="MJ56" i="83"/>
  <c r="MM56" i="83" s="1"/>
  <c r="LO21" i="83"/>
  <c r="LR21" i="83" s="1"/>
  <c r="LH56" i="83"/>
  <c r="LK56" i="83" s="1"/>
  <c r="KM56" i="83"/>
  <c r="KP56" i="83" s="1"/>
  <c r="KM51" i="83"/>
  <c r="KP51" i="83" s="1"/>
  <c r="KF43" i="83"/>
  <c r="KI43" i="83" s="1"/>
  <c r="KF37" i="83"/>
  <c r="KI37" i="83" s="1"/>
  <c r="JY68" i="83"/>
  <c r="KB68" i="83" s="1"/>
  <c r="JY63" i="83"/>
  <c r="KB63" i="83" s="1"/>
  <c r="JR21" i="83"/>
  <c r="JU21" i="83" s="1"/>
  <c r="JD55" i="83"/>
  <c r="JG55" i="83" s="1"/>
  <c r="IP74" i="83"/>
  <c r="IS74" i="83" s="1"/>
  <c r="II65" i="83"/>
  <c r="IL65" i="83" s="1"/>
  <c r="HU51" i="83"/>
  <c r="HX51" i="83" s="1"/>
  <c r="HG21" i="83"/>
  <c r="HJ21" i="83" s="1"/>
  <c r="BND46" i="83"/>
  <c r="BNG46" i="83" s="1"/>
  <c r="BFI20" i="83"/>
  <c r="BFL20" i="83" s="1"/>
  <c r="BFB45" i="83"/>
  <c r="BFE45" i="83" s="1"/>
  <c r="AWE44" i="83"/>
  <c r="AWH44" i="83" s="1"/>
  <c r="AVX38" i="83"/>
  <c r="AWA38" i="83" s="1"/>
  <c r="AVJ54" i="83"/>
  <c r="AVM54" i="83" s="1"/>
  <c r="AUA44" i="83"/>
  <c r="AUD44" i="83" s="1"/>
  <c r="ASD50" i="83"/>
  <c r="ASG50" i="83" s="1"/>
  <c r="ARW51" i="83"/>
  <c r="ARZ51" i="83" s="1"/>
  <c r="ARB38" i="83"/>
  <c r="ARE38" i="83" s="1"/>
  <c r="ARB20" i="83"/>
  <c r="ARE20" i="83" s="1"/>
  <c r="AQN20" i="83"/>
  <c r="AQQ20" i="83" s="1"/>
  <c r="APL44" i="83"/>
  <c r="APO44" i="83" s="1"/>
  <c r="AOX55" i="83"/>
  <c r="APA55" i="83" s="1"/>
  <c r="ANH66" i="83"/>
  <c r="ANK66" i="83" s="1"/>
  <c r="ANH20" i="83"/>
  <c r="ANK20" i="83" s="1"/>
  <c r="AMF40" i="83"/>
  <c r="AMI40" i="83" s="1"/>
  <c r="ALY19" i="83"/>
  <c r="AMB19" i="83" s="1"/>
  <c r="AKP19" i="83"/>
  <c r="AKS19" i="83" s="1"/>
  <c r="AKI19" i="83"/>
  <c r="AKL19" i="83" s="1"/>
  <c r="AJG19" i="83"/>
  <c r="AJJ19" i="83" s="1"/>
  <c r="AIS43" i="83"/>
  <c r="AIV43" i="83" s="1"/>
  <c r="AIE34" i="83"/>
  <c r="AIH34" i="83" s="1"/>
  <c r="AHX19" i="83"/>
  <c r="AIA19" i="83" s="1"/>
  <c r="AGA36" i="83"/>
  <c r="AGD36" i="83" s="1"/>
  <c r="AFF19" i="83"/>
  <c r="AFI19" i="83" s="1"/>
  <c r="ACG45" i="83"/>
  <c r="ACJ45" i="83" s="1"/>
  <c r="ABL44" i="83"/>
  <c r="ABO44" i="83" s="1"/>
  <c r="ABL39" i="83"/>
  <c r="ABO39" i="83" s="1"/>
  <c r="ABE52" i="83"/>
  <c r="ABH52" i="83" s="1"/>
  <c r="ABE47" i="83"/>
  <c r="ABH47" i="83" s="1"/>
  <c r="AAX34" i="83"/>
  <c r="ABA34" i="83" s="1"/>
  <c r="AAQ52" i="83"/>
  <c r="AAT52" i="83" s="1"/>
  <c r="AAJ65" i="83"/>
  <c r="AAM65" i="83" s="1"/>
  <c r="AAC64" i="83"/>
  <c r="AAF64" i="83" s="1"/>
  <c r="AAC48" i="83"/>
  <c r="AAF48" i="83" s="1"/>
  <c r="ZV20" i="83"/>
  <c r="ZY20" i="83" s="1"/>
  <c r="ZO56" i="83"/>
  <c r="ZR56" i="83" s="1"/>
  <c r="ZH21" i="83"/>
  <c r="ZK21" i="83" s="1"/>
  <c r="ZA52" i="83"/>
  <c r="ZD52" i="83" s="1"/>
  <c r="YT49" i="83"/>
  <c r="YW49" i="83" s="1"/>
  <c r="YT21" i="83"/>
  <c r="YW21" i="83" s="1"/>
  <c r="YM64" i="83"/>
  <c r="YP64" i="83" s="1"/>
  <c r="XY52" i="83"/>
  <c r="YB52" i="83" s="1"/>
  <c r="XY48" i="83"/>
  <c r="YB48" i="83" s="1"/>
  <c r="WW61" i="83"/>
  <c r="WZ61" i="83" s="1"/>
  <c r="WP35" i="83"/>
  <c r="WS35" i="83" s="1"/>
  <c r="VN57" i="83"/>
  <c r="VQ57" i="83" s="1"/>
  <c r="VN21" i="83"/>
  <c r="VQ21" i="83" s="1"/>
  <c r="VG63" i="83"/>
  <c r="VJ63" i="83" s="1"/>
  <c r="UZ20" i="83"/>
  <c r="VC20" i="83" s="1"/>
  <c r="UL57" i="83"/>
  <c r="UO57" i="83" s="1"/>
  <c r="UE21" i="83"/>
  <c r="UH21" i="83" s="1"/>
  <c r="TQ61" i="83"/>
  <c r="TT61" i="83" s="1"/>
  <c r="TQ21" i="83"/>
  <c r="TT21" i="83" s="1"/>
  <c r="TC56" i="83"/>
  <c r="TF56" i="83" s="1"/>
  <c r="SV21" i="83"/>
  <c r="SY21" i="83" s="1"/>
  <c r="SO51" i="83"/>
  <c r="SR51" i="83" s="1"/>
  <c r="SO45" i="83"/>
  <c r="SR45" i="83" s="1"/>
  <c r="SH41" i="83"/>
  <c r="SK41" i="83" s="1"/>
  <c r="SH20" i="83"/>
  <c r="SK20" i="83" s="1"/>
  <c r="SA21" i="83"/>
  <c r="SD21" i="83" s="1"/>
  <c r="RT21" i="83"/>
  <c r="RW21" i="83" s="1"/>
  <c r="RF60" i="83"/>
  <c r="RI60" i="83" s="1"/>
  <c r="RF53" i="83"/>
  <c r="RI53" i="83" s="1"/>
  <c r="QY21" i="83"/>
  <c r="RB21" i="83" s="1"/>
  <c r="PW20" i="83"/>
  <c r="PZ20" i="83" s="1"/>
  <c r="PP21" i="83"/>
  <c r="PS21" i="83" s="1"/>
  <c r="PB20" i="83"/>
  <c r="PE20" i="83" s="1"/>
  <c r="OU57" i="83"/>
  <c r="OX57" i="83" s="1"/>
  <c r="OU21" i="83"/>
  <c r="OX21" i="83" s="1"/>
  <c r="ON21" i="83"/>
  <c r="OQ21" i="83" s="1"/>
  <c r="NS53" i="83"/>
  <c r="NV53" i="83" s="1"/>
  <c r="NS21" i="83"/>
  <c r="NV21" i="83" s="1"/>
  <c r="NL53" i="83"/>
  <c r="NO53" i="83" s="1"/>
  <c r="NE61" i="83"/>
  <c r="NH61" i="83" s="1"/>
  <c r="NE57" i="83"/>
  <c r="NH57" i="83" s="1"/>
  <c r="NE21" i="83"/>
  <c r="NH21" i="83" s="1"/>
  <c r="MJ62" i="83"/>
  <c r="MM62" i="83" s="1"/>
  <c r="MC65" i="83"/>
  <c r="MF65" i="83" s="1"/>
  <c r="MC58" i="83"/>
  <c r="MF58" i="83" s="1"/>
  <c r="MC51" i="83"/>
  <c r="MF51" i="83" s="1"/>
  <c r="LV50" i="83"/>
  <c r="LY50" i="83" s="1"/>
  <c r="LV20" i="83"/>
  <c r="LY20" i="83" s="1"/>
  <c r="LH50" i="83"/>
  <c r="LK50" i="83" s="1"/>
  <c r="LA39" i="83"/>
  <c r="LD39" i="83" s="1"/>
  <c r="LA20" i="83"/>
  <c r="LD20" i="83" s="1"/>
  <c r="KT21" i="83"/>
  <c r="KW21" i="83" s="1"/>
  <c r="KM21" i="83"/>
  <c r="KP21" i="83" s="1"/>
  <c r="KF20" i="83"/>
  <c r="KI20" i="83" s="1"/>
  <c r="JR38" i="83"/>
  <c r="JU38" i="83" s="1"/>
  <c r="JK47" i="83"/>
  <c r="JN47" i="83" s="1"/>
  <c r="JD63" i="83"/>
  <c r="JG63" i="83" s="1"/>
  <c r="IW45" i="83"/>
  <c r="IZ45" i="83" s="1"/>
  <c r="II52" i="83"/>
  <c r="IL52" i="83" s="1"/>
  <c r="HN48" i="83"/>
  <c r="HQ48" i="83" s="1"/>
  <c r="HN41" i="83"/>
  <c r="HQ41" i="83" s="1"/>
  <c r="HG62" i="83"/>
  <c r="HJ62" i="83" s="1"/>
  <c r="BRL33" i="83"/>
  <c r="BRO33" i="83" s="1"/>
  <c r="BDZ49" i="83"/>
  <c r="BEC49" i="83" s="1"/>
  <c r="AWZ43" i="83"/>
  <c r="AXC43" i="83" s="1"/>
  <c r="AWE38" i="83"/>
  <c r="AWH38" i="83" s="1"/>
  <c r="AVJ49" i="83"/>
  <c r="AVM49" i="83" s="1"/>
  <c r="ATT50" i="83"/>
  <c r="ATW50" i="83" s="1"/>
  <c r="ASK41" i="83"/>
  <c r="ASN41" i="83" s="1"/>
  <c r="ASD45" i="83"/>
  <c r="ASG45" i="83" s="1"/>
  <c r="ARW46" i="83"/>
  <c r="ARZ46" i="83" s="1"/>
  <c r="ARW20" i="83"/>
  <c r="ARZ20" i="83" s="1"/>
  <c r="AQU46" i="83"/>
  <c r="AQX46" i="83" s="1"/>
  <c r="AQN53" i="83"/>
  <c r="AQQ53" i="83" s="1"/>
  <c r="ANV40" i="83"/>
  <c r="ANY40" i="83" s="1"/>
  <c r="ANV20" i="83"/>
  <c r="ANY20" i="83" s="1"/>
  <c r="AIZ44" i="83"/>
  <c r="AJC44" i="83" s="1"/>
  <c r="AER19" i="83"/>
  <c r="AEU19" i="83" s="1"/>
  <c r="ACU35" i="83"/>
  <c r="ACX35" i="83" s="1"/>
  <c r="ABS45" i="83"/>
  <c r="ABV45" i="83" s="1"/>
  <c r="AAX41" i="83"/>
  <c r="ABA41" i="83" s="1"/>
  <c r="AAJ51" i="83"/>
  <c r="AAM51" i="83" s="1"/>
  <c r="ZA21" i="83"/>
  <c r="ZD21" i="83" s="1"/>
  <c r="YF43" i="83"/>
  <c r="YI43" i="83" s="1"/>
  <c r="XR52" i="83"/>
  <c r="XU52" i="83" s="1"/>
  <c r="XD51" i="83"/>
  <c r="XG51" i="83" s="1"/>
  <c r="WW53" i="83"/>
  <c r="WZ53" i="83" s="1"/>
  <c r="WI21" i="83"/>
  <c r="WL21" i="83" s="1"/>
  <c r="VG55" i="83"/>
  <c r="VJ55" i="83" s="1"/>
  <c r="US21" i="83"/>
  <c r="UV21" i="83" s="1"/>
  <c r="UL21" i="83"/>
  <c r="UO21" i="83" s="1"/>
  <c r="SV51" i="83"/>
  <c r="SY51" i="83" s="1"/>
  <c r="SV44" i="83"/>
  <c r="SY44" i="83" s="1"/>
  <c r="SA53" i="83"/>
  <c r="SD53" i="83" s="1"/>
  <c r="RM39" i="83"/>
  <c r="RP39" i="83" s="1"/>
  <c r="QR41" i="83"/>
  <c r="QU41" i="83" s="1"/>
  <c r="QD21" i="83"/>
  <c r="QG21" i="83" s="1"/>
  <c r="PI21" i="83"/>
  <c r="PL21" i="83" s="1"/>
  <c r="OU68" i="83"/>
  <c r="OX68" i="83" s="1"/>
  <c r="MX21" i="83"/>
  <c r="NA21" i="83" s="1"/>
  <c r="MC21" i="83"/>
  <c r="MF21" i="83" s="1"/>
  <c r="LV44" i="83"/>
  <c r="LY44" i="83" s="1"/>
  <c r="LO64" i="83"/>
  <c r="LR64" i="83" s="1"/>
  <c r="LH44" i="83"/>
  <c r="LK44" i="83" s="1"/>
  <c r="KF49" i="83"/>
  <c r="KI49" i="83" s="1"/>
  <c r="JR39" i="83"/>
  <c r="JU39" i="83" s="1"/>
  <c r="II21" i="83"/>
  <c r="IL21" i="83" s="1"/>
  <c r="IB43" i="83"/>
  <c r="IE43" i="83" s="1"/>
  <c r="IB21" i="83"/>
  <c r="IE21" i="83" s="1"/>
  <c r="HU21" i="83"/>
  <c r="HX21" i="83" s="1"/>
  <c r="GZ21" i="83"/>
  <c r="HC21" i="83" s="1"/>
  <c r="GS62" i="83"/>
  <c r="GV62" i="83" s="1"/>
  <c r="GS57" i="83"/>
  <c r="GV57" i="83" s="1"/>
  <c r="GE49" i="83"/>
  <c r="GH49" i="83" s="1"/>
  <c r="FX48" i="83"/>
  <c r="GA48" i="83" s="1"/>
  <c r="FQ60" i="83"/>
  <c r="FT60" i="83" s="1"/>
  <c r="FQ21" i="83"/>
  <c r="FT21" i="83" s="1"/>
  <c r="FJ21" i="83"/>
  <c r="FM21" i="83" s="1"/>
  <c r="DM62" i="83"/>
  <c r="DP62" i="83" s="1"/>
  <c r="DM57" i="83"/>
  <c r="DP57" i="83" s="1"/>
  <c r="CY57" i="83"/>
  <c r="DB57" i="83" s="1"/>
  <c r="CR53" i="83"/>
  <c r="CU53" i="83" s="1"/>
  <c r="CK63" i="83"/>
  <c r="CN63" i="83" s="1"/>
  <c r="CD21" i="83"/>
  <c r="CG21" i="83" s="1"/>
  <c r="BW59" i="83"/>
  <c r="BZ59" i="83" s="1"/>
  <c r="BW21" i="83"/>
  <c r="BZ21" i="83" s="1"/>
  <c r="BP21" i="83"/>
  <c r="BS21" i="83" s="1"/>
  <c r="BB21" i="83"/>
  <c r="BE21" i="83" s="1"/>
  <c r="AN64" i="83"/>
  <c r="AQ64" i="83" s="1"/>
  <c r="AN21" i="83"/>
  <c r="AQ21" i="83" s="1"/>
  <c r="Z21" i="83"/>
  <c r="AC21" i="83" s="1"/>
  <c r="S52" i="83"/>
  <c r="V52" i="83" s="1"/>
  <c r="L49" i="83"/>
  <c r="O49" i="83" s="1"/>
  <c r="L44" i="83"/>
  <c r="O44" i="83" s="1"/>
  <c r="BAM41" i="83"/>
  <c r="BAP41" i="83" s="1"/>
  <c r="APL20" i="83"/>
  <c r="APO20" i="83" s="1"/>
  <c r="AFF46" i="83"/>
  <c r="AFI46" i="83" s="1"/>
  <c r="ADW45" i="83"/>
  <c r="ADZ45" i="83" s="1"/>
  <c r="ZH41" i="83"/>
  <c r="ZK41" i="83" s="1"/>
  <c r="VU52" i="83"/>
  <c r="VX52" i="83" s="1"/>
  <c r="VN64" i="83"/>
  <c r="VQ64" i="83" s="1"/>
  <c r="TJ19" i="83"/>
  <c r="TM19" i="83" s="1"/>
  <c r="QR20" i="83"/>
  <c r="QU20" i="83" s="1"/>
  <c r="PW47" i="83"/>
  <c r="PZ47" i="83" s="1"/>
  <c r="PP58" i="83"/>
  <c r="PS58" i="83" s="1"/>
  <c r="OG40" i="83"/>
  <c r="OJ40" i="83" s="1"/>
  <c r="MJ21" i="83"/>
  <c r="MM21" i="83" s="1"/>
  <c r="IW51" i="83"/>
  <c r="IZ51" i="83" s="1"/>
  <c r="IP67" i="83"/>
  <c r="IS67" i="83" s="1"/>
  <c r="IP60" i="83"/>
  <c r="IS60" i="83" s="1"/>
  <c r="II59" i="83"/>
  <c r="IL59" i="83" s="1"/>
  <c r="HU58" i="83"/>
  <c r="HX58" i="83" s="1"/>
  <c r="GE56" i="83"/>
  <c r="GH56" i="83" s="1"/>
  <c r="FJ65" i="83"/>
  <c r="FM65" i="83" s="1"/>
  <c r="FJ58" i="83"/>
  <c r="FM58" i="83" s="1"/>
  <c r="EH21" i="83"/>
  <c r="EK21" i="83" s="1"/>
  <c r="EA46" i="83"/>
  <c r="ED46" i="83" s="1"/>
  <c r="DT72" i="83"/>
  <c r="DW72" i="83" s="1"/>
  <c r="CK51" i="83"/>
  <c r="CN51" i="83" s="1"/>
  <c r="BB50" i="83"/>
  <c r="BE50" i="83" s="1"/>
  <c r="AU56" i="83"/>
  <c r="AX56" i="83" s="1"/>
  <c r="S21" i="83"/>
  <c r="V21" i="83" s="1"/>
  <c r="BRE27" i="83"/>
  <c r="BRH27" i="83" s="1"/>
  <c r="AXU38" i="83"/>
  <c r="AXX38" i="83" s="1"/>
  <c r="AVQ54" i="83"/>
  <c r="AVT54" i="83" s="1"/>
  <c r="AVJ20" i="83"/>
  <c r="AVM20" i="83" s="1"/>
  <c r="ASK47" i="83"/>
  <c r="ASN47" i="83" s="1"/>
  <c r="ASK20" i="83"/>
  <c r="ASN20" i="83" s="1"/>
  <c r="ARP48" i="83"/>
  <c r="ARS48" i="83" s="1"/>
  <c r="AQG47" i="83"/>
  <c r="AQJ47" i="83" s="1"/>
  <c r="APE41" i="83"/>
  <c r="APH41" i="83" s="1"/>
  <c r="APE20" i="83"/>
  <c r="APH20" i="83" s="1"/>
  <c r="AOQ49" i="83"/>
  <c r="AOT49" i="83" s="1"/>
  <c r="AMT20" i="83"/>
  <c r="AMW20" i="83" s="1"/>
  <c r="AIE19" i="83"/>
  <c r="AIH19" i="83" s="1"/>
  <c r="AGV19" i="83"/>
  <c r="AGY19" i="83" s="1"/>
  <c r="AEY19" i="83"/>
  <c r="AFB19" i="83" s="1"/>
  <c r="AEK19" i="83"/>
  <c r="AEN19" i="83" s="1"/>
  <c r="ADW19" i="83"/>
  <c r="ADZ19" i="83" s="1"/>
  <c r="ACU19" i="83"/>
  <c r="ACX19" i="83" s="1"/>
  <c r="ACG21" i="83"/>
  <c r="ACJ21" i="83" s="1"/>
  <c r="ABZ21" i="83"/>
  <c r="ACC21" i="83" s="1"/>
  <c r="AAJ58" i="83"/>
  <c r="AAM58" i="83" s="1"/>
  <c r="ZA47" i="83"/>
  <c r="ZD47" i="83" s="1"/>
  <c r="YF49" i="83"/>
  <c r="YI49" i="83" s="1"/>
  <c r="XK21" i="83"/>
  <c r="XN21" i="83" s="1"/>
  <c r="WI50" i="83"/>
  <c r="WL50" i="83" s="1"/>
  <c r="VU47" i="83"/>
  <c r="VX47" i="83" s="1"/>
  <c r="US58" i="83"/>
  <c r="UV58" i="83" s="1"/>
  <c r="UE45" i="83"/>
  <c r="UH45" i="83" s="1"/>
  <c r="TX57" i="83"/>
  <c r="UA57" i="83" s="1"/>
  <c r="SO20" i="83"/>
  <c r="SR20" i="83" s="1"/>
  <c r="SH46" i="83"/>
  <c r="SK46" i="83" s="1"/>
  <c r="RM44" i="83"/>
  <c r="RP44" i="83" s="1"/>
  <c r="QR46" i="83"/>
  <c r="QU46" i="83" s="1"/>
  <c r="QK21" i="83"/>
  <c r="QN21" i="83" s="1"/>
  <c r="OU64" i="83"/>
  <c r="OX64" i="83" s="1"/>
  <c r="ON55" i="83"/>
  <c r="OQ55" i="83" s="1"/>
  <c r="NL47" i="83"/>
  <c r="NO47" i="83" s="1"/>
  <c r="NL20" i="83"/>
  <c r="NO20" i="83" s="1"/>
  <c r="LA45" i="83"/>
  <c r="LD45" i="83" s="1"/>
  <c r="KT61" i="83"/>
  <c r="KW61" i="83" s="1"/>
  <c r="KT54" i="83"/>
  <c r="KW54" i="83" s="1"/>
  <c r="JY54" i="83"/>
  <c r="KB54" i="83" s="1"/>
  <c r="JY21" i="83"/>
  <c r="KB21" i="83" s="1"/>
  <c r="JK40" i="83"/>
  <c r="JN40" i="83" s="1"/>
  <c r="IP21" i="83"/>
  <c r="IS21" i="83" s="1"/>
  <c r="II53" i="83"/>
  <c r="IL53" i="83" s="1"/>
  <c r="HN21" i="83"/>
  <c r="HQ21" i="83" s="1"/>
  <c r="GZ73" i="83"/>
  <c r="HC73" i="83" s="1"/>
  <c r="GS21" i="83"/>
  <c r="GV21" i="83" s="1"/>
  <c r="FQ66" i="83"/>
  <c r="FT66" i="83" s="1"/>
  <c r="FJ73" i="83"/>
  <c r="FM73" i="83" s="1"/>
  <c r="FC54" i="83"/>
  <c r="FF54" i="83" s="1"/>
  <c r="EO50" i="83"/>
  <c r="ER50" i="83" s="1"/>
  <c r="EO21" i="83"/>
  <c r="ER21" i="83" s="1"/>
  <c r="EH50" i="83"/>
  <c r="EK50" i="83" s="1"/>
  <c r="EH43" i="83"/>
  <c r="EK43" i="83" s="1"/>
  <c r="EA60" i="83"/>
  <c r="ED60" i="83" s="1"/>
  <c r="EA45" i="83"/>
  <c r="ED45" i="83" s="1"/>
  <c r="DT21" i="83"/>
  <c r="DW21" i="83" s="1"/>
  <c r="DF44" i="83"/>
  <c r="DI44" i="83" s="1"/>
  <c r="DF21" i="83"/>
  <c r="DI21" i="83" s="1"/>
  <c r="CY21" i="83"/>
  <c r="DB21" i="83" s="1"/>
  <c r="CK21" i="83"/>
  <c r="CN21" i="83" s="1"/>
  <c r="CD73" i="83"/>
  <c r="CG73" i="83" s="1"/>
  <c r="BI62" i="83"/>
  <c r="BL62" i="83" s="1"/>
  <c r="BB43" i="83"/>
  <c r="BE43" i="83" s="1"/>
  <c r="AU49" i="83"/>
  <c r="AX49" i="83" s="1"/>
  <c r="AU21" i="83"/>
  <c r="AX21" i="83" s="1"/>
  <c r="AG66" i="83"/>
  <c r="AJ66" i="83" s="1"/>
  <c r="AG61" i="83"/>
  <c r="AJ61" i="83" s="1"/>
  <c r="AG54" i="83"/>
  <c r="AJ54" i="83" s="1"/>
  <c r="L21" i="83"/>
  <c r="O21" i="83" s="1"/>
  <c r="BPO26" i="83"/>
  <c r="BPR26" i="83" s="1"/>
  <c r="BIV34" i="83"/>
  <c r="BIY34" i="83" s="1"/>
  <c r="BCJ43" i="83"/>
  <c r="BCM43" i="83" s="1"/>
  <c r="BAT20" i="83"/>
  <c r="BAW20" i="83" s="1"/>
  <c r="AWL20" i="83"/>
  <c r="AWO20" i="83" s="1"/>
  <c r="AVX20" i="83"/>
  <c r="AWA20" i="83" s="1"/>
  <c r="ATM50" i="83"/>
  <c r="ATP50" i="83" s="1"/>
  <c r="AOJ20" i="83"/>
  <c r="AOM20" i="83" s="1"/>
  <c r="AOC56" i="83"/>
  <c r="AOF56" i="83" s="1"/>
  <c r="ANA50" i="83"/>
  <c r="AND50" i="83" s="1"/>
  <c r="AHJ19" i="83"/>
  <c r="AHM19" i="83" s="1"/>
  <c r="AEY39" i="83"/>
  <c r="AFB39" i="83" s="1"/>
  <c r="ADP48" i="83"/>
  <c r="ADS48" i="83" s="1"/>
  <c r="ABZ59" i="83"/>
  <c r="ACC59" i="83" s="1"/>
  <c r="ZO21" i="83"/>
  <c r="ZR21" i="83" s="1"/>
  <c r="XK49" i="83"/>
  <c r="XN49" i="83" s="1"/>
  <c r="XK42" i="83"/>
  <c r="XN42" i="83" s="1"/>
  <c r="XD21" i="83"/>
  <c r="XG21" i="83" s="1"/>
  <c r="TC21" i="83"/>
  <c r="TF21" i="83" s="1"/>
  <c r="SO57" i="83"/>
  <c r="SR57" i="83" s="1"/>
  <c r="PP51" i="83"/>
  <c r="PS51" i="83" s="1"/>
  <c r="NZ53" i="83"/>
  <c r="OC53" i="83" s="1"/>
  <c r="NS59" i="83"/>
  <c r="NV59" i="83" s="1"/>
  <c r="LO59" i="83"/>
  <c r="LR59" i="83" s="1"/>
  <c r="LH20" i="83"/>
  <c r="LK20" i="83" s="1"/>
  <c r="IW20" i="83"/>
  <c r="IZ20" i="83" s="1"/>
  <c r="HG49" i="83"/>
  <c r="HJ49" i="83" s="1"/>
  <c r="EA21" i="83"/>
  <c r="ED21" i="83" s="1"/>
  <c r="DT58" i="83"/>
  <c r="DW58" i="83" s="1"/>
  <c r="CY50" i="83"/>
  <c r="DB50" i="83" s="1"/>
  <c r="CD65" i="83"/>
  <c r="CG65" i="83" s="1"/>
  <c r="CD58" i="83"/>
  <c r="CG58" i="83" s="1"/>
  <c r="AU61" i="83"/>
  <c r="AX61" i="83" s="1"/>
  <c r="AN71" i="83"/>
  <c r="AQ71" i="83" s="1"/>
  <c r="BJC45" i="83"/>
  <c r="BJF45" i="83" s="1"/>
  <c r="BIO18" i="83"/>
  <c r="BIR18" i="83" s="1"/>
  <c r="BFB40" i="83"/>
  <c r="BFE40" i="83" s="1"/>
  <c r="AZK41" i="83"/>
  <c r="AZN41" i="83" s="1"/>
  <c r="AZD40" i="83"/>
  <c r="AZG40" i="83" s="1"/>
  <c r="AXN41" i="83"/>
  <c r="AXQ41" i="83" s="1"/>
  <c r="AVC52" i="83"/>
  <c r="AVF52" i="83" s="1"/>
  <c r="AUH48" i="83"/>
  <c r="AUK48" i="83" s="1"/>
  <c r="AUA55" i="83"/>
  <c r="AUD55" i="83" s="1"/>
  <c r="ASY46" i="83"/>
  <c r="ATB46" i="83" s="1"/>
  <c r="AQU40" i="83"/>
  <c r="AQX40" i="83" s="1"/>
  <c r="ALR19" i="83"/>
  <c r="ALU19" i="83" s="1"/>
  <c r="AJN36" i="83"/>
  <c r="AJQ36" i="83" s="1"/>
  <c r="AIE40" i="83"/>
  <c r="AIH40" i="83" s="1"/>
  <c r="AHQ19" i="83"/>
  <c r="AHT19" i="83" s="1"/>
  <c r="AER39" i="83"/>
  <c r="AEU39" i="83" s="1"/>
  <c r="ADI37" i="83"/>
  <c r="ADL37" i="83" s="1"/>
  <c r="ADB19" i="83"/>
  <c r="ADE19" i="83" s="1"/>
  <c r="ACN19" i="83"/>
  <c r="ACQ19" i="83" s="1"/>
  <c r="ACG50" i="83"/>
  <c r="ACJ50" i="83" s="1"/>
  <c r="ABS21" i="83"/>
  <c r="ABV21" i="83" s="1"/>
  <c r="ABL20" i="83"/>
  <c r="ABO20" i="83" s="1"/>
  <c r="ABE21" i="83"/>
  <c r="ABH21" i="83" s="1"/>
  <c r="AAC56" i="83"/>
  <c r="AAF56" i="83" s="1"/>
  <c r="YT55" i="83"/>
  <c r="YW55" i="83" s="1"/>
  <c r="YM56" i="83"/>
  <c r="YP56" i="83" s="1"/>
  <c r="YM21" i="83"/>
  <c r="YP21" i="83" s="1"/>
  <c r="YF20" i="83"/>
  <c r="YI20" i="83" s="1"/>
  <c r="XY21" i="83"/>
  <c r="YB21" i="83" s="1"/>
  <c r="XR45" i="83"/>
  <c r="XU45" i="83" s="1"/>
  <c r="XR21" i="83"/>
  <c r="XU21" i="83" s="1"/>
  <c r="XD65" i="83"/>
  <c r="XG65" i="83" s="1"/>
  <c r="WI55" i="83"/>
  <c r="WL55" i="83" s="1"/>
  <c r="US53" i="83"/>
  <c r="UV53" i="83" s="1"/>
  <c r="UE49" i="83"/>
  <c r="UH49" i="83" s="1"/>
  <c r="TX21" i="83"/>
  <c r="UA21" i="83" s="1"/>
  <c r="RM20" i="83"/>
  <c r="RP20" i="83" s="1"/>
  <c r="RF21" i="83"/>
  <c r="RI21" i="83" s="1"/>
  <c r="QY53" i="83"/>
  <c r="RB53" i="83" s="1"/>
  <c r="QK63" i="83"/>
  <c r="QN63" i="83" s="1"/>
  <c r="QK49" i="83"/>
  <c r="QN49" i="83" s="1"/>
  <c r="PB43" i="83"/>
  <c r="PE43" i="83" s="1"/>
  <c r="NZ21" i="83"/>
  <c r="OC21" i="83" s="1"/>
  <c r="NS46" i="83"/>
  <c r="NV46" i="83" s="1"/>
  <c r="MQ42" i="83"/>
  <c r="MT42" i="83" s="1"/>
  <c r="MJ55" i="83"/>
  <c r="MM55" i="83" s="1"/>
  <c r="LO51" i="83"/>
  <c r="LR51" i="83" s="1"/>
  <c r="KM44" i="83"/>
  <c r="KP44" i="83" s="1"/>
  <c r="JK20" i="83"/>
  <c r="JN20" i="83" s="1"/>
  <c r="JD21" i="83"/>
  <c r="JG21" i="83" s="1"/>
  <c r="HG55" i="83"/>
  <c r="HJ55" i="83" s="1"/>
  <c r="GZ66" i="83"/>
  <c r="HC66" i="83" s="1"/>
  <c r="GZ59" i="83"/>
  <c r="HC59" i="83" s="1"/>
  <c r="GS51" i="83"/>
  <c r="GV51" i="83" s="1"/>
  <c r="GL20" i="83"/>
  <c r="GO20" i="83" s="1"/>
  <c r="GE21" i="83"/>
  <c r="GH21" i="83" s="1"/>
  <c r="FX42" i="83"/>
  <c r="GA42" i="83" s="1"/>
  <c r="FX21" i="83"/>
  <c r="GA21" i="83" s="1"/>
  <c r="FQ54" i="83"/>
  <c r="FT54" i="83" s="1"/>
  <c r="FC66" i="83"/>
  <c r="FF66" i="83" s="1"/>
  <c r="FC61" i="83"/>
  <c r="FF61" i="83" s="1"/>
  <c r="FC21" i="83"/>
  <c r="FF21" i="83" s="1"/>
  <c r="EV21" i="83"/>
  <c r="EY21" i="83" s="1"/>
  <c r="EO57" i="83"/>
  <c r="ER57" i="83" s="1"/>
  <c r="EA53" i="83"/>
  <c r="ED53" i="83" s="1"/>
  <c r="DT64" i="83"/>
  <c r="DW64" i="83" s="1"/>
  <c r="DM49" i="83"/>
  <c r="DP49" i="83" s="1"/>
  <c r="DM21" i="83"/>
  <c r="DP21" i="83" s="1"/>
  <c r="CR46" i="83"/>
  <c r="CU46" i="83" s="1"/>
  <c r="CR21" i="83"/>
  <c r="CU21" i="83" s="1"/>
  <c r="CK57" i="83"/>
  <c r="CN57" i="83" s="1"/>
  <c r="CK52" i="83"/>
  <c r="CN52" i="83" s="1"/>
  <c r="BW65" i="83"/>
  <c r="BZ65" i="83" s="1"/>
  <c r="BW51" i="83"/>
  <c r="BZ51" i="83" s="1"/>
  <c r="BI55" i="83"/>
  <c r="BL55" i="83" s="1"/>
  <c r="BI21" i="83"/>
  <c r="BL21" i="83" s="1"/>
  <c r="AN58" i="83"/>
  <c r="AQ58" i="83" s="1"/>
  <c r="AG21" i="83"/>
  <c r="AJ21" i="83" s="1"/>
  <c r="Z34" i="83"/>
  <c r="AC34" i="83" s="1"/>
  <c r="S47" i="83"/>
  <c r="V47" i="83" s="1"/>
  <c r="BXQ24" i="83"/>
  <c r="BXT24" i="83" s="1"/>
  <c r="BVM27" i="83"/>
  <c r="BVP27" i="83" s="1"/>
  <c r="BTW23" i="83"/>
  <c r="BTZ23" i="83" s="1"/>
  <c r="BRL24" i="83"/>
  <c r="BRO24" i="83" s="1"/>
  <c r="BSU23" i="83"/>
  <c r="BSX23" i="83" s="1"/>
  <c r="BQJ26" i="83"/>
  <c r="BQM26" i="83" s="1"/>
  <c r="BMP25" i="83"/>
  <c r="BMS25" i="83" s="1"/>
  <c r="BWV27" i="83"/>
  <c r="BWY27" i="83" s="1"/>
  <c r="BNR25" i="83"/>
  <c r="BNU25" i="83" s="1"/>
  <c r="BHM29" i="83"/>
  <c r="BHP29" i="83" s="1"/>
  <c r="BFW29" i="83"/>
  <c r="BFZ29" i="83" s="1"/>
  <c r="BCQ26" i="83"/>
  <c r="BCT26" i="83" s="1"/>
  <c r="BMI28" i="83"/>
  <c r="BML28" i="83" s="1"/>
  <c r="BJQ27" i="83"/>
  <c r="BJT27" i="83" s="1"/>
  <c r="BIH32" i="83"/>
  <c r="BIK32" i="83" s="1"/>
  <c r="BGK29" i="83"/>
  <c r="BGN29" i="83" s="1"/>
  <c r="BGD22" i="83"/>
  <c r="BGG22" i="83" s="1"/>
  <c r="BFI26" i="83"/>
  <c r="BFL26" i="83" s="1"/>
  <c r="BBA27" i="83"/>
  <c r="BBD27" i="83" s="1"/>
  <c r="AYP26" i="83"/>
  <c r="AYS26" i="83" s="1"/>
  <c r="AUH26" i="83"/>
  <c r="AUK26" i="83" s="1"/>
  <c r="AKI29" i="83"/>
  <c r="AKL29" i="83" s="1"/>
  <c r="AEY24" i="83"/>
  <c r="AFB24" i="83" s="1"/>
  <c r="AEK26" i="83"/>
  <c r="AEN26" i="83" s="1"/>
  <c r="BPO24" i="83"/>
  <c r="BPR24" i="83" s="1"/>
  <c r="BOT31" i="83"/>
  <c r="BOW31" i="83" s="1"/>
  <c r="BLG27" i="83"/>
  <c r="BLJ27" i="83" s="1"/>
  <c r="BEN28" i="83"/>
  <c r="BEQ28" i="83" s="1"/>
  <c r="BDZ29" i="83"/>
  <c r="BEC29" i="83" s="1"/>
  <c r="BDE33" i="83"/>
  <c r="BDH33" i="83" s="1"/>
  <c r="AWS28" i="83"/>
  <c r="AWV28" i="83" s="1"/>
  <c r="BEU31" i="83"/>
  <c r="BEX31" i="83" s="1"/>
  <c r="BEG26" i="83"/>
  <c r="BEJ26" i="83" s="1"/>
  <c r="BBO30" i="83"/>
  <c r="BBR30" i="83" s="1"/>
  <c r="AYB27" i="83"/>
  <c r="AYE27" i="83" s="1"/>
  <c r="AVQ29" i="83"/>
  <c r="AVT29" i="83" s="1"/>
  <c r="APL26" i="83"/>
  <c r="APO26" i="83" s="1"/>
  <c r="ALD25" i="83"/>
  <c r="ALG25" i="83" s="1"/>
  <c r="AIL28" i="83"/>
  <c r="AIO28" i="83" s="1"/>
  <c r="AHC23" i="83"/>
  <c r="AHF23" i="83" s="1"/>
  <c r="ATM27" i="83"/>
  <c r="ATP27" i="83" s="1"/>
  <c r="AFM26" i="83"/>
  <c r="AFP26" i="83" s="1"/>
  <c r="ZV27" i="83"/>
  <c r="ZY27" i="83" s="1"/>
  <c r="XK30" i="83"/>
  <c r="XN30" i="83" s="1"/>
  <c r="LV29" i="83"/>
  <c r="LY29" i="83" s="1"/>
  <c r="AXU25" i="83"/>
  <c r="AXX25" i="83" s="1"/>
  <c r="ANV26" i="83"/>
  <c r="ANY26" i="83" s="1"/>
  <c r="ADW25" i="83"/>
  <c r="ADZ25" i="83" s="1"/>
  <c r="ABZ33" i="83"/>
  <c r="ACC33" i="83" s="1"/>
  <c r="ABL28" i="83"/>
  <c r="ABO28" i="83" s="1"/>
  <c r="TQ33" i="83"/>
  <c r="TT33" i="83" s="1"/>
  <c r="QD28" i="83"/>
  <c r="QG28" i="83" s="1"/>
  <c r="NS32" i="83"/>
  <c r="NV32" i="83" s="1"/>
  <c r="JK29" i="83"/>
  <c r="JN29" i="83" s="1"/>
  <c r="SH28" i="83"/>
  <c r="SK28" i="83" s="1"/>
  <c r="UZ28" i="83"/>
  <c r="VC28" i="83" s="1"/>
  <c r="TJ25" i="83"/>
  <c r="TM25" i="83" s="1"/>
  <c r="AJN24" i="83"/>
  <c r="AJQ24" i="83" s="1"/>
  <c r="ACG30" i="83"/>
  <c r="ACJ30" i="83" s="1"/>
  <c r="PB28" i="83"/>
  <c r="PE28" i="83" s="1"/>
  <c r="GZ36" i="83"/>
  <c r="HC36" i="83" s="1"/>
  <c r="EH29" i="83"/>
  <c r="EK29" i="83" s="1"/>
  <c r="DT36" i="83"/>
  <c r="DW36" i="83" s="1"/>
  <c r="AN35" i="83"/>
  <c r="AQ35" i="83" s="1"/>
  <c r="BXX24" i="83"/>
  <c r="BYA24" i="83" s="1"/>
  <c r="ON30" i="83"/>
  <c r="OQ30" i="83" s="1"/>
  <c r="FC33" i="83"/>
  <c r="FF33" i="83" s="1"/>
  <c r="EO29" i="83"/>
  <c r="ER29" i="83" s="1"/>
  <c r="CR31" i="83"/>
  <c r="CU31" i="83" s="1"/>
  <c r="BW34" i="83"/>
  <c r="BZ34" i="83" s="1"/>
  <c r="BB28" i="83"/>
  <c r="BE28" i="83" s="1"/>
  <c r="BCC31" i="83"/>
  <c r="BCF31" i="83" s="1"/>
  <c r="AOC28" i="83"/>
  <c r="AOF28" i="83" s="1"/>
  <c r="ANH31" i="83"/>
  <c r="ANK31" i="83" s="1"/>
  <c r="ADB26" i="83"/>
  <c r="ADE26" i="83" s="1"/>
  <c r="NE32" i="83"/>
  <c r="NH32" i="83" s="1"/>
  <c r="II33" i="83"/>
  <c r="IL33" i="83" s="1"/>
  <c r="BP32" i="83"/>
  <c r="BS32" i="83" s="1"/>
  <c r="BUD21" i="83"/>
  <c r="BUG21" i="83" s="1"/>
  <c r="BXJ23" i="83"/>
  <c r="BXM23" i="83" s="1"/>
  <c r="BWA23" i="83"/>
  <c r="BWD23" i="83" s="1"/>
  <c r="BRE22" i="83"/>
  <c r="BRH22" i="83" s="1"/>
  <c r="BND27" i="83"/>
  <c r="BNG27" i="83" s="1"/>
  <c r="BKE24" i="83"/>
  <c r="BKH24" i="83" s="1"/>
  <c r="ADP25" i="83"/>
  <c r="ADS25" i="83" s="1"/>
  <c r="BVM23" i="83"/>
  <c r="BVP23" i="83" s="1"/>
  <c r="BSG23" i="83"/>
  <c r="BSJ23" i="83" s="1"/>
  <c r="BPA23" i="83"/>
  <c r="BPD23" i="83" s="1"/>
  <c r="BFW26" i="83"/>
  <c r="BFZ26" i="83" s="1"/>
  <c r="BOM24" i="83"/>
  <c r="BOP24" i="83" s="1"/>
  <c r="BAF25" i="83"/>
  <c r="BAI25" i="83" s="1"/>
  <c r="BRZ23" i="83"/>
  <c r="BSC23" i="83" s="1"/>
  <c r="ASD27" i="83"/>
  <c r="ASG27" i="83" s="1"/>
  <c r="ALD23" i="83"/>
  <c r="ALG23" i="83" s="1"/>
  <c r="ATT29" i="83"/>
  <c r="ATW29" i="83" s="1"/>
  <c r="APS26" i="83"/>
  <c r="APV26" i="83" s="1"/>
  <c r="AJG24" i="83"/>
  <c r="AJJ24" i="83" s="1"/>
  <c r="XD29" i="83"/>
  <c r="XG29" i="83" s="1"/>
  <c r="WI29" i="83"/>
  <c r="WL29" i="83" s="1"/>
  <c r="VU25" i="83"/>
  <c r="VX25" i="83" s="1"/>
  <c r="IP29" i="83"/>
  <c r="IS29" i="83" s="1"/>
  <c r="AAJ29" i="83"/>
  <c r="AAM29" i="83" s="1"/>
  <c r="YT28" i="83"/>
  <c r="YW28" i="83" s="1"/>
  <c r="SV28" i="83"/>
  <c r="SY28" i="83" s="1"/>
  <c r="SH26" i="83"/>
  <c r="SK26" i="83" s="1"/>
  <c r="PB26" i="83"/>
  <c r="PE26" i="83" s="1"/>
  <c r="KF26" i="83"/>
  <c r="KI26" i="83" s="1"/>
  <c r="BCQ24" i="83"/>
  <c r="BCT24" i="83" s="1"/>
  <c r="LA27" i="83"/>
  <c r="LD27" i="83" s="1"/>
  <c r="QR26" i="83"/>
  <c r="QU26" i="83" s="1"/>
  <c r="OU29" i="83"/>
  <c r="OX29" i="83" s="1"/>
  <c r="CD30" i="83"/>
  <c r="CG30" i="83" s="1"/>
  <c r="L26" i="83"/>
  <c r="O26" i="83" s="1"/>
  <c r="ASY25" i="83"/>
  <c r="ATB25" i="83" s="1"/>
  <c r="AQN27" i="83"/>
  <c r="AQQ27" i="83" s="1"/>
  <c r="ABZ29" i="83"/>
  <c r="ACC29" i="83" s="1"/>
  <c r="FJ29" i="83"/>
  <c r="FM29" i="83" s="1"/>
  <c r="MC26" i="83"/>
  <c r="MF26" i="83" s="1"/>
  <c r="TX28" i="83"/>
  <c r="UA28" i="83" s="1"/>
  <c r="RM26" i="83"/>
  <c r="RP26" i="83" s="1"/>
  <c r="BWH25" i="83"/>
  <c r="BWK25" i="83" s="1"/>
  <c r="BUR25" i="83"/>
  <c r="BUU25" i="83" s="1"/>
  <c r="BVF25" i="83"/>
  <c r="BVI25" i="83" s="1"/>
  <c r="BPA27" i="83"/>
  <c r="BPD27" i="83" s="1"/>
  <c r="BOM27" i="83"/>
  <c r="BOP27" i="83" s="1"/>
  <c r="BDL24" i="83"/>
  <c r="BDO24" i="83" s="1"/>
  <c r="AUO27" i="83"/>
  <c r="AUR27" i="83" s="1"/>
  <c r="AQU29" i="83"/>
  <c r="AQX29" i="83" s="1"/>
  <c r="AJU25" i="83"/>
  <c r="AJX25" i="83" s="1"/>
  <c r="BOF25" i="83"/>
  <c r="BOI25" i="83" s="1"/>
  <c r="BRE24" i="83"/>
  <c r="BRH24" i="83" s="1"/>
  <c r="BNY27" i="83"/>
  <c r="BOB27" i="83" s="1"/>
  <c r="AZY29" i="83"/>
  <c r="BAB29" i="83" s="1"/>
  <c r="AZD28" i="83"/>
  <c r="AZG28" i="83" s="1"/>
  <c r="ASY27" i="83"/>
  <c r="ATB27" i="83" s="1"/>
  <c r="AOJ28" i="83"/>
  <c r="AOM28" i="83" s="1"/>
  <c r="BIO28" i="83"/>
  <c r="BIR28" i="83" s="1"/>
  <c r="AQG29" i="83"/>
  <c r="AQJ29" i="83" s="1"/>
  <c r="XY31" i="83"/>
  <c r="YB31" i="83" s="1"/>
  <c r="UL30" i="83"/>
  <c r="UO30" i="83" s="1"/>
  <c r="QK33" i="83"/>
  <c r="QN33" i="83" s="1"/>
  <c r="PW29" i="83"/>
  <c r="PZ29" i="83" s="1"/>
  <c r="AKW27" i="83"/>
  <c r="AKZ27" i="83" s="1"/>
  <c r="ZH27" i="83"/>
  <c r="ZK27" i="83" s="1"/>
  <c r="NL30" i="83"/>
  <c r="NO30" i="83" s="1"/>
  <c r="HN28" i="83"/>
  <c r="HQ28" i="83" s="1"/>
  <c r="GE28" i="83"/>
  <c r="GH28" i="83" s="1"/>
  <c r="ABE30" i="83"/>
  <c r="ABH30" i="83" s="1"/>
  <c r="AWE25" i="83"/>
  <c r="AWH25" i="83" s="1"/>
  <c r="AAC31" i="83"/>
  <c r="AAF31" i="83" s="1"/>
  <c r="XD32" i="83"/>
  <c r="XG32" i="83" s="1"/>
  <c r="SO30" i="83"/>
  <c r="SR30" i="83" s="1"/>
  <c r="IP36" i="83"/>
  <c r="IS36" i="83" s="1"/>
  <c r="VU30" i="83"/>
  <c r="VX30" i="83" s="1"/>
  <c r="US32" i="83"/>
  <c r="UV32" i="83" s="1"/>
  <c r="HG31" i="83"/>
  <c r="HJ31" i="83" s="1"/>
  <c r="BWA42" i="83"/>
  <c r="BWD42" i="83" s="1"/>
  <c r="BWV23" i="83"/>
  <c r="BWY23" i="83" s="1"/>
  <c r="BBO26" i="83"/>
  <c r="BBR26" i="83" s="1"/>
  <c r="AZK23" i="83"/>
  <c r="AZN23" i="83" s="1"/>
  <c r="AOC25" i="83"/>
  <c r="AOF25" i="83" s="1"/>
  <c r="BEN25" i="83"/>
  <c r="BEQ25" i="83" s="1"/>
  <c r="BIH27" i="83"/>
  <c r="BIK27" i="83" s="1"/>
  <c r="ARI24" i="83"/>
  <c r="ARL24" i="83" s="1"/>
  <c r="AYP25" i="83"/>
  <c r="AYS25" i="83" s="1"/>
  <c r="AHQ24" i="83"/>
  <c r="AHT24" i="83" s="1"/>
  <c r="AKW24" i="83"/>
  <c r="AKZ24" i="83" s="1"/>
  <c r="AKB24" i="83"/>
  <c r="AKE24" i="83" s="1"/>
  <c r="ADB24" i="83"/>
  <c r="ADE24" i="83" s="1"/>
  <c r="AGO23" i="83"/>
  <c r="AGR23" i="83" s="1"/>
  <c r="RF27" i="83"/>
  <c r="RI27" i="83" s="1"/>
  <c r="ZO28" i="83"/>
  <c r="ZR28" i="83" s="1"/>
  <c r="BXJ25" i="83"/>
  <c r="BXM25" i="83" s="1"/>
  <c r="BRZ26" i="83"/>
  <c r="BSC26" i="83" s="1"/>
  <c r="BIA28" i="83"/>
  <c r="BID28" i="83" s="1"/>
  <c r="BAF27" i="83"/>
  <c r="BAI27" i="83" s="1"/>
  <c r="AWL25" i="83"/>
  <c r="AWO25" i="83" s="1"/>
  <c r="BWA46" i="83"/>
  <c r="BWD46" i="83" s="1"/>
  <c r="AZR32" i="83"/>
  <c r="AZU32" i="83" s="1"/>
  <c r="BQQ26" i="83"/>
  <c r="BQT26" i="83" s="1"/>
  <c r="BFB27" i="83"/>
  <c r="BFE27" i="83" s="1"/>
  <c r="ALR24" i="83"/>
  <c r="ALU24" i="83" s="1"/>
  <c r="AJG27" i="83"/>
  <c r="AJJ27" i="83" s="1"/>
  <c r="ABS28" i="83"/>
  <c r="ABV28" i="83" s="1"/>
  <c r="OU35" i="83"/>
  <c r="OX35" i="83" s="1"/>
  <c r="MJ31" i="83"/>
  <c r="MM31" i="83" s="1"/>
  <c r="AMT25" i="83"/>
  <c r="AMW25" i="83" s="1"/>
  <c r="ZO31" i="83"/>
  <c r="ZR31" i="83" s="1"/>
  <c r="SA37" i="83"/>
  <c r="SD37" i="83" s="1"/>
  <c r="GS32" i="83"/>
  <c r="GV32" i="83" s="1"/>
  <c r="YT31" i="83"/>
  <c r="YW31" i="83" s="1"/>
  <c r="YF27" i="83"/>
  <c r="YI27" i="83" s="1"/>
  <c r="PI34" i="83"/>
  <c r="PL34" i="83" s="1"/>
  <c r="IW30" i="83"/>
  <c r="IZ30" i="83" s="1"/>
  <c r="AAQ30" i="83"/>
  <c r="AAT30" i="83" s="1"/>
  <c r="LO34" i="83"/>
  <c r="LR34" i="83" s="1"/>
  <c r="KF28" i="83"/>
  <c r="KI28" i="83" s="1"/>
  <c r="AVC28" i="83"/>
  <c r="AVF28" i="83" s="1"/>
  <c r="EA30" i="83"/>
  <c r="ED30" i="83" s="1"/>
  <c r="BCJ28" i="83"/>
  <c r="BCM28" i="83" s="1"/>
  <c r="BAM29" i="83"/>
  <c r="BAP29" i="83" s="1"/>
  <c r="ADP27" i="83"/>
  <c r="ADS27" i="83" s="1"/>
  <c r="BVT24" i="83"/>
  <c r="BVW24" i="83" s="1"/>
  <c r="BXC23" i="83"/>
  <c r="BXF23" i="83" s="1"/>
  <c r="BQX22" i="83"/>
  <c r="BRA22" i="83" s="1"/>
  <c r="BDZ26" i="83"/>
  <c r="BEC26" i="83" s="1"/>
  <c r="BPO22" i="83"/>
  <c r="BPR22" i="83" s="1"/>
  <c r="ANA27" i="83"/>
  <c r="AND27" i="83" s="1"/>
  <c r="AIZ25" i="83"/>
  <c r="AJC25" i="83" s="1"/>
  <c r="AIL25" i="83"/>
  <c r="AIO25" i="83" s="1"/>
  <c r="BBV26" i="83"/>
  <c r="BBY26" i="83" s="1"/>
  <c r="BHF26" i="83"/>
  <c r="BHI26" i="83" s="1"/>
  <c r="BEG24" i="83"/>
  <c r="BEJ24" i="83" s="1"/>
  <c r="AKP26" i="83"/>
  <c r="AKS26" i="83" s="1"/>
  <c r="AGV24" i="83"/>
  <c r="AGY24" i="83" s="1"/>
  <c r="AFM23" i="83"/>
  <c r="AFP23" i="83" s="1"/>
  <c r="NL27" i="83"/>
  <c r="NO27" i="83" s="1"/>
  <c r="BLU26" i="83"/>
  <c r="BLX26" i="83" s="1"/>
  <c r="AFF25" i="83"/>
  <c r="AFI25" i="83" s="1"/>
  <c r="AED23" i="83"/>
  <c r="AEG23" i="83" s="1"/>
  <c r="CK27" i="83"/>
  <c r="CN27" i="83" s="1"/>
  <c r="NS28" i="83"/>
  <c r="NV28" i="83" s="1"/>
  <c r="GZ30" i="83"/>
  <c r="HC30" i="83" s="1"/>
  <c r="AMM25" i="83"/>
  <c r="AMP25" i="83" s="1"/>
  <c r="XY28" i="83"/>
  <c r="YB28" i="83" s="1"/>
  <c r="BYS27" i="83"/>
  <c r="BYV27" i="83" s="1"/>
  <c r="BTI24" i="83"/>
  <c r="BTL24" i="83" s="1"/>
  <c r="BND32" i="83"/>
  <c r="BNG32" i="83" s="1"/>
  <c r="BPV24" i="83"/>
  <c r="BPY24" i="83" s="1"/>
  <c r="BKL26" i="83"/>
  <c r="BKO26" i="83" s="1"/>
  <c r="BDS28" i="83"/>
  <c r="BDV28" i="83" s="1"/>
  <c r="BBH28" i="83"/>
  <c r="BBK28" i="83" s="1"/>
  <c r="BKS26" i="83"/>
  <c r="BKV26" i="83" s="1"/>
  <c r="BJX30" i="83"/>
  <c r="BKA30" i="83" s="1"/>
  <c r="BGR30" i="83"/>
  <c r="BGU30" i="83" s="1"/>
  <c r="ATT33" i="83"/>
  <c r="ATW33" i="83" s="1"/>
  <c r="APS28" i="83"/>
  <c r="APV28" i="83" s="1"/>
  <c r="AGO24" i="83"/>
  <c r="AGR24" i="83" s="1"/>
  <c r="BLU31" i="83"/>
  <c r="BLX31" i="83" s="1"/>
  <c r="BIV26" i="83"/>
  <c r="BIY26" i="83" s="1"/>
  <c r="BGY28" i="83"/>
  <c r="BHB28" i="83" s="1"/>
  <c r="APE28" i="83"/>
  <c r="APH28" i="83" s="1"/>
  <c r="ALK24" i="83"/>
  <c r="ALN24" i="83" s="1"/>
  <c r="AGV26" i="83"/>
  <c r="AGY26" i="83" s="1"/>
  <c r="AGA25" i="83"/>
  <c r="AGD25" i="83" s="1"/>
  <c r="AVJ33" i="83"/>
  <c r="AVM33" i="83" s="1"/>
  <c r="ASD30" i="83"/>
  <c r="ASG30" i="83" s="1"/>
  <c r="ARW28" i="83"/>
  <c r="ARZ28" i="83" s="1"/>
  <c r="AFT26" i="83"/>
  <c r="AFW26" i="83" s="1"/>
  <c r="AFF28" i="83"/>
  <c r="AFI28" i="83" s="1"/>
  <c r="BHT25" i="83"/>
  <c r="BHW25" i="83" s="1"/>
  <c r="BBV27" i="83"/>
  <c r="BBY27" i="83" s="1"/>
  <c r="UE28" i="83"/>
  <c r="UH28" i="83" s="1"/>
  <c r="RT29" i="83"/>
  <c r="RW29" i="83" s="1"/>
  <c r="LA29" i="83"/>
  <c r="LD29" i="83" s="1"/>
  <c r="JD30" i="83"/>
  <c r="JG30" i="83" s="1"/>
  <c r="AXN25" i="83"/>
  <c r="AXQ25" i="83" s="1"/>
  <c r="ARI26" i="83"/>
  <c r="ARL26" i="83" s="1"/>
  <c r="AOX33" i="83"/>
  <c r="APA33" i="83" s="1"/>
  <c r="RM28" i="83"/>
  <c r="RP28" i="83" s="1"/>
  <c r="NZ29" i="83"/>
  <c r="OC29" i="83" s="1"/>
  <c r="BCX25" i="83"/>
  <c r="BDA25" i="83" s="1"/>
  <c r="AOQ29" i="83"/>
  <c r="AOT29" i="83" s="1"/>
  <c r="ZA29" i="83"/>
  <c r="ZD29" i="83" s="1"/>
  <c r="WW31" i="83"/>
  <c r="WZ31" i="83" s="1"/>
  <c r="CK33" i="83"/>
  <c r="CN33" i="83" s="1"/>
  <c r="BMB26" i="83"/>
  <c r="BME26" i="83" s="1"/>
  <c r="QY29" i="83"/>
  <c r="RB29" i="83" s="1"/>
  <c r="JY33" i="83"/>
  <c r="KB33" i="83" s="1"/>
  <c r="S28" i="83"/>
  <c r="V28" i="83" s="1"/>
  <c r="AUA29" i="83"/>
  <c r="AUD29" i="83" s="1"/>
  <c r="VG30" i="83"/>
  <c r="VJ30" i="83" s="1"/>
  <c r="OG29" i="83"/>
  <c r="OJ29" i="83" s="1"/>
  <c r="MX28" i="83"/>
  <c r="NA28" i="83" s="1"/>
  <c r="IB28" i="83"/>
  <c r="IE28" i="83" s="1"/>
  <c r="FX28" i="83"/>
  <c r="GA28" i="83" s="1"/>
  <c r="BI30" i="83"/>
  <c r="BL30" i="83" s="1"/>
  <c r="AG34" i="83"/>
  <c r="AJ34" i="83" s="1"/>
  <c r="AAX27" i="83"/>
  <c r="ABA27" i="83" s="1"/>
  <c r="LH30" i="83"/>
  <c r="LK30" i="83" s="1"/>
  <c r="JR28" i="83"/>
  <c r="JU28" i="83" s="1"/>
  <c r="CY29" i="83"/>
  <c r="DB29" i="83" s="1"/>
  <c r="BNK28" i="83"/>
  <c r="BNN28" i="83" s="1"/>
  <c r="ANA34" i="83"/>
  <c r="AND34" i="83" s="1"/>
  <c r="ACU25" i="83"/>
  <c r="ACX25" i="83" s="1"/>
  <c r="HU28" i="83"/>
  <c r="HX28" i="83" s="1"/>
  <c r="BYL23" i="83"/>
  <c r="BYO23" i="83" s="1"/>
  <c r="BYE21" i="83"/>
  <c r="BYH21" i="83" s="1"/>
  <c r="BVF23" i="83"/>
  <c r="BVI23" i="83" s="1"/>
  <c r="BTP23" i="83"/>
  <c r="BTS23" i="83" s="1"/>
  <c r="BNY24" i="83"/>
  <c r="BOB24" i="83" s="1"/>
  <c r="BMI25" i="83"/>
  <c r="BML25" i="83" s="1"/>
  <c r="BNK24" i="83"/>
  <c r="BNN24" i="83" s="1"/>
  <c r="BBA25" i="83"/>
  <c r="BBD25" i="83" s="1"/>
  <c r="BIO23" i="83"/>
  <c r="BIR23" i="83" s="1"/>
  <c r="BDE27" i="83"/>
  <c r="BDH27" i="83" s="1"/>
  <c r="AXU23" i="83"/>
  <c r="AXX23" i="83" s="1"/>
  <c r="ANH27" i="83"/>
  <c r="ANK27" i="83" s="1"/>
  <c r="BKL25" i="83"/>
  <c r="BKO25" i="83" s="1"/>
  <c r="BFP26" i="83"/>
  <c r="BFS26" i="83" s="1"/>
  <c r="AYI26" i="83"/>
  <c r="AYL26" i="83" s="1"/>
  <c r="BGR26" i="83"/>
  <c r="BGU26" i="83" s="1"/>
  <c r="BCC26" i="83"/>
  <c r="BCF26" i="83" s="1"/>
  <c r="BQQ22" i="83"/>
  <c r="BQT22" i="83" s="1"/>
  <c r="AHJ24" i="83"/>
  <c r="AHM24" i="83" s="1"/>
  <c r="AOX29" i="83"/>
  <c r="APA29" i="83" s="1"/>
  <c r="US29" i="83"/>
  <c r="UV29" i="83" s="1"/>
  <c r="SO26" i="83"/>
  <c r="SR26" i="83" s="1"/>
  <c r="AGA24" i="83"/>
  <c r="AGD24" i="83" s="1"/>
  <c r="ACU24" i="83"/>
  <c r="ACX24" i="83" s="1"/>
  <c r="ABE27" i="83"/>
  <c r="ABH27" i="83" s="1"/>
  <c r="TQ29" i="83"/>
  <c r="TT29" i="83" s="1"/>
  <c r="OG27" i="83"/>
  <c r="OJ27" i="83" s="1"/>
  <c r="LO29" i="83"/>
  <c r="LR29" i="83" s="1"/>
  <c r="AKI25" i="83"/>
  <c r="AKL25" i="83" s="1"/>
  <c r="ACN22" i="83"/>
  <c r="ACQ22" i="83" s="1"/>
  <c r="SA31" i="83"/>
  <c r="SD31" i="83" s="1"/>
  <c r="WW27" i="83"/>
  <c r="WZ27" i="83" s="1"/>
  <c r="MJ28" i="83"/>
  <c r="MM28" i="83" s="1"/>
  <c r="VN29" i="83"/>
  <c r="VQ29" i="83" s="1"/>
  <c r="LV27" i="83"/>
  <c r="LY27" i="83" s="1"/>
  <c r="ACG26" i="83"/>
  <c r="ACJ26" i="83" s="1"/>
  <c r="PW27" i="83"/>
  <c r="PZ27" i="83" s="1"/>
  <c r="JK27" i="83"/>
  <c r="JN27" i="83" s="1"/>
  <c r="XK25" i="83"/>
  <c r="XN25" i="83" s="1"/>
  <c r="CR28" i="83"/>
  <c r="CU28" i="83" s="1"/>
  <c r="BYE24" i="83"/>
  <c r="BYH24" i="83" s="1"/>
  <c r="BYL27" i="83"/>
  <c r="BYO27" i="83" s="1"/>
  <c r="BXC27" i="83"/>
  <c r="BXF27" i="83" s="1"/>
  <c r="BWO24" i="83"/>
  <c r="BWR24" i="83" s="1"/>
  <c r="BTB23" i="83"/>
  <c r="BTE23" i="83" s="1"/>
  <c r="BLN30" i="83"/>
  <c r="BLQ30" i="83" s="1"/>
  <c r="APZ28" i="83"/>
  <c r="AQC28" i="83" s="1"/>
  <c r="AHX24" i="83"/>
  <c r="AIA24" i="83" s="1"/>
  <c r="AHQ26" i="83"/>
  <c r="AHT26" i="83" s="1"/>
  <c r="BTP26" i="83"/>
  <c r="BTS26" i="83" s="1"/>
  <c r="BKZ24" i="83"/>
  <c r="BLC24" i="83" s="1"/>
  <c r="BMW26" i="83"/>
  <c r="BMZ26" i="83" s="1"/>
  <c r="BHF27" i="83"/>
  <c r="BHI27" i="83" s="1"/>
  <c r="AZK24" i="83"/>
  <c r="AZN24" i="83" s="1"/>
  <c r="AYI29" i="83"/>
  <c r="AYL29" i="83" s="1"/>
  <c r="AMM26" i="83"/>
  <c r="AMP26" i="83" s="1"/>
  <c r="ALY27" i="83"/>
  <c r="AMB27" i="83" s="1"/>
  <c r="VN32" i="83"/>
  <c r="VQ32" i="83" s="1"/>
  <c r="AXG29" i="83"/>
  <c r="AXJ29" i="83" s="1"/>
  <c r="AIE25" i="83"/>
  <c r="AIH25" i="83" s="1"/>
  <c r="AER25" i="83"/>
  <c r="AEU25" i="83" s="1"/>
  <c r="ANO29" i="83"/>
  <c r="ANR29" i="83" s="1"/>
  <c r="CD34" i="83"/>
  <c r="CG34" i="83" s="1"/>
  <c r="AU31" i="83"/>
  <c r="AX31" i="83" s="1"/>
  <c r="L28" i="83"/>
  <c r="O28" i="83" s="1"/>
  <c r="DM33" i="83"/>
  <c r="DP33" i="83" s="1"/>
  <c r="AAJ32" i="83"/>
  <c r="AAM32" i="83" s="1"/>
  <c r="TC30" i="83"/>
  <c r="TF30" i="83" s="1"/>
  <c r="MQ29" i="83"/>
  <c r="MT29" i="83" s="1"/>
  <c r="ACN25" i="83"/>
  <c r="ACQ25" i="83" s="1"/>
  <c r="KM29" i="83"/>
  <c r="KP29" i="83" s="1"/>
  <c r="BPH23" i="83"/>
  <c r="BPK23" i="83" s="1"/>
  <c r="BJC25" i="83"/>
  <c r="BJF25" i="83" s="1"/>
  <c r="BSN22" i="83"/>
  <c r="BSQ22" i="83" s="1"/>
  <c r="BOT26" i="83"/>
  <c r="BOW26" i="83" s="1"/>
  <c r="AVJ29" i="83"/>
  <c r="AVM29" i="83" s="1"/>
  <c r="WB28" i="83"/>
  <c r="WE28" i="83" s="1"/>
  <c r="UE24" i="83"/>
  <c r="UH24" i="83" s="1"/>
  <c r="PI29" i="83"/>
  <c r="PL29" i="83" s="1"/>
  <c r="AAQ26" i="83"/>
  <c r="AAT26" i="83" s="1"/>
  <c r="ZA25" i="83"/>
  <c r="ZD25" i="83" s="1"/>
  <c r="BQJ23" i="83"/>
  <c r="BQM23" i="83" s="1"/>
  <c r="ADI23" i="83"/>
  <c r="ADL23" i="83" s="1"/>
  <c r="XR27" i="83"/>
  <c r="XU27" i="83" s="1"/>
  <c r="BI28" i="83"/>
  <c r="BL28" i="83" s="1"/>
  <c r="BUK23" i="83"/>
  <c r="BUN23" i="83" s="1"/>
  <c r="BWA28" i="83"/>
  <c r="BWD28" i="83" s="1"/>
  <c r="BSG27" i="83"/>
  <c r="BSJ27" i="83" s="1"/>
  <c r="BJJ23" i="83"/>
  <c r="BJM23" i="83" s="1"/>
  <c r="BJC27" i="83"/>
  <c r="BJF27" i="83" s="1"/>
  <c r="AUV25" i="83"/>
  <c r="AUY25" i="83" s="1"/>
  <c r="ASR24" i="83"/>
  <c r="ASU24" i="83" s="1"/>
  <c r="ARB26" i="83"/>
  <c r="ARE26" i="83" s="1"/>
  <c r="BKE28" i="83"/>
  <c r="BKH28" i="83" s="1"/>
  <c r="AYW28" i="83"/>
  <c r="AYZ28" i="83" s="1"/>
  <c r="AWZ25" i="83"/>
  <c r="AXC25" i="83" s="1"/>
  <c r="ATF25" i="83"/>
  <c r="ATI25" i="83" s="1"/>
  <c r="AQN31" i="83"/>
  <c r="AQQ31" i="83" s="1"/>
  <c r="AKB27" i="83"/>
  <c r="AKE27" i="83" s="1"/>
  <c r="BAT28" i="83"/>
  <c r="BAW28" i="83" s="1"/>
  <c r="ASK29" i="83"/>
  <c r="ASN29" i="83" s="1"/>
  <c r="ARP27" i="83"/>
  <c r="ARS27" i="83" s="1"/>
  <c r="AIS25" i="83"/>
  <c r="AIV25" i="83" s="1"/>
  <c r="QR28" i="83"/>
  <c r="QU28" i="83" s="1"/>
  <c r="YM31" i="83"/>
  <c r="YP31" i="83" s="1"/>
  <c r="MC31" i="83"/>
  <c r="MF31" i="83" s="1"/>
  <c r="KT28" i="83"/>
  <c r="KW28" i="83" s="1"/>
  <c r="TX32" i="83"/>
  <c r="UA32" i="83" s="1"/>
  <c r="GL26" i="83"/>
  <c r="GO26" i="83" s="1"/>
  <c r="FJ35" i="83"/>
  <c r="FM35" i="83" s="1"/>
  <c r="EV28" i="83"/>
  <c r="EY28" i="83" s="1"/>
  <c r="FQ34" i="83"/>
  <c r="FT34" i="83" s="1"/>
  <c r="PP29" i="83"/>
  <c r="PS29" i="83" s="1"/>
  <c r="RF30" i="83"/>
  <c r="RI30" i="83" s="1"/>
  <c r="WI32" i="83"/>
  <c r="WL32" i="83" s="1"/>
  <c r="BYS23" i="83"/>
  <c r="BYV23" i="83" s="1"/>
  <c r="BLN26" i="83"/>
  <c r="BLQ26" i="83" s="1"/>
  <c r="BJX26" i="83"/>
  <c r="BKA26" i="83" s="1"/>
  <c r="BGK26" i="83"/>
  <c r="BGN26" i="83" s="1"/>
  <c r="BFB25" i="83"/>
  <c r="BFE25" i="83" s="1"/>
  <c r="ALY24" i="83"/>
  <c r="AMB24" i="83" s="1"/>
  <c r="AWE24" i="83"/>
  <c r="AWH24" i="83" s="1"/>
  <c r="AUO25" i="83"/>
  <c r="AUR25" i="83" s="1"/>
  <c r="BHM26" i="83"/>
  <c r="BHP26" i="83" s="1"/>
  <c r="BGY24" i="83"/>
  <c r="BHB24" i="83" s="1"/>
  <c r="AFT24" i="83"/>
  <c r="AFW24" i="83" s="1"/>
  <c r="AEK24" i="83"/>
  <c r="AEN24" i="83" s="1"/>
  <c r="TC27" i="83"/>
  <c r="TF27" i="83" s="1"/>
  <c r="MQ27" i="83"/>
  <c r="MT27" i="83" s="1"/>
  <c r="UL28" i="83"/>
  <c r="UO28" i="83" s="1"/>
  <c r="AN29" i="83"/>
  <c r="AQ29" i="83" s="1"/>
  <c r="DT29" i="83"/>
  <c r="DW29" i="83" s="1"/>
  <c r="AIS23" i="83"/>
  <c r="AIV23" i="83" s="1"/>
  <c r="JD28" i="83"/>
  <c r="JG28" i="83" s="1"/>
  <c r="AJU33" i="83"/>
  <c r="AJX33" i="83" s="1"/>
  <c r="ACN35" i="83"/>
  <c r="ACQ35" i="83" s="1"/>
  <c r="TJ31" i="83"/>
  <c r="TM31" i="83" s="1"/>
  <c r="UZ35" i="83"/>
  <c r="VC35" i="83" s="1"/>
  <c r="TX48" i="83"/>
  <c r="UA48" i="83" s="1"/>
  <c r="SV41" i="83"/>
  <c r="SY41" i="83" s="1"/>
  <c r="ZV33" i="83"/>
  <c r="ZY33" i="83" s="1"/>
  <c r="PP43" i="83"/>
  <c r="PS43" i="83" s="1"/>
  <c r="NE44" i="83"/>
  <c r="NH44" i="83" s="1"/>
  <c r="JD49" i="83"/>
  <c r="JG49" i="83" s="1"/>
  <c r="GZ55" i="83"/>
  <c r="HC55" i="83" s="1"/>
  <c r="AN54" i="83"/>
  <c r="AQ54" i="83" s="1"/>
  <c r="AIZ37" i="83"/>
  <c r="AJC37" i="83" s="1"/>
  <c r="AHJ36" i="83"/>
  <c r="AHM36" i="83" s="1"/>
  <c r="ZH39" i="83"/>
  <c r="ZK39" i="83" s="1"/>
  <c r="YM45" i="83"/>
  <c r="YP45" i="83" s="1"/>
  <c r="AGO32" i="83"/>
  <c r="AGR32" i="83" s="1"/>
  <c r="VU40" i="83"/>
  <c r="VX40" i="83" s="1"/>
  <c r="CR43" i="83"/>
  <c r="CU43" i="83" s="1"/>
  <c r="BB42" i="83"/>
  <c r="BE42" i="83" s="1"/>
  <c r="WW44" i="83"/>
  <c r="WZ44" i="83" s="1"/>
  <c r="AAC46" i="83"/>
  <c r="AAF46" i="83" s="1"/>
  <c r="ALX32" i="83"/>
  <c r="AMA32" i="83" s="1"/>
  <c r="ALQ31" i="83"/>
  <c r="ALT31" i="83" s="1"/>
  <c r="ALC33" i="83"/>
  <c r="ALF33" i="83" s="1"/>
  <c r="ALC17" i="83"/>
  <c r="ALF17" i="83" s="1"/>
  <c r="AKV31" i="83"/>
  <c r="AKY31" i="83" s="1"/>
  <c r="AJT40" i="83"/>
  <c r="AJW40" i="83" s="1"/>
  <c r="AJM30" i="83"/>
  <c r="AJP30" i="83" s="1"/>
  <c r="AJF31" i="83"/>
  <c r="AJI31" i="83" s="1"/>
  <c r="AIY36" i="83"/>
  <c r="AJB36" i="83" s="1"/>
  <c r="AIR37" i="83"/>
  <c r="AIU37" i="83" s="1"/>
  <c r="AHW31" i="83"/>
  <c r="AHZ31" i="83" s="1"/>
  <c r="AGU36" i="83"/>
  <c r="AGX36" i="83" s="1"/>
  <c r="AGN17" i="83"/>
  <c r="AGQ17" i="83" s="1"/>
  <c r="AFZ34" i="83"/>
  <c r="AGC34" i="83" s="1"/>
  <c r="AFL31" i="83"/>
  <c r="AFO31" i="83" s="1"/>
  <c r="AFL17" i="83"/>
  <c r="AFO17" i="83" s="1"/>
  <c r="AEX37" i="83"/>
  <c r="AFA37" i="83" s="1"/>
  <c r="AEX17" i="83"/>
  <c r="AFA17" i="83" s="1"/>
  <c r="AEQ37" i="83"/>
  <c r="AET37" i="83" s="1"/>
  <c r="AEC17" i="83"/>
  <c r="AEF17" i="83" s="1"/>
  <c r="ADV37" i="83"/>
  <c r="ADY37" i="83" s="1"/>
  <c r="ADV17" i="83"/>
  <c r="ADY17" i="83" s="1"/>
  <c r="ADO32" i="83"/>
  <c r="ADR32" i="83" s="1"/>
  <c r="ADH34" i="83"/>
  <c r="ADK34" i="83" s="1"/>
  <c r="ADA32" i="83"/>
  <c r="ADD32" i="83" s="1"/>
  <c r="ALX17" i="83"/>
  <c r="AMA17" i="83" s="1"/>
  <c r="ALQ17" i="83"/>
  <c r="ALT17" i="83" s="1"/>
  <c r="ALJ36" i="83"/>
  <c r="ALM36" i="83" s="1"/>
  <c r="ALC38" i="83"/>
  <c r="ALF38" i="83" s="1"/>
  <c r="ALC32" i="83"/>
  <c r="ALF32" i="83" s="1"/>
  <c r="AKO39" i="83"/>
  <c r="AKR39" i="83" s="1"/>
  <c r="AKO31" i="83"/>
  <c r="AKR31" i="83" s="1"/>
  <c r="AJM34" i="83"/>
  <c r="AJP34" i="83" s="1"/>
  <c r="AJF17" i="83"/>
  <c r="AJI17" i="83" s="1"/>
  <c r="AIY42" i="83"/>
  <c r="AJB42" i="83" s="1"/>
  <c r="AIK17" i="83"/>
  <c r="AIN17" i="83" s="1"/>
  <c r="AID38" i="83"/>
  <c r="AIG38" i="83" s="1"/>
  <c r="AID32" i="83"/>
  <c r="AIG32" i="83" s="1"/>
  <c r="AID17" i="83"/>
  <c r="AIG17" i="83" s="1"/>
  <c r="AHW17" i="83"/>
  <c r="AHZ17" i="83" s="1"/>
  <c r="AHP17" i="83"/>
  <c r="AHS17" i="83" s="1"/>
  <c r="AHI17" i="83"/>
  <c r="AHL17" i="83" s="1"/>
  <c r="AGG30" i="83"/>
  <c r="AGJ30" i="83" s="1"/>
  <c r="AFS35" i="83"/>
  <c r="AFV35" i="83" s="1"/>
  <c r="ALJ17" i="83"/>
  <c r="ALM17" i="83" s="1"/>
  <c r="AKV17" i="83"/>
  <c r="AKY17" i="83" s="1"/>
  <c r="AKH41" i="83"/>
  <c r="AKK41" i="83" s="1"/>
  <c r="AIY17" i="83"/>
  <c r="AJB17" i="83" s="1"/>
  <c r="AIR30" i="83"/>
  <c r="AIU30" i="83" s="1"/>
  <c r="AIR17" i="83"/>
  <c r="AIU17" i="83" s="1"/>
  <c r="AHW38" i="83"/>
  <c r="AHZ38" i="83" s="1"/>
  <c r="AHP32" i="83"/>
  <c r="AHS32" i="83" s="1"/>
  <c r="AGG35" i="83"/>
  <c r="AGJ35" i="83" s="1"/>
  <c r="AFZ29" i="83"/>
  <c r="AGC29" i="83" s="1"/>
  <c r="AFZ17" i="83"/>
  <c r="AGC17" i="83" s="1"/>
  <c r="AFS17" i="83"/>
  <c r="AFV17" i="83" s="1"/>
  <c r="ALX39" i="83"/>
  <c r="AMA39" i="83" s="1"/>
  <c r="ALJ31" i="83"/>
  <c r="ALM31" i="83" s="1"/>
  <c r="AKO17" i="83"/>
  <c r="AKR17" i="83" s="1"/>
  <c r="AKH17" i="83"/>
  <c r="AKK17" i="83" s="1"/>
  <c r="AJT17" i="83"/>
  <c r="AJW17" i="83" s="1"/>
  <c r="AJF36" i="83"/>
  <c r="AJI36" i="83" s="1"/>
  <c r="AHI35" i="83"/>
  <c r="AHL35" i="83" s="1"/>
  <c r="AHB29" i="83"/>
  <c r="AHE29" i="83" s="1"/>
  <c r="AHB17" i="83"/>
  <c r="AHE17" i="83" s="1"/>
  <c r="AGN37" i="83"/>
  <c r="AGQ37" i="83" s="1"/>
  <c r="AEX32" i="83"/>
  <c r="AFA32" i="83" s="1"/>
  <c r="AEQ17" i="83"/>
  <c r="AET17" i="83" s="1"/>
  <c r="AEJ17" i="83"/>
  <c r="AEM17" i="83" s="1"/>
  <c r="AEC34" i="83"/>
  <c r="AEF34" i="83" s="1"/>
  <c r="ADV43" i="83"/>
  <c r="ADY43" i="83" s="1"/>
  <c r="ADA17" i="83"/>
  <c r="ADD17" i="83" s="1"/>
  <c r="ACT17" i="83"/>
  <c r="ACW17" i="83" s="1"/>
  <c r="ACM40" i="83"/>
  <c r="ACP40" i="83" s="1"/>
  <c r="ACM34" i="83"/>
  <c r="ACP34" i="83" s="1"/>
  <c r="ACF43" i="83"/>
  <c r="ACI43" i="83" s="1"/>
  <c r="ABD45" i="83"/>
  <c r="ABG45" i="83" s="1"/>
  <c r="ABD40" i="83"/>
  <c r="ABG40" i="83" s="1"/>
  <c r="AAP50" i="83"/>
  <c r="AAS50" i="83" s="1"/>
  <c r="AAI63" i="83"/>
  <c r="AAL63" i="83" s="1"/>
  <c r="AAI48" i="83"/>
  <c r="AAL48" i="83" s="1"/>
  <c r="AAB62" i="83"/>
  <c r="AAE62" i="83" s="1"/>
  <c r="ZU18" i="83"/>
  <c r="ZX18" i="83" s="1"/>
  <c r="ZG38" i="83"/>
  <c r="ZJ38" i="83" s="1"/>
  <c r="ZG19" i="83"/>
  <c r="ZJ19" i="83" s="1"/>
  <c r="YZ38" i="83"/>
  <c r="ZC38" i="83" s="1"/>
  <c r="YS19" i="83"/>
  <c r="YV19" i="83" s="1"/>
  <c r="YL62" i="83"/>
  <c r="YO62" i="83" s="1"/>
  <c r="YL44" i="83"/>
  <c r="YO44" i="83" s="1"/>
  <c r="XX46" i="83"/>
  <c r="YA46" i="83" s="1"/>
  <c r="XX41" i="83"/>
  <c r="YA41" i="83" s="1"/>
  <c r="XC47" i="83"/>
  <c r="XF47" i="83" s="1"/>
  <c r="WV59" i="83"/>
  <c r="WY59" i="83" s="1"/>
  <c r="WA46" i="83"/>
  <c r="WD46" i="83" s="1"/>
  <c r="VM55" i="83"/>
  <c r="VP55" i="83" s="1"/>
  <c r="VM19" i="83"/>
  <c r="VP19" i="83" s="1"/>
  <c r="VF61" i="83"/>
  <c r="VI61" i="83" s="1"/>
  <c r="UY18" i="83"/>
  <c r="VB18" i="83" s="1"/>
  <c r="UK55" i="83"/>
  <c r="UN55" i="83" s="1"/>
  <c r="UD36" i="83"/>
  <c r="UG36" i="83" s="1"/>
  <c r="UD19" i="83"/>
  <c r="UG19" i="83" s="1"/>
  <c r="TW49" i="83"/>
  <c r="TZ49" i="83" s="1"/>
  <c r="TP19" i="83"/>
  <c r="TS19" i="83" s="1"/>
  <c r="TI32" i="83"/>
  <c r="TL32" i="83" s="1"/>
  <c r="SU19" i="83"/>
  <c r="SX19" i="83" s="1"/>
  <c r="SG39" i="83"/>
  <c r="SJ39" i="83" s="1"/>
  <c r="SG35" i="83"/>
  <c r="SJ35" i="83" s="1"/>
  <c r="SG18" i="83"/>
  <c r="SJ18" i="83" s="1"/>
  <c r="RZ19" i="83"/>
  <c r="SC19" i="83" s="1"/>
  <c r="RS19" i="83"/>
  <c r="RV19" i="83" s="1"/>
  <c r="RL32" i="83"/>
  <c r="RO32" i="83" s="1"/>
  <c r="RE51" i="83"/>
  <c r="RH51" i="83" s="1"/>
  <c r="QX19" i="83"/>
  <c r="RA19" i="83" s="1"/>
  <c r="QJ45" i="83"/>
  <c r="QM45" i="83" s="1"/>
  <c r="PV18" i="83"/>
  <c r="PY18" i="83" s="1"/>
  <c r="PO19" i="83"/>
  <c r="PR19" i="83" s="1"/>
  <c r="PA18" i="83"/>
  <c r="PD18" i="83" s="1"/>
  <c r="OT19" i="83"/>
  <c r="OW19" i="83" s="1"/>
  <c r="OM19" i="83"/>
  <c r="OP19" i="83" s="1"/>
  <c r="NR51" i="83"/>
  <c r="NU51" i="83" s="1"/>
  <c r="NR19" i="83"/>
  <c r="NU19" i="83" s="1"/>
  <c r="NK39" i="83"/>
  <c r="NN39" i="83" s="1"/>
  <c r="ND55" i="83"/>
  <c r="NG55" i="83" s="1"/>
  <c r="ND19" i="83"/>
  <c r="NG19" i="83" s="1"/>
  <c r="MI60" i="83"/>
  <c r="ML60" i="83" s="1"/>
  <c r="MI51" i="83"/>
  <c r="ML51" i="83" s="1"/>
  <c r="LU18" i="83"/>
  <c r="LX18" i="83" s="1"/>
  <c r="KZ37" i="83"/>
  <c r="LC37" i="83" s="1"/>
  <c r="KZ18" i="83"/>
  <c r="LC18" i="83" s="1"/>
  <c r="KS43" i="83"/>
  <c r="KV43" i="83" s="1"/>
  <c r="KS19" i="83"/>
  <c r="KV19" i="83" s="1"/>
  <c r="KL19" i="83"/>
  <c r="KO19" i="83" s="1"/>
  <c r="KE18" i="83"/>
  <c r="KH18" i="83" s="1"/>
  <c r="JX51" i="83"/>
  <c r="KA51" i="83" s="1"/>
  <c r="JJ45" i="83"/>
  <c r="JM45" i="83" s="1"/>
  <c r="JC61" i="83"/>
  <c r="JF61" i="83" s="1"/>
  <c r="JC50" i="83"/>
  <c r="JF50" i="83" s="1"/>
  <c r="IO57" i="83"/>
  <c r="IR57" i="83" s="1"/>
  <c r="HM53" i="83"/>
  <c r="HP53" i="83" s="1"/>
  <c r="HM46" i="83"/>
  <c r="HP46" i="83" s="1"/>
  <c r="HF46" i="83"/>
  <c r="HI46" i="83" s="1"/>
  <c r="AKV36" i="83"/>
  <c r="AKY36" i="83" s="1"/>
  <c r="AIK34" i="83"/>
  <c r="AIN34" i="83" s="1"/>
  <c r="AHI41" i="83"/>
  <c r="AHL41" i="83" s="1"/>
  <c r="AGU17" i="83"/>
  <c r="AGX17" i="83" s="1"/>
  <c r="AGG17" i="83"/>
  <c r="AGJ17" i="83" s="1"/>
  <c r="AFS41" i="83"/>
  <c r="AFV41" i="83" s="1"/>
  <c r="AFL37" i="83"/>
  <c r="AFO37" i="83" s="1"/>
  <c r="AEQ32" i="83"/>
  <c r="AET32" i="83" s="1"/>
  <c r="AEJ32" i="83"/>
  <c r="AEM32" i="83" s="1"/>
  <c r="ADV32" i="83"/>
  <c r="ADY32" i="83" s="1"/>
  <c r="ADO17" i="83"/>
  <c r="ADR17" i="83" s="1"/>
  <c r="ADH42" i="83"/>
  <c r="ADK42" i="83" s="1"/>
  <c r="ACT28" i="83"/>
  <c r="ACW28" i="83" s="1"/>
  <c r="ACM17" i="83"/>
  <c r="ACP17" i="83" s="1"/>
  <c r="ACF48" i="83"/>
  <c r="ACI48" i="83" s="1"/>
  <c r="ACF19" i="83"/>
  <c r="ACI19" i="83" s="1"/>
  <c r="ABY49" i="83"/>
  <c r="ACB49" i="83" s="1"/>
  <c r="ABY19" i="83"/>
  <c r="ACB19" i="83" s="1"/>
  <c r="ABR19" i="83"/>
  <c r="ABU19" i="83" s="1"/>
  <c r="ABK33" i="83"/>
  <c r="ABN33" i="83" s="1"/>
  <c r="ABK18" i="83"/>
  <c r="ABN18" i="83" s="1"/>
  <c r="ABD19" i="83"/>
  <c r="ABG19" i="83" s="1"/>
  <c r="AAW39" i="83"/>
  <c r="AAZ39" i="83" s="1"/>
  <c r="YZ45" i="83"/>
  <c r="ZC45" i="83" s="1"/>
  <c r="YS53" i="83"/>
  <c r="YV53" i="83" s="1"/>
  <c r="YE18" i="83"/>
  <c r="YH18" i="83" s="1"/>
  <c r="XX19" i="83"/>
  <c r="YA19" i="83" s="1"/>
  <c r="XQ43" i="83"/>
  <c r="XT43" i="83" s="1"/>
  <c r="XQ19" i="83"/>
  <c r="XT19" i="83" s="1"/>
  <c r="XJ40" i="83"/>
  <c r="XM40" i="83" s="1"/>
  <c r="XC63" i="83"/>
  <c r="XF63" i="83" s="1"/>
  <c r="XC48" i="83"/>
  <c r="XF48" i="83" s="1"/>
  <c r="WH48" i="83"/>
  <c r="WK48" i="83" s="1"/>
  <c r="WH43" i="83"/>
  <c r="WK43" i="83" s="1"/>
  <c r="WA38" i="83"/>
  <c r="WD38" i="83" s="1"/>
  <c r="VT45" i="83"/>
  <c r="VW45" i="83" s="1"/>
  <c r="VM46" i="83"/>
  <c r="VP46" i="83" s="1"/>
  <c r="VF44" i="83"/>
  <c r="VI44" i="83" s="1"/>
  <c r="UR51" i="83"/>
  <c r="UU51" i="83" s="1"/>
  <c r="UR46" i="83"/>
  <c r="UU46" i="83" s="1"/>
  <c r="UK45" i="83"/>
  <c r="UN45" i="83" s="1"/>
  <c r="UK19" i="83"/>
  <c r="UN19" i="83" s="1"/>
  <c r="TW55" i="83"/>
  <c r="TZ55" i="83" s="1"/>
  <c r="TW19" i="83"/>
  <c r="TZ19" i="83" s="1"/>
  <c r="TI17" i="83"/>
  <c r="TL17" i="83" s="1"/>
  <c r="TB19" i="83"/>
  <c r="TE19" i="83" s="1"/>
  <c r="SU42" i="83"/>
  <c r="SX42" i="83" s="1"/>
  <c r="RZ50" i="83"/>
  <c r="SC50" i="83" s="1"/>
  <c r="RL37" i="83"/>
  <c r="RO37" i="83" s="1"/>
  <c r="RE19" i="83"/>
  <c r="RH19" i="83" s="1"/>
  <c r="QX51" i="83"/>
  <c r="RA51" i="83" s="1"/>
  <c r="QQ39" i="83"/>
  <c r="QT39" i="83" s="1"/>
  <c r="QQ35" i="83"/>
  <c r="QT35" i="83" s="1"/>
  <c r="QQ18" i="83"/>
  <c r="QT18" i="83" s="1"/>
  <c r="QJ46" i="83"/>
  <c r="QM46" i="83" s="1"/>
  <c r="PH19" i="83"/>
  <c r="PK19" i="83" s="1"/>
  <c r="PA36" i="83"/>
  <c r="PD36" i="83" s="1"/>
  <c r="OF38" i="83"/>
  <c r="OI38" i="83" s="1"/>
  <c r="NY43" i="83"/>
  <c r="OB43" i="83" s="1"/>
  <c r="NY19" i="83"/>
  <c r="OB19" i="83" s="1"/>
  <c r="NR57" i="83"/>
  <c r="NU57" i="83" s="1"/>
  <c r="NK40" i="83"/>
  <c r="NN40" i="83" s="1"/>
  <c r="ND45" i="83"/>
  <c r="NG45" i="83" s="1"/>
  <c r="MW55" i="83"/>
  <c r="MZ55" i="83" s="1"/>
  <c r="MP40" i="83"/>
  <c r="MS40" i="83" s="1"/>
  <c r="MI48" i="83"/>
  <c r="ML48" i="83" s="1"/>
  <c r="MI19" i="83"/>
  <c r="ML19" i="83" s="1"/>
  <c r="MB19" i="83"/>
  <c r="ME19" i="83" s="1"/>
  <c r="KS52" i="83"/>
  <c r="KV52" i="83" s="1"/>
  <c r="JX19" i="83"/>
  <c r="KA19" i="83" s="1"/>
  <c r="JJ38" i="83"/>
  <c r="JM38" i="83" s="1"/>
  <c r="JJ18" i="83"/>
  <c r="JM18" i="83" s="1"/>
  <c r="JC51" i="83"/>
  <c r="JF51" i="83" s="1"/>
  <c r="JC19" i="83"/>
  <c r="JF19" i="83" s="1"/>
  <c r="IO65" i="83"/>
  <c r="IR65" i="83" s="1"/>
  <c r="HT19" i="83"/>
  <c r="HW19" i="83" s="1"/>
  <c r="AKH35" i="83"/>
  <c r="AKK35" i="83" s="1"/>
  <c r="ABY65" i="83"/>
  <c r="ACB65" i="83" s="1"/>
  <c r="ABR48" i="83"/>
  <c r="ABU48" i="83" s="1"/>
  <c r="AAP40" i="83"/>
  <c r="AAS40" i="83" s="1"/>
  <c r="AAI56" i="83"/>
  <c r="AAL56" i="83" s="1"/>
  <c r="ZU32" i="83"/>
  <c r="ZX32" i="83" s="1"/>
  <c r="YS46" i="83"/>
  <c r="YV46" i="83" s="1"/>
  <c r="XJ19" i="83"/>
  <c r="XM19" i="83" s="1"/>
  <c r="XC56" i="83"/>
  <c r="XF56" i="83" s="1"/>
  <c r="WV19" i="83"/>
  <c r="WY19" i="83" s="1"/>
  <c r="WO19" i="83"/>
  <c r="WR19" i="83" s="1"/>
  <c r="WA40" i="83"/>
  <c r="WD40" i="83" s="1"/>
  <c r="VF19" i="83"/>
  <c r="VI19" i="83" s="1"/>
  <c r="UD43" i="83"/>
  <c r="UG43" i="83" s="1"/>
  <c r="TW62" i="83"/>
  <c r="TZ62" i="83" s="1"/>
  <c r="TI30" i="83"/>
  <c r="TL30" i="83" s="1"/>
  <c r="QJ19" i="83"/>
  <c r="QM19" i="83" s="1"/>
  <c r="PH49" i="83"/>
  <c r="PK49" i="83" s="1"/>
  <c r="PA37" i="83"/>
  <c r="PD37" i="83" s="1"/>
  <c r="OT62" i="83"/>
  <c r="OW62" i="83" s="1"/>
  <c r="OT53" i="83"/>
  <c r="OW53" i="83" s="1"/>
  <c r="NK45" i="83"/>
  <c r="NN45" i="83" s="1"/>
  <c r="NK18" i="83"/>
  <c r="NN18" i="83" s="1"/>
  <c r="ND46" i="83"/>
  <c r="NG46" i="83" s="1"/>
  <c r="MW47" i="83"/>
  <c r="MZ47" i="83" s="1"/>
  <c r="JX50" i="83"/>
  <c r="KA50" i="83" s="1"/>
  <c r="IO19" i="83"/>
  <c r="IR19" i="83" s="1"/>
  <c r="IH49" i="83"/>
  <c r="IK49" i="83" s="1"/>
  <c r="HM19" i="83"/>
  <c r="HP19" i="83" s="1"/>
  <c r="GR19" i="83"/>
  <c r="GU19" i="83" s="1"/>
  <c r="FP64" i="83"/>
  <c r="FS64" i="83" s="1"/>
  <c r="FI71" i="83"/>
  <c r="FL71" i="83" s="1"/>
  <c r="FI55" i="83"/>
  <c r="FL55" i="83" s="1"/>
  <c r="EN48" i="83"/>
  <c r="EQ48" i="83" s="1"/>
  <c r="EN19" i="83"/>
  <c r="EQ19" i="83" s="1"/>
  <c r="DZ58" i="83"/>
  <c r="EC58" i="83" s="1"/>
  <c r="DS55" i="83"/>
  <c r="DV55" i="83" s="1"/>
  <c r="DS19" i="83"/>
  <c r="DV19" i="83" s="1"/>
  <c r="DL45" i="83"/>
  <c r="DO45" i="83" s="1"/>
  <c r="DE42" i="83"/>
  <c r="DH42" i="83" s="1"/>
  <c r="DE19" i="83"/>
  <c r="DH19" i="83" s="1"/>
  <c r="CX19" i="83"/>
  <c r="DA19" i="83" s="1"/>
  <c r="CJ19" i="83"/>
  <c r="CM19" i="83" s="1"/>
  <c r="CC71" i="83"/>
  <c r="CF71" i="83" s="1"/>
  <c r="CC55" i="83"/>
  <c r="CF55" i="83" s="1"/>
  <c r="BV47" i="83"/>
  <c r="BY47" i="83" s="1"/>
  <c r="BA41" i="83"/>
  <c r="BD41" i="83" s="1"/>
  <c r="AT19" i="83"/>
  <c r="AW19" i="83" s="1"/>
  <c r="AF59" i="83"/>
  <c r="AI59" i="83" s="1"/>
  <c r="K48" i="83"/>
  <c r="N48" i="83" s="1"/>
  <c r="K39" i="83"/>
  <c r="N39" i="83" s="1"/>
  <c r="K19" i="83"/>
  <c r="N19" i="83" s="1"/>
  <c r="AJM29" i="83"/>
  <c r="AJP29" i="83" s="1"/>
  <c r="AEQ33" i="83"/>
  <c r="AET33" i="83" s="1"/>
  <c r="ADV31" i="83"/>
  <c r="ADY31" i="83" s="1"/>
  <c r="ADH17" i="83"/>
  <c r="ADK17" i="83" s="1"/>
  <c r="ACF38" i="83"/>
  <c r="ACI38" i="83" s="1"/>
  <c r="YS60" i="83"/>
  <c r="YV60" i="83" s="1"/>
  <c r="VT19" i="83"/>
  <c r="VW19" i="83" s="1"/>
  <c r="UY42" i="83"/>
  <c r="VB42" i="83" s="1"/>
  <c r="RZ59" i="83"/>
  <c r="SC59" i="83" s="1"/>
  <c r="QX58" i="83"/>
  <c r="RA58" i="83" s="1"/>
  <c r="KL49" i="83"/>
  <c r="KO49" i="83" s="1"/>
  <c r="JX61" i="83"/>
  <c r="KA61" i="83" s="1"/>
  <c r="IO55" i="83"/>
  <c r="IR55" i="83" s="1"/>
  <c r="GD19" i="83"/>
  <c r="GG19" i="83" s="1"/>
  <c r="FI53" i="83"/>
  <c r="FL53" i="83" s="1"/>
  <c r="FB19" i="83"/>
  <c r="FE19" i="83" s="1"/>
  <c r="DZ51" i="83"/>
  <c r="EC51" i="83" s="1"/>
  <c r="CQ44" i="83"/>
  <c r="CT44" i="83" s="1"/>
  <c r="BH19" i="83"/>
  <c r="BK19" i="83" s="1"/>
  <c r="AJM17" i="83"/>
  <c r="AJP17" i="83" s="1"/>
  <c r="AGN31" i="83"/>
  <c r="AGQ31" i="83" s="1"/>
  <c r="AFE33" i="83"/>
  <c r="AFH33" i="83" s="1"/>
  <c r="AEJ27" i="83"/>
  <c r="AEM27" i="83" s="1"/>
  <c r="ADA33" i="83"/>
  <c r="ADD33" i="83" s="1"/>
  <c r="ABY57" i="83"/>
  <c r="ACB57" i="83" s="1"/>
  <c r="ABY50" i="83"/>
  <c r="ACB50" i="83" s="1"/>
  <c r="AAP45" i="83"/>
  <c r="AAS45" i="83" s="1"/>
  <c r="AAP19" i="83"/>
  <c r="AAS19" i="83" s="1"/>
  <c r="AAI19" i="83"/>
  <c r="AAL19" i="83" s="1"/>
  <c r="AAB45" i="83"/>
  <c r="AAE45" i="83" s="1"/>
  <c r="ZN42" i="83"/>
  <c r="ZQ42" i="83" s="1"/>
  <c r="ZN19" i="83"/>
  <c r="ZQ19" i="83" s="1"/>
  <c r="XC19" i="83"/>
  <c r="XF19" i="83" s="1"/>
  <c r="VT50" i="83"/>
  <c r="VW50" i="83" s="1"/>
  <c r="VM62" i="83"/>
  <c r="VP62" i="83" s="1"/>
  <c r="TI35" i="83"/>
  <c r="TL35" i="83" s="1"/>
  <c r="QJ55" i="83"/>
  <c r="QM55" i="83" s="1"/>
  <c r="PO49" i="83"/>
  <c r="PR49" i="83" s="1"/>
  <c r="PO42" i="83"/>
  <c r="PR42" i="83" s="1"/>
  <c r="OF18" i="83"/>
  <c r="OI18" i="83" s="1"/>
  <c r="NY51" i="83"/>
  <c r="OB51" i="83" s="1"/>
  <c r="ND43" i="83"/>
  <c r="NG43" i="83" s="1"/>
  <c r="LN57" i="83"/>
  <c r="LQ57" i="83" s="1"/>
  <c r="KE41" i="83"/>
  <c r="KH41" i="83" s="1"/>
  <c r="JC48" i="83"/>
  <c r="JF48" i="83" s="1"/>
  <c r="IH57" i="83"/>
  <c r="IK57" i="83" s="1"/>
  <c r="HF19" i="83"/>
  <c r="HI19" i="83" s="1"/>
  <c r="GY56" i="83"/>
  <c r="HB56" i="83" s="1"/>
  <c r="GR48" i="83"/>
  <c r="GU48" i="83" s="1"/>
  <c r="FI63" i="83"/>
  <c r="FL63" i="83" s="1"/>
  <c r="EG19" i="83"/>
  <c r="EJ19" i="83" s="1"/>
  <c r="DZ19" i="83"/>
  <c r="EC19" i="83" s="1"/>
  <c r="DS70" i="83"/>
  <c r="DV70" i="83" s="1"/>
  <c r="CX48" i="83"/>
  <c r="DA48" i="83" s="1"/>
  <c r="CC63" i="83"/>
  <c r="CF63" i="83" s="1"/>
  <c r="BH47" i="83"/>
  <c r="BK47" i="83" s="1"/>
  <c r="BA48" i="83"/>
  <c r="BD48" i="83" s="1"/>
  <c r="AT54" i="83"/>
  <c r="AW54" i="83" s="1"/>
  <c r="AM55" i="83"/>
  <c r="AP55" i="83" s="1"/>
  <c r="AF49" i="83"/>
  <c r="AI49" i="83" s="1"/>
  <c r="R19" i="83"/>
  <c r="U19" i="83" s="1"/>
  <c r="K40" i="83"/>
  <c r="N40" i="83" s="1"/>
  <c r="ALX33" i="83"/>
  <c r="AMA33" i="83" s="1"/>
  <c r="AFE17" i="83"/>
  <c r="AFH17" i="83" s="1"/>
  <c r="AEC40" i="83"/>
  <c r="AEF40" i="83" s="1"/>
  <c r="AAB54" i="83"/>
  <c r="AAE54" i="83" s="1"/>
  <c r="ZN48" i="83"/>
  <c r="ZQ48" i="83" s="1"/>
  <c r="ZG45" i="83"/>
  <c r="ZJ45" i="83" s="1"/>
  <c r="YL54" i="83"/>
  <c r="YO54" i="83" s="1"/>
  <c r="YL46" i="83"/>
  <c r="YO46" i="83" s="1"/>
  <c r="YL19" i="83"/>
  <c r="YO19" i="83" s="1"/>
  <c r="XQ41" i="83"/>
  <c r="XT41" i="83" s="1"/>
  <c r="WA19" i="83"/>
  <c r="WD19" i="83" s="1"/>
  <c r="VT39" i="83"/>
  <c r="VW39" i="83" s="1"/>
  <c r="TP53" i="83"/>
  <c r="TS53" i="83" s="1"/>
  <c r="TP46" i="83"/>
  <c r="TS46" i="83" s="1"/>
  <c r="TB42" i="83"/>
  <c r="TE42" i="83" s="1"/>
  <c r="RL18" i="83"/>
  <c r="RO18" i="83" s="1"/>
  <c r="PV34" i="83"/>
  <c r="PY34" i="83" s="1"/>
  <c r="PA41" i="83"/>
  <c r="PD41" i="83" s="1"/>
  <c r="MP18" i="83"/>
  <c r="MS18" i="83" s="1"/>
  <c r="MB47" i="83"/>
  <c r="ME47" i="83" s="1"/>
  <c r="LN47" i="83"/>
  <c r="LQ47" i="83" s="1"/>
  <c r="LN19" i="83"/>
  <c r="LQ19" i="83" s="1"/>
  <c r="HT43" i="83"/>
  <c r="HW43" i="83" s="1"/>
  <c r="GY64" i="83"/>
  <c r="HB64" i="83" s="1"/>
  <c r="FW19" i="83"/>
  <c r="FZ19" i="83" s="1"/>
  <c r="FB59" i="83"/>
  <c r="FE59" i="83" s="1"/>
  <c r="FB50" i="83"/>
  <c r="FE50" i="83" s="1"/>
  <c r="EU19" i="83"/>
  <c r="EX19" i="83" s="1"/>
  <c r="DS62" i="83"/>
  <c r="DV62" i="83" s="1"/>
  <c r="DL19" i="83"/>
  <c r="DO19" i="83" s="1"/>
  <c r="DE49" i="83"/>
  <c r="DH49" i="83" s="1"/>
  <c r="CQ19" i="83"/>
  <c r="CT19" i="83" s="1"/>
  <c r="CC53" i="83"/>
  <c r="CF53" i="83" s="1"/>
  <c r="BH53" i="83"/>
  <c r="BK53" i="83" s="1"/>
  <c r="AF50" i="83"/>
  <c r="AI50" i="83" s="1"/>
  <c r="AF19" i="83"/>
  <c r="AI19" i="83" s="1"/>
  <c r="R45" i="83"/>
  <c r="U45" i="83" s="1"/>
  <c r="K41" i="83"/>
  <c r="N41" i="83" s="1"/>
  <c r="AKA17" i="83"/>
  <c r="AKD17" i="83" s="1"/>
  <c r="AJT32" i="83"/>
  <c r="AJW32" i="83" s="1"/>
  <c r="AIR31" i="83"/>
  <c r="AIU31" i="83" s="1"/>
  <c r="AHW30" i="83"/>
  <c r="AHZ30" i="83" s="1"/>
  <c r="AHP27" i="83"/>
  <c r="AHS27" i="83" s="1"/>
  <c r="ADA39" i="83"/>
  <c r="ADD39" i="83" s="1"/>
  <c r="ACT33" i="83"/>
  <c r="ACW33" i="83" s="1"/>
  <c r="ABR43" i="83"/>
  <c r="ABU43" i="83" s="1"/>
  <c r="AAW47" i="83"/>
  <c r="AAZ47" i="83" s="1"/>
  <c r="AAW19" i="83"/>
  <c r="AAZ19" i="83" s="1"/>
  <c r="AAI47" i="83"/>
  <c r="AAL47" i="83" s="1"/>
  <c r="AAB19" i="83"/>
  <c r="AAE19" i="83" s="1"/>
  <c r="YZ19" i="83"/>
  <c r="ZC19" i="83" s="1"/>
  <c r="YE41" i="83"/>
  <c r="YH41" i="83" s="1"/>
  <c r="YE34" i="83"/>
  <c r="YH34" i="83" s="1"/>
  <c r="WV51" i="83"/>
  <c r="WY51" i="83" s="1"/>
  <c r="WV43" i="83"/>
  <c r="WY43" i="83" s="1"/>
  <c r="WH19" i="83"/>
  <c r="WK19" i="83" s="1"/>
  <c r="VM47" i="83"/>
  <c r="VP47" i="83" s="1"/>
  <c r="VF53" i="83"/>
  <c r="VI53" i="83" s="1"/>
  <c r="UY34" i="83"/>
  <c r="VB34" i="83" s="1"/>
  <c r="UR19" i="83"/>
  <c r="UU19" i="83" s="1"/>
  <c r="UK47" i="83"/>
  <c r="UN47" i="83" s="1"/>
  <c r="TW47" i="83"/>
  <c r="TZ47" i="83" s="1"/>
  <c r="TB48" i="83"/>
  <c r="TE48" i="83" s="1"/>
  <c r="SU40" i="83"/>
  <c r="SX40" i="83" s="1"/>
  <c r="QC19" i="83"/>
  <c r="QF19" i="83" s="1"/>
  <c r="PV39" i="83"/>
  <c r="PY39" i="83" s="1"/>
  <c r="OT54" i="83"/>
  <c r="OW54" i="83" s="1"/>
  <c r="MW19" i="83"/>
  <c r="MZ19" i="83" s="1"/>
  <c r="MI50" i="83"/>
  <c r="ML50" i="83" s="1"/>
  <c r="LU42" i="83"/>
  <c r="LX42" i="83" s="1"/>
  <c r="LN46" i="83"/>
  <c r="LQ46" i="83" s="1"/>
  <c r="KS45" i="83"/>
  <c r="KV45" i="83" s="1"/>
  <c r="JQ19" i="83"/>
  <c r="JT19" i="83" s="1"/>
  <c r="IH19" i="83"/>
  <c r="IK19" i="83" s="1"/>
  <c r="IA19" i="83"/>
  <c r="ID19" i="83" s="1"/>
  <c r="HT49" i="83"/>
  <c r="HW49" i="83" s="1"/>
  <c r="GY54" i="83"/>
  <c r="HB54" i="83" s="1"/>
  <c r="GY19" i="83"/>
  <c r="HB19" i="83" s="1"/>
  <c r="GR55" i="83"/>
  <c r="GU55" i="83" s="1"/>
  <c r="GD47" i="83"/>
  <c r="GG47" i="83" s="1"/>
  <c r="FP58" i="83"/>
  <c r="FS58" i="83" s="1"/>
  <c r="FP19" i="83"/>
  <c r="FS19" i="83" s="1"/>
  <c r="FI19" i="83"/>
  <c r="FL19" i="83" s="1"/>
  <c r="DL55" i="83"/>
  <c r="DO55" i="83" s="1"/>
  <c r="CQ51" i="83"/>
  <c r="CT51" i="83" s="1"/>
  <c r="CJ47" i="83"/>
  <c r="CM47" i="83" s="1"/>
  <c r="CC19" i="83"/>
  <c r="CF19" i="83" s="1"/>
  <c r="BV57" i="83"/>
  <c r="BY57" i="83" s="1"/>
  <c r="BV19" i="83"/>
  <c r="BY19" i="83" s="1"/>
  <c r="BO19" i="83"/>
  <c r="BR19" i="83" s="1"/>
  <c r="BA19" i="83"/>
  <c r="BD19" i="83" s="1"/>
  <c r="AT46" i="83"/>
  <c r="AW46" i="83" s="1"/>
  <c r="AM62" i="83"/>
  <c r="AP62" i="83" s="1"/>
  <c r="AM53" i="83"/>
  <c r="AP53" i="83" s="1"/>
  <c r="AM19" i="83"/>
  <c r="AP19" i="83" s="1"/>
  <c r="AF51" i="83"/>
  <c r="AI51" i="83" s="1"/>
  <c r="Y44" i="83"/>
  <c r="AB44" i="83" s="1"/>
  <c r="Y39" i="83"/>
  <c r="AB39" i="83" s="1"/>
  <c r="Y19" i="83"/>
  <c r="AB19" i="83" s="1"/>
  <c r="AM33" i="83"/>
  <c r="AP33" i="83" s="1"/>
  <c r="YZ27" i="83"/>
  <c r="ZC27" i="83" s="1"/>
  <c r="AIY23" i="83"/>
  <c r="AJB23" i="83" s="1"/>
  <c r="ABY27" i="83"/>
  <c r="ACB27" i="83" s="1"/>
  <c r="XX26" i="83"/>
  <c r="YA26" i="83" s="1"/>
  <c r="TB26" i="83"/>
  <c r="TE26" i="83" s="1"/>
  <c r="VT23" i="83"/>
  <c r="VW23" i="83" s="1"/>
  <c r="QC25" i="83"/>
  <c r="QF25" i="83" s="1"/>
  <c r="IA24" i="83"/>
  <c r="ID24" i="83" s="1"/>
  <c r="BO27" i="83"/>
  <c r="BR27" i="83" s="1"/>
  <c r="AM28" i="83"/>
  <c r="AP28" i="83" s="1"/>
  <c r="WA26" i="83"/>
  <c r="WD26" i="83" s="1"/>
  <c r="R27" i="83"/>
  <c r="U27" i="83" s="1"/>
  <c r="RZ29" i="83"/>
  <c r="SC29" i="83" s="1"/>
  <c r="AKV25" i="83"/>
  <c r="AKY25" i="83" s="1"/>
  <c r="AJF25" i="83"/>
  <c r="AJI25" i="83" s="1"/>
  <c r="TP27" i="83"/>
  <c r="TS27" i="83" s="1"/>
  <c r="MP25" i="83"/>
  <c r="MS25" i="83" s="1"/>
  <c r="XQ25" i="83"/>
  <c r="XT25" i="83" s="1"/>
  <c r="VF26" i="83"/>
  <c r="VI26" i="83" s="1"/>
  <c r="ZN26" i="83"/>
  <c r="ZQ26" i="83" s="1"/>
  <c r="TW27" i="83"/>
  <c r="TZ27" i="83" s="1"/>
  <c r="GY28" i="83"/>
  <c r="HB28" i="83" s="1"/>
  <c r="CC28" i="83"/>
  <c r="CF28" i="83" s="1"/>
  <c r="RL24" i="83"/>
  <c r="RO24" i="83" s="1"/>
  <c r="AEC21" i="83"/>
  <c r="AEF21" i="83" s="1"/>
  <c r="AHP25" i="83"/>
  <c r="AHS25" i="83" s="1"/>
  <c r="CJ31" i="83"/>
  <c r="CM31" i="83" s="1"/>
  <c r="AHI22" i="83"/>
  <c r="AHL22" i="83" s="1"/>
  <c r="AFS22" i="83"/>
  <c r="AFV22" i="83" s="1"/>
  <c r="AFE23" i="83"/>
  <c r="AFH23" i="83" s="1"/>
  <c r="WH27" i="83"/>
  <c r="WK27" i="83" s="1"/>
  <c r="PH27" i="83"/>
  <c r="PK27" i="83" s="1"/>
  <c r="AKO28" i="83"/>
  <c r="AKR28" i="83" s="1"/>
  <c r="AEX27" i="83"/>
  <c r="AFA27" i="83" s="1"/>
  <c r="NK32" i="83"/>
  <c r="NN32" i="83" s="1"/>
  <c r="ADH27" i="83"/>
  <c r="ADK27" i="83" s="1"/>
  <c r="WV35" i="83"/>
  <c r="WY35" i="83" s="1"/>
  <c r="CX31" i="83"/>
  <c r="DA31" i="83" s="1"/>
  <c r="AEJ25" i="83"/>
  <c r="AEM25" i="83" s="1"/>
  <c r="YE25" i="83"/>
  <c r="YH25" i="83" s="1"/>
  <c r="XJ28" i="83"/>
  <c r="XM28" i="83" s="1"/>
  <c r="AKO24" i="83"/>
  <c r="AKR24" i="83" s="1"/>
  <c r="SU26" i="83"/>
  <c r="SX26" i="83" s="1"/>
  <c r="IO28" i="83"/>
  <c r="IR28" i="83" s="1"/>
  <c r="YS27" i="83"/>
  <c r="YV27" i="83" s="1"/>
  <c r="UK26" i="83"/>
  <c r="UN26" i="83" s="1"/>
  <c r="PV25" i="83"/>
  <c r="PY25" i="83" s="1"/>
  <c r="OM26" i="83"/>
  <c r="OP26" i="83" s="1"/>
  <c r="WV25" i="83"/>
  <c r="WY25" i="83" s="1"/>
  <c r="JJ25" i="83"/>
  <c r="JM25" i="83" s="1"/>
  <c r="FI28" i="83"/>
  <c r="FL28" i="83" s="1"/>
  <c r="YL27" i="83"/>
  <c r="YO27" i="83" s="1"/>
  <c r="UR27" i="83"/>
  <c r="UU27" i="83" s="1"/>
  <c r="UD26" i="83"/>
  <c r="UG26" i="83" s="1"/>
  <c r="AHP23" i="83"/>
  <c r="AHS23" i="83" s="1"/>
  <c r="AFZ23" i="83"/>
  <c r="AGC23" i="83" s="1"/>
  <c r="AEJ23" i="83"/>
  <c r="AEM23" i="83" s="1"/>
  <c r="OF25" i="83"/>
  <c r="OI25" i="83" s="1"/>
  <c r="ADO23" i="83"/>
  <c r="ADR23" i="83" s="1"/>
  <c r="RS25" i="83"/>
  <c r="RV25" i="83" s="1"/>
  <c r="KZ25" i="83"/>
  <c r="LC25" i="83" s="1"/>
  <c r="DS28" i="83"/>
  <c r="DV28" i="83" s="1"/>
  <c r="FP27" i="83"/>
  <c r="FS27" i="83" s="1"/>
  <c r="AIK23" i="83"/>
  <c r="AIN23" i="83" s="1"/>
  <c r="ACT23" i="83"/>
  <c r="ACW23" i="83" s="1"/>
  <c r="AAI27" i="83"/>
  <c r="AAL27" i="83" s="1"/>
  <c r="VM27" i="83"/>
  <c r="VP27" i="83" s="1"/>
  <c r="XC27" i="83"/>
  <c r="XF27" i="83" s="1"/>
  <c r="AHI28" i="83"/>
  <c r="AHL28" i="83" s="1"/>
  <c r="BA32" i="83"/>
  <c r="BD32" i="83" s="1"/>
  <c r="KS32" i="83"/>
  <c r="KV32" i="83" s="1"/>
  <c r="EG32" i="83"/>
  <c r="EJ32" i="83" s="1"/>
  <c r="BYS42" i="83"/>
  <c r="BYV42" i="83" s="1"/>
  <c r="BYS38" i="83"/>
  <c r="BYV38" i="83" s="1"/>
  <c r="BYS30" i="83"/>
  <c r="BYV30" i="83" s="1"/>
  <c r="BYS31" i="83"/>
  <c r="BYV31" i="83" s="1"/>
  <c r="BYL37" i="83"/>
  <c r="BYO37" i="83" s="1"/>
  <c r="BYS32" i="83"/>
  <c r="BYV32" i="83" s="1"/>
  <c r="BYL30" i="83"/>
  <c r="BYO30" i="83" s="1"/>
  <c r="BYE16" i="83"/>
  <c r="BYH16" i="83" s="1"/>
  <c r="BYL43" i="83"/>
  <c r="BYO43" i="83" s="1"/>
  <c r="BYE27" i="83"/>
  <c r="BYH27" i="83" s="1"/>
  <c r="BYS16" i="83"/>
  <c r="BYV16" i="83" s="1"/>
  <c r="BYL16" i="83"/>
  <c r="BYO16" i="83" s="1"/>
  <c r="BYE34" i="83"/>
  <c r="BYH34" i="83" s="1"/>
  <c r="BXX16" i="83"/>
  <c r="BYA16" i="83" s="1"/>
  <c r="BXQ26" i="83"/>
  <c r="BXT26" i="83" s="1"/>
  <c r="BXQ16" i="83"/>
  <c r="BXT16" i="83" s="1"/>
  <c r="BXJ29" i="83"/>
  <c r="BXM29" i="83" s="1"/>
  <c r="BYE31" i="83"/>
  <c r="BYH31" i="83" s="1"/>
  <c r="BXX27" i="83"/>
  <c r="BYA27" i="83" s="1"/>
  <c r="BXQ31" i="83"/>
  <c r="BXT31" i="83" s="1"/>
  <c r="BXQ27" i="83"/>
  <c r="BXT27" i="83" s="1"/>
  <c r="BXJ36" i="83"/>
  <c r="BXM36" i="83" s="1"/>
  <c r="BXJ32" i="83"/>
  <c r="BXM32" i="83" s="1"/>
  <c r="BXJ16" i="83"/>
  <c r="BXM16" i="83" s="1"/>
  <c r="BWV42" i="83"/>
  <c r="BWY42" i="83" s="1"/>
  <c r="BWV30" i="83"/>
  <c r="BWY30" i="83" s="1"/>
  <c r="BWO37" i="83"/>
  <c r="BWR37" i="83" s="1"/>
  <c r="BWO33" i="83"/>
  <c r="BWR33" i="83" s="1"/>
  <c r="BWO27" i="83"/>
  <c r="BWR27" i="83" s="1"/>
  <c r="BXC36" i="83"/>
  <c r="BXF36" i="83" s="1"/>
  <c r="BXC31" i="83"/>
  <c r="BXF31" i="83" s="1"/>
  <c r="BWH29" i="83"/>
  <c r="BWK29" i="83" s="1"/>
  <c r="BWA48" i="83"/>
  <c r="BWD48" i="83" s="1"/>
  <c r="BWA36" i="83"/>
  <c r="BWD36" i="83" s="1"/>
  <c r="BWA32" i="83"/>
  <c r="BWD32" i="83" s="1"/>
  <c r="BVT30" i="83"/>
  <c r="BVW30" i="83" s="1"/>
  <c r="BVM31" i="83"/>
  <c r="BVP31" i="83" s="1"/>
  <c r="BXC40" i="83"/>
  <c r="BXF40" i="83" s="1"/>
  <c r="BXC16" i="83"/>
  <c r="BXF16" i="83" s="1"/>
  <c r="BWV31" i="83"/>
  <c r="BWY31" i="83" s="1"/>
  <c r="BWV16" i="83"/>
  <c r="BWY16" i="83" s="1"/>
  <c r="BWH32" i="83"/>
  <c r="BWK32" i="83" s="1"/>
  <c r="BVT31" i="83"/>
  <c r="BVW31" i="83" s="1"/>
  <c r="BVM32" i="83"/>
  <c r="BVP32" i="83" s="1"/>
  <c r="BVF32" i="83"/>
  <c r="BVI32" i="83" s="1"/>
  <c r="BYL31" i="83"/>
  <c r="BYO31" i="83" s="1"/>
  <c r="BXX36" i="83"/>
  <c r="BYA36" i="83" s="1"/>
  <c r="BXX29" i="83"/>
  <c r="BYA29" i="83" s="1"/>
  <c r="BXQ37" i="83"/>
  <c r="BXT37" i="83" s="1"/>
  <c r="BWO16" i="83"/>
  <c r="BWR16" i="83" s="1"/>
  <c r="BWH28" i="83"/>
  <c r="BWK28" i="83" s="1"/>
  <c r="BWH16" i="83"/>
  <c r="BWK16" i="83" s="1"/>
  <c r="BVM30" i="83"/>
  <c r="BVP30" i="83" s="1"/>
  <c r="BUY24" i="83"/>
  <c r="BVB24" i="83" s="1"/>
  <c r="BUR33" i="83"/>
  <c r="BUU33" i="83" s="1"/>
  <c r="BUR29" i="83"/>
  <c r="BUU29" i="83" s="1"/>
  <c r="BUK27" i="83"/>
  <c r="BUN27" i="83" s="1"/>
  <c r="BUD27" i="83"/>
  <c r="BUG27" i="83" s="1"/>
  <c r="BTW25" i="83"/>
  <c r="BTZ25" i="83" s="1"/>
  <c r="BTI35" i="83"/>
  <c r="BTL35" i="83" s="1"/>
  <c r="BTI31" i="83"/>
  <c r="BTL31" i="83" s="1"/>
  <c r="BTB27" i="83"/>
  <c r="BTE27" i="83" s="1"/>
  <c r="BSN29" i="83"/>
  <c r="BSQ29" i="83" s="1"/>
  <c r="BRS30" i="83"/>
  <c r="BRV30" i="83" s="1"/>
  <c r="BRS26" i="83"/>
  <c r="BRV26" i="83" s="1"/>
  <c r="BRS22" i="83"/>
  <c r="BRV22" i="83" s="1"/>
  <c r="BRL26" i="83"/>
  <c r="BRO26" i="83" s="1"/>
  <c r="BRE29" i="83"/>
  <c r="BRH29" i="83" s="1"/>
  <c r="BXC32" i="83"/>
  <c r="BXF32" i="83" s="1"/>
  <c r="BWO28" i="83"/>
  <c r="BWR28" i="83" s="1"/>
  <c r="BVF29" i="83"/>
  <c r="BVI29" i="83" s="1"/>
  <c r="BUY23" i="83"/>
  <c r="BVB23" i="83" s="1"/>
  <c r="BUR28" i="83"/>
  <c r="BUU28" i="83" s="1"/>
  <c r="BUR16" i="83"/>
  <c r="BUU16" i="83" s="1"/>
  <c r="BTW30" i="83"/>
  <c r="BTZ30" i="83" s="1"/>
  <c r="BTP37" i="83"/>
  <c r="BTS37" i="83" s="1"/>
  <c r="BTI28" i="83"/>
  <c r="BTL28" i="83" s="1"/>
  <c r="BTB34" i="83"/>
  <c r="BTE34" i="83" s="1"/>
  <c r="BSU27" i="83"/>
  <c r="BSX27" i="83" s="1"/>
  <c r="BSN38" i="83"/>
  <c r="BSQ38" i="83" s="1"/>
  <c r="BXX28" i="83"/>
  <c r="BYA28" i="83" s="1"/>
  <c r="BWA16" i="83"/>
  <c r="BWD16" i="83" s="1"/>
  <c r="BVT39" i="83"/>
  <c r="BVW39" i="83" s="1"/>
  <c r="BVM41" i="83"/>
  <c r="BVP41" i="83" s="1"/>
  <c r="BVM37" i="83"/>
  <c r="BVP37" i="83" s="1"/>
  <c r="BVF16" i="83"/>
  <c r="BVI16" i="83" s="1"/>
  <c r="BUR38" i="83"/>
  <c r="BUU38" i="83" s="1"/>
  <c r="BUK33" i="83"/>
  <c r="BUN33" i="83" s="1"/>
  <c r="BTW26" i="83"/>
  <c r="BTZ26" i="83" s="1"/>
  <c r="BTW16" i="83"/>
  <c r="BTZ16" i="83" s="1"/>
  <c r="BTI16" i="83"/>
  <c r="BTL16" i="83" s="1"/>
  <c r="BTB30" i="83"/>
  <c r="BTE30" i="83" s="1"/>
  <c r="BTB28" i="83"/>
  <c r="BTE28" i="83" s="1"/>
  <c r="BTB16" i="83"/>
  <c r="BTE16" i="83" s="1"/>
  <c r="BXX32" i="83"/>
  <c r="BYA32" i="83" s="1"/>
  <c r="BWV36" i="83"/>
  <c r="BWY36" i="83" s="1"/>
  <c r="BVT35" i="83"/>
  <c r="BVW35" i="83" s="1"/>
  <c r="BUY31" i="83"/>
  <c r="BVB31" i="83" s="1"/>
  <c r="BUD32" i="83"/>
  <c r="BUG32" i="83" s="1"/>
  <c r="BTP32" i="83"/>
  <c r="BTS32" i="83" s="1"/>
  <c r="BTP16" i="83"/>
  <c r="BTS16" i="83" s="1"/>
  <c r="BSG43" i="83"/>
  <c r="BSJ43" i="83" s="1"/>
  <c r="BRZ30" i="83"/>
  <c r="BSC30" i="83" s="1"/>
  <c r="BRS23" i="83"/>
  <c r="BRV23" i="83" s="1"/>
  <c r="BRE16" i="83"/>
  <c r="BRH16" i="83" s="1"/>
  <c r="BQX28" i="83"/>
  <c r="BRA28" i="83" s="1"/>
  <c r="BQX16" i="83"/>
  <c r="BRA16" i="83" s="1"/>
  <c r="BQQ29" i="83"/>
  <c r="BQT29" i="83" s="1"/>
  <c r="BQJ40" i="83"/>
  <c r="BQM40" i="83" s="1"/>
  <c r="BQJ30" i="83"/>
  <c r="BQM30" i="83" s="1"/>
  <c r="BPV27" i="83"/>
  <c r="BPY27" i="83" s="1"/>
  <c r="BPH36" i="83"/>
  <c r="BPK36" i="83" s="1"/>
  <c r="BPH30" i="83"/>
  <c r="BPK30" i="83" s="1"/>
  <c r="BPA40" i="83"/>
  <c r="BPD40" i="83" s="1"/>
  <c r="BPA36" i="83"/>
  <c r="BPD36" i="83" s="1"/>
  <c r="BPA32" i="83"/>
  <c r="BPD32" i="83" s="1"/>
  <c r="BPA17" i="83"/>
  <c r="BPD17" i="83" s="1"/>
  <c r="BOT56" i="83"/>
  <c r="BOW56" i="83" s="1"/>
  <c r="BOM44" i="83"/>
  <c r="BOP44" i="83" s="1"/>
  <c r="BOM38" i="83"/>
  <c r="BOP38" i="83" s="1"/>
  <c r="BOM32" i="83"/>
  <c r="BOP32" i="83" s="1"/>
  <c r="BOM18" i="83"/>
  <c r="BOP18" i="83" s="1"/>
  <c r="BOF37" i="83"/>
  <c r="BOI37" i="83" s="1"/>
  <c r="BOF33" i="83"/>
  <c r="BOI33" i="83" s="1"/>
  <c r="BOF29" i="83"/>
  <c r="BOI29" i="83" s="1"/>
  <c r="BNY50" i="83"/>
  <c r="BOB50" i="83" s="1"/>
  <c r="BNY44" i="83"/>
  <c r="BOB44" i="83" s="1"/>
  <c r="BNY38" i="83"/>
  <c r="BOB38" i="83" s="1"/>
  <c r="BNR39" i="83"/>
  <c r="BNU39" i="83" s="1"/>
  <c r="BNR33" i="83"/>
  <c r="BNU33" i="83" s="1"/>
  <c r="BND50" i="83"/>
  <c r="BNG50" i="83" s="1"/>
  <c r="BMI44" i="83"/>
  <c r="BML44" i="83" s="1"/>
  <c r="BMI38" i="83"/>
  <c r="BML38" i="83" s="1"/>
  <c r="BMI18" i="83"/>
  <c r="BML18" i="83" s="1"/>
  <c r="BLU38" i="83"/>
  <c r="BLX38" i="83" s="1"/>
  <c r="BLN42" i="83"/>
  <c r="BLQ42" i="83" s="1"/>
  <c r="BLN18" i="83"/>
  <c r="BLQ18" i="83" s="1"/>
  <c r="BLG42" i="83"/>
  <c r="BLJ42" i="83" s="1"/>
  <c r="BLG37" i="83"/>
  <c r="BLJ37" i="83" s="1"/>
  <c r="BLG18" i="83"/>
  <c r="BLJ18" i="83" s="1"/>
  <c r="BKZ36" i="83"/>
  <c r="BLC36" i="83" s="1"/>
  <c r="BKZ32" i="83"/>
  <c r="BLC32" i="83" s="1"/>
  <c r="BKZ28" i="83"/>
  <c r="BLC28" i="83" s="1"/>
  <c r="BKS18" i="83"/>
  <c r="BKV18" i="83" s="1"/>
  <c r="BKL47" i="83"/>
  <c r="BKO47" i="83" s="1"/>
  <c r="BKL35" i="83"/>
  <c r="BKO35" i="83" s="1"/>
  <c r="BKE32" i="83"/>
  <c r="BKH32" i="83" s="1"/>
  <c r="BJX52" i="83"/>
  <c r="BKA52" i="83" s="1"/>
  <c r="BJX42" i="83"/>
  <c r="BKA42" i="83" s="1"/>
  <c r="BJQ42" i="83"/>
  <c r="BJT42" i="83" s="1"/>
  <c r="BJQ37" i="83"/>
  <c r="BJT37" i="83" s="1"/>
  <c r="BJQ32" i="83"/>
  <c r="BJT32" i="83" s="1"/>
  <c r="BTW34" i="83"/>
  <c r="BTZ34" i="83" s="1"/>
  <c r="BQX34" i="83"/>
  <c r="BRA34" i="83" s="1"/>
  <c r="BQX27" i="83"/>
  <c r="BRA27" i="83" s="1"/>
  <c r="BQQ16" i="83"/>
  <c r="BQT16" i="83" s="1"/>
  <c r="BQJ31" i="83"/>
  <c r="BQM31" i="83" s="1"/>
  <c r="BQJ16" i="83"/>
  <c r="BQM16" i="83" s="1"/>
  <c r="BQC26" i="83"/>
  <c r="BQF26" i="83" s="1"/>
  <c r="BPV29" i="83"/>
  <c r="BPY29" i="83" s="1"/>
  <c r="BOT49" i="83"/>
  <c r="BOW49" i="83" s="1"/>
  <c r="BOT18" i="83"/>
  <c r="BOW18" i="83" s="1"/>
  <c r="BNY36" i="83"/>
  <c r="BOB36" i="83" s="1"/>
  <c r="BNY18" i="83"/>
  <c r="BOB18" i="83" s="1"/>
  <c r="BNK45" i="83"/>
  <c r="BNN45" i="83" s="1"/>
  <c r="BNK33" i="83"/>
  <c r="BNN33" i="83" s="1"/>
  <c r="BNK17" i="83"/>
  <c r="BNN17" i="83" s="1"/>
  <c r="BND18" i="83"/>
  <c r="BNG18" i="83" s="1"/>
  <c r="BMW37" i="83"/>
  <c r="BMZ37" i="83" s="1"/>
  <c r="BMP28" i="83"/>
  <c r="BMS28" i="83" s="1"/>
  <c r="BKZ27" i="83"/>
  <c r="BLC27" i="83" s="1"/>
  <c r="BKS35" i="83"/>
  <c r="BKV35" i="83" s="1"/>
  <c r="BKL36" i="83"/>
  <c r="BKO36" i="83" s="1"/>
  <c r="BKL18" i="83"/>
  <c r="BKO18" i="83" s="1"/>
  <c r="BKE37" i="83"/>
  <c r="BKH37" i="83" s="1"/>
  <c r="BKE17" i="83"/>
  <c r="BKH17" i="83" s="1"/>
  <c r="BJX43" i="83"/>
  <c r="BKA43" i="83" s="1"/>
  <c r="BJQ33" i="83"/>
  <c r="BJT33" i="83" s="1"/>
  <c r="BJJ33" i="83"/>
  <c r="BJM33" i="83" s="1"/>
  <c r="BJJ29" i="83"/>
  <c r="BJM29" i="83" s="1"/>
  <c r="BJC43" i="83"/>
  <c r="BJF43" i="83" s="1"/>
  <c r="BJC18" i="83"/>
  <c r="BJF18" i="83" s="1"/>
  <c r="BIV43" i="83"/>
  <c r="BIY43" i="83" s="1"/>
  <c r="BIO44" i="83"/>
  <c r="BIR44" i="83" s="1"/>
  <c r="BIO32" i="83"/>
  <c r="BIR32" i="83" s="1"/>
  <c r="BIO16" i="83"/>
  <c r="BIR16" i="83" s="1"/>
  <c r="BIH44" i="83"/>
  <c r="BIK44" i="83" s="1"/>
  <c r="BIH18" i="83"/>
  <c r="BIK18" i="83" s="1"/>
  <c r="BIA39" i="83"/>
  <c r="BID39" i="83" s="1"/>
  <c r="BHM45" i="83"/>
  <c r="BHP45" i="83" s="1"/>
  <c r="BHM39" i="83"/>
  <c r="BHP39" i="83" s="1"/>
  <c r="BHF37" i="83"/>
  <c r="BHI37" i="83" s="1"/>
  <c r="BHF18" i="83"/>
  <c r="BHI18" i="83" s="1"/>
  <c r="BGY31" i="83"/>
  <c r="BHB31" i="83" s="1"/>
  <c r="BGR43" i="83"/>
  <c r="BGU43" i="83" s="1"/>
  <c r="BGR18" i="83"/>
  <c r="BGU18" i="83" s="1"/>
  <c r="BGD16" i="83"/>
  <c r="BGG16" i="83" s="1"/>
  <c r="BFW52" i="83"/>
  <c r="BFZ52" i="83" s="1"/>
  <c r="BFP40" i="83"/>
  <c r="BFS40" i="83" s="1"/>
  <c r="BFP35" i="83"/>
  <c r="BFS35" i="83" s="1"/>
  <c r="BFP18" i="83"/>
  <c r="BFS18" i="83" s="1"/>
  <c r="BFI18" i="83"/>
  <c r="BFL18" i="83" s="1"/>
  <c r="BFB43" i="83"/>
  <c r="BFE43" i="83" s="1"/>
  <c r="BFB35" i="83"/>
  <c r="BFE35" i="83" s="1"/>
  <c r="BFB18" i="83"/>
  <c r="BFE18" i="83" s="1"/>
  <c r="BEG42" i="83"/>
  <c r="BEJ42" i="83" s="1"/>
  <c r="BDZ39" i="83"/>
  <c r="BEC39" i="83" s="1"/>
  <c r="BDS44" i="83"/>
  <c r="BDV44" i="83" s="1"/>
  <c r="BDS18" i="83"/>
  <c r="BDV18" i="83" s="1"/>
  <c r="BDL41" i="83"/>
  <c r="BDO41" i="83" s="1"/>
  <c r="BDL36" i="83"/>
  <c r="BDO36" i="83" s="1"/>
  <c r="BDL31" i="83"/>
  <c r="BDO31" i="83" s="1"/>
  <c r="BDE40" i="83"/>
  <c r="BDH40" i="83" s="1"/>
  <c r="BDE18" i="83"/>
  <c r="BDH18" i="83" s="1"/>
  <c r="BCX37" i="83"/>
  <c r="BDA37" i="83" s="1"/>
  <c r="BCJ46" i="83"/>
  <c r="BCM46" i="83" s="1"/>
  <c r="BCJ41" i="83"/>
  <c r="BCM41" i="83" s="1"/>
  <c r="BCC56" i="83"/>
  <c r="BCF56" i="83" s="1"/>
  <c r="BBO43" i="83"/>
  <c r="BBR43" i="83" s="1"/>
  <c r="BBH37" i="83"/>
  <c r="BBK37" i="83" s="1"/>
  <c r="BBH18" i="83"/>
  <c r="BBK18" i="83" s="1"/>
  <c r="BAT46" i="83"/>
  <c r="BAW46" i="83" s="1"/>
  <c r="BAM53" i="83"/>
  <c r="BAP53" i="83" s="1"/>
  <c r="BAM46" i="83"/>
  <c r="BAP46" i="83" s="1"/>
  <c r="BAM35" i="83"/>
  <c r="BAP35" i="83" s="1"/>
  <c r="BAM18" i="83"/>
  <c r="BAP18" i="83" s="1"/>
  <c r="AZY54" i="83"/>
  <c r="BAB54" i="83" s="1"/>
  <c r="AZY49" i="83"/>
  <c r="BAB49" i="83" s="1"/>
  <c r="AZY18" i="83"/>
  <c r="BAB18" i="83" s="1"/>
  <c r="AZR38" i="83"/>
  <c r="AZU38" i="83" s="1"/>
  <c r="AZK26" i="83"/>
  <c r="AZN26" i="83" s="1"/>
  <c r="AZD38" i="83"/>
  <c r="AZG38" i="83" s="1"/>
  <c r="AZD18" i="83"/>
  <c r="AZG18" i="83" s="1"/>
  <c r="AYW36" i="83"/>
  <c r="AYZ36" i="83" s="1"/>
  <c r="AYP39" i="83"/>
  <c r="AYS39" i="83" s="1"/>
  <c r="AYP34" i="83"/>
  <c r="AYS34" i="83" s="1"/>
  <c r="BVM16" i="83"/>
  <c r="BVP16" i="83" s="1"/>
  <c r="BVF37" i="83"/>
  <c r="BVI37" i="83" s="1"/>
  <c r="BUY27" i="83"/>
  <c r="BVB27" i="83" s="1"/>
  <c r="BUD16" i="83"/>
  <c r="BUG16" i="83" s="1"/>
  <c r="BSN28" i="83"/>
  <c r="BSQ28" i="83" s="1"/>
  <c r="BSN16" i="83"/>
  <c r="BSQ16" i="83" s="1"/>
  <c r="BRL27" i="83"/>
  <c r="BRO27" i="83" s="1"/>
  <c r="BRL16" i="83"/>
  <c r="BRO16" i="83" s="1"/>
  <c r="BQX31" i="83"/>
  <c r="BRA31" i="83" s="1"/>
  <c r="BPV34" i="83"/>
  <c r="BPY34" i="83" s="1"/>
  <c r="BPH39" i="83"/>
  <c r="BPK39" i="83" s="1"/>
  <c r="BPH29" i="83"/>
  <c r="BPK29" i="83" s="1"/>
  <c r="BOT42" i="83"/>
  <c r="BOW42" i="83" s="1"/>
  <c r="BNY37" i="83"/>
  <c r="BOB37" i="83" s="1"/>
  <c r="BND42" i="83"/>
  <c r="BNG42" i="83" s="1"/>
  <c r="BMI37" i="83"/>
  <c r="BML37" i="83" s="1"/>
  <c r="BMB44" i="83"/>
  <c r="BME44" i="83" s="1"/>
  <c r="BMB33" i="83"/>
  <c r="BME33" i="83" s="1"/>
  <c r="BLU37" i="83"/>
  <c r="BLX37" i="83" s="1"/>
  <c r="BLN56" i="83"/>
  <c r="BLQ56" i="83" s="1"/>
  <c r="BLN49" i="83"/>
  <c r="BLQ49" i="83" s="1"/>
  <c r="BKS42" i="83"/>
  <c r="BKV42" i="83" s="1"/>
  <c r="BKL42" i="83"/>
  <c r="BKO42" i="83" s="1"/>
  <c r="BJJ26" i="83"/>
  <c r="BJM26" i="83" s="1"/>
  <c r="BJJ16" i="83"/>
  <c r="BJM16" i="83" s="1"/>
  <c r="BIH54" i="83"/>
  <c r="BIK54" i="83" s="1"/>
  <c r="BIH46" i="83"/>
  <c r="BIK46" i="83" s="1"/>
  <c r="BIA18" i="83"/>
  <c r="BID18" i="83" s="1"/>
  <c r="BHM18" i="83"/>
  <c r="BHP18" i="83" s="1"/>
  <c r="BGY41" i="83"/>
  <c r="BHB41" i="83" s="1"/>
  <c r="BGY32" i="83"/>
  <c r="BHB32" i="83" s="1"/>
  <c r="BGR60" i="83"/>
  <c r="BGU60" i="83" s="1"/>
  <c r="BGR52" i="83"/>
  <c r="BGU52" i="83" s="1"/>
  <c r="BGR44" i="83"/>
  <c r="BGU44" i="83" s="1"/>
  <c r="BGK42" i="83"/>
  <c r="BGN42" i="83" s="1"/>
  <c r="BGD34" i="83"/>
  <c r="BGG34" i="83" s="1"/>
  <c r="BGD25" i="83"/>
  <c r="BGG25" i="83" s="1"/>
  <c r="BFW39" i="83"/>
  <c r="BFZ39" i="83" s="1"/>
  <c r="BFI45" i="83"/>
  <c r="BFL45" i="83" s="1"/>
  <c r="BEU38" i="83"/>
  <c r="BEX38" i="83" s="1"/>
  <c r="BEU18" i="83"/>
  <c r="BEX18" i="83" s="1"/>
  <c r="BEG35" i="83"/>
  <c r="BEJ35" i="83" s="1"/>
  <c r="BDZ41" i="83"/>
  <c r="BEC41" i="83" s="1"/>
  <c r="BDL18" i="83"/>
  <c r="BDO18" i="83" s="1"/>
  <c r="BCX45" i="83"/>
  <c r="BDA45" i="83" s="1"/>
  <c r="BCX18" i="83"/>
  <c r="BDA18" i="83" s="1"/>
  <c r="BCQ34" i="83"/>
  <c r="BCT34" i="83" s="1"/>
  <c r="BCJ39" i="83"/>
  <c r="BCM39" i="83" s="1"/>
  <c r="BCC18" i="83"/>
  <c r="BCF18" i="83" s="1"/>
  <c r="BBV35" i="83"/>
  <c r="BBY35" i="83" s="1"/>
  <c r="BBO51" i="83"/>
  <c r="BBR51" i="83" s="1"/>
  <c r="BBH46" i="83"/>
  <c r="BBK46" i="83" s="1"/>
  <c r="BBH39" i="83"/>
  <c r="BBK39" i="83" s="1"/>
  <c r="BBA46" i="83"/>
  <c r="BBD46" i="83" s="1"/>
  <c r="BBA39" i="83"/>
  <c r="BBD39" i="83" s="1"/>
  <c r="BBA34" i="83"/>
  <c r="BBD34" i="83" s="1"/>
  <c r="BAM36" i="83"/>
  <c r="BAP36" i="83" s="1"/>
  <c r="BAF41" i="83"/>
  <c r="BAI41" i="83" s="1"/>
  <c r="BAF32" i="83"/>
  <c r="BAI32" i="83" s="1"/>
  <c r="BAF18" i="83"/>
  <c r="BAI18" i="83" s="1"/>
  <c r="AZY41" i="83"/>
  <c r="BAB41" i="83" s="1"/>
  <c r="AZR36" i="83"/>
  <c r="AZU36" i="83" s="1"/>
  <c r="AZR18" i="83"/>
  <c r="AZU18" i="83" s="1"/>
  <c r="AZK39" i="83"/>
  <c r="AZN39" i="83" s="1"/>
  <c r="AZK32" i="83"/>
  <c r="AZN32" i="83" s="1"/>
  <c r="AZK17" i="83"/>
  <c r="AZN17" i="83" s="1"/>
  <c r="AZD37" i="83"/>
  <c r="AZG37" i="83" s="1"/>
  <c r="AYP18" i="83"/>
  <c r="AYS18" i="83" s="1"/>
  <c r="AYI49" i="83"/>
  <c r="AYL49" i="83" s="1"/>
  <c r="AYI40" i="83"/>
  <c r="AYL40" i="83" s="1"/>
  <c r="AYB38" i="83"/>
  <c r="AYE38" i="83" s="1"/>
  <c r="AYB18" i="83"/>
  <c r="AYE18" i="83" s="1"/>
  <c r="AXU36" i="83"/>
  <c r="AXX36" i="83" s="1"/>
  <c r="AXU17" i="83"/>
  <c r="AXX17" i="83" s="1"/>
  <c r="AXN39" i="83"/>
  <c r="AXQ39" i="83" s="1"/>
  <c r="AXN18" i="83"/>
  <c r="AXQ18" i="83" s="1"/>
  <c r="AXG18" i="83"/>
  <c r="AXJ18" i="83" s="1"/>
  <c r="AWZ35" i="83"/>
  <c r="AXC35" i="83" s="1"/>
  <c r="AWS56" i="83"/>
  <c r="AWV56" i="83" s="1"/>
  <c r="AVX18" i="83"/>
  <c r="AWA18" i="83" s="1"/>
  <c r="AVQ39" i="83"/>
  <c r="AVT39" i="83" s="1"/>
  <c r="AVJ52" i="83"/>
  <c r="AVM52" i="83" s="1"/>
  <c r="AVC44" i="83"/>
  <c r="AVF44" i="83" s="1"/>
  <c r="AVC35" i="83"/>
  <c r="AVF35" i="83" s="1"/>
  <c r="AVC18" i="83"/>
  <c r="AVF18" i="83" s="1"/>
  <c r="AUO50" i="83"/>
  <c r="AUR50" i="83" s="1"/>
  <c r="AUO34" i="83"/>
  <c r="AUR34" i="83" s="1"/>
  <c r="AUH35" i="83"/>
  <c r="AUK35" i="83" s="1"/>
  <c r="AUA53" i="83"/>
  <c r="AUD53" i="83" s="1"/>
  <c r="AUA39" i="83"/>
  <c r="AUD39" i="83" s="1"/>
  <c r="ATT53" i="83"/>
  <c r="ATW53" i="83" s="1"/>
  <c r="ATM48" i="83"/>
  <c r="ATP48" i="83" s="1"/>
  <c r="ATM34" i="83"/>
  <c r="ATP34" i="83" s="1"/>
  <c r="ATF38" i="83"/>
  <c r="ATI38" i="83" s="1"/>
  <c r="ASY18" i="83"/>
  <c r="ATB18" i="83" s="1"/>
  <c r="ASK45" i="83"/>
  <c r="ASN45" i="83" s="1"/>
  <c r="ASK36" i="83"/>
  <c r="ASN36" i="83" s="1"/>
  <c r="ASK18" i="83"/>
  <c r="ASN18" i="83" s="1"/>
  <c r="ASD42" i="83"/>
  <c r="ASG42" i="83" s="1"/>
  <c r="ARW36" i="83"/>
  <c r="ARZ36" i="83" s="1"/>
  <c r="ARP46" i="83"/>
  <c r="ARS46" i="83" s="1"/>
  <c r="ARP41" i="83"/>
  <c r="ARS41" i="83" s="1"/>
  <c r="ARP36" i="83"/>
  <c r="ARS36" i="83" s="1"/>
  <c r="ARB31" i="83"/>
  <c r="ARE31" i="83" s="1"/>
  <c r="AQN43" i="83"/>
  <c r="AQQ43" i="83" s="1"/>
  <c r="AQG50" i="83"/>
  <c r="AQJ50" i="83" s="1"/>
  <c r="AQG45" i="83"/>
  <c r="AQJ45" i="83" s="1"/>
  <c r="APZ42" i="83"/>
  <c r="AQC42" i="83" s="1"/>
  <c r="APZ37" i="83"/>
  <c r="AQC37" i="83" s="1"/>
  <c r="APS43" i="83"/>
  <c r="APV43" i="83" s="1"/>
  <c r="APS37" i="83"/>
  <c r="APV37" i="83" s="1"/>
  <c r="APE51" i="83"/>
  <c r="APH51" i="83" s="1"/>
  <c r="AOX61" i="83"/>
  <c r="APA61" i="83" s="1"/>
  <c r="AOQ47" i="83"/>
  <c r="AOT47" i="83" s="1"/>
  <c r="AOQ38" i="83"/>
  <c r="AOT38" i="83" s="1"/>
  <c r="AOJ51" i="83"/>
  <c r="AOM51" i="83" s="1"/>
  <c r="AOJ46" i="83"/>
  <c r="AOM46" i="83" s="1"/>
  <c r="AOJ39" i="83"/>
  <c r="AOM39" i="83" s="1"/>
  <c r="ANV43" i="83"/>
  <c r="ANY43" i="83" s="1"/>
  <c r="ANV38" i="83"/>
  <c r="ANY38" i="83" s="1"/>
  <c r="ANV32" i="83"/>
  <c r="ANY32" i="83" s="1"/>
  <c r="ANO36" i="83"/>
  <c r="ANR36" i="83" s="1"/>
  <c r="ANH64" i="83"/>
  <c r="ANK64" i="83" s="1"/>
  <c r="ANH44" i="83"/>
  <c r="ANK44" i="83" s="1"/>
  <c r="ANA47" i="83"/>
  <c r="AND47" i="83" s="1"/>
  <c r="AMT32" i="83"/>
  <c r="AMW32" i="83" s="1"/>
  <c r="AMF39" i="83"/>
  <c r="AMI39" i="83" s="1"/>
  <c r="AMF31" i="83"/>
  <c r="AMI31" i="83" s="1"/>
  <c r="AMF18" i="83"/>
  <c r="AMI18" i="83" s="1"/>
  <c r="ALR16" i="83"/>
  <c r="ALU16" i="83" s="1"/>
  <c r="ALK39" i="83"/>
  <c r="ALN39" i="83" s="1"/>
  <c r="ALK35" i="83"/>
  <c r="ALN35" i="83" s="1"/>
  <c r="ALK29" i="83"/>
  <c r="ALN29" i="83" s="1"/>
  <c r="ALD30" i="83"/>
  <c r="ALG30" i="83" s="1"/>
  <c r="AKW42" i="83"/>
  <c r="AKZ42" i="83" s="1"/>
  <c r="AKW16" i="83"/>
  <c r="AKZ16" i="83" s="1"/>
  <c r="AKB31" i="83"/>
  <c r="AKE31" i="83" s="1"/>
  <c r="AJU45" i="83"/>
  <c r="AJX45" i="83" s="1"/>
  <c r="AJU31" i="83"/>
  <c r="AJX31" i="83" s="1"/>
  <c r="AJN33" i="83"/>
  <c r="AJQ33" i="83" s="1"/>
  <c r="AJN27" i="83"/>
  <c r="AJQ27" i="83" s="1"/>
  <c r="AJG42" i="83"/>
  <c r="AJJ42" i="83" s="1"/>
  <c r="AJG16" i="83"/>
  <c r="AJJ16" i="83" s="1"/>
  <c r="AIZ41" i="83"/>
  <c r="AJC41" i="83" s="1"/>
  <c r="AIZ33" i="83"/>
  <c r="AJC33" i="83" s="1"/>
  <c r="AIS16" i="83"/>
  <c r="AIV16" i="83" s="1"/>
  <c r="AIL33" i="83"/>
  <c r="AIO33" i="83" s="1"/>
  <c r="AIE42" i="83"/>
  <c r="AIH42" i="83" s="1"/>
  <c r="AIE16" i="83"/>
  <c r="AIH16" i="83" s="1"/>
  <c r="AHX28" i="83"/>
  <c r="AIA28" i="83" s="1"/>
  <c r="AHX16" i="83"/>
  <c r="AIA16" i="83" s="1"/>
  <c r="AHQ16" i="83"/>
  <c r="AHT16" i="83" s="1"/>
  <c r="AHJ31" i="83"/>
  <c r="AHM31" i="83" s="1"/>
  <c r="AHC37" i="83"/>
  <c r="AHF37" i="83" s="1"/>
  <c r="AHC33" i="83"/>
  <c r="AHF33" i="83" s="1"/>
  <c r="AGO36" i="83"/>
  <c r="AGR36" i="83" s="1"/>
  <c r="AGO30" i="83"/>
  <c r="AGR30" i="83" s="1"/>
  <c r="AGH29" i="83"/>
  <c r="AGK29" i="83" s="1"/>
  <c r="AFT33" i="83"/>
  <c r="AFW33" i="83" s="1"/>
  <c r="AFM36" i="83"/>
  <c r="AFP36" i="83" s="1"/>
  <c r="AFF31" i="83"/>
  <c r="AFI31" i="83" s="1"/>
  <c r="AEY30" i="83"/>
  <c r="AFB30" i="83" s="1"/>
  <c r="AER16" i="83"/>
  <c r="AEU16" i="83" s="1"/>
  <c r="AEK16" i="83"/>
  <c r="AEN16" i="83" s="1"/>
  <c r="ADW42" i="83"/>
  <c r="ADZ42" i="83" s="1"/>
  <c r="ADW30" i="83"/>
  <c r="ADZ30" i="83" s="1"/>
  <c r="ADP39" i="83"/>
  <c r="ADS39" i="83" s="1"/>
  <c r="ADI41" i="83"/>
  <c r="ADL41" i="83" s="1"/>
  <c r="ADI31" i="83"/>
  <c r="ADL31" i="83" s="1"/>
  <c r="ADB43" i="83"/>
  <c r="ADE43" i="83" s="1"/>
  <c r="ADB29" i="83"/>
  <c r="ADE29" i="83" s="1"/>
  <c r="ACU27" i="83"/>
  <c r="ACX27" i="83" s="1"/>
  <c r="BWH36" i="83"/>
  <c r="BWK36" i="83" s="1"/>
  <c r="BWA31" i="83"/>
  <c r="BWD31" i="83" s="1"/>
  <c r="BVT16" i="83"/>
  <c r="BVW16" i="83" s="1"/>
  <c r="BUR27" i="83"/>
  <c r="BUU27" i="83" s="1"/>
  <c r="BRZ35" i="83"/>
  <c r="BSC35" i="83" s="1"/>
  <c r="BRL35" i="83"/>
  <c r="BRO35" i="83" s="1"/>
  <c r="BRL31" i="83"/>
  <c r="BRO31" i="83" s="1"/>
  <c r="BRE34" i="83"/>
  <c r="BRH34" i="83" s="1"/>
  <c r="BQQ39" i="83"/>
  <c r="BQT39" i="83" s="1"/>
  <c r="BQC31" i="83"/>
  <c r="BQF31" i="83" s="1"/>
  <c r="BQC16" i="83"/>
  <c r="BQF16" i="83" s="1"/>
  <c r="BNK40" i="83"/>
  <c r="BNN40" i="83" s="1"/>
  <c r="BMW43" i="83"/>
  <c r="BMZ43" i="83" s="1"/>
  <c r="BMW33" i="83"/>
  <c r="BMZ33" i="83" s="1"/>
  <c r="BMW18" i="83"/>
  <c r="BMZ18" i="83" s="1"/>
  <c r="BLU18" i="83"/>
  <c r="BLX18" i="83" s="1"/>
  <c r="BLN41" i="83"/>
  <c r="BLQ41" i="83" s="1"/>
  <c r="BLG32" i="83"/>
  <c r="BLJ32" i="83" s="1"/>
  <c r="BKS50" i="83"/>
  <c r="BKV50" i="83" s="1"/>
  <c r="BKE31" i="83"/>
  <c r="BKH31" i="83" s="1"/>
  <c r="BJX18" i="83"/>
  <c r="BKA18" i="83" s="1"/>
  <c r="BIV18" i="83"/>
  <c r="BIY18" i="83" s="1"/>
  <c r="BUY16" i="83"/>
  <c r="BVB16" i="83" s="1"/>
  <c r="BUD28" i="83"/>
  <c r="BUG28" i="83" s="1"/>
  <c r="BSG33" i="83"/>
  <c r="BSJ33" i="83" s="1"/>
  <c r="BRZ16" i="83"/>
  <c r="BSC16" i="83" s="1"/>
  <c r="BQQ35" i="83"/>
  <c r="BQT35" i="83" s="1"/>
  <c r="BPV38" i="83"/>
  <c r="BPY38" i="83" s="1"/>
  <c r="BPV28" i="83"/>
  <c r="BPY28" i="83" s="1"/>
  <c r="BPO16" i="83"/>
  <c r="BPR16" i="83" s="1"/>
  <c r="BPH16" i="83"/>
  <c r="BPK16" i="83" s="1"/>
  <c r="BOF28" i="83"/>
  <c r="BOI28" i="83" s="1"/>
  <c r="BOF17" i="83"/>
  <c r="BOI17" i="83" s="1"/>
  <c r="BND57" i="83"/>
  <c r="BNG57" i="83" s="1"/>
  <c r="BMW32" i="83"/>
  <c r="BMZ32" i="83" s="1"/>
  <c r="BMP38" i="83"/>
  <c r="BMS38" i="83" s="1"/>
  <c r="BMP34" i="83"/>
  <c r="BMS34" i="83" s="1"/>
  <c r="BMI51" i="83"/>
  <c r="BML51" i="83" s="1"/>
  <c r="BJX44" i="83"/>
  <c r="BKA44" i="83" s="1"/>
  <c r="BJJ27" i="83"/>
  <c r="BJM27" i="83" s="1"/>
  <c r="BIO39" i="83"/>
  <c r="BIR39" i="83" s="1"/>
  <c r="BIH45" i="83"/>
  <c r="BIK45" i="83" s="1"/>
  <c r="BTP29" i="83"/>
  <c r="BTS29" i="83" s="1"/>
  <c r="BSU33" i="83"/>
  <c r="BSX33" i="83" s="1"/>
  <c r="BSN34" i="83"/>
  <c r="BSQ34" i="83" s="1"/>
  <c r="BQJ35" i="83"/>
  <c r="BQM35" i="83" s="1"/>
  <c r="BQC35" i="83"/>
  <c r="BQF35" i="83" s="1"/>
  <c r="BPO36" i="83"/>
  <c r="BPR36" i="83" s="1"/>
  <c r="BNR18" i="83"/>
  <c r="BNU18" i="83" s="1"/>
  <c r="BMI36" i="83"/>
  <c r="BML36" i="83" s="1"/>
  <c r="BKZ16" i="83"/>
  <c r="BLC16" i="83" s="1"/>
  <c r="BJQ18" i="83"/>
  <c r="BJT18" i="83" s="1"/>
  <c r="BJC36" i="83"/>
  <c r="BJF36" i="83" s="1"/>
  <c r="BIV38" i="83"/>
  <c r="BIY38" i="83" s="1"/>
  <c r="BHT37" i="83"/>
  <c r="BHW37" i="83" s="1"/>
  <c r="BHM38" i="83"/>
  <c r="BHP38" i="83" s="1"/>
  <c r="BGY37" i="83"/>
  <c r="BHB37" i="83" s="1"/>
  <c r="BGK36" i="83"/>
  <c r="BGN36" i="83" s="1"/>
  <c r="BGD29" i="83"/>
  <c r="BGG29" i="83" s="1"/>
  <c r="BFP44" i="83"/>
  <c r="BFS44" i="83" s="1"/>
  <c r="BEN50" i="83"/>
  <c r="BEQ50" i="83" s="1"/>
  <c r="BEN40" i="83"/>
  <c r="BEQ40" i="83" s="1"/>
  <c r="BDZ18" i="83"/>
  <c r="BEC18" i="83" s="1"/>
  <c r="BDS50" i="83"/>
  <c r="BDV50" i="83" s="1"/>
  <c r="BCX50" i="83"/>
  <c r="BDA50" i="83" s="1"/>
  <c r="BCX38" i="83"/>
  <c r="BDA38" i="83" s="1"/>
  <c r="BCQ29" i="83"/>
  <c r="BCT29" i="83" s="1"/>
  <c r="BCQ18" i="83"/>
  <c r="BCT18" i="83" s="1"/>
  <c r="BBV36" i="83"/>
  <c r="BBY36" i="83" s="1"/>
  <c r="BBH38" i="83"/>
  <c r="BBK38" i="83" s="1"/>
  <c r="BAF33" i="83"/>
  <c r="BAI33" i="83" s="1"/>
  <c r="AZY42" i="83"/>
  <c r="BAB42" i="83" s="1"/>
  <c r="AZR44" i="83"/>
  <c r="AZU44" i="83" s="1"/>
  <c r="AZR35" i="83"/>
  <c r="AZU35" i="83" s="1"/>
  <c r="AZD51" i="83"/>
  <c r="AZG51" i="83" s="1"/>
  <c r="AYP33" i="83"/>
  <c r="AYS33" i="83" s="1"/>
  <c r="AYI18" i="83"/>
  <c r="AYL18" i="83" s="1"/>
  <c r="AYB39" i="83"/>
  <c r="AYE39" i="83" s="1"/>
  <c r="AWZ18" i="83"/>
  <c r="AXC18" i="83" s="1"/>
  <c r="AWS42" i="83"/>
  <c r="AWV42" i="83" s="1"/>
  <c r="BUK16" i="83"/>
  <c r="BUN16" i="83" s="1"/>
  <c r="BSG16" i="83"/>
  <c r="BSJ16" i="83" s="1"/>
  <c r="BPA31" i="83"/>
  <c r="BPD31" i="83" s="1"/>
  <c r="BNK34" i="83"/>
  <c r="BNN34" i="83" s="1"/>
  <c r="BND43" i="83"/>
  <c r="BNG43" i="83" s="1"/>
  <c r="BMP17" i="83"/>
  <c r="BMS17" i="83" s="1"/>
  <c r="BMB18" i="83"/>
  <c r="BME18" i="83" s="1"/>
  <c r="BJX60" i="83"/>
  <c r="BKA60" i="83" s="1"/>
  <c r="BJC35" i="83"/>
  <c r="BJF35" i="83" s="1"/>
  <c r="BIA43" i="83"/>
  <c r="BID43" i="83" s="1"/>
  <c r="BHF44" i="83"/>
  <c r="BHI44" i="83" s="1"/>
  <c r="BGR42" i="83"/>
  <c r="BGU42" i="83" s="1"/>
  <c r="BGD26" i="83"/>
  <c r="BGG26" i="83" s="1"/>
  <c r="BFW45" i="83"/>
  <c r="BFZ45" i="83" s="1"/>
  <c r="BFW38" i="83"/>
  <c r="BFZ38" i="83" s="1"/>
  <c r="BFW18" i="83"/>
  <c r="BFZ18" i="83" s="1"/>
  <c r="BFP34" i="83"/>
  <c r="BFS34" i="83" s="1"/>
  <c r="BFB34" i="83"/>
  <c r="BFE34" i="83" s="1"/>
  <c r="BEG30" i="83"/>
  <c r="BEJ30" i="83" s="1"/>
  <c r="BDZ53" i="83"/>
  <c r="BEC53" i="83" s="1"/>
  <c r="BDZ47" i="83"/>
  <c r="BEC47" i="83" s="1"/>
  <c r="BDL30" i="83"/>
  <c r="BDO30" i="83" s="1"/>
  <c r="BCQ40" i="83"/>
  <c r="BCT40" i="83" s="1"/>
  <c r="BCJ18" i="83"/>
  <c r="BCM18" i="83" s="1"/>
  <c r="BCC42" i="83"/>
  <c r="BCF42" i="83" s="1"/>
  <c r="BBV45" i="83"/>
  <c r="BBY45" i="83" s="1"/>
  <c r="BBV18" i="83"/>
  <c r="BBY18" i="83" s="1"/>
  <c r="BBO18" i="83"/>
  <c r="BBR18" i="83" s="1"/>
  <c r="BBH52" i="83"/>
  <c r="BBK52" i="83" s="1"/>
  <c r="BBA18" i="83"/>
  <c r="BBD18" i="83" s="1"/>
  <c r="BAT34" i="83"/>
  <c r="BAW34" i="83" s="1"/>
  <c r="AZR49" i="83"/>
  <c r="AZU49" i="83" s="1"/>
  <c r="AZR37" i="83"/>
  <c r="AZU37" i="83" s="1"/>
  <c r="AYW52" i="83"/>
  <c r="AYZ52" i="83" s="1"/>
  <c r="AYW18" i="83"/>
  <c r="AYZ18" i="83" s="1"/>
  <c r="AYI56" i="83"/>
  <c r="AYL56" i="83" s="1"/>
  <c r="AYB45" i="83"/>
  <c r="AYE45" i="83" s="1"/>
  <c r="AYB37" i="83"/>
  <c r="AYE37" i="83" s="1"/>
  <c r="AXU29" i="83"/>
  <c r="AXX29" i="83" s="1"/>
  <c r="AWZ33" i="83"/>
  <c r="AXC33" i="83" s="1"/>
  <c r="BSG32" i="83"/>
  <c r="BSJ32" i="83" s="1"/>
  <c r="BRZ41" i="83"/>
  <c r="BSC41" i="83" s="1"/>
  <c r="BQC25" i="83"/>
  <c r="BQF25" i="83" s="1"/>
  <c r="BOT41" i="83"/>
  <c r="BOW41" i="83" s="1"/>
  <c r="BKS34" i="83"/>
  <c r="BKV34" i="83" s="1"/>
  <c r="BKE41" i="83"/>
  <c r="BKH41" i="83" s="1"/>
  <c r="BIV32" i="83"/>
  <c r="BIY32" i="83" s="1"/>
  <c r="BHT29" i="83"/>
  <c r="BHW29" i="83" s="1"/>
  <c r="BHT17" i="83"/>
  <c r="BHW17" i="83" s="1"/>
  <c r="BGY16" i="83"/>
  <c r="BHB16" i="83" s="1"/>
  <c r="BGK48" i="83"/>
  <c r="BGN48" i="83" s="1"/>
  <c r="BFI40" i="83"/>
  <c r="BFL40" i="83" s="1"/>
  <c r="BEN45" i="83"/>
  <c r="BEQ45" i="83" s="1"/>
  <c r="BEG29" i="83"/>
  <c r="BEJ29" i="83" s="1"/>
  <c r="BDZ40" i="83"/>
  <c r="BEC40" i="83" s="1"/>
  <c r="BDL29" i="83"/>
  <c r="BDO29" i="83" s="1"/>
  <c r="BCC41" i="83"/>
  <c r="BCF41" i="83" s="1"/>
  <c r="BBV39" i="83"/>
  <c r="BBY39" i="83" s="1"/>
  <c r="BAT39" i="83"/>
  <c r="BAW39" i="83" s="1"/>
  <c r="BAT18" i="83"/>
  <c r="BAW18" i="83" s="1"/>
  <c r="AYB51" i="83"/>
  <c r="AYE51" i="83" s="1"/>
  <c r="AWL43" i="83"/>
  <c r="AWO43" i="83" s="1"/>
  <c r="AWL34" i="83"/>
  <c r="AWO34" i="83" s="1"/>
  <c r="AWE31" i="83"/>
  <c r="AWH31" i="83" s="1"/>
  <c r="AVX36" i="83"/>
  <c r="AWA36" i="83" s="1"/>
  <c r="AVX34" i="83"/>
  <c r="AWA34" i="83" s="1"/>
  <c r="AVQ52" i="83"/>
  <c r="AVT52" i="83" s="1"/>
  <c r="AVQ41" i="83"/>
  <c r="AVT41" i="83" s="1"/>
  <c r="AVQ18" i="83"/>
  <c r="AVT18" i="83" s="1"/>
  <c r="AVJ45" i="83"/>
  <c r="AVM45" i="83" s="1"/>
  <c r="AUV34" i="83"/>
  <c r="AUY34" i="83" s="1"/>
  <c r="AUH36" i="83"/>
  <c r="AUK36" i="83" s="1"/>
  <c r="AUH18" i="83"/>
  <c r="AUK18" i="83" s="1"/>
  <c r="AUA18" i="83"/>
  <c r="AUD18" i="83" s="1"/>
  <c r="ATT60" i="83"/>
  <c r="ATW60" i="83" s="1"/>
  <c r="ATT18" i="83"/>
  <c r="ATW18" i="83" s="1"/>
  <c r="ATM33" i="83"/>
  <c r="ATP33" i="83" s="1"/>
  <c r="ASY38" i="83"/>
  <c r="ATB38" i="83" s="1"/>
  <c r="ASY36" i="83"/>
  <c r="ATB36" i="83" s="1"/>
  <c r="ASR41" i="83"/>
  <c r="ASU41" i="83" s="1"/>
  <c r="ASR32" i="83"/>
  <c r="ASU32" i="83" s="1"/>
  <c r="ASR30" i="83"/>
  <c r="ASU30" i="83" s="1"/>
  <c r="ASK51" i="83"/>
  <c r="ASN51" i="83" s="1"/>
  <c r="ASD41" i="83"/>
  <c r="ASG41" i="83" s="1"/>
  <c r="ASD18" i="83"/>
  <c r="ASG18" i="83" s="1"/>
  <c r="ARW44" i="83"/>
  <c r="ARZ44" i="83" s="1"/>
  <c r="ARW18" i="83"/>
  <c r="ARZ18" i="83" s="1"/>
  <c r="ARP35" i="83"/>
  <c r="ARS35" i="83" s="1"/>
  <c r="ARI18" i="83"/>
  <c r="ARL18" i="83" s="1"/>
  <c r="ARB30" i="83"/>
  <c r="ARE30" i="83" s="1"/>
  <c r="AQU50" i="83"/>
  <c r="AQX50" i="83" s="1"/>
  <c r="AQN59" i="83"/>
  <c r="AQQ59" i="83" s="1"/>
  <c r="APL42" i="83"/>
  <c r="APO42" i="83" s="1"/>
  <c r="AOX53" i="83"/>
  <c r="APA53" i="83" s="1"/>
  <c r="AOX46" i="83"/>
  <c r="APA46" i="83" s="1"/>
  <c r="AOQ53" i="83"/>
  <c r="AOT53" i="83" s="1"/>
  <c r="AOQ18" i="83"/>
  <c r="AOT18" i="83" s="1"/>
  <c r="AOJ38" i="83"/>
  <c r="AOM38" i="83" s="1"/>
  <c r="AOC39" i="83"/>
  <c r="AOF39" i="83" s="1"/>
  <c r="ANO18" i="83"/>
  <c r="ANR18" i="83" s="1"/>
  <c r="ANH46" i="83"/>
  <c r="ANK46" i="83" s="1"/>
  <c r="ALY43" i="83"/>
  <c r="AMB43" i="83" s="1"/>
  <c r="ALD16" i="83"/>
  <c r="ALG16" i="83" s="1"/>
  <c r="AKW35" i="83"/>
  <c r="AKZ35" i="83" s="1"/>
  <c r="AKW29" i="83"/>
  <c r="AKZ29" i="83" s="1"/>
  <c r="AKP44" i="83"/>
  <c r="AKS44" i="83" s="1"/>
  <c r="AKP29" i="83"/>
  <c r="AKS29" i="83" s="1"/>
  <c r="AKI34" i="83"/>
  <c r="AKL34" i="83" s="1"/>
  <c r="AJU39" i="83"/>
  <c r="AJX39" i="83" s="1"/>
  <c r="AJU16" i="83"/>
  <c r="AJX16" i="83" s="1"/>
  <c r="AIZ47" i="83"/>
  <c r="AJC47" i="83" s="1"/>
  <c r="AIS41" i="83"/>
  <c r="AIV41" i="83" s="1"/>
  <c r="AIE30" i="83"/>
  <c r="AIH30" i="83" s="1"/>
  <c r="AHX27" i="83"/>
  <c r="AIA27" i="83" s="1"/>
  <c r="AHC28" i="83"/>
  <c r="AHF28" i="83" s="1"/>
  <c r="AHC26" i="83"/>
  <c r="AHF26" i="83" s="1"/>
  <c r="AHC16" i="83"/>
  <c r="AHF16" i="83" s="1"/>
  <c r="AGV42" i="83"/>
  <c r="AGY42" i="83" s="1"/>
  <c r="AGV35" i="83"/>
  <c r="AGY35" i="83" s="1"/>
  <c r="AGV29" i="83"/>
  <c r="AGY29" i="83" s="1"/>
  <c r="AGO41" i="83"/>
  <c r="AGR41" i="83" s="1"/>
  <c r="AGH28" i="83"/>
  <c r="AGK28" i="83" s="1"/>
  <c r="AGH16" i="83"/>
  <c r="AGK16" i="83" s="1"/>
  <c r="AFT40" i="83"/>
  <c r="AFW40" i="83" s="1"/>
  <c r="AFT31" i="83"/>
  <c r="AFW31" i="83" s="1"/>
  <c r="AFM41" i="83"/>
  <c r="AFP41" i="83" s="1"/>
  <c r="AFM16" i="83"/>
  <c r="AFP16" i="83" s="1"/>
  <c r="BUD36" i="83"/>
  <c r="BUG36" i="83" s="1"/>
  <c r="BSU16" i="83"/>
  <c r="BSX16" i="83" s="1"/>
  <c r="BPV16" i="83"/>
  <c r="BPY16" i="83" s="1"/>
  <c r="BPO30" i="83"/>
  <c r="BPR30" i="83" s="1"/>
  <c r="BOM33" i="83"/>
  <c r="BOP33" i="83" s="1"/>
  <c r="BOF30" i="83"/>
  <c r="BOI30" i="83" s="1"/>
  <c r="BMB39" i="83"/>
  <c r="BME39" i="83" s="1"/>
  <c r="BLU47" i="83"/>
  <c r="BLX47" i="83" s="1"/>
  <c r="BJC51" i="83"/>
  <c r="BJF51" i="83" s="1"/>
  <c r="BIO33" i="83"/>
  <c r="BIR33" i="83" s="1"/>
  <c r="BIA38" i="83"/>
  <c r="BID38" i="83" s="1"/>
  <c r="BHT33" i="83"/>
  <c r="BHW33" i="83" s="1"/>
  <c r="BHT28" i="83"/>
  <c r="BHW28" i="83" s="1"/>
  <c r="BHF50" i="83"/>
  <c r="BHI50" i="83" s="1"/>
  <c r="BFB38" i="83"/>
  <c r="BFE38" i="83" s="1"/>
  <c r="BCJ52" i="83"/>
  <c r="BCM52" i="83" s="1"/>
  <c r="BBO42" i="83"/>
  <c r="BBR42" i="83" s="1"/>
  <c r="BBA33" i="83"/>
  <c r="BBD33" i="83" s="1"/>
  <c r="BAF36" i="83"/>
  <c r="BAI36" i="83" s="1"/>
  <c r="AZD36" i="83"/>
  <c r="AZG36" i="83" s="1"/>
  <c r="AYW45" i="83"/>
  <c r="AYZ45" i="83" s="1"/>
  <c r="AYB40" i="83"/>
  <c r="AYE40" i="83" s="1"/>
  <c r="AXU28" i="83"/>
  <c r="AXX28" i="83" s="1"/>
  <c r="AXG50" i="83"/>
  <c r="AXJ50" i="83" s="1"/>
  <c r="AWZ41" i="83"/>
  <c r="AXC41" i="83" s="1"/>
  <c r="AWS50" i="83"/>
  <c r="AWV50" i="83" s="1"/>
  <c r="AWS41" i="83"/>
  <c r="AWV41" i="83" s="1"/>
  <c r="AWE18" i="83"/>
  <c r="AWH18" i="83" s="1"/>
  <c r="AVX48" i="83"/>
  <c r="AWA48" i="83" s="1"/>
  <c r="AVQ47" i="83"/>
  <c r="AVT47" i="83" s="1"/>
  <c r="AVJ59" i="83"/>
  <c r="AVM59" i="83" s="1"/>
  <c r="AVC36" i="83"/>
  <c r="AVF36" i="83" s="1"/>
  <c r="AUV40" i="83"/>
  <c r="AUY40" i="83" s="1"/>
  <c r="AUV18" i="83"/>
  <c r="AUY18" i="83" s="1"/>
  <c r="AUO35" i="83"/>
  <c r="AUR35" i="83" s="1"/>
  <c r="AUA41" i="83"/>
  <c r="AUD41" i="83" s="1"/>
  <c r="ATT47" i="83"/>
  <c r="ATW47" i="83" s="1"/>
  <c r="ATT45" i="83"/>
  <c r="ATW45" i="83" s="1"/>
  <c r="ATM18" i="83"/>
  <c r="ATP18" i="83" s="1"/>
  <c r="ATF47" i="83"/>
  <c r="ATI47" i="83" s="1"/>
  <c r="ATF36" i="83"/>
  <c r="ATI36" i="83" s="1"/>
  <c r="ATF18" i="83"/>
  <c r="ATI18" i="83" s="1"/>
  <c r="ASY51" i="83"/>
  <c r="ATB51" i="83" s="1"/>
  <c r="ASR36" i="83"/>
  <c r="ASU36" i="83" s="1"/>
  <c r="ASK38" i="83"/>
  <c r="ASN38" i="83" s="1"/>
  <c r="ASD55" i="83"/>
  <c r="ASG55" i="83" s="1"/>
  <c r="ARW37" i="83"/>
  <c r="ARZ37" i="83" s="1"/>
  <c r="ARI49" i="83"/>
  <c r="ARL49" i="83" s="1"/>
  <c r="ARI41" i="83"/>
  <c r="ARL41" i="83" s="1"/>
  <c r="AQU37" i="83"/>
  <c r="AQX37" i="83" s="1"/>
  <c r="AQU35" i="83"/>
  <c r="AQX35" i="83" s="1"/>
  <c r="AQG38" i="83"/>
  <c r="AQJ38" i="83" s="1"/>
  <c r="APZ33" i="83"/>
  <c r="AQC33" i="83" s="1"/>
  <c r="APZ31" i="83"/>
  <c r="AQC31" i="83" s="1"/>
  <c r="APS51" i="83"/>
  <c r="APV51" i="83" s="1"/>
  <c r="APL36" i="83"/>
  <c r="APO36" i="83" s="1"/>
  <c r="APL34" i="83"/>
  <c r="APO34" i="83" s="1"/>
  <c r="APE45" i="83"/>
  <c r="APH45" i="83" s="1"/>
  <c r="APE38" i="83"/>
  <c r="APH38" i="83" s="1"/>
  <c r="APE36" i="83"/>
  <c r="APH36" i="83" s="1"/>
  <c r="AOX18" i="83"/>
  <c r="APA18" i="83" s="1"/>
  <c r="AOQ40" i="83"/>
  <c r="AOT40" i="83" s="1"/>
  <c r="AOC18" i="83"/>
  <c r="AOF18" i="83" s="1"/>
  <c r="ANV33" i="83"/>
  <c r="ANY33" i="83" s="1"/>
  <c r="ANO37" i="83"/>
  <c r="ANR37" i="83" s="1"/>
  <c r="ANA45" i="83"/>
  <c r="AND45" i="83" s="1"/>
  <c r="ANA18" i="83"/>
  <c r="AND18" i="83" s="1"/>
  <c r="AMT37" i="83"/>
  <c r="AMW37" i="83" s="1"/>
  <c r="AMT30" i="83"/>
  <c r="AMW30" i="83" s="1"/>
  <c r="AMM32" i="83"/>
  <c r="AMP32" i="83" s="1"/>
  <c r="AMF29" i="83"/>
  <c r="AMI29" i="83" s="1"/>
  <c r="ALY30" i="83"/>
  <c r="AMB30" i="83" s="1"/>
  <c r="ALR37" i="83"/>
  <c r="ALU37" i="83" s="1"/>
  <c r="ALR30" i="83"/>
  <c r="ALU30" i="83" s="1"/>
  <c r="ALD37" i="83"/>
  <c r="ALG37" i="83" s="1"/>
  <c r="ALD31" i="83"/>
  <c r="ALG31" i="83" s="1"/>
  <c r="AKP38" i="83"/>
  <c r="AKS38" i="83" s="1"/>
  <c r="AKP16" i="83"/>
  <c r="AKS16" i="83" s="1"/>
  <c r="AKI46" i="83"/>
  <c r="AKL46" i="83" s="1"/>
  <c r="AKI16" i="83"/>
  <c r="AKL16" i="83" s="1"/>
  <c r="AKB44" i="83"/>
  <c r="AKE44" i="83" s="1"/>
  <c r="AKB38" i="83"/>
  <c r="AKE38" i="83" s="1"/>
  <c r="AKB32" i="83"/>
  <c r="AKE32" i="83" s="1"/>
  <c r="AJN16" i="83"/>
  <c r="AJQ16" i="83" s="1"/>
  <c r="AJG30" i="83"/>
  <c r="AJJ30" i="83" s="1"/>
  <c r="AIZ34" i="83"/>
  <c r="AJC34" i="83" s="1"/>
  <c r="AIS28" i="83"/>
  <c r="AIV28" i="83" s="1"/>
  <c r="AIL16" i="83"/>
  <c r="AIO16" i="83" s="1"/>
  <c r="AHX43" i="83"/>
  <c r="AIA43" i="83" s="1"/>
  <c r="AHJ34" i="83"/>
  <c r="AHM34" i="83" s="1"/>
  <c r="AHJ32" i="83"/>
  <c r="AHM32" i="83" s="1"/>
  <c r="AGV16" i="83"/>
  <c r="AGY16" i="83" s="1"/>
  <c r="AGO16" i="83"/>
  <c r="AGR16" i="83" s="1"/>
  <c r="AGH40" i="83"/>
  <c r="AGK40" i="83" s="1"/>
  <c r="AGA40" i="83"/>
  <c r="AGD40" i="83" s="1"/>
  <c r="AGA33" i="83"/>
  <c r="AGD33" i="83" s="1"/>
  <c r="AGA27" i="83"/>
  <c r="AGD27" i="83" s="1"/>
  <c r="AFT34" i="83"/>
  <c r="AFW34" i="83" s="1"/>
  <c r="AFM30" i="83"/>
  <c r="AFP30" i="83" s="1"/>
  <c r="BRL28" i="83"/>
  <c r="BRO28" i="83" s="1"/>
  <c r="BKZ26" i="83"/>
  <c r="BLC26" i="83" s="1"/>
  <c r="BIA49" i="83"/>
  <c r="BID49" i="83" s="1"/>
  <c r="BGK18" i="83"/>
  <c r="BGN18" i="83" s="1"/>
  <c r="BEG18" i="83"/>
  <c r="BEJ18" i="83" s="1"/>
  <c r="BCJ40" i="83"/>
  <c r="BCM40" i="83" s="1"/>
  <c r="BAM37" i="83"/>
  <c r="BAP37" i="83" s="1"/>
  <c r="AXU43" i="83"/>
  <c r="AXX43" i="83" s="1"/>
  <c r="AXG43" i="83"/>
  <c r="AXJ43" i="83" s="1"/>
  <c r="AWL33" i="83"/>
  <c r="AWO33" i="83" s="1"/>
  <c r="AWL18" i="83"/>
  <c r="AWO18" i="83" s="1"/>
  <c r="AVX35" i="83"/>
  <c r="AWA35" i="83" s="1"/>
  <c r="AVC50" i="83"/>
  <c r="AVF50" i="83" s="1"/>
  <c r="AUV44" i="83"/>
  <c r="AUY44" i="83" s="1"/>
  <c r="AUV35" i="83"/>
  <c r="AUY35" i="83" s="1"/>
  <c r="ATT46" i="83"/>
  <c r="ATW46" i="83" s="1"/>
  <c r="ASR18" i="83"/>
  <c r="ASU18" i="83" s="1"/>
  <c r="ASK37" i="83"/>
  <c r="ASN37" i="83" s="1"/>
  <c r="ARW49" i="83"/>
  <c r="ARZ49" i="83" s="1"/>
  <c r="ARI34" i="83"/>
  <c r="ARL34" i="83" s="1"/>
  <c r="ARB36" i="83"/>
  <c r="ARE36" i="83" s="1"/>
  <c r="AQU44" i="83"/>
  <c r="AQX44" i="83" s="1"/>
  <c r="AQU36" i="83"/>
  <c r="AQX36" i="83" s="1"/>
  <c r="AQN51" i="83"/>
  <c r="AQQ51" i="83" s="1"/>
  <c r="APL49" i="83"/>
  <c r="APO49" i="83" s="1"/>
  <c r="APL18" i="83"/>
  <c r="APO18" i="83" s="1"/>
  <c r="APE37" i="83"/>
  <c r="APH37" i="83" s="1"/>
  <c r="AOJ37" i="83"/>
  <c r="AOM37" i="83" s="1"/>
  <c r="AOC54" i="83"/>
  <c r="AOF54" i="83" s="1"/>
  <c r="AOC45" i="83"/>
  <c r="AOF45" i="83" s="1"/>
  <c r="ANO35" i="83"/>
  <c r="ANR35" i="83" s="1"/>
  <c r="ANA55" i="83"/>
  <c r="AND55" i="83" s="1"/>
  <c r="ANA46" i="83"/>
  <c r="AND46" i="83" s="1"/>
  <c r="AMT41" i="83"/>
  <c r="AMW41" i="83" s="1"/>
  <c r="ALY16" i="83"/>
  <c r="AMB16" i="83" s="1"/>
  <c r="ALD42" i="83"/>
  <c r="ALG42" i="83" s="1"/>
  <c r="AKB16" i="83"/>
  <c r="AKE16" i="83" s="1"/>
  <c r="AJU30" i="83"/>
  <c r="AJX30" i="83" s="1"/>
  <c r="AJN38" i="83"/>
  <c r="AJQ38" i="83" s="1"/>
  <c r="AIZ35" i="83"/>
  <c r="AJC35" i="83" s="1"/>
  <c r="AIE31" i="83"/>
  <c r="AIH31" i="83" s="1"/>
  <c r="AGV30" i="83"/>
  <c r="AGY30" i="83" s="1"/>
  <c r="AGO29" i="83"/>
  <c r="AGR29" i="83" s="1"/>
  <c r="AFF44" i="83"/>
  <c r="AFI44" i="83" s="1"/>
  <c r="AFF32" i="83"/>
  <c r="AFI32" i="83" s="1"/>
  <c r="AFF16" i="83"/>
  <c r="AFI16" i="83" s="1"/>
  <c r="AED39" i="83"/>
  <c r="AEG39" i="83" s="1"/>
  <c r="AED32" i="83"/>
  <c r="AEG32" i="83" s="1"/>
  <c r="ADI16" i="83"/>
  <c r="ADL16" i="83" s="1"/>
  <c r="ACN31" i="83"/>
  <c r="ACQ31" i="83" s="1"/>
  <c r="ACG36" i="83"/>
  <c r="ACJ36" i="83" s="1"/>
  <c r="ABZ56" i="83"/>
  <c r="ACC56" i="83" s="1"/>
  <c r="ABS42" i="83"/>
  <c r="ABV42" i="83" s="1"/>
  <c r="ABS37" i="83"/>
  <c r="ABV37" i="83" s="1"/>
  <c r="ABE37" i="83"/>
  <c r="ABH37" i="83" s="1"/>
  <c r="AAQ39" i="83"/>
  <c r="AAT39" i="83" s="1"/>
  <c r="AAJ55" i="83"/>
  <c r="AAM55" i="83" s="1"/>
  <c r="AAJ45" i="83"/>
  <c r="AAM45" i="83" s="1"/>
  <c r="AAC53" i="83"/>
  <c r="AAF53" i="83" s="1"/>
  <c r="AAC43" i="83"/>
  <c r="AAF43" i="83" s="1"/>
  <c r="ZV31" i="83"/>
  <c r="ZY31" i="83" s="1"/>
  <c r="ZO41" i="83"/>
  <c r="ZR41" i="83" s="1"/>
  <c r="ZO18" i="83"/>
  <c r="ZR18" i="83" s="1"/>
  <c r="ZH44" i="83"/>
  <c r="ZK44" i="83" s="1"/>
  <c r="ZH35" i="83"/>
  <c r="ZK35" i="83" s="1"/>
  <c r="ZA18" i="83"/>
  <c r="ZD18" i="83" s="1"/>
  <c r="YT44" i="83"/>
  <c r="YW44" i="83" s="1"/>
  <c r="YM53" i="83"/>
  <c r="YP53" i="83" s="1"/>
  <c r="YM18" i="83"/>
  <c r="YP18" i="83" s="1"/>
  <c r="YF47" i="83"/>
  <c r="YI47" i="83" s="1"/>
  <c r="YF40" i="83"/>
  <c r="YI40" i="83" s="1"/>
  <c r="YF33" i="83"/>
  <c r="YI33" i="83" s="1"/>
  <c r="XR39" i="83"/>
  <c r="XU39" i="83" s="1"/>
  <c r="XK47" i="83"/>
  <c r="XN47" i="83" s="1"/>
  <c r="XK33" i="83"/>
  <c r="XN33" i="83" s="1"/>
  <c r="XK18" i="83"/>
  <c r="XN18" i="83" s="1"/>
  <c r="XD44" i="83"/>
  <c r="XG44" i="83" s="1"/>
  <c r="XD18" i="83"/>
  <c r="XG18" i="83" s="1"/>
  <c r="WW50" i="83"/>
  <c r="WZ50" i="83" s="1"/>
  <c r="WW42" i="83"/>
  <c r="WZ42" i="83" s="1"/>
  <c r="WP34" i="83"/>
  <c r="WS34" i="83" s="1"/>
  <c r="WI53" i="83"/>
  <c r="WL53" i="83" s="1"/>
  <c r="WI18" i="83"/>
  <c r="WL18" i="83" s="1"/>
  <c r="VU49" i="83"/>
  <c r="VX49" i="83" s="1"/>
  <c r="VU37" i="83"/>
  <c r="VX37" i="83" s="1"/>
  <c r="VN61" i="83"/>
  <c r="VQ61" i="83" s="1"/>
  <c r="VG52" i="83"/>
  <c r="VJ52" i="83" s="1"/>
  <c r="VG40" i="83"/>
  <c r="VJ40" i="83" s="1"/>
  <c r="UZ33" i="83"/>
  <c r="VC33" i="83" s="1"/>
  <c r="US56" i="83"/>
  <c r="UV56" i="83" s="1"/>
  <c r="US18" i="83"/>
  <c r="UV18" i="83" s="1"/>
  <c r="UL63" i="83"/>
  <c r="UO63" i="83" s="1"/>
  <c r="UE42" i="83"/>
  <c r="UH42" i="83" s="1"/>
  <c r="UE33" i="83"/>
  <c r="UH33" i="83" s="1"/>
  <c r="TX46" i="83"/>
  <c r="UA46" i="83" s="1"/>
  <c r="TQ44" i="83"/>
  <c r="TT44" i="83" s="1"/>
  <c r="TJ29" i="83"/>
  <c r="TM29" i="83" s="1"/>
  <c r="TC41" i="83"/>
  <c r="TF41" i="83" s="1"/>
  <c r="SV49" i="83"/>
  <c r="SY49" i="83" s="1"/>
  <c r="SV38" i="83"/>
  <c r="SY38" i="83" s="1"/>
  <c r="SH44" i="83"/>
  <c r="SK44" i="83" s="1"/>
  <c r="RM17" i="83"/>
  <c r="RP17" i="83" s="1"/>
  <c r="RF45" i="83"/>
  <c r="RI45" i="83" s="1"/>
  <c r="RF41" i="83"/>
  <c r="RI41" i="83" s="1"/>
  <c r="QK18" i="83"/>
  <c r="QN18" i="83" s="1"/>
  <c r="QD46" i="83"/>
  <c r="QG46" i="83" s="1"/>
  <c r="QD39" i="83"/>
  <c r="QG39" i="83" s="1"/>
  <c r="QD18" i="83"/>
  <c r="QG18" i="83" s="1"/>
  <c r="PW45" i="83"/>
  <c r="PZ45" i="83" s="1"/>
  <c r="PW33" i="83"/>
  <c r="PZ33" i="83" s="1"/>
  <c r="PP48" i="83"/>
  <c r="PS48" i="83" s="1"/>
  <c r="PP41" i="83"/>
  <c r="PS41" i="83" s="1"/>
  <c r="PI48" i="83"/>
  <c r="PL48" i="83" s="1"/>
  <c r="PB40" i="83"/>
  <c r="PE40" i="83" s="1"/>
  <c r="OU61" i="83"/>
  <c r="OX61" i="83" s="1"/>
  <c r="OU52" i="83"/>
  <c r="OX52" i="83" s="1"/>
  <c r="ON42" i="83"/>
  <c r="OQ42" i="83" s="1"/>
  <c r="OG34" i="83"/>
  <c r="OJ34" i="83" s="1"/>
  <c r="NZ50" i="83"/>
  <c r="OC50" i="83" s="1"/>
  <c r="NL44" i="83"/>
  <c r="NO44" i="83" s="1"/>
  <c r="NL17" i="83"/>
  <c r="NO17" i="83" s="1"/>
  <c r="MX39" i="83"/>
  <c r="NA39" i="83" s="1"/>
  <c r="MX18" i="83"/>
  <c r="NA18" i="83" s="1"/>
  <c r="MQ36" i="83"/>
  <c r="MT36" i="83" s="1"/>
  <c r="MJ66" i="83"/>
  <c r="MM66" i="83" s="1"/>
  <c r="MC46" i="83"/>
  <c r="MF46" i="83" s="1"/>
  <c r="LV41" i="83"/>
  <c r="LY41" i="83" s="1"/>
  <c r="LV37" i="83"/>
  <c r="LY37" i="83" s="1"/>
  <c r="LO56" i="83"/>
  <c r="LR56" i="83" s="1"/>
  <c r="LO45" i="83"/>
  <c r="LR45" i="83" s="1"/>
  <c r="LH18" i="83"/>
  <c r="LK18" i="83" s="1"/>
  <c r="KT59" i="83"/>
  <c r="KW59" i="83" s="1"/>
  <c r="KT40" i="83"/>
  <c r="KW40" i="83" s="1"/>
  <c r="KF47" i="83"/>
  <c r="KI47" i="83" s="1"/>
  <c r="JY48" i="83"/>
  <c r="KB48" i="83" s="1"/>
  <c r="JR43" i="83"/>
  <c r="JU43" i="83" s="1"/>
  <c r="JR37" i="83"/>
  <c r="JU37" i="83" s="1"/>
  <c r="JK34" i="83"/>
  <c r="JN34" i="83" s="1"/>
  <c r="JD47" i="83"/>
  <c r="JG47" i="83" s="1"/>
  <c r="IW49" i="83"/>
  <c r="IZ49" i="83" s="1"/>
  <c r="IW40" i="83"/>
  <c r="IZ40" i="83" s="1"/>
  <c r="IW18" i="83"/>
  <c r="IZ18" i="83" s="1"/>
  <c r="IP54" i="83"/>
  <c r="IS54" i="83" s="1"/>
  <c r="IP18" i="83"/>
  <c r="IS18" i="83" s="1"/>
  <c r="II56" i="83"/>
  <c r="IL56" i="83" s="1"/>
  <c r="II47" i="83"/>
  <c r="IL47" i="83" s="1"/>
  <c r="II18" i="83"/>
  <c r="IL18" i="83" s="1"/>
  <c r="IB50" i="83"/>
  <c r="IE50" i="83" s="1"/>
  <c r="IB40" i="83"/>
  <c r="IE40" i="83" s="1"/>
  <c r="IB18" i="83"/>
  <c r="IE18" i="83" s="1"/>
  <c r="HU56" i="83"/>
  <c r="HX56" i="83" s="1"/>
  <c r="HU42" i="83"/>
  <c r="HX42" i="83" s="1"/>
  <c r="HN18" i="83"/>
  <c r="HQ18" i="83" s="1"/>
  <c r="HG43" i="83"/>
  <c r="HJ43" i="83" s="1"/>
  <c r="BTB26" i="83"/>
  <c r="BTE26" i="83" s="1"/>
  <c r="BEN39" i="83"/>
  <c r="BEQ39" i="83" s="1"/>
  <c r="BEN18" i="83"/>
  <c r="BEQ18" i="83" s="1"/>
  <c r="BCX39" i="83"/>
  <c r="BDA39" i="83" s="1"/>
  <c r="BCQ30" i="83"/>
  <c r="BCT30" i="83" s="1"/>
  <c r="BCC50" i="83"/>
  <c r="BCF50" i="83" s="1"/>
  <c r="AZD44" i="83"/>
  <c r="AZG44" i="83" s="1"/>
  <c r="AWZ48" i="83"/>
  <c r="AXC48" i="83" s="1"/>
  <c r="AWE36" i="83"/>
  <c r="AWH36" i="83" s="1"/>
  <c r="AWE32" i="83"/>
  <c r="AWH32" i="83" s="1"/>
  <c r="AVJ46" i="83"/>
  <c r="AVM46" i="83" s="1"/>
  <c r="AVC37" i="83"/>
  <c r="AVF37" i="83" s="1"/>
  <c r="AUO42" i="83"/>
  <c r="AUR42" i="83" s="1"/>
  <c r="AUH46" i="83"/>
  <c r="AUK46" i="83" s="1"/>
  <c r="AUH37" i="83"/>
  <c r="AUK37" i="83" s="1"/>
  <c r="ATM35" i="83"/>
  <c r="ATP35" i="83" s="1"/>
  <c r="ASY44" i="83"/>
  <c r="ATB44" i="83" s="1"/>
  <c r="ASR31" i="83"/>
  <c r="ASU31" i="83" s="1"/>
  <c r="ARW35" i="83"/>
  <c r="ARZ35" i="83" s="1"/>
  <c r="ARP37" i="83"/>
  <c r="ARS37" i="83" s="1"/>
  <c r="ARB29" i="83"/>
  <c r="ARE29" i="83" s="1"/>
  <c r="AQN42" i="83"/>
  <c r="AQQ42" i="83" s="1"/>
  <c r="APS18" i="83"/>
  <c r="APV18" i="83" s="1"/>
  <c r="APL35" i="83"/>
  <c r="APO35" i="83" s="1"/>
  <c r="AOQ39" i="83"/>
  <c r="AOT39" i="83" s="1"/>
  <c r="AOJ18" i="83"/>
  <c r="AOM18" i="83" s="1"/>
  <c r="AOC38" i="83"/>
  <c r="AOF38" i="83" s="1"/>
  <c r="ANV18" i="83"/>
  <c r="ANY18" i="83" s="1"/>
  <c r="AMT31" i="83"/>
  <c r="AMW31" i="83" s="1"/>
  <c r="AMT18" i="83"/>
  <c r="AMW18" i="83" s="1"/>
  <c r="AMM18" i="83"/>
  <c r="AMP18" i="83" s="1"/>
  <c r="ALY38" i="83"/>
  <c r="AMB38" i="83" s="1"/>
  <c r="ALY31" i="83"/>
  <c r="AMB31" i="83" s="1"/>
  <c r="ALK30" i="83"/>
  <c r="ALN30" i="83" s="1"/>
  <c r="AKI40" i="83"/>
  <c r="AKL40" i="83" s="1"/>
  <c r="AKI33" i="83"/>
  <c r="AKL33" i="83" s="1"/>
  <c r="AJG35" i="83"/>
  <c r="AJJ35" i="83" s="1"/>
  <c r="AIZ16" i="83"/>
  <c r="AJC16" i="83" s="1"/>
  <c r="AIS36" i="83"/>
  <c r="AIV36" i="83" s="1"/>
  <c r="AIS29" i="83"/>
  <c r="AIV29" i="83" s="1"/>
  <c r="AIL38" i="83"/>
  <c r="AIO38" i="83" s="1"/>
  <c r="AHJ16" i="83"/>
  <c r="AHM16" i="83" s="1"/>
  <c r="AFT16" i="83"/>
  <c r="AFW16" i="83" s="1"/>
  <c r="AEY31" i="83"/>
  <c r="AFB31" i="83" s="1"/>
  <c r="AEY16" i="83"/>
  <c r="AFB16" i="83" s="1"/>
  <c r="AER36" i="83"/>
  <c r="AEU36" i="83" s="1"/>
  <c r="AER30" i="83"/>
  <c r="AEU30" i="83" s="1"/>
  <c r="ADW28" i="83"/>
  <c r="ADZ28" i="83" s="1"/>
  <c r="ADW16" i="83"/>
  <c r="ADZ16" i="83" s="1"/>
  <c r="ADP31" i="83"/>
  <c r="ADS31" i="83" s="1"/>
  <c r="ADI47" i="83"/>
  <c r="ADL47" i="83" s="1"/>
  <c r="ADI32" i="83"/>
  <c r="ADL32" i="83" s="1"/>
  <c r="ADB38" i="83"/>
  <c r="ADE38" i="83" s="1"/>
  <c r="ADB30" i="83"/>
  <c r="ADE30" i="83" s="1"/>
  <c r="ACU32" i="83"/>
  <c r="ACX32" i="83" s="1"/>
  <c r="ACN44" i="83"/>
  <c r="ACQ44" i="83" s="1"/>
  <c r="ACN32" i="83"/>
  <c r="ACQ32" i="83" s="1"/>
  <c r="ACG37" i="83"/>
  <c r="ACJ37" i="83" s="1"/>
  <c r="ABZ64" i="83"/>
  <c r="ACC64" i="83" s="1"/>
  <c r="ABS47" i="83"/>
  <c r="ABV47" i="83" s="1"/>
  <c r="ABS38" i="83"/>
  <c r="ABV38" i="83" s="1"/>
  <c r="ABL30" i="83"/>
  <c r="ABO30" i="83" s="1"/>
  <c r="ABE38" i="83"/>
  <c r="ABH38" i="83" s="1"/>
  <c r="AAX46" i="83"/>
  <c r="ABA46" i="83" s="1"/>
  <c r="AAX18" i="83"/>
  <c r="ABA18" i="83" s="1"/>
  <c r="AAQ44" i="83"/>
  <c r="AAT44" i="83" s="1"/>
  <c r="AAQ36" i="83"/>
  <c r="AAT36" i="83" s="1"/>
  <c r="AAQ18" i="83"/>
  <c r="AAT18" i="83" s="1"/>
  <c r="AAJ46" i="83"/>
  <c r="AAM46" i="83" s="1"/>
  <c r="AAJ18" i="83"/>
  <c r="AAM18" i="83" s="1"/>
  <c r="AAC44" i="83"/>
  <c r="AAF44" i="83" s="1"/>
  <c r="AAC18" i="83"/>
  <c r="AAF18" i="83" s="1"/>
  <c r="ZO47" i="83"/>
  <c r="ZR47" i="83" s="1"/>
  <c r="ZH50" i="83"/>
  <c r="ZK50" i="83" s="1"/>
  <c r="ZH36" i="83"/>
  <c r="ZK36" i="83" s="1"/>
  <c r="ZA36" i="83"/>
  <c r="ZD36" i="83" s="1"/>
  <c r="YT59" i="83"/>
  <c r="YW59" i="83" s="1"/>
  <c r="YT45" i="83"/>
  <c r="YW45" i="83" s="1"/>
  <c r="YM42" i="83"/>
  <c r="YP42" i="83" s="1"/>
  <c r="XY39" i="83"/>
  <c r="YB39" i="83" s="1"/>
  <c r="XR50" i="83"/>
  <c r="XU50" i="83" s="1"/>
  <c r="XR40" i="83"/>
  <c r="XU40" i="83" s="1"/>
  <c r="XK34" i="83"/>
  <c r="XN34" i="83" s="1"/>
  <c r="XD55" i="83"/>
  <c r="XG55" i="83" s="1"/>
  <c r="XD45" i="83"/>
  <c r="XG45" i="83" s="1"/>
  <c r="WW18" i="83"/>
  <c r="WZ18" i="83" s="1"/>
  <c r="WP30" i="83"/>
  <c r="WS30" i="83" s="1"/>
  <c r="WP18" i="83"/>
  <c r="WS18" i="83" s="1"/>
  <c r="WB18" i="83"/>
  <c r="WE18" i="83" s="1"/>
  <c r="VU38" i="83"/>
  <c r="VX38" i="83" s="1"/>
  <c r="VU18" i="83"/>
  <c r="VX18" i="83" s="1"/>
  <c r="VG41" i="83"/>
  <c r="VJ41" i="83" s="1"/>
  <c r="VG18" i="83"/>
  <c r="VJ18" i="83" s="1"/>
  <c r="UZ41" i="83"/>
  <c r="VC41" i="83" s="1"/>
  <c r="US43" i="83"/>
  <c r="UV43" i="83" s="1"/>
  <c r="UL42" i="83"/>
  <c r="UO42" i="83" s="1"/>
  <c r="UE47" i="83"/>
  <c r="UH47" i="83" s="1"/>
  <c r="UE34" i="83"/>
  <c r="UH34" i="83" s="1"/>
  <c r="TX61" i="83"/>
  <c r="UA61" i="83" s="1"/>
  <c r="TX43" i="83"/>
  <c r="UA43" i="83" s="1"/>
  <c r="TQ52" i="83"/>
  <c r="TT52" i="83" s="1"/>
  <c r="TQ45" i="83"/>
  <c r="TT45" i="83" s="1"/>
  <c r="TJ34" i="83"/>
  <c r="TM34" i="83" s="1"/>
  <c r="TC47" i="83"/>
  <c r="TF47" i="83" s="1"/>
  <c r="SV39" i="83"/>
  <c r="SY39" i="83" s="1"/>
  <c r="SO41" i="83"/>
  <c r="SR41" i="83" s="1"/>
  <c r="SO18" i="83"/>
  <c r="SR18" i="83" s="1"/>
  <c r="SH33" i="83"/>
  <c r="SK33" i="83" s="1"/>
  <c r="SA58" i="83"/>
  <c r="SD58" i="83" s="1"/>
  <c r="RM42" i="83"/>
  <c r="RP42" i="83" s="1"/>
  <c r="RF42" i="83"/>
  <c r="RI42" i="83" s="1"/>
  <c r="QY43" i="83"/>
  <c r="RB43" i="83" s="1"/>
  <c r="QR44" i="83"/>
  <c r="QU44" i="83" s="1"/>
  <c r="QK54" i="83"/>
  <c r="QN54" i="83" s="1"/>
  <c r="PW38" i="83"/>
  <c r="PZ38" i="83" s="1"/>
  <c r="PP56" i="83"/>
  <c r="PS56" i="83" s="1"/>
  <c r="ON53" i="83"/>
  <c r="OQ53" i="83" s="1"/>
  <c r="OG17" i="83"/>
  <c r="OJ17" i="83" s="1"/>
  <c r="NZ40" i="83"/>
  <c r="OC40" i="83" s="1"/>
  <c r="NS40" i="83"/>
  <c r="NV40" i="83" s="1"/>
  <c r="NL37" i="83"/>
  <c r="NO37" i="83" s="1"/>
  <c r="NE42" i="83"/>
  <c r="NH42" i="83" s="1"/>
  <c r="MX46" i="83"/>
  <c r="NA46" i="83" s="1"/>
  <c r="MX40" i="83"/>
  <c r="NA40" i="83" s="1"/>
  <c r="MQ17" i="83"/>
  <c r="MT17" i="83" s="1"/>
  <c r="MJ45" i="83"/>
  <c r="MM45" i="83" s="1"/>
  <c r="LV38" i="83"/>
  <c r="LY38" i="83" s="1"/>
  <c r="LO62" i="83"/>
  <c r="LR62" i="83" s="1"/>
  <c r="LO18" i="83"/>
  <c r="LR18" i="83" s="1"/>
  <c r="LH39" i="83"/>
  <c r="LK39" i="83" s="1"/>
  <c r="LA43" i="83"/>
  <c r="LD43" i="83" s="1"/>
  <c r="KT41" i="83"/>
  <c r="KW41" i="83" s="1"/>
  <c r="KM48" i="83"/>
  <c r="KP48" i="83" s="1"/>
  <c r="KM39" i="83"/>
  <c r="KP39" i="83" s="1"/>
  <c r="KF40" i="83"/>
  <c r="KI40" i="83" s="1"/>
  <c r="KF34" i="83"/>
  <c r="KI34" i="83" s="1"/>
  <c r="JY60" i="83"/>
  <c r="KB60" i="83" s="1"/>
  <c r="JY49" i="83"/>
  <c r="KB49" i="83" s="1"/>
  <c r="JR18" i="83"/>
  <c r="JU18" i="83" s="1"/>
  <c r="JD44" i="83"/>
  <c r="JG44" i="83" s="1"/>
  <c r="IW41" i="83"/>
  <c r="IZ41" i="83" s="1"/>
  <c r="II48" i="83"/>
  <c r="IL48" i="83" s="1"/>
  <c r="II44" i="83"/>
  <c r="IL44" i="83" s="1"/>
  <c r="IB46" i="83"/>
  <c r="IE46" i="83" s="1"/>
  <c r="IB41" i="83"/>
  <c r="IE41" i="83" s="1"/>
  <c r="HU48" i="83"/>
  <c r="HX48" i="83" s="1"/>
  <c r="HN37" i="83"/>
  <c r="HQ37" i="83" s="1"/>
  <c r="HG53" i="83"/>
  <c r="HJ53" i="83" s="1"/>
  <c r="HG44" i="83"/>
  <c r="HJ44" i="83" s="1"/>
  <c r="HG18" i="83"/>
  <c r="HJ18" i="83" s="1"/>
  <c r="BRZ29" i="83"/>
  <c r="BSC29" i="83" s="1"/>
  <c r="BQQ30" i="83"/>
  <c r="BQT30" i="83" s="1"/>
  <c r="BHM52" i="83"/>
  <c r="BHP52" i="83" s="1"/>
  <c r="AWL35" i="83"/>
  <c r="AWO35" i="83" s="1"/>
  <c r="AVQ40" i="83"/>
  <c r="AVT40" i="83" s="1"/>
  <c r="AUO36" i="83"/>
  <c r="AUR36" i="83" s="1"/>
  <c r="ATF42" i="83"/>
  <c r="ATI42" i="83" s="1"/>
  <c r="AQN44" i="83"/>
  <c r="AQQ44" i="83" s="1"/>
  <c r="APZ18" i="83"/>
  <c r="AQC18" i="83" s="1"/>
  <c r="ANV31" i="83"/>
  <c r="ANY31" i="83" s="1"/>
  <c r="ALK16" i="83"/>
  <c r="ALN16" i="83" s="1"/>
  <c r="AIE37" i="83"/>
  <c r="AIH37" i="83" s="1"/>
  <c r="AHX37" i="83"/>
  <c r="AIA37" i="83" s="1"/>
  <c r="AHX29" i="83"/>
  <c r="AIA29" i="83" s="1"/>
  <c r="AHJ40" i="83"/>
  <c r="AHM40" i="83" s="1"/>
  <c r="AHJ33" i="83"/>
  <c r="AHM33" i="83" s="1"/>
  <c r="AHC27" i="83"/>
  <c r="AHF27" i="83" s="1"/>
  <c r="AEY41" i="83"/>
  <c r="AFB41" i="83" s="1"/>
  <c r="AER31" i="83"/>
  <c r="AEU31" i="83" s="1"/>
  <c r="AED45" i="83"/>
  <c r="AEG45" i="83" s="1"/>
  <c r="AED16" i="83"/>
  <c r="AEG16" i="83" s="1"/>
  <c r="ADW36" i="83"/>
  <c r="ADZ36" i="83" s="1"/>
  <c r="ADW29" i="83"/>
  <c r="ADZ29" i="83" s="1"/>
  <c r="ADP46" i="83"/>
  <c r="ADS46" i="83" s="1"/>
  <c r="ADI33" i="83"/>
  <c r="ADL33" i="83" s="1"/>
  <c r="ACU16" i="83"/>
  <c r="ACX16" i="83" s="1"/>
  <c r="ACN16" i="83"/>
  <c r="ACQ16" i="83" s="1"/>
  <c r="ACG47" i="83"/>
  <c r="ACJ47" i="83" s="1"/>
  <c r="ABZ48" i="83"/>
  <c r="ACC48" i="83" s="1"/>
  <c r="ABS18" i="83"/>
  <c r="ABV18" i="83" s="1"/>
  <c r="ABL42" i="83"/>
  <c r="ABO42" i="83" s="1"/>
  <c r="ABL32" i="83"/>
  <c r="ABO32" i="83" s="1"/>
  <c r="ABL17" i="83"/>
  <c r="ABO17" i="83" s="1"/>
  <c r="ABE50" i="83"/>
  <c r="ABH50" i="83" s="1"/>
  <c r="ABE18" i="83"/>
  <c r="ABH18" i="83" s="1"/>
  <c r="AAX31" i="83"/>
  <c r="ABA31" i="83" s="1"/>
  <c r="AAQ37" i="83"/>
  <c r="AAT37" i="83" s="1"/>
  <c r="AAJ62" i="83"/>
  <c r="AAM62" i="83" s="1"/>
  <c r="ZV38" i="83"/>
  <c r="ZY38" i="83" s="1"/>
  <c r="ZV17" i="83"/>
  <c r="ZY17" i="83" s="1"/>
  <c r="ZO40" i="83"/>
  <c r="ZR40" i="83" s="1"/>
  <c r="ZH37" i="83"/>
  <c r="ZK37" i="83" s="1"/>
  <c r="YT52" i="83"/>
  <c r="YW52" i="83" s="1"/>
  <c r="YF17" i="83"/>
  <c r="YI17" i="83" s="1"/>
  <c r="XY50" i="83"/>
  <c r="YB50" i="83" s="1"/>
  <c r="XY18" i="83"/>
  <c r="YB18" i="83" s="1"/>
  <c r="XR18" i="83"/>
  <c r="XU18" i="83" s="1"/>
  <c r="XD62" i="83"/>
  <c r="XG62" i="83" s="1"/>
  <c r="WI42" i="83"/>
  <c r="WL42" i="83" s="1"/>
  <c r="WB37" i="83"/>
  <c r="WE37" i="83" s="1"/>
  <c r="US50" i="83"/>
  <c r="UV50" i="83" s="1"/>
  <c r="UL43" i="83"/>
  <c r="UO43" i="83" s="1"/>
  <c r="TX18" i="83"/>
  <c r="UA18" i="83" s="1"/>
  <c r="TJ27" i="83"/>
  <c r="TM27" i="83" s="1"/>
  <c r="SV18" i="83"/>
  <c r="SY18" i="83" s="1"/>
  <c r="RM31" i="83"/>
  <c r="RP31" i="83" s="1"/>
  <c r="RF18" i="83"/>
  <c r="RI18" i="83" s="1"/>
  <c r="QY50" i="83"/>
  <c r="RB50" i="83" s="1"/>
  <c r="QR33" i="83"/>
  <c r="QU33" i="83" s="1"/>
  <c r="QD52" i="83"/>
  <c r="QG52" i="83" s="1"/>
  <c r="QD38" i="83"/>
  <c r="QG38" i="83" s="1"/>
  <c r="PW17" i="83"/>
  <c r="PZ17" i="83" s="1"/>
  <c r="PP40" i="83"/>
  <c r="PS40" i="83" s="1"/>
  <c r="PB34" i="83"/>
  <c r="PE34" i="83" s="1"/>
  <c r="PB17" i="83"/>
  <c r="PE17" i="83" s="1"/>
  <c r="OU50" i="83"/>
  <c r="OX50" i="83" s="1"/>
  <c r="OU18" i="83"/>
  <c r="OX18" i="83" s="1"/>
  <c r="ON18" i="83"/>
  <c r="OQ18" i="83" s="1"/>
  <c r="OG44" i="83"/>
  <c r="OJ44" i="83" s="1"/>
  <c r="NZ42" i="83"/>
  <c r="OC42" i="83" s="1"/>
  <c r="NZ18" i="83"/>
  <c r="OC18" i="83" s="1"/>
  <c r="MX54" i="83"/>
  <c r="NA54" i="83" s="1"/>
  <c r="MQ39" i="83"/>
  <c r="MT39" i="83" s="1"/>
  <c r="MJ46" i="83"/>
  <c r="MM46" i="83" s="1"/>
  <c r="KF35" i="83"/>
  <c r="KI35" i="83" s="1"/>
  <c r="KF17" i="83"/>
  <c r="KI17" i="83" s="1"/>
  <c r="JY47" i="83"/>
  <c r="KB47" i="83" s="1"/>
  <c r="JK17" i="83"/>
  <c r="JN17" i="83" s="1"/>
  <c r="JD46" i="83"/>
  <c r="JG46" i="83" s="1"/>
  <c r="JD18" i="83"/>
  <c r="JG18" i="83" s="1"/>
  <c r="IW55" i="83"/>
  <c r="IZ55" i="83" s="1"/>
  <c r="IP72" i="83"/>
  <c r="IS72" i="83" s="1"/>
  <c r="II46" i="83"/>
  <c r="IL46" i="83" s="1"/>
  <c r="HG45" i="83"/>
  <c r="HJ45" i="83" s="1"/>
  <c r="GZ63" i="83"/>
  <c r="HC63" i="83" s="1"/>
  <c r="GZ52" i="83"/>
  <c r="HC52" i="83" s="1"/>
  <c r="GS44" i="83"/>
  <c r="GV44" i="83" s="1"/>
  <c r="GL47" i="83"/>
  <c r="GO47" i="83" s="1"/>
  <c r="GL37" i="83"/>
  <c r="GO37" i="83" s="1"/>
  <c r="GE54" i="83"/>
  <c r="GH54" i="83" s="1"/>
  <c r="GE40" i="83"/>
  <c r="GH40" i="83" s="1"/>
  <c r="GE18" i="83"/>
  <c r="GH18" i="83" s="1"/>
  <c r="FX39" i="83"/>
  <c r="GA39" i="83" s="1"/>
  <c r="FX18" i="83"/>
  <c r="GA18" i="83" s="1"/>
  <c r="FQ51" i="83"/>
  <c r="FT51" i="83" s="1"/>
  <c r="FJ52" i="83"/>
  <c r="FM52" i="83" s="1"/>
  <c r="FC58" i="83"/>
  <c r="FF58" i="83" s="1"/>
  <c r="FC49" i="83"/>
  <c r="FF49" i="83" s="1"/>
  <c r="FC45" i="83"/>
  <c r="FF45" i="83" s="1"/>
  <c r="FC18" i="83"/>
  <c r="FF18" i="83" s="1"/>
  <c r="EV45" i="83"/>
  <c r="EY45" i="83" s="1"/>
  <c r="EV38" i="83"/>
  <c r="EY38" i="83" s="1"/>
  <c r="EV18" i="83"/>
  <c r="EY18" i="83" s="1"/>
  <c r="EH38" i="83"/>
  <c r="EK38" i="83" s="1"/>
  <c r="EA50" i="83"/>
  <c r="ED50" i="83" s="1"/>
  <c r="EA40" i="83"/>
  <c r="ED40" i="83" s="1"/>
  <c r="DT61" i="83"/>
  <c r="DW61" i="83" s="1"/>
  <c r="DT52" i="83"/>
  <c r="DW52" i="83" s="1"/>
  <c r="DM42" i="83"/>
  <c r="DP42" i="83" s="1"/>
  <c r="DM18" i="83"/>
  <c r="DP18" i="83" s="1"/>
  <c r="DF48" i="83"/>
  <c r="DI48" i="83" s="1"/>
  <c r="CY43" i="83"/>
  <c r="DB43" i="83" s="1"/>
  <c r="CR18" i="83"/>
  <c r="CU18" i="83" s="1"/>
  <c r="CK45" i="83"/>
  <c r="CN45" i="83" s="1"/>
  <c r="CD52" i="83"/>
  <c r="CG52" i="83" s="1"/>
  <c r="BW44" i="83"/>
  <c r="BZ44" i="83" s="1"/>
  <c r="BP56" i="83"/>
  <c r="BS56" i="83" s="1"/>
  <c r="BP46" i="83"/>
  <c r="BS46" i="83" s="1"/>
  <c r="BI52" i="83"/>
  <c r="BL52" i="83" s="1"/>
  <c r="BI43" i="83"/>
  <c r="BL43" i="83" s="1"/>
  <c r="BI18" i="83"/>
  <c r="BL18" i="83" s="1"/>
  <c r="BB53" i="83"/>
  <c r="BE53" i="83" s="1"/>
  <c r="BB38" i="83"/>
  <c r="BE38" i="83" s="1"/>
  <c r="AU59" i="83"/>
  <c r="AX59" i="83" s="1"/>
  <c r="AU44" i="83"/>
  <c r="AX44" i="83" s="1"/>
  <c r="AU40" i="83"/>
  <c r="AX40" i="83" s="1"/>
  <c r="AN69" i="83"/>
  <c r="AQ69" i="83" s="1"/>
  <c r="AN51" i="83"/>
  <c r="AQ51" i="83" s="1"/>
  <c r="AG18" i="83"/>
  <c r="AJ18" i="83" s="1"/>
  <c r="Z31" i="83"/>
  <c r="AC31" i="83" s="1"/>
  <c r="S44" i="83"/>
  <c r="V44" i="83" s="1"/>
  <c r="S39" i="83"/>
  <c r="V39" i="83" s="1"/>
  <c r="L36" i="83"/>
  <c r="O36" i="83" s="1"/>
  <c r="BLU43" i="83"/>
  <c r="BLX43" i="83" s="1"/>
  <c r="AXN45" i="83"/>
  <c r="AXQ45" i="83" s="1"/>
  <c r="AWS18" i="83"/>
  <c r="AWV18" i="83" s="1"/>
  <c r="AVJ18" i="83"/>
  <c r="AVM18" i="83" s="1"/>
  <c r="ATM42" i="83"/>
  <c r="ATP42" i="83" s="1"/>
  <c r="ANO45" i="83"/>
  <c r="ANR45" i="83" s="1"/>
  <c r="ANH18" i="83"/>
  <c r="ANK18" i="83" s="1"/>
  <c r="ANA60" i="83"/>
  <c r="AND60" i="83" s="1"/>
  <c r="AMM45" i="83"/>
  <c r="AMP45" i="83" s="1"/>
  <c r="AKP30" i="83"/>
  <c r="AKS30" i="83" s="1"/>
  <c r="AFT46" i="83"/>
  <c r="AFW46" i="83" s="1"/>
  <c r="AFT32" i="83"/>
  <c r="AFW32" i="83" s="1"/>
  <c r="ACG18" i="83"/>
  <c r="ACJ18" i="83" s="1"/>
  <c r="ABZ18" i="83"/>
  <c r="ACC18" i="83" s="1"/>
  <c r="ZV43" i="83"/>
  <c r="ZY43" i="83" s="1"/>
  <c r="ZH18" i="83"/>
  <c r="ZK18" i="83" s="1"/>
  <c r="ZA50" i="83"/>
  <c r="ZD50" i="83" s="1"/>
  <c r="ZA44" i="83"/>
  <c r="ZD44" i="83" s="1"/>
  <c r="YM43" i="83"/>
  <c r="YP43" i="83" s="1"/>
  <c r="YF32" i="83"/>
  <c r="YI32" i="83" s="1"/>
  <c r="XR58" i="83"/>
  <c r="XU58" i="83" s="1"/>
  <c r="XR38" i="83"/>
  <c r="XU38" i="83" s="1"/>
  <c r="WP37" i="83"/>
  <c r="WS37" i="83" s="1"/>
  <c r="WI47" i="83"/>
  <c r="WL47" i="83" s="1"/>
  <c r="WB51" i="83"/>
  <c r="WE51" i="83" s="1"/>
  <c r="VN45" i="83"/>
  <c r="VQ45" i="83" s="1"/>
  <c r="VG43" i="83"/>
  <c r="VJ43" i="83" s="1"/>
  <c r="US45" i="83"/>
  <c r="UV45" i="83" s="1"/>
  <c r="UL54" i="83"/>
  <c r="UO54" i="83" s="1"/>
  <c r="UE18" i="83"/>
  <c r="UH18" i="83" s="1"/>
  <c r="TX54" i="83"/>
  <c r="UA54" i="83" s="1"/>
  <c r="TQ43" i="83"/>
  <c r="TT43" i="83" s="1"/>
  <c r="TC39" i="83"/>
  <c r="TF39" i="83" s="1"/>
  <c r="SV56" i="83"/>
  <c r="SY56" i="83" s="1"/>
  <c r="PI57" i="83"/>
  <c r="PL57" i="83" s="1"/>
  <c r="ON47" i="83"/>
  <c r="OQ47" i="83" s="1"/>
  <c r="ON40" i="83"/>
  <c r="OQ40" i="83" s="1"/>
  <c r="NL38" i="83"/>
  <c r="NO38" i="83" s="1"/>
  <c r="NE54" i="83"/>
  <c r="NH54" i="83" s="1"/>
  <c r="MQ35" i="83"/>
  <c r="MT35" i="83" s="1"/>
  <c r="LA36" i="83"/>
  <c r="LD36" i="83" s="1"/>
  <c r="LA17" i="83"/>
  <c r="LD17" i="83" s="1"/>
  <c r="KT51" i="83"/>
  <c r="KW51" i="83" s="1"/>
  <c r="JY18" i="83"/>
  <c r="KB18" i="83" s="1"/>
  <c r="JR35" i="83"/>
  <c r="JU35" i="83" s="1"/>
  <c r="JK37" i="83"/>
  <c r="JN37" i="83" s="1"/>
  <c r="JD66" i="83"/>
  <c r="JG66" i="83" s="1"/>
  <c r="IW42" i="83"/>
  <c r="IZ42" i="83" s="1"/>
  <c r="HU40" i="83"/>
  <c r="HX40" i="83" s="1"/>
  <c r="GS46" i="83"/>
  <c r="GV46" i="83" s="1"/>
  <c r="FX46" i="83"/>
  <c r="GA46" i="83" s="1"/>
  <c r="FX37" i="83"/>
  <c r="GA37" i="83" s="1"/>
  <c r="FQ63" i="83"/>
  <c r="FT63" i="83" s="1"/>
  <c r="EV40" i="83"/>
  <c r="EY40" i="83" s="1"/>
  <c r="EO42" i="83"/>
  <c r="ER42" i="83" s="1"/>
  <c r="EO18" i="83"/>
  <c r="ER18" i="83" s="1"/>
  <c r="EH40" i="83"/>
  <c r="EK40" i="83" s="1"/>
  <c r="DT18" i="83"/>
  <c r="DW18" i="83" s="1"/>
  <c r="DM60" i="83"/>
  <c r="DP60" i="83" s="1"/>
  <c r="DM44" i="83"/>
  <c r="DP44" i="83" s="1"/>
  <c r="DF35" i="83"/>
  <c r="DI35" i="83" s="1"/>
  <c r="DF18" i="83"/>
  <c r="DI18" i="83" s="1"/>
  <c r="CY55" i="83"/>
  <c r="DB55" i="83" s="1"/>
  <c r="CY18" i="83"/>
  <c r="DB18" i="83" s="1"/>
  <c r="CR41" i="83"/>
  <c r="CU41" i="83" s="1"/>
  <c r="CK61" i="83"/>
  <c r="CN61" i="83" s="1"/>
  <c r="CD70" i="83"/>
  <c r="CG70" i="83" s="1"/>
  <c r="BW46" i="83"/>
  <c r="BZ46" i="83" s="1"/>
  <c r="BI45" i="83"/>
  <c r="BL45" i="83" s="1"/>
  <c r="BB40" i="83"/>
  <c r="BE40" i="83" s="1"/>
  <c r="AU18" i="83"/>
  <c r="AX18" i="83" s="1"/>
  <c r="AG58" i="83"/>
  <c r="AJ58" i="83" s="1"/>
  <c r="S37" i="83"/>
  <c r="V37" i="83" s="1"/>
  <c r="L52" i="83"/>
  <c r="O52" i="83" s="1"/>
  <c r="L18" i="83"/>
  <c r="O18" i="83" s="1"/>
  <c r="BRS16" i="83"/>
  <c r="BRV16" i="83" s="1"/>
  <c r="BMP29" i="83"/>
  <c r="BMS29" i="83" s="1"/>
  <c r="BIH61" i="83"/>
  <c r="BIK61" i="83" s="1"/>
  <c r="BGK37" i="83"/>
  <c r="BGN37" i="83" s="1"/>
  <c r="AXN32" i="83"/>
  <c r="AXQ32" i="83" s="1"/>
  <c r="AVX43" i="83"/>
  <c r="AWA43" i="83" s="1"/>
  <c r="ARP18" i="83"/>
  <c r="ARS18" i="83" s="1"/>
  <c r="ARB41" i="83"/>
  <c r="ARE41" i="83" s="1"/>
  <c r="AQU18" i="83"/>
  <c r="AQX18" i="83" s="1"/>
  <c r="AQN18" i="83"/>
  <c r="AQQ18" i="83" s="1"/>
  <c r="AQG39" i="83"/>
  <c r="AQJ39" i="83" s="1"/>
  <c r="AQG18" i="83"/>
  <c r="AQJ18" i="83" s="1"/>
  <c r="ANH55" i="83"/>
  <c r="ANK55" i="83" s="1"/>
  <c r="ANH45" i="83"/>
  <c r="ANK45" i="83" s="1"/>
  <c r="AMM33" i="83"/>
  <c r="AMP33" i="83" s="1"/>
  <c r="AMF30" i="83"/>
  <c r="AMI30" i="83" s="1"/>
  <c r="AIL44" i="83"/>
  <c r="AIO44" i="83" s="1"/>
  <c r="AHQ38" i="83"/>
  <c r="AHT38" i="83" s="1"/>
  <c r="AHQ31" i="83"/>
  <c r="AHT31" i="83" s="1"/>
  <c r="AHJ46" i="83"/>
  <c r="AHM46" i="83" s="1"/>
  <c r="AGH34" i="83"/>
  <c r="AGK34" i="83" s="1"/>
  <c r="AGH27" i="83"/>
  <c r="AGK27" i="83" s="1"/>
  <c r="AGA28" i="83"/>
  <c r="AGD28" i="83" s="1"/>
  <c r="AFM29" i="83"/>
  <c r="AFP29" i="83" s="1"/>
  <c r="AEY36" i="83"/>
  <c r="AFB36" i="83" s="1"/>
  <c r="AEY29" i="83"/>
  <c r="AFB29" i="83" s="1"/>
  <c r="AER41" i="83"/>
  <c r="AEU41" i="83" s="1"/>
  <c r="AEK38" i="83"/>
  <c r="AEN38" i="83" s="1"/>
  <c r="AEK31" i="83"/>
  <c r="AEN31" i="83" s="1"/>
  <c r="AED33" i="83"/>
  <c r="AEG33" i="83" s="1"/>
  <c r="ADP30" i="83"/>
  <c r="ADS30" i="83" s="1"/>
  <c r="ACU38" i="83"/>
  <c r="ACX38" i="83" s="1"/>
  <c r="ABZ47" i="83"/>
  <c r="ACC47" i="83" s="1"/>
  <c r="ABL31" i="83"/>
  <c r="ABO31" i="83" s="1"/>
  <c r="ABE39" i="83"/>
  <c r="ABH39" i="83" s="1"/>
  <c r="AAX38" i="83"/>
  <c r="ABA38" i="83" s="1"/>
  <c r="AAC42" i="83"/>
  <c r="AAF42" i="83" s="1"/>
  <c r="ZO39" i="83"/>
  <c r="ZR39" i="83" s="1"/>
  <c r="YT18" i="83"/>
  <c r="YW18" i="83" s="1"/>
  <c r="XY40" i="83"/>
  <c r="YB40" i="83" s="1"/>
  <c r="WP31" i="83"/>
  <c r="WS31" i="83" s="1"/>
  <c r="WI41" i="83"/>
  <c r="WL41" i="83" s="1"/>
  <c r="WB45" i="83"/>
  <c r="WE45" i="83" s="1"/>
  <c r="WB36" i="83"/>
  <c r="WE36" i="83" s="1"/>
  <c r="UZ17" i="83"/>
  <c r="VC17" i="83" s="1"/>
  <c r="UL18" i="83"/>
  <c r="UO18" i="83" s="1"/>
  <c r="TC40" i="83"/>
  <c r="TF40" i="83" s="1"/>
  <c r="SH38" i="83"/>
  <c r="SK38" i="83" s="1"/>
  <c r="SA66" i="83"/>
  <c r="SD66" i="83" s="1"/>
  <c r="RT54" i="83"/>
  <c r="RW54" i="83" s="1"/>
  <c r="RT43" i="83"/>
  <c r="RW43" i="83" s="1"/>
  <c r="RM36" i="83"/>
  <c r="RP36" i="83" s="1"/>
  <c r="QR38" i="83"/>
  <c r="QU38" i="83" s="1"/>
  <c r="PP39" i="83"/>
  <c r="PS39" i="83" s="1"/>
  <c r="PI18" i="83"/>
  <c r="PL18" i="83" s="1"/>
  <c r="ON41" i="83"/>
  <c r="OQ41" i="83" s="1"/>
  <c r="OG33" i="83"/>
  <c r="OJ33" i="83" s="1"/>
  <c r="NZ41" i="83"/>
  <c r="OC41" i="83" s="1"/>
  <c r="MX41" i="83"/>
  <c r="NA41" i="83" s="1"/>
  <c r="MQ46" i="83"/>
  <c r="MT46" i="83" s="1"/>
  <c r="MC45" i="83"/>
  <c r="MF45" i="83" s="1"/>
  <c r="MC18" i="83"/>
  <c r="MF18" i="83" s="1"/>
  <c r="LH48" i="83"/>
  <c r="LK48" i="83" s="1"/>
  <c r="LH41" i="83"/>
  <c r="LK41" i="83" s="1"/>
  <c r="KT18" i="83"/>
  <c r="KW18" i="83" s="1"/>
  <c r="KM40" i="83"/>
  <c r="KP40" i="83" s="1"/>
  <c r="KM18" i="83"/>
  <c r="KP18" i="83" s="1"/>
  <c r="JR47" i="83"/>
  <c r="JU47" i="83" s="1"/>
  <c r="JR36" i="83"/>
  <c r="JU36" i="83" s="1"/>
  <c r="JD60" i="83"/>
  <c r="JG60" i="83" s="1"/>
  <c r="JD45" i="83"/>
  <c r="JG45" i="83" s="1"/>
  <c r="IP53" i="83"/>
  <c r="IS53" i="83" s="1"/>
  <c r="II63" i="83"/>
  <c r="IL63" i="83" s="1"/>
  <c r="II45" i="83"/>
  <c r="IL45" i="83" s="1"/>
  <c r="IB42" i="83"/>
  <c r="IE42" i="83" s="1"/>
  <c r="HU41" i="83"/>
  <c r="HX41" i="83" s="1"/>
  <c r="HU18" i="83"/>
  <c r="HX18" i="83" s="1"/>
  <c r="HN39" i="83"/>
  <c r="HQ39" i="83" s="1"/>
  <c r="HG60" i="83"/>
  <c r="HJ60" i="83" s="1"/>
  <c r="HG42" i="83"/>
  <c r="HJ42" i="83" s="1"/>
  <c r="GZ53" i="83"/>
  <c r="HC53" i="83" s="1"/>
  <c r="GZ18" i="83"/>
  <c r="HC18" i="83" s="1"/>
  <c r="GS54" i="83"/>
  <c r="GV54" i="83" s="1"/>
  <c r="GS45" i="83"/>
  <c r="GV45" i="83" s="1"/>
  <c r="GL38" i="83"/>
  <c r="GO38" i="83" s="1"/>
  <c r="GL18" i="83"/>
  <c r="GO18" i="83" s="1"/>
  <c r="GE46" i="83"/>
  <c r="GH46" i="83" s="1"/>
  <c r="GE41" i="83"/>
  <c r="GH41" i="83" s="1"/>
  <c r="FX40" i="83"/>
  <c r="GA40" i="83" s="1"/>
  <c r="FQ57" i="83"/>
  <c r="FT57" i="83" s="1"/>
  <c r="FQ48" i="83"/>
  <c r="FT48" i="83" s="1"/>
  <c r="FQ18" i="83"/>
  <c r="FT18" i="83" s="1"/>
  <c r="FJ18" i="83"/>
  <c r="FM18" i="83" s="1"/>
  <c r="FC64" i="83"/>
  <c r="FF64" i="83" s="1"/>
  <c r="FC46" i="83"/>
  <c r="FF46" i="83" s="1"/>
  <c r="EV39" i="83"/>
  <c r="EY39" i="83" s="1"/>
  <c r="EO55" i="83"/>
  <c r="ER55" i="83" s="1"/>
  <c r="EO41" i="83"/>
  <c r="ER41" i="83" s="1"/>
  <c r="EH39" i="83"/>
  <c r="EK39" i="83" s="1"/>
  <c r="EA41" i="83"/>
  <c r="ED41" i="83" s="1"/>
  <c r="DT53" i="83"/>
  <c r="DW53" i="83" s="1"/>
  <c r="DM54" i="83"/>
  <c r="DP54" i="83" s="1"/>
  <c r="DM43" i="83"/>
  <c r="DP43" i="83" s="1"/>
  <c r="DF34" i="83"/>
  <c r="DI34" i="83" s="1"/>
  <c r="CR50" i="83"/>
  <c r="CU50" i="83" s="1"/>
  <c r="CR40" i="83"/>
  <c r="CU40" i="83" s="1"/>
  <c r="CK55" i="83"/>
  <c r="CN55" i="83" s="1"/>
  <c r="CK46" i="83"/>
  <c r="CN46" i="83" s="1"/>
  <c r="CD18" i="83"/>
  <c r="CG18" i="83" s="1"/>
  <c r="BW63" i="83"/>
  <c r="BZ63" i="83" s="1"/>
  <c r="BW56" i="83"/>
  <c r="BZ56" i="83" s="1"/>
  <c r="BW45" i="83"/>
  <c r="BZ45" i="83" s="1"/>
  <c r="BW18" i="83"/>
  <c r="BZ18" i="83" s="1"/>
  <c r="BP18" i="83"/>
  <c r="BS18" i="83" s="1"/>
  <c r="BI44" i="83"/>
  <c r="BL44" i="83" s="1"/>
  <c r="BB39" i="83"/>
  <c r="BE39" i="83" s="1"/>
  <c r="BB18" i="83"/>
  <c r="BE18" i="83" s="1"/>
  <c r="AU41" i="83"/>
  <c r="AX41" i="83" s="1"/>
  <c r="AN61" i="83"/>
  <c r="AQ61" i="83" s="1"/>
  <c r="AN52" i="83"/>
  <c r="AQ52" i="83" s="1"/>
  <c r="AN18" i="83"/>
  <c r="AQ18" i="83" s="1"/>
  <c r="AG46" i="83"/>
  <c r="AJ46" i="83" s="1"/>
  <c r="Z43" i="83"/>
  <c r="AC43" i="83" s="1"/>
  <c r="Z38" i="83"/>
  <c r="AC38" i="83" s="1"/>
  <c r="Z32" i="83"/>
  <c r="AC32" i="83" s="1"/>
  <c r="Z18" i="83"/>
  <c r="AC18" i="83" s="1"/>
  <c r="S40" i="83"/>
  <c r="V40" i="83" s="1"/>
  <c r="L37" i="83"/>
  <c r="O37" i="83" s="1"/>
  <c r="BSG39" i="83"/>
  <c r="BSJ39" i="83" s="1"/>
  <c r="AWE42" i="83"/>
  <c r="AWH42" i="83" s="1"/>
  <c r="AUO18" i="83"/>
  <c r="AUR18" i="83" s="1"/>
  <c r="AUH41" i="83"/>
  <c r="AUK41" i="83" s="1"/>
  <c r="AUA40" i="83"/>
  <c r="AUD40" i="83" s="1"/>
  <c r="APE18" i="83"/>
  <c r="APH18" i="83" s="1"/>
  <c r="AOX45" i="83"/>
  <c r="APA45" i="83" s="1"/>
  <c r="AMM38" i="83"/>
  <c r="AMP38" i="83" s="1"/>
  <c r="ALD29" i="83"/>
  <c r="ALG29" i="83" s="1"/>
  <c r="AKW30" i="83"/>
  <c r="AKZ30" i="83" s="1"/>
  <c r="AFF38" i="83"/>
  <c r="AFI38" i="83" s="1"/>
  <c r="AER29" i="83"/>
  <c r="AEU29" i="83" s="1"/>
  <c r="ADP16" i="83"/>
  <c r="ADS16" i="83" s="1"/>
  <c r="ADB16" i="83"/>
  <c r="ADE16" i="83" s="1"/>
  <c r="ACG35" i="83"/>
  <c r="ACJ35" i="83" s="1"/>
  <c r="ABL37" i="83"/>
  <c r="ABO37" i="83" s="1"/>
  <c r="AAQ49" i="83"/>
  <c r="AAT49" i="83" s="1"/>
  <c r="AAC61" i="83"/>
  <c r="AAF61" i="83" s="1"/>
  <c r="ZO54" i="83"/>
  <c r="ZR54" i="83" s="1"/>
  <c r="YM61" i="83"/>
  <c r="YP61" i="83" s="1"/>
  <c r="VU44" i="83"/>
  <c r="VX44" i="83" s="1"/>
  <c r="UZ32" i="83"/>
  <c r="VC32" i="83" s="1"/>
  <c r="UE35" i="83"/>
  <c r="UH35" i="83" s="1"/>
  <c r="TX45" i="83"/>
  <c r="UA45" i="83" s="1"/>
  <c r="TQ59" i="83"/>
  <c r="TT59" i="83" s="1"/>
  <c r="TJ39" i="83"/>
  <c r="TM39" i="83" s="1"/>
  <c r="SA49" i="83"/>
  <c r="SD49" i="83" s="1"/>
  <c r="RF58" i="83"/>
  <c r="RI58" i="83" s="1"/>
  <c r="RF44" i="83"/>
  <c r="RI44" i="83" s="1"/>
  <c r="PB46" i="83"/>
  <c r="PE46" i="83" s="1"/>
  <c r="NS50" i="83"/>
  <c r="NV50" i="83" s="1"/>
  <c r="NS41" i="83"/>
  <c r="NV41" i="83" s="1"/>
  <c r="NS18" i="83"/>
  <c r="NV18" i="83" s="1"/>
  <c r="NE18" i="83"/>
  <c r="NH18" i="83" s="1"/>
  <c r="MX38" i="83"/>
  <c r="NA38" i="83" s="1"/>
  <c r="MJ59" i="83"/>
  <c r="MM59" i="83" s="1"/>
  <c r="LV48" i="83"/>
  <c r="LY48" i="83" s="1"/>
  <c r="LH54" i="83"/>
  <c r="LK54" i="83" s="1"/>
  <c r="LH40" i="83"/>
  <c r="LK40" i="83" s="1"/>
  <c r="IP52" i="83"/>
  <c r="IS52" i="83" s="1"/>
  <c r="IB39" i="83"/>
  <c r="IE39" i="83" s="1"/>
  <c r="HN52" i="83"/>
  <c r="HQ52" i="83" s="1"/>
  <c r="HN45" i="83"/>
  <c r="HQ45" i="83" s="1"/>
  <c r="HN38" i="83"/>
  <c r="HQ38" i="83" s="1"/>
  <c r="GS60" i="83"/>
  <c r="GV60" i="83" s="1"/>
  <c r="GS18" i="83"/>
  <c r="GV18" i="83" s="1"/>
  <c r="GL42" i="83"/>
  <c r="GO42" i="83" s="1"/>
  <c r="GL35" i="83"/>
  <c r="GO35" i="83" s="1"/>
  <c r="FQ49" i="83"/>
  <c r="FT49" i="83" s="1"/>
  <c r="FJ70" i="83"/>
  <c r="FM70" i="83" s="1"/>
  <c r="FC47" i="83"/>
  <c r="FF47" i="83" s="1"/>
  <c r="EV50" i="83"/>
  <c r="EY50" i="83" s="1"/>
  <c r="EO47" i="83"/>
  <c r="ER47" i="83" s="1"/>
  <c r="EA57" i="83"/>
  <c r="ED57" i="83" s="1"/>
  <c r="EA42" i="83"/>
  <c r="ED42" i="83" s="1"/>
  <c r="DT54" i="83"/>
  <c r="DW54" i="83" s="1"/>
  <c r="DF41" i="83"/>
  <c r="DI41" i="83" s="1"/>
  <c r="CY41" i="83"/>
  <c r="DB41" i="83" s="1"/>
  <c r="CK18" i="83"/>
  <c r="CN18" i="83" s="1"/>
  <c r="CD50" i="83"/>
  <c r="CG50" i="83" s="1"/>
  <c r="BW42" i="83"/>
  <c r="BZ42" i="83" s="1"/>
  <c r="BP51" i="83"/>
  <c r="BS51" i="83" s="1"/>
  <c r="BP44" i="83"/>
  <c r="BS44" i="83" s="1"/>
  <c r="AU42" i="83"/>
  <c r="AX42" i="83" s="1"/>
  <c r="AG47" i="83"/>
  <c r="AJ47" i="83" s="1"/>
  <c r="S50" i="83"/>
  <c r="V50" i="83" s="1"/>
  <c r="L47" i="83"/>
  <c r="O47" i="83" s="1"/>
  <c r="L38" i="83"/>
  <c r="O38" i="83" s="1"/>
  <c r="AYP45" i="83"/>
  <c r="AYS45" i="83" s="1"/>
  <c r="AXU30" i="83"/>
  <c r="AXX30" i="83" s="1"/>
  <c r="AWZ34" i="83"/>
  <c r="AXC34" i="83" s="1"/>
  <c r="AWL39" i="83"/>
  <c r="AWO39" i="83" s="1"/>
  <c r="AUV33" i="83"/>
  <c r="AUY33" i="83" s="1"/>
  <c r="AUA47" i="83"/>
  <c r="AUD47" i="83" s="1"/>
  <c r="ATF37" i="83"/>
  <c r="ATI37" i="83" s="1"/>
  <c r="ASY37" i="83"/>
  <c r="ATB37" i="83" s="1"/>
  <c r="ASD48" i="83"/>
  <c r="ASG48" i="83" s="1"/>
  <c r="ARB18" i="83"/>
  <c r="ARE18" i="83" s="1"/>
  <c r="APZ32" i="83"/>
  <c r="AQC32" i="83" s="1"/>
  <c r="ANO50" i="83"/>
  <c r="ANR50" i="83" s="1"/>
  <c r="AMF45" i="83"/>
  <c r="AMI45" i="83" s="1"/>
  <c r="AJN28" i="83"/>
  <c r="AJQ28" i="83" s="1"/>
  <c r="AJG29" i="83"/>
  <c r="AJJ29" i="83" s="1"/>
  <c r="AIZ32" i="83"/>
  <c r="AJC32" i="83" s="1"/>
  <c r="AIL32" i="83"/>
  <c r="AIO32" i="83" s="1"/>
  <c r="AGA16" i="83"/>
  <c r="AGD16" i="83" s="1"/>
  <c r="AED31" i="83"/>
  <c r="AEG31" i="83" s="1"/>
  <c r="ADB31" i="83"/>
  <c r="ADE31" i="83" s="1"/>
  <c r="ACN39" i="83"/>
  <c r="ACQ39" i="83" s="1"/>
  <c r="ACN33" i="83"/>
  <c r="ACQ33" i="83" s="1"/>
  <c r="ACG42" i="83"/>
  <c r="ACJ42" i="83" s="1"/>
  <c r="ACG34" i="83"/>
  <c r="ACJ34" i="83" s="1"/>
  <c r="ABE44" i="83"/>
  <c r="ABH44" i="83" s="1"/>
  <c r="AAQ38" i="83"/>
  <c r="AAT38" i="83" s="1"/>
  <c r="ZV30" i="83"/>
  <c r="ZY30" i="83" s="1"/>
  <c r="ZA37" i="83"/>
  <c r="ZD37" i="83" s="1"/>
  <c r="YF31" i="83"/>
  <c r="YI31" i="83" s="1"/>
  <c r="XY45" i="83"/>
  <c r="YB45" i="83" s="1"/>
  <c r="XK39" i="83"/>
  <c r="XN39" i="83" s="1"/>
  <c r="XD46" i="83"/>
  <c r="XG46" i="83" s="1"/>
  <c r="WW58" i="83"/>
  <c r="WZ58" i="83" s="1"/>
  <c r="VN54" i="83"/>
  <c r="VQ54" i="83" s="1"/>
  <c r="VN44" i="83"/>
  <c r="VQ44" i="83" s="1"/>
  <c r="VN18" i="83"/>
  <c r="VQ18" i="83" s="1"/>
  <c r="VG60" i="83"/>
  <c r="VJ60" i="83" s="1"/>
  <c r="VG42" i="83"/>
  <c r="VJ42" i="83" s="1"/>
  <c r="UZ47" i="83"/>
  <c r="VC47" i="83" s="1"/>
  <c r="UZ31" i="83"/>
  <c r="VC31" i="83" s="1"/>
  <c r="US44" i="83"/>
  <c r="UV44" i="83" s="1"/>
  <c r="UL44" i="83"/>
  <c r="UO44" i="83" s="1"/>
  <c r="TX44" i="83"/>
  <c r="UA44" i="83" s="1"/>
  <c r="TQ18" i="83"/>
  <c r="TT18" i="83" s="1"/>
  <c r="TJ28" i="83"/>
  <c r="TM28" i="83" s="1"/>
  <c r="TJ16" i="83"/>
  <c r="TM16" i="83" s="1"/>
  <c r="TC54" i="83"/>
  <c r="TF54" i="83" s="1"/>
  <c r="TC18" i="83"/>
  <c r="TF18" i="83" s="1"/>
  <c r="SV37" i="83"/>
  <c r="SY37" i="83" s="1"/>
  <c r="SH34" i="83"/>
  <c r="SK34" i="83" s="1"/>
  <c r="SH17" i="83"/>
  <c r="SK17" i="83" s="1"/>
  <c r="SA18" i="83"/>
  <c r="SD18" i="83" s="1"/>
  <c r="RT49" i="83"/>
  <c r="RW49" i="83" s="1"/>
  <c r="RT18" i="83"/>
  <c r="RW18" i="83" s="1"/>
  <c r="RF50" i="83"/>
  <c r="RI50" i="83" s="1"/>
  <c r="RF43" i="83"/>
  <c r="RI43" i="83" s="1"/>
  <c r="QY18" i="83"/>
  <c r="RB18" i="83" s="1"/>
  <c r="QR34" i="83"/>
  <c r="QU34" i="83" s="1"/>
  <c r="QR17" i="83"/>
  <c r="QU17" i="83" s="1"/>
  <c r="PP18" i="83"/>
  <c r="PS18" i="83" s="1"/>
  <c r="PB35" i="83"/>
  <c r="PE35" i="83" s="1"/>
  <c r="OU51" i="83"/>
  <c r="OX51" i="83" s="1"/>
  <c r="OG37" i="83"/>
  <c r="OJ37" i="83" s="1"/>
  <c r="NZ59" i="83"/>
  <c r="OC59" i="83" s="1"/>
  <c r="NS56" i="83"/>
  <c r="NV56" i="83" s="1"/>
  <c r="NL51" i="83"/>
  <c r="NO51" i="83" s="1"/>
  <c r="NE59" i="83"/>
  <c r="NH59" i="83" s="1"/>
  <c r="MJ47" i="83"/>
  <c r="MM47" i="83" s="1"/>
  <c r="MJ18" i="83"/>
  <c r="MM18" i="83" s="1"/>
  <c r="MC63" i="83"/>
  <c r="MF63" i="83" s="1"/>
  <c r="MC56" i="83"/>
  <c r="MF56" i="83" s="1"/>
  <c r="LV17" i="83"/>
  <c r="LY17" i="83" s="1"/>
  <c r="KT42" i="83"/>
  <c r="KW42" i="83" s="1"/>
  <c r="KM54" i="83"/>
  <c r="KP54" i="83" s="1"/>
  <c r="JY66" i="83"/>
  <c r="KB66" i="83" s="1"/>
  <c r="JK44" i="83"/>
  <c r="JN44" i="83" s="1"/>
  <c r="IP64" i="83"/>
  <c r="IS64" i="83" s="1"/>
  <c r="GZ71" i="83"/>
  <c r="HC71" i="83" s="1"/>
  <c r="GZ51" i="83"/>
  <c r="HC51" i="83" s="1"/>
  <c r="GS47" i="83"/>
  <c r="GV47" i="83" s="1"/>
  <c r="GS43" i="83"/>
  <c r="GV43" i="83" s="1"/>
  <c r="GL36" i="83"/>
  <c r="GO36" i="83" s="1"/>
  <c r="GE39" i="83"/>
  <c r="GH39" i="83" s="1"/>
  <c r="FX52" i="83"/>
  <c r="GA52" i="83" s="1"/>
  <c r="FX38" i="83"/>
  <c r="GA38" i="83" s="1"/>
  <c r="FQ50" i="83"/>
  <c r="FT50" i="83" s="1"/>
  <c r="FJ62" i="83"/>
  <c r="FM62" i="83" s="1"/>
  <c r="FJ51" i="83"/>
  <c r="FM51" i="83" s="1"/>
  <c r="FC48" i="83"/>
  <c r="FF48" i="83" s="1"/>
  <c r="EO43" i="83"/>
  <c r="ER43" i="83" s="1"/>
  <c r="EH55" i="83"/>
  <c r="EK55" i="83" s="1"/>
  <c r="EH48" i="83"/>
  <c r="EK48" i="83" s="1"/>
  <c r="EH41" i="83"/>
  <c r="EK41" i="83" s="1"/>
  <c r="EH37" i="83"/>
  <c r="EK37" i="83" s="1"/>
  <c r="EH18" i="83"/>
  <c r="EK18" i="83" s="1"/>
  <c r="EA39" i="83"/>
  <c r="ED39" i="83" s="1"/>
  <c r="EA18" i="83"/>
  <c r="ED18" i="83" s="1"/>
  <c r="DT69" i="83"/>
  <c r="DW69" i="83" s="1"/>
  <c r="DF36" i="83"/>
  <c r="DI36" i="83" s="1"/>
  <c r="CY47" i="83"/>
  <c r="DB47" i="83" s="1"/>
  <c r="CY42" i="83"/>
  <c r="DB42" i="83" s="1"/>
  <c r="CR57" i="83"/>
  <c r="CU57" i="83" s="1"/>
  <c r="CR42" i="83"/>
  <c r="CU42" i="83" s="1"/>
  <c r="CK44" i="83"/>
  <c r="CN44" i="83" s="1"/>
  <c r="CD62" i="83"/>
  <c r="CG62" i="83" s="1"/>
  <c r="CD51" i="83"/>
  <c r="CG51" i="83" s="1"/>
  <c r="BW43" i="83"/>
  <c r="BZ43" i="83" s="1"/>
  <c r="BP45" i="83"/>
  <c r="BS45" i="83" s="1"/>
  <c r="BI60" i="83"/>
  <c r="BL60" i="83" s="1"/>
  <c r="BI46" i="83"/>
  <c r="BL46" i="83" s="1"/>
  <c r="BB47" i="83"/>
  <c r="BE47" i="83" s="1"/>
  <c r="BB37" i="83"/>
  <c r="BE37" i="83" s="1"/>
  <c r="AU53" i="83"/>
  <c r="AX53" i="83" s="1"/>
  <c r="AU43" i="83"/>
  <c r="AX43" i="83" s="1"/>
  <c r="AN50" i="83"/>
  <c r="AQ50" i="83" s="1"/>
  <c r="AG64" i="83"/>
  <c r="AJ64" i="83" s="1"/>
  <c r="AG48" i="83"/>
  <c r="AJ48" i="83" s="1"/>
  <c r="Z30" i="83"/>
  <c r="AC30" i="83" s="1"/>
  <c r="S38" i="83"/>
  <c r="V38" i="83" s="1"/>
  <c r="S18" i="83"/>
  <c r="V18" i="83" s="1"/>
  <c r="BYL25" i="83"/>
  <c r="BYO25" i="83" s="1"/>
  <c r="BWV25" i="83"/>
  <c r="BWY25" i="83" s="1"/>
  <c r="BWA26" i="83"/>
  <c r="BWD26" i="83" s="1"/>
  <c r="BUR23" i="83"/>
  <c r="BUU23" i="83" s="1"/>
  <c r="BSG25" i="83"/>
  <c r="BSJ25" i="83" s="1"/>
  <c r="BDE31" i="83"/>
  <c r="BDH31" i="83" s="1"/>
  <c r="ATM25" i="83"/>
  <c r="ATP25" i="83" s="1"/>
  <c r="ASD28" i="83"/>
  <c r="ASG28" i="83" s="1"/>
  <c r="AQG27" i="83"/>
  <c r="AQJ27" i="83" s="1"/>
  <c r="ANO27" i="83"/>
  <c r="ANR27" i="83" s="1"/>
  <c r="BOM25" i="83"/>
  <c r="BOP25" i="83" s="1"/>
  <c r="AZD27" i="83"/>
  <c r="AZG27" i="83" s="1"/>
  <c r="AXU24" i="83"/>
  <c r="AXX24" i="83" s="1"/>
  <c r="AOX31" i="83"/>
  <c r="APA31" i="83" s="1"/>
  <c r="AJU24" i="83"/>
  <c r="AJX24" i="83" s="1"/>
  <c r="ANV25" i="83"/>
  <c r="ANY25" i="83" s="1"/>
  <c r="AIZ26" i="83"/>
  <c r="AJC26" i="83" s="1"/>
  <c r="AIE24" i="83"/>
  <c r="AIH24" i="83" s="1"/>
  <c r="BGD21" i="83"/>
  <c r="BGG21" i="83" s="1"/>
  <c r="AUH25" i="83"/>
  <c r="AUK25" i="83" s="1"/>
  <c r="ANA32" i="83"/>
  <c r="AND32" i="83" s="1"/>
  <c r="ZA26" i="83"/>
  <c r="ZD26" i="83" s="1"/>
  <c r="YF24" i="83"/>
  <c r="YI24" i="83" s="1"/>
  <c r="IW28" i="83"/>
  <c r="IZ28" i="83" s="1"/>
  <c r="MX27" i="83"/>
  <c r="NA27" i="83" s="1"/>
  <c r="ZV25" i="83"/>
  <c r="ZY25" i="83" s="1"/>
  <c r="OU33" i="83"/>
  <c r="OX33" i="83" s="1"/>
  <c r="GS30" i="83"/>
  <c r="GV30" i="83" s="1"/>
  <c r="ARW26" i="83"/>
  <c r="ARZ26" i="83" s="1"/>
  <c r="ABS26" i="83"/>
  <c r="ABV26" i="83" s="1"/>
  <c r="MJ30" i="83"/>
  <c r="MM30" i="83" s="1"/>
  <c r="DF25" i="83"/>
  <c r="DI25" i="83" s="1"/>
  <c r="AEY23" i="83"/>
  <c r="AFB23" i="83" s="1"/>
  <c r="JD29" i="83"/>
  <c r="JG29" i="83" s="1"/>
  <c r="AER23" i="83"/>
  <c r="AEU23" i="83" s="1"/>
  <c r="AED25" i="83"/>
  <c r="AEG25" i="83" s="1"/>
  <c r="HN26" i="83"/>
  <c r="HQ26" i="83" s="1"/>
  <c r="BYS21" i="83"/>
  <c r="BYV21" i="83" s="1"/>
  <c r="BYE19" i="83"/>
  <c r="BYH19" i="83" s="1"/>
  <c r="BWV21" i="83"/>
  <c r="BWY21" i="83" s="1"/>
  <c r="BUY20" i="83"/>
  <c r="BVB20" i="83" s="1"/>
  <c r="BUK21" i="83"/>
  <c r="BUN21" i="83" s="1"/>
  <c r="BWH20" i="83"/>
  <c r="BWK20" i="83" s="1"/>
  <c r="BVT22" i="83"/>
  <c r="BVW22" i="83" s="1"/>
  <c r="BPO21" i="83"/>
  <c r="BPR21" i="83" s="1"/>
  <c r="BLN25" i="83"/>
  <c r="BLQ25" i="83" s="1"/>
  <c r="BMP21" i="83"/>
  <c r="BMS21" i="83" s="1"/>
  <c r="BIH25" i="83"/>
  <c r="BIK25" i="83" s="1"/>
  <c r="AZK22" i="83"/>
  <c r="AZN22" i="83" s="1"/>
  <c r="AYP23" i="83"/>
  <c r="AYS23" i="83" s="1"/>
  <c r="BOF21" i="83"/>
  <c r="BOI21" i="83" s="1"/>
  <c r="BNK22" i="83"/>
  <c r="BNN22" i="83" s="1"/>
  <c r="BKS24" i="83"/>
  <c r="BKV24" i="83" s="1"/>
  <c r="BHM25" i="83"/>
  <c r="BHP25" i="83" s="1"/>
  <c r="BCJ25" i="83"/>
  <c r="BCM25" i="83" s="1"/>
  <c r="ARW23" i="83"/>
  <c r="ARZ23" i="83" s="1"/>
  <c r="AOX27" i="83"/>
  <c r="APA27" i="83" s="1"/>
  <c r="ALR22" i="83"/>
  <c r="ALU22" i="83" s="1"/>
  <c r="AKI23" i="83"/>
  <c r="AKL23" i="83" s="1"/>
  <c r="AEK22" i="83"/>
  <c r="AEN22" i="83" s="1"/>
  <c r="BRE21" i="83"/>
  <c r="BRH21" i="83" s="1"/>
  <c r="BMI24" i="83"/>
  <c r="BML24" i="83" s="1"/>
  <c r="BKE22" i="83"/>
  <c r="BKH22" i="83" s="1"/>
  <c r="BIV24" i="83"/>
  <c r="BIY24" i="83" s="1"/>
  <c r="BFB23" i="83"/>
  <c r="BFE23" i="83" s="1"/>
  <c r="BBV24" i="83"/>
  <c r="BBY24" i="83" s="1"/>
  <c r="BJJ20" i="83"/>
  <c r="BJM20" i="83" s="1"/>
  <c r="BHF24" i="83"/>
  <c r="BHI24" i="83" s="1"/>
  <c r="BBO24" i="83"/>
  <c r="BBR24" i="83" s="1"/>
  <c r="BGK24" i="83"/>
  <c r="BGN24" i="83" s="1"/>
  <c r="ALY22" i="83"/>
  <c r="AMB22" i="83" s="1"/>
  <c r="AOC24" i="83"/>
  <c r="AOF24" i="83" s="1"/>
  <c r="AGV22" i="83"/>
  <c r="AGY22" i="83" s="1"/>
  <c r="ANO24" i="83"/>
  <c r="ANR24" i="83" s="1"/>
  <c r="AFF22" i="83"/>
  <c r="AFI22" i="83" s="1"/>
  <c r="ABL23" i="83"/>
  <c r="ABO23" i="83" s="1"/>
  <c r="TX26" i="83"/>
  <c r="UA26" i="83" s="1"/>
  <c r="PP25" i="83"/>
  <c r="PS25" i="83" s="1"/>
  <c r="NE27" i="83"/>
  <c r="NH27" i="83" s="1"/>
  <c r="JK24" i="83"/>
  <c r="JN24" i="83" s="1"/>
  <c r="JD26" i="83"/>
  <c r="JG26" i="83" s="1"/>
  <c r="HU25" i="83"/>
  <c r="HX25" i="83" s="1"/>
  <c r="ATT27" i="83"/>
  <c r="ATW27" i="83" s="1"/>
  <c r="AMF23" i="83"/>
  <c r="AMI23" i="83" s="1"/>
  <c r="XK23" i="83"/>
  <c r="XN23" i="83" s="1"/>
  <c r="WB25" i="83"/>
  <c r="WE25" i="83" s="1"/>
  <c r="AXU22" i="83"/>
  <c r="AXX22" i="83" s="1"/>
  <c r="ARB24" i="83"/>
  <c r="ARE24" i="83" s="1"/>
  <c r="XY25" i="83"/>
  <c r="YB25" i="83" s="1"/>
  <c r="UE22" i="83"/>
  <c r="UH22" i="83" s="1"/>
  <c r="OG24" i="83"/>
  <c r="OJ24" i="83" s="1"/>
  <c r="AU25" i="83"/>
  <c r="AX25" i="83" s="1"/>
  <c r="SH24" i="83"/>
  <c r="SK24" i="83" s="1"/>
  <c r="UZ23" i="83"/>
  <c r="VC23" i="83" s="1"/>
  <c r="II26" i="83"/>
  <c r="IL26" i="83" s="1"/>
  <c r="BXX23" i="83"/>
  <c r="BYA23" i="83" s="1"/>
  <c r="BPV23" i="83"/>
  <c r="BPY23" i="83" s="1"/>
  <c r="BKZ22" i="83"/>
  <c r="BLC22" i="83" s="1"/>
  <c r="BQQ24" i="83"/>
  <c r="BQT24" i="83" s="1"/>
  <c r="BIA26" i="83"/>
  <c r="BID26" i="83" s="1"/>
  <c r="AZR30" i="83"/>
  <c r="AZU30" i="83" s="1"/>
  <c r="AAQ28" i="83"/>
  <c r="AAT28" i="83" s="1"/>
  <c r="AAC29" i="83"/>
  <c r="AAF29" i="83" s="1"/>
  <c r="XK27" i="83"/>
  <c r="XN27" i="83" s="1"/>
  <c r="UZ26" i="83"/>
  <c r="VC26" i="83" s="1"/>
  <c r="JR27" i="83"/>
  <c r="JU27" i="83" s="1"/>
  <c r="HG29" i="83"/>
  <c r="HJ29" i="83" s="1"/>
  <c r="AQU27" i="83"/>
  <c r="AQX27" i="83" s="1"/>
  <c r="BB27" i="83"/>
  <c r="BE27" i="83" s="1"/>
  <c r="QD26" i="83"/>
  <c r="QG26" i="83" s="1"/>
  <c r="BGR28" i="83"/>
  <c r="BGU28" i="83" s="1"/>
  <c r="BTP21" i="83"/>
  <c r="BTS21" i="83" s="1"/>
  <c r="BND25" i="83"/>
  <c r="BNG25" i="83" s="1"/>
  <c r="BIO21" i="83"/>
  <c r="BIR21" i="83" s="1"/>
  <c r="AVJ27" i="83"/>
  <c r="AVM27" i="83" s="1"/>
  <c r="AKP23" i="83"/>
  <c r="AKS23" i="83" s="1"/>
  <c r="AJN21" i="83"/>
  <c r="AJQ21" i="83" s="1"/>
  <c r="BFP24" i="83"/>
  <c r="BFS24" i="83" s="1"/>
  <c r="BEU25" i="83"/>
  <c r="BEX25" i="83" s="1"/>
  <c r="AYI24" i="83"/>
  <c r="AYL24" i="83" s="1"/>
  <c r="AVX23" i="83"/>
  <c r="AWA23" i="83" s="1"/>
  <c r="ATM22" i="83"/>
  <c r="ATP22" i="83" s="1"/>
  <c r="AUH24" i="83"/>
  <c r="AUK24" i="83" s="1"/>
  <c r="AQN26" i="83"/>
  <c r="AQQ26" i="83" s="1"/>
  <c r="ANA25" i="83"/>
  <c r="AND25" i="83" s="1"/>
  <c r="AIL22" i="83"/>
  <c r="AIO22" i="83" s="1"/>
  <c r="AFM21" i="83"/>
  <c r="AFP21" i="83" s="1"/>
  <c r="AGA22" i="83"/>
  <c r="AGD22" i="83" s="1"/>
  <c r="ZO25" i="83"/>
  <c r="ZR25" i="83" s="1"/>
  <c r="SA28" i="83"/>
  <c r="SD28" i="83" s="1"/>
  <c r="QR24" i="83"/>
  <c r="QU24" i="83" s="1"/>
  <c r="NZ26" i="83"/>
  <c r="OC26" i="83" s="1"/>
  <c r="BTW19" i="83"/>
  <c r="BTZ19" i="83" s="1"/>
  <c r="BGY22" i="83"/>
  <c r="BHB22" i="83" s="1"/>
  <c r="ALK21" i="83"/>
  <c r="ALN21" i="83" s="1"/>
  <c r="US26" i="83"/>
  <c r="UV26" i="83" s="1"/>
  <c r="YT26" i="83"/>
  <c r="YW26" i="83" s="1"/>
  <c r="GS25" i="83"/>
  <c r="GV25" i="83" s="1"/>
  <c r="ZH24" i="83"/>
  <c r="ZK24" i="83" s="1"/>
  <c r="DM27" i="83"/>
  <c r="DP27" i="83" s="1"/>
  <c r="AAQ24" i="83"/>
  <c r="AAT24" i="83" s="1"/>
  <c r="YF22" i="83"/>
  <c r="YI22" i="83" s="1"/>
  <c r="MQ24" i="83"/>
  <c r="MT24" i="83" s="1"/>
  <c r="BVM25" i="83"/>
  <c r="BVP25" i="83" s="1"/>
  <c r="BPH24" i="83"/>
  <c r="BPK24" i="83" s="1"/>
  <c r="BGK27" i="83"/>
  <c r="BGN27" i="83" s="1"/>
  <c r="ADB25" i="83"/>
  <c r="ADE25" i="83" s="1"/>
  <c r="BHT24" i="83"/>
  <c r="BHW24" i="83" s="1"/>
  <c r="BBO28" i="83"/>
  <c r="BBR28" i="83" s="1"/>
  <c r="AJN23" i="83"/>
  <c r="AJQ23" i="83" s="1"/>
  <c r="AOQ27" i="83"/>
  <c r="AOT27" i="83" s="1"/>
  <c r="AHJ25" i="83"/>
  <c r="AHM25" i="83" s="1"/>
  <c r="ADI24" i="83"/>
  <c r="ADL24" i="83" s="1"/>
  <c r="ACN23" i="83"/>
  <c r="ACQ23" i="83" s="1"/>
  <c r="AUA27" i="83"/>
  <c r="AUD27" i="83" s="1"/>
  <c r="BW32" i="83"/>
  <c r="BZ32" i="83" s="1"/>
  <c r="FJ33" i="83"/>
  <c r="FM33" i="83" s="1"/>
  <c r="AVJ31" i="83"/>
  <c r="AVM31" i="83" s="1"/>
  <c r="BXX20" i="83"/>
  <c r="BYA20" i="83" s="1"/>
  <c r="BWA41" i="83"/>
  <c r="BWD41" i="83" s="1"/>
  <c r="BTB20" i="83"/>
  <c r="BTE20" i="83" s="1"/>
  <c r="BLU24" i="83"/>
  <c r="BLX24" i="83" s="1"/>
  <c r="BGD20" i="83"/>
  <c r="BGG20" i="83" s="1"/>
  <c r="AYW23" i="83"/>
  <c r="AYZ23" i="83" s="1"/>
  <c r="BQQ20" i="83"/>
  <c r="BQT20" i="83" s="1"/>
  <c r="BFI24" i="83"/>
  <c r="BFL24" i="83" s="1"/>
  <c r="ARI23" i="83"/>
  <c r="ARL23" i="83" s="1"/>
  <c r="AJG22" i="83"/>
  <c r="AJJ22" i="83" s="1"/>
  <c r="AHC21" i="83"/>
  <c r="AHF21" i="83" s="1"/>
  <c r="BJQ23" i="83"/>
  <c r="BJT23" i="83" s="1"/>
  <c r="BDS23" i="83"/>
  <c r="BDV23" i="83" s="1"/>
  <c r="AOQ24" i="83"/>
  <c r="AOT24" i="83" s="1"/>
  <c r="AXG24" i="83"/>
  <c r="AXJ24" i="83" s="1"/>
  <c r="ADB22" i="83"/>
  <c r="ADE22" i="83" s="1"/>
  <c r="RM23" i="83"/>
  <c r="RP23" i="83" s="1"/>
  <c r="PB25" i="83"/>
  <c r="PE25" i="83" s="1"/>
  <c r="MJ26" i="83"/>
  <c r="MM26" i="83" s="1"/>
  <c r="APE22" i="83"/>
  <c r="APH22" i="83" s="1"/>
  <c r="ACG24" i="83"/>
  <c r="ACJ24" i="83" s="1"/>
  <c r="ADP22" i="83"/>
  <c r="ADS22" i="83" s="1"/>
  <c r="XR24" i="83"/>
  <c r="XU24" i="83" s="1"/>
  <c r="SV25" i="83"/>
  <c r="SY25" i="83" s="1"/>
  <c r="DT27" i="83"/>
  <c r="DW27" i="83" s="1"/>
  <c r="AER21" i="83"/>
  <c r="AEU21" i="83" s="1"/>
  <c r="CR26" i="83"/>
  <c r="CU26" i="83" s="1"/>
  <c r="APS25" i="83"/>
  <c r="APV25" i="83" s="1"/>
  <c r="BDZ25" i="83"/>
  <c r="BEC25" i="83" s="1"/>
  <c r="TJ22" i="83"/>
  <c r="TM22" i="83" s="1"/>
  <c r="FJ27" i="83"/>
  <c r="FM27" i="83" s="1"/>
  <c r="BW27" i="83"/>
  <c r="BZ27" i="83" s="1"/>
  <c r="BP26" i="83"/>
  <c r="BS26" i="83" s="1"/>
  <c r="BB25" i="83"/>
  <c r="BE25" i="83" s="1"/>
  <c r="AN27" i="83"/>
  <c r="AQ27" i="83" s="1"/>
  <c r="BYS25" i="83"/>
  <c r="BYV25" i="83" s="1"/>
  <c r="BWA44" i="83"/>
  <c r="BWD44" i="83" s="1"/>
  <c r="BSN23" i="83"/>
  <c r="BSQ23" i="83" s="1"/>
  <c r="BUD22" i="83"/>
  <c r="BUG22" i="83" s="1"/>
  <c r="BJX28" i="83"/>
  <c r="BKA28" i="83" s="1"/>
  <c r="BIO26" i="83"/>
  <c r="BIR26" i="83" s="1"/>
  <c r="BIH30" i="83"/>
  <c r="BIK30" i="83" s="1"/>
  <c r="BJQ25" i="83"/>
  <c r="BJT25" i="83" s="1"/>
  <c r="BCQ25" i="83"/>
  <c r="BCT25" i="83" s="1"/>
  <c r="AVC26" i="83"/>
  <c r="AVF26" i="83" s="1"/>
  <c r="ASK27" i="83"/>
  <c r="ASN27" i="83" s="1"/>
  <c r="BNK26" i="83"/>
  <c r="BNN26" i="83" s="1"/>
  <c r="BND30" i="83"/>
  <c r="BNG30" i="83" s="1"/>
  <c r="AWL24" i="83"/>
  <c r="AWO24" i="83" s="1"/>
  <c r="ARB25" i="83"/>
  <c r="ARE25" i="83" s="1"/>
  <c r="ANH29" i="83"/>
  <c r="ANK29" i="83" s="1"/>
  <c r="AHX23" i="83"/>
  <c r="AIA23" i="83" s="1"/>
  <c r="VU28" i="83"/>
  <c r="VX28" i="83" s="1"/>
  <c r="II31" i="83"/>
  <c r="IL31" i="83" s="1"/>
  <c r="IB26" i="83"/>
  <c r="IE26" i="83" s="1"/>
  <c r="ADW23" i="83"/>
  <c r="ADZ23" i="83" s="1"/>
  <c r="WW29" i="83"/>
  <c r="WZ29" i="83" s="1"/>
  <c r="IP34" i="83"/>
  <c r="IS34" i="83" s="1"/>
  <c r="APZ27" i="83"/>
  <c r="AQC27" i="83" s="1"/>
  <c r="TQ31" i="83"/>
  <c r="TT31" i="83" s="1"/>
  <c r="FQ32" i="83"/>
  <c r="FT32" i="83" s="1"/>
  <c r="FC31" i="83"/>
  <c r="FF31" i="83" s="1"/>
  <c r="EH28" i="83"/>
  <c r="EK28" i="83" s="1"/>
  <c r="EA28" i="83"/>
  <c r="ED28" i="83" s="1"/>
  <c r="AN32" i="83"/>
  <c r="AQ32" i="83" s="1"/>
  <c r="CR30" i="83"/>
  <c r="CU30" i="83" s="1"/>
  <c r="CD32" i="83"/>
  <c r="CG32" i="83" s="1"/>
  <c r="BBH26" i="83"/>
  <c r="BBK26" i="83" s="1"/>
  <c r="YM29" i="83"/>
  <c r="YP29" i="83" s="1"/>
  <c r="DT34" i="83"/>
  <c r="DW34" i="83" s="1"/>
  <c r="AG32" i="83"/>
  <c r="AJ32" i="83" s="1"/>
  <c r="BXQ21" i="83"/>
  <c r="BXT21" i="83" s="1"/>
  <c r="BVM21" i="83"/>
  <c r="BVP21" i="83" s="1"/>
  <c r="BVF21" i="83"/>
  <c r="BVI21" i="83" s="1"/>
  <c r="BXC21" i="83"/>
  <c r="BXF21" i="83" s="1"/>
  <c r="BRL20" i="83"/>
  <c r="BRO20" i="83" s="1"/>
  <c r="BPA21" i="83"/>
  <c r="BPD21" i="83" s="1"/>
  <c r="BNR23" i="83"/>
  <c r="BNU23" i="83" s="1"/>
  <c r="BKL23" i="83"/>
  <c r="BKO23" i="83" s="1"/>
  <c r="BWA22" i="83"/>
  <c r="BWD22" i="83" s="1"/>
  <c r="BUR20" i="83"/>
  <c r="BUU20" i="83" s="1"/>
  <c r="BPV20" i="83"/>
  <c r="BPY20" i="83" s="1"/>
  <c r="BKZ20" i="83"/>
  <c r="BLC20" i="83" s="1"/>
  <c r="BJX25" i="83"/>
  <c r="BKA25" i="83" s="1"/>
  <c r="BCQ23" i="83"/>
  <c r="BCT23" i="83" s="1"/>
  <c r="ASY24" i="83"/>
  <c r="ATB24" i="83" s="1"/>
  <c r="AKW22" i="83"/>
  <c r="AKZ22" i="83" s="1"/>
  <c r="BRZ21" i="83"/>
  <c r="BSC21" i="83" s="1"/>
  <c r="BQJ21" i="83"/>
  <c r="BQM21" i="83" s="1"/>
  <c r="BCC24" i="83"/>
  <c r="BCF24" i="83" s="1"/>
  <c r="BAT25" i="83"/>
  <c r="BAW25" i="83" s="1"/>
  <c r="BBA23" i="83"/>
  <c r="BBD23" i="83" s="1"/>
  <c r="BAM25" i="83"/>
  <c r="BAP25" i="83" s="1"/>
  <c r="ASR23" i="83"/>
  <c r="ASU23" i="83" s="1"/>
  <c r="AVQ24" i="83"/>
  <c r="AVT24" i="83" s="1"/>
  <c r="ANH25" i="83"/>
  <c r="ANK25" i="83" s="1"/>
  <c r="ALD21" i="83"/>
  <c r="ALG21" i="83" s="1"/>
  <c r="AWE23" i="83"/>
  <c r="AWH23" i="83" s="1"/>
  <c r="AVC23" i="83"/>
  <c r="AVF23" i="83" s="1"/>
  <c r="LV25" i="83"/>
  <c r="LY25" i="83" s="1"/>
  <c r="ASD26" i="83"/>
  <c r="ASG26" i="83" s="1"/>
  <c r="ZA23" i="83"/>
  <c r="ZD23" i="83" s="1"/>
  <c r="XD26" i="83"/>
  <c r="XG26" i="83" s="1"/>
  <c r="WI26" i="83"/>
  <c r="WL26" i="83" s="1"/>
  <c r="PI26" i="83"/>
  <c r="PL26" i="83" s="1"/>
  <c r="NS26" i="83"/>
  <c r="NV26" i="83" s="1"/>
  <c r="LH25" i="83"/>
  <c r="LK25" i="83" s="1"/>
  <c r="AAX23" i="83"/>
  <c r="ABA23" i="83" s="1"/>
  <c r="LO27" i="83"/>
  <c r="LR27" i="83" s="1"/>
  <c r="HN25" i="83"/>
  <c r="HQ25" i="83" s="1"/>
  <c r="S26" i="83"/>
  <c r="V26" i="83" s="1"/>
  <c r="L24" i="83"/>
  <c r="O24" i="83" s="1"/>
  <c r="ACU22" i="83"/>
  <c r="ACX22" i="83" s="1"/>
  <c r="AG27" i="83"/>
  <c r="AJ27" i="83" s="1"/>
  <c r="ON25" i="83"/>
  <c r="OQ25" i="83" s="1"/>
  <c r="LA24" i="83"/>
  <c r="LD24" i="83" s="1"/>
  <c r="GE25" i="83"/>
  <c r="GH25" i="83" s="1"/>
  <c r="EV25" i="83"/>
  <c r="EY25" i="83" s="1"/>
  <c r="EH25" i="83"/>
  <c r="EK25" i="83" s="1"/>
  <c r="BI26" i="83"/>
  <c r="BL26" i="83" s="1"/>
  <c r="FX25" i="83"/>
  <c r="GA25" i="83" s="1"/>
  <c r="ADW21" i="83"/>
  <c r="ADZ21" i="83" s="1"/>
  <c r="TQ26" i="83"/>
  <c r="TT26" i="83" s="1"/>
  <c r="TC25" i="83"/>
  <c r="TF25" i="83" s="1"/>
  <c r="PW24" i="83"/>
  <c r="PZ24" i="83" s="1"/>
  <c r="MX24" i="83"/>
  <c r="NA24" i="83" s="1"/>
  <c r="KF24" i="83"/>
  <c r="KI24" i="83" s="1"/>
  <c r="GZ27" i="83"/>
  <c r="HC27" i="83" s="1"/>
  <c r="EO26" i="83"/>
  <c r="ER26" i="83" s="1"/>
  <c r="CD27" i="83"/>
  <c r="CG27" i="83" s="1"/>
  <c r="BWH23" i="83"/>
  <c r="BWK23" i="83" s="1"/>
  <c r="BRS20" i="83"/>
  <c r="BRV20" i="83" s="1"/>
  <c r="BMW24" i="83"/>
  <c r="BMZ24" i="83" s="1"/>
  <c r="BMP24" i="83"/>
  <c r="BMS24" i="83" s="1"/>
  <c r="BOF24" i="83"/>
  <c r="BOI24" i="83" s="1"/>
  <c r="BBA26" i="83"/>
  <c r="BBD26" i="83" s="1"/>
  <c r="BOT29" i="83"/>
  <c r="BOW29" i="83" s="1"/>
  <c r="BGY26" i="83"/>
  <c r="BHB26" i="83" s="1"/>
  <c r="ACG28" i="83"/>
  <c r="ACJ28" i="83" s="1"/>
  <c r="ABL26" i="83"/>
  <c r="ABO26" i="83" s="1"/>
  <c r="DM31" i="83"/>
  <c r="DP31" i="83" s="1"/>
  <c r="GL24" i="83"/>
  <c r="GO24" i="83" s="1"/>
  <c r="BJJ22" i="83"/>
  <c r="BJM22" i="83" s="1"/>
  <c r="ATT31" i="83"/>
  <c r="ATW31" i="83" s="1"/>
  <c r="CK30" i="83"/>
  <c r="CN30" i="83" s="1"/>
  <c r="MC29" i="83"/>
  <c r="MF29" i="83" s="1"/>
  <c r="GZ34" i="83"/>
  <c r="HC34" i="83" s="1"/>
  <c r="FX26" i="83"/>
  <c r="GA26" i="83" s="1"/>
  <c r="BXJ21" i="83"/>
  <c r="BXM21" i="83" s="1"/>
  <c r="BAF23" i="83"/>
  <c r="BAI23" i="83" s="1"/>
  <c r="BSU21" i="83"/>
  <c r="BSX21" i="83" s="1"/>
  <c r="BDE25" i="83"/>
  <c r="BDH25" i="83" s="1"/>
  <c r="ANV24" i="83"/>
  <c r="ANY24" i="83" s="1"/>
  <c r="AIE22" i="83"/>
  <c r="AIH22" i="83" s="1"/>
  <c r="BJC24" i="83"/>
  <c r="BJF24" i="83" s="1"/>
  <c r="ASK24" i="83"/>
  <c r="ASN24" i="83" s="1"/>
  <c r="AUA23" i="83"/>
  <c r="AUD23" i="83" s="1"/>
  <c r="YM26" i="83"/>
  <c r="YP26" i="83" s="1"/>
  <c r="VU22" i="83"/>
  <c r="VX22" i="83" s="1"/>
  <c r="QK27" i="83"/>
  <c r="QN27" i="83" s="1"/>
  <c r="AZY23" i="83"/>
  <c r="BAB23" i="83" s="1"/>
  <c r="AKB22" i="83"/>
  <c r="AKE22" i="83" s="1"/>
  <c r="AAJ26" i="83"/>
  <c r="AAM26" i="83" s="1"/>
  <c r="UL25" i="83"/>
  <c r="UO25" i="83" s="1"/>
  <c r="VN26" i="83"/>
  <c r="VQ26" i="83" s="1"/>
  <c r="BEG23" i="83"/>
  <c r="BEJ23" i="83" s="1"/>
  <c r="AHX21" i="83"/>
  <c r="AIA21" i="83" s="1"/>
  <c r="FC26" i="83"/>
  <c r="FF26" i="83" s="1"/>
  <c r="CY26" i="83"/>
  <c r="DB26" i="83" s="1"/>
  <c r="BXC25" i="83"/>
  <c r="BXF25" i="83" s="1"/>
  <c r="BLG25" i="83"/>
  <c r="BLJ25" i="83" s="1"/>
  <c r="BQC21" i="83"/>
  <c r="BQF21" i="83" s="1"/>
  <c r="BEG25" i="83"/>
  <c r="BEJ25" i="83" s="1"/>
  <c r="BLN28" i="83"/>
  <c r="BLQ28" i="83" s="1"/>
  <c r="BKE26" i="83"/>
  <c r="BKH26" i="83" s="1"/>
  <c r="AQN29" i="83"/>
  <c r="AQQ29" i="83" s="1"/>
  <c r="BLU29" i="83"/>
  <c r="BLX29" i="83" s="1"/>
  <c r="BRL23" i="83"/>
  <c r="BRO23" i="83" s="1"/>
  <c r="BDZ27" i="83"/>
  <c r="BEC27" i="83" s="1"/>
  <c r="AOJ26" i="83"/>
  <c r="AOM26" i="83" s="1"/>
  <c r="AMT24" i="83"/>
  <c r="AMW24" i="83" s="1"/>
  <c r="BPA25" i="83"/>
  <c r="BPD25" i="83" s="1"/>
  <c r="WP27" i="83"/>
  <c r="WS27" i="83" s="1"/>
  <c r="UE25" i="83"/>
  <c r="UH25" i="83" s="1"/>
  <c r="TJ24" i="83"/>
  <c r="TM24" i="83" s="1"/>
  <c r="JY31" i="83"/>
  <c r="KB31" i="83" s="1"/>
  <c r="ALD24" i="83"/>
  <c r="ALG24" i="83" s="1"/>
  <c r="ABZ31" i="83"/>
  <c r="ACC31" i="83" s="1"/>
  <c r="AU29" i="83"/>
  <c r="AX29" i="83" s="1"/>
  <c r="BP30" i="83"/>
  <c r="BS30" i="83" s="1"/>
  <c r="EV27" i="83"/>
  <c r="EY27" i="83" s="1"/>
  <c r="BYL21" i="83"/>
  <c r="BYO21" i="83" s="1"/>
  <c r="BWO21" i="83"/>
  <c r="BWR21" i="83" s="1"/>
  <c r="BSG21" i="83"/>
  <c r="BSJ21" i="83" s="1"/>
  <c r="BPH21" i="83"/>
  <c r="BPK21" i="83" s="1"/>
  <c r="BIA24" i="83"/>
  <c r="BID24" i="83" s="1"/>
  <c r="AZD25" i="83"/>
  <c r="AZG25" i="83" s="1"/>
  <c r="BTI21" i="83"/>
  <c r="BTL21" i="83" s="1"/>
  <c r="BHT21" i="83"/>
  <c r="BHW21" i="83" s="1"/>
  <c r="AZR26" i="83"/>
  <c r="AZU26" i="83" s="1"/>
  <c r="AHQ22" i="83"/>
  <c r="AHT22" i="83" s="1"/>
  <c r="AGH21" i="83"/>
  <c r="AGK21" i="83" s="1"/>
  <c r="BMB24" i="83"/>
  <c r="BME24" i="83" s="1"/>
  <c r="AJU22" i="83"/>
  <c r="AJX22" i="83" s="1"/>
  <c r="AUO24" i="83"/>
  <c r="AUR24" i="83" s="1"/>
  <c r="OU27" i="83"/>
  <c r="OX27" i="83" s="1"/>
  <c r="AQG25" i="83"/>
  <c r="AQJ25" i="83" s="1"/>
  <c r="AIS21" i="83"/>
  <c r="AIV21" i="83" s="1"/>
  <c r="VG25" i="83"/>
  <c r="VJ25" i="83" s="1"/>
  <c r="APL25" i="83"/>
  <c r="APO25" i="83" s="1"/>
  <c r="ABE25" i="83"/>
  <c r="ABH25" i="83" s="1"/>
  <c r="AAC25" i="83"/>
  <c r="AAF25" i="83" s="1"/>
  <c r="KT26" i="83"/>
  <c r="KW26" i="83" s="1"/>
  <c r="DF24" i="83"/>
  <c r="DI24" i="83" s="1"/>
  <c r="ZV22" i="83"/>
  <c r="ZY22" i="83" s="1"/>
  <c r="WP23" i="83"/>
  <c r="WS23" i="83" s="1"/>
  <c r="NL25" i="83"/>
  <c r="NO25" i="83" s="1"/>
  <c r="IP27" i="83"/>
  <c r="IS27" i="83" s="1"/>
  <c r="BEU21" i="83"/>
  <c r="BEX21" i="83" s="1"/>
  <c r="BEN53" i="83"/>
  <c r="BEQ53" i="83" s="1"/>
  <c r="BEN48" i="83"/>
  <c r="BEQ48" i="83" s="1"/>
  <c r="BDZ50" i="83"/>
  <c r="BEC50" i="83" s="1"/>
  <c r="BDS53" i="83"/>
  <c r="BDV53" i="83" s="1"/>
  <c r="BDE49" i="83"/>
  <c r="BDH49" i="83" s="1"/>
  <c r="BCC21" i="83"/>
  <c r="BCF21" i="83" s="1"/>
  <c r="BBV42" i="83"/>
  <c r="BBY42" i="83" s="1"/>
  <c r="BBO21" i="83"/>
  <c r="BBR21" i="83" s="1"/>
  <c r="BAT21" i="83"/>
  <c r="BAW21" i="83" s="1"/>
  <c r="AZR21" i="83"/>
  <c r="AZU21" i="83" s="1"/>
  <c r="AZD47" i="83"/>
  <c r="AZG47" i="83" s="1"/>
  <c r="AYI52" i="83"/>
  <c r="AYL52" i="83" s="1"/>
  <c r="BDZ56" i="83"/>
  <c r="BEC56" i="83" s="1"/>
  <c r="BDZ21" i="83"/>
  <c r="BEC21" i="83" s="1"/>
  <c r="BCX53" i="83"/>
  <c r="BDA53" i="83" s="1"/>
  <c r="BCJ49" i="83"/>
  <c r="BCM49" i="83" s="1"/>
  <c r="BCJ21" i="83"/>
  <c r="BCM21" i="83" s="1"/>
  <c r="AZD53" i="83"/>
  <c r="AZG53" i="83" s="1"/>
  <c r="AYW21" i="83"/>
  <c r="AYZ21" i="83" s="1"/>
  <c r="AXN48" i="83"/>
  <c r="AXQ48" i="83" s="1"/>
  <c r="AWZ21" i="83"/>
  <c r="AXC21" i="83" s="1"/>
  <c r="AWL41" i="83"/>
  <c r="AWO41" i="83" s="1"/>
  <c r="AWL36" i="83"/>
  <c r="AWO36" i="83" s="1"/>
  <c r="AWL21" i="83"/>
  <c r="AWO21" i="83" s="1"/>
  <c r="AVX50" i="83"/>
  <c r="AWA50" i="83" s="1"/>
  <c r="AVQ21" i="83"/>
  <c r="AVT21" i="83" s="1"/>
  <c r="AVC53" i="83"/>
  <c r="AVF53" i="83" s="1"/>
  <c r="AUV46" i="83"/>
  <c r="AUY46" i="83" s="1"/>
  <c r="AUH49" i="83"/>
  <c r="AUK49" i="83" s="1"/>
  <c r="AUH44" i="83"/>
  <c r="AUK44" i="83" s="1"/>
  <c r="AUH21" i="83"/>
  <c r="AUK21" i="83" s="1"/>
  <c r="AUA21" i="83"/>
  <c r="AUD21" i="83" s="1"/>
  <c r="ATM21" i="83"/>
  <c r="ATP21" i="83" s="1"/>
  <c r="ATF21" i="83"/>
  <c r="ATI21" i="83" s="1"/>
  <c r="ASK54" i="83"/>
  <c r="ASN54" i="83" s="1"/>
  <c r="ASD51" i="83"/>
  <c r="ASG51" i="83" s="1"/>
  <c r="ASD21" i="83"/>
  <c r="ASG21" i="83" s="1"/>
  <c r="ARB42" i="83"/>
  <c r="ARE42" i="83" s="1"/>
  <c r="ARB21" i="83"/>
  <c r="ARE21" i="83" s="1"/>
  <c r="AQU47" i="83"/>
  <c r="AQX47" i="83" s="1"/>
  <c r="AQN54" i="83"/>
  <c r="AQQ54" i="83" s="1"/>
  <c r="AQN21" i="83"/>
  <c r="AQQ21" i="83" s="1"/>
  <c r="APZ21" i="83"/>
  <c r="AQC21" i="83" s="1"/>
  <c r="APL21" i="83"/>
  <c r="APO21" i="83" s="1"/>
  <c r="AOQ56" i="83"/>
  <c r="AOT56" i="83" s="1"/>
  <c r="AOQ21" i="83"/>
  <c r="AOT21" i="83" s="1"/>
  <c r="ANH21" i="83"/>
  <c r="ANK21" i="83" s="1"/>
  <c r="AMT39" i="83"/>
  <c r="AMW39" i="83" s="1"/>
  <c r="AMF46" i="83"/>
  <c r="AMI46" i="83" s="1"/>
  <c r="BFI21" i="83"/>
  <c r="BFL21" i="83" s="1"/>
  <c r="BDS47" i="83"/>
  <c r="BDV47" i="83" s="1"/>
  <c r="BCX21" i="83"/>
  <c r="BDA21" i="83" s="1"/>
  <c r="BBV21" i="83"/>
  <c r="BBY21" i="83" s="1"/>
  <c r="BBH55" i="83"/>
  <c r="BBK55" i="83" s="1"/>
  <c r="BBH49" i="83"/>
  <c r="BBK49" i="83" s="1"/>
  <c r="AZR40" i="83"/>
  <c r="AZU40" i="83" s="1"/>
  <c r="AZD21" i="83"/>
  <c r="AZG21" i="83" s="1"/>
  <c r="AYW55" i="83"/>
  <c r="AYZ55" i="83" s="1"/>
  <c r="AYI59" i="83"/>
  <c r="AYL59" i="83" s="1"/>
  <c r="AXN42" i="83"/>
  <c r="AXQ42" i="83" s="1"/>
  <c r="AWS59" i="83"/>
  <c r="AWV59" i="83" s="1"/>
  <c r="BFI43" i="83"/>
  <c r="BFL43" i="83" s="1"/>
  <c r="BEN21" i="83"/>
  <c r="BEQ21" i="83" s="1"/>
  <c r="BCX48" i="83"/>
  <c r="BDA48" i="83" s="1"/>
  <c r="BCC59" i="83"/>
  <c r="BCF59" i="83" s="1"/>
  <c r="BCC53" i="83"/>
  <c r="BCF53" i="83" s="1"/>
  <c r="BAT42" i="83"/>
  <c r="BAW42" i="83" s="1"/>
  <c r="BAM49" i="83"/>
  <c r="BAP49" i="83" s="1"/>
  <c r="BAM21" i="83"/>
  <c r="BAP21" i="83" s="1"/>
  <c r="AZY52" i="83"/>
  <c r="BAB52" i="83" s="1"/>
  <c r="AYW48" i="83"/>
  <c r="AYZ48" i="83" s="1"/>
  <c r="AXN21" i="83"/>
  <c r="AXQ21" i="83" s="1"/>
  <c r="AWS45" i="83"/>
  <c r="AWV45" i="83" s="1"/>
  <c r="BDE21" i="83"/>
  <c r="BDH21" i="83" s="1"/>
  <c r="BBO54" i="83"/>
  <c r="BBR54" i="83" s="1"/>
  <c r="AZY45" i="83"/>
  <c r="BAB45" i="83" s="1"/>
  <c r="AZY21" i="83"/>
  <c r="BAB21" i="83" s="1"/>
  <c r="AYI21" i="83"/>
  <c r="AYL21" i="83" s="1"/>
  <c r="AXG46" i="83"/>
  <c r="AXJ46" i="83" s="1"/>
  <c r="AWS21" i="83"/>
  <c r="AWV21" i="83" s="1"/>
  <c r="AVJ55" i="83"/>
  <c r="AVM55" i="83" s="1"/>
  <c r="AVJ21" i="83"/>
  <c r="AVM21" i="83" s="1"/>
  <c r="AUV42" i="83"/>
  <c r="AUY42" i="83" s="1"/>
  <c r="AUO21" i="83"/>
  <c r="AUR21" i="83" s="1"/>
  <c r="AUA56" i="83"/>
  <c r="AUD56" i="83" s="1"/>
  <c r="ATM51" i="83"/>
  <c r="ATP51" i="83" s="1"/>
  <c r="ASY47" i="83"/>
  <c r="ATB47" i="83" s="1"/>
  <c r="ASR21" i="83"/>
  <c r="ASU21" i="83" s="1"/>
  <c r="ARW52" i="83"/>
  <c r="ARZ52" i="83" s="1"/>
  <c r="ARP21" i="83"/>
  <c r="ARS21" i="83" s="1"/>
  <c r="ARB39" i="83"/>
  <c r="ARE39" i="83" s="1"/>
  <c r="AQG21" i="83"/>
  <c r="AQJ21" i="83" s="1"/>
  <c r="APZ43" i="83"/>
  <c r="AQC43" i="83" s="1"/>
  <c r="APS46" i="83"/>
  <c r="APV46" i="83" s="1"/>
  <c r="APS21" i="83"/>
  <c r="APV21" i="83" s="1"/>
  <c r="APE21" i="83"/>
  <c r="APH21" i="83" s="1"/>
  <c r="AOJ21" i="83"/>
  <c r="AOM21" i="83" s="1"/>
  <c r="AOC48" i="83"/>
  <c r="AOF48" i="83" s="1"/>
  <c r="ANV41" i="83"/>
  <c r="ANY41" i="83" s="1"/>
  <c r="ANV21" i="83"/>
  <c r="ANY21" i="83" s="1"/>
  <c r="ANO48" i="83"/>
  <c r="ANR48" i="83" s="1"/>
  <c r="ANA58" i="83"/>
  <c r="AND58" i="83" s="1"/>
  <c r="AMT21" i="83"/>
  <c r="AMW21" i="83" s="1"/>
  <c r="AMM21" i="83"/>
  <c r="AMP21" i="83" s="1"/>
  <c r="AMF41" i="83"/>
  <c r="AMI41" i="83" s="1"/>
  <c r="BEU47" i="83"/>
  <c r="BEX47" i="83" s="1"/>
  <c r="AYB54" i="83"/>
  <c r="AYE54" i="83" s="1"/>
  <c r="AYB48" i="83"/>
  <c r="AYE48" i="83" s="1"/>
  <c r="AVX21" i="83"/>
  <c r="AWA21" i="83" s="1"/>
  <c r="AVQ55" i="83"/>
  <c r="AVT55" i="83" s="1"/>
  <c r="ATT21" i="83"/>
  <c r="ATW21" i="83" s="1"/>
  <c r="ASR44" i="83"/>
  <c r="ASU44" i="83" s="1"/>
  <c r="ASK48" i="83"/>
  <c r="ASN48" i="83" s="1"/>
  <c r="ASK21" i="83"/>
  <c r="ASN21" i="83" s="1"/>
  <c r="ARW47" i="83"/>
  <c r="ARZ47" i="83" s="1"/>
  <c r="ARW21" i="83"/>
  <c r="ARZ21" i="83" s="1"/>
  <c r="ARP49" i="83"/>
  <c r="ARS49" i="83" s="1"/>
  <c r="AQN62" i="83"/>
  <c r="AQQ62" i="83" s="1"/>
  <c r="AQG48" i="83"/>
  <c r="AQJ48" i="83" s="1"/>
  <c r="APL45" i="83"/>
  <c r="APO45" i="83" s="1"/>
  <c r="AOX56" i="83"/>
  <c r="APA56" i="83" s="1"/>
  <c r="AOQ50" i="83"/>
  <c r="AOT50" i="83" s="1"/>
  <c r="ANO21" i="83"/>
  <c r="ANR21" i="83" s="1"/>
  <c r="ANH67" i="83"/>
  <c r="ANK67" i="83" s="1"/>
  <c r="AUV21" i="83"/>
  <c r="AUY21" i="83" s="1"/>
  <c r="AUA50" i="83"/>
  <c r="AUD50" i="83" s="1"/>
  <c r="AQU21" i="83"/>
  <c r="AQX21" i="83" s="1"/>
  <c r="APE54" i="83"/>
  <c r="APH54" i="83" s="1"/>
  <c r="AOJ54" i="83"/>
  <c r="AOM54" i="83" s="1"/>
  <c r="ANA63" i="83"/>
  <c r="AND63" i="83" s="1"/>
  <c r="AMF21" i="83"/>
  <c r="AMI21" i="83" s="1"/>
  <c r="SO21" i="83"/>
  <c r="SR21" i="83" s="1"/>
  <c r="RT56" i="83"/>
  <c r="RW56" i="83" s="1"/>
  <c r="RT51" i="83"/>
  <c r="RW51" i="83" s="1"/>
  <c r="QK22" i="83"/>
  <c r="QN22" i="83" s="1"/>
  <c r="QD22" i="83"/>
  <c r="QG22" i="83" s="1"/>
  <c r="PP52" i="83"/>
  <c r="PS52" i="83" s="1"/>
  <c r="OU65" i="83"/>
  <c r="OX65" i="83" s="1"/>
  <c r="ON56" i="83"/>
  <c r="OQ56" i="83" s="1"/>
  <c r="NZ54" i="83"/>
  <c r="OC54" i="83" s="1"/>
  <c r="NL48" i="83"/>
  <c r="NO48" i="83" s="1"/>
  <c r="NL21" i="83"/>
  <c r="NO21" i="83" s="1"/>
  <c r="MX22" i="83"/>
  <c r="NA22" i="83" s="1"/>
  <c r="LV45" i="83"/>
  <c r="LY45" i="83" s="1"/>
  <c r="LO65" i="83"/>
  <c r="LR65" i="83" s="1"/>
  <c r="LO60" i="83"/>
  <c r="LR60" i="83" s="1"/>
  <c r="IW57" i="83"/>
  <c r="IZ57" i="83" s="1"/>
  <c r="IP22" i="83"/>
  <c r="IS22" i="83" s="1"/>
  <c r="II60" i="83"/>
  <c r="IL60" i="83" s="1"/>
  <c r="II22" i="83"/>
  <c r="IL22" i="83" s="1"/>
  <c r="IB22" i="83"/>
  <c r="IE22" i="83" s="1"/>
  <c r="HN22" i="83"/>
  <c r="HQ22" i="83" s="1"/>
  <c r="HG56" i="83"/>
  <c r="HJ56" i="83" s="1"/>
  <c r="BFI48" i="83"/>
  <c r="BFL48" i="83" s="1"/>
  <c r="BDS21" i="83"/>
  <c r="BDV21" i="83" s="1"/>
  <c r="AZY57" i="83"/>
  <c r="BAB57" i="83" s="1"/>
  <c r="AYB21" i="83"/>
  <c r="AYE21" i="83" s="1"/>
  <c r="AXG21" i="83"/>
  <c r="AXJ21" i="83" s="1"/>
  <c r="AVQ50" i="83"/>
  <c r="AVT50" i="83" s="1"/>
  <c r="ASR39" i="83"/>
  <c r="ASU39" i="83" s="1"/>
  <c r="APZ39" i="83"/>
  <c r="AQC39" i="83" s="1"/>
  <c r="APE48" i="83"/>
  <c r="APH48" i="83" s="1"/>
  <c r="AOX64" i="83"/>
  <c r="APA64" i="83" s="1"/>
  <c r="AOJ49" i="83"/>
  <c r="AOM49" i="83" s="1"/>
  <c r="AOC21" i="83"/>
  <c r="AOF21" i="83" s="1"/>
  <c r="ANH50" i="83"/>
  <c r="ANK50" i="83" s="1"/>
  <c r="SA62" i="83"/>
  <c r="SD62" i="83" s="1"/>
  <c r="QY61" i="83"/>
  <c r="RB61" i="83" s="1"/>
  <c r="QK58" i="83"/>
  <c r="QN58" i="83" s="1"/>
  <c r="QD54" i="83"/>
  <c r="QG54" i="83" s="1"/>
  <c r="PW42" i="83"/>
  <c r="PZ42" i="83" s="1"/>
  <c r="PI65" i="83"/>
  <c r="PL65" i="83" s="1"/>
  <c r="PI60" i="83"/>
  <c r="PL60" i="83" s="1"/>
  <c r="ON50" i="83"/>
  <c r="OQ50" i="83" s="1"/>
  <c r="OG21" i="83"/>
  <c r="OJ21" i="83" s="1"/>
  <c r="NZ62" i="83"/>
  <c r="OC62" i="83" s="1"/>
  <c r="MX50" i="83"/>
  <c r="NA50" i="83" s="1"/>
  <c r="MQ21" i="83"/>
  <c r="MT21" i="83" s="1"/>
  <c r="LO22" i="83"/>
  <c r="LR22" i="83" s="1"/>
  <c r="LH57" i="83"/>
  <c r="LK57" i="83" s="1"/>
  <c r="KM52" i="83"/>
  <c r="KP52" i="83" s="1"/>
  <c r="KF44" i="83"/>
  <c r="KI44" i="83" s="1"/>
  <c r="JY69" i="83"/>
  <c r="KB69" i="83" s="1"/>
  <c r="JY64" i="83"/>
  <c r="KB64" i="83" s="1"/>
  <c r="JR22" i="83"/>
  <c r="JU22" i="83" s="1"/>
  <c r="JD68" i="83"/>
  <c r="JG68" i="83" s="1"/>
  <c r="JD56" i="83"/>
  <c r="JG56" i="83" s="1"/>
  <c r="IP75" i="83"/>
  <c r="IS75" i="83" s="1"/>
  <c r="II66" i="83"/>
  <c r="IL66" i="83" s="1"/>
  <c r="HU52" i="83"/>
  <c r="HX52" i="83" s="1"/>
  <c r="HN55" i="83"/>
  <c r="HQ55" i="83" s="1"/>
  <c r="HG22" i="83"/>
  <c r="HJ22" i="83" s="1"/>
  <c r="BBH21" i="83"/>
  <c r="BBK21" i="83" s="1"/>
  <c r="AXN35" i="83"/>
  <c r="AXQ35" i="83" s="1"/>
  <c r="AVX46" i="83"/>
  <c r="AWA46" i="83" s="1"/>
  <c r="AUO45" i="83"/>
  <c r="AUR45" i="83" s="1"/>
  <c r="ATF50" i="83"/>
  <c r="ATI50" i="83" s="1"/>
  <c r="AOX21" i="83"/>
  <c r="APA21" i="83" s="1"/>
  <c r="ANH58" i="83"/>
  <c r="ANK58" i="83" s="1"/>
  <c r="ANA21" i="83"/>
  <c r="AND21" i="83" s="1"/>
  <c r="SO52" i="83"/>
  <c r="SR52" i="83" s="1"/>
  <c r="NS54" i="83"/>
  <c r="NV54" i="83" s="1"/>
  <c r="NS22" i="83"/>
  <c r="NV22" i="83" s="1"/>
  <c r="NE58" i="83"/>
  <c r="NH58" i="83" s="1"/>
  <c r="NE22" i="83"/>
  <c r="NH22" i="83" s="1"/>
  <c r="MX42" i="83"/>
  <c r="NA42" i="83" s="1"/>
  <c r="MJ63" i="83"/>
  <c r="MM63" i="83" s="1"/>
  <c r="LH51" i="83"/>
  <c r="LK51" i="83" s="1"/>
  <c r="LA40" i="83"/>
  <c r="LD40" i="83" s="1"/>
  <c r="LA21" i="83"/>
  <c r="LD21" i="83" s="1"/>
  <c r="KT62" i="83"/>
  <c r="KW62" i="83" s="1"/>
  <c r="KT55" i="83"/>
  <c r="KW55" i="83" s="1"/>
  <c r="JY55" i="83"/>
  <c r="KB55" i="83" s="1"/>
  <c r="JY22" i="83"/>
  <c r="KB22" i="83" s="1"/>
  <c r="JK41" i="83"/>
  <c r="JN41" i="83" s="1"/>
  <c r="HN49" i="83"/>
  <c r="HQ49" i="83" s="1"/>
  <c r="HG63" i="83"/>
  <c r="HJ63" i="83" s="1"/>
  <c r="GZ67" i="83"/>
  <c r="HC67" i="83" s="1"/>
  <c r="GL44" i="83"/>
  <c r="GO44" i="83" s="1"/>
  <c r="GL21" i="83"/>
  <c r="GO21" i="83" s="1"/>
  <c r="GE22" i="83"/>
  <c r="GH22" i="83" s="1"/>
  <c r="FX22" i="83"/>
  <c r="GA22" i="83" s="1"/>
  <c r="FC67" i="83"/>
  <c r="FF67" i="83" s="1"/>
  <c r="FC62" i="83"/>
  <c r="FF62" i="83" s="1"/>
  <c r="FC22" i="83"/>
  <c r="FF22" i="83" s="1"/>
  <c r="EV52" i="83"/>
  <c r="EY52" i="83" s="1"/>
  <c r="EV22" i="83"/>
  <c r="EY22" i="83" s="1"/>
  <c r="EA54" i="83"/>
  <c r="ED54" i="83" s="1"/>
  <c r="DT65" i="83"/>
  <c r="DW65" i="83" s="1"/>
  <c r="DM22" i="83"/>
  <c r="DP22" i="83" s="1"/>
  <c r="CR58" i="83"/>
  <c r="CU58" i="83" s="1"/>
  <c r="CR22" i="83"/>
  <c r="CU22" i="83" s="1"/>
  <c r="CK58" i="83"/>
  <c r="CN58" i="83" s="1"/>
  <c r="BW66" i="83"/>
  <c r="BZ66" i="83" s="1"/>
  <c r="BP53" i="83"/>
  <c r="BS53" i="83" s="1"/>
  <c r="BI56" i="83"/>
  <c r="BL56" i="83" s="1"/>
  <c r="BI22" i="83"/>
  <c r="BL22" i="83" s="1"/>
  <c r="AG22" i="83"/>
  <c r="AJ22" i="83" s="1"/>
  <c r="Z41" i="83"/>
  <c r="AC41" i="83" s="1"/>
  <c r="S48" i="83"/>
  <c r="V48" i="83" s="1"/>
  <c r="AVC47" i="83"/>
  <c r="AVF47" i="83" s="1"/>
  <c r="AVC21" i="83"/>
  <c r="AVF21" i="83" s="1"/>
  <c r="OU22" i="83"/>
  <c r="OX22" i="83" s="1"/>
  <c r="NZ22" i="83"/>
  <c r="OC22" i="83" s="1"/>
  <c r="MJ68" i="83"/>
  <c r="MM68" i="83" s="1"/>
  <c r="KF21" i="83"/>
  <c r="KI21" i="83" s="1"/>
  <c r="IB48" i="83"/>
  <c r="IE48" i="83" s="1"/>
  <c r="GZ74" i="83"/>
  <c r="HC74" i="83" s="1"/>
  <c r="GS22" i="83"/>
  <c r="GV22" i="83" s="1"/>
  <c r="GL49" i="83"/>
  <c r="GO49" i="83" s="1"/>
  <c r="FQ67" i="83"/>
  <c r="FT67" i="83" s="1"/>
  <c r="EV47" i="83"/>
  <c r="EY47" i="83" s="1"/>
  <c r="EO51" i="83"/>
  <c r="ER51" i="83" s="1"/>
  <c r="DF50" i="83"/>
  <c r="DI50" i="83" s="1"/>
  <c r="CK22" i="83"/>
  <c r="CN22" i="83" s="1"/>
  <c r="AU22" i="83"/>
  <c r="AX22" i="83" s="1"/>
  <c r="AG67" i="83"/>
  <c r="AJ67" i="83" s="1"/>
  <c r="AG62" i="83"/>
  <c r="AJ62" i="83" s="1"/>
  <c r="AZR47" i="83"/>
  <c r="AZU47" i="83" s="1"/>
  <c r="ATT56" i="83"/>
  <c r="ATW56" i="83" s="1"/>
  <c r="ATM45" i="83"/>
  <c r="ATP45" i="83" s="1"/>
  <c r="AMM41" i="83"/>
  <c r="AMP41" i="83" s="1"/>
  <c r="SA22" i="83"/>
  <c r="SD22" i="83" s="1"/>
  <c r="RT22" i="83"/>
  <c r="RW22" i="83" s="1"/>
  <c r="RF61" i="83"/>
  <c r="RI61" i="83" s="1"/>
  <c r="RF54" i="83"/>
  <c r="RI54" i="83" s="1"/>
  <c r="QY22" i="83"/>
  <c r="RB22" i="83" s="1"/>
  <c r="PP22" i="83"/>
  <c r="PS22" i="83" s="1"/>
  <c r="OG41" i="83"/>
  <c r="OJ41" i="83" s="1"/>
  <c r="MJ22" i="83"/>
  <c r="MM22" i="83" s="1"/>
  <c r="LV21" i="83"/>
  <c r="LY21" i="83" s="1"/>
  <c r="LH21" i="83"/>
  <c r="LK21" i="83" s="1"/>
  <c r="IW52" i="83"/>
  <c r="IZ52" i="83" s="1"/>
  <c r="IW21" i="83"/>
  <c r="IZ21" i="83" s="1"/>
  <c r="IP68" i="83"/>
  <c r="IS68" i="83" s="1"/>
  <c r="IB52" i="83"/>
  <c r="IE52" i="83" s="1"/>
  <c r="GZ22" i="83"/>
  <c r="HC22" i="83" s="1"/>
  <c r="GS63" i="83"/>
  <c r="GV63" i="83" s="1"/>
  <c r="GS58" i="83"/>
  <c r="GV58" i="83" s="1"/>
  <c r="GE50" i="83"/>
  <c r="GH50" i="83" s="1"/>
  <c r="FX54" i="83"/>
  <c r="GA54" i="83" s="1"/>
  <c r="FX49" i="83"/>
  <c r="GA49" i="83" s="1"/>
  <c r="FQ61" i="83"/>
  <c r="FT61" i="83" s="1"/>
  <c r="FQ22" i="83"/>
  <c r="FT22" i="83" s="1"/>
  <c r="FJ22" i="83"/>
  <c r="FM22" i="83" s="1"/>
  <c r="EH57" i="83"/>
  <c r="EK57" i="83" s="1"/>
  <c r="DM58" i="83"/>
  <c r="DP58" i="83" s="1"/>
  <c r="CR54" i="83"/>
  <c r="CU54" i="83" s="1"/>
  <c r="CK64" i="83"/>
  <c r="CN64" i="83" s="1"/>
  <c r="CD22" i="83"/>
  <c r="CG22" i="83" s="1"/>
  <c r="BW60" i="83"/>
  <c r="BZ60" i="83" s="1"/>
  <c r="BW22" i="83"/>
  <c r="BZ22" i="83" s="1"/>
  <c r="BP22" i="83"/>
  <c r="BS22" i="83" s="1"/>
  <c r="BB22" i="83"/>
  <c r="BE22" i="83" s="1"/>
  <c r="AN65" i="83"/>
  <c r="AQ65" i="83" s="1"/>
  <c r="AN22" i="83"/>
  <c r="AQ22" i="83" s="1"/>
  <c r="Z22" i="83"/>
  <c r="AC22" i="83" s="1"/>
  <c r="L50" i="83"/>
  <c r="O50" i="83" s="1"/>
  <c r="ARP44" i="83"/>
  <c r="ARS44" i="83" s="1"/>
  <c r="APL51" i="83"/>
  <c r="APO51" i="83" s="1"/>
  <c r="ANO53" i="83"/>
  <c r="ANR53" i="83" s="1"/>
  <c r="RF22" i="83"/>
  <c r="RI22" i="83" s="1"/>
  <c r="QY54" i="83"/>
  <c r="RB54" i="83" s="1"/>
  <c r="PW21" i="83"/>
  <c r="PZ21" i="83" s="1"/>
  <c r="PB21" i="83"/>
  <c r="PE21" i="83" s="1"/>
  <c r="ON22" i="83"/>
  <c r="OQ22" i="83" s="1"/>
  <c r="NE62" i="83"/>
  <c r="NH62" i="83" s="1"/>
  <c r="MQ43" i="83"/>
  <c r="MT43" i="83" s="1"/>
  <c r="MC66" i="83"/>
  <c r="MF66" i="83" s="1"/>
  <c r="MC59" i="83"/>
  <c r="MF59" i="83" s="1"/>
  <c r="JR45" i="83"/>
  <c r="JU45" i="83" s="1"/>
  <c r="JK21" i="83"/>
  <c r="JN21" i="83" s="1"/>
  <c r="JD22" i="83"/>
  <c r="JG22" i="83" s="1"/>
  <c r="EO22" i="83"/>
  <c r="ER22" i="83" s="1"/>
  <c r="EH51" i="83"/>
  <c r="EK51" i="83" s="1"/>
  <c r="DT22" i="83"/>
  <c r="DW22" i="83" s="1"/>
  <c r="DF45" i="83"/>
  <c r="DI45" i="83" s="1"/>
  <c r="DF22" i="83"/>
  <c r="DI22" i="83" s="1"/>
  <c r="CY22" i="83"/>
  <c r="DB22" i="83" s="1"/>
  <c r="CD74" i="83"/>
  <c r="CG74" i="83" s="1"/>
  <c r="BP58" i="83"/>
  <c r="BS58" i="83" s="1"/>
  <c r="BB55" i="83"/>
  <c r="BE55" i="83" s="1"/>
  <c r="L22" i="83"/>
  <c r="O22" i="83" s="1"/>
  <c r="AWS53" i="83"/>
  <c r="AWV53" i="83" s="1"/>
  <c r="ATF45" i="83"/>
  <c r="ATI45" i="83" s="1"/>
  <c r="ASY21" i="83"/>
  <c r="ATB21" i="83" s="1"/>
  <c r="ANV44" i="83"/>
  <c r="ANY44" i="83" s="1"/>
  <c r="QD48" i="83"/>
  <c r="QG48" i="83" s="1"/>
  <c r="PI22" i="83"/>
  <c r="PL22" i="83" s="1"/>
  <c r="MC22" i="83"/>
  <c r="MF22" i="83" s="1"/>
  <c r="KT22" i="83"/>
  <c r="KW22" i="83" s="1"/>
  <c r="KM22" i="83"/>
  <c r="KP22" i="83" s="1"/>
  <c r="JD64" i="83"/>
  <c r="JG64" i="83" s="1"/>
  <c r="HU22" i="83"/>
  <c r="HX22" i="83" s="1"/>
  <c r="FJ66" i="83"/>
  <c r="FM66" i="83" s="1"/>
  <c r="EH22" i="83"/>
  <c r="EK22" i="83" s="1"/>
  <c r="EA22" i="83"/>
  <c r="ED22" i="83" s="1"/>
  <c r="CY51" i="83"/>
  <c r="DB51" i="83" s="1"/>
  <c r="CD66" i="83"/>
  <c r="CG66" i="83" s="1"/>
  <c r="BB51" i="83"/>
  <c r="BE51" i="83" s="1"/>
  <c r="AU57" i="83"/>
  <c r="AX57" i="83" s="1"/>
  <c r="AN72" i="83"/>
  <c r="AQ72" i="83" s="1"/>
  <c r="S22" i="83"/>
  <c r="V22" i="83" s="1"/>
  <c r="L53" i="83"/>
  <c r="O53" i="83" s="1"/>
  <c r="ANA35" i="83"/>
  <c r="AND35" i="83" s="1"/>
  <c r="AQU30" i="83"/>
  <c r="AQX30" i="83" s="1"/>
  <c r="AVC29" i="83"/>
  <c r="AVF29" i="83" s="1"/>
  <c r="ASK30" i="83"/>
  <c r="ASN30" i="83" s="1"/>
  <c r="LO35" i="83"/>
  <c r="LR35" i="83" s="1"/>
  <c r="BP33" i="83"/>
  <c r="BS33" i="83" s="1"/>
  <c r="DF26" i="83"/>
  <c r="DI26" i="83" s="1"/>
  <c r="APE29" i="83"/>
  <c r="APH29" i="83" s="1"/>
  <c r="IW31" i="83"/>
  <c r="IZ31" i="83" s="1"/>
  <c r="GS33" i="83"/>
  <c r="GV33" i="83" s="1"/>
  <c r="AU32" i="83"/>
  <c r="AX32" i="83" s="1"/>
  <c r="MC32" i="83"/>
  <c r="MF32" i="83" s="1"/>
  <c r="KT29" i="83"/>
  <c r="KW29" i="83" s="1"/>
  <c r="DM34" i="83"/>
  <c r="DP34" i="83" s="1"/>
  <c r="BDE28" i="83"/>
  <c r="BDH28" i="83" s="1"/>
  <c r="BCC27" i="83"/>
  <c r="BCF27" i="83" s="1"/>
  <c r="BAT27" i="83"/>
  <c r="BAW27" i="83" s="1"/>
  <c r="AVQ26" i="83"/>
  <c r="AVT26" i="83" s="1"/>
  <c r="ON27" i="83"/>
  <c r="OQ27" i="83" s="1"/>
  <c r="IB25" i="83"/>
  <c r="IE25" i="83" s="1"/>
  <c r="AU27" i="83"/>
  <c r="AX27" i="83" s="1"/>
  <c r="AYW29" i="83"/>
  <c r="AYZ29" i="83" s="1"/>
  <c r="AWS29" i="83"/>
  <c r="AWV29" i="83" s="1"/>
  <c r="BEU32" i="83"/>
  <c r="BEX32" i="83" s="1"/>
  <c r="IP37" i="83"/>
  <c r="IS37" i="83" s="1"/>
  <c r="QK34" i="83"/>
  <c r="QN34" i="83" s="1"/>
  <c r="Z26" i="83"/>
  <c r="AC26" i="83" s="1"/>
  <c r="PI35" i="83"/>
  <c r="PL35" i="83" s="1"/>
  <c r="NS33" i="83"/>
  <c r="NV33" i="83" s="1"/>
  <c r="FC34" i="83"/>
  <c r="FF34" i="83" s="1"/>
  <c r="CR32" i="83"/>
  <c r="CU32" i="83" s="1"/>
  <c r="BB29" i="83"/>
  <c r="BE29" i="83" s="1"/>
  <c r="BDS25" i="83"/>
  <c r="BDV25" i="83" s="1"/>
  <c r="BCJ27" i="83"/>
  <c r="BCM27" i="83" s="1"/>
  <c r="AYB24" i="83"/>
  <c r="AYE24" i="83" s="1"/>
  <c r="APZ25" i="83"/>
  <c r="AQC25" i="83" s="1"/>
  <c r="SO27" i="83"/>
  <c r="SR27" i="83" s="1"/>
  <c r="FQ29" i="83"/>
  <c r="FT29" i="83" s="1"/>
  <c r="ANO26" i="83"/>
  <c r="ANR26" i="83" s="1"/>
  <c r="LH27" i="83"/>
  <c r="LK27" i="83" s="1"/>
  <c r="Z25" i="83"/>
  <c r="AC25" i="83" s="1"/>
  <c r="AOQ30" i="83"/>
  <c r="AOT30" i="83" s="1"/>
  <c r="BCC32" i="83"/>
  <c r="BCF32" i="83" s="1"/>
  <c r="AXG30" i="83"/>
  <c r="AXJ30" i="83" s="1"/>
  <c r="BCJ29" i="83"/>
  <c r="BCM29" i="83" s="1"/>
  <c r="ARW29" i="83"/>
  <c r="ARZ29" i="83" s="1"/>
  <c r="QY30" i="83"/>
  <c r="RB30" i="83" s="1"/>
  <c r="JY34" i="83"/>
  <c r="KB34" i="83" s="1"/>
  <c r="HN29" i="83"/>
  <c r="HQ29" i="83" s="1"/>
  <c r="AG35" i="83"/>
  <c r="AJ35" i="83" s="1"/>
  <c r="ON31" i="83"/>
  <c r="OQ31" i="83" s="1"/>
  <c r="EV29" i="83"/>
  <c r="EY29" i="83" s="1"/>
  <c r="CK34" i="83"/>
  <c r="CN34" i="83" s="1"/>
  <c r="BW35" i="83"/>
  <c r="BZ35" i="83" s="1"/>
  <c r="BEU27" i="83"/>
  <c r="BEX27" i="83" s="1"/>
  <c r="AXN24" i="83"/>
  <c r="AXQ24" i="83" s="1"/>
  <c r="ARW25" i="83"/>
  <c r="ARZ25" i="83" s="1"/>
  <c r="APE24" i="83"/>
  <c r="APH24" i="83" s="1"/>
  <c r="ATF24" i="83"/>
  <c r="ATI24" i="83" s="1"/>
  <c r="KM26" i="83"/>
  <c r="KP26" i="83" s="1"/>
  <c r="MX25" i="83"/>
  <c r="NA25" i="83" s="1"/>
  <c r="AVX24" i="83"/>
  <c r="AWA24" i="83" s="1"/>
  <c r="AZD29" i="83"/>
  <c r="AZG29" i="83" s="1"/>
  <c r="AYI30" i="83"/>
  <c r="AYL30" i="83" s="1"/>
  <c r="BDE34" i="83"/>
  <c r="BDH34" i="83" s="1"/>
  <c r="AXN26" i="83"/>
  <c r="AXQ26" i="83" s="1"/>
  <c r="AWZ26" i="83"/>
  <c r="AXC26" i="83" s="1"/>
  <c r="AYB28" i="83"/>
  <c r="AYE28" i="83" s="1"/>
  <c r="AWL26" i="83"/>
  <c r="AWO26" i="83" s="1"/>
  <c r="AVX25" i="83"/>
  <c r="AWA25" i="83" s="1"/>
  <c r="AMF24" i="83"/>
  <c r="AMI24" i="83" s="1"/>
  <c r="ANO30" i="83"/>
  <c r="ANR30" i="83" s="1"/>
  <c r="AZY30" i="83"/>
  <c r="BAB30" i="83" s="1"/>
  <c r="NE33" i="83"/>
  <c r="NH33" i="83" s="1"/>
  <c r="HG32" i="83"/>
  <c r="HJ32" i="83" s="1"/>
  <c r="ATM28" i="83"/>
  <c r="ATP28" i="83" s="1"/>
  <c r="MJ32" i="83"/>
  <c r="MM32" i="83" s="1"/>
  <c r="MX29" i="83"/>
  <c r="NA29" i="83" s="1"/>
  <c r="KM30" i="83"/>
  <c r="KP30" i="83" s="1"/>
  <c r="II34" i="83"/>
  <c r="IL34" i="83" s="1"/>
  <c r="FX29" i="83"/>
  <c r="GA29" i="83" s="1"/>
  <c r="EH30" i="83"/>
  <c r="EK30" i="83" s="1"/>
  <c r="NZ30" i="83"/>
  <c r="OC30" i="83" s="1"/>
  <c r="FJ36" i="83"/>
  <c r="FM36" i="83" s="1"/>
  <c r="L29" i="83"/>
  <c r="O29" i="83" s="1"/>
  <c r="DT37" i="83"/>
  <c r="DW37" i="83" s="1"/>
  <c r="BCX24" i="83"/>
  <c r="BDA24" i="83" s="1"/>
  <c r="AUA25" i="83"/>
  <c r="AUD25" i="83" s="1"/>
  <c r="AQU25" i="83"/>
  <c r="AQX25" i="83" s="1"/>
  <c r="AOQ26" i="83"/>
  <c r="AOT26" i="83" s="1"/>
  <c r="AYW25" i="83"/>
  <c r="AYZ25" i="83" s="1"/>
  <c r="BBH25" i="83"/>
  <c r="BBK25" i="83" s="1"/>
  <c r="ATM24" i="83"/>
  <c r="ATP24" i="83" s="1"/>
  <c r="ASK26" i="83"/>
  <c r="ASN26" i="83" s="1"/>
  <c r="NS29" i="83"/>
  <c r="NV29" i="83" s="1"/>
  <c r="RT26" i="83"/>
  <c r="RW26" i="83" s="1"/>
  <c r="QY26" i="83"/>
  <c r="RB26" i="83" s="1"/>
  <c r="CR29" i="83"/>
  <c r="CU29" i="83" s="1"/>
  <c r="EA26" i="83"/>
  <c r="ED26" i="83" s="1"/>
  <c r="AWL23" i="83"/>
  <c r="AWO23" i="83" s="1"/>
  <c r="AUV24" i="83"/>
  <c r="AUY24" i="83" s="1"/>
  <c r="GS27" i="83"/>
  <c r="GV27" i="83" s="1"/>
  <c r="AVC25" i="83"/>
  <c r="AVF25" i="83" s="1"/>
  <c r="JR25" i="83"/>
  <c r="JU25" i="83" s="1"/>
  <c r="L27" i="83"/>
  <c r="O27" i="83" s="1"/>
  <c r="BBO31" i="83"/>
  <c r="BBR31" i="83" s="1"/>
  <c r="AZR33" i="83"/>
  <c r="AZU33" i="83" s="1"/>
  <c r="AUA30" i="83"/>
  <c r="AUD30" i="83" s="1"/>
  <c r="BAM30" i="83"/>
  <c r="BAP30" i="83" s="1"/>
  <c r="AQG30" i="83"/>
  <c r="AQJ30" i="83" s="1"/>
  <c r="PP30" i="83"/>
  <c r="PS30" i="83" s="1"/>
  <c r="AVQ30" i="83"/>
  <c r="AVT30" i="83" s="1"/>
  <c r="SA38" i="83"/>
  <c r="SD38" i="83" s="1"/>
  <c r="EA31" i="83"/>
  <c r="ED31" i="83" s="1"/>
  <c r="AZR28" i="83"/>
  <c r="AZU28" i="83" s="1"/>
  <c r="AOJ25" i="83"/>
  <c r="AOM25" i="83" s="1"/>
  <c r="ARP24" i="83"/>
  <c r="ARS24" i="83" s="1"/>
  <c r="II28" i="83"/>
  <c r="IL28" i="83" s="1"/>
  <c r="HG27" i="83"/>
  <c r="HJ27" i="83" s="1"/>
  <c r="ANA28" i="83"/>
  <c r="AND28" i="83" s="1"/>
  <c r="PI30" i="83"/>
  <c r="PL30" i="83" s="1"/>
  <c r="QK29" i="83"/>
  <c r="QN29" i="83" s="1"/>
  <c r="MC27" i="83"/>
  <c r="MF27" i="83" s="1"/>
  <c r="IW26" i="83"/>
  <c r="IZ26" i="83" s="1"/>
  <c r="APL27" i="83"/>
  <c r="APO27" i="83" s="1"/>
  <c r="OU36" i="83"/>
  <c r="OX36" i="83" s="1"/>
  <c r="JD31" i="83"/>
  <c r="JG31" i="83" s="1"/>
  <c r="IB29" i="83"/>
  <c r="IE29" i="83" s="1"/>
  <c r="JR29" i="83"/>
  <c r="JU29" i="83" s="1"/>
  <c r="FQ35" i="83"/>
  <c r="FT35" i="83" s="1"/>
  <c r="AMT23" i="83"/>
  <c r="AMW23" i="83" s="1"/>
  <c r="BEN26" i="83"/>
  <c r="BEQ26" i="83" s="1"/>
  <c r="AXG26" i="83"/>
  <c r="AXJ26" i="83" s="1"/>
  <c r="SA32" i="83"/>
  <c r="SD32" i="83" s="1"/>
  <c r="CK28" i="83"/>
  <c r="CN28" i="83" s="1"/>
  <c r="BP28" i="83"/>
  <c r="BS28" i="83" s="1"/>
  <c r="EV26" i="83"/>
  <c r="EY26" i="83" s="1"/>
  <c r="PB36" i="83"/>
  <c r="PE36" i="83" s="1"/>
  <c r="L40" i="83"/>
  <c r="O40" i="83" s="1"/>
  <c r="MJ50" i="83"/>
  <c r="MM50" i="83" s="1"/>
  <c r="OU54" i="83"/>
  <c r="OX54" i="83" s="1"/>
  <c r="QK45" i="83"/>
  <c r="QN45" i="83" s="1"/>
  <c r="NL39" i="83"/>
  <c r="NO39" i="83" s="1"/>
  <c r="AG50" i="83"/>
  <c r="AJ50" i="83" s="1"/>
  <c r="JY51" i="83"/>
  <c r="KB51" i="83" s="1"/>
  <c r="BW38" i="83"/>
  <c r="BZ38" i="83" s="1"/>
  <c r="IP44" i="83"/>
  <c r="IS44" i="83" s="1"/>
  <c r="LV31" i="83"/>
  <c r="LY31" i="83" s="1"/>
  <c r="AVJ39" i="83"/>
  <c r="AVM39" i="83" s="1"/>
  <c r="CD38" i="83"/>
  <c r="CG38" i="83" s="1"/>
  <c r="AKB30" i="83"/>
  <c r="AKE30" i="83" s="1"/>
  <c r="CR36" i="83"/>
  <c r="CU36" i="83" s="1"/>
  <c r="DT44" i="83"/>
  <c r="DW44" i="83" s="1"/>
  <c r="HU30" i="83"/>
  <c r="HX30" i="83" s="1"/>
  <c r="JR30" i="83"/>
  <c r="JU30" i="83" s="1"/>
  <c r="PI37" i="83"/>
  <c r="PL37" i="83" s="1"/>
  <c r="AAJ37" i="83"/>
  <c r="AAM37" i="83" s="1"/>
  <c r="AJN26" i="83"/>
  <c r="AJQ26" i="83" s="1"/>
  <c r="AN39" i="83"/>
  <c r="AQ39" i="83" s="1"/>
  <c r="CD41" i="83"/>
  <c r="CG41" i="83" s="1"/>
  <c r="EV31" i="83"/>
  <c r="EY31" i="83" s="1"/>
  <c r="FQ37" i="83"/>
  <c r="FT37" i="83" s="1"/>
  <c r="JY35" i="83"/>
  <c r="KB35" i="83" s="1"/>
  <c r="KT31" i="83"/>
  <c r="KW31" i="83" s="1"/>
  <c r="AKI30" i="83"/>
  <c r="AKL30" i="83" s="1"/>
  <c r="LH31" i="83"/>
  <c r="LK31" i="83" s="1"/>
  <c r="OU39" i="83"/>
  <c r="OX39" i="83" s="1"/>
  <c r="TC33" i="83"/>
  <c r="TF33" i="83" s="1"/>
  <c r="ABZ35" i="83"/>
  <c r="ACC35" i="83" s="1"/>
  <c r="AER28" i="83"/>
  <c r="AEU28" i="83" s="1"/>
  <c r="LA33" i="83"/>
  <c r="LD33" i="83" s="1"/>
  <c r="MJ37" i="83"/>
  <c r="MM37" i="83" s="1"/>
  <c r="QY34" i="83"/>
  <c r="RB34" i="83" s="1"/>
  <c r="AG40" i="83"/>
  <c r="AJ40" i="83" s="1"/>
  <c r="AU34" i="83"/>
  <c r="AX34" i="83" s="1"/>
  <c r="GL29" i="83"/>
  <c r="GO29" i="83" s="1"/>
  <c r="HN31" i="83"/>
  <c r="HQ31" i="83" s="1"/>
  <c r="II36" i="83"/>
  <c r="IL36" i="83" s="1"/>
  <c r="IP43" i="83"/>
  <c r="IS43" i="83" s="1"/>
  <c r="KM33" i="83"/>
  <c r="KP33" i="83" s="1"/>
  <c r="QY35" i="83"/>
  <c r="RB35" i="83" s="1"/>
  <c r="WB33" i="83"/>
  <c r="WE33" i="83" s="1"/>
  <c r="ADW26" i="83"/>
  <c r="ADZ26" i="83" s="1"/>
  <c r="AFF29" i="83"/>
  <c r="AFI29" i="83" s="1"/>
  <c r="AHC25" i="83"/>
  <c r="AHF25" i="83" s="1"/>
  <c r="AHX25" i="83"/>
  <c r="AIA25" i="83" s="1"/>
  <c r="AIZ28" i="83"/>
  <c r="AJC28" i="83" s="1"/>
  <c r="AOX38" i="83"/>
  <c r="APA38" i="83" s="1"/>
  <c r="AXN29" i="83"/>
  <c r="AXQ29" i="83" s="1"/>
  <c r="BGR37" i="83"/>
  <c r="BGU37" i="83" s="1"/>
  <c r="FC38" i="83"/>
  <c r="FF38" i="83" s="1"/>
  <c r="FQ39" i="83"/>
  <c r="FT39" i="83" s="1"/>
  <c r="GZ42" i="83"/>
  <c r="HC42" i="83" s="1"/>
  <c r="UZ30" i="83"/>
  <c r="VC30" i="83" s="1"/>
  <c r="ZV28" i="83"/>
  <c r="ZY28" i="83" s="1"/>
  <c r="AED30" i="83"/>
  <c r="AEG30" i="83" s="1"/>
  <c r="APL30" i="83"/>
  <c r="APO30" i="83" s="1"/>
  <c r="ARW31" i="83"/>
  <c r="ARZ31" i="83" s="1"/>
  <c r="MC39" i="83"/>
  <c r="MF39" i="83" s="1"/>
  <c r="NZ31" i="83"/>
  <c r="OC31" i="83" s="1"/>
  <c r="QD31" i="83"/>
  <c r="QG31" i="83" s="1"/>
  <c r="RT33" i="83"/>
  <c r="RW33" i="83" s="1"/>
  <c r="SH31" i="83"/>
  <c r="SK31" i="83" s="1"/>
  <c r="UZ29" i="83"/>
  <c r="VC29" i="83" s="1"/>
  <c r="VU31" i="83"/>
  <c r="VX31" i="83" s="1"/>
  <c r="XR30" i="83"/>
  <c r="XU30" i="83" s="1"/>
  <c r="AIZ31" i="83"/>
  <c r="AJC31" i="83" s="1"/>
  <c r="ALK28" i="83"/>
  <c r="ALN28" i="83" s="1"/>
  <c r="ASR26" i="83"/>
  <c r="ASU26" i="83" s="1"/>
  <c r="AYI32" i="83"/>
  <c r="AYL32" i="83" s="1"/>
  <c r="BHT27" i="83"/>
  <c r="BHW27" i="83" s="1"/>
  <c r="NL31" i="83"/>
  <c r="NO31" i="83" s="1"/>
  <c r="SO32" i="83"/>
  <c r="SR32" i="83" s="1"/>
  <c r="TX35" i="83"/>
  <c r="UA35" i="83" s="1"/>
  <c r="WW34" i="83"/>
  <c r="WZ34" i="83" s="1"/>
  <c r="AED27" i="83"/>
  <c r="AEG27" i="83" s="1"/>
  <c r="AIL31" i="83"/>
  <c r="AIO31" i="83" s="1"/>
  <c r="AMT28" i="83"/>
  <c r="AMW28" i="83" s="1"/>
  <c r="ASY30" i="83"/>
  <c r="ATB30" i="83" s="1"/>
  <c r="AWL28" i="83"/>
  <c r="AWO28" i="83" s="1"/>
  <c r="BLN34" i="83"/>
  <c r="BLQ34" i="83" s="1"/>
  <c r="ALD28" i="83"/>
  <c r="ALG28" i="83" s="1"/>
  <c r="ALY29" i="83"/>
  <c r="AMB29" i="83" s="1"/>
  <c r="AQN34" i="83"/>
  <c r="AQQ34" i="83" s="1"/>
  <c r="AUH29" i="83"/>
  <c r="AUK29" i="83" s="1"/>
  <c r="AYI35" i="83"/>
  <c r="AYL35" i="83" s="1"/>
  <c r="BJX37" i="83"/>
  <c r="BKA37" i="83" s="1"/>
  <c r="ANA40" i="83"/>
  <c r="AND40" i="83" s="1"/>
  <c r="AOC32" i="83"/>
  <c r="AOF32" i="83" s="1"/>
  <c r="APE32" i="83"/>
  <c r="APH32" i="83" s="1"/>
  <c r="AQU31" i="83"/>
  <c r="AQX31" i="83" s="1"/>
  <c r="AWZ30" i="83"/>
  <c r="AXC30" i="83" s="1"/>
  <c r="BIH38" i="83"/>
  <c r="BIK38" i="83" s="1"/>
  <c r="AUO30" i="83"/>
  <c r="AUR30" i="83" s="1"/>
  <c r="AYB31" i="83"/>
  <c r="AYE31" i="83" s="1"/>
  <c r="AZD33" i="83"/>
  <c r="AZG33" i="83" s="1"/>
  <c r="BEU34" i="83"/>
  <c r="BEX34" i="83" s="1"/>
  <c r="BFP31" i="83"/>
  <c r="BFS31" i="83" s="1"/>
  <c r="BHF32" i="83"/>
  <c r="BHI32" i="83" s="1"/>
  <c r="BIH39" i="83"/>
  <c r="BIK39" i="83" s="1"/>
  <c r="BJJ24" i="83"/>
  <c r="BJM24" i="83" s="1"/>
  <c r="BKL31" i="83"/>
  <c r="BKO31" i="83" s="1"/>
  <c r="ASY31" i="83"/>
  <c r="ATB31" i="83" s="1"/>
  <c r="AVX27" i="83"/>
  <c r="AWA27" i="83" s="1"/>
  <c r="AWS31" i="83"/>
  <c r="AWV31" i="83" s="1"/>
  <c r="AXU27" i="83"/>
  <c r="AXX27" i="83" s="1"/>
  <c r="BDL26" i="83"/>
  <c r="BDO26" i="83" s="1"/>
  <c r="BDZ31" i="83"/>
  <c r="BEC31" i="83" s="1"/>
  <c r="BIA30" i="83"/>
  <c r="BID30" i="83" s="1"/>
  <c r="BVM29" i="83"/>
  <c r="BVP29" i="83" s="1"/>
  <c r="BHT26" i="83"/>
  <c r="BHW26" i="83" s="1"/>
  <c r="BPA28" i="83"/>
  <c r="BPD28" i="83" s="1"/>
  <c r="BQX26" i="83"/>
  <c r="BRA26" i="83" s="1"/>
  <c r="BHF30" i="83"/>
  <c r="BHI30" i="83" s="1"/>
  <c r="BIV30" i="83"/>
  <c r="BIY30" i="83" s="1"/>
  <c r="BJQ29" i="83"/>
  <c r="BJT29" i="83" s="1"/>
  <c r="BPH28" i="83"/>
  <c r="BPK28" i="83" s="1"/>
  <c r="BXQ25" i="83"/>
  <c r="BXT25" i="83" s="1"/>
  <c r="BKL29" i="83"/>
  <c r="BKO29" i="83" s="1"/>
  <c r="BOT36" i="83"/>
  <c r="BOW36" i="83" s="1"/>
  <c r="BQQ28" i="83"/>
  <c r="BQT28" i="83" s="1"/>
  <c r="BKL32" i="83"/>
  <c r="BKO32" i="83" s="1"/>
  <c r="BLN36" i="83"/>
  <c r="BLQ36" i="83" s="1"/>
  <c r="BQQ27" i="83"/>
  <c r="BQT27" i="83" s="1"/>
  <c r="BRZ28" i="83"/>
  <c r="BSC28" i="83" s="1"/>
  <c r="BWA30" i="83"/>
  <c r="BWD30" i="83" s="1"/>
  <c r="BSG29" i="83"/>
  <c r="BSJ29" i="83" s="1"/>
  <c r="BVT27" i="83"/>
  <c r="BVW27" i="83" s="1"/>
  <c r="BXX25" i="83"/>
  <c r="BYA25" i="83" s="1"/>
  <c r="BYL28" i="83"/>
  <c r="BYO28" i="83" s="1"/>
  <c r="BVF27" i="83"/>
  <c r="BVI27" i="83" s="1"/>
  <c r="BWO25" i="83"/>
  <c r="BWR25" i="83" s="1"/>
  <c r="L32" i="83"/>
  <c r="O32" i="83" s="1"/>
  <c r="BB33" i="83"/>
  <c r="BE33" i="83" s="1"/>
  <c r="FC40" i="83"/>
  <c r="FF40" i="83" s="1"/>
  <c r="JD41" i="83"/>
  <c r="JG41" i="83" s="1"/>
  <c r="MQ34" i="83"/>
  <c r="MT34" i="83" s="1"/>
  <c r="AOC34" i="83"/>
  <c r="AOF34" i="83" s="1"/>
  <c r="AG43" i="83"/>
  <c r="AJ43" i="83" s="1"/>
  <c r="BP41" i="83"/>
  <c r="BS41" i="83" s="1"/>
  <c r="CY37" i="83"/>
  <c r="DB37" i="83" s="1"/>
  <c r="EA34" i="83"/>
  <c r="ED34" i="83" s="1"/>
  <c r="IP48" i="83"/>
  <c r="IS48" i="83" s="1"/>
  <c r="AOQ34" i="83"/>
  <c r="AOT34" i="83" s="1"/>
  <c r="Z29" i="83"/>
  <c r="AC29" i="83" s="1"/>
  <c r="BP39" i="83"/>
  <c r="BS39" i="83" s="1"/>
  <c r="EO36" i="83"/>
  <c r="ER36" i="83" s="1"/>
  <c r="GE36" i="83"/>
  <c r="GH36" i="83" s="1"/>
  <c r="IB33" i="83"/>
  <c r="IE33" i="83" s="1"/>
  <c r="PB33" i="83"/>
  <c r="PE33" i="83" s="1"/>
  <c r="VN39" i="83"/>
  <c r="VQ39" i="83" s="1"/>
  <c r="EA35" i="83"/>
  <c r="ED35" i="83" s="1"/>
  <c r="KM35" i="83"/>
  <c r="KP35" i="83" s="1"/>
  <c r="ABE35" i="83"/>
  <c r="ABH35" i="83" s="1"/>
  <c r="S35" i="83"/>
  <c r="V35" i="83" s="1"/>
  <c r="AG42" i="83"/>
  <c r="AJ42" i="83" s="1"/>
  <c r="BW39" i="83"/>
  <c r="BZ39" i="83" s="1"/>
  <c r="EA33" i="83"/>
  <c r="ED33" i="83" s="1"/>
  <c r="FJ47" i="83"/>
  <c r="FM47" i="83" s="1"/>
  <c r="HU35" i="83"/>
  <c r="HX35" i="83" s="1"/>
  <c r="GE33" i="83"/>
  <c r="GH33" i="83" s="1"/>
  <c r="HN33" i="83"/>
  <c r="HQ33" i="83" s="1"/>
  <c r="JD40" i="83"/>
  <c r="JG40" i="83" s="1"/>
  <c r="JY42" i="83"/>
  <c r="KB42" i="83" s="1"/>
  <c r="LO41" i="83"/>
  <c r="LR41" i="83" s="1"/>
  <c r="NE40" i="83"/>
  <c r="NH40" i="83" s="1"/>
  <c r="NZ35" i="83"/>
  <c r="OC35" i="83" s="1"/>
  <c r="PI44" i="83"/>
  <c r="PL44" i="83" s="1"/>
  <c r="QD35" i="83"/>
  <c r="QG35" i="83" s="1"/>
  <c r="SH32" i="83"/>
  <c r="SK32" i="83" s="1"/>
  <c r="KF32" i="83"/>
  <c r="KI32" i="83" s="1"/>
  <c r="TC37" i="83"/>
  <c r="TF37" i="83" s="1"/>
  <c r="YT39" i="83"/>
  <c r="YW39" i="83" s="1"/>
  <c r="AAJ40" i="83"/>
  <c r="AAM40" i="83" s="1"/>
  <c r="BAM32" i="83"/>
  <c r="BAP32" i="83" s="1"/>
  <c r="QY41" i="83"/>
  <c r="RB41" i="83" s="1"/>
  <c r="SO36" i="83"/>
  <c r="SR36" i="83" s="1"/>
  <c r="XD39" i="83"/>
  <c r="XG39" i="83" s="1"/>
  <c r="ZO37" i="83"/>
  <c r="ZR37" i="83" s="1"/>
  <c r="ABZ42" i="83"/>
  <c r="ACC42" i="83" s="1"/>
  <c r="APS32" i="83"/>
  <c r="APV32" i="83" s="1"/>
  <c r="ATT41" i="83"/>
  <c r="ATW41" i="83" s="1"/>
  <c r="AUV30" i="83"/>
  <c r="AUY30" i="83" s="1"/>
  <c r="TX40" i="83"/>
  <c r="UA40" i="83" s="1"/>
  <c r="WI35" i="83"/>
  <c r="WL35" i="83" s="1"/>
  <c r="ANA43" i="83"/>
  <c r="AND43" i="83" s="1"/>
  <c r="AOC35" i="83"/>
  <c r="AOF35" i="83" s="1"/>
  <c r="AQN40" i="83"/>
  <c r="AQQ40" i="83" s="1"/>
  <c r="ATM31" i="83"/>
  <c r="ATP31" i="83" s="1"/>
  <c r="AYI36" i="83"/>
  <c r="AYL36" i="83" s="1"/>
  <c r="APZ29" i="83"/>
  <c r="AQC29" i="83" s="1"/>
  <c r="ARI30" i="83"/>
  <c r="ARL30" i="83" s="1"/>
  <c r="ATM30" i="83"/>
  <c r="ATP30" i="83" s="1"/>
  <c r="AVX32" i="83"/>
  <c r="AWA32" i="83" s="1"/>
  <c r="AZD34" i="83"/>
  <c r="AZG34" i="83" s="1"/>
  <c r="BEN35" i="83"/>
  <c r="BEQ35" i="83" s="1"/>
  <c r="AQG36" i="83"/>
  <c r="AQJ36" i="83" s="1"/>
  <c r="ASK34" i="83"/>
  <c r="ASN34" i="83" s="1"/>
  <c r="ASY32" i="83"/>
  <c r="ATB32" i="83" s="1"/>
  <c r="BDZ33" i="83"/>
  <c r="BEC33" i="83" s="1"/>
  <c r="AWL30" i="83"/>
  <c r="AWO30" i="83" s="1"/>
  <c r="AYP30" i="83"/>
  <c r="AYS30" i="83" s="1"/>
  <c r="AWS38" i="83"/>
  <c r="AWV38" i="83" s="1"/>
  <c r="AYW33" i="83"/>
  <c r="AYZ33" i="83" s="1"/>
  <c r="BCC38" i="83"/>
  <c r="BCF38" i="83" s="1"/>
  <c r="BFI32" i="83"/>
  <c r="BFL32" i="83" s="1"/>
  <c r="BJX40" i="83"/>
  <c r="BKA40" i="83" s="1"/>
  <c r="BCX34" i="83"/>
  <c r="BDA34" i="83" s="1"/>
  <c r="BDS37" i="83"/>
  <c r="BDV37" i="83" s="1"/>
  <c r="BGR40" i="83"/>
  <c r="BGU40" i="83" s="1"/>
  <c r="BCX33" i="83"/>
  <c r="BDA33" i="83" s="1"/>
  <c r="BIH42" i="83"/>
  <c r="BIK42" i="83" s="1"/>
  <c r="BKS29" i="83"/>
  <c r="BKV29" i="83" s="1"/>
  <c r="BOT40" i="83"/>
  <c r="BOW40" i="83" s="1"/>
  <c r="BND40" i="83"/>
  <c r="BNG40" i="83" s="1"/>
  <c r="BMI31" i="83"/>
  <c r="BML31" i="83" s="1"/>
  <c r="BNK32" i="83"/>
  <c r="BNN32" i="83" s="1"/>
  <c r="BPA30" i="83"/>
  <c r="BPD30" i="83" s="1"/>
  <c r="DE31" i="83"/>
  <c r="DH31" i="83" s="1"/>
  <c r="LG34" i="83"/>
  <c r="LJ34" i="83" s="1"/>
  <c r="SU34" i="83"/>
  <c r="SX34" i="83" s="1"/>
  <c r="AZC34" i="83"/>
  <c r="AZF34" i="83" s="1"/>
  <c r="CQ38" i="83"/>
  <c r="CT38" i="83" s="1"/>
  <c r="EG35" i="83"/>
  <c r="EJ35" i="83" s="1"/>
  <c r="VT34" i="83"/>
  <c r="VW34" i="83" s="1"/>
  <c r="AYV34" i="83"/>
  <c r="AYY34" i="83" s="1"/>
  <c r="AT37" i="83"/>
  <c r="AW37" i="83" s="1"/>
  <c r="BO40" i="83"/>
  <c r="BR40" i="83" s="1"/>
  <c r="LN41" i="83"/>
  <c r="LQ41" i="83" s="1"/>
  <c r="QX37" i="83"/>
  <c r="RA37" i="83" s="1"/>
  <c r="UK38" i="83"/>
  <c r="UN38" i="83" s="1"/>
  <c r="XX33" i="83"/>
  <c r="YA33" i="83" s="1"/>
  <c r="AMZ41" i="83"/>
  <c r="ANC41" i="83" s="1"/>
  <c r="AM46" i="83"/>
  <c r="AP46" i="83" s="1"/>
  <c r="ANG41" i="83"/>
  <c r="ANJ41" i="83" s="1"/>
  <c r="DL39" i="83"/>
  <c r="DO39" i="83" s="1"/>
  <c r="DS48" i="83"/>
  <c r="DV48" i="83" s="1"/>
  <c r="KS35" i="83"/>
  <c r="KV35" i="83" s="1"/>
  <c r="QC35" i="83"/>
  <c r="QF35" i="83" s="1"/>
  <c r="ZN37" i="83"/>
  <c r="ZQ37" i="83" s="1"/>
  <c r="Y29" i="83"/>
  <c r="AB29" i="83" s="1"/>
  <c r="BA33" i="83"/>
  <c r="BD33" i="83" s="1"/>
  <c r="BH39" i="83"/>
  <c r="BK39" i="83" s="1"/>
  <c r="MP34" i="83"/>
  <c r="MS34" i="83" s="1"/>
  <c r="ABY39" i="83"/>
  <c r="ACB39" i="83" s="1"/>
  <c r="APY29" i="83"/>
  <c r="AQB29" i="83" s="1"/>
  <c r="JC39" i="83"/>
  <c r="JF39" i="83" s="1"/>
  <c r="JQ32" i="83"/>
  <c r="JT32" i="83" s="1"/>
  <c r="KL36" i="83"/>
  <c r="KO36" i="83" s="1"/>
  <c r="LG36" i="83"/>
  <c r="LJ36" i="83" s="1"/>
  <c r="MB41" i="83"/>
  <c r="ME41" i="83" s="1"/>
  <c r="UD30" i="83"/>
  <c r="UG30" i="83" s="1"/>
  <c r="AAW29" i="83"/>
  <c r="AAZ29" i="83" s="1"/>
  <c r="ARV32" i="83"/>
  <c r="ARY32" i="83" s="1"/>
  <c r="NY33" i="83"/>
  <c r="OB33" i="83" s="1"/>
  <c r="PH42" i="83"/>
  <c r="PK42" i="83" s="1"/>
  <c r="QC33" i="83"/>
  <c r="QF33" i="83" s="1"/>
  <c r="RE38" i="83"/>
  <c r="RH38" i="83" s="1"/>
  <c r="WV38" i="83"/>
  <c r="WY38" i="83" s="1"/>
  <c r="XX37" i="83"/>
  <c r="YA37" i="83" s="1"/>
  <c r="ZN34" i="83"/>
  <c r="ZQ34" i="83" s="1"/>
  <c r="BCB36" i="83"/>
  <c r="BCE36" i="83" s="1"/>
  <c r="QX40" i="83"/>
  <c r="RA40" i="83" s="1"/>
  <c r="WH39" i="83"/>
  <c r="WK39" i="83" s="1"/>
  <c r="ABD32" i="83"/>
  <c r="ABG32" i="83" s="1"/>
  <c r="ANN32" i="83"/>
  <c r="ANQ32" i="83" s="1"/>
  <c r="TB37" i="83"/>
  <c r="TE37" i="83" s="1"/>
  <c r="VM40" i="83"/>
  <c r="VP40" i="83" s="1"/>
  <c r="ABY40" i="83"/>
  <c r="ACB40" i="83" s="1"/>
  <c r="AOP34" i="83"/>
  <c r="AOS34" i="83" s="1"/>
  <c r="AVP37" i="83"/>
  <c r="AVS37" i="83" s="1"/>
  <c r="ASC39" i="83"/>
  <c r="ASF39" i="83" s="1"/>
  <c r="ATE33" i="83"/>
  <c r="ATH33" i="83" s="1"/>
  <c r="AUG32" i="83"/>
  <c r="AUJ32" i="83" s="1"/>
  <c r="BDR37" i="83"/>
  <c r="BDU37" i="83" s="1"/>
  <c r="AVI42" i="83"/>
  <c r="AVL42" i="83" s="1"/>
  <c r="AZQ34" i="83"/>
  <c r="AZT34" i="83" s="1"/>
  <c r="BCW34" i="83"/>
  <c r="BCZ34" i="83" s="1"/>
  <c r="AUG31" i="83"/>
  <c r="AUJ31" i="83" s="1"/>
  <c r="AVW32" i="83"/>
  <c r="AVZ32" i="83" s="1"/>
  <c r="BDY33" i="83"/>
  <c r="BEB33" i="83" s="1"/>
  <c r="BHL33" i="83"/>
  <c r="BHO33" i="83" s="1"/>
  <c r="BDR36" i="83"/>
  <c r="BDU36" i="83" s="1"/>
  <c r="BEM36" i="83"/>
  <c r="BEP36" i="83" s="1"/>
  <c r="UE31" i="83"/>
  <c r="UH31" i="83" s="1"/>
  <c r="FQ46" i="83"/>
  <c r="FT46" i="83" s="1"/>
  <c r="CK43" i="83"/>
  <c r="CN43" i="83" s="1"/>
  <c r="HG41" i="83"/>
  <c r="HJ41" i="83" s="1"/>
  <c r="CK42" i="83"/>
  <c r="CN42" i="83" s="1"/>
  <c r="HN36" i="83"/>
  <c r="HQ36" i="83" s="1"/>
  <c r="ABZ45" i="83"/>
  <c r="ACC45" i="83" s="1"/>
  <c r="CK41" i="83"/>
  <c r="CN41" i="83" s="1"/>
  <c r="EA37" i="83"/>
  <c r="ED37" i="83" s="1"/>
  <c r="FC42" i="83"/>
  <c r="FF42" i="83" s="1"/>
  <c r="GE38" i="83"/>
  <c r="GH38" i="83" s="1"/>
  <c r="JD43" i="83"/>
  <c r="JG43" i="83" s="1"/>
  <c r="ON38" i="83"/>
  <c r="OQ38" i="83" s="1"/>
  <c r="SO39" i="83"/>
  <c r="SR39" i="83" s="1"/>
  <c r="VN42" i="83"/>
  <c r="VQ42" i="83" s="1"/>
  <c r="BEU37" i="83"/>
  <c r="BEX37" i="83" s="1"/>
  <c r="FJ50" i="83"/>
  <c r="FM50" i="83" s="1"/>
  <c r="HU37" i="83"/>
  <c r="HX37" i="83" s="1"/>
  <c r="IW38" i="83"/>
  <c r="IZ38" i="83" s="1"/>
  <c r="PP38" i="83"/>
  <c r="PS38" i="83" s="1"/>
  <c r="BI41" i="83"/>
  <c r="BL41" i="83" s="1"/>
  <c r="EO38" i="83"/>
  <c r="ER38" i="83" s="1"/>
  <c r="HU39" i="83"/>
  <c r="HX39" i="83" s="1"/>
  <c r="JD42" i="83"/>
  <c r="JG42" i="83" s="1"/>
  <c r="KM38" i="83"/>
  <c r="KP38" i="83" s="1"/>
  <c r="MX37" i="83"/>
  <c r="NA37" i="83" s="1"/>
  <c r="SO40" i="83"/>
  <c r="SR40" i="83" s="1"/>
  <c r="AMM30" i="83"/>
  <c r="AMP30" i="83" s="1"/>
  <c r="BBO41" i="83"/>
  <c r="BBR41" i="83" s="1"/>
  <c r="QK41" i="83"/>
  <c r="QN41" i="83" s="1"/>
  <c r="RT38" i="83"/>
  <c r="RW38" i="83" s="1"/>
  <c r="TC38" i="83"/>
  <c r="TF38" i="83" s="1"/>
  <c r="UL40" i="83"/>
  <c r="UO40" i="83" s="1"/>
  <c r="WI40" i="83"/>
  <c r="WL40" i="83" s="1"/>
  <c r="NZ36" i="83"/>
  <c r="OC36" i="83" s="1"/>
  <c r="OU48" i="83"/>
  <c r="OX48" i="83" s="1"/>
  <c r="BFW36" i="83"/>
  <c r="BFZ36" i="83" s="1"/>
  <c r="XD43" i="83"/>
  <c r="XG43" i="83" s="1"/>
  <c r="ANO34" i="83"/>
  <c r="ANR34" i="83" s="1"/>
  <c r="APE35" i="83"/>
  <c r="APH35" i="83" s="1"/>
  <c r="ATF35" i="83"/>
  <c r="ATI35" i="83" s="1"/>
  <c r="AWS40" i="83"/>
  <c r="AWV40" i="83" s="1"/>
  <c r="ZH34" i="83"/>
  <c r="ZK34" i="83" s="1"/>
  <c r="ABZ46" i="83"/>
  <c r="ACC46" i="83" s="1"/>
  <c r="BEG28" i="83"/>
  <c r="BEJ28" i="83" s="1"/>
  <c r="AZD35" i="83"/>
  <c r="AZG35" i="83" s="1"/>
  <c r="BHM36" i="83"/>
  <c r="BHP36" i="83" s="1"/>
  <c r="AVJ44" i="83"/>
  <c r="AVM44" i="83" s="1"/>
  <c r="AYB35" i="83"/>
  <c r="AYE35" i="83" s="1"/>
  <c r="BCC39" i="83"/>
  <c r="BCF39" i="83" s="1"/>
  <c r="BCJ38" i="83"/>
  <c r="BCM38" i="83" s="1"/>
  <c r="BDS38" i="83"/>
  <c r="BDV38" i="83" s="1"/>
  <c r="BFB33" i="83"/>
  <c r="BFE33" i="83" s="1"/>
  <c r="BCJ37" i="83"/>
  <c r="BCM37" i="83" s="1"/>
  <c r="BIA34" i="83"/>
  <c r="BID34" i="83" s="1"/>
  <c r="BJC34" i="83"/>
  <c r="BJF34" i="83" s="1"/>
  <c r="K35" i="83"/>
  <c r="N35" i="83" s="1"/>
  <c r="HM36" i="83"/>
  <c r="HP36" i="83" s="1"/>
  <c r="BO43" i="83"/>
  <c r="BR43" i="83" s="1"/>
  <c r="FP45" i="83"/>
  <c r="FS45" i="83" s="1"/>
  <c r="GR42" i="83"/>
  <c r="GU42" i="83" s="1"/>
  <c r="BH42" i="83"/>
  <c r="BK42" i="83" s="1"/>
  <c r="DS49" i="83"/>
  <c r="DV49" i="83" s="1"/>
  <c r="RZ48" i="83"/>
  <c r="SC48" i="83" s="1"/>
  <c r="WA35" i="83"/>
  <c r="WD35" i="83" s="1"/>
  <c r="DE32" i="83"/>
  <c r="DH32" i="83" s="1"/>
  <c r="EU37" i="83"/>
  <c r="EX37" i="83" s="1"/>
  <c r="IH43" i="83"/>
  <c r="IK43" i="83" s="1"/>
  <c r="LG37" i="83"/>
  <c r="LJ37" i="83" s="1"/>
  <c r="VT36" i="83"/>
  <c r="VW36" i="83" s="1"/>
  <c r="BHL36" i="83"/>
  <c r="BHO36" i="83" s="1"/>
  <c r="ANU30" i="83"/>
  <c r="ANX30" i="83" s="1"/>
  <c r="AYO32" i="83"/>
  <c r="AYR32" i="83" s="1"/>
  <c r="CX40" i="83"/>
  <c r="DA40" i="83" s="1"/>
  <c r="IA36" i="83"/>
  <c r="ID36" i="83" s="1"/>
  <c r="IV39" i="83"/>
  <c r="IY39" i="83" s="1"/>
  <c r="MW36" i="83"/>
  <c r="MZ36" i="83" s="1"/>
  <c r="UK40" i="83"/>
  <c r="UN40" i="83" s="1"/>
  <c r="XQ37" i="83"/>
  <c r="XT37" i="83" s="1"/>
  <c r="OM39" i="83"/>
  <c r="OP39" i="83" s="1"/>
  <c r="UD32" i="83"/>
  <c r="UG32" i="83" s="1"/>
  <c r="ATE35" i="83"/>
  <c r="ATH35" i="83" s="1"/>
  <c r="ANN34" i="83"/>
  <c r="ANQ34" i="83" s="1"/>
  <c r="AUU32" i="83"/>
  <c r="AUX32" i="83" s="1"/>
  <c r="AZX40" i="83"/>
  <c r="BAA40" i="83" s="1"/>
  <c r="AAP35" i="83"/>
  <c r="AAS35" i="83" s="1"/>
  <c r="AML31" i="83"/>
  <c r="AMO31" i="83" s="1"/>
  <c r="AQF37" i="83"/>
  <c r="AQI37" i="83" s="1"/>
  <c r="ARO33" i="83"/>
  <c r="ARR33" i="83" s="1"/>
  <c r="AUG33" i="83"/>
  <c r="AUJ33" i="83" s="1"/>
  <c r="AVW33" i="83"/>
  <c r="AVZ33" i="83" s="1"/>
  <c r="BNX35" i="83"/>
  <c r="BOA35" i="83" s="1"/>
  <c r="YS43" i="83"/>
  <c r="YV43" i="83" s="1"/>
  <c r="ACF33" i="83"/>
  <c r="ACI33" i="83" s="1"/>
  <c r="BBG36" i="83"/>
  <c r="BBJ36" i="83" s="1"/>
  <c r="AVI44" i="83"/>
  <c r="AVL44" i="83" s="1"/>
  <c r="AYA35" i="83"/>
  <c r="AYD35" i="83" s="1"/>
  <c r="AYV35" i="83"/>
  <c r="AYY35" i="83" s="1"/>
  <c r="BAL34" i="83"/>
  <c r="BAO34" i="83" s="1"/>
  <c r="BCB39" i="83"/>
  <c r="BCE39" i="83" s="1"/>
  <c r="BBN41" i="83"/>
  <c r="BBQ41" i="83" s="1"/>
  <c r="BDR38" i="83"/>
  <c r="BDU38" i="83" s="1"/>
  <c r="BET37" i="83"/>
  <c r="BEW37" i="83" s="1"/>
  <c r="BDY37" i="83"/>
  <c r="BEB37" i="83" s="1"/>
  <c r="BBU34" i="83"/>
  <c r="BBX34" i="83" s="1"/>
  <c r="BHL37" i="83"/>
  <c r="BHO37" i="83" s="1"/>
  <c r="BJB34" i="83"/>
  <c r="BJE34" i="83" s="1"/>
  <c r="BHZ37" i="83"/>
  <c r="BIC37" i="83" s="1"/>
  <c r="BXB28" i="83"/>
  <c r="BXE28" i="83" s="1"/>
  <c r="BXW26" i="83"/>
  <c r="BXZ26" i="83" s="1"/>
  <c r="BNX30" i="83"/>
  <c r="BOA30" i="83" s="1"/>
  <c r="BHZ30" i="83"/>
  <c r="BIC30" i="83" s="1"/>
  <c r="BGX30" i="83"/>
  <c r="BHA30" i="83" s="1"/>
  <c r="BAS29" i="83"/>
  <c r="BAV29" i="83" s="1"/>
  <c r="AWY28" i="83"/>
  <c r="AXB28" i="83" s="1"/>
  <c r="ARO29" i="83"/>
  <c r="ARR29" i="83" s="1"/>
  <c r="AOB31" i="83"/>
  <c r="AOE31" i="83" s="1"/>
  <c r="BCI33" i="83"/>
  <c r="BCL33" i="83" s="1"/>
  <c r="AOB32" i="83"/>
  <c r="AOE32" i="83" s="1"/>
  <c r="AUU28" i="83"/>
  <c r="AUX28" i="83" s="1"/>
  <c r="RS31" i="83"/>
  <c r="RV31" i="83" s="1"/>
  <c r="AKA28" i="83"/>
  <c r="AKD28" i="83" s="1"/>
  <c r="WV34" i="83"/>
  <c r="WY34" i="83" s="1"/>
  <c r="SN32" i="83"/>
  <c r="SQ32" i="83" s="1"/>
  <c r="AGU28" i="83"/>
  <c r="AGX28" i="83" s="1"/>
  <c r="KS31" i="83"/>
  <c r="KV31" i="83" s="1"/>
  <c r="JC34" i="83"/>
  <c r="JF34" i="83" s="1"/>
  <c r="DE27" i="83"/>
  <c r="DH27" i="83" s="1"/>
  <c r="LU32" i="83"/>
  <c r="LX32" i="83" s="1"/>
  <c r="ADO28" i="83"/>
  <c r="ADR28" i="83" s="1"/>
  <c r="TP37" i="83"/>
  <c r="TS37" i="83" s="1"/>
  <c r="GK29" i="83"/>
  <c r="GN29" i="83" s="1"/>
  <c r="BA31" i="83"/>
  <c r="BD31" i="83" s="1"/>
  <c r="AAB35" i="83"/>
  <c r="AAE35" i="83" s="1"/>
  <c r="JX39" i="83"/>
  <c r="KA39" i="83" s="1"/>
  <c r="BUX21" i="83"/>
  <c r="BVA21" i="83" s="1"/>
  <c r="BOZ28" i="83"/>
  <c r="BPC28" i="83" s="1"/>
  <c r="AYH34" i="83"/>
  <c r="AYK34" i="83" s="1"/>
  <c r="WH34" i="83"/>
  <c r="WK34" i="83" s="1"/>
  <c r="GK27" i="83"/>
  <c r="GN27" i="83" s="1"/>
  <c r="GD30" i="83"/>
  <c r="GG30" i="83" s="1"/>
  <c r="BJW34" i="83"/>
  <c r="BJZ34" i="83" s="1"/>
  <c r="BNX31" i="83"/>
  <c r="BOA31" i="83" s="1"/>
  <c r="BLM34" i="83"/>
  <c r="BLP34" i="83" s="1"/>
  <c r="BJI25" i="83"/>
  <c r="BJL25" i="83" s="1"/>
  <c r="BGJ31" i="83"/>
  <c r="BGM31" i="83" s="1"/>
  <c r="AYH32" i="83"/>
  <c r="AYK32" i="83" s="1"/>
  <c r="AWR31" i="83"/>
  <c r="AWU31" i="83" s="1"/>
  <c r="AYO28" i="83"/>
  <c r="AYR28" i="83" s="1"/>
  <c r="AKH30" i="83"/>
  <c r="AKK30" i="83" s="1"/>
  <c r="AKO27" i="83"/>
  <c r="AKR27" i="83" s="1"/>
  <c r="AHB25" i="83"/>
  <c r="AHE25" i="83" s="1"/>
  <c r="YS33" i="83"/>
  <c r="YV33" i="83" s="1"/>
  <c r="ACM28" i="83"/>
  <c r="ACP28" i="83" s="1"/>
  <c r="IV34" i="83"/>
  <c r="IY34" i="83" s="1"/>
  <c r="BGQ37" i="83"/>
  <c r="BGT37" i="83" s="1"/>
  <c r="YS36" i="83"/>
  <c r="YV36" i="83" s="1"/>
  <c r="QQ31" i="83"/>
  <c r="QT31" i="83" s="1"/>
  <c r="TB32" i="83"/>
  <c r="TE32" i="83" s="1"/>
  <c r="FW31" i="83"/>
  <c r="FZ31" i="83" s="1"/>
  <c r="JX35" i="83"/>
  <c r="KA35" i="83" s="1"/>
  <c r="IH36" i="83"/>
  <c r="IK36" i="83" s="1"/>
  <c r="AG52" i="83"/>
  <c r="AJ52" i="83" s="1"/>
  <c r="EA43" i="83"/>
  <c r="ED43" i="83" s="1"/>
  <c r="GE43" i="83"/>
  <c r="GH43" i="83" s="1"/>
  <c r="KF36" i="83"/>
  <c r="KI36" i="83" s="1"/>
  <c r="MC49" i="83"/>
  <c r="MF49" i="83" s="1"/>
  <c r="PW36" i="83"/>
  <c r="PZ36" i="83" s="1"/>
  <c r="SO43" i="83"/>
  <c r="SR43" i="83" s="1"/>
  <c r="ABS39" i="83"/>
  <c r="ABV39" i="83" s="1"/>
  <c r="GE42" i="83"/>
  <c r="GH42" i="83" s="1"/>
  <c r="II50" i="83"/>
  <c r="IL50" i="83" s="1"/>
  <c r="BP47" i="83"/>
  <c r="BS47" i="83" s="1"/>
  <c r="DM47" i="83"/>
  <c r="DP47" i="83" s="1"/>
  <c r="FQ52" i="83"/>
  <c r="FT52" i="83" s="1"/>
  <c r="GZ57" i="83"/>
  <c r="HC57" i="83" s="1"/>
  <c r="IW43" i="83"/>
  <c r="IZ43" i="83" s="1"/>
  <c r="NE48" i="83"/>
  <c r="NH48" i="83" s="1"/>
  <c r="PI51" i="83"/>
  <c r="PL51" i="83" s="1"/>
  <c r="SA52" i="83"/>
  <c r="SD52" i="83" s="1"/>
  <c r="VG46" i="83"/>
  <c r="VJ46" i="83" s="1"/>
  <c r="AOX48" i="83"/>
  <c r="APA48" i="83" s="1"/>
  <c r="BBO44" i="83"/>
  <c r="BBR44" i="83" s="1"/>
  <c r="FQ53" i="83"/>
  <c r="FT53" i="83" s="1"/>
  <c r="NE47" i="83"/>
  <c r="NH47" i="83" s="1"/>
  <c r="YT47" i="83"/>
  <c r="YW47" i="83" s="1"/>
  <c r="ACU29" i="83"/>
  <c r="ACX29" i="83" s="1"/>
  <c r="CD56" i="83"/>
  <c r="CG56" i="83" s="1"/>
  <c r="EH42" i="83"/>
  <c r="EK42" i="83" s="1"/>
  <c r="EO44" i="83"/>
  <c r="ER44" i="83" s="1"/>
  <c r="JD54" i="83"/>
  <c r="JG54" i="83" s="1"/>
  <c r="LO48" i="83"/>
  <c r="LR48" i="83" s="1"/>
  <c r="PW35" i="83"/>
  <c r="PZ35" i="83" s="1"/>
  <c r="YM47" i="83"/>
  <c r="YP47" i="83" s="1"/>
  <c r="ARB32" i="83"/>
  <c r="ARE32" i="83" s="1"/>
  <c r="AYW38" i="83"/>
  <c r="AYZ38" i="83" s="1"/>
  <c r="HG48" i="83"/>
  <c r="HJ48" i="83" s="1"/>
  <c r="IP59" i="83"/>
  <c r="IS59" i="83" s="1"/>
  <c r="SA51" i="83"/>
  <c r="SD51" i="83" s="1"/>
  <c r="TX51" i="83"/>
  <c r="UA51" i="83" s="1"/>
  <c r="XD49" i="83"/>
  <c r="XG49" i="83" s="1"/>
  <c r="ZH40" i="83"/>
  <c r="ZK40" i="83" s="1"/>
  <c r="AHJ37" i="83"/>
  <c r="AHM37" i="83" s="1"/>
  <c r="ANO38" i="83"/>
  <c r="ANR38" i="83" s="1"/>
  <c r="BBO46" i="83"/>
  <c r="BBR46" i="83" s="1"/>
  <c r="HN40" i="83"/>
  <c r="HQ40" i="83" s="1"/>
  <c r="IP58" i="83"/>
  <c r="IS58" i="83" s="1"/>
  <c r="LA34" i="83"/>
  <c r="LD34" i="83" s="1"/>
  <c r="LO49" i="83"/>
  <c r="LR49" i="83" s="1"/>
  <c r="VU41" i="83"/>
  <c r="VX41" i="83" s="1"/>
  <c r="AAC47" i="83"/>
  <c r="AAF47" i="83" s="1"/>
  <c r="AKB33" i="83"/>
  <c r="AKE33" i="83" s="1"/>
  <c r="ATF39" i="83"/>
  <c r="ATI39" i="83" s="1"/>
  <c r="BCC43" i="83"/>
  <c r="BCF43" i="83" s="1"/>
  <c r="ANO39" i="83"/>
  <c r="ANR39" i="83" s="1"/>
  <c r="ARI35" i="83"/>
  <c r="ARL35" i="83" s="1"/>
  <c r="ARW39" i="83"/>
  <c r="ARZ39" i="83" s="1"/>
  <c r="AUO37" i="83"/>
  <c r="AUR37" i="83" s="1"/>
  <c r="BDE42" i="83"/>
  <c r="BDH42" i="83" s="1"/>
  <c r="BQQ31" i="83"/>
  <c r="BQT31" i="83" s="1"/>
  <c r="ALY34" i="83"/>
  <c r="AMB34" i="83" s="1"/>
  <c r="AQN45" i="83"/>
  <c r="AQQ45" i="83" s="1"/>
  <c r="AUH38" i="83"/>
  <c r="AUK38" i="83" s="1"/>
  <c r="AXU32" i="83"/>
  <c r="AXX32" i="83" s="1"/>
  <c r="BBH40" i="83"/>
  <c r="BBK40" i="83" s="1"/>
  <c r="BCX40" i="83"/>
  <c r="BDA40" i="83" s="1"/>
  <c r="BSG35" i="83"/>
  <c r="BSJ35" i="83" s="1"/>
  <c r="AYB41" i="83"/>
  <c r="AYE41" i="83" s="1"/>
  <c r="BEG31" i="83"/>
  <c r="BEJ31" i="83" s="1"/>
  <c r="BPV30" i="83"/>
  <c r="BPY30" i="83" s="1"/>
  <c r="BKS36" i="83"/>
  <c r="BKV36" i="83" s="1"/>
  <c r="BOT43" i="83"/>
  <c r="BOW43" i="83" s="1"/>
  <c r="BIO34" i="83"/>
  <c r="BIR34" i="83" s="1"/>
  <c r="BJQ34" i="83"/>
  <c r="BJT34" i="83" s="1"/>
  <c r="BKE34" i="83"/>
  <c r="BKH34" i="83" s="1"/>
  <c r="APE39" i="83"/>
  <c r="APH39" i="83" s="1"/>
  <c r="AQG40" i="83"/>
  <c r="AQJ40" i="83" s="1"/>
  <c r="ASK40" i="83"/>
  <c r="ASN40" i="83" s="1"/>
  <c r="AUA43" i="83"/>
  <c r="AUD43" i="83" s="1"/>
  <c r="AVC39" i="83"/>
  <c r="AVF39" i="83" s="1"/>
  <c r="AXU31" i="83"/>
  <c r="AXX31" i="83" s="1"/>
  <c r="AZY43" i="83"/>
  <c r="BAB43" i="83" s="1"/>
  <c r="BDE41" i="83"/>
  <c r="BDH41" i="83" s="1"/>
  <c r="BGY34" i="83"/>
  <c r="BHB34" i="83" s="1"/>
  <c r="BPH31" i="83"/>
  <c r="BPK31" i="83" s="1"/>
  <c r="BBH41" i="83"/>
  <c r="BBK41" i="83" s="1"/>
  <c r="BCQ31" i="83"/>
  <c r="BCT31" i="83" s="1"/>
  <c r="BDZ43" i="83"/>
  <c r="BEC43" i="83" s="1"/>
  <c r="BFI36" i="83"/>
  <c r="BFL36" i="83" s="1"/>
  <c r="BHT31" i="83"/>
  <c r="BHW31" i="83" s="1"/>
  <c r="BLN44" i="83"/>
  <c r="BLQ44" i="83" s="1"/>
  <c r="BMP30" i="83"/>
  <c r="BMS30" i="83" s="1"/>
  <c r="BPH32" i="83"/>
  <c r="BPK32" i="83" s="1"/>
  <c r="BRZ31" i="83"/>
  <c r="BSC31" i="83" s="1"/>
  <c r="BMP31" i="83"/>
  <c r="BMS31" i="83" s="1"/>
  <c r="BUR30" i="83"/>
  <c r="BUU30" i="83" s="1"/>
  <c r="BTP30" i="83"/>
  <c r="BTS30" i="83" s="1"/>
  <c r="BWO29" i="83"/>
  <c r="BWR29" i="83" s="1"/>
  <c r="BYS33" i="83"/>
  <c r="BYV33" i="83" s="1"/>
  <c r="BXW25" i="83"/>
  <c r="BXZ25" i="83" s="1"/>
  <c r="BMA28" i="83"/>
  <c r="BMD28" i="83" s="1"/>
  <c r="AHW25" i="83"/>
  <c r="AHZ25" i="83" s="1"/>
  <c r="MW30" i="83"/>
  <c r="MZ30" i="83" s="1"/>
  <c r="ANG34" i="83"/>
  <c r="ANJ34" i="83" s="1"/>
  <c r="UR34" i="83"/>
  <c r="UU34" i="83" s="1"/>
  <c r="FW32" i="83"/>
  <c r="FZ32" i="83" s="1"/>
  <c r="ADO29" i="83"/>
  <c r="ADR29" i="83" s="1"/>
  <c r="SN34" i="83"/>
  <c r="SQ34" i="83" s="1"/>
  <c r="AFS28" i="83"/>
  <c r="AFV28" i="83" s="1"/>
  <c r="LG31" i="83"/>
  <c r="LJ31" i="83" s="1"/>
  <c r="EN31" i="83"/>
  <c r="EQ31" i="83" s="1"/>
  <c r="R41" i="83"/>
  <c r="U41" i="83" s="1"/>
  <c r="AM57" i="83"/>
  <c r="AP57" i="83" s="1"/>
  <c r="BV50" i="83"/>
  <c r="BY50" i="83" s="1"/>
  <c r="CQ45" i="83"/>
  <c r="CT45" i="83" s="1"/>
  <c r="PA38" i="83"/>
  <c r="PD38" i="83" s="1"/>
  <c r="CJ50" i="83"/>
  <c r="CM50" i="83" s="1"/>
  <c r="KS46" i="83"/>
  <c r="KV46" i="83" s="1"/>
  <c r="NR44" i="83"/>
  <c r="NU44" i="83" s="1"/>
  <c r="XC50" i="83"/>
  <c r="XF50" i="83" s="1"/>
  <c r="CJ49" i="83"/>
  <c r="CM49" i="83" s="1"/>
  <c r="LN50" i="83"/>
  <c r="LQ50" i="83" s="1"/>
  <c r="WH44" i="83"/>
  <c r="WK44" i="83" s="1"/>
  <c r="ASC44" i="83"/>
  <c r="ASF44" i="83" s="1"/>
  <c r="JC53" i="83"/>
  <c r="JF53" i="83" s="1"/>
  <c r="HF48" i="83"/>
  <c r="HI48" i="83" s="1"/>
  <c r="IO59" i="83"/>
  <c r="IR59" i="83" s="1"/>
  <c r="ZN43" i="83"/>
  <c r="ZQ43" i="83" s="1"/>
  <c r="YS48" i="83"/>
  <c r="YV48" i="83" s="1"/>
  <c r="ABD41" i="83"/>
  <c r="ABG41" i="83" s="1"/>
  <c r="AKH37" i="83"/>
  <c r="AKK37" i="83" s="1"/>
  <c r="PH51" i="83"/>
  <c r="PK51" i="83" s="1"/>
  <c r="BMH39" i="83"/>
  <c r="BMK39" i="83" s="1"/>
  <c r="AQT39" i="83"/>
  <c r="AQW39" i="83" s="1"/>
  <c r="ATS49" i="83"/>
  <c r="ATV49" i="83" s="1"/>
  <c r="AGU31" i="83"/>
  <c r="AGX31" i="83" s="1"/>
  <c r="BMO31" i="83"/>
  <c r="BMR31" i="83" s="1"/>
  <c r="BSF35" i="83"/>
  <c r="BSI35" i="83" s="1"/>
  <c r="BOE31" i="83"/>
  <c r="BOH31" i="83" s="1"/>
  <c r="BKR36" i="83"/>
  <c r="BKU36" i="83" s="1"/>
  <c r="BPU30" i="83"/>
  <c r="BPX30" i="83" s="1"/>
  <c r="BW47" i="83"/>
  <c r="BZ47" i="83" s="1"/>
  <c r="NS42" i="83"/>
  <c r="NV42" i="83" s="1"/>
  <c r="CD54" i="83"/>
  <c r="CG54" i="83" s="1"/>
  <c r="AIS31" i="83"/>
  <c r="AIV31" i="83" s="1"/>
  <c r="ABE40" i="83"/>
  <c r="ABH40" i="83" s="1"/>
  <c r="VG45" i="83"/>
  <c r="VJ45" i="83" s="1"/>
  <c r="WB39" i="83"/>
  <c r="WE39" i="83" s="1"/>
  <c r="AED35" i="83"/>
  <c r="AEG35" i="83" s="1"/>
  <c r="AHX31" i="83"/>
  <c r="AIA31" i="83" s="1"/>
  <c r="JD51" i="83"/>
  <c r="JG51" i="83" s="1"/>
  <c r="KT44" i="83"/>
  <c r="KW44" i="83" s="1"/>
  <c r="NL40" i="83"/>
  <c r="NO40" i="83" s="1"/>
  <c r="SV42" i="83"/>
  <c r="SY42" i="83" s="1"/>
  <c r="US46" i="83"/>
  <c r="UV46" i="83" s="1"/>
  <c r="CC45" i="83"/>
  <c r="CF45" i="83" s="1"/>
  <c r="CX37" i="83"/>
  <c r="DA37" i="83" s="1"/>
  <c r="QX41" i="83"/>
  <c r="RA41" i="83" s="1"/>
  <c r="APY30" i="83"/>
  <c r="AQB30" i="83" s="1"/>
  <c r="BEM37" i="83"/>
  <c r="BEP37" i="83" s="1"/>
  <c r="BGQ40" i="83"/>
  <c r="BGT40" i="83" s="1"/>
  <c r="GD38" i="83"/>
  <c r="GG38" i="83" s="1"/>
  <c r="MW37" i="83"/>
  <c r="MZ37" i="83" s="1"/>
  <c r="AM49" i="83"/>
  <c r="AP49" i="83" s="1"/>
  <c r="NY39" i="83"/>
  <c r="OB39" i="83" s="1"/>
  <c r="ZG34" i="83"/>
  <c r="ZJ34" i="83" s="1"/>
  <c r="ABY46" i="83"/>
  <c r="ACB46" i="83" s="1"/>
  <c r="YL41" i="83"/>
  <c r="YO41" i="83" s="1"/>
  <c r="AUG34" i="83"/>
  <c r="AUJ34" i="83" s="1"/>
  <c r="TB33" i="83"/>
  <c r="TE33" i="83" s="1"/>
  <c r="AKA30" i="83"/>
  <c r="AKD30" i="83" s="1"/>
  <c r="GD32" i="83"/>
  <c r="GG32" i="83" s="1"/>
  <c r="BHL32" i="83"/>
  <c r="BHO32" i="83" s="1"/>
  <c r="BFV33" i="83"/>
  <c r="BFY33" i="83" s="1"/>
  <c r="MP33" i="83"/>
  <c r="MS33" i="83" s="1"/>
  <c r="ADA28" i="83"/>
  <c r="ADD28" i="83" s="1"/>
  <c r="BH49" i="83"/>
  <c r="BK49" i="83" s="1"/>
  <c r="DL48" i="83"/>
  <c r="DO48" i="83" s="1"/>
  <c r="GY58" i="83"/>
  <c r="HB58" i="83" s="1"/>
  <c r="MP37" i="83"/>
  <c r="MS37" i="83" s="1"/>
  <c r="MI54" i="83"/>
  <c r="ML54" i="83" s="1"/>
  <c r="ADO34" i="83"/>
  <c r="ADR34" i="83" s="1"/>
  <c r="AHB31" i="83"/>
  <c r="AHE31" i="83" s="1"/>
  <c r="GD43" i="83"/>
  <c r="GG43" i="83" s="1"/>
  <c r="KZ34" i="83"/>
  <c r="LC34" i="83" s="1"/>
  <c r="ALX35" i="83"/>
  <c r="AMA35" i="83" s="1"/>
  <c r="JC54" i="83"/>
  <c r="JF54" i="83" s="1"/>
  <c r="AOB40" i="83"/>
  <c r="AOE40" i="83" s="1"/>
  <c r="BIN35" i="83"/>
  <c r="BIQ35" i="83" s="1"/>
  <c r="BWU32" i="83"/>
  <c r="BWX32" i="83" s="1"/>
  <c r="BYQ44" i="83"/>
  <c r="BYT44" i="83" s="1"/>
  <c r="BYQ40" i="83"/>
  <c r="BYT40" i="83" s="1"/>
  <c r="BYJ34" i="83"/>
  <c r="BYM34" i="83" s="1"/>
  <c r="BYJ39" i="83"/>
  <c r="BYM39" i="83" s="1"/>
  <c r="BYQ18" i="83"/>
  <c r="BYT18" i="83" s="1"/>
  <c r="BYC18" i="83"/>
  <c r="BYF18" i="83" s="1"/>
  <c r="BYQ35" i="83"/>
  <c r="BYT35" i="83" s="1"/>
  <c r="BYC32" i="83"/>
  <c r="BYF32" i="83" s="1"/>
  <c r="BXV18" i="83"/>
  <c r="BXY18" i="83" s="1"/>
  <c r="BXO28" i="83"/>
  <c r="BXR28" i="83" s="1"/>
  <c r="BXO18" i="83"/>
  <c r="BXR18" i="83" s="1"/>
  <c r="BYJ45" i="83"/>
  <c r="BYM45" i="83" s="1"/>
  <c r="BXO33" i="83"/>
  <c r="BXR33" i="83" s="1"/>
  <c r="BXH34" i="83"/>
  <c r="BXK34" i="83" s="1"/>
  <c r="BXH18" i="83"/>
  <c r="BXK18" i="83" s="1"/>
  <c r="BXO39" i="83"/>
  <c r="BXR39" i="83" s="1"/>
  <c r="BWT44" i="83"/>
  <c r="BWW44" i="83" s="1"/>
  <c r="BWM35" i="83"/>
  <c r="BWP35" i="83" s="1"/>
  <c r="BWM18" i="83"/>
  <c r="BWP18" i="83" s="1"/>
  <c r="BVY50" i="83"/>
  <c r="BWB50" i="83" s="1"/>
  <c r="BVY38" i="83"/>
  <c r="BWB38" i="83" s="1"/>
  <c r="BVY34" i="83"/>
  <c r="BWB34" i="83" s="1"/>
  <c r="BVD34" i="83"/>
  <c r="BVG34" i="83" s="1"/>
  <c r="BWT38" i="83"/>
  <c r="BWW38" i="83" s="1"/>
  <c r="BWM38" i="83"/>
  <c r="BWP38" i="83" s="1"/>
  <c r="BVY18" i="83"/>
  <c r="BWB18" i="83" s="1"/>
  <c r="BVR18" i="83"/>
  <c r="BVU18" i="83" s="1"/>
  <c r="BVK18" i="83"/>
  <c r="BVN18" i="83" s="1"/>
  <c r="BVD18" i="83"/>
  <c r="BVG18" i="83" s="1"/>
  <c r="BUP35" i="83"/>
  <c r="BUS35" i="83" s="1"/>
  <c r="BUI29" i="83"/>
  <c r="BUL29" i="83" s="1"/>
  <c r="BTG33" i="83"/>
  <c r="BTJ33" i="83" s="1"/>
  <c r="BSE36" i="83"/>
  <c r="BSH36" i="83" s="1"/>
  <c r="BRQ32" i="83"/>
  <c r="BRT32" i="83" s="1"/>
  <c r="BRQ28" i="83"/>
  <c r="BRT28" i="83" s="1"/>
  <c r="BRC31" i="83"/>
  <c r="BRF31" i="83" s="1"/>
  <c r="BRC27" i="83"/>
  <c r="BRF27" i="83" s="1"/>
  <c r="BXA38" i="83"/>
  <c r="BXD38" i="83" s="1"/>
  <c r="BXA18" i="83"/>
  <c r="BXD18" i="83" s="1"/>
  <c r="BWF18" i="83"/>
  <c r="BWI18" i="83" s="1"/>
  <c r="BVR41" i="83"/>
  <c r="BVU41" i="83" s="1"/>
  <c r="BVR37" i="83"/>
  <c r="BVU37" i="83" s="1"/>
  <c r="BVK39" i="83"/>
  <c r="BVN39" i="83" s="1"/>
  <c r="BUW29" i="83"/>
  <c r="BUZ29" i="83" s="1"/>
  <c r="BUW18" i="83"/>
  <c r="BUZ18" i="83" s="1"/>
  <c r="BUB34" i="83"/>
  <c r="BUE34" i="83" s="1"/>
  <c r="BUB18" i="83"/>
  <c r="BUE18" i="83" s="1"/>
  <c r="BTU36" i="83"/>
  <c r="BTX36" i="83" s="1"/>
  <c r="BTN34" i="83"/>
  <c r="BTQ34" i="83" s="1"/>
  <c r="BTN18" i="83"/>
  <c r="BTQ18" i="83" s="1"/>
  <c r="BSS24" i="83"/>
  <c r="BSV24" i="83" s="1"/>
  <c r="BSS18" i="83"/>
  <c r="BSV18" i="83" s="1"/>
  <c r="BWT18" i="83"/>
  <c r="BWW18" i="83" s="1"/>
  <c r="BUP18" i="83"/>
  <c r="BUS18" i="83" s="1"/>
  <c r="BTU32" i="83"/>
  <c r="BTX32" i="83" s="1"/>
  <c r="BTN39" i="83"/>
  <c r="BTQ39" i="83" s="1"/>
  <c r="BTU18" i="83"/>
  <c r="BTX18" i="83" s="1"/>
  <c r="BSE18" i="83"/>
  <c r="BSH18" i="83" s="1"/>
  <c r="BRX43" i="83"/>
  <c r="BSA43" i="83" s="1"/>
  <c r="BRX18" i="83"/>
  <c r="BSA18" i="83" s="1"/>
  <c r="BQV18" i="83"/>
  <c r="BQY18" i="83" s="1"/>
  <c r="BQH42" i="83"/>
  <c r="BQK42" i="83" s="1"/>
  <c r="BQH32" i="83"/>
  <c r="BQK32" i="83" s="1"/>
  <c r="BPF38" i="83"/>
  <c r="BPI38" i="83" s="1"/>
  <c r="BOY42" i="83"/>
  <c r="BPB42" i="83" s="1"/>
  <c r="BOY38" i="83"/>
  <c r="BPB38" i="83" s="1"/>
  <c r="BOY19" i="83"/>
  <c r="BPB19" i="83" s="1"/>
  <c r="BOR58" i="83"/>
  <c r="BOU58" i="83" s="1"/>
  <c r="BOK46" i="83"/>
  <c r="BON46" i="83" s="1"/>
  <c r="BOK40" i="83"/>
  <c r="BON40" i="83" s="1"/>
  <c r="BOK20" i="83"/>
  <c r="BON20" i="83" s="1"/>
  <c r="BOD35" i="83"/>
  <c r="BOG35" i="83" s="1"/>
  <c r="BNW46" i="83"/>
  <c r="BNZ46" i="83" s="1"/>
  <c r="BNW40" i="83"/>
  <c r="BNZ40" i="83" s="1"/>
  <c r="BNP35" i="83"/>
  <c r="BNS35" i="83" s="1"/>
  <c r="BNP29" i="83"/>
  <c r="BNS29" i="83" s="1"/>
  <c r="BNB52" i="83"/>
  <c r="BNE52" i="83" s="1"/>
  <c r="BNB46" i="83"/>
  <c r="BNE46" i="83" s="1"/>
  <c r="BMG46" i="83"/>
  <c r="BMJ46" i="83" s="1"/>
  <c r="BMG40" i="83"/>
  <c r="BMJ40" i="83" s="1"/>
  <c r="BMG20" i="83"/>
  <c r="BMJ20" i="83" s="1"/>
  <c r="BLL20" i="83"/>
  <c r="BLO20" i="83" s="1"/>
  <c r="BLE44" i="83"/>
  <c r="BLH44" i="83" s="1"/>
  <c r="BLE39" i="83"/>
  <c r="BLH39" i="83" s="1"/>
  <c r="BLE20" i="83"/>
  <c r="BLH20" i="83" s="1"/>
  <c r="BKX38" i="83"/>
  <c r="BLA38" i="83" s="1"/>
  <c r="BKX34" i="83"/>
  <c r="BLA34" i="83" s="1"/>
  <c r="BKQ20" i="83"/>
  <c r="BKT20" i="83" s="1"/>
  <c r="BJV54" i="83"/>
  <c r="BJY54" i="83" s="1"/>
  <c r="BJO44" i="83"/>
  <c r="BJR44" i="83" s="1"/>
  <c r="BJO39" i="83"/>
  <c r="BJR39" i="83" s="1"/>
  <c r="BUI24" i="83"/>
  <c r="BUL24" i="83" s="1"/>
  <c r="BUI18" i="83"/>
  <c r="BUL18" i="83" s="1"/>
  <c r="BSZ18" i="83"/>
  <c r="BTC18" i="83" s="1"/>
  <c r="BSS35" i="83"/>
  <c r="BSV35" i="83" s="1"/>
  <c r="BSS29" i="83"/>
  <c r="BSV29" i="83" s="1"/>
  <c r="BSL36" i="83"/>
  <c r="BSO36" i="83" s="1"/>
  <c r="BRJ33" i="83"/>
  <c r="BRM33" i="83" s="1"/>
  <c r="BQV33" i="83"/>
  <c r="BQY33" i="83" s="1"/>
  <c r="BPM32" i="83"/>
  <c r="BPP32" i="83" s="1"/>
  <c r="BPM26" i="83"/>
  <c r="BPP26" i="83" s="1"/>
  <c r="BOD19" i="83"/>
  <c r="BOG19" i="83" s="1"/>
  <c r="BMU45" i="83"/>
  <c r="BMX45" i="83" s="1"/>
  <c r="BLZ35" i="83"/>
  <c r="BMC35" i="83" s="1"/>
  <c r="BLS45" i="83"/>
  <c r="BLV45" i="83" s="1"/>
  <c r="BLS20" i="83"/>
  <c r="BLV20" i="83" s="1"/>
  <c r="BKX18" i="83"/>
  <c r="BLA18" i="83" s="1"/>
  <c r="BKC43" i="83"/>
  <c r="BKF43" i="83" s="1"/>
  <c r="BJV62" i="83"/>
  <c r="BJY62" i="83" s="1"/>
  <c r="BJO20" i="83"/>
  <c r="BJR20" i="83" s="1"/>
  <c r="BJH31" i="83"/>
  <c r="BJK31" i="83" s="1"/>
  <c r="BJA45" i="83"/>
  <c r="BJD45" i="83" s="1"/>
  <c r="BJA20" i="83"/>
  <c r="BJD20" i="83" s="1"/>
  <c r="BIM46" i="83"/>
  <c r="BIP46" i="83" s="1"/>
  <c r="BIM18" i="83"/>
  <c r="BIP18" i="83" s="1"/>
  <c r="BIF20" i="83"/>
  <c r="BII20" i="83" s="1"/>
  <c r="BHK47" i="83"/>
  <c r="BHN47" i="83" s="1"/>
  <c r="BHK41" i="83"/>
  <c r="BHN41" i="83" s="1"/>
  <c r="BHD39" i="83"/>
  <c r="BHG39" i="83" s="1"/>
  <c r="BHD20" i="83"/>
  <c r="BHG20" i="83" s="1"/>
  <c r="BGP20" i="83"/>
  <c r="BGS20" i="83" s="1"/>
  <c r="BGB18" i="83"/>
  <c r="BGE18" i="83" s="1"/>
  <c r="BFN37" i="83"/>
  <c r="BFQ37" i="83" s="1"/>
  <c r="BFN20" i="83"/>
  <c r="BFQ20" i="83" s="1"/>
  <c r="BFG20" i="83"/>
  <c r="BFJ20" i="83" s="1"/>
  <c r="BEZ45" i="83"/>
  <c r="BFC45" i="83" s="1"/>
  <c r="BEZ20" i="83"/>
  <c r="BFC20" i="83" s="1"/>
  <c r="BES51" i="83"/>
  <c r="BEV51" i="83" s="1"/>
  <c r="BES46" i="83"/>
  <c r="BEV46" i="83" s="1"/>
  <c r="BES41" i="83"/>
  <c r="BEV41" i="83" s="1"/>
  <c r="BEE44" i="83"/>
  <c r="BEH44" i="83" s="1"/>
  <c r="BDQ46" i="83"/>
  <c r="BDT46" i="83" s="1"/>
  <c r="BDQ41" i="83"/>
  <c r="BDT41" i="83" s="1"/>
  <c r="BDQ20" i="83"/>
  <c r="BDT20" i="83" s="1"/>
  <c r="BDJ43" i="83"/>
  <c r="BDM43" i="83" s="1"/>
  <c r="BDJ38" i="83"/>
  <c r="BDM38" i="83" s="1"/>
  <c r="BDC20" i="83"/>
  <c r="BDF20" i="83" s="1"/>
  <c r="BCH48" i="83"/>
  <c r="BCK48" i="83" s="1"/>
  <c r="BCH43" i="83"/>
  <c r="BCK43" i="83" s="1"/>
  <c r="BCA58" i="83"/>
  <c r="BCD58" i="83" s="1"/>
  <c r="BBF20" i="83"/>
  <c r="BBI20" i="83" s="1"/>
  <c r="BAR48" i="83"/>
  <c r="BAU48" i="83" s="1"/>
  <c r="BAK55" i="83"/>
  <c r="BAN55" i="83" s="1"/>
  <c r="BAK48" i="83"/>
  <c r="BAN48" i="83" s="1"/>
  <c r="BAK41" i="83"/>
  <c r="BAN41" i="83" s="1"/>
  <c r="BAK20" i="83"/>
  <c r="BAN20" i="83" s="1"/>
  <c r="AZW56" i="83"/>
  <c r="AZZ56" i="83" s="1"/>
  <c r="AZW51" i="83"/>
  <c r="AZZ51" i="83" s="1"/>
  <c r="AZW20" i="83"/>
  <c r="AZZ20" i="83" s="1"/>
  <c r="AZB40" i="83"/>
  <c r="AZE40" i="83" s="1"/>
  <c r="AZB20" i="83"/>
  <c r="AZE20" i="83" s="1"/>
  <c r="AYN41" i="83"/>
  <c r="AYQ41" i="83" s="1"/>
  <c r="AYG44" i="83"/>
  <c r="AYJ44" i="83" s="1"/>
  <c r="BWT33" i="83"/>
  <c r="BWW33" i="83" s="1"/>
  <c r="BRX37" i="83"/>
  <c r="BSA37" i="83" s="1"/>
  <c r="BQO37" i="83"/>
  <c r="BQR37" i="83" s="1"/>
  <c r="BQO18" i="83"/>
  <c r="BQR18" i="83" s="1"/>
  <c r="BQH37" i="83"/>
  <c r="BQK37" i="83" s="1"/>
  <c r="BQA33" i="83"/>
  <c r="BQD33" i="83" s="1"/>
  <c r="BPT18" i="83"/>
  <c r="BPW18" i="83" s="1"/>
  <c r="BOR45" i="83"/>
  <c r="BOU45" i="83" s="1"/>
  <c r="BKJ38" i="83"/>
  <c r="BKM38" i="83" s="1"/>
  <c r="BKC19" i="83"/>
  <c r="BKF19" i="83" s="1"/>
  <c r="BJA38" i="83"/>
  <c r="BJD38" i="83" s="1"/>
  <c r="BIM41" i="83"/>
  <c r="BIP41" i="83" s="1"/>
  <c r="BHY45" i="83"/>
  <c r="BIB45" i="83" s="1"/>
  <c r="BHR38" i="83"/>
  <c r="BHU38" i="83" s="1"/>
  <c r="BGI50" i="83"/>
  <c r="BGL50" i="83" s="1"/>
  <c r="BGB31" i="83"/>
  <c r="BGE31" i="83" s="1"/>
  <c r="BFU47" i="83"/>
  <c r="BFX47" i="83" s="1"/>
  <c r="BFU20" i="83"/>
  <c r="BFX20" i="83" s="1"/>
  <c r="BEL41" i="83"/>
  <c r="BEO41" i="83" s="1"/>
  <c r="BEE20" i="83"/>
  <c r="BEH20" i="83" s="1"/>
  <c r="BDX55" i="83"/>
  <c r="BEA55" i="83" s="1"/>
  <c r="BDX20" i="83"/>
  <c r="BEA20" i="83" s="1"/>
  <c r="BDC48" i="83"/>
  <c r="BDF48" i="83" s="1"/>
  <c r="BCV52" i="83"/>
  <c r="BCY52" i="83" s="1"/>
  <c r="BCH54" i="83"/>
  <c r="BCK54" i="83" s="1"/>
  <c r="BCH20" i="83"/>
  <c r="BCK20" i="83" s="1"/>
  <c r="BBT41" i="83"/>
  <c r="BBW41" i="83" s="1"/>
  <c r="BBM58" i="83"/>
  <c r="BBP58" i="83" s="1"/>
  <c r="BBM47" i="83"/>
  <c r="BBP47" i="83" s="1"/>
  <c r="BAY20" i="83"/>
  <c r="BBB20" i="83" s="1"/>
  <c r="BAD38" i="83"/>
  <c r="BAG38" i="83" s="1"/>
  <c r="AYU20" i="83"/>
  <c r="AYX20" i="83" s="1"/>
  <c r="AYN47" i="83"/>
  <c r="AYQ47" i="83" s="1"/>
  <c r="AXZ20" i="83"/>
  <c r="AYC20" i="83" s="1"/>
  <c r="AXS38" i="83"/>
  <c r="AXV38" i="83" s="1"/>
  <c r="AXS19" i="83"/>
  <c r="AXV19" i="83" s="1"/>
  <c r="AXL41" i="83"/>
  <c r="AXO41" i="83" s="1"/>
  <c r="AXL20" i="83"/>
  <c r="AXO20" i="83" s="1"/>
  <c r="AXE20" i="83"/>
  <c r="AXH20" i="83" s="1"/>
  <c r="AWQ58" i="83"/>
  <c r="AWT58" i="83" s="1"/>
  <c r="AVV20" i="83"/>
  <c r="AVY20" i="83" s="1"/>
  <c r="AVH54" i="83"/>
  <c r="AVK54" i="83" s="1"/>
  <c r="AVH49" i="83"/>
  <c r="AVK49" i="83" s="1"/>
  <c r="AVA46" i="83"/>
  <c r="AVD46" i="83" s="1"/>
  <c r="AVA20" i="83"/>
  <c r="AVD20" i="83" s="1"/>
  <c r="AUM52" i="83"/>
  <c r="AUP52" i="83" s="1"/>
  <c r="ATY55" i="83"/>
  <c r="AUB55" i="83" s="1"/>
  <c r="ATR55" i="83"/>
  <c r="ATU55" i="83" s="1"/>
  <c r="ATR50" i="83"/>
  <c r="ATU50" i="83" s="1"/>
  <c r="ATK50" i="83"/>
  <c r="ATN50" i="83" s="1"/>
  <c r="ASW20" i="83"/>
  <c r="ASZ20" i="83" s="1"/>
  <c r="ASI47" i="83"/>
  <c r="ASL47" i="83" s="1"/>
  <c r="ASI20" i="83"/>
  <c r="ASL20" i="83" s="1"/>
  <c r="ARN48" i="83"/>
  <c r="ARQ48" i="83" s="1"/>
  <c r="ARN43" i="83"/>
  <c r="ARQ43" i="83" s="1"/>
  <c r="AQS40" i="83"/>
  <c r="AQV40" i="83" s="1"/>
  <c r="AQE47" i="83"/>
  <c r="AQH47" i="83" s="1"/>
  <c r="APQ45" i="83"/>
  <c r="APT45" i="83" s="1"/>
  <c r="APC53" i="83"/>
  <c r="APF53" i="83" s="1"/>
  <c r="APC41" i="83"/>
  <c r="APF41" i="83" s="1"/>
  <c r="AOV63" i="83"/>
  <c r="AOY63" i="83" s="1"/>
  <c r="AOV49" i="83"/>
  <c r="AOY49" i="83" s="1"/>
  <c r="AOO49" i="83"/>
  <c r="AOR49" i="83" s="1"/>
  <c r="AOH53" i="83"/>
  <c r="AOK53" i="83" s="1"/>
  <c r="AOH48" i="83"/>
  <c r="AOK48" i="83" s="1"/>
  <c r="AOH41" i="83"/>
  <c r="AOK41" i="83" s="1"/>
  <c r="ANT40" i="83"/>
  <c r="ANW40" i="83" s="1"/>
  <c r="ANF66" i="83"/>
  <c r="ANI66" i="83" s="1"/>
  <c r="AMD20" i="83"/>
  <c r="AMG20" i="83" s="1"/>
  <c r="ALW19" i="83"/>
  <c r="ALZ19" i="83" s="1"/>
  <c r="ALI37" i="83"/>
  <c r="ALL37" i="83" s="1"/>
  <c r="AKN19" i="83"/>
  <c r="AKQ19" i="83" s="1"/>
  <c r="AKG19" i="83"/>
  <c r="AKJ19" i="83" s="1"/>
  <c r="AJL19" i="83"/>
  <c r="AJO19" i="83" s="1"/>
  <c r="AIC40" i="83"/>
  <c r="AIF40" i="83" s="1"/>
  <c r="AIC34" i="83"/>
  <c r="AIF34" i="83" s="1"/>
  <c r="AHV40" i="83"/>
  <c r="AHY40" i="83" s="1"/>
  <c r="AHO34" i="83"/>
  <c r="AHR34" i="83" s="1"/>
  <c r="AHH19" i="83"/>
  <c r="AHK19" i="83" s="1"/>
  <c r="AHA35" i="83"/>
  <c r="AHD35" i="83" s="1"/>
  <c r="AHA19" i="83"/>
  <c r="AHD19" i="83" s="1"/>
  <c r="AGT19" i="83"/>
  <c r="AGW19" i="83" s="1"/>
  <c r="AGF31" i="83"/>
  <c r="AGI31" i="83" s="1"/>
  <c r="AGF19" i="83"/>
  <c r="AGI19" i="83" s="1"/>
  <c r="AFY19" i="83"/>
  <c r="AGB19" i="83" s="1"/>
  <c r="AFR43" i="83"/>
  <c r="AFU43" i="83" s="1"/>
  <c r="AFD19" i="83"/>
  <c r="AFG19" i="83" s="1"/>
  <c r="AEI34" i="83"/>
  <c r="AEL34" i="83" s="1"/>
  <c r="ADN41" i="83"/>
  <c r="ADQ41" i="83" s="1"/>
  <c r="ADN35" i="83"/>
  <c r="ADQ35" i="83" s="1"/>
  <c r="ADG37" i="83"/>
  <c r="ADJ37" i="83" s="1"/>
  <c r="ACZ19" i="83"/>
  <c r="ADC19" i="83" s="1"/>
  <c r="ACS35" i="83"/>
  <c r="ACV35" i="83" s="1"/>
  <c r="ACS19" i="83"/>
  <c r="ACV19" i="83" s="1"/>
  <c r="BVK43" i="83"/>
  <c r="BVN43" i="83" s="1"/>
  <c r="BSZ32" i="83"/>
  <c r="BTC32" i="83" s="1"/>
  <c r="BSL18" i="83"/>
  <c r="BSO18" i="83" s="1"/>
  <c r="BRX32" i="83"/>
  <c r="BSA32" i="83" s="1"/>
  <c r="BRJ18" i="83"/>
  <c r="BRM18" i="83" s="1"/>
  <c r="BQH18" i="83"/>
  <c r="BQK18" i="83" s="1"/>
  <c r="BPM18" i="83"/>
  <c r="BPP18" i="83" s="1"/>
  <c r="BPF33" i="83"/>
  <c r="BPI33" i="83" s="1"/>
  <c r="BPF18" i="83"/>
  <c r="BPI18" i="83" s="1"/>
  <c r="BNB59" i="83"/>
  <c r="BNE59" i="83" s="1"/>
  <c r="BNB20" i="83"/>
  <c r="BNE20" i="83" s="1"/>
  <c r="BLS49" i="83"/>
  <c r="BLV49" i="83" s="1"/>
  <c r="BLL58" i="83"/>
  <c r="BLO58" i="83" s="1"/>
  <c r="BKQ37" i="83"/>
  <c r="BKT37" i="83" s="1"/>
  <c r="BIT34" i="83"/>
  <c r="BIW34" i="83" s="1"/>
  <c r="BIF63" i="83"/>
  <c r="BII63" i="83" s="1"/>
  <c r="BIF56" i="83"/>
  <c r="BII56" i="83" s="1"/>
  <c r="BIF49" i="83"/>
  <c r="BII49" i="83" s="1"/>
  <c r="BVD39" i="83"/>
  <c r="BVG39" i="83" s="1"/>
  <c r="BUB38" i="83"/>
  <c r="BUE38" i="83" s="1"/>
  <c r="BPM38" i="83"/>
  <c r="BPP38" i="83" s="1"/>
  <c r="BNW20" i="83"/>
  <c r="BNZ20" i="83" s="1"/>
  <c r="BNP20" i="83"/>
  <c r="BNS20" i="83" s="1"/>
  <c r="BNI47" i="83"/>
  <c r="BNL47" i="83" s="1"/>
  <c r="BMN19" i="83"/>
  <c r="BMQ19" i="83" s="1"/>
  <c r="BLZ20" i="83"/>
  <c r="BMC20" i="83" s="1"/>
  <c r="BUW33" i="83"/>
  <c r="BUZ33" i="83" s="1"/>
  <c r="BSE45" i="83"/>
  <c r="BSH45" i="83" s="1"/>
  <c r="BQO41" i="83"/>
  <c r="BQR41" i="83" s="1"/>
  <c r="BNI19" i="83"/>
  <c r="BNL19" i="83" s="1"/>
  <c r="BMU39" i="83"/>
  <c r="BMX39" i="83" s="1"/>
  <c r="BLL51" i="83"/>
  <c r="BLO51" i="83" s="1"/>
  <c r="BHY51" i="83"/>
  <c r="BIB51" i="83" s="1"/>
  <c r="BHY20" i="83"/>
  <c r="BIB20" i="83" s="1"/>
  <c r="BHR19" i="83"/>
  <c r="BHU19" i="83" s="1"/>
  <c r="BGI20" i="83"/>
  <c r="BGL20" i="83" s="1"/>
  <c r="BFG42" i="83"/>
  <c r="BFJ42" i="83" s="1"/>
  <c r="BEZ40" i="83"/>
  <c r="BFC40" i="83" s="1"/>
  <c r="BEL20" i="83"/>
  <c r="BEO20" i="83" s="1"/>
  <c r="BEE37" i="83"/>
  <c r="BEH37" i="83" s="1"/>
  <c r="BCV47" i="83"/>
  <c r="BCY47" i="83" s="1"/>
  <c r="BCA52" i="83"/>
  <c r="BCD52" i="83" s="1"/>
  <c r="BCA20" i="83"/>
  <c r="BCD20" i="83" s="1"/>
  <c r="BAY41" i="83"/>
  <c r="BBB41" i="83" s="1"/>
  <c r="BAR41" i="83"/>
  <c r="BAU41" i="83" s="1"/>
  <c r="BAR20" i="83"/>
  <c r="BAU20" i="83" s="1"/>
  <c r="BAD43" i="83"/>
  <c r="BAG43" i="83" s="1"/>
  <c r="AZP20" i="83"/>
  <c r="AZS20" i="83" s="1"/>
  <c r="AZI34" i="83"/>
  <c r="AZL34" i="83" s="1"/>
  <c r="AZB46" i="83"/>
  <c r="AZE46" i="83" s="1"/>
  <c r="AYU47" i="83"/>
  <c r="AYX47" i="83" s="1"/>
  <c r="AXL47" i="83"/>
  <c r="AXO47" i="83" s="1"/>
  <c r="AWX50" i="83"/>
  <c r="AXA50" i="83" s="1"/>
  <c r="AWX43" i="83"/>
  <c r="AXA43" i="83" s="1"/>
  <c r="BUI35" i="83"/>
  <c r="BUL35" i="83" s="1"/>
  <c r="BTG18" i="83"/>
  <c r="BTJ18" i="83" s="1"/>
  <c r="BQA18" i="83"/>
  <c r="BQD18" i="83" s="1"/>
  <c r="BOR51" i="83"/>
  <c r="BOU51" i="83" s="1"/>
  <c r="BNI42" i="83"/>
  <c r="BNL42" i="83" s="1"/>
  <c r="BKJ20" i="83"/>
  <c r="BKM20" i="83" s="1"/>
  <c r="BIT20" i="83"/>
  <c r="BIW20" i="83" s="1"/>
  <c r="BHR35" i="83"/>
  <c r="BHU35" i="83" s="1"/>
  <c r="BGW18" i="83"/>
  <c r="BGZ18" i="83" s="1"/>
  <c r="BGP62" i="83"/>
  <c r="BGS62" i="83" s="1"/>
  <c r="BFU41" i="83"/>
  <c r="BFX41" i="83" s="1"/>
  <c r="BFG47" i="83"/>
  <c r="BFJ47" i="83" s="1"/>
  <c r="BEL47" i="83"/>
  <c r="BEO47" i="83" s="1"/>
  <c r="BDJ20" i="83"/>
  <c r="BDM20" i="83" s="1"/>
  <c r="BDC53" i="83"/>
  <c r="BDF53" i="83" s="1"/>
  <c r="BCA45" i="83"/>
  <c r="BCD45" i="83" s="1"/>
  <c r="BAD20" i="83"/>
  <c r="BAG20" i="83" s="1"/>
  <c r="AZI19" i="83"/>
  <c r="AZL19" i="83" s="1"/>
  <c r="AYU40" i="83"/>
  <c r="AYX40" i="83" s="1"/>
  <c r="AXZ53" i="83"/>
  <c r="AYC53" i="83" s="1"/>
  <c r="AWX20" i="83"/>
  <c r="AXA20" i="83" s="1"/>
  <c r="AWQ44" i="83"/>
  <c r="AWT44" i="83" s="1"/>
  <c r="BOR20" i="83"/>
  <c r="BOU20" i="83" s="1"/>
  <c r="BGW43" i="83"/>
  <c r="BGZ43" i="83" s="1"/>
  <c r="BDC43" i="83"/>
  <c r="BDF43" i="83" s="1"/>
  <c r="BBT20" i="83"/>
  <c r="BBW20" i="83" s="1"/>
  <c r="BBM20" i="83"/>
  <c r="BBP20" i="83" s="1"/>
  <c r="BBF54" i="83"/>
  <c r="BBI54" i="83" s="1"/>
  <c r="BBF48" i="83"/>
  <c r="BBI48" i="83" s="1"/>
  <c r="BBF42" i="83"/>
  <c r="BBI42" i="83" s="1"/>
  <c r="BAY48" i="83"/>
  <c r="BBB48" i="83" s="1"/>
  <c r="AZP39" i="83"/>
  <c r="AZS39" i="83" s="1"/>
  <c r="AZI41" i="83"/>
  <c r="AZL41" i="83" s="1"/>
  <c r="AYU54" i="83"/>
  <c r="AYX54" i="83" s="1"/>
  <c r="AYG58" i="83"/>
  <c r="AYJ58" i="83" s="1"/>
  <c r="AYG51" i="83"/>
  <c r="AYJ51" i="83" s="1"/>
  <c r="AXZ42" i="83"/>
  <c r="AYC42" i="83" s="1"/>
  <c r="AXE52" i="83"/>
  <c r="AXH52" i="83" s="1"/>
  <c r="AXE38" i="83"/>
  <c r="AXH38" i="83" s="1"/>
  <c r="AWQ52" i="83"/>
  <c r="AWT52" i="83" s="1"/>
  <c r="AVH20" i="83"/>
  <c r="AVK20" i="83" s="1"/>
  <c r="AUM20" i="83"/>
  <c r="AUP20" i="83" s="1"/>
  <c r="AUF43" i="83"/>
  <c r="AUI43" i="83" s="1"/>
  <c r="ATY44" i="83"/>
  <c r="AUB44" i="83" s="1"/>
  <c r="ASW46" i="83"/>
  <c r="ASZ46" i="83" s="1"/>
  <c r="ASP20" i="83"/>
  <c r="ASS20" i="83" s="1"/>
  <c r="ASI41" i="83"/>
  <c r="ASL41" i="83" s="1"/>
  <c r="ASB45" i="83"/>
  <c r="ASE45" i="83" s="1"/>
  <c r="ARU51" i="83"/>
  <c r="ARX51" i="83" s="1"/>
  <c r="ARU40" i="83"/>
  <c r="ARX40" i="83" s="1"/>
  <c r="ARN20" i="83"/>
  <c r="ARQ20" i="83" s="1"/>
  <c r="AQZ38" i="83"/>
  <c r="ARC38" i="83" s="1"/>
  <c r="AQS46" i="83"/>
  <c r="AQV46" i="83" s="1"/>
  <c r="AQL20" i="83"/>
  <c r="AQO20" i="83" s="1"/>
  <c r="AQE41" i="83"/>
  <c r="AQH41" i="83" s="1"/>
  <c r="AQE20" i="83"/>
  <c r="AQH20" i="83" s="1"/>
  <c r="APQ20" i="83"/>
  <c r="APT20" i="83" s="1"/>
  <c r="APC20" i="83"/>
  <c r="APF20" i="83" s="1"/>
  <c r="AOO43" i="83"/>
  <c r="AOR43" i="83" s="1"/>
  <c r="AOH20" i="83"/>
  <c r="AOK20" i="83" s="1"/>
  <c r="AOA56" i="83"/>
  <c r="AOD56" i="83" s="1"/>
  <c r="AOA47" i="83"/>
  <c r="AOD47" i="83" s="1"/>
  <c r="ANT20" i="83"/>
  <c r="ANW20" i="83" s="1"/>
  <c r="ANM47" i="83"/>
  <c r="ANP47" i="83" s="1"/>
  <c r="ANM40" i="83"/>
  <c r="ANP40" i="83" s="1"/>
  <c r="ANF20" i="83"/>
  <c r="ANI20" i="83" s="1"/>
  <c r="AMY57" i="83"/>
  <c r="ANB57" i="83" s="1"/>
  <c r="AMR20" i="83"/>
  <c r="AMU20" i="83" s="1"/>
  <c r="AMK20" i="83"/>
  <c r="AMN20" i="83" s="1"/>
  <c r="AMD40" i="83"/>
  <c r="AMG40" i="83" s="1"/>
  <c r="ALP33" i="83"/>
  <c r="ALS33" i="83" s="1"/>
  <c r="ALP19" i="83"/>
  <c r="ALS19" i="83" s="1"/>
  <c r="ALB40" i="83"/>
  <c r="ALE40" i="83" s="1"/>
  <c r="AKN41" i="83"/>
  <c r="AKQ41" i="83" s="1"/>
  <c r="AJZ35" i="83"/>
  <c r="AKC35" i="83" s="1"/>
  <c r="AJL36" i="83"/>
  <c r="AJO36" i="83" s="1"/>
  <c r="AJE19" i="83"/>
  <c r="AJH19" i="83" s="1"/>
  <c r="AIX44" i="83"/>
  <c r="AJA44" i="83" s="1"/>
  <c r="AIJ19" i="83"/>
  <c r="AIM19" i="83" s="1"/>
  <c r="AIC19" i="83"/>
  <c r="AIF19" i="83" s="1"/>
  <c r="AHV19" i="83"/>
  <c r="AHY19" i="83" s="1"/>
  <c r="AHO19" i="83"/>
  <c r="AHR19" i="83" s="1"/>
  <c r="AGM19" i="83"/>
  <c r="AGP19" i="83" s="1"/>
  <c r="AFY36" i="83"/>
  <c r="AGB36" i="83" s="1"/>
  <c r="AFD46" i="83"/>
  <c r="AFG46" i="83" s="1"/>
  <c r="AFD40" i="83"/>
  <c r="AFG40" i="83" s="1"/>
  <c r="BRQ18" i="83"/>
  <c r="BRT18" i="83" s="1"/>
  <c r="BRC36" i="83"/>
  <c r="BRF36" i="83" s="1"/>
  <c r="BRC18" i="83"/>
  <c r="BRF18" i="83" s="1"/>
  <c r="BKQ44" i="83"/>
  <c r="BKT44" i="83" s="1"/>
  <c r="BKC39" i="83"/>
  <c r="BKF39" i="83" s="1"/>
  <c r="BJH18" i="83"/>
  <c r="BJK18" i="83" s="1"/>
  <c r="BES20" i="83"/>
  <c r="BEV20" i="83" s="1"/>
  <c r="BDQ52" i="83"/>
  <c r="BDT52" i="83" s="1"/>
  <c r="BCV42" i="83"/>
  <c r="BCY42" i="83" s="1"/>
  <c r="BBM53" i="83"/>
  <c r="BBP53" i="83" s="1"/>
  <c r="AZW44" i="83"/>
  <c r="AZZ44" i="83" s="1"/>
  <c r="AYN20" i="83"/>
  <c r="AYQ20" i="83" s="1"/>
  <c r="AYG20" i="83"/>
  <c r="AYJ20" i="83" s="1"/>
  <c r="AXS45" i="83"/>
  <c r="AXV45" i="83" s="1"/>
  <c r="AXL34" i="83"/>
  <c r="AXO34" i="83" s="1"/>
  <c r="AVV38" i="83"/>
  <c r="AVY38" i="83" s="1"/>
  <c r="AVO54" i="83"/>
  <c r="AVR54" i="83" s="1"/>
  <c r="AVO20" i="83"/>
  <c r="AVR20" i="83" s="1"/>
  <c r="AUF20" i="83"/>
  <c r="AUI20" i="83" s="1"/>
  <c r="ATY20" i="83"/>
  <c r="AUB20" i="83" s="1"/>
  <c r="ATR62" i="83"/>
  <c r="ATU62" i="83" s="1"/>
  <c r="ATR20" i="83"/>
  <c r="ATU20" i="83" s="1"/>
  <c r="ASP43" i="83"/>
  <c r="ASS43" i="83" s="1"/>
  <c r="ASI53" i="83"/>
  <c r="ASL53" i="83" s="1"/>
  <c r="ASB20" i="83"/>
  <c r="ASE20" i="83" s="1"/>
  <c r="ARU46" i="83"/>
  <c r="ARX46" i="83" s="1"/>
  <c r="ARU20" i="83"/>
  <c r="ARX20" i="83" s="1"/>
  <c r="ARG20" i="83"/>
  <c r="ARJ20" i="83" s="1"/>
  <c r="AQS52" i="83"/>
  <c r="AQV52" i="83" s="1"/>
  <c r="AQL61" i="83"/>
  <c r="AQO61" i="83" s="1"/>
  <c r="AQL47" i="83"/>
  <c r="AQO47" i="83" s="1"/>
  <c r="APJ44" i="83"/>
  <c r="APM44" i="83" s="1"/>
  <c r="AOV55" i="83"/>
  <c r="AOY55" i="83" s="1"/>
  <c r="AOO55" i="83"/>
  <c r="AOR55" i="83" s="1"/>
  <c r="AOO20" i="83"/>
  <c r="AOR20" i="83" s="1"/>
  <c r="ANM20" i="83"/>
  <c r="ANP20" i="83" s="1"/>
  <c r="ALW45" i="83"/>
  <c r="ALZ45" i="83" s="1"/>
  <c r="ALI19" i="83"/>
  <c r="ALL19" i="83" s="1"/>
  <c r="AKU19" i="83"/>
  <c r="AKX19" i="83" s="1"/>
  <c r="AKG43" i="83"/>
  <c r="AKJ43" i="83" s="1"/>
  <c r="AJS35" i="83"/>
  <c r="AJV35" i="83" s="1"/>
  <c r="AIX19" i="83"/>
  <c r="AJA19" i="83" s="1"/>
  <c r="AIQ43" i="83"/>
  <c r="AIT43" i="83" s="1"/>
  <c r="AIQ19" i="83"/>
  <c r="AIT19" i="83" s="1"/>
  <c r="AGT44" i="83"/>
  <c r="AGW44" i="83" s="1"/>
  <c r="AGF37" i="83"/>
  <c r="AGI37" i="83" s="1"/>
  <c r="AFR19" i="83"/>
  <c r="AFU19" i="83" s="1"/>
  <c r="AFK43" i="83"/>
  <c r="AFN43" i="83" s="1"/>
  <c r="BLL45" i="83"/>
  <c r="BLO45" i="83" s="1"/>
  <c r="BDX49" i="83"/>
  <c r="BEA49" i="83" s="1"/>
  <c r="BCO20" i="83"/>
  <c r="BCR20" i="83" s="1"/>
  <c r="AXZ47" i="83"/>
  <c r="AYC47" i="83" s="1"/>
  <c r="AWC38" i="83"/>
  <c r="AWF38" i="83" s="1"/>
  <c r="AVO44" i="83"/>
  <c r="AVR44" i="83" s="1"/>
  <c r="AUM44" i="83"/>
  <c r="AUP44" i="83" s="1"/>
  <c r="AUF48" i="83"/>
  <c r="AUI48" i="83" s="1"/>
  <c r="ATD49" i="83"/>
  <c r="ATG49" i="83" s="1"/>
  <c r="ATD20" i="83"/>
  <c r="ATG20" i="83" s="1"/>
  <c r="ASW53" i="83"/>
  <c r="ASZ53" i="83" s="1"/>
  <c r="AQE51" i="83"/>
  <c r="AQH51" i="83" s="1"/>
  <c r="AOV20" i="83"/>
  <c r="AOY20" i="83" s="1"/>
  <c r="AMY50" i="83"/>
  <c r="ANB50" i="83" s="1"/>
  <c r="ALP26" i="83"/>
  <c r="ALS26" i="83" s="1"/>
  <c r="AJS42" i="83"/>
  <c r="AJV42" i="83" s="1"/>
  <c r="AIJ40" i="83"/>
  <c r="AIM40" i="83" s="1"/>
  <c r="AGM33" i="83"/>
  <c r="AGP33" i="83" s="1"/>
  <c r="AFK19" i="83"/>
  <c r="AFN19" i="83" s="1"/>
  <c r="AEW34" i="83"/>
  <c r="AEZ34" i="83" s="1"/>
  <c r="AEW19" i="83"/>
  <c r="AEZ19" i="83" s="1"/>
  <c r="AEP39" i="83"/>
  <c r="AES39" i="83" s="1"/>
  <c r="AEP19" i="83"/>
  <c r="AES19" i="83" s="1"/>
  <c r="AEI40" i="83"/>
  <c r="AEL40" i="83" s="1"/>
  <c r="AEI19" i="83"/>
  <c r="AEL19" i="83" s="1"/>
  <c r="ADU45" i="83"/>
  <c r="ADX45" i="83" s="1"/>
  <c r="ADU19" i="83"/>
  <c r="ADX19" i="83" s="1"/>
  <c r="ACL19" i="83"/>
  <c r="ACO19" i="83" s="1"/>
  <c r="ACE50" i="83"/>
  <c r="ACH50" i="83" s="1"/>
  <c r="ACE21" i="83"/>
  <c r="ACH21" i="83" s="1"/>
  <c r="ABX21" i="83"/>
  <c r="ACA21" i="83" s="1"/>
  <c r="ABQ21" i="83"/>
  <c r="ABT21" i="83" s="1"/>
  <c r="ABJ20" i="83"/>
  <c r="ABM20" i="83" s="1"/>
  <c r="ABC21" i="83"/>
  <c r="ABF21" i="83" s="1"/>
  <c r="AAV41" i="83"/>
  <c r="AAY41" i="83" s="1"/>
  <c r="AAH51" i="83"/>
  <c r="AAK51" i="83" s="1"/>
  <c r="ZF41" i="83"/>
  <c r="ZI41" i="83" s="1"/>
  <c r="YY47" i="83"/>
  <c r="ZB47" i="83" s="1"/>
  <c r="YR55" i="83"/>
  <c r="YU55" i="83" s="1"/>
  <c r="YD49" i="83"/>
  <c r="YG49" i="83" s="1"/>
  <c r="YD20" i="83"/>
  <c r="YG20" i="83" s="1"/>
  <c r="XW21" i="83"/>
  <c r="XZ21" i="83" s="1"/>
  <c r="XP45" i="83"/>
  <c r="XS45" i="83" s="1"/>
  <c r="XP21" i="83"/>
  <c r="XS21" i="83" s="1"/>
  <c r="XI49" i="83"/>
  <c r="XL49" i="83" s="1"/>
  <c r="XI42" i="83"/>
  <c r="XL42" i="83" s="1"/>
  <c r="XB65" i="83"/>
  <c r="XE65" i="83" s="1"/>
  <c r="WG55" i="83"/>
  <c r="WJ55" i="83" s="1"/>
  <c r="WG50" i="83"/>
  <c r="WJ50" i="83" s="1"/>
  <c r="VS47" i="83"/>
  <c r="VV47" i="83" s="1"/>
  <c r="UQ58" i="83"/>
  <c r="UT58" i="83" s="1"/>
  <c r="UQ53" i="83"/>
  <c r="UT53" i="83" s="1"/>
  <c r="UJ21" i="83"/>
  <c r="UM21" i="83" s="1"/>
  <c r="TV57" i="83"/>
  <c r="TY57" i="83" s="1"/>
  <c r="TV21" i="83"/>
  <c r="TY21" i="83" s="1"/>
  <c r="TH19" i="83"/>
  <c r="TK19" i="83" s="1"/>
  <c r="TA21" i="83"/>
  <c r="TD21" i="83" s="1"/>
  <c r="ST51" i="83"/>
  <c r="SW51" i="83" s="1"/>
  <c r="ST44" i="83"/>
  <c r="SW44" i="83" s="1"/>
  <c r="SM57" i="83"/>
  <c r="SP57" i="83" s="1"/>
  <c r="SF46" i="83"/>
  <c r="SI46" i="83" s="1"/>
  <c r="RK39" i="83"/>
  <c r="RN39" i="83" s="1"/>
  <c r="RD21" i="83"/>
  <c r="RG21" i="83" s="1"/>
  <c r="QW53" i="83"/>
  <c r="QZ53" i="83" s="1"/>
  <c r="QP41" i="83"/>
  <c r="QS41" i="83" s="1"/>
  <c r="QP20" i="83"/>
  <c r="QS20" i="83" s="1"/>
  <c r="PU47" i="83"/>
  <c r="PX47" i="83" s="1"/>
  <c r="PG21" i="83"/>
  <c r="PJ21" i="83" s="1"/>
  <c r="OS68" i="83"/>
  <c r="OV68" i="83" s="1"/>
  <c r="OE40" i="83"/>
  <c r="OH40" i="83" s="1"/>
  <c r="NX21" i="83"/>
  <c r="OA21" i="83" s="1"/>
  <c r="NQ59" i="83"/>
  <c r="NT59" i="83" s="1"/>
  <c r="MO42" i="83"/>
  <c r="MR42" i="83" s="1"/>
  <c r="MH21" i="83"/>
  <c r="MK21" i="83" s="1"/>
  <c r="MA21" i="83"/>
  <c r="MD21" i="83" s="1"/>
  <c r="LM51" i="83"/>
  <c r="LP51" i="83" s="1"/>
  <c r="LF44" i="83"/>
  <c r="LI44" i="83" s="1"/>
  <c r="LF20" i="83"/>
  <c r="LI20" i="83" s="1"/>
  <c r="KR61" i="83"/>
  <c r="KU61" i="83" s="1"/>
  <c r="KR54" i="83"/>
  <c r="KU54" i="83" s="1"/>
  <c r="KK44" i="83"/>
  <c r="KN44" i="83" s="1"/>
  <c r="KD49" i="83"/>
  <c r="KG49" i="83" s="1"/>
  <c r="JW54" i="83"/>
  <c r="JZ54" i="83" s="1"/>
  <c r="JW21" i="83"/>
  <c r="JZ21" i="83" s="1"/>
  <c r="JP39" i="83"/>
  <c r="JS39" i="83" s="1"/>
  <c r="JI40" i="83"/>
  <c r="JL40" i="83" s="1"/>
  <c r="JI20" i="83"/>
  <c r="JL20" i="83" s="1"/>
  <c r="JB21" i="83"/>
  <c r="JE21" i="83" s="1"/>
  <c r="IU51" i="83"/>
  <c r="IX51" i="83" s="1"/>
  <c r="IU20" i="83"/>
  <c r="IX20" i="83" s="1"/>
  <c r="IN67" i="83"/>
  <c r="IQ67" i="83" s="1"/>
  <c r="IN60" i="83"/>
  <c r="IQ60" i="83" s="1"/>
  <c r="IG53" i="83"/>
  <c r="IJ53" i="83" s="1"/>
  <c r="HS58" i="83"/>
  <c r="HV58" i="83" s="1"/>
  <c r="HS21" i="83"/>
  <c r="HV21" i="83" s="1"/>
  <c r="HE49" i="83"/>
  <c r="HH49" i="83" s="1"/>
  <c r="BJV20" i="83"/>
  <c r="BJY20" i="83" s="1"/>
  <c r="BGP54" i="83"/>
  <c r="BGS54" i="83" s="1"/>
  <c r="BGI44" i="83"/>
  <c r="BGL44" i="83" s="1"/>
  <c r="BEL52" i="83"/>
  <c r="BEO52" i="83" s="1"/>
  <c r="BCV20" i="83"/>
  <c r="BCY20" i="83" s="1"/>
  <c r="BCO42" i="83"/>
  <c r="BCR42" i="83" s="1"/>
  <c r="AVV45" i="83"/>
  <c r="AVY45" i="83" s="1"/>
  <c r="ATK44" i="83"/>
  <c r="ATN44" i="83" s="1"/>
  <c r="ATD44" i="83"/>
  <c r="ATG44" i="83" s="1"/>
  <c r="ARG43" i="83"/>
  <c r="ARJ43" i="83" s="1"/>
  <c r="APX20" i="83"/>
  <c r="AQA20" i="83" s="1"/>
  <c r="ANM52" i="83"/>
  <c r="ANP52" i="83" s="1"/>
  <c r="ANF57" i="83"/>
  <c r="ANI57" i="83" s="1"/>
  <c r="AMY20" i="83"/>
  <c r="ANB20" i="83" s="1"/>
  <c r="AMK47" i="83"/>
  <c r="AMN47" i="83" s="1"/>
  <c r="AMK40" i="83"/>
  <c r="AMN40" i="83" s="1"/>
  <c r="ALB19" i="83"/>
  <c r="ALE19" i="83" s="1"/>
  <c r="AKG48" i="83"/>
  <c r="AKJ48" i="83" s="1"/>
  <c r="AJZ40" i="83"/>
  <c r="AKC40" i="83" s="1"/>
  <c r="AJZ19" i="83"/>
  <c r="AKC19" i="83" s="1"/>
  <c r="AGT38" i="83"/>
  <c r="AGW38" i="83" s="1"/>
  <c r="AFD35" i="83"/>
  <c r="AFG35" i="83" s="1"/>
  <c r="AEW39" i="83"/>
  <c r="AEZ39" i="83" s="1"/>
  <c r="ADN19" i="83"/>
  <c r="ADQ19" i="83" s="1"/>
  <c r="ADG44" i="83"/>
  <c r="ADJ44" i="83" s="1"/>
  <c r="ABX59" i="83"/>
  <c r="ACA59" i="83" s="1"/>
  <c r="ABQ45" i="83"/>
  <c r="ABT45" i="83" s="1"/>
  <c r="AAH58" i="83"/>
  <c r="AAK58" i="83" s="1"/>
  <c r="AAA56" i="83"/>
  <c r="AAD56" i="83" s="1"/>
  <c r="ZM21" i="83"/>
  <c r="ZP21" i="83" s="1"/>
  <c r="YY21" i="83"/>
  <c r="ZB21" i="83" s="1"/>
  <c r="YK56" i="83"/>
  <c r="YN56" i="83" s="1"/>
  <c r="YK21" i="83"/>
  <c r="YN21" i="83" s="1"/>
  <c r="YD43" i="83"/>
  <c r="YG43" i="83" s="1"/>
  <c r="XP52" i="83"/>
  <c r="XS52" i="83" s="1"/>
  <c r="XI21" i="83"/>
  <c r="XL21" i="83" s="1"/>
  <c r="XB51" i="83"/>
  <c r="XE51" i="83" s="1"/>
  <c r="XB21" i="83"/>
  <c r="XE21" i="83" s="1"/>
  <c r="WU53" i="83"/>
  <c r="WX53" i="83" s="1"/>
  <c r="WG21" i="83"/>
  <c r="WJ21" i="83" s="1"/>
  <c r="VS52" i="83"/>
  <c r="VV52" i="83" s="1"/>
  <c r="VL64" i="83"/>
  <c r="VO64" i="83" s="1"/>
  <c r="VE55" i="83"/>
  <c r="VH55" i="83" s="1"/>
  <c r="UQ21" i="83"/>
  <c r="UT21" i="83" s="1"/>
  <c r="UC49" i="83"/>
  <c r="UF49" i="83" s="1"/>
  <c r="UC45" i="83"/>
  <c r="UF45" i="83" s="1"/>
  <c r="SM20" i="83"/>
  <c r="SP20" i="83" s="1"/>
  <c r="RY53" i="83"/>
  <c r="SB53" i="83" s="1"/>
  <c r="RK44" i="83"/>
  <c r="RN44" i="83" s="1"/>
  <c r="RK20" i="83"/>
  <c r="RN20" i="83" s="1"/>
  <c r="QP46" i="83"/>
  <c r="QS46" i="83" s="1"/>
  <c r="QI63" i="83"/>
  <c r="QL63" i="83" s="1"/>
  <c r="QI49" i="83"/>
  <c r="QL49" i="83" s="1"/>
  <c r="QI21" i="83"/>
  <c r="QL21" i="83" s="1"/>
  <c r="QB21" i="83"/>
  <c r="QE21" i="83" s="1"/>
  <c r="PN58" i="83"/>
  <c r="PQ58" i="83" s="1"/>
  <c r="PN51" i="83"/>
  <c r="PQ51" i="83" s="1"/>
  <c r="OZ43" i="83"/>
  <c r="PC43" i="83" s="1"/>
  <c r="OS64" i="83"/>
  <c r="OV64" i="83" s="1"/>
  <c r="OL55" i="83"/>
  <c r="OO55" i="83" s="1"/>
  <c r="NX53" i="83"/>
  <c r="OA53" i="83" s="1"/>
  <c r="NQ46" i="83"/>
  <c r="NT46" i="83" s="1"/>
  <c r="NJ47" i="83"/>
  <c r="NM47" i="83" s="1"/>
  <c r="NJ20" i="83"/>
  <c r="NM20" i="83" s="1"/>
  <c r="MV21" i="83"/>
  <c r="MY21" i="83" s="1"/>
  <c r="MH55" i="83"/>
  <c r="MK55" i="83" s="1"/>
  <c r="LT44" i="83"/>
  <c r="LW44" i="83" s="1"/>
  <c r="LM64" i="83"/>
  <c r="LP64" i="83" s="1"/>
  <c r="LM59" i="83"/>
  <c r="LP59" i="83" s="1"/>
  <c r="KY45" i="83"/>
  <c r="LB45" i="83" s="1"/>
  <c r="IN21" i="83"/>
  <c r="IQ21" i="83" s="1"/>
  <c r="IG59" i="83"/>
  <c r="IJ59" i="83" s="1"/>
  <c r="IG21" i="83"/>
  <c r="IJ21" i="83" s="1"/>
  <c r="HZ43" i="83"/>
  <c r="IC43" i="83" s="1"/>
  <c r="HZ21" i="83"/>
  <c r="IC21" i="83" s="1"/>
  <c r="HL21" i="83"/>
  <c r="HO21" i="83" s="1"/>
  <c r="HE55" i="83"/>
  <c r="HH55" i="83" s="1"/>
  <c r="BMN36" i="83"/>
  <c r="BMQ36" i="83" s="1"/>
  <c r="BBT47" i="83"/>
  <c r="BBW47" i="83" s="1"/>
  <c r="AWC20" i="83"/>
  <c r="AWF20" i="83" s="1"/>
  <c r="AVO49" i="83"/>
  <c r="AVR49" i="83" s="1"/>
  <c r="AVA52" i="83"/>
  <c r="AVD52" i="83" s="1"/>
  <c r="ATK38" i="83"/>
  <c r="ATN38" i="83" s="1"/>
  <c r="ATK20" i="83"/>
  <c r="ATN20" i="83" s="1"/>
  <c r="AQS20" i="83"/>
  <c r="AQV20" i="83" s="1"/>
  <c r="ANF49" i="83"/>
  <c r="ANI49" i="83" s="1"/>
  <c r="ALP39" i="83"/>
  <c r="ALS39" i="83" s="1"/>
  <c r="AKN34" i="83"/>
  <c r="AKQ34" i="83" s="1"/>
  <c r="AIJ46" i="83"/>
  <c r="AIM46" i="83" s="1"/>
  <c r="AFK39" i="83"/>
  <c r="AFN39" i="83" s="1"/>
  <c r="AEB42" i="83"/>
  <c r="AEE42" i="83" s="1"/>
  <c r="ADG19" i="83"/>
  <c r="ADJ19" i="83" s="1"/>
  <c r="ACZ34" i="83"/>
  <c r="ADC34" i="83" s="1"/>
  <c r="ACL42" i="83"/>
  <c r="ACO42" i="83" s="1"/>
  <c r="ACE45" i="83"/>
  <c r="ACH45" i="83" s="1"/>
  <c r="ABJ39" i="83"/>
  <c r="ABM39" i="83" s="1"/>
  <c r="ABC47" i="83"/>
  <c r="ABF47" i="83" s="1"/>
  <c r="AAV49" i="83"/>
  <c r="AAY49" i="83" s="1"/>
  <c r="AAV21" i="83"/>
  <c r="AAY21" i="83" s="1"/>
  <c r="AAA21" i="83"/>
  <c r="AAD21" i="83" s="1"/>
  <c r="ZT45" i="83"/>
  <c r="ZW45" i="83" s="1"/>
  <c r="ZM56" i="83"/>
  <c r="ZP56" i="83" s="1"/>
  <c r="YY52" i="83"/>
  <c r="ZB52" i="83" s="1"/>
  <c r="YR49" i="83"/>
  <c r="YU49" i="83" s="1"/>
  <c r="XW48" i="83"/>
  <c r="XZ48" i="83" s="1"/>
  <c r="WU61" i="83"/>
  <c r="WX61" i="83" s="1"/>
  <c r="VL57" i="83"/>
  <c r="VO57" i="83" s="1"/>
  <c r="VL21" i="83"/>
  <c r="VO21" i="83" s="1"/>
  <c r="VE63" i="83"/>
  <c r="VH63" i="83" s="1"/>
  <c r="UJ49" i="83"/>
  <c r="UM49" i="83" s="1"/>
  <c r="TO61" i="83"/>
  <c r="TR61" i="83" s="1"/>
  <c r="TO21" i="83"/>
  <c r="TR21" i="83" s="1"/>
  <c r="TA50" i="83"/>
  <c r="TD50" i="83" s="1"/>
  <c r="SF20" i="83"/>
  <c r="SI20" i="83" s="1"/>
  <c r="RY21" i="83"/>
  <c r="SB21" i="83" s="1"/>
  <c r="RR21" i="83"/>
  <c r="RU21" i="83" s="1"/>
  <c r="RD60" i="83"/>
  <c r="RG60" i="83" s="1"/>
  <c r="RD53" i="83"/>
  <c r="RG53" i="83" s="1"/>
  <c r="QW21" i="83"/>
  <c r="QZ21" i="83" s="1"/>
  <c r="PU41" i="83"/>
  <c r="PX41" i="83" s="1"/>
  <c r="PN21" i="83"/>
  <c r="PQ21" i="83" s="1"/>
  <c r="PG59" i="83"/>
  <c r="PJ59" i="83" s="1"/>
  <c r="PG52" i="83"/>
  <c r="PJ52" i="83" s="1"/>
  <c r="OZ48" i="83"/>
  <c r="PC48" i="83" s="1"/>
  <c r="OL49" i="83"/>
  <c r="OO49" i="83" s="1"/>
  <c r="NC49" i="83"/>
  <c r="NF49" i="83" s="1"/>
  <c r="LT50" i="83"/>
  <c r="LW50" i="83" s="1"/>
  <c r="LT20" i="83"/>
  <c r="LW20" i="83" s="1"/>
  <c r="LF56" i="83"/>
  <c r="LI56" i="83" s="1"/>
  <c r="JP21" i="83"/>
  <c r="JS21" i="83" s="1"/>
  <c r="JI47" i="83"/>
  <c r="JL47" i="83" s="1"/>
  <c r="IG52" i="83"/>
  <c r="IJ52" i="83" s="1"/>
  <c r="HS51" i="83"/>
  <c r="HV51" i="83" s="1"/>
  <c r="GC56" i="83"/>
  <c r="GF56" i="83" s="1"/>
  <c r="FH65" i="83"/>
  <c r="FK65" i="83" s="1"/>
  <c r="FH58" i="83"/>
  <c r="FK58" i="83" s="1"/>
  <c r="EF21" i="83"/>
  <c r="EI21" i="83" s="1"/>
  <c r="DY46" i="83"/>
  <c r="EB46" i="83" s="1"/>
  <c r="DY21" i="83"/>
  <c r="EB21" i="83" s="1"/>
  <c r="DR72" i="83"/>
  <c r="DU72" i="83" s="1"/>
  <c r="DR58" i="83"/>
  <c r="DU58" i="83" s="1"/>
  <c r="CW50" i="83"/>
  <c r="CZ50" i="83" s="1"/>
  <c r="CI51" i="83"/>
  <c r="CL51" i="83" s="1"/>
  <c r="CB65" i="83"/>
  <c r="CE65" i="83" s="1"/>
  <c r="CB58" i="83"/>
  <c r="CE58" i="83" s="1"/>
  <c r="AZ50" i="83"/>
  <c r="BC50" i="83" s="1"/>
  <c r="AS61" i="83"/>
  <c r="AV61" i="83" s="1"/>
  <c r="AS56" i="83"/>
  <c r="AV56" i="83" s="1"/>
  <c r="AL71" i="83"/>
  <c r="AO71" i="83" s="1"/>
  <c r="Q21" i="83"/>
  <c r="T21" i="83" s="1"/>
  <c r="BJV47" i="83"/>
  <c r="BJY47" i="83" s="1"/>
  <c r="AZP46" i="83"/>
  <c r="AZS46" i="83" s="1"/>
  <c r="AXE45" i="83"/>
  <c r="AXH45" i="83" s="1"/>
  <c r="ATY49" i="83"/>
  <c r="AUB49" i="83" s="1"/>
  <c r="AJE38" i="83"/>
  <c r="AJH38" i="83" s="1"/>
  <c r="ABJ44" i="83"/>
  <c r="ABM44" i="83" s="1"/>
  <c r="AAO47" i="83"/>
  <c r="AAR47" i="83" s="1"/>
  <c r="AAO21" i="83"/>
  <c r="AAR21" i="83" s="1"/>
  <c r="AAH21" i="83"/>
  <c r="AAK21" i="83" s="1"/>
  <c r="XW52" i="83"/>
  <c r="XZ52" i="83" s="1"/>
  <c r="UX20" i="83"/>
  <c r="VA20" i="83" s="1"/>
  <c r="TH37" i="83"/>
  <c r="TK37" i="83" s="1"/>
  <c r="PG64" i="83"/>
  <c r="PJ64" i="83" s="1"/>
  <c r="OE46" i="83"/>
  <c r="OH46" i="83" s="1"/>
  <c r="MH56" i="83"/>
  <c r="MK56" i="83" s="1"/>
  <c r="KK21" i="83"/>
  <c r="KN21" i="83" s="1"/>
  <c r="KD43" i="83"/>
  <c r="KG43" i="83" s="1"/>
  <c r="KD37" i="83"/>
  <c r="KG37" i="83" s="1"/>
  <c r="IN74" i="83"/>
  <c r="IQ74" i="83" s="1"/>
  <c r="HE21" i="83"/>
  <c r="HH21" i="83" s="1"/>
  <c r="GQ62" i="83"/>
  <c r="GT62" i="83" s="1"/>
  <c r="FO60" i="83"/>
  <c r="FR60" i="83" s="1"/>
  <c r="DK57" i="83"/>
  <c r="DN57" i="83" s="1"/>
  <c r="CB21" i="83"/>
  <c r="CE21" i="83" s="1"/>
  <c r="BU59" i="83"/>
  <c r="BX59" i="83" s="1"/>
  <c r="BU21" i="83"/>
  <c r="BX21" i="83" s="1"/>
  <c r="BN21" i="83"/>
  <c r="BQ21" i="83" s="1"/>
  <c r="AL64" i="83"/>
  <c r="AO64" i="83" s="1"/>
  <c r="X21" i="83"/>
  <c r="AA21" i="83" s="1"/>
  <c r="Q52" i="83"/>
  <c r="T52" i="83" s="1"/>
  <c r="J49" i="83"/>
  <c r="M49" i="83" s="1"/>
  <c r="BSE41" i="83"/>
  <c r="BSH41" i="83" s="1"/>
  <c r="BGP47" i="83"/>
  <c r="BGS47" i="83" s="1"/>
  <c r="AWQ20" i="83"/>
  <c r="AWT20" i="83" s="1"/>
  <c r="AWC44" i="83"/>
  <c r="AWF44" i="83" s="1"/>
  <c r="AVA40" i="83"/>
  <c r="AVD40" i="83" s="1"/>
  <c r="AQL53" i="83"/>
  <c r="AQO53" i="83" s="1"/>
  <c r="APQ53" i="83"/>
  <c r="APT53" i="83" s="1"/>
  <c r="AMY62" i="83"/>
  <c r="ANB62" i="83" s="1"/>
  <c r="ALW41" i="83"/>
  <c r="ALZ41" i="83" s="1"/>
  <c r="AJZ46" i="83"/>
  <c r="AKC46" i="83" s="1"/>
  <c r="AJS19" i="83"/>
  <c r="AJV19" i="83" s="1"/>
  <c r="AGM39" i="83"/>
  <c r="AGP39" i="83" s="1"/>
  <c r="AEB19" i="83"/>
  <c r="AEE19" i="83" s="1"/>
  <c r="ADU39" i="83"/>
  <c r="ADX39" i="83" s="1"/>
  <c r="ABX67" i="83"/>
  <c r="ACA67" i="83" s="1"/>
  <c r="ABQ50" i="83"/>
  <c r="ABT50" i="83" s="1"/>
  <c r="AAV34" i="83"/>
  <c r="AAY34" i="83" s="1"/>
  <c r="AAH65" i="83"/>
  <c r="AAK65" i="83" s="1"/>
  <c r="AAA48" i="83"/>
  <c r="AAD48" i="83" s="1"/>
  <c r="ZT20" i="83"/>
  <c r="ZW20" i="83" s="1"/>
  <c r="XB58" i="83"/>
  <c r="XE58" i="83" s="1"/>
  <c r="WU21" i="83"/>
  <c r="WX21" i="83" s="1"/>
  <c r="WN38" i="83"/>
  <c r="WQ38" i="83" s="1"/>
  <c r="WN21" i="83"/>
  <c r="WQ21" i="83" s="1"/>
  <c r="VZ42" i="83"/>
  <c r="WC42" i="83" s="1"/>
  <c r="VE21" i="83"/>
  <c r="VH21" i="83" s="1"/>
  <c r="UX49" i="83"/>
  <c r="VA49" i="83" s="1"/>
  <c r="TV64" i="83"/>
  <c r="TY64" i="83" s="1"/>
  <c r="TA56" i="83"/>
  <c r="TD56" i="83" s="1"/>
  <c r="ST21" i="83"/>
  <c r="SW21" i="83" s="1"/>
  <c r="SM45" i="83"/>
  <c r="SP45" i="83" s="1"/>
  <c r="QW46" i="83"/>
  <c r="QZ46" i="83" s="1"/>
  <c r="PU20" i="83"/>
  <c r="PX20" i="83" s="1"/>
  <c r="OZ20" i="83"/>
  <c r="PC20" i="83" s="1"/>
  <c r="OS21" i="83"/>
  <c r="OV21" i="83" s="1"/>
  <c r="OL21" i="83"/>
  <c r="OO21" i="83" s="1"/>
  <c r="NX61" i="83"/>
  <c r="OA61" i="83" s="1"/>
  <c r="NJ53" i="83"/>
  <c r="NM53" i="83" s="1"/>
  <c r="NC61" i="83"/>
  <c r="NF61" i="83" s="1"/>
  <c r="MV49" i="83"/>
  <c r="MY49" i="83" s="1"/>
  <c r="MA65" i="83"/>
  <c r="MD65" i="83" s="1"/>
  <c r="MA58" i="83"/>
  <c r="MD58" i="83" s="1"/>
  <c r="MA51" i="83"/>
  <c r="MD51" i="83" s="1"/>
  <c r="KK56" i="83"/>
  <c r="KN56" i="83" s="1"/>
  <c r="KD20" i="83"/>
  <c r="KG20" i="83" s="1"/>
  <c r="JW68" i="83"/>
  <c r="JZ68" i="83" s="1"/>
  <c r="GX66" i="83"/>
  <c r="HA66" i="83" s="1"/>
  <c r="GX59" i="83"/>
  <c r="HA59" i="83" s="1"/>
  <c r="GQ51" i="83"/>
  <c r="GT51" i="83" s="1"/>
  <c r="GJ20" i="83"/>
  <c r="GM20" i="83" s="1"/>
  <c r="GC21" i="83"/>
  <c r="GF21" i="83" s="1"/>
  <c r="FV42" i="83"/>
  <c r="FY42" i="83" s="1"/>
  <c r="FV21" i="83"/>
  <c r="FY21" i="83" s="1"/>
  <c r="FO54" i="83"/>
  <c r="FR54" i="83" s="1"/>
  <c r="FA66" i="83"/>
  <c r="FD66" i="83" s="1"/>
  <c r="FA61" i="83"/>
  <c r="FD61" i="83" s="1"/>
  <c r="FA21" i="83"/>
  <c r="FD21" i="83" s="1"/>
  <c r="ET21" i="83"/>
  <c r="EW21" i="83" s="1"/>
  <c r="EM57" i="83"/>
  <c r="EP57" i="83" s="1"/>
  <c r="DY53" i="83"/>
  <c r="EB53" i="83" s="1"/>
  <c r="DR64" i="83"/>
  <c r="DU64" i="83" s="1"/>
  <c r="DK49" i="83"/>
  <c r="DN49" i="83" s="1"/>
  <c r="DK21" i="83"/>
  <c r="DN21" i="83" s="1"/>
  <c r="CP46" i="83"/>
  <c r="CS46" i="83" s="1"/>
  <c r="CP21" i="83"/>
  <c r="CS21" i="83" s="1"/>
  <c r="CI57" i="83"/>
  <c r="CL57" i="83" s="1"/>
  <c r="CI52" i="83"/>
  <c r="CL52" i="83" s="1"/>
  <c r="BU65" i="83"/>
  <c r="BX65" i="83" s="1"/>
  <c r="BU51" i="83"/>
  <c r="BX51" i="83" s="1"/>
  <c r="BG55" i="83"/>
  <c r="BJ55" i="83" s="1"/>
  <c r="BG21" i="83"/>
  <c r="BJ21" i="83" s="1"/>
  <c r="AL58" i="83"/>
  <c r="AO58" i="83" s="1"/>
  <c r="AE21" i="83"/>
  <c r="AH21" i="83" s="1"/>
  <c r="X34" i="83"/>
  <c r="AA34" i="83" s="1"/>
  <c r="Q47" i="83"/>
  <c r="T47" i="83" s="1"/>
  <c r="BYJ18" i="83"/>
  <c r="BYM18" i="83" s="1"/>
  <c r="BXA42" i="83"/>
  <c r="BXD42" i="83" s="1"/>
  <c r="BGW39" i="83"/>
  <c r="BGZ39" i="83" s="1"/>
  <c r="BCO36" i="83"/>
  <c r="BCR36" i="83" s="1"/>
  <c r="AUT37" i="83"/>
  <c r="AUW37" i="83" s="1"/>
  <c r="ASB50" i="83"/>
  <c r="ASE50" i="83" s="1"/>
  <c r="ARG51" i="83"/>
  <c r="ARJ51" i="83" s="1"/>
  <c r="AQZ20" i="83"/>
  <c r="ARC20" i="83" s="1"/>
  <c r="AIQ39" i="83"/>
  <c r="AIT39" i="83" s="1"/>
  <c r="ACZ40" i="83"/>
  <c r="ADC40" i="83" s="1"/>
  <c r="ABC52" i="83"/>
  <c r="ABF52" i="83" s="1"/>
  <c r="ZT40" i="83"/>
  <c r="ZW40" i="83" s="1"/>
  <c r="YR21" i="83"/>
  <c r="YU21" i="83" s="1"/>
  <c r="WN35" i="83"/>
  <c r="WQ35" i="83" s="1"/>
  <c r="SF41" i="83"/>
  <c r="SI41" i="83" s="1"/>
  <c r="QI57" i="83"/>
  <c r="QL57" i="83" s="1"/>
  <c r="OE20" i="83"/>
  <c r="OH20" i="83" s="1"/>
  <c r="KR21" i="83"/>
  <c r="KU21" i="83" s="1"/>
  <c r="JB63" i="83"/>
  <c r="JE63" i="83" s="1"/>
  <c r="GX21" i="83"/>
  <c r="HA21" i="83" s="1"/>
  <c r="GQ57" i="83"/>
  <c r="GT57" i="83" s="1"/>
  <c r="GC49" i="83"/>
  <c r="GF49" i="83" s="1"/>
  <c r="FV48" i="83"/>
  <c r="FY48" i="83" s="1"/>
  <c r="FO21" i="83"/>
  <c r="FR21" i="83" s="1"/>
  <c r="FH21" i="83"/>
  <c r="FK21" i="83" s="1"/>
  <c r="DK62" i="83"/>
  <c r="DN62" i="83" s="1"/>
  <c r="CW57" i="83"/>
  <c r="CZ57" i="83" s="1"/>
  <c r="CP53" i="83"/>
  <c r="CS53" i="83" s="1"/>
  <c r="CI63" i="83"/>
  <c r="CL63" i="83" s="1"/>
  <c r="AZ21" i="83"/>
  <c r="BC21" i="83" s="1"/>
  <c r="AL21" i="83"/>
  <c r="AO21" i="83" s="1"/>
  <c r="J44" i="83"/>
  <c r="M44" i="83" s="1"/>
  <c r="BMU20" i="83"/>
  <c r="BMX20" i="83" s="1"/>
  <c r="BHK20" i="83"/>
  <c r="BHN20" i="83" s="1"/>
  <c r="BFG37" i="83"/>
  <c r="BFJ37" i="83" s="1"/>
  <c r="AWJ20" i="83"/>
  <c r="AWM20" i="83" s="1"/>
  <c r="AVH61" i="83"/>
  <c r="AVK61" i="83" s="1"/>
  <c r="AUT20" i="83"/>
  <c r="AUW20" i="83" s="1"/>
  <c r="ASP38" i="83"/>
  <c r="ASS38" i="83" s="1"/>
  <c r="ASB57" i="83"/>
  <c r="ASE57" i="83" s="1"/>
  <c r="APJ20" i="83"/>
  <c r="APM20" i="83" s="1"/>
  <c r="APC47" i="83"/>
  <c r="APF47" i="83" s="1"/>
  <c r="AOA20" i="83"/>
  <c r="AOD20" i="83" s="1"/>
  <c r="AKU38" i="83"/>
  <c r="AKX38" i="83" s="1"/>
  <c r="AHH43" i="83"/>
  <c r="AHK43" i="83" s="1"/>
  <c r="AHA38" i="83"/>
  <c r="AHD38" i="83" s="1"/>
  <c r="ADN48" i="83"/>
  <c r="ADQ48" i="83" s="1"/>
  <c r="ACL46" i="83"/>
  <c r="ACO46" i="83" s="1"/>
  <c r="AAO52" i="83"/>
  <c r="AAR52" i="83" s="1"/>
  <c r="AAA64" i="83"/>
  <c r="AAD64" i="83" s="1"/>
  <c r="ZM50" i="83"/>
  <c r="ZP50" i="83" s="1"/>
  <c r="ZF21" i="83"/>
  <c r="ZI21" i="83" s="1"/>
  <c r="YR62" i="83"/>
  <c r="YU62" i="83" s="1"/>
  <c r="YK64" i="83"/>
  <c r="YN64" i="83" s="1"/>
  <c r="VZ21" i="83"/>
  <c r="WC21" i="83" s="1"/>
  <c r="VS21" i="83"/>
  <c r="VV21" i="83" s="1"/>
  <c r="VL50" i="83"/>
  <c r="VO50" i="83" s="1"/>
  <c r="UX44" i="83"/>
  <c r="VA44" i="83" s="1"/>
  <c r="UX37" i="83"/>
  <c r="VA37" i="83" s="1"/>
  <c r="UJ57" i="83"/>
  <c r="UM57" i="83" s="1"/>
  <c r="UC21" i="83"/>
  <c r="UF21" i="83" s="1"/>
  <c r="TO55" i="83"/>
  <c r="TR55" i="83" s="1"/>
  <c r="SM51" i="83"/>
  <c r="SP51" i="83" s="1"/>
  <c r="RY68" i="83"/>
  <c r="SB68" i="83" s="1"/>
  <c r="RY61" i="83"/>
  <c r="SB61" i="83" s="1"/>
  <c r="QW60" i="83"/>
  <c r="QZ60" i="83" s="1"/>
  <c r="OS57" i="83"/>
  <c r="OV57" i="83" s="1"/>
  <c r="NQ53" i="83"/>
  <c r="NT53" i="83" s="1"/>
  <c r="NQ21" i="83"/>
  <c r="NT21" i="83" s="1"/>
  <c r="NC57" i="83"/>
  <c r="NF57" i="83" s="1"/>
  <c r="NC21" i="83"/>
  <c r="NF21" i="83" s="1"/>
  <c r="MO48" i="83"/>
  <c r="MR48" i="83" s="1"/>
  <c r="MO20" i="83"/>
  <c r="MR20" i="83" s="1"/>
  <c r="MH62" i="83"/>
  <c r="MK62" i="83" s="1"/>
  <c r="LM21" i="83"/>
  <c r="LP21" i="83" s="1"/>
  <c r="LF50" i="83"/>
  <c r="LI50" i="83" s="1"/>
  <c r="KY39" i="83"/>
  <c r="LB39" i="83" s="1"/>
  <c r="KY20" i="83"/>
  <c r="LB20" i="83" s="1"/>
  <c r="KK51" i="83"/>
  <c r="KN51" i="83" s="1"/>
  <c r="JW63" i="83"/>
  <c r="JZ63" i="83" s="1"/>
  <c r="JP38" i="83"/>
  <c r="JS38" i="83" s="1"/>
  <c r="JB55" i="83"/>
  <c r="JE55" i="83" s="1"/>
  <c r="IU45" i="83"/>
  <c r="IX45" i="83" s="1"/>
  <c r="IG65" i="83"/>
  <c r="IJ65" i="83" s="1"/>
  <c r="HL48" i="83"/>
  <c r="HO48" i="83" s="1"/>
  <c r="HL41" i="83"/>
  <c r="HO41" i="83" s="1"/>
  <c r="HE62" i="83"/>
  <c r="HH62" i="83" s="1"/>
  <c r="GX73" i="83"/>
  <c r="HA73" i="83" s="1"/>
  <c r="GQ21" i="83"/>
  <c r="GT21" i="83" s="1"/>
  <c r="FO66" i="83"/>
  <c r="FR66" i="83" s="1"/>
  <c r="FH73" i="83"/>
  <c r="FK73" i="83" s="1"/>
  <c r="FA54" i="83"/>
  <c r="FD54" i="83" s="1"/>
  <c r="EM50" i="83"/>
  <c r="EP50" i="83" s="1"/>
  <c r="EM21" i="83"/>
  <c r="EP21" i="83" s="1"/>
  <c r="EF50" i="83"/>
  <c r="EI50" i="83" s="1"/>
  <c r="EF43" i="83"/>
  <c r="EI43" i="83" s="1"/>
  <c r="DY60" i="83"/>
  <c r="EB60" i="83" s="1"/>
  <c r="DY45" i="83"/>
  <c r="EB45" i="83" s="1"/>
  <c r="DR21" i="83"/>
  <c r="DU21" i="83" s="1"/>
  <c r="DD44" i="83"/>
  <c r="DG44" i="83" s="1"/>
  <c r="DD21" i="83"/>
  <c r="DG21" i="83" s="1"/>
  <c r="CW21" i="83"/>
  <c r="CZ21" i="83" s="1"/>
  <c r="CI21" i="83"/>
  <c r="CL21" i="83" s="1"/>
  <c r="CB73" i="83"/>
  <c r="CE73" i="83" s="1"/>
  <c r="BG62" i="83"/>
  <c r="BJ62" i="83" s="1"/>
  <c r="AZ43" i="83"/>
  <c r="BC43" i="83" s="1"/>
  <c r="AS49" i="83"/>
  <c r="AV49" i="83" s="1"/>
  <c r="AS21" i="83"/>
  <c r="AV21" i="83" s="1"/>
  <c r="AE66" i="83"/>
  <c r="AH66" i="83" s="1"/>
  <c r="AE61" i="83"/>
  <c r="AH61" i="83" s="1"/>
  <c r="AE54" i="83"/>
  <c r="AH54" i="83" s="1"/>
  <c r="J21" i="83"/>
  <c r="M21" i="83" s="1"/>
  <c r="BYJ31" i="83"/>
  <c r="BYM31" i="83" s="1"/>
  <c r="BWT31" i="83"/>
  <c r="BWW31" i="83" s="1"/>
  <c r="BRX30" i="83"/>
  <c r="BSA30" i="83" s="1"/>
  <c r="BWF29" i="83"/>
  <c r="BWI29" i="83" s="1"/>
  <c r="BSL29" i="83"/>
  <c r="BSO29" i="83" s="1"/>
  <c r="BMN29" i="83"/>
  <c r="BMQ29" i="83" s="1"/>
  <c r="AZP36" i="83"/>
  <c r="AZS36" i="83" s="1"/>
  <c r="BTU26" i="83"/>
  <c r="BTX26" i="83" s="1"/>
  <c r="AXS29" i="83"/>
  <c r="AXV29" i="83" s="1"/>
  <c r="AVV35" i="83"/>
  <c r="AVY35" i="83" s="1"/>
  <c r="ASP31" i="83"/>
  <c r="ASS31" i="83" s="1"/>
  <c r="AOA39" i="83"/>
  <c r="AOD39" i="83" s="1"/>
  <c r="ALW31" i="83"/>
  <c r="ALZ31" i="83" s="1"/>
  <c r="AKU30" i="83"/>
  <c r="AKX30" i="83" s="1"/>
  <c r="AJE30" i="83"/>
  <c r="AJH30" i="83" s="1"/>
  <c r="AFK30" i="83"/>
  <c r="AFN30" i="83" s="1"/>
  <c r="ADN31" i="83"/>
  <c r="ADQ31" i="83" s="1"/>
  <c r="BRJ27" i="83"/>
  <c r="BRM27" i="83" s="1"/>
  <c r="BOD29" i="83"/>
  <c r="BOG29" i="83" s="1"/>
  <c r="BOY32" i="83"/>
  <c r="BPB32" i="83" s="1"/>
  <c r="BFU39" i="83"/>
  <c r="BFX39" i="83" s="1"/>
  <c r="BCH40" i="83"/>
  <c r="BCK40" i="83" s="1"/>
  <c r="BLL42" i="83"/>
  <c r="BLO42" i="83" s="1"/>
  <c r="ATD37" i="83"/>
  <c r="ATG37" i="83" s="1"/>
  <c r="AMR31" i="83"/>
  <c r="AMU31" i="83" s="1"/>
  <c r="AMD30" i="83"/>
  <c r="AMG30" i="83" s="1"/>
  <c r="AIQ29" i="83"/>
  <c r="AIT29" i="83" s="1"/>
  <c r="AOO39" i="83"/>
  <c r="AOR39" i="83" s="1"/>
  <c r="ANM36" i="83"/>
  <c r="ANP36" i="83" s="1"/>
  <c r="ALI30" i="83"/>
  <c r="ALL30" i="83" s="1"/>
  <c r="AIJ33" i="83"/>
  <c r="AIM33" i="83" s="1"/>
  <c r="AEP31" i="83"/>
  <c r="AES31" i="83" s="1"/>
  <c r="YY37" i="83"/>
  <c r="ZB37" i="83" s="1"/>
  <c r="UC35" i="83"/>
  <c r="UF35" i="83" s="1"/>
  <c r="RD43" i="83"/>
  <c r="RG43" i="83" s="1"/>
  <c r="JB45" i="83"/>
  <c r="JE45" i="83" s="1"/>
  <c r="JP36" i="83"/>
  <c r="JS36" i="83" s="1"/>
  <c r="IG46" i="83"/>
  <c r="IJ46" i="83" s="1"/>
  <c r="AJZ32" i="83"/>
  <c r="AKC32" i="83" s="1"/>
  <c r="AGF29" i="83"/>
  <c r="AGI29" i="83" s="1"/>
  <c r="ABC38" i="83"/>
  <c r="ABF38" i="83" s="1"/>
  <c r="HE43" i="83"/>
  <c r="HH43" i="83" s="1"/>
  <c r="AE47" i="83"/>
  <c r="AH47" i="83" s="1"/>
  <c r="AUF36" i="83"/>
  <c r="AUI36" i="83" s="1"/>
  <c r="AAH46" i="83"/>
  <c r="AAK46" i="83" s="1"/>
  <c r="CW42" i="83"/>
  <c r="CZ42" i="83" s="1"/>
  <c r="BYC27" i="83"/>
  <c r="BYF27" i="83" s="1"/>
  <c r="LT38" i="83"/>
  <c r="LW38" i="83" s="1"/>
  <c r="GX52" i="83"/>
  <c r="HA52" i="83" s="1"/>
  <c r="FH52" i="83"/>
  <c r="FK52" i="83" s="1"/>
  <c r="DY40" i="83"/>
  <c r="EB40" i="83" s="1"/>
  <c r="BDJ30" i="83"/>
  <c r="BDM30" i="83" s="1"/>
  <c r="ATK34" i="83"/>
  <c r="ATN34" i="83" s="1"/>
  <c r="ADU30" i="83"/>
  <c r="ADX30" i="83" s="1"/>
  <c r="EF39" i="83"/>
  <c r="EI39" i="83" s="1"/>
  <c r="DK43" i="83"/>
  <c r="DN43" i="83" s="1"/>
  <c r="ZT33" i="83"/>
  <c r="ZW33" i="83" s="1"/>
  <c r="YD35" i="83"/>
  <c r="YG35" i="83" s="1"/>
  <c r="UX35" i="83"/>
  <c r="VA35" i="83" s="1"/>
  <c r="JB49" i="83"/>
  <c r="JE49" i="83" s="1"/>
  <c r="AFR36" i="83"/>
  <c r="AFU36" i="83" s="1"/>
  <c r="KR44" i="83"/>
  <c r="KU44" i="83" s="1"/>
  <c r="AZ42" i="83"/>
  <c r="BC42" i="83" s="1"/>
  <c r="AHH36" i="83"/>
  <c r="AHK36" i="83" s="1"/>
  <c r="BKJ31" i="83"/>
  <c r="BKM31" i="83" s="1"/>
  <c r="BOY29" i="83"/>
  <c r="BPB29" i="83" s="1"/>
  <c r="BIF38" i="83"/>
  <c r="BII38" i="83" s="1"/>
  <c r="BCA34" i="83"/>
  <c r="BCD34" i="83" s="1"/>
  <c r="BQV26" i="83"/>
  <c r="BQY26" i="83" s="1"/>
  <c r="BLS35" i="83"/>
  <c r="BLV35" i="83" s="1"/>
  <c r="BSL27" i="83"/>
  <c r="BSO27" i="83" s="1"/>
  <c r="AZW33" i="83"/>
  <c r="AZZ33" i="83" s="1"/>
  <c r="BDQ32" i="83"/>
  <c r="BDT32" i="83" s="1"/>
  <c r="AWQ33" i="83"/>
  <c r="AWT33" i="83" s="1"/>
  <c r="ATD29" i="83"/>
  <c r="ATG29" i="83" s="1"/>
  <c r="AVH38" i="83"/>
  <c r="AVK38" i="83" s="1"/>
  <c r="ADU26" i="83"/>
  <c r="ADX26" i="83" s="1"/>
  <c r="AAH36" i="83"/>
  <c r="AAK36" i="83" s="1"/>
  <c r="YY32" i="83"/>
  <c r="ZB32" i="83" s="1"/>
  <c r="XB35" i="83"/>
  <c r="XE35" i="83" s="1"/>
  <c r="AHH30" i="83"/>
  <c r="AHK30" i="83" s="1"/>
  <c r="ACE31" i="83"/>
  <c r="ACH31" i="83" s="1"/>
  <c r="VZ33" i="83"/>
  <c r="WC33" i="83" s="1"/>
  <c r="QW34" i="83"/>
  <c r="QZ34" i="83" s="1"/>
  <c r="NJ34" i="83"/>
  <c r="NM34" i="83" s="1"/>
  <c r="XP33" i="83"/>
  <c r="XS33" i="83" s="1"/>
  <c r="KR34" i="83"/>
  <c r="KU34" i="83" s="1"/>
  <c r="DR43" i="83"/>
  <c r="DU43" i="83" s="1"/>
  <c r="VL35" i="83"/>
  <c r="VO35" i="83" s="1"/>
  <c r="QI38" i="83"/>
  <c r="QL38" i="83" s="1"/>
  <c r="FH42" i="83"/>
  <c r="FK42" i="83" s="1"/>
  <c r="BYC28" i="83"/>
  <c r="BYF28" i="83" s="1"/>
  <c r="BUW25" i="83"/>
  <c r="BUZ25" i="83" s="1"/>
  <c r="BKJ37" i="83"/>
  <c r="BKM37" i="83" s="1"/>
  <c r="BPF31" i="83"/>
  <c r="BPI31" i="83" s="1"/>
  <c r="BLL43" i="83"/>
  <c r="BLO43" i="83" s="1"/>
  <c r="BIM34" i="83"/>
  <c r="BIP34" i="83" s="1"/>
  <c r="BQV29" i="83"/>
  <c r="BQY29" i="83" s="1"/>
  <c r="BDQ39" i="83"/>
  <c r="BDT39" i="83" s="1"/>
  <c r="ACS29" i="83"/>
  <c r="ACV29" i="83" s="1"/>
  <c r="BMN30" i="83"/>
  <c r="BMQ30" i="83" s="1"/>
  <c r="BNI35" i="83"/>
  <c r="BNL35" i="83" s="1"/>
  <c r="AWX36" i="83"/>
  <c r="AXA36" i="83" s="1"/>
  <c r="AZI27" i="83"/>
  <c r="AZL27" i="83" s="1"/>
  <c r="BIF47" i="83"/>
  <c r="BII47" i="83" s="1"/>
  <c r="BES39" i="83"/>
  <c r="BEV39" i="83" s="1"/>
  <c r="ATY42" i="83"/>
  <c r="AUB42" i="83" s="1"/>
  <c r="APJ37" i="83"/>
  <c r="APM37" i="83" s="1"/>
  <c r="AOO41" i="83"/>
  <c r="AOR41" i="83" s="1"/>
  <c r="BKC33" i="83"/>
  <c r="BKF33" i="83" s="1"/>
  <c r="AXE35" i="83"/>
  <c r="AXH35" i="83" s="1"/>
  <c r="AVA38" i="83"/>
  <c r="AVD38" i="83" s="1"/>
  <c r="AHV32" i="83"/>
  <c r="AHY32" i="83" s="1"/>
  <c r="ABX51" i="83"/>
  <c r="ACA51" i="83" s="1"/>
  <c r="YK47" i="83"/>
  <c r="YN47" i="83" s="1"/>
  <c r="XI35" i="83"/>
  <c r="XL35" i="83" s="1"/>
  <c r="VL48" i="83"/>
  <c r="VO48" i="83" s="1"/>
  <c r="QW44" i="83"/>
  <c r="QZ44" i="83" s="1"/>
  <c r="MA48" i="83"/>
  <c r="MD48" i="83" s="1"/>
  <c r="AOV47" i="83"/>
  <c r="AOY47" i="83" s="1"/>
  <c r="PN44" i="83"/>
  <c r="PQ44" i="83" s="1"/>
  <c r="AVV37" i="83"/>
  <c r="AVY37" i="83" s="1"/>
  <c r="ADU33" i="83"/>
  <c r="ADX33" i="83" s="1"/>
  <c r="RD46" i="83"/>
  <c r="RG46" i="83" s="1"/>
  <c r="JB52" i="83"/>
  <c r="JE52" i="83" s="1"/>
  <c r="XP44" i="83"/>
  <c r="XS44" i="83" s="1"/>
  <c r="NX44" i="83"/>
  <c r="OA44" i="83" s="1"/>
  <c r="FH56" i="83"/>
  <c r="FK56" i="83" s="1"/>
  <c r="BSL30" i="83"/>
  <c r="BSO30" i="83" s="1"/>
  <c r="ZF40" i="83"/>
  <c r="ZI40" i="83" s="1"/>
  <c r="JW52" i="83"/>
  <c r="JZ52" i="83" s="1"/>
  <c r="DY43" i="83"/>
  <c r="EB43" i="83" s="1"/>
  <c r="AE52" i="83"/>
  <c r="AH52" i="83" s="1"/>
  <c r="AAA47" i="83"/>
  <c r="AAD47" i="83" s="1"/>
  <c r="QB40" i="83"/>
  <c r="QE40" i="83" s="1"/>
  <c r="TV50" i="83"/>
  <c r="TY50" i="83" s="1"/>
  <c r="GX57" i="83"/>
  <c r="HA57" i="83" s="1"/>
  <c r="FO52" i="83"/>
  <c r="FR52" i="83" s="1"/>
  <c r="DK47" i="83"/>
  <c r="DN47" i="83" s="1"/>
  <c r="BN47" i="83"/>
  <c r="BQ47" i="83" s="1"/>
  <c r="BYQ27" i="83"/>
  <c r="BYT27" i="83" s="1"/>
  <c r="BVY46" i="83"/>
  <c r="BWB46" i="83" s="1"/>
  <c r="BXO24" i="83"/>
  <c r="BXR24" i="83" s="1"/>
  <c r="BJV30" i="83"/>
  <c r="BJY30" i="83" s="1"/>
  <c r="BRX26" i="83"/>
  <c r="BSA26" i="83" s="1"/>
  <c r="BNB32" i="83"/>
  <c r="BNE32" i="83" s="1"/>
  <c r="BJA27" i="83"/>
  <c r="BJD27" i="83" s="1"/>
  <c r="BIM28" i="83"/>
  <c r="BIP28" i="83" s="1"/>
  <c r="BIF32" i="83"/>
  <c r="BII32" i="83" s="1"/>
  <c r="BRJ24" i="83"/>
  <c r="BRM24" i="83" s="1"/>
  <c r="BQO26" i="83"/>
  <c r="BQR26" i="83" s="1"/>
  <c r="BEE26" i="83"/>
  <c r="BEH26" i="83" s="1"/>
  <c r="AZP32" i="83"/>
  <c r="AZS32" i="83" s="1"/>
  <c r="AXE29" i="83"/>
  <c r="AXH29" i="83" s="1"/>
  <c r="AWX25" i="83"/>
  <c r="AXA25" i="83" s="1"/>
  <c r="AWQ28" i="83"/>
  <c r="AWT28" i="83" s="1"/>
  <c r="AVA28" i="83"/>
  <c r="AVD28" i="83" s="1"/>
  <c r="ASI29" i="83"/>
  <c r="ASL29" i="83" s="1"/>
  <c r="ARN27" i="83"/>
  <c r="ARQ27" i="83" s="1"/>
  <c r="APC28" i="83"/>
  <c r="APF28" i="83" s="1"/>
  <c r="AOA28" i="83"/>
  <c r="AOD28" i="83" s="1"/>
  <c r="ALW27" i="83"/>
  <c r="ALZ27" i="83" s="1"/>
  <c r="ALP24" i="83"/>
  <c r="ALS24" i="83" s="1"/>
  <c r="BTG24" i="83"/>
  <c r="BTJ24" i="83" s="1"/>
  <c r="BHK29" i="83"/>
  <c r="BHN29" i="83" s="1"/>
  <c r="BGP30" i="83"/>
  <c r="BGS30" i="83" s="1"/>
  <c r="BCA31" i="83"/>
  <c r="BCD31" i="83" s="1"/>
  <c r="BMN25" i="83"/>
  <c r="BMQ25" i="83" s="1"/>
  <c r="BCO26" i="83"/>
  <c r="BCR26" i="83" s="1"/>
  <c r="AYN26" i="83"/>
  <c r="AYQ26" i="83" s="1"/>
  <c r="AUM27" i="83"/>
  <c r="AUP27" i="83" s="1"/>
  <c r="ATR33" i="83"/>
  <c r="ATU33" i="83" s="1"/>
  <c r="ALB25" i="83"/>
  <c r="ALE25" i="83" s="1"/>
  <c r="AGT26" i="83"/>
  <c r="AGW26" i="83" s="1"/>
  <c r="AOH28" i="83"/>
  <c r="AOK28" i="83" s="1"/>
  <c r="AHO26" i="83"/>
  <c r="AHR26" i="83" s="1"/>
  <c r="XB32" i="83"/>
  <c r="XE32" i="83" s="1"/>
  <c r="VS30" i="83"/>
  <c r="VV30" i="83" s="1"/>
  <c r="TH25" i="83"/>
  <c r="TK25" i="83" s="1"/>
  <c r="OL30" i="83"/>
  <c r="OO30" i="83" s="1"/>
  <c r="IG33" i="83"/>
  <c r="IJ33" i="83" s="1"/>
  <c r="HZ28" i="83"/>
  <c r="IC28" i="83" s="1"/>
  <c r="AZW29" i="83"/>
  <c r="AZZ29" i="83" s="1"/>
  <c r="ACZ26" i="83"/>
  <c r="ADC26" i="83" s="1"/>
  <c r="ABC30" i="83"/>
  <c r="ABF30" i="83" s="1"/>
  <c r="AAH32" i="83"/>
  <c r="AAK32" i="83" s="1"/>
  <c r="YY29" i="83"/>
  <c r="ZB29" i="83" s="1"/>
  <c r="YR31" i="83"/>
  <c r="YU31" i="83" s="1"/>
  <c r="WU31" i="83"/>
  <c r="WX31" i="83" s="1"/>
  <c r="TV32" i="83"/>
  <c r="TY32" i="83" s="1"/>
  <c r="RD30" i="83"/>
  <c r="RG30" i="83" s="1"/>
  <c r="IN36" i="83"/>
  <c r="IQ36" i="83" s="1"/>
  <c r="HS28" i="83"/>
  <c r="HV28" i="83" s="1"/>
  <c r="UC28" i="83"/>
  <c r="UF28" i="83" s="1"/>
  <c r="QB28" i="83"/>
  <c r="QE28" i="83" s="1"/>
  <c r="NX29" i="83"/>
  <c r="OA29" i="83" s="1"/>
  <c r="MH31" i="83"/>
  <c r="MK31" i="83" s="1"/>
  <c r="FO34" i="83"/>
  <c r="FR34" i="83" s="1"/>
  <c r="FA33" i="83"/>
  <c r="FD33" i="83" s="1"/>
  <c r="DY30" i="83"/>
  <c r="EB30" i="83" s="1"/>
  <c r="Q28" i="83"/>
  <c r="T28" i="83" s="1"/>
  <c r="ABJ28" i="83"/>
  <c r="ABM28" i="83" s="1"/>
  <c r="BEZ27" i="83"/>
  <c r="BFC27" i="83" s="1"/>
  <c r="YK31" i="83"/>
  <c r="YN31" i="83" s="1"/>
  <c r="RK28" i="83"/>
  <c r="RN28" i="83" s="1"/>
  <c r="MA31" i="83"/>
  <c r="MD31" i="83" s="1"/>
  <c r="HL28" i="83"/>
  <c r="HO28" i="83" s="1"/>
  <c r="UJ30" i="83"/>
  <c r="UM30" i="83" s="1"/>
  <c r="TO33" i="83"/>
  <c r="TR33" i="83" s="1"/>
  <c r="VL32" i="83"/>
  <c r="VO32" i="83" s="1"/>
  <c r="LT29" i="83"/>
  <c r="LW29" i="83" s="1"/>
  <c r="EF29" i="83"/>
  <c r="EI29" i="83" s="1"/>
  <c r="DR36" i="83"/>
  <c r="DU36" i="83" s="1"/>
  <c r="AE34" i="83"/>
  <c r="AH34" i="83" s="1"/>
  <c r="BVK23" i="83"/>
  <c r="BVN23" i="83" s="1"/>
  <c r="BVR24" i="83"/>
  <c r="BVU24" i="83" s="1"/>
  <c r="BOY23" i="83"/>
  <c r="BPB23" i="83" s="1"/>
  <c r="BKJ25" i="83"/>
  <c r="BKM25" i="83" s="1"/>
  <c r="BVD23" i="83"/>
  <c r="BVG23" i="83" s="1"/>
  <c r="BRX23" i="83"/>
  <c r="BSA23" i="83" s="1"/>
  <c r="BQO22" i="83"/>
  <c r="BQR22" i="83" s="1"/>
  <c r="BCO24" i="83"/>
  <c r="BCR24" i="83" s="1"/>
  <c r="BLL26" i="83"/>
  <c r="BLO26" i="83" s="1"/>
  <c r="BGI26" i="83"/>
  <c r="BGL26" i="83" s="1"/>
  <c r="AKU24" i="83"/>
  <c r="AKX24" i="83" s="1"/>
  <c r="BUB21" i="83"/>
  <c r="BUE21" i="83" s="1"/>
  <c r="BJA25" i="83"/>
  <c r="BJD25" i="83" s="1"/>
  <c r="BIM23" i="83"/>
  <c r="BIP23" i="83" s="1"/>
  <c r="BBM26" i="83"/>
  <c r="BBP26" i="83" s="1"/>
  <c r="AQL27" i="83"/>
  <c r="AQO27" i="83" s="1"/>
  <c r="AJZ24" i="83"/>
  <c r="AKC24" i="83" s="1"/>
  <c r="BPF23" i="83"/>
  <c r="BPI23" i="83" s="1"/>
  <c r="AKN26" i="83"/>
  <c r="AKQ26" i="83" s="1"/>
  <c r="BOR26" i="83"/>
  <c r="BOU26" i="83" s="1"/>
  <c r="XP27" i="83"/>
  <c r="XS27" i="83" s="1"/>
  <c r="UJ28" i="83"/>
  <c r="UM28" i="83" s="1"/>
  <c r="PU27" i="83"/>
  <c r="PX27" i="83" s="1"/>
  <c r="MA26" i="83"/>
  <c r="MD26" i="83" s="1"/>
  <c r="LT27" i="83"/>
  <c r="LW27" i="83" s="1"/>
  <c r="ACL22" i="83"/>
  <c r="ACO22" i="83" s="1"/>
  <c r="YY25" i="83"/>
  <c r="ZB25" i="83" s="1"/>
  <c r="NQ28" i="83"/>
  <c r="NT28" i="83" s="1"/>
  <c r="JI27" i="83"/>
  <c r="JL27" i="83" s="1"/>
  <c r="PG29" i="83"/>
  <c r="PJ29" i="83" s="1"/>
  <c r="J26" i="83"/>
  <c r="M26" i="83" s="1"/>
  <c r="MO27" i="83"/>
  <c r="MR27" i="83" s="1"/>
  <c r="OE27" i="83"/>
  <c r="OH27" i="83" s="1"/>
  <c r="KD26" i="83"/>
  <c r="KG26" i="83" s="1"/>
  <c r="BG28" i="83"/>
  <c r="BJ28" i="83" s="1"/>
  <c r="ARG24" i="83"/>
  <c r="ARJ24" i="83" s="1"/>
  <c r="YR28" i="83"/>
  <c r="YU28" i="83" s="1"/>
  <c r="BHY36" i="83"/>
  <c r="BIB36" i="83" s="1"/>
  <c r="AZW39" i="83"/>
  <c r="AZZ39" i="83" s="1"/>
  <c r="AAH43" i="83"/>
  <c r="AAK43" i="83" s="1"/>
  <c r="YR42" i="83"/>
  <c r="YU42" i="83" s="1"/>
  <c r="LM43" i="83"/>
  <c r="LP43" i="83" s="1"/>
  <c r="BOR40" i="83"/>
  <c r="BOU40" i="83" s="1"/>
  <c r="BMG33" i="83"/>
  <c r="BMJ33" i="83" s="1"/>
  <c r="BHK35" i="83"/>
  <c r="BHN35" i="83" s="1"/>
  <c r="BKQ31" i="83"/>
  <c r="BKT31" i="83" s="1"/>
  <c r="BDQ35" i="83"/>
  <c r="BDT35" i="83" s="1"/>
  <c r="BFU35" i="83"/>
  <c r="BFX35" i="83" s="1"/>
  <c r="BCV33" i="83"/>
  <c r="BCY33" i="83" s="1"/>
  <c r="BKJ34" i="83"/>
  <c r="BKM34" i="83" s="1"/>
  <c r="BGI32" i="83"/>
  <c r="BGL32" i="83" s="1"/>
  <c r="AZW37" i="83"/>
  <c r="AZZ37" i="83" s="1"/>
  <c r="ATR41" i="83"/>
  <c r="ATU41" i="83" s="1"/>
  <c r="AQL39" i="83"/>
  <c r="AQO39" i="83" s="1"/>
  <c r="ASI34" i="83"/>
  <c r="ASL34" i="83" s="1"/>
  <c r="AAH40" i="83"/>
  <c r="AAK40" i="83" s="1"/>
  <c r="YR39" i="83"/>
  <c r="YU39" i="83" s="1"/>
  <c r="VL39" i="83"/>
  <c r="VO39" i="83" s="1"/>
  <c r="WG38" i="83"/>
  <c r="WJ38" i="83" s="1"/>
  <c r="IU37" i="83"/>
  <c r="IX37" i="83" s="1"/>
  <c r="APQ34" i="83"/>
  <c r="APT34" i="83" s="1"/>
  <c r="HS35" i="83"/>
  <c r="HV35" i="83" s="1"/>
  <c r="HE39" i="83"/>
  <c r="HH39" i="83" s="1"/>
  <c r="GC35" i="83"/>
  <c r="GF35" i="83" s="1"/>
  <c r="FA41" i="83"/>
  <c r="FD41" i="83" s="1"/>
  <c r="CW36" i="83"/>
  <c r="CZ36" i="83" s="1"/>
  <c r="CB44" i="83"/>
  <c r="CE44" i="83" s="1"/>
  <c r="DY34" i="83"/>
  <c r="EB34" i="83" s="1"/>
  <c r="BXA32" i="83"/>
  <c r="BXD32" i="83" s="1"/>
  <c r="BUB28" i="83"/>
  <c r="BUE28" i="83" s="1"/>
  <c r="BOR42" i="83"/>
  <c r="BOU42" i="83" s="1"/>
  <c r="BLE32" i="83"/>
  <c r="BLH32" i="83" s="1"/>
  <c r="BVR31" i="83"/>
  <c r="BVU31" i="83" s="1"/>
  <c r="BKQ34" i="83"/>
  <c r="BKT34" i="83" s="1"/>
  <c r="BGP43" i="83"/>
  <c r="BGS43" i="83" s="1"/>
  <c r="AUT34" i="83"/>
  <c r="AUW34" i="83" s="1"/>
  <c r="ATR46" i="83"/>
  <c r="ATU46" i="83" s="1"/>
  <c r="APJ35" i="83"/>
  <c r="APM35" i="83" s="1"/>
  <c r="ADG33" i="83"/>
  <c r="ADJ33" i="83" s="1"/>
  <c r="AYU36" i="83"/>
  <c r="AYX36" i="83" s="1"/>
  <c r="AWX34" i="83"/>
  <c r="AXA34" i="83" s="1"/>
  <c r="BMG37" i="83"/>
  <c r="BMJ37" i="83" s="1"/>
  <c r="AMY46" i="83"/>
  <c r="ANB46" i="83" s="1"/>
  <c r="BUW24" i="83"/>
  <c r="BUZ24" i="83" s="1"/>
  <c r="AQZ30" i="83"/>
  <c r="ARC30" i="83" s="1"/>
  <c r="AOV46" i="83"/>
  <c r="AOY46" i="83" s="1"/>
  <c r="AJL28" i="83"/>
  <c r="AJO28" i="83" s="1"/>
  <c r="AHA28" i="83"/>
  <c r="AHD28" i="83" s="1"/>
  <c r="AQL43" i="83"/>
  <c r="AQO43" i="83" s="1"/>
  <c r="SF34" i="83"/>
  <c r="SI34" i="83" s="1"/>
  <c r="ABJ32" i="83"/>
  <c r="ABM32" i="83" s="1"/>
  <c r="WG42" i="83"/>
  <c r="WJ42" i="83" s="1"/>
  <c r="VL45" i="83"/>
  <c r="VO45" i="83" s="1"/>
  <c r="TV45" i="83"/>
  <c r="TY45" i="83" s="1"/>
  <c r="VS38" i="83"/>
  <c r="VV38" i="83" s="1"/>
  <c r="ST39" i="83"/>
  <c r="SW39" i="83" s="1"/>
  <c r="IU41" i="83"/>
  <c r="IX41" i="83" s="1"/>
  <c r="AIX34" i="83"/>
  <c r="AJA34" i="83" s="1"/>
  <c r="TH29" i="83"/>
  <c r="TK29" i="83" s="1"/>
  <c r="JW48" i="83"/>
  <c r="JZ48" i="83" s="1"/>
  <c r="AAV32" i="83"/>
  <c r="AAY32" i="83" s="1"/>
  <c r="NQ42" i="83"/>
  <c r="NT42" i="83" s="1"/>
  <c r="ACL35" i="83"/>
  <c r="ACO35" i="83" s="1"/>
  <c r="AL54" i="83"/>
  <c r="AO54" i="83" s="1"/>
  <c r="ZF39" i="83"/>
  <c r="ZI39" i="83" s="1"/>
  <c r="AIC33" i="83"/>
  <c r="AIF33" i="83" s="1"/>
  <c r="AS45" i="83"/>
  <c r="AV45" i="83" s="1"/>
  <c r="BYC26" i="83"/>
  <c r="BYF26" i="83" s="1"/>
  <c r="BJV36" i="83"/>
  <c r="BJY36" i="83" s="1"/>
  <c r="BHR27" i="83"/>
  <c r="BHU27" i="83" s="1"/>
  <c r="BBT32" i="83"/>
  <c r="BBW32" i="83" s="1"/>
  <c r="BBF31" i="83"/>
  <c r="BBI31" i="83" s="1"/>
  <c r="BHD32" i="83"/>
  <c r="BHG32" i="83" s="1"/>
  <c r="BSE31" i="83"/>
  <c r="BSH31" i="83" s="1"/>
  <c r="BFG29" i="83"/>
  <c r="BFJ29" i="83" s="1"/>
  <c r="AAO33" i="83"/>
  <c r="AAR33" i="83" s="1"/>
  <c r="PG39" i="83"/>
  <c r="PJ39" i="83" s="1"/>
  <c r="OL34" i="83"/>
  <c r="OO34" i="83" s="1"/>
  <c r="IN43" i="83"/>
  <c r="IQ43" i="83" s="1"/>
  <c r="QB31" i="83"/>
  <c r="QE31" i="83" s="1"/>
  <c r="KK31" i="83"/>
  <c r="KN31" i="83" s="1"/>
  <c r="BWM29" i="83"/>
  <c r="BWP29" i="83" s="1"/>
  <c r="BVR32" i="83"/>
  <c r="BVU32" i="83" s="1"/>
  <c r="BSE34" i="83"/>
  <c r="BSH34" i="83" s="1"/>
  <c r="AYG41" i="83"/>
  <c r="AYJ41" i="83" s="1"/>
  <c r="APC39" i="83"/>
  <c r="APF39" i="83" s="1"/>
  <c r="AFR37" i="83"/>
  <c r="AFU37" i="83" s="1"/>
  <c r="BCV40" i="83"/>
  <c r="BCY40" i="83" s="1"/>
  <c r="ABQ39" i="83"/>
  <c r="ABT39" i="83" s="1"/>
  <c r="VE46" i="83"/>
  <c r="VH46" i="83" s="1"/>
  <c r="BDJ32" i="83"/>
  <c r="BDM32" i="83" s="1"/>
  <c r="YR47" i="83"/>
  <c r="YU47" i="83" s="1"/>
  <c r="RR44" i="83"/>
  <c r="RU44" i="83" s="1"/>
  <c r="IG50" i="83"/>
  <c r="IJ50" i="83" s="1"/>
  <c r="AZB39" i="83"/>
  <c r="AZE39" i="83" s="1"/>
  <c r="FA51" i="83"/>
  <c r="FD51" i="83" s="1"/>
  <c r="RK33" i="83"/>
  <c r="RN33" i="83" s="1"/>
  <c r="CI48" i="83"/>
  <c r="CL48" i="83" s="1"/>
  <c r="ADN33" i="83"/>
  <c r="ADQ33" i="83" s="1"/>
  <c r="ST43" i="83"/>
  <c r="SW43" i="83" s="1"/>
  <c r="OL43" i="83"/>
  <c r="OO43" i="83" s="1"/>
  <c r="BTU23" i="83"/>
  <c r="BTX23" i="83" s="1"/>
  <c r="BUI23" i="83"/>
  <c r="BUL23" i="83" s="1"/>
  <c r="BMG28" i="83"/>
  <c r="BMJ28" i="83" s="1"/>
  <c r="BVY44" i="83"/>
  <c r="BWB44" i="83" s="1"/>
  <c r="BLL30" i="83"/>
  <c r="BLO30" i="83" s="1"/>
  <c r="BHR25" i="83"/>
  <c r="BHU25" i="83" s="1"/>
  <c r="BGB22" i="83"/>
  <c r="BGE22" i="83" s="1"/>
  <c r="AZI24" i="83"/>
  <c r="AZL24" i="83" s="1"/>
  <c r="BNI28" i="83"/>
  <c r="BNL28" i="83" s="1"/>
  <c r="BCV25" i="83"/>
  <c r="BCY25" i="83" s="1"/>
  <c r="BOY27" i="83"/>
  <c r="BPB27" i="83" s="1"/>
  <c r="AWJ25" i="83"/>
  <c r="AWM25" i="83" s="1"/>
  <c r="AMY34" i="83"/>
  <c r="ANB34" i="83" s="1"/>
  <c r="AKU27" i="83"/>
  <c r="AKX27" i="83" s="1"/>
  <c r="ATY29" i="83"/>
  <c r="AUB29" i="83" s="1"/>
  <c r="ACL25" i="83"/>
  <c r="ACO25" i="83" s="1"/>
  <c r="VE30" i="83"/>
  <c r="VH30" i="83" s="1"/>
  <c r="MV28" i="83"/>
  <c r="MY28" i="83" s="1"/>
  <c r="JW33" i="83"/>
  <c r="JZ33" i="83" s="1"/>
  <c r="ASP24" i="83"/>
  <c r="ASS24" i="83" s="1"/>
  <c r="BU34" i="83"/>
  <c r="BX34" i="83" s="1"/>
  <c r="CB34" i="83"/>
  <c r="CE34" i="83" s="1"/>
  <c r="AEW24" i="83"/>
  <c r="AEZ24" i="83" s="1"/>
  <c r="RR29" i="83"/>
  <c r="RU29" i="83" s="1"/>
  <c r="BN32" i="83"/>
  <c r="BQ32" i="83" s="1"/>
  <c r="GJ26" i="83"/>
  <c r="GM26" i="83" s="1"/>
  <c r="ABQ28" i="83"/>
  <c r="ABT28" i="83" s="1"/>
  <c r="BVY23" i="83"/>
  <c r="BWB23" i="83" s="1"/>
  <c r="BLS26" i="83"/>
  <c r="BLV26" i="83" s="1"/>
  <c r="AIJ25" i="83"/>
  <c r="AIM25" i="83" s="1"/>
  <c r="BFN26" i="83"/>
  <c r="BFQ26" i="83" s="1"/>
  <c r="ASB27" i="83"/>
  <c r="ASE27" i="83" s="1"/>
  <c r="BBT26" i="83"/>
  <c r="BBW26" i="83" s="1"/>
  <c r="ACZ24" i="83"/>
  <c r="ADC24" i="83" s="1"/>
  <c r="ACE26" i="83"/>
  <c r="ACH26" i="83" s="1"/>
  <c r="BQH23" i="83"/>
  <c r="BQK23" i="83" s="1"/>
  <c r="IN29" i="83"/>
  <c r="IQ29" i="83" s="1"/>
  <c r="DR29" i="83"/>
  <c r="DU29" i="83" s="1"/>
  <c r="CB30" i="83"/>
  <c r="CE30" i="83" s="1"/>
  <c r="AFR24" i="83"/>
  <c r="AFU24" i="83" s="1"/>
  <c r="AEB23" i="83"/>
  <c r="AEE23" i="83" s="1"/>
  <c r="XB29" i="83"/>
  <c r="XE29" i="83" s="1"/>
  <c r="ST28" i="83"/>
  <c r="SW28" i="83" s="1"/>
  <c r="CP28" i="83"/>
  <c r="CS28" i="83" s="1"/>
  <c r="AUM25" i="83"/>
  <c r="AUP25" i="83" s="1"/>
  <c r="UQ29" i="83"/>
  <c r="UT29" i="83" s="1"/>
  <c r="FH29" i="83"/>
  <c r="FK29" i="83" s="1"/>
  <c r="AL29" i="83"/>
  <c r="AO29" i="83" s="1"/>
  <c r="BMU31" i="83"/>
  <c r="BMX31" i="83" s="1"/>
  <c r="WN29" i="83"/>
  <c r="WQ29" i="83" s="1"/>
  <c r="DR51" i="83"/>
  <c r="DU51" i="83" s="1"/>
  <c r="NC41" i="83"/>
  <c r="NF41" i="83" s="1"/>
  <c r="BNW34" i="83"/>
  <c r="BNZ34" i="83" s="1"/>
  <c r="BES36" i="83"/>
  <c r="BEV36" i="83" s="1"/>
  <c r="BDC38" i="83"/>
  <c r="BDF38" i="83" s="1"/>
  <c r="AVH41" i="83"/>
  <c r="AVK41" i="83" s="1"/>
  <c r="ABC35" i="83"/>
  <c r="ABF35" i="83" s="1"/>
  <c r="ANF40" i="83"/>
  <c r="ANI40" i="83" s="1"/>
  <c r="LF35" i="83"/>
  <c r="LI35" i="83" s="1"/>
  <c r="AQE36" i="83"/>
  <c r="AQH36" i="83" s="1"/>
  <c r="FH46" i="83"/>
  <c r="FK46" i="83" s="1"/>
  <c r="Q34" i="83"/>
  <c r="T34" i="83" s="1"/>
  <c r="GJ31" i="83"/>
  <c r="GM31" i="83" s="1"/>
  <c r="AL45" i="83"/>
  <c r="AO45" i="83" s="1"/>
  <c r="YK43" i="83"/>
  <c r="YN43" i="83" s="1"/>
  <c r="NQ41" i="83"/>
  <c r="NT41" i="83" s="1"/>
  <c r="MH46" i="83"/>
  <c r="MK46" i="83" s="1"/>
  <c r="HL38" i="83"/>
  <c r="HO38" i="83" s="1"/>
  <c r="ZM40" i="83"/>
  <c r="ZP40" i="83" s="1"/>
  <c r="UJ44" i="83"/>
  <c r="UM44" i="83" s="1"/>
  <c r="OL41" i="83"/>
  <c r="OO41" i="83" s="1"/>
  <c r="MA45" i="83"/>
  <c r="MD45" i="83" s="1"/>
  <c r="AVA36" i="83"/>
  <c r="AVD36" i="83" s="1"/>
  <c r="XP40" i="83"/>
  <c r="XS40" i="83" s="1"/>
  <c r="TO45" i="83"/>
  <c r="TR45" i="83" s="1"/>
  <c r="KK39" i="83"/>
  <c r="KN39" i="83" s="1"/>
  <c r="EM42" i="83"/>
  <c r="EP42" i="83" s="1"/>
  <c r="BG45" i="83"/>
  <c r="BJ45" i="83" s="1"/>
  <c r="ACE36" i="83"/>
  <c r="ACH36" i="83" s="1"/>
  <c r="WU42" i="83"/>
  <c r="WX42" i="83" s="1"/>
  <c r="BN45" i="83"/>
  <c r="BQ45" i="83" s="1"/>
  <c r="BHK39" i="83"/>
  <c r="BHN39" i="83" s="1"/>
  <c r="ABQ38" i="83"/>
  <c r="ABT38" i="83" s="1"/>
  <c r="FV39" i="83"/>
  <c r="FY39" i="83" s="1"/>
  <c r="BJV43" i="83"/>
  <c r="BJY43" i="83" s="1"/>
  <c r="AJS33" i="83"/>
  <c r="AJV33" i="83" s="1"/>
  <c r="AGM32" i="83"/>
  <c r="AGP32" i="83" s="1"/>
  <c r="WU44" i="83"/>
  <c r="WX44" i="83" s="1"/>
  <c r="TH31" i="83"/>
  <c r="TK31" i="83" s="1"/>
  <c r="AAA46" i="83"/>
  <c r="AAD46" i="83" s="1"/>
  <c r="KK41" i="83"/>
  <c r="KN41" i="83" s="1"/>
  <c r="UC37" i="83"/>
  <c r="UF37" i="83" s="1"/>
  <c r="ABJ34" i="83"/>
  <c r="ABM34" i="83" s="1"/>
  <c r="VZ39" i="83"/>
  <c r="WC39" i="83" s="1"/>
  <c r="BYQ29" i="83"/>
  <c r="BYT29" i="83" s="1"/>
  <c r="BQO27" i="83"/>
  <c r="BQR27" i="83" s="1"/>
  <c r="BTU24" i="83"/>
  <c r="BTX24" i="83" s="1"/>
  <c r="BUB26" i="83"/>
  <c r="BUE26" i="83" s="1"/>
  <c r="AYG33" i="83"/>
  <c r="AYJ33" i="83" s="1"/>
  <c r="ADG29" i="83"/>
  <c r="ADJ29" i="83" s="1"/>
  <c r="BPF28" i="83"/>
  <c r="BPI28" i="83" s="1"/>
  <c r="ATR38" i="83"/>
  <c r="ATU38" i="83" s="1"/>
  <c r="AIX31" i="83"/>
  <c r="AJA31" i="83" s="1"/>
  <c r="AWC28" i="83"/>
  <c r="AWF28" i="83" s="1"/>
  <c r="KY32" i="83"/>
  <c r="LB32" i="83" s="1"/>
  <c r="YD29" i="83"/>
  <c r="YG29" i="83" s="1"/>
  <c r="TV35" i="83"/>
  <c r="TY35" i="83" s="1"/>
  <c r="ACL30" i="83"/>
  <c r="ACO30" i="83" s="1"/>
  <c r="ST33" i="83"/>
  <c r="SW33" i="83" s="1"/>
  <c r="AVV29" i="83"/>
  <c r="AVY29" i="83" s="1"/>
  <c r="VS33" i="83"/>
  <c r="VV33" i="83" s="1"/>
  <c r="BU38" i="83"/>
  <c r="BX38" i="83" s="1"/>
  <c r="UC29" i="83"/>
  <c r="UF29" i="83" s="1"/>
  <c r="HE36" i="83"/>
  <c r="HH36" i="83" s="1"/>
  <c r="BYJ32" i="83"/>
  <c r="BYM32" i="83" s="1"/>
  <c r="BVK33" i="83"/>
  <c r="BVN33" i="83" s="1"/>
  <c r="AIQ32" i="83"/>
  <c r="AIT32" i="83" s="1"/>
  <c r="AEB36" i="83"/>
  <c r="AEE36" i="83" s="1"/>
  <c r="BXA33" i="83"/>
  <c r="BXD33" i="83" s="1"/>
  <c r="BOR43" i="83"/>
  <c r="BOU43" i="83" s="1"/>
  <c r="AWQ43" i="83"/>
  <c r="AWT43" i="83" s="1"/>
  <c r="AKG36" i="83"/>
  <c r="AKJ36" i="83" s="1"/>
  <c r="SM42" i="83"/>
  <c r="SP42" i="83" s="1"/>
  <c r="AIX38" i="83"/>
  <c r="AJA38" i="83" s="1"/>
  <c r="ACE39" i="83"/>
  <c r="ACH39" i="83" s="1"/>
  <c r="YD36" i="83"/>
  <c r="YG36" i="83" s="1"/>
  <c r="IU43" i="83"/>
  <c r="IX43" i="83" s="1"/>
  <c r="NQ43" i="83"/>
  <c r="NT43" i="83" s="1"/>
  <c r="LF42" i="83"/>
  <c r="LI42" i="83" s="1"/>
  <c r="VS41" i="83"/>
  <c r="VV41" i="83" s="1"/>
  <c r="BXV24" i="83"/>
  <c r="BXY24" i="83" s="1"/>
  <c r="BUP25" i="83"/>
  <c r="BUS25" i="83" s="1"/>
  <c r="BNP25" i="83"/>
  <c r="BNS25" i="83" s="1"/>
  <c r="BJO27" i="83"/>
  <c r="BJR27" i="83" s="1"/>
  <c r="BOR31" i="83"/>
  <c r="BOU31" i="83" s="1"/>
  <c r="BGW28" i="83"/>
  <c r="BGZ28" i="83" s="1"/>
  <c r="AXZ27" i="83"/>
  <c r="AYC27" i="83" s="1"/>
  <c r="AXL25" i="83"/>
  <c r="AXO25" i="83" s="1"/>
  <c r="ASB30" i="83"/>
  <c r="ASE30" i="83" s="1"/>
  <c r="AQE29" i="83"/>
  <c r="AQH29" i="83" s="1"/>
  <c r="ANT26" i="83"/>
  <c r="ANW26" i="83" s="1"/>
  <c r="AJZ27" i="83"/>
  <c r="AKC27" i="83" s="1"/>
  <c r="AFK26" i="83"/>
  <c r="AFN26" i="83" s="1"/>
  <c r="BDQ28" i="83"/>
  <c r="BDT28" i="83" s="1"/>
  <c r="AWC25" i="83"/>
  <c r="AWF25" i="83" s="1"/>
  <c r="AQZ26" i="83"/>
  <c r="ARC26" i="83" s="1"/>
  <c r="AHV24" i="83"/>
  <c r="AHY24" i="83" s="1"/>
  <c r="BHY28" i="83"/>
  <c r="BIB28" i="83" s="1"/>
  <c r="PG34" i="83"/>
  <c r="PJ34" i="83" s="1"/>
  <c r="LF30" i="83"/>
  <c r="LI30" i="83" s="1"/>
  <c r="IU30" i="83"/>
  <c r="IX30" i="83" s="1"/>
  <c r="BES31" i="83"/>
  <c r="BEV31" i="83" s="1"/>
  <c r="AFD28" i="83"/>
  <c r="AFG28" i="83" s="1"/>
  <c r="YD27" i="83"/>
  <c r="YG27" i="83" s="1"/>
  <c r="KD28" i="83"/>
  <c r="KG28" i="83" s="1"/>
  <c r="QP28" i="83"/>
  <c r="QS28" i="83" s="1"/>
  <c r="EM29" i="83"/>
  <c r="EP29" i="83" s="1"/>
  <c r="CW29" i="83"/>
  <c r="CZ29" i="83" s="1"/>
  <c r="QI33" i="83"/>
  <c r="QL33" i="83" s="1"/>
  <c r="KY29" i="83"/>
  <c r="LB29" i="83" s="1"/>
  <c r="GC28" i="83"/>
  <c r="GF28" i="83" s="1"/>
  <c r="CI33" i="83"/>
  <c r="CL33" i="83" s="1"/>
  <c r="JB30" i="83"/>
  <c r="JE30" i="83" s="1"/>
  <c r="FH35" i="83"/>
  <c r="FK35" i="83" s="1"/>
  <c r="AUF26" i="83"/>
  <c r="AUI26" i="83" s="1"/>
  <c r="BWT23" i="83"/>
  <c r="BWW23" i="83" s="1"/>
  <c r="BQV22" i="83"/>
  <c r="BQY22" i="83" s="1"/>
  <c r="BPM22" i="83"/>
  <c r="BPP22" i="83" s="1"/>
  <c r="BNW24" i="83"/>
  <c r="BNZ24" i="83" s="1"/>
  <c r="BMG25" i="83"/>
  <c r="BMJ25" i="83" s="1"/>
  <c r="BIF27" i="83"/>
  <c r="BII27" i="83" s="1"/>
  <c r="BFU26" i="83"/>
  <c r="BFX26" i="83" s="1"/>
  <c r="BCA26" i="83"/>
  <c r="BCD26" i="83" s="1"/>
  <c r="AOV29" i="83"/>
  <c r="AOY29" i="83" s="1"/>
  <c r="AFD25" i="83"/>
  <c r="AFG25" i="83" s="1"/>
  <c r="AEI24" i="83"/>
  <c r="AEL24" i="83" s="1"/>
  <c r="AGM23" i="83"/>
  <c r="AGP23" i="83" s="1"/>
  <c r="BEZ25" i="83"/>
  <c r="BFC25" i="83" s="1"/>
  <c r="ATR29" i="83"/>
  <c r="ATU29" i="83" s="1"/>
  <c r="JB28" i="83"/>
  <c r="JE28" i="83" s="1"/>
  <c r="XI25" i="83"/>
  <c r="XL25" i="83" s="1"/>
  <c r="CI27" i="83"/>
  <c r="CL27" i="83" s="1"/>
  <c r="AAH29" i="83"/>
  <c r="AAK29" i="83" s="1"/>
  <c r="OZ26" i="83"/>
  <c r="PC26" i="83" s="1"/>
  <c r="AMY27" i="83"/>
  <c r="ANB27" i="83" s="1"/>
  <c r="ABC27" i="83"/>
  <c r="ABF27" i="83" s="1"/>
  <c r="VZ28" i="83"/>
  <c r="WC28" i="83" s="1"/>
  <c r="ABQ36" i="83"/>
  <c r="ABT36" i="83" s="1"/>
  <c r="GX50" i="83"/>
  <c r="HA50" i="83" s="1"/>
  <c r="BG41" i="83"/>
  <c r="BJ41" i="83" s="1"/>
  <c r="WU41" i="83"/>
  <c r="WX41" i="83" s="1"/>
  <c r="BIT31" i="83"/>
  <c r="BIW31" i="83" s="1"/>
  <c r="BJA32" i="83"/>
  <c r="BJD32" i="83" s="1"/>
  <c r="AWQ37" i="83"/>
  <c r="AWT37" i="83" s="1"/>
  <c r="ASW34" i="83"/>
  <c r="ASZ34" i="83" s="1"/>
  <c r="AYG37" i="83"/>
  <c r="AYJ37" i="83" s="1"/>
  <c r="AUM32" i="83"/>
  <c r="AUP32" i="83" s="1"/>
  <c r="OS44" i="83"/>
  <c r="OV44" i="83" s="1"/>
  <c r="MH42" i="83"/>
  <c r="MK42" i="83" s="1"/>
  <c r="ZM36" i="83"/>
  <c r="ZP36" i="83" s="1"/>
  <c r="BG38" i="83"/>
  <c r="BJ38" i="83" s="1"/>
  <c r="FO44" i="83"/>
  <c r="FR44" i="83" s="1"/>
  <c r="XW36" i="83"/>
  <c r="XZ36" i="83" s="1"/>
  <c r="BXV28" i="83"/>
  <c r="BXY28" i="83" s="1"/>
  <c r="BWM28" i="83"/>
  <c r="BWP28" i="83" s="1"/>
  <c r="BVY31" i="83"/>
  <c r="BWB31" i="83" s="1"/>
  <c r="BXO27" i="83"/>
  <c r="BXR27" i="83" s="1"/>
  <c r="BVK31" i="83"/>
  <c r="BVN31" i="83" s="1"/>
  <c r="BSE33" i="83"/>
  <c r="BSH33" i="83" s="1"/>
  <c r="BJA35" i="83"/>
  <c r="BJD35" i="83" s="1"/>
  <c r="BHR29" i="83"/>
  <c r="BHU29" i="83" s="1"/>
  <c r="BGB26" i="83"/>
  <c r="BGE26" i="83" s="1"/>
  <c r="AYG40" i="83"/>
  <c r="AYJ40" i="83" s="1"/>
  <c r="BIF45" i="83"/>
  <c r="BII45" i="83" s="1"/>
  <c r="BDX40" i="83"/>
  <c r="BEA40" i="83" s="1"/>
  <c r="BBF38" i="83"/>
  <c r="BBI38" i="83" s="1"/>
  <c r="ASW37" i="83"/>
  <c r="ASZ37" i="83" s="1"/>
  <c r="AQE38" i="83"/>
  <c r="AQH38" i="83" s="1"/>
  <c r="BQV28" i="83"/>
  <c r="BQY28" i="83" s="1"/>
  <c r="BCA41" i="83"/>
  <c r="BCD41" i="83" s="1"/>
  <c r="AXZ38" i="83"/>
  <c r="AYC38" i="83" s="1"/>
  <c r="BKX27" i="83"/>
  <c r="BLA27" i="83" s="1"/>
  <c r="BHY39" i="83"/>
  <c r="BIB39" i="83" s="1"/>
  <c r="AZB37" i="83"/>
  <c r="AZE37" i="83" s="1"/>
  <c r="BEL39" i="83"/>
  <c r="BEO39" i="83" s="1"/>
  <c r="ANF45" i="83"/>
  <c r="ANI45" i="83" s="1"/>
  <c r="ASI37" i="83"/>
  <c r="ASL37" i="83" s="1"/>
  <c r="ARU36" i="83"/>
  <c r="ARX36" i="83" s="1"/>
  <c r="AOH38" i="83"/>
  <c r="AOK38" i="83" s="1"/>
  <c r="AHV29" i="83"/>
  <c r="AHY29" i="83" s="1"/>
  <c r="AFR33" i="83"/>
  <c r="AFU33" i="83" s="1"/>
  <c r="BNW37" i="83"/>
  <c r="BNZ37" i="83" s="1"/>
  <c r="AUM35" i="83"/>
  <c r="AUP35" i="83" s="1"/>
  <c r="WN31" i="83"/>
  <c r="WQ31" i="83" s="1"/>
  <c r="VE42" i="83"/>
  <c r="VH42" i="83" s="1"/>
  <c r="UQ44" i="83"/>
  <c r="UT44" i="83" s="1"/>
  <c r="NJ38" i="83"/>
  <c r="NM38" i="83" s="1"/>
  <c r="BJO33" i="83"/>
  <c r="BJR33" i="83" s="1"/>
  <c r="ABX48" i="83"/>
  <c r="ACA48" i="83" s="1"/>
  <c r="TA40" i="83"/>
  <c r="TD40" i="83" s="1"/>
  <c r="OZ35" i="83"/>
  <c r="PC35" i="83" s="1"/>
  <c r="AEW31" i="83"/>
  <c r="AEZ31" i="83" s="1"/>
  <c r="FO49" i="83"/>
  <c r="FR49" i="83" s="1"/>
  <c r="DD35" i="83"/>
  <c r="DG35" i="83" s="1"/>
  <c r="AS42" i="83"/>
  <c r="AV42" i="83" s="1"/>
  <c r="BBM42" i="83"/>
  <c r="BBP42" i="83" s="1"/>
  <c r="ASB42" i="83"/>
  <c r="ASE42" i="83" s="1"/>
  <c r="BU44" i="83"/>
  <c r="BX44" i="83" s="1"/>
  <c r="AYN34" i="83"/>
  <c r="AYQ34" i="83" s="1"/>
  <c r="XI34" i="83"/>
  <c r="XL34" i="83" s="1"/>
  <c r="MV39" i="83"/>
  <c r="MY39" i="83" s="1"/>
  <c r="HZ40" i="83"/>
  <c r="IC40" i="83" s="1"/>
  <c r="GJ36" i="83"/>
  <c r="GM36" i="83" s="1"/>
  <c r="CB51" i="83"/>
  <c r="CE51" i="83" s="1"/>
  <c r="BNB43" i="83"/>
  <c r="BNE43" i="83" s="1"/>
  <c r="XB45" i="83"/>
  <c r="XE45" i="83" s="1"/>
  <c r="GC40" i="83"/>
  <c r="GF40" i="83" s="1"/>
  <c r="AL51" i="83"/>
  <c r="AO51" i="83" s="1"/>
  <c r="GQ45" i="83"/>
  <c r="GT45" i="83" s="1"/>
  <c r="ET39" i="83"/>
  <c r="EW39" i="83" s="1"/>
  <c r="AZ39" i="83"/>
  <c r="BC39" i="83" s="1"/>
  <c r="J37" i="83"/>
  <c r="M37" i="83" s="1"/>
  <c r="AIX37" i="83"/>
  <c r="AJA37" i="83" s="1"/>
  <c r="ADG35" i="83"/>
  <c r="ADJ35" i="83" s="1"/>
  <c r="IN56" i="83"/>
  <c r="IQ56" i="83" s="1"/>
  <c r="XP42" i="83"/>
  <c r="XS42" i="83" s="1"/>
  <c r="VS40" i="83"/>
  <c r="VV40" i="83" s="1"/>
  <c r="ST41" i="83"/>
  <c r="SW41" i="83" s="1"/>
  <c r="AKN32" i="83"/>
  <c r="AKQ32" i="83" s="1"/>
  <c r="AEW33" i="83"/>
  <c r="AEZ33" i="83" s="1"/>
  <c r="YY39" i="83"/>
  <c r="ZB39" i="83" s="1"/>
  <c r="UJ46" i="83"/>
  <c r="UM46" i="83" s="1"/>
  <c r="CP43" i="83"/>
  <c r="CS43" i="83" s="1"/>
  <c r="BXA30" i="83"/>
  <c r="BXD30" i="83" s="1"/>
  <c r="BVR29" i="83"/>
  <c r="BVU29" i="83" s="1"/>
  <c r="BRC26" i="83"/>
  <c r="BRF26" i="83" s="1"/>
  <c r="BNI31" i="83"/>
  <c r="BNL31" i="83" s="1"/>
  <c r="BVK29" i="83"/>
  <c r="BVN29" i="83" s="1"/>
  <c r="BOR36" i="83"/>
  <c r="BOU36" i="83" s="1"/>
  <c r="BIT30" i="83"/>
  <c r="BIW30" i="83" s="1"/>
  <c r="BGP36" i="83"/>
  <c r="BGS36" i="83" s="1"/>
  <c r="AFK28" i="83"/>
  <c r="AFN28" i="83" s="1"/>
  <c r="BLL36" i="83"/>
  <c r="BLO36" i="83" s="1"/>
  <c r="BDC36" i="83"/>
  <c r="BDF36" i="83" s="1"/>
  <c r="BBM34" i="83"/>
  <c r="BBP34" i="83" s="1"/>
  <c r="BFN31" i="83"/>
  <c r="BFQ31" i="83" s="1"/>
  <c r="ALI28" i="83"/>
  <c r="ALL28" i="83" s="1"/>
  <c r="AUF29" i="83"/>
  <c r="AUI29" i="83" s="1"/>
  <c r="AMY38" i="83"/>
  <c r="ANB38" i="83" s="1"/>
  <c r="YR35" i="83"/>
  <c r="YU35" i="83" s="1"/>
  <c r="UJ35" i="83"/>
  <c r="UM35" i="83" s="1"/>
  <c r="JW38" i="83"/>
  <c r="JZ38" i="83" s="1"/>
  <c r="BFU32" i="83"/>
  <c r="BFX32" i="83" s="1"/>
  <c r="UX30" i="83"/>
  <c r="VA30" i="83" s="1"/>
  <c r="SM33" i="83"/>
  <c r="SP33" i="83" s="1"/>
  <c r="ZT29" i="83"/>
  <c r="ZW29" i="83" s="1"/>
  <c r="FO39" i="83"/>
  <c r="FR39" i="83" s="1"/>
  <c r="FA38" i="83"/>
  <c r="FD38" i="83" s="1"/>
  <c r="WU37" i="83"/>
  <c r="WX37" i="83" s="1"/>
  <c r="OS41" i="83"/>
  <c r="OV41" i="83" s="1"/>
  <c r="CB40" i="83"/>
  <c r="CE40" i="83" s="1"/>
  <c r="AIQ27" i="83"/>
  <c r="AIT27" i="83" s="1"/>
  <c r="JB36" i="83"/>
  <c r="JE36" i="83" s="1"/>
  <c r="BN37" i="83"/>
  <c r="BQ37" i="83" s="1"/>
  <c r="GQ37" i="83"/>
  <c r="GT37" i="83" s="1"/>
  <c r="AE39" i="83"/>
  <c r="AH39" i="83" s="1"/>
  <c r="GX42" i="83"/>
  <c r="HA42" i="83" s="1"/>
  <c r="BYQ33" i="83"/>
  <c r="BYT33" i="83" s="1"/>
  <c r="BUB29" i="83"/>
  <c r="BUE29" i="83" s="1"/>
  <c r="BTU27" i="83"/>
  <c r="BTX27" i="83" s="1"/>
  <c r="BRQ24" i="83"/>
  <c r="BRT24" i="83" s="1"/>
  <c r="BUP30" i="83"/>
  <c r="BUS30" i="83" s="1"/>
  <c r="BQO31" i="83"/>
  <c r="BQR31" i="83" s="1"/>
  <c r="BNB44" i="83"/>
  <c r="BNE44" i="83" s="1"/>
  <c r="BGW33" i="83"/>
  <c r="BGZ33" i="83" s="1"/>
  <c r="BGP45" i="83"/>
  <c r="BGS45" i="83" s="1"/>
  <c r="ATK36" i="83"/>
  <c r="ATN36" i="83" s="1"/>
  <c r="ARU38" i="83"/>
  <c r="ARX38" i="83" s="1"/>
  <c r="AQL45" i="83"/>
  <c r="AQO45" i="83" s="1"/>
  <c r="BKX29" i="83"/>
  <c r="BLA29" i="83" s="1"/>
  <c r="BLS39" i="83"/>
  <c r="BLV39" i="83" s="1"/>
  <c r="BDX42" i="83"/>
  <c r="BEA42" i="83" s="1"/>
  <c r="BCA43" i="83"/>
  <c r="BCD43" i="83" s="1"/>
  <c r="BHR30" i="83"/>
  <c r="BHU30" i="83" s="1"/>
  <c r="BAK38" i="83"/>
  <c r="BAN38" i="83" s="1"/>
  <c r="ATR48" i="83"/>
  <c r="ATU48" i="83" s="1"/>
  <c r="BGI38" i="83"/>
  <c r="BGL38" i="83" s="1"/>
  <c r="BBF40" i="83"/>
  <c r="BBI40" i="83" s="1"/>
  <c r="ASB43" i="83"/>
  <c r="ASE43" i="83" s="1"/>
  <c r="AHA30" i="83"/>
  <c r="AHD30" i="83" s="1"/>
  <c r="BDC41" i="83"/>
  <c r="BDF41" i="83" s="1"/>
  <c r="AJS34" i="83"/>
  <c r="AJV34" i="83" s="1"/>
  <c r="NC47" i="83"/>
  <c r="NF47" i="83" s="1"/>
  <c r="HS44" i="83"/>
  <c r="HV44" i="83" s="1"/>
  <c r="OS55" i="83"/>
  <c r="OV55" i="83" s="1"/>
  <c r="AFK32" i="83"/>
  <c r="AFN32" i="83" s="1"/>
  <c r="ACL36" i="83"/>
  <c r="ACO36" i="83" s="1"/>
  <c r="AAH49" i="83"/>
  <c r="AAK49" i="83" s="1"/>
  <c r="XB49" i="83"/>
  <c r="XE49" i="83" s="1"/>
  <c r="MH52" i="83"/>
  <c r="MK52" i="83" s="1"/>
  <c r="HL40" i="83"/>
  <c r="HO40" i="83" s="1"/>
  <c r="FV41" i="83"/>
  <c r="FY41" i="83" s="1"/>
  <c r="ALW34" i="83"/>
  <c r="ALZ34" i="83" s="1"/>
  <c r="ADG36" i="83"/>
  <c r="ADJ36" i="83" s="1"/>
  <c r="AS47" i="83"/>
  <c r="AV47" i="83" s="1"/>
  <c r="AZW43" i="83"/>
  <c r="AZZ43" i="83" s="1"/>
  <c r="CB56" i="83"/>
  <c r="CE56" i="83" s="1"/>
  <c r="NJ41" i="83"/>
  <c r="NM41" i="83" s="1"/>
  <c r="GQ49" i="83"/>
  <c r="GT49" i="83" s="1"/>
  <c r="BG48" i="83"/>
  <c r="BJ48" i="83" s="1"/>
  <c r="BWF25" i="83"/>
  <c r="BWI25" i="83" s="1"/>
  <c r="BVD25" i="83"/>
  <c r="BVG25" i="83" s="1"/>
  <c r="BTN26" i="83"/>
  <c r="BTQ26" i="83" s="1"/>
  <c r="BMU26" i="83"/>
  <c r="BMX26" i="83" s="1"/>
  <c r="BKX24" i="83"/>
  <c r="BLA24" i="83" s="1"/>
  <c r="BWM24" i="83"/>
  <c r="BWP24" i="83" s="1"/>
  <c r="BOK27" i="83"/>
  <c r="BON27" i="83" s="1"/>
  <c r="BLZ26" i="83"/>
  <c r="BMC26" i="83" s="1"/>
  <c r="BJH23" i="83"/>
  <c r="BJK23" i="83" s="1"/>
  <c r="BCH28" i="83"/>
  <c r="BCK28" i="83" s="1"/>
  <c r="BAR28" i="83"/>
  <c r="BAU28" i="83" s="1"/>
  <c r="BEL28" i="83"/>
  <c r="BEO28" i="83" s="1"/>
  <c r="BBM30" i="83"/>
  <c r="BBP30" i="83" s="1"/>
  <c r="BBF28" i="83"/>
  <c r="BBI28" i="83" s="1"/>
  <c r="AVO29" i="83"/>
  <c r="AVR29" i="83" s="1"/>
  <c r="ASW27" i="83"/>
  <c r="ASZ27" i="83" s="1"/>
  <c r="AFY25" i="83"/>
  <c r="AGB25" i="83" s="1"/>
  <c r="ADN27" i="83"/>
  <c r="ADQ27" i="83" s="1"/>
  <c r="BKQ26" i="83"/>
  <c r="BKT26" i="83" s="1"/>
  <c r="BAK29" i="83"/>
  <c r="BAN29" i="83" s="1"/>
  <c r="BKC28" i="83"/>
  <c r="BKF28" i="83" s="1"/>
  <c r="BKJ26" i="83"/>
  <c r="BKM26" i="83" s="1"/>
  <c r="AQS29" i="83"/>
  <c r="AQV29" i="83" s="1"/>
  <c r="AKG29" i="83"/>
  <c r="AKJ29" i="83" s="1"/>
  <c r="AJE27" i="83"/>
  <c r="AJH27" i="83" s="1"/>
  <c r="BLS31" i="83"/>
  <c r="BLV31" i="83" s="1"/>
  <c r="AUT25" i="83"/>
  <c r="AUW25" i="83" s="1"/>
  <c r="AIJ28" i="83"/>
  <c r="AIM28" i="83" s="1"/>
  <c r="BPT24" i="83"/>
  <c r="BPW24" i="83" s="1"/>
  <c r="AJS25" i="83"/>
  <c r="AJV25" i="83" s="1"/>
  <c r="AGM24" i="83"/>
  <c r="AGP24" i="83" s="1"/>
  <c r="AFR26" i="83"/>
  <c r="AFU26" i="83" s="1"/>
  <c r="ACE30" i="83"/>
  <c r="ACH30" i="83" s="1"/>
  <c r="AAV27" i="83"/>
  <c r="AAY27" i="83" s="1"/>
  <c r="WG32" i="83"/>
  <c r="WJ32" i="83" s="1"/>
  <c r="LM34" i="83"/>
  <c r="LP34" i="83" s="1"/>
  <c r="KK29" i="83"/>
  <c r="KN29" i="83" s="1"/>
  <c r="JP28" i="83"/>
  <c r="JS28" i="83" s="1"/>
  <c r="AYG29" i="83"/>
  <c r="AYJ29" i="83" s="1"/>
  <c r="AAO30" i="83"/>
  <c r="AAR30" i="83" s="1"/>
  <c r="AAA31" i="83"/>
  <c r="AAD31" i="83" s="1"/>
  <c r="UX28" i="83"/>
  <c r="VA28" i="83" s="1"/>
  <c r="TA30" i="83"/>
  <c r="TD30" i="83" s="1"/>
  <c r="SF28" i="83"/>
  <c r="SI28" i="83" s="1"/>
  <c r="QW29" i="83"/>
  <c r="QZ29" i="83" s="1"/>
  <c r="OZ28" i="83"/>
  <c r="PC28" i="83" s="1"/>
  <c r="HE31" i="83"/>
  <c r="HH31" i="83" s="1"/>
  <c r="BFG26" i="83"/>
  <c r="BFJ26" i="83" s="1"/>
  <c r="XI30" i="83"/>
  <c r="XL30" i="83" s="1"/>
  <c r="RY37" i="83"/>
  <c r="SB37" i="83" s="1"/>
  <c r="PU29" i="83"/>
  <c r="PX29" i="83" s="1"/>
  <c r="JI29" i="83"/>
  <c r="JL29" i="83" s="1"/>
  <c r="DK33" i="83"/>
  <c r="DN33" i="83" s="1"/>
  <c r="AZ28" i="83"/>
  <c r="BC28" i="83" s="1"/>
  <c r="AMK26" i="83"/>
  <c r="AMN26" i="83" s="1"/>
  <c r="AEP25" i="83"/>
  <c r="AES25" i="83" s="1"/>
  <c r="ABX33" i="83"/>
  <c r="ACA33" i="83" s="1"/>
  <c r="BAD27" i="83"/>
  <c r="BAG27" i="83" s="1"/>
  <c r="NJ30" i="83"/>
  <c r="NM30" i="83" s="1"/>
  <c r="AEI26" i="83"/>
  <c r="AEL26" i="83" s="1"/>
  <c r="ZT27" i="83"/>
  <c r="ZW27" i="83" s="1"/>
  <c r="GQ32" i="83"/>
  <c r="GT32" i="83" s="1"/>
  <c r="AS31" i="83"/>
  <c r="AV31" i="83" s="1"/>
  <c r="ADU25" i="83"/>
  <c r="ADX25" i="83" s="1"/>
  <c r="GX36" i="83"/>
  <c r="HA36" i="83" s="1"/>
  <c r="FV28" i="83"/>
  <c r="FY28" i="83" s="1"/>
  <c r="BG30" i="83"/>
  <c r="BJ30" i="83" s="1"/>
  <c r="BYQ23" i="83"/>
  <c r="BYT23" i="83" s="1"/>
  <c r="BXH23" i="83"/>
  <c r="BXK23" i="83" s="1"/>
  <c r="BYJ23" i="83"/>
  <c r="BYM23" i="83" s="1"/>
  <c r="BVY42" i="83"/>
  <c r="BWB42" i="83" s="1"/>
  <c r="BEL25" i="83"/>
  <c r="BEO25" i="83" s="1"/>
  <c r="BAD25" i="83"/>
  <c r="BAG25" i="83" s="1"/>
  <c r="BKC24" i="83"/>
  <c r="BKF24" i="83" s="1"/>
  <c r="BEE24" i="83"/>
  <c r="BEH24" i="83" s="1"/>
  <c r="AVH29" i="83"/>
  <c r="AVK29" i="83" s="1"/>
  <c r="BSE23" i="83"/>
  <c r="BSH23" i="83" s="1"/>
  <c r="BRC22" i="83"/>
  <c r="BRF22" i="83" s="1"/>
  <c r="BDC27" i="83"/>
  <c r="BDF27" i="83" s="1"/>
  <c r="AZI23" i="83"/>
  <c r="AZL23" i="83" s="1"/>
  <c r="AFY24" i="83"/>
  <c r="AGB24" i="83" s="1"/>
  <c r="ALW24" i="83"/>
  <c r="ALZ24" i="83" s="1"/>
  <c r="BGP26" i="83"/>
  <c r="BGS26" i="83" s="1"/>
  <c r="ABX29" i="83"/>
  <c r="ACA29" i="83" s="1"/>
  <c r="VL29" i="83"/>
  <c r="VO29" i="83" s="1"/>
  <c r="QP26" i="83"/>
  <c r="QS26" i="83" s="1"/>
  <c r="BHD26" i="83"/>
  <c r="BHG26" i="83" s="1"/>
  <c r="ADN25" i="83"/>
  <c r="ADQ25" i="83" s="1"/>
  <c r="ZM28" i="83"/>
  <c r="ZP28" i="83" s="1"/>
  <c r="RK26" i="83"/>
  <c r="RN26" i="83" s="1"/>
  <c r="AFK23" i="83"/>
  <c r="AFN23" i="83" s="1"/>
  <c r="TO29" i="83"/>
  <c r="TR29" i="83" s="1"/>
  <c r="SF26" i="83"/>
  <c r="SI26" i="83" s="1"/>
  <c r="UC24" i="83"/>
  <c r="UF24" i="83" s="1"/>
  <c r="APQ26" i="83"/>
  <c r="APT26" i="83" s="1"/>
  <c r="ACS24" i="83"/>
  <c r="ACV24" i="83" s="1"/>
  <c r="TA27" i="83"/>
  <c r="TD27" i="83" s="1"/>
  <c r="LM29" i="83"/>
  <c r="LP29" i="83" s="1"/>
  <c r="AGT24" i="83"/>
  <c r="AGW24" i="83" s="1"/>
  <c r="AAO26" i="83"/>
  <c r="AAR26" i="83" s="1"/>
  <c r="BGI34" i="83"/>
  <c r="BGL34" i="83" s="1"/>
  <c r="AWQ39" i="83"/>
  <c r="AWT39" i="83" s="1"/>
  <c r="AAA41" i="83"/>
  <c r="AAD41" i="83" s="1"/>
  <c r="BBM40" i="83"/>
  <c r="BBP40" i="83" s="1"/>
  <c r="ABX45" i="83"/>
  <c r="ACA45" i="83" s="1"/>
  <c r="VL42" i="83"/>
  <c r="VO42" i="83" s="1"/>
  <c r="TV42" i="83"/>
  <c r="TY42" i="83" s="1"/>
  <c r="QI43" i="83"/>
  <c r="QL43" i="83" s="1"/>
  <c r="OS47" i="83"/>
  <c r="OV47" i="83" s="1"/>
  <c r="FH50" i="83"/>
  <c r="FK50" i="83" s="1"/>
  <c r="AL48" i="83"/>
  <c r="AO48" i="83" s="1"/>
  <c r="XB42" i="83"/>
  <c r="XE42" i="83" s="1"/>
  <c r="JW45" i="83"/>
  <c r="JZ45" i="83" s="1"/>
  <c r="BNP28" i="83"/>
  <c r="BNS28" i="83" s="1"/>
  <c r="BHD36" i="83"/>
  <c r="BHG36" i="83" s="1"/>
  <c r="BEL35" i="83"/>
  <c r="BEO35" i="83" s="1"/>
  <c r="AVA33" i="83"/>
  <c r="AVD33" i="83" s="1"/>
  <c r="AUT30" i="83"/>
  <c r="AUW30" i="83" s="1"/>
  <c r="ARU33" i="83"/>
  <c r="ARX33" i="83" s="1"/>
  <c r="AVO36" i="83"/>
  <c r="AVR36" i="83" s="1"/>
  <c r="ASB38" i="83"/>
  <c r="ASE38" i="83" s="1"/>
  <c r="ARG32" i="83"/>
  <c r="ARJ32" i="83" s="1"/>
  <c r="APC34" i="83"/>
  <c r="APF34" i="83" s="1"/>
  <c r="AXE33" i="83"/>
  <c r="AXH33" i="83" s="1"/>
  <c r="ATY36" i="83"/>
  <c r="AUB36" i="83" s="1"/>
  <c r="TV39" i="83"/>
  <c r="TY39" i="83" s="1"/>
  <c r="QW39" i="83"/>
  <c r="QZ39" i="83" s="1"/>
  <c r="ANM33" i="83"/>
  <c r="ANP33" i="83" s="1"/>
  <c r="RR36" i="83"/>
  <c r="RU36" i="83" s="1"/>
  <c r="MA43" i="83"/>
  <c r="MD43" i="83" s="1"/>
  <c r="JP34" i="83"/>
  <c r="JS34" i="83" s="1"/>
  <c r="XB39" i="83"/>
  <c r="XE39" i="83" s="1"/>
  <c r="RY46" i="83"/>
  <c r="SB46" i="83" s="1"/>
  <c r="QB34" i="83"/>
  <c r="QE34" i="83" s="1"/>
  <c r="IN47" i="83"/>
  <c r="IQ47" i="83" s="1"/>
  <c r="JW42" i="83"/>
  <c r="JZ42" i="83" s="1"/>
  <c r="HZ35" i="83"/>
  <c r="IC35" i="83" s="1"/>
  <c r="EM36" i="83"/>
  <c r="EP36" i="83" s="1"/>
  <c r="GX46" i="83"/>
  <c r="HA46" i="83" s="1"/>
  <c r="EF34" i="83"/>
  <c r="EI34" i="83" s="1"/>
  <c r="DR47" i="83"/>
  <c r="DU47" i="83" s="1"/>
  <c r="NX34" i="83"/>
  <c r="OA34" i="83" s="1"/>
  <c r="BYQ31" i="83"/>
  <c r="BYT31" i="83" s="1"/>
  <c r="BQA26" i="83"/>
  <c r="BQD26" i="83" s="1"/>
  <c r="BNI34" i="83"/>
  <c r="BNL34" i="83" s="1"/>
  <c r="BPT28" i="83"/>
  <c r="BPW28" i="83" s="1"/>
  <c r="BLS38" i="83"/>
  <c r="BLV38" i="83" s="1"/>
  <c r="BBT36" i="83"/>
  <c r="BBW36" i="83" s="1"/>
  <c r="BAD33" i="83"/>
  <c r="BAG33" i="83" s="1"/>
  <c r="BMU33" i="83"/>
  <c r="BMX33" i="83" s="1"/>
  <c r="BFN35" i="83"/>
  <c r="BFQ35" i="83" s="1"/>
  <c r="AMK33" i="83"/>
  <c r="AMN33" i="83" s="1"/>
  <c r="AFY28" i="83"/>
  <c r="AGB28" i="83" s="1"/>
  <c r="AFD32" i="83"/>
  <c r="AFG32" i="83" s="1"/>
  <c r="ACL33" i="83"/>
  <c r="ACO33" i="83" s="1"/>
  <c r="LF40" i="83"/>
  <c r="LI40" i="83" s="1"/>
  <c r="KD35" i="83"/>
  <c r="KG35" i="83" s="1"/>
  <c r="AGT30" i="83"/>
  <c r="AGW30" i="83" s="1"/>
  <c r="OS51" i="83"/>
  <c r="OV51" i="83" s="1"/>
  <c r="MO35" i="83"/>
  <c r="MR35" i="83" s="1"/>
  <c r="HS41" i="83"/>
  <c r="HV41" i="83" s="1"/>
  <c r="AAA43" i="83"/>
  <c r="AAD43" i="83" s="1"/>
  <c r="CP41" i="83"/>
  <c r="CS41" i="83" s="1"/>
  <c r="AVH46" i="83"/>
  <c r="AVK46" i="83" s="1"/>
  <c r="ZT31" i="83"/>
  <c r="ZW31" i="83" s="1"/>
  <c r="Q38" i="83"/>
  <c r="T38" i="83" s="1"/>
  <c r="PG48" i="83"/>
  <c r="PJ48" i="83" s="1"/>
  <c r="CI45" i="83"/>
  <c r="CL45" i="83" s="1"/>
  <c r="X31" i="83"/>
  <c r="AA31" i="83" s="1"/>
  <c r="SM41" i="83"/>
  <c r="SP41" i="83" s="1"/>
  <c r="DR53" i="83"/>
  <c r="DU53" i="83" s="1"/>
  <c r="PN43" i="83"/>
  <c r="PQ43" i="83" s="1"/>
  <c r="TO47" i="83"/>
  <c r="TR47" i="83" s="1"/>
  <c r="NC44" i="83"/>
  <c r="NF44" i="83" s="1"/>
  <c r="AEB35" i="83"/>
  <c r="AEE35" i="83" s="1"/>
  <c r="FH54" i="83"/>
  <c r="FK54" i="83" s="1"/>
  <c r="MH49" i="83"/>
  <c r="MK49" i="83" s="1"/>
  <c r="GX55" i="83"/>
  <c r="HA55" i="83" s="1"/>
  <c r="BGW29" i="83"/>
  <c r="BGZ29" i="83" s="1"/>
  <c r="BEL31" i="83"/>
  <c r="BEO31" i="83" s="1"/>
  <c r="AYU31" i="83"/>
  <c r="AYX31" i="83" s="1"/>
  <c r="ALW29" i="83"/>
  <c r="ALZ29" i="83" s="1"/>
  <c r="AZB32" i="83"/>
  <c r="AZE32" i="83" s="1"/>
  <c r="BES34" i="83"/>
  <c r="BEV34" i="83" s="1"/>
  <c r="BCV29" i="83"/>
  <c r="BCY29" i="83" s="1"/>
  <c r="AOO33" i="83"/>
  <c r="AOR33" i="83" s="1"/>
  <c r="AOV38" i="83"/>
  <c r="AOY38" i="83" s="1"/>
  <c r="MA37" i="83"/>
  <c r="MD37" i="83" s="1"/>
  <c r="AMK28" i="83"/>
  <c r="AMN28" i="83" s="1"/>
  <c r="AQL36" i="83"/>
  <c r="AQO36" i="83" s="1"/>
  <c r="ABX37" i="83"/>
  <c r="ACA37" i="83" s="1"/>
  <c r="AS34" i="83"/>
  <c r="AV34" i="83" s="1"/>
  <c r="BOK34" i="83"/>
  <c r="BON34" i="83" s="1"/>
  <c r="BJO34" i="83"/>
  <c r="BJR34" i="83" s="1"/>
  <c r="BIT33" i="83"/>
  <c r="BIW33" i="83" s="1"/>
  <c r="ANM38" i="83"/>
  <c r="ANP38" i="83" s="1"/>
  <c r="AJZ33" i="83"/>
  <c r="AKC33" i="83" s="1"/>
  <c r="AHH37" i="83"/>
  <c r="AHK37" i="83" s="1"/>
  <c r="BOY33" i="83"/>
  <c r="BPB33" i="83" s="1"/>
  <c r="BJV45" i="83"/>
  <c r="BJY45" i="83" s="1"/>
  <c r="BQA27" i="83"/>
  <c r="BQD27" i="83" s="1"/>
  <c r="BHD38" i="83"/>
  <c r="BHG38" i="83" s="1"/>
  <c r="BBM44" i="83"/>
  <c r="BBP44" i="83" s="1"/>
  <c r="AXL33" i="83"/>
  <c r="AXO33" i="83" s="1"/>
  <c r="AQS38" i="83"/>
  <c r="AQV38" i="83" s="1"/>
  <c r="ALI32" i="83"/>
  <c r="ALL32" i="83" s="1"/>
  <c r="AVH47" i="83"/>
  <c r="AVK47" i="83" s="1"/>
  <c r="BFN36" i="83"/>
  <c r="BFQ36" i="83" s="1"/>
  <c r="AYU37" i="83"/>
  <c r="AYX37" i="83" s="1"/>
  <c r="TA43" i="83"/>
  <c r="TD43" i="83" s="1"/>
  <c r="PG50" i="83"/>
  <c r="PJ50" i="83" s="1"/>
  <c r="UX36" i="83"/>
  <c r="VA36" i="83" s="1"/>
  <c r="YY40" i="83"/>
  <c r="ZB40" i="83" s="1"/>
  <c r="AXS31" i="83"/>
  <c r="AXV31" i="83" s="1"/>
  <c r="IN58" i="83"/>
  <c r="IQ58" i="83" s="1"/>
  <c r="EF42" i="83"/>
  <c r="EI42" i="83" s="1"/>
  <c r="BU48" i="83"/>
  <c r="BX48" i="83" s="1"/>
  <c r="AVO42" i="83"/>
  <c r="AVR42" i="83" s="1"/>
  <c r="QI47" i="83"/>
  <c r="QL47" i="83" s="1"/>
  <c r="BVK27" i="83"/>
  <c r="BVN27" i="83" s="1"/>
  <c r="BNW27" i="83"/>
  <c r="BNZ27" i="83" s="1"/>
  <c r="BLE27" i="83"/>
  <c r="BLH27" i="83" s="1"/>
  <c r="BXH25" i="83"/>
  <c r="BXK25" i="83" s="1"/>
  <c r="BHD27" i="83"/>
  <c r="BHG27" i="83" s="1"/>
  <c r="BGI29" i="83"/>
  <c r="BGL29" i="83" s="1"/>
  <c r="BAY27" i="83"/>
  <c r="BBB27" i="83" s="1"/>
  <c r="BIT26" i="83"/>
  <c r="BIW26" i="83" s="1"/>
  <c r="BFU29" i="83"/>
  <c r="BFX29" i="83" s="1"/>
  <c r="ARG26" i="83"/>
  <c r="ARJ26" i="83" s="1"/>
  <c r="AQL31" i="83"/>
  <c r="AQO31" i="83" s="1"/>
  <c r="APJ26" i="83"/>
  <c r="APM26" i="83" s="1"/>
  <c r="AMR25" i="83"/>
  <c r="AMU25" i="83" s="1"/>
  <c r="AHA23" i="83"/>
  <c r="AHD23" i="83" s="1"/>
  <c r="ACS25" i="83"/>
  <c r="ACV25" i="83" s="1"/>
  <c r="BQH26" i="83"/>
  <c r="BQK26" i="83" s="1"/>
  <c r="BSE27" i="83"/>
  <c r="BSH27" i="83" s="1"/>
  <c r="BSS23" i="83"/>
  <c r="BSV23" i="83" s="1"/>
  <c r="BDX29" i="83"/>
  <c r="BEA29" i="83" s="1"/>
  <c r="AJL24" i="83"/>
  <c r="AJO24" i="83" s="1"/>
  <c r="AIC25" i="83"/>
  <c r="AIF25" i="83" s="1"/>
  <c r="APX28" i="83"/>
  <c r="AQA28" i="83" s="1"/>
  <c r="AOV33" i="83"/>
  <c r="AOY33" i="83" s="1"/>
  <c r="UQ32" i="83"/>
  <c r="UT32" i="83" s="1"/>
  <c r="PN29" i="83"/>
  <c r="PQ29" i="83" s="1"/>
  <c r="OE29" i="83"/>
  <c r="OH29" i="83" s="1"/>
  <c r="NC32" i="83"/>
  <c r="NF32" i="83" s="1"/>
  <c r="AVH33" i="83"/>
  <c r="AVK33" i="83" s="1"/>
  <c r="ARU28" i="83"/>
  <c r="ARX28" i="83" s="1"/>
  <c r="ALI24" i="83"/>
  <c r="ALL24" i="83" s="1"/>
  <c r="ZM31" i="83"/>
  <c r="ZP31" i="83" s="1"/>
  <c r="AYU28" i="83"/>
  <c r="AYX28" i="83" s="1"/>
  <c r="AOO29" i="83"/>
  <c r="AOR29" i="83" s="1"/>
  <c r="XW31" i="83"/>
  <c r="XZ31" i="83" s="1"/>
  <c r="KR28" i="83"/>
  <c r="KU28" i="83" s="1"/>
  <c r="J28" i="83"/>
  <c r="M28" i="83" s="1"/>
  <c r="BXA23" i="83"/>
  <c r="BXD23" i="83" s="1"/>
  <c r="BHK26" i="83"/>
  <c r="BHN26" i="83" s="1"/>
  <c r="AYG26" i="83"/>
  <c r="AYJ26" i="83" s="1"/>
  <c r="AWC24" i="83"/>
  <c r="AWF24" i="83" s="1"/>
  <c r="AMK25" i="83"/>
  <c r="AMN25" i="83" s="1"/>
  <c r="AJE24" i="83"/>
  <c r="AJH24" i="83" s="1"/>
  <c r="AHO24" i="83"/>
  <c r="AHR24" i="83" s="1"/>
  <c r="BNB27" i="83"/>
  <c r="BNE27" i="83" s="1"/>
  <c r="BGW24" i="83"/>
  <c r="BGZ24" i="83" s="1"/>
  <c r="AXS23" i="83"/>
  <c r="AXV23" i="83" s="1"/>
  <c r="AIQ23" i="83"/>
  <c r="AIT23" i="83" s="1"/>
  <c r="XW28" i="83"/>
  <c r="XZ28" i="83" s="1"/>
  <c r="OS29" i="83"/>
  <c r="OV29" i="83" s="1"/>
  <c r="MH28" i="83"/>
  <c r="MK28" i="83" s="1"/>
  <c r="KY27" i="83"/>
  <c r="LB27" i="83" s="1"/>
  <c r="AHH24" i="83"/>
  <c r="AHK24" i="83" s="1"/>
  <c r="SM26" i="83"/>
  <c r="SP26" i="83" s="1"/>
  <c r="VS25" i="83"/>
  <c r="VV25" i="83" s="1"/>
  <c r="BLE31" i="83"/>
  <c r="BLH31" i="83" s="1"/>
  <c r="NQ38" i="83"/>
  <c r="NT38" i="83" s="1"/>
  <c r="IN51" i="83"/>
  <c r="IQ51" i="83" s="1"/>
  <c r="FA43" i="83"/>
  <c r="FD43" i="83" s="1"/>
  <c r="CB48" i="83"/>
  <c r="CE48" i="83" s="1"/>
  <c r="DY37" i="83"/>
  <c r="EB37" i="83" s="1"/>
  <c r="BLL39" i="83"/>
  <c r="BLO39" i="83" s="1"/>
  <c r="BIF41" i="83"/>
  <c r="BII41" i="83" s="1"/>
  <c r="BLZ32" i="83"/>
  <c r="BMC32" i="83" s="1"/>
  <c r="BHY33" i="83"/>
  <c r="BIB33" i="83" s="1"/>
  <c r="UQ39" i="83"/>
  <c r="UT39" i="83" s="1"/>
  <c r="TA36" i="83"/>
  <c r="TD36" i="83" s="1"/>
  <c r="AQS33" i="83"/>
  <c r="AQV33" i="83" s="1"/>
  <c r="AOV41" i="83"/>
  <c r="AOY41" i="83" s="1"/>
  <c r="AOO35" i="83"/>
  <c r="AOR35" i="83" s="1"/>
  <c r="IG40" i="83"/>
  <c r="IJ40" i="83" s="1"/>
  <c r="MV35" i="83"/>
  <c r="MY35" i="83" s="1"/>
  <c r="DK40" i="83"/>
  <c r="DN40" i="83" s="1"/>
  <c r="CP39" i="83"/>
  <c r="CS39" i="83" s="1"/>
  <c r="RD37" i="83"/>
  <c r="RG37" i="83" s="1"/>
  <c r="BUP28" i="83"/>
  <c r="BUS28" i="83" s="1"/>
  <c r="BSZ27" i="83"/>
  <c r="BTC27" i="83" s="1"/>
  <c r="BJH27" i="83"/>
  <c r="BJK27" i="83" s="1"/>
  <c r="BQO30" i="83"/>
  <c r="BQR30" i="83" s="1"/>
  <c r="BOK33" i="83"/>
  <c r="BON33" i="83" s="1"/>
  <c r="BKJ36" i="83"/>
  <c r="BKM36" i="83" s="1"/>
  <c r="BGI37" i="83"/>
  <c r="BGL37" i="83" s="1"/>
  <c r="AWJ34" i="83"/>
  <c r="AWM34" i="83" s="1"/>
  <c r="AQS36" i="83"/>
  <c r="AQV36" i="83" s="1"/>
  <c r="APX32" i="83"/>
  <c r="AQA32" i="83" s="1"/>
  <c r="APC37" i="83"/>
  <c r="APF37" i="83" s="1"/>
  <c r="AHH33" i="83"/>
  <c r="AHK33" i="83" s="1"/>
  <c r="ACZ31" i="83"/>
  <c r="ADC31" i="83" s="1"/>
  <c r="BPF30" i="83"/>
  <c r="BPI30" i="83" s="1"/>
  <c r="BKC32" i="83"/>
  <c r="BKF32" i="83" s="1"/>
  <c r="BIM33" i="83"/>
  <c r="BIP33" i="83" s="1"/>
  <c r="BEZ35" i="83"/>
  <c r="BFC35" i="83" s="1"/>
  <c r="BRQ23" i="83"/>
  <c r="BRT23" i="83" s="1"/>
  <c r="BAK36" i="83"/>
  <c r="BAN36" i="83" s="1"/>
  <c r="BCV38" i="83"/>
  <c r="BCY38" i="83" s="1"/>
  <c r="AVO40" i="83"/>
  <c r="AVR40" i="83" s="1"/>
  <c r="BQH31" i="83"/>
  <c r="BQK31" i="83" s="1"/>
  <c r="BGW32" i="83"/>
  <c r="BGZ32" i="83" s="1"/>
  <c r="ATY40" i="83"/>
  <c r="AUB40" i="83" s="1"/>
  <c r="ANT32" i="83"/>
  <c r="ANW32" i="83" s="1"/>
  <c r="AKG34" i="83"/>
  <c r="AKJ34" i="83" s="1"/>
  <c r="ALB31" i="83"/>
  <c r="ALE31" i="83" s="1"/>
  <c r="AAO38" i="83"/>
  <c r="AAR38" i="83" s="1"/>
  <c r="QP34" i="83"/>
  <c r="QS34" i="83" s="1"/>
  <c r="PN40" i="83"/>
  <c r="PQ40" i="83" s="1"/>
  <c r="IN53" i="83"/>
  <c r="IQ53" i="83" s="1"/>
  <c r="FA47" i="83"/>
  <c r="FD47" i="83" s="1"/>
  <c r="YD33" i="83"/>
  <c r="YG33" i="83" s="1"/>
  <c r="UX33" i="83"/>
  <c r="VA33" i="83" s="1"/>
  <c r="AEB33" i="83"/>
  <c r="AEE33" i="83" s="1"/>
  <c r="YR45" i="83"/>
  <c r="YU45" i="83" s="1"/>
  <c r="QW43" i="83"/>
  <c r="QZ43" i="83" s="1"/>
  <c r="ARN36" i="83"/>
  <c r="ARQ36" i="83" s="1"/>
  <c r="TV48" i="83"/>
  <c r="TY48" i="83" s="1"/>
  <c r="YK45" i="83"/>
  <c r="YN45" i="83" s="1"/>
  <c r="VE45" i="83"/>
  <c r="VH45" i="83" s="1"/>
  <c r="CB54" i="83"/>
  <c r="CE54" i="83" s="1"/>
  <c r="DK46" i="83"/>
  <c r="DN46" i="83" s="1"/>
  <c r="BKC29" i="83"/>
  <c r="BKF29" i="83" s="1"/>
  <c r="BIM31" i="83"/>
  <c r="BIP31" i="83" s="1"/>
  <c r="ANF36" i="83"/>
  <c r="ANI36" i="83" s="1"/>
  <c r="AEB30" i="83"/>
  <c r="AEE30" i="83" s="1"/>
  <c r="BNB37" i="83"/>
  <c r="BNE37" i="83" s="1"/>
  <c r="BAY30" i="83"/>
  <c r="BBB30" i="83" s="1"/>
  <c r="AXL29" i="83"/>
  <c r="AXO29" i="83" s="1"/>
  <c r="BCH32" i="83"/>
  <c r="BCK32" i="83" s="1"/>
  <c r="AKG32" i="83"/>
  <c r="AKJ32" i="83" s="1"/>
  <c r="ASB35" i="83"/>
  <c r="ASE35" i="83" s="1"/>
  <c r="LT34" i="83"/>
  <c r="LW34" i="83" s="1"/>
  <c r="IG38" i="83"/>
  <c r="IJ38" i="83" s="1"/>
  <c r="AFR30" i="83"/>
  <c r="AFU30" i="83" s="1"/>
  <c r="RD34" i="83"/>
  <c r="RG34" i="83" s="1"/>
  <c r="BDX31" i="83"/>
  <c r="BEA31" i="83" s="1"/>
  <c r="LM39" i="83"/>
  <c r="LP39" i="83" s="1"/>
  <c r="XI31" i="83"/>
  <c r="XL31" i="83" s="1"/>
  <c r="RY43" i="83"/>
  <c r="SB43" i="83" s="1"/>
  <c r="CI36" i="83"/>
  <c r="CL36" i="83" s="1"/>
  <c r="AL41" i="83"/>
  <c r="AO41" i="83" s="1"/>
  <c r="BRJ29" i="83"/>
  <c r="BRM29" i="83" s="1"/>
  <c r="BLZ34" i="83"/>
  <c r="BMC34" i="83" s="1"/>
  <c r="BFG35" i="83"/>
  <c r="BFJ35" i="83" s="1"/>
  <c r="ASI39" i="83"/>
  <c r="ASL39" i="83" s="1"/>
  <c r="AMY48" i="83"/>
  <c r="ANB48" i="83" s="1"/>
  <c r="AMD32" i="83"/>
  <c r="AMG32" i="83" s="1"/>
  <c r="AYN35" i="83"/>
  <c r="AYQ35" i="83" s="1"/>
  <c r="AWC33" i="83"/>
  <c r="AWF33" i="83" s="1"/>
  <c r="AAO41" i="83"/>
  <c r="AAR41" i="83" s="1"/>
  <c r="PU35" i="83"/>
  <c r="PX35" i="83" s="1"/>
  <c r="ANF47" i="83"/>
  <c r="ANI47" i="83" s="1"/>
  <c r="ZT34" i="83"/>
  <c r="ZW34" i="83" s="1"/>
  <c r="VZ41" i="83"/>
  <c r="WC41" i="83" s="1"/>
  <c r="UJ48" i="83"/>
  <c r="UM48" i="83" s="1"/>
  <c r="LM48" i="83"/>
  <c r="LP48" i="83" s="1"/>
  <c r="AQE40" i="83"/>
  <c r="AQH40" i="83" s="1"/>
  <c r="RY51" i="83"/>
  <c r="SB51" i="83" s="1"/>
  <c r="GC42" i="83"/>
  <c r="GF42" i="83" s="1"/>
  <c r="ET41" i="83"/>
  <c r="EW41" i="83" s="1"/>
  <c r="HE47" i="83"/>
  <c r="HH47" i="83" s="1"/>
  <c r="DR56" i="83"/>
  <c r="DU56" i="83" s="1"/>
  <c r="UC38" i="83"/>
  <c r="UF38" i="83" s="1"/>
  <c r="KK42" i="83"/>
  <c r="KN42" i="83" s="1"/>
  <c r="AL56" i="83"/>
  <c r="AO56" i="83" s="1"/>
  <c r="BYJ27" i="83"/>
  <c r="BYM27" i="83" s="1"/>
  <c r="BYC24" i="83"/>
  <c r="BYF24" i="83" s="1"/>
  <c r="BVY28" i="83"/>
  <c r="BWB28" i="83" s="1"/>
  <c r="BXA27" i="83"/>
  <c r="BXD27" i="83" s="1"/>
  <c r="BWT27" i="83"/>
  <c r="BWW27" i="83" s="1"/>
  <c r="BSZ23" i="83"/>
  <c r="BTC23" i="83" s="1"/>
  <c r="BOD25" i="83"/>
  <c r="BOG25" i="83" s="1"/>
  <c r="BDC33" i="83"/>
  <c r="BDF33" i="83" s="1"/>
  <c r="BBT27" i="83"/>
  <c r="BBW27" i="83" s="1"/>
  <c r="AXS25" i="83"/>
  <c r="AXV25" i="83" s="1"/>
  <c r="ATK27" i="83"/>
  <c r="ATN27" i="83" s="1"/>
  <c r="ANM29" i="83"/>
  <c r="ANP29" i="83" s="1"/>
  <c r="BPM24" i="83"/>
  <c r="BPP24" i="83" s="1"/>
  <c r="BDJ24" i="83"/>
  <c r="BDM24" i="83" s="1"/>
  <c r="AZB28" i="83"/>
  <c r="AZE28" i="83" s="1"/>
  <c r="BRC24" i="83"/>
  <c r="BRF24" i="83" s="1"/>
  <c r="APQ28" i="83"/>
  <c r="APT28" i="83" s="1"/>
  <c r="AIQ25" i="83"/>
  <c r="AIT25" i="83" s="1"/>
  <c r="ATD25" i="83"/>
  <c r="ATG25" i="83" s="1"/>
  <c r="SM30" i="83"/>
  <c r="SP30" i="83" s="1"/>
  <c r="MO29" i="83"/>
  <c r="MR29" i="83" s="1"/>
  <c r="ANF31" i="83"/>
  <c r="ANI31" i="83" s="1"/>
  <c r="CP31" i="83"/>
  <c r="CS31" i="83" s="1"/>
  <c r="ET28" i="83"/>
  <c r="EW28" i="83" s="1"/>
  <c r="NQ32" i="83"/>
  <c r="NT32" i="83" s="1"/>
  <c r="OS35" i="83"/>
  <c r="OV35" i="83" s="1"/>
  <c r="ZF27" i="83"/>
  <c r="ZI27" i="83" s="1"/>
  <c r="AL35" i="83"/>
  <c r="AO35" i="83" s="1"/>
  <c r="BYC21" i="83"/>
  <c r="BYF21" i="83" s="1"/>
  <c r="BJV26" i="83"/>
  <c r="BJY26" i="83" s="1"/>
  <c r="AYN25" i="83"/>
  <c r="AYQ25" i="83" s="1"/>
  <c r="AKG25" i="83"/>
  <c r="AKJ25" i="83" s="1"/>
  <c r="ADG23" i="83"/>
  <c r="ADJ23" i="83" s="1"/>
  <c r="BNI24" i="83"/>
  <c r="BNL24" i="83" s="1"/>
  <c r="BTN23" i="83"/>
  <c r="BTQ23" i="83" s="1"/>
  <c r="BSL22" i="83"/>
  <c r="BSO22" i="83" s="1"/>
  <c r="ASW25" i="83"/>
  <c r="ASZ25" i="83" s="1"/>
  <c r="AOA25" i="83"/>
  <c r="AOD25" i="83" s="1"/>
  <c r="AIX25" i="83"/>
  <c r="AJA25" i="83" s="1"/>
  <c r="ALB23" i="83"/>
  <c r="ALE23" i="83" s="1"/>
  <c r="TV28" i="83"/>
  <c r="TY28" i="83" s="1"/>
  <c r="RD27" i="83"/>
  <c r="RG27" i="83" s="1"/>
  <c r="BOK24" i="83"/>
  <c r="BON24" i="83" s="1"/>
  <c r="BDX26" i="83"/>
  <c r="BEA26" i="83" s="1"/>
  <c r="WU27" i="83"/>
  <c r="WX27" i="83" s="1"/>
  <c r="RY31" i="83"/>
  <c r="SB31" i="83" s="1"/>
  <c r="NJ27" i="83"/>
  <c r="NM27" i="83" s="1"/>
  <c r="GX30" i="83"/>
  <c r="HA30" i="83" s="1"/>
  <c r="ANF27" i="83"/>
  <c r="ANI27" i="83" s="1"/>
  <c r="BAY25" i="83"/>
  <c r="BBB25" i="83" s="1"/>
  <c r="WG29" i="83"/>
  <c r="WJ29" i="83" s="1"/>
  <c r="YK40" i="83"/>
  <c r="YN40" i="83" s="1"/>
  <c r="RR40" i="83"/>
  <c r="RU40" i="83" s="1"/>
  <c r="BNB40" i="83"/>
  <c r="BNE40" i="83" s="1"/>
  <c r="BJV40" i="83"/>
  <c r="BJY40" i="83" s="1"/>
  <c r="BGP39" i="83"/>
  <c r="BGS39" i="83" s="1"/>
  <c r="BFG32" i="83"/>
  <c r="BFJ32" i="83" s="1"/>
  <c r="BBM37" i="83"/>
  <c r="BBP37" i="83" s="1"/>
  <c r="ATK31" i="83"/>
  <c r="ATN31" i="83" s="1"/>
  <c r="ATD32" i="83"/>
  <c r="ATG32" i="83" s="1"/>
  <c r="AOA34" i="83"/>
  <c r="AOD34" i="83" s="1"/>
  <c r="AMY42" i="83"/>
  <c r="ANB42" i="83" s="1"/>
  <c r="SM36" i="83"/>
  <c r="SP36" i="83" s="1"/>
  <c r="NC38" i="83"/>
  <c r="NF38" i="83" s="1"/>
  <c r="ABX42" i="83"/>
  <c r="ACA42" i="83" s="1"/>
  <c r="PG44" i="83"/>
  <c r="PJ44" i="83" s="1"/>
  <c r="BU40" i="83"/>
  <c r="BX40" i="83" s="1"/>
  <c r="JB40" i="83"/>
  <c r="JE40" i="83" s="1"/>
  <c r="AE43" i="83"/>
  <c r="AH43" i="83" s="1"/>
  <c r="APS31" i="83"/>
  <c r="APV31" i="83" s="1"/>
  <c r="L31" i="83"/>
  <c r="O31" i="83" s="1"/>
  <c r="US35" i="83"/>
  <c r="UV35" i="83" s="1"/>
  <c r="YT36" i="83"/>
  <c r="YW36" i="83" s="1"/>
  <c r="ADP29" i="83"/>
  <c r="ADS29" i="83" s="1"/>
  <c r="BFW33" i="83"/>
  <c r="BFZ33" i="83" s="1"/>
  <c r="XD36" i="83"/>
  <c r="XG36" i="83" s="1"/>
  <c r="AQN37" i="83"/>
  <c r="AQQ37" i="83" s="1"/>
  <c r="BBA31" i="83"/>
  <c r="BBD31" i="83" s="1"/>
  <c r="BHM32" i="83"/>
  <c r="BHP32" i="83" s="1"/>
  <c r="DT48" i="83"/>
  <c r="DW48" i="83" s="1"/>
  <c r="AMF27" i="83"/>
  <c r="AMI27" i="83" s="1"/>
  <c r="GZ47" i="83"/>
  <c r="HC47" i="83" s="1"/>
  <c r="BBO38" i="83"/>
  <c r="BBR38" i="83" s="1"/>
  <c r="AVJ42" i="83"/>
  <c r="AVM42" i="83" s="1"/>
  <c r="BFB31" i="83"/>
  <c r="BFE31" i="83" s="1"/>
  <c r="EN37" i="83"/>
  <c r="EQ37" i="83" s="1"/>
  <c r="TW40" i="83"/>
  <c r="TZ40" i="83" s="1"/>
  <c r="AOB35" i="83"/>
  <c r="AOE35" i="83" s="1"/>
  <c r="AZX38" i="83"/>
  <c r="BAA38" i="83" s="1"/>
  <c r="BFA31" i="83"/>
  <c r="BFD31" i="83" s="1"/>
  <c r="AAJ44" i="83"/>
  <c r="AAM44" i="83" s="1"/>
  <c r="IB38" i="83"/>
  <c r="IE38" i="83" s="1"/>
  <c r="BAM34" i="83"/>
  <c r="BAP34" i="83" s="1"/>
  <c r="OU49" i="83"/>
  <c r="OX49" i="83" s="1"/>
  <c r="AOX44" i="83"/>
  <c r="APA44" i="83" s="1"/>
  <c r="BFW37" i="83"/>
  <c r="BFZ37" i="83" s="1"/>
  <c r="BFP33" i="83"/>
  <c r="BFS33" i="83" s="1"/>
  <c r="EN40" i="83"/>
  <c r="EQ40" i="83" s="1"/>
  <c r="ANG43" i="83"/>
  <c r="ANJ43" i="83" s="1"/>
  <c r="AWY32" i="83"/>
  <c r="AXB32" i="83" s="1"/>
  <c r="VF39" i="83"/>
  <c r="VI39" i="83" s="1"/>
  <c r="SN40" i="83"/>
  <c r="SQ40" i="83" s="1"/>
  <c r="VM43" i="83"/>
  <c r="VP43" i="83" s="1"/>
  <c r="AYA36" i="83"/>
  <c r="AYD36" i="83" s="1"/>
  <c r="AAI44" i="83"/>
  <c r="AAL44" i="83" s="1"/>
  <c r="BFA33" i="83"/>
  <c r="BFD33" i="83" s="1"/>
  <c r="BDK28" i="83"/>
  <c r="BDN28" i="83" s="1"/>
  <c r="BKR33" i="83"/>
  <c r="BKU33" i="83" s="1"/>
  <c r="AVW30" i="83"/>
  <c r="AVZ30" i="83" s="1"/>
  <c r="AOW39" i="83"/>
  <c r="AOZ39" i="83" s="1"/>
  <c r="ADH30" i="83"/>
  <c r="ADK30" i="83" s="1"/>
  <c r="WO28" i="83"/>
  <c r="WR28" i="83" s="1"/>
  <c r="IO44" i="83"/>
  <c r="IR44" i="83" s="1"/>
  <c r="TW36" i="83"/>
  <c r="TZ36" i="83" s="1"/>
  <c r="KZ33" i="83"/>
  <c r="LC33" i="83" s="1"/>
  <c r="BKK32" i="83"/>
  <c r="BKN32" i="83" s="1"/>
  <c r="BVE28" i="83"/>
  <c r="BVH28" i="83" s="1"/>
  <c r="BIG39" i="83"/>
  <c r="BIJ39" i="83" s="1"/>
  <c r="AVI39" i="83"/>
  <c r="AVL39" i="83" s="1"/>
  <c r="AXT27" i="83"/>
  <c r="AXW27" i="83" s="1"/>
  <c r="AAI37" i="83"/>
  <c r="AAL37" i="83" s="1"/>
  <c r="HU45" i="83"/>
  <c r="HX45" i="83" s="1"/>
  <c r="LV39" i="83"/>
  <c r="LY39" i="83" s="1"/>
  <c r="S41" i="83"/>
  <c r="V41" i="83" s="1"/>
  <c r="AHX33" i="83"/>
  <c r="AIA33" i="83" s="1"/>
  <c r="AN57" i="83"/>
  <c r="AQ57" i="83" s="1"/>
  <c r="MQ37" i="83"/>
  <c r="MT37" i="83" s="1"/>
  <c r="OG35" i="83"/>
  <c r="OJ35" i="83" s="1"/>
  <c r="SO44" i="83"/>
  <c r="SR44" i="83" s="1"/>
  <c r="AKI37" i="83"/>
  <c r="AKL37" i="83" s="1"/>
  <c r="AXG37" i="83"/>
  <c r="AXJ37" i="83" s="1"/>
  <c r="AMM34" i="83"/>
  <c r="AMP34" i="83" s="1"/>
  <c r="BNY39" i="83"/>
  <c r="BOB39" i="83" s="1"/>
  <c r="BSN31" i="83"/>
  <c r="BSQ31" i="83" s="1"/>
  <c r="BBA35" i="83"/>
  <c r="BBD35" i="83" s="1"/>
  <c r="BYS34" i="83"/>
  <c r="BYV34" i="83" s="1"/>
  <c r="AYA31" i="83"/>
  <c r="AYD31" i="83" s="1"/>
  <c r="LU35" i="83"/>
  <c r="LX35" i="83" s="1"/>
  <c r="UR47" i="83"/>
  <c r="UU47" i="83" s="1"/>
  <c r="FB53" i="83"/>
  <c r="FE53" i="83" s="1"/>
  <c r="CC57" i="83"/>
  <c r="CF57" i="83" s="1"/>
  <c r="LU39" i="83"/>
  <c r="LX39" i="83" s="1"/>
  <c r="NY45" i="83"/>
  <c r="OB45" i="83" s="1"/>
  <c r="QQ36" i="83"/>
  <c r="QT36" i="83" s="1"/>
  <c r="BHS31" i="83"/>
  <c r="BHV31" i="83" s="1"/>
  <c r="XX42" i="83"/>
  <c r="YA42" i="83" s="1"/>
  <c r="AAW33" i="83"/>
  <c r="AAZ33" i="83" s="1"/>
  <c r="HT45" i="83"/>
  <c r="HW45" i="83" s="1"/>
  <c r="PV36" i="83"/>
  <c r="PY36" i="83" s="1"/>
  <c r="AML34" i="83"/>
  <c r="AMO34" i="83" s="1"/>
  <c r="BFV40" i="83"/>
  <c r="BFY40" i="83" s="1"/>
  <c r="BGX34" i="83"/>
  <c r="BHA34" i="83" s="1"/>
  <c r="BYK33" i="83"/>
  <c r="BYN33" i="83" s="1"/>
  <c r="IP57" i="83"/>
  <c r="IS57" i="83" s="1"/>
  <c r="RM32" i="83"/>
  <c r="RP32" i="83" s="1"/>
  <c r="YT46" i="83"/>
  <c r="YW46" i="83" s="1"/>
  <c r="AN55" i="83"/>
  <c r="AQ55" i="83" s="1"/>
  <c r="TX49" i="83"/>
  <c r="UA49" i="83" s="1"/>
  <c r="AJN30" i="83"/>
  <c r="AJQ30" i="83" s="1"/>
  <c r="XD48" i="83"/>
  <c r="XG48" i="83" s="1"/>
  <c r="XR43" i="83"/>
  <c r="XU43" i="83" s="1"/>
  <c r="AFM31" i="83"/>
  <c r="AFP31" i="83" s="1"/>
  <c r="ALD33" i="83"/>
  <c r="ALG33" i="83" s="1"/>
  <c r="BYK43" i="83"/>
  <c r="BYN43" i="83" s="1"/>
  <c r="BYR42" i="83"/>
  <c r="BYU42" i="83" s="1"/>
  <c r="BYR38" i="83"/>
  <c r="BYU38" i="83" s="1"/>
  <c r="BYR30" i="83"/>
  <c r="BYU30" i="83" s="1"/>
  <c r="BYD31" i="83"/>
  <c r="BYG31" i="83" s="1"/>
  <c r="BYR32" i="83"/>
  <c r="BYU32" i="83" s="1"/>
  <c r="BYK30" i="83"/>
  <c r="BYN30" i="83" s="1"/>
  <c r="BYD16" i="83"/>
  <c r="BYG16" i="83" s="1"/>
  <c r="BXW29" i="83"/>
  <c r="BXZ29" i="83" s="1"/>
  <c r="BXP37" i="83"/>
  <c r="BXS37" i="83" s="1"/>
  <c r="BYR16" i="83"/>
  <c r="BYU16" i="83" s="1"/>
  <c r="BYK16" i="83"/>
  <c r="BYN16" i="83" s="1"/>
  <c r="BYD34" i="83"/>
  <c r="BYG34" i="83" s="1"/>
  <c r="BXW16" i="83"/>
  <c r="BXZ16" i="83" s="1"/>
  <c r="BXP26" i="83"/>
  <c r="BXS26" i="83" s="1"/>
  <c r="BXP16" i="83"/>
  <c r="BXS16" i="83" s="1"/>
  <c r="BXI29" i="83"/>
  <c r="BXL29" i="83" s="1"/>
  <c r="BXW36" i="83"/>
  <c r="BXZ36" i="83" s="1"/>
  <c r="BYK37" i="83"/>
  <c r="BYN37" i="83" s="1"/>
  <c r="BXW27" i="83"/>
  <c r="BXZ27" i="83" s="1"/>
  <c r="BXI32" i="83"/>
  <c r="BXL32" i="83" s="1"/>
  <c r="BWU30" i="83"/>
  <c r="BWX30" i="83" s="1"/>
  <c r="BWN37" i="83"/>
  <c r="BWQ37" i="83" s="1"/>
  <c r="BWN16" i="83"/>
  <c r="BWQ16" i="83" s="1"/>
  <c r="BWG36" i="83"/>
  <c r="BWJ36" i="83" s="1"/>
  <c r="BWG28" i="83"/>
  <c r="BWJ28" i="83" s="1"/>
  <c r="BWG16" i="83"/>
  <c r="BWJ16" i="83" s="1"/>
  <c r="BVS39" i="83"/>
  <c r="BVV39" i="83" s="1"/>
  <c r="BVS35" i="83"/>
  <c r="BVV35" i="83" s="1"/>
  <c r="BVL30" i="83"/>
  <c r="BVO30" i="83" s="1"/>
  <c r="BVL16" i="83"/>
  <c r="BVO16" i="83" s="1"/>
  <c r="BVE16" i="83"/>
  <c r="BVH16" i="83" s="1"/>
  <c r="BXB36" i="83"/>
  <c r="BXE36" i="83" s="1"/>
  <c r="BXB31" i="83"/>
  <c r="BXE31" i="83" s="1"/>
  <c r="BWU42" i="83"/>
  <c r="BWX42" i="83" s="1"/>
  <c r="BWN33" i="83"/>
  <c r="BWQ33" i="83" s="1"/>
  <c r="BWN27" i="83"/>
  <c r="BWQ27" i="83" s="1"/>
  <c r="BVZ48" i="83"/>
  <c r="BWC48" i="83" s="1"/>
  <c r="BVZ36" i="83"/>
  <c r="BWC36" i="83" s="1"/>
  <c r="BVZ32" i="83"/>
  <c r="BWC32" i="83" s="1"/>
  <c r="BVS30" i="83"/>
  <c r="BVV30" i="83" s="1"/>
  <c r="BXB40" i="83"/>
  <c r="BXE40" i="83" s="1"/>
  <c r="BXB16" i="83"/>
  <c r="BXE16" i="83" s="1"/>
  <c r="BVL41" i="83"/>
  <c r="BVO41" i="83" s="1"/>
  <c r="BUX31" i="83"/>
  <c r="BVA31" i="83" s="1"/>
  <c r="BUX27" i="83"/>
  <c r="BVA27" i="83" s="1"/>
  <c r="BUX23" i="83"/>
  <c r="BVA23" i="83" s="1"/>
  <c r="BUQ16" i="83"/>
  <c r="BUT16" i="83" s="1"/>
  <c r="BUJ16" i="83"/>
  <c r="BUM16" i="83" s="1"/>
  <c r="BUC36" i="83"/>
  <c r="BUF36" i="83" s="1"/>
  <c r="BUC32" i="83"/>
  <c r="BUF32" i="83" s="1"/>
  <c r="BTV16" i="83"/>
  <c r="BTY16" i="83" s="1"/>
  <c r="BTO16" i="83"/>
  <c r="BTR16" i="83" s="1"/>
  <c r="BTH28" i="83"/>
  <c r="BTK28" i="83" s="1"/>
  <c r="BTH16" i="83"/>
  <c r="BTK16" i="83" s="1"/>
  <c r="BTA34" i="83"/>
  <c r="BTD34" i="83" s="1"/>
  <c r="BTA30" i="83"/>
  <c r="BTD30" i="83" s="1"/>
  <c r="BTA26" i="83"/>
  <c r="BTD26" i="83" s="1"/>
  <c r="BST27" i="83"/>
  <c r="BSW27" i="83" s="1"/>
  <c r="BSM38" i="83"/>
  <c r="BSP38" i="83" s="1"/>
  <c r="BSM34" i="83"/>
  <c r="BSP34" i="83" s="1"/>
  <c r="BSM28" i="83"/>
  <c r="BSP28" i="83" s="1"/>
  <c r="BSM16" i="83"/>
  <c r="BSP16" i="83" s="1"/>
  <c r="BRY35" i="83"/>
  <c r="BSB35" i="83" s="1"/>
  <c r="BRD16" i="83"/>
  <c r="BRG16" i="83" s="1"/>
  <c r="BXW32" i="83"/>
  <c r="BXZ32" i="83" s="1"/>
  <c r="BWU36" i="83"/>
  <c r="BWX36" i="83" s="1"/>
  <c r="BVS16" i="83"/>
  <c r="BVV16" i="83" s="1"/>
  <c r="BVE37" i="83"/>
  <c r="BVH37" i="83" s="1"/>
  <c r="BUX16" i="83"/>
  <c r="BVA16" i="83" s="1"/>
  <c r="BUC16" i="83"/>
  <c r="BUF16" i="83" s="1"/>
  <c r="BTV34" i="83"/>
  <c r="BTY34" i="83" s="1"/>
  <c r="BTV25" i="83"/>
  <c r="BTY25" i="83" s="1"/>
  <c r="BTO32" i="83"/>
  <c r="BTR32" i="83" s="1"/>
  <c r="BST16" i="83"/>
  <c r="BSW16" i="83" s="1"/>
  <c r="BVE32" i="83"/>
  <c r="BVH32" i="83" s="1"/>
  <c r="BVE29" i="83"/>
  <c r="BVH29" i="83" s="1"/>
  <c r="BUQ33" i="83"/>
  <c r="BUT33" i="83" s="1"/>
  <c r="BUC27" i="83"/>
  <c r="BUF27" i="83" s="1"/>
  <c r="BTV30" i="83"/>
  <c r="BTY30" i="83" s="1"/>
  <c r="BTO37" i="83"/>
  <c r="BTR37" i="83" s="1"/>
  <c r="BXP31" i="83"/>
  <c r="BXS31" i="83" s="1"/>
  <c r="BVZ16" i="83"/>
  <c r="BWC16" i="83" s="1"/>
  <c r="BUQ27" i="83"/>
  <c r="BUT27" i="83" s="1"/>
  <c r="BUJ33" i="83"/>
  <c r="BUM33" i="83" s="1"/>
  <c r="BTO29" i="83"/>
  <c r="BTR29" i="83" s="1"/>
  <c r="BST33" i="83"/>
  <c r="BSW33" i="83" s="1"/>
  <c r="BSF16" i="83"/>
  <c r="BSI16" i="83" s="1"/>
  <c r="BRY41" i="83"/>
  <c r="BSB41" i="83" s="1"/>
  <c r="BRY16" i="83"/>
  <c r="BSB16" i="83" s="1"/>
  <c r="BQW31" i="83"/>
  <c r="BQZ31" i="83" s="1"/>
  <c r="BQW27" i="83"/>
  <c r="BQZ27" i="83" s="1"/>
  <c r="BQI35" i="83"/>
  <c r="BQL35" i="83" s="1"/>
  <c r="BPU16" i="83"/>
  <c r="BPX16" i="83" s="1"/>
  <c r="BPN36" i="83"/>
  <c r="BPQ36" i="83" s="1"/>
  <c r="BPG39" i="83"/>
  <c r="BPJ39" i="83" s="1"/>
  <c r="BPG29" i="83"/>
  <c r="BPJ29" i="83" s="1"/>
  <c r="BOZ31" i="83"/>
  <c r="BPC31" i="83" s="1"/>
  <c r="BOS49" i="83"/>
  <c r="BOV49" i="83" s="1"/>
  <c r="BOE28" i="83"/>
  <c r="BOH28" i="83" s="1"/>
  <c r="BOE17" i="83"/>
  <c r="BOH17" i="83" s="1"/>
  <c r="BMV18" i="83"/>
  <c r="BMY18" i="83" s="1"/>
  <c r="BLT37" i="83"/>
  <c r="BLW37" i="83" s="1"/>
  <c r="BLT18" i="83"/>
  <c r="BLW18" i="83" s="1"/>
  <c r="BLM41" i="83"/>
  <c r="BLP41" i="83" s="1"/>
  <c r="BKR42" i="83"/>
  <c r="BKU42" i="83" s="1"/>
  <c r="BKD31" i="83"/>
  <c r="BKG31" i="83" s="1"/>
  <c r="BJP18" i="83"/>
  <c r="BJS18" i="83" s="1"/>
  <c r="BSF39" i="83"/>
  <c r="BSI39" i="83" s="1"/>
  <c r="BSF32" i="83"/>
  <c r="BSI32" i="83" s="1"/>
  <c r="BRY29" i="83"/>
  <c r="BSB29" i="83" s="1"/>
  <c r="BRR22" i="83"/>
  <c r="BRU22" i="83" s="1"/>
  <c r="BRR16" i="83"/>
  <c r="BRU16" i="83" s="1"/>
  <c r="BRK35" i="83"/>
  <c r="BRN35" i="83" s="1"/>
  <c r="BRK28" i="83"/>
  <c r="BRN28" i="83" s="1"/>
  <c r="BQP29" i="83"/>
  <c r="BQS29" i="83" s="1"/>
  <c r="BPN30" i="83"/>
  <c r="BPQ30" i="83" s="1"/>
  <c r="BOL32" i="83"/>
  <c r="BOO32" i="83" s="1"/>
  <c r="BNX38" i="83"/>
  <c r="BOA38" i="83" s="1"/>
  <c r="BNQ39" i="83"/>
  <c r="BNT39" i="83" s="1"/>
  <c r="BNC42" i="83"/>
  <c r="BNF42" i="83" s="1"/>
  <c r="BMV43" i="83"/>
  <c r="BMY43" i="83" s="1"/>
  <c r="BMV32" i="83"/>
  <c r="BMY32" i="83" s="1"/>
  <c r="BMH36" i="83"/>
  <c r="BMK36" i="83" s="1"/>
  <c r="BMA44" i="83"/>
  <c r="BMD44" i="83" s="1"/>
  <c r="BMA33" i="83"/>
  <c r="BMD33" i="83" s="1"/>
  <c r="BLT43" i="83"/>
  <c r="BLW43" i="83" s="1"/>
  <c r="BKY36" i="83"/>
  <c r="BLB36" i="83" s="1"/>
  <c r="BKY16" i="83"/>
  <c r="BLB16" i="83" s="1"/>
  <c r="BKR50" i="83"/>
  <c r="BKU50" i="83" s="1"/>
  <c r="BKR18" i="83"/>
  <c r="BKU18" i="83" s="1"/>
  <c r="BKK42" i="83"/>
  <c r="BKN42" i="83" s="1"/>
  <c r="BKD41" i="83"/>
  <c r="BKG41" i="83" s="1"/>
  <c r="BJW60" i="83"/>
  <c r="BJZ60" i="83" s="1"/>
  <c r="BJI16" i="83"/>
  <c r="BJL16" i="83" s="1"/>
  <c r="BJB36" i="83"/>
  <c r="BJE36" i="83" s="1"/>
  <c r="BIG61" i="83"/>
  <c r="BIJ61" i="83" s="1"/>
  <c r="BHZ38" i="83"/>
  <c r="BIC38" i="83" s="1"/>
  <c r="BHS17" i="83"/>
  <c r="BHV17" i="83" s="1"/>
  <c r="BHL38" i="83"/>
  <c r="BHO38" i="83" s="1"/>
  <c r="BHE44" i="83"/>
  <c r="BHH44" i="83" s="1"/>
  <c r="BGQ42" i="83"/>
  <c r="BGT42" i="83" s="1"/>
  <c r="BFV45" i="83"/>
  <c r="BFY45" i="83" s="1"/>
  <c r="BFO44" i="83"/>
  <c r="BFR44" i="83" s="1"/>
  <c r="BFO34" i="83"/>
  <c r="BFR34" i="83" s="1"/>
  <c r="BFH45" i="83"/>
  <c r="BFK45" i="83" s="1"/>
  <c r="BFH40" i="83"/>
  <c r="BFK40" i="83" s="1"/>
  <c r="BFA38" i="83"/>
  <c r="BFD38" i="83" s="1"/>
  <c r="BFA34" i="83"/>
  <c r="BFD34" i="83" s="1"/>
  <c r="BET38" i="83"/>
  <c r="BEW38" i="83" s="1"/>
  <c r="BEF18" i="83"/>
  <c r="BEI18" i="83" s="1"/>
  <c r="BDY18" i="83"/>
  <c r="BEB18" i="83" s="1"/>
  <c r="BCW50" i="83"/>
  <c r="BCZ50" i="83" s="1"/>
  <c r="BCW45" i="83"/>
  <c r="BCZ45" i="83" s="1"/>
  <c r="BCW18" i="83"/>
  <c r="BCZ18" i="83" s="1"/>
  <c r="BCP40" i="83"/>
  <c r="BCS40" i="83" s="1"/>
  <c r="BCP30" i="83"/>
  <c r="BCS30" i="83" s="1"/>
  <c r="BCB50" i="83"/>
  <c r="BCE50" i="83" s="1"/>
  <c r="BBU45" i="83"/>
  <c r="BBX45" i="83" s="1"/>
  <c r="BBU18" i="83"/>
  <c r="BBX18" i="83" s="1"/>
  <c r="BBN51" i="83"/>
  <c r="BBQ51" i="83" s="1"/>
  <c r="BBG52" i="83"/>
  <c r="BBJ52" i="83" s="1"/>
  <c r="BAZ34" i="83"/>
  <c r="BBC34" i="83" s="1"/>
  <c r="BAZ18" i="83"/>
  <c r="BBC18" i="83" s="1"/>
  <c r="AZQ49" i="83"/>
  <c r="AZT49" i="83" s="1"/>
  <c r="AZQ44" i="83"/>
  <c r="AZT44" i="83" s="1"/>
  <c r="AZQ37" i="83"/>
  <c r="AZT37" i="83" s="1"/>
  <c r="AZJ39" i="83"/>
  <c r="AZM39" i="83" s="1"/>
  <c r="AZJ32" i="83"/>
  <c r="AZM32" i="83" s="1"/>
  <c r="AZC51" i="83"/>
  <c r="AZF51" i="83" s="1"/>
  <c r="AYV18" i="83"/>
  <c r="AYY18" i="83" s="1"/>
  <c r="AYO33" i="83"/>
  <c r="AYR33" i="83" s="1"/>
  <c r="AYA51" i="83"/>
  <c r="AYD51" i="83" s="1"/>
  <c r="BXI36" i="83"/>
  <c r="BXL36" i="83" s="1"/>
  <c r="BWU16" i="83"/>
  <c r="BWX16" i="83" s="1"/>
  <c r="BVL32" i="83"/>
  <c r="BVO32" i="83" s="1"/>
  <c r="BUQ38" i="83"/>
  <c r="BUT38" i="83" s="1"/>
  <c r="BTH35" i="83"/>
  <c r="BTK35" i="83" s="1"/>
  <c r="BTA16" i="83"/>
  <c r="BTD16" i="83" s="1"/>
  <c r="BSF43" i="83"/>
  <c r="BSI43" i="83" s="1"/>
  <c r="BRK31" i="83"/>
  <c r="BRN31" i="83" s="1"/>
  <c r="BQP39" i="83"/>
  <c r="BQS39" i="83" s="1"/>
  <c r="BQB35" i="83"/>
  <c r="BQE35" i="83" s="1"/>
  <c r="BQB25" i="83"/>
  <c r="BQE25" i="83" s="1"/>
  <c r="BQB16" i="83"/>
  <c r="BQE16" i="83" s="1"/>
  <c r="BPU29" i="83"/>
  <c r="BPX29" i="83" s="1"/>
  <c r="BOZ40" i="83"/>
  <c r="BPC40" i="83" s="1"/>
  <c r="BOL18" i="83"/>
  <c r="BOO18" i="83" s="1"/>
  <c r="BOE37" i="83"/>
  <c r="BOH37" i="83" s="1"/>
  <c r="BOE30" i="83"/>
  <c r="BOH30" i="83" s="1"/>
  <c r="BNX44" i="83"/>
  <c r="BOA44" i="83" s="1"/>
  <c r="BNQ18" i="83"/>
  <c r="BNT18" i="83" s="1"/>
  <c r="BNJ33" i="83"/>
  <c r="BNM33" i="83" s="1"/>
  <c r="BMV37" i="83"/>
  <c r="BMY37" i="83" s="1"/>
  <c r="BMO34" i="83"/>
  <c r="BMR34" i="83" s="1"/>
  <c r="BMO28" i="83"/>
  <c r="BMR28" i="83" s="1"/>
  <c r="BMO17" i="83"/>
  <c r="BMR17" i="83" s="1"/>
  <c r="BMH51" i="83"/>
  <c r="BMK51" i="83" s="1"/>
  <c r="BMH44" i="83"/>
  <c r="BMK44" i="83" s="1"/>
  <c r="BLT47" i="83"/>
  <c r="BLW47" i="83" s="1"/>
  <c r="BKY28" i="83"/>
  <c r="BLB28" i="83" s="1"/>
  <c r="BKY26" i="83"/>
  <c r="BLB26" i="83" s="1"/>
  <c r="BJW44" i="83"/>
  <c r="BJZ44" i="83" s="1"/>
  <c r="BJP42" i="83"/>
  <c r="BJS42" i="83" s="1"/>
  <c r="BJB43" i="83"/>
  <c r="BJE43" i="83" s="1"/>
  <c r="BIN39" i="83"/>
  <c r="BIQ39" i="83" s="1"/>
  <c r="BIN16" i="83"/>
  <c r="BIQ16" i="83" s="1"/>
  <c r="BHZ43" i="83"/>
  <c r="BIC43" i="83" s="1"/>
  <c r="BHL52" i="83"/>
  <c r="BHO52" i="83" s="1"/>
  <c r="BHE18" i="83"/>
  <c r="BHH18" i="83" s="1"/>
  <c r="BGQ18" i="83"/>
  <c r="BGT18" i="83" s="1"/>
  <c r="BGJ48" i="83"/>
  <c r="BGM48" i="83" s="1"/>
  <c r="BGC29" i="83"/>
  <c r="BGF29" i="83" s="1"/>
  <c r="BFV52" i="83"/>
  <c r="BFY52" i="83" s="1"/>
  <c r="BFV18" i="83"/>
  <c r="BFY18" i="83" s="1"/>
  <c r="BFO18" i="83"/>
  <c r="BFR18" i="83" s="1"/>
  <c r="BFH18" i="83"/>
  <c r="BFK18" i="83" s="1"/>
  <c r="BFA18" i="83"/>
  <c r="BFD18" i="83" s="1"/>
  <c r="BEF29" i="83"/>
  <c r="BEI29" i="83" s="1"/>
  <c r="BDY53" i="83"/>
  <c r="BEB53" i="83" s="1"/>
  <c r="BDK29" i="83"/>
  <c r="BDN29" i="83" s="1"/>
  <c r="BDD18" i="83"/>
  <c r="BDG18" i="83" s="1"/>
  <c r="BCW39" i="83"/>
  <c r="BCZ39" i="83" s="1"/>
  <c r="BCW37" i="83"/>
  <c r="BCZ37" i="83" s="1"/>
  <c r="BCI52" i="83"/>
  <c r="BCL52" i="83" s="1"/>
  <c r="BCI41" i="83"/>
  <c r="BCL41" i="83" s="1"/>
  <c r="BCI18" i="83"/>
  <c r="BCL18" i="83" s="1"/>
  <c r="BCB42" i="83"/>
  <c r="BCE42" i="83" s="1"/>
  <c r="BBU39" i="83"/>
  <c r="BBX39" i="83" s="1"/>
  <c r="BBN43" i="83"/>
  <c r="BBQ43" i="83" s="1"/>
  <c r="BAS34" i="83"/>
  <c r="BAV34" i="83" s="1"/>
  <c r="BAE36" i="83"/>
  <c r="BAH36" i="83" s="1"/>
  <c r="AZX54" i="83"/>
  <c r="BAA54" i="83" s="1"/>
  <c r="AZQ38" i="83"/>
  <c r="AZT38" i="83" s="1"/>
  <c r="AZC18" i="83"/>
  <c r="AZF18" i="83" s="1"/>
  <c r="AYO45" i="83"/>
  <c r="AYR45" i="83" s="1"/>
  <c r="AYA37" i="83"/>
  <c r="AYD37" i="83" s="1"/>
  <c r="AXT30" i="83"/>
  <c r="AXW30" i="83" s="1"/>
  <c r="AXM32" i="83"/>
  <c r="AXP32" i="83" s="1"/>
  <c r="AWY48" i="83"/>
  <c r="AXB48" i="83" s="1"/>
  <c r="AWY41" i="83"/>
  <c r="AXB41" i="83" s="1"/>
  <c r="AWR50" i="83"/>
  <c r="AWU50" i="83" s="1"/>
  <c r="AWK35" i="83"/>
  <c r="AWN35" i="83" s="1"/>
  <c r="AWD32" i="83"/>
  <c r="AWG32" i="83" s="1"/>
  <c r="AVW36" i="83"/>
  <c r="AVZ36" i="83" s="1"/>
  <c r="AVP52" i="83"/>
  <c r="AVS52" i="83" s="1"/>
  <c r="AVP47" i="83"/>
  <c r="AVS47" i="83" s="1"/>
  <c r="AVI18" i="83"/>
  <c r="AVL18" i="83" s="1"/>
  <c r="AUU40" i="83"/>
  <c r="AUX40" i="83" s="1"/>
  <c r="AUU35" i="83"/>
  <c r="AUX35" i="83" s="1"/>
  <c r="ATZ47" i="83"/>
  <c r="AUC47" i="83" s="1"/>
  <c r="ATS47" i="83"/>
  <c r="ATV47" i="83" s="1"/>
  <c r="ATL42" i="83"/>
  <c r="ATO42" i="83" s="1"/>
  <c r="ATL33" i="83"/>
  <c r="ATO33" i="83" s="1"/>
  <c r="ATE47" i="83"/>
  <c r="ATH47" i="83" s="1"/>
  <c r="ATE42" i="83"/>
  <c r="ATH42" i="83" s="1"/>
  <c r="ASX44" i="83"/>
  <c r="ATA44" i="83" s="1"/>
  <c r="ASX38" i="83"/>
  <c r="ATA38" i="83" s="1"/>
  <c r="ASQ32" i="83"/>
  <c r="AST32" i="83" s="1"/>
  <c r="ASC55" i="83"/>
  <c r="ASF55" i="83" s="1"/>
  <c r="ASC41" i="83"/>
  <c r="ASF41" i="83" s="1"/>
  <c r="ARV49" i="83"/>
  <c r="ARY49" i="83" s="1"/>
  <c r="ARV44" i="83"/>
  <c r="ARY44" i="83" s="1"/>
  <c r="ARV35" i="83"/>
  <c r="ARY35" i="83" s="1"/>
  <c r="ARV18" i="83"/>
  <c r="ARY18" i="83" s="1"/>
  <c r="ARO35" i="83"/>
  <c r="ARR35" i="83" s="1"/>
  <c r="ARA41" i="83"/>
  <c r="ARD41" i="83" s="1"/>
  <c r="ARA36" i="83"/>
  <c r="ARD36" i="83" s="1"/>
  <c r="AQT37" i="83"/>
  <c r="AQW37" i="83" s="1"/>
  <c r="AQT18" i="83"/>
  <c r="AQW18" i="83" s="1"/>
  <c r="AQM42" i="83"/>
  <c r="AQP42" i="83" s="1"/>
  <c r="AQF39" i="83"/>
  <c r="AQI39" i="83" s="1"/>
  <c r="APY33" i="83"/>
  <c r="AQB33" i="83" s="1"/>
  <c r="APK42" i="83"/>
  <c r="APN42" i="83" s="1"/>
  <c r="APK36" i="83"/>
  <c r="APN36" i="83" s="1"/>
  <c r="APD45" i="83"/>
  <c r="APG45" i="83" s="1"/>
  <c r="APD38" i="83"/>
  <c r="APG38" i="83" s="1"/>
  <c r="APD18" i="83"/>
  <c r="APG18" i="83" s="1"/>
  <c r="AOW53" i="83"/>
  <c r="AOZ53" i="83" s="1"/>
  <c r="AOW18" i="83"/>
  <c r="AOZ18" i="83" s="1"/>
  <c r="AOI18" i="83"/>
  <c r="AOL18" i="83" s="1"/>
  <c r="AOB18" i="83"/>
  <c r="AOE18" i="83" s="1"/>
  <c r="ANU31" i="83"/>
  <c r="ANX31" i="83" s="1"/>
  <c r="ANU18" i="83"/>
  <c r="ANX18" i="83" s="1"/>
  <c r="ANN35" i="83"/>
  <c r="ANQ35" i="83" s="1"/>
  <c r="ANG55" i="83"/>
  <c r="ANJ55" i="83" s="1"/>
  <c r="AMS18" i="83"/>
  <c r="AMV18" i="83" s="1"/>
  <c r="AML38" i="83"/>
  <c r="AMO38" i="83" s="1"/>
  <c r="AME45" i="83"/>
  <c r="AMH45" i="83" s="1"/>
  <c r="ALX16" i="83"/>
  <c r="AMA16" i="83" s="1"/>
  <c r="ALC29" i="83"/>
  <c r="ALF29" i="83" s="1"/>
  <c r="AKO44" i="83"/>
  <c r="AKR44" i="83" s="1"/>
  <c r="AKO30" i="83"/>
  <c r="AKR30" i="83" s="1"/>
  <c r="AKO16" i="83"/>
  <c r="AKR16" i="83" s="1"/>
  <c r="AKH46" i="83"/>
  <c r="AKK46" i="83" s="1"/>
  <c r="AKH16" i="83"/>
  <c r="AKK16" i="83" s="1"/>
  <c r="AJT30" i="83"/>
  <c r="AJW30" i="83" s="1"/>
  <c r="AJM16" i="83"/>
  <c r="AJP16" i="83" s="1"/>
  <c r="AIY32" i="83"/>
  <c r="AJB32" i="83" s="1"/>
  <c r="AIR41" i="83"/>
  <c r="AIU41" i="83" s="1"/>
  <c r="AIK44" i="83"/>
  <c r="AIN44" i="83" s="1"/>
  <c r="AIK38" i="83"/>
  <c r="AIN38" i="83" s="1"/>
  <c r="AIK32" i="83"/>
  <c r="AIN32" i="83" s="1"/>
  <c r="AID37" i="83"/>
  <c r="AIG37" i="83" s="1"/>
  <c r="AID31" i="83"/>
  <c r="AIG31" i="83" s="1"/>
  <c r="AHW37" i="83"/>
  <c r="AHZ37" i="83" s="1"/>
  <c r="AHW27" i="83"/>
  <c r="AHZ27" i="83" s="1"/>
  <c r="AHP31" i="83"/>
  <c r="AHS31" i="83" s="1"/>
  <c r="AHI46" i="83"/>
  <c r="AHL46" i="83" s="1"/>
  <c r="AHI34" i="83"/>
  <c r="AHL34" i="83" s="1"/>
  <c r="AHI16" i="83"/>
  <c r="AHL16" i="83" s="1"/>
  <c r="AHB16" i="83"/>
  <c r="AHE16" i="83" s="1"/>
  <c r="AGU16" i="83"/>
  <c r="AGX16" i="83" s="1"/>
  <c r="AGN29" i="83"/>
  <c r="AGQ29" i="83" s="1"/>
  <c r="AGG40" i="83"/>
  <c r="AGJ40" i="83" s="1"/>
  <c r="AGG28" i="83"/>
  <c r="AGJ28" i="83" s="1"/>
  <c r="AGG16" i="83"/>
  <c r="AGJ16" i="83" s="1"/>
  <c r="AFZ16" i="83"/>
  <c r="AGC16" i="83" s="1"/>
  <c r="AFS40" i="83"/>
  <c r="AFV40" i="83" s="1"/>
  <c r="AFS32" i="83"/>
  <c r="AFV32" i="83" s="1"/>
  <c r="AFE16" i="83"/>
  <c r="AFH16" i="83" s="1"/>
  <c r="AEX41" i="83"/>
  <c r="AFA41" i="83" s="1"/>
  <c r="AEX29" i="83"/>
  <c r="AFA29" i="83" s="1"/>
  <c r="AEQ41" i="83"/>
  <c r="AET41" i="83" s="1"/>
  <c r="AEJ31" i="83"/>
  <c r="AEM31" i="83" s="1"/>
  <c r="AEC45" i="83"/>
  <c r="AEF45" i="83" s="1"/>
  <c r="ADV29" i="83"/>
  <c r="ADY29" i="83" s="1"/>
  <c r="ADA38" i="83"/>
  <c r="ADD38" i="83" s="1"/>
  <c r="ADA16" i="83"/>
  <c r="ADD16" i="83" s="1"/>
  <c r="ACT32" i="83"/>
  <c r="ACW32" i="83" s="1"/>
  <c r="ACT16" i="83"/>
  <c r="ACW16" i="83" s="1"/>
  <c r="BQW34" i="83"/>
  <c r="BQZ34" i="83" s="1"/>
  <c r="BQI40" i="83"/>
  <c r="BQL40" i="83" s="1"/>
  <c r="BQI30" i="83"/>
  <c r="BQL30" i="83" s="1"/>
  <c r="BPG36" i="83"/>
  <c r="BPJ36" i="83" s="1"/>
  <c r="BOZ36" i="83"/>
  <c r="BPC36" i="83" s="1"/>
  <c r="BOZ17" i="83"/>
  <c r="BPC17" i="83" s="1"/>
  <c r="BOS41" i="83"/>
  <c r="BOV41" i="83" s="1"/>
  <c r="BOL38" i="83"/>
  <c r="BOO38" i="83" s="1"/>
  <c r="BNX36" i="83"/>
  <c r="BOA36" i="83" s="1"/>
  <c r="BNJ17" i="83"/>
  <c r="BNM17" i="83" s="1"/>
  <c r="BNC50" i="83"/>
  <c r="BNF50" i="83" s="1"/>
  <c r="BMA39" i="83"/>
  <c r="BMD39" i="83" s="1"/>
  <c r="BLM49" i="83"/>
  <c r="BLP49" i="83" s="1"/>
  <c r="BLF37" i="83"/>
  <c r="BLI37" i="83" s="1"/>
  <c r="BKK35" i="83"/>
  <c r="BKN35" i="83" s="1"/>
  <c r="BKK18" i="83"/>
  <c r="BKN18" i="83" s="1"/>
  <c r="BKD37" i="83"/>
  <c r="BKG37" i="83" s="1"/>
  <c r="BJW42" i="83"/>
  <c r="BJZ42" i="83" s="1"/>
  <c r="BJB51" i="83"/>
  <c r="BJE51" i="83" s="1"/>
  <c r="BIU38" i="83"/>
  <c r="BIX38" i="83" s="1"/>
  <c r="BIN32" i="83"/>
  <c r="BIQ32" i="83" s="1"/>
  <c r="BIG46" i="83"/>
  <c r="BIJ46" i="83" s="1"/>
  <c r="BIG18" i="83"/>
  <c r="BIJ18" i="83" s="1"/>
  <c r="BXI16" i="83"/>
  <c r="BXL16" i="83" s="1"/>
  <c r="BWG32" i="83"/>
  <c r="BWJ32" i="83" s="1"/>
  <c r="BVL37" i="83"/>
  <c r="BVO37" i="83" s="1"/>
  <c r="BTA28" i="83"/>
  <c r="BTD28" i="83" s="1"/>
  <c r="BRK26" i="83"/>
  <c r="BRN26" i="83" s="1"/>
  <c r="BRK16" i="83"/>
  <c r="BRN16" i="83" s="1"/>
  <c r="BRD34" i="83"/>
  <c r="BRG34" i="83" s="1"/>
  <c r="BRD29" i="83"/>
  <c r="BRG29" i="83" s="1"/>
  <c r="BQB31" i="83"/>
  <c r="BQE31" i="83" s="1"/>
  <c r="BOS18" i="83"/>
  <c r="BOV18" i="83" s="1"/>
  <c r="BNJ40" i="83"/>
  <c r="BNM40" i="83" s="1"/>
  <c r="BMH38" i="83"/>
  <c r="BMK38" i="83" s="1"/>
  <c r="BLM18" i="83"/>
  <c r="BLP18" i="83" s="1"/>
  <c r="BJW52" i="83"/>
  <c r="BJZ52" i="83" s="1"/>
  <c r="BJW18" i="83"/>
  <c r="BJZ18" i="83" s="1"/>
  <c r="BIU18" i="83"/>
  <c r="BIX18" i="83" s="1"/>
  <c r="BUQ29" i="83"/>
  <c r="BUT29" i="83" s="1"/>
  <c r="BQP35" i="83"/>
  <c r="BQS35" i="83" s="1"/>
  <c r="BNX50" i="83"/>
  <c r="BOA50" i="83" s="1"/>
  <c r="BNX18" i="83"/>
  <c r="BOA18" i="83" s="1"/>
  <c r="BLF18" i="83"/>
  <c r="BLI18" i="83" s="1"/>
  <c r="BKD17" i="83"/>
  <c r="BKG17" i="83" s="1"/>
  <c r="BJP37" i="83"/>
  <c r="BJS37" i="83" s="1"/>
  <c r="BJB18" i="83"/>
  <c r="BJE18" i="83" s="1"/>
  <c r="BIU32" i="83"/>
  <c r="BIX32" i="83" s="1"/>
  <c r="BHS33" i="83"/>
  <c r="BHV33" i="83" s="1"/>
  <c r="BHS28" i="83"/>
  <c r="BHV28" i="83" s="1"/>
  <c r="BHL45" i="83"/>
  <c r="BHO45" i="83" s="1"/>
  <c r="BHE50" i="83"/>
  <c r="BHH50" i="83" s="1"/>
  <c r="BGX16" i="83"/>
  <c r="BHA16" i="83" s="1"/>
  <c r="BGQ60" i="83"/>
  <c r="BGT60" i="83" s="1"/>
  <c r="BGC34" i="83"/>
  <c r="BGF34" i="83" s="1"/>
  <c r="BGC16" i="83"/>
  <c r="BGF16" i="83" s="1"/>
  <c r="BEM45" i="83"/>
  <c r="BEP45" i="83" s="1"/>
  <c r="BDY39" i="83"/>
  <c r="BEB39" i="83" s="1"/>
  <c r="BDR18" i="83"/>
  <c r="BDU18" i="83" s="1"/>
  <c r="BDK31" i="83"/>
  <c r="BDN31" i="83" s="1"/>
  <c r="BDK18" i="83"/>
  <c r="BDN18" i="83" s="1"/>
  <c r="BBG18" i="83"/>
  <c r="BBJ18" i="83" s="1"/>
  <c r="BAS46" i="83"/>
  <c r="BAV46" i="83" s="1"/>
  <c r="BAE18" i="83"/>
  <c r="BAH18" i="83" s="1"/>
  <c r="AZX18" i="83"/>
  <c r="BAA18" i="83" s="1"/>
  <c r="AZJ17" i="83"/>
  <c r="AZM17" i="83" s="1"/>
  <c r="AYO39" i="83"/>
  <c r="AYR39" i="83" s="1"/>
  <c r="AXT36" i="83"/>
  <c r="AXW36" i="83" s="1"/>
  <c r="AXT28" i="83"/>
  <c r="AXW28" i="83" s="1"/>
  <c r="AXT17" i="83"/>
  <c r="AXW17" i="83" s="1"/>
  <c r="AXM45" i="83"/>
  <c r="AXP45" i="83" s="1"/>
  <c r="AXM18" i="83"/>
  <c r="AXP18" i="83" s="1"/>
  <c r="BRR30" i="83"/>
  <c r="BRU30" i="83" s="1"/>
  <c r="BOE33" i="83"/>
  <c r="BOH33" i="83" s="1"/>
  <c r="BMH18" i="83"/>
  <c r="BMK18" i="83" s="1"/>
  <c r="BJI26" i="83"/>
  <c r="BJL26" i="83" s="1"/>
  <c r="BIG44" i="83"/>
  <c r="BIJ44" i="83" s="1"/>
  <c r="BHS37" i="83"/>
  <c r="BHV37" i="83" s="1"/>
  <c r="BHL18" i="83"/>
  <c r="BHO18" i="83" s="1"/>
  <c r="BHE37" i="83"/>
  <c r="BHH37" i="83" s="1"/>
  <c r="BGX37" i="83"/>
  <c r="BHA37" i="83" s="1"/>
  <c r="BGQ52" i="83"/>
  <c r="BGT52" i="83" s="1"/>
  <c r="BGJ36" i="83"/>
  <c r="BGM36" i="83" s="1"/>
  <c r="BFO40" i="83"/>
  <c r="BFR40" i="83" s="1"/>
  <c r="BET18" i="83"/>
  <c r="BEW18" i="83" s="1"/>
  <c r="BEM50" i="83"/>
  <c r="BEP50" i="83" s="1"/>
  <c r="BEM40" i="83"/>
  <c r="BEP40" i="83" s="1"/>
  <c r="BEF42" i="83"/>
  <c r="BEI42" i="83" s="1"/>
  <c r="BDY41" i="83"/>
  <c r="BEB41" i="83" s="1"/>
  <c r="BDR50" i="83"/>
  <c r="BDU50" i="83" s="1"/>
  <c r="BDR44" i="83"/>
  <c r="BDU44" i="83" s="1"/>
  <c r="BDK36" i="83"/>
  <c r="BDN36" i="83" s="1"/>
  <c r="BCP29" i="83"/>
  <c r="BCS29" i="83" s="1"/>
  <c r="BCP18" i="83"/>
  <c r="BCS18" i="83" s="1"/>
  <c r="BCI39" i="83"/>
  <c r="BCL39" i="83" s="1"/>
  <c r="BAL53" i="83"/>
  <c r="BAO53" i="83" s="1"/>
  <c r="AZX42" i="83"/>
  <c r="BAA42" i="83" s="1"/>
  <c r="AZQ35" i="83"/>
  <c r="AZT35" i="83" s="1"/>
  <c r="AYO18" i="83"/>
  <c r="AYR18" i="83" s="1"/>
  <c r="AYH18" i="83"/>
  <c r="AYK18" i="83" s="1"/>
  <c r="AYA39" i="83"/>
  <c r="AYD39" i="83" s="1"/>
  <c r="AWY35" i="83"/>
  <c r="AXB35" i="83" s="1"/>
  <c r="AWY18" i="83"/>
  <c r="AXB18" i="83" s="1"/>
  <c r="AWR42" i="83"/>
  <c r="AWU42" i="83" s="1"/>
  <c r="BTH31" i="83"/>
  <c r="BTK31" i="83" s="1"/>
  <c r="BRR26" i="83"/>
  <c r="BRU26" i="83" s="1"/>
  <c r="BQI16" i="83"/>
  <c r="BQL16" i="83" s="1"/>
  <c r="BPU34" i="83"/>
  <c r="BPX34" i="83" s="1"/>
  <c r="BNC57" i="83"/>
  <c r="BNF57" i="83" s="1"/>
  <c r="BNC18" i="83"/>
  <c r="BNF18" i="83" s="1"/>
  <c r="BLF42" i="83"/>
  <c r="BLI42" i="83" s="1"/>
  <c r="BJI29" i="83"/>
  <c r="BJL29" i="83" s="1"/>
  <c r="BHZ49" i="83"/>
  <c r="BIC49" i="83" s="1"/>
  <c r="BGJ18" i="83"/>
  <c r="BGM18" i="83" s="1"/>
  <c r="BGC25" i="83"/>
  <c r="BGF25" i="83" s="1"/>
  <c r="BEM18" i="83"/>
  <c r="BEP18" i="83" s="1"/>
  <c r="BEF35" i="83"/>
  <c r="BEI35" i="83" s="1"/>
  <c r="BDY47" i="83"/>
  <c r="BEB47" i="83" s="1"/>
  <c r="BCP34" i="83"/>
  <c r="BCS34" i="83" s="1"/>
  <c r="BAL46" i="83"/>
  <c r="BAO46" i="83" s="1"/>
  <c r="BAL35" i="83"/>
  <c r="BAO35" i="83" s="1"/>
  <c r="BAE32" i="83"/>
  <c r="BAH32" i="83" s="1"/>
  <c r="AZC44" i="83"/>
  <c r="AZF44" i="83" s="1"/>
  <c r="AZC38" i="83"/>
  <c r="AZF38" i="83" s="1"/>
  <c r="AXF43" i="83"/>
  <c r="AXI43" i="83" s="1"/>
  <c r="AWY33" i="83"/>
  <c r="AXB33" i="83" s="1"/>
  <c r="AWR56" i="83"/>
  <c r="AWU56" i="83" s="1"/>
  <c r="AWR18" i="83"/>
  <c r="AWU18" i="83" s="1"/>
  <c r="AWK39" i="83"/>
  <c r="AWN39" i="83" s="1"/>
  <c r="AVW18" i="83"/>
  <c r="AVZ18" i="83" s="1"/>
  <c r="AVB37" i="83"/>
  <c r="AVE37" i="83" s="1"/>
  <c r="AVB35" i="83"/>
  <c r="AVE35" i="83" s="1"/>
  <c r="AUN36" i="83"/>
  <c r="AUQ36" i="83" s="1"/>
  <c r="AUN34" i="83"/>
  <c r="AUQ34" i="83" s="1"/>
  <c r="AUN18" i="83"/>
  <c r="AUQ18" i="83" s="1"/>
  <c r="AUG41" i="83"/>
  <c r="AUJ41" i="83" s="1"/>
  <c r="ATL35" i="83"/>
  <c r="ATO35" i="83" s="1"/>
  <c r="ASQ18" i="83"/>
  <c r="AST18" i="83" s="1"/>
  <c r="ASJ45" i="83"/>
  <c r="ASM45" i="83" s="1"/>
  <c r="ASJ18" i="83"/>
  <c r="ASM18" i="83" s="1"/>
  <c r="ARO46" i="83"/>
  <c r="ARR46" i="83" s="1"/>
  <c r="ARO37" i="83"/>
  <c r="ARR37" i="83" s="1"/>
  <c r="ARO18" i="83"/>
  <c r="ARR18" i="83" s="1"/>
  <c r="ARH34" i="83"/>
  <c r="ARK34" i="83" s="1"/>
  <c r="AQT44" i="83"/>
  <c r="AQW44" i="83" s="1"/>
  <c r="AQM18" i="83"/>
  <c r="AQP18" i="83" s="1"/>
  <c r="AQF45" i="83"/>
  <c r="AQI45" i="83" s="1"/>
  <c r="AQF18" i="83"/>
  <c r="AQI18" i="83" s="1"/>
  <c r="APY37" i="83"/>
  <c r="AQB37" i="83" s="1"/>
  <c r="APR37" i="83"/>
  <c r="APU37" i="83" s="1"/>
  <c r="APR18" i="83"/>
  <c r="APU18" i="83" s="1"/>
  <c r="AOP47" i="83"/>
  <c r="AOS47" i="83" s="1"/>
  <c r="AOB54" i="83"/>
  <c r="AOE54" i="83" s="1"/>
  <c r="AOB45" i="83"/>
  <c r="AOE45" i="83" s="1"/>
  <c r="ANN45" i="83"/>
  <c r="ANQ45" i="83" s="1"/>
  <c r="ANG64" i="83"/>
  <c r="ANJ64" i="83" s="1"/>
  <c r="ANG18" i="83"/>
  <c r="ANJ18" i="83" s="1"/>
  <c r="AMZ55" i="83"/>
  <c r="ANC55" i="83" s="1"/>
  <c r="AML18" i="83"/>
  <c r="AMO18" i="83" s="1"/>
  <c r="ALX38" i="83"/>
  <c r="AMA38" i="83" s="1"/>
  <c r="ALC30" i="83"/>
  <c r="ALF30" i="83" s="1"/>
  <c r="AKA31" i="83"/>
  <c r="AKD31" i="83" s="1"/>
  <c r="AKA16" i="83"/>
  <c r="AKD16" i="83" s="1"/>
  <c r="AJF42" i="83"/>
  <c r="AJI42" i="83" s="1"/>
  <c r="AJF35" i="83"/>
  <c r="AJI35" i="83" s="1"/>
  <c r="AJF29" i="83"/>
  <c r="AJI29" i="83" s="1"/>
  <c r="AIY35" i="83"/>
  <c r="AJB35" i="83" s="1"/>
  <c r="AIY33" i="83"/>
  <c r="AJB33" i="83" s="1"/>
  <c r="AIR36" i="83"/>
  <c r="AIU36" i="83" s="1"/>
  <c r="AHP38" i="83"/>
  <c r="AHS38" i="83" s="1"/>
  <c r="AHI40" i="83"/>
  <c r="AHL40" i="83" s="1"/>
  <c r="AHI31" i="83"/>
  <c r="AHL31" i="83" s="1"/>
  <c r="AHB37" i="83"/>
  <c r="AHE37" i="83" s="1"/>
  <c r="AGN36" i="83"/>
  <c r="AGQ36" i="83" s="1"/>
  <c r="AGN30" i="83"/>
  <c r="AGQ30" i="83" s="1"/>
  <c r="AFL36" i="83"/>
  <c r="AFO36" i="83" s="1"/>
  <c r="AFL29" i="83"/>
  <c r="AFO29" i="83" s="1"/>
  <c r="AFE44" i="83"/>
  <c r="AFH44" i="83" s="1"/>
  <c r="AFE38" i="83"/>
  <c r="AFH38" i="83" s="1"/>
  <c r="BQW16" i="83"/>
  <c r="BQZ16" i="83" s="1"/>
  <c r="BPN16" i="83"/>
  <c r="BPQ16" i="83" s="1"/>
  <c r="BOS56" i="83"/>
  <c r="BOV56" i="83" s="1"/>
  <c r="BMO38" i="83"/>
  <c r="BMR38" i="83" s="1"/>
  <c r="BMA18" i="83"/>
  <c r="BMD18" i="83" s="1"/>
  <c r="BKY32" i="83"/>
  <c r="BLB32" i="83" s="1"/>
  <c r="BKK47" i="83"/>
  <c r="BKN47" i="83" s="1"/>
  <c r="BIU43" i="83"/>
  <c r="BIX43" i="83" s="1"/>
  <c r="BIN44" i="83"/>
  <c r="BIQ44" i="83" s="1"/>
  <c r="BGX41" i="83"/>
  <c r="BHA41" i="83" s="1"/>
  <c r="BGQ44" i="83"/>
  <c r="BGT44" i="83" s="1"/>
  <c r="BFA43" i="83"/>
  <c r="BFD43" i="83" s="1"/>
  <c r="BBN18" i="83"/>
  <c r="BBQ18" i="83" s="1"/>
  <c r="BBG46" i="83"/>
  <c r="BBJ46" i="83" s="1"/>
  <c r="BAZ46" i="83"/>
  <c r="BBC46" i="83" s="1"/>
  <c r="BAS39" i="83"/>
  <c r="BAV39" i="83" s="1"/>
  <c r="BAS18" i="83"/>
  <c r="BAV18" i="83" s="1"/>
  <c r="BAE41" i="83"/>
  <c r="BAH41" i="83" s="1"/>
  <c r="AZX49" i="83"/>
  <c r="BAA49" i="83" s="1"/>
  <c r="AZJ26" i="83"/>
  <c r="AZM26" i="83" s="1"/>
  <c r="AYV52" i="83"/>
  <c r="AYY52" i="83" s="1"/>
  <c r="AYH56" i="83"/>
  <c r="AYK56" i="83" s="1"/>
  <c r="AYH49" i="83"/>
  <c r="AYK49" i="83" s="1"/>
  <c r="AYA45" i="83"/>
  <c r="AYD45" i="83" s="1"/>
  <c r="AYA18" i="83"/>
  <c r="AYD18" i="83" s="1"/>
  <c r="AXM39" i="83"/>
  <c r="AXP39" i="83" s="1"/>
  <c r="AXF18" i="83"/>
  <c r="AXI18" i="83" s="1"/>
  <c r="AWK43" i="83"/>
  <c r="AWN43" i="83" s="1"/>
  <c r="AWD31" i="83"/>
  <c r="AWG31" i="83" s="1"/>
  <c r="AVW34" i="83"/>
  <c r="AVZ34" i="83" s="1"/>
  <c r="AVP41" i="83"/>
  <c r="AVS41" i="83" s="1"/>
  <c r="AVP39" i="83"/>
  <c r="AVS39" i="83" s="1"/>
  <c r="AVP18" i="83"/>
  <c r="AVS18" i="83" s="1"/>
  <c r="AVI45" i="83"/>
  <c r="AVL45" i="83" s="1"/>
  <c r="AUN50" i="83"/>
  <c r="AUQ50" i="83" s="1"/>
  <c r="AUG18" i="83"/>
  <c r="AUJ18" i="83" s="1"/>
  <c r="ATZ18" i="83"/>
  <c r="AUC18" i="83" s="1"/>
  <c r="ATS60" i="83"/>
  <c r="ATV60" i="83" s="1"/>
  <c r="ATS18" i="83"/>
  <c r="ATV18" i="83" s="1"/>
  <c r="ATE38" i="83"/>
  <c r="ATH38" i="83" s="1"/>
  <c r="ASX36" i="83"/>
  <c r="ATA36" i="83" s="1"/>
  <c r="ASX18" i="83"/>
  <c r="ATA18" i="83" s="1"/>
  <c r="ASQ41" i="83"/>
  <c r="AST41" i="83" s="1"/>
  <c r="ASQ30" i="83"/>
  <c r="AST30" i="83" s="1"/>
  <c r="ASJ51" i="83"/>
  <c r="ASM51" i="83" s="1"/>
  <c r="ASC18" i="83"/>
  <c r="ASF18" i="83" s="1"/>
  <c r="ARO41" i="83"/>
  <c r="ARR41" i="83" s="1"/>
  <c r="ARH18" i="83"/>
  <c r="ARK18" i="83" s="1"/>
  <c r="AQT50" i="83"/>
  <c r="AQW50" i="83" s="1"/>
  <c r="AQM59" i="83"/>
  <c r="AQP59" i="83" s="1"/>
  <c r="AOP53" i="83"/>
  <c r="AOS53" i="83" s="1"/>
  <c r="AOP18" i="83"/>
  <c r="AOS18" i="83" s="1"/>
  <c r="AOI51" i="83"/>
  <c r="AOL51" i="83" s="1"/>
  <c r="ANN18" i="83"/>
  <c r="ANQ18" i="83" s="1"/>
  <c r="ANG46" i="83"/>
  <c r="ANJ46" i="83" s="1"/>
  <c r="ANG44" i="83"/>
  <c r="ANJ44" i="83" s="1"/>
  <c r="AMZ47" i="83"/>
  <c r="ANC47" i="83" s="1"/>
  <c r="AMS32" i="83"/>
  <c r="AMV32" i="83" s="1"/>
  <c r="AME39" i="83"/>
  <c r="AMH39" i="83" s="1"/>
  <c r="AME31" i="83"/>
  <c r="AMH31" i="83" s="1"/>
  <c r="ALX43" i="83"/>
  <c r="AMA43" i="83" s="1"/>
  <c r="ALJ39" i="83"/>
  <c r="ALM39" i="83" s="1"/>
  <c r="ALC16" i="83"/>
  <c r="ALF16" i="83" s="1"/>
  <c r="AKV42" i="83"/>
  <c r="AKY42" i="83" s="1"/>
  <c r="AKV35" i="83"/>
  <c r="AKY35" i="83" s="1"/>
  <c r="AKV29" i="83"/>
  <c r="AKY29" i="83" s="1"/>
  <c r="AKO29" i="83"/>
  <c r="AKR29" i="83" s="1"/>
  <c r="AJT39" i="83"/>
  <c r="AJW39" i="83" s="1"/>
  <c r="AJT31" i="83"/>
  <c r="AJW31" i="83" s="1"/>
  <c r="AJT16" i="83"/>
  <c r="AJW16" i="83" s="1"/>
  <c r="AIY47" i="83"/>
  <c r="AJB47" i="83" s="1"/>
  <c r="AID30" i="83"/>
  <c r="AIG30" i="83" s="1"/>
  <c r="AHB33" i="83"/>
  <c r="AHE33" i="83" s="1"/>
  <c r="AHB26" i="83"/>
  <c r="AHE26" i="83" s="1"/>
  <c r="AGU42" i="83"/>
  <c r="AGX42" i="83" s="1"/>
  <c r="AGU35" i="83"/>
  <c r="AGX35" i="83" s="1"/>
  <c r="AGU29" i="83"/>
  <c r="AGX29" i="83" s="1"/>
  <c r="AGN41" i="83"/>
  <c r="AGQ41" i="83" s="1"/>
  <c r="AFS31" i="83"/>
  <c r="AFV31" i="83" s="1"/>
  <c r="AFL41" i="83"/>
  <c r="AFO41" i="83" s="1"/>
  <c r="AFL16" i="83"/>
  <c r="AFO16" i="83" s="1"/>
  <c r="BQP16" i="83"/>
  <c r="BQS16" i="83" s="1"/>
  <c r="BKR35" i="83"/>
  <c r="BKU35" i="83" s="1"/>
  <c r="BJI33" i="83"/>
  <c r="BJL33" i="83" s="1"/>
  <c r="BIG54" i="83"/>
  <c r="BIJ54" i="83" s="1"/>
  <c r="BFV38" i="83"/>
  <c r="BFY38" i="83" s="1"/>
  <c r="BEF30" i="83"/>
  <c r="BEI30" i="83" s="1"/>
  <c r="BBG37" i="83"/>
  <c r="BBJ37" i="83" s="1"/>
  <c r="BAZ33" i="83"/>
  <c r="BBC33" i="83" s="1"/>
  <c r="AZQ18" i="83"/>
  <c r="AZT18" i="83" s="1"/>
  <c r="AZC36" i="83"/>
  <c r="AZF36" i="83" s="1"/>
  <c r="AWR41" i="83"/>
  <c r="AWU41" i="83" s="1"/>
  <c r="AWD42" i="83"/>
  <c r="AWG42" i="83" s="1"/>
  <c r="AVI52" i="83"/>
  <c r="AVL52" i="83" s="1"/>
  <c r="AUU18" i="83"/>
  <c r="AUX18" i="83" s="1"/>
  <c r="AUG35" i="83"/>
  <c r="AUJ35" i="83" s="1"/>
  <c r="ATL18" i="83"/>
  <c r="ATO18" i="83" s="1"/>
  <c r="ATE36" i="83"/>
  <c r="ATH36" i="83" s="1"/>
  <c r="ASC48" i="83"/>
  <c r="ASF48" i="83" s="1"/>
  <c r="ARA18" i="83"/>
  <c r="ARD18" i="83" s="1"/>
  <c r="APY31" i="83"/>
  <c r="AQB31" i="83" s="1"/>
  <c r="APR51" i="83"/>
  <c r="APU51" i="83" s="1"/>
  <c r="AOW61" i="83"/>
  <c r="AOZ61" i="83" s="1"/>
  <c r="AOP40" i="83"/>
  <c r="AOS40" i="83" s="1"/>
  <c r="AOI46" i="83"/>
  <c r="AOL46" i="83" s="1"/>
  <c r="ANU43" i="83"/>
  <c r="ANX43" i="83" s="1"/>
  <c r="ANU33" i="83"/>
  <c r="ANX33" i="83" s="1"/>
  <c r="AMZ60" i="83"/>
  <c r="ANC60" i="83" s="1"/>
  <c r="AMS37" i="83"/>
  <c r="AMV37" i="83" s="1"/>
  <c r="AML32" i="83"/>
  <c r="AMO32" i="83" s="1"/>
  <c r="ALQ37" i="83"/>
  <c r="ALT37" i="83" s="1"/>
  <c r="ALQ30" i="83"/>
  <c r="ALT30" i="83" s="1"/>
  <c r="ALJ35" i="83"/>
  <c r="ALM35" i="83" s="1"/>
  <c r="AJT45" i="83"/>
  <c r="AJW45" i="83" s="1"/>
  <c r="AJM27" i="83"/>
  <c r="AJP27" i="83" s="1"/>
  <c r="AJF16" i="83"/>
  <c r="AJI16" i="83" s="1"/>
  <c r="AHW43" i="83"/>
  <c r="AHZ43" i="83" s="1"/>
  <c r="AHW28" i="83"/>
  <c r="AHZ28" i="83" s="1"/>
  <c r="AHW16" i="83"/>
  <c r="AHZ16" i="83" s="1"/>
  <c r="AGN16" i="83"/>
  <c r="AGQ16" i="83" s="1"/>
  <c r="AGG34" i="83"/>
  <c r="AGJ34" i="83" s="1"/>
  <c r="AGG27" i="83"/>
  <c r="AGJ27" i="83" s="1"/>
  <c r="AFS46" i="83"/>
  <c r="AFV46" i="83" s="1"/>
  <c r="AEX30" i="83"/>
  <c r="AFA30" i="83" s="1"/>
  <c r="AEQ29" i="83"/>
  <c r="AET29" i="83" s="1"/>
  <c r="AEJ38" i="83"/>
  <c r="AEM38" i="83" s="1"/>
  <c r="AEC16" i="83"/>
  <c r="AEF16" i="83" s="1"/>
  <c r="ADV36" i="83"/>
  <c r="ADY36" i="83" s="1"/>
  <c r="ADO30" i="83"/>
  <c r="ADR30" i="83" s="1"/>
  <c r="ADH31" i="83"/>
  <c r="ADK31" i="83" s="1"/>
  <c r="ADA29" i="83"/>
  <c r="ADD29" i="83" s="1"/>
  <c r="ACT38" i="83"/>
  <c r="ACW38" i="83" s="1"/>
  <c r="ACM16" i="83"/>
  <c r="ACP16" i="83" s="1"/>
  <c r="ACF47" i="83"/>
  <c r="ACI47" i="83" s="1"/>
  <c r="ACF35" i="83"/>
  <c r="ACI35" i="83" s="1"/>
  <c r="ACF18" i="83"/>
  <c r="ACI18" i="83" s="1"/>
  <c r="ABY18" i="83"/>
  <c r="ACB18" i="83" s="1"/>
  <c r="ABR18" i="83"/>
  <c r="ABU18" i="83" s="1"/>
  <c r="ABK42" i="83"/>
  <c r="ABN42" i="83" s="1"/>
  <c r="ABK37" i="83"/>
  <c r="ABN37" i="83" s="1"/>
  <c r="ABK17" i="83"/>
  <c r="ABN17" i="83" s="1"/>
  <c r="ABD50" i="83"/>
  <c r="ABG50" i="83" s="1"/>
  <c r="ABD18" i="83"/>
  <c r="ABG18" i="83" s="1"/>
  <c r="AAW38" i="83"/>
  <c r="AAZ38" i="83" s="1"/>
  <c r="AAB42" i="83"/>
  <c r="AAE42" i="83" s="1"/>
  <c r="ZU30" i="83"/>
  <c r="ZX30" i="83" s="1"/>
  <c r="ZN54" i="83"/>
  <c r="ZQ54" i="83" s="1"/>
  <c r="YZ50" i="83"/>
  <c r="ZC50" i="83" s="1"/>
  <c r="YZ44" i="83"/>
  <c r="ZC44" i="83" s="1"/>
  <c r="YS52" i="83"/>
  <c r="YV52" i="83" s="1"/>
  <c r="YE32" i="83"/>
  <c r="YH32" i="83" s="1"/>
  <c r="YE17" i="83"/>
  <c r="YH17" i="83" s="1"/>
  <c r="XX50" i="83"/>
  <c r="YA50" i="83" s="1"/>
  <c r="XX18" i="83"/>
  <c r="YA18" i="83" s="1"/>
  <c r="XQ58" i="83"/>
  <c r="XT58" i="83" s="1"/>
  <c r="XQ38" i="83"/>
  <c r="XT38" i="83" s="1"/>
  <c r="XQ18" i="83"/>
  <c r="XT18" i="83" s="1"/>
  <c r="XJ39" i="83"/>
  <c r="XM39" i="83" s="1"/>
  <c r="XC62" i="83"/>
  <c r="XF62" i="83" s="1"/>
  <c r="WO37" i="83"/>
  <c r="WR37" i="83" s="1"/>
  <c r="WH47" i="83"/>
  <c r="WK47" i="83" s="1"/>
  <c r="WA51" i="83"/>
  <c r="WD51" i="83" s="1"/>
  <c r="WA37" i="83"/>
  <c r="WD37" i="83" s="1"/>
  <c r="VT44" i="83"/>
  <c r="VW44" i="83" s="1"/>
  <c r="VF43" i="83"/>
  <c r="VI43" i="83" s="1"/>
  <c r="UY32" i="83"/>
  <c r="VB32" i="83" s="1"/>
  <c r="UR50" i="83"/>
  <c r="UU50" i="83" s="1"/>
  <c r="UR45" i="83"/>
  <c r="UU45" i="83" s="1"/>
  <c r="UK18" i="83"/>
  <c r="UN18" i="83" s="1"/>
  <c r="TW54" i="83"/>
  <c r="TZ54" i="83" s="1"/>
  <c r="TW18" i="83"/>
  <c r="TZ18" i="83" s="1"/>
  <c r="TP59" i="83"/>
  <c r="TS59" i="83" s="1"/>
  <c r="TP43" i="83"/>
  <c r="TS43" i="83" s="1"/>
  <c r="TI28" i="83"/>
  <c r="TL28" i="83" s="1"/>
  <c r="TI16" i="83"/>
  <c r="TL16" i="83" s="1"/>
  <c r="TB54" i="83"/>
  <c r="TE54" i="83" s="1"/>
  <c r="TB18" i="83"/>
  <c r="TE18" i="83" s="1"/>
  <c r="SU37" i="83"/>
  <c r="SX37" i="83" s="1"/>
  <c r="RZ49" i="83"/>
  <c r="SC49" i="83" s="1"/>
  <c r="RL36" i="83"/>
  <c r="RO36" i="83" s="1"/>
  <c r="RE58" i="83"/>
  <c r="RH58" i="83" s="1"/>
  <c r="RE44" i="83"/>
  <c r="RH44" i="83" s="1"/>
  <c r="RE18" i="83"/>
  <c r="RH18" i="83" s="1"/>
  <c r="QX50" i="83"/>
  <c r="RA50" i="83" s="1"/>
  <c r="QQ38" i="83"/>
  <c r="QT38" i="83" s="1"/>
  <c r="QQ17" i="83"/>
  <c r="QT17" i="83" s="1"/>
  <c r="QC52" i="83"/>
  <c r="QF52" i="83" s="1"/>
  <c r="QC38" i="83"/>
  <c r="QF38" i="83" s="1"/>
  <c r="PH18" i="83"/>
  <c r="PK18" i="83" s="1"/>
  <c r="OF37" i="83"/>
  <c r="OI37" i="83" s="1"/>
  <c r="OF33" i="83"/>
  <c r="OI33" i="83" s="1"/>
  <c r="NY42" i="83"/>
  <c r="OB42" i="83" s="1"/>
  <c r="NY18" i="83"/>
  <c r="OB18" i="83" s="1"/>
  <c r="NR56" i="83"/>
  <c r="NU56" i="83" s="1"/>
  <c r="NK51" i="83"/>
  <c r="NN51" i="83" s="1"/>
  <c r="ND59" i="83"/>
  <c r="NG59" i="83" s="1"/>
  <c r="MW54" i="83"/>
  <c r="MZ54" i="83" s="1"/>
  <c r="MW38" i="83"/>
  <c r="MZ38" i="83" s="1"/>
  <c r="MP39" i="83"/>
  <c r="MS39" i="83" s="1"/>
  <c r="MI47" i="83"/>
  <c r="ML47" i="83" s="1"/>
  <c r="MI18" i="83"/>
  <c r="ML18" i="83" s="1"/>
  <c r="MB63" i="83"/>
  <c r="ME63" i="83" s="1"/>
  <c r="MB56" i="83"/>
  <c r="ME56" i="83" s="1"/>
  <c r="MB18" i="83"/>
  <c r="ME18" i="83" s="1"/>
  <c r="LU48" i="83"/>
  <c r="LX48" i="83" s="1"/>
  <c r="LG48" i="83"/>
  <c r="LJ48" i="83" s="1"/>
  <c r="LG41" i="83"/>
  <c r="LJ41" i="83" s="1"/>
  <c r="KS51" i="83"/>
  <c r="KV51" i="83" s="1"/>
  <c r="JX47" i="83"/>
  <c r="KA47" i="83" s="1"/>
  <c r="JX18" i="83"/>
  <c r="KA18" i="83" s="1"/>
  <c r="JQ47" i="83"/>
  <c r="JT47" i="83" s="1"/>
  <c r="JJ37" i="83"/>
  <c r="JM37" i="83" s="1"/>
  <c r="JJ17" i="83"/>
  <c r="JM17" i="83" s="1"/>
  <c r="JC66" i="83"/>
  <c r="JF66" i="83" s="1"/>
  <c r="JC46" i="83"/>
  <c r="JF46" i="83" s="1"/>
  <c r="JC18" i="83"/>
  <c r="JF18" i="83" s="1"/>
  <c r="IO64" i="83"/>
  <c r="IR64" i="83" s="1"/>
  <c r="IA39" i="83"/>
  <c r="ID39" i="83" s="1"/>
  <c r="HT18" i="83"/>
  <c r="HW18" i="83" s="1"/>
  <c r="HM39" i="83"/>
  <c r="HP39" i="83" s="1"/>
  <c r="HF60" i="83"/>
  <c r="HI60" i="83" s="1"/>
  <c r="HF42" i="83"/>
  <c r="HI42" i="83" s="1"/>
  <c r="BNJ45" i="83"/>
  <c r="BNM45" i="83" s="1"/>
  <c r="BDD40" i="83"/>
  <c r="BDG40" i="83" s="1"/>
  <c r="BAL37" i="83"/>
  <c r="BAO37" i="83" s="1"/>
  <c r="AYV45" i="83"/>
  <c r="AYY45" i="83" s="1"/>
  <c r="AXT43" i="83"/>
  <c r="AXW43" i="83" s="1"/>
  <c r="AXF50" i="83"/>
  <c r="AXI50" i="83" s="1"/>
  <c r="AWK33" i="83"/>
  <c r="AWN33" i="83" s="1"/>
  <c r="AWK18" i="83"/>
  <c r="AWN18" i="83" s="1"/>
  <c r="AWD18" i="83"/>
  <c r="AWG18" i="83" s="1"/>
  <c r="AVI59" i="83"/>
  <c r="AVL59" i="83" s="1"/>
  <c r="AVB50" i="83"/>
  <c r="AVE50" i="83" s="1"/>
  <c r="AUU44" i="83"/>
  <c r="AUX44" i="83" s="1"/>
  <c r="ATZ41" i="83"/>
  <c r="AUC41" i="83" s="1"/>
  <c r="ATS53" i="83"/>
  <c r="ATV53" i="83" s="1"/>
  <c r="ATS45" i="83"/>
  <c r="ATV45" i="83" s="1"/>
  <c r="ATL48" i="83"/>
  <c r="ATO48" i="83" s="1"/>
  <c r="ASQ36" i="83"/>
  <c r="AST36" i="83" s="1"/>
  <c r="ASJ36" i="83"/>
  <c r="ASM36" i="83" s="1"/>
  <c r="ARH49" i="83"/>
  <c r="ARK49" i="83" s="1"/>
  <c r="AQT35" i="83"/>
  <c r="AQW35" i="83" s="1"/>
  <c r="AQM51" i="83"/>
  <c r="AQP51" i="83" s="1"/>
  <c r="AQF50" i="83"/>
  <c r="AQI50" i="83" s="1"/>
  <c r="APK49" i="83"/>
  <c r="APN49" i="83" s="1"/>
  <c r="APK18" i="83"/>
  <c r="APN18" i="83" s="1"/>
  <c r="APD36" i="83"/>
  <c r="APG36" i="83" s="1"/>
  <c r="AOI37" i="83"/>
  <c r="AOL37" i="83" s="1"/>
  <c r="ANU38" i="83"/>
  <c r="ANX38" i="83" s="1"/>
  <c r="AMZ45" i="83"/>
  <c r="ANC45" i="83" s="1"/>
  <c r="AMS41" i="83"/>
  <c r="AMV41" i="83" s="1"/>
  <c r="ALC42" i="83"/>
  <c r="ALF42" i="83" s="1"/>
  <c r="AKV16" i="83"/>
  <c r="AKY16" i="83" s="1"/>
  <c r="AKA44" i="83"/>
  <c r="AKD44" i="83" s="1"/>
  <c r="AJM38" i="83"/>
  <c r="AJP38" i="83" s="1"/>
  <c r="AIY41" i="83"/>
  <c r="AJB41" i="83" s="1"/>
  <c r="AID42" i="83"/>
  <c r="AIG42" i="83" s="1"/>
  <c r="AFZ40" i="83"/>
  <c r="AGC40" i="83" s="1"/>
  <c r="AFZ33" i="83"/>
  <c r="AGC33" i="83" s="1"/>
  <c r="AFS34" i="83"/>
  <c r="AFV34" i="83" s="1"/>
  <c r="AFE31" i="83"/>
  <c r="AFH31" i="83" s="1"/>
  <c r="AEC39" i="83"/>
  <c r="AEF39" i="83" s="1"/>
  <c r="AEC32" i="83"/>
  <c r="AEF32" i="83" s="1"/>
  <c r="ADO39" i="83"/>
  <c r="ADR39" i="83" s="1"/>
  <c r="ADH16" i="83"/>
  <c r="ADK16" i="83" s="1"/>
  <c r="ACM31" i="83"/>
  <c r="ACP31" i="83" s="1"/>
  <c r="ABY56" i="83"/>
  <c r="ACB56" i="83" s="1"/>
  <c r="ABR42" i="83"/>
  <c r="ABU42" i="83" s="1"/>
  <c r="ABR37" i="83"/>
  <c r="ABU37" i="83" s="1"/>
  <c r="ABD37" i="83"/>
  <c r="ABG37" i="83" s="1"/>
  <c r="AAP39" i="83"/>
  <c r="AAS39" i="83" s="1"/>
  <c r="AAI55" i="83"/>
  <c r="AAL55" i="83" s="1"/>
  <c r="AAI45" i="83"/>
  <c r="AAL45" i="83" s="1"/>
  <c r="AAB53" i="83"/>
  <c r="AAE53" i="83" s="1"/>
  <c r="ZN41" i="83"/>
  <c r="ZQ41" i="83" s="1"/>
  <c r="ZN18" i="83"/>
  <c r="ZQ18" i="83" s="1"/>
  <c r="ZG44" i="83"/>
  <c r="ZJ44" i="83" s="1"/>
  <c r="ZG35" i="83"/>
  <c r="ZJ35" i="83" s="1"/>
  <c r="YZ18" i="83"/>
  <c r="ZC18" i="83" s="1"/>
  <c r="YS44" i="83"/>
  <c r="YV44" i="83" s="1"/>
  <c r="YL53" i="83"/>
  <c r="YO53" i="83" s="1"/>
  <c r="YL18" i="83"/>
  <c r="YO18" i="83" s="1"/>
  <c r="YE47" i="83"/>
  <c r="YH47" i="83" s="1"/>
  <c r="YE40" i="83"/>
  <c r="YH40" i="83" s="1"/>
  <c r="XQ39" i="83"/>
  <c r="XT39" i="83" s="1"/>
  <c r="XJ47" i="83"/>
  <c r="XM47" i="83" s="1"/>
  <c r="XJ33" i="83"/>
  <c r="XM33" i="83" s="1"/>
  <c r="XJ18" i="83"/>
  <c r="XM18" i="83" s="1"/>
  <c r="XC44" i="83"/>
  <c r="XF44" i="83" s="1"/>
  <c r="XC18" i="83"/>
  <c r="XF18" i="83" s="1"/>
  <c r="WV50" i="83"/>
  <c r="WY50" i="83" s="1"/>
  <c r="WO34" i="83"/>
  <c r="WR34" i="83" s="1"/>
  <c r="WH53" i="83"/>
  <c r="WK53" i="83" s="1"/>
  <c r="WH18" i="83"/>
  <c r="WK18" i="83" s="1"/>
  <c r="VT49" i="83"/>
  <c r="VW49" i="83" s="1"/>
  <c r="VT37" i="83"/>
  <c r="VW37" i="83" s="1"/>
  <c r="VM61" i="83"/>
  <c r="VP61" i="83" s="1"/>
  <c r="VF52" i="83"/>
  <c r="VI52" i="83" s="1"/>
  <c r="VF40" i="83"/>
  <c r="VI40" i="83" s="1"/>
  <c r="UR56" i="83"/>
  <c r="UU56" i="83" s="1"/>
  <c r="UR18" i="83"/>
  <c r="UU18" i="83" s="1"/>
  <c r="UK63" i="83"/>
  <c r="UN63" i="83" s="1"/>
  <c r="UD42" i="83"/>
  <c r="UG42" i="83" s="1"/>
  <c r="UD33" i="83"/>
  <c r="UG33" i="83" s="1"/>
  <c r="TW46" i="83"/>
  <c r="TZ46" i="83" s="1"/>
  <c r="TP44" i="83"/>
  <c r="TS44" i="83" s="1"/>
  <c r="TB41" i="83"/>
  <c r="TE41" i="83" s="1"/>
  <c r="SU49" i="83"/>
  <c r="SX49" i="83" s="1"/>
  <c r="SU38" i="83"/>
  <c r="SX38" i="83" s="1"/>
  <c r="SG44" i="83"/>
  <c r="SJ44" i="83" s="1"/>
  <c r="RL17" i="83"/>
  <c r="RO17" i="83" s="1"/>
  <c r="RE45" i="83"/>
  <c r="RH45" i="83" s="1"/>
  <c r="RE41" i="83"/>
  <c r="RH41" i="83" s="1"/>
  <c r="QJ18" i="83"/>
  <c r="QM18" i="83" s="1"/>
  <c r="QC46" i="83"/>
  <c r="QF46" i="83" s="1"/>
  <c r="QC39" i="83"/>
  <c r="QF39" i="83" s="1"/>
  <c r="QC18" i="83"/>
  <c r="QF18" i="83" s="1"/>
  <c r="PV45" i="83"/>
  <c r="PY45" i="83" s="1"/>
  <c r="PV33" i="83"/>
  <c r="PY33" i="83" s="1"/>
  <c r="PO48" i="83"/>
  <c r="PR48" i="83" s="1"/>
  <c r="PO41" i="83"/>
  <c r="PR41" i="83" s="1"/>
  <c r="PA40" i="83"/>
  <c r="PD40" i="83" s="1"/>
  <c r="OT61" i="83"/>
  <c r="OW61" i="83" s="1"/>
  <c r="OT52" i="83"/>
  <c r="OW52" i="83" s="1"/>
  <c r="OM42" i="83"/>
  <c r="OP42" i="83" s="1"/>
  <c r="OF34" i="83"/>
  <c r="OI34" i="83" s="1"/>
  <c r="NY50" i="83"/>
  <c r="OB50" i="83" s="1"/>
  <c r="NK44" i="83"/>
  <c r="NN44" i="83" s="1"/>
  <c r="NK17" i="83"/>
  <c r="NN17" i="83" s="1"/>
  <c r="MW18" i="83"/>
  <c r="MZ18" i="83" s="1"/>
  <c r="MP36" i="83"/>
  <c r="MS36" i="83" s="1"/>
  <c r="MI66" i="83"/>
  <c r="ML66" i="83" s="1"/>
  <c r="MB46" i="83"/>
  <c r="ME46" i="83" s="1"/>
  <c r="LU41" i="83"/>
  <c r="LX41" i="83" s="1"/>
  <c r="LU37" i="83"/>
  <c r="LX37" i="83" s="1"/>
  <c r="LN56" i="83"/>
  <c r="LQ56" i="83" s="1"/>
  <c r="LN45" i="83"/>
  <c r="LQ45" i="83" s="1"/>
  <c r="LG18" i="83"/>
  <c r="LJ18" i="83" s="1"/>
  <c r="KS59" i="83"/>
  <c r="KV59" i="83" s="1"/>
  <c r="KS40" i="83"/>
  <c r="KV40" i="83" s="1"/>
  <c r="KE47" i="83"/>
  <c r="KH47" i="83" s="1"/>
  <c r="JQ43" i="83"/>
  <c r="JT43" i="83" s="1"/>
  <c r="JQ37" i="83"/>
  <c r="JT37" i="83" s="1"/>
  <c r="JJ34" i="83"/>
  <c r="JM34" i="83" s="1"/>
  <c r="JC47" i="83"/>
  <c r="JF47" i="83" s="1"/>
  <c r="IV49" i="83"/>
  <c r="IY49" i="83" s="1"/>
  <c r="IV40" i="83"/>
  <c r="IY40" i="83" s="1"/>
  <c r="IV18" i="83"/>
  <c r="IY18" i="83" s="1"/>
  <c r="IO54" i="83"/>
  <c r="IR54" i="83" s="1"/>
  <c r="IO18" i="83"/>
  <c r="IR18" i="83" s="1"/>
  <c r="IH56" i="83"/>
  <c r="IK56" i="83" s="1"/>
  <c r="IH47" i="83"/>
  <c r="IK47" i="83" s="1"/>
  <c r="IH18" i="83"/>
  <c r="IK18" i="83" s="1"/>
  <c r="IA50" i="83"/>
  <c r="ID50" i="83" s="1"/>
  <c r="IA18" i="83"/>
  <c r="ID18" i="83" s="1"/>
  <c r="HT56" i="83"/>
  <c r="HW56" i="83" s="1"/>
  <c r="HT42" i="83"/>
  <c r="HW42" i="83" s="1"/>
  <c r="HM18" i="83"/>
  <c r="HP18" i="83" s="1"/>
  <c r="BHZ18" i="83"/>
  <c r="BIC18" i="83" s="1"/>
  <c r="BGJ42" i="83"/>
  <c r="BGM42" i="83" s="1"/>
  <c r="BCB56" i="83"/>
  <c r="BCE56" i="83" s="1"/>
  <c r="AYA40" i="83"/>
  <c r="AYD40" i="83" s="1"/>
  <c r="AUU33" i="83"/>
  <c r="AUX33" i="83" s="1"/>
  <c r="AUG46" i="83"/>
  <c r="AUJ46" i="83" s="1"/>
  <c r="AUG37" i="83"/>
  <c r="AUJ37" i="83" s="1"/>
  <c r="ATZ53" i="83"/>
  <c r="AUC53" i="83" s="1"/>
  <c r="ATE18" i="83"/>
  <c r="ATH18" i="83" s="1"/>
  <c r="AOI39" i="83"/>
  <c r="AOL39" i="83" s="1"/>
  <c r="ANN50" i="83"/>
  <c r="ANQ50" i="83" s="1"/>
  <c r="ALQ16" i="83"/>
  <c r="ALT16" i="83" s="1"/>
  <c r="AJM33" i="83"/>
  <c r="AJP33" i="83" s="1"/>
  <c r="AIR28" i="83"/>
  <c r="AIU28" i="83" s="1"/>
  <c r="AHP16" i="83"/>
  <c r="AHS16" i="83" s="1"/>
  <c r="AEJ16" i="83"/>
  <c r="AEM16" i="83" s="1"/>
  <c r="AEC31" i="83"/>
  <c r="AEF31" i="83" s="1"/>
  <c r="ADH41" i="83"/>
  <c r="ADK41" i="83" s="1"/>
  <c r="ADA30" i="83"/>
  <c r="ADD30" i="83" s="1"/>
  <c r="ACM39" i="83"/>
  <c r="ACP39" i="83" s="1"/>
  <c r="ACF42" i="83"/>
  <c r="ACI42" i="83" s="1"/>
  <c r="ACF34" i="83"/>
  <c r="ACI34" i="83" s="1"/>
  <c r="ABD44" i="83"/>
  <c r="ABG44" i="83" s="1"/>
  <c r="AAW46" i="83"/>
  <c r="AAZ46" i="83" s="1"/>
  <c r="AAW18" i="83"/>
  <c r="AAZ18" i="83" s="1"/>
  <c r="AAB18" i="83"/>
  <c r="AAE18" i="83" s="1"/>
  <c r="ZG50" i="83"/>
  <c r="ZJ50" i="83" s="1"/>
  <c r="YL42" i="83"/>
  <c r="YO42" i="83" s="1"/>
  <c r="YE31" i="83"/>
  <c r="YH31" i="83" s="1"/>
  <c r="XX45" i="83"/>
  <c r="YA45" i="83" s="1"/>
  <c r="XC46" i="83"/>
  <c r="XF46" i="83" s="1"/>
  <c r="WV58" i="83"/>
  <c r="WY58" i="83" s="1"/>
  <c r="VM54" i="83"/>
  <c r="VP54" i="83" s="1"/>
  <c r="VM44" i="83"/>
  <c r="VP44" i="83" s="1"/>
  <c r="VM18" i="83"/>
  <c r="VP18" i="83" s="1"/>
  <c r="VF60" i="83"/>
  <c r="VI60" i="83" s="1"/>
  <c r="UY47" i="83"/>
  <c r="VB47" i="83" s="1"/>
  <c r="UY31" i="83"/>
  <c r="VB31" i="83" s="1"/>
  <c r="UD34" i="83"/>
  <c r="UG34" i="83" s="1"/>
  <c r="TW44" i="83"/>
  <c r="TZ44" i="83" s="1"/>
  <c r="TP18" i="83"/>
  <c r="TS18" i="83" s="1"/>
  <c r="TB47" i="83"/>
  <c r="TE47" i="83" s="1"/>
  <c r="SN18" i="83"/>
  <c r="SQ18" i="83" s="1"/>
  <c r="SG17" i="83"/>
  <c r="SJ17" i="83" s="1"/>
  <c r="RZ18" i="83"/>
  <c r="SC18" i="83" s="1"/>
  <c r="RS49" i="83"/>
  <c r="RV49" i="83" s="1"/>
  <c r="RS18" i="83"/>
  <c r="RV18" i="83" s="1"/>
  <c r="RL42" i="83"/>
  <c r="RO42" i="83" s="1"/>
  <c r="RE50" i="83"/>
  <c r="RH50" i="83" s="1"/>
  <c r="QX18" i="83"/>
  <c r="RA18" i="83" s="1"/>
  <c r="QQ44" i="83"/>
  <c r="QT44" i="83" s="1"/>
  <c r="PV38" i="83"/>
  <c r="PY38" i="83" s="1"/>
  <c r="PO18" i="83"/>
  <c r="PR18" i="83" s="1"/>
  <c r="OM53" i="83"/>
  <c r="OP53" i="83" s="1"/>
  <c r="NY59" i="83"/>
  <c r="OB59" i="83" s="1"/>
  <c r="NR40" i="83"/>
  <c r="NU40" i="83" s="1"/>
  <c r="NK37" i="83"/>
  <c r="NN37" i="83" s="1"/>
  <c r="LU17" i="83"/>
  <c r="LX17" i="83" s="1"/>
  <c r="LG39" i="83"/>
  <c r="LJ39" i="83" s="1"/>
  <c r="KZ43" i="83"/>
  <c r="LC43" i="83" s="1"/>
  <c r="KS42" i="83"/>
  <c r="KV42" i="83" s="1"/>
  <c r="KL54" i="83"/>
  <c r="KO54" i="83" s="1"/>
  <c r="JX66" i="83"/>
  <c r="KA66" i="83" s="1"/>
  <c r="JQ18" i="83"/>
  <c r="JT18" i="83" s="1"/>
  <c r="JJ44" i="83"/>
  <c r="JM44" i="83" s="1"/>
  <c r="HT48" i="83"/>
  <c r="HW48" i="83" s="1"/>
  <c r="HM37" i="83"/>
  <c r="HP37" i="83" s="1"/>
  <c r="GY71" i="83"/>
  <c r="HB71" i="83" s="1"/>
  <c r="GY51" i="83"/>
  <c r="HB51" i="83" s="1"/>
  <c r="GR47" i="83"/>
  <c r="GU47" i="83" s="1"/>
  <c r="GR43" i="83"/>
  <c r="GU43" i="83" s="1"/>
  <c r="GD39" i="83"/>
  <c r="GG39" i="83" s="1"/>
  <c r="FW52" i="83"/>
  <c r="FZ52" i="83" s="1"/>
  <c r="FW38" i="83"/>
  <c r="FZ38" i="83" s="1"/>
  <c r="FP50" i="83"/>
  <c r="FS50" i="83" s="1"/>
  <c r="FI62" i="83"/>
  <c r="FL62" i="83" s="1"/>
  <c r="FI51" i="83"/>
  <c r="FL51" i="83" s="1"/>
  <c r="FB48" i="83"/>
  <c r="FE48" i="83" s="1"/>
  <c r="EN43" i="83"/>
  <c r="EQ43" i="83" s="1"/>
  <c r="EG55" i="83"/>
  <c r="EJ55" i="83" s="1"/>
  <c r="EG48" i="83"/>
  <c r="EJ48" i="83" s="1"/>
  <c r="EG41" i="83"/>
  <c r="EJ41" i="83" s="1"/>
  <c r="EG37" i="83"/>
  <c r="EJ37" i="83" s="1"/>
  <c r="EG18" i="83"/>
  <c r="EJ18" i="83" s="1"/>
  <c r="DZ39" i="83"/>
  <c r="EC39" i="83" s="1"/>
  <c r="DZ18" i="83"/>
  <c r="EC18" i="83" s="1"/>
  <c r="DS69" i="83"/>
  <c r="DV69" i="83" s="1"/>
  <c r="DE36" i="83"/>
  <c r="DH36" i="83" s="1"/>
  <c r="CX47" i="83"/>
  <c r="DA47" i="83" s="1"/>
  <c r="CQ57" i="83"/>
  <c r="CT57" i="83" s="1"/>
  <c r="CQ42" i="83"/>
  <c r="CT42" i="83" s="1"/>
  <c r="CJ44" i="83"/>
  <c r="CM44" i="83" s="1"/>
  <c r="CC62" i="83"/>
  <c r="CF62" i="83" s="1"/>
  <c r="BV43" i="83"/>
  <c r="BY43" i="83" s="1"/>
  <c r="BH60" i="83"/>
  <c r="BK60" i="83" s="1"/>
  <c r="BH46" i="83"/>
  <c r="BK46" i="83" s="1"/>
  <c r="BA47" i="83"/>
  <c r="BD47" i="83" s="1"/>
  <c r="BA37" i="83"/>
  <c r="BD37" i="83" s="1"/>
  <c r="AT53" i="83"/>
  <c r="AW53" i="83" s="1"/>
  <c r="AT43" i="83"/>
  <c r="AW43" i="83" s="1"/>
  <c r="AM50" i="83"/>
  <c r="AP50" i="83" s="1"/>
  <c r="AF64" i="83"/>
  <c r="AI64" i="83" s="1"/>
  <c r="AF48" i="83"/>
  <c r="AI48" i="83" s="1"/>
  <c r="Y30" i="83"/>
  <c r="AB30" i="83" s="1"/>
  <c r="R18" i="83"/>
  <c r="U18" i="83" s="1"/>
  <c r="BPU38" i="83"/>
  <c r="BPX38" i="83" s="1"/>
  <c r="ASJ38" i="83"/>
  <c r="ASM38" i="83" s="1"/>
  <c r="ARH41" i="83"/>
  <c r="ARK41" i="83" s="1"/>
  <c r="ARA29" i="83"/>
  <c r="ARD29" i="83" s="1"/>
  <c r="APR43" i="83"/>
  <c r="APU43" i="83" s="1"/>
  <c r="AOP38" i="83"/>
  <c r="AOS38" i="83" s="1"/>
  <c r="AMZ18" i="83"/>
  <c r="ANC18" i="83" s="1"/>
  <c r="AME18" i="83"/>
  <c r="AMH18" i="83" s="1"/>
  <c r="ALJ29" i="83"/>
  <c r="ALM29" i="83" s="1"/>
  <c r="ALC37" i="83"/>
  <c r="ALF37" i="83" s="1"/>
  <c r="AKO38" i="83"/>
  <c r="AKR38" i="83" s="1"/>
  <c r="AID16" i="83"/>
  <c r="AIG16" i="83" s="1"/>
  <c r="AEX36" i="83"/>
  <c r="AFA36" i="83" s="1"/>
  <c r="ADA43" i="83"/>
  <c r="ADD43" i="83" s="1"/>
  <c r="AAP36" i="83"/>
  <c r="AAS36" i="83" s="1"/>
  <c r="AAB44" i="83"/>
  <c r="AAE44" i="83" s="1"/>
  <c r="ZN39" i="83"/>
  <c r="ZQ39" i="83" s="1"/>
  <c r="ZG36" i="83"/>
  <c r="ZJ36" i="83" s="1"/>
  <c r="XX40" i="83"/>
  <c r="YA40" i="83" s="1"/>
  <c r="WA45" i="83"/>
  <c r="WD45" i="83" s="1"/>
  <c r="UK42" i="83"/>
  <c r="UN42" i="83" s="1"/>
  <c r="SG38" i="83"/>
  <c r="SJ38" i="83" s="1"/>
  <c r="RZ66" i="83"/>
  <c r="SC66" i="83" s="1"/>
  <c r="RS54" i="83"/>
  <c r="RV54" i="83" s="1"/>
  <c r="QJ54" i="83"/>
  <c r="QM54" i="83" s="1"/>
  <c r="OF17" i="83"/>
  <c r="OI17" i="83" s="1"/>
  <c r="ND42" i="83"/>
  <c r="NG42" i="83" s="1"/>
  <c r="MW41" i="83"/>
  <c r="MZ41" i="83" s="1"/>
  <c r="MP46" i="83"/>
  <c r="MS46" i="83" s="1"/>
  <c r="MI45" i="83"/>
  <c r="ML45" i="83" s="1"/>
  <c r="KS18" i="83"/>
  <c r="KV18" i="83" s="1"/>
  <c r="JC60" i="83"/>
  <c r="JF60" i="83" s="1"/>
  <c r="IA42" i="83"/>
  <c r="ID42" i="83" s="1"/>
  <c r="HF44" i="83"/>
  <c r="HI44" i="83" s="1"/>
  <c r="GY53" i="83"/>
  <c r="HB53" i="83" s="1"/>
  <c r="GK18" i="83"/>
  <c r="GN18" i="83" s="1"/>
  <c r="GD41" i="83"/>
  <c r="GG41" i="83" s="1"/>
  <c r="FW40" i="83"/>
  <c r="FZ40" i="83" s="1"/>
  <c r="FP57" i="83"/>
  <c r="FS57" i="83" s="1"/>
  <c r="FP48" i="83"/>
  <c r="FS48" i="83" s="1"/>
  <c r="FB64" i="83"/>
  <c r="FE64" i="83" s="1"/>
  <c r="FB46" i="83"/>
  <c r="FE46" i="83" s="1"/>
  <c r="EN55" i="83"/>
  <c r="EQ55" i="83" s="1"/>
  <c r="DZ41" i="83"/>
  <c r="EC41" i="83" s="1"/>
  <c r="DL54" i="83"/>
  <c r="DO54" i="83" s="1"/>
  <c r="CJ55" i="83"/>
  <c r="CM55" i="83" s="1"/>
  <c r="CJ46" i="83"/>
  <c r="CM46" i="83" s="1"/>
  <c r="CC18" i="83"/>
  <c r="CF18" i="83" s="1"/>
  <c r="BV63" i="83"/>
  <c r="BY63" i="83" s="1"/>
  <c r="BV56" i="83"/>
  <c r="BY56" i="83" s="1"/>
  <c r="BV18" i="83"/>
  <c r="BY18" i="83" s="1"/>
  <c r="BO18" i="83"/>
  <c r="BR18" i="83" s="1"/>
  <c r="AT41" i="83"/>
  <c r="AW41" i="83" s="1"/>
  <c r="AM61" i="83"/>
  <c r="AP61" i="83" s="1"/>
  <c r="AM52" i="83"/>
  <c r="AP52" i="83" s="1"/>
  <c r="AF46" i="83"/>
  <c r="AI46" i="83" s="1"/>
  <c r="Y43" i="83"/>
  <c r="AB43" i="83" s="1"/>
  <c r="Y18" i="83"/>
  <c r="AB18" i="83" s="1"/>
  <c r="R40" i="83"/>
  <c r="U40" i="83" s="1"/>
  <c r="BPG16" i="83"/>
  <c r="BPJ16" i="83" s="1"/>
  <c r="BLM56" i="83"/>
  <c r="BLP56" i="83" s="1"/>
  <c r="BJP32" i="83"/>
  <c r="BJS32" i="83" s="1"/>
  <c r="BDK41" i="83"/>
  <c r="BDN41" i="83" s="1"/>
  <c r="BCI46" i="83"/>
  <c r="BCL46" i="83" s="1"/>
  <c r="BCB18" i="83"/>
  <c r="BCE18" i="83" s="1"/>
  <c r="BAZ39" i="83"/>
  <c r="BBC39" i="83" s="1"/>
  <c r="BAL18" i="83"/>
  <c r="BAO18" i="83" s="1"/>
  <c r="AWD36" i="83"/>
  <c r="AWG36" i="83" s="1"/>
  <c r="ASX51" i="83"/>
  <c r="ATA51" i="83" s="1"/>
  <c r="ARV37" i="83"/>
  <c r="ARY37" i="83" s="1"/>
  <c r="ARA31" i="83"/>
  <c r="ARD31" i="83" s="1"/>
  <c r="AQM44" i="83"/>
  <c r="AQP44" i="83" s="1"/>
  <c r="APY18" i="83"/>
  <c r="AQB18" i="83" s="1"/>
  <c r="APD51" i="83"/>
  <c r="APG51" i="83" s="1"/>
  <c r="ANN37" i="83"/>
  <c r="ANQ37" i="83" s="1"/>
  <c r="AMS30" i="83"/>
  <c r="AMV30" i="83" s="1"/>
  <c r="ALJ16" i="83"/>
  <c r="ALM16" i="83" s="1"/>
  <c r="AKH40" i="83"/>
  <c r="AKK40" i="83" s="1"/>
  <c r="AKH33" i="83"/>
  <c r="AKK33" i="83" s="1"/>
  <c r="AKA38" i="83"/>
  <c r="AKD38" i="83" s="1"/>
  <c r="AHI32" i="83"/>
  <c r="AHL32" i="83" s="1"/>
  <c r="AHB27" i="83"/>
  <c r="AHE27" i="83" s="1"/>
  <c r="AFS16" i="83"/>
  <c r="AFV16" i="83" s="1"/>
  <c r="AEX16" i="83"/>
  <c r="AFA16" i="83" s="1"/>
  <c r="AEQ30" i="83"/>
  <c r="AET30" i="83" s="1"/>
  <c r="ADV42" i="83"/>
  <c r="ADY42" i="83" s="1"/>
  <c r="ADV28" i="83"/>
  <c r="ADY28" i="83" s="1"/>
  <c r="ADV16" i="83"/>
  <c r="ADY16" i="83" s="1"/>
  <c r="ADO46" i="83"/>
  <c r="ADR46" i="83" s="1"/>
  <c r="ADH47" i="83"/>
  <c r="ADK47" i="83" s="1"/>
  <c r="ADH32" i="83"/>
  <c r="ADK32" i="83" s="1"/>
  <c r="ACT27" i="83"/>
  <c r="ACW27" i="83" s="1"/>
  <c r="ACM44" i="83"/>
  <c r="ACP44" i="83" s="1"/>
  <c r="ACM32" i="83"/>
  <c r="ACP32" i="83" s="1"/>
  <c r="ABY64" i="83"/>
  <c r="ACB64" i="83" s="1"/>
  <c r="ABR47" i="83"/>
  <c r="ABU47" i="83" s="1"/>
  <c r="AAW31" i="83"/>
  <c r="AAZ31" i="83" s="1"/>
  <c r="AAP37" i="83"/>
  <c r="AAS37" i="83" s="1"/>
  <c r="AAI62" i="83"/>
  <c r="AAL62" i="83" s="1"/>
  <c r="ZU38" i="83"/>
  <c r="ZX38" i="83" s="1"/>
  <c r="ZU17" i="83"/>
  <c r="ZX17" i="83" s="1"/>
  <c r="ZG37" i="83"/>
  <c r="ZJ37" i="83" s="1"/>
  <c r="YZ36" i="83"/>
  <c r="ZC36" i="83" s="1"/>
  <c r="XC55" i="83"/>
  <c r="XF55" i="83" s="1"/>
  <c r="WV18" i="83"/>
  <c r="WY18" i="83" s="1"/>
  <c r="WO18" i="83"/>
  <c r="WR18" i="83" s="1"/>
  <c r="VF41" i="83"/>
  <c r="VI41" i="83" s="1"/>
  <c r="VF18" i="83"/>
  <c r="VI18" i="83" s="1"/>
  <c r="UR43" i="83"/>
  <c r="UU43" i="83" s="1"/>
  <c r="UK43" i="83"/>
  <c r="UN43" i="83" s="1"/>
  <c r="TW61" i="83"/>
  <c r="TZ61" i="83" s="1"/>
  <c r="TW43" i="83"/>
  <c r="TZ43" i="83" s="1"/>
  <c r="TI27" i="83"/>
  <c r="TL27" i="83" s="1"/>
  <c r="SU18" i="83"/>
  <c r="SX18" i="83" s="1"/>
  <c r="SG33" i="83"/>
  <c r="SJ33" i="83" s="1"/>
  <c r="RL31" i="83"/>
  <c r="RO31" i="83" s="1"/>
  <c r="RE42" i="83"/>
  <c r="RH42" i="83" s="1"/>
  <c r="QQ33" i="83"/>
  <c r="QT33" i="83" s="1"/>
  <c r="PV17" i="83"/>
  <c r="PY17" i="83" s="1"/>
  <c r="PO56" i="83"/>
  <c r="PR56" i="83" s="1"/>
  <c r="PA34" i="83"/>
  <c r="PD34" i="83" s="1"/>
  <c r="PA17" i="83"/>
  <c r="PD17" i="83" s="1"/>
  <c r="OT50" i="83"/>
  <c r="OW50" i="83" s="1"/>
  <c r="OT18" i="83"/>
  <c r="OW18" i="83" s="1"/>
  <c r="OM18" i="83"/>
  <c r="OP18" i="83" s="1"/>
  <c r="OF44" i="83"/>
  <c r="OI44" i="83" s="1"/>
  <c r="MW46" i="83"/>
  <c r="MZ46" i="83" s="1"/>
  <c r="KS41" i="83"/>
  <c r="KV41" i="83" s="1"/>
  <c r="KE17" i="83"/>
  <c r="KH17" i="83" s="1"/>
  <c r="JX49" i="83"/>
  <c r="KA49" i="83" s="1"/>
  <c r="IV55" i="83"/>
  <c r="IY55" i="83" s="1"/>
  <c r="IO72" i="83"/>
  <c r="IR72" i="83" s="1"/>
  <c r="IH48" i="83"/>
  <c r="IK48" i="83" s="1"/>
  <c r="IA46" i="83"/>
  <c r="ID46" i="83" s="1"/>
  <c r="HF45" i="83"/>
  <c r="HI45" i="83" s="1"/>
  <c r="GY63" i="83"/>
  <c r="HB63" i="83" s="1"/>
  <c r="GR44" i="83"/>
  <c r="GU44" i="83" s="1"/>
  <c r="GK47" i="83"/>
  <c r="GN47" i="83" s="1"/>
  <c r="GK37" i="83"/>
  <c r="GN37" i="83" s="1"/>
  <c r="GD54" i="83"/>
  <c r="GG54" i="83" s="1"/>
  <c r="GD18" i="83"/>
  <c r="GG18" i="83" s="1"/>
  <c r="FW18" i="83"/>
  <c r="FZ18" i="83" s="1"/>
  <c r="FP51" i="83"/>
  <c r="FS51" i="83" s="1"/>
  <c r="FB58" i="83"/>
  <c r="FE58" i="83" s="1"/>
  <c r="FB49" i="83"/>
  <c r="FE49" i="83" s="1"/>
  <c r="FB45" i="83"/>
  <c r="FE45" i="83" s="1"/>
  <c r="FB18" i="83"/>
  <c r="FE18" i="83" s="1"/>
  <c r="EU45" i="83"/>
  <c r="EX45" i="83" s="1"/>
  <c r="EU38" i="83"/>
  <c r="EX38" i="83" s="1"/>
  <c r="EU18" i="83"/>
  <c r="EX18" i="83" s="1"/>
  <c r="EG38" i="83"/>
  <c r="EJ38" i="83" s="1"/>
  <c r="DZ50" i="83"/>
  <c r="EC50" i="83" s="1"/>
  <c r="DS61" i="83"/>
  <c r="DV61" i="83" s="1"/>
  <c r="DS52" i="83"/>
  <c r="DV52" i="83" s="1"/>
  <c r="DL42" i="83"/>
  <c r="DO42" i="83" s="1"/>
  <c r="DL18" i="83"/>
  <c r="DO18" i="83" s="1"/>
  <c r="DE48" i="83"/>
  <c r="DH48" i="83" s="1"/>
  <c r="CX43" i="83"/>
  <c r="DA43" i="83" s="1"/>
  <c r="CQ18" i="83"/>
  <c r="CT18" i="83" s="1"/>
  <c r="CC52" i="83"/>
  <c r="CF52" i="83" s="1"/>
  <c r="BO56" i="83"/>
  <c r="BR56" i="83" s="1"/>
  <c r="BO46" i="83"/>
  <c r="BR46" i="83" s="1"/>
  <c r="BH52" i="83"/>
  <c r="BK52" i="83" s="1"/>
  <c r="BH43" i="83"/>
  <c r="BK43" i="83" s="1"/>
  <c r="BH18" i="83"/>
  <c r="BK18" i="83" s="1"/>
  <c r="BA53" i="83"/>
  <c r="BD53" i="83" s="1"/>
  <c r="BA38" i="83"/>
  <c r="BD38" i="83" s="1"/>
  <c r="AT59" i="83"/>
  <c r="AW59" i="83" s="1"/>
  <c r="AT44" i="83"/>
  <c r="AW44" i="83" s="1"/>
  <c r="AT40" i="83"/>
  <c r="AW40" i="83" s="1"/>
  <c r="AM69" i="83"/>
  <c r="AP69" i="83" s="1"/>
  <c r="AF18" i="83"/>
  <c r="AI18" i="83" s="1"/>
  <c r="R44" i="83"/>
  <c r="U44" i="83" s="1"/>
  <c r="R39" i="83"/>
  <c r="U39" i="83" s="1"/>
  <c r="K36" i="83"/>
  <c r="N36" i="83" s="1"/>
  <c r="BBG39" i="83"/>
  <c r="BBJ39" i="83" s="1"/>
  <c r="AVW43" i="83"/>
  <c r="AVZ43" i="83" s="1"/>
  <c r="AUN42" i="83"/>
  <c r="AUQ42" i="83" s="1"/>
  <c r="APK34" i="83"/>
  <c r="APN34" i="83" s="1"/>
  <c r="AOB38" i="83"/>
  <c r="AOE38" i="83" s="1"/>
  <c r="AME29" i="83"/>
  <c r="AMH29" i="83" s="1"/>
  <c r="AIY16" i="83"/>
  <c r="AJB16" i="83" s="1"/>
  <c r="AFZ27" i="83"/>
  <c r="AGC27" i="83" s="1"/>
  <c r="ABY47" i="83"/>
  <c r="ACB47" i="83" s="1"/>
  <c r="ABK31" i="83"/>
  <c r="ABN31" i="83" s="1"/>
  <c r="ABD39" i="83"/>
  <c r="ABG39" i="83" s="1"/>
  <c r="AAP44" i="83"/>
  <c r="AAS44" i="83" s="1"/>
  <c r="AAP18" i="83"/>
  <c r="AAS18" i="83" s="1"/>
  <c r="AAI18" i="83"/>
  <c r="AAL18" i="83" s="1"/>
  <c r="YS18" i="83"/>
  <c r="YV18" i="83" s="1"/>
  <c r="WH41" i="83"/>
  <c r="WK41" i="83" s="1"/>
  <c r="WA36" i="83"/>
  <c r="WD36" i="83" s="1"/>
  <c r="UY17" i="83"/>
  <c r="VB17" i="83" s="1"/>
  <c r="UD47" i="83"/>
  <c r="UG47" i="83" s="1"/>
  <c r="TI34" i="83"/>
  <c r="TL34" i="83" s="1"/>
  <c r="RS43" i="83"/>
  <c r="RV43" i="83" s="1"/>
  <c r="PO39" i="83"/>
  <c r="PR39" i="83" s="1"/>
  <c r="NY41" i="83"/>
  <c r="OB41" i="83" s="1"/>
  <c r="KL40" i="83"/>
  <c r="KO40" i="83" s="1"/>
  <c r="KL18" i="83"/>
  <c r="KO18" i="83" s="1"/>
  <c r="KE40" i="83"/>
  <c r="KH40" i="83" s="1"/>
  <c r="KE34" i="83"/>
  <c r="KH34" i="83" s="1"/>
  <c r="IH63" i="83"/>
  <c r="IK63" i="83" s="1"/>
  <c r="IH45" i="83"/>
  <c r="IK45" i="83" s="1"/>
  <c r="HF53" i="83"/>
  <c r="HI53" i="83" s="1"/>
  <c r="HF18" i="83"/>
  <c r="HI18" i="83" s="1"/>
  <c r="GY18" i="83"/>
  <c r="HB18" i="83" s="1"/>
  <c r="GR54" i="83"/>
  <c r="GU54" i="83" s="1"/>
  <c r="GK38" i="83"/>
  <c r="GN38" i="83" s="1"/>
  <c r="GD46" i="83"/>
  <c r="GG46" i="83" s="1"/>
  <c r="FP18" i="83"/>
  <c r="FS18" i="83" s="1"/>
  <c r="FI18" i="83"/>
  <c r="FL18" i="83" s="1"/>
  <c r="EN41" i="83"/>
  <c r="EQ41" i="83" s="1"/>
  <c r="DE34" i="83"/>
  <c r="DH34" i="83" s="1"/>
  <c r="CQ50" i="83"/>
  <c r="CT50" i="83" s="1"/>
  <c r="CQ40" i="83"/>
  <c r="CT40" i="83" s="1"/>
  <c r="BV45" i="83"/>
  <c r="BY45" i="83" s="1"/>
  <c r="BH44" i="83"/>
  <c r="BK44" i="83" s="1"/>
  <c r="BA18" i="83"/>
  <c r="BD18" i="83" s="1"/>
  <c r="AM18" i="83"/>
  <c r="AP18" i="83" s="1"/>
  <c r="Y38" i="83"/>
  <c r="AB38" i="83" s="1"/>
  <c r="Y32" i="83"/>
  <c r="AB32" i="83" s="1"/>
  <c r="BUJ27" i="83"/>
  <c r="BUM27" i="83" s="1"/>
  <c r="BPU27" i="83"/>
  <c r="BPX27" i="83" s="1"/>
  <c r="BOL44" i="83"/>
  <c r="BOO44" i="83" s="1"/>
  <c r="BNQ33" i="83"/>
  <c r="BNT33" i="83" s="1"/>
  <c r="BGX31" i="83"/>
  <c r="BHA31" i="83" s="1"/>
  <c r="BBU35" i="83"/>
  <c r="BBX35" i="83" s="1"/>
  <c r="AZX41" i="83"/>
  <c r="BAA41" i="83" s="1"/>
  <c r="AVW48" i="83"/>
  <c r="AVZ48" i="83" s="1"/>
  <c r="AVB44" i="83"/>
  <c r="AVE44" i="83" s="1"/>
  <c r="AVB18" i="83"/>
  <c r="AVE18" i="83" s="1"/>
  <c r="ATZ39" i="83"/>
  <c r="AUC39" i="83" s="1"/>
  <c r="APY42" i="83"/>
  <c r="AQB42" i="83" s="1"/>
  <c r="AOW45" i="83"/>
  <c r="AOZ45" i="83" s="1"/>
  <c r="AML45" i="83"/>
  <c r="AMO45" i="83" s="1"/>
  <c r="ALX30" i="83"/>
  <c r="AMA30" i="83" s="1"/>
  <c r="AIR16" i="83"/>
  <c r="AIU16" i="83" s="1"/>
  <c r="AIK16" i="83"/>
  <c r="AIN16" i="83" s="1"/>
  <c r="AEQ36" i="83"/>
  <c r="AET36" i="83" s="1"/>
  <c r="AEQ16" i="83"/>
  <c r="AET16" i="83" s="1"/>
  <c r="ADO16" i="83"/>
  <c r="ADR16" i="83" s="1"/>
  <c r="ACF37" i="83"/>
  <c r="ACI37" i="83" s="1"/>
  <c r="ABK30" i="83"/>
  <c r="ABN30" i="83" s="1"/>
  <c r="AAP49" i="83"/>
  <c r="AAS49" i="83" s="1"/>
  <c r="AAB61" i="83"/>
  <c r="AAE61" i="83" s="1"/>
  <c r="ZU43" i="83"/>
  <c r="ZX43" i="83" s="1"/>
  <c r="ZN47" i="83"/>
  <c r="ZQ47" i="83" s="1"/>
  <c r="ZG18" i="83"/>
  <c r="ZJ18" i="83" s="1"/>
  <c r="YS59" i="83"/>
  <c r="YV59" i="83" s="1"/>
  <c r="YL61" i="83"/>
  <c r="YO61" i="83" s="1"/>
  <c r="XX39" i="83"/>
  <c r="YA39" i="83" s="1"/>
  <c r="XQ50" i="83"/>
  <c r="XT50" i="83" s="1"/>
  <c r="WO30" i="83"/>
  <c r="WR30" i="83" s="1"/>
  <c r="WA18" i="83"/>
  <c r="WD18" i="83" s="1"/>
  <c r="VT18" i="83"/>
  <c r="VW18" i="83" s="1"/>
  <c r="UY41" i="83"/>
  <c r="VB41" i="83" s="1"/>
  <c r="UK54" i="83"/>
  <c r="UN54" i="83" s="1"/>
  <c r="UD18" i="83"/>
  <c r="UG18" i="83" s="1"/>
  <c r="TP52" i="83"/>
  <c r="TS52" i="83" s="1"/>
  <c r="TI39" i="83"/>
  <c r="TL39" i="83" s="1"/>
  <c r="TB39" i="83"/>
  <c r="TE39" i="83" s="1"/>
  <c r="SU56" i="83"/>
  <c r="SX56" i="83" s="1"/>
  <c r="RZ58" i="83"/>
  <c r="SC58" i="83" s="1"/>
  <c r="PH57" i="83"/>
  <c r="PK57" i="83" s="1"/>
  <c r="PA46" i="83"/>
  <c r="PD46" i="83" s="1"/>
  <c r="OM47" i="83"/>
  <c r="OP47" i="83" s="1"/>
  <c r="OM40" i="83"/>
  <c r="OP40" i="83" s="1"/>
  <c r="NY40" i="83"/>
  <c r="OB40" i="83" s="1"/>
  <c r="NR50" i="83"/>
  <c r="NU50" i="83" s="1"/>
  <c r="NR18" i="83"/>
  <c r="NU18" i="83" s="1"/>
  <c r="ND54" i="83"/>
  <c r="NG54" i="83" s="1"/>
  <c r="ND18" i="83"/>
  <c r="NG18" i="83" s="1"/>
  <c r="MW40" i="83"/>
  <c r="MZ40" i="83" s="1"/>
  <c r="MP17" i="83"/>
  <c r="MS17" i="83" s="1"/>
  <c r="MI59" i="83"/>
  <c r="ML59" i="83" s="1"/>
  <c r="LN62" i="83"/>
  <c r="LQ62" i="83" s="1"/>
  <c r="LN18" i="83"/>
  <c r="LQ18" i="83" s="1"/>
  <c r="LG54" i="83"/>
  <c r="LJ54" i="83" s="1"/>
  <c r="KZ36" i="83"/>
  <c r="LC36" i="83" s="1"/>
  <c r="KZ17" i="83"/>
  <c r="LC17" i="83" s="1"/>
  <c r="KL48" i="83"/>
  <c r="KO48" i="83" s="1"/>
  <c r="JX60" i="83"/>
  <c r="KA60" i="83" s="1"/>
  <c r="JQ35" i="83"/>
  <c r="JT35" i="83" s="1"/>
  <c r="JC44" i="83"/>
  <c r="JF44" i="83" s="1"/>
  <c r="IV42" i="83"/>
  <c r="IY42" i="83" s="1"/>
  <c r="IO52" i="83"/>
  <c r="IR52" i="83" s="1"/>
  <c r="IH44" i="83"/>
  <c r="IK44" i="83" s="1"/>
  <c r="IA41" i="83"/>
  <c r="ID41" i="83" s="1"/>
  <c r="HT40" i="83"/>
  <c r="HW40" i="83" s="1"/>
  <c r="HM52" i="83"/>
  <c r="HP52" i="83" s="1"/>
  <c r="HM45" i="83"/>
  <c r="HP45" i="83" s="1"/>
  <c r="GR60" i="83"/>
  <c r="GU60" i="83" s="1"/>
  <c r="GR46" i="83"/>
  <c r="GU46" i="83" s="1"/>
  <c r="GR18" i="83"/>
  <c r="GU18" i="83" s="1"/>
  <c r="GK42" i="83"/>
  <c r="GN42" i="83" s="1"/>
  <c r="GK35" i="83"/>
  <c r="GN35" i="83" s="1"/>
  <c r="FW46" i="83"/>
  <c r="FZ46" i="83" s="1"/>
  <c r="FW37" i="83"/>
  <c r="FZ37" i="83" s="1"/>
  <c r="FP63" i="83"/>
  <c r="FS63" i="83" s="1"/>
  <c r="FI70" i="83"/>
  <c r="FL70" i="83" s="1"/>
  <c r="EU50" i="83"/>
  <c r="EX50" i="83" s="1"/>
  <c r="EU40" i="83"/>
  <c r="EX40" i="83" s="1"/>
  <c r="EN47" i="83"/>
  <c r="EQ47" i="83" s="1"/>
  <c r="EN18" i="83"/>
  <c r="EQ18" i="83" s="1"/>
  <c r="EG40" i="83"/>
  <c r="EJ40" i="83" s="1"/>
  <c r="DZ57" i="83"/>
  <c r="EC57" i="83" s="1"/>
  <c r="DZ42" i="83"/>
  <c r="EC42" i="83" s="1"/>
  <c r="DS54" i="83"/>
  <c r="DV54" i="83" s="1"/>
  <c r="DS18" i="83"/>
  <c r="DV18" i="83" s="1"/>
  <c r="DL60" i="83"/>
  <c r="DO60" i="83" s="1"/>
  <c r="DL44" i="83"/>
  <c r="DO44" i="83" s="1"/>
  <c r="DE41" i="83"/>
  <c r="DH41" i="83" s="1"/>
  <c r="DE18" i="83"/>
  <c r="DH18" i="83" s="1"/>
  <c r="CX55" i="83"/>
  <c r="DA55" i="83" s="1"/>
  <c r="CX41" i="83"/>
  <c r="DA41" i="83" s="1"/>
  <c r="CX18" i="83"/>
  <c r="DA18" i="83" s="1"/>
  <c r="CJ61" i="83"/>
  <c r="CM61" i="83" s="1"/>
  <c r="CJ18" i="83"/>
  <c r="CM18" i="83" s="1"/>
  <c r="CC70" i="83"/>
  <c r="CF70" i="83" s="1"/>
  <c r="CC50" i="83"/>
  <c r="CF50" i="83" s="1"/>
  <c r="BV46" i="83"/>
  <c r="BY46" i="83" s="1"/>
  <c r="BV42" i="83"/>
  <c r="BY42" i="83" s="1"/>
  <c r="BO51" i="83"/>
  <c r="BR51" i="83" s="1"/>
  <c r="BO44" i="83"/>
  <c r="BR44" i="83" s="1"/>
  <c r="BA40" i="83"/>
  <c r="BD40" i="83" s="1"/>
  <c r="AT18" i="83"/>
  <c r="AW18" i="83" s="1"/>
  <c r="AF58" i="83"/>
  <c r="AI58" i="83" s="1"/>
  <c r="R50" i="83"/>
  <c r="U50" i="83" s="1"/>
  <c r="R37" i="83"/>
  <c r="U37" i="83" s="1"/>
  <c r="K52" i="83"/>
  <c r="N52" i="83" s="1"/>
  <c r="K47" i="83"/>
  <c r="N47" i="83" s="1"/>
  <c r="K38" i="83"/>
  <c r="N38" i="83" s="1"/>
  <c r="K18" i="83"/>
  <c r="N18" i="83" s="1"/>
  <c r="BLT29" i="83"/>
  <c r="BLW29" i="83" s="1"/>
  <c r="BLM28" i="83"/>
  <c r="BLP28" i="83" s="1"/>
  <c r="BGQ28" i="83"/>
  <c r="BGT28" i="83" s="1"/>
  <c r="BQB21" i="83"/>
  <c r="BQE21" i="83" s="1"/>
  <c r="BHS24" i="83"/>
  <c r="BHV24" i="83" s="1"/>
  <c r="AWK24" i="83"/>
  <c r="AWN24" i="83" s="1"/>
  <c r="ARA25" i="83"/>
  <c r="ARD25" i="83" s="1"/>
  <c r="AOW31" i="83"/>
  <c r="AOZ31" i="83" s="1"/>
  <c r="ADH24" i="83"/>
  <c r="ADK24" i="83" s="1"/>
  <c r="BNJ26" i="83"/>
  <c r="BNM26" i="83" s="1"/>
  <c r="BIN26" i="83"/>
  <c r="BIQ26" i="83" s="1"/>
  <c r="BHZ26" i="83"/>
  <c r="BIC26" i="83" s="1"/>
  <c r="ANN27" i="83"/>
  <c r="ANQ27" i="83" s="1"/>
  <c r="ABK26" i="83"/>
  <c r="ABN26" i="83" s="1"/>
  <c r="YL29" i="83"/>
  <c r="YO29" i="83" s="1"/>
  <c r="QC26" i="83"/>
  <c r="QF26" i="83" s="1"/>
  <c r="MI30" i="83"/>
  <c r="ML30" i="83" s="1"/>
  <c r="BEF25" i="83"/>
  <c r="BEI25" i="83" s="1"/>
  <c r="IV28" i="83"/>
  <c r="IY28" i="83" s="1"/>
  <c r="JQ27" i="83"/>
  <c r="JT27" i="83" s="1"/>
  <c r="EU27" i="83"/>
  <c r="EX27" i="83" s="1"/>
  <c r="AF32" i="83"/>
  <c r="AI32" i="83" s="1"/>
  <c r="BOS29" i="83"/>
  <c r="BOV29" i="83" s="1"/>
  <c r="HF29" i="83"/>
  <c r="HI29" i="83" s="1"/>
  <c r="CJ30" i="83"/>
  <c r="CM30" i="83" s="1"/>
  <c r="BA27" i="83"/>
  <c r="BD27" i="83" s="1"/>
  <c r="AQF27" i="83"/>
  <c r="AQI27" i="83" s="1"/>
  <c r="AIY26" i="83"/>
  <c r="AJB26" i="83" s="1"/>
  <c r="ADV23" i="83"/>
  <c r="ADY23" i="83" s="1"/>
  <c r="ZU25" i="83"/>
  <c r="ZX25" i="83" s="1"/>
  <c r="ABR26" i="83"/>
  <c r="ABU26" i="83" s="1"/>
  <c r="BO30" i="83"/>
  <c r="BR30" i="83" s="1"/>
  <c r="BXW23" i="83"/>
  <c r="BXZ23" i="83" s="1"/>
  <c r="WV29" i="83"/>
  <c r="WY29" i="83" s="1"/>
  <c r="CC32" i="83"/>
  <c r="CF32" i="83" s="1"/>
  <c r="AT29" i="83"/>
  <c r="AW29" i="83" s="1"/>
  <c r="BXI21" i="83"/>
  <c r="BXL21" i="83" s="1"/>
  <c r="BWU21" i="83"/>
  <c r="BWX21" i="83" s="1"/>
  <c r="BUQ20" i="83"/>
  <c r="BUT20" i="83" s="1"/>
  <c r="BVZ22" i="83"/>
  <c r="BWC22" i="83" s="1"/>
  <c r="BUX20" i="83"/>
  <c r="BVA20" i="83" s="1"/>
  <c r="BST21" i="83"/>
  <c r="BSW21" i="83" s="1"/>
  <c r="BNJ22" i="83"/>
  <c r="BNM22" i="83" s="1"/>
  <c r="BKR24" i="83"/>
  <c r="BKU24" i="83" s="1"/>
  <c r="BFO24" i="83"/>
  <c r="BFR24" i="83" s="1"/>
  <c r="BDY25" i="83"/>
  <c r="BEB25" i="83" s="1"/>
  <c r="BAS25" i="83"/>
  <c r="BAV25" i="83" s="1"/>
  <c r="AYH24" i="83"/>
  <c r="AYK24" i="83" s="1"/>
  <c r="BCB24" i="83"/>
  <c r="BCE24" i="83" s="1"/>
  <c r="BPN21" i="83"/>
  <c r="BPQ21" i="83" s="1"/>
  <c r="BRY21" i="83"/>
  <c r="BSB21" i="83" s="1"/>
  <c r="BQI21" i="83"/>
  <c r="BQL21" i="83" s="1"/>
  <c r="BHL25" i="83"/>
  <c r="BHO25" i="83" s="1"/>
  <c r="AZX23" i="83"/>
  <c r="BAA23" i="83" s="1"/>
  <c r="BFH24" i="83"/>
  <c r="BFK24" i="83" s="1"/>
  <c r="AZJ22" i="83"/>
  <c r="AZM22" i="83" s="1"/>
  <c r="AWD23" i="83"/>
  <c r="AWG23" i="83" s="1"/>
  <c r="AUN24" i="83"/>
  <c r="AUQ24" i="83" s="1"/>
  <c r="ARA24" i="83"/>
  <c r="ARD24" i="83" s="1"/>
  <c r="ANU24" i="83"/>
  <c r="ANX24" i="83" s="1"/>
  <c r="ALJ21" i="83"/>
  <c r="ALM21" i="83" s="1"/>
  <c r="BBN24" i="83"/>
  <c r="BBQ24" i="83" s="1"/>
  <c r="AZQ26" i="83"/>
  <c r="AZT26" i="83" s="1"/>
  <c r="AGG21" i="83"/>
  <c r="AGJ21" i="83" s="1"/>
  <c r="AOP24" i="83"/>
  <c r="AOS24" i="83" s="1"/>
  <c r="ABD25" i="83"/>
  <c r="ABG25" i="83" s="1"/>
  <c r="XX25" i="83"/>
  <c r="YA25" i="83" s="1"/>
  <c r="KZ24" i="83"/>
  <c r="LC24" i="83" s="1"/>
  <c r="KS26" i="83"/>
  <c r="KV26" i="83" s="1"/>
  <c r="AUG24" i="83"/>
  <c r="AUJ24" i="83" s="1"/>
  <c r="YL26" i="83"/>
  <c r="YO26" i="83" s="1"/>
  <c r="JC26" i="83"/>
  <c r="JF26" i="83" s="1"/>
  <c r="BAZ23" i="83"/>
  <c r="BBC23" i="83" s="1"/>
  <c r="CC27" i="83"/>
  <c r="CF27" i="83" s="1"/>
  <c r="BA25" i="83"/>
  <c r="BD25" i="83" s="1"/>
  <c r="AYO23" i="83"/>
  <c r="AYR23" i="83" s="1"/>
  <c r="AJF22" i="83"/>
  <c r="AJI22" i="83" s="1"/>
  <c r="AEJ22" i="83"/>
  <c r="AEM22" i="83" s="1"/>
  <c r="AKH23" i="83"/>
  <c r="AKK23" i="83" s="1"/>
  <c r="AAI26" i="83"/>
  <c r="AAL26" i="83" s="1"/>
  <c r="VF25" i="83"/>
  <c r="VI25" i="83" s="1"/>
  <c r="GR25" i="83"/>
  <c r="GU25" i="83" s="1"/>
  <c r="AJM21" i="83"/>
  <c r="AJP21" i="83" s="1"/>
  <c r="LG25" i="83"/>
  <c r="LJ25" i="83" s="1"/>
  <c r="AOW27" i="83"/>
  <c r="AOZ27" i="83" s="1"/>
  <c r="WH26" i="83"/>
  <c r="WK26" i="83" s="1"/>
  <c r="WA25" i="83"/>
  <c r="WD25" i="83" s="1"/>
  <c r="NK25" i="83"/>
  <c r="NN25" i="83" s="1"/>
  <c r="BWU25" i="83"/>
  <c r="BWX25" i="83" s="1"/>
  <c r="BSF25" i="83"/>
  <c r="BSI25" i="83" s="1"/>
  <c r="BJW28" i="83"/>
  <c r="BJZ28" i="83" s="1"/>
  <c r="BBN28" i="83"/>
  <c r="BBQ28" i="83" s="1"/>
  <c r="BJI22" i="83"/>
  <c r="BJL22" i="83" s="1"/>
  <c r="BIG30" i="83"/>
  <c r="BIJ30" i="83" s="1"/>
  <c r="BGC21" i="83"/>
  <c r="BGF21" i="83" s="1"/>
  <c r="BMV24" i="83"/>
  <c r="BMY24" i="83" s="1"/>
  <c r="BAZ26" i="83"/>
  <c r="BBC26" i="83" s="1"/>
  <c r="AQT27" i="83"/>
  <c r="AQW27" i="83" s="1"/>
  <c r="AJM23" i="83"/>
  <c r="AJP23" i="83" s="1"/>
  <c r="ACM23" i="83"/>
  <c r="ACP23" i="83" s="1"/>
  <c r="AOI26" i="83"/>
  <c r="AOL26" i="83" s="1"/>
  <c r="XJ27" i="83"/>
  <c r="XM27" i="83" s="1"/>
  <c r="TI24" i="83"/>
  <c r="TL24" i="83" s="1"/>
  <c r="GY34" i="83"/>
  <c r="HB34" i="83" s="1"/>
  <c r="DS34" i="83"/>
  <c r="DV34" i="83" s="1"/>
  <c r="JX31" i="83"/>
  <c r="KA31" i="83" s="1"/>
  <c r="GR30" i="83"/>
  <c r="GU30" i="83" s="1"/>
  <c r="BMH24" i="83"/>
  <c r="BMK24" i="83" s="1"/>
  <c r="BKD22" i="83"/>
  <c r="BKG22" i="83" s="1"/>
  <c r="BMA24" i="83"/>
  <c r="BMD24" i="83" s="1"/>
  <c r="BJI20" i="83"/>
  <c r="BJL20" i="83" s="1"/>
  <c r="BHS21" i="83"/>
  <c r="BHV21" i="83" s="1"/>
  <c r="BGC20" i="83"/>
  <c r="BGF20" i="83" s="1"/>
  <c r="BGX22" i="83"/>
  <c r="BHA22" i="83" s="1"/>
  <c r="AXF24" i="83"/>
  <c r="AXI24" i="83" s="1"/>
  <c r="BLM25" i="83"/>
  <c r="BLP25" i="83" s="1"/>
  <c r="AVW23" i="83"/>
  <c r="AVZ23" i="83" s="1"/>
  <c r="ALX22" i="83"/>
  <c r="AMA22" i="83" s="1"/>
  <c r="ATZ23" i="83"/>
  <c r="AUC23" i="83" s="1"/>
  <c r="QQ24" i="83"/>
  <c r="QT24" i="83" s="1"/>
  <c r="JJ24" i="83"/>
  <c r="JM24" i="83" s="1"/>
  <c r="MW24" i="83"/>
  <c r="MZ24" i="83" s="1"/>
  <c r="EU25" i="83"/>
  <c r="EX25" i="83" s="1"/>
  <c r="EG25" i="83"/>
  <c r="EJ25" i="83" s="1"/>
  <c r="YZ23" i="83"/>
  <c r="ZC23" i="83" s="1"/>
  <c r="HM25" i="83"/>
  <c r="HP25" i="83" s="1"/>
  <c r="DE24" i="83"/>
  <c r="DH24" i="83" s="1"/>
  <c r="AEQ21" i="83"/>
  <c r="AET21" i="83" s="1"/>
  <c r="UY23" i="83"/>
  <c r="VB23" i="83" s="1"/>
  <c r="CQ26" i="83"/>
  <c r="CT26" i="83" s="1"/>
  <c r="IO27" i="83"/>
  <c r="IR27" i="83" s="1"/>
  <c r="BYR25" i="83"/>
  <c r="BYU25" i="83" s="1"/>
  <c r="BVZ26" i="83"/>
  <c r="BWC26" i="83" s="1"/>
  <c r="BUC22" i="83"/>
  <c r="BUF22" i="83" s="1"/>
  <c r="BJP25" i="83"/>
  <c r="BJS25" i="83" s="1"/>
  <c r="BPU23" i="83"/>
  <c r="BPX23" i="83" s="1"/>
  <c r="AZC27" i="83"/>
  <c r="AZF27" i="83" s="1"/>
  <c r="AMZ32" i="83"/>
  <c r="ANC32" i="83" s="1"/>
  <c r="AQM29" i="83"/>
  <c r="AQP29" i="83" s="1"/>
  <c r="ANG29" i="83"/>
  <c r="ANJ29" i="83" s="1"/>
  <c r="AAB29" i="83"/>
  <c r="AAE29" i="83" s="1"/>
  <c r="IO34" i="83"/>
  <c r="IR34" i="83" s="1"/>
  <c r="ASC28" i="83"/>
  <c r="ASF28" i="83" s="1"/>
  <c r="ALC24" i="83"/>
  <c r="ALF24" i="83" s="1"/>
  <c r="BV32" i="83"/>
  <c r="BY32" i="83" s="1"/>
  <c r="DE25" i="83"/>
  <c r="DH25" i="83" s="1"/>
  <c r="BXW20" i="83"/>
  <c r="BXZ20" i="83" s="1"/>
  <c r="BWG20" i="83"/>
  <c r="BWJ20" i="83" s="1"/>
  <c r="BVZ41" i="83"/>
  <c r="BWC41" i="83" s="1"/>
  <c r="BYK21" i="83"/>
  <c r="BYN21" i="83" s="1"/>
  <c r="BSF21" i="83"/>
  <c r="BSI21" i="83" s="1"/>
  <c r="BWN21" i="83"/>
  <c r="BWQ21" i="83" s="1"/>
  <c r="BTV19" i="83"/>
  <c r="BTY19" i="83" s="1"/>
  <c r="BHE24" i="83"/>
  <c r="BHH24" i="83" s="1"/>
  <c r="BFA23" i="83"/>
  <c r="BFD23" i="83" s="1"/>
  <c r="ATS27" i="83"/>
  <c r="ATV27" i="83" s="1"/>
  <c r="ASQ23" i="83"/>
  <c r="AST23" i="83" s="1"/>
  <c r="AOB24" i="83"/>
  <c r="AOE24" i="83" s="1"/>
  <c r="AFZ22" i="83"/>
  <c r="AGC22" i="83" s="1"/>
  <c r="BDR23" i="83"/>
  <c r="BDU23" i="83" s="1"/>
  <c r="BTO21" i="83"/>
  <c r="BTR21" i="83" s="1"/>
  <c r="BIG25" i="83"/>
  <c r="BIJ25" i="83" s="1"/>
  <c r="AIR21" i="83"/>
  <c r="AIU21" i="83" s="1"/>
  <c r="BMO21" i="83"/>
  <c r="BMR21" i="83" s="1"/>
  <c r="BIN21" i="83"/>
  <c r="BIQ21" i="83" s="1"/>
  <c r="BAL25" i="83"/>
  <c r="BAO25" i="83" s="1"/>
  <c r="AQM26" i="83"/>
  <c r="AQP26" i="83" s="1"/>
  <c r="SG24" i="83"/>
  <c r="SJ24" i="83" s="1"/>
  <c r="OM25" i="83"/>
  <c r="OP25" i="83" s="1"/>
  <c r="ZN25" i="83"/>
  <c r="ZQ25" i="83" s="1"/>
  <c r="RL23" i="83"/>
  <c r="RO23" i="83" s="1"/>
  <c r="PO25" i="83"/>
  <c r="PR25" i="83" s="1"/>
  <c r="HT25" i="83"/>
  <c r="HW25" i="83" s="1"/>
  <c r="AHW21" i="83"/>
  <c r="AHZ21" i="83" s="1"/>
  <c r="YE22" i="83"/>
  <c r="YH22" i="83" s="1"/>
  <c r="GD25" i="83"/>
  <c r="GG25" i="83" s="1"/>
  <c r="APK25" i="83"/>
  <c r="APN25" i="83" s="1"/>
  <c r="AKO23" i="83"/>
  <c r="AKR23" i="83" s="1"/>
  <c r="ADO22" i="83"/>
  <c r="ADR22" i="83" s="1"/>
  <c r="XC26" i="83"/>
  <c r="XF26" i="83" s="1"/>
  <c r="SU25" i="83"/>
  <c r="SX25" i="83" s="1"/>
  <c r="AT25" i="83"/>
  <c r="AW25" i="83" s="1"/>
  <c r="BH26" i="83"/>
  <c r="BK26" i="83" s="1"/>
  <c r="AKV22" i="83"/>
  <c r="AKY22" i="83" s="1"/>
  <c r="FW25" i="83"/>
  <c r="FZ25" i="83" s="1"/>
  <c r="BWU28" i="83"/>
  <c r="BWX28" i="83" s="1"/>
  <c r="BUQ26" i="83"/>
  <c r="BUT26" i="83" s="1"/>
  <c r="BRR21" i="83"/>
  <c r="BRU21" i="83" s="1"/>
  <c r="BGQ34" i="83"/>
  <c r="BGT34" i="83" s="1"/>
  <c r="BHE30" i="83"/>
  <c r="BHH30" i="83" s="1"/>
  <c r="BGC23" i="83"/>
  <c r="BGF23" i="83" s="1"/>
  <c r="BFA29" i="83"/>
  <c r="BFD29" i="83" s="1"/>
  <c r="BAE29" i="83"/>
  <c r="BAH29" i="83" s="1"/>
  <c r="BOL29" i="83"/>
  <c r="BOO29" i="83" s="1"/>
  <c r="BHS26" i="83"/>
  <c r="BHV26" i="83" s="1"/>
  <c r="BCI31" i="83"/>
  <c r="BCL31" i="83" s="1"/>
  <c r="AVP34" i="83"/>
  <c r="AVS34" i="83" s="1"/>
  <c r="BIU28" i="83"/>
  <c r="BIX28" i="83" s="1"/>
  <c r="AIK30" i="83"/>
  <c r="AIN30" i="83" s="1"/>
  <c r="AGN26" i="83"/>
  <c r="AGQ26" i="83" s="1"/>
  <c r="RZ40" i="83"/>
  <c r="SC40" i="83" s="1"/>
  <c r="QQ29" i="83"/>
  <c r="QT29" i="83" s="1"/>
  <c r="WA30" i="83"/>
  <c r="WD30" i="83" s="1"/>
  <c r="TP36" i="83"/>
  <c r="TS36" i="83" s="1"/>
  <c r="AJM26" i="83"/>
  <c r="AJP26" i="83" s="1"/>
  <c r="LU31" i="83"/>
  <c r="LX31" i="83" s="1"/>
  <c r="CC38" i="83"/>
  <c r="CF38" i="83" s="1"/>
  <c r="FI40" i="83"/>
  <c r="FL40" i="83" s="1"/>
  <c r="DL35" i="83"/>
  <c r="DO35" i="83" s="1"/>
  <c r="AFE29" i="83"/>
  <c r="AFH29" i="83" s="1"/>
  <c r="PO31" i="83"/>
  <c r="PR31" i="83" s="1"/>
  <c r="UY29" i="83"/>
  <c r="VB29" i="83" s="1"/>
  <c r="VT31" i="83"/>
  <c r="VW31" i="83" s="1"/>
  <c r="GY40" i="83"/>
  <c r="HB40" i="83" s="1"/>
  <c r="BH32" i="83"/>
  <c r="BK32" i="83" s="1"/>
  <c r="AIY28" i="83"/>
  <c r="AJB28" i="83" s="1"/>
  <c r="HT30" i="83"/>
  <c r="HW30" i="83" s="1"/>
  <c r="NY31" i="83"/>
  <c r="OB31" i="83" s="1"/>
  <c r="AF36" i="83"/>
  <c r="AI36" i="83" s="1"/>
  <c r="BYK25" i="83"/>
  <c r="BYN25" i="83" s="1"/>
  <c r="BWG23" i="83"/>
  <c r="BWJ23" i="83" s="1"/>
  <c r="BRK23" i="83"/>
  <c r="BRN23" i="83" s="1"/>
  <c r="BVL25" i="83"/>
  <c r="BVO25" i="83" s="1"/>
  <c r="BSM23" i="83"/>
  <c r="BSP23" i="83" s="1"/>
  <c r="BMO24" i="83"/>
  <c r="BMR24" i="83" s="1"/>
  <c r="BNC30" i="83"/>
  <c r="BNF30" i="83" s="1"/>
  <c r="BGX26" i="83"/>
  <c r="BHA26" i="83" s="1"/>
  <c r="BCP25" i="83"/>
  <c r="BCS25" i="83" s="1"/>
  <c r="AZQ30" i="83"/>
  <c r="AZT30" i="83" s="1"/>
  <c r="AUG25" i="83"/>
  <c r="AUJ25" i="83" s="1"/>
  <c r="ARV26" i="83"/>
  <c r="ARY26" i="83" s="1"/>
  <c r="AEX23" i="83"/>
  <c r="AFA23" i="83" s="1"/>
  <c r="AEQ23" i="83"/>
  <c r="AET23" i="83" s="1"/>
  <c r="BRR20" i="83"/>
  <c r="BRU20" i="83" s="1"/>
  <c r="BLF25" i="83"/>
  <c r="BLI25" i="83" s="1"/>
  <c r="BKD26" i="83"/>
  <c r="BKG26" i="83" s="1"/>
  <c r="BUQ23" i="83"/>
  <c r="BUT23" i="83" s="1"/>
  <c r="BOE24" i="83"/>
  <c r="BOH24" i="83" s="1"/>
  <c r="BOZ25" i="83"/>
  <c r="BPC25" i="83" s="1"/>
  <c r="BDY27" i="83"/>
  <c r="BEB27" i="83" s="1"/>
  <c r="BDD31" i="83"/>
  <c r="BDG31" i="83" s="1"/>
  <c r="ATS31" i="83"/>
  <c r="ATV31" i="83" s="1"/>
  <c r="ATL25" i="83"/>
  <c r="ATO25" i="83" s="1"/>
  <c r="ABY31" i="83"/>
  <c r="ACB31" i="83" s="1"/>
  <c r="HM26" i="83"/>
  <c r="HP26" i="83" s="1"/>
  <c r="YE24" i="83"/>
  <c r="YH24" i="83" s="1"/>
  <c r="VT28" i="83"/>
  <c r="VW28" i="83" s="1"/>
  <c r="IH31" i="83"/>
  <c r="IK31" i="83" s="1"/>
  <c r="IA26" i="83"/>
  <c r="ID26" i="83" s="1"/>
  <c r="UD25" i="83"/>
  <c r="UG25" i="83" s="1"/>
  <c r="FW26" i="83"/>
  <c r="FZ26" i="83" s="1"/>
  <c r="ATZ27" i="83"/>
  <c r="AUC27" i="83" s="1"/>
  <c r="FB31" i="83"/>
  <c r="FE31" i="83" s="1"/>
  <c r="EG28" i="83"/>
  <c r="EJ28" i="83" s="1"/>
  <c r="DZ28" i="83"/>
  <c r="EC28" i="83" s="1"/>
  <c r="ASJ27" i="83"/>
  <c r="ASM27" i="83" s="1"/>
  <c r="AID24" i="83"/>
  <c r="AIG24" i="83" s="1"/>
  <c r="MW27" i="83"/>
  <c r="MZ27" i="83" s="1"/>
  <c r="GK24" i="83"/>
  <c r="GN24" i="83" s="1"/>
  <c r="AM32" i="83"/>
  <c r="AP32" i="83" s="1"/>
  <c r="BVL21" i="83"/>
  <c r="BVO21" i="83" s="1"/>
  <c r="BVE21" i="83"/>
  <c r="BVH21" i="83" s="1"/>
  <c r="BTH21" i="83"/>
  <c r="BTK21" i="83" s="1"/>
  <c r="BPU20" i="83"/>
  <c r="BPX20" i="83" s="1"/>
  <c r="BQP20" i="83"/>
  <c r="BQS20" i="83" s="1"/>
  <c r="BJP23" i="83"/>
  <c r="BJS23" i="83" s="1"/>
  <c r="BCI25" i="83"/>
  <c r="BCL25" i="83" s="1"/>
  <c r="BNQ23" i="83"/>
  <c r="BNT23" i="83" s="1"/>
  <c r="BNC25" i="83"/>
  <c r="BNF25" i="83" s="1"/>
  <c r="BGJ24" i="83"/>
  <c r="BGM24" i="83" s="1"/>
  <c r="AZC25" i="83"/>
  <c r="AZF25" i="83" s="1"/>
  <c r="AYV23" i="83"/>
  <c r="AYY23" i="83" s="1"/>
  <c r="ALC21" i="83"/>
  <c r="ALF21" i="83" s="1"/>
  <c r="AFL21" i="83"/>
  <c r="AFO21" i="83" s="1"/>
  <c r="AFE22" i="83"/>
  <c r="AFH22" i="83" s="1"/>
  <c r="ADV21" i="83"/>
  <c r="ADY21" i="83" s="1"/>
  <c r="BPG21" i="83"/>
  <c r="BPJ21" i="83" s="1"/>
  <c r="BHZ24" i="83"/>
  <c r="BIC24" i="83" s="1"/>
  <c r="BAE23" i="83"/>
  <c r="BAH23" i="83" s="1"/>
  <c r="AKA22" i="83"/>
  <c r="AKD22" i="83" s="1"/>
  <c r="AVI27" i="83"/>
  <c r="AVL27" i="83" s="1"/>
  <c r="ASX24" i="83"/>
  <c r="ATA24" i="83" s="1"/>
  <c r="ALQ22" i="83"/>
  <c r="ALT22" i="83" s="1"/>
  <c r="AID22" i="83"/>
  <c r="AIG22" i="83" s="1"/>
  <c r="YS26" i="83"/>
  <c r="YV26" i="83" s="1"/>
  <c r="LN27" i="83"/>
  <c r="LQ27" i="83" s="1"/>
  <c r="KE24" i="83"/>
  <c r="KH24" i="83" s="1"/>
  <c r="BDD25" i="83"/>
  <c r="BDG25" i="83" s="1"/>
  <c r="TW26" i="83"/>
  <c r="TZ26" i="83" s="1"/>
  <c r="RZ28" i="83"/>
  <c r="SC28" i="83" s="1"/>
  <c r="PA25" i="83"/>
  <c r="PD25" i="83" s="1"/>
  <c r="OT27" i="83"/>
  <c r="OW27" i="83" s="1"/>
  <c r="NY26" i="83"/>
  <c r="OB26" i="83" s="1"/>
  <c r="LU25" i="83"/>
  <c r="LX25" i="83" s="1"/>
  <c r="PH26" i="83"/>
  <c r="PK26" i="83" s="1"/>
  <c r="NR26" i="83"/>
  <c r="NU26" i="83" s="1"/>
  <c r="GY27" i="83"/>
  <c r="HB27" i="83" s="1"/>
  <c r="FI27" i="83"/>
  <c r="FL27" i="83" s="1"/>
  <c r="BV27" i="83"/>
  <c r="BY27" i="83" s="1"/>
  <c r="AM27" i="83"/>
  <c r="AP27" i="83" s="1"/>
  <c r="ACF24" i="83"/>
  <c r="ACI24" i="83" s="1"/>
  <c r="AAB25" i="83"/>
  <c r="AAE25" i="83" s="1"/>
  <c r="UD22" i="83"/>
  <c r="UG22" i="83" s="1"/>
  <c r="OF24" i="83"/>
  <c r="OI24" i="83" s="1"/>
  <c r="DS27" i="83"/>
  <c r="DV27" i="83" s="1"/>
  <c r="R26" i="83"/>
  <c r="U26" i="83" s="1"/>
  <c r="K24" i="83"/>
  <c r="N24" i="83" s="1"/>
  <c r="MP24" i="83"/>
  <c r="MS24" i="83" s="1"/>
  <c r="AME23" i="83"/>
  <c r="AMH23" i="83" s="1"/>
  <c r="ZG24" i="83"/>
  <c r="ZJ24" i="83" s="1"/>
  <c r="BXB25" i="83"/>
  <c r="BXE25" i="83" s="1"/>
  <c r="BOL25" i="83"/>
  <c r="BOO25" i="83" s="1"/>
  <c r="BBG26" i="83"/>
  <c r="BBJ26" i="83" s="1"/>
  <c r="AEC25" i="83"/>
  <c r="AEF25" i="83" s="1"/>
  <c r="BPG24" i="83"/>
  <c r="BPJ24" i="83" s="1"/>
  <c r="TP31" i="83"/>
  <c r="TS31" i="83" s="1"/>
  <c r="MB29" i="83"/>
  <c r="ME29" i="83" s="1"/>
  <c r="JC29" i="83"/>
  <c r="JF29" i="83" s="1"/>
  <c r="ACF28" i="83"/>
  <c r="ACI28" i="83" s="1"/>
  <c r="YZ26" i="83"/>
  <c r="ZC26" i="83" s="1"/>
  <c r="ADA25" i="83"/>
  <c r="ADD25" i="83" s="1"/>
  <c r="AAP28" i="83"/>
  <c r="AAS28" i="83" s="1"/>
  <c r="CQ30" i="83"/>
  <c r="CT30" i="83" s="1"/>
  <c r="WO27" i="83"/>
  <c r="WR27" i="83" s="1"/>
  <c r="UY26" i="83"/>
  <c r="VB26" i="83" s="1"/>
  <c r="OT33" i="83"/>
  <c r="OW33" i="83" s="1"/>
  <c r="DL31" i="83"/>
  <c r="DO31" i="83" s="1"/>
  <c r="AMS24" i="83"/>
  <c r="AMV24" i="83" s="1"/>
  <c r="BXP21" i="83"/>
  <c r="BXS21" i="83" s="1"/>
  <c r="BTA20" i="83"/>
  <c r="BTD20" i="83" s="1"/>
  <c r="BOE21" i="83"/>
  <c r="BOH21" i="83" s="1"/>
  <c r="BLT24" i="83"/>
  <c r="BLW24" i="83" s="1"/>
  <c r="BRK20" i="83"/>
  <c r="BRN20" i="83" s="1"/>
  <c r="AXT22" i="83"/>
  <c r="AXW22" i="83" s="1"/>
  <c r="BKY20" i="83"/>
  <c r="BLB20" i="83" s="1"/>
  <c r="BCP23" i="83"/>
  <c r="BCS23" i="83" s="1"/>
  <c r="APR25" i="83"/>
  <c r="APU25" i="83" s="1"/>
  <c r="ATL22" i="83"/>
  <c r="ATO22" i="83" s="1"/>
  <c r="ARV23" i="83"/>
  <c r="ARY23" i="83" s="1"/>
  <c r="AJT22" i="83"/>
  <c r="AJW22" i="83" s="1"/>
  <c r="BJW25" i="83"/>
  <c r="BJZ25" i="83" s="1"/>
  <c r="AHP22" i="83"/>
  <c r="AHS22" i="83" s="1"/>
  <c r="AAP24" i="83"/>
  <c r="AAS24" i="83" s="1"/>
  <c r="ZU22" i="83"/>
  <c r="ZX22" i="83" s="1"/>
  <c r="XQ24" i="83"/>
  <c r="XT24" i="83" s="1"/>
  <c r="UK25" i="83"/>
  <c r="UN25" i="83" s="1"/>
  <c r="TI22" i="83"/>
  <c r="TL22" i="83" s="1"/>
  <c r="PV24" i="83"/>
  <c r="PY24" i="83" s="1"/>
  <c r="BOZ21" i="83"/>
  <c r="BPC21" i="83" s="1"/>
  <c r="AVP24" i="83"/>
  <c r="AVS24" i="83" s="1"/>
  <c r="ANN24" i="83"/>
  <c r="ANQ24" i="83" s="1"/>
  <c r="AIK22" i="83"/>
  <c r="AIN22" i="83" s="1"/>
  <c r="TP26" i="83"/>
  <c r="TS26" i="83" s="1"/>
  <c r="IH26" i="83"/>
  <c r="IK26" i="83" s="1"/>
  <c r="FB26" i="83"/>
  <c r="FE26" i="83" s="1"/>
  <c r="EN26" i="83"/>
  <c r="EQ26" i="83" s="1"/>
  <c r="CX26" i="83"/>
  <c r="DA26" i="83" s="1"/>
  <c r="BO26" i="83"/>
  <c r="BR26" i="83" s="1"/>
  <c r="WO23" i="83"/>
  <c r="WR23" i="83" s="1"/>
  <c r="ASC26" i="83"/>
  <c r="ASF26" i="83" s="1"/>
  <c r="DL27" i="83"/>
  <c r="DO27" i="83" s="1"/>
  <c r="BQP24" i="83"/>
  <c r="BQS24" i="83" s="1"/>
  <c r="AVI31" i="83"/>
  <c r="AVL31" i="83" s="1"/>
  <c r="APY27" i="83"/>
  <c r="AQB27" i="83" s="1"/>
  <c r="AJT24" i="83"/>
  <c r="AJW24" i="83" s="1"/>
  <c r="AHW23" i="83"/>
  <c r="AHZ23" i="83" s="1"/>
  <c r="BKY22" i="83"/>
  <c r="BLB22" i="83" s="1"/>
  <c r="AXT24" i="83"/>
  <c r="AXW24" i="83" s="1"/>
  <c r="AVB26" i="83"/>
  <c r="AVE26" i="83" s="1"/>
  <c r="AHI25" i="83"/>
  <c r="AHL25" i="83" s="1"/>
  <c r="BGJ27" i="83"/>
  <c r="BGM27" i="83" s="1"/>
  <c r="AOP27" i="83"/>
  <c r="AOS27" i="83" s="1"/>
  <c r="ANU25" i="83"/>
  <c r="ANX25" i="83" s="1"/>
  <c r="FP32" i="83"/>
  <c r="FS32" i="83" s="1"/>
  <c r="FI33" i="83"/>
  <c r="FL33" i="83" s="1"/>
  <c r="BYR21" i="83"/>
  <c r="BYU21" i="83" s="1"/>
  <c r="BYD19" i="83"/>
  <c r="BYG19" i="83" s="1"/>
  <c r="BXB21" i="83"/>
  <c r="BXE21" i="83" s="1"/>
  <c r="BUJ21" i="83"/>
  <c r="BUM21" i="83" s="1"/>
  <c r="BJB24" i="83"/>
  <c r="BJE24" i="83" s="1"/>
  <c r="BBU24" i="83"/>
  <c r="BBX24" i="83" s="1"/>
  <c r="BIU24" i="83"/>
  <c r="BIX24" i="83" s="1"/>
  <c r="APD22" i="83"/>
  <c r="APG22" i="83" s="1"/>
  <c r="AGU22" i="83"/>
  <c r="AGX22" i="83" s="1"/>
  <c r="ACT22" i="83"/>
  <c r="ACW22" i="83" s="1"/>
  <c r="BRD21" i="83"/>
  <c r="BRG21" i="83" s="1"/>
  <c r="BKK23" i="83"/>
  <c r="BKN23" i="83" s="1"/>
  <c r="BET25" i="83"/>
  <c r="BEW25" i="83" s="1"/>
  <c r="BVS22" i="83"/>
  <c r="BVV22" i="83" s="1"/>
  <c r="BEF23" i="83"/>
  <c r="BEI23" i="83" s="1"/>
  <c r="AQF25" i="83"/>
  <c r="AQI25" i="83" s="1"/>
  <c r="ASJ24" i="83"/>
  <c r="ASM24" i="83" s="1"/>
  <c r="AHB21" i="83"/>
  <c r="AHE21" i="83" s="1"/>
  <c r="ARH23" i="83"/>
  <c r="ARK23" i="83" s="1"/>
  <c r="ANG25" i="83"/>
  <c r="ANJ25" i="83" s="1"/>
  <c r="VM26" i="83"/>
  <c r="VP26" i="83" s="1"/>
  <c r="TB25" i="83"/>
  <c r="TE25" i="83" s="1"/>
  <c r="AVB23" i="83"/>
  <c r="AVE23" i="83" s="1"/>
  <c r="AMZ25" i="83"/>
  <c r="ANC25" i="83" s="1"/>
  <c r="ADA22" i="83"/>
  <c r="ADD22" i="83" s="1"/>
  <c r="ABK23" i="83"/>
  <c r="ABN23" i="83" s="1"/>
  <c r="ND27" i="83"/>
  <c r="NG27" i="83" s="1"/>
  <c r="MI26" i="83"/>
  <c r="ML26" i="83" s="1"/>
  <c r="QJ27" i="83"/>
  <c r="QM27" i="83" s="1"/>
  <c r="AAW23" i="83"/>
  <c r="AAZ23" i="83" s="1"/>
  <c r="VT22" i="83"/>
  <c r="VW22" i="83" s="1"/>
  <c r="XJ23" i="83"/>
  <c r="XM23" i="83" s="1"/>
  <c r="UR26" i="83"/>
  <c r="UU26" i="83" s="1"/>
  <c r="AF27" i="83"/>
  <c r="AI27" i="83" s="1"/>
  <c r="BWG27" i="83"/>
  <c r="BWJ27" i="83" s="1"/>
  <c r="BRY28" i="83"/>
  <c r="BSB28" i="83" s="1"/>
  <c r="BLT33" i="83"/>
  <c r="BLW33" i="83" s="1"/>
  <c r="BXI27" i="83"/>
  <c r="BXL27" i="83" s="1"/>
  <c r="BJP29" i="83"/>
  <c r="BJS29" i="83" s="1"/>
  <c r="AXT26" i="83"/>
  <c r="AXW26" i="83" s="1"/>
  <c r="BBN33" i="83"/>
  <c r="BBQ33" i="83" s="1"/>
  <c r="AUG28" i="83"/>
  <c r="AUJ28" i="83" s="1"/>
  <c r="ASC33" i="83"/>
  <c r="ASF33" i="83" s="1"/>
  <c r="AHI27" i="83"/>
  <c r="AHL27" i="83" s="1"/>
  <c r="ADA27" i="83"/>
  <c r="ADD27" i="83" s="1"/>
  <c r="ABK29" i="83"/>
  <c r="ABN29" i="83" s="1"/>
  <c r="RE31" i="83"/>
  <c r="RH31" i="83" s="1"/>
  <c r="AEC27" i="83"/>
  <c r="AEF27" i="83" s="1"/>
  <c r="ZG29" i="83"/>
  <c r="ZJ29" i="83" s="1"/>
  <c r="PA30" i="83"/>
  <c r="PD30" i="83" s="1"/>
  <c r="AOI30" i="83"/>
  <c r="AOL30" i="83" s="1"/>
  <c r="R30" i="83"/>
  <c r="U30" i="83" s="1"/>
  <c r="AQM34" i="83"/>
  <c r="AQP34" i="83" s="1"/>
  <c r="AGU27" i="83"/>
  <c r="AGX27" i="83" s="1"/>
  <c r="FB36" i="83"/>
  <c r="FE36" i="83" s="1"/>
  <c r="HM31" i="83"/>
  <c r="HP31" i="83" s="1"/>
  <c r="BO35" i="83"/>
  <c r="BR35" i="83" s="1"/>
  <c r="VF32" i="83"/>
  <c r="VI32" i="83" s="1"/>
  <c r="BFH21" i="83"/>
  <c r="BFK21" i="83" s="1"/>
  <c r="BET47" i="83"/>
  <c r="BEW47" i="83" s="1"/>
  <c r="BDR47" i="83"/>
  <c r="BDU47" i="83" s="1"/>
  <c r="BDR21" i="83"/>
  <c r="BDU21" i="83" s="1"/>
  <c r="BDD21" i="83"/>
  <c r="BDG21" i="83" s="1"/>
  <c r="BCI49" i="83"/>
  <c r="BCL49" i="83" s="1"/>
  <c r="BCB59" i="83"/>
  <c r="BCE59" i="83" s="1"/>
  <c r="BBG21" i="83"/>
  <c r="BBJ21" i="83" s="1"/>
  <c r="BAL49" i="83"/>
  <c r="BAO49" i="83" s="1"/>
  <c r="BAL21" i="83"/>
  <c r="BAO21" i="83" s="1"/>
  <c r="AZX57" i="83"/>
  <c r="BAA57" i="83" s="1"/>
  <c r="AZX52" i="83"/>
  <c r="BAA52" i="83" s="1"/>
  <c r="AZX21" i="83"/>
  <c r="BAA21" i="83" s="1"/>
  <c r="AZC21" i="83"/>
  <c r="AZF21" i="83" s="1"/>
  <c r="BEM48" i="83"/>
  <c r="BEP48" i="83" s="1"/>
  <c r="BDY50" i="83"/>
  <c r="BEB50" i="83" s="1"/>
  <c r="BDR53" i="83"/>
  <c r="BDU53" i="83" s="1"/>
  <c r="BBU21" i="83"/>
  <c r="BBX21" i="83" s="1"/>
  <c r="BAS42" i="83"/>
  <c r="BAV42" i="83" s="1"/>
  <c r="BAS21" i="83"/>
  <c r="BAV21" i="83" s="1"/>
  <c r="AZX45" i="83"/>
  <c r="BAA45" i="83" s="1"/>
  <c r="AZQ47" i="83"/>
  <c r="AZT47" i="83" s="1"/>
  <c r="AZQ40" i="83"/>
  <c r="AZT40" i="83" s="1"/>
  <c r="AZC47" i="83"/>
  <c r="AZF47" i="83" s="1"/>
  <c r="AYH21" i="83"/>
  <c r="AYK21" i="83" s="1"/>
  <c r="AYA21" i="83"/>
  <c r="AYD21" i="83" s="1"/>
  <c r="AXM42" i="83"/>
  <c r="AXP42" i="83" s="1"/>
  <c r="AXM21" i="83"/>
  <c r="AXP21" i="83" s="1"/>
  <c r="AXF21" i="83"/>
  <c r="AXI21" i="83" s="1"/>
  <c r="AWR59" i="83"/>
  <c r="AWU59" i="83" s="1"/>
  <c r="AVW21" i="83"/>
  <c r="AVZ21" i="83" s="1"/>
  <c r="AVI55" i="83"/>
  <c r="AVL55" i="83" s="1"/>
  <c r="AVB47" i="83"/>
  <c r="AVE47" i="83" s="1"/>
  <c r="AVB21" i="83"/>
  <c r="AVE21" i="83" s="1"/>
  <c r="ATZ56" i="83"/>
  <c r="AUC56" i="83" s="1"/>
  <c r="ATS56" i="83"/>
  <c r="ATV56" i="83" s="1"/>
  <c r="ATL51" i="83"/>
  <c r="ATO51" i="83" s="1"/>
  <c r="ASX21" i="83"/>
  <c r="ATA21" i="83" s="1"/>
  <c r="ASJ48" i="83"/>
  <c r="ASM48" i="83" s="1"/>
  <c r="ASJ21" i="83"/>
  <c r="ASM21" i="83" s="1"/>
  <c r="ARO49" i="83"/>
  <c r="ARR49" i="83" s="1"/>
  <c r="ARO44" i="83"/>
  <c r="ARR44" i="83" s="1"/>
  <c r="AQF48" i="83"/>
  <c r="AQI48" i="83" s="1"/>
  <c r="APR46" i="83"/>
  <c r="APU46" i="83" s="1"/>
  <c r="APK51" i="83"/>
  <c r="APN51" i="83" s="1"/>
  <c r="APD54" i="83"/>
  <c r="APG54" i="83" s="1"/>
  <c r="AOW64" i="83"/>
  <c r="AOZ64" i="83" s="1"/>
  <c r="AOP50" i="83"/>
  <c r="AOS50" i="83" s="1"/>
  <c r="AOI54" i="83"/>
  <c r="AOL54" i="83" s="1"/>
  <c r="AOI49" i="83"/>
  <c r="AOL49" i="83" s="1"/>
  <c r="ANU41" i="83"/>
  <c r="ANX41" i="83" s="1"/>
  <c r="ANG67" i="83"/>
  <c r="ANJ67" i="83" s="1"/>
  <c r="AME21" i="83"/>
  <c r="AMH21" i="83" s="1"/>
  <c r="BET21" i="83"/>
  <c r="BEW21" i="83" s="1"/>
  <c r="BEM53" i="83"/>
  <c r="BEP53" i="83" s="1"/>
  <c r="BDY56" i="83"/>
  <c r="BEB56" i="83" s="1"/>
  <c r="BCI21" i="83"/>
  <c r="BCL21" i="83" s="1"/>
  <c r="BBN54" i="83"/>
  <c r="BBQ54" i="83" s="1"/>
  <c r="AYV21" i="83"/>
  <c r="AYY21" i="83" s="1"/>
  <c r="AXM35" i="83"/>
  <c r="AXP35" i="83" s="1"/>
  <c r="AXF46" i="83"/>
  <c r="AXI46" i="83" s="1"/>
  <c r="AWR53" i="83"/>
  <c r="AWU53" i="83" s="1"/>
  <c r="AWR21" i="83"/>
  <c r="AWU21" i="83" s="1"/>
  <c r="BDD49" i="83"/>
  <c r="BDG49" i="83" s="1"/>
  <c r="BCW21" i="83"/>
  <c r="BCZ21" i="83" s="1"/>
  <c r="BBN21" i="83"/>
  <c r="BBQ21" i="83" s="1"/>
  <c r="BBG55" i="83"/>
  <c r="BBJ55" i="83" s="1"/>
  <c r="BBG49" i="83"/>
  <c r="BBJ49" i="83" s="1"/>
  <c r="AZC53" i="83"/>
  <c r="AZF53" i="83" s="1"/>
  <c r="AYV55" i="83"/>
  <c r="AYY55" i="83" s="1"/>
  <c r="AYH59" i="83"/>
  <c r="AYK59" i="83" s="1"/>
  <c r="AYH52" i="83"/>
  <c r="AYK52" i="83" s="1"/>
  <c r="AXM48" i="83"/>
  <c r="AXP48" i="83" s="1"/>
  <c r="BCW48" i="83"/>
  <c r="BCZ48" i="83" s="1"/>
  <c r="BCB53" i="83"/>
  <c r="BCE53" i="83" s="1"/>
  <c r="BCB21" i="83"/>
  <c r="BCE21" i="83" s="1"/>
  <c r="AWY21" i="83"/>
  <c r="AXB21" i="83" s="1"/>
  <c r="AWK36" i="83"/>
  <c r="AWN36" i="83" s="1"/>
  <c r="AWK21" i="83"/>
  <c r="AWN21" i="83" s="1"/>
  <c r="AVW46" i="83"/>
  <c r="AVZ46" i="83" s="1"/>
  <c r="AVB53" i="83"/>
  <c r="AVE53" i="83" s="1"/>
  <c r="AUN45" i="83"/>
  <c r="AUQ45" i="83" s="1"/>
  <c r="AUG49" i="83"/>
  <c r="AUJ49" i="83" s="1"/>
  <c r="ATZ50" i="83"/>
  <c r="AUC50" i="83" s="1"/>
  <c r="ATL45" i="83"/>
  <c r="ATO45" i="83" s="1"/>
  <c r="ATE45" i="83"/>
  <c r="ATH45" i="83" s="1"/>
  <c r="ASC51" i="83"/>
  <c r="ASF51" i="83" s="1"/>
  <c r="ARA42" i="83"/>
  <c r="ARD42" i="83" s="1"/>
  <c r="ARA21" i="83"/>
  <c r="ARD21" i="83" s="1"/>
  <c r="AQT21" i="83"/>
  <c r="AQW21" i="83" s="1"/>
  <c r="AQM54" i="83"/>
  <c r="AQP54" i="83" s="1"/>
  <c r="APY39" i="83"/>
  <c r="AQB39" i="83" s="1"/>
  <c r="APY21" i="83"/>
  <c r="AQB21" i="83" s="1"/>
  <c r="APK21" i="83"/>
  <c r="APN21" i="83" s="1"/>
  <c r="ANU44" i="83"/>
  <c r="ANX44" i="83" s="1"/>
  <c r="ANN53" i="83"/>
  <c r="ANQ53" i="83" s="1"/>
  <c r="ANG58" i="83"/>
  <c r="ANJ58" i="83" s="1"/>
  <c r="ANG50" i="83"/>
  <c r="ANJ50" i="83" s="1"/>
  <c r="AMZ63" i="83"/>
  <c r="ANC63" i="83" s="1"/>
  <c r="AML41" i="83"/>
  <c r="AMO41" i="83" s="1"/>
  <c r="BEM21" i="83"/>
  <c r="BEP21" i="83" s="1"/>
  <c r="BDY21" i="83"/>
  <c r="BEB21" i="83" s="1"/>
  <c r="BCW53" i="83"/>
  <c r="BCZ53" i="83" s="1"/>
  <c r="BBU42" i="83"/>
  <c r="BBX42" i="83" s="1"/>
  <c r="AWR45" i="83"/>
  <c r="AWU45" i="83" s="1"/>
  <c r="AVW50" i="83"/>
  <c r="AVZ50" i="83" s="1"/>
  <c r="AVI21" i="83"/>
  <c r="AVL21" i="83" s="1"/>
  <c r="AUU42" i="83"/>
  <c r="AUX42" i="83" s="1"/>
  <c r="AUN21" i="83"/>
  <c r="AUQ21" i="83" s="1"/>
  <c r="AUG44" i="83"/>
  <c r="AUJ44" i="83" s="1"/>
  <c r="ASX47" i="83"/>
  <c r="ATA47" i="83" s="1"/>
  <c r="ASQ21" i="83"/>
  <c r="AST21" i="83" s="1"/>
  <c r="ARV52" i="83"/>
  <c r="ARY52" i="83" s="1"/>
  <c r="ARO21" i="83"/>
  <c r="ARR21" i="83" s="1"/>
  <c r="ARA39" i="83"/>
  <c r="ARD39" i="83" s="1"/>
  <c r="AQT47" i="83"/>
  <c r="AQW47" i="83" s="1"/>
  <c r="AQM21" i="83"/>
  <c r="AQP21" i="83" s="1"/>
  <c r="AQF21" i="83"/>
  <c r="AQI21" i="83" s="1"/>
  <c r="APY43" i="83"/>
  <c r="AQB43" i="83" s="1"/>
  <c r="APR21" i="83"/>
  <c r="APU21" i="83" s="1"/>
  <c r="APD21" i="83"/>
  <c r="APG21" i="83" s="1"/>
  <c r="AOI21" i="83"/>
  <c r="AOL21" i="83" s="1"/>
  <c r="AOB48" i="83"/>
  <c r="AOE48" i="83" s="1"/>
  <c r="ANU21" i="83"/>
  <c r="ANX21" i="83" s="1"/>
  <c r="ANN48" i="83"/>
  <c r="ANQ48" i="83" s="1"/>
  <c r="ANG21" i="83"/>
  <c r="ANJ21" i="83" s="1"/>
  <c r="AMZ58" i="83"/>
  <c r="ANC58" i="83" s="1"/>
  <c r="AMS39" i="83"/>
  <c r="AMV39" i="83" s="1"/>
  <c r="AMS21" i="83"/>
  <c r="AMV21" i="83" s="1"/>
  <c r="AML21" i="83"/>
  <c r="AMO21" i="83" s="1"/>
  <c r="AME46" i="83"/>
  <c r="AMH46" i="83" s="1"/>
  <c r="AME41" i="83"/>
  <c r="AMH41" i="83" s="1"/>
  <c r="AYV48" i="83"/>
  <c r="AYY48" i="83" s="1"/>
  <c r="APK45" i="83"/>
  <c r="APN45" i="83" s="1"/>
  <c r="AOW56" i="83"/>
  <c r="AOZ56" i="83" s="1"/>
  <c r="AOP56" i="83"/>
  <c r="AOS56" i="83" s="1"/>
  <c r="AMZ21" i="83"/>
  <c r="ANC21" i="83" s="1"/>
  <c r="RE22" i="83"/>
  <c r="RH22" i="83" s="1"/>
  <c r="QX54" i="83"/>
  <c r="RA54" i="83" s="1"/>
  <c r="PH22" i="83"/>
  <c r="PK22" i="83" s="1"/>
  <c r="OF41" i="83"/>
  <c r="OI41" i="83" s="1"/>
  <c r="NY22" i="83"/>
  <c r="OB22" i="83" s="1"/>
  <c r="MW42" i="83"/>
  <c r="MZ42" i="83" s="1"/>
  <c r="MP43" i="83"/>
  <c r="MS43" i="83" s="1"/>
  <c r="MI22" i="83"/>
  <c r="ML22" i="83" s="1"/>
  <c r="MB22" i="83"/>
  <c r="ME22" i="83" s="1"/>
  <c r="LG21" i="83"/>
  <c r="LJ21" i="83" s="1"/>
  <c r="KS62" i="83"/>
  <c r="KV62" i="83" s="1"/>
  <c r="KS55" i="83"/>
  <c r="KV55" i="83" s="1"/>
  <c r="JX55" i="83"/>
  <c r="KA55" i="83" s="1"/>
  <c r="JX22" i="83"/>
  <c r="KA22" i="83" s="1"/>
  <c r="JJ41" i="83"/>
  <c r="JM41" i="83" s="1"/>
  <c r="JJ21" i="83"/>
  <c r="JM21" i="83" s="1"/>
  <c r="JC22" i="83"/>
  <c r="JF22" i="83" s="1"/>
  <c r="IV52" i="83"/>
  <c r="IY52" i="83" s="1"/>
  <c r="IV21" i="83"/>
  <c r="IY21" i="83" s="1"/>
  <c r="IO68" i="83"/>
  <c r="IR68" i="83" s="1"/>
  <c r="IA48" i="83"/>
  <c r="ID48" i="83" s="1"/>
  <c r="HT22" i="83"/>
  <c r="HW22" i="83" s="1"/>
  <c r="AYA54" i="83"/>
  <c r="AYD54" i="83" s="1"/>
  <c r="AWK41" i="83"/>
  <c r="AWN41" i="83" s="1"/>
  <c r="AVP55" i="83"/>
  <c r="AVS55" i="83" s="1"/>
  <c r="AUU21" i="83"/>
  <c r="AUX21" i="83" s="1"/>
  <c r="ATS21" i="83"/>
  <c r="ATV21" i="83" s="1"/>
  <c r="ATL21" i="83"/>
  <c r="ATO21" i="83" s="1"/>
  <c r="ASQ44" i="83"/>
  <c r="AST44" i="83" s="1"/>
  <c r="ASC21" i="83"/>
  <c r="ASF21" i="83" s="1"/>
  <c r="ARV47" i="83"/>
  <c r="ARY47" i="83" s="1"/>
  <c r="ARV21" i="83"/>
  <c r="ARY21" i="83" s="1"/>
  <c r="SN21" i="83"/>
  <c r="SQ21" i="83" s="1"/>
  <c r="RS56" i="83"/>
  <c r="RV56" i="83" s="1"/>
  <c r="RS51" i="83"/>
  <c r="RV51" i="83" s="1"/>
  <c r="QJ22" i="83"/>
  <c r="QM22" i="83" s="1"/>
  <c r="QC22" i="83"/>
  <c r="QF22" i="83" s="1"/>
  <c r="PO52" i="83"/>
  <c r="PR52" i="83" s="1"/>
  <c r="OT65" i="83"/>
  <c r="OW65" i="83" s="1"/>
  <c r="OM56" i="83"/>
  <c r="OP56" i="83" s="1"/>
  <c r="NY54" i="83"/>
  <c r="OB54" i="83" s="1"/>
  <c r="NK48" i="83"/>
  <c r="NN48" i="83" s="1"/>
  <c r="NK21" i="83"/>
  <c r="NN21" i="83" s="1"/>
  <c r="MW22" i="83"/>
  <c r="MZ22" i="83" s="1"/>
  <c r="LU45" i="83"/>
  <c r="LX45" i="83" s="1"/>
  <c r="LN65" i="83"/>
  <c r="LQ65" i="83" s="1"/>
  <c r="LN60" i="83"/>
  <c r="LQ60" i="83" s="1"/>
  <c r="IV57" i="83"/>
  <c r="IY57" i="83" s="1"/>
  <c r="IO22" i="83"/>
  <c r="IR22" i="83" s="1"/>
  <c r="IH60" i="83"/>
  <c r="IK60" i="83" s="1"/>
  <c r="IH22" i="83"/>
  <c r="IK22" i="83" s="1"/>
  <c r="IA22" i="83"/>
  <c r="ID22" i="83" s="1"/>
  <c r="HM22" i="83"/>
  <c r="HP22" i="83" s="1"/>
  <c r="HF56" i="83"/>
  <c r="HI56" i="83" s="1"/>
  <c r="AQM62" i="83"/>
  <c r="AQP62" i="83" s="1"/>
  <c r="AOP21" i="83"/>
  <c r="AOS21" i="83" s="1"/>
  <c r="QJ58" i="83"/>
  <c r="QM58" i="83" s="1"/>
  <c r="QC48" i="83"/>
  <c r="QF48" i="83" s="1"/>
  <c r="PH65" i="83"/>
  <c r="PK65" i="83" s="1"/>
  <c r="OF21" i="83"/>
  <c r="OI21" i="83" s="1"/>
  <c r="KS22" i="83"/>
  <c r="KV22" i="83" s="1"/>
  <c r="KL22" i="83"/>
  <c r="KO22" i="83" s="1"/>
  <c r="KE44" i="83"/>
  <c r="KH44" i="83" s="1"/>
  <c r="JC64" i="83"/>
  <c r="JF64" i="83" s="1"/>
  <c r="IO75" i="83"/>
  <c r="IR75" i="83" s="1"/>
  <c r="HF22" i="83"/>
  <c r="HI22" i="83" s="1"/>
  <c r="FI66" i="83"/>
  <c r="FL66" i="83" s="1"/>
  <c r="EG22" i="83"/>
  <c r="EJ22" i="83" s="1"/>
  <c r="DZ22" i="83"/>
  <c r="EC22" i="83" s="1"/>
  <c r="CX51" i="83"/>
  <c r="DA51" i="83" s="1"/>
  <c r="CC66" i="83"/>
  <c r="CF66" i="83" s="1"/>
  <c r="BA51" i="83"/>
  <c r="BD51" i="83" s="1"/>
  <c r="AT57" i="83"/>
  <c r="AW57" i="83" s="1"/>
  <c r="AM72" i="83"/>
  <c r="AP72" i="83" s="1"/>
  <c r="R22" i="83"/>
  <c r="U22" i="83" s="1"/>
  <c r="K53" i="83"/>
  <c r="N53" i="83" s="1"/>
  <c r="AYA48" i="83"/>
  <c r="AYD48" i="83" s="1"/>
  <c r="APD48" i="83"/>
  <c r="APG48" i="83" s="1"/>
  <c r="AOB21" i="83"/>
  <c r="AOE21" i="83" s="1"/>
  <c r="RZ22" i="83"/>
  <c r="SC22" i="83" s="1"/>
  <c r="RS22" i="83"/>
  <c r="RV22" i="83" s="1"/>
  <c r="RE61" i="83"/>
  <c r="RH61" i="83" s="1"/>
  <c r="RE54" i="83"/>
  <c r="RH54" i="83" s="1"/>
  <c r="QX22" i="83"/>
  <c r="RA22" i="83" s="1"/>
  <c r="PV42" i="83"/>
  <c r="PY42" i="83" s="1"/>
  <c r="HT52" i="83"/>
  <c r="HW52" i="83" s="1"/>
  <c r="HM55" i="83"/>
  <c r="HP55" i="83" s="1"/>
  <c r="GY22" i="83"/>
  <c r="HB22" i="83" s="1"/>
  <c r="GR58" i="83"/>
  <c r="GU58" i="83" s="1"/>
  <c r="GD50" i="83"/>
  <c r="GG50" i="83" s="1"/>
  <c r="FW49" i="83"/>
  <c r="FZ49" i="83" s="1"/>
  <c r="FP22" i="83"/>
  <c r="FS22" i="83" s="1"/>
  <c r="FI22" i="83"/>
  <c r="FL22" i="83" s="1"/>
  <c r="EG57" i="83"/>
  <c r="EJ57" i="83" s="1"/>
  <c r="CQ54" i="83"/>
  <c r="CT54" i="83" s="1"/>
  <c r="CJ64" i="83"/>
  <c r="CM64" i="83" s="1"/>
  <c r="BA22" i="83"/>
  <c r="BD22" i="83" s="1"/>
  <c r="AM22" i="83"/>
  <c r="AP22" i="83" s="1"/>
  <c r="BFH48" i="83"/>
  <c r="BFK48" i="83" s="1"/>
  <c r="AUU46" i="83"/>
  <c r="AUX46" i="83" s="1"/>
  <c r="AUG21" i="83"/>
  <c r="AUJ21" i="83" s="1"/>
  <c r="ATZ21" i="83"/>
  <c r="AUC21" i="83" s="1"/>
  <c r="ATE50" i="83"/>
  <c r="ATH50" i="83" s="1"/>
  <c r="AOW21" i="83"/>
  <c r="AOZ21" i="83" s="1"/>
  <c r="SN52" i="83"/>
  <c r="SQ52" i="83" s="1"/>
  <c r="RZ62" i="83"/>
  <c r="SC62" i="83" s="1"/>
  <c r="QX61" i="83"/>
  <c r="RA61" i="83" s="1"/>
  <c r="QC54" i="83"/>
  <c r="QF54" i="83" s="1"/>
  <c r="NR54" i="83"/>
  <c r="NU54" i="83" s="1"/>
  <c r="NR22" i="83"/>
  <c r="NU22" i="83" s="1"/>
  <c r="ND58" i="83"/>
  <c r="NG58" i="83" s="1"/>
  <c r="ND22" i="83"/>
  <c r="NG22" i="83" s="1"/>
  <c r="MP21" i="83"/>
  <c r="MS21" i="83" s="1"/>
  <c r="MI63" i="83"/>
  <c r="ML63" i="83" s="1"/>
  <c r="LN22" i="83"/>
  <c r="LQ22" i="83" s="1"/>
  <c r="LG51" i="83"/>
  <c r="LJ51" i="83" s="1"/>
  <c r="KZ40" i="83"/>
  <c r="LC40" i="83" s="1"/>
  <c r="KZ21" i="83"/>
  <c r="LC21" i="83" s="1"/>
  <c r="KL52" i="83"/>
  <c r="KO52" i="83" s="1"/>
  <c r="JX64" i="83"/>
  <c r="KA64" i="83" s="1"/>
  <c r="JC56" i="83"/>
  <c r="JF56" i="83" s="1"/>
  <c r="IH66" i="83"/>
  <c r="IK66" i="83" s="1"/>
  <c r="HM49" i="83"/>
  <c r="HP49" i="83" s="1"/>
  <c r="HF63" i="83"/>
  <c r="HI63" i="83" s="1"/>
  <c r="GY67" i="83"/>
  <c r="HB67" i="83" s="1"/>
  <c r="GK44" i="83"/>
  <c r="GN44" i="83" s="1"/>
  <c r="GK21" i="83"/>
  <c r="GN21" i="83" s="1"/>
  <c r="GD22" i="83"/>
  <c r="GG22" i="83" s="1"/>
  <c r="FW22" i="83"/>
  <c r="FZ22" i="83" s="1"/>
  <c r="FB67" i="83"/>
  <c r="FE67" i="83" s="1"/>
  <c r="FB62" i="83"/>
  <c r="FE62" i="83" s="1"/>
  <c r="FB22" i="83"/>
  <c r="FE22" i="83" s="1"/>
  <c r="EU52" i="83"/>
  <c r="EX52" i="83" s="1"/>
  <c r="EU22" i="83"/>
  <c r="EX22" i="83" s="1"/>
  <c r="DZ54" i="83"/>
  <c r="EC54" i="83" s="1"/>
  <c r="DS65" i="83"/>
  <c r="DV65" i="83" s="1"/>
  <c r="DL22" i="83"/>
  <c r="DO22" i="83" s="1"/>
  <c r="CQ58" i="83"/>
  <c r="CT58" i="83" s="1"/>
  <c r="CQ22" i="83"/>
  <c r="CT22" i="83" s="1"/>
  <c r="CJ58" i="83"/>
  <c r="CM58" i="83" s="1"/>
  <c r="BV66" i="83"/>
  <c r="BY66" i="83" s="1"/>
  <c r="BO53" i="83"/>
  <c r="BR53" i="83" s="1"/>
  <c r="BH56" i="83"/>
  <c r="BK56" i="83" s="1"/>
  <c r="BH22" i="83"/>
  <c r="BK22" i="83" s="1"/>
  <c r="AF22" i="83"/>
  <c r="AI22" i="83" s="1"/>
  <c r="Y41" i="83"/>
  <c r="AB41" i="83" s="1"/>
  <c r="R48" i="83"/>
  <c r="U48" i="83" s="1"/>
  <c r="BFH43" i="83"/>
  <c r="BFK43" i="83" s="1"/>
  <c r="AZQ21" i="83"/>
  <c r="AZT21" i="83" s="1"/>
  <c r="AVP21" i="83"/>
  <c r="AVS21" i="83" s="1"/>
  <c r="ASQ39" i="83"/>
  <c r="AST39" i="83" s="1"/>
  <c r="ASJ54" i="83"/>
  <c r="ASM54" i="83" s="1"/>
  <c r="PO22" i="83"/>
  <c r="PR22" i="83" s="1"/>
  <c r="PH60" i="83"/>
  <c r="PK60" i="83" s="1"/>
  <c r="OM50" i="83"/>
  <c r="OP50" i="83" s="1"/>
  <c r="LU21" i="83"/>
  <c r="LX21" i="83" s="1"/>
  <c r="LG57" i="83"/>
  <c r="LJ57" i="83" s="1"/>
  <c r="JQ22" i="83"/>
  <c r="JT22" i="83" s="1"/>
  <c r="IA52" i="83"/>
  <c r="ID52" i="83" s="1"/>
  <c r="GR63" i="83"/>
  <c r="GU63" i="83" s="1"/>
  <c r="FW54" i="83"/>
  <c r="FZ54" i="83" s="1"/>
  <c r="FP61" i="83"/>
  <c r="FS61" i="83" s="1"/>
  <c r="DL58" i="83"/>
  <c r="DO58" i="83" s="1"/>
  <c r="CC22" i="83"/>
  <c r="CF22" i="83" s="1"/>
  <c r="BV60" i="83"/>
  <c r="BY60" i="83" s="1"/>
  <c r="BV22" i="83"/>
  <c r="BY22" i="83" s="1"/>
  <c r="BO22" i="83"/>
  <c r="BR22" i="83" s="1"/>
  <c r="AM65" i="83"/>
  <c r="AP65" i="83" s="1"/>
  <c r="Y22" i="83"/>
  <c r="AB22" i="83" s="1"/>
  <c r="K50" i="83"/>
  <c r="N50" i="83" s="1"/>
  <c r="AVP50" i="83"/>
  <c r="AVS50" i="83" s="1"/>
  <c r="ATE21" i="83"/>
  <c r="ATH21" i="83" s="1"/>
  <c r="ANN21" i="83"/>
  <c r="ANQ21" i="83" s="1"/>
  <c r="PV21" i="83"/>
  <c r="PY21" i="83" s="1"/>
  <c r="PA21" i="83"/>
  <c r="PD21" i="83" s="1"/>
  <c r="OT22" i="83"/>
  <c r="OW22" i="83" s="1"/>
  <c r="OM22" i="83"/>
  <c r="OP22" i="83" s="1"/>
  <c r="NY62" i="83"/>
  <c r="OB62" i="83" s="1"/>
  <c r="ND62" i="83"/>
  <c r="NG62" i="83" s="1"/>
  <c r="MW50" i="83"/>
  <c r="MZ50" i="83" s="1"/>
  <c r="MI68" i="83"/>
  <c r="ML68" i="83" s="1"/>
  <c r="MB66" i="83"/>
  <c r="ME66" i="83" s="1"/>
  <c r="MB59" i="83"/>
  <c r="ME59" i="83" s="1"/>
  <c r="KE21" i="83"/>
  <c r="KH21" i="83" s="1"/>
  <c r="JX69" i="83"/>
  <c r="KA69" i="83" s="1"/>
  <c r="JQ45" i="83"/>
  <c r="JT45" i="83" s="1"/>
  <c r="JC68" i="83"/>
  <c r="JF68" i="83" s="1"/>
  <c r="GY74" i="83"/>
  <c r="HB74" i="83" s="1"/>
  <c r="GR22" i="83"/>
  <c r="GU22" i="83" s="1"/>
  <c r="GK49" i="83"/>
  <c r="GN49" i="83" s="1"/>
  <c r="FP67" i="83"/>
  <c r="FS67" i="83" s="1"/>
  <c r="EU47" i="83"/>
  <c r="EX47" i="83" s="1"/>
  <c r="EN51" i="83"/>
  <c r="EQ51" i="83" s="1"/>
  <c r="EN22" i="83"/>
  <c r="EQ22" i="83" s="1"/>
  <c r="EG51" i="83"/>
  <c r="EJ51" i="83" s="1"/>
  <c r="DS22" i="83"/>
  <c r="DV22" i="83" s="1"/>
  <c r="DE50" i="83"/>
  <c r="DH50" i="83" s="1"/>
  <c r="DE45" i="83"/>
  <c r="DH45" i="83" s="1"/>
  <c r="DE22" i="83"/>
  <c r="DH22" i="83" s="1"/>
  <c r="CX22" i="83"/>
  <c r="DA22" i="83" s="1"/>
  <c r="CJ22" i="83"/>
  <c r="CM22" i="83" s="1"/>
  <c r="CC74" i="83"/>
  <c r="CF74" i="83" s="1"/>
  <c r="BO58" i="83"/>
  <c r="BR58" i="83" s="1"/>
  <c r="BA55" i="83"/>
  <c r="BD55" i="83" s="1"/>
  <c r="AT22" i="83"/>
  <c r="AW22" i="83" s="1"/>
  <c r="AF67" i="83"/>
  <c r="AI67" i="83" s="1"/>
  <c r="AF62" i="83"/>
  <c r="AI62" i="83" s="1"/>
  <c r="K22" i="83"/>
  <c r="N22" i="83" s="1"/>
  <c r="BCI29" i="83"/>
  <c r="BCL29" i="83" s="1"/>
  <c r="BAL30" i="83"/>
  <c r="BAO30" i="83" s="1"/>
  <c r="AVP30" i="83"/>
  <c r="AVS30" i="83" s="1"/>
  <c r="ATZ30" i="83"/>
  <c r="AUC30" i="83" s="1"/>
  <c r="AWK26" i="83"/>
  <c r="AWN26" i="83" s="1"/>
  <c r="AME24" i="83"/>
  <c r="AMH24" i="83" s="1"/>
  <c r="LN35" i="83"/>
  <c r="LQ35" i="83" s="1"/>
  <c r="KL30" i="83"/>
  <c r="KO30" i="83" s="1"/>
  <c r="JQ29" i="83"/>
  <c r="JT29" i="83" s="1"/>
  <c r="QX30" i="83"/>
  <c r="RA30" i="83" s="1"/>
  <c r="HF32" i="83"/>
  <c r="HI32" i="83" s="1"/>
  <c r="DL34" i="83"/>
  <c r="DO34" i="83" s="1"/>
  <c r="BA29" i="83"/>
  <c r="BD29" i="83" s="1"/>
  <c r="FW29" i="83"/>
  <c r="FZ29" i="83" s="1"/>
  <c r="BEM26" i="83"/>
  <c r="BEP26" i="83" s="1"/>
  <c r="BDR25" i="83"/>
  <c r="BDU25" i="83" s="1"/>
  <c r="AYV25" i="83"/>
  <c r="AYY25" i="83" s="1"/>
  <c r="ARO24" i="83"/>
  <c r="ARR24" i="83" s="1"/>
  <c r="ANN26" i="83"/>
  <c r="ANQ26" i="83" s="1"/>
  <c r="BBG25" i="83"/>
  <c r="BBJ25" i="83" s="1"/>
  <c r="BCW24" i="83"/>
  <c r="BCZ24" i="83" s="1"/>
  <c r="AQT25" i="83"/>
  <c r="AQW25" i="83" s="1"/>
  <c r="AVP26" i="83"/>
  <c r="AVS26" i="83" s="1"/>
  <c r="IV26" i="83"/>
  <c r="IY26" i="83" s="1"/>
  <c r="AMZ28" i="83"/>
  <c r="ANC28" i="83" s="1"/>
  <c r="QX26" i="83"/>
  <c r="RA26" i="83" s="1"/>
  <c r="PH30" i="83"/>
  <c r="PK30" i="83" s="1"/>
  <c r="KL26" i="83"/>
  <c r="KO26" i="83" s="1"/>
  <c r="BDD34" i="83"/>
  <c r="BDG34" i="83" s="1"/>
  <c r="AZX30" i="83"/>
  <c r="BAA30" i="83" s="1"/>
  <c r="AQF30" i="83"/>
  <c r="AQI30" i="83" s="1"/>
  <c r="ANN30" i="83"/>
  <c r="ANQ30" i="83" s="1"/>
  <c r="ARV29" i="83"/>
  <c r="ARY29" i="83" s="1"/>
  <c r="AOP30" i="83"/>
  <c r="AOS30" i="83" s="1"/>
  <c r="PH35" i="83"/>
  <c r="PK35" i="83" s="1"/>
  <c r="IV31" i="83"/>
  <c r="IY31" i="83" s="1"/>
  <c r="KS29" i="83"/>
  <c r="KV29" i="83" s="1"/>
  <c r="RZ38" i="83"/>
  <c r="SC38" i="83" s="1"/>
  <c r="AT32" i="83"/>
  <c r="AW32" i="83" s="1"/>
  <c r="K29" i="83"/>
  <c r="N29" i="83" s="1"/>
  <c r="EU29" i="83"/>
  <c r="EX29" i="83" s="1"/>
  <c r="AZQ28" i="83"/>
  <c r="AZT28" i="83" s="1"/>
  <c r="ASJ26" i="83"/>
  <c r="ASM26" i="83" s="1"/>
  <c r="AOP26" i="83"/>
  <c r="AOS26" i="83" s="1"/>
  <c r="LG27" i="83"/>
  <c r="LJ27" i="83" s="1"/>
  <c r="IH28" i="83"/>
  <c r="IK28" i="83" s="1"/>
  <c r="AVW24" i="83"/>
  <c r="AVZ24" i="83" s="1"/>
  <c r="Y25" i="83"/>
  <c r="AB25" i="83" s="1"/>
  <c r="BO28" i="83"/>
  <c r="BR28" i="83" s="1"/>
  <c r="RS26" i="83"/>
  <c r="RV26" i="83" s="1"/>
  <c r="FP29" i="83"/>
  <c r="FS29" i="83" s="1"/>
  <c r="AYH30" i="83"/>
  <c r="AYK30" i="83" s="1"/>
  <c r="AWY26" i="83"/>
  <c r="AXB26" i="83" s="1"/>
  <c r="AVB29" i="83"/>
  <c r="AVE29" i="83" s="1"/>
  <c r="IH34" i="83"/>
  <c r="IK34" i="83" s="1"/>
  <c r="IO37" i="83"/>
  <c r="IR37" i="83" s="1"/>
  <c r="FP35" i="83"/>
  <c r="FS35" i="83" s="1"/>
  <c r="FB34" i="83"/>
  <c r="FE34" i="83" s="1"/>
  <c r="DZ31" i="83"/>
  <c r="EC31" i="83" s="1"/>
  <c r="AF35" i="83"/>
  <c r="AI35" i="83" s="1"/>
  <c r="AVB25" i="83"/>
  <c r="AVE25" i="83" s="1"/>
  <c r="BAS27" i="83"/>
  <c r="BAV27" i="83" s="1"/>
  <c r="AOI25" i="83"/>
  <c r="AOL25" i="83" s="1"/>
  <c r="MB27" i="83"/>
  <c r="ME27" i="83" s="1"/>
  <c r="IA25" i="83"/>
  <c r="ID25" i="83" s="1"/>
  <c r="NR29" i="83"/>
  <c r="NU29" i="83" s="1"/>
  <c r="K27" i="83"/>
  <c r="N27" i="83" s="1"/>
  <c r="APD24" i="83"/>
  <c r="APG24" i="83" s="1"/>
  <c r="GR27" i="83"/>
  <c r="GU27" i="83" s="1"/>
  <c r="AQT31" i="83"/>
  <c r="AQW31" i="83" s="1"/>
  <c r="AOI32" i="83"/>
  <c r="AOL32" i="83" s="1"/>
  <c r="AYV32" i="83"/>
  <c r="AYY32" i="83" s="1"/>
  <c r="MI37" i="83"/>
  <c r="ML37" i="83" s="1"/>
  <c r="LG32" i="83"/>
  <c r="LJ32" i="83" s="1"/>
  <c r="DL38" i="83"/>
  <c r="DO38" i="83" s="1"/>
  <c r="QC32" i="83"/>
  <c r="QF32" i="83" s="1"/>
  <c r="NR35" i="83"/>
  <c r="NU35" i="83" s="1"/>
  <c r="CQ36" i="83"/>
  <c r="CT36" i="83" s="1"/>
  <c r="DZ32" i="83"/>
  <c r="EC32" i="83" s="1"/>
  <c r="AVW25" i="83"/>
  <c r="AVZ25" i="83" s="1"/>
  <c r="APK27" i="83"/>
  <c r="APN27" i="83" s="1"/>
  <c r="BET32" i="83"/>
  <c r="BEW32" i="83" s="1"/>
  <c r="PO30" i="83"/>
  <c r="PR30" i="83" s="1"/>
  <c r="MW29" i="83"/>
  <c r="MZ29" i="83" s="1"/>
  <c r="BCB32" i="83"/>
  <c r="BCE32" i="83" s="1"/>
  <c r="ND33" i="83"/>
  <c r="NG33" i="83" s="1"/>
  <c r="JX34" i="83"/>
  <c r="KA34" i="83" s="1"/>
  <c r="QJ34" i="83"/>
  <c r="QM34" i="83" s="1"/>
  <c r="BV35" i="83"/>
  <c r="BY35" i="83" s="1"/>
  <c r="BO33" i="83"/>
  <c r="BR33" i="83" s="1"/>
  <c r="Y26" i="83"/>
  <c r="AB26" i="83" s="1"/>
  <c r="NR33" i="83"/>
  <c r="NU33" i="83" s="1"/>
  <c r="MB32" i="83"/>
  <c r="ME32" i="83" s="1"/>
  <c r="AXF26" i="83"/>
  <c r="AXI26" i="83" s="1"/>
  <c r="AXM24" i="83"/>
  <c r="AXP24" i="83" s="1"/>
  <c r="BDD28" i="83"/>
  <c r="BDG28" i="83" s="1"/>
  <c r="AYA24" i="83"/>
  <c r="AYD24" i="83" s="1"/>
  <c r="AMS23" i="83"/>
  <c r="AMV23" i="83" s="1"/>
  <c r="BCB27" i="83"/>
  <c r="BCE27" i="83" s="1"/>
  <c r="ATZ25" i="83"/>
  <c r="AUC25" i="83" s="1"/>
  <c r="ARV25" i="83"/>
  <c r="ARY25" i="83" s="1"/>
  <c r="MW25" i="83"/>
  <c r="MZ25" i="83" s="1"/>
  <c r="APY25" i="83"/>
  <c r="AQB25" i="83" s="1"/>
  <c r="SN27" i="83"/>
  <c r="SQ27" i="83" s="1"/>
  <c r="OM27" i="83"/>
  <c r="OP27" i="83" s="1"/>
  <c r="CQ29" i="83"/>
  <c r="CT29" i="83" s="1"/>
  <c r="CJ28" i="83"/>
  <c r="CM28" i="83" s="1"/>
  <c r="EU26" i="83"/>
  <c r="EX26" i="83" s="1"/>
  <c r="AT27" i="83"/>
  <c r="AW27" i="83" s="1"/>
  <c r="AYV29" i="83"/>
  <c r="AYY29" i="83" s="1"/>
  <c r="AYA28" i="83"/>
  <c r="AYD28" i="83" s="1"/>
  <c r="AXM26" i="83"/>
  <c r="AXP26" i="83" s="1"/>
  <c r="ATL28" i="83"/>
  <c r="ATO28" i="83" s="1"/>
  <c r="AMZ35" i="83"/>
  <c r="ANC35" i="83" s="1"/>
  <c r="CQ32" i="83"/>
  <c r="CT32" i="83" s="1"/>
  <c r="FI36" i="83"/>
  <c r="FL36" i="83" s="1"/>
  <c r="CJ34" i="83"/>
  <c r="CM34" i="83" s="1"/>
  <c r="JC31" i="83"/>
  <c r="JF31" i="83" s="1"/>
  <c r="ATL24" i="83"/>
  <c r="ATO24" i="83" s="1"/>
  <c r="BET27" i="83"/>
  <c r="BEW27" i="83" s="1"/>
  <c r="AWK23" i="83"/>
  <c r="AWN23" i="83" s="1"/>
  <c r="ATE24" i="83"/>
  <c r="ATH24" i="83" s="1"/>
  <c r="RZ32" i="83"/>
  <c r="SC32" i="83" s="1"/>
  <c r="AXF30" i="83"/>
  <c r="AXI30" i="83" s="1"/>
  <c r="AWR29" i="83"/>
  <c r="AWU29" i="83" s="1"/>
  <c r="ASJ30" i="83"/>
  <c r="ASM30" i="83" s="1"/>
  <c r="APD29" i="83"/>
  <c r="APG29" i="83" s="1"/>
  <c r="BBN31" i="83"/>
  <c r="BBQ31" i="83" s="1"/>
  <c r="AQT30" i="83"/>
  <c r="AQW30" i="83" s="1"/>
  <c r="OM31" i="83"/>
  <c r="OP31" i="83" s="1"/>
  <c r="IA29" i="83"/>
  <c r="ID29" i="83" s="1"/>
  <c r="AZC29" i="83"/>
  <c r="AZF29" i="83" s="1"/>
  <c r="AZQ33" i="83"/>
  <c r="AZT33" i="83" s="1"/>
  <c r="OT36" i="83"/>
  <c r="OW36" i="83" s="1"/>
  <c r="NY30" i="83"/>
  <c r="OB30" i="83" s="1"/>
  <c r="GR33" i="83"/>
  <c r="GU33" i="83" s="1"/>
  <c r="MI32" i="83"/>
  <c r="ML32" i="83" s="1"/>
  <c r="HM29" i="83"/>
  <c r="HP29" i="83" s="1"/>
  <c r="EG30" i="83"/>
  <c r="EJ30" i="83" s="1"/>
  <c r="DS37" i="83"/>
  <c r="DV37" i="83" s="1"/>
  <c r="DE26" i="83"/>
  <c r="DH26" i="83" s="1"/>
  <c r="BCI27" i="83"/>
  <c r="BCL27" i="83" s="1"/>
  <c r="AUU24" i="83"/>
  <c r="AUX24" i="83" s="1"/>
  <c r="QJ29" i="83"/>
  <c r="QM29" i="83" s="1"/>
  <c r="JQ25" i="83"/>
  <c r="JT25" i="83" s="1"/>
  <c r="HF27" i="83"/>
  <c r="HI27" i="83" s="1"/>
  <c r="DZ26" i="83"/>
  <c r="EC26" i="83" s="1"/>
  <c r="AMZ39" i="83"/>
  <c r="ANC39" i="83" s="1"/>
  <c r="MB38" i="83"/>
  <c r="ME38" i="83" s="1"/>
  <c r="CJ37" i="83"/>
  <c r="CM37" i="83" s="1"/>
  <c r="JC37" i="83"/>
  <c r="JF37" i="83" s="1"/>
  <c r="BAS35" i="83"/>
  <c r="BAV35" i="83" s="1"/>
  <c r="BFH36" i="83"/>
  <c r="BFK36" i="83" s="1"/>
  <c r="BDY43" i="83"/>
  <c r="BEB43" i="83" s="1"/>
  <c r="AYH42" i="83"/>
  <c r="AYK42" i="83" s="1"/>
  <c r="ANN39" i="83"/>
  <c r="ANQ39" i="83" s="1"/>
  <c r="ANU34" i="83"/>
  <c r="ANX34" i="83" s="1"/>
  <c r="AOP42" i="83"/>
  <c r="AOS42" i="83" s="1"/>
  <c r="AMZ49" i="83"/>
  <c r="ANC49" i="83" s="1"/>
  <c r="SN43" i="83"/>
  <c r="SQ43" i="83" s="1"/>
  <c r="BBN45" i="83"/>
  <c r="BBQ45" i="83" s="1"/>
  <c r="BCW41" i="83"/>
  <c r="BCZ41" i="83" s="1"/>
  <c r="AYV38" i="83"/>
  <c r="AYY38" i="83" s="1"/>
  <c r="AOI40" i="83"/>
  <c r="AOL40" i="83" s="1"/>
  <c r="ARO38" i="83"/>
  <c r="ARR38" i="83" s="1"/>
  <c r="QX45" i="83"/>
  <c r="RA45" i="83" s="1"/>
  <c r="BB31" i="83"/>
  <c r="BE31" i="83" s="1"/>
  <c r="FX31" i="83"/>
  <c r="GA31" i="83" s="1"/>
  <c r="GZ40" i="83"/>
  <c r="HC40" i="83" s="1"/>
  <c r="JK33" i="83"/>
  <c r="JN33" i="83" s="1"/>
  <c r="JD38" i="83"/>
  <c r="JG38" i="83" s="1"/>
  <c r="LO36" i="83"/>
  <c r="LR36" i="83" s="1"/>
  <c r="AHJ27" i="83"/>
  <c r="AHM27" i="83" s="1"/>
  <c r="DT41" i="83"/>
  <c r="DW41" i="83" s="1"/>
  <c r="AFF30" i="83"/>
  <c r="AFI30" i="83" s="1"/>
  <c r="AG41" i="83"/>
  <c r="AJ41" i="83" s="1"/>
  <c r="II38" i="83"/>
  <c r="IL38" i="83" s="1"/>
  <c r="SH29" i="83"/>
  <c r="SK29" i="83" s="1"/>
  <c r="CK36" i="83"/>
  <c r="CN36" i="83" s="1"/>
  <c r="JY39" i="83"/>
  <c r="KB39" i="83" s="1"/>
  <c r="LH32" i="83"/>
  <c r="LK32" i="83" s="1"/>
  <c r="BBV30" i="83"/>
  <c r="BBY30" i="83" s="1"/>
  <c r="VN36" i="83"/>
  <c r="VQ36" i="83" s="1"/>
  <c r="ADB27" i="83"/>
  <c r="ADE27" i="83" s="1"/>
  <c r="AGH25" i="83"/>
  <c r="AGK25" i="83" s="1"/>
  <c r="LO39" i="83"/>
  <c r="LR39" i="83" s="1"/>
  <c r="ON34" i="83"/>
  <c r="OQ34" i="83" s="1"/>
  <c r="UL32" i="83"/>
  <c r="UO32" i="83" s="1"/>
  <c r="ASK32" i="83"/>
  <c r="ASN32" i="83" s="1"/>
  <c r="AVX29" i="83"/>
  <c r="AWA29" i="83" s="1"/>
  <c r="S31" i="83"/>
  <c r="V31" i="83" s="1"/>
  <c r="GZ43" i="83"/>
  <c r="HC43" i="83" s="1"/>
  <c r="JY38" i="83"/>
  <c r="KB38" i="83" s="1"/>
  <c r="MX30" i="83"/>
  <c r="NA30" i="83" s="1"/>
  <c r="RF34" i="83"/>
  <c r="RI34" i="83" s="1"/>
  <c r="AFM28" i="83"/>
  <c r="AFP28" i="83" s="1"/>
  <c r="ANA38" i="83"/>
  <c r="AND38" i="83" s="1"/>
  <c r="BCX29" i="83"/>
  <c r="BDA29" i="83" s="1"/>
  <c r="BOF27" i="83"/>
  <c r="BOI27" i="83" s="1"/>
  <c r="ASD36" i="83"/>
  <c r="ASG36" i="83" s="1"/>
  <c r="Z27" i="83"/>
  <c r="AC27" i="83" s="1"/>
  <c r="CK37" i="83"/>
  <c r="CN37" i="83" s="1"/>
  <c r="DM35" i="83"/>
  <c r="DP35" i="83" s="1"/>
  <c r="FJ40" i="83"/>
  <c r="FM40" i="83" s="1"/>
  <c r="HG36" i="83"/>
  <c r="HJ36" i="83" s="1"/>
  <c r="HU32" i="83"/>
  <c r="HX32" i="83" s="1"/>
  <c r="SO34" i="83"/>
  <c r="SR34" i="83" s="1"/>
  <c r="AAQ31" i="83"/>
  <c r="AAT31" i="83" s="1"/>
  <c r="AGA26" i="83"/>
  <c r="AGD26" i="83" s="1"/>
  <c r="MJ34" i="83"/>
  <c r="MM34" i="83" s="1"/>
  <c r="NE37" i="83"/>
  <c r="NH37" i="83" s="1"/>
  <c r="OU41" i="83"/>
  <c r="OX41" i="83" s="1"/>
  <c r="QR31" i="83"/>
  <c r="QU31" i="83" s="1"/>
  <c r="SO33" i="83"/>
  <c r="SR33" i="83" s="1"/>
  <c r="VG32" i="83"/>
  <c r="VJ32" i="83" s="1"/>
  <c r="WP28" i="83"/>
  <c r="WS28" i="83" s="1"/>
  <c r="XR34" i="83"/>
  <c r="XU34" i="83" s="1"/>
  <c r="ABZ37" i="83"/>
  <c r="ACC37" i="83" s="1"/>
  <c r="AJG28" i="83"/>
  <c r="AJJ28" i="83" s="1"/>
  <c r="AWE29" i="83"/>
  <c r="AWH29" i="83" s="1"/>
  <c r="NL35" i="83"/>
  <c r="NO35" i="83" s="1"/>
  <c r="PI39" i="83"/>
  <c r="PL39" i="83" s="1"/>
  <c r="WB30" i="83"/>
  <c r="WE30" i="83" s="1"/>
  <c r="AAJ34" i="83"/>
  <c r="AAM34" i="83" s="1"/>
  <c r="ADB28" i="83"/>
  <c r="ADE28" i="83" s="1"/>
  <c r="AFT30" i="83"/>
  <c r="AFW30" i="83" s="1"/>
  <c r="APE30" i="83"/>
  <c r="APH30" i="83" s="1"/>
  <c r="AQG33" i="83"/>
  <c r="AQJ33" i="83" s="1"/>
  <c r="ATT38" i="83"/>
  <c r="ATW38" i="83" s="1"/>
  <c r="AWS34" i="83"/>
  <c r="AWV34" i="83" s="1"/>
  <c r="AKI32" i="83"/>
  <c r="AKL32" i="83" s="1"/>
  <c r="ANH34" i="83"/>
  <c r="ANK34" i="83" s="1"/>
  <c r="ARI29" i="83"/>
  <c r="ARL29" i="83" s="1"/>
  <c r="ASD35" i="83"/>
  <c r="ASG35" i="83" s="1"/>
  <c r="AVX30" i="83"/>
  <c r="AWA30" i="83" s="1"/>
  <c r="AZY34" i="83"/>
  <c r="BAB34" i="83" s="1"/>
  <c r="BGK31" i="83"/>
  <c r="BGN31" i="83" s="1"/>
  <c r="ALD27" i="83"/>
  <c r="ALG27" i="83" s="1"/>
  <c r="AOJ32" i="83"/>
  <c r="AOM32" i="83" s="1"/>
  <c r="AOX39" i="83"/>
  <c r="APA39" i="83" s="1"/>
  <c r="AQG34" i="83"/>
  <c r="AQJ34" i="83" s="1"/>
  <c r="AWE28" i="83"/>
  <c r="AWH28" i="83" s="1"/>
  <c r="BCJ33" i="83"/>
  <c r="BCM33" i="83" s="1"/>
  <c r="BFB29" i="83"/>
  <c r="BFE29" i="83" s="1"/>
  <c r="BRS21" i="83"/>
  <c r="BRV21" i="83" s="1"/>
  <c r="ATT36" i="83"/>
  <c r="ATW36" i="83" s="1"/>
  <c r="AYI34" i="83"/>
  <c r="AYL34" i="83" s="1"/>
  <c r="BCC34" i="83"/>
  <c r="BCF34" i="83" s="1"/>
  <c r="BFW32" i="83"/>
  <c r="BFZ32" i="83" s="1"/>
  <c r="BNY30" i="83"/>
  <c r="BOB30" i="83" s="1"/>
  <c r="ATF30" i="83"/>
  <c r="ATI30" i="83" s="1"/>
  <c r="ATT39" i="83"/>
  <c r="ATW39" i="83" s="1"/>
  <c r="AVJ36" i="83"/>
  <c r="AVM36" i="83" s="1"/>
  <c r="AWZ28" i="83"/>
  <c r="AXC28" i="83" s="1"/>
  <c r="AYB30" i="83"/>
  <c r="AYE30" i="83" s="1"/>
  <c r="AYW31" i="83"/>
  <c r="AYZ31" i="83" s="1"/>
  <c r="BAT29" i="83"/>
  <c r="BAW29" i="83" s="1"/>
  <c r="BBH31" i="83"/>
  <c r="BBK31" i="83" s="1"/>
  <c r="BDS32" i="83"/>
  <c r="BDV32" i="83" s="1"/>
  <c r="BFI29" i="83"/>
  <c r="BFL29" i="83" s="1"/>
  <c r="BKS28" i="83"/>
  <c r="BKV28" i="83" s="1"/>
  <c r="BXX26" i="83"/>
  <c r="BYA26" i="83" s="1"/>
  <c r="BLU33" i="83"/>
  <c r="BLX33" i="83" s="1"/>
  <c r="BNK29" i="83"/>
  <c r="BNN29" i="83" s="1"/>
  <c r="BNY31" i="83"/>
  <c r="BOB31" i="83" s="1"/>
  <c r="BUY21" i="83"/>
  <c r="BVB21" i="83" s="1"/>
  <c r="BTB25" i="83"/>
  <c r="BTE25" i="83" s="1"/>
  <c r="BTW24" i="83"/>
  <c r="BTZ24" i="83" s="1"/>
  <c r="BWA43" i="83"/>
  <c r="BWD43" i="83" s="1"/>
  <c r="BVF28" i="83"/>
  <c r="BVI28" i="83" s="1"/>
  <c r="BVT29" i="83"/>
  <c r="BVW29" i="83" s="1"/>
  <c r="BXJ27" i="83"/>
  <c r="BXM27" i="83" s="1"/>
  <c r="BYS29" i="83"/>
  <c r="BYV29" i="83" s="1"/>
  <c r="MX32" i="83"/>
  <c r="NA32" i="83" s="1"/>
  <c r="OU44" i="83"/>
  <c r="OX44" i="83" s="1"/>
  <c r="MJ43" i="83"/>
  <c r="MM43" i="83" s="1"/>
  <c r="US40" i="83"/>
  <c r="UV40" i="83" s="1"/>
  <c r="CR38" i="83"/>
  <c r="CU38" i="83" s="1"/>
  <c r="DF30" i="83"/>
  <c r="DI30" i="83" s="1"/>
  <c r="EH35" i="83"/>
  <c r="EK35" i="83" s="1"/>
  <c r="EV35" i="83"/>
  <c r="EY35" i="83" s="1"/>
  <c r="FX35" i="83"/>
  <c r="GA35" i="83" s="1"/>
  <c r="GZ46" i="83"/>
  <c r="HC46" i="83" s="1"/>
  <c r="II40" i="83"/>
  <c r="IL40" i="83" s="1"/>
  <c r="JR34" i="83"/>
  <c r="JU34" i="83" s="1"/>
  <c r="ANH38" i="83"/>
  <c r="ANK38" i="83" s="1"/>
  <c r="BDE37" i="83"/>
  <c r="BDH37" i="83" s="1"/>
  <c r="CK39" i="83"/>
  <c r="CN39" i="83" s="1"/>
  <c r="EV33" i="83"/>
  <c r="EY33" i="83" s="1"/>
  <c r="GL30" i="83"/>
  <c r="GO30" i="83" s="1"/>
  <c r="MJ42" i="83"/>
  <c r="MM42" i="83" s="1"/>
  <c r="PP34" i="83"/>
  <c r="PS34" i="83" s="1"/>
  <c r="CR39" i="83"/>
  <c r="CU39" i="83" s="1"/>
  <c r="II39" i="83"/>
  <c r="IL39" i="83" s="1"/>
  <c r="EO37" i="83"/>
  <c r="ER37" i="83" s="1"/>
  <c r="IW37" i="83"/>
  <c r="IZ37" i="83" s="1"/>
  <c r="NZ33" i="83"/>
  <c r="OC33" i="83" s="1"/>
  <c r="WI38" i="83"/>
  <c r="WL38" i="83" s="1"/>
  <c r="YT40" i="83"/>
  <c r="YW40" i="83" s="1"/>
  <c r="ANA41" i="83"/>
  <c r="AND41" i="83" s="1"/>
  <c r="AZY36" i="83"/>
  <c r="BAB36" i="83" s="1"/>
  <c r="GS39" i="83"/>
  <c r="GV39" i="83" s="1"/>
  <c r="HU33" i="83"/>
  <c r="HX33" i="83" s="1"/>
  <c r="KF33" i="83"/>
  <c r="KI33" i="83" s="1"/>
  <c r="OU43" i="83"/>
  <c r="OX43" i="83" s="1"/>
  <c r="RT37" i="83"/>
  <c r="RW37" i="83" s="1"/>
  <c r="SO37" i="83"/>
  <c r="SR37" i="83" s="1"/>
  <c r="ABS34" i="83"/>
  <c r="ABV34" i="83" s="1"/>
  <c r="ABZ39" i="83"/>
  <c r="ACC39" i="83" s="1"/>
  <c r="ASY34" i="83"/>
  <c r="ATB34" i="83" s="1"/>
  <c r="HU36" i="83"/>
  <c r="HX36" i="83" s="1"/>
  <c r="JY41" i="83"/>
  <c r="KB41" i="83" s="1"/>
  <c r="MJ40" i="83"/>
  <c r="MM40" i="83" s="1"/>
  <c r="NE39" i="83"/>
  <c r="NH39" i="83" s="1"/>
  <c r="NZ34" i="83"/>
  <c r="OC34" i="83" s="1"/>
  <c r="SA45" i="83"/>
  <c r="SD45" i="83" s="1"/>
  <c r="AQG35" i="83"/>
  <c r="AQJ35" i="83" s="1"/>
  <c r="ASD38" i="83"/>
  <c r="ASG38" i="83" s="1"/>
  <c r="UL37" i="83"/>
  <c r="UO37" i="83" s="1"/>
  <c r="XR35" i="83"/>
  <c r="XU35" i="83" s="1"/>
  <c r="AMT29" i="83"/>
  <c r="AMW29" i="83" s="1"/>
  <c r="ANO33" i="83"/>
  <c r="ANR33" i="83" s="1"/>
  <c r="AOQ36" i="83"/>
  <c r="AOT36" i="83" s="1"/>
  <c r="AOX42" i="83"/>
  <c r="APA42" i="83" s="1"/>
  <c r="ARW33" i="83"/>
  <c r="ARZ33" i="83" s="1"/>
  <c r="QY40" i="83"/>
  <c r="RB40" i="83" s="1"/>
  <c r="WI39" i="83"/>
  <c r="WL39" i="83" s="1"/>
  <c r="XY36" i="83"/>
  <c r="YB36" i="83" s="1"/>
  <c r="ZO36" i="83"/>
  <c r="ZR36" i="83" s="1"/>
  <c r="ABE32" i="83"/>
  <c r="ABH32" i="83" s="1"/>
  <c r="ANO32" i="83"/>
  <c r="ANR32" i="83" s="1"/>
  <c r="AOQ35" i="83"/>
  <c r="AOT35" i="83" s="1"/>
  <c r="APZ30" i="83"/>
  <c r="AQC30" i="83" s="1"/>
  <c r="ARP31" i="83"/>
  <c r="ARS31" i="83" s="1"/>
  <c r="ATF34" i="83"/>
  <c r="ATI34" i="83" s="1"/>
  <c r="AVC33" i="83"/>
  <c r="AVF33" i="83" s="1"/>
  <c r="BCX35" i="83"/>
  <c r="BDA35" i="83" s="1"/>
  <c r="BHM33" i="83"/>
  <c r="BHP33" i="83" s="1"/>
  <c r="ASD39" i="83"/>
  <c r="ASG39" i="83" s="1"/>
  <c r="ATF33" i="83"/>
  <c r="ATI33" i="83" s="1"/>
  <c r="BAT31" i="83"/>
  <c r="BAW31" i="83" s="1"/>
  <c r="AYI38" i="83"/>
  <c r="AYL38" i="83" s="1"/>
  <c r="BBH33" i="83"/>
  <c r="BBK33" i="83" s="1"/>
  <c r="AUH32" i="83"/>
  <c r="AUK32" i="83" s="1"/>
  <c r="AUV31" i="83"/>
  <c r="AUY31" i="83" s="1"/>
  <c r="AVQ36" i="83"/>
  <c r="AVT36" i="83" s="1"/>
  <c r="AXG33" i="83"/>
  <c r="AXJ33" i="83" s="1"/>
  <c r="BCJ36" i="83"/>
  <c r="BCM36" i="83" s="1"/>
  <c r="BHF36" i="83"/>
  <c r="BHI36" i="83" s="1"/>
  <c r="BIH41" i="83"/>
  <c r="BIK41" i="83" s="1"/>
  <c r="BDS36" i="83"/>
  <c r="BDV36" i="83" s="1"/>
  <c r="BEN36" i="83"/>
  <c r="BEQ36" i="83" s="1"/>
  <c r="BGK32" i="83"/>
  <c r="BGN32" i="83" s="1"/>
  <c r="BHF34" i="83"/>
  <c r="BHI34" i="83" s="1"/>
  <c r="BIA33" i="83"/>
  <c r="BID33" i="83" s="1"/>
  <c r="BJX38" i="83"/>
  <c r="BKA38" i="83" s="1"/>
  <c r="BMB31" i="83"/>
  <c r="BME31" i="83" s="1"/>
  <c r="BOT38" i="83"/>
  <c r="BOW38" i="83" s="1"/>
  <c r="IH39" i="83"/>
  <c r="IK39" i="83" s="1"/>
  <c r="ND40" i="83"/>
  <c r="NG40" i="83" s="1"/>
  <c r="BO41" i="83"/>
  <c r="BR41" i="83" s="1"/>
  <c r="EN34" i="83"/>
  <c r="EQ34" i="83" s="1"/>
  <c r="FI44" i="83"/>
  <c r="FL44" i="83" s="1"/>
  <c r="XQ35" i="83"/>
  <c r="XT35" i="83" s="1"/>
  <c r="BA34" i="83"/>
  <c r="BD34" i="83" s="1"/>
  <c r="EU34" i="83"/>
  <c r="EX34" i="83" s="1"/>
  <c r="FP41" i="83"/>
  <c r="FS41" i="83" s="1"/>
  <c r="HM33" i="83"/>
  <c r="HP33" i="83" s="1"/>
  <c r="KE33" i="83"/>
  <c r="KH33" i="83" s="1"/>
  <c r="LU36" i="83"/>
  <c r="LX36" i="83" s="1"/>
  <c r="OT43" i="83"/>
  <c r="OW43" i="83" s="1"/>
  <c r="ATL30" i="83"/>
  <c r="ATO30" i="83" s="1"/>
  <c r="AWR36" i="83"/>
  <c r="AWU36" i="83" s="1"/>
  <c r="BEM33" i="83"/>
  <c r="BEP33" i="83" s="1"/>
  <c r="DZ35" i="83"/>
  <c r="EC35" i="83" s="1"/>
  <c r="AOW42" i="83"/>
  <c r="AOZ42" i="83" s="1"/>
  <c r="R32" i="83"/>
  <c r="U32" i="83" s="1"/>
  <c r="CX33" i="83"/>
  <c r="DA33" i="83" s="1"/>
  <c r="GD33" i="83"/>
  <c r="GG33" i="83" s="1"/>
  <c r="GY44" i="83"/>
  <c r="HB44" i="83" s="1"/>
  <c r="BBG34" i="83"/>
  <c r="BBJ34" i="83" s="1"/>
  <c r="K32" i="83"/>
  <c r="N32" i="83" s="1"/>
  <c r="EG33" i="83"/>
  <c r="EJ33" i="83" s="1"/>
  <c r="FB40" i="83"/>
  <c r="FE40" i="83" s="1"/>
  <c r="JC41" i="83"/>
  <c r="JF41" i="83" s="1"/>
  <c r="MW32" i="83"/>
  <c r="MZ32" i="83" s="1"/>
  <c r="PO34" i="83"/>
  <c r="PR34" i="83" s="1"/>
  <c r="AME27" i="83"/>
  <c r="AMH27" i="83" s="1"/>
  <c r="AYH38" i="83"/>
  <c r="AYK38" i="83" s="1"/>
  <c r="GD36" i="83"/>
  <c r="GG36" i="83" s="1"/>
  <c r="KE32" i="83"/>
  <c r="KH32" i="83" s="1"/>
  <c r="APD33" i="83"/>
  <c r="APG33" i="83" s="1"/>
  <c r="HM35" i="83"/>
  <c r="HP35" i="83" s="1"/>
  <c r="MI43" i="83"/>
  <c r="ML43" i="83" s="1"/>
  <c r="OM37" i="83"/>
  <c r="OP37" i="83" s="1"/>
  <c r="WA34" i="83"/>
  <c r="WD34" i="83" s="1"/>
  <c r="XC40" i="83"/>
  <c r="XF40" i="83" s="1"/>
  <c r="ABR32" i="83"/>
  <c r="ABU32" i="83" s="1"/>
  <c r="ATE31" i="83"/>
  <c r="ATH31" i="83" s="1"/>
  <c r="RE36" i="83"/>
  <c r="RH36" i="83" s="1"/>
  <c r="TP39" i="83"/>
  <c r="TS39" i="83" s="1"/>
  <c r="VF35" i="83"/>
  <c r="VI35" i="83" s="1"/>
  <c r="AAB37" i="83"/>
  <c r="AAE37" i="83" s="1"/>
  <c r="ABD36" i="83"/>
  <c r="ABG36" i="83" s="1"/>
  <c r="AOI35" i="83"/>
  <c r="AOL35" i="83" s="1"/>
  <c r="AVW31" i="83"/>
  <c r="AVZ31" i="83" s="1"/>
  <c r="QQ32" i="83"/>
  <c r="QT32" i="83" s="1"/>
  <c r="UR36" i="83"/>
  <c r="UU36" i="83" s="1"/>
  <c r="XC37" i="83"/>
  <c r="XF37" i="83" s="1"/>
  <c r="ABR34" i="83"/>
  <c r="ABU34" i="83" s="1"/>
  <c r="ACF32" i="83"/>
  <c r="ACI32" i="83" s="1"/>
  <c r="AYO30" i="83"/>
  <c r="AYR30" i="83" s="1"/>
  <c r="BBG33" i="83"/>
  <c r="BBJ33" i="83" s="1"/>
  <c r="APK33" i="83"/>
  <c r="APN33" i="83" s="1"/>
  <c r="ARO32" i="83"/>
  <c r="ARR32" i="83" s="1"/>
  <c r="ASQ28" i="83"/>
  <c r="AST28" i="83" s="1"/>
  <c r="AWK30" i="83"/>
  <c r="AWN30" i="83" s="1"/>
  <c r="AQF35" i="83"/>
  <c r="AQI35" i="83" s="1"/>
  <c r="AWK31" i="83"/>
  <c r="AWN31" i="83" s="1"/>
  <c r="AWR38" i="83"/>
  <c r="AWU38" i="83" s="1"/>
  <c r="AYV33" i="83"/>
  <c r="AYY33" i="83" s="1"/>
  <c r="BCB38" i="83"/>
  <c r="BCE38" i="83" s="1"/>
  <c r="BAL32" i="83"/>
  <c r="BAO32" i="83" s="1"/>
  <c r="BDY35" i="83"/>
  <c r="BEB35" i="83" s="1"/>
  <c r="BFH33" i="83"/>
  <c r="BFK33" i="83" s="1"/>
  <c r="BJB30" i="83"/>
  <c r="BJE30" i="83" s="1"/>
  <c r="BKK33" i="83"/>
  <c r="BKN33" i="83" s="1"/>
  <c r="BOL30" i="83"/>
  <c r="BOO30" i="83" s="1"/>
  <c r="CY40" i="83"/>
  <c r="DB40" i="83" s="1"/>
  <c r="LO42" i="83"/>
  <c r="LR42" i="83" s="1"/>
  <c r="AN49" i="83"/>
  <c r="AQ49" i="83" s="1"/>
  <c r="L33" i="83"/>
  <c r="O33" i="83" s="1"/>
  <c r="DT51" i="83"/>
  <c r="DW51" i="83" s="1"/>
  <c r="MC44" i="83"/>
  <c r="MF44" i="83" s="1"/>
  <c r="AN48" i="83"/>
  <c r="AQ48" i="83" s="1"/>
  <c r="BP43" i="83"/>
  <c r="BS43" i="83" s="1"/>
  <c r="GS42" i="83"/>
  <c r="GV42" i="83" s="1"/>
  <c r="AG44" i="83"/>
  <c r="AJ44" i="83" s="1"/>
  <c r="CY38" i="83"/>
  <c r="DB38" i="83" s="1"/>
  <c r="GL33" i="83"/>
  <c r="GO33" i="83" s="1"/>
  <c r="MJ44" i="83"/>
  <c r="MM44" i="83" s="1"/>
  <c r="PI45" i="83"/>
  <c r="PL45" i="83" s="1"/>
  <c r="QY42" i="83"/>
  <c r="RB42" i="83" s="1"/>
  <c r="TX42" i="83"/>
  <c r="UA42" i="83" s="1"/>
  <c r="AWZ32" i="83"/>
  <c r="AXC32" i="83" s="1"/>
  <c r="EH36" i="83"/>
  <c r="EK36" i="83" s="1"/>
  <c r="FQ45" i="83"/>
  <c r="FT45" i="83" s="1"/>
  <c r="L34" i="83"/>
  <c r="O34" i="83" s="1"/>
  <c r="CD48" i="83"/>
  <c r="CG48" i="83" s="1"/>
  <c r="EA36" i="83"/>
  <c r="ED36" i="83" s="1"/>
  <c r="FQ47" i="83"/>
  <c r="FT47" i="83" s="1"/>
  <c r="GS40" i="83"/>
  <c r="GV40" i="83" s="1"/>
  <c r="IB37" i="83"/>
  <c r="IE37" i="83" s="1"/>
  <c r="KT37" i="83"/>
  <c r="KW37" i="83" s="1"/>
  <c r="QD37" i="83"/>
  <c r="QG37" i="83" s="1"/>
  <c r="SV35" i="83"/>
  <c r="SY35" i="83" s="1"/>
  <c r="YM41" i="83"/>
  <c r="YP41" i="83" s="1"/>
  <c r="PI47" i="83"/>
  <c r="PL47" i="83" s="1"/>
  <c r="RT42" i="83"/>
  <c r="RW42" i="83" s="1"/>
  <c r="BAT32" i="83"/>
  <c r="BAW32" i="83" s="1"/>
  <c r="QK44" i="83"/>
  <c r="QN44" i="83" s="1"/>
  <c r="RT41" i="83"/>
  <c r="RW41" i="83" s="1"/>
  <c r="VG39" i="83"/>
  <c r="VJ39" i="83" s="1"/>
  <c r="WP29" i="83"/>
  <c r="WS29" i="83" s="1"/>
  <c r="ZO38" i="83"/>
  <c r="ZR38" i="83" s="1"/>
  <c r="AQU34" i="83"/>
  <c r="AQX34" i="83" s="1"/>
  <c r="BIA37" i="83"/>
  <c r="BID37" i="83" s="1"/>
  <c r="ANV30" i="83"/>
  <c r="ANY30" i="83" s="1"/>
  <c r="APS35" i="83"/>
  <c r="APV35" i="83" s="1"/>
  <c r="ARP34" i="83"/>
  <c r="ARS34" i="83" s="1"/>
  <c r="AUV32" i="83"/>
  <c r="AUY32" i="83" s="1"/>
  <c r="AZY40" i="83"/>
  <c r="BAB40" i="83" s="1"/>
  <c r="AMF28" i="83"/>
  <c r="AMI28" i="83" s="1"/>
  <c r="ATM32" i="83"/>
  <c r="ATP32" i="83" s="1"/>
  <c r="AVX33" i="83"/>
  <c r="AWA33" i="83" s="1"/>
  <c r="ATT44" i="83"/>
  <c r="ATW44" i="83" s="1"/>
  <c r="AUH33" i="83"/>
  <c r="AUK33" i="83" s="1"/>
  <c r="AWE30" i="83"/>
  <c r="AWH30" i="83" s="1"/>
  <c r="AXN31" i="83"/>
  <c r="AXQ31" i="83" s="1"/>
  <c r="AYP32" i="83"/>
  <c r="AYS32" i="83" s="1"/>
  <c r="AZY39" i="83"/>
  <c r="BAB39" i="83" s="1"/>
  <c r="BGK34" i="83"/>
  <c r="BGN34" i="83" s="1"/>
  <c r="BBH35" i="83"/>
  <c r="BBK35" i="83" s="1"/>
  <c r="BFI34" i="83"/>
  <c r="BFL34" i="83" s="1"/>
  <c r="BHM37" i="83"/>
  <c r="BHP37" i="83" s="1"/>
  <c r="BDE39" i="83"/>
  <c r="BDH39" i="83" s="1"/>
  <c r="BDZ36" i="83"/>
  <c r="BEC36" i="83" s="1"/>
  <c r="BCX36" i="83"/>
  <c r="BDA36" i="83" s="1"/>
  <c r="BIA36" i="83"/>
  <c r="BID36" i="83" s="1"/>
  <c r="BKS33" i="83"/>
  <c r="BKV33" i="83" s="1"/>
  <c r="CC46" i="83"/>
  <c r="CF46" i="83" s="1"/>
  <c r="CJ42" i="83"/>
  <c r="CM42" i="83" s="1"/>
  <c r="TB38" i="83"/>
  <c r="TE38" i="83" s="1"/>
  <c r="QJ41" i="83"/>
  <c r="QM41" i="83" s="1"/>
  <c r="UK41" i="83"/>
  <c r="UN41" i="83" s="1"/>
  <c r="AYH39" i="83"/>
  <c r="AYK39" i="83" s="1"/>
  <c r="IV38" i="83"/>
  <c r="IY38" i="83" s="1"/>
  <c r="AF44" i="83"/>
  <c r="AI44" i="83" s="1"/>
  <c r="RS42" i="83"/>
  <c r="RV42" i="83" s="1"/>
  <c r="BO42" i="83"/>
  <c r="BR42" i="83" s="1"/>
  <c r="CC49" i="83"/>
  <c r="CF49" i="83" s="1"/>
  <c r="JC43" i="83"/>
  <c r="JF43" i="83" s="1"/>
  <c r="SN39" i="83"/>
  <c r="SQ39" i="83" s="1"/>
  <c r="YE30" i="83"/>
  <c r="YH30" i="83" s="1"/>
  <c r="BA36" i="83"/>
  <c r="BD36" i="83" s="1"/>
  <c r="DL41" i="83"/>
  <c r="DO41" i="83" s="1"/>
  <c r="GY48" i="83"/>
  <c r="HB48" i="83" s="1"/>
  <c r="IO49" i="83"/>
  <c r="IR49" i="83" s="1"/>
  <c r="JX44" i="83"/>
  <c r="KA44" i="83" s="1"/>
  <c r="NY38" i="83"/>
  <c r="OB38" i="83" s="1"/>
  <c r="IA38" i="83"/>
  <c r="ID38" i="83" s="1"/>
  <c r="KS38" i="83"/>
  <c r="KV38" i="83" s="1"/>
  <c r="MI44" i="83"/>
  <c r="ML44" i="83" s="1"/>
  <c r="BAE31" i="83"/>
  <c r="BAH31" i="83" s="1"/>
  <c r="BV41" i="83"/>
  <c r="BY41" i="83" s="1"/>
  <c r="EU36" i="83"/>
  <c r="EX36" i="83" s="1"/>
  <c r="FP46" i="83"/>
  <c r="FS46" i="83" s="1"/>
  <c r="HF41" i="83"/>
  <c r="HI41" i="83" s="1"/>
  <c r="LN42" i="83"/>
  <c r="LQ42" i="83" s="1"/>
  <c r="AOW44" i="83"/>
  <c r="AOZ44" i="83" s="1"/>
  <c r="RE39" i="83"/>
  <c r="RH39" i="83" s="1"/>
  <c r="SU36" i="83"/>
  <c r="SX36" i="83" s="1"/>
  <c r="UR41" i="83"/>
  <c r="UU41" i="83" s="1"/>
  <c r="AVP38" i="83"/>
  <c r="AVS38" i="83" s="1"/>
  <c r="NR39" i="83"/>
  <c r="NU39" i="83" s="1"/>
  <c r="PH45" i="83"/>
  <c r="PK45" i="83" s="1"/>
  <c r="QX42" i="83"/>
  <c r="RA42" i="83" s="1"/>
  <c r="SU35" i="83"/>
  <c r="SX35" i="83" s="1"/>
  <c r="UD31" i="83"/>
  <c r="UG31" i="83" s="1"/>
  <c r="AAW30" i="83"/>
  <c r="AAZ30" i="83" s="1"/>
  <c r="APD35" i="83"/>
  <c r="APG35" i="83" s="1"/>
  <c r="XX38" i="83"/>
  <c r="YA38" i="83" s="1"/>
  <c r="AAB39" i="83"/>
  <c r="AAE39" i="83" s="1"/>
  <c r="AWD30" i="83"/>
  <c r="AWG30" i="83" s="1"/>
  <c r="BCI38" i="83"/>
  <c r="BCL38" i="83" s="1"/>
  <c r="YZ35" i="83"/>
  <c r="ZC35" i="83" s="1"/>
  <c r="AOI36" i="83"/>
  <c r="AOL36" i="83" s="1"/>
  <c r="BBG35" i="83"/>
  <c r="BBJ35" i="83" s="1"/>
  <c r="BFH34" i="83"/>
  <c r="BFK34" i="83" s="1"/>
  <c r="BAS32" i="83"/>
  <c r="BAV32" i="83" s="1"/>
  <c r="BEF28" i="83"/>
  <c r="BEI28" i="83" s="1"/>
  <c r="BFO33" i="83"/>
  <c r="BFR33" i="83" s="1"/>
  <c r="BMH35" i="83"/>
  <c r="BMK35" i="83" s="1"/>
  <c r="BGJ35" i="83"/>
  <c r="BGM35" i="83" s="1"/>
  <c r="BHZ34" i="83"/>
  <c r="BIC34" i="83" s="1"/>
  <c r="BKR32" i="83"/>
  <c r="BKU32" i="83" s="1"/>
  <c r="BVZ30" i="83"/>
  <c r="BWC30" i="83" s="1"/>
  <c r="BTO28" i="83"/>
  <c r="BTR28" i="83" s="1"/>
  <c r="BNJ29" i="83"/>
  <c r="BNM29" i="83" s="1"/>
  <c r="BKK29" i="83"/>
  <c r="BKN29" i="83" s="1"/>
  <c r="BFV31" i="83"/>
  <c r="BFY31" i="83" s="1"/>
  <c r="BCW31" i="83"/>
  <c r="BCZ31" i="83" s="1"/>
  <c r="AQF33" i="83"/>
  <c r="AQI33" i="83" s="1"/>
  <c r="BMO27" i="83"/>
  <c r="BMR27" i="83" s="1"/>
  <c r="AWY30" i="83"/>
  <c r="AXB30" i="83" s="1"/>
  <c r="AQM37" i="83"/>
  <c r="AQP37" i="83" s="1"/>
  <c r="ARV31" i="83"/>
  <c r="ARY31" i="83" s="1"/>
  <c r="AGG25" i="83"/>
  <c r="AGJ25" i="83" s="1"/>
  <c r="ABR30" i="83"/>
  <c r="ABU30" i="83" s="1"/>
  <c r="UK32" i="83"/>
  <c r="UN32" i="83" s="1"/>
  <c r="CQ37" i="83"/>
  <c r="CT37" i="83" s="1"/>
  <c r="PO32" i="83"/>
  <c r="PR32" i="83" s="1"/>
  <c r="APK29" i="83"/>
  <c r="APN29" i="83" s="1"/>
  <c r="XC36" i="83"/>
  <c r="XF36" i="83" s="1"/>
  <c r="MB35" i="83"/>
  <c r="ME35" i="83" s="1"/>
  <c r="FB39" i="83"/>
  <c r="FE39" i="83" s="1"/>
  <c r="OF31" i="83"/>
  <c r="OI31" i="83" s="1"/>
  <c r="BOE27" i="83"/>
  <c r="BOH27" i="83" s="1"/>
  <c r="BMH30" i="83"/>
  <c r="BMK30" i="83" s="1"/>
  <c r="BKR28" i="83"/>
  <c r="BKU28" i="83" s="1"/>
  <c r="BIN29" i="83"/>
  <c r="BIQ29" i="83" s="1"/>
  <c r="BAZ31" i="83"/>
  <c r="BBC31" i="83" s="1"/>
  <c r="ATZ33" i="83"/>
  <c r="AUC33" i="83" s="1"/>
  <c r="AOW36" i="83"/>
  <c r="AOZ36" i="83" s="1"/>
  <c r="AFE30" i="83"/>
  <c r="AFH30" i="83" s="1"/>
  <c r="PA32" i="83"/>
  <c r="PD32" i="83" s="1"/>
  <c r="KE31" i="83"/>
  <c r="KH31" i="83" s="1"/>
  <c r="NY32" i="83"/>
  <c r="OB32" i="83" s="1"/>
  <c r="GR36" i="83"/>
  <c r="GU36" i="83" s="1"/>
  <c r="XQ30" i="83"/>
  <c r="XT30" i="83" s="1"/>
  <c r="HF37" i="83"/>
  <c r="HI37" i="83" s="1"/>
  <c r="BXP25" i="83"/>
  <c r="BXS25" i="83" s="1"/>
  <c r="BTH26" i="83"/>
  <c r="BTK26" i="83" s="1"/>
  <c r="BSM25" i="83"/>
  <c r="BSP25" i="83" s="1"/>
  <c r="BJW37" i="83"/>
  <c r="BJZ37" i="83" s="1"/>
  <c r="BIG36" i="83"/>
  <c r="BIJ36" i="83" s="1"/>
  <c r="BSF29" i="83"/>
  <c r="BSI29" i="83" s="1"/>
  <c r="AVW27" i="83"/>
  <c r="AVZ27" i="83" s="1"/>
  <c r="AQF34" i="83"/>
  <c r="AQI34" i="83" s="1"/>
  <c r="ACM27" i="83"/>
  <c r="ACP27" i="83" s="1"/>
  <c r="QX35" i="83"/>
  <c r="RA35" i="83" s="1"/>
  <c r="OF32" i="83"/>
  <c r="OI32" i="83" s="1"/>
  <c r="ARH29" i="83"/>
  <c r="ARK29" i="83" s="1"/>
  <c r="RS32" i="83"/>
  <c r="RV32" i="83" s="1"/>
  <c r="AJT28" i="83"/>
  <c r="AJW28" i="83" s="1"/>
  <c r="ND37" i="83"/>
  <c r="NG37" i="83" s="1"/>
  <c r="FI43" i="83"/>
  <c r="FL43" i="83" s="1"/>
  <c r="BBN35" i="83"/>
  <c r="BBQ35" i="83" s="1"/>
  <c r="AKV28" i="83"/>
  <c r="AKY28" i="83" s="1"/>
  <c r="ABY38" i="83"/>
  <c r="ACB38" i="83" s="1"/>
  <c r="YE28" i="83"/>
  <c r="YH28" i="83" s="1"/>
  <c r="HT32" i="83"/>
  <c r="HW32" i="83" s="1"/>
  <c r="ANU28" i="83"/>
  <c r="ANX28" i="83" s="1"/>
  <c r="NR34" i="83"/>
  <c r="NU34" i="83" s="1"/>
  <c r="AOP32" i="83"/>
  <c r="AOS32" i="83" s="1"/>
  <c r="AZC33" i="83"/>
  <c r="AZF33" i="83" s="1"/>
  <c r="WA31" i="83"/>
  <c r="WD31" i="83" s="1"/>
  <c r="IH37" i="83"/>
  <c r="IK37" i="83" s="1"/>
  <c r="AM39" i="83"/>
  <c r="AP39" i="83" s="1"/>
  <c r="KL33" i="83"/>
  <c r="KO33" i="83" s="1"/>
  <c r="AJT27" i="83"/>
  <c r="AJW27" i="83" s="1"/>
  <c r="EV41" i="83"/>
  <c r="EY41" i="83" s="1"/>
  <c r="NZ45" i="83"/>
  <c r="OC45" i="83" s="1"/>
  <c r="QD41" i="83"/>
  <c r="QG41" i="83" s="1"/>
  <c r="TC44" i="83"/>
  <c r="TF44" i="83" s="1"/>
  <c r="ABZ51" i="83"/>
  <c r="ACC51" i="83" s="1"/>
  <c r="AHC30" i="83"/>
  <c r="AHF30" i="83" s="1"/>
  <c r="AMT33" i="83"/>
  <c r="AMW33" i="83" s="1"/>
  <c r="BI49" i="83"/>
  <c r="BL49" i="83" s="1"/>
  <c r="CR45" i="83"/>
  <c r="CU45" i="83" s="1"/>
  <c r="ABZ52" i="83"/>
  <c r="ACC52" i="83" s="1"/>
  <c r="AN56" i="83"/>
  <c r="AQ56" i="83" s="1"/>
  <c r="CK50" i="83"/>
  <c r="CN50" i="83" s="1"/>
  <c r="DT57" i="83"/>
  <c r="DW57" i="83" s="1"/>
  <c r="JD53" i="83"/>
  <c r="JG53" i="83" s="1"/>
  <c r="XD50" i="83"/>
  <c r="XG50" i="83" s="1"/>
  <c r="ZV34" i="83"/>
  <c r="ZY34" i="83" s="1"/>
  <c r="ALK32" i="83"/>
  <c r="ALN32" i="83" s="1"/>
  <c r="AOC40" i="83"/>
  <c r="AOF40" i="83" s="1"/>
  <c r="BDZ42" i="83"/>
  <c r="BEC42" i="83" s="1"/>
  <c r="Z33" i="83"/>
  <c r="AC33" i="83" s="1"/>
  <c r="QY45" i="83"/>
  <c r="RB45" i="83" s="1"/>
  <c r="AED36" i="83"/>
  <c r="AEG36" i="83" s="1"/>
  <c r="AG53" i="83"/>
  <c r="AJ53" i="83" s="1"/>
  <c r="AU48" i="83"/>
  <c r="AX48" i="83" s="1"/>
  <c r="DT56" i="83"/>
  <c r="DW56" i="83" s="1"/>
  <c r="MC48" i="83"/>
  <c r="MF48" i="83" s="1"/>
  <c r="NL42" i="83"/>
  <c r="NO42" i="83" s="1"/>
  <c r="QK48" i="83"/>
  <c r="QN48" i="83" s="1"/>
  <c r="RT44" i="83"/>
  <c r="RW44" i="83" s="1"/>
  <c r="SO42" i="83"/>
  <c r="SR42" i="83" s="1"/>
  <c r="UZ36" i="83"/>
  <c r="VC36" i="83" s="1"/>
  <c r="JD52" i="83"/>
  <c r="JG52" i="83" s="1"/>
  <c r="KM43" i="83"/>
  <c r="KP43" i="83" s="1"/>
  <c r="LH43" i="83"/>
  <c r="LK43" i="83" s="1"/>
  <c r="MJ53" i="83"/>
  <c r="MM53" i="83" s="1"/>
  <c r="ON43" i="83"/>
  <c r="OQ43" i="83" s="1"/>
  <c r="QD40" i="83"/>
  <c r="QG40" i="83" s="1"/>
  <c r="QR36" i="83"/>
  <c r="QU36" i="83" s="1"/>
  <c r="RF46" i="83"/>
  <c r="RI46" i="83" s="1"/>
  <c r="US47" i="83"/>
  <c r="UV47" i="83" s="1"/>
  <c r="WI44" i="83"/>
  <c r="WL44" i="83" s="1"/>
  <c r="XR44" i="83"/>
  <c r="XU44" i="83" s="1"/>
  <c r="AAJ50" i="83"/>
  <c r="AAM50" i="83" s="1"/>
  <c r="AOJ40" i="83"/>
  <c r="AOM40" i="83" s="1"/>
  <c r="AVQ42" i="83"/>
  <c r="AVT42" i="83" s="1"/>
  <c r="IW44" i="83"/>
  <c r="IZ44" i="83" s="1"/>
  <c r="KM42" i="83"/>
  <c r="KP42" i="83" s="1"/>
  <c r="NS43" i="83"/>
  <c r="NV43" i="83" s="1"/>
  <c r="OU56" i="83"/>
  <c r="OX56" i="83" s="1"/>
  <c r="RM33" i="83"/>
  <c r="RP33" i="83" s="1"/>
  <c r="SH36" i="83"/>
  <c r="SK36" i="83" s="1"/>
  <c r="TX50" i="83"/>
  <c r="UA50" i="83" s="1"/>
  <c r="XY42" i="83"/>
  <c r="YB42" i="83" s="1"/>
  <c r="AAX33" i="83"/>
  <c r="ABA33" i="83" s="1"/>
  <c r="AIL35" i="83"/>
  <c r="AIO35" i="83" s="1"/>
  <c r="ALY35" i="83"/>
  <c r="AMB35" i="83" s="1"/>
  <c r="AQN46" i="83"/>
  <c r="AQQ46" i="83" s="1"/>
  <c r="ASD43" i="83"/>
  <c r="ASG43" i="83" s="1"/>
  <c r="ASD44" i="83"/>
  <c r="ASG44" i="83" s="1"/>
  <c r="ATM36" i="83"/>
  <c r="ATP36" i="83" s="1"/>
  <c r="AVC38" i="83"/>
  <c r="AVF38" i="83" s="1"/>
  <c r="AXG36" i="83"/>
  <c r="AXJ36" i="83" s="1"/>
  <c r="AMF33" i="83"/>
  <c r="AMI33" i="83" s="1"/>
  <c r="BIO35" i="83"/>
  <c r="BIR35" i="83" s="1"/>
  <c r="AZD39" i="83"/>
  <c r="AZG39" i="83" s="1"/>
  <c r="BBO45" i="83"/>
  <c r="BBR45" i="83" s="1"/>
  <c r="BOM34" i="83"/>
  <c r="BOP34" i="83" s="1"/>
  <c r="AWZ37" i="83"/>
  <c r="AXC37" i="83" s="1"/>
  <c r="AYI41" i="83"/>
  <c r="AYL41" i="83" s="1"/>
  <c r="AYP35" i="83"/>
  <c r="AYS35" i="83" s="1"/>
  <c r="BEU40" i="83"/>
  <c r="BEX40" i="83" s="1"/>
  <c r="BHM40" i="83"/>
  <c r="BHP40" i="83" s="1"/>
  <c r="BKZ29" i="83"/>
  <c r="BLC29" i="83" s="1"/>
  <c r="BQX29" i="83"/>
  <c r="BRA29" i="83" s="1"/>
  <c r="BQQ32" i="83"/>
  <c r="BQT32" i="83" s="1"/>
  <c r="BWV32" i="83"/>
  <c r="BWY32" i="83" s="1"/>
  <c r="AHX32" i="83"/>
  <c r="AIA32" i="83" s="1"/>
  <c r="AOX47" i="83"/>
  <c r="APA47" i="83" s="1"/>
  <c r="ASR33" i="83"/>
  <c r="ASU33" i="83" s="1"/>
  <c r="BAF34" i="83"/>
  <c r="BAI34" i="83" s="1"/>
  <c r="BBV37" i="83"/>
  <c r="BBY37" i="83" s="1"/>
  <c r="BFP36" i="83"/>
  <c r="BFS36" i="83" s="1"/>
  <c r="BHF38" i="83"/>
  <c r="BHI38" i="83" s="1"/>
  <c r="BIV33" i="83"/>
  <c r="BIY33" i="83" s="1"/>
  <c r="BAM39" i="83"/>
  <c r="BAP39" i="83" s="1"/>
  <c r="BGK38" i="83"/>
  <c r="BGN38" i="83" s="1"/>
  <c r="BIH48" i="83"/>
  <c r="BIK48" i="83" s="1"/>
  <c r="BJX45" i="83"/>
  <c r="BKA45" i="83" s="1"/>
  <c r="BND45" i="83"/>
  <c r="BNG45" i="83" s="1"/>
  <c r="BRS24" i="83"/>
  <c r="BRV24" i="83" s="1"/>
  <c r="BJX46" i="83"/>
  <c r="BKA46" i="83" s="1"/>
  <c r="BOT44" i="83"/>
  <c r="BOW44" i="83" s="1"/>
  <c r="BVM33" i="83"/>
  <c r="BVP33" i="83" s="1"/>
  <c r="BUD29" i="83"/>
  <c r="BUG29" i="83" s="1"/>
  <c r="BVT32" i="83"/>
  <c r="BVW32" i="83" s="1"/>
  <c r="BYL32" i="83"/>
  <c r="BYO32" i="83" s="1"/>
  <c r="ASX30" i="83"/>
  <c r="ATA30" i="83" s="1"/>
  <c r="BDK26" i="83"/>
  <c r="BDN26" i="83" s="1"/>
  <c r="AMS28" i="83"/>
  <c r="AMV28" i="83" s="1"/>
  <c r="ANG37" i="83"/>
  <c r="ANJ37" i="83" s="1"/>
  <c r="SG31" i="83"/>
  <c r="SJ31" i="83" s="1"/>
  <c r="JX36" i="83"/>
  <c r="KA36" i="83" s="1"/>
  <c r="PH40" i="83"/>
  <c r="PK40" i="83" s="1"/>
  <c r="DL36" i="83"/>
  <c r="DO36" i="83" s="1"/>
  <c r="AM42" i="83"/>
  <c r="AP42" i="83" s="1"/>
  <c r="IA31" i="83"/>
  <c r="ID31" i="83" s="1"/>
  <c r="GR50" i="83"/>
  <c r="GU50" i="83" s="1"/>
  <c r="AFL33" i="83"/>
  <c r="AFO33" i="83" s="1"/>
  <c r="APR38" i="83"/>
  <c r="APU38" i="83" s="1"/>
  <c r="BKY30" i="83"/>
  <c r="BLB30" i="83" s="1"/>
  <c r="CX44" i="83"/>
  <c r="DA44" i="83" s="1"/>
  <c r="FI57" i="83"/>
  <c r="FL57" i="83" s="1"/>
  <c r="LG43" i="83"/>
  <c r="LJ43" i="83" s="1"/>
  <c r="MI53" i="83"/>
  <c r="ML53" i="83" s="1"/>
  <c r="AVB39" i="83"/>
  <c r="AVE39" i="83" s="1"/>
  <c r="EN44" i="83"/>
  <c r="EQ44" i="83" s="1"/>
  <c r="NK42" i="83"/>
  <c r="NN42" i="83" s="1"/>
  <c r="QJ48" i="83"/>
  <c r="QM48" i="83" s="1"/>
  <c r="TW51" i="83"/>
  <c r="TZ51" i="83" s="1"/>
  <c r="ASQ33" i="83"/>
  <c r="AST33" i="83" s="1"/>
  <c r="RZ52" i="83"/>
  <c r="SC52" i="83" s="1"/>
  <c r="AAI50" i="83"/>
  <c r="AAL50" i="83" s="1"/>
  <c r="K43" i="83"/>
  <c r="N43" i="83" s="1"/>
  <c r="FB52" i="83"/>
  <c r="FE52" i="83" s="1"/>
  <c r="QC41" i="83"/>
  <c r="QF41" i="83" s="1"/>
  <c r="RL34" i="83"/>
  <c r="RO34" i="83" s="1"/>
  <c r="AMS33" i="83"/>
  <c r="AMV33" i="83" s="1"/>
  <c r="IH51" i="83"/>
  <c r="IK51" i="83" s="1"/>
  <c r="MB50" i="83"/>
  <c r="ME50" i="83" s="1"/>
  <c r="SN44" i="83"/>
  <c r="SQ44" i="83" s="1"/>
  <c r="ZU35" i="83"/>
  <c r="ZX35" i="83" s="1"/>
  <c r="MB49" i="83"/>
  <c r="ME49" i="83" s="1"/>
  <c r="ND48" i="83"/>
  <c r="NG48" i="83" s="1"/>
  <c r="VM49" i="83"/>
  <c r="VP49" i="83" s="1"/>
  <c r="APD40" i="83"/>
  <c r="APG40" i="83" s="1"/>
  <c r="ASJ40" i="83"/>
  <c r="ASM40" i="83" s="1"/>
  <c r="ATZ43" i="83"/>
  <c r="AUC43" i="83" s="1"/>
  <c r="BDR40" i="83"/>
  <c r="BDU40" i="83" s="1"/>
  <c r="BSM31" i="83"/>
  <c r="BSP31" i="83" s="1"/>
  <c r="BJB37" i="83"/>
  <c r="BJE37" i="83" s="1"/>
  <c r="BNC45" i="83"/>
  <c r="BNF45" i="83" s="1"/>
  <c r="AIR33" i="83"/>
  <c r="AIU33" i="83" s="1"/>
  <c r="BET40" i="83"/>
  <c r="BEW40" i="83" s="1"/>
  <c r="BVL34" i="83"/>
  <c r="BVO34" i="83" s="1"/>
  <c r="AU45" i="83"/>
  <c r="AX45" i="83" s="1"/>
  <c r="FC50" i="83"/>
  <c r="FF50" i="83" s="1"/>
  <c r="AAJ48" i="83"/>
  <c r="AAM48" i="83" s="1"/>
  <c r="AG51" i="83"/>
  <c r="AJ51" i="83" s="1"/>
  <c r="DM46" i="83"/>
  <c r="DP46" i="83" s="1"/>
  <c r="PB37" i="83"/>
  <c r="PE37" i="83" s="1"/>
  <c r="PW34" i="83"/>
  <c r="PZ34" i="83" s="1"/>
  <c r="TC42" i="83"/>
  <c r="TF42" i="83" s="1"/>
  <c r="UL46" i="83"/>
  <c r="UO46" i="83" s="1"/>
  <c r="ABL34" i="83"/>
  <c r="ABO34" i="83" s="1"/>
  <c r="AEY33" i="83"/>
  <c r="AFB33" i="83" s="1"/>
  <c r="UE37" i="83"/>
  <c r="UH37" i="83" s="1"/>
  <c r="F71" i="4"/>
  <c r="UD37" i="83" s="1"/>
  <c r="UG37" i="83" s="1"/>
  <c r="G162" i="4" l="1"/>
  <c r="U19" i="4" s="1"/>
  <c r="BNG10" i="83"/>
  <c r="BNG8" i="83" s="1"/>
  <c r="NK38" i="83"/>
  <c r="NN38" i="83" s="1"/>
  <c r="OC10" i="83"/>
  <c r="OC8" i="83" s="1"/>
  <c r="YS45" i="83"/>
  <c r="YV45" i="83" s="1"/>
  <c r="ABR38" i="83"/>
  <c r="ABU38" i="83" s="1"/>
  <c r="ASQ31" i="83"/>
  <c r="AST31" i="83" s="1"/>
  <c r="IH46" i="83"/>
  <c r="IK46" i="83" s="1"/>
  <c r="BUQ28" i="83"/>
  <c r="BUT28" i="83" s="1"/>
  <c r="HM38" i="83"/>
  <c r="HP38" i="83" s="1"/>
  <c r="AOB39" i="83"/>
  <c r="AOE39" i="83" s="1"/>
  <c r="AQM43" i="83"/>
  <c r="AQP43" i="83" s="1"/>
  <c r="AUG36" i="83"/>
  <c r="AUJ36" i="83" s="1"/>
  <c r="BDY40" i="83"/>
  <c r="BEB40" i="83" s="1"/>
  <c r="BAE33" i="83"/>
  <c r="BAH33" i="83" s="1"/>
  <c r="BQW28" i="83"/>
  <c r="BQZ28" i="83" s="1"/>
  <c r="BJI27" i="83"/>
  <c r="BJL27" i="83" s="1"/>
  <c r="BLM42" i="83"/>
  <c r="BLP42" i="83" s="1"/>
  <c r="AVI46" i="83"/>
  <c r="AVL46" i="83" s="1"/>
  <c r="BHI10" i="83"/>
  <c r="BHI8" i="83" s="1"/>
  <c r="BXF10" i="83"/>
  <c r="BXF8" i="83" s="1"/>
  <c r="BKD32" i="83"/>
  <c r="BKG32" i="83" s="1"/>
  <c r="BOE29" i="83"/>
  <c r="BOH29" i="83" s="1"/>
  <c r="AT42" i="83"/>
  <c r="AW42" i="83" s="1"/>
  <c r="KP10" i="83"/>
  <c r="KP8" i="83" s="1"/>
  <c r="ADL10" i="83"/>
  <c r="ADL8" i="83" s="1"/>
  <c r="EU39" i="83"/>
  <c r="EX39" i="83" s="1"/>
  <c r="BUC28" i="83"/>
  <c r="BUF28" i="83" s="1"/>
  <c r="MI49" i="83"/>
  <c r="ML49" i="83" s="1"/>
  <c r="AZG10" i="83"/>
  <c r="AZG8" i="83" s="1"/>
  <c r="VJ10" i="83"/>
  <c r="VJ8" i="83" s="1"/>
  <c r="FP49" i="83"/>
  <c r="FS49" i="83" s="1"/>
  <c r="KL39" i="83"/>
  <c r="KO39" i="83" s="1"/>
  <c r="LG40" i="83"/>
  <c r="LJ40" i="83" s="1"/>
  <c r="AKV30" i="83"/>
  <c r="AKY30" i="83" s="1"/>
  <c r="BA39" i="83"/>
  <c r="BD39" i="83" s="1"/>
  <c r="VF42" i="83"/>
  <c r="VI42" i="83" s="1"/>
  <c r="AQF38" i="83"/>
  <c r="AQI38" i="83" s="1"/>
  <c r="AVP40" i="83"/>
  <c r="AVS40" i="83" s="1"/>
  <c r="BPG30" i="83"/>
  <c r="BPJ30" i="83" s="1"/>
  <c r="AIF10" i="83"/>
  <c r="AIF8" i="83" s="1"/>
  <c r="AMU10" i="83"/>
  <c r="AMU8" i="83" s="1"/>
  <c r="AKQ10" i="83"/>
  <c r="AKQ8" i="83" s="1"/>
  <c r="BEH10" i="83"/>
  <c r="BEH8" i="83" s="1"/>
  <c r="BTX10" i="83"/>
  <c r="BTX8" i="83" s="1"/>
  <c r="ABO10" i="83"/>
  <c r="ABO8" i="83" s="1"/>
  <c r="V10" i="83"/>
  <c r="V8" i="83" s="1"/>
  <c r="BOP10" i="83"/>
  <c r="BOP8" i="83" s="1"/>
  <c r="FI54" i="83"/>
  <c r="FL54" i="83" s="1"/>
  <c r="IO56" i="83"/>
  <c r="IR56" i="83" s="1"/>
  <c r="YE35" i="83"/>
  <c r="YH35" i="83" s="1"/>
  <c r="ADH35" i="83"/>
  <c r="ADK35" i="83" s="1"/>
  <c r="LR10" i="83"/>
  <c r="LR8" i="83" s="1"/>
  <c r="BGN10" i="83"/>
  <c r="BGN8" i="83" s="1"/>
  <c r="BUU10" i="83"/>
  <c r="BUU8" i="83" s="1"/>
  <c r="BYA10" i="83"/>
  <c r="BYA8" i="83" s="1"/>
  <c r="XJ34" i="83"/>
  <c r="XM34" i="83" s="1"/>
  <c r="YZ37" i="83"/>
  <c r="ZC37" i="83" s="1"/>
  <c r="ACM33" i="83"/>
  <c r="ACP33" i="83" s="1"/>
  <c r="ADO31" i="83"/>
  <c r="ADR31" i="83" s="1"/>
  <c r="JQ36" i="83"/>
  <c r="JT36" i="83" s="1"/>
  <c r="TB40" i="83"/>
  <c r="TE40" i="83" s="1"/>
  <c r="APK35" i="83"/>
  <c r="APN35" i="83" s="1"/>
  <c r="AQT36" i="83"/>
  <c r="AQW36" i="83" s="1"/>
  <c r="AYA38" i="83"/>
  <c r="AYD38" i="83" s="1"/>
  <c r="BJB35" i="83"/>
  <c r="BJE35" i="83" s="1"/>
  <c r="BSM29" i="83"/>
  <c r="BSP29" i="83" s="1"/>
  <c r="AGU30" i="83"/>
  <c r="AGX30" i="83" s="1"/>
  <c r="BIN33" i="83"/>
  <c r="BIQ33" i="83" s="1"/>
  <c r="BLF32" i="83"/>
  <c r="BLI32" i="83" s="1"/>
  <c r="BWN28" i="83"/>
  <c r="BWQ28" i="83" s="1"/>
  <c r="BVL31" i="83"/>
  <c r="BVO31" i="83" s="1"/>
  <c r="CL10" i="83"/>
  <c r="CL8" i="83" s="1"/>
  <c r="GM10" i="83"/>
  <c r="GM8" i="83" s="1"/>
  <c r="AQA10" i="83"/>
  <c r="AQA8" i="83" s="1"/>
  <c r="AES10" i="83"/>
  <c r="AES8" i="83" s="1"/>
  <c r="BCR10" i="83"/>
  <c r="BCR8" i="83" s="1"/>
  <c r="AKX10" i="83"/>
  <c r="AKX8" i="83" s="1"/>
  <c r="AGB10" i="83"/>
  <c r="AGB8" i="83" s="1"/>
  <c r="BTQ10" i="83"/>
  <c r="BTQ8" i="83" s="1"/>
  <c r="WE10" i="83"/>
  <c r="WE8" i="83" s="1"/>
  <c r="BBR10" i="83"/>
  <c r="BBR8" i="83" s="1"/>
  <c r="BLJ10" i="83"/>
  <c r="BLJ8" i="83" s="1"/>
  <c r="BSX10" i="83"/>
  <c r="BSX8" i="83" s="1"/>
  <c r="AXJ10" i="83"/>
  <c r="AXJ8" i="83" s="1"/>
  <c r="ACQ10" i="83"/>
  <c r="ACQ8" i="83" s="1"/>
  <c r="JU10" i="83"/>
  <c r="JU8" i="83" s="1"/>
  <c r="SR10" i="83"/>
  <c r="SR8" i="83" s="1"/>
  <c r="APV10" i="83"/>
  <c r="APV8" i="83" s="1"/>
  <c r="AKL10" i="83"/>
  <c r="AKL8" i="83" s="1"/>
  <c r="ALG10" i="83"/>
  <c r="ALG8" i="83" s="1"/>
  <c r="BVB10" i="83"/>
  <c r="BVB8" i="83" s="1"/>
  <c r="BQF10" i="83"/>
  <c r="BQF8" i="83" s="1"/>
  <c r="AID33" i="83"/>
  <c r="AIG33" i="83" s="1"/>
  <c r="SU41" i="83"/>
  <c r="SX41" i="83" s="1"/>
  <c r="AJT33" i="83"/>
  <c r="AJW33" i="83" s="1"/>
  <c r="ARL10" i="83"/>
  <c r="ARL8" i="83" s="1"/>
  <c r="DP10" i="83"/>
  <c r="DP8" i="83" s="1"/>
  <c r="IZ10" i="83"/>
  <c r="IZ8" i="83" s="1"/>
  <c r="APH10" i="83"/>
  <c r="APH8" i="83" s="1"/>
  <c r="BRO10" i="83"/>
  <c r="BRO8" i="83" s="1"/>
  <c r="AOF10" i="83"/>
  <c r="AOF8" i="83" s="1"/>
  <c r="AF47" i="83"/>
  <c r="AI47" i="83" s="1"/>
  <c r="AEX31" i="83"/>
  <c r="AFA31" i="83" s="1"/>
  <c r="FI52" i="83"/>
  <c r="FL52" i="83" s="1"/>
  <c r="GD40" i="83"/>
  <c r="GG40" i="83" s="1"/>
  <c r="CX42" i="83"/>
  <c r="DA42" i="83" s="1"/>
  <c r="MW39" i="83"/>
  <c r="MZ39" i="83" s="1"/>
  <c r="ZU31" i="83"/>
  <c r="ZX31" i="83" s="1"/>
  <c r="APD37" i="83"/>
  <c r="APG37" i="83" s="1"/>
  <c r="APY32" i="83"/>
  <c r="AQB32" i="83" s="1"/>
  <c r="ASJ37" i="83"/>
  <c r="ASM37" i="83" s="1"/>
  <c r="ATS46" i="83"/>
  <c r="ATV46" i="83" s="1"/>
  <c r="BMO29" i="83"/>
  <c r="BMR29" i="83" s="1"/>
  <c r="BJP33" i="83"/>
  <c r="BJS33" i="83" s="1"/>
  <c r="BQI31" i="83"/>
  <c r="BQL31" i="83" s="1"/>
  <c r="BKY27" i="83"/>
  <c r="BLB27" i="83" s="1"/>
  <c r="BMH37" i="83"/>
  <c r="BMK37" i="83" s="1"/>
  <c r="BVZ31" i="83"/>
  <c r="BWC31" i="83" s="1"/>
  <c r="VT40" i="83"/>
  <c r="VW40" i="83" s="1"/>
  <c r="XQ42" i="83"/>
  <c r="XT42" i="83" s="1"/>
  <c r="AEX33" i="83"/>
  <c r="AFA33" i="83" s="1"/>
  <c r="AFS36" i="83"/>
  <c r="AFV36" i="83" s="1"/>
  <c r="NH10" i="83"/>
  <c r="NH8" i="83" s="1"/>
  <c r="AGD10" i="83"/>
  <c r="AGD8" i="83" s="1"/>
  <c r="LD10" i="83"/>
  <c r="LD8" i="83" s="1"/>
  <c r="BXT10" i="83"/>
  <c r="BXT8" i="83" s="1"/>
  <c r="YB10" i="83"/>
  <c r="YB8" i="83" s="1"/>
  <c r="MF10" i="83"/>
  <c r="MF8" i="83" s="1"/>
  <c r="BID10" i="83"/>
  <c r="BID8" i="83" s="1"/>
  <c r="AKS10" i="83"/>
  <c r="AKS8" i="83" s="1"/>
  <c r="BGG10" i="83"/>
  <c r="BGG8" i="83" s="1"/>
  <c r="BOI10" i="83"/>
  <c r="BOI8" i="83" s="1"/>
  <c r="BPR10" i="83"/>
  <c r="BPR8" i="83" s="1"/>
  <c r="JN10" i="83"/>
  <c r="JN8" i="83" s="1"/>
  <c r="BAW10" i="83"/>
  <c r="BAW8" i="83" s="1"/>
  <c r="WS10" i="83"/>
  <c r="WS8" i="83" s="1"/>
  <c r="BCT10" i="83"/>
  <c r="BCT8" i="83" s="1"/>
  <c r="GO10" i="83"/>
  <c r="GO8" i="83" s="1"/>
  <c r="ADE10" i="83"/>
  <c r="ADE8" i="83" s="1"/>
  <c r="SY10" i="83"/>
  <c r="SY8" i="83" s="1"/>
  <c r="AZU10" i="83"/>
  <c r="AZU8" i="83" s="1"/>
  <c r="BKO10" i="83"/>
  <c r="BKO8" i="83" s="1"/>
  <c r="BEQ10" i="83"/>
  <c r="BEQ8" i="83" s="1"/>
  <c r="YI10" i="83"/>
  <c r="YI8" i="83" s="1"/>
  <c r="ALU10" i="83"/>
  <c r="ALU8" i="83" s="1"/>
  <c r="AGY10" i="83"/>
  <c r="AGY8" i="83" s="1"/>
  <c r="BE10" i="83"/>
  <c r="BE8" i="83" s="1"/>
  <c r="ARZ10" i="83"/>
  <c r="ARZ8" i="83" s="1"/>
  <c r="KW10" i="83"/>
  <c r="KW8" i="83" s="1"/>
  <c r="AQC10" i="83"/>
  <c r="AQC8" i="83" s="1"/>
  <c r="BMZ10" i="83"/>
  <c r="BMZ8" i="83" s="1"/>
  <c r="AFW10" i="83"/>
  <c r="AFW8" i="83" s="1"/>
  <c r="YP10" i="83"/>
  <c r="YP8" i="83" s="1"/>
  <c r="AXC10" i="83"/>
  <c r="AXC8" i="83" s="1"/>
  <c r="UV10" i="83"/>
  <c r="UV8" i="83" s="1"/>
  <c r="QN10" i="83"/>
  <c r="QN8" i="83" s="1"/>
  <c r="DE35" i="83"/>
  <c r="DH35" i="83" s="1"/>
  <c r="XQ40" i="83"/>
  <c r="XT40" i="83" s="1"/>
  <c r="QX43" i="83"/>
  <c r="RA43" i="83" s="1"/>
  <c r="RE43" i="83"/>
  <c r="RH43" i="83" s="1"/>
  <c r="SU39" i="83"/>
  <c r="SX39" i="83" s="1"/>
  <c r="HF43" i="83"/>
  <c r="HI43" i="83" s="1"/>
  <c r="PH48" i="83"/>
  <c r="PK48" i="83" s="1"/>
  <c r="TI29" i="83"/>
  <c r="TL29" i="83" s="1"/>
  <c r="UY33" i="83"/>
  <c r="VB33" i="83" s="1"/>
  <c r="AKA32" i="83"/>
  <c r="AKD32" i="83" s="1"/>
  <c r="AVW35" i="83"/>
  <c r="AVZ35" i="83" s="1"/>
  <c r="ABY48" i="83"/>
  <c r="ACB48" i="83" s="1"/>
  <c r="ADH33" i="83"/>
  <c r="ADK33" i="83" s="1"/>
  <c r="AFE32" i="83"/>
  <c r="AFH32" i="83" s="1"/>
  <c r="AYV36" i="83"/>
  <c r="AYY36" i="83" s="1"/>
  <c r="BIG45" i="83"/>
  <c r="BIJ45" i="83" s="1"/>
  <c r="AMS31" i="83"/>
  <c r="AMV31" i="83" s="1"/>
  <c r="AOI38" i="83"/>
  <c r="AOL38" i="83" s="1"/>
  <c r="BHS29" i="83"/>
  <c r="BHV29" i="83" s="1"/>
  <c r="BBN42" i="83"/>
  <c r="BBQ42" i="83" s="1"/>
  <c r="BFV39" i="83"/>
  <c r="BFY39" i="83" s="1"/>
  <c r="BNC43" i="83"/>
  <c r="BNF43" i="83" s="1"/>
  <c r="BVS31" i="83"/>
  <c r="BVV31" i="83" s="1"/>
  <c r="BWG29" i="83"/>
  <c r="BWJ29" i="83" s="1"/>
  <c r="MT10" i="83"/>
  <c r="MT8" i="83" s="1"/>
  <c r="BJT10" i="83"/>
  <c r="BJT8" i="83" s="1"/>
  <c r="ZK10" i="83"/>
  <c r="ZK8" i="83" s="1"/>
  <c r="AQJ10" i="83"/>
  <c r="AQJ8" i="83" s="1"/>
  <c r="GA10" i="83"/>
  <c r="GA8" i="83" s="1"/>
  <c r="BFL10" i="83"/>
  <c r="BFL8" i="83" s="1"/>
  <c r="ANY10" i="83"/>
  <c r="ANY8" i="83" s="1"/>
  <c r="BWK10" i="83"/>
  <c r="BWK8" i="83" s="1"/>
  <c r="AEU10" i="83"/>
  <c r="AEU8" i="83" s="1"/>
  <c r="QU10" i="83"/>
  <c r="QU8" i="83" s="1"/>
  <c r="ARS10" i="83"/>
  <c r="ARS8" i="83" s="1"/>
  <c r="ZD10" i="83"/>
  <c r="ZD8" i="83" s="1"/>
  <c r="ACC10" i="83"/>
  <c r="ACC8" i="83" s="1"/>
  <c r="EY10" i="83"/>
  <c r="EY8" i="83" s="1"/>
  <c r="OX10" i="83"/>
  <c r="OX8" i="83" s="1"/>
  <c r="XU10" i="83"/>
  <c r="XU8" i="83" s="1"/>
  <c r="ABH10" i="83"/>
  <c r="ABH8" i="83" s="1"/>
  <c r="ADZ10" i="83"/>
  <c r="ADZ8" i="83" s="1"/>
  <c r="ALN10" i="83"/>
  <c r="ALN8" i="83" s="1"/>
  <c r="ABA10" i="83"/>
  <c r="ABA8" i="83" s="1"/>
  <c r="BTE10" i="83"/>
  <c r="BTE8" i="83" s="1"/>
  <c r="IL10" i="83"/>
  <c r="IL8" i="83" s="1"/>
  <c r="WL10" i="83"/>
  <c r="WL8" i="83" s="1"/>
  <c r="AWO10" i="83"/>
  <c r="AWO8" i="83" s="1"/>
  <c r="ATI10" i="83"/>
  <c r="ATI8" i="83" s="1"/>
  <c r="ATW10" i="83"/>
  <c r="ATW8" i="83" s="1"/>
  <c r="AUY10" i="83"/>
  <c r="AUY8" i="83" s="1"/>
  <c r="AHF10" i="83"/>
  <c r="AHF8" i="83" s="1"/>
  <c r="AOT10" i="83"/>
  <c r="AOT8" i="83" s="1"/>
  <c r="AVT10" i="83"/>
  <c r="AVT8" i="83" s="1"/>
  <c r="BJF10" i="83"/>
  <c r="BJF8" i="83" s="1"/>
  <c r="BUN10" i="83"/>
  <c r="BUN8" i="83" s="1"/>
  <c r="AYL10" i="83"/>
  <c r="AYL8" i="83" s="1"/>
  <c r="BNU10" i="83"/>
  <c r="BNU8" i="83" s="1"/>
  <c r="AFI10" i="83"/>
  <c r="AFI8" i="83" s="1"/>
  <c r="AIH10" i="83"/>
  <c r="AIH8" i="83" s="1"/>
  <c r="AVF10" i="83"/>
  <c r="AVF8" i="83" s="1"/>
  <c r="BJM10" i="83"/>
  <c r="BJM8" i="83" s="1"/>
  <c r="BVP10" i="83"/>
  <c r="BVP8" i="83" s="1"/>
  <c r="BDV10" i="83"/>
  <c r="BDV8" i="83" s="1"/>
  <c r="BPD10" i="83"/>
  <c r="BPD8" i="83" s="1"/>
  <c r="BRH10" i="83"/>
  <c r="BRH8" i="83" s="1"/>
  <c r="BTS10" i="83"/>
  <c r="BTS8" i="83" s="1"/>
  <c r="BTL10" i="83"/>
  <c r="BTL8" i="83" s="1"/>
  <c r="TI31" i="83"/>
  <c r="TL31" i="83" s="1"/>
  <c r="TW48" i="83"/>
  <c r="TZ48" i="83" s="1"/>
  <c r="PO43" i="83"/>
  <c r="PR43" i="83" s="1"/>
  <c r="YZ39" i="83"/>
  <c r="ZC39" i="83" s="1"/>
  <c r="ACM35" i="83"/>
  <c r="ACP35" i="83" s="1"/>
  <c r="BTZ10" i="83"/>
  <c r="BTZ8" i="83" s="1"/>
  <c r="AAT10" i="83"/>
  <c r="AAT8" i="83" s="1"/>
  <c r="BSJ10" i="83"/>
  <c r="BSJ8" i="83" s="1"/>
  <c r="AAF10" i="83"/>
  <c r="AAF8" i="83" s="1"/>
  <c r="CN10" i="83"/>
  <c r="CN8" i="83" s="1"/>
  <c r="HJ10" i="83"/>
  <c r="HJ8" i="83" s="1"/>
  <c r="AIV10" i="83"/>
  <c r="AIV8" i="83" s="1"/>
  <c r="AWV10" i="83"/>
  <c r="AWV8" i="83" s="1"/>
  <c r="AGK10" i="83"/>
  <c r="AGK8" i="83" s="1"/>
  <c r="BHB10" i="83"/>
  <c r="BHB8" i="83" s="1"/>
  <c r="BUG10" i="83"/>
  <c r="BUG8" i="83" s="1"/>
  <c r="DB10" i="83"/>
  <c r="DB8" i="83" s="1"/>
  <c r="NO10" i="83"/>
  <c r="NO8" i="83" s="1"/>
  <c r="ASN10" i="83"/>
  <c r="ASN8" i="83" s="1"/>
  <c r="PS10" i="83"/>
  <c r="PS8" i="83" s="1"/>
  <c r="ANK10" i="83"/>
  <c r="ANK8" i="83" s="1"/>
  <c r="OJ10" i="83"/>
  <c r="OJ8" i="83" s="1"/>
  <c r="WZ10" i="83"/>
  <c r="WZ8" i="83" s="1"/>
  <c r="AJQ10" i="83"/>
  <c r="AJQ8" i="83" s="1"/>
  <c r="AKE10" i="83"/>
  <c r="AKE8" i="83" s="1"/>
  <c r="AND10" i="83"/>
  <c r="AND8" i="83" s="1"/>
  <c r="BVI10" i="83"/>
  <c r="BVI8" i="83" s="1"/>
  <c r="BWD10" i="83"/>
  <c r="BWD8" i="83" s="1"/>
  <c r="O10" i="83"/>
  <c r="O8" i="83" s="1"/>
  <c r="CU10" i="83"/>
  <c r="CU8" i="83" s="1"/>
  <c r="AMP10" i="83"/>
  <c r="AMP8" i="83" s="1"/>
  <c r="BVW10" i="83"/>
  <c r="BVW8" i="83" s="1"/>
  <c r="BIK10" i="83"/>
  <c r="BIK8" i="83" s="1"/>
  <c r="MM10" i="83"/>
  <c r="MM8" i="83" s="1"/>
  <c r="UD35" i="83"/>
  <c r="UG35" i="83" s="1"/>
  <c r="VT38" i="83"/>
  <c r="VW38" i="83" s="1"/>
  <c r="BGC26" i="83"/>
  <c r="BGF26" i="83" s="1"/>
  <c r="JC45" i="83"/>
  <c r="JF45" i="83" s="1"/>
  <c r="AM51" i="83"/>
  <c r="AP51" i="83" s="1"/>
  <c r="BV44" i="83"/>
  <c r="BY44" i="83" s="1"/>
  <c r="LU38" i="83"/>
  <c r="LX38" i="83" s="1"/>
  <c r="AYH40" i="83"/>
  <c r="AYK40" i="83" s="1"/>
  <c r="DS53" i="83"/>
  <c r="DV53" i="83" s="1"/>
  <c r="SN41" i="83"/>
  <c r="SQ41" i="83" s="1"/>
  <c r="ANG45" i="83"/>
  <c r="ANJ45" i="83" s="1"/>
  <c r="CC51" i="83"/>
  <c r="CF51" i="83" s="1"/>
  <c r="GK36" i="83"/>
  <c r="GN36" i="83" s="1"/>
  <c r="IA40" i="83"/>
  <c r="ID40" i="83" s="1"/>
  <c r="AIY34" i="83"/>
  <c r="AJB34" i="83" s="1"/>
  <c r="PA35" i="83"/>
  <c r="PD35" i="83" s="1"/>
  <c r="ANN36" i="83"/>
  <c r="ANQ36" i="83" s="1"/>
  <c r="BXP27" i="83"/>
  <c r="BXS27" i="83" s="1"/>
  <c r="BNJ34" i="83"/>
  <c r="BNM34" i="83" s="1"/>
  <c r="AKH34" i="83"/>
  <c r="AKK34" i="83" s="1"/>
  <c r="AML33" i="83"/>
  <c r="AMO33" i="83" s="1"/>
  <c r="AMZ46" i="83"/>
  <c r="ANC46" i="83" s="1"/>
  <c r="AWY34" i="83"/>
  <c r="AXB34" i="83" s="1"/>
  <c r="BEM39" i="83"/>
  <c r="BEP39" i="83" s="1"/>
  <c r="BCI40" i="83"/>
  <c r="BCL40" i="83" s="1"/>
  <c r="BOZ32" i="83"/>
  <c r="BPC32" i="83" s="1"/>
  <c r="BNX37" i="83"/>
  <c r="BOA37" i="83" s="1"/>
  <c r="BRK27" i="83"/>
  <c r="BRN27" i="83" s="1"/>
  <c r="BXW28" i="83"/>
  <c r="BXZ28" i="83" s="1"/>
  <c r="TM10" i="83"/>
  <c r="TM8" i="83" s="1"/>
  <c r="APO10" i="83"/>
  <c r="APO8" i="83" s="1"/>
  <c r="BCM10" i="83"/>
  <c r="BCM8" i="83" s="1"/>
  <c r="AEN10" i="83"/>
  <c r="AEN8" i="83" s="1"/>
  <c r="AHT10" i="83"/>
  <c r="AHT8" i="83" s="1"/>
  <c r="AXQ10" i="83"/>
  <c r="AXQ8" i="83" s="1"/>
  <c r="BYH10" i="83"/>
  <c r="BYH8" i="83" s="1"/>
  <c r="AT45" i="83"/>
  <c r="AW45" i="83" s="1"/>
  <c r="DL46" i="83"/>
  <c r="DO46" i="83" s="1"/>
  <c r="KS44" i="83"/>
  <c r="KV44" i="83" s="1"/>
  <c r="TT10" i="83"/>
  <c r="TT8" i="83" s="1"/>
  <c r="BIY10" i="83"/>
  <c r="BIY8" i="83" s="1"/>
  <c r="AEG10" i="83"/>
  <c r="AEG8" i="83" s="1"/>
  <c r="BBD10" i="83"/>
  <c r="BBD8" i="83" s="1"/>
  <c r="ASU10" i="83"/>
  <c r="ASU8" i="83" s="1"/>
  <c r="XG10" i="83"/>
  <c r="XG8" i="83" s="1"/>
  <c r="UA10" i="83"/>
  <c r="UA8" i="83" s="1"/>
  <c r="ED10" i="83"/>
  <c r="ED8" i="83" s="1"/>
  <c r="HX10" i="83"/>
  <c r="HX8" i="83" s="1"/>
  <c r="ER10" i="83"/>
  <c r="ER8" i="83" s="1"/>
  <c r="OQ10" i="83"/>
  <c r="OQ8" i="83" s="1"/>
  <c r="RI10" i="83"/>
  <c r="RI8" i="83" s="1"/>
  <c r="CG10" i="83"/>
  <c r="CG8" i="83" s="1"/>
  <c r="KI10" i="83"/>
  <c r="KI8" i="83" s="1"/>
  <c r="AJ10" i="83"/>
  <c r="AJ8" i="83" s="1"/>
  <c r="AVM10" i="83"/>
  <c r="AVM8" i="83" s="1"/>
  <c r="BDH10" i="83"/>
  <c r="BDH8" i="83" s="1"/>
  <c r="BEC10" i="83"/>
  <c r="BEC8" i="83" s="1"/>
  <c r="BWR10" i="83"/>
  <c r="BWR8" i="83" s="1"/>
  <c r="AMW10" i="83"/>
  <c r="AMW8" i="83" s="1"/>
  <c r="AUD10" i="83"/>
  <c r="AUD8" i="83" s="1"/>
  <c r="EK10" i="83"/>
  <c r="EK8" i="83" s="1"/>
  <c r="SK10" i="83"/>
  <c r="SK8" i="83" s="1"/>
  <c r="AUR10" i="83"/>
  <c r="AUR8" i="83" s="1"/>
  <c r="PL10" i="83"/>
  <c r="PL8" i="83" s="1"/>
  <c r="YW10" i="83"/>
  <c r="YW8" i="83" s="1"/>
  <c r="DI10" i="83"/>
  <c r="DI8" i="83" s="1"/>
  <c r="DW10" i="83"/>
  <c r="DW8" i="83" s="1"/>
  <c r="UH10" i="83"/>
  <c r="UH8" i="83" s="1"/>
  <c r="AFB10" i="83"/>
  <c r="AFB8" i="83" s="1"/>
  <c r="LK10" i="83"/>
  <c r="LK8" i="83" s="1"/>
  <c r="NA10" i="83"/>
  <c r="NA8" i="83" s="1"/>
  <c r="ZR10" i="83"/>
  <c r="ZR8" i="83" s="1"/>
  <c r="AMB10" i="83"/>
  <c r="AMB8" i="83" s="1"/>
  <c r="AYE10" i="83"/>
  <c r="AYE8" i="83" s="1"/>
  <c r="ASG10" i="83"/>
  <c r="ASG8" i="83" s="1"/>
  <c r="AUK10" i="83"/>
  <c r="AUK8" i="83" s="1"/>
  <c r="BHW10" i="83"/>
  <c r="BHW8" i="83" s="1"/>
  <c r="BKA10" i="83"/>
  <c r="BKA8" i="83" s="1"/>
  <c r="AMI10" i="83"/>
  <c r="AMI8" i="83" s="1"/>
  <c r="BCF10" i="83"/>
  <c r="BCF8" i="83" s="1"/>
  <c r="BEX10" i="83"/>
  <c r="BEX8" i="83" s="1"/>
  <c r="BHP10" i="83"/>
  <c r="BHP8" i="83" s="1"/>
  <c r="BAB10" i="83"/>
  <c r="BAB8" i="83" s="1"/>
  <c r="BBK10" i="83"/>
  <c r="BBK8" i="83" s="1"/>
  <c r="BFE10" i="83"/>
  <c r="BFE8" i="83" s="1"/>
  <c r="BFS10" i="83"/>
  <c r="BFS8" i="83" s="1"/>
  <c r="BLQ10" i="83"/>
  <c r="BLQ8" i="83" s="1"/>
  <c r="BWY10" i="83"/>
  <c r="BWY8" i="83" s="1"/>
  <c r="BPK10" i="83"/>
  <c r="BPK8" i="83" s="1"/>
  <c r="AX10" i="83"/>
  <c r="AX8" i="83" s="1"/>
  <c r="JG10" i="83"/>
  <c r="JG8" i="83" s="1"/>
  <c r="FM10" i="83"/>
  <c r="FM8" i="83" s="1"/>
  <c r="FF10" i="83"/>
  <c r="FF8" i="83" s="1"/>
  <c r="AOM10" i="83"/>
  <c r="AOM8" i="83" s="1"/>
  <c r="BAP10" i="83"/>
  <c r="BAP8" i="83" s="1"/>
  <c r="ATP10" i="83"/>
  <c r="ATP8" i="83" s="1"/>
  <c r="BRV10" i="83"/>
  <c r="BRV8" i="83" s="1"/>
  <c r="SD10" i="83"/>
  <c r="SD8" i="83" s="1"/>
  <c r="BML10" i="83"/>
  <c r="BML8" i="83" s="1"/>
  <c r="RW10" i="83"/>
  <c r="RW8" i="83" s="1"/>
  <c r="ARE10" i="83"/>
  <c r="ARE8" i="83" s="1"/>
  <c r="GV10" i="83"/>
  <c r="GV8" i="83" s="1"/>
  <c r="AC10" i="83"/>
  <c r="AC8" i="83" s="1"/>
  <c r="BS10" i="83"/>
  <c r="BS8" i="83" s="1"/>
  <c r="HC10" i="83"/>
  <c r="HC8" i="83" s="1"/>
  <c r="UO10" i="83"/>
  <c r="UO8" i="83" s="1"/>
  <c r="AQQ10" i="83"/>
  <c r="AQQ8" i="83" s="1"/>
  <c r="PZ10" i="83"/>
  <c r="PZ8" i="83" s="1"/>
  <c r="ABV10" i="83"/>
  <c r="ABV8" i="83" s="1"/>
  <c r="ACX10" i="83"/>
  <c r="ACX8" i="83" s="1"/>
  <c r="IE10" i="83"/>
  <c r="IE8" i="83" s="1"/>
  <c r="RP10" i="83"/>
  <c r="RP8" i="83" s="1"/>
  <c r="AGR10" i="83"/>
  <c r="AGR8" i="83" s="1"/>
  <c r="APA10" i="83"/>
  <c r="APA8" i="83" s="1"/>
  <c r="ANR10" i="83"/>
  <c r="ANR8" i="83" s="1"/>
  <c r="BLX10" i="83"/>
  <c r="BLX8" i="83" s="1"/>
  <c r="AKZ10" i="83"/>
  <c r="AKZ8" i="83" s="1"/>
  <c r="AWA10" i="83"/>
  <c r="AWA8" i="83" s="1"/>
  <c r="AYS10" i="83"/>
  <c r="AYS8" i="83" s="1"/>
  <c r="BAI10" i="83"/>
  <c r="BAI8" i="83" s="1"/>
  <c r="BGU10" i="83"/>
  <c r="BGU8" i="83" s="1"/>
  <c r="BKV10" i="83"/>
  <c r="BKV8" i="83" s="1"/>
  <c r="BXM10" i="83"/>
  <c r="BXM8" i="83" s="1"/>
  <c r="BYO10" i="83"/>
  <c r="BYO8" i="83" s="1"/>
  <c r="GH10" i="83"/>
  <c r="GH8" i="83" s="1"/>
  <c r="AIA10" i="83"/>
  <c r="AIA8" i="83" s="1"/>
  <c r="BQM10" i="83"/>
  <c r="BQM8" i="83" s="1"/>
  <c r="BMS10" i="83"/>
  <c r="BMS8" i="83" s="1"/>
  <c r="AFP10" i="83"/>
  <c r="AFP8" i="83" s="1"/>
  <c r="DU10" i="83"/>
  <c r="DU8" i="83" s="1"/>
  <c r="IQ10" i="83"/>
  <c r="IQ8" i="83" s="1"/>
  <c r="HV10" i="83"/>
  <c r="HV8" i="83" s="1"/>
  <c r="ACA10" i="83"/>
  <c r="ACA8" i="83" s="1"/>
  <c r="AHY10" i="83"/>
  <c r="AHY8" i="83" s="1"/>
  <c r="AHD10" i="83"/>
  <c r="AHD8" i="83" s="1"/>
  <c r="AKJ10" i="83"/>
  <c r="AKJ8" i="83" s="1"/>
  <c r="ASL10" i="83"/>
  <c r="ASL8" i="83" s="1"/>
  <c r="AVD10" i="83"/>
  <c r="AVD8" i="83" s="1"/>
  <c r="BAN10" i="83"/>
  <c r="BAN8" i="83" s="1"/>
  <c r="BSH10" i="83"/>
  <c r="BSH8" i="83" s="1"/>
  <c r="BYV10" i="83"/>
  <c r="BYV8" i="83" s="1"/>
  <c r="AQ10" i="83"/>
  <c r="AQ8" i="83" s="1"/>
  <c r="AYZ10" i="83"/>
  <c r="AYZ8" i="83" s="1"/>
  <c r="XN10" i="83"/>
  <c r="XN8" i="83" s="1"/>
  <c r="LY10" i="83"/>
  <c r="LY8" i="83" s="1"/>
  <c r="BL10" i="83"/>
  <c r="BL8" i="83" s="1"/>
  <c r="BEJ10" i="83"/>
  <c r="BEJ8" i="83" s="1"/>
  <c r="AJC10" i="83"/>
  <c r="AJC8" i="83" s="1"/>
  <c r="BFZ10" i="83"/>
  <c r="BFZ8" i="83" s="1"/>
  <c r="TF10" i="83"/>
  <c r="TF8" i="83" s="1"/>
  <c r="AHM10" i="83"/>
  <c r="AHM8" i="83" s="1"/>
  <c r="HQ10" i="83"/>
  <c r="HQ8" i="83" s="1"/>
  <c r="KB10" i="83"/>
  <c r="KB8" i="83" s="1"/>
  <c r="ACJ10" i="83"/>
  <c r="ACJ8" i="83" s="1"/>
  <c r="FT10" i="83"/>
  <c r="FT8" i="83" s="1"/>
  <c r="QG10" i="83"/>
  <c r="QG8" i="83" s="1"/>
  <c r="PE10" i="83"/>
  <c r="PE8" i="83" s="1"/>
  <c r="VQ10" i="83"/>
  <c r="VQ8" i="83" s="1"/>
  <c r="ZY10" i="83"/>
  <c r="ZY8" i="83" s="1"/>
  <c r="AJJ10" i="83"/>
  <c r="AJJ8" i="83" s="1"/>
  <c r="VX10" i="83"/>
  <c r="VX8" i="83" s="1"/>
  <c r="AAM10" i="83"/>
  <c r="AAM8" i="83" s="1"/>
  <c r="BDA10" i="83"/>
  <c r="BDA8" i="83" s="1"/>
  <c r="AQX10" i="83"/>
  <c r="AQX8" i="83" s="1"/>
  <c r="AXX10" i="83"/>
  <c r="AXX8" i="83" s="1"/>
  <c r="ATB10" i="83"/>
  <c r="ATB8" i="83" s="1"/>
  <c r="BBY10" i="83"/>
  <c r="BBY8" i="83" s="1"/>
  <c r="BRA10" i="83"/>
  <c r="BRA8" i="83" s="1"/>
  <c r="ADS10" i="83"/>
  <c r="ADS8" i="83" s="1"/>
  <c r="AIO10" i="83"/>
  <c r="AIO8" i="83" s="1"/>
  <c r="AWH10" i="83"/>
  <c r="AWH8" i="83" s="1"/>
  <c r="AZN10" i="83"/>
  <c r="AZN8" i="83" s="1"/>
  <c r="BDO10" i="83"/>
  <c r="BDO8" i="83" s="1"/>
  <c r="BQT10" i="83"/>
  <c r="BQT8" i="83" s="1"/>
  <c r="BKH10" i="83"/>
  <c r="BKH8" i="83" s="1"/>
  <c r="BME10" i="83"/>
  <c r="BME8" i="83" s="1"/>
  <c r="BNN10" i="83"/>
  <c r="BNN8" i="83" s="1"/>
  <c r="VC10" i="83"/>
  <c r="VC8" i="83" s="1"/>
  <c r="NV10" i="83"/>
  <c r="NV8" i="83" s="1"/>
  <c r="BZ10" i="83"/>
  <c r="BZ8" i="83" s="1"/>
  <c r="RB10" i="83"/>
  <c r="RB8" i="83" s="1"/>
  <c r="IS10" i="83"/>
  <c r="IS8" i="83" s="1"/>
  <c r="AJX10" i="83"/>
  <c r="AJX8" i="83" s="1"/>
  <c r="BPY10" i="83"/>
  <c r="BPY8" i="83" s="1"/>
  <c r="BIR10" i="83"/>
  <c r="BIR8" i="83" s="1"/>
  <c r="BOW10" i="83"/>
  <c r="BOW8" i="83" s="1"/>
  <c r="BSQ10" i="83"/>
  <c r="BSQ8" i="83" s="1"/>
  <c r="BLC10" i="83"/>
  <c r="BLC8" i="83" s="1"/>
  <c r="BOB10" i="83"/>
  <c r="BOB8" i="83" s="1"/>
  <c r="BSC10" i="83"/>
  <c r="BSC8" i="83" s="1"/>
  <c r="NF10" i="83"/>
  <c r="NF8" i="83" s="1"/>
  <c r="WC10" i="83"/>
  <c r="WC8" i="83" s="1"/>
  <c r="AOD10" i="83"/>
  <c r="AOD8" i="83" s="1"/>
  <c r="AO10" i="83"/>
  <c r="AO8" i="83" s="1"/>
  <c r="SW10" i="83"/>
  <c r="SW8" i="83" s="1"/>
  <c r="WX10" i="83"/>
  <c r="WX8" i="83" s="1"/>
  <c r="AA10" i="83"/>
  <c r="AA8" i="83" s="1"/>
  <c r="EB10" i="83"/>
  <c r="EB8" i="83" s="1"/>
  <c r="QZ10" i="83"/>
  <c r="QZ8" i="83" s="1"/>
  <c r="AAY10" i="83"/>
  <c r="AAY8" i="83" s="1"/>
  <c r="IC10" i="83"/>
  <c r="IC8" i="83" s="1"/>
  <c r="SP10" i="83"/>
  <c r="SP8" i="83" s="1"/>
  <c r="MD10" i="83"/>
  <c r="MD8" i="83" s="1"/>
  <c r="TY10" i="83"/>
  <c r="TY8" i="83" s="1"/>
  <c r="AFN10" i="83"/>
  <c r="AFN8" i="83" s="1"/>
  <c r="ARX10" i="83"/>
  <c r="ARX8" i="83" s="1"/>
  <c r="AUI10" i="83"/>
  <c r="AUI8" i="83" s="1"/>
  <c r="BEV10" i="83"/>
  <c r="BEV8" i="83" s="1"/>
  <c r="BRF10" i="83"/>
  <c r="BRF8" i="83" s="1"/>
  <c r="AJH10" i="83"/>
  <c r="AJH8" i="83" s="1"/>
  <c r="APT10" i="83"/>
  <c r="APT8" i="83" s="1"/>
  <c r="AVK10" i="83"/>
  <c r="AVK8" i="83" s="1"/>
  <c r="AXA10" i="83"/>
  <c r="AXA8" i="83" s="1"/>
  <c r="BGZ10" i="83"/>
  <c r="BGZ8" i="83" s="1"/>
  <c r="BEO10" i="83"/>
  <c r="BEO8" i="83" s="1"/>
  <c r="BNS10" i="83"/>
  <c r="BNS8" i="83" s="1"/>
  <c r="BPP10" i="83"/>
  <c r="BPP8" i="83" s="1"/>
  <c r="AMG10" i="83"/>
  <c r="AMG8" i="83" s="1"/>
  <c r="BGE10" i="83"/>
  <c r="BGE8" i="83" s="1"/>
  <c r="BLV10" i="83"/>
  <c r="BLV8" i="83" s="1"/>
  <c r="BUS10" i="83"/>
  <c r="BUS8" i="83" s="1"/>
  <c r="BWB10" i="83"/>
  <c r="BWB8" i="83" s="1"/>
  <c r="BYF10" i="83"/>
  <c r="BYF8" i="83" s="1"/>
  <c r="CZ10" i="83"/>
  <c r="CZ8" i="83" s="1"/>
  <c r="LB10" i="83"/>
  <c r="LB8" i="83" s="1"/>
  <c r="AUW10" i="83"/>
  <c r="AUW8" i="83" s="1"/>
  <c r="BC10" i="83"/>
  <c r="BC8" i="83" s="1"/>
  <c r="KU10" i="83"/>
  <c r="KU8" i="83" s="1"/>
  <c r="AH10" i="83"/>
  <c r="AH8" i="83" s="1"/>
  <c r="FY10" i="83"/>
  <c r="FY8" i="83" s="1"/>
  <c r="PX10" i="83"/>
  <c r="PX8" i="83" s="1"/>
  <c r="AEE10" i="83"/>
  <c r="AEE8" i="83" s="1"/>
  <c r="CE10" i="83"/>
  <c r="CE8" i="83" s="1"/>
  <c r="KN10" i="83"/>
  <c r="KN8" i="83" s="1"/>
  <c r="T10" i="83"/>
  <c r="T8" i="83" s="1"/>
  <c r="QL10" i="83"/>
  <c r="QL8" i="83" s="1"/>
  <c r="XE10" i="83"/>
  <c r="XE8" i="83" s="1"/>
  <c r="IX10" i="83"/>
  <c r="IX8" i="83" s="1"/>
  <c r="MK10" i="83"/>
  <c r="MK8" i="83" s="1"/>
  <c r="ABF10" i="83"/>
  <c r="ABF8" i="83" s="1"/>
  <c r="AJA10" i="83"/>
  <c r="AJA8" i="83" s="1"/>
  <c r="ATU10" i="83"/>
  <c r="ATU8" i="83" s="1"/>
  <c r="ALS10" i="83"/>
  <c r="ALS8" i="83" s="1"/>
  <c r="AQH10" i="83"/>
  <c r="AQH8" i="83" s="1"/>
  <c r="BAU10" i="83"/>
  <c r="BAU8" i="83" s="1"/>
  <c r="BMC10" i="83"/>
  <c r="BMC8" i="83" s="1"/>
  <c r="AXV10" i="83"/>
  <c r="AXV8" i="83" s="1"/>
  <c r="AYX10" i="83"/>
  <c r="AYX8" i="83" s="1"/>
  <c r="BUZ10" i="83"/>
  <c r="BUZ8" i="83" s="1"/>
  <c r="BYT10" i="83"/>
  <c r="BYT8" i="83" s="1"/>
  <c r="BYK39" i="83"/>
  <c r="BYN39" i="83" s="1"/>
  <c r="BYR18" i="83"/>
  <c r="BYU18" i="83" s="1"/>
  <c r="BYR35" i="83"/>
  <c r="BYU35" i="83" s="1"/>
  <c r="BYR40" i="83"/>
  <c r="BYU40" i="83" s="1"/>
  <c r="BYK18" i="83"/>
  <c r="BYN18" i="83" s="1"/>
  <c r="BYD32" i="83"/>
  <c r="BYG32" i="83" s="1"/>
  <c r="BYK45" i="83"/>
  <c r="BYN45" i="83" s="1"/>
  <c r="BXP33" i="83"/>
  <c r="BXS33" i="83" s="1"/>
  <c r="BXI34" i="83"/>
  <c r="BXL34" i="83" s="1"/>
  <c r="BXI18" i="83"/>
  <c r="BXL18" i="83" s="1"/>
  <c r="BYR44" i="83"/>
  <c r="BYU44" i="83" s="1"/>
  <c r="BYK34" i="83"/>
  <c r="BYN34" i="83" s="1"/>
  <c r="BYD18" i="83"/>
  <c r="BYG18" i="83" s="1"/>
  <c r="BXW18" i="83"/>
  <c r="BXZ18" i="83" s="1"/>
  <c r="BXP28" i="83"/>
  <c r="BXS28" i="83" s="1"/>
  <c r="BXP18" i="83"/>
  <c r="BXS18" i="83" s="1"/>
  <c r="BWU33" i="83"/>
  <c r="BWX33" i="83" s="1"/>
  <c r="BWN18" i="83"/>
  <c r="BWQ18" i="83" s="1"/>
  <c r="BVE34" i="83"/>
  <c r="BVH34" i="83" s="1"/>
  <c r="BXP39" i="83"/>
  <c r="BXS39" i="83" s="1"/>
  <c r="BXB38" i="83"/>
  <c r="BXE38" i="83" s="1"/>
  <c r="BXB18" i="83"/>
  <c r="BXE18" i="83" s="1"/>
  <c r="BWU44" i="83"/>
  <c r="BWX44" i="83" s="1"/>
  <c r="BWU18" i="83"/>
  <c r="BWX18" i="83" s="1"/>
  <c r="BWN35" i="83"/>
  <c r="BWQ35" i="83" s="1"/>
  <c r="BVZ18" i="83"/>
  <c r="BWC18" i="83" s="1"/>
  <c r="BVS18" i="83"/>
  <c r="BVV18" i="83" s="1"/>
  <c r="BVL43" i="83"/>
  <c r="BVO43" i="83" s="1"/>
  <c r="BVL39" i="83"/>
  <c r="BVO39" i="83" s="1"/>
  <c r="BVE39" i="83"/>
  <c r="BVH39" i="83" s="1"/>
  <c r="BVS37" i="83"/>
  <c r="BVV37" i="83" s="1"/>
  <c r="BUC18" i="83"/>
  <c r="BUF18" i="83" s="1"/>
  <c r="BTV36" i="83"/>
  <c r="BTY36" i="83" s="1"/>
  <c r="BTV32" i="83"/>
  <c r="BTY32" i="83" s="1"/>
  <c r="BTO34" i="83"/>
  <c r="BTR34" i="83" s="1"/>
  <c r="BTA18" i="83"/>
  <c r="BTD18" i="83" s="1"/>
  <c r="BST35" i="83"/>
  <c r="BSW35" i="83" s="1"/>
  <c r="BSF45" i="83"/>
  <c r="BSI45" i="83" s="1"/>
  <c r="BSF41" i="83"/>
  <c r="BSI41" i="83" s="1"/>
  <c r="BRY43" i="83"/>
  <c r="BSB43" i="83" s="1"/>
  <c r="BRK33" i="83"/>
  <c r="BRN33" i="83" s="1"/>
  <c r="BRD36" i="83"/>
  <c r="BRG36" i="83" s="1"/>
  <c r="BVZ34" i="83"/>
  <c r="BWC34" i="83" s="1"/>
  <c r="BUQ18" i="83"/>
  <c r="BUT18" i="83" s="1"/>
  <c r="BTO39" i="83"/>
  <c r="BTR39" i="83" s="1"/>
  <c r="BST29" i="83"/>
  <c r="BSW29" i="83" s="1"/>
  <c r="BXB42" i="83"/>
  <c r="BXE42" i="83" s="1"/>
  <c r="BWN38" i="83"/>
  <c r="BWQ38" i="83" s="1"/>
  <c r="BVL18" i="83"/>
  <c r="BVO18" i="83" s="1"/>
  <c r="BUQ35" i="83"/>
  <c r="BUT35" i="83" s="1"/>
  <c r="BUJ35" i="83"/>
  <c r="BUM35" i="83" s="1"/>
  <c r="BTV18" i="83"/>
  <c r="BTY18" i="83" s="1"/>
  <c r="BTH18" i="83"/>
  <c r="BTK18" i="83" s="1"/>
  <c r="BTA32" i="83"/>
  <c r="BTD32" i="83" s="1"/>
  <c r="BWG18" i="83"/>
  <c r="BWJ18" i="83" s="1"/>
  <c r="BVE18" i="83"/>
  <c r="BVH18" i="83" s="1"/>
  <c r="BUJ18" i="83"/>
  <c r="BUM18" i="83" s="1"/>
  <c r="BST18" i="83"/>
  <c r="BSW18" i="83" s="1"/>
  <c r="BRY32" i="83"/>
  <c r="BSB32" i="83" s="1"/>
  <c r="BRD18" i="83"/>
  <c r="BRG18" i="83" s="1"/>
  <c r="BQP18" i="83"/>
  <c r="BQS18" i="83" s="1"/>
  <c r="BQB33" i="83"/>
  <c r="BQE33" i="83" s="1"/>
  <c r="BPN32" i="83"/>
  <c r="BPQ32" i="83" s="1"/>
  <c r="BPN26" i="83"/>
  <c r="BPQ26" i="83" s="1"/>
  <c r="BPN18" i="83"/>
  <c r="BPQ18" i="83" s="1"/>
  <c r="BPG33" i="83"/>
  <c r="BPJ33" i="83" s="1"/>
  <c r="BNX20" i="83"/>
  <c r="BOA20" i="83" s="1"/>
  <c r="BNQ20" i="83"/>
  <c r="BNT20" i="83" s="1"/>
  <c r="BNJ47" i="83"/>
  <c r="BNM47" i="83" s="1"/>
  <c r="BNC59" i="83"/>
  <c r="BNF59" i="83" s="1"/>
  <c r="BMV45" i="83"/>
  <c r="BMY45" i="83" s="1"/>
  <c r="BMV39" i="83"/>
  <c r="BMY39" i="83" s="1"/>
  <c r="BMO19" i="83"/>
  <c r="BMR19" i="83" s="1"/>
  <c r="BLT49" i="83"/>
  <c r="BLW49" i="83" s="1"/>
  <c r="BLT45" i="83"/>
  <c r="BLW45" i="83" s="1"/>
  <c r="BLM51" i="83"/>
  <c r="BLP51" i="83" s="1"/>
  <c r="BLM45" i="83"/>
  <c r="BLP45" i="83" s="1"/>
  <c r="BKK38" i="83"/>
  <c r="BKN38" i="83" s="1"/>
  <c r="BKK20" i="83"/>
  <c r="BKN20" i="83" s="1"/>
  <c r="BKD43" i="83"/>
  <c r="BKG43" i="83" s="1"/>
  <c r="BKD39" i="83"/>
  <c r="BKG39" i="83" s="1"/>
  <c r="BJW20" i="83"/>
  <c r="BJZ20" i="83" s="1"/>
  <c r="BVS41" i="83"/>
  <c r="BVV41" i="83" s="1"/>
  <c r="BUX18" i="83"/>
  <c r="BVA18" i="83" s="1"/>
  <c r="BSM18" i="83"/>
  <c r="BSP18" i="83" s="1"/>
  <c r="BRR18" i="83"/>
  <c r="BRU18" i="83" s="1"/>
  <c r="BQI18" i="83"/>
  <c r="BQL18" i="83" s="1"/>
  <c r="BOS51" i="83"/>
  <c r="BOV51" i="83" s="1"/>
  <c r="BOS20" i="83"/>
  <c r="BOV20" i="83" s="1"/>
  <c r="BNX40" i="83"/>
  <c r="BOA40" i="83" s="1"/>
  <c r="BNJ19" i="83"/>
  <c r="BNM19" i="83" s="1"/>
  <c r="BNC20" i="83"/>
  <c r="BNF20" i="83" s="1"/>
  <c r="BKY38" i="83"/>
  <c r="BLB38" i="83" s="1"/>
  <c r="BKR37" i="83"/>
  <c r="BKU37" i="83" s="1"/>
  <c r="BKR20" i="83"/>
  <c r="BKU20" i="83" s="1"/>
  <c r="BKD19" i="83"/>
  <c r="BKG19" i="83" s="1"/>
  <c r="BJW47" i="83"/>
  <c r="BJZ47" i="83" s="1"/>
  <c r="BIU34" i="83"/>
  <c r="BIX34" i="83" s="1"/>
  <c r="BIN41" i="83"/>
  <c r="BIQ41" i="83" s="1"/>
  <c r="BHZ20" i="83"/>
  <c r="BIC20" i="83" s="1"/>
  <c r="BHS38" i="83"/>
  <c r="BHV38" i="83" s="1"/>
  <c r="BHL20" i="83"/>
  <c r="BHO20" i="83" s="1"/>
  <c r="BGX18" i="83"/>
  <c r="BHA18" i="83" s="1"/>
  <c r="BGQ62" i="83"/>
  <c r="BGT62" i="83" s="1"/>
  <c r="BGQ54" i="83"/>
  <c r="BGT54" i="83" s="1"/>
  <c r="BGC31" i="83"/>
  <c r="BGF31" i="83" s="1"/>
  <c r="BET20" i="83"/>
  <c r="BEW20" i="83" s="1"/>
  <c r="BEM52" i="83"/>
  <c r="BEP52" i="83" s="1"/>
  <c r="BEM47" i="83"/>
  <c r="BEP47" i="83" s="1"/>
  <c r="BEM41" i="83"/>
  <c r="BEP41" i="83" s="1"/>
  <c r="BDY49" i="83"/>
  <c r="BEB49" i="83" s="1"/>
  <c r="BDR52" i="83"/>
  <c r="BDU52" i="83" s="1"/>
  <c r="BDK20" i="83"/>
  <c r="BDN20" i="83" s="1"/>
  <c r="BDD53" i="83"/>
  <c r="BDG53" i="83" s="1"/>
  <c r="BDD48" i="83"/>
  <c r="BDG48" i="83" s="1"/>
  <c r="BDD43" i="83"/>
  <c r="BDG43" i="83" s="1"/>
  <c r="BCI54" i="83"/>
  <c r="BCL54" i="83" s="1"/>
  <c r="BCB20" i="83"/>
  <c r="BCE20" i="83" s="1"/>
  <c r="BBU41" i="83"/>
  <c r="BBX41" i="83" s="1"/>
  <c r="BBN20" i="83"/>
  <c r="BBQ20" i="83" s="1"/>
  <c r="BAZ48" i="83"/>
  <c r="BBC48" i="83" s="1"/>
  <c r="BAZ41" i="83"/>
  <c r="BBC41" i="83" s="1"/>
  <c r="BAS20" i="83"/>
  <c r="BAV20" i="83" s="1"/>
  <c r="BAE38" i="83"/>
  <c r="BAH38" i="83" s="1"/>
  <c r="BAE20" i="83"/>
  <c r="BAH20" i="83" s="1"/>
  <c r="AZQ20" i="83"/>
  <c r="AZT20" i="83" s="1"/>
  <c r="AZJ19" i="83"/>
  <c r="AZM19" i="83" s="1"/>
  <c r="AZC46" i="83"/>
  <c r="AZF46" i="83" s="1"/>
  <c r="AYO47" i="83"/>
  <c r="AYR47" i="83" s="1"/>
  <c r="AYO20" i="83"/>
  <c r="AYR20" i="83" s="1"/>
  <c r="AYH51" i="83"/>
  <c r="AYK51" i="83" s="1"/>
  <c r="BVZ50" i="83"/>
  <c r="BWC50" i="83" s="1"/>
  <c r="BUX33" i="83"/>
  <c r="BVA33" i="83" s="1"/>
  <c r="BUC38" i="83"/>
  <c r="BUF38" i="83" s="1"/>
  <c r="BTO18" i="83"/>
  <c r="BTR18" i="83" s="1"/>
  <c r="BRR28" i="83"/>
  <c r="BRU28" i="83" s="1"/>
  <c r="BRD27" i="83"/>
  <c r="BRG27" i="83" s="1"/>
  <c r="BQP41" i="83"/>
  <c r="BQS41" i="83" s="1"/>
  <c r="BQB18" i="83"/>
  <c r="BQE18" i="83" s="1"/>
  <c r="BPN38" i="83"/>
  <c r="BPQ38" i="83" s="1"/>
  <c r="BOZ38" i="83"/>
  <c r="BPC38" i="83" s="1"/>
  <c r="BOS58" i="83"/>
  <c r="BOV58" i="83" s="1"/>
  <c r="BOL46" i="83"/>
  <c r="BOO46" i="83" s="1"/>
  <c r="BOE35" i="83"/>
  <c r="BOH35" i="83" s="1"/>
  <c r="BOE19" i="83"/>
  <c r="BOH19" i="83" s="1"/>
  <c r="BNQ35" i="83"/>
  <c r="BNT35" i="83" s="1"/>
  <c r="BMV20" i="83"/>
  <c r="BMY20" i="83" s="1"/>
  <c r="BMO36" i="83"/>
  <c r="BMR36" i="83" s="1"/>
  <c r="BMH40" i="83"/>
  <c r="BMK40" i="83" s="1"/>
  <c r="BLT20" i="83"/>
  <c r="BLW20" i="83" s="1"/>
  <c r="BLF44" i="83"/>
  <c r="BLI44" i="83" s="1"/>
  <c r="BKY18" i="83"/>
  <c r="BLB18" i="83" s="1"/>
  <c r="BJW62" i="83"/>
  <c r="BJZ62" i="83" s="1"/>
  <c r="BJP39" i="83"/>
  <c r="BJS39" i="83" s="1"/>
  <c r="BJI18" i="83"/>
  <c r="BJL18" i="83" s="1"/>
  <c r="BJB45" i="83"/>
  <c r="BJE45" i="83" s="1"/>
  <c r="BIN18" i="83"/>
  <c r="BIQ18" i="83" s="1"/>
  <c r="BIG56" i="83"/>
  <c r="BIJ56" i="83" s="1"/>
  <c r="BHL41" i="83"/>
  <c r="BHO41" i="83" s="1"/>
  <c r="BHE20" i="83"/>
  <c r="BHH20" i="83" s="1"/>
  <c r="BGX43" i="83"/>
  <c r="BHA43" i="83" s="1"/>
  <c r="BGQ20" i="83"/>
  <c r="BGT20" i="83" s="1"/>
  <c r="BGJ44" i="83"/>
  <c r="BGM44" i="83" s="1"/>
  <c r="BFV41" i="83"/>
  <c r="BFY41" i="83" s="1"/>
  <c r="BFO20" i="83"/>
  <c r="BFR20" i="83" s="1"/>
  <c r="BFH47" i="83"/>
  <c r="BFK47" i="83" s="1"/>
  <c r="BFH20" i="83"/>
  <c r="BFK20" i="83" s="1"/>
  <c r="BFA20" i="83"/>
  <c r="BFD20" i="83" s="1"/>
  <c r="BET51" i="83"/>
  <c r="BEW51" i="83" s="1"/>
  <c r="BEF37" i="83"/>
  <c r="BEI37" i="83" s="1"/>
  <c r="BDD20" i="83"/>
  <c r="BDG20" i="83" s="1"/>
  <c r="BCW47" i="83"/>
  <c r="BCZ47" i="83" s="1"/>
  <c r="BCW20" i="83"/>
  <c r="BCZ20" i="83" s="1"/>
  <c r="BCP36" i="83"/>
  <c r="BCS36" i="83" s="1"/>
  <c r="BCI43" i="83"/>
  <c r="BCL43" i="83" s="1"/>
  <c r="BBN53" i="83"/>
  <c r="BBQ53" i="83" s="1"/>
  <c r="BBG48" i="83"/>
  <c r="BBJ48" i="83" s="1"/>
  <c r="BAE43" i="83"/>
  <c r="BAH43" i="83" s="1"/>
  <c r="AZX56" i="83"/>
  <c r="BAA56" i="83" s="1"/>
  <c r="AZJ41" i="83"/>
  <c r="AZM41" i="83" s="1"/>
  <c r="AZJ34" i="83"/>
  <c r="AZM34" i="83" s="1"/>
  <c r="AZC20" i="83"/>
  <c r="AZF20" i="83" s="1"/>
  <c r="AYH44" i="83"/>
  <c r="AYK44" i="83" s="1"/>
  <c r="AXM47" i="83"/>
  <c r="AXP47" i="83" s="1"/>
  <c r="AWY20" i="83"/>
  <c r="AXB20" i="83" s="1"/>
  <c r="AWK20" i="83"/>
  <c r="AWN20" i="83" s="1"/>
  <c r="AWD44" i="83"/>
  <c r="AWG44" i="83" s="1"/>
  <c r="AWD38" i="83"/>
  <c r="AWG38" i="83" s="1"/>
  <c r="AVP20" i="83"/>
  <c r="AVS20" i="83" s="1"/>
  <c r="AVB52" i="83"/>
  <c r="AVE52" i="83" s="1"/>
  <c r="AUG48" i="83"/>
  <c r="AUJ48" i="83" s="1"/>
  <c r="AUG43" i="83"/>
  <c r="AUJ43" i="83" s="1"/>
  <c r="AUG20" i="83"/>
  <c r="AUJ20" i="83" s="1"/>
  <c r="ATZ20" i="83"/>
  <c r="AUC20" i="83" s="1"/>
  <c r="ATL20" i="83"/>
  <c r="ATO20" i="83" s="1"/>
  <c r="ATE20" i="83"/>
  <c r="ATH20" i="83" s="1"/>
  <c r="ASX53" i="83"/>
  <c r="ATA53" i="83" s="1"/>
  <c r="ASJ53" i="83"/>
  <c r="ASM53" i="83" s="1"/>
  <c r="ASC50" i="83"/>
  <c r="ASF50" i="83" s="1"/>
  <c r="ASC45" i="83"/>
  <c r="ASF45" i="83" s="1"/>
  <c r="ASC20" i="83"/>
  <c r="ASF20" i="83" s="1"/>
  <c r="ARH51" i="83"/>
  <c r="ARK51" i="83" s="1"/>
  <c r="ARH43" i="83"/>
  <c r="ARK43" i="83" s="1"/>
  <c r="ARH20" i="83"/>
  <c r="ARK20" i="83" s="1"/>
  <c r="ARA20" i="83"/>
  <c r="ARD20" i="83" s="1"/>
  <c r="AQT46" i="83"/>
  <c r="AQW46" i="83" s="1"/>
  <c r="AQM53" i="83"/>
  <c r="AQP53" i="83" s="1"/>
  <c r="AQM20" i="83"/>
  <c r="AQP20" i="83" s="1"/>
  <c r="APY20" i="83"/>
  <c r="AQB20" i="83" s="1"/>
  <c r="APK20" i="83"/>
  <c r="APN20" i="83" s="1"/>
  <c r="AOP55" i="83"/>
  <c r="AOS55" i="83" s="1"/>
  <c r="AOP20" i="83"/>
  <c r="AOS20" i="83" s="1"/>
  <c r="AOB56" i="83"/>
  <c r="AOE56" i="83" s="1"/>
  <c r="ANG20" i="83"/>
  <c r="ANJ20" i="83" s="1"/>
  <c r="AMZ50" i="83"/>
  <c r="ANC50" i="83" s="1"/>
  <c r="ALQ39" i="83"/>
  <c r="ALT39" i="83" s="1"/>
  <c r="ALQ19" i="83"/>
  <c r="ALT19" i="83" s="1"/>
  <c r="AKV19" i="83"/>
  <c r="AKY19" i="83" s="1"/>
  <c r="AKO34" i="83"/>
  <c r="AKR34" i="83" s="1"/>
  <c r="AKA46" i="83"/>
  <c r="AKD46" i="83" s="1"/>
  <c r="AKA40" i="83"/>
  <c r="AKD40" i="83" s="1"/>
  <c r="AJM36" i="83"/>
  <c r="AJP36" i="83" s="1"/>
  <c r="AJF19" i="83"/>
  <c r="AJI19" i="83" s="1"/>
  <c r="AIY44" i="83"/>
  <c r="AJB44" i="83" s="1"/>
  <c r="AIR19" i="83"/>
  <c r="AIU19" i="83" s="1"/>
  <c r="AID19" i="83"/>
  <c r="AIG19" i="83" s="1"/>
  <c r="AHW19" i="83"/>
  <c r="AHZ19" i="83" s="1"/>
  <c r="AHP19" i="83"/>
  <c r="AHS19" i="83" s="1"/>
  <c r="AGU44" i="83"/>
  <c r="AGX44" i="83" s="1"/>
  <c r="AGN39" i="83"/>
  <c r="AGQ39" i="83" s="1"/>
  <c r="AGN33" i="83"/>
  <c r="AGQ33" i="83" s="1"/>
  <c r="AFL43" i="83"/>
  <c r="AFO43" i="83" s="1"/>
  <c r="AFL39" i="83"/>
  <c r="AFO39" i="83" s="1"/>
  <c r="AFE46" i="83"/>
  <c r="AFH46" i="83" s="1"/>
  <c r="AFE40" i="83"/>
  <c r="AFH40" i="83" s="1"/>
  <c r="AEQ19" i="83"/>
  <c r="AET19" i="83" s="1"/>
  <c r="AEJ19" i="83"/>
  <c r="AEM19" i="83" s="1"/>
  <c r="ADV45" i="83"/>
  <c r="ADY45" i="83" s="1"/>
  <c r="ADO48" i="83"/>
  <c r="ADR48" i="83" s="1"/>
  <c r="ADH44" i="83"/>
  <c r="ADK44" i="83" s="1"/>
  <c r="BUX29" i="83"/>
  <c r="BVA29" i="83" s="1"/>
  <c r="BRD31" i="83"/>
  <c r="BRG31" i="83" s="1"/>
  <c r="BQI37" i="83"/>
  <c r="BQL37" i="83" s="1"/>
  <c r="BPU18" i="83"/>
  <c r="BPX18" i="83" s="1"/>
  <c r="BOZ42" i="83"/>
  <c r="BPC42" i="83" s="1"/>
  <c r="BMH20" i="83"/>
  <c r="BMK20" i="83" s="1"/>
  <c r="BMA20" i="83"/>
  <c r="BMD20" i="83" s="1"/>
  <c r="BJP20" i="83"/>
  <c r="BJS20" i="83" s="1"/>
  <c r="BUJ29" i="83"/>
  <c r="BUM29" i="83" s="1"/>
  <c r="BTH33" i="83"/>
  <c r="BTK33" i="83" s="1"/>
  <c r="BST24" i="83"/>
  <c r="BSW24" i="83" s="1"/>
  <c r="BSF18" i="83"/>
  <c r="BSI18" i="83" s="1"/>
  <c r="BQW33" i="83"/>
  <c r="BQZ33" i="83" s="1"/>
  <c r="BQW18" i="83"/>
  <c r="BQZ18" i="83" s="1"/>
  <c r="BMH46" i="83"/>
  <c r="BMK46" i="83" s="1"/>
  <c r="BLF20" i="83"/>
  <c r="BLI20" i="83" s="1"/>
  <c r="BKY34" i="83"/>
  <c r="BLB34" i="83" s="1"/>
  <c r="BKR44" i="83"/>
  <c r="BKU44" i="83" s="1"/>
  <c r="BIU20" i="83"/>
  <c r="BIX20" i="83" s="1"/>
  <c r="BIG20" i="83"/>
  <c r="BIJ20" i="83" s="1"/>
  <c r="BVZ38" i="83"/>
  <c r="BWC38" i="83" s="1"/>
  <c r="BUJ24" i="83"/>
  <c r="BUM24" i="83" s="1"/>
  <c r="BSF36" i="83"/>
  <c r="BSI36" i="83" s="1"/>
  <c r="BRY37" i="83"/>
  <c r="BSB37" i="83" s="1"/>
  <c r="BRY18" i="83"/>
  <c r="BSB18" i="83" s="1"/>
  <c r="BRR32" i="83"/>
  <c r="BRU32" i="83" s="1"/>
  <c r="BQI42" i="83"/>
  <c r="BQL42" i="83" s="1"/>
  <c r="BOS45" i="83"/>
  <c r="BOV45" i="83" s="1"/>
  <c r="BNJ42" i="83"/>
  <c r="BNM42" i="83" s="1"/>
  <c r="BNC46" i="83"/>
  <c r="BNF46" i="83" s="1"/>
  <c r="BJW54" i="83"/>
  <c r="BJZ54" i="83" s="1"/>
  <c r="BJP44" i="83"/>
  <c r="BJS44" i="83" s="1"/>
  <c r="BHS35" i="83"/>
  <c r="BHV35" i="83" s="1"/>
  <c r="BGJ50" i="83"/>
  <c r="BGM50" i="83" s="1"/>
  <c r="BET46" i="83"/>
  <c r="BEW46" i="83" s="1"/>
  <c r="BCI48" i="83"/>
  <c r="BCL48" i="83" s="1"/>
  <c r="BCB45" i="83"/>
  <c r="BCE45" i="83" s="1"/>
  <c r="BAL41" i="83"/>
  <c r="BAO41" i="83" s="1"/>
  <c r="AZC40" i="83"/>
  <c r="AZF40" i="83" s="1"/>
  <c r="AYV40" i="83"/>
  <c r="AYY40" i="83" s="1"/>
  <c r="AYA53" i="83"/>
  <c r="AYD53" i="83" s="1"/>
  <c r="AXT38" i="83"/>
  <c r="AXW38" i="83" s="1"/>
  <c r="AXT19" i="83"/>
  <c r="AXW19" i="83" s="1"/>
  <c r="AXM20" i="83"/>
  <c r="AXP20" i="83" s="1"/>
  <c r="AWR44" i="83"/>
  <c r="AWU44" i="83" s="1"/>
  <c r="BNX46" i="83"/>
  <c r="BOA46" i="83" s="1"/>
  <c r="BNC52" i="83"/>
  <c r="BNF52" i="83" s="1"/>
  <c r="BLM58" i="83"/>
  <c r="BLP58" i="83" s="1"/>
  <c r="BLM20" i="83"/>
  <c r="BLP20" i="83" s="1"/>
  <c r="BJI31" i="83"/>
  <c r="BJL31" i="83" s="1"/>
  <c r="BIG63" i="83"/>
  <c r="BIJ63" i="83" s="1"/>
  <c r="BIG49" i="83"/>
  <c r="BIJ49" i="83" s="1"/>
  <c r="BHL47" i="83"/>
  <c r="BHO47" i="83" s="1"/>
  <c r="BGX39" i="83"/>
  <c r="BHA39" i="83" s="1"/>
  <c r="BGQ47" i="83"/>
  <c r="BGT47" i="83" s="1"/>
  <c r="BGC18" i="83"/>
  <c r="BGF18" i="83" s="1"/>
  <c r="BFO37" i="83"/>
  <c r="BFR37" i="83" s="1"/>
  <c r="BDY20" i="83"/>
  <c r="BEB20" i="83" s="1"/>
  <c r="BDR41" i="83"/>
  <c r="BDU41" i="83" s="1"/>
  <c r="BDR20" i="83"/>
  <c r="BDU20" i="83" s="1"/>
  <c r="BCW52" i="83"/>
  <c r="BCZ52" i="83" s="1"/>
  <c r="BCP20" i="83"/>
  <c r="BCS20" i="83" s="1"/>
  <c r="BBG20" i="83"/>
  <c r="BBJ20" i="83" s="1"/>
  <c r="BAS48" i="83"/>
  <c r="BAV48" i="83" s="1"/>
  <c r="AZX44" i="83"/>
  <c r="BAA44" i="83" s="1"/>
  <c r="AZX20" i="83"/>
  <c r="BAA20" i="83" s="1"/>
  <c r="AZQ46" i="83"/>
  <c r="AZT46" i="83" s="1"/>
  <c r="AYO41" i="83"/>
  <c r="AYR41" i="83" s="1"/>
  <c r="AYH20" i="83"/>
  <c r="AYK20" i="83" s="1"/>
  <c r="AYA47" i="83"/>
  <c r="AYD47" i="83" s="1"/>
  <c r="BQP37" i="83"/>
  <c r="BQS37" i="83" s="1"/>
  <c r="BQI32" i="83"/>
  <c r="BQL32" i="83" s="1"/>
  <c r="BOZ19" i="83"/>
  <c r="BPC19" i="83" s="1"/>
  <c r="BOL40" i="83"/>
  <c r="BOO40" i="83" s="1"/>
  <c r="BOL20" i="83"/>
  <c r="BOO20" i="83" s="1"/>
  <c r="BIN46" i="83"/>
  <c r="BIQ46" i="83" s="1"/>
  <c r="BFV47" i="83"/>
  <c r="BFY47" i="83" s="1"/>
  <c r="BFV20" i="83"/>
  <c r="BFY20" i="83" s="1"/>
  <c r="BFA45" i="83"/>
  <c r="BFD45" i="83" s="1"/>
  <c r="BFA40" i="83"/>
  <c r="BFD40" i="83" s="1"/>
  <c r="BCW42" i="83"/>
  <c r="BCZ42" i="83" s="1"/>
  <c r="AZX51" i="83"/>
  <c r="BAA51" i="83" s="1"/>
  <c r="AYV47" i="83"/>
  <c r="AYY47" i="83" s="1"/>
  <c r="AXT45" i="83"/>
  <c r="AXW45" i="83" s="1"/>
  <c r="AXM34" i="83"/>
  <c r="AXP34" i="83" s="1"/>
  <c r="AVW38" i="83"/>
  <c r="AVZ38" i="83" s="1"/>
  <c r="AVW20" i="83"/>
  <c r="AVZ20" i="83" s="1"/>
  <c r="AVP54" i="83"/>
  <c r="AVS54" i="83" s="1"/>
  <c r="AVI49" i="83"/>
  <c r="AVL49" i="83" s="1"/>
  <c r="ATS62" i="83"/>
  <c r="ATV62" i="83" s="1"/>
  <c r="ATS20" i="83"/>
  <c r="ATV20" i="83" s="1"/>
  <c r="ASQ43" i="83"/>
  <c r="AST43" i="83" s="1"/>
  <c r="ASJ47" i="83"/>
  <c r="ASM47" i="83" s="1"/>
  <c r="ASJ20" i="83"/>
  <c r="ASM20" i="83" s="1"/>
  <c r="ARV46" i="83"/>
  <c r="ARY46" i="83" s="1"/>
  <c r="ARV20" i="83"/>
  <c r="ARY20" i="83" s="1"/>
  <c r="ARO48" i="83"/>
  <c r="ARR48" i="83" s="1"/>
  <c r="AQT52" i="83"/>
  <c r="AQW52" i="83" s="1"/>
  <c r="AQM61" i="83"/>
  <c r="AQP61" i="83" s="1"/>
  <c r="AQM47" i="83"/>
  <c r="AQP47" i="83" s="1"/>
  <c r="AQF47" i="83"/>
  <c r="AQI47" i="83" s="1"/>
  <c r="APK44" i="83"/>
  <c r="APN44" i="83" s="1"/>
  <c r="AOW55" i="83"/>
  <c r="AOZ55" i="83" s="1"/>
  <c r="AOP49" i="83"/>
  <c r="AOS49" i="83" s="1"/>
  <c r="ANN20" i="83"/>
  <c r="ANQ20" i="83" s="1"/>
  <c r="ANG66" i="83"/>
  <c r="ANJ66" i="83" s="1"/>
  <c r="ALX45" i="83"/>
  <c r="AMA45" i="83" s="1"/>
  <c r="ALX19" i="83"/>
  <c r="AMA19" i="83" s="1"/>
  <c r="ALJ19" i="83"/>
  <c r="ALM19" i="83" s="1"/>
  <c r="AKH43" i="83"/>
  <c r="AKK43" i="83" s="1"/>
  <c r="AJT35" i="83"/>
  <c r="AJW35" i="83" s="1"/>
  <c r="AIY19" i="83"/>
  <c r="AJB19" i="83" s="1"/>
  <c r="AIR43" i="83"/>
  <c r="AIU43" i="83" s="1"/>
  <c r="AID40" i="83"/>
  <c r="AIG40" i="83" s="1"/>
  <c r="AID34" i="83"/>
  <c r="AIG34" i="83" s="1"/>
  <c r="AHI19" i="83"/>
  <c r="AHL19" i="83" s="1"/>
  <c r="AGG37" i="83"/>
  <c r="AGJ37" i="83" s="1"/>
  <c r="AFS19" i="83"/>
  <c r="AFV19" i="83" s="1"/>
  <c r="BRK18" i="83"/>
  <c r="BRN18" i="83" s="1"/>
  <c r="BPG38" i="83"/>
  <c r="BPJ38" i="83" s="1"/>
  <c r="BLF39" i="83"/>
  <c r="BLI39" i="83" s="1"/>
  <c r="BJB38" i="83"/>
  <c r="BJE38" i="83" s="1"/>
  <c r="BJB20" i="83"/>
  <c r="BJE20" i="83" s="1"/>
  <c r="BHZ45" i="83"/>
  <c r="BIC45" i="83" s="1"/>
  <c r="BEF44" i="83"/>
  <c r="BEI44" i="83" s="1"/>
  <c r="BDR46" i="83"/>
  <c r="BDU46" i="83" s="1"/>
  <c r="BDK38" i="83"/>
  <c r="BDN38" i="83" s="1"/>
  <c r="BCB58" i="83"/>
  <c r="BCE58" i="83" s="1"/>
  <c r="BCB52" i="83"/>
  <c r="BCE52" i="83" s="1"/>
  <c r="BBU47" i="83"/>
  <c r="BBX47" i="83" s="1"/>
  <c r="BBN47" i="83"/>
  <c r="BBQ47" i="83" s="1"/>
  <c r="BAZ20" i="83"/>
  <c r="BBC20" i="83" s="1"/>
  <c r="BAL20" i="83"/>
  <c r="BAO20" i="83" s="1"/>
  <c r="AYV20" i="83"/>
  <c r="AYY20" i="83" s="1"/>
  <c r="AXF45" i="83"/>
  <c r="AXI45" i="83" s="1"/>
  <c r="AWY50" i="83"/>
  <c r="AXB50" i="83" s="1"/>
  <c r="AWR20" i="83"/>
  <c r="AWU20" i="83" s="1"/>
  <c r="AWD20" i="83"/>
  <c r="AWG20" i="83" s="1"/>
  <c r="AVP49" i="83"/>
  <c r="AVS49" i="83" s="1"/>
  <c r="AVI61" i="83"/>
  <c r="AVL61" i="83" s="1"/>
  <c r="AVB40" i="83"/>
  <c r="AVE40" i="83" s="1"/>
  <c r="AUU20" i="83"/>
  <c r="AUX20" i="83" s="1"/>
  <c r="AUN52" i="83"/>
  <c r="AUQ52" i="83" s="1"/>
  <c r="ATL38" i="83"/>
  <c r="ATO38" i="83" s="1"/>
  <c r="ATE49" i="83"/>
  <c r="ATH49" i="83" s="1"/>
  <c r="ASX20" i="83"/>
  <c r="ATA20" i="83" s="1"/>
  <c r="ASQ38" i="83"/>
  <c r="AST38" i="83" s="1"/>
  <c r="ASC57" i="83"/>
  <c r="ASF57" i="83" s="1"/>
  <c r="ARO43" i="83"/>
  <c r="ARR43" i="83" s="1"/>
  <c r="AQF51" i="83"/>
  <c r="AQI51" i="83" s="1"/>
  <c r="APR53" i="83"/>
  <c r="APU53" i="83" s="1"/>
  <c r="APD47" i="83"/>
  <c r="APG47" i="83" s="1"/>
  <c r="AOW20" i="83"/>
  <c r="AOZ20" i="83" s="1"/>
  <c r="AOI53" i="83"/>
  <c r="AOL53" i="83" s="1"/>
  <c r="AOB20" i="83"/>
  <c r="AOE20" i="83" s="1"/>
  <c r="AMZ20" i="83"/>
  <c r="ANC20" i="83" s="1"/>
  <c r="ALX41" i="83"/>
  <c r="AMA41" i="83" s="1"/>
  <c r="ALQ26" i="83"/>
  <c r="ALT26" i="83" s="1"/>
  <c r="AKH48" i="83"/>
  <c r="AKK48" i="83" s="1"/>
  <c r="AKA19" i="83"/>
  <c r="AKD19" i="83" s="1"/>
  <c r="AJF38" i="83"/>
  <c r="AJI38" i="83" s="1"/>
  <c r="AIR39" i="83"/>
  <c r="AIU39" i="83" s="1"/>
  <c r="AHW40" i="83"/>
  <c r="AHZ40" i="83" s="1"/>
  <c r="AHP34" i="83"/>
  <c r="AHS34" i="83" s="1"/>
  <c r="AHI43" i="83"/>
  <c r="AHL43" i="83" s="1"/>
  <c r="AHB35" i="83"/>
  <c r="AHE35" i="83" s="1"/>
  <c r="AFZ19" i="83"/>
  <c r="AGC19" i="83" s="1"/>
  <c r="AFE35" i="83"/>
  <c r="AFH35" i="83" s="1"/>
  <c r="BUC34" i="83"/>
  <c r="BUF34" i="83" s="1"/>
  <c r="BFH42" i="83"/>
  <c r="BFK42" i="83" s="1"/>
  <c r="BEM20" i="83"/>
  <c r="BEP20" i="83" s="1"/>
  <c r="BCP42" i="83"/>
  <c r="BCS42" i="83" s="1"/>
  <c r="BAS41" i="83"/>
  <c r="BAV41" i="83" s="1"/>
  <c r="AXM41" i="83"/>
  <c r="AXP41" i="83" s="1"/>
  <c r="AXF52" i="83"/>
  <c r="AXI52" i="83" s="1"/>
  <c r="AWR58" i="83"/>
  <c r="AWU58" i="83" s="1"/>
  <c r="AVW45" i="83"/>
  <c r="AVZ45" i="83" s="1"/>
  <c r="AVI20" i="83"/>
  <c r="AVL20" i="83" s="1"/>
  <c r="AVB46" i="83"/>
  <c r="AVE46" i="83" s="1"/>
  <c r="AVB20" i="83"/>
  <c r="AVE20" i="83" s="1"/>
  <c r="AUN20" i="83"/>
  <c r="AUQ20" i="83" s="1"/>
  <c r="ATZ55" i="83"/>
  <c r="AUC55" i="83" s="1"/>
  <c r="ATS50" i="83"/>
  <c r="ATV50" i="83" s="1"/>
  <c r="ATL44" i="83"/>
  <c r="ATO44" i="83" s="1"/>
  <c r="ATE44" i="83"/>
  <c r="ATH44" i="83" s="1"/>
  <c r="ASJ41" i="83"/>
  <c r="ASM41" i="83" s="1"/>
  <c r="ARV40" i="83"/>
  <c r="ARY40" i="83" s="1"/>
  <c r="AQT40" i="83"/>
  <c r="AQW40" i="83" s="1"/>
  <c r="APD41" i="83"/>
  <c r="APG41" i="83" s="1"/>
  <c r="APD20" i="83"/>
  <c r="APG20" i="83" s="1"/>
  <c r="AOI41" i="83"/>
  <c r="AOL41" i="83" s="1"/>
  <c r="ANN52" i="83"/>
  <c r="ANQ52" i="83" s="1"/>
  <c r="ANG57" i="83"/>
  <c r="ANJ57" i="83" s="1"/>
  <c r="AML47" i="83"/>
  <c r="AMO47" i="83" s="1"/>
  <c r="AML40" i="83"/>
  <c r="AMO40" i="83" s="1"/>
  <c r="ALC19" i="83"/>
  <c r="ALF19" i="83" s="1"/>
  <c r="AKO41" i="83"/>
  <c r="AKR41" i="83" s="1"/>
  <c r="AIK19" i="83"/>
  <c r="AIN19" i="83" s="1"/>
  <c r="AGU38" i="83"/>
  <c r="AGX38" i="83" s="1"/>
  <c r="AEX39" i="83"/>
  <c r="AFA39" i="83" s="1"/>
  <c r="ADO19" i="83"/>
  <c r="ADR19" i="83" s="1"/>
  <c r="ADA19" i="83"/>
  <c r="ADD19" i="83" s="1"/>
  <c r="ACT19" i="83"/>
  <c r="ACW19" i="83" s="1"/>
  <c r="ABY59" i="83"/>
  <c r="ACB59" i="83" s="1"/>
  <c r="ABR45" i="83"/>
  <c r="ABU45" i="83" s="1"/>
  <c r="AAI58" i="83"/>
  <c r="AAL58" i="83" s="1"/>
  <c r="AAB56" i="83"/>
  <c r="AAE56" i="83" s="1"/>
  <c r="ZN21" i="83"/>
  <c r="ZQ21" i="83" s="1"/>
  <c r="YZ21" i="83"/>
  <c r="ZC21" i="83" s="1"/>
  <c r="YL56" i="83"/>
  <c r="YO56" i="83" s="1"/>
  <c r="YL21" i="83"/>
  <c r="YO21" i="83" s="1"/>
  <c r="YE43" i="83"/>
  <c r="YH43" i="83" s="1"/>
  <c r="XQ52" i="83"/>
  <c r="XT52" i="83" s="1"/>
  <c r="XJ21" i="83"/>
  <c r="XM21" i="83" s="1"/>
  <c r="XC51" i="83"/>
  <c r="XF51" i="83" s="1"/>
  <c r="XC21" i="83"/>
  <c r="XF21" i="83" s="1"/>
  <c r="WV53" i="83"/>
  <c r="WY53" i="83" s="1"/>
  <c r="WH21" i="83"/>
  <c r="WK21" i="83" s="1"/>
  <c r="VT52" i="83"/>
  <c r="VW52" i="83" s="1"/>
  <c r="VM64" i="83"/>
  <c r="VP64" i="83" s="1"/>
  <c r="VF55" i="83"/>
  <c r="VI55" i="83" s="1"/>
  <c r="UR21" i="83"/>
  <c r="UU21" i="83" s="1"/>
  <c r="UD49" i="83"/>
  <c r="UG49" i="83" s="1"/>
  <c r="UD45" i="83"/>
  <c r="UG45" i="83" s="1"/>
  <c r="SN20" i="83"/>
  <c r="SQ20" i="83" s="1"/>
  <c r="RZ53" i="83"/>
  <c r="SC53" i="83" s="1"/>
  <c r="RL44" i="83"/>
  <c r="RO44" i="83" s="1"/>
  <c r="RL20" i="83"/>
  <c r="RO20" i="83" s="1"/>
  <c r="QQ46" i="83"/>
  <c r="QT46" i="83" s="1"/>
  <c r="QJ63" i="83"/>
  <c r="QM63" i="83" s="1"/>
  <c r="QJ49" i="83"/>
  <c r="QM49" i="83" s="1"/>
  <c r="QJ21" i="83"/>
  <c r="QM21" i="83" s="1"/>
  <c r="QC21" i="83"/>
  <c r="QF21" i="83" s="1"/>
  <c r="PO58" i="83"/>
  <c r="PR58" i="83" s="1"/>
  <c r="PO51" i="83"/>
  <c r="PR51" i="83" s="1"/>
  <c r="PA43" i="83"/>
  <c r="PD43" i="83" s="1"/>
  <c r="OT64" i="83"/>
  <c r="OW64" i="83" s="1"/>
  <c r="OM55" i="83"/>
  <c r="OP55" i="83" s="1"/>
  <c r="NY53" i="83"/>
  <c r="OB53" i="83" s="1"/>
  <c r="NR46" i="83"/>
  <c r="NU46" i="83" s="1"/>
  <c r="NK47" i="83"/>
  <c r="NN47" i="83" s="1"/>
  <c r="NK20" i="83"/>
  <c r="NN20" i="83" s="1"/>
  <c r="MW21" i="83"/>
  <c r="MZ21" i="83" s="1"/>
  <c r="MI55" i="83"/>
  <c r="ML55" i="83" s="1"/>
  <c r="LU44" i="83"/>
  <c r="LX44" i="83" s="1"/>
  <c r="LN64" i="83"/>
  <c r="LQ64" i="83" s="1"/>
  <c r="LN59" i="83"/>
  <c r="LQ59" i="83" s="1"/>
  <c r="KZ45" i="83"/>
  <c r="LC45" i="83" s="1"/>
  <c r="IO21" i="83"/>
  <c r="IR21" i="83" s="1"/>
  <c r="IH59" i="83"/>
  <c r="IK59" i="83" s="1"/>
  <c r="IH21" i="83"/>
  <c r="IK21" i="83" s="1"/>
  <c r="IA43" i="83"/>
  <c r="ID43" i="83" s="1"/>
  <c r="IA21" i="83"/>
  <c r="ID21" i="83" s="1"/>
  <c r="HM21" i="83"/>
  <c r="HP21" i="83" s="1"/>
  <c r="HF55" i="83"/>
  <c r="HI55" i="83" s="1"/>
  <c r="BFH37" i="83"/>
  <c r="BFK37" i="83" s="1"/>
  <c r="BDY55" i="83"/>
  <c r="BEB55" i="83" s="1"/>
  <c r="BDK43" i="83"/>
  <c r="BDN43" i="83" s="1"/>
  <c r="BCI20" i="83"/>
  <c r="BCL20" i="83" s="1"/>
  <c r="BBN58" i="83"/>
  <c r="BBQ58" i="83" s="1"/>
  <c r="BAL48" i="83"/>
  <c r="BAO48" i="83" s="1"/>
  <c r="AZQ39" i="83"/>
  <c r="AZT39" i="83" s="1"/>
  <c r="AYH58" i="83"/>
  <c r="AYK58" i="83" s="1"/>
  <c r="ATZ49" i="83"/>
  <c r="AUC49" i="83" s="1"/>
  <c r="ARO20" i="83"/>
  <c r="ARR20" i="83" s="1"/>
  <c r="AQT20" i="83"/>
  <c r="AQW20" i="83" s="1"/>
  <c r="AQF41" i="83"/>
  <c r="AQI41" i="83" s="1"/>
  <c r="AQF20" i="83"/>
  <c r="AQI20" i="83" s="1"/>
  <c r="APR45" i="83"/>
  <c r="APU45" i="83" s="1"/>
  <c r="APD53" i="83"/>
  <c r="APG53" i="83" s="1"/>
  <c r="AOP43" i="83"/>
  <c r="AOS43" i="83" s="1"/>
  <c r="ANN47" i="83"/>
  <c r="ANQ47" i="83" s="1"/>
  <c r="AMZ62" i="83"/>
  <c r="ANC62" i="83" s="1"/>
  <c r="AME20" i="83"/>
  <c r="AMH20" i="83" s="1"/>
  <c r="ALQ33" i="83"/>
  <c r="ALT33" i="83" s="1"/>
  <c r="AJT19" i="83"/>
  <c r="AJW19" i="83" s="1"/>
  <c r="AJM19" i="83"/>
  <c r="AJP19" i="83" s="1"/>
  <c r="AIK46" i="83"/>
  <c r="AIN46" i="83" s="1"/>
  <c r="AGN19" i="83"/>
  <c r="AGQ19" i="83" s="1"/>
  <c r="AEJ34" i="83"/>
  <c r="AEM34" i="83" s="1"/>
  <c r="AEC19" i="83"/>
  <c r="AEF19" i="83" s="1"/>
  <c r="ADV39" i="83"/>
  <c r="ADY39" i="83" s="1"/>
  <c r="ADO41" i="83"/>
  <c r="ADR41" i="83" s="1"/>
  <c r="ADO35" i="83"/>
  <c r="ADR35" i="83" s="1"/>
  <c r="ADA40" i="83"/>
  <c r="ADD40" i="83" s="1"/>
  <c r="ADA34" i="83"/>
  <c r="ADD34" i="83" s="1"/>
  <c r="ACM46" i="83"/>
  <c r="ACP46" i="83" s="1"/>
  <c r="ABY67" i="83"/>
  <c r="ACB67" i="83" s="1"/>
  <c r="ABR50" i="83"/>
  <c r="ABU50" i="83" s="1"/>
  <c r="AAW49" i="83"/>
  <c r="AAZ49" i="83" s="1"/>
  <c r="AAW21" i="83"/>
  <c r="AAZ21" i="83" s="1"/>
  <c r="AAP47" i="83"/>
  <c r="AAS47" i="83" s="1"/>
  <c r="AAP21" i="83"/>
  <c r="AAS21" i="83" s="1"/>
  <c r="AAI21" i="83"/>
  <c r="AAL21" i="83" s="1"/>
  <c r="AAB21" i="83"/>
  <c r="AAE21" i="83" s="1"/>
  <c r="ZU45" i="83"/>
  <c r="ZX45" i="83" s="1"/>
  <c r="ZU40" i="83"/>
  <c r="ZX40" i="83" s="1"/>
  <c r="ZN50" i="83"/>
  <c r="ZQ50" i="83" s="1"/>
  <c r="YS62" i="83"/>
  <c r="YV62" i="83" s="1"/>
  <c r="XC58" i="83"/>
  <c r="XF58" i="83" s="1"/>
  <c r="WV21" i="83"/>
  <c r="WY21" i="83" s="1"/>
  <c r="WO38" i="83"/>
  <c r="WR38" i="83" s="1"/>
  <c r="WO21" i="83"/>
  <c r="WR21" i="83" s="1"/>
  <c r="WA42" i="83"/>
  <c r="WD42" i="83" s="1"/>
  <c r="WA21" i="83"/>
  <c r="WD21" i="83" s="1"/>
  <c r="VT21" i="83"/>
  <c r="VW21" i="83" s="1"/>
  <c r="VM50" i="83"/>
  <c r="VP50" i="83" s="1"/>
  <c r="VF21" i="83"/>
  <c r="VI21" i="83" s="1"/>
  <c r="UY49" i="83"/>
  <c r="VB49" i="83" s="1"/>
  <c r="UY44" i="83"/>
  <c r="VB44" i="83" s="1"/>
  <c r="UY37" i="83"/>
  <c r="VB37" i="83" s="1"/>
  <c r="UK49" i="83"/>
  <c r="UN49" i="83" s="1"/>
  <c r="TW64" i="83"/>
  <c r="TZ64" i="83" s="1"/>
  <c r="TP55" i="83"/>
  <c r="TS55" i="83" s="1"/>
  <c r="TI37" i="83"/>
  <c r="TL37" i="83" s="1"/>
  <c r="TB50" i="83"/>
  <c r="TE50" i="83" s="1"/>
  <c r="RZ68" i="83"/>
  <c r="SC68" i="83" s="1"/>
  <c r="RZ61" i="83"/>
  <c r="SC61" i="83" s="1"/>
  <c r="QX60" i="83"/>
  <c r="RA60" i="83" s="1"/>
  <c r="QX46" i="83"/>
  <c r="RA46" i="83" s="1"/>
  <c r="QJ57" i="83"/>
  <c r="QM57" i="83" s="1"/>
  <c r="PV41" i="83"/>
  <c r="PY41" i="83" s="1"/>
  <c r="PH64" i="83"/>
  <c r="PK64" i="83" s="1"/>
  <c r="PH59" i="83"/>
  <c r="PK59" i="83" s="1"/>
  <c r="PH52" i="83"/>
  <c r="PK52" i="83" s="1"/>
  <c r="PA48" i="83"/>
  <c r="PD48" i="83" s="1"/>
  <c r="OM49" i="83"/>
  <c r="OP49" i="83" s="1"/>
  <c r="OF46" i="83"/>
  <c r="OI46" i="83" s="1"/>
  <c r="OF20" i="83"/>
  <c r="OI20" i="83" s="1"/>
  <c r="NY61" i="83"/>
  <c r="OB61" i="83" s="1"/>
  <c r="ND49" i="83"/>
  <c r="NG49" i="83" s="1"/>
  <c r="MW49" i="83"/>
  <c r="MZ49" i="83" s="1"/>
  <c r="MP48" i="83"/>
  <c r="MS48" i="83" s="1"/>
  <c r="MP20" i="83"/>
  <c r="MS20" i="83" s="1"/>
  <c r="MI56" i="83"/>
  <c r="ML56" i="83" s="1"/>
  <c r="LN21" i="83"/>
  <c r="LQ21" i="83" s="1"/>
  <c r="LG56" i="83"/>
  <c r="LJ56" i="83" s="1"/>
  <c r="KL56" i="83"/>
  <c r="KO56" i="83" s="1"/>
  <c r="KL51" i="83"/>
  <c r="KO51" i="83" s="1"/>
  <c r="KE43" i="83"/>
  <c r="KH43" i="83" s="1"/>
  <c r="KE37" i="83"/>
  <c r="KH37" i="83" s="1"/>
  <c r="JX68" i="83"/>
  <c r="KA68" i="83" s="1"/>
  <c r="JX63" i="83"/>
  <c r="KA63" i="83" s="1"/>
  <c r="JQ21" i="83"/>
  <c r="JT21" i="83" s="1"/>
  <c r="JC55" i="83"/>
  <c r="JF55" i="83" s="1"/>
  <c r="IO74" i="83"/>
  <c r="IR74" i="83" s="1"/>
  <c r="IH65" i="83"/>
  <c r="IK65" i="83" s="1"/>
  <c r="HT51" i="83"/>
  <c r="HW51" i="83" s="1"/>
  <c r="HF21" i="83"/>
  <c r="HI21" i="83" s="1"/>
  <c r="BSM36" i="83"/>
  <c r="BSP36" i="83" s="1"/>
  <c r="BPG18" i="83"/>
  <c r="BPJ18" i="83" s="1"/>
  <c r="BNQ29" i="83"/>
  <c r="BNT29" i="83" s="1"/>
  <c r="BHZ51" i="83"/>
  <c r="BIC51" i="83" s="1"/>
  <c r="BHE39" i="83"/>
  <c r="BHH39" i="83" s="1"/>
  <c r="BEF20" i="83"/>
  <c r="BEI20" i="83" s="1"/>
  <c r="AWR52" i="83"/>
  <c r="AWU52" i="83" s="1"/>
  <c r="ATZ44" i="83"/>
  <c r="AUC44" i="83" s="1"/>
  <c r="ASX46" i="83"/>
  <c r="ATA46" i="83" s="1"/>
  <c r="APR20" i="83"/>
  <c r="APU20" i="83" s="1"/>
  <c r="AOW49" i="83"/>
  <c r="AOZ49" i="83" s="1"/>
  <c r="AOI48" i="83"/>
  <c r="AOL48" i="83" s="1"/>
  <c r="ANN40" i="83"/>
  <c r="ANQ40" i="83" s="1"/>
  <c r="AHB19" i="83"/>
  <c r="AHE19" i="83" s="1"/>
  <c r="AFS43" i="83"/>
  <c r="AFV43" i="83" s="1"/>
  <c r="AFE19" i="83"/>
  <c r="AFH19" i="83" s="1"/>
  <c r="AEX34" i="83"/>
  <c r="AFA34" i="83" s="1"/>
  <c r="AEQ39" i="83"/>
  <c r="AET39" i="83" s="1"/>
  <c r="ADH37" i="83"/>
  <c r="ADK37" i="83" s="1"/>
  <c r="ACM19" i="83"/>
  <c r="ACP19" i="83" s="1"/>
  <c r="ACF50" i="83"/>
  <c r="ACI50" i="83" s="1"/>
  <c r="ABR21" i="83"/>
  <c r="ABU21" i="83" s="1"/>
  <c r="ABK20" i="83"/>
  <c r="ABN20" i="83" s="1"/>
  <c r="ABD21" i="83"/>
  <c r="ABG21" i="83" s="1"/>
  <c r="AAW34" i="83"/>
  <c r="AAZ34" i="83" s="1"/>
  <c r="AAI65" i="83"/>
  <c r="AAL65" i="83" s="1"/>
  <c r="AAB48" i="83"/>
  <c r="AAE48" i="83" s="1"/>
  <c r="ZU20" i="83"/>
  <c r="ZX20" i="83" s="1"/>
  <c r="YS55" i="83"/>
  <c r="YV55" i="83" s="1"/>
  <c r="YE20" i="83"/>
  <c r="YH20" i="83" s="1"/>
  <c r="XX21" i="83"/>
  <c r="YA21" i="83" s="1"/>
  <c r="XQ45" i="83"/>
  <c r="XT45" i="83" s="1"/>
  <c r="XQ21" i="83"/>
  <c r="XT21" i="83" s="1"/>
  <c r="XC65" i="83"/>
  <c r="XF65" i="83" s="1"/>
  <c r="WH55" i="83"/>
  <c r="WK55" i="83" s="1"/>
  <c r="UR53" i="83"/>
  <c r="UU53" i="83" s="1"/>
  <c r="TW21" i="83"/>
  <c r="TZ21" i="83" s="1"/>
  <c r="TB56" i="83"/>
  <c r="TE56" i="83" s="1"/>
  <c r="SU21" i="83"/>
  <c r="SX21" i="83" s="1"/>
  <c r="SN45" i="83"/>
  <c r="SQ45" i="83" s="1"/>
  <c r="RE21" i="83"/>
  <c r="RH21" i="83" s="1"/>
  <c r="QX53" i="83"/>
  <c r="RA53" i="83" s="1"/>
  <c r="PV20" i="83"/>
  <c r="PY20" i="83" s="1"/>
  <c r="PA20" i="83"/>
  <c r="PD20" i="83" s="1"/>
  <c r="OT21" i="83"/>
  <c r="OW21" i="83" s="1"/>
  <c r="OM21" i="83"/>
  <c r="OP21" i="83" s="1"/>
  <c r="NY21" i="83"/>
  <c r="OB21" i="83" s="1"/>
  <c r="NK53" i="83"/>
  <c r="NN53" i="83" s="1"/>
  <c r="ND61" i="83"/>
  <c r="NG61" i="83" s="1"/>
  <c r="MP42" i="83"/>
  <c r="MS42" i="83" s="1"/>
  <c r="MB65" i="83"/>
  <c r="ME65" i="83" s="1"/>
  <c r="MB58" i="83"/>
  <c r="ME58" i="83" s="1"/>
  <c r="MB51" i="83"/>
  <c r="ME51" i="83" s="1"/>
  <c r="LN51" i="83"/>
  <c r="LQ51" i="83" s="1"/>
  <c r="KL44" i="83"/>
  <c r="KO44" i="83" s="1"/>
  <c r="KE20" i="83"/>
  <c r="KH20" i="83" s="1"/>
  <c r="JJ20" i="83"/>
  <c r="JM20" i="83" s="1"/>
  <c r="JC21" i="83"/>
  <c r="JF21" i="83" s="1"/>
  <c r="GY66" i="83"/>
  <c r="HB66" i="83" s="1"/>
  <c r="GY59" i="83"/>
  <c r="HB59" i="83" s="1"/>
  <c r="GR51" i="83"/>
  <c r="GU51" i="83" s="1"/>
  <c r="GK20" i="83"/>
  <c r="GN20" i="83" s="1"/>
  <c r="GD21" i="83"/>
  <c r="GG21" i="83" s="1"/>
  <c r="FW42" i="83"/>
  <c r="FZ42" i="83" s="1"/>
  <c r="FW21" i="83"/>
  <c r="FZ21" i="83" s="1"/>
  <c r="FP54" i="83"/>
  <c r="FS54" i="83" s="1"/>
  <c r="FB66" i="83"/>
  <c r="FE66" i="83" s="1"/>
  <c r="FB61" i="83"/>
  <c r="FE61" i="83" s="1"/>
  <c r="FB21" i="83"/>
  <c r="FE21" i="83" s="1"/>
  <c r="EU21" i="83"/>
  <c r="EX21" i="83" s="1"/>
  <c r="EN57" i="83"/>
  <c r="EQ57" i="83" s="1"/>
  <c r="DZ53" i="83"/>
  <c r="EC53" i="83" s="1"/>
  <c r="DS64" i="83"/>
  <c r="DV64" i="83" s="1"/>
  <c r="DL49" i="83"/>
  <c r="DO49" i="83" s="1"/>
  <c r="DL21" i="83"/>
  <c r="DO21" i="83" s="1"/>
  <c r="CQ46" i="83"/>
  <c r="CT46" i="83" s="1"/>
  <c r="CQ21" i="83"/>
  <c r="CT21" i="83" s="1"/>
  <c r="CJ57" i="83"/>
  <c r="CM57" i="83" s="1"/>
  <c r="CJ52" i="83"/>
  <c r="CM52" i="83" s="1"/>
  <c r="BV65" i="83"/>
  <c r="BY65" i="83" s="1"/>
  <c r="BV51" i="83"/>
  <c r="BY51" i="83" s="1"/>
  <c r="BH55" i="83"/>
  <c r="BK55" i="83" s="1"/>
  <c r="BH21" i="83"/>
  <c r="BK21" i="83" s="1"/>
  <c r="AM58" i="83"/>
  <c r="AP58" i="83" s="1"/>
  <c r="AF21" i="83"/>
  <c r="AI21" i="83" s="1"/>
  <c r="Y34" i="83"/>
  <c r="AB34" i="83" s="1"/>
  <c r="R47" i="83"/>
  <c r="U47" i="83" s="1"/>
  <c r="BHS19" i="83"/>
  <c r="BHV19" i="83" s="1"/>
  <c r="ARV51" i="83"/>
  <c r="ARY51" i="83" s="1"/>
  <c r="AOB47" i="83"/>
  <c r="AOE47" i="83" s="1"/>
  <c r="AKV38" i="83"/>
  <c r="AKY38" i="83" s="1"/>
  <c r="AJT42" i="83"/>
  <c r="AJW42" i="83" s="1"/>
  <c r="AGU19" i="83"/>
  <c r="AGX19" i="83" s="1"/>
  <c r="AFL19" i="83"/>
  <c r="AFO19" i="83" s="1"/>
  <c r="AEX19" i="83"/>
  <c r="AFA19" i="83" s="1"/>
  <c r="AAP52" i="83"/>
  <c r="AAS52" i="83" s="1"/>
  <c r="AAB64" i="83"/>
  <c r="AAE64" i="83" s="1"/>
  <c r="YL64" i="83"/>
  <c r="YO64" i="83" s="1"/>
  <c r="YE49" i="83"/>
  <c r="YH49" i="83" s="1"/>
  <c r="VT47" i="83"/>
  <c r="VW47" i="83" s="1"/>
  <c r="UR58" i="83"/>
  <c r="UU58" i="83" s="1"/>
  <c r="ND21" i="83"/>
  <c r="NG21" i="83" s="1"/>
  <c r="MI62" i="83"/>
  <c r="ML62" i="83" s="1"/>
  <c r="KZ39" i="83"/>
  <c r="LC39" i="83" s="1"/>
  <c r="JX54" i="83"/>
  <c r="KA54" i="83" s="1"/>
  <c r="IH53" i="83"/>
  <c r="IK53" i="83" s="1"/>
  <c r="HM48" i="83"/>
  <c r="HP48" i="83" s="1"/>
  <c r="HM41" i="83"/>
  <c r="HP41" i="83" s="1"/>
  <c r="FB54" i="83"/>
  <c r="FE54" i="83" s="1"/>
  <c r="EN21" i="83"/>
  <c r="EQ21" i="83" s="1"/>
  <c r="EG50" i="83"/>
  <c r="EJ50" i="83" s="1"/>
  <c r="EG43" i="83"/>
  <c r="EJ43" i="83" s="1"/>
  <c r="DS21" i="83"/>
  <c r="DV21" i="83" s="1"/>
  <c r="DE21" i="83"/>
  <c r="DH21" i="83" s="1"/>
  <c r="CX21" i="83"/>
  <c r="DA21" i="83" s="1"/>
  <c r="CC73" i="83"/>
  <c r="CF73" i="83" s="1"/>
  <c r="BA43" i="83"/>
  <c r="BD43" i="83" s="1"/>
  <c r="AT49" i="83"/>
  <c r="AW49" i="83" s="1"/>
  <c r="AT21" i="83"/>
  <c r="AW21" i="83" s="1"/>
  <c r="AF61" i="83"/>
  <c r="AI61" i="83" s="1"/>
  <c r="AF54" i="83"/>
  <c r="AI54" i="83" s="1"/>
  <c r="K21" i="83"/>
  <c r="N21" i="83" s="1"/>
  <c r="BMA35" i="83"/>
  <c r="BMD35" i="83" s="1"/>
  <c r="BBU20" i="83"/>
  <c r="BBX20" i="83" s="1"/>
  <c r="BBG42" i="83"/>
  <c r="BBJ42" i="83" s="1"/>
  <c r="AYV54" i="83"/>
  <c r="AYY54" i="83" s="1"/>
  <c r="AWY43" i="83"/>
  <c r="AXB43" i="83" s="1"/>
  <c r="AUU37" i="83"/>
  <c r="AUX37" i="83" s="1"/>
  <c r="AUN44" i="83"/>
  <c r="AUQ44" i="83" s="1"/>
  <c r="ANU40" i="83"/>
  <c r="ANX40" i="83" s="1"/>
  <c r="ANU20" i="83"/>
  <c r="ANX20" i="83" s="1"/>
  <c r="AML20" i="83"/>
  <c r="AMO20" i="83" s="1"/>
  <c r="AME40" i="83"/>
  <c r="AMH40" i="83" s="1"/>
  <c r="ALC40" i="83"/>
  <c r="ALF40" i="83" s="1"/>
  <c r="AGG19" i="83"/>
  <c r="AGJ19" i="83" s="1"/>
  <c r="AFZ36" i="83"/>
  <c r="AGC36" i="83" s="1"/>
  <c r="ACT35" i="83"/>
  <c r="ACW35" i="83" s="1"/>
  <c r="ABK44" i="83"/>
  <c r="ABN44" i="83" s="1"/>
  <c r="ABD52" i="83"/>
  <c r="ABG52" i="83" s="1"/>
  <c r="AAW41" i="83"/>
  <c r="AAZ41" i="83" s="1"/>
  <c r="AAI51" i="83"/>
  <c r="AAL51" i="83" s="1"/>
  <c r="YS21" i="83"/>
  <c r="YV21" i="83" s="1"/>
  <c r="XX52" i="83"/>
  <c r="YA52" i="83" s="1"/>
  <c r="WO35" i="83"/>
  <c r="WR35" i="83" s="1"/>
  <c r="UY20" i="83"/>
  <c r="VB20" i="83" s="1"/>
  <c r="UK21" i="83"/>
  <c r="UN21" i="83" s="1"/>
  <c r="SU51" i="83"/>
  <c r="SX51" i="83" s="1"/>
  <c r="SU44" i="83"/>
  <c r="SX44" i="83" s="1"/>
  <c r="SG41" i="83"/>
  <c r="SJ41" i="83" s="1"/>
  <c r="RL39" i="83"/>
  <c r="RO39" i="83" s="1"/>
  <c r="QQ41" i="83"/>
  <c r="QT41" i="83" s="1"/>
  <c r="PH21" i="83"/>
  <c r="PK21" i="83" s="1"/>
  <c r="OT68" i="83"/>
  <c r="OW68" i="83" s="1"/>
  <c r="MB21" i="83"/>
  <c r="ME21" i="83" s="1"/>
  <c r="LG44" i="83"/>
  <c r="LJ44" i="83" s="1"/>
  <c r="KS21" i="83"/>
  <c r="KV21" i="83" s="1"/>
  <c r="KL21" i="83"/>
  <c r="KO21" i="83" s="1"/>
  <c r="KE49" i="83"/>
  <c r="KH49" i="83" s="1"/>
  <c r="JQ39" i="83"/>
  <c r="JT39" i="83" s="1"/>
  <c r="JC63" i="83"/>
  <c r="JF63" i="83" s="1"/>
  <c r="HT21" i="83"/>
  <c r="HW21" i="83" s="1"/>
  <c r="GY21" i="83"/>
  <c r="HB21" i="83" s="1"/>
  <c r="GR62" i="83"/>
  <c r="GU62" i="83" s="1"/>
  <c r="GR57" i="83"/>
  <c r="GU57" i="83" s="1"/>
  <c r="GD49" i="83"/>
  <c r="GG49" i="83" s="1"/>
  <c r="FW48" i="83"/>
  <c r="FZ48" i="83" s="1"/>
  <c r="FP60" i="83"/>
  <c r="FS60" i="83" s="1"/>
  <c r="FP21" i="83"/>
  <c r="FS21" i="83" s="1"/>
  <c r="FI21" i="83"/>
  <c r="FL21" i="83" s="1"/>
  <c r="DL62" i="83"/>
  <c r="DO62" i="83" s="1"/>
  <c r="DL57" i="83"/>
  <c r="DO57" i="83" s="1"/>
  <c r="CX57" i="83"/>
  <c r="DA57" i="83" s="1"/>
  <c r="CQ53" i="83"/>
  <c r="CT53" i="83" s="1"/>
  <c r="CJ63" i="83"/>
  <c r="CM63" i="83" s="1"/>
  <c r="CC21" i="83"/>
  <c r="CF21" i="83" s="1"/>
  <c r="BV59" i="83"/>
  <c r="BY59" i="83" s="1"/>
  <c r="BV21" i="83"/>
  <c r="BY21" i="83" s="1"/>
  <c r="BO21" i="83"/>
  <c r="BR21" i="83" s="1"/>
  <c r="BA21" i="83"/>
  <c r="BD21" i="83" s="1"/>
  <c r="AM64" i="83"/>
  <c r="AP64" i="83" s="1"/>
  <c r="AM21" i="83"/>
  <c r="AP21" i="83" s="1"/>
  <c r="Y21" i="83"/>
  <c r="AB21" i="83" s="1"/>
  <c r="R52" i="83"/>
  <c r="U52" i="83" s="1"/>
  <c r="K49" i="83"/>
  <c r="N49" i="83" s="1"/>
  <c r="K44" i="83"/>
  <c r="N44" i="83" s="1"/>
  <c r="BET41" i="83"/>
  <c r="BEW41" i="83" s="1"/>
  <c r="AVP44" i="83"/>
  <c r="AVS44" i="83" s="1"/>
  <c r="AVI54" i="83"/>
  <c r="AVL54" i="83" s="1"/>
  <c r="ATS55" i="83"/>
  <c r="ATV55" i="83" s="1"/>
  <c r="ASQ20" i="83"/>
  <c r="AST20" i="83" s="1"/>
  <c r="ARA38" i="83"/>
  <c r="ARD38" i="83" s="1"/>
  <c r="AOW63" i="83"/>
  <c r="AOZ63" i="83" s="1"/>
  <c r="AMS20" i="83"/>
  <c r="AMV20" i="83" s="1"/>
  <c r="ALJ37" i="83"/>
  <c r="ALM37" i="83" s="1"/>
  <c r="AKA35" i="83"/>
  <c r="AKD35" i="83" s="1"/>
  <c r="AHB38" i="83"/>
  <c r="AHE38" i="83" s="1"/>
  <c r="ADV19" i="83"/>
  <c r="ADY19" i="83" s="1"/>
  <c r="ACF21" i="83"/>
  <c r="ACI21" i="83" s="1"/>
  <c r="ABY21" i="83"/>
  <c r="ACB21" i="83" s="1"/>
  <c r="ZG21" i="83"/>
  <c r="ZJ21" i="83" s="1"/>
  <c r="YZ47" i="83"/>
  <c r="ZC47" i="83" s="1"/>
  <c r="WH50" i="83"/>
  <c r="WK50" i="83" s="1"/>
  <c r="UK57" i="83"/>
  <c r="UN57" i="83" s="1"/>
  <c r="UD21" i="83"/>
  <c r="UG21" i="83" s="1"/>
  <c r="TW57" i="83"/>
  <c r="TZ57" i="83" s="1"/>
  <c r="SN51" i="83"/>
  <c r="SQ51" i="83" s="1"/>
  <c r="SG46" i="83"/>
  <c r="SJ46" i="83" s="1"/>
  <c r="OT57" i="83"/>
  <c r="OW57" i="83" s="1"/>
  <c r="NR53" i="83"/>
  <c r="NU53" i="83" s="1"/>
  <c r="NR21" i="83"/>
  <c r="NU21" i="83" s="1"/>
  <c r="ND57" i="83"/>
  <c r="NG57" i="83" s="1"/>
  <c r="LG50" i="83"/>
  <c r="LJ50" i="83" s="1"/>
  <c r="KZ20" i="83"/>
  <c r="LC20" i="83" s="1"/>
  <c r="KS61" i="83"/>
  <c r="KV61" i="83" s="1"/>
  <c r="KS54" i="83"/>
  <c r="KV54" i="83" s="1"/>
  <c r="JX21" i="83"/>
  <c r="KA21" i="83" s="1"/>
  <c r="JQ38" i="83"/>
  <c r="JT38" i="83" s="1"/>
  <c r="JJ40" i="83"/>
  <c r="JM40" i="83" s="1"/>
  <c r="IV45" i="83"/>
  <c r="IY45" i="83" s="1"/>
  <c r="HF62" i="83"/>
  <c r="HI62" i="83" s="1"/>
  <c r="GY73" i="83"/>
  <c r="HB73" i="83" s="1"/>
  <c r="GR21" i="83"/>
  <c r="GU21" i="83" s="1"/>
  <c r="FP66" i="83"/>
  <c r="FS66" i="83" s="1"/>
  <c r="FI73" i="83"/>
  <c r="FL73" i="83" s="1"/>
  <c r="EN50" i="83"/>
  <c r="EQ50" i="83" s="1"/>
  <c r="DZ60" i="83"/>
  <c r="EC60" i="83" s="1"/>
  <c r="DZ45" i="83"/>
  <c r="EC45" i="83" s="1"/>
  <c r="DE44" i="83"/>
  <c r="DH44" i="83" s="1"/>
  <c r="CJ21" i="83"/>
  <c r="CM21" i="83" s="1"/>
  <c r="BH62" i="83"/>
  <c r="BK62" i="83" s="1"/>
  <c r="AF66" i="83"/>
  <c r="AI66" i="83" s="1"/>
  <c r="BWU38" i="83"/>
  <c r="BWX38" i="83" s="1"/>
  <c r="BGJ20" i="83"/>
  <c r="BGM20" i="83" s="1"/>
  <c r="BBG54" i="83"/>
  <c r="BBJ54" i="83" s="1"/>
  <c r="BAL55" i="83"/>
  <c r="BAO55" i="83" s="1"/>
  <c r="AYA42" i="83"/>
  <c r="AYD42" i="83" s="1"/>
  <c r="AYA20" i="83"/>
  <c r="AYD20" i="83" s="1"/>
  <c r="AXF38" i="83"/>
  <c r="AXI38" i="83" s="1"/>
  <c r="AXF20" i="83"/>
  <c r="AXI20" i="83" s="1"/>
  <c r="ATL50" i="83"/>
  <c r="ATO50" i="83" s="1"/>
  <c r="AOI20" i="83"/>
  <c r="AOL20" i="83" s="1"/>
  <c r="ANG49" i="83"/>
  <c r="ANJ49" i="83" s="1"/>
  <c r="AMZ57" i="83"/>
  <c r="ANC57" i="83" s="1"/>
  <c r="AKO19" i="83"/>
  <c r="AKR19" i="83" s="1"/>
  <c r="AKH19" i="83"/>
  <c r="AKK19" i="83" s="1"/>
  <c r="AIK40" i="83"/>
  <c r="AIN40" i="83" s="1"/>
  <c r="AGG31" i="83"/>
  <c r="AGJ31" i="83" s="1"/>
  <c r="AEJ40" i="83"/>
  <c r="AEM40" i="83" s="1"/>
  <c r="AEC42" i="83"/>
  <c r="AEF42" i="83" s="1"/>
  <c r="ADH19" i="83"/>
  <c r="ADK19" i="83" s="1"/>
  <c r="ACM42" i="83"/>
  <c r="ACP42" i="83" s="1"/>
  <c r="ACF45" i="83"/>
  <c r="ACI45" i="83" s="1"/>
  <c r="ABK39" i="83"/>
  <c r="ABN39" i="83" s="1"/>
  <c r="ABD47" i="83"/>
  <c r="ABG47" i="83" s="1"/>
  <c r="ZN56" i="83"/>
  <c r="ZQ56" i="83" s="1"/>
  <c r="ZG41" i="83"/>
  <c r="ZJ41" i="83" s="1"/>
  <c r="YZ52" i="83"/>
  <c r="ZC52" i="83" s="1"/>
  <c r="YS49" i="83"/>
  <c r="YV49" i="83" s="1"/>
  <c r="XX48" i="83"/>
  <c r="YA48" i="83" s="1"/>
  <c r="XJ49" i="83"/>
  <c r="XM49" i="83" s="1"/>
  <c r="XJ42" i="83"/>
  <c r="XM42" i="83" s="1"/>
  <c r="WV61" i="83"/>
  <c r="WY61" i="83" s="1"/>
  <c r="VM57" i="83"/>
  <c r="VP57" i="83" s="1"/>
  <c r="VM21" i="83"/>
  <c r="VP21" i="83" s="1"/>
  <c r="VF63" i="83"/>
  <c r="VI63" i="83" s="1"/>
  <c r="TP61" i="83"/>
  <c r="TS61" i="83" s="1"/>
  <c r="TP21" i="83"/>
  <c r="TS21" i="83" s="1"/>
  <c r="TI19" i="83"/>
  <c r="TL19" i="83" s="1"/>
  <c r="TB21" i="83"/>
  <c r="TE21" i="83" s="1"/>
  <c r="SN57" i="83"/>
  <c r="SQ57" i="83" s="1"/>
  <c r="SG20" i="83"/>
  <c r="SJ20" i="83" s="1"/>
  <c r="RZ21" i="83"/>
  <c r="SC21" i="83" s="1"/>
  <c r="RS21" i="83"/>
  <c r="RV21" i="83" s="1"/>
  <c r="RE60" i="83"/>
  <c r="RH60" i="83" s="1"/>
  <c r="RE53" i="83"/>
  <c r="RH53" i="83" s="1"/>
  <c r="QX21" i="83"/>
  <c r="RA21" i="83" s="1"/>
  <c r="QQ20" i="83"/>
  <c r="QT20" i="83" s="1"/>
  <c r="PV47" i="83"/>
  <c r="PY47" i="83" s="1"/>
  <c r="PO21" i="83"/>
  <c r="PR21" i="83" s="1"/>
  <c r="OF40" i="83"/>
  <c r="OI40" i="83" s="1"/>
  <c r="NR59" i="83"/>
  <c r="NU59" i="83" s="1"/>
  <c r="MI21" i="83"/>
  <c r="ML21" i="83" s="1"/>
  <c r="LU50" i="83"/>
  <c r="LX50" i="83" s="1"/>
  <c r="LU20" i="83"/>
  <c r="LX20" i="83" s="1"/>
  <c r="LG20" i="83"/>
  <c r="LJ20" i="83" s="1"/>
  <c r="JJ47" i="83"/>
  <c r="JM47" i="83" s="1"/>
  <c r="IV51" i="83"/>
  <c r="IY51" i="83" s="1"/>
  <c r="IV20" i="83"/>
  <c r="IY20" i="83" s="1"/>
  <c r="IO67" i="83"/>
  <c r="IR67" i="83" s="1"/>
  <c r="IO60" i="83"/>
  <c r="IR60" i="83" s="1"/>
  <c r="IH52" i="83"/>
  <c r="IK52" i="83" s="1"/>
  <c r="HT58" i="83"/>
  <c r="HW58" i="83" s="1"/>
  <c r="HF49" i="83"/>
  <c r="HI49" i="83" s="1"/>
  <c r="GD56" i="83"/>
  <c r="GG56" i="83" s="1"/>
  <c r="FI65" i="83"/>
  <c r="FL65" i="83" s="1"/>
  <c r="FI58" i="83"/>
  <c r="FL58" i="83" s="1"/>
  <c r="EG21" i="83"/>
  <c r="EJ21" i="83" s="1"/>
  <c r="DZ46" i="83"/>
  <c r="EC46" i="83" s="1"/>
  <c r="DZ21" i="83"/>
  <c r="EC21" i="83" s="1"/>
  <c r="DS72" i="83"/>
  <c r="DV72" i="83" s="1"/>
  <c r="DS58" i="83"/>
  <c r="DV58" i="83" s="1"/>
  <c r="CX50" i="83"/>
  <c r="DA50" i="83" s="1"/>
  <c r="CJ51" i="83"/>
  <c r="CM51" i="83" s="1"/>
  <c r="CC65" i="83"/>
  <c r="CF65" i="83" s="1"/>
  <c r="CC58" i="83"/>
  <c r="CF58" i="83" s="1"/>
  <c r="BA50" i="83"/>
  <c r="BD50" i="83" s="1"/>
  <c r="AT61" i="83"/>
  <c r="AW61" i="83" s="1"/>
  <c r="AT56" i="83"/>
  <c r="AW56" i="83" s="1"/>
  <c r="AM71" i="83"/>
  <c r="AP71" i="83" s="1"/>
  <c r="R21" i="83"/>
  <c r="U21" i="83" s="1"/>
  <c r="BXB27" i="83"/>
  <c r="BXE27" i="83" s="1"/>
  <c r="BTO26" i="83"/>
  <c r="BTR26" i="83" s="1"/>
  <c r="BMA26" i="83"/>
  <c r="BMD26" i="83" s="1"/>
  <c r="BKK26" i="83"/>
  <c r="BKN26" i="83" s="1"/>
  <c r="BOE25" i="83"/>
  <c r="BOH25" i="83" s="1"/>
  <c r="BLT31" i="83"/>
  <c r="BLW31" i="83" s="1"/>
  <c r="BHE27" i="83"/>
  <c r="BHH27" i="83" s="1"/>
  <c r="BCB31" i="83"/>
  <c r="BCE31" i="83" s="1"/>
  <c r="AOP29" i="83"/>
  <c r="AOS29" i="83" s="1"/>
  <c r="AOI28" i="83"/>
  <c r="AOL28" i="83" s="1"/>
  <c r="BLM30" i="83"/>
  <c r="BLP30" i="83" s="1"/>
  <c r="BJW30" i="83"/>
  <c r="BJZ30" i="83" s="1"/>
  <c r="BVZ28" i="83"/>
  <c r="BWC28" i="83" s="1"/>
  <c r="BOL27" i="83"/>
  <c r="BOO27" i="83" s="1"/>
  <c r="BCP26" i="83"/>
  <c r="BCS26" i="83" s="1"/>
  <c r="AXF29" i="83"/>
  <c r="AXI29" i="83" s="1"/>
  <c r="BQI26" i="83"/>
  <c r="BQL26" i="83" s="1"/>
  <c r="BGJ29" i="83"/>
  <c r="BGM29" i="83" s="1"/>
  <c r="BAZ27" i="83"/>
  <c r="BBC27" i="83" s="1"/>
  <c r="AUU25" i="83"/>
  <c r="AUX25" i="83" s="1"/>
  <c r="AKV27" i="83"/>
  <c r="AKY27" i="83" s="1"/>
  <c r="AHW24" i="83"/>
  <c r="AHZ24" i="83" s="1"/>
  <c r="BHL29" i="83"/>
  <c r="BHO29" i="83" s="1"/>
  <c r="AWY25" i="83"/>
  <c r="AXB25" i="83" s="1"/>
  <c r="AUG26" i="83"/>
  <c r="AUJ26" i="83" s="1"/>
  <c r="ATS33" i="83"/>
  <c r="ATV33" i="83" s="1"/>
  <c r="ALX27" i="83"/>
  <c r="AMA27" i="83" s="1"/>
  <c r="ACT25" i="83"/>
  <c r="ACW25" i="83" s="1"/>
  <c r="QX29" i="83"/>
  <c r="RA29" i="83" s="1"/>
  <c r="OF29" i="83"/>
  <c r="OI29" i="83" s="1"/>
  <c r="KE28" i="83"/>
  <c r="KH28" i="83" s="1"/>
  <c r="JX33" i="83"/>
  <c r="KA33" i="83" s="1"/>
  <c r="HT28" i="83"/>
  <c r="HW28" i="83" s="1"/>
  <c r="BJB27" i="83"/>
  <c r="BJE27" i="83" s="1"/>
  <c r="AEX24" i="83"/>
  <c r="AFA24" i="83" s="1"/>
  <c r="ZU27" i="83"/>
  <c r="ZX27" i="83" s="1"/>
  <c r="XJ30" i="83"/>
  <c r="XM30" i="83" s="1"/>
  <c r="OT35" i="83"/>
  <c r="OW35" i="83" s="1"/>
  <c r="KZ29" i="83"/>
  <c r="LC29" i="83" s="1"/>
  <c r="JC30" i="83"/>
  <c r="JF30" i="83" s="1"/>
  <c r="BGX28" i="83"/>
  <c r="BHA28" i="83" s="1"/>
  <c r="ATL27" i="83"/>
  <c r="ATO27" i="83" s="1"/>
  <c r="ACM25" i="83"/>
  <c r="ACP25" i="83" s="1"/>
  <c r="NK30" i="83"/>
  <c r="NN30" i="83" s="1"/>
  <c r="KL29" i="83"/>
  <c r="KO29" i="83" s="1"/>
  <c r="AJT25" i="83"/>
  <c r="AJW25" i="83" s="1"/>
  <c r="ACF30" i="83"/>
  <c r="ACI30" i="83" s="1"/>
  <c r="DS36" i="83"/>
  <c r="DV36" i="83" s="1"/>
  <c r="AM35" i="83"/>
  <c r="AP35" i="83" s="1"/>
  <c r="KS28" i="83"/>
  <c r="KV28" i="83" s="1"/>
  <c r="GK26" i="83"/>
  <c r="GN26" i="83" s="1"/>
  <c r="GD28" i="83"/>
  <c r="GG28" i="83" s="1"/>
  <c r="EU28" i="83"/>
  <c r="EX28" i="83" s="1"/>
  <c r="CJ33" i="83"/>
  <c r="CM33" i="83" s="1"/>
  <c r="CC34" i="83"/>
  <c r="CF34" i="83" s="1"/>
  <c r="NY29" i="83"/>
  <c r="OB29" i="83" s="1"/>
  <c r="FP34" i="83"/>
  <c r="FS34" i="83" s="1"/>
  <c r="BV34" i="83"/>
  <c r="BY34" i="83" s="1"/>
  <c r="R28" i="83"/>
  <c r="U28" i="83" s="1"/>
  <c r="BYR23" i="83"/>
  <c r="BYU23" i="83" s="1"/>
  <c r="BYD21" i="83"/>
  <c r="BYG21" i="83" s="1"/>
  <c r="BQP22" i="83"/>
  <c r="BQS22" i="83" s="1"/>
  <c r="BJW26" i="83"/>
  <c r="BJZ26" i="83" s="1"/>
  <c r="BIN23" i="83"/>
  <c r="BIQ23" i="83" s="1"/>
  <c r="BEF24" i="83"/>
  <c r="BEI24" i="83" s="1"/>
  <c r="BOL24" i="83"/>
  <c r="BOO24" i="83" s="1"/>
  <c r="AKO26" i="83"/>
  <c r="AKR26" i="83" s="1"/>
  <c r="AKA24" i="83"/>
  <c r="AKD24" i="83" s="1"/>
  <c r="ADA24" i="83"/>
  <c r="ADD24" i="83" s="1"/>
  <c r="BNJ24" i="83"/>
  <c r="BNM24" i="83" s="1"/>
  <c r="BBU26" i="83"/>
  <c r="BBX26" i="83" s="1"/>
  <c r="BKD24" i="83"/>
  <c r="BKG24" i="83" s="1"/>
  <c r="AVI29" i="83"/>
  <c r="AVL29" i="83" s="1"/>
  <c r="ANG27" i="83"/>
  <c r="ANJ27" i="83" s="1"/>
  <c r="ALC23" i="83"/>
  <c r="ALF23" i="83" s="1"/>
  <c r="ADO25" i="83"/>
  <c r="ADR25" i="83" s="1"/>
  <c r="ACM22" i="83"/>
  <c r="ACP22" i="83" s="1"/>
  <c r="ACF26" i="83"/>
  <c r="ACI26" i="83" s="1"/>
  <c r="ZN28" i="83"/>
  <c r="ZQ28" i="83" s="1"/>
  <c r="WV27" i="83"/>
  <c r="WY27" i="83" s="1"/>
  <c r="RZ31" i="83"/>
  <c r="SC31" i="83" s="1"/>
  <c r="AHI24" i="83"/>
  <c r="AHL24" i="83" s="1"/>
  <c r="VT25" i="83"/>
  <c r="VW25" i="83" s="1"/>
  <c r="UR29" i="83"/>
  <c r="UU29" i="83" s="1"/>
  <c r="UD24" i="83"/>
  <c r="UG24" i="83" s="1"/>
  <c r="IO29" i="83"/>
  <c r="IR29" i="83" s="1"/>
  <c r="ACT24" i="83"/>
  <c r="ACW24" i="83" s="1"/>
  <c r="TB27" i="83"/>
  <c r="TE27" i="83" s="1"/>
  <c r="PA26" i="83"/>
  <c r="PD26" i="83" s="1"/>
  <c r="JC28" i="83"/>
  <c r="JF28" i="83" s="1"/>
  <c r="VM29" i="83"/>
  <c r="VP29" i="83" s="1"/>
  <c r="KZ27" i="83"/>
  <c r="LC27" i="83" s="1"/>
  <c r="CJ27" i="83"/>
  <c r="CM27" i="83" s="1"/>
  <c r="ATS29" i="83"/>
  <c r="ATV29" i="83" s="1"/>
  <c r="AFZ24" i="83"/>
  <c r="AGC24" i="83" s="1"/>
  <c r="TP29" i="83"/>
  <c r="TS29" i="83" s="1"/>
  <c r="PV27" i="83"/>
  <c r="PY27" i="83" s="1"/>
  <c r="BVL27" i="83"/>
  <c r="BVO27" i="83" s="1"/>
  <c r="BIU26" i="83"/>
  <c r="BIX26" i="83" s="1"/>
  <c r="BDY29" i="83"/>
  <c r="BEB29" i="83" s="1"/>
  <c r="AYH29" i="83"/>
  <c r="AYK29" i="83" s="1"/>
  <c r="AWD25" i="83"/>
  <c r="AWG25" i="83" s="1"/>
  <c r="ATE25" i="83"/>
  <c r="ATH25" i="83" s="1"/>
  <c r="AIK28" i="83"/>
  <c r="AIN28" i="83" s="1"/>
  <c r="AGU26" i="83"/>
  <c r="AGX26" i="83" s="1"/>
  <c r="BTV23" i="83"/>
  <c r="BTY23" i="83" s="1"/>
  <c r="BPU24" i="83"/>
  <c r="BPX24" i="83" s="1"/>
  <c r="BKR26" i="83"/>
  <c r="BKU26" i="83" s="1"/>
  <c r="BDR28" i="83"/>
  <c r="BDU28" i="83" s="1"/>
  <c r="BCW25" i="83"/>
  <c r="BCZ25" i="83" s="1"/>
  <c r="BDD33" i="83"/>
  <c r="BDG33" i="83" s="1"/>
  <c r="BRK24" i="83"/>
  <c r="BRN24" i="83" s="1"/>
  <c r="AVB28" i="83"/>
  <c r="AVE28" i="83" s="1"/>
  <c r="ANU26" i="83"/>
  <c r="ANX26" i="83" s="1"/>
  <c r="BEF26" i="83"/>
  <c r="BEI26" i="83" s="1"/>
  <c r="AYA27" i="83"/>
  <c r="AYD27" i="83" s="1"/>
  <c r="AQM31" i="83"/>
  <c r="AQP31" i="83" s="1"/>
  <c r="AHP26" i="83"/>
  <c r="AHS26" i="83" s="1"/>
  <c r="AFE28" i="83"/>
  <c r="AFH28" i="83" s="1"/>
  <c r="ABD30" i="83"/>
  <c r="ABG30" i="83" s="1"/>
  <c r="AAI32" i="83"/>
  <c r="AAL32" i="83" s="1"/>
  <c r="YZ29" i="83"/>
  <c r="ZC29" i="83" s="1"/>
  <c r="TB30" i="83"/>
  <c r="TE30" i="83" s="1"/>
  <c r="ND32" i="83"/>
  <c r="NG32" i="83" s="1"/>
  <c r="HF31" i="83"/>
  <c r="HI31" i="83" s="1"/>
  <c r="BAE27" i="83"/>
  <c r="BAH27" i="83" s="1"/>
  <c r="AIR25" i="83"/>
  <c r="AIU25" i="83" s="1"/>
  <c r="AEJ26" i="83"/>
  <c r="AEM26" i="83" s="1"/>
  <c r="UK30" i="83"/>
  <c r="UN30" i="83" s="1"/>
  <c r="UR32" i="83"/>
  <c r="UU32" i="83" s="1"/>
  <c r="BGQ30" i="83"/>
  <c r="BGT30" i="83" s="1"/>
  <c r="PH34" i="83"/>
  <c r="PK34" i="83" s="1"/>
  <c r="LG30" i="83"/>
  <c r="LJ30" i="83" s="1"/>
  <c r="BVZ23" i="83"/>
  <c r="BWC23" i="83" s="1"/>
  <c r="BVZ42" i="83"/>
  <c r="BWC42" i="83" s="1"/>
  <c r="BRY23" i="83"/>
  <c r="BSB23" i="83" s="1"/>
  <c r="BSF23" i="83"/>
  <c r="BSI23" i="83" s="1"/>
  <c r="BLM26" i="83"/>
  <c r="BLP26" i="83" s="1"/>
  <c r="AUN25" i="83"/>
  <c r="AUQ25" i="83" s="1"/>
  <c r="AIR23" i="83"/>
  <c r="AIU23" i="83" s="1"/>
  <c r="AFS24" i="83"/>
  <c r="AFV24" i="83" s="1"/>
  <c r="BKK25" i="83"/>
  <c r="BKN25" i="83" s="1"/>
  <c r="BCP24" i="83"/>
  <c r="BCS24" i="83" s="1"/>
  <c r="BFA25" i="83"/>
  <c r="BFD25" i="83" s="1"/>
  <c r="ARH24" i="83"/>
  <c r="ARK24" i="83" s="1"/>
  <c r="JJ27" i="83"/>
  <c r="JM27" i="83" s="1"/>
  <c r="AEJ24" i="83"/>
  <c r="AEM24" i="83" s="1"/>
  <c r="XQ27" i="83"/>
  <c r="XT27" i="83" s="1"/>
  <c r="KE26" i="83"/>
  <c r="KH26" i="83" s="1"/>
  <c r="CQ28" i="83"/>
  <c r="CT28" i="83" s="1"/>
  <c r="BH28" i="83"/>
  <c r="BK28" i="83" s="1"/>
  <c r="LU27" i="83"/>
  <c r="LX27" i="83" s="1"/>
  <c r="BBN26" i="83"/>
  <c r="BBQ26" i="83" s="1"/>
  <c r="SG26" i="83"/>
  <c r="SJ26" i="83" s="1"/>
  <c r="MB26" i="83"/>
  <c r="ME26" i="83" s="1"/>
  <c r="K26" i="83"/>
  <c r="N26" i="83" s="1"/>
  <c r="BYR27" i="83"/>
  <c r="BYU27" i="83" s="1"/>
  <c r="BWU27" i="83"/>
  <c r="BWX27" i="83" s="1"/>
  <c r="BTH24" i="83"/>
  <c r="BTK24" i="83" s="1"/>
  <c r="BVE25" i="83"/>
  <c r="BVH25" i="83" s="1"/>
  <c r="BOS31" i="83"/>
  <c r="BOV31" i="83" s="1"/>
  <c r="BUQ25" i="83"/>
  <c r="BUT25" i="83" s="1"/>
  <c r="BBN30" i="83"/>
  <c r="BBQ30" i="83" s="1"/>
  <c r="AZQ32" i="83"/>
  <c r="AZT32" i="83" s="1"/>
  <c r="AYO26" i="83"/>
  <c r="AYR26" i="83" s="1"/>
  <c r="BBU27" i="83"/>
  <c r="BBX27" i="83" s="1"/>
  <c r="BOZ27" i="83"/>
  <c r="BPC27" i="83" s="1"/>
  <c r="BMH28" i="83"/>
  <c r="BMK28" i="83" s="1"/>
  <c r="AXT25" i="83"/>
  <c r="AXW25" i="83" s="1"/>
  <c r="AZX29" i="83"/>
  <c r="BAA29" i="83" s="1"/>
  <c r="ANN29" i="83"/>
  <c r="ANQ29" i="83" s="1"/>
  <c r="ASX27" i="83"/>
  <c r="ATA27" i="83" s="1"/>
  <c r="APK26" i="83"/>
  <c r="APN26" i="83" s="1"/>
  <c r="AHB23" i="83"/>
  <c r="AHE23" i="83" s="1"/>
  <c r="AZJ24" i="83"/>
  <c r="AZM24" i="83" s="1"/>
  <c r="UY28" i="83"/>
  <c r="VB28" i="83" s="1"/>
  <c r="ASC30" i="83"/>
  <c r="ASF30" i="83" s="1"/>
  <c r="ARO27" i="83"/>
  <c r="ARR27" i="83" s="1"/>
  <c r="AFS26" i="83"/>
  <c r="AFV26" i="83" s="1"/>
  <c r="VT30" i="83"/>
  <c r="VW30" i="83" s="1"/>
  <c r="VF30" i="83"/>
  <c r="VI30" i="83" s="1"/>
  <c r="ZG27" i="83"/>
  <c r="ZJ27" i="83" s="1"/>
  <c r="FB33" i="83"/>
  <c r="FE33" i="83" s="1"/>
  <c r="DZ30" i="83"/>
  <c r="EC30" i="83" s="1"/>
  <c r="CX29" i="83"/>
  <c r="DA29" i="83" s="1"/>
  <c r="BXI23" i="83"/>
  <c r="BXL23" i="83" s="1"/>
  <c r="BOS26" i="83"/>
  <c r="BOV26" i="83" s="1"/>
  <c r="BOZ23" i="83"/>
  <c r="BPC23" i="83" s="1"/>
  <c r="BMH25" i="83"/>
  <c r="BMK25" i="83" s="1"/>
  <c r="ASC27" i="83"/>
  <c r="ASF27" i="83" s="1"/>
  <c r="APR26" i="83"/>
  <c r="APU26" i="83" s="1"/>
  <c r="AGN23" i="83"/>
  <c r="AGQ23" i="83" s="1"/>
  <c r="AKH25" i="83"/>
  <c r="AKK25" i="83" s="1"/>
  <c r="YZ25" i="83"/>
  <c r="ZC25" i="83" s="1"/>
  <c r="XJ25" i="83"/>
  <c r="XM25" i="83" s="1"/>
  <c r="SN26" i="83"/>
  <c r="SQ26" i="83" s="1"/>
  <c r="BSM27" i="83"/>
  <c r="BSP27" i="83" s="1"/>
  <c r="BQW26" i="83"/>
  <c r="BQZ26" i="83" s="1"/>
  <c r="BXB30" i="83"/>
  <c r="BXE30" i="83" s="1"/>
  <c r="BIU30" i="83"/>
  <c r="BIX30" i="83" s="1"/>
  <c r="AUG29" i="83"/>
  <c r="AUJ29" i="83" s="1"/>
  <c r="AZX33" i="83"/>
  <c r="BAA33" i="83" s="1"/>
  <c r="ADV26" i="83"/>
  <c r="ADY26" i="83" s="1"/>
  <c r="ACF31" i="83"/>
  <c r="ACI31" i="83" s="1"/>
  <c r="ZU29" i="83"/>
  <c r="ZX29" i="83" s="1"/>
  <c r="NK34" i="83"/>
  <c r="NN34" i="83" s="1"/>
  <c r="XQ33" i="83"/>
  <c r="XT33" i="83" s="1"/>
  <c r="PH39" i="83"/>
  <c r="PK39" i="83" s="1"/>
  <c r="AF39" i="83"/>
  <c r="AI39" i="83" s="1"/>
  <c r="BCW29" i="83"/>
  <c r="BCZ29" i="83" s="1"/>
  <c r="LU34" i="83"/>
  <c r="LX34" i="83" s="1"/>
  <c r="KZ32" i="83"/>
  <c r="LC32" i="83" s="1"/>
  <c r="LN39" i="83"/>
  <c r="LQ39" i="83" s="1"/>
  <c r="FI42" i="83"/>
  <c r="FL42" i="83" s="1"/>
  <c r="JC36" i="83"/>
  <c r="JF36" i="83" s="1"/>
  <c r="BYK27" i="83"/>
  <c r="BYN27" i="83" s="1"/>
  <c r="BXP24" i="83"/>
  <c r="BXS24" i="83" s="1"/>
  <c r="BXI25" i="83"/>
  <c r="BXL25" i="83" s="1"/>
  <c r="BXW24" i="83"/>
  <c r="BXZ24" i="83" s="1"/>
  <c r="BSF27" i="83"/>
  <c r="BSI27" i="83" s="1"/>
  <c r="BTA23" i="83"/>
  <c r="BTD23" i="83" s="1"/>
  <c r="BPN24" i="83"/>
  <c r="BPQ24" i="83" s="1"/>
  <c r="BNJ28" i="83"/>
  <c r="BNM28" i="83" s="1"/>
  <c r="BQP26" i="83"/>
  <c r="BQS26" i="83" s="1"/>
  <c r="BFH26" i="83"/>
  <c r="BFK26" i="83" s="1"/>
  <c r="BFA27" i="83"/>
  <c r="BFD27" i="83" s="1"/>
  <c r="AMZ34" i="83"/>
  <c r="ANC34" i="83" s="1"/>
  <c r="AML26" i="83"/>
  <c r="AMO26" i="83" s="1"/>
  <c r="ALC25" i="83"/>
  <c r="ALF25" i="83" s="1"/>
  <c r="AJM24" i="83"/>
  <c r="AJP24" i="83" s="1"/>
  <c r="AID25" i="83"/>
  <c r="AIG25" i="83" s="1"/>
  <c r="ADV25" i="83"/>
  <c r="ADY25" i="83" s="1"/>
  <c r="BAS28" i="83"/>
  <c r="BAV28" i="83" s="1"/>
  <c r="BFV29" i="83"/>
  <c r="BFY29" i="83" s="1"/>
  <c r="BEM28" i="83"/>
  <c r="BEP28" i="83" s="1"/>
  <c r="APY28" i="83"/>
  <c r="AQB28" i="83" s="1"/>
  <c r="AMS25" i="83"/>
  <c r="AMV25" i="83" s="1"/>
  <c r="APD28" i="83"/>
  <c r="APG28" i="83" s="1"/>
  <c r="ALJ24" i="83"/>
  <c r="ALM24" i="83" s="1"/>
  <c r="AKA27" i="83"/>
  <c r="AKD27" i="83" s="1"/>
  <c r="BLF27" i="83"/>
  <c r="BLI27" i="83" s="1"/>
  <c r="AOB28" i="83"/>
  <c r="AOE28" i="83" s="1"/>
  <c r="ADO27" i="83"/>
  <c r="ADR27" i="83" s="1"/>
  <c r="TW32" i="83"/>
  <c r="TZ32" i="83" s="1"/>
  <c r="SN30" i="83"/>
  <c r="SQ30" i="83" s="1"/>
  <c r="MP29" i="83"/>
  <c r="MS29" i="83" s="1"/>
  <c r="AWK25" i="83"/>
  <c r="AWN25" i="83" s="1"/>
  <c r="AVI33" i="83"/>
  <c r="AVL33" i="83" s="1"/>
  <c r="ARV28" i="83"/>
  <c r="ARY28" i="83" s="1"/>
  <c r="AQF29" i="83"/>
  <c r="AQI29" i="83" s="1"/>
  <c r="APR28" i="83"/>
  <c r="APU28" i="83" s="1"/>
  <c r="AJF27" i="83"/>
  <c r="AJI27" i="83" s="1"/>
  <c r="ABR28" i="83"/>
  <c r="ABU28" i="83" s="1"/>
  <c r="UD28" i="83"/>
  <c r="UG28" i="83" s="1"/>
  <c r="PV29" i="83"/>
  <c r="PY29" i="83" s="1"/>
  <c r="ALQ24" i="83"/>
  <c r="ALT24" i="83" s="1"/>
  <c r="WH32" i="83"/>
  <c r="WK32" i="83" s="1"/>
  <c r="MB31" i="83"/>
  <c r="ME31" i="83" s="1"/>
  <c r="IH33" i="83"/>
  <c r="IK33" i="83" s="1"/>
  <c r="BO32" i="83"/>
  <c r="BR32" i="83" s="1"/>
  <c r="XC32" i="83"/>
  <c r="XF32" i="83" s="1"/>
  <c r="MW28" i="83"/>
  <c r="MZ28" i="83" s="1"/>
  <c r="GY36" i="83"/>
  <c r="HB36" i="83" s="1"/>
  <c r="BH30" i="83"/>
  <c r="BK30" i="83" s="1"/>
  <c r="ABK28" i="83"/>
  <c r="ABN28" i="83" s="1"/>
  <c r="GR32" i="83"/>
  <c r="GU32" i="83" s="1"/>
  <c r="AT31" i="83"/>
  <c r="AW31" i="83" s="1"/>
  <c r="AF34" i="83"/>
  <c r="AI34" i="83" s="1"/>
  <c r="AAW27" i="83"/>
  <c r="AAZ27" i="83" s="1"/>
  <c r="TI25" i="83"/>
  <c r="TL25" i="83" s="1"/>
  <c r="QC28" i="83"/>
  <c r="QF28" i="83" s="1"/>
  <c r="OM30" i="83"/>
  <c r="OP30" i="83" s="1"/>
  <c r="JJ29" i="83"/>
  <c r="JM29" i="83" s="1"/>
  <c r="IV30" i="83"/>
  <c r="IY30" i="83" s="1"/>
  <c r="EN29" i="83"/>
  <c r="EQ29" i="83" s="1"/>
  <c r="DL33" i="83"/>
  <c r="DO33" i="83" s="1"/>
  <c r="BXB23" i="83"/>
  <c r="BXE23" i="83" s="1"/>
  <c r="BVE23" i="83"/>
  <c r="BVH23" i="83" s="1"/>
  <c r="BSM22" i="83"/>
  <c r="BSP22" i="83" s="1"/>
  <c r="BRD22" i="83"/>
  <c r="BRG22" i="83" s="1"/>
  <c r="BTO23" i="83"/>
  <c r="BTR23" i="83" s="1"/>
  <c r="BQI23" i="83"/>
  <c r="BQL23" i="83" s="1"/>
  <c r="BNC27" i="83"/>
  <c r="BNF27" i="83" s="1"/>
  <c r="BLT26" i="83"/>
  <c r="BLW26" i="83" s="1"/>
  <c r="BDD27" i="83"/>
  <c r="BDG27" i="83" s="1"/>
  <c r="BCB26" i="83"/>
  <c r="BCE26" i="83" s="1"/>
  <c r="BQW22" i="83"/>
  <c r="BQZ22" i="83" s="1"/>
  <c r="BFV26" i="83"/>
  <c r="BFY26" i="83" s="1"/>
  <c r="AQM27" i="83"/>
  <c r="AQP27" i="83" s="1"/>
  <c r="AXT23" i="83"/>
  <c r="AXW23" i="83" s="1"/>
  <c r="BNX24" i="83"/>
  <c r="BOA24" i="83" s="1"/>
  <c r="BDY26" i="83"/>
  <c r="BEB26" i="83" s="1"/>
  <c r="AYH26" i="83"/>
  <c r="AYK26" i="83" s="1"/>
  <c r="AZJ23" i="83"/>
  <c r="AZM23" i="83" s="1"/>
  <c r="AML25" i="83"/>
  <c r="AMO25" i="83" s="1"/>
  <c r="AIY25" i="83"/>
  <c r="AJB25" i="83" s="1"/>
  <c r="BAZ25" i="83"/>
  <c r="BBC25" i="83" s="1"/>
  <c r="AMZ27" i="83"/>
  <c r="ANC27" i="83" s="1"/>
  <c r="AFL23" i="83"/>
  <c r="AFO23" i="83" s="1"/>
  <c r="RL26" i="83"/>
  <c r="RO26" i="83" s="1"/>
  <c r="AOW29" i="83"/>
  <c r="AOZ29" i="83" s="1"/>
  <c r="NK27" i="83"/>
  <c r="NN27" i="83" s="1"/>
  <c r="AHP24" i="83"/>
  <c r="AHS24" i="83" s="1"/>
  <c r="ADH23" i="83"/>
  <c r="ADK23" i="83" s="1"/>
  <c r="AAI29" i="83"/>
  <c r="AAL29" i="83" s="1"/>
  <c r="ABD27" i="83"/>
  <c r="ABG27" i="83" s="1"/>
  <c r="YS28" i="83"/>
  <c r="YV28" i="83" s="1"/>
  <c r="UK28" i="83"/>
  <c r="UN28" i="83" s="1"/>
  <c r="MP27" i="83"/>
  <c r="MS27" i="83" s="1"/>
  <c r="AWD24" i="83"/>
  <c r="AWG24" i="83" s="1"/>
  <c r="ASX25" i="83"/>
  <c r="ATA25" i="83" s="1"/>
  <c r="AFE25" i="83"/>
  <c r="AFH25" i="83" s="1"/>
  <c r="BEM25" i="83"/>
  <c r="BEP25" i="83" s="1"/>
  <c r="QQ26" i="83"/>
  <c r="QT26" i="83" s="1"/>
  <c r="OT29" i="83"/>
  <c r="OW29" i="83" s="1"/>
  <c r="DS29" i="83"/>
  <c r="DV29" i="83" s="1"/>
  <c r="BWN24" i="83"/>
  <c r="BWQ24" i="83" s="1"/>
  <c r="BST23" i="83"/>
  <c r="BSW23" i="83" s="1"/>
  <c r="BUJ23" i="83"/>
  <c r="BUM23" i="83" s="1"/>
  <c r="BRY26" i="83"/>
  <c r="BSB26" i="83" s="1"/>
  <c r="BKD28" i="83"/>
  <c r="BKG28" i="83" s="1"/>
  <c r="AZC28" i="83"/>
  <c r="AZF28" i="83" s="1"/>
  <c r="BMV26" i="83"/>
  <c r="BMY26" i="83" s="1"/>
  <c r="BET31" i="83"/>
  <c r="BEW31" i="83" s="1"/>
  <c r="ANG31" i="83"/>
  <c r="ANJ31" i="83" s="1"/>
  <c r="BNC32" i="83"/>
  <c r="BNF32" i="83" s="1"/>
  <c r="BJP27" i="83"/>
  <c r="BJS27" i="83" s="1"/>
  <c r="BCI28" i="83"/>
  <c r="BCL28" i="83" s="1"/>
  <c r="AWR28" i="83"/>
  <c r="AWU28" i="83" s="1"/>
  <c r="BGC22" i="83"/>
  <c r="BGF22" i="83" s="1"/>
  <c r="AGN24" i="83"/>
  <c r="AGQ24" i="83" s="1"/>
  <c r="ARA26" i="83"/>
  <c r="ARD26" i="83" s="1"/>
  <c r="AAB31" i="83"/>
  <c r="AAE31" i="83" s="1"/>
  <c r="YS31" i="83"/>
  <c r="YV31" i="83" s="1"/>
  <c r="YE27" i="83"/>
  <c r="YH27" i="83" s="1"/>
  <c r="ASJ29" i="83"/>
  <c r="ASM29" i="83" s="1"/>
  <c r="QQ28" i="83"/>
  <c r="QT28" i="83" s="1"/>
  <c r="MI31" i="83"/>
  <c r="ML31" i="83" s="1"/>
  <c r="BAL29" i="83"/>
  <c r="BAO29" i="83" s="1"/>
  <c r="YL31" i="83"/>
  <c r="YO31" i="83" s="1"/>
  <c r="NR32" i="83"/>
  <c r="NU32" i="83" s="1"/>
  <c r="HM28" i="83"/>
  <c r="HP28" i="83" s="1"/>
  <c r="PO29" i="83"/>
  <c r="PR29" i="83" s="1"/>
  <c r="IA28" i="83"/>
  <c r="ID28" i="83" s="1"/>
  <c r="ARH26" i="83"/>
  <c r="ARK26" i="83" s="1"/>
  <c r="ABY33" i="83"/>
  <c r="ACB33" i="83" s="1"/>
  <c r="TP33" i="83"/>
  <c r="TS33" i="83" s="1"/>
  <c r="FI35" i="83"/>
  <c r="FL35" i="83" s="1"/>
  <c r="K28" i="83"/>
  <c r="N28" i="83" s="1"/>
  <c r="AXM25" i="83"/>
  <c r="AXP25" i="83" s="1"/>
  <c r="EG29" i="83"/>
  <c r="EJ29" i="83" s="1"/>
  <c r="ZN31" i="83"/>
  <c r="ZQ31" i="83" s="1"/>
  <c r="RZ37" i="83"/>
  <c r="SC37" i="83" s="1"/>
  <c r="BYK23" i="83"/>
  <c r="BYN23" i="83" s="1"/>
  <c r="BWU23" i="83"/>
  <c r="BWX23" i="83" s="1"/>
  <c r="BVS24" i="83"/>
  <c r="BVV24" i="83" s="1"/>
  <c r="BVL23" i="83"/>
  <c r="BVO23" i="83" s="1"/>
  <c r="BGX24" i="83"/>
  <c r="BHA24" i="83" s="1"/>
  <c r="BGJ26" i="83"/>
  <c r="BGM26" i="83" s="1"/>
  <c r="BJB25" i="83"/>
  <c r="BJE25" i="83" s="1"/>
  <c r="BPN22" i="83"/>
  <c r="BPQ22" i="83" s="1"/>
  <c r="BUC21" i="83"/>
  <c r="BUF21" i="83" s="1"/>
  <c r="BFO26" i="83"/>
  <c r="BFR26" i="83" s="1"/>
  <c r="BAE25" i="83"/>
  <c r="BAH25" i="83" s="1"/>
  <c r="BGQ26" i="83"/>
  <c r="BGT26" i="83" s="1"/>
  <c r="BHE26" i="83"/>
  <c r="BHH26" i="83" s="1"/>
  <c r="AJF24" i="83"/>
  <c r="AJI24" i="83" s="1"/>
  <c r="NR28" i="83"/>
  <c r="NU28" i="83" s="1"/>
  <c r="AYO25" i="83"/>
  <c r="AYR25" i="83" s="1"/>
  <c r="AKV24" i="83"/>
  <c r="AKY24" i="83" s="1"/>
  <c r="WA28" i="83"/>
  <c r="WD28" i="83" s="1"/>
  <c r="AOB25" i="83"/>
  <c r="AOE25" i="83" s="1"/>
  <c r="TW28" i="83"/>
  <c r="TZ28" i="83" s="1"/>
  <c r="SU28" i="83"/>
  <c r="SX28" i="83" s="1"/>
  <c r="AIK25" i="83"/>
  <c r="AIN25" i="83" s="1"/>
  <c r="AAP26" i="83"/>
  <c r="AAS26" i="83" s="1"/>
  <c r="MI28" i="83"/>
  <c r="ML28" i="83" s="1"/>
  <c r="BYD24" i="83"/>
  <c r="BYG24" i="83" s="1"/>
  <c r="BWG25" i="83"/>
  <c r="BWJ25" i="83" s="1"/>
  <c r="BVZ46" i="83"/>
  <c r="BWC46" i="83" s="1"/>
  <c r="BRD24" i="83"/>
  <c r="BRG24" i="83" s="1"/>
  <c r="AYV28" i="83"/>
  <c r="AYY28" i="83" s="1"/>
  <c r="BMO25" i="83"/>
  <c r="BMR25" i="83" s="1"/>
  <c r="ATZ29" i="83"/>
  <c r="AUC29" i="83" s="1"/>
  <c r="BNX27" i="83"/>
  <c r="BOA27" i="83" s="1"/>
  <c r="BIN28" i="83"/>
  <c r="BIQ28" i="83" s="1"/>
  <c r="BKY24" i="83"/>
  <c r="BLB24" i="83" s="1"/>
  <c r="BIG32" i="83"/>
  <c r="BIJ32" i="83" s="1"/>
  <c r="BNQ25" i="83"/>
  <c r="BNT25" i="83" s="1"/>
  <c r="BHZ28" i="83"/>
  <c r="BIC28" i="83" s="1"/>
  <c r="AOW33" i="83"/>
  <c r="AOZ33" i="83" s="1"/>
  <c r="AFL26" i="83"/>
  <c r="AFO26" i="83" s="1"/>
  <c r="AVP29" i="83"/>
  <c r="AVS29" i="83" s="1"/>
  <c r="AFZ25" i="83"/>
  <c r="AGC25" i="83" s="1"/>
  <c r="AQT29" i="83"/>
  <c r="AQW29" i="83" s="1"/>
  <c r="AKH29" i="83"/>
  <c r="AKK29" i="83" s="1"/>
  <c r="ADA26" i="83"/>
  <c r="ADD26" i="83" s="1"/>
  <c r="AAP30" i="83"/>
  <c r="AAS30" i="83" s="1"/>
  <c r="WV31" i="83"/>
  <c r="WY31" i="83" s="1"/>
  <c r="SG28" i="83"/>
  <c r="SJ28" i="83" s="1"/>
  <c r="RE30" i="83"/>
  <c r="RH30" i="83" s="1"/>
  <c r="PA28" i="83"/>
  <c r="PD28" i="83" s="1"/>
  <c r="IO36" i="83"/>
  <c r="IR36" i="83" s="1"/>
  <c r="BJI23" i="83"/>
  <c r="BJL23" i="83" s="1"/>
  <c r="BHS25" i="83"/>
  <c r="BHV25" i="83" s="1"/>
  <c r="BBG28" i="83"/>
  <c r="BBJ28" i="83" s="1"/>
  <c r="ASQ24" i="83"/>
  <c r="AST24" i="83" s="1"/>
  <c r="XX31" i="83"/>
  <c r="YA31" i="83" s="1"/>
  <c r="VM32" i="83"/>
  <c r="VP32" i="83" s="1"/>
  <c r="RS29" i="83"/>
  <c r="RV29" i="83" s="1"/>
  <c r="QJ33" i="83"/>
  <c r="QM33" i="83" s="1"/>
  <c r="LU29" i="83"/>
  <c r="LX29" i="83" s="1"/>
  <c r="BDK24" i="83"/>
  <c r="BDN24" i="83" s="1"/>
  <c r="RL28" i="83"/>
  <c r="RO28" i="83" s="1"/>
  <c r="AUN27" i="83"/>
  <c r="AUQ27" i="83" s="1"/>
  <c r="AEQ25" i="83"/>
  <c r="AET25" i="83" s="1"/>
  <c r="LN34" i="83"/>
  <c r="LQ34" i="83" s="1"/>
  <c r="FW28" i="83"/>
  <c r="FZ28" i="83" s="1"/>
  <c r="JQ28" i="83"/>
  <c r="JT28" i="83" s="1"/>
  <c r="CQ31" i="83"/>
  <c r="CT31" i="83" s="1"/>
  <c r="BA28" i="83"/>
  <c r="BD28" i="83" s="1"/>
  <c r="BPG23" i="83"/>
  <c r="BPJ23" i="83" s="1"/>
  <c r="ALX24" i="83"/>
  <c r="AMA24" i="83" s="1"/>
  <c r="AEC23" i="83"/>
  <c r="AEF23" i="83" s="1"/>
  <c r="BIG27" i="83"/>
  <c r="BIJ27" i="83" s="1"/>
  <c r="AGU24" i="83"/>
  <c r="AGX24" i="83" s="1"/>
  <c r="BHL26" i="83"/>
  <c r="BHO26" i="83" s="1"/>
  <c r="XC29" i="83"/>
  <c r="XF29" i="83" s="1"/>
  <c r="WH29" i="83"/>
  <c r="WK29" i="83" s="1"/>
  <c r="PH29" i="83"/>
  <c r="PK29" i="83" s="1"/>
  <c r="XX28" i="83"/>
  <c r="YA28" i="83" s="1"/>
  <c r="OF27" i="83"/>
  <c r="OI27" i="83" s="1"/>
  <c r="RE27" i="83"/>
  <c r="RH27" i="83" s="1"/>
  <c r="FI29" i="83"/>
  <c r="FL29" i="83" s="1"/>
  <c r="AM29" i="83"/>
  <c r="AP29" i="83" s="1"/>
  <c r="LN29" i="83"/>
  <c r="LQ29" i="83" s="1"/>
  <c r="ABY29" i="83"/>
  <c r="ACB29" i="83" s="1"/>
  <c r="GY30" i="83"/>
  <c r="HB30" i="83" s="1"/>
  <c r="CC30" i="83"/>
  <c r="CF30" i="83" s="1"/>
  <c r="BKD29" i="83"/>
  <c r="BKG29" i="83" s="1"/>
  <c r="BAZ30" i="83"/>
  <c r="BBC30" i="83" s="1"/>
  <c r="AYH33" i="83"/>
  <c r="AYK33" i="83" s="1"/>
  <c r="BFO31" i="83"/>
  <c r="BFR31" i="83" s="1"/>
  <c r="AXM29" i="83"/>
  <c r="AXP29" i="83" s="1"/>
  <c r="AVI38" i="83"/>
  <c r="AVL38" i="83" s="1"/>
  <c r="ALX29" i="83"/>
  <c r="AMA29" i="83" s="1"/>
  <c r="BCI32" i="83"/>
  <c r="BCL32" i="83" s="1"/>
  <c r="AAI36" i="83"/>
  <c r="AAL36" i="83" s="1"/>
  <c r="AHI30" i="83"/>
  <c r="AHL30" i="83" s="1"/>
  <c r="BVL33" i="83"/>
  <c r="BVO33" i="83" s="1"/>
  <c r="BUQ30" i="83"/>
  <c r="BUT30" i="83" s="1"/>
  <c r="BVS32" i="83"/>
  <c r="BVV32" i="83" s="1"/>
  <c r="BUC29" i="83"/>
  <c r="BUF29" i="83" s="1"/>
  <c r="BQB27" i="83"/>
  <c r="BQE27" i="83" s="1"/>
  <c r="BOS43" i="83"/>
  <c r="BOV43" i="83" s="1"/>
  <c r="BSM30" i="83"/>
  <c r="BSP30" i="83" s="1"/>
  <c r="BOL34" i="83"/>
  <c r="BOO34" i="83" s="1"/>
  <c r="BFH35" i="83"/>
  <c r="BFK35" i="83" s="1"/>
  <c r="AZX43" i="83"/>
  <c r="BAA43" i="83" s="1"/>
  <c r="BLM43" i="83"/>
  <c r="BLP43" i="83" s="1"/>
  <c r="AZJ27" i="83"/>
  <c r="AZM27" i="83" s="1"/>
  <c r="ALJ32" i="83"/>
  <c r="ALM32" i="83" s="1"/>
  <c r="BLT39" i="83"/>
  <c r="BLW39" i="83" s="1"/>
  <c r="BRR24" i="83"/>
  <c r="BRU24" i="83" s="1"/>
  <c r="BNC44" i="83"/>
  <c r="BNF44" i="83" s="1"/>
  <c r="BGQ45" i="83"/>
  <c r="BGT45" i="83" s="1"/>
  <c r="AXT31" i="83"/>
  <c r="AXW31" i="83" s="1"/>
  <c r="BBN44" i="83"/>
  <c r="BBQ44" i="83" s="1"/>
  <c r="AWD33" i="83"/>
  <c r="AWG33" i="83" s="1"/>
  <c r="AKA33" i="83"/>
  <c r="AKD33" i="83" s="1"/>
  <c r="AWY36" i="83"/>
  <c r="AXB36" i="83" s="1"/>
  <c r="AQM45" i="83"/>
  <c r="AQP45" i="83" s="1"/>
  <c r="ALX34" i="83"/>
  <c r="AMA34" i="83" s="1"/>
  <c r="AIR32" i="83"/>
  <c r="AIU32" i="83" s="1"/>
  <c r="BYR33" i="83"/>
  <c r="BYU33" i="83" s="1"/>
  <c r="BYK32" i="83"/>
  <c r="BYN32" i="83" s="1"/>
  <c r="BYD28" i="83"/>
  <c r="BYG28" i="83" s="1"/>
  <c r="BXB33" i="83"/>
  <c r="BXE33" i="83" s="1"/>
  <c r="BWN29" i="83"/>
  <c r="BWQ29" i="83" s="1"/>
  <c r="BRK29" i="83"/>
  <c r="BRN29" i="83" s="1"/>
  <c r="BTV27" i="83"/>
  <c r="BTY27" i="83" s="1"/>
  <c r="BNJ35" i="83"/>
  <c r="BNM35" i="83" s="1"/>
  <c r="BMO30" i="83"/>
  <c r="BMR30" i="83" s="1"/>
  <c r="BQP31" i="83"/>
  <c r="BQS31" i="83" s="1"/>
  <c r="BKY29" i="83"/>
  <c r="BLB29" i="83" s="1"/>
  <c r="BIG47" i="83"/>
  <c r="BIJ47" i="83" s="1"/>
  <c r="BHS30" i="83"/>
  <c r="BHV30" i="83" s="1"/>
  <c r="AWR43" i="83"/>
  <c r="AWU43" i="83" s="1"/>
  <c r="AVB38" i="83"/>
  <c r="AVE38" i="83" s="1"/>
  <c r="AOP41" i="83"/>
  <c r="AOS41" i="83" s="1"/>
  <c r="ADV33" i="83"/>
  <c r="ADY33" i="83" s="1"/>
  <c r="BIN34" i="83"/>
  <c r="BIQ34" i="83" s="1"/>
  <c r="AHB30" i="83"/>
  <c r="AHE30" i="83" s="1"/>
  <c r="BFO36" i="83"/>
  <c r="BFR36" i="83" s="1"/>
  <c r="BDK32" i="83"/>
  <c r="BDN32" i="83" s="1"/>
  <c r="AIY38" i="83"/>
  <c r="AJB38" i="83" s="1"/>
  <c r="AFL32" i="83"/>
  <c r="AFO32" i="83" s="1"/>
  <c r="AOW47" i="83"/>
  <c r="AOZ47" i="83" s="1"/>
  <c r="PO44" i="83"/>
  <c r="PR44" i="83" s="1"/>
  <c r="BJW45" i="83"/>
  <c r="BJZ45" i="83" s="1"/>
  <c r="BSF34" i="83"/>
  <c r="BSI34" i="83" s="1"/>
  <c r="BQW29" i="83"/>
  <c r="BQZ29" i="83" s="1"/>
  <c r="AYH41" i="83"/>
  <c r="AYK41" i="83" s="1"/>
  <c r="BOZ33" i="83"/>
  <c r="BPC33" i="83" s="1"/>
  <c r="AYV37" i="83"/>
  <c r="AYY37" i="83" s="1"/>
  <c r="AVP42" i="83"/>
  <c r="AVS42" i="83" s="1"/>
  <c r="BJP34" i="83"/>
  <c r="BJS34" i="83" s="1"/>
  <c r="BIU33" i="83"/>
  <c r="BIX33" i="83" s="1"/>
  <c r="AYO35" i="83"/>
  <c r="AYR35" i="83" s="1"/>
  <c r="AVI47" i="83"/>
  <c r="AVL47" i="83" s="1"/>
  <c r="ARV38" i="83"/>
  <c r="ARY38" i="83" s="1"/>
  <c r="YS47" i="83"/>
  <c r="YV47" i="83" s="1"/>
  <c r="UY36" i="83"/>
  <c r="VB36" i="83" s="1"/>
  <c r="IH50" i="83"/>
  <c r="IK50" i="83" s="1"/>
  <c r="BPG31" i="83"/>
  <c r="BPJ31" i="83" s="1"/>
  <c r="ADO33" i="83"/>
  <c r="ADR33" i="83" s="1"/>
  <c r="ABR39" i="83"/>
  <c r="ABU39" i="83" s="1"/>
  <c r="AT47" i="83"/>
  <c r="AW47" i="83" s="1"/>
  <c r="GR49" i="83"/>
  <c r="GU49" i="83" s="1"/>
  <c r="MB48" i="83"/>
  <c r="ME48" i="83" s="1"/>
  <c r="EG42" i="83"/>
  <c r="EJ42" i="83" s="1"/>
  <c r="CC56" i="83"/>
  <c r="CF56" i="83" s="1"/>
  <c r="APD39" i="83"/>
  <c r="APG39" i="83" s="1"/>
  <c r="VM48" i="83"/>
  <c r="VP48" i="83" s="1"/>
  <c r="OM43" i="83"/>
  <c r="OP43" i="83" s="1"/>
  <c r="BET39" i="83"/>
  <c r="BEW39" i="83" s="1"/>
  <c r="AMZ48" i="83"/>
  <c r="ANC48" i="83" s="1"/>
  <c r="XJ35" i="83"/>
  <c r="XM35" i="83" s="1"/>
  <c r="PH50" i="83"/>
  <c r="PK50" i="83" s="1"/>
  <c r="FW41" i="83"/>
  <c r="FZ41" i="83" s="1"/>
  <c r="ABY37" i="83"/>
  <c r="ACB37" i="83" s="1"/>
  <c r="AIR27" i="83"/>
  <c r="AIU27" i="83" s="1"/>
  <c r="AWR33" i="83"/>
  <c r="AWU33" i="83" s="1"/>
  <c r="AVW29" i="83"/>
  <c r="AVZ29" i="83" s="1"/>
  <c r="AM41" i="83"/>
  <c r="AP41" i="83" s="1"/>
  <c r="CJ36" i="83"/>
  <c r="CM36" i="83" s="1"/>
  <c r="AAP33" i="83"/>
  <c r="AAS33" i="83" s="1"/>
  <c r="BLT35" i="83"/>
  <c r="BLW35" i="83" s="1"/>
  <c r="ANG36" i="83"/>
  <c r="ANJ36" i="83" s="1"/>
  <c r="BEM31" i="83"/>
  <c r="BEP31" i="83" s="1"/>
  <c r="DS43" i="83"/>
  <c r="DV43" i="83" s="1"/>
  <c r="BIG38" i="83"/>
  <c r="BIJ38" i="83" s="1"/>
  <c r="QC31" i="83"/>
  <c r="QF31" i="83" s="1"/>
  <c r="AT34" i="83"/>
  <c r="AW34" i="83" s="1"/>
  <c r="FB38" i="83"/>
  <c r="FE38" i="83" s="1"/>
  <c r="IH38" i="83"/>
  <c r="IK38" i="83" s="1"/>
  <c r="AKH32" i="83"/>
  <c r="AKK32" i="83" s="1"/>
  <c r="OM34" i="83"/>
  <c r="OP34" i="83" s="1"/>
  <c r="YE29" i="83"/>
  <c r="YH29" i="83" s="1"/>
  <c r="BVS29" i="83"/>
  <c r="BVV29" i="83" s="1"/>
  <c r="BYD26" i="83"/>
  <c r="BYG26" i="83" s="1"/>
  <c r="BMV31" i="83"/>
  <c r="BMY31" i="83" s="1"/>
  <c r="BLF31" i="83"/>
  <c r="BLI31" i="83" s="1"/>
  <c r="XC42" i="83"/>
  <c r="XF42" i="83" s="1"/>
  <c r="AWR39" i="83"/>
  <c r="AWU39" i="83" s="1"/>
  <c r="LN43" i="83"/>
  <c r="LQ43" i="83" s="1"/>
  <c r="GY50" i="83"/>
  <c r="HB50" i="83" s="1"/>
  <c r="IO51" i="83"/>
  <c r="IR51" i="83" s="1"/>
  <c r="BKR31" i="83"/>
  <c r="BKU31" i="83" s="1"/>
  <c r="BJB32" i="83"/>
  <c r="BJE32" i="83" s="1"/>
  <c r="BET36" i="83"/>
  <c r="BEW36" i="83" s="1"/>
  <c r="BDD38" i="83"/>
  <c r="BDG38" i="83" s="1"/>
  <c r="BGQ39" i="83"/>
  <c r="BGT39" i="83" s="1"/>
  <c r="AUU30" i="83"/>
  <c r="AUX30" i="83" s="1"/>
  <c r="ASC38" i="83"/>
  <c r="ASF38" i="83" s="1"/>
  <c r="ARH32" i="83"/>
  <c r="ARK32" i="83" s="1"/>
  <c r="ATZ36" i="83"/>
  <c r="AUC36" i="83" s="1"/>
  <c r="AQT33" i="83"/>
  <c r="AQW33" i="83" s="1"/>
  <c r="ASX34" i="83"/>
  <c r="ATA34" i="83" s="1"/>
  <c r="AOB34" i="83"/>
  <c r="AOE34" i="83" s="1"/>
  <c r="AMZ42" i="83"/>
  <c r="ANC42" i="83" s="1"/>
  <c r="WH38" i="83"/>
  <c r="WK38" i="83" s="1"/>
  <c r="ATL31" i="83"/>
  <c r="ATO31" i="83" s="1"/>
  <c r="UR39" i="83"/>
  <c r="UU39" i="83" s="1"/>
  <c r="ND38" i="83"/>
  <c r="NG38" i="83" s="1"/>
  <c r="IH40" i="83"/>
  <c r="IK40" i="83" s="1"/>
  <c r="YS39" i="83"/>
  <c r="YV39" i="83" s="1"/>
  <c r="AQM39" i="83"/>
  <c r="AQP39" i="83" s="1"/>
  <c r="SN36" i="83"/>
  <c r="SQ36" i="83" s="1"/>
  <c r="FP44" i="83"/>
  <c r="FS44" i="83" s="1"/>
  <c r="PH44" i="83"/>
  <c r="PK44" i="83" s="1"/>
  <c r="JC40" i="83"/>
  <c r="JF40" i="83" s="1"/>
  <c r="EG34" i="83"/>
  <c r="EJ34" i="83" s="1"/>
  <c r="DS47" i="83"/>
  <c r="DV47" i="83" s="1"/>
  <c r="CX36" i="83"/>
  <c r="DA36" i="83" s="1"/>
  <c r="CC44" i="83"/>
  <c r="CF44" i="83" s="1"/>
  <c r="RS36" i="83"/>
  <c r="RV36" i="83" s="1"/>
  <c r="BUX25" i="83"/>
  <c r="BVA25" i="83" s="1"/>
  <c r="ASJ39" i="83"/>
  <c r="ASM39" i="83" s="1"/>
  <c r="BGJ38" i="83"/>
  <c r="BGM38" i="83" s="1"/>
  <c r="BKK37" i="83"/>
  <c r="BKN37" i="83" s="1"/>
  <c r="RL33" i="83"/>
  <c r="RO33" i="83" s="1"/>
  <c r="KL42" i="83"/>
  <c r="KO42" i="83" s="1"/>
  <c r="EU41" i="83"/>
  <c r="EX41" i="83" s="1"/>
  <c r="TB43" i="83"/>
  <c r="TE43" i="83" s="1"/>
  <c r="QC40" i="83"/>
  <c r="QF40" i="83" s="1"/>
  <c r="VF46" i="83"/>
  <c r="VI46" i="83" s="1"/>
  <c r="FP52" i="83"/>
  <c r="FS52" i="83" s="1"/>
  <c r="BO47" i="83"/>
  <c r="BR47" i="83" s="1"/>
  <c r="ACT29" i="83"/>
  <c r="ACW29" i="83" s="1"/>
  <c r="YZ40" i="83"/>
  <c r="ZC40" i="83" s="1"/>
  <c r="ND47" i="83"/>
  <c r="NG47" i="83" s="1"/>
  <c r="JC52" i="83"/>
  <c r="JF52" i="83" s="1"/>
  <c r="AML28" i="83"/>
  <c r="AMO28" i="83" s="1"/>
  <c r="BV38" i="83"/>
  <c r="BY38" i="83" s="1"/>
  <c r="YS35" i="83"/>
  <c r="YV35" i="83" s="1"/>
  <c r="UK35" i="83"/>
  <c r="UN35" i="83" s="1"/>
  <c r="AOP33" i="83"/>
  <c r="AOS33" i="83" s="1"/>
  <c r="BBN34" i="83"/>
  <c r="BBQ34" i="83" s="1"/>
  <c r="BOZ29" i="83"/>
  <c r="BPC29" i="83" s="1"/>
  <c r="QJ38" i="83"/>
  <c r="QM38" i="83" s="1"/>
  <c r="BET34" i="83"/>
  <c r="BEW34" i="83" s="1"/>
  <c r="BFV32" i="83"/>
  <c r="BFY32" i="83" s="1"/>
  <c r="BPG28" i="83"/>
  <c r="BPJ28" i="83" s="1"/>
  <c r="AOW38" i="83"/>
  <c r="AOZ38" i="83" s="1"/>
  <c r="BBG31" i="83"/>
  <c r="BBJ31" i="83" s="1"/>
  <c r="BLM36" i="83"/>
  <c r="BLP36" i="83" s="1"/>
  <c r="BVL29" i="83"/>
  <c r="BVO29" i="83" s="1"/>
  <c r="BBN40" i="83"/>
  <c r="BBQ40" i="83" s="1"/>
  <c r="AZX39" i="83"/>
  <c r="BAA39" i="83" s="1"/>
  <c r="DS51" i="83"/>
  <c r="DV51" i="83" s="1"/>
  <c r="FI50" i="83"/>
  <c r="FL50" i="83" s="1"/>
  <c r="AWR37" i="83"/>
  <c r="AWU37" i="83" s="1"/>
  <c r="ATE32" i="83"/>
  <c r="ATH32" i="83" s="1"/>
  <c r="ASJ34" i="83"/>
  <c r="ASM34" i="83" s="1"/>
  <c r="AQF36" i="83"/>
  <c r="AQI36" i="83" s="1"/>
  <c r="ABD35" i="83"/>
  <c r="ABG35" i="83" s="1"/>
  <c r="ARV33" i="83"/>
  <c r="ARY33" i="83" s="1"/>
  <c r="VM39" i="83"/>
  <c r="VP39" i="83" s="1"/>
  <c r="LG35" i="83"/>
  <c r="LJ35" i="83" s="1"/>
  <c r="HT35" i="83"/>
  <c r="HW35" i="83" s="1"/>
  <c r="AVB33" i="83"/>
  <c r="AVE33" i="83" s="1"/>
  <c r="JX42" i="83"/>
  <c r="KA42" i="83" s="1"/>
  <c r="R34" i="83"/>
  <c r="U34" i="83" s="1"/>
  <c r="AM45" i="83"/>
  <c r="AP45" i="83" s="1"/>
  <c r="DZ34" i="83"/>
  <c r="EC34" i="83" s="1"/>
  <c r="BV40" i="83"/>
  <c r="BY40" i="83" s="1"/>
  <c r="BCB43" i="83"/>
  <c r="BCE43" i="83" s="1"/>
  <c r="AZC39" i="83"/>
  <c r="AZF39" i="83" s="1"/>
  <c r="ATZ42" i="83"/>
  <c r="AUC42" i="83" s="1"/>
  <c r="AJT34" i="83"/>
  <c r="AJW34" i="83" s="1"/>
  <c r="BGX33" i="83"/>
  <c r="BHA33" i="83" s="1"/>
  <c r="AXF35" i="83"/>
  <c r="AXI35" i="83" s="1"/>
  <c r="AKH36" i="83"/>
  <c r="AKK36" i="83" s="1"/>
  <c r="HM40" i="83"/>
  <c r="HP40" i="83" s="1"/>
  <c r="ZG40" i="83"/>
  <c r="ZJ40" i="83" s="1"/>
  <c r="QJ47" i="83"/>
  <c r="QM47" i="83" s="1"/>
  <c r="ATS48" i="83"/>
  <c r="ATV48" i="83" s="1"/>
  <c r="SN42" i="83"/>
  <c r="SQ42" i="83" s="1"/>
  <c r="PV35" i="83"/>
  <c r="PY35" i="83" s="1"/>
  <c r="AHI37" i="83"/>
  <c r="AHL37" i="83" s="1"/>
  <c r="GY57" i="83"/>
  <c r="HB57" i="83" s="1"/>
  <c r="AFS37" i="83"/>
  <c r="AFV37" i="83" s="1"/>
  <c r="ACM36" i="83"/>
  <c r="ACP36" i="83" s="1"/>
  <c r="AEC30" i="83"/>
  <c r="AEF30" i="83" s="1"/>
  <c r="ALJ28" i="83"/>
  <c r="ALM28" i="83" s="1"/>
  <c r="BJW36" i="83"/>
  <c r="BJZ36" i="83" s="1"/>
  <c r="MB37" i="83"/>
  <c r="ME37" i="83" s="1"/>
  <c r="WA33" i="83"/>
  <c r="WD33" i="83" s="1"/>
  <c r="BSF31" i="83"/>
  <c r="BSI31" i="83" s="1"/>
  <c r="SN33" i="83"/>
  <c r="SQ33" i="83" s="1"/>
  <c r="AQM36" i="83"/>
  <c r="AQP36" i="83" s="1"/>
  <c r="AZC32" i="83"/>
  <c r="AZF32" i="83" s="1"/>
  <c r="IO43" i="83"/>
  <c r="IR43" i="83" s="1"/>
  <c r="BDD36" i="83"/>
  <c r="BDG36" i="83" s="1"/>
  <c r="HF36" i="83"/>
  <c r="HI36" i="83" s="1"/>
  <c r="WV37" i="83"/>
  <c r="WY37" i="83" s="1"/>
  <c r="AFL28" i="83"/>
  <c r="AFO28" i="83" s="1"/>
  <c r="AWD28" i="83"/>
  <c r="AWG28" i="83" s="1"/>
  <c r="BHS27" i="83"/>
  <c r="BHV27" i="83" s="1"/>
  <c r="AYV31" i="83"/>
  <c r="AYY31" i="83" s="1"/>
  <c r="BQP27" i="83"/>
  <c r="BQS27" i="83" s="1"/>
  <c r="BHZ36" i="83"/>
  <c r="BIC36" i="83" s="1"/>
  <c r="ABY45" i="83"/>
  <c r="ACB45" i="83" s="1"/>
  <c r="YL40" i="83"/>
  <c r="YO40" i="83" s="1"/>
  <c r="RS40" i="83"/>
  <c r="RV40" i="83" s="1"/>
  <c r="YS42" i="83"/>
  <c r="YV42" i="83" s="1"/>
  <c r="JX45" i="83"/>
  <c r="KA45" i="83" s="1"/>
  <c r="BNC40" i="83"/>
  <c r="BNF40" i="83" s="1"/>
  <c r="BIU31" i="83"/>
  <c r="BIX31" i="83" s="1"/>
  <c r="BFH32" i="83"/>
  <c r="BFK32" i="83" s="1"/>
  <c r="AXF33" i="83"/>
  <c r="AXI33" i="83" s="1"/>
  <c r="ANG40" i="83"/>
  <c r="ANJ40" i="83" s="1"/>
  <c r="RZ46" i="83"/>
  <c r="SC46" i="83" s="1"/>
  <c r="APD34" i="83"/>
  <c r="APG34" i="83" s="1"/>
  <c r="XC39" i="83"/>
  <c r="XF39" i="83" s="1"/>
  <c r="NY34" i="83"/>
  <c r="OB34" i="83" s="1"/>
  <c r="AF43" i="83"/>
  <c r="AI43" i="83" s="1"/>
  <c r="ATS41" i="83"/>
  <c r="ATV41" i="83" s="1"/>
  <c r="DL40" i="83"/>
  <c r="DO40" i="83" s="1"/>
  <c r="CQ39" i="83"/>
  <c r="CT39" i="83" s="1"/>
  <c r="BMA34" i="83"/>
  <c r="BMD34" i="83" s="1"/>
  <c r="BBG40" i="83"/>
  <c r="BBJ40" i="83" s="1"/>
  <c r="AXM33" i="83"/>
  <c r="AXP33" i="83" s="1"/>
  <c r="ANN38" i="83"/>
  <c r="ANQ38" i="83" s="1"/>
  <c r="ATL36" i="83"/>
  <c r="ATO36" i="83" s="1"/>
  <c r="AEC36" i="83"/>
  <c r="AEF36" i="83" s="1"/>
  <c r="ZU34" i="83"/>
  <c r="ZX34" i="83" s="1"/>
  <c r="YE36" i="83"/>
  <c r="YH36" i="83" s="1"/>
  <c r="WA41" i="83"/>
  <c r="WD41" i="83" s="1"/>
  <c r="UK48" i="83"/>
  <c r="UN48" i="83" s="1"/>
  <c r="LN48" i="83"/>
  <c r="LQ48" i="83" s="1"/>
  <c r="IV43" i="83"/>
  <c r="IY43" i="83" s="1"/>
  <c r="ADH36" i="83"/>
  <c r="ADK36" i="83" s="1"/>
  <c r="AAI49" i="83"/>
  <c r="AAL49" i="83" s="1"/>
  <c r="MI52" i="83"/>
  <c r="ML52" i="83" s="1"/>
  <c r="LG42" i="83"/>
  <c r="LJ42" i="83" s="1"/>
  <c r="JX52" i="83"/>
  <c r="KA52" i="83" s="1"/>
  <c r="HF47" i="83"/>
  <c r="HI47" i="83" s="1"/>
  <c r="AQT38" i="83"/>
  <c r="AQW38" i="83" s="1"/>
  <c r="QX44" i="83"/>
  <c r="RA44" i="83" s="1"/>
  <c r="CJ48" i="83"/>
  <c r="CM48" i="83" s="1"/>
  <c r="UD38" i="83"/>
  <c r="UG38" i="83" s="1"/>
  <c r="BH48" i="83"/>
  <c r="BK48" i="83" s="1"/>
  <c r="BHE38" i="83"/>
  <c r="BHH38" i="83" s="1"/>
  <c r="APK37" i="83"/>
  <c r="APN37" i="83" s="1"/>
  <c r="YL47" i="83"/>
  <c r="YO47" i="83" s="1"/>
  <c r="XQ44" i="83"/>
  <c r="XT44" i="83" s="1"/>
  <c r="NY44" i="83"/>
  <c r="OB44" i="83" s="1"/>
  <c r="FI56" i="83"/>
  <c r="FL56" i="83" s="1"/>
  <c r="BV48" i="83"/>
  <c r="BY48" i="83" s="1"/>
  <c r="AM56" i="83"/>
  <c r="AP56" i="83" s="1"/>
  <c r="AVW37" i="83"/>
  <c r="AVZ37" i="83" s="1"/>
  <c r="RE46" i="83"/>
  <c r="RH46" i="83" s="1"/>
  <c r="FB51" i="83"/>
  <c r="FE51" i="83" s="1"/>
  <c r="KL31" i="83"/>
  <c r="KO31" i="83" s="1"/>
  <c r="XC35" i="83"/>
  <c r="XF35" i="83" s="1"/>
  <c r="BIN31" i="83"/>
  <c r="BIQ31" i="83" s="1"/>
  <c r="GR37" i="83"/>
  <c r="GU37" i="83" s="1"/>
  <c r="BNJ31" i="83"/>
  <c r="BNM31" i="83" s="1"/>
  <c r="BO37" i="83"/>
  <c r="BR37" i="83" s="1"/>
  <c r="ADH29" i="83"/>
  <c r="ADK29" i="83" s="1"/>
  <c r="BDR32" i="83"/>
  <c r="BDU32" i="83" s="1"/>
  <c r="BGQ36" i="83"/>
  <c r="BGT36" i="83" s="1"/>
  <c r="ATE29" i="83"/>
  <c r="ATH29" i="83" s="1"/>
  <c r="CC40" i="83"/>
  <c r="CF40" i="83" s="1"/>
  <c r="BHE32" i="83"/>
  <c r="BHH32" i="83" s="1"/>
  <c r="ACM30" i="83"/>
  <c r="ACP30" i="83" s="1"/>
  <c r="ASC35" i="83"/>
  <c r="ASF35" i="83" s="1"/>
  <c r="AFS30" i="83"/>
  <c r="AFV30" i="83" s="1"/>
  <c r="BRD26" i="83"/>
  <c r="BRG26" i="83" s="1"/>
  <c r="XJ31" i="83"/>
  <c r="XM31" i="83" s="1"/>
  <c r="FP39" i="83"/>
  <c r="FS39" i="83" s="1"/>
  <c r="OT41" i="83"/>
  <c r="OW41" i="83" s="1"/>
  <c r="YZ32" i="83"/>
  <c r="ZC32" i="83" s="1"/>
  <c r="ATS38" i="83"/>
  <c r="ATV38" i="83" s="1"/>
  <c r="AAB41" i="83"/>
  <c r="AAE41" i="83" s="1"/>
  <c r="TW42" i="83"/>
  <c r="TZ42" i="83" s="1"/>
  <c r="QJ43" i="83"/>
  <c r="QM43" i="83" s="1"/>
  <c r="OT47" i="83"/>
  <c r="OW47" i="83" s="1"/>
  <c r="WV41" i="83"/>
  <c r="WY41" i="83" s="1"/>
  <c r="ND41" i="83"/>
  <c r="NG41" i="83" s="1"/>
  <c r="NR38" i="83"/>
  <c r="NU38" i="83" s="1"/>
  <c r="BNX34" i="83"/>
  <c r="BOA34" i="83" s="1"/>
  <c r="BOS40" i="83"/>
  <c r="BOV40" i="83" s="1"/>
  <c r="BNQ28" i="83"/>
  <c r="BNT28" i="83" s="1"/>
  <c r="BHL35" i="83"/>
  <c r="BHO35" i="83" s="1"/>
  <c r="BDR35" i="83"/>
  <c r="BDU35" i="83" s="1"/>
  <c r="BGJ32" i="83"/>
  <c r="BGM32" i="83" s="1"/>
  <c r="AVI41" i="83"/>
  <c r="AVL41" i="83" s="1"/>
  <c r="AYH37" i="83"/>
  <c r="AYK37" i="83" s="1"/>
  <c r="BLM39" i="83"/>
  <c r="BLP39" i="83" s="1"/>
  <c r="TW39" i="83"/>
  <c r="TZ39" i="83" s="1"/>
  <c r="AOP35" i="83"/>
  <c r="AOS35" i="83" s="1"/>
  <c r="ZN36" i="83"/>
  <c r="ZQ36" i="83" s="1"/>
  <c r="XX36" i="83"/>
  <c r="YA36" i="83" s="1"/>
  <c r="ABY42" i="83"/>
  <c r="ACB42" i="83" s="1"/>
  <c r="RE37" i="83"/>
  <c r="RH37" i="83" s="1"/>
  <c r="QC34" i="83"/>
  <c r="QF34" i="83" s="1"/>
  <c r="GY46" i="83"/>
  <c r="HB46" i="83" s="1"/>
  <c r="ANN33" i="83"/>
  <c r="ANQ33" i="83" s="1"/>
  <c r="IA35" i="83"/>
  <c r="ID35" i="83" s="1"/>
  <c r="EN36" i="83"/>
  <c r="EQ36" i="83" s="1"/>
  <c r="BH38" i="83"/>
  <c r="BK38" i="83" s="1"/>
  <c r="IV37" i="83"/>
  <c r="IY37" i="83" s="1"/>
  <c r="FB41" i="83"/>
  <c r="FE41" i="83" s="1"/>
  <c r="GD35" i="83"/>
  <c r="GG35" i="83" s="1"/>
  <c r="BDY42" i="83"/>
  <c r="BEB42" i="83" s="1"/>
  <c r="BKD33" i="83"/>
  <c r="BKG33" i="83" s="1"/>
  <c r="BDR39" i="83"/>
  <c r="BDU39" i="83" s="1"/>
  <c r="BDD41" i="83"/>
  <c r="BDG41" i="83" s="1"/>
  <c r="AHW32" i="83"/>
  <c r="AHZ32" i="83" s="1"/>
  <c r="AME32" i="83"/>
  <c r="AMH32" i="83" s="1"/>
  <c r="ACF39" i="83"/>
  <c r="ACI39" i="83" s="1"/>
  <c r="RS44" i="83"/>
  <c r="RV44" i="83" s="1"/>
  <c r="TW50" i="83"/>
  <c r="TZ50" i="83" s="1"/>
  <c r="NR43" i="83"/>
  <c r="NU43" i="83" s="1"/>
  <c r="HT44" i="83"/>
  <c r="HW44" i="83" s="1"/>
  <c r="NK41" i="83"/>
  <c r="NN41" i="83" s="1"/>
  <c r="AAP41" i="83"/>
  <c r="AAS41" i="83" s="1"/>
  <c r="XC49" i="83"/>
  <c r="XF49" i="83" s="1"/>
  <c r="GD42" i="83"/>
  <c r="GG42" i="83" s="1"/>
  <c r="AMZ38" i="83"/>
  <c r="ANC38" i="83" s="1"/>
  <c r="RE34" i="83"/>
  <c r="RH34" i="83" s="1"/>
  <c r="BGX29" i="83"/>
  <c r="BHA29" i="83" s="1"/>
  <c r="BKK31" i="83"/>
  <c r="BKN31" i="83" s="1"/>
  <c r="BYR29" i="83"/>
  <c r="BYU29" i="83" s="1"/>
  <c r="JX38" i="83"/>
  <c r="KA38" i="83" s="1"/>
  <c r="UY30" i="83"/>
  <c r="VB30" i="83" s="1"/>
  <c r="BDY31" i="83"/>
  <c r="BEB31" i="83" s="1"/>
  <c r="UD29" i="83"/>
  <c r="UG29" i="83" s="1"/>
  <c r="BCB34" i="83"/>
  <c r="BCE34" i="83" s="1"/>
  <c r="BGJ34" i="83"/>
  <c r="BGM34" i="83" s="1"/>
  <c r="WO29" i="83"/>
  <c r="WR29" i="83" s="1"/>
  <c r="DZ37" i="83"/>
  <c r="EC37" i="83" s="1"/>
  <c r="CC48" i="83"/>
  <c r="CF48" i="83" s="1"/>
  <c r="FB43" i="83"/>
  <c r="FE43" i="83" s="1"/>
  <c r="BKK34" i="83"/>
  <c r="BKN34" i="83" s="1"/>
  <c r="BIG41" i="83"/>
  <c r="BIJ41" i="83" s="1"/>
  <c r="BMH33" i="83"/>
  <c r="BMK33" i="83" s="1"/>
  <c r="BHZ33" i="83"/>
  <c r="BIC33" i="83" s="1"/>
  <c r="BJW40" i="83"/>
  <c r="BJZ40" i="83" s="1"/>
  <c r="BHE36" i="83"/>
  <c r="BHH36" i="83" s="1"/>
  <c r="BBN37" i="83"/>
  <c r="BBQ37" i="83" s="1"/>
  <c r="BCW33" i="83"/>
  <c r="BCZ33" i="83" s="1"/>
  <c r="APR34" i="83"/>
  <c r="APU34" i="83" s="1"/>
  <c r="MI42" i="83"/>
  <c r="ML42" i="83" s="1"/>
  <c r="HF39" i="83"/>
  <c r="HI39" i="83" s="1"/>
  <c r="GK31" i="83"/>
  <c r="GN31" i="83" s="1"/>
  <c r="JQ34" i="83"/>
  <c r="JT34" i="83" s="1"/>
  <c r="IO47" i="83"/>
  <c r="IR47" i="83" s="1"/>
  <c r="BCW40" i="83"/>
  <c r="BCZ40" i="83" s="1"/>
  <c r="BAL38" i="83"/>
  <c r="BAO38" i="83" s="1"/>
  <c r="ANG47" i="83"/>
  <c r="ANJ47" i="83" s="1"/>
  <c r="ASC43" i="83"/>
  <c r="ASF43" i="83" s="1"/>
  <c r="AQF40" i="83"/>
  <c r="AQI40" i="83" s="1"/>
  <c r="OT55" i="83"/>
  <c r="OW55" i="83" s="1"/>
  <c r="AAB47" i="83"/>
  <c r="AAE47" i="83" s="1"/>
  <c r="VT41" i="83"/>
  <c r="VW41" i="83" s="1"/>
  <c r="IO58" i="83"/>
  <c r="IR58" i="83" s="1"/>
  <c r="ABY51" i="83"/>
  <c r="ACB51" i="83" s="1"/>
  <c r="DZ43" i="83"/>
  <c r="EC43" i="83" s="1"/>
  <c r="AF52" i="83"/>
  <c r="AI52" i="83" s="1"/>
  <c r="SU43" i="83"/>
  <c r="SX43" i="83" s="1"/>
  <c r="DL47" i="83"/>
  <c r="DO47" i="83" s="1"/>
  <c r="DS56" i="83"/>
  <c r="DV56" i="83" s="1"/>
  <c r="RZ51" i="83"/>
  <c r="SC51" i="83" s="1"/>
  <c r="SU33" i="83"/>
  <c r="SX33" i="83" s="1"/>
  <c r="VT33" i="83"/>
  <c r="VW33" i="83" s="1"/>
  <c r="BBU32" i="83"/>
  <c r="BBX32" i="83" s="1"/>
  <c r="BOS36" i="83"/>
  <c r="BOV36" i="83" s="1"/>
  <c r="KS34" i="83"/>
  <c r="KV34" i="83" s="1"/>
  <c r="GY42" i="83"/>
  <c r="HB42" i="83" s="1"/>
  <c r="AIY31" i="83"/>
  <c r="AJB31" i="83" s="1"/>
  <c r="TW35" i="83"/>
  <c r="TZ35" i="83" s="1"/>
  <c r="BFH29" i="83"/>
  <c r="BFK29" i="83" s="1"/>
  <c r="BTV24" i="83"/>
  <c r="BTY24" i="83" s="1"/>
  <c r="QX34" i="83"/>
  <c r="RA34" i="83" s="1"/>
  <c r="VM35" i="83"/>
  <c r="VP35" i="83" s="1"/>
  <c r="RZ43" i="83"/>
  <c r="SC43" i="83" s="1"/>
  <c r="BNC37" i="83"/>
  <c r="BNF37" i="83" s="1"/>
  <c r="BUC26" i="83"/>
  <c r="BUF26" i="83" s="1"/>
  <c r="AAI43" i="83"/>
  <c r="AAL43" i="83" s="1"/>
  <c r="VM42" i="83"/>
  <c r="VP42" i="83" s="1"/>
  <c r="BH41" i="83"/>
  <c r="BK41" i="83" s="1"/>
  <c r="AM48" i="83"/>
  <c r="AP48" i="83" s="1"/>
  <c r="ABR36" i="83"/>
  <c r="ABU36" i="83" s="1"/>
  <c r="BMA32" i="83"/>
  <c r="BMD32" i="83" s="1"/>
  <c r="BEM35" i="83"/>
  <c r="BEP35" i="83" s="1"/>
  <c r="AZX37" i="83"/>
  <c r="BAA37" i="83" s="1"/>
  <c r="AVP36" i="83"/>
  <c r="AVS36" i="83" s="1"/>
  <c r="AUN32" i="83"/>
  <c r="AUQ32" i="83" s="1"/>
  <c r="BFV35" i="83"/>
  <c r="BFY35" i="83" s="1"/>
  <c r="QX39" i="83"/>
  <c r="RA39" i="83" s="1"/>
  <c r="AOW41" i="83"/>
  <c r="AOZ41" i="83" s="1"/>
  <c r="AAI40" i="83"/>
  <c r="AAL40" i="83" s="1"/>
  <c r="OT44" i="83"/>
  <c r="OW44" i="83" s="1"/>
  <c r="FI46" i="83"/>
  <c r="FL46" i="83" s="1"/>
  <c r="MW35" i="83"/>
  <c r="MZ35" i="83" s="1"/>
  <c r="TB36" i="83"/>
  <c r="TE36" i="83" s="1"/>
  <c r="MB43" i="83"/>
  <c r="ME43" i="83" s="1"/>
  <c r="BVZ44" i="83"/>
  <c r="BWC44" i="83" s="1"/>
  <c r="BH45" i="83"/>
  <c r="BK45" i="83" s="1"/>
  <c r="EN42" i="83"/>
  <c r="EQ42" i="83" s="1"/>
  <c r="FB47" i="83"/>
  <c r="FE47" i="83" s="1"/>
  <c r="TP45" i="83"/>
  <c r="TS45" i="83" s="1"/>
  <c r="AZQ36" i="83"/>
  <c r="AZT36" i="83" s="1"/>
  <c r="DL43" i="83"/>
  <c r="DO43" i="83" s="1"/>
  <c r="GR45" i="83"/>
  <c r="GU45" i="83" s="1"/>
  <c r="Y31" i="83"/>
  <c r="AB31" i="83" s="1"/>
  <c r="CJ45" i="83"/>
  <c r="CM45" i="83" s="1"/>
  <c r="DZ40" i="83"/>
  <c r="EC40" i="83" s="1"/>
  <c r="GY52" i="83"/>
  <c r="HB52" i="83" s="1"/>
  <c r="MI46" i="83"/>
  <c r="ML46" i="83" s="1"/>
  <c r="AUN35" i="83"/>
  <c r="AUQ35" i="83" s="1"/>
  <c r="ARO36" i="83"/>
  <c r="ARR36" i="83" s="1"/>
  <c r="BO45" i="83"/>
  <c r="BR45" i="83" s="1"/>
  <c r="UR44" i="83"/>
  <c r="UU44" i="83" s="1"/>
  <c r="ASX37" i="83"/>
  <c r="ATA37" i="83" s="1"/>
  <c r="WV42" i="83"/>
  <c r="WY42" i="83" s="1"/>
  <c r="YE33" i="83"/>
  <c r="YH33" i="83" s="1"/>
  <c r="AAB43" i="83"/>
  <c r="AAE43" i="83" s="1"/>
  <c r="IO53" i="83"/>
  <c r="IR53" i="83" s="1"/>
  <c r="MB45" i="83"/>
  <c r="ME45" i="83" s="1"/>
  <c r="OM41" i="83"/>
  <c r="OP41" i="83" s="1"/>
  <c r="PO40" i="83"/>
  <c r="PR40" i="83" s="1"/>
  <c r="QQ34" i="83"/>
  <c r="QT34" i="83" s="1"/>
  <c r="UK44" i="83"/>
  <c r="UN44" i="83" s="1"/>
  <c r="ZN40" i="83"/>
  <c r="ZQ40" i="83" s="1"/>
  <c r="AAP38" i="83"/>
  <c r="AAS38" i="83" s="1"/>
  <c r="ALC31" i="83"/>
  <c r="ALF31" i="83" s="1"/>
  <c r="AWK34" i="83"/>
  <c r="AWN34" i="83" s="1"/>
  <c r="AFS33" i="83"/>
  <c r="AFV33" i="83" s="1"/>
  <c r="AHW29" i="83"/>
  <c r="AHZ29" i="83" s="1"/>
  <c r="AJM28" i="83"/>
  <c r="AJP28" i="83" s="1"/>
  <c r="ALJ30" i="83"/>
  <c r="ALM30" i="83" s="1"/>
  <c r="AOP39" i="83"/>
  <c r="AOS39" i="83" s="1"/>
  <c r="ATZ40" i="83"/>
  <c r="AUC40" i="83" s="1"/>
  <c r="BBG38" i="83"/>
  <c r="BBJ38" i="83" s="1"/>
  <c r="BJW43" i="83"/>
  <c r="BJZ43" i="83" s="1"/>
  <c r="BPU28" i="83"/>
  <c r="BPX28" i="83" s="1"/>
  <c r="BGQ43" i="83"/>
  <c r="BGT43" i="83" s="1"/>
  <c r="BRR23" i="83"/>
  <c r="BRU23" i="83" s="1"/>
  <c r="AEQ31" i="83"/>
  <c r="AET31" i="83" s="1"/>
  <c r="AFZ28" i="83"/>
  <c r="AGC28" i="83" s="1"/>
  <c r="AHB28" i="83"/>
  <c r="AHE28" i="83" s="1"/>
  <c r="AIR29" i="83"/>
  <c r="AIU29" i="83" s="1"/>
  <c r="AOW46" i="83"/>
  <c r="AOZ46" i="83" s="1"/>
  <c r="ARA30" i="83"/>
  <c r="ARD30" i="83" s="1"/>
  <c r="AYO34" i="83"/>
  <c r="AYR34" i="83" s="1"/>
  <c r="BHZ39" i="83"/>
  <c r="BIC39" i="83" s="1"/>
  <c r="AZC37" i="83"/>
  <c r="AZF37" i="83" s="1"/>
  <c r="BTA27" i="83"/>
  <c r="BTD27" i="83" s="1"/>
  <c r="BWU31" i="83"/>
  <c r="BWX31" i="83" s="1"/>
  <c r="BYR31" i="83"/>
  <c r="BYU31" i="83" s="1"/>
  <c r="DG10" i="83"/>
  <c r="DG8" i="83" s="1"/>
  <c r="GT10" i="83"/>
  <c r="GT8" i="83" s="1"/>
  <c r="MR10" i="83"/>
  <c r="MR8" i="83" s="1"/>
  <c r="NT10" i="83"/>
  <c r="NT8" i="83" s="1"/>
  <c r="UF10" i="83"/>
  <c r="UF8" i="83" s="1"/>
  <c r="APM10" i="83"/>
  <c r="APM8" i="83" s="1"/>
  <c r="BMX10" i="83"/>
  <c r="BMX8" i="83" s="1"/>
  <c r="FK10" i="83"/>
  <c r="FK8" i="83" s="1"/>
  <c r="OH10" i="83"/>
  <c r="OH8" i="83" s="1"/>
  <c r="YU10" i="83"/>
  <c r="YU8" i="83" s="1"/>
  <c r="BYM10" i="83"/>
  <c r="BYM8" i="83" s="1"/>
  <c r="OO10" i="83"/>
  <c r="OO8" i="83" s="1"/>
  <c r="WQ10" i="83"/>
  <c r="WQ8" i="83" s="1"/>
  <c r="ZW10" i="83"/>
  <c r="ZW8" i="83" s="1"/>
  <c r="BQ10" i="83"/>
  <c r="BQ8" i="83" s="1"/>
  <c r="VA10" i="83"/>
  <c r="VA8" i="83" s="1"/>
  <c r="EI10" i="83"/>
  <c r="EI8" i="83" s="1"/>
  <c r="PQ10" i="83"/>
  <c r="PQ8" i="83" s="1"/>
  <c r="AQV10" i="83"/>
  <c r="AQV8" i="83" s="1"/>
  <c r="IJ10" i="83"/>
  <c r="IJ8" i="83" s="1"/>
  <c r="MY10" i="83"/>
  <c r="MY8" i="83" s="1"/>
  <c r="YN10" i="83"/>
  <c r="YN8" i="83" s="1"/>
  <c r="ALE10" i="83"/>
  <c r="ALE8" i="83" s="1"/>
  <c r="BCY10" i="83"/>
  <c r="BCY8" i="83" s="1"/>
  <c r="BJY10" i="83"/>
  <c r="BJY8" i="83" s="1"/>
  <c r="TD10" i="83"/>
  <c r="TD8" i="83" s="1"/>
  <c r="UM10" i="83"/>
  <c r="UM8" i="83" s="1"/>
  <c r="YG10" i="83"/>
  <c r="YG8" i="83" s="1"/>
  <c r="ABM10" i="83"/>
  <c r="ABM8" i="83" s="1"/>
  <c r="AEL10" i="83"/>
  <c r="AEL8" i="83" s="1"/>
  <c r="AEZ10" i="83"/>
  <c r="AEZ8" i="83" s="1"/>
  <c r="AOY10" i="83"/>
  <c r="AOY8" i="83" s="1"/>
  <c r="ASE10" i="83"/>
  <c r="ASE8" i="83" s="1"/>
  <c r="AYJ10" i="83"/>
  <c r="AYJ8" i="83" s="1"/>
  <c r="BRT10" i="83"/>
  <c r="BRT8" i="83" s="1"/>
  <c r="AGP10" i="83"/>
  <c r="AGP8" i="83" s="1"/>
  <c r="AIM10" i="83"/>
  <c r="AIM8" i="83" s="1"/>
  <c r="ANW10" i="83"/>
  <c r="ANW8" i="83" s="1"/>
  <c r="ARQ10" i="83"/>
  <c r="ARQ8" i="83" s="1"/>
  <c r="BBP10" i="83"/>
  <c r="BBP8" i="83" s="1"/>
  <c r="BOU10" i="83"/>
  <c r="BOU8" i="83" s="1"/>
  <c r="BIW10" i="83"/>
  <c r="BIW8" i="83" s="1"/>
  <c r="BQD10" i="83"/>
  <c r="BQD8" i="83" s="1"/>
  <c r="BMQ10" i="83"/>
  <c r="BMQ8" i="83" s="1"/>
  <c r="BPI10" i="83"/>
  <c r="BPI8" i="83" s="1"/>
  <c r="BRM10" i="83"/>
  <c r="BRM8" i="83" s="1"/>
  <c r="AFG10" i="83"/>
  <c r="AFG8" i="83" s="1"/>
  <c r="AHK10" i="83"/>
  <c r="AHK8" i="83" s="1"/>
  <c r="ASZ10" i="83"/>
  <c r="ASZ8" i="83" s="1"/>
  <c r="AXH10" i="83"/>
  <c r="AXH8" i="83" s="1"/>
  <c r="BPW10" i="83"/>
  <c r="BPW8" i="83" s="1"/>
  <c r="BFQ10" i="83"/>
  <c r="BFQ8" i="83" s="1"/>
  <c r="BHG10" i="83"/>
  <c r="BHG8" i="83" s="1"/>
  <c r="BII10" i="83"/>
  <c r="BII8" i="83" s="1"/>
  <c r="BKT10" i="83"/>
  <c r="BKT8" i="83" s="1"/>
  <c r="BSA10" i="83"/>
  <c r="BSA8" i="83" s="1"/>
  <c r="BSV10" i="83"/>
  <c r="BSV8" i="83" s="1"/>
  <c r="BWI10" i="83"/>
  <c r="BWI8" i="83" s="1"/>
  <c r="BVN10" i="83"/>
  <c r="BVN8" i="83" s="1"/>
  <c r="VF45" i="83"/>
  <c r="VI45" i="83" s="1"/>
  <c r="WV44" i="83"/>
  <c r="WY44" i="83" s="1"/>
  <c r="BA42" i="83"/>
  <c r="BD42" i="83" s="1"/>
  <c r="CQ43" i="83"/>
  <c r="CT43" i="83" s="1"/>
  <c r="WA39" i="83"/>
  <c r="WD39" i="83" s="1"/>
  <c r="ABK34" i="83"/>
  <c r="ABN34" i="83" s="1"/>
  <c r="UY35" i="83"/>
  <c r="VB35" i="83" s="1"/>
  <c r="AM54" i="83"/>
  <c r="AP54" i="83" s="1"/>
  <c r="GY55" i="83"/>
  <c r="HB55" i="83" s="1"/>
  <c r="JC49" i="83"/>
  <c r="JF49" i="83" s="1"/>
  <c r="UK46" i="83"/>
  <c r="UN46" i="83" s="1"/>
  <c r="YL45" i="83"/>
  <c r="YO45" i="83" s="1"/>
  <c r="ZG39" i="83"/>
  <c r="ZJ39" i="83" s="1"/>
  <c r="AKO32" i="83"/>
  <c r="AKR32" i="83" s="1"/>
  <c r="KL41" i="83"/>
  <c r="KO41" i="83" s="1"/>
  <c r="AAB46" i="83"/>
  <c r="AAE46" i="83" s="1"/>
  <c r="AHI36" i="83"/>
  <c r="AHL36" i="83" s="1"/>
  <c r="AGN32" i="83"/>
  <c r="AGQ32" i="83" s="1"/>
  <c r="LP10" i="83"/>
  <c r="LP8" i="83" s="1"/>
  <c r="EW10" i="83"/>
  <c r="EW8" i="83" s="1"/>
  <c r="PC10" i="83"/>
  <c r="PC8" i="83" s="1"/>
  <c r="VH10" i="83"/>
  <c r="VH8" i="83" s="1"/>
  <c r="AAK10" i="83"/>
  <c r="AAK8" i="83" s="1"/>
  <c r="SB10" i="83"/>
  <c r="SB8" i="83" s="1"/>
  <c r="QE10" i="83"/>
  <c r="QE8" i="83" s="1"/>
  <c r="ZB10" i="83"/>
  <c r="ZB8" i="83" s="1"/>
  <c r="JL10" i="83"/>
  <c r="JL8" i="83" s="1"/>
  <c r="OA10" i="83"/>
  <c r="OA8" i="83" s="1"/>
  <c r="RG10" i="83"/>
  <c r="RG8" i="83" s="1"/>
  <c r="ADX10" i="83"/>
  <c r="ADX8" i="83" s="1"/>
  <c r="AFU10" i="83"/>
  <c r="AFU8" i="83" s="1"/>
  <c r="AOR10" i="83"/>
  <c r="AOR8" i="83" s="1"/>
  <c r="AMN10" i="83"/>
  <c r="AMN8" i="83" s="1"/>
  <c r="BAG10" i="83"/>
  <c r="BAG8" i="83" s="1"/>
  <c r="BCD10" i="83"/>
  <c r="BCD8" i="83" s="1"/>
  <c r="BHU10" i="83"/>
  <c r="BHU8" i="83" s="1"/>
  <c r="BNE10" i="83"/>
  <c r="BNE8" i="83" s="1"/>
  <c r="BSO10" i="83"/>
  <c r="BSO8" i="83" s="1"/>
  <c r="AVY10" i="83"/>
  <c r="AVY8" i="83" s="1"/>
  <c r="BDT10" i="83"/>
  <c r="BDT8" i="83" s="1"/>
  <c r="BJR10" i="83"/>
  <c r="BJR8" i="83" s="1"/>
  <c r="BOG10" i="83"/>
  <c r="BOG8" i="83" s="1"/>
  <c r="BTC10" i="83"/>
  <c r="BTC8" i="83" s="1"/>
  <c r="BLO10" i="83"/>
  <c r="BLO8" i="83" s="1"/>
  <c r="EP10" i="83"/>
  <c r="EP8" i="83" s="1"/>
  <c r="BHN10" i="83"/>
  <c r="BHN8" i="83" s="1"/>
  <c r="CS10" i="83"/>
  <c r="CS8" i="83" s="1"/>
  <c r="FD10" i="83"/>
  <c r="FD8" i="83" s="1"/>
  <c r="KG10" i="83"/>
  <c r="KG8" i="83" s="1"/>
  <c r="HH10" i="83"/>
  <c r="HH8" i="83" s="1"/>
  <c r="AAR10" i="83"/>
  <c r="AAR8" i="83" s="1"/>
  <c r="JS10" i="83"/>
  <c r="JS8" i="83" s="1"/>
  <c r="SI10" i="83"/>
  <c r="SI8" i="83" s="1"/>
  <c r="RN10" i="83"/>
  <c r="RN8" i="83" s="1"/>
  <c r="ZP10" i="83"/>
  <c r="ZP8" i="83" s="1"/>
  <c r="ANB10" i="83"/>
  <c r="ANB8" i="83" s="1"/>
  <c r="LI10" i="83"/>
  <c r="LI8" i="83" s="1"/>
  <c r="QS10" i="83"/>
  <c r="QS8" i="83" s="1"/>
  <c r="XZ10" i="83"/>
  <c r="XZ8" i="83" s="1"/>
  <c r="ACH10" i="83"/>
  <c r="ACH8" i="83" s="1"/>
  <c r="ATG10" i="83"/>
  <c r="ATG8" i="83" s="1"/>
  <c r="ALL10" i="83"/>
  <c r="ALL8" i="83" s="1"/>
  <c r="AVR10" i="83"/>
  <c r="AVR8" i="83" s="1"/>
  <c r="BJK10" i="83"/>
  <c r="BJK8" i="83" s="1"/>
  <c r="AOK10" i="83"/>
  <c r="AOK8" i="83" s="1"/>
  <c r="BIB10" i="83"/>
  <c r="BIB8" i="83" s="1"/>
  <c r="BNL10" i="83"/>
  <c r="BNL8" i="83" s="1"/>
  <c r="BNZ10" i="83"/>
  <c r="BNZ8" i="83" s="1"/>
  <c r="BQK10" i="83"/>
  <c r="BQK8" i="83" s="1"/>
  <c r="ADC10" i="83"/>
  <c r="ADC8" i="83" s="1"/>
  <c r="AGI10" i="83"/>
  <c r="AGI8" i="83" s="1"/>
  <c r="BQR10" i="83"/>
  <c r="BQR8" i="83" s="1"/>
  <c r="AZZ10" i="83"/>
  <c r="AZZ8" i="83" s="1"/>
  <c r="BBI10" i="83"/>
  <c r="BBI8" i="83" s="1"/>
  <c r="BDF10" i="83"/>
  <c r="BDF8" i="83" s="1"/>
  <c r="BFJ10" i="83"/>
  <c r="BFJ8" i="83" s="1"/>
  <c r="BGS10" i="83"/>
  <c r="BGS8" i="83" s="1"/>
  <c r="BJD10" i="83"/>
  <c r="BJD8" i="83" s="1"/>
  <c r="BUL10" i="83"/>
  <c r="BUL8" i="83" s="1"/>
  <c r="BLH10" i="83"/>
  <c r="BLH8" i="83" s="1"/>
  <c r="BMJ10" i="83"/>
  <c r="BMJ8" i="83" s="1"/>
  <c r="BQY10" i="83"/>
  <c r="BQY8" i="83" s="1"/>
  <c r="BWW10" i="83"/>
  <c r="BWW8" i="83" s="1"/>
  <c r="BVG10" i="83"/>
  <c r="BVG8" i="83" s="1"/>
  <c r="BXY10" i="83"/>
  <c r="BXY8" i="83" s="1"/>
  <c r="CQ41" i="83"/>
  <c r="CT41" i="83" s="1"/>
  <c r="NR41" i="83"/>
  <c r="NU41" i="83" s="1"/>
  <c r="YL43" i="83"/>
  <c r="YO43" i="83" s="1"/>
  <c r="ABD38" i="83"/>
  <c r="ABG38" i="83" s="1"/>
  <c r="AVB36" i="83"/>
  <c r="AVE36" i="83" s="1"/>
  <c r="K37" i="83"/>
  <c r="N37" i="83" s="1"/>
  <c r="EG39" i="83"/>
  <c r="EJ39" i="83" s="1"/>
  <c r="AJF30" i="83"/>
  <c r="AJI30" i="83" s="1"/>
  <c r="ATL34" i="83"/>
  <c r="ATO34" i="83" s="1"/>
  <c r="FW39" i="83"/>
  <c r="FZ39" i="83" s="1"/>
  <c r="KE35" i="83"/>
  <c r="KH35" i="83" s="1"/>
  <c r="XC45" i="83"/>
  <c r="XF45" i="83" s="1"/>
  <c r="WO31" i="83"/>
  <c r="WR31" i="83" s="1"/>
  <c r="R38" i="83"/>
  <c r="U38" i="83" s="1"/>
  <c r="IV41" i="83"/>
  <c r="IY41" i="83" s="1"/>
  <c r="SG34" i="83"/>
  <c r="SJ34" i="83" s="1"/>
  <c r="AAI46" i="83"/>
  <c r="AAL46" i="83" s="1"/>
  <c r="JX48" i="83"/>
  <c r="KA48" i="83" s="1"/>
  <c r="ACF36" i="83"/>
  <c r="ACI36" i="83" s="1"/>
  <c r="ADV30" i="83"/>
  <c r="ADY30" i="83" s="1"/>
  <c r="AFL30" i="83"/>
  <c r="AFO30" i="83" s="1"/>
  <c r="AGG29" i="83"/>
  <c r="AGJ29" i="83" s="1"/>
  <c r="ASC42" i="83"/>
  <c r="ASF42" i="83" s="1"/>
  <c r="HT41" i="83"/>
  <c r="HW41" i="83" s="1"/>
  <c r="MP35" i="83"/>
  <c r="MS35" i="83" s="1"/>
  <c r="OT51" i="83"/>
  <c r="OW51" i="83" s="1"/>
  <c r="TW45" i="83"/>
  <c r="TZ45" i="83" s="1"/>
  <c r="VM45" i="83"/>
  <c r="VP45" i="83" s="1"/>
  <c r="WH42" i="83"/>
  <c r="WK42" i="83" s="1"/>
  <c r="ABK32" i="83"/>
  <c r="ABN32" i="83" s="1"/>
  <c r="ADA31" i="83"/>
  <c r="ADD31" i="83" s="1"/>
  <c r="AUU34" i="83"/>
  <c r="AUX34" i="83" s="1"/>
  <c r="BCB41" i="83"/>
  <c r="BCE41" i="83" s="1"/>
  <c r="AHI33" i="83"/>
  <c r="AHL33" i="83" s="1"/>
  <c r="AIK33" i="83"/>
  <c r="AIN33" i="83" s="1"/>
  <c r="ALX31" i="83"/>
  <c r="AMA31" i="83" s="1"/>
  <c r="ANU32" i="83"/>
  <c r="ANX32" i="83" s="1"/>
  <c r="ARV36" i="83"/>
  <c r="ARY36" i="83" s="1"/>
  <c r="AXT29" i="83"/>
  <c r="AXW29" i="83" s="1"/>
  <c r="BFA35" i="83"/>
  <c r="BFD35" i="83" s="1"/>
  <c r="BBU36" i="83"/>
  <c r="BBX36" i="83" s="1"/>
  <c r="BCW38" i="83"/>
  <c r="BCZ38" i="83" s="1"/>
  <c r="BGX32" i="83"/>
  <c r="BHA32" i="83" s="1"/>
  <c r="BLT38" i="83"/>
  <c r="BLW38" i="83" s="1"/>
  <c r="BQB26" i="83"/>
  <c r="BQE26" i="83" s="1"/>
  <c r="BAL36" i="83"/>
  <c r="BAO36" i="83" s="1"/>
  <c r="BFO35" i="83"/>
  <c r="BFR35" i="83" s="1"/>
  <c r="BKK36" i="83"/>
  <c r="BKN36" i="83" s="1"/>
  <c r="BKR34" i="83"/>
  <c r="BKU34" i="83" s="1"/>
  <c r="BOL33" i="83"/>
  <c r="BOO33" i="83" s="1"/>
  <c r="BQP30" i="83"/>
  <c r="BQS30" i="83" s="1"/>
  <c r="AEC33" i="83"/>
  <c r="AEF33" i="83" s="1"/>
  <c r="AME30" i="83"/>
  <c r="AMH30" i="83" s="1"/>
  <c r="ATE37" i="83"/>
  <c r="ATH37" i="83" s="1"/>
  <c r="BHL39" i="83"/>
  <c r="BHO39" i="83" s="1"/>
  <c r="BRY30" i="83"/>
  <c r="BSB30" i="83" s="1"/>
  <c r="BDK30" i="83"/>
  <c r="BDN30" i="83" s="1"/>
  <c r="BGJ37" i="83"/>
  <c r="BGM37" i="83" s="1"/>
  <c r="BOS42" i="83"/>
  <c r="BOV42" i="83" s="1"/>
  <c r="BMV33" i="83"/>
  <c r="BMY33" i="83" s="1"/>
  <c r="BTV26" i="83"/>
  <c r="BTY26" i="83" s="1"/>
  <c r="BUX24" i="83"/>
  <c r="BVA24" i="83" s="1"/>
  <c r="BSF33" i="83"/>
  <c r="BSI33" i="83" s="1"/>
  <c r="BYD27" i="83"/>
  <c r="BYG27" i="83" s="1"/>
  <c r="BXB32" i="83"/>
  <c r="BXE32" i="83" s="1"/>
  <c r="BYK31" i="83"/>
  <c r="BYN31" i="83" s="1"/>
  <c r="M10" i="83"/>
  <c r="M8" i="83" s="1"/>
  <c r="AV10" i="83"/>
  <c r="AV8" i="83" s="1"/>
  <c r="VV10" i="83"/>
  <c r="VV8" i="83" s="1"/>
  <c r="ZI10" i="83"/>
  <c r="ZI8" i="83" s="1"/>
  <c r="AWM10" i="83"/>
  <c r="AWM8" i="83" s="1"/>
  <c r="FR10" i="83"/>
  <c r="FR8" i="83" s="1"/>
  <c r="HA10" i="83"/>
  <c r="HA8" i="83" s="1"/>
  <c r="ARC10" i="83"/>
  <c r="ARC8" i="83" s="1"/>
  <c r="BJ10" i="83"/>
  <c r="BJ8" i="83" s="1"/>
  <c r="DN10" i="83"/>
  <c r="DN8" i="83" s="1"/>
  <c r="GF10" i="83"/>
  <c r="GF8" i="83" s="1"/>
  <c r="OV10" i="83"/>
  <c r="OV8" i="83" s="1"/>
  <c r="AJV10" i="83"/>
  <c r="AJV8" i="83" s="1"/>
  <c r="AWT10" i="83"/>
  <c r="AWT8" i="83" s="1"/>
  <c r="BX10" i="83"/>
  <c r="BX8" i="83" s="1"/>
  <c r="LW10" i="83"/>
  <c r="LW8" i="83" s="1"/>
  <c r="RU10" i="83"/>
  <c r="RU8" i="83" s="1"/>
  <c r="TR10" i="83"/>
  <c r="TR8" i="83" s="1"/>
  <c r="VO10" i="83"/>
  <c r="VO8" i="83" s="1"/>
  <c r="AAD10" i="83"/>
  <c r="AAD8" i="83" s="1"/>
  <c r="ADJ10" i="83"/>
  <c r="ADJ8" i="83" s="1"/>
  <c r="ATN10" i="83"/>
  <c r="ATN8" i="83" s="1"/>
  <c r="AWF10" i="83"/>
  <c r="AWF8" i="83" s="1"/>
  <c r="HO10" i="83"/>
  <c r="HO8" i="83" s="1"/>
  <c r="NM10" i="83"/>
  <c r="NM8" i="83" s="1"/>
  <c r="UT10" i="83"/>
  <c r="UT8" i="83" s="1"/>
  <c r="WJ10" i="83"/>
  <c r="WJ8" i="83" s="1"/>
  <c r="XL10" i="83"/>
  <c r="XL8" i="83" s="1"/>
  <c r="ADQ10" i="83"/>
  <c r="ADQ8" i="83" s="1"/>
  <c r="AKC10" i="83"/>
  <c r="AKC8" i="83" s="1"/>
  <c r="JE10" i="83"/>
  <c r="JE8" i="83" s="1"/>
  <c r="JZ10" i="83"/>
  <c r="JZ8" i="83" s="1"/>
  <c r="PJ10" i="83"/>
  <c r="PJ8" i="83" s="1"/>
  <c r="TK10" i="83"/>
  <c r="TK8" i="83" s="1"/>
  <c r="XS10" i="83"/>
  <c r="XS8" i="83" s="1"/>
  <c r="ABT10" i="83"/>
  <c r="ABT8" i="83" s="1"/>
  <c r="ACO10" i="83"/>
  <c r="ACO8" i="83" s="1"/>
  <c r="AIT10" i="83"/>
  <c r="AIT8" i="83" s="1"/>
  <c r="ANP10" i="83"/>
  <c r="ANP8" i="83" s="1"/>
  <c r="ARJ10" i="83"/>
  <c r="ARJ8" i="83" s="1"/>
  <c r="AUB10" i="83"/>
  <c r="AUB8" i="83" s="1"/>
  <c r="AYQ10" i="83"/>
  <c r="AYQ8" i="83" s="1"/>
  <c r="AHR10" i="83"/>
  <c r="AHR8" i="83" s="1"/>
  <c r="ANI10" i="83"/>
  <c r="ANI8" i="83" s="1"/>
  <c r="APF10" i="83"/>
  <c r="APF8" i="83" s="1"/>
  <c r="AQO10" i="83"/>
  <c r="AQO8" i="83" s="1"/>
  <c r="ASS10" i="83"/>
  <c r="ASS8" i="83" s="1"/>
  <c r="AUP10" i="83"/>
  <c r="AUP8" i="83" s="1"/>
  <c r="BBW10" i="83"/>
  <c r="BBW8" i="83" s="1"/>
  <c r="AZL10" i="83"/>
  <c r="AZL8" i="83" s="1"/>
  <c r="BDM10" i="83"/>
  <c r="BDM8" i="83" s="1"/>
  <c r="BKM10" i="83"/>
  <c r="BKM8" i="83" s="1"/>
  <c r="BTJ10" i="83"/>
  <c r="BTJ8" i="83" s="1"/>
  <c r="AZS10" i="83"/>
  <c r="AZS8" i="83" s="1"/>
  <c r="BGL10" i="83"/>
  <c r="BGL8" i="83" s="1"/>
  <c r="ACV10" i="83"/>
  <c r="ACV8" i="83" s="1"/>
  <c r="AGW10" i="83"/>
  <c r="AGW8" i="83" s="1"/>
  <c r="AJO10" i="83"/>
  <c r="AJO8" i="83" s="1"/>
  <c r="ALZ10" i="83"/>
  <c r="ALZ8" i="83" s="1"/>
  <c r="AXO10" i="83"/>
  <c r="AXO8" i="83" s="1"/>
  <c r="AYC10" i="83"/>
  <c r="AYC8" i="83" s="1"/>
  <c r="BBB10" i="83"/>
  <c r="BBB8" i="83" s="1"/>
  <c r="BCK10" i="83"/>
  <c r="BCK8" i="83" s="1"/>
  <c r="BEA10" i="83"/>
  <c r="BEA8" i="83" s="1"/>
  <c r="BFX10" i="83"/>
  <c r="BFX8" i="83" s="1"/>
  <c r="BKF10" i="83"/>
  <c r="BKF8" i="83" s="1"/>
  <c r="AZE10" i="83"/>
  <c r="AZE8" i="83" s="1"/>
  <c r="BFC10" i="83"/>
  <c r="BFC8" i="83" s="1"/>
  <c r="BIP10" i="83"/>
  <c r="BIP8" i="83" s="1"/>
  <c r="BLA10" i="83"/>
  <c r="BLA8" i="83" s="1"/>
  <c r="BON10" i="83"/>
  <c r="BON8" i="83" s="1"/>
  <c r="BPB10" i="83"/>
  <c r="BPB8" i="83" s="1"/>
  <c r="BUE10" i="83"/>
  <c r="BUE8" i="83" s="1"/>
  <c r="BXD10" i="83"/>
  <c r="BXD8" i="83" s="1"/>
  <c r="BVU10" i="83"/>
  <c r="BVU8" i="83" s="1"/>
  <c r="BWP10" i="83"/>
  <c r="BWP8" i="83" s="1"/>
  <c r="BXK10" i="83"/>
  <c r="BXK8" i="83" s="1"/>
  <c r="BXR10" i="83"/>
  <c r="BXR8" i="83" s="1"/>
  <c r="CC54" i="83"/>
  <c r="CF54" i="83" s="1"/>
  <c r="ZU33" i="83"/>
  <c r="ZX33" i="83" s="1"/>
  <c r="AEC35" i="83"/>
  <c r="AEF35" i="83" s="1"/>
  <c r="AIY37" i="83"/>
  <c r="AJB37" i="83" s="1"/>
  <c r="ND44" i="83"/>
  <c r="NG44" i="83" s="1"/>
  <c r="NR42" i="83"/>
  <c r="NU42" i="83" s="1"/>
  <c r="TP47" i="83"/>
  <c r="TS47" i="83" s="1"/>
  <c r="AAW32" i="83"/>
  <c r="AAZ32" i="83" s="1"/>
  <c r="F83" i="4" l="1"/>
  <c r="G83" i="4" s="1"/>
  <c r="H83" i="4" s="1"/>
  <c r="F82" i="4"/>
  <c r="G82" i="4" s="1"/>
  <c r="F88" i="4"/>
  <c r="G88" i="4" s="1"/>
  <c r="F87" i="4"/>
  <c r="G87" i="4" s="1"/>
  <c r="H87" i="4" s="1"/>
  <c r="F89" i="4"/>
  <c r="G89" i="4" s="1"/>
  <c r="H89" i="4" s="1"/>
  <c r="F81" i="4"/>
  <c r="G81" i="4" s="1"/>
  <c r="H81" i="4" s="1"/>
  <c r="BVH10" i="83"/>
  <c r="BVH8" i="83" s="1"/>
  <c r="AKD10" i="83"/>
  <c r="AKD8" i="83" s="1"/>
  <c r="BJL10" i="83"/>
  <c r="BJL8" i="83" s="1"/>
  <c r="GN10" i="83"/>
  <c r="GN8" i="83" s="1"/>
  <c r="CM10" i="83"/>
  <c r="CM8" i="83" s="1"/>
  <c r="BMK10" i="83"/>
  <c r="BMK8" i="83" s="1"/>
  <c r="BSW10" i="83"/>
  <c r="BSW8" i="83" s="1"/>
  <c r="BVA10" i="83"/>
  <c r="BVA8" i="83" s="1"/>
  <c r="ANX10" i="83"/>
  <c r="ANX8" i="83" s="1"/>
  <c r="BAV10" i="83"/>
  <c r="BAV8" i="83" s="1"/>
  <c r="BLI10" i="83"/>
  <c r="BLI8" i="83" s="1"/>
  <c r="BSB10" i="83"/>
  <c r="BSB8" i="83" s="1"/>
  <c r="AUJ10" i="83"/>
  <c r="AUJ8" i="83" s="1"/>
  <c r="BOH10" i="83"/>
  <c r="BOH8" i="83" s="1"/>
  <c r="PR10" i="83"/>
  <c r="PR8" i="83" s="1"/>
  <c r="AGQ10" i="83"/>
  <c r="AGQ8" i="83" s="1"/>
  <c r="BNM10" i="83"/>
  <c r="BNM8" i="83" s="1"/>
  <c r="ALF10" i="83"/>
  <c r="ALF8" i="83" s="1"/>
  <c r="AGX10" i="83"/>
  <c r="AGX8" i="83" s="1"/>
  <c r="AIG10" i="83"/>
  <c r="AIG8" i="83" s="1"/>
  <c r="BTD10" i="83"/>
  <c r="BTD8" i="83" s="1"/>
  <c r="BWQ10" i="83"/>
  <c r="BWQ8" i="83" s="1"/>
  <c r="SJ10" i="83"/>
  <c r="SJ8" i="83" s="1"/>
  <c r="BXZ10" i="83"/>
  <c r="BXZ8" i="83" s="1"/>
  <c r="ZJ10" i="83"/>
  <c r="ZJ8" i="83" s="1"/>
  <c r="AEM10" i="83"/>
  <c r="AEM8" i="83" s="1"/>
  <c r="AQB10" i="83"/>
  <c r="AQB8" i="83" s="1"/>
  <c r="ARD10" i="83"/>
  <c r="ARD8" i="83" s="1"/>
  <c r="ABN10" i="83"/>
  <c r="ABN8" i="83" s="1"/>
  <c r="BNT10" i="83"/>
  <c r="BNT8" i="83" s="1"/>
  <c r="ADD10" i="83"/>
  <c r="ADD8" i="83" s="1"/>
  <c r="AZT10" i="83"/>
  <c r="AZT8" i="83" s="1"/>
  <c r="AUX10" i="83"/>
  <c r="AUX8" i="83" s="1"/>
  <c r="AJI10" i="83"/>
  <c r="AJI8" i="83" s="1"/>
  <c r="AUQ10" i="83"/>
  <c r="AUQ8" i="83" s="1"/>
  <c r="BEB10" i="83"/>
  <c r="BEB8" i="83" s="1"/>
  <c r="YA10" i="83"/>
  <c r="YA8" i="83" s="1"/>
  <c r="LJ10" i="83"/>
  <c r="LJ8" i="83" s="1"/>
  <c r="AVL10" i="83"/>
  <c r="AVL8" i="83" s="1"/>
  <c r="AGC10" i="83"/>
  <c r="AGC8" i="83" s="1"/>
  <c r="AKY10" i="83"/>
  <c r="AKY8" i="83" s="1"/>
  <c r="QT10" i="83"/>
  <c r="QT8" i="83" s="1"/>
  <c r="AXW10" i="83"/>
  <c r="AXW8" i="83" s="1"/>
  <c r="BAA10" i="83"/>
  <c r="BAA8" i="83" s="1"/>
  <c r="JM10" i="83"/>
  <c r="JM8" i="83" s="1"/>
  <c r="BLW10" i="83"/>
  <c r="BLW8" i="83" s="1"/>
  <c r="IY10" i="83"/>
  <c r="IY8" i="83" s="1"/>
  <c r="TL10" i="83"/>
  <c r="TL8" i="83" s="1"/>
  <c r="AKR10" i="83"/>
  <c r="AKR8" i="83" s="1"/>
  <c r="BBX10" i="83"/>
  <c r="BBX8" i="83" s="1"/>
  <c r="LC10" i="83"/>
  <c r="LC8" i="83" s="1"/>
  <c r="PD10" i="83"/>
  <c r="PD8" i="83" s="1"/>
  <c r="AFH10" i="83"/>
  <c r="AFH8" i="83" s="1"/>
  <c r="AJP10" i="83"/>
  <c r="AJP8" i="83" s="1"/>
  <c r="ID10" i="83"/>
  <c r="ID8" i="83" s="1"/>
  <c r="AYK10" i="83"/>
  <c r="AYK8" i="83" s="1"/>
  <c r="BTK10" i="83"/>
  <c r="BTK8" i="83" s="1"/>
  <c r="OP10" i="83"/>
  <c r="OP8" i="83" s="1"/>
  <c r="AFO10" i="83"/>
  <c r="AFO8" i="83" s="1"/>
  <c r="BUF10" i="83"/>
  <c r="BUF8" i="83" s="1"/>
  <c r="BOA10" i="83"/>
  <c r="BOA8" i="83" s="1"/>
  <c r="MS10" i="83"/>
  <c r="MS8" i="83" s="1"/>
  <c r="AMV10" i="83"/>
  <c r="AMV8" i="83" s="1"/>
  <c r="BFK10" i="83"/>
  <c r="BFK8" i="83" s="1"/>
  <c r="BYU10" i="83"/>
  <c r="BYU8" i="83" s="1"/>
  <c r="AXI10" i="83"/>
  <c r="AXI8" i="83" s="1"/>
  <c r="AW10" i="83"/>
  <c r="AW8" i="83" s="1"/>
  <c r="DA10" i="83"/>
  <c r="DA8" i="83" s="1"/>
  <c r="AFA10" i="83"/>
  <c r="AFA8" i="83" s="1"/>
  <c r="GG10" i="83"/>
  <c r="GG8" i="83" s="1"/>
  <c r="OB10" i="83"/>
  <c r="OB8" i="83" s="1"/>
  <c r="LQ10" i="83"/>
  <c r="LQ8" i="83" s="1"/>
  <c r="AQI10" i="83"/>
  <c r="AQI8" i="83" s="1"/>
  <c r="XF10" i="83"/>
  <c r="XF8" i="83" s="1"/>
  <c r="ZQ10" i="83"/>
  <c r="ZQ8" i="83" s="1"/>
  <c r="ANC10" i="83"/>
  <c r="ANC8" i="83" s="1"/>
  <c r="BBC10" i="83"/>
  <c r="BBC8" i="83" s="1"/>
  <c r="AJB10" i="83"/>
  <c r="AJB8" i="83" s="1"/>
  <c r="BDU10" i="83"/>
  <c r="BDU8" i="83" s="1"/>
  <c r="BGF10" i="83"/>
  <c r="BGF8" i="83" s="1"/>
  <c r="AXP10" i="83"/>
  <c r="AXP8" i="83" s="1"/>
  <c r="BPX10" i="83"/>
  <c r="BPX8" i="83" s="1"/>
  <c r="AET10" i="83"/>
  <c r="AET8" i="83" s="1"/>
  <c r="AOS10" i="83"/>
  <c r="AOS8" i="83" s="1"/>
  <c r="AQP10" i="83"/>
  <c r="AQP8" i="83" s="1"/>
  <c r="ARK10" i="83"/>
  <c r="ARK8" i="83" s="1"/>
  <c r="ATH10" i="83"/>
  <c r="ATH8" i="83" s="1"/>
  <c r="BFD10" i="83"/>
  <c r="BFD8" i="83" s="1"/>
  <c r="BBQ10" i="83"/>
  <c r="BBQ8" i="83" s="1"/>
  <c r="BIC10" i="83"/>
  <c r="BIC8" i="83" s="1"/>
  <c r="BWX10" i="83"/>
  <c r="BWX8" i="83" s="1"/>
  <c r="BXS10" i="83"/>
  <c r="BXS8" i="83" s="1"/>
  <c r="BFY10" i="83"/>
  <c r="BFY8" i="83" s="1"/>
  <c r="BCS10" i="83"/>
  <c r="BCS8" i="83" s="1"/>
  <c r="TE10" i="83"/>
  <c r="TE8" i="83" s="1"/>
  <c r="XT10" i="83"/>
  <c r="XT8" i="83" s="1"/>
  <c r="BIJ10" i="83"/>
  <c r="BIJ8" i="83" s="1"/>
  <c r="BXE10" i="83"/>
  <c r="BXE8" i="83" s="1"/>
  <c r="BQE10" i="83"/>
  <c r="BQE8" i="83" s="1"/>
  <c r="BPJ10" i="83"/>
  <c r="BPJ8" i="83" s="1"/>
  <c r="ACB10" i="83"/>
  <c r="ACB8" i="83" s="1"/>
  <c r="BXL10" i="83"/>
  <c r="BXL8" i="83" s="1"/>
  <c r="BUT10" i="83"/>
  <c r="BUT8" i="83" s="1"/>
  <c r="CT10" i="83"/>
  <c r="CT8" i="83" s="1"/>
  <c r="BWC10" i="83"/>
  <c r="BWC8" i="83" s="1"/>
  <c r="UU10" i="83"/>
  <c r="UU8" i="83" s="1"/>
  <c r="AHS10" i="83"/>
  <c r="AHS8" i="83" s="1"/>
  <c r="AOL10" i="83"/>
  <c r="AOL8" i="83" s="1"/>
  <c r="LX10" i="83"/>
  <c r="LX8" i="83" s="1"/>
  <c r="RA10" i="83"/>
  <c r="RA8" i="83" s="1"/>
  <c r="AYD10" i="83"/>
  <c r="AYD8" i="83" s="1"/>
  <c r="AMO10" i="83"/>
  <c r="AMO8" i="83" s="1"/>
  <c r="BHV10" i="83"/>
  <c r="BHV8" i="83" s="1"/>
  <c r="KH10" i="83"/>
  <c r="KH8" i="83" s="1"/>
  <c r="ABG10" i="83"/>
  <c r="ABG8" i="83" s="1"/>
  <c r="OI10" i="83"/>
  <c r="OI8" i="83" s="1"/>
  <c r="WY10" i="83"/>
  <c r="WY8" i="83" s="1"/>
  <c r="ARR10" i="83"/>
  <c r="ARR8" i="83" s="1"/>
  <c r="BAO10" i="83"/>
  <c r="BAO8" i="83" s="1"/>
  <c r="AGJ10" i="83"/>
  <c r="AGJ8" i="83" s="1"/>
  <c r="ANQ10" i="83"/>
  <c r="ANQ8" i="83" s="1"/>
  <c r="ALT10" i="83"/>
  <c r="ALT8" i="83" s="1"/>
  <c r="BRG10" i="83"/>
  <c r="BRG8" i="83" s="1"/>
  <c r="BUM10" i="83"/>
  <c r="BUM8" i="83" s="1"/>
  <c r="NU10" i="83"/>
  <c r="NU8" i="83" s="1"/>
  <c r="ADY10" i="83"/>
  <c r="ADY8" i="83" s="1"/>
  <c r="AWN10" i="83"/>
  <c r="AWN8" i="83" s="1"/>
  <c r="BR10" i="83"/>
  <c r="BR8" i="83" s="1"/>
  <c r="APN10" i="83"/>
  <c r="APN8" i="83" s="1"/>
  <c r="ADK10" i="83"/>
  <c r="ADK8" i="83" s="1"/>
  <c r="BIX10" i="83"/>
  <c r="BIX8" i="83" s="1"/>
  <c r="BQS10" i="83"/>
  <c r="BQS8" i="83" s="1"/>
  <c r="AB10" i="83"/>
  <c r="AB8" i="83" s="1"/>
  <c r="EQ10" i="83"/>
  <c r="EQ8" i="83" s="1"/>
  <c r="EX10" i="83"/>
  <c r="EX8" i="83" s="1"/>
  <c r="JF10" i="83"/>
  <c r="JF8" i="83" s="1"/>
  <c r="APU10" i="83"/>
  <c r="APU8" i="83" s="1"/>
  <c r="BEI10" i="83"/>
  <c r="BEI8" i="83" s="1"/>
  <c r="AAZ10" i="83"/>
  <c r="AAZ8" i="83" s="1"/>
  <c r="BCL10" i="83"/>
  <c r="BCL8" i="83" s="1"/>
  <c r="IK10" i="83"/>
  <c r="IK8" i="83" s="1"/>
  <c r="MZ10" i="83"/>
  <c r="MZ8" i="83" s="1"/>
  <c r="BEP10" i="83"/>
  <c r="BEP8" i="83" s="1"/>
  <c r="AOE10" i="83"/>
  <c r="AOE8" i="83" s="1"/>
  <c r="AVZ10" i="83"/>
  <c r="AVZ8" i="83" s="1"/>
  <c r="BHA10" i="83"/>
  <c r="BHA8" i="83" s="1"/>
  <c r="BKU10" i="83"/>
  <c r="BKU8" i="83" s="1"/>
  <c r="BKN10" i="83"/>
  <c r="BKN8" i="83" s="1"/>
  <c r="AMA10" i="83"/>
  <c r="AMA8" i="83" s="1"/>
  <c r="BLB10" i="83"/>
  <c r="BLB8" i="83" s="1"/>
  <c r="UN10" i="83"/>
  <c r="UN8" i="83" s="1"/>
  <c r="ABU10" i="83"/>
  <c r="ABU8" i="83" s="1"/>
  <c r="AAE10" i="83"/>
  <c r="AAE8" i="83" s="1"/>
  <c r="KO10" i="83"/>
  <c r="KO8" i="83" s="1"/>
  <c r="BVV10" i="83"/>
  <c r="BVV8" i="83" s="1"/>
  <c r="HB10" i="83"/>
  <c r="HB8" i="83" s="1"/>
  <c r="FZ10" i="83"/>
  <c r="FZ8" i="83" s="1"/>
  <c r="RO10" i="83"/>
  <c r="RO8" i="83" s="1"/>
  <c r="RV10" i="83"/>
  <c r="RV8" i="83" s="1"/>
  <c r="BBJ10" i="83"/>
  <c r="BBJ8" i="83" s="1"/>
  <c r="AYY10" i="83"/>
  <c r="AYY8" i="83" s="1"/>
  <c r="SX10" i="83"/>
  <c r="SX8" i="83" s="1"/>
  <c r="BNF10" i="83"/>
  <c r="BNF8" i="83" s="1"/>
  <c r="NN10" i="83"/>
  <c r="NN8" i="83" s="1"/>
  <c r="AZM10" i="83"/>
  <c r="AZM8" i="83" s="1"/>
  <c r="BQZ10" i="83"/>
  <c r="BQZ8" i="83" s="1"/>
  <c r="AHE10" i="83"/>
  <c r="AHE8" i="83" s="1"/>
  <c r="BY10" i="83"/>
  <c r="BY8" i="83" s="1"/>
  <c r="AHZ10" i="83"/>
  <c r="AHZ8" i="83" s="1"/>
  <c r="BGM10" i="83"/>
  <c r="BGM8" i="83" s="1"/>
  <c r="UG10" i="83"/>
  <c r="UG8" i="83" s="1"/>
  <c r="FS10" i="83"/>
  <c r="FS8" i="83" s="1"/>
  <c r="PK10" i="83"/>
  <c r="PK8" i="83" s="1"/>
  <c r="FE10" i="83"/>
  <c r="FE8" i="83" s="1"/>
  <c r="ZX10" i="83"/>
  <c r="ZX8" i="83" s="1"/>
  <c r="ACP10" i="83"/>
  <c r="ACP8" i="83" s="1"/>
  <c r="AUC10" i="83"/>
  <c r="AUC8" i="83" s="1"/>
  <c r="HI10" i="83"/>
  <c r="HI8" i="83" s="1"/>
  <c r="WD10" i="83"/>
  <c r="WD8" i="83" s="1"/>
  <c r="AAS10" i="83"/>
  <c r="AAS8" i="83" s="1"/>
  <c r="AEF10" i="83"/>
  <c r="AEF8" i="83" s="1"/>
  <c r="IR10" i="83"/>
  <c r="IR8" i="83" s="1"/>
  <c r="QF10" i="83"/>
  <c r="QF8" i="83" s="1"/>
  <c r="SQ10" i="83"/>
  <c r="SQ8" i="83" s="1"/>
  <c r="ZC10" i="83"/>
  <c r="ZC8" i="83" s="1"/>
  <c r="ADR10" i="83"/>
  <c r="ADR8" i="83" s="1"/>
  <c r="AOZ10" i="83"/>
  <c r="AOZ8" i="83" s="1"/>
  <c r="AWU10" i="83"/>
  <c r="AWU8" i="83" s="1"/>
  <c r="ALM10" i="83"/>
  <c r="ALM8" i="83" s="1"/>
  <c r="BPC10" i="83"/>
  <c r="BPC8" i="83" s="1"/>
  <c r="AIU10" i="83"/>
  <c r="AIU8" i="83" s="1"/>
  <c r="AVS10" i="83"/>
  <c r="AVS8" i="83" s="1"/>
  <c r="AXB10" i="83"/>
  <c r="AXB8" i="83" s="1"/>
  <c r="BCZ10" i="83"/>
  <c r="BCZ8" i="83" s="1"/>
  <c r="BFR10" i="83"/>
  <c r="BFR8" i="83" s="1"/>
  <c r="BIQ10" i="83"/>
  <c r="BIQ8" i="83" s="1"/>
  <c r="BDN10" i="83"/>
  <c r="BDN8" i="83" s="1"/>
  <c r="BSP10" i="83"/>
  <c r="BSP8" i="83" s="1"/>
  <c r="BKG10" i="83"/>
  <c r="BKG8" i="83" s="1"/>
  <c r="BMR10" i="83"/>
  <c r="BMR8" i="83" s="1"/>
  <c r="BVO10" i="83"/>
  <c r="BVO8" i="83" s="1"/>
  <c r="BRN10" i="83"/>
  <c r="BRN8" i="83" s="1"/>
  <c r="BYG10" i="83"/>
  <c r="BYG8" i="83" s="1"/>
  <c r="BYN10" i="83"/>
  <c r="BYN8" i="83" s="1"/>
  <c r="AJW10" i="83"/>
  <c r="AJW8" i="83" s="1"/>
  <c r="BSI10" i="83"/>
  <c r="BSI8" i="83" s="1"/>
  <c r="BTY10" i="83"/>
  <c r="BTY8" i="83" s="1"/>
  <c r="ACI10" i="83"/>
  <c r="ACI8" i="83" s="1"/>
  <c r="ME10" i="83"/>
  <c r="ME8" i="83" s="1"/>
  <c r="YO10" i="83"/>
  <c r="YO8" i="83" s="1"/>
  <c r="ATV10" i="83"/>
  <c r="ATV8" i="83" s="1"/>
  <c r="BMD10" i="83"/>
  <c r="BMD8" i="83" s="1"/>
  <c r="ATO10" i="83"/>
  <c r="ATO8" i="83" s="1"/>
  <c r="BRU10" i="83"/>
  <c r="BRU8" i="83" s="1"/>
  <c r="EC10" i="83"/>
  <c r="EC8" i="83" s="1"/>
  <c r="VB10" i="83"/>
  <c r="VB8" i="83" s="1"/>
  <c r="DV10" i="83"/>
  <c r="DV8" i="83" s="1"/>
  <c r="OW10" i="83"/>
  <c r="OW8" i="83" s="1"/>
  <c r="RH10" i="83"/>
  <c r="RH8" i="83" s="1"/>
  <c r="AQW10" i="83"/>
  <c r="AQW8" i="83" s="1"/>
  <c r="HP10" i="83"/>
  <c r="HP8" i="83" s="1"/>
  <c r="XM10" i="83"/>
  <c r="XM8" i="83" s="1"/>
  <c r="APG10" i="83"/>
  <c r="APG8" i="83" s="1"/>
  <c r="AWG10" i="83"/>
  <c r="AWG8" i="83" s="1"/>
  <c r="ASM10" i="83"/>
  <c r="ASM8" i="83" s="1"/>
  <c r="AZF10" i="83"/>
  <c r="AZF8" i="83" s="1"/>
  <c r="BGT10" i="83"/>
  <c r="BGT8" i="83" s="1"/>
  <c r="BCE10" i="83"/>
  <c r="BCE8" i="83" s="1"/>
  <c r="VP10" i="83"/>
  <c r="VP8" i="83" s="1"/>
  <c r="KA10" i="83"/>
  <c r="KA8" i="83" s="1"/>
  <c r="ASF10" i="83"/>
  <c r="ASF8" i="83" s="1"/>
  <c r="BOV10" i="83"/>
  <c r="BOV8" i="83" s="1"/>
  <c r="BPQ10" i="83"/>
  <c r="BPQ8" i="83" s="1"/>
  <c r="CF10" i="83"/>
  <c r="CF8" i="83" s="1"/>
  <c r="JT10" i="83"/>
  <c r="JT8" i="83" s="1"/>
  <c r="QM10" i="83"/>
  <c r="QM8" i="83" s="1"/>
  <c r="AHL10" i="83"/>
  <c r="AHL8" i="83" s="1"/>
  <c r="BJS10" i="83"/>
  <c r="BJS8" i="83" s="1"/>
  <c r="BHH10" i="83"/>
  <c r="BHH8" i="83" s="1"/>
  <c r="U10" i="83"/>
  <c r="U8" i="83" s="1"/>
  <c r="ML10" i="83"/>
  <c r="ML8" i="83" s="1"/>
  <c r="GU10" i="83"/>
  <c r="GU8" i="83" s="1"/>
  <c r="AST10" i="83"/>
  <c r="AST8" i="83" s="1"/>
  <c r="YV10" i="83"/>
  <c r="YV8" i="83" s="1"/>
  <c r="N10" i="83"/>
  <c r="N8" i="83" s="1"/>
  <c r="DH10" i="83"/>
  <c r="DH8" i="83" s="1"/>
  <c r="NG10" i="83"/>
  <c r="NG8" i="83" s="1"/>
  <c r="YH10" i="83"/>
  <c r="YH8" i="83" s="1"/>
  <c r="WR10" i="83"/>
  <c r="WR8" i="83" s="1"/>
  <c r="ACW10" i="83"/>
  <c r="ACW8" i="83" s="1"/>
  <c r="BJE10" i="83"/>
  <c r="BJE8" i="83" s="1"/>
  <c r="BOO10" i="83"/>
  <c r="BOO8" i="83" s="1"/>
  <c r="BDG10" i="83"/>
  <c r="BDG8" i="83" s="1"/>
  <c r="BMY10" i="83"/>
  <c r="BMY8" i="83" s="1"/>
  <c r="BTR10" i="83"/>
  <c r="BTR8" i="83" s="1"/>
  <c r="BEW10" i="83"/>
  <c r="BEW8" i="83" s="1"/>
  <c r="BQL10" i="83"/>
  <c r="BQL8" i="83" s="1"/>
  <c r="BWJ10" i="83"/>
  <c r="BWJ8" i="83" s="1"/>
  <c r="SC10" i="83"/>
  <c r="SC8" i="83" s="1"/>
  <c r="KV10" i="83"/>
  <c r="KV8" i="83" s="1"/>
  <c r="BLP10" i="83"/>
  <c r="BLP8" i="83" s="1"/>
  <c r="BAH10" i="83"/>
  <c r="BAH8" i="83" s="1"/>
  <c r="TS10" i="83"/>
  <c r="TS8" i="83" s="1"/>
  <c r="BD10" i="83"/>
  <c r="BD8" i="83" s="1"/>
  <c r="BK10" i="83"/>
  <c r="BK8" i="83" s="1"/>
  <c r="DO10" i="83"/>
  <c r="DO8" i="83" s="1"/>
  <c r="PY10" i="83"/>
  <c r="PY8" i="83" s="1"/>
  <c r="VI10" i="83"/>
  <c r="VI8" i="83" s="1"/>
  <c r="AVE10" i="83"/>
  <c r="AVE8" i="83" s="1"/>
  <c r="ARY10" i="83"/>
  <c r="ARY8" i="83" s="1"/>
  <c r="EJ10" i="83"/>
  <c r="EJ8" i="83" s="1"/>
  <c r="AKK10" i="83"/>
  <c r="AKK8" i="83" s="1"/>
  <c r="AP10" i="83"/>
  <c r="AP8" i="83" s="1"/>
  <c r="FL10" i="83"/>
  <c r="FL8" i="83" s="1"/>
  <c r="HW10" i="83"/>
  <c r="HW8" i="83" s="1"/>
  <c r="AI10" i="83"/>
  <c r="AI8" i="83" s="1"/>
  <c r="TZ10" i="83"/>
  <c r="TZ8" i="83" s="1"/>
  <c r="VW10" i="83"/>
  <c r="VW8" i="83" s="1"/>
  <c r="AAL10" i="83"/>
  <c r="AAL8" i="83" s="1"/>
  <c r="AMH10" i="83"/>
  <c r="AMH8" i="83" s="1"/>
  <c r="WK10" i="83"/>
  <c r="WK8" i="83" s="1"/>
  <c r="AIN10" i="83"/>
  <c r="AIN8" i="83" s="1"/>
  <c r="ATA10" i="83"/>
  <c r="ATA8" i="83" s="1"/>
  <c r="AFV10" i="83"/>
  <c r="AFV8" i="83" s="1"/>
  <c r="ANJ10" i="83"/>
  <c r="ANJ8" i="83" s="1"/>
  <c r="AYR10" i="83"/>
  <c r="AYR8" i="83" s="1"/>
  <c r="BHO10" i="83"/>
  <c r="BHO8" i="83" s="1"/>
  <c r="BJZ10" i="83"/>
  <c r="BJZ8" i="83" s="1"/>
  <c r="D125" i="4" l="1"/>
  <c r="F125" i="4" s="1"/>
  <c r="S18" i="4" s="1"/>
  <c r="D124" i="4"/>
  <c r="F124" i="4" s="1"/>
  <c r="S17" i="4" s="1"/>
  <c r="F85" i="4"/>
  <c r="G85" i="4" s="1"/>
  <c r="D131" i="4" s="1"/>
  <c r="F131" i="4" s="1"/>
  <c r="S24" i="4" s="1"/>
  <c r="F86" i="4"/>
  <c r="G86" i="4" s="1"/>
  <c r="H86" i="4" s="1"/>
  <c r="F84" i="4"/>
  <c r="G84" i="4" s="1"/>
  <c r="H84" i="4" s="1"/>
  <c r="D126" i="4"/>
  <c r="Q19" i="4" s="1"/>
  <c r="E124" i="4" l="1"/>
  <c r="Q18" i="4"/>
  <c r="Q17" i="4"/>
  <c r="G125" i="4"/>
  <c r="D132" i="4"/>
  <c r="E132" i="4" s="1"/>
  <c r="Q24" i="4"/>
  <c r="D130" i="4"/>
  <c r="Q23" i="4" s="1"/>
  <c r="E126" i="4"/>
  <c r="F126" i="4"/>
  <c r="S19" i="4" s="1"/>
  <c r="E127" i="4" l="1"/>
  <c r="F127" i="4" s="1"/>
  <c r="S20" i="4" s="1"/>
  <c r="S33" i="4" s="1"/>
  <c r="Q25" i="4"/>
  <c r="F132" i="4"/>
  <c r="S25" i="4" s="1"/>
  <c r="F130" i="4"/>
  <c r="S23" i="4" s="1"/>
  <c r="G131" i="4"/>
  <c r="E130" i="4"/>
  <c r="E133" i="4" s="1"/>
  <c r="F133" i="4" s="1"/>
  <c r="S26" i="4" s="1"/>
  <c r="S38" i="4" l="1"/>
  <c r="S40" i="4" s="1"/>
</calcChain>
</file>

<file path=xl/comments1.xml><?xml version="1.0" encoding="utf-8"?>
<comments xmlns="http://schemas.openxmlformats.org/spreadsheetml/2006/main">
  <authors>
    <author>James Russell</author>
  </authors>
  <commentList>
    <comment ref="B1" authorId="0" shapeId="0">
      <text>
        <r>
          <rPr>
            <b/>
            <sz val="9"/>
            <color indexed="81"/>
            <rFont val="Tahoma"/>
            <family val="2"/>
          </rPr>
          <t>James Russell:</t>
        </r>
        <r>
          <rPr>
            <sz val="9"/>
            <color indexed="81"/>
            <rFont val="Tahoma"/>
            <family val="2"/>
          </rPr>
          <t xml:space="preserve">
Storage hot water tank measures from DEER (2014)
Tankless hot water measures based on eQUEST simulations; see work paper
Pipe wrap measure from spreadsheet calculation; see work paper
Thermostatic valve measures from work paper SGWP100303B Rev4</t>
        </r>
      </text>
    </comment>
  </commentList>
</comments>
</file>

<file path=xl/comments2.xml><?xml version="1.0" encoding="utf-8"?>
<comments xmlns="http://schemas.openxmlformats.org/spreadsheetml/2006/main">
  <authors>
    <author>James Russell</author>
  </authors>
  <commentList>
    <comment ref="M9" authorId="0" shapeId="0">
      <text>
        <r>
          <rPr>
            <b/>
            <sz val="9"/>
            <color indexed="81"/>
            <rFont val="Tahoma"/>
            <family val="2"/>
          </rPr>
          <t>James Russell:</t>
        </r>
        <r>
          <rPr>
            <sz val="9"/>
            <color indexed="81"/>
            <rFont val="Tahoma"/>
            <family val="2"/>
          </rPr>
          <t xml:space="preserve">
DL1 is needed to meet the T24 requirement when an AC or Furnace is replaced in CZ 2 and 9-16. Therefore, the incremental above code savings and costs are relative to the DL1 (duct seal) measure</t>
        </r>
      </text>
    </comment>
  </commentList>
</comments>
</file>

<file path=xl/sharedStrings.xml><?xml version="1.0" encoding="utf-8"?>
<sst xmlns="http://schemas.openxmlformats.org/spreadsheetml/2006/main" count="18186" uniqueCount="684">
  <si>
    <t>Vintages</t>
  </si>
  <si>
    <t>Climate Zone</t>
  </si>
  <si>
    <t>Vintage</t>
  </si>
  <si>
    <t>Number of Stories</t>
  </si>
  <si>
    <t>Climate Zones</t>
  </si>
  <si>
    <t>Measure Name</t>
  </si>
  <si>
    <t>Operations</t>
  </si>
  <si>
    <t>Energy (kWh)</t>
  </si>
  <si>
    <t>Demand (kW)</t>
  </si>
  <si>
    <t>Energy (therms)</t>
  </si>
  <si>
    <t>1st Baseline</t>
  </si>
  <si>
    <t>2nd Baseline</t>
  </si>
  <si>
    <t>Date</t>
  </si>
  <si>
    <t>Version</t>
  </si>
  <si>
    <t>Author</t>
  </si>
  <si>
    <t>Questions?</t>
  </si>
  <si>
    <t>jrussell@peci.org</t>
  </si>
  <si>
    <t>(code)</t>
  </si>
  <si>
    <t>Yes</t>
  </si>
  <si>
    <t>No</t>
  </si>
  <si>
    <t>Insulate Duct</t>
  </si>
  <si>
    <t>Known Issues</t>
  </si>
  <si>
    <t>AC</t>
  </si>
  <si>
    <t>no AC</t>
  </si>
  <si>
    <t>Tankless Gas Water Heater</t>
  </si>
  <si>
    <t>Hot Water Pipe Wrap</t>
  </si>
  <si>
    <t>Thermostatic Shut-Off Valve</t>
  </si>
  <si>
    <t>Insulate Attic</t>
  </si>
  <si>
    <t>Reduce Duct Leakage</t>
  </si>
  <si>
    <t>Insulate Floor</t>
  </si>
  <si>
    <t>Insulate Wall</t>
  </si>
  <si>
    <t>Efficient Gas Furnace</t>
  </si>
  <si>
    <t>High Performance Windows</t>
  </si>
  <si>
    <t>Efficient Air Conditioner</t>
  </si>
  <si>
    <t>Efficient Wall Furnace</t>
  </si>
  <si>
    <t>Efficient Electric Water Heater</t>
  </si>
  <si>
    <t>Efficient Gas Water Heater</t>
  </si>
  <si>
    <t>Reduce Building Leakage</t>
  </si>
  <si>
    <t>Floor Construction</t>
  </si>
  <si>
    <t>Measure Default</t>
  </si>
  <si>
    <t>Measure Override</t>
  </si>
  <si>
    <t>Floor Area</t>
  </si>
  <si>
    <t>Characteristic Name</t>
  </si>
  <si>
    <t>Default</t>
  </si>
  <si>
    <t>Override</t>
  </si>
  <si>
    <t>M1</t>
  </si>
  <si>
    <t>M2</t>
  </si>
  <si>
    <t>M3</t>
  </si>
  <si>
    <t>M4</t>
  </si>
  <si>
    <t>M5</t>
  </si>
  <si>
    <t>M6</t>
  </si>
  <si>
    <t>M7</t>
  </si>
  <si>
    <t>M8</t>
  </si>
  <si>
    <t>M9</t>
  </si>
  <si>
    <t>M11</t>
  </si>
  <si>
    <t>M12</t>
  </si>
  <si>
    <t>M13</t>
  </si>
  <si>
    <t>M14</t>
  </si>
  <si>
    <t>M15</t>
  </si>
  <si>
    <t>kWh</t>
  </si>
  <si>
    <t>kW</t>
  </si>
  <si>
    <t>Measure</t>
  </si>
  <si>
    <t>%</t>
  </si>
  <si>
    <t>R</t>
  </si>
  <si>
    <t>SEER</t>
  </si>
  <si>
    <t>AFUE</t>
  </si>
  <si>
    <t>pre78</t>
  </si>
  <si>
    <t>78-92</t>
  </si>
  <si>
    <t>93-01</t>
  </si>
  <si>
    <t>EF</t>
  </si>
  <si>
    <t>U</t>
  </si>
  <si>
    <t>Slab-on-grade</t>
  </si>
  <si>
    <t>Floor Type</t>
  </si>
  <si>
    <t>AC Type</t>
  </si>
  <si>
    <t>(Select from list)</t>
  </si>
  <si>
    <t>Num. Stories</t>
  </si>
  <si>
    <t>Existing Baseline Default</t>
  </si>
  <si>
    <t>Existing Baseline Override</t>
  </si>
  <si>
    <t>Code Baseline Default</t>
  </si>
  <si>
    <t>Code Baseline Override</t>
  </si>
  <si>
    <t xml:space="preserve"> Conditioned Floor Area</t>
  </si>
  <si>
    <t>Window area:Floor Area</t>
  </si>
  <si>
    <t>High Performance Windows, U</t>
  </si>
  <si>
    <t>Savings</t>
  </si>
  <si>
    <t>Overall</t>
  </si>
  <si>
    <t>Furnace</t>
  </si>
  <si>
    <t>Wall Furnace</t>
  </si>
  <si>
    <t>Crawlspace</t>
  </si>
  <si>
    <t>Floor</t>
  </si>
  <si>
    <t>Stories</t>
  </si>
  <si>
    <t>Heat</t>
  </si>
  <si>
    <t>Impact</t>
  </si>
  <si>
    <t>Reference Climate Zone</t>
  </si>
  <si>
    <t>Heating</t>
  </si>
  <si>
    <t>Additional Home Characteristics</t>
  </si>
  <si>
    <t>No AC</t>
  </si>
  <si>
    <t>HC1</t>
  </si>
  <si>
    <t>HC2</t>
  </si>
  <si>
    <t>x</t>
  </si>
  <si>
    <t>sq ft</t>
  </si>
  <si>
    <t>M2B</t>
  </si>
  <si>
    <t>M5B</t>
  </si>
  <si>
    <t>M6B</t>
  </si>
  <si>
    <t>M11B</t>
  </si>
  <si>
    <t>M12B</t>
  </si>
  <si>
    <t>M13B</t>
  </si>
  <si>
    <t>M14B</t>
  </si>
  <si>
    <t>M15B</t>
  </si>
  <si>
    <t>M2C</t>
  </si>
  <si>
    <t>M5C</t>
  </si>
  <si>
    <t>M6C</t>
  </si>
  <si>
    <t>M11C</t>
  </si>
  <si>
    <t>M12C</t>
  </si>
  <si>
    <t>M13C</t>
  </si>
  <si>
    <t>M14C</t>
  </si>
  <si>
    <t>M15C</t>
  </si>
  <si>
    <t>M7a</t>
  </si>
  <si>
    <t>M7b</t>
  </si>
  <si>
    <t>M7aB</t>
  </si>
  <si>
    <t>M7bB</t>
  </si>
  <si>
    <t>M7aC</t>
  </si>
  <si>
    <t>M7bC</t>
  </si>
  <si>
    <t>SHGC</t>
  </si>
  <si>
    <t>Water Heating</t>
  </si>
  <si>
    <t>Electric</t>
  </si>
  <si>
    <t>Gas</t>
  </si>
  <si>
    <t>Showerheads</t>
  </si>
  <si>
    <t>Low-flow</t>
  </si>
  <si>
    <t>Conventional</t>
  </si>
  <si>
    <t>IncludeMeasure</t>
  </si>
  <si>
    <t>Code</t>
  </si>
  <si>
    <t>Scenario</t>
  </si>
  <si>
    <t>Base</t>
  </si>
  <si>
    <t>Floor area</t>
  </si>
  <si>
    <t>Variable</t>
  </si>
  <si>
    <t>Acceptable Range</t>
  </si>
  <si>
    <t>Existing Baseline</t>
  </si>
  <si>
    <t>Code Baseline</t>
  </si>
  <si>
    <t>Input</t>
  </si>
  <si>
    <t>Regression Model Inputs</t>
  </si>
  <si>
    <t>Defaults Database Instruction</t>
  </si>
  <si>
    <t>Window:Floor Ratio</t>
  </si>
  <si>
    <t>Units</t>
  </si>
  <si>
    <t>R-value of duct insulation</t>
  </si>
  <si>
    <t>Percent total duct leakage</t>
  </si>
  <si>
    <t>R-value of attic insulation</t>
  </si>
  <si>
    <t>R-value of floor insulation</t>
  </si>
  <si>
    <t>R-value of wall insulation</t>
  </si>
  <si>
    <t>Square feet</t>
  </si>
  <si>
    <t>Ratio of window area to floor area</t>
  </si>
  <si>
    <t>U-value of window</t>
  </si>
  <si>
    <t>SHGC of window</t>
  </si>
  <si>
    <t>Energy Factor</t>
  </si>
  <si>
    <t>Unique ID</t>
  </si>
  <si>
    <t>None/Valve</t>
  </si>
  <si>
    <t>None/Wrap</t>
  </si>
  <si>
    <t>Cooling</t>
  </si>
  <si>
    <t>leak fraction of floor area</t>
  </si>
  <si>
    <t>% Total duct leakage</t>
  </si>
  <si>
    <t>Duct Insulation</t>
  </si>
  <si>
    <t>T24 2013 requires R-6 (CZ 1-10,12,13) or R-8 (CZ 11,14-16) (2013 Building Energy Efficiency Standards, p228)</t>
  </si>
  <si>
    <t>CZ</t>
  </si>
  <si>
    <t>R-Value</t>
  </si>
  <si>
    <t>Duct Leakage</t>
  </si>
  <si>
    <t>Attic Insulation</t>
  </si>
  <si>
    <t>Total duct leakage</t>
  </si>
  <si>
    <t>R-value</t>
  </si>
  <si>
    <t>Floor insulation</t>
  </si>
  <si>
    <t>Wall insulation</t>
  </si>
  <si>
    <t>Windows</t>
  </si>
  <si>
    <t>U-factor</t>
  </si>
  <si>
    <t>http://www.law.cornell.edu/cfr/text/10/430.32</t>
  </si>
  <si>
    <t>Air Conditioners</t>
  </si>
  <si>
    <t>Title 20 requires AFUE=78% (2012 Appliance Efficiency Regulations, Table E-4, p.110); equal to baseline performance</t>
  </si>
  <si>
    <t>Central Furnace</t>
  </si>
  <si>
    <t>Climate Region</t>
  </si>
  <si>
    <t>M2M</t>
  </si>
  <si>
    <t>M5M</t>
  </si>
  <si>
    <t>M6M</t>
  </si>
  <si>
    <t>M7aM</t>
  </si>
  <si>
    <t>M7bM</t>
  </si>
  <si>
    <t>M11M</t>
  </si>
  <si>
    <t>M12M</t>
  </si>
  <si>
    <t>M13M</t>
  </si>
  <si>
    <t>M14M</t>
  </si>
  <si>
    <t>M15M</t>
  </si>
  <si>
    <t>Impact/Area</t>
  </si>
  <si>
    <t>Sqrt(therms)</t>
  </si>
  <si>
    <t>Sqrt(kW)</t>
  </si>
  <si>
    <t>Climate</t>
  </si>
  <si>
    <t>Result</t>
  </si>
  <si>
    <t>Transform name</t>
  </si>
  <si>
    <t>Sum right side</t>
  </si>
  <si>
    <t>Efficient Furnace</t>
  </si>
  <si>
    <t>therms</t>
  </si>
  <si>
    <t>1/(kWh)</t>
  </si>
  <si>
    <t>1/Sqrt(kWh)</t>
  </si>
  <si>
    <t>Total</t>
  </si>
  <si>
    <t>% Saved</t>
  </si>
  <si>
    <t>kW / kWh</t>
  </si>
  <si>
    <t>J. Russell</t>
  </si>
  <si>
    <t>No overrides</t>
  </si>
  <si>
    <t>for DHW</t>
  </si>
  <si>
    <t>v75:Pipe Wrap</t>
  </si>
  <si>
    <t>v85:Pipe Wrap</t>
  </si>
  <si>
    <t>v96:Pipe Wrap</t>
  </si>
  <si>
    <t>v75:Shower Tstat Valve and Low Flow</t>
  </si>
  <si>
    <t>v85:Shower Tstat Valve and Low Flow</t>
  </si>
  <si>
    <t>v96:Shower Tstat Valve and Low Flow</t>
  </si>
  <si>
    <t>01</t>
  </si>
  <si>
    <t>02</t>
  </si>
  <si>
    <t>03</t>
  </si>
  <si>
    <t>04</t>
  </si>
  <si>
    <t>05</t>
  </si>
  <si>
    <t>06</t>
  </si>
  <si>
    <t>07</t>
  </si>
  <si>
    <t>08</t>
  </si>
  <si>
    <t>09</t>
  </si>
  <si>
    <t>10</t>
  </si>
  <si>
    <t>11</t>
  </si>
  <si>
    <t>12</t>
  </si>
  <si>
    <t>13</t>
  </si>
  <si>
    <t>14</t>
  </si>
  <si>
    <t>15</t>
  </si>
  <si>
    <t>16</t>
  </si>
  <si>
    <t>EUL</t>
  </si>
  <si>
    <t>MMDB Measure Name</t>
  </si>
  <si>
    <t>*v75AC:Tankless hot water heater</t>
  </si>
  <si>
    <t>*v85AC:Tankless hot water heater</t>
  </si>
  <si>
    <t>*v96AC:Tankless hot water heater</t>
  </si>
  <si>
    <t>Ref_Code</t>
  </si>
  <si>
    <t>M16</t>
  </si>
  <si>
    <t>Thermostatic Shut-Off Valve &amp; Low-Flow</t>
  </si>
  <si>
    <t>None/Valve &amp; Low-Flow Showerhead</t>
  </si>
  <si>
    <t>EF 57</t>
  </si>
  <si>
    <t>EF 67</t>
  </si>
  <si>
    <t>EF 82</t>
  </si>
  <si>
    <t>None</t>
  </si>
  <si>
    <t>M16B</t>
  </si>
  <si>
    <t>Valve</t>
  </si>
  <si>
    <t>Valve &amp; LF</t>
  </si>
  <si>
    <t>M16C</t>
  </si>
  <si>
    <t>M16M</t>
  </si>
  <si>
    <t>1st Baseline Savings</t>
  </si>
  <si>
    <t>2nd Baseline Savings</t>
  </si>
  <si>
    <t>1:kWh Savings</t>
  </si>
  <si>
    <t>2:kW Savings</t>
  </si>
  <si>
    <t>1:kW Savings</t>
  </si>
  <si>
    <t>1:therm Savings</t>
  </si>
  <si>
    <t>2:kWh Savings</t>
  </si>
  <si>
    <t>2:therm Savings</t>
  </si>
  <si>
    <t>as kBtu</t>
  </si>
  <si>
    <t>Total Savings Calculation</t>
  </si>
  <si>
    <t>Regression Model Results for HVAC-Interactive Measures</t>
  </si>
  <si>
    <t>Cost</t>
  </si>
  <si>
    <t>IR</t>
  </si>
  <si>
    <t>iA</t>
  </si>
  <si>
    <t>iW</t>
  </si>
  <si>
    <t>iF</t>
  </si>
  <si>
    <t>DL6</t>
  </si>
  <si>
    <t>DL1</t>
  </si>
  <si>
    <t>L15</t>
  </si>
  <si>
    <t>L30</t>
  </si>
  <si>
    <t>H62</t>
  </si>
  <si>
    <t>H67</t>
  </si>
  <si>
    <t>EH93</t>
  </si>
  <si>
    <t>eAC</t>
  </si>
  <si>
    <t>eF</t>
  </si>
  <si>
    <t>iD</t>
  </si>
  <si>
    <t>tHW</t>
  </si>
  <si>
    <t>PW</t>
  </si>
  <si>
    <t>STV</t>
  </si>
  <si>
    <t>STVLF</t>
  </si>
  <si>
    <t>Gross</t>
  </si>
  <si>
    <t>Incr</t>
  </si>
  <si>
    <t>Wall Insulation</t>
  </si>
  <si>
    <t>Floor Insulation</t>
  </si>
  <si>
    <t>Building Leakage- Reduce 15%</t>
  </si>
  <si>
    <t>Building Leakage- Reduce 30%</t>
  </si>
  <si>
    <t>DHW .62 EF</t>
  </si>
  <si>
    <t>DHW .67 EF</t>
  </si>
  <si>
    <t>DHW .93 EF</t>
  </si>
  <si>
    <t>AC Replacement</t>
  </si>
  <si>
    <t>Furnace Replacement</t>
  </si>
  <si>
    <t>Duct Insulation Replacement</t>
  </si>
  <si>
    <t>Tankless hot water</t>
  </si>
  <si>
    <t>Pipe Wrap</t>
  </si>
  <si>
    <t>Shower Tstat Valve</t>
  </si>
  <si>
    <t>Shower Tstat Valve with low flow showerhead</t>
  </si>
  <si>
    <t>ID</t>
  </si>
  <si>
    <t>IR Value</t>
  </si>
  <si>
    <t>Residential Attic Insulation; Annual Installation Rate</t>
  </si>
  <si>
    <t>NA</t>
  </si>
  <si>
    <t>Residential Duct Sealing; Annual Installation Rate</t>
  </si>
  <si>
    <t>Residential Wall Insulation; Annual Installation Rate</t>
  </si>
  <si>
    <t>Residential Insulation; Annual Installation Rate</t>
  </si>
  <si>
    <t>Residential low-flow Showerhead; Annual Installation Rate</t>
  </si>
  <si>
    <t>EUL Value</t>
  </si>
  <si>
    <t>hPW</t>
  </si>
  <si>
    <t>Ref</t>
  </si>
  <si>
    <t>DEER IR Description</t>
  </si>
  <si>
    <t>M6G</t>
  </si>
  <si>
    <t>M6I</t>
  </si>
  <si>
    <t>M5G</t>
  </si>
  <si>
    <t>M5I</t>
  </si>
  <si>
    <t>M12G</t>
  </si>
  <si>
    <t>M12I</t>
  </si>
  <si>
    <t>M11G</t>
  </si>
  <si>
    <t>M11I</t>
  </si>
  <si>
    <t>M2G</t>
  </si>
  <si>
    <t>M2I</t>
  </si>
  <si>
    <t>M13G</t>
  </si>
  <si>
    <t>M13I</t>
  </si>
  <si>
    <t>M14G</t>
  </si>
  <si>
    <t>M14I</t>
  </si>
  <si>
    <t>M15G</t>
  </si>
  <si>
    <t>M15I</t>
  </si>
  <si>
    <t>M16G</t>
  </si>
  <si>
    <t>M16I</t>
  </si>
  <si>
    <t>Cost Lookup</t>
  </si>
  <si>
    <t>Incremental</t>
  </si>
  <si>
    <t>M7G</t>
  </si>
  <si>
    <t>M7I</t>
  </si>
  <si>
    <t>Gross Cost</t>
  </si>
  <si>
    <t>Incr. Cost</t>
  </si>
  <si>
    <t>First functional Phase 2 work paper calculator</t>
  </si>
  <si>
    <t>-Regression model database only contains AC-Furnace-Crawlspaces models; 
-DHW storage tank measures have not been updated to DEER 2013. 
-Cost data incomplete;
-IR &amp; EUL calculations incomplete</t>
  </si>
  <si>
    <t>Description</t>
  </si>
  <si>
    <t>D6</t>
  </si>
  <si>
    <t>Transforms</t>
  </si>
  <si>
    <t>SQRT</t>
  </si>
  <si>
    <t>Inverse SQRT</t>
  </si>
  <si>
    <t>Log</t>
  </si>
  <si>
    <t>sqrt(kWh)</t>
  </si>
  <si>
    <t>1/sqrt(kWh)</t>
  </si>
  <si>
    <t>(kWh)^0.89</t>
  </si>
  <si>
    <t>Inverse</t>
  </si>
  <si>
    <t>log(kWh)</t>
  </si>
  <si>
    <t>Name</t>
  </si>
  <si>
    <t>Example Output</t>
  </si>
  <si>
    <t/>
  </si>
  <si>
    <t>Example Input</t>
  </si>
  <si>
    <t>if Power</t>
  </si>
  <si>
    <t>kWh/SQFT</t>
  </si>
  <si>
    <t>Power 2</t>
  </si>
  <si>
    <t>Power 1</t>
  </si>
  <si>
    <t>UniqueID-</t>
  </si>
  <si>
    <t>Funace</t>
  </si>
  <si>
    <t>Climates</t>
  </si>
  <si>
    <t>Confidence Interval (90%)</t>
  </si>
  <si>
    <t>Transform Name</t>
  </si>
  <si>
    <t>Intercept</t>
  </si>
  <si>
    <t>Sqrt(kWh)</t>
  </si>
  <si>
    <t>Impact, Confidence Interval</t>
  </si>
  <si>
    <t>measure</t>
  </si>
  <si>
    <t>baselines</t>
  </si>
  <si>
    <t>GasWHOverride</t>
  </si>
  <si>
    <t>EF 62</t>
  </si>
  <si>
    <t>Wrap 10 ft</t>
  </si>
  <si>
    <t>Wrap 15 ft</t>
  </si>
  <si>
    <t>Wrap 20 ft</t>
  </si>
  <si>
    <t>impact multiplier</t>
  </si>
  <si>
    <t>PipeWrapOverride</t>
  </si>
  <si>
    <t>Wrap 5 ft</t>
  </si>
  <si>
    <t>Tankless hot water heater</t>
  </si>
  <si>
    <t>Shower Tstat Valve and Low Flow</t>
  </si>
  <si>
    <t>Interaction Accounting</t>
  </si>
  <si>
    <t>Adjustments</t>
  </si>
  <si>
    <t>Length</t>
  </si>
  <si>
    <t>Baseline Water Heater Energy Use</t>
  </si>
  <si>
    <t>Percent Savings</t>
  </si>
  <si>
    <t>Exist:kWh</t>
  </si>
  <si>
    <t>Exist:kW</t>
  </si>
  <si>
    <t>Exist:therm</t>
  </si>
  <si>
    <t>Code:kWh</t>
  </si>
  <si>
    <t>Code:kW</t>
  </si>
  <si>
    <t>Code:therm</t>
  </si>
  <si>
    <t>Total DHW kWh Savings</t>
  </si>
  <si>
    <t>Total DHW kW Savings</t>
  </si>
  <si>
    <t>Total DHW therm Savings</t>
  </si>
  <si>
    <t>Factor</t>
  </si>
  <si>
    <t>D7</t>
  </si>
  <si>
    <t>Efficient Gas Water Heater (EF 67)</t>
  </si>
  <si>
    <t>Efficient Gas Water Heater (EF 62)</t>
  </si>
  <si>
    <t>M17</t>
  </si>
  <si>
    <t>M17B</t>
  </si>
  <si>
    <t>M17C</t>
  </si>
  <si>
    <t>M17M</t>
  </si>
  <si>
    <t>67 EF Gas WH</t>
  </si>
  <si>
    <t>M17G</t>
  </si>
  <si>
    <t>M17I</t>
  </si>
  <si>
    <t>n/a</t>
  </si>
  <si>
    <t>BS-Win</t>
  </si>
  <si>
    <t>WtrHt-WH-R4PipeIns-Gas</t>
  </si>
  <si>
    <t>WtrHt-WH-Aertr</t>
  </si>
  <si>
    <t>WtrHt-Instant-Res</t>
  </si>
  <si>
    <t>WtrHt-Res-Elec</t>
  </si>
  <si>
    <t>WtrHt-Res-Gas</t>
  </si>
  <si>
    <t>HVAC-DuctInsul</t>
  </si>
  <si>
    <t>BS-FlrIns</t>
  </si>
  <si>
    <t>BS-BlowInIns</t>
  </si>
  <si>
    <t>BS-CeilIns</t>
  </si>
  <si>
    <t>HV-ResAC</t>
  </si>
  <si>
    <t>HVAC-Frnc</t>
  </si>
  <si>
    <t>BS-Wthr</t>
  </si>
  <si>
    <t>HV-DuctSeal</t>
  </si>
  <si>
    <t>DEER2014 EUL ID</t>
  </si>
  <si>
    <t>-DWH storage tank measures updated to DEER 2013 and interactive corrections added
-Costs completed</t>
  </si>
  <si>
    <t>DHW Measure Savings</t>
  </si>
  <si>
    <t>Insulate Attic - R30/38</t>
  </si>
  <si>
    <t>Insulate Attic - R44</t>
  </si>
  <si>
    <t>Efficient Air Conditioner - SEER14</t>
  </si>
  <si>
    <t>Efficient Air Conditioner - SEER15</t>
  </si>
  <si>
    <t>Efficient Furnace - AFUE92</t>
  </si>
  <si>
    <t>Efficient Furnace - AFUE95</t>
  </si>
  <si>
    <t>M4.1</t>
  </si>
  <si>
    <t>M4.2</t>
  </si>
  <si>
    <t>M8.1</t>
  </si>
  <si>
    <t>M8.2</t>
  </si>
  <si>
    <t>M9.1</t>
  </si>
  <si>
    <t>M9.2</t>
  </si>
  <si>
    <t>M4.1B</t>
  </si>
  <si>
    <t>M4.2B</t>
  </si>
  <si>
    <t>M8.1B</t>
  </si>
  <si>
    <t>M8.2B</t>
  </si>
  <si>
    <t>M9.1B</t>
  </si>
  <si>
    <t>M9.2B</t>
  </si>
  <si>
    <t>M4.1C</t>
  </si>
  <si>
    <t>M4.2C</t>
  </si>
  <si>
    <t>M8.1C</t>
  </si>
  <si>
    <t>M8.2C</t>
  </si>
  <si>
    <t>M9.1C</t>
  </si>
  <si>
    <t>M9.2C</t>
  </si>
  <si>
    <t>M4.1M</t>
  </si>
  <si>
    <t>M4.2M</t>
  </si>
  <si>
    <t>M8.1M</t>
  </si>
  <si>
    <t>M8.2M</t>
  </si>
  <si>
    <t>M9.1M</t>
  </si>
  <si>
    <t>M9.2M</t>
  </si>
  <si>
    <t>All</t>
  </si>
  <si>
    <t>M9.3</t>
  </si>
  <si>
    <t>M9.3M</t>
  </si>
  <si>
    <t>M9.3C</t>
  </si>
  <si>
    <t>M9.3B</t>
  </si>
  <si>
    <t>M4.1G</t>
  </si>
  <si>
    <t>M4.2G</t>
  </si>
  <si>
    <t>M8.1G</t>
  </si>
  <si>
    <t>M8.2G</t>
  </si>
  <si>
    <t>M9.3G</t>
  </si>
  <si>
    <t>M9.1G</t>
  </si>
  <si>
    <t>M9.2G</t>
  </si>
  <si>
    <t>M4.1I</t>
  </si>
  <si>
    <t>M4.2I</t>
  </si>
  <si>
    <t>M8.1I</t>
  </si>
  <si>
    <t>M8.2I</t>
  </si>
  <si>
    <t>M9.1I</t>
  </si>
  <si>
    <t>M9.2I</t>
  </si>
  <si>
    <t>M9.3I</t>
  </si>
  <si>
    <t>iA-R44</t>
  </si>
  <si>
    <t>eAC-SEER15</t>
  </si>
  <si>
    <t>ef-AFUE95</t>
  </si>
  <si>
    <t>ef-AFUE70 Wall Furnace</t>
  </si>
  <si>
    <t>(kWh)^-2.15</t>
  </si>
  <si>
    <t>(kWh)^-1.72</t>
  </si>
  <si>
    <t>Log10(kWh)</t>
  </si>
  <si>
    <t>Shower Tstat Valve.</t>
  </si>
  <si>
    <t>v75:Shower Tstat Valve.</t>
  </si>
  <si>
    <t>v85:Shower Tstat Valve.</t>
  </si>
  <si>
    <t>v96:Shower Tstat Valve.</t>
  </si>
  <si>
    <t>Msr ID</t>
  </si>
  <si>
    <t>Msr Name</t>
  </si>
  <si>
    <t>Estimate EUL and IR</t>
  </si>
  <si>
    <t>Wtd EUL</t>
  </si>
  <si>
    <t>Wtd IR</t>
  </si>
  <si>
    <t>Pos Pct Savings</t>
  </si>
  <si>
    <t>Wtd Average</t>
  </si>
  <si>
    <t>D8</t>
  </si>
  <si>
    <t>-EUL and IR completed</t>
  </si>
  <si>
    <t>measure impacts for all climate zones</t>
  </si>
  <si>
    <t>and vintages calculated using the 2-story,</t>
  </si>
  <si>
    <t>crawlspace, AC models.</t>
  </si>
  <si>
    <t>NOTE: Columns J:N contain the individual</t>
  </si>
  <si>
    <t xml:space="preserve">IR:  </t>
  </si>
  <si>
    <t>deer2011 database tables: Support</t>
  </si>
  <si>
    <t>This file created on 6/21/2013 10:04:15 AM while connected to deeresources.net as sptviewer.</t>
  </si>
  <si>
    <t>Program/Database Description: READI (DEER for 13-14 Planning)</t>
  </si>
  <si>
    <t xml:space="preserve">EUL:  </t>
  </si>
  <si>
    <t>DEER (2014), EUL-table-update_2014-02-05.xlsx</t>
  </si>
  <si>
    <t>EUL and IR values are tanken from the following DEER resources:</t>
  </si>
  <si>
    <t>Costs are from:</t>
  </si>
  <si>
    <t>Home Upgrade Costs 20140208.xlsm</t>
  </si>
  <si>
    <t>Sources</t>
  </si>
  <si>
    <t>DEER (2014), eQUEST simulations, utility work papers</t>
  </si>
  <si>
    <t>No error checking of user inputs</t>
  </si>
  <si>
    <t>Product class</t>
  </si>
  <si>
    <t>Annual fuel utilization efficiency, April 16, 2013 (percent)</t>
  </si>
  <si>
    <t>1. Gas wall fan type up to 42,000 Btu/h</t>
  </si>
  <si>
    <t>2. Gas wall fan type over 42,000 Btu/h</t>
  </si>
  <si>
    <t>3. Gas wall gravity type up to 27,000 Btu/h</t>
  </si>
  <si>
    <t>4. Gas wall gravity type over 27,000 Btu/h up to 46,000 Btu/h</t>
  </si>
  <si>
    <t>5. Gas wall gravity type over 46,000 Btu/h</t>
  </si>
  <si>
    <t># of Regressions</t>
  </si>
  <si>
    <t>(kWh)^-2.08</t>
  </si>
  <si>
    <t>(kWh)^-2.09</t>
  </si>
  <si>
    <t>(kWh)^-1.7</t>
  </si>
  <si>
    <t>(kWh)^-2.11</t>
  </si>
  <si>
    <t>Low (2-Story)</t>
  </si>
  <si>
    <t>High (2-Story)</t>
  </si>
  <si>
    <t>Low (1-Story)</t>
  </si>
  <si>
    <t>High (1-Story)</t>
  </si>
  <si>
    <t>2nd Baseline (T24-2013, where applicable)</t>
  </si>
  <si>
    <t>1st Baseline (existing condition for program participants)</t>
  </si>
  <si>
    <t>-Minor bugs corrected and some input checks added</t>
  </si>
  <si>
    <t>-Bug fixes: changed unit type on AFUE inputs; corrected EUL weighting denominator</t>
  </si>
  <si>
    <t>M. Hinkle</t>
  </si>
  <si>
    <t>M1.2M</t>
  </si>
  <si>
    <t>M1.2</t>
  </si>
  <si>
    <t>Reduce Building Leakage - 30%</t>
  </si>
  <si>
    <t>Reduce Building Leakage - 15%</t>
  </si>
  <si>
    <t>M1.2B</t>
  </si>
  <si>
    <t>M1.2C</t>
  </si>
  <si>
    <t>M1.2G</t>
  </si>
  <si>
    <t>M1.2I</t>
  </si>
  <si>
    <t>-Bug fixes, see Bug log. Added BL15</t>
  </si>
  <si>
    <t>M1.1</t>
  </si>
  <si>
    <t>M1.1G</t>
  </si>
  <si>
    <t>M1.1B</t>
  </si>
  <si>
    <t>M1.1C</t>
  </si>
  <si>
    <t>M1.1M</t>
  </si>
  <si>
    <t>M1.1I</t>
  </si>
  <si>
    <t>Percent duct leakage to outside air</t>
  </si>
  <si>
    <t>Percent leakage reduction relative to baseline</t>
  </si>
  <si>
    <t>-Updated HPW cost to show zero incremental cost
-Corrected DHW database references</t>
  </si>
  <si>
    <t>(kWh)^-2.68</t>
  </si>
  <si>
    <t>(kWh)^-2.72</t>
  </si>
  <si>
    <t>(kWh)^-2.43</t>
  </si>
  <si>
    <t>(kWh)^-1.96</t>
  </si>
  <si>
    <t>(kWh)^-2.7</t>
  </si>
  <si>
    <t>(kWh)^-2.76</t>
  </si>
  <si>
    <t>(kWh)^-2.75</t>
  </si>
  <si>
    <t>(kWh)^-2.63</t>
  </si>
  <si>
    <t>(kWh)^-2.65</t>
  </si>
  <si>
    <t>(kWh)^-1.31</t>
  </si>
  <si>
    <t>(kWh)^-2.64</t>
  </si>
  <si>
    <t>(kWh)^-2.73</t>
  </si>
  <si>
    <t>(kWh)^-1.73</t>
  </si>
  <si>
    <t>(kWh)^-2.14</t>
  </si>
  <si>
    <t>(kWh)^-2.28</t>
  </si>
  <si>
    <t>(kWh)^-1.66</t>
  </si>
  <si>
    <t>(therms)^0.78</t>
  </si>
  <si>
    <t>(kWh)^-2.83</t>
  </si>
  <si>
    <t>(kWh)^-1.88</t>
  </si>
  <si>
    <t>(kWh)^-1.32</t>
  </si>
  <si>
    <t>(therms)^0.82</t>
  </si>
  <si>
    <t>(kWh)^-2.87</t>
  </si>
  <si>
    <t>(kWh)^-2.86</t>
  </si>
  <si>
    <t>M3.2a</t>
  </si>
  <si>
    <t>M3.2b</t>
  </si>
  <si>
    <t>M3.1aB</t>
  </si>
  <si>
    <t>M3.2aC</t>
  </si>
  <si>
    <t>M3.2aB</t>
  </si>
  <si>
    <t>M3.2aM</t>
  </si>
  <si>
    <t>M3.1a</t>
  </si>
  <si>
    <t>M3.1b</t>
  </si>
  <si>
    <t>M3.1aC</t>
  </si>
  <si>
    <t>M3.1aG</t>
  </si>
  <si>
    <t>M3.1aI</t>
  </si>
  <si>
    <t>M3.2aG</t>
  </si>
  <si>
    <t>M3.2aI</t>
  </si>
  <si>
    <t>M3.1aM</t>
  </si>
  <si>
    <t>M.Hinkle</t>
  </si>
  <si>
    <t>Reduce Duct Leakage - 10%</t>
  </si>
  <si>
    <t>Reduce Duct Leakage - 6%</t>
  </si>
  <si>
    <t>-Final Updates for DL6 measure, 
-No fuel switching (M11, M12, M13), 
-Update EUL and IR table, 
-Fixed issue with costs being calculated for all selected measures when not applicable
-Included EF62 WH in savings summation</t>
  </si>
  <si>
    <t>Until 1/1/15</t>
  </si>
  <si>
    <t>After 1/1/15</t>
  </si>
  <si>
    <t>Updated 1/15/15</t>
  </si>
  <si>
    <t>for non-weatherized gas furnaces as of 1/1/15</t>
  </si>
  <si>
    <t>RE-WtrHt-SmlStrg-HP-lte12kW-50G-2p00EF</t>
  </si>
  <si>
    <t>DEER Measure ID</t>
  </si>
  <si>
    <t>DHW</t>
  </si>
  <si>
    <t>Fuel</t>
  </si>
  <si>
    <t>Gallons</t>
  </si>
  <si>
    <t>Min. Code</t>
  </si>
  <si>
    <t>Efficient</t>
  </si>
  <si>
    <t>0.945 EF</t>
  </si>
  <si>
    <t>2.00 EF</t>
  </si>
  <si>
    <t>tankless</t>
  </si>
  <si>
    <t>RG-WtrHt-SmlInst-Gas-150kBtuh-lt2G-0p82EF </t>
  </si>
  <si>
    <t>0.600 EF</t>
  </si>
  <si>
    <t>0.62 EF</t>
  </si>
  <si>
    <t>RG-WtrHt-SmlStrg-Gas-lte75kBtuh-50G-0p62EF </t>
  </si>
  <si>
    <t>0.67 EF</t>
  </si>
  <si>
    <t>RG-WtrHt-SmlStrg-Gas-lte75kBtuh-50G-0p67EF</t>
  </si>
  <si>
    <t>EUCA Measure</t>
  </si>
  <si>
    <t>If Code=Measure, 0, 1</t>
  </si>
  <si>
    <t>EF 200</t>
  </si>
  <si>
    <t>EF 95</t>
  </si>
  <si>
    <t>EF 60</t>
  </si>
  <si>
    <t>0.62 EF (Storage Tank)</t>
  </si>
  <si>
    <t>0.82 EF (Instantaneous)</t>
  </si>
  <si>
    <t>Baseline</t>
  </si>
  <si>
    <t>EF 86</t>
  </si>
  <si>
    <t>*v75AC:200 EF Elec WH</t>
  </si>
  <si>
    <t>200 EF Elec WH</t>
  </si>
  <si>
    <t>*v85AC:200 EF Elec WH</t>
  </si>
  <si>
    <t>*v96AC:200 EF Elec WH</t>
  </si>
  <si>
    <t>*v75AC:67 EF Gas WH</t>
  </si>
  <si>
    <t>*v85AC:67 EF Gas WH</t>
  </si>
  <si>
    <t>*v96AC:67 EF Gas WH</t>
  </si>
  <si>
    <t>*v75AC:70 EF Gas WH</t>
  </si>
  <si>
    <t>70 EF Gas WH</t>
  </si>
  <si>
    <t>*v85AC:70 EF Gas WH</t>
  </si>
  <si>
    <t>*v96AC:70 EF Gas WH</t>
  </si>
  <si>
    <t>Efficient Gas Water Heater (EF 70)</t>
  </si>
  <si>
    <t>0.70 EF</t>
  </si>
  <si>
    <t>RG-WtrHt-SmlStrg-Gas-lte75kBtuh-50G-0p70EF</t>
  </si>
  <si>
    <t>EF 70</t>
  </si>
  <si>
    <t>Not Using</t>
  </si>
  <si>
    <t xml:space="preserve"> $           -  </t>
  </si>
  <si>
    <r>
      <t>-Updated Code baseline energy savings in Efficient Air Condition Measures from SEER 13 to SEER 14, aligning with federal standards
-Updated Code baseline energy savings in Efficient Gas Furnace Measures from AFUE 78 to AFUE 80, aligning with federal standards
-Modified calculated incremental cost to become zero when the code baseline is the same as the measure baseline, even when overriding the default value</t>
    </r>
    <r>
      <rPr>
        <b/>
        <sz val="10"/>
        <color theme="1"/>
        <rFont val="Calibri"/>
        <family val="2"/>
        <scheme val="minor"/>
      </rPr>
      <t xml:space="preserve">
</t>
    </r>
    <r>
      <rPr>
        <sz val="10"/>
        <color theme="1"/>
        <rFont val="Calibri"/>
        <family val="2"/>
        <scheme val="minor"/>
      </rPr>
      <t xml:space="preserve">
</t>
    </r>
  </si>
  <si>
    <t>-Updated Costs for updated AC, Furnace, and DHW measures from Itron WO017 Measure Cost Study
-Updated DHW measure savings from DEER 2015, aligning with federal standards</t>
  </si>
  <si>
    <t>-Removed "Efficient Air Conditioner - SEER14" measure</t>
  </si>
  <si>
    <t>Step 1: Describe Existing Home Conditions</t>
  </si>
  <si>
    <t>Step 2: Select Upgrade Measures Installed</t>
  </si>
  <si>
    <r>
      <rPr>
        <vertAlign val="superscript"/>
        <sz val="10"/>
        <rFont val="Calibri"/>
        <family val="2"/>
        <scheme val="minor"/>
      </rPr>
      <t>1</t>
    </r>
    <r>
      <rPr>
        <sz val="10"/>
        <rFont val="Calibri"/>
        <family val="2"/>
        <scheme val="minor"/>
      </rPr>
      <t xml:space="preserve"> This is a base measure</t>
    </r>
  </si>
  <si>
    <r>
      <rPr>
        <b/>
        <sz val="10"/>
        <rFont val="Calibri"/>
        <family val="2"/>
        <scheme val="minor"/>
      </rPr>
      <t xml:space="preserve">Reduce Duct Leakage to ≤6% </t>
    </r>
    <r>
      <rPr>
        <sz val="10"/>
        <rFont val="Calibri"/>
        <family val="2"/>
        <scheme val="minor"/>
      </rPr>
      <t>(Duct Leakage to the Outside)</t>
    </r>
    <r>
      <rPr>
        <vertAlign val="superscript"/>
        <sz val="10"/>
        <rFont val="Calibri"/>
        <family val="2"/>
        <scheme val="minor"/>
      </rPr>
      <t>1,2</t>
    </r>
  </si>
  <si>
    <r>
      <rPr>
        <b/>
        <sz val="10"/>
        <rFont val="Calibri"/>
        <family val="2"/>
        <scheme val="minor"/>
      </rPr>
      <t>High Performance Windows, Solar Heat Gain Coefficient (SHGC) - ≤0.25</t>
    </r>
    <r>
      <rPr>
        <sz val="10"/>
        <rFont val="Calibri"/>
        <family val="2"/>
        <scheme val="minor"/>
      </rPr>
      <t xml:space="preserve"> (Must replace a minimum of 14% of the conditioned floor area; if 100% of the residential windows is less than 14% then all windows must be replaced.)</t>
    </r>
  </si>
  <si>
    <r>
      <t>Hot Water Pipe Wrap</t>
    </r>
    <r>
      <rPr>
        <vertAlign val="superscript"/>
        <sz val="10"/>
        <rFont val="Calibri"/>
        <family val="2"/>
        <scheme val="minor"/>
      </rPr>
      <t>4</t>
    </r>
  </si>
  <si>
    <r>
      <t>Thermostatic Shut-Off Valve</t>
    </r>
    <r>
      <rPr>
        <vertAlign val="superscript"/>
        <sz val="10"/>
        <rFont val="Calibri"/>
        <family val="2"/>
        <scheme val="minor"/>
      </rPr>
      <t>4</t>
    </r>
  </si>
  <si>
    <r>
      <t>Thermostatic Shut-Off Valve &amp; Low-Flow</t>
    </r>
    <r>
      <rPr>
        <vertAlign val="superscript"/>
        <sz val="10"/>
        <rFont val="Calibri"/>
        <family val="2"/>
        <scheme val="minor"/>
      </rPr>
      <t>4</t>
    </r>
  </si>
  <si>
    <r>
      <rPr>
        <b/>
        <sz val="10"/>
        <rFont val="Calibri"/>
        <family val="2"/>
        <scheme val="minor"/>
      </rPr>
      <t xml:space="preserve">Reduce Duct Leakage to ≤ 10% </t>
    </r>
    <r>
      <rPr>
        <sz val="10"/>
        <rFont val="Calibri"/>
        <family val="2"/>
        <scheme val="minor"/>
      </rPr>
      <t>(Duct Leakage to the Outside (LTO))</t>
    </r>
    <r>
      <rPr>
        <vertAlign val="superscript"/>
        <sz val="10"/>
        <rFont val="Calibri"/>
        <family val="2"/>
        <scheme val="minor"/>
      </rPr>
      <t>1,2</t>
    </r>
  </si>
  <si>
    <t>For more information on Home Upgrade Requirements please visit https://socalenergyupgradecontractors.com</t>
  </si>
  <si>
    <t>Percent Saved</t>
  </si>
  <si>
    <t>Step 4: Estimate the Incentive</t>
  </si>
  <si>
    <t>Points</t>
  </si>
  <si>
    <t>Meets base measure minimum?</t>
  </si>
  <si>
    <t>Meets at least 10% Energy Savings?</t>
  </si>
  <si>
    <t>Base measure bonuses</t>
  </si>
  <si>
    <t>15 Point Base Measure Bonus?</t>
  </si>
  <si>
    <t>20 Point Base Measure Bonus?</t>
  </si>
  <si>
    <t>Meets 10% or 200 points?</t>
  </si>
  <si>
    <t>What is the final project cost?</t>
  </si>
  <si>
    <r>
      <rPr>
        <vertAlign val="superscript"/>
        <sz val="10"/>
        <rFont val="Calibri"/>
        <family val="2"/>
        <scheme val="minor"/>
      </rPr>
      <t>5</t>
    </r>
    <r>
      <rPr>
        <sz val="10"/>
        <rFont val="Calibri"/>
        <family val="2"/>
        <scheme val="minor"/>
      </rPr>
      <t>For detailed specifications please reference the Incentive Application and Home Upgrade Info Sheet</t>
    </r>
  </si>
  <si>
    <r>
      <t>Home Upgrade Requirements</t>
    </r>
    <r>
      <rPr>
        <b/>
        <vertAlign val="superscript"/>
        <sz val="12"/>
        <color theme="0"/>
        <rFont val="Calibri"/>
        <family val="2"/>
        <scheme val="minor"/>
      </rPr>
      <t>5</t>
    </r>
  </si>
  <si>
    <t>Customer Last Name</t>
  </si>
  <si>
    <t>Customer Street Address</t>
  </si>
  <si>
    <t>Project Number</t>
  </si>
  <si>
    <t>Customer Information</t>
  </si>
  <si>
    <r>
      <rPr>
        <b/>
        <sz val="10"/>
        <rFont val="Calibri"/>
        <family val="2"/>
        <scheme val="minor"/>
      </rPr>
      <t xml:space="preserve">Whole Building Air Sealing - </t>
    </r>
    <r>
      <rPr>
        <b/>
        <sz val="10"/>
        <rFont val="Calibri"/>
        <family val="2"/>
      </rPr>
      <t>≥</t>
    </r>
    <r>
      <rPr>
        <b/>
        <sz val="10"/>
        <rFont val="Calibri"/>
        <family val="2"/>
        <scheme val="minor"/>
      </rPr>
      <t>15% leakage reduction</t>
    </r>
    <r>
      <rPr>
        <vertAlign val="superscript"/>
        <sz val="8"/>
        <rFont val="Calibri"/>
        <family val="2"/>
        <scheme val="minor"/>
      </rPr>
      <t xml:space="preserve">1  </t>
    </r>
    <r>
      <rPr>
        <sz val="8"/>
        <rFont val="Calibri"/>
        <family val="2"/>
        <scheme val="minor"/>
      </rPr>
      <t xml:space="preserve"> - 25 points</t>
    </r>
  </si>
  <si>
    <r>
      <rPr>
        <b/>
        <sz val="10"/>
        <rFont val="Calibri"/>
        <family val="2"/>
        <scheme val="minor"/>
      </rPr>
      <t>Whole Building Air Sealing - ≥30%  leakage reduction</t>
    </r>
    <r>
      <rPr>
        <vertAlign val="superscript"/>
        <sz val="8"/>
        <rFont val="Calibri"/>
        <family val="2"/>
        <scheme val="minor"/>
      </rPr>
      <t xml:space="preserve">1 </t>
    </r>
    <r>
      <rPr>
        <sz val="8"/>
        <rFont val="Calibri"/>
        <family val="2"/>
        <scheme val="minor"/>
      </rPr>
      <t>- 45 points</t>
    </r>
  </si>
  <si>
    <r>
      <rPr>
        <b/>
        <sz val="10"/>
        <rFont val="Calibri"/>
        <family val="2"/>
        <scheme val="minor"/>
      </rPr>
      <t xml:space="preserve">Reduce Duct Leakage to ≤6% </t>
    </r>
    <r>
      <rPr>
        <vertAlign val="superscript"/>
        <sz val="10"/>
        <rFont val="Calibri"/>
        <family val="2"/>
        <scheme val="minor"/>
      </rPr>
      <t>1,2</t>
    </r>
    <r>
      <rPr>
        <b/>
        <sz val="10"/>
        <rFont val="Calibri"/>
        <family val="2"/>
        <scheme val="minor"/>
      </rPr>
      <t xml:space="preserve"> </t>
    </r>
    <r>
      <rPr>
        <sz val="8"/>
        <rFont val="Calibri"/>
        <family val="2"/>
        <scheme val="minor"/>
      </rPr>
      <t>- 65 points</t>
    </r>
  </si>
  <si>
    <r>
      <rPr>
        <b/>
        <sz val="10"/>
        <rFont val="Calibri"/>
        <family val="2"/>
        <scheme val="minor"/>
      </rPr>
      <t xml:space="preserve">Reduce Duct Leakage to </t>
    </r>
    <r>
      <rPr>
        <b/>
        <sz val="10"/>
        <rFont val="Calibri"/>
        <family val="2"/>
      </rPr>
      <t>≤</t>
    </r>
    <r>
      <rPr>
        <b/>
        <sz val="10"/>
        <rFont val="Calibri"/>
        <family val="2"/>
        <scheme val="minor"/>
      </rPr>
      <t>10%</t>
    </r>
    <r>
      <rPr>
        <sz val="10"/>
        <rFont val="Calibri"/>
        <family val="2"/>
        <scheme val="minor"/>
      </rPr>
      <t xml:space="preserve"> </t>
    </r>
    <r>
      <rPr>
        <vertAlign val="superscript"/>
        <sz val="10"/>
        <rFont val="Calibri"/>
        <family val="2"/>
        <scheme val="minor"/>
      </rPr>
      <t>1,2</t>
    </r>
    <r>
      <rPr>
        <sz val="10"/>
        <rFont val="Calibri"/>
        <family val="2"/>
        <scheme val="minor"/>
      </rPr>
      <t xml:space="preserve"> </t>
    </r>
    <r>
      <rPr>
        <sz val="8"/>
        <rFont val="Calibri"/>
        <family val="2"/>
        <scheme val="minor"/>
      </rPr>
      <t>- 25 points</t>
    </r>
  </si>
  <si>
    <r>
      <rPr>
        <b/>
        <sz val="10"/>
        <rFont val="Calibri"/>
        <family val="2"/>
        <scheme val="minor"/>
      </rPr>
      <t>Insulate Attic - ≥R30/38</t>
    </r>
    <r>
      <rPr>
        <vertAlign val="superscript"/>
        <sz val="10"/>
        <rFont val="Calibri"/>
        <family val="2"/>
        <scheme val="minor"/>
      </rPr>
      <t>1,3</t>
    </r>
    <r>
      <rPr>
        <sz val="10"/>
        <rFont val="Calibri"/>
        <family val="2"/>
        <scheme val="minor"/>
      </rPr>
      <t xml:space="preserve"> </t>
    </r>
    <r>
      <rPr>
        <sz val="8"/>
        <rFont val="Calibri"/>
        <family val="2"/>
        <scheme val="minor"/>
      </rPr>
      <t xml:space="preserve"> - 55 points</t>
    </r>
  </si>
  <si>
    <r>
      <rPr>
        <b/>
        <sz val="10"/>
        <rFont val="Calibri"/>
        <family val="2"/>
        <scheme val="minor"/>
      </rPr>
      <t>Insulate Attic - ≥R44</t>
    </r>
    <r>
      <rPr>
        <vertAlign val="superscript"/>
        <sz val="10"/>
        <rFont val="Calibri"/>
        <family val="2"/>
        <scheme val="minor"/>
      </rPr>
      <t xml:space="preserve">1 </t>
    </r>
    <r>
      <rPr>
        <sz val="8"/>
        <rFont val="Calibri"/>
        <family val="2"/>
        <scheme val="minor"/>
      </rPr>
      <t xml:space="preserve"> - 65 points</t>
    </r>
  </si>
  <si>
    <r>
      <rPr>
        <b/>
        <sz val="10"/>
        <rFont val="Calibri"/>
        <family val="2"/>
        <scheme val="minor"/>
      </rPr>
      <t>Insulate Floor to ≥R-19</t>
    </r>
    <r>
      <rPr>
        <sz val="8"/>
        <rFont val="Calibri"/>
        <family val="2"/>
        <scheme val="minor"/>
      </rPr>
      <t xml:space="preserve"> - 55 points</t>
    </r>
  </si>
  <si>
    <r>
      <rPr>
        <b/>
        <sz val="10"/>
        <rFont val="Calibri"/>
        <family val="2"/>
        <scheme val="minor"/>
      </rPr>
      <t xml:space="preserve">High Performance Dual Pane Windows - U-Factor ≤0.32 - </t>
    </r>
    <r>
      <rPr>
        <sz val="8"/>
        <rFont val="Calibri"/>
        <family val="2"/>
        <scheme val="minor"/>
      </rPr>
      <t>70 points</t>
    </r>
  </si>
  <si>
    <r>
      <rPr>
        <b/>
        <sz val="10"/>
        <rFont val="Calibri"/>
        <family val="2"/>
        <scheme val="minor"/>
      </rPr>
      <t>Split/Packaged Central Air Conditioner/Heat Pump</t>
    </r>
    <r>
      <rPr>
        <sz val="10"/>
        <rFont val="Calibri"/>
        <family val="2"/>
        <scheme val="minor"/>
      </rPr>
      <t xml:space="preserve"> -</t>
    </r>
    <r>
      <rPr>
        <b/>
        <sz val="10"/>
        <rFont val="Calibri"/>
        <family val="2"/>
        <scheme val="minor"/>
      </rPr>
      <t xml:space="preserve"> ≥15 SEER</t>
    </r>
    <r>
      <rPr>
        <sz val="8"/>
        <rFont val="Calibri"/>
        <family val="2"/>
        <scheme val="minor"/>
      </rPr>
      <t xml:space="preserve"> (≥80% AFUE for Packaged Systems or ≥ HSPF 8.0 for Heat Pumps) - 75 points</t>
    </r>
  </si>
  <si>
    <r>
      <rPr>
        <b/>
        <sz val="10"/>
        <rFont val="Calibri"/>
        <family val="2"/>
        <scheme val="minor"/>
      </rPr>
      <t>Wall Insulation to ≥R-13</t>
    </r>
    <r>
      <rPr>
        <sz val="10"/>
        <rFont val="Calibri"/>
        <family val="2"/>
        <scheme val="minor"/>
      </rPr>
      <t xml:space="preserve"> </t>
    </r>
    <r>
      <rPr>
        <sz val="8"/>
        <rFont val="Calibri"/>
        <family val="2"/>
        <scheme val="minor"/>
      </rPr>
      <t>- 50 points</t>
    </r>
  </si>
  <si>
    <r>
      <rPr>
        <b/>
        <sz val="10"/>
        <rFont val="Calibri"/>
        <family val="2"/>
        <scheme val="minor"/>
      </rPr>
      <t>Natural Gas Central Furnace</t>
    </r>
    <r>
      <rPr>
        <sz val="10"/>
        <rFont val="Calibri"/>
        <family val="2"/>
        <scheme val="minor"/>
      </rPr>
      <t xml:space="preserve"> - </t>
    </r>
    <r>
      <rPr>
        <b/>
        <sz val="10"/>
        <rFont val="Calibri"/>
        <family val="2"/>
        <scheme val="minor"/>
      </rPr>
      <t xml:space="preserve">≥92% AFUE </t>
    </r>
    <r>
      <rPr>
        <sz val="10"/>
        <rFont val="Calibri"/>
        <family val="2"/>
        <scheme val="minor"/>
      </rPr>
      <t>-</t>
    </r>
    <r>
      <rPr>
        <sz val="8"/>
        <rFont val="Calibri"/>
        <family val="2"/>
        <scheme val="minor"/>
      </rPr>
      <t xml:space="preserve"> 60 points</t>
    </r>
  </si>
  <si>
    <r>
      <t xml:space="preserve">Natural Gas Central Furnace - ≥95% AFUE - </t>
    </r>
    <r>
      <rPr>
        <sz val="8"/>
        <rFont val="Calibri"/>
        <family val="2"/>
        <scheme val="minor"/>
      </rPr>
      <t>70 points</t>
    </r>
  </si>
  <si>
    <r>
      <rPr>
        <b/>
        <sz val="10"/>
        <rFont val="Calibri"/>
        <family val="2"/>
        <scheme val="minor"/>
      </rPr>
      <t>Natural Gas Gravity Wall Furnace</t>
    </r>
    <r>
      <rPr>
        <sz val="10"/>
        <rFont val="Calibri"/>
        <family val="2"/>
        <scheme val="minor"/>
      </rPr>
      <t xml:space="preserve"> </t>
    </r>
    <r>
      <rPr>
        <b/>
        <sz val="10"/>
        <rFont val="Calibri"/>
        <family val="2"/>
        <scheme val="minor"/>
      </rPr>
      <t xml:space="preserve">-  ≥70% AFUE </t>
    </r>
    <r>
      <rPr>
        <sz val="8"/>
        <rFont val="Calibri"/>
        <family val="2"/>
        <scheme val="minor"/>
      </rPr>
      <t>- 40 points</t>
    </r>
  </si>
  <si>
    <r>
      <t xml:space="preserve">Electric Domestic Hot Water (DHW) </t>
    </r>
    <r>
      <rPr>
        <sz val="8"/>
        <rFont val="Calibri"/>
        <family val="2"/>
        <scheme val="minor"/>
      </rPr>
      <t>- 40 points</t>
    </r>
  </si>
  <si>
    <r>
      <rPr>
        <b/>
        <sz val="10"/>
        <rFont val="Calibri"/>
        <family val="2"/>
        <scheme val="minor"/>
      </rPr>
      <t>Gas Storage DHW EF ≥.67 and ≤.69</t>
    </r>
    <r>
      <rPr>
        <sz val="8"/>
        <rFont val="Calibri"/>
        <family val="2"/>
        <scheme val="minor"/>
      </rPr>
      <t xml:space="preserve"> - 35 points</t>
    </r>
  </si>
  <si>
    <r>
      <rPr>
        <b/>
        <sz val="10"/>
        <rFont val="Calibri"/>
        <family val="2"/>
        <scheme val="minor"/>
      </rPr>
      <t>Gas Storage DHW EF ≥.70</t>
    </r>
    <r>
      <rPr>
        <sz val="10"/>
        <rFont val="Calibri"/>
        <family val="2"/>
        <scheme val="minor"/>
      </rPr>
      <t xml:space="preserve"> </t>
    </r>
    <r>
      <rPr>
        <sz val="8"/>
        <rFont val="Calibri"/>
        <family val="2"/>
        <scheme val="minor"/>
      </rPr>
      <t>- 45 points</t>
    </r>
  </si>
  <si>
    <r>
      <t xml:space="preserve">Tankless DHW - EF ≥0.82 </t>
    </r>
    <r>
      <rPr>
        <sz val="8"/>
        <rFont val="Calibri"/>
        <family val="2"/>
        <scheme val="minor"/>
      </rPr>
      <t>- 90 points</t>
    </r>
  </si>
  <si>
    <t>Meets three measure minimum?</t>
  </si>
  <si>
    <t>Choose the appropriate characteristic below:</t>
  </si>
  <si>
    <t>Step 3: Verify Estimated Energy Savings Results</t>
  </si>
  <si>
    <t xml:space="preserve">This calculator estimates the energy savings and incentives associated with installed measures completed under Energy Upgrade California Home Upgrade®. In order to qualify for rebate each project must meet all Home Upgrade requirements. </t>
  </si>
  <si>
    <t>Each Home Upgrade project must meet all of the following:
1. Minimum of 10% energy savings or 200 points.
2. At least three (3) qualifying measures installed. 
3. A minimum of one (1) of three (3) base measures must be installed.</t>
  </si>
  <si>
    <t>Existing Central Air Conditioning Present?</t>
  </si>
  <si>
    <r>
      <rPr>
        <b/>
        <sz val="10"/>
        <rFont val="Calibri"/>
        <family val="2"/>
        <scheme val="minor"/>
      </rPr>
      <t>Insulate Ductwork to ≥R-8</t>
    </r>
    <r>
      <rPr>
        <sz val="10"/>
        <rFont val="Calibri"/>
        <family val="2"/>
        <scheme val="minor"/>
      </rPr>
      <t xml:space="preserve"> </t>
    </r>
    <r>
      <rPr>
        <sz val="8"/>
        <rFont val="Calibri"/>
        <family val="2"/>
        <scheme val="minor"/>
      </rPr>
      <t>- 40 points</t>
    </r>
  </si>
  <si>
    <r>
      <rPr>
        <vertAlign val="superscript"/>
        <sz val="10"/>
        <rFont val="Calibri"/>
        <family val="2"/>
        <scheme val="minor"/>
      </rPr>
      <t>2</t>
    </r>
    <r>
      <rPr>
        <sz val="10"/>
        <rFont val="Calibri"/>
        <family val="2"/>
        <scheme val="minor"/>
      </rPr>
      <t xml:space="preserve"> </t>
    </r>
    <r>
      <rPr>
        <sz val="10"/>
        <rFont val="Calibri"/>
        <family val="2"/>
      </rPr>
      <t>Choose only one of the duct measure choices, i.e. did you achieve 6% or 10% and did you measure LTO or Total Leakage?</t>
    </r>
  </si>
  <si>
    <r>
      <rPr>
        <vertAlign val="superscript"/>
        <sz val="10"/>
        <rFont val="Calibri"/>
        <family val="2"/>
        <scheme val="minor"/>
      </rPr>
      <t>3</t>
    </r>
    <r>
      <rPr>
        <sz val="10"/>
        <rFont val="Calibri"/>
        <family val="2"/>
        <scheme val="minor"/>
      </rPr>
      <t xml:space="preserve"> </t>
    </r>
    <r>
      <rPr>
        <sz val="10"/>
        <rFont val="Calibri"/>
        <family val="2"/>
      </rPr>
      <t>≥</t>
    </r>
    <r>
      <rPr>
        <sz val="10"/>
        <rFont val="Calibri"/>
        <family val="2"/>
        <scheme val="minor"/>
      </rPr>
      <t>R-30 is required in climate zones 2-10/≥R-38 is required in climate zones 1, 11-16 .</t>
    </r>
  </si>
  <si>
    <r>
      <rPr>
        <vertAlign val="superscript"/>
        <sz val="10"/>
        <rFont val="Calibri"/>
        <family val="2"/>
        <scheme val="minor"/>
      </rPr>
      <t xml:space="preserve">4 </t>
    </r>
    <r>
      <rPr>
        <sz val="10"/>
        <rFont val="Calibri"/>
        <family val="2"/>
        <scheme val="minor"/>
      </rPr>
      <t>This measure is an optional add-on measure that does not count towards the three measure minimum requirement.</t>
    </r>
  </si>
  <si>
    <t>Climate Zone information can be found here</t>
  </si>
  <si>
    <r>
      <rPr>
        <b/>
        <sz val="10"/>
        <rFont val="Calibri"/>
        <family val="2"/>
        <scheme val="minor"/>
      </rPr>
      <t>Directions:</t>
    </r>
    <r>
      <rPr>
        <sz val="10"/>
        <rFont val="Calibri"/>
        <family val="2"/>
        <scheme val="minor"/>
      </rPr>
      <t xml:space="preserve"> Input your project information into the light blue cells in Steps 1, 2 and 4. Review your results in the gray cells in Steps 3 and 4. You may reset the calculator using the button on the top right hand side of the screen.</t>
    </r>
  </si>
  <si>
    <t>Home Upgrade Incentive Calculator</t>
  </si>
  <si>
    <r>
      <rPr>
        <b/>
        <sz val="10"/>
        <rFont val="Calibri"/>
        <family val="2"/>
        <scheme val="minor"/>
      </rPr>
      <t>Important note:</t>
    </r>
    <r>
      <rPr>
        <sz val="10"/>
        <rFont val="Calibri"/>
        <family val="2"/>
        <scheme val="minor"/>
      </rPr>
      <t xml:space="preserve"> Completion of this calculator does not guarantee that a project meets minimum requirements.  Final savings and incentive amounts will be provided after all installation work is complete and the Energy Upgrade California® Home Upgrade program has completed its final review and issued an approval notification to the Participating Contractor and Service Account Holder. All estimated and final savings and incentive amounts are subject to program participation, utility provider and eligibility rules. Check with your local Energy Upgrade California® Home Upgrade Account Manager  for details.</t>
    </r>
  </si>
  <si>
    <t xml:space="preserve">V1: This calculator should be used for all projects reserved on or after August 1, 2016 and/or projects submitted on or after December 31, 2016. </t>
  </si>
  <si>
    <r>
      <t>Estimated Incentive (max $3,000)</t>
    </r>
    <r>
      <rPr>
        <vertAlign val="superscript"/>
        <sz val="10"/>
        <rFont val="Calibri"/>
        <family val="2"/>
        <scheme val="minor"/>
      </rPr>
      <t>6</t>
    </r>
  </si>
  <si>
    <r>
      <rPr>
        <vertAlign val="superscript"/>
        <sz val="10"/>
        <rFont val="Calibri"/>
        <family val="2"/>
        <scheme val="minor"/>
      </rPr>
      <t>6</t>
    </r>
    <r>
      <rPr>
        <sz val="10"/>
        <rFont val="Calibri"/>
        <family val="2"/>
        <scheme val="minor"/>
      </rPr>
      <t xml:space="preserve"> Incentive maximum $3,000 or 50% of final project cost</t>
    </r>
  </si>
  <si>
    <t>Was the measure installed?
Choose Y/N</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</si>
</sst>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6" formatCode="&quot;$&quot;#,##0_);[Red]\(&quot;$&quot;#,##0\)"/>
    <numFmt numFmtId="44" formatCode="_(&quot;$&quot;* #,##0.00_);_(&quot;$&quot;* \(#,##0.00\);_(&quot;$&quot;* &quot;-&quot;??_);_(@_)"/>
    <numFmt numFmtId="43" formatCode="_(* #,##0.00_);_(* \(#,##0.00\);_(* &quot;-&quot;??_);_(@_)"/>
    <numFmt numFmtId="164" formatCode="0.0%"/>
    <numFmt numFmtId="165" formatCode="#,##0.000"/>
    <numFmt numFmtId="166" formatCode="0.00000000"/>
    <numFmt numFmtId="167" formatCode="#,##0.0"/>
    <numFmt numFmtId="168" formatCode="0.00000"/>
    <numFmt numFmtId="169" formatCode="0.0000"/>
    <numFmt numFmtId="170" formatCode="0.000"/>
    <numFmt numFmtId="171" formatCode="0.000000"/>
    <numFmt numFmtId="172" formatCode="&quot;$&quot;#,##0.00"/>
    <numFmt numFmtId="173" formatCode="&quot;$&quot;#,##0"/>
    <numFmt numFmtId="174" formatCode="0.00000000000"/>
    <numFmt numFmtId="175" formatCode="0.0"/>
    <numFmt numFmtId="176" formatCode="0.000%"/>
  </numFmts>
  <fonts count="77" x14ac:knownFonts="1">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Calibri"/>
      <family val="2"/>
    </font>
    <font>
      <sz val="10"/>
      <name val="Arial"/>
      <family val="2"/>
    </font>
    <font>
      <b/>
      <sz val="10"/>
      <name val="Arial"/>
      <family val="2"/>
    </font>
    <font>
      <sz val="9"/>
      <color indexed="81"/>
      <name val="Tahoma"/>
      <family val="2"/>
    </font>
    <font>
      <b/>
      <sz val="9"/>
      <color indexed="81"/>
      <name val="Tahoma"/>
      <family val="2"/>
    </font>
    <font>
      <sz val="8"/>
      <name val="Arial"/>
      <family val="2"/>
    </font>
    <font>
      <sz val="10"/>
      <color rgb="FF006100"/>
      <name val="Calibri"/>
      <family val="2"/>
      <scheme val="minor"/>
    </font>
    <font>
      <sz val="11"/>
      <color theme="1"/>
      <name val="Calibri"/>
      <family val="2"/>
      <scheme val="minor"/>
    </font>
    <font>
      <b/>
      <sz val="10"/>
      <color theme="1"/>
      <name val="Calibri"/>
      <family val="2"/>
      <scheme val="minor"/>
    </font>
    <font>
      <sz val="10"/>
      <name val="Calibri"/>
      <family val="2"/>
      <scheme val="minor"/>
    </font>
    <font>
      <sz val="8"/>
      <color theme="1"/>
      <name val="Calibri"/>
      <family val="2"/>
      <scheme val="minor"/>
    </font>
    <font>
      <sz val="10"/>
      <color theme="1"/>
      <name val="Calibri"/>
      <family val="2"/>
      <scheme val="minor"/>
    </font>
    <font>
      <u/>
      <sz val="10"/>
      <color theme="10"/>
      <name val="Calibri"/>
      <family val="2"/>
      <scheme val="minor"/>
    </font>
    <font>
      <sz val="11"/>
      <color indexed="10"/>
      <name val="Calibri"/>
      <family val="2"/>
    </font>
    <font>
      <sz val="11"/>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9"/>
      <color rgb="FF9C0006"/>
      <name val="Calibri"/>
      <family val="2"/>
      <scheme val="minor"/>
    </font>
    <font>
      <sz val="9"/>
      <color rgb="FF9C6500"/>
      <name val="Calibri"/>
      <family val="2"/>
      <scheme val="minor"/>
    </font>
    <font>
      <sz val="9"/>
      <color rgb="FF3F3F76"/>
      <name val="Calibri"/>
      <family val="2"/>
      <scheme val="minor"/>
    </font>
    <font>
      <b/>
      <sz val="9"/>
      <color rgb="FF3F3F3F"/>
      <name val="Calibri"/>
      <family val="2"/>
      <scheme val="minor"/>
    </font>
    <font>
      <b/>
      <sz val="9"/>
      <color rgb="FFFA7D00"/>
      <name val="Calibri"/>
      <family val="2"/>
      <scheme val="minor"/>
    </font>
    <font>
      <sz val="9"/>
      <color rgb="FFFA7D00"/>
      <name val="Calibri"/>
      <family val="2"/>
      <scheme val="minor"/>
    </font>
    <font>
      <b/>
      <sz val="9"/>
      <color theme="0"/>
      <name val="Calibri"/>
      <family val="2"/>
      <scheme val="minor"/>
    </font>
    <font>
      <sz val="9"/>
      <color rgb="FFFF0000"/>
      <name val="Calibri"/>
      <family val="2"/>
      <scheme val="minor"/>
    </font>
    <font>
      <i/>
      <sz val="9"/>
      <color rgb="FF7F7F7F"/>
      <name val="Calibri"/>
      <family val="2"/>
      <scheme val="minor"/>
    </font>
    <font>
      <b/>
      <sz val="9"/>
      <color theme="1"/>
      <name val="Calibri"/>
      <family val="2"/>
      <scheme val="minor"/>
    </font>
    <font>
      <sz val="9"/>
      <color theme="0"/>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rgb="FF006100"/>
      <name val="Calibri"/>
      <family val="2"/>
      <scheme val="minor"/>
    </font>
    <font>
      <b/>
      <sz val="10"/>
      <color rgb="FFFF0000"/>
      <name val="Calibri"/>
      <family val="2"/>
      <scheme val="minor"/>
    </font>
    <font>
      <i/>
      <sz val="10"/>
      <color theme="1"/>
      <name val="Calibri"/>
      <family val="2"/>
      <scheme val="minor"/>
    </font>
    <font>
      <b/>
      <sz val="10"/>
      <color theme="0"/>
      <name val="Calibri"/>
      <family val="2"/>
      <scheme val="minor"/>
    </font>
    <font>
      <sz val="10"/>
      <color theme="0"/>
      <name val="Calibri"/>
      <family val="2"/>
      <scheme val="minor"/>
    </font>
    <font>
      <b/>
      <sz val="14"/>
      <color rgb="FFFF0000"/>
      <name val="Calibri"/>
      <family val="2"/>
      <scheme val="minor"/>
    </font>
    <font>
      <b/>
      <sz val="10"/>
      <name val="Calibri"/>
      <family val="2"/>
      <scheme val="minor"/>
    </font>
    <font>
      <b/>
      <sz val="14"/>
      <name val="Calibri"/>
      <family val="2"/>
      <scheme val="minor"/>
    </font>
    <font>
      <sz val="10"/>
      <color theme="0" tint="-0.249977111117893"/>
      <name val="Calibri"/>
      <family val="2"/>
      <scheme val="minor"/>
    </font>
    <font>
      <u/>
      <sz val="10"/>
      <name val="Calibri"/>
      <family val="2"/>
      <scheme val="minor"/>
    </font>
    <font>
      <i/>
      <sz val="10"/>
      <name val="Calibri"/>
      <family val="2"/>
      <scheme val="minor"/>
    </font>
    <font>
      <sz val="9"/>
      <name val="Calibri"/>
      <family val="2"/>
      <scheme val="minor"/>
    </font>
    <font>
      <sz val="10"/>
      <name val="Calibri"/>
      <family val="2"/>
    </font>
    <font>
      <b/>
      <sz val="10"/>
      <name val="Calibri"/>
      <family val="2"/>
    </font>
    <font>
      <vertAlign val="superscript"/>
      <sz val="10"/>
      <name val="Calibri"/>
      <family val="2"/>
      <scheme val="minor"/>
    </font>
    <font>
      <b/>
      <sz val="12"/>
      <color theme="0"/>
      <name val="Calibri"/>
      <family val="2"/>
      <scheme val="minor"/>
    </font>
    <font>
      <b/>
      <sz val="14"/>
      <color theme="0"/>
      <name val="Calibri"/>
      <family val="2"/>
      <scheme val="minor"/>
    </font>
    <font>
      <sz val="10.5"/>
      <name val="Calibri"/>
      <family val="2"/>
      <scheme val="minor"/>
    </font>
    <font>
      <b/>
      <vertAlign val="superscript"/>
      <sz val="12"/>
      <color theme="0"/>
      <name val="Calibri"/>
      <family val="2"/>
      <scheme val="minor"/>
    </font>
    <font>
      <b/>
      <sz val="20"/>
      <color theme="0"/>
      <name val="Calibri"/>
      <family val="2"/>
      <scheme val="minor"/>
    </font>
    <font>
      <sz val="8"/>
      <name val="Calibri"/>
      <family val="2"/>
      <scheme val="minor"/>
    </font>
    <font>
      <vertAlign val="superscript"/>
      <sz val="8"/>
      <name val="Calibri"/>
      <family val="2"/>
      <scheme val="minor"/>
    </font>
  </fonts>
  <fills count="41">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0" tint="-0.249977111117893"/>
        <bgColor indexed="64"/>
      </patternFill>
    </fill>
    <fill>
      <patternFill patternType="solid">
        <fgColor rgb="FFFFFFCC"/>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
      <patternFill patternType="solid">
        <fgColor rgb="FFFFFF00"/>
        <bgColor indexed="64"/>
      </patternFill>
    </fill>
    <fill>
      <patternFill patternType="solid">
        <fgColor rgb="FF19699A"/>
        <bgColor indexed="64"/>
      </patternFill>
    </fill>
    <fill>
      <patternFill patternType="solid">
        <fgColor rgb="FF229A94"/>
        <bgColor indexed="64"/>
      </patternFill>
    </fill>
    <fill>
      <patternFill patternType="solid">
        <fgColor theme="0" tint="-0.14999847407452621"/>
        <bgColor indexed="64"/>
      </patternFill>
    </fill>
    <fill>
      <patternFill patternType="solid">
        <fgColor theme="8" tint="0.79998168889431442"/>
        <bgColor indexed="64"/>
      </patternFill>
    </fill>
  </fills>
  <borders count="67">
    <border>
      <left/>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style="thin">
        <color indexed="64"/>
      </right>
      <top style="thin">
        <color indexed="64"/>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hair">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s>
  <cellStyleXfs count="98">
    <xf numFmtId="0" fontId="0" fillId="0" borderId="0"/>
    <xf numFmtId="0" fontId="14" fillId="0" borderId="0" applyNumberFormat="0" applyFill="0" applyBorder="0" applyAlignment="0" applyProtection="0"/>
    <xf numFmtId="0" fontId="19" fillId="2" borderId="0" applyNumberFormat="0" applyBorder="0" applyAlignment="0" applyProtection="0"/>
    <xf numFmtId="0" fontId="20" fillId="0" borderId="0"/>
    <xf numFmtId="0" fontId="14" fillId="0" borderId="0"/>
    <xf numFmtId="9" fontId="24" fillId="0" borderId="0" applyFont="0" applyFill="0" applyBorder="0" applyAlignment="0" applyProtection="0"/>
    <xf numFmtId="0" fontId="25" fillId="0" borderId="0" applyNumberFormat="0" applyFill="0" applyBorder="0" applyAlignment="0" applyProtection="0"/>
    <xf numFmtId="0" fontId="12" fillId="0" borderId="0"/>
    <xf numFmtId="0" fontId="11" fillId="0" borderId="0"/>
    <xf numFmtId="0" fontId="24" fillId="0" borderId="0"/>
    <xf numFmtId="0" fontId="19" fillId="2" borderId="0" applyNumberFormat="0" applyBorder="0" applyAlignment="0" applyProtection="0"/>
    <xf numFmtId="0" fontId="11" fillId="0" borderId="0"/>
    <xf numFmtId="9" fontId="24" fillId="0" borderId="0" applyFont="0" applyFill="0" applyBorder="0" applyAlignment="0" applyProtection="0"/>
    <xf numFmtId="0" fontId="11" fillId="0" borderId="0"/>
    <xf numFmtId="0" fontId="10" fillId="0" borderId="0"/>
    <xf numFmtId="43" fontId="14" fillId="0" borderId="0" applyFont="0" applyFill="0" applyBorder="0" applyAlignment="0" applyProtection="0"/>
    <xf numFmtId="43" fontId="14" fillId="0" borderId="0" applyFont="0" applyFill="0" applyBorder="0" applyAlignment="0" applyProtection="0"/>
    <xf numFmtId="0" fontId="10" fillId="5" borderId="21" applyNumberFormat="0" applyFont="0" applyAlignment="0" applyProtection="0"/>
    <xf numFmtId="0" fontId="28" fillId="0" borderId="0" applyNumberFormat="0" applyFill="0" applyBorder="0" applyAlignment="0" applyProtection="0"/>
    <xf numFmtId="0" fontId="29" fillId="0" borderId="24" applyNumberFormat="0" applyFill="0" applyAlignment="0" applyProtection="0"/>
    <xf numFmtId="0" fontId="30" fillId="0" borderId="25" applyNumberFormat="0" applyFill="0" applyAlignment="0" applyProtection="0"/>
    <xf numFmtId="0" fontId="31" fillId="0" borderId="26" applyNumberFormat="0" applyFill="0" applyAlignment="0" applyProtection="0"/>
    <xf numFmtId="0" fontId="31" fillId="0" borderId="0" applyNumberFormat="0" applyFill="0" applyBorder="0" applyAlignment="0" applyProtection="0"/>
    <xf numFmtId="0" fontId="32" fillId="6" borderId="0" applyNumberFormat="0" applyBorder="0" applyAlignment="0" applyProtection="0"/>
    <xf numFmtId="0" fontId="33" fillId="7" borderId="0" applyNumberFormat="0" applyBorder="0" applyAlignment="0" applyProtection="0"/>
    <xf numFmtId="0" fontId="34" fillId="8" borderId="27" applyNumberFormat="0" applyAlignment="0" applyProtection="0"/>
    <xf numFmtId="0" fontId="35" fillId="9" borderId="28" applyNumberFormat="0" applyAlignment="0" applyProtection="0"/>
    <xf numFmtId="0" fontId="36" fillId="9" borderId="27" applyNumberFormat="0" applyAlignment="0" applyProtection="0"/>
    <xf numFmtId="0" fontId="37" fillId="0" borderId="29" applyNumberFormat="0" applyFill="0" applyAlignment="0" applyProtection="0"/>
    <xf numFmtId="0" fontId="38" fillId="10" borderId="30"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42" fillId="26" borderId="0" applyNumberFormat="0" applyBorder="0" applyAlignment="0" applyProtection="0"/>
    <xf numFmtId="0" fontId="42"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42" fillId="30" borderId="0" applyNumberFormat="0" applyBorder="0" applyAlignment="0" applyProtection="0"/>
    <xf numFmtId="0" fontId="42"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42" fillId="34" borderId="0" applyNumberFormat="0" applyBorder="0" applyAlignment="0" applyProtection="0"/>
    <xf numFmtId="0" fontId="7" fillId="0" borderId="0"/>
    <xf numFmtId="0" fontId="43" fillId="2" borderId="0" applyNumberFormat="0" applyBorder="0" applyAlignment="0" applyProtection="0"/>
    <xf numFmtId="0" fontId="44" fillId="6" borderId="0" applyNumberFormat="0" applyBorder="0" applyAlignment="0" applyProtection="0"/>
    <xf numFmtId="0" fontId="45" fillId="7" borderId="0" applyNumberFormat="0" applyBorder="0" applyAlignment="0" applyProtection="0"/>
    <xf numFmtId="0" fontId="46" fillId="8" borderId="27" applyNumberFormat="0" applyAlignment="0" applyProtection="0"/>
    <xf numFmtId="0" fontId="47" fillId="9" borderId="28" applyNumberFormat="0" applyAlignment="0" applyProtection="0"/>
    <xf numFmtId="0" fontId="48" fillId="9" borderId="27" applyNumberFormat="0" applyAlignment="0" applyProtection="0"/>
    <xf numFmtId="0" fontId="49" fillId="0" borderId="29" applyNumberFormat="0" applyFill="0" applyAlignment="0" applyProtection="0"/>
    <xf numFmtId="0" fontId="50" fillId="10" borderId="30" applyNumberFormat="0" applyAlignment="0" applyProtection="0"/>
    <xf numFmtId="0" fontId="51" fillId="0" borderId="0" applyNumberFormat="0" applyFill="0" applyBorder="0" applyAlignment="0" applyProtection="0"/>
    <xf numFmtId="0" fontId="7" fillId="5" borderId="21" applyNumberFormat="0" applyFont="0" applyAlignment="0" applyProtection="0"/>
    <xf numFmtId="0" fontId="52" fillId="0" borderId="0" applyNumberFormat="0" applyFill="0" applyBorder="0" applyAlignment="0" applyProtection="0"/>
    <xf numFmtId="0" fontId="53" fillId="0" borderId="31" applyNumberFormat="0" applyFill="0" applyAlignment="0" applyProtection="0"/>
    <xf numFmtId="0" fontId="54"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54" fillId="26" borderId="0" applyNumberFormat="0" applyBorder="0" applyAlignment="0" applyProtection="0"/>
    <xf numFmtId="0" fontId="54"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54" fillId="30" borderId="0" applyNumberFormat="0" applyBorder="0" applyAlignment="0" applyProtection="0"/>
    <xf numFmtId="0" fontId="54"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54" fillId="34" borderId="0" applyNumberFormat="0" applyBorder="0" applyAlignment="0" applyProtection="0"/>
    <xf numFmtId="0" fontId="6" fillId="0" borderId="0"/>
    <xf numFmtId="0" fontId="55" fillId="2" borderId="0" applyNumberFormat="0" applyBorder="0" applyAlignment="0" applyProtection="0"/>
    <xf numFmtId="0" fontId="6" fillId="5" borderId="21" applyNumberFormat="0" applyFont="0" applyAlignment="0" applyProtection="0"/>
    <xf numFmtId="44" fontId="24" fillId="0" borderId="0" applyFont="0" applyFill="0" applyBorder="0" applyAlignment="0" applyProtection="0"/>
  </cellStyleXfs>
  <cellXfs count="392">
    <xf numFmtId="0" fontId="0" fillId="0" borderId="0" xfId="0"/>
    <xf numFmtId="0" fontId="14" fillId="0" borderId="0" xfId="0" applyFont="1" applyFill="1" applyBorder="1" applyProtection="1"/>
    <xf numFmtId="0" fontId="14" fillId="0" borderId="0" xfId="0" applyFont="1" applyFill="1" applyProtection="1"/>
    <xf numFmtId="0" fontId="14" fillId="0" borderId="0" xfId="0" quotePrefix="1" applyFont="1" applyFill="1" applyProtection="1"/>
    <xf numFmtId="49" fontId="14" fillId="0" borderId="0" xfId="0" applyNumberFormat="1" applyFont="1" applyFill="1" applyProtection="1"/>
    <xf numFmtId="0" fontId="0" fillId="0" borderId="0" xfId="0" applyFill="1"/>
    <xf numFmtId="0" fontId="21" fillId="0" borderId="0" xfId="0" applyFont="1" applyAlignment="1">
      <alignment horizontal="center"/>
    </xf>
    <xf numFmtId="14" fontId="0" fillId="0" borderId="0" xfId="0" applyNumberFormat="1"/>
    <xf numFmtId="0" fontId="0" fillId="0" borderId="0" xfId="0" quotePrefix="1"/>
    <xf numFmtId="0" fontId="18" fillId="0" borderId="0" xfId="0" applyFont="1" applyFill="1" applyProtection="1"/>
    <xf numFmtId="0" fontId="23" fillId="0" borderId="0" xfId="0" applyFont="1" applyFill="1"/>
    <xf numFmtId="0" fontId="23" fillId="0" borderId="0" xfId="0" applyFont="1"/>
    <xf numFmtId="0" fontId="0" fillId="0" borderId="0" xfId="0" applyAlignment="1">
      <alignment wrapText="1"/>
    </xf>
    <xf numFmtId="0" fontId="0" fillId="4" borderId="0" xfId="0" applyFill="1"/>
    <xf numFmtId="0" fontId="21" fillId="0" borderId="0" xfId="0" applyFont="1"/>
    <xf numFmtId="0" fontId="0" fillId="0" borderId="0" xfId="0" applyBorder="1"/>
    <xf numFmtId="0" fontId="0" fillId="0" borderId="5" xfId="0" applyBorder="1"/>
    <xf numFmtId="0" fontId="11" fillId="4" borderId="0" xfId="8" applyFill="1"/>
    <xf numFmtId="0" fontId="11" fillId="3" borderId="12" xfId="8" applyFill="1" applyBorder="1"/>
    <xf numFmtId="0" fontId="14" fillId="4" borderId="12" xfId="9" applyNumberFormat="1" applyFont="1" applyFill="1" applyBorder="1" applyAlignment="1" applyProtection="1">
      <alignment horizontal="left"/>
    </xf>
    <xf numFmtId="0" fontId="15" fillId="4" borderId="0" xfId="9" applyNumberFormat="1" applyFont="1" applyFill="1" applyBorder="1" applyAlignment="1" applyProtection="1">
      <alignment wrapText="1"/>
    </xf>
    <xf numFmtId="0" fontId="18" fillId="4" borderId="0" xfId="9" applyFont="1" applyFill="1" applyBorder="1" applyAlignment="1" applyProtection="1">
      <alignment wrapText="1"/>
    </xf>
    <xf numFmtId="0" fontId="18" fillId="4" borderId="0" xfId="9" applyFont="1" applyFill="1" applyAlignment="1" applyProtection="1">
      <alignment wrapText="1"/>
    </xf>
    <xf numFmtId="0" fontId="14" fillId="3" borderId="12" xfId="9" applyNumberFormat="1" applyFont="1" applyFill="1" applyBorder="1" applyAlignment="1" applyProtection="1">
      <alignment horizontal="left"/>
    </xf>
    <xf numFmtId="0" fontId="10" fillId="0" borderId="0" xfId="14"/>
    <xf numFmtId="0" fontId="10" fillId="0" borderId="0" xfId="14" applyFill="1"/>
    <xf numFmtId="0" fontId="10" fillId="0" borderId="0" xfId="14" quotePrefix="1" applyFill="1" applyBorder="1"/>
    <xf numFmtId="0" fontId="10" fillId="0" borderId="0" xfId="14" applyFill="1" applyBorder="1"/>
    <xf numFmtId="166" fontId="26" fillId="0" borderId="0" xfId="14" quotePrefix="1" applyNumberFormat="1" applyFont="1" applyFill="1" applyBorder="1"/>
    <xf numFmtId="166" fontId="27" fillId="0" borderId="0" xfId="14" quotePrefix="1" applyNumberFormat="1" applyFont="1" applyFill="1" applyBorder="1"/>
    <xf numFmtId="0" fontId="10" fillId="0" borderId="0" xfId="14" applyBorder="1"/>
    <xf numFmtId="0" fontId="0" fillId="4" borderId="12" xfId="0" applyFill="1" applyBorder="1"/>
    <xf numFmtId="0" fontId="9" fillId="4" borderId="0" xfId="8" applyFont="1" applyFill="1"/>
    <xf numFmtId="3" fontId="10" fillId="0" borderId="0" xfId="14" applyNumberFormat="1" applyFill="1" applyBorder="1"/>
    <xf numFmtId="0" fontId="9" fillId="0" borderId="0" xfId="14" quotePrefix="1" applyFont="1" applyFill="1" applyBorder="1"/>
    <xf numFmtId="9" fontId="14" fillId="3" borderId="12" xfId="5" applyFont="1" applyFill="1" applyBorder="1" applyAlignment="1" applyProtection="1">
      <alignment horizontal="left"/>
    </xf>
    <xf numFmtId="168" fontId="14" fillId="3" borderId="12" xfId="9" applyNumberFormat="1" applyFont="1" applyFill="1" applyBorder="1" applyAlignment="1" applyProtection="1">
      <alignment horizontal="left"/>
    </xf>
    <xf numFmtId="170" fontId="14" fillId="3" borderId="12" xfId="9" applyNumberFormat="1" applyFont="1" applyFill="1" applyBorder="1" applyAlignment="1" applyProtection="1">
      <alignment horizontal="left"/>
    </xf>
    <xf numFmtId="2" fontId="14" fillId="3" borderId="12" xfId="9" applyNumberFormat="1" applyFont="1" applyFill="1" applyBorder="1" applyAlignment="1" applyProtection="1">
      <alignment horizontal="left"/>
    </xf>
    <xf numFmtId="168" fontId="11" fillId="3" borderId="12" xfId="8" applyNumberFormat="1" applyFill="1" applyBorder="1"/>
    <xf numFmtId="0" fontId="0" fillId="4" borderId="0" xfId="0" applyFill="1" applyAlignment="1">
      <alignment wrapText="1"/>
    </xf>
    <xf numFmtId="9" fontId="11" fillId="3" borderId="12" xfId="8" applyNumberFormat="1" applyFill="1" applyBorder="1"/>
    <xf numFmtId="9" fontId="0" fillId="0" borderId="0" xfId="0" applyNumberFormat="1"/>
    <xf numFmtId="0" fontId="25" fillId="0" borderId="0" xfId="6"/>
    <xf numFmtId="0" fontId="0" fillId="0" borderId="0" xfId="0" applyAlignment="1">
      <alignment horizontal="left" indent="2"/>
    </xf>
    <xf numFmtId="0" fontId="8" fillId="0" borderId="0" xfId="14" applyFont="1" applyFill="1" applyBorder="1"/>
    <xf numFmtId="0" fontId="10" fillId="0" borderId="5" xfId="14" applyFill="1" applyBorder="1"/>
    <xf numFmtId="0" fontId="10" fillId="0" borderId="5" xfId="14" applyBorder="1"/>
    <xf numFmtId="0" fontId="8" fillId="0" borderId="5" xfId="14" applyFont="1" applyFill="1" applyBorder="1"/>
    <xf numFmtId="0" fontId="7" fillId="0" borderId="0" xfId="14" quotePrefix="1" applyFont="1" applyFill="1" applyBorder="1"/>
    <xf numFmtId="0" fontId="7" fillId="0" borderId="0" xfId="14" applyFont="1" applyFill="1" applyBorder="1"/>
    <xf numFmtId="0" fontId="7" fillId="0" borderId="23" xfId="14" quotePrefix="1" applyFont="1" applyFill="1" applyBorder="1"/>
    <xf numFmtId="0" fontId="9" fillId="0" borderId="23" xfId="14" quotePrefix="1" applyFont="1" applyFill="1" applyBorder="1"/>
    <xf numFmtId="0" fontId="0" fillId="0" borderId="23" xfId="0" applyBorder="1"/>
    <xf numFmtId="0" fontId="10" fillId="0" borderId="23" xfId="14" applyBorder="1"/>
    <xf numFmtId="0" fontId="5" fillId="0" borderId="0" xfId="14" applyFont="1" applyFill="1"/>
    <xf numFmtId="0" fontId="5" fillId="35" borderId="0" xfId="14" applyFont="1" applyFill="1"/>
    <xf numFmtId="0" fontId="10" fillId="35" borderId="0" xfId="14" applyFill="1"/>
    <xf numFmtId="0" fontId="10" fillId="35" borderId="0" xfId="14" quotePrefix="1" applyFill="1" applyBorder="1"/>
    <xf numFmtId="0" fontId="10" fillId="35" borderId="0" xfId="14" applyFill="1" applyBorder="1"/>
    <xf numFmtId="2" fontId="10" fillId="35" borderId="0" xfId="14" applyNumberFormat="1" applyFill="1" applyBorder="1"/>
    <xf numFmtId="166" fontId="27" fillId="35" borderId="0" xfId="14" quotePrefix="1" applyNumberFormat="1" applyFont="1" applyFill="1" applyBorder="1"/>
    <xf numFmtId="166" fontId="26" fillId="35" borderId="0" xfId="14" quotePrefix="1" applyNumberFormat="1" applyFont="1" applyFill="1" applyBorder="1"/>
    <xf numFmtId="3" fontId="10" fillId="35" borderId="0" xfId="14" applyNumberFormat="1" applyFill="1" applyBorder="1"/>
    <xf numFmtId="0" fontId="4" fillId="3" borderId="12" xfId="8" applyFont="1" applyFill="1" applyBorder="1"/>
    <xf numFmtId="0" fontId="0" fillId="0" borderId="0" xfId="0" applyAlignment="1">
      <alignment horizontal="center"/>
    </xf>
    <xf numFmtId="0" fontId="0" fillId="0" borderId="0" xfId="0" quotePrefix="1" applyAlignment="1">
      <alignment wrapText="1"/>
    </xf>
    <xf numFmtId="2" fontId="0" fillId="0" borderId="0" xfId="0" applyNumberFormat="1"/>
    <xf numFmtId="170" fontId="0" fillId="0" borderId="0" xfId="0" applyNumberFormat="1" applyAlignment="1">
      <alignment horizontal="center"/>
    </xf>
    <xf numFmtId="0" fontId="21" fillId="0" borderId="0" xfId="0" applyFont="1" applyAlignment="1">
      <alignment horizontal="left"/>
    </xf>
    <xf numFmtId="0" fontId="56" fillId="0" borderId="0" xfId="0" applyFont="1" applyAlignment="1">
      <alignment horizontal="right"/>
    </xf>
    <xf numFmtId="0" fontId="5" fillId="35" borderId="5" xfId="14" applyFont="1" applyFill="1" applyBorder="1"/>
    <xf numFmtId="0" fontId="10" fillId="35" borderId="5" xfId="14" applyFill="1" applyBorder="1"/>
    <xf numFmtId="0" fontId="10" fillId="35" borderId="23" xfId="14" quotePrefix="1" applyFill="1" applyBorder="1"/>
    <xf numFmtId="0" fontId="0" fillId="0" borderId="0" xfId="0" quotePrefix="1" applyBorder="1"/>
    <xf numFmtId="169" fontId="0" fillId="0" borderId="0" xfId="0" applyNumberFormat="1" applyBorder="1"/>
    <xf numFmtId="0" fontId="4" fillId="4" borderId="5" xfId="14" applyFont="1" applyFill="1" applyBorder="1"/>
    <xf numFmtId="0" fontId="5" fillId="4" borderId="0" xfId="14" applyFont="1" applyFill="1"/>
    <xf numFmtId="0" fontId="4" fillId="4" borderId="0" xfId="14" applyFont="1" applyFill="1"/>
    <xf numFmtId="0" fontId="7" fillId="4" borderId="0" xfId="14" quotePrefix="1" applyFont="1" applyFill="1" applyBorder="1"/>
    <xf numFmtId="0" fontId="9" fillId="4" borderId="0" xfId="14" quotePrefix="1" applyFont="1" applyFill="1" applyBorder="1"/>
    <xf numFmtId="0" fontId="5" fillId="4" borderId="5" xfId="14" applyFont="1" applyFill="1" applyBorder="1"/>
    <xf numFmtId="0" fontId="0" fillId="4" borderId="0" xfId="0" applyFill="1" applyBorder="1"/>
    <xf numFmtId="0" fontId="10" fillId="4" borderId="5" xfId="14" applyFill="1" applyBorder="1"/>
    <xf numFmtId="0" fontId="10" fillId="4" borderId="0" xfId="14" applyFill="1"/>
    <xf numFmtId="0" fontId="4" fillId="0" borderId="0" xfId="14" applyFont="1" applyFill="1"/>
    <xf numFmtId="0" fontId="3" fillId="4" borderId="0" xfId="8" applyFont="1" applyFill="1"/>
    <xf numFmtId="1" fontId="0" fillId="0" borderId="0" xfId="0" applyNumberFormat="1"/>
    <xf numFmtId="1" fontId="11" fillId="3" borderId="12" xfId="8" applyNumberFormat="1" applyFill="1" applyBorder="1"/>
    <xf numFmtId="0" fontId="2" fillId="4" borderId="0" xfId="8" applyFont="1" applyFill="1"/>
    <xf numFmtId="0" fontId="0" fillId="0" borderId="0" xfId="0" applyAlignment="1">
      <alignment horizontal="right"/>
    </xf>
    <xf numFmtId="6" fontId="0" fillId="0" borderId="0" xfId="0" applyNumberFormat="1"/>
    <xf numFmtId="0" fontId="2" fillId="0" borderId="0" xfId="14" applyFont="1" applyFill="1"/>
    <xf numFmtId="0" fontId="57" fillId="0" borderId="0" xfId="0" applyFont="1"/>
    <xf numFmtId="0" fontId="57" fillId="0" borderId="0" xfId="0" quotePrefix="1" applyFont="1"/>
    <xf numFmtId="0" fontId="57" fillId="0" borderId="0" xfId="0" applyFont="1" applyAlignment="1">
      <alignment horizontal="right"/>
    </xf>
    <xf numFmtId="169" fontId="10" fillId="35" borderId="0" xfId="14" applyNumberFormat="1" applyFill="1" applyBorder="1"/>
    <xf numFmtId="0" fontId="0" fillId="35" borderId="0" xfId="0" quotePrefix="1" applyFill="1" applyBorder="1"/>
    <xf numFmtId="0" fontId="0" fillId="35" borderId="0" xfId="0" applyFill="1" applyBorder="1"/>
    <xf numFmtId="0" fontId="53" fillId="0" borderId="0" xfId="14" applyFont="1"/>
    <xf numFmtId="0" fontId="24" fillId="0" borderId="0" xfId="14" applyFont="1" applyFill="1" applyBorder="1" applyAlignment="1">
      <alignment wrapText="1"/>
    </xf>
    <xf numFmtId="0" fontId="24" fillId="0" borderId="0" xfId="14" quotePrefix="1" applyFont="1" applyFill="1" applyBorder="1" applyAlignment="1">
      <alignment wrapText="1"/>
    </xf>
    <xf numFmtId="0" fontId="24" fillId="0" borderId="0" xfId="0" applyFont="1" applyBorder="1" applyAlignment="1">
      <alignment wrapText="1"/>
    </xf>
    <xf numFmtId="0" fontId="24" fillId="0" borderId="23" xfId="14" applyFont="1" applyFill="1" applyBorder="1" applyAlignment="1">
      <alignment wrapText="1"/>
    </xf>
    <xf numFmtId="0" fontId="24" fillId="0" borderId="5" xfId="14" applyFont="1" applyFill="1" applyBorder="1" applyAlignment="1">
      <alignment wrapText="1"/>
    </xf>
    <xf numFmtId="0" fontId="24" fillId="0" borderId="0" xfId="14" applyFont="1" applyFill="1" applyAlignment="1">
      <alignment wrapText="1"/>
    </xf>
    <xf numFmtId="0" fontId="24" fillId="4" borderId="5" xfId="14" applyFont="1" applyFill="1" applyBorder="1" applyAlignment="1">
      <alignment wrapText="1"/>
    </xf>
    <xf numFmtId="0" fontId="24" fillId="4" borderId="0" xfId="14" applyFont="1" applyFill="1" applyAlignment="1">
      <alignment wrapText="1"/>
    </xf>
    <xf numFmtId="0" fontId="24" fillId="4" borderId="0" xfId="14" applyFont="1" applyFill="1" applyBorder="1" applyAlignment="1">
      <alignment wrapText="1"/>
    </xf>
    <xf numFmtId="0" fontId="2" fillId="0" borderId="0" xfId="14" applyFont="1" applyFill="1" applyAlignment="1">
      <alignment wrapText="1"/>
    </xf>
    <xf numFmtId="2" fontId="11" fillId="3" borderId="12" xfId="8" applyNumberFormat="1" applyFill="1" applyBorder="1"/>
    <xf numFmtId="0" fontId="1" fillId="4" borderId="0" xfId="8" applyFont="1" applyFill="1"/>
    <xf numFmtId="49" fontId="0" fillId="0" borderId="0" xfId="0" applyNumberFormat="1" applyAlignment="1">
      <alignment wrapText="1"/>
    </xf>
    <xf numFmtId="0" fontId="0" fillId="0" borderId="0" xfId="0" applyFill="1" applyBorder="1" applyAlignment="1">
      <alignment horizontal="center"/>
    </xf>
    <xf numFmtId="0" fontId="0" fillId="0" borderId="0" xfId="0" applyFill="1" applyBorder="1"/>
    <xf numFmtId="0" fontId="58" fillId="0" borderId="0" xfId="0" applyFont="1" applyFill="1" applyBorder="1"/>
    <xf numFmtId="0" fontId="0" fillId="0" borderId="0" xfId="0" applyFont="1" applyFill="1" applyBorder="1"/>
    <xf numFmtId="0" fontId="22" fillId="0" borderId="0" xfId="0" applyFont="1" applyFill="1" applyBorder="1"/>
    <xf numFmtId="0" fontId="0" fillId="4" borderId="0" xfId="0" applyFill="1" applyAlignment="1">
      <alignment horizontal="center"/>
    </xf>
    <xf numFmtId="2" fontId="4" fillId="3" borderId="12" xfId="8" applyNumberFormat="1" applyFont="1" applyFill="1" applyBorder="1" applyAlignment="1">
      <alignment horizontal="center"/>
    </xf>
    <xf numFmtId="0" fontId="11" fillId="3" borderId="12" xfId="8" applyFill="1" applyBorder="1" applyAlignment="1">
      <alignment horizontal="center"/>
    </xf>
    <xf numFmtId="175" fontId="0" fillId="4" borderId="0" xfId="0" applyNumberFormat="1" applyFill="1" applyAlignment="1">
      <alignment horizontal="center"/>
    </xf>
    <xf numFmtId="0" fontId="14" fillId="4" borderId="0" xfId="0" applyFont="1" applyFill="1" applyBorder="1" applyAlignment="1" applyProtection="1">
      <alignment horizontal="center"/>
    </xf>
    <xf numFmtId="168" fontId="4" fillId="3" borderId="12" xfId="8" applyNumberFormat="1" applyFont="1" applyFill="1" applyBorder="1" applyAlignment="1">
      <alignment horizontal="center"/>
    </xf>
    <xf numFmtId="0" fontId="15" fillId="4" borderId="0" xfId="0" applyFont="1" applyFill="1" applyBorder="1" applyAlignment="1" applyProtection="1">
      <alignment horizontal="center"/>
    </xf>
    <xf numFmtId="0" fontId="21" fillId="36" borderId="0" xfId="0" applyFont="1" applyFill="1" applyAlignment="1">
      <alignment horizontal="center"/>
    </xf>
    <xf numFmtId="170" fontId="0" fillId="4" borderId="0" xfId="0" applyNumberFormat="1" applyFill="1" applyAlignment="1">
      <alignment horizontal="center"/>
    </xf>
    <xf numFmtId="173" fontId="0" fillId="0" borderId="12" xfId="0" applyNumberFormat="1" applyBorder="1"/>
    <xf numFmtId="173" fontId="0" fillId="0" borderId="12" xfId="0" applyNumberFormat="1" applyFill="1" applyBorder="1"/>
    <xf numFmtId="0" fontId="0" fillId="0" borderId="13" xfId="0" applyBorder="1"/>
    <xf numFmtId="0" fontId="0" fillId="0" borderId="22" xfId="0" applyBorder="1"/>
    <xf numFmtId="0" fontId="0" fillId="0" borderId="32" xfId="0" applyBorder="1"/>
    <xf numFmtId="0" fontId="0" fillId="0" borderId="33" xfId="0" applyBorder="1"/>
    <xf numFmtId="172" fontId="0" fillId="0" borderId="12" xfId="97" applyNumberFormat="1" applyFont="1" applyBorder="1"/>
    <xf numFmtId="176" fontId="0" fillId="0" borderId="0" xfId="5" applyNumberFormat="1" applyFont="1"/>
    <xf numFmtId="0" fontId="0" fillId="0" borderId="0" xfId="0"/>
    <xf numFmtId="0" fontId="0" fillId="0" borderId="0" xfId="0" quotePrefix="1" applyAlignment="1">
      <alignment vertical="top" wrapText="1"/>
    </xf>
    <xf numFmtId="167" fontId="59" fillId="0" borderId="0" xfId="2" applyNumberFormat="1" applyFont="1" applyFill="1" applyBorder="1" applyAlignment="1" applyProtection="1">
      <alignment horizontal="right" vertical="center"/>
    </xf>
    <xf numFmtId="173" fontId="59" fillId="0" borderId="0" xfId="2" applyNumberFormat="1" applyFont="1" applyFill="1" applyBorder="1" applyAlignment="1" applyProtection="1">
      <alignment horizontal="right" vertical="center"/>
    </xf>
    <xf numFmtId="165" fontId="59" fillId="0" borderId="7" xfId="2" applyNumberFormat="1" applyFont="1" applyFill="1" applyBorder="1" applyAlignment="1" applyProtection="1">
      <alignment horizontal="right" vertical="center"/>
    </xf>
    <xf numFmtId="165" fontId="22" fillId="0" borderId="0" xfId="2" applyNumberFormat="1" applyFont="1" applyFill="1" applyBorder="1" applyAlignment="1" applyProtection="1">
      <alignment horizontal="right" vertical="center"/>
    </xf>
    <xf numFmtId="0" fontId="22" fillId="0" borderId="0" xfId="0" applyFont="1" applyFill="1" applyProtection="1"/>
    <xf numFmtId="0" fontId="60" fillId="0" borderId="0" xfId="0" applyFont="1" applyFill="1" applyProtection="1"/>
    <xf numFmtId="0" fontId="22" fillId="0" borderId="0" xfId="0" applyFont="1" applyFill="1" applyAlignment="1" applyProtection="1">
      <alignment horizontal="right"/>
    </xf>
    <xf numFmtId="0" fontId="25" fillId="0" borderId="0" xfId="6" applyFont="1" applyFill="1" applyProtection="1"/>
    <xf numFmtId="0" fontId="22" fillId="0" borderId="0" xfId="0" applyFont="1" applyFill="1" applyAlignment="1" applyProtection="1">
      <alignment wrapText="1"/>
    </xf>
    <xf numFmtId="0" fontId="22" fillId="0" borderId="16" xfId="0" applyFont="1" applyFill="1" applyBorder="1" applyProtection="1"/>
    <xf numFmtId="0" fontId="22" fillId="0" borderId="17" xfId="0" applyFont="1" applyFill="1" applyBorder="1" applyProtection="1"/>
    <xf numFmtId="0" fontId="22" fillId="0" borderId="2" xfId="0" applyFont="1" applyFill="1" applyBorder="1" applyProtection="1"/>
    <xf numFmtId="0" fontId="22" fillId="0" borderId="9" xfId="0" applyFont="1" applyFill="1" applyBorder="1" applyProtection="1"/>
    <xf numFmtId="0" fontId="62" fillId="0" borderId="2" xfId="0" applyFont="1" applyFill="1" applyBorder="1" applyAlignment="1" applyProtection="1"/>
    <xf numFmtId="0" fontId="22" fillId="0" borderId="1" xfId="0" applyFont="1" applyFill="1" applyBorder="1" applyProtection="1"/>
    <xf numFmtId="0" fontId="0" fillId="0" borderId="0" xfId="0" applyFont="1" applyFill="1" applyProtection="1"/>
    <xf numFmtId="0" fontId="22" fillId="0" borderId="0" xfId="0" applyFont="1" applyFill="1" applyBorder="1" applyProtection="1"/>
    <xf numFmtId="0" fontId="22" fillId="0" borderId="4" xfId="0" applyFont="1" applyFill="1" applyBorder="1" applyProtection="1"/>
    <xf numFmtId="0" fontId="61" fillId="0" borderId="1" xfId="0" applyFont="1" applyFill="1" applyBorder="1" applyAlignment="1" applyProtection="1">
      <alignment horizontal="center"/>
    </xf>
    <xf numFmtId="0" fontId="59" fillId="0" borderId="0" xfId="0" applyFont="1" applyFill="1" applyBorder="1" applyProtection="1"/>
    <xf numFmtId="0" fontId="0" fillId="0" borderId="0" xfId="0" applyFont="1" applyFill="1" applyBorder="1" applyProtection="1"/>
    <xf numFmtId="0" fontId="22" fillId="0" borderId="0" xfId="0" applyFont="1" applyFill="1" applyBorder="1" applyAlignment="1" applyProtection="1">
      <alignment horizontal="right"/>
    </xf>
    <xf numFmtId="0" fontId="22" fillId="0" borderId="0" xfId="0" applyNumberFormat="1" applyFont="1" applyFill="1" applyBorder="1" applyAlignment="1" applyProtection="1">
      <alignment horizontal="center"/>
    </xf>
    <xf numFmtId="0" fontId="59" fillId="0" borderId="0" xfId="0" applyFont="1" applyFill="1" applyBorder="1" applyAlignment="1" applyProtection="1">
      <alignment horizontal="center"/>
    </xf>
    <xf numFmtId="0" fontId="61" fillId="0" borderId="1" xfId="0" applyFont="1" applyFill="1" applyBorder="1" applyAlignment="1" applyProtection="1">
      <alignment horizontal="left" indent="1"/>
    </xf>
    <xf numFmtId="0" fontId="61" fillId="0" borderId="0" xfId="0" applyFont="1" applyFill="1" applyBorder="1" applyAlignment="1" applyProtection="1">
      <alignment horizontal="right"/>
    </xf>
    <xf numFmtId="0" fontId="22" fillId="0" borderId="0" xfId="0" applyFont="1" applyFill="1" applyBorder="1" applyAlignment="1" applyProtection="1">
      <alignment vertical="center"/>
    </xf>
    <xf numFmtId="0" fontId="22" fillId="0" borderId="1" xfId="0" applyFont="1" applyFill="1" applyBorder="1" applyAlignment="1" applyProtection="1">
      <alignment horizontal="right"/>
    </xf>
    <xf numFmtId="0" fontId="59" fillId="0" borderId="0" xfId="0" applyFont="1" applyFill="1" applyBorder="1" applyAlignment="1" applyProtection="1">
      <alignment vertical="center"/>
    </xf>
    <xf numFmtId="0" fontId="61" fillId="0" borderId="1" xfId="0" applyFont="1" applyFill="1" applyBorder="1" applyAlignment="1" applyProtection="1">
      <alignment horizontal="right"/>
    </xf>
    <xf numFmtId="0" fontId="22" fillId="0" borderId="0" xfId="0" applyFont="1" applyFill="1" applyBorder="1" applyAlignment="1" applyProtection="1">
      <alignment horizontal="right" vertical="center"/>
    </xf>
    <xf numFmtId="0" fontId="58" fillId="0" borderId="6" xfId="0" applyFont="1" applyFill="1" applyBorder="1" applyAlignment="1" applyProtection="1">
      <alignment horizontal="right"/>
    </xf>
    <xf numFmtId="0" fontId="59" fillId="0" borderId="7" xfId="0" applyFont="1" applyFill="1" applyBorder="1" applyProtection="1"/>
    <xf numFmtId="0" fontId="58" fillId="0" borderId="7" xfId="0" applyFont="1" applyFill="1" applyBorder="1" applyAlignment="1" applyProtection="1">
      <alignment horizontal="right"/>
    </xf>
    <xf numFmtId="0" fontId="61" fillId="0" borderId="38" xfId="0" applyFont="1" applyFill="1" applyBorder="1" applyAlignment="1" applyProtection="1"/>
    <xf numFmtId="0" fontId="61" fillId="0" borderId="23" xfId="0" applyFont="1" applyFill="1" applyBorder="1" applyAlignment="1" applyProtection="1"/>
    <xf numFmtId="0" fontId="22" fillId="0" borderId="37" xfId="0" applyFont="1" applyFill="1" applyBorder="1" applyAlignment="1" applyProtection="1">
      <alignment horizontal="center"/>
    </xf>
    <xf numFmtId="0" fontId="22" fillId="0" borderId="11" xfId="0" applyNumberFormat="1" applyFont="1" applyFill="1" applyBorder="1" applyAlignment="1" applyProtection="1">
      <alignment horizontal="center"/>
    </xf>
    <xf numFmtId="0" fontId="22" fillId="0" borderId="12" xfId="0" applyNumberFormat="1" applyFont="1" applyFill="1" applyBorder="1" applyAlignment="1" applyProtection="1">
      <alignment horizontal="center"/>
    </xf>
    <xf numFmtId="0" fontId="64" fillId="0" borderId="0" xfId="0" applyNumberFormat="1" applyFont="1" applyFill="1" applyBorder="1" applyAlignment="1" applyProtection="1">
      <alignment horizontal="center"/>
    </xf>
    <xf numFmtId="0" fontId="22" fillId="0" borderId="37" xfId="0" applyFont="1" applyFill="1" applyBorder="1" applyAlignment="1" applyProtection="1">
      <alignment horizontal="right" vertical="top" wrapText="1"/>
    </xf>
    <xf numFmtId="0" fontId="22" fillId="0" borderId="11" xfId="0" applyFont="1" applyFill="1" applyBorder="1" applyAlignment="1" applyProtection="1">
      <alignment horizontal="center"/>
    </xf>
    <xf numFmtId="0" fontId="22" fillId="0" borderId="0" xfId="0" applyNumberFormat="1" applyFont="1" applyFill="1" applyBorder="1" applyAlignment="1" applyProtection="1">
      <alignment horizontal="left"/>
    </xf>
    <xf numFmtId="2" fontId="22" fillId="0" borderId="11" xfId="0" applyNumberFormat="1" applyFont="1" applyFill="1" applyBorder="1" applyAlignment="1" applyProtection="1">
      <alignment horizontal="center"/>
    </xf>
    <xf numFmtId="0" fontId="22" fillId="0" borderId="0" xfId="0" applyFont="1" applyFill="1" applyBorder="1" applyAlignment="1" applyProtection="1">
      <alignment horizontal="left" vertical="center"/>
    </xf>
    <xf numFmtId="0" fontId="22" fillId="0" borderId="0" xfId="0" applyFont="1" applyFill="1" applyBorder="1" applyAlignment="1" applyProtection="1">
      <alignment horizontal="center" vertical="center" wrapText="1"/>
    </xf>
    <xf numFmtId="0" fontId="22" fillId="0" borderId="36" xfId="0" applyFont="1" applyFill="1" applyBorder="1" applyProtection="1"/>
    <xf numFmtId="0" fontId="61" fillId="0" borderId="22" xfId="0" applyFont="1" applyFill="1" applyBorder="1" applyAlignment="1" applyProtection="1"/>
    <xf numFmtId="0" fontId="64" fillId="0" borderId="0" xfId="0" applyFont="1" applyFill="1" applyBorder="1" applyAlignment="1" applyProtection="1">
      <alignment horizontal="center"/>
    </xf>
    <xf numFmtId="9" fontId="22" fillId="0" borderId="12" xfId="5" applyFont="1" applyFill="1" applyBorder="1" applyAlignment="1" applyProtection="1">
      <alignment horizontal="center"/>
    </xf>
    <xf numFmtId="2" fontId="22" fillId="0" borderId="12" xfId="0" applyNumberFormat="1" applyFont="1" applyFill="1" applyBorder="1" applyAlignment="1" applyProtection="1">
      <alignment horizontal="center"/>
    </xf>
    <xf numFmtId="9" fontId="22" fillId="0" borderId="34" xfId="5" applyFont="1" applyFill="1" applyBorder="1" applyAlignment="1" applyProtection="1">
      <alignment horizontal="center"/>
    </xf>
    <xf numFmtId="9" fontId="22" fillId="0" borderId="20" xfId="5" applyNumberFormat="1" applyFont="1" applyFill="1" applyBorder="1" applyAlignment="1" applyProtection="1">
      <alignment horizontal="center"/>
    </xf>
    <xf numFmtId="2" fontId="22" fillId="0" borderId="34" xfId="0" applyNumberFormat="1" applyFont="1" applyFill="1" applyBorder="1" applyAlignment="1" applyProtection="1">
      <alignment horizontal="center"/>
    </xf>
    <xf numFmtId="2" fontId="22" fillId="0" borderId="20" xfId="0" applyNumberFormat="1" applyFont="1" applyFill="1" applyBorder="1" applyAlignment="1" applyProtection="1">
      <alignment horizontal="center"/>
    </xf>
    <xf numFmtId="1" fontId="22" fillId="0" borderId="12" xfId="0" applyNumberFormat="1" applyFont="1" applyFill="1" applyBorder="1" applyAlignment="1" applyProtection="1">
      <alignment horizontal="center"/>
    </xf>
    <xf numFmtId="0" fontId="22" fillId="0" borderId="12" xfId="5" applyNumberFormat="1" applyFont="1" applyFill="1" applyBorder="1" applyAlignment="1" applyProtection="1">
      <alignment horizontal="center"/>
    </xf>
    <xf numFmtId="0" fontId="65" fillId="0" borderId="19" xfId="0" applyFont="1" applyFill="1" applyBorder="1" applyAlignment="1" applyProtection="1">
      <alignment horizontal="center" vertical="distributed" wrapText="1"/>
    </xf>
    <xf numFmtId="0" fontId="22" fillId="0" borderId="12" xfId="0" applyFont="1" applyFill="1" applyBorder="1" applyAlignment="1" applyProtection="1">
      <alignment horizontal="center"/>
    </xf>
    <xf numFmtId="0" fontId="22" fillId="0" borderId="10" xfId="0" applyFont="1" applyFill="1" applyBorder="1" applyAlignment="1" applyProtection="1">
      <alignment horizontal="center"/>
    </xf>
    <xf numFmtId="0" fontId="65" fillId="0" borderId="18" xfId="0" applyFont="1" applyFill="1" applyBorder="1" applyAlignment="1" applyProtection="1">
      <alignment horizontal="center" vertical="distributed" wrapText="1"/>
    </xf>
    <xf numFmtId="0" fontId="65" fillId="0" borderId="18" xfId="0" applyFont="1" applyFill="1" applyBorder="1" applyAlignment="1" applyProtection="1">
      <alignment horizontal="center" vertical="top" wrapText="1"/>
    </xf>
    <xf numFmtId="0" fontId="65" fillId="0" borderId="20" xfId="0" applyFont="1" applyFill="1" applyBorder="1" applyAlignment="1" applyProtection="1">
      <alignment horizontal="center" vertical="distributed" wrapText="1"/>
    </xf>
    <xf numFmtId="0" fontId="22" fillId="0" borderId="20" xfId="0" applyFont="1" applyFill="1" applyBorder="1" applyAlignment="1" applyProtection="1">
      <alignment horizontal="center" vertical="top" wrapText="1"/>
    </xf>
    <xf numFmtId="0" fontId="65" fillId="0" borderId="20" xfId="0" applyFont="1" applyFill="1" applyBorder="1" applyAlignment="1" applyProtection="1">
      <alignment horizontal="center" vertical="top" wrapText="1"/>
    </xf>
    <xf numFmtId="0" fontId="66" fillId="0" borderId="0" xfId="0" applyFont="1" applyFill="1" applyBorder="1" applyProtection="1"/>
    <xf numFmtId="0" fontId="22" fillId="0" borderId="6" xfId="0" applyFont="1" applyFill="1" applyBorder="1" applyProtection="1"/>
    <xf numFmtId="0" fontId="22" fillId="0" borderId="44" xfId="0" applyFont="1" applyFill="1" applyBorder="1" applyProtection="1"/>
    <xf numFmtId="0" fontId="22" fillId="0" borderId="45" xfId="0" applyFont="1" applyFill="1" applyBorder="1" applyProtection="1"/>
    <xf numFmtId="0" fontId="22" fillId="0" borderId="7" xfId="0" applyFont="1" applyFill="1" applyBorder="1" applyProtection="1"/>
    <xf numFmtId="0" fontId="22" fillId="0" borderId="8" xfId="0" applyFont="1" applyFill="1" applyBorder="1" applyProtection="1"/>
    <xf numFmtId="0" fontId="22" fillId="0" borderId="14" xfId="0" applyFont="1" applyFill="1" applyBorder="1" applyProtection="1"/>
    <xf numFmtId="0" fontId="62" fillId="0" borderId="0" xfId="0" applyFont="1" applyFill="1" applyProtection="1"/>
    <xf numFmtId="0" fontId="22" fillId="0" borderId="0" xfId="0" applyNumberFormat="1" applyFont="1" applyFill="1" applyBorder="1" applyProtection="1"/>
    <xf numFmtId="0" fontId="22" fillId="0" borderId="0" xfId="0" applyNumberFormat="1" applyFont="1" applyFill="1" applyBorder="1" applyAlignment="1" applyProtection="1">
      <alignment horizontal="right"/>
    </xf>
    <xf numFmtId="174" fontId="22" fillId="0" borderId="0" xfId="0" applyNumberFormat="1" applyFont="1" applyFill="1" applyBorder="1" applyProtection="1"/>
    <xf numFmtId="0" fontId="65" fillId="0" borderId="0" xfId="0" applyFont="1" applyFill="1" applyBorder="1" applyAlignment="1" applyProtection="1">
      <alignment horizontal="centerContinuous"/>
    </xf>
    <xf numFmtId="0" fontId="65" fillId="0" borderId="0" xfId="0" applyFont="1" applyFill="1" applyBorder="1" applyProtection="1"/>
    <xf numFmtId="0" fontId="65" fillId="0" borderId="0" xfId="0" applyFont="1" applyFill="1" applyProtection="1"/>
    <xf numFmtId="0" fontId="22" fillId="0" borderId="0" xfId="0" applyFont="1" applyFill="1" applyAlignment="1" applyProtection="1">
      <alignment horizontal="center"/>
    </xf>
    <xf numFmtId="1" fontId="22" fillId="0" borderId="0" xfId="0" applyNumberFormat="1" applyFont="1" applyFill="1" applyBorder="1" applyProtection="1"/>
    <xf numFmtId="168" fontId="22" fillId="0" borderId="0" xfId="0" applyNumberFormat="1" applyFont="1" applyFill="1" applyBorder="1" applyProtection="1"/>
    <xf numFmtId="2" fontId="65" fillId="0" borderId="0" xfId="0" applyNumberFormat="1" applyFont="1" applyFill="1" applyBorder="1" applyProtection="1"/>
    <xf numFmtId="164" fontId="22" fillId="0" borderId="0" xfId="5" applyNumberFormat="1" applyFont="1" applyFill="1" applyProtection="1"/>
    <xf numFmtId="2" fontId="22" fillId="0" borderId="0" xfId="0" applyNumberFormat="1" applyFont="1" applyFill="1" applyProtection="1"/>
    <xf numFmtId="2" fontId="22" fillId="0" borderId="0" xfId="0" applyNumberFormat="1" applyFont="1" applyFill="1" applyBorder="1" applyProtection="1"/>
    <xf numFmtId="175" fontId="22" fillId="0" borderId="0" xfId="0" applyNumberFormat="1" applyFont="1" applyFill="1" applyBorder="1" applyProtection="1"/>
    <xf numFmtId="1" fontId="22" fillId="0" borderId="0" xfId="0" applyNumberFormat="1" applyFont="1" applyFill="1" applyProtection="1"/>
    <xf numFmtId="0" fontId="61" fillId="0" borderId="0" xfId="0" applyNumberFormat="1" applyFont="1" applyFill="1" applyBorder="1" applyAlignment="1" applyProtection="1">
      <alignment horizontal="right"/>
    </xf>
    <xf numFmtId="0" fontId="61" fillId="0" borderId="0" xfId="0" applyNumberFormat="1" applyFont="1" applyFill="1" applyBorder="1" applyProtection="1"/>
    <xf numFmtId="0" fontId="22" fillId="0" borderId="0" xfId="0" applyNumberFormat="1" applyFont="1" applyFill="1" applyBorder="1" applyAlignment="1" applyProtection="1"/>
    <xf numFmtId="170" fontId="22" fillId="0" borderId="0" xfId="0" applyNumberFormat="1" applyFont="1" applyFill="1" applyBorder="1" applyAlignment="1" applyProtection="1">
      <alignment horizontal="right"/>
    </xf>
    <xf numFmtId="1" fontId="22" fillId="0" borderId="0" xfId="0" applyNumberFormat="1" applyFont="1" applyFill="1" applyBorder="1" applyAlignment="1" applyProtection="1">
      <alignment horizontal="right"/>
    </xf>
    <xf numFmtId="1" fontId="22" fillId="0" borderId="0" xfId="0" applyNumberFormat="1" applyFont="1" applyFill="1" applyBorder="1" applyAlignment="1" applyProtection="1">
      <alignment horizontal="left"/>
    </xf>
    <xf numFmtId="0" fontId="22" fillId="0" borderId="0" xfId="0" applyFont="1" applyFill="1" applyAlignment="1" applyProtection="1"/>
    <xf numFmtId="0" fontId="22" fillId="0" borderId="5" xfId="0" applyNumberFormat="1" applyFont="1" applyFill="1" applyBorder="1" applyAlignment="1" applyProtection="1">
      <alignment horizontal="right"/>
    </xf>
    <xf numFmtId="0" fontId="22" fillId="0" borderId="5" xfId="0" applyFont="1" applyFill="1" applyBorder="1" applyProtection="1"/>
    <xf numFmtId="0" fontId="22" fillId="0" borderId="5" xfId="0" applyNumberFormat="1" applyFont="1" applyFill="1" applyBorder="1" applyProtection="1"/>
    <xf numFmtId="0" fontId="22" fillId="0" borderId="32" xfId="0" applyNumberFormat="1" applyFont="1" applyFill="1" applyBorder="1" applyAlignment="1" applyProtection="1">
      <alignment horizontal="left"/>
    </xf>
    <xf numFmtId="0" fontId="22" fillId="0" borderId="14" xfId="0" applyNumberFormat="1" applyFont="1" applyFill="1" applyBorder="1" applyAlignment="1" applyProtection="1">
      <alignment horizontal="left"/>
    </xf>
    <xf numFmtId="0" fontId="22" fillId="0" borderId="14" xfId="0" applyNumberFormat="1" applyFont="1" applyFill="1" applyBorder="1" applyProtection="1"/>
    <xf numFmtId="0" fontId="22" fillId="0" borderId="32" xfId="0" applyFont="1" applyFill="1" applyBorder="1" applyProtection="1"/>
    <xf numFmtId="0" fontId="22" fillId="0" borderId="32" xfId="0" applyNumberFormat="1" applyFont="1" applyFill="1" applyBorder="1" applyProtection="1"/>
    <xf numFmtId="170" fontId="22" fillId="0" borderId="5" xfId="0" applyNumberFormat="1" applyFont="1" applyFill="1" applyBorder="1" applyAlignment="1" applyProtection="1">
      <alignment horizontal="right"/>
    </xf>
    <xf numFmtId="175" fontId="22" fillId="0" borderId="0" xfId="0" applyNumberFormat="1" applyFont="1" applyFill="1" applyProtection="1"/>
    <xf numFmtId="164" fontId="22" fillId="0" borderId="0" xfId="5" applyNumberFormat="1" applyFont="1" applyFill="1" applyBorder="1" applyProtection="1"/>
    <xf numFmtId="170" fontId="22" fillId="0" borderId="32" xfId="0" applyNumberFormat="1" applyFont="1" applyFill="1" applyBorder="1" applyAlignment="1" applyProtection="1">
      <alignment horizontal="right"/>
    </xf>
    <xf numFmtId="1" fontId="22" fillId="0" borderId="14" xfId="0" applyNumberFormat="1" applyFont="1" applyFill="1" applyBorder="1" applyAlignment="1" applyProtection="1">
      <alignment horizontal="right"/>
    </xf>
    <xf numFmtId="175" fontId="22" fillId="0" borderId="14" xfId="0" applyNumberFormat="1" applyFont="1" applyFill="1" applyBorder="1" applyProtection="1"/>
    <xf numFmtId="164" fontId="22" fillId="0" borderId="14" xfId="5" applyNumberFormat="1" applyFont="1" applyFill="1" applyBorder="1" applyProtection="1"/>
    <xf numFmtId="170" fontId="22" fillId="0" borderId="0" xfId="0" applyNumberFormat="1" applyFont="1" applyFill="1" applyBorder="1" applyProtection="1"/>
    <xf numFmtId="171" fontId="22" fillId="0" borderId="0" xfId="0" applyNumberFormat="1" applyFont="1" applyFill="1" applyBorder="1" applyAlignment="1" applyProtection="1">
      <alignment horizontal="right"/>
    </xf>
    <xf numFmtId="9" fontId="22" fillId="0" borderId="0" xfId="5" applyFont="1" applyFill="1" applyBorder="1" applyAlignment="1" applyProtection="1">
      <alignment horizontal="right"/>
    </xf>
    <xf numFmtId="171" fontId="22" fillId="0" borderId="0" xfId="0" applyNumberFormat="1" applyFont="1" applyFill="1" applyBorder="1" applyAlignment="1" applyProtection="1">
      <alignment horizontal="center"/>
    </xf>
    <xf numFmtId="0" fontId="22" fillId="0" borderId="0" xfId="0" applyNumberFormat="1" applyFont="1" applyFill="1" applyProtection="1"/>
    <xf numFmtId="172" fontId="22" fillId="0" borderId="0" xfId="0" applyNumberFormat="1" applyFont="1" applyFill="1" applyBorder="1" applyProtection="1"/>
    <xf numFmtId="172" fontId="22" fillId="0" borderId="0" xfId="0" applyNumberFormat="1" applyFont="1" applyFill="1" applyProtection="1"/>
    <xf numFmtId="176" fontId="22" fillId="0" borderId="0" xfId="5" applyNumberFormat="1" applyFont="1" applyFill="1" applyProtection="1"/>
    <xf numFmtId="170" fontId="22" fillId="0" borderId="0" xfId="0" applyNumberFormat="1" applyFont="1" applyFill="1" applyProtection="1"/>
    <xf numFmtId="0" fontId="22" fillId="0" borderId="14" xfId="0" applyFont="1" applyFill="1" applyBorder="1" applyAlignment="1" applyProtection="1">
      <alignment horizontal="right"/>
    </xf>
    <xf numFmtId="170" fontId="22" fillId="0" borderId="14" xfId="0" applyNumberFormat="1" applyFont="1" applyFill="1" applyBorder="1" applyProtection="1"/>
    <xf numFmtId="0" fontId="22" fillId="0" borderId="7" xfId="0" applyFont="1" applyFill="1" applyBorder="1" applyAlignment="1" applyProtection="1">
      <alignment horizontal="right" vertical="center"/>
    </xf>
    <xf numFmtId="0" fontId="22" fillId="0" borderId="4" xfId="0" applyFont="1" applyFill="1" applyBorder="1" applyAlignment="1" applyProtection="1">
      <alignment vertical="center"/>
    </xf>
    <xf numFmtId="0" fontId="59" fillId="0" borderId="8" xfId="0" applyFont="1" applyFill="1" applyBorder="1" applyAlignment="1" applyProtection="1">
      <alignment vertical="center"/>
    </xf>
    <xf numFmtId="164" fontId="22" fillId="0" borderId="7" xfId="5" applyNumberFormat="1" applyFont="1" applyFill="1" applyBorder="1" applyAlignment="1" applyProtection="1">
      <alignment horizontal="center" vertical="center"/>
    </xf>
    <xf numFmtId="0" fontId="61" fillId="0" borderId="0" xfId="0" applyFont="1" applyFill="1" applyBorder="1" applyAlignment="1" applyProtection="1"/>
    <xf numFmtId="0" fontId="22" fillId="0" borderId="6" xfId="0" applyFont="1" applyFill="1" applyBorder="1" applyAlignment="1" applyProtection="1">
      <alignment horizontal="right"/>
    </xf>
    <xf numFmtId="0" fontId="61" fillId="0" borderId="3" xfId="0" applyFont="1" applyFill="1" applyBorder="1" applyAlignment="1" applyProtection="1"/>
    <xf numFmtId="0" fontId="65" fillId="0" borderId="22" xfId="0" applyFont="1" applyFill="1" applyBorder="1" applyAlignment="1" applyProtection="1">
      <alignment horizontal="center" vertical="distributed" wrapText="1"/>
    </xf>
    <xf numFmtId="0" fontId="65" fillId="0" borderId="23" xfId="0" applyFont="1" applyFill="1" applyBorder="1" applyAlignment="1" applyProtection="1">
      <alignment horizontal="center" vertical="distributed" wrapText="1"/>
    </xf>
    <xf numFmtId="0" fontId="65" fillId="0" borderId="23" xfId="0" applyFont="1" applyFill="1" applyBorder="1" applyAlignment="1" applyProtection="1">
      <alignment horizontal="center" vertical="top" wrapText="1"/>
    </xf>
    <xf numFmtId="0" fontId="22" fillId="0" borderId="33" xfId="0" applyFont="1" applyFill="1" applyBorder="1" applyAlignment="1" applyProtection="1">
      <alignment horizontal="center" vertical="top" wrapText="1"/>
    </xf>
    <xf numFmtId="0" fontId="22" fillId="0" borderId="2" xfId="0" applyFont="1" applyFill="1" applyBorder="1" applyAlignment="1" applyProtection="1">
      <alignment horizontal="right"/>
    </xf>
    <xf numFmtId="0" fontId="71" fillId="38" borderId="39" xfId="0" applyFont="1" applyFill="1" applyBorder="1" applyAlignment="1" applyProtection="1">
      <alignment horizontal="center" vertical="center"/>
    </xf>
    <xf numFmtId="0" fontId="59" fillId="38" borderId="40" xfId="0" applyFont="1" applyFill="1" applyBorder="1" applyAlignment="1" applyProtection="1">
      <alignment horizontal="center" vertical="center" wrapText="1"/>
    </xf>
    <xf numFmtId="0" fontId="22" fillId="0" borderId="3" xfId="0" applyFont="1" applyFill="1" applyBorder="1" applyAlignment="1" applyProtection="1">
      <alignment vertical="center" wrapText="1"/>
    </xf>
    <xf numFmtId="0" fontId="22" fillId="0" borderId="46" xfId="0" applyFont="1" applyFill="1" applyBorder="1" applyAlignment="1" applyProtection="1">
      <alignment horizontal="left" vertical="center" wrapText="1"/>
    </xf>
    <xf numFmtId="0" fontId="22" fillId="0" borderId="41" xfId="0" applyFont="1" applyFill="1" applyBorder="1" applyAlignment="1" applyProtection="1">
      <alignment horizontal="left" vertical="center" wrapText="1"/>
    </xf>
    <xf numFmtId="0" fontId="22" fillId="0" borderId="48" xfId="0" applyFont="1" applyFill="1" applyBorder="1" applyAlignment="1" applyProtection="1">
      <alignment horizontal="left" vertical="center" wrapText="1"/>
    </xf>
    <xf numFmtId="0" fontId="61" fillId="0" borderId="48" xfId="0" applyFont="1" applyFill="1" applyBorder="1" applyAlignment="1" applyProtection="1">
      <alignment horizontal="left" vertical="center" wrapText="1"/>
    </xf>
    <xf numFmtId="0" fontId="22" fillId="0" borderId="58" xfId="0" applyFont="1" applyFill="1" applyBorder="1" applyAlignment="1" applyProtection="1">
      <alignment horizontal="left" vertical="center" wrapText="1"/>
    </xf>
    <xf numFmtId="0" fontId="71" fillId="0" borderId="0" xfId="0" applyFont="1" applyFill="1" applyBorder="1" applyAlignment="1" applyProtection="1">
      <alignment vertical="center"/>
    </xf>
    <xf numFmtId="1" fontId="22" fillId="40" borderId="40" xfId="97" applyNumberFormat="1" applyFont="1" applyFill="1" applyBorder="1" applyAlignment="1" applyProtection="1">
      <alignment horizontal="center" vertical="center" wrapText="1"/>
      <protection locked="0"/>
    </xf>
    <xf numFmtId="44" fontId="22" fillId="40" borderId="42" xfId="97" applyNumberFormat="1" applyFont="1" applyFill="1" applyBorder="1" applyAlignment="1" applyProtection="1">
      <alignment horizontal="center" vertical="center" wrapText="1"/>
      <protection locked="0"/>
    </xf>
    <xf numFmtId="1" fontId="22" fillId="40" borderId="43" xfId="97" applyNumberFormat="1" applyFont="1" applyFill="1" applyBorder="1" applyAlignment="1" applyProtection="1">
      <alignment horizontal="center" vertical="center" wrapText="1"/>
      <protection locked="0"/>
    </xf>
    <xf numFmtId="44" fontId="22" fillId="40" borderId="13" xfId="97" applyNumberFormat="1" applyFont="1" applyFill="1" applyBorder="1" applyAlignment="1" applyProtection="1">
      <alignment horizontal="center" vertical="center" wrapText="1"/>
      <protection locked="0"/>
    </xf>
    <xf numFmtId="44" fontId="22" fillId="40" borderId="43" xfId="97" applyNumberFormat="1" applyFont="1" applyFill="1" applyBorder="1" applyAlignment="1" applyProtection="1">
      <alignment horizontal="center" vertical="center" wrapText="1"/>
      <protection locked="0"/>
    </xf>
    <xf numFmtId="0" fontId="71" fillId="38" borderId="15" xfId="0" applyFont="1" applyFill="1" applyBorder="1" applyAlignment="1" applyProtection="1">
      <alignment horizontal="center" vertical="center"/>
    </xf>
    <xf numFmtId="44" fontId="22" fillId="40" borderId="10" xfId="97" applyNumberFormat="1" applyFont="1" applyFill="1" applyBorder="1" applyAlignment="1" applyProtection="1">
      <alignment horizontal="center" vertical="center" wrapText="1"/>
      <protection locked="0"/>
    </xf>
    <xf numFmtId="0" fontId="59" fillId="38" borderId="66" xfId="0" applyFont="1" applyFill="1" applyBorder="1" applyAlignment="1" applyProtection="1">
      <alignment horizontal="center" wrapText="1"/>
    </xf>
    <xf numFmtId="0" fontId="72" fillId="0" borderId="0" xfId="0" applyFont="1" applyFill="1" applyProtection="1"/>
    <xf numFmtId="0" fontId="22" fillId="0" borderId="0" xfId="0" quotePrefix="1" applyFont="1" applyFill="1" applyProtection="1"/>
    <xf numFmtId="49" fontId="22" fillId="0" borderId="0" xfId="0" applyNumberFormat="1" applyFont="1" applyFill="1" applyProtection="1"/>
    <xf numFmtId="0" fontId="63" fillId="0" borderId="0" xfId="0" applyFont="1" applyFill="1" applyBorder="1" applyProtection="1"/>
    <xf numFmtId="0" fontId="22" fillId="0" borderId="12" xfId="0" applyFont="1" applyFill="1" applyBorder="1" applyAlignment="1" applyProtection="1">
      <alignment horizontal="center" vertical="top" wrapText="1"/>
    </xf>
    <xf numFmtId="0" fontId="63" fillId="0" borderId="0" xfId="0" applyFont="1" applyFill="1" applyProtection="1"/>
    <xf numFmtId="9" fontId="22" fillId="0" borderId="11" xfId="5" applyFont="1" applyFill="1" applyBorder="1" applyAlignment="1" applyProtection="1">
      <alignment horizontal="center"/>
    </xf>
    <xf numFmtId="9" fontId="22" fillId="0" borderId="0" xfId="0" applyNumberFormat="1" applyFont="1" applyFill="1" applyProtection="1"/>
    <xf numFmtId="9" fontId="22" fillId="0" borderId="35" xfId="5" applyFont="1" applyFill="1" applyBorder="1" applyAlignment="1" applyProtection="1">
      <alignment horizontal="center"/>
    </xf>
    <xf numFmtId="9" fontId="22" fillId="0" borderId="33" xfId="5" applyFont="1" applyFill="1" applyBorder="1" applyAlignment="1" applyProtection="1">
      <alignment horizontal="center"/>
    </xf>
    <xf numFmtId="9" fontId="22" fillId="0" borderId="20" xfId="5" applyFont="1" applyFill="1" applyBorder="1" applyAlignment="1" applyProtection="1">
      <alignment horizontal="center"/>
    </xf>
    <xf numFmtId="2" fontId="22" fillId="0" borderId="35" xfId="0" applyNumberFormat="1" applyFont="1" applyFill="1" applyBorder="1" applyAlignment="1" applyProtection="1">
      <alignment horizontal="center"/>
    </xf>
    <xf numFmtId="2" fontId="22" fillId="0" borderId="33" xfId="0" applyNumberFormat="1" applyFont="1" applyFill="1" applyBorder="1" applyAlignment="1" applyProtection="1">
      <alignment horizontal="center"/>
    </xf>
    <xf numFmtId="1" fontId="22" fillId="0" borderId="11" xfId="0" applyNumberFormat="1" applyFont="1" applyFill="1" applyBorder="1" applyAlignment="1" applyProtection="1">
      <alignment horizontal="center"/>
    </xf>
    <xf numFmtId="1" fontId="22" fillId="0" borderId="19" xfId="0" applyNumberFormat="1" applyFont="1" applyFill="1" applyBorder="1" applyAlignment="1" applyProtection="1">
      <alignment horizontal="center"/>
    </xf>
    <xf numFmtId="0" fontId="22" fillId="0" borderId="11" xfId="5" applyNumberFormat="1" applyFont="1" applyFill="1" applyBorder="1" applyAlignment="1" applyProtection="1">
      <alignment horizontal="center"/>
    </xf>
    <xf numFmtId="2" fontId="22" fillId="0" borderId="19" xfId="5" applyNumberFormat="1" applyFont="1" applyFill="1" applyBorder="1" applyAlignment="1" applyProtection="1">
      <alignment horizontal="center"/>
    </xf>
    <xf numFmtId="0" fontId="22" fillId="0" borderId="22" xfId="5" applyNumberFormat="1" applyFont="1" applyFill="1" applyBorder="1" applyAlignment="1" applyProtection="1">
      <alignment horizontal="center"/>
    </xf>
    <xf numFmtId="0" fontId="22" fillId="0" borderId="19" xfId="5" applyNumberFormat="1" applyFont="1" applyFill="1" applyBorder="1" applyAlignment="1" applyProtection="1">
      <alignment horizontal="center"/>
    </xf>
    <xf numFmtId="0" fontId="61" fillId="0" borderId="0" xfId="0" applyNumberFormat="1" applyFont="1" applyFill="1" applyBorder="1" applyAlignment="1" applyProtection="1">
      <alignment horizontal="left"/>
    </xf>
    <xf numFmtId="0" fontId="61" fillId="0" borderId="14" xfId="0" applyNumberFormat="1" applyFont="1" applyFill="1" applyBorder="1" applyAlignment="1" applyProtection="1">
      <alignment horizontal="left"/>
    </xf>
    <xf numFmtId="0" fontId="61" fillId="0" borderId="14" xfId="0" applyNumberFormat="1" applyFont="1" applyFill="1" applyBorder="1" applyProtection="1"/>
    <xf numFmtId="167" fontId="22" fillId="39" borderId="12" xfId="2" applyNumberFormat="1" applyFont="1" applyFill="1" applyBorder="1" applyAlignment="1" applyProtection="1">
      <alignment horizontal="right" vertical="center"/>
      <protection hidden="1"/>
    </xf>
    <xf numFmtId="165" fontId="22" fillId="39" borderId="12" xfId="2" applyNumberFormat="1" applyFont="1" applyFill="1" applyBorder="1" applyAlignment="1" applyProtection="1">
      <alignment horizontal="right" vertical="center"/>
      <protection hidden="1"/>
    </xf>
    <xf numFmtId="164" fontId="22" fillId="39" borderId="12" xfId="5" applyNumberFormat="1" applyFont="1" applyFill="1" applyBorder="1" applyAlignment="1" applyProtection="1">
      <alignment horizontal="center" vertical="center"/>
      <protection hidden="1"/>
    </xf>
    <xf numFmtId="0" fontId="22" fillId="39" borderId="12" xfId="0" applyFont="1" applyFill="1" applyBorder="1" applyProtection="1">
      <protection hidden="1"/>
    </xf>
    <xf numFmtId="0" fontId="22" fillId="39" borderId="42" xfId="0" applyFont="1" applyFill="1" applyBorder="1" applyProtection="1">
      <protection hidden="1"/>
    </xf>
    <xf numFmtId="9" fontId="22" fillId="40" borderId="52" xfId="5" applyFont="1" applyFill="1" applyBorder="1" applyAlignment="1" applyProtection="1">
      <alignment horizontal="center" vertical="center"/>
      <protection locked="0"/>
    </xf>
    <xf numFmtId="2" fontId="22" fillId="40" borderId="52" xfId="0" applyNumberFormat="1" applyFont="1" applyFill="1" applyBorder="1" applyAlignment="1" applyProtection="1">
      <alignment horizontal="center" vertical="center"/>
      <protection locked="0"/>
    </xf>
    <xf numFmtId="9" fontId="22" fillId="40" borderId="56" xfId="5" applyFont="1" applyFill="1" applyBorder="1" applyAlignment="1" applyProtection="1">
      <alignment horizontal="center" vertical="center"/>
      <protection locked="0"/>
    </xf>
    <xf numFmtId="9" fontId="22" fillId="40" borderId="47" xfId="5" applyNumberFormat="1" applyFont="1" applyFill="1" applyBorder="1" applyAlignment="1" applyProtection="1">
      <alignment horizontal="center" vertical="center"/>
      <protection locked="0"/>
    </xf>
    <xf numFmtId="2" fontId="22" fillId="40" borderId="56" xfId="0" applyNumberFormat="1" applyFont="1" applyFill="1" applyBorder="1" applyAlignment="1" applyProtection="1">
      <alignment horizontal="center" vertical="center"/>
      <protection locked="0"/>
    </xf>
    <xf numFmtId="2" fontId="22" fillId="40" borderId="47" xfId="0" applyNumberFormat="1" applyFont="1" applyFill="1" applyBorder="1" applyAlignment="1" applyProtection="1">
      <alignment horizontal="center" vertical="center"/>
      <protection locked="0"/>
    </xf>
    <xf numFmtId="1" fontId="22" fillId="40" borderId="52" xfId="0" applyNumberFormat="1" applyFont="1" applyFill="1" applyBorder="1" applyAlignment="1" applyProtection="1">
      <alignment horizontal="center" vertical="center"/>
      <protection locked="0"/>
    </xf>
    <xf numFmtId="0" fontId="22" fillId="40" borderId="52" xfId="5" applyNumberFormat="1" applyFont="1" applyFill="1" applyBorder="1" applyAlignment="1" applyProtection="1">
      <alignment horizontal="center" vertical="center"/>
      <protection locked="0"/>
    </xf>
    <xf numFmtId="0" fontId="22" fillId="40" borderId="52" xfId="0" applyFont="1" applyFill="1" applyBorder="1" applyAlignment="1" applyProtection="1">
      <alignment horizontal="center" vertical="center"/>
      <protection locked="0"/>
    </xf>
    <xf numFmtId="0" fontId="22" fillId="40" borderId="57" xfId="0" applyFont="1" applyFill="1" applyBorder="1" applyAlignment="1" applyProtection="1">
      <alignment horizontal="center" vertical="center"/>
      <protection locked="0"/>
    </xf>
    <xf numFmtId="1" fontId="22" fillId="39" borderId="12" xfId="0" applyNumberFormat="1" applyFont="1" applyFill="1" applyBorder="1" applyProtection="1">
      <protection hidden="1"/>
    </xf>
    <xf numFmtId="1" fontId="22" fillId="39" borderId="42" xfId="0" applyNumberFormat="1" applyFont="1" applyFill="1" applyBorder="1" applyProtection="1">
      <protection hidden="1"/>
    </xf>
    <xf numFmtId="0" fontId="25" fillId="0" borderId="0" xfId="6" applyFill="1" applyProtection="1"/>
    <xf numFmtId="0" fontId="22" fillId="0" borderId="0" xfId="0" applyFont="1" applyFill="1" applyAlignment="1" applyProtection="1">
      <alignment horizontal="left"/>
    </xf>
    <xf numFmtId="0" fontId="22" fillId="0" borderId="15" xfId="0" applyFont="1" applyFill="1" applyBorder="1" applyAlignment="1" applyProtection="1">
      <alignment horizontal="center" vertical="center" wrapText="1"/>
    </xf>
    <xf numFmtId="0" fontId="22" fillId="0" borderId="17" xfId="0" applyFont="1" applyFill="1" applyBorder="1" applyAlignment="1" applyProtection="1">
      <alignment horizontal="center" vertical="center" wrapText="1"/>
    </xf>
    <xf numFmtId="0" fontId="71" fillId="0" borderId="0" xfId="0" applyFont="1" applyFill="1" applyBorder="1" applyAlignment="1" applyProtection="1">
      <alignment horizontal="center" vertical="center"/>
    </xf>
    <xf numFmtId="44" fontId="22" fillId="40" borderId="10" xfId="97" applyNumberFormat="1" applyFont="1" applyFill="1" applyBorder="1" applyAlignment="1" applyProtection="1">
      <alignment horizontal="center" vertical="center" wrapText="1"/>
      <protection locked="0"/>
    </xf>
    <xf numFmtId="44" fontId="22" fillId="40" borderId="52" xfId="97"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horizontal="right"/>
    </xf>
    <xf numFmtId="0" fontId="22" fillId="0" borderId="0" xfId="0" applyFont="1" applyFill="1" applyAlignment="1" applyProtection="1">
      <alignment horizontal="left" wrapText="1"/>
    </xf>
    <xf numFmtId="0" fontId="61" fillId="0" borderId="0" xfId="0" applyFont="1" applyFill="1" applyBorder="1" applyAlignment="1" applyProtection="1">
      <alignment horizontal="center" vertical="center" wrapText="1"/>
    </xf>
    <xf numFmtId="0" fontId="71" fillId="38" borderId="15" xfId="0" applyFont="1" applyFill="1" applyBorder="1" applyAlignment="1" applyProtection="1">
      <alignment horizontal="center" vertical="center"/>
    </xf>
    <xf numFmtId="0" fontId="71" fillId="38" borderId="16" xfId="0" applyFont="1" applyFill="1" applyBorder="1" applyAlignment="1" applyProtection="1">
      <alignment horizontal="center" vertical="center"/>
    </xf>
    <xf numFmtId="0" fontId="71" fillId="38" borderId="17" xfId="0" applyFont="1" applyFill="1" applyBorder="1" applyAlignment="1" applyProtection="1">
      <alignment horizontal="center" vertical="center"/>
    </xf>
    <xf numFmtId="0" fontId="22" fillId="0" borderId="0" xfId="0" applyFont="1" applyFill="1" applyBorder="1" applyAlignment="1" applyProtection="1">
      <alignment horizontal="right" indent="1"/>
    </xf>
    <xf numFmtId="0" fontId="22" fillId="0" borderId="23" xfId="0" applyFont="1" applyFill="1" applyBorder="1" applyAlignment="1" applyProtection="1">
      <alignment horizontal="right" indent="1"/>
    </xf>
    <xf numFmtId="0" fontId="22" fillId="39" borderId="20" xfId="0" applyFont="1" applyFill="1" applyBorder="1" applyAlignment="1" applyProtection="1">
      <alignment horizontal="center"/>
      <protection hidden="1"/>
    </xf>
    <xf numFmtId="0" fontId="22" fillId="39" borderId="63" xfId="0" applyFont="1" applyFill="1" applyBorder="1" applyAlignment="1" applyProtection="1">
      <alignment horizontal="center"/>
      <protection hidden="1"/>
    </xf>
    <xf numFmtId="0" fontId="22" fillId="39" borderId="12" xfId="0" applyFont="1" applyFill="1" applyBorder="1" applyAlignment="1" applyProtection="1">
      <alignment horizontal="center" vertical="center"/>
      <protection hidden="1"/>
    </xf>
    <xf numFmtId="0" fontId="22" fillId="39" borderId="42" xfId="0" applyFont="1" applyFill="1" applyBorder="1" applyAlignment="1" applyProtection="1">
      <alignment horizontal="center" vertical="center"/>
      <protection hidden="1"/>
    </xf>
    <xf numFmtId="1" fontId="22" fillId="39" borderId="12" xfId="97" applyNumberFormat="1" applyFont="1" applyFill="1" applyBorder="1" applyAlignment="1" applyProtection="1">
      <alignment horizontal="center"/>
      <protection hidden="1"/>
    </xf>
    <xf numFmtId="1" fontId="22" fillId="39" borderId="42" xfId="97" applyNumberFormat="1" applyFont="1" applyFill="1" applyBorder="1" applyAlignment="1" applyProtection="1">
      <alignment horizontal="center"/>
      <protection hidden="1"/>
    </xf>
    <xf numFmtId="0" fontId="22" fillId="39" borderId="19" xfId="0" applyFont="1" applyFill="1" applyBorder="1" applyAlignment="1" applyProtection="1">
      <alignment horizontal="center"/>
      <protection hidden="1"/>
    </xf>
    <xf numFmtId="0" fontId="22" fillId="39" borderId="53" xfId="0" applyFont="1" applyFill="1" applyBorder="1" applyAlignment="1" applyProtection="1">
      <alignment horizontal="center"/>
      <protection hidden="1"/>
    </xf>
    <xf numFmtId="172" fontId="22" fillId="40" borderId="10" xfId="97" applyNumberFormat="1" applyFont="1" applyFill="1" applyBorder="1" applyAlignment="1" applyProtection="1">
      <alignment horizontal="center" vertical="center" wrapText="1"/>
      <protection locked="0"/>
    </xf>
    <xf numFmtId="172" fontId="22" fillId="40" borderId="52" xfId="97" applyNumberFormat="1" applyFont="1" applyFill="1" applyBorder="1" applyAlignment="1" applyProtection="1">
      <alignment horizontal="center" vertical="center" wrapText="1"/>
      <protection locked="0"/>
    </xf>
    <xf numFmtId="172" fontId="22" fillId="39" borderId="55" xfId="97" applyNumberFormat="1" applyFont="1" applyFill="1" applyBorder="1" applyAlignment="1" applyProtection="1">
      <alignment horizontal="center"/>
      <protection hidden="1"/>
    </xf>
    <xf numFmtId="172" fontId="22" fillId="39" borderId="45" xfId="97" applyNumberFormat="1" applyFont="1" applyFill="1" applyBorder="1" applyAlignment="1" applyProtection="1">
      <alignment horizontal="center"/>
      <protection hidden="1"/>
    </xf>
    <xf numFmtId="0" fontId="74" fillId="37" borderId="0" xfId="0" applyFont="1" applyFill="1" applyAlignment="1" applyProtection="1">
      <alignment horizontal="center" vertical="center"/>
    </xf>
    <xf numFmtId="0" fontId="70" fillId="37" borderId="2" xfId="0" applyFont="1" applyFill="1" applyBorder="1" applyAlignment="1" applyProtection="1">
      <alignment horizontal="center" vertical="center"/>
    </xf>
    <xf numFmtId="0" fontId="70" fillId="37" borderId="9" xfId="0" applyFont="1" applyFill="1" applyBorder="1" applyAlignment="1" applyProtection="1">
      <alignment horizontal="center" vertical="center"/>
    </xf>
    <xf numFmtId="0" fontId="70" fillId="37" borderId="3" xfId="0" applyFont="1" applyFill="1" applyBorder="1" applyAlignment="1" applyProtection="1">
      <alignment horizontal="center" vertical="center"/>
    </xf>
    <xf numFmtId="0" fontId="22" fillId="40" borderId="10" xfId="97" applyNumberFormat="1" applyFont="1" applyFill="1" applyBorder="1" applyAlignment="1" applyProtection="1">
      <alignment horizontal="left" vertical="center" wrapText="1"/>
      <protection locked="0"/>
    </xf>
    <xf numFmtId="0" fontId="22" fillId="40" borderId="59" xfId="97" applyNumberFormat="1" applyFont="1" applyFill="1" applyBorder="1" applyAlignment="1" applyProtection="1">
      <alignment horizontal="left" vertical="center" wrapText="1"/>
      <protection locked="0"/>
    </xf>
    <xf numFmtId="0" fontId="22" fillId="40" borderId="52" xfId="97" applyNumberFormat="1" applyFont="1" applyFill="1" applyBorder="1" applyAlignment="1" applyProtection="1">
      <alignment horizontal="left" vertical="center" wrapText="1"/>
      <protection locked="0"/>
    </xf>
    <xf numFmtId="0" fontId="22" fillId="40" borderId="60" xfId="97" applyNumberFormat="1" applyFont="1" applyFill="1" applyBorder="1" applyAlignment="1" applyProtection="1">
      <alignment horizontal="left" vertical="center" wrapText="1"/>
      <protection locked="0"/>
    </xf>
    <xf numFmtId="0" fontId="22" fillId="40" borderId="61" xfId="97" applyNumberFormat="1" applyFont="1" applyFill="1" applyBorder="1" applyAlignment="1" applyProtection="1">
      <alignment horizontal="left" vertical="center" wrapText="1"/>
      <protection locked="0"/>
    </xf>
    <xf numFmtId="0" fontId="22" fillId="40" borderId="57" xfId="97" applyNumberFormat="1" applyFont="1" applyFill="1" applyBorder="1" applyAlignment="1" applyProtection="1">
      <alignment horizontal="left" vertical="center" wrapText="1"/>
      <protection locked="0"/>
    </xf>
    <xf numFmtId="0" fontId="22" fillId="0" borderId="1" xfId="0" applyFont="1" applyFill="1" applyBorder="1" applyAlignment="1" applyProtection="1">
      <alignment horizontal="right" vertical="center"/>
    </xf>
    <xf numFmtId="0" fontId="22" fillId="0" borderId="23" xfId="0" applyFont="1" applyFill="1" applyBorder="1" applyAlignment="1" applyProtection="1">
      <alignment horizontal="right" vertical="center"/>
    </xf>
    <xf numFmtId="0" fontId="22" fillId="0" borderId="6" xfId="0" applyFont="1" applyFill="1" applyBorder="1" applyAlignment="1" applyProtection="1">
      <alignment horizontal="right" vertical="center"/>
    </xf>
    <xf numFmtId="0" fontId="22" fillId="0" borderId="54" xfId="0" applyFont="1" applyFill="1" applyBorder="1" applyAlignment="1" applyProtection="1">
      <alignment horizontal="right" vertical="center"/>
    </xf>
    <xf numFmtId="0" fontId="61" fillId="0" borderId="2"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6" xfId="0" applyFont="1" applyFill="1" applyBorder="1" applyAlignment="1" applyProtection="1">
      <alignment horizontal="center" vertical="center" wrapText="1"/>
    </xf>
    <xf numFmtId="0" fontId="61" fillId="0" borderId="8" xfId="0" applyFont="1" applyFill="1" applyBorder="1" applyAlignment="1" applyProtection="1">
      <alignment horizontal="center" vertical="center" wrapText="1"/>
    </xf>
    <xf numFmtId="0" fontId="22" fillId="0" borderId="7" xfId="0" applyFont="1" applyFill="1" applyBorder="1" applyAlignment="1" applyProtection="1">
      <alignment horizontal="right"/>
    </xf>
    <xf numFmtId="0" fontId="22" fillId="0" borderId="54" xfId="0" applyFont="1" applyFill="1" applyBorder="1" applyAlignment="1" applyProtection="1">
      <alignment horizontal="right"/>
    </xf>
    <xf numFmtId="0" fontId="22" fillId="0" borderId="62" xfId="0" applyFont="1" applyFill="1" applyBorder="1" applyAlignment="1" applyProtection="1">
      <alignment horizontal="left" vertical="center" wrapText="1"/>
    </xf>
    <xf numFmtId="0" fontId="22" fillId="0" borderId="64" xfId="0" applyFont="1" applyFill="1" applyBorder="1" applyAlignment="1" applyProtection="1">
      <alignment horizontal="left" vertical="center" wrapText="1"/>
    </xf>
    <xf numFmtId="0" fontId="22" fillId="0" borderId="65" xfId="0" applyFont="1" applyFill="1" applyBorder="1" applyAlignment="1" applyProtection="1">
      <alignment horizontal="left" vertical="center" wrapText="1"/>
    </xf>
    <xf numFmtId="0" fontId="22" fillId="0" borderId="1" xfId="0" applyFont="1" applyFill="1" applyBorder="1" applyAlignment="1" applyProtection="1">
      <alignment horizontal="left" vertical="center" wrapText="1"/>
    </xf>
    <xf numFmtId="0" fontId="22" fillId="0" borderId="0" xfId="0" applyFont="1" applyFill="1" applyBorder="1" applyAlignment="1" applyProtection="1">
      <alignment horizontal="left" vertical="center" wrapText="1"/>
    </xf>
    <xf numFmtId="0" fontId="22" fillId="0" borderId="4" xfId="0" applyFont="1" applyFill="1" applyBorder="1" applyAlignment="1" applyProtection="1">
      <alignment horizontal="left" vertical="center" wrapText="1"/>
    </xf>
    <xf numFmtId="0" fontId="22" fillId="0" borderId="6" xfId="0" applyFont="1" applyFill="1" applyBorder="1" applyAlignment="1" applyProtection="1">
      <alignment horizontal="left" vertical="center" wrapText="1"/>
    </xf>
    <xf numFmtId="0" fontId="22" fillId="0" borderId="7" xfId="0" applyFont="1" applyFill="1" applyBorder="1" applyAlignment="1" applyProtection="1">
      <alignment horizontal="left" vertical="center" wrapText="1"/>
    </xf>
    <xf numFmtId="0" fontId="22" fillId="0" borderId="8" xfId="0" applyFont="1" applyFill="1" applyBorder="1" applyAlignment="1" applyProtection="1">
      <alignment horizontal="left" vertical="center" wrapText="1"/>
    </xf>
    <xf numFmtId="0" fontId="70" fillId="37" borderId="49" xfId="0" applyFont="1" applyFill="1" applyBorder="1" applyAlignment="1" applyProtection="1">
      <alignment horizontal="center" vertical="center"/>
    </xf>
    <xf numFmtId="0" fontId="70" fillId="37" borderId="50" xfId="0" applyFont="1" applyFill="1" applyBorder="1" applyAlignment="1" applyProtection="1">
      <alignment horizontal="center" vertical="center"/>
    </xf>
    <xf numFmtId="0" fontId="70" fillId="37" borderId="51" xfId="0" applyFont="1" applyFill="1" applyBorder="1" applyAlignment="1" applyProtection="1">
      <alignment horizontal="center" vertical="center"/>
    </xf>
    <xf numFmtId="1" fontId="22" fillId="39" borderId="10" xfId="97" applyNumberFormat="1" applyFont="1" applyFill="1" applyBorder="1" applyAlignment="1" applyProtection="1">
      <alignment horizontal="center"/>
      <protection hidden="1"/>
    </xf>
    <xf numFmtId="1" fontId="22" fillId="39" borderId="52" xfId="97" applyNumberFormat="1" applyFont="1" applyFill="1" applyBorder="1" applyAlignment="1" applyProtection="1">
      <alignment horizontal="center"/>
      <protection hidden="1"/>
    </xf>
    <xf numFmtId="0" fontId="71" fillId="38" borderId="49" xfId="0" applyFont="1" applyFill="1" applyBorder="1" applyAlignment="1" applyProtection="1">
      <alignment horizontal="center" vertical="center"/>
    </xf>
    <xf numFmtId="0" fontId="71" fillId="38" borderId="50" xfId="0" applyFont="1" applyFill="1" applyBorder="1" applyAlignment="1" applyProtection="1">
      <alignment horizontal="center" vertical="center"/>
    </xf>
    <xf numFmtId="0" fontId="71" fillId="38" borderId="51" xfId="0" applyFont="1" applyFill="1" applyBorder="1" applyAlignment="1" applyProtection="1">
      <alignment horizontal="center" vertical="center"/>
    </xf>
    <xf numFmtId="164" fontId="61" fillId="0" borderId="64" xfId="0" applyNumberFormat="1" applyFont="1" applyFill="1" applyBorder="1" applyAlignment="1" applyProtection="1">
      <alignment horizontal="center" vertical="center"/>
    </xf>
    <xf numFmtId="164" fontId="61" fillId="0" borderId="0" xfId="0" applyNumberFormat="1" applyFont="1" applyFill="1" applyBorder="1" applyAlignment="1" applyProtection="1">
      <alignment horizontal="center" vertical="center"/>
    </xf>
  </cellXfs>
  <cellStyles count="98">
    <cellStyle name="_x0010_“+ˆÉ•?pý¤" xfId="1"/>
    <cellStyle name="20% - Accent1" xfId="34" builtinId="30" customBuiltin="1"/>
    <cellStyle name="20% - Accent1 2" xfId="71"/>
    <cellStyle name="20% - Accent2" xfId="38" builtinId="34" customBuiltin="1"/>
    <cellStyle name="20% - Accent2 2" xfId="75"/>
    <cellStyle name="20% - Accent3" xfId="42" builtinId="38" customBuiltin="1"/>
    <cellStyle name="20% - Accent3 2" xfId="79"/>
    <cellStyle name="20% - Accent4" xfId="46" builtinId="42" customBuiltin="1"/>
    <cellStyle name="20% - Accent4 2" xfId="83"/>
    <cellStyle name="20% - Accent5" xfId="50" builtinId="46" customBuiltin="1"/>
    <cellStyle name="20% - Accent5 2" xfId="87"/>
    <cellStyle name="20% - Accent6" xfId="54" builtinId="50" customBuiltin="1"/>
    <cellStyle name="20% - Accent6 2" xfId="91"/>
    <cellStyle name="40% - Accent1" xfId="35" builtinId="31" customBuiltin="1"/>
    <cellStyle name="40% - Accent1 2" xfId="72"/>
    <cellStyle name="40% - Accent2" xfId="39" builtinId="35" customBuiltin="1"/>
    <cellStyle name="40% - Accent2 2" xfId="76"/>
    <cellStyle name="40% - Accent3" xfId="43" builtinId="39" customBuiltin="1"/>
    <cellStyle name="40% - Accent3 2" xfId="80"/>
    <cellStyle name="40% - Accent4" xfId="47" builtinId="43" customBuiltin="1"/>
    <cellStyle name="40% - Accent4 2" xfId="84"/>
    <cellStyle name="40% - Accent5" xfId="51" builtinId="47" customBuiltin="1"/>
    <cellStyle name="40% - Accent5 2" xfId="88"/>
    <cellStyle name="40% - Accent6" xfId="55" builtinId="51" customBuiltin="1"/>
    <cellStyle name="40% - Accent6 2" xfId="92"/>
    <cellStyle name="60% - Accent1" xfId="36" builtinId="32" customBuiltin="1"/>
    <cellStyle name="60% - Accent1 2" xfId="73"/>
    <cellStyle name="60% - Accent2" xfId="40" builtinId="36" customBuiltin="1"/>
    <cellStyle name="60% - Accent2 2" xfId="77"/>
    <cellStyle name="60% - Accent3" xfId="44" builtinId="40" customBuiltin="1"/>
    <cellStyle name="60% - Accent3 2" xfId="81"/>
    <cellStyle name="60% - Accent4" xfId="48" builtinId="44" customBuiltin="1"/>
    <cellStyle name="60% - Accent4 2" xfId="85"/>
    <cellStyle name="60% - Accent5" xfId="52" builtinId="48" customBuiltin="1"/>
    <cellStyle name="60% - Accent5 2" xfId="89"/>
    <cellStyle name="60% - Accent6" xfId="56" builtinId="52" customBuiltin="1"/>
    <cellStyle name="60% - Accent6 2" xfId="93"/>
    <cellStyle name="Accent1" xfId="33" builtinId="29" customBuiltin="1"/>
    <cellStyle name="Accent1 2" xfId="70"/>
    <cellStyle name="Accent2" xfId="37" builtinId="33" customBuiltin="1"/>
    <cellStyle name="Accent2 2" xfId="74"/>
    <cellStyle name="Accent3" xfId="41" builtinId="37" customBuiltin="1"/>
    <cellStyle name="Accent3 2" xfId="78"/>
    <cellStyle name="Accent4" xfId="45" builtinId="41" customBuiltin="1"/>
    <cellStyle name="Accent4 2" xfId="82"/>
    <cellStyle name="Accent5" xfId="49" builtinId="45" customBuiltin="1"/>
    <cellStyle name="Accent5 2" xfId="86"/>
    <cellStyle name="Accent6" xfId="53" builtinId="49" customBuiltin="1"/>
    <cellStyle name="Accent6 2" xfId="90"/>
    <cellStyle name="Bad" xfId="23" builtinId="27" customBuiltin="1"/>
    <cellStyle name="Bad 2" xfId="59"/>
    <cellStyle name="Calculation" xfId="27" builtinId="22" customBuiltin="1"/>
    <cellStyle name="Calculation 2" xfId="63"/>
    <cellStyle name="Check Cell" xfId="29" builtinId="23" customBuiltin="1"/>
    <cellStyle name="Check Cell 2" xfId="65"/>
    <cellStyle name="Comma 2" xfId="15"/>
    <cellStyle name="Comma 3" xfId="16"/>
    <cellStyle name="Currency" xfId="97" builtinId="4"/>
    <cellStyle name="Explanatory Text" xfId="31" builtinId="53" customBuiltin="1"/>
    <cellStyle name="Explanatory Text 2" xfId="68"/>
    <cellStyle name="Good" xfId="2" builtinId="26"/>
    <cellStyle name="Good 2" xfId="10"/>
    <cellStyle name="Good 3" xfId="58"/>
    <cellStyle name="Good 4" xfId="95"/>
    <cellStyle name="Heading 1" xfId="19" builtinId="16" customBuiltin="1"/>
    <cellStyle name="Heading 2" xfId="20" builtinId="17" customBuiltin="1"/>
    <cellStyle name="Heading 3" xfId="21" builtinId="18" customBuiltin="1"/>
    <cellStyle name="Heading 4" xfId="22" builtinId="19" customBuiltin="1"/>
    <cellStyle name="Hyperlink" xfId="6" builtinId="8"/>
    <cellStyle name="Input" xfId="25" builtinId="20" customBuiltin="1"/>
    <cellStyle name="Input 2" xfId="61"/>
    <cellStyle name="Linked Cell" xfId="28" builtinId="24" customBuiltin="1"/>
    <cellStyle name="Linked Cell 2" xfId="64"/>
    <cellStyle name="Neutral" xfId="24" builtinId="28" customBuiltin="1"/>
    <cellStyle name="Neutral 2" xfId="60"/>
    <cellStyle name="Normal" xfId="0" builtinId="0"/>
    <cellStyle name="Normal 2" xfId="3"/>
    <cellStyle name="Normal 2 2" xfId="11"/>
    <cellStyle name="Normal 26" xfId="7"/>
    <cellStyle name="Normal 26 2" xfId="13"/>
    <cellStyle name="Normal 3" xfId="4"/>
    <cellStyle name="Normal 4" xfId="9"/>
    <cellStyle name="Normal 5" xfId="8"/>
    <cellStyle name="Normal 6" xfId="14"/>
    <cellStyle name="Normal 7" xfId="57"/>
    <cellStyle name="Normal 8" xfId="94"/>
    <cellStyle name="Note 2" xfId="17"/>
    <cellStyle name="Note 3" xfId="67"/>
    <cellStyle name="Note 4" xfId="96"/>
    <cellStyle name="Output" xfId="26" builtinId="21" customBuiltin="1"/>
    <cellStyle name="Output 2" xfId="62"/>
    <cellStyle name="Percent" xfId="5" builtinId="5"/>
    <cellStyle name="Percent 2" xfId="12"/>
    <cellStyle name="Title" xfId="18" builtinId="15" customBuiltin="1"/>
    <cellStyle name="Total" xfId="32" builtinId="25" customBuiltin="1"/>
    <cellStyle name="Total 2" xfId="69"/>
    <cellStyle name="Warning Text" xfId="30" builtinId="11" customBuiltin="1"/>
    <cellStyle name="Warning Text 2" xfId="66"/>
  </cellStyles>
  <dxfs count="30">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font>
        <color rgb="FFC00000"/>
      </font>
    </dxf>
    <dxf>
      <fill>
        <patternFill>
          <bgColor rgb="FF00B050"/>
        </patternFill>
      </fill>
    </dxf>
    <dxf>
      <fill>
        <patternFill>
          <bgColor rgb="FFFF0000"/>
        </patternFill>
      </fill>
    </dxf>
    <dxf>
      <font>
        <b val="0"/>
        <i/>
        <condense val="0"/>
        <extend val="0"/>
      </font>
    </dxf>
    <dxf>
      <font>
        <b val="0"/>
        <i/>
        <condense val="0"/>
        <extend val="0"/>
      </font>
    </dxf>
  </dxfs>
  <tableStyles count="1" defaultTableStyle="TableStyleMedium9" defaultPivotStyle="PivotStyleLight16">
    <tableStyle name="MySqlDefault" pivot="0" table="0" count="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54C38"/>
      <rgbColor rgb="00FFD028"/>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29BBB4"/>
      <color rgb="FF229A94"/>
      <color rgb="FF9FDCD6"/>
      <color rgb="FFA6ECE9"/>
      <color rgb="FF9EEAE6"/>
      <color rgb="FF19699A"/>
      <color rgb="FF77BEE9"/>
      <color rgb="FF2FD1C9"/>
      <color rgb="FF84E4DF"/>
      <color rgb="FFC1E9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128056</xdr:rowOff>
    </xdr:from>
    <xdr:to>
      <xdr:col>3</xdr:col>
      <xdr:colOff>1253067</xdr:colOff>
      <xdr:row>1</xdr:row>
      <xdr:rowOff>259141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 y="128056"/>
          <a:ext cx="5091642" cy="912135"/>
        </a:xfrm>
        <a:prstGeom prst="rect">
          <a:avLst/>
        </a:prstGeom>
      </xdr:spPr>
    </xdr:pic>
    <xdr:clientData/>
  </xdr:twoCellAnchor>
  <xdr:twoCellAnchor>
    <xdr:from>
      <xdr:col>15</xdr:col>
      <xdr:colOff>123825</xdr:colOff>
      <xdr:row>0</xdr:row>
      <xdr:rowOff>161925</xdr:rowOff>
    </xdr:from>
    <xdr:to>
      <xdr:col>17</xdr:col>
      <xdr:colOff>409575</xdr:colOff>
      <xdr:row>0</xdr:row>
      <xdr:rowOff>600075</xdr:rowOff>
    </xdr:to>
    <xdr:sp macro="[0]!Clear" textlink="">
      <xdr:nvSpPr>
        <xdr:cNvPr id="3" name="Rectangle 2"/>
        <xdr:cNvSpPr/>
      </xdr:nvSpPr>
      <xdr:spPr>
        <a:xfrm>
          <a:off x="6924675" y="161925"/>
          <a:ext cx="2190750" cy="438150"/>
        </a:xfrm>
        <a:prstGeom prst="rect">
          <a:avLst/>
        </a:prstGeom>
        <a:solidFill>
          <a:srgbClr val="29BBB4"/>
        </a:solidFill>
        <a:ln>
          <a:solidFill>
            <a:srgbClr val="29BBB4"/>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Reset</a:t>
          </a:r>
          <a:r>
            <a:rPr lang="en-US" sz="1100" b="1" baseline="0"/>
            <a:t> this Calculator</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xdr:colOff>
      <xdr:row>23</xdr:row>
      <xdr:rowOff>104775</xdr:rowOff>
    </xdr:from>
    <xdr:to>
      <xdr:col>10</xdr:col>
      <xdr:colOff>12065</xdr:colOff>
      <xdr:row>37</xdr:row>
      <xdr:rowOff>133985</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 y="2371725"/>
          <a:ext cx="6555740" cy="2296160"/>
        </a:xfrm>
        <a:prstGeom prst="rect">
          <a:avLst/>
        </a:prstGeom>
        <a:noFill/>
        <a:ln>
          <a:noFill/>
        </a:ln>
      </xdr:spPr>
    </xdr:pic>
    <xdr:clientData/>
  </xdr:twoCellAnchor>
  <xdr:twoCellAnchor editAs="oneCell">
    <xdr:from>
      <xdr:col>1</xdr:col>
      <xdr:colOff>0</xdr:colOff>
      <xdr:row>41</xdr:row>
      <xdr:rowOff>0</xdr:rowOff>
    </xdr:from>
    <xdr:to>
      <xdr:col>9</xdr:col>
      <xdr:colOff>342112</xdr:colOff>
      <xdr:row>55</xdr:row>
      <xdr:rowOff>18764</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6315075"/>
          <a:ext cx="6304762" cy="2285714"/>
        </a:xfrm>
        <a:prstGeom prst="rect">
          <a:avLst/>
        </a:prstGeom>
      </xdr:spPr>
    </xdr:pic>
    <xdr:clientData/>
  </xdr:twoCellAnchor>
  <xdr:twoCellAnchor editAs="oneCell">
    <xdr:from>
      <xdr:col>1</xdr:col>
      <xdr:colOff>0</xdr:colOff>
      <xdr:row>58</xdr:row>
      <xdr:rowOff>0</xdr:rowOff>
    </xdr:from>
    <xdr:to>
      <xdr:col>9</xdr:col>
      <xdr:colOff>304017</xdr:colOff>
      <xdr:row>71</xdr:row>
      <xdr:rowOff>85451</xdr:rowOff>
    </xdr:to>
    <xdr:pic>
      <xdr:nvPicPr>
        <xdr:cNvPr id="5" name="Picture 4"/>
        <xdr:cNvPicPr>
          <a:picLocks noChangeAspect="1"/>
        </xdr:cNvPicPr>
      </xdr:nvPicPr>
      <xdr:blipFill>
        <a:blip xmlns:r="http://schemas.openxmlformats.org/officeDocument/2006/relationships" r:embed="rId3"/>
        <a:stretch>
          <a:fillRect/>
        </a:stretch>
      </xdr:blipFill>
      <xdr:spPr>
        <a:xfrm>
          <a:off x="609600" y="7934325"/>
          <a:ext cx="6266667" cy="2190476"/>
        </a:xfrm>
        <a:prstGeom prst="rect">
          <a:avLst/>
        </a:prstGeom>
      </xdr:spPr>
    </xdr:pic>
    <xdr:clientData/>
  </xdr:twoCellAnchor>
  <xdr:twoCellAnchor editAs="oneCell">
    <xdr:from>
      <xdr:col>1</xdr:col>
      <xdr:colOff>0</xdr:colOff>
      <xdr:row>74</xdr:row>
      <xdr:rowOff>0</xdr:rowOff>
    </xdr:from>
    <xdr:to>
      <xdr:col>9</xdr:col>
      <xdr:colOff>246874</xdr:colOff>
      <xdr:row>87</xdr:row>
      <xdr:rowOff>85451</xdr:rowOff>
    </xdr:to>
    <xdr:pic>
      <xdr:nvPicPr>
        <xdr:cNvPr id="6" name="Picture 5"/>
        <xdr:cNvPicPr>
          <a:picLocks noChangeAspect="1"/>
        </xdr:cNvPicPr>
      </xdr:nvPicPr>
      <xdr:blipFill>
        <a:blip xmlns:r="http://schemas.openxmlformats.org/officeDocument/2006/relationships" r:embed="rId4"/>
        <a:stretch>
          <a:fillRect/>
        </a:stretch>
      </xdr:blipFill>
      <xdr:spPr>
        <a:xfrm>
          <a:off x="609600" y="10525125"/>
          <a:ext cx="6209524" cy="2190476"/>
        </a:xfrm>
        <a:prstGeom prst="rect">
          <a:avLst/>
        </a:prstGeom>
      </xdr:spPr>
    </xdr:pic>
    <xdr:clientData/>
  </xdr:twoCellAnchor>
  <xdr:twoCellAnchor editAs="oneCell">
    <xdr:from>
      <xdr:col>4</xdr:col>
      <xdr:colOff>76200</xdr:colOff>
      <xdr:row>91</xdr:row>
      <xdr:rowOff>19050</xdr:rowOff>
    </xdr:from>
    <xdr:to>
      <xdr:col>18</xdr:col>
      <xdr:colOff>484658</xdr:colOff>
      <xdr:row>128</xdr:row>
      <xdr:rowOff>75444</xdr:rowOff>
    </xdr:to>
    <xdr:pic>
      <xdr:nvPicPr>
        <xdr:cNvPr id="7" name="Picture 6"/>
        <xdr:cNvPicPr>
          <a:picLocks noChangeAspect="1"/>
        </xdr:cNvPicPr>
      </xdr:nvPicPr>
      <xdr:blipFill>
        <a:blip xmlns:r="http://schemas.openxmlformats.org/officeDocument/2006/relationships" r:embed="rId5"/>
        <a:stretch>
          <a:fillRect/>
        </a:stretch>
      </xdr:blipFill>
      <xdr:spPr>
        <a:xfrm>
          <a:off x="2714625" y="14754225"/>
          <a:ext cx="8942858" cy="6047619"/>
        </a:xfrm>
        <a:prstGeom prst="rect">
          <a:avLst/>
        </a:prstGeom>
      </xdr:spPr>
    </xdr:pic>
    <xdr:clientData/>
  </xdr:twoCellAnchor>
  <xdr:twoCellAnchor editAs="oneCell">
    <xdr:from>
      <xdr:col>1</xdr:col>
      <xdr:colOff>114300</xdr:colOff>
      <xdr:row>132</xdr:row>
      <xdr:rowOff>66675</xdr:rowOff>
    </xdr:from>
    <xdr:to>
      <xdr:col>7</xdr:col>
      <xdr:colOff>66088</xdr:colOff>
      <xdr:row>180</xdr:row>
      <xdr:rowOff>46656</xdr:rowOff>
    </xdr:to>
    <xdr:pic>
      <xdr:nvPicPr>
        <xdr:cNvPr id="8" name="Picture 7"/>
        <xdr:cNvPicPr>
          <a:picLocks noChangeAspect="1"/>
        </xdr:cNvPicPr>
      </xdr:nvPicPr>
      <xdr:blipFill>
        <a:blip xmlns:r="http://schemas.openxmlformats.org/officeDocument/2006/relationships" r:embed="rId6"/>
        <a:stretch>
          <a:fillRect/>
        </a:stretch>
      </xdr:blipFill>
      <xdr:spPr>
        <a:xfrm>
          <a:off x="723900" y="20145375"/>
          <a:ext cx="4695238" cy="7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msprojects.icfi.com/Current/13978%20-%20EUCA%20WP%20Phase%202/T7%20Work%20Paper/Delivered_20140602/Regression%20Calculator%20Examp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s - Outputs"/>
      <sheetName val="Schedule - Worksheet"/>
      <sheetName val="Print"/>
      <sheetName val="Weather Map"/>
      <sheetName val="Weather Impact"/>
      <sheetName val="Lists"/>
      <sheetName val="Regressions"/>
    </sheetNames>
    <sheetDataSet>
      <sheetData sheetId="0" refreshError="1"/>
      <sheetData sheetId="1" refreshError="1">
        <row r="16">
          <cell r="C16" t="str">
            <v>Bend, OR</v>
          </cell>
        </row>
        <row r="18">
          <cell r="C18" t="str">
            <v>Classroom</v>
          </cell>
        </row>
        <row r="19">
          <cell r="C19" t="str">
            <v>Heat Pump 1 new recent COP=3.3</v>
          </cell>
        </row>
        <row r="22">
          <cell r="C22">
            <v>25000</v>
          </cell>
        </row>
        <row r="30">
          <cell r="C30">
            <v>1.2</v>
          </cell>
          <cell r="E30">
            <v>1.24</v>
          </cell>
        </row>
        <row r="32">
          <cell r="C32">
            <v>14</v>
          </cell>
        </row>
        <row r="45">
          <cell r="C45">
            <v>6540</v>
          </cell>
        </row>
      </sheetData>
      <sheetData sheetId="2" refreshError="1">
        <row r="12">
          <cell r="C12">
            <v>350</v>
          </cell>
        </row>
      </sheetData>
      <sheetData sheetId="3" refreshError="1"/>
      <sheetData sheetId="4" refreshError="1"/>
      <sheetData sheetId="5" refreshError="1">
        <row r="3">
          <cell r="E3" t="str">
            <v>Spokane, WA</v>
          </cell>
        </row>
        <row r="4">
          <cell r="E4" t="str">
            <v>Bend, OR</v>
          </cell>
        </row>
        <row r="5">
          <cell r="E5" t="str">
            <v>Great Falls, MT</v>
          </cell>
        </row>
        <row r="6">
          <cell r="E6" t="str">
            <v>Missoula, MT</v>
          </cell>
        </row>
        <row r="7">
          <cell r="E7" t="str">
            <v>Boise, ID</v>
          </cell>
        </row>
        <row r="8">
          <cell r="E8" t="str">
            <v>Yakima, WA</v>
          </cell>
        </row>
        <row r="9">
          <cell r="E9" t="str">
            <v>Seattle, WA</v>
          </cell>
        </row>
        <row r="10">
          <cell r="E10" t="str">
            <v>Portland, OR</v>
          </cell>
        </row>
        <row r="11">
          <cell r="E11" t="str">
            <v>Medford, OR</v>
          </cell>
        </row>
        <row r="12">
          <cell r="E12" t="str">
            <v>Astoria, OR</v>
          </cell>
        </row>
      </sheetData>
      <sheetData sheetId="6" refreshError="1">
        <row r="3">
          <cell r="B3" t="str">
            <v>Cinema</v>
          </cell>
        </row>
        <row r="4">
          <cell r="B4" t="str">
            <v>Lecture Hall/Meeting Room</v>
          </cell>
        </row>
        <row r="5">
          <cell r="B5" t="str">
            <v>Gym/Fitness</v>
          </cell>
        </row>
        <row r="6">
          <cell r="B6" t="str">
            <v>Classroom</v>
          </cell>
        </row>
        <row r="7">
          <cell r="B7" t="str">
            <v>Retail</v>
          </cell>
        </row>
        <row r="9">
          <cell r="B9" t="str">
            <v>Standard Demand Controlled Ventilation</v>
          </cell>
          <cell r="E9" t="str">
            <v>Electric Resistance Heat</v>
          </cell>
        </row>
        <row r="10">
          <cell r="B10" t="str">
            <v>Demand Controlled Ventilation with VSD</v>
          </cell>
          <cell r="E10" t="str">
            <v>Gas Furnace 75% AFUE pilot light typ pre 1984</v>
          </cell>
          <cell r="N10" t="str">
            <v>Enter Lighting Power Density</v>
          </cell>
        </row>
        <row r="11">
          <cell r="B11" t="str">
            <v>Demand Controlled Ventilation with Fan Cycling</v>
          </cell>
          <cell r="E11" t="str">
            <v>Gas Furnace 78% AFUE typ current &lt; 225 MBH</v>
          </cell>
          <cell r="N11" t="str">
            <v>Enter Total Lighting Power</v>
          </cell>
        </row>
        <row r="12">
          <cell r="E12" t="str">
            <v>Gas Furnace 80% Et typ current &gt; 225 MBH</v>
          </cell>
          <cell r="N12" t="str">
            <v>Use Defaults</v>
          </cell>
        </row>
        <row r="13">
          <cell r="E13" t="str">
            <v>Heat Pump 1 new recent COP=3.3</v>
          </cell>
        </row>
        <row r="14">
          <cell r="E14" t="str">
            <v>Heat Pump 2 recent COP=2.9</v>
          </cell>
        </row>
        <row r="15">
          <cell r="E15" t="str">
            <v>Heat Pump 3 old COP=2.5</v>
          </cell>
          <cell r="N15" t="str">
            <v>Enter Max # of People</v>
          </cell>
        </row>
        <row r="16">
          <cell r="N16" t="str">
            <v>Enter Peak Occupant Density</v>
          </cell>
        </row>
        <row r="17">
          <cell r="N17" t="str">
            <v>Use Defaults</v>
          </cell>
        </row>
        <row r="20">
          <cell r="N20" t="str">
            <v>Manual Input Below</v>
          </cell>
        </row>
        <row r="21">
          <cell r="N21" t="str">
            <v>Manual Input on Schedule -Worksheet</v>
          </cell>
        </row>
        <row r="22">
          <cell r="N22" t="str">
            <v>Use Default</v>
          </cell>
        </row>
      </sheetData>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nergy.ca.gov/maps/renewable/building_climate_zones.html" TargetMode="External"/><Relationship Id="rId1" Type="http://schemas.openxmlformats.org/officeDocument/2006/relationships/hyperlink" Target="mailto:jrussell@peci.or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hyperlink" Target="http://www.law.cornell.edu/cfr/text/10/430.32" TargetMode="External"/><Relationship Id="rId2" Type="http://schemas.openxmlformats.org/officeDocument/2006/relationships/hyperlink" Target="http://www.law.cornell.edu/cfr/text/10/430.32" TargetMode="External"/><Relationship Id="rId1" Type="http://schemas.openxmlformats.org/officeDocument/2006/relationships/hyperlink" Target="http://www.law.cornell.edu/cfr/text/10/430.32" TargetMode="External"/><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3"/>
  </sheetPr>
  <dimension ref="A1:AH232"/>
  <sheetViews>
    <sheetView showGridLines="0" tabSelected="1" zoomScale="72" zoomScaleNormal="72" workbookViewId="0">
      <selection activeCell="D18" sqref="D18"/>
    </sheetView>
  </sheetViews>
  <sheetFormatPr defaultColWidth="9.109375" defaultRowHeight="13.8" x14ac:dyDescent="0.3"/>
  <cols>
    <col min="1" max="1" width="6" style="141" customWidth="1"/>
    <col min="2" max="2" width="6.109375" style="141" hidden="1" customWidth="1"/>
    <col min="3" max="3" width="56" style="141" customWidth="1"/>
    <col min="4" max="4" width="19.88671875" style="141" customWidth="1"/>
    <col min="5" max="5" width="14.88671875" style="141" hidden="1" customWidth="1"/>
    <col min="6" max="6" width="15" style="141" hidden="1" customWidth="1"/>
    <col min="7" max="9" width="14.88671875" style="141" hidden="1" customWidth="1"/>
    <col min="10" max="10" width="16.109375" style="141" hidden="1" customWidth="1"/>
    <col min="11" max="11" width="17" style="141" hidden="1" customWidth="1"/>
    <col min="12" max="12" width="10" style="141" hidden="1" customWidth="1"/>
    <col min="13" max="13" width="15.109375" style="141" hidden="1" customWidth="1"/>
    <col min="14" max="14" width="4" style="141" customWidth="1"/>
    <col min="15" max="15" width="10.6640625" style="141" customWidth="1"/>
    <col min="16" max="16" width="14.88671875" style="141" customWidth="1"/>
    <col min="17" max="17" width="12.88671875" style="141" customWidth="1"/>
    <col min="18" max="18" width="4.109375" style="141" customWidth="1"/>
    <col min="19" max="19" width="10.88671875" style="141" customWidth="1"/>
    <col min="20" max="20" width="3.33203125" style="141" customWidth="1"/>
    <col min="21" max="21" width="12.44140625" style="141" hidden="1" customWidth="1"/>
    <col min="22" max="22" width="3.6640625" style="141" customWidth="1"/>
    <col min="23" max="23" width="11.6640625" style="141" customWidth="1"/>
    <col min="24" max="27" width="9.109375" style="141"/>
    <col min="28" max="28" width="8.44140625" style="141" customWidth="1"/>
    <col min="29" max="16384" width="9.109375" style="141"/>
  </cols>
  <sheetData>
    <row r="1" spans="2:34" ht="61.2" customHeight="1" thickBot="1" x14ac:dyDescent="0.35"/>
    <row r="2" spans="2:34" ht="21" customHeight="1" x14ac:dyDescent="0.3">
      <c r="O2" s="354" t="s">
        <v>648</v>
      </c>
      <c r="P2" s="355"/>
      <c r="Q2" s="355"/>
      <c r="R2" s="355"/>
      <c r="S2" s="356"/>
    </row>
    <row r="3" spans="2:34" ht="20.399999999999999" customHeight="1" x14ac:dyDescent="0.3">
      <c r="O3" s="363" t="s">
        <v>645</v>
      </c>
      <c r="P3" s="364"/>
      <c r="Q3" s="357"/>
      <c r="R3" s="358"/>
      <c r="S3" s="359"/>
    </row>
    <row r="4" spans="2:34" ht="19.2" customHeight="1" x14ac:dyDescent="0.35">
      <c r="B4" s="353" t="s">
        <v>678</v>
      </c>
      <c r="C4" s="353"/>
      <c r="D4" s="353"/>
      <c r="H4" s="142"/>
      <c r="I4" s="142"/>
      <c r="O4" s="363" t="s">
        <v>646</v>
      </c>
      <c r="P4" s="364"/>
      <c r="Q4" s="357"/>
      <c r="R4" s="358"/>
      <c r="S4" s="359"/>
    </row>
    <row r="5" spans="2:34" ht="21" customHeight="1" thickBot="1" x14ac:dyDescent="0.35">
      <c r="B5" s="353"/>
      <c r="C5" s="353"/>
      <c r="D5" s="353"/>
      <c r="L5" s="143"/>
      <c r="M5" s="144"/>
      <c r="O5" s="365" t="s">
        <v>647</v>
      </c>
      <c r="P5" s="366"/>
      <c r="Q5" s="360"/>
      <c r="R5" s="361"/>
      <c r="S5" s="362"/>
    </row>
    <row r="6" spans="2:34" ht="17.399999999999999" customHeight="1" thickBot="1" x14ac:dyDescent="0.35">
      <c r="L6" s="143"/>
      <c r="M6" s="144"/>
    </row>
    <row r="7" spans="2:34" ht="22.95" customHeight="1" x14ac:dyDescent="0.3">
      <c r="C7" s="367" t="s">
        <v>669</v>
      </c>
      <c r="D7" s="368"/>
      <c r="L7" s="143"/>
      <c r="M7" s="144"/>
      <c r="O7" s="382" t="s">
        <v>644</v>
      </c>
      <c r="P7" s="383"/>
      <c r="Q7" s="383"/>
      <c r="R7" s="383"/>
      <c r="S7" s="384"/>
    </row>
    <row r="8" spans="2:34" ht="31.2" customHeight="1" thickBot="1" x14ac:dyDescent="0.35">
      <c r="B8" s="145"/>
      <c r="C8" s="369"/>
      <c r="D8" s="370"/>
      <c r="L8" s="143"/>
      <c r="M8" s="144"/>
      <c r="O8" s="373" t="s">
        <v>670</v>
      </c>
      <c r="P8" s="374"/>
      <c r="Q8" s="374"/>
      <c r="R8" s="374"/>
      <c r="S8" s="375"/>
      <c r="Z8" s="287"/>
    </row>
    <row r="9" spans="2:34" ht="8.4" customHeight="1" thickBot="1" x14ac:dyDescent="0.35">
      <c r="J9" s="143" t="s">
        <v>15</v>
      </c>
      <c r="K9" s="144" t="s">
        <v>16</v>
      </c>
      <c r="O9" s="376"/>
      <c r="P9" s="377"/>
      <c r="Q9" s="377"/>
      <c r="R9" s="377"/>
      <c r="S9" s="378"/>
    </row>
    <row r="10" spans="2:34" ht="42" customHeight="1" thickBot="1" x14ac:dyDescent="0.35">
      <c r="C10" s="328" t="s">
        <v>677</v>
      </c>
      <c r="D10" s="329"/>
      <c r="E10" s="146"/>
      <c r="F10" s="146"/>
      <c r="G10" s="147"/>
      <c r="O10" s="379"/>
      <c r="P10" s="380"/>
      <c r="Q10" s="380"/>
      <c r="R10" s="380"/>
      <c r="S10" s="381"/>
      <c r="U10" s="153"/>
      <c r="V10" s="153"/>
      <c r="W10" s="153"/>
      <c r="X10" s="153"/>
      <c r="Y10" s="153"/>
    </row>
    <row r="11" spans="2:34" ht="6.6" customHeight="1" thickBot="1" x14ac:dyDescent="0.35">
      <c r="U11" s="153"/>
      <c r="V11" s="153"/>
      <c r="W11" s="153"/>
      <c r="X11" s="153"/>
      <c r="Y11" s="153"/>
    </row>
    <row r="12" spans="2:34" ht="7.2" customHeight="1" x14ac:dyDescent="0.3">
      <c r="B12" s="148"/>
      <c r="C12" s="330"/>
      <c r="D12" s="330"/>
      <c r="E12" s="149"/>
      <c r="F12" s="149"/>
      <c r="G12" s="149"/>
      <c r="H12" s="149"/>
      <c r="I12" s="149"/>
      <c r="J12" s="149"/>
      <c r="K12" s="149"/>
      <c r="L12" s="149"/>
      <c r="M12" s="149"/>
      <c r="N12" s="153"/>
      <c r="O12" s="278"/>
      <c r="P12" s="278"/>
      <c r="Q12" s="278"/>
      <c r="R12" s="278"/>
      <c r="S12" s="278"/>
      <c r="T12" s="278"/>
      <c r="U12" s="153"/>
      <c r="V12" s="153"/>
      <c r="W12" s="153"/>
      <c r="X12" s="153"/>
      <c r="Y12" s="153"/>
    </row>
    <row r="13" spans="2:34" ht="4.95" customHeight="1" thickBot="1" x14ac:dyDescent="0.35">
      <c r="B13" s="151"/>
      <c r="C13" s="330"/>
      <c r="D13" s="330"/>
      <c r="E13" s="152"/>
      <c r="F13" s="152"/>
      <c r="G13" s="152"/>
      <c r="H13" s="152"/>
      <c r="I13" s="152"/>
      <c r="J13" s="152"/>
      <c r="K13" s="153"/>
      <c r="L13" s="153"/>
      <c r="M13" s="153"/>
      <c r="N13" s="278"/>
      <c r="O13" s="278"/>
      <c r="P13" s="278"/>
      <c r="Q13" s="278"/>
      <c r="R13" s="278"/>
      <c r="S13" s="278"/>
      <c r="T13" s="278"/>
      <c r="U13" s="156"/>
      <c r="V13" s="156"/>
      <c r="W13" s="156"/>
      <c r="X13" s="156"/>
      <c r="Y13" s="153"/>
    </row>
    <row r="14" spans="2:34" ht="40.5" customHeight="1" thickBot="1" x14ac:dyDescent="0.35">
      <c r="B14" s="151"/>
      <c r="C14" s="284" t="s">
        <v>623</v>
      </c>
      <c r="D14" s="286" t="s">
        <v>667</v>
      </c>
      <c r="E14" s="157"/>
      <c r="F14" s="157"/>
      <c r="G14" s="157"/>
      <c r="H14" s="157"/>
      <c r="I14" s="157"/>
      <c r="J14" s="157"/>
      <c r="K14" s="157"/>
      <c r="L14" s="153"/>
      <c r="M14" s="154"/>
      <c r="N14" s="387" t="s">
        <v>668</v>
      </c>
      <c r="O14" s="388"/>
      <c r="P14" s="388"/>
      <c r="Q14" s="388"/>
      <c r="R14" s="388"/>
      <c r="S14" s="388"/>
      <c r="T14" s="389"/>
      <c r="U14" s="156"/>
      <c r="V14" s="156"/>
      <c r="W14" s="156"/>
      <c r="X14" s="156"/>
      <c r="Y14" s="153"/>
    </row>
    <row r="15" spans="2:34" x14ac:dyDescent="0.3">
      <c r="B15" s="151"/>
      <c r="C15" s="269" t="s">
        <v>1</v>
      </c>
      <c r="D15" s="279"/>
      <c r="E15" s="179"/>
      <c r="F15" s="159"/>
      <c r="G15" s="159"/>
      <c r="H15" s="159"/>
      <c r="I15" s="159"/>
      <c r="J15" s="159"/>
      <c r="K15" s="159"/>
      <c r="L15" s="153"/>
      <c r="M15" s="154"/>
      <c r="N15" s="151"/>
      <c r="O15" s="153"/>
      <c r="P15" s="153"/>
      <c r="Q15" s="390" t="s">
        <v>83</v>
      </c>
      <c r="R15" s="153"/>
      <c r="S15" s="335" t="s">
        <v>633</v>
      </c>
      <c r="T15" s="154"/>
      <c r="U15" s="160" t="s">
        <v>254</v>
      </c>
      <c r="V15" s="160"/>
      <c r="W15" s="160" t="s">
        <v>225</v>
      </c>
      <c r="X15" s="156"/>
      <c r="Y15" s="153"/>
      <c r="AC15" s="288"/>
      <c r="AD15" s="288"/>
      <c r="AH15" s="289"/>
    </row>
    <row r="16" spans="2:34" x14ac:dyDescent="0.3">
      <c r="B16" s="151"/>
      <c r="C16" s="164" t="s">
        <v>2</v>
      </c>
      <c r="D16" s="280"/>
      <c r="E16" s="179"/>
      <c r="F16" s="159"/>
      <c r="G16" s="159"/>
      <c r="H16" s="159"/>
      <c r="I16" s="159"/>
      <c r="J16" s="159"/>
      <c r="K16" s="159"/>
      <c r="L16" s="153"/>
      <c r="M16" s="154"/>
      <c r="N16" s="155"/>
      <c r="O16" s="153"/>
      <c r="P16" s="153"/>
      <c r="Q16" s="391"/>
      <c r="R16" s="153"/>
      <c r="S16" s="335"/>
      <c r="T16" s="154"/>
      <c r="U16" s="156" t="s">
        <v>273</v>
      </c>
      <c r="V16" s="156"/>
      <c r="W16" s="156"/>
      <c r="X16" s="156"/>
      <c r="Y16" s="153"/>
      <c r="AD16" s="288"/>
      <c r="AH16" s="289"/>
    </row>
    <row r="17" spans="1:34" x14ac:dyDescent="0.3">
      <c r="B17" s="151"/>
      <c r="C17" s="164" t="s">
        <v>38</v>
      </c>
      <c r="D17" s="280"/>
      <c r="E17" s="179"/>
      <c r="F17" s="159"/>
      <c r="G17" s="159"/>
      <c r="H17" s="159"/>
      <c r="I17" s="159"/>
      <c r="J17" s="159"/>
      <c r="K17" s="159"/>
      <c r="L17" s="153"/>
      <c r="M17" s="154"/>
      <c r="N17" s="161"/>
      <c r="O17" s="153"/>
      <c r="P17" s="162" t="s">
        <v>7</v>
      </c>
      <c r="Q17" s="309" t="e">
        <f>D124</f>
        <v>#N/A</v>
      </c>
      <c r="R17" s="163"/>
      <c r="S17" s="311" t="e">
        <f>F124</f>
        <v>#N/A</v>
      </c>
      <c r="T17" s="259"/>
      <c r="U17" s="138">
        <f>E162</f>
        <v>0</v>
      </c>
      <c r="V17" s="138"/>
      <c r="W17" s="137">
        <f>IFERROR(I191,0)</f>
        <v>0</v>
      </c>
      <c r="X17" s="156"/>
      <c r="Y17" s="153"/>
      <c r="AH17" s="289"/>
    </row>
    <row r="18" spans="1:34" x14ac:dyDescent="0.3">
      <c r="B18" s="151"/>
      <c r="C18" s="164" t="s">
        <v>671</v>
      </c>
      <c r="D18" s="280"/>
      <c r="E18" s="179"/>
      <c r="F18" s="159"/>
      <c r="G18" s="159"/>
      <c r="H18" s="159"/>
      <c r="I18" s="159"/>
      <c r="J18" s="159"/>
      <c r="K18" s="159"/>
      <c r="L18" s="153"/>
      <c r="M18" s="154"/>
      <c r="N18" s="164"/>
      <c r="O18" s="153"/>
      <c r="P18" s="162" t="s">
        <v>8</v>
      </c>
      <c r="Q18" s="310" t="e">
        <f>D125</f>
        <v>#N/A</v>
      </c>
      <c r="R18" s="163"/>
      <c r="S18" s="311" t="e">
        <f>F125</f>
        <v>#N/A</v>
      </c>
      <c r="T18" s="259"/>
      <c r="U18" s="165" t="s">
        <v>320</v>
      </c>
      <c r="V18" s="165"/>
      <c r="W18" s="165"/>
      <c r="X18" s="156"/>
      <c r="Y18" s="153"/>
      <c r="AH18" s="289"/>
    </row>
    <row r="19" spans="1:34" x14ac:dyDescent="0.3">
      <c r="B19" s="151"/>
      <c r="C19" s="164" t="s">
        <v>93</v>
      </c>
      <c r="D19" s="280"/>
      <c r="E19" s="179"/>
      <c r="F19" s="159"/>
      <c r="G19" s="159"/>
      <c r="H19" s="159"/>
      <c r="I19" s="159"/>
      <c r="J19" s="159"/>
      <c r="K19" s="159"/>
      <c r="L19" s="153"/>
      <c r="M19" s="154"/>
      <c r="N19" s="166"/>
      <c r="O19" s="153"/>
      <c r="P19" s="162" t="s">
        <v>9</v>
      </c>
      <c r="Q19" s="309" t="e">
        <f>D126</f>
        <v>#N/A</v>
      </c>
      <c r="R19" s="163"/>
      <c r="S19" s="311" t="e">
        <f>F126</f>
        <v>#N/A</v>
      </c>
      <c r="T19" s="259"/>
      <c r="U19" s="138">
        <f>G162</f>
        <v>0</v>
      </c>
      <c r="V19" s="138"/>
      <c r="W19" s="165"/>
      <c r="X19" s="156"/>
      <c r="Y19" s="153"/>
      <c r="AH19" s="289"/>
    </row>
    <row r="20" spans="1:34" x14ac:dyDescent="0.3">
      <c r="B20" s="151"/>
      <c r="C20" s="164" t="s">
        <v>123</v>
      </c>
      <c r="D20" s="280"/>
      <c r="E20" s="179"/>
      <c r="F20" s="159"/>
      <c r="G20" s="159"/>
      <c r="H20" s="159"/>
      <c r="I20" s="159"/>
      <c r="J20" s="159"/>
      <c r="K20" s="159"/>
      <c r="L20" s="153"/>
      <c r="M20" s="154"/>
      <c r="N20" s="166"/>
      <c r="O20" s="153"/>
      <c r="P20" s="162"/>
      <c r="Q20" s="140"/>
      <c r="R20" s="167" t="s">
        <v>84</v>
      </c>
      <c r="S20" s="311" t="e">
        <f>F127</f>
        <v>#N/A</v>
      </c>
      <c r="T20" s="259"/>
      <c r="U20" s="165"/>
      <c r="V20" s="165"/>
      <c r="W20" s="165"/>
      <c r="X20" s="156"/>
      <c r="Y20" s="153"/>
      <c r="AH20" s="289"/>
    </row>
    <row r="21" spans="1:34" ht="14.4" thickBot="1" x14ac:dyDescent="0.35">
      <c r="B21" s="151"/>
      <c r="C21" s="263" t="s">
        <v>3</v>
      </c>
      <c r="D21" s="281"/>
      <c r="E21" s="179"/>
      <c r="F21" s="159"/>
      <c r="G21" s="159"/>
      <c r="H21" s="159"/>
      <c r="I21" s="159"/>
      <c r="J21" s="159"/>
      <c r="K21" s="159"/>
      <c r="L21" s="153"/>
      <c r="M21" s="154"/>
      <c r="N21" s="168"/>
      <c r="O21" s="169"/>
      <c r="P21" s="170"/>
      <c r="Q21" s="139"/>
      <c r="R21" s="258"/>
      <c r="S21" s="261"/>
      <c r="T21" s="260"/>
      <c r="U21" s="165"/>
      <c r="V21" s="165"/>
      <c r="W21" s="165"/>
      <c r="X21" s="156"/>
      <c r="Y21" s="153"/>
      <c r="AH21" s="289"/>
    </row>
    <row r="22" spans="1:34" ht="10.95" customHeight="1" thickBot="1" x14ac:dyDescent="0.35">
      <c r="A22" s="153"/>
      <c r="B22" s="153"/>
      <c r="C22" s="158"/>
      <c r="D22" s="262"/>
      <c r="E22" s="159"/>
      <c r="F22" s="159"/>
      <c r="G22" s="159"/>
      <c r="H22" s="159"/>
      <c r="I22" s="159"/>
      <c r="J22" s="159"/>
      <c r="K22" s="159"/>
      <c r="L22" s="153"/>
      <c r="M22" s="153"/>
      <c r="N22" s="153"/>
      <c r="U22" s="153"/>
      <c r="V22" s="153"/>
      <c r="W22" s="153"/>
      <c r="X22" s="153"/>
      <c r="Y22" s="290"/>
      <c r="AH22" s="289"/>
    </row>
    <row r="23" spans="1:34" ht="14.25" hidden="1" customHeight="1" x14ac:dyDescent="0.3">
      <c r="B23" s="151"/>
      <c r="C23" s="171" t="s">
        <v>94</v>
      </c>
      <c r="D23" s="172"/>
      <c r="E23" s="159"/>
      <c r="F23" s="159"/>
      <c r="G23" s="159"/>
      <c r="H23" s="159"/>
      <c r="I23" s="159"/>
      <c r="J23" s="159"/>
      <c r="K23" s="159"/>
      <c r="L23" s="153"/>
      <c r="M23" s="154"/>
      <c r="N23" s="141" t="s">
        <v>11</v>
      </c>
      <c r="P23" s="141" t="s">
        <v>7</v>
      </c>
      <c r="Q23" s="141" t="e">
        <f>D130</f>
        <v>#N/A</v>
      </c>
      <c r="S23" s="141" t="e">
        <f>F130</f>
        <v>#N/A</v>
      </c>
      <c r="U23" s="153"/>
      <c r="V23" s="153"/>
      <c r="W23" s="153">
        <f>IFERROR(J191,0)</f>
        <v>0</v>
      </c>
      <c r="X23" s="153"/>
      <c r="Y23" s="290"/>
      <c r="AH23" s="289"/>
    </row>
    <row r="24" spans="1:34" hidden="1" x14ac:dyDescent="0.3">
      <c r="B24" s="151"/>
      <c r="C24" s="173" t="s">
        <v>42</v>
      </c>
      <c r="D24" s="174" t="s">
        <v>43</v>
      </c>
      <c r="E24" s="175" t="s">
        <v>44</v>
      </c>
      <c r="F24" s="176" t="s">
        <v>142</v>
      </c>
      <c r="G24" s="159"/>
      <c r="H24" s="159"/>
      <c r="I24" s="159"/>
      <c r="J24" s="159"/>
      <c r="K24" s="159"/>
      <c r="L24" s="153"/>
      <c r="M24" s="154"/>
      <c r="N24" s="141" t="s">
        <v>17</v>
      </c>
      <c r="P24" s="141" t="s">
        <v>8</v>
      </c>
      <c r="Q24" s="141" t="e">
        <f>D131</f>
        <v>#N/A</v>
      </c>
      <c r="S24" s="141" t="e">
        <f>F131</f>
        <v>#N/A</v>
      </c>
      <c r="U24" s="153"/>
      <c r="V24" s="153"/>
      <c r="W24" s="153"/>
      <c r="X24" s="153"/>
      <c r="Y24" s="290"/>
      <c r="AH24" s="289"/>
    </row>
    <row r="25" spans="1:34" hidden="1" x14ac:dyDescent="0.3">
      <c r="B25" s="151" t="s">
        <v>96</v>
      </c>
      <c r="C25" s="177" t="s">
        <v>80</v>
      </c>
      <c r="D25" s="178" t="e">
        <f>DGET(Defaults!$A$3:$BZ$772,B25,$C$57:$H$58)</f>
        <v>#VALUE!</v>
      </c>
      <c r="E25" s="291"/>
      <c r="F25" s="179" t="s">
        <v>148</v>
      </c>
      <c r="G25" s="159"/>
      <c r="H25" s="159"/>
      <c r="I25" s="159"/>
      <c r="J25" s="159"/>
      <c r="K25" s="159"/>
      <c r="L25" s="153"/>
      <c r="M25" s="154"/>
      <c r="P25" s="141" t="s">
        <v>9</v>
      </c>
      <c r="Q25" s="141" t="e">
        <f>D132</f>
        <v>#N/A</v>
      </c>
      <c r="S25" s="141" t="e">
        <f>F132</f>
        <v>#N/A</v>
      </c>
      <c r="U25" s="153"/>
      <c r="V25" s="153"/>
      <c r="W25" s="153"/>
      <c r="X25" s="153"/>
      <c r="Y25" s="290"/>
      <c r="AH25" s="289"/>
    </row>
    <row r="26" spans="1:34" hidden="1" x14ac:dyDescent="0.3">
      <c r="B26" s="151" t="s">
        <v>97</v>
      </c>
      <c r="C26" s="177" t="s">
        <v>81</v>
      </c>
      <c r="D26" s="180" t="e">
        <f>DGET(Defaults!$A$3:$BZ$772,B26,$C$57:$H$58)</f>
        <v>#VALUE!</v>
      </c>
      <c r="E26" s="291"/>
      <c r="F26" s="181" t="s">
        <v>149</v>
      </c>
      <c r="G26" s="182"/>
      <c r="H26" s="182"/>
      <c r="I26" s="182"/>
      <c r="J26" s="182"/>
      <c r="K26" s="182"/>
      <c r="L26" s="153"/>
      <c r="M26" s="154"/>
      <c r="R26" s="141" t="s">
        <v>84</v>
      </c>
      <c r="S26" s="141" t="e">
        <f>F133</f>
        <v>#N/A</v>
      </c>
      <c r="U26" s="153"/>
      <c r="V26" s="153"/>
      <c r="W26" s="153"/>
      <c r="X26" s="153"/>
      <c r="Y26" s="290"/>
      <c r="AH26" s="289"/>
    </row>
    <row r="27" spans="1:34" ht="14.4" hidden="1" thickBot="1" x14ac:dyDescent="0.35">
      <c r="B27" s="151"/>
      <c r="C27" s="183"/>
      <c r="D27" s="184"/>
      <c r="E27" s="153"/>
      <c r="F27" s="153"/>
      <c r="G27" s="153"/>
      <c r="H27" s="153"/>
      <c r="I27" s="153"/>
      <c r="J27" s="153"/>
      <c r="K27" s="153"/>
      <c r="L27" s="153"/>
      <c r="M27" s="154"/>
      <c r="N27" s="292"/>
      <c r="O27" s="292"/>
      <c r="P27" s="292"/>
      <c r="Q27" s="292"/>
      <c r="R27" s="292"/>
      <c r="S27" s="292"/>
      <c r="T27" s="292"/>
      <c r="U27" s="290"/>
      <c r="V27" s="290"/>
      <c r="W27" s="290"/>
      <c r="X27" s="290"/>
      <c r="Y27" s="290"/>
      <c r="AH27" s="289"/>
    </row>
    <row r="28" spans="1:34" ht="18.600000000000001" hidden="1" thickBot="1" x14ac:dyDescent="0.4">
      <c r="B28" s="151"/>
      <c r="C28" s="150"/>
      <c r="D28" s="264"/>
      <c r="K28" s="153"/>
      <c r="L28" s="153"/>
      <c r="M28" s="154"/>
      <c r="U28" s="153"/>
      <c r="V28" s="153"/>
      <c r="W28" s="153"/>
      <c r="X28" s="153"/>
      <c r="Y28" s="153"/>
      <c r="AG28" s="289"/>
    </row>
    <row r="29" spans="1:34" ht="44.25" customHeight="1" thickBot="1" x14ac:dyDescent="0.35">
      <c r="B29" s="151"/>
      <c r="C29" s="270" t="s">
        <v>624</v>
      </c>
      <c r="D29" s="271" t="s">
        <v>683</v>
      </c>
      <c r="E29" s="272" t="s">
        <v>76</v>
      </c>
      <c r="F29" s="145" t="s">
        <v>77</v>
      </c>
      <c r="G29" s="145" t="s">
        <v>78</v>
      </c>
      <c r="H29" s="145" t="s">
        <v>79</v>
      </c>
      <c r="I29" s="145" t="s">
        <v>39</v>
      </c>
      <c r="J29" s="145" t="s">
        <v>40</v>
      </c>
      <c r="K29" s="185" t="s">
        <v>142</v>
      </c>
      <c r="L29" s="153"/>
      <c r="M29" s="154"/>
      <c r="N29" s="336" t="s">
        <v>634</v>
      </c>
      <c r="O29" s="337"/>
      <c r="P29" s="337"/>
      <c r="Q29" s="337"/>
      <c r="R29" s="337"/>
      <c r="S29" s="337"/>
      <c r="T29" s="338"/>
      <c r="AG29" s="289"/>
    </row>
    <row r="30" spans="1:34" x14ac:dyDescent="0.3">
      <c r="B30" s="151" t="s">
        <v>524</v>
      </c>
      <c r="C30" s="273" t="s">
        <v>649</v>
      </c>
      <c r="D30" s="331" t="s">
        <v>19</v>
      </c>
      <c r="E30" s="332"/>
      <c r="F30" s="293"/>
      <c r="G30" s="186">
        <v>0</v>
      </c>
      <c r="H30" s="186"/>
      <c r="I30" s="186">
        <f>IF(ynM1.1="Yes",0.15,0)</f>
        <v>0</v>
      </c>
      <c r="J30" s="186"/>
      <c r="K30" s="153" t="s">
        <v>531</v>
      </c>
      <c r="L30" s="153"/>
      <c r="M30" s="154"/>
      <c r="N30" s="151"/>
      <c r="O30" s="153"/>
      <c r="P30" s="339" t="s">
        <v>635</v>
      </c>
      <c r="Q30" s="339"/>
      <c r="R30" s="340"/>
      <c r="S30" s="341">
        <f>IF(D30="Yes",25,0)+IF(D31="Yes",45,0)+IF(D32="Yes",40,0)+IF(D33="Yes",25,0)+IF(D35="Yes",65,0)+IF(D37="Yes",55,0)+IF(D38="Yes",65,0)+IF(D39="Yes",55,0)+IF(D40="Yes",50,0)+IF(D41="Yes",70,0)+IF(D43="Yes",75,0)+IF(D44="Yes",60,0)+IF(D45="Yes",70,0)+IF(D46="Yes",40,0)+IF(D47="Yes",40,0)+IF(D48="Yes",35,0)+IF(D49="Yes",45,0)+IF(D50="Yes",90,0)</f>
        <v>0</v>
      </c>
      <c r="T30" s="342"/>
      <c r="AG30" s="289"/>
    </row>
    <row r="31" spans="1:34" x14ac:dyDescent="0.3">
      <c r="B31" s="151" t="s">
        <v>516</v>
      </c>
      <c r="C31" s="274" t="s">
        <v>650</v>
      </c>
      <c r="D31" s="285" t="s">
        <v>19</v>
      </c>
      <c r="E31" s="314">
        <v>0</v>
      </c>
      <c r="F31" s="293"/>
      <c r="G31" s="186">
        <v>0</v>
      </c>
      <c r="H31" s="186"/>
      <c r="I31" s="186">
        <f>IF(ynM1.2="Yes",0.3,0)</f>
        <v>0</v>
      </c>
      <c r="J31" s="186"/>
      <c r="K31" s="153" t="s">
        <v>531</v>
      </c>
      <c r="L31" s="153"/>
      <c r="M31" s="154"/>
      <c r="N31" s="151"/>
      <c r="O31" s="153"/>
      <c r="P31" s="333" t="s">
        <v>666</v>
      </c>
      <c r="Q31" s="333"/>
      <c r="R31" s="333"/>
      <c r="S31" s="343" t="str">
        <f>IF(IF(D30="Yes",1,0)+IF(D31="Yes",1,0)+IF(D32="yes",1,0)+IF(D33="Yes",1,0)+IF(D35="Yes",1,0)+IF(D37="Yes",1,0)+IF(D38="Yes",1,0)+IF(D39="Yes",1,0)+IF(D40="Yes",1,0)+IF(D41="Yes",1,0)+IF(D43="Yes",1,0)+IF(D44="Yes",1,0)+IF(D45="Yes",1,0)+IF(D46="Yes",1,0)+IF(D47="Yes",1,0)+IF(D48="Yes",1,0)+IF(D49="Yes",1,0)+IF(D50="Yes",1,0)&gt;=3,"Yes","No")</f>
        <v>No</v>
      </c>
      <c r="T31" s="344"/>
      <c r="AG31" s="289"/>
    </row>
    <row r="32" spans="1:34" x14ac:dyDescent="0.3">
      <c r="B32" s="151" t="s">
        <v>46</v>
      </c>
      <c r="C32" s="274" t="s">
        <v>672</v>
      </c>
      <c r="D32" s="285" t="s">
        <v>19</v>
      </c>
      <c r="E32" s="315" t="e">
        <f>DGET(Defaults!$A$3:$BZ$772,B32&amp;"B",$C$57:$H$58)</f>
        <v>#VALUE!</v>
      </c>
      <c r="F32" s="180"/>
      <c r="G32" s="187" t="e">
        <f>IF(D32="Yes",DGET(Defaults!$A$3:$BZ$772,B32&amp;"C",$C$57:$H$58),E32)</f>
        <v>#VALUE!</v>
      </c>
      <c r="H32" s="187"/>
      <c r="I32" s="187" t="e">
        <f>IF(D32="Yes",DGET(Defaults!$A$3:$BZ$772,B32&amp;"M",$C$57:$H$58),E32)</f>
        <v>#VALUE!</v>
      </c>
      <c r="J32" s="187"/>
      <c r="K32" s="153" t="s">
        <v>143</v>
      </c>
      <c r="L32" s="153"/>
      <c r="M32" s="154"/>
      <c r="N32" s="151"/>
      <c r="O32" s="153"/>
      <c r="P32" s="333" t="s">
        <v>636</v>
      </c>
      <c r="Q32" s="333"/>
      <c r="R32" s="333"/>
      <c r="S32" s="343" t="str">
        <f>IF(IF(D30="Yes",1,0)+IF(D31="Yes",1,0)+IF(D33="Yes",1,0)+IF(D35="Yes",1,0)+IF(D37="Yes",1,0)+IF(D38="Yes",1,0)&gt;=1,"Yes","No")</f>
        <v>No</v>
      </c>
      <c r="T32" s="344"/>
      <c r="Z32" s="294"/>
      <c r="AA32" s="294"/>
      <c r="AG32" s="289"/>
    </row>
    <row r="33" spans="2:33" ht="15" x14ac:dyDescent="0.3">
      <c r="B33" s="151" t="s">
        <v>562</v>
      </c>
      <c r="C33" s="274" t="s">
        <v>652</v>
      </c>
      <c r="D33" s="285" t="s">
        <v>19</v>
      </c>
      <c r="E33" s="316" t="e">
        <f>DGET(Defaults!$A$3:$BZ$772,B33&amp;"B",$C$57:$H$58)</f>
        <v>#VALUE!</v>
      </c>
      <c r="F33" s="295"/>
      <c r="G33" s="188" t="e">
        <f>IF(D33="Yes",DGET(Defaults!$A$3:$BZ$772,B33&amp;"C",$C$57:$H$58),E33)</f>
        <v>#VALUE!</v>
      </c>
      <c r="H33" s="188"/>
      <c r="I33" s="188" t="e">
        <f>IF(D33="Yes",DGET(Defaults!$A$3:$BZ$772,B33&amp;"M",$C$57:$H$58),E33)</f>
        <v>#VALUE!</v>
      </c>
      <c r="J33" s="188"/>
      <c r="K33" s="153" t="s">
        <v>144</v>
      </c>
      <c r="L33" s="153"/>
      <c r="M33" s="154"/>
      <c r="N33" s="151"/>
      <c r="O33" s="153"/>
      <c r="P33" s="333" t="s">
        <v>637</v>
      </c>
      <c r="Q33" s="333"/>
      <c r="R33" s="333"/>
      <c r="S33" s="343" t="e">
        <f>IF(S20&gt;=0.095,"Yes","No")</f>
        <v>#N/A</v>
      </c>
      <c r="T33" s="344"/>
      <c r="AG33" s="289"/>
    </row>
    <row r="34" spans="2:33" ht="15.6" hidden="1" customHeight="1" thickBot="1" x14ac:dyDescent="0.35">
      <c r="B34" s="151" t="s">
        <v>563</v>
      </c>
      <c r="C34" s="274" t="s">
        <v>631</v>
      </c>
      <c r="D34" s="285" t="s">
        <v>19</v>
      </c>
      <c r="E34" s="317" t="e">
        <f>E33*IF(storInp=1,0.75,0.65)</f>
        <v>#VALUE!</v>
      </c>
      <c r="F34" s="296"/>
      <c r="G34" s="189" t="e">
        <f>G33*IF(storInp=1,0.75,0.65)</f>
        <v>#VALUE!</v>
      </c>
      <c r="H34" s="297"/>
      <c r="I34" s="189" t="e">
        <f>I33*IF(storInp=1,0.75,0.65)</f>
        <v>#VALUE!</v>
      </c>
      <c r="J34" s="297"/>
      <c r="K34" s="153" t="s">
        <v>530</v>
      </c>
      <c r="L34" s="153"/>
      <c r="M34" s="154"/>
      <c r="N34" s="203"/>
      <c r="O34" s="206"/>
      <c r="P34" s="333" t="s">
        <v>638</v>
      </c>
      <c r="Q34" s="333"/>
      <c r="R34" s="333"/>
      <c r="S34" s="312"/>
      <c r="T34" s="313"/>
      <c r="AG34" s="289"/>
    </row>
    <row r="35" spans="2:33" ht="15" x14ac:dyDescent="0.3">
      <c r="B35" s="151" t="s">
        <v>556</v>
      </c>
      <c r="C35" s="274" t="s">
        <v>651</v>
      </c>
      <c r="D35" s="285" t="s">
        <v>19</v>
      </c>
      <c r="E35" s="316" t="e">
        <f>DGET(Defaults!$A$3:$BZ$772,B35&amp;"B",$C$57:$H$58)</f>
        <v>#VALUE!</v>
      </c>
      <c r="F35" s="295"/>
      <c r="G35" s="188" t="e">
        <f>IF(D35="Yes",DGET(Defaults!$A$3:$BZ$772,B35&amp;"C",$C$57:$H$58),E35)</f>
        <v>#VALUE!</v>
      </c>
      <c r="H35" s="188"/>
      <c r="I35" s="188" t="e">
        <f>IF(D35="Yes",DGET(Defaults!$A$3:$BZ$772,B35&amp;"M",$C$57:$H$58),E35)</f>
        <v>#VALUE!</v>
      </c>
      <c r="J35" s="188"/>
      <c r="K35" s="153" t="s">
        <v>144</v>
      </c>
      <c r="L35" s="153"/>
      <c r="M35" s="154"/>
      <c r="N35" s="151"/>
      <c r="O35" s="153"/>
      <c r="P35" s="333" t="s">
        <v>639</v>
      </c>
      <c r="Q35" s="333"/>
      <c r="R35" s="333"/>
      <c r="S35" s="345">
        <f>IF(IF(IF(ynM1.1="yes",1,0)+IF(ynM4.1="yes",1,0)=2,1,0)+IF(IF(ynM1.2="yes",1,0)+IF(ynM4.1="yes",1,0)=2,1,0)+IF(IF(ynM3.2a="yes",1,0)+IF(ynM4.1="yes",1,0)=2,1,0)+IF(IF(ynM3.1a="yes",1,0)+IF(ynM4.1="yes",1,0)=2,1,0)+IF(IF(ynM4.2="yes",1,0)+IF(ynM1.1="yes",1,0)=2,1,0)+IF(IF(ynM4.2="yes",1,0)+IF(ynM1.2="yes",1,0)=2,1,0)+IF(IF(ynM4.2="yes",1,0)+IF(ynM3.2a="yes",1,0)=2,1,0)+IF(IF(ynM4.2="yes",1,0)+IF(ynM3.1a="yes",1,0)=2,1,0)+IF(IF(ynM1.1="yes",1,0)+IF(ynM3.2a="yes",1,0)=2,1,0)+IF(IF(ynM1.1="yes",1,0)+IF(ynM3.1a="yes",1,0)=2,1,0)+IF(IF(ynM1.2="yes",1,0)+IF(ynM3.2a="yes",1,0)=2,1,0)+IF(IF(ynM1.2="yes",1,0)+IF(ynM3.1a="yes",1,0)=2,1,0)&gt;=1,15,0)</f>
        <v>0</v>
      </c>
      <c r="T35" s="346"/>
      <c r="AG35" s="289"/>
    </row>
    <row r="36" spans="2:33" ht="15" hidden="1" customHeight="1" x14ac:dyDescent="0.3">
      <c r="B36" s="151" t="s">
        <v>557</v>
      </c>
      <c r="C36" s="274" t="s">
        <v>626</v>
      </c>
      <c r="D36" s="285" t="s">
        <v>19</v>
      </c>
      <c r="E36" s="317" t="e">
        <f>E35*IF(storInp=1,0.75,0.65)</f>
        <v>#VALUE!</v>
      </c>
      <c r="F36" s="296"/>
      <c r="G36" s="189" t="e">
        <f>G35*IF(storInp=1,0.75,0.65)</f>
        <v>#VALUE!</v>
      </c>
      <c r="H36" s="297"/>
      <c r="I36" s="189" t="e">
        <f>I35*IF(storInp=1,0.75,0.65)</f>
        <v>#VALUE!</v>
      </c>
      <c r="J36" s="297"/>
      <c r="K36" s="153" t="s">
        <v>530</v>
      </c>
      <c r="L36" s="153"/>
      <c r="M36" s="154"/>
      <c r="N36" s="151"/>
      <c r="O36" s="153"/>
      <c r="P36" s="153"/>
      <c r="Q36" s="153"/>
      <c r="R36" s="153"/>
      <c r="S36" s="324"/>
      <c r="T36" s="325"/>
      <c r="AG36" s="289"/>
    </row>
    <row r="37" spans="2:33" ht="15" x14ac:dyDescent="0.3">
      <c r="B37" s="151" t="s">
        <v>415</v>
      </c>
      <c r="C37" s="274" t="s">
        <v>653</v>
      </c>
      <c r="D37" s="285" t="s">
        <v>19</v>
      </c>
      <c r="E37" s="315" t="e">
        <f>DGET(Defaults!$A$3:$BZ$772,B37&amp;"B",$C$57:$H$58)</f>
        <v>#VALUE!</v>
      </c>
      <c r="F37" s="180"/>
      <c r="G37" s="187" t="e">
        <f>IF(D37="Yes",DGET(Defaults!$A$3:$BZ$772,B37&amp;"C",$C$57:$H$58),E37)</f>
        <v>#VALUE!</v>
      </c>
      <c r="H37" s="187"/>
      <c r="I37" s="187" t="e">
        <f>IF(D37="Yes",DGET(Defaults!$A$3:$BZ$772,B37&amp;"M",$C$57:$H$58),E37)</f>
        <v>#VALUE!</v>
      </c>
      <c r="J37" s="187"/>
      <c r="K37" s="153" t="s">
        <v>145</v>
      </c>
      <c r="L37" s="153"/>
      <c r="M37" s="154"/>
      <c r="N37" s="151"/>
      <c r="O37" s="153"/>
      <c r="P37" s="333" t="s">
        <v>640</v>
      </c>
      <c r="Q37" s="333"/>
      <c r="R37" s="333"/>
      <c r="S37" s="385">
        <f>IF(IF(IF(ynM4.1="yes",1,0)+IF(ynM1.1="yes",1,0)+IF(ynM3.2a="yes", 1,0)=3,1,0)+IF(IF(ynM4.1="yes",1,0)+IF(ynM1.2="yes",1,0)+IF(ynM3.2a="yes", 1,0)=3,1,0)+IF(IF(ynM4.1="yes",1,0)+IF(ynM1.1="yes",1,0)+IF(ynM3.1a="yes", 1,0)=3,1,0)+IF(IF(ynM4.1="yes",1,0)+IF(ynM1.2="yes",1,0)+IF(ynM3.1a="yes", 1,0)=3,1,0)+IF(IF(ynM4.2="yes",1,0)+IF(ynM1.1="yes",1,0)+IF(ynM3.1a="yes", 1,0)=3,1,0)+IF(IF(ynM4.2="yes",1,0)+IF(ynM1.1="yes",1,0)+IF(ynM3.2a="yes", 1,0)=3,1,0)+IF(IF(ynM4.2="yes",1,0)+IF(ynM1.2="yes",1,0)+IF(ynM3.2a="yes", 1,0)=3,1,0)+IF(IF(ynM4.2="yes",1,0)+IF(ynM1.2="yes",1,0)+IF(ynM3.1a="yes", 1,0)=3,1,0)&gt;=1,20,0)</f>
        <v>0</v>
      </c>
      <c r="T37" s="386"/>
      <c r="Y37" s="143"/>
      <c r="AG37" s="289"/>
    </row>
    <row r="38" spans="2:33" ht="15" x14ac:dyDescent="0.3">
      <c r="B38" s="151" t="s">
        <v>416</v>
      </c>
      <c r="C38" s="274" t="s">
        <v>654</v>
      </c>
      <c r="D38" s="285" t="s">
        <v>19</v>
      </c>
      <c r="E38" s="315" t="e">
        <f>DGET(Defaults!$A$3:$BZ$772,B38&amp;"B",$C$57:$H$58)</f>
        <v>#VALUE!</v>
      </c>
      <c r="F38" s="180"/>
      <c r="G38" s="187" t="e">
        <f>IF(D38="Yes",DGET(Defaults!$A$3:$BZ$772,B38&amp;"C",$C$57:$H$58),E38)</f>
        <v>#VALUE!</v>
      </c>
      <c r="H38" s="187"/>
      <c r="I38" s="187" t="e">
        <f>IF(D38="Yes",DGET(Defaults!$A$3:$BZ$772,B38&amp;"M",$C$57:$H$58),E38)</f>
        <v>#VALUE!</v>
      </c>
      <c r="J38" s="187"/>
      <c r="K38" s="153" t="s">
        <v>145</v>
      </c>
      <c r="L38" s="153"/>
      <c r="M38" s="154"/>
      <c r="N38" s="151"/>
      <c r="O38" s="153"/>
      <c r="P38" s="333" t="s">
        <v>641</v>
      </c>
      <c r="Q38" s="333"/>
      <c r="R38" s="333"/>
      <c r="S38" s="347" t="e">
        <f>IF(IF((S30+S35+S37)&gt;=200,1,0)+IF(S33="yes",1,0)&gt;=1,"Yes","No")</f>
        <v>#N/A</v>
      </c>
      <c r="T38" s="348"/>
      <c r="Y38" s="294"/>
      <c r="Z38" s="294"/>
      <c r="AA38" s="294"/>
      <c r="AG38" s="289"/>
    </row>
    <row r="39" spans="2:33" x14ac:dyDescent="0.3">
      <c r="B39" s="151" t="s">
        <v>49</v>
      </c>
      <c r="C39" s="274" t="s">
        <v>655</v>
      </c>
      <c r="D39" s="285" t="s">
        <v>19</v>
      </c>
      <c r="E39" s="315" t="e">
        <f>DGET(Defaults!$A$3:$BZ$772,B39&amp;"B",$C$57:$H$58)</f>
        <v>#VALUE!</v>
      </c>
      <c r="F39" s="180"/>
      <c r="G39" s="187" t="e">
        <f>IF(D39="Yes",DGET(Defaults!$A$3:$BZ$772,B39&amp;"C",$C$57:$H$58),E39)</f>
        <v>#VALUE!</v>
      </c>
      <c r="H39" s="187"/>
      <c r="I39" s="187" t="e">
        <f>IF(D39="Yes",DGET(Defaults!$A$3:$BZ$772,B39&amp;"M",$C$57:$H$58),E39)</f>
        <v>#VALUE!</v>
      </c>
      <c r="J39" s="187"/>
      <c r="K39" s="153" t="s">
        <v>146</v>
      </c>
      <c r="L39" s="153"/>
      <c r="M39" s="154"/>
      <c r="N39" s="151"/>
      <c r="O39" s="153"/>
      <c r="P39" s="158"/>
      <c r="Q39" s="158"/>
      <c r="R39" s="158" t="s">
        <v>642</v>
      </c>
      <c r="S39" s="349">
        <v>0</v>
      </c>
      <c r="T39" s="350"/>
      <c r="Y39" s="294"/>
      <c r="Z39" s="294"/>
      <c r="AA39" s="294"/>
      <c r="AG39" s="289"/>
    </row>
    <row r="40" spans="2:33" ht="15.6" thickBot="1" x14ac:dyDescent="0.35">
      <c r="B40" s="151" t="s">
        <v>50</v>
      </c>
      <c r="C40" s="274" t="s">
        <v>658</v>
      </c>
      <c r="D40" s="282" t="s">
        <v>19</v>
      </c>
      <c r="E40" s="315" t="e">
        <f>DGET(Defaults!$A$3:$BZ$772,B40&amp;"B",$C$57:$H$58)</f>
        <v>#VALUE!</v>
      </c>
      <c r="F40" s="180"/>
      <c r="G40" s="187" t="e">
        <f>IF(D40="Yes",DGET(Defaults!$A$3:$BZ$772,B40&amp;"C",$C$57:$H$58),E40)</f>
        <v>#VALUE!</v>
      </c>
      <c r="H40" s="187"/>
      <c r="I40" s="187" t="e">
        <f>IF(D40="Yes",DGET(Defaults!$A$3:$BZ$772,B40&amp;"M",$C$57:$H$58),E40)</f>
        <v>#VALUE!</v>
      </c>
      <c r="J40" s="187"/>
      <c r="K40" s="153" t="s">
        <v>147</v>
      </c>
      <c r="L40" s="153"/>
      <c r="M40" s="154"/>
      <c r="N40" s="203"/>
      <c r="O40" s="206"/>
      <c r="P40" s="371" t="s">
        <v>681</v>
      </c>
      <c r="Q40" s="371"/>
      <c r="R40" s="372"/>
      <c r="S40" s="351">
        <f>IF(S31="yes",IF(S32="Yes",IF(S38="yes",MIN(((S30+S35+S37)*10),(0.5*S39),3000),0),0),0)</f>
        <v>0</v>
      </c>
      <c r="T40" s="352"/>
      <c r="Y40" s="294"/>
      <c r="Z40" s="294"/>
      <c r="AA40" s="294"/>
      <c r="AG40" s="289"/>
    </row>
    <row r="41" spans="2:33" x14ac:dyDescent="0.3">
      <c r="B41" s="151" t="s">
        <v>116</v>
      </c>
      <c r="C41" s="275" t="s">
        <v>656</v>
      </c>
      <c r="D41" s="280" t="s">
        <v>19</v>
      </c>
      <c r="E41" s="318" t="e">
        <f>DGET(Defaults!$A$3:$BZ$772,B41&amp;"B",$C$57:$H$58)</f>
        <v>#VALUE!</v>
      </c>
      <c r="F41" s="298"/>
      <c r="G41" s="190" t="e">
        <f>IF(D41="Yes",DGET(Defaults!$A$3:$BZ$772,B41&amp;"C",$C$57:$H$58),E41)</f>
        <v>#VALUE!</v>
      </c>
      <c r="H41" s="190"/>
      <c r="I41" s="190" t="e">
        <f>IF(D41="Yes",DGET(Defaults!$A$3:$BZ$772,B41&amp;"M",$C$57:$H$58),E41)</f>
        <v>#VALUE!</v>
      </c>
      <c r="J41" s="190"/>
      <c r="K41" s="153" t="s">
        <v>150</v>
      </c>
      <c r="L41" s="153"/>
      <c r="M41" s="154"/>
      <c r="Y41" s="294"/>
      <c r="Z41" s="294"/>
      <c r="AA41" s="294"/>
      <c r="AG41" s="289"/>
    </row>
    <row r="42" spans="2:33" ht="55.2" hidden="1" x14ac:dyDescent="0.3">
      <c r="B42" s="151" t="s">
        <v>117</v>
      </c>
      <c r="C42" s="275" t="s">
        <v>627</v>
      </c>
      <c r="D42" s="280" t="s">
        <v>19</v>
      </c>
      <c r="E42" s="319" t="e">
        <f>DGET(Defaults!$A$3:$BZ$772,B42&amp;"B",$C$57:$H$58)</f>
        <v>#VALUE!</v>
      </c>
      <c r="F42" s="299"/>
      <c r="G42" s="191" t="e">
        <f>IF(D41="Yes",DGET(Defaults!$A$3:$BZ$772,B42&amp;"C",$C$57:$H$58),E42)</f>
        <v>#VALUE!</v>
      </c>
      <c r="H42" s="191"/>
      <c r="I42" s="191" t="e">
        <f>IF(D41="Yes",DGET(Defaults!$A$3:$BZ$772,B42&amp;"M",$C$57:$H$58),E42)</f>
        <v>#VALUE!</v>
      </c>
      <c r="J42" s="191"/>
      <c r="K42" s="153" t="s">
        <v>151</v>
      </c>
      <c r="L42" s="153"/>
      <c r="M42" s="154"/>
      <c r="Y42" s="294"/>
      <c r="Z42" s="294"/>
      <c r="AA42" s="294"/>
      <c r="AG42" s="289"/>
    </row>
    <row r="43" spans="2:33" ht="24" x14ac:dyDescent="0.3">
      <c r="B43" s="151" t="s">
        <v>418</v>
      </c>
      <c r="C43" s="275" t="s">
        <v>657</v>
      </c>
      <c r="D43" s="280" t="s">
        <v>19</v>
      </c>
      <c r="E43" s="320" t="e">
        <f>DGET(Defaults!$A$3:$BZ$772,B43&amp;"B",$C$57:$H$58)</f>
        <v>#VALUE!</v>
      </c>
      <c r="F43" s="300"/>
      <c r="G43" s="192" t="e">
        <f>IF(D43="Yes",DGET(Defaults!$A$3:$BZ$772,B43&amp;"C",$C$57:$H$58),E43)</f>
        <v>#VALUE!</v>
      </c>
      <c r="H43" s="192"/>
      <c r="I43" s="192" t="e">
        <f>IF(D43="Yes",DGET(Defaults!$A$3:$BZ$772,B43&amp;"M",$C$57:$H$58),E43)</f>
        <v>#VALUE!</v>
      </c>
      <c r="J43" s="301"/>
      <c r="K43" s="153" t="s">
        <v>64</v>
      </c>
      <c r="L43" s="153"/>
      <c r="M43" s="154"/>
      <c r="AG43" s="289"/>
    </row>
    <row r="44" spans="2:33" ht="14.25" customHeight="1" x14ac:dyDescent="0.3">
      <c r="B44" s="151" t="s">
        <v>419</v>
      </c>
      <c r="C44" s="275" t="s">
        <v>659</v>
      </c>
      <c r="D44" s="280" t="s">
        <v>19</v>
      </c>
      <c r="E44" s="321" t="e">
        <f>DGET(Defaults!$A$3:$BZ$772,B44&amp;"B",$C$57:$H$58)</f>
        <v>#VALUE!</v>
      </c>
      <c r="F44" s="302"/>
      <c r="G44" s="193" t="e">
        <f>IF(D44="Yes",DGET(Defaults!$A$3:$BZ$772,B44&amp;"C",$C$57:$H$58),E44)</f>
        <v>#VALUE!</v>
      </c>
      <c r="H44" s="193"/>
      <c r="I44" s="193" t="e">
        <f>IF(D44="Yes",DGET(Defaults!$A$3:$BZ$772,B44&amp;"M",$C$57:$H$58),E44)</f>
        <v>#VALUE!</v>
      </c>
      <c r="J44" s="303"/>
      <c r="K44" s="153" t="s">
        <v>65</v>
      </c>
      <c r="L44" s="153"/>
      <c r="M44" s="154"/>
      <c r="AG44" s="289"/>
    </row>
    <row r="45" spans="2:33" ht="29.25" customHeight="1" x14ac:dyDescent="0.3">
      <c r="B45" s="151" t="s">
        <v>420</v>
      </c>
      <c r="C45" s="276" t="s">
        <v>660</v>
      </c>
      <c r="D45" s="280" t="s">
        <v>19</v>
      </c>
      <c r="E45" s="321" t="e">
        <f>DGET(Defaults!$A$3:$BZ$772,B45&amp;"B",$C$57:$H$58)</f>
        <v>#VALUE!</v>
      </c>
      <c r="F45" s="304"/>
      <c r="G45" s="193" t="e">
        <f>IF(D45="Yes",DGET(Defaults!$A$3:$BZ$772,B45&amp;"C",$C$57:$H$58),E45)</f>
        <v>#VALUE!</v>
      </c>
      <c r="H45" s="305"/>
      <c r="I45" s="193" t="e">
        <f>IF(D45="Yes",DGET(Defaults!$A$3:$BZ$772,B45&amp;"M",$C$57:$H$58),E45)</f>
        <v>#VALUE!</v>
      </c>
      <c r="J45" s="303"/>
      <c r="K45" s="153" t="s">
        <v>65</v>
      </c>
      <c r="L45" s="153"/>
      <c r="M45" s="154"/>
      <c r="AG45" s="289"/>
    </row>
    <row r="46" spans="2:33" x14ac:dyDescent="0.3">
      <c r="B46" s="151" t="s">
        <v>440</v>
      </c>
      <c r="C46" s="275" t="s">
        <v>661</v>
      </c>
      <c r="D46" s="280" t="s">
        <v>19</v>
      </c>
      <c r="E46" s="321" t="e">
        <f>DGET(Defaults!$A$3:$BZ$772,B46&amp;"B",$C$57:$H$58)</f>
        <v>#VALUE!</v>
      </c>
      <c r="F46" s="304"/>
      <c r="G46" s="193" t="e">
        <f>IF(D46="Yes",DGET(Defaults!$A$3:$BZ$772,B46&amp;"C",$C$57:$H$58),E46)</f>
        <v>#VALUE!</v>
      </c>
      <c r="H46" s="305"/>
      <c r="I46" s="193" t="e">
        <f>IF(D46="Yes",DGET(Defaults!$A$3:$BZ$772,B46&amp;"M",$C$57:$H$58),E46)</f>
        <v>#VALUE!</v>
      </c>
      <c r="J46" s="303"/>
      <c r="K46" s="153" t="s">
        <v>65</v>
      </c>
      <c r="L46" s="153"/>
      <c r="M46" s="154"/>
      <c r="AG46" s="289"/>
    </row>
    <row r="47" spans="2:33" x14ac:dyDescent="0.3">
      <c r="B47" s="151" t="s">
        <v>54</v>
      </c>
      <c r="C47" s="276" t="s">
        <v>662</v>
      </c>
      <c r="D47" s="280" t="s">
        <v>19</v>
      </c>
      <c r="E47" s="322" t="e">
        <f>DGET(Defaults!$A$3:$BZ$772,B47&amp;"B",$C$57:$H$58)</f>
        <v>#VALUE!</v>
      </c>
      <c r="F47" s="265"/>
      <c r="G47" s="195" t="e">
        <f>DGET(Defaults!$A$3:$BZ$772,B47&amp;"C",$C$57:$H$58)</f>
        <v>#VALUE!</v>
      </c>
      <c r="H47" s="194"/>
      <c r="I47" s="196" t="e">
        <f>DGET(Defaults!$A$3:$BZ$772,B47&amp;"M",$C$57:$H$58)</f>
        <v>#VALUE!</v>
      </c>
      <c r="J47" s="194"/>
      <c r="K47" s="153" t="s">
        <v>152</v>
      </c>
      <c r="L47" s="153"/>
      <c r="M47" s="154"/>
      <c r="AG47" s="289"/>
    </row>
    <row r="48" spans="2:33" ht="13.5" customHeight="1" x14ac:dyDescent="0.3">
      <c r="B48" s="151" t="s">
        <v>55</v>
      </c>
      <c r="C48" s="275" t="s">
        <v>663</v>
      </c>
      <c r="D48" s="280" t="s">
        <v>19</v>
      </c>
      <c r="E48" s="322" t="e">
        <f>DGET(Defaults!$A$3:$BZ$772,B48&amp;"B",$C$57:$H$58)</f>
        <v>#VALUE!</v>
      </c>
      <c r="F48" s="266"/>
      <c r="G48" s="195" t="e">
        <f>DGET(Defaults!$A$3:$BZ$772,B48&amp;"C",$C$57:$H$58)</f>
        <v>#VALUE!</v>
      </c>
      <c r="H48" s="197"/>
      <c r="I48" s="196" t="e">
        <f>DGET(Defaults!$A$3:$BZ$772,B48&amp;"M",$C$57:$H$58)</f>
        <v>#VALUE!</v>
      </c>
      <c r="J48" s="197" t="s">
        <v>201</v>
      </c>
      <c r="K48" s="153" t="s">
        <v>152</v>
      </c>
      <c r="L48" s="153"/>
      <c r="M48" s="154"/>
      <c r="AG48" s="289"/>
    </row>
    <row r="49" spans="1:33" ht="13.5" customHeight="1" x14ac:dyDescent="0.3">
      <c r="B49" s="151" t="s">
        <v>56</v>
      </c>
      <c r="C49" s="275" t="s">
        <v>664</v>
      </c>
      <c r="D49" s="280" t="s">
        <v>19</v>
      </c>
      <c r="E49" s="322" t="e">
        <f>DGET(Defaults!$A$3:$BZ$772,B49&amp;"B",$C$57:$H$58)</f>
        <v>#VALUE!</v>
      </c>
      <c r="F49" s="266" t="s">
        <v>201</v>
      </c>
      <c r="G49" s="195" t="e">
        <f>DGET(Defaults!$A$3:$BZ$772,B49&amp;"C",$C$57:$H$58)</f>
        <v>#VALUE!</v>
      </c>
      <c r="H49" s="197" t="s">
        <v>201</v>
      </c>
      <c r="I49" s="196" t="e">
        <f>DGET(Defaults!$A$3:$BZ$772,B49&amp;"M",$C$57:$H$58)</f>
        <v>#VALUE!</v>
      </c>
      <c r="J49" s="197"/>
      <c r="K49" s="153" t="s">
        <v>152</v>
      </c>
      <c r="L49" s="153"/>
      <c r="M49" s="154"/>
      <c r="AG49" s="289"/>
    </row>
    <row r="50" spans="1:33" x14ac:dyDescent="0.3">
      <c r="B50" s="151" t="s">
        <v>57</v>
      </c>
      <c r="C50" s="276" t="s">
        <v>665</v>
      </c>
      <c r="D50" s="280" t="s">
        <v>19</v>
      </c>
      <c r="E50" s="322" t="e">
        <f>DGET(Defaults!$A$3:$BZ$772,B50&amp;"B",$C$57:$H$58)</f>
        <v>#VALUE!</v>
      </c>
      <c r="F50" s="267" t="s">
        <v>202</v>
      </c>
      <c r="G50" s="195" t="e">
        <f>DGET(Defaults!$A$3:$BZ$772,B50&amp;"C",$C$57:$H$58)</f>
        <v>#VALUE!</v>
      </c>
      <c r="H50" s="198" t="s">
        <v>202</v>
      </c>
      <c r="I50" s="196" t="e">
        <f>DGET(Defaults!$A$3:$BZ$772,B50&amp;"M",$C$57:$H$58)</f>
        <v>#VALUE!</v>
      </c>
      <c r="J50" s="199"/>
      <c r="K50" s="153" t="s">
        <v>152</v>
      </c>
      <c r="L50" s="153"/>
      <c r="M50" s="154"/>
      <c r="AG50" s="289"/>
    </row>
    <row r="51" spans="1:33" ht="15" hidden="1" x14ac:dyDescent="0.3">
      <c r="B51" s="151" t="s">
        <v>58</v>
      </c>
      <c r="C51" s="275" t="s">
        <v>628</v>
      </c>
      <c r="D51" s="280" t="s">
        <v>19</v>
      </c>
      <c r="E51" s="322" t="e">
        <f>DGET(Defaults!$A$3:$BZ$772,B51&amp;"B",$C$57:$H$58)</f>
        <v>#VALUE!</v>
      </c>
      <c r="F51" s="267" t="s">
        <v>354</v>
      </c>
      <c r="G51" s="195" t="e">
        <f>DGET(Defaults!$A$3:$BZ$772,B51&amp;"C",$C$57:$H$58)</f>
        <v>#VALUE!</v>
      </c>
      <c r="H51" s="198" t="s">
        <v>354</v>
      </c>
      <c r="I51" s="195" t="e">
        <f>DGET(Defaults!$A$3:$BZ$772,B51&amp;"M",$C$57:$H$58)</f>
        <v>#VALUE!</v>
      </c>
      <c r="J51" s="297"/>
      <c r="K51" s="153" t="s">
        <v>155</v>
      </c>
      <c r="L51" s="153"/>
      <c r="M51" s="154"/>
      <c r="AG51" s="289"/>
    </row>
    <row r="52" spans="1:33" ht="15" x14ac:dyDescent="0.3">
      <c r="B52" s="151" t="s">
        <v>231</v>
      </c>
      <c r="C52" s="275" t="s">
        <v>629</v>
      </c>
      <c r="D52" s="280" t="s">
        <v>19</v>
      </c>
      <c r="E52" s="322" t="e">
        <f>DGET(Defaults!$A$3:$BZ$772,B52&amp;"B",$C$57:$H$58)</f>
        <v>#VALUE!</v>
      </c>
      <c r="F52" s="267" t="s">
        <v>355</v>
      </c>
      <c r="G52" s="195" t="e">
        <f>DGET(Defaults!$A$3:$BZ$772,B52&amp;"C",$C$57:$H$58)</f>
        <v>#VALUE!</v>
      </c>
      <c r="H52" s="198" t="s">
        <v>355</v>
      </c>
      <c r="I52" s="195" t="e">
        <f>DGET(Defaults!$A$3:$BZ$772,B52&amp;"M",$C$57:$H$58)</f>
        <v>#VALUE!</v>
      </c>
      <c r="J52" s="198" t="s">
        <v>201</v>
      </c>
      <c r="K52" s="153" t="s">
        <v>154</v>
      </c>
      <c r="L52" s="153"/>
      <c r="M52" s="154"/>
      <c r="AG52" s="289"/>
    </row>
    <row r="53" spans="1:33" ht="15.6" thickBot="1" x14ac:dyDescent="0.35">
      <c r="B53" s="151" t="s">
        <v>384</v>
      </c>
      <c r="C53" s="277" t="s">
        <v>630</v>
      </c>
      <c r="D53" s="283" t="s">
        <v>19</v>
      </c>
      <c r="E53" s="323" t="e">
        <f>DGET(Defaults!$A$3:$BZ$772,B53&amp;"B",$C$57:$H$58)</f>
        <v>#VALUE!</v>
      </c>
      <c r="F53" s="268"/>
      <c r="G53" s="195" t="e">
        <f>DGET(Defaults!$A$3:$BZ$772,B53&amp;"C",$C$57:$H$58)</f>
        <v>#VALUE!</v>
      </c>
      <c r="H53" s="200"/>
      <c r="I53" s="195" t="e">
        <f>DGET(Defaults!$A$3:$BZ$772,B53&amp;"M",$C$57:$H$58)</f>
        <v>#VALUE!</v>
      </c>
      <c r="J53" s="201"/>
      <c r="K53" s="202" t="s">
        <v>233</v>
      </c>
      <c r="L53" s="153"/>
      <c r="M53" s="154"/>
      <c r="AG53" s="289"/>
    </row>
    <row r="54" spans="1:33" ht="14.4" hidden="1" thickBot="1" x14ac:dyDescent="0.35">
      <c r="B54" s="203"/>
      <c r="C54" s="204"/>
      <c r="D54" s="205"/>
      <c r="E54" s="206"/>
      <c r="F54" s="206"/>
      <c r="G54" s="206"/>
      <c r="H54" s="206"/>
      <c r="I54" s="206"/>
      <c r="J54" s="206"/>
      <c r="K54" s="206"/>
      <c r="L54" s="206"/>
      <c r="M54" s="207"/>
      <c r="AG54" s="289"/>
    </row>
    <row r="55" spans="1:33" x14ac:dyDescent="0.3">
      <c r="A55" s="208"/>
      <c r="B55" s="208"/>
      <c r="C55" s="208"/>
      <c r="D55" s="208"/>
      <c r="E55" s="208"/>
      <c r="F55" s="208"/>
      <c r="G55" s="208"/>
      <c r="H55" s="208"/>
      <c r="I55" s="208"/>
      <c r="J55" s="208"/>
      <c r="K55" s="208"/>
      <c r="L55" s="208"/>
      <c r="M55" s="208"/>
      <c r="N55" s="208"/>
      <c r="O55" s="208"/>
      <c r="P55" s="208"/>
      <c r="Q55" s="208"/>
      <c r="R55" s="208"/>
      <c r="S55" s="208"/>
      <c r="T55" s="208"/>
      <c r="U55" s="208"/>
      <c r="V55" s="208"/>
      <c r="W55" s="208"/>
      <c r="X55" s="208"/>
      <c r="Y55" s="208"/>
      <c r="Z55" s="208"/>
      <c r="AA55" s="208"/>
      <c r="AB55" s="289"/>
    </row>
    <row r="56" spans="1:33" ht="18" hidden="1" x14ac:dyDescent="0.35">
      <c r="A56" s="209" t="s">
        <v>140</v>
      </c>
      <c r="B56" s="153"/>
      <c r="C56" s="153"/>
      <c r="D56" s="153"/>
      <c r="E56" s="153"/>
      <c r="F56" s="153"/>
      <c r="G56" s="153"/>
      <c r="H56" s="153"/>
      <c r="I56" s="153"/>
      <c r="J56" s="153"/>
      <c r="AB56" s="289"/>
    </row>
    <row r="57" spans="1:33" hidden="1" x14ac:dyDescent="0.3">
      <c r="B57" s="153"/>
      <c r="C57" s="179" t="s">
        <v>156</v>
      </c>
      <c r="D57" s="179" t="s">
        <v>93</v>
      </c>
      <c r="E57" s="179" t="s">
        <v>88</v>
      </c>
      <c r="F57" s="179" t="s">
        <v>1</v>
      </c>
      <c r="G57" s="179" t="s">
        <v>89</v>
      </c>
      <c r="H57" s="141" t="s">
        <v>2</v>
      </c>
      <c r="I57" s="153"/>
      <c r="J57" s="210"/>
      <c r="K57" s="153"/>
      <c r="L57" s="153"/>
      <c r="M57" s="210"/>
      <c r="N57" s="210"/>
      <c r="O57" s="210"/>
      <c r="P57" s="210"/>
      <c r="Q57" s="210"/>
      <c r="R57" s="210"/>
      <c r="S57" s="210"/>
      <c r="T57" s="210"/>
      <c r="U57" s="210"/>
      <c r="V57" s="210"/>
      <c r="W57" s="210"/>
      <c r="X57" s="210"/>
      <c r="Y57" s="210"/>
      <c r="Z57" s="210"/>
      <c r="AA57" s="210"/>
      <c r="AB57" s="210"/>
      <c r="AC57" s="210"/>
      <c r="AD57" s="210"/>
      <c r="AE57" s="210"/>
      <c r="AF57" s="153"/>
      <c r="AG57" s="153"/>
    </row>
    <row r="58" spans="1:33" hidden="1" x14ac:dyDescent="0.3">
      <c r="B58" s="153"/>
      <c r="C58" s="211">
        <f>$D$18</f>
        <v>0</v>
      </c>
      <c r="D58" s="211">
        <f>$D$19</f>
        <v>0</v>
      </c>
      <c r="E58" s="211">
        <f>$D$17</f>
        <v>0</v>
      </c>
      <c r="F58" s="211" t="e">
        <f>VLOOKUP($D$15,Lists!$B$3:$C$18,2,FALSE)</f>
        <v>#N/A</v>
      </c>
      <c r="G58" s="211">
        <f>$D$21</f>
        <v>0</v>
      </c>
      <c r="H58" s="141">
        <f>$D$16</f>
        <v>0</v>
      </c>
      <c r="I58" s="153"/>
      <c r="J58" s="212"/>
      <c r="K58" s="212"/>
      <c r="L58" s="212"/>
      <c r="M58" s="210" t="e">
        <f>IF(htgInp="Wall Furnace",IF(ynM9.3="Yes",IF(ISBLANK(F46),E46,IF(F46&lt;$J75,$J75,IF(F46&gt;$K75,$K75,F46))),E46),IF(ynM9.2="yes",IF(ISBLANK(F45),E45,IF(F45&lt;$J75,$J75,IF(F45&gt;$K75,$K75,F45))),IF(ynM9.1="Yes",IF(ISBLANK(F44),E44,IF(F44&lt;$J75,$J75,IF(F44&gt;$K75,$K75,F44))),E44)))</f>
        <v>#VALUE!</v>
      </c>
      <c r="N58" s="210"/>
      <c r="O58" s="210"/>
      <c r="P58" s="210"/>
      <c r="Q58" s="210"/>
      <c r="R58" s="210"/>
      <c r="S58" s="210"/>
      <c r="T58" s="210"/>
      <c r="U58" s="210"/>
      <c r="V58" s="210"/>
      <c r="W58" s="210"/>
      <c r="X58" s="210"/>
      <c r="Y58" s="210"/>
      <c r="Z58" s="210"/>
      <c r="AA58" s="210"/>
      <c r="AB58" s="210"/>
      <c r="AC58" s="210"/>
      <c r="AD58" s="210"/>
      <c r="AE58" s="210"/>
      <c r="AF58" s="153"/>
      <c r="AG58" s="153"/>
    </row>
    <row r="59" spans="1:33" ht="18" hidden="1" x14ac:dyDescent="0.35">
      <c r="A59" s="209"/>
      <c r="B59" s="153"/>
      <c r="D59" s="211"/>
      <c r="E59" s="210"/>
      <c r="F59" s="179"/>
      <c r="G59" s="179"/>
      <c r="I59" s="153"/>
      <c r="J59" s="212"/>
      <c r="K59" s="212"/>
      <c r="L59" s="212"/>
      <c r="M59" s="210"/>
      <c r="N59" s="210"/>
      <c r="O59" s="210"/>
      <c r="P59" s="210"/>
      <c r="Q59" s="210"/>
      <c r="R59" s="210"/>
      <c r="S59" s="210"/>
      <c r="T59" s="210"/>
      <c r="U59" s="210"/>
      <c r="V59" s="306"/>
      <c r="W59" s="226"/>
      <c r="X59" s="210"/>
      <c r="Y59" s="179"/>
      <c r="Z59" s="179"/>
      <c r="AA59" s="210"/>
      <c r="AB59" s="210"/>
      <c r="AC59" s="210"/>
      <c r="AD59" s="210"/>
      <c r="AE59" s="210"/>
      <c r="AF59" s="153"/>
      <c r="AG59" s="153"/>
    </row>
    <row r="60" spans="1:33" ht="18" hidden="1" x14ac:dyDescent="0.35">
      <c r="A60" s="209" t="s">
        <v>139</v>
      </c>
      <c r="AB60" s="289"/>
    </row>
    <row r="61" spans="1:33" hidden="1" x14ac:dyDescent="0.3">
      <c r="A61" s="153"/>
      <c r="B61" s="153"/>
      <c r="C61" s="141" t="s">
        <v>134</v>
      </c>
      <c r="J61" s="213" t="s">
        <v>135</v>
      </c>
      <c r="K61" s="213"/>
      <c r="AB61" s="289"/>
    </row>
    <row r="62" spans="1:33" hidden="1" x14ac:dyDescent="0.3">
      <c r="A62" s="153"/>
      <c r="B62" s="153"/>
      <c r="D62" s="141" t="s">
        <v>136</v>
      </c>
      <c r="F62" s="141" t="s">
        <v>137</v>
      </c>
      <c r="H62" s="141" t="s">
        <v>61</v>
      </c>
      <c r="J62" s="214" t="s">
        <v>508</v>
      </c>
      <c r="K62" s="214" t="s">
        <v>509</v>
      </c>
      <c r="L62" s="215" t="s">
        <v>506</v>
      </c>
      <c r="M62" s="215" t="s">
        <v>507</v>
      </c>
      <c r="P62" s="216"/>
      <c r="Q62" s="216"/>
      <c r="R62" s="216"/>
      <c r="AB62" s="289"/>
    </row>
    <row r="63" spans="1:33" hidden="1" x14ac:dyDescent="0.3">
      <c r="A63" s="153"/>
      <c r="B63" s="141" t="s">
        <v>96</v>
      </c>
      <c r="C63" s="141" t="s">
        <v>133</v>
      </c>
      <c r="D63" s="153" t="e">
        <f>MEDIAN(IF(ISBLANK(E25),D25,E25),IF(storInp=1,J63:K63,L63:M63))</f>
        <v>#VALUE!</v>
      </c>
      <c r="F63" s="153"/>
      <c r="H63" s="153"/>
      <c r="J63" s="214">
        <v>645</v>
      </c>
      <c r="K63" s="214">
        <v>1613</v>
      </c>
      <c r="L63" s="215">
        <v>1290</v>
      </c>
      <c r="M63" s="215">
        <v>3225</v>
      </c>
      <c r="N63" s="216"/>
      <c r="AB63" s="289"/>
    </row>
    <row r="64" spans="1:33" hidden="1" x14ac:dyDescent="0.3">
      <c r="A64" s="153"/>
      <c r="B64" s="141" t="s">
        <v>97</v>
      </c>
      <c r="C64" s="153" t="s">
        <v>81</v>
      </c>
      <c r="D64" s="217" t="e">
        <f>MEDIAN(IF(ISBLANK(E26),D26,E26),J64,K64)*100</f>
        <v>#VALUE!</v>
      </c>
      <c r="F64" s="153"/>
      <c r="H64" s="153"/>
      <c r="J64" s="214">
        <v>0.115</v>
      </c>
      <c r="K64" s="214">
        <v>0.2</v>
      </c>
      <c r="AB64" s="289"/>
    </row>
    <row r="65" spans="1:33" hidden="1" x14ac:dyDescent="0.3">
      <c r="A65" s="153" t="str">
        <f>IF(AND(ynM1.2="Yes",OR(vintInp="pre78",vintInp="78-92")),"M1.2",IF(ynM1.1="Yes","M1.1","No"))</f>
        <v>No</v>
      </c>
      <c r="B65" s="153" t="s">
        <v>45</v>
      </c>
      <c r="C65" s="153" t="s">
        <v>37</v>
      </c>
      <c r="D65" s="218" t="e">
        <f>IF(ynM1.2="Yes",IF(ISBLANK(F31),DGET(Defaults!$A$3:$BZ$772,B30&amp;"B",$C$57:$H$58),MEDIAN(DGET(Defaults!$A$3:$BZ$772,B30&amp;"B",$C$57:$H$58)*(1-F31),J65,K65)),IF(ynM1.1="Yes",IF(ISBLANK(F30),DGET(Defaults!$A$3:$BZ$772,B30&amp;"B",$C$57:$H$58),MEDIAN(DGET(Defaults!$A$3:$BZ$772,B30&amp;"B",$C$57:$H$58)*(1-F30),J65,K65)),DGET(Defaults!$A$3:$BZ$772,B30&amp;"B",$C$57:$H$58)))</f>
        <v>#VALUE!</v>
      </c>
      <c r="F65" s="218" t="e">
        <f>IF(ynM1.2="Yes",IF(ISBLANK(H31),bvarM1,MEDIAN(bvarM1*(1-H31),J65,K65)),IF(ynM1.1="Yes",IF(ISBLANK(H30),bvarM1,MEDIAN(bvarM1*(1-H30),J65,K65)),bvarM1))</f>
        <v>#VALUE!</v>
      </c>
      <c r="H65" s="218" t="e">
        <f>IF(ynM1.2="Yes",IF(ISBLANK(J31),bvarM1*(1-I31),MEDIAN(bvarM1*(1-J31),J65,K65)),IF(ynM1.1="Yes",IF(ISBLANK(J30),bvarM1*(1-I30),MEDIAN(bvarM1*(1-J30),J65,K65)),bvarM1*(1-I30)))</f>
        <v>#VALUE!</v>
      </c>
      <c r="J65" s="214">
        <v>3.2000000000000003E-4</v>
      </c>
      <c r="K65" s="214">
        <v>1E-3</v>
      </c>
      <c r="AB65" s="289"/>
    </row>
    <row r="66" spans="1:33" hidden="1" x14ac:dyDescent="0.3">
      <c r="A66" s="153" t="str">
        <f>IF(AND(acInp="NoAC",htgInp="Wall Furnace"),"No",IF(ynM2="Yes","M2","No"))</f>
        <v>No</v>
      </c>
      <c r="B66" s="153" t="s">
        <v>46</v>
      </c>
      <c r="C66" s="153" t="s">
        <v>20</v>
      </c>
      <c r="D66" s="153" t="e">
        <f>IF(ynM2="Yes",MEDIAN(IF(ISBLANK(F32),E32,F32),J66,K66),E32)</f>
        <v>#VALUE!</v>
      </c>
      <c r="F66" s="153" t="e">
        <f>IF(ynM2="Yes",MEDIAN(IF(ISBLANK(H32),G32,H32),J66,K66),G32)</f>
        <v>#VALUE!</v>
      </c>
      <c r="H66" s="153" t="e">
        <f>IF(ynM2="Yes",MEDIAN(IF(ISBLANK(J32),I32,J32),J66,K66),I32)</f>
        <v>#VALUE!</v>
      </c>
      <c r="J66" s="214">
        <v>0.01</v>
      </c>
      <c r="K66" s="214">
        <v>8</v>
      </c>
      <c r="AB66" s="289"/>
    </row>
    <row r="67" spans="1:33" hidden="1" x14ac:dyDescent="0.3">
      <c r="A67" s="153" t="str">
        <f>IF(AND(acInp="NoAC",htgInp="Wall Furnace"),"No",IF(ynM3.2a="Yes","M3.2a",IF(ynM3.1a="Yes","M3.1a","No")))</f>
        <v>No</v>
      </c>
      <c r="B67" s="153" t="s">
        <v>47</v>
      </c>
      <c r="C67" s="153" t="s">
        <v>28</v>
      </c>
      <c r="D67" s="153" t="e">
        <f>IF(ynM3.2a="Yes",IF(ISBLANK(F35),IF(ISBLANK(F36),E35,MEDIAN(F36/IF(storInp=1,0.75,0.65),J67,K67)),MEDIAN(F35,J67,K67)),IF(ynM3.1a="Yes",IF(ISBLANK(F33),IF(ISBLANK(F34),E33,MEDIAN(F34/IF(storInp=1,0.75,0.65),J67,K67)),MEDIAN(F33,J67,K67)),E35))*100</f>
        <v>#VALUE!</v>
      </c>
      <c r="F67" s="153" t="e">
        <f>IF(ynM3.2a="Yes",IF(ISBLANK(H35),IF(ISBLANK(H36),G35,MEDIAN(H36/IF(storInp=1,0.75,0.65),J67,K67)),MEDIAN(H35,J67,K67)),IF(ynM3.1a="Yes",IF(ISBLANK(H33),IF(ISBLANK(H34),G33,MEDIAN(H34/IF(storInp=1,0.75,0.65),J67,K67)),MEDIAN(H33,J67,K67)),G35))*100</f>
        <v>#VALUE!</v>
      </c>
      <c r="H67" s="153" t="e">
        <f>IF(ynM3.2a="Yes",IF(ISBLANK(J35),IF(ISBLANK(J36),I35,MEDIAN(J36/IF(storInp=1,0.75,0.65),J67,K67)),MEDIAN(J35,J67,K67)),IF(ynM3.1a="Yes",IF(ISBLANK(J33),IF(ISBLANK(J34),I33,MEDIAN(J34/IF(storInp=1,0.75,0.65),J67,K67)),MEDIAN(J33,J67,K67)),I35))*100</f>
        <v>#VALUE!</v>
      </c>
      <c r="J67" s="219">
        <v>0.06</v>
      </c>
      <c r="K67" s="214">
        <v>0.35</v>
      </c>
      <c r="N67" s="220"/>
      <c r="O67" s="221"/>
      <c r="P67" s="221"/>
      <c r="AB67" s="289"/>
    </row>
    <row r="68" spans="1:33" hidden="1" x14ac:dyDescent="0.3">
      <c r="A68" s="153" t="str">
        <f>IF(ynM4.2="Yes","M4.2",IF(ynM4.1="Yes","M4.1","No"))</f>
        <v>No</v>
      </c>
      <c r="B68" s="153" t="s">
        <v>48</v>
      </c>
      <c r="C68" s="153" t="s">
        <v>27</v>
      </c>
      <c r="D68" s="222" t="e">
        <f>IF(ynM4.2="Yes",IF(ISBLANK(F38),E38,MEDIAN(F38,J68,K68)),IF(ynM4.1="Yes",IF(ISBLANK(F37),E37,MEDIAN(F37,J68,K68)),E37))</f>
        <v>#VALUE!</v>
      </c>
      <c r="F68" s="222" t="e">
        <f>IF(ynM4.2="Yes",IF(ISBLANK(H38),G38,MEDIAN(H38,J68,K68)),IF(ynM4.1="Yes",IF(ISBLANK(H37),G37,MEDIAN(H37,J68,K68)),G37))</f>
        <v>#VALUE!</v>
      </c>
      <c r="H68" s="222" t="e">
        <f>IF(ynM4.2="Yes",IF(ISBLANK(J38),I38,MEDIAN(J38,J68,K68)),IF(ynM4.1="Yes",IF(ISBLANK(J37),I37,MEDIAN(J37,J68,K68)),I37))</f>
        <v>#VALUE!</v>
      </c>
      <c r="J68" s="214">
        <v>0.01</v>
      </c>
      <c r="K68" s="214">
        <v>44</v>
      </c>
      <c r="AB68" s="289"/>
    </row>
    <row r="69" spans="1:33" hidden="1" x14ac:dyDescent="0.3">
      <c r="A69" s="153" t="str">
        <f>IF(flrInp="Slab-on-grade","No",IF(ynM5="Yes","M5","No"))</f>
        <v>No</v>
      </c>
      <c r="B69" s="153" t="s">
        <v>49</v>
      </c>
      <c r="C69" s="153" t="s">
        <v>29</v>
      </c>
      <c r="D69" s="222" t="e">
        <f>IF(ynM5="Yes",MEDIAN(IF(ISBLANK(F39),E39,F39),J69,K69),E39)</f>
        <v>#VALUE!</v>
      </c>
      <c r="F69" s="222" t="e">
        <f>IF(ynM5="Yes",MEDIAN(IF(ISBLANK(H39),G39,H39),J69,K69),G39)</f>
        <v>#VALUE!</v>
      </c>
      <c r="H69" s="222" t="e">
        <f>IF(ynM5="Yes",MEDIAN(IF(ISBLANK(J39),I39,J39),J69,K69),I39)</f>
        <v>#VALUE!</v>
      </c>
      <c r="J69" s="214">
        <v>0.01</v>
      </c>
      <c r="K69" s="214">
        <v>19</v>
      </c>
      <c r="AB69" s="289"/>
    </row>
    <row r="70" spans="1:33" hidden="1" x14ac:dyDescent="0.3">
      <c r="A70" s="153" t="str">
        <f>IF(ynM6="Yes","M6","No")</f>
        <v>No</v>
      </c>
      <c r="B70" s="153" t="s">
        <v>50</v>
      </c>
      <c r="C70" s="153" t="s">
        <v>30</v>
      </c>
      <c r="D70" s="222" t="e">
        <f>IF(ynM6="Yes",MEDIAN(IF(ISBLANK(F40),E40,F40),J69,K69),E40)</f>
        <v>#VALUE!</v>
      </c>
      <c r="F70" s="222" t="e">
        <f>IF(ynM6="Yes",MEDIAN(IF(ISBLANK(H40),G40,H40),J69,K69),G40)</f>
        <v>#VALUE!</v>
      </c>
      <c r="H70" s="222" t="e">
        <f>IF(ynM6="Yes",MEDIAN(IF(ISBLANK(J40),I40,J40),J69,K69),I40)</f>
        <v>#VALUE!</v>
      </c>
      <c r="J70" s="214">
        <v>0.01</v>
      </c>
      <c r="K70" s="214">
        <v>14</v>
      </c>
      <c r="AB70" s="289"/>
    </row>
    <row r="71" spans="1:33" hidden="1" x14ac:dyDescent="0.3">
      <c r="A71" s="153" t="str">
        <f>IF(ynM7="Yes","M7","No")</f>
        <v>No</v>
      </c>
      <c r="B71" s="153" t="s">
        <v>51</v>
      </c>
      <c r="C71" s="153" t="s">
        <v>82</v>
      </c>
      <c r="D71" s="141" t="e">
        <f>DGET(WindowInputDetail!$B$6:$D$16,"Input",'EUCA Calculator'!D72:E73)</f>
        <v>#VALUE!</v>
      </c>
      <c r="F71" s="141" t="e">
        <f>DGET(WindowInputDetail!$B$6:$D$16,"Input",'EUCA Calculator'!F72:G73)</f>
        <v>#VALUE!</v>
      </c>
      <c r="H71" s="141" t="e">
        <f>DGET(WindowInputDetail!$B$6:$D$16,"Input",'EUCA Calculator'!H72:I73)</f>
        <v>#VALUE!</v>
      </c>
      <c r="J71" s="214">
        <v>1</v>
      </c>
      <c r="K71" s="214">
        <v>3</v>
      </c>
      <c r="AB71" s="289"/>
    </row>
    <row r="72" spans="1:33" hidden="1" x14ac:dyDescent="0.3">
      <c r="A72" s="153"/>
      <c r="B72" s="153"/>
      <c r="C72" s="153"/>
      <c r="D72" s="153" t="s">
        <v>70</v>
      </c>
      <c r="E72" s="153" t="s">
        <v>122</v>
      </c>
      <c r="F72" s="153" t="s">
        <v>70</v>
      </c>
      <c r="G72" s="153" t="s">
        <v>122</v>
      </c>
      <c r="H72" s="153" t="s">
        <v>70</v>
      </c>
      <c r="I72" s="153" t="s">
        <v>122</v>
      </c>
      <c r="J72" s="214"/>
      <c r="K72" s="214"/>
      <c r="AB72" s="289"/>
    </row>
    <row r="73" spans="1:33" hidden="1" x14ac:dyDescent="0.3">
      <c r="A73" s="153"/>
      <c r="B73" s="153"/>
      <c r="C73" s="153"/>
      <c r="D73" s="153" t="e">
        <f>VLOOKUP(IF(ISBLANK(F41),E41,F41),WindowInputDetail!$B$7:$B$15,1,TRUE)</f>
        <v>#VALUE!</v>
      </c>
      <c r="E73" s="153" t="e">
        <f>VLOOKUP(IF(ISBLANK(F42),E42,F42),WindowInputDetail!$C$7:$C$15,1,TRUE)</f>
        <v>#VALUE!</v>
      </c>
      <c r="F73" s="223" t="e">
        <f>VLOOKUP(IF(ISBLANK(H41),G41,H41),WindowInputDetail!$B$7:$B$15,1,TRUE)</f>
        <v>#VALUE!</v>
      </c>
      <c r="G73" s="153" t="e">
        <f>VLOOKUP(IF(ISBLANK(H42),G42,H42),WindowInputDetail!$C$7:$C$15,1,TRUE)</f>
        <v>#VALUE!</v>
      </c>
      <c r="H73" s="153" t="e">
        <f>VLOOKUP(IF(ISBLANK(J41),I41,J41),WindowInputDetail!$B$7:$B$15,1,TRUE)</f>
        <v>#VALUE!</v>
      </c>
      <c r="I73" s="153" t="e">
        <f>VLOOKUP(IF(ISBLANK(J42),I42,J42),WindowInputDetail!$C$7:$C$15,1,TRUE)</f>
        <v>#VALUE!</v>
      </c>
      <c r="J73" s="214"/>
      <c r="K73" s="214"/>
      <c r="AB73" s="289"/>
    </row>
    <row r="74" spans="1:33" hidden="1" x14ac:dyDescent="0.3">
      <c r="A74" s="153" t="str">
        <f>IF(acInp="NoAC","No",IF(ynM8.2="Yes","M8.2","No"))</f>
        <v>No</v>
      </c>
      <c r="B74" s="153" t="s">
        <v>52</v>
      </c>
      <c r="C74" s="153" t="s">
        <v>33</v>
      </c>
      <c r="D74" s="222" t="e">
        <f>IF(ynM8.2="Yes",IF(ISBLANK(F43),E43,MEDIAN(F43,J74,K74)),E43)</f>
        <v>#VALUE!</v>
      </c>
      <c r="F74" s="222" t="e">
        <f>IF(ynM8.2="Yes",IF(ISBLANK(H43),G43,MEDIAN(H43,L74,M74)),G43)</f>
        <v>#VALUE!</v>
      </c>
      <c r="H74" s="222" t="e">
        <f>IF(ynM8.2="Yes",IF(ISBLANK(J43),I43,MEDIAN(J43,N74,O74)),I43)</f>
        <v>#VALUE!</v>
      </c>
      <c r="J74" s="214">
        <v>10</v>
      </c>
      <c r="K74" s="214">
        <v>16</v>
      </c>
      <c r="AB74" s="289"/>
    </row>
    <row r="75" spans="1:33" hidden="1" x14ac:dyDescent="0.3">
      <c r="A75" s="153" t="str">
        <f>IF(htgInp="Furnace",IF(ynM9.2="Yes","M9.2",IF(ynM9.1="Yes","M9.1","No")),IF(ynM9.3="Yes","M9.3","No"))</f>
        <v>No</v>
      </c>
      <c r="B75" s="153" t="s">
        <v>53</v>
      </c>
      <c r="C75" s="153" t="s">
        <v>193</v>
      </c>
      <c r="D75" s="217" t="e">
        <f>IF(htgInp="Wall Furnace",IF(ynM9.3="Yes",IF(ISBLANK(F46),E46,MEDIAN(F46,J75,K75)),E46),IF(ynM9.2="Yes",IF(ISBLANK(F45),E45,MEDIAN(F45,J75,K75)),IF(ynM9.1="Yes",IF(ISBLANK(F44),E44,MEDIAN(F44,J75,K75)),E44)))</f>
        <v>#VALUE!</v>
      </c>
      <c r="E75" s="224"/>
      <c r="F75" s="217" t="e">
        <f>IF(htgInp="Wall Furnace",IF(ynM9.3="Yes",IF(ISBLANK(H46),G46,MEDIAN(H46,J75,K75)),G46),IF(ynM9.2="Yes",IF(ISBLANK(H45),G45,MEDIAN(H45,J75,K75)),IF(ynM9.1="Yes",IF(ISBLANK(H44),G44,MEDIAN(H44,J75,K75)),G44)))</f>
        <v>#VALUE!</v>
      </c>
      <c r="G75" s="224"/>
      <c r="H75" s="217" t="e">
        <f>IF(htgInp="Wall Furnace",IF(ynM9.3="Yes",IF(ISBLANK(J46),I46,MEDIAN(J46,J75,K75)),I46),IF(ynM9.2="Yes",IF(ISBLANK(J45),I45,MEDIAN(J45,J75,K75)),IF(ynM9.1="Yes",IF(ISBLANK(J44),I44,MEDIAN(J44,J75,K75)),I44)))</f>
        <v>#VALUE!</v>
      </c>
      <c r="J75" s="214">
        <f>IF(htgInp="Wall Furnace",62,78)</f>
        <v>78</v>
      </c>
      <c r="K75" s="214">
        <f>IF(htgInp="Wall Furnace",70,95)</f>
        <v>95</v>
      </c>
      <c r="AB75" s="289"/>
    </row>
    <row r="76" spans="1:33" hidden="1" x14ac:dyDescent="0.3">
      <c r="A76" s="153"/>
      <c r="B76" s="153"/>
      <c r="C76" s="153"/>
      <c r="D76" s="153"/>
      <c r="F76" s="153"/>
      <c r="H76" s="153"/>
      <c r="J76" s="153"/>
      <c r="K76" s="153"/>
      <c r="AB76" s="289"/>
    </row>
    <row r="77" spans="1:33" hidden="1" x14ac:dyDescent="0.3">
      <c r="A77" s="153"/>
      <c r="B77" s="153"/>
      <c r="C77" s="153"/>
      <c r="D77" s="153"/>
      <c r="E77" s="153"/>
      <c r="F77" s="153"/>
      <c r="G77" s="153"/>
      <c r="H77" s="153"/>
      <c r="I77" s="153"/>
      <c r="J77" s="153"/>
      <c r="AB77" s="289"/>
    </row>
    <row r="78" spans="1:33" ht="18" hidden="1" x14ac:dyDescent="0.35">
      <c r="A78" s="209" t="s">
        <v>253</v>
      </c>
      <c r="B78" s="153"/>
      <c r="C78" s="210"/>
      <c r="D78" s="225"/>
      <c r="E78" s="211"/>
      <c r="F78" s="211"/>
      <c r="G78" s="211"/>
      <c r="H78" s="211"/>
      <c r="I78" s="211"/>
      <c r="J78" s="210"/>
      <c r="K78" s="210"/>
      <c r="L78" s="210"/>
      <c r="M78" s="210"/>
      <c r="N78" s="210"/>
      <c r="O78" s="210"/>
      <c r="P78" s="210"/>
      <c r="Q78" s="210"/>
      <c r="R78" s="210"/>
      <c r="S78" s="210"/>
      <c r="T78" s="210"/>
      <c r="U78" s="210"/>
      <c r="V78" s="179"/>
      <c r="W78" s="210"/>
      <c r="X78" s="210"/>
      <c r="Y78" s="179"/>
      <c r="Z78" s="179"/>
      <c r="AA78" s="210"/>
      <c r="AB78" s="210"/>
      <c r="AC78" s="210"/>
      <c r="AD78" s="210"/>
      <c r="AE78" s="210"/>
      <c r="AF78" s="153"/>
      <c r="AG78" s="153"/>
    </row>
    <row r="79" spans="1:33" hidden="1" x14ac:dyDescent="0.3">
      <c r="B79" s="153"/>
      <c r="C79" s="226"/>
      <c r="D79" s="225"/>
      <c r="E79" s="211"/>
      <c r="F79" s="211"/>
      <c r="G79" s="211"/>
      <c r="H79" s="211"/>
      <c r="I79" s="211"/>
      <c r="J79" s="210"/>
      <c r="K79" s="210"/>
      <c r="L79" s="210"/>
      <c r="M79" s="210"/>
      <c r="N79" s="210"/>
      <c r="O79" s="210"/>
      <c r="P79" s="210"/>
      <c r="Q79" s="210"/>
      <c r="R79" s="210"/>
      <c r="S79" s="210"/>
      <c r="T79" s="210"/>
      <c r="U79" s="210"/>
      <c r="V79" s="179"/>
      <c r="W79" s="210"/>
      <c r="X79" s="210"/>
      <c r="Y79" s="179"/>
      <c r="Z79" s="179"/>
      <c r="AA79" s="210"/>
      <c r="AB79" s="210"/>
      <c r="AC79" s="210"/>
      <c r="AD79" s="210"/>
      <c r="AE79" s="210"/>
      <c r="AF79" s="153"/>
      <c r="AG79" s="153"/>
    </row>
    <row r="80" spans="1:33" hidden="1" x14ac:dyDescent="0.3">
      <c r="B80" s="153"/>
      <c r="C80" s="227" t="s">
        <v>153</v>
      </c>
      <c r="D80" s="159" t="s">
        <v>131</v>
      </c>
      <c r="E80" s="159" t="s">
        <v>91</v>
      </c>
      <c r="F80" s="159" t="s">
        <v>186</v>
      </c>
      <c r="G80" s="159" t="s">
        <v>91</v>
      </c>
      <c r="H80" s="159" t="s">
        <v>251</v>
      </c>
      <c r="I80" s="210"/>
      <c r="N80" s="210"/>
      <c r="O80" s="210"/>
      <c r="P80" s="210"/>
      <c r="Q80" s="210"/>
      <c r="R80" s="210"/>
      <c r="S80" s="210"/>
      <c r="T80" s="210"/>
      <c r="U80" s="210"/>
      <c r="V80" s="179"/>
      <c r="W80" s="210"/>
      <c r="X80" s="210"/>
      <c r="Y80" s="179"/>
      <c r="Z80" s="179"/>
      <c r="AA80" s="210"/>
      <c r="AB80" s="210"/>
      <c r="AC80" s="210"/>
      <c r="AD80" s="210"/>
      <c r="AE80" s="210"/>
      <c r="AF80" s="153"/>
      <c r="AG80" s="153"/>
    </row>
    <row r="81" spans="1:33" hidden="1" x14ac:dyDescent="0.3">
      <c r="B81" s="153"/>
      <c r="C81" s="227" t="e">
        <f t="shared" ref="C81:C89" si="0">$D$18&amp;"-"&amp;$D$19&amp;"-"&amp;$D$17&amp;"-"&amp;$F$58&amp;"-"&amp;$D$21&amp;"-"&amp;E81&amp;"-"&amp;D81</f>
        <v>#N/A</v>
      </c>
      <c r="D81" s="227" t="s">
        <v>132</v>
      </c>
      <c r="E81" s="227" t="s">
        <v>59</v>
      </c>
      <c r="F81" s="228" t="e">
        <f>HLOOKUP(C81,Regressions!$I$1:$CCC$8,8,FALSE)</f>
        <v>#N/A</v>
      </c>
      <c r="G81" s="229" t="e">
        <f>F81*$D$63</f>
        <v>#N/A</v>
      </c>
      <c r="H81" s="229" t="e">
        <f>G81*3.412</f>
        <v>#N/A</v>
      </c>
      <c r="I81" s="211"/>
      <c r="N81" s="210"/>
      <c r="O81" s="210"/>
      <c r="P81" s="210"/>
      <c r="Q81" s="210"/>
      <c r="R81" s="210"/>
      <c r="S81" s="210"/>
      <c r="T81" s="210"/>
      <c r="U81" s="210"/>
      <c r="V81" s="210"/>
      <c r="W81" s="210"/>
      <c r="X81" s="210"/>
      <c r="Y81" s="179"/>
      <c r="Z81" s="210"/>
      <c r="AA81" s="210"/>
      <c r="AB81" s="210"/>
      <c r="AC81" s="210"/>
      <c r="AD81" s="210"/>
      <c r="AE81" s="210"/>
      <c r="AF81" s="153"/>
      <c r="AG81" s="153"/>
    </row>
    <row r="82" spans="1:33" hidden="1" x14ac:dyDescent="0.3">
      <c r="B82" s="153"/>
      <c r="C82" s="227" t="e">
        <f t="shared" si="0"/>
        <v>#N/A</v>
      </c>
      <c r="D82" s="227" t="s">
        <v>132</v>
      </c>
      <c r="E82" s="227" t="s">
        <v>60</v>
      </c>
      <c r="F82" s="228" t="e">
        <f>HLOOKUP(C82,Regressions!$I$1:$CCC$8,8,FALSE)</f>
        <v>#N/A</v>
      </c>
      <c r="G82" s="229" t="e">
        <f t="shared" ref="G82:G89" si="1">F82*$D$63</f>
        <v>#N/A</v>
      </c>
      <c r="H82" s="230"/>
      <c r="I82" s="210"/>
      <c r="N82" s="210"/>
      <c r="O82" s="210"/>
      <c r="P82" s="210"/>
      <c r="Q82" s="210"/>
      <c r="R82" s="210"/>
      <c r="S82" s="210"/>
      <c r="T82" s="210"/>
      <c r="U82" s="210"/>
      <c r="V82" s="210"/>
      <c r="W82" s="210"/>
      <c r="X82" s="210"/>
      <c r="Y82" s="210"/>
      <c r="Z82" s="210"/>
      <c r="AA82" s="210"/>
      <c r="AB82" s="210"/>
      <c r="AC82" s="210"/>
      <c r="AD82" s="210"/>
      <c r="AE82" s="210"/>
      <c r="AF82" s="153"/>
      <c r="AG82" s="153"/>
    </row>
    <row r="83" spans="1:33" hidden="1" x14ac:dyDescent="0.3">
      <c r="B83" s="153"/>
      <c r="C83" s="227" t="e">
        <f t="shared" si="0"/>
        <v>#N/A</v>
      </c>
      <c r="D83" s="227" t="s">
        <v>132</v>
      </c>
      <c r="E83" s="227" t="s">
        <v>194</v>
      </c>
      <c r="F83" s="228" t="e">
        <f>HLOOKUP(C83,Regressions!$I$1:$CCC$8,8,FALSE)</f>
        <v>#N/A</v>
      </c>
      <c r="G83" s="229" t="e">
        <f t="shared" si="1"/>
        <v>#N/A</v>
      </c>
      <c r="H83" s="229" t="e">
        <f>G83*100</f>
        <v>#N/A</v>
      </c>
      <c r="I83" s="211"/>
      <c r="K83" s="210"/>
      <c r="L83" s="210"/>
      <c r="M83" s="210"/>
      <c r="N83" s="210"/>
      <c r="O83" s="210"/>
      <c r="P83" s="210"/>
      <c r="Q83" s="210"/>
      <c r="R83" s="210"/>
      <c r="S83" s="210"/>
      <c r="T83" s="210"/>
      <c r="U83" s="210"/>
      <c r="V83" s="210"/>
      <c r="W83" s="210"/>
      <c r="X83" s="210"/>
      <c r="Y83" s="210"/>
      <c r="Z83" s="210"/>
      <c r="AA83" s="210"/>
      <c r="AB83" s="210"/>
      <c r="AC83" s="210"/>
      <c r="AD83" s="210"/>
      <c r="AE83" s="210"/>
      <c r="AF83" s="153"/>
      <c r="AG83" s="153"/>
    </row>
    <row r="84" spans="1:33" hidden="1" x14ac:dyDescent="0.3">
      <c r="B84" s="153"/>
      <c r="C84" s="227" t="e">
        <f t="shared" si="0"/>
        <v>#N/A</v>
      </c>
      <c r="D84" s="227" t="s">
        <v>130</v>
      </c>
      <c r="E84" s="227" t="s">
        <v>59</v>
      </c>
      <c r="F84" s="228" t="e">
        <f>HLOOKUP(C84,Regressions!$I$1:$CCC$8,8,FALSE)</f>
        <v>#N/A</v>
      </c>
      <c r="G84" s="229" t="e">
        <f t="shared" si="1"/>
        <v>#N/A</v>
      </c>
      <c r="H84" s="229" t="e">
        <f>G84*3.412</f>
        <v>#N/A</v>
      </c>
      <c r="I84" s="210"/>
      <c r="K84" s="210"/>
      <c r="L84" s="210"/>
      <c r="M84" s="210"/>
      <c r="N84" s="210"/>
      <c r="O84" s="210"/>
      <c r="P84" s="210"/>
      <c r="Q84" s="210"/>
      <c r="R84" s="210"/>
      <c r="S84" s="210"/>
      <c r="T84" s="210"/>
      <c r="U84" s="210"/>
      <c r="V84" s="210"/>
      <c r="W84" s="210"/>
      <c r="X84" s="210"/>
      <c r="Y84" s="210"/>
      <c r="Z84" s="210"/>
      <c r="AA84" s="210"/>
      <c r="AB84" s="210"/>
      <c r="AC84" s="210"/>
      <c r="AD84" s="210"/>
      <c r="AE84" s="210"/>
      <c r="AF84" s="153"/>
      <c r="AG84" s="153"/>
    </row>
    <row r="85" spans="1:33" hidden="1" x14ac:dyDescent="0.3">
      <c r="B85" s="153"/>
      <c r="C85" s="227" t="e">
        <f t="shared" si="0"/>
        <v>#N/A</v>
      </c>
      <c r="D85" s="227" t="s">
        <v>130</v>
      </c>
      <c r="E85" s="227" t="s">
        <v>60</v>
      </c>
      <c r="F85" s="228" t="e">
        <f>HLOOKUP(C85,Regressions!$I$1:$CCC$8,8,FALSE)</f>
        <v>#N/A</v>
      </c>
      <c r="G85" s="229" t="e">
        <f t="shared" si="1"/>
        <v>#N/A</v>
      </c>
      <c r="H85" s="229"/>
      <c r="I85" s="211"/>
      <c r="K85" s="210"/>
      <c r="L85" s="210"/>
      <c r="M85" s="210"/>
      <c r="N85" s="210"/>
      <c r="O85" s="210"/>
      <c r="P85" s="210"/>
      <c r="Q85" s="210"/>
      <c r="R85" s="210"/>
      <c r="S85" s="210"/>
      <c r="T85" s="210"/>
      <c r="U85" s="210"/>
      <c r="V85" s="210"/>
      <c r="W85" s="210"/>
      <c r="X85" s="210"/>
      <c r="Y85" s="210"/>
      <c r="Z85" s="210"/>
      <c r="AA85" s="210"/>
      <c r="AB85" s="210"/>
      <c r="AC85" s="210"/>
      <c r="AD85" s="210"/>
      <c r="AE85" s="210"/>
      <c r="AF85" s="153"/>
      <c r="AG85" s="153"/>
    </row>
    <row r="86" spans="1:33" hidden="1" x14ac:dyDescent="0.3">
      <c r="B86" s="153"/>
      <c r="C86" s="227" t="e">
        <f t="shared" si="0"/>
        <v>#N/A</v>
      </c>
      <c r="D86" s="231" t="s">
        <v>130</v>
      </c>
      <c r="E86" s="227" t="s">
        <v>194</v>
      </c>
      <c r="F86" s="228" t="e">
        <f>HLOOKUP(C86,Regressions!$I$1:$CCC$8,8,FALSE)</f>
        <v>#N/A</v>
      </c>
      <c r="G86" s="229" t="e">
        <f t="shared" si="1"/>
        <v>#N/A</v>
      </c>
      <c r="H86" s="229" t="e">
        <f>G86*100</f>
        <v>#N/A</v>
      </c>
      <c r="I86" s="179"/>
      <c r="J86" s="210"/>
      <c r="K86" s="210"/>
      <c r="L86" s="210"/>
      <c r="M86" s="210"/>
      <c r="N86" s="210"/>
      <c r="O86" s="210"/>
      <c r="P86" s="210"/>
      <c r="Q86" s="210"/>
      <c r="R86" s="210"/>
      <c r="S86" s="210"/>
      <c r="T86" s="210"/>
      <c r="U86" s="210"/>
      <c r="V86" s="210"/>
      <c r="W86" s="210"/>
      <c r="X86" s="210"/>
      <c r="Y86" s="210"/>
      <c r="Z86" s="210"/>
      <c r="AA86" s="210"/>
      <c r="AB86" s="210"/>
      <c r="AC86" s="210"/>
      <c r="AD86" s="210"/>
      <c r="AE86" s="210"/>
      <c r="AF86" s="153"/>
      <c r="AG86" s="153"/>
    </row>
    <row r="87" spans="1:33" hidden="1" x14ac:dyDescent="0.3">
      <c r="C87" s="227" t="e">
        <f t="shared" si="0"/>
        <v>#N/A</v>
      </c>
      <c r="D87" s="227" t="s">
        <v>61</v>
      </c>
      <c r="E87" s="227" t="s">
        <v>59</v>
      </c>
      <c r="F87" s="228" t="e">
        <f>HLOOKUP(C87,Regressions!$I$1:$CCC$8,8,FALSE)</f>
        <v>#N/A</v>
      </c>
      <c r="G87" s="229" t="e">
        <f t="shared" si="1"/>
        <v>#N/A</v>
      </c>
      <c r="H87" s="229" t="e">
        <f>G87*3.412</f>
        <v>#N/A</v>
      </c>
      <c r="I87" s="210"/>
      <c r="N87" s="210"/>
      <c r="O87" s="210"/>
      <c r="P87" s="210"/>
      <c r="Q87" s="210"/>
      <c r="R87" s="210"/>
      <c r="S87" s="210"/>
      <c r="T87" s="210"/>
      <c r="U87" s="210"/>
      <c r="V87" s="210"/>
      <c r="W87" s="210"/>
      <c r="X87" s="210"/>
      <c r="Y87" s="210"/>
      <c r="Z87" s="210"/>
      <c r="AA87" s="210"/>
      <c r="AB87" s="210"/>
      <c r="AC87" s="210"/>
      <c r="AD87" s="210"/>
      <c r="AE87" s="210"/>
      <c r="AF87" s="153"/>
      <c r="AG87" s="153"/>
    </row>
    <row r="88" spans="1:33" hidden="1" x14ac:dyDescent="0.3">
      <c r="C88" s="227" t="e">
        <f t="shared" si="0"/>
        <v>#N/A</v>
      </c>
      <c r="D88" s="227" t="s">
        <v>61</v>
      </c>
      <c r="E88" s="227" t="s">
        <v>60</v>
      </c>
      <c r="F88" s="228" t="e">
        <f>HLOOKUP(C88,Regressions!$I$1:$CCC$8,8,FALSE)</f>
        <v>#N/A</v>
      </c>
      <c r="G88" s="229" t="e">
        <f t="shared" si="1"/>
        <v>#N/A</v>
      </c>
      <c r="H88" s="179"/>
      <c r="I88" s="179"/>
      <c r="J88" s="210"/>
      <c r="K88" s="210"/>
      <c r="L88" s="210"/>
      <c r="M88" s="210"/>
      <c r="N88" s="210"/>
      <c r="O88" s="210"/>
      <c r="P88" s="210"/>
      <c r="Q88" s="210"/>
      <c r="R88" s="210"/>
      <c r="S88" s="210"/>
      <c r="T88" s="210"/>
      <c r="U88" s="210"/>
      <c r="V88" s="210"/>
      <c r="W88" s="210"/>
      <c r="X88" s="210"/>
      <c r="Y88" s="210"/>
      <c r="Z88" s="210"/>
      <c r="AA88" s="210"/>
      <c r="AB88" s="210"/>
      <c r="AC88" s="210"/>
      <c r="AD88" s="210"/>
      <c r="AE88" s="210"/>
      <c r="AF88" s="153"/>
      <c r="AG88" s="153"/>
    </row>
    <row r="89" spans="1:33" hidden="1" x14ac:dyDescent="0.3">
      <c r="C89" s="227" t="e">
        <f t="shared" si="0"/>
        <v>#N/A</v>
      </c>
      <c r="D89" s="227" t="s">
        <v>61</v>
      </c>
      <c r="E89" s="227" t="s">
        <v>194</v>
      </c>
      <c r="F89" s="228" t="e">
        <f>HLOOKUP(C89,Regressions!$I$1:$CCC$8,8,FALSE)</f>
        <v>#N/A</v>
      </c>
      <c r="G89" s="229" t="e">
        <f t="shared" si="1"/>
        <v>#N/A</v>
      </c>
      <c r="H89" s="229" t="e">
        <f>G89*100</f>
        <v>#N/A</v>
      </c>
      <c r="I89" s="211"/>
      <c r="J89" s="210"/>
      <c r="K89" s="210"/>
      <c r="L89" s="210"/>
      <c r="M89" s="210"/>
      <c r="N89" s="210"/>
      <c r="O89" s="210"/>
      <c r="P89" s="210"/>
      <c r="Q89" s="210"/>
      <c r="R89" s="210"/>
      <c r="S89" s="210"/>
      <c r="T89" s="210"/>
      <c r="U89" s="210"/>
      <c r="V89" s="306"/>
      <c r="W89" s="226"/>
      <c r="X89" s="210"/>
      <c r="Y89" s="179"/>
      <c r="Z89" s="179"/>
      <c r="AA89" s="210"/>
      <c r="AB89" s="210"/>
      <c r="AC89" s="210"/>
      <c r="AD89" s="210"/>
      <c r="AE89" s="210"/>
      <c r="AF89" s="153"/>
      <c r="AG89" s="153"/>
    </row>
    <row r="90" spans="1:33" ht="13.5" hidden="1" customHeight="1" x14ac:dyDescent="0.3">
      <c r="D90" s="225"/>
      <c r="F90" s="211"/>
      <c r="G90" s="211"/>
      <c r="H90" s="211"/>
      <c r="I90" s="211"/>
      <c r="J90" s="210"/>
      <c r="K90" s="210"/>
      <c r="L90" s="210"/>
      <c r="M90" s="210"/>
      <c r="N90" s="210"/>
      <c r="O90" s="210"/>
      <c r="P90" s="210"/>
      <c r="Q90" s="210"/>
      <c r="R90" s="210"/>
      <c r="S90" s="210"/>
      <c r="T90" s="210"/>
      <c r="U90" s="210"/>
      <c r="V90" s="179"/>
      <c r="W90" s="210"/>
      <c r="X90" s="210"/>
      <c r="Y90" s="179"/>
      <c r="Z90" s="179"/>
      <c r="AA90" s="210"/>
      <c r="AB90" s="210"/>
      <c r="AC90" s="210"/>
      <c r="AD90" s="210"/>
      <c r="AE90" s="210"/>
      <c r="AF90" s="153"/>
      <c r="AG90" s="153"/>
    </row>
    <row r="91" spans="1:33" ht="18" hidden="1" x14ac:dyDescent="0.35">
      <c r="A91" s="209" t="s">
        <v>408</v>
      </c>
      <c r="B91" s="153"/>
      <c r="C91" s="210"/>
      <c r="D91" s="225"/>
      <c r="E91" s="211"/>
      <c r="F91" s="211"/>
      <c r="G91" s="211"/>
      <c r="H91" s="211"/>
      <c r="I91" s="211"/>
      <c r="J91" s="210"/>
      <c r="K91" s="210"/>
      <c r="L91" s="210"/>
      <c r="M91" s="210"/>
      <c r="N91" s="210"/>
      <c r="O91" s="210"/>
      <c r="P91" s="210"/>
      <c r="Q91" s="210"/>
      <c r="R91" s="210"/>
      <c r="S91" s="210"/>
      <c r="T91" s="210"/>
      <c r="U91" s="210"/>
      <c r="V91" s="179"/>
      <c r="W91" s="210"/>
      <c r="X91" s="210"/>
      <c r="Y91" s="179"/>
      <c r="Z91" s="179"/>
      <c r="AA91" s="210"/>
      <c r="AB91" s="210"/>
      <c r="AC91" s="210"/>
      <c r="AD91" s="210"/>
      <c r="AE91" s="210"/>
      <c r="AF91" s="153"/>
      <c r="AG91" s="153"/>
    </row>
    <row r="92" spans="1:33" ht="18" hidden="1" x14ac:dyDescent="0.35">
      <c r="A92" s="209"/>
      <c r="B92" s="153"/>
      <c r="C92" s="210"/>
      <c r="D92" s="225"/>
      <c r="E92" s="211"/>
      <c r="F92" s="232" t="s">
        <v>83</v>
      </c>
      <c r="G92" s="211"/>
      <c r="H92" s="211"/>
      <c r="I92" s="211"/>
      <c r="J92" s="233" t="s">
        <v>367</v>
      </c>
      <c r="K92" s="210"/>
      <c r="M92" s="234" t="s">
        <v>366</v>
      </c>
      <c r="N92" s="210"/>
      <c r="O92" s="210"/>
      <c r="P92" s="210"/>
      <c r="Q92" s="210"/>
      <c r="R92" s="210"/>
      <c r="S92" s="210"/>
      <c r="T92" s="210"/>
      <c r="U92" s="210"/>
      <c r="V92" s="179"/>
      <c r="W92" s="210"/>
      <c r="X92" s="210"/>
      <c r="Y92" s="179"/>
      <c r="Z92" s="179"/>
      <c r="AA92" s="210"/>
      <c r="AB92" s="210"/>
      <c r="AC92" s="210"/>
      <c r="AD92" s="210"/>
      <c r="AE92" s="210"/>
      <c r="AF92" s="153"/>
      <c r="AG92" s="153"/>
    </row>
    <row r="93" spans="1:33" ht="12.75" hidden="1" customHeight="1" x14ac:dyDescent="0.35">
      <c r="A93" s="209"/>
      <c r="B93" s="153"/>
      <c r="C93" s="210"/>
      <c r="D93" s="227" t="s">
        <v>123</v>
      </c>
      <c r="E93" s="227" t="s">
        <v>1</v>
      </c>
      <c r="F93" s="232"/>
      <c r="G93" s="211"/>
      <c r="H93" s="211"/>
      <c r="I93" s="211"/>
      <c r="J93" s="234"/>
      <c r="K93" s="210"/>
      <c r="L93" s="210"/>
      <c r="M93" s="233" t="s">
        <v>371</v>
      </c>
      <c r="N93" s="210" t="e">
        <f>DGET(DHW_Msr!$M$2:$T$34,M93,'EUCA Calculator'!$D$93:$E$94)</f>
        <v>#VALUE!</v>
      </c>
      <c r="O93" s="210" t="s">
        <v>374</v>
      </c>
      <c r="P93" s="210" t="e">
        <f>DGET(DHW_Msr!$M$2:$T$34,O93,'EUCA Calculator'!$D$93:$E$94)</f>
        <v>#VALUE!</v>
      </c>
      <c r="Q93" s="210"/>
      <c r="R93" s="210"/>
      <c r="S93" s="210"/>
      <c r="T93" s="210"/>
      <c r="U93" s="210"/>
      <c r="V93" s="179"/>
      <c r="W93" s="210"/>
      <c r="X93" s="210"/>
      <c r="Y93" s="179"/>
      <c r="Z93" s="179"/>
      <c r="AA93" s="210"/>
      <c r="AB93" s="210"/>
      <c r="AC93" s="210"/>
      <c r="AD93" s="210"/>
      <c r="AE93" s="210"/>
      <c r="AF93" s="153"/>
      <c r="AG93" s="153"/>
    </row>
    <row r="94" spans="1:33" hidden="1" x14ac:dyDescent="0.3">
      <c r="B94" s="153"/>
      <c r="C94" s="226"/>
      <c r="D94" s="227">
        <f>D20</f>
        <v>0</v>
      </c>
      <c r="E94" s="227">
        <f>$D$15</f>
        <v>0</v>
      </c>
      <c r="F94" s="233"/>
      <c r="J94" s="233"/>
      <c r="M94" s="233" t="s">
        <v>372</v>
      </c>
      <c r="N94" s="210" t="e">
        <f>DGET(DHW_Msr!$M$2:$T$34,M94,'EUCA Calculator'!$D$93:$E$94)</f>
        <v>#VALUE!</v>
      </c>
      <c r="O94" s="210" t="s">
        <v>375</v>
      </c>
      <c r="P94" s="210" t="e">
        <f>DGET(DHW_Msr!$M$2:$T$34,O94,'EUCA Calculator'!$D$93:$E$94)</f>
        <v>#VALUE!</v>
      </c>
      <c r="Q94" s="210"/>
      <c r="R94" s="210"/>
      <c r="S94" s="210"/>
      <c r="T94" s="210"/>
      <c r="U94" s="210"/>
      <c r="V94" s="179"/>
      <c r="W94" s="210"/>
      <c r="X94" s="210"/>
      <c r="Y94" s="179"/>
      <c r="Z94" s="179"/>
      <c r="AA94" s="210"/>
      <c r="AB94" s="210"/>
      <c r="AC94" s="210"/>
      <c r="AD94" s="210"/>
      <c r="AE94" s="210"/>
      <c r="AF94" s="153"/>
      <c r="AG94" s="153"/>
    </row>
    <row r="95" spans="1:33" hidden="1" x14ac:dyDescent="0.3">
      <c r="B95" s="153"/>
      <c r="C95" s="226"/>
      <c r="D95" s="227"/>
      <c r="E95" s="227"/>
      <c r="F95" s="233"/>
      <c r="J95" s="233"/>
      <c r="M95" s="233" t="s">
        <v>373</v>
      </c>
      <c r="N95" s="210" t="e">
        <f>DGET(DHW_Msr!$M$2:$T$34,M95,'EUCA Calculator'!$D$93:$E$94)</f>
        <v>#VALUE!</v>
      </c>
      <c r="O95" s="210" t="s">
        <v>376</v>
      </c>
      <c r="P95" s="210" t="e">
        <f>DGET(DHW_Msr!$M$2:$T$34,O95,'EUCA Calculator'!$D$93:$E$94)</f>
        <v>#VALUE!</v>
      </c>
      <c r="Q95" s="210"/>
      <c r="R95" s="210"/>
      <c r="S95" s="210"/>
      <c r="T95" s="210"/>
      <c r="U95" s="210"/>
      <c r="V95" s="179"/>
      <c r="W95" s="210"/>
      <c r="X95" s="210"/>
      <c r="Y95" s="179"/>
      <c r="Z95" s="179"/>
      <c r="AA95" s="210"/>
      <c r="AB95" s="210"/>
      <c r="AC95" s="210"/>
      <c r="AD95" s="210"/>
      <c r="AE95" s="210"/>
      <c r="AF95" s="153"/>
      <c r="AG95" s="153"/>
    </row>
    <row r="96" spans="1:33" s="208" customFormat="1" hidden="1" x14ac:dyDescent="0.3">
      <c r="F96" s="235" t="s">
        <v>243</v>
      </c>
      <c r="G96" s="236"/>
      <c r="H96" s="236" t="s">
        <v>244</v>
      </c>
      <c r="I96" s="237"/>
      <c r="J96" s="238" t="s">
        <v>380</v>
      </c>
      <c r="K96" s="237" t="s">
        <v>243</v>
      </c>
      <c r="L96" s="208" t="s">
        <v>244</v>
      </c>
      <c r="M96" s="239" t="s">
        <v>370</v>
      </c>
      <c r="N96" s="237"/>
      <c r="P96" s="237" t="s">
        <v>243</v>
      </c>
      <c r="Q96" s="208" t="s">
        <v>244</v>
      </c>
      <c r="S96" s="237"/>
      <c r="T96" s="237"/>
      <c r="U96" s="237"/>
      <c r="V96" s="236"/>
      <c r="W96" s="237"/>
      <c r="X96" s="237"/>
      <c r="Y96" s="236"/>
      <c r="Z96" s="236"/>
      <c r="AA96" s="237"/>
      <c r="AB96" s="237"/>
      <c r="AC96" s="237"/>
      <c r="AD96" s="237"/>
      <c r="AE96" s="237"/>
    </row>
    <row r="97" spans="2:33" hidden="1" x14ac:dyDescent="0.3">
      <c r="B97" s="153" t="str">
        <f>IF(wtrhtInp="Electric",ynM11,"No")</f>
        <v>No</v>
      </c>
      <c r="C97" s="227" t="s">
        <v>5</v>
      </c>
      <c r="D97" s="227" t="s">
        <v>2</v>
      </c>
      <c r="E97" s="227" t="s">
        <v>1</v>
      </c>
      <c r="F97" s="240" t="s">
        <v>245</v>
      </c>
      <c r="G97" s="229">
        <f>IF($B97&lt;&gt;"No",DGET(DHW_Msr!$A$2:$K$338,'EUCA Calculator'!F97,'EUCA Calculator'!C97:E98),0)</f>
        <v>0</v>
      </c>
      <c r="H97" s="229" t="s">
        <v>249</v>
      </c>
      <c r="I97" s="229">
        <f>IF($B97&lt;&gt;"No",DGET(DHW_Msr!$A$2:$K$338,'EUCA Calculator'!H97,'EUCA Calculator'!C97:E98),0)</f>
        <v>0</v>
      </c>
      <c r="J97" s="233" t="s">
        <v>237</v>
      </c>
      <c r="K97" s="223">
        <f>G97</f>
        <v>0</v>
      </c>
      <c r="L97" s="241">
        <f>I97</f>
        <v>0</v>
      </c>
      <c r="M97" s="234"/>
      <c r="N97" s="242" t="e">
        <f>IF($N$93=0,0,K97/$N$93)</f>
        <v>#VALUE!</v>
      </c>
      <c r="O97" s="242" t="e">
        <f>IF($P$93=0,0,L97/$P$93)</f>
        <v>#VALUE!</v>
      </c>
      <c r="P97" s="210"/>
      <c r="Q97" s="210"/>
      <c r="R97" s="210"/>
      <c r="S97" s="210"/>
      <c r="T97" s="210"/>
      <c r="U97" s="210"/>
      <c r="V97" s="210"/>
      <c r="W97" s="210"/>
      <c r="X97" s="210"/>
      <c r="Y97" s="179"/>
      <c r="Z97" s="210"/>
      <c r="AA97" s="210"/>
      <c r="AB97" s="210"/>
      <c r="AC97" s="210"/>
      <c r="AD97" s="210"/>
      <c r="AE97" s="210"/>
      <c r="AF97" s="153"/>
      <c r="AG97" s="153"/>
    </row>
    <row r="98" spans="2:33" hidden="1" x14ac:dyDescent="0.3">
      <c r="B98" s="153" t="str">
        <f>IF(wtrhtInp="Electric",ynM11,"No")</f>
        <v>No</v>
      </c>
      <c r="C98" s="227" t="s">
        <v>604</v>
      </c>
      <c r="D98" s="227">
        <f>$D$16</f>
        <v>0</v>
      </c>
      <c r="E98" s="227">
        <f>$D$15</f>
        <v>0</v>
      </c>
      <c r="F98" s="240" t="s">
        <v>247</v>
      </c>
      <c r="G98" s="229">
        <f>IF($B98&lt;&gt;"No",DGET(DHW_Msr!$A$2:$K$338,'EUCA Calculator'!F98,'EUCA Calculator'!C97:E98),0)</f>
        <v>0</v>
      </c>
      <c r="H98" s="229" t="s">
        <v>246</v>
      </c>
      <c r="I98" s="229">
        <f>IF($B98&lt;&gt;"No",DGET(DHW_Msr!$A$2:$K$338,'EUCA Calculator'!H98,'EUCA Calculator'!C97:E98),0)</f>
        <v>0</v>
      </c>
      <c r="J98" s="233" t="s">
        <v>237</v>
      </c>
      <c r="K98" s="223">
        <f>G98</f>
        <v>0</v>
      </c>
      <c r="L98" s="241">
        <f>I98</f>
        <v>0</v>
      </c>
      <c r="M98" s="234"/>
      <c r="N98" s="242" t="e">
        <f>IF($N$94=0,0,K98/$N$94)</f>
        <v>#VALUE!</v>
      </c>
      <c r="O98" s="242" t="e">
        <f>IF($P$94=0,0,L98/$P$94)</f>
        <v>#VALUE!</v>
      </c>
      <c r="P98" s="210"/>
      <c r="Q98" s="210"/>
      <c r="R98" s="210"/>
      <c r="S98" s="210"/>
      <c r="T98" s="210"/>
      <c r="U98" s="210"/>
      <c r="V98" s="210"/>
      <c r="W98" s="210"/>
      <c r="X98" s="210"/>
      <c r="Y98" s="210"/>
      <c r="Z98" s="210"/>
      <c r="AA98" s="210"/>
      <c r="AB98" s="210"/>
      <c r="AC98" s="210"/>
      <c r="AD98" s="210"/>
      <c r="AE98" s="210"/>
      <c r="AF98" s="153"/>
      <c r="AG98" s="153"/>
    </row>
    <row r="99" spans="2:33" s="208" customFormat="1" hidden="1" x14ac:dyDescent="0.3">
      <c r="B99" s="208" t="str">
        <f>IF(wtrhtInp="Electric",ynM11,"No")</f>
        <v>No</v>
      </c>
      <c r="F99" s="243" t="s">
        <v>248</v>
      </c>
      <c r="G99" s="244">
        <f>IF($B99&lt;&gt;"No",DGET(DHW_Msr!$A$2:$K$338,'EUCA Calculator'!F99,'EUCA Calculator'!C97:E98),0)</f>
        <v>0</v>
      </c>
      <c r="H99" s="244" t="s">
        <v>250</v>
      </c>
      <c r="I99" s="244">
        <f>IF($B99&lt;&gt;"No",DGET(DHW_Msr!$A$2:$K$338,'EUCA Calculator'!H99,'EUCA Calculator'!C97:E98),0)</f>
        <v>0</v>
      </c>
      <c r="J99" s="238" t="s">
        <v>237</v>
      </c>
      <c r="K99" s="245">
        <f t="shared" ref="K99:K117" si="2">G99</f>
        <v>0</v>
      </c>
      <c r="L99" s="245">
        <f t="shared" ref="L99:L117" si="3">I99</f>
        <v>0</v>
      </c>
      <c r="M99" s="239"/>
      <c r="N99" s="246" t="e">
        <f>IF($N$95=0,0,K99/$N$95)</f>
        <v>#VALUE!</v>
      </c>
      <c r="O99" s="246" t="e">
        <f>IF($P$95=0,0,L99/$P$95)</f>
        <v>#VALUE!</v>
      </c>
      <c r="P99" s="237"/>
      <c r="Q99" s="237"/>
      <c r="R99" s="237"/>
      <c r="S99" s="237"/>
      <c r="T99" s="237"/>
      <c r="U99" s="237"/>
      <c r="V99" s="237"/>
      <c r="W99" s="237"/>
      <c r="X99" s="237"/>
      <c r="Y99" s="237"/>
      <c r="Z99" s="237"/>
      <c r="AA99" s="237"/>
      <c r="AB99" s="237"/>
      <c r="AC99" s="237"/>
      <c r="AD99" s="237"/>
      <c r="AE99" s="237"/>
    </row>
    <row r="100" spans="2:33" hidden="1" x14ac:dyDescent="0.3">
      <c r="B100" s="153" t="str">
        <f>IF(wtrhtInp="Gas",IF(ynM13="No",ynM12,"No"),"No")</f>
        <v>No</v>
      </c>
      <c r="C100" s="227" t="s">
        <v>5</v>
      </c>
      <c r="D100" s="227" t="s">
        <v>2</v>
      </c>
      <c r="E100" s="227" t="s">
        <v>1</v>
      </c>
      <c r="F100" s="240" t="s">
        <v>245</v>
      </c>
      <c r="G100" s="229">
        <f>IF($B100&lt;&gt;"No",DGET(DHW_Msr!$A$2:$K$338,'EUCA Calculator'!F100,'EUCA Calculator'!C100:E101),0)</f>
        <v>0</v>
      </c>
      <c r="H100" s="229" t="s">
        <v>249</v>
      </c>
      <c r="I100" s="229">
        <f>IF($B100&lt;&gt;"No",DGET(DHW_Msr!$A$2:$K$338,'EUCA Calculator'!H100,'EUCA Calculator'!C100:E101),0)</f>
        <v>0</v>
      </c>
      <c r="J100" s="233" t="s">
        <v>237</v>
      </c>
      <c r="K100" s="223">
        <f t="shared" si="2"/>
        <v>0</v>
      </c>
      <c r="L100" s="241">
        <f t="shared" si="3"/>
        <v>0</v>
      </c>
      <c r="M100" s="234"/>
      <c r="N100" s="242" t="e">
        <f>IF($N$93=0,0,K100/$N$93)</f>
        <v>#VALUE!</v>
      </c>
      <c r="O100" s="242" t="e">
        <f>IF($P$93=0,0,L100/$P$93)</f>
        <v>#VALUE!</v>
      </c>
      <c r="P100" s="210"/>
      <c r="Q100" s="210"/>
      <c r="R100" s="210"/>
      <c r="S100" s="210"/>
      <c r="T100" s="210"/>
      <c r="U100" s="210"/>
      <c r="V100" s="210"/>
      <c r="W100" s="210"/>
      <c r="X100" s="210"/>
      <c r="Y100" s="210"/>
      <c r="Z100" s="210"/>
      <c r="AA100" s="210"/>
      <c r="AB100" s="210"/>
      <c r="AC100" s="210"/>
      <c r="AD100" s="210"/>
      <c r="AE100" s="210"/>
      <c r="AF100" s="153"/>
      <c r="AG100" s="153"/>
    </row>
    <row r="101" spans="2:33" hidden="1" x14ac:dyDescent="0.3">
      <c r="B101" s="153" t="str">
        <f>IF(wtrhtInp="Gas",IF(ynM13="No",ynM12,"No"),"No")</f>
        <v>No</v>
      </c>
      <c r="C101" s="227" t="s">
        <v>388</v>
      </c>
      <c r="D101" s="227">
        <f>$D$16</f>
        <v>0</v>
      </c>
      <c r="E101" s="227">
        <f>$D$15</f>
        <v>0</v>
      </c>
      <c r="F101" s="240" t="s">
        <v>247</v>
      </c>
      <c r="G101" s="229">
        <f>IF($B101&lt;&gt;"No",DGET(DHW_Msr!$A$2:$K$338,'EUCA Calculator'!F101,'EUCA Calculator'!C100:E101),0)</f>
        <v>0</v>
      </c>
      <c r="H101" s="229" t="s">
        <v>246</v>
      </c>
      <c r="I101" s="229">
        <f>IF($B101&lt;&gt;"No",DGET(DHW_Msr!$A$2:$K$338,'EUCA Calculator'!H101,'EUCA Calculator'!C100:E101),0)</f>
        <v>0</v>
      </c>
      <c r="J101" s="233" t="s">
        <v>237</v>
      </c>
      <c r="K101" s="223">
        <f t="shared" si="2"/>
        <v>0</v>
      </c>
      <c r="L101" s="241">
        <f t="shared" si="3"/>
        <v>0</v>
      </c>
      <c r="M101" s="234"/>
      <c r="N101" s="242" t="e">
        <f>IF($N$94=0,0,K101/$N$94)</f>
        <v>#VALUE!</v>
      </c>
      <c r="O101" s="242" t="e">
        <f>IF($P$94=0,0,L101/$P$94)</f>
        <v>#VALUE!</v>
      </c>
      <c r="P101" s="210"/>
      <c r="Q101" s="210"/>
      <c r="R101" s="210"/>
      <c r="S101" s="210"/>
      <c r="T101" s="210"/>
      <c r="U101" s="210"/>
      <c r="V101" s="210"/>
      <c r="W101" s="210"/>
      <c r="X101" s="210"/>
      <c r="Y101" s="210"/>
      <c r="Z101" s="210"/>
      <c r="AA101" s="210"/>
      <c r="AB101" s="210"/>
      <c r="AC101" s="210"/>
      <c r="AD101" s="210"/>
      <c r="AE101" s="210"/>
      <c r="AF101" s="153"/>
      <c r="AG101" s="153"/>
    </row>
    <row r="102" spans="2:33" s="208" customFormat="1" hidden="1" x14ac:dyDescent="0.3">
      <c r="B102" s="208" t="str">
        <f>IF(wtrhtInp="Gas",IF(ynM13="No",ynM12,"No"),"No")</f>
        <v>No</v>
      </c>
      <c r="F102" s="243" t="s">
        <v>248</v>
      </c>
      <c r="G102" s="244">
        <f>IF($B102&lt;&gt;"No",DGET(DHW_Msr!$A$2:$K$338,'EUCA Calculator'!F102,'EUCA Calculator'!C100:E101),0)</f>
        <v>0</v>
      </c>
      <c r="H102" s="244" t="s">
        <v>250</v>
      </c>
      <c r="I102" s="244">
        <f>IF($B102&lt;&gt;"No",DGET(DHW_Msr!$A$2:$K$338,'EUCA Calculator'!H102,'EUCA Calculator'!C100:E101),0)</f>
        <v>0</v>
      </c>
      <c r="J102" s="238" t="s">
        <v>237</v>
      </c>
      <c r="K102" s="245">
        <f t="shared" si="2"/>
        <v>0</v>
      </c>
      <c r="L102" s="245">
        <f t="shared" si="3"/>
        <v>0</v>
      </c>
      <c r="M102" s="239"/>
      <c r="N102" s="246" t="e">
        <f>IF($N$95=0,0,K102/$N$95)</f>
        <v>#VALUE!</v>
      </c>
      <c r="O102" s="246" t="e">
        <f>IF($P$95=0,0,L102/$P$95)</f>
        <v>#VALUE!</v>
      </c>
      <c r="P102" s="237"/>
      <c r="Q102" s="237"/>
      <c r="R102" s="237"/>
      <c r="S102" s="237"/>
      <c r="T102" s="237"/>
      <c r="U102" s="237"/>
      <c r="V102" s="237"/>
      <c r="W102" s="237"/>
      <c r="X102" s="237"/>
      <c r="Y102" s="237"/>
      <c r="Z102" s="237"/>
      <c r="AA102" s="237"/>
      <c r="AB102" s="237"/>
      <c r="AC102" s="237"/>
      <c r="AD102" s="237"/>
      <c r="AE102" s="237"/>
    </row>
    <row r="103" spans="2:33" hidden="1" x14ac:dyDescent="0.3">
      <c r="B103" s="153" t="str">
        <f>IF(wtrhtInp="Gas",ynM13,"No")</f>
        <v>No</v>
      </c>
      <c r="C103" s="227" t="s">
        <v>5</v>
      </c>
      <c r="D103" s="227" t="s">
        <v>2</v>
      </c>
      <c r="E103" s="227" t="s">
        <v>1</v>
      </c>
      <c r="F103" s="240" t="s">
        <v>245</v>
      </c>
      <c r="G103" s="229">
        <f>IF($B103&lt;&gt;"No",DGET(DHW_Msr!$A$2:$K$338,'EUCA Calculator'!F103,'EUCA Calculator'!C103:E104),0)</f>
        <v>0</v>
      </c>
      <c r="H103" s="229" t="s">
        <v>249</v>
      </c>
      <c r="I103" s="229">
        <f>IF($B103&lt;&gt;"No",DGET(DHW_Msr!$A$2:$K$338,'EUCA Calculator'!H103,'EUCA Calculator'!C103:E104),0)</f>
        <v>0</v>
      </c>
      <c r="J103" s="233" t="s">
        <v>237</v>
      </c>
      <c r="K103" s="223">
        <f t="shared" ref="K103:K105" si="4">G103</f>
        <v>0</v>
      </c>
      <c r="L103" s="241">
        <f t="shared" ref="L103:L105" si="5">I103</f>
        <v>0</v>
      </c>
      <c r="M103" s="234"/>
      <c r="N103" s="242" t="e">
        <f>IF($N$93=0,0,K103/$N$93)</f>
        <v>#VALUE!</v>
      </c>
      <c r="O103" s="242" t="e">
        <f>IF($P$93=0,0,L103/$P$93)</f>
        <v>#VALUE!</v>
      </c>
      <c r="P103" s="210"/>
      <c r="Q103" s="210"/>
      <c r="R103" s="210"/>
      <c r="S103" s="210"/>
      <c r="T103" s="210"/>
      <c r="U103" s="210"/>
      <c r="V103" s="210"/>
      <c r="W103" s="210"/>
      <c r="X103" s="210"/>
      <c r="Y103" s="210"/>
      <c r="Z103" s="210"/>
      <c r="AA103" s="210"/>
      <c r="AB103" s="210"/>
      <c r="AC103" s="210"/>
      <c r="AD103" s="210"/>
      <c r="AE103" s="210"/>
      <c r="AF103" s="153"/>
      <c r="AG103" s="153"/>
    </row>
    <row r="104" spans="2:33" hidden="1" x14ac:dyDescent="0.3">
      <c r="B104" s="153" t="str">
        <f>IF(wtrhtInp="Gas",ynM13,"No")</f>
        <v>No</v>
      </c>
      <c r="C104" s="227" t="s">
        <v>611</v>
      </c>
      <c r="D104" s="227">
        <f>$D$16</f>
        <v>0</v>
      </c>
      <c r="E104" s="227">
        <f>$D$15</f>
        <v>0</v>
      </c>
      <c r="F104" s="240" t="s">
        <v>247</v>
      </c>
      <c r="G104" s="229">
        <f>IF($B104&lt;&gt;"No",DGET(DHW_Msr!$A$2:$K$338,'EUCA Calculator'!F104,'EUCA Calculator'!C103:E104),0)</f>
        <v>0</v>
      </c>
      <c r="H104" s="229" t="s">
        <v>246</v>
      </c>
      <c r="I104" s="229">
        <f>IF($B104&lt;&gt;"No",DGET(DHW_Msr!$A$2:$K$338,'EUCA Calculator'!H104,'EUCA Calculator'!C103:E104),0)</f>
        <v>0</v>
      </c>
      <c r="J104" s="233" t="s">
        <v>237</v>
      </c>
      <c r="K104" s="223">
        <f t="shared" si="4"/>
        <v>0</v>
      </c>
      <c r="L104" s="241">
        <f t="shared" si="5"/>
        <v>0</v>
      </c>
      <c r="M104" s="234"/>
      <c r="N104" s="242" t="e">
        <f>IF($N$94=0,0,K104/$N$94)</f>
        <v>#VALUE!</v>
      </c>
      <c r="O104" s="242" t="e">
        <f>IF($P$94=0,0,L104/$P$94)</f>
        <v>#VALUE!</v>
      </c>
      <c r="P104" s="210"/>
      <c r="Q104" s="210"/>
      <c r="R104" s="210"/>
      <c r="S104" s="210"/>
      <c r="T104" s="210"/>
      <c r="U104" s="210"/>
      <c r="V104" s="210"/>
      <c r="W104" s="210"/>
      <c r="X104" s="210"/>
      <c r="Y104" s="210"/>
      <c r="Z104" s="210"/>
      <c r="AA104" s="210"/>
      <c r="AB104" s="210"/>
      <c r="AC104" s="210"/>
      <c r="AD104" s="210"/>
      <c r="AE104" s="210"/>
      <c r="AF104" s="153"/>
      <c r="AG104" s="153"/>
    </row>
    <row r="105" spans="2:33" s="208" customFormat="1" hidden="1" x14ac:dyDescent="0.3">
      <c r="B105" s="208" t="str">
        <f>IF(wtrhtInp="Gas",ynM13,"No")</f>
        <v>No</v>
      </c>
      <c r="F105" s="243" t="s">
        <v>248</v>
      </c>
      <c r="G105" s="244">
        <f>IF($B105&lt;&gt;"No",DGET(DHW_Msr!$A$2:$K$338,'EUCA Calculator'!F105,'EUCA Calculator'!C103:E104),0)</f>
        <v>0</v>
      </c>
      <c r="H105" s="244" t="s">
        <v>250</v>
      </c>
      <c r="I105" s="244">
        <f>IF($B105&lt;&gt;"No",DGET(DHW_Msr!$A$2:$K$338,'EUCA Calculator'!H105,'EUCA Calculator'!C103:E104),0)</f>
        <v>0</v>
      </c>
      <c r="J105" s="238" t="s">
        <v>237</v>
      </c>
      <c r="K105" s="245">
        <f t="shared" si="4"/>
        <v>0</v>
      </c>
      <c r="L105" s="245">
        <f t="shared" si="5"/>
        <v>0</v>
      </c>
      <c r="M105" s="239"/>
      <c r="N105" s="246" t="e">
        <f>IF($N$95=0,0,K105/$N$95)</f>
        <v>#VALUE!</v>
      </c>
      <c r="O105" s="246" t="e">
        <f>IF($P$95=0,0,L105/$P$95)</f>
        <v>#VALUE!</v>
      </c>
      <c r="P105" s="237"/>
      <c r="Q105" s="237"/>
      <c r="R105" s="237"/>
      <c r="S105" s="237"/>
      <c r="T105" s="237"/>
      <c r="U105" s="237"/>
      <c r="V105" s="237"/>
      <c r="W105" s="237"/>
      <c r="X105" s="237"/>
      <c r="Y105" s="237"/>
      <c r="Z105" s="237"/>
      <c r="AA105" s="237"/>
      <c r="AB105" s="237"/>
      <c r="AC105" s="237"/>
      <c r="AD105" s="237"/>
      <c r="AE105" s="237"/>
    </row>
    <row r="106" spans="2:33" hidden="1" x14ac:dyDescent="0.3">
      <c r="B106" s="141" t="str">
        <f>IF(wtrhtInp="Gas",ynM14,"No")</f>
        <v>No</v>
      </c>
      <c r="C106" s="227" t="s">
        <v>5</v>
      </c>
      <c r="D106" s="227" t="s">
        <v>2</v>
      </c>
      <c r="E106" s="227" t="s">
        <v>1</v>
      </c>
      <c r="F106" s="240" t="s">
        <v>245</v>
      </c>
      <c r="G106" s="229">
        <f>IF($B106&lt;&gt;"No",DGET(DHW_Msr!$A$2:$K$338,'EUCA Calculator'!F106,'EUCA Calculator'!C106:E107),0)</f>
        <v>0</v>
      </c>
      <c r="H106" s="229" t="s">
        <v>249</v>
      </c>
      <c r="I106" s="229">
        <f>IF($B106&lt;&gt;"No",DGET(DHW_Msr!$A$2:$K$338,'EUCA Calculator'!H106,'EUCA Calculator'!C106:E107),0)</f>
        <v>0</v>
      </c>
      <c r="J106" s="233" t="s">
        <v>237</v>
      </c>
      <c r="K106" s="223">
        <f t="shared" si="2"/>
        <v>0</v>
      </c>
      <c r="L106" s="241">
        <f t="shared" si="3"/>
        <v>0</v>
      </c>
      <c r="M106" s="234"/>
      <c r="N106" s="242" t="e">
        <f>IF($N$93=0,0,K106/$N$93)</f>
        <v>#VALUE!</v>
      </c>
      <c r="O106" s="242" t="e">
        <f>IF($P$93=0,0,L106/$P$93)</f>
        <v>#VALUE!</v>
      </c>
      <c r="P106" s="210"/>
      <c r="Q106" s="210"/>
      <c r="R106" s="210"/>
      <c r="S106" s="210"/>
      <c r="T106" s="210"/>
      <c r="U106" s="210"/>
      <c r="V106" s="210"/>
      <c r="W106" s="210"/>
      <c r="X106" s="210"/>
      <c r="Y106" s="210"/>
      <c r="Z106" s="210"/>
      <c r="AA106" s="210"/>
      <c r="AB106" s="210"/>
      <c r="AC106" s="210"/>
      <c r="AD106" s="210"/>
      <c r="AE106" s="210"/>
      <c r="AF106" s="153"/>
      <c r="AG106" s="153"/>
    </row>
    <row r="107" spans="2:33" hidden="1" x14ac:dyDescent="0.3">
      <c r="B107" s="141" t="str">
        <f>IF(wtrhtInp="Gas",ynM14,"No")</f>
        <v>No</v>
      </c>
      <c r="C107" s="227" t="s">
        <v>364</v>
      </c>
      <c r="D107" s="227">
        <f>$D$16</f>
        <v>0</v>
      </c>
      <c r="E107" s="227">
        <f>$D$15</f>
        <v>0</v>
      </c>
      <c r="F107" s="240" t="s">
        <v>247</v>
      </c>
      <c r="G107" s="229">
        <f>IF($B107&lt;&gt;"No",DGET(DHW_Msr!$A$2:$K$338,'EUCA Calculator'!F107,'EUCA Calculator'!C106:E107),0)</f>
        <v>0</v>
      </c>
      <c r="H107" s="229" t="s">
        <v>246</v>
      </c>
      <c r="I107" s="229">
        <f>IF($B107&lt;&gt;"No",DGET(DHW_Msr!$A$2:$K$338,'EUCA Calculator'!H107,'EUCA Calculator'!C106:E107),0)</f>
        <v>0</v>
      </c>
      <c r="J107" s="233" t="s">
        <v>237</v>
      </c>
      <c r="K107" s="223">
        <f t="shared" si="2"/>
        <v>0</v>
      </c>
      <c r="L107" s="241">
        <f t="shared" si="3"/>
        <v>0</v>
      </c>
      <c r="M107" s="234"/>
      <c r="N107" s="242" t="e">
        <f>IF($N$94=0,0,K107/$N$94)</f>
        <v>#VALUE!</v>
      </c>
      <c r="O107" s="242" t="e">
        <f>IF($P$94=0,0,L107/$P$94)</f>
        <v>#VALUE!</v>
      </c>
      <c r="P107" s="210"/>
      <c r="Q107" s="210"/>
      <c r="R107" s="210"/>
      <c r="S107" s="210"/>
      <c r="T107" s="210"/>
      <c r="U107" s="210"/>
      <c r="V107" s="210"/>
      <c r="W107" s="210"/>
      <c r="X107" s="210"/>
      <c r="Y107" s="210"/>
      <c r="Z107" s="210"/>
      <c r="AA107" s="210"/>
      <c r="AB107" s="210"/>
      <c r="AC107" s="210"/>
      <c r="AD107" s="210"/>
      <c r="AE107" s="210"/>
      <c r="AF107" s="153"/>
      <c r="AG107" s="153"/>
    </row>
    <row r="108" spans="2:33" s="208" customFormat="1" hidden="1" x14ac:dyDescent="0.3">
      <c r="B108" s="208" t="str">
        <f>IF(wtrhtInp="Gas",ynM14,"No")</f>
        <v>No</v>
      </c>
      <c r="F108" s="243" t="s">
        <v>248</v>
      </c>
      <c r="G108" s="244">
        <f>IF($B108&lt;&gt;"No",DGET(DHW_Msr!$A$2:$K$338,'EUCA Calculator'!F108,'EUCA Calculator'!C106:E107),0)</f>
        <v>0</v>
      </c>
      <c r="H108" s="244" t="s">
        <v>250</v>
      </c>
      <c r="I108" s="244">
        <f>IF($B108&lt;&gt;"No",DGET(DHW_Msr!$A$2:$K$338,'EUCA Calculator'!H108,'EUCA Calculator'!C106:E107),0)</f>
        <v>0</v>
      </c>
      <c r="J108" s="238" t="s">
        <v>237</v>
      </c>
      <c r="K108" s="245">
        <f t="shared" si="2"/>
        <v>0</v>
      </c>
      <c r="L108" s="245">
        <f t="shared" si="3"/>
        <v>0</v>
      </c>
      <c r="M108" s="239"/>
      <c r="N108" s="246" t="e">
        <f>IF($N$95=0,0,K108/$N$95)</f>
        <v>#VALUE!</v>
      </c>
      <c r="O108" s="246" t="e">
        <f>IF($P$95=0,0,L108/$P$95)</f>
        <v>#VALUE!</v>
      </c>
      <c r="P108" s="237"/>
      <c r="Q108" s="237"/>
      <c r="R108" s="237"/>
      <c r="S108" s="237"/>
      <c r="T108" s="237"/>
      <c r="U108" s="237"/>
      <c r="V108" s="307"/>
      <c r="W108" s="308"/>
      <c r="X108" s="237"/>
      <c r="Y108" s="236"/>
      <c r="Z108" s="236"/>
      <c r="AA108" s="237"/>
      <c r="AB108" s="237"/>
      <c r="AC108" s="237"/>
      <c r="AD108" s="237"/>
      <c r="AE108" s="237"/>
    </row>
    <row r="109" spans="2:33" hidden="1" x14ac:dyDescent="0.3">
      <c r="B109" s="141" t="str">
        <f>ynM15</f>
        <v>No</v>
      </c>
      <c r="C109" s="227" t="s">
        <v>5</v>
      </c>
      <c r="D109" s="231" t="s">
        <v>2</v>
      </c>
      <c r="E109" s="227" t="s">
        <v>1</v>
      </c>
      <c r="F109" s="240" t="s">
        <v>245</v>
      </c>
      <c r="G109" s="229">
        <f>IF($B109&lt;&gt;"No",DGET(DHW_Msr!$A$2:$K$338,'EUCA Calculator'!F109,'EUCA Calculator'!C109:E110),0)</f>
        <v>0</v>
      </c>
      <c r="H109" s="229" t="s">
        <v>249</v>
      </c>
      <c r="I109" s="229">
        <f>IF($B109&lt;&gt;"No",DGET(DHW_Msr!$A$2:$K$338,'EUCA Calculator'!H109,'EUCA Calculator'!C109:E110),0)</f>
        <v>0</v>
      </c>
      <c r="J109" s="233" t="s">
        <v>368</v>
      </c>
      <c r="K109" s="223">
        <f>G109*IF(ISBLANK($J$51),1,VLOOKUP($J$51,Lists!$V$3:$W$5,2,FALSE))</f>
        <v>0</v>
      </c>
      <c r="L109" s="223">
        <f>I109*IF(ISBLANK($J$51),1,VLOOKUP($J$51,Lists!$V$3:$W$5,2,FALSE))</f>
        <v>0</v>
      </c>
      <c r="M109" s="234"/>
      <c r="P109" s="223" t="e">
        <f>(1-MAX($N$97,$N$100,$N$103,$N$106))*K109</f>
        <v>#VALUE!</v>
      </c>
      <c r="Q109" s="223" t="e">
        <f>(1-MAX($O$97,$O$100,$O$103,$O$106))*L109</f>
        <v>#VALUE!</v>
      </c>
      <c r="R109" s="210"/>
      <c r="S109" s="210"/>
      <c r="T109" s="210"/>
      <c r="U109" s="210"/>
      <c r="V109" s="306"/>
      <c r="W109" s="226"/>
      <c r="X109" s="210"/>
      <c r="Y109" s="179"/>
      <c r="Z109" s="179"/>
      <c r="AA109" s="210"/>
      <c r="AB109" s="210"/>
      <c r="AC109" s="210"/>
      <c r="AD109" s="210"/>
      <c r="AE109" s="210"/>
      <c r="AF109" s="153"/>
      <c r="AG109" s="153"/>
    </row>
    <row r="110" spans="2:33" hidden="1" x14ac:dyDescent="0.3">
      <c r="B110" s="141" t="str">
        <f>ynM15</f>
        <v>No</v>
      </c>
      <c r="C110" s="227" t="s">
        <v>286</v>
      </c>
      <c r="D110" s="227">
        <f>$D$16</f>
        <v>0</v>
      </c>
      <c r="E110" s="227">
        <f>$D$15</f>
        <v>0</v>
      </c>
      <c r="F110" s="240" t="s">
        <v>247</v>
      </c>
      <c r="G110" s="229">
        <f>IF($B110&lt;&gt;"No",DGET(DHW_Msr!$A$2:$K$338,'EUCA Calculator'!F110,'EUCA Calculator'!C109:E110),0)</f>
        <v>0</v>
      </c>
      <c r="H110" s="229" t="s">
        <v>246</v>
      </c>
      <c r="I110" s="229">
        <f>IF($B110&lt;&gt;"No",DGET(DHW_Msr!$A$2:$K$338,'EUCA Calculator'!H110,'EUCA Calculator'!C109:E110),0)</f>
        <v>0</v>
      </c>
      <c r="J110" s="233" t="s">
        <v>368</v>
      </c>
      <c r="K110" s="223">
        <f>G110*IF(ISBLANK($J$51),1,VLOOKUP($J$51,Lists!$V$3:$W$5,2,FALSE))</f>
        <v>0</v>
      </c>
      <c r="L110" s="223">
        <f>I110*IF(ISBLANK($J$51),1,VLOOKUP($J$51,Lists!$V$3:$W$5,2,FALSE))</f>
        <v>0</v>
      </c>
      <c r="M110" s="234"/>
      <c r="P110" s="247" t="e">
        <f>(1-MAX($N$98,$N$101,$N$104,$N$107))*K110</f>
        <v>#VALUE!</v>
      </c>
      <c r="Q110" s="247" t="e">
        <f>(1-MAX($O$98,$O$101,$O$104,$O$107))*L110</f>
        <v>#VALUE!</v>
      </c>
      <c r="R110" s="210"/>
      <c r="S110" s="210"/>
      <c r="T110" s="210"/>
      <c r="U110" s="210"/>
      <c r="V110" s="306"/>
      <c r="W110" s="226"/>
      <c r="X110" s="210"/>
      <c r="Y110" s="179"/>
      <c r="Z110" s="179"/>
      <c r="AA110" s="210"/>
      <c r="AB110" s="210"/>
      <c r="AC110" s="210"/>
      <c r="AD110" s="210"/>
      <c r="AE110" s="210"/>
      <c r="AF110" s="153"/>
      <c r="AG110" s="153"/>
    </row>
    <row r="111" spans="2:33" s="208" customFormat="1" hidden="1" x14ac:dyDescent="0.3">
      <c r="B111" s="208" t="str">
        <f>ynM15</f>
        <v>No</v>
      </c>
      <c r="F111" s="243" t="s">
        <v>248</v>
      </c>
      <c r="G111" s="244">
        <f>IF($B111&lt;&gt;"No",DGET(DHW_Msr!$A$2:$K$338,'EUCA Calculator'!F111,'EUCA Calculator'!C109:E110),0)</f>
        <v>0</v>
      </c>
      <c r="H111" s="244" t="s">
        <v>250</v>
      </c>
      <c r="I111" s="244">
        <f>IF($B111&lt;&gt;"No",DGET(DHW_Msr!$A$2:$K$338,'EUCA Calculator'!H111,'EUCA Calculator'!C109:E110),0)</f>
        <v>0</v>
      </c>
      <c r="J111" s="238" t="s">
        <v>368</v>
      </c>
      <c r="K111" s="245">
        <f>G111*IF(ISBLANK($J$51),1,VLOOKUP($J$51,Lists!$V$3:$W$5,2,FALSE))</f>
        <v>0</v>
      </c>
      <c r="L111" s="245">
        <f>I111*IF(ISBLANK($J$51),1,VLOOKUP($J$51,Lists!$V$3:$W$5,2,FALSE))</f>
        <v>0</v>
      </c>
      <c r="M111" s="239"/>
      <c r="P111" s="245" t="e">
        <f>(1-MAX($N$99,$N$102,$N$105,$N$108))*K111</f>
        <v>#VALUE!</v>
      </c>
      <c r="Q111" s="245" t="e">
        <f>(1-MAX($O$99,$O$102,$O$105,$O$108))*L111</f>
        <v>#VALUE!</v>
      </c>
      <c r="R111" s="237"/>
      <c r="S111" s="237"/>
      <c r="T111" s="237"/>
      <c r="U111" s="237"/>
      <c r="V111" s="307"/>
      <c r="W111" s="308"/>
      <c r="X111" s="237"/>
      <c r="Y111" s="236"/>
      <c r="Z111" s="236"/>
      <c r="AA111" s="237"/>
      <c r="AB111" s="237"/>
      <c r="AC111" s="237"/>
      <c r="AD111" s="237"/>
      <c r="AE111" s="237"/>
    </row>
    <row r="112" spans="2:33" hidden="1" x14ac:dyDescent="0.3">
      <c r="B112" s="141" t="str">
        <f>ynM16</f>
        <v>No</v>
      </c>
      <c r="C112" s="227" t="s">
        <v>5</v>
      </c>
      <c r="D112" s="227" t="s">
        <v>2</v>
      </c>
      <c r="E112" s="227" t="s">
        <v>1</v>
      </c>
      <c r="F112" s="240" t="s">
        <v>245</v>
      </c>
      <c r="G112" s="229">
        <f>IF($B112&lt;&gt;"No",DGET(DHW_Msr!$A$2:$K$338,'EUCA Calculator'!F112,'EUCA Calculator'!C112:E113),0)</f>
        <v>0</v>
      </c>
      <c r="H112" s="229" t="s">
        <v>249</v>
      </c>
      <c r="I112" s="229">
        <f>IF($B112&lt;&gt;"No",DGET(DHW_Msr!$A$2:$K$338,'EUCA Calculator'!H112,'EUCA Calculator'!C112:E113),0)</f>
        <v>0</v>
      </c>
      <c r="J112" s="233" t="s">
        <v>237</v>
      </c>
      <c r="K112" s="223">
        <f t="shared" si="2"/>
        <v>0</v>
      </c>
      <c r="L112" s="241">
        <f t="shared" si="3"/>
        <v>0</v>
      </c>
      <c r="M112" s="234"/>
      <c r="N112" s="210"/>
      <c r="P112" s="223" t="e">
        <f>(1-MAX($N$97,$N$100,$N$103,$N$106))*K112</f>
        <v>#VALUE!</v>
      </c>
      <c r="Q112" s="223" t="e">
        <f>(1-MAX($O$97,$O$100,$O$103,$O$106))*L112</f>
        <v>#VALUE!</v>
      </c>
      <c r="R112" s="210"/>
      <c r="S112" s="210"/>
      <c r="T112" s="210"/>
      <c r="U112" s="210"/>
      <c r="V112" s="306"/>
      <c r="W112" s="226"/>
      <c r="X112" s="210"/>
      <c r="Y112" s="179"/>
      <c r="Z112" s="179"/>
      <c r="AA112" s="210"/>
      <c r="AB112" s="210"/>
      <c r="AC112" s="210"/>
      <c r="AD112" s="210"/>
      <c r="AE112" s="210"/>
      <c r="AF112" s="153"/>
      <c r="AG112" s="153"/>
    </row>
    <row r="113" spans="1:33" hidden="1" x14ac:dyDescent="0.3">
      <c r="B113" s="141" t="str">
        <f>ynM16</f>
        <v>No</v>
      </c>
      <c r="C113" s="227" t="s">
        <v>465</v>
      </c>
      <c r="D113" s="227">
        <f>$D$16</f>
        <v>0</v>
      </c>
      <c r="E113" s="227">
        <f>$D$15</f>
        <v>0</v>
      </c>
      <c r="F113" s="240" t="s">
        <v>247</v>
      </c>
      <c r="G113" s="229">
        <f>IF($B113&lt;&gt;"No",DGET(DHW_Msr!$A$2:$K$338,'EUCA Calculator'!F113,'EUCA Calculator'!C112:E113),0)</f>
        <v>0</v>
      </c>
      <c r="H113" s="229" t="s">
        <v>246</v>
      </c>
      <c r="I113" s="229">
        <f>IF($B113&lt;&gt;"No",DGET(DHW_Msr!$A$2:$K$338,'EUCA Calculator'!H113,'EUCA Calculator'!C112:E113),0)</f>
        <v>0</v>
      </c>
      <c r="J113" s="233" t="s">
        <v>237</v>
      </c>
      <c r="K113" s="223">
        <f t="shared" si="2"/>
        <v>0</v>
      </c>
      <c r="L113" s="241">
        <f t="shared" si="3"/>
        <v>0</v>
      </c>
      <c r="M113" s="234"/>
      <c r="N113" s="210"/>
      <c r="P113" s="247" t="e">
        <f>(1-MAX($N$98,$N$101,$N$104,$N$107))*K113</f>
        <v>#VALUE!</v>
      </c>
      <c r="Q113" s="247" t="e">
        <f>(1-MAX($O$98,$O$101,$O$104,$O$107))*L113</f>
        <v>#VALUE!</v>
      </c>
      <c r="R113" s="210"/>
      <c r="S113" s="210"/>
      <c r="T113" s="210"/>
      <c r="U113" s="210"/>
      <c r="V113" s="306"/>
      <c r="W113" s="226"/>
      <c r="X113" s="210"/>
      <c r="Y113" s="179"/>
      <c r="Z113" s="179"/>
      <c r="AA113" s="210"/>
      <c r="AB113" s="210"/>
      <c r="AC113" s="210"/>
      <c r="AD113" s="210"/>
      <c r="AE113" s="210"/>
      <c r="AF113" s="153"/>
      <c r="AG113" s="153"/>
    </row>
    <row r="114" spans="1:33" s="208" customFormat="1" hidden="1" x14ac:dyDescent="0.3">
      <c r="B114" s="208" t="str">
        <f>ynM16</f>
        <v>No</v>
      </c>
      <c r="F114" s="243" t="s">
        <v>248</v>
      </c>
      <c r="G114" s="244">
        <f>IF($B114&lt;&gt;"No",DGET(DHW_Msr!$A$2:$K$338,'EUCA Calculator'!F114,'EUCA Calculator'!C112:E113),0)</f>
        <v>0</v>
      </c>
      <c r="H114" s="244" t="s">
        <v>250</v>
      </c>
      <c r="I114" s="244">
        <f>IF($B114&lt;&gt;"No",DGET(DHW_Msr!$A$2:$K$338,'EUCA Calculator'!H114,'EUCA Calculator'!C112:E113),0)</f>
        <v>0</v>
      </c>
      <c r="J114" s="238" t="s">
        <v>237</v>
      </c>
      <c r="K114" s="245">
        <f t="shared" si="2"/>
        <v>0</v>
      </c>
      <c r="L114" s="245">
        <f t="shared" si="3"/>
        <v>0</v>
      </c>
      <c r="M114" s="239"/>
      <c r="N114" s="237"/>
      <c r="P114" s="245" t="e">
        <f>(1-MAX($N$99,$N$102,$N$105,$N$108))*K114</f>
        <v>#VALUE!</v>
      </c>
      <c r="Q114" s="245" t="e">
        <f>(1-MAX($O$99,$O$102,$O$105,$O$108))*L114</f>
        <v>#VALUE!</v>
      </c>
      <c r="R114" s="237"/>
      <c r="S114" s="237"/>
      <c r="T114" s="237"/>
      <c r="U114" s="237"/>
      <c r="V114" s="307"/>
      <c r="W114" s="308"/>
      <c r="X114" s="237"/>
      <c r="Y114" s="236"/>
      <c r="Z114" s="236"/>
      <c r="AA114" s="237"/>
      <c r="AB114" s="237"/>
      <c r="AC114" s="237"/>
      <c r="AD114" s="237"/>
      <c r="AE114" s="237"/>
    </row>
    <row r="115" spans="1:33" hidden="1" x14ac:dyDescent="0.3">
      <c r="B115" s="141" t="str">
        <f>ynM17</f>
        <v>No</v>
      </c>
      <c r="C115" s="227" t="s">
        <v>5</v>
      </c>
      <c r="D115" s="227" t="s">
        <v>2</v>
      </c>
      <c r="E115" s="227" t="s">
        <v>1</v>
      </c>
      <c r="F115" s="240" t="s">
        <v>245</v>
      </c>
      <c r="G115" s="229">
        <f>IF($B115&lt;&gt;"No",DGET(DHW_Msr!$A$2:$K$338,'EUCA Calculator'!F115,'EUCA Calculator'!C115:E116),0)</f>
        <v>0</v>
      </c>
      <c r="H115" s="229" t="s">
        <v>249</v>
      </c>
      <c r="I115" s="229">
        <f>IF($B115&lt;&gt;"No",DGET(DHW_Msr!$A$2:$K$338,'EUCA Calculator'!H115,'EUCA Calculator'!C115:E116),0)</f>
        <v>0</v>
      </c>
      <c r="J115" s="233" t="s">
        <v>237</v>
      </c>
      <c r="K115" s="223">
        <f t="shared" si="2"/>
        <v>0</v>
      </c>
      <c r="L115" s="241">
        <f t="shared" si="3"/>
        <v>0</v>
      </c>
      <c r="M115" s="234"/>
      <c r="N115" s="210"/>
      <c r="P115" s="223" t="e">
        <f>(1-MAX($N$97,$N$100,$N$103,$N$106))*K115</f>
        <v>#VALUE!</v>
      </c>
      <c r="Q115" s="223" t="e">
        <f>(1-MAX($O$97,$O$100,$O$103,$O$106))*L115</f>
        <v>#VALUE!</v>
      </c>
      <c r="R115" s="210"/>
      <c r="S115" s="210"/>
      <c r="T115" s="210"/>
      <c r="U115" s="210"/>
      <c r="V115" s="306"/>
      <c r="W115" s="226"/>
      <c r="X115" s="210"/>
      <c r="Y115" s="179"/>
      <c r="Z115" s="179"/>
      <c r="AA115" s="210"/>
      <c r="AB115" s="210"/>
      <c r="AC115" s="210"/>
      <c r="AD115" s="210"/>
      <c r="AE115" s="210"/>
      <c r="AF115" s="153"/>
      <c r="AG115" s="153"/>
    </row>
    <row r="116" spans="1:33" hidden="1" x14ac:dyDescent="0.3">
      <c r="B116" s="141" t="str">
        <f>ynM17</f>
        <v>No</v>
      </c>
      <c r="C116" s="227" t="s">
        <v>365</v>
      </c>
      <c r="D116" s="227">
        <f>$D$16</f>
        <v>0</v>
      </c>
      <c r="E116" s="227">
        <f>$D$15</f>
        <v>0</v>
      </c>
      <c r="F116" s="240" t="s">
        <v>247</v>
      </c>
      <c r="G116" s="229">
        <f>IF($B116&lt;&gt;"No",DGET(DHW_Msr!$A$2:$K$338,'EUCA Calculator'!F116,'EUCA Calculator'!C115:E116),0)</f>
        <v>0</v>
      </c>
      <c r="H116" s="229" t="s">
        <v>246</v>
      </c>
      <c r="I116" s="229">
        <f>IF($B116&lt;&gt;"No",DGET(DHW_Msr!$A$2:$K$338,'EUCA Calculator'!H116,'EUCA Calculator'!C115:E116),0)</f>
        <v>0</v>
      </c>
      <c r="J116" s="233" t="s">
        <v>237</v>
      </c>
      <c r="K116" s="223">
        <f t="shared" si="2"/>
        <v>0</v>
      </c>
      <c r="L116" s="241">
        <f t="shared" si="3"/>
        <v>0</v>
      </c>
      <c r="M116" s="234"/>
      <c r="N116" s="210"/>
      <c r="P116" s="247" t="e">
        <f>(1-MAX($N$98,$N$101,$N$104,$N$107))*K116</f>
        <v>#VALUE!</v>
      </c>
      <c r="Q116" s="247" t="e">
        <f>(1-MAX($O$98,$O$101,$O$104,$O$107))*L116</f>
        <v>#VALUE!</v>
      </c>
      <c r="R116" s="210"/>
      <c r="S116" s="210"/>
      <c r="T116" s="210"/>
      <c r="U116" s="210"/>
      <c r="V116" s="306"/>
      <c r="W116" s="226"/>
      <c r="X116" s="210"/>
      <c r="Y116" s="179"/>
      <c r="Z116" s="179"/>
      <c r="AA116" s="210"/>
      <c r="AB116" s="210"/>
      <c r="AC116" s="210"/>
      <c r="AD116" s="210"/>
      <c r="AE116" s="210"/>
      <c r="AF116" s="153"/>
      <c r="AG116" s="153"/>
    </row>
    <row r="117" spans="1:33" s="208" customFormat="1" hidden="1" x14ac:dyDescent="0.3">
      <c r="B117" s="208" t="str">
        <f>ynM17</f>
        <v>No</v>
      </c>
      <c r="F117" s="243" t="s">
        <v>248</v>
      </c>
      <c r="G117" s="244">
        <f>IF($B117&lt;&gt;"No",DGET(DHW_Msr!$A$2:$K$338,'EUCA Calculator'!F117,'EUCA Calculator'!C115:E116),0)</f>
        <v>0</v>
      </c>
      <c r="H117" s="244" t="s">
        <v>250</v>
      </c>
      <c r="I117" s="244">
        <f>IF($B117&lt;&gt;"No",DGET(DHW_Msr!$A$2:$K$338,'EUCA Calculator'!H117,'EUCA Calculator'!C115:E116),0)</f>
        <v>0</v>
      </c>
      <c r="J117" s="238" t="s">
        <v>237</v>
      </c>
      <c r="K117" s="245">
        <f t="shared" si="2"/>
        <v>0</v>
      </c>
      <c r="L117" s="245">
        <f t="shared" si="3"/>
        <v>0</v>
      </c>
      <c r="M117" s="239"/>
      <c r="N117" s="237"/>
      <c r="P117" s="245" t="e">
        <f>(1-MAX($N$99,$N$102,$N$105,$N$108))*K117</f>
        <v>#VALUE!</v>
      </c>
      <c r="Q117" s="245" t="e">
        <f>(1-MAX($O$99,$O$102,$O$105,$O$108))*L117</f>
        <v>#VALUE!</v>
      </c>
      <c r="R117" s="237"/>
      <c r="S117" s="237"/>
      <c r="T117" s="237"/>
      <c r="U117" s="237"/>
      <c r="V117" s="307"/>
      <c r="W117" s="308"/>
      <c r="X117" s="237"/>
      <c r="Y117" s="236"/>
      <c r="Z117" s="236"/>
      <c r="AA117" s="237"/>
      <c r="AB117" s="237"/>
      <c r="AC117" s="237"/>
      <c r="AD117" s="237"/>
      <c r="AE117" s="237"/>
    </row>
    <row r="118" spans="1:33" hidden="1" x14ac:dyDescent="0.3">
      <c r="C118" s="227"/>
      <c r="D118" s="227"/>
      <c r="E118" s="227"/>
      <c r="F118" s="228"/>
      <c r="G118" s="229"/>
      <c r="H118" s="229"/>
      <c r="I118" s="211"/>
      <c r="J118" s="210"/>
      <c r="K118" s="210"/>
      <c r="L118" s="210"/>
      <c r="M118" s="210"/>
      <c r="N118" s="210"/>
      <c r="O118" s="211" t="s">
        <v>377</v>
      </c>
      <c r="P118" s="223" t="e">
        <f t="shared" ref="P118:Q120" si="6">SUM(K97,K100,K103,K106)+SUM(P109,P112,P115)</f>
        <v>#VALUE!</v>
      </c>
      <c r="Q118" s="223" t="e">
        <f t="shared" si="6"/>
        <v>#VALUE!</v>
      </c>
      <c r="R118" s="210"/>
      <c r="S118" s="210"/>
      <c r="T118" s="210"/>
      <c r="U118" s="210"/>
      <c r="V118" s="306"/>
      <c r="W118" s="226"/>
      <c r="X118" s="210"/>
      <c r="Y118" s="179"/>
      <c r="Z118" s="179"/>
      <c r="AA118" s="210"/>
      <c r="AB118" s="210"/>
      <c r="AC118" s="210"/>
      <c r="AD118" s="210"/>
      <c r="AE118" s="210"/>
      <c r="AF118" s="153"/>
      <c r="AG118" s="153"/>
    </row>
    <row r="119" spans="1:33" hidden="1" x14ac:dyDescent="0.3">
      <c r="C119" s="227"/>
      <c r="D119" s="227"/>
      <c r="E119" s="227"/>
      <c r="F119" s="228"/>
      <c r="G119" s="229"/>
      <c r="H119" s="229"/>
      <c r="I119" s="211"/>
      <c r="J119" s="210"/>
      <c r="K119" s="210"/>
      <c r="L119" s="210"/>
      <c r="M119" s="210"/>
      <c r="N119" s="210"/>
      <c r="O119" s="211" t="s">
        <v>378</v>
      </c>
      <c r="P119" s="247" t="e">
        <f t="shared" si="6"/>
        <v>#VALUE!</v>
      </c>
      <c r="Q119" s="247" t="e">
        <f t="shared" si="6"/>
        <v>#VALUE!</v>
      </c>
      <c r="R119" s="210"/>
      <c r="S119" s="210"/>
      <c r="T119" s="210"/>
      <c r="U119" s="210"/>
      <c r="V119" s="306"/>
      <c r="W119" s="226"/>
      <c r="X119" s="210"/>
      <c r="Y119" s="179"/>
      <c r="Z119" s="179"/>
      <c r="AA119" s="210"/>
      <c r="AB119" s="210"/>
      <c r="AC119" s="210"/>
      <c r="AD119" s="210"/>
      <c r="AE119" s="210"/>
      <c r="AF119" s="153"/>
      <c r="AG119" s="153"/>
    </row>
    <row r="120" spans="1:33" hidden="1" x14ac:dyDescent="0.3">
      <c r="C120" s="227"/>
      <c r="D120" s="227"/>
      <c r="E120" s="227"/>
      <c r="F120" s="228"/>
      <c r="G120" s="229"/>
      <c r="H120" s="229"/>
      <c r="I120" s="211"/>
      <c r="J120" s="210"/>
      <c r="K120" s="210"/>
      <c r="L120" s="210"/>
      <c r="M120" s="210"/>
      <c r="N120" s="210"/>
      <c r="O120" s="211" t="s">
        <v>379</v>
      </c>
      <c r="P120" s="223" t="e">
        <f t="shared" si="6"/>
        <v>#VALUE!</v>
      </c>
      <c r="Q120" s="223" t="e">
        <f t="shared" si="6"/>
        <v>#VALUE!</v>
      </c>
      <c r="R120" s="210"/>
      <c r="S120" s="210"/>
      <c r="T120" s="210"/>
      <c r="U120" s="210"/>
      <c r="V120" s="306"/>
      <c r="W120" s="226"/>
      <c r="X120" s="210"/>
      <c r="Y120" s="179"/>
      <c r="Z120" s="179"/>
      <c r="AA120" s="210"/>
      <c r="AB120" s="210"/>
      <c r="AC120" s="210"/>
      <c r="AD120" s="210"/>
      <c r="AE120" s="210"/>
      <c r="AF120" s="153"/>
      <c r="AG120" s="153"/>
    </row>
    <row r="121" spans="1:33" hidden="1" x14ac:dyDescent="0.3">
      <c r="C121" s="227"/>
      <c r="D121" s="227"/>
      <c r="E121" s="227"/>
      <c r="F121" s="228"/>
      <c r="G121" s="229"/>
      <c r="H121" s="229"/>
      <c r="I121" s="211"/>
      <c r="J121" s="210"/>
      <c r="K121" s="210"/>
      <c r="L121" s="210"/>
      <c r="M121" s="210"/>
      <c r="N121" s="210"/>
      <c r="O121" s="210"/>
      <c r="P121" s="223"/>
      <c r="Q121" s="223"/>
      <c r="R121" s="210"/>
      <c r="S121" s="210"/>
      <c r="T121" s="210"/>
      <c r="U121" s="210"/>
      <c r="V121" s="306"/>
      <c r="W121" s="226"/>
      <c r="X121" s="210"/>
      <c r="Y121" s="179"/>
      <c r="Z121" s="179"/>
      <c r="AA121" s="210"/>
      <c r="AB121" s="210"/>
      <c r="AC121" s="210"/>
      <c r="AD121" s="210"/>
      <c r="AE121" s="210"/>
      <c r="AF121" s="153"/>
      <c r="AG121" s="153"/>
    </row>
    <row r="122" spans="1:33" ht="18" hidden="1" x14ac:dyDescent="0.35">
      <c r="A122" s="209" t="s">
        <v>252</v>
      </c>
      <c r="D122" s="225"/>
      <c r="E122" s="211"/>
      <c r="F122" s="211"/>
      <c r="G122" s="211"/>
      <c r="H122" s="211"/>
      <c r="I122" s="211"/>
      <c r="J122" s="210"/>
      <c r="K122" s="210"/>
      <c r="L122" s="210"/>
      <c r="M122" s="210"/>
      <c r="N122" s="210"/>
      <c r="O122" s="210"/>
      <c r="P122" s="210"/>
      <c r="Q122" s="210"/>
      <c r="R122" s="210"/>
      <c r="S122" s="210"/>
      <c r="T122" s="210"/>
      <c r="U122" s="210"/>
      <c r="V122" s="179"/>
      <c r="W122" s="210"/>
      <c r="X122" s="210"/>
      <c r="Y122" s="179"/>
      <c r="Z122" s="179"/>
      <c r="AA122" s="210"/>
      <c r="AB122" s="210"/>
      <c r="AC122" s="210"/>
      <c r="AD122" s="210"/>
      <c r="AE122" s="210"/>
      <c r="AF122" s="153"/>
      <c r="AG122" s="153"/>
    </row>
    <row r="123" spans="1:33" hidden="1" x14ac:dyDescent="0.3">
      <c r="B123" s="141" t="s">
        <v>10</v>
      </c>
      <c r="D123" s="159" t="s">
        <v>83</v>
      </c>
      <c r="E123" s="159" t="s">
        <v>251</v>
      </c>
      <c r="F123" s="159" t="s">
        <v>198</v>
      </c>
      <c r="G123" s="159" t="s">
        <v>199</v>
      </c>
      <c r="K123" s="210"/>
      <c r="L123" s="210"/>
      <c r="M123" s="210"/>
      <c r="N123" s="210"/>
      <c r="O123" s="210"/>
      <c r="P123" s="210"/>
      <c r="Q123" s="210"/>
      <c r="R123" s="210"/>
      <c r="S123" s="210"/>
      <c r="T123" s="210"/>
      <c r="U123" s="210"/>
      <c r="V123" s="179"/>
      <c r="W123" s="210"/>
      <c r="X123" s="210"/>
      <c r="Y123" s="179"/>
      <c r="Z123" s="179"/>
      <c r="AA123" s="210"/>
      <c r="AB123" s="210"/>
      <c r="AC123" s="210"/>
      <c r="AD123" s="210"/>
      <c r="AE123" s="210"/>
      <c r="AF123" s="153"/>
      <c r="AG123" s="153"/>
    </row>
    <row r="124" spans="1:33" hidden="1" x14ac:dyDescent="0.3">
      <c r="C124" s="141" t="s">
        <v>7</v>
      </c>
      <c r="D124" s="248" t="e">
        <f>G81-G87+P118</f>
        <v>#N/A</v>
      </c>
      <c r="E124" s="229" t="e">
        <f>D124*3.412</f>
        <v>#N/A</v>
      </c>
      <c r="F124" s="249" t="e">
        <f>D124/G81</f>
        <v>#N/A</v>
      </c>
      <c r="G124" s="210"/>
      <c r="K124" s="210"/>
      <c r="L124" s="210"/>
      <c r="M124" s="210"/>
      <c r="N124" s="210"/>
      <c r="O124" s="210"/>
      <c r="P124" s="210"/>
      <c r="Q124" s="210"/>
      <c r="R124" s="210"/>
      <c r="S124" s="210"/>
      <c r="T124" s="210"/>
      <c r="U124" s="210"/>
      <c r="V124" s="210"/>
      <c r="W124" s="210"/>
      <c r="X124" s="210"/>
      <c r="Y124" s="179"/>
      <c r="Z124" s="210"/>
      <c r="AA124" s="210"/>
      <c r="AB124" s="210"/>
      <c r="AC124" s="210"/>
      <c r="AD124" s="210"/>
      <c r="AE124" s="210"/>
      <c r="AF124" s="153"/>
      <c r="AG124" s="153"/>
    </row>
    <row r="125" spans="1:33" hidden="1" x14ac:dyDescent="0.3">
      <c r="C125" s="141" t="s">
        <v>8</v>
      </c>
      <c r="D125" s="248" t="e">
        <f>G82-G88+P119</f>
        <v>#N/A</v>
      </c>
      <c r="E125" s="211"/>
      <c r="F125" s="249" t="e">
        <f>D125/G82</f>
        <v>#N/A</v>
      </c>
      <c r="G125" s="218" t="e">
        <f>D125/D124</f>
        <v>#N/A</v>
      </c>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153"/>
      <c r="AG125" s="153"/>
    </row>
    <row r="126" spans="1:33" hidden="1" x14ac:dyDescent="0.3">
      <c r="C126" s="141" t="s">
        <v>9</v>
      </c>
      <c r="D126" s="248" t="e">
        <f>G83-G89+P120</f>
        <v>#N/A</v>
      </c>
      <c r="E126" s="229" t="e">
        <f>D126*100</f>
        <v>#N/A</v>
      </c>
      <c r="F126" s="249" t="e">
        <f>D126/G83</f>
        <v>#N/A</v>
      </c>
      <c r="G126" s="218"/>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153"/>
      <c r="AG126" s="153"/>
    </row>
    <row r="127" spans="1:33" hidden="1" x14ac:dyDescent="0.3">
      <c r="C127" s="141" t="s">
        <v>197</v>
      </c>
      <c r="D127" s="248"/>
      <c r="E127" s="229" t="e">
        <f>SUM(E124:E126)</f>
        <v>#N/A</v>
      </c>
      <c r="F127" s="249" t="e">
        <f>E127/(H83+H81)</f>
        <v>#N/A</v>
      </c>
      <c r="G127" s="218"/>
      <c r="K127" s="210"/>
      <c r="L127" s="210"/>
      <c r="M127" s="210"/>
      <c r="N127" s="210"/>
      <c r="O127" s="210"/>
      <c r="P127" s="210"/>
      <c r="Q127" s="210"/>
      <c r="R127" s="210"/>
      <c r="S127" s="210"/>
      <c r="T127" s="210"/>
      <c r="U127" s="210"/>
      <c r="V127" s="210"/>
      <c r="W127" s="210"/>
      <c r="X127" s="210"/>
      <c r="Y127" s="210"/>
      <c r="Z127" s="210"/>
      <c r="AA127" s="210"/>
      <c r="AB127" s="210"/>
      <c r="AC127" s="210"/>
      <c r="AD127" s="210"/>
      <c r="AE127" s="210"/>
      <c r="AF127" s="153"/>
      <c r="AG127" s="153"/>
    </row>
    <row r="128" spans="1:33" hidden="1" x14ac:dyDescent="0.3">
      <c r="D128" s="248"/>
      <c r="E128" s="211"/>
      <c r="F128" s="211"/>
      <c r="G128" s="218"/>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153"/>
      <c r="AG128" s="153"/>
    </row>
    <row r="129" spans="1:33" hidden="1" x14ac:dyDescent="0.3">
      <c r="B129" s="141" t="s">
        <v>11</v>
      </c>
      <c r="D129" s="250" t="s">
        <v>83</v>
      </c>
      <c r="E129" s="159" t="s">
        <v>251</v>
      </c>
      <c r="F129" s="159" t="s">
        <v>198</v>
      </c>
      <c r="G129" s="159" t="s">
        <v>199</v>
      </c>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153"/>
      <c r="AG129" s="153"/>
    </row>
    <row r="130" spans="1:33" hidden="1" x14ac:dyDescent="0.3">
      <c r="C130" s="141" t="s">
        <v>7</v>
      </c>
      <c r="D130" s="248" t="e">
        <f>G84-G87+Q118</f>
        <v>#N/A</v>
      </c>
      <c r="E130" s="229" t="e">
        <f>D130*3.412</f>
        <v>#N/A</v>
      </c>
      <c r="F130" s="249" t="e">
        <f>D130/G84</f>
        <v>#N/A</v>
      </c>
      <c r="G130" s="218"/>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153"/>
      <c r="AG130" s="153"/>
    </row>
    <row r="131" spans="1:33" hidden="1" x14ac:dyDescent="0.3">
      <c r="C131" s="141" t="s">
        <v>8</v>
      </c>
      <c r="D131" s="248" t="e">
        <f>G85-G88+Q119</f>
        <v>#N/A</v>
      </c>
      <c r="E131" s="211"/>
      <c r="F131" s="249" t="e">
        <f>D131/G85</f>
        <v>#N/A</v>
      </c>
      <c r="G131" s="218" t="e">
        <f>D131/D130</f>
        <v>#N/A</v>
      </c>
      <c r="K131" s="210"/>
      <c r="L131" s="210"/>
      <c r="M131" s="210"/>
      <c r="N131" s="210"/>
      <c r="O131" s="210"/>
      <c r="P131" s="210"/>
      <c r="Q131" s="210"/>
      <c r="R131" s="210"/>
      <c r="S131" s="210"/>
      <c r="T131" s="210"/>
      <c r="U131" s="210"/>
      <c r="V131" s="210"/>
      <c r="W131" s="210"/>
      <c r="X131" s="210"/>
      <c r="Y131" s="210"/>
      <c r="Z131" s="210"/>
      <c r="AA131" s="210"/>
      <c r="AB131" s="210"/>
      <c r="AC131" s="210"/>
      <c r="AD131" s="210"/>
      <c r="AE131" s="210"/>
      <c r="AF131" s="153"/>
      <c r="AG131" s="153"/>
    </row>
    <row r="132" spans="1:33" hidden="1" x14ac:dyDescent="0.3">
      <c r="C132" s="141" t="s">
        <v>9</v>
      </c>
      <c r="D132" s="248" t="e">
        <f>G86-G89+Q120</f>
        <v>#N/A</v>
      </c>
      <c r="E132" s="229" t="e">
        <f>D132*100</f>
        <v>#N/A</v>
      </c>
      <c r="F132" s="249" t="e">
        <f>D132/G86</f>
        <v>#N/A</v>
      </c>
      <c r="G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153"/>
      <c r="AG132" s="153"/>
    </row>
    <row r="133" spans="1:33" hidden="1" x14ac:dyDescent="0.3">
      <c r="C133" s="141" t="s">
        <v>197</v>
      </c>
      <c r="D133" s="211"/>
      <c r="E133" s="229" t="e">
        <f>SUM(E130:E132)</f>
        <v>#N/A</v>
      </c>
      <c r="F133" s="249" t="e">
        <f>E133/(H86+H84)</f>
        <v>#N/A</v>
      </c>
      <c r="G133" s="210"/>
      <c r="K133" s="210"/>
      <c r="L133" s="210"/>
      <c r="M133" s="210"/>
      <c r="N133" s="210"/>
      <c r="O133" s="210"/>
      <c r="P133" s="210"/>
      <c r="Q133" s="210"/>
      <c r="R133" s="210"/>
      <c r="S133" s="210"/>
      <c r="T133" s="210"/>
      <c r="U133" s="210"/>
      <c r="V133" s="210"/>
      <c r="W133" s="210"/>
      <c r="X133" s="210"/>
      <c r="Y133" s="210"/>
      <c r="Z133" s="210"/>
      <c r="AA133" s="210"/>
      <c r="AB133" s="210"/>
      <c r="AC133" s="210"/>
      <c r="AD133" s="210"/>
      <c r="AE133" s="210"/>
      <c r="AF133" s="153"/>
      <c r="AG133" s="153"/>
    </row>
    <row r="134" spans="1:33" hidden="1" x14ac:dyDescent="0.3">
      <c r="C134" s="210"/>
      <c r="D134" s="210"/>
      <c r="E134" s="210"/>
      <c r="F134" s="210"/>
      <c r="G134" s="210"/>
      <c r="H134" s="210"/>
      <c r="I134" s="210"/>
      <c r="J134" s="210"/>
      <c r="K134" s="210"/>
      <c r="L134" s="210"/>
      <c r="M134" s="210"/>
      <c r="N134" s="210"/>
      <c r="O134" s="210"/>
      <c r="P134" s="210"/>
      <c r="Q134" s="210"/>
      <c r="R134" s="210"/>
      <c r="S134" s="210"/>
      <c r="T134" s="210"/>
      <c r="U134" s="210"/>
      <c r="V134" s="210"/>
      <c r="W134" s="210"/>
      <c r="X134" s="210"/>
      <c r="Y134" s="210"/>
      <c r="Z134" s="210"/>
      <c r="AA134" s="210"/>
      <c r="AB134" s="210"/>
      <c r="AC134" s="210"/>
      <c r="AD134" s="210"/>
      <c r="AE134" s="210"/>
      <c r="AF134" s="153"/>
      <c r="AG134" s="153"/>
    </row>
    <row r="135" spans="1:33" ht="18" hidden="1" x14ac:dyDescent="0.35">
      <c r="A135" s="209" t="s">
        <v>319</v>
      </c>
      <c r="C135" s="210"/>
      <c r="D135" s="210"/>
      <c r="E135" s="210"/>
      <c r="F135" s="210"/>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210"/>
      <c r="AE135" s="210"/>
      <c r="AF135" s="153"/>
      <c r="AG135" s="153"/>
    </row>
    <row r="136" spans="1:33" hidden="1" x14ac:dyDescent="0.3">
      <c r="C136" s="210"/>
      <c r="D136" s="210"/>
      <c r="E136" s="210"/>
      <c r="F136" s="210"/>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c r="AE136" s="210"/>
      <c r="AF136" s="153"/>
      <c r="AG136" s="153"/>
    </row>
    <row r="137" spans="1:33" hidden="1" x14ac:dyDescent="0.3">
      <c r="C137" s="227" t="s">
        <v>2</v>
      </c>
      <c r="D137" s="227" t="s">
        <v>1</v>
      </c>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153"/>
      <c r="AG137" s="153"/>
    </row>
    <row r="138" spans="1:33" hidden="1" x14ac:dyDescent="0.3">
      <c r="C138" s="227">
        <f>$D$16</f>
        <v>0</v>
      </c>
      <c r="D138" s="227">
        <f>$D$15</f>
        <v>0</v>
      </c>
      <c r="G138" s="210"/>
      <c r="H138" s="210"/>
      <c r="I138" s="210"/>
      <c r="J138" s="210"/>
      <c r="K138" s="210"/>
      <c r="L138" s="210"/>
      <c r="M138" s="210"/>
      <c r="N138" s="210"/>
      <c r="O138" s="210"/>
      <c r="P138" s="210"/>
      <c r="Q138" s="210"/>
      <c r="R138" s="210"/>
      <c r="S138" s="210"/>
      <c r="T138" s="210"/>
      <c r="U138" s="210"/>
      <c r="V138" s="210"/>
      <c r="W138" s="210"/>
      <c r="X138" s="210"/>
      <c r="Y138" s="210"/>
      <c r="Z138" s="210"/>
      <c r="AA138" s="210"/>
      <c r="AB138" s="210"/>
      <c r="AC138" s="210"/>
      <c r="AD138" s="210"/>
      <c r="AE138" s="210"/>
      <c r="AF138" s="153"/>
      <c r="AG138" s="153"/>
    </row>
    <row r="139" spans="1:33" hidden="1" x14ac:dyDescent="0.3">
      <c r="E139" s="141" t="s">
        <v>323</v>
      </c>
      <c r="G139" s="210" t="s">
        <v>324</v>
      </c>
      <c r="H139" s="210" t="s">
        <v>595</v>
      </c>
      <c r="I139" s="210"/>
      <c r="J139" s="210"/>
      <c r="K139" s="210"/>
      <c r="L139" s="210"/>
      <c r="M139" s="210"/>
      <c r="N139" s="210"/>
      <c r="O139" s="210"/>
      <c r="P139" s="210"/>
      <c r="Q139" s="210"/>
      <c r="R139" s="210"/>
      <c r="S139" s="210"/>
      <c r="T139" s="210"/>
      <c r="U139" s="210"/>
      <c r="V139" s="210"/>
      <c r="W139" s="210"/>
      <c r="X139" s="210"/>
      <c r="Y139" s="210"/>
      <c r="Z139" s="210"/>
      <c r="AA139" s="210"/>
      <c r="AB139" s="210"/>
      <c r="AC139" s="210"/>
      <c r="AD139" s="210"/>
      <c r="AE139" s="210"/>
      <c r="AF139" s="153"/>
      <c r="AG139" s="153"/>
    </row>
    <row r="140" spans="1:33" hidden="1" x14ac:dyDescent="0.3">
      <c r="A140" s="141" t="s">
        <v>45</v>
      </c>
      <c r="B140" s="141" t="s">
        <v>524</v>
      </c>
      <c r="C140" s="141" t="str">
        <f t="shared" ref="C140:C149" si="7">IF(COUNTIF($A$65:$A$75,B140)=1,"Yes","No")</f>
        <v>No</v>
      </c>
      <c r="D140" s="251" t="s">
        <v>525</v>
      </c>
      <c r="E140" s="252">
        <f>IF($C140&lt;&gt;"No",DGET(Costs!$B$3:$AU$53,'EUCA Calculator'!D140,'EUCA Calculator'!$C$137:$D$138),0)</f>
        <v>0</v>
      </c>
      <c r="F140" s="251" t="s">
        <v>529</v>
      </c>
      <c r="G140" s="252">
        <f>IF($C140&lt;&gt;"No",DGET(Costs!$B$3:$AU$53,'EUCA Calculator'!F140,'EUCA Calculator'!$C$137:$D$138),0)</f>
        <v>0</v>
      </c>
      <c r="H140" s="210">
        <f t="shared" ref="H140:H149" si="8">IFERROR(IF(C140="Yes",IF(INDEX($F$65:$F$75,MATCH(A140,$B$65:$B$75,0),1)=INDEX($H$65:$H$75,MATCH(A140,$B$65:$B$75,0),1),0,1),1),1)</f>
        <v>1</v>
      </c>
      <c r="I140" s="210"/>
      <c r="J140" s="210"/>
      <c r="K140" s="210"/>
      <c r="L140" s="210"/>
      <c r="M140" s="210"/>
      <c r="N140" s="210"/>
      <c r="O140" s="210"/>
      <c r="P140" s="210"/>
      <c r="Q140" s="210"/>
      <c r="R140" s="210"/>
      <c r="S140" s="210"/>
      <c r="T140" s="210"/>
      <c r="U140" s="210"/>
      <c r="V140" s="210"/>
      <c r="W140" s="210"/>
      <c r="X140" s="210"/>
      <c r="Y140" s="210"/>
      <c r="Z140" s="210"/>
      <c r="AA140" s="210"/>
      <c r="AB140" s="210"/>
      <c r="AC140" s="210"/>
      <c r="AD140" s="210"/>
      <c r="AE140" s="210"/>
      <c r="AF140" s="153"/>
      <c r="AG140" s="153"/>
    </row>
    <row r="141" spans="1:33" hidden="1" x14ac:dyDescent="0.3">
      <c r="A141" s="141" t="s">
        <v>45</v>
      </c>
      <c r="B141" s="141" t="s">
        <v>516</v>
      </c>
      <c r="C141" s="141" t="str">
        <f t="shared" si="7"/>
        <v>No</v>
      </c>
      <c r="D141" s="251" t="s">
        <v>521</v>
      </c>
      <c r="E141" s="252">
        <f>IF($C141&lt;&gt;"No",DGET(Costs!$B$3:$AU$53,'EUCA Calculator'!D141,'EUCA Calculator'!$C$137:$D$138),0)</f>
        <v>0</v>
      </c>
      <c r="F141" s="251" t="s">
        <v>522</v>
      </c>
      <c r="G141" s="252">
        <f>IF($C141&lt;&gt;"No",DGET(Costs!$B$3:$AU$53,'EUCA Calculator'!F141,'EUCA Calculator'!$C$137:$D$138),0)</f>
        <v>0</v>
      </c>
      <c r="H141" s="210">
        <f t="shared" si="8"/>
        <v>1</v>
      </c>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153"/>
      <c r="AG141" s="153"/>
    </row>
    <row r="142" spans="1:33" hidden="1" x14ac:dyDescent="0.3">
      <c r="A142" s="141" t="s">
        <v>46</v>
      </c>
      <c r="B142" s="141" t="s">
        <v>46</v>
      </c>
      <c r="C142" s="141" t="str">
        <f t="shared" si="7"/>
        <v>No</v>
      </c>
      <c r="D142" s="251" t="s">
        <v>309</v>
      </c>
      <c r="E142" s="252">
        <f>IF($C142&lt;&gt;"No",DGET(Costs!$B$3:$AU$53,'EUCA Calculator'!D142,'EUCA Calculator'!$C$137:$D$138),0)</f>
        <v>0</v>
      </c>
      <c r="F142" s="251" t="s">
        <v>310</v>
      </c>
      <c r="G142" s="252">
        <f>IF($C142&lt;&gt;"No",DGET(Costs!$B$3:$AU$53,'EUCA Calculator'!F142,'EUCA Calculator'!$C$137:$D$138),0)</f>
        <v>0</v>
      </c>
      <c r="H142" s="210">
        <f t="shared" si="8"/>
        <v>1</v>
      </c>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251"/>
      <c r="AE142" s="251"/>
    </row>
    <row r="143" spans="1:33" hidden="1" x14ac:dyDescent="0.3">
      <c r="A143" s="141" t="s">
        <v>47</v>
      </c>
      <c r="B143" s="141" t="s">
        <v>562</v>
      </c>
      <c r="C143" s="141" t="str">
        <f t="shared" si="7"/>
        <v>No</v>
      </c>
      <c r="D143" s="251" t="s">
        <v>565</v>
      </c>
      <c r="E143" s="252">
        <f>IF($C143&lt;&gt;"No",DGET(Costs!$B$3:$AU$53,'EUCA Calculator'!D143,'EUCA Calculator'!$C$137:$D$138),0)</f>
        <v>0</v>
      </c>
      <c r="F143" s="251" t="s">
        <v>566</v>
      </c>
      <c r="G143" s="252">
        <f>IF($C143&lt;&gt;"No",DGET(Costs!$B$3:$AU$53,'EUCA Calculator'!F143,'EUCA Calculator'!$C$137:$D$138),0)</f>
        <v>0</v>
      </c>
      <c r="H143" s="210">
        <f t="shared" si="8"/>
        <v>1</v>
      </c>
      <c r="I143" s="251"/>
      <c r="J143" s="251"/>
      <c r="K143" s="251"/>
      <c r="L143" s="251"/>
      <c r="M143" s="251"/>
      <c r="N143" s="251"/>
      <c r="O143" s="251"/>
      <c r="P143" s="251"/>
      <c r="Q143" s="251"/>
      <c r="R143" s="251"/>
      <c r="S143" s="251"/>
      <c r="T143" s="251"/>
      <c r="U143" s="251"/>
      <c r="V143" s="251"/>
      <c r="W143" s="251"/>
      <c r="X143" s="251"/>
      <c r="Y143" s="251"/>
      <c r="Z143" s="251"/>
      <c r="AA143" s="251"/>
      <c r="AB143" s="251"/>
      <c r="AC143" s="251"/>
      <c r="AD143" s="251"/>
      <c r="AE143" s="251"/>
    </row>
    <row r="144" spans="1:33" hidden="1" x14ac:dyDescent="0.3">
      <c r="A144" s="141" t="s">
        <v>47</v>
      </c>
      <c r="B144" s="141" t="s">
        <v>556</v>
      </c>
      <c r="C144" s="141" t="str">
        <f t="shared" si="7"/>
        <v>No</v>
      </c>
      <c r="D144" s="251" t="s">
        <v>567</v>
      </c>
      <c r="E144" s="252">
        <f>IF($C144&lt;&gt;"No",DGET(Costs!$B$3:$AU$53,'EUCA Calculator'!D144,'EUCA Calculator'!$C$137:$D$138),0)</f>
        <v>0</v>
      </c>
      <c r="F144" s="251" t="s">
        <v>568</v>
      </c>
      <c r="G144" s="252">
        <f>IF($C144&lt;&gt;"No",DGET(Costs!$B$3:$AU$53,'EUCA Calculator'!F144,'EUCA Calculator'!$C$137:$D$138),0)</f>
        <v>0</v>
      </c>
      <c r="H144" s="210">
        <f t="shared" si="8"/>
        <v>1</v>
      </c>
      <c r="I144" s="251"/>
      <c r="J144" s="251"/>
      <c r="K144" s="251"/>
      <c r="L144" s="251"/>
      <c r="M144" s="251"/>
      <c r="N144" s="251"/>
      <c r="O144" s="251"/>
      <c r="P144" s="251"/>
      <c r="Q144" s="251"/>
      <c r="R144" s="251"/>
      <c r="S144" s="251"/>
      <c r="T144" s="251"/>
      <c r="U144" s="251"/>
      <c r="V144" s="251"/>
      <c r="W144" s="251"/>
      <c r="X144" s="251"/>
      <c r="Y144" s="251"/>
      <c r="Z144" s="251"/>
      <c r="AA144" s="251"/>
      <c r="AB144" s="251"/>
      <c r="AC144" s="251"/>
      <c r="AD144" s="251"/>
      <c r="AE144" s="251"/>
    </row>
    <row r="145" spans="1:31" hidden="1" x14ac:dyDescent="0.3">
      <c r="A145" s="141" t="s">
        <v>48</v>
      </c>
      <c r="B145" s="141" t="s">
        <v>415</v>
      </c>
      <c r="C145" s="141" t="str">
        <f t="shared" si="7"/>
        <v>No</v>
      </c>
      <c r="D145" s="210" t="s">
        <v>444</v>
      </c>
      <c r="E145" s="252">
        <f>IF($C145&lt;&gt;"No",DGET(Costs!$B$3:$AU$53,'EUCA Calculator'!D145,'EUCA Calculator'!$C$137:$D$138),0)</f>
        <v>0</v>
      </c>
      <c r="F145" s="210" t="s">
        <v>451</v>
      </c>
      <c r="G145" s="252">
        <f>IF($C145&lt;&gt;"No",DGET(Costs!$B$3:$AU$53,'EUCA Calculator'!F145,'EUCA Calculator'!$C$137:$D$138),0)</f>
        <v>0</v>
      </c>
      <c r="H145" s="210">
        <f t="shared" si="8"/>
        <v>1</v>
      </c>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251"/>
    </row>
    <row r="146" spans="1:31" hidden="1" x14ac:dyDescent="0.3">
      <c r="A146" s="141" t="s">
        <v>48</v>
      </c>
      <c r="B146" s="141" t="s">
        <v>416</v>
      </c>
      <c r="C146" s="141" t="str">
        <f t="shared" si="7"/>
        <v>No</v>
      </c>
      <c r="D146" s="210" t="s">
        <v>445</v>
      </c>
      <c r="E146" s="252">
        <f>IF($C146&lt;&gt;"No",DGET(Costs!$B$3:$AU$53,'EUCA Calculator'!D146,'EUCA Calculator'!$C$137:$D$138),0)</f>
        <v>0</v>
      </c>
      <c r="F146" s="251" t="s">
        <v>452</v>
      </c>
      <c r="G146" s="252">
        <f>IF($C146&lt;&gt;"No",DGET(Costs!$B$3:$AU$53,'EUCA Calculator'!F146,'EUCA Calculator'!$C$137:$D$138),0)</f>
        <v>0</v>
      </c>
      <c r="H146" s="210">
        <f t="shared" si="8"/>
        <v>1</v>
      </c>
      <c r="I146" s="251"/>
      <c r="J146" s="251"/>
      <c r="K146" s="251"/>
      <c r="L146" s="251"/>
      <c r="M146" s="251"/>
      <c r="N146" s="251"/>
      <c r="O146" s="251"/>
      <c r="P146" s="251"/>
      <c r="Q146" s="251"/>
      <c r="R146" s="251"/>
      <c r="S146" s="251"/>
      <c r="T146" s="251"/>
      <c r="U146" s="251"/>
      <c r="V146" s="251"/>
      <c r="W146" s="251"/>
      <c r="X146" s="251"/>
      <c r="Y146" s="251"/>
      <c r="Z146" s="251"/>
      <c r="AA146" s="251"/>
      <c r="AB146" s="251"/>
      <c r="AC146" s="251"/>
      <c r="AD146" s="251"/>
      <c r="AE146" s="251"/>
    </row>
    <row r="147" spans="1:31" hidden="1" x14ac:dyDescent="0.3">
      <c r="A147" s="141" t="s">
        <v>49</v>
      </c>
      <c r="B147" s="141" t="s">
        <v>49</v>
      </c>
      <c r="C147" s="141" t="str">
        <f t="shared" si="7"/>
        <v>No</v>
      </c>
      <c r="D147" s="210" t="s">
        <v>303</v>
      </c>
      <c r="E147" s="252">
        <f>IF($C147&lt;&gt;"No",DGET(Costs!$B$3:$AU$53,'EUCA Calculator'!D147,'EUCA Calculator'!$C$137:$D$138),0)</f>
        <v>0</v>
      </c>
      <c r="F147" s="210" t="s">
        <v>304</v>
      </c>
      <c r="G147" s="252">
        <f>IF($C147&lt;&gt;"No",DGET(Costs!$B$3:$AU$53,'EUCA Calculator'!F147,'EUCA Calculator'!$C$137:$D$138),0)</f>
        <v>0</v>
      </c>
      <c r="H147" s="210">
        <f t="shared" si="8"/>
        <v>1</v>
      </c>
      <c r="I147" s="251"/>
      <c r="J147" s="251"/>
      <c r="K147" s="251"/>
      <c r="L147" s="251"/>
      <c r="M147" s="251"/>
      <c r="N147" s="251"/>
      <c r="O147" s="251"/>
      <c r="P147" s="251"/>
      <c r="Q147" s="251"/>
      <c r="R147" s="251"/>
      <c r="S147" s="251"/>
      <c r="T147" s="251"/>
      <c r="U147" s="251"/>
      <c r="V147" s="251"/>
      <c r="W147" s="251"/>
      <c r="X147" s="251"/>
      <c r="Y147" s="251"/>
      <c r="Z147" s="251"/>
      <c r="AA147" s="251"/>
      <c r="AB147" s="251"/>
      <c r="AC147" s="251"/>
      <c r="AD147" s="251"/>
      <c r="AE147" s="251"/>
    </row>
    <row r="148" spans="1:31" hidden="1" x14ac:dyDescent="0.3">
      <c r="A148" s="141" t="s">
        <v>50</v>
      </c>
      <c r="B148" s="141" t="s">
        <v>50</v>
      </c>
      <c r="C148" s="141" t="str">
        <f t="shared" si="7"/>
        <v>No</v>
      </c>
      <c r="D148" s="251" t="s">
        <v>301</v>
      </c>
      <c r="E148" s="252">
        <f>IF($C148&lt;&gt;"No",DGET(Costs!$B$3:$AU$53,'EUCA Calculator'!D148,'EUCA Calculator'!$C$137:$D$138),0)</f>
        <v>0</v>
      </c>
      <c r="F148" s="251" t="s">
        <v>302</v>
      </c>
      <c r="G148" s="252">
        <f>IF($C148&lt;&gt;"No",DGET(Costs!$B$3:$AU$53,'EUCA Calculator'!F148,'EUCA Calculator'!$C$137:$D$138),0)</f>
        <v>0</v>
      </c>
      <c r="H148" s="210">
        <f t="shared" si="8"/>
        <v>1</v>
      </c>
      <c r="I148" s="251"/>
      <c r="J148" s="251"/>
      <c r="K148" s="251"/>
      <c r="L148" s="251"/>
      <c r="M148" s="251"/>
      <c r="N148" s="251"/>
      <c r="O148" s="251"/>
      <c r="P148" s="251"/>
      <c r="Q148" s="251"/>
      <c r="R148" s="251"/>
      <c r="S148" s="251"/>
      <c r="T148" s="251"/>
      <c r="U148" s="251"/>
      <c r="V148" s="251"/>
      <c r="W148" s="251"/>
      <c r="X148" s="251"/>
      <c r="Y148" s="251"/>
      <c r="Z148" s="251"/>
      <c r="AA148" s="251"/>
      <c r="AB148" s="251"/>
      <c r="AC148" s="251"/>
      <c r="AD148" s="251"/>
      <c r="AE148" s="251"/>
    </row>
    <row r="149" spans="1:31" hidden="1" x14ac:dyDescent="0.3">
      <c r="A149" s="141" t="s">
        <v>51</v>
      </c>
      <c r="B149" s="141" t="s">
        <v>116</v>
      </c>
      <c r="C149" s="141" t="str">
        <f t="shared" si="7"/>
        <v>No</v>
      </c>
      <c r="D149" s="251" t="s">
        <v>321</v>
      </c>
      <c r="E149" s="252">
        <f>IF($C149&lt;&gt;"No",DGET(Costs!$B$3:$AU$53,'EUCA Calculator'!D149,'EUCA Calculator'!$C$137:$D$138),0)</f>
        <v>0</v>
      </c>
      <c r="F149" s="251" t="s">
        <v>322</v>
      </c>
      <c r="G149" s="252">
        <f>IF($C149&lt;&gt;"No",DGET(Costs!$B$3:$AU$53,'EUCA Calculator'!F149,'EUCA Calculator'!$C$137:$D$138),0)</f>
        <v>0</v>
      </c>
      <c r="H149" s="210">
        <f t="shared" si="8"/>
        <v>1</v>
      </c>
      <c r="I149" s="251"/>
      <c r="J149" s="251"/>
      <c r="K149" s="251"/>
      <c r="L149" s="251"/>
      <c r="M149" s="251"/>
      <c r="N149" s="251"/>
      <c r="O149" s="251"/>
      <c r="P149" s="251"/>
      <c r="Q149" s="251"/>
      <c r="R149" s="251"/>
      <c r="S149" s="251"/>
      <c r="T149" s="251"/>
      <c r="U149" s="251"/>
      <c r="V149" s="251"/>
      <c r="W149" s="251"/>
      <c r="X149" s="251"/>
      <c r="Y149" s="251"/>
      <c r="Z149" s="251"/>
      <c r="AA149" s="251"/>
      <c r="AB149" s="251"/>
      <c r="AC149" s="251"/>
      <c r="AD149" s="251"/>
      <c r="AE149" s="251"/>
    </row>
    <row r="150" spans="1:31" hidden="1" x14ac:dyDescent="0.3">
      <c r="E150" s="252"/>
      <c r="G150" s="252"/>
      <c r="H150" s="210"/>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row>
    <row r="151" spans="1:31" hidden="1" x14ac:dyDescent="0.3">
      <c r="A151" s="141" t="s">
        <v>52</v>
      </c>
      <c r="B151" s="141" t="s">
        <v>418</v>
      </c>
      <c r="C151" s="141" t="str">
        <f>IF(COUNTIF($A$65:$A$75,B151)=1,"Yes","No")</f>
        <v>No</v>
      </c>
      <c r="D151" s="141" t="s">
        <v>447</v>
      </c>
      <c r="E151" s="252">
        <f>IF($C151&lt;&gt;"No",DGET(Costs!$B$3:$AU$53,'EUCA Calculator'!D151,'EUCA Calculator'!$C$137:$D$138),0)</f>
        <v>0</v>
      </c>
      <c r="F151" s="141" t="s">
        <v>454</v>
      </c>
      <c r="G151" s="252">
        <f>IF($C151&lt;&gt;"No",DGET(Costs!$B$3:$AU$53,'EUCA Calculator'!F151,'EUCA Calculator'!$C$137:$D$138),0)</f>
        <v>0</v>
      </c>
      <c r="H151" s="210">
        <f t="shared" ref="H151:H161" si="9">IFERROR(IF(C151="Yes",IF(INDEX($F$65:$F$75,MATCH(A151,$B$65:$B$75,0),1)=INDEX($H$65:$H$75,MATCH(A151,$B$65:$B$75,0),1),0,1),1),1)</f>
        <v>1</v>
      </c>
      <c r="I151" s="251"/>
      <c r="J151" s="251"/>
      <c r="K151" s="251"/>
      <c r="L151" s="251"/>
      <c r="M151" s="251"/>
      <c r="N151" s="251"/>
      <c r="O151" s="251"/>
      <c r="P151" s="251"/>
      <c r="Q151" s="251"/>
      <c r="R151" s="251"/>
      <c r="S151" s="251"/>
      <c r="T151" s="251"/>
      <c r="U151" s="251"/>
      <c r="V151" s="251"/>
      <c r="W151" s="251"/>
      <c r="X151" s="251"/>
      <c r="Y151" s="251"/>
      <c r="Z151" s="251"/>
      <c r="AA151" s="251"/>
      <c r="AB151" s="251"/>
      <c r="AC151" s="251"/>
      <c r="AD151" s="251"/>
      <c r="AE151" s="251"/>
    </row>
    <row r="152" spans="1:31" hidden="1" x14ac:dyDescent="0.3">
      <c r="A152" s="141" t="s">
        <v>53</v>
      </c>
      <c r="B152" s="141" t="s">
        <v>419</v>
      </c>
      <c r="C152" s="141" t="str">
        <f>IF(COUNTIF($A$65:$A$75,B152)=1,"Yes","No")</f>
        <v>No</v>
      </c>
      <c r="D152" s="141" t="s">
        <v>449</v>
      </c>
      <c r="E152" s="252">
        <f>IF($C152&lt;&gt;"No",DGET(Costs!$B$3:$AU$53,'EUCA Calculator'!D152,'EUCA Calculator'!$C$137:$D$138),0)</f>
        <v>0</v>
      </c>
      <c r="F152" s="141" t="s">
        <v>455</v>
      </c>
      <c r="G152" s="252">
        <f>IF($C152&lt;&gt;"No",DGET(Costs!$B$3:$AU$53,'EUCA Calculator'!F152,'EUCA Calculator'!$C$137:$D$138),0)</f>
        <v>0</v>
      </c>
      <c r="H152" s="210">
        <f t="shared" si="9"/>
        <v>1</v>
      </c>
      <c r="I152" s="251"/>
      <c r="J152" s="251"/>
      <c r="K152" s="251"/>
      <c r="L152" s="251"/>
      <c r="M152" s="251"/>
      <c r="N152" s="251"/>
      <c r="O152" s="251"/>
      <c r="P152" s="251"/>
      <c r="Q152" s="251"/>
      <c r="R152" s="251"/>
      <c r="S152" s="251"/>
      <c r="T152" s="251"/>
      <c r="U152" s="251"/>
      <c r="V152" s="251"/>
      <c r="W152" s="251"/>
      <c r="X152" s="251"/>
      <c r="Y152" s="251"/>
      <c r="Z152" s="251"/>
      <c r="AA152" s="251"/>
      <c r="AB152" s="251"/>
      <c r="AC152" s="251"/>
      <c r="AD152" s="251"/>
      <c r="AE152" s="251"/>
    </row>
    <row r="153" spans="1:31" hidden="1" x14ac:dyDescent="0.3">
      <c r="A153" s="141" t="s">
        <v>53</v>
      </c>
      <c r="B153" s="141" t="s">
        <v>420</v>
      </c>
      <c r="C153" s="141" t="str">
        <f>IF(COUNTIF($A$65:$A$75,B153)=1,"Yes","No")</f>
        <v>No</v>
      </c>
      <c r="D153" s="141" t="s">
        <v>450</v>
      </c>
      <c r="E153" s="252">
        <f>IF($C153&lt;&gt;"No",DGET(Costs!$B$3:$AU$53,'EUCA Calculator'!D153,'EUCA Calculator'!$C$137:$D$138),0)</f>
        <v>0</v>
      </c>
      <c r="F153" s="141" t="s">
        <v>456</v>
      </c>
      <c r="G153" s="252">
        <f>IF($C153&lt;&gt;"No",DGET(Costs!$B$3:$AU$53,'EUCA Calculator'!F153,'EUCA Calculator'!$C$137:$D$138),0)</f>
        <v>0</v>
      </c>
      <c r="H153" s="210">
        <f t="shared" si="9"/>
        <v>1</v>
      </c>
      <c r="I153" s="251"/>
      <c r="J153" s="251"/>
      <c r="K153" s="251"/>
      <c r="L153" s="251"/>
      <c r="M153" s="251"/>
      <c r="N153" s="251"/>
      <c r="O153" s="251"/>
      <c r="P153" s="251"/>
      <c r="Q153" s="251"/>
      <c r="R153" s="251"/>
      <c r="S153" s="251"/>
      <c r="T153" s="251"/>
      <c r="U153" s="251"/>
      <c r="V153" s="251"/>
      <c r="W153" s="251"/>
      <c r="X153" s="251"/>
      <c r="Y153" s="251"/>
      <c r="Z153" s="251"/>
      <c r="AA153" s="251"/>
      <c r="AB153" s="251"/>
      <c r="AC153" s="251"/>
      <c r="AD153" s="251"/>
      <c r="AE153" s="251"/>
    </row>
    <row r="154" spans="1:31" hidden="1" x14ac:dyDescent="0.3">
      <c r="A154" s="141" t="s">
        <v>53</v>
      </c>
      <c r="B154" s="141" t="s">
        <v>440</v>
      </c>
      <c r="C154" s="141" t="str">
        <f>IF(COUNTIF($A$65:$A$75,B154)=1,"Yes","No")</f>
        <v>No</v>
      </c>
      <c r="D154" s="141" t="s">
        <v>448</v>
      </c>
      <c r="E154" s="252">
        <f>IF($C154&lt;&gt;"No",DGET(Costs!$B$3:$AU$53,'EUCA Calculator'!D154,'EUCA Calculator'!$C$137:$D$138),0)</f>
        <v>0</v>
      </c>
      <c r="F154" s="141" t="s">
        <v>457</v>
      </c>
      <c r="G154" s="252">
        <f>IF($C154&lt;&gt;"No",DGET(Costs!$B$3:$AU$53,'EUCA Calculator'!F154,'EUCA Calculator'!$C$137:$D$138),0)</f>
        <v>0</v>
      </c>
      <c r="H154" s="210">
        <f t="shared" si="9"/>
        <v>1</v>
      </c>
      <c r="I154" s="251"/>
      <c r="J154" s="251"/>
      <c r="K154" s="251"/>
      <c r="L154" s="251"/>
      <c r="M154" s="251"/>
      <c r="N154" s="251"/>
      <c r="O154" s="251"/>
      <c r="P154" s="251"/>
      <c r="Q154" s="251"/>
      <c r="R154" s="251"/>
      <c r="S154" s="251"/>
      <c r="T154" s="251"/>
      <c r="U154" s="251"/>
      <c r="V154" s="251"/>
      <c r="W154" s="251"/>
      <c r="X154" s="251"/>
      <c r="Y154" s="251"/>
      <c r="Z154" s="251"/>
      <c r="AA154" s="251"/>
      <c r="AB154" s="251"/>
      <c r="AC154" s="251"/>
      <c r="AD154" s="251"/>
      <c r="AE154" s="251"/>
    </row>
    <row r="155" spans="1:31" hidden="1" x14ac:dyDescent="0.3">
      <c r="A155" s="141" t="s">
        <v>54</v>
      </c>
      <c r="B155" s="141" t="s">
        <v>54</v>
      </c>
      <c r="C155" s="141" t="str">
        <f>B97</f>
        <v>No</v>
      </c>
      <c r="D155" s="141" t="s">
        <v>307</v>
      </c>
      <c r="E155" s="252">
        <f>IF($C155&lt;&gt;"No",DGET(Costs!$B$3:$AU$53,'EUCA Calculator'!D155,'EUCA Calculator'!$C$137:$D$138),0)</f>
        <v>0</v>
      </c>
      <c r="F155" s="141" t="s">
        <v>308</v>
      </c>
      <c r="G155" s="252">
        <f>IF($C155&lt;&gt;"No",DGET(Costs!$B$3:$AU$53,'EUCA Calculator'!F155,'EUCA Calculator'!$C$137:$D$138),0)</f>
        <v>0</v>
      </c>
      <c r="H155" s="210">
        <f t="shared" si="9"/>
        <v>1</v>
      </c>
    </row>
    <row r="156" spans="1:31" hidden="1" x14ac:dyDescent="0.3">
      <c r="A156" s="141" t="s">
        <v>55</v>
      </c>
      <c r="B156" s="141" t="s">
        <v>55</v>
      </c>
      <c r="C156" s="141" t="str">
        <f>B100</f>
        <v>No</v>
      </c>
      <c r="D156" s="141" t="s">
        <v>305</v>
      </c>
      <c r="E156" s="252">
        <f>IF($C156&lt;&gt;"No",DGET(Costs!$B$3:$AU$53,'EUCA Calculator'!D156,'EUCA Calculator'!$C$137:$D$138),0)</f>
        <v>0</v>
      </c>
      <c r="F156" s="141" t="s">
        <v>306</v>
      </c>
      <c r="G156" s="252">
        <f>IF($C156&lt;&gt;"No",DGET(Costs!$B$3:$AU$53,'EUCA Calculator'!F156,'EUCA Calculator'!$C$137:$D$138),0)</f>
        <v>0</v>
      </c>
      <c r="H156" s="210">
        <f t="shared" si="9"/>
        <v>1</v>
      </c>
    </row>
    <row r="157" spans="1:31" hidden="1" x14ac:dyDescent="0.3">
      <c r="A157" s="141" t="s">
        <v>56</v>
      </c>
      <c r="B157" s="141" t="s">
        <v>56</v>
      </c>
      <c r="C157" s="141" t="str">
        <f>B103</f>
        <v>No</v>
      </c>
      <c r="D157" s="141" t="s">
        <v>311</v>
      </c>
      <c r="E157" s="252">
        <f>IF($C157&lt;&gt;"No",DGET(Costs!$B$3:$AU$53,'EUCA Calculator'!D157,'EUCA Calculator'!$C$137:$D$138),0)</f>
        <v>0</v>
      </c>
      <c r="F157" s="141" t="s">
        <v>312</v>
      </c>
      <c r="G157" s="252">
        <f>IF($C157&lt;&gt;"No",DGET(Costs!$B$3:$AU$53,'EUCA Calculator'!F157,'EUCA Calculator'!$C$137:$D$138),0)</f>
        <v>0</v>
      </c>
      <c r="H157" s="210">
        <f t="shared" si="9"/>
        <v>1</v>
      </c>
    </row>
    <row r="158" spans="1:31" hidden="1" x14ac:dyDescent="0.3">
      <c r="A158" s="141" t="s">
        <v>57</v>
      </c>
      <c r="B158" s="141" t="s">
        <v>57</v>
      </c>
      <c r="C158" s="141" t="str">
        <f>B106</f>
        <v>No</v>
      </c>
      <c r="D158" s="141" t="s">
        <v>313</v>
      </c>
      <c r="E158" s="252">
        <f>IF($C158&lt;&gt;"No",DGET(Costs!$B$3:$AU$53,'EUCA Calculator'!D158,'EUCA Calculator'!$C$137:$D$138),0)</f>
        <v>0</v>
      </c>
      <c r="F158" s="141" t="s">
        <v>314</v>
      </c>
      <c r="G158" s="252">
        <f>IF($C158&lt;&gt;"No",DGET(Costs!$B$3:$AU$53,'EUCA Calculator'!F158,'EUCA Calculator'!$C$137:$D$138),0)</f>
        <v>0</v>
      </c>
      <c r="H158" s="210">
        <f t="shared" si="9"/>
        <v>1</v>
      </c>
    </row>
    <row r="159" spans="1:31" hidden="1" x14ac:dyDescent="0.3">
      <c r="A159" s="141" t="s">
        <v>58</v>
      </c>
      <c r="B159" s="141" t="s">
        <v>58</v>
      </c>
      <c r="C159" s="141" t="str">
        <f>B109</f>
        <v>No</v>
      </c>
      <c r="D159" s="141" t="s">
        <v>315</v>
      </c>
      <c r="E159" s="252">
        <f>IF($C159&lt;&gt;"No",DGET(Costs!$B$3:$AU$53,'EUCA Calculator'!D159,'EUCA Calculator'!$C$137:$D$138),0)</f>
        <v>0</v>
      </c>
      <c r="F159" s="141" t="s">
        <v>316</v>
      </c>
      <c r="G159" s="252">
        <f>IF($C159&lt;&gt;"No",DGET(Costs!$B$3:$AU$53,'EUCA Calculator'!F159,'EUCA Calculator'!$C$137:$D$138),0)</f>
        <v>0</v>
      </c>
      <c r="H159" s="210">
        <f t="shared" si="9"/>
        <v>1</v>
      </c>
    </row>
    <row r="160" spans="1:31" hidden="1" x14ac:dyDescent="0.3">
      <c r="A160" s="141" t="s">
        <v>231</v>
      </c>
      <c r="B160" s="141" t="s">
        <v>231</v>
      </c>
      <c r="C160" s="141" t="str">
        <f>B112</f>
        <v>No</v>
      </c>
      <c r="D160" s="141" t="s">
        <v>317</v>
      </c>
      <c r="E160" s="252">
        <f>IF($C160&lt;&gt;"No",DGET(Costs!$B$3:$AU$53,'EUCA Calculator'!D160,'EUCA Calculator'!$C$137:$D$138),0)</f>
        <v>0</v>
      </c>
      <c r="F160" s="141" t="s">
        <v>318</v>
      </c>
      <c r="G160" s="252">
        <f>IF($C160&lt;&gt;"No",DGET(Costs!$B$3:$AU$53,'EUCA Calculator'!F160,'EUCA Calculator'!$C$137:$D$138),0)</f>
        <v>0</v>
      </c>
      <c r="H160" s="210">
        <f t="shared" si="9"/>
        <v>1</v>
      </c>
    </row>
    <row r="161" spans="1:10" hidden="1" x14ac:dyDescent="0.3">
      <c r="A161" s="141" t="s">
        <v>384</v>
      </c>
      <c r="B161" s="141" t="s">
        <v>384</v>
      </c>
      <c r="C161" s="141" t="str">
        <f>B115</f>
        <v>No</v>
      </c>
      <c r="D161" s="141" t="s">
        <v>389</v>
      </c>
      <c r="E161" s="252">
        <f>IF($C161&lt;&gt;"No",DGET(Costs!$B$3:$AU$53,'EUCA Calculator'!D161,'EUCA Calculator'!$C$137:$D$138),0)</f>
        <v>0</v>
      </c>
      <c r="F161" s="141" t="s">
        <v>390</v>
      </c>
      <c r="G161" s="252">
        <f>IF($C161&lt;&gt;"No",DGET(Costs!$B$3:$AU$53,'EUCA Calculator'!F161,'EUCA Calculator'!$C$137:$D$138),0)</f>
        <v>0</v>
      </c>
      <c r="H161" s="210">
        <f t="shared" si="9"/>
        <v>1</v>
      </c>
    </row>
    <row r="162" spans="1:10" hidden="1" x14ac:dyDescent="0.3">
      <c r="E162" s="253">
        <f>SUM(E140:E161)</f>
        <v>0</v>
      </c>
      <c r="G162" s="253">
        <f>SUMPRODUCT(G140:G161,H140:H161)</f>
        <v>0</v>
      </c>
      <c r="H162" s="210"/>
    </row>
    <row r="163" spans="1:10" hidden="1" x14ac:dyDescent="0.3"/>
    <row r="164" spans="1:10" ht="18" hidden="1" x14ac:dyDescent="0.35">
      <c r="A164" s="209" t="s">
        <v>471</v>
      </c>
    </row>
    <row r="165" spans="1:10" hidden="1" x14ac:dyDescent="0.3"/>
    <row r="166" spans="1:10" hidden="1" x14ac:dyDescent="0.3">
      <c r="C166" s="211" t="s">
        <v>1</v>
      </c>
      <c r="D166" s="227" t="s">
        <v>2</v>
      </c>
      <c r="E166" s="141" t="s">
        <v>469</v>
      </c>
      <c r="F166" s="141" t="s">
        <v>225</v>
      </c>
      <c r="G166" s="141" t="s">
        <v>255</v>
      </c>
      <c r="H166" s="141" t="s">
        <v>474</v>
      </c>
      <c r="I166" s="141" t="s">
        <v>472</v>
      </c>
      <c r="J166" s="141" t="s">
        <v>473</v>
      </c>
    </row>
    <row r="167" spans="1:10" hidden="1" x14ac:dyDescent="0.3">
      <c r="B167" s="141" t="str">
        <f>C140</f>
        <v>No</v>
      </c>
      <c r="C167" s="227">
        <f t="shared" ref="C167:C176" si="10">$D$15</f>
        <v>0</v>
      </c>
      <c r="D167" s="227">
        <f t="shared" ref="D167:D176" si="11">$D$16</f>
        <v>0</v>
      </c>
      <c r="E167" s="251" t="s">
        <v>524</v>
      </c>
      <c r="F167" s="141">
        <f>VLOOKUP($E167,EULs_and_IRs!$D$3:$G$24,2,FALSE)</f>
        <v>11</v>
      </c>
      <c r="G167" s="141">
        <f>VLOOKUP($E167,EULs_and_IRs!$D$3:$G$24,4,FALSE)</f>
        <v>1</v>
      </c>
      <c r="H167" s="254" t="e">
        <f t="array" ref="H167">INDEX(EULs_and_IRs!$N$2:$N$1057,MATCH('EUCA Calculator'!C167&amp;'EUCA Calculator'!D167&amp;'EUCA Calculator'!E167,EULs_and_IRs!$J$2:$J$1057&amp;EULs_and_IRs!$K$2:$K$1057&amp;EULs_and_IRs!$L$2:$L$1057,0),1)</f>
        <v>#N/A</v>
      </c>
      <c r="I167" s="141" t="e">
        <f t="shared" ref="I167" si="12">F167*H167</f>
        <v>#N/A</v>
      </c>
      <c r="J167" s="141" t="e">
        <f t="shared" ref="J167" si="13">G167*H167</f>
        <v>#N/A</v>
      </c>
    </row>
    <row r="168" spans="1:10" hidden="1" x14ac:dyDescent="0.3">
      <c r="B168" s="141" t="str">
        <f t="shared" ref="B168:B188" si="14">C141</f>
        <v>No</v>
      </c>
      <c r="C168" s="227">
        <f t="shared" si="10"/>
        <v>0</v>
      </c>
      <c r="D168" s="227">
        <f t="shared" si="11"/>
        <v>0</v>
      </c>
      <c r="E168" s="251" t="s">
        <v>516</v>
      </c>
      <c r="F168" s="141">
        <f>VLOOKUP($E168,EULs_and_IRs!$D$3:$G$24,2,FALSE)</f>
        <v>11</v>
      </c>
      <c r="G168" s="141">
        <f>VLOOKUP($E168,EULs_and_IRs!$D$3:$G$24,4,FALSE)</f>
        <v>1</v>
      </c>
      <c r="H168" s="254" t="e">
        <f t="array" ref="H168">INDEX(EULs_and_IRs!$N$2:$N$1057,MATCH('EUCA Calculator'!C168&amp;'EUCA Calculator'!D168&amp;'EUCA Calculator'!E168,EULs_and_IRs!$J$2:$J$1057&amp;EULs_and_IRs!$K$2:$K$1057&amp;EULs_and_IRs!$L$2:$L$1057,0),1)</f>
        <v>#N/A</v>
      </c>
      <c r="I168" s="141" t="e">
        <f t="shared" ref="I168:I188" si="15">F168*H168</f>
        <v>#N/A</v>
      </c>
      <c r="J168" s="141" t="e">
        <f t="shared" ref="J168:J188" si="16">G168*H168</f>
        <v>#N/A</v>
      </c>
    </row>
    <row r="169" spans="1:10" hidden="1" x14ac:dyDescent="0.3">
      <c r="B169" s="141" t="str">
        <f t="shared" si="14"/>
        <v>No</v>
      </c>
      <c r="C169" s="227">
        <f t="shared" si="10"/>
        <v>0</v>
      </c>
      <c r="D169" s="227">
        <f t="shared" si="11"/>
        <v>0</v>
      </c>
      <c r="E169" s="251" t="s">
        <v>46</v>
      </c>
      <c r="F169" s="141">
        <f>VLOOKUP($E169,EULs_and_IRs!$D$3:$G$24,2,FALSE)</f>
        <v>20</v>
      </c>
      <c r="G169" s="141">
        <f>VLOOKUP($E169,EULs_and_IRs!$D$3:$G$24,4,FALSE)</f>
        <v>0.86499999999999999</v>
      </c>
      <c r="H169" s="254" t="e">
        <f t="array" ref="H169">INDEX(EULs_and_IRs!$N$2:$N$1057,MATCH('EUCA Calculator'!C169&amp;'EUCA Calculator'!D169&amp;'EUCA Calculator'!E169,EULs_and_IRs!$J$2:$J$1057&amp;EULs_and_IRs!$K$2:$K$1057&amp;EULs_and_IRs!$L$2:$L$1057,0),1)</f>
        <v>#N/A</v>
      </c>
      <c r="I169" s="141" t="e">
        <f t="shared" si="15"/>
        <v>#N/A</v>
      </c>
      <c r="J169" s="141" t="e">
        <f t="shared" si="16"/>
        <v>#N/A</v>
      </c>
    </row>
    <row r="170" spans="1:10" hidden="1" x14ac:dyDescent="0.3">
      <c r="B170" s="141" t="str">
        <f t="shared" si="14"/>
        <v>No</v>
      </c>
      <c r="C170" s="227">
        <f t="shared" si="10"/>
        <v>0</v>
      </c>
      <c r="D170" s="227">
        <f t="shared" si="11"/>
        <v>0</v>
      </c>
      <c r="E170" s="251" t="s">
        <v>562</v>
      </c>
      <c r="F170" s="141">
        <f>VLOOKUP($E170,EULs_and_IRs!$D$3:$G$24,2,FALSE)</f>
        <v>18</v>
      </c>
      <c r="G170" s="141">
        <f>VLOOKUP($E170,EULs_and_IRs!$D$3:$G$24,4,FALSE)</f>
        <v>0.46300000000000002</v>
      </c>
      <c r="H170" s="254" t="e">
        <f t="array" ref="H170">INDEX(EULs_and_IRs!$N$2:$N$1057,MATCH('EUCA Calculator'!C170&amp;'EUCA Calculator'!D170&amp;'EUCA Calculator'!E170,EULs_and_IRs!$J$2:$J$1057&amp;EULs_and_IRs!$K$2:$K$1057&amp;EULs_and_IRs!$L$2:$L$1057,0),1)</f>
        <v>#N/A</v>
      </c>
      <c r="I170" s="141" t="e">
        <f t="shared" si="15"/>
        <v>#N/A</v>
      </c>
      <c r="J170" s="141" t="e">
        <f t="shared" si="16"/>
        <v>#N/A</v>
      </c>
    </row>
    <row r="171" spans="1:10" hidden="1" x14ac:dyDescent="0.3">
      <c r="B171" s="141" t="str">
        <f t="shared" si="14"/>
        <v>No</v>
      </c>
      <c r="C171" s="227">
        <f t="shared" si="10"/>
        <v>0</v>
      </c>
      <c r="D171" s="227">
        <f t="shared" si="11"/>
        <v>0</v>
      </c>
      <c r="E171" s="251" t="s">
        <v>556</v>
      </c>
      <c r="F171" s="141">
        <f>VLOOKUP($E171,EULs_and_IRs!$D$3:$G$24,2,FALSE)</f>
        <v>18</v>
      </c>
      <c r="G171" s="141">
        <f>VLOOKUP($E171,EULs_and_IRs!$D$3:$G$24,4,FALSE)</f>
        <v>0.46300000000000002</v>
      </c>
      <c r="H171" s="254" t="e">
        <f t="array" ref="H171">INDEX(EULs_and_IRs!$N$2:$N$1057,MATCH('EUCA Calculator'!C171&amp;'EUCA Calculator'!D171&amp;'EUCA Calculator'!E171,EULs_and_IRs!$J$2:$J$1057&amp;EULs_and_IRs!$K$2:$K$1057&amp;EULs_and_IRs!$L$2:$L$1057,0),1)</f>
        <v>#N/A</v>
      </c>
      <c r="I171" s="141" t="e">
        <f t="shared" ref="I171" si="17">F171*H171</f>
        <v>#N/A</v>
      </c>
      <c r="J171" s="141" t="e">
        <f t="shared" ref="J171" si="18">G171*H171</f>
        <v>#N/A</v>
      </c>
    </row>
    <row r="172" spans="1:10" hidden="1" x14ac:dyDescent="0.3">
      <c r="B172" s="141" t="str">
        <f t="shared" si="14"/>
        <v>No</v>
      </c>
      <c r="C172" s="227">
        <f t="shared" si="10"/>
        <v>0</v>
      </c>
      <c r="D172" s="227">
        <f t="shared" si="11"/>
        <v>0</v>
      </c>
      <c r="E172" s="210" t="s">
        <v>415</v>
      </c>
      <c r="F172" s="141">
        <f>VLOOKUP($E172,EULs_and_IRs!$D$3:$G$24,2,FALSE)</f>
        <v>20</v>
      </c>
      <c r="G172" s="141">
        <f>VLOOKUP($E172,EULs_and_IRs!$D$3:$G$24,4,FALSE)</f>
        <v>0.78200000000000003</v>
      </c>
      <c r="H172" s="254" t="e">
        <f t="array" ref="H172">INDEX(EULs_and_IRs!$N$2:$N$1057,MATCH('EUCA Calculator'!C172&amp;'EUCA Calculator'!D172&amp;'EUCA Calculator'!E172,EULs_and_IRs!$J$2:$J$1057&amp;EULs_and_IRs!$K$2:$K$1057&amp;EULs_and_IRs!$L$2:$L$1057,0),1)</f>
        <v>#N/A</v>
      </c>
      <c r="I172" s="141" t="e">
        <f t="shared" si="15"/>
        <v>#N/A</v>
      </c>
      <c r="J172" s="141" t="e">
        <f t="shared" si="16"/>
        <v>#N/A</v>
      </c>
    </row>
    <row r="173" spans="1:10" hidden="1" x14ac:dyDescent="0.3">
      <c r="B173" s="141" t="str">
        <f t="shared" si="14"/>
        <v>No</v>
      </c>
      <c r="C173" s="227">
        <f t="shared" si="10"/>
        <v>0</v>
      </c>
      <c r="D173" s="227">
        <f t="shared" si="11"/>
        <v>0</v>
      </c>
      <c r="E173" s="210" t="s">
        <v>416</v>
      </c>
      <c r="F173" s="141">
        <f>VLOOKUP($E173,EULs_and_IRs!$D$3:$G$24,2,FALSE)</f>
        <v>20</v>
      </c>
      <c r="G173" s="141">
        <f>VLOOKUP($E173,EULs_and_IRs!$D$3:$G$24,4,FALSE)</f>
        <v>0.78200000000000003</v>
      </c>
      <c r="H173" s="254" t="e">
        <f t="array" ref="H173">INDEX(EULs_and_IRs!$N$2:$N$1057,MATCH('EUCA Calculator'!C173&amp;'EUCA Calculator'!D173&amp;'EUCA Calculator'!E173,EULs_and_IRs!$J$2:$J$1057&amp;EULs_and_IRs!$K$2:$K$1057&amp;EULs_and_IRs!$L$2:$L$1057,0),1)</f>
        <v>#N/A</v>
      </c>
      <c r="I173" s="141" t="e">
        <f t="shared" si="15"/>
        <v>#N/A</v>
      </c>
      <c r="J173" s="141" t="e">
        <f t="shared" si="16"/>
        <v>#N/A</v>
      </c>
    </row>
    <row r="174" spans="1:10" hidden="1" x14ac:dyDescent="0.3">
      <c r="B174" s="141" t="str">
        <f t="shared" si="14"/>
        <v>No</v>
      </c>
      <c r="C174" s="227">
        <f t="shared" si="10"/>
        <v>0</v>
      </c>
      <c r="D174" s="227">
        <f t="shared" si="11"/>
        <v>0</v>
      </c>
      <c r="E174" s="210" t="s">
        <v>49</v>
      </c>
      <c r="F174" s="141">
        <f>VLOOKUP($E174,EULs_and_IRs!$D$3:$G$24,2,FALSE)</f>
        <v>20</v>
      </c>
      <c r="G174" s="141">
        <f>VLOOKUP($E174,EULs_and_IRs!$D$3:$G$24,4,FALSE)</f>
        <v>0.86499999999999999</v>
      </c>
      <c r="H174" s="254" t="e">
        <f t="array" ref="H174">INDEX(EULs_and_IRs!$N$2:$N$1057,MATCH('EUCA Calculator'!C174&amp;'EUCA Calculator'!D174&amp;'EUCA Calculator'!E174,EULs_and_IRs!$J$2:$J$1057&amp;EULs_and_IRs!$K$2:$K$1057&amp;EULs_and_IRs!$L$2:$L$1057,0),1)</f>
        <v>#N/A</v>
      </c>
      <c r="I174" s="141" t="e">
        <f t="shared" si="15"/>
        <v>#N/A</v>
      </c>
      <c r="J174" s="141" t="e">
        <f t="shared" si="16"/>
        <v>#N/A</v>
      </c>
    </row>
    <row r="175" spans="1:10" hidden="1" x14ac:dyDescent="0.3">
      <c r="B175" s="141" t="str">
        <f t="shared" si="14"/>
        <v>No</v>
      </c>
      <c r="C175" s="227">
        <f t="shared" si="10"/>
        <v>0</v>
      </c>
      <c r="D175" s="227">
        <f t="shared" si="11"/>
        <v>0</v>
      </c>
      <c r="E175" s="251" t="s">
        <v>50</v>
      </c>
      <c r="F175" s="141">
        <f>VLOOKUP($E175,EULs_and_IRs!$D$3:$G$24,2,FALSE)</f>
        <v>20</v>
      </c>
      <c r="G175" s="141">
        <f>VLOOKUP($E175,EULs_and_IRs!$D$3:$G$24,4,FALSE)</f>
        <v>0.94599999999999995</v>
      </c>
      <c r="H175" s="254" t="e">
        <f t="array" ref="H175">INDEX(EULs_and_IRs!$N$2:$N$1057,MATCH('EUCA Calculator'!C175&amp;'EUCA Calculator'!D175&amp;'EUCA Calculator'!E175,EULs_and_IRs!$J$2:$J$1057&amp;EULs_and_IRs!$K$2:$K$1057&amp;EULs_and_IRs!$L$2:$L$1057,0),1)</f>
        <v>#N/A</v>
      </c>
      <c r="I175" s="141" t="e">
        <f t="shared" si="15"/>
        <v>#N/A</v>
      </c>
      <c r="J175" s="141" t="e">
        <f t="shared" si="16"/>
        <v>#N/A</v>
      </c>
    </row>
    <row r="176" spans="1:10" hidden="1" x14ac:dyDescent="0.3">
      <c r="B176" s="141" t="str">
        <f t="shared" si="14"/>
        <v>No</v>
      </c>
      <c r="C176" s="227">
        <f t="shared" si="10"/>
        <v>0</v>
      </c>
      <c r="D176" s="227">
        <f t="shared" si="11"/>
        <v>0</v>
      </c>
      <c r="E176" s="251" t="s">
        <v>51</v>
      </c>
      <c r="F176" s="141">
        <f>VLOOKUP($E176,EULs_and_IRs!$D$3:$G$24,2,FALSE)</f>
        <v>20</v>
      </c>
      <c r="G176" s="141">
        <f>VLOOKUP($E176,EULs_and_IRs!$D$3:$G$24,4,FALSE)</f>
        <v>1</v>
      </c>
      <c r="H176" s="254" t="e">
        <f t="array" ref="H176">INDEX(EULs_and_IRs!$N$2:$N$1057,MATCH('EUCA Calculator'!C176&amp;'EUCA Calculator'!D176&amp;'EUCA Calculator'!E176,EULs_and_IRs!$J$2:$J$1057&amp;EULs_and_IRs!$K$2:$K$1057&amp;EULs_and_IRs!$L$2:$L$1057,0),1)</f>
        <v>#N/A</v>
      </c>
      <c r="I176" s="141" t="e">
        <f t="shared" si="15"/>
        <v>#N/A</v>
      </c>
      <c r="J176" s="141" t="e">
        <f t="shared" si="16"/>
        <v>#N/A</v>
      </c>
    </row>
    <row r="177" spans="2:10" hidden="1" x14ac:dyDescent="0.3">
      <c r="C177" s="227"/>
      <c r="D177" s="227"/>
      <c r="H177" s="254"/>
    </row>
    <row r="178" spans="2:10" hidden="1" x14ac:dyDescent="0.3">
      <c r="B178" s="141" t="str">
        <f t="shared" si="14"/>
        <v>No</v>
      </c>
      <c r="C178" s="227">
        <f t="shared" ref="C178:C188" si="19">$D$15</f>
        <v>0</v>
      </c>
      <c r="D178" s="227">
        <f t="shared" ref="D178:D188" si="20">$D$16</f>
        <v>0</v>
      </c>
      <c r="E178" s="141" t="s">
        <v>418</v>
      </c>
      <c r="F178" s="141">
        <f>VLOOKUP($E178,EULs_and_IRs!$D$3:$G$24,2,FALSE)</f>
        <v>15</v>
      </c>
      <c r="G178" s="141">
        <f>VLOOKUP($E178,EULs_and_IRs!$D$3:$G$24,4,FALSE)</f>
        <v>1</v>
      </c>
      <c r="H178" s="254" t="e">
        <f t="array" ref="H178">INDEX(EULs_and_IRs!$N$2:$N$1057,MATCH('EUCA Calculator'!C178&amp;'EUCA Calculator'!D178&amp;'EUCA Calculator'!E178,EULs_and_IRs!$J$2:$J$1057&amp;EULs_and_IRs!$K$2:$K$1057&amp;EULs_and_IRs!$L$2:$L$1057,0),1)</f>
        <v>#N/A</v>
      </c>
      <c r="I178" s="141" t="e">
        <f t="shared" si="15"/>
        <v>#N/A</v>
      </c>
      <c r="J178" s="141" t="e">
        <f t="shared" si="16"/>
        <v>#N/A</v>
      </c>
    </row>
    <row r="179" spans="2:10" hidden="1" x14ac:dyDescent="0.3">
      <c r="B179" s="141" t="str">
        <f t="shared" si="14"/>
        <v>No</v>
      </c>
      <c r="C179" s="227">
        <f t="shared" si="19"/>
        <v>0</v>
      </c>
      <c r="D179" s="227">
        <f t="shared" si="20"/>
        <v>0</v>
      </c>
      <c r="E179" s="141" t="s">
        <v>419</v>
      </c>
      <c r="F179" s="141">
        <f>VLOOKUP($E179,EULs_and_IRs!$D$3:$G$24,2,FALSE)</f>
        <v>20</v>
      </c>
      <c r="G179" s="141">
        <f>VLOOKUP($E179,EULs_and_IRs!$D$3:$G$24,4,FALSE)</f>
        <v>1</v>
      </c>
      <c r="H179" s="254" t="e">
        <f t="array" ref="H179">INDEX(EULs_and_IRs!$N$2:$N$1057,MATCH('EUCA Calculator'!C179&amp;'EUCA Calculator'!D179&amp;'EUCA Calculator'!E179,EULs_and_IRs!$J$2:$J$1057&amp;EULs_and_IRs!$K$2:$K$1057&amp;EULs_and_IRs!$L$2:$L$1057,0),1)</f>
        <v>#N/A</v>
      </c>
      <c r="I179" s="141" t="e">
        <f t="shared" si="15"/>
        <v>#N/A</v>
      </c>
      <c r="J179" s="141" t="e">
        <f t="shared" si="16"/>
        <v>#N/A</v>
      </c>
    </row>
    <row r="180" spans="2:10" hidden="1" x14ac:dyDescent="0.3">
      <c r="B180" s="141" t="str">
        <f t="shared" si="14"/>
        <v>No</v>
      </c>
      <c r="C180" s="227">
        <f t="shared" si="19"/>
        <v>0</v>
      </c>
      <c r="D180" s="227">
        <f t="shared" si="20"/>
        <v>0</v>
      </c>
      <c r="E180" s="141" t="s">
        <v>420</v>
      </c>
      <c r="F180" s="141">
        <f>VLOOKUP($E180,EULs_and_IRs!$D$3:$G$24,2,FALSE)</f>
        <v>20</v>
      </c>
      <c r="G180" s="141">
        <f>VLOOKUP($E180,EULs_and_IRs!$D$3:$G$24,4,FALSE)</f>
        <v>1</v>
      </c>
      <c r="H180" s="254" t="e">
        <f t="array" ref="H180">INDEX(EULs_and_IRs!$N$2:$N$1057,MATCH('EUCA Calculator'!C180&amp;'EUCA Calculator'!D180&amp;'EUCA Calculator'!E180,EULs_and_IRs!$J$2:$J$1057&amp;EULs_and_IRs!$K$2:$K$1057&amp;EULs_and_IRs!$L$2:$L$1057,0),1)</f>
        <v>#N/A</v>
      </c>
      <c r="I180" s="141" t="e">
        <f t="shared" si="15"/>
        <v>#N/A</v>
      </c>
      <c r="J180" s="141" t="e">
        <f t="shared" si="16"/>
        <v>#N/A</v>
      </c>
    </row>
    <row r="181" spans="2:10" hidden="1" x14ac:dyDescent="0.3">
      <c r="B181" s="141" t="str">
        <f t="shared" si="14"/>
        <v>No</v>
      </c>
      <c r="C181" s="227">
        <f t="shared" si="19"/>
        <v>0</v>
      </c>
      <c r="D181" s="227">
        <f t="shared" si="20"/>
        <v>0</v>
      </c>
      <c r="E181" s="141" t="s">
        <v>440</v>
      </c>
      <c r="F181" s="141">
        <f>VLOOKUP($E181,EULs_and_IRs!$D$3:$G$24,2,FALSE)</f>
        <v>20</v>
      </c>
      <c r="G181" s="141">
        <f>VLOOKUP($E181,EULs_and_IRs!$D$3:$G$24,4,FALSE)</f>
        <v>1</v>
      </c>
      <c r="H181" s="254" t="e">
        <f t="array" ref="H181">INDEX(EULs_and_IRs!$N$2:$N$1057,MATCH('EUCA Calculator'!C181&amp;'EUCA Calculator'!D181&amp;'EUCA Calculator'!E181,EULs_and_IRs!$J$2:$J$1057&amp;EULs_and_IRs!$K$2:$K$1057&amp;EULs_and_IRs!$L$2:$L$1057,0),1)</f>
        <v>#N/A</v>
      </c>
      <c r="I181" s="141" t="e">
        <f t="shared" si="15"/>
        <v>#N/A</v>
      </c>
      <c r="J181" s="141" t="e">
        <f t="shared" si="16"/>
        <v>#N/A</v>
      </c>
    </row>
    <row r="182" spans="2:10" hidden="1" x14ac:dyDescent="0.3">
      <c r="B182" s="141" t="str">
        <f t="shared" si="14"/>
        <v>No</v>
      </c>
      <c r="C182" s="227">
        <f t="shared" si="19"/>
        <v>0</v>
      </c>
      <c r="D182" s="227">
        <f t="shared" si="20"/>
        <v>0</v>
      </c>
      <c r="E182" s="141" t="s">
        <v>54</v>
      </c>
      <c r="F182" s="141">
        <f>VLOOKUP($E182,EULs_and_IRs!$D$3:$G$24,2,FALSE)</f>
        <v>13</v>
      </c>
      <c r="G182" s="141">
        <f>VLOOKUP($E182,EULs_and_IRs!$D$3:$G$24,4,FALSE)</f>
        <v>1</v>
      </c>
      <c r="H182" s="254" t="e">
        <f t="array" ref="H182">INDEX(EULs_and_IRs!$N$2:$N$1057,MATCH('EUCA Calculator'!C182&amp;'EUCA Calculator'!D182&amp;'EUCA Calculator'!E182,EULs_and_IRs!$J$2:$J$1057&amp;EULs_and_IRs!$K$2:$K$1057&amp;EULs_and_IRs!$L$2:$L$1057,0),1)</f>
        <v>#N/A</v>
      </c>
      <c r="I182" s="141" t="e">
        <f t="shared" si="15"/>
        <v>#N/A</v>
      </c>
      <c r="J182" s="141" t="e">
        <f t="shared" si="16"/>
        <v>#N/A</v>
      </c>
    </row>
    <row r="183" spans="2:10" hidden="1" x14ac:dyDescent="0.3">
      <c r="B183" s="141" t="str">
        <f t="shared" si="14"/>
        <v>No</v>
      </c>
      <c r="C183" s="227">
        <f t="shared" si="19"/>
        <v>0</v>
      </c>
      <c r="D183" s="227">
        <f t="shared" si="20"/>
        <v>0</v>
      </c>
      <c r="E183" s="141" t="s">
        <v>55</v>
      </c>
      <c r="F183" s="141">
        <f>VLOOKUP($E183,EULs_and_IRs!$D$3:$G$24,2,FALSE)</f>
        <v>11</v>
      </c>
      <c r="G183" s="141">
        <f>VLOOKUP($E183,EULs_and_IRs!$D$3:$G$24,4,FALSE)</f>
        <v>1</v>
      </c>
      <c r="H183" s="254" t="e">
        <f t="array" ref="H183">INDEX(EULs_and_IRs!$N$2:$N$1057,MATCH('EUCA Calculator'!C183&amp;'EUCA Calculator'!D183&amp;'EUCA Calculator'!E183,EULs_and_IRs!$J$2:$J$1057&amp;EULs_and_IRs!$K$2:$K$1057&amp;EULs_and_IRs!$L$2:$L$1057,0),1)</f>
        <v>#N/A</v>
      </c>
      <c r="I183" s="141" t="e">
        <f t="shared" si="15"/>
        <v>#N/A</v>
      </c>
      <c r="J183" s="141" t="e">
        <f t="shared" si="16"/>
        <v>#N/A</v>
      </c>
    </row>
    <row r="184" spans="2:10" hidden="1" x14ac:dyDescent="0.3">
      <c r="B184" s="141" t="str">
        <f t="shared" si="14"/>
        <v>No</v>
      </c>
      <c r="C184" s="227">
        <f t="shared" si="19"/>
        <v>0</v>
      </c>
      <c r="D184" s="227">
        <f t="shared" si="20"/>
        <v>0</v>
      </c>
      <c r="E184" s="141" t="s">
        <v>56</v>
      </c>
      <c r="F184" s="141">
        <f>VLOOKUP($E184,EULs_and_IRs!$D$3:$G$24,2,FALSE)</f>
        <v>11</v>
      </c>
      <c r="G184" s="141">
        <f>VLOOKUP($E184,EULs_and_IRs!$D$3:$G$24,4,FALSE)</f>
        <v>1</v>
      </c>
      <c r="H184" s="254" t="e">
        <f t="array" ref="H184">INDEX(EULs_and_IRs!$N$2:$N$1057,MATCH('EUCA Calculator'!C184&amp;'EUCA Calculator'!D184&amp;'EUCA Calculator'!E184,EULs_and_IRs!$J$2:$J$1057&amp;EULs_and_IRs!$K$2:$K$1057&amp;EULs_and_IRs!$L$2:$L$1057,0),1)</f>
        <v>#N/A</v>
      </c>
      <c r="I184" s="141" t="e">
        <f t="shared" si="15"/>
        <v>#N/A</v>
      </c>
      <c r="J184" s="141" t="e">
        <f t="shared" si="16"/>
        <v>#N/A</v>
      </c>
    </row>
    <row r="185" spans="2:10" hidden="1" x14ac:dyDescent="0.3">
      <c r="B185" s="141" t="str">
        <f t="shared" si="14"/>
        <v>No</v>
      </c>
      <c r="C185" s="227">
        <f t="shared" si="19"/>
        <v>0</v>
      </c>
      <c r="D185" s="227">
        <f t="shared" si="20"/>
        <v>0</v>
      </c>
      <c r="E185" s="141" t="s">
        <v>57</v>
      </c>
      <c r="F185" s="141">
        <f>VLOOKUP($E185,EULs_and_IRs!$D$3:$G$24,2,FALSE)</f>
        <v>20</v>
      </c>
      <c r="G185" s="141">
        <f>VLOOKUP($E185,EULs_and_IRs!$D$3:$G$24,4,FALSE)</f>
        <v>1</v>
      </c>
      <c r="H185" s="254" t="e">
        <f t="array" ref="H185">INDEX(EULs_and_IRs!$N$2:$N$1057,MATCH('EUCA Calculator'!C185&amp;'EUCA Calculator'!D185&amp;'EUCA Calculator'!E185,EULs_and_IRs!$J$2:$J$1057&amp;EULs_and_IRs!$K$2:$K$1057&amp;EULs_and_IRs!$L$2:$L$1057,0),1)</f>
        <v>#N/A</v>
      </c>
      <c r="I185" s="141" t="e">
        <f t="shared" si="15"/>
        <v>#N/A</v>
      </c>
      <c r="J185" s="141" t="e">
        <f t="shared" si="16"/>
        <v>#N/A</v>
      </c>
    </row>
    <row r="186" spans="2:10" hidden="1" x14ac:dyDescent="0.3">
      <c r="B186" s="141" t="str">
        <f t="shared" si="14"/>
        <v>No</v>
      </c>
      <c r="C186" s="227">
        <f t="shared" si="19"/>
        <v>0</v>
      </c>
      <c r="D186" s="227">
        <f t="shared" si="20"/>
        <v>0</v>
      </c>
      <c r="E186" s="141" t="s">
        <v>58</v>
      </c>
      <c r="F186" s="141">
        <f>VLOOKUP($E186,EULs_and_IRs!$D$3:$G$24,2,FALSE)</f>
        <v>11</v>
      </c>
      <c r="G186" s="141">
        <f>VLOOKUP($E186,EULs_and_IRs!$D$3:$G$24,4,FALSE)</f>
        <v>0.86499999999999999</v>
      </c>
      <c r="H186" s="254" t="e">
        <f t="array" ref="H186">INDEX(EULs_and_IRs!$N$2:$N$1057,MATCH('EUCA Calculator'!C186&amp;'EUCA Calculator'!D186&amp;'EUCA Calculator'!E186,EULs_and_IRs!$J$2:$J$1057&amp;EULs_and_IRs!$K$2:$K$1057&amp;EULs_and_IRs!$L$2:$L$1057,0),1)</f>
        <v>#N/A</v>
      </c>
      <c r="I186" s="141" t="e">
        <f t="shared" si="15"/>
        <v>#N/A</v>
      </c>
      <c r="J186" s="141" t="e">
        <f t="shared" si="16"/>
        <v>#N/A</v>
      </c>
    </row>
    <row r="187" spans="2:10" hidden="1" x14ac:dyDescent="0.3">
      <c r="B187" s="141" t="str">
        <f t="shared" si="14"/>
        <v>No</v>
      </c>
      <c r="C187" s="227">
        <f t="shared" si="19"/>
        <v>0</v>
      </c>
      <c r="D187" s="227">
        <f t="shared" si="20"/>
        <v>0</v>
      </c>
      <c r="E187" s="141" t="s">
        <v>231</v>
      </c>
      <c r="F187" s="141">
        <f>VLOOKUP($E187,EULs_and_IRs!$D$3:$G$24,2,FALSE)</f>
        <v>10</v>
      </c>
      <c r="G187" s="141">
        <f>VLOOKUP($E187,EULs_and_IRs!$D$3:$G$24,4,FALSE)</f>
        <v>0.73699999999999999</v>
      </c>
      <c r="H187" s="254" t="e">
        <f t="array" ref="H187">INDEX(EULs_and_IRs!$N$2:$N$1057,MATCH('EUCA Calculator'!C187&amp;'EUCA Calculator'!D187&amp;'EUCA Calculator'!E187,EULs_and_IRs!$J$2:$J$1057&amp;EULs_and_IRs!$K$2:$K$1057&amp;EULs_and_IRs!$L$2:$L$1057,0),1)</f>
        <v>#N/A</v>
      </c>
      <c r="I187" s="141" t="e">
        <f t="shared" si="15"/>
        <v>#N/A</v>
      </c>
      <c r="J187" s="141" t="e">
        <f t="shared" si="16"/>
        <v>#N/A</v>
      </c>
    </row>
    <row r="188" spans="2:10" hidden="1" x14ac:dyDescent="0.3">
      <c r="B188" s="141" t="str">
        <f t="shared" si="14"/>
        <v>No</v>
      </c>
      <c r="C188" s="227">
        <f t="shared" si="19"/>
        <v>0</v>
      </c>
      <c r="D188" s="227">
        <f t="shared" si="20"/>
        <v>0</v>
      </c>
      <c r="E188" s="141" t="s">
        <v>384</v>
      </c>
      <c r="F188" s="141">
        <f>VLOOKUP($E188,EULs_and_IRs!$D$3:$G$24,2,FALSE)</f>
        <v>10</v>
      </c>
      <c r="G188" s="141">
        <f>VLOOKUP($E188,EULs_and_IRs!$D$3:$G$24,4,FALSE)</f>
        <v>0.73699999999999999</v>
      </c>
      <c r="H188" s="254" t="e">
        <f t="array" ref="H188">INDEX(EULs_and_IRs!$N$2:$N$1057,MATCH('EUCA Calculator'!C188&amp;'EUCA Calculator'!D188&amp;'EUCA Calculator'!E188,EULs_and_IRs!$J$2:$J$1057&amp;EULs_and_IRs!$K$2:$K$1057&amp;EULs_and_IRs!$L$2:$L$1057,0),1)</f>
        <v>#N/A</v>
      </c>
      <c r="I188" s="141" t="e">
        <f t="shared" si="15"/>
        <v>#N/A</v>
      </c>
      <c r="J188" s="141" t="e">
        <f t="shared" si="16"/>
        <v>#N/A</v>
      </c>
    </row>
    <row r="189" spans="2:10" hidden="1" x14ac:dyDescent="0.3">
      <c r="H189" s="254"/>
    </row>
    <row r="190" spans="2:10" hidden="1" x14ac:dyDescent="0.3">
      <c r="H190" s="254">
        <f>SUMIF(B167:B188,"Yes",H167:H188)</f>
        <v>0</v>
      </c>
      <c r="I190" s="255">
        <f>SUMIF(B167:B188,"Yes",I167:I188)</f>
        <v>0</v>
      </c>
      <c r="J190" s="255">
        <f>SUMIF(B167:B188,"Yes",J167:J188)</f>
        <v>0</v>
      </c>
    </row>
    <row r="191" spans="2:10" hidden="1" x14ac:dyDescent="0.3">
      <c r="H191" s="256" t="s">
        <v>475</v>
      </c>
      <c r="I191" s="257" t="e">
        <f>I190/H190</f>
        <v>#DIV/0!</v>
      </c>
      <c r="J191" s="257" t="e">
        <f>J190/H190</f>
        <v>#DIV/0!</v>
      </c>
    </row>
    <row r="192" spans="2:10"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spans="3:4" hidden="1" x14ac:dyDescent="0.3"/>
    <row r="210" spans="3:4" hidden="1" x14ac:dyDescent="0.3"/>
    <row r="211" spans="3:4" hidden="1" x14ac:dyDescent="0.3"/>
    <row r="212" spans="3:4" hidden="1" x14ac:dyDescent="0.3"/>
    <row r="213" spans="3:4" hidden="1" x14ac:dyDescent="0.3"/>
    <row r="214" spans="3:4" hidden="1" x14ac:dyDescent="0.3"/>
    <row r="215" spans="3:4" hidden="1" x14ac:dyDescent="0.3"/>
    <row r="216" spans="3:4" hidden="1" x14ac:dyDescent="0.3"/>
    <row r="217" spans="3:4" hidden="1" x14ac:dyDescent="0.3"/>
    <row r="218" spans="3:4" hidden="1" x14ac:dyDescent="0.3"/>
    <row r="219" spans="3:4" hidden="1" x14ac:dyDescent="0.3"/>
    <row r="220" spans="3:4" hidden="1" x14ac:dyDescent="0.3"/>
    <row r="221" spans="3:4" hidden="1" x14ac:dyDescent="0.3"/>
    <row r="223" spans="3:4" ht="15" x14ac:dyDescent="0.3">
      <c r="C223" s="327" t="s">
        <v>625</v>
      </c>
      <c r="D223" s="327"/>
    </row>
    <row r="224" spans="3:4" ht="30" customHeight="1" x14ac:dyDescent="0.3">
      <c r="C224" s="334" t="s">
        <v>673</v>
      </c>
      <c r="D224" s="334"/>
    </row>
    <row r="225" spans="3:4" ht="15" x14ac:dyDescent="0.3">
      <c r="C225" s="327" t="s">
        <v>674</v>
      </c>
      <c r="D225" s="327"/>
    </row>
    <row r="226" spans="3:4" ht="28.95" customHeight="1" x14ac:dyDescent="0.3">
      <c r="C226" s="334" t="s">
        <v>675</v>
      </c>
      <c r="D226" s="334"/>
    </row>
    <row r="227" spans="3:4" ht="15" x14ac:dyDescent="0.3">
      <c r="C227" s="141" t="s">
        <v>643</v>
      </c>
    </row>
    <row r="228" spans="3:4" ht="15" x14ac:dyDescent="0.3">
      <c r="C228" s="141" t="s">
        <v>682</v>
      </c>
    </row>
    <row r="229" spans="3:4" x14ac:dyDescent="0.3">
      <c r="C229" s="141" t="s">
        <v>632</v>
      </c>
    </row>
    <row r="230" spans="3:4" ht="111.75" customHeight="1" x14ac:dyDescent="0.3">
      <c r="C230" s="334" t="s">
        <v>679</v>
      </c>
      <c r="D230" s="334"/>
    </row>
    <row r="231" spans="3:4" ht="19.5" customHeight="1" x14ac:dyDescent="0.3">
      <c r="C231" s="326" t="s">
        <v>676</v>
      </c>
    </row>
    <row r="232" spans="3:4" x14ac:dyDescent="0.3">
      <c r="C232" s="141" t="s">
        <v>680</v>
      </c>
    </row>
  </sheetData>
  <sheetProtection algorithmName="SHA-512" hashValue="7pl+tjiokS6kY+2XqG7LRsOLfxTa6r6GWO+yS4oSaQFqUiupw0FJmJmJlSzPvg92NCPNixbPEfVx3aV/AxIKnA==" saltValue="l6UI6e6JM/i707FlzEVDlQ==" spinCount="100000" sheet="1" objects="1" scenarios="1"/>
  <mergeCells count="41">
    <mergeCell ref="C7:D8"/>
    <mergeCell ref="P38:R38"/>
    <mergeCell ref="P40:R40"/>
    <mergeCell ref="O8:S10"/>
    <mergeCell ref="O7:S7"/>
    <mergeCell ref="S37:T37"/>
    <mergeCell ref="N14:T14"/>
    <mergeCell ref="Q15:Q16"/>
    <mergeCell ref="B4:D5"/>
    <mergeCell ref="O2:S2"/>
    <mergeCell ref="Q3:S3"/>
    <mergeCell ref="Q4:S4"/>
    <mergeCell ref="Q5:S5"/>
    <mergeCell ref="O3:P3"/>
    <mergeCell ref="O4:P4"/>
    <mergeCell ref="O5:P5"/>
    <mergeCell ref="C230:D230"/>
    <mergeCell ref="S15:S16"/>
    <mergeCell ref="N29:T29"/>
    <mergeCell ref="P30:R30"/>
    <mergeCell ref="P31:R31"/>
    <mergeCell ref="P32:R32"/>
    <mergeCell ref="C226:D226"/>
    <mergeCell ref="S30:T30"/>
    <mergeCell ref="S31:T31"/>
    <mergeCell ref="S32:T32"/>
    <mergeCell ref="S33:T33"/>
    <mergeCell ref="P35:R35"/>
    <mergeCell ref="S35:T35"/>
    <mergeCell ref="S38:T38"/>
    <mergeCell ref="S39:T39"/>
    <mergeCell ref="S40:T40"/>
    <mergeCell ref="C225:D225"/>
    <mergeCell ref="C10:D10"/>
    <mergeCell ref="C12:D13"/>
    <mergeCell ref="D30:E30"/>
    <mergeCell ref="P33:R33"/>
    <mergeCell ref="P34:R34"/>
    <mergeCell ref="P37:R37"/>
    <mergeCell ref="C223:D223"/>
    <mergeCell ref="C224:D224"/>
  </mergeCells>
  <phoneticPr fontId="13" type="noConversion"/>
  <conditionalFormatting sqref="D24:E24 F24:F25 E15:F23 H15:K25">
    <cfRule type="cellIs" dxfId="29" priority="60" stopIfTrue="1" operator="equal">
      <formula>"(Select from drop-down list)"</formula>
    </cfRule>
  </conditionalFormatting>
  <conditionalFormatting sqref="G15:G25">
    <cfRule type="cellIs" dxfId="28" priority="28" stopIfTrue="1" operator="equal">
      <formula>"(Select from drop-down list)"</formula>
    </cfRule>
  </conditionalFormatting>
  <conditionalFormatting sqref="S21">
    <cfRule type="containsText" dxfId="27" priority="13" operator="containsText" text="No">
      <formula>NOT(ISERROR(SEARCH("No",S21)))</formula>
    </cfRule>
    <cfRule type="containsText" dxfId="26" priority="14" operator="containsText" text="Yes">
      <formula>NOT(ISERROR(SEARCH("Yes",S21)))</formula>
    </cfRule>
  </conditionalFormatting>
  <dataValidations xWindow="690" yWindow="641" count="11">
    <dataValidation type="list" allowBlank="1" showInputMessage="1" showErrorMessage="1" sqref="D15">
      <formula1>ClimateZones</formula1>
    </dataValidation>
    <dataValidation type="list" allowBlank="1" showInputMessage="1" showErrorMessage="1" sqref="D16">
      <formula1>Vintages</formula1>
    </dataValidation>
    <dataValidation type="list" allowBlank="1" showInputMessage="1" showErrorMessage="1" sqref="D17">
      <formula1>FloorType</formula1>
    </dataValidation>
    <dataValidation type="list" allowBlank="1" showInputMessage="1" showErrorMessage="1" sqref="D18">
      <formula1>ACType</formula1>
    </dataValidation>
    <dataValidation type="list" allowBlank="1" showInputMessage="1" showErrorMessage="1" sqref="D21">
      <formula1>NumStories</formula1>
    </dataValidation>
    <dataValidation type="list" allowBlank="1" showInputMessage="1" showErrorMessage="1" sqref="D19">
      <formula1>HeatType</formula1>
    </dataValidation>
    <dataValidation type="list" allowBlank="1" showInputMessage="1" showErrorMessage="1" sqref="D20">
      <formula1>WaterHeatType</formula1>
    </dataValidation>
    <dataValidation type="list" allowBlank="1" showInputMessage="1" showErrorMessage="1" sqref="D30:D33 D35 D37:D41 D43:D53">
      <formula1>InclMeasure</formula1>
    </dataValidation>
    <dataValidation type="list" allowBlank="1" showInputMessage="1" showErrorMessage="1" sqref="J51">
      <formula1>PipeWrapOverride</formula1>
    </dataValidation>
    <dataValidation allowBlank="1" showInputMessage="1" showErrorMessage="1" promptTitle="Directions" prompt="Enter the actual Duct Leakage to Outside measurement here ONLY IF LTO was tested in the home instead of Total Leakage " sqref="D36 D34"/>
    <dataValidation allowBlank="1" showInputMessage="1" showErrorMessage="1" prompt="Enter the actual SHGC here" sqref="D42"/>
  </dataValidations>
  <hyperlinks>
    <hyperlink ref="K9" r:id="rId1"/>
    <hyperlink ref="C231" r:id="rId2" display="Climate Zone information can be found here: http://www.energy.ca.gov/maps/renewable/building_climate_zones.html "/>
  </hyperlinks>
  <pageMargins left="0.7" right="0.7" top="0.75" bottom="0.75" header="0.3" footer="0.3"/>
  <pageSetup scale="57" orientation="landscape" r:id="rId3"/>
  <rowBreaks count="1" manualBreakCount="1">
    <brk id="60" min="1" max="15" man="1"/>
  </rowBreaks>
  <ignoredErrors>
    <ignoredError sqref="E38:I42 E34 E37 G37:I37 G34:I34" formula="1"/>
  </ignoredErrors>
  <drawing r:id="rId4"/>
  <extLst>
    <ext xmlns:x14="http://schemas.microsoft.com/office/spreadsheetml/2009/9/main" uri="{78C0D931-6437-407d-A8EE-F0AAD7539E65}">
      <x14:conditionalFormattings>
        <x14:conditionalFormatting xmlns:xm="http://schemas.microsoft.com/office/excel/2006/main">
          <x14:cfRule type="beginsWith" priority="36" stopIfTrue="1" operator="beginsWith" id="{25C2C155-1078-4596-9767-FDD11A03ABF2}">
            <xm:f>LEFT(C54,LEN("ERROR"))="ERROR"</xm:f>
            <x14:dxf>
              <font>
                <color rgb="FFC00000"/>
              </font>
            </x14:dxf>
          </x14:cfRule>
          <xm:sqref>C54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B1:AU53"/>
  <sheetViews>
    <sheetView zoomScale="70" zoomScaleNormal="70" workbookViewId="0">
      <selection activeCell="AL6" sqref="AL6"/>
    </sheetView>
  </sheetViews>
  <sheetFormatPr defaultRowHeight="13.8" x14ac:dyDescent="0.3"/>
  <cols>
    <col min="1" max="1" width="3.5546875" customWidth="1"/>
    <col min="2" max="2" width="11.5546875" bestFit="1" customWidth="1"/>
  </cols>
  <sheetData>
    <row r="1" spans="2:47" x14ac:dyDescent="0.3">
      <c r="B1" s="95" t="s">
        <v>489</v>
      </c>
      <c r="C1" s="93" t="s">
        <v>490</v>
      </c>
    </row>
    <row r="2" spans="2:47" x14ac:dyDescent="0.3">
      <c r="D2" t="s">
        <v>256</v>
      </c>
      <c r="F2" t="s">
        <v>458</v>
      </c>
      <c r="H2" t="s">
        <v>257</v>
      </c>
      <c r="J2" t="s">
        <v>258</v>
      </c>
      <c r="L2" t="s">
        <v>259</v>
      </c>
      <c r="N2" t="s">
        <v>260</v>
      </c>
      <c r="P2" t="s">
        <v>261</v>
      </c>
      <c r="R2" t="s">
        <v>262</v>
      </c>
      <c r="T2" t="s">
        <v>263</v>
      </c>
      <c r="V2" t="s">
        <v>264</v>
      </c>
      <c r="X2" t="s">
        <v>265</v>
      </c>
      <c r="Z2" t="s">
        <v>266</v>
      </c>
      <c r="AB2" t="s">
        <v>459</v>
      </c>
      <c r="AD2" t="s">
        <v>267</v>
      </c>
      <c r="AF2" t="s">
        <v>460</v>
      </c>
      <c r="AH2" t="s">
        <v>461</v>
      </c>
      <c r="AJ2" t="s">
        <v>268</v>
      </c>
      <c r="AL2" t="s">
        <v>269</v>
      </c>
      <c r="AN2" t="s">
        <v>270</v>
      </c>
      <c r="AP2" t="s">
        <v>271</v>
      </c>
      <c r="AR2" t="s">
        <v>272</v>
      </c>
      <c r="AT2" t="s">
        <v>298</v>
      </c>
    </row>
    <row r="3" spans="2:47" x14ac:dyDescent="0.3">
      <c r="B3" t="s">
        <v>1</v>
      </c>
      <c r="C3" t="s">
        <v>2</v>
      </c>
      <c r="D3" t="s">
        <v>444</v>
      </c>
      <c r="E3" t="s">
        <v>451</v>
      </c>
      <c r="F3" t="s">
        <v>445</v>
      </c>
      <c r="G3" t="s">
        <v>452</v>
      </c>
      <c r="H3" t="s">
        <v>301</v>
      </c>
      <c r="I3" t="s">
        <v>302</v>
      </c>
      <c r="J3" t="s">
        <v>303</v>
      </c>
      <c r="K3" t="s">
        <v>304</v>
      </c>
      <c r="L3" t="s">
        <v>567</v>
      </c>
      <c r="M3" t="s">
        <v>568</v>
      </c>
      <c r="N3" t="s">
        <v>565</v>
      </c>
      <c r="O3" t="s">
        <v>566</v>
      </c>
      <c r="P3" t="s">
        <v>525</v>
      </c>
      <c r="Q3" t="s">
        <v>529</v>
      </c>
      <c r="R3" t="s">
        <v>521</v>
      </c>
      <c r="S3" t="s">
        <v>522</v>
      </c>
      <c r="T3" t="s">
        <v>311</v>
      </c>
      <c r="U3" t="s">
        <v>312</v>
      </c>
      <c r="V3" t="s">
        <v>305</v>
      </c>
      <c r="W3" t="s">
        <v>306</v>
      </c>
      <c r="X3" t="s">
        <v>307</v>
      </c>
      <c r="Y3" t="s">
        <v>308</v>
      </c>
      <c r="Z3" t="s">
        <v>446</v>
      </c>
      <c r="AA3" t="s">
        <v>453</v>
      </c>
      <c r="AB3" t="s">
        <v>447</v>
      </c>
      <c r="AC3" t="s">
        <v>454</v>
      </c>
      <c r="AD3" t="s">
        <v>449</v>
      </c>
      <c r="AE3" t="s">
        <v>455</v>
      </c>
      <c r="AF3" t="s">
        <v>450</v>
      </c>
      <c r="AG3" t="s">
        <v>456</v>
      </c>
      <c r="AH3" t="s">
        <v>448</v>
      </c>
      <c r="AI3" t="s">
        <v>457</v>
      </c>
      <c r="AJ3" t="s">
        <v>309</v>
      </c>
      <c r="AK3" t="s">
        <v>310</v>
      </c>
      <c r="AL3" t="s">
        <v>313</v>
      </c>
      <c r="AM3" t="s">
        <v>314</v>
      </c>
      <c r="AN3" t="s">
        <v>315</v>
      </c>
      <c r="AO3" t="s">
        <v>316</v>
      </c>
      <c r="AP3" t="s">
        <v>317</v>
      </c>
      <c r="AQ3" t="s">
        <v>318</v>
      </c>
      <c r="AR3" t="s">
        <v>389</v>
      </c>
      <c r="AS3" t="s">
        <v>390</v>
      </c>
      <c r="AT3" t="s">
        <v>321</v>
      </c>
      <c r="AU3" t="s">
        <v>322</v>
      </c>
    </row>
    <row r="4" spans="2:47" x14ac:dyDescent="0.3">
      <c r="D4" t="s">
        <v>273</v>
      </c>
      <c r="E4" t="s">
        <v>274</v>
      </c>
      <c r="F4" t="s">
        <v>273</v>
      </c>
      <c r="G4" t="s">
        <v>274</v>
      </c>
      <c r="H4" t="s">
        <v>273</v>
      </c>
      <c r="I4" t="s">
        <v>274</v>
      </c>
      <c r="J4" t="s">
        <v>273</v>
      </c>
      <c r="K4" t="s">
        <v>274</v>
      </c>
      <c r="L4" t="s">
        <v>273</v>
      </c>
      <c r="M4" t="s">
        <v>274</v>
      </c>
      <c r="N4" t="s">
        <v>273</v>
      </c>
      <c r="O4" t="s">
        <v>274</v>
      </c>
      <c r="P4" t="s">
        <v>273</v>
      </c>
      <c r="Q4" t="s">
        <v>274</v>
      </c>
      <c r="R4" t="s">
        <v>273</v>
      </c>
      <c r="S4" t="s">
        <v>274</v>
      </c>
      <c r="T4" t="s">
        <v>273</v>
      </c>
      <c r="U4" t="s">
        <v>274</v>
      </c>
      <c r="V4" t="s">
        <v>273</v>
      </c>
      <c r="W4" t="s">
        <v>274</v>
      </c>
      <c r="X4" t="s">
        <v>273</v>
      </c>
      <c r="Y4" t="s">
        <v>274</v>
      </c>
      <c r="Z4" t="s">
        <v>273</v>
      </c>
      <c r="AA4" t="s">
        <v>274</v>
      </c>
      <c r="AD4" t="s">
        <v>273</v>
      </c>
      <c r="AE4" t="s">
        <v>274</v>
      </c>
      <c r="AI4" s="91"/>
      <c r="AJ4" t="s">
        <v>273</v>
      </c>
      <c r="AK4" t="s">
        <v>274</v>
      </c>
      <c r="AL4" t="s">
        <v>273</v>
      </c>
      <c r="AM4" t="s">
        <v>274</v>
      </c>
      <c r="AN4" t="s">
        <v>273</v>
      </c>
      <c r="AO4" t="s">
        <v>274</v>
      </c>
      <c r="AP4" t="s">
        <v>273</v>
      </c>
      <c r="AQ4" t="s">
        <v>274</v>
      </c>
      <c r="AR4" t="s">
        <v>273</v>
      </c>
      <c r="AS4" t="s">
        <v>274</v>
      </c>
      <c r="AT4" t="s">
        <v>273</v>
      </c>
      <c r="AU4" t="s">
        <v>274</v>
      </c>
    </row>
    <row r="5" spans="2:47" x14ac:dyDescent="0.3">
      <c r="D5" t="s">
        <v>164</v>
      </c>
      <c r="H5" t="s">
        <v>275</v>
      </c>
      <c r="J5" t="s">
        <v>276</v>
      </c>
      <c r="L5" t="s">
        <v>163</v>
      </c>
      <c r="N5" t="s">
        <v>163</v>
      </c>
      <c r="P5" t="s">
        <v>277</v>
      </c>
      <c r="R5" t="s">
        <v>278</v>
      </c>
      <c r="T5" t="s">
        <v>279</v>
      </c>
      <c r="V5" t="s">
        <v>280</v>
      </c>
      <c r="X5" t="s">
        <v>281</v>
      </c>
      <c r="Z5" t="s">
        <v>282</v>
      </c>
      <c r="AD5" t="s">
        <v>283</v>
      </c>
      <c r="AJ5" t="s">
        <v>284</v>
      </c>
      <c r="AL5" t="s">
        <v>285</v>
      </c>
      <c r="AN5" t="s">
        <v>286</v>
      </c>
      <c r="AP5" t="s">
        <v>287</v>
      </c>
      <c r="AR5" t="s">
        <v>288</v>
      </c>
      <c r="AT5" t="s">
        <v>32</v>
      </c>
    </row>
    <row r="6" spans="2:47" x14ac:dyDescent="0.3">
      <c r="B6" s="129">
        <v>1</v>
      </c>
      <c r="C6" s="130" t="s">
        <v>66</v>
      </c>
      <c r="D6" s="127">
        <v>1810.2794796967378</v>
      </c>
      <c r="E6" s="127">
        <v>1810.2794796967378</v>
      </c>
      <c r="F6" s="127">
        <v>2347.9297093966607</v>
      </c>
      <c r="G6" s="127">
        <v>2347.9297093966607</v>
      </c>
      <c r="H6" s="127">
        <v>1967.4066444268237</v>
      </c>
      <c r="I6" s="127">
        <v>1967.4066444268237</v>
      </c>
      <c r="J6" s="127">
        <v>1382.8553749409557</v>
      </c>
      <c r="K6" s="127">
        <v>1382.8553749409557</v>
      </c>
      <c r="L6" s="133">
        <v>1744.4122115607138</v>
      </c>
      <c r="M6" s="133">
        <v>1744.4122115607138</v>
      </c>
      <c r="N6" s="127">
        <v>497.62334500000003</v>
      </c>
      <c r="O6" s="127">
        <v>497.62334500000003</v>
      </c>
      <c r="P6" s="127">
        <v>350</v>
      </c>
      <c r="Q6" s="127">
        <v>350</v>
      </c>
      <c r="R6" s="127">
        <v>525</v>
      </c>
      <c r="S6" s="127">
        <v>525</v>
      </c>
      <c r="T6" s="127">
        <v>1489.07</v>
      </c>
      <c r="U6" s="127">
        <v>268.24</v>
      </c>
      <c r="V6" s="127">
        <v>1408.59</v>
      </c>
      <c r="W6" s="127">
        <v>187.77</v>
      </c>
      <c r="X6" s="127">
        <v>2228.92</v>
      </c>
      <c r="Y6" s="127">
        <v>1289.79</v>
      </c>
      <c r="Z6" s="127">
        <v>1103.8499999999999</v>
      </c>
      <c r="AA6" s="127" t="s">
        <v>619</v>
      </c>
      <c r="AB6" s="127">
        <v>1242.04</v>
      </c>
      <c r="AC6" s="127">
        <v>138.19</v>
      </c>
      <c r="AD6" s="127">
        <v>918.2</v>
      </c>
      <c r="AE6" s="127">
        <v>425.3</v>
      </c>
      <c r="AF6" s="127">
        <v>972.48</v>
      </c>
      <c r="AG6" s="127">
        <v>479.58</v>
      </c>
      <c r="AH6" s="127">
        <v>1219.2</v>
      </c>
      <c r="AI6" s="127">
        <v>60.8</v>
      </c>
      <c r="AJ6" s="127">
        <v>865.59016026787901</v>
      </c>
      <c r="AK6" s="127">
        <v>865.59016026787901</v>
      </c>
      <c r="AL6" s="127">
        <v>1999.5256599338884</v>
      </c>
      <c r="AM6" s="127">
        <v>725.0507610165298</v>
      </c>
      <c r="AN6" s="127">
        <v>22.56157906648663</v>
      </c>
      <c r="AO6" s="127">
        <v>22.56157906648663</v>
      </c>
      <c r="AP6" s="127">
        <v>44.95</v>
      </c>
      <c r="AQ6" s="127">
        <v>44.95</v>
      </c>
      <c r="AR6" s="127">
        <v>54.95</v>
      </c>
      <c r="AS6" s="127">
        <v>54.95</v>
      </c>
      <c r="AT6" s="128">
        <v>5451.611280404285</v>
      </c>
      <c r="AU6" s="128">
        <v>0</v>
      </c>
    </row>
    <row r="7" spans="2:47" x14ac:dyDescent="0.3">
      <c r="B7" s="16">
        <v>1</v>
      </c>
      <c r="C7" s="53" t="s">
        <v>67</v>
      </c>
      <c r="D7" s="127">
        <v>1974.6034234651588</v>
      </c>
      <c r="E7" s="127">
        <v>1974.6034234651588</v>
      </c>
      <c r="F7" s="127">
        <v>2561.0576125001835</v>
      </c>
      <c r="G7" s="127">
        <v>2561.0576125001835</v>
      </c>
      <c r="H7" s="127">
        <v>2151.7048417411766</v>
      </c>
      <c r="I7" s="127">
        <v>2151.7048417411766</v>
      </c>
      <c r="J7" s="127">
        <v>1508.3808815935106</v>
      </c>
      <c r="K7" s="127">
        <v>1508.3808815935106</v>
      </c>
      <c r="L7" s="133">
        <v>1744.4122115607138</v>
      </c>
      <c r="M7" s="133">
        <v>1744.4122115607138</v>
      </c>
      <c r="N7" s="127">
        <v>497.62334500000003</v>
      </c>
      <c r="O7" s="127">
        <v>497.62334500000003</v>
      </c>
      <c r="P7" s="127">
        <v>350</v>
      </c>
      <c r="Q7" s="127">
        <v>350</v>
      </c>
      <c r="R7" s="127">
        <v>525</v>
      </c>
      <c r="S7" s="127">
        <v>525</v>
      </c>
      <c r="T7" s="127">
        <v>1489.07</v>
      </c>
      <c r="U7" s="127">
        <v>268.24</v>
      </c>
      <c r="V7" s="127">
        <v>1408.59</v>
      </c>
      <c r="W7" s="127">
        <v>187.77</v>
      </c>
      <c r="X7" s="127">
        <v>2228.92</v>
      </c>
      <c r="Y7" s="127">
        <v>1289.79</v>
      </c>
      <c r="Z7" s="127">
        <v>1103.8499999999999</v>
      </c>
      <c r="AA7" s="127" t="s">
        <v>619</v>
      </c>
      <c r="AB7" s="127">
        <v>1242.04</v>
      </c>
      <c r="AC7" s="127">
        <v>138.19</v>
      </c>
      <c r="AD7" s="127">
        <v>918.2</v>
      </c>
      <c r="AE7" s="127">
        <v>425.3</v>
      </c>
      <c r="AF7" s="127">
        <v>972.48</v>
      </c>
      <c r="AG7" s="127">
        <v>479.58</v>
      </c>
      <c r="AH7" s="127">
        <v>1219.2</v>
      </c>
      <c r="AI7" s="127">
        <v>60.8</v>
      </c>
      <c r="AJ7" s="127">
        <v>865.59016026787901</v>
      </c>
      <c r="AK7" s="127">
        <v>865.59016026787901</v>
      </c>
      <c r="AL7" s="127">
        <v>1999.5256599338884</v>
      </c>
      <c r="AM7" s="127">
        <v>725.0507610165298</v>
      </c>
      <c r="AN7" s="127">
        <v>22.56157906648663</v>
      </c>
      <c r="AO7" s="127">
        <v>22.56157906648663</v>
      </c>
      <c r="AP7" s="127">
        <v>44.95</v>
      </c>
      <c r="AQ7" s="127">
        <v>44.95</v>
      </c>
      <c r="AR7" s="127">
        <v>54.95</v>
      </c>
      <c r="AS7" s="127">
        <v>54.95</v>
      </c>
      <c r="AT7" s="128">
        <v>5251.4874679819623</v>
      </c>
      <c r="AU7" s="128">
        <v>0</v>
      </c>
    </row>
    <row r="8" spans="2:47" x14ac:dyDescent="0.3">
      <c r="B8" s="16">
        <v>1</v>
      </c>
      <c r="C8" s="53" t="s">
        <v>68</v>
      </c>
      <c r="D8" s="127">
        <v>1751.8833674484558</v>
      </c>
      <c r="E8" s="127">
        <v>1751.8833674484558</v>
      </c>
      <c r="F8" s="127">
        <v>2272.1900413516069</v>
      </c>
      <c r="G8" s="127">
        <v>2272.1900413516069</v>
      </c>
      <c r="H8" s="127">
        <v>2027.2801704578826</v>
      </c>
      <c r="I8" s="127">
        <v>2027.2801704578826</v>
      </c>
      <c r="J8" s="127">
        <v>1338.2471370396347</v>
      </c>
      <c r="K8" s="127">
        <v>1338.2471370396347</v>
      </c>
      <c r="L8" s="133">
        <v>1744.4122115607138</v>
      </c>
      <c r="M8" s="133">
        <v>1744.4122115607138</v>
      </c>
      <c r="N8" s="127">
        <v>497.62334500000003</v>
      </c>
      <c r="O8" s="127">
        <v>497.62334500000003</v>
      </c>
      <c r="P8" s="127">
        <v>350</v>
      </c>
      <c r="Q8" s="127">
        <v>350</v>
      </c>
      <c r="R8" s="127">
        <v>525</v>
      </c>
      <c r="S8" s="127">
        <v>525</v>
      </c>
      <c r="T8" s="127">
        <v>1489.07</v>
      </c>
      <c r="U8" s="127">
        <v>268.24</v>
      </c>
      <c r="V8" s="127">
        <v>1408.59</v>
      </c>
      <c r="W8" s="127">
        <v>187.77</v>
      </c>
      <c r="X8" s="127">
        <v>2228.92</v>
      </c>
      <c r="Y8" s="127">
        <v>1289.79</v>
      </c>
      <c r="Z8" s="127">
        <v>1103.8499999999999</v>
      </c>
      <c r="AA8" s="127" t="s">
        <v>619</v>
      </c>
      <c r="AB8" s="127">
        <v>1242.04</v>
      </c>
      <c r="AC8" s="127">
        <v>138.19</v>
      </c>
      <c r="AD8" s="127">
        <v>918.2</v>
      </c>
      <c r="AE8" s="127">
        <v>425.3</v>
      </c>
      <c r="AF8" s="127">
        <v>972.48</v>
      </c>
      <c r="AG8" s="127">
        <v>479.58</v>
      </c>
      <c r="AH8" s="127">
        <v>1219.2</v>
      </c>
      <c r="AI8" s="127">
        <v>60.8</v>
      </c>
      <c r="AJ8" s="127">
        <v>865.59016026787901</v>
      </c>
      <c r="AK8" s="127">
        <v>865.59016026787901</v>
      </c>
      <c r="AL8" s="127">
        <v>1999.5256599338884</v>
      </c>
      <c r="AM8" s="127">
        <v>725.0507610165298</v>
      </c>
      <c r="AN8" s="127">
        <v>22.56157906648663</v>
      </c>
      <c r="AO8" s="127">
        <v>22.56157906648663</v>
      </c>
      <c r="AP8" s="127">
        <v>44.95</v>
      </c>
      <c r="AQ8" s="127">
        <v>44.95</v>
      </c>
      <c r="AR8" s="127">
        <v>54.95</v>
      </c>
      <c r="AS8" s="127">
        <v>54.95</v>
      </c>
      <c r="AT8" s="128">
        <v>10065.848126174245</v>
      </c>
      <c r="AU8" s="128">
        <v>0</v>
      </c>
    </row>
    <row r="9" spans="2:47" x14ac:dyDescent="0.3">
      <c r="B9" s="16">
        <v>2</v>
      </c>
      <c r="C9" s="53" t="s">
        <v>66</v>
      </c>
      <c r="D9" s="127">
        <v>1810.2794796967378</v>
      </c>
      <c r="E9" s="127">
        <v>1810.2794796967378</v>
      </c>
      <c r="F9" s="127">
        <v>2347.9297093966607</v>
      </c>
      <c r="G9" s="127">
        <v>2347.9297093966607</v>
      </c>
      <c r="H9" s="127">
        <v>1967.4066444268237</v>
      </c>
      <c r="I9" s="127">
        <v>1967.4066444268237</v>
      </c>
      <c r="J9" s="127">
        <v>1382.8553749409557</v>
      </c>
      <c r="K9" s="127">
        <v>1382.8553749409557</v>
      </c>
      <c r="L9" s="133">
        <v>1744.4122115607138</v>
      </c>
      <c r="M9" s="133">
        <v>1246.7888665607138</v>
      </c>
      <c r="N9" s="127">
        <v>497.62334500000003</v>
      </c>
      <c r="O9" s="127" t="s">
        <v>391</v>
      </c>
      <c r="P9" s="127">
        <v>350</v>
      </c>
      <c r="Q9" s="127">
        <v>350</v>
      </c>
      <c r="R9" s="127">
        <v>525</v>
      </c>
      <c r="S9" s="127">
        <v>525</v>
      </c>
      <c r="T9" s="127">
        <v>1489.07</v>
      </c>
      <c r="U9" s="127">
        <v>268.24</v>
      </c>
      <c r="V9" s="127">
        <v>1408.59</v>
      </c>
      <c r="W9" s="127">
        <v>187.77</v>
      </c>
      <c r="X9" s="127">
        <v>2228.92</v>
      </c>
      <c r="Y9" s="127">
        <v>1289.79</v>
      </c>
      <c r="Z9" s="127">
        <v>1471.8</v>
      </c>
      <c r="AA9" s="127" t="s">
        <v>619</v>
      </c>
      <c r="AB9" s="127">
        <v>1656.05</v>
      </c>
      <c r="AC9" s="127">
        <v>184.25</v>
      </c>
      <c r="AD9" s="127">
        <v>1147.75</v>
      </c>
      <c r="AE9" s="127">
        <v>531.63</v>
      </c>
      <c r="AF9" s="127">
        <v>1215.5999999999999</v>
      </c>
      <c r="AG9" s="127">
        <v>599.48</v>
      </c>
      <c r="AH9" s="127">
        <v>1524</v>
      </c>
      <c r="AI9" s="127">
        <v>76</v>
      </c>
      <c r="AJ9" s="127">
        <v>865.59016026787901</v>
      </c>
      <c r="AK9" s="127">
        <v>865.59016026787901</v>
      </c>
      <c r="AL9" s="127">
        <v>1999.5256599338884</v>
      </c>
      <c r="AM9" s="127">
        <v>725.0507610165298</v>
      </c>
      <c r="AN9" s="127">
        <v>22.56157906648663</v>
      </c>
      <c r="AO9" s="127">
        <v>22.56157906648663</v>
      </c>
      <c r="AP9" s="127">
        <v>44.95</v>
      </c>
      <c r="AQ9" s="127">
        <v>44.95</v>
      </c>
      <c r="AR9" s="127">
        <v>54.95</v>
      </c>
      <c r="AS9" s="127">
        <v>54.95</v>
      </c>
      <c r="AT9" s="128">
        <v>5451.611280404285</v>
      </c>
      <c r="AU9" s="128">
        <v>0</v>
      </c>
    </row>
    <row r="10" spans="2:47" x14ac:dyDescent="0.3">
      <c r="B10" s="16">
        <v>2</v>
      </c>
      <c r="C10" s="53" t="s">
        <v>67</v>
      </c>
      <c r="D10" s="127">
        <v>1974.6034234651588</v>
      </c>
      <c r="E10" s="127">
        <v>1974.6034234651588</v>
      </c>
      <c r="F10" s="127">
        <v>2561.0576125001835</v>
      </c>
      <c r="G10" s="127">
        <v>2561.0576125001835</v>
      </c>
      <c r="H10" s="127">
        <v>2151.7048417411766</v>
      </c>
      <c r="I10" s="127">
        <v>2151.7048417411766</v>
      </c>
      <c r="J10" s="127">
        <v>1508.3808815935106</v>
      </c>
      <c r="K10" s="127">
        <v>1508.3808815935106</v>
      </c>
      <c r="L10" s="133">
        <v>1744.4122115607138</v>
      </c>
      <c r="M10" s="133">
        <v>1246.7888665607138</v>
      </c>
      <c r="N10" s="127">
        <v>497.62334500000003</v>
      </c>
      <c r="O10" s="127" t="s">
        <v>391</v>
      </c>
      <c r="P10" s="127">
        <v>350</v>
      </c>
      <c r="Q10" s="127">
        <v>350</v>
      </c>
      <c r="R10" s="127">
        <v>525</v>
      </c>
      <c r="S10" s="127">
        <v>525</v>
      </c>
      <c r="T10" s="127">
        <v>1489.07</v>
      </c>
      <c r="U10" s="127">
        <v>268.24</v>
      </c>
      <c r="V10" s="127">
        <v>1408.59</v>
      </c>
      <c r="W10" s="127">
        <v>187.77</v>
      </c>
      <c r="X10" s="127">
        <v>2228.92</v>
      </c>
      <c r="Y10" s="127">
        <v>1289.79</v>
      </c>
      <c r="Z10" s="127">
        <v>1471.8</v>
      </c>
      <c r="AA10" s="127" t="s">
        <v>619</v>
      </c>
      <c r="AB10" s="127">
        <v>1656.05</v>
      </c>
      <c r="AC10" s="127">
        <v>184.25</v>
      </c>
      <c r="AD10" s="127">
        <v>918.2</v>
      </c>
      <c r="AE10" s="127">
        <v>425.3</v>
      </c>
      <c r="AF10" s="127">
        <v>972.48</v>
      </c>
      <c r="AG10" s="127">
        <v>479.58</v>
      </c>
      <c r="AH10" s="127">
        <v>1219.2</v>
      </c>
      <c r="AI10" s="127">
        <v>60.8</v>
      </c>
      <c r="AJ10" s="127">
        <v>865.59016026787901</v>
      </c>
      <c r="AK10" s="127">
        <v>865.59016026787901</v>
      </c>
      <c r="AL10" s="127">
        <v>1999.5256599338884</v>
      </c>
      <c r="AM10" s="127">
        <v>725.0507610165298</v>
      </c>
      <c r="AN10" s="127">
        <v>22.56157906648663</v>
      </c>
      <c r="AO10" s="127">
        <v>22.56157906648663</v>
      </c>
      <c r="AP10" s="127">
        <v>44.95</v>
      </c>
      <c r="AQ10" s="127">
        <v>44.95</v>
      </c>
      <c r="AR10" s="127">
        <v>54.95</v>
      </c>
      <c r="AS10" s="127">
        <v>54.95</v>
      </c>
      <c r="AT10" s="128">
        <v>5251.4874679819623</v>
      </c>
      <c r="AU10" s="128">
        <v>0</v>
      </c>
    </row>
    <row r="11" spans="2:47" x14ac:dyDescent="0.3">
      <c r="B11" s="16">
        <v>2</v>
      </c>
      <c r="C11" s="53" t="s">
        <v>68</v>
      </c>
      <c r="D11" s="127">
        <v>1751.8833674484558</v>
      </c>
      <c r="E11" s="127">
        <v>1751.8833674484558</v>
      </c>
      <c r="F11" s="127">
        <v>2272.1900413516069</v>
      </c>
      <c r="G11" s="127">
        <v>2272.1900413516069</v>
      </c>
      <c r="H11" s="127">
        <v>2027.2801704578826</v>
      </c>
      <c r="I11" s="127">
        <v>2027.2801704578826</v>
      </c>
      <c r="J11" s="127">
        <v>1338.2471370396347</v>
      </c>
      <c r="K11" s="127">
        <v>1338.2471370396347</v>
      </c>
      <c r="L11" s="133">
        <v>1744.4122115607138</v>
      </c>
      <c r="M11" s="133">
        <v>1246.7888665607138</v>
      </c>
      <c r="N11" s="127">
        <v>497.62334500000003</v>
      </c>
      <c r="O11" s="127" t="s">
        <v>391</v>
      </c>
      <c r="P11" s="127">
        <v>350</v>
      </c>
      <c r="Q11" s="127">
        <v>350</v>
      </c>
      <c r="R11" s="127">
        <v>525</v>
      </c>
      <c r="S11" s="127">
        <v>525</v>
      </c>
      <c r="T11" s="127">
        <v>1489.07</v>
      </c>
      <c r="U11" s="127">
        <v>268.24</v>
      </c>
      <c r="V11" s="127">
        <v>1408.59</v>
      </c>
      <c r="W11" s="127">
        <v>187.77</v>
      </c>
      <c r="X11" s="127">
        <v>2228.92</v>
      </c>
      <c r="Y11" s="127">
        <v>1289.79</v>
      </c>
      <c r="Z11" s="127">
        <v>1471.8</v>
      </c>
      <c r="AA11" s="127" t="s">
        <v>619</v>
      </c>
      <c r="AB11" s="127">
        <v>1656.05</v>
      </c>
      <c r="AC11" s="127">
        <v>184.25</v>
      </c>
      <c r="AD11" s="127">
        <v>918.2</v>
      </c>
      <c r="AE11" s="127">
        <v>425.3</v>
      </c>
      <c r="AF11" s="127">
        <v>972.48</v>
      </c>
      <c r="AG11" s="127">
        <v>479.58</v>
      </c>
      <c r="AH11" s="127">
        <v>1219.2</v>
      </c>
      <c r="AI11" s="127">
        <v>60.8</v>
      </c>
      <c r="AJ11" s="127">
        <v>865.59016026787901</v>
      </c>
      <c r="AK11" s="127">
        <v>865.59016026787901</v>
      </c>
      <c r="AL11" s="127">
        <v>1999.5256599338884</v>
      </c>
      <c r="AM11" s="127">
        <v>725.0507610165298</v>
      </c>
      <c r="AN11" s="127">
        <v>22.56157906648663</v>
      </c>
      <c r="AO11" s="127">
        <v>22.56157906648663</v>
      </c>
      <c r="AP11" s="127">
        <v>44.95</v>
      </c>
      <c r="AQ11" s="127">
        <v>44.95</v>
      </c>
      <c r="AR11" s="127">
        <v>54.95</v>
      </c>
      <c r="AS11" s="127">
        <v>54.95</v>
      </c>
      <c r="AT11" s="128">
        <v>10065.848126174245</v>
      </c>
      <c r="AU11" s="128">
        <v>0</v>
      </c>
    </row>
    <row r="12" spans="2:47" x14ac:dyDescent="0.3">
      <c r="B12" s="16">
        <v>3</v>
      </c>
      <c r="C12" s="53" t="s">
        <v>66</v>
      </c>
      <c r="D12" s="127">
        <v>1810.2794796967378</v>
      </c>
      <c r="E12" s="127">
        <v>1810.2794796967378</v>
      </c>
      <c r="F12" s="127">
        <v>2347.9297093966607</v>
      </c>
      <c r="G12" s="127">
        <v>2347.9297093966607</v>
      </c>
      <c r="H12" s="127">
        <v>1967.4066444268237</v>
      </c>
      <c r="I12" s="127">
        <v>1967.4066444268237</v>
      </c>
      <c r="J12" s="127">
        <v>1382.8553749409557</v>
      </c>
      <c r="K12" s="127">
        <v>1382.8553749409557</v>
      </c>
      <c r="L12" s="133">
        <v>1744.4122115607138</v>
      </c>
      <c r="M12" s="133">
        <v>1744.4122115607138</v>
      </c>
      <c r="N12" s="127">
        <v>497.62334500000003</v>
      </c>
      <c r="O12" s="127">
        <v>497.62334500000003</v>
      </c>
      <c r="P12" s="127">
        <v>350</v>
      </c>
      <c r="Q12" s="127">
        <v>350</v>
      </c>
      <c r="R12" s="127">
        <v>525</v>
      </c>
      <c r="S12" s="127">
        <v>525</v>
      </c>
      <c r="T12" s="127">
        <v>1489.07</v>
      </c>
      <c r="U12" s="127">
        <v>268.24</v>
      </c>
      <c r="V12" s="127">
        <v>1408.59</v>
      </c>
      <c r="W12" s="127">
        <v>187.77</v>
      </c>
      <c r="X12" s="127">
        <v>2228.92</v>
      </c>
      <c r="Y12" s="127">
        <v>1289.79</v>
      </c>
      <c r="Z12" s="127">
        <v>1471.8</v>
      </c>
      <c r="AA12" s="127" t="s">
        <v>619</v>
      </c>
      <c r="AB12" s="127">
        <v>1656.05</v>
      </c>
      <c r="AC12" s="127">
        <v>184.25</v>
      </c>
      <c r="AD12" s="127">
        <v>918.2</v>
      </c>
      <c r="AE12" s="127">
        <v>425.3</v>
      </c>
      <c r="AF12" s="127">
        <v>972.48</v>
      </c>
      <c r="AG12" s="127">
        <v>479.58</v>
      </c>
      <c r="AH12" s="127">
        <v>1219.2</v>
      </c>
      <c r="AI12" s="127">
        <v>60.8</v>
      </c>
      <c r="AJ12" s="127">
        <v>865.59016026787901</v>
      </c>
      <c r="AK12" s="127">
        <v>865.59016026787901</v>
      </c>
      <c r="AL12" s="127">
        <v>1999.5256599338884</v>
      </c>
      <c r="AM12" s="127">
        <v>725.0507610165298</v>
      </c>
      <c r="AN12" s="127">
        <v>22.56157906648663</v>
      </c>
      <c r="AO12" s="127">
        <v>22.56157906648663</v>
      </c>
      <c r="AP12" s="127">
        <v>44.95</v>
      </c>
      <c r="AQ12" s="127">
        <v>44.95</v>
      </c>
      <c r="AR12" s="127">
        <v>54.95</v>
      </c>
      <c r="AS12" s="127">
        <v>54.95</v>
      </c>
      <c r="AT12" s="128">
        <v>5451.611280404285</v>
      </c>
      <c r="AU12" s="128">
        <v>0</v>
      </c>
    </row>
    <row r="13" spans="2:47" x14ac:dyDescent="0.3">
      <c r="B13" s="16">
        <v>3</v>
      </c>
      <c r="C13" s="53" t="s">
        <v>67</v>
      </c>
      <c r="D13" s="127">
        <v>1974.6034234651588</v>
      </c>
      <c r="E13" s="127">
        <v>1974.6034234651588</v>
      </c>
      <c r="F13" s="127">
        <v>2561.0576125001835</v>
      </c>
      <c r="G13" s="127">
        <v>2561.0576125001835</v>
      </c>
      <c r="H13" s="127">
        <v>2151.7048417411766</v>
      </c>
      <c r="I13" s="127">
        <v>2151.7048417411766</v>
      </c>
      <c r="J13" s="127">
        <v>1508.3808815935106</v>
      </c>
      <c r="K13" s="127">
        <v>1508.3808815935106</v>
      </c>
      <c r="L13" s="133">
        <v>1744.4122115607138</v>
      </c>
      <c r="M13" s="133">
        <v>1744.4122115607138</v>
      </c>
      <c r="N13" s="127">
        <v>497.62334500000003</v>
      </c>
      <c r="O13" s="127">
        <v>497.62334500000003</v>
      </c>
      <c r="P13" s="127">
        <v>350</v>
      </c>
      <c r="Q13" s="127">
        <v>350</v>
      </c>
      <c r="R13" s="127">
        <v>525</v>
      </c>
      <c r="S13" s="127">
        <v>525</v>
      </c>
      <c r="T13" s="127">
        <v>1489.07</v>
      </c>
      <c r="U13" s="127">
        <v>268.24</v>
      </c>
      <c r="V13" s="127">
        <v>1408.59</v>
      </c>
      <c r="W13" s="127">
        <v>187.77</v>
      </c>
      <c r="X13" s="127">
        <v>2228.92</v>
      </c>
      <c r="Y13" s="127">
        <v>1289.79</v>
      </c>
      <c r="Z13" s="127">
        <v>1103.8499999999999</v>
      </c>
      <c r="AA13" s="127" t="s">
        <v>619</v>
      </c>
      <c r="AB13" s="127">
        <v>1242.04</v>
      </c>
      <c r="AC13" s="127">
        <v>138.19</v>
      </c>
      <c r="AD13" s="127">
        <v>918.2</v>
      </c>
      <c r="AE13" s="127">
        <v>425.3</v>
      </c>
      <c r="AF13" s="127">
        <v>972.48</v>
      </c>
      <c r="AG13" s="127">
        <v>479.58</v>
      </c>
      <c r="AH13" s="127">
        <v>1219.2</v>
      </c>
      <c r="AI13" s="127">
        <v>60.8</v>
      </c>
      <c r="AJ13" s="127">
        <v>865.59016026787901</v>
      </c>
      <c r="AK13" s="127">
        <v>865.59016026787901</v>
      </c>
      <c r="AL13" s="127">
        <v>1999.5256599338884</v>
      </c>
      <c r="AM13" s="127">
        <v>725.0507610165298</v>
      </c>
      <c r="AN13" s="127">
        <v>22.56157906648663</v>
      </c>
      <c r="AO13" s="127">
        <v>22.56157906648663</v>
      </c>
      <c r="AP13" s="127">
        <v>44.95</v>
      </c>
      <c r="AQ13" s="127">
        <v>44.95</v>
      </c>
      <c r="AR13" s="127">
        <v>54.95</v>
      </c>
      <c r="AS13" s="127">
        <v>54.95</v>
      </c>
      <c r="AT13" s="128">
        <v>5251.4874679819623</v>
      </c>
      <c r="AU13" s="128">
        <v>0</v>
      </c>
    </row>
    <row r="14" spans="2:47" x14ac:dyDescent="0.3">
      <c r="B14" s="16">
        <v>3</v>
      </c>
      <c r="C14" s="53" t="s">
        <v>68</v>
      </c>
      <c r="D14" s="127">
        <v>1751.8833674484558</v>
      </c>
      <c r="E14" s="127">
        <v>1751.8833674484558</v>
      </c>
      <c r="F14" s="127">
        <v>2272.1900413516069</v>
      </c>
      <c r="G14" s="127">
        <v>2272.1900413516069</v>
      </c>
      <c r="H14" s="127">
        <v>2027.2801704578826</v>
      </c>
      <c r="I14" s="127">
        <v>2027.2801704578826</v>
      </c>
      <c r="J14" s="127">
        <v>1338.2471370396347</v>
      </c>
      <c r="K14" s="127">
        <v>1338.2471370396347</v>
      </c>
      <c r="L14" s="133">
        <v>1744.4122115607138</v>
      </c>
      <c r="M14" s="133">
        <v>1744.4122115607138</v>
      </c>
      <c r="N14" s="127">
        <v>497.62334500000003</v>
      </c>
      <c r="O14" s="127">
        <v>497.62334500000003</v>
      </c>
      <c r="P14" s="127">
        <v>350</v>
      </c>
      <c r="Q14" s="127">
        <v>350</v>
      </c>
      <c r="R14" s="127">
        <v>525</v>
      </c>
      <c r="S14" s="127">
        <v>525</v>
      </c>
      <c r="T14" s="127">
        <v>1489.07</v>
      </c>
      <c r="U14" s="127">
        <v>268.24</v>
      </c>
      <c r="V14" s="127">
        <v>1408.59</v>
      </c>
      <c r="W14" s="127">
        <v>187.77</v>
      </c>
      <c r="X14" s="127">
        <v>2228.92</v>
      </c>
      <c r="Y14" s="127">
        <v>1289.79</v>
      </c>
      <c r="Z14" s="127">
        <v>1103.8499999999999</v>
      </c>
      <c r="AA14" s="127" t="s">
        <v>619</v>
      </c>
      <c r="AB14" s="127">
        <v>1242.04</v>
      </c>
      <c r="AC14" s="127">
        <v>138.19</v>
      </c>
      <c r="AD14" s="127">
        <v>918.2</v>
      </c>
      <c r="AE14" s="127">
        <v>425.3</v>
      </c>
      <c r="AF14" s="127">
        <v>972.48</v>
      </c>
      <c r="AG14" s="127">
        <v>479.58</v>
      </c>
      <c r="AH14" s="127">
        <v>1219.2</v>
      </c>
      <c r="AI14" s="127">
        <v>60.8</v>
      </c>
      <c r="AJ14" s="127">
        <v>865.59016026787901</v>
      </c>
      <c r="AK14" s="127">
        <v>865.59016026787901</v>
      </c>
      <c r="AL14" s="127">
        <v>1999.5256599338884</v>
      </c>
      <c r="AM14" s="127">
        <v>725.0507610165298</v>
      </c>
      <c r="AN14" s="127">
        <v>22.56157906648663</v>
      </c>
      <c r="AO14" s="127">
        <v>22.56157906648663</v>
      </c>
      <c r="AP14" s="127">
        <v>44.95</v>
      </c>
      <c r="AQ14" s="127">
        <v>44.95</v>
      </c>
      <c r="AR14" s="127">
        <v>54.95</v>
      </c>
      <c r="AS14" s="127">
        <v>54.95</v>
      </c>
      <c r="AT14" s="128">
        <v>10065.848126174245</v>
      </c>
      <c r="AU14" s="128">
        <v>0</v>
      </c>
    </row>
    <row r="15" spans="2:47" x14ac:dyDescent="0.3">
      <c r="B15" s="16">
        <v>4</v>
      </c>
      <c r="C15" s="53" t="s">
        <v>66</v>
      </c>
      <c r="D15" s="127">
        <v>1810.2794796967378</v>
      </c>
      <c r="E15" s="127">
        <v>1810.2794796967378</v>
      </c>
      <c r="F15" s="127">
        <v>2347.9297093966607</v>
      </c>
      <c r="G15" s="127">
        <v>2347.9297093966607</v>
      </c>
      <c r="H15" s="127">
        <v>1967.4066444268237</v>
      </c>
      <c r="I15" s="127">
        <v>1967.4066444268237</v>
      </c>
      <c r="J15" s="127">
        <v>1382.8553749409557</v>
      </c>
      <c r="K15" s="127">
        <v>1382.8553749409557</v>
      </c>
      <c r="L15" s="133">
        <v>1744.4122115607138</v>
      </c>
      <c r="M15" s="133">
        <v>1744.4122115607138</v>
      </c>
      <c r="N15" s="127">
        <v>497.62334500000003</v>
      </c>
      <c r="O15" s="127">
        <v>497.62334500000003</v>
      </c>
      <c r="P15" s="127">
        <v>350</v>
      </c>
      <c r="Q15" s="127">
        <v>350</v>
      </c>
      <c r="R15" s="127">
        <v>525</v>
      </c>
      <c r="S15" s="127">
        <v>525</v>
      </c>
      <c r="T15" s="127">
        <v>1489.07</v>
      </c>
      <c r="U15" s="127">
        <v>268.24</v>
      </c>
      <c r="V15" s="127">
        <v>1408.59</v>
      </c>
      <c r="W15" s="127">
        <v>187.77</v>
      </c>
      <c r="X15" s="127">
        <v>2228.92</v>
      </c>
      <c r="Y15" s="127">
        <v>1289.79</v>
      </c>
      <c r="Z15" s="127">
        <v>1103.8499999999999</v>
      </c>
      <c r="AA15" s="127" t="s">
        <v>619</v>
      </c>
      <c r="AB15" s="127">
        <v>1242.04</v>
      </c>
      <c r="AC15" s="127">
        <v>138.19</v>
      </c>
      <c r="AD15" s="127">
        <v>918.2</v>
      </c>
      <c r="AE15" s="127">
        <v>425.3</v>
      </c>
      <c r="AF15" s="127">
        <v>972.48</v>
      </c>
      <c r="AG15" s="127">
        <v>479.58</v>
      </c>
      <c r="AH15" s="127">
        <v>1219.2</v>
      </c>
      <c r="AI15" s="127">
        <v>60.8</v>
      </c>
      <c r="AJ15" s="127">
        <v>865.59016026787901</v>
      </c>
      <c r="AK15" s="127">
        <v>865.59016026787901</v>
      </c>
      <c r="AL15" s="127">
        <v>1999.5256599338884</v>
      </c>
      <c r="AM15" s="127">
        <v>725.0507610165298</v>
      </c>
      <c r="AN15" s="127">
        <v>22.56157906648663</v>
      </c>
      <c r="AO15" s="127">
        <v>22.56157906648663</v>
      </c>
      <c r="AP15" s="127">
        <v>44.95</v>
      </c>
      <c r="AQ15" s="127">
        <v>44.95</v>
      </c>
      <c r="AR15" s="127">
        <v>54.95</v>
      </c>
      <c r="AS15" s="127">
        <v>54.95</v>
      </c>
      <c r="AT15" s="128">
        <v>5451.611280404285</v>
      </c>
      <c r="AU15" s="128">
        <v>0</v>
      </c>
    </row>
    <row r="16" spans="2:47" x14ac:dyDescent="0.3">
      <c r="B16" s="16">
        <v>4</v>
      </c>
      <c r="C16" s="53" t="s">
        <v>67</v>
      </c>
      <c r="D16" s="127">
        <v>1974.6034234651588</v>
      </c>
      <c r="E16" s="127">
        <v>1974.6034234651588</v>
      </c>
      <c r="F16" s="127">
        <v>2561.0576125001835</v>
      </c>
      <c r="G16" s="127">
        <v>2561.0576125001835</v>
      </c>
      <c r="H16" s="127">
        <v>2151.7048417411766</v>
      </c>
      <c r="I16" s="127">
        <v>2151.7048417411766</v>
      </c>
      <c r="J16" s="127">
        <v>1508.3808815935106</v>
      </c>
      <c r="K16" s="127">
        <v>1508.3808815935106</v>
      </c>
      <c r="L16" s="133">
        <v>1744.4122115607138</v>
      </c>
      <c r="M16" s="133">
        <v>1744.4122115607138</v>
      </c>
      <c r="N16" s="127">
        <v>497.62334500000003</v>
      </c>
      <c r="O16" s="127">
        <v>497.62334500000003</v>
      </c>
      <c r="P16" s="127">
        <v>350</v>
      </c>
      <c r="Q16" s="127">
        <v>350</v>
      </c>
      <c r="R16" s="127">
        <v>525</v>
      </c>
      <c r="S16" s="127">
        <v>525</v>
      </c>
      <c r="T16" s="127">
        <v>1489.07</v>
      </c>
      <c r="U16" s="127">
        <v>268.24</v>
      </c>
      <c r="V16" s="127">
        <v>1408.59</v>
      </c>
      <c r="W16" s="127">
        <v>187.77</v>
      </c>
      <c r="X16" s="127">
        <v>2228.92</v>
      </c>
      <c r="Y16" s="127">
        <v>1289.79</v>
      </c>
      <c r="Z16" s="127">
        <v>1103.8499999999999</v>
      </c>
      <c r="AA16" s="127" t="s">
        <v>619</v>
      </c>
      <c r="AB16" s="127">
        <v>1242.04</v>
      </c>
      <c r="AC16" s="127">
        <v>138.19</v>
      </c>
      <c r="AD16" s="127">
        <v>918.2</v>
      </c>
      <c r="AE16" s="127">
        <v>425.3</v>
      </c>
      <c r="AF16" s="127">
        <v>972.48</v>
      </c>
      <c r="AG16" s="127">
        <v>479.58</v>
      </c>
      <c r="AH16" s="127">
        <v>1219.2</v>
      </c>
      <c r="AI16" s="127">
        <v>60.8</v>
      </c>
      <c r="AJ16" s="127">
        <v>865.59016026787901</v>
      </c>
      <c r="AK16" s="127">
        <v>865.59016026787901</v>
      </c>
      <c r="AL16" s="127">
        <v>1999.5256599338884</v>
      </c>
      <c r="AM16" s="127">
        <v>725.0507610165298</v>
      </c>
      <c r="AN16" s="127">
        <v>22.56157906648663</v>
      </c>
      <c r="AO16" s="127">
        <v>22.56157906648663</v>
      </c>
      <c r="AP16" s="127">
        <v>44.95</v>
      </c>
      <c r="AQ16" s="127">
        <v>44.95</v>
      </c>
      <c r="AR16" s="127">
        <v>54.95</v>
      </c>
      <c r="AS16" s="127">
        <v>54.95</v>
      </c>
      <c r="AT16" s="128">
        <v>5251.4874679819623</v>
      </c>
      <c r="AU16" s="128">
        <v>0</v>
      </c>
    </row>
    <row r="17" spans="2:47" x14ac:dyDescent="0.3">
      <c r="B17" s="16">
        <v>4</v>
      </c>
      <c r="C17" s="53" t="s">
        <v>68</v>
      </c>
      <c r="D17" s="127">
        <v>1751.8833674484558</v>
      </c>
      <c r="E17" s="127">
        <v>1751.8833674484558</v>
      </c>
      <c r="F17" s="127">
        <v>2272.1900413516069</v>
      </c>
      <c r="G17" s="127">
        <v>2272.1900413516069</v>
      </c>
      <c r="H17" s="127">
        <v>2027.2801704578826</v>
      </c>
      <c r="I17" s="127">
        <v>2027.2801704578826</v>
      </c>
      <c r="J17" s="127">
        <v>1338.2471370396347</v>
      </c>
      <c r="K17" s="127">
        <v>1338.2471370396347</v>
      </c>
      <c r="L17" s="133">
        <v>1744.4122115607138</v>
      </c>
      <c r="M17" s="133">
        <v>1744.4122115607138</v>
      </c>
      <c r="N17" s="127">
        <v>497.62334500000003</v>
      </c>
      <c r="O17" s="127">
        <v>497.62334500000003</v>
      </c>
      <c r="P17" s="127">
        <v>350</v>
      </c>
      <c r="Q17" s="127">
        <v>350</v>
      </c>
      <c r="R17" s="127">
        <v>525</v>
      </c>
      <c r="S17" s="127">
        <v>525</v>
      </c>
      <c r="T17" s="127">
        <v>1489.07</v>
      </c>
      <c r="U17" s="127">
        <v>268.24</v>
      </c>
      <c r="V17" s="127">
        <v>1408.59</v>
      </c>
      <c r="W17" s="127">
        <v>187.77</v>
      </c>
      <c r="X17" s="127">
        <v>2228.92</v>
      </c>
      <c r="Y17" s="127">
        <v>1289.79</v>
      </c>
      <c r="Z17" s="127">
        <v>1103.8499999999999</v>
      </c>
      <c r="AA17" s="127" t="s">
        <v>619</v>
      </c>
      <c r="AB17" s="127">
        <v>1242.04</v>
      </c>
      <c r="AC17" s="127">
        <v>138.19</v>
      </c>
      <c r="AD17" s="127">
        <v>918.2</v>
      </c>
      <c r="AE17" s="127">
        <v>425.3</v>
      </c>
      <c r="AF17" s="127">
        <v>972.48</v>
      </c>
      <c r="AG17" s="127">
        <v>479.58</v>
      </c>
      <c r="AH17" s="127">
        <v>1219.2</v>
      </c>
      <c r="AI17" s="127">
        <v>60.8</v>
      </c>
      <c r="AJ17" s="127">
        <v>865.59016026787901</v>
      </c>
      <c r="AK17" s="127">
        <v>865.59016026787901</v>
      </c>
      <c r="AL17" s="127">
        <v>1999.5256599338884</v>
      </c>
      <c r="AM17" s="127">
        <v>725.0507610165298</v>
      </c>
      <c r="AN17" s="127">
        <v>22.56157906648663</v>
      </c>
      <c r="AO17" s="127">
        <v>22.56157906648663</v>
      </c>
      <c r="AP17" s="127">
        <v>44.95</v>
      </c>
      <c r="AQ17" s="127">
        <v>44.95</v>
      </c>
      <c r="AR17" s="127">
        <v>54.95</v>
      </c>
      <c r="AS17" s="127">
        <v>54.95</v>
      </c>
      <c r="AT17" s="128">
        <v>10065.848126174245</v>
      </c>
      <c r="AU17" s="128">
        <v>0</v>
      </c>
    </row>
    <row r="18" spans="2:47" x14ac:dyDescent="0.3">
      <c r="B18" s="16">
        <v>5</v>
      </c>
      <c r="C18" s="53" t="s">
        <v>66</v>
      </c>
      <c r="D18" s="127">
        <v>1810.2794796967378</v>
      </c>
      <c r="E18" s="127">
        <v>1810.2794796967378</v>
      </c>
      <c r="F18" s="127">
        <v>2347.9297093966607</v>
      </c>
      <c r="G18" s="127">
        <v>2347.9297093966607</v>
      </c>
      <c r="H18" s="127">
        <v>1967.4066444268237</v>
      </c>
      <c r="I18" s="127">
        <v>1967.4066444268237</v>
      </c>
      <c r="J18" s="127">
        <v>1382.8553749409557</v>
      </c>
      <c r="K18" s="127">
        <v>1382.8553749409557</v>
      </c>
      <c r="L18" s="133">
        <v>1744.4122115607138</v>
      </c>
      <c r="M18" s="133">
        <v>1744.4122115607138</v>
      </c>
      <c r="N18" s="127">
        <v>497.62334500000003</v>
      </c>
      <c r="O18" s="127">
        <v>497.62334500000003</v>
      </c>
      <c r="P18" s="127">
        <v>350</v>
      </c>
      <c r="Q18" s="127">
        <v>350</v>
      </c>
      <c r="R18" s="127">
        <v>525</v>
      </c>
      <c r="S18" s="127">
        <v>525</v>
      </c>
      <c r="T18" s="127">
        <v>1489.07</v>
      </c>
      <c r="U18" s="127">
        <v>268.24</v>
      </c>
      <c r="V18" s="127">
        <v>1408.59</v>
      </c>
      <c r="W18" s="127">
        <v>187.77</v>
      </c>
      <c r="X18" s="127">
        <v>2228.92</v>
      </c>
      <c r="Y18" s="127">
        <v>1289.79</v>
      </c>
      <c r="Z18" s="127">
        <v>1471.8</v>
      </c>
      <c r="AA18" s="127" t="s">
        <v>619</v>
      </c>
      <c r="AB18" s="127">
        <v>1656.05</v>
      </c>
      <c r="AC18" s="127">
        <v>184.25</v>
      </c>
      <c r="AD18" s="127">
        <v>918.2</v>
      </c>
      <c r="AE18" s="127">
        <v>425.3</v>
      </c>
      <c r="AF18" s="127">
        <v>972.48</v>
      </c>
      <c r="AG18" s="127">
        <v>479.58</v>
      </c>
      <c r="AH18" s="127">
        <v>1219.2</v>
      </c>
      <c r="AI18" s="127">
        <v>60.8</v>
      </c>
      <c r="AJ18" s="127">
        <v>865.59016026787901</v>
      </c>
      <c r="AK18" s="127">
        <v>865.59016026787901</v>
      </c>
      <c r="AL18" s="127">
        <v>1999.5256599338884</v>
      </c>
      <c r="AM18" s="127">
        <v>725.0507610165298</v>
      </c>
      <c r="AN18" s="127">
        <v>22.56157906648663</v>
      </c>
      <c r="AO18" s="127">
        <v>22.56157906648663</v>
      </c>
      <c r="AP18" s="127">
        <v>44.95</v>
      </c>
      <c r="AQ18" s="127">
        <v>44.95</v>
      </c>
      <c r="AR18" s="127">
        <v>54.95</v>
      </c>
      <c r="AS18" s="127">
        <v>54.95</v>
      </c>
      <c r="AT18" s="128">
        <v>5451.611280404285</v>
      </c>
      <c r="AU18" s="128">
        <v>0</v>
      </c>
    </row>
    <row r="19" spans="2:47" x14ac:dyDescent="0.3">
      <c r="B19" s="16">
        <v>5</v>
      </c>
      <c r="C19" s="53" t="s">
        <v>67</v>
      </c>
      <c r="D19" s="127">
        <v>1974.6034234651588</v>
      </c>
      <c r="E19" s="127">
        <v>1974.6034234651588</v>
      </c>
      <c r="F19" s="127">
        <v>2561.0576125001835</v>
      </c>
      <c r="G19" s="127">
        <v>2561.0576125001835</v>
      </c>
      <c r="H19" s="127">
        <v>2151.7048417411766</v>
      </c>
      <c r="I19" s="127">
        <v>2151.7048417411766</v>
      </c>
      <c r="J19" s="127">
        <v>1508.3808815935106</v>
      </c>
      <c r="K19" s="127">
        <v>1508.3808815935106</v>
      </c>
      <c r="L19" s="133">
        <v>1744.4122115607138</v>
      </c>
      <c r="M19" s="133">
        <v>1744.4122115607138</v>
      </c>
      <c r="N19" s="127">
        <v>497.62334500000003</v>
      </c>
      <c r="O19" s="127">
        <v>497.62334500000003</v>
      </c>
      <c r="P19" s="127">
        <v>350</v>
      </c>
      <c r="Q19" s="127">
        <v>350</v>
      </c>
      <c r="R19" s="127">
        <v>525</v>
      </c>
      <c r="S19" s="127">
        <v>525</v>
      </c>
      <c r="T19" s="127">
        <v>1489.07</v>
      </c>
      <c r="U19" s="127">
        <v>268.24</v>
      </c>
      <c r="V19" s="127">
        <v>1408.59</v>
      </c>
      <c r="W19" s="127">
        <v>187.77</v>
      </c>
      <c r="X19" s="127">
        <v>2228.92</v>
      </c>
      <c r="Y19" s="127">
        <v>1289.79</v>
      </c>
      <c r="Z19" s="127">
        <v>1103.8499999999999</v>
      </c>
      <c r="AA19" s="127" t="s">
        <v>619</v>
      </c>
      <c r="AB19" s="127">
        <v>1242.04</v>
      </c>
      <c r="AC19" s="127">
        <v>138.19</v>
      </c>
      <c r="AD19" s="127">
        <v>918.2</v>
      </c>
      <c r="AE19" s="127">
        <v>425.3</v>
      </c>
      <c r="AF19" s="127">
        <v>972.48</v>
      </c>
      <c r="AG19" s="127">
        <v>479.58</v>
      </c>
      <c r="AH19" s="127">
        <v>1219.2</v>
      </c>
      <c r="AI19" s="127">
        <v>60.8</v>
      </c>
      <c r="AJ19" s="127">
        <v>865.59016026787901</v>
      </c>
      <c r="AK19" s="127">
        <v>865.59016026787901</v>
      </c>
      <c r="AL19" s="127">
        <v>1999.5256599338884</v>
      </c>
      <c r="AM19" s="127">
        <v>725.0507610165298</v>
      </c>
      <c r="AN19" s="127">
        <v>22.56157906648663</v>
      </c>
      <c r="AO19" s="127">
        <v>22.56157906648663</v>
      </c>
      <c r="AP19" s="127">
        <v>44.95</v>
      </c>
      <c r="AQ19" s="127">
        <v>44.95</v>
      </c>
      <c r="AR19" s="127">
        <v>54.95</v>
      </c>
      <c r="AS19" s="127">
        <v>54.95</v>
      </c>
      <c r="AT19" s="128">
        <v>5251.4874679819623</v>
      </c>
      <c r="AU19" s="128">
        <v>0</v>
      </c>
    </row>
    <row r="20" spans="2:47" x14ac:dyDescent="0.3">
      <c r="B20" s="16">
        <v>5</v>
      </c>
      <c r="C20" s="53" t="s">
        <v>68</v>
      </c>
      <c r="D20" s="127">
        <v>1751.8833674484558</v>
      </c>
      <c r="E20" s="127">
        <v>1751.8833674484558</v>
      </c>
      <c r="F20" s="127">
        <v>2272.1900413516069</v>
      </c>
      <c r="G20" s="127">
        <v>2272.1900413516069</v>
      </c>
      <c r="H20" s="127">
        <v>2027.2801704578826</v>
      </c>
      <c r="I20" s="127">
        <v>2027.2801704578826</v>
      </c>
      <c r="J20" s="127">
        <v>1338.2471370396347</v>
      </c>
      <c r="K20" s="127">
        <v>1338.2471370396347</v>
      </c>
      <c r="L20" s="133">
        <v>1744.4122115607138</v>
      </c>
      <c r="M20" s="133">
        <v>1744.4122115607138</v>
      </c>
      <c r="N20" s="127">
        <v>497.62334500000003</v>
      </c>
      <c r="O20" s="127">
        <v>497.62334500000003</v>
      </c>
      <c r="P20" s="127">
        <v>350</v>
      </c>
      <c r="Q20" s="127">
        <v>350</v>
      </c>
      <c r="R20" s="127">
        <v>525</v>
      </c>
      <c r="S20" s="127">
        <v>525</v>
      </c>
      <c r="T20" s="127">
        <v>1489.07</v>
      </c>
      <c r="U20" s="127">
        <v>268.24</v>
      </c>
      <c r="V20" s="127">
        <v>1408.59</v>
      </c>
      <c r="W20" s="127">
        <v>187.77</v>
      </c>
      <c r="X20" s="127">
        <v>2228.92</v>
      </c>
      <c r="Y20" s="127">
        <v>1289.79</v>
      </c>
      <c r="Z20" s="127">
        <v>1471.8</v>
      </c>
      <c r="AA20" s="127" t="s">
        <v>619</v>
      </c>
      <c r="AB20" s="127">
        <v>1656.05</v>
      </c>
      <c r="AC20" s="127">
        <v>184.25</v>
      </c>
      <c r="AD20" s="127">
        <v>918.2</v>
      </c>
      <c r="AE20" s="127">
        <v>425.3</v>
      </c>
      <c r="AF20" s="127">
        <v>972.48</v>
      </c>
      <c r="AG20" s="127">
        <v>479.58</v>
      </c>
      <c r="AH20" s="127">
        <v>1219.2</v>
      </c>
      <c r="AI20" s="127">
        <v>60.8</v>
      </c>
      <c r="AJ20" s="127">
        <v>865.59016026787901</v>
      </c>
      <c r="AK20" s="127">
        <v>865.59016026787901</v>
      </c>
      <c r="AL20" s="127">
        <v>1999.5256599338884</v>
      </c>
      <c r="AM20" s="127">
        <v>725.0507610165298</v>
      </c>
      <c r="AN20" s="127">
        <v>22.56157906648663</v>
      </c>
      <c r="AO20" s="127">
        <v>22.56157906648663</v>
      </c>
      <c r="AP20" s="127">
        <v>44.95</v>
      </c>
      <c r="AQ20" s="127">
        <v>44.95</v>
      </c>
      <c r="AR20" s="127">
        <v>54.95</v>
      </c>
      <c r="AS20" s="127">
        <v>54.95</v>
      </c>
      <c r="AT20" s="128">
        <v>10065.848126174245</v>
      </c>
      <c r="AU20" s="128">
        <v>0</v>
      </c>
    </row>
    <row r="21" spans="2:47" x14ac:dyDescent="0.3">
      <c r="B21" s="16">
        <v>6</v>
      </c>
      <c r="C21" s="53" t="s">
        <v>66</v>
      </c>
      <c r="D21" s="127">
        <v>1810.2794796967378</v>
      </c>
      <c r="E21" s="127">
        <v>1810.2794796967378</v>
      </c>
      <c r="F21" s="127">
        <v>2347.9297093966607</v>
      </c>
      <c r="G21" s="127">
        <v>2347.9297093966607</v>
      </c>
      <c r="H21" s="127">
        <v>1967.4066444268237</v>
      </c>
      <c r="I21" s="127">
        <v>1967.4066444268237</v>
      </c>
      <c r="J21" s="127">
        <v>1382.8553749409557</v>
      </c>
      <c r="K21" s="127">
        <v>1382.8553749409557</v>
      </c>
      <c r="L21" s="133">
        <v>1744.4122115607138</v>
      </c>
      <c r="M21" s="133">
        <v>1744.4122115607138</v>
      </c>
      <c r="N21" s="127">
        <v>497.62334500000003</v>
      </c>
      <c r="O21" s="127">
        <v>497.62334500000003</v>
      </c>
      <c r="P21" s="127">
        <v>350</v>
      </c>
      <c r="Q21" s="127">
        <v>350</v>
      </c>
      <c r="R21" s="127">
        <v>525</v>
      </c>
      <c r="S21" s="127">
        <v>525</v>
      </c>
      <c r="T21" s="127">
        <v>1489.07</v>
      </c>
      <c r="U21" s="127">
        <v>268.24</v>
      </c>
      <c r="V21" s="127">
        <v>1408.59</v>
      </c>
      <c r="W21" s="127">
        <v>187.77</v>
      </c>
      <c r="X21" s="127">
        <v>2228.92</v>
      </c>
      <c r="Y21" s="127">
        <v>1289.79</v>
      </c>
      <c r="Z21" s="127">
        <v>1471.8</v>
      </c>
      <c r="AA21" s="127" t="s">
        <v>619</v>
      </c>
      <c r="AB21" s="127">
        <v>1656.05</v>
      </c>
      <c r="AC21" s="127">
        <v>184.25</v>
      </c>
      <c r="AD21" s="127">
        <v>918.2</v>
      </c>
      <c r="AE21" s="127">
        <v>425.3</v>
      </c>
      <c r="AF21" s="127">
        <v>972.48</v>
      </c>
      <c r="AG21" s="127">
        <v>479.58</v>
      </c>
      <c r="AH21" s="127">
        <v>1219.2</v>
      </c>
      <c r="AI21" s="127">
        <v>60.8</v>
      </c>
      <c r="AJ21" s="127">
        <v>865.59016026787901</v>
      </c>
      <c r="AK21" s="127">
        <v>865.59016026787901</v>
      </c>
      <c r="AL21" s="127">
        <v>1999.5256599338884</v>
      </c>
      <c r="AM21" s="127">
        <v>725.0507610165298</v>
      </c>
      <c r="AN21" s="127">
        <v>22.56157906648663</v>
      </c>
      <c r="AO21" s="127">
        <v>22.56157906648663</v>
      </c>
      <c r="AP21" s="127">
        <v>44.95</v>
      </c>
      <c r="AQ21" s="127">
        <v>44.95</v>
      </c>
      <c r="AR21" s="127">
        <v>54.95</v>
      </c>
      <c r="AS21" s="127">
        <v>54.95</v>
      </c>
      <c r="AT21" s="128">
        <v>5451.611280404285</v>
      </c>
      <c r="AU21" s="128">
        <v>0</v>
      </c>
    </row>
    <row r="22" spans="2:47" x14ac:dyDescent="0.3">
      <c r="B22" s="16">
        <v>6</v>
      </c>
      <c r="C22" s="53" t="s">
        <v>67</v>
      </c>
      <c r="D22" s="127">
        <v>1974.6034234651588</v>
      </c>
      <c r="E22" s="127">
        <v>1974.6034234651588</v>
      </c>
      <c r="F22" s="127">
        <v>2561.0576125001835</v>
      </c>
      <c r="G22" s="127">
        <v>2561.0576125001835</v>
      </c>
      <c r="H22" s="127">
        <v>2151.7048417411766</v>
      </c>
      <c r="I22" s="127">
        <v>2151.7048417411766</v>
      </c>
      <c r="J22" s="127">
        <v>1508.3808815935106</v>
      </c>
      <c r="K22" s="127">
        <v>1508.3808815935106</v>
      </c>
      <c r="L22" s="133">
        <v>1744.4122115607138</v>
      </c>
      <c r="M22" s="133">
        <v>1744.4122115607138</v>
      </c>
      <c r="N22" s="127">
        <v>497.62334500000003</v>
      </c>
      <c r="O22" s="127">
        <v>497.62334500000003</v>
      </c>
      <c r="P22" s="127">
        <v>350</v>
      </c>
      <c r="Q22" s="127">
        <v>350</v>
      </c>
      <c r="R22" s="127">
        <v>525</v>
      </c>
      <c r="S22" s="127">
        <v>525</v>
      </c>
      <c r="T22" s="127">
        <v>1489.07</v>
      </c>
      <c r="U22" s="127">
        <v>268.24</v>
      </c>
      <c r="V22" s="127">
        <v>1408.59</v>
      </c>
      <c r="W22" s="127">
        <v>187.77</v>
      </c>
      <c r="X22" s="127">
        <v>2228.92</v>
      </c>
      <c r="Y22" s="127">
        <v>1289.79</v>
      </c>
      <c r="Z22" s="127">
        <v>1471.8</v>
      </c>
      <c r="AA22" s="127" t="s">
        <v>619</v>
      </c>
      <c r="AB22" s="127">
        <v>1656.05</v>
      </c>
      <c r="AC22" s="127">
        <v>184.25</v>
      </c>
      <c r="AD22" s="127">
        <v>918.2</v>
      </c>
      <c r="AE22" s="127">
        <v>425.3</v>
      </c>
      <c r="AF22" s="127">
        <v>972.48</v>
      </c>
      <c r="AG22" s="127">
        <v>479.58</v>
      </c>
      <c r="AH22" s="127">
        <v>1219.2</v>
      </c>
      <c r="AI22" s="127">
        <v>60.8</v>
      </c>
      <c r="AJ22" s="127">
        <v>865.59016026787901</v>
      </c>
      <c r="AK22" s="127">
        <v>865.59016026787901</v>
      </c>
      <c r="AL22" s="127">
        <v>1999.5256599338884</v>
      </c>
      <c r="AM22" s="127">
        <v>725.0507610165298</v>
      </c>
      <c r="AN22" s="127">
        <v>22.56157906648663</v>
      </c>
      <c r="AO22" s="127">
        <v>22.56157906648663</v>
      </c>
      <c r="AP22" s="127">
        <v>44.95</v>
      </c>
      <c r="AQ22" s="127">
        <v>44.95</v>
      </c>
      <c r="AR22" s="127">
        <v>54.95</v>
      </c>
      <c r="AS22" s="127">
        <v>54.95</v>
      </c>
      <c r="AT22" s="128">
        <v>5251.4874679819623</v>
      </c>
      <c r="AU22" s="128">
        <v>0</v>
      </c>
    </row>
    <row r="23" spans="2:47" x14ac:dyDescent="0.3">
      <c r="B23" s="16">
        <v>6</v>
      </c>
      <c r="C23" s="53" t="s">
        <v>68</v>
      </c>
      <c r="D23" s="127">
        <v>1751.8833674484558</v>
      </c>
      <c r="E23" s="127">
        <v>1751.8833674484558</v>
      </c>
      <c r="F23" s="127">
        <v>2272.1900413516069</v>
      </c>
      <c r="G23" s="127">
        <v>2272.1900413516069</v>
      </c>
      <c r="H23" s="127">
        <v>2027.2801704578826</v>
      </c>
      <c r="I23" s="127">
        <v>2027.2801704578826</v>
      </c>
      <c r="J23" s="127">
        <v>1338.2471370396347</v>
      </c>
      <c r="K23" s="127">
        <v>1338.2471370396347</v>
      </c>
      <c r="L23" s="133">
        <v>1744.4122115607138</v>
      </c>
      <c r="M23" s="133">
        <v>1744.4122115607138</v>
      </c>
      <c r="N23" s="127">
        <v>497.62334500000003</v>
      </c>
      <c r="O23" s="127">
        <v>497.62334500000003</v>
      </c>
      <c r="P23" s="127">
        <v>350</v>
      </c>
      <c r="Q23" s="127">
        <v>350</v>
      </c>
      <c r="R23" s="127">
        <v>525</v>
      </c>
      <c r="S23" s="127">
        <v>525</v>
      </c>
      <c r="T23" s="127">
        <v>1489.07</v>
      </c>
      <c r="U23" s="127">
        <v>268.24</v>
      </c>
      <c r="V23" s="127">
        <v>1408.59</v>
      </c>
      <c r="W23" s="127">
        <v>187.77</v>
      </c>
      <c r="X23" s="127">
        <v>2228.92</v>
      </c>
      <c r="Y23" s="127">
        <v>1289.79</v>
      </c>
      <c r="Z23" s="127">
        <v>1471.8</v>
      </c>
      <c r="AA23" s="127" t="s">
        <v>619</v>
      </c>
      <c r="AB23" s="127">
        <v>1656.05</v>
      </c>
      <c r="AC23" s="127">
        <v>184.25</v>
      </c>
      <c r="AD23" s="127">
        <v>918.2</v>
      </c>
      <c r="AE23" s="127">
        <v>425.3</v>
      </c>
      <c r="AF23" s="127">
        <v>972.48</v>
      </c>
      <c r="AG23" s="127">
        <v>479.58</v>
      </c>
      <c r="AH23" s="127">
        <v>1219.2</v>
      </c>
      <c r="AI23" s="127">
        <v>60.8</v>
      </c>
      <c r="AJ23" s="127">
        <v>865.59016026787901</v>
      </c>
      <c r="AK23" s="127">
        <v>865.59016026787901</v>
      </c>
      <c r="AL23" s="127">
        <v>1999.5256599338884</v>
      </c>
      <c r="AM23" s="127">
        <v>725.0507610165298</v>
      </c>
      <c r="AN23" s="127">
        <v>22.56157906648663</v>
      </c>
      <c r="AO23" s="127">
        <v>22.56157906648663</v>
      </c>
      <c r="AP23" s="127">
        <v>44.95</v>
      </c>
      <c r="AQ23" s="127">
        <v>44.95</v>
      </c>
      <c r="AR23" s="127">
        <v>54.95</v>
      </c>
      <c r="AS23" s="127">
        <v>54.95</v>
      </c>
      <c r="AT23" s="128">
        <v>10065.848126174245</v>
      </c>
      <c r="AU23" s="128">
        <v>0</v>
      </c>
    </row>
    <row r="24" spans="2:47" x14ac:dyDescent="0.3">
      <c r="B24" s="16">
        <v>7</v>
      </c>
      <c r="C24" s="53" t="s">
        <v>66</v>
      </c>
      <c r="D24" s="127">
        <v>1810.2794796967378</v>
      </c>
      <c r="E24" s="127">
        <v>1810.2794796967378</v>
      </c>
      <c r="F24" s="127">
        <v>2347.9297093966607</v>
      </c>
      <c r="G24" s="127">
        <v>2347.9297093966607</v>
      </c>
      <c r="H24" s="127">
        <v>1967.4066444268237</v>
      </c>
      <c r="I24" s="127">
        <v>1967.4066444268237</v>
      </c>
      <c r="J24" s="127">
        <v>1382.8553749409557</v>
      </c>
      <c r="K24" s="127">
        <v>1382.8553749409557</v>
      </c>
      <c r="L24" s="133">
        <v>1744.4122115607138</v>
      </c>
      <c r="M24" s="133">
        <v>1744.4122115607138</v>
      </c>
      <c r="N24" s="127">
        <v>497.62334500000003</v>
      </c>
      <c r="O24" s="127">
        <v>497.62334500000003</v>
      </c>
      <c r="P24" s="127">
        <v>350</v>
      </c>
      <c r="Q24" s="127">
        <v>350</v>
      </c>
      <c r="R24" s="127">
        <v>525</v>
      </c>
      <c r="S24" s="127">
        <v>525</v>
      </c>
      <c r="T24" s="127">
        <v>1489.07</v>
      </c>
      <c r="U24" s="127">
        <v>268.24</v>
      </c>
      <c r="V24" s="127">
        <v>1408.59</v>
      </c>
      <c r="W24" s="127">
        <v>187.77</v>
      </c>
      <c r="X24" s="127">
        <v>2228.92</v>
      </c>
      <c r="Y24" s="127">
        <v>1289.79</v>
      </c>
      <c r="Z24" s="127">
        <v>1103.8499999999999</v>
      </c>
      <c r="AA24" s="127" t="s">
        <v>619</v>
      </c>
      <c r="AB24" s="127">
        <v>1242.04</v>
      </c>
      <c r="AC24" s="127">
        <v>138.19</v>
      </c>
      <c r="AD24" s="127">
        <v>918.2</v>
      </c>
      <c r="AE24" s="127">
        <v>425.3</v>
      </c>
      <c r="AF24" s="127">
        <v>972.48</v>
      </c>
      <c r="AG24" s="127">
        <v>479.58</v>
      </c>
      <c r="AH24" s="127">
        <v>1219.2</v>
      </c>
      <c r="AI24" s="127">
        <v>60.8</v>
      </c>
      <c r="AJ24" s="127">
        <v>865.59016026787901</v>
      </c>
      <c r="AK24" s="127">
        <v>865.59016026787901</v>
      </c>
      <c r="AL24" s="127">
        <v>1999.5256599338884</v>
      </c>
      <c r="AM24" s="127">
        <v>725.0507610165298</v>
      </c>
      <c r="AN24" s="127">
        <v>22.56157906648663</v>
      </c>
      <c r="AO24" s="127">
        <v>22.56157906648663</v>
      </c>
      <c r="AP24" s="127">
        <v>44.95</v>
      </c>
      <c r="AQ24" s="127">
        <v>44.95</v>
      </c>
      <c r="AR24" s="127">
        <v>54.95</v>
      </c>
      <c r="AS24" s="127">
        <v>54.95</v>
      </c>
      <c r="AT24" s="128">
        <v>5451.611280404285</v>
      </c>
      <c r="AU24" s="128">
        <v>0</v>
      </c>
    </row>
    <row r="25" spans="2:47" x14ac:dyDescent="0.3">
      <c r="B25" s="16">
        <v>7</v>
      </c>
      <c r="C25" s="53" t="s">
        <v>67</v>
      </c>
      <c r="D25" s="127">
        <v>1974.6034234651588</v>
      </c>
      <c r="E25" s="127">
        <v>1974.6034234651588</v>
      </c>
      <c r="F25" s="127">
        <v>2561.0576125001835</v>
      </c>
      <c r="G25" s="127">
        <v>2561.0576125001835</v>
      </c>
      <c r="H25" s="127">
        <v>2151.7048417411766</v>
      </c>
      <c r="I25" s="127">
        <v>2151.7048417411766</v>
      </c>
      <c r="J25" s="127">
        <v>1508.3808815935106</v>
      </c>
      <c r="K25" s="127">
        <v>1508.3808815935106</v>
      </c>
      <c r="L25" s="133">
        <v>1744.4122115607138</v>
      </c>
      <c r="M25" s="133">
        <v>1744.4122115607138</v>
      </c>
      <c r="N25" s="127">
        <v>497.62334500000003</v>
      </c>
      <c r="O25" s="127">
        <v>497.62334500000003</v>
      </c>
      <c r="P25" s="127">
        <v>350</v>
      </c>
      <c r="Q25" s="127">
        <v>350</v>
      </c>
      <c r="R25" s="127">
        <v>525</v>
      </c>
      <c r="S25" s="127">
        <v>525</v>
      </c>
      <c r="T25" s="127">
        <v>1489.07</v>
      </c>
      <c r="U25" s="127">
        <v>268.24</v>
      </c>
      <c r="V25" s="127">
        <v>1408.59</v>
      </c>
      <c r="W25" s="127">
        <v>187.77</v>
      </c>
      <c r="X25" s="127">
        <v>2228.92</v>
      </c>
      <c r="Y25" s="127">
        <v>1289.79</v>
      </c>
      <c r="Z25" s="127">
        <v>1103.8499999999999</v>
      </c>
      <c r="AA25" s="127" t="s">
        <v>619</v>
      </c>
      <c r="AB25" s="127">
        <v>1242.04</v>
      </c>
      <c r="AC25" s="127">
        <v>138.19</v>
      </c>
      <c r="AD25" s="127">
        <v>918.2</v>
      </c>
      <c r="AE25" s="127">
        <v>425.3</v>
      </c>
      <c r="AF25" s="127">
        <v>972.48</v>
      </c>
      <c r="AG25" s="127">
        <v>479.58</v>
      </c>
      <c r="AH25" s="127">
        <v>1219.2</v>
      </c>
      <c r="AI25" s="127">
        <v>60.8</v>
      </c>
      <c r="AJ25" s="127">
        <v>865.59016026787901</v>
      </c>
      <c r="AK25" s="127">
        <v>865.59016026787901</v>
      </c>
      <c r="AL25" s="127">
        <v>1999.5256599338884</v>
      </c>
      <c r="AM25" s="127">
        <v>725.0507610165298</v>
      </c>
      <c r="AN25" s="127">
        <v>22.56157906648663</v>
      </c>
      <c r="AO25" s="127">
        <v>22.56157906648663</v>
      </c>
      <c r="AP25" s="127">
        <v>44.95</v>
      </c>
      <c r="AQ25" s="127">
        <v>44.95</v>
      </c>
      <c r="AR25" s="127">
        <v>54.95</v>
      </c>
      <c r="AS25" s="127">
        <v>54.95</v>
      </c>
      <c r="AT25" s="128">
        <v>5251.4874679819623</v>
      </c>
      <c r="AU25" s="128">
        <v>0</v>
      </c>
    </row>
    <row r="26" spans="2:47" x14ac:dyDescent="0.3">
      <c r="B26" s="16">
        <v>7</v>
      </c>
      <c r="C26" s="53" t="s">
        <v>68</v>
      </c>
      <c r="D26" s="127">
        <v>1751.8833674484558</v>
      </c>
      <c r="E26" s="127">
        <v>1751.8833674484558</v>
      </c>
      <c r="F26" s="127">
        <v>2272.1900413516069</v>
      </c>
      <c r="G26" s="127">
        <v>2272.1900413516069</v>
      </c>
      <c r="H26" s="127">
        <v>2027.2801704578826</v>
      </c>
      <c r="I26" s="127">
        <v>2027.2801704578826</v>
      </c>
      <c r="J26" s="127">
        <v>1338.2471370396347</v>
      </c>
      <c r="K26" s="127">
        <v>1338.2471370396347</v>
      </c>
      <c r="L26" s="133">
        <v>1744.4122115607138</v>
      </c>
      <c r="M26" s="133">
        <v>1744.4122115607138</v>
      </c>
      <c r="N26" s="127">
        <v>497.62334500000003</v>
      </c>
      <c r="O26" s="127">
        <v>497.62334500000003</v>
      </c>
      <c r="P26" s="127">
        <v>350</v>
      </c>
      <c r="Q26" s="127">
        <v>350</v>
      </c>
      <c r="R26" s="127">
        <v>525</v>
      </c>
      <c r="S26" s="127">
        <v>525</v>
      </c>
      <c r="T26" s="127">
        <v>1489.07</v>
      </c>
      <c r="U26" s="127">
        <v>268.24</v>
      </c>
      <c r="V26" s="127">
        <v>1408.59</v>
      </c>
      <c r="W26" s="127">
        <v>187.77</v>
      </c>
      <c r="X26" s="127">
        <v>2228.92</v>
      </c>
      <c r="Y26" s="127">
        <v>1289.79</v>
      </c>
      <c r="Z26" s="127">
        <v>1103.8499999999999</v>
      </c>
      <c r="AA26" s="127" t="s">
        <v>619</v>
      </c>
      <c r="AB26" s="127">
        <v>1242.04</v>
      </c>
      <c r="AC26" s="127">
        <v>138.19</v>
      </c>
      <c r="AD26" s="127">
        <v>918.2</v>
      </c>
      <c r="AE26" s="127">
        <v>425.3</v>
      </c>
      <c r="AF26" s="127">
        <v>972.48</v>
      </c>
      <c r="AG26" s="127">
        <v>479.58</v>
      </c>
      <c r="AH26" s="127">
        <v>1219.2</v>
      </c>
      <c r="AI26" s="127">
        <v>60.8</v>
      </c>
      <c r="AJ26" s="127">
        <v>865.59016026787901</v>
      </c>
      <c r="AK26" s="127">
        <v>865.59016026787901</v>
      </c>
      <c r="AL26" s="127">
        <v>1999.5256599338884</v>
      </c>
      <c r="AM26" s="127">
        <v>725.0507610165298</v>
      </c>
      <c r="AN26" s="127">
        <v>22.56157906648663</v>
      </c>
      <c r="AO26" s="127">
        <v>22.56157906648663</v>
      </c>
      <c r="AP26" s="127">
        <v>44.95</v>
      </c>
      <c r="AQ26" s="127">
        <v>44.95</v>
      </c>
      <c r="AR26" s="127">
        <v>54.95</v>
      </c>
      <c r="AS26" s="127">
        <v>54.95</v>
      </c>
      <c r="AT26" s="128">
        <v>10065.848126174245</v>
      </c>
      <c r="AU26" s="128">
        <v>0</v>
      </c>
    </row>
    <row r="27" spans="2:47" x14ac:dyDescent="0.3">
      <c r="B27" s="16">
        <v>8</v>
      </c>
      <c r="C27" s="53" t="s">
        <v>66</v>
      </c>
      <c r="D27" s="127">
        <v>1810.2794796967378</v>
      </c>
      <c r="E27" s="127">
        <v>1810.2794796967378</v>
      </c>
      <c r="F27" s="127">
        <v>2347.9297093966607</v>
      </c>
      <c r="G27" s="127">
        <v>2347.9297093966607</v>
      </c>
      <c r="H27" s="127">
        <v>1967.4066444268237</v>
      </c>
      <c r="I27" s="127">
        <v>1967.4066444268237</v>
      </c>
      <c r="J27" s="127">
        <v>1382.8553749409557</v>
      </c>
      <c r="K27" s="127">
        <v>1382.8553749409557</v>
      </c>
      <c r="L27" s="133">
        <v>1744.4122115607138</v>
      </c>
      <c r="M27" s="133">
        <v>1744.4122115607138</v>
      </c>
      <c r="N27" s="127">
        <v>497.62334500000003</v>
      </c>
      <c r="O27" s="127">
        <v>497.62334500000003</v>
      </c>
      <c r="P27" s="127">
        <v>350</v>
      </c>
      <c r="Q27" s="127">
        <v>350</v>
      </c>
      <c r="R27" s="127">
        <v>525</v>
      </c>
      <c r="S27" s="127">
        <v>525</v>
      </c>
      <c r="T27" s="127">
        <v>1489.07</v>
      </c>
      <c r="U27" s="127">
        <v>268.24</v>
      </c>
      <c r="V27" s="127">
        <v>1408.59</v>
      </c>
      <c r="W27" s="127">
        <v>187.77</v>
      </c>
      <c r="X27" s="127">
        <v>2228.92</v>
      </c>
      <c r="Y27" s="127">
        <v>1289.79</v>
      </c>
      <c r="Z27" s="127">
        <v>1471.8</v>
      </c>
      <c r="AA27" s="127" t="s">
        <v>619</v>
      </c>
      <c r="AB27" s="127">
        <v>1656.05</v>
      </c>
      <c r="AC27" s="127">
        <v>184.25</v>
      </c>
      <c r="AD27" s="127">
        <v>918.2</v>
      </c>
      <c r="AE27" s="127">
        <v>425.3</v>
      </c>
      <c r="AF27" s="127">
        <v>972.48</v>
      </c>
      <c r="AG27" s="127">
        <v>479.58</v>
      </c>
      <c r="AH27" s="127">
        <v>1219.2</v>
      </c>
      <c r="AI27" s="127">
        <v>60.8</v>
      </c>
      <c r="AJ27" s="127">
        <v>865.59016026787901</v>
      </c>
      <c r="AK27" s="127">
        <v>865.59016026787901</v>
      </c>
      <c r="AL27" s="127">
        <v>1999.5256599338884</v>
      </c>
      <c r="AM27" s="127">
        <v>725.0507610165298</v>
      </c>
      <c r="AN27" s="127">
        <v>22.56157906648663</v>
      </c>
      <c r="AO27" s="127">
        <v>22.56157906648663</v>
      </c>
      <c r="AP27" s="127">
        <v>44.95</v>
      </c>
      <c r="AQ27" s="127">
        <v>44.95</v>
      </c>
      <c r="AR27" s="127">
        <v>54.95</v>
      </c>
      <c r="AS27" s="127">
        <v>54.95</v>
      </c>
      <c r="AT27" s="128">
        <v>5451.611280404285</v>
      </c>
      <c r="AU27" s="128">
        <v>0</v>
      </c>
    </row>
    <row r="28" spans="2:47" x14ac:dyDescent="0.3">
      <c r="B28" s="16">
        <v>8</v>
      </c>
      <c r="C28" s="53" t="s">
        <v>67</v>
      </c>
      <c r="D28" s="127">
        <v>1974.6034234651588</v>
      </c>
      <c r="E28" s="127">
        <v>1974.6034234651588</v>
      </c>
      <c r="F28" s="127">
        <v>2561.0576125001835</v>
      </c>
      <c r="G28" s="127">
        <v>2561.0576125001835</v>
      </c>
      <c r="H28" s="127">
        <v>2151.7048417411766</v>
      </c>
      <c r="I28" s="127">
        <v>2151.7048417411766</v>
      </c>
      <c r="J28" s="127">
        <v>1508.3808815935106</v>
      </c>
      <c r="K28" s="127">
        <v>1508.3808815935106</v>
      </c>
      <c r="L28" s="133">
        <v>1744.4122115607138</v>
      </c>
      <c r="M28" s="133">
        <v>1744.4122115607138</v>
      </c>
      <c r="N28" s="127">
        <v>497.62334500000003</v>
      </c>
      <c r="O28" s="127">
        <v>497.62334500000003</v>
      </c>
      <c r="P28" s="127">
        <v>350</v>
      </c>
      <c r="Q28" s="127">
        <v>350</v>
      </c>
      <c r="R28" s="127">
        <v>525</v>
      </c>
      <c r="S28" s="127">
        <v>525</v>
      </c>
      <c r="T28" s="127">
        <v>1489.07</v>
      </c>
      <c r="U28" s="127">
        <v>268.24</v>
      </c>
      <c r="V28" s="127">
        <v>1408.59</v>
      </c>
      <c r="W28" s="127">
        <v>187.77</v>
      </c>
      <c r="X28" s="127">
        <v>2228.92</v>
      </c>
      <c r="Y28" s="127">
        <v>1289.79</v>
      </c>
      <c r="Z28" s="127">
        <v>1103.8499999999999</v>
      </c>
      <c r="AA28" s="127" t="s">
        <v>619</v>
      </c>
      <c r="AB28" s="127">
        <v>1242.04</v>
      </c>
      <c r="AC28" s="127">
        <v>138.19</v>
      </c>
      <c r="AD28" s="127">
        <v>918.2</v>
      </c>
      <c r="AE28" s="127">
        <v>425.3</v>
      </c>
      <c r="AF28" s="127">
        <v>972.48</v>
      </c>
      <c r="AG28" s="127">
        <v>479.58</v>
      </c>
      <c r="AH28" s="127">
        <v>1219.2</v>
      </c>
      <c r="AI28" s="127">
        <v>60.8</v>
      </c>
      <c r="AJ28" s="127">
        <v>865.59016026787901</v>
      </c>
      <c r="AK28" s="127">
        <v>865.59016026787901</v>
      </c>
      <c r="AL28" s="127">
        <v>1999.5256599338884</v>
      </c>
      <c r="AM28" s="127">
        <v>725.0507610165298</v>
      </c>
      <c r="AN28" s="127">
        <v>22.56157906648663</v>
      </c>
      <c r="AO28" s="127">
        <v>22.56157906648663</v>
      </c>
      <c r="AP28" s="127">
        <v>44.95</v>
      </c>
      <c r="AQ28" s="127">
        <v>44.95</v>
      </c>
      <c r="AR28" s="127">
        <v>54.95</v>
      </c>
      <c r="AS28" s="127">
        <v>54.95</v>
      </c>
      <c r="AT28" s="128">
        <v>5251.4874679819623</v>
      </c>
      <c r="AU28" s="128">
        <v>0</v>
      </c>
    </row>
    <row r="29" spans="2:47" x14ac:dyDescent="0.3">
      <c r="B29" s="16">
        <v>8</v>
      </c>
      <c r="C29" s="53" t="s">
        <v>68</v>
      </c>
      <c r="D29" s="127">
        <v>1751.8833674484558</v>
      </c>
      <c r="E29" s="127">
        <v>1751.8833674484558</v>
      </c>
      <c r="F29" s="127">
        <v>2272.1900413516069</v>
      </c>
      <c r="G29" s="127">
        <v>2272.1900413516069</v>
      </c>
      <c r="H29" s="127">
        <v>2027.2801704578826</v>
      </c>
      <c r="I29" s="127">
        <v>2027.2801704578826</v>
      </c>
      <c r="J29" s="127">
        <v>1338.2471370396347</v>
      </c>
      <c r="K29" s="127">
        <v>1338.2471370396347</v>
      </c>
      <c r="L29" s="133">
        <v>1744.4122115607138</v>
      </c>
      <c r="M29" s="133">
        <v>1744.4122115607138</v>
      </c>
      <c r="N29" s="127">
        <v>497.62334500000003</v>
      </c>
      <c r="O29" s="127">
        <v>497.62334500000003</v>
      </c>
      <c r="P29" s="127">
        <v>350</v>
      </c>
      <c r="Q29" s="127">
        <v>350</v>
      </c>
      <c r="R29" s="127">
        <v>525</v>
      </c>
      <c r="S29" s="127">
        <v>525</v>
      </c>
      <c r="T29" s="127">
        <v>1489.07</v>
      </c>
      <c r="U29" s="127">
        <v>268.24</v>
      </c>
      <c r="V29" s="127">
        <v>1408.59</v>
      </c>
      <c r="W29" s="127">
        <v>187.77</v>
      </c>
      <c r="X29" s="127">
        <v>2228.92</v>
      </c>
      <c r="Y29" s="127">
        <v>1289.79</v>
      </c>
      <c r="Z29" s="127">
        <v>1471.8</v>
      </c>
      <c r="AA29" s="127" t="s">
        <v>619</v>
      </c>
      <c r="AB29" s="127">
        <v>1656.05</v>
      </c>
      <c r="AC29" s="127">
        <v>184.25</v>
      </c>
      <c r="AD29" s="127">
        <v>918.2</v>
      </c>
      <c r="AE29" s="127">
        <v>425.3</v>
      </c>
      <c r="AF29" s="127">
        <v>972.48</v>
      </c>
      <c r="AG29" s="127">
        <v>479.58</v>
      </c>
      <c r="AH29" s="127">
        <v>1219.2</v>
      </c>
      <c r="AI29" s="127">
        <v>60.8</v>
      </c>
      <c r="AJ29" s="127">
        <v>865.59016026787901</v>
      </c>
      <c r="AK29" s="127">
        <v>865.59016026787901</v>
      </c>
      <c r="AL29" s="127">
        <v>1999.5256599338884</v>
      </c>
      <c r="AM29" s="127">
        <v>725.0507610165298</v>
      </c>
      <c r="AN29" s="127">
        <v>22.56157906648663</v>
      </c>
      <c r="AO29" s="127">
        <v>22.56157906648663</v>
      </c>
      <c r="AP29" s="127">
        <v>44.95</v>
      </c>
      <c r="AQ29" s="127">
        <v>44.95</v>
      </c>
      <c r="AR29" s="127">
        <v>54.95</v>
      </c>
      <c r="AS29" s="127">
        <v>54.95</v>
      </c>
      <c r="AT29" s="128">
        <v>10065.848126174245</v>
      </c>
      <c r="AU29" s="128">
        <v>0</v>
      </c>
    </row>
    <row r="30" spans="2:47" x14ac:dyDescent="0.3">
      <c r="B30" s="16">
        <v>9</v>
      </c>
      <c r="C30" s="53" t="s">
        <v>66</v>
      </c>
      <c r="D30" s="127">
        <v>1810.2794796967378</v>
      </c>
      <c r="E30" s="127">
        <v>1810.2794796967378</v>
      </c>
      <c r="F30" s="127">
        <v>2347.9297093966607</v>
      </c>
      <c r="G30" s="127">
        <v>2347.9297093966607</v>
      </c>
      <c r="H30" s="127">
        <v>1967.4066444268237</v>
      </c>
      <c r="I30" s="127">
        <v>1967.4066444268237</v>
      </c>
      <c r="J30" s="127">
        <v>1382.8553749409557</v>
      </c>
      <c r="K30" s="127">
        <v>1382.8553749409557</v>
      </c>
      <c r="L30" s="133">
        <v>1744.4122115607138</v>
      </c>
      <c r="M30" s="133">
        <v>1246.7888665607138</v>
      </c>
      <c r="N30" s="127">
        <v>497.62334500000003</v>
      </c>
      <c r="O30" s="127" t="s">
        <v>391</v>
      </c>
      <c r="P30" s="127">
        <v>350</v>
      </c>
      <c r="Q30" s="127">
        <v>350</v>
      </c>
      <c r="R30" s="127">
        <v>525</v>
      </c>
      <c r="S30" s="127">
        <v>525</v>
      </c>
      <c r="T30" s="127">
        <v>1489.07</v>
      </c>
      <c r="U30" s="127">
        <v>268.24</v>
      </c>
      <c r="V30" s="127">
        <v>1408.59</v>
      </c>
      <c r="W30" s="127">
        <v>187.77</v>
      </c>
      <c r="X30" s="127">
        <v>2228.92</v>
      </c>
      <c r="Y30" s="127">
        <v>1289.79</v>
      </c>
      <c r="Z30" s="127">
        <v>1839.75</v>
      </c>
      <c r="AA30" s="127" t="s">
        <v>619</v>
      </c>
      <c r="AB30" s="127">
        <v>2070.0700000000002</v>
      </c>
      <c r="AC30" s="127">
        <v>230.32</v>
      </c>
      <c r="AD30" s="127">
        <v>1147.75</v>
      </c>
      <c r="AE30" s="127">
        <v>531.63</v>
      </c>
      <c r="AF30" s="127">
        <v>1215.5999999999999</v>
      </c>
      <c r="AG30" s="127">
        <v>599.48</v>
      </c>
      <c r="AH30" s="127">
        <v>1524</v>
      </c>
      <c r="AI30" s="127">
        <v>76</v>
      </c>
      <c r="AJ30" s="127">
        <v>865.59016026787901</v>
      </c>
      <c r="AK30" s="127">
        <v>865.59016026787901</v>
      </c>
      <c r="AL30" s="127">
        <v>1999.5256599338884</v>
      </c>
      <c r="AM30" s="127">
        <v>725.0507610165298</v>
      </c>
      <c r="AN30" s="127">
        <v>22.56157906648663</v>
      </c>
      <c r="AO30" s="127">
        <v>22.56157906648663</v>
      </c>
      <c r="AP30" s="127">
        <v>44.95</v>
      </c>
      <c r="AQ30" s="127">
        <v>44.95</v>
      </c>
      <c r="AR30" s="127">
        <v>54.95</v>
      </c>
      <c r="AS30" s="127">
        <v>54.95</v>
      </c>
      <c r="AT30" s="128">
        <v>5451.611280404285</v>
      </c>
      <c r="AU30" s="128">
        <v>0</v>
      </c>
    </row>
    <row r="31" spans="2:47" x14ac:dyDescent="0.3">
      <c r="B31" s="16">
        <v>9</v>
      </c>
      <c r="C31" s="53" t="s">
        <v>67</v>
      </c>
      <c r="D31" s="127">
        <v>1974.6034234651588</v>
      </c>
      <c r="E31" s="127">
        <v>1974.6034234651588</v>
      </c>
      <c r="F31" s="127">
        <v>2561.0576125001835</v>
      </c>
      <c r="G31" s="127">
        <v>2561.0576125001835</v>
      </c>
      <c r="H31" s="127">
        <v>2151.7048417411766</v>
      </c>
      <c r="I31" s="127">
        <v>2151.7048417411766</v>
      </c>
      <c r="J31" s="127">
        <v>1508.3808815935106</v>
      </c>
      <c r="K31" s="127">
        <v>1508.3808815935106</v>
      </c>
      <c r="L31" s="133">
        <v>1744.4122115607138</v>
      </c>
      <c r="M31" s="133">
        <v>1246.7888665607138</v>
      </c>
      <c r="N31" s="127">
        <v>497.62334500000003</v>
      </c>
      <c r="O31" s="127" t="s">
        <v>391</v>
      </c>
      <c r="P31" s="127">
        <v>350</v>
      </c>
      <c r="Q31" s="127">
        <v>350</v>
      </c>
      <c r="R31" s="127">
        <v>525</v>
      </c>
      <c r="S31" s="127">
        <v>525</v>
      </c>
      <c r="T31" s="127">
        <v>1489.07</v>
      </c>
      <c r="U31" s="127">
        <v>268.24</v>
      </c>
      <c r="V31" s="127">
        <v>1408.59</v>
      </c>
      <c r="W31" s="127">
        <v>187.77</v>
      </c>
      <c r="X31" s="127">
        <v>2228.92</v>
      </c>
      <c r="Y31" s="127">
        <v>1289.79</v>
      </c>
      <c r="Z31" s="127">
        <v>1471.8</v>
      </c>
      <c r="AA31" s="127" t="s">
        <v>619</v>
      </c>
      <c r="AB31" s="127">
        <v>1656.05</v>
      </c>
      <c r="AC31" s="127">
        <v>184.25</v>
      </c>
      <c r="AD31" s="127">
        <v>918.2</v>
      </c>
      <c r="AE31" s="127">
        <v>425.3</v>
      </c>
      <c r="AF31" s="127">
        <v>972.48</v>
      </c>
      <c r="AG31" s="127">
        <v>479.58</v>
      </c>
      <c r="AH31" s="127">
        <v>1219.2</v>
      </c>
      <c r="AI31" s="127">
        <v>60.8</v>
      </c>
      <c r="AJ31" s="127">
        <v>865.59016026787901</v>
      </c>
      <c r="AK31" s="127">
        <v>865.59016026787901</v>
      </c>
      <c r="AL31" s="127">
        <v>1999.5256599338884</v>
      </c>
      <c r="AM31" s="127">
        <v>725.0507610165298</v>
      </c>
      <c r="AN31" s="127">
        <v>22.56157906648663</v>
      </c>
      <c r="AO31" s="127">
        <v>22.56157906648663</v>
      </c>
      <c r="AP31" s="127">
        <v>44.95</v>
      </c>
      <c r="AQ31" s="127">
        <v>44.95</v>
      </c>
      <c r="AR31" s="127">
        <v>54.95</v>
      </c>
      <c r="AS31" s="127">
        <v>54.95</v>
      </c>
      <c r="AT31" s="128">
        <v>5251.4874679819623</v>
      </c>
      <c r="AU31" s="128">
        <v>0</v>
      </c>
    </row>
    <row r="32" spans="2:47" x14ac:dyDescent="0.3">
      <c r="B32" s="16">
        <v>9</v>
      </c>
      <c r="C32" s="53" t="s">
        <v>68</v>
      </c>
      <c r="D32" s="127">
        <v>1751.8833674484558</v>
      </c>
      <c r="E32" s="127">
        <v>1751.8833674484558</v>
      </c>
      <c r="F32" s="127">
        <v>2272.1900413516069</v>
      </c>
      <c r="G32" s="127">
        <v>2272.1900413516069</v>
      </c>
      <c r="H32" s="127">
        <v>2027.2801704578826</v>
      </c>
      <c r="I32" s="127">
        <v>2027.2801704578826</v>
      </c>
      <c r="J32" s="127">
        <v>1338.2471370396347</v>
      </c>
      <c r="K32" s="127">
        <v>1338.2471370396347</v>
      </c>
      <c r="L32" s="133">
        <v>1744.4122115607138</v>
      </c>
      <c r="M32" s="133">
        <v>1246.7888665607138</v>
      </c>
      <c r="N32" s="127">
        <v>497.62334500000003</v>
      </c>
      <c r="O32" s="127" t="s">
        <v>391</v>
      </c>
      <c r="P32" s="127">
        <v>350</v>
      </c>
      <c r="Q32" s="127">
        <v>350</v>
      </c>
      <c r="R32" s="127">
        <v>525</v>
      </c>
      <c r="S32" s="127">
        <v>525</v>
      </c>
      <c r="T32" s="127">
        <v>1489.07</v>
      </c>
      <c r="U32" s="127">
        <v>268.24</v>
      </c>
      <c r="V32" s="127">
        <v>1408.59</v>
      </c>
      <c r="W32" s="127">
        <v>187.77</v>
      </c>
      <c r="X32" s="127">
        <v>2228.92</v>
      </c>
      <c r="Y32" s="127">
        <v>1289.79</v>
      </c>
      <c r="Z32" s="127">
        <v>1471.8</v>
      </c>
      <c r="AA32" s="127" t="s">
        <v>619</v>
      </c>
      <c r="AB32" s="127">
        <v>1656.05</v>
      </c>
      <c r="AC32" s="127">
        <v>184.25</v>
      </c>
      <c r="AD32" s="127">
        <v>918.2</v>
      </c>
      <c r="AE32" s="127">
        <v>425.3</v>
      </c>
      <c r="AF32" s="127">
        <v>972.48</v>
      </c>
      <c r="AG32" s="127">
        <v>479.58</v>
      </c>
      <c r="AH32" s="127">
        <v>1219.2</v>
      </c>
      <c r="AI32" s="127">
        <v>60.8</v>
      </c>
      <c r="AJ32" s="127">
        <v>865.59016026787901</v>
      </c>
      <c r="AK32" s="127">
        <v>865.59016026787901</v>
      </c>
      <c r="AL32" s="127">
        <v>1999.5256599338884</v>
      </c>
      <c r="AM32" s="127">
        <v>725.0507610165298</v>
      </c>
      <c r="AN32" s="127">
        <v>22.56157906648663</v>
      </c>
      <c r="AO32" s="127">
        <v>22.56157906648663</v>
      </c>
      <c r="AP32" s="127">
        <v>44.95</v>
      </c>
      <c r="AQ32" s="127">
        <v>44.95</v>
      </c>
      <c r="AR32" s="127">
        <v>54.95</v>
      </c>
      <c r="AS32" s="127">
        <v>54.95</v>
      </c>
      <c r="AT32" s="128">
        <v>10065.848126174245</v>
      </c>
      <c r="AU32" s="128">
        <v>0</v>
      </c>
    </row>
    <row r="33" spans="2:47" x14ac:dyDescent="0.3">
      <c r="B33" s="16">
        <v>10</v>
      </c>
      <c r="C33" s="53" t="s">
        <v>66</v>
      </c>
      <c r="D33" s="127">
        <v>1810.2794796967378</v>
      </c>
      <c r="E33" s="127">
        <v>1810.2794796967378</v>
      </c>
      <c r="F33" s="127">
        <v>2347.9297093966607</v>
      </c>
      <c r="G33" s="127">
        <v>2347.9297093966607</v>
      </c>
      <c r="H33" s="127">
        <v>1967.4066444268237</v>
      </c>
      <c r="I33" s="127">
        <v>1967.4066444268237</v>
      </c>
      <c r="J33" s="127">
        <v>1382.8553749409557</v>
      </c>
      <c r="K33" s="127">
        <v>1382.8553749409557</v>
      </c>
      <c r="L33" s="133">
        <v>1744.4122115607138</v>
      </c>
      <c r="M33" s="133">
        <v>1246.7888665607138</v>
      </c>
      <c r="N33" s="127">
        <v>497.62334500000003</v>
      </c>
      <c r="O33" s="127" t="s">
        <v>391</v>
      </c>
      <c r="P33" s="127">
        <v>350</v>
      </c>
      <c r="Q33" s="127">
        <v>350</v>
      </c>
      <c r="R33" s="127">
        <v>525</v>
      </c>
      <c r="S33" s="127">
        <v>525</v>
      </c>
      <c r="T33" s="127">
        <v>1489.07</v>
      </c>
      <c r="U33" s="127">
        <v>268.24</v>
      </c>
      <c r="V33" s="127">
        <v>1408.59</v>
      </c>
      <c r="W33" s="127">
        <v>187.77</v>
      </c>
      <c r="X33" s="127">
        <v>2228.92</v>
      </c>
      <c r="Y33" s="127">
        <v>1289.79</v>
      </c>
      <c r="Z33" s="127">
        <v>1839.75</v>
      </c>
      <c r="AA33" s="127" t="s">
        <v>619</v>
      </c>
      <c r="AB33" s="127">
        <v>2070.0700000000002</v>
      </c>
      <c r="AC33" s="127">
        <v>230.32</v>
      </c>
      <c r="AD33" s="127">
        <v>1147.75</v>
      </c>
      <c r="AE33" s="127">
        <v>531.63</v>
      </c>
      <c r="AF33" s="127">
        <v>1215.5999999999999</v>
      </c>
      <c r="AG33" s="127">
        <v>599.48</v>
      </c>
      <c r="AH33" s="127">
        <v>1524</v>
      </c>
      <c r="AI33" s="127">
        <v>76</v>
      </c>
      <c r="AJ33" s="127">
        <v>865.59016026787901</v>
      </c>
      <c r="AK33" s="127">
        <v>865.59016026787901</v>
      </c>
      <c r="AL33" s="127">
        <v>1999.5256599338884</v>
      </c>
      <c r="AM33" s="127">
        <v>725.0507610165298</v>
      </c>
      <c r="AN33" s="127">
        <v>22.56157906648663</v>
      </c>
      <c r="AO33" s="127">
        <v>22.56157906648663</v>
      </c>
      <c r="AP33" s="127">
        <v>44.95</v>
      </c>
      <c r="AQ33" s="127">
        <v>44.95</v>
      </c>
      <c r="AR33" s="127">
        <v>54.95</v>
      </c>
      <c r="AS33" s="127">
        <v>54.95</v>
      </c>
      <c r="AT33" s="128">
        <v>5451.611280404285</v>
      </c>
      <c r="AU33" s="128">
        <v>0</v>
      </c>
    </row>
    <row r="34" spans="2:47" x14ac:dyDescent="0.3">
      <c r="B34" s="16">
        <v>10</v>
      </c>
      <c r="C34" s="53" t="s">
        <v>67</v>
      </c>
      <c r="D34" s="127">
        <v>1974.6034234651588</v>
      </c>
      <c r="E34" s="127">
        <v>1974.6034234651588</v>
      </c>
      <c r="F34" s="127">
        <v>2561.0576125001835</v>
      </c>
      <c r="G34" s="127">
        <v>2561.0576125001835</v>
      </c>
      <c r="H34" s="127">
        <v>2151.7048417411766</v>
      </c>
      <c r="I34" s="127">
        <v>2151.7048417411766</v>
      </c>
      <c r="J34" s="127">
        <v>1508.3808815935106</v>
      </c>
      <c r="K34" s="127">
        <v>1508.3808815935106</v>
      </c>
      <c r="L34" s="133">
        <v>1744.4122115607138</v>
      </c>
      <c r="M34" s="133">
        <v>1246.7888665607138</v>
      </c>
      <c r="N34" s="127">
        <v>497.62334500000003</v>
      </c>
      <c r="O34" s="127" t="s">
        <v>391</v>
      </c>
      <c r="P34" s="127">
        <v>350</v>
      </c>
      <c r="Q34" s="127">
        <v>350</v>
      </c>
      <c r="R34" s="127">
        <v>525</v>
      </c>
      <c r="S34" s="127">
        <v>525</v>
      </c>
      <c r="T34" s="127">
        <v>1489.07</v>
      </c>
      <c r="U34" s="127">
        <v>268.24</v>
      </c>
      <c r="V34" s="127">
        <v>1408.59</v>
      </c>
      <c r="W34" s="127">
        <v>187.77</v>
      </c>
      <c r="X34" s="127">
        <v>2228.92</v>
      </c>
      <c r="Y34" s="127">
        <v>1289.79</v>
      </c>
      <c r="Z34" s="127">
        <v>1839.75</v>
      </c>
      <c r="AA34" s="127" t="s">
        <v>619</v>
      </c>
      <c r="AB34" s="127">
        <v>2070.0700000000002</v>
      </c>
      <c r="AC34" s="127">
        <v>230.32</v>
      </c>
      <c r="AD34" s="127">
        <v>1147.75</v>
      </c>
      <c r="AE34" s="127">
        <v>531.63</v>
      </c>
      <c r="AF34" s="127">
        <v>1215.5999999999999</v>
      </c>
      <c r="AG34" s="127">
        <v>599.48</v>
      </c>
      <c r="AH34" s="127">
        <v>1524</v>
      </c>
      <c r="AI34" s="127">
        <v>76</v>
      </c>
      <c r="AJ34" s="127">
        <v>865.59016026787901</v>
      </c>
      <c r="AK34" s="127">
        <v>865.59016026787901</v>
      </c>
      <c r="AL34" s="127">
        <v>1999.5256599338884</v>
      </c>
      <c r="AM34" s="127">
        <v>725.0507610165298</v>
      </c>
      <c r="AN34" s="127">
        <v>22.56157906648663</v>
      </c>
      <c r="AO34" s="127">
        <v>22.56157906648663</v>
      </c>
      <c r="AP34" s="127">
        <v>44.95</v>
      </c>
      <c r="AQ34" s="127">
        <v>44.95</v>
      </c>
      <c r="AR34" s="127">
        <v>54.95</v>
      </c>
      <c r="AS34" s="127">
        <v>54.95</v>
      </c>
      <c r="AT34" s="128">
        <v>5251.4874679819623</v>
      </c>
      <c r="AU34" s="128">
        <v>0</v>
      </c>
    </row>
    <row r="35" spans="2:47" x14ac:dyDescent="0.3">
      <c r="B35" s="16">
        <v>10</v>
      </c>
      <c r="C35" s="53" t="s">
        <v>68</v>
      </c>
      <c r="D35" s="127">
        <v>1751.8833674484558</v>
      </c>
      <c r="E35" s="127">
        <v>1751.8833674484558</v>
      </c>
      <c r="F35" s="127">
        <v>2272.1900413516069</v>
      </c>
      <c r="G35" s="127">
        <v>2272.1900413516069</v>
      </c>
      <c r="H35" s="127">
        <v>2027.2801704578826</v>
      </c>
      <c r="I35" s="127">
        <v>2027.2801704578826</v>
      </c>
      <c r="J35" s="127">
        <v>1338.2471370396347</v>
      </c>
      <c r="K35" s="127">
        <v>1338.2471370396347</v>
      </c>
      <c r="L35" s="133">
        <v>1744.4122115607138</v>
      </c>
      <c r="M35" s="133">
        <v>1246.7888665607138</v>
      </c>
      <c r="N35" s="127">
        <v>497.62334500000003</v>
      </c>
      <c r="O35" s="127" t="s">
        <v>391</v>
      </c>
      <c r="P35" s="127">
        <v>350</v>
      </c>
      <c r="Q35" s="127">
        <v>350</v>
      </c>
      <c r="R35" s="127">
        <v>525</v>
      </c>
      <c r="S35" s="127">
        <v>525</v>
      </c>
      <c r="T35" s="127">
        <v>1489.07</v>
      </c>
      <c r="U35" s="127">
        <v>268.24</v>
      </c>
      <c r="V35" s="127">
        <v>1408.59</v>
      </c>
      <c r="W35" s="127">
        <v>187.77</v>
      </c>
      <c r="X35" s="127">
        <v>2228.92</v>
      </c>
      <c r="Y35" s="127">
        <v>1289.79</v>
      </c>
      <c r="Z35" s="127">
        <v>1471.8</v>
      </c>
      <c r="AA35" s="127" t="s">
        <v>619</v>
      </c>
      <c r="AB35" s="127">
        <v>1656.05</v>
      </c>
      <c r="AC35" s="127">
        <v>184.25</v>
      </c>
      <c r="AD35" s="127">
        <v>918.2</v>
      </c>
      <c r="AE35" s="127">
        <v>425.3</v>
      </c>
      <c r="AF35" s="127">
        <v>972.48</v>
      </c>
      <c r="AG35" s="127">
        <v>479.58</v>
      </c>
      <c r="AH35" s="127">
        <v>1219.2</v>
      </c>
      <c r="AI35" s="127">
        <v>60.8</v>
      </c>
      <c r="AJ35" s="127">
        <v>865.59016026787901</v>
      </c>
      <c r="AK35" s="127">
        <v>865.59016026787901</v>
      </c>
      <c r="AL35" s="127">
        <v>1999.5256599338884</v>
      </c>
      <c r="AM35" s="127">
        <v>725.0507610165298</v>
      </c>
      <c r="AN35" s="127">
        <v>22.56157906648663</v>
      </c>
      <c r="AO35" s="127">
        <v>22.56157906648663</v>
      </c>
      <c r="AP35" s="127">
        <v>44.95</v>
      </c>
      <c r="AQ35" s="127">
        <v>44.95</v>
      </c>
      <c r="AR35" s="127">
        <v>54.95</v>
      </c>
      <c r="AS35" s="127">
        <v>54.95</v>
      </c>
      <c r="AT35" s="128">
        <v>10065.848126174245</v>
      </c>
      <c r="AU35" s="128">
        <v>0</v>
      </c>
    </row>
    <row r="36" spans="2:47" x14ac:dyDescent="0.3">
      <c r="B36" s="16">
        <v>11</v>
      </c>
      <c r="C36" s="53" t="s">
        <v>66</v>
      </c>
      <c r="D36" s="127">
        <v>1810.2794796967378</v>
      </c>
      <c r="E36" s="127">
        <v>1810.2794796967378</v>
      </c>
      <c r="F36" s="127">
        <v>2347.9297093966607</v>
      </c>
      <c r="G36" s="127">
        <v>2347.9297093966607</v>
      </c>
      <c r="H36" s="127">
        <v>1967.4066444268237</v>
      </c>
      <c r="I36" s="127">
        <v>1967.4066444268237</v>
      </c>
      <c r="J36" s="127">
        <v>1382.8553749409557</v>
      </c>
      <c r="K36" s="127">
        <v>1382.8553749409557</v>
      </c>
      <c r="L36" s="133">
        <v>1744.4122115607138</v>
      </c>
      <c r="M36" s="133">
        <v>1246.7888665607138</v>
      </c>
      <c r="N36" s="127">
        <v>497.62334500000003</v>
      </c>
      <c r="O36" s="127" t="s">
        <v>391</v>
      </c>
      <c r="P36" s="127">
        <v>350</v>
      </c>
      <c r="Q36" s="127">
        <v>350</v>
      </c>
      <c r="R36" s="127">
        <v>525</v>
      </c>
      <c r="S36" s="127">
        <v>525</v>
      </c>
      <c r="T36" s="127">
        <v>1489.07</v>
      </c>
      <c r="U36" s="127">
        <v>268.24</v>
      </c>
      <c r="V36" s="127">
        <v>1408.59</v>
      </c>
      <c r="W36" s="127">
        <v>187.77</v>
      </c>
      <c r="X36" s="127">
        <v>2228.92</v>
      </c>
      <c r="Y36" s="127">
        <v>1289.79</v>
      </c>
      <c r="Z36" s="127">
        <v>1839.75</v>
      </c>
      <c r="AA36" s="127" t="s">
        <v>619</v>
      </c>
      <c r="AB36" s="127">
        <v>2070.0700000000002</v>
      </c>
      <c r="AC36" s="127">
        <v>230.32</v>
      </c>
      <c r="AD36" s="127">
        <v>1147.75</v>
      </c>
      <c r="AE36" s="127">
        <v>531.63</v>
      </c>
      <c r="AF36" s="127">
        <v>1215.5999999999999</v>
      </c>
      <c r="AG36" s="127">
        <v>599.48</v>
      </c>
      <c r="AH36" s="127">
        <v>1524</v>
      </c>
      <c r="AI36" s="127">
        <v>76</v>
      </c>
      <c r="AJ36" s="127">
        <v>865.59016026787901</v>
      </c>
      <c r="AK36" s="127">
        <v>865.59016026787901</v>
      </c>
      <c r="AL36" s="127">
        <v>1999.5256599338884</v>
      </c>
      <c r="AM36" s="127">
        <v>725.0507610165298</v>
      </c>
      <c r="AN36" s="127">
        <v>22.56157906648663</v>
      </c>
      <c r="AO36" s="127">
        <v>22.56157906648663</v>
      </c>
      <c r="AP36" s="127">
        <v>44.95</v>
      </c>
      <c r="AQ36" s="127">
        <v>44.95</v>
      </c>
      <c r="AR36" s="127">
        <v>54.95</v>
      </c>
      <c r="AS36" s="127">
        <v>54.95</v>
      </c>
      <c r="AT36" s="128">
        <v>5451.611280404285</v>
      </c>
      <c r="AU36" s="128">
        <v>0</v>
      </c>
    </row>
    <row r="37" spans="2:47" x14ac:dyDescent="0.3">
      <c r="B37" s="16">
        <v>11</v>
      </c>
      <c r="C37" s="53" t="s">
        <v>67</v>
      </c>
      <c r="D37" s="127">
        <v>1974.6034234651588</v>
      </c>
      <c r="E37" s="127">
        <v>1974.6034234651588</v>
      </c>
      <c r="F37" s="127">
        <v>2561.0576125001835</v>
      </c>
      <c r="G37" s="127">
        <v>2561.0576125001835</v>
      </c>
      <c r="H37" s="127">
        <v>2151.7048417411766</v>
      </c>
      <c r="I37" s="127">
        <v>2151.7048417411766</v>
      </c>
      <c r="J37" s="127">
        <v>1508.3808815935106</v>
      </c>
      <c r="K37" s="127">
        <v>1508.3808815935106</v>
      </c>
      <c r="L37" s="133">
        <v>1744.4122115607138</v>
      </c>
      <c r="M37" s="133">
        <v>1246.7888665607138</v>
      </c>
      <c r="N37" s="127">
        <v>497.62334500000003</v>
      </c>
      <c r="O37" s="127" t="s">
        <v>391</v>
      </c>
      <c r="P37" s="127">
        <v>350</v>
      </c>
      <c r="Q37" s="127">
        <v>350</v>
      </c>
      <c r="R37" s="127">
        <v>525</v>
      </c>
      <c r="S37" s="127">
        <v>525</v>
      </c>
      <c r="T37" s="127">
        <v>1489.07</v>
      </c>
      <c r="U37" s="127">
        <v>268.24</v>
      </c>
      <c r="V37" s="127">
        <v>1408.59</v>
      </c>
      <c r="W37" s="127">
        <v>187.77</v>
      </c>
      <c r="X37" s="127">
        <v>2228.92</v>
      </c>
      <c r="Y37" s="127">
        <v>1289.79</v>
      </c>
      <c r="Z37" s="127">
        <v>1839.75</v>
      </c>
      <c r="AA37" s="127" t="s">
        <v>619</v>
      </c>
      <c r="AB37" s="127">
        <v>2070.0700000000002</v>
      </c>
      <c r="AC37" s="127">
        <v>230.32</v>
      </c>
      <c r="AD37" s="127">
        <v>1147.75</v>
      </c>
      <c r="AE37" s="127">
        <v>531.63</v>
      </c>
      <c r="AF37" s="127">
        <v>1215.5999999999999</v>
      </c>
      <c r="AG37" s="127">
        <v>599.48</v>
      </c>
      <c r="AH37" s="127">
        <v>1524</v>
      </c>
      <c r="AI37" s="127">
        <v>76</v>
      </c>
      <c r="AJ37" s="127">
        <v>865.59016026787901</v>
      </c>
      <c r="AK37" s="127">
        <v>865.59016026787901</v>
      </c>
      <c r="AL37" s="127">
        <v>1999.5256599338884</v>
      </c>
      <c r="AM37" s="127">
        <v>725.0507610165298</v>
      </c>
      <c r="AN37" s="127">
        <v>22.56157906648663</v>
      </c>
      <c r="AO37" s="127">
        <v>22.56157906648663</v>
      </c>
      <c r="AP37" s="127">
        <v>44.95</v>
      </c>
      <c r="AQ37" s="127">
        <v>44.95</v>
      </c>
      <c r="AR37" s="127">
        <v>54.95</v>
      </c>
      <c r="AS37" s="127">
        <v>54.95</v>
      </c>
      <c r="AT37" s="128">
        <v>5251.4874679819623</v>
      </c>
      <c r="AU37" s="128">
        <v>0</v>
      </c>
    </row>
    <row r="38" spans="2:47" x14ac:dyDescent="0.3">
      <c r="B38" s="16">
        <v>11</v>
      </c>
      <c r="C38" s="53" t="s">
        <v>68</v>
      </c>
      <c r="D38" s="127">
        <v>1751.8833674484558</v>
      </c>
      <c r="E38" s="127">
        <v>1751.8833674484558</v>
      </c>
      <c r="F38" s="127">
        <v>2272.1900413516069</v>
      </c>
      <c r="G38" s="127">
        <v>2272.1900413516069</v>
      </c>
      <c r="H38" s="127">
        <v>2027.2801704578826</v>
      </c>
      <c r="I38" s="127">
        <v>2027.2801704578826</v>
      </c>
      <c r="J38" s="127">
        <v>1338.2471370396347</v>
      </c>
      <c r="K38" s="127">
        <v>1338.2471370396347</v>
      </c>
      <c r="L38" s="133">
        <v>1744.4122115607138</v>
      </c>
      <c r="M38" s="133">
        <v>1246.7888665607138</v>
      </c>
      <c r="N38" s="127">
        <v>497.62334500000003</v>
      </c>
      <c r="O38" s="127" t="s">
        <v>391</v>
      </c>
      <c r="P38" s="127">
        <v>350</v>
      </c>
      <c r="Q38" s="127">
        <v>350</v>
      </c>
      <c r="R38" s="127">
        <v>525</v>
      </c>
      <c r="S38" s="127">
        <v>525</v>
      </c>
      <c r="T38" s="127">
        <v>1489.07</v>
      </c>
      <c r="U38" s="127">
        <v>268.24</v>
      </c>
      <c r="V38" s="127">
        <v>1408.59</v>
      </c>
      <c r="W38" s="127">
        <v>187.77</v>
      </c>
      <c r="X38" s="127">
        <v>2228.92</v>
      </c>
      <c r="Y38" s="127">
        <v>1289.79</v>
      </c>
      <c r="Z38" s="127">
        <v>1471.8</v>
      </c>
      <c r="AA38" s="127" t="s">
        <v>619</v>
      </c>
      <c r="AB38" s="127">
        <v>1656.05</v>
      </c>
      <c r="AC38" s="127">
        <v>184.25</v>
      </c>
      <c r="AD38" s="127">
        <v>918.2</v>
      </c>
      <c r="AE38" s="127">
        <v>425.3</v>
      </c>
      <c r="AF38" s="127">
        <v>972.48</v>
      </c>
      <c r="AG38" s="127">
        <v>479.58</v>
      </c>
      <c r="AH38" s="127">
        <v>1219.2</v>
      </c>
      <c r="AI38" s="127">
        <v>60.8</v>
      </c>
      <c r="AJ38" s="127">
        <v>865.59016026787901</v>
      </c>
      <c r="AK38" s="127">
        <v>865.59016026787901</v>
      </c>
      <c r="AL38" s="127">
        <v>1999.5256599338884</v>
      </c>
      <c r="AM38" s="127">
        <v>725.0507610165298</v>
      </c>
      <c r="AN38" s="127">
        <v>22.56157906648663</v>
      </c>
      <c r="AO38" s="127">
        <v>22.56157906648663</v>
      </c>
      <c r="AP38" s="127">
        <v>44.95</v>
      </c>
      <c r="AQ38" s="127">
        <v>44.95</v>
      </c>
      <c r="AR38" s="127">
        <v>54.95</v>
      </c>
      <c r="AS38" s="127">
        <v>54.95</v>
      </c>
      <c r="AT38" s="128">
        <v>10065.848126174245</v>
      </c>
      <c r="AU38" s="128">
        <v>0</v>
      </c>
    </row>
    <row r="39" spans="2:47" x14ac:dyDescent="0.3">
      <c r="B39" s="16">
        <v>12</v>
      </c>
      <c r="C39" s="53" t="s">
        <v>66</v>
      </c>
      <c r="D39" s="127">
        <v>1810.2794796967378</v>
      </c>
      <c r="E39" s="127">
        <v>1810.2794796967378</v>
      </c>
      <c r="F39" s="127">
        <v>2347.9297093966607</v>
      </c>
      <c r="G39" s="127">
        <v>2347.9297093966607</v>
      </c>
      <c r="H39" s="127">
        <v>1967.4066444268237</v>
      </c>
      <c r="I39" s="127">
        <v>1967.4066444268237</v>
      </c>
      <c r="J39" s="127">
        <v>1382.8553749409557</v>
      </c>
      <c r="K39" s="127">
        <v>1382.8553749409557</v>
      </c>
      <c r="L39" s="133">
        <v>1744.4122115607138</v>
      </c>
      <c r="M39" s="133">
        <v>1246.7888665607138</v>
      </c>
      <c r="N39" s="127">
        <v>497.62334500000003</v>
      </c>
      <c r="O39" s="127" t="s">
        <v>391</v>
      </c>
      <c r="P39" s="127">
        <v>350</v>
      </c>
      <c r="Q39" s="127">
        <v>350</v>
      </c>
      <c r="R39" s="127">
        <v>525</v>
      </c>
      <c r="S39" s="127">
        <v>525</v>
      </c>
      <c r="T39" s="127">
        <v>1489.07</v>
      </c>
      <c r="U39" s="127">
        <v>268.24</v>
      </c>
      <c r="V39" s="127">
        <v>1408.59</v>
      </c>
      <c r="W39" s="127">
        <v>187.77</v>
      </c>
      <c r="X39" s="127">
        <v>2228.92</v>
      </c>
      <c r="Y39" s="127">
        <v>1289.79</v>
      </c>
      <c r="Z39" s="127">
        <v>1839.75</v>
      </c>
      <c r="AA39" s="127" t="s">
        <v>619</v>
      </c>
      <c r="AB39" s="127">
        <v>2070.0700000000002</v>
      </c>
      <c r="AC39" s="127">
        <v>230.32</v>
      </c>
      <c r="AD39" s="127">
        <v>1147.75</v>
      </c>
      <c r="AE39" s="127">
        <v>531.63</v>
      </c>
      <c r="AF39" s="127">
        <v>1215.5999999999999</v>
      </c>
      <c r="AG39" s="127">
        <v>599.48</v>
      </c>
      <c r="AH39" s="127">
        <v>1524</v>
      </c>
      <c r="AI39" s="127">
        <v>76</v>
      </c>
      <c r="AJ39" s="127">
        <v>865.59016026787901</v>
      </c>
      <c r="AK39" s="127">
        <v>865.59016026787901</v>
      </c>
      <c r="AL39" s="127">
        <v>1999.5256599338884</v>
      </c>
      <c r="AM39" s="127">
        <v>725.0507610165298</v>
      </c>
      <c r="AN39" s="127">
        <v>22.56157906648663</v>
      </c>
      <c r="AO39" s="127">
        <v>22.56157906648663</v>
      </c>
      <c r="AP39" s="127">
        <v>44.95</v>
      </c>
      <c r="AQ39" s="127">
        <v>44.95</v>
      </c>
      <c r="AR39" s="127">
        <v>54.95</v>
      </c>
      <c r="AS39" s="127">
        <v>54.95</v>
      </c>
      <c r="AT39" s="128">
        <v>5451.611280404285</v>
      </c>
      <c r="AU39" s="128">
        <v>0</v>
      </c>
    </row>
    <row r="40" spans="2:47" x14ac:dyDescent="0.3">
      <c r="B40" s="16">
        <v>12</v>
      </c>
      <c r="C40" s="53" t="s">
        <v>67</v>
      </c>
      <c r="D40" s="127">
        <v>1974.6034234651588</v>
      </c>
      <c r="E40" s="127">
        <v>1974.6034234651588</v>
      </c>
      <c r="F40" s="127">
        <v>2561.0576125001835</v>
      </c>
      <c r="G40" s="127">
        <v>2561.0576125001835</v>
      </c>
      <c r="H40" s="127">
        <v>2151.7048417411766</v>
      </c>
      <c r="I40" s="127">
        <v>2151.7048417411766</v>
      </c>
      <c r="J40" s="127">
        <v>1508.3808815935106</v>
      </c>
      <c r="K40" s="127">
        <v>1508.3808815935106</v>
      </c>
      <c r="L40" s="133">
        <v>1744.4122115607138</v>
      </c>
      <c r="M40" s="133">
        <v>1246.7888665607138</v>
      </c>
      <c r="N40" s="127">
        <v>497.62334500000003</v>
      </c>
      <c r="O40" s="127" t="s">
        <v>391</v>
      </c>
      <c r="P40" s="127">
        <v>350</v>
      </c>
      <c r="Q40" s="127">
        <v>350</v>
      </c>
      <c r="R40" s="127">
        <v>525</v>
      </c>
      <c r="S40" s="127">
        <v>525</v>
      </c>
      <c r="T40" s="127">
        <v>1489.07</v>
      </c>
      <c r="U40" s="127">
        <v>268.24</v>
      </c>
      <c r="V40" s="127">
        <v>1408.59</v>
      </c>
      <c r="W40" s="127">
        <v>187.77</v>
      </c>
      <c r="X40" s="127">
        <v>2228.92</v>
      </c>
      <c r="Y40" s="127">
        <v>1289.79</v>
      </c>
      <c r="Z40" s="127">
        <v>1839.75</v>
      </c>
      <c r="AA40" s="127" t="s">
        <v>619</v>
      </c>
      <c r="AB40" s="127">
        <v>2070.0700000000002</v>
      </c>
      <c r="AC40" s="127">
        <v>230.32</v>
      </c>
      <c r="AD40" s="127">
        <v>1147.75</v>
      </c>
      <c r="AE40" s="127">
        <v>531.63</v>
      </c>
      <c r="AF40" s="127">
        <v>1215.5999999999999</v>
      </c>
      <c r="AG40" s="127">
        <v>599.48</v>
      </c>
      <c r="AH40" s="127">
        <v>1524</v>
      </c>
      <c r="AI40" s="127">
        <v>76</v>
      </c>
      <c r="AJ40" s="127">
        <v>865.59016026787901</v>
      </c>
      <c r="AK40" s="127">
        <v>865.59016026787901</v>
      </c>
      <c r="AL40" s="127">
        <v>1999.5256599338884</v>
      </c>
      <c r="AM40" s="127">
        <v>725.0507610165298</v>
      </c>
      <c r="AN40" s="127">
        <v>22.56157906648663</v>
      </c>
      <c r="AO40" s="127">
        <v>22.56157906648663</v>
      </c>
      <c r="AP40" s="127">
        <v>44.95</v>
      </c>
      <c r="AQ40" s="127">
        <v>44.95</v>
      </c>
      <c r="AR40" s="127">
        <v>54.95</v>
      </c>
      <c r="AS40" s="127">
        <v>54.95</v>
      </c>
      <c r="AT40" s="128">
        <v>5251.4874679819623</v>
      </c>
      <c r="AU40" s="128">
        <v>0</v>
      </c>
    </row>
    <row r="41" spans="2:47" x14ac:dyDescent="0.3">
      <c r="B41" s="16">
        <v>12</v>
      </c>
      <c r="C41" s="53" t="s">
        <v>68</v>
      </c>
      <c r="D41" s="127">
        <v>1751.8833674484558</v>
      </c>
      <c r="E41" s="127">
        <v>1751.8833674484558</v>
      </c>
      <c r="F41" s="127">
        <v>2272.1900413516069</v>
      </c>
      <c r="G41" s="127">
        <v>2272.1900413516069</v>
      </c>
      <c r="H41" s="127">
        <v>2027.2801704578826</v>
      </c>
      <c r="I41" s="127">
        <v>2027.2801704578826</v>
      </c>
      <c r="J41" s="127">
        <v>1338.2471370396347</v>
      </c>
      <c r="K41" s="127">
        <v>1338.2471370396347</v>
      </c>
      <c r="L41" s="133">
        <v>1744.4122115607138</v>
      </c>
      <c r="M41" s="133">
        <v>1246.7888665607138</v>
      </c>
      <c r="N41" s="127">
        <v>497.62334500000003</v>
      </c>
      <c r="O41" s="127" t="s">
        <v>391</v>
      </c>
      <c r="P41" s="127">
        <v>350</v>
      </c>
      <c r="Q41" s="127">
        <v>350</v>
      </c>
      <c r="R41" s="127">
        <v>525</v>
      </c>
      <c r="S41" s="127">
        <v>525</v>
      </c>
      <c r="T41" s="127">
        <v>1489.07</v>
      </c>
      <c r="U41" s="127">
        <v>268.24</v>
      </c>
      <c r="V41" s="127">
        <v>1408.59</v>
      </c>
      <c r="W41" s="127">
        <v>187.77</v>
      </c>
      <c r="X41" s="127">
        <v>2228.92</v>
      </c>
      <c r="Y41" s="127">
        <v>1289.79</v>
      </c>
      <c r="Z41" s="127">
        <v>1471.8</v>
      </c>
      <c r="AA41" s="127" t="s">
        <v>619</v>
      </c>
      <c r="AB41" s="127">
        <v>1656.05</v>
      </c>
      <c r="AC41" s="127">
        <v>184.25</v>
      </c>
      <c r="AD41" s="127">
        <v>918.2</v>
      </c>
      <c r="AE41" s="127">
        <v>425.3</v>
      </c>
      <c r="AF41" s="127">
        <v>972.48</v>
      </c>
      <c r="AG41" s="127">
        <v>479.58</v>
      </c>
      <c r="AH41" s="127">
        <v>1219.2</v>
      </c>
      <c r="AI41" s="127">
        <v>60.8</v>
      </c>
      <c r="AJ41" s="127">
        <v>865.59016026787901</v>
      </c>
      <c r="AK41" s="127">
        <v>865.59016026787901</v>
      </c>
      <c r="AL41" s="127">
        <v>1999.5256599338884</v>
      </c>
      <c r="AM41" s="127">
        <v>725.0507610165298</v>
      </c>
      <c r="AN41" s="127">
        <v>22.56157906648663</v>
      </c>
      <c r="AO41" s="127">
        <v>22.56157906648663</v>
      </c>
      <c r="AP41" s="127">
        <v>44.95</v>
      </c>
      <c r="AQ41" s="127">
        <v>44.95</v>
      </c>
      <c r="AR41" s="127">
        <v>54.95</v>
      </c>
      <c r="AS41" s="127">
        <v>54.95</v>
      </c>
      <c r="AT41" s="128">
        <v>10065.848126174245</v>
      </c>
      <c r="AU41" s="128">
        <v>0</v>
      </c>
    </row>
    <row r="42" spans="2:47" x14ac:dyDescent="0.3">
      <c r="B42" s="16">
        <v>13</v>
      </c>
      <c r="C42" s="53" t="s">
        <v>66</v>
      </c>
      <c r="D42" s="127">
        <v>1810.2794796967378</v>
      </c>
      <c r="E42" s="127">
        <v>1810.2794796967378</v>
      </c>
      <c r="F42" s="127">
        <v>2347.9297093966607</v>
      </c>
      <c r="G42" s="127">
        <v>2347.9297093966607</v>
      </c>
      <c r="H42" s="127">
        <v>1967.4066444268237</v>
      </c>
      <c r="I42" s="127">
        <v>1967.4066444268237</v>
      </c>
      <c r="J42" s="127">
        <v>1382.8553749409557</v>
      </c>
      <c r="K42" s="127">
        <v>1382.8553749409557</v>
      </c>
      <c r="L42" s="133">
        <v>1744.4122115607138</v>
      </c>
      <c r="M42" s="133">
        <v>1246.7888665607138</v>
      </c>
      <c r="N42" s="127">
        <v>497.62334500000003</v>
      </c>
      <c r="O42" s="127" t="s">
        <v>391</v>
      </c>
      <c r="P42" s="127">
        <v>350</v>
      </c>
      <c r="Q42" s="127">
        <v>350</v>
      </c>
      <c r="R42" s="127">
        <v>525</v>
      </c>
      <c r="S42" s="127">
        <v>525</v>
      </c>
      <c r="T42" s="127">
        <v>1489.07</v>
      </c>
      <c r="U42" s="127">
        <v>268.24</v>
      </c>
      <c r="V42" s="127">
        <v>1408.59</v>
      </c>
      <c r="W42" s="127">
        <v>187.77</v>
      </c>
      <c r="X42" s="127">
        <v>2228.92</v>
      </c>
      <c r="Y42" s="127">
        <v>1289.79</v>
      </c>
      <c r="Z42" s="127">
        <v>1839.75</v>
      </c>
      <c r="AA42" s="127" t="s">
        <v>619</v>
      </c>
      <c r="AB42" s="127">
        <v>2070.0700000000002</v>
      </c>
      <c r="AC42" s="127">
        <v>230.32</v>
      </c>
      <c r="AD42" s="127">
        <v>1147.75</v>
      </c>
      <c r="AE42" s="127">
        <v>531.63</v>
      </c>
      <c r="AF42" s="127">
        <v>1215.5999999999999</v>
      </c>
      <c r="AG42" s="127">
        <v>599.48</v>
      </c>
      <c r="AH42" s="127">
        <v>1524</v>
      </c>
      <c r="AI42" s="127">
        <v>76</v>
      </c>
      <c r="AJ42" s="127">
        <v>865.59016026787901</v>
      </c>
      <c r="AK42" s="127">
        <v>865.59016026787901</v>
      </c>
      <c r="AL42" s="127">
        <v>1999.5256599338884</v>
      </c>
      <c r="AM42" s="127">
        <v>725.0507610165298</v>
      </c>
      <c r="AN42" s="127">
        <v>22.56157906648663</v>
      </c>
      <c r="AO42" s="127">
        <v>22.56157906648663</v>
      </c>
      <c r="AP42" s="127">
        <v>44.95</v>
      </c>
      <c r="AQ42" s="127">
        <v>44.95</v>
      </c>
      <c r="AR42" s="127">
        <v>54.95</v>
      </c>
      <c r="AS42" s="127">
        <v>54.95</v>
      </c>
      <c r="AT42" s="128">
        <v>5451.611280404285</v>
      </c>
      <c r="AU42" s="128">
        <v>0</v>
      </c>
    </row>
    <row r="43" spans="2:47" x14ac:dyDescent="0.3">
      <c r="B43" s="16">
        <v>13</v>
      </c>
      <c r="C43" s="53" t="s">
        <v>67</v>
      </c>
      <c r="D43" s="127">
        <v>1974.6034234651588</v>
      </c>
      <c r="E43" s="127">
        <v>1974.6034234651588</v>
      </c>
      <c r="F43" s="127">
        <v>2561.0576125001835</v>
      </c>
      <c r="G43" s="127">
        <v>2561.0576125001835</v>
      </c>
      <c r="H43" s="127">
        <v>2151.7048417411766</v>
      </c>
      <c r="I43" s="127">
        <v>2151.7048417411766</v>
      </c>
      <c r="J43" s="127">
        <v>1508.3808815935106</v>
      </c>
      <c r="K43" s="127">
        <v>1508.3808815935106</v>
      </c>
      <c r="L43" s="133">
        <v>1744.4122115607138</v>
      </c>
      <c r="M43" s="133">
        <v>1246.7888665607138</v>
      </c>
      <c r="N43" s="127">
        <v>497.62334500000003</v>
      </c>
      <c r="O43" s="127" t="s">
        <v>391</v>
      </c>
      <c r="P43" s="127">
        <v>350</v>
      </c>
      <c r="Q43" s="127">
        <v>350</v>
      </c>
      <c r="R43" s="127">
        <v>525</v>
      </c>
      <c r="S43" s="127">
        <v>525</v>
      </c>
      <c r="T43" s="127">
        <v>1489.07</v>
      </c>
      <c r="U43" s="127">
        <v>268.24</v>
      </c>
      <c r="V43" s="127">
        <v>1408.59</v>
      </c>
      <c r="W43" s="127">
        <v>187.77</v>
      </c>
      <c r="X43" s="127">
        <v>2228.92</v>
      </c>
      <c r="Y43" s="127">
        <v>1289.79</v>
      </c>
      <c r="Z43" s="127">
        <v>1839.75</v>
      </c>
      <c r="AA43" s="127" t="s">
        <v>619</v>
      </c>
      <c r="AB43" s="127">
        <v>2070.0700000000002</v>
      </c>
      <c r="AC43" s="127">
        <v>230.32</v>
      </c>
      <c r="AD43" s="127">
        <v>1147.75</v>
      </c>
      <c r="AE43" s="127">
        <v>531.63</v>
      </c>
      <c r="AF43" s="127">
        <v>1215.5999999999999</v>
      </c>
      <c r="AG43" s="127">
        <v>599.48</v>
      </c>
      <c r="AH43" s="127">
        <v>1524</v>
      </c>
      <c r="AI43" s="127">
        <v>76</v>
      </c>
      <c r="AJ43" s="127">
        <v>865.59016026787901</v>
      </c>
      <c r="AK43" s="127">
        <v>865.59016026787901</v>
      </c>
      <c r="AL43" s="127">
        <v>1999.5256599338884</v>
      </c>
      <c r="AM43" s="127">
        <v>725.0507610165298</v>
      </c>
      <c r="AN43" s="127">
        <v>22.56157906648663</v>
      </c>
      <c r="AO43" s="127">
        <v>22.56157906648663</v>
      </c>
      <c r="AP43" s="127">
        <v>44.95</v>
      </c>
      <c r="AQ43" s="127">
        <v>44.95</v>
      </c>
      <c r="AR43" s="127">
        <v>54.95</v>
      </c>
      <c r="AS43" s="127">
        <v>54.95</v>
      </c>
      <c r="AT43" s="128">
        <v>5251.4874679819623</v>
      </c>
      <c r="AU43" s="128">
        <v>0</v>
      </c>
    </row>
    <row r="44" spans="2:47" x14ac:dyDescent="0.3">
      <c r="B44" s="16">
        <v>13</v>
      </c>
      <c r="C44" s="53" t="s">
        <v>68</v>
      </c>
      <c r="D44" s="127">
        <v>1751.8833674484558</v>
      </c>
      <c r="E44" s="127">
        <v>1751.8833674484558</v>
      </c>
      <c r="F44" s="127">
        <v>2272.1900413516069</v>
      </c>
      <c r="G44" s="127">
        <v>2272.1900413516069</v>
      </c>
      <c r="H44" s="127">
        <v>2027.2801704578826</v>
      </c>
      <c r="I44" s="127">
        <v>2027.2801704578826</v>
      </c>
      <c r="J44" s="127">
        <v>1338.2471370396347</v>
      </c>
      <c r="K44" s="127">
        <v>1338.2471370396347</v>
      </c>
      <c r="L44" s="133">
        <v>1744.4122115607138</v>
      </c>
      <c r="M44" s="133">
        <v>1246.7888665607138</v>
      </c>
      <c r="N44" s="127">
        <v>497.62334500000003</v>
      </c>
      <c r="O44" s="127" t="s">
        <v>391</v>
      </c>
      <c r="P44" s="127">
        <v>350</v>
      </c>
      <c r="Q44" s="127">
        <v>350</v>
      </c>
      <c r="R44" s="127">
        <v>525</v>
      </c>
      <c r="S44" s="127">
        <v>525</v>
      </c>
      <c r="T44" s="127">
        <v>1489.07</v>
      </c>
      <c r="U44" s="127">
        <v>268.24</v>
      </c>
      <c r="V44" s="127">
        <v>1408.59</v>
      </c>
      <c r="W44" s="127">
        <v>187.77</v>
      </c>
      <c r="X44" s="127">
        <v>2228.92</v>
      </c>
      <c r="Y44" s="127">
        <v>1289.79</v>
      </c>
      <c r="Z44" s="127">
        <v>1471.8</v>
      </c>
      <c r="AA44" s="127" t="s">
        <v>619</v>
      </c>
      <c r="AB44" s="127">
        <v>1656.05</v>
      </c>
      <c r="AC44" s="127">
        <v>184.25</v>
      </c>
      <c r="AD44" s="127">
        <v>918.2</v>
      </c>
      <c r="AE44" s="127">
        <v>425.3</v>
      </c>
      <c r="AF44" s="127">
        <v>972.48</v>
      </c>
      <c r="AG44" s="127">
        <v>479.58</v>
      </c>
      <c r="AH44" s="127">
        <v>1219.2</v>
      </c>
      <c r="AI44" s="127">
        <v>60.8</v>
      </c>
      <c r="AJ44" s="127">
        <v>865.59016026787901</v>
      </c>
      <c r="AK44" s="127">
        <v>865.59016026787901</v>
      </c>
      <c r="AL44" s="127">
        <v>1999.5256599338884</v>
      </c>
      <c r="AM44" s="127">
        <v>725.0507610165298</v>
      </c>
      <c r="AN44" s="127">
        <v>22.56157906648663</v>
      </c>
      <c r="AO44" s="127">
        <v>22.56157906648663</v>
      </c>
      <c r="AP44" s="127">
        <v>44.95</v>
      </c>
      <c r="AQ44" s="127">
        <v>44.95</v>
      </c>
      <c r="AR44" s="127">
        <v>54.95</v>
      </c>
      <c r="AS44" s="127">
        <v>54.95</v>
      </c>
      <c r="AT44" s="128">
        <v>10065.848126174245</v>
      </c>
      <c r="AU44" s="128">
        <v>0</v>
      </c>
    </row>
    <row r="45" spans="2:47" x14ac:dyDescent="0.3">
      <c r="B45" s="16">
        <v>14</v>
      </c>
      <c r="C45" s="53" t="s">
        <v>66</v>
      </c>
      <c r="D45" s="127">
        <v>1810.2794796967378</v>
      </c>
      <c r="E45" s="127">
        <v>1810.2794796967378</v>
      </c>
      <c r="F45" s="127">
        <v>2347.9297093966607</v>
      </c>
      <c r="G45" s="127">
        <v>2347.9297093966607</v>
      </c>
      <c r="H45" s="127">
        <v>1967.4066444268237</v>
      </c>
      <c r="I45" s="127">
        <v>1967.4066444268237</v>
      </c>
      <c r="J45" s="127">
        <v>1382.8553749409557</v>
      </c>
      <c r="K45" s="127">
        <v>1382.8553749409557</v>
      </c>
      <c r="L45" s="133">
        <v>1744.4122115607138</v>
      </c>
      <c r="M45" s="133">
        <v>1246.7888665607138</v>
      </c>
      <c r="N45" s="127">
        <v>497.62334500000003</v>
      </c>
      <c r="O45" s="127" t="s">
        <v>391</v>
      </c>
      <c r="P45" s="127">
        <v>350</v>
      </c>
      <c r="Q45" s="127">
        <v>350</v>
      </c>
      <c r="R45" s="127">
        <v>525</v>
      </c>
      <c r="S45" s="127">
        <v>525</v>
      </c>
      <c r="T45" s="127">
        <v>1489.07</v>
      </c>
      <c r="U45" s="127">
        <v>268.24</v>
      </c>
      <c r="V45" s="127">
        <v>1408.59</v>
      </c>
      <c r="W45" s="127">
        <v>187.77</v>
      </c>
      <c r="X45" s="127">
        <v>2228.92</v>
      </c>
      <c r="Y45" s="127">
        <v>1289.79</v>
      </c>
      <c r="Z45" s="127">
        <v>2943.6</v>
      </c>
      <c r="AA45" s="127" t="s">
        <v>619</v>
      </c>
      <c r="AB45" s="127">
        <v>3312.1</v>
      </c>
      <c r="AC45" s="127">
        <v>368.51</v>
      </c>
      <c r="AD45" s="127">
        <v>1836.41</v>
      </c>
      <c r="AE45" s="127">
        <v>850.6</v>
      </c>
      <c r="AF45" s="127">
        <v>1944.97</v>
      </c>
      <c r="AG45" s="127">
        <v>959.16</v>
      </c>
      <c r="AH45" s="127">
        <v>2438.4</v>
      </c>
      <c r="AI45" s="127">
        <v>121.6</v>
      </c>
      <c r="AJ45" s="127">
        <v>865.59016026787901</v>
      </c>
      <c r="AK45" s="127">
        <v>865.59016026787901</v>
      </c>
      <c r="AL45" s="127">
        <v>1999.5256599338884</v>
      </c>
      <c r="AM45" s="127">
        <v>725.0507610165298</v>
      </c>
      <c r="AN45" s="127">
        <v>22.56157906648663</v>
      </c>
      <c r="AO45" s="127">
        <v>22.56157906648663</v>
      </c>
      <c r="AP45" s="127">
        <v>44.95</v>
      </c>
      <c r="AQ45" s="127">
        <v>44.95</v>
      </c>
      <c r="AR45" s="127">
        <v>54.95</v>
      </c>
      <c r="AS45" s="127">
        <v>54.95</v>
      </c>
      <c r="AT45" s="128">
        <v>5451.611280404285</v>
      </c>
      <c r="AU45" s="128">
        <v>0</v>
      </c>
    </row>
    <row r="46" spans="2:47" x14ac:dyDescent="0.3">
      <c r="B46" s="16">
        <v>14</v>
      </c>
      <c r="C46" s="53" t="s">
        <v>67</v>
      </c>
      <c r="D46" s="127">
        <v>1974.6034234651588</v>
      </c>
      <c r="E46" s="127">
        <v>1974.6034234651588</v>
      </c>
      <c r="F46" s="127">
        <v>2561.0576125001835</v>
      </c>
      <c r="G46" s="127">
        <v>2561.0576125001835</v>
      </c>
      <c r="H46" s="127">
        <v>2151.7048417411766</v>
      </c>
      <c r="I46" s="127">
        <v>2151.7048417411766</v>
      </c>
      <c r="J46" s="127">
        <v>1508.3808815935106</v>
      </c>
      <c r="K46" s="127">
        <v>1508.3808815935106</v>
      </c>
      <c r="L46" s="133">
        <v>1744.4122115607138</v>
      </c>
      <c r="M46" s="133">
        <v>1246.7888665607138</v>
      </c>
      <c r="N46" s="127">
        <v>497.62334500000003</v>
      </c>
      <c r="O46" s="127" t="s">
        <v>391</v>
      </c>
      <c r="P46" s="127">
        <v>350</v>
      </c>
      <c r="Q46" s="127">
        <v>350</v>
      </c>
      <c r="R46" s="127">
        <v>525</v>
      </c>
      <c r="S46" s="127">
        <v>525</v>
      </c>
      <c r="T46" s="127">
        <v>1489.07</v>
      </c>
      <c r="U46" s="127">
        <v>268.24</v>
      </c>
      <c r="V46" s="127">
        <v>1408.59</v>
      </c>
      <c r="W46" s="127">
        <v>187.77</v>
      </c>
      <c r="X46" s="127">
        <v>2228.92</v>
      </c>
      <c r="Y46" s="127">
        <v>1289.79</v>
      </c>
      <c r="Z46" s="127">
        <v>2207.6999999999998</v>
      </c>
      <c r="AA46" s="127" t="s">
        <v>619</v>
      </c>
      <c r="AB46" s="127">
        <v>2484.08</v>
      </c>
      <c r="AC46" s="127">
        <v>276.38</v>
      </c>
      <c r="AD46" s="127">
        <v>1377.3</v>
      </c>
      <c r="AE46" s="127">
        <v>637.95000000000005</v>
      </c>
      <c r="AF46" s="127">
        <v>1458.72</v>
      </c>
      <c r="AG46" s="127">
        <v>719.37</v>
      </c>
      <c r="AH46" s="127">
        <v>1828.8</v>
      </c>
      <c r="AI46" s="127">
        <v>91.2</v>
      </c>
      <c r="AJ46" s="127">
        <v>865.59016026787901</v>
      </c>
      <c r="AK46" s="127">
        <v>865.59016026787901</v>
      </c>
      <c r="AL46" s="127">
        <v>1999.5256599338884</v>
      </c>
      <c r="AM46" s="127">
        <v>725.0507610165298</v>
      </c>
      <c r="AN46" s="127">
        <v>22.56157906648663</v>
      </c>
      <c r="AO46" s="127">
        <v>22.56157906648663</v>
      </c>
      <c r="AP46" s="127">
        <v>44.95</v>
      </c>
      <c r="AQ46" s="127">
        <v>44.95</v>
      </c>
      <c r="AR46" s="127">
        <v>54.95</v>
      </c>
      <c r="AS46" s="127">
        <v>54.95</v>
      </c>
      <c r="AT46" s="128">
        <v>5251.4874679819623</v>
      </c>
      <c r="AU46" s="128">
        <v>0</v>
      </c>
    </row>
    <row r="47" spans="2:47" x14ac:dyDescent="0.3">
      <c r="B47" s="16">
        <v>14</v>
      </c>
      <c r="C47" s="53" t="s">
        <v>68</v>
      </c>
      <c r="D47" s="127">
        <v>1751.8833674484558</v>
      </c>
      <c r="E47" s="127">
        <v>1751.8833674484558</v>
      </c>
      <c r="F47" s="127">
        <v>2272.1900413516069</v>
      </c>
      <c r="G47" s="127">
        <v>2272.1900413516069</v>
      </c>
      <c r="H47" s="127">
        <v>2027.2801704578826</v>
      </c>
      <c r="I47" s="127">
        <v>2027.2801704578826</v>
      </c>
      <c r="J47" s="127">
        <v>1338.2471370396347</v>
      </c>
      <c r="K47" s="127">
        <v>1338.2471370396347</v>
      </c>
      <c r="L47" s="133">
        <v>1744.4122115607138</v>
      </c>
      <c r="M47" s="133">
        <v>1246.7888665607138</v>
      </c>
      <c r="N47" s="127">
        <v>497.62334500000003</v>
      </c>
      <c r="O47" s="127" t="s">
        <v>391</v>
      </c>
      <c r="P47" s="127">
        <v>350</v>
      </c>
      <c r="Q47" s="127">
        <v>350</v>
      </c>
      <c r="R47" s="127">
        <v>525</v>
      </c>
      <c r="S47" s="127">
        <v>525</v>
      </c>
      <c r="T47" s="127">
        <v>1489.07</v>
      </c>
      <c r="U47" s="127">
        <v>268.24</v>
      </c>
      <c r="V47" s="127">
        <v>1408.59</v>
      </c>
      <c r="W47" s="127">
        <v>187.77</v>
      </c>
      <c r="X47" s="127">
        <v>2228.92</v>
      </c>
      <c r="Y47" s="127">
        <v>1289.79</v>
      </c>
      <c r="Z47" s="127">
        <v>1471.8</v>
      </c>
      <c r="AA47" s="127" t="s">
        <v>619</v>
      </c>
      <c r="AB47" s="127">
        <v>1656.05</v>
      </c>
      <c r="AC47" s="127">
        <v>184.25</v>
      </c>
      <c r="AD47" s="127">
        <v>918.2</v>
      </c>
      <c r="AE47" s="127">
        <v>425.3</v>
      </c>
      <c r="AF47" s="127">
        <v>972.48</v>
      </c>
      <c r="AG47" s="127">
        <v>479.58</v>
      </c>
      <c r="AH47" s="127">
        <v>1219.2</v>
      </c>
      <c r="AI47" s="127">
        <v>60.8</v>
      </c>
      <c r="AJ47" s="127">
        <v>865.59016026787901</v>
      </c>
      <c r="AK47" s="127">
        <v>865.59016026787901</v>
      </c>
      <c r="AL47" s="127">
        <v>1999.5256599338884</v>
      </c>
      <c r="AM47" s="127">
        <v>725.0507610165298</v>
      </c>
      <c r="AN47" s="127">
        <v>22.56157906648663</v>
      </c>
      <c r="AO47" s="127">
        <v>22.56157906648663</v>
      </c>
      <c r="AP47" s="127">
        <v>44.95</v>
      </c>
      <c r="AQ47" s="127">
        <v>44.95</v>
      </c>
      <c r="AR47" s="127">
        <v>54.95</v>
      </c>
      <c r="AS47" s="127">
        <v>54.95</v>
      </c>
      <c r="AT47" s="128">
        <v>10065.848126174245</v>
      </c>
      <c r="AU47" s="128">
        <v>0</v>
      </c>
    </row>
    <row r="48" spans="2:47" x14ac:dyDescent="0.3">
      <c r="B48" s="16">
        <v>15</v>
      </c>
      <c r="C48" s="53" t="s">
        <v>66</v>
      </c>
      <c r="D48" s="127">
        <v>1810.2794796967378</v>
      </c>
      <c r="E48" s="127">
        <v>1810.2794796967378</v>
      </c>
      <c r="F48" s="127">
        <v>2347.9297093966607</v>
      </c>
      <c r="G48" s="127">
        <v>2347.9297093966607</v>
      </c>
      <c r="H48" s="127">
        <v>1967.4066444268237</v>
      </c>
      <c r="I48" s="127">
        <v>1967.4066444268237</v>
      </c>
      <c r="J48" s="127">
        <v>1382.8553749409557</v>
      </c>
      <c r="K48" s="127">
        <v>1382.8553749409557</v>
      </c>
      <c r="L48" s="133">
        <v>1744.4122115607138</v>
      </c>
      <c r="M48" s="133">
        <v>1246.7888665607138</v>
      </c>
      <c r="N48" s="127">
        <v>497.62334500000003</v>
      </c>
      <c r="O48" s="127" t="s">
        <v>391</v>
      </c>
      <c r="P48" s="127">
        <v>350</v>
      </c>
      <c r="Q48" s="127">
        <v>350</v>
      </c>
      <c r="R48" s="127">
        <v>525</v>
      </c>
      <c r="S48" s="127">
        <v>525</v>
      </c>
      <c r="T48" s="127">
        <v>1489.07</v>
      </c>
      <c r="U48" s="127">
        <v>268.24</v>
      </c>
      <c r="V48" s="127">
        <v>1408.59</v>
      </c>
      <c r="W48" s="127">
        <v>187.77</v>
      </c>
      <c r="X48" s="127">
        <v>2228.92</v>
      </c>
      <c r="Y48" s="127">
        <v>1289.79</v>
      </c>
      <c r="Z48" s="127">
        <v>3311.55</v>
      </c>
      <c r="AA48" s="127" t="s">
        <v>619</v>
      </c>
      <c r="AB48" s="127">
        <v>3726.12</v>
      </c>
      <c r="AC48" s="127">
        <v>414.57</v>
      </c>
      <c r="AD48" s="127">
        <v>1836.41</v>
      </c>
      <c r="AE48" s="127">
        <v>850.6</v>
      </c>
      <c r="AF48" s="127">
        <v>1944.97</v>
      </c>
      <c r="AG48" s="127">
        <v>959.16</v>
      </c>
      <c r="AH48" s="127">
        <v>2438.4</v>
      </c>
      <c r="AI48" s="127">
        <v>121.6</v>
      </c>
      <c r="AJ48" s="127">
        <v>865.59016026787901</v>
      </c>
      <c r="AK48" s="127">
        <v>865.59016026787901</v>
      </c>
      <c r="AL48" s="127">
        <v>1999.5256599338884</v>
      </c>
      <c r="AM48" s="127">
        <v>725.0507610165298</v>
      </c>
      <c r="AN48" s="127">
        <v>22.56157906648663</v>
      </c>
      <c r="AO48" s="127">
        <v>22.56157906648663</v>
      </c>
      <c r="AP48" s="127">
        <v>44.95</v>
      </c>
      <c r="AQ48" s="127">
        <v>44.95</v>
      </c>
      <c r="AR48" s="127">
        <v>54.95</v>
      </c>
      <c r="AS48" s="127">
        <v>54.95</v>
      </c>
      <c r="AT48" s="128">
        <v>5451.611280404285</v>
      </c>
      <c r="AU48" s="128">
        <v>0</v>
      </c>
    </row>
    <row r="49" spans="2:47" x14ac:dyDescent="0.3">
      <c r="B49" s="16">
        <v>15</v>
      </c>
      <c r="C49" s="53" t="s">
        <v>67</v>
      </c>
      <c r="D49" s="127">
        <v>1974.6034234651588</v>
      </c>
      <c r="E49" s="127">
        <v>1974.6034234651588</v>
      </c>
      <c r="F49" s="127">
        <v>2561.0576125001835</v>
      </c>
      <c r="G49" s="127">
        <v>2561.0576125001835</v>
      </c>
      <c r="H49" s="127">
        <v>2151.7048417411766</v>
      </c>
      <c r="I49" s="127">
        <v>2151.7048417411766</v>
      </c>
      <c r="J49" s="127">
        <v>1508.3808815935106</v>
      </c>
      <c r="K49" s="127">
        <v>1508.3808815935106</v>
      </c>
      <c r="L49" s="133">
        <v>1744.4122115607138</v>
      </c>
      <c r="M49" s="133">
        <v>1246.7888665607138</v>
      </c>
      <c r="N49" s="127">
        <v>497.62334500000003</v>
      </c>
      <c r="O49" s="127" t="s">
        <v>391</v>
      </c>
      <c r="P49" s="127">
        <v>350</v>
      </c>
      <c r="Q49" s="127">
        <v>350</v>
      </c>
      <c r="R49" s="127">
        <v>525</v>
      </c>
      <c r="S49" s="127">
        <v>525</v>
      </c>
      <c r="T49" s="127">
        <v>1489.07</v>
      </c>
      <c r="U49" s="127">
        <v>268.24</v>
      </c>
      <c r="V49" s="127">
        <v>1408.59</v>
      </c>
      <c r="W49" s="127">
        <v>187.77</v>
      </c>
      <c r="X49" s="127">
        <v>2228.92</v>
      </c>
      <c r="Y49" s="127">
        <v>1289.79</v>
      </c>
      <c r="Z49" s="127">
        <v>2207.6999999999998</v>
      </c>
      <c r="AA49" s="127" t="s">
        <v>619</v>
      </c>
      <c r="AB49" s="127">
        <v>2484.08</v>
      </c>
      <c r="AC49" s="127">
        <v>276.38</v>
      </c>
      <c r="AD49" s="127">
        <v>1377.3</v>
      </c>
      <c r="AE49" s="127">
        <v>637.95000000000005</v>
      </c>
      <c r="AF49" s="127">
        <v>1458.72</v>
      </c>
      <c r="AG49" s="127">
        <v>719.37</v>
      </c>
      <c r="AH49" s="127">
        <v>1828.8</v>
      </c>
      <c r="AI49" s="127">
        <v>91.2</v>
      </c>
      <c r="AJ49" s="127">
        <v>865.59016026787901</v>
      </c>
      <c r="AK49" s="127">
        <v>865.59016026787901</v>
      </c>
      <c r="AL49" s="127">
        <v>1999.5256599338884</v>
      </c>
      <c r="AM49" s="127">
        <v>725.0507610165298</v>
      </c>
      <c r="AN49" s="127">
        <v>22.56157906648663</v>
      </c>
      <c r="AO49" s="127">
        <v>22.56157906648663</v>
      </c>
      <c r="AP49" s="127">
        <v>44.95</v>
      </c>
      <c r="AQ49" s="127">
        <v>44.95</v>
      </c>
      <c r="AR49" s="127">
        <v>54.95</v>
      </c>
      <c r="AS49" s="127">
        <v>54.95</v>
      </c>
      <c r="AT49" s="128">
        <v>5251.4874679819623</v>
      </c>
      <c r="AU49" s="128">
        <v>0</v>
      </c>
    </row>
    <row r="50" spans="2:47" x14ac:dyDescent="0.3">
      <c r="B50" s="16">
        <v>15</v>
      </c>
      <c r="C50" s="53" t="s">
        <v>68</v>
      </c>
      <c r="D50" s="127">
        <v>1751.8833674484558</v>
      </c>
      <c r="E50" s="127">
        <v>1751.8833674484558</v>
      </c>
      <c r="F50" s="127">
        <v>2272.1900413516069</v>
      </c>
      <c r="G50" s="127">
        <v>2272.1900413516069</v>
      </c>
      <c r="H50" s="127">
        <v>2027.2801704578826</v>
      </c>
      <c r="I50" s="127">
        <v>2027.2801704578826</v>
      </c>
      <c r="J50" s="127">
        <v>1338.2471370396347</v>
      </c>
      <c r="K50" s="127">
        <v>1338.2471370396347</v>
      </c>
      <c r="L50" s="133">
        <v>1744.4122115607138</v>
      </c>
      <c r="M50" s="133">
        <v>1246.7888665607138</v>
      </c>
      <c r="N50" s="127">
        <v>497.62334500000003</v>
      </c>
      <c r="O50" s="127" t="s">
        <v>391</v>
      </c>
      <c r="P50" s="127">
        <v>350</v>
      </c>
      <c r="Q50" s="127">
        <v>350</v>
      </c>
      <c r="R50" s="127">
        <v>525</v>
      </c>
      <c r="S50" s="127">
        <v>525</v>
      </c>
      <c r="T50" s="127">
        <v>1489.07</v>
      </c>
      <c r="U50" s="127">
        <v>268.24</v>
      </c>
      <c r="V50" s="127">
        <v>1408.59</v>
      </c>
      <c r="W50" s="127">
        <v>187.77</v>
      </c>
      <c r="X50" s="127">
        <v>2228.92</v>
      </c>
      <c r="Y50" s="127">
        <v>1289.79</v>
      </c>
      <c r="Z50" s="127">
        <v>1471.8</v>
      </c>
      <c r="AA50" s="127" t="s">
        <v>619</v>
      </c>
      <c r="AB50" s="127">
        <v>1656.05</v>
      </c>
      <c r="AC50" s="127">
        <v>184.25</v>
      </c>
      <c r="AD50" s="127">
        <v>1147.75</v>
      </c>
      <c r="AE50" s="127">
        <v>531.63</v>
      </c>
      <c r="AF50" s="127">
        <v>1215.5999999999999</v>
      </c>
      <c r="AG50" s="127">
        <v>599.48</v>
      </c>
      <c r="AH50" s="127">
        <v>1524</v>
      </c>
      <c r="AI50" s="127">
        <v>76</v>
      </c>
      <c r="AJ50" s="127">
        <v>865.59016026787901</v>
      </c>
      <c r="AK50" s="127">
        <v>865.59016026787901</v>
      </c>
      <c r="AL50" s="127">
        <v>1999.5256599338884</v>
      </c>
      <c r="AM50" s="127">
        <v>725.0507610165298</v>
      </c>
      <c r="AN50" s="127">
        <v>22.56157906648663</v>
      </c>
      <c r="AO50" s="127">
        <v>22.56157906648663</v>
      </c>
      <c r="AP50" s="127">
        <v>44.95</v>
      </c>
      <c r="AQ50" s="127">
        <v>44.95</v>
      </c>
      <c r="AR50" s="127">
        <v>54.95</v>
      </c>
      <c r="AS50" s="127">
        <v>54.95</v>
      </c>
      <c r="AT50" s="128">
        <v>10065.848126174245</v>
      </c>
      <c r="AU50" s="128">
        <v>0</v>
      </c>
    </row>
    <row r="51" spans="2:47" x14ac:dyDescent="0.3">
      <c r="B51" s="16">
        <v>16</v>
      </c>
      <c r="C51" s="53" t="s">
        <v>66</v>
      </c>
      <c r="D51" s="127">
        <v>1810.2794796967378</v>
      </c>
      <c r="E51" s="127">
        <v>1810.2794796967378</v>
      </c>
      <c r="F51" s="127">
        <v>2347.9297093966607</v>
      </c>
      <c r="G51" s="127">
        <v>2347.9297093966607</v>
      </c>
      <c r="H51" s="127">
        <v>1967.4066444268237</v>
      </c>
      <c r="I51" s="127">
        <v>1967.4066444268237</v>
      </c>
      <c r="J51" s="127">
        <v>1382.8553749409557</v>
      </c>
      <c r="K51" s="127">
        <v>1382.8553749409557</v>
      </c>
      <c r="L51" s="133">
        <v>1744.4122115607138</v>
      </c>
      <c r="M51" s="133">
        <v>1246.7888665607138</v>
      </c>
      <c r="N51" s="127">
        <v>497.62334500000003</v>
      </c>
      <c r="O51" s="127" t="s">
        <v>391</v>
      </c>
      <c r="P51" s="127">
        <v>350</v>
      </c>
      <c r="Q51" s="127">
        <v>350</v>
      </c>
      <c r="R51" s="127">
        <v>525</v>
      </c>
      <c r="S51" s="127">
        <v>525</v>
      </c>
      <c r="T51" s="127">
        <v>1489.07</v>
      </c>
      <c r="U51" s="127">
        <v>268.24</v>
      </c>
      <c r="V51" s="127">
        <v>1408.59</v>
      </c>
      <c r="W51" s="127">
        <v>187.77</v>
      </c>
      <c r="X51" s="127">
        <v>2228.92</v>
      </c>
      <c r="Y51" s="127">
        <v>1289.79</v>
      </c>
      <c r="Z51" s="127">
        <v>1471.8</v>
      </c>
      <c r="AA51" s="127" t="s">
        <v>619</v>
      </c>
      <c r="AB51" s="127">
        <v>1656.05</v>
      </c>
      <c r="AC51" s="127">
        <v>184.25</v>
      </c>
      <c r="AD51" s="127">
        <v>918.2</v>
      </c>
      <c r="AE51" s="127">
        <v>425.3</v>
      </c>
      <c r="AF51" s="127">
        <v>972.48</v>
      </c>
      <c r="AG51" s="127">
        <v>479.58</v>
      </c>
      <c r="AH51" s="127">
        <v>1219.2</v>
      </c>
      <c r="AI51" s="127">
        <v>60.8</v>
      </c>
      <c r="AJ51" s="127">
        <v>865.59016026787901</v>
      </c>
      <c r="AK51" s="127">
        <v>865.59016026787901</v>
      </c>
      <c r="AL51" s="127">
        <v>1999.5256599338884</v>
      </c>
      <c r="AM51" s="127">
        <v>725.0507610165298</v>
      </c>
      <c r="AN51" s="127">
        <v>22.56157906648663</v>
      </c>
      <c r="AO51" s="127">
        <v>22.56157906648663</v>
      </c>
      <c r="AP51" s="127">
        <v>44.95</v>
      </c>
      <c r="AQ51" s="127">
        <v>44.95</v>
      </c>
      <c r="AR51" s="127">
        <v>54.95</v>
      </c>
      <c r="AS51" s="127">
        <v>54.95</v>
      </c>
      <c r="AT51" s="128">
        <v>5451.611280404285</v>
      </c>
      <c r="AU51" s="128">
        <v>0</v>
      </c>
    </row>
    <row r="52" spans="2:47" x14ac:dyDescent="0.3">
      <c r="B52" s="16">
        <v>16</v>
      </c>
      <c r="C52" s="53" t="s">
        <v>67</v>
      </c>
      <c r="D52" s="127">
        <v>1974.6034234651588</v>
      </c>
      <c r="E52" s="127">
        <v>1974.6034234651588</v>
      </c>
      <c r="F52" s="127">
        <v>2561.0576125001835</v>
      </c>
      <c r="G52" s="127">
        <v>2561.0576125001835</v>
      </c>
      <c r="H52" s="127">
        <v>2151.7048417411766</v>
      </c>
      <c r="I52" s="127">
        <v>2151.7048417411766</v>
      </c>
      <c r="J52" s="127">
        <v>1508.3808815935106</v>
      </c>
      <c r="K52" s="127">
        <v>1508.3808815935106</v>
      </c>
      <c r="L52" s="133">
        <v>1744.4122115607138</v>
      </c>
      <c r="M52" s="133">
        <v>1246.7888665607138</v>
      </c>
      <c r="N52" s="127">
        <v>497.62334500000003</v>
      </c>
      <c r="O52" s="127" t="s">
        <v>391</v>
      </c>
      <c r="P52" s="127">
        <v>350</v>
      </c>
      <c r="Q52" s="127">
        <v>350</v>
      </c>
      <c r="R52" s="127">
        <v>525</v>
      </c>
      <c r="S52" s="127">
        <v>525</v>
      </c>
      <c r="T52" s="127">
        <v>1489.07</v>
      </c>
      <c r="U52" s="127">
        <v>268.24</v>
      </c>
      <c r="V52" s="127">
        <v>1408.59</v>
      </c>
      <c r="W52" s="127">
        <v>187.77</v>
      </c>
      <c r="X52" s="127">
        <v>2228.92</v>
      </c>
      <c r="Y52" s="127">
        <v>1289.79</v>
      </c>
      <c r="Z52" s="127">
        <v>1471.8</v>
      </c>
      <c r="AA52" s="127" t="s">
        <v>619</v>
      </c>
      <c r="AB52" s="127">
        <v>1656.05</v>
      </c>
      <c r="AC52" s="127">
        <v>184.25</v>
      </c>
      <c r="AD52" s="127">
        <v>918.2</v>
      </c>
      <c r="AE52" s="127">
        <v>425.3</v>
      </c>
      <c r="AF52" s="127">
        <v>972.48</v>
      </c>
      <c r="AG52" s="127">
        <v>479.58</v>
      </c>
      <c r="AH52" s="127">
        <v>1219.2</v>
      </c>
      <c r="AI52" s="127">
        <v>60.8</v>
      </c>
      <c r="AJ52" s="127">
        <v>865.59016026787901</v>
      </c>
      <c r="AK52" s="127">
        <v>865.59016026787901</v>
      </c>
      <c r="AL52" s="127">
        <v>1999.5256599338884</v>
      </c>
      <c r="AM52" s="127">
        <v>725.0507610165298</v>
      </c>
      <c r="AN52" s="127">
        <v>22.56157906648663</v>
      </c>
      <c r="AO52" s="127">
        <v>22.56157906648663</v>
      </c>
      <c r="AP52" s="127">
        <v>44.95</v>
      </c>
      <c r="AQ52" s="127">
        <v>44.95</v>
      </c>
      <c r="AR52" s="127">
        <v>54.95</v>
      </c>
      <c r="AS52" s="127">
        <v>54.95</v>
      </c>
      <c r="AT52" s="128">
        <v>5251.4874679819623</v>
      </c>
      <c r="AU52" s="128">
        <v>0</v>
      </c>
    </row>
    <row r="53" spans="2:47" x14ac:dyDescent="0.3">
      <c r="B53" s="131">
        <v>16</v>
      </c>
      <c r="C53" s="132" t="s">
        <v>68</v>
      </c>
      <c r="D53" s="127">
        <v>1751.8833674484558</v>
      </c>
      <c r="E53" s="127">
        <v>1751.8833674484558</v>
      </c>
      <c r="F53" s="127">
        <v>2272.1900413516069</v>
      </c>
      <c r="G53" s="127">
        <v>2272.1900413516069</v>
      </c>
      <c r="H53" s="127">
        <v>2027.2801704578826</v>
      </c>
      <c r="I53" s="127">
        <v>2027.2801704578826</v>
      </c>
      <c r="J53" s="127">
        <v>1338.2471370396347</v>
      </c>
      <c r="K53" s="127">
        <v>1338.2471370396347</v>
      </c>
      <c r="L53" s="133">
        <v>1744.4122115607138</v>
      </c>
      <c r="M53" s="133">
        <v>1246.7888665607138</v>
      </c>
      <c r="N53" s="127">
        <v>497.62334500000003</v>
      </c>
      <c r="O53" s="127" t="s">
        <v>391</v>
      </c>
      <c r="P53" s="127">
        <v>350</v>
      </c>
      <c r="Q53" s="127">
        <v>350</v>
      </c>
      <c r="R53" s="127">
        <v>525</v>
      </c>
      <c r="S53" s="127">
        <v>525</v>
      </c>
      <c r="T53" s="127">
        <v>1489.07</v>
      </c>
      <c r="U53" s="127">
        <v>268.24</v>
      </c>
      <c r="V53" s="127">
        <v>1408.59</v>
      </c>
      <c r="W53" s="127">
        <v>187.77</v>
      </c>
      <c r="X53" s="127">
        <v>2228.92</v>
      </c>
      <c r="Y53" s="127">
        <v>1289.79</v>
      </c>
      <c r="Z53" s="127">
        <v>1471.8</v>
      </c>
      <c r="AA53" s="127" t="s">
        <v>619</v>
      </c>
      <c r="AB53" s="127">
        <v>1656.05</v>
      </c>
      <c r="AC53" s="127">
        <v>184.25</v>
      </c>
      <c r="AD53" s="127">
        <v>918.2</v>
      </c>
      <c r="AE53" s="127">
        <v>425.3</v>
      </c>
      <c r="AF53" s="127">
        <v>972.48</v>
      </c>
      <c r="AG53" s="127">
        <v>479.58</v>
      </c>
      <c r="AH53" s="127">
        <v>1219.2</v>
      </c>
      <c r="AI53" s="127">
        <v>60.8</v>
      </c>
      <c r="AJ53" s="127">
        <v>865.59016026787901</v>
      </c>
      <c r="AK53" s="127">
        <v>865.59016026787901</v>
      </c>
      <c r="AL53" s="127">
        <v>1999.5256599338884</v>
      </c>
      <c r="AM53" s="127">
        <v>725.0507610165298</v>
      </c>
      <c r="AN53" s="127">
        <v>22.56157906648663</v>
      </c>
      <c r="AO53" s="127">
        <v>22.56157906648663</v>
      </c>
      <c r="AP53" s="127">
        <v>44.95</v>
      </c>
      <c r="AQ53" s="127">
        <v>44.95</v>
      </c>
      <c r="AR53" s="127">
        <v>54.95</v>
      </c>
      <c r="AS53" s="127">
        <v>54.95</v>
      </c>
      <c r="AT53" s="128">
        <v>10065.848126174245</v>
      </c>
      <c r="AU53" s="128">
        <v>0</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P1057"/>
  <sheetViews>
    <sheetView workbookViewId="0">
      <selection activeCell="I6" sqref="I6"/>
    </sheetView>
  </sheetViews>
  <sheetFormatPr defaultRowHeight="13.8" x14ac:dyDescent="0.3"/>
  <cols>
    <col min="1" max="1" width="3.5546875" customWidth="1"/>
    <col min="2" max="2" width="33" bestFit="1" customWidth="1"/>
    <col min="3" max="3" width="5.33203125" bestFit="1" customWidth="1"/>
    <col min="4" max="4" width="5.44140625" customWidth="1"/>
    <col min="5" max="5" width="8.6640625" bestFit="1" customWidth="1"/>
    <col min="6" max="6" width="21.5546875" bestFit="1" customWidth="1"/>
    <col min="7" max="7" width="7.33203125" bestFit="1" customWidth="1"/>
    <col min="8" max="8" width="48.44140625" bestFit="1" customWidth="1"/>
    <col min="13" max="13" width="33" bestFit="1" customWidth="1"/>
    <col min="14" max="14" width="9.109375" style="134"/>
  </cols>
  <sheetData>
    <row r="1" spans="2:16" x14ac:dyDescent="0.3">
      <c r="J1" t="s">
        <v>1</v>
      </c>
      <c r="K1" t="s">
        <v>2</v>
      </c>
      <c r="L1" t="s">
        <v>469</v>
      </c>
      <c r="M1" t="s">
        <v>470</v>
      </c>
      <c r="N1" s="134" t="s">
        <v>474</v>
      </c>
      <c r="P1" s="93" t="s">
        <v>481</v>
      </c>
    </row>
    <row r="2" spans="2:16" x14ac:dyDescent="0.3">
      <c r="B2" s="6" t="s">
        <v>61</v>
      </c>
      <c r="C2" s="6" t="s">
        <v>289</v>
      </c>
      <c r="D2" s="6" t="s">
        <v>299</v>
      </c>
      <c r="E2" s="6" t="s">
        <v>297</v>
      </c>
      <c r="F2" s="6" t="s">
        <v>406</v>
      </c>
      <c r="G2" s="6" t="s">
        <v>290</v>
      </c>
      <c r="H2" s="6" t="s">
        <v>300</v>
      </c>
      <c r="J2">
        <v>1</v>
      </c>
      <c r="K2" t="s">
        <v>67</v>
      </c>
      <c r="L2" t="s">
        <v>524</v>
      </c>
      <c r="M2" t="s">
        <v>518</v>
      </c>
      <c r="N2" s="134">
        <v>2.0089205789851548E-2</v>
      </c>
      <c r="P2" s="93" t="s">
        <v>478</v>
      </c>
    </row>
    <row r="3" spans="2:16" x14ac:dyDescent="0.3">
      <c r="B3" t="s">
        <v>27</v>
      </c>
      <c r="C3" t="s">
        <v>256</v>
      </c>
      <c r="D3" t="s">
        <v>415</v>
      </c>
      <c r="E3">
        <v>20</v>
      </c>
      <c r="F3" t="s">
        <v>401</v>
      </c>
      <c r="G3">
        <v>0.78200000000000003</v>
      </c>
      <c r="H3" t="s">
        <v>291</v>
      </c>
      <c r="J3">
        <v>1</v>
      </c>
      <c r="K3" t="s">
        <v>67</v>
      </c>
      <c r="L3" t="s">
        <v>516</v>
      </c>
      <c r="M3" t="s">
        <v>517</v>
      </c>
      <c r="N3" s="134">
        <v>3.9763946339305842E-2</v>
      </c>
      <c r="P3" s="93" t="s">
        <v>479</v>
      </c>
    </row>
    <row r="4" spans="2:16" x14ac:dyDescent="0.3">
      <c r="D4" t="s">
        <v>416</v>
      </c>
      <c r="E4">
        <f>E3</f>
        <v>20</v>
      </c>
      <c r="F4" t="str">
        <f t="shared" ref="F4" si="0">F3</f>
        <v>BS-CeilIns</v>
      </c>
      <c r="G4">
        <f t="shared" ref="G4" si="1">G3</f>
        <v>0.78200000000000003</v>
      </c>
      <c r="H4" t="str">
        <f t="shared" ref="H4" si="2">H3</f>
        <v>Residential Attic Insulation; Annual Installation Rate</v>
      </c>
      <c r="J4">
        <v>1</v>
      </c>
      <c r="K4" t="s">
        <v>67</v>
      </c>
      <c r="L4" t="s">
        <v>46</v>
      </c>
      <c r="M4" t="s">
        <v>20</v>
      </c>
      <c r="N4" s="134">
        <v>1.4416267394042082E-2</v>
      </c>
      <c r="P4" s="93" t="s">
        <v>480</v>
      </c>
    </row>
    <row r="5" spans="2:16" x14ac:dyDescent="0.3">
      <c r="B5" t="s">
        <v>37</v>
      </c>
      <c r="C5" t="s">
        <v>261</v>
      </c>
      <c r="D5" t="s">
        <v>524</v>
      </c>
      <c r="E5">
        <v>11</v>
      </c>
      <c r="F5" t="s">
        <v>404</v>
      </c>
      <c r="G5">
        <v>1</v>
      </c>
      <c r="H5" t="s">
        <v>292</v>
      </c>
      <c r="J5">
        <v>1</v>
      </c>
      <c r="K5" t="s">
        <v>67</v>
      </c>
      <c r="L5" t="s">
        <v>562</v>
      </c>
      <c r="M5" t="s">
        <v>571</v>
      </c>
      <c r="N5" s="134">
        <v>2.2586825271830899E-2</v>
      </c>
    </row>
    <row r="6" spans="2:16" x14ac:dyDescent="0.3">
      <c r="B6" t="s">
        <v>37</v>
      </c>
      <c r="C6" t="s">
        <v>262</v>
      </c>
      <c r="D6" t="s">
        <v>516</v>
      </c>
      <c r="E6">
        <v>11</v>
      </c>
      <c r="F6" t="s">
        <v>404</v>
      </c>
      <c r="G6">
        <v>1</v>
      </c>
      <c r="H6" t="s">
        <v>292</v>
      </c>
      <c r="J6">
        <v>1</v>
      </c>
      <c r="K6" t="s">
        <v>67</v>
      </c>
      <c r="L6" t="s">
        <v>556</v>
      </c>
      <c r="M6" t="s">
        <v>572</v>
      </c>
      <c r="N6" s="134">
        <v>2.8177086034148348E-2</v>
      </c>
    </row>
    <row r="7" spans="2:16" x14ac:dyDescent="0.3">
      <c r="B7" t="s">
        <v>28</v>
      </c>
      <c r="C7" t="s">
        <v>260</v>
      </c>
      <c r="D7" t="s">
        <v>562</v>
      </c>
      <c r="E7">
        <v>18</v>
      </c>
      <c r="F7" t="s">
        <v>405</v>
      </c>
      <c r="G7">
        <v>0.46300000000000002</v>
      </c>
      <c r="H7" t="s">
        <v>293</v>
      </c>
      <c r="J7">
        <v>1</v>
      </c>
      <c r="K7" t="s">
        <v>67</v>
      </c>
      <c r="L7" t="s">
        <v>415</v>
      </c>
      <c r="M7" t="s">
        <v>409</v>
      </c>
      <c r="N7" s="134">
        <v>2.5084569642904432E-2</v>
      </c>
    </row>
    <row r="8" spans="2:16" x14ac:dyDescent="0.3">
      <c r="B8" t="s">
        <v>28</v>
      </c>
      <c r="C8" t="s">
        <v>259</v>
      </c>
      <c r="D8" t="s">
        <v>556</v>
      </c>
      <c r="E8">
        <v>18</v>
      </c>
      <c r="F8" t="s">
        <v>405</v>
      </c>
      <c r="G8">
        <v>0.46300000000000002</v>
      </c>
      <c r="H8" t="s">
        <v>293</v>
      </c>
      <c r="J8">
        <v>1</v>
      </c>
      <c r="K8" t="s">
        <v>67</v>
      </c>
      <c r="L8" t="s">
        <v>416</v>
      </c>
      <c r="M8" t="s">
        <v>410</v>
      </c>
      <c r="N8" s="134">
        <v>4.1846863214548072E-2</v>
      </c>
    </row>
    <row r="9" spans="2:16" x14ac:dyDescent="0.3">
      <c r="B9" t="s">
        <v>33</v>
      </c>
      <c r="C9" t="s">
        <v>266</v>
      </c>
      <c r="D9" t="s">
        <v>417</v>
      </c>
      <c r="E9">
        <v>15</v>
      </c>
      <c r="F9" t="s">
        <v>402</v>
      </c>
      <c r="G9">
        <v>1</v>
      </c>
      <c r="H9" t="s">
        <v>292</v>
      </c>
      <c r="J9">
        <v>1</v>
      </c>
      <c r="K9" t="s">
        <v>67</v>
      </c>
      <c r="L9" t="s">
        <v>49</v>
      </c>
      <c r="M9" t="s">
        <v>29</v>
      </c>
      <c r="N9" s="134">
        <v>2.8116333615206424E-2</v>
      </c>
    </row>
    <row r="10" spans="2:16" x14ac:dyDescent="0.3">
      <c r="D10" t="s">
        <v>418</v>
      </c>
      <c r="E10">
        <f>E9</f>
        <v>15</v>
      </c>
      <c r="F10" t="str">
        <f t="shared" ref="F10" si="3">F9</f>
        <v>HV-ResAC</v>
      </c>
      <c r="G10">
        <f t="shared" ref="G10" si="4">G9</f>
        <v>1</v>
      </c>
      <c r="H10" t="str">
        <f t="shared" ref="H10" si="5">H9</f>
        <v>NA</v>
      </c>
      <c r="J10">
        <v>1</v>
      </c>
      <c r="K10" t="s">
        <v>67</v>
      </c>
      <c r="L10" t="s">
        <v>50</v>
      </c>
      <c r="M10" t="s">
        <v>30</v>
      </c>
      <c r="N10" s="134">
        <v>2.0402915805664456E-2</v>
      </c>
    </row>
    <row r="11" spans="2:16" x14ac:dyDescent="0.3">
      <c r="B11" t="s">
        <v>193</v>
      </c>
      <c r="C11" t="s">
        <v>267</v>
      </c>
      <c r="D11" t="s">
        <v>419</v>
      </c>
      <c r="E11">
        <v>20</v>
      </c>
      <c r="F11" t="s">
        <v>403</v>
      </c>
      <c r="G11">
        <v>1</v>
      </c>
      <c r="H11" t="s">
        <v>292</v>
      </c>
      <c r="J11">
        <v>1</v>
      </c>
      <c r="K11" t="s">
        <v>67</v>
      </c>
      <c r="L11" t="s">
        <v>51</v>
      </c>
      <c r="M11" t="s">
        <v>32</v>
      </c>
      <c r="N11" s="134">
        <v>2.1392469852878081E-2</v>
      </c>
    </row>
    <row r="12" spans="2:16" x14ac:dyDescent="0.3">
      <c r="D12" t="s">
        <v>420</v>
      </c>
      <c r="E12">
        <f>E11</f>
        <v>20</v>
      </c>
      <c r="F12" t="str">
        <f t="shared" ref="F12:H12" si="6">F11</f>
        <v>HVAC-Frnc</v>
      </c>
      <c r="G12">
        <f t="shared" si="6"/>
        <v>1</v>
      </c>
      <c r="H12" t="str">
        <f t="shared" si="6"/>
        <v>NA</v>
      </c>
      <c r="J12">
        <v>1</v>
      </c>
      <c r="K12" t="s">
        <v>67</v>
      </c>
      <c r="L12" t="s">
        <v>417</v>
      </c>
      <c r="M12" t="s">
        <v>411</v>
      </c>
      <c r="N12" s="134">
        <v>3.8233504611243181E-3</v>
      </c>
    </row>
    <row r="13" spans="2:16" x14ac:dyDescent="0.3">
      <c r="D13" t="s">
        <v>440</v>
      </c>
      <c r="E13">
        <f>E11</f>
        <v>20</v>
      </c>
      <c r="F13" t="str">
        <f t="shared" ref="F13:H13" si="7">F11</f>
        <v>HVAC-Frnc</v>
      </c>
      <c r="G13">
        <f t="shared" si="7"/>
        <v>1</v>
      </c>
      <c r="H13" t="str">
        <f t="shared" si="7"/>
        <v>NA</v>
      </c>
      <c r="J13">
        <v>1</v>
      </c>
      <c r="K13" t="s">
        <v>67</v>
      </c>
      <c r="L13" t="s">
        <v>418</v>
      </c>
      <c r="M13" t="s">
        <v>412</v>
      </c>
      <c r="N13" s="134">
        <v>4.6436502696488831E-3</v>
      </c>
    </row>
    <row r="14" spans="2:16" x14ac:dyDescent="0.3">
      <c r="B14" t="s">
        <v>30</v>
      </c>
      <c r="C14" t="s">
        <v>257</v>
      </c>
      <c r="D14" t="s">
        <v>50</v>
      </c>
      <c r="E14">
        <v>20</v>
      </c>
      <c r="F14" t="s">
        <v>400</v>
      </c>
      <c r="G14">
        <v>0.94599999999999995</v>
      </c>
      <c r="H14" t="s">
        <v>294</v>
      </c>
      <c r="J14">
        <v>1</v>
      </c>
      <c r="K14" t="s">
        <v>67</v>
      </c>
      <c r="L14" t="s">
        <v>419</v>
      </c>
      <c r="M14" t="s">
        <v>413</v>
      </c>
      <c r="N14" s="134">
        <v>5.0601683558291165E-2</v>
      </c>
    </row>
    <row r="15" spans="2:16" x14ac:dyDescent="0.3">
      <c r="B15" t="s">
        <v>29</v>
      </c>
      <c r="C15" t="s">
        <v>258</v>
      </c>
      <c r="D15" t="s">
        <v>49</v>
      </c>
      <c r="E15">
        <v>20</v>
      </c>
      <c r="F15" t="s">
        <v>399</v>
      </c>
      <c r="G15">
        <v>0.86499999999999999</v>
      </c>
      <c r="H15" t="s">
        <v>295</v>
      </c>
      <c r="J15">
        <v>1</v>
      </c>
      <c r="K15" t="s">
        <v>67</v>
      </c>
      <c r="L15" t="s">
        <v>420</v>
      </c>
      <c r="M15" t="s">
        <v>414</v>
      </c>
      <c r="N15" s="134">
        <v>6.2583849290361551E-2</v>
      </c>
    </row>
    <row r="16" spans="2:16" x14ac:dyDescent="0.3">
      <c r="B16" t="s">
        <v>20</v>
      </c>
      <c r="C16" t="s">
        <v>268</v>
      </c>
      <c r="D16" t="s">
        <v>46</v>
      </c>
      <c r="E16">
        <v>20</v>
      </c>
      <c r="F16" t="s">
        <v>398</v>
      </c>
      <c r="G16">
        <v>0.86499999999999999</v>
      </c>
      <c r="H16" t="s">
        <v>295</v>
      </c>
      <c r="J16">
        <v>1</v>
      </c>
      <c r="K16" t="s">
        <v>67</v>
      </c>
      <c r="L16" t="s">
        <v>440</v>
      </c>
      <c r="M16" t="s">
        <v>34</v>
      </c>
      <c r="N16" s="134">
        <v>2.8665479657858723E-2</v>
      </c>
    </row>
    <row r="17" spans="2:14" x14ac:dyDescent="0.3">
      <c r="B17" t="s">
        <v>36</v>
      </c>
      <c r="C17" t="s">
        <v>264</v>
      </c>
      <c r="D17" t="s">
        <v>55</v>
      </c>
      <c r="E17">
        <v>11</v>
      </c>
      <c r="F17" t="s">
        <v>397</v>
      </c>
      <c r="G17">
        <v>1</v>
      </c>
      <c r="H17" t="s">
        <v>292</v>
      </c>
      <c r="J17">
        <v>1</v>
      </c>
      <c r="K17" t="s">
        <v>68</v>
      </c>
      <c r="L17" t="s">
        <v>524</v>
      </c>
      <c r="M17" t="s">
        <v>518</v>
      </c>
      <c r="N17" s="134">
        <v>1.6812709883740149E-2</v>
      </c>
    </row>
    <row r="18" spans="2:14" x14ac:dyDescent="0.3">
      <c r="C18" t="s">
        <v>263</v>
      </c>
      <c r="D18" t="s">
        <v>56</v>
      </c>
      <c r="E18">
        <f>E17</f>
        <v>11</v>
      </c>
      <c r="F18" t="str">
        <f t="shared" ref="F18:H18" si="8">F17</f>
        <v>WtrHt-Res-Gas</v>
      </c>
      <c r="G18">
        <f t="shared" si="8"/>
        <v>1</v>
      </c>
      <c r="H18" t="str">
        <f t="shared" si="8"/>
        <v>NA</v>
      </c>
      <c r="J18">
        <v>1</v>
      </c>
      <c r="K18" t="s">
        <v>68</v>
      </c>
      <c r="L18" t="s">
        <v>516</v>
      </c>
      <c r="M18" t="s">
        <v>517</v>
      </c>
      <c r="N18" s="134">
        <v>3.3288063197842006E-2</v>
      </c>
    </row>
    <row r="19" spans="2:14" x14ac:dyDescent="0.3">
      <c r="B19" t="s">
        <v>35</v>
      </c>
      <c r="C19" t="s">
        <v>265</v>
      </c>
      <c r="D19" t="s">
        <v>54</v>
      </c>
      <c r="E19">
        <v>13</v>
      </c>
      <c r="F19" t="s">
        <v>396</v>
      </c>
      <c r="G19">
        <v>1</v>
      </c>
      <c r="H19" t="s">
        <v>292</v>
      </c>
      <c r="J19">
        <v>1</v>
      </c>
      <c r="K19" t="s">
        <v>68</v>
      </c>
      <c r="L19" t="s">
        <v>46</v>
      </c>
      <c r="M19" t="s">
        <v>20</v>
      </c>
      <c r="N19" s="134">
        <v>1.1657824612314306E-2</v>
      </c>
    </row>
    <row r="20" spans="2:14" x14ac:dyDescent="0.3">
      <c r="B20" t="s">
        <v>24</v>
      </c>
      <c r="C20" t="s">
        <v>269</v>
      </c>
      <c r="D20" t="s">
        <v>57</v>
      </c>
      <c r="E20">
        <v>20</v>
      </c>
      <c r="F20" t="s">
        <v>395</v>
      </c>
      <c r="G20">
        <v>1</v>
      </c>
      <c r="H20" t="s">
        <v>292</v>
      </c>
      <c r="J20">
        <v>1</v>
      </c>
      <c r="K20" t="s">
        <v>68</v>
      </c>
      <c r="L20" t="s">
        <v>562</v>
      </c>
      <c r="M20" t="s">
        <v>571</v>
      </c>
      <c r="N20" s="134">
        <v>1.7464448579897193E-2</v>
      </c>
    </row>
    <row r="21" spans="2:14" x14ac:dyDescent="0.3">
      <c r="B21" t="s">
        <v>26</v>
      </c>
      <c r="C21" t="s">
        <v>271</v>
      </c>
      <c r="D21" t="s">
        <v>231</v>
      </c>
      <c r="E21">
        <v>10</v>
      </c>
      <c r="F21" t="s">
        <v>394</v>
      </c>
      <c r="G21">
        <v>0.73699999999999999</v>
      </c>
      <c r="H21" t="s">
        <v>296</v>
      </c>
      <c r="J21">
        <v>1</v>
      </c>
      <c r="K21" t="s">
        <v>68</v>
      </c>
      <c r="L21" t="s">
        <v>556</v>
      </c>
      <c r="M21" t="s">
        <v>572</v>
      </c>
      <c r="N21" s="134">
        <v>2.32345251530842E-2</v>
      </c>
    </row>
    <row r="22" spans="2:14" x14ac:dyDescent="0.3">
      <c r="B22" t="s">
        <v>232</v>
      </c>
      <c r="C22" t="s">
        <v>272</v>
      </c>
      <c r="D22" t="s">
        <v>384</v>
      </c>
      <c r="E22">
        <v>10</v>
      </c>
      <c r="F22" t="s">
        <v>394</v>
      </c>
      <c r="G22">
        <v>0.73699999999999999</v>
      </c>
      <c r="H22" t="s">
        <v>296</v>
      </c>
      <c r="J22">
        <v>1</v>
      </c>
      <c r="K22" t="s">
        <v>68</v>
      </c>
      <c r="L22" t="s">
        <v>415</v>
      </c>
      <c r="M22" t="s">
        <v>409</v>
      </c>
      <c r="N22" s="134">
        <v>2.0607789328907149E-2</v>
      </c>
    </row>
    <row r="23" spans="2:14" x14ac:dyDescent="0.3">
      <c r="B23" t="s">
        <v>25</v>
      </c>
      <c r="C23" t="s">
        <v>270</v>
      </c>
      <c r="D23" t="s">
        <v>58</v>
      </c>
      <c r="E23">
        <v>11</v>
      </c>
      <c r="F23" t="s">
        <v>393</v>
      </c>
      <c r="G23">
        <v>0.86499999999999999</v>
      </c>
      <c r="H23" t="s">
        <v>295</v>
      </c>
      <c r="J23">
        <v>1</v>
      </c>
      <c r="K23" t="s">
        <v>68</v>
      </c>
      <c r="L23" t="s">
        <v>416</v>
      </c>
      <c r="M23" t="s">
        <v>410</v>
      </c>
      <c r="N23" s="134">
        <v>3.4299586091561959E-2</v>
      </c>
    </row>
    <row r="24" spans="2:14" x14ac:dyDescent="0.3">
      <c r="B24" t="s">
        <v>32</v>
      </c>
      <c r="C24" t="s">
        <v>298</v>
      </c>
      <c r="D24" t="s">
        <v>51</v>
      </c>
      <c r="E24">
        <v>20</v>
      </c>
      <c r="F24" t="s">
        <v>392</v>
      </c>
      <c r="G24">
        <v>1</v>
      </c>
      <c r="H24" t="s">
        <v>292</v>
      </c>
      <c r="J24">
        <v>1</v>
      </c>
      <c r="K24" t="s">
        <v>68</v>
      </c>
      <c r="L24" t="s">
        <v>49</v>
      </c>
      <c r="M24" t="s">
        <v>29</v>
      </c>
      <c r="N24" s="134">
        <v>3.2779992016740353E-2</v>
      </c>
    </row>
    <row r="25" spans="2:14" x14ac:dyDescent="0.3">
      <c r="J25">
        <v>1</v>
      </c>
      <c r="K25" t="s">
        <v>68</v>
      </c>
      <c r="L25" t="s">
        <v>50</v>
      </c>
      <c r="M25" t="s">
        <v>30</v>
      </c>
      <c r="N25" s="134">
        <v>1.4062336175972755E-2</v>
      </c>
    </row>
    <row r="26" spans="2:14" x14ac:dyDescent="0.3">
      <c r="E26" s="93" t="s">
        <v>488</v>
      </c>
      <c r="F26" s="93"/>
      <c r="J26">
        <v>1</v>
      </c>
      <c r="K26" t="s">
        <v>68</v>
      </c>
      <c r="L26" t="s">
        <v>51</v>
      </c>
      <c r="M26" t="s">
        <v>32</v>
      </c>
      <c r="N26" s="134">
        <v>5.6802386689195163E-2</v>
      </c>
    </row>
    <row r="27" spans="2:14" x14ac:dyDescent="0.3">
      <c r="E27" s="94" t="s">
        <v>486</v>
      </c>
      <c r="F27" s="93" t="s">
        <v>487</v>
      </c>
      <c r="J27">
        <v>1</v>
      </c>
      <c r="K27" t="s">
        <v>68</v>
      </c>
      <c r="L27" t="s">
        <v>417</v>
      </c>
      <c r="M27" t="s">
        <v>411</v>
      </c>
      <c r="N27" s="134">
        <v>7.5999504083559995E-3</v>
      </c>
    </row>
    <row r="28" spans="2:14" x14ac:dyDescent="0.3">
      <c r="E28" s="94" t="s">
        <v>482</v>
      </c>
      <c r="F28" s="93" t="s">
        <v>483</v>
      </c>
      <c r="J28">
        <v>1</v>
      </c>
      <c r="K28" t="s">
        <v>68</v>
      </c>
      <c r="L28" t="s">
        <v>418</v>
      </c>
      <c r="M28" t="s">
        <v>412</v>
      </c>
      <c r="N28" s="134">
        <v>9.10830665142906E-3</v>
      </c>
    </row>
    <row r="29" spans="2:14" x14ac:dyDescent="0.3">
      <c r="E29" s="93"/>
      <c r="F29" s="93" t="s">
        <v>484</v>
      </c>
      <c r="J29">
        <v>1</v>
      </c>
      <c r="K29" t="s">
        <v>68</v>
      </c>
      <c r="L29" t="s">
        <v>419</v>
      </c>
      <c r="M29" t="s">
        <v>413</v>
      </c>
      <c r="N29" s="134">
        <v>5.6517088045067325E-2</v>
      </c>
    </row>
    <row r="30" spans="2:14" x14ac:dyDescent="0.3">
      <c r="E30" s="93"/>
      <c r="F30" s="93" t="s">
        <v>485</v>
      </c>
      <c r="J30">
        <v>1</v>
      </c>
      <c r="K30" t="s">
        <v>68</v>
      </c>
      <c r="L30" t="s">
        <v>420</v>
      </c>
      <c r="M30" t="s">
        <v>414</v>
      </c>
      <c r="N30" s="134">
        <v>6.9676393243310625E-2</v>
      </c>
    </row>
    <row r="31" spans="2:14" x14ac:dyDescent="0.3">
      <c r="J31">
        <v>1</v>
      </c>
      <c r="K31" t="s">
        <v>68</v>
      </c>
      <c r="L31" t="s">
        <v>440</v>
      </c>
      <c r="M31" t="s">
        <v>34</v>
      </c>
      <c r="N31" s="134">
        <v>2.7241859346472563E-2</v>
      </c>
    </row>
    <row r="32" spans="2:14" x14ac:dyDescent="0.3">
      <c r="J32">
        <v>1</v>
      </c>
      <c r="K32" t="s">
        <v>66</v>
      </c>
      <c r="L32" t="s">
        <v>524</v>
      </c>
      <c r="M32" t="s">
        <v>518</v>
      </c>
      <c r="N32" s="134">
        <v>1.9697974637007457E-2</v>
      </c>
    </row>
    <row r="33" spans="10:14" x14ac:dyDescent="0.3">
      <c r="J33">
        <v>1</v>
      </c>
      <c r="K33" t="s">
        <v>66</v>
      </c>
      <c r="L33" t="s">
        <v>516</v>
      </c>
      <c r="M33" t="s">
        <v>517</v>
      </c>
      <c r="N33" s="134">
        <v>3.8988970625938521E-2</v>
      </c>
    </row>
    <row r="34" spans="10:14" x14ac:dyDescent="0.3">
      <c r="J34">
        <v>1</v>
      </c>
      <c r="K34" t="s">
        <v>66</v>
      </c>
      <c r="L34" t="s">
        <v>46</v>
      </c>
      <c r="M34" t="s">
        <v>20</v>
      </c>
      <c r="N34" s="134">
        <v>2.5439382366110881E-2</v>
      </c>
    </row>
    <row r="35" spans="10:14" x14ac:dyDescent="0.3">
      <c r="J35">
        <v>1</v>
      </c>
      <c r="K35" t="s">
        <v>66</v>
      </c>
      <c r="L35" t="s">
        <v>562</v>
      </c>
      <c r="M35" t="s">
        <v>571</v>
      </c>
      <c r="N35" s="134">
        <v>3.7564109060212472E-2</v>
      </c>
    </row>
    <row r="36" spans="10:14" x14ac:dyDescent="0.3">
      <c r="J36">
        <v>1</v>
      </c>
      <c r="K36" t="s">
        <v>66</v>
      </c>
      <c r="L36" t="s">
        <v>556</v>
      </c>
      <c r="M36" t="s">
        <v>572</v>
      </c>
      <c r="N36" s="134">
        <v>4.4003942696557559E-2</v>
      </c>
    </row>
    <row r="37" spans="10:14" x14ac:dyDescent="0.3">
      <c r="J37">
        <v>1</v>
      </c>
      <c r="K37" t="s">
        <v>66</v>
      </c>
      <c r="L37" t="s">
        <v>415</v>
      </c>
      <c r="M37" t="s">
        <v>409</v>
      </c>
      <c r="N37" s="134">
        <v>2.9413423427595571E-2</v>
      </c>
    </row>
    <row r="38" spans="10:14" x14ac:dyDescent="0.3">
      <c r="J38">
        <v>1</v>
      </c>
      <c r="K38" t="s">
        <v>66</v>
      </c>
      <c r="L38" t="s">
        <v>416</v>
      </c>
      <c r="M38" t="s">
        <v>410</v>
      </c>
      <c r="N38" s="134">
        <v>3.5746972765355101E-2</v>
      </c>
    </row>
    <row r="39" spans="10:14" x14ac:dyDescent="0.3">
      <c r="J39">
        <v>1</v>
      </c>
      <c r="K39" t="s">
        <v>66</v>
      </c>
      <c r="L39" t="s">
        <v>49</v>
      </c>
      <c r="M39" t="s">
        <v>29</v>
      </c>
      <c r="N39" s="134">
        <v>4.0467495159032502E-2</v>
      </c>
    </row>
    <row r="40" spans="10:14" x14ac:dyDescent="0.3">
      <c r="J40">
        <v>1</v>
      </c>
      <c r="K40" t="s">
        <v>66</v>
      </c>
      <c r="L40" t="s">
        <v>50</v>
      </c>
      <c r="M40" t="s">
        <v>30</v>
      </c>
      <c r="N40" s="134">
        <v>0.12563613083685035</v>
      </c>
    </row>
    <row r="41" spans="10:14" x14ac:dyDescent="0.3">
      <c r="J41">
        <v>1</v>
      </c>
      <c r="K41" t="s">
        <v>66</v>
      </c>
      <c r="L41" t="s">
        <v>51</v>
      </c>
      <c r="M41" t="s">
        <v>32</v>
      </c>
      <c r="N41" s="134">
        <v>6.4395916149513052E-2</v>
      </c>
    </row>
    <row r="42" spans="10:14" x14ac:dyDescent="0.3">
      <c r="J42">
        <v>1</v>
      </c>
      <c r="K42" t="s">
        <v>66</v>
      </c>
      <c r="L42" t="s">
        <v>417</v>
      </c>
      <c r="M42" t="s">
        <v>411</v>
      </c>
      <c r="N42" s="134">
        <v>3.6574550321978819E-3</v>
      </c>
    </row>
    <row r="43" spans="10:14" x14ac:dyDescent="0.3">
      <c r="J43">
        <v>1</v>
      </c>
      <c r="K43" t="s">
        <v>66</v>
      </c>
      <c r="L43" t="s">
        <v>418</v>
      </c>
      <c r="M43" t="s">
        <v>412</v>
      </c>
      <c r="N43" s="134">
        <v>4.5146645492169495E-3</v>
      </c>
    </row>
    <row r="44" spans="10:14" x14ac:dyDescent="0.3">
      <c r="J44">
        <v>1</v>
      </c>
      <c r="K44" t="s">
        <v>66</v>
      </c>
      <c r="L44" t="s">
        <v>419</v>
      </c>
      <c r="M44" t="s">
        <v>413</v>
      </c>
      <c r="N44" s="134">
        <v>6.5868405745042644E-2</v>
      </c>
    </row>
    <row r="45" spans="10:14" x14ac:dyDescent="0.3">
      <c r="J45">
        <v>1</v>
      </c>
      <c r="K45" t="s">
        <v>66</v>
      </c>
      <c r="L45" t="s">
        <v>420</v>
      </c>
      <c r="M45" t="s">
        <v>414</v>
      </c>
      <c r="N45" s="134">
        <v>8.0824432908387978E-2</v>
      </c>
    </row>
    <row r="46" spans="10:14" x14ac:dyDescent="0.3">
      <c r="J46">
        <v>1</v>
      </c>
      <c r="K46" t="s">
        <v>66</v>
      </c>
      <c r="L46" t="s">
        <v>440</v>
      </c>
      <c r="M46" t="s">
        <v>34</v>
      </c>
      <c r="N46" s="134">
        <v>3.7552815917587364E-2</v>
      </c>
    </row>
    <row r="47" spans="10:14" x14ac:dyDescent="0.3">
      <c r="J47">
        <v>2</v>
      </c>
      <c r="K47" t="s">
        <v>67</v>
      </c>
      <c r="L47" t="s">
        <v>524</v>
      </c>
      <c r="M47" t="s">
        <v>518</v>
      </c>
      <c r="N47" s="134">
        <v>1.8955025412450803E-2</v>
      </c>
    </row>
    <row r="48" spans="10:14" x14ac:dyDescent="0.3">
      <c r="J48">
        <v>2</v>
      </c>
      <c r="K48" t="s">
        <v>67</v>
      </c>
      <c r="L48" t="s">
        <v>516</v>
      </c>
      <c r="M48" t="s">
        <v>517</v>
      </c>
      <c r="N48" s="134">
        <v>3.8007108739739871E-2</v>
      </c>
    </row>
    <row r="49" spans="10:14" x14ac:dyDescent="0.3">
      <c r="J49">
        <v>2</v>
      </c>
      <c r="K49" t="s">
        <v>67</v>
      </c>
      <c r="L49" t="s">
        <v>46</v>
      </c>
      <c r="M49" t="s">
        <v>20</v>
      </c>
      <c r="N49" s="134">
        <v>1.3369604133661147E-2</v>
      </c>
    </row>
    <row r="50" spans="10:14" x14ac:dyDescent="0.3">
      <c r="J50">
        <v>2</v>
      </c>
      <c r="K50" t="s">
        <v>67</v>
      </c>
      <c r="L50" t="s">
        <v>562</v>
      </c>
      <c r="M50" t="s">
        <v>571</v>
      </c>
      <c r="N50" s="134">
        <v>2.6289436105573757E-2</v>
      </c>
    </row>
    <row r="51" spans="10:14" x14ac:dyDescent="0.3">
      <c r="J51">
        <v>2</v>
      </c>
      <c r="K51" t="s">
        <v>67</v>
      </c>
      <c r="L51" t="s">
        <v>556</v>
      </c>
      <c r="M51" t="s">
        <v>572</v>
      </c>
      <c r="N51" s="134">
        <v>3.2785772734439986E-2</v>
      </c>
    </row>
    <row r="52" spans="10:14" x14ac:dyDescent="0.3">
      <c r="J52">
        <v>2</v>
      </c>
      <c r="K52" t="s">
        <v>67</v>
      </c>
      <c r="L52" t="s">
        <v>415</v>
      </c>
      <c r="M52" t="s">
        <v>409</v>
      </c>
      <c r="N52" s="134">
        <v>1.2890171721923105E-2</v>
      </c>
    </row>
    <row r="53" spans="10:14" x14ac:dyDescent="0.3">
      <c r="J53">
        <v>2</v>
      </c>
      <c r="K53" t="s">
        <v>67</v>
      </c>
      <c r="L53" t="s">
        <v>416</v>
      </c>
      <c r="M53" t="s">
        <v>410</v>
      </c>
      <c r="N53" s="134">
        <v>3.2058131468639312E-2</v>
      </c>
    </row>
    <row r="54" spans="10:14" x14ac:dyDescent="0.3">
      <c r="J54">
        <v>2</v>
      </c>
      <c r="K54" t="s">
        <v>67</v>
      </c>
      <c r="L54" t="s">
        <v>49</v>
      </c>
      <c r="M54" t="s">
        <v>29</v>
      </c>
      <c r="N54" s="134">
        <v>2.8782671332871827E-2</v>
      </c>
    </row>
    <row r="55" spans="10:14" x14ac:dyDescent="0.3">
      <c r="J55">
        <v>2</v>
      </c>
      <c r="K55" t="s">
        <v>67</v>
      </c>
      <c r="L55" t="s">
        <v>50</v>
      </c>
      <c r="M55" t="s">
        <v>30</v>
      </c>
      <c r="N55" s="134">
        <v>2.3933250665328358E-2</v>
      </c>
    </row>
    <row r="56" spans="10:14" x14ac:dyDescent="0.3">
      <c r="J56">
        <v>2</v>
      </c>
      <c r="K56" t="s">
        <v>67</v>
      </c>
      <c r="L56" t="s">
        <v>51</v>
      </c>
      <c r="M56" t="s">
        <v>32</v>
      </c>
      <c r="N56" s="134">
        <v>3.6206302751642834E-2</v>
      </c>
    </row>
    <row r="57" spans="10:14" x14ac:dyDescent="0.3">
      <c r="J57">
        <v>2</v>
      </c>
      <c r="K57" t="s">
        <v>67</v>
      </c>
      <c r="L57" t="s">
        <v>417</v>
      </c>
      <c r="M57" t="s">
        <v>411</v>
      </c>
      <c r="N57" s="134">
        <v>1.6022115375477621E-2</v>
      </c>
    </row>
    <row r="58" spans="10:14" x14ac:dyDescent="0.3">
      <c r="J58">
        <v>2</v>
      </c>
      <c r="K58" t="s">
        <v>67</v>
      </c>
      <c r="L58" t="s">
        <v>418</v>
      </c>
      <c r="M58" t="s">
        <v>412</v>
      </c>
      <c r="N58" s="134">
        <v>1.7990340216784081E-2</v>
      </c>
    </row>
    <row r="59" spans="10:14" x14ac:dyDescent="0.3">
      <c r="J59">
        <v>2</v>
      </c>
      <c r="K59" t="s">
        <v>67</v>
      </c>
      <c r="L59" t="s">
        <v>419</v>
      </c>
      <c r="M59" t="s">
        <v>413</v>
      </c>
      <c r="N59" s="134">
        <v>4.7828136581914357E-2</v>
      </c>
    </row>
    <row r="60" spans="10:14" x14ac:dyDescent="0.3">
      <c r="J60">
        <v>2</v>
      </c>
      <c r="K60" t="s">
        <v>67</v>
      </c>
      <c r="L60" t="s">
        <v>420</v>
      </c>
      <c r="M60" t="s">
        <v>414</v>
      </c>
      <c r="N60" s="134">
        <v>5.8815216835538364E-2</v>
      </c>
    </row>
    <row r="61" spans="10:14" x14ac:dyDescent="0.3">
      <c r="J61">
        <v>2</v>
      </c>
      <c r="K61" t="s">
        <v>67</v>
      </c>
      <c r="L61" t="s">
        <v>440</v>
      </c>
      <c r="M61" t="s">
        <v>34</v>
      </c>
      <c r="N61" s="134">
        <v>3.1944318988908295E-2</v>
      </c>
    </row>
    <row r="62" spans="10:14" x14ac:dyDescent="0.3">
      <c r="J62">
        <v>2</v>
      </c>
      <c r="K62" t="s">
        <v>68</v>
      </c>
      <c r="L62" t="s">
        <v>524</v>
      </c>
      <c r="M62" t="s">
        <v>518</v>
      </c>
      <c r="N62" s="134">
        <v>1.6671705080623617E-2</v>
      </c>
    </row>
    <row r="63" spans="10:14" x14ac:dyDescent="0.3">
      <c r="J63">
        <v>2</v>
      </c>
      <c r="K63" t="s">
        <v>68</v>
      </c>
      <c r="L63" t="s">
        <v>516</v>
      </c>
      <c r="M63" t="s">
        <v>517</v>
      </c>
      <c r="N63" s="134">
        <v>3.3464655245908553E-2</v>
      </c>
    </row>
    <row r="64" spans="10:14" x14ac:dyDescent="0.3">
      <c r="J64">
        <v>2</v>
      </c>
      <c r="K64" t="s">
        <v>68</v>
      </c>
      <c r="L64" t="s">
        <v>46</v>
      </c>
      <c r="M64" t="s">
        <v>20</v>
      </c>
      <c r="N64" s="134">
        <v>1.0910485011030629E-2</v>
      </c>
    </row>
    <row r="65" spans="10:14" x14ac:dyDescent="0.3">
      <c r="J65">
        <v>2</v>
      </c>
      <c r="K65" t="s">
        <v>68</v>
      </c>
      <c r="L65" t="s">
        <v>562</v>
      </c>
      <c r="M65" t="s">
        <v>571</v>
      </c>
      <c r="N65" s="134">
        <v>2.0449840507010923E-2</v>
      </c>
    </row>
    <row r="66" spans="10:14" x14ac:dyDescent="0.3">
      <c r="J66">
        <v>2</v>
      </c>
      <c r="K66" t="s">
        <v>68</v>
      </c>
      <c r="L66" t="s">
        <v>556</v>
      </c>
      <c r="M66" t="s">
        <v>572</v>
      </c>
      <c r="N66" s="134">
        <v>2.7197307650270577E-2</v>
      </c>
    </row>
    <row r="67" spans="10:14" x14ac:dyDescent="0.3">
      <c r="J67">
        <v>2</v>
      </c>
      <c r="K67" t="s">
        <v>68</v>
      </c>
      <c r="L67" t="s">
        <v>415</v>
      </c>
      <c r="M67" t="s">
        <v>409</v>
      </c>
      <c r="N67" s="134">
        <v>0</v>
      </c>
    </row>
    <row r="68" spans="10:14" x14ac:dyDescent="0.3">
      <c r="J68">
        <v>2</v>
      </c>
      <c r="K68" t="s">
        <v>68</v>
      </c>
      <c r="L68" t="s">
        <v>416</v>
      </c>
      <c r="M68" t="s">
        <v>410</v>
      </c>
      <c r="N68" s="134">
        <v>1.4828837925515944E-2</v>
      </c>
    </row>
    <row r="69" spans="10:14" x14ac:dyDescent="0.3">
      <c r="J69">
        <v>2</v>
      </c>
      <c r="K69" t="s">
        <v>68</v>
      </c>
      <c r="L69" t="s">
        <v>49</v>
      </c>
      <c r="M69" t="s">
        <v>29</v>
      </c>
      <c r="N69" s="134">
        <v>2.8528735434219816E-2</v>
      </c>
    </row>
    <row r="70" spans="10:14" x14ac:dyDescent="0.3">
      <c r="J70">
        <v>2</v>
      </c>
      <c r="K70" t="s">
        <v>68</v>
      </c>
      <c r="L70" t="s">
        <v>50</v>
      </c>
      <c r="M70" t="s">
        <v>30</v>
      </c>
      <c r="N70" s="134">
        <v>1.626961964688917E-2</v>
      </c>
    </row>
    <row r="71" spans="10:14" x14ac:dyDescent="0.3">
      <c r="J71">
        <v>2</v>
      </c>
      <c r="K71" t="s">
        <v>68</v>
      </c>
      <c r="L71" t="s">
        <v>51</v>
      </c>
      <c r="M71" t="s">
        <v>32</v>
      </c>
      <c r="N71" s="134">
        <v>7.3854761668685237E-2</v>
      </c>
    </row>
    <row r="72" spans="10:14" x14ac:dyDescent="0.3">
      <c r="J72">
        <v>2</v>
      </c>
      <c r="K72" t="s">
        <v>68</v>
      </c>
      <c r="L72" t="s">
        <v>417</v>
      </c>
      <c r="M72" t="s">
        <v>411</v>
      </c>
      <c r="N72" s="134">
        <v>2.0146283172391033E-2</v>
      </c>
    </row>
    <row r="73" spans="10:14" x14ac:dyDescent="0.3">
      <c r="J73">
        <v>2</v>
      </c>
      <c r="K73" t="s">
        <v>68</v>
      </c>
      <c r="L73" t="s">
        <v>418</v>
      </c>
      <c r="M73" t="s">
        <v>412</v>
      </c>
      <c r="N73" s="134">
        <v>2.285343088459043E-2</v>
      </c>
    </row>
    <row r="74" spans="10:14" x14ac:dyDescent="0.3">
      <c r="J74">
        <v>2</v>
      </c>
      <c r="K74" t="s">
        <v>68</v>
      </c>
      <c r="L74" t="s">
        <v>419</v>
      </c>
      <c r="M74" t="s">
        <v>413</v>
      </c>
      <c r="N74" s="134">
        <v>5.2732146415452534E-2</v>
      </c>
    </row>
    <row r="75" spans="10:14" x14ac:dyDescent="0.3">
      <c r="J75">
        <v>2</v>
      </c>
      <c r="K75" t="s">
        <v>68</v>
      </c>
      <c r="L75" t="s">
        <v>420</v>
      </c>
      <c r="M75" t="s">
        <v>414</v>
      </c>
      <c r="N75" s="134">
        <v>6.4694098920992274E-2</v>
      </c>
    </row>
    <row r="76" spans="10:14" x14ac:dyDescent="0.3">
      <c r="J76">
        <v>2</v>
      </c>
      <c r="K76" t="s">
        <v>68</v>
      </c>
      <c r="L76" t="s">
        <v>440</v>
      </c>
      <c r="M76" t="s">
        <v>34</v>
      </c>
      <c r="N76" s="134">
        <v>3.0593743120631546E-2</v>
      </c>
    </row>
    <row r="77" spans="10:14" x14ac:dyDescent="0.3">
      <c r="J77">
        <v>2</v>
      </c>
      <c r="K77" t="s">
        <v>66</v>
      </c>
      <c r="L77" t="s">
        <v>524</v>
      </c>
      <c r="M77" t="s">
        <v>518</v>
      </c>
      <c r="N77" s="134">
        <v>1.8930926030170856E-2</v>
      </c>
    </row>
    <row r="78" spans="10:14" x14ac:dyDescent="0.3">
      <c r="J78">
        <v>2</v>
      </c>
      <c r="K78" t="s">
        <v>66</v>
      </c>
      <c r="L78" t="s">
        <v>516</v>
      </c>
      <c r="M78" t="s">
        <v>517</v>
      </c>
      <c r="N78" s="134">
        <v>3.8006093720581599E-2</v>
      </c>
    </row>
    <row r="79" spans="10:14" x14ac:dyDescent="0.3">
      <c r="J79">
        <v>2</v>
      </c>
      <c r="K79" t="s">
        <v>66</v>
      </c>
      <c r="L79" t="s">
        <v>46</v>
      </c>
      <c r="M79" t="s">
        <v>20</v>
      </c>
      <c r="N79" s="134">
        <v>2.4890407858025956E-2</v>
      </c>
    </row>
    <row r="80" spans="10:14" x14ac:dyDescent="0.3">
      <c r="J80">
        <v>2</v>
      </c>
      <c r="K80" t="s">
        <v>66</v>
      </c>
      <c r="L80" t="s">
        <v>562</v>
      </c>
      <c r="M80" t="s">
        <v>571</v>
      </c>
      <c r="N80" s="134">
        <v>4.3634459630552062E-2</v>
      </c>
    </row>
    <row r="81" spans="10:14" x14ac:dyDescent="0.3">
      <c r="J81">
        <v>2</v>
      </c>
      <c r="K81" t="s">
        <v>66</v>
      </c>
      <c r="L81" t="s">
        <v>556</v>
      </c>
      <c r="M81" t="s">
        <v>572</v>
      </c>
      <c r="N81" s="134">
        <v>5.1096224750447616E-2</v>
      </c>
    </row>
    <row r="82" spans="10:14" x14ac:dyDescent="0.3">
      <c r="J82">
        <v>2</v>
      </c>
      <c r="K82" t="s">
        <v>66</v>
      </c>
      <c r="L82" t="s">
        <v>415</v>
      </c>
      <c r="M82" t="s">
        <v>409</v>
      </c>
      <c r="N82" s="134">
        <v>1.0682563494155101E-2</v>
      </c>
    </row>
    <row r="83" spans="10:14" x14ac:dyDescent="0.3">
      <c r="J83">
        <v>2</v>
      </c>
      <c r="K83" t="s">
        <v>66</v>
      </c>
      <c r="L83" t="s">
        <v>416</v>
      </c>
      <c r="M83" t="s">
        <v>410</v>
      </c>
      <c r="N83" s="134">
        <v>1.8774411216608798E-2</v>
      </c>
    </row>
    <row r="84" spans="10:14" x14ac:dyDescent="0.3">
      <c r="J84">
        <v>2</v>
      </c>
      <c r="K84" t="s">
        <v>66</v>
      </c>
      <c r="L84" t="s">
        <v>49</v>
      </c>
      <c r="M84" t="s">
        <v>29</v>
      </c>
      <c r="N84" s="134">
        <v>3.9970390314635555E-2</v>
      </c>
    </row>
    <row r="85" spans="10:14" x14ac:dyDescent="0.3">
      <c r="J85">
        <v>2</v>
      </c>
      <c r="K85" t="s">
        <v>66</v>
      </c>
      <c r="L85" t="s">
        <v>50</v>
      </c>
      <c r="M85" t="s">
        <v>30</v>
      </c>
      <c r="N85" s="134">
        <v>8.2302508400904875E-2</v>
      </c>
    </row>
    <row r="86" spans="10:14" x14ac:dyDescent="0.3">
      <c r="J86">
        <v>2</v>
      </c>
      <c r="K86" t="s">
        <v>66</v>
      </c>
      <c r="L86" t="s">
        <v>51</v>
      </c>
      <c r="M86" t="s">
        <v>32</v>
      </c>
      <c r="N86" s="134">
        <v>8.2086252913734586E-2</v>
      </c>
    </row>
    <row r="87" spans="10:14" x14ac:dyDescent="0.3">
      <c r="J87">
        <v>2</v>
      </c>
      <c r="K87" t="s">
        <v>66</v>
      </c>
      <c r="L87" t="s">
        <v>417</v>
      </c>
      <c r="M87" t="s">
        <v>411</v>
      </c>
      <c r="N87" s="134">
        <v>1.5737970553729004E-2</v>
      </c>
    </row>
    <row r="88" spans="10:14" x14ac:dyDescent="0.3">
      <c r="J88">
        <v>2</v>
      </c>
      <c r="K88" t="s">
        <v>66</v>
      </c>
      <c r="L88" t="s">
        <v>418</v>
      </c>
      <c r="M88" t="s">
        <v>412</v>
      </c>
      <c r="N88" s="134">
        <v>1.7957797461012698E-2</v>
      </c>
    </row>
    <row r="89" spans="10:14" x14ac:dyDescent="0.3">
      <c r="J89">
        <v>2</v>
      </c>
      <c r="K89" t="s">
        <v>66</v>
      </c>
      <c r="L89" t="s">
        <v>419</v>
      </c>
      <c r="M89" t="s">
        <v>413</v>
      </c>
      <c r="N89" s="134">
        <v>6.4747918814731104E-2</v>
      </c>
    </row>
    <row r="90" spans="10:14" x14ac:dyDescent="0.3">
      <c r="J90">
        <v>2</v>
      </c>
      <c r="K90" t="s">
        <v>66</v>
      </c>
      <c r="L90" t="s">
        <v>420</v>
      </c>
      <c r="M90" t="s">
        <v>414</v>
      </c>
      <c r="N90" s="134">
        <v>7.9111870574353427E-2</v>
      </c>
    </row>
    <row r="91" spans="10:14" x14ac:dyDescent="0.3">
      <c r="J91">
        <v>2</v>
      </c>
      <c r="K91" t="s">
        <v>66</v>
      </c>
      <c r="L91" t="s">
        <v>440</v>
      </c>
      <c r="M91" t="s">
        <v>34</v>
      </c>
      <c r="N91" s="134">
        <v>4.048930214527862E-2</v>
      </c>
    </row>
    <row r="92" spans="10:14" x14ac:dyDescent="0.3">
      <c r="J92">
        <v>3</v>
      </c>
      <c r="K92" t="s">
        <v>67</v>
      </c>
      <c r="L92" t="s">
        <v>524</v>
      </c>
      <c r="M92" t="s">
        <v>518</v>
      </c>
      <c r="N92" s="134">
        <v>2.0089205789851548E-2</v>
      </c>
    </row>
    <row r="93" spans="10:14" x14ac:dyDescent="0.3">
      <c r="J93">
        <v>3</v>
      </c>
      <c r="K93" t="s">
        <v>67</v>
      </c>
      <c r="L93" t="s">
        <v>516</v>
      </c>
      <c r="M93" t="s">
        <v>517</v>
      </c>
      <c r="N93" s="134">
        <v>3.9763946339305842E-2</v>
      </c>
    </row>
    <row r="94" spans="10:14" x14ac:dyDescent="0.3">
      <c r="J94">
        <v>3</v>
      </c>
      <c r="K94" t="s">
        <v>67</v>
      </c>
      <c r="L94" t="s">
        <v>46</v>
      </c>
      <c r="M94" t="s">
        <v>20</v>
      </c>
      <c r="N94" s="134">
        <v>1.4416267394042082E-2</v>
      </c>
    </row>
    <row r="95" spans="10:14" x14ac:dyDescent="0.3">
      <c r="J95">
        <v>3</v>
      </c>
      <c r="K95" t="s">
        <v>67</v>
      </c>
      <c r="L95" t="s">
        <v>562</v>
      </c>
      <c r="M95" t="s">
        <v>571</v>
      </c>
      <c r="N95" s="134">
        <v>2.2586825271830899E-2</v>
      </c>
    </row>
    <row r="96" spans="10:14" x14ac:dyDescent="0.3">
      <c r="J96">
        <v>3</v>
      </c>
      <c r="K96" t="s">
        <v>67</v>
      </c>
      <c r="L96" t="s">
        <v>556</v>
      </c>
      <c r="M96" t="s">
        <v>572</v>
      </c>
      <c r="N96" s="134">
        <v>2.8177086034148348E-2</v>
      </c>
    </row>
    <row r="97" spans="10:14" x14ac:dyDescent="0.3">
      <c r="J97">
        <v>3</v>
      </c>
      <c r="K97" t="s">
        <v>67</v>
      </c>
      <c r="L97" t="s">
        <v>415</v>
      </c>
      <c r="M97" t="s">
        <v>409</v>
      </c>
      <c r="N97" s="134">
        <v>2.5084569642904432E-2</v>
      </c>
    </row>
    <row r="98" spans="10:14" x14ac:dyDescent="0.3">
      <c r="J98">
        <v>3</v>
      </c>
      <c r="K98" t="s">
        <v>67</v>
      </c>
      <c r="L98" t="s">
        <v>416</v>
      </c>
      <c r="M98" t="s">
        <v>410</v>
      </c>
      <c r="N98" s="134">
        <v>4.1846863214548072E-2</v>
      </c>
    </row>
    <row r="99" spans="10:14" x14ac:dyDescent="0.3">
      <c r="J99">
        <v>3</v>
      </c>
      <c r="K99" t="s">
        <v>67</v>
      </c>
      <c r="L99" t="s">
        <v>49</v>
      </c>
      <c r="M99" t="s">
        <v>29</v>
      </c>
      <c r="N99" s="134">
        <v>2.8116333615206424E-2</v>
      </c>
    </row>
    <row r="100" spans="10:14" x14ac:dyDescent="0.3">
      <c r="J100">
        <v>3</v>
      </c>
      <c r="K100" t="s">
        <v>67</v>
      </c>
      <c r="L100" t="s">
        <v>50</v>
      </c>
      <c r="M100" t="s">
        <v>30</v>
      </c>
      <c r="N100" s="134">
        <v>2.0402915805664456E-2</v>
      </c>
    </row>
    <row r="101" spans="10:14" x14ac:dyDescent="0.3">
      <c r="J101">
        <v>3</v>
      </c>
      <c r="K101" t="s">
        <v>67</v>
      </c>
      <c r="L101" t="s">
        <v>51</v>
      </c>
      <c r="M101" t="s">
        <v>32</v>
      </c>
      <c r="N101" s="134">
        <v>2.1392469852878081E-2</v>
      </c>
    </row>
    <row r="102" spans="10:14" x14ac:dyDescent="0.3">
      <c r="J102">
        <v>3</v>
      </c>
      <c r="K102" t="s">
        <v>67</v>
      </c>
      <c r="L102" t="s">
        <v>417</v>
      </c>
      <c r="M102" t="s">
        <v>411</v>
      </c>
      <c r="N102" s="134">
        <v>3.8233504611243181E-3</v>
      </c>
    </row>
    <row r="103" spans="10:14" x14ac:dyDescent="0.3">
      <c r="J103">
        <v>3</v>
      </c>
      <c r="K103" t="s">
        <v>67</v>
      </c>
      <c r="L103" t="s">
        <v>418</v>
      </c>
      <c r="M103" t="s">
        <v>412</v>
      </c>
      <c r="N103" s="134">
        <v>4.6436502696488831E-3</v>
      </c>
    </row>
    <row r="104" spans="10:14" x14ac:dyDescent="0.3">
      <c r="J104">
        <v>3</v>
      </c>
      <c r="K104" t="s">
        <v>67</v>
      </c>
      <c r="L104" t="s">
        <v>419</v>
      </c>
      <c r="M104" t="s">
        <v>413</v>
      </c>
      <c r="N104" s="134">
        <v>5.0601683558291165E-2</v>
      </c>
    </row>
    <row r="105" spans="10:14" x14ac:dyDescent="0.3">
      <c r="J105">
        <v>3</v>
      </c>
      <c r="K105" t="s">
        <v>67</v>
      </c>
      <c r="L105" t="s">
        <v>420</v>
      </c>
      <c r="M105" t="s">
        <v>414</v>
      </c>
      <c r="N105" s="134">
        <v>6.2583849290361551E-2</v>
      </c>
    </row>
    <row r="106" spans="10:14" x14ac:dyDescent="0.3">
      <c r="J106">
        <v>3</v>
      </c>
      <c r="K106" t="s">
        <v>67</v>
      </c>
      <c r="L106" t="s">
        <v>440</v>
      </c>
      <c r="M106" t="s">
        <v>34</v>
      </c>
      <c r="N106" s="134">
        <v>2.8665479657858723E-2</v>
      </c>
    </row>
    <row r="107" spans="10:14" x14ac:dyDescent="0.3">
      <c r="J107">
        <v>3</v>
      </c>
      <c r="K107" t="s">
        <v>68</v>
      </c>
      <c r="L107" t="s">
        <v>524</v>
      </c>
      <c r="M107" t="s">
        <v>518</v>
      </c>
      <c r="N107" s="134">
        <v>1.6812709883740149E-2</v>
      </c>
    </row>
    <row r="108" spans="10:14" x14ac:dyDescent="0.3">
      <c r="J108">
        <v>3</v>
      </c>
      <c r="K108" t="s">
        <v>68</v>
      </c>
      <c r="L108" t="s">
        <v>516</v>
      </c>
      <c r="M108" t="s">
        <v>517</v>
      </c>
      <c r="N108" s="134">
        <v>3.3288063197842006E-2</v>
      </c>
    </row>
    <row r="109" spans="10:14" x14ac:dyDescent="0.3">
      <c r="J109">
        <v>3</v>
      </c>
      <c r="K109" t="s">
        <v>68</v>
      </c>
      <c r="L109" t="s">
        <v>46</v>
      </c>
      <c r="M109" t="s">
        <v>20</v>
      </c>
      <c r="N109" s="134">
        <v>1.1657824612314306E-2</v>
      </c>
    </row>
    <row r="110" spans="10:14" x14ac:dyDescent="0.3">
      <c r="J110">
        <v>3</v>
      </c>
      <c r="K110" t="s">
        <v>68</v>
      </c>
      <c r="L110" t="s">
        <v>562</v>
      </c>
      <c r="M110" t="s">
        <v>571</v>
      </c>
      <c r="N110" s="134">
        <v>1.7464448579897193E-2</v>
      </c>
    </row>
    <row r="111" spans="10:14" x14ac:dyDescent="0.3">
      <c r="J111">
        <v>3</v>
      </c>
      <c r="K111" t="s">
        <v>68</v>
      </c>
      <c r="L111" t="s">
        <v>556</v>
      </c>
      <c r="M111" t="s">
        <v>572</v>
      </c>
      <c r="N111" s="134">
        <v>2.32345251530842E-2</v>
      </c>
    </row>
    <row r="112" spans="10:14" x14ac:dyDescent="0.3">
      <c r="J112">
        <v>3</v>
      </c>
      <c r="K112" t="s">
        <v>68</v>
      </c>
      <c r="L112" t="s">
        <v>415</v>
      </c>
      <c r="M112" t="s">
        <v>409</v>
      </c>
      <c r="N112" s="134">
        <v>2.0607789328907149E-2</v>
      </c>
    </row>
    <row r="113" spans="10:14" x14ac:dyDescent="0.3">
      <c r="J113">
        <v>3</v>
      </c>
      <c r="K113" t="s">
        <v>68</v>
      </c>
      <c r="L113" t="s">
        <v>416</v>
      </c>
      <c r="M113" t="s">
        <v>410</v>
      </c>
      <c r="N113" s="134">
        <v>3.4299586091561959E-2</v>
      </c>
    </row>
    <row r="114" spans="10:14" x14ac:dyDescent="0.3">
      <c r="J114">
        <v>3</v>
      </c>
      <c r="K114" t="s">
        <v>68</v>
      </c>
      <c r="L114" t="s">
        <v>49</v>
      </c>
      <c r="M114" t="s">
        <v>29</v>
      </c>
      <c r="N114" s="134">
        <v>3.2779992016740353E-2</v>
      </c>
    </row>
    <row r="115" spans="10:14" x14ac:dyDescent="0.3">
      <c r="J115">
        <v>3</v>
      </c>
      <c r="K115" t="s">
        <v>68</v>
      </c>
      <c r="L115" t="s">
        <v>50</v>
      </c>
      <c r="M115" t="s">
        <v>30</v>
      </c>
      <c r="N115" s="134">
        <v>1.4062336175972755E-2</v>
      </c>
    </row>
    <row r="116" spans="10:14" x14ac:dyDescent="0.3">
      <c r="J116">
        <v>3</v>
      </c>
      <c r="K116" t="s">
        <v>68</v>
      </c>
      <c r="L116" t="s">
        <v>51</v>
      </c>
      <c r="M116" t="s">
        <v>32</v>
      </c>
      <c r="N116" s="134">
        <v>5.6802386689195163E-2</v>
      </c>
    </row>
    <row r="117" spans="10:14" x14ac:dyDescent="0.3">
      <c r="J117">
        <v>3</v>
      </c>
      <c r="K117" t="s">
        <v>68</v>
      </c>
      <c r="L117" t="s">
        <v>417</v>
      </c>
      <c r="M117" t="s">
        <v>411</v>
      </c>
      <c r="N117" s="134">
        <v>7.5999504083559995E-3</v>
      </c>
    </row>
    <row r="118" spans="10:14" x14ac:dyDescent="0.3">
      <c r="J118">
        <v>3</v>
      </c>
      <c r="K118" t="s">
        <v>68</v>
      </c>
      <c r="L118" t="s">
        <v>418</v>
      </c>
      <c r="M118" t="s">
        <v>412</v>
      </c>
      <c r="N118" s="134">
        <v>9.10830665142906E-3</v>
      </c>
    </row>
    <row r="119" spans="10:14" x14ac:dyDescent="0.3">
      <c r="J119">
        <v>3</v>
      </c>
      <c r="K119" t="s">
        <v>68</v>
      </c>
      <c r="L119" t="s">
        <v>419</v>
      </c>
      <c r="M119" t="s">
        <v>413</v>
      </c>
      <c r="N119" s="134">
        <v>5.6517088045067325E-2</v>
      </c>
    </row>
    <row r="120" spans="10:14" x14ac:dyDescent="0.3">
      <c r="J120">
        <v>3</v>
      </c>
      <c r="K120" t="s">
        <v>68</v>
      </c>
      <c r="L120" t="s">
        <v>420</v>
      </c>
      <c r="M120" t="s">
        <v>414</v>
      </c>
      <c r="N120" s="134">
        <v>6.9676393243310625E-2</v>
      </c>
    </row>
    <row r="121" spans="10:14" x14ac:dyDescent="0.3">
      <c r="J121">
        <v>3</v>
      </c>
      <c r="K121" t="s">
        <v>68</v>
      </c>
      <c r="L121" t="s">
        <v>440</v>
      </c>
      <c r="M121" t="s">
        <v>34</v>
      </c>
      <c r="N121" s="134">
        <v>2.7241859346472563E-2</v>
      </c>
    </row>
    <row r="122" spans="10:14" x14ac:dyDescent="0.3">
      <c r="J122">
        <v>3</v>
      </c>
      <c r="K122" t="s">
        <v>66</v>
      </c>
      <c r="L122" t="s">
        <v>524</v>
      </c>
      <c r="M122" t="s">
        <v>518</v>
      </c>
      <c r="N122" s="134">
        <v>1.9697974637007457E-2</v>
      </c>
    </row>
    <row r="123" spans="10:14" x14ac:dyDescent="0.3">
      <c r="J123">
        <v>3</v>
      </c>
      <c r="K123" t="s">
        <v>66</v>
      </c>
      <c r="L123" t="s">
        <v>516</v>
      </c>
      <c r="M123" t="s">
        <v>517</v>
      </c>
      <c r="N123" s="134">
        <v>3.8988970625938521E-2</v>
      </c>
    </row>
    <row r="124" spans="10:14" x14ac:dyDescent="0.3">
      <c r="J124">
        <v>3</v>
      </c>
      <c r="K124" t="s">
        <v>66</v>
      </c>
      <c r="L124" t="s">
        <v>46</v>
      </c>
      <c r="M124" t="s">
        <v>20</v>
      </c>
      <c r="N124" s="134">
        <v>2.5439382366110881E-2</v>
      </c>
    </row>
    <row r="125" spans="10:14" x14ac:dyDescent="0.3">
      <c r="J125">
        <v>3</v>
      </c>
      <c r="K125" t="s">
        <v>66</v>
      </c>
      <c r="L125" t="s">
        <v>562</v>
      </c>
      <c r="M125" t="s">
        <v>571</v>
      </c>
      <c r="N125" s="134">
        <v>3.7564109060212472E-2</v>
      </c>
    </row>
    <row r="126" spans="10:14" x14ac:dyDescent="0.3">
      <c r="J126">
        <v>3</v>
      </c>
      <c r="K126" t="s">
        <v>66</v>
      </c>
      <c r="L126" t="s">
        <v>556</v>
      </c>
      <c r="M126" t="s">
        <v>572</v>
      </c>
      <c r="N126" s="134">
        <v>4.4003942696557559E-2</v>
      </c>
    </row>
    <row r="127" spans="10:14" x14ac:dyDescent="0.3">
      <c r="J127">
        <v>3</v>
      </c>
      <c r="K127" t="s">
        <v>66</v>
      </c>
      <c r="L127" t="s">
        <v>415</v>
      </c>
      <c r="M127" t="s">
        <v>409</v>
      </c>
      <c r="N127" s="134">
        <v>2.9413423427595571E-2</v>
      </c>
    </row>
    <row r="128" spans="10:14" x14ac:dyDescent="0.3">
      <c r="J128">
        <v>3</v>
      </c>
      <c r="K128" t="s">
        <v>66</v>
      </c>
      <c r="L128" t="s">
        <v>416</v>
      </c>
      <c r="M128" t="s">
        <v>410</v>
      </c>
      <c r="N128" s="134">
        <v>3.5746972765355101E-2</v>
      </c>
    </row>
    <row r="129" spans="10:14" x14ac:dyDescent="0.3">
      <c r="J129">
        <v>3</v>
      </c>
      <c r="K129" t="s">
        <v>66</v>
      </c>
      <c r="L129" t="s">
        <v>49</v>
      </c>
      <c r="M129" t="s">
        <v>29</v>
      </c>
      <c r="N129" s="134">
        <v>4.0467495159032502E-2</v>
      </c>
    </row>
    <row r="130" spans="10:14" x14ac:dyDescent="0.3">
      <c r="J130">
        <v>3</v>
      </c>
      <c r="K130" t="s">
        <v>66</v>
      </c>
      <c r="L130" t="s">
        <v>50</v>
      </c>
      <c r="M130" t="s">
        <v>30</v>
      </c>
      <c r="N130" s="134">
        <v>0.12563613083685035</v>
      </c>
    </row>
    <row r="131" spans="10:14" x14ac:dyDescent="0.3">
      <c r="J131">
        <v>3</v>
      </c>
      <c r="K131" t="s">
        <v>66</v>
      </c>
      <c r="L131" t="s">
        <v>51</v>
      </c>
      <c r="M131" t="s">
        <v>32</v>
      </c>
      <c r="N131" s="134">
        <v>6.4395916149513052E-2</v>
      </c>
    </row>
    <row r="132" spans="10:14" x14ac:dyDescent="0.3">
      <c r="J132">
        <v>3</v>
      </c>
      <c r="K132" t="s">
        <v>66</v>
      </c>
      <c r="L132" t="s">
        <v>417</v>
      </c>
      <c r="M132" t="s">
        <v>411</v>
      </c>
      <c r="N132" s="134">
        <v>3.6574550321978819E-3</v>
      </c>
    </row>
    <row r="133" spans="10:14" x14ac:dyDescent="0.3">
      <c r="J133">
        <v>3</v>
      </c>
      <c r="K133" t="s">
        <v>66</v>
      </c>
      <c r="L133" t="s">
        <v>418</v>
      </c>
      <c r="M133" t="s">
        <v>412</v>
      </c>
      <c r="N133" s="134">
        <v>4.5146645492169495E-3</v>
      </c>
    </row>
    <row r="134" spans="10:14" x14ac:dyDescent="0.3">
      <c r="J134">
        <v>3</v>
      </c>
      <c r="K134" t="s">
        <v>66</v>
      </c>
      <c r="L134" t="s">
        <v>419</v>
      </c>
      <c r="M134" t="s">
        <v>413</v>
      </c>
      <c r="N134" s="134">
        <v>6.5868405745042644E-2</v>
      </c>
    </row>
    <row r="135" spans="10:14" x14ac:dyDescent="0.3">
      <c r="J135">
        <v>3</v>
      </c>
      <c r="K135" t="s">
        <v>66</v>
      </c>
      <c r="L135" t="s">
        <v>420</v>
      </c>
      <c r="M135" t="s">
        <v>414</v>
      </c>
      <c r="N135" s="134">
        <v>8.0824432908387978E-2</v>
      </c>
    </row>
    <row r="136" spans="10:14" x14ac:dyDescent="0.3">
      <c r="J136">
        <v>3</v>
      </c>
      <c r="K136" t="s">
        <v>66</v>
      </c>
      <c r="L136" t="s">
        <v>440</v>
      </c>
      <c r="M136" t="s">
        <v>34</v>
      </c>
      <c r="N136" s="134">
        <v>3.7552815917587364E-2</v>
      </c>
    </row>
    <row r="137" spans="10:14" x14ac:dyDescent="0.3">
      <c r="J137">
        <v>4</v>
      </c>
      <c r="K137" t="s">
        <v>67</v>
      </c>
      <c r="L137" t="s">
        <v>524</v>
      </c>
      <c r="M137" t="s">
        <v>518</v>
      </c>
      <c r="N137" s="134">
        <v>1.8955025412450803E-2</v>
      </c>
    </row>
    <row r="138" spans="10:14" x14ac:dyDescent="0.3">
      <c r="J138">
        <v>4</v>
      </c>
      <c r="K138" t="s">
        <v>67</v>
      </c>
      <c r="L138" t="s">
        <v>516</v>
      </c>
      <c r="M138" t="s">
        <v>517</v>
      </c>
      <c r="N138" s="134">
        <v>3.8007108739739871E-2</v>
      </c>
    </row>
    <row r="139" spans="10:14" x14ac:dyDescent="0.3">
      <c r="J139">
        <v>4</v>
      </c>
      <c r="K139" t="s">
        <v>67</v>
      </c>
      <c r="L139" t="s">
        <v>46</v>
      </c>
      <c r="M139" t="s">
        <v>20</v>
      </c>
      <c r="N139" s="134">
        <v>1.3369604133661147E-2</v>
      </c>
    </row>
    <row r="140" spans="10:14" x14ac:dyDescent="0.3">
      <c r="J140">
        <v>4</v>
      </c>
      <c r="K140" t="s">
        <v>67</v>
      </c>
      <c r="L140" t="s">
        <v>562</v>
      </c>
      <c r="M140" t="s">
        <v>571</v>
      </c>
      <c r="N140" s="134">
        <v>2.6289436105573757E-2</v>
      </c>
    </row>
    <row r="141" spans="10:14" x14ac:dyDescent="0.3">
      <c r="J141">
        <v>4</v>
      </c>
      <c r="K141" t="s">
        <v>67</v>
      </c>
      <c r="L141" t="s">
        <v>556</v>
      </c>
      <c r="M141" t="s">
        <v>572</v>
      </c>
      <c r="N141" s="134">
        <v>3.2785772734439986E-2</v>
      </c>
    </row>
    <row r="142" spans="10:14" x14ac:dyDescent="0.3">
      <c r="J142">
        <v>4</v>
      </c>
      <c r="K142" t="s">
        <v>67</v>
      </c>
      <c r="L142" t="s">
        <v>415</v>
      </c>
      <c r="M142" t="s">
        <v>409</v>
      </c>
      <c r="N142" s="134">
        <v>1.2890171721923105E-2</v>
      </c>
    </row>
    <row r="143" spans="10:14" x14ac:dyDescent="0.3">
      <c r="J143">
        <v>4</v>
      </c>
      <c r="K143" t="s">
        <v>67</v>
      </c>
      <c r="L143" t="s">
        <v>416</v>
      </c>
      <c r="M143" t="s">
        <v>410</v>
      </c>
      <c r="N143" s="134">
        <v>3.2058131468639312E-2</v>
      </c>
    </row>
    <row r="144" spans="10:14" x14ac:dyDescent="0.3">
      <c r="J144">
        <v>4</v>
      </c>
      <c r="K144" t="s">
        <v>67</v>
      </c>
      <c r="L144" t="s">
        <v>49</v>
      </c>
      <c r="M144" t="s">
        <v>29</v>
      </c>
      <c r="N144" s="134">
        <v>2.8782671332871827E-2</v>
      </c>
    </row>
    <row r="145" spans="10:14" x14ac:dyDescent="0.3">
      <c r="J145">
        <v>4</v>
      </c>
      <c r="K145" t="s">
        <v>67</v>
      </c>
      <c r="L145" t="s">
        <v>50</v>
      </c>
      <c r="M145" t="s">
        <v>30</v>
      </c>
      <c r="N145" s="134">
        <v>2.3933250665328358E-2</v>
      </c>
    </row>
    <row r="146" spans="10:14" x14ac:dyDescent="0.3">
      <c r="J146">
        <v>4</v>
      </c>
      <c r="K146" t="s">
        <v>67</v>
      </c>
      <c r="L146" t="s">
        <v>51</v>
      </c>
      <c r="M146" t="s">
        <v>32</v>
      </c>
      <c r="N146" s="134">
        <v>3.6206302751642834E-2</v>
      </c>
    </row>
    <row r="147" spans="10:14" x14ac:dyDescent="0.3">
      <c r="J147">
        <v>4</v>
      </c>
      <c r="K147" t="s">
        <v>67</v>
      </c>
      <c r="L147" t="s">
        <v>417</v>
      </c>
      <c r="M147" t="s">
        <v>411</v>
      </c>
      <c r="N147" s="134">
        <v>1.6022115375477621E-2</v>
      </c>
    </row>
    <row r="148" spans="10:14" x14ac:dyDescent="0.3">
      <c r="J148">
        <v>4</v>
      </c>
      <c r="K148" t="s">
        <v>67</v>
      </c>
      <c r="L148" t="s">
        <v>418</v>
      </c>
      <c r="M148" t="s">
        <v>412</v>
      </c>
      <c r="N148" s="134">
        <v>1.7990340216784081E-2</v>
      </c>
    </row>
    <row r="149" spans="10:14" x14ac:dyDescent="0.3">
      <c r="J149">
        <v>4</v>
      </c>
      <c r="K149" t="s">
        <v>67</v>
      </c>
      <c r="L149" t="s">
        <v>419</v>
      </c>
      <c r="M149" t="s">
        <v>413</v>
      </c>
      <c r="N149" s="134">
        <v>4.7828136581914357E-2</v>
      </c>
    </row>
    <row r="150" spans="10:14" x14ac:dyDescent="0.3">
      <c r="J150">
        <v>4</v>
      </c>
      <c r="K150" t="s">
        <v>67</v>
      </c>
      <c r="L150" t="s">
        <v>420</v>
      </c>
      <c r="M150" t="s">
        <v>414</v>
      </c>
      <c r="N150" s="134">
        <v>5.8815216835538364E-2</v>
      </c>
    </row>
    <row r="151" spans="10:14" x14ac:dyDescent="0.3">
      <c r="J151">
        <v>4</v>
      </c>
      <c r="K151" t="s">
        <v>67</v>
      </c>
      <c r="L151" t="s">
        <v>440</v>
      </c>
      <c r="M151" t="s">
        <v>34</v>
      </c>
      <c r="N151" s="134">
        <v>3.1944318988908295E-2</v>
      </c>
    </row>
    <row r="152" spans="10:14" x14ac:dyDescent="0.3">
      <c r="J152">
        <v>4</v>
      </c>
      <c r="K152" t="s">
        <v>68</v>
      </c>
      <c r="L152" t="s">
        <v>524</v>
      </c>
      <c r="M152" t="s">
        <v>518</v>
      </c>
      <c r="N152" s="134">
        <v>1.6671705080623617E-2</v>
      </c>
    </row>
    <row r="153" spans="10:14" x14ac:dyDescent="0.3">
      <c r="J153">
        <v>4</v>
      </c>
      <c r="K153" t="s">
        <v>68</v>
      </c>
      <c r="L153" t="s">
        <v>516</v>
      </c>
      <c r="M153" t="s">
        <v>517</v>
      </c>
      <c r="N153" s="134">
        <v>3.3464655245908553E-2</v>
      </c>
    </row>
    <row r="154" spans="10:14" x14ac:dyDescent="0.3">
      <c r="J154">
        <v>4</v>
      </c>
      <c r="K154" t="s">
        <v>68</v>
      </c>
      <c r="L154" t="s">
        <v>46</v>
      </c>
      <c r="M154" t="s">
        <v>20</v>
      </c>
      <c r="N154" s="134">
        <v>1.0910485011030629E-2</v>
      </c>
    </row>
    <row r="155" spans="10:14" x14ac:dyDescent="0.3">
      <c r="J155">
        <v>4</v>
      </c>
      <c r="K155" t="s">
        <v>68</v>
      </c>
      <c r="L155" t="s">
        <v>562</v>
      </c>
      <c r="M155" t="s">
        <v>571</v>
      </c>
      <c r="N155" s="134">
        <v>2.0449840507010923E-2</v>
      </c>
    </row>
    <row r="156" spans="10:14" x14ac:dyDescent="0.3">
      <c r="J156">
        <v>4</v>
      </c>
      <c r="K156" t="s">
        <v>68</v>
      </c>
      <c r="L156" t="s">
        <v>556</v>
      </c>
      <c r="M156" t="s">
        <v>572</v>
      </c>
      <c r="N156" s="134">
        <v>2.7197307650270577E-2</v>
      </c>
    </row>
    <row r="157" spans="10:14" x14ac:dyDescent="0.3">
      <c r="J157">
        <v>4</v>
      </c>
      <c r="K157" t="s">
        <v>68</v>
      </c>
      <c r="L157" t="s">
        <v>415</v>
      </c>
      <c r="M157" t="s">
        <v>409</v>
      </c>
      <c r="N157" s="134">
        <v>0</v>
      </c>
    </row>
    <row r="158" spans="10:14" x14ac:dyDescent="0.3">
      <c r="J158">
        <v>4</v>
      </c>
      <c r="K158" t="s">
        <v>68</v>
      </c>
      <c r="L158" t="s">
        <v>416</v>
      </c>
      <c r="M158" t="s">
        <v>410</v>
      </c>
      <c r="N158" s="134">
        <v>1.4828837925515944E-2</v>
      </c>
    </row>
    <row r="159" spans="10:14" x14ac:dyDescent="0.3">
      <c r="J159">
        <v>4</v>
      </c>
      <c r="K159" t="s">
        <v>68</v>
      </c>
      <c r="L159" t="s">
        <v>49</v>
      </c>
      <c r="M159" t="s">
        <v>29</v>
      </c>
      <c r="N159" s="134">
        <v>2.8528735434219816E-2</v>
      </c>
    </row>
    <row r="160" spans="10:14" x14ac:dyDescent="0.3">
      <c r="J160">
        <v>4</v>
      </c>
      <c r="K160" t="s">
        <v>68</v>
      </c>
      <c r="L160" t="s">
        <v>50</v>
      </c>
      <c r="M160" t="s">
        <v>30</v>
      </c>
      <c r="N160" s="134">
        <v>1.626961964688917E-2</v>
      </c>
    </row>
    <row r="161" spans="10:14" x14ac:dyDescent="0.3">
      <c r="J161">
        <v>4</v>
      </c>
      <c r="K161" t="s">
        <v>68</v>
      </c>
      <c r="L161" t="s">
        <v>51</v>
      </c>
      <c r="M161" t="s">
        <v>32</v>
      </c>
      <c r="N161" s="134">
        <v>7.3854761668685237E-2</v>
      </c>
    </row>
    <row r="162" spans="10:14" x14ac:dyDescent="0.3">
      <c r="J162">
        <v>4</v>
      </c>
      <c r="K162" t="s">
        <v>68</v>
      </c>
      <c r="L162" t="s">
        <v>417</v>
      </c>
      <c r="M162" t="s">
        <v>411</v>
      </c>
      <c r="N162" s="134">
        <v>2.0146283172391033E-2</v>
      </c>
    </row>
    <row r="163" spans="10:14" x14ac:dyDescent="0.3">
      <c r="J163">
        <v>4</v>
      </c>
      <c r="K163" t="s">
        <v>68</v>
      </c>
      <c r="L163" t="s">
        <v>418</v>
      </c>
      <c r="M163" t="s">
        <v>412</v>
      </c>
      <c r="N163" s="134">
        <v>2.285343088459043E-2</v>
      </c>
    </row>
    <row r="164" spans="10:14" x14ac:dyDescent="0.3">
      <c r="J164">
        <v>4</v>
      </c>
      <c r="K164" t="s">
        <v>68</v>
      </c>
      <c r="L164" t="s">
        <v>419</v>
      </c>
      <c r="M164" t="s">
        <v>413</v>
      </c>
      <c r="N164" s="134">
        <v>5.2732146415452534E-2</v>
      </c>
    </row>
    <row r="165" spans="10:14" x14ac:dyDescent="0.3">
      <c r="J165">
        <v>4</v>
      </c>
      <c r="K165" t="s">
        <v>68</v>
      </c>
      <c r="L165" t="s">
        <v>420</v>
      </c>
      <c r="M165" t="s">
        <v>414</v>
      </c>
      <c r="N165" s="134">
        <v>6.4694098920992274E-2</v>
      </c>
    </row>
    <row r="166" spans="10:14" x14ac:dyDescent="0.3">
      <c r="J166">
        <v>4</v>
      </c>
      <c r="K166" t="s">
        <v>68</v>
      </c>
      <c r="L166" t="s">
        <v>440</v>
      </c>
      <c r="M166" t="s">
        <v>34</v>
      </c>
      <c r="N166" s="134">
        <v>3.0593743120631546E-2</v>
      </c>
    </row>
    <row r="167" spans="10:14" x14ac:dyDescent="0.3">
      <c r="J167">
        <v>4</v>
      </c>
      <c r="K167" t="s">
        <v>66</v>
      </c>
      <c r="L167" t="s">
        <v>524</v>
      </c>
      <c r="M167" t="s">
        <v>518</v>
      </c>
      <c r="N167" s="134">
        <v>1.8930926030170856E-2</v>
      </c>
    </row>
    <row r="168" spans="10:14" x14ac:dyDescent="0.3">
      <c r="J168">
        <v>4</v>
      </c>
      <c r="K168" t="s">
        <v>66</v>
      </c>
      <c r="L168" t="s">
        <v>516</v>
      </c>
      <c r="M168" t="s">
        <v>517</v>
      </c>
      <c r="N168" s="134">
        <v>3.8006093720581599E-2</v>
      </c>
    </row>
    <row r="169" spans="10:14" x14ac:dyDescent="0.3">
      <c r="J169">
        <v>4</v>
      </c>
      <c r="K169" t="s">
        <v>66</v>
      </c>
      <c r="L169" t="s">
        <v>46</v>
      </c>
      <c r="M169" t="s">
        <v>20</v>
      </c>
      <c r="N169" s="134">
        <v>2.4890407858025956E-2</v>
      </c>
    </row>
    <row r="170" spans="10:14" x14ac:dyDescent="0.3">
      <c r="J170">
        <v>4</v>
      </c>
      <c r="K170" t="s">
        <v>66</v>
      </c>
      <c r="L170" t="s">
        <v>562</v>
      </c>
      <c r="M170" t="s">
        <v>571</v>
      </c>
      <c r="N170" s="134">
        <v>4.3634459630552062E-2</v>
      </c>
    </row>
    <row r="171" spans="10:14" x14ac:dyDescent="0.3">
      <c r="J171">
        <v>4</v>
      </c>
      <c r="K171" t="s">
        <v>66</v>
      </c>
      <c r="L171" t="s">
        <v>556</v>
      </c>
      <c r="M171" t="s">
        <v>572</v>
      </c>
      <c r="N171" s="134">
        <v>5.1096224750447616E-2</v>
      </c>
    </row>
    <row r="172" spans="10:14" x14ac:dyDescent="0.3">
      <c r="J172">
        <v>4</v>
      </c>
      <c r="K172" t="s">
        <v>66</v>
      </c>
      <c r="L172" t="s">
        <v>415</v>
      </c>
      <c r="M172" t="s">
        <v>409</v>
      </c>
      <c r="N172" s="134">
        <v>1.0682563494155101E-2</v>
      </c>
    </row>
    <row r="173" spans="10:14" x14ac:dyDescent="0.3">
      <c r="J173">
        <v>4</v>
      </c>
      <c r="K173" t="s">
        <v>66</v>
      </c>
      <c r="L173" t="s">
        <v>416</v>
      </c>
      <c r="M173" t="s">
        <v>410</v>
      </c>
      <c r="N173" s="134">
        <v>1.8774411216608798E-2</v>
      </c>
    </row>
    <row r="174" spans="10:14" x14ac:dyDescent="0.3">
      <c r="J174">
        <v>4</v>
      </c>
      <c r="K174" t="s">
        <v>66</v>
      </c>
      <c r="L174" t="s">
        <v>49</v>
      </c>
      <c r="M174" t="s">
        <v>29</v>
      </c>
      <c r="N174" s="134">
        <v>3.9970390314635555E-2</v>
      </c>
    </row>
    <row r="175" spans="10:14" x14ac:dyDescent="0.3">
      <c r="J175">
        <v>4</v>
      </c>
      <c r="K175" t="s">
        <v>66</v>
      </c>
      <c r="L175" t="s">
        <v>50</v>
      </c>
      <c r="M175" t="s">
        <v>30</v>
      </c>
      <c r="N175" s="134">
        <v>8.2302508400904875E-2</v>
      </c>
    </row>
    <row r="176" spans="10:14" x14ac:dyDescent="0.3">
      <c r="J176">
        <v>4</v>
      </c>
      <c r="K176" t="s">
        <v>66</v>
      </c>
      <c r="L176" t="s">
        <v>51</v>
      </c>
      <c r="M176" t="s">
        <v>32</v>
      </c>
      <c r="N176" s="134">
        <v>8.2086252913734586E-2</v>
      </c>
    </row>
    <row r="177" spans="10:14" x14ac:dyDescent="0.3">
      <c r="J177">
        <v>4</v>
      </c>
      <c r="K177" t="s">
        <v>66</v>
      </c>
      <c r="L177" t="s">
        <v>417</v>
      </c>
      <c r="M177" t="s">
        <v>411</v>
      </c>
      <c r="N177" s="134">
        <v>1.5737970553729004E-2</v>
      </c>
    </row>
    <row r="178" spans="10:14" x14ac:dyDescent="0.3">
      <c r="J178">
        <v>4</v>
      </c>
      <c r="K178" t="s">
        <v>66</v>
      </c>
      <c r="L178" t="s">
        <v>418</v>
      </c>
      <c r="M178" t="s">
        <v>412</v>
      </c>
      <c r="N178" s="134">
        <v>1.7957797461012698E-2</v>
      </c>
    </row>
    <row r="179" spans="10:14" x14ac:dyDescent="0.3">
      <c r="J179">
        <v>4</v>
      </c>
      <c r="K179" t="s">
        <v>66</v>
      </c>
      <c r="L179" t="s">
        <v>419</v>
      </c>
      <c r="M179" t="s">
        <v>413</v>
      </c>
      <c r="N179" s="134">
        <v>6.4747918814731104E-2</v>
      </c>
    </row>
    <row r="180" spans="10:14" x14ac:dyDescent="0.3">
      <c r="J180">
        <v>4</v>
      </c>
      <c r="K180" t="s">
        <v>66</v>
      </c>
      <c r="L180" t="s">
        <v>420</v>
      </c>
      <c r="M180" t="s">
        <v>414</v>
      </c>
      <c r="N180" s="134">
        <v>7.9111870574353427E-2</v>
      </c>
    </row>
    <row r="181" spans="10:14" x14ac:dyDescent="0.3">
      <c r="J181">
        <v>4</v>
      </c>
      <c r="K181" t="s">
        <v>66</v>
      </c>
      <c r="L181" t="s">
        <v>440</v>
      </c>
      <c r="M181" t="s">
        <v>34</v>
      </c>
      <c r="N181" s="134">
        <v>4.048930214527862E-2</v>
      </c>
    </row>
    <row r="182" spans="10:14" x14ac:dyDescent="0.3">
      <c r="J182">
        <v>5</v>
      </c>
      <c r="K182" t="s">
        <v>67</v>
      </c>
      <c r="L182" t="s">
        <v>524</v>
      </c>
      <c r="M182" t="s">
        <v>518</v>
      </c>
      <c r="N182" s="134">
        <v>2.0089205789851548E-2</v>
      </c>
    </row>
    <row r="183" spans="10:14" x14ac:dyDescent="0.3">
      <c r="J183">
        <v>5</v>
      </c>
      <c r="K183" t="s">
        <v>67</v>
      </c>
      <c r="L183" t="s">
        <v>516</v>
      </c>
      <c r="M183" t="s">
        <v>517</v>
      </c>
      <c r="N183" s="134">
        <v>3.9763946339305842E-2</v>
      </c>
    </row>
    <row r="184" spans="10:14" x14ac:dyDescent="0.3">
      <c r="J184">
        <v>5</v>
      </c>
      <c r="K184" t="s">
        <v>67</v>
      </c>
      <c r="L184" t="s">
        <v>46</v>
      </c>
      <c r="M184" t="s">
        <v>20</v>
      </c>
      <c r="N184" s="134">
        <v>1.4416267394042082E-2</v>
      </c>
    </row>
    <row r="185" spans="10:14" x14ac:dyDescent="0.3">
      <c r="J185">
        <v>5</v>
      </c>
      <c r="K185" t="s">
        <v>67</v>
      </c>
      <c r="L185" t="s">
        <v>562</v>
      </c>
      <c r="M185" t="s">
        <v>571</v>
      </c>
      <c r="N185" s="134">
        <v>2.2586825271830899E-2</v>
      </c>
    </row>
    <row r="186" spans="10:14" x14ac:dyDescent="0.3">
      <c r="J186">
        <v>5</v>
      </c>
      <c r="K186" t="s">
        <v>67</v>
      </c>
      <c r="L186" t="s">
        <v>556</v>
      </c>
      <c r="M186" t="s">
        <v>572</v>
      </c>
      <c r="N186" s="134">
        <v>2.8177086034148348E-2</v>
      </c>
    </row>
    <row r="187" spans="10:14" x14ac:dyDescent="0.3">
      <c r="J187">
        <v>5</v>
      </c>
      <c r="K187" t="s">
        <v>67</v>
      </c>
      <c r="L187" t="s">
        <v>415</v>
      </c>
      <c r="M187" t="s">
        <v>409</v>
      </c>
      <c r="N187" s="134">
        <v>2.5084569642904432E-2</v>
      </c>
    </row>
    <row r="188" spans="10:14" x14ac:dyDescent="0.3">
      <c r="J188">
        <v>5</v>
      </c>
      <c r="K188" t="s">
        <v>67</v>
      </c>
      <c r="L188" t="s">
        <v>416</v>
      </c>
      <c r="M188" t="s">
        <v>410</v>
      </c>
      <c r="N188" s="134">
        <v>4.1846863214548072E-2</v>
      </c>
    </row>
    <row r="189" spans="10:14" x14ac:dyDescent="0.3">
      <c r="J189">
        <v>5</v>
      </c>
      <c r="K189" t="s">
        <v>67</v>
      </c>
      <c r="L189" t="s">
        <v>49</v>
      </c>
      <c r="M189" t="s">
        <v>29</v>
      </c>
      <c r="N189" s="134">
        <v>2.8116333615206424E-2</v>
      </c>
    </row>
    <row r="190" spans="10:14" x14ac:dyDescent="0.3">
      <c r="J190">
        <v>5</v>
      </c>
      <c r="K190" t="s">
        <v>67</v>
      </c>
      <c r="L190" t="s">
        <v>50</v>
      </c>
      <c r="M190" t="s">
        <v>30</v>
      </c>
      <c r="N190" s="134">
        <v>2.0402915805664456E-2</v>
      </c>
    </row>
    <row r="191" spans="10:14" x14ac:dyDescent="0.3">
      <c r="J191">
        <v>5</v>
      </c>
      <c r="K191" t="s">
        <v>67</v>
      </c>
      <c r="L191" t="s">
        <v>51</v>
      </c>
      <c r="M191" t="s">
        <v>32</v>
      </c>
      <c r="N191" s="134">
        <v>2.1392469852878081E-2</v>
      </c>
    </row>
    <row r="192" spans="10:14" x14ac:dyDescent="0.3">
      <c r="J192">
        <v>5</v>
      </c>
      <c r="K192" t="s">
        <v>67</v>
      </c>
      <c r="L192" t="s">
        <v>417</v>
      </c>
      <c r="M192" t="s">
        <v>411</v>
      </c>
      <c r="N192" s="134">
        <v>3.8233504611243181E-3</v>
      </c>
    </row>
    <row r="193" spans="10:14" x14ac:dyDescent="0.3">
      <c r="J193">
        <v>5</v>
      </c>
      <c r="K193" t="s">
        <v>67</v>
      </c>
      <c r="L193" t="s">
        <v>418</v>
      </c>
      <c r="M193" t="s">
        <v>412</v>
      </c>
      <c r="N193" s="134">
        <v>4.6436502696488831E-3</v>
      </c>
    </row>
    <row r="194" spans="10:14" x14ac:dyDescent="0.3">
      <c r="J194">
        <v>5</v>
      </c>
      <c r="K194" t="s">
        <v>67</v>
      </c>
      <c r="L194" t="s">
        <v>419</v>
      </c>
      <c r="M194" t="s">
        <v>413</v>
      </c>
      <c r="N194" s="134">
        <v>5.0601683558291165E-2</v>
      </c>
    </row>
    <row r="195" spans="10:14" x14ac:dyDescent="0.3">
      <c r="J195">
        <v>5</v>
      </c>
      <c r="K195" t="s">
        <v>67</v>
      </c>
      <c r="L195" t="s">
        <v>420</v>
      </c>
      <c r="M195" t="s">
        <v>414</v>
      </c>
      <c r="N195" s="134">
        <v>6.2583849290361551E-2</v>
      </c>
    </row>
    <row r="196" spans="10:14" x14ac:dyDescent="0.3">
      <c r="J196">
        <v>5</v>
      </c>
      <c r="K196" t="s">
        <v>67</v>
      </c>
      <c r="L196" t="s">
        <v>440</v>
      </c>
      <c r="M196" t="s">
        <v>34</v>
      </c>
      <c r="N196" s="134">
        <v>2.8665479657858723E-2</v>
      </c>
    </row>
    <row r="197" spans="10:14" x14ac:dyDescent="0.3">
      <c r="J197">
        <v>5</v>
      </c>
      <c r="K197" t="s">
        <v>68</v>
      </c>
      <c r="L197" t="s">
        <v>524</v>
      </c>
      <c r="M197" t="s">
        <v>518</v>
      </c>
      <c r="N197" s="134">
        <v>1.6812709883740149E-2</v>
      </c>
    </row>
    <row r="198" spans="10:14" x14ac:dyDescent="0.3">
      <c r="J198">
        <v>5</v>
      </c>
      <c r="K198" t="s">
        <v>68</v>
      </c>
      <c r="L198" t="s">
        <v>516</v>
      </c>
      <c r="M198" t="s">
        <v>517</v>
      </c>
      <c r="N198" s="134">
        <v>3.3288063197842006E-2</v>
      </c>
    </row>
    <row r="199" spans="10:14" x14ac:dyDescent="0.3">
      <c r="J199">
        <v>5</v>
      </c>
      <c r="K199" t="s">
        <v>68</v>
      </c>
      <c r="L199" t="s">
        <v>46</v>
      </c>
      <c r="M199" t="s">
        <v>20</v>
      </c>
      <c r="N199" s="134">
        <v>1.1657824612314306E-2</v>
      </c>
    </row>
    <row r="200" spans="10:14" x14ac:dyDescent="0.3">
      <c r="J200">
        <v>5</v>
      </c>
      <c r="K200" t="s">
        <v>68</v>
      </c>
      <c r="L200" t="s">
        <v>562</v>
      </c>
      <c r="M200" t="s">
        <v>571</v>
      </c>
      <c r="N200" s="134">
        <v>1.7464448579897193E-2</v>
      </c>
    </row>
    <row r="201" spans="10:14" x14ac:dyDescent="0.3">
      <c r="J201">
        <v>5</v>
      </c>
      <c r="K201" t="s">
        <v>68</v>
      </c>
      <c r="L201" t="s">
        <v>556</v>
      </c>
      <c r="M201" t="s">
        <v>572</v>
      </c>
      <c r="N201" s="134">
        <v>2.32345251530842E-2</v>
      </c>
    </row>
    <row r="202" spans="10:14" x14ac:dyDescent="0.3">
      <c r="J202">
        <v>5</v>
      </c>
      <c r="K202" t="s">
        <v>68</v>
      </c>
      <c r="L202" t="s">
        <v>415</v>
      </c>
      <c r="M202" t="s">
        <v>409</v>
      </c>
      <c r="N202" s="134">
        <v>2.0607789328907149E-2</v>
      </c>
    </row>
    <row r="203" spans="10:14" x14ac:dyDescent="0.3">
      <c r="J203">
        <v>5</v>
      </c>
      <c r="K203" t="s">
        <v>68</v>
      </c>
      <c r="L203" t="s">
        <v>416</v>
      </c>
      <c r="M203" t="s">
        <v>410</v>
      </c>
      <c r="N203" s="134">
        <v>3.4299586091561959E-2</v>
      </c>
    </row>
    <row r="204" spans="10:14" x14ac:dyDescent="0.3">
      <c r="J204">
        <v>5</v>
      </c>
      <c r="K204" t="s">
        <v>68</v>
      </c>
      <c r="L204" t="s">
        <v>49</v>
      </c>
      <c r="M204" t="s">
        <v>29</v>
      </c>
      <c r="N204" s="134">
        <v>3.2779992016740353E-2</v>
      </c>
    </row>
    <row r="205" spans="10:14" x14ac:dyDescent="0.3">
      <c r="J205">
        <v>5</v>
      </c>
      <c r="K205" t="s">
        <v>68</v>
      </c>
      <c r="L205" t="s">
        <v>50</v>
      </c>
      <c r="M205" t="s">
        <v>30</v>
      </c>
      <c r="N205" s="134">
        <v>1.4062336175972755E-2</v>
      </c>
    </row>
    <row r="206" spans="10:14" x14ac:dyDescent="0.3">
      <c r="J206">
        <v>5</v>
      </c>
      <c r="K206" t="s">
        <v>68</v>
      </c>
      <c r="L206" t="s">
        <v>51</v>
      </c>
      <c r="M206" t="s">
        <v>32</v>
      </c>
      <c r="N206" s="134">
        <v>5.6802386689195163E-2</v>
      </c>
    </row>
    <row r="207" spans="10:14" x14ac:dyDescent="0.3">
      <c r="J207">
        <v>5</v>
      </c>
      <c r="K207" t="s">
        <v>68</v>
      </c>
      <c r="L207" t="s">
        <v>417</v>
      </c>
      <c r="M207" t="s">
        <v>411</v>
      </c>
      <c r="N207" s="134">
        <v>7.5999504083559995E-3</v>
      </c>
    </row>
    <row r="208" spans="10:14" x14ac:dyDescent="0.3">
      <c r="J208">
        <v>5</v>
      </c>
      <c r="K208" t="s">
        <v>68</v>
      </c>
      <c r="L208" t="s">
        <v>418</v>
      </c>
      <c r="M208" t="s">
        <v>412</v>
      </c>
      <c r="N208" s="134">
        <v>9.10830665142906E-3</v>
      </c>
    </row>
    <row r="209" spans="10:14" x14ac:dyDescent="0.3">
      <c r="J209">
        <v>5</v>
      </c>
      <c r="K209" t="s">
        <v>68</v>
      </c>
      <c r="L209" t="s">
        <v>419</v>
      </c>
      <c r="M209" t="s">
        <v>413</v>
      </c>
      <c r="N209" s="134">
        <v>5.6517088045067325E-2</v>
      </c>
    </row>
    <row r="210" spans="10:14" x14ac:dyDescent="0.3">
      <c r="J210">
        <v>5</v>
      </c>
      <c r="K210" t="s">
        <v>68</v>
      </c>
      <c r="L210" t="s">
        <v>420</v>
      </c>
      <c r="M210" t="s">
        <v>414</v>
      </c>
      <c r="N210" s="134">
        <v>6.9676393243310625E-2</v>
      </c>
    </row>
    <row r="211" spans="10:14" x14ac:dyDescent="0.3">
      <c r="J211">
        <v>5</v>
      </c>
      <c r="K211" t="s">
        <v>68</v>
      </c>
      <c r="L211" t="s">
        <v>440</v>
      </c>
      <c r="M211" t="s">
        <v>34</v>
      </c>
      <c r="N211" s="134">
        <v>2.7241859346472563E-2</v>
      </c>
    </row>
    <row r="212" spans="10:14" x14ac:dyDescent="0.3">
      <c r="J212">
        <v>5</v>
      </c>
      <c r="K212" t="s">
        <v>66</v>
      </c>
      <c r="L212" t="s">
        <v>524</v>
      </c>
      <c r="M212" t="s">
        <v>518</v>
      </c>
      <c r="N212" s="134">
        <v>1.9697974637007457E-2</v>
      </c>
    </row>
    <row r="213" spans="10:14" x14ac:dyDescent="0.3">
      <c r="J213">
        <v>5</v>
      </c>
      <c r="K213" t="s">
        <v>66</v>
      </c>
      <c r="L213" t="s">
        <v>516</v>
      </c>
      <c r="M213" t="s">
        <v>517</v>
      </c>
      <c r="N213" s="134">
        <v>3.8988970625938521E-2</v>
      </c>
    </row>
    <row r="214" spans="10:14" x14ac:dyDescent="0.3">
      <c r="J214">
        <v>5</v>
      </c>
      <c r="K214" t="s">
        <v>66</v>
      </c>
      <c r="L214" t="s">
        <v>46</v>
      </c>
      <c r="M214" t="s">
        <v>20</v>
      </c>
      <c r="N214" s="134">
        <v>2.5439382366110881E-2</v>
      </c>
    </row>
    <row r="215" spans="10:14" x14ac:dyDescent="0.3">
      <c r="J215">
        <v>5</v>
      </c>
      <c r="K215" t="s">
        <v>66</v>
      </c>
      <c r="L215" t="s">
        <v>562</v>
      </c>
      <c r="M215" t="s">
        <v>571</v>
      </c>
      <c r="N215" s="134">
        <v>3.7564109060212472E-2</v>
      </c>
    </row>
    <row r="216" spans="10:14" x14ac:dyDescent="0.3">
      <c r="J216">
        <v>5</v>
      </c>
      <c r="K216" t="s">
        <v>66</v>
      </c>
      <c r="L216" t="s">
        <v>556</v>
      </c>
      <c r="M216" t="s">
        <v>572</v>
      </c>
      <c r="N216" s="134">
        <v>4.4003942696557559E-2</v>
      </c>
    </row>
    <row r="217" spans="10:14" x14ac:dyDescent="0.3">
      <c r="J217">
        <v>5</v>
      </c>
      <c r="K217" t="s">
        <v>66</v>
      </c>
      <c r="L217" t="s">
        <v>415</v>
      </c>
      <c r="M217" t="s">
        <v>409</v>
      </c>
      <c r="N217" s="134">
        <v>2.9413423427595571E-2</v>
      </c>
    </row>
    <row r="218" spans="10:14" x14ac:dyDescent="0.3">
      <c r="J218">
        <v>5</v>
      </c>
      <c r="K218" t="s">
        <v>66</v>
      </c>
      <c r="L218" t="s">
        <v>416</v>
      </c>
      <c r="M218" t="s">
        <v>410</v>
      </c>
      <c r="N218" s="134">
        <v>3.5746972765355101E-2</v>
      </c>
    </row>
    <row r="219" spans="10:14" x14ac:dyDescent="0.3">
      <c r="J219">
        <v>5</v>
      </c>
      <c r="K219" t="s">
        <v>66</v>
      </c>
      <c r="L219" t="s">
        <v>49</v>
      </c>
      <c r="M219" t="s">
        <v>29</v>
      </c>
      <c r="N219" s="134">
        <v>4.0467495159032502E-2</v>
      </c>
    </row>
    <row r="220" spans="10:14" x14ac:dyDescent="0.3">
      <c r="J220">
        <v>5</v>
      </c>
      <c r="K220" t="s">
        <v>66</v>
      </c>
      <c r="L220" t="s">
        <v>50</v>
      </c>
      <c r="M220" t="s">
        <v>30</v>
      </c>
      <c r="N220" s="134">
        <v>0.12563613083685035</v>
      </c>
    </row>
    <row r="221" spans="10:14" x14ac:dyDescent="0.3">
      <c r="J221">
        <v>5</v>
      </c>
      <c r="K221" t="s">
        <v>66</v>
      </c>
      <c r="L221" t="s">
        <v>51</v>
      </c>
      <c r="M221" t="s">
        <v>32</v>
      </c>
      <c r="N221" s="134">
        <v>6.4395916149513052E-2</v>
      </c>
    </row>
    <row r="222" spans="10:14" x14ac:dyDescent="0.3">
      <c r="J222">
        <v>5</v>
      </c>
      <c r="K222" t="s">
        <v>66</v>
      </c>
      <c r="L222" t="s">
        <v>417</v>
      </c>
      <c r="M222" t="s">
        <v>411</v>
      </c>
      <c r="N222" s="134">
        <v>3.6574550321978819E-3</v>
      </c>
    </row>
    <row r="223" spans="10:14" x14ac:dyDescent="0.3">
      <c r="J223">
        <v>5</v>
      </c>
      <c r="K223" t="s">
        <v>66</v>
      </c>
      <c r="L223" t="s">
        <v>418</v>
      </c>
      <c r="M223" t="s">
        <v>412</v>
      </c>
      <c r="N223" s="134">
        <v>4.5146645492169495E-3</v>
      </c>
    </row>
    <row r="224" spans="10:14" x14ac:dyDescent="0.3">
      <c r="J224">
        <v>5</v>
      </c>
      <c r="K224" t="s">
        <v>66</v>
      </c>
      <c r="L224" t="s">
        <v>419</v>
      </c>
      <c r="M224" t="s">
        <v>413</v>
      </c>
      <c r="N224" s="134">
        <v>6.5868405745042644E-2</v>
      </c>
    </row>
    <row r="225" spans="10:14" x14ac:dyDescent="0.3">
      <c r="J225">
        <v>5</v>
      </c>
      <c r="K225" t="s">
        <v>66</v>
      </c>
      <c r="L225" t="s">
        <v>420</v>
      </c>
      <c r="M225" t="s">
        <v>414</v>
      </c>
      <c r="N225" s="134">
        <v>8.0824432908387978E-2</v>
      </c>
    </row>
    <row r="226" spans="10:14" x14ac:dyDescent="0.3">
      <c r="J226">
        <v>5</v>
      </c>
      <c r="K226" t="s">
        <v>66</v>
      </c>
      <c r="L226" t="s">
        <v>440</v>
      </c>
      <c r="M226" t="s">
        <v>34</v>
      </c>
      <c r="N226" s="134">
        <v>3.7552815917587364E-2</v>
      </c>
    </row>
    <row r="227" spans="10:14" x14ac:dyDescent="0.3">
      <c r="J227">
        <v>6</v>
      </c>
      <c r="K227" t="s">
        <v>67</v>
      </c>
      <c r="L227" t="s">
        <v>524</v>
      </c>
      <c r="M227" t="s">
        <v>518</v>
      </c>
      <c r="N227" s="134">
        <v>1.0610412293873984E-2</v>
      </c>
    </row>
    <row r="228" spans="10:14" x14ac:dyDescent="0.3">
      <c r="J228">
        <v>6</v>
      </c>
      <c r="K228" t="s">
        <v>67</v>
      </c>
      <c r="L228" t="s">
        <v>516</v>
      </c>
      <c r="M228" t="s">
        <v>517</v>
      </c>
      <c r="N228" s="134">
        <v>2.0940681314211153E-2</v>
      </c>
    </row>
    <row r="229" spans="10:14" x14ac:dyDescent="0.3">
      <c r="J229">
        <v>6</v>
      </c>
      <c r="K229" t="s">
        <v>67</v>
      </c>
      <c r="L229" t="s">
        <v>46</v>
      </c>
      <c r="M229" t="s">
        <v>20</v>
      </c>
      <c r="N229" s="134">
        <v>1.147099434086184E-2</v>
      </c>
    </row>
    <row r="230" spans="10:14" x14ac:dyDescent="0.3">
      <c r="J230">
        <v>6</v>
      </c>
      <c r="K230" t="s">
        <v>67</v>
      </c>
      <c r="L230" t="s">
        <v>562</v>
      </c>
      <c r="M230" t="s">
        <v>571</v>
      </c>
      <c r="N230" s="134">
        <v>1.6657963991694169E-2</v>
      </c>
    </row>
    <row r="231" spans="10:14" x14ac:dyDescent="0.3">
      <c r="J231">
        <v>6</v>
      </c>
      <c r="K231" t="s">
        <v>67</v>
      </c>
      <c r="L231" t="s">
        <v>556</v>
      </c>
      <c r="M231" t="s">
        <v>572</v>
      </c>
      <c r="N231" s="134">
        <v>2.0784320895544484E-2</v>
      </c>
    </row>
    <row r="232" spans="10:14" x14ac:dyDescent="0.3">
      <c r="J232">
        <v>6</v>
      </c>
      <c r="K232" t="s">
        <v>67</v>
      </c>
      <c r="L232" t="s">
        <v>415</v>
      </c>
      <c r="M232" t="s">
        <v>409</v>
      </c>
      <c r="N232" s="134">
        <v>8.7171394075580954E-3</v>
      </c>
    </row>
    <row r="233" spans="10:14" x14ac:dyDescent="0.3">
      <c r="J233">
        <v>6</v>
      </c>
      <c r="K233" t="s">
        <v>67</v>
      </c>
      <c r="L233" t="s">
        <v>416</v>
      </c>
      <c r="M233" t="s">
        <v>410</v>
      </c>
      <c r="N233" s="134">
        <v>2.1374184800748462E-2</v>
      </c>
    </row>
    <row r="234" spans="10:14" x14ac:dyDescent="0.3">
      <c r="J234">
        <v>6</v>
      </c>
      <c r="K234" t="s">
        <v>67</v>
      </c>
      <c r="L234" t="s">
        <v>49</v>
      </c>
      <c r="M234" t="s">
        <v>29</v>
      </c>
      <c r="N234" s="134">
        <v>2.2060915155440831E-2</v>
      </c>
    </row>
    <row r="235" spans="10:14" x14ac:dyDescent="0.3">
      <c r="J235">
        <v>6</v>
      </c>
      <c r="K235" t="s">
        <v>67</v>
      </c>
      <c r="L235" t="s">
        <v>50</v>
      </c>
      <c r="M235" t="s">
        <v>30</v>
      </c>
      <c r="N235" s="134">
        <v>1.6816287244995301E-2</v>
      </c>
    </row>
    <row r="236" spans="10:14" x14ac:dyDescent="0.3">
      <c r="J236">
        <v>6</v>
      </c>
      <c r="K236" t="s">
        <v>67</v>
      </c>
      <c r="L236" t="s">
        <v>51</v>
      </c>
      <c r="M236" t="s">
        <v>32</v>
      </c>
      <c r="N236" s="134">
        <v>7.0700252120380572E-2</v>
      </c>
    </row>
    <row r="237" spans="10:14" x14ac:dyDescent="0.3">
      <c r="J237">
        <v>6</v>
      </c>
      <c r="K237" t="s">
        <v>67</v>
      </c>
      <c r="L237" t="s">
        <v>417</v>
      </c>
      <c r="M237" t="s">
        <v>411</v>
      </c>
      <c r="N237" s="134">
        <v>2.022543817984946E-2</v>
      </c>
    </row>
    <row r="238" spans="10:14" x14ac:dyDescent="0.3">
      <c r="J238">
        <v>6</v>
      </c>
      <c r="K238" t="s">
        <v>67</v>
      </c>
      <c r="L238" t="s">
        <v>418</v>
      </c>
      <c r="M238" t="s">
        <v>412</v>
      </c>
      <c r="N238" s="134">
        <v>2.3762857153734603E-2</v>
      </c>
    </row>
    <row r="239" spans="10:14" x14ac:dyDescent="0.3">
      <c r="J239">
        <v>6</v>
      </c>
      <c r="K239" t="s">
        <v>67</v>
      </c>
      <c r="L239" t="s">
        <v>419</v>
      </c>
      <c r="M239" t="s">
        <v>413</v>
      </c>
      <c r="N239" s="134">
        <v>3.7553417489564547E-2</v>
      </c>
    </row>
    <row r="240" spans="10:14" x14ac:dyDescent="0.3">
      <c r="J240">
        <v>6</v>
      </c>
      <c r="K240" t="s">
        <v>67</v>
      </c>
      <c r="L240" t="s">
        <v>420</v>
      </c>
      <c r="M240" t="s">
        <v>414</v>
      </c>
      <c r="N240" s="134">
        <v>4.6346991267582467E-2</v>
      </c>
    </row>
    <row r="241" spans="10:14" x14ac:dyDescent="0.3">
      <c r="J241">
        <v>6</v>
      </c>
      <c r="K241" t="s">
        <v>67</v>
      </c>
      <c r="L241" t="s">
        <v>440</v>
      </c>
      <c r="M241" t="s">
        <v>34</v>
      </c>
      <c r="N241" s="134">
        <v>2.1177497882938184E-2</v>
      </c>
    </row>
    <row r="242" spans="10:14" x14ac:dyDescent="0.3">
      <c r="J242">
        <v>6</v>
      </c>
      <c r="K242" t="s">
        <v>68</v>
      </c>
      <c r="L242" t="s">
        <v>524</v>
      </c>
      <c r="M242" t="s">
        <v>518</v>
      </c>
      <c r="N242" s="134">
        <v>9.0071036525462694E-3</v>
      </c>
    </row>
    <row r="243" spans="10:14" x14ac:dyDescent="0.3">
      <c r="J243">
        <v>6</v>
      </c>
      <c r="K243" t="s">
        <v>68</v>
      </c>
      <c r="L243" t="s">
        <v>516</v>
      </c>
      <c r="M243" t="s">
        <v>517</v>
      </c>
      <c r="N243" s="134">
        <v>1.7750595985655027E-2</v>
      </c>
    </row>
    <row r="244" spans="10:14" x14ac:dyDescent="0.3">
      <c r="J244">
        <v>6</v>
      </c>
      <c r="K244" t="s">
        <v>68</v>
      </c>
      <c r="L244" t="s">
        <v>46</v>
      </c>
      <c r="M244" t="s">
        <v>20</v>
      </c>
      <c r="N244" s="134">
        <v>1.2419536141443583E-2</v>
      </c>
    </row>
    <row r="245" spans="10:14" x14ac:dyDescent="0.3">
      <c r="J245">
        <v>6</v>
      </c>
      <c r="K245" t="s">
        <v>68</v>
      </c>
      <c r="L245" t="s">
        <v>562</v>
      </c>
      <c r="M245" t="s">
        <v>571</v>
      </c>
      <c r="N245" s="134">
        <v>1.5595714906840454E-2</v>
      </c>
    </row>
    <row r="246" spans="10:14" x14ac:dyDescent="0.3">
      <c r="J246">
        <v>6</v>
      </c>
      <c r="K246" t="s">
        <v>68</v>
      </c>
      <c r="L246" t="s">
        <v>556</v>
      </c>
      <c r="M246" t="s">
        <v>572</v>
      </c>
      <c r="N246" s="134">
        <v>2.0737033836694098E-2</v>
      </c>
    </row>
    <row r="247" spans="10:14" x14ac:dyDescent="0.3">
      <c r="J247">
        <v>6</v>
      </c>
      <c r="K247" t="s">
        <v>68</v>
      </c>
      <c r="L247" t="s">
        <v>415</v>
      </c>
      <c r="M247" t="s">
        <v>409</v>
      </c>
      <c r="N247" s="134">
        <v>0</v>
      </c>
    </row>
    <row r="248" spans="10:14" x14ac:dyDescent="0.3">
      <c r="J248">
        <v>6</v>
      </c>
      <c r="K248" t="s">
        <v>68</v>
      </c>
      <c r="L248" t="s">
        <v>416</v>
      </c>
      <c r="M248" t="s">
        <v>410</v>
      </c>
      <c r="N248" s="134">
        <v>6.366745290165266E-3</v>
      </c>
    </row>
    <row r="249" spans="10:14" x14ac:dyDescent="0.3">
      <c r="J249">
        <v>6</v>
      </c>
      <c r="K249" t="s">
        <v>68</v>
      </c>
      <c r="L249" t="s">
        <v>49</v>
      </c>
      <c r="M249" t="s">
        <v>29</v>
      </c>
      <c r="N249" s="134">
        <v>1.9826467891399191E-2</v>
      </c>
    </row>
    <row r="250" spans="10:14" x14ac:dyDescent="0.3">
      <c r="J250">
        <v>6</v>
      </c>
      <c r="K250" t="s">
        <v>68</v>
      </c>
      <c r="L250" t="s">
        <v>50</v>
      </c>
      <c r="M250" t="s">
        <v>30</v>
      </c>
      <c r="N250" s="134">
        <v>1.0789019508111182E-2</v>
      </c>
    </row>
    <row r="251" spans="10:14" x14ac:dyDescent="0.3">
      <c r="J251">
        <v>6</v>
      </c>
      <c r="K251" t="s">
        <v>68</v>
      </c>
      <c r="L251" t="s">
        <v>51</v>
      </c>
      <c r="M251" t="s">
        <v>32</v>
      </c>
      <c r="N251" s="134">
        <v>8.2135342702435624E-2</v>
      </c>
    </row>
    <row r="252" spans="10:14" x14ac:dyDescent="0.3">
      <c r="J252">
        <v>6</v>
      </c>
      <c r="K252" t="s">
        <v>68</v>
      </c>
      <c r="L252" t="s">
        <v>417</v>
      </c>
      <c r="M252" t="s">
        <v>411</v>
      </c>
      <c r="N252" s="134">
        <v>3.0178272373830518E-2</v>
      </c>
    </row>
    <row r="253" spans="10:14" x14ac:dyDescent="0.3">
      <c r="J253">
        <v>6</v>
      </c>
      <c r="K253" t="s">
        <v>68</v>
      </c>
      <c r="L253" t="s">
        <v>418</v>
      </c>
      <c r="M253" t="s">
        <v>412</v>
      </c>
      <c r="N253" s="134">
        <v>3.5496976673296696E-2</v>
      </c>
    </row>
    <row r="254" spans="10:14" x14ac:dyDescent="0.3">
      <c r="J254">
        <v>6</v>
      </c>
      <c r="K254" t="s">
        <v>68</v>
      </c>
      <c r="L254" t="s">
        <v>419</v>
      </c>
      <c r="M254" t="s">
        <v>413</v>
      </c>
      <c r="N254" s="134">
        <v>4.0150047747337929E-2</v>
      </c>
    </row>
    <row r="255" spans="10:14" x14ac:dyDescent="0.3">
      <c r="J255">
        <v>6</v>
      </c>
      <c r="K255" t="s">
        <v>68</v>
      </c>
      <c r="L255" t="s">
        <v>420</v>
      </c>
      <c r="M255" t="s">
        <v>414</v>
      </c>
      <c r="N255" s="134">
        <v>4.9451373978847309E-2</v>
      </c>
    </row>
    <row r="256" spans="10:14" x14ac:dyDescent="0.3">
      <c r="J256">
        <v>6</v>
      </c>
      <c r="K256" t="s">
        <v>68</v>
      </c>
      <c r="L256" t="s">
        <v>440</v>
      </c>
      <c r="M256" t="s">
        <v>34</v>
      </c>
      <c r="N256" s="134">
        <v>1.9997881145674034E-2</v>
      </c>
    </row>
    <row r="257" spans="10:14" x14ac:dyDescent="0.3">
      <c r="J257">
        <v>6</v>
      </c>
      <c r="K257" t="s">
        <v>66</v>
      </c>
      <c r="L257" t="s">
        <v>524</v>
      </c>
      <c r="M257" t="s">
        <v>518</v>
      </c>
      <c r="N257" s="134">
        <v>1.3867964219428573E-2</v>
      </c>
    </row>
    <row r="258" spans="10:14" x14ac:dyDescent="0.3">
      <c r="J258">
        <v>6</v>
      </c>
      <c r="K258" t="s">
        <v>66</v>
      </c>
      <c r="L258" t="s">
        <v>516</v>
      </c>
      <c r="M258" t="s">
        <v>517</v>
      </c>
      <c r="N258" s="134">
        <v>2.7392066574970283E-2</v>
      </c>
    </row>
    <row r="259" spans="10:14" x14ac:dyDescent="0.3">
      <c r="J259">
        <v>6</v>
      </c>
      <c r="K259" t="s">
        <v>66</v>
      </c>
      <c r="L259" t="s">
        <v>46</v>
      </c>
      <c r="M259" t="s">
        <v>20</v>
      </c>
      <c r="N259" s="134">
        <v>2.3251507695688393E-2</v>
      </c>
    </row>
    <row r="260" spans="10:14" x14ac:dyDescent="0.3">
      <c r="J260">
        <v>6</v>
      </c>
      <c r="K260" t="s">
        <v>66</v>
      </c>
      <c r="L260" t="s">
        <v>562</v>
      </c>
      <c r="M260" t="s">
        <v>571</v>
      </c>
      <c r="N260" s="134">
        <v>3.2050616071175389E-2</v>
      </c>
    </row>
    <row r="261" spans="10:14" x14ac:dyDescent="0.3">
      <c r="J261">
        <v>6</v>
      </c>
      <c r="K261" t="s">
        <v>66</v>
      </c>
      <c r="L261" t="s">
        <v>556</v>
      </c>
      <c r="M261" t="s">
        <v>572</v>
      </c>
      <c r="N261" s="134">
        <v>3.7547008401515924E-2</v>
      </c>
    </row>
    <row r="262" spans="10:14" x14ac:dyDescent="0.3">
      <c r="J262">
        <v>6</v>
      </c>
      <c r="K262" t="s">
        <v>66</v>
      </c>
      <c r="L262" t="s">
        <v>415</v>
      </c>
      <c r="M262" t="s">
        <v>409</v>
      </c>
      <c r="N262" s="134">
        <v>2.3602282007028331E-3</v>
      </c>
    </row>
    <row r="263" spans="10:14" x14ac:dyDescent="0.3">
      <c r="J263">
        <v>6</v>
      </c>
      <c r="K263" t="s">
        <v>66</v>
      </c>
      <c r="L263" t="s">
        <v>416</v>
      </c>
      <c r="M263" t="s">
        <v>410</v>
      </c>
      <c r="N263" s="134">
        <v>3.9440720969030956E-3</v>
      </c>
    </row>
    <row r="264" spans="10:14" x14ac:dyDescent="0.3">
      <c r="J264">
        <v>6</v>
      </c>
      <c r="K264" t="s">
        <v>66</v>
      </c>
      <c r="L264" t="s">
        <v>49</v>
      </c>
      <c r="M264" t="s">
        <v>29</v>
      </c>
      <c r="N264" s="134">
        <v>4.3974157678897459E-2</v>
      </c>
    </row>
    <row r="265" spans="10:14" x14ac:dyDescent="0.3">
      <c r="J265">
        <v>6</v>
      </c>
      <c r="K265" t="s">
        <v>66</v>
      </c>
      <c r="L265" t="s">
        <v>50</v>
      </c>
      <c r="M265" t="s">
        <v>30</v>
      </c>
      <c r="N265" s="134">
        <v>0.12448089217500964</v>
      </c>
    </row>
    <row r="266" spans="10:14" x14ac:dyDescent="0.3">
      <c r="J266">
        <v>6</v>
      </c>
      <c r="K266" t="s">
        <v>66</v>
      </c>
      <c r="L266" t="s">
        <v>51</v>
      </c>
      <c r="M266" t="s">
        <v>32</v>
      </c>
      <c r="N266" s="134">
        <v>7.9416216199767492E-2</v>
      </c>
    </row>
    <row r="267" spans="10:14" x14ac:dyDescent="0.3">
      <c r="J267">
        <v>6</v>
      </c>
      <c r="K267" t="s">
        <v>66</v>
      </c>
      <c r="L267" t="s">
        <v>417</v>
      </c>
      <c r="M267" t="s">
        <v>411</v>
      </c>
      <c r="N267" s="134">
        <v>1.7077753928132895E-2</v>
      </c>
    </row>
    <row r="268" spans="10:14" x14ac:dyDescent="0.3">
      <c r="J268">
        <v>6</v>
      </c>
      <c r="K268" t="s">
        <v>66</v>
      </c>
      <c r="L268" t="s">
        <v>418</v>
      </c>
      <c r="M268" t="s">
        <v>412</v>
      </c>
      <c r="N268" s="134">
        <v>2.0413581103813378E-2</v>
      </c>
    </row>
    <row r="269" spans="10:14" x14ac:dyDescent="0.3">
      <c r="J269">
        <v>6</v>
      </c>
      <c r="K269" t="s">
        <v>66</v>
      </c>
      <c r="L269" t="s">
        <v>419</v>
      </c>
      <c r="M269" t="s">
        <v>413</v>
      </c>
      <c r="N269" s="134">
        <v>5.2476487143180039E-2</v>
      </c>
    </row>
    <row r="270" spans="10:14" x14ac:dyDescent="0.3">
      <c r="J270">
        <v>6</v>
      </c>
      <c r="K270" t="s">
        <v>66</v>
      </c>
      <c r="L270" t="s">
        <v>420</v>
      </c>
      <c r="M270" t="s">
        <v>414</v>
      </c>
      <c r="N270" s="134">
        <v>6.429619695752084E-2</v>
      </c>
    </row>
    <row r="271" spans="10:14" x14ac:dyDescent="0.3">
      <c r="J271">
        <v>6</v>
      </c>
      <c r="K271" t="s">
        <v>66</v>
      </c>
      <c r="L271" t="s">
        <v>440</v>
      </c>
      <c r="M271" t="s">
        <v>34</v>
      </c>
      <c r="N271" s="134">
        <v>3.4375156216941621E-2</v>
      </c>
    </row>
    <row r="272" spans="10:14" x14ac:dyDescent="0.3">
      <c r="J272">
        <v>7</v>
      </c>
      <c r="K272" t="s">
        <v>67</v>
      </c>
      <c r="L272" t="s">
        <v>524</v>
      </c>
      <c r="M272" t="s">
        <v>518</v>
      </c>
      <c r="N272" s="134">
        <v>1.0610412293873984E-2</v>
      </c>
    </row>
    <row r="273" spans="10:14" x14ac:dyDescent="0.3">
      <c r="J273">
        <v>7</v>
      </c>
      <c r="K273" t="s">
        <v>67</v>
      </c>
      <c r="L273" t="s">
        <v>516</v>
      </c>
      <c r="M273" t="s">
        <v>517</v>
      </c>
      <c r="N273" s="134">
        <v>2.0940681314211153E-2</v>
      </c>
    </row>
    <row r="274" spans="10:14" x14ac:dyDescent="0.3">
      <c r="J274">
        <v>7</v>
      </c>
      <c r="K274" t="s">
        <v>67</v>
      </c>
      <c r="L274" t="s">
        <v>46</v>
      </c>
      <c r="M274" t="s">
        <v>20</v>
      </c>
      <c r="N274" s="134">
        <v>1.147099434086184E-2</v>
      </c>
    </row>
    <row r="275" spans="10:14" x14ac:dyDescent="0.3">
      <c r="J275">
        <v>7</v>
      </c>
      <c r="K275" t="s">
        <v>67</v>
      </c>
      <c r="L275" t="s">
        <v>562</v>
      </c>
      <c r="M275" t="s">
        <v>571</v>
      </c>
      <c r="N275" s="134">
        <v>1.6657963991694169E-2</v>
      </c>
    </row>
    <row r="276" spans="10:14" x14ac:dyDescent="0.3">
      <c r="J276">
        <v>7</v>
      </c>
      <c r="K276" t="s">
        <v>67</v>
      </c>
      <c r="L276" t="s">
        <v>556</v>
      </c>
      <c r="M276" t="s">
        <v>572</v>
      </c>
      <c r="N276" s="134">
        <v>2.0784320895544484E-2</v>
      </c>
    </row>
    <row r="277" spans="10:14" x14ac:dyDescent="0.3">
      <c r="J277">
        <v>7</v>
      </c>
      <c r="K277" t="s">
        <v>67</v>
      </c>
      <c r="L277" t="s">
        <v>415</v>
      </c>
      <c r="M277" t="s">
        <v>409</v>
      </c>
      <c r="N277" s="134">
        <v>8.7171394075580954E-3</v>
      </c>
    </row>
    <row r="278" spans="10:14" x14ac:dyDescent="0.3">
      <c r="J278">
        <v>7</v>
      </c>
      <c r="K278" t="s">
        <v>67</v>
      </c>
      <c r="L278" t="s">
        <v>416</v>
      </c>
      <c r="M278" t="s">
        <v>410</v>
      </c>
      <c r="N278" s="134">
        <v>2.1374184800748462E-2</v>
      </c>
    </row>
    <row r="279" spans="10:14" x14ac:dyDescent="0.3">
      <c r="J279">
        <v>7</v>
      </c>
      <c r="K279" t="s">
        <v>67</v>
      </c>
      <c r="L279" t="s">
        <v>49</v>
      </c>
      <c r="M279" t="s">
        <v>29</v>
      </c>
      <c r="N279" s="134">
        <v>2.2060915155440831E-2</v>
      </c>
    </row>
    <row r="280" spans="10:14" x14ac:dyDescent="0.3">
      <c r="J280">
        <v>7</v>
      </c>
      <c r="K280" t="s">
        <v>67</v>
      </c>
      <c r="L280" t="s">
        <v>50</v>
      </c>
      <c r="M280" t="s">
        <v>30</v>
      </c>
      <c r="N280" s="134">
        <v>1.6816287244995301E-2</v>
      </c>
    </row>
    <row r="281" spans="10:14" x14ac:dyDescent="0.3">
      <c r="J281">
        <v>7</v>
      </c>
      <c r="K281" t="s">
        <v>67</v>
      </c>
      <c r="L281" t="s">
        <v>51</v>
      </c>
      <c r="M281" t="s">
        <v>32</v>
      </c>
      <c r="N281" s="134">
        <v>7.0700252120380572E-2</v>
      </c>
    </row>
    <row r="282" spans="10:14" x14ac:dyDescent="0.3">
      <c r="J282">
        <v>7</v>
      </c>
      <c r="K282" t="s">
        <v>67</v>
      </c>
      <c r="L282" t="s">
        <v>417</v>
      </c>
      <c r="M282" t="s">
        <v>411</v>
      </c>
      <c r="N282" s="134">
        <v>2.022543817984946E-2</v>
      </c>
    </row>
    <row r="283" spans="10:14" x14ac:dyDescent="0.3">
      <c r="J283">
        <v>7</v>
      </c>
      <c r="K283" t="s">
        <v>67</v>
      </c>
      <c r="L283" t="s">
        <v>418</v>
      </c>
      <c r="M283" t="s">
        <v>412</v>
      </c>
      <c r="N283" s="134">
        <v>2.3762857153734603E-2</v>
      </c>
    </row>
    <row r="284" spans="10:14" x14ac:dyDescent="0.3">
      <c r="J284">
        <v>7</v>
      </c>
      <c r="K284" t="s">
        <v>67</v>
      </c>
      <c r="L284" t="s">
        <v>419</v>
      </c>
      <c r="M284" t="s">
        <v>413</v>
      </c>
      <c r="N284" s="134">
        <v>3.7553417489564547E-2</v>
      </c>
    </row>
    <row r="285" spans="10:14" x14ac:dyDescent="0.3">
      <c r="J285">
        <v>7</v>
      </c>
      <c r="K285" t="s">
        <v>67</v>
      </c>
      <c r="L285" t="s">
        <v>420</v>
      </c>
      <c r="M285" t="s">
        <v>414</v>
      </c>
      <c r="N285" s="134">
        <v>4.6346991267582467E-2</v>
      </c>
    </row>
    <row r="286" spans="10:14" x14ac:dyDescent="0.3">
      <c r="J286">
        <v>7</v>
      </c>
      <c r="K286" t="s">
        <v>67</v>
      </c>
      <c r="L286" t="s">
        <v>440</v>
      </c>
      <c r="M286" t="s">
        <v>34</v>
      </c>
      <c r="N286" s="134">
        <v>2.1177497882938184E-2</v>
      </c>
    </row>
    <row r="287" spans="10:14" x14ac:dyDescent="0.3">
      <c r="J287">
        <v>7</v>
      </c>
      <c r="K287" t="s">
        <v>68</v>
      </c>
      <c r="L287" t="s">
        <v>524</v>
      </c>
      <c r="M287" t="s">
        <v>518</v>
      </c>
      <c r="N287" s="134">
        <v>9.0071036525462694E-3</v>
      </c>
    </row>
    <row r="288" spans="10:14" x14ac:dyDescent="0.3">
      <c r="J288">
        <v>7</v>
      </c>
      <c r="K288" t="s">
        <v>68</v>
      </c>
      <c r="L288" t="s">
        <v>516</v>
      </c>
      <c r="M288" t="s">
        <v>517</v>
      </c>
      <c r="N288" s="134">
        <v>1.7750595985655027E-2</v>
      </c>
    </row>
    <row r="289" spans="10:14" x14ac:dyDescent="0.3">
      <c r="J289">
        <v>7</v>
      </c>
      <c r="K289" t="s">
        <v>68</v>
      </c>
      <c r="L289" t="s">
        <v>46</v>
      </c>
      <c r="M289" t="s">
        <v>20</v>
      </c>
      <c r="N289" s="134">
        <v>1.2419536141443583E-2</v>
      </c>
    </row>
    <row r="290" spans="10:14" x14ac:dyDescent="0.3">
      <c r="J290">
        <v>7</v>
      </c>
      <c r="K290" t="s">
        <v>68</v>
      </c>
      <c r="L290" t="s">
        <v>562</v>
      </c>
      <c r="M290" t="s">
        <v>571</v>
      </c>
      <c r="N290" s="134">
        <v>1.5595714906840454E-2</v>
      </c>
    </row>
    <row r="291" spans="10:14" x14ac:dyDescent="0.3">
      <c r="J291">
        <v>7</v>
      </c>
      <c r="K291" t="s">
        <v>68</v>
      </c>
      <c r="L291" t="s">
        <v>556</v>
      </c>
      <c r="M291" t="s">
        <v>572</v>
      </c>
      <c r="N291" s="134">
        <v>2.0737033836694098E-2</v>
      </c>
    </row>
    <row r="292" spans="10:14" x14ac:dyDescent="0.3">
      <c r="J292">
        <v>7</v>
      </c>
      <c r="K292" t="s">
        <v>68</v>
      </c>
      <c r="L292" t="s">
        <v>415</v>
      </c>
      <c r="M292" t="s">
        <v>409</v>
      </c>
      <c r="N292" s="134">
        <v>0</v>
      </c>
    </row>
    <row r="293" spans="10:14" x14ac:dyDescent="0.3">
      <c r="J293">
        <v>7</v>
      </c>
      <c r="K293" t="s">
        <v>68</v>
      </c>
      <c r="L293" t="s">
        <v>416</v>
      </c>
      <c r="M293" t="s">
        <v>410</v>
      </c>
      <c r="N293" s="134">
        <v>6.366745290165266E-3</v>
      </c>
    </row>
    <row r="294" spans="10:14" x14ac:dyDescent="0.3">
      <c r="J294">
        <v>7</v>
      </c>
      <c r="K294" t="s">
        <v>68</v>
      </c>
      <c r="L294" t="s">
        <v>49</v>
      </c>
      <c r="M294" t="s">
        <v>29</v>
      </c>
      <c r="N294" s="134">
        <v>1.9826467891399191E-2</v>
      </c>
    </row>
    <row r="295" spans="10:14" x14ac:dyDescent="0.3">
      <c r="J295">
        <v>7</v>
      </c>
      <c r="K295" t="s">
        <v>68</v>
      </c>
      <c r="L295" t="s">
        <v>50</v>
      </c>
      <c r="M295" t="s">
        <v>30</v>
      </c>
      <c r="N295" s="134">
        <v>1.0789019508111182E-2</v>
      </c>
    </row>
    <row r="296" spans="10:14" x14ac:dyDescent="0.3">
      <c r="J296">
        <v>7</v>
      </c>
      <c r="K296" t="s">
        <v>68</v>
      </c>
      <c r="L296" t="s">
        <v>51</v>
      </c>
      <c r="M296" t="s">
        <v>32</v>
      </c>
      <c r="N296" s="134">
        <v>8.2135342702435624E-2</v>
      </c>
    </row>
    <row r="297" spans="10:14" x14ac:dyDescent="0.3">
      <c r="J297">
        <v>7</v>
      </c>
      <c r="K297" t="s">
        <v>68</v>
      </c>
      <c r="L297" t="s">
        <v>417</v>
      </c>
      <c r="M297" t="s">
        <v>411</v>
      </c>
      <c r="N297" s="134">
        <v>3.0178272373830518E-2</v>
      </c>
    </row>
    <row r="298" spans="10:14" x14ac:dyDescent="0.3">
      <c r="J298">
        <v>7</v>
      </c>
      <c r="K298" t="s">
        <v>68</v>
      </c>
      <c r="L298" t="s">
        <v>418</v>
      </c>
      <c r="M298" t="s">
        <v>412</v>
      </c>
      <c r="N298" s="134">
        <v>3.5496976673296696E-2</v>
      </c>
    </row>
    <row r="299" spans="10:14" x14ac:dyDescent="0.3">
      <c r="J299">
        <v>7</v>
      </c>
      <c r="K299" t="s">
        <v>68</v>
      </c>
      <c r="L299" t="s">
        <v>419</v>
      </c>
      <c r="M299" t="s">
        <v>413</v>
      </c>
      <c r="N299" s="134">
        <v>4.0150047747337929E-2</v>
      </c>
    </row>
    <row r="300" spans="10:14" x14ac:dyDescent="0.3">
      <c r="J300">
        <v>7</v>
      </c>
      <c r="K300" t="s">
        <v>68</v>
      </c>
      <c r="L300" t="s">
        <v>420</v>
      </c>
      <c r="M300" t="s">
        <v>414</v>
      </c>
      <c r="N300" s="134">
        <v>4.9451373978847309E-2</v>
      </c>
    </row>
    <row r="301" spans="10:14" x14ac:dyDescent="0.3">
      <c r="J301">
        <v>7</v>
      </c>
      <c r="K301" t="s">
        <v>68</v>
      </c>
      <c r="L301" t="s">
        <v>440</v>
      </c>
      <c r="M301" t="s">
        <v>34</v>
      </c>
      <c r="N301" s="134">
        <v>1.9997881145674034E-2</v>
      </c>
    </row>
    <row r="302" spans="10:14" x14ac:dyDescent="0.3">
      <c r="J302">
        <v>7</v>
      </c>
      <c r="K302" t="s">
        <v>66</v>
      </c>
      <c r="L302" t="s">
        <v>524</v>
      </c>
      <c r="M302" t="s">
        <v>518</v>
      </c>
      <c r="N302" s="134">
        <v>1.3867964219428573E-2</v>
      </c>
    </row>
    <row r="303" spans="10:14" x14ac:dyDescent="0.3">
      <c r="J303">
        <v>7</v>
      </c>
      <c r="K303" t="s">
        <v>66</v>
      </c>
      <c r="L303" t="s">
        <v>516</v>
      </c>
      <c r="M303" t="s">
        <v>517</v>
      </c>
      <c r="N303" s="134">
        <v>2.7392066574970283E-2</v>
      </c>
    </row>
    <row r="304" spans="10:14" x14ac:dyDescent="0.3">
      <c r="J304">
        <v>7</v>
      </c>
      <c r="K304" t="s">
        <v>66</v>
      </c>
      <c r="L304" t="s">
        <v>46</v>
      </c>
      <c r="M304" t="s">
        <v>20</v>
      </c>
      <c r="N304" s="134">
        <v>2.3251507695688393E-2</v>
      </c>
    </row>
    <row r="305" spans="10:14" x14ac:dyDescent="0.3">
      <c r="J305">
        <v>7</v>
      </c>
      <c r="K305" t="s">
        <v>66</v>
      </c>
      <c r="L305" t="s">
        <v>562</v>
      </c>
      <c r="M305" t="s">
        <v>571</v>
      </c>
      <c r="N305" s="134">
        <v>3.2050616071175389E-2</v>
      </c>
    </row>
    <row r="306" spans="10:14" x14ac:dyDescent="0.3">
      <c r="J306">
        <v>7</v>
      </c>
      <c r="K306" t="s">
        <v>66</v>
      </c>
      <c r="L306" t="s">
        <v>556</v>
      </c>
      <c r="M306" t="s">
        <v>572</v>
      </c>
      <c r="N306" s="134">
        <v>3.7547008401515924E-2</v>
      </c>
    </row>
    <row r="307" spans="10:14" x14ac:dyDescent="0.3">
      <c r="J307">
        <v>7</v>
      </c>
      <c r="K307" t="s">
        <v>66</v>
      </c>
      <c r="L307" t="s">
        <v>415</v>
      </c>
      <c r="M307" t="s">
        <v>409</v>
      </c>
      <c r="N307" s="134">
        <v>2.3602282007028331E-3</v>
      </c>
    </row>
    <row r="308" spans="10:14" x14ac:dyDescent="0.3">
      <c r="J308">
        <v>7</v>
      </c>
      <c r="K308" t="s">
        <v>66</v>
      </c>
      <c r="L308" t="s">
        <v>416</v>
      </c>
      <c r="M308" t="s">
        <v>410</v>
      </c>
      <c r="N308" s="134">
        <v>3.9440720969030956E-3</v>
      </c>
    </row>
    <row r="309" spans="10:14" x14ac:dyDescent="0.3">
      <c r="J309">
        <v>7</v>
      </c>
      <c r="K309" t="s">
        <v>66</v>
      </c>
      <c r="L309" t="s">
        <v>49</v>
      </c>
      <c r="M309" t="s">
        <v>29</v>
      </c>
      <c r="N309" s="134">
        <v>4.3974157678897459E-2</v>
      </c>
    </row>
    <row r="310" spans="10:14" x14ac:dyDescent="0.3">
      <c r="J310">
        <v>7</v>
      </c>
      <c r="K310" t="s">
        <v>66</v>
      </c>
      <c r="L310" t="s">
        <v>50</v>
      </c>
      <c r="M310" t="s">
        <v>30</v>
      </c>
      <c r="N310" s="134">
        <v>0.12448089217500964</v>
      </c>
    </row>
    <row r="311" spans="10:14" x14ac:dyDescent="0.3">
      <c r="J311">
        <v>7</v>
      </c>
      <c r="K311" t="s">
        <v>66</v>
      </c>
      <c r="L311" t="s">
        <v>51</v>
      </c>
      <c r="M311" t="s">
        <v>32</v>
      </c>
      <c r="N311" s="134">
        <v>7.9416216199767492E-2</v>
      </c>
    </row>
    <row r="312" spans="10:14" x14ac:dyDescent="0.3">
      <c r="J312">
        <v>7</v>
      </c>
      <c r="K312" t="s">
        <v>66</v>
      </c>
      <c r="L312" t="s">
        <v>417</v>
      </c>
      <c r="M312" t="s">
        <v>411</v>
      </c>
      <c r="N312" s="134">
        <v>1.7077753928132895E-2</v>
      </c>
    </row>
    <row r="313" spans="10:14" x14ac:dyDescent="0.3">
      <c r="J313">
        <v>7</v>
      </c>
      <c r="K313" t="s">
        <v>66</v>
      </c>
      <c r="L313" t="s">
        <v>418</v>
      </c>
      <c r="M313" t="s">
        <v>412</v>
      </c>
      <c r="N313" s="134">
        <v>2.0413581103813378E-2</v>
      </c>
    </row>
    <row r="314" spans="10:14" x14ac:dyDescent="0.3">
      <c r="J314">
        <v>7</v>
      </c>
      <c r="K314" t="s">
        <v>66</v>
      </c>
      <c r="L314" t="s">
        <v>419</v>
      </c>
      <c r="M314" t="s">
        <v>413</v>
      </c>
      <c r="N314" s="134">
        <v>5.2476487143180039E-2</v>
      </c>
    </row>
    <row r="315" spans="10:14" x14ac:dyDescent="0.3">
      <c r="J315">
        <v>7</v>
      </c>
      <c r="K315" t="s">
        <v>66</v>
      </c>
      <c r="L315" t="s">
        <v>420</v>
      </c>
      <c r="M315" t="s">
        <v>414</v>
      </c>
      <c r="N315" s="134">
        <v>6.429619695752084E-2</v>
      </c>
    </row>
    <row r="316" spans="10:14" x14ac:dyDescent="0.3">
      <c r="J316">
        <v>7</v>
      </c>
      <c r="K316" t="s">
        <v>66</v>
      </c>
      <c r="L316" t="s">
        <v>440</v>
      </c>
      <c r="M316" t="s">
        <v>34</v>
      </c>
      <c r="N316" s="134">
        <v>3.4375156216941621E-2</v>
      </c>
    </row>
    <row r="317" spans="10:14" x14ac:dyDescent="0.3">
      <c r="J317">
        <v>8</v>
      </c>
      <c r="K317" t="s">
        <v>67</v>
      </c>
      <c r="L317" t="s">
        <v>524</v>
      </c>
      <c r="M317" t="s">
        <v>518</v>
      </c>
      <c r="N317" s="134">
        <v>1.0610412293873984E-2</v>
      </c>
    </row>
    <row r="318" spans="10:14" x14ac:dyDescent="0.3">
      <c r="J318">
        <v>8</v>
      </c>
      <c r="K318" t="s">
        <v>67</v>
      </c>
      <c r="L318" t="s">
        <v>516</v>
      </c>
      <c r="M318" t="s">
        <v>517</v>
      </c>
      <c r="N318" s="134">
        <v>2.0940681314211153E-2</v>
      </c>
    </row>
    <row r="319" spans="10:14" x14ac:dyDescent="0.3">
      <c r="J319">
        <v>8</v>
      </c>
      <c r="K319" t="s">
        <v>67</v>
      </c>
      <c r="L319" t="s">
        <v>46</v>
      </c>
      <c r="M319" t="s">
        <v>20</v>
      </c>
      <c r="N319" s="134">
        <v>1.147099434086184E-2</v>
      </c>
    </row>
    <row r="320" spans="10:14" x14ac:dyDescent="0.3">
      <c r="J320">
        <v>8</v>
      </c>
      <c r="K320" t="s">
        <v>67</v>
      </c>
      <c r="L320" t="s">
        <v>562</v>
      </c>
      <c r="M320" t="s">
        <v>571</v>
      </c>
      <c r="N320" s="134">
        <v>1.6657963991694169E-2</v>
      </c>
    </row>
    <row r="321" spans="10:14" x14ac:dyDescent="0.3">
      <c r="J321">
        <v>8</v>
      </c>
      <c r="K321" t="s">
        <v>67</v>
      </c>
      <c r="L321" t="s">
        <v>556</v>
      </c>
      <c r="M321" t="s">
        <v>572</v>
      </c>
      <c r="N321" s="134">
        <v>2.0784320895544484E-2</v>
      </c>
    </row>
    <row r="322" spans="10:14" x14ac:dyDescent="0.3">
      <c r="J322">
        <v>8</v>
      </c>
      <c r="K322" t="s">
        <v>67</v>
      </c>
      <c r="L322" t="s">
        <v>415</v>
      </c>
      <c r="M322" t="s">
        <v>409</v>
      </c>
      <c r="N322" s="134">
        <v>8.7171394075580954E-3</v>
      </c>
    </row>
    <row r="323" spans="10:14" x14ac:dyDescent="0.3">
      <c r="J323">
        <v>8</v>
      </c>
      <c r="K323" t="s">
        <v>67</v>
      </c>
      <c r="L323" t="s">
        <v>416</v>
      </c>
      <c r="M323" t="s">
        <v>410</v>
      </c>
      <c r="N323" s="134">
        <v>2.1374184800748462E-2</v>
      </c>
    </row>
    <row r="324" spans="10:14" x14ac:dyDescent="0.3">
      <c r="J324">
        <v>8</v>
      </c>
      <c r="K324" t="s">
        <v>67</v>
      </c>
      <c r="L324" t="s">
        <v>49</v>
      </c>
      <c r="M324" t="s">
        <v>29</v>
      </c>
      <c r="N324" s="134">
        <v>2.2060915155440831E-2</v>
      </c>
    </row>
    <row r="325" spans="10:14" x14ac:dyDescent="0.3">
      <c r="J325">
        <v>8</v>
      </c>
      <c r="K325" t="s">
        <v>67</v>
      </c>
      <c r="L325" t="s">
        <v>50</v>
      </c>
      <c r="M325" t="s">
        <v>30</v>
      </c>
      <c r="N325" s="134">
        <v>1.6816287244995301E-2</v>
      </c>
    </row>
    <row r="326" spans="10:14" x14ac:dyDescent="0.3">
      <c r="J326">
        <v>8</v>
      </c>
      <c r="K326" t="s">
        <v>67</v>
      </c>
      <c r="L326" t="s">
        <v>51</v>
      </c>
      <c r="M326" t="s">
        <v>32</v>
      </c>
      <c r="N326" s="134">
        <v>7.0700252120380572E-2</v>
      </c>
    </row>
    <row r="327" spans="10:14" x14ac:dyDescent="0.3">
      <c r="J327">
        <v>8</v>
      </c>
      <c r="K327" t="s">
        <v>67</v>
      </c>
      <c r="L327" t="s">
        <v>417</v>
      </c>
      <c r="M327" t="s">
        <v>411</v>
      </c>
      <c r="N327" s="134">
        <v>2.022543817984946E-2</v>
      </c>
    </row>
    <row r="328" spans="10:14" x14ac:dyDescent="0.3">
      <c r="J328">
        <v>8</v>
      </c>
      <c r="K328" t="s">
        <v>67</v>
      </c>
      <c r="L328" t="s">
        <v>418</v>
      </c>
      <c r="M328" t="s">
        <v>412</v>
      </c>
      <c r="N328" s="134">
        <v>2.3762857153734603E-2</v>
      </c>
    </row>
    <row r="329" spans="10:14" x14ac:dyDescent="0.3">
      <c r="J329">
        <v>8</v>
      </c>
      <c r="K329" t="s">
        <v>67</v>
      </c>
      <c r="L329" t="s">
        <v>419</v>
      </c>
      <c r="M329" t="s">
        <v>413</v>
      </c>
      <c r="N329" s="134">
        <v>3.7553417489564547E-2</v>
      </c>
    </row>
    <row r="330" spans="10:14" x14ac:dyDescent="0.3">
      <c r="J330">
        <v>8</v>
      </c>
      <c r="K330" t="s">
        <v>67</v>
      </c>
      <c r="L330" t="s">
        <v>420</v>
      </c>
      <c r="M330" t="s">
        <v>414</v>
      </c>
      <c r="N330" s="134">
        <v>4.6346991267582467E-2</v>
      </c>
    </row>
    <row r="331" spans="10:14" x14ac:dyDescent="0.3">
      <c r="J331">
        <v>8</v>
      </c>
      <c r="K331" t="s">
        <v>67</v>
      </c>
      <c r="L331" t="s">
        <v>440</v>
      </c>
      <c r="M331" t="s">
        <v>34</v>
      </c>
      <c r="N331" s="134">
        <v>2.1177497882938184E-2</v>
      </c>
    </row>
    <row r="332" spans="10:14" x14ac:dyDescent="0.3">
      <c r="J332">
        <v>8</v>
      </c>
      <c r="K332" t="s">
        <v>68</v>
      </c>
      <c r="L332" t="s">
        <v>524</v>
      </c>
      <c r="M332" t="s">
        <v>518</v>
      </c>
      <c r="N332" s="134">
        <v>9.0071036525462694E-3</v>
      </c>
    </row>
    <row r="333" spans="10:14" x14ac:dyDescent="0.3">
      <c r="J333">
        <v>8</v>
      </c>
      <c r="K333" t="s">
        <v>68</v>
      </c>
      <c r="L333" t="s">
        <v>516</v>
      </c>
      <c r="M333" t="s">
        <v>517</v>
      </c>
      <c r="N333" s="134">
        <v>1.7750595985655027E-2</v>
      </c>
    </row>
    <row r="334" spans="10:14" x14ac:dyDescent="0.3">
      <c r="J334">
        <v>8</v>
      </c>
      <c r="K334" t="s">
        <v>68</v>
      </c>
      <c r="L334" t="s">
        <v>46</v>
      </c>
      <c r="M334" t="s">
        <v>20</v>
      </c>
      <c r="N334" s="134">
        <v>1.2419536141443583E-2</v>
      </c>
    </row>
    <row r="335" spans="10:14" x14ac:dyDescent="0.3">
      <c r="J335">
        <v>8</v>
      </c>
      <c r="K335" t="s">
        <v>68</v>
      </c>
      <c r="L335" t="s">
        <v>562</v>
      </c>
      <c r="M335" t="s">
        <v>571</v>
      </c>
      <c r="N335" s="134">
        <v>1.5595714906840454E-2</v>
      </c>
    </row>
    <row r="336" spans="10:14" x14ac:dyDescent="0.3">
      <c r="J336">
        <v>8</v>
      </c>
      <c r="K336" t="s">
        <v>68</v>
      </c>
      <c r="L336" t="s">
        <v>556</v>
      </c>
      <c r="M336" t="s">
        <v>572</v>
      </c>
      <c r="N336" s="134">
        <v>2.0737033836694098E-2</v>
      </c>
    </row>
    <row r="337" spans="10:14" x14ac:dyDescent="0.3">
      <c r="J337">
        <v>8</v>
      </c>
      <c r="K337" t="s">
        <v>68</v>
      </c>
      <c r="L337" t="s">
        <v>415</v>
      </c>
      <c r="M337" t="s">
        <v>409</v>
      </c>
      <c r="N337" s="134">
        <v>0</v>
      </c>
    </row>
    <row r="338" spans="10:14" x14ac:dyDescent="0.3">
      <c r="J338">
        <v>8</v>
      </c>
      <c r="K338" t="s">
        <v>68</v>
      </c>
      <c r="L338" t="s">
        <v>416</v>
      </c>
      <c r="M338" t="s">
        <v>410</v>
      </c>
      <c r="N338" s="134">
        <v>6.366745290165266E-3</v>
      </c>
    </row>
    <row r="339" spans="10:14" x14ac:dyDescent="0.3">
      <c r="J339">
        <v>8</v>
      </c>
      <c r="K339" t="s">
        <v>68</v>
      </c>
      <c r="L339" t="s">
        <v>49</v>
      </c>
      <c r="M339" t="s">
        <v>29</v>
      </c>
      <c r="N339" s="134">
        <v>1.9826467891399191E-2</v>
      </c>
    </row>
    <row r="340" spans="10:14" x14ac:dyDescent="0.3">
      <c r="J340">
        <v>8</v>
      </c>
      <c r="K340" t="s">
        <v>68</v>
      </c>
      <c r="L340" t="s">
        <v>50</v>
      </c>
      <c r="M340" t="s">
        <v>30</v>
      </c>
      <c r="N340" s="134">
        <v>1.0789019508111182E-2</v>
      </c>
    </row>
    <row r="341" spans="10:14" x14ac:dyDescent="0.3">
      <c r="J341">
        <v>8</v>
      </c>
      <c r="K341" t="s">
        <v>68</v>
      </c>
      <c r="L341" t="s">
        <v>51</v>
      </c>
      <c r="M341" t="s">
        <v>32</v>
      </c>
      <c r="N341" s="134">
        <v>8.2135342702435624E-2</v>
      </c>
    </row>
    <row r="342" spans="10:14" x14ac:dyDescent="0.3">
      <c r="J342">
        <v>8</v>
      </c>
      <c r="K342" t="s">
        <v>68</v>
      </c>
      <c r="L342" t="s">
        <v>417</v>
      </c>
      <c r="M342" t="s">
        <v>411</v>
      </c>
      <c r="N342" s="134">
        <v>3.0178272373830518E-2</v>
      </c>
    </row>
    <row r="343" spans="10:14" x14ac:dyDescent="0.3">
      <c r="J343">
        <v>8</v>
      </c>
      <c r="K343" t="s">
        <v>68</v>
      </c>
      <c r="L343" t="s">
        <v>418</v>
      </c>
      <c r="M343" t="s">
        <v>412</v>
      </c>
      <c r="N343" s="134">
        <v>3.5496976673296696E-2</v>
      </c>
    </row>
    <row r="344" spans="10:14" x14ac:dyDescent="0.3">
      <c r="J344">
        <v>8</v>
      </c>
      <c r="K344" t="s">
        <v>68</v>
      </c>
      <c r="L344" t="s">
        <v>419</v>
      </c>
      <c r="M344" t="s">
        <v>413</v>
      </c>
      <c r="N344" s="134">
        <v>4.0150047747337929E-2</v>
      </c>
    </row>
    <row r="345" spans="10:14" x14ac:dyDescent="0.3">
      <c r="J345">
        <v>8</v>
      </c>
      <c r="K345" t="s">
        <v>68</v>
      </c>
      <c r="L345" t="s">
        <v>420</v>
      </c>
      <c r="M345" t="s">
        <v>414</v>
      </c>
      <c r="N345" s="134">
        <v>4.9451373978847309E-2</v>
      </c>
    </row>
    <row r="346" spans="10:14" x14ac:dyDescent="0.3">
      <c r="J346">
        <v>8</v>
      </c>
      <c r="K346" t="s">
        <v>68</v>
      </c>
      <c r="L346" t="s">
        <v>440</v>
      </c>
      <c r="M346" t="s">
        <v>34</v>
      </c>
      <c r="N346" s="134">
        <v>1.9997881145674034E-2</v>
      </c>
    </row>
    <row r="347" spans="10:14" x14ac:dyDescent="0.3">
      <c r="J347">
        <v>8</v>
      </c>
      <c r="K347" t="s">
        <v>66</v>
      </c>
      <c r="L347" t="s">
        <v>524</v>
      </c>
      <c r="M347" t="s">
        <v>518</v>
      </c>
      <c r="N347" s="134">
        <v>1.3867964219428573E-2</v>
      </c>
    </row>
    <row r="348" spans="10:14" x14ac:dyDescent="0.3">
      <c r="J348">
        <v>8</v>
      </c>
      <c r="K348" t="s">
        <v>66</v>
      </c>
      <c r="L348" t="s">
        <v>516</v>
      </c>
      <c r="M348" t="s">
        <v>517</v>
      </c>
      <c r="N348" s="134">
        <v>2.7392066574970283E-2</v>
      </c>
    </row>
    <row r="349" spans="10:14" x14ac:dyDescent="0.3">
      <c r="J349">
        <v>8</v>
      </c>
      <c r="K349" t="s">
        <v>66</v>
      </c>
      <c r="L349" t="s">
        <v>46</v>
      </c>
      <c r="M349" t="s">
        <v>20</v>
      </c>
      <c r="N349" s="134">
        <v>2.3251507695688393E-2</v>
      </c>
    </row>
    <row r="350" spans="10:14" x14ac:dyDescent="0.3">
      <c r="J350">
        <v>8</v>
      </c>
      <c r="K350" t="s">
        <v>66</v>
      </c>
      <c r="L350" t="s">
        <v>562</v>
      </c>
      <c r="M350" t="s">
        <v>571</v>
      </c>
      <c r="N350" s="134">
        <v>3.2050616071175389E-2</v>
      </c>
    </row>
    <row r="351" spans="10:14" x14ac:dyDescent="0.3">
      <c r="J351">
        <v>8</v>
      </c>
      <c r="K351" t="s">
        <v>66</v>
      </c>
      <c r="L351" t="s">
        <v>556</v>
      </c>
      <c r="M351" t="s">
        <v>572</v>
      </c>
      <c r="N351" s="134">
        <v>3.7547008401515924E-2</v>
      </c>
    </row>
    <row r="352" spans="10:14" x14ac:dyDescent="0.3">
      <c r="J352">
        <v>8</v>
      </c>
      <c r="K352" t="s">
        <v>66</v>
      </c>
      <c r="L352" t="s">
        <v>415</v>
      </c>
      <c r="M352" t="s">
        <v>409</v>
      </c>
      <c r="N352" s="134">
        <v>2.3602282007028331E-3</v>
      </c>
    </row>
    <row r="353" spans="10:14" x14ac:dyDescent="0.3">
      <c r="J353">
        <v>8</v>
      </c>
      <c r="K353" t="s">
        <v>66</v>
      </c>
      <c r="L353" t="s">
        <v>416</v>
      </c>
      <c r="M353" t="s">
        <v>410</v>
      </c>
      <c r="N353" s="134">
        <v>3.9440720969030956E-3</v>
      </c>
    </row>
    <row r="354" spans="10:14" x14ac:dyDescent="0.3">
      <c r="J354">
        <v>8</v>
      </c>
      <c r="K354" t="s">
        <v>66</v>
      </c>
      <c r="L354" t="s">
        <v>49</v>
      </c>
      <c r="M354" t="s">
        <v>29</v>
      </c>
      <c r="N354" s="134">
        <v>4.3974157678897459E-2</v>
      </c>
    </row>
    <row r="355" spans="10:14" x14ac:dyDescent="0.3">
      <c r="J355">
        <v>8</v>
      </c>
      <c r="K355" t="s">
        <v>66</v>
      </c>
      <c r="L355" t="s">
        <v>50</v>
      </c>
      <c r="M355" t="s">
        <v>30</v>
      </c>
      <c r="N355" s="134">
        <v>0.12448089217500964</v>
      </c>
    </row>
    <row r="356" spans="10:14" x14ac:dyDescent="0.3">
      <c r="J356">
        <v>8</v>
      </c>
      <c r="K356" t="s">
        <v>66</v>
      </c>
      <c r="L356" t="s">
        <v>51</v>
      </c>
      <c r="M356" t="s">
        <v>32</v>
      </c>
      <c r="N356" s="134">
        <v>7.9416216199767492E-2</v>
      </c>
    </row>
    <row r="357" spans="10:14" x14ac:dyDescent="0.3">
      <c r="J357">
        <v>8</v>
      </c>
      <c r="K357" t="s">
        <v>66</v>
      </c>
      <c r="L357" t="s">
        <v>417</v>
      </c>
      <c r="M357" t="s">
        <v>411</v>
      </c>
      <c r="N357" s="134">
        <v>1.7077753928132895E-2</v>
      </c>
    </row>
    <row r="358" spans="10:14" x14ac:dyDescent="0.3">
      <c r="J358">
        <v>8</v>
      </c>
      <c r="K358" t="s">
        <v>66</v>
      </c>
      <c r="L358" t="s">
        <v>418</v>
      </c>
      <c r="M358" t="s">
        <v>412</v>
      </c>
      <c r="N358" s="134">
        <v>2.0413581103813378E-2</v>
      </c>
    </row>
    <row r="359" spans="10:14" x14ac:dyDescent="0.3">
      <c r="J359">
        <v>8</v>
      </c>
      <c r="K359" t="s">
        <v>66</v>
      </c>
      <c r="L359" t="s">
        <v>419</v>
      </c>
      <c r="M359" t="s">
        <v>413</v>
      </c>
      <c r="N359" s="134">
        <v>5.2476487143180039E-2</v>
      </c>
    </row>
    <row r="360" spans="10:14" x14ac:dyDescent="0.3">
      <c r="J360">
        <v>8</v>
      </c>
      <c r="K360" t="s">
        <v>66</v>
      </c>
      <c r="L360" t="s">
        <v>420</v>
      </c>
      <c r="M360" t="s">
        <v>414</v>
      </c>
      <c r="N360" s="134">
        <v>6.429619695752084E-2</v>
      </c>
    </row>
    <row r="361" spans="10:14" x14ac:dyDescent="0.3">
      <c r="J361">
        <v>8</v>
      </c>
      <c r="K361" t="s">
        <v>66</v>
      </c>
      <c r="L361" t="s">
        <v>440</v>
      </c>
      <c r="M361" t="s">
        <v>34</v>
      </c>
      <c r="N361" s="134">
        <v>3.4375156216941621E-2</v>
      </c>
    </row>
    <row r="362" spans="10:14" x14ac:dyDescent="0.3">
      <c r="J362">
        <v>9</v>
      </c>
      <c r="K362" t="s">
        <v>67</v>
      </c>
      <c r="L362" t="s">
        <v>524</v>
      </c>
      <c r="M362" t="s">
        <v>518</v>
      </c>
      <c r="N362" s="134">
        <v>1.1278963539401176E-2</v>
      </c>
    </row>
    <row r="363" spans="10:14" x14ac:dyDescent="0.3">
      <c r="J363">
        <v>9</v>
      </c>
      <c r="K363" t="s">
        <v>67</v>
      </c>
      <c r="L363" t="s">
        <v>516</v>
      </c>
      <c r="M363" t="s">
        <v>517</v>
      </c>
      <c r="N363" s="134">
        <v>2.2595498740723866E-2</v>
      </c>
    </row>
    <row r="364" spans="10:14" x14ac:dyDescent="0.3">
      <c r="J364">
        <v>9</v>
      </c>
      <c r="K364" t="s">
        <v>67</v>
      </c>
      <c r="L364" t="s">
        <v>46</v>
      </c>
      <c r="M364" t="s">
        <v>20</v>
      </c>
      <c r="N364" s="134">
        <v>8.0191896135066252E-3</v>
      </c>
    </row>
    <row r="365" spans="10:14" x14ac:dyDescent="0.3">
      <c r="J365">
        <v>9</v>
      </c>
      <c r="K365" t="s">
        <v>67</v>
      </c>
      <c r="L365" t="s">
        <v>562</v>
      </c>
      <c r="M365" t="s">
        <v>571</v>
      </c>
      <c r="N365" s="134">
        <v>1.7838565016516116E-2</v>
      </c>
    </row>
    <row r="366" spans="10:14" x14ac:dyDescent="0.3">
      <c r="J366">
        <v>9</v>
      </c>
      <c r="K366" t="s">
        <v>67</v>
      </c>
      <c r="L366" t="s">
        <v>556</v>
      </c>
      <c r="M366" t="s">
        <v>572</v>
      </c>
      <c r="N366" s="134">
        <v>2.2256554305650711E-2</v>
      </c>
    </row>
    <row r="367" spans="10:14" x14ac:dyDescent="0.3">
      <c r="J367">
        <v>9</v>
      </c>
      <c r="K367" t="s">
        <v>67</v>
      </c>
      <c r="L367" t="s">
        <v>415</v>
      </c>
      <c r="M367" t="s">
        <v>409</v>
      </c>
      <c r="N367" s="134">
        <v>7.3511599735450956E-3</v>
      </c>
    </row>
    <row r="368" spans="10:14" x14ac:dyDescent="0.3">
      <c r="J368">
        <v>9</v>
      </c>
      <c r="K368" t="s">
        <v>67</v>
      </c>
      <c r="L368" t="s">
        <v>416</v>
      </c>
      <c r="M368" t="s">
        <v>410</v>
      </c>
      <c r="N368" s="134">
        <v>1.7959428266151899E-2</v>
      </c>
    </row>
    <row r="369" spans="10:14" x14ac:dyDescent="0.3">
      <c r="J369">
        <v>9</v>
      </c>
      <c r="K369" t="s">
        <v>67</v>
      </c>
      <c r="L369" t="s">
        <v>49</v>
      </c>
      <c r="M369" t="s">
        <v>29</v>
      </c>
      <c r="N369" s="134">
        <v>1.5941054344615145E-2</v>
      </c>
    </row>
    <row r="370" spans="10:14" x14ac:dyDescent="0.3">
      <c r="J370">
        <v>9</v>
      </c>
      <c r="K370" t="s">
        <v>67</v>
      </c>
      <c r="L370" t="s">
        <v>50</v>
      </c>
      <c r="M370" t="s">
        <v>30</v>
      </c>
      <c r="N370" s="134">
        <v>1.6782740902665669E-2</v>
      </c>
    </row>
    <row r="371" spans="10:14" x14ac:dyDescent="0.3">
      <c r="J371">
        <v>9</v>
      </c>
      <c r="K371" t="s">
        <v>67</v>
      </c>
      <c r="L371" t="s">
        <v>51</v>
      </c>
      <c r="M371" t="s">
        <v>32</v>
      </c>
      <c r="N371" s="134">
        <v>6.5018694550652456E-2</v>
      </c>
    </row>
    <row r="372" spans="10:14" x14ac:dyDescent="0.3">
      <c r="J372">
        <v>9</v>
      </c>
      <c r="K372" t="s">
        <v>67</v>
      </c>
      <c r="L372" t="s">
        <v>417</v>
      </c>
      <c r="M372" t="s">
        <v>411</v>
      </c>
      <c r="N372" s="134">
        <v>2.9090291793673482E-2</v>
      </c>
    </row>
    <row r="373" spans="10:14" x14ac:dyDescent="0.3">
      <c r="J373">
        <v>9</v>
      </c>
      <c r="K373" t="s">
        <v>67</v>
      </c>
      <c r="L373" t="s">
        <v>418</v>
      </c>
      <c r="M373" t="s">
        <v>412</v>
      </c>
      <c r="N373" s="134">
        <v>3.2136951366769584E-2</v>
      </c>
    </row>
    <row r="374" spans="10:14" x14ac:dyDescent="0.3">
      <c r="J374">
        <v>9</v>
      </c>
      <c r="K374" t="s">
        <v>67</v>
      </c>
      <c r="L374" t="s">
        <v>419</v>
      </c>
      <c r="M374" t="s">
        <v>413</v>
      </c>
      <c r="N374" s="134">
        <v>2.7691291746102586E-2</v>
      </c>
    </row>
    <row r="375" spans="10:14" x14ac:dyDescent="0.3">
      <c r="J375">
        <v>9</v>
      </c>
      <c r="K375" t="s">
        <v>67</v>
      </c>
      <c r="L375" t="s">
        <v>420</v>
      </c>
      <c r="M375" t="s">
        <v>414</v>
      </c>
      <c r="N375" s="134">
        <v>3.4520275937182772E-2</v>
      </c>
    </row>
    <row r="376" spans="10:14" x14ac:dyDescent="0.3">
      <c r="J376">
        <v>9</v>
      </c>
      <c r="K376" t="s">
        <v>67</v>
      </c>
      <c r="L376" t="s">
        <v>440</v>
      </c>
      <c r="M376" t="s">
        <v>34</v>
      </c>
      <c r="N376" s="134">
        <v>1.4136090972969358E-2</v>
      </c>
    </row>
    <row r="377" spans="10:14" x14ac:dyDescent="0.3">
      <c r="J377">
        <v>9</v>
      </c>
      <c r="K377" t="s">
        <v>68</v>
      </c>
      <c r="L377" t="s">
        <v>524</v>
      </c>
      <c r="M377" t="s">
        <v>518</v>
      </c>
      <c r="N377" s="134">
        <v>1.0290367844080399E-2</v>
      </c>
    </row>
    <row r="378" spans="10:14" x14ac:dyDescent="0.3">
      <c r="J378">
        <v>9</v>
      </c>
      <c r="K378" t="s">
        <v>68</v>
      </c>
      <c r="L378" t="s">
        <v>516</v>
      </c>
      <c r="M378" t="s">
        <v>517</v>
      </c>
      <c r="N378" s="134">
        <v>2.0599870116608389E-2</v>
      </c>
    </row>
    <row r="379" spans="10:14" x14ac:dyDescent="0.3">
      <c r="J379">
        <v>9</v>
      </c>
      <c r="K379" t="s">
        <v>68</v>
      </c>
      <c r="L379" t="s">
        <v>46</v>
      </c>
      <c r="M379" t="s">
        <v>20</v>
      </c>
      <c r="N379" s="134">
        <v>6.69726375987617E-3</v>
      </c>
    </row>
    <row r="380" spans="10:14" x14ac:dyDescent="0.3">
      <c r="J380">
        <v>9</v>
      </c>
      <c r="K380" t="s">
        <v>68</v>
      </c>
      <c r="L380" t="s">
        <v>562</v>
      </c>
      <c r="M380" t="s">
        <v>571</v>
      </c>
      <c r="N380" s="134">
        <v>1.5997640654906196E-2</v>
      </c>
    </row>
    <row r="381" spans="10:14" x14ac:dyDescent="0.3">
      <c r="J381">
        <v>9</v>
      </c>
      <c r="K381" t="s">
        <v>68</v>
      </c>
      <c r="L381" t="s">
        <v>556</v>
      </c>
      <c r="M381" t="s">
        <v>572</v>
      </c>
      <c r="N381" s="134">
        <v>2.1281108407023033E-2</v>
      </c>
    </row>
    <row r="382" spans="10:14" x14ac:dyDescent="0.3">
      <c r="J382">
        <v>9</v>
      </c>
      <c r="K382" t="s">
        <v>68</v>
      </c>
      <c r="L382" t="s">
        <v>415</v>
      </c>
      <c r="M382" t="s">
        <v>409</v>
      </c>
      <c r="N382" s="134">
        <v>3.2237293892367434E-3</v>
      </c>
    </row>
    <row r="383" spans="10:14" x14ac:dyDescent="0.3">
      <c r="J383">
        <v>9</v>
      </c>
      <c r="K383" t="s">
        <v>68</v>
      </c>
      <c r="L383" t="s">
        <v>416</v>
      </c>
      <c r="M383" t="s">
        <v>410</v>
      </c>
      <c r="N383" s="134">
        <v>1.4390472066114043E-2</v>
      </c>
    </row>
    <row r="384" spans="10:14" x14ac:dyDescent="0.3">
      <c r="J384">
        <v>9</v>
      </c>
      <c r="K384" t="s">
        <v>68</v>
      </c>
      <c r="L384" t="s">
        <v>49</v>
      </c>
      <c r="M384" t="s">
        <v>29</v>
      </c>
      <c r="N384" s="134">
        <v>1.6201554622902223E-2</v>
      </c>
    </row>
    <row r="385" spans="10:14" x14ac:dyDescent="0.3">
      <c r="J385">
        <v>9</v>
      </c>
      <c r="K385" t="s">
        <v>68</v>
      </c>
      <c r="L385" t="s">
        <v>50</v>
      </c>
      <c r="M385" t="s">
        <v>30</v>
      </c>
      <c r="N385" s="134">
        <v>1.1961868745198495E-2</v>
      </c>
    </row>
    <row r="386" spans="10:14" x14ac:dyDescent="0.3">
      <c r="J386">
        <v>9</v>
      </c>
      <c r="K386" t="s">
        <v>68</v>
      </c>
      <c r="L386" t="s">
        <v>51</v>
      </c>
      <c r="M386" t="s">
        <v>32</v>
      </c>
      <c r="N386" s="134">
        <v>6.8039838850041154E-2</v>
      </c>
    </row>
    <row r="387" spans="10:14" x14ac:dyDescent="0.3">
      <c r="J387">
        <v>9</v>
      </c>
      <c r="K387" t="s">
        <v>68</v>
      </c>
      <c r="L387" t="s">
        <v>417</v>
      </c>
      <c r="M387" t="s">
        <v>411</v>
      </c>
      <c r="N387" s="134">
        <v>3.6036597193177054E-2</v>
      </c>
    </row>
    <row r="388" spans="10:14" x14ac:dyDescent="0.3">
      <c r="J388">
        <v>9</v>
      </c>
      <c r="K388" t="s">
        <v>68</v>
      </c>
      <c r="L388" t="s">
        <v>418</v>
      </c>
      <c r="M388" t="s">
        <v>412</v>
      </c>
      <c r="N388" s="134">
        <v>4.0404050610346291E-2</v>
      </c>
    </row>
    <row r="389" spans="10:14" x14ac:dyDescent="0.3">
      <c r="J389">
        <v>9</v>
      </c>
      <c r="K389" t="s">
        <v>68</v>
      </c>
      <c r="L389" t="s">
        <v>419</v>
      </c>
      <c r="M389" t="s">
        <v>413</v>
      </c>
      <c r="N389" s="134">
        <v>3.1214649614523991E-2</v>
      </c>
    </row>
    <row r="390" spans="10:14" x14ac:dyDescent="0.3">
      <c r="J390">
        <v>9</v>
      </c>
      <c r="K390" t="s">
        <v>68</v>
      </c>
      <c r="L390" t="s">
        <v>420</v>
      </c>
      <c r="M390" t="s">
        <v>414</v>
      </c>
      <c r="N390" s="134">
        <v>3.8753921813901006E-2</v>
      </c>
    </row>
    <row r="391" spans="10:14" x14ac:dyDescent="0.3">
      <c r="J391">
        <v>9</v>
      </c>
      <c r="K391" t="s">
        <v>68</v>
      </c>
      <c r="L391" t="s">
        <v>440</v>
      </c>
      <c r="M391" t="s">
        <v>34</v>
      </c>
      <c r="N391" s="134">
        <v>1.8987165273797839E-2</v>
      </c>
    </row>
    <row r="392" spans="10:14" x14ac:dyDescent="0.3">
      <c r="J392">
        <v>9</v>
      </c>
      <c r="K392" t="s">
        <v>66</v>
      </c>
      <c r="L392" t="s">
        <v>524</v>
      </c>
      <c r="M392" t="s">
        <v>518</v>
      </c>
      <c r="N392" s="134">
        <v>1.1169467798303755E-2</v>
      </c>
    </row>
    <row r="393" spans="10:14" x14ac:dyDescent="0.3">
      <c r="J393">
        <v>9</v>
      </c>
      <c r="K393" t="s">
        <v>66</v>
      </c>
      <c r="L393" t="s">
        <v>516</v>
      </c>
      <c r="M393" t="s">
        <v>517</v>
      </c>
      <c r="N393" s="134">
        <v>2.2507758893574731E-2</v>
      </c>
    </row>
    <row r="394" spans="10:14" x14ac:dyDescent="0.3">
      <c r="J394">
        <v>9</v>
      </c>
      <c r="K394" t="s">
        <v>66</v>
      </c>
      <c r="L394" t="s">
        <v>46</v>
      </c>
      <c r="M394" t="s">
        <v>20</v>
      </c>
      <c r="N394" s="134">
        <v>1.3887608986069099E-2</v>
      </c>
    </row>
    <row r="395" spans="10:14" x14ac:dyDescent="0.3">
      <c r="J395">
        <v>9</v>
      </c>
      <c r="K395" t="s">
        <v>66</v>
      </c>
      <c r="L395" t="s">
        <v>562</v>
      </c>
      <c r="M395" t="s">
        <v>571</v>
      </c>
      <c r="N395" s="134">
        <v>3.2098426309617588E-2</v>
      </c>
    </row>
    <row r="396" spans="10:14" x14ac:dyDescent="0.3">
      <c r="J396">
        <v>9</v>
      </c>
      <c r="K396" t="s">
        <v>66</v>
      </c>
      <c r="L396" t="s">
        <v>556</v>
      </c>
      <c r="M396" t="s">
        <v>572</v>
      </c>
      <c r="N396" s="134">
        <v>3.7604992205204954E-2</v>
      </c>
    </row>
    <row r="397" spans="10:14" x14ac:dyDescent="0.3">
      <c r="J397">
        <v>9</v>
      </c>
      <c r="K397" t="s">
        <v>66</v>
      </c>
      <c r="L397" t="s">
        <v>415</v>
      </c>
      <c r="M397" t="s">
        <v>409</v>
      </c>
      <c r="N397" s="134">
        <v>0</v>
      </c>
    </row>
    <row r="398" spans="10:14" x14ac:dyDescent="0.3">
      <c r="J398">
        <v>9</v>
      </c>
      <c r="K398" t="s">
        <v>66</v>
      </c>
      <c r="L398" t="s">
        <v>416</v>
      </c>
      <c r="M398" t="s">
        <v>410</v>
      </c>
      <c r="N398" s="134">
        <v>0</v>
      </c>
    </row>
    <row r="399" spans="10:14" x14ac:dyDescent="0.3">
      <c r="J399">
        <v>9</v>
      </c>
      <c r="K399" t="s">
        <v>66</v>
      </c>
      <c r="L399" t="s">
        <v>49</v>
      </c>
      <c r="M399" t="s">
        <v>29</v>
      </c>
      <c r="N399" s="134">
        <v>2.5390047866778832E-2</v>
      </c>
    </row>
    <row r="400" spans="10:14" x14ac:dyDescent="0.3">
      <c r="J400">
        <v>9</v>
      </c>
      <c r="K400" t="s">
        <v>66</v>
      </c>
      <c r="L400" t="s">
        <v>50</v>
      </c>
      <c r="M400" t="s">
        <v>30</v>
      </c>
      <c r="N400" s="134">
        <v>0.11395504828287349</v>
      </c>
    </row>
    <row r="401" spans="10:14" x14ac:dyDescent="0.3">
      <c r="J401">
        <v>9</v>
      </c>
      <c r="K401" t="s">
        <v>66</v>
      </c>
      <c r="L401" t="s">
        <v>51</v>
      </c>
      <c r="M401" t="s">
        <v>32</v>
      </c>
      <c r="N401" s="134">
        <v>7.0665382579500405E-2</v>
      </c>
    </row>
    <row r="402" spans="10:14" x14ac:dyDescent="0.3">
      <c r="J402">
        <v>9</v>
      </c>
      <c r="K402" t="s">
        <v>66</v>
      </c>
      <c r="L402" t="s">
        <v>417</v>
      </c>
      <c r="M402" t="s">
        <v>411</v>
      </c>
      <c r="N402" s="134">
        <v>2.8592227507952598E-2</v>
      </c>
    </row>
    <row r="403" spans="10:14" x14ac:dyDescent="0.3">
      <c r="J403">
        <v>9</v>
      </c>
      <c r="K403" t="s">
        <v>66</v>
      </c>
      <c r="L403" t="s">
        <v>418</v>
      </c>
      <c r="M403" t="s">
        <v>412</v>
      </c>
      <c r="N403" s="134">
        <v>3.2237853620034396E-2</v>
      </c>
    </row>
    <row r="404" spans="10:14" x14ac:dyDescent="0.3">
      <c r="J404">
        <v>9</v>
      </c>
      <c r="K404" t="s">
        <v>66</v>
      </c>
      <c r="L404" t="s">
        <v>419</v>
      </c>
      <c r="M404" t="s">
        <v>413</v>
      </c>
      <c r="N404" s="134">
        <v>4.0659370810934264E-2</v>
      </c>
    </row>
    <row r="405" spans="10:14" x14ac:dyDescent="0.3">
      <c r="J405">
        <v>9</v>
      </c>
      <c r="K405" t="s">
        <v>66</v>
      </c>
      <c r="L405" t="s">
        <v>420</v>
      </c>
      <c r="M405" t="s">
        <v>414</v>
      </c>
      <c r="N405" s="134">
        <v>5.0119810333203674E-2</v>
      </c>
    </row>
    <row r="406" spans="10:14" x14ac:dyDescent="0.3">
      <c r="J406">
        <v>9</v>
      </c>
      <c r="K406" t="s">
        <v>66</v>
      </c>
      <c r="L406" t="s">
        <v>440</v>
      </c>
      <c r="M406" t="s">
        <v>34</v>
      </c>
      <c r="N406" s="134">
        <v>2.4640284288843746E-2</v>
      </c>
    </row>
    <row r="407" spans="10:14" x14ac:dyDescent="0.3">
      <c r="J407">
        <v>10</v>
      </c>
      <c r="K407" t="s">
        <v>67</v>
      </c>
      <c r="L407" t="s">
        <v>524</v>
      </c>
      <c r="M407" t="s">
        <v>518</v>
      </c>
      <c r="N407" s="134">
        <v>1.1278963539401176E-2</v>
      </c>
    </row>
    <row r="408" spans="10:14" x14ac:dyDescent="0.3">
      <c r="J408">
        <v>10</v>
      </c>
      <c r="K408" t="s">
        <v>67</v>
      </c>
      <c r="L408" t="s">
        <v>516</v>
      </c>
      <c r="M408" t="s">
        <v>517</v>
      </c>
      <c r="N408" s="134">
        <v>2.2595498740723866E-2</v>
      </c>
    </row>
    <row r="409" spans="10:14" x14ac:dyDescent="0.3">
      <c r="J409">
        <v>10</v>
      </c>
      <c r="K409" t="s">
        <v>67</v>
      </c>
      <c r="L409" t="s">
        <v>46</v>
      </c>
      <c r="M409" t="s">
        <v>20</v>
      </c>
      <c r="N409" s="134">
        <v>8.0191896135066252E-3</v>
      </c>
    </row>
    <row r="410" spans="10:14" x14ac:dyDescent="0.3">
      <c r="J410">
        <v>10</v>
      </c>
      <c r="K410" t="s">
        <v>67</v>
      </c>
      <c r="L410" t="s">
        <v>562</v>
      </c>
      <c r="M410" t="s">
        <v>571</v>
      </c>
      <c r="N410" s="134">
        <v>1.7838565016516116E-2</v>
      </c>
    </row>
    <row r="411" spans="10:14" x14ac:dyDescent="0.3">
      <c r="J411">
        <v>10</v>
      </c>
      <c r="K411" t="s">
        <v>67</v>
      </c>
      <c r="L411" t="s">
        <v>556</v>
      </c>
      <c r="M411" t="s">
        <v>572</v>
      </c>
      <c r="N411" s="134">
        <v>2.2256554305650711E-2</v>
      </c>
    </row>
    <row r="412" spans="10:14" x14ac:dyDescent="0.3">
      <c r="J412">
        <v>10</v>
      </c>
      <c r="K412" t="s">
        <v>67</v>
      </c>
      <c r="L412" t="s">
        <v>415</v>
      </c>
      <c r="M412" t="s">
        <v>409</v>
      </c>
      <c r="N412" s="134">
        <v>7.3511599735450956E-3</v>
      </c>
    </row>
    <row r="413" spans="10:14" x14ac:dyDescent="0.3">
      <c r="J413">
        <v>10</v>
      </c>
      <c r="K413" t="s">
        <v>67</v>
      </c>
      <c r="L413" t="s">
        <v>416</v>
      </c>
      <c r="M413" t="s">
        <v>410</v>
      </c>
      <c r="N413" s="134">
        <v>1.7959428266151899E-2</v>
      </c>
    </row>
    <row r="414" spans="10:14" x14ac:dyDescent="0.3">
      <c r="J414">
        <v>10</v>
      </c>
      <c r="K414" t="s">
        <v>67</v>
      </c>
      <c r="L414" t="s">
        <v>49</v>
      </c>
      <c r="M414" t="s">
        <v>29</v>
      </c>
      <c r="N414" s="134">
        <v>1.5941054344615145E-2</v>
      </c>
    </row>
    <row r="415" spans="10:14" x14ac:dyDescent="0.3">
      <c r="J415">
        <v>10</v>
      </c>
      <c r="K415" t="s">
        <v>67</v>
      </c>
      <c r="L415" t="s">
        <v>50</v>
      </c>
      <c r="M415" t="s">
        <v>30</v>
      </c>
      <c r="N415" s="134">
        <v>1.6782740902665669E-2</v>
      </c>
    </row>
    <row r="416" spans="10:14" x14ac:dyDescent="0.3">
      <c r="J416">
        <v>10</v>
      </c>
      <c r="K416" t="s">
        <v>67</v>
      </c>
      <c r="L416" t="s">
        <v>51</v>
      </c>
      <c r="M416" t="s">
        <v>32</v>
      </c>
      <c r="N416" s="134">
        <v>6.5018694550652456E-2</v>
      </c>
    </row>
    <row r="417" spans="10:14" x14ac:dyDescent="0.3">
      <c r="J417">
        <v>10</v>
      </c>
      <c r="K417" t="s">
        <v>67</v>
      </c>
      <c r="L417" t="s">
        <v>417</v>
      </c>
      <c r="M417" t="s">
        <v>411</v>
      </c>
      <c r="N417" s="134">
        <v>2.9090291793673482E-2</v>
      </c>
    </row>
    <row r="418" spans="10:14" x14ac:dyDescent="0.3">
      <c r="J418">
        <v>10</v>
      </c>
      <c r="K418" t="s">
        <v>67</v>
      </c>
      <c r="L418" t="s">
        <v>418</v>
      </c>
      <c r="M418" t="s">
        <v>412</v>
      </c>
      <c r="N418" s="134">
        <v>3.2136951366769584E-2</v>
      </c>
    </row>
    <row r="419" spans="10:14" x14ac:dyDescent="0.3">
      <c r="J419">
        <v>10</v>
      </c>
      <c r="K419" t="s">
        <v>67</v>
      </c>
      <c r="L419" t="s">
        <v>419</v>
      </c>
      <c r="M419" t="s">
        <v>413</v>
      </c>
      <c r="N419" s="134">
        <v>2.7691291746102586E-2</v>
      </c>
    </row>
    <row r="420" spans="10:14" x14ac:dyDescent="0.3">
      <c r="J420">
        <v>10</v>
      </c>
      <c r="K420" t="s">
        <v>67</v>
      </c>
      <c r="L420" t="s">
        <v>420</v>
      </c>
      <c r="M420" t="s">
        <v>414</v>
      </c>
      <c r="N420" s="134">
        <v>3.4520275937182772E-2</v>
      </c>
    </row>
    <row r="421" spans="10:14" x14ac:dyDescent="0.3">
      <c r="J421">
        <v>10</v>
      </c>
      <c r="K421" t="s">
        <v>67</v>
      </c>
      <c r="L421" t="s">
        <v>440</v>
      </c>
      <c r="M421" t="s">
        <v>34</v>
      </c>
      <c r="N421" s="134">
        <v>1.4136090972969358E-2</v>
      </c>
    </row>
    <row r="422" spans="10:14" x14ac:dyDescent="0.3">
      <c r="J422">
        <v>10</v>
      </c>
      <c r="K422" t="s">
        <v>68</v>
      </c>
      <c r="L422" t="s">
        <v>524</v>
      </c>
      <c r="M422" t="s">
        <v>518</v>
      </c>
      <c r="N422" s="134">
        <v>1.0290367844080399E-2</v>
      </c>
    </row>
    <row r="423" spans="10:14" x14ac:dyDescent="0.3">
      <c r="J423">
        <v>10</v>
      </c>
      <c r="K423" t="s">
        <v>68</v>
      </c>
      <c r="L423" t="s">
        <v>516</v>
      </c>
      <c r="M423" t="s">
        <v>517</v>
      </c>
      <c r="N423" s="134">
        <v>2.0599870116608389E-2</v>
      </c>
    </row>
    <row r="424" spans="10:14" x14ac:dyDescent="0.3">
      <c r="J424">
        <v>10</v>
      </c>
      <c r="K424" t="s">
        <v>68</v>
      </c>
      <c r="L424" t="s">
        <v>46</v>
      </c>
      <c r="M424" t="s">
        <v>20</v>
      </c>
      <c r="N424" s="134">
        <v>6.69726375987617E-3</v>
      </c>
    </row>
    <row r="425" spans="10:14" x14ac:dyDescent="0.3">
      <c r="J425">
        <v>10</v>
      </c>
      <c r="K425" t="s">
        <v>68</v>
      </c>
      <c r="L425" t="s">
        <v>562</v>
      </c>
      <c r="M425" t="s">
        <v>571</v>
      </c>
      <c r="N425" s="134">
        <v>1.5997640654906196E-2</v>
      </c>
    </row>
    <row r="426" spans="10:14" x14ac:dyDescent="0.3">
      <c r="J426">
        <v>10</v>
      </c>
      <c r="K426" t="s">
        <v>68</v>
      </c>
      <c r="L426" t="s">
        <v>556</v>
      </c>
      <c r="M426" t="s">
        <v>572</v>
      </c>
      <c r="N426" s="134">
        <v>2.1281108407023033E-2</v>
      </c>
    </row>
    <row r="427" spans="10:14" x14ac:dyDescent="0.3">
      <c r="J427">
        <v>10</v>
      </c>
      <c r="K427" t="s">
        <v>68</v>
      </c>
      <c r="L427" t="s">
        <v>415</v>
      </c>
      <c r="M427" t="s">
        <v>409</v>
      </c>
      <c r="N427" s="134">
        <v>3.2237293892367434E-3</v>
      </c>
    </row>
    <row r="428" spans="10:14" x14ac:dyDescent="0.3">
      <c r="J428">
        <v>10</v>
      </c>
      <c r="K428" t="s">
        <v>68</v>
      </c>
      <c r="L428" t="s">
        <v>416</v>
      </c>
      <c r="M428" t="s">
        <v>410</v>
      </c>
      <c r="N428" s="134">
        <v>1.4390472066114043E-2</v>
      </c>
    </row>
    <row r="429" spans="10:14" x14ac:dyDescent="0.3">
      <c r="J429">
        <v>10</v>
      </c>
      <c r="K429" t="s">
        <v>68</v>
      </c>
      <c r="L429" t="s">
        <v>49</v>
      </c>
      <c r="M429" t="s">
        <v>29</v>
      </c>
      <c r="N429" s="134">
        <v>1.6201554622902223E-2</v>
      </c>
    </row>
    <row r="430" spans="10:14" x14ac:dyDescent="0.3">
      <c r="J430">
        <v>10</v>
      </c>
      <c r="K430" t="s">
        <v>68</v>
      </c>
      <c r="L430" t="s">
        <v>50</v>
      </c>
      <c r="M430" t="s">
        <v>30</v>
      </c>
      <c r="N430" s="134">
        <v>1.1961868745198495E-2</v>
      </c>
    </row>
    <row r="431" spans="10:14" x14ac:dyDescent="0.3">
      <c r="J431">
        <v>10</v>
      </c>
      <c r="K431" t="s">
        <v>68</v>
      </c>
      <c r="L431" t="s">
        <v>51</v>
      </c>
      <c r="M431" t="s">
        <v>32</v>
      </c>
      <c r="N431" s="134">
        <v>6.8039838850041154E-2</v>
      </c>
    </row>
    <row r="432" spans="10:14" x14ac:dyDescent="0.3">
      <c r="J432">
        <v>10</v>
      </c>
      <c r="K432" t="s">
        <v>68</v>
      </c>
      <c r="L432" t="s">
        <v>417</v>
      </c>
      <c r="M432" t="s">
        <v>411</v>
      </c>
      <c r="N432" s="134">
        <v>3.6036597193177054E-2</v>
      </c>
    </row>
    <row r="433" spans="10:14" x14ac:dyDescent="0.3">
      <c r="J433">
        <v>10</v>
      </c>
      <c r="K433" t="s">
        <v>68</v>
      </c>
      <c r="L433" t="s">
        <v>418</v>
      </c>
      <c r="M433" t="s">
        <v>412</v>
      </c>
      <c r="N433" s="134">
        <v>4.0404050610346291E-2</v>
      </c>
    </row>
    <row r="434" spans="10:14" x14ac:dyDescent="0.3">
      <c r="J434">
        <v>10</v>
      </c>
      <c r="K434" t="s">
        <v>68</v>
      </c>
      <c r="L434" t="s">
        <v>419</v>
      </c>
      <c r="M434" t="s">
        <v>413</v>
      </c>
      <c r="N434" s="134">
        <v>3.1214649614523991E-2</v>
      </c>
    </row>
    <row r="435" spans="10:14" x14ac:dyDescent="0.3">
      <c r="J435">
        <v>10</v>
      </c>
      <c r="K435" t="s">
        <v>68</v>
      </c>
      <c r="L435" t="s">
        <v>420</v>
      </c>
      <c r="M435" t="s">
        <v>414</v>
      </c>
      <c r="N435" s="134">
        <v>3.8753921813901006E-2</v>
      </c>
    </row>
    <row r="436" spans="10:14" x14ac:dyDescent="0.3">
      <c r="J436">
        <v>10</v>
      </c>
      <c r="K436" t="s">
        <v>68</v>
      </c>
      <c r="L436" t="s">
        <v>440</v>
      </c>
      <c r="M436" t="s">
        <v>34</v>
      </c>
      <c r="N436" s="134">
        <v>1.8987165273797839E-2</v>
      </c>
    </row>
    <row r="437" spans="10:14" x14ac:dyDescent="0.3">
      <c r="J437">
        <v>10</v>
      </c>
      <c r="K437" t="s">
        <v>66</v>
      </c>
      <c r="L437" t="s">
        <v>524</v>
      </c>
      <c r="M437" t="s">
        <v>518</v>
      </c>
      <c r="N437" s="134">
        <v>1.1169467798303755E-2</v>
      </c>
    </row>
    <row r="438" spans="10:14" x14ac:dyDescent="0.3">
      <c r="J438">
        <v>10</v>
      </c>
      <c r="K438" t="s">
        <v>66</v>
      </c>
      <c r="L438" t="s">
        <v>516</v>
      </c>
      <c r="M438" t="s">
        <v>517</v>
      </c>
      <c r="N438" s="134">
        <v>2.2507758893574731E-2</v>
      </c>
    </row>
    <row r="439" spans="10:14" x14ac:dyDescent="0.3">
      <c r="J439">
        <v>10</v>
      </c>
      <c r="K439" t="s">
        <v>66</v>
      </c>
      <c r="L439" t="s">
        <v>46</v>
      </c>
      <c r="M439" t="s">
        <v>20</v>
      </c>
      <c r="N439" s="134">
        <v>1.3887608986069099E-2</v>
      </c>
    </row>
    <row r="440" spans="10:14" x14ac:dyDescent="0.3">
      <c r="J440">
        <v>10</v>
      </c>
      <c r="K440" t="s">
        <v>66</v>
      </c>
      <c r="L440" t="s">
        <v>562</v>
      </c>
      <c r="M440" t="s">
        <v>571</v>
      </c>
      <c r="N440" s="134">
        <v>3.2098426309617588E-2</v>
      </c>
    </row>
    <row r="441" spans="10:14" x14ac:dyDescent="0.3">
      <c r="J441">
        <v>10</v>
      </c>
      <c r="K441" t="s">
        <v>66</v>
      </c>
      <c r="L441" t="s">
        <v>556</v>
      </c>
      <c r="M441" t="s">
        <v>572</v>
      </c>
      <c r="N441" s="134">
        <v>3.7604992205204954E-2</v>
      </c>
    </row>
    <row r="442" spans="10:14" x14ac:dyDescent="0.3">
      <c r="J442">
        <v>10</v>
      </c>
      <c r="K442" t="s">
        <v>66</v>
      </c>
      <c r="L442" t="s">
        <v>415</v>
      </c>
      <c r="M442" t="s">
        <v>409</v>
      </c>
      <c r="N442" s="134">
        <v>0</v>
      </c>
    </row>
    <row r="443" spans="10:14" x14ac:dyDescent="0.3">
      <c r="J443">
        <v>10</v>
      </c>
      <c r="K443" t="s">
        <v>66</v>
      </c>
      <c r="L443" t="s">
        <v>416</v>
      </c>
      <c r="M443" t="s">
        <v>410</v>
      </c>
      <c r="N443" s="134">
        <v>0</v>
      </c>
    </row>
    <row r="444" spans="10:14" x14ac:dyDescent="0.3">
      <c r="J444">
        <v>10</v>
      </c>
      <c r="K444" t="s">
        <v>66</v>
      </c>
      <c r="L444" t="s">
        <v>49</v>
      </c>
      <c r="M444" t="s">
        <v>29</v>
      </c>
      <c r="N444" s="134">
        <v>2.5390047866778832E-2</v>
      </c>
    </row>
    <row r="445" spans="10:14" x14ac:dyDescent="0.3">
      <c r="J445">
        <v>10</v>
      </c>
      <c r="K445" t="s">
        <v>66</v>
      </c>
      <c r="L445" t="s">
        <v>50</v>
      </c>
      <c r="M445" t="s">
        <v>30</v>
      </c>
      <c r="N445" s="134">
        <v>0.11395504828287349</v>
      </c>
    </row>
    <row r="446" spans="10:14" x14ac:dyDescent="0.3">
      <c r="J446">
        <v>10</v>
      </c>
      <c r="K446" t="s">
        <v>66</v>
      </c>
      <c r="L446" t="s">
        <v>51</v>
      </c>
      <c r="M446" t="s">
        <v>32</v>
      </c>
      <c r="N446" s="134">
        <v>7.0665382579500405E-2</v>
      </c>
    </row>
    <row r="447" spans="10:14" x14ac:dyDescent="0.3">
      <c r="J447">
        <v>10</v>
      </c>
      <c r="K447" t="s">
        <v>66</v>
      </c>
      <c r="L447" t="s">
        <v>417</v>
      </c>
      <c r="M447" t="s">
        <v>411</v>
      </c>
      <c r="N447" s="134">
        <v>2.8592227507952598E-2</v>
      </c>
    </row>
    <row r="448" spans="10:14" x14ac:dyDescent="0.3">
      <c r="J448">
        <v>10</v>
      </c>
      <c r="K448" t="s">
        <v>66</v>
      </c>
      <c r="L448" t="s">
        <v>418</v>
      </c>
      <c r="M448" t="s">
        <v>412</v>
      </c>
      <c r="N448" s="134">
        <v>3.2237853620034396E-2</v>
      </c>
    </row>
    <row r="449" spans="10:14" x14ac:dyDescent="0.3">
      <c r="J449">
        <v>10</v>
      </c>
      <c r="K449" t="s">
        <v>66</v>
      </c>
      <c r="L449" t="s">
        <v>419</v>
      </c>
      <c r="M449" t="s">
        <v>413</v>
      </c>
      <c r="N449" s="134">
        <v>4.0659370810934264E-2</v>
      </c>
    </row>
    <row r="450" spans="10:14" x14ac:dyDescent="0.3">
      <c r="J450">
        <v>10</v>
      </c>
      <c r="K450" t="s">
        <v>66</v>
      </c>
      <c r="L450" t="s">
        <v>420</v>
      </c>
      <c r="M450" t="s">
        <v>414</v>
      </c>
      <c r="N450" s="134">
        <v>5.0119810333203674E-2</v>
      </c>
    </row>
    <row r="451" spans="10:14" x14ac:dyDescent="0.3">
      <c r="J451">
        <v>10</v>
      </c>
      <c r="K451" t="s">
        <v>66</v>
      </c>
      <c r="L451" t="s">
        <v>440</v>
      </c>
      <c r="M451" t="s">
        <v>34</v>
      </c>
      <c r="N451" s="134">
        <v>2.4640284288843746E-2</v>
      </c>
    </row>
    <row r="452" spans="10:14" x14ac:dyDescent="0.3">
      <c r="J452">
        <v>11</v>
      </c>
      <c r="K452" t="s">
        <v>67</v>
      </c>
      <c r="L452" t="s">
        <v>524</v>
      </c>
      <c r="M452" t="s">
        <v>518</v>
      </c>
      <c r="N452" s="134">
        <v>1.4543470677745194E-2</v>
      </c>
    </row>
    <row r="453" spans="10:14" x14ac:dyDescent="0.3">
      <c r="J453">
        <v>11</v>
      </c>
      <c r="K453" t="s">
        <v>67</v>
      </c>
      <c r="L453" t="s">
        <v>516</v>
      </c>
      <c r="M453" t="s">
        <v>517</v>
      </c>
      <c r="N453" s="134">
        <v>2.9142192728069938E-2</v>
      </c>
    </row>
    <row r="454" spans="10:14" x14ac:dyDescent="0.3">
      <c r="J454">
        <v>11</v>
      </c>
      <c r="K454" t="s">
        <v>67</v>
      </c>
      <c r="L454" t="s">
        <v>46</v>
      </c>
      <c r="M454" t="s">
        <v>20</v>
      </c>
      <c r="N454" s="134">
        <v>1.2710846238997747E-2</v>
      </c>
    </row>
    <row r="455" spans="10:14" x14ac:dyDescent="0.3">
      <c r="J455">
        <v>11</v>
      </c>
      <c r="K455" t="s">
        <v>67</v>
      </c>
      <c r="L455" t="s">
        <v>562</v>
      </c>
      <c r="M455" t="s">
        <v>571</v>
      </c>
      <c r="N455" s="134">
        <v>2.4396446864035758E-2</v>
      </c>
    </row>
    <row r="456" spans="10:14" x14ac:dyDescent="0.3">
      <c r="J456">
        <v>11</v>
      </c>
      <c r="K456" t="s">
        <v>67</v>
      </c>
      <c r="L456" t="s">
        <v>556</v>
      </c>
      <c r="M456" t="s">
        <v>572</v>
      </c>
      <c r="N456" s="134">
        <v>3.0447059267862113E-2</v>
      </c>
    </row>
    <row r="457" spans="10:14" x14ac:dyDescent="0.3">
      <c r="J457">
        <v>11</v>
      </c>
      <c r="K457" t="s">
        <v>67</v>
      </c>
      <c r="L457" t="s">
        <v>415</v>
      </c>
      <c r="M457" t="s">
        <v>409</v>
      </c>
      <c r="N457" s="134">
        <v>3.6346526282703012E-3</v>
      </c>
    </row>
    <row r="458" spans="10:14" x14ac:dyDescent="0.3">
      <c r="J458">
        <v>11</v>
      </c>
      <c r="K458" t="s">
        <v>67</v>
      </c>
      <c r="L458" t="s">
        <v>416</v>
      </c>
      <c r="M458" t="s">
        <v>410</v>
      </c>
      <c r="N458" s="134">
        <v>1.5045129667769422E-2</v>
      </c>
    </row>
    <row r="459" spans="10:14" x14ac:dyDescent="0.3">
      <c r="J459">
        <v>11</v>
      </c>
      <c r="K459" t="s">
        <v>67</v>
      </c>
      <c r="L459" t="s">
        <v>49</v>
      </c>
      <c r="M459" t="s">
        <v>29</v>
      </c>
      <c r="N459" s="134">
        <v>1.9392163350676523E-2</v>
      </c>
    </row>
    <row r="460" spans="10:14" x14ac:dyDescent="0.3">
      <c r="J460">
        <v>11</v>
      </c>
      <c r="K460" t="s">
        <v>67</v>
      </c>
      <c r="L460" t="s">
        <v>50</v>
      </c>
      <c r="M460" t="s">
        <v>30</v>
      </c>
      <c r="N460" s="134">
        <v>2.055838863955815E-2</v>
      </c>
    </row>
    <row r="461" spans="10:14" x14ac:dyDescent="0.3">
      <c r="J461">
        <v>11</v>
      </c>
      <c r="K461" t="s">
        <v>67</v>
      </c>
      <c r="L461" t="s">
        <v>51</v>
      </c>
      <c r="M461" t="s">
        <v>32</v>
      </c>
      <c r="N461" s="134">
        <v>8.4948576682262716E-2</v>
      </c>
    </row>
    <row r="462" spans="10:14" x14ac:dyDescent="0.3">
      <c r="J462">
        <v>11</v>
      </c>
      <c r="K462" t="s">
        <v>67</v>
      </c>
      <c r="L462" t="s">
        <v>417</v>
      </c>
      <c r="M462" t="s">
        <v>411</v>
      </c>
      <c r="N462" s="134">
        <v>4.1369073262765371E-2</v>
      </c>
    </row>
    <row r="463" spans="10:14" x14ac:dyDescent="0.3">
      <c r="J463">
        <v>11</v>
      </c>
      <c r="K463" t="s">
        <v>67</v>
      </c>
      <c r="L463" t="s">
        <v>418</v>
      </c>
      <c r="M463" t="s">
        <v>412</v>
      </c>
      <c r="N463" s="134">
        <v>4.5620367356147364E-2</v>
      </c>
    </row>
    <row r="464" spans="10:14" x14ac:dyDescent="0.3">
      <c r="J464">
        <v>11</v>
      </c>
      <c r="K464" t="s">
        <v>67</v>
      </c>
      <c r="L464" t="s">
        <v>419</v>
      </c>
      <c r="M464" t="s">
        <v>413</v>
      </c>
      <c r="N464" s="134">
        <v>3.8004067670376701E-2</v>
      </c>
    </row>
    <row r="465" spans="10:14" x14ac:dyDescent="0.3">
      <c r="J465">
        <v>11</v>
      </c>
      <c r="K465" t="s">
        <v>67</v>
      </c>
      <c r="L465" t="s">
        <v>420</v>
      </c>
      <c r="M465" t="s">
        <v>414</v>
      </c>
      <c r="N465" s="134">
        <v>4.7646497509423541E-2</v>
      </c>
    </row>
    <row r="466" spans="10:14" x14ac:dyDescent="0.3">
      <c r="J466">
        <v>11</v>
      </c>
      <c r="K466" t="s">
        <v>67</v>
      </c>
      <c r="L466" t="s">
        <v>440</v>
      </c>
      <c r="M466" t="s">
        <v>34</v>
      </c>
      <c r="N466" s="134">
        <v>2.3702980861352661E-2</v>
      </c>
    </row>
    <row r="467" spans="10:14" x14ac:dyDescent="0.3">
      <c r="J467">
        <v>11</v>
      </c>
      <c r="K467" t="s">
        <v>68</v>
      </c>
      <c r="L467" t="s">
        <v>524</v>
      </c>
      <c r="M467" t="s">
        <v>518</v>
      </c>
      <c r="N467" s="134">
        <v>1.4038554172392441E-2</v>
      </c>
    </row>
    <row r="468" spans="10:14" x14ac:dyDescent="0.3">
      <c r="J468">
        <v>11</v>
      </c>
      <c r="K468" t="s">
        <v>68</v>
      </c>
      <c r="L468" t="s">
        <v>516</v>
      </c>
      <c r="M468" t="s">
        <v>517</v>
      </c>
      <c r="N468" s="134">
        <v>2.8098234220476505E-2</v>
      </c>
    </row>
    <row r="469" spans="10:14" x14ac:dyDescent="0.3">
      <c r="J469">
        <v>11</v>
      </c>
      <c r="K469" t="s">
        <v>68</v>
      </c>
      <c r="L469" t="s">
        <v>46</v>
      </c>
      <c r="M469" t="s">
        <v>20</v>
      </c>
      <c r="N469" s="134">
        <v>9.4434446491681347E-3</v>
      </c>
    </row>
    <row r="470" spans="10:14" x14ac:dyDescent="0.3">
      <c r="J470">
        <v>11</v>
      </c>
      <c r="K470" t="s">
        <v>68</v>
      </c>
      <c r="L470" t="s">
        <v>562</v>
      </c>
      <c r="M470" t="s">
        <v>571</v>
      </c>
      <c r="N470" s="134">
        <v>2.0529091696345578E-2</v>
      </c>
    </row>
    <row r="471" spans="10:14" x14ac:dyDescent="0.3">
      <c r="J471">
        <v>11</v>
      </c>
      <c r="K471" t="s">
        <v>68</v>
      </c>
      <c r="L471" t="s">
        <v>556</v>
      </c>
      <c r="M471" t="s">
        <v>572</v>
      </c>
      <c r="N471" s="134">
        <v>2.732340536254043E-2</v>
      </c>
    </row>
    <row r="472" spans="10:14" x14ac:dyDescent="0.3">
      <c r="J472">
        <v>11</v>
      </c>
      <c r="K472" t="s">
        <v>68</v>
      </c>
      <c r="L472" t="s">
        <v>415</v>
      </c>
      <c r="M472" t="s">
        <v>409</v>
      </c>
      <c r="N472" s="134">
        <v>3.8205902380739265E-3</v>
      </c>
    </row>
    <row r="473" spans="10:14" x14ac:dyDescent="0.3">
      <c r="J473">
        <v>11</v>
      </c>
      <c r="K473" t="s">
        <v>68</v>
      </c>
      <c r="L473" t="s">
        <v>416</v>
      </c>
      <c r="M473" t="s">
        <v>410</v>
      </c>
      <c r="N473" s="134">
        <v>1.6684988845193104E-2</v>
      </c>
    </row>
    <row r="474" spans="10:14" x14ac:dyDescent="0.3">
      <c r="J474">
        <v>11</v>
      </c>
      <c r="K474" t="s">
        <v>68</v>
      </c>
      <c r="L474" t="s">
        <v>49</v>
      </c>
      <c r="M474" t="s">
        <v>29</v>
      </c>
      <c r="N474" s="134">
        <v>2.1232953695137422E-2</v>
      </c>
    </row>
    <row r="475" spans="10:14" x14ac:dyDescent="0.3">
      <c r="J475">
        <v>11</v>
      </c>
      <c r="K475" t="s">
        <v>68</v>
      </c>
      <c r="L475" t="s">
        <v>50</v>
      </c>
      <c r="M475" t="s">
        <v>30</v>
      </c>
      <c r="N475" s="134">
        <v>1.6870635442140878E-2</v>
      </c>
    </row>
    <row r="476" spans="10:14" x14ac:dyDescent="0.3">
      <c r="J476">
        <v>11</v>
      </c>
      <c r="K476" t="s">
        <v>68</v>
      </c>
      <c r="L476" t="s">
        <v>51</v>
      </c>
      <c r="M476" t="s">
        <v>32</v>
      </c>
      <c r="N476" s="134">
        <v>3.5134733861345142E-2</v>
      </c>
    </row>
    <row r="477" spans="10:14" x14ac:dyDescent="0.3">
      <c r="J477">
        <v>11</v>
      </c>
      <c r="K477" t="s">
        <v>68</v>
      </c>
      <c r="L477" t="s">
        <v>417</v>
      </c>
      <c r="M477" t="s">
        <v>411</v>
      </c>
      <c r="N477" s="134">
        <v>4.7030535079971708E-2</v>
      </c>
    </row>
    <row r="478" spans="10:14" x14ac:dyDescent="0.3">
      <c r="J478">
        <v>11</v>
      </c>
      <c r="K478" t="s">
        <v>68</v>
      </c>
      <c r="L478" t="s">
        <v>418</v>
      </c>
      <c r="M478" t="s">
        <v>412</v>
      </c>
      <c r="N478" s="134">
        <v>5.2243139875086581E-2</v>
      </c>
    </row>
    <row r="479" spans="10:14" x14ac:dyDescent="0.3">
      <c r="J479">
        <v>11</v>
      </c>
      <c r="K479" t="s">
        <v>68</v>
      </c>
      <c r="L479" t="s">
        <v>419</v>
      </c>
      <c r="M479" t="s">
        <v>413</v>
      </c>
      <c r="N479" s="134">
        <v>4.2385204370331664E-2</v>
      </c>
    </row>
    <row r="480" spans="10:14" x14ac:dyDescent="0.3">
      <c r="J480">
        <v>11</v>
      </c>
      <c r="K480" t="s">
        <v>68</v>
      </c>
      <c r="L480" t="s">
        <v>420</v>
      </c>
      <c r="M480" t="s">
        <v>414</v>
      </c>
      <c r="N480" s="134">
        <v>5.2941865644782614E-2</v>
      </c>
    </row>
    <row r="481" spans="10:14" x14ac:dyDescent="0.3">
      <c r="J481">
        <v>11</v>
      </c>
      <c r="K481" t="s">
        <v>68</v>
      </c>
      <c r="L481" t="s">
        <v>440</v>
      </c>
      <c r="M481" t="s">
        <v>34</v>
      </c>
      <c r="N481" s="134">
        <v>2.3527295771893133E-2</v>
      </c>
    </row>
    <row r="482" spans="10:14" x14ac:dyDescent="0.3">
      <c r="J482">
        <v>11</v>
      </c>
      <c r="K482" t="s">
        <v>66</v>
      </c>
      <c r="L482" t="s">
        <v>524</v>
      </c>
      <c r="M482" t="s">
        <v>518</v>
      </c>
      <c r="N482" s="134">
        <v>1.5358924687628539E-2</v>
      </c>
    </row>
    <row r="483" spans="10:14" x14ac:dyDescent="0.3">
      <c r="J483">
        <v>11</v>
      </c>
      <c r="K483" t="s">
        <v>66</v>
      </c>
      <c r="L483" t="s">
        <v>516</v>
      </c>
      <c r="M483" t="s">
        <v>517</v>
      </c>
      <c r="N483" s="134">
        <v>3.0941364376220769E-2</v>
      </c>
    </row>
    <row r="484" spans="10:14" x14ac:dyDescent="0.3">
      <c r="J484">
        <v>11</v>
      </c>
      <c r="K484" t="s">
        <v>66</v>
      </c>
      <c r="L484" t="s">
        <v>46</v>
      </c>
      <c r="M484" t="s">
        <v>20</v>
      </c>
      <c r="N484" s="134">
        <v>1.9625351492787158E-2</v>
      </c>
    </row>
    <row r="485" spans="10:14" x14ac:dyDescent="0.3">
      <c r="J485">
        <v>11</v>
      </c>
      <c r="K485" t="s">
        <v>66</v>
      </c>
      <c r="L485" t="s">
        <v>562</v>
      </c>
      <c r="M485" t="s">
        <v>571</v>
      </c>
      <c r="N485" s="134">
        <v>3.9988773471209771E-2</v>
      </c>
    </row>
    <row r="486" spans="10:14" x14ac:dyDescent="0.3">
      <c r="J486">
        <v>11</v>
      </c>
      <c r="K486" t="s">
        <v>66</v>
      </c>
      <c r="L486" t="s">
        <v>556</v>
      </c>
      <c r="M486" t="s">
        <v>572</v>
      </c>
      <c r="N486" s="134">
        <v>4.6855340524739983E-2</v>
      </c>
    </row>
    <row r="487" spans="10:14" x14ac:dyDescent="0.3">
      <c r="J487">
        <v>11</v>
      </c>
      <c r="K487" t="s">
        <v>66</v>
      </c>
      <c r="L487" t="s">
        <v>415</v>
      </c>
      <c r="M487" t="s">
        <v>409</v>
      </c>
      <c r="N487" s="134">
        <v>0</v>
      </c>
    </row>
    <row r="488" spans="10:14" x14ac:dyDescent="0.3">
      <c r="J488">
        <v>11</v>
      </c>
      <c r="K488" t="s">
        <v>66</v>
      </c>
      <c r="L488" t="s">
        <v>416</v>
      </c>
      <c r="M488" t="s">
        <v>410</v>
      </c>
      <c r="N488" s="134">
        <v>0</v>
      </c>
    </row>
    <row r="489" spans="10:14" x14ac:dyDescent="0.3">
      <c r="J489">
        <v>11</v>
      </c>
      <c r="K489" t="s">
        <v>66</v>
      </c>
      <c r="L489" t="s">
        <v>49</v>
      </c>
      <c r="M489" t="s">
        <v>29</v>
      </c>
      <c r="N489" s="134">
        <v>2.8852177198729869E-2</v>
      </c>
    </row>
    <row r="490" spans="10:14" x14ac:dyDescent="0.3">
      <c r="J490">
        <v>11</v>
      </c>
      <c r="K490" t="s">
        <v>66</v>
      </c>
      <c r="L490" t="s">
        <v>50</v>
      </c>
      <c r="M490" t="s">
        <v>30</v>
      </c>
      <c r="N490" s="134">
        <v>7.7376718324610058E-2</v>
      </c>
    </row>
    <row r="491" spans="10:14" x14ac:dyDescent="0.3">
      <c r="J491">
        <v>11</v>
      </c>
      <c r="K491" t="s">
        <v>66</v>
      </c>
      <c r="L491" t="s">
        <v>51</v>
      </c>
      <c r="M491" t="s">
        <v>32</v>
      </c>
      <c r="N491" s="134">
        <v>9.5503658142062242E-2</v>
      </c>
    </row>
    <row r="492" spans="10:14" x14ac:dyDescent="0.3">
      <c r="J492">
        <v>11</v>
      </c>
      <c r="K492" t="s">
        <v>66</v>
      </c>
      <c r="L492" t="s">
        <v>417</v>
      </c>
      <c r="M492" t="s">
        <v>411</v>
      </c>
      <c r="N492" s="134">
        <v>4.0649032492324759E-2</v>
      </c>
    </row>
    <row r="493" spans="10:14" x14ac:dyDescent="0.3">
      <c r="J493">
        <v>11</v>
      </c>
      <c r="K493" t="s">
        <v>66</v>
      </c>
      <c r="L493" t="s">
        <v>418</v>
      </c>
      <c r="M493" t="s">
        <v>412</v>
      </c>
      <c r="N493" s="134">
        <v>4.5838698981134872E-2</v>
      </c>
    </row>
    <row r="494" spans="10:14" x14ac:dyDescent="0.3">
      <c r="J494">
        <v>11</v>
      </c>
      <c r="K494" t="s">
        <v>66</v>
      </c>
      <c r="L494" t="s">
        <v>419</v>
      </c>
      <c r="M494" t="s">
        <v>413</v>
      </c>
      <c r="N494" s="134">
        <v>4.8778996086466714E-2</v>
      </c>
    </row>
    <row r="495" spans="10:14" x14ac:dyDescent="0.3">
      <c r="J495">
        <v>11</v>
      </c>
      <c r="K495" t="s">
        <v>66</v>
      </c>
      <c r="L495" t="s">
        <v>420</v>
      </c>
      <c r="M495" t="s">
        <v>414</v>
      </c>
      <c r="N495" s="134">
        <v>6.0521722029614602E-2</v>
      </c>
    </row>
    <row r="496" spans="10:14" x14ac:dyDescent="0.3">
      <c r="J496">
        <v>11</v>
      </c>
      <c r="K496" t="s">
        <v>66</v>
      </c>
      <c r="L496" t="s">
        <v>440</v>
      </c>
      <c r="M496" t="s">
        <v>34</v>
      </c>
      <c r="N496" s="134">
        <v>3.0620193217336299E-2</v>
      </c>
    </row>
    <row r="497" spans="10:14" x14ac:dyDescent="0.3">
      <c r="J497">
        <v>12</v>
      </c>
      <c r="K497" t="s">
        <v>67</v>
      </c>
      <c r="L497" t="s">
        <v>524</v>
      </c>
      <c r="M497" t="s">
        <v>518</v>
      </c>
      <c r="N497" s="134">
        <v>1.6307893410976243E-2</v>
      </c>
    </row>
    <row r="498" spans="10:14" x14ac:dyDescent="0.3">
      <c r="J498">
        <v>12</v>
      </c>
      <c r="K498" t="s">
        <v>67</v>
      </c>
      <c r="L498" t="s">
        <v>516</v>
      </c>
      <c r="M498" t="s">
        <v>517</v>
      </c>
      <c r="N498" s="134">
        <v>3.2597026094631464E-2</v>
      </c>
    </row>
    <row r="499" spans="10:14" x14ac:dyDescent="0.3">
      <c r="J499">
        <v>12</v>
      </c>
      <c r="K499" t="s">
        <v>67</v>
      </c>
      <c r="L499" t="s">
        <v>46</v>
      </c>
      <c r="M499" t="s">
        <v>20</v>
      </c>
      <c r="N499" s="134">
        <v>1.2087884983991883E-2</v>
      </c>
    </row>
    <row r="500" spans="10:14" x14ac:dyDescent="0.3">
      <c r="J500">
        <v>12</v>
      </c>
      <c r="K500" t="s">
        <v>67</v>
      </c>
      <c r="L500" t="s">
        <v>562</v>
      </c>
      <c r="M500" t="s">
        <v>571</v>
      </c>
      <c r="N500" s="134">
        <v>2.2598012067646746E-2</v>
      </c>
    </row>
    <row r="501" spans="10:14" x14ac:dyDescent="0.3">
      <c r="J501">
        <v>12</v>
      </c>
      <c r="K501" t="s">
        <v>67</v>
      </c>
      <c r="L501" t="s">
        <v>556</v>
      </c>
      <c r="M501" t="s">
        <v>572</v>
      </c>
      <c r="N501" s="134">
        <v>2.8191878407326464E-2</v>
      </c>
    </row>
    <row r="502" spans="10:14" x14ac:dyDescent="0.3">
      <c r="J502">
        <v>12</v>
      </c>
      <c r="K502" t="s">
        <v>67</v>
      </c>
      <c r="L502" t="s">
        <v>415</v>
      </c>
      <c r="M502" t="s">
        <v>409</v>
      </c>
      <c r="N502" s="134">
        <v>9.6169046629367046E-3</v>
      </c>
    </row>
    <row r="503" spans="10:14" x14ac:dyDescent="0.3">
      <c r="J503">
        <v>12</v>
      </c>
      <c r="K503" t="s">
        <v>67</v>
      </c>
      <c r="L503" t="s">
        <v>416</v>
      </c>
      <c r="M503" t="s">
        <v>410</v>
      </c>
      <c r="N503" s="134">
        <v>2.3332074639297082E-2</v>
      </c>
    </row>
    <row r="504" spans="10:14" x14ac:dyDescent="0.3">
      <c r="J504">
        <v>12</v>
      </c>
      <c r="K504" t="s">
        <v>67</v>
      </c>
      <c r="L504" t="s">
        <v>49</v>
      </c>
      <c r="M504" t="s">
        <v>29</v>
      </c>
      <c r="N504" s="134">
        <v>2.5048932836398932E-2</v>
      </c>
    </row>
    <row r="505" spans="10:14" x14ac:dyDescent="0.3">
      <c r="J505">
        <v>12</v>
      </c>
      <c r="K505" t="s">
        <v>67</v>
      </c>
      <c r="L505" t="s">
        <v>50</v>
      </c>
      <c r="M505" t="s">
        <v>30</v>
      </c>
      <c r="N505" s="134">
        <v>2.216680211730197E-2</v>
      </c>
    </row>
    <row r="506" spans="10:14" x14ac:dyDescent="0.3">
      <c r="J506">
        <v>12</v>
      </c>
      <c r="K506" t="s">
        <v>67</v>
      </c>
      <c r="L506" t="s">
        <v>51</v>
      </c>
      <c r="M506" t="s">
        <v>32</v>
      </c>
      <c r="N506" s="134">
        <v>4.2465178769806405E-2</v>
      </c>
    </row>
    <row r="507" spans="10:14" x14ac:dyDescent="0.3">
      <c r="J507">
        <v>12</v>
      </c>
      <c r="K507" t="s">
        <v>67</v>
      </c>
      <c r="L507" t="s">
        <v>417</v>
      </c>
      <c r="M507" t="s">
        <v>411</v>
      </c>
      <c r="N507" s="134">
        <v>2.2097189489584161E-2</v>
      </c>
    </row>
    <row r="508" spans="10:14" x14ac:dyDescent="0.3">
      <c r="J508">
        <v>12</v>
      </c>
      <c r="K508" t="s">
        <v>67</v>
      </c>
      <c r="L508" t="s">
        <v>418</v>
      </c>
      <c r="M508" t="s">
        <v>412</v>
      </c>
      <c r="N508" s="134">
        <v>2.4577517561541574E-2</v>
      </c>
    </row>
    <row r="509" spans="10:14" x14ac:dyDescent="0.3">
      <c r="J509">
        <v>12</v>
      </c>
      <c r="K509" t="s">
        <v>67</v>
      </c>
      <c r="L509" t="s">
        <v>419</v>
      </c>
      <c r="M509" t="s">
        <v>413</v>
      </c>
      <c r="N509" s="134">
        <v>4.288122823410459E-2</v>
      </c>
    </row>
    <row r="510" spans="10:14" x14ac:dyDescent="0.3">
      <c r="J510">
        <v>12</v>
      </c>
      <c r="K510" t="s">
        <v>67</v>
      </c>
      <c r="L510" t="s">
        <v>420</v>
      </c>
      <c r="M510" t="s">
        <v>414</v>
      </c>
      <c r="N510" s="134">
        <v>5.3773537378852508E-2</v>
      </c>
    </row>
    <row r="511" spans="10:14" x14ac:dyDescent="0.3">
      <c r="J511">
        <v>12</v>
      </c>
      <c r="K511" t="s">
        <v>67</v>
      </c>
      <c r="L511" t="s">
        <v>440</v>
      </c>
      <c r="M511" t="s">
        <v>34</v>
      </c>
      <c r="N511" s="134">
        <v>2.6873243418392371E-2</v>
      </c>
    </row>
    <row r="512" spans="10:14" x14ac:dyDescent="0.3">
      <c r="J512">
        <v>12</v>
      </c>
      <c r="K512" t="s">
        <v>68</v>
      </c>
      <c r="L512" t="s">
        <v>524</v>
      </c>
      <c r="M512" t="s">
        <v>518</v>
      </c>
      <c r="N512" s="134">
        <v>1.5072573060442981E-2</v>
      </c>
    </row>
    <row r="513" spans="10:14" x14ac:dyDescent="0.3">
      <c r="J513">
        <v>12</v>
      </c>
      <c r="K513" t="s">
        <v>68</v>
      </c>
      <c r="L513" t="s">
        <v>516</v>
      </c>
      <c r="M513" t="s">
        <v>517</v>
      </c>
      <c r="N513" s="134">
        <v>3.011341566228793E-2</v>
      </c>
    </row>
    <row r="514" spans="10:14" x14ac:dyDescent="0.3">
      <c r="J514">
        <v>12</v>
      </c>
      <c r="K514" t="s">
        <v>68</v>
      </c>
      <c r="L514" t="s">
        <v>46</v>
      </c>
      <c r="M514" t="s">
        <v>20</v>
      </c>
      <c r="N514" s="134">
        <v>8.6731504306120765E-3</v>
      </c>
    </row>
    <row r="515" spans="10:14" x14ac:dyDescent="0.3">
      <c r="J515">
        <v>12</v>
      </c>
      <c r="K515" t="s">
        <v>68</v>
      </c>
      <c r="L515" t="s">
        <v>562</v>
      </c>
      <c r="M515" t="s">
        <v>571</v>
      </c>
      <c r="N515" s="134">
        <v>1.9593177797500232E-2</v>
      </c>
    </row>
    <row r="516" spans="10:14" x14ac:dyDescent="0.3">
      <c r="J516">
        <v>12</v>
      </c>
      <c r="K516" t="s">
        <v>68</v>
      </c>
      <c r="L516" t="s">
        <v>556</v>
      </c>
      <c r="M516" t="s">
        <v>572</v>
      </c>
      <c r="N516" s="134">
        <v>2.606332188649078E-2</v>
      </c>
    </row>
    <row r="517" spans="10:14" x14ac:dyDescent="0.3">
      <c r="J517">
        <v>12</v>
      </c>
      <c r="K517" t="s">
        <v>68</v>
      </c>
      <c r="L517" t="s">
        <v>415</v>
      </c>
      <c r="M517" t="s">
        <v>409</v>
      </c>
      <c r="N517" s="134">
        <v>6.3777263816085601E-3</v>
      </c>
    </row>
    <row r="518" spans="10:14" x14ac:dyDescent="0.3">
      <c r="J518">
        <v>12</v>
      </c>
      <c r="K518" t="s">
        <v>68</v>
      </c>
      <c r="L518" t="s">
        <v>416</v>
      </c>
      <c r="M518" t="s">
        <v>410</v>
      </c>
      <c r="N518" s="134">
        <v>2.0264827521294757E-2</v>
      </c>
    </row>
    <row r="519" spans="10:14" x14ac:dyDescent="0.3">
      <c r="J519">
        <v>12</v>
      </c>
      <c r="K519" t="s">
        <v>68</v>
      </c>
      <c r="L519" t="s">
        <v>49</v>
      </c>
      <c r="M519" t="s">
        <v>29</v>
      </c>
      <c r="N519" s="134">
        <v>2.5976860318381038E-2</v>
      </c>
    </row>
    <row r="520" spans="10:14" x14ac:dyDescent="0.3">
      <c r="J520">
        <v>12</v>
      </c>
      <c r="K520" t="s">
        <v>68</v>
      </c>
      <c r="L520" t="s">
        <v>50</v>
      </c>
      <c r="M520" t="s">
        <v>30</v>
      </c>
      <c r="N520" s="134">
        <v>1.6604488701197174E-2</v>
      </c>
    </row>
    <row r="521" spans="10:14" x14ac:dyDescent="0.3">
      <c r="J521">
        <v>12</v>
      </c>
      <c r="K521" t="s">
        <v>68</v>
      </c>
      <c r="L521" t="s">
        <v>51</v>
      </c>
      <c r="M521" t="s">
        <v>32</v>
      </c>
      <c r="N521" s="134">
        <v>3.0246361569135932E-2</v>
      </c>
    </row>
    <row r="522" spans="10:14" x14ac:dyDescent="0.3">
      <c r="J522">
        <v>12</v>
      </c>
      <c r="K522" t="s">
        <v>68</v>
      </c>
      <c r="L522" t="s">
        <v>417</v>
      </c>
      <c r="M522" t="s">
        <v>411</v>
      </c>
      <c r="N522" s="134">
        <v>2.5567483837767174E-2</v>
      </c>
    </row>
    <row r="523" spans="10:14" x14ac:dyDescent="0.3">
      <c r="J523">
        <v>12</v>
      </c>
      <c r="K523" t="s">
        <v>68</v>
      </c>
      <c r="L523" t="s">
        <v>418</v>
      </c>
      <c r="M523" t="s">
        <v>412</v>
      </c>
      <c r="N523" s="134">
        <v>2.8682831066713432E-2</v>
      </c>
    </row>
    <row r="524" spans="10:14" x14ac:dyDescent="0.3">
      <c r="J524">
        <v>12</v>
      </c>
      <c r="K524" t="s">
        <v>68</v>
      </c>
      <c r="L524" t="s">
        <v>419</v>
      </c>
      <c r="M524" t="s">
        <v>413</v>
      </c>
      <c r="N524" s="134">
        <v>4.8139998196521712E-2</v>
      </c>
    </row>
    <row r="525" spans="10:14" x14ac:dyDescent="0.3">
      <c r="J525">
        <v>12</v>
      </c>
      <c r="K525" t="s">
        <v>68</v>
      </c>
      <c r="L525" t="s">
        <v>420</v>
      </c>
      <c r="M525" t="s">
        <v>414</v>
      </c>
      <c r="N525" s="134">
        <v>6.0098864917691258E-2</v>
      </c>
    </row>
    <row r="526" spans="10:14" x14ac:dyDescent="0.3">
      <c r="J526">
        <v>12</v>
      </c>
      <c r="K526" t="s">
        <v>68</v>
      </c>
      <c r="L526" t="s">
        <v>440</v>
      </c>
      <c r="M526" t="s">
        <v>34</v>
      </c>
      <c r="N526" s="134">
        <v>2.6294196940625722E-2</v>
      </c>
    </row>
    <row r="527" spans="10:14" x14ac:dyDescent="0.3">
      <c r="J527">
        <v>12</v>
      </c>
      <c r="K527" t="s">
        <v>66</v>
      </c>
      <c r="L527" t="s">
        <v>524</v>
      </c>
      <c r="M527" t="s">
        <v>518</v>
      </c>
      <c r="N527" s="134">
        <v>1.5986386163132631E-2</v>
      </c>
    </row>
    <row r="528" spans="10:14" x14ac:dyDescent="0.3">
      <c r="J528">
        <v>12</v>
      </c>
      <c r="K528" t="s">
        <v>66</v>
      </c>
      <c r="L528" t="s">
        <v>516</v>
      </c>
      <c r="M528" t="s">
        <v>517</v>
      </c>
      <c r="N528" s="134">
        <v>3.211689600904901E-2</v>
      </c>
    </row>
    <row r="529" spans="10:14" x14ac:dyDescent="0.3">
      <c r="J529">
        <v>12</v>
      </c>
      <c r="K529" t="s">
        <v>66</v>
      </c>
      <c r="L529" t="s">
        <v>46</v>
      </c>
      <c r="M529" t="s">
        <v>20</v>
      </c>
      <c r="N529" s="134">
        <v>2.0048356008070752E-2</v>
      </c>
    </row>
    <row r="530" spans="10:14" x14ac:dyDescent="0.3">
      <c r="J530">
        <v>12</v>
      </c>
      <c r="K530" t="s">
        <v>66</v>
      </c>
      <c r="L530" t="s">
        <v>562</v>
      </c>
      <c r="M530" t="s">
        <v>571</v>
      </c>
      <c r="N530" s="134">
        <v>3.9816095085630727E-2</v>
      </c>
    </row>
    <row r="531" spans="10:14" x14ac:dyDescent="0.3">
      <c r="J531">
        <v>12</v>
      </c>
      <c r="K531" t="s">
        <v>66</v>
      </c>
      <c r="L531" t="s">
        <v>556</v>
      </c>
      <c r="M531" t="s">
        <v>572</v>
      </c>
      <c r="N531" s="134">
        <v>4.6636279493664758E-2</v>
      </c>
    </row>
    <row r="532" spans="10:14" x14ac:dyDescent="0.3">
      <c r="J532">
        <v>12</v>
      </c>
      <c r="K532" t="s">
        <v>66</v>
      </c>
      <c r="L532" t="s">
        <v>415</v>
      </c>
      <c r="M532" t="s">
        <v>409</v>
      </c>
      <c r="N532" s="134">
        <v>0</v>
      </c>
    </row>
    <row r="533" spans="10:14" x14ac:dyDescent="0.3">
      <c r="J533">
        <v>12</v>
      </c>
      <c r="K533" t="s">
        <v>66</v>
      </c>
      <c r="L533" t="s">
        <v>416</v>
      </c>
      <c r="M533" t="s">
        <v>410</v>
      </c>
      <c r="N533" s="134">
        <v>0</v>
      </c>
    </row>
    <row r="534" spans="10:14" x14ac:dyDescent="0.3">
      <c r="J534">
        <v>12</v>
      </c>
      <c r="K534" t="s">
        <v>66</v>
      </c>
      <c r="L534" t="s">
        <v>49</v>
      </c>
      <c r="M534" t="s">
        <v>29</v>
      </c>
      <c r="N534" s="134">
        <v>3.5027876646881798E-2</v>
      </c>
    </row>
    <row r="535" spans="10:14" x14ac:dyDescent="0.3">
      <c r="J535">
        <v>12</v>
      </c>
      <c r="K535" t="s">
        <v>66</v>
      </c>
      <c r="L535" t="s">
        <v>50</v>
      </c>
      <c r="M535" t="s">
        <v>30</v>
      </c>
      <c r="N535" s="134">
        <v>7.6019165766105054E-2</v>
      </c>
    </row>
    <row r="536" spans="10:14" x14ac:dyDescent="0.3">
      <c r="J536">
        <v>12</v>
      </c>
      <c r="K536" t="s">
        <v>66</v>
      </c>
      <c r="L536" t="s">
        <v>51</v>
      </c>
      <c r="M536" t="s">
        <v>32</v>
      </c>
      <c r="N536" s="134">
        <v>8.9115907148926893E-2</v>
      </c>
    </row>
    <row r="537" spans="10:14" x14ac:dyDescent="0.3">
      <c r="J537">
        <v>12</v>
      </c>
      <c r="K537" t="s">
        <v>66</v>
      </c>
      <c r="L537" t="s">
        <v>417</v>
      </c>
      <c r="M537" t="s">
        <v>411</v>
      </c>
      <c r="N537" s="134">
        <v>2.2889473688069057E-2</v>
      </c>
    </row>
    <row r="538" spans="10:14" x14ac:dyDescent="0.3">
      <c r="J538">
        <v>12</v>
      </c>
      <c r="K538" t="s">
        <v>66</v>
      </c>
      <c r="L538" t="s">
        <v>418</v>
      </c>
      <c r="M538" t="s">
        <v>412</v>
      </c>
      <c r="N538" s="134">
        <v>2.5995697268980156E-2</v>
      </c>
    </row>
    <row r="539" spans="10:14" x14ac:dyDescent="0.3">
      <c r="J539">
        <v>12</v>
      </c>
      <c r="K539" t="s">
        <v>66</v>
      </c>
      <c r="L539" t="s">
        <v>419</v>
      </c>
      <c r="M539" t="s">
        <v>413</v>
      </c>
      <c r="N539" s="134">
        <v>5.6056648057541597E-2</v>
      </c>
    </row>
    <row r="540" spans="10:14" x14ac:dyDescent="0.3">
      <c r="J540">
        <v>12</v>
      </c>
      <c r="K540" t="s">
        <v>66</v>
      </c>
      <c r="L540" t="s">
        <v>420</v>
      </c>
      <c r="M540" t="s">
        <v>414</v>
      </c>
      <c r="N540" s="134">
        <v>6.9484445919690316E-2</v>
      </c>
    </row>
    <row r="541" spans="10:14" x14ac:dyDescent="0.3">
      <c r="J541">
        <v>12</v>
      </c>
      <c r="K541" t="s">
        <v>66</v>
      </c>
      <c r="L541" t="s">
        <v>440</v>
      </c>
      <c r="M541" t="s">
        <v>34</v>
      </c>
      <c r="N541" s="134">
        <v>3.371691428679352E-2</v>
      </c>
    </row>
    <row r="542" spans="10:14" x14ac:dyDescent="0.3">
      <c r="J542">
        <v>13</v>
      </c>
      <c r="K542" t="s">
        <v>67</v>
      </c>
      <c r="L542" t="s">
        <v>524</v>
      </c>
      <c r="M542" t="s">
        <v>518</v>
      </c>
      <c r="N542" s="134">
        <v>1.4543470677745194E-2</v>
      </c>
    </row>
    <row r="543" spans="10:14" x14ac:dyDescent="0.3">
      <c r="J543">
        <v>13</v>
      </c>
      <c r="K543" t="s">
        <v>67</v>
      </c>
      <c r="L543" t="s">
        <v>516</v>
      </c>
      <c r="M543" t="s">
        <v>517</v>
      </c>
      <c r="N543" s="134">
        <v>2.9142192728069938E-2</v>
      </c>
    </row>
    <row r="544" spans="10:14" x14ac:dyDescent="0.3">
      <c r="J544">
        <v>13</v>
      </c>
      <c r="K544" t="s">
        <v>67</v>
      </c>
      <c r="L544" t="s">
        <v>46</v>
      </c>
      <c r="M544" t="s">
        <v>20</v>
      </c>
      <c r="N544" s="134">
        <v>1.2710846238997747E-2</v>
      </c>
    </row>
    <row r="545" spans="10:14" x14ac:dyDescent="0.3">
      <c r="J545">
        <v>13</v>
      </c>
      <c r="K545" t="s">
        <v>67</v>
      </c>
      <c r="L545" t="s">
        <v>562</v>
      </c>
      <c r="M545" t="s">
        <v>571</v>
      </c>
      <c r="N545" s="134">
        <v>2.4396446864035758E-2</v>
      </c>
    </row>
    <row r="546" spans="10:14" x14ac:dyDescent="0.3">
      <c r="J546">
        <v>13</v>
      </c>
      <c r="K546" t="s">
        <v>67</v>
      </c>
      <c r="L546" t="s">
        <v>556</v>
      </c>
      <c r="M546" t="s">
        <v>572</v>
      </c>
      <c r="N546" s="134">
        <v>3.0447059267862113E-2</v>
      </c>
    </row>
    <row r="547" spans="10:14" x14ac:dyDescent="0.3">
      <c r="J547">
        <v>13</v>
      </c>
      <c r="K547" t="s">
        <v>67</v>
      </c>
      <c r="L547" t="s">
        <v>415</v>
      </c>
      <c r="M547" t="s">
        <v>409</v>
      </c>
      <c r="N547" s="134">
        <v>3.6346526282703012E-3</v>
      </c>
    </row>
    <row r="548" spans="10:14" x14ac:dyDescent="0.3">
      <c r="J548">
        <v>13</v>
      </c>
      <c r="K548" t="s">
        <v>67</v>
      </c>
      <c r="L548" t="s">
        <v>416</v>
      </c>
      <c r="M548" t="s">
        <v>410</v>
      </c>
      <c r="N548" s="134">
        <v>1.5045129667769422E-2</v>
      </c>
    </row>
    <row r="549" spans="10:14" x14ac:dyDescent="0.3">
      <c r="J549">
        <v>13</v>
      </c>
      <c r="K549" t="s">
        <v>67</v>
      </c>
      <c r="L549" t="s">
        <v>49</v>
      </c>
      <c r="M549" t="s">
        <v>29</v>
      </c>
      <c r="N549" s="134">
        <v>1.9392163350676523E-2</v>
      </c>
    </row>
    <row r="550" spans="10:14" x14ac:dyDescent="0.3">
      <c r="J550">
        <v>13</v>
      </c>
      <c r="K550" t="s">
        <v>67</v>
      </c>
      <c r="L550" t="s">
        <v>50</v>
      </c>
      <c r="M550" t="s">
        <v>30</v>
      </c>
      <c r="N550" s="134">
        <v>2.055838863955815E-2</v>
      </c>
    </row>
    <row r="551" spans="10:14" x14ac:dyDescent="0.3">
      <c r="J551">
        <v>13</v>
      </c>
      <c r="K551" t="s">
        <v>67</v>
      </c>
      <c r="L551" t="s">
        <v>51</v>
      </c>
      <c r="M551" t="s">
        <v>32</v>
      </c>
      <c r="N551" s="134">
        <v>8.4948576682262716E-2</v>
      </c>
    </row>
    <row r="552" spans="10:14" x14ac:dyDescent="0.3">
      <c r="J552">
        <v>13</v>
      </c>
      <c r="K552" t="s">
        <v>67</v>
      </c>
      <c r="L552" t="s">
        <v>417</v>
      </c>
      <c r="M552" t="s">
        <v>411</v>
      </c>
      <c r="N552" s="134">
        <v>4.1369073262765371E-2</v>
      </c>
    </row>
    <row r="553" spans="10:14" x14ac:dyDescent="0.3">
      <c r="J553">
        <v>13</v>
      </c>
      <c r="K553" t="s">
        <v>67</v>
      </c>
      <c r="L553" t="s">
        <v>418</v>
      </c>
      <c r="M553" t="s">
        <v>412</v>
      </c>
      <c r="N553" s="134">
        <v>4.5620367356147364E-2</v>
      </c>
    </row>
    <row r="554" spans="10:14" x14ac:dyDescent="0.3">
      <c r="J554">
        <v>13</v>
      </c>
      <c r="K554" t="s">
        <v>67</v>
      </c>
      <c r="L554" t="s">
        <v>419</v>
      </c>
      <c r="M554" t="s">
        <v>413</v>
      </c>
      <c r="N554" s="134">
        <v>3.8004067670376701E-2</v>
      </c>
    </row>
    <row r="555" spans="10:14" x14ac:dyDescent="0.3">
      <c r="J555">
        <v>13</v>
      </c>
      <c r="K555" t="s">
        <v>67</v>
      </c>
      <c r="L555" t="s">
        <v>420</v>
      </c>
      <c r="M555" t="s">
        <v>414</v>
      </c>
      <c r="N555" s="134">
        <v>4.7646497509423541E-2</v>
      </c>
    </row>
    <row r="556" spans="10:14" x14ac:dyDescent="0.3">
      <c r="J556">
        <v>13</v>
      </c>
      <c r="K556" t="s">
        <v>67</v>
      </c>
      <c r="L556" t="s">
        <v>440</v>
      </c>
      <c r="M556" t="s">
        <v>34</v>
      </c>
      <c r="N556" s="134">
        <v>2.3702980861352661E-2</v>
      </c>
    </row>
    <row r="557" spans="10:14" x14ac:dyDescent="0.3">
      <c r="J557">
        <v>13</v>
      </c>
      <c r="K557" t="s">
        <v>68</v>
      </c>
      <c r="L557" t="s">
        <v>524</v>
      </c>
      <c r="M557" t="s">
        <v>518</v>
      </c>
      <c r="N557" s="134">
        <v>1.4038554172392441E-2</v>
      </c>
    </row>
    <row r="558" spans="10:14" x14ac:dyDescent="0.3">
      <c r="J558">
        <v>13</v>
      </c>
      <c r="K558" t="s">
        <v>68</v>
      </c>
      <c r="L558" t="s">
        <v>516</v>
      </c>
      <c r="M558" t="s">
        <v>517</v>
      </c>
      <c r="N558" s="134">
        <v>2.8098234220476505E-2</v>
      </c>
    </row>
    <row r="559" spans="10:14" x14ac:dyDescent="0.3">
      <c r="J559">
        <v>13</v>
      </c>
      <c r="K559" t="s">
        <v>68</v>
      </c>
      <c r="L559" t="s">
        <v>46</v>
      </c>
      <c r="M559" t="s">
        <v>20</v>
      </c>
      <c r="N559" s="134">
        <v>9.4434446491681347E-3</v>
      </c>
    </row>
    <row r="560" spans="10:14" x14ac:dyDescent="0.3">
      <c r="J560">
        <v>13</v>
      </c>
      <c r="K560" t="s">
        <v>68</v>
      </c>
      <c r="L560" t="s">
        <v>562</v>
      </c>
      <c r="M560" t="s">
        <v>571</v>
      </c>
      <c r="N560" s="134">
        <v>2.0529091696345578E-2</v>
      </c>
    </row>
    <row r="561" spans="10:14" x14ac:dyDescent="0.3">
      <c r="J561">
        <v>13</v>
      </c>
      <c r="K561" t="s">
        <v>68</v>
      </c>
      <c r="L561" t="s">
        <v>556</v>
      </c>
      <c r="M561" t="s">
        <v>572</v>
      </c>
      <c r="N561" s="134">
        <v>2.732340536254043E-2</v>
      </c>
    </row>
    <row r="562" spans="10:14" x14ac:dyDescent="0.3">
      <c r="J562">
        <v>13</v>
      </c>
      <c r="K562" t="s">
        <v>68</v>
      </c>
      <c r="L562" t="s">
        <v>415</v>
      </c>
      <c r="M562" t="s">
        <v>409</v>
      </c>
      <c r="N562" s="134">
        <v>3.8205902380739265E-3</v>
      </c>
    </row>
    <row r="563" spans="10:14" x14ac:dyDescent="0.3">
      <c r="J563">
        <v>13</v>
      </c>
      <c r="K563" t="s">
        <v>68</v>
      </c>
      <c r="L563" t="s">
        <v>416</v>
      </c>
      <c r="M563" t="s">
        <v>410</v>
      </c>
      <c r="N563" s="134">
        <v>1.6684988845193104E-2</v>
      </c>
    </row>
    <row r="564" spans="10:14" x14ac:dyDescent="0.3">
      <c r="J564">
        <v>13</v>
      </c>
      <c r="K564" t="s">
        <v>68</v>
      </c>
      <c r="L564" t="s">
        <v>49</v>
      </c>
      <c r="M564" t="s">
        <v>29</v>
      </c>
      <c r="N564" s="134">
        <v>2.1232953695137422E-2</v>
      </c>
    </row>
    <row r="565" spans="10:14" x14ac:dyDescent="0.3">
      <c r="J565">
        <v>13</v>
      </c>
      <c r="K565" t="s">
        <v>68</v>
      </c>
      <c r="L565" t="s">
        <v>50</v>
      </c>
      <c r="M565" t="s">
        <v>30</v>
      </c>
      <c r="N565" s="134">
        <v>1.6870635442140878E-2</v>
      </c>
    </row>
    <row r="566" spans="10:14" x14ac:dyDescent="0.3">
      <c r="J566">
        <v>13</v>
      </c>
      <c r="K566" t="s">
        <v>68</v>
      </c>
      <c r="L566" t="s">
        <v>51</v>
      </c>
      <c r="M566" t="s">
        <v>32</v>
      </c>
      <c r="N566" s="134">
        <v>3.5134733861345142E-2</v>
      </c>
    </row>
    <row r="567" spans="10:14" x14ac:dyDescent="0.3">
      <c r="J567">
        <v>13</v>
      </c>
      <c r="K567" t="s">
        <v>68</v>
      </c>
      <c r="L567" t="s">
        <v>417</v>
      </c>
      <c r="M567" t="s">
        <v>411</v>
      </c>
      <c r="N567" s="134">
        <v>4.7030535079971708E-2</v>
      </c>
    </row>
    <row r="568" spans="10:14" x14ac:dyDescent="0.3">
      <c r="J568">
        <v>13</v>
      </c>
      <c r="K568" t="s">
        <v>68</v>
      </c>
      <c r="L568" t="s">
        <v>418</v>
      </c>
      <c r="M568" t="s">
        <v>412</v>
      </c>
      <c r="N568" s="134">
        <v>5.2243139875086581E-2</v>
      </c>
    </row>
    <row r="569" spans="10:14" x14ac:dyDescent="0.3">
      <c r="J569">
        <v>13</v>
      </c>
      <c r="K569" t="s">
        <v>68</v>
      </c>
      <c r="L569" t="s">
        <v>419</v>
      </c>
      <c r="M569" t="s">
        <v>413</v>
      </c>
      <c r="N569" s="134">
        <v>4.2385204370331664E-2</v>
      </c>
    </row>
    <row r="570" spans="10:14" x14ac:dyDescent="0.3">
      <c r="J570">
        <v>13</v>
      </c>
      <c r="K570" t="s">
        <v>68</v>
      </c>
      <c r="L570" t="s">
        <v>420</v>
      </c>
      <c r="M570" t="s">
        <v>414</v>
      </c>
      <c r="N570" s="134">
        <v>5.2941865644782614E-2</v>
      </c>
    </row>
    <row r="571" spans="10:14" x14ac:dyDescent="0.3">
      <c r="J571">
        <v>13</v>
      </c>
      <c r="K571" t="s">
        <v>68</v>
      </c>
      <c r="L571" t="s">
        <v>440</v>
      </c>
      <c r="M571" t="s">
        <v>34</v>
      </c>
      <c r="N571" s="134">
        <v>2.3527295771893133E-2</v>
      </c>
    </row>
    <row r="572" spans="10:14" x14ac:dyDescent="0.3">
      <c r="J572">
        <v>13</v>
      </c>
      <c r="K572" t="s">
        <v>66</v>
      </c>
      <c r="L572" t="s">
        <v>524</v>
      </c>
      <c r="M572" t="s">
        <v>518</v>
      </c>
      <c r="N572" s="134">
        <v>1.5358924687628539E-2</v>
      </c>
    </row>
    <row r="573" spans="10:14" x14ac:dyDescent="0.3">
      <c r="J573">
        <v>13</v>
      </c>
      <c r="K573" t="s">
        <v>66</v>
      </c>
      <c r="L573" t="s">
        <v>516</v>
      </c>
      <c r="M573" t="s">
        <v>517</v>
      </c>
      <c r="N573" s="134">
        <v>3.0941364376220769E-2</v>
      </c>
    </row>
    <row r="574" spans="10:14" x14ac:dyDescent="0.3">
      <c r="J574">
        <v>13</v>
      </c>
      <c r="K574" t="s">
        <v>66</v>
      </c>
      <c r="L574" t="s">
        <v>46</v>
      </c>
      <c r="M574" t="s">
        <v>20</v>
      </c>
      <c r="N574" s="134">
        <v>1.9625351492787158E-2</v>
      </c>
    </row>
    <row r="575" spans="10:14" x14ac:dyDescent="0.3">
      <c r="J575">
        <v>13</v>
      </c>
      <c r="K575" t="s">
        <v>66</v>
      </c>
      <c r="L575" t="s">
        <v>562</v>
      </c>
      <c r="M575" t="s">
        <v>571</v>
      </c>
      <c r="N575" s="134">
        <v>3.9988773471209771E-2</v>
      </c>
    </row>
    <row r="576" spans="10:14" x14ac:dyDescent="0.3">
      <c r="J576">
        <v>13</v>
      </c>
      <c r="K576" t="s">
        <v>66</v>
      </c>
      <c r="L576" t="s">
        <v>556</v>
      </c>
      <c r="M576" t="s">
        <v>572</v>
      </c>
      <c r="N576" s="134">
        <v>4.6855340524739983E-2</v>
      </c>
    </row>
    <row r="577" spans="10:14" x14ac:dyDescent="0.3">
      <c r="J577">
        <v>13</v>
      </c>
      <c r="K577" t="s">
        <v>66</v>
      </c>
      <c r="L577" t="s">
        <v>415</v>
      </c>
      <c r="M577" t="s">
        <v>409</v>
      </c>
      <c r="N577" s="134">
        <v>0</v>
      </c>
    </row>
    <row r="578" spans="10:14" x14ac:dyDescent="0.3">
      <c r="J578">
        <v>13</v>
      </c>
      <c r="K578" t="s">
        <v>66</v>
      </c>
      <c r="L578" t="s">
        <v>416</v>
      </c>
      <c r="M578" t="s">
        <v>410</v>
      </c>
      <c r="N578" s="134">
        <v>0</v>
      </c>
    </row>
    <row r="579" spans="10:14" x14ac:dyDescent="0.3">
      <c r="J579">
        <v>13</v>
      </c>
      <c r="K579" t="s">
        <v>66</v>
      </c>
      <c r="L579" t="s">
        <v>49</v>
      </c>
      <c r="M579" t="s">
        <v>29</v>
      </c>
      <c r="N579" s="134">
        <v>2.8852177198729869E-2</v>
      </c>
    </row>
    <row r="580" spans="10:14" x14ac:dyDescent="0.3">
      <c r="J580">
        <v>13</v>
      </c>
      <c r="K580" t="s">
        <v>66</v>
      </c>
      <c r="L580" t="s">
        <v>50</v>
      </c>
      <c r="M580" t="s">
        <v>30</v>
      </c>
      <c r="N580" s="134">
        <v>7.7376718324610058E-2</v>
      </c>
    </row>
    <row r="581" spans="10:14" x14ac:dyDescent="0.3">
      <c r="J581">
        <v>13</v>
      </c>
      <c r="K581" t="s">
        <v>66</v>
      </c>
      <c r="L581" t="s">
        <v>51</v>
      </c>
      <c r="M581" t="s">
        <v>32</v>
      </c>
      <c r="N581" s="134">
        <v>9.5503658142062242E-2</v>
      </c>
    </row>
    <row r="582" spans="10:14" x14ac:dyDescent="0.3">
      <c r="J582">
        <v>13</v>
      </c>
      <c r="K582" t="s">
        <v>66</v>
      </c>
      <c r="L582" t="s">
        <v>417</v>
      </c>
      <c r="M582" t="s">
        <v>411</v>
      </c>
      <c r="N582" s="134">
        <v>4.0649032492324759E-2</v>
      </c>
    </row>
    <row r="583" spans="10:14" x14ac:dyDescent="0.3">
      <c r="J583">
        <v>13</v>
      </c>
      <c r="K583" t="s">
        <v>66</v>
      </c>
      <c r="L583" t="s">
        <v>418</v>
      </c>
      <c r="M583" t="s">
        <v>412</v>
      </c>
      <c r="N583" s="134">
        <v>4.5838698981134872E-2</v>
      </c>
    </row>
    <row r="584" spans="10:14" x14ac:dyDescent="0.3">
      <c r="J584">
        <v>13</v>
      </c>
      <c r="K584" t="s">
        <v>66</v>
      </c>
      <c r="L584" t="s">
        <v>419</v>
      </c>
      <c r="M584" t="s">
        <v>413</v>
      </c>
      <c r="N584" s="134">
        <v>4.8778996086466714E-2</v>
      </c>
    </row>
    <row r="585" spans="10:14" x14ac:dyDescent="0.3">
      <c r="J585">
        <v>13</v>
      </c>
      <c r="K585" t="s">
        <v>66</v>
      </c>
      <c r="L585" t="s">
        <v>420</v>
      </c>
      <c r="M585" t="s">
        <v>414</v>
      </c>
      <c r="N585" s="134">
        <v>6.0521722029614602E-2</v>
      </c>
    </row>
    <row r="586" spans="10:14" x14ac:dyDescent="0.3">
      <c r="J586">
        <v>13</v>
      </c>
      <c r="K586" t="s">
        <v>66</v>
      </c>
      <c r="L586" t="s">
        <v>440</v>
      </c>
      <c r="M586" t="s">
        <v>34</v>
      </c>
      <c r="N586" s="134">
        <v>3.0620193217336299E-2</v>
      </c>
    </row>
    <row r="587" spans="10:14" x14ac:dyDescent="0.3">
      <c r="J587">
        <v>14</v>
      </c>
      <c r="K587" t="s">
        <v>67</v>
      </c>
      <c r="L587" t="s">
        <v>524</v>
      </c>
      <c r="M587" t="s">
        <v>518</v>
      </c>
      <c r="N587" s="134">
        <v>1.4543470677745194E-2</v>
      </c>
    </row>
    <row r="588" spans="10:14" x14ac:dyDescent="0.3">
      <c r="J588">
        <v>14</v>
      </c>
      <c r="K588" t="s">
        <v>67</v>
      </c>
      <c r="L588" t="s">
        <v>516</v>
      </c>
      <c r="M588" t="s">
        <v>517</v>
      </c>
      <c r="N588" s="134">
        <v>2.9142192728069938E-2</v>
      </c>
    </row>
    <row r="589" spans="10:14" x14ac:dyDescent="0.3">
      <c r="J589">
        <v>14</v>
      </c>
      <c r="K589" t="s">
        <v>67</v>
      </c>
      <c r="L589" t="s">
        <v>46</v>
      </c>
      <c r="M589" t="s">
        <v>20</v>
      </c>
      <c r="N589" s="134">
        <v>1.2710846238997747E-2</v>
      </c>
    </row>
    <row r="590" spans="10:14" x14ac:dyDescent="0.3">
      <c r="J590">
        <v>14</v>
      </c>
      <c r="K590" t="s">
        <v>67</v>
      </c>
      <c r="L590" t="s">
        <v>562</v>
      </c>
      <c r="M590" t="s">
        <v>571</v>
      </c>
      <c r="N590" s="134">
        <v>2.4396446864035758E-2</v>
      </c>
    </row>
    <row r="591" spans="10:14" x14ac:dyDescent="0.3">
      <c r="J591">
        <v>14</v>
      </c>
      <c r="K591" t="s">
        <v>67</v>
      </c>
      <c r="L591" t="s">
        <v>556</v>
      </c>
      <c r="M591" t="s">
        <v>572</v>
      </c>
      <c r="N591" s="134">
        <v>3.0447059267862113E-2</v>
      </c>
    </row>
    <row r="592" spans="10:14" x14ac:dyDescent="0.3">
      <c r="J592">
        <v>14</v>
      </c>
      <c r="K592" t="s">
        <v>67</v>
      </c>
      <c r="L592" t="s">
        <v>415</v>
      </c>
      <c r="M592" t="s">
        <v>409</v>
      </c>
      <c r="N592" s="134">
        <v>3.6346526282703012E-3</v>
      </c>
    </row>
    <row r="593" spans="10:14" x14ac:dyDescent="0.3">
      <c r="J593">
        <v>14</v>
      </c>
      <c r="K593" t="s">
        <v>67</v>
      </c>
      <c r="L593" t="s">
        <v>416</v>
      </c>
      <c r="M593" t="s">
        <v>410</v>
      </c>
      <c r="N593" s="134">
        <v>1.5045129667769422E-2</v>
      </c>
    </row>
    <row r="594" spans="10:14" x14ac:dyDescent="0.3">
      <c r="J594">
        <v>14</v>
      </c>
      <c r="K594" t="s">
        <v>67</v>
      </c>
      <c r="L594" t="s">
        <v>49</v>
      </c>
      <c r="M594" t="s">
        <v>29</v>
      </c>
      <c r="N594" s="134">
        <v>1.9392163350676523E-2</v>
      </c>
    </row>
    <row r="595" spans="10:14" x14ac:dyDescent="0.3">
      <c r="J595">
        <v>14</v>
      </c>
      <c r="K595" t="s">
        <v>67</v>
      </c>
      <c r="L595" t="s">
        <v>50</v>
      </c>
      <c r="M595" t="s">
        <v>30</v>
      </c>
      <c r="N595" s="134">
        <v>2.055838863955815E-2</v>
      </c>
    </row>
    <row r="596" spans="10:14" x14ac:dyDescent="0.3">
      <c r="J596">
        <v>14</v>
      </c>
      <c r="K596" t="s">
        <v>67</v>
      </c>
      <c r="L596" t="s">
        <v>51</v>
      </c>
      <c r="M596" t="s">
        <v>32</v>
      </c>
      <c r="N596" s="134">
        <v>8.4948576682262716E-2</v>
      </c>
    </row>
    <row r="597" spans="10:14" x14ac:dyDescent="0.3">
      <c r="J597">
        <v>14</v>
      </c>
      <c r="K597" t="s">
        <v>67</v>
      </c>
      <c r="L597" t="s">
        <v>417</v>
      </c>
      <c r="M597" t="s">
        <v>411</v>
      </c>
      <c r="N597" s="134">
        <v>4.1369073262765371E-2</v>
      </c>
    </row>
    <row r="598" spans="10:14" x14ac:dyDescent="0.3">
      <c r="J598">
        <v>14</v>
      </c>
      <c r="K598" t="s">
        <v>67</v>
      </c>
      <c r="L598" t="s">
        <v>418</v>
      </c>
      <c r="M598" t="s">
        <v>412</v>
      </c>
      <c r="N598" s="134">
        <v>4.5620367356147364E-2</v>
      </c>
    </row>
    <row r="599" spans="10:14" x14ac:dyDescent="0.3">
      <c r="J599">
        <v>14</v>
      </c>
      <c r="K599" t="s">
        <v>67</v>
      </c>
      <c r="L599" t="s">
        <v>419</v>
      </c>
      <c r="M599" t="s">
        <v>413</v>
      </c>
      <c r="N599" s="134">
        <v>3.8004067670376701E-2</v>
      </c>
    </row>
    <row r="600" spans="10:14" x14ac:dyDescent="0.3">
      <c r="J600">
        <v>14</v>
      </c>
      <c r="K600" t="s">
        <v>67</v>
      </c>
      <c r="L600" t="s">
        <v>420</v>
      </c>
      <c r="M600" t="s">
        <v>414</v>
      </c>
      <c r="N600" s="134">
        <v>4.7646497509423541E-2</v>
      </c>
    </row>
    <row r="601" spans="10:14" x14ac:dyDescent="0.3">
      <c r="J601">
        <v>14</v>
      </c>
      <c r="K601" t="s">
        <v>67</v>
      </c>
      <c r="L601" t="s">
        <v>440</v>
      </c>
      <c r="M601" t="s">
        <v>34</v>
      </c>
      <c r="N601" s="134">
        <v>2.3702980861352661E-2</v>
      </c>
    </row>
    <row r="602" spans="10:14" x14ac:dyDescent="0.3">
      <c r="J602">
        <v>14</v>
      </c>
      <c r="K602" t="s">
        <v>68</v>
      </c>
      <c r="L602" t="s">
        <v>524</v>
      </c>
      <c r="M602" t="s">
        <v>518</v>
      </c>
      <c r="N602" s="134">
        <v>1.4038554172392441E-2</v>
      </c>
    </row>
    <row r="603" spans="10:14" x14ac:dyDescent="0.3">
      <c r="J603">
        <v>14</v>
      </c>
      <c r="K603" t="s">
        <v>68</v>
      </c>
      <c r="L603" t="s">
        <v>516</v>
      </c>
      <c r="M603" t="s">
        <v>517</v>
      </c>
      <c r="N603" s="134">
        <v>2.8098234220476505E-2</v>
      </c>
    </row>
    <row r="604" spans="10:14" x14ac:dyDescent="0.3">
      <c r="J604">
        <v>14</v>
      </c>
      <c r="K604" t="s">
        <v>68</v>
      </c>
      <c r="L604" t="s">
        <v>46</v>
      </c>
      <c r="M604" t="s">
        <v>20</v>
      </c>
      <c r="N604" s="134">
        <v>9.4434446491681347E-3</v>
      </c>
    </row>
    <row r="605" spans="10:14" x14ac:dyDescent="0.3">
      <c r="J605">
        <v>14</v>
      </c>
      <c r="K605" t="s">
        <v>68</v>
      </c>
      <c r="L605" t="s">
        <v>562</v>
      </c>
      <c r="M605" t="s">
        <v>571</v>
      </c>
      <c r="N605" s="134">
        <v>2.0529091696345578E-2</v>
      </c>
    </row>
    <row r="606" spans="10:14" x14ac:dyDescent="0.3">
      <c r="J606">
        <v>14</v>
      </c>
      <c r="K606" t="s">
        <v>68</v>
      </c>
      <c r="L606" t="s">
        <v>556</v>
      </c>
      <c r="M606" t="s">
        <v>572</v>
      </c>
      <c r="N606" s="134">
        <v>2.732340536254043E-2</v>
      </c>
    </row>
    <row r="607" spans="10:14" x14ac:dyDescent="0.3">
      <c r="J607">
        <v>14</v>
      </c>
      <c r="K607" t="s">
        <v>68</v>
      </c>
      <c r="L607" t="s">
        <v>415</v>
      </c>
      <c r="M607" t="s">
        <v>409</v>
      </c>
      <c r="N607" s="134">
        <v>3.8205902380739265E-3</v>
      </c>
    </row>
    <row r="608" spans="10:14" x14ac:dyDescent="0.3">
      <c r="J608">
        <v>14</v>
      </c>
      <c r="K608" t="s">
        <v>68</v>
      </c>
      <c r="L608" t="s">
        <v>416</v>
      </c>
      <c r="M608" t="s">
        <v>410</v>
      </c>
      <c r="N608" s="134">
        <v>1.6684988845193104E-2</v>
      </c>
    </row>
    <row r="609" spans="10:14" x14ac:dyDescent="0.3">
      <c r="J609">
        <v>14</v>
      </c>
      <c r="K609" t="s">
        <v>68</v>
      </c>
      <c r="L609" t="s">
        <v>49</v>
      </c>
      <c r="M609" t="s">
        <v>29</v>
      </c>
      <c r="N609" s="134">
        <v>2.1232953695137422E-2</v>
      </c>
    </row>
    <row r="610" spans="10:14" x14ac:dyDescent="0.3">
      <c r="J610">
        <v>14</v>
      </c>
      <c r="K610" t="s">
        <v>68</v>
      </c>
      <c r="L610" t="s">
        <v>50</v>
      </c>
      <c r="M610" t="s">
        <v>30</v>
      </c>
      <c r="N610" s="134">
        <v>1.6870635442140878E-2</v>
      </c>
    </row>
    <row r="611" spans="10:14" x14ac:dyDescent="0.3">
      <c r="J611">
        <v>14</v>
      </c>
      <c r="K611" t="s">
        <v>68</v>
      </c>
      <c r="L611" t="s">
        <v>51</v>
      </c>
      <c r="M611" t="s">
        <v>32</v>
      </c>
      <c r="N611" s="134">
        <v>3.5134733861345142E-2</v>
      </c>
    </row>
    <row r="612" spans="10:14" x14ac:dyDescent="0.3">
      <c r="J612">
        <v>14</v>
      </c>
      <c r="K612" t="s">
        <v>68</v>
      </c>
      <c r="L612" t="s">
        <v>417</v>
      </c>
      <c r="M612" t="s">
        <v>411</v>
      </c>
      <c r="N612" s="134">
        <v>4.7030535079971708E-2</v>
      </c>
    </row>
    <row r="613" spans="10:14" x14ac:dyDescent="0.3">
      <c r="J613">
        <v>14</v>
      </c>
      <c r="K613" t="s">
        <v>68</v>
      </c>
      <c r="L613" t="s">
        <v>418</v>
      </c>
      <c r="M613" t="s">
        <v>412</v>
      </c>
      <c r="N613" s="134">
        <v>5.2243139875086581E-2</v>
      </c>
    </row>
    <row r="614" spans="10:14" x14ac:dyDescent="0.3">
      <c r="J614">
        <v>14</v>
      </c>
      <c r="K614" t="s">
        <v>68</v>
      </c>
      <c r="L614" t="s">
        <v>419</v>
      </c>
      <c r="M614" t="s">
        <v>413</v>
      </c>
      <c r="N614" s="134">
        <v>4.2385204370331664E-2</v>
      </c>
    </row>
    <row r="615" spans="10:14" x14ac:dyDescent="0.3">
      <c r="J615">
        <v>14</v>
      </c>
      <c r="K615" t="s">
        <v>68</v>
      </c>
      <c r="L615" t="s">
        <v>420</v>
      </c>
      <c r="M615" t="s">
        <v>414</v>
      </c>
      <c r="N615" s="134">
        <v>5.2941865644782614E-2</v>
      </c>
    </row>
    <row r="616" spans="10:14" x14ac:dyDescent="0.3">
      <c r="J616">
        <v>14</v>
      </c>
      <c r="K616" t="s">
        <v>68</v>
      </c>
      <c r="L616" t="s">
        <v>440</v>
      </c>
      <c r="M616" t="s">
        <v>34</v>
      </c>
      <c r="N616" s="134">
        <v>2.3527295771893133E-2</v>
      </c>
    </row>
    <row r="617" spans="10:14" x14ac:dyDescent="0.3">
      <c r="J617">
        <v>14</v>
      </c>
      <c r="K617" t="s">
        <v>66</v>
      </c>
      <c r="L617" t="s">
        <v>524</v>
      </c>
      <c r="M617" t="s">
        <v>518</v>
      </c>
      <c r="N617" s="134">
        <v>1.5358924687628539E-2</v>
      </c>
    </row>
    <row r="618" spans="10:14" x14ac:dyDescent="0.3">
      <c r="J618">
        <v>14</v>
      </c>
      <c r="K618" t="s">
        <v>66</v>
      </c>
      <c r="L618" t="s">
        <v>516</v>
      </c>
      <c r="M618" t="s">
        <v>517</v>
      </c>
      <c r="N618" s="134">
        <v>3.0941364376220769E-2</v>
      </c>
    </row>
    <row r="619" spans="10:14" x14ac:dyDescent="0.3">
      <c r="J619">
        <v>14</v>
      </c>
      <c r="K619" t="s">
        <v>66</v>
      </c>
      <c r="L619" t="s">
        <v>46</v>
      </c>
      <c r="M619" t="s">
        <v>20</v>
      </c>
      <c r="N619" s="134">
        <v>1.9625351492787158E-2</v>
      </c>
    </row>
    <row r="620" spans="10:14" x14ac:dyDescent="0.3">
      <c r="J620">
        <v>14</v>
      </c>
      <c r="K620" t="s">
        <v>66</v>
      </c>
      <c r="L620" t="s">
        <v>562</v>
      </c>
      <c r="M620" t="s">
        <v>571</v>
      </c>
      <c r="N620" s="134">
        <v>3.9988773471209771E-2</v>
      </c>
    </row>
    <row r="621" spans="10:14" x14ac:dyDescent="0.3">
      <c r="J621">
        <v>14</v>
      </c>
      <c r="K621" t="s">
        <v>66</v>
      </c>
      <c r="L621" t="s">
        <v>556</v>
      </c>
      <c r="M621" t="s">
        <v>572</v>
      </c>
      <c r="N621" s="134">
        <v>4.6855340524739983E-2</v>
      </c>
    </row>
    <row r="622" spans="10:14" x14ac:dyDescent="0.3">
      <c r="J622">
        <v>14</v>
      </c>
      <c r="K622" t="s">
        <v>66</v>
      </c>
      <c r="L622" t="s">
        <v>415</v>
      </c>
      <c r="M622" t="s">
        <v>409</v>
      </c>
      <c r="N622" s="134">
        <v>0</v>
      </c>
    </row>
    <row r="623" spans="10:14" x14ac:dyDescent="0.3">
      <c r="J623">
        <v>14</v>
      </c>
      <c r="K623" t="s">
        <v>66</v>
      </c>
      <c r="L623" t="s">
        <v>416</v>
      </c>
      <c r="M623" t="s">
        <v>410</v>
      </c>
      <c r="N623" s="134">
        <v>0</v>
      </c>
    </row>
    <row r="624" spans="10:14" x14ac:dyDescent="0.3">
      <c r="J624">
        <v>14</v>
      </c>
      <c r="K624" t="s">
        <v>66</v>
      </c>
      <c r="L624" t="s">
        <v>49</v>
      </c>
      <c r="M624" t="s">
        <v>29</v>
      </c>
      <c r="N624" s="134">
        <v>2.8852177198729869E-2</v>
      </c>
    </row>
    <row r="625" spans="10:14" x14ac:dyDescent="0.3">
      <c r="J625">
        <v>14</v>
      </c>
      <c r="K625" t="s">
        <v>66</v>
      </c>
      <c r="L625" t="s">
        <v>50</v>
      </c>
      <c r="M625" t="s">
        <v>30</v>
      </c>
      <c r="N625" s="134">
        <v>7.7376718324610058E-2</v>
      </c>
    </row>
    <row r="626" spans="10:14" x14ac:dyDescent="0.3">
      <c r="J626">
        <v>14</v>
      </c>
      <c r="K626" t="s">
        <v>66</v>
      </c>
      <c r="L626" t="s">
        <v>51</v>
      </c>
      <c r="M626" t="s">
        <v>32</v>
      </c>
      <c r="N626" s="134">
        <v>9.5503658142062242E-2</v>
      </c>
    </row>
    <row r="627" spans="10:14" x14ac:dyDescent="0.3">
      <c r="J627">
        <v>14</v>
      </c>
      <c r="K627" t="s">
        <v>66</v>
      </c>
      <c r="L627" t="s">
        <v>417</v>
      </c>
      <c r="M627" t="s">
        <v>411</v>
      </c>
      <c r="N627" s="134">
        <v>4.0649032492324759E-2</v>
      </c>
    </row>
    <row r="628" spans="10:14" x14ac:dyDescent="0.3">
      <c r="J628">
        <v>14</v>
      </c>
      <c r="K628" t="s">
        <v>66</v>
      </c>
      <c r="L628" t="s">
        <v>418</v>
      </c>
      <c r="M628" t="s">
        <v>412</v>
      </c>
      <c r="N628" s="134">
        <v>4.5838698981134872E-2</v>
      </c>
    </row>
    <row r="629" spans="10:14" x14ac:dyDescent="0.3">
      <c r="J629">
        <v>14</v>
      </c>
      <c r="K629" t="s">
        <v>66</v>
      </c>
      <c r="L629" t="s">
        <v>419</v>
      </c>
      <c r="M629" t="s">
        <v>413</v>
      </c>
      <c r="N629" s="134">
        <v>4.8778996086466714E-2</v>
      </c>
    </row>
    <row r="630" spans="10:14" x14ac:dyDescent="0.3">
      <c r="J630">
        <v>14</v>
      </c>
      <c r="K630" t="s">
        <v>66</v>
      </c>
      <c r="L630" t="s">
        <v>420</v>
      </c>
      <c r="M630" t="s">
        <v>414</v>
      </c>
      <c r="N630" s="134">
        <v>6.0521722029614602E-2</v>
      </c>
    </row>
    <row r="631" spans="10:14" x14ac:dyDescent="0.3">
      <c r="J631">
        <v>14</v>
      </c>
      <c r="K631" t="s">
        <v>66</v>
      </c>
      <c r="L631" t="s">
        <v>440</v>
      </c>
      <c r="M631" t="s">
        <v>34</v>
      </c>
      <c r="N631" s="134">
        <v>3.0620193217336299E-2</v>
      </c>
    </row>
    <row r="632" spans="10:14" x14ac:dyDescent="0.3">
      <c r="J632">
        <v>15</v>
      </c>
      <c r="K632" t="s">
        <v>67</v>
      </c>
      <c r="L632" t="s">
        <v>524</v>
      </c>
      <c r="M632" t="s">
        <v>518</v>
      </c>
      <c r="N632" s="134">
        <v>1.4543470677745194E-2</v>
      </c>
    </row>
    <row r="633" spans="10:14" x14ac:dyDescent="0.3">
      <c r="J633">
        <v>15</v>
      </c>
      <c r="K633" t="s">
        <v>67</v>
      </c>
      <c r="L633" t="s">
        <v>516</v>
      </c>
      <c r="M633" t="s">
        <v>517</v>
      </c>
      <c r="N633" s="134">
        <v>2.9142192728069938E-2</v>
      </c>
    </row>
    <row r="634" spans="10:14" x14ac:dyDescent="0.3">
      <c r="J634">
        <v>15</v>
      </c>
      <c r="K634" t="s">
        <v>67</v>
      </c>
      <c r="L634" t="s">
        <v>46</v>
      </c>
      <c r="M634" t="s">
        <v>20</v>
      </c>
      <c r="N634" s="134">
        <v>1.2710846238997747E-2</v>
      </c>
    </row>
    <row r="635" spans="10:14" x14ac:dyDescent="0.3">
      <c r="J635">
        <v>15</v>
      </c>
      <c r="K635" t="s">
        <v>67</v>
      </c>
      <c r="L635" t="s">
        <v>562</v>
      </c>
      <c r="M635" t="s">
        <v>571</v>
      </c>
      <c r="N635" s="134">
        <v>2.4396446864035758E-2</v>
      </c>
    </row>
    <row r="636" spans="10:14" x14ac:dyDescent="0.3">
      <c r="J636">
        <v>15</v>
      </c>
      <c r="K636" t="s">
        <v>67</v>
      </c>
      <c r="L636" t="s">
        <v>556</v>
      </c>
      <c r="M636" t="s">
        <v>572</v>
      </c>
      <c r="N636" s="134">
        <v>3.0447059267862113E-2</v>
      </c>
    </row>
    <row r="637" spans="10:14" x14ac:dyDescent="0.3">
      <c r="J637">
        <v>15</v>
      </c>
      <c r="K637" t="s">
        <v>67</v>
      </c>
      <c r="L637" t="s">
        <v>415</v>
      </c>
      <c r="M637" t="s">
        <v>409</v>
      </c>
      <c r="N637" s="134">
        <v>3.6346526282703012E-3</v>
      </c>
    </row>
    <row r="638" spans="10:14" x14ac:dyDescent="0.3">
      <c r="J638">
        <v>15</v>
      </c>
      <c r="K638" t="s">
        <v>67</v>
      </c>
      <c r="L638" t="s">
        <v>416</v>
      </c>
      <c r="M638" t="s">
        <v>410</v>
      </c>
      <c r="N638" s="134">
        <v>1.5045129667769422E-2</v>
      </c>
    </row>
    <row r="639" spans="10:14" x14ac:dyDescent="0.3">
      <c r="J639">
        <v>15</v>
      </c>
      <c r="K639" t="s">
        <v>67</v>
      </c>
      <c r="L639" t="s">
        <v>49</v>
      </c>
      <c r="M639" t="s">
        <v>29</v>
      </c>
      <c r="N639" s="134">
        <v>1.9392163350676523E-2</v>
      </c>
    </row>
    <row r="640" spans="10:14" x14ac:dyDescent="0.3">
      <c r="J640">
        <v>15</v>
      </c>
      <c r="K640" t="s">
        <v>67</v>
      </c>
      <c r="L640" t="s">
        <v>50</v>
      </c>
      <c r="M640" t="s">
        <v>30</v>
      </c>
      <c r="N640" s="134">
        <v>2.055838863955815E-2</v>
      </c>
    </row>
    <row r="641" spans="10:14" x14ac:dyDescent="0.3">
      <c r="J641">
        <v>15</v>
      </c>
      <c r="K641" t="s">
        <v>67</v>
      </c>
      <c r="L641" t="s">
        <v>51</v>
      </c>
      <c r="M641" t="s">
        <v>32</v>
      </c>
      <c r="N641" s="134">
        <v>8.4948576682262716E-2</v>
      </c>
    </row>
    <row r="642" spans="10:14" x14ac:dyDescent="0.3">
      <c r="J642">
        <v>15</v>
      </c>
      <c r="K642" t="s">
        <v>67</v>
      </c>
      <c r="L642" t="s">
        <v>417</v>
      </c>
      <c r="M642" t="s">
        <v>411</v>
      </c>
      <c r="N642" s="134">
        <v>4.1369073262765371E-2</v>
      </c>
    </row>
    <row r="643" spans="10:14" x14ac:dyDescent="0.3">
      <c r="J643">
        <v>15</v>
      </c>
      <c r="K643" t="s">
        <v>67</v>
      </c>
      <c r="L643" t="s">
        <v>418</v>
      </c>
      <c r="M643" t="s">
        <v>412</v>
      </c>
      <c r="N643" s="134">
        <v>4.5620367356147364E-2</v>
      </c>
    </row>
    <row r="644" spans="10:14" x14ac:dyDescent="0.3">
      <c r="J644">
        <v>15</v>
      </c>
      <c r="K644" t="s">
        <v>67</v>
      </c>
      <c r="L644" t="s">
        <v>419</v>
      </c>
      <c r="M644" t="s">
        <v>413</v>
      </c>
      <c r="N644" s="134">
        <v>3.8004067670376701E-2</v>
      </c>
    </row>
    <row r="645" spans="10:14" x14ac:dyDescent="0.3">
      <c r="J645">
        <v>15</v>
      </c>
      <c r="K645" t="s">
        <v>67</v>
      </c>
      <c r="L645" t="s">
        <v>420</v>
      </c>
      <c r="M645" t="s">
        <v>414</v>
      </c>
      <c r="N645" s="134">
        <v>4.7646497509423541E-2</v>
      </c>
    </row>
    <row r="646" spans="10:14" x14ac:dyDescent="0.3">
      <c r="J646">
        <v>15</v>
      </c>
      <c r="K646" t="s">
        <v>67</v>
      </c>
      <c r="L646" t="s">
        <v>440</v>
      </c>
      <c r="M646" t="s">
        <v>34</v>
      </c>
      <c r="N646" s="134">
        <v>2.3702980861352661E-2</v>
      </c>
    </row>
    <row r="647" spans="10:14" x14ac:dyDescent="0.3">
      <c r="J647">
        <v>15</v>
      </c>
      <c r="K647" t="s">
        <v>68</v>
      </c>
      <c r="L647" t="s">
        <v>524</v>
      </c>
      <c r="M647" t="s">
        <v>518</v>
      </c>
      <c r="N647" s="134">
        <v>1.4038554172392441E-2</v>
      </c>
    </row>
    <row r="648" spans="10:14" x14ac:dyDescent="0.3">
      <c r="J648">
        <v>15</v>
      </c>
      <c r="K648" t="s">
        <v>68</v>
      </c>
      <c r="L648" t="s">
        <v>516</v>
      </c>
      <c r="M648" t="s">
        <v>517</v>
      </c>
      <c r="N648" s="134">
        <v>2.8098234220476505E-2</v>
      </c>
    </row>
    <row r="649" spans="10:14" x14ac:dyDescent="0.3">
      <c r="J649">
        <v>15</v>
      </c>
      <c r="K649" t="s">
        <v>68</v>
      </c>
      <c r="L649" t="s">
        <v>46</v>
      </c>
      <c r="M649" t="s">
        <v>20</v>
      </c>
      <c r="N649" s="134">
        <v>9.4434446491681347E-3</v>
      </c>
    </row>
    <row r="650" spans="10:14" x14ac:dyDescent="0.3">
      <c r="J650">
        <v>15</v>
      </c>
      <c r="K650" t="s">
        <v>68</v>
      </c>
      <c r="L650" t="s">
        <v>562</v>
      </c>
      <c r="M650" t="s">
        <v>571</v>
      </c>
      <c r="N650" s="134">
        <v>2.0529091696345578E-2</v>
      </c>
    </row>
    <row r="651" spans="10:14" x14ac:dyDescent="0.3">
      <c r="J651">
        <v>15</v>
      </c>
      <c r="K651" t="s">
        <v>68</v>
      </c>
      <c r="L651" t="s">
        <v>556</v>
      </c>
      <c r="M651" t="s">
        <v>572</v>
      </c>
      <c r="N651" s="134">
        <v>2.732340536254043E-2</v>
      </c>
    </row>
    <row r="652" spans="10:14" x14ac:dyDescent="0.3">
      <c r="J652">
        <v>15</v>
      </c>
      <c r="K652" t="s">
        <v>68</v>
      </c>
      <c r="L652" t="s">
        <v>415</v>
      </c>
      <c r="M652" t="s">
        <v>409</v>
      </c>
      <c r="N652" s="134">
        <v>3.8205902380739265E-3</v>
      </c>
    </row>
    <row r="653" spans="10:14" x14ac:dyDescent="0.3">
      <c r="J653">
        <v>15</v>
      </c>
      <c r="K653" t="s">
        <v>68</v>
      </c>
      <c r="L653" t="s">
        <v>416</v>
      </c>
      <c r="M653" t="s">
        <v>410</v>
      </c>
      <c r="N653" s="134">
        <v>1.6684988845193104E-2</v>
      </c>
    </row>
    <row r="654" spans="10:14" x14ac:dyDescent="0.3">
      <c r="J654">
        <v>15</v>
      </c>
      <c r="K654" t="s">
        <v>68</v>
      </c>
      <c r="L654" t="s">
        <v>49</v>
      </c>
      <c r="M654" t="s">
        <v>29</v>
      </c>
      <c r="N654" s="134">
        <v>2.1232953695137422E-2</v>
      </c>
    </row>
    <row r="655" spans="10:14" x14ac:dyDescent="0.3">
      <c r="J655">
        <v>15</v>
      </c>
      <c r="K655" t="s">
        <v>68</v>
      </c>
      <c r="L655" t="s">
        <v>50</v>
      </c>
      <c r="M655" t="s">
        <v>30</v>
      </c>
      <c r="N655" s="134">
        <v>1.6870635442140878E-2</v>
      </c>
    </row>
    <row r="656" spans="10:14" x14ac:dyDescent="0.3">
      <c r="J656">
        <v>15</v>
      </c>
      <c r="K656" t="s">
        <v>68</v>
      </c>
      <c r="L656" t="s">
        <v>51</v>
      </c>
      <c r="M656" t="s">
        <v>32</v>
      </c>
      <c r="N656" s="134">
        <v>3.5134733861345142E-2</v>
      </c>
    </row>
    <row r="657" spans="10:14" x14ac:dyDescent="0.3">
      <c r="J657">
        <v>15</v>
      </c>
      <c r="K657" t="s">
        <v>68</v>
      </c>
      <c r="L657" t="s">
        <v>417</v>
      </c>
      <c r="M657" t="s">
        <v>411</v>
      </c>
      <c r="N657" s="134">
        <v>4.7030535079971708E-2</v>
      </c>
    </row>
    <row r="658" spans="10:14" x14ac:dyDescent="0.3">
      <c r="J658">
        <v>15</v>
      </c>
      <c r="K658" t="s">
        <v>68</v>
      </c>
      <c r="L658" t="s">
        <v>418</v>
      </c>
      <c r="M658" t="s">
        <v>412</v>
      </c>
      <c r="N658" s="134">
        <v>5.2243139875086581E-2</v>
      </c>
    </row>
    <row r="659" spans="10:14" x14ac:dyDescent="0.3">
      <c r="J659">
        <v>15</v>
      </c>
      <c r="K659" t="s">
        <v>68</v>
      </c>
      <c r="L659" t="s">
        <v>419</v>
      </c>
      <c r="M659" t="s">
        <v>413</v>
      </c>
      <c r="N659" s="134">
        <v>4.2385204370331664E-2</v>
      </c>
    </row>
    <row r="660" spans="10:14" x14ac:dyDescent="0.3">
      <c r="J660">
        <v>15</v>
      </c>
      <c r="K660" t="s">
        <v>68</v>
      </c>
      <c r="L660" t="s">
        <v>420</v>
      </c>
      <c r="M660" t="s">
        <v>414</v>
      </c>
      <c r="N660" s="134">
        <v>5.2941865644782614E-2</v>
      </c>
    </row>
    <row r="661" spans="10:14" x14ac:dyDescent="0.3">
      <c r="J661">
        <v>15</v>
      </c>
      <c r="K661" t="s">
        <v>68</v>
      </c>
      <c r="L661" t="s">
        <v>440</v>
      </c>
      <c r="M661" t="s">
        <v>34</v>
      </c>
      <c r="N661" s="134">
        <v>2.3527295771893133E-2</v>
      </c>
    </row>
    <row r="662" spans="10:14" x14ac:dyDescent="0.3">
      <c r="J662">
        <v>15</v>
      </c>
      <c r="K662" t="s">
        <v>66</v>
      </c>
      <c r="L662" t="s">
        <v>524</v>
      </c>
      <c r="M662" t="s">
        <v>518</v>
      </c>
      <c r="N662" s="134">
        <v>1.5358924687628539E-2</v>
      </c>
    </row>
    <row r="663" spans="10:14" x14ac:dyDescent="0.3">
      <c r="J663">
        <v>15</v>
      </c>
      <c r="K663" t="s">
        <v>66</v>
      </c>
      <c r="L663" t="s">
        <v>516</v>
      </c>
      <c r="M663" t="s">
        <v>517</v>
      </c>
      <c r="N663" s="134">
        <v>3.0941364376220769E-2</v>
      </c>
    </row>
    <row r="664" spans="10:14" x14ac:dyDescent="0.3">
      <c r="J664">
        <v>15</v>
      </c>
      <c r="K664" t="s">
        <v>66</v>
      </c>
      <c r="L664" t="s">
        <v>46</v>
      </c>
      <c r="M664" t="s">
        <v>20</v>
      </c>
      <c r="N664" s="134">
        <v>1.9625351492787158E-2</v>
      </c>
    </row>
    <row r="665" spans="10:14" x14ac:dyDescent="0.3">
      <c r="J665">
        <v>15</v>
      </c>
      <c r="K665" t="s">
        <v>66</v>
      </c>
      <c r="L665" t="s">
        <v>562</v>
      </c>
      <c r="M665" t="s">
        <v>571</v>
      </c>
      <c r="N665" s="134">
        <v>3.9988773471209771E-2</v>
      </c>
    </row>
    <row r="666" spans="10:14" x14ac:dyDescent="0.3">
      <c r="J666">
        <v>15</v>
      </c>
      <c r="K666" t="s">
        <v>66</v>
      </c>
      <c r="L666" t="s">
        <v>556</v>
      </c>
      <c r="M666" t="s">
        <v>572</v>
      </c>
      <c r="N666" s="134">
        <v>4.6855340524739983E-2</v>
      </c>
    </row>
    <row r="667" spans="10:14" x14ac:dyDescent="0.3">
      <c r="J667">
        <v>15</v>
      </c>
      <c r="K667" t="s">
        <v>66</v>
      </c>
      <c r="L667" t="s">
        <v>415</v>
      </c>
      <c r="M667" t="s">
        <v>409</v>
      </c>
      <c r="N667" s="134">
        <v>0</v>
      </c>
    </row>
    <row r="668" spans="10:14" x14ac:dyDescent="0.3">
      <c r="J668">
        <v>15</v>
      </c>
      <c r="K668" t="s">
        <v>66</v>
      </c>
      <c r="L668" t="s">
        <v>416</v>
      </c>
      <c r="M668" t="s">
        <v>410</v>
      </c>
      <c r="N668" s="134">
        <v>0</v>
      </c>
    </row>
    <row r="669" spans="10:14" x14ac:dyDescent="0.3">
      <c r="J669">
        <v>15</v>
      </c>
      <c r="K669" t="s">
        <v>66</v>
      </c>
      <c r="L669" t="s">
        <v>49</v>
      </c>
      <c r="M669" t="s">
        <v>29</v>
      </c>
      <c r="N669" s="134">
        <v>2.8852177198729869E-2</v>
      </c>
    </row>
    <row r="670" spans="10:14" x14ac:dyDescent="0.3">
      <c r="J670">
        <v>15</v>
      </c>
      <c r="K670" t="s">
        <v>66</v>
      </c>
      <c r="L670" t="s">
        <v>50</v>
      </c>
      <c r="M670" t="s">
        <v>30</v>
      </c>
      <c r="N670" s="134">
        <v>7.7376718324610058E-2</v>
      </c>
    </row>
    <row r="671" spans="10:14" x14ac:dyDescent="0.3">
      <c r="J671">
        <v>15</v>
      </c>
      <c r="K671" t="s">
        <v>66</v>
      </c>
      <c r="L671" t="s">
        <v>51</v>
      </c>
      <c r="M671" t="s">
        <v>32</v>
      </c>
      <c r="N671" s="134">
        <v>9.5503658142062242E-2</v>
      </c>
    </row>
    <row r="672" spans="10:14" x14ac:dyDescent="0.3">
      <c r="J672">
        <v>15</v>
      </c>
      <c r="K672" t="s">
        <v>66</v>
      </c>
      <c r="L672" t="s">
        <v>417</v>
      </c>
      <c r="M672" t="s">
        <v>411</v>
      </c>
      <c r="N672" s="134">
        <v>4.0649032492324759E-2</v>
      </c>
    </row>
    <row r="673" spans="10:14" x14ac:dyDescent="0.3">
      <c r="J673">
        <v>15</v>
      </c>
      <c r="K673" t="s">
        <v>66</v>
      </c>
      <c r="L673" t="s">
        <v>418</v>
      </c>
      <c r="M673" t="s">
        <v>412</v>
      </c>
      <c r="N673" s="134">
        <v>4.5838698981134872E-2</v>
      </c>
    </row>
    <row r="674" spans="10:14" x14ac:dyDescent="0.3">
      <c r="J674">
        <v>15</v>
      </c>
      <c r="K674" t="s">
        <v>66</v>
      </c>
      <c r="L674" t="s">
        <v>419</v>
      </c>
      <c r="M674" t="s">
        <v>413</v>
      </c>
      <c r="N674" s="134">
        <v>4.8778996086466714E-2</v>
      </c>
    </row>
    <row r="675" spans="10:14" x14ac:dyDescent="0.3">
      <c r="J675">
        <v>15</v>
      </c>
      <c r="K675" t="s">
        <v>66</v>
      </c>
      <c r="L675" t="s">
        <v>420</v>
      </c>
      <c r="M675" t="s">
        <v>414</v>
      </c>
      <c r="N675" s="134">
        <v>6.0521722029614602E-2</v>
      </c>
    </row>
    <row r="676" spans="10:14" x14ac:dyDescent="0.3">
      <c r="J676">
        <v>15</v>
      </c>
      <c r="K676" t="s">
        <v>66</v>
      </c>
      <c r="L676" t="s">
        <v>440</v>
      </c>
      <c r="M676" t="s">
        <v>34</v>
      </c>
      <c r="N676" s="134">
        <v>3.0620193217336299E-2</v>
      </c>
    </row>
    <row r="677" spans="10:14" x14ac:dyDescent="0.3">
      <c r="J677">
        <v>16</v>
      </c>
      <c r="K677" t="s">
        <v>67</v>
      </c>
      <c r="L677" t="s">
        <v>524</v>
      </c>
      <c r="M677" t="s">
        <v>518</v>
      </c>
      <c r="N677" s="134">
        <v>1.6307893410976243E-2</v>
      </c>
    </row>
    <row r="678" spans="10:14" x14ac:dyDescent="0.3">
      <c r="J678">
        <v>16</v>
      </c>
      <c r="K678" t="s">
        <v>67</v>
      </c>
      <c r="L678" t="s">
        <v>516</v>
      </c>
      <c r="M678" t="s">
        <v>517</v>
      </c>
      <c r="N678" s="134">
        <v>3.2597026094631464E-2</v>
      </c>
    </row>
    <row r="679" spans="10:14" x14ac:dyDescent="0.3">
      <c r="J679">
        <v>16</v>
      </c>
      <c r="K679" t="s">
        <v>67</v>
      </c>
      <c r="L679" t="s">
        <v>46</v>
      </c>
      <c r="M679" t="s">
        <v>20</v>
      </c>
      <c r="N679" s="134">
        <v>1.2087884983991883E-2</v>
      </c>
    </row>
    <row r="680" spans="10:14" x14ac:dyDescent="0.3">
      <c r="J680">
        <v>16</v>
      </c>
      <c r="K680" t="s">
        <v>67</v>
      </c>
      <c r="L680" t="s">
        <v>562</v>
      </c>
      <c r="M680" t="s">
        <v>571</v>
      </c>
      <c r="N680" s="134">
        <v>2.2598012067646746E-2</v>
      </c>
    </row>
    <row r="681" spans="10:14" x14ac:dyDescent="0.3">
      <c r="J681">
        <v>16</v>
      </c>
      <c r="K681" t="s">
        <v>67</v>
      </c>
      <c r="L681" t="s">
        <v>556</v>
      </c>
      <c r="M681" t="s">
        <v>572</v>
      </c>
      <c r="N681" s="134">
        <v>2.8191878407326464E-2</v>
      </c>
    </row>
    <row r="682" spans="10:14" x14ac:dyDescent="0.3">
      <c r="J682">
        <v>16</v>
      </c>
      <c r="K682" t="s">
        <v>67</v>
      </c>
      <c r="L682" t="s">
        <v>415</v>
      </c>
      <c r="M682" t="s">
        <v>409</v>
      </c>
      <c r="N682" s="134">
        <v>9.6169046629367046E-3</v>
      </c>
    </row>
    <row r="683" spans="10:14" x14ac:dyDescent="0.3">
      <c r="J683">
        <v>16</v>
      </c>
      <c r="K683" t="s">
        <v>67</v>
      </c>
      <c r="L683" t="s">
        <v>416</v>
      </c>
      <c r="M683" t="s">
        <v>410</v>
      </c>
      <c r="N683" s="134">
        <v>2.3332074639297082E-2</v>
      </c>
    </row>
    <row r="684" spans="10:14" x14ac:dyDescent="0.3">
      <c r="J684">
        <v>16</v>
      </c>
      <c r="K684" t="s">
        <v>67</v>
      </c>
      <c r="L684" t="s">
        <v>49</v>
      </c>
      <c r="M684" t="s">
        <v>29</v>
      </c>
      <c r="N684" s="134">
        <v>2.5048932836398932E-2</v>
      </c>
    </row>
    <row r="685" spans="10:14" x14ac:dyDescent="0.3">
      <c r="J685">
        <v>16</v>
      </c>
      <c r="K685" t="s">
        <v>67</v>
      </c>
      <c r="L685" t="s">
        <v>50</v>
      </c>
      <c r="M685" t="s">
        <v>30</v>
      </c>
      <c r="N685" s="134">
        <v>2.216680211730197E-2</v>
      </c>
    </row>
    <row r="686" spans="10:14" x14ac:dyDescent="0.3">
      <c r="J686">
        <v>16</v>
      </c>
      <c r="K686" t="s">
        <v>67</v>
      </c>
      <c r="L686" t="s">
        <v>51</v>
      </c>
      <c r="M686" t="s">
        <v>32</v>
      </c>
      <c r="N686" s="134">
        <v>4.2465178769806405E-2</v>
      </c>
    </row>
    <row r="687" spans="10:14" x14ac:dyDescent="0.3">
      <c r="J687">
        <v>16</v>
      </c>
      <c r="K687" t="s">
        <v>67</v>
      </c>
      <c r="L687" t="s">
        <v>417</v>
      </c>
      <c r="M687" t="s">
        <v>411</v>
      </c>
      <c r="N687" s="134">
        <v>2.2097189489584161E-2</v>
      </c>
    </row>
    <row r="688" spans="10:14" x14ac:dyDescent="0.3">
      <c r="J688">
        <v>16</v>
      </c>
      <c r="K688" t="s">
        <v>67</v>
      </c>
      <c r="L688" t="s">
        <v>418</v>
      </c>
      <c r="M688" t="s">
        <v>412</v>
      </c>
      <c r="N688" s="134">
        <v>2.4577517561541574E-2</v>
      </c>
    </row>
    <row r="689" spans="10:14" x14ac:dyDescent="0.3">
      <c r="J689">
        <v>16</v>
      </c>
      <c r="K689" t="s">
        <v>67</v>
      </c>
      <c r="L689" t="s">
        <v>419</v>
      </c>
      <c r="M689" t="s">
        <v>413</v>
      </c>
      <c r="N689" s="134">
        <v>4.288122823410459E-2</v>
      </c>
    </row>
    <row r="690" spans="10:14" x14ac:dyDescent="0.3">
      <c r="J690">
        <v>16</v>
      </c>
      <c r="K690" t="s">
        <v>67</v>
      </c>
      <c r="L690" t="s">
        <v>420</v>
      </c>
      <c r="M690" t="s">
        <v>414</v>
      </c>
      <c r="N690" s="134">
        <v>5.3773537378852508E-2</v>
      </c>
    </row>
    <row r="691" spans="10:14" x14ac:dyDescent="0.3">
      <c r="J691">
        <v>16</v>
      </c>
      <c r="K691" t="s">
        <v>67</v>
      </c>
      <c r="L691" t="s">
        <v>440</v>
      </c>
      <c r="M691" t="s">
        <v>34</v>
      </c>
      <c r="N691" s="134">
        <v>2.6873243418392371E-2</v>
      </c>
    </row>
    <row r="692" spans="10:14" x14ac:dyDescent="0.3">
      <c r="J692">
        <v>16</v>
      </c>
      <c r="K692" t="s">
        <v>68</v>
      </c>
      <c r="L692" t="s">
        <v>524</v>
      </c>
      <c r="M692" t="s">
        <v>518</v>
      </c>
      <c r="N692" s="134">
        <v>1.5072573060442981E-2</v>
      </c>
    </row>
    <row r="693" spans="10:14" x14ac:dyDescent="0.3">
      <c r="J693">
        <v>16</v>
      </c>
      <c r="K693" t="s">
        <v>68</v>
      </c>
      <c r="L693" t="s">
        <v>516</v>
      </c>
      <c r="M693" t="s">
        <v>517</v>
      </c>
      <c r="N693" s="134">
        <v>3.011341566228793E-2</v>
      </c>
    </row>
    <row r="694" spans="10:14" x14ac:dyDescent="0.3">
      <c r="J694">
        <v>16</v>
      </c>
      <c r="K694" t="s">
        <v>68</v>
      </c>
      <c r="L694" t="s">
        <v>46</v>
      </c>
      <c r="M694" t="s">
        <v>20</v>
      </c>
      <c r="N694" s="134">
        <v>8.6731504306120765E-3</v>
      </c>
    </row>
    <row r="695" spans="10:14" x14ac:dyDescent="0.3">
      <c r="J695">
        <v>16</v>
      </c>
      <c r="K695" t="s">
        <v>68</v>
      </c>
      <c r="L695" t="s">
        <v>562</v>
      </c>
      <c r="M695" t="s">
        <v>571</v>
      </c>
      <c r="N695" s="134">
        <v>1.9593177797500232E-2</v>
      </c>
    </row>
    <row r="696" spans="10:14" x14ac:dyDescent="0.3">
      <c r="J696">
        <v>16</v>
      </c>
      <c r="K696" t="s">
        <v>68</v>
      </c>
      <c r="L696" t="s">
        <v>556</v>
      </c>
      <c r="M696" t="s">
        <v>572</v>
      </c>
      <c r="N696" s="134">
        <v>2.606332188649078E-2</v>
      </c>
    </row>
    <row r="697" spans="10:14" x14ac:dyDescent="0.3">
      <c r="J697">
        <v>16</v>
      </c>
      <c r="K697" t="s">
        <v>68</v>
      </c>
      <c r="L697" t="s">
        <v>415</v>
      </c>
      <c r="M697" t="s">
        <v>409</v>
      </c>
      <c r="N697" s="134">
        <v>6.3777263816085601E-3</v>
      </c>
    </row>
    <row r="698" spans="10:14" x14ac:dyDescent="0.3">
      <c r="J698">
        <v>16</v>
      </c>
      <c r="K698" t="s">
        <v>68</v>
      </c>
      <c r="L698" t="s">
        <v>416</v>
      </c>
      <c r="M698" t="s">
        <v>410</v>
      </c>
      <c r="N698" s="134">
        <v>2.0264827521294757E-2</v>
      </c>
    </row>
    <row r="699" spans="10:14" x14ac:dyDescent="0.3">
      <c r="J699">
        <v>16</v>
      </c>
      <c r="K699" t="s">
        <v>68</v>
      </c>
      <c r="L699" t="s">
        <v>49</v>
      </c>
      <c r="M699" t="s">
        <v>29</v>
      </c>
      <c r="N699" s="134">
        <v>2.5976860318381038E-2</v>
      </c>
    </row>
    <row r="700" spans="10:14" x14ac:dyDescent="0.3">
      <c r="J700">
        <v>16</v>
      </c>
      <c r="K700" t="s">
        <v>68</v>
      </c>
      <c r="L700" t="s">
        <v>50</v>
      </c>
      <c r="M700" t="s">
        <v>30</v>
      </c>
      <c r="N700" s="134">
        <v>1.6604488701197174E-2</v>
      </c>
    </row>
    <row r="701" spans="10:14" x14ac:dyDescent="0.3">
      <c r="J701">
        <v>16</v>
      </c>
      <c r="K701" t="s">
        <v>68</v>
      </c>
      <c r="L701" t="s">
        <v>51</v>
      </c>
      <c r="M701" t="s">
        <v>32</v>
      </c>
      <c r="N701" s="134">
        <v>3.0246361569135932E-2</v>
      </c>
    </row>
    <row r="702" spans="10:14" x14ac:dyDescent="0.3">
      <c r="J702">
        <v>16</v>
      </c>
      <c r="K702" t="s">
        <v>68</v>
      </c>
      <c r="L702" t="s">
        <v>417</v>
      </c>
      <c r="M702" t="s">
        <v>411</v>
      </c>
      <c r="N702" s="134">
        <v>2.5567483837767174E-2</v>
      </c>
    </row>
    <row r="703" spans="10:14" x14ac:dyDescent="0.3">
      <c r="J703">
        <v>16</v>
      </c>
      <c r="K703" t="s">
        <v>68</v>
      </c>
      <c r="L703" t="s">
        <v>418</v>
      </c>
      <c r="M703" t="s">
        <v>412</v>
      </c>
      <c r="N703" s="134">
        <v>2.8682831066713432E-2</v>
      </c>
    </row>
    <row r="704" spans="10:14" x14ac:dyDescent="0.3">
      <c r="J704">
        <v>16</v>
      </c>
      <c r="K704" t="s">
        <v>68</v>
      </c>
      <c r="L704" t="s">
        <v>419</v>
      </c>
      <c r="M704" t="s">
        <v>413</v>
      </c>
      <c r="N704" s="134">
        <v>4.8139998196521712E-2</v>
      </c>
    </row>
    <row r="705" spans="10:14" x14ac:dyDescent="0.3">
      <c r="J705">
        <v>16</v>
      </c>
      <c r="K705" t="s">
        <v>68</v>
      </c>
      <c r="L705" t="s">
        <v>420</v>
      </c>
      <c r="M705" t="s">
        <v>414</v>
      </c>
      <c r="N705" s="134">
        <v>6.0098864917691258E-2</v>
      </c>
    </row>
    <row r="706" spans="10:14" x14ac:dyDescent="0.3">
      <c r="J706">
        <v>16</v>
      </c>
      <c r="K706" t="s">
        <v>68</v>
      </c>
      <c r="L706" t="s">
        <v>440</v>
      </c>
      <c r="M706" t="s">
        <v>34</v>
      </c>
      <c r="N706" s="134">
        <v>2.6294196940625722E-2</v>
      </c>
    </row>
    <row r="707" spans="10:14" x14ac:dyDescent="0.3">
      <c r="J707">
        <v>16</v>
      </c>
      <c r="K707" t="s">
        <v>66</v>
      </c>
      <c r="L707" t="s">
        <v>524</v>
      </c>
      <c r="M707" t="s">
        <v>518</v>
      </c>
      <c r="N707" s="134">
        <v>1.5986386163132631E-2</v>
      </c>
    </row>
    <row r="708" spans="10:14" x14ac:dyDescent="0.3">
      <c r="J708">
        <v>16</v>
      </c>
      <c r="K708" t="s">
        <v>66</v>
      </c>
      <c r="L708" t="s">
        <v>516</v>
      </c>
      <c r="M708" t="s">
        <v>517</v>
      </c>
      <c r="N708" s="134">
        <v>3.211689600904901E-2</v>
      </c>
    </row>
    <row r="709" spans="10:14" x14ac:dyDescent="0.3">
      <c r="J709">
        <v>16</v>
      </c>
      <c r="K709" t="s">
        <v>66</v>
      </c>
      <c r="L709" t="s">
        <v>46</v>
      </c>
      <c r="M709" t="s">
        <v>20</v>
      </c>
      <c r="N709" s="134">
        <v>2.0048356008070752E-2</v>
      </c>
    </row>
    <row r="710" spans="10:14" x14ac:dyDescent="0.3">
      <c r="J710">
        <v>16</v>
      </c>
      <c r="K710" t="s">
        <v>66</v>
      </c>
      <c r="L710" t="s">
        <v>562</v>
      </c>
      <c r="M710" t="s">
        <v>571</v>
      </c>
      <c r="N710" s="134">
        <v>3.9816095085630727E-2</v>
      </c>
    </row>
    <row r="711" spans="10:14" x14ac:dyDescent="0.3">
      <c r="J711">
        <v>16</v>
      </c>
      <c r="K711" t="s">
        <v>66</v>
      </c>
      <c r="L711" t="s">
        <v>556</v>
      </c>
      <c r="M711" t="s">
        <v>572</v>
      </c>
      <c r="N711" s="134">
        <v>4.6636279493664758E-2</v>
      </c>
    </row>
    <row r="712" spans="10:14" x14ac:dyDescent="0.3">
      <c r="J712">
        <v>16</v>
      </c>
      <c r="K712" t="s">
        <v>66</v>
      </c>
      <c r="L712" t="s">
        <v>415</v>
      </c>
      <c r="M712" t="s">
        <v>409</v>
      </c>
      <c r="N712" s="134">
        <v>0</v>
      </c>
    </row>
    <row r="713" spans="10:14" x14ac:dyDescent="0.3">
      <c r="J713">
        <v>16</v>
      </c>
      <c r="K713" t="s">
        <v>66</v>
      </c>
      <c r="L713" t="s">
        <v>416</v>
      </c>
      <c r="M713" t="s">
        <v>410</v>
      </c>
      <c r="N713" s="134">
        <v>0</v>
      </c>
    </row>
    <row r="714" spans="10:14" x14ac:dyDescent="0.3">
      <c r="J714">
        <v>16</v>
      </c>
      <c r="K714" t="s">
        <v>66</v>
      </c>
      <c r="L714" t="s">
        <v>49</v>
      </c>
      <c r="M714" t="s">
        <v>29</v>
      </c>
      <c r="N714" s="134">
        <v>3.5027876646881798E-2</v>
      </c>
    </row>
    <row r="715" spans="10:14" x14ac:dyDescent="0.3">
      <c r="J715">
        <v>16</v>
      </c>
      <c r="K715" t="s">
        <v>66</v>
      </c>
      <c r="L715" t="s">
        <v>50</v>
      </c>
      <c r="M715" t="s">
        <v>30</v>
      </c>
      <c r="N715" s="134">
        <v>7.6019165766105054E-2</v>
      </c>
    </row>
    <row r="716" spans="10:14" x14ac:dyDescent="0.3">
      <c r="J716">
        <v>16</v>
      </c>
      <c r="K716" t="s">
        <v>66</v>
      </c>
      <c r="L716" t="s">
        <v>51</v>
      </c>
      <c r="M716" t="s">
        <v>32</v>
      </c>
      <c r="N716" s="134">
        <v>8.9115907148926893E-2</v>
      </c>
    </row>
    <row r="717" spans="10:14" x14ac:dyDescent="0.3">
      <c r="J717">
        <v>16</v>
      </c>
      <c r="K717" t="s">
        <v>66</v>
      </c>
      <c r="L717" t="s">
        <v>417</v>
      </c>
      <c r="M717" t="s">
        <v>411</v>
      </c>
      <c r="N717" s="134">
        <v>2.2889473688069057E-2</v>
      </c>
    </row>
    <row r="718" spans="10:14" x14ac:dyDescent="0.3">
      <c r="J718">
        <v>16</v>
      </c>
      <c r="K718" t="s">
        <v>66</v>
      </c>
      <c r="L718" t="s">
        <v>418</v>
      </c>
      <c r="M718" t="s">
        <v>412</v>
      </c>
      <c r="N718" s="134">
        <v>2.5995697268980156E-2</v>
      </c>
    </row>
    <row r="719" spans="10:14" x14ac:dyDescent="0.3">
      <c r="J719">
        <v>16</v>
      </c>
      <c r="K719" t="s">
        <v>66</v>
      </c>
      <c r="L719" t="s">
        <v>419</v>
      </c>
      <c r="M719" t="s">
        <v>413</v>
      </c>
      <c r="N719" s="134">
        <v>5.6056648057541597E-2</v>
      </c>
    </row>
    <row r="720" spans="10:14" x14ac:dyDescent="0.3">
      <c r="J720">
        <v>16</v>
      </c>
      <c r="K720" t="s">
        <v>66</v>
      </c>
      <c r="L720" t="s">
        <v>420</v>
      </c>
      <c r="M720" t="s">
        <v>414</v>
      </c>
      <c r="N720" s="134">
        <v>6.9484445919690316E-2</v>
      </c>
    </row>
    <row r="721" spans="10:14" x14ac:dyDescent="0.3">
      <c r="J721">
        <v>16</v>
      </c>
      <c r="K721" t="s">
        <v>66</v>
      </c>
      <c r="L721" t="s">
        <v>440</v>
      </c>
      <c r="M721" t="s">
        <v>34</v>
      </c>
      <c r="N721" s="134">
        <v>3.371691428679352E-2</v>
      </c>
    </row>
    <row r="722" spans="10:14" x14ac:dyDescent="0.3">
      <c r="J722">
        <v>1</v>
      </c>
      <c r="K722" t="s">
        <v>66</v>
      </c>
      <c r="L722" t="s">
        <v>54</v>
      </c>
      <c r="M722" t="s">
        <v>35</v>
      </c>
      <c r="N722" s="134">
        <v>1.8407866069833523E-2</v>
      </c>
    </row>
    <row r="723" spans="10:14" x14ac:dyDescent="0.3">
      <c r="J723">
        <v>1</v>
      </c>
      <c r="K723" t="s">
        <v>67</v>
      </c>
      <c r="L723" t="s">
        <v>54</v>
      </c>
      <c r="M723" t="s">
        <v>35</v>
      </c>
      <c r="N723" s="134">
        <v>2.021939592763072E-2</v>
      </c>
    </row>
    <row r="724" spans="10:14" x14ac:dyDescent="0.3">
      <c r="J724">
        <v>1</v>
      </c>
      <c r="K724" t="s">
        <v>68</v>
      </c>
      <c r="L724" t="s">
        <v>54</v>
      </c>
      <c r="M724" t="s">
        <v>35</v>
      </c>
      <c r="N724" s="134">
        <v>2.0589682512741236E-2</v>
      </c>
    </row>
    <row r="725" spans="10:14" x14ac:dyDescent="0.3">
      <c r="J725">
        <v>2</v>
      </c>
      <c r="K725" t="s">
        <v>66</v>
      </c>
      <c r="L725" t="s">
        <v>54</v>
      </c>
      <c r="M725" t="s">
        <v>35</v>
      </c>
      <c r="N725" s="134">
        <v>1.6759445817197936E-2</v>
      </c>
    </row>
    <row r="726" spans="10:14" x14ac:dyDescent="0.3">
      <c r="J726">
        <v>2</v>
      </c>
      <c r="K726" t="s">
        <v>67</v>
      </c>
      <c r="L726" t="s">
        <v>54</v>
      </c>
      <c r="M726" t="s">
        <v>35</v>
      </c>
      <c r="N726" s="134">
        <v>2.0544618944930232E-2</v>
      </c>
    </row>
    <row r="727" spans="10:14" x14ac:dyDescent="0.3">
      <c r="J727">
        <v>2</v>
      </c>
      <c r="K727" t="s">
        <v>68</v>
      </c>
      <c r="L727" t="s">
        <v>54</v>
      </c>
      <c r="M727" t="s">
        <v>35</v>
      </c>
      <c r="N727" s="134">
        <v>2.1151372967823667E-2</v>
      </c>
    </row>
    <row r="728" spans="10:14" x14ac:dyDescent="0.3">
      <c r="J728">
        <v>3</v>
      </c>
      <c r="K728" t="s">
        <v>66</v>
      </c>
      <c r="L728" t="s">
        <v>54</v>
      </c>
      <c r="M728" t="s">
        <v>35</v>
      </c>
      <c r="N728" s="134">
        <v>1.6361466907995052E-2</v>
      </c>
    </row>
    <row r="729" spans="10:14" x14ac:dyDescent="0.3">
      <c r="J729">
        <v>3</v>
      </c>
      <c r="K729" t="s">
        <v>67</v>
      </c>
      <c r="L729" t="s">
        <v>54</v>
      </c>
      <c r="M729" t="s">
        <v>35</v>
      </c>
      <c r="N729" s="134">
        <v>2.0992490477804836E-2</v>
      </c>
    </row>
    <row r="730" spans="10:14" x14ac:dyDescent="0.3">
      <c r="J730">
        <v>3</v>
      </c>
      <c r="K730" t="s">
        <v>68</v>
      </c>
      <c r="L730" t="s">
        <v>54</v>
      </c>
      <c r="M730" t="s">
        <v>35</v>
      </c>
      <c r="N730" s="134">
        <v>2.1376935079404871E-2</v>
      </c>
    </row>
    <row r="731" spans="10:14" x14ac:dyDescent="0.3">
      <c r="J731">
        <v>4</v>
      </c>
      <c r="K731" t="s">
        <v>66</v>
      </c>
      <c r="L731" t="s">
        <v>54</v>
      </c>
      <c r="M731" t="s">
        <v>35</v>
      </c>
      <c r="N731" s="134">
        <v>1.6470489854832456E-2</v>
      </c>
    </row>
    <row r="732" spans="10:14" x14ac:dyDescent="0.3">
      <c r="J732">
        <v>4</v>
      </c>
      <c r="K732" t="s">
        <v>67</v>
      </c>
      <c r="L732" t="s">
        <v>54</v>
      </c>
      <c r="M732" t="s">
        <v>35</v>
      </c>
      <c r="N732" s="134">
        <v>2.0190401376914191E-2</v>
      </c>
    </row>
    <row r="733" spans="10:14" x14ac:dyDescent="0.3">
      <c r="J733">
        <v>4</v>
      </c>
      <c r="K733" t="s">
        <v>68</v>
      </c>
      <c r="L733" t="s">
        <v>54</v>
      </c>
      <c r="M733" t="s">
        <v>35</v>
      </c>
      <c r="N733" s="134">
        <v>2.0786694123550845E-2</v>
      </c>
    </row>
    <row r="734" spans="10:14" x14ac:dyDescent="0.3">
      <c r="J734">
        <v>5</v>
      </c>
      <c r="K734" t="s">
        <v>66</v>
      </c>
      <c r="L734" t="s">
        <v>54</v>
      </c>
      <c r="M734" t="s">
        <v>35</v>
      </c>
      <c r="N734" s="134">
        <v>1.6129718084935633E-2</v>
      </c>
    </row>
    <row r="735" spans="10:14" x14ac:dyDescent="0.3">
      <c r="J735">
        <v>5</v>
      </c>
      <c r="K735" t="s">
        <v>67</v>
      </c>
      <c r="L735" t="s">
        <v>54</v>
      </c>
      <c r="M735" t="s">
        <v>35</v>
      </c>
      <c r="N735" s="134">
        <v>2.0695146420045562E-2</v>
      </c>
    </row>
    <row r="736" spans="10:14" x14ac:dyDescent="0.3">
      <c r="J736">
        <v>5</v>
      </c>
      <c r="K736" t="s">
        <v>68</v>
      </c>
      <c r="L736" t="s">
        <v>54</v>
      </c>
      <c r="M736" t="s">
        <v>35</v>
      </c>
      <c r="N736" s="134">
        <v>2.1074145630688091E-2</v>
      </c>
    </row>
    <row r="737" spans="10:14" x14ac:dyDescent="0.3">
      <c r="J737">
        <v>6</v>
      </c>
      <c r="K737" t="s">
        <v>66</v>
      </c>
      <c r="L737" t="s">
        <v>54</v>
      </c>
      <c r="M737" t="s">
        <v>35</v>
      </c>
      <c r="N737" s="134">
        <v>1.8257310584292693E-2</v>
      </c>
    </row>
    <row r="738" spans="10:14" x14ac:dyDescent="0.3">
      <c r="J738">
        <v>6</v>
      </c>
      <c r="K738" t="s">
        <v>67</v>
      </c>
      <c r="L738" t="s">
        <v>54</v>
      </c>
      <c r="M738" t="s">
        <v>35</v>
      </c>
      <c r="N738" s="134">
        <v>2.2248735962702826E-2</v>
      </c>
    </row>
    <row r="739" spans="10:14" x14ac:dyDescent="0.3">
      <c r="J739">
        <v>6</v>
      </c>
      <c r="K739" t="s">
        <v>68</v>
      </c>
      <c r="L739" t="s">
        <v>54</v>
      </c>
      <c r="M739" t="s">
        <v>35</v>
      </c>
      <c r="N739" s="134">
        <v>2.3379402358308148E-2</v>
      </c>
    </row>
    <row r="740" spans="10:14" x14ac:dyDescent="0.3">
      <c r="J740">
        <v>7</v>
      </c>
      <c r="K740" t="s">
        <v>66</v>
      </c>
      <c r="L740" t="s">
        <v>54</v>
      </c>
      <c r="M740" t="s">
        <v>35</v>
      </c>
      <c r="N740" s="134">
        <v>1.8747805495512498E-2</v>
      </c>
    </row>
    <row r="741" spans="10:14" x14ac:dyDescent="0.3">
      <c r="J741">
        <v>7</v>
      </c>
      <c r="K741" t="s">
        <v>67</v>
      </c>
      <c r="L741" t="s">
        <v>54</v>
      </c>
      <c r="M741" t="s">
        <v>35</v>
      </c>
      <c r="N741" s="134">
        <v>2.2846463197521708E-2</v>
      </c>
    </row>
    <row r="742" spans="10:14" x14ac:dyDescent="0.3">
      <c r="J742">
        <v>7</v>
      </c>
      <c r="K742" t="s">
        <v>68</v>
      </c>
      <c r="L742" t="s">
        <v>54</v>
      </c>
      <c r="M742" t="s">
        <v>35</v>
      </c>
      <c r="N742" s="134">
        <v>2.4007505705247772E-2</v>
      </c>
    </row>
    <row r="743" spans="10:14" x14ac:dyDescent="0.3">
      <c r="J743">
        <v>8</v>
      </c>
      <c r="K743" t="s">
        <v>66</v>
      </c>
      <c r="L743" t="s">
        <v>54</v>
      </c>
      <c r="M743" t="s">
        <v>35</v>
      </c>
      <c r="N743" s="134">
        <v>1.8093812280552755E-2</v>
      </c>
    </row>
    <row r="744" spans="10:14" x14ac:dyDescent="0.3">
      <c r="J744">
        <v>8</v>
      </c>
      <c r="K744" t="s">
        <v>67</v>
      </c>
      <c r="L744" t="s">
        <v>54</v>
      </c>
      <c r="M744" t="s">
        <v>35</v>
      </c>
      <c r="N744" s="134">
        <v>2.2049493551096529E-2</v>
      </c>
    </row>
    <row r="745" spans="10:14" x14ac:dyDescent="0.3">
      <c r="J745">
        <v>8</v>
      </c>
      <c r="K745" t="s">
        <v>68</v>
      </c>
      <c r="L745" t="s">
        <v>54</v>
      </c>
      <c r="M745" t="s">
        <v>35</v>
      </c>
      <c r="N745" s="134">
        <v>2.3170034575994938E-2</v>
      </c>
    </row>
    <row r="746" spans="10:14" x14ac:dyDescent="0.3">
      <c r="J746">
        <v>9</v>
      </c>
      <c r="K746" t="s">
        <v>66</v>
      </c>
      <c r="L746" t="s">
        <v>54</v>
      </c>
      <c r="M746" t="s">
        <v>35</v>
      </c>
      <c r="N746" s="134">
        <v>1.9368276328311399E-2</v>
      </c>
    </row>
    <row r="747" spans="10:14" x14ac:dyDescent="0.3">
      <c r="J747">
        <v>9</v>
      </c>
      <c r="K747" t="s">
        <v>67</v>
      </c>
      <c r="L747" t="s">
        <v>54</v>
      </c>
      <c r="M747" t="s">
        <v>35</v>
      </c>
      <c r="N747" s="134">
        <v>2.3053935688148532E-2</v>
      </c>
    </row>
    <row r="748" spans="10:14" x14ac:dyDescent="0.3">
      <c r="J748">
        <v>9</v>
      </c>
      <c r="K748" t="s">
        <v>68</v>
      </c>
      <c r="L748" t="s">
        <v>54</v>
      </c>
      <c r="M748" t="s">
        <v>35</v>
      </c>
      <c r="N748" s="134">
        <v>2.3936331062048368E-2</v>
      </c>
    </row>
    <row r="749" spans="10:14" x14ac:dyDescent="0.3">
      <c r="J749">
        <v>10</v>
      </c>
      <c r="K749" t="s">
        <v>66</v>
      </c>
      <c r="L749" t="s">
        <v>54</v>
      </c>
      <c r="M749" t="s">
        <v>35</v>
      </c>
      <c r="N749" s="134">
        <v>1.8143174512363996E-2</v>
      </c>
    </row>
    <row r="750" spans="10:14" x14ac:dyDescent="0.3">
      <c r="J750">
        <v>10</v>
      </c>
      <c r="K750" t="s">
        <v>67</v>
      </c>
      <c r="L750" t="s">
        <v>54</v>
      </c>
      <c r="M750" t="s">
        <v>35</v>
      </c>
      <c r="N750" s="134">
        <v>2.1595704816307817E-2</v>
      </c>
    </row>
    <row r="751" spans="10:14" x14ac:dyDescent="0.3">
      <c r="J751">
        <v>10</v>
      </c>
      <c r="K751" t="s">
        <v>68</v>
      </c>
      <c r="L751" t="s">
        <v>54</v>
      </c>
      <c r="M751" t="s">
        <v>35</v>
      </c>
      <c r="N751" s="134">
        <v>2.2422286024991096E-2</v>
      </c>
    </row>
    <row r="752" spans="10:14" x14ac:dyDescent="0.3">
      <c r="J752">
        <v>11</v>
      </c>
      <c r="K752" t="s">
        <v>66</v>
      </c>
      <c r="L752" t="s">
        <v>54</v>
      </c>
      <c r="M752" t="s">
        <v>35</v>
      </c>
      <c r="N752" s="134">
        <v>1.6253765701428502E-2</v>
      </c>
    </row>
    <row r="753" spans="10:14" x14ac:dyDescent="0.3">
      <c r="J753">
        <v>11</v>
      </c>
      <c r="K753" t="s">
        <v>67</v>
      </c>
      <c r="L753" t="s">
        <v>54</v>
      </c>
      <c r="M753" t="s">
        <v>35</v>
      </c>
      <c r="N753" s="134">
        <v>1.8902592905688225E-2</v>
      </c>
    </row>
    <row r="754" spans="10:14" x14ac:dyDescent="0.3">
      <c r="J754">
        <v>11</v>
      </c>
      <c r="K754" t="s">
        <v>68</v>
      </c>
      <c r="L754" t="s">
        <v>54</v>
      </c>
      <c r="M754" t="s">
        <v>35</v>
      </c>
      <c r="N754" s="134">
        <v>2.0113606533271603E-2</v>
      </c>
    </row>
    <row r="755" spans="10:14" x14ac:dyDescent="0.3">
      <c r="J755">
        <v>12</v>
      </c>
      <c r="K755" t="s">
        <v>66</v>
      </c>
      <c r="L755" t="s">
        <v>54</v>
      </c>
      <c r="M755" t="s">
        <v>35</v>
      </c>
      <c r="N755" s="134">
        <v>1.686635919767919E-2</v>
      </c>
    </row>
    <row r="756" spans="10:14" x14ac:dyDescent="0.3">
      <c r="J756">
        <v>12</v>
      </c>
      <c r="K756" t="s">
        <v>67</v>
      </c>
      <c r="L756" t="s">
        <v>54</v>
      </c>
      <c r="M756" t="s">
        <v>35</v>
      </c>
      <c r="N756" s="134">
        <v>2.0344509420668972E-2</v>
      </c>
    </row>
    <row r="757" spans="10:14" x14ac:dyDescent="0.3">
      <c r="J757">
        <v>12</v>
      </c>
      <c r="K757" t="s">
        <v>68</v>
      </c>
      <c r="L757" t="s">
        <v>54</v>
      </c>
      <c r="M757" t="s">
        <v>35</v>
      </c>
      <c r="N757" s="134">
        <v>2.0909065881794843E-2</v>
      </c>
    </row>
    <row r="758" spans="10:14" x14ac:dyDescent="0.3">
      <c r="J758">
        <v>13</v>
      </c>
      <c r="K758" t="s">
        <v>66</v>
      </c>
      <c r="L758" t="s">
        <v>54</v>
      </c>
      <c r="M758" t="s">
        <v>35</v>
      </c>
      <c r="N758" s="134">
        <v>1.6102333101725749E-2</v>
      </c>
    </row>
    <row r="759" spans="10:14" x14ac:dyDescent="0.3">
      <c r="J759">
        <v>13</v>
      </c>
      <c r="K759" t="s">
        <v>67</v>
      </c>
      <c r="L759" t="s">
        <v>54</v>
      </c>
      <c r="M759" t="s">
        <v>35</v>
      </c>
      <c r="N759" s="134">
        <v>1.8726481791660074E-2</v>
      </c>
    </row>
    <row r="760" spans="10:14" x14ac:dyDescent="0.3">
      <c r="J760">
        <v>13</v>
      </c>
      <c r="K760" t="s">
        <v>68</v>
      </c>
      <c r="L760" t="s">
        <v>54</v>
      </c>
      <c r="M760" t="s">
        <v>35</v>
      </c>
      <c r="N760" s="134">
        <v>1.9926212683582734E-2</v>
      </c>
    </row>
    <row r="761" spans="10:14" x14ac:dyDescent="0.3">
      <c r="J761">
        <v>14</v>
      </c>
      <c r="K761" t="s">
        <v>66</v>
      </c>
      <c r="L761" t="s">
        <v>54</v>
      </c>
      <c r="M761" t="s">
        <v>35</v>
      </c>
      <c r="N761" s="134">
        <v>1.6859496100239502E-2</v>
      </c>
    </row>
    <row r="762" spans="10:14" x14ac:dyDescent="0.3">
      <c r="J762">
        <v>14</v>
      </c>
      <c r="K762" t="s">
        <v>67</v>
      </c>
      <c r="L762" t="s">
        <v>54</v>
      </c>
      <c r="M762" t="s">
        <v>35</v>
      </c>
      <c r="N762" s="134">
        <v>1.960703736180083E-2</v>
      </c>
    </row>
    <row r="763" spans="10:14" x14ac:dyDescent="0.3">
      <c r="J763">
        <v>14</v>
      </c>
      <c r="K763" t="s">
        <v>68</v>
      </c>
      <c r="L763" t="s">
        <v>54</v>
      </c>
      <c r="M763" t="s">
        <v>35</v>
      </c>
      <c r="N763" s="134">
        <v>2.0863181932027065E-2</v>
      </c>
    </row>
    <row r="764" spans="10:14" x14ac:dyDescent="0.3">
      <c r="J764">
        <v>15</v>
      </c>
      <c r="K764" t="s">
        <v>66</v>
      </c>
      <c r="L764" t="s">
        <v>54</v>
      </c>
      <c r="M764" t="s">
        <v>35</v>
      </c>
      <c r="N764" s="134">
        <v>1.5143259970275002E-2</v>
      </c>
    </row>
    <row r="765" spans="10:14" x14ac:dyDescent="0.3">
      <c r="J765">
        <v>15</v>
      </c>
      <c r="K765" t="s">
        <v>67</v>
      </c>
      <c r="L765" t="s">
        <v>54</v>
      </c>
      <c r="M765" t="s">
        <v>35</v>
      </c>
      <c r="N765" s="134">
        <v>1.7611111402815117E-2</v>
      </c>
    </row>
    <row r="766" spans="10:14" x14ac:dyDescent="0.3">
      <c r="J766">
        <v>15</v>
      </c>
      <c r="K766" t="s">
        <v>68</v>
      </c>
      <c r="L766" t="s">
        <v>54</v>
      </c>
      <c r="M766" t="s">
        <v>35</v>
      </c>
      <c r="N766" s="134">
        <v>1.8739384968886587E-2</v>
      </c>
    </row>
    <row r="767" spans="10:14" x14ac:dyDescent="0.3">
      <c r="J767">
        <v>16</v>
      </c>
      <c r="K767" t="s">
        <v>66</v>
      </c>
      <c r="L767" t="s">
        <v>54</v>
      </c>
      <c r="M767" t="s">
        <v>35</v>
      </c>
      <c r="N767" s="134">
        <v>1.8492032373359116E-2</v>
      </c>
    </row>
    <row r="768" spans="10:14" x14ac:dyDescent="0.3">
      <c r="J768">
        <v>16</v>
      </c>
      <c r="K768" t="s">
        <v>67</v>
      </c>
      <c r="L768" t="s">
        <v>54</v>
      </c>
      <c r="M768" t="s">
        <v>35</v>
      </c>
      <c r="N768" s="134">
        <v>2.2305425991335864E-2</v>
      </c>
    </row>
    <row r="769" spans="10:14" x14ac:dyDescent="0.3">
      <c r="J769">
        <v>16</v>
      </c>
      <c r="K769" t="s">
        <v>68</v>
      </c>
      <c r="L769" t="s">
        <v>54</v>
      </c>
      <c r="M769" t="s">
        <v>35</v>
      </c>
      <c r="N769" s="134">
        <v>2.2924397533052181E-2</v>
      </c>
    </row>
    <row r="770" spans="10:14" x14ac:dyDescent="0.3">
      <c r="J770">
        <v>1</v>
      </c>
      <c r="K770" t="s">
        <v>66</v>
      </c>
      <c r="L770" t="s">
        <v>55</v>
      </c>
      <c r="M770" t="s">
        <v>382</v>
      </c>
      <c r="N770" s="134">
        <v>5.5716540494500047E-2</v>
      </c>
    </row>
    <row r="771" spans="10:14" x14ac:dyDescent="0.3">
      <c r="J771">
        <v>1</v>
      </c>
      <c r="K771" t="s">
        <v>67</v>
      </c>
      <c r="L771" t="s">
        <v>55</v>
      </c>
      <c r="M771" t="s">
        <v>382</v>
      </c>
      <c r="N771" s="134">
        <v>6.8671488134322667E-2</v>
      </c>
    </row>
    <row r="772" spans="10:14" x14ac:dyDescent="0.3">
      <c r="J772">
        <v>1</v>
      </c>
      <c r="K772" t="s">
        <v>68</v>
      </c>
      <c r="L772" t="s">
        <v>55</v>
      </c>
      <c r="M772" t="s">
        <v>382</v>
      </c>
      <c r="N772" s="134">
        <v>6.9929098941625134E-2</v>
      </c>
    </row>
    <row r="773" spans="10:14" x14ac:dyDescent="0.3">
      <c r="J773">
        <v>2</v>
      </c>
      <c r="K773" t="s">
        <v>66</v>
      </c>
      <c r="L773" t="s">
        <v>55</v>
      </c>
      <c r="M773" t="s">
        <v>382</v>
      </c>
      <c r="N773" s="134">
        <v>5.2506652012484951E-2</v>
      </c>
    </row>
    <row r="774" spans="10:14" x14ac:dyDescent="0.3">
      <c r="J774">
        <v>2</v>
      </c>
      <c r="K774" t="s">
        <v>67</v>
      </c>
      <c r="L774" t="s">
        <v>55</v>
      </c>
      <c r="M774" t="s">
        <v>382</v>
      </c>
      <c r="N774" s="134">
        <v>6.4365443191659988E-2</v>
      </c>
    </row>
    <row r="775" spans="10:14" x14ac:dyDescent="0.3">
      <c r="J775">
        <v>2</v>
      </c>
      <c r="K775" t="s">
        <v>68</v>
      </c>
      <c r="L775" t="s">
        <v>55</v>
      </c>
      <c r="M775" t="s">
        <v>382</v>
      </c>
      <c r="N775" s="134">
        <v>6.6266378502095422E-2</v>
      </c>
    </row>
    <row r="776" spans="10:14" x14ac:dyDescent="0.3">
      <c r="J776">
        <v>3</v>
      </c>
      <c r="K776" t="s">
        <v>66</v>
      </c>
      <c r="L776" t="s">
        <v>55</v>
      </c>
      <c r="M776" t="s">
        <v>382</v>
      </c>
      <c r="N776" s="134">
        <v>5.1077114578160568E-2</v>
      </c>
    </row>
    <row r="777" spans="10:14" x14ac:dyDescent="0.3">
      <c r="J777">
        <v>3</v>
      </c>
      <c r="K777" t="s">
        <v>67</v>
      </c>
      <c r="L777" t="s">
        <v>55</v>
      </c>
      <c r="M777" t="s">
        <v>382</v>
      </c>
      <c r="N777" s="134">
        <v>6.5534212026663263E-2</v>
      </c>
    </row>
    <row r="778" spans="10:14" x14ac:dyDescent="0.3">
      <c r="J778">
        <v>3</v>
      </c>
      <c r="K778" t="s">
        <v>68</v>
      </c>
      <c r="L778" t="s">
        <v>55</v>
      </c>
      <c r="M778" t="s">
        <v>382</v>
      </c>
      <c r="N778" s="134">
        <v>6.6734368533124491E-2</v>
      </c>
    </row>
    <row r="779" spans="10:14" x14ac:dyDescent="0.3">
      <c r="J779">
        <v>4</v>
      </c>
      <c r="K779" t="s">
        <v>66</v>
      </c>
      <c r="L779" t="s">
        <v>55</v>
      </c>
      <c r="M779" t="s">
        <v>382</v>
      </c>
      <c r="N779" s="134">
        <v>5.1659770528412606E-2</v>
      </c>
    </row>
    <row r="780" spans="10:14" x14ac:dyDescent="0.3">
      <c r="J780">
        <v>4</v>
      </c>
      <c r="K780" t="s">
        <v>67</v>
      </c>
      <c r="L780" t="s">
        <v>55</v>
      </c>
      <c r="M780" t="s">
        <v>382</v>
      </c>
      <c r="N780" s="134">
        <v>6.3327290882117068E-2</v>
      </c>
    </row>
    <row r="781" spans="10:14" x14ac:dyDescent="0.3">
      <c r="J781">
        <v>4</v>
      </c>
      <c r="K781" t="s">
        <v>68</v>
      </c>
      <c r="L781" t="s">
        <v>55</v>
      </c>
      <c r="M781" t="s">
        <v>382</v>
      </c>
      <c r="N781" s="134">
        <v>6.5197565945609992E-2</v>
      </c>
    </row>
    <row r="782" spans="10:14" x14ac:dyDescent="0.3">
      <c r="J782">
        <v>5</v>
      </c>
      <c r="K782" t="s">
        <v>66</v>
      </c>
      <c r="L782" t="s">
        <v>55</v>
      </c>
      <c r="M782" t="s">
        <v>382</v>
      </c>
      <c r="N782" s="134">
        <v>5.0805427798489504E-2</v>
      </c>
    </row>
    <row r="783" spans="10:14" x14ac:dyDescent="0.3">
      <c r="J783">
        <v>5</v>
      </c>
      <c r="K783" t="s">
        <v>67</v>
      </c>
      <c r="L783" t="s">
        <v>55</v>
      </c>
      <c r="M783" t="s">
        <v>382</v>
      </c>
      <c r="N783" s="134">
        <v>6.5185625792478885E-2</v>
      </c>
    </row>
    <row r="784" spans="10:14" x14ac:dyDescent="0.3">
      <c r="J784">
        <v>5</v>
      </c>
      <c r="K784" t="s">
        <v>68</v>
      </c>
      <c r="L784" t="s">
        <v>55</v>
      </c>
      <c r="M784" t="s">
        <v>382</v>
      </c>
      <c r="N784" s="134">
        <v>6.6379398487735525E-2</v>
      </c>
    </row>
    <row r="785" spans="10:14" x14ac:dyDescent="0.3">
      <c r="J785">
        <v>6</v>
      </c>
      <c r="K785" t="s">
        <v>66</v>
      </c>
      <c r="L785" t="s">
        <v>55</v>
      </c>
      <c r="M785" t="s">
        <v>382</v>
      </c>
      <c r="N785" s="134">
        <v>5.7023148139074491E-2</v>
      </c>
    </row>
    <row r="786" spans="10:14" x14ac:dyDescent="0.3">
      <c r="J786">
        <v>6</v>
      </c>
      <c r="K786" t="s">
        <v>67</v>
      </c>
      <c r="L786" t="s">
        <v>55</v>
      </c>
      <c r="M786" t="s">
        <v>382</v>
      </c>
      <c r="N786" s="134">
        <v>6.9489586697388583E-2</v>
      </c>
    </row>
    <row r="787" spans="10:14" x14ac:dyDescent="0.3">
      <c r="J787">
        <v>6</v>
      </c>
      <c r="K787" t="s">
        <v>68</v>
      </c>
      <c r="L787" t="s">
        <v>55</v>
      </c>
      <c r="M787" t="s">
        <v>382</v>
      </c>
      <c r="N787" s="134">
        <v>7.302100262389119E-2</v>
      </c>
    </row>
    <row r="788" spans="10:14" x14ac:dyDescent="0.3">
      <c r="J788">
        <v>7</v>
      </c>
      <c r="K788" t="s">
        <v>66</v>
      </c>
      <c r="L788" t="s">
        <v>55</v>
      </c>
      <c r="M788" t="s">
        <v>382</v>
      </c>
      <c r="N788" s="134">
        <v>5.6863419432802563E-2</v>
      </c>
    </row>
    <row r="789" spans="10:14" x14ac:dyDescent="0.3">
      <c r="J789">
        <v>7</v>
      </c>
      <c r="K789" t="s">
        <v>67</v>
      </c>
      <c r="L789" t="s">
        <v>55</v>
      </c>
      <c r="M789" t="s">
        <v>382</v>
      </c>
      <c r="N789" s="134">
        <v>6.9294937995154987E-2</v>
      </c>
    </row>
    <row r="790" spans="10:14" x14ac:dyDescent="0.3">
      <c r="J790">
        <v>7</v>
      </c>
      <c r="K790" t="s">
        <v>68</v>
      </c>
      <c r="L790" t="s">
        <v>55</v>
      </c>
      <c r="M790" t="s">
        <v>382</v>
      </c>
      <c r="N790" s="134">
        <v>7.2816462000294846E-2</v>
      </c>
    </row>
    <row r="791" spans="10:14" x14ac:dyDescent="0.3">
      <c r="J791">
        <v>8</v>
      </c>
      <c r="K791" t="s">
        <v>66</v>
      </c>
      <c r="L791" t="s">
        <v>55</v>
      </c>
      <c r="M791" t="s">
        <v>382</v>
      </c>
      <c r="N791" s="134">
        <v>5.5905047195171059E-2</v>
      </c>
    </row>
    <row r="792" spans="10:14" x14ac:dyDescent="0.3">
      <c r="J792">
        <v>8</v>
      </c>
      <c r="K792" t="s">
        <v>67</v>
      </c>
      <c r="L792" t="s">
        <v>55</v>
      </c>
      <c r="M792" t="s">
        <v>382</v>
      </c>
      <c r="N792" s="134">
        <v>6.8127045781753506E-2</v>
      </c>
    </row>
    <row r="793" spans="10:14" x14ac:dyDescent="0.3">
      <c r="J793">
        <v>8</v>
      </c>
      <c r="K793" t="s">
        <v>68</v>
      </c>
      <c r="L793" t="s">
        <v>55</v>
      </c>
      <c r="M793" t="s">
        <v>382</v>
      </c>
      <c r="N793" s="134">
        <v>7.1589218258716836E-2</v>
      </c>
    </row>
    <row r="794" spans="10:14" x14ac:dyDescent="0.3">
      <c r="J794">
        <v>9</v>
      </c>
      <c r="K794" t="s">
        <v>66</v>
      </c>
      <c r="L794" t="s">
        <v>55</v>
      </c>
      <c r="M794" t="s">
        <v>382</v>
      </c>
      <c r="N794" s="134">
        <v>5.967182127025699E-2</v>
      </c>
    </row>
    <row r="795" spans="10:14" x14ac:dyDescent="0.3">
      <c r="J795">
        <v>9</v>
      </c>
      <c r="K795" t="s">
        <v>67</v>
      </c>
      <c r="L795" t="s">
        <v>55</v>
      </c>
      <c r="M795" t="s">
        <v>382</v>
      </c>
      <c r="N795" s="134">
        <v>7.1026987979737E-2</v>
      </c>
    </row>
    <row r="796" spans="10:14" x14ac:dyDescent="0.3">
      <c r="J796">
        <v>9</v>
      </c>
      <c r="K796" t="s">
        <v>68</v>
      </c>
      <c r="L796" t="s">
        <v>55</v>
      </c>
      <c r="M796" t="s">
        <v>382</v>
      </c>
      <c r="N796" s="134">
        <v>7.3745564385221563E-2</v>
      </c>
    </row>
    <row r="797" spans="10:14" x14ac:dyDescent="0.3">
      <c r="J797">
        <v>10</v>
      </c>
      <c r="K797" t="s">
        <v>66</v>
      </c>
      <c r="L797" t="s">
        <v>55</v>
      </c>
      <c r="M797" t="s">
        <v>382</v>
      </c>
      <c r="N797" s="134">
        <v>5.8303985825666572E-2</v>
      </c>
    </row>
    <row r="798" spans="10:14" x14ac:dyDescent="0.3">
      <c r="J798">
        <v>10</v>
      </c>
      <c r="K798" t="s">
        <v>67</v>
      </c>
      <c r="L798" t="s">
        <v>55</v>
      </c>
      <c r="M798" t="s">
        <v>382</v>
      </c>
      <c r="N798" s="134">
        <v>6.939886218077454E-2</v>
      </c>
    </row>
    <row r="799" spans="10:14" x14ac:dyDescent="0.3">
      <c r="J799">
        <v>10</v>
      </c>
      <c r="K799" t="s">
        <v>68</v>
      </c>
      <c r="L799" t="s">
        <v>55</v>
      </c>
      <c r="M799" t="s">
        <v>382</v>
      </c>
      <c r="N799" s="134">
        <v>7.2055121648597564E-2</v>
      </c>
    </row>
    <row r="800" spans="10:14" x14ac:dyDescent="0.3">
      <c r="J800">
        <v>11</v>
      </c>
      <c r="K800" t="s">
        <v>66</v>
      </c>
      <c r="L800" t="s">
        <v>55</v>
      </c>
      <c r="M800" t="s">
        <v>382</v>
      </c>
      <c r="N800" s="134">
        <v>5.1927356873451791E-2</v>
      </c>
    </row>
    <row r="801" spans="10:14" x14ac:dyDescent="0.3">
      <c r="J801">
        <v>11</v>
      </c>
      <c r="K801" t="s">
        <v>67</v>
      </c>
      <c r="L801" t="s">
        <v>55</v>
      </c>
      <c r="M801" t="s">
        <v>382</v>
      </c>
      <c r="N801" s="134">
        <v>6.0389801703674348E-2</v>
      </c>
    </row>
    <row r="802" spans="10:14" x14ac:dyDescent="0.3">
      <c r="J802">
        <v>11</v>
      </c>
      <c r="K802" t="s">
        <v>68</v>
      </c>
      <c r="L802" t="s">
        <v>55</v>
      </c>
      <c r="M802" t="s">
        <v>382</v>
      </c>
      <c r="N802" s="134">
        <v>6.4258735092606406E-2</v>
      </c>
    </row>
    <row r="803" spans="10:14" x14ac:dyDescent="0.3">
      <c r="J803">
        <v>12</v>
      </c>
      <c r="K803" t="s">
        <v>66</v>
      </c>
      <c r="L803" t="s">
        <v>55</v>
      </c>
      <c r="M803" t="s">
        <v>382</v>
      </c>
      <c r="N803" s="134">
        <v>5.3601474872213145E-2</v>
      </c>
    </row>
    <row r="804" spans="10:14" x14ac:dyDescent="0.3">
      <c r="J804">
        <v>12</v>
      </c>
      <c r="K804" t="s">
        <v>67</v>
      </c>
      <c r="L804" t="s">
        <v>55</v>
      </c>
      <c r="M804" t="s">
        <v>382</v>
      </c>
      <c r="N804" s="134">
        <v>6.465507450176583E-2</v>
      </c>
    </row>
    <row r="805" spans="10:14" x14ac:dyDescent="0.3">
      <c r="J805">
        <v>12</v>
      </c>
      <c r="K805" t="s">
        <v>68</v>
      </c>
      <c r="L805" t="s">
        <v>55</v>
      </c>
      <c r="M805" t="s">
        <v>382</v>
      </c>
      <c r="N805" s="134">
        <v>6.6449241139053386E-2</v>
      </c>
    </row>
    <row r="806" spans="10:14" x14ac:dyDescent="0.3">
      <c r="J806">
        <v>13</v>
      </c>
      <c r="K806" t="s">
        <v>66</v>
      </c>
      <c r="L806" t="s">
        <v>55</v>
      </c>
      <c r="M806" t="s">
        <v>382</v>
      </c>
      <c r="N806" s="134">
        <v>5.0743827372062573E-2</v>
      </c>
    </row>
    <row r="807" spans="10:14" x14ac:dyDescent="0.3">
      <c r="J807">
        <v>13</v>
      </c>
      <c r="K807" t="s">
        <v>67</v>
      </c>
      <c r="L807" t="s">
        <v>55</v>
      </c>
      <c r="M807" t="s">
        <v>382</v>
      </c>
      <c r="N807" s="134">
        <v>5.9013395966838453E-2</v>
      </c>
    </row>
    <row r="808" spans="10:14" x14ac:dyDescent="0.3">
      <c r="J808">
        <v>13</v>
      </c>
      <c r="K808" t="s">
        <v>68</v>
      </c>
      <c r="L808" t="s">
        <v>55</v>
      </c>
      <c r="M808" t="s">
        <v>382</v>
      </c>
      <c r="N808" s="134">
        <v>6.2794148537789155E-2</v>
      </c>
    </row>
    <row r="809" spans="10:14" x14ac:dyDescent="0.3">
      <c r="J809">
        <v>14</v>
      </c>
      <c r="K809" t="s">
        <v>66</v>
      </c>
      <c r="L809" t="s">
        <v>55</v>
      </c>
      <c r="M809" t="s">
        <v>382</v>
      </c>
      <c r="N809" s="134">
        <v>5.2519121624146396E-2</v>
      </c>
    </row>
    <row r="810" spans="10:14" x14ac:dyDescent="0.3">
      <c r="J810">
        <v>14</v>
      </c>
      <c r="K810" t="s">
        <v>67</v>
      </c>
      <c r="L810" t="s">
        <v>55</v>
      </c>
      <c r="M810" t="s">
        <v>382</v>
      </c>
      <c r="N810" s="134">
        <v>6.1078004572092288E-2</v>
      </c>
    </row>
    <row r="811" spans="10:14" x14ac:dyDescent="0.3">
      <c r="J811">
        <v>14</v>
      </c>
      <c r="K811" t="s">
        <v>68</v>
      </c>
      <c r="L811" t="s">
        <v>55</v>
      </c>
      <c r="M811" t="s">
        <v>382</v>
      </c>
      <c r="N811" s="134">
        <v>6.4991028370015025E-2</v>
      </c>
    </row>
    <row r="812" spans="10:14" x14ac:dyDescent="0.3">
      <c r="J812">
        <v>15</v>
      </c>
      <c r="K812" t="s">
        <v>66</v>
      </c>
      <c r="L812" t="s">
        <v>55</v>
      </c>
      <c r="M812" t="s">
        <v>382</v>
      </c>
      <c r="N812" s="134">
        <v>4.5122062240463806E-2</v>
      </c>
    </row>
    <row r="813" spans="10:14" x14ac:dyDescent="0.3">
      <c r="J813">
        <v>15</v>
      </c>
      <c r="K813" t="s">
        <v>67</v>
      </c>
      <c r="L813" t="s">
        <v>55</v>
      </c>
      <c r="M813" t="s">
        <v>382</v>
      </c>
      <c r="N813" s="134">
        <v>5.2475468716868021E-2</v>
      </c>
    </row>
    <row r="814" spans="10:14" x14ac:dyDescent="0.3">
      <c r="J814">
        <v>15</v>
      </c>
      <c r="K814" t="s">
        <v>68</v>
      </c>
      <c r="L814" t="s">
        <v>55</v>
      </c>
      <c r="M814" t="s">
        <v>382</v>
      </c>
      <c r="N814" s="134">
        <v>5.5837362402407276E-2</v>
      </c>
    </row>
    <row r="815" spans="10:14" x14ac:dyDescent="0.3">
      <c r="J815">
        <v>16</v>
      </c>
      <c r="K815" t="s">
        <v>66</v>
      </c>
      <c r="L815" t="s">
        <v>55</v>
      </c>
      <c r="M815" t="s">
        <v>382</v>
      </c>
      <c r="N815" s="134">
        <v>5.8366050416409875E-2</v>
      </c>
    </row>
    <row r="816" spans="10:14" x14ac:dyDescent="0.3">
      <c r="J816">
        <v>16</v>
      </c>
      <c r="K816" t="s">
        <v>67</v>
      </c>
      <c r="L816" t="s">
        <v>55</v>
      </c>
      <c r="M816" t="s">
        <v>382</v>
      </c>
      <c r="N816" s="134">
        <v>7.0402192235256136E-2</v>
      </c>
    </row>
    <row r="817" spans="10:14" x14ac:dyDescent="0.3">
      <c r="J817">
        <v>16</v>
      </c>
      <c r="K817" t="s">
        <v>68</v>
      </c>
      <c r="L817" t="s">
        <v>55</v>
      </c>
      <c r="M817" t="s">
        <v>382</v>
      </c>
      <c r="N817" s="134">
        <v>7.2355840351413694E-2</v>
      </c>
    </row>
    <row r="818" spans="10:14" x14ac:dyDescent="0.3">
      <c r="J818">
        <v>1</v>
      </c>
      <c r="K818" t="s">
        <v>66</v>
      </c>
      <c r="L818" t="s">
        <v>56</v>
      </c>
      <c r="M818" t="s">
        <v>383</v>
      </c>
      <c r="N818" s="134">
        <v>2.1099693155194926E-2</v>
      </c>
    </row>
    <row r="819" spans="10:14" x14ac:dyDescent="0.3">
      <c r="J819">
        <v>1</v>
      </c>
      <c r="K819" t="s">
        <v>67</v>
      </c>
      <c r="L819" t="s">
        <v>56</v>
      </c>
      <c r="M819" t="s">
        <v>383</v>
      </c>
      <c r="N819" s="134">
        <v>2.5502674833735871E-2</v>
      </c>
    </row>
    <row r="820" spans="10:14" x14ac:dyDescent="0.3">
      <c r="J820">
        <v>1</v>
      </c>
      <c r="K820" t="s">
        <v>68</v>
      </c>
      <c r="L820" t="s">
        <v>56</v>
      </c>
      <c r="M820" t="s">
        <v>383</v>
      </c>
      <c r="N820" s="134">
        <v>2.2699403590896824E-2</v>
      </c>
    </row>
    <row r="821" spans="10:14" x14ac:dyDescent="0.3">
      <c r="J821">
        <v>2</v>
      </c>
      <c r="K821" t="s">
        <v>66</v>
      </c>
      <c r="L821" t="s">
        <v>56</v>
      </c>
      <c r="M821" t="s">
        <v>383</v>
      </c>
      <c r="N821" s="134">
        <v>2.0963183577449977E-2</v>
      </c>
    </row>
    <row r="822" spans="10:14" x14ac:dyDescent="0.3">
      <c r="J822">
        <v>2</v>
      </c>
      <c r="K822" t="s">
        <v>67</v>
      </c>
      <c r="L822" t="s">
        <v>56</v>
      </c>
      <c r="M822" t="s">
        <v>383</v>
      </c>
      <c r="N822" s="134">
        <v>2.3948064465863866E-2</v>
      </c>
    </row>
    <row r="823" spans="10:14" x14ac:dyDescent="0.3">
      <c r="J823">
        <v>2</v>
      </c>
      <c r="K823" t="s">
        <v>68</v>
      </c>
      <c r="L823" t="s">
        <v>56</v>
      </c>
      <c r="M823" t="s">
        <v>383</v>
      </c>
      <c r="N823" s="134">
        <v>2.1340094303747552E-2</v>
      </c>
    </row>
    <row r="824" spans="10:14" x14ac:dyDescent="0.3">
      <c r="J824">
        <v>3</v>
      </c>
      <c r="K824" t="s">
        <v>66</v>
      </c>
      <c r="L824" t="s">
        <v>56</v>
      </c>
      <c r="M824" t="s">
        <v>383</v>
      </c>
      <c r="N824" s="134">
        <v>2.0434387515166255E-2</v>
      </c>
    </row>
    <row r="825" spans="10:14" x14ac:dyDescent="0.3">
      <c r="J825">
        <v>3</v>
      </c>
      <c r="K825" t="s">
        <v>67</v>
      </c>
      <c r="L825" t="s">
        <v>56</v>
      </c>
      <c r="M825" t="s">
        <v>383</v>
      </c>
      <c r="N825" s="134">
        <v>2.4698536438077533E-2</v>
      </c>
    </row>
    <row r="826" spans="10:14" x14ac:dyDescent="0.3">
      <c r="J826">
        <v>3</v>
      </c>
      <c r="K826" t="s">
        <v>68</v>
      </c>
      <c r="L826" t="s">
        <v>56</v>
      </c>
      <c r="M826" t="s">
        <v>383</v>
      </c>
      <c r="N826" s="134">
        <v>2.1983656630823502E-2</v>
      </c>
    </row>
    <row r="827" spans="10:14" x14ac:dyDescent="0.3">
      <c r="J827">
        <v>4</v>
      </c>
      <c r="K827" t="s">
        <v>66</v>
      </c>
      <c r="L827" t="s">
        <v>56</v>
      </c>
      <c r="M827" t="s">
        <v>383</v>
      </c>
      <c r="N827" s="134">
        <v>2.0667927470725329E-2</v>
      </c>
    </row>
    <row r="828" spans="10:14" x14ac:dyDescent="0.3">
      <c r="J828">
        <v>4</v>
      </c>
      <c r="K828" t="s">
        <v>67</v>
      </c>
      <c r="L828" t="s">
        <v>56</v>
      </c>
      <c r="M828" t="s">
        <v>383</v>
      </c>
      <c r="N828" s="134">
        <v>2.3610767783246063E-2</v>
      </c>
    </row>
    <row r="829" spans="10:14" x14ac:dyDescent="0.3">
      <c r="J829">
        <v>4</v>
      </c>
      <c r="K829" t="s">
        <v>68</v>
      </c>
      <c r="L829" t="s">
        <v>56</v>
      </c>
      <c r="M829" t="s">
        <v>383</v>
      </c>
      <c r="N829" s="134">
        <v>2.1039529595244064E-2</v>
      </c>
    </row>
    <row r="830" spans="10:14" x14ac:dyDescent="0.3">
      <c r="J830">
        <v>5</v>
      </c>
      <c r="K830" t="s">
        <v>66</v>
      </c>
      <c r="L830" t="s">
        <v>56</v>
      </c>
      <c r="M830" t="s">
        <v>383</v>
      </c>
      <c r="N830" s="134">
        <v>2.024430018944378E-2</v>
      </c>
    </row>
    <row r="831" spans="10:14" x14ac:dyDescent="0.3">
      <c r="J831">
        <v>5</v>
      </c>
      <c r="K831" t="s">
        <v>67</v>
      </c>
      <c r="L831" t="s">
        <v>56</v>
      </c>
      <c r="M831" t="s">
        <v>383</v>
      </c>
      <c r="N831" s="134">
        <v>2.446878261074658E-2</v>
      </c>
    </row>
    <row r="832" spans="10:14" x14ac:dyDescent="0.3">
      <c r="J832">
        <v>5</v>
      </c>
      <c r="K832" t="s">
        <v>68</v>
      </c>
      <c r="L832" t="s">
        <v>56</v>
      </c>
      <c r="M832" t="s">
        <v>383</v>
      </c>
      <c r="N832" s="134">
        <v>2.177915749937398E-2</v>
      </c>
    </row>
    <row r="833" spans="10:14" x14ac:dyDescent="0.3">
      <c r="J833">
        <v>6</v>
      </c>
      <c r="K833" t="s">
        <v>66</v>
      </c>
      <c r="L833" t="s">
        <v>56</v>
      </c>
      <c r="M833" t="s">
        <v>383</v>
      </c>
      <c r="N833" s="134">
        <v>2.3033390303880904E-2</v>
      </c>
    </row>
    <row r="834" spans="10:14" x14ac:dyDescent="0.3">
      <c r="J834">
        <v>6</v>
      </c>
      <c r="K834" t="s">
        <v>67</v>
      </c>
      <c r="L834" t="s">
        <v>56</v>
      </c>
      <c r="M834" t="s">
        <v>383</v>
      </c>
      <c r="N834" s="134">
        <v>2.6057371517224159E-2</v>
      </c>
    </row>
    <row r="835" spans="10:14" x14ac:dyDescent="0.3">
      <c r="J835">
        <v>6</v>
      </c>
      <c r="K835" t="s">
        <v>68</v>
      </c>
      <c r="L835" t="s">
        <v>56</v>
      </c>
      <c r="M835" t="s">
        <v>383</v>
      </c>
      <c r="N835" s="134">
        <v>2.3798054610209375E-2</v>
      </c>
    </row>
    <row r="836" spans="10:14" x14ac:dyDescent="0.3">
      <c r="J836">
        <v>7</v>
      </c>
      <c r="K836" t="s">
        <v>66</v>
      </c>
      <c r="L836" t="s">
        <v>56</v>
      </c>
      <c r="M836" t="s">
        <v>383</v>
      </c>
      <c r="N836" s="134">
        <v>2.3145748305363249E-2</v>
      </c>
    </row>
    <row r="837" spans="10:14" x14ac:dyDescent="0.3">
      <c r="J837">
        <v>7</v>
      </c>
      <c r="K837" t="s">
        <v>67</v>
      </c>
      <c r="L837" t="s">
        <v>56</v>
      </c>
      <c r="M837" t="s">
        <v>383</v>
      </c>
      <c r="N837" s="134">
        <v>2.6184480646576472E-2</v>
      </c>
    </row>
    <row r="838" spans="10:14" x14ac:dyDescent="0.3">
      <c r="J838">
        <v>7</v>
      </c>
      <c r="K838" t="s">
        <v>68</v>
      </c>
      <c r="L838" t="s">
        <v>56</v>
      </c>
      <c r="M838" t="s">
        <v>383</v>
      </c>
      <c r="N838" s="134">
        <v>2.3914142681478689E-2</v>
      </c>
    </row>
    <row r="839" spans="10:14" x14ac:dyDescent="0.3">
      <c r="J839">
        <v>8</v>
      </c>
      <c r="K839" t="s">
        <v>66</v>
      </c>
      <c r="L839" t="s">
        <v>56</v>
      </c>
      <c r="M839" t="s">
        <v>383</v>
      </c>
      <c r="N839" s="134">
        <v>2.2696316299433868E-2</v>
      </c>
    </row>
    <row r="840" spans="10:14" x14ac:dyDescent="0.3">
      <c r="J840">
        <v>8</v>
      </c>
      <c r="K840" t="s">
        <v>67</v>
      </c>
      <c r="L840" t="s">
        <v>56</v>
      </c>
      <c r="M840" t="s">
        <v>383</v>
      </c>
      <c r="N840" s="134">
        <v>2.5676044129167221E-2</v>
      </c>
    </row>
    <row r="841" spans="10:14" x14ac:dyDescent="0.3">
      <c r="J841">
        <v>8</v>
      </c>
      <c r="K841" t="s">
        <v>68</v>
      </c>
      <c r="L841" t="s">
        <v>56</v>
      </c>
      <c r="M841" t="s">
        <v>383</v>
      </c>
      <c r="N841" s="134">
        <v>2.3449790396401431E-2</v>
      </c>
    </row>
    <row r="842" spans="10:14" x14ac:dyDescent="0.3">
      <c r="J842">
        <v>9</v>
      </c>
      <c r="K842" t="s">
        <v>66</v>
      </c>
      <c r="L842" t="s">
        <v>56</v>
      </c>
      <c r="M842" t="s">
        <v>383</v>
      </c>
      <c r="N842" s="134">
        <v>2.4717042743736532E-2</v>
      </c>
    </row>
    <row r="843" spans="10:14" x14ac:dyDescent="0.3">
      <c r="J843">
        <v>9</v>
      </c>
      <c r="K843" t="s">
        <v>67</v>
      </c>
      <c r="L843" t="s">
        <v>56</v>
      </c>
      <c r="M843" t="s">
        <v>383</v>
      </c>
      <c r="N843" s="134">
        <v>2.7285003461714804E-2</v>
      </c>
    </row>
    <row r="844" spans="10:14" x14ac:dyDescent="0.3">
      <c r="J844">
        <v>9</v>
      </c>
      <c r="K844" t="s">
        <v>68</v>
      </c>
      <c r="L844" t="s">
        <v>56</v>
      </c>
      <c r="M844" t="s">
        <v>383</v>
      </c>
      <c r="N844" s="134">
        <v>2.490448827177642E-2</v>
      </c>
    </row>
    <row r="845" spans="10:14" x14ac:dyDescent="0.3">
      <c r="J845">
        <v>10</v>
      </c>
      <c r="K845" t="s">
        <v>66</v>
      </c>
      <c r="L845" t="s">
        <v>56</v>
      </c>
      <c r="M845" t="s">
        <v>383</v>
      </c>
      <c r="N845" s="134">
        <v>2.3982873157288916E-2</v>
      </c>
    </row>
    <row r="846" spans="10:14" x14ac:dyDescent="0.3">
      <c r="J846">
        <v>10</v>
      </c>
      <c r="K846" t="s">
        <v>67</v>
      </c>
      <c r="L846" t="s">
        <v>56</v>
      </c>
      <c r="M846" t="s">
        <v>383</v>
      </c>
      <c r="N846" s="134">
        <v>2.6474557814337139E-2</v>
      </c>
    </row>
    <row r="847" spans="10:14" x14ac:dyDescent="0.3">
      <c r="J847">
        <v>10</v>
      </c>
      <c r="K847" t="s">
        <v>68</v>
      </c>
      <c r="L847" t="s">
        <v>56</v>
      </c>
      <c r="M847" t="s">
        <v>383</v>
      </c>
      <c r="N847" s="134">
        <v>2.4164750996377122E-2</v>
      </c>
    </row>
    <row r="848" spans="10:14" x14ac:dyDescent="0.3">
      <c r="J848">
        <v>11</v>
      </c>
      <c r="K848" t="s">
        <v>66</v>
      </c>
      <c r="L848" t="s">
        <v>56</v>
      </c>
      <c r="M848" t="s">
        <v>383</v>
      </c>
      <c r="N848" s="134">
        <v>2.0542477663543245E-2</v>
      </c>
    </row>
    <row r="849" spans="10:14" x14ac:dyDescent="0.3">
      <c r="J849">
        <v>11</v>
      </c>
      <c r="K849" t="s">
        <v>67</v>
      </c>
      <c r="L849" t="s">
        <v>56</v>
      </c>
      <c r="M849" t="s">
        <v>383</v>
      </c>
      <c r="N849" s="134">
        <v>2.1912732778499495E-2</v>
      </c>
    </row>
    <row r="850" spans="10:14" x14ac:dyDescent="0.3">
      <c r="J850">
        <v>11</v>
      </c>
      <c r="K850" t="s">
        <v>68</v>
      </c>
      <c r="L850" t="s">
        <v>56</v>
      </c>
      <c r="M850" t="s">
        <v>383</v>
      </c>
      <c r="N850" s="134">
        <v>2.0940054262596878E-2</v>
      </c>
    </row>
    <row r="851" spans="10:14" x14ac:dyDescent="0.3">
      <c r="J851">
        <v>12</v>
      </c>
      <c r="K851" t="s">
        <v>66</v>
      </c>
      <c r="L851" t="s">
        <v>56</v>
      </c>
      <c r="M851" t="s">
        <v>383</v>
      </c>
      <c r="N851" s="134">
        <v>2.1413218412657677E-2</v>
      </c>
    </row>
    <row r="852" spans="10:14" x14ac:dyDescent="0.3">
      <c r="J852">
        <v>12</v>
      </c>
      <c r="K852" t="s">
        <v>67</v>
      </c>
      <c r="L852" t="s">
        <v>56</v>
      </c>
      <c r="M852" t="s">
        <v>383</v>
      </c>
      <c r="N852" s="134">
        <v>2.3995707924360985E-2</v>
      </c>
    </row>
    <row r="853" spans="10:14" x14ac:dyDescent="0.3">
      <c r="J853">
        <v>12</v>
      </c>
      <c r="K853" t="s">
        <v>68</v>
      </c>
      <c r="L853" t="s">
        <v>56</v>
      </c>
      <c r="M853" t="s">
        <v>383</v>
      </c>
      <c r="N853" s="134">
        <v>2.221491719516501E-2</v>
      </c>
    </row>
    <row r="854" spans="10:14" x14ac:dyDescent="0.3">
      <c r="J854">
        <v>13</v>
      </c>
      <c r="K854" t="s">
        <v>66</v>
      </c>
      <c r="L854" t="s">
        <v>56</v>
      </c>
      <c r="M854" t="s">
        <v>383</v>
      </c>
      <c r="N854" s="134">
        <v>2.0135695927631498E-2</v>
      </c>
    </row>
    <row r="855" spans="10:14" x14ac:dyDescent="0.3">
      <c r="J855">
        <v>13</v>
      </c>
      <c r="K855" t="s">
        <v>67</v>
      </c>
      <c r="L855" t="s">
        <v>56</v>
      </c>
      <c r="M855" t="s">
        <v>383</v>
      </c>
      <c r="N855" s="134">
        <v>2.1478817277935151E-2</v>
      </c>
    </row>
    <row r="856" spans="10:14" x14ac:dyDescent="0.3">
      <c r="J856">
        <v>13</v>
      </c>
      <c r="K856" t="s">
        <v>68</v>
      </c>
      <c r="L856" t="s">
        <v>56</v>
      </c>
      <c r="M856" t="s">
        <v>383</v>
      </c>
      <c r="N856" s="134">
        <v>2.0525399722743476E-2</v>
      </c>
    </row>
    <row r="857" spans="10:14" x14ac:dyDescent="0.3">
      <c r="J857">
        <v>14</v>
      </c>
      <c r="K857" t="s">
        <v>66</v>
      </c>
      <c r="L857" t="s">
        <v>56</v>
      </c>
      <c r="M857" t="s">
        <v>383</v>
      </c>
      <c r="N857" s="134">
        <v>2.0847563965477055E-2</v>
      </c>
    </row>
    <row r="858" spans="10:14" x14ac:dyDescent="0.3">
      <c r="J858">
        <v>14</v>
      </c>
      <c r="K858" t="s">
        <v>67</v>
      </c>
      <c r="L858" t="s">
        <v>56</v>
      </c>
      <c r="M858" t="s">
        <v>383</v>
      </c>
      <c r="N858" s="134">
        <v>2.2238169403922755E-2</v>
      </c>
    </row>
    <row r="859" spans="10:14" x14ac:dyDescent="0.3">
      <c r="J859">
        <v>14</v>
      </c>
      <c r="K859" t="s">
        <v>68</v>
      </c>
      <c r="L859" t="s">
        <v>56</v>
      </c>
      <c r="M859" t="s">
        <v>383</v>
      </c>
      <c r="N859" s="134">
        <v>2.125104516748693E-2</v>
      </c>
    </row>
    <row r="860" spans="10:14" x14ac:dyDescent="0.3">
      <c r="J860">
        <v>15</v>
      </c>
      <c r="K860" t="s">
        <v>66</v>
      </c>
      <c r="L860" t="s">
        <v>56</v>
      </c>
      <c r="M860" t="s">
        <v>383</v>
      </c>
      <c r="N860" s="134">
        <v>1.8305178116028636E-2</v>
      </c>
    </row>
    <row r="861" spans="10:14" x14ac:dyDescent="0.3">
      <c r="J861">
        <v>15</v>
      </c>
      <c r="K861" t="s">
        <v>67</v>
      </c>
      <c r="L861" t="s">
        <v>56</v>
      </c>
      <c r="M861" t="s">
        <v>383</v>
      </c>
      <c r="N861" s="134">
        <v>1.952619752539559E-2</v>
      </c>
    </row>
    <row r="862" spans="10:14" x14ac:dyDescent="0.3">
      <c r="J862">
        <v>15</v>
      </c>
      <c r="K862" t="s">
        <v>68</v>
      </c>
      <c r="L862" t="s">
        <v>56</v>
      </c>
      <c r="M862" t="s">
        <v>383</v>
      </c>
      <c r="N862" s="134">
        <v>1.8659454293403158E-2</v>
      </c>
    </row>
    <row r="863" spans="10:14" x14ac:dyDescent="0.3">
      <c r="J863">
        <v>16</v>
      </c>
      <c r="K863" t="s">
        <v>66</v>
      </c>
      <c r="L863" t="s">
        <v>56</v>
      </c>
      <c r="M863" t="s">
        <v>383</v>
      </c>
      <c r="N863" s="134">
        <v>2.3180328670012924E-2</v>
      </c>
    </row>
    <row r="864" spans="10:14" x14ac:dyDescent="0.3">
      <c r="J864">
        <v>16</v>
      </c>
      <c r="K864" t="s">
        <v>67</v>
      </c>
      <c r="L864" t="s">
        <v>56</v>
      </c>
      <c r="M864" t="s">
        <v>383</v>
      </c>
      <c r="N864" s="134">
        <v>2.5975936248216019E-2</v>
      </c>
    </row>
    <row r="865" spans="10:14" x14ac:dyDescent="0.3">
      <c r="J865">
        <v>16</v>
      </c>
      <c r="K865" t="s">
        <v>68</v>
      </c>
      <c r="L865" t="s">
        <v>56</v>
      </c>
      <c r="M865" t="s">
        <v>383</v>
      </c>
      <c r="N865" s="134">
        <v>2.4048187060785424E-2</v>
      </c>
    </row>
    <row r="866" spans="10:14" x14ac:dyDescent="0.3">
      <c r="J866">
        <v>1</v>
      </c>
      <c r="K866" t="s">
        <v>66</v>
      </c>
      <c r="L866" t="s">
        <v>57</v>
      </c>
      <c r="M866" t="s">
        <v>24</v>
      </c>
      <c r="N866" s="134">
        <v>0.10977413510468179</v>
      </c>
    </row>
    <row r="867" spans="10:14" x14ac:dyDescent="0.3">
      <c r="J867">
        <v>1</v>
      </c>
      <c r="K867" t="s">
        <v>67</v>
      </c>
      <c r="L867" t="s">
        <v>57</v>
      </c>
      <c r="M867" t="s">
        <v>24</v>
      </c>
      <c r="N867" s="134">
        <v>0.13848311469410376</v>
      </c>
    </row>
    <row r="868" spans="10:14" x14ac:dyDescent="0.3">
      <c r="J868">
        <v>1</v>
      </c>
      <c r="K868" t="s">
        <v>68</v>
      </c>
      <c r="L868" t="s">
        <v>57</v>
      </c>
      <c r="M868" t="s">
        <v>24</v>
      </c>
      <c r="N868" s="134">
        <v>0.1413322997392393</v>
      </c>
    </row>
    <row r="869" spans="10:14" x14ac:dyDescent="0.3">
      <c r="J869">
        <v>2</v>
      </c>
      <c r="K869" t="s">
        <v>66</v>
      </c>
      <c r="L869" t="s">
        <v>57</v>
      </c>
      <c r="M869" t="s">
        <v>24</v>
      </c>
      <c r="N869" s="134">
        <v>0.10547725393132737</v>
      </c>
    </row>
    <row r="870" spans="10:14" x14ac:dyDescent="0.3">
      <c r="J870">
        <v>2</v>
      </c>
      <c r="K870" t="s">
        <v>67</v>
      </c>
      <c r="L870" t="s">
        <v>57</v>
      </c>
      <c r="M870" t="s">
        <v>24</v>
      </c>
      <c r="N870" s="134">
        <v>0.12904838796465509</v>
      </c>
    </row>
    <row r="871" spans="10:14" x14ac:dyDescent="0.3">
      <c r="J871">
        <v>2</v>
      </c>
      <c r="K871" t="s">
        <v>68</v>
      </c>
      <c r="L871" t="s">
        <v>57</v>
      </c>
      <c r="M871" t="s">
        <v>24</v>
      </c>
      <c r="N871" s="134">
        <v>0.13314113401811356</v>
      </c>
    </row>
    <row r="872" spans="10:14" x14ac:dyDescent="0.3">
      <c r="J872">
        <v>3</v>
      </c>
      <c r="K872" t="s">
        <v>66</v>
      </c>
      <c r="L872" t="s">
        <v>57</v>
      </c>
      <c r="M872" t="s">
        <v>24</v>
      </c>
      <c r="N872" s="134">
        <v>0.10253173793667404</v>
      </c>
    </row>
    <row r="873" spans="10:14" x14ac:dyDescent="0.3">
      <c r="J873">
        <v>3</v>
      </c>
      <c r="K873" t="s">
        <v>67</v>
      </c>
      <c r="L873" t="s">
        <v>57</v>
      </c>
      <c r="M873" t="s">
        <v>24</v>
      </c>
      <c r="N873" s="134">
        <v>0.13136690101634685</v>
      </c>
    </row>
    <row r="874" spans="10:14" x14ac:dyDescent="0.3">
      <c r="J874">
        <v>3</v>
      </c>
      <c r="K874" t="s">
        <v>68</v>
      </c>
      <c r="L874" t="s">
        <v>57</v>
      </c>
      <c r="M874" t="s">
        <v>24</v>
      </c>
      <c r="N874" s="134">
        <v>0.13390259920422556</v>
      </c>
    </row>
    <row r="875" spans="10:14" x14ac:dyDescent="0.3">
      <c r="J875">
        <v>4</v>
      </c>
      <c r="K875" t="s">
        <v>66</v>
      </c>
      <c r="L875" t="s">
        <v>57</v>
      </c>
      <c r="M875" t="s">
        <v>24</v>
      </c>
      <c r="N875" s="134">
        <v>0.10406610237176357</v>
      </c>
    </row>
    <row r="876" spans="10:14" x14ac:dyDescent="0.3">
      <c r="J876">
        <v>4</v>
      </c>
      <c r="K876" t="s">
        <v>67</v>
      </c>
      <c r="L876" t="s">
        <v>57</v>
      </c>
      <c r="M876" t="s">
        <v>24</v>
      </c>
      <c r="N876" s="134">
        <v>0.12731973460022764</v>
      </c>
    </row>
    <row r="877" spans="10:14" x14ac:dyDescent="0.3">
      <c r="J877">
        <v>4</v>
      </c>
      <c r="K877" t="s">
        <v>68</v>
      </c>
      <c r="L877" t="s">
        <v>57</v>
      </c>
      <c r="M877" t="s">
        <v>24</v>
      </c>
      <c r="N877" s="134">
        <v>0.13122836034671334</v>
      </c>
    </row>
    <row r="878" spans="10:14" x14ac:dyDescent="0.3">
      <c r="J878">
        <v>5</v>
      </c>
      <c r="K878" t="s">
        <v>66</v>
      </c>
      <c r="L878" t="s">
        <v>57</v>
      </c>
      <c r="M878" t="s">
        <v>24</v>
      </c>
      <c r="N878" s="134">
        <v>0.10183611789817361</v>
      </c>
    </row>
    <row r="879" spans="10:14" x14ac:dyDescent="0.3">
      <c r="J879">
        <v>5</v>
      </c>
      <c r="K879" t="s">
        <v>67</v>
      </c>
      <c r="L879" t="s">
        <v>57</v>
      </c>
      <c r="M879" t="s">
        <v>24</v>
      </c>
      <c r="N879" s="134">
        <v>0.13048192771431139</v>
      </c>
    </row>
    <row r="880" spans="10:14" x14ac:dyDescent="0.3">
      <c r="J880">
        <v>5</v>
      </c>
      <c r="K880" t="s">
        <v>68</v>
      </c>
      <c r="L880" t="s">
        <v>57</v>
      </c>
      <c r="M880" t="s">
        <v>24</v>
      </c>
      <c r="N880" s="134">
        <v>0.13294737481208385</v>
      </c>
    </row>
    <row r="881" spans="10:14" x14ac:dyDescent="0.3">
      <c r="J881">
        <v>6</v>
      </c>
      <c r="K881" t="s">
        <v>66</v>
      </c>
      <c r="L881" t="s">
        <v>57</v>
      </c>
      <c r="M881" t="s">
        <v>24</v>
      </c>
      <c r="N881" s="134">
        <v>0.11466596379413077</v>
      </c>
    </row>
    <row r="882" spans="10:14" x14ac:dyDescent="0.3">
      <c r="J882">
        <v>6</v>
      </c>
      <c r="K882" t="s">
        <v>67</v>
      </c>
      <c r="L882" t="s">
        <v>57</v>
      </c>
      <c r="M882" t="s">
        <v>24</v>
      </c>
      <c r="N882" s="134">
        <v>0.13882160527031906</v>
      </c>
    </row>
    <row r="883" spans="10:14" x14ac:dyDescent="0.3">
      <c r="J883">
        <v>6</v>
      </c>
      <c r="K883" t="s">
        <v>68</v>
      </c>
      <c r="L883" t="s">
        <v>57</v>
      </c>
      <c r="M883" t="s">
        <v>24</v>
      </c>
      <c r="N883" s="134">
        <v>0.14627226685479597</v>
      </c>
    </row>
    <row r="884" spans="10:14" x14ac:dyDescent="0.3">
      <c r="J884">
        <v>7</v>
      </c>
      <c r="K884" t="s">
        <v>66</v>
      </c>
      <c r="L884" t="s">
        <v>57</v>
      </c>
      <c r="M884" t="s">
        <v>24</v>
      </c>
      <c r="N884" s="134">
        <v>0.11286234717508503</v>
      </c>
    </row>
    <row r="885" spans="10:14" x14ac:dyDescent="0.3">
      <c r="J885">
        <v>7</v>
      </c>
      <c r="K885" t="s">
        <v>67</v>
      </c>
      <c r="L885" t="s">
        <v>57</v>
      </c>
      <c r="M885" t="s">
        <v>24</v>
      </c>
      <c r="N885" s="134">
        <v>0.13662944725467668</v>
      </c>
    </row>
    <row r="886" spans="10:14" x14ac:dyDescent="0.3">
      <c r="J886">
        <v>7</v>
      </c>
      <c r="K886" t="s">
        <v>68</v>
      </c>
      <c r="L886" t="s">
        <v>57</v>
      </c>
      <c r="M886" t="s">
        <v>24</v>
      </c>
      <c r="N886" s="134">
        <v>0.14394295823328082</v>
      </c>
    </row>
    <row r="887" spans="10:14" x14ac:dyDescent="0.3">
      <c r="J887">
        <v>8</v>
      </c>
      <c r="K887" t="s">
        <v>66</v>
      </c>
      <c r="L887" t="s">
        <v>57</v>
      </c>
      <c r="M887" t="s">
        <v>24</v>
      </c>
      <c r="N887" s="134">
        <v>0.1116387853528655</v>
      </c>
    </row>
    <row r="888" spans="10:14" x14ac:dyDescent="0.3">
      <c r="J888">
        <v>8</v>
      </c>
      <c r="K888" t="s">
        <v>67</v>
      </c>
      <c r="L888" t="s">
        <v>57</v>
      </c>
      <c r="M888" t="s">
        <v>24</v>
      </c>
      <c r="N888" s="134">
        <v>0.13509585879195377</v>
      </c>
    </row>
    <row r="889" spans="10:14" x14ac:dyDescent="0.3">
      <c r="J889">
        <v>8</v>
      </c>
      <c r="K889" t="s">
        <v>68</v>
      </c>
      <c r="L889" t="s">
        <v>57</v>
      </c>
      <c r="M889" t="s">
        <v>24</v>
      </c>
      <c r="N889" s="134">
        <v>0.14240961944849082</v>
      </c>
    </row>
    <row r="890" spans="10:14" x14ac:dyDescent="0.3">
      <c r="J890">
        <v>9</v>
      </c>
      <c r="K890" t="s">
        <v>66</v>
      </c>
      <c r="L890" t="s">
        <v>57</v>
      </c>
      <c r="M890" t="s">
        <v>24</v>
      </c>
      <c r="N890" s="134">
        <v>0.11782987615192871</v>
      </c>
    </row>
    <row r="891" spans="10:14" x14ac:dyDescent="0.3">
      <c r="J891">
        <v>9</v>
      </c>
      <c r="K891" t="s">
        <v>67</v>
      </c>
      <c r="L891" t="s">
        <v>57</v>
      </c>
      <c r="M891" t="s">
        <v>24</v>
      </c>
      <c r="N891" s="134">
        <v>0.14016285696504782</v>
      </c>
    </row>
    <row r="892" spans="10:14" x14ac:dyDescent="0.3">
      <c r="J892">
        <v>9</v>
      </c>
      <c r="K892" t="s">
        <v>68</v>
      </c>
      <c r="L892" t="s">
        <v>57</v>
      </c>
      <c r="M892" t="s">
        <v>24</v>
      </c>
      <c r="N892" s="134">
        <v>0.14560200618593044</v>
      </c>
    </row>
    <row r="893" spans="10:14" x14ac:dyDescent="0.3">
      <c r="J893">
        <v>10</v>
      </c>
      <c r="K893" t="s">
        <v>66</v>
      </c>
      <c r="L893" t="s">
        <v>57</v>
      </c>
      <c r="M893" t="s">
        <v>24</v>
      </c>
      <c r="N893" s="134">
        <v>0.11699827494647537</v>
      </c>
    </row>
    <row r="894" spans="10:14" x14ac:dyDescent="0.3">
      <c r="J894">
        <v>10</v>
      </c>
      <c r="K894" t="s">
        <v>67</v>
      </c>
      <c r="L894" t="s">
        <v>57</v>
      </c>
      <c r="M894" t="s">
        <v>24</v>
      </c>
      <c r="N894" s="134">
        <v>0.13919165448650123</v>
      </c>
    </row>
    <row r="895" spans="10:14" x14ac:dyDescent="0.3">
      <c r="J895">
        <v>10</v>
      </c>
      <c r="K895" t="s">
        <v>68</v>
      </c>
      <c r="L895" t="s">
        <v>57</v>
      </c>
      <c r="M895" t="s">
        <v>24</v>
      </c>
      <c r="N895" s="134">
        <v>0.14462656790056258</v>
      </c>
    </row>
    <row r="896" spans="10:14" x14ac:dyDescent="0.3">
      <c r="J896">
        <v>11</v>
      </c>
      <c r="K896" t="s">
        <v>66</v>
      </c>
      <c r="L896" t="s">
        <v>57</v>
      </c>
      <c r="M896" t="s">
        <v>24</v>
      </c>
      <c r="N896" s="134">
        <v>0.10617443156962657</v>
      </c>
    </row>
    <row r="897" spans="10:14" x14ac:dyDescent="0.3">
      <c r="J897">
        <v>11</v>
      </c>
      <c r="K897" t="s">
        <v>67</v>
      </c>
      <c r="L897" t="s">
        <v>57</v>
      </c>
      <c r="M897" t="s">
        <v>24</v>
      </c>
      <c r="N897" s="134">
        <v>0.12319756117285563</v>
      </c>
    </row>
    <row r="898" spans="10:14" x14ac:dyDescent="0.3">
      <c r="J898">
        <v>11</v>
      </c>
      <c r="K898" t="s">
        <v>68</v>
      </c>
      <c r="L898" t="s">
        <v>57</v>
      </c>
      <c r="M898" t="s">
        <v>24</v>
      </c>
      <c r="N898" s="134">
        <v>0.13172793545003184</v>
      </c>
    </row>
    <row r="899" spans="10:14" x14ac:dyDescent="0.3">
      <c r="J899">
        <v>12</v>
      </c>
      <c r="K899" t="s">
        <v>66</v>
      </c>
      <c r="L899" t="s">
        <v>57</v>
      </c>
      <c r="M899" t="s">
        <v>24</v>
      </c>
      <c r="N899" s="134">
        <v>0.10868428605971425</v>
      </c>
    </row>
    <row r="900" spans="10:14" x14ac:dyDescent="0.3">
      <c r="J900">
        <v>12</v>
      </c>
      <c r="K900" t="s">
        <v>67</v>
      </c>
      <c r="L900" t="s">
        <v>57</v>
      </c>
      <c r="M900" t="s">
        <v>24</v>
      </c>
      <c r="N900" s="134">
        <v>0.13078711336168131</v>
      </c>
    </row>
    <row r="901" spans="10:14" x14ac:dyDescent="0.3">
      <c r="J901">
        <v>12</v>
      </c>
      <c r="K901" t="s">
        <v>68</v>
      </c>
      <c r="L901" t="s">
        <v>57</v>
      </c>
      <c r="M901" t="s">
        <v>24</v>
      </c>
      <c r="N901" s="134">
        <v>0.13511110357211836</v>
      </c>
    </row>
    <row r="902" spans="10:14" x14ac:dyDescent="0.3">
      <c r="J902">
        <v>13</v>
      </c>
      <c r="K902" t="s">
        <v>66</v>
      </c>
      <c r="L902" t="s">
        <v>57</v>
      </c>
      <c r="M902" t="s">
        <v>24</v>
      </c>
      <c r="N902" s="134">
        <v>0.10112301670180651</v>
      </c>
    </row>
    <row r="903" spans="10:14" x14ac:dyDescent="0.3">
      <c r="J903">
        <v>13</v>
      </c>
      <c r="K903" t="s">
        <v>67</v>
      </c>
      <c r="L903" t="s">
        <v>57</v>
      </c>
      <c r="M903" t="s">
        <v>24</v>
      </c>
      <c r="N903" s="134">
        <v>0.11732654551506173</v>
      </c>
    </row>
    <row r="904" spans="10:14" x14ac:dyDescent="0.3">
      <c r="J904">
        <v>13</v>
      </c>
      <c r="K904" t="s">
        <v>68</v>
      </c>
      <c r="L904" t="s">
        <v>57</v>
      </c>
      <c r="M904" t="s">
        <v>24</v>
      </c>
      <c r="N904" s="134">
        <v>0.12552559446369999</v>
      </c>
    </row>
    <row r="905" spans="10:14" x14ac:dyDescent="0.3">
      <c r="J905">
        <v>14</v>
      </c>
      <c r="K905" t="s">
        <v>66</v>
      </c>
      <c r="L905" t="s">
        <v>57</v>
      </c>
      <c r="M905" t="s">
        <v>24</v>
      </c>
      <c r="N905" s="134">
        <v>0.10428309594846107</v>
      </c>
    </row>
    <row r="906" spans="10:14" x14ac:dyDescent="0.3">
      <c r="J906">
        <v>14</v>
      </c>
      <c r="K906" t="s">
        <v>67</v>
      </c>
      <c r="L906" t="s">
        <v>57</v>
      </c>
      <c r="M906" t="s">
        <v>24</v>
      </c>
      <c r="N906" s="134">
        <v>0.1212226340038929</v>
      </c>
    </row>
    <row r="907" spans="10:14" x14ac:dyDescent="0.3">
      <c r="J907">
        <v>14</v>
      </c>
      <c r="K907" t="s">
        <v>68</v>
      </c>
      <c r="L907" t="s">
        <v>57</v>
      </c>
      <c r="M907" t="s">
        <v>24</v>
      </c>
      <c r="N907" s="134">
        <v>0.12928235051346601</v>
      </c>
    </row>
    <row r="908" spans="10:14" x14ac:dyDescent="0.3">
      <c r="J908">
        <v>15</v>
      </c>
      <c r="K908" t="s">
        <v>66</v>
      </c>
      <c r="L908" t="s">
        <v>57</v>
      </c>
      <c r="M908" t="s">
        <v>24</v>
      </c>
      <c r="N908" s="134">
        <v>8.9103017115103961E-2</v>
      </c>
    </row>
    <row r="909" spans="10:14" x14ac:dyDescent="0.3">
      <c r="J909">
        <v>15</v>
      </c>
      <c r="K909" t="s">
        <v>67</v>
      </c>
      <c r="L909" t="s">
        <v>57</v>
      </c>
      <c r="M909" t="s">
        <v>24</v>
      </c>
      <c r="N909" s="134">
        <v>0.10348545243811941</v>
      </c>
    </row>
    <row r="910" spans="10:14" x14ac:dyDescent="0.3">
      <c r="J910">
        <v>15</v>
      </c>
      <c r="K910" t="s">
        <v>68</v>
      </c>
      <c r="L910" t="s">
        <v>57</v>
      </c>
      <c r="M910" t="s">
        <v>24</v>
      </c>
      <c r="N910" s="134">
        <v>0.10984122262733782</v>
      </c>
    </row>
    <row r="911" spans="10:14" x14ac:dyDescent="0.3">
      <c r="J911">
        <v>16</v>
      </c>
      <c r="K911" t="s">
        <v>66</v>
      </c>
      <c r="L911" t="s">
        <v>57</v>
      </c>
      <c r="M911" t="s">
        <v>24</v>
      </c>
      <c r="N911" s="134">
        <v>0.12143395520676672</v>
      </c>
    </row>
    <row r="912" spans="10:14" x14ac:dyDescent="0.3">
      <c r="J912">
        <v>16</v>
      </c>
      <c r="K912" t="s">
        <v>67</v>
      </c>
      <c r="L912" t="s">
        <v>57</v>
      </c>
      <c r="M912" t="s">
        <v>24</v>
      </c>
      <c r="N912" s="134">
        <v>0.14642892695859305</v>
      </c>
    </row>
    <row r="913" spans="10:14" x14ac:dyDescent="0.3">
      <c r="J913">
        <v>16</v>
      </c>
      <c r="K913" t="s">
        <v>68</v>
      </c>
      <c r="L913" t="s">
        <v>57</v>
      </c>
      <c r="M913" t="s">
        <v>24</v>
      </c>
      <c r="N913" s="134">
        <v>0.15150980723380333</v>
      </c>
    </row>
    <row r="914" spans="10:14" x14ac:dyDescent="0.3">
      <c r="J914">
        <v>1</v>
      </c>
      <c r="K914" t="s">
        <v>66</v>
      </c>
      <c r="L914" t="s">
        <v>58</v>
      </c>
      <c r="M914" t="s">
        <v>25</v>
      </c>
      <c r="N914" s="134">
        <v>8.897742034227378E-3</v>
      </c>
    </row>
    <row r="915" spans="10:14" x14ac:dyDescent="0.3">
      <c r="J915">
        <v>1</v>
      </c>
      <c r="K915" t="s">
        <v>67</v>
      </c>
      <c r="L915" t="s">
        <v>58</v>
      </c>
      <c r="M915" t="s">
        <v>25</v>
      </c>
      <c r="N915" s="134">
        <v>8.0174833862405592E-3</v>
      </c>
    </row>
    <row r="916" spans="10:14" x14ac:dyDescent="0.3">
      <c r="J916">
        <v>1</v>
      </c>
      <c r="K916" t="s">
        <v>68</v>
      </c>
      <c r="L916" t="s">
        <v>58</v>
      </c>
      <c r="M916" t="s">
        <v>25</v>
      </c>
      <c r="N916" s="134">
        <v>8.1643110439459203E-3</v>
      </c>
    </row>
    <row r="917" spans="10:14" x14ac:dyDescent="0.3">
      <c r="J917">
        <v>2</v>
      </c>
      <c r="K917" t="s">
        <v>66</v>
      </c>
      <c r="L917" t="s">
        <v>58</v>
      </c>
      <c r="M917" t="s">
        <v>25</v>
      </c>
      <c r="N917" s="134">
        <v>6.4927580445544612E-3</v>
      </c>
    </row>
    <row r="918" spans="10:14" x14ac:dyDescent="0.3">
      <c r="J918">
        <v>2</v>
      </c>
      <c r="K918" t="s">
        <v>67</v>
      </c>
      <c r="L918" t="s">
        <v>58</v>
      </c>
      <c r="M918" t="s">
        <v>25</v>
      </c>
      <c r="N918" s="134">
        <v>7.9591677064954312E-3</v>
      </c>
    </row>
    <row r="919" spans="10:14" x14ac:dyDescent="0.3">
      <c r="J919">
        <v>2</v>
      </c>
      <c r="K919" t="s">
        <v>68</v>
      </c>
      <c r="L919" t="s">
        <v>58</v>
      </c>
      <c r="M919" t="s">
        <v>25</v>
      </c>
      <c r="N919" s="134">
        <v>8.1942295997213133E-3</v>
      </c>
    </row>
    <row r="920" spans="10:14" x14ac:dyDescent="0.3">
      <c r="J920">
        <v>3</v>
      </c>
      <c r="K920" t="s">
        <v>66</v>
      </c>
      <c r="L920" t="s">
        <v>58</v>
      </c>
      <c r="M920" t="s">
        <v>25</v>
      </c>
      <c r="N920" s="134">
        <v>6.2487959324344141E-3</v>
      </c>
    </row>
    <row r="921" spans="10:14" x14ac:dyDescent="0.3">
      <c r="J921">
        <v>3</v>
      </c>
      <c r="K921" t="s">
        <v>67</v>
      </c>
      <c r="L921" t="s">
        <v>58</v>
      </c>
      <c r="M921" t="s">
        <v>25</v>
      </c>
      <c r="N921" s="134">
        <v>8.0174833862405592E-3</v>
      </c>
    </row>
    <row r="922" spans="10:14" x14ac:dyDescent="0.3">
      <c r="J922">
        <v>3</v>
      </c>
      <c r="K922" t="s">
        <v>68</v>
      </c>
      <c r="L922" t="s">
        <v>58</v>
      </c>
      <c r="M922" t="s">
        <v>25</v>
      </c>
      <c r="N922" s="134">
        <v>8.1643110439459203E-3</v>
      </c>
    </row>
    <row r="923" spans="10:14" x14ac:dyDescent="0.3">
      <c r="J923">
        <v>4</v>
      </c>
      <c r="K923" t="s">
        <v>66</v>
      </c>
      <c r="L923" t="s">
        <v>58</v>
      </c>
      <c r="M923" t="s">
        <v>25</v>
      </c>
      <c r="N923" s="134">
        <v>6.4927580445544612E-3</v>
      </c>
    </row>
    <row r="924" spans="10:14" x14ac:dyDescent="0.3">
      <c r="J924">
        <v>4</v>
      </c>
      <c r="K924" t="s">
        <v>67</v>
      </c>
      <c r="L924" t="s">
        <v>58</v>
      </c>
      <c r="M924" t="s">
        <v>25</v>
      </c>
      <c r="N924" s="134">
        <v>7.9591677064954312E-3</v>
      </c>
    </row>
    <row r="925" spans="10:14" x14ac:dyDescent="0.3">
      <c r="J925">
        <v>4</v>
      </c>
      <c r="K925" t="s">
        <v>68</v>
      </c>
      <c r="L925" t="s">
        <v>58</v>
      </c>
      <c r="M925" t="s">
        <v>25</v>
      </c>
      <c r="N925" s="134">
        <v>8.1942295997213133E-3</v>
      </c>
    </row>
    <row r="926" spans="10:14" x14ac:dyDescent="0.3">
      <c r="J926">
        <v>5</v>
      </c>
      <c r="K926" t="s">
        <v>66</v>
      </c>
      <c r="L926" t="s">
        <v>58</v>
      </c>
      <c r="M926" t="s">
        <v>25</v>
      </c>
      <c r="N926" s="134">
        <v>6.2487959324344141E-3</v>
      </c>
    </row>
    <row r="927" spans="10:14" x14ac:dyDescent="0.3">
      <c r="J927">
        <v>5</v>
      </c>
      <c r="K927" t="s">
        <v>67</v>
      </c>
      <c r="L927" t="s">
        <v>58</v>
      </c>
      <c r="M927" t="s">
        <v>25</v>
      </c>
      <c r="N927" s="134">
        <v>8.0174833862405592E-3</v>
      </c>
    </row>
    <row r="928" spans="10:14" x14ac:dyDescent="0.3">
      <c r="J928">
        <v>5</v>
      </c>
      <c r="K928" t="s">
        <v>68</v>
      </c>
      <c r="L928" t="s">
        <v>58</v>
      </c>
      <c r="M928" t="s">
        <v>25</v>
      </c>
      <c r="N928" s="134">
        <v>8.1643110439459203E-3</v>
      </c>
    </row>
    <row r="929" spans="10:14" x14ac:dyDescent="0.3">
      <c r="J929">
        <v>6</v>
      </c>
      <c r="K929" t="s">
        <v>66</v>
      </c>
      <c r="L929" t="s">
        <v>58</v>
      </c>
      <c r="M929" t="s">
        <v>25</v>
      </c>
      <c r="N929" s="134">
        <v>7.3475204885080515E-3</v>
      </c>
    </row>
    <row r="930" spans="10:14" x14ac:dyDescent="0.3">
      <c r="J930">
        <v>6</v>
      </c>
      <c r="K930" t="s">
        <v>67</v>
      </c>
      <c r="L930" t="s">
        <v>58</v>
      </c>
      <c r="M930" t="s">
        <v>25</v>
      </c>
      <c r="N930" s="134">
        <v>8.9538403027445684E-3</v>
      </c>
    </row>
    <row r="931" spans="10:14" x14ac:dyDescent="0.3">
      <c r="J931">
        <v>6</v>
      </c>
      <c r="K931" t="s">
        <v>68</v>
      </c>
      <c r="L931" t="s">
        <v>58</v>
      </c>
      <c r="M931" t="s">
        <v>25</v>
      </c>
      <c r="N931" s="134">
        <v>9.4088686854311692E-3</v>
      </c>
    </row>
    <row r="932" spans="10:14" x14ac:dyDescent="0.3">
      <c r="J932">
        <v>7</v>
      </c>
      <c r="K932" t="s">
        <v>66</v>
      </c>
      <c r="L932" t="s">
        <v>58</v>
      </c>
      <c r="M932" t="s">
        <v>25</v>
      </c>
      <c r="N932" s="134">
        <v>7.3475204885081425E-3</v>
      </c>
    </row>
    <row r="933" spans="10:14" x14ac:dyDescent="0.3">
      <c r="J933">
        <v>7</v>
      </c>
      <c r="K933" t="s">
        <v>67</v>
      </c>
      <c r="L933" t="s">
        <v>58</v>
      </c>
      <c r="M933" t="s">
        <v>25</v>
      </c>
      <c r="N933" s="134">
        <v>8.9538403027445684E-3</v>
      </c>
    </row>
    <row r="934" spans="10:14" x14ac:dyDescent="0.3">
      <c r="J934">
        <v>7</v>
      </c>
      <c r="K934" t="s">
        <v>68</v>
      </c>
      <c r="L934" t="s">
        <v>58</v>
      </c>
      <c r="M934" t="s">
        <v>25</v>
      </c>
      <c r="N934" s="134">
        <v>9.4088686854311692E-3</v>
      </c>
    </row>
    <row r="935" spans="10:14" x14ac:dyDescent="0.3">
      <c r="J935">
        <v>8</v>
      </c>
      <c r="K935" t="s">
        <v>66</v>
      </c>
      <c r="L935" t="s">
        <v>58</v>
      </c>
      <c r="M935" t="s">
        <v>25</v>
      </c>
      <c r="N935" s="134">
        <v>7.3475204885080515E-3</v>
      </c>
    </row>
    <row r="936" spans="10:14" x14ac:dyDescent="0.3">
      <c r="J936">
        <v>8</v>
      </c>
      <c r="K936" t="s">
        <v>67</v>
      </c>
      <c r="L936" t="s">
        <v>58</v>
      </c>
      <c r="M936" t="s">
        <v>25</v>
      </c>
      <c r="N936" s="134">
        <v>8.9538403027445684E-3</v>
      </c>
    </row>
    <row r="937" spans="10:14" x14ac:dyDescent="0.3">
      <c r="J937">
        <v>8</v>
      </c>
      <c r="K937" t="s">
        <v>68</v>
      </c>
      <c r="L937" t="s">
        <v>58</v>
      </c>
      <c r="M937" t="s">
        <v>25</v>
      </c>
      <c r="N937" s="134">
        <v>9.4088686854311692E-3</v>
      </c>
    </row>
    <row r="938" spans="10:14" x14ac:dyDescent="0.3">
      <c r="J938">
        <v>9</v>
      </c>
      <c r="K938" t="s">
        <v>66</v>
      </c>
      <c r="L938" t="s">
        <v>58</v>
      </c>
      <c r="M938" t="s">
        <v>25</v>
      </c>
      <c r="N938" s="134">
        <v>7.8650538063947482E-3</v>
      </c>
    </row>
    <row r="939" spans="10:14" x14ac:dyDescent="0.3">
      <c r="J939">
        <v>9</v>
      </c>
      <c r="K939" t="s">
        <v>67</v>
      </c>
      <c r="L939" t="s">
        <v>58</v>
      </c>
      <c r="M939" t="s">
        <v>25</v>
      </c>
      <c r="N939" s="134">
        <v>9.3617233440339166E-3</v>
      </c>
    </row>
    <row r="940" spans="10:14" x14ac:dyDescent="0.3">
      <c r="J940">
        <v>9</v>
      </c>
      <c r="K940" t="s">
        <v>68</v>
      </c>
      <c r="L940" t="s">
        <v>58</v>
      </c>
      <c r="M940" t="s">
        <v>25</v>
      </c>
      <c r="N940" s="134">
        <v>9.7200457355877488E-3</v>
      </c>
    </row>
    <row r="941" spans="10:14" x14ac:dyDescent="0.3">
      <c r="J941">
        <v>10</v>
      </c>
      <c r="K941" t="s">
        <v>66</v>
      </c>
      <c r="L941" t="s">
        <v>58</v>
      </c>
      <c r="M941" t="s">
        <v>25</v>
      </c>
      <c r="N941" s="134">
        <v>7.8650538063947482E-3</v>
      </c>
    </row>
    <row r="942" spans="10:14" x14ac:dyDescent="0.3">
      <c r="J942">
        <v>10</v>
      </c>
      <c r="K942" t="s">
        <v>67</v>
      </c>
      <c r="L942" t="s">
        <v>58</v>
      </c>
      <c r="M942" t="s">
        <v>25</v>
      </c>
      <c r="N942" s="134">
        <v>9.3617233440339166E-3</v>
      </c>
    </row>
    <row r="943" spans="10:14" x14ac:dyDescent="0.3">
      <c r="J943">
        <v>10</v>
      </c>
      <c r="K943" t="s">
        <v>68</v>
      </c>
      <c r="L943" t="s">
        <v>58</v>
      </c>
      <c r="M943" t="s">
        <v>25</v>
      </c>
      <c r="N943" s="134">
        <v>9.7200457355877488E-3</v>
      </c>
    </row>
    <row r="944" spans="10:14" x14ac:dyDescent="0.3">
      <c r="J944">
        <v>11</v>
      </c>
      <c r="K944" t="s">
        <v>66</v>
      </c>
      <c r="L944" t="s">
        <v>58</v>
      </c>
      <c r="M944" t="s">
        <v>25</v>
      </c>
      <c r="N944" s="134">
        <v>6.8052946329878496E-3</v>
      </c>
    </row>
    <row r="945" spans="10:14" x14ac:dyDescent="0.3">
      <c r="J945">
        <v>11</v>
      </c>
      <c r="K945" t="s">
        <v>67</v>
      </c>
      <c r="L945" t="s">
        <v>58</v>
      </c>
      <c r="M945" t="s">
        <v>25</v>
      </c>
      <c r="N945" s="134">
        <v>7.9143329868061676E-3</v>
      </c>
    </row>
    <row r="946" spans="10:14" x14ac:dyDescent="0.3">
      <c r="J946">
        <v>11</v>
      </c>
      <c r="K946" t="s">
        <v>68</v>
      </c>
      <c r="L946" t="s">
        <v>58</v>
      </c>
      <c r="M946" t="s">
        <v>25</v>
      </c>
      <c r="N946" s="134">
        <v>8.4213726901989638E-3</v>
      </c>
    </row>
    <row r="947" spans="10:14" x14ac:dyDescent="0.3">
      <c r="J947">
        <v>12</v>
      </c>
      <c r="K947" t="s">
        <v>66</v>
      </c>
      <c r="L947" t="s">
        <v>58</v>
      </c>
      <c r="M947" t="s">
        <v>25</v>
      </c>
      <c r="N947" s="134">
        <v>6.8490773447826558E-3</v>
      </c>
    </row>
    <row r="948" spans="10:14" x14ac:dyDescent="0.3">
      <c r="J948">
        <v>12</v>
      </c>
      <c r="K948" t="s">
        <v>67</v>
      </c>
      <c r="L948" t="s">
        <v>58</v>
      </c>
      <c r="M948" t="s">
        <v>25</v>
      </c>
      <c r="N948" s="134">
        <v>8.2614817418921373E-3</v>
      </c>
    </row>
    <row r="949" spans="10:14" x14ac:dyDescent="0.3">
      <c r="J949">
        <v>12</v>
      </c>
      <c r="K949" t="s">
        <v>68</v>
      </c>
      <c r="L949" t="s">
        <v>58</v>
      </c>
      <c r="M949" t="s">
        <v>25</v>
      </c>
      <c r="N949" s="134">
        <v>8.4907363677677646E-3</v>
      </c>
    </row>
    <row r="950" spans="10:14" x14ac:dyDescent="0.3">
      <c r="J950">
        <v>13</v>
      </c>
      <c r="K950" t="s">
        <v>66</v>
      </c>
      <c r="L950" t="s">
        <v>58</v>
      </c>
      <c r="M950" t="s">
        <v>25</v>
      </c>
      <c r="N950" s="134">
        <v>6.8052946329878496E-3</v>
      </c>
    </row>
    <row r="951" spans="10:14" x14ac:dyDescent="0.3">
      <c r="J951">
        <v>13</v>
      </c>
      <c r="K951" t="s">
        <v>67</v>
      </c>
      <c r="L951" t="s">
        <v>58</v>
      </c>
      <c r="M951" t="s">
        <v>25</v>
      </c>
      <c r="N951" s="134">
        <v>7.9143329868061676E-3</v>
      </c>
    </row>
    <row r="952" spans="10:14" x14ac:dyDescent="0.3">
      <c r="J952">
        <v>13</v>
      </c>
      <c r="K952" t="s">
        <v>68</v>
      </c>
      <c r="L952" t="s">
        <v>58</v>
      </c>
      <c r="M952" t="s">
        <v>25</v>
      </c>
      <c r="N952" s="134">
        <v>8.4213726901989638E-3</v>
      </c>
    </row>
    <row r="953" spans="10:14" x14ac:dyDescent="0.3">
      <c r="J953">
        <v>14</v>
      </c>
      <c r="K953" t="s">
        <v>66</v>
      </c>
      <c r="L953" t="s">
        <v>58</v>
      </c>
      <c r="M953" t="s">
        <v>25</v>
      </c>
      <c r="N953" s="134">
        <v>6.8052946329878496E-3</v>
      </c>
    </row>
    <row r="954" spans="10:14" x14ac:dyDescent="0.3">
      <c r="J954">
        <v>14</v>
      </c>
      <c r="K954" t="s">
        <v>67</v>
      </c>
      <c r="L954" t="s">
        <v>58</v>
      </c>
      <c r="M954" t="s">
        <v>25</v>
      </c>
      <c r="N954" s="134">
        <v>7.9143329868061676E-3</v>
      </c>
    </row>
    <row r="955" spans="10:14" x14ac:dyDescent="0.3">
      <c r="J955">
        <v>14</v>
      </c>
      <c r="K955" t="s">
        <v>68</v>
      </c>
      <c r="L955" t="s">
        <v>58</v>
      </c>
      <c r="M955" t="s">
        <v>25</v>
      </c>
      <c r="N955" s="134">
        <v>8.4213726901989638E-3</v>
      </c>
    </row>
    <row r="956" spans="10:14" x14ac:dyDescent="0.3">
      <c r="J956">
        <v>15</v>
      </c>
      <c r="K956" t="s">
        <v>66</v>
      </c>
      <c r="L956" t="s">
        <v>58</v>
      </c>
      <c r="M956" t="s">
        <v>25</v>
      </c>
      <c r="N956" s="134">
        <v>6.8052946329879337E-3</v>
      </c>
    </row>
    <row r="957" spans="10:14" x14ac:dyDescent="0.3">
      <c r="J957">
        <v>15</v>
      </c>
      <c r="K957" t="s">
        <v>67</v>
      </c>
      <c r="L957" t="s">
        <v>58</v>
      </c>
      <c r="M957" t="s">
        <v>25</v>
      </c>
      <c r="N957" s="134">
        <v>7.9143329868062665E-3</v>
      </c>
    </row>
    <row r="958" spans="10:14" x14ac:dyDescent="0.3">
      <c r="J958">
        <v>15</v>
      </c>
      <c r="K958" t="s">
        <v>68</v>
      </c>
      <c r="L958" t="s">
        <v>58</v>
      </c>
      <c r="M958" t="s">
        <v>25</v>
      </c>
      <c r="N958" s="134">
        <v>8.4213726901990679E-3</v>
      </c>
    </row>
    <row r="959" spans="10:14" x14ac:dyDescent="0.3">
      <c r="J959">
        <v>16</v>
      </c>
      <c r="K959" t="s">
        <v>66</v>
      </c>
      <c r="L959" t="s">
        <v>58</v>
      </c>
      <c r="M959" t="s">
        <v>25</v>
      </c>
      <c r="N959" s="134">
        <v>6.8490773447826558E-3</v>
      </c>
    </row>
    <row r="960" spans="10:14" x14ac:dyDescent="0.3">
      <c r="J960">
        <v>16</v>
      </c>
      <c r="K960" t="s">
        <v>67</v>
      </c>
      <c r="L960" t="s">
        <v>58</v>
      </c>
      <c r="M960" t="s">
        <v>25</v>
      </c>
      <c r="N960" s="134">
        <v>8.2614817418921373E-3</v>
      </c>
    </row>
    <row r="961" spans="10:14" x14ac:dyDescent="0.3">
      <c r="J961">
        <v>16</v>
      </c>
      <c r="K961" t="s">
        <v>68</v>
      </c>
      <c r="L961" t="s">
        <v>58</v>
      </c>
      <c r="M961" t="s">
        <v>25</v>
      </c>
      <c r="N961" s="134">
        <v>8.4907363677677646E-3</v>
      </c>
    </row>
    <row r="962" spans="10:14" x14ac:dyDescent="0.3">
      <c r="J962">
        <v>1</v>
      </c>
      <c r="K962" t="s">
        <v>66</v>
      </c>
      <c r="L962" t="s">
        <v>231</v>
      </c>
      <c r="M962" t="s">
        <v>26</v>
      </c>
      <c r="N962" s="134">
        <v>2.6489461017929635E-3</v>
      </c>
    </row>
    <row r="963" spans="10:14" x14ac:dyDescent="0.3">
      <c r="J963">
        <v>1</v>
      </c>
      <c r="K963" t="s">
        <v>67</v>
      </c>
      <c r="L963" t="s">
        <v>231</v>
      </c>
      <c r="M963" t="s">
        <v>26</v>
      </c>
      <c r="N963" s="134">
        <v>3.3987157832977748E-3</v>
      </c>
    </row>
    <row r="964" spans="10:14" x14ac:dyDescent="0.3">
      <c r="J964">
        <v>1</v>
      </c>
      <c r="K964" t="s">
        <v>68</v>
      </c>
      <c r="L964" t="s">
        <v>231</v>
      </c>
      <c r="M964" t="s">
        <v>26</v>
      </c>
      <c r="N964" s="134">
        <v>3.460957942542441E-3</v>
      </c>
    </row>
    <row r="965" spans="10:14" x14ac:dyDescent="0.3">
      <c r="J965">
        <v>2</v>
      </c>
      <c r="K965" t="s">
        <v>66</v>
      </c>
      <c r="L965" t="s">
        <v>231</v>
      </c>
      <c r="M965" t="s">
        <v>26</v>
      </c>
      <c r="N965" s="134">
        <v>2.7523648232351621E-3</v>
      </c>
    </row>
    <row r="966" spans="10:14" x14ac:dyDescent="0.3">
      <c r="J966">
        <v>2</v>
      </c>
      <c r="K966" t="s">
        <v>67</v>
      </c>
      <c r="L966" t="s">
        <v>231</v>
      </c>
      <c r="M966" t="s">
        <v>26</v>
      </c>
      <c r="N966" s="134">
        <v>3.373995006014513E-3</v>
      </c>
    </row>
    <row r="967" spans="10:14" x14ac:dyDescent="0.3">
      <c r="J967">
        <v>2</v>
      </c>
      <c r="K967" t="s">
        <v>68</v>
      </c>
      <c r="L967" t="s">
        <v>231</v>
      </c>
      <c r="M967" t="s">
        <v>26</v>
      </c>
      <c r="N967" s="134">
        <v>3.4736408085776628E-3</v>
      </c>
    </row>
    <row r="968" spans="10:14" x14ac:dyDescent="0.3">
      <c r="J968">
        <v>3</v>
      </c>
      <c r="K968" t="s">
        <v>66</v>
      </c>
      <c r="L968" t="s">
        <v>231</v>
      </c>
      <c r="M968" t="s">
        <v>26</v>
      </c>
      <c r="N968" s="134">
        <v>2.6489461017929635E-3</v>
      </c>
    </row>
    <row r="969" spans="10:14" x14ac:dyDescent="0.3">
      <c r="J969">
        <v>3</v>
      </c>
      <c r="K969" t="s">
        <v>67</v>
      </c>
      <c r="L969" t="s">
        <v>231</v>
      </c>
      <c r="M969" t="s">
        <v>26</v>
      </c>
      <c r="N969" s="134">
        <v>3.3987157832977748E-3</v>
      </c>
    </row>
    <row r="970" spans="10:14" x14ac:dyDescent="0.3">
      <c r="J970">
        <v>3</v>
      </c>
      <c r="K970" t="s">
        <v>68</v>
      </c>
      <c r="L970" t="s">
        <v>231</v>
      </c>
      <c r="M970" t="s">
        <v>26</v>
      </c>
      <c r="N970" s="134">
        <v>3.460957942542441E-3</v>
      </c>
    </row>
    <row r="971" spans="10:14" x14ac:dyDescent="0.3">
      <c r="J971">
        <v>4</v>
      </c>
      <c r="K971" t="s">
        <v>66</v>
      </c>
      <c r="L971" t="s">
        <v>231</v>
      </c>
      <c r="M971" t="s">
        <v>26</v>
      </c>
      <c r="N971" s="134">
        <v>2.7523648232351621E-3</v>
      </c>
    </row>
    <row r="972" spans="10:14" x14ac:dyDescent="0.3">
      <c r="J972">
        <v>4</v>
      </c>
      <c r="K972" t="s">
        <v>67</v>
      </c>
      <c r="L972" t="s">
        <v>231</v>
      </c>
      <c r="M972" t="s">
        <v>26</v>
      </c>
      <c r="N972" s="134">
        <v>3.373995006014513E-3</v>
      </c>
    </row>
    <row r="973" spans="10:14" x14ac:dyDescent="0.3">
      <c r="J973">
        <v>4</v>
      </c>
      <c r="K973" t="s">
        <v>68</v>
      </c>
      <c r="L973" t="s">
        <v>231</v>
      </c>
      <c r="M973" t="s">
        <v>26</v>
      </c>
      <c r="N973" s="134">
        <v>3.4736408085776628E-3</v>
      </c>
    </row>
    <row r="974" spans="10:14" x14ac:dyDescent="0.3">
      <c r="J974">
        <v>5</v>
      </c>
      <c r="K974" t="s">
        <v>66</v>
      </c>
      <c r="L974" t="s">
        <v>231</v>
      </c>
      <c r="M974" t="s">
        <v>26</v>
      </c>
      <c r="N974" s="134">
        <v>2.6489461017929635E-3</v>
      </c>
    </row>
    <row r="975" spans="10:14" x14ac:dyDescent="0.3">
      <c r="J975">
        <v>5</v>
      </c>
      <c r="K975" t="s">
        <v>67</v>
      </c>
      <c r="L975" t="s">
        <v>231</v>
      </c>
      <c r="M975" t="s">
        <v>26</v>
      </c>
      <c r="N975" s="134">
        <v>3.3987157832977748E-3</v>
      </c>
    </row>
    <row r="976" spans="10:14" x14ac:dyDescent="0.3">
      <c r="J976">
        <v>5</v>
      </c>
      <c r="K976" t="s">
        <v>68</v>
      </c>
      <c r="L976" t="s">
        <v>231</v>
      </c>
      <c r="M976" t="s">
        <v>26</v>
      </c>
      <c r="N976" s="134">
        <v>3.460957942542441E-3</v>
      </c>
    </row>
    <row r="977" spans="10:14" x14ac:dyDescent="0.3">
      <c r="J977">
        <v>6</v>
      </c>
      <c r="K977" t="s">
        <v>66</v>
      </c>
      <c r="L977" t="s">
        <v>231</v>
      </c>
      <c r="M977" t="s">
        <v>26</v>
      </c>
      <c r="N977" s="134">
        <v>3.1147097723024605E-3</v>
      </c>
    </row>
    <row r="978" spans="10:14" x14ac:dyDescent="0.3">
      <c r="J978">
        <v>6</v>
      </c>
      <c r="K978" t="s">
        <v>67</v>
      </c>
      <c r="L978" t="s">
        <v>231</v>
      </c>
      <c r="M978" t="s">
        <v>26</v>
      </c>
      <c r="N978" s="134">
        <v>3.7956496935549265E-3</v>
      </c>
    </row>
    <row r="979" spans="10:14" x14ac:dyDescent="0.3">
      <c r="J979">
        <v>6</v>
      </c>
      <c r="K979" t="s">
        <v>68</v>
      </c>
      <c r="L979" t="s">
        <v>231</v>
      </c>
      <c r="M979" t="s">
        <v>26</v>
      </c>
      <c r="N979" s="134">
        <v>3.9885421601286025E-3</v>
      </c>
    </row>
    <row r="980" spans="10:14" x14ac:dyDescent="0.3">
      <c r="J980">
        <v>7</v>
      </c>
      <c r="K980" t="s">
        <v>66</v>
      </c>
      <c r="L980" t="s">
        <v>231</v>
      </c>
      <c r="M980" t="s">
        <v>26</v>
      </c>
      <c r="N980" s="134">
        <v>3.114709772302415E-3</v>
      </c>
    </row>
    <row r="981" spans="10:14" x14ac:dyDescent="0.3">
      <c r="J981">
        <v>7</v>
      </c>
      <c r="K981" t="s">
        <v>67</v>
      </c>
      <c r="L981" t="s">
        <v>231</v>
      </c>
      <c r="M981" t="s">
        <v>26</v>
      </c>
      <c r="N981" s="134">
        <v>3.7956496935549265E-3</v>
      </c>
    </row>
    <row r="982" spans="10:14" x14ac:dyDescent="0.3">
      <c r="J982">
        <v>7</v>
      </c>
      <c r="K982" t="s">
        <v>68</v>
      </c>
      <c r="L982" t="s">
        <v>231</v>
      </c>
      <c r="M982" t="s">
        <v>26</v>
      </c>
      <c r="N982" s="134">
        <v>3.9885421601286025E-3</v>
      </c>
    </row>
    <row r="983" spans="10:14" x14ac:dyDescent="0.3">
      <c r="J983">
        <v>8</v>
      </c>
      <c r="K983" t="s">
        <v>66</v>
      </c>
      <c r="L983" t="s">
        <v>231</v>
      </c>
      <c r="M983" t="s">
        <v>26</v>
      </c>
      <c r="N983" s="134">
        <v>3.1147097723024605E-3</v>
      </c>
    </row>
    <row r="984" spans="10:14" x14ac:dyDescent="0.3">
      <c r="J984">
        <v>8</v>
      </c>
      <c r="K984" t="s">
        <v>67</v>
      </c>
      <c r="L984" t="s">
        <v>231</v>
      </c>
      <c r="M984" t="s">
        <v>26</v>
      </c>
      <c r="N984" s="134">
        <v>3.7956496935549265E-3</v>
      </c>
    </row>
    <row r="985" spans="10:14" x14ac:dyDescent="0.3">
      <c r="J985">
        <v>8</v>
      </c>
      <c r="K985" t="s">
        <v>68</v>
      </c>
      <c r="L985" t="s">
        <v>231</v>
      </c>
      <c r="M985" t="s">
        <v>26</v>
      </c>
      <c r="N985" s="134">
        <v>3.9885421601286025E-3</v>
      </c>
    </row>
    <row r="986" spans="10:14" x14ac:dyDescent="0.3">
      <c r="J986">
        <v>9</v>
      </c>
      <c r="K986" t="s">
        <v>66</v>
      </c>
      <c r="L986" t="s">
        <v>231</v>
      </c>
      <c r="M986" t="s">
        <v>26</v>
      </c>
      <c r="N986" s="134">
        <v>3.334098896189222E-3</v>
      </c>
    </row>
    <row r="987" spans="10:14" x14ac:dyDescent="0.3">
      <c r="J987">
        <v>9</v>
      </c>
      <c r="K987" t="s">
        <v>67</v>
      </c>
      <c r="L987" t="s">
        <v>231</v>
      </c>
      <c r="M987" t="s">
        <v>26</v>
      </c>
      <c r="N987" s="134">
        <v>3.9685566349710703E-3</v>
      </c>
    </row>
    <row r="988" spans="10:14" x14ac:dyDescent="0.3">
      <c r="J988">
        <v>9</v>
      </c>
      <c r="K988" t="s">
        <v>68</v>
      </c>
      <c r="L988" t="s">
        <v>231</v>
      </c>
      <c r="M988" t="s">
        <v>26</v>
      </c>
      <c r="N988" s="134">
        <v>4.1204541705210712E-3</v>
      </c>
    </row>
    <row r="989" spans="10:14" x14ac:dyDescent="0.3">
      <c r="J989">
        <v>10</v>
      </c>
      <c r="K989" t="s">
        <v>66</v>
      </c>
      <c r="L989" t="s">
        <v>231</v>
      </c>
      <c r="M989" t="s">
        <v>26</v>
      </c>
      <c r="N989" s="134">
        <v>3.334098896189222E-3</v>
      </c>
    </row>
    <row r="990" spans="10:14" x14ac:dyDescent="0.3">
      <c r="J990">
        <v>10</v>
      </c>
      <c r="K990" t="s">
        <v>67</v>
      </c>
      <c r="L990" t="s">
        <v>231</v>
      </c>
      <c r="M990" t="s">
        <v>26</v>
      </c>
      <c r="N990" s="134">
        <v>3.9685566349710703E-3</v>
      </c>
    </row>
    <row r="991" spans="10:14" x14ac:dyDescent="0.3">
      <c r="J991">
        <v>10</v>
      </c>
      <c r="K991" t="s">
        <v>68</v>
      </c>
      <c r="L991" t="s">
        <v>231</v>
      </c>
      <c r="M991" t="s">
        <v>26</v>
      </c>
      <c r="N991" s="134">
        <v>4.1204541705210712E-3</v>
      </c>
    </row>
    <row r="992" spans="10:14" x14ac:dyDescent="0.3">
      <c r="J992">
        <v>11</v>
      </c>
      <c r="K992" t="s">
        <v>66</v>
      </c>
      <c r="L992" t="s">
        <v>231</v>
      </c>
      <c r="M992" t="s">
        <v>26</v>
      </c>
      <c r="N992" s="134">
        <v>2.8848531596362779E-3</v>
      </c>
    </row>
    <row r="993" spans="10:14" x14ac:dyDescent="0.3">
      <c r="J993">
        <v>11</v>
      </c>
      <c r="K993" t="s">
        <v>67</v>
      </c>
      <c r="L993" t="s">
        <v>231</v>
      </c>
      <c r="M993" t="s">
        <v>26</v>
      </c>
      <c r="N993" s="134">
        <v>3.3549889835375419E-3</v>
      </c>
    </row>
    <row r="994" spans="10:14" x14ac:dyDescent="0.3">
      <c r="J994">
        <v>11</v>
      </c>
      <c r="K994" t="s">
        <v>68</v>
      </c>
      <c r="L994" t="s">
        <v>231</v>
      </c>
      <c r="M994" t="s">
        <v>26</v>
      </c>
      <c r="N994" s="134">
        <v>3.5699297273671061E-3</v>
      </c>
    </row>
    <row r="995" spans="10:14" x14ac:dyDescent="0.3">
      <c r="J995">
        <v>12</v>
      </c>
      <c r="K995" t="s">
        <v>66</v>
      </c>
      <c r="L995" t="s">
        <v>231</v>
      </c>
      <c r="M995" t="s">
        <v>26</v>
      </c>
      <c r="N995" s="134">
        <v>2.9034132222449465E-3</v>
      </c>
    </row>
    <row r="996" spans="10:14" x14ac:dyDescent="0.3">
      <c r="J996">
        <v>12</v>
      </c>
      <c r="K996" t="s">
        <v>67</v>
      </c>
      <c r="L996" t="s">
        <v>231</v>
      </c>
      <c r="M996" t="s">
        <v>26</v>
      </c>
      <c r="N996" s="134">
        <v>3.502149868845731E-3</v>
      </c>
    </row>
    <row r="997" spans="10:14" x14ac:dyDescent="0.3">
      <c r="J997">
        <v>12</v>
      </c>
      <c r="K997" t="s">
        <v>68</v>
      </c>
      <c r="L997" t="s">
        <v>231</v>
      </c>
      <c r="M997" t="s">
        <v>26</v>
      </c>
      <c r="N997" s="134">
        <v>3.5993338950321419E-3</v>
      </c>
    </row>
    <row r="998" spans="10:14" x14ac:dyDescent="0.3">
      <c r="J998">
        <v>13</v>
      </c>
      <c r="K998" t="s">
        <v>66</v>
      </c>
      <c r="L998" t="s">
        <v>231</v>
      </c>
      <c r="M998" t="s">
        <v>26</v>
      </c>
      <c r="N998" s="134">
        <v>2.8848531596362779E-3</v>
      </c>
    </row>
    <row r="999" spans="10:14" x14ac:dyDescent="0.3">
      <c r="J999">
        <v>13</v>
      </c>
      <c r="K999" t="s">
        <v>67</v>
      </c>
      <c r="L999" t="s">
        <v>231</v>
      </c>
      <c r="M999" t="s">
        <v>26</v>
      </c>
      <c r="N999" s="134">
        <v>3.3549889835375419E-3</v>
      </c>
    </row>
    <row r="1000" spans="10:14" x14ac:dyDescent="0.3">
      <c r="J1000">
        <v>13</v>
      </c>
      <c r="K1000" t="s">
        <v>68</v>
      </c>
      <c r="L1000" t="s">
        <v>231</v>
      </c>
      <c r="M1000" t="s">
        <v>26</v>
      </c>
      <c r="N1000" s="134">
        <v>3.5699297273671061E-3</v>
      </c>
    </row>
    <row r="1001" spans="10:14" x14ac:dyDescent="0.3">
      <c r="J1001">
        <v>14</v>
      </c>
      <c r="K1001" t="s">
        <v>66</v>
      </c>
      <c r="L1001" t="s">
        <v>231</v>
      </c>
      <c r="M1001" t="s">
        <v>26</v>
      </c>
      <c r="N1001" s="134">
        <v>2.8848531596362779E-3</v>
      </c>
    </row>
    <row r="1002" spans="10:14" x14ac:dyDescent="0.3">
      <c r="J1002">
        <v>14</v>
      </c>
      <c r="K1002" t="s">
        <v>67</v>
      </c>
      <c r="L1002" t="s">
        <v>231</v>
      </c>
      <c r="M1002" t="s">
        <v>26</v>
      </c>
      <c r="N1002" s="134">
        <v>3.3549889835375419E-3</v>
      </c>
    </row>
    <row r="1003" spans="10:14" x14ac:dyDescent="0.3">
      <c r="J1003">
        <v>14</v>
      </c>
      <c r="K1003" t="s">
        <v>68</v>
      </c>
      <c r="L1003" t="s">
        <v>231</v>
      </c>
      <c r="M1003" t="s">
        <v>26</v>
      </c>
      <c r="N1003" s="134">
        <v>3.5699297273671061E-3</v>
      </c>
    </row>
    <row r="1004" spans="10:14" x14ac:dyDescent="0.3">
      <c r="J1004">
        <v>15</v>
      </c>
      <c r="K1004" t="s">
        <v>66</v>
      </c>
      <c r="L1004" t="s">
        <v>231</v>
      </c>
      <c r="M1004" t="s">
        <v>26</v>
      </c>
      <c r="N1004" s="134">
        <v>2.8848531596362358E-3</v>
      </c>
    </row>
    <row r="1005" spans="10:14" x14ac:dyDescent="0.3">
      <c r="J1005">
        <v>15</v>
      </c>
      <c r="K1005" t="s">
        <v>67</v>
      </c>
      <c r="L1005" t="s">
        <v>231</v>
      </c>
      <c r="M1005" t="s">
        <v>26</v>
      </c>
      <c r="N1005" s="134">
        <v>3.3549889835374929E-3</v>
      </c>
    </row>
    <row r="1006" spans="10:14" x14ac:dyDescent="0.3">
      <c r="J1006">
        <v>15</v>
      </c>
      <c r="K1006" t="s">
        <v>68</v>
      </c>
      <c r="L1006" t="s">
        <v>231</v>
      </c>
      <c r="M1006" t="s">
        <v>26</v>
      </c>
      <c r="N1006" s="134">
        <v>3.5699297273670541E-3</v>
      </c>
    </row>
    <row r="1007" spans="10:14" x14ac:dyDescent="0.3">
      <c r="J1007">
        <v>16</v>
      </c>
      <c r="K1007" t="s">
        <v>66</v>
      </c>
      <c r="L1007" t="s">
        <v>231</v>
      </c>
      <c r="M1007" t="s">
        <v>26</v>
      </c>
      <c r="N1007" s="134">
        <v>2.9034132222449465E-3</v>
      </c>
    </row>
    <row r="1008" spans="10:14" x14ac:dyDescent="0.3">
      <c r="J1008">
        <v>16</v>
      </c>
      <c r="K1008" t="s">
        <v>67</v>
      </c>
      <c r="L1008" t="s">
        <v>231</v>
      </c>
      <c r="M1008" t="s">
        <v>26</v>
      </c>
      <c r="N1008" s="134">
        <v>3.502149868845731E-3</v>
      </c>
    </row>
    <row r="1009" spans="10:14" x14ac:dyDescent="0.3">
      <c r="J1009">
        <v>16</v>
      </c>
      <c r="K1009" t="s">
        <v>68</v>
      </c>
      <c r="L1009" t="s">
        <v>231</v>
      </c>
      <c r="M1009" t="s">
        <v>26</v>
      </c>
      <c r="N1009" s="134">
        <v>3.5993338950321419E-3</v>
      </c>
    </row>
    <row r="1010" spans="10:14" x14ac:dyDescent="0.3">
      <c r="J1010">
        <v>1</v>
      </c>
      <c r="K1010" t="s">
        <v>66</v>
      </c>
      <c r="L1010" t="s">
        <v>384</v>
      </c>
      <c r="M1010" t="s">
        <v>232</v>
      </c>
      <c r="N1010" s="134">
        <v>3.1515666441843816E-2</v>
      </c>
    </row>
    <row r="1011" spans="10:14" x14ac:dyDescent="0.3">
      <c r="J1011">
        <v>1</v>
      </c>
      <c r="K1011" t="s">
        <v>67</v>
      </c>
      <c r="L1011" t="s">
        <v>384</v>
      </c>
      <c r="M1011" t="s">
        <v>232</v>
      </c>
      <c r="N1011" s="134">
        <v>4.0436003165388049E-2</v>
      </c>
    </row>
    <row r="1012" spans="10:14" x14ac:dyDescent="0.3">
      <c r="J1012">
        <v>1</v>
      </c>
      <c r="K1012" t="s">
        <v>68</v>
      </c>
      <c r="L1012" t="s">
        <v>384</v>
      </c>
      <c r="M1012" t="s">
        <v>232</v>
      </c>
      <c r="N1012" s="134">
        <v>4.1176525265119446E-2</v>
      </c>
    </row>
    <row r="1013" spans="10:14" x14ac:dyDescent="0.3">
      <c r="J1013">
        <v>2</v>
      </c>
      <c r="K1013" t="s">
        <v>66</v>
      </c>
      <c r="L1013" t="s">
        <v>384</v>
      </c>
      <c r="M1013" t="s">
        <v>232</v>
      </c>
      <c r="N1013" s="134">
        <v>3.2746084050797125E-2</v>
      </c>
    </row>
    <row r="1014" spans="10:14" x14ac:dyDescent="0.3">
      <c r="J1014">
        <v>2</v>
      </c>
      <c r="K1014" t="s">
        <v>67</v>
      </c>
      <c r="L1014" t="s">
        <v>384</v>
      </c>
      <c r="M1014" t="s">
        <v>232</v>
      </c>
      <c r="N1014" s="134">
        <v>4.0141889302325658E-2</v>
      </c>
    </row>
    <row r="1015" spans="10:14" x14ac:dyDescent="0.3">
      <c r="J1015">
        <v>2</v>
      </c>
      <c r="K1015" t="s">
        <v>68</v>
      </c>
      <c r="L1015" t="s">
        <v>384</v>
      </c>
      <c r="M1015" t="s">
        <v>232</v>
      </c>
      <c r="N1015" s="134">
        <v>4.1327418850769258E-2</v>
      </c>
    </row>
    <row r="1016" spans="10:14" x14ac:dyDescent="0.3">
      <c r="J1016">
        <v>3</v>
      </c>
      <c r="K1016" t="s">
        <v>66</v>
      </c>
      <c r="L1016" t="s">
        <v>384</v>
      </c>
      <c r="M1016" t="s">
        <v>232</v>
      </c>
      <c r="N1016" s="134">
        <v>3.1515666441843816E-2</v>
      </c>
    </row>
    <row r="1017" spans="10:14" x14ac:dyDescent="0.3">
      <c r="J1017">
        <v>3</v>
      </c>
      <c r="K1017" t="s">
        <v>67</v>
      </c>
      <c r="L1017" t="s">
        <v>384</v>
      </c>
      <c r="M1017" t="s">
        <v>232</v>
      </c>
      <c r="N1017" s="134">
        <v>4.0436003165388049E-2</v>
      </c>
    </row>
    <row r="1018" spans="10:14" x14ac:dyDescent="0.3">
      <c r="J1018">
        <v>3</v>
      </c>
      <c r="K1018" t="s">
        <v>68</v>
      </c>
      <c r="L1018" t="s">
        <v>384</v>
      </c>
      <c r="M1018" t="s">
        <v>232</v>
      </c>
      <c r="N1018" s="134">
        <v>4.1176525265119446E-2</v>
      </c>
    </row>
    <row r="1019" spans="10:14" x14ac:dyDescent="0.3">
      <c r="J1019">
        <v>4</v>
      </c>
      <c r="K1019" t="s">
        <v>66</v>
      </c>
      <c r="L1019" t="s">
        <v>384</v>
      </c>
      <c r="M1019" t="s">
        <v>232</v>
      </c>
      <c r="N1019" s="134">
        <v>3.2746084050797125E-2</v>
      </c>
    </row>
    <row r="1020" spans="10:14" x14ac:dyDescent="0.3">
      <c r="J1020">
        <v>4</v>
      </c>
      <c r="K1020" t="s">
        <v>67</v>
      </c>
      <c r="L1020" t="s">
        <v>384</v>
      </c>
      <c r="M1020" t="s">
        <v>232</v>
      </c>
      <c r="N1020" s="134">
        <v>4.0141889302325658E-2</v>
      </c>
    </row>
    <row r="1021" spans="10:14" x14ac:dyDescent="0.3">
      <c r="J1021">
        <v>4</v>
      </c>
      <c r="K1021" t="s">
        <v>68</v>
      </c>
      <c r="L1021" t="s">
        <v>384</v>
      </c>
      <c r="M1021" t="s">
        <v>232</v>
      </c>
      <c r="N1021" s="134">
        <v>4.1327418850769258E-2</v>
      </c>
    </row>
    <row r="1022" spans="10:14" x14ac:dyDescent="0.3">
      <c r="J1022">
        <v>5</v>
      </c>
      <c r="K1022" t="s">
        <v>66</v>
      </c>
      <c r="L1022" t="s">
        <v>384</v>
      </c>
      <c r="M1022" t="s">
        <v>232</v>
      </c>
      <c r="N1022" s="134">
        <v>3.1515666441843816E-2</v>
      </c>
    </row>
    <row r="1023" spans="10:14" x14ac:dyDescent="0.3">
      <c r="J1023">
        <v>5</v>
      </c>
      <c r="K1023" t="s">
        <v>67</v>
      </c>
      <c r="L1023" t="s">
        <v>384</v>
      </c>
      <c r="M1023" t="s">
        <v>232</v>
      </c>
      <c r="N1023" s="134">
        <v>4.0436003165388049E-2</v>
      </c>
    </row>
    <row r="1024" spans="10:14" x14ac:dyDescent="0.3">
      <c r="J1024">
        <v>5</v>
      </c>
      <c r="K1024" t="s">
        <v>68</v>
      </c>
      <c r="L1024" t="s">
        <v>384</v>
      </c>
      <c r="M1024" t="s">
        <v>232</v>
      </c>
      <c r="N1024" s="134">
        <v>4.1176525265119446E-2</v>
      </c>
    </row>
    <row r="1025" spans="10:14" x14ac:dyDescent="0.3">
      <c r="J1025">
        <v>6</v>
      </c>
      <c r="K1025" t="s">
        <v>66</v>
      </c>
      <c r="L1025" t="s">
        <v>384</v>
      </c>
      <c r="M1025" t="s">
        <v>232</v>
      </c>
      <c r="N1025" s="134">
        <v>3.7057059855084888E-2</v>
      </c>
    </row>
    <row r="1026" spans="10:14" x14ac:dyDescent="0.3">
      <c r="J1026">
        <v>6</v>
      </c>
      <c r="K1026" t="s">
        <v>67</v>
      </c>
      <c r="L1026" t="s">
        <v>384</v>
      </c>
      <c r="M1026" t="s">
        <v>232</v>
      </c>
      <c r="N1026" s="134">
        <v>4.515849891819098E-2</v>
      </c>
    </row>
    <row r="1027" spans="10:14" x14ac:dyDescent="0.3">
      <c r="J1027">
        <v>6</v>
      </c>
      <c r="K1027" t="s">
        <v>68</v>
      </c>
      <c r="L1027" t="s">
        <v>384</v>
      </c>
      <c r="M1027" t="s">
        <v>232</v>
      </c>
      <c r="N1027" s="134">
        <v>4.7453424674349542E-2</v>
      </c>
    </row>
    <row r="1028" spans="10:14" x14ac:dyDescent="0.3">
      <c r="J1028">
        <v>7</v>
      </c>
      <c r="K1028" t="s">
        <v>66</v>
      </c>
      <c r="L1028" t="s">
        <v>384</v>
      </c>
      <c r="M1028" t="s">
        <v>232</v>
      </c>
      <c r="N1028" s="134">
        <v>3.7057059855084847E-2</v>
      </c>
    </row>
    <row r="1029" spans="10:14" x14ac:dyDescent="0.3">
      <c r="J1029">
        <v>7</v>
      </c>
      <c r="K1029" t="s">
        <v>67</v>
      </c>
      <c r="L1029" t="s">
        <v>384</v>
      </c>
      <c r="M1029" t="s">
        <v>232</v>
      </c>
      <c r="N1029" s="134">
        <v>4.515849891819098E-2</v>
      </c>
    </row>
    <row r="1030" spans="10:14" x14ac:dyDescent="0.3">
      <c r="J1030">
        <v>7</v>
      </c>
      <c r="K1030" t="s">
        <v>68</v>
      </c>
      <c r="L1030" t="s">
        <v>384</v>
      </c>
      <c r="M1030" t="s">
        <v>232</v>
      </c>
      <c r="N1030" s="134">
        <v>4.7453424674349542E-2</v>
      </c>
    </row>
    <row r="1031" spans="10:14" x14ac:dyDescent="0.3">
      <c r="J1031">
        <v>8</v>
      </c>
      <c r="K1031" t="s">
        <v>66</v>
      </c>
      <c r="L1031" t="s">
        <v>384</v>
      </c>
      <c r="M1031" t="s">
        <v>232</v>
      </c>
      <c r="N1031" s="134">
        <v>3.7057059855084847E-2</v>
      </c>
    </row>
    <row r="1032" spans="10:14" x14ac:dyDescent="0.3">
      <c r="J1032">
        <v>8</v>
      </c>
      <c r="K1032" t="s">
        <v>67</v>
      </c>
      <c r="L1032" t="s">
        <v>384</v>
      </c>
      <c r="M1032" t="s">
        <v>232</v>
      </c>
      <c r="N1032" s="134">
        <v>4.515849891819098E-2</v>
      </c>
    </row>
    <row r="1033" spans="10:14" x14ac:dyDescent="0.3">
      <c r="J1033">
        <v>8</v>
      </c>
      <c r="K1033" t="s">
        <v>68</v>
      </c>
      <c r="L1033" t="s">
        <v>384</v>
      </c>
      <c r="M1033" t="s">
        <v>232</v>
      </c>
      <c r="N1033" s="134">
        <v>4.7453424674349542E-2</v>
      </c>
    </row>
    <row r="1034" spans="10:14" x14ac:dyDescent="0.3">
      <c r="J1034">
        <v>9</v>
      </c>
      <c r="K1034" t="s">
        <v>66</v>
      </c>
      <c r="L1034" t="s">
        <v>384</v>
      </c>
      <c r="M1034" t="s">
        <v>232</v>
      </c>
      <c r="N1034" s="134">
        <v>3.9667227893122201E-2</v>
      </c>
    </row>
    <row r="1035" spans="10:14" x14ac:dyDescent="0.3">
      <c r="J1035">
        <v>9</v>
      </c>
      <c r="K1035" t="s">
        <v>67</v>
      </c>
      <c r="L1035" t="s">
        <v>384</v>
      </c>
      <c r="M1035" t="s">
        <v>232</v>
      </c>
      <c r="N1035" s="134">
        <v>4.7215648169911216E-2</v>
      </c>
    </row>
    <row r="1036" spans="10:14" x14ac:dyDescent="0.3">
      <c r="J1036">
        <v>9</v>
      </c>
      <c r="K1036" t="s">
        <v>68</v>
      </c>
      <c r="L1036" t="s">
        <v>384</v>
      </c>
      <c r="M1036" t="s">
        <v>232</v>
      </c>
      <c r="N1036" s="134">
        <v>4.9022839362095803E-2</v>
      </c>
    </row>
    <row r="1037" spans="10:14" x14ac:dyDescent="0.3">
      <c r="J1037">
        <v>10</v>
      </c>
      <c r="K1037" t="s">
        <v>66</v>
      </c>
      <c r="L1037" t="s">
        <v>384</v>
      </c>
      <c r="M1037" t="s">
        <v>232</v>
      </c>
      <c r="N1037" s="134">
        <v>3.9667227893122201E-2</v>
      </c>
    </row>
    <row r="1038" spans="10:14" x14ac:dyDescent="0.3">
      <c r="J1038">
        <v>10</v>
      </c>
      <c r="K1038" t="s">
        <v>67</v>
      </c>
      <c r="L1038" t="s">
        <v>384</v>
      </c>
      <c r="M1038" t="s">
        <v>232</v>
      </c>
      <c r="N1038" s="134">
        <v>4.7215648169911216E-2</v>
      </c>
    </row>
    <row r="1039" spans="10:14" x14ac:dyDescent="0.3">
      <c r="J1039">
        <v>10</v>
      </c>
      <c r="K1039" t="s">
        <v>68</v>
      </c>
      <c r="L1039" t="s">
        <v>384</v>
      </c>
      <c r="M1039" t="s">
        <v>232</v>
      </c>
      <c r="N1039" s="134">
        <v>4.9022839362095803E-2</v>
      </c>
    </row>
    <row r="1040" spans="10:14" x14ac:dyDescent="0.3">
      <c r="J1040">
        <v>11</v>
      </c>
      <c r="K1040" t="s">
        <v>66</v>
      </c>
      <c r="L1040" t="s">
        <v>384</v>
      </c>
      <c r="M1040" t="s">
        <v>232</v>
      </c>
      <c r="N1040" s="134">
        <v>3.4322355540287293E-2</v>
      </c>
    </row>
    <row r="1041" spans="10:14" x14ac:dyDescent="0.3">
      <c r="J1041">
        <v>11</v>
      </c>
      <c r="K1041" t="s">
        <v>67</v>
      </c>
      <c r="L1041" t="s">
        <v>384</v>
      </c>
      <c r="M1041" t="s">
        <v>232</v>
      </c>
      <c r="N1041" s="134">
        <v>3.9915766368240672E-2</v>
      </c>
    </row>
    <row r="1042" spans="10:14" x14ac:dyDescent="0.3">
      <c r="J1042">
        <v>11</v>
      </c>
      <c r="K1042" t="s">
        <v>68</v>
      </c>
      <c r="L1042" t="s">
        <v>384</v>
      </c>
      <c r="M1042" t="s">
        <v>232</v>
      </c>
      <c r="N1042" s="134">
        <v>4.2473010089700045E-2</v>
      </c>
    </row>
    <row r="1043" spans="10:14" x14ac:dyDescent="0.3">
      <c r="J1043">
        <v>12</v>
      </c>
      <c r="K1043" t="s">
        <v>66</v>
      </c>
      <c r="L1043" t="s">
        <v>384</v>
      </c>
      <c r="M1043" t="s">
        <v>232</v>
      </c>
      <c r="N1043" s="134">
        <v>3.4543172695426318E-2</v>
      </c>
    </row>
    <row r="1044" spans="10:14" x14ac:dyDescent="0.3">
      <c r="J1044">
        <v>12</v>
      </c>
      <c r="K1044" t="s">
        <v>67</v>
      </c>
      <c r="L1044" t="s">
        <v>384</v>
      </c>
      <c r="M1044" t="s">
        <v>232</v>
      </c>
      <c r="N1044" s="134">
        <v>4.166660356780473E-2</v>
      </c>
    </row>
    <row r="1045" spans="10:14" x14ac:dyDescent="0.3">
      <c r="J1045">
        <v>12</v>
      </c>
      <c r="K1045" t="s">
        <v>68</v>
      </c>
      <c r="L1045" t="s">
        <v>384</v>
      </c>
      <c r="M1045" t="s">
        <v>232</v>
      </c>
      <c r="N1045" s="134">
        <v>4.2822844289612264E-2</v>
      </c>
    </row>
    <row r="1046" spans="10:14" x14ac:dyDescent="0.3">
      <c r="J1046">
        <v>13</v>
      </c>
      <c r="K1046" t="s">
        <v>66</v>
      </c>
      <c r="L1046" t="s">
        <v>384</v>
      </c>
      <c r="M1046" t="s">
        <v>232</v>
      </c>
      <c r="N1046" s="134">
        <v>3.4322355540287293E-2</v>
      </c>
    </row>
    <row r="1047" spans="10:14" x14ac:dyDescent="0.3">
      <c r="J1047">
        <v>13</v>
      </c>
      <c r="K1047" t="s">
        <v>67</v>
      </c>
      <c r="L1047" t="s">
        <v>384</v>
      </c>
      <c r="M1047" t="s">
        <v>232</v>
      </c>
      <c r="N1047" s="134">
        <v>3.9915766368240672E-2</v>
      </c>
    </row>
    <row r="1048" spans="10:14" x14ac:dyDescent="0.3">
      <c r="J1048">
        <v>13</v>
      </c>
      <c r="K1048" t="s">
        <v>68</v>
      </c>
      <c r="L1048" t="s">
        <v>384</v>
      </c>
      <c r="M1048" t="s">
        <v>232</v>
      </c>
      <c r="N1048" s="134">
        <v>4.2473010089700045E-2</v>
      </c>
    </row>
    <row r="1049" spans="10:14" x14ac:dyDescent="0.3">
      <c r="J1049">
        <v>14</v>
      </c>
      <c r="K1049" t="s">
        <v>66</v>
      </c>
      <c r="L1049" t="s">
        <v>384</v>
      </c>
      <c r="M1049" t="s">
        <v>232</v>
      </c>
      <c r="N1049" s="134">
        <v>3.4322355540287293E-2</v>
      </c>
    </row>
    <row r="1050" spans="10:14" x14ac:dyDescent="0.3">
      <c r="J1050">
        <v>14</v>
      </c>
      <c r="K1050" t="s">
        <v>67</v>
      </c>
      <c r="L1050" t="s">
        <v>384</v>
      </c>
      <c r="M1050" t="s">
        <v>232</v>
      </c>
      <c r="N1050" s="134">
        <v>3.9915766368240672E-2</v>
      </c>
    </row>
    <row r="1051" spans="10:14" x14ac:dyDescent="0.3">
      <c r="J1051">
        <v>14</v>
      </c>
      <c r="K1051" t="s">
        <v>68</v>
      </c>
      <c r="L1051" t="s">
        <v>384</v>
      </c>
      <c r="M1051" t="s">
        <v>232</v>
      </c>
      <c r="N1051" s="134">
        <v>4.2473010089700045E-2</v>
      </c>
    </row>
    <row r="1052" spans="10:14" x14ac:dyDescent="0.3">
      <c r="J1052">
        <v>15</v>
      </c>
      <c r="K1052" t="s">
        <v>66</v>
      </c>
      <c r="L1052" t="s">
        <v>384</v>
      </c>
      <c r="M1052" t="s">
        <v>232</v>
      </c>
      <c r="N1052" s="134">
        <v>3.4322355540287251E-2</v>
      </c>
    </row>
    <row r="1053" spans="10:14" x14ac:dyDescent="0.3">
      <c r="J1053">
        <v>15</v>
      </c>
      <c r="K1053" t="s">
        <v>67</v>
      </c>
      <c r="L1053" t="s">
        <v>384</v>
      </c>
      <c r="M1053" t="s">
        <v>232</v>
      </c>
      <c r="N1053" s="134">
        <v>3.9915766368240624E-2</v>
      </c>
    </row>
    <row r="1054" spans="10:14" x14ac:dyDescent="0.3">
      <c r="J1054">
        <v>15</v>
      </c>
      <c r="K1054" t="s">
        <v>68</v>
      </c>
      <c r="L1054" t="s">
        <v>384</v>
      </c>
      <c r="M1054" t="s">
        <v>232</v>
      </c>
      <c r="N1054" s="134">
        <v>4.2473010089699996E-2</v>
      </c>
    </row>
    <row r="1055" spans="10:14" x14ac:dyDescent="0.3">
      <c r="J1055">
        <v>16</v>
      </c>
      <c r="K1055" t="s">
        <v>66</v>
      </c>
      <c r="L1055" t="s">
        <v>384</v>
      </c>
      <c r="M1055" t="s">
        <v>232</v>
      </c>
      <c r="N1055" s="134">
        <v>3.4543172695426318E-2</v>
      </c>
    </row>
    <row r="1056" spans="10:14" x14ac:dyDescent="0.3">
      <c r="J1056">
        <v>16</v>
      </c>
      <c r="K1056" t="s">
        <v>67</v>
      </c>
      <c r="L1056" t="s">
        <v>384</v>
      </c>
      <c r="M1056" t="s">
        <v>232</v>
      </c>
      <c r="N1056" s="134">
        <v>4.166660356780473E-2</v>
      </c>
    </row>
    <row r="1057" spans="10:14" x14ac:dyDescent="0.3">
      <c r="J1057">
        <v>16</v>
      </c>
      <c r="K1057" t="s">
        <v>68</v>
      </c>
      <c r="L1057" t="s">
        <v>384</v>
      </c>
      <c r="M1057" t="s">
        <v>232</v>
      </c>
      <c r="N1057" s="134">
        <v>4.2822844289612264E-2</v>
      </c>
    </row>
  </sheetData>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U98"/>
  <sheetViews>
    <sheetView workbookViewId="0">
      <selection activeCell="B3" sqref="B3"/>
    </sheetView>
  </sheetViews>
  <sheetFormatPr defaultRowHeight="13.8" x14ac:dyDescent="0.3"/>
  <cols>
    <col min="2" max="2" width="11.109375" bestFit="1" customWidth="1"/>
    <col min="3" max="3" width="10.5546875" bestFit="1" customWidth="1"/>
    <col min="4" max="4" width="7.5546875" bestFit="1" customWidth="1"/>
    <col min="5" max="6" width="13.88671875" bestFit="1" customWidth="1"/>
    <col min="10" max="10" width="11.109375" bestFit="1" customWidth="1"/>
  </cols>
  <sheetData>
    <row r="2" spans="2:16" x14ac:dyDescent="0.3">
      <c r="J2" s="14"/>
    </row>
    <row r="3" spans="2:16" x14ac:dyDescent="0.3">
      <c r="E3" s="70">
        <v>5</v>
      </c>
      <c r="F3" s="69" t="s">
        <v>343</v>
      </c>
      <c r="P3" s="67"/>
    </row>
    <row r="4" spans="2:16" x14ac:dyDescent="0.3">
      <c r="P4" s="67"/>
    </row>
    <row r="5" spans="2:16" x14ac:dyDescent="0.3">
      <c r="B5" s="14" t="s">
        <v>329</v>
      </c>
      <c r="C5" s="14" t="s">
        <v>338</v>
      </c>
      <c r="D5" s="14" t="s">
        <v>342</v>
      </c>
      <c r="E5" s="6" t="s">
        <v>341</v>
      </c>
      <c r="F5" s="14" t="s">
        <v>339</v>
      </c>
      <c r="P5" s="67"/>
    </row>
    <row r="6" spans="2:16" x14ac:dyDescent="0.3">
      <c r="B6" t="s">
        <v>237</v>
      </c>
      <c r="C6" t="s">
        <v>59</v>
      </c>
      <c r="E6" s="65">
        <f>E3</f>
        <v>5</v>
      </c>
      <c r="F6" s="65">
        <f>E6</f>
        <v>5</v>
      </c>
      <c r="P6" s="67"/>
    </row>
    <row r="7" spans="2:16" x14ac:dyDescent="0.3">
      <c r="B7" t="s">
        <v>330</v>
      </c>
      <c r="C7" t="s">
        <v>333</v>
      </c>
      <c r="E7" s="68">
        <f>SQRT(E3)</f>
        <v>2.2360679774997898</v>
      </c>
      <c r="F7" s="65">
        <f>E7^2</f>
        <v>5.0000000000000009</v>
      </c>
      <c r="P7" s="67"/>
    </row>
    <row r="8" spans="2:16" x14ac:dyDescent="0.3">
      <c r="B8" t="s">
        <v>336</v>
      </c>
      <c r="C8" t="s">
        <v>195</v>
      </c>
      <c r="E8" s="65">
        <f>1/E3</f>
        <v>0.2</v>
      </c>
      <c r="F8" s="65">
        <f>1/E8</f>
        <v>5</v>
      </c>
      <c r="P8" s="67"/>
    </row>
    <row r="9" spans="2:16" x14ac:dyDescent="0.3">
      <c r="B9" t="s">
        <v>331</v>
      </c>
      <c r="C9" t="s">
        <v>334</v>
      </c>
      <c r="E9" s="68">
        <f>1/SQRT(E3)</f>
        <v>0.44721359549995793</v>
      </c>
      <c r="F9" s="65">
        <f>(1/E9)^2</f>
        <v>5.0000000000000009</v>
      </c>
    </row>
    <row r="10" spans="2:16" x14ac:dyDescent="0.3">
      <c r="B10" t="s">
        <v>345</v>
      </c>
      <c r="C10" t="s">
        <v>335</v>
      </c>
      <c r="D10">
        <v>-2.25</v>
      </c>
      <c r="E10" s="68">
        <f>$E$3^D10</f>
        <v>2.6749612199056891E-2</v>
      </c>
      <c r="F10" s="65">
        <f>EXP(LN(E10)/D10)</f>
        <v>4.9999999999999991</v>
      </c>
    </row>
    <row r="11" spans="2:16" x14ac:dyDescent="0.3">
      <c r="B11" t="s">
        <v>344</v>
      </c>
      <c r="C11" t="s">
        <v>335</v>
      </c>
      <c r="D11">
        <v>-2.25</v>
      </c>
      <c r="E11" s="68">
        <f>E3^D11</f>
        <v>2.6749612199056891E-2</v>
      </c>
      <c r="F11" s="65">
        <f>E11^(1/D11)</f>
        <v>4.9999999999999982</v>
      </c>
    </row>
    <row r="12" spans="2:16" x14ac:dyDescent="0.3">
      <c r="B12" t="s">
        <v>332</v>
      </c>
      <c r="C12" t="s">
        <v>337</v>
      </c>
      <c r="E12" s="68">
        <f>LOG10(E3)</f>
        <v>0.69897000433601886</v>
      </c>
      <c r="F12" s="65">
        <f>10^E12</f>
        <v>5.0000000000000018</v>
      </c>
    </row>
    <row r="48" spans="17:21" x14ac:dyDescent="0.3">
      <c r="Q48" t="s">
        <v>340</v>
      </c>
      <c r="U48" t="s">
        <v>340</v>
      </c>
    </row>
    <row r="49" spans="17:21" x14ac:dyDescent="0.3">
      <c r="Q49" t="s">
        <v>340</v>
      </c>
      <c r="U49" t="s">
        <v>340</v>
      </c>
    </row>
    <row r="50" spans="17:21" x14ac:dyDescent="0.3">
      <c r="Q50" t="s">
        <v>340</v>
      </c>
      <c r="U50" t="s">
        <v>340</v>
      </c>
    </row>
    <row r="92" spans="10:21" x14ac:dyDescent="0.3">
      <c r="J92" t="s">
        <v>340</v>
      </c>
      <c r="K92" t="s">
        <v>340</v>
      </c>
    </row>
    <row r="93" spans="10:21" x14ac:dyDescent="0.3">
      <c r="J93" t="s">
        <v>340</v>
      </c>
      <c r="K93" t="s">
        <v>340</v>
      </c>
    </row>
    <row r="94" spans="10:21" x14ac:dyDescent="0.3">
      <c r="J94" t="s">
        <v>340</v>
      </c>
      <c r="K94" t="s">
        <v>340</v>
      </c>
    </row>
    <row r="95" spans="10:21" x14ac:dyDescent="0.3">
      <c r="J95" t="s">
        <v>340</v>
      </c>
      <c r="K95" t="s">
        <v>340</v>
      </c>
      <c r="M95" t="s">
        <v>340</v>
      </c>
      <c r="Q95" t="s">
        <v>340</v>
      </c>
      <c r="U95" t="s">
        <v>340</v>
      </c>
    </row>
    <row r="96" spans="10:21" x14ac:dyDescent="0.3">
      <c r="J96" t="s">
        <v>340</v>
      </c>
      <c r="K96" t="s">
        <v>340</v>
      </c>
      <c r="M96" t="s">
        <v>340</v>
      </c>
      <c r="Q96" t="s">
        <v>340</v>
      </c>
      <c r="U96" t="s">
        <v>340</v>
      </c>
    </row>
    <row r="97" spans="10:21" x14ac:dyDescent="0.3">
      <c r="J97" t="s">
        <v>340</v>
      </c>
      <c r="K97" t="s">
        <v>340</v>
      </c>
      <c r="M97" t="s">
        <v>340</v>
      </c>
      <c r="Q97" t="s">
        <v>340</v>
      </c>
      <c r="U97" t="s">
        <v>340</v>
      </c>
    </row>
    <row r="98" spans="10:21" x14ac:dyDescent="0.3">
      <c r="J98" t="s">
        <v>340</v>
      </c>
      <c r="K98" t="s">
        <v>340</v>
      </c>
      <c r="M98" t="s">
        <v>340</v>
      </c>
      <c r="Q98" t="s">
        <v>340</v>
      </c>
      <c r="U98" t="s">
        <v>340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27"/>
  <sheetViews>
    <sheetView topLeftCell="A16" workbookViewId="0">
      <selection activeCell="A16" sqref="A1:XFD1048576"/>
    </sheetView>
  </sheetViews>
  <sheetFormatPr defaultRowHeight="13.8" x14ac:dyDescent="0.3"/>
  <cols>
    <col min="1" max="1" width="9.44140625" bestFit="1" customWidth="1"/>
    <col min="2" max="2" width="10.33203125" customWidth="1"/>
    <col min="3" max="3" width="108.88671875" customWidth="1"/>
    <col min="4" max="4" width="7" style="65" bestFit="1" customWidth="1"/>
    <col min="5" max="5" width="54.5546875" customWidth="1"/>
  </cols>
  <sheetData>
    <row r="1" spans="1:5" hidden="1" x14ac:dyDescent="0.3">
      <c r="A1" s="6" t="s">
        <v>12</v>
      </c>
      <c r="B1" s="6" t="s">
        <v>14</v>
      </c>
      <c r="C1" s="6" t="s">
        <v>327</v>
      </c>
      <c r="D1" s="6" t="s">
        <v>13</v>
      </c>
      <c r="E1" s="14" t="s">
        <v>21</v>
      </c>
    </row>
    <row r="2" spans="1:5" ht="69" hidden="1" x14ac:dyDescent="0.3">
      <c r="A2" s="7">
        <v>41670</v>
      </c>
      <c r="B2" t="s">
        <v>200</v>
      </c>
      <c r="C2" t="s">
        <v>325</v>
      </c>
      <c r="D2" s="65" t="s">
        <v>328</v>
      </c>
      <c r="E2" s="66" t="s">
        <v>326</v>
      </c>
    </row>
    <row r="3" spans="1:5" ht="27.6" hidden="1" x14ac:dyDescent="0.3">
      <c r="A3" s="7">
        <v>41678</v>
      </c>
      <c r="B3" t="s">
        <v>200</v>
      </c>
      <c r="C3" s="66" t="s">
        <v>407</v>
      </c>
      <c r="D3" s="65" t="s">
        <v>381</v>
      </c>
      <c r="E3" s="12"/>
    </row>
    <row r="4" spans="1:5" hidden="1" x14ac:dyDescent="0.3">
      <c r="A4" s="7">
        <v>41679</v>
      </c>
      <c r="B4" t="s">
        <v>200</v>
      </c>
      <c r="C4" s="66" t="s">
        <v>477</v>
      </c>
      <c r="D4" s="65" t="s">
        <v>476</v>
      </c>
      <c r="E4" s="12" t="s">
        <v>493</v>
      </c>
    </row>
    <row r="5" spans="1:5" hidden="1" x14ac:dyDescent="0.3">
      <c r="A5" s="7">
        <v>41683</v>
      </c>
      <c r="B5" t="s">
        <v>200</v>
      </c>
      <c r="C5" s="8" t="s">
        <v>512</v>
      </c>
      <c r="D5" s="65">
        <v>1</v>
      </c>
    </row>
    <row r="6" spans="1:5" hidden="1" x14ac:dyDescent="0.3">
      <c r="A6" s="7">
        <v>41697</v>
      </c>
      <c r="B6" t="s">
        <v>200</v>
      </c>
      <c r="C6" s="66" t="s">
        <v>513</v>
      </c>
      <c r="D6" s="65">
        <v>1</v>
      </c>
    </row>
    <row r="7" spans="1:5" hidden="1" x14ac:dyDescent="0.3">
      <c r="A7" s="7">
        <v>41753</v>
      </c>
      <c r="B7" t="s">
        <v>514</v>
      </c>
      <c r="C7" s="112" t="s">
        <v>523</v>
      </c>
      <c r="D7" s="65">
        <v>2</v>
      </c>
    </row>
    <row r="8" spans="1:5" ht="27.6" hidden="1" x14ac:dyDescent="0.3">
      <c r="A8" s="7">
        <v>41766</v>
      </c>
      <c r="B8" t="s">
        <v>200</v>
      </c>
      <c r="C8" s="66" t="s">
        <v>532</v>
      </c>
      <c r="D8" s="65">
        <v>2</v>
      </c>
    </row>
    <row r="9" spans="1:5" hidden="1" x14ac:dyDescent="0.3">
      <c r="A9" s="7">
        <v>41781</v>
      </c>
      <c r="B9" t="s">
        <v>514</v>
      </c>
      <c r="C9" t="str">
        <f>"-New regressions equations for DL6"</f>
        <v>-New regressions equations for DL6</v>
      </c>
      <c r="D9" s="65">
        <v>3</v>
      </c>
    </row>
    <row r="10" spans="1:5" ht="69" hidden="1" x14ac:dyDescent="0.3">
      <c r="A10" s="7">
        <v>41787</v>
      </c>
      <c r="B10" t="s">
        <v>570</v>
      </c>
      <c r="C10" s="66" t="s">
        <v>573</v>
      </c>
      <c r="D10" s="65">
        <v>3</v>
      </c>
    </row>
    <row r="11" spans="1:5" ht="76.5" hidden="1" customHeight="1" x14ac:dyDescent="0.3">
      <c r="A11" s="7">
        <v>42019</v>
      </c>
      <c r="B11" t="s">
        <v>570</v>
      </c>
      <c r="C11" s="136" t="s">
        <v>620</v>
      </c>
      <c r="D11" s="65">
        <v>4</v>
      </c>
    </row>
    <row r="12" spans="1:5" ht="27.6" hidden="1" x14ac:dyDescent="0.3">
      <c r="A12" s="7">
        <v>42025</v>
      </c>
      <c r="B12" s="135" t="s">
        <v>570</v>
      </c>
      <c r="C12" s="136" t="s">
        <v>621</v>
      </c>
      <c r="D12" s="65">
        <v>4</v>
      </c>
    </row>
    <row r="13" spans="1:5" hidden="1" x14ac:dyDescent="0.3">
      <c r="A13" s="7">
        <v>42031</v>
      </c>
      <c r="B13" t="s">
        <v>570</v>
      </c>
      <c r="C13" s="8" t="s">
        <v>622</v>
      </c>
      <c r="D13" s="65">
        <v>4</v>
      </c>
    </row>
    <row r="14" spans="1:5" hidden="1" x14ac:dyDescent="0.3">
      <c r="A14" s="7"/>
    </row>
    <row r="15" spans="1:5" hidden="1" x14ac:dyDescent="0.3">
      <c r="A15" s="7"/>
    </row>
    <row r="16" spans="1:5" x14ac:dyDescent="0.3">
      <c r="A16" s="7"/>
    </row>
    <row r="17" spans="1:1" x14ac:dyDescent="0.3">
      <c r="A17" s="7"/>
    </row>
    <row r="18" spans="1:1" x14ac:dyDescent="0.3">
      <c r="A18" s="7"/>
    </row>
    <row r="19" spans="1:1" x14ac:dyDescent="0.3">
      <c r="A19" s="7"/>
    </row>
    <row r="20" spans="1:1" x14ac:dyDescent="0.3">
      <c r="A20" s="7"/>
    </row>
    <row r="21" spans="1:1" x14ac:dyDescent="0.3">
      <c r="A21" s="7"/>
    </row>
    <row r="22" spans="1:1" x14ac:dyDescent="0.3">
      <c r="A22" s="7"/>
    </row>
    <row r="23" spans="1:1" x14ac:dyDescent="0.3">
      <c r="A23" s="7"/>
    </row>
    <row r="24" spans="1:1" x14ac:dyDescent="0.3">
      <c r="A24" s="7"/>
    </row>
    <row r="25" spans="1:1" x14ac:dyDescent="0.3">
      <c r="A25" s="7"/>
    </row>
    <row r="26" spans="1:1" x14ac:dyDescent="0.3">
      <c r="A26" s="7"/>
    </row>
    <row r="27" spans="1:1" x14ac:dyDescent="0.3">
      <c r="A27" s="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K772"/>
  <sheetViews>
    <sheetView zoomScale="85" zoomScaleNormal="85" workbookViewId="0">
      <pane xSplit="7" ySplit="4" topLeftCell="S5" activePane="bottomRight" state="frozen"/>
      <selection activeCell="AB5" sqref="AB5"/>
      <selection pane="topRight" activeCell="AB5" sqref="AB5"/>
      <selection pane="bottomLeft" activeCell="AB5" sqref="AB5"/>
      <selection pane="bottomRight" activeCell="AB5" sqref="AB5"/>
    </sheetView>
  </sheetViews>
  <sheetFormatPr defaultColWidth="9.109375" defaultRowHeight="13.8" x14ac:dyDescent="0.3"/>
  <cols>
    <col min="1" max="2" width="9.109375" style="13"/>
    <col min="3" max="3" width="12.44140625" style="13" bestFit="1" customWidth="1"/>
    <col min="4" max="4" width="8" style="13" bestFit="1" customWidth="1"/>
    <col min="5" max="77" width="9.109375" style="13"/>
    <col min="78" max="78" width="10.109375" style="13" bestFit="1" customWidth="1"/>
    <col min="79" max="90" width="10.109375" style="13" customWidth="1"/>
    <col min="91" max="16384" width="9.109375" style="13"/>
  </cols>
  <sheetData>
    <row r="1" spans="1:115" ht="14.4" x14ac:dyDescent="0.3">
      <c r="B1" s="17"/>
      <c r="C1" s="17"/>
      <c r="D1" s="17"/>
      <c r="E1" s="17"/>
      <c r="F1" s="17"/>
      <c r="G1" s="17"/>
      <c r="H1" s="111" t="s">
        <v>511</v>
      </c>
      <c r="I1" s="17"/>
      <c r="L1" s="17"/>
      <c r="M1" s="17"/>
      <c r="N1" s="17"/>
      <c r="O1" s="17"/>
      <c r="P1" s="17"/>
      <c r="Q1" s="17"/>
      <c r="R1" s="17"/>
      <c r="S1" s="17"/>
      <c r="T1" s="17"/>
      <c r="U1" s="17"/>
      <c r="V1" s="17"/>
      <c r="W1" s="17"/>
      <c r="X1" s="17"/>
      <c r="Y1" s="17"/>
      <c r="Z1" s="17"/>
      <c r="AA1" s="17"/>
      <c r="AB1" s="17"/>
      <c r="AC1" s="17"/>
      <c r="AD1" s="17"/>
      <c r="AE1" s="17"/>
      <c r="AF1" s="17"/>
      <c r="AG1" s="111" t="s">
        <v>510</v>
      </c>
      <c r="AH1" s="111"/>
      <c r="AI1" s="17"/>
      <c r="AJ1" s="17"/>
      <c r="AK1" s="17"/>
      <c r="AL1" s="17"/>
      <c r="AM1" s="17"/>
      <c r="AN1" s="17"/>
      <c r="AO1" s="17"/>
      <c r="AP1" s="17"/>
      <c r="AQ1" s="17"/>
      <c r="AR1" s="17"/>
      <c r="AS1" s="17"/>
      <c r="AT1" s="17"/>
      <c r="AU1" s="17"/>
      <c r="AV1" s="17"/>
      <c r="AW1" s="17"/>
      <c r="AX1" s="17"/>
      <c r="AY1" s="17"/>
      <c r="AZ1" s="17"/>
      <c r="BA1" s="17"/>
      <c r="BB1" s="17"/>
      <c r="BC1" s="17"/>
      <c r="BD1" s="17" t="s">
        <v>61</v>
      </c>
      <c r="BE1" s="17"/>
      <c r="BF1" s="17"/>
      <c r="BG1" s="17"/>
      <c r="BH1" s="17"/>
      <c r="BI1" s="17"/>
      <c r="BJ1" s="17"/>
      <c r="BK1" s="17"/>
      <c r="BL1" s="17"/>
      <c r="BM1" s="17"/>
      <c r="BN1" s="17"/>
      <c r="BO1" s="17"/>
      <c r="BP1" s="17"/>
      <c r="BQ1" s="17"/>
      <c r="BR1" s="17"/>
      <c r="BS1" s="17"/>
    </row>
    <row r="2" spans="1:115" ht="42" x14ac:dyDescent="0.3">
      <c r="H2" s="20" t="s">
        <v>41</v>
      </c>
      <c r="I2" s="20" t="s">
        <v>141</v>
      </c>
      <c r="J2" s="21" t="s">
        <v>37</v>
      </c>
      <c r="K2" s="21" t="s">
        <v>37</v>
      </c>
      <c r="L2" s="21" t="s">
        <v>20</v>
      </c>
      <c r="M2" s="22" t="s">
        <v>28</v>
      </c>
      <c r="N2" s="22" t="s">
        <v>28</v>
      </c>
      <c r="O2" s="22" t="s">
        <v>27</v>
      </c>
      <c r="P2" s="22"/>
      <c r="Q2" s="22" t="s">
        <v>29</v>
      </c>
      <c r="R2" s="22" t="s">
        <v>30</v>
      </c>
      <c r="S2" s="22" t="s">
        <v>32</v>
      </c>
      <c r="T2" s="22"/>
      <c r="U2" s="22" t="s">
        <v>33</v>
      </c>
      <c r="V2" s="22"/>
      <c r="W2" s="22" t="s">
        <v>31</v>
      </c>
      <c r="X2" s="22"/>
      <c r="Y2" s="22" t="s">
        <v>34</v>
      </c>
      <c r="Z2" s="22" t="s">
        <v>35</v>
      </c>
      <c r="AA2" s="22" t="s">
        <v>36</v>
      </c>
      <c r="AB2" s="22" t="s">
        <v>614</v>
      </c>
      <c r="AC2" s="22" t="s">
        <v>24</v>
      </c>
      <c r="AD2" s="22" t="s">
        <v>25</v>
      </c>
      <c r="AE2" s="22" t="s">
        <v>26</v>
      </c>
      <c r="AF2" s="22" t="s">
        <v>232</v>
      </c>
      <c r="AG2" s="21" t="str">
        <f t="shared" ref="AG2:AL2" si="0">J2</f>
        <v>Reduce Building Leakage</v>
      </c>
      <c r="AH2" s="21" t="str">
        <f t="shared" si="0"/>
        <v>Reduce Building Leakage</v>
      </c>
      <c r="AI2" s="21" t="str">
        <f t="shared" si="0"/>
        <v>Insulate Duct</v>
      </c>
      <c r="AJ2" s="22" t="str">
        <f t="shared" si="0"/>
        <v>Reduce Duct Leakage</v>
      </c>
      <c r="AK2" s="22" t="str">
        <f t="shared" si="0"/>
        <v>Reduce Duct Leakage</v>
      </c>
      <c r="AL2" s="22" t="str">
        <f t="shared" si="0"/>
        <v>Insulate Attic</v>
      </c>
      <c r="AM2" s="22"/>
      <c r="AN2" s="22" t="str">
        <f>Q2</f>
        <v>Insulate Floor</v>
      </c>
      <c r="AO2" s="22" t="str">
        <f>R2</f>
        <v>Insulate Wall</v>
      </c>
      <c r="AP2" s="22" t="str">
        <f>S2</f>
        <v>High Performance Windows</v>
      </c>
      <c r="AQ2" s="22"/>
      <c r="AR2" s="22" t="str">
        <f>U2</f>
        <v>Efficient Air Conditioner</v>
      </c>
      <c r="AS2" s="22"/>
      <c r="AT2" s="22" t="str">
        <f>W2</f>
        <v>Efficient Gas Furnace</v>
      </c>
      <c r="AU2" s="22"/>
      <c r="AV2" s="22" t="str">
        <f t="shared" ref="AV2:BC2" si="1">Y2</f>
        <v>Efficient Wall Furnace</v>
      </c>
      <c r="AW2" s="22" t="str">
        <f t="shared" si="1"/>
        <v>Efficient Electric Water Heater</v>
      </c>
      <c r="AX2" s="22" t="str">
        <f t="shared" si="1"/>
        <v>Efficient Gas Water Heater</v>
      </c>
      <c r="AY2" s="22" t="str">
        <f t="shared" si="1"/>
        <v>Efficient Gas Water Heater (EF 70)</v>
      </c>
      <c r="AZ2" s="22" t="str">
        <f t="shared" si="1"/>
        <v>Tankless Gas Water Heater</v>
      </c>
      <c r="BA2" s="22" t="str">
        <f t="shared" si="1"/>
        <v>Hot Water Pipe Wrap</v>
      </c>
      <c r="BB2" s="22" t="str">
        <f t="shared" si="1"/>
        <v>Thermostatic Shut-Off Valve</v>
      </c>
      <c r="BC2" s="22" t="str">
        <f t="shared" si="1"/>
        <v>Thermostatic Shut-Off Valve &amp; Low-Flow</v>
      </c>
      <c r="BD2" s="21" t="str">
        <f>J2</f>
        <v>Reduce Building Leakage</v>
      </c>
      <c r="BE2" s="21" t="str">
        <f>J2</f>
        <v>Reduce Building Leakage</v>
      </c>
      <c r="BF2" s="21" t="str">
        <f>L2</f>
        <v>Insulate Duct</v>
      </c>
      <c r="BG2" s="22" t="str">
        <f>M2</f>
        <v>Reduce Duct Leakage</v>
      </c>
      <c r="BH2" s="22" t="str">
        <f>N2</f>
        <v>Reduce Duct Leakage</v>
      </c>
      <c r="BI2" s="22" t="str">
        <f>O2</f>
        <v>Insulate Attic</v>
      </c>
      <c r="BJ2" s="22"/>
      <c r="BK2" s="22" t="str">
        <f>Q2</f>
        <v>Insulate Floor</v>
      </c>
      <c r="BL2" s="22" t="str">
        <f>R2</f>
        <v>Insulate Wall</v>
      </c>
      <c r="BM2" s="22" t="str">
        <f>S2</f>
        <v>High Performance Windows</v>
      </c>
      <c r="BN2" s="22"/>
      <c r="BO2" s="22" t="str">
        <f>U2</f>
        <v>Efficient Air Conditioner</v>
      </c>
      <c r="BP2" s="22"/>
      <c r="BQ2" s="22" t="str">
        <f>W2</f>
        <v>Efficient Gas Furnace</v>
      </c>
      <c r="BR2" s="22"/>
      <c r="BS2" s="22" t="str">
        <f t="shared" ref="BS2:BZ2" si="2">Y2</f>
        <v>Efficient Wall Furnace</v>
      </c>
      <c r="BT2" s="22" t="str">
        <f t="shared" si="2"/>
        <v>Efficient Electric Water Heater</v>
      </c>
      <c r="BU2" s="22" t="str">
        <f t="shared" si="2"/>
        <v>Efficient Gas Water Heater</v>
      </c>
      <c r="BV2" s="22" t="str">
        <f t="shared" si="2"/>
        <v>Efficient Gas Water Heater (EF 70)</v>
      </c>
      <c r="BW2" s="22" t="str">
        <f t="shared" si="2"/>
        <v>Tankless Gas Water Heater</v>
      </c>
      <c r="BX2" s="22" t="str">
        <f t="shared" si="2"/>
        <v>Hot Water Pipe Wrap</v>
      </c>
      <c r="BY2" s="22" t="str">
        <f t="shared" si="2"/>
        <v>Thermostatic Shut-Off Valve</v>
      </c>
      <c r="BZ2" s="22" t="str">
        <f t="shared" si="2"/>
        <v>Thermostatic Shut-Off Valve &amp; Low-Flow</v>
      </c>
      <c r="CA2" s="22"/>
      <c r="CB2" s="22"/>
      <c r="CC2" s="22"/>
      <c r="CD2" s="22"/>
      <c r="CE2" s="22"/>
      <c r="CF2" s="22"/>
      <c r="CG2" s="22"/>
      <c r="CH2" s="22"/>
      <c r="CI2" s="22"/>
      <c r="CJ2" s="22"/>
      <c r="CK2" s="22"/>
      <c r="CL2" s="22"/>
    </row>
    <row r="3" spans="1:115" ht="27" x14ac:dyDescent="0.3">
      <c r="A3" s="20" t="s">
        <v>156</v>
      </c>
      <c r="B3" s="20" t="s">
        <v>93</v>
      </c>
      <c r="C3" s="20" t="s">
        <v>88</v>
      </c>
      <c r="D3" s="20" t="s">
        <v>1</v>
      </c>
      <c r="E3" s="20" t="s">
        <v>175</v>
      </c>
      <c r="F3" s="20" t="s">
        <v>89</v>
      </c>
      <c r="G3" s="20" t="s">
        <v>2</v>
      </c>
      <c r="H3" s="32" t="s">
        <v>96</v>
      </c>
      <c r="I3" s="32" t="s">
        <v>97</v>
      </c>
      <c r="J3" s="111" t="s">
        <v>526</v>
      </c>
      <c r="K3" s="111" t="s">
        <v>519</v>
      </c>
      <c r="L3" s="32" t="s">
        <v>100</v>
      </c>
      <c r="M3" s="111" t="s">
        <v>558</v>
      </c>
      <c r="N3" s="111" t="s">
        <v>560</v>
      </c>
      <c r="O3" s="89" t="s">
        <v>421</v>
      </c>
      <c r="P3" s="89" t="s">
        <v>422</v>
      </c>
      <c r="Q3" s="17" t="s">
        <v>101</v>
      </c>
      <c r="R3" s="17" t="s">
        <v>102</v>
      </c>
      <c r="S3" s="32" t="s">
        <v>118</v>
      </c>
      <c r="T3" s="32" t="s">
        <v>119</v>
      </c>
      <c r="U3" s="89" t="s">
        <v>423</v>
      </c>
      <c r="V3" s="89" t="s">
        <v>424</v>
      </c>
      <c r="W3" s="89" t="s">
        <v>425</v>
      </c>
      <c r="X3" s="89" t="s">
        <v>426</v>
      </c>
      <c r="Y3" s="89" t="s">
        <v>443</v>
      </c>
      <c r="Z3" s="17" t="s">
        <v>103</v>
      </c>
      <c r="AA3" s="17" t="s">
        <v>104</v>
      </c>
      <c r="AB3" s="86" t="s">
        <v>105</v>
      </c>
      <c r="AC3" s="86" t="s">
        <v>106</v>
      </c>
      <c r="AD3" s="86" t="s">
        <v>107</v>
      </c>
      <c r="AE3" s="86" t="s">
        <v>238</v>
      </c>
      <c r="AF3" s="86" t="s">
        <v>385</v>
      </c>
      <c r="AG3" s="111" t="s">
        <v>527</v>
      </c>
      <c r="AH3" s="111" t="s">
        <v>520</v>
      </c>
      <c r="AI3" s="17" t="s">
        <v>108</v>
      </c>
      <c r="AJ3" s="111" t="s">
        <v>564</v>
      </c>
      <c r="AK3" s="111" t="s">
        <v>559</v>
      </c>
      <c r="AL3" s="89" t="s">
        <v>427</v>
      </c>
      <c r="AM3" s="89" t="s">
        <v>428</v>
      </c>
      <c r="AN3" s="17" t="s">
        <v>109</v>
      </c>
      <c r="AO3" s="17" t="s">
        <v>110</v>
      </c>
      <c r="AP3" s="32" t="s">
        <v>120</v>
      </c>
      <c r="AQ3" s="32" t="s">
        <v>121</v>
      </c>
      <c r="AR3" s="89" t="s">
        <v>429</v>
      </c>
      <c r="AS3" s="89" t="s">
        <v>430</v>
      </c>
      <c r="AT3" s="89" t="s">
        <v>431</v>
      </c>
      <c r="AU3" s="89" t="s">
        <v>432</v>
      </c>
      <c r="AV3" s="89" t="s">
        <v>442</v>
      </c>
      <c r="AW3" s="17" t="s">
        <v>111</v>
      </c>
      <c r="AX3" s="17" t="s">
        <v>112</v>
      </c>
      <c r="AY3" s="86" t="s">
        <v>113</v>
      </c>
      <c r="AZ3" s="86" t="s">
        <v>114</v>
      </c>
      <c r="BA3" s="86" t="s">
        <v>115</v>
      </c>
      <c r="BB3" s="86" t="s">
        <v>241</v>
      </c>
      <c r="BC3" s="86" t="s">
        <v>386</v>
      </c>
      <c r="BD3" s="111" t="s">
        <v>528</v>
      </c>
      <c r="BE3" s="111" t="s">
        <v>515</v>
      </c>
      <c r="BF3" s="17" t="s">
        <v>176</v>
      </c>
      <c r="BG3" s="111" t="s">
        <v>569</v>
      </c>
      <c r="BH3" s="111" t="s">
        <v>561</v>
      </c>
      <c r="BI3" s="89" t="s">
        <v>433</v>
      </c>
      <c r="BJ3" s="89" t="s">
        <v>434</v>
      </c>
      <c r="BK3" s="17" t="s">
        <v>177</v>
      </c>
      <c r="BL3" s="17" t="s">
        <v>178</v>
      </c>
      <c r="BM3" s="17" t="s">
        <v>179</v>
      </c>
      <c r="BN3" s="17" t="s">
        <v>180</v>
      </c>
      <c r="BO3" s="89" t="s">
        <v>435</v>
      </c>
      <c r="BP3" s="89" t="s">
        <v>436</v>
      </c>
      <c r="BQ3" s="89" t="s">
        <v>437</v>
      </c>
      <c r="BR3" s="89" t="s">
        <v>438</v>
      </c>
      <c r="BS3" s="89" t="s">
        <v>441</v>
      </c>
      <c r="BT3" s="17" t="s">
        <v>181</v>
      </c>
      <c r="BU3" s="17" t="s">
        <v>182</v>
      </c>
      <c r="BV3" s="86" t="s">
        <v>183</v>
      </c>
      <c r="BW3" s="86" t="s">
        <v>184</v>
      </c>
      <c r="BX3" s="86" t="s">
        <v>185</v>
      </c>
      <c r="BY3" s="86" t="s">
        <v>242</v>
      </c>
      <c r="BZ3" s="86" t="s">
        <v>387</v>
      </c>
      <c r="CA3" s="86"/>
      <c r="CB3" s="86"/>
      <c r="CC3" s="111"/>
      <c r="CD3" s="86"/>
      <c r="CE3" s="86"/>
      <c r="CF3" s="86"/>
      <c r="CG3" s="86"/>
      <c r="CH3" s="86"/>
      <c r="CI3" s="86"/>
      <c r="CJ3" s="86"/>
      <c r="CK3" s="86"/>
      <c r="CL3" s="86"/>
    </row>
    <row r="4" spans="1:115" ht="39.75" customHeight="1" x14ac:dyDescent="0.3">
      <c r="A4" s="13" t="s">
        <v>98</v>
      </c>
      <c r="B4" s="13" t="s">
        <v>98</v>
      </c>
      <c r="C4" s="13" t="s">
        <v>98</v>
      </c>
      <c r="D4" s="13" t="s">
        <v>98</v>
      </c>
      <c r="E4" s="13" t="s">
        <v>98</v>
      </c>
      <c r="F4" s="13" t="s">
        <v>98</v>
      </c>
      <c r="G4" s="13" t="s">
        <v>98</v>
      </c>
      <c r="H4" s="13" t="s">
        <v>99</v>
      </c>
      <c r="I4" s="13" t="s">
        <v>98</v>
      </c>
      <c r="J4" s="40" t="s">
        <v>157</v>
      </c>
      <c r="K4" s="40" t="s">
        <v>157</v>
      </c>
      <c r="L4" s="40" t="s">
        <v>63</v>
      </c>
      <c r="M4" s="40" t="s">
        <v>158</v>
      </c>
      <c r="N4" s="40" t="s">
        <v>158</v>
      </c>
      <c r="O4" s="40" t="s">
        <v>63</v>
      </c>
      <c r="P4" s="40" t="s">
        <v>63</v>
      </c>
      <c r="Q4" s="40" t="s">
        <v>63</v>
      </c>
      <c r="R4" s="40" t="s">
        <v>63</v>
      </c>
      <c r="S4" s="40" t="s">
        <v>70</v>
      </c>
      <c r="T4" s="40" t="s">
        <v>122</v>
      </c>
      <c r="U4" s="40" t="s">
        <v>64</v>
      </c>
      <c r="V4" s="40" t="s">
        <v>64</v>
      </c>
      <c r="W4" s="40" t="s">
        <v>65</v>
      </c>
      <c r="X4" s="40" t="s">
        <v>65</v>
      </c>
      <c r="Y4" s="40" t="s">
        <v>65</v>
      </c>
      <c r="Z4" s="40" t="s">
        <v>69</v>
      </c>
      <c r="AA4" s="40" t="s">
        <v>69</v>
      </c>
      <c r="AB4" s="40" t="s">
        <v>69</v>
      </c>
      <c r="AC4" s="40" t="s">
        <v>69</v>
      </c>
      <c r="AD4" s="40" t="s">
        <v>63</v>
      </c>
      <c r="AE4" s="40"/>
      <c r="AF4" s="40"/>
      <c r="AG4" s="40" t="s">
        <v>62</v>
      </c>
      <c r="AH4" s="40" t="s">
        <v>62</v>
      </c>
      <c r="AI4" s="40" t="s">
        <v>63</v>
      </c>
      <c r="AJ4" s="40" t="s">
        <v>62</v>
      </c>
      <c r="AK4" s="40" t="s">
        <v>62</v>
      </c>
      <c r="AL4" s="40" t="s">
        <v>63</v>
      </c>
      <c r="AM4" s="40" t="s">
        <v>63</v>
      </c>
      <c r="AN4" s="40" t="s">
        <v>63</v>
      </c>
      <c r="AO4" s="40" t="s">
        <v>63</v>
      </c>
      <c r="AP4" s="40" t="s">
        <v>70</v>
      </c>
      <c r="AQ4" s="40" t="s">
        <v>122</v>
      </c>
      <c r="AR4" s="40" t="s">
        <v>64</v>
      </c>
      <c r="AS4" s="40" t="s">
        <v>64</v>
      </c>
      <c r="AT4" s="40" t="s">
        <v>65</v>
      </c>
      <c r="AU4" s="40" t="s">
        <v>65</v>
      </c>
      <c r="AV4" s="40" t="s">
        <v>65</v>
      </c>
      <c r="AW4" s="40"/>
      <c r="AX4" s="40"/>
      <c r="AY4" s="40"/>
      <c r="AZ4" s="40"/>
      <c r="BA4" s="40"/>
      <c r="BB4" s="40"/>
      <c r="BC4" s="40"/>
      <c r="BD4" s="40" t="s">
        <v>62</v>
      </c>
      <c r="BE4" s="40" t="s">
        <v>62</v>
      </c>
      <c r="BF4" s="40" t="s">
        <v>63</v>
      </c>
      <c r="BG4" s="40" t="s">
        <v>62</v>
      </c>
      <c r="BH4" s="40" t="s">
        <v>62</v>
      </c>
      <c r="BI4" s="40" t="s">
        <v>63</v>
      </c>
      <c r="BJ4" s="40"/>
      <c r="BK4" s="40" t="s">
        <v>63</v>
      </c>
      <c r="BL4" s="40" t="s">
        <v>63</v>
      </c>
      <c r="BM4" s="40" t="s">
        <v>70</v>
      </c>
      <c r="BN4" s="40" t="s">
        <v>122</v>
      </c>
      <c r="BO4" s="40" t="s">
        <v>64</v>
      </c>
      <c r="BP4" s="40" t="s">
        <v>64</v>
      </c>
      <c r="BQ4" s="40" t="s">
        <v>65</v>
      </c>
      <c r="BR4" s="40" t="s">
        <v>65</v>
      </c>
      <c r="BS4" s="40" t="s">
        <v>65</v>
      </c>
      <c r="BT4" s="40"/>
      <c r="BU4" s="40"/>
      <c r="BV4" s="40"/>
      <c r="BW4" s="40"/>
      <c r="BX4" s="40"/>
      <c r="BY4" s="40"/>
      <c r="CA4" s="118"/>
      <c r="CB4" s="118"/>
      <c r="CC4" s="122"/>
      <c r="CD4" s="122"/>
      <c r="CE4" s="122"/>
      <c r="CF4" s="122"/>
      <c r="CG4" s="122"/>
      <c r="CH4" s="122"/>
      <c r="CI4" s="122"/>
      <c r="CJ4" s="122"/>
      <c r="CK4" s="122"/>
      <c r="CL4" s="122"/>
      <c r="CM4" s="122"/>
      <c r="CN4" s="122"/>
      <c r="CO4" s="122"/>
      <c r="CP4" s="122"/>
      <c r="CQ4" s="122"/>
      <c r="CR4" s="122"/>
      <c r="CS4" s="122"/>
      <c r="CT4" s="122"/>
      <c r="CU4" s="122"/>
      <c r="CV4" s="122"/>
      <c r="CW4" s="122"/>
      <c r="CX4" s="122"/>
      <c r="CY4" s="122"/>
      <c r="CZ4" s="122"/>
      <c r="DA4" s="122"/>
      <c r="DB4" s="122"/>
      <c r="DC4" s="122"/>
      <c r="DD4" s="122"/>
      <c r="DE4" s="122"/>
      <c r="DF4" s="122"/>
      <c r="DG4" s="124"/>
      <c r="DH4" s="124"/>
      <c r="DI4" s="125"/>
      <c r="DJ4" s="125"/>
      <c r="DK4" s="125"/>
    </row>
    <row r="5" spans="1:115" ht="14.4" x14ac:dyDescent="0.3">
      <c r="A5" s="19" t="s">
        <v>95</v>
      </c>
      <c r="B5" s="31" t="s">
        <v>85</v>
      </c>
      <c r="C5" s="19" t="s">
        <v>71</v>
      </c>
      <c r="D5" s="19">
        <v>1</v>
      </c>
      <c r="E5" s="19">
        <f>VLOOKUP(D5,Lists!$B$3:$C$18,2,FALSE)</f>
        <v>3</v>
      </c>
      <c r="F5" s="19">
        <v>1</v>
      </c>
      <c r="G5" s="19" t="s">
        <v>66</v>
      </c>
      <c r="H5" s="23">
        <v>1600</v>
      </c>
      <c r="I5" s="37">
        <v>0.14016341923318668</v>
      </c>
      <c r="J5" s="36">
        <v>7.1357303575703178E-4</v>
      </c>
      <c r="K5" s="36">
        <f>J5</f>
        <v>7.1357303575703178E-4</v>
      </c>
      <c r="L5" s="23">
        <v>3.32</v>
      </c>
      <c r="M5" s="35">
        <v>0.33</v>
      </c>
      <c r="N5" s="35">
        <f>M5</f>
        <v>0.33</v>
      </c>
      <c r="O5" s="38">
        <v>6.6787658802177861</v>
      </c>
      <c r="P5" s="38">
        <f>O5</f>
        <v>6.6787658802177861</v>
      </c>
      <c r="Q5" s="38">
        <v>1.3361692000000001</v>
      </c>
      <c r="R5" s="38">
        <v>0.96303017419071424</v>
      </c>
      <c r="S5" s="23">
        <v>1.23</v>
      </c>
      <c r="T5" s="23">
        <v>0.87</v>
      </c>
      <c r="U5" s="23">
        <v>10</v>
      </c>
      <c r="V5" s="23">
        <f>U5</f>
        <v>10</v>
      </c>
      <c r="W5" s="23">
        <v>78</v>
      </c>
      <c r="X5" s="23">
        <f>W5</f>
        <v>78</v>
      </c>
      <c r="Y5" s="23">
        <v>62</v>
      </c>
      <c r="Z5" s="23" t="str">
        <f>Code!$K$204</f>
        <v>EF 86</v>
      </c>
      <c r="AA5" s="23" t="str">
        <f>Code!$K$207</f>
        <v>EF 57</v>
      </c>
      <c r="AB5" s="23" t="str">
        <f>Code!$K$208</f>
        <v>EF 57</v>
      </c>
      <c r="AC5" s="23" t="str">
        <f>Code!$K$205</f>
        <v>EF 57</v>
      </c>
      <c r="AD5" s="23" t="s">
        <v>237</v>
      </c>
      <c r="AE5" s="23" t="s">
        <v>237</v>
      </c>
      <c r="AF5" s="23" t="s">
        <v>237</v>
      </c>
      <c r="AG5" s="39">
        <f t="shared" ref="AG5:AG68" si="3">J5</f>
        <v>7.1357303575703178E-4</v>
      </c>
      <c r="AH5" s="39">
        <f>AG5</f>
        <v>7.1357303575703178E-4</v>
      </c>
      <c r="AI5" s="18">
        <f>L5</f>
        <v>3.32</v>
      </c>
      <c r="AJ5" s="41">
        <f>Code!$B$23</f>
        <v>0.15</v>
      </c>
      <c r="AK5" s="41">
        <f>AJ5</f>
        <v>0.15</v>
      </c>
      <c r="AL5" s="110">
        <f>O5</f>
        <v>6.6787658802177861</v>
      </c>
      <c r="AM5" s="110">
        <f>AL5</f>
        <v>6.6787658802177861</v>
      </c>
      <c r="AN5" s="110">
        <f>Q5</f>
        <v>1.3361692000000001</v>
      </c>
      <c r="AO5" s="110">
        <f>R5</f>
        <v>0.96303017419071424</v>
      </c>
      <c r="AP5" s="18">
        <f>VLOOKUP(D5,Code!$B$92:$D$107,2,FALSE)</f>
        <v>0.32</v>
      </c>
      <c r="AQ5" s="18">
        <f>VLOOKUP(E5,Code!$B$92:$D$107,3,FALSE)</f>
        <v>0.25</v>
      </c>
      <c r="AR5" s="18">
        <f>Code!$C$132</f>
        <v>14</v>
      </c>
      <c r="AS5" s="18">
        <f>AR5</f>
        <v>14</v>
      </c>
      <c r="AT5" s="88">
        <f>Code!$C$189</f>
        <v>80</v>
      </c>
      <c r="AU5" s="88">
        <f>AT5</f>
        <v>80</v>
      </c>
      <c r="AV5" s="88">
        <f>Code!$C$198</f>
        <v>66</v>
      </c>
      <c r="AW5" s="18" t="str">
        <f>Code!$L$204</f>
        <v>EF 95</v>
      </c>
      <c r="AX5" s="64" t="str">
        <f>Code!$L$207</f>
        <v>EF 60</v>
      </c>
      <c r="AY5" s="64" t="str">
        <f>Code!$L$208</f>
        <v>EF 60</v>
      </c>
      <c r="AZ5" s="64" t="str">
        <f>Code!$L$205</f>
        <v>EF 62</v>
      </c>
      <c r="BA5" s="23" t="s">
        <v>237</v>
      </c>
      <c r="BB5" s="23" t="s">
        <v>237</v>
      </c>
      <c r="BC5" s="23" t="s">
        <v>237</v>
      </c>
      <c r="BD5" s="39">
        <f xml:space="preserve"> (1-15/100)*J5</f>
        <v>6.0653708039347702E-4</v>
      </c>
      <c r="BE5" s="39">
        <f xml:space="preserve"> (1-30/100)*J5</f>
        <v>4.9950112502992225E-4</v>
      </c>
      <c r="BF5" s="18">
        <f>Measures!$C$3</f>
        <v>8</v>
      </c>
      <c r="BG5" s="41">
        <f>Measures!$C$4</f>
        <v>0.1</v>
      </c>
      <c r="BH5" s="41">
        <v>0.06</v>
      </c>
      <c r="BI5" s="18">
        <f>VLOOKUP(D5,Measures!$B$6:$C$21,2,FALSE)</f>
        <v>38</v>
      </c>
      <c r="BJ5" s="18">
        <f>Measures!$C$22</f>
        <v>44</v>
      </c>
      <c r="BK5" s="18">
        <f>Measures!$C$23</f>
        <v>19</v>
      </c>
      <c r="BL5" s="18">
        <f>Measures!$C$24</f>
        <v>13</v>
      </c>
      <c r="BM5" s="18">
        <f>Measures!$C$26</f>
        <v>0.32</v>
      </c>
      <c r="BN5" s="18">
        <f>Measures!$D$26</f>
        <v>0.25</v>
      </c>
      <c r="BO5" s="18">
        <f>Measures!$C$27</f>
        <v>14</v>
      </c>
      <c r="BP5" s="18">
        <f>Measures!$C$28</f>
        <v>15</v>
      </c>
      <c r="BQ5" s="88">
        <f>Measures!$C$29</f>
        <v>92</v>
      </c>
      <c r="BR5" s="88">
        <f>Measures!$C$30</f>
        <v>95</v>
      </c>
      <c r="BS5" s="88">
        <f>Measures!$C$31</f>
        <v>70</v>
      </c>
      <c r="BT5" s="64" t="str">
        <f>Code!$M$204</f>
        <v>EF 200</v>
      </c>
      <c r="BU5" s="64" t="str">
        <f>Code!$M$207</f>
        <v>EF 67</v>
      </c>
      <c r="BV5" s="64" t="str">
        <f>Code!$M$208</f>
        <v>EF 70</v>
      </c>
      <c r="BW5" s="64" t="str">
        <f>Code!$M$205</f>
        <v>EF 82</v>
      </c>
      <c r="BX5" s="64" t="s">
        <v>363</v>
      </c>
      <c r="BY5" s="64" t="s">
        <v>239</v>
      </c>
      <c r="BZ5" s="64" t="s">
        <v>240</v>
      </c>
      <c r="CA5" s="64"/>
      <c r="CB5" s="119"/>
      <c r="CC5" s="123"/>
      <c r="CD5" s="119"/>
      <c r="CE5" s="119"/>
      <c r="CF5" s="119"/>
      <c r="CG5" s="119"/>
      <c r="CH5" s="119"/>
      <c r="CI5" s="119"/>
      <c r="CJ5" s="119"/>
      <c r="CK5" s="119"/>
      <c r="CL5"/>
      <c r="CM5" s="120"/>
      <c r="CN5" s="120"/>
      <c r="CO5" s="118"/>
      <c r="CP5" s="121"/>
      <c r="CQ5" s="118"/>
      <c r="CR5" s="118"/>
      <c r="CS5" s="118"/>
      <c r="CT5" s="118"/>
      <c r="CU5" s="118"/>
      <c r="CV5" s="118"/>
      <c r="CW5" s="118"/>
      <c r="CX5" s="118"/>
      <c r="CY5" s="118"/>
      <c r="CZ5" s="118"/>
      <c r="DA5" s="118"/>
      <c r="DB5" s="118"/>
      <c r="DC5" s="118"/>
      <c r="DD5" s="118"/>
      <c r="DE5" s="118"/>
      <c r="DF5" s="118"/>
      <c r="DG5" s="118"/>
      <c r="DH5" s="118"/>
      <c r="DI5" s="126"/>
      <c r="DJ5" s="126"/>
      <c r="DK5" s="126"/>
    </row>
    <row r="6" spans="1:115" ht="14.4" x14ac:dyDescent="0.3">
      <c r="A6" s="19" t="s">
        <v>95</v>
      </c>
      <c r="B6" s="31" t="s">
        <v>85</v>
      </c>
      <c r="C6" s="19" t="s">
        <v>71</v>
      </c>
      <c r="D6" s="19">
        <v>1</v>
      </c>
      <c r="E6" s="19">
        <f>VLOOKUP(D6,Lists!$B$3:$C$18,2,FALSE)</f>
        <v>3</v>
      </c>
      <c r="F6" s="19">
        <v>2</v>
      </c>
      <c r="G6" s="19" t="s">
        <v>66</v>
      </c>
      <c r="H6" s="23">
        <v>1990</v>
      </c>
      <c r="I6" s="37">
        <v>0.14016341923318668</v>
      </c>
      <c r="J6" s="36">
        <v>7.1357303575703178E-4</v>
      </c>
      <c r="K6" s="36">
        <f t="shared" ref="K6:K69" si="4">J6</f>
        <v>7.1357303575703178E-4</v>
      </c>
      <c r="L6" s="23">
        <v>3.32</v>
      </c>
      <c r="M6" s="35">
        <v>0.33</v>
      </c>
      <c r="N6" s="35">
        <f t="shared" ref="N6:N69" si="5">M6</f>
        <v>0.33</v>
      </c>
      <c r="O6" s="38">
        <v>6.6787658802177861</v>
      </c>
      <c r="P6" s="38">
        <f t="shared" ref="P6:P69" si="6">O6</f>
        <v>6.6787658802177861</v>
      </c>
      <c r="Q6" s="38">
        <v>1.3361692000000001</v>
      </c>
      <c r="R6" s="38">
        <v>0.96303017419071424</v>
      </c>
      <c r="S6" s="23">
        <v>1.23</v>
      </c>
      <c r="T6" s="23">
        <v>0.87</v>
      </c>
      <c r="U6" s="23">
        <v>10</v>
      </c>
      <c r="V6" s="23">
        <f t="shared" ref="V6:V69" si="7">U6</f>
        <v>10</v>
      </c>
      <c r="W6" s="23">
        <v>78</v>
      </c>
      <c r="X6" s="23">
        <f t="shared" ref="X6:X69" si="8">W6</f>
        <v>78</v>
      </c>
      <c r="Y6" s="23">
        <v>62</v>
      </c>
      <c r="Z6" s="23" t="str">
        <f>Code!$K$204</f>
        <v>EF 86</v>
      </c>
      <c r="AA6" s="23" t="str">
        <f>Code!$K$207</f>
        <v>EF 57</v>
      </c>
      <c r="AB6" s="23" t="str">
        <f>Code!$K$208</f>
        <v>EF 57</v>
      </c>
      <c r="AC6" s="23" t="str">
        <f>Code!$K$205</f>
        <v>EF 57</v>
      </c>
      <c r="AD6" s="23" t="s">
        <v>237</v>
      </c>
      <c r="AE6" s="23" t="s">
        <v>237</v>
      </c>
      <c r="AF6" s="23" t="s">
        <v>237</v>
      </c>
      <c r="AG6" s="39">
        <f t="shared" si="3"/>
        <v>7.1357303575703178E-4</v>
      </c>
      <c r="AH6" s="39">
        <f t="shared" ref="AH6:AH69" si="9">AG6</f>
        <v>7.1357303575703178E-4</v>
      </c>
      <c r="AI6" s="18">
        <f t="shared" ref="AI6:AI69" si="10">L6</f>
        <v>3.32</v>
      </c>
      <c r="AJ6" s="41">
        <f>Code!$B$23</f>
        <v>0.15</v>
      </c>
      <c r="AK6" s="41">
        <f t="shared" ref="AK6:AK69" si="11">AJ6</f>
        <v>0.15</v>
      </c>
      <c r="AL6" s="110">
        <f t="shared" ref="AL6:AL69" si="12">O6</f>
        <v>6.6787658802177861</v>
      </c>
      <c r="AM6" s="110">
        <f t="shared" ref="AM6:AM69" si="13">AL6</f>
        <v>6.6787658802177861</v>
      </c>
      <c r="AN6" s="110">
        <f t="shared" ref="AN6:AN69" si="14">Q6</f>
        <v>1.3361692000000001</v>
      </c>
      <c r="AO6" s="110">
        <f t="shared" ref="AO6:AO69" si="15">R6</f>
        <v>0.96303017419071424</v>
      </c>
      <c r="AP6" s="18">
        <f>VLOOKUP(D6,Code!$B$92:$D$107,2,FALSE)</f>
        <v>0.32</v>
      </c>
      <c r="AQ6" s="18">
        <f>VLOOKUP(E6,Code!$B$92:$D$107,3,FALSE)</f>
        <v>0.25</v>
      </c>
      <c r="AR6" s="18">
        <f>Code!$C$132</f>
        <v>14</v>
      </c>
      <c r="AS6" s="18">
        <f t="shared" ref="AS6:AS69" si="16">AR6</f>
        <v>14</v>
      </c>
      <c r="AT6" s="88">
        <f>Code!$C$189</f>
        <v>80</v>
      </c>
      <c r="AU6" s="88">
        <f t="shared" ref="AU6:AU69" si="17">AT6</f>
        <v>80</v>
      </c>
      <c r="AV6" s="88">
        <f>Code!$C$198</f>
        <v>66</v>
      </c>
      <c r="AW6" s="18" t="str">
        <f>Code!$L$204</f>
        <v>EF 95</v>
      </c>
      <c r="AX6" s="64" t="str">
        <f>Code!$L$207</f>
        <v>EF 60</v>
      </c>
      <c r="AY6" s="64" t="str">
        <f>Code!$L$208</f>
        <v>EF 60</v>
      </c>
      <c r="AZ6" s="64" t="str">
        <f>Code!$L$205</f>
        <v>EF 62</v>
      </c>
      <c r="BA6" s="23" t="s">
        <v>237</v>
      </c>
      <c r="BB6" s="23" t="s">
        <v>237</v>
      </c>
      <c r="BC6" s="23" t="s">
        <v>237</v>
      </c>
      <c r="BD6" s="39">
        <f t="shared" ref="BD6:BD69" si="18" xml:space="preserve"> (1-15/100)*J6</f>
        <v>6.0653708039347702E-4</v>
      </c>
      <c r="BE6" s="39">
        <f t="shared" ref="BE6:BE69" si="19" xml:space="preserve"> (1-30/100)*J6</f>
        <v>4.9950112502992225E-4</v>
      </c>
      <c r="BF6" s="18">
        <f>Measures!$C$3</f>
        <v>8</v>
      </c>
      <c r="BG6" s="41">
        <f>Measures!$C$4</f>
        <v>0.1</v>
      </c>
      <c r="BH6" s="41">
        <v>0.06</v>
      </c>
      <c r="BI6" s="18">
        <f>VLOOKUP(D6,Measures!$B$6:$C$21,2,FALSE)</f>
        <v>38</v>
      </c>
      <c r="BJ6" s="18">
        <f>Measures!$C$22</f>
        <v>44</v>
      </c>
      <c r="BK6" s="18">
        <f>Measures!$C$23</f>
        <v>19</v>
      </c>
      <c r="BL6" s="18">
        <f>Measures!$C$24</f>
        <v>13</v>
      </c>
      <c r="BM6" s="18">
        <f>Measures!$C$26</f>
        <v>0.32</v>
      </c>
      <c r="BN6" s="18">
        <f>Measures!$D$26</f>
        <v>0.25</v>
      </c>
      <c r="BO6" s="18">
        <f>Measures!$C$27</f>
        <v>14</v>
      </c>
      <c r="BP6" s="18">
        <f>Measures!$C$28</f>
        <v>15</v>
      </c>
      <c r="BQ6" s="88">
        <f>Measures!$C$29</f>
        <v>92</v>
      </c>
      <c r="BR6" s="88">
        <f>Measures!$C$30</f>
        <v>95</v>
      </c>
      <c r="BS6" s="88">
        <f>Measures!$C$31</f>
        <v>70</v>
      </c>
      <c r="BT6" s="64" t="str">
        <f>Code!$M$204</f>
        <v>EF 200</v>
      </c>
      <c r="BU6" s="64" t="str">
        <f>Code!$M$207</f>
        <v>EF 67</v>
      </c>
      <c r="BV6" s="64" t="str">
        <f>Code!$M$208</f>
        <v>EF 70</v>
      </c>
      <c r="BW6" s="64" t="str">
        <f>Code!$M$205</f>
        <v>EF 82</v>
      </c>
      <c r="BX6" s="64" t="s">
        <v>363</v>
      </c>
      <c r="BY6" s="64" t="s">
        <v>239</v>
      </c>
      <c r="BZ6" s="64" t="s">
        <v>240</v>
      </c>
      <c r="CA6" s="64"/>
      <c r="CB6" s="64"/>
      <c r="CC6" s="64"/>
      <c r="CD6" s="64"/>
      <c r="CE6" s="64"/>
      <c r="CF6" s="64"/>
      <c r="CG6" s="64"/>
      <c r="CH6" s="64"/>
      <c r="CI6" s="64"/>
      <c r="CJ6" s="64"/>
      <c r="CK6" s="64"/>
      <c r="CL6" s="64"/>
      <c r="CM6" s="18"/>
      <c r="CN6" s="18"/>
    </row>
    <row r="7" spans="1:115" ht="14.4" x14ac:dyDescent="0.3">
      <c r="A7" s="19" t="s">
        <v>22</v>
      </c>
      <c r="B7" s="31" t="s">
        <v>85</v>
      </c>
      <c r="C7" s="19" t="s">
        <v>71</v>
      </c>
      <c r="D7" s="19">
        <v>1</v>
      </c>
      <c r="E7" s="19">
        <f>VLOOKUP(D7,Lists!$B$3:$C$18,2,FALSE)</f>
        <v>3</v>
      </c>
      <c r="F7" s="19">
        <v>1</v>
      </c>
      <c r="G7" s="19" t="s">
        <v>66</v>
      </c>
      <c r="H7" s="23">
        <v>1600</v>
      </c>
      <c r="I7" s="37">
        <v>0.14016341923318668</v>
      </c>
      <c r="J7" s="36">
        <v>7.1357303575703178E-4</v>
      </c>
      <c r="K7" s="36">
        <f t="shared" si="4"/>
        <v>7.1357303575703178E-4</v>
      </c>
      <c r="L7" s="23">
        <v>3.32</v>
      </c>
      <c r="M7" s="35">
        <v>0.33</v>
      </c>
      <c r="N7" s="35">
        <f t="shared" si="5"/>
        <v>0.33</v>
      </c>
      <c r="O7" s="38">
        <v>6.6787658802177861</v>
      </c>
      <c r="P7" s="38">
        <f t="shared" si="6"/>
        <v>6.6787658802177861</v>
      </c>
      <c r="Q7" s="38">
        <v>1.3361692000000001</v>
      </c>
      <c r="R7" s="38">
        <v>0.96303017419071424</v>
      </c>
      <c r="S7" s="23">
        <v>1.23</v>
      </c>
      <c r="T7" s="23">
        <v>0.87</v>
      </c>
      <c r="U7" s="23">
        <v>10</v>
      </c>
      <c r="V7" s="23">
        <f t="shared" si="7"/>
        <v>10</v>
      </c>
      <c r="W7" s="23">
        <v>78</v>
      </c>
      <c r="X7" s="23">
        <f t="shared" si="8"/>
        <v>78</v>
      </c>
      <c r="Y7" s="23">
        <v>62</v>
      </c>
      <c r="Z7" s="23" t="str">
        <f>Code!$K$204</f>
        <v>EF 86</v>
      </c>
      <c r="AA7" s="23" t="str">
        <f>Code!$K$207</f>
        <v>EF 57</v>
      </c>
      <c r="AB7" s="23" t="str">
        <f>Code!$K$208</f>
        <v>EF 57</v>
      </c>
      <c r="AC7" s="23" t="str">
        <f>Code!$K$205</f>
        <v>EF 57</v>
      </c>
      <c r="AD7" s="23" t="s">
        <v>237</v>
      </c>
      <c r="AE7" s="23" t="s">
        <v>237</v>
      </c>
      <c r="AF7" s="23" t="s">
        <v>237</v>
      </c>
      <c r="AG7" s="39">
        <f t="shared" si="3"/>
        <v>7.1357303575703178E-4</v>
      </c>
      <c r="AH7" s="39">
        <f t="shared" si="9"/>
        <v>7.1357303575703178E-4</v>
      </c>
      <c r="AI7" s="18">
        <f t="shared" si="10"/>
        <v>3.32</v>
      </c>
      <c r="AJ7" s="41">
        <f>Code!$B$23</f>
        <v>0.15</v>
      </c>
      <c r="AK7" s="41">
        <f t="shared" si="11"/>
        <v>0.15</v>
      </c>
      <c r="AL7" s="110">
        <f t="shared" si="12"/>
        <v>6.6787658802177861</v>
      </c>
      <c r="AM7" s="110">
        <f t="shared" si="13"/>
        <v>6.6787658802177861</v>
      </c>
      <c r="AN7" s="110">
        <f t="shared" si="14"/>
        <v>1.3361692000000001</v>
      </c>
      <c r="AO7" s="110">
        <f t="shared" si="15"/>
        <v>0.96303017419071424</v>
      </c>
      <c r="AP7" s="18">
        <f>VLOOKUP(D7,Code!$B$92:$D$107,2,FALSE)</f>
        <v>0.32</v>
      </c>
      <c r="AQ7" s="18">
        <f>VLOOKUP(E7,Code!$B$92:$D$107,3,FALSE)</f>
        <v>0.25</v>
      </c>
      <c r="AR7" s="18">
        <f>Code!$C$132</f>
        <v>14</v>
      </c>
      <c r="AS7" s="18">
        <f t="shared" si="16"/>
        <v>14</v>
      </c>
      <c r="AT7" s="88">
        <f>Code!$C$189</f>
        <v>80</v>
      </c>
      <c r="AU7" s="88">
        <f t="shared" si="17"/>
        <v>80</v>
      </c>
      <c r="AV7" s="88">
        <f>Code!$C$198</f>
        <v>66</v>
      </c>
      <c r="AW7" s="18" t="str">
        <f>Code!$L$204</f>
        <v>EF 95</v>
      </c>
      <c r="AX7" s="64" t="str">
        <f>Code!$L$207</f>
        <v>EF 60</v>
      </c>
      <c r="AY7" s="64" t="str">
        <f>Code!$L$208</f>
        <v>EF 60</v>
      </c>
      <c r="AZ7" s="64" t="str">
        <f>Code!$L$205</f>
        <v>EF 62</v>
      </c>
      <c r="BA7" s="23" t="s">
        <v>237</v>
      </c>
      <c r="BB7" s="23" t="s">
        <v>237</v>
      </c>
      <c r="BC7" s="23" t="s">
        <v>237</v>
      </c>
      <c r="BD7" s="39">
        <f t="shared" si="18"/>
        <v>6.0653708039347702E-4</v>
      </c>
      <c r="BE7" s="39">
        <f t="shared" si="19"/>
        <v>4.9950112502992225E-4</v>
      </c>
      <c r="BF7" s="18">
        <f>Measures!$C$3</f>
        <v>8</v>
      </c>
      <c r="BG7" s="41">
        <f>Measures!$C$4</f>
        <v>0.1</v>
      </c>
      <c r="BH7" s="41">
        <v>0.06</v>
      </c>
      <c r="BI7" s="18">
        <f>VLOOKUP(D7,Measures!$B$6:$C$21,2,FALSE)</f>
        <v>38</v>
      </c>
      <c r="BJ7" s="18">
        <f>Measures!$C$22</f>
        <v>44</v>
      </c>
      <c r="BK7" s="18">
        <f>Measures!$C$23</f>
        <v>19</v>
      </c>
      <c r="BL7" s="18">
        <f>Measures!$C$24</f>
        <v>13</v>
      </c>
      <c r="BM7" s="18">
        <f>Measures!$C$26</f>
        <v>0.32</v>
      </c>
      <c r="BN7" s="18">
        <f>Measures!$D$26</f>
        <v>0.25</v>
      </c>
      <c r="BO7" s="18">
        <f>Measures!$C$27</f>
        <v>14</v>
      </c>
      <c r="BP7" s="18">
        <f>Measures!$C$28</f>
        <v>15</v>
      </c>
      <c r="BQ7" s="88">
        <f>Measures!$C$29</f>
        <v>92</v>
      </c>
      <c r="BR7" s="88">
        <f>Measures!$C$30</f>
        <v>95</v>
      </c>
      <c r="BS7" s="88">
        <f>Measures!$C$31</f>
        <v>70</v>
      </c>
      <c r="BT7" s="64" t="str">
        <f>Code!$M$204</f>
        <v>EF 200</v>
      </c>
      <c r="BU7" s="64" t="str">
        <f>Code!$M$207</f>
        <v>EF 67</v>
      </c>
      <c r="BV7" s="64" t="str">
        <f>Code!$M$208</f>
        <v>EF 70</v>
      </c>
      <c r="BW7" s="64" t="str">
        <f>Code!$M$205</f>
        <v>EF 82</v>
      </c>
      <c r="BX7" s="64" t="s">
        <v>363</v>
      </c>
      <c r="BY7" s="64" t="s">
        <v>239</v>
      </c>
      <c r="BZ7" s="64" t="s">
        <v>240</v>
      </c>
      <c r="CA7" s="64"/>
      <c r="CB7" s="64"/>
      <c r="CC7" s="64"/>
      <c r="CD7" s="64"/>
      <c r="CE7" s="64"/>
      <c r="CF7" s="64"/>
      <c r="CG7" s="64"/>
      <c r="CH7" s="64"/>
      <c r="CI7" s="64"/>
      <c r="CJ7" s="64"/>
      <c r="CK7" s="64"/>
      <c r="CL7" s="64"/>
      <c r="CM7" s="18"/>
      <c r="CN7" s="18"/>
    </row>
    <row r="8" spans="1:115" ht="14.4" x14ac:dyDescent="0.3">
      <c r="A8" s="19" t="s">
        <v>22</v>
      </c>
      <c r="B8" s="31" t="s">
        <v>85</v>
      </c>
      <c r="C8" s="19" t="s">
        <v>71</v>
      </c>
      <c r="D8" s="19">
        <v>1</v>
      </c>
      <c r="E8" s="19">
        <f>VLOOKUP(D8,Lists!$B$3:$C$18,2,FALSE)</f>
        <v>3</v>
      </c>
      <c r="F8" s="19">
        <v>2</v>
      </c>
      <c r="G8" s="19" t="s">
        <v>66</v>
      </c>
      <c r="H8" s="23">
        <v>1990</v>
      </c>
      <c r="I8" s="37">
        <v>0.14016341923318668</v>
      </c>
      <c r="J8" s="36">
        <v>7.1357303575703178E-4</v>
      </c>
      <c r="K8" s="36">
        <f t="shared" si="4"/>
        <v>7.1357303575703178E-4</v>
      </c>
      <c r="L8" s="23">
        <v>3.32</v>
      </c>
      <c r="M8" s="35">
        <v>0.33</v>
      </c>
      <c r="N8" s="35">
        <f t="shared" si="5"/>
        <v>0.33</v>
      </c>
      <c r="O8" s="38">
        <v>6.6787658802177861</v>
      </c>
      <c r="P8" s="38">
        <f t="shared" si="6"/>
        <v>6.6787658802177861</v>
      </c>
      <c r="Q8" s="38">
        <v>1.3361692000000001</v>
      </c>
      <c r="R8" s="38">
        <v>0.96303017419071424</v>
      </c>
      <c r="S8" s="23">
        <v>1.23</v>
      </c>
      <c r="T8" s="23">
        <v>0.87</v>
      </c>
      <c r="U8" s="23">
        <v>10</v>
      </c>
      <c r="V8" s="23">
        <f t="shared" si="7"/>
        <v>10</v>
      </c>
      <c r="W8" s="23">
        <v>78</v>
      </c>
      <c r="X8" s="23">
        <f t="shared" si="8"/>
        <v>78</v>
      </c>
      <c r="Y8" s="23">
        <v>62</v>
      </c>
      <c r="Z8" s="23" t="str">
        <f>Code!$K$204</f>
        <v>EF 86</v>
      </c>
      <c r="AA8" s="23" t="str">
        <f>Code!$K$207</f>
        <v>EF 57</v>
      </c>
      <c r="AB8" s="23" t="str">
        <f>Code!$K$208</f>
        <v>EF 57</v>
      </c>
      <c r="AC8" s="23" t="str">
        <f>Code!$K$205</f>
        <v>EF 57</v>
      </c>
      <c r="AD8" s="23" t="s">
        <v>237</v>
      </c>
      <c r="AE8" s="23" t="s">
        <v>237</v>
      </c>
      <c r="AF8" s="23" t="s">
        <v>237</v>
      </c>
      <c r="AG8" s="39">
        <f t="shared" si="3"/>
        <v>7.1357303575703178E-4</v>
      </c>
      <c r="AH8" s="39">
        <f t="shared" si="9"/>
        <v>7.1357303575703178E-4</v>
      </c>
      <c r="AI8" s="18">
        <f t="shared" si="10"/>
        <v>3.32</v>
      </c>
      <c r="AJ8" s="41">
        <f>Code!$B$23</f>
        <v>0.15</v>
      </c>
      <c r="AK8" s="41">
        <f t="shared" si="11"/>
        <v>0.15</v>
      </c>
      <c r="AL8" s="110">
        <f t="shared" si="12"/>
        <v>6.6787658802177861</v>
      </c>
      <c r="AM8" s="110">
        <f t="shared" si="13"/>
        <v>6.6787658802177861</v>
      </c>
      <c r="AN8" s="110">
        <f t="shared" si="14"/>
        <v>1.3361692000000001</v>
      </c>
      <c r="AO8" s="110">
        <f t="shared" si="15"/>
        <v>0.96303017419071424</v>
      </c>
      <c r="AP8" s="18">
        <f>VLOOKUP(D8,Code!$B$92:$D$107,2,FALSE)</f>
        <v>0.32</v>
      </c>
      <c r="AQ8" s="18">
        <f>VLOOKUP(E8,Code!$B$92:$D$107,3,FALSE)</f>
        <v>0.25</v>
      </c>
      <c r="AR8" s="18">
        <f>Code!$C$132</f>
        <v>14</v>
      </c>
      <c r="AS8" s="18">
        <f t="shared" si="16"/>
        <v>14</v>
      </c>
      <c r="AT8" s="88">
        <f>Code!$C$189</f>
        <v>80</v>
      </c>
      <c r="AU8" s="88">
        <f t="shared" si="17"/>
        <v>80</v>
      </c>
      <c r="AV8" s="88">
        <f>Code!$C$198</f>
        <v>66</v>
      </c>
      <c r="AW8" s="18" t="str">
        <f>Code!$L$204</f>
        <v>EF 95</v>
      </c>
      <c r="AX8" s="64" t="str">
        <f>Code!$L$207</f>
        <v>EF 60</v>
      </c>
      <c r="AY8" s="64" t="str">
        <f>Code!$L$208</f>
        <v>EF 60</v>
      </c>
      <c r="AZ8" s="64" t="str">
        <f>Code!$L$205</f>
        <v>EF 62</v>
      </c>
      <c r="BA8" s="23" t="s">
        <v>237</v>
      </c>
      <c r="BB8" s="23" t="s">
        <v>237</v>
      </c>
      <c r="BC8" s="23" t="s">
        <v>237</v>
      </c>
      <c r="BD8" s="39">
        <f t="shared" si="18"/>
        <v>6.0653708039347702E-4</v>
      </c>
      <c r="BE8" s="39">
        <f t="shared" si="19"/>
        <v>4.9950112502992225E-4</v>
      </c>
      <c r="BF8" s="18">
        <f>Measures!$C$3</f>
        <v>8</v>
      </c>
      <c r="BG8" s="41">
        <f>Measures!$C$4</f>
        <v>0.1</v>
      </c>
      <c r="BH8" s="41">
        <v>0.06</v>
      </c>
      <c r="BI8" s="18">
        <f>VLOOKUP(D8,Measures!$B$6:$C$21,2,FALSE)</f>
        <v>38</v>
      </c>
      <c r="BJ8" s="18">
        <f>Measures!$C$22</f>
        <v>44</v>
      </c>
      <c r="BK8" s="18">
        <f>Measures!$C$23</f>
        <v>19</v>
      </c>
      <c r="BL8" s="18">
        <f>Measures!$C$24</f>
        <v>13</v>
      </c>
      <c r="BM8" s="18">
        <f>Measures!$C$26</f>
        <v>0.32</v>
      </c>
      <c r="BN8" s="18">
        <f>Measures!$D$26</f>
        <v>0.25</v>
      </c>
      <c r="BO8" s="18">
        <f>Measures!$C$27</f>
        <v>14</v>
      </c>
      <c r="BP8" s="18">
        <f>Measures!$C$28</f>
        <v>15</v>
      </c>
      <c r="BQ8" s="88">
        <f>Measures!$C$29</f>
        <v>92</v>
      </c>
      <c r="BR8" s="88">
        <f>Measures!$C$30</f>
        <v>95</v>
      </c>
      <c r="BS8" s="88">
        <f>Measures!$C$31</f>
        <v>70</v>
      </c>
      <c r="BT8" s="64" t="str">
        <f>Code!$M$204</f>
        <v>EF 200</v>
      </c>
      <c r="BU8" s="64" t="str">
        <f>Code!$M$207</f>
        <v>EF 67</v>
      </c>
      <c r="BV8" s="64" t="str">
        <f>Code!$M$208</f>
        <v>EF 70</v>
      </c>
      <c r="BW8" s="64" t="str">
        <f>Code!$M$205</f>
        <v>EF 82</v>
      </c>
      <c r="BX8" s="64" t="s">
        <v>363</v>
      </c>
      <c r="BY8" s="64" t="s">
        <v>239</v>
      </c>
      <c r="BZ8" s="64" t="s">
        <v>240</v>
      </c>
      <c r="CA8" s="64"/>
      <c r="CB8" s="64"/>
      <c r="CC8" s="64"/>
      <c r="CD8" s="64"/>
      <c r="CE8" s="64"/>
      <c r="CF8" s="64"/>
      <c r="CG8" s="64"/>
      <c r="CH8" s="64"/>
      <c r="CI8" s="64"/>
      <c r="CJ8" s="64"/>
      <c r="CK8" s="64"/>
      <c r="CL8" s="64"/>
      <c r="CM8" s="18"/>
      <c r="CN8" s="18"/>
    </row>
    <row r="9" spans="1:115" ht="14.4" x14ac:dyDescent="0.3">
      <c r="A9" s="19" t="s">
        <v>95</v>
      </c>
      <c r="B9" s="31" t="s">
        <v>85</v>
      </c>
      <c r="C9" s="19" t="s">
        <v>87</v>
      </c>
      <c r="D9" s="19">
        <v>1</v>
      </c>
      <c r="E9" s="19">
        <f>VLOOKUP(D9,Lists!$B$3:$C$18,2,FALSE)</f>
        <v>3</v>
      </c>
      <c r="F9" s="19">
        <v>1</v>
      </c>
      <c r="G9" s="19" t="s">
        <v>66</v>
      </c>
      <c r="H9" s="23">
        <v>1600</v>
      </c>
      <c r="I9" s="37">
        <v>0.14016341923318668</v>
      </c>
      <c r="J9" s="36">
        <v>7.1357303575703178E-4</v>
      </c>
      <c r="K9" s="36">
        <f t="shared" si="4"/>
        <v>7.1357303575703178E-4</v>
      </c>
      <c r="L9" s="23">
        <v>3.32</v>
      </c>
      <c r="M9" s="35">
        <v>0.33</v>
      </c>
      <c r="N9" s="35">
        <f t="shared" si="5"/>
        <v>0.33</v>
      </c>
      <c r="O9" s="38">
        <v>6.6787658802177861</v>
      </c>
      <c r="P9" s="38">
        <f t="shared" si="6"/>
        <v>6.6787658802177861</v>
      </c>
      <c r="Q9" s="38">
        <v>1.3361692000000001</v>
      </c>
      <c r="R9" s="38">
        <v>0.96303017419071424</v>
      </c>
      <c r="S9" s="23">
        <v>1.23</v>
      </c>
      <c r="T9" s="23">
        <v>0.87</v>
      </c>
      <c r="U9" s="23">
        <v>10</v>
      </c>
      <c r="V9" s="23">
        <f t="shared" si="7"/>
        <v>10</v>
      </c>
      <c r="W9" s="23">
        <v>78</v>
      </c>
      <c r="X9" s="23">
        <f t="shared" si="8"/>
        <v>78</v>
      </c>
      <c r="Y9" s="23">
        <v>62</v>
      </c>
      <c r="Z9" s="23" t="str">
        <f>Code!$K$204</f>
        <v>EF 86</v>
      </c>
      <c r="AA9" s="23" t="str">
        <f>Code!$K$207</f>
        <v>EF 57</v>
      </c>
      <c r="AB9" s="23" t="str">
        <f>Code!$K$208</f>
        <v>EF 57</v>
      </c>
      <c r="AC9" s="23" t="str">
        <f>Code!$K$205</f>
        <v>EF 57</v>
      </c>
      <c r="AD9" s="23" t="s">
        <v>237</v>
      </c>
      <c r="AE9" s="23" t="s">
        <v>237</v>
      </c>
      <c r="AF9" s="23" t="s">
        <v>237</v>
      </c>
      <c r="AG9" s="39">
        <f t="shared" si="3"/>
        <v>7.1357303575703178E-4</v>
      </c>
      <c r="AH9" s="39">
        <f t="shared" si="9"/>
        <v>7.1357303575703178E-4</v>
      </c>
      <c r="AI9" s="18">
        <f t="shared" si="10"/>
        <v>3.32</v>
      </c>
      <c r="AJ9" s="41">
        <f>Code!$B$23</f>
        <v>0.15</v>
      </c>
      <c r="AK9" s="41">
        <f t="shared" si="11"/>
        <v>0.15</v>
      </c>
      <c r="AL9" s="110">
        <f t="shared" si="12"/>
        <v>6.6787658802177861</v>
      </c>
      <c r="AM9" s="110">
        <f t="shared" si="13"/>
        <v>6.6787658802177861</v>
      </c>
      <c r="AN9" s="110">
        <f t="shared" si="14"/>
        <v>1.3361692000000001</v>
      </c>
      <c r="AO9" s="110">
        <f t="shared" si="15"/>
        <v>0.96303017419071424</v>
      </c>
      <c r="AP9" s="18">
        <f>VLOOKUP(D9,Code!$B$92:$D$107,2,FALSE)</f>
        <v>0.32</v>
      </c>
      <c r="AQ9" s="18">
        <f>VLOOKUP(E9,Code!$B$92:$D$107,3,FALSE)</f>
        <v>0.25</v>
      </c>
      <c r="AR9" s="18">
        <f>Code!$C$132</f>
        <v>14</v>
      </c>
      <c r="AS9" s="18">
        <f t="shared" si="16"/>
        <v>14</v>
      </c>
      <c r="AT9" s="88">
        <f>Code!$C$189</f>
        <v>80</v>
      </c>
      <c r="AU9" s="88">
        <f t="shared" si="17"/>
        <v>80</v>
      </c>
      <c r="AV9" s="88">
        <f>Code!$C$198</f>
        <v>66</v>
      </c>
      <c r="AW9" s="18" t="str">
        <f>Code!$L$204</f>
        <v>EF 95</v>
      </c>
      <c r="AX9" s="64" t="str">
        <f>Code!$L$207</f>
        <v>EF 60</v>
      </c>
      <c r="AY9" s="64" t="str">
        <f>Code!$L$208</f>
        <v>EF 60</v>
      </c>
      <c r="AZ9" s="64" t="str">
        <f>Code!$L$205</f>
        <v>EF 62</v>
      </c>
      <c r="BA9" s="23" t="s">
        <v>237</v>
      </c>
      <c r="BB9" s="23" t="s">
        <v>237</v>
      </c>
      <c r="BC9" s="23" t="s">
        <v>237</v>
      </c>
      <c r="BD9" s="39">
        <f t="shared" si="18"/>
        <v>6.0653708039347702E-4</v>
      </c>
      <c r="BE9" s="39">
        <f t="shared" si="19"/>
        <v>4.9950112502992225E-4</v>
      </c>
      <c r="BF9" s="18">
        <f>Measures!$C$3</f>
        <v>8</v>
      </c>
      <c r="BG9" s="41">
        <f>Measures!$C$4</f>
        <v>0.1</v>
      </c>
      <c r="BH9" s="41">
        <v>0.06</v>
      </c>
      <c r="BI9" s="18">
        <f>VLOOKUP(D9,Measures!$B$6:$C$21,2,FALSE)</f>
        <v>38</v>
      </c>
      <c r="BJ9" s="18">
        <f>Measures!$C$22</f>
        <v>44</v>
      </c>
      <c r="BK9" s="18">
        <f>Measures!$C$23</f>
        <v>19</v>
      </c>
      <c r="BL9" s="18">
        <f>Measures!$C$24</f>
        <v>13</v>
      </c>
      <c r="BM9" s="18">
        <f>Measures!$C$26</f>
        <v>0.32</v>
      </c>
      <c r="BN9" s="18">
        <f>Measures!$D$26</f>
        <v>0.25</v>
      </c>
      <c r="BO9" s="18">
        <f>Measures!$C$27</f>
        <v>14</v>
      </c>
      <c r="BP9" s="18">
        <f>Measures!$C$28</f>
        <v>15</v>
      </c>
      <c r="BQ9" s="88">
        <f>Measures!$C$29</f>
        <v>92</v>
      </c>
      <c r="BR9" s="88">
        <f>Measures!$C$30</f>
        <v>95</v>
      </c>
      <c r="BS9" s="88">
        <f>Measures!$C$31</f>
        <v>70</v>
      </c>
      <c r="BT9" s="64" t="str">
        <f>Code!$M$204</f>
        <v>EF 200</v>
      </c>
      <c r="BU9" s="64" t="str">
        <f>Code!$M$207</f>
        <v>EF 67</v>
      </c>
      <c r="BV9" s="64" t="str">
        <f>Code!$M$208</f>
        <v>EF 70</v>
      </c>
      <c r="BW9" s="64" t="str">
        <f>Code!$M$205</f>
        <v>EF 82</v>
      </c>
      <c r="BX9" s="64" t="s">
        <v>363</v>
      </c>
      <c r="BY9" s="64" t="s">
        <v>239</v>
      </c>
      <c r="BZ9" s="64" t="s">
        <v>240</v>
      </c>
      <c r="CA9" s="64"/>
      <c r="CB9" s="64"/>
      <c r="CC9" s="64"/>
      <c r="CD9" s="64"/>
      <c r="CE9" s="64"/>
      <c r="CF9" s="64"/>
      <c r="CG9" s="64"/>
      <c r="CH9" s="64"/>
      <c r="CI9" s="64"/>
      <c r="CJ9" s="64"/>
      <c r="CK9" s="64"/>
      <c r="CL9" s="64"/>
      <c r="CM9" s="18"/>
      <c r="CN9" s="18"/>
    </row>
    <row r="10" spans="1:115" ht="14.4" x14ac:dyDescent="0.3">
      <c r="A10" s="19" t="s">
        <v>95</v>
      </c>
      <c r="B10" s="31" t="s">
        <v>85</v>
      </c>
      <c r="C10" s="19" t="s">
        <v>87</v>
      </c>
      <c r="D10" s="19">
        <v>1</v>
      </c>
      <c r="E10" s="19">
        <f>VLOOKUP(D10,Lists!$B$3:$C$18,2,FALSE)</f>
        <v>3</v>
      </c>
      <c r="F10" s="19">
        <v>2</v>
      </c>
      <c r="G10" s="19" t="s">
        <v>66</v>
      </c>
      <c r="H10" s="23">
        <v>1990</v>
      </c>
      <c r="I10" s="37">
        <v>0.14016341923318668</v>
      </c>
      <c r="J10" s="36">
        <v>7.1357303575703178E-4</v>
      </c>
      <c r="K10" s="36">
        <f t="shared" si="4"/>
        <v>7.1357303575703178E-4</v>
      </c>
      <c r="L10" s="23">
        <v>3.32</v>
      </c>
      <c r="M10" s="35">
        <v>0.33</v>
      </c>
      <c r="N10" s="35">
        <f t="shared" si="5"/>
        <v>0.33</v>
      </c>
      <c r="O10" s="38">
        <v>6.6787658802177861</v>
      </c>
      <c r="P10" s="38">
        <f t="shared" si="6"/>
        <v>6.6787658802177861</v>
      </c>
      <c r="Q10" s="38">
        <v>1.3361692000000001</v>
      </c>
      <c r="R10" s="38">
        <v>0.96303017419071424</v>
      </c>
      <c r="S10" s="23">
        <v>1.23</v>
      </c>
      <c r="T10" s="23">
        <v>0.87</v>
      </c>
      <c r="U10" s="23">
        <v>10</v>
      </c>
      <c r="V10" s="23">
        <f t="shared" si="7"/>
        <v>10</v>
      </c>
      <c r="W10" s="23">
        <v>78</v>
      </c>
      <c r="X10" s="23">
        <f t="shared" si="8"/>
        <v>78</v>
      </c>
      <c r="Y10" s="23">
        <v>62</v>
      </c>
      <c r="Z10" s="23" t="str">
        <f>Code!$K$204</f>
        <v>EF 86</v>
      </c>
      <c r="AA10" s="23" t="str">
        <f>Code!$K$207</f>
        <v>EF 57</v>
      </c>
      <c r="AB10" s="23" t="str">
        <f>Code!$K$208</f>
        <v>EF 57</v>
      </c>
      <c r="AC10" s="23" t="str">
        <f>Code!$K$205</f>
        <v>EF 57</v>
      </c>
      <c r="AD10" s="23" t="s">
        <v>237</v>
      </c>
      <c r="AE10" s="23" t="s">
        <v>237</v>
      </c>
      <c r="AF10" s="23" t="s">
        <v>237</v>
      </c>
      <c r="AG10" s="39">
        <f t="shared" si="3"/>
        <v>7.1357303575703178E-4</v>
      </c>
      <c r="AH10" s="39">
        <f t="shared" si="9"/>
        <v>7.1357303575703178E-4</v>
      </c>
      <c r="AI10" s="18">
        <f t="shared" si="10"/>
        <v>3.32</v>
      </c>
      <c r="AJ10" s="41">
        <f>Code!$B$23</f>
        <v>0.15</v>
      </c>
      <c r="AK10" s="41">
        <f t="shared" si="11"/>
        <v>0.15</v>
      </c>
      <c r="AL10" s="110">
        <f t="shared" si="12"/>
        <v>6.6787658802177861</v>
      </c>
      <c r="AM10" s="110">
        <f t="shared" si="13"/>
        <v>6.6787658802177861</v>
      </c>
      <c r="AN10" s="110">
        <f t="shared" si="14"/>
        <v>1.3361692000000001</v>
      </c>
      <c r="AO10" s="110">
        <f t="shared" si="15"/>
        <v>0.96303017419071424</v>
      </c>
      <c r="AP10" s="18">
        <f>VLOOKUP(D10,Code!$B$92:$D$107,2,FALSE)</f>
        <v>0.32</v>
      </c>
      <c r="AQ10" s="18">
        <f>VLOOKUP(E10,Code!$B$92:$D$107,3,FALSE)</f>
        <v>0.25</v>
      </c>
      <c r="AR10" s="18">
        <f>Code!$C$132</f>
        <v>14</v>
      </c>
      <c r="AS10" s="18">
        <f t="shared" si="16"/>
        <v>14</v>
      </c>
      <c r="AT10" s="88">
        <f>Code!$C$189</f>
        <v>80</v>
      </c>
      <c r="AU10" s="88">
        <f t="shared" si="17"/>
        <v>80</v>
      </c>
      <c r="AV10" s="88">
        <f>Code!$C$198</f>
        <v>66</v>
      </c>
      <c r="AW10" s="18" t="str">
        <f>Code!$L$204</f>
        <v>EF 95</v>
      </c>
      <c r="AX10" s="64" t="str">
        <f>Code!$L$207</f>
        <v>EF 60</v>
      </c>
      <c r="AY10" s="64" t="str">
        <f>Code!$L$208</f>
        <v>EF 60</v>
      </c>
      <c r="AZ10" s="64" t="str">
        <f>Code!$L$205</f>
        <v>EF 62</v>
      </c>
      <c r="BA10" s="23" t="s">
        <v>237</v>
      </c>
      <c r="BB10" s="23" t="s">
        <v>237</v>
      </c>
      <c r="BC10" s="23" t="s">
        <v>237</v>
      </c>
      <c r="BD10" s="39">
        <f t="shared" si="18"/>
        <v>6.0653708039347702E-4</v>
      </c>
      <c r="BE10" s="39">
        <f t="shared" si="19"/>
        <v>4.9950112502992225E-4</v>
      </c>
      <c r="BF10" s="18">
        <f>Measures!$C$3</f>
        <v>8</v>
      </c>
      <c r="BG10" s="41">
        <f>Measures!$C$4</f>
        <v>0.1</v>
      </c>
      <c r="BH10" s="41">
        <v>0.06</v>
      </c>
      <c r="BI10" s="18">
        <f>VLOOKUP(D10,Measures!$B$6:$C$21,2,FALSE)</f>
        <v>38</v>
      </c>
      <c r="BJ10" s="18">
        <f>Measures!$C$22</f>
        <v>44</v>
      </c>
      <c r="BK10" s="18">
        <f>Measures!$C$23</f>
        <v>19</v>
      </c>
      <c r="BL10" s="18">
        <f>Measures!$C$24</f>
        <v>13</v>
      </c>
      <c r="BM10" s="18">
        <f>Measures!$C$26</f>
        <v>0.32</v>
      </c>
      <c r="BN10" s="18">
        <f>Measures!$D$26</f>
        <v>0.25</v>
      </c>
      <c r="BO10" s="18">
        <f>Measures!$C$27</f>
        <v>14</v>
      </c>
      <c r="BP10" s="18">
        <f>Measures!$C$28</f>
        <v>15</v>
      </c>
      <c r="BQ10" s="88">
        <f>Measures!$C$29</f>
        <v>92</v>
      </c>
      <c r="BR10" s="88">
        <f>Measures!$C$30</f>
        <v>95</v>
      </c>
      <c r="BS10" s="88">
        <f>Measures!$C$31</f>
        <v>70</v>
      </c>
      <c r="BT10" s="64" t="str">
        <f>Code!$M$204</f>
        <v>EF 200</v>
      </c>
      <c r="BU10" s="64" t="str">
        <f>Code!$M$207</f>
        <v>EF 67</v>
      </c>
      <c r="BV10" s="64" t="str">
        <f>Code!$M$208</f>
        <v>EF 70</v>
      </c>
      <c r="BW10" s="64" t="str">
        <f>Code!$M$205</f>
        <v>EF 82</v>
      </c>
      <c r="BX10" s="64" t="s">
        <v>363</v>
      </c>
      <c r="BY10" s="64" t="s">
        <v>239</v>
      </c>
      <c r="BZ10" s="64" t="s">
        <v>240</v>
      </c>
      <c r="CA10" s="64"/>
      <c r="CB10" s="64"/>
      <c r="CC10" s="64"/>
      <c r="CD10" s="64"/>
      <c r="CE10" s="64"/>
      <c r="CF10" s="64"/>
      <c r="CG10" s="64"/>
      <c r="CH10" s="64"/>
      <c r="CI10" s="64"/>
      <c r="CJ10" s="64"/>
      <c r="CK10" s="64"/>
      <c r="CL10" s="64"/>
      <c r="CM10" s="18"/>
      <c r="CN10" s="18"/>
    </row>
    <row r="11" spans="1:115" ht="14.4" x14ac:dyDescent="0.3">
      <c r="A11" s="19" t="s">
        <v>22</v>
      </c>
      <c r="B11" s="31" t="s">
        <v>85</v>
      </c>
      <c r="C11" s="19" t="s">
        <v>87</v>
      </c>
      <c r="D11" s="19">
        <v>1</v>
      </c>
      <c r="E11" s="19">
        <f>VLOOKUP(D11,Lists!$B$3:$C$18,2,FALSE)</f>
        <v>3</v>
      </c>
      <c r="F11" s="19">
        <v>1</v>
      </c>
      <c r="G11" s="19" t="s">
        <v>66</v>
      </c>
      <c r="H11" s="23">
        <v>1600</v>
      </c>
      <c r="I11" s="37">
        <v>0.14016341923318668</v>
      </c>
      <c r="J11" s="36">
        <v>7.1357303575703178E-4</v>
      </c>
      <c r="K11" s="36">
        <f t="shared" si="4"/>
        <v>7.1357303575703178E-4</v>
      </c>
      <c r="L11" s="23">
        <v>3.32</v>
      </c>
      <c r="M11" s="35">
        <v>0.33</v>
      </c>
      <c r="N11" s="35">
        <f t="shared" si="5"/>
        <v>0.33</v>
      </c>
      <c r="O11" s="38">
        <v>6.6787658802177861</v>
      </c>
      <c r="P11" s="38">
        <f t="shared" si="6"/>
        <v>6.6787658802177861</v>
      </c>
      <c r="Q11" s="38">
        <v>1.3361692000000001</v>
      </c>
      <c r="R11" s="38">
        <v>0.96303017419071424</v>
      </c>
      <c r="S11" s="23">
        <v>1.23</v>
      </c>
      <c r="T11" s="23">
        <v>0.87</v>
      </c>
      <c r="U11" s="23">
        <v>10</v>
      </c>
      <c r="V11" s="23">
        <f t="shared" si="7"/>
        <v>10</v>
      </c>
      <c r="W11" s="23">
        <v>78</v>
      </c>
      <c r="X11" s="23">
        <f t="shared" si="8"/>
        <v>78</v>
      </c>
      <c r="Y11" s="23">
        <v>62</v>
      </c>
      <c r="Z11" s="23" t="str">
        <f>Code!$K$204</f>
        <v>EF 86</v>
      </c>
      <c r="AA11" s="23" t="str">
        <f>Code!$K$207</f>
        <v>EF 57</v>
      </c>
      <c r="AB11" s="23" t="str">
        <f>Code!$K$208</f>
        <v>EF 57</v>
      </c>
      <c r="AC11" s="23" t="str">
        <f>Code!$K$205</f>
        <v>EF 57</v>
      </c>
      <c r="AD11" s="23" t="s">
        <v>237</v>
      </c>
      <c r="AE11" s="23" t="s">
        <v>237</v>
      </c>
      <c r="AF11" s="23" t="s">
        <v>237</v>
      </c>
      <c r="AG11" s="39">
        <f t="shared" si="3"/>
        <v>7.1357303575703178E-4</v>
      </c>
      <c r="AH11" s="39">
        <f t="shared" si="9"/>
        <v>7.1357303575703178E-4</v>
      </c>
      <c r="AI11" s="18">
        <f t="shared" si="10"/>
        <v>3.32</v>
      </c>
      <c r="AJ11" s="41">
        <f>Code!$B$23</f>
        <v>0.15</v>
      </c>
      <c r="AK11" s="41">
        <f t="shared" si="11"/>
        <v>0.15</v>
      </c>
      <c r="AL11" s="110">
        <f t="shared" si="12"/>
        <v>6.6787658802177861</v>
      </c>
      <c r="AM11" s="110">
        <f t="shared" si="13"/>
        <v>6.6787658802177861</v>
      </c>
      <c r="AN11" s="110">
        <f t="shared" si="14"/>
        <v>1.3361692000000001</v>
      </c>
      <c r="AO11" s="110">
        <f t="shared" si="15"/>
        <v>0.96303017419071424</v>
      </c>
      <c r="AP11" s="18">
        <f>VLOOKUP(D11,Code!$B$92:$D$107,2,FALSE)</f>
        <v>0.32</v>
      </c>
      <c r="AQ11" s="18">
        <f>VLOOKUP(E11,Code!$B$92:$D$107,3,FALSE)</f>
        <v>0.25</v>
      </c>
      <c r="AR11" s="18">
        <f>Code!$C$132</f>
        <v>14</v>
      </c>
      <c r="AS11" s="18">
        <f t="shared" si="16"/>
        <v>14</v>
      </c>
      <c r="AT11" s="88">
        <f>Code!$C$189</f>
        <v>80</v>
      </c>
      <c r="AU11" s="88">
        <f t="shared" si="17"/>
        <v>80</v>
      </c>
      <c r="AV11" s="88">
        <f>Code!$C$198</f>
        <v>66</v>
      </c>
      <c r="AW11" s="18" t="str">
        <f>Code!$L$204</f>
        <v>EF 95</v>
      </c>
      <c r="AX11" s="64" t="str">
        <f>Code!$L$207</f>
        <v>EF 60</v>
      </c>
      <c r="AY11" s="64" t="str">
        <f>Code!$L$208</f>
        <v>EF 60</v>
      </c>
      <c r="AZ11" s="64" t="str">
        <f>Code!$L$205</f>
        <v>EF 62</v>
      </c>
      <c r="BA11" s="23" t="s">
        <v>237</v>
      </c>
      <c r="BB11" s="23" t="s">
        <v>237</v>
      </c>
      <c r="BC11" s="23" t="s">
        <v>237</v>
      </c>
      <c r="BD11" s="39">
        <f t="shared" si="18"/>
        <v>6.0653708039347702E-4</v>
      </c>
      <c r="BE11" s="39">
        <f t="shared" si="19"/>
        <v>4.9950112502992225E-4</v>
      </c>
      <c r="BF11" s="18">
        <f>Measures!$C$3</f>
        <v>8</v>
      </c>
      <c r="BG11" s="41">
        <f>Measures!$C$4</f>
        <v>0.1</v>
      </c>
      <c r="BH11" s="41">
        <v>0.06</v>
      </c>
      <c r="BI11" s="18">
        <f>VLOOKUP(D11,Measures!$B$6:$C$21,2,FALSE)</f>
        <v>38</v>
      </c>
      <c r="BJ11" s="18">
        <f>Measures!$C$22</f>
        <v>44</v>
      </c>
      <c r="BK11" s="18">
        <f>Measures!$C$23</f>
        <v>19</v>
      </c>
      <c r="BL11" s="18">
        <f>Measures!$C$24</f>
        <v>13</v>
      </c>
      <c r="BM11" s="18">
        <f>Measures!$C$26</f>
        <v>0.32</v>
      </c>
      <c r="BN11" s="18">
        <f>Measures!$D$26</f>
        <v>0.25</v>
      </c>
      <c r="BO11" s="18">
        <f>Measures!$C$27</f>
        <v>14</v>
      </c>
      <c r="BP11" s="18">
        <f>Measures!$C$28</f>
        <v>15</v>
      </c>
      <c r="BQ11" s="88">
        <f>Measures!$C$29</f>
        <v>92</v>
      </c>
      <c r="BR11" s="88">
        <f>Measures!$C$30</f>
        <v>95</v>
      </c>
      <c r="BS11" s="88">
        <f>Measures!$C$31</f>
        <v>70</v>
      </c>
      <c r="BT11" s="64" t="str">
        <f>Code!$M$204</f>
        <v>EF 200</v>
      </c>
      <c r="BU11" s="64" t="str">
        <f>Code!$M$207</f>
        <v>EF 67</v>
      </c>
      <c r="BV11" s="64" t="str">
        <f>Code!$M$208</f>
        <v>EF 70</v>
      </c>
      <c r="BW11" s="64" t="str">
        <f>Code!$M$205</f>
        <v>EF 82</v>
      </c>
      <c r="BX11" s="64" t="s">
        <v>363</v>
      </c>
      <c r="BY11" s="64" t="s">
        <v>239</v>
      </c>
      <c r="BZ11" s="64" t="s">
        <v>240</v>
      </c>
      <c r="CA11" s="64"/>
      <c r="CB11" s="64"/>
      <c r="CC11" s="64"/>
      <c r="CD11" s="64"/>
      <c r="CE11" s="64"/>
      <c r="CF11" s="64"/>
      <c r="CG11" s="64"/>
      <c r="CH11" s="64"/>
      <c r="CI11" s="64"/>
      <c r="CJ11" s="64"/>
      <c r="CK11" s="64"/>
      <c r="CL11" s="64"/>
      <c r="CM11" s="18"/>
      <c r="CN11" s="18"/>
    </row>
    <row r="12" spans="1:115" ht="14.4" x14ac:dyDescent="0.3">
      <c r="A12" s="19" t="s">
        <v>22</v>
      </c>
      <c r="B12" s="31" t="s">
        <v>85</v>
      </c>
      <c r="C12" s="19" t="s">
        <v>87</v>
      </c>
      <c r="D12" s="19">
        <v>1</v>
      </c>
      <c r="E12" s="19">
        <f>VLOOKUP(D12,Lists!$B$3:$C$18,2,FALSE)</f>
        <v>3</v>
      </c>
      <c r="F12" s="19">
        <v>2</v>
      </c>
      <c r="G12" s="19" t="s">
        <v>66</v>
      </c>
      <c r="H12" s="23">
        <v>1990</v>
      </c>
      <c r="I12" s="37">
        <v>0.14016341923318668</v>
      </c>
      <c r="J12" s="36">
        <v>7.1357303575703178E-4</v>
      </c>
      <c r="K12" s="36">
        <f t="shared" si="4"/>
        <v>7.1357303575703178E-4</v>
      </c>
      <c r="L12" s="23">
        <v>3.32</v>
      </c>
      <c r="M12" s="35">
        <v>0.33</v>
      </c>
      <c r="N12" s="35">
        <f t="shared" si="5"/>
        <v>0.33</v>
      </c>
      <c r="O12" s="38">
        <v>6.6787658802177861</v>
      </c>
      <c r="P12" s="38">
        <f t="shared" si="6"/>
        <v>6.6787658802177861</v>
      </c>
      <c r="Q12" s="38">
        <v>1.3361692000000001</v>
      </c>
      <c r="R12" s="38">
        <v>0.96303017419071424</v>
      </c>
      <c r="S12" s="23">
        <v>1.23</v>
      </c>
      <c r="T12" s="23">
        <v>0.87</v>
      </c>
      <c r="U12" s="23">
        <v>10</v>
      </c>
      <c r="V12" s="23">
        <f t="shared" si="7"/>
        <v>10</v>
      </c>
      <c r="W12" s="23">
        <v>78</v>
      </c>
      <c r="X12" s="23">
        <f t="shared" si="8"/>
        <v>78</v>
      </c>
      <c r="Y12" s="23">
        <v>62</v>
      </c>
      <c r="Z12" s="23" t="str">
        <f>Code!$K$204</f>
        <v>EF 86</v>
      </c>
      <c r="AA12" s="23" t="str">
        <f>Code!$K$207</f>
        <v>EF 57</v>
      </c>
      <c r="AB12" s="23" t="str">
        <f>Code!$K$208</f>
        <v>EF 57</v>
      </c>
      <c r="AC12" s="23" t="str">
        <f>Code!$K$205</f>
        <v>EF 57</v>
      </c>
      <c r="AD12" s="23" t="s">
        <v>237</v>
      </c>
      <c r="AE12" s="23" t="s">
        <v>237</v>
      </c>
      <c r="AF12" s="23" t="s">
        <v>237</v>
      </c>
      <c r="AG12" s="39">
        <f t="shared" si="3"/>
        <v>7.1357303575703178E-4</v>
      </c>
      <c r="AH12" s="39">
        <f t="shared" si="9"/>
        <v>7.1357303575703178E-4</v>
      </c>
      <c r="AI12" s="18">
        <f t="shared" si="10"/>
        <v>3.32</v>
      </c>
      <c r="AJ12" s="41">
        <f>Code!$B$23</f>
        <v>0.15</v>
      </c>
      <c r="AK12" s="41">
        <f t="shared" si="11"/>
        <v>0.15</v>
      </c>
      <c r="AL12" s="110">
        <f t="shared" si="12"/>
        <v>6.6787658802177861</v>
      </c>
      <c r="AM12" s="110">
        <f t="shared" si="13"/>
        <v>6.6787658802177861</v>
      </c>
      <c r="AN12" s="110">
        <f t="shared" si="14"/>
        <v>1.3361692000000001</v>
      </c>
      <c r="AO12" s="110">
        <f t="shared" si="15"/>
        <v>0.96303017419071424</v>
      </c>
      <c r="AP12" s="18">
        <f>VLOOKUP(D12,Code!$B$92:$D$107,2,FALSE)</f>
        <v>0.32</v>
      </c>
      <c r="AQ12" s="18">
        <f>VLOOKUP(E12,Code!$B$92:$D$107,3,FALSE)</f>
        <v>0.25</v>
      </c>
      <c r="AR12" s="18">
        <f>Code!$C$132</f>
        <v>14</v>
      </c>
      <c r="AS12" s="18">
        <f t="shared" si="16"/>
        <v>14</v>
      </c>
      <c r="AT12" s="88">
        <f>Code!$C$189</f>
        <v>80</v>
      </c>
      <c r="AU12" s="88">
        <f t="shared" si="17"/>
        <v>80</v>
      </c>
      <c r="AV12" s="88">
        <f>Code!$C$198</f>
        <v>66</v>
      </c>
      <c r="AW12" s="18" t="str">
        <f>Code!$L$204</f>
        <v>EF 95</v>
      </c>
      <c r="AX12" s="64" t="str">
        <f>Code!$L$207</f>
        <v>EF 60</v>
      </c>
      <c r="AY12" s="64" t="str">
        <f>Code!$L$208</f>
        <v>EF 60</v>
      </c>
      <c r="AZ12" s="64" t="str">
        <f>Code!$L$205</f>
        <v>EF 62</v>
      </c>
      <c r="BA12" s="23" t="s">
        <v>237</v>
      </c>
      <c r="BB12" s="23" t="s">
        <v>237</v>
      </c>
      <c r="BC12" s="23" t="s">
        <v>237</v>
      </c>
      <c r="BD12" s="39">
        <f t="shared" si="18"/>
        <v>6.0653708039347702E-4</v>
      </c>
      <c r="BE12" s="39">
        <f t="shared" si="19"/>
        <v>4.9950112502992225E-4</v>
      </c>
      <c r="BF12" s="18">
        <f>Measures!$C$3</f>
        <v>8</v>
      </c>
      <c r="BG12" s="41">
        <f>Measures!$C$4</f>
        <v>0.1</v>
      </c>
      <c r="BH12" s="41">
        <v>0.06</v>
      </c>
      <c r="BI12" s="18">
        <f>VLOOKUP(D12,Measures!$B$6:$C$21,2,FALSE)</f>
        <v>38</v>
      </c>
      <c r="BJ12" s="18">
        <f>Measures!$C$22</f>
        <v>44</v>
      </c>
      <c r="BK12" s="18">
        <f>Measures!$C$23</f>
        <v>19</v>
      </c>
      <c r="BL12" s="18">
        <f>Measures!$C$24</f>
        <v>13</v>
      </c>
      <c r="BM12" s="18">
        <f>Measures!$C$26</f>
        <v>0.32</v>
      </c>
      <c r="BN12" s="18">
        <f>Measures!$D$26</f>
        <v>0.25</v>
      </c>
      <c r="BO12" s="18">
        <f>Measures!$C$27</f>
        <v>14</v>
      </c>
      <c r="BP12" s="18">
        <f>Measures!$C$28</f>
        <v>15</v>
      </c>
      <c r="BQ12" s="88">
        <f>Measures!$C$29</f>
        <v>92</v>
      </c>
      <c r="BR12" s="88">
        <f>Measures!$C$30</f>
        <v>95</v>
      </c>
      <c r="BS12" s="88">
        <f>Measures!$C$31</f>
        <v>70</v>
      </c>
      <c r="BT12" s="64" t="str">
        <f>Code!$M$204</f>
        <v>EF 200</v>
      </c>
      <c r="BU12" s="64" t="str">
        <f>Code!$M$207</f>
        <v>EF 67</v>
      </c>
      <c r="BV12" s="64" t="str">
        <f>Code!$M$208</f>
        <v>EF 70</v>
      </c>
      <c r="BW12" s="64" t="str">
        <f>Code!$M$205</f>
        <v>EF 82</v>
      </c>
      <c r="BX12" s="64" t="s">
        <v>363</v>
      </c>
      <c r="BY12" s="64" t="s">
        <v>239</v>
      </c>
      <c r="BZ12" s="64" t="s">
        <v>240</v>
      </c>
      <c r="CA12" s="64"/>
      <c r="CB12" s="64"/>
      <c r="CC12" s="64"/>
      <c r="CD12" s="64"/>
      <c r="CE12" s="64"/>
      <c r="CF12" s="64"/>
      <c r="CG12" s="64"/>
      <c r="CH12" s="64"/>
      <c r="CI12" s="64"/>
      <c r="CJ12" s="64"/>
      <c r="CK12" s="64"/>
      <c r="CL12" s="64"/>
      <c r="CM12" s="18"/>
      <c r="CN12" s="18"/>
    </row>
    <row r="13" spans="1:115" ht="14.4" x14ac:dyDescent="0.3">
      <c r="A13" s="19" t="s">
        <v>95</v>
      </c>
      <c r="B13" s="31" t="s">
        <v>85</v>
      </c>
      <c r="C13" s="19" t="s">
        <v>71</v>
      </c>
      <c r="D13" s="19">
        <v>1</v>
      </c>
      <c r="E13" s="19">
        <f>VLOOKUP(D13,Lists!$B$3:$C$18,2,FALSE)</f>
        <v>3</v>
      </c>
      <c r="F13" s="19">
        <v>1</v>
      </c>
      <c r="G13" s="19" t="s">
        <v>67</v>
      </c>
      <c r="H13" s="23">
        <v>1810</v>
      </c>
      <c r="I13" s="37">
        <v>0.11502100840336134</v>
      </c>
      <c r="J13" s="36">
        <v>5.1608452609801366E-4</v>
      </c>
      <c r="K13" s="36">
        <f t="shared" si="4"/>
        <v>5.1608452609801366E-4</v>
      </c>
      <c r="L13" s="23">
        <v>3.67</v>
      </c>
      <c r="M13" s="35">
        <v>0.26</v>
      </c>
      <c r="N13" s="35">
        <f t="shared" si="5"/>
        <v>0.26</v>
      </c>
      <c r="O13" s="38">
        <v>10.314814814814815</v>
      </c>
      <c r="P13" s="38">
        <f t="shared" si="6"/>
        <v>10.314814814814815</v>
      </c>
      <c r="Q13" s="38">
        <v>5.9551821</v>
      </c>
      <c r="R13" s="38">
        <v>10.254943899018233</v>
      </c>
      <c r="S13" s="23">
        <v>0.82</v>
      </c>
      <c r="T13" s="23">
        <v>0.79</v>
      </c>
      <c r="U13" s="23">
        <v>10</v>
      </c>
      <c r="V13" s="23">
        <f t="shared" si="7"/>
        <v>10</v>
      </c>
      <c r="W13" s="23">
        <v>78</v>
      </c>
      <c r="X13" s="23">
        <f t="shared" si="8"/>
        <v>78</v>
      </c>
      <c r="Y13" s="23">
        <v>62</v>
      </c>
      <c r="Z13" s="23" t="str">
        <f>Code!$K$204</f>
        <v>EF 86</v>
      </c>
      <c r="AA13" s="23" t="str">
        <f>Code!$K$207</f>
        <v>EF 57</v>
      </c>
      <c r="AB13" s="23" t="str">
        <f>Code!$K$208</f>
        <v>EF 57</v>
      </c>
      <c r="AC13" s="23" t="str">
        <f>Code!$K$205</f>
        <v>EF 57</v>
      </c>
      <c r="AD13" s="23" t="s">
        <v>237</v>
      </c>
      <c r="AE13" s="23" t="s">
        <v>237</v>
      </c>
      <c r="AF13" s="23" t="s">
        <v>237</v>
      </c>
      <c r="AG13" s="39">
        <f t="shared" si="3"/>
        <v>5.1608452609801366E-4</v>
      </c>
      <c r="AH13" s="39">
        <f t="shared" si="9"/>
        <v>5.1608452609801366E-4</v>
      </c>
      <c r="AI13" s="18">
        <f t="shared" si="10"/>
        <v>3.67</v>
      </c>
      <c r="AJ13" s="41">
        <f>Code!$B$23</f>
        <v>0.15</v>
      </c>
      <c r="AK13" s="41">
        <f t="shared" si="11"/>
        <v>0.15</v>
      </c>
      <c r="AL13" s="110">
        <f t="shared" si="12"/>
        <v>10.314814814814815</v>
      </c>
      <c r="AM13" s="110">
        <f t="shared" si="13"/>
        <v>10.314814814814815</v>
      </c>
      <c r="AN13" s="110">
        <f t="shared" si="14"/>
        <v>5.9551821</v>
      </c>
      <c r="AO13" s="110">
        <f t="shared" si="15"/>
        <v>10.254943899018233</v>
      </c>
      <c r="AP13" s="18">
        <f>VLOOKUP(D13,Code!$B$92:$D$107,2,FALSE)</f>
        <v>0.32</v>
      </c>
      <c r="AQ13" s="18">
        <f>VLOOKUP(E13,Code!$B$92:$D$107,3,FALSE)</f>
        <v>0.25</v>
      </c>
      <c r="AR13" s="18">
        <f>Code!$C$132</f>
        <v>14</v>
      </c>
      <c r="AS13" s="18">
        <f t="shared" si="16"/>
        <v>14</v>
      </c>
      <c r="AT13" s="88">
        <f>Code!$C$189</f>
        <v>80</v>
      </c>
      <c r="AU13" s="88">
        <f t="shared" si="17"/>
        <v>80</v>
      </c>
      <c r="AV13" s="88">
        <f>Code!$C$198</f>
        <v>66</v>
      </c>
      <c r="AW13" s="18" t="str">
        <f>Code!$L$204</f>
        <v>EF 95</v>
      </c>
      <c r="AX13" s="64" t="str">
        <f>Code!$L$207</f>
        <v>EF 60</v>
      </c>
      <c r="AY13" s="64" t="str">
        <f>Code!$L$208</f>
        <v>EF 60</v>
      </c>
      <c r="AZ13" s="64" t="str">
        <f>Code!$L$205</f>
        <v>EF 62</v>
      </c>
      <c r="BA13" s="23" t="s">
        <v>237</v>
      </c>
      <c r="BB13" s="23" t="s">
        <v>237</v>
      </c>
      <c r="BC13" s="23" t="s">
        <v>237</v>
      </c>
      <c r="BD13" s="39">
        <f t="shared" si="18"/>
        <v>4.3867184718331158E-4</v>
      </c>
      <c r="BE13" s="39">
        <f t="shared" si="19"/>
        <v>3.6125916826860955E-4</v>
      </c>
      <c r="BF13" s="18">
        <f>Measures!$C$3</f>
        <v>8</v>
      </c>
      <c r="BG13" s="41">
        <f>Measures!$C$4</f>
        <v>0.1</v>
      </c>
      <c r="BH13" s="41">
        <v>0.06</v>
      </c>
      <c r="BI13" s="18">
        <f>VLOOKUP(D13,Measures!$B$6:$C$21,2,FALSE)</f>
        <v>38</v>
      </c>
      <c r="BJ13" s="18">
        <f>Measures!$C$22</f>
        <v>44</v>
      </c>
      <c r="BK13" s="18">
        <f>Measures!$C$23</f>
        <v>19</v>
      </c>
      <c r="BL13" s="18">
        <f>Measures!$C$24</f>
        <v>13</v>
      </c>
      <c r="BM13" s="18">
        <f>Measures!$C$26</f>
        <v>0.32</v>
      </c>
      <c r="BN13" s="18">
        <f>Measures!$D$26</f>
        <v>0.25</v>
      </c>
      <c r="BO13" s="18">
        <f>Measures!$C$27</f>
        <v>14</v>
      </c>
      <c r="BP13" s="18">
        <f>Measures!$C$28</f>
        <v>15</v>
      </c>
      <c r="BQ13" s="88">
        <f>Measures!$C$29</f>
        <v>92</v>
      </c>
      <c r="BR13" s="88">
        <f>Measures!$C$30</f>
        <v>95</v>
      </c>
      <c r="BS13" s="88">
        <f>Measures!$C$31</f>
        <v>70</v>
      </c>
      <c r="BT13" s="64" t="str">
        <f>Code!$M$204</f>
        <v>EF 200</v>
      </c>
      <c r="BU13" s="64" t="str">
        <f>Code!$M$207</f>
        <v>EF 67</v>
      </c>
      <c r="BV13" s="64" t="str">
        <f>Code!$M$208</f>
        <v>EF 70</v>
      </c>
      <c r="BW13" s="64" t="str">
        <f>Code!$M$205</f>
        <v>EF 82</v>
      </c>
      <c r="BX13" s="64" t="s">
        <v>363</v>
      </c>
      <c r="BY13" s="64" t="s">
        <v>239</v>
      </c>
      <c r="BZ13" s="64" t="s">
        <v>240</v>
      </c>
      <c r="CA13" s="64"/>
      <c r="CB13" s="64"/>
      <c r="CC13" s="64"/>
      <c r="CD13" s="64"/>
      <c r="CE13" s="64"/>
      <c r="CF13" s="64"/>
      <c r="CG13" s="64"/>
      <c r="CH13" s="64"/>
      <c r="CI13" s="64"/>
      <c r="CJ13" s="64"/>
      <c r="CK13" s="64"/>
      <c r="CL13" s="64"/>
      <c r="CM13" s="18"/>
      <c r="CN13" s="18"/>
    </row>
    <row r="14" spans="1:115" ht="14.4" x14ac:dyDescent="0.3">
      <c r="A14" s="19" t="s">
        <v>95</v>
      </c>
      <c r="B14" s="31" t="s">
        <v>85</v>
      </c>
      <c r="C14" s="19" t="s">
        <v>71</v>
      </c>
      <c r="D14" s="19">
        <v>1</v>
      </c>
      <c r="E14" s="19">
        <f>VLOOKUP(D14,Lists!$B$3:$C$18,2,FALSE)</f>
        <v>3</v>
      </c>
      <c r="F14" s="19">
        <v>2</v>
      </c>
      <c r="G14" s="19" t="s">
        <v>67</v>
      </c>
      <c r="H14" s="23">
        <v>2400</v>
      </c>
      <c r="I14" s="37">
        <v>0.11502100840336134</v>
      </c>
      <c r="J14" s="36">
        <v>5.1608452609801366E-4</v>
      </c>
      <c r="K14" s="36">
        <f t="shared" si="4"/>
        <v>5.1608452609801366E-4</v>
      </c>
      <c r="L14" s="23">
        <v>3.67</v>
      </c>
      <c r="M14" s="35">
        <v>0.26</v>
      </c>
      <c r="N14" s="35">
        <f t="shared" si="5"/>
        <v>0.26</v>
      </c>
      <c r="O14" s="38">
        <v>10.314814814814815</v>
      </c>
      <c r="P14" s="38">
        <f t="shared" si="6"/>
        <v>10.314814814814815</v>
      </c>
      <c r="Q14" s="38">
        <v>5.9551821</v>
      </c>
      <c r="R14" s="38">
        <v>10.254943899018233</v>
      </c>
      <c r="S14" s="23">
        <v>0.82</v>
      </c>
      <c r="T14" s="23">
        <v>0.79</v>
      </c>
      <c r="U14" s="23">
        <v>10</v>
      </c>
      <c r="V14" s="23">
        <f t="shared" si="7"/>
        <v>10</v>
      </c>
      <c r="W14" s="23">
        <v>78</v>
      </c>
      <c r="X14" s="23">
        <f t="shared" si="8"/>
        <v>78</v>
      </c>
      <c r="Y14" s="23">
        <v>62</v>
      </c>
      <c r="Z14" s="23" t="str">
        <f>Code!$K$204</f>
        <v>EF 86</v>
      </c>
      <c r="AA14" s="23" t="str">
        <f>Code!$K$207</f>
        <v>EF 57</v>
      </c>
      <c r="AB14" s="23" t="str">
        <f>Code!$K$208</f>
        <v>EF 57</v>
      </c>
      <c r="AC14" s="23" t="str">
        <f>Code!$K$205</f>
        <v>EF 57</v>
      </c>
      <c r="AD14" s="23" t="s">
        <v>237</v>
      </c>
      <c r="AE14" s="23" t="s">
        <v>237</v>
      </c>
      <c r="AF14" s="23" t="s">
        <v>237</v>
      </c>
      <c r="AG14" s="39">
        <f t="shared" si="3"/>
        <v>5.1608452609801366E-4</v>
      </c>
      <c r="AH14" s="39">
        <f t="shared" si="9"/>
        <v>5.1608452609801366E-4</v>
      </c>
      <c r="AI14" s="18">
        <f t="shared" si="10"/>
        <v>3.67</v>
      </c>
      <c r="AJ14" s="41">
        <f>Code!$B$23</f>
        <v>0.15</v>
      </c>
      <c r="AK14" s="41">
        <f t="shared" si="11"/>
        <v>0.15</v>
      </c>
      <c r="AL14" s="110">
        <f t="shared" si="12"/>
        <v>10.314814814814815</v>
      </c>
      <c r="AM14" s="110">
        <f t="shared" si="13"/>
        <v>10.314814814814815</v>
      </c>
      <c r="AN14" s="110">
        <f t="shared" si="14"/>
        <v>5.9551821</v>
      </c>
      <c r="AO14" s="110">
        <f t="shared" si="15"/>
        <v>10.254943899018233</v>
      </c>
      <c r="AP14" s="18">
        <f>VLOOKUP(D14,Code!$B$92:$D$107,2,FALSE)</f>
        <v>0.32</v>
      </c>
      <c r="AQ14" s="18">
        <f>VLOOKUP(E14,Code!$B$92:$D$107,3,FALSE)</f>
        <v>0.25</v>
      </c>
      <c r="AR14" s="18">
        <f>Code!$C$132</f>
        <v>14</v>
      </c>
      <c r="AS14" s="18">
        <f t="shared" si="16"/>
        <v>14</v>
      </c>
      <c r="AT14" s="88">
        <f>Code!$C$189</f>
        <v>80</v>
      </c>
      <c r="AU14" s="88">
        <f t="shared" si="17"/>
        <v>80</v>
      </c>
      <c r="AV14" s="88">
        <f>Code!$C$198</f>
        <v>66</v>
      </c>
      <c r="AW14" s="18" t="str">
        <f>Code!$L$204</f>
        <v>EF 95</v>
      </c>
      <c r="AX14" s="64" t="str">
        <f>Code!$L$207</f>
        <v>EF 60</v>
      </c>
      <c r="AY14" s="64" t="str">
        <f>Code!$L$208</f>
        <v>EF 60</v>
      </c>
      <c r="AZ14" s="64" t="str">
        <f>Code!$L$205</f>
        <v>EF 62</v>
      </c>
      <c r="BA14" s="23" t="s">
        <v>237</v>
      </c>
      <c r="BB14" s="23" t="s">
        <v>237</v>
      </c>
      <c r="BC14" s="23" t="s">
        <v>237</v>
      </c>
      <c r="BD14" s="39">
        <f t="shared" si="18"/>
        <v>4.3867184718331158E-4</v>
      </c>
      <c r="BE14" s="39">
        <f t="shared" si="19"/>
        <v>3.6125916826860955E-4</v>
      </c>
      <c r="BF14" s="18">
        <f>Measures!$C$3</f>
        <v>8</v>
      </c>
      <c r="BG14" s="41">
        <f>Measures!$C$4</f>
        <v>0.1</v>
      </c>
      <c r="BH14" s="41">
        <v>0.06</v>
      </c>
      <c r="BI14" s="18">
        <f>VLOOKUP(D14,Measures!$B$6:$C$21,2,FALSE)</f>
        <v>38</v>
      </c>
      <c r="BJ14" s="18">
        <f>Measures!$C$22</f>
        <v>44</v>
      </c>
      <c r="BK14" s="18">
        <f>Measures!$C$23</f>
        <v>19</v>
      </c>
      <c r="BL14" s="18">
        <f>Measures!$C$24</f>
        <v>13</v>
      </c>
      <c r="BM14" s="18">
        <f>Measures!$C$26</f>
        <v>0.32</v>
      </c>
      <c r="BN14" s="18">
        <f>Measures!$D$26</f>
        <v>0.25</v>
      </c>
      <c r="BO14" s="18">
        <f>Measures!$C$27</f>
        <v>14</v>
      </c>
      <c r="BP14" s="18">
        <f>Measures!$C$28</f>
        <v>15</v>
      </c>
      <c r="BQ14" s="88">
        <f>Measures!$C$29</f>
        <v>92</v>
      </c>
      <c r="BR14" s="88">
        <f>Measures!$C$30</f>
        <v>95</v>
      </c>
      <c r="BS14" s="88">
        <f>Measures!$C$31</f>
        <v>70</v>
      </c>
      <c r="BT14" s="64" t="str">
        <f>Code!$M$204</f>
        <v>EF 200</v>
      </c>
      <c r="BU14" s="64" t="str">
        <f>Code!$M$207</f>
        <v>EF 67</v>
      </c>
      <c r="BV14" s="64" t="str">
        <f>Code!$M$208</f>
        <v>EF 70</v>
      </c>
      <c r="BW14" s="64" t="str">
        <f>Code!$M$205</f>
        <v>EF 82</v>
      </c>
      <c r="BX14" s="64" t="s">
        <v>363</v>
      </c>
      <c r="BY14" s="64" t="s">
        <v>239</v>
      </c>
      <c r="BZ14" s="64" t="s">
        <v>240</v>
      </c>
      <c r="CA14" s="64"/>
      <c r="CB14" s="64"/>
      <c r="CC14" s="64"/>
      <c r="CD14" s="64"/>
      <c r="CE14" s="64"/>
      <c r="CF14" s="64"/>
      <c r="CG14" s="64"/>
      <c r="CH14" s="64"/>
      <c r="CI14" s="64"/>
      <c r="CJ14" s="64"/>
      <c r="CK14" s="64"/>
      <c r="CL14" s="64"/>
      <c r="CM14" s="18"/>
      <c r="CN14" s="18"/>
    </row>
    <row r="15" spans="1:115" ht="14.4" x14ac:dyDescent="0.3">
      <c r="A15" s="19" t="s">
        <v>22</v>
      </c>
      <c r="B15" s="31" t="s">
        <v>85</v>
      </c>
      <c r="C15" s="19" t="s">
        <v>71</v>
      </c>
      <c r="D15" s="19">
        <v>1</v>
      </c>
      <c r="E15" s="19">
        <f>VLOOKUP(D15,Lists!$B$3:$C$18,2,FALSE)</f>
        <v>3</v>
      </c>
      <c r="F15" s="19">
        <v>1</v>
      </c>
      <c r="G15" s="19" t="s">
        <v>67</v>
      </c>
      <c r="H15" s="23">
        <v>1810</v>
      </c>
      <c r="I15" s="37">
        <v>0.11502100840336134</v>
      </c>
      <c r="J15" s="36">
        <v>5.1608452609801366E-4</v>
      </c>
      <c r="K15" s="36">
        <f t="shared" si="4"/>
        <v>5.1608452609801366E-4</v>
      </c>
      <c r="L15" s="23">
        <v>3.67</v>
      </c>
      <c r="M15" s="35">
        <v>0.26</v>
      </c>
      <c r="N15" s="35">
        <f t="shared" si="5"/>
        <v>0.26</v>
      </c>
      <c r="O15" s="38">
        <v>10.314814814814815</v>
      </c>
      <c r="P15" s="38">
        <f t="shared" si="6"/>
        <v>10.314814814814815</v>
      </c>
      <c r="Q15" s="38">
        <v>5.9551821</v>
      </c>
      <c r="R15" s="38">
        <v>10.254943899018233</v>
      </c>
      <c r="S15" s="23">
        <v>0.82</v>
      </c>
      <c r="T15" s="23">
        <v>0.79</v>
      </c>
      <c r="U15" s="23">
        <v>10</v>
      </c>
      <c r="V15" s="23">
        <f t="shared" si="7"/>
        <v>10</v>
      </c>
      <c r="W15" s="23">
        <v>78</v>
      </c>
      <c r="X15" s="23">
        <f t="shared" si="8"/>
        <v>78</v>
      </c>
      <c r="Y15" s="23">
        <v>62</v>
      </c>
      <c r="Z15" s="23" t="str">
        <f>Code!$K$204</f>
        <v>EF 86</v>
      </c>
      <c r="AA15" s="23" t="str">
        <f>Code!$K$207</f>
        <v>EF 57</v>
      </c>
      <c r="AB15" s="23" t="str">
        <f>Code!$K$208</f>
        <v>EF 57</v>
      </c>
      <c r="AC15" s="23" t="str">
        <f>Code!$K$205</f>
        <v>EF 57</v>
      </c>
      <c r="AD15" s="23" t="s">
        <v>237</v>
      </c>
      <c r="AE15" s="23" t="s">
        <v>237</v>
      </c>
      <c r="AF15" s="23" t="s">
        <v>237</v>
      </c>
      <c r="AG15" s="39">
        <f t="shared" si="3"/>
        <v>5.1608452609801366E-4</v>
      </c>
      <c r="AH15" s="39">
        <f t="shared" si="9"/>
        <v>5.1608452609801366E-4</v>
      </c>
      <c r="AI15" s="18">
        <f t="shared" si="10"/>
        <v>3.67</v>
      </c>
      <c r="AJ15" s="41">
        <f>Code!$B$23</f>
        <v>0.15</v>
      </c>
      <c r="AK15" s="41">
        <f t="shared" si="11"/>
        <v>0.15</v>
      </c>
      <c r="AL15" s="110">
        <f t="shared" si="12"/>
        <v>10.314814814814815</v>
      </c>
      <c r="AM15" s="110">
        <f t="shared" si="13"/>
        <v>10.314814814814815</v>
      </c>
      <c r="AN15" s="110">
        <f t="shared" si="14"/>
        <v>5.9551821</v>
      </c>
      <c r="AO15" s="110">
        <f t="shared" si="15"/>
        <v>10.254943899018233</v>
      </c>
      <c r="AP15" s="18">
        <f>VLOOKUP(D15,Code!$B$92:$D$107,2,FALSE)</f>
        <v>0.32</v>
      </c>
      <c r="AQ15" s="18">
        <f>VLOOKUP(E15,Code!$B$92:$D$107,3,FALSE)</f>
        <v>0.25</v>
      </c>
      <c r="AR15" s="18">
        <f>Code!$C$132</f>
        <v>14</v>
      </c>
      <c r="AS15" s="18">
        <f t="shared" si="16"/>
        <v>14</v>
      </c>
      <c r="AT15" s="88">
        <f>Code!$C$189</f>
        <v>80</v>
      </c>
      <c r="AU15" s="88">
        <f t="shared" si="17"/>
        <v>80</v>
      </c>
      <c r="AV15" s="88">
        <f>Code!$C$198</f>
        <v>66</v>
      </c>
      <c r="AW15" s="18" t="str">
        <f>Code!$L$204</f>
        <v>EF 95</v>
      </c>
      <c r="AX15" s="64" t="str">
        <f>Code!$L$207</f>
        <v>EF 60</v>
      </c>
      <c r="AY15" s="64" t="str">
        <f>Code!$L$208</f>
        <v>EF 60</v>
      </c>
      <c r="AZ15" s="64" t="str">
        <f>Code!$L$205</f>
        <v>EF 62</v>
      </c>
      <c r="BA15" s="23" t="s">
        <v>237</v>
      </c>
      <c r="BB15" s="23" t="s">
        <v>237</v>
      </c>
      <c r="BC15" s="23" t="s">
        <v>237</v>
      </c>
      <c r="BD15" s="39">
        <f t="shared" si="18"/>
        <v>4.3867184718331158E-4</v>
      </c>
      <c r="BE15" s="39">
        <f t="shared" si="19"/>
        <v>3.6125916826860955E-4</v>
      </c>
      <c r="BF15" s="18">
        <f>Measures!$C$3</f>
        <v>8</v>
      </c>
      <c r="BG15" s="41">
        <f>Measures!$C$4</f>
        <v>0.1</v>
      </c>
      <c r="BH15" s="41">
        <v>0.06</v>
      </c>
      <c r="BI15" s="18">
        <f>VLOOKUP(D15,Measures!$B$6:$C$21,2,FALSE)</f>
        <v>38</v>
      </c>
      <c r="BJ15" s="18">
        <f>Measures!$C$22</f>
        <v>44</v>
      </c>
      <c r="BK15" s="18">
        <f>Measures!$C$23</f>
        <v>19</v>
      </c>
      <c r="BL15" s="18">
        <f>Measures!$C$24</f>
        <v>13</v>
      </c>
      <c r="BM15" s="18">
        <f>Measures!$C$26</f>
        <v>0.32</v>
      </c>
      <c r="BN15" s="18">
        <f>Measures!$D$26</f>
        <v>0.25</v>
      </c>
      <c r="BO15" s="18">
        <f>Measures!$C$27</f>
        <v>14</v>
      </c>
      <c r="BP15" s="18">
        <f>Measures!$C$28</f>
        <v>15</v>
      </c>
      <c r="BQ15" s="88">
        <f>Measures!$C$29</f>
        <v>92</v>
      </c>
      <c r="BR15" s="88">
        <f>Measures!$C$30</f>
        <v>95</v>
      </c>
      <c r="BS15" s="88">
        <f>Measures!$C$31</f>
        <v>70</v>
      </c>
      <c r="BT15" s="64" t="str">
        <f>Code!$M$204</f>
        <v>EF 200</v>
      </c>
      <c r="BU15" s="64" t="str">
        <f>Code!$M$207</f>
        <v>EF 67</v>
      </c>
      <c r="BV15" s="64" t="str">
        <f>Code!$M$208</f>
        <v>EF 70</v>
      </c>
      <c r="BW15" s="64" t="str">
        <f>Code!$M$205</f>
        <v>EF 82</v>
      </c>
      <c r="BX15" s="64" t="s">
        <v>363</v>
      </c>
      <c r="BY15" s="64" t="s">
        <v>239</v>
      </c>
      <c r="BZ15" s="64" t="s">
        <v>240</v>
      </c>
      <c r="CA15" s="64"/>
      <c r="CB15" s="64"/>
      <c r="CC15" s="64"/>
      <c r="CD15" s="64"/>
      <c r="CE15" s="64"/>
      <c r="CF15" s="64"/>
      <c r="CG15" s="64"/>
      <c r="CH15" s="64"/>
      <c r="CI15" s="64"/>
      <c r="CJ15" s="64"/>
      <c r="CK15" s="64"/>
      <c r="CL15" s="64"/>
      <c r="CM15" s="18"/>
      <c r="CN15" s="18"/>
    </row>
    <row r="16" spans="1:115" ht="14.4" x14ac:dyDescent="0.3">
      <c r="A16" s="19" t="s">
        <v>22</v>
      </c>
      <c r="B16" s="31" t="s">
        <v>85</v>
      </c>
      <c r="C16" s="19" t="s">
        <v>71</v>
      </c>
      <c r="D16" s="19">
        <v>1</v>
      </c>
      <c r="E16" s="19">
        <f>VLOOKUP(D16,Lists!$B$3:$C$18,2,FALSE)</f>
        <v>3</v>
      </c>
      <c r="F16" s="19">
        <v>2</v>
      </c>
      <c r="G16" s="19" t="s">
        <v>67</v>
      </c>
      <c r="H16" s="23">
        <v>2400</v>
      </c>
      <c r="I16" s="37">
        <v>0.11502100840336134</v>
      </c>
      <c r="J16" s="36">
        <v>5.1608452609801366E-4</v>
      </c>
      <c r="K16" s="36">
        <f t="shared" si="4"/>
        <v>5.1608452609801366E-4</v>
      </c>
      <c r="L16" s="23">
        <v>3.67</v>
      </c>
      <c r="M16" s="35">
        <v>0.26</v>
      </c>
      <c r="N16" s="35">
        <f t="shared" si="5"/>
        <v>0.26</v>
      </c>
      <c r="O16" s="38">
        <v>10.314814814814815</v>
      </c>
      <c r="P16" s="38">
        <f t="shared" si="6"/>
        <v>10.314814814814815</v>
      </c>
      <c r="Q16" s="38">
        <v>5.9551821</v>
      </c>
      <c r="R16" s="38">
        <v>10.254943899018233</v>
      </c>
      <c r="S16" s="23">
        <v>0.82</v>
      </c>
      <c r="T16" s="23">
        <v>0.79</v>
      </c>
      <c r="U16" s="23">
        <v>10</v>
      </c>
      <c r="V16" s="23">
        <f t="shared" si="7"/>
        <v>10</v>
      </c>
      <c r="W16" s="23">
        <v>78</v>
      </c>
      <c r="X16" s="23">
        <f t="shared" si="8"/>
        <v>78</v>
      </c>
      <c r="Y16" s="23">
        <v>62</v>
      </c>
      <c r="Z16" s="23" t="str">
        <f>Code!$K$204</f>
        <v>EF 86</v>
      </c>
      <c r="AA16" s="23" t="str">
        <f>Code!$K$207</f>
        <v>EF 57</v>
      </c>
      <c r="AB16" s="23" t="str">
        <f>Code!$K$208</f>
        <v>EF 57</v>
      </c>
      <c r="AC16" s="23" t="str">
        <f>Code!$K$205</f>
        <v>EF 57</v>
      </c>
      <c r="AD16" s="23" t="s">
        <v>237</v>
      </c>
      <c r="AE16" s="23" t="s">
        <v>237</v>
      </c>
      <c r="AF16" s="23" t="s">
        <v>237</v>
      </c>
      <c r="AG16" s="39">
        <f t="shared" si="3"/>
        <v>5.1608452609801366E-4</v>
      </c>
      <c r="AH16" s="39">
        <f t="shared" si="9"/>
        <v>5.1608452609801366E-4</v>
      </c>
      <c r="AI16" s="18">
        <f t="shared" si="10"/>
        <v>3.67</v>
      </c>
      <c r="AJ16" s="41">
        <f>Code!$B$23</f>
        <v>0.15</v>
      </c>
      <c r="AK16" s="41">
        <f t="shared" si="11"/>
        <v>0.15</v>
      </c>
      <c r="AL16" s="110">
        <f t="shared" si="12"/>
        <v>10.314814814814815</v>
      </c>
      <c r="AM16" s="110">
        <f t="shared" si="13"/>
        <v>10.314814814814815</v>
      </c>
      <c r="AN16" s="110">
        <f t="shared" si="14"/>
        <v>5.9551821</v>
      </c>
      <c r="AO16" s="110">
        <f t="shared" si="15"/>
        <v>10.254943899018233</v>
      </c>
      <c r="AP16" s="18">
        <f>VLOOKUP(D16,Code!$B$92:$D$107,2,FALSE)</f>
        <v>0.32</v>
      </c>
      <c r="AQ16" s="18">
        <f>VLOOKUP(E16,Code!$B$92:$D$107,3,FALSE)</f>
        <v>0.25</v>
      </c>
      <c r="AR16" s="18">
        <f>Code!$C$132</f>
        <v>14</v>
      </c>
      <c r="AS16" s="18">
        <f t="shared" si="16"/>
        <v>14</v>
      </c>
      <c r="AT16" s="88">
        <f>Code!$C$189</f>
        <v>80</v>
      </c>
      <c r="AU16" s="88">
        <f t="shared" si="17"/>
        <v>80</v>
      </c>
      <c r="AV16" s="88">
        <f>Code!$C$198</f>
        <v>66</v>
      </c>
      <c r="AW16" s="18" t="str">
        <f>Code!$L$204</f>
        <v>EF 95</v>
      </c>
      <c r="AX16" s="64" t="str">
        <f>Code!$L$207</f>
        <v>EF 60</v>
      </c>
      <c r="AY16" s="64" t="str">
        <f>Code!$L$208</f>
        <v>EF 60</v>
      </c>
      <c r="AZ16" s="64" t="str">
        <f>Code!$L$205</f>
        <v>EF 62</v>
      </c>
      <c r="BA16" s="23" t="s">
        <v>237</v>
      </c>
      <c r="BB16" s="23" t="s">
        <v>237</v>
      </c>
      <c r="BC16" s="23" t="s">
        <v>237</v>
      </c>
      <c r="BD16" s="39">
        <f t="shared" si="18"/>
        <v>4.3867184718331158E-4</v>
      </c>
      <c r="BE16" s="39">
        <f t="shared" si="19"/>
        <v>3.6125916826860955E-4</v>
      </c>
      <c r="BF16" s="18">
        <f>Measures!$C$3</f>
        <v>8</v>
      </c>
      <c r="BG16" s="41">
        <f>Measures!$C$4</f>
        <v>0.1</v>
      </c>
      <c r="BH16" s="41">
        <v>0.06</v>
      </c>
      <c r="BI16" s="18">
        <f>VLOOKUP(D16,Measures!$B$6:$C$21,2,FALSE)</f>
        <v>38</v>
      </c>
      <c r="BJ16" s="18">
        <f>Measures!$C$22</f>
        <v>44</v>
      </c>
      <c r="BK16" s="18">
        <f>Measures!$C$23</f>
        <v>19</v>
      </c>
      <c r="BL16" s="18">
        <f>Measures!$C$24</f>
        <v>13</v>
      </c>
      <c r="BM16" s="18">
        <f>Measures!$C$26</f>
        <v>0.32</v>
      </c>
      <c r="BN16" s="18">
        <f>Measures!$D$26</f>
        <v>0.25</v>
      </c>
      <c r="BO16" s="18">
        <f>Measures!$C$27</f>
        <v>14</v>
      </c>
      <c r="BP16" s="18">
        <f>Measures!$C$28</f>
        <v>15</v>
      </c>
      <c r="BQ16" s="88">
        <f>Measures!$C$29</f>
        <v>92</v>
      </c>
      <c r="BR16" s="88">
        <f>Measures!$C$30</f>
        <v>95</v>
      </c>
      <c r="BS16" s="88">
        <f>Measures!$C$31</f>
        <v>70</v>
      </c>
      <c r="BT16" s="64" t="str">
        <f>Code!$M$204</f>
        <v>EF 200</v>
      </c>
      <c r="BU16" s="64" t="str">
        <f>Code!$M$207</f>
        <v>EF 67</v>
      </c>
      <c r="BV16" s="64" t="str">
        <f>Code!$M$208</f>
        <v>EF 70</v>
      </c>
      <c r="BW16" s="64" t="str">
        <f>Code!$M$205</f>
        <v>EF 82</v>
      </c>
      <c r="BX16" s="64" t="s">
        <v>363</v>
      </c>
      <c r="BY16" s="64" t="s">
        <v>239</v>
      </c>
      <c r="BZ16" s="64" t="s">
        <v>240</v>
      </c>
      <c r="CA16" s="64"/>
      <c r="CB16" s="64"/>
      <c r="CC16" s="64"/>
      <c r="CD16" s="64"/>
      <c r="CE16" s="64"/>
      <c r="CF16" s="64"/>
      <c r="CG16" s="64"/>
      <c r="CH16" s="64"/>
      <c r="CI16" s="64"/>
      <c r="CJ16" s="64"/>
      <c r="CK16" s="64"/>
      <c r="CL16" s="64"/>
      <c r="CM16" s="18"/>
      <c r="CN16" s="18"/>
    </row>
    <row r="17" spans="1:92" ht="14.4" x14ac:dyDescent="0.3">
      <c r="A17" s="19" t="s">
        <v>95</v>
      </c>
      <c r="B17" s="31" t="s">
        <v>85</v>
      </c>
      <c r="C17" s="19" t="s">
        <v>87</v>
      </c>
      <c r="D17" s="19">
        <v>1</v>
      </c>
      <c r="E17" s="19">
        <f>VLOOKUP(D17,Lists!$B$3:$C$18,2,FALSE)</f>
        <v>3</v>
      </c>
      <c r="F17" s="19">
        <v>1</v>
      </c>
      <c r="G17" s="19" t="s">
        <v>67</v>
      </c>
      <c r="H17" s="23">
        <v>1810</v>
      </c>
      <c r="I17" s="37">
        <v>0.11502100840336134</v>
      </c>
      <c r="J17" s="36">
        <v>5.1608452609801366E-4</v>
      </c>
      <c r="K17" s="36">
        <f t="shared" si="4"/>
        <v>5.1608452609801366E-4</v>
      </c>
      <c r="L17" s="23">
        <v>3.67</v>
      </c>
      <c r="M17" s="35">
        <v>0.26</v>
      </c>
      <c r="N17" s="35">
        <f t="shared" si="5"/>
        <v>0.26</v>
      </c>
      <c r="O17" s="38">
        <v>10.314814814814815</v>
      </c>
      <c r="P17" s="38">
        <f t="shared" si="6"/>
        <v>10.314814814814815</v>
      </c>
      <c r="Q17" s="38">
        <v>5.9551821</v>
      </c>
      <c r="R17" s="38">
        <v>10.254943899018233</v>
      </c>
      <c r="S17" s="23">
        <v>0.82</v>
      </c>
      <c r="T17" s="23">
        <v>0.79</v>
      </c>
      <c r="U17" s="23">
        <v>10</v>
      </c>
      <c r="V17" s="23">
        <f t="shared" si="7"/>
        <v>10</v>
      </c>
      <c r="W17" s="23">
        <v>78</v>
      </c>
      <c r="X17" s="23">
        <f t="shared" si="8"/>
        <v>78</v>
      </c>
      <c r="Y17" s="23">
        <v>62</v>
      </c>
      <c r="Z17" s="23" t="str">
        <f>Code!$K$204</f>
        <v>EF 86</v>
      </c>
      <c r="AA17" s="23" t="str">
        <f>Code!$K$207</f>
        <v>EF 57</v>
      </c>
      <c r="AB17" s="23" t="str">
        <f>Code!$K$208</f>
        <v>EF 57</v>
      </c>
      <c r="AC17" s="23" t="str">
        <f>Code!$K$205</f>
        <v>EF 57</v>
      </c>
      <c r="AD17" s="23" t="s">
        <v>237</v>
      </c>
      <c r="AE17" s="23" t="s">
        <v>237</v>
      </c>
      <c r="AF17" s="23" t="s">
        <v>237</v>
      </c>
      <c r="AG17" s="39">
        <f t="shared" si="3"/>
        <v>5.1608452609801366E-4</v>
      </c>
      <c r="AH17" s="39">
        <f t="shared" si="9"/>
        <v>5.1608452609801366E-4</v>
      </c>
      <c r="AI17" s="18">
        <f t="shared" si="10"/>
        <v>3.67</v>
      </c>
      <c r="AJ17" s="41">
        <f>Code!$B$23</f>
        <v>0.15</v>
      </c>
      <c r="AK17" s="41">
        <f t="shared" si="11"/>
        <v>0.15</v>
      </c>
      <c r="AL17" s="110">
        <f t="shared" si="12"/>
        <v>10.314814814814815</v>
      </c>
      <c r="AM17" s="110">
        <f t="shared" si="13"/>
        <v>10.314814814814815</v>
      </c>
      <c r="AN17" s="110">
        <f t="shared" si="14"/>
        <v>5.9551821</v>
      </c>
      <c r="AO17" s="110">
        <f t="shared" si="15"/>
        <v>10.254943899018233</v>
      </c>
      <c r="AP17" s="18">
        <f>VLOOKUP(D17,Code!$B$92:$D$107,2,FALSE)</f>
        <v>0.32</v>
      </c>
      <c r="AQ17" s="18">
        <f>VLOOKUP(E17,Code!$B$92:$D$107,3,FALSE)</f>
        <v>0.25</v>
      </c>
      <c r="AR17" s="18">
        <f>Code!$C$132</f>
        <v>14</v>
      </c>
      <c r="AS17" s="18">
        <f t="shared" si="16"/>
        <v>14</v>
      </c>
      <c r="AT17" s="88">
        <f>Code!$C$189</f>
        <v>80</v>
      </c>
      <c r="AU17" s="88">
        <f t="shared" si="17"/>
        <v>80</v>
      </c>
      <c r="AV17" s="88">
        <f>Code!$C$198</f>
        <v>66</v>
      </c>
      <c r="AW17" s="18" t="str">
        <f>Code!$L$204</f>
        <v>EF 95</v>
      </c>
      <c r="AX17" s="64" t="str">
        <f>Code!$L$207</f>
        <v>EF 60</v>
      </c>
      <c r="AY17" s="64" t="str">
        <f>Code!$L$208</f>
        <v>EF 60</v>
      </c>
      <c r="AZ17" s="64" t="str">
        <f>Code!$L$205</f>
        <v>EF 62</v>
      </c>
      <c r="BA17" s="23" t="s">
        <v>237</v>
      </c>
      <c r="BB17" s="23" t="s">
        <v>237</v>
      </c>
      <c r="BC17" s="23" t="s">
        <v>237</v>
      </c>
      <c r="BD17" s="39">
        <f t="shared" si="18"/>
        <v>4.3867184718331158E-4</v>
      </c>
      <c r="BE17" s="39">
        <f t="shared" si="19"/>
        <v>3.6125916826860955E-4</v>
      </c>
      <c r="BF17" s="18">
        <f>Measures!$C$3</f>
        <v>8</v>
      </c>
      <c r="BG17" s="41">
        <f>Measures!$C$4</f>
        <v>0.1</v>
      </c>
      <c r="BH17" s="41">
        <v>0.06</v>
      </c>
      <c r="BI17" s="18">
        <f>VLOOKUP(D17,Measures!$B$6:$C$21,2,FALSE)</f>
        <v>38</v>
      </c>
      <c r="BJ17" s="18">
        <f>Measures!$C$22</f>
        <v>44</v>
      </c>
      <c r="BK17" s="18">
        <f>Measures!$C$23</f>
        <v>19</v>
      </c>
      <c r="BL17" s="18">
        <f>Measures!$C$24</f>
        <v>13</v>
      </c>
      <c r="BM17" s="18">
        <f>Measures!$C$26</f>
        <v>0.32</v>
      </c>
      <c r="BN17" s="18">
        <f>Measures!$D$26</f>
        <v>0.25</v>
      </c>
      <c r="BO17" s="18">
        <f>Measures!$C$27</f>
        <v>14</v>
      </c>
      <c r="BP17" s="18">
        <f>Measures!$C$28</f>
        <v>15</v>
      </c>
      <c r="BQ17" s="88">
        <f>Measures!$C$29</f>
        <v>92</v>
      </c>
      <c r="BR17" s="88">
        <f>Measures!$C$30</f>
        <v>95</v>
      </c>
      <c r="BS17" s="88">
        <f>Measures!$C$31</f>
        <v>70</v>
      </c>
      <c r="BT17" s="64" t="str">
        <f>Code!$M$204</f>
        <v>EF 200</v>
      </c>
      <c r="BU17" s="64" t="str">
        <f>Code!$M$207</f>
        <v>EF 67</v>
      </c>
      <c r="BV17" s="64" t="str">
        <f>Code!$M$208</f>
        <v>EF 70</v>
      </c>
      <c r="BW17" s="64" t="str">
        <f>Code!$M$205</f>
        <v>EF 82</v>
      </c>
      <c r="BX17" s="64" t="s">
        <v>363</v>
      </c>
      <c r="BY17" s="64" t="s">
        <v>239</v>
      </c>
      <c r="BZ17" s="64" t="s">
        <v>240</v>
      </c>
      <c r="CA17" s="64"/>
      <c r="CB17" s="64"/>
      <c r="CC17" s="64"/>
      <c r="CD17" s="64"/>
      <c r="CE17" s="64"/>
      <c r="CF17" s="64"/>
      <c r="CG17" s="64"/>
      <c r="CH17" s="64"/>
      <c r="CI17" s="64"/>
      <c r="CJ17" s="64"/>
      <c r="CK17" s="64"/>
      <c r="CL17" s="64"/>
      <c r="CM17" s="18"/>
      <c r="CN17" s="18"/>
    </row>
    <row r="18" spans="1:92" ht="14.4" x14ac:dyDescent="0.3">
      <c r="A18" s="19" t="s">
        <v>95</v>
      </c>
      <c r="B18" s="31" t="s">
        <v>85</v>
      </c>
      <c r="C18" s="19" t="s">
        <v>87</v>
      </c>
      <c r="D18" s="19">
        <v>1</v>
      </c>
      <c r="E18" s="19">
        <f>VLOOKUP(D18,Lists!$B$3:$C$18,2,FALSE)</f>
        <v>3</v>
      </c>
      <c r="F18" s="19">
        <v>2</v>
      </c>
      <c r="G18" s="19" t="s">
        <v>67</v>
      </c>
      <c r="H18" s="23">
        <v>2400</v>
      </c>
      <c r="I18" s="37">
        <v>0.11502100840336134</v>
      </c>
      <c r="J18" s="36">
        <v>5.1608452609801366E-4</v>
      </c>
      <c r="K18" s="36">
        <f t="shared" si="4"/>
        <v>5.1608452609801366E-4</v>
      </c>
      <c r="L18" s="23">
        <v>3.67</v>
      </c>
      <c r="M18" s="35">
        <v>0.26</v>
      </c>
      <c r="N18" s="35">
        <f t="shared" si="5"/>
        <v>0.26</v>
      </c>
      <c r="O18" s="38">
        <v>10.314814814814815</v>
      </c>
      <c r="P18" s="38">
        <f t="shared" si="6"/>
        <v>10.314814814814815</v>
      </c>
      <c r="Q18" s="38">
        <v>5.9551821</v>
      </c>
      <c r="R18" s="38">
        <v>10.254943899018233</v>
      </c>
      <c r="S18" s="23">
        <v>0.82</v>
      </c>
      <c r="T18" s="23">
        <v>0.79</v>
      </c>
      <c r="U18" s="23">
        <v>10</v>
      </c>
      <c r="V18" s="23">
        <f t="shared" si="7"/>
        <v>10</v>
      </c>
      <c r="W18" s="23">
        <v>78</v>
      </c>
      <c r="X18" s="23">
        <f t="shared" si="8"/>
        <v>78</v>
      </c>
      <c r="Y18" s="23">
        <v>62</v>
      </c>
      <c r="Z18" s="23" t="str">
        <f>Code!$K$204</f>
        <v>EF 86</v>
      </c>
      <c r="AA18" s="23" t="str">
        <f>Code!$K$207</f>
        <v>EF 57</v>
      </c>
      <c r="AB18" s="23" t="str">
        <f>Code!$K$208</f>
        <v>EF 57</v>
      </c>
      <c r="AC18" s="23" t="str">
        <f>Code!$K$205</f>
        <v>EF 57</v>
      </c>
      <c r="AD18" s="23" t="s">
        <v>237</v>
      </c>
      <c r="AE18" s="23" t="s">
        <v>237</v>
      </c>
      <c r="AF18" s="23" t="s">
        <v>237</v>
      </c>
      <c r="AG18" s="39">
        <f t="shared" si="3"/>
        <v>5.1608452609801366E-4</v>
      </c>
      <c r="AH18" s="39">
        <f t="shared" si="9"/>
        <v>5.1608452609801366E-4</v>
      </c>
      <c r="AI18" s="18">
        <f t="shared" si="10"/>
        <v>3.67</v>
      </c>
      <c r="AJ18" s="41">
        <f>Code!$B$23</f>
        <v>0.15</v>
      </c>
      <c r="AK18" s="41">
        <f t="shared" si="11"/>
        <v>0.15</v>
      </c>
      <c r="AL18" s="110">
        <f t="shared" si="12"/>
        <v>10.314814814814815</v>
      </c>
      <c r="AM18" s="110">
        <f t="shared" si="13"/>
        <v>10.314814814814815</v>
      </c>
      <c r="AN18" s="110">
        <f t="shared" si="14"/>
        <v>5.9551821</v>
      </c>
      <c r="AO18" s="110">
        <f t="shared" si="15"/>
        <v>10.254943899018233</v>
      </c>
      <c r="AP18" s="18">
        <f>VLOOKUP(D18,Code!$B$92:$D$107,2,FALSE)</f>
        <v>0.32</v>
      </c>
      <c r="AQ18" s="18">
        <f>VLOOKUP(E18,Code!$B$92:$D$107,3,FALSE)</f>
        <v>0.25</v>
      </c>
      <c r="AR18" s="18">
        <f>Code!$C$132</f>
        <v>14</v>
      </c>
      <c r="AS18" s="18">
        <f t="shared" si="16"/>
        <v>14</v>
      </c>
      <c r="AT18" s="88">
        <f>Code!$C$189</f>
        <v>80</v>
      </c>
      <c r="AU18" s="88">
        <f t="shared" si="17"/>
        <v>80</v>
      </c>
      <c r="AV18" s="88">
        <f>Code!$C$198</f>
        <v>66</v>
      </c>
      <c r="AW18" s="18" t="str">
        <f>Code!$L$204</f>
        <v>EF 95</v>
      </c>
      <c r="AX18" s="64" t="str">
        <f>Code!$L$207</f>
        <v>EF 60</v>
      </c>
      <c r="AY18" s="64" t="str">
        <f>Code!$L$208</f>
        <v>EF 60</v>
      </c>
      <c r="AZ18" s="64" t="str">
        <f>Code!$L$205</f>
        <v>EF 62</v>
      </c>
      <c r="BA18" s="23" t="s">
        <v>237</v>
      </c>
      <c r="BB18" s="23" t="s">
        <v>237</v>
      </c>
      <c r="BC18" s="23" t="s">
        <v>237</v>
      </c>
      <c r="BD18" s="39">
        <f t="shared" si="18"/>
        <v>4.3867184718331158E-4</v>
      </c>
      <c r="BE18" s="39">
        <f t="shared" si="19"/>
        <v>3.6125916826860955E-4</v>
      </c>
      <c r="BF18" s="18">
        <f>Measures!$C$3</f>
        <v>8</v>
      </c>
      <c r="BG18" s="41">
        <f>Measures!$C$4</f>
        <v>0.1</v>
      </c>
      <c r="BH18" s="41">
        <v>0.06</v>
      </c>
      <c r="BI18" s="18">
        <f>VLOOKUP(D18,Measures!$B$6:$C$21,2,FALSE)</f>
        <v>38</v>
      </c>
      <c r="BJ18" s="18">
        <f>Measures!$C$22</f>
        <v>44</v>
      </c>
      <c r="BK18" s="18">
        <f>Measures!$C$23</f>
        <v>19</v>
      </c>
      <c r="BL18" s="18">
        <f>Measures!$C$24</f>
        <v>13</v>
      </c>
      <c r="BM18" s="18">
        <f>Measures!$C$26</f>
        <v>0.32</v>
      </c>
      <c r="BN18" s="18">
        <f>Measures!$D$26</f>
        <v>0.25</v>
      </c>
      <c r="BO18" s="18">
        <f>Measures!$C$27</f>
        <v>14</v>
      </c>
      <c r="BP18" s="18">
        <f>Measures!$C$28</f>
        <v>15</v>
      </c>
      <c r="BQ18" s="88">
        <f>Measures!$C$29</f>
        <v>92</v>
      </c>
      <c r="BR18" s="88">
        <f>Measures!$C$30</f>
        <v>95</v>
      </c>
      <c r="BS18" s="88">
        <f>Measures!$C$31</f>
        <v>70</v>
      </c>
      <c r="BT18" s="64" t="str">
        <f>Code!$M$204</f>
        <v>EF 200</v>
      </c>
      <c r="BU18" s="64" t="str">
        <f>Code!$M$207</f>
        <v>EF 67</v>
      </c>
      <c r="BV18" s="64" t="str">
        <f>Code!$M$208</f>
        <v>EF 70</v>
      </c>
      <c r="BW18" s="64" t="str">
        <f>Code!$M$205</f>
        <v>EF 82</v>
      </c>
      <c r="BX18" s="64" t="s">
        <v>363</v>
      </c>
      <c r="BY18" s="64" t="s">
        <v>239</v>
      </c>
      <c r="BZ18" s="64" t="s">
        <v>240</v>
      </c>
      <c r="CA18" s="64"/>
      <c r="CB18" s="64"/>
      <c r="CC18" s="64"/>
      <c r="CD18" s="64"/>
      <c r="CE18" s="64"/>
      <c r="CF18" s="64"/>
      <c r="CG18" s="64"/>
      <c r="CH18" s="64"/>
      <c r="CI18" s="64"/>
      <c r="CJ18" s="64"/>
      <c r="CK18" s="64"/>
      <c r="CL18" s="64"/>
      <c r="CM18" s="18"/>
      <c r="CN18" s="18"/>
    </row>
    <row r="19" spans="1:92" ht="14.4" x14ac:dyDescent="0.3">
      <c r="A19" s="19" t="s">
        <v>22</v>
      </c>
      <c r="B19" s="31" t="s">
        <v>85</v>
      </c>
      <c r="C19" s="19" t="s">
        <v>87</v>
      </c>
      <c r="D19" s="19">
        <v>1</v>
      </c>
      <c r="E19" s="19">
        <f>VLOOKUP(D19,Lists!$B$3:$C$18,2,FALSE)</f>
        <v>3</v>
      </c>
      <c r="F19" s="19">
        <v>1</v>
      </c>
      <c r="G19" s="19" t="s">
        <v>67</v>
      </c>
      <c r="H19" s="23">
        <v>1810</v>
      </c>
      <c r="I19" s="37">
        <v>0.11502100840336134</v>
      </c>
      <c r="J19" s="36">
        <v>5.1608452609801366E-4</v>
      </c>
      <c r="K19" s="36">
        <f t="shared" si="4"/>
        <v>5.1608452609801366E-4</v>
      </c>
      <c r="L19" s="23">
        <v>3.67</v>
      </c>
      <c r="M19" s="35">
        <v>0.26</v>
      </c>
      <c r="N19" s="35">
        <f t="shared" si="5"/>
        <v>0.26</v>
      </c>
      <c r="O19" s="38">
        <v>10.314814814814815</v>
      </c>
      <c r="P19" s="38">
        <f t="shared" si="6"/>
        <v>10.314814814814815</v>
      </c>
      <c r="Q19" s="38">
        <v>5.9551821</v>
      </c>
      <c r="R19" s="38">
        <v>10.254943899018233</v>
      </c>
      <c r="S19" s="23">
        <v>0.82</v>
      </c>
      <c r="T19" s="23">
        <v>0.79</v>
      </c>
      <c r="U19" s="23">
        <v>10</v>
      </c>
      <c r="V19" s="23">
        <f t="shared" si="7"/>
        <v>10</v>
      </c>
      <c r="W19" s="23">
        <v>78</v>
      </c>
      <c r="X19" s="23">
        <f t="shared" si="8"/>
        <v>78</v>
      </c>
      <c r="Y19" s="23">
        <v>62</v>
      </c>
      <c r="Z19" s="23" t="str">
        <f>Code!$K$204</f>
        <v>EF 86</v>
      </c>
      <c r="AA19" s="23" t="str">
        <f>Code!$K$207</f>
        <v>EF 57</v>
      </c>
      <c r="AB19" s="23" t="str">
        <f>Code!$K$208</f>
        <v>EF 57</v>
      </c>
      <c r="AC19" s="23" t="str">
        <f>Code!$K$205</f>
        <v>EF 57</v>
      </c>
      <c r="AD19" s="23" t="s">
        <v>237</v>
      </c>
      <c r="AE19" s="23" t="s">
        <v>237</v>
      </c>
      <c r="AF19" s="23" t="s">
        <v>237</v>
      </c>
      <c r="AG19" s="39">
        <f t="shared" si="3"/>
        <v>5.1608452609801366E-4</v>
      </c>
      <c r="AH19" s="39">
        <f t="shared" si="9"/>
        <v>5.1608452609801366E-4</v>
      </c>
      <c r="AI19" s="18">
        <f t="shared" si="10"/>
        <v>3.67</v>
      </c>
      <c r="AJ19" s="41">
        <f>Code!$B$23</f>
        <v>0.15</v>
      </c>
      <c r="AK19" s="41">
        <f t="shared" si="11"/>
        <v>0.15</v>
      </c>
      <c r="AL19" s="110">
        <f t="shared" si="12"/>
        <v>10.314814814814815</v>
      </c>
      <c r="AM19" s="110">
        <f t="shared" si="13"/>
        <v>10.314814814814815</v>
      </c>
      <c r="AN19" s="110">
        <f t="shared" si="14"/>
        <v>5.9551821</v>
      </c>
      <c r="AO19" s="110">
        <f t="shared" si="15"/>
        <v>10.254943899018233</v>
      </c>
      <c r="AP19" s="18">
        <f>VLOOKUP(D19,Code!$B$92:$D$107,2,FALSE)</f>
        <v>0.32</v>
      </c>
      <c r="AQ19" s="18">
        <f>VLOOKUP(E19,Code!$B$92:$D$107,3,FALSE)</f>
        <v>0.25</v>
      </c>
      <c r="AR19" s="18">
        <f>Code!$C$132</f>
        <v>14</v>
      </c>
      <c r="AS19" s="18">
        <f t="shared" si="16"/>
        <v>14</v>
      </c>
      <c r="AT19" s="88">
        <f>Code!$C$189</f>
        <v>80</v>
      </c>
      <c r="AU19" s="88">
        <f t="shared" si="17"/>
        <v>80</v>
      </c>
      <c r="AV19" s="88">
        <f>Code!$C$198</f>
        <v>66</v>
      </c>
      <c r="AW19" s="18" t="str">
        <f>Code!$L$204</f>
        <v>EF 95</v>
      </c>
      <c r="AX19" s="64" t="str">
        <f>Code!$L$207</f>
        <v>EF 60</v>
      </c>
      <c r="AY19" s="64" t="str">
        <f>Code!$L$208</f>
        <v>EF 60</v>
      </c>
      <c r="AZ19" s="64" t="str">
        <f>Code!$L$205</f>
        <v>EF 62</v>
      </c>
      <c r="BA19" s="23" t="s">
        <v>237</v>
      </c>
      <c r="BB19" s="23" t="s">
        <v>237</v>
      </c>
      <c r="BC19" s="23" t="s">
        <v>237</v>
      </c>
      <c r="BD19" s="39">
        <f t="shared" si="18"/>
        <v>4.3867184718331158E-4</v>
      </c>
      <c r="BE19" s="39">
        <f t="shared" si="19"/>
        <v>3.6125916826860955E-4</v>
      </c>
      <c r="BF19" s="18">
        <f>Measures!$C$3</f>
        <v>8</v>
      </c>
      <c r="BG19" s="41">
        <f>Measures!$C$4</f>
        <v>0.1</v>
      </c>
      <c r="BH19" s="41">
        <v>0.06</v>
      </c>
      <c r="BI19" s="18">
        <f>VLOOKUP(D19,Measures!$B$6:$C$21,2,FALSE)</f>
        <v>38</v>
      </c>
      <c r="BJ19" s="18">
        <f>Measures!$C$22</f>
        <v>44</v>
      </c>
      <c r="BK19" s="18">
        <f>Measures!$C$23</f>
        <v>19</v>
      </c>
      <c r="BL19" s="18">
        <f>Measures!$C$24</f>
        <v>13</v>
      </c>
      <c r="BM19" s="18">
        <f>Measures!$C$26</f>
        <v>0.32</v>
      </c>
      <c r="BN19" s="18">
        <f>Measures!$D$26</f>
        <v>0.25</v>
      </c>
      <c r="BO19" s="18">
        <f>Measures!$C$27</f>
        <v>14</v>
      </c>
      <c r="BP19" s="18">
        <f>Measures!$C$28</f>
        <v>15</v>
      </c>
      <c r="BQ19" s="88">
        <f>Measures!$C$29</f>
        <v>92</v>
      </c>
      <c r="BR19" s="88">
        <f>Measures!$C$30</f>
        <v>95</v>
      </c>
      <c r="BS19" s="88">
        <f>Measures!$C$31</f>
        <v>70</v>
      </c>
      <c r="BT19" s="64" t="str">
        <f>Code!$M$204</f>
        <v>EF 200</v>
      </c>
      <c r="BU19" s="64" t="str">
        <f>Code!$M$207</f>
        <v>EF 67</v>
      </c>
      <c r="BV19" s="64" t="str">
        <f>Code!$M$208</f>
        <v>EF 70</v>
      </c>
      <c r="BW19" s="64" t="str">
        <f>Code!$M$205</f>
        <v>EF 82</v>
      </c>
      <c r="BX19" s="64" t="s">
        <v>363</v>
      </c>
      <c r="BY19" s="64" t="s">
        <v>239</v>
      </c>
      <c r="BZ19" s="64" t="s">
        <v>240</v>
      </c>
      <c r="CA19" s="64"/>
      <c r="CB19" s="64"/>
      <c r="CC19" s="64"/>
      <c r="CD19" s="64"/>
      <c r="CE19" s="64"/>
      <c r="CF19" s="64"/>
      <c r="CG19" s="64"/>
      <c r="CH19" s="64"/>
      <c r="CI19" s="64"/>
      <c r="CJ19" s="64"/>
      <c r="CK19" s="64"/>
      <c r="CL19" s="64"/>
      <c r="CM19" s="18"/>
      <c r="CN19" s="18"/>
    </row>
    <row r="20" spans="1:92" ht="14.4" x14ac:dyDescent="0.3">
      <c r="A20" s="19" t="s">
        <v>22</v>
      </c>
      <c r="B20" s="31" t="s">
        <v>85</v>
      </c>
      <c r="C20" s="19" t="s">
        <v>87</v>
      </c>
      <c r="D20" s="19">
        <v>1</v>
      </c>
      <c r="E20" s="19">
        <f>VLOOKUP(D20,Lists!$B$3:$C$18,2,FALSE)</f>
        <v>3</v>
      </c>
      <c r="F20" s="19">
        <v>2</v>
      </c>
      <c r="G20" s="19" t="s">
        <v>67</v>
      </c>
      <c r="H20" s="23">
        <v>2400</v>
      </c>
      <c r="I20" s="37">
        <v>0.11502100840336134</v>
      </c>
      <c r="J20" s="36">
        <v>5.1608452609801366E-4</v>
      </c>
      <c r="K20" s="36">
        <f t="shared" si="4"/>
        <v>5.1608452609801366E-4</v>
      </c>
      <c r="L20" s="23">
        <v>3.67</v>
      </c>
      <c r="M20" s="35">
        <v>0.26</v>
      </c>
      <c r="N20" s="35">
        <f t="shared" si="5"/>
        <v>0.26</v>
      </c>
      <c r="O20" s="38">
        <v>10.314814814814815</v>
      </c>
      <c r="P20" s="38">
        <f t="shared" si="6"/>
        <v>10.314814814814815</v>
      </c>
      <c r="Q20" s="38">
        <v>5.9551821</v>
      </c>
      <c r="R20" s="38">
        <v>10.254943899018233</v>
      </c>
      <c r="S20" s="23">
        <v>0.82</v>
      </c>
      <c r="T20" s="23">
        <v>0.79</v>
      </c>
      <c r="U20" s="23">
        <v>10</v>
      </c>
      <c r="V20" s="23">
        <f t="shared" si="7"/>
        <v>10</v>
      </c>
      <c r="W20" s="23">
        <v>78</v>
      </c>
      <c r="X20" s="23">
        <f t="shared" si="8"/>
        <v>78</v>
      </c>
      <c r="Y20" s="23">
        <v>62</v>
      </c>
      <c r="Z20" s="23" t="str">
        <f>Code!$K$204</f>
        <v>EF 86</v>
      </c>
      <c r="AA20" s="23" t="str">
        <f>Code!$K$207</f>
        <v>EF 57</v>
      </c>
      <c r="AB20" s="23" t="str">
        <f>Code!$K$208</f>
        <v>EF 57</v>
      </c>
      <c r="AC20" s="23" t="str">
        <f>Code!$K$205</f>
        <v>EF 57</v>
      </c>
      <c r="AD20" s="23" t="s">
        <v>237</v>
      </c>
      <c r="AE20" s="23" t="s">
        <v>237</v>
      </c>
      <c r="AF20" s="23" t="s">
        <v>237</v>
      </c>
      <c r="AG20" s="39">
        <f t="shared" si="3"/>
        <v>5.1608452609801366E-4</v>
      </c>
      <c r="AH20" s="39">
        <f t="shared" si="9"/>
        <v>5.1608452609801366E-4</v>
      </c>
      <c r="AI20" s="18">
        <f t="shared" si="10"/>
        <v>3.67</v>
      </c>
      <c r="AJ20" s="41">
        <f>Code!$B$23</f>
        <v>0.15</v>
      </c>
      <c r="AK20" s="41">
        <f t="shared" si="11"/>
        <v>0.15</v>
      </c>
      <c r="AL20" s="110">
        <f t="shared" si="12"/>
        <v>10.314814814814815</v>
      </c>
      <c r="AM20" s="110">
        <f t="shared" si="13"/>
        <v>10.314814814814815</v>
      </c>
      <c r="AN20" s="110">
        <f t="shared" si="14"/>
        <v>5.9551821</v>
      </c>
      <c r="AO20" s="110">
        <f t="shared" si="15"/>
        <v>10.254943899018233</v>
      </c>
      <c r="AP20" s="18">
        <f>VLOOKUP(D20,Code!$B$92:$D$107,2,FALSE)</f>
        <v>0.32</v>
      </c>
      <c r="AQ20" s="18">
        <f>VLOOKUP(E20,Code!$B$92:$D$107,3,FALSE)</f>
        <v>0.25</v>
      </c>
      <c r="AR20" s="18">
        <f>Code!$C$132</f>
        <v>14</v>
      </c>
      <c r="AS20" s="18">
        <f t="shared" si="16"/>
        <v>14</v>
      </c>
      <c r="AT20" s="88">
        <f>Code!$C$189</f>
        <v>80</v>
      </c>
      <c r="AU20" s="88">
        <f t="shared" si="17"/>
        <v>80</v>
      </c>
      <c r="AV20" s="88">
        <f>Code!$C$198</f>
        <v>66</v>
      </c>
      <c r="AW20" s="18" t="str">
        <f>Code!$L$204</f>
        <v>EF 95</v>
      </c>
      <c r="AX20" s="64" t="str">
        <f>Code!$L$207</f>
        <v>EF 60</v>
      </c>
      <c r="AY20" s="64" t="str">
        <f>Code!$L$208</f>
        <v>EF 60</v>
      </c>
      <c r="AZ20" s="64" t="str">
        <f>Code!$L$205</f>
        <v>EF 62</v>
      </c>
      <c r="BA20" s="23" t="s">
        <v>237</v>
      </c>
      <c r="BB20" s="23" t="s">
        <v>237</v>
      </c>
      <c r="BC20" s="23" t="s">
        <v>237</v>
      </c>
      <c r="BD20" s="39">
        <f t="shared" si="18"/>
        <v>4.3867184718331158E-4</v>
      </c>
      <c r="BE20" s="39">
        <f t="shared" si="19"/>
        <v>3.6125916826860955E-4</v>
      </c>
      <c r="BF20" s="18">
        <f>Measures!$C$3</f>
        <v>8</v>
      </c>
      <c r="BG20" s="41">
        <f>Measures!$C$4</f>
        <v>0.1</v>
      </c>
      <c r="BH20" s="41">
        <v>0.06</v>
      </c>
      <c r="BI20" s="18">
        <f>VLOOKUP(D20,Measures!$B$6:$C$21,2,FALSE)</f>
        <v>38</v>
      </c>
      <c r="BJ20" s="18">
        <f>Measures!$C$22</f>
        <v>44</v>
      </c>
      <c r="BK20" s="18">
        <f>Measures!$C$23</f>
        <v>19</v>
      </c>
      <c r="BL20" s="18">
        <f>Measures!$C$24</f>
        <v>13</v>
      </c>
      <c r="BM20" s="18">
        <f>Measures!$C$26</f>
        <v>0.32</v>
      </c>
      <c r="BN20" s="18">
        <f>Measures!$D$26</f>
        <v>0.25</v>
      </c>
      <c r="BO20" s="18">
        <f>Measures!$C$27</f>
        <v>14</v>
      </c>
      <c r="BP20" s="18">
        <f>Measures!$C$28</f>
        <v>15</v>
      </c>
      <c r="BQ20" s="88">
        <f>Measures!$C$29</f>
        <v>92</v>
      </c>
      <c r="BR20" s="88">
        <f>Measures!$C$30</f>
        <v>95</v>
      </c>
      <c r="BS20" s="88">
        <f>Measures!$C$31</f>
        <v>70</v>
      </c>
      <c r="BT20" s="64" t="str">
        <f>Code!$M$204</f>
        <v>EF 200</v>
      </c>
      <c r="BU20" s="64" t="str">
        <f>Code!$M$207</f>
        <v>EF 67</v>
      </c>
      <c r="BV20" s="64" t="str">
        <f>Code!$M$208</f>
        <v>EF 70</v>
      </c>
      <c r="BW20" s="64" t="str">
        <f>Code!$M$205</f>
        <v>EF 82</v>
      </c>
      <c r="BX20" s="64" t="s">
        <v>363</v>
      </c>
      <c r="BY20" s="64" t="s">
        <v>239</v>
      </c>
      <c r="BZ20" s="64" t="s">
        <v>240</v>
      </c>
      <c r="CA20" s="64"/>
      <c r="CB20" s="64"/>
      <c r="CC20" s="64"/>
      <c r="CD20" s="64"/>
      <c r="CE20" s="64"/>
      <c r="CF20" s="64"/>
      <c r="CG20" s="64"/>
      <c r="CH20" s="64"/>
      <c r="CI20" s="64"/>
      <c r="CJ20" s="64"/>
      <c r="CK20" s="64"/>
      <c r="CL20" s="64"/>
      <c r="CM20" s="18"/>
      <c r="CN20" s="18"/>
    </row>
    <row r="21" spans="1:92" ht="14.4" x14ac:dyDescent="0.3">
      <c r="A21" s="19" t="s">
        <v>95</v>
      </c>
      <c r="B21" s="31" t="s">
        <v>85</v>
      </c>
      <c r="C21" s="19" t="s">
        <v>71</v>
      </c>
      <c r="D21" s="19">
        <v>1</v>
      </c>
      <c r="E21" s="19">
        <f>VLOOKUP(D21,Lists!$B$3:$C$18,2,FALSE)</f>
        <v>3</v>
      </c>
      <c r="F21" s="19">
        <v>1</v>
      </c>
      <c r="G21" s="19" t="s">
        <v>68</v>
      </c>
      <c r="H21" s="23">
        <v>1910</v>
      </c>
      <c r="I21" s="37">
        <v>0.2</v>
      </c>
      <c r="J21" s="36">
        <v>4.6411397360087065E-4</v>
      </c>
      <c r="K21" s="36">
        <f t="shared" si="4"/>
        <v>4.6411397360087065E-4</v>
      </c>
      <c r="L21" s="23">
        <v>4.26</v>
      </c>
      <c r="M21" s="35">
        <v>0.22</v>
      </c>
      <c r="N21" s="35">
        <f t="shared" si="5"/>
        <v>0.22</v>
      </c>
      <c r="O21" s="38">
        <v>10.314814814814815</v>
      </c>
      <c r="P21" s="38">
        <f t="shared" si="6"/>
        <v>10.314814814814815</v>
      </c>
      <c r="Q21" s="38">
        <v>5.9551821</v>
      </c>
      <c r="R21" s="38">
        <v>10.254943899018233</v>
      </c>
      <c r="S21" s="23">
        <v>0.67</v>
      </c>
      <c r="T21" s="23">
        <v>0.79</v>
      </c>
      <c r="U21" s="23">
        <v>10</v>
      </c>
      <c r="V21" s="23">
        <f t="shared" si="7"/>
        <v>10</v>
      </c>
      <c r="W21" s="23">
        <v>78</v>
      </c>
      <c r="X21" s="23">
        <f t="shared" si="8"/>
        <v>78</v>
      </c>
      <c r="Y21" s="23">
        <v>62</v>
      </c>
      <c r="Z21" s="23" t="str">
        <f>Code!$K$204</f>
        <v>EF 86</v>
      </c>
      <c r="AA21" s="23" t="str">
        <f>Code!$K$207</f>
        <v>EF 57</v>
      </c>
      <c r="AB21" s="23" t="str">
        <f>Code!$K$208</f>
        <v>EF 57</v>
      </c>
      <c r="AC21" s="23" t="str">
        <f>Code!$K$205</f>
        <v>EF 57</v>
      </c>
      <c r="AD21" s="23" t="s">
        <v>237</v>
      </c>
      <c r="AE21" s="23" t="s">
        <v>237</v>
      </c>
      <c r="AF21" s="23" t="s">
        <v>237</v>
      </c>
      <c r="AG21" s="39">
        <f t="shared" si="3"/>
        <v>4.6411397360087065E-4</v>
      </c>
      <c r="AH21" s="39">
        <f t="shared" si="9"/>
        <v>4.6411397360087065E-4</v>
      </c>
      <c r="AI21" s="18">
        <f t="shared" si="10"/>
        <v>4.26</v>
      </c>
      <c r="AJ21" s="41">
        <f>Code!$B$23</f>
        <v>0.15</v>
      </c>
      <c r="AK21" s="41">
        <f t="shared" si="11"/>
        <v>0.15</v>
      </c>
      <c r="AL21" s="110">
        <f t="shared" si="12"/>
        <v>10.314814814814815</v>
      </c>
      <c r="AM21" s="110">
        <f t="shared" si="13"/>
        <v>10.314814814814815</v>
      </c>
      <c r="AN21" s="110">
        <f t="shared" si="14"/>
        <v>5.9551821</v>
      </c>
      <c r="AO21" s="110">
        <f t="shared" si="15"/>
        <v>10.254943899018233</v>
      </c>
      <c r="AP21" s="18">
        <f>VLOOKUP(D21,Code!$B$92:$D$107,2,FALSE)</f>
        <v>0.32</v>
      </c>
      <c r="AQ21" s="18">
        <f>VLOOKUP(E21,Code!$B$92:$D$107,3,FALSE)</f>
        <v>0.25</v>
      </c>
      <c r="AR21" s="18">
        <f>Code!$C$132</f>
        <v>14</v>
      </c>
      <c r="AS21" s="18">
        <f t="shared" si="16"/>
        <v>14</v>
      </c>
      <c r="AT21" s="88">
        <f>Code!$C$189</f>
        <v>80</v>
      </c>
      <c r="AU21" s="88">
        <f t="shared" si="17"/>
        <v>80</v>
      </c>
      <c r="AV21" s="88">
        <f>Code!$C$198</f>
        <v>66</v>
      </c>
      <c r="AW21" s="18" t="str">
        <f>Code!$L$204</f>
        <v>EF 95</v>
      </c>
      <c r="AX21" s="64" t="str">
        <f>Code!$L$207</f>
        <v>EF 60</v>
      </c>
      <c r="AY21" s="64" t="str">
        <f>Code!$L$208</f>
        <v>EF 60</v>
      </c>
      <c r="AZ21" s="64" t="str">
        <f>Code!$L$205</f>
        <v>EF 62</v>
      </c>
      <c r="BA21" s="23" t="s">
        <v>237</v>
      </c>
      <c r="BB21" s="23" t="s">
        <v>237</v>
      </c>
      <c r="BC21" s="23" t="s">
        <v>237</v>
      </c>
      <c r="BD21" s="39">
        <f t="shared" si="18"/>
        <v>3.9449687756074004E-4</v>
      </c>
      <c r="BE21" s="39">
        <f t="shared" si="19"/>
        <v>3.2487978152060944E-4</v>
      </c>
      <c r="BF21" s="18">
        <f>Measures!$C$3</f>
        <v>8</v>
      </c>
      <c r="BG21" s="41">
        <f>Measures!$C$4</f>
        <v>0.1</v>
      </c>
      <c r="BH21" s="41">
        <v>0.06</v>
      </c>
      <c r="BI21" s="18">
        <f>VLOOKUP(D21,Measures!$B$6:$C$21,2,FALSE)</f>
        <v>38</v>
      </c>
      <c r="BJ21" s="18">
        <f>Measures!$C$22</f>
        <v>44</v>
      </c>
      <c r="BK21" s="18">
        <f>Measures!$C$23</f>
        <v>19</v>
      </c>
      <c r="BL21" s="18">
        <f>Measures!$C$24</f>
        <v>13</v>
      </c>
      <c r="BM21" s="18">
        <f>Measures!$C$26</f>
        <v>0.32</v>
      </c>
      <c r="BN21" s="18">
        <f>Measures!$D$26</f>
        <v>0.25</v>
      </c>
      <c r="BO21" s="18">
        <f>Measures!$C$27</f>
        <v>14</v>
      </c>
      <c r="BP21" s="18">
        <f>Measures!$C$28</f>
        <v>15</v>
      </c>
      <c r="BQ21" s="88">
        <f>Measures!$C$29</f>
        <v>92</v>
      </c>
      <c r="BR21" s="88">
        <f>Measures!$C$30</f>
        <v>95</v>
      </c>
      <c r="BS21" s="88">
        <f>Measures!$C$31</f>
        <v>70</v>
      </c>
      <c r="BT21" s="64" t="str">
        <f>Code!$M$204</f>
        <v>EF 200</v>
      </c>
      <c r="BU21" s="64" t="str">
        <f>Code!$M$207</f>
        <v>EF 67</v>
      </c>
      <c r="BV21" s="64" t="str">
        <f>Code!$M$208</f>
        <v>EF 70</v>
      </c>
      <c r="BW21" s="64" t="str">
        <f>Code!$M$205</f>
        <v>EF 82</v>
      </c>
      <c r="BX21" s="64" t="s">
        <v>363</v>
      </c>
      <c r="BY21" s="64" t="s">
        <v>239</v>
      </c>
      <c r="BZ21" s="64" t="s">
        <v>240</v>
      </c>
      <c r="CA21" s="64"/>
      <c r="CB21" s="64"/>
      <c r="CC21" s="64"/>
      <c r="CD21" s="64"/>
      <c r="CE21" s="64"/>
      <c r="CF21" s="64"/>
      <c r="CG21" s="64"/>
      <c r="CH21" s="64"/>
      <c r="CI21" s="64"/>
      <c r="CJ21" s="64"/>
      <c r="CK21" s="64"/>
      <c r="CL21" s="64"/>
      <c r="CM21" s="18"/>
      <c r="CN21" s="18"/>
    </row>
    <row r="22" spans="1:92" ht="14.4" x14ac:dyDescent="0.3">
      <c r="A22" s="19" t="s">
        <v>95</v>
      </c>
      <c r="B22" s="31" t="s">
        <v>85</v>
      </c>
      <c r="C22" s="19" t="s">
        <v>71</v>
      </c>
      <c r="D22" s="19">
        <v>1</v>
      </c>
      <c r="E22" s="19">
        <f>VLOOKUP(D22,Lists!$B$3:$C$18,2,FALSE)</f>
        <v>3</v>
      </c>
      <c r="F22" s="19">
        <v>2</v>
      </c>
      <c r="G22" s="19" t="s">
        <v>68</v>
      </c>
      <c r="H22" s="23">
        <v>2730</v>
      </c>
      <c r="I22" s="37">
        <v>0.2</v>
      </c>
      <c r="J22" s="36">
        <v>4.6411397360087065E-4</v>
      </c>
      <c r="K22" s="36">
        <f t="shared" si="4"/>
        <v>4.6411397360087065E-4</v>
      </c>
      <c r="L22" s="23">
        <v>4.26</v>
      </c>
      <c r="M22" s="35">
        <v>0.22</v>
      </c>
      <c r="N22" s="35">
        <f t="shared" si="5"/>
        <v>0.22</v>
      </c>
      <c r="O22" s="38">
        <v>10.314814814814815</v>
      </c>
      <c r="P22" s="38">
        <f t="shared" si="6"/>
        <v>10.314814814814815</v>
      </c>
      <c r="Q22" s="38">
        <v>5.9551821</v>
      </c>
      <c r="R22" s="38">
        <v>10.254943899018233</v>
      </c>
      <c r="S22" s="23">
        <v>0.67</v>
      </c>
      <c r="T22" s="23">
        <v>0.79</v>
      </c>
      <c r="U22" s="23">
        <v>10</v>
      </c>
      <c r="V22" s="23">
        <f t="shared" si="7"/>
        <v>10</v>
      </c>
      <c r="W22" s="23">
        <v>78</v>
      </c>
      <c r="X22" s="23">
        <f t="shared" si="8"/>
        <v>78</v>
      </c>
      <c r="Y22" s="23">
        <v>62</v>
      </c>
      <c r="Z22" s="23" t="str">
        <f>Code!$K$204</f>
        <v>EF 86</v>
      </c>
      <c r="AA22" s="23" t="str">
        <f>Code!$K$207</f>
        <v>EF 57</v>
      </c>
      <c r="AB22" s="23" t="str">
        <f>Code!$K$208</f>
        <v>EF 57</v>
      </c>
      <c r="AC22" s="23" t="str">
        <f>Code!$K$205</f>
        <v>EF 57</v>
      </c>
      <c r="AD22" s="23" t="s">
        <v>237</v>
      </c>
      <c r="AE22" s="23" t="s">
        <v>237</v>
      </c>
      <c r="AF22" s="23" t="s">
        <v>237</v>
      </c>
      <c r="AG22" s="39">
        <f t="shared" si="3"/>
        <v>4.6411397360087065E-4</v>
      </c>
      <c r="AH22" s="39">
        <f t="shared" si="9"/>
        <v>4.6411397360087065E-4</v>
      </c>
      <c r="AI22" s="18">
        <f t="shared" si="10"/>
        <v>4.26</v>
      </c>
      <c r="AJ22" s="41">
        <f>Code!$B$23</f>
        <v>0.15</v>
      </c>
      <c r="AK22" s="41">
        <f t="shared" si="11"/>
        <v>0.15</v>
      </c>
      <c r="AL22" s="110">
        <f t="shared" si="12"/>
        <v>10.314814814814815</v>
      </c>
      <c r="AM22" s="110">
        <f t="shared" si="13"/>
        <v>10.314814814814815</v>
      </c>
      <c r="AN22" s="110">
        <f t="shared" si="14"/>
        <v>5.9551821</v>
      </c>
      <c r="AO22" s="110">
        <f t="shared" si="15"/>
        <v>10.254943899018233</v>
      </c>
      <c r="AP22" s="18">
        <f>VLOOKUP(D22,Code!$B$92:$D$107,2,FALSE)</f>
        <v>0.32</v>
      </c>
      <c r="AQ22" s="18">
        <f>VLOOKUP(E22,Code!$B$92:$D$107,3,FALSE)</f>
        <v>0.25</v>
      </c>
      <c r="AR22" s="18">
        <f>Code!$C$132</f>
        <v>14</v>
      </c>
      <c r="AS22" s="18">
        <f t="shared" si="16"/>
        <v>14</v>
      </c>
      <c r="AT22" s="88">
        <f>Code!$C$189</f>
        <v>80</v>
      </c>
      <c r="AU22" s="88">
        <f t="shared" si="17"/>
        <v>80</v>
      </c>
      <c r="AV22" s="88">
        <f>Code!$C$198</f>
        <v>66</v>
      </c>
      <c r="AW22" s="18" t="str">
        <f>Code!$L$204</f>
        <v>EF 95</v>
      </c>
      <c r="AX22" s="64" t="str">
        <f>Code!$L$207</f>
        <v>EF 60</v>
      </c>
      <c r="AY22" s="64" t="str">
        <f>Code!$L$208</f>
        <v>EF 60</v>
      </c>
      <c r="AZ22" s="64" t="str">
        <f>Code!$L$205</f>
        <v>EF 62</v>
      </c>
      <c r="BA22" s="23" t="s">
        <v>237</v>
      </c>
      <c r="BB22" s="23" t="s">
        <v>237</v>
      </c>
      <c r="BC22" s="23" t="s">
        <v>237</v>
      </c>
      <c r="BD22" s="39">
        <f t="shared" si="18"/>
        <v>3.9449687756074004E-4</v>
      </c>
      <c r="BE22" s="39">
        <f t="shared" si="19"/>
        <v>3.2487978152060944E-4</v>
      </c>
      <c r="BF22" s="18">
        <f>Measures!$C$3</f>
        <v>8</v>
      </c>
      <c r="BG22" s="41">
        <f>Measures!$C$4</f>
        <v>0.1</v>
      </c>
      <c r="BH22" s="41">
        <v>0.06</v>
      </c>
      <c r="BI22" s="18">
        <f>VLOOKUP(D22,Measures!$B$6:$C$21,2,FALSE)</f>
        <v>38</v>
      </c>
      <c r="BJ22" s="18">
        <f>Measures!$C$22</f>
        <v>44</v>
      </c>
      <c r="BK22" s="18">
        <f>Measures!$C$23</f>
        <v>19</v>
      </c>
      <c r="BL22" s="18">
        <f>Measures!$C$24</f>
        <v>13</v>
      </c>
      <c r="BM22" s="18">
        <f>Measures!$C$26</f>
        <v>0.32</v>
      </c>
      <c r="BN22" s="18">
        <f>Measures!$D$26</f>
        <v>0.25</v>
      </c>
      <c r="BO22" s="18">
        <f>Measures!$C$27</f>
        <v>14</v>
      </c>
      <c r="BP22" s="18">
        <f>Measures!$C$28</f>
        <v>15</v>
      </c>
      <c r="BQ22" s="88">
        <f>Measures!$C$29</f>
        <v>92</v>
      </c>
      <c r="BR22" s="88">
        <f>Measures!$C$30</f>
        <v>95</v>
      </c>
      <c r="BS22" s="88">
        <f>Measures!$C$31</f>
        <v>70</v>
      </c>
      <c r="BT22" s="64" t="str">
        <f>Code!$M$204</f>
        <v>EF 200</v>
      </c>
      <c r="BU22" s="64" t="str">
        <f>Code!$M$207</f>
        <v>EF 67</v>
      </c>
      <c r="BV22" s="64" t="str">
        <f>Code!$M$208</f>
        <v>EF 70</v>
      </c>
      <c r="BW22" s="64" t="str">
        <f>Code!$M$205</f>
        <v>EF 82</v>
      </c>
      <c r="BX22" s="64" t="s">
        <v>363</v>
      </c>
      <c r="BY22" s="64" t="s">
        <v>239</v>
      </c>
      <c r="BZ22" s="64" t="s">
        <v>240</v>
      </c>
      <c r="CA22" s="64"/>
      <c r="CB22" s="64"/>
      <c r="CC22" s="64"/>
      <c r="CD22" s="64"/>
      <c r="CE22" s="64"/>
      <c r="CF22" s="64"/>
      <c r="CG22" s="64"/>
      <c r="CH22" s="64"/>
      <c r="CI22" s="64"/>
      <c r="CJ22" s="64"/>
      <c r="CK22" s="64"/>
      <c r="CL22" s="64"/>
      <c r="CM22" s="18"/>
      <c r="CN22" s="18"/>
    </row>
    <row r="23" spans="1:92" ht="14.4" x14ac:dyDescent="0.3">
      <c r="A23" s="19" t="s">
        <v>22</v>
      </c>
      <c r="B23" s="31" t="s">
        <v>85</v>
      </c>
      <c r="C23" s="19" t="s">
        <v>71</v>
      </c>
      <c r="D23" s="19">
        <v>1</v>
      </c>
      <c r="E23" s="19">
        <f>VLOOKUP(D23,Lists!$B$3:$C$18,2,FALSE)</f>
        <v>3</v>
      </c>
      <c r="F23" s="19">
        <v>1</v>
      </c>
      <c r="G23" s="19" t="s">
        <v>68</v>
      </c>
      <c r="H23" s="23">
        <v>1910</v>
      </c>
      <c r="I23" s="37">
        <v>0.2</v>
      </c>
      <c r="J23" s="36">
        <v>4.6411397360087065E-4</v>
      </c>
      <c r="K23" s="36">
        <f t="shared" si="4"/>
        <v>4.6411397360087065E-4</v>
      </c>
      <c r="L23" s="23">
        <v>4.26</v>
      </c>
      <c r="M23" s="35">
        <v>0.22</v>
      </c>
      <c r="N23" s="35">
        <f t="shared" si="5"/>
        <v>0.22</v>
      </c>
      <c r="O23" s="38">
        <v>10.314814814814815</v>
      </c>
      <c r="P23" s="38">
        <f t="shared" si="6"/>
        <v>10.314814814814815</v>
      </c>
      <c r="Q23" s="38">
        <v>5.9551821</v>
      </c>
      <c r="R23" s="38">
        <v>10.254943899018233</v>
      </c>
      <c r="S23" s="23">
        <v>0.67</v>
      </c>
      <c r="T23" s="23">
        <v>0.79</v>
      </c>
      <c r="U23" s="23">
        <v>10</v>
      </c>
      <c r="V23" s="23">
        <f t="shared" si="7"/>
        <v>10</v>
      </c>
      <c r="W23" s="23">
        <v>78</v>
      </c>
      <c r="X23" s="23">
        <f t="shared" si="8"/>
        <v>78</v>
      </c>
      <c r="Y23" s="23">
        <v>62</v>
      </c>
      <c r="Z23" s="23" t="str">
        <f>Code!$K$204</f>
        <v>EF 86</v>
      </c>
      <c r="AA23" s="23" t="str">
        <f>Code!$K$207</f>
        <v>EF 57</v>
      </c>
      <c r="AB23" s="23" t="str">
        <f>Code!$K$208</f>
        <v>EF 57</v>
      </c>
      <c r="AC23" s="23" t="str">
        <f>Code!$K$205</f>
        <v>EF 57</v>
      </c>
      <c r="AD23" s="23" t="s">
        <v>237</v>
      </c>
      <c r="AE23" s="23" t="s">
        <v>237</v>
      </c>
      <c r="AF23" s="23" t="s">
        <v>237</v>
      </c>
      <c r="AG23" s="39">
        <f t="shared" si="3"/>
        <v>4.6411397360087065E-4</v>
      </c>
      <c r="AH23" s="39">
        <f t="shared" si="9"/>
        <v>4.6411397360087065E-4</v>
      </c>
      <c r="AI23" s="18">
        <f t="shared" si="10"/>
        <v>4.26</v>
      </c>
      <c r="AJ23" s="41">
        <f>Code!$B$23</f>
        <v>0.15</v>
      </c>
      <c r="AK23" s="41">
        <f t="shared" si="11"/>
        <v>0.15</v>
      </c>
      <c r="AL23" s="110">
        <f t="shared" si="12"/>
        <v>10.314814814814815</v>
      </c>
      <c r="AM23" s="110">
        <f t="shared" si="13"/>
        <v>10.314814814814815</v>
      </c>
      <c r="AN23" s="110">
        <f t="shared" si="14"/>
        <v>5.9551821</v>
      </c>
      <c r="AO23" s="110">
        <f t="shared" si="15"/>
        <v>10.254943899018233</v>
      </c>
      <c r="AP23" s="18">
        <f>VLOOKUP(D23,Code!$B$92:$D$107,2,FALSE)</f>
        <v>0.32</v>
      </c>
      <c r="AQ23" s="18">
        <f>VLOOKUP(E23,Code!$B$92:$D$107,3,FALSE)</f>
        <v>0.25</v>
      </c>
      <c r="AR23" s="18">
        <f>Code!$C$132</f>
        <v>14</v>
      </c>
      <c r="AS23" s="18">
        <f t="shared" si="16"/>
        <v>14</v>
      </c>
      <c r="AT23" s="88">
        <f>Code!$C$189</f>
        <v>80</v>
      </c>
      <c r="AU23" s="88">
        <f t="shared" si="17"/>
        <v>80</v>
      </c>
      <c r="AV23" s="88">
        <f>Code!$C$198</f>
        <v>66</v>
      </c>
      <c r="AW23" s="18" t="str">
        <f>Code!$L$204</f>
        <v>EF 95</v>
      </c>
      <c r="AX23" s="64" t="str">
        <f>Code!$L$207</f>
        <v>EF 60</v>
      </c>
      <c r="AY23" s="64" t="str">
        <f>Code!$L$208</f>
        <v>EF 60</v>
      </c>
      <c r="AZ23" s="64" t="str">
        <f>Code!$L$205</f>
        <v>EF 62</v>
      </c>
      <c r="BA23" s="23" t="s">
        <v>237</v>
      </c>
      <c r="BB23" s="23" t="s">
        <v>237</v>
      </c>
      <c r="BC23" s="23" t="s">
        <v>237</v>
      </c>
      <c r="BD23" s="39">
        <f t="shared" si="18"/>
        <v>3.9449687756074004E-4</v>
      </c>
      <c r="BE23" s="39">
        <f t="shared" si="19"/>
        <v>3.2487978152060944E-4</v>
      </c>
      <c r="BF23" s="18">
        <f>Measures!$C$3</f>
        <v>8</v>
      </c>
      <c r="BG23" s="41">
        <f>Measures!$C$4</f>
        <v>0.1</v>
      </c>
      <c r="BH23" s="41">
        <v>0.06</v>
      </c>
      <c r="BI23" s="18">
        <f>VLOOKUP(D23,Measures!$B$6:$C$21,2,FALSE)</f>
        <v>38</v>
      </c>
      <c r="BJ23" s="18">
        <f>Measures!$C$22</f>
        <v>44</v>
      </c>
      <c r="BK23" s="18">
        <f>Measures!$C$23</f>
        <v>19</v>
      </c>
      <c r="BL23" s="18">
        <f>Measures!$C$24</f>
        <v>13</v>
      </c>
      <c r="BM23" s="18">
        <f>Measures!$C$26</f>
        <v>0.32</v>
      </c>
      <c r="BN23" s="18">
        <f>Measures!$D$26</f>
        <v>0.25</v>
      </c>
      <c r="BO23" s="18">
        <f>Measures!$C$27</f>
        <v>14</v>
      </c>
      <c r="BP23" s="18">
        <f>Measures!$C$28</f>
        <v>15</v>
      </c>
      <c r="BQ23" s="88">
        <f>Measures!$C$29</f>
        <v>92</v>
      </c>
      <c r="BR23" s="88">
        <f>Measures!$C$30</f>
        <v>95</v>
      </c>
      <c r="BS23" s="88">
        <f>Measures!$C$31</f>
        <v>70</v>
      </c>
      <c r="BT23" s="64" t="str">
        <f>Code!$M$204</f>
        <v>EF 200</v>
      </c>
      <c r="BU23" s="64" t="str">
        <f>Code!$M$207</f>
        <v>EF 67</v>
      </c>
      <c r="BV23" s="64" t="str">
        <f>Code!$M$208</f>
        <v>EF 70</v>
      </c>
      <c r="BW23" s="64" t="str">
        <f>Code!$M$205</f>
        <v>EF 82</v>
      </c>
      <c r="BX23" s="64" t="s">
        <v>363</v>
      </c>
      <c r="BY23" s="64" t="s">
        <v>239</v>
      </c>
      <c r="BZ23" s="64" t="s">
        <v>240</v>
      </c>
      <c r="CA23" s="64"/>
      <c r="CB23" s="64"/>
      <c r="CC23" s="64"/>
      <c r="CD23" s="64"/>
      <c r="CE23" s="64"/>
      <c r="CF23" s="64"/>
      <c r="CG23" s="64"/>
      <c r="CH23" s="64"/>
      <c r="CI23" s="64"/>
      <c r="CJ23" s="64"/>
      <c r="CK23" s="64"/>
      <c r="CL23" s="64"/>
      <c r="CM23" s="18"/>
      <c r="CN23" s="18"/>
    </row>
    <row r="24" spans="1:92" ht="14.4" x14ac:dyDescent="0.3">
      <c r="A24" s="19" t="s">
        <v>22</v>
      </c>
      <c r="B24" s="31" t="s">
        <v>85</v>
      </c>
      <c r="C24" s="19" t="s">
        <v>71</v>
      </c>
      <c r="D24" s="19">
        <v>1</v>
      </c>
      <c r="E24" s="19">
        <f>VLOOKUP(D24,Lists!$B$3:$C$18,2,FALSE)</f>
        <v>3</v>
      </c>
      <c r="F24" s="19">
        <v>2</v>
      </c>
      <c r="G24" s="19" t="s">
        <v>68</v>
      </c>
      <c r="H24" s="23">
        <v>2730</v>
      </c>
      <c r="I24" s="37">
        <v>0.2</v>
      </c>
      <c r="J24" s="36">
        <v>4.6411397360087065E-4</v>
      </c>
      <c r="K24" s="36">
        <f t="shared" si="4"/>
        <v>4.6411397360087065E-4</v>
      </c>
      <c r="L24" s="23">
        <v>4.26</v>
      </c>
      <c r="M24" s="35">
        <v>0.22</v>
      </c>
      <c r="N24" s="35">
        <f t="shared" si="5"/>
        <v>0.22</v>
      </c>
      <c r="O24" s="38">
        <v>10.314814814814815</v>
      </c>
      <c r="P24" s="38">
        <f t="shared" si="6"/>
        <v>10.314814814814815</v>
      </c>
      <c r="Q24" s="38">
        <v>5.9551821</v>
      </c>
      <c r="R24" s="38">
        <v>10.254943899018233</v>
      </c>
      <c r="S24" s="23">
        <v>0.67</v>
      </c>
      <c r="T24" s="23">
        <v>0.79</v>
      </c>
      <c r="U24" s="23">
        <v>10</v>
      </c>
      <c r="V24" s="23">
        <f t="shared" si="7"/>
        <v>10</v>
      </c>
      <c r="W24" s="23">
        <v>78</v>
      </c>
      <c r="X24" s="23">
        <f t="shared" si="8"/>
        <v>78</v>
      </c>
      <c r="Y24" s="23">
        <v>62</v>
      </c>
      <c r="Z24" s="23" t="str">
        <f>Code!$K$204</f>
        <v>EF 86</v>
      </c>
      <c r="AA24" s="23" t="str">
        <f>Code!$K$207</f>
        <v>EF 57</v>
      </c>
      <c r="AB24" s="23" t="str">
        <f>Code!$K$208</f>
        <v>EF 57</v>
      </c>
      <c r="AC24" s="23" t="str">
        <f>Code!$K$205</f>
        <v>EF 57</v>
      </c>
      <c r="AD24" s="23" t="s">
        <v>237</v>
      </c>
      <c r="AE24" s="23" t="s">
        <v>237</v>
      </c>
      <c r="AF24" s="23" t="s">
        <v>237</v>
      </c>
      <c r="AG24" s="39">
        <f t="shared" si="3"/>
        <v>4.6411397360087065E-4</v>
      </c>
      <c r="AH24" s="39">
        <f t="shared" si="9"/>
        <v>4.6411397360087065E-4</v>
      </c>
      <c r="AI24" s="18">
        <f t="shared" si="10"/>
        <v>4.26</v>
      </c>
      <c r="AJ24" s="41">
        <f>Code!$B$23</f>
        <v>0.15</v>
      </c>
      <c r="AK24" s="41">
        <f t="shared" si="11"/>
        <v>0.15</v>
      </c>
      <c r="AL24" s="110">
        <f t="shared" si="12"/>
        <v>10.314814814814815</v>
      </c>
      <c r="AM24" s="110">
        <f t="shared" si="13"/>
        <v>10.314814814814815</v>
      </c>
      <c r="AN24" s="110">
        <f t="shared" si="14"/>
        <v>5.9551821</v>
      </c>
      <c r="AO24" s="110">
        <f t="shared" si="15"/>
        <v>10.254943899018233</v>
      </c>
      <c r="AP24" s="18">
        <f>VLOOKUP(D24,Code!$B$92:$D$107,2,FALSE)</f>
        <v>0.32</v>
      </c>
      <c r="AQ24" s="18">
        <f>VLOOKUP(E24,Code!$B$92:$D$107,3,FALSE)</f>
        <v>0.25</v>
      </c>
      <c r="AR24" s="18">
        <f>Code!$C$132</f>
        <v>14</v>
      </c>
      <c r="AS24" s="18">
        <f t="shared" si="16"/>
        <v>14</v>
      </c>
      <c r="AT24" s="88">
        <f>Code!$C$189</f>
        <v>80</v>
      </c>
      <c r="AU24" s="88">
        <f t="shared" si="17"/>
        <v>80</v>
      </c>
      <c r="AV24" s="88">
        <f>Code!$C$198</f>
        <v>66</v>
      </c>
      <c r="AW24" s="18" t="str">
        <f>Code!$L$204</f>
        <v>EF 95</v>
      </c>
      <c r="AX24" s="64" t="str">
        <f>Code!$L$207</f>
        <v>EF 60</v>
      </c>
      <c r="AY24" s="64" t="str">
        <f>Code!$L$208</f>
        <v>EF 60</v>
      </c>
      <c r="AZ24" s="64" t="str">
        <f>Code!$L$205</f>
        <v>EF 62</v>
      </c>
      <c r="BA24" s="23" t="s">
        <v>237</v>
      </c>
      <c r="BB24" s="23" t="s">
        <v>237</v>
      </c>
      <c r="BC24" s="23" t="s">
        <v>237</v>
      </c>
      <c r="BD24" s="39">
        <f t="shared" si="18"/>
        <v>3.9449687756074004E-4</v>
      </c>
      <c r="BE24" s="39">
        <f t="shared" si="19"/>
        <v>3.2487978152060944E-4</v>
      </c>
      <c r="BF24" s="18">
        <f>Measures!$C$3</f>
        <v>8</v>
      </c>
      <c r="BG24" s="41">
        <f>Measures!$C$4</f>
        <v>0.1</v>
      </c>
      <c r="BH24" s="41">
        <v>0.06</v>
      </c>
      <c r="BI24" s="18">
        <f>VLOOKUP(D24,Measures!$B$6:$C$21,2,FALSE)</f>
        <v>38</v>
      </c>
      <c r="BJ24" s="18">
        <f>Measures!$C$22</f>
        <v>44</v>
      </c>
      <c r="BK24" s="18">
        <f>Measures!$C$23</f>
        <v>19</v>
      </c>
      <c r="BL24" s="18">
        <f>Measures!$C$24</f>
        <v>13</v>
      </c>
      <c r="BM24" s="18">
        <f>Measures!$C$26</f>
        <v>0.32</v>
      </c>
      <c r="BN24" s="18">
        <f>Measures!$D$26</f>
        <v>0.25</v>
      </c>
      <c r="BO24" s="18">
        <f>Measures!$C$27</f>
        <v>14</v>
      </c>
      <c r="BP24" s="18">
        <f>Measures!$C$28</f>
        <v>15</v>
      </c>
      <c r="BQ24" s="88">
        <f>Measures!$C$29</f>
        <v>92</v>
      </c>
      <c r="BR24" s="88">
        <f>Measures!$C$30</f>
        <v>95</v>
      </c>
      <c r="BS24" s="88">
        <f>Measures!$C$31</f>
        <v>70</v>
      </c>
      <c r="BT24" s="64" t="str">
        <f>Code!$M$204</f>
        <v>EF 200</v>
      </c>
      <c r="BU24" s="64" t="str">
        <f>Code!$M$207</f>
        <v>EF 67</v>
      </c>
      <c r="BV24" s="64" t="str">
        <f>Code!$M$208</f>
        <v>EF 70</v>
      </c>
      <c r="BW24" s="64" t="str">
        <f>Code!$M$205</f>
        <v>EF 82</v>
      </c>
      <c r="BX24" s="64" t="s">
        <v>363</v>
      </c>
      <c r="BY24" s="64" t="s">
        <v>239</v>
      </c>
      <c r="BZ24" s="64" t="s">
        <v>240</v>
      </c>
      <c r="CA24" s="64"/>
      <c r="CB24" s="64"/>
      <c r="CC24" s="64"/>
      <c r="CD24" s="64"/>
      <c r="CE24" s="64"/>
      <c r="CF24" s="64"/>
      <c r="CG24" s="64"/>
      <c r="CH24" s="64"/>
      <c r="CI24" s="64"/>
      <c r="CJ24" s="64"/>
      <c r="CK24" s="64"/>
      <c r="CL24" s="64"/>
      <c r="CM24" s="18"/>
      <c r="CN24" s="18"/>
    </row>
    <row r="25" spans="1:92" ht="14.4" x14ac:dyDescent="0.3">
      <c r="A25" s="19" t="s">
        <v>95</v>
      </c>
      <c r="B25" s="31" t="s">
        <v>85</v>
      </c>
      <c r="C25" s="19" t="s">
        <v>87</v>
      </c>
      <c r="D25" s="19">
        <v>1</v>
      </c>
      <c r="E25" s="19">
        <f>VLOOKUP(D25,Lists!$B$3:$C$18,2,FALSE)</f>
        <v>3</v>
      </c>
      <c r="F25" s="19">
        <v>1</v>
      </c>
      <c r="G25" s="19" t="s">
        <v>68</v>
      </c>
      <c r="H25" s="23">
        <v>1910</v>
      </c>
      <c r="I25" s="37">
        <v>0.2</v>
      </c>
      <c r="J25" s="36">
        <v>4.6411397360087065E-4</v>
      </c>
      <c r="K25" s="36">
        <f t="shared" si="4"/>
        <v>4.6411397360087065E-4</v>
      </c>
      <c r="L25" s="23">
        <v>4.26</v>
      </c>
      <c r="M25" s="35">
        <v>0.22</v>
      </c>
      <c r="N25" s="35">
        <f t="shared" si="5"/>
        <v>0.22</v>
      </c>
      <c r="O25" s="38">
        <v>10.314814814814815</v>
      </c>
      <c r="P25" s="38">
        <f t="shared" si="6"/>
        <v>10.314814814814815</v>
      </c>
      <c r="Q25" s="38">
        <v>5.9551821</v>
      </c>
      <c r="R25" s="38">
        <v>10.254943899018233</v>
      </c>
      <c r="S25" s="23">
        <v>0.67</v>
      </c>
      <c r="T25" s="23">
        <v>0.79</v>
      </c>
      <c r="U25" s="23">
        <v>10</v>
      </c>
      <c r="V25" s="23">
        <f t="shared" si="7"/>
        <v>10</v>
      </c>
      <c r="W25" s="23">
        <v>78</v>
      </c>
      <c r="X25" s="23">
        <f t="shared" si="8"/>
        <v>78</v>
      </c>
      <c r="Y25" s="23">
        <v>62</v>
      </c>
      <c r="Z25" s="23" t="str">
        <f>Code!$K$204</f>
        <v>EF 86</v>
      </c>
      <c r="AA25" s="23" t="str">
        <f>Code!$K$207</f>
        <v>EF 57</v>
      </c>
      <c r="AB25" s="23" t="str">
        <f>Code!$K$208</f>
        <v>EF 57</v>
      </c>
      <c r="AC25" s="23" t="str">
        <f>Code!$K$205</f>
        <v>EF 57</v>
      </c>
      <c r="AD25" s="23" t="s">
        <v>237</v>
      </c>
      <c r="AE25" s="23" t="s">
        <v>237</v>
      </c>
      <c r="AF25" s="23" t="s">
        <v>237</v>
      </c>
      <c r="AG25" s="39">
        <f t="shared" si="3"/>
        <v>4.6411397360087065E-4</v>
      </c>
      <c r="AH25" s="39">
        <f t="shared" si="9"/>
        <v>4.6411397360087065E-4</v>
      </c>
      <c r="AI25" s="18">
        <f t="shared" si="10"/>
        <v>4.26</v>
      </c>
      <c r="AJ25" s="41">
        <f>Code!$B$23</f>
        <v>0.15</v>
      </c>
      <c r="AK25" s="41">
        <f t="shared" si="11"/>
        <v>0.15</v>
      </c>
      <c r="AL25" s="110">
        <f t="shared" si="12"/>
        <v>10.314814814814815</v>
      </c>
      <c r="AM25" s="110">
        <f t="shared" si="13"/>
        <v>10.314814814814815</v>
      </c>
      <c r="AN25" s="110">
        <f t="shared" si="14"/>
        <v>5.9551821</v>
      </c>
      <c r="AO25" s="110">
        <f t="shared" si="15"/>
        <v>10.254943899018233</v>
      </c>
      <c r="AP25" s="18">
        <f>VLOOKUP(D25,Code!$B$92:$D$107,2,FALSE)</f>
        <v>0.32</v>
      </c>
      <c r="AQ25" s="18">
        <f>VLOOKUP(E25,Code!$B$92:$D$107,3,FALSE)</f>
        <v>0.25</v>
      </c>
      <c r="AR25" s="18">
        <f>Code!$C$132</f>
        <v>14</v>
      </c>
      <c r="AS25" s="18">
        <f t="shared" si="16"/>
        <v>14</v>
      </c>
      <c r="AT25" s="88">
        <f>Code!$C$189</f>
        <v>80</v>
      </c>
      <c r="AU25" s="88">
        <f t="shared" si="17"/>
        <v>80</v>
      </c>
      <c r="AV25" s="88">
        <f>Code!$C$198</f>
        <v>66</v>
      </c>
      <c r="AW25" s="18" t="str">
        <f>Code!$L$204</f>
        <v>EF 95</v>
      </c>
      <c r="AX25" s="64" t="str">
        <f>Code!$L$207</f>
        <v>EF 60</v>
      </c>
      <c r="AY25" s="64" t="str">
        <f>Code!$L$208</f>
        <v>EF 60</v>
      </c>
      <c r="AZ25" s="64" t="str">
        <f>Code!$L$205</f>
        <v>EF 62</v>
      </c>
      <c r="BA25" s="23" t="s">
        <v>237</v>
      </c>
      <c r="BB25" s="23" t="s">
        <v>237</v>
      </c>
      <c r="BC25" s="23" t="s">
        <v>237</v>
      </c>
      <c r="BD25" s="39">
        <f t="shared" si="18"/>
        <v>3.9449687756074004E-4</v>
      </c>
      <c r="BE25" s="39">
        <f t="shared" si="19"/>
        <v>3.2487978152060944E-4</v>
      </c>
      <c r="BF25" s="18">
        <f>Measures!$C$3</f>
        <v>8</v>
      </c>
      <c r="BG25" s="41">
        <f>Measures!$C$4</f>
        <v>0.1</v>
      </c>
      <c r="BH25" s="41">
        <v>0.06</v>
      </c>
      <c r="BI25" s="18">
        <f>VLOOKUP(D25,Measures!$B$6:$C$21,2,FALSE)</f>
        <v>38</v>
      </c>
      <c r="BJ25" s="18">
        <f>Measures!$C$22</f>
        <v>44</v>
      </c>
      <c r="BK25" s="18">
        <f>Measures!$C$23</f>
        <v>19</v>
      </c>
      <c r="BL25" s="18">
        <f>Measures!$C$24</f>
        <v>13</v>
      </c>
      <c r="BM25" s="18">
        <f>Measures!$C$26</f>
        <v>0.32</v>
      </c>
      <c r="BN25" s="18">
        <f>Measures!$D$26</f>
        <v>0.25</v>
      </c>
      <c r="BO25" s="18">
        <f>Measures!$C$27</f>
        <v>14</v>
      </c>
      <c r="BP25" s="18">
        <f>Measures!$C$28</f>
        <v>15</v>
      </c>
      <c r="BQ25" s="88">
        <f>Measures!$C$29</f>
        <v>92</v>
      </c>
      <c r="BR25" s="88">
        <f>Measures!$C$30</f>
        <v>95</v>
      </c>
      <c r="BS25" s="88">
        <f>Measures!$C$31</f>
        <v>70</v>
      </c>
      <c r="BT25" s="64" t="str">
        <f>Code!$M$204</f>
        <v>EF 200</v>
      </c>
      <c r="BU25" s="64" t="str">
        <f>Code!$M$207</f>
        <v>EF 67</v>
      </c>
      <c r="BV25" s="64" t="str">
        <f>Code!$M$208</f>
        <v>EF 70</v>
      </c>
      <c r="BW25" s="64" t="str">
        <f>Code!$M$205</f>
        <v>EF 82</v>
      </c>
      <c r="BX25" s="64" t="s">
        <v>363</v>
      </c>
      <c r="BY25" s="64" t="s">
        <v>239</v>
      </c>
      <c r="BZ25" s="64" t="s">
        <v>240</v>
      </c>
      <c r="CA25" s="64"/>
      <c r="CB25" s="64"/>
      <c r="CC25" s="64"/>
      <c r="CD25" s="64"/>
      <c r="CE25" s="64"/>
      <c r="CF25" s="64"/>
      <c r="CG25" s="64"/>
      <c r="CH25" s="64"/>
      <c r="CI25" s="64"/>
      <c r="CJ25" s="64"/>
      <c r="CK25" s="64"/>
      <c r="CL25" s="64"/>
      <c r="CM25" s="18"/>
      <c r="CN25" s="18"/>
    </row>
    <row r="26" spans="1:92" ht="14.4" x14ac:dyDescent="0.3">
      <c r="A26" s="19" t="s">
        <v>95</v>
      </c>
      <c r="B26" s="31" t="s">
        <v>85</v>
      </c>
      <c r="C26" s="19" t="s">
        <v>87</v>
      </c>
      <c r="D26" s="19">
        <v>1</v>
      </c>
      <c r="E26" s="19">
        <f>VLOOKUP(D26,Lists!$B$3:$C$18,2,FALSE)</f>
        <v>3</v>
      </c>
      <c r="F26" s="19">
        <v>2</v>
      </c>
      <c r="G26" s="19" t="s">
        <v>68</v>
      </c>
      <c r="H26" s="23">
        <v>2730</v>
      </c>
      <c r="I26" s="37">
        <v>0.2</v>
      </c>
      <c r="J26" s="36">
        <v>4.6411397360087065E-4</v>
      </c>
      <c r="K26" s="36">
        <f t="shared" si="4"/>
        <v>4.6411397360087065E-4</v>
      </c>
      <c r="L26" s="23">
        <v>4.26</v>
      </c>
      <c r="M26" s="35">
        <v>0.22</v>
      </c>
      <c r="N26" s="35">
        <f t="shared" si="5"/>
        <v>0.22</v>
      </c>
      <c r="O26" s="38">
        <v>10.314814814814815</v>
      </c>
      <c r="P26" s="38">
        <f t="shared" si="6"/>
        <v>10.314814814814815</v>
      </c>
      <c r="Q26" s="38">
        <v>5.9551821</v>
      </c>
      <c r="R26" s="38">
        <v>10.254943899018233</v>
      </c>
      <c r="S26" s="23">
        <v>0.67</v>
      </c>
      <c r="T26" s="23">
        <v>0.79</v>
      </c>
      <c r="U26" s="23">
        <v>10</v>
      </c>
      <c r="V26" s="23">
        <f t="shared" si="7"/>
        <v>10</v>
      </c>
      <c r="W26" s="23">
        <v>78</v>
      </c>
      <c r="X26" s="23">
        <f t="shared" si="8"/>
        <v>78</v>
      </c>
      <c r="Y26" s="23">
        <v>62</v>
      </c>
      <c r="Z26" s="23" t="str">
        <f>Code!$K$204</f>
        <v>EF 86</v>
      </c>
      <c r="AA26" s="23" t="str">
        <f>Code!$K$207</f>
        <v>EF 57</v>
      </c>
      <c r="AB26" s="23" t="str">
        <f>Code!$K$208</f>
        <v>EF 57</v>
      </c>
      <c r="AC26" s="23" t="str">
        <f>Code!$K$205</f>
        <v>EF 57</v>
      </c>
      <c r="AD26" s="23" t="s">
        <v>237</v>
      </c>
      <c r="AE26" s="23" t="s">
        <v>237</v>
      </c>
      <c r="AF26" s="23" t="s">
        <v>237</v>
      </c>
      <c r="AG26" s="39">
        <f t="shared" si="3"/>
        <v>4.6411397360087065E-4</v>
      </c>
      <c r="AH26" s="39">
        <f t="shared" si="9"/>
        <v>4.6411397360087065E-4</v>
      </c>
      <c r="AI26" s="18">
        <f t="shared" si="10"/>
        <v>4.26</v>
      </c>
      <c r="AJ26" s="41">
        <f>Code!$B$23</f>
        <v>0.15</v>
      </c>
      <c r="AK26" s="41">
        <f t="shared" si="11"/>
        <v>0.15</v>
      </c>
      <c r="AL26" s="110">
        <f t="shared" si="12"/>
        <v>10.314814814814815</v>
      </c>
      <c r="AM26" s="110">
        <f t="shared" si="13"/>
        <v>10.314814814814815</v>
      </c>
      <c r="AN26" s="110">
        <f t="shared" si="14"/>
        <v>5.9551821</v>
      </c>
      <c r="AO26" s="110">
        <f t="shared" si="15"/>
        <v>10.254943899018233</v>
      </c>
      <c r="AP26" s="18">
        <f>VLOOKUP(D26,Code!$B$92:$D$107,2,FALSE)</f>
        <v>0.32</v>
      </c>
      <c r="AQ26" s="18">
        <f>VLOOKUP(E26,Code!$B$92:$D$107,3,FALSE)</f>
        <v>0.25</v>
      </c>
      <c r="AR26" s="18">
        <f>Code!$C$132</f>
        <v>14</v>
      </c>
      <c r="AS26" s="18">
        <f t="shared" si="16"/>
        <v>14</v>
      </c>
      <c r="AT26" s="88">
        <f>Code!$C$189</f>
        <v>80</v>
      </c>
      <c r="AU26" s="88">
        <f t="shared" si="17"/>
        <v>80</v>
      </c>
      <c r="AV26" s="88">
        <f>Code!$C$198</f>
        <v>66</v>
      </c>
      <c r="AW26" s="18" t="str">
        <f>Code!$L$204</f>
        <v>EF 95</v>
      </c>
      <c r="AX26" s="64" t="str">
        <f>Code!$L$207</f>
        <v>EF 60</v>
      </c>
      <c r="AY26" s="64" t="str">
        <f>Code!$L$208</f>
        <v>EF 60</v>
      </c>
      <c r="AZ26" s="64" t="str">
        <f>Code!$L$205</f>
        <v>EF 62</v>
      </c>
      <c r="BA26" s="23" t="s">
        <v>237</v>
      </c>
      <c r="BB26" s="23" t="s">
        <v>237</v>
      </c>
      <c r="BC26" s="23" t="s">
        <v>237</v>
      </c>
      <c r="BD26" s="39">
        <f t="shared" si="18"/>
        <v>3.9449687756074004E-4</v>
      </c>
      <c r="BE26" s="39">
        <f t="shared" si="19"/>
        <v>3.2487978152060944E-4</v>
      </c>
      <c r="BF26" s="18">
        <f>Measures!$C$3</f>
        <v>8</v>
      </c>
      <c r="BG26" s="41">
        <f>Measures!$C$4</f>
        <v>0.1</v>
      </c>
      <c r="BH26" s="41">
        <v>0.06</v>
      </c>
      <c r="BI26" s="18">
        <f>VLOOKUP(D26,Measures!$B$6:$C$21,2,FALSE)</f>
        <v>38</v>
      </c>
      <c r="BJ26" s="18">
        <f>Measures!$C$22</f>
        <v>44</v>
      </c>
      <c r="BK26" s="18">
        <f>Measures!$C$23</f>
        <v>19</v>
      </c>
      <c r="BL26" s="18">
        <f>Measures!$C$24</f>
        <v>13</v>
      </c>
      <c r="BM26" s="18">
        <f>Measures!$C$26</f>
        <v>0.32</v>
      </c>
      <c r="BN26" s="18">
        <f>Measures!$D$26</f>
        <v>0.25</v>
      </c>
      <c r="BO26" s="18">
        <f>Measures!$C$27</f>
        <v>14</v>
      </c>
      <c r="BP26" s="18">
        <f>Measures!$C$28</f>
        <v>15</v>
      </c>
      <c r="BQ26" s="88">
        <f>Measures!$C$29</f>
        <v>92</v>
      </c>
      <c r="BR26" s="88">
        <f>Measures!$C$30</f>
        <v>95</v>
      </c>
      <c r="BS26" s="88">
        <f>Measures!$C$31</f>
        <v>70</v>
      </c>
      <c r="BT26" s="64" t="str">
        <f>Code!$M$204</f>
        <v>EF 200</v>
      </c>
      <c r="BU26" s="64" t="str">
        <f>Code!$M$207</f>
        <v>EF 67</v>
      </c>
      <c r="BV26" s="64" t="str">
        <f>Code!$M$208</f>
        <v>EF 70</v>
      </c>
      <c r="BW26" s="64" t="str">
        <f>Code!$M$205</f>
        <v>EF 82</v>
      </c>
      <c r="BX26" s="64" t="s">
        <v>363</v>
      </c>
      <c r="BY26" s="64" t="s">
        <v>239</v>
      </c>
      <c r="BZ26" s="64" t="s">
        <v>240</v>
      </c>
      <c r="CA26" s="64"/>
      <c r="CB26" s="64"/>
      <c r="CC26" s="64"/>
      <c r="CD26" s="64"/>
      <c r="CE26" s="64"/>
      <c r="CF26" s="64"/>
      <c r="CG26" s="64"/>
      <c r="CH26" s="64"/>
      <c r="CI26" s="64"/>
      <c r="CJ26" s="64"/>
      <c r="CK26" s="64"/>
      <c r="CL26" s="64"/>
      <c r="CM26" s="18"/>
      <c r="CN26" s="18"/>
    </row>
    <row r="27" spans="1:92" ht="14.4" x14ac:dyDescent="0.3">
      <c r="A27" s="19" t="s">
        <v>22</v>
      </c>
      <c r="B27" s="31" t="s">
        <v>85</v>
      </c>
      <c r="C27" s="19" t="s">
        <v>87</v>
      </c>
      <c r="D27" s="19">
        <v>1</v>
      </c>
      <c r="E27" s="19">
        <f>VLOOKUP(D27,Lists!$B$3:$C$18,2,FALSE)</f>
        <v>3</v>
      </c>
      <c r="F27" s="19">
        <v>1</v>
      </c>
      <c r="G27" s="19" t="s">
        <v>68</v>
      </c>
      <c r="H27" s="23">
        <v>1910</v>
      </c>
      <c r="I27" s="37">
        <v>0.2</v>
      </c>
      <c r="J27" s="36">
        <v>4.6411397360087065E-4</v>
      </c>
      <c r="K27" s="36">
        <f t="shared" si="4"/>
        <v>4.6411397360087065E-4</v>
      </c>
      <c r="L27" s="23">
        <v>4.26</v>
      </c>
      <c r="M27" s="35">
        <v>0.22</v>
      </c>
      <c r="N27" s="35">
        <f t="shared" si="5"/>
        <v>0.22</v>
      </c>
      <c r="O27" s="38">
        <v>10.314814814814815</v>
      </c>
      <c r="P27" s="38">
        <f t="shared" si="6"/>
        <v>10.314814814814815</v>
      </c>
      <c r="Q27" s="38">
        <v>5.9551821</v>
      </c>
      <c r="R27" s="38">
        <v>10.254943899018233</v>
      </c>
      <c r="S27" s="23">
        <v>0.67</v>
      </c>
      <c r="T27" s="23">
        <v>0.79</v>
      </c>
      <c r="U27" s="23">
        <v>10</v>
      </c>
      <c r="V27" s="23">
        <f t="shared" si="7"/>
        <v>10</v>
      </c>
      <c r="W27" s="23">
        <v>78</v>
      </c>
      <c r="X27" s="23">
        <f t="shared" si="8"/>
        <v>78</v>
      </c>
      <c r="Y27" s="23">
        <v>62</v>
      </c>
      <c r="Z27" s="23" t="str">
        <f>Code!$K$204</f>
        <v>EF 86</v>
      </c>
      <c r="AA27" s="23" t="str">
        <f>Code!$K$207</f>
        <v>EF 57</v>
      </c>
      <c r="AB27" s="23" t="str">
        <f>Code!$K$208</f>
        <v>EF 57</v>
      </c>
      <c r="AC27" s="23" t="str">
        <f>Code!$K$205</f>
        <v>EF 57</v>
      </c>
      <c r="AD27" s="23" t="s">
        <v>237</v>
      </c>
      <c r="AE27" s="23" t="s">
        <v>237</v>
      </c>
      <c r="AF27" s="23" t="s">
        <v>237</v>
      </c>
      <c r="AG27" s="39">
        <f t="shared" si="3"/>
        <v>4.6411397360087065E-4</v>
      </c>
      <c r="AH27" s="39">
        <f t="shared" si="9"/>
        <v>4.6411397360087065E-4</v>
      </c>
      <c r="AI27" s="18">
        <f t="shared" si="10"/>
        <v>4.26</v>
      </c>
      <c r="AJ27" s="41">
        <f>Code!$B$23</f>
        <v>0.15</v>
      </c>
      <c r="AK27" s="41">
        <f t="shared" si="11"/>
        <v>0.15</v>
      </c>
      <c r="AL27" s="110">
        <f t="shared" si="12"/>
        <v>10.314814814814815</v>
      </c>
      <c r="AM27" s="110">
        <f t="shared" si="13"/>
        <v>10.314814814814815</v>
      </c>
      <c r="AN27" s="110">
        <f t="shared" si="14"/>
        <v>5.9551821</v>
      </c>
      <c r="AO27" s="110">
        <f t="shared" si="15"/>
        <v>10.254943899018233</v>
      </c>
      <c r="AP27" s="18">
        <f>VLOOKUP(D27,Code!$B$92:$D$107,2,FALSE)</f>
        <v>0.32</v>
      </c>
      <c r="AQ27" s="18">
        <f>VLOOKUP(E27,Code!$B$92:$D$107,3,FALSE)</f>
        <v>0.25</v>
      </c>
      <c r="AR27" s="18">
        <f>Code!$C$132</f>
        <v>14</v>
      </c>
      <c r="AS27" s="18">
        <f t="shared" si="16"/>
        <v>14</v>
      </c>
      <c r="AT27" s="88">
        <f>Code!$C$189</f>
        <v>80</v>
      </c>
      <c r="AU27" s="88">
        <f t="shared" si="17"/>
        <v>80</v>
      </c>
      <c r="AV27" s="88">
        <f>Code!$C$198</f>
        <v>66</v>
      </c>
      <c r="AW27" s="18" t="str">
        <f>Code!$L$204</f>
        <v>EF 95</v>
      </c>
      <c r="AX27" s="64" t="str">
        <f>Code!$L$207</f>
        <v>EF 60</v>
      </c>
      <c r="AY27" s="64" t="str">
        <f>Code!$L$208</f>
        <v>EF 60</v>
      </c>
      <c r="AZ27" s="64" t="str">
        <f>Code!$L$205</f>
        <v>EF 62</v>
      </c>
      <c r="BA27" s="23" t="s">
        <v>237</v>
      </c>
      <c r="BB27" s="23" t="s">
        <v>237</v>
      </c>
      <c r="BC27" s="23" t="s">
        <v>237</v>
      </c>
      <c r="BD27" s="39">
        <f t="shared" si="18"/>
        <v>3.9449687756074004E-4</v>
      </c>
      <c r="BE27" s="39">
        <f t="shared" si="19"/>
        <v>3.2487978152060944E-4</v>
      </c>
      <c r="BF27" s="18">
        <f>Measures!$C$3</f>
        <v>8</v>
      </c>
      <c r="BG27" s="41">
        <f>Measures!$C$4</f>
        <v>0.1</v>
      </c>
      <c r="BH27" s="41">
        <v>0.06</v>
      </c>
      <c r="BI27" s="18">
        <f>VLOOKUP(D27,Measures!$B$6:$C$21,2,FALSE)</f>
        <v>38</v>
      </c>
      <c r="BJ27" s="18">
        <f>Measures!$C$22</f>
        <v>44</v>
      </c>
      <c r="BK27" s="18">
        <f>Measures!$C$23</f>
        <v>19</v>
      </c>
      <c r="BL27" s="18">
        <f>Measures!$C$24</f>
        <v>13</v>
      </c>
      <c r="BM27" s="18">
        <f>Measures!$C$26</f>
        <v>0.32</v>
      </c>
      <c r="BN27" s="18">
        <f>Measures!$D$26</f>
        <v>0.25</v>
      </c>
      <c r="BO27" s="18">
        <f>Measures!$C$27</f>
        <v>14</v>
      </c>
      <c r="BP27" s="18">
        <f>Measures!$C$28</f>
        <v>15</v>
      </c>
      <c r="BQ27" s="88">
        <f>Measures!$C$29</f>
        <v>92</v>
      </c>
      <c r="BR27" s="88">
        <f>Measures!$C$30</f>
        <v>95</v>
      </c>
      <c r="BS27" s="88">
        <f>Measures!$C$31</f>
        <v>70</v>
      </c>
      <c r="BT27" s="64" t="str">
        <f>Code!$M$204</f>
        <v>EF 200</v>
      </c>
      <c r="BU27" s="64" t="str">
        <f>Code!$M$207</f>
        <v>EF 67</v>
      </c>
      <c r="BV27" s="64" t="str">
        <f>Code!$M$208</f>
        <v>EF 70</v>
      </c>
      <c r="BW27" s="64" t="str">
        <f>Code!$M$205</f>
        <v>EF 82</v>
      </c>
      <c r="BX27" s="64" t="s">
        <v>363</v>
      </c>
      <c r="BY27" s="64" t="s">
        <v>239</v>
      </c>
      <c r="BZ27" s="64" t="s">
        <v>240</v>
      </c>
      <c r="CA27" s="64"/>
      <c r="CB27" s="64"/>
      <c r="CC27" s="64"/>
      <c r="CD27" s="64"/>
      <c r="CE27" s="64"/>
      <c r="CF27" s="64"/>
      <c r="CG27" s="64"/>
      <c r="CH27" s="64"/>
      <c r="CI27" s="64"/>
      <c r="CJ27" s="64"/>
      <c r="CK27" s="64"/>
      <c r="CL27" s="64"/>
      <c r="CM27" s="18"/>
      <c r="CN27" s="18"/>
    </row>
    <row r="28" spans="1:92" ht="14.4" x14ac:dyDescent="0.3">
      <c r="A28" s="19" t="s">
        <v>22</v>
      </c>
      <c r="B28" s="31" t="s">
        <v>85</v>
      </c>
      <c r="C28" s="19" t="s">
        <v>87</v>
      </c>
      <c r="D28" s="19">
        <v>1</v>
      </c>
      <c r="E28" s="19">
        <f>VLOOKUP(D28,Lists!$B$3:$C$18,2,FALSE)</f>
        <v>3</v>
      </c>
      <c r="F28" s="19">
        <v>2</v>
      </c>
      <c r="G28" s="19" t="s">
        <v>68</v>
      </c>
      <c r="H28" s="23">
        <v>2730</v>
      </c>
      <c r="I28" s="37">
        <v>0.2</v>
      </c>
      <c r="J28" s="36">
        <v>4.6411397360087065E-4</v>
      </c>
      <c r="K28" s="36">
        <f t="shared" si="4"/>
        <v>4.6411397360087065E-4</v>
      </c>
      <c r="L28" s="23">
        <v>4.26</v>
      </c>
      <c r="M28" s="35">
        <v>0.22</v>
      </c>
      <c r="N28" s="35">
        <f t="shared" si="5"/>
        <v>0.22</v>
      </c>
      <c r="O28" s="38">
        <v>10.314814814814815</v>
      </c>
      <c r="P28" s="38">
        <f t="shared" si="6"/>
        <v>10.314814814814815</v>
      </c>
      <c r="Q28" s="38">
        <v>5.9551821</v>
      </c>
      <c r="R28" s="38">
        <v>10.254943899018233</v>
      </c>
      <c r="S28" s="23">
        <v>0.67</v>
      </c>
      <c r="T28" s="23">
        <v>0.79</v>
      </c>
      <c r="U28" s="23">
        <v>10</v>
      </c>
      <c r="V28" s="23">
        <f t="shared" si="7"/>
        <v>10</v>
      </c>
      <c r="W28" s="23">
        <v>78</v>
      </c>
      <c r="X28" s="23">
        <f t="shared" si="8"/>
        <v>78</v>
      </c>
      <c r="Y28" s="23">
        <v>62</v>
      </c>
      <c r="Z28" s="23" t="str">
        <f>Code!$K$204</f>
        <v>EF 86</v>
      </c>
      <c r="AA28" s="23" t="str">
        <f>Code!$K$207</f>
        <v>EF 57</v>
      </c>
      <c r="AB28" s="23" t="str">
        <f>Code!$K$208</f>
        <v>EF 57</v>
      </c>
      <c r="AC28" s="23" t="str">
        <f>Code!$K$205</f>
        <v>EF 57</v>
      </c>
      <c r="AD28" s="23" t="s">
        <v>237</v>
      </c>
      <c r="AE28" s="23" t="s">
        <v>237</v>
      </c>
      <c r="AF28" s="23" t="s">
        <v>237</v>
      </c>
      <c r="AG28" s="39">
        <f t="shared" si="3"/>
        <v>4.6411397360087065E-4</v>
      </c>
      <c r="AH28" s="39">
        <f t="shared" si="9"/>
        <v>4.6411397360087065E-4</v>
      </c>
      <c r="AI28" s="18">
        <f t="shared" si="10"/>
        <v>4.26</v>
      </c>
      <c r="AJ28" s="41">
        <f>Code!$B$23</f>
        <v>0.15</v>
      </c>
      <c r="AK28" s="41">
        <f t="shared" si="11"/>
        <v>0.15</v>
      </c>
      <c r="AL28" s="110">
        <f t="shared" si="12"/>
        <v>10.314814814814815</v>
      </c>
      <c r="AM28" s="110">
        <f t="shared" si="13"/>
        <v>10.314814814814815</v>
      </c>
      <c r="AN28" s="110">
        <f t="shared" si="14"/>
        <v>5.9551821</v>
      </c>
      <c r="AO28" s="110">
        <f t="shared" si="15"/>
        <v>10.254943899018233</v>
      </c>
      <c r="AP28" s="18">
        <f>VLOOKUP(D28,Code!$B$92:$D$107,2,FALSE)</f>
        <v>0.32</v>
      </c>
      <c r="AQ28" s="18">
        <f>VLOOKUP(E28,Code!$B$92:$D$107,3,FALSE)</f>
        <v>0.25</v>
      </c>
      <c r="AR28" s="18">
        <f>Code!$C$132</f>
        <v>14</v>
      </c>
      <c r="AS28" s="18">
        <f t="shared" si="16"/>
        <v>14</v>
      </c>
      <c r="AT28" s="88">
        <f>Code!$C$189</f>
        <v>80</v>
      </c>
      <c r="AU28" s="88">
        <f t="shared" si="17"/>
        <v>80</v>
      </c>
      <c r="AV28" s="88">
        <f>Code!$C$198</f>
        <v>66</v>
      </c>
      <c r="AW28" s="18" t="str">
        <f>Code!$L$204</f>
        <v>EF 95</v>
      </c>
      <c r="AX28" s="64" t="str">
        <f>Code!$L$207</f>
        <v>EF 60</v>
      </c>
      <c r="AY28" s="64" t="str">
        <f>Code!$L$208</f>
        <v>EF 60</v>
      </c>
      <c r="AZ28" s="64" t="str">
        <f>Code!$L$205</f>
        <v>EF 62</v>
      </c>
      <c r="BA28" s="23" t="s">
        <v>237</v>
      </c>
      <c r="BB28" s="23" t="s">
        <v>237</v>
      </c>
      <c r="BC28" s="23" t="s">
        <v>237</v>
      </c>
      <c r="BD28" s="39">
        <f t="shared" si="18"/>
        <v>3.9449687756074004E-4</v>
      </c>
      <c r="BE28" s="39">
        <f t="shared" si="19"/>
        <v>3.2487978152060944E-4</v>
      </c>
      <c r="BF28" s="18">
        <f>Measures!$C$3</f>
        <v>8</v>
      </c>
      <c r="BG28" s="41">
        <f>Measures!$C$4</f>
        <v>0.1</v>
      </c>
      <c r="BH28" s="41">
        <v>0.06</v>
      </c>
      <c r="BI28" s="18">
        <f>VLOOKUP(D28,Measures!$B$6:$C$21,2,FALSE)</f>
        <v>38</v>
      </c>
      <c r="BJ28" s="18">
        <f>Measures!$C$22</f>
        <v>44</v>
      </c>
      <c r="BK28" s="18">
        <f>Measures!$C$23</f>
        <v>19</v>
      </c>
      <c r="BL28" s="18">
        <f>Measures!$C$24</f>
        <v>13</v>
      </c>
      <c r="BM28" s="18">
        <f>Measures!$C$26</f>
        <v>0.32</v>
      </c>
      <c r="BN28" s="18">
        <f>Measures!$D$26</f>
        <v>0.25</v>
      </c>
      <c r="BO28" s="18">
        <f>Measures!$C$27</f>
        <v>14</v>
      </c>
      <c r="BP28" s="18">
        <f>Measures!$C$28</f>
        <v>15</v>
      </c>
      <c r="BQ28" s="88">
        <f>Measures!$C$29</f>
        <v>92</v>
      </c>
      <c r="BR28" s="88">
        <f>Measures!$C$30</f>
        <v>95</v>
      </c>
      <c r="BS28" s="88">
        <f>Measures!$C$31</f>
        <v>70</v>
      </c>
      <c r="BT28" s="64" t="str">
        <f>Code!$M$204</f>
        <v>EF 200</v>
      </c>
      <c r="BU28" s="64" t="str">
        <f>Code!$M$207</f>
        <v>EF 67</v>
      </c>
      <c r="BV28" s="64" t="str">
        <f>Code!$M$208</f>
        <v>EF 70</v>
      </c>
      <c r="BW28" s="64" t="str">
        <f>Code!$M$205</f>
        <v>EF 82</v>
      </c>
      <c r="BX28" s="64" t="s">
        <v>363</v>
      </c>
      <c r="BY28" s="64" t="s">
        <v>239</v>
      </c>
      <c r="BZ28" s="64" t="s">
        <v>240</v>
      </c>
      <c r="CA28" s="64"/>
      <c r="CB28" s="64"/>
      <c r="CC28" s="64"/>
      <c r="CD28" s="64"/>
      <c r="CE28" s="64"/>
      <c r="CF28" s="64"/>
      <c r="CG28" s="64"/>
      <c r="CH28" s="64"/>
      <c r="CI28" s="64"/>
      <c r="CJ28" s="64"/>
      <c r="CK28" s="64"/>
      <c r="CL28" s="64"/>
      <c r="CM28" s="18"/>
      <c r="CN28" s="18"/>
    </row>
    <row r="29" spans="1:92" ht="14.4" x14ac:dyDescent="0.3">
      <c r="A29" s="19" t="s">
        <v>95</v>
      </c>
      <c r="B29" s="31" t="s">
        <v>86</v>
      </c>
      <c r="C29" s="19" t="s">
        <v>71</v>
      </c>
      <c r="D29" s="19">
        <v>1</v>
      </c>
      <c r="E29" s="19">
        <f>VLOOKUP(D29,Lists!$B$3:$C$18,2,FALSE)</f>
        <v>3</v>
      </c>
      <c r="F29" s="19">
        <v>1</v>
      </c>
      <c r="G29" s="19" t="s">
        <v>66</v>
      </c>
      <c r="H29" s="23">
        <v>1600</v>
      </c>
      <c r="I29" s="37">
        <v>0.14016341923318668</v>
      </c>
      <c r="J29" s="36">
        <v>7.1357303575703178E-4</v>
      </c>
      <c r="K29" s="36">
        <f t="shared" si="4"/>
        <v>7.1357303575703178E-4</v>
      </c>
      <c r="L29" s="23">
        <v>3.32</v>
      </c>
      <c r="M29" s="35">
        <v>0.33</v>
      </c>
      <c r="N29" s="35">
        <f t="shared" si="5"/>
        <v>0.33</v>
      </c>
      <c r="O29" s="38">
        <v>6.6787658802177861</v>
      </c>
      <c r="P29" s="38">
        <f t="shared" si="6"/>
        <v>6.6787658802177861</v>
      </c>
      <c r="Q29" s="38">
        <v>1.3361692000000001</v>
      </c>
      <c r="R29" s="38">
        <v>0.96303017419071424</v>
      </c>
      <c r="S29" s="23">
        <v>1.23</v>
      </c>
      <c r="T29" s="23">
        <v>0.87</v>
      </c>
      <c r="U29" s="23">
        <v>10</v>
      </c>
      <c r="V29" s="23">
        <f t="shared" si="7"/>
        <v>10</v>
      </c>
      <c r="W29" s="23">
        <v>78</v>
      </c>
      <c r="X29" s="23">
        <f t="shared" si="8"/>
        <v>78</v>
      </c>
      <c r="Y29" s="23">
        <v>62</v>
      </c>
      <c r="Z29" s="23" t="str">
        <f>Code!$K$204</f>
        <v>EF 86</v>
      </c>
      <c r="AA29" s="23" t="str">
        <f>Code!$K$207</f>
        <v>EF 57</v>
      </c>
      <c r="AB29" s="23" t="str">
        <f>Code!$K$208</f>
        <v>EF 57</v>
      </c>
      <c r="AC29" s="23" t="str">
        <f>Code!$K$205</f>
        <v>EF 57</v>
      </c>
      <c r="AD29" s="23" t="s">
        <v>237</v>
      </c>
      <c r="AE29" s="23" t="s">
        <v>237</v>
      </c>
      <c r="AF29" s="23" t="s">
        <v>237</v>
      </c>
      <c r="AG29" s="39">
        <f t="shared" si="3"/>
        <v>7.1357303575703178E-4</v>
      </c>
      <c r="AH29" s="39">
        <f t="shared" si="9"/>
        <v>7.1357303575703178E-4</v>
      </c>
      <c r="AI29" s="18">
        <f t="shared" si="10"/>
        <v>3.32</v>
      </c>
      <c r="AJ29" s="41">
        <f>Code!$B$23</f>
        <v>0.15</v>
      </c>
      <c r="AK29" s="41">
        <f t="shared" si="11"/>
        <v>0.15</v>
      </c>
      <c r="AL29" s="110">
        <f t="shared" si="12"/>
        <v>6.6787658802177861</v>
      </c>
      <c r="AM29" s="110">
        <f t="shared" si="13"/>
        <v>6.6787658802177861</v>
      </c>
      <c r="AN29" s="110">
        <f t="shared" si="14"/>
        <v>1.3361692000000001</v>
      </c>
      <c r="AO29" s="110">
        <f t="shared" si="15"/>
        <v>0.96303017419071424</v>
      </c>
      <c r="AP29" s="18">
        <f>VLOOKUP(D29,Code!$B$92:$D$107,2,FALSE)</f>
        <v>0.32</v>
      </c>
      <c r="AQ29" s="18">
        <f>VLOOKUP(E29,Code!$B$92:$D$107,3,FALSE)</f>
        <v>0.25</v>
      </c>
      <c r="AR29" s="18">
        <f>Code!$C$132</f>
        <v>14</v>
      </c>
      <c r="AS29" s="18">
        <f t="shared" si="16"/>
        <v>14</v>
      </c>
      <c r="AT29" s="88">
        <f>Code!$C$189</f>
        <v>80</v>
      </c>
      <c r="AU29" s="88">
        <f t="shared" si="17"/>
        <v>80</v>
      </c>
      <c r="AV29" s="88">
        <f>Code!$C$198</f>
        <v>66</v>
      </c>
      <c r="AW29" s="18" t="str">
        <f>Code!$L$204</f>
        <v>EF 95</v>
      </c>
      <c r="AX29" s="64" t="str">
        <f>Code!$L$207</f>
        <v>EF 60</v>
      </c>
      <c r="AY29" s="64" t="str">
        <f>Code!$L$208</f>
        <v>EF 60</v>
      </c>
      <c r="AZ29" s="64" t="str">
        <f>Code!$L$205</f>
        <v>EF 62</v>
      </c>
      <c r="BA29" s="23" t="s">
        <v>237</v>
      </c>
      <c r="BB29" s="23" t="s">
        <v>237</v>
      </c>
      <c r="BC29" s="23" t="s">
        <v>237</v>
      </c>
      <c r="BD29" s="39">
        <f t="shared" si="18"/>
        <v>6.0653708039347702E-4</v>
      </c>
      <c r="BE29" s="39">
        <f t="shared" si="19"/>
        <v>4.9950112502992225E-4</v>
      </c>
      <c r="BF29" s="18">
        <f>Measures!$C$3</f>
        <v>8</v>
      </c>
      <c r="BG29" s="41">
        <f>Measures!$C$4</f>
        <v>0.1</v>
      </c>
      <c r="BH29" s="41">
        <v>0.06</v>
      </c>
      <c r="BI29" s="18">
        <f>VLOOKUP(D29,Measures!$B$6:$C$21,2,FALSE)</f>
        <v>38</v>
      </c>
      <c r="BJ29" s="18">
        <f>Measures!$C$22</f>
        <v>44</v>
      </c>
      <c r="BK29" s="18">
        <f>Measures!$C$23</f>
        <v>19</v>
      </c>
      <c r="BL29" s="18">
        <f>Measures!$C$24</f>
        <v>13</v>
      </c>
      <c r="BM29" s="18">
        <f>Measures!$C$26</f>
        <v>0.32</v>
      </c>
      <c r="BN29" s="18">
        <f>Measures!$D$26</f>
        <v>0.25</v>
      </c>
      <c r="BO29" s="18">
        <f>Measures!$C$27</f>
        <v>14</v>
      </c>
      <c r="BP29" s="18">
        <f>Measures!$C$28</f>
        <v>15</v>
      </c>
      <c r="BQ29" s="88">
        <f>Measures!$C$29</f>
        <v>92</v>
      </c>
      <c r="BR29" s="88">
        <f>Measures!$C$30</f>
        <v>95</v>
      </c>
      <c r="BS29" s="88">
        <f>Measures!$C$31</f>
        <v>70</v>
      </c>
      <c r="BT29" s="64" t="str">
        <f>Code!$M$204</f>
        <v>EF 200</v>
      </c>
      <c r="BU29" s="64" t="str">
        <f>Code!$M$207</f>
        <v>EF 67</v>
      </c>
      <c r="BV29" s="64" t="str">
        <f>Code!$M$208</f>
        <v>EF 70</v>
      </c>
      <c r="BW29" s="64" t="str">
        <f>Code!$M$205</f>
        <v>EF 82</v>
      </c>
      <c r="BX29" s="64" t="s">
        <v>363</v>
      </c>
      <c r="BY29" s="64" t="s">
        <v>239</v>
      </c>
      <c r="BZ29" s="64" t="s">
        <v>240</v>
      </c>
      <c r="CA29" s="64"/>
      <c r="CB29" s="64"/>
      <c r="CC29" s="64"/>
      <c r="CD29" s="64"/>
      <c r="CE29" s="64"/>
      <c r="CF29" s="64"/>
      <c r="CG29" s="64"/>
      <c r="CH29" s="64"/>
      <c r="CI29" s="64"/>
      <c r="CJ29" s="64"/>
      <c r="CK29" s="64"/>
      <c r="CL29" s="64"/>
      <c r="CM29" s="18"/>
      <c r="CN29" s="18"/>
    </row>
    <row r="30" spans="1:92" ht="14.4" x14ac:dyDescent="0.3">
      <c r="A30" s="19" t="s">
        <v>95</v>
      </c>
      <c r="B30" s="31" t="s">
        <v>86</v>
      </c>
      <c r="C30" s="19" t="s">
        <v>71</v>
      </c>
      <c r="D30" s="19">
        <v>1</v>
      </c>
      <c r="E30" s="19">
        <f>VLOOKUP(D30,Lists!$B$3:$C$18,2,FALSE)</f>
        <v>3</v>
      </c>
      <c r="F30" s="19">
        <v>2</v>
      </c>
      <c r="G30" s="19" t="s">
        <v>66</v>
      </c>
      <c r="H30" s="23">
        <v>1990</v>
      </c>
      <c r="I30" s="37">
        <v>0.14016341923318668</v>
      </c>
      <c r="J30" s="36">
        <v>7.1357303575703178E-4</v>
      </c>
      <c r="K30" s="36">
        <f t="shared" si="4"/>
        <v>7.1357303575703178E-4</v>
      </c>
      <c r="L30" s="23">
        <v>3.32</v>
      </c>
      <c r="M30" s="35">
        <v>0.33</v>
      </c>
      <c r="N30" s="35">
        <f t="shared" si="5"/>
        <v>0.33</v>
      </c>
      <c r="O30" s="38">
        <v>6.6787658802177861</v>
      </c>
      <c r="P30" s="38">
        <f t="shared" si="6"/>
        <v>6.6787658802177861</v>
      </c>
      <c r="Q30" s="38">
        <v>1.3361692000000001</v>
      </c>
      <c r="R30" s="38">
        <v>0.96303017419071424</v>
      </c>
      <c r="S30" s="23">
        <v>1.23</v>
      </c>
      <c r="T30" s="23">
        <v>0.87</v>
      </c>
      <c r="U30" s="23">
        <v>10</v>
      </c>
      <c r="V30" s="23">
        <f t="shared" si="7"/>
        <v>10</v>
      </c>
      <c r="W30" s="23">
        <v>78</v>
      </c>
      <c r="X30" s="23">
        <f t="shared" si="8"/>
        <v>78</v>
      </c>
      <c r="Y30" s="23">
        <v>62</v>
      </c>
      <c r="Z30" s="23" t="str">
        <f>Code!$K$204</f>
        <v>EF 86</v>
      </c>
      <c r="AA30" s="23" t="str">
        <f>Code!$K$207</f>
        <v>EF 57</v>
      </c>
      <c r="AB30" s="23" t="str">
        <f>Code!$K$208</f>
        <v>EF 57</v>
      </c>
      <c r="AC30" s="23" t="str">
        <f>Code!$K$205</f>
        <v>EF 57</v>
      </c>
      <c r="AD30" s="23" t="s">
        <v>237</v>
      </c>
      <c r="AE30" s="23" t="s">
        <v>237</v>
      </c>
      <c r="AF30" s="23" t="s">
        <v>237</v>
      </c>
      <c r="AG30" s="39">
        <f t="shared" si="3"/>
        <v>7.1357303575703178E-4</v>
      </c>
      <c r="AH30" s="39">
        <f t="shared" si="9"/>
        <v>7.1357303575703178E-4</v>
      </c>
      <c r="AI30" s="18">
        <f t="shared" si="10"/>
        <v>3.32</v>
      </c>
      <c r="AJ30" s="41">
        <f>Code!$B$23</f>
        <v>0.15</v>
      </c>
      <c r="AK30" s="41">
        <f t="shared" si="11"/>
        <v>0.15</v>
      </c>
      <c r="AL30" s="110">
        <f t="shared" si="12"/>
        <v>6.6787658802177861</v>
      </c>
      <c r="AM30" s="110">
        <f t="shared" si="13"/>
        <v>6.6787658802177861</v>
      </c>
      <c r="AN30" s="110">
        <f t="shared" si="14"/>
        <v>1.3361692000000001</v>
      </c>
      <c r="AO30" s="110">
        <f t="shared" si="15"/>
        <v>0.96303017419071424</v>
      </c>
      <c r="AP30" s="18">
        <f>VLOOKUP(D30,Code!$B$92:$D$107,2,FALSE)</f>
        <v>0.32</v>
      </c>
      <c r="AQ30" s="18">
        <f>VLOOKUP(E30,Code!$B$92:$D$107,3,FALSE)</f>
        <v>0.25</v>
      </c>
      <c r="AR30" s="18">
        <f>Code!$C$132</f>
        <v>14</v>
      </c>
      <c r="AS30" s="18">
        <f t="shared" si="16"/>
        <v>14</v>
      </c>
      <c r="AT30" s="88">
        <f>Code!$C$189</f>
        <v>80</v>
      </c>
      <c r="AU30" s="88">
        <f t="shared" si="17"/>
        <v>80</v>
      </c>
      <c r="AV30" s="88">
        <f>Code!$C$198</f>
        <v>66</v>
      </c>
      <c r="AW30" s="18" t="str">
        <f>Code!$L$204</f>
        <v>EF 95</v>
      </c>
      <c r="AX30" s="64" t="str">
        <f>Code!$L$207</f>
        <v>EF 60</v>
      </c>
      <c r="AY30" s="64" t="str">
        <f>Code!$L$208</f>
        <v>EF 60</v>
      </c>
      <c r="AZ30" s="64" t="str">
        <f>Code!$L$205</f>
        <v>EF 62</v>
      </c>
      <c r="BA30" s="23" t="s">
        <v>237</v>
      </c>
      <c r="BB30" s="23" t="s">
        <v>237</v>
      </c>
      <c r="BC30" s="23" t="s">
        <v>237</v>
      </c>
      <c r="BD30" s="39">
        <f t="shared" si="18"/>
        <v>6.0653708039347702E-4</v>
      </c>
      <c r="BE30" s="39">
        <f t="shared" si="19"/>
        <v>4.9950112502992225E-4</v>
      </c>
      <c r="BF30" s="18">
        <f>Measures!$C$3</f>
        <v>8</v>
      </c>
      <c r="BG30" s="41">
        <f>Measures!$C$4</f>
        <v>0.1</v>
      </c>
      <c r="BH30" s="41">
        <v>0.06</v>
      </c>
      <c r="BI30" s="18">
        <f>VLOOKUP(D30,Measures!$B$6:$C$21,2,FALSE)</f>
        <v>38</v>
      </c>
      <c r="BJ30" s="18">
        <f>Measures!$C$22</f>
        <v>44</v>
      </c>
      <c r="BK30" s="18">
        <f>Measures!$C$23</f>
        <v>19</v>
      </c>
      <c r="BL30" s="18">
        <f>Measures!$C$24</f>
        <v>13</v>
      </c>
      <c r="BM30" s="18">
        <f>Measures!$C$26</f>
        <v>0.32</v>
      </c>
      <c r="BN30" s="18">
        <f>Measures!$D$26</f>
        <v>0.25</v>
      </c>
      <c r="BO30" s="18">
        <f>Measures!$C$27</f>
        <v>14</v>
      </c>
      <c r="BP30" s="18">
        <f>Measures!$C$28</f>
        <v>15</v>
      </c>
      <c r="BQ30" s="88">
        <f>Measures!$C$29</f>
        <v>92</v>
      </c>
      <c r="BR30" s="88">
        <f>Measures!$C$30</f>
        <v>95</v>
      </c>
      <c r="BS30" s="88">
        <f>Measures!$C$31</f>
        <v>70</v>
      </c>
      <c r="BT30" s="64" t="str">
        <f>Code!$M$204</f>
        <v>EF 200</v>
      </c>
      <c r="BU30" s="64" t="str">
        <f>Code!$M$207</f>
        <v>EF 67</v>
      </c>
      <c r="BV30" s="64" t="str">
        <f>Code!$M$208</f>
        <v>EF 70</v>
      </c>
      <c r="BW30" s="64" t="str">
        <f>Code!$M$205</f>
        <v>EF 82</v>
      </c>
      <c r="BX30" s="64" t="s">
        <v>363</v>
      </c>
      <c r="BY30" s="64" t="s">
        <v>239</v>
      </c>
      <c r="BZ30" s="64" t="s">
        <v>240</v>
      </c>
      <c r="CA30" s="64"/>
      <c r="CB30" s="64"/>
      <c r="CC30" s="64"/>
      <c r="CD30" s="64"/>
      <c r="CE30" s="64"/>
      <c r="CF30" s="64"/>
      <c r="CG30" s="64"/>
      <c r="CH30" s="64"/>
      <c r="CI30" s="64"/>
      <c r="CJ30" s="64"/>
      <c r="CK30" s="64"/>
      <c r="CL30" s="64"/>
      <c r="CM30" s="18"/>
      <c r="CN30" s="18"/>
    </row>
    <row r="31" spans="1:92" ht="14.4" x14ac:dyDescent="0.3">
      <c r="A31" s="19" t="s">
        <v>22</v>
      </c>
      <c r="B31" s="31" t="s">
        <v>86</v>
      </c>
      <c r="C31" s="19" t="s">
        <v>71</v>
      </c>
      <c r="D31" s="19">
        <v>1</v>
      </c>
      <c r="E31" s="19">
        <f>VLOOKUP(D31,Lists!$B$3:$C$18,2,FALSE)</f>
        <v>3</v>
      </c>
      <c r="F31" s="19">
        <v>1</v>
      </c>
      <c r="G31" s="19" t="s">
        <v>66</v>
      </c>
      <c r="H31" s="23">
        <v>1600</v>
      </c>
      <c r="I31" s="37">
        <v>0.14016341923318668</v>
      </c>
      <c r="J31" s="36">
        <v>7.1357303575703178E-4</v>
      </c>
      <c r="K31" s="36">
        <f t="shared" si="4"/>
        <v>7.1357303575703178E-4</v>
      </c>
      <c r="L31" s="23">
        <v>3.32</v>
      </c>
      <c r="M31" s="35">
        <v>0.33</v>
      </c>
      <c r="N31" s="35">
        <f t="shared" si="5"/>
        <v>0.33</v>
      </c>
      <c r="O31" s="38">
        <v>6.6787658802177861</v>
      </c>
      <c r="P31" s="38">
        <f t="shared" si="6"/>
        <v>6.6787658802177861</v>
      </c>
      <c r="Q31" s="38">
        <v>1.3361692000000001</v>
      </c>
      <c r="R31" s="38">
        <v>0.96303017419071424</v>
      </c>
      <c r="S31" s="23">
        <v>1.23</v>
      </c>
      <c r="T31" s="23">
        <v>0.87</v>
      </c>
      <c r="U31" s="23">
        <v>10</v>
      </c>
      <c r="V31" s="23">
        <f t="shared" si="7"/>
        <v>10</v>
      </c>
      <c r="W31" s="23">
        <v>78</v>
      </c>
      <c r="X31" s="23">
        <f t="shared" si="8"/>
        <v>78</v>
      </c>
      <c r="Y31" s="23">
        <v>62</v>
      </c>
      <c r="Z31" s="23" t="str">
        <f>Code!$K$204</f>
        <v>EF 86</v>
      </c>
      <c r="AA31" s="23" t="str">
        <f>Code!$K$207</f>
        <v>EF 57</v>
      </c>
      <c r="AB31" s="23" t="str">
        <f>Code!$K$208</f>
        <v>EF 57</v>
      </c>
      <c r="AC31" s="23" t="str">
        <f>Code!$K$205</f>
        <v>EF 57</v>
      </c>
      <c r="AD31" s="23" t="s">
        <v>237</v>
      </c>
      <c r="AE31" s="23" t="s">
        <v>237</v>
      </c>
      <c r="AF31" s="23" t="s">
        <v>237</v>
      </c>
      <c r="AG31" s="39">
        <f t="shared" si="3"/>
        <v>7.1357303575703178E-4</v>
      </c>
      <c r="AH31" s="39">
        <f t="shared" si="9"/>
        <v>7.1357303575703178E-4</v>
      </c>
      <c r="AI31" s="18">
        <f t="shared" si="10"/>
        <v>3.32</v>
      </c>
      <c r="AJ31" s="41">
        <f>Code!$B$23</f>
        <v>0.15</v>
      </c>
      <c r="AK31" s="41">
        <f t="shared" si="11"/>
        <v>0.15</v>
      </c>
      <c r="AL31" s="110">
        <f t="shared" si="12"/>
        <v>6.6787658802177861</v>
      </c>
      <c r="AM31" s="110">
        <f t="shared" si="13"/>
        <v>6.6787658802177861</v>
      </c>
      <c r="AN31" s="110">
        <f t="shared" si="14"/>
        <v>1.3361692000000001</v>
      </c>
      <c r="AO31" s="110">
        <f t="shared" si="15"/>
        <v>0.96303017419071424</v>
      </c>
      <c r="AP31" s="18">
        <f>VLOOKUP(D31,Code!$B$92:$D$107,2,FALSE)</f>
        <v>0.32</v>
      </c>
      <c r="AQ31" s="18">
        <f>VLOOKUP(E31,Code!$B$92:$D$107,3,FALSE)</f>
        <v>0.25</v>
      </c>
      <c r="AR31" s="18">
        <f>Code!$C$132</f>
        <v>14</v>
      </c>
      <c r="AS31" s="18">
        <f t="shared" si="16"/>
        <v>14</v>
      </c>
      <c r="AT31" s="88">
        <f>Code!$C$189</f>
        <v>80</v>
      </c>
      <c r="AU31" s="88">
        <f t="shared" si="17"/>
        <v>80</v>
      </c>
      <c r="AV31" s="88">
        <f>Code!$C$198</f>
        <v>66</v>
      </c>
      <c r="AW31" s="18" t="str">
        <f>Code!$L$204</f>
        <v>EF 95</v>
      </c>
      <c r="AX31" s="64" t="str">
        <f>Code!$L$207</f>
        <v>EF 60</v>
      </c>
      <c r="AY31" s="64" t="str">
        <f>Code!$L$208</f>
        <v>EF 60</v>
      </c>
      <c r="AZ31" s="64" t="str">
        <f>Code!$L$205</f>
        <v>EF 62</v>
      </c>
      <c r="BA31" s="23" t="s">
        <v>237</v>
      </c>
      <c r="BB31" s="23" t="s">
        <v>237</v>
      </c>
      <c r="BC31" s="23" t="s">
        <v>237</v>
      </c>
      <c r="BD31" s="39">
        <f t="shared" si="18"/>
        <v>6.0653708039347702E-4</v>
      </c>
      <c r="BE31" s="39">
        <f t="shared" si="19"/>
        <v>4.9950112502992225E-4</v>
      </c>
      <c r="BF31" s="18">
        <f>Measures!$C$3</f>
        <v>8</v>
      </c>
      <c r="BG31" s="41">
        <f>Measures!$C$4</f>
        <v>0.1</v>
      </c>
      <c r="BH31" s="41">
        <v>0.06</v>
      </c>
      <c r="BI31" s="18">
        <f>VLOOKUP(D31,Measures!$B$6:$C$21,2,FALSE)</f>
        <v>38</v>
      </c>
      <c r="BJ31" s="18">
        <f>Measures!$C$22</f>
        <v>44</v>
      </c>
      <c r="BK31" s="18">
        <f>Measures!$C$23</f>
        <v>19</v>
      </c>
      <c r="BL31" s="18">
        <f>Measures!$C$24</f>
        <v>13</v>
      </c>
      <c r="BM31" s="18">
        <f>Measures!$C$26</f>
        <v>0.32</v>
      </c>
      <c r="BN31" s="18">
        <f>Measures!$D$26</f>
        <v>0.25</v>
      </c>
      <c r="BO31" s="18">
        <f>Measures!$C$27</f>
        <v>14</v>
      </c>
      <c r="BP31" s="18">
        <f>Measures!$C$28</f>
        <v>15</v>
      </c>
      <c r="BQ31" s="88">
        <f>Measures!$C$29</f>
        <v>92</v>
      </c>
      <c r="BR31" s="88">
        <f>Measures!$C$30</f>
        <v>95</v>
      </c>
      <c r="BS31" s="88">
        <f>Measures!$C$31</f>
        <v>70</v>
      </c>
      <c r="BT31" s="64" t="str">
        <f>Code!$M$204</f>
        <v>EF 200</v>
      </c>
      <c r="BU31" s="64" t="str">
        <f>Code!$M$207</f>
        <v>EF 67</v>
      </c>
      <c r="BV31" s="64" t="str">
        <f>Code!$M$208</f>
        <v>EF 70</v>
      </c>
      <c r="BW31" s="64" t="str">
        <f>Code!$M$205</f>
        <v>EF 82</v>
      </c>
      <c r="BX31" s="64" t="s">
        <v>363</v>
      </c>
      <c r="BY31" s="64" t="s">
        <v>239</v>
      </c>
      <c r="BZ31" s="64" t="s">
        <v>240</v>
      </c>
      <c r="CA31" s="64"/>
      <c r="CB31" s="64"/>
      <c r="CC31" s="64"/>
      <c r="CD31" s="64"/>
      <c r="CE31" s="64"/>
      <c r="CF31" s="64"/>
      <c r="CG31" s="64"/>
      <c r="CH31" s="64"/>
      <c r="CI31" s="64"/>
      <c r="CJ31" s="64"/>
      <c r="CK31" s="64"/>
      <c r="CL31" s="64"/>
      <c r="CM31" s="18"/>
      <c r="CN31" s="18"/>
    </row>
    <row r="32" spans="1:92" ht="14.4" x14ac:dyDescent="0.3">
      <c r="A32" s="19" t="s">
        <v>22</v>
      </c>
      <c r="B32" s="31" t="s">
        <v>86</v>
      </c>
      <c r="C32" s="19" t="s">
        <v>71</v>
      </c>
      <c r="D32" s="19">
        <v>1</v>
      </c>
      <c r="E32" s="19">
        <f>VLOOKUP(D32,Lists!$B$3:$C$18,2,FALSE)</f>
        <v>3</v>
      </c>
      <c r="F32" s="19">
        <v>2</v>
      </c>
      <c r="G32" s="19" t="s">
        <v>66</v>
      </c>
      <c r="H32" s="23">
        <v>1990</v>
      </c>
      <c r="I32" s="37">
        <v>0.14016341923318668</v>
      </c>
      <c r="J32" s="36">
        <v>7.1357303575703178E-4</v>
      </c>
      <c r="K32" s="36">
        <f t="shared" si="4"/>
        <v>7.1357303575703178E-4</v>
      </c>
      <c r="L32" s="23">
        <v>3.32</v>
      </c>
      <c r="M32" s="35">
        <v>0.33</v>
      </c>
      <c r="N32" s="35">
        <f t="shared" si="5"/>
        <v>0.33</v>
      </c>
      <c r="O32" s="38">
        <v>6.6787658802177861</v>
      </c>
      <c r="P32" s="38">
        <f t="shared" si="6"/>
        <v>6.6787658802177861</v>
      </c>
      <c r="Q32" s="38">
        <v>1.3361692000000001</v>
      </c>
      <c r="R32" s="38">
        <v>0.96303017419071424</v>
      </c>
      <c r="S32" s="23">
        <v>1.23</v>
      </c>
      <c r="T32" s="23">
        <v>0.87</v>
      </c>
      <c r="U32" s="23">
        <v>10</v>
      </c>
      <c r="V32" s="23">
        <f t="shared" si="7"/>
        <v>10</v>
      </c>
      <c r="W32" s="23">
        <v>78</v>
      </c>
      <c r="X32" s="23">
        <f t="shared" si="8"/>
        <v>78</v>
      </c>
      <c r="Y32" s="23">
        <v>62</v>
      </c>
      <c r="Z32" s="23" t="str">
        <f>Code!$K$204</f>
        <v>EF 86</v>
      </c>
      <c r="AA32" s="23" t="str">
        <f>Code!$K$207</f>
        <v>EF 57</v>
      </c>
      <c r="AB32" s="23" t="str">
        <f>Code!$K$208</f>
        <v>EF 57</v>
      </c>
      <c r="AC32" s="23" t="str">
        <f>Code!$K$205</f>
        <v>EF 57</v>
      </c>
      <c r="AD32" s="23" t="s">
        <v>237</v>
      </c>
      <c r="AE32" s="23" t="s">
        <v>237</v>
      </c>
      <c r="AF32" s="23" t="s">
        <v>237</v>
      </c>
      <c r="AG32" s="39">
        <f t="shared" si="3"/>
        <v>7.1357303575703178E-4</v>
      </c>
      <c r="AH32" s="39">
        <f t="shared" si="9"/>
        <v>7.1357303575703178E-4</v>
      </c>
      <c r="AI32" s="18">
        <f t="shared" si="10"/>
        <v>3.32</v>
      </c>
      <c r="AJ32" s="41">
        <f>Code!$B$23</f>
        <v>0.15</v>
      </c>
      <c r="AK32" s="41">
        <f t="shared" si="11"/>
        <v>0.15</v>
      </c>
      <c r="AL32" s="110">
        <f t="shared" si="12"/>
        <v>6.6787658802177861</v>
      </c>
      <c r="AM32" s="110">
        <f t="shared" si="13"/>
        <v>6.6787658802177861</v>
      </c>
      <c r="AN32" s="110">
        <f t="shared" si="14"/>
        <v>1.3361692000000001</v>
      </c>
      <c r="AO32" s="110">
        <f t="shared" si="15"/>
        <v>0.96303017419071424</v>
      </c>
      <c r="AP32" s="18">
        <f>VLOOKUP(D32,Code!$B$92:$D$107,2,FALSE)</f>
        <v>0.32</v>
      </c>
      <c r="AQ32" s="18">
        <f>VLOOKUP(E32,Code!$B$92:$D$107,3,FALSE)</f>
        <v>0.25</v>
      </c>
      <c r="AR32" s="18">
        <f>Code!$C$132</f>
        <v>14</v>
      </c>
      <c r="AS32" s="18">
        <f t="shared" si="16"/>
        <v>14</v>
      </c>
      <c r="AT32" s="88">
        <f>Code!$C$189</f>
        <v>80</v>
      </c>
      <c r="AU32" s="88">
        <f t="shared" si="17"/>
        <v>80</v>
      </c>
      <c r="AV32" s="88">
        <f>Code!$C$198</f>
        <v>66</v>
      </c>
      <c r="AW32" s="18" t="str">
        <f>Code!$L$204</f>
        <v>EF 95</v>
      </c>
      <c r="AX32" s="64" t="str">
        <f>Code!$L$207</f>
        <v>EF 60</v>
      </c>
      <c r="AY32" s="64" t="str">
        <f>Code!$L$208</f>
        <v>EF 60</v>
      </c>
      <c r="AZ32" s="64" t="str">
        <f>Code!$L$205</f>
        <v>EF 62</v>
      </c>
      <c r="BA32" s="23" t="s">
        <v>237</v>
      </c>
      <c r="BB32" s="23" t="s">
        <v>237</v>
      </c>
      <c r="BC32" s="23" t="s">
        <v>237</v>
      </c>
      <c r="BD32" s="39">
        <f t="shared" si="18"/>
        <v>6.0653708039347702E-4</v>
      </c>
      <c r="BE32" s="39">
        <f t="shared" si="19"/>
        <v>4.9950112502992225E-4</v>
      </c>
      <c r="BF32" s="18">
        <f>Measures!$C$3</f>
        <v>8</v>
      </c>
      <c r="BG32" s="41">
        <f>Measures!$C$4</f>
        <v>0.1</v>
      </c>
      <c r="BH32" s="41">
        <v>0.06</v>
      </c>
      <c r="BI32" s="18">
        <f>VLOOKUP(D32,Measures!$B$6:$C$21,2,FALSE)</f>
        <v>38</v>
      </c>
      <c r="BJ32" s="18">
        <f>Measures!$C$22</f>
        <v>44</v>
      </c>
      <c r="BK32" s="18">
        <f>Measures!$C$23</f>
        <v>19</v>
      </c>
      <c r="BL32" s="18">
        <f>Measures!$C$24</f>
        <v>13</v>
      </c>
      <c r="BM32" s="18">
        <f>Measures!$C$26</f>
        <v>0.32</v>
      </c>
      <c r="BN32" s="18">
        <f>Measures!$D$26</f>
        <v>0.25</v>
      </c>
      <c r="BO32" s="18">
        <f>Measures!$C$27</f>
        <v>14</v>
      </c>
      <c r="BP32" s="18">
        <f>Measures!$C$28</f>
        <v>15</v>
      </c>
      <c r="BQ32" s="88">
        <f>Measures!$C$29</f>
        <v>92</v>
      </c>
      <c r="BR32" s="88">
        <f>Measures!$C$30</f>
        <v>95</v>
      </c>
      <c r="BS32" s="88">
        <f>Measures!$C$31</f>
        <v>70</v>
      </c>
      <c r="BT32" s="64" t="str">
        <f>Code!$M$204</f>
        <v>EF 200</v>
      </c>
      <c r="BU32" s="64" t="str">
        <f>Code!$M$207</f>
        <v>EF 67</v>
      </c>
      <c r="BV32" s="64" t="str">
        <f>Code!$M$208</f>
        <v>EF 70</v>
      </c>
      <c r="BW32" s="64" t="str">
        <f>Code!$M$205</f>
        <v>EF 82</v>
      </c>
      <c r="BX32" s="64" t="s">
        <v>363</v>
      </c>
      <c r="BY32" s="64" t="s">
        <v>239</v>
      </c>
      <c r="BZ32" s="64" t="s">
        <v>240</v>
      </c>
      <c r="CA32" s="64"/>
      <c r="CB32" s="64"/>
      <c r="CC32" s="64"/>
      <c r="CD32" s="64"/>
      <c r="CE32" s="64"/>
      <c r="CF32" s="64"/>
      <c r="CG32" s="64"/>
      <c r="CH32" s="64"/>
      <c r="CI32" s="64"/>
      <c r="CJ32" s="64"/>
      <c r="CK32" s="64"/>
      <c r="CL32" s="64"/>
      <c r="CM32" s="18"/>
      <c r="CN32" s="18"/>
    </row>
    <row r="33" spans="1:92" ht="14.4" x14ac:dyDescent="0.3">
      <c r="A33" s="19" t="s">
        <v>95</v>
      </c>
      <c r="B33" s="31" t="s">
        <v>86</v>
      </c>
      <c r="C33" s="19" t="s">
        <v>87</v>
      </c>
      <c r="D33" s="19">
        <v>1</v>
      </c>
      <c r="E33" s="19">
        <f>VLOOKUP(D33,Lists!$B$3:$C$18,2,FALSE)</f>
        <v>3</v>
      </c>
      <c r="F33" s="19">
        <v>1</v>
      </c>
      <c r="G33" s="19" t="s">
        <v>66</v>
      </c>
      <c r="H33" s="23">
        <v>1600</v>
      </c>
      <c r="I33" s="37">
        <v>0.14016341923318668</v>
      </c>
      <c r="J33" s="36">
        <v>7.1357303575703178E-4</v>
      </c>
      <c r="K33" s="36">
        <f t="shared" si="4"/>
        <v>7.1357303575703178E-4</v>
      </c>
      <c r="L33" s="23">
        <v>3.32</v>
      </c>
      <c r="M33" s="35">
        <v>0.33</v>
      </c>
      <c r="N33" s="35">
        <f t="shared" si="5"/>
        <v>0.33</v>
      </c>
      <c r="O33" s="38">
        <v>6.6787658802177861</v>
      </c>
      <c r="P33" s="38">
        <f t="shared" si="6"/>
        <v>6.6787658802177861</v>
      </c>
      <c r="Q33" s="38">
        <v>1.3361692000000001</v>
      </c>
      <c r="R33" s="38">
        <v>0.96303017419071424</v>
      </c>
      <c r="S33" s="23">
        <v>1.23</v>
      </c>
      <c r="T33" s="23">
        <v>0.87</v>
      </c>
      <c r="U33" s="23">
        <v>10</v>
      </c>
      <c r="V33" s="23">
        <f t="shared" si="7"/>
        <v>10</v>
      </c>
      <c r="W33" s="23">
        <v>78</v>
      </c>
      <c r="X33" s="23">
        <f t="shared" si="8"/>
        <v>78</v>
      </c>
      <c r="Y33" s="23">
        <v>62</v>
      </c>
      <c r="Z33" s="23" t="str">
        <f>Code!$K$204</f>
        <v>EF 86</v>
      </c>
      <c r="AA33" s="23" t="str">
        <f>Code!$K$207</f>
        <v>EF 57</v>
      </c>
      <c r="AB33" s="23" t="str">
        <f>Code!$K$208</f>
        <v>EF 57</v>
      </c>
      <c r="AC33" s="23" t="str">
        <f>Code!$K$205</f>
        <v>EF 57</v>
      </c>
      <c r="AD33" s="23" t="s">
        <v>237</v>
      </c>
      <c r="AE33" s="23" t="s">
        <v>237</v>
      </c>
      <c r="AF33" s="23" t="s">
        <v>237</v>
      </c>
      <c r="AG33" s="39">
        <f t="shared" si="3"/>
        <v>7.1357303575703178E-4</v>
      </c>
      <c r="AH33" s="39">
        <f t="shared" si="9"/>
        <v>7.1357303575703178E-4</v>
      </c>
      <c r="AI33" s="18">
        <f t="shared" si="10"/>
        <v>3.32</v>
      </c>
      <c r="AJ33" s="41">
        <f>Code!$B$23</f>
        <v>0.15</v>
      </c>
      <c r="AK33" s="41">
        <f t="shared" si="11"/>
        <v>0.15</v>
      </c>
      <c r="AL33" s="110">
        <f t="shared" si="12"/>
        <v>6.6787658802177861</v>
      </c>
      <c r="AM33" s="110">
        <f t="shared" si="13"/>
        <v>6.6787658802177861</v>
      </c>
      <c r="AN33" s="110">
        <f t="shared" si="14"/>
        <v>1.3361692000000001</v>
      </c>
      <c r="AO33" s="110">
        <f t="shared" si="15"/>
        <v>0.96303017419071424</v>
      </c>
      <c r="AP33" s="18">
        <f>VLOOKUP(D33,Code!$B$92:$D$107,2,FALSE)</f>
        <v>0.32</v>
      </c>
      <c r="AQ33" s="18">
        <f>VLOOKUP(E33,Code!$B$92:$D$107,3,FALSE)</f>
        <v>0.25</v>
      </c>
      <c r="AR33" s="18">
        <f>Code!$C$132</f>
        <v>14</v>
      </c>
      <c r="AS33" s="18">
        <f t="shared" si="16"/>
        <v>14</v>
      </c>
      <c r="AT33" s="88">
        <f>Code!$C$189</f>
        <v>80</v>
      </c>
      <c r="AU33" s="88">
        <f t="shared" si="17"/>
        <v>80</v>
      </c>
      <c r="AV33" s="88">
        <f>Code!$C$198</f>
        <v>66</v>
      </c>
      <c r="AW33" s="18" t="str">
        <f>Code!$L$204</f>
        <v>EF 95</v>
      </c>
      <c r="AX33" s="64" t="str">
        <f>Code!$L$207</f>
        <v>EF 60</v>
      </c>
      <c r="AY33" s="64" t="str">
        <f>Code!$L$208</f>
        <v>EF 60</v>
      </c>
      <c r="AZ33" s="64" t="str">
        <f>Code!$L$205</f>
        <v>EF 62</v>
      </c>
      <c r="BA33" s="23" t="s">
        <v>237</v>
      </c>
      <c r="BB33" s="23" t="s">
        <v>237</v>
      </c>
      <c r="BC33" s="23" t="s">
        <v>237</v>
      </c>
      <c r="BD33" s="39">
        <f t="shared" si="18"/>
        <v>6.0653708039347702E-4</v>
      </c>
      <c r="BE33" s="39">
        <f t="shared" si="19"/>
        <v>4.9950112502992225E-4</v>
      </c>
      <c r="BF33" s="18">
        <f>Measures!$C$3</f>
        <v>8</v>
      </c>
      <c r="BG33" s="41">
        <f>Measures!$C$4</f>
        <v>0.1</v>
      </c>
      <c r="BH33" s="41">
        <v>0.06</v>
      </c>
      <c r="BI33" s="18">
        <f>VLOOKUP(D33,Measures!$B$6:$C$21,2,FALSE)</f>
        <v>38</v>
      </c>
      <c r="BJ33" s="18">
        <f>Measures!$C$22</f>
        <v>44</v>
      </c>
      <c r="BK33" s="18">
        <f>Measures!$C$23</f>
        <v>19</v>
      </c>
      <c r="BL33" s="18">
        <f>Measures!$C$24</f>
        <v>13</v>
      </c>
      <c r="BM33" s="18">
        <f>Measures!$C$26</f>
        <v>0.32</v>
      </c>
      <c r="BN33" s="18">
        <f>Measures!$D$26</f>
        <v>0.25</v>
      </c>
      <c r="BO33" s="18">
        <f>Measures!$C$27</f>
        <v>14</v>
      </c>
      <c r="BP33" s="18">
        <f>Measures!$C$28</f>
        <v>15</v>
      </c>
      <c r="BQ33" s="88">
        <f>Measures!$C$29</f>
        <v>92</v>
      </c>
      <c r="BR33" s="88">
        <f>Measures!$C$30</f>
        <v>95</v>
      </c>
      <c r="BS33" s="88">
        <f>Measures!$C$31</f>
        <v>70</v>
      </c>
      <c r="BT33" s="64" t="str">
        <f>Code!$M$204</f>
        <v>EF 200</v>
      </c>
      <c r="BU33" s="64" t="str">
        <f>Code!$M$207</f>
        <v>EF 67</v>
      </c>
      <c r="BV33" s="64" t="str">
        <f>Code!$M$208</f>
        <v>EF 70</v>
      </c>
      <c r="BW33" s="64" t="str">
        <f>Code!$M$205</f>
        <v>EF 82</v>
      </c>
      <c r="BX33" s="64" t="s">
        <v>363</v>
      </c>
      <c r="BY33" s="64" t="s">
        <v>239</v>
      </c>
      <c r="BZ33" s="64" t="s">
        <v>240</v>
      </c>
      <c r="CA33" s="64"/>
      <c r="CB33" s="64"/>
      <c r="CC33" s="64"/>
      <c r="CD33" s="64"/>
      <c r="CE33" s="64"/>
      <c r="CF33" s="64"/>
      <c r="CG33" s="64"/>
      <c r="CH33" s="64"/>
      <c r="CI33" s="64"/>
      <c r="CJ33" s="64"/>
      <c r="CK33" s="64"/>
      <c r="CL33" s="64"/>
      <c r="CM33" s="18"/>
      <c r="CN33" s="18"/>
    </row>
    <row r="34" spans="1:92" ht="14.4" x14ac:dyDescent="0.3">
      <c r="A34" s="19" t="s">
        <v>95</v>
      </c>
      <c r="B34" s="31" t="s">
        <v>86</v>
      </c>
      <c r="C34" s="19" t="s">
        <v>87</v>
      </c>
      <c r="D34" s="19">
        <v>1</v>
      </c>
      <c r="E34" s="19">
        <f>VLOOKUP(D34,Lists!$B$3:$C$18,2,FALSE)</f>
        <v>3</v>
      </c>
      <c r="F34" s="19">
        <v>2</v>
      </c>
      <c r="G34" s="19" t="s">
        <v>66</v>
      </c>
      <c r="H34" s="23">
        <v>1990</v>
      </c>
      <c r="I34" s="37">
        <v>0.14016341923318668</v>
      </c>
      <c r="J34" s="36">
        <v>7.1357303575703178E-4</v>
      </c>
      <c r="K34" s="36">
        <f t="shared" si="4"/>
        <v>7.1357303575703178E-4</v>
      </c>
      <c r="L34" s="23">
        <v>3.32</v>
      </c>
      <c r="M34" s="35">
        <v>0.33</v>
      </c>
      <c r="N34" s="35">
        <f t="shared" si="5"/>
        <v>0.33</v>
      </c>
      <c r="O34" s="38">
        <v>6.6787658802177861</v>
      </c>
      <c r="P34" s="38">
        <f t="shared" si="6"/>
        <v>6.6787658802177861</v>
      </c>
      <c r="Q34" s="38">
        <v>1.3361692000000001</v>
      </c>
      <c r="R34" s="38">
        <v>0.96303017419071424</v>
      </c>
      <c r="S34" s="23">
        <v>1.23</v>
      </c>
      <c r="T34" s="23">
        <v>0.87</v>
      </c>
      <c r="U34" s="23">
        <v>10</v>
      </c>
      <c r="V34" s="23">
        <f t="shared" si="7"/>
        <v>10</v>
      </c>
      <c r="W34" s="23">
        <v>78</v>
      </c>
      <c r="X34" s="23">
        <f t="shared" si="8"/>
        <v>78</v>
      </c>
      <c r="Y34" s="23">
        <v>62</v>
      </c>
      <c r="Z34" s="23" t="str">
        <f>Code!$K$204</f>
        <v>EF 86</v>
      </c>
      <c r="AA34" s="23" t="str">
        <f>Code!$K$207</f>
        <v>EF 57</v>
      </c>
      <c r="AB34" s="23" t="str">
        <f>Code!$K$208</f>
        <v>EF 57</v>
      </c>
      <c r="AC34" s="23" t="str">
        <f>Code!$K$205</f>
        <v>EF 57</v>
      </c>
      <c r="AD34" s="23" t="s">
        <v>237</v>
      </c>
      <c r="AE34" s="23" t="s">
        <v>237</v>
      </c>
      <c r="AF34" s="23" t="s">
        <v>237</v>
      </c>
      <c r="AG34" s="39">
        <f t="shared" si="3"/>
        <v>7.1357303575703178E-4</v>
      </c>
      <c r="AH34" s="39">
        <f t="shared" si="9"/>
        <v>7.1357303575703178E-4</v>
      </c>
      <c r="AI34" s="18">
        <f t="shared" si="10"/>
        <v>3.32</v>
      </c>
      <c r="AJ34" s="41">
        <f>Code!$B$23</f>
        <v>0.15</v>
      </c>
      <c r="AK34" s="41">
        <f t="shared" si="11"/>
        <v>0.15</v>
      </c>
      <c r="AL34" s="110">
        <f t="shared" si="12"/>
        <v>6.6787658802177861</v>
      </c>
      <c r="AM34" s="110">
        <f t="shared" si="13"/>
        <v>6.6787658802177861</v>
      </c>
      <c r="AN34" s="110">
        <f t="shared" si="14"/>
        <v>1.3361692000000001</v>
      </c>
      <c r="AO34" s="110">
        <f t="shared" si="15"/>
        <v>0.96303017419071424</v>
      </c>
      <c r="AP34" s="18">
        <f>VLOOKUP(D34,Code!$B$92:$D$107,2,FALSE)</f>
        <v>0.32</v>
      </c>
      <c r="AQ34" s="18">
        <f>VLOOKUP(E34,Code!$B$92:$D$107,3,FALSE)</f>
        <v>0.25</v>
      </c>
      <c r="AR34" s="18">
        <f>Code!$C$132</f>
        <v>14</v>
      </c>
      <c r="AS34" s="18">
        <f t="shared" si="16"/>
        <v>14</v>
      </c>
      <c r="AT34" s="88">
        <f>Code!$C$189</f>
        <v>80</v>
      </c>
      <c r="AU34" s="88">
        <f t="shared" si="17"/>
        <v>80</v>
      </c>
      <c r="AV34" s="88">
        <f>Code!$C$198</f>
        <v>66</v>
      </c>
      <c r="AW34" s="18" t="str">
        <f>Code!$L$204</f>
        <v>EF 95</v>
      </c>
      <c r="AX34" s="64" t="str">
        <f>Code!$L$207</f>
        <v>EF 60</v>
      </c>
      <c r="AY34" s="64" t="str">
        <f>Code!$L$208</f>
        <v>EF 60</v>
      </c>
      <c r="AZ34" s="64" t="str">
        <f>Code!$L$205</f>
        <v>EF 62</v>
      </c>
      <c r="BA34" s="23" t="s">
        <v>237</v>
      </c>
      <c r="BB34" s="23" t="s">
        <v>237</v>
      </c>
      <c r="BC34" s="23" t="s">
        <v>237</v>
      </c>
      <c r="BD34" s="39">
        <f t="shared" si="18"/>
        <v>6.0653708039347702E-4</v>
      </c>
      <c r="BE34" s="39">
        <f t="shared" si="19"/>
        <v>4.9950112502992225E-4</v>
      </c>
      <c r="BF34" s="18">
        <f>Measures!$C$3</f>
        <v>8</v>
      </c>
      <c r="BG34" s="41">
        <f>Measures!$C$4</f>
        <v>0.1</v>
      </c>
      <c r="BH34" s="41">
        <v>0.06</v>
      </c>
      <c r="BI34" s="18">
        <f>VLOOKUP(D34,Measures!$B$6:$C$21,2,FALSE)</f>
        <v>38</v>
      </c>
      <c r="BJ34" s="18">
        <f>Measures!$C$22</f>
        <v>44</v>
      </c>
      <c r="BK34" s="18">
        <f>Measures!$C$23</f>
        <v>19</v>
      </c>
      <c r="BL34" s="18">
        <f>Measures!$C$24</f>
        <v>13</v>
      </c>
      <c r="BM34" s="18">
        <f>Measures!$C$26</f>
        <v>0.32</v>
      </c>
      <c r="BN34" s="18">
        <f>Measures!$D$26</f>
        <v>0.25</v>
      </c>
      <c r="BO34" s="18">
        <f>Measures!$C$27</f>
        <v>14</v>
      </c>
      <c r="BP34" s="18">
        <f>Measures!$C$28</f>
        <v>15</v>
      </c>
      <c r="BQ34" s="88">
        <f>Measures!$C$29</f>
        <v>92</v>
      </c>
      <c r="BR34" s="88">
        <f>Measures!$C$30</f>
        <v>95</v>
      </c>
      <c r="BS34" s="88">
        <f>Measures!$C$31</f>
        <v>70</v>
      </c>
      <c r="BT34" s="64" t="str">
        <f>Code!$M$204</f>
        <v>EF 200</v>
      </c>
      <c r="BU34" s="64" t="str">
        <f>Code!$M$207</f>
        <v>EF 67</v>
      </c>
      <c r="BV34" s="64" t="str">
        <f>Code!$M$208</f>
        <v>EF 70</v>
      </c>
      <c r="BW34" s="64" t="str">
        <f>Code!$M$205</f>
        <v>EF 82</v>
      </c>
      <c r="BX34" s="64" t="s">
        <v>363</v>
      </c>
      <c r="BY34" s="64" t="s">
        <v>239</v>
      </c>
      <c r="BZ34" s="64" t="s">
        <v>240</v>
      </c>
      <c r="CA34" s="64"/>
      <c r="CB34" s="64"/>
      <c r="CC34" s="64"/>
      <c r="CD34" s="64"/>
      <c r="CE34" s="64"/>
      <c r="CF34" s="64"/>
      <c r="CG34" s="64"/>
      <c r="CH34" s="64"/>
      <c r="CI34" s="64"/>
      <c r="CJ34" s="64"/>
      <c r="CK34" s="64"/>
      <c r="CL34" s="64"/>
      <c r="CM34" s="18"/>
      <c r="CN34" s="18"/>
    </row>
    <row r="35" spans="1:92" ht="14.4" x14ac:dyDescent="0.3">
      <c r="A35" s="19" t="s">
        <v>22</v>
      </c>
      <c r="B35" s="31" t="s">
        <v>86</v>
      </c>
      <c r="C35" s="19" t="s">
        <v>87</v>
      </c>
      <c r="D35" s="19">
        <v>1</v>
      </c>
      <c r="E35" s="19">
        <f>VLOOKUP(D35,Lists!$B$3:$C$18,2,FALSE)</f>
        <v>3</v>
      </c>
      <c r="F35" s="19">
        <v>1</v>
      </c>
      <c r="G35" s="19" t="s">
        <v>66</v>
      </c>
      <c r="H35" s="23">
        <v>1600</v>
      </c>
      <c r="I35" s="37">
        <v>0.14016341923318668</v>
      </c>
      <c r="J35" s="36">
        <v>7.1357303575703178E-4</v>
      </c>
      <c r="K35" s="36">
        <f t="shared" si="4"/>
        <v>7.1357303575703178E-4</v>
      </c>
      <c r="L35" s="23">
        <v>3.32</v>
      </c>
      <c r="M35" s="35">
        <v>0.33</v>
      </c>
      <c r="N35" s="35">
        <f t="shared" si="5"/>
        <v>0.33</v>
      </c>
      <c r="O35" s="38">
        <v>6.6787658802177861</v>
      </c>
      <c r="P35" s="38">
        <f t="shared" si="6"/>
        <v>6.6787658802177861</v>
      </c>
      <c r="Q35" s="38">
        <v>1.3361692000000001</v>
      </c>
      <c r="R35" s="38">
        <v>0.96303017419071424</v>
      </c>
      <c r="S35" s="23">
        <v>1.23</v>
      </c>
      <c r="T35" s="23">
        <v>0.87</v>
      </c>
      <c r="U35" s="23">
        <v>10</v>
      </c>
      <c r="V35" s="23">
        <f t="shared" si="7"/>
        <v>10</v>
      </c>
      <c r="W35" s="23">
        <v>78</v>
      </c>
      <c r="X35" s="23">
        <f t="shared" si="8"/>
        <v>78</v>
      </c>
      <c r="Y35" s="23">
        <v>62</v>
      </c>
      <c r="Z35" s="23" t="str">
        <f>Code!$K$204</f>
        <v>EF 86</v>
      </c>
      <c r="AA35" s="23" t="str">
        <f>Code!$K$207</f>
        <v>EF 57</v>
      </c>
      <c r="AB35" s="23" t="str">
        <f>Code!$K$208</f>
        <v>EF 57</v>
      </c>
      <c r="AC35" s="23" t="str">
        <f>Code!$K$205</f>
        <v>EF 57</v>
      </c>
      <c r="AD35" s="23" t="s">
        <v>237</v>
      </c>
      <c r="AE35" s="23" t="s">
        <v>237</v>
      </c>
      <c r="AF35" s="23" t="s">
        <v>237</v>
      </c>
      <c r="AG35" s="39">
        <f t="shared" si="3"/>
        <v>7.1357303575703178E-4</v>
      </c>
      <c r="AH35" s="39">
        <f t="shared" si="9"/>
        <v>7.1357303575703178E-4</v>
      </c>
      <c r="AI35" s="18">
        <f t="shared" si="10"/>
        <v>3.32</v>
      </c>
      <c r="AJ35" s="41">
        <f>Code!$B$23</f>
        <v>0.15</v>
      </c>
      <c r="AK35" s="41">
        <f t="shared" si="11"/>
        <v>0.15</v>
      </c>
      <c r="AL35" s="110">
        <f t="shared" si="12"/>
        <v>6.6787658802177861</v>
      </c>
      <c r="AM35" s="110">
        <f t="shared" si="13"/>
        <v>6.6787658802177861</v>
      </c>
      <c r="AN35" s="110">
        <f t="shared" si="14"/>
        <v>1.3361692000000001</v>
      </c>
      <c r="AO35" s="110">
        <f t="shared" si="15"/>
        <v>0.96303017419071424</v>
      </c>
      <c r="AP35" s="18">
        <f>VLOOKUP(D35,Code!$B$92:$D$107,2,FALSE)</f>
        <v>0.32</v>
      </c>
      <c r="AQ35" s="18">
        <f>VLOOKUP(E35,Code!$B$92:$D$107,3,FALSE)</f>
        <v>0.25</v>
      </c>
      <c r="AR35" s="18">
        <f>Code!$C$132</f>
        <v>14</v>
      </c>
      <c r="AS35" s="18">
        <f t="shared" si="16"/>
        <v>14</v>
      </c>
      <c r="AT35" s="88">
        <f>Code!$C$189</f>
        <v>80</v>
      </c>
      <c r="AU35" s="88">
        <f t="shared" si="17"/>
        <v>80</v>
      </c>
      <c r="AV35" s="88">
        <f>Code!$C$198</f>
        <v>66</v>
      </c>
      <c r="AW35" s="18" t="str">
        <f>Code!$L$204</f>
        <v>EF 95</v>
      </c>
      <c r="AX35" s="64" t="str">
        <f>Code!$L$207</f>
        <v>EF 60</v>
      </c>
      <c r="AY35" s="64" t="str">
        <f>Code!$L$208</f>
        <v>EF 60</v>
      </c>
      <c r="AZ35" s="64" t="str">
        <f>Code!$L$205</f>
        <v>EF 62</v>
      </c>
      <c r="BA35" s="23" t="s">
        <v>237</v>
      </c>
      <c r="BB35" s="23" t="s">
        <v>237</v>
      </c>
      <c r="BC35" s="23" t="s">
        <v>237</v>
      </c>
      <c r="BD35" s="39">
        <f t="shared" si="18"/>
        <v>6.0653708039347702E-4</v>
      </c>
      <c r="BE35" s="39">
        <f t="shared" si="19"/>
        <v>4.9950112502992225E-4</v>
      </c>
      <c r="BF35" s="18">
        <f>Measures!$C$3</f>
        <v>8</v>
      </c>
      <c r="BG35" s="41">
        <f>Measures!$C$4</f>
        <v>0.1</v>
      </c>
      <c r="BH35" s="41">
        <v>0.06</v>
      </c>
      <c r="BI35" s="18">
        <f>VLOOKUP(D35,Measures!$B$6:$C$21,2,FALSE)</f>
        <v>38</v>
      </c>
      <c r="BJ35" s="18">
        <f>Measures!$C$22</f>
        <v>44</v>
      </c>
      <c r="BK35" s="18">
        <f>Measures!$C$23</f>
        <v>19</v>
      </c>
      <c r="BL35" s="18">
        <f>Measures!$C$24</f>
        <v>13</v>
      </c>
      <c r="BM35" s="18">
        <f>Measures!$C$26</f>
        <v>0.32</v>
      </c>
      <c r="BN35" s="18">
        <f>Measures!$D$26</f>
        <v>0.25</v>
      </c>
      <c r="BO35" s="18">
        <f>Measures!$C$27</f>
        <v>14</v>
      </c>
      <c r="BP35" s="18">
        <f>Measures!$C$28</f>
        <v>15</v>
      </c>
      <c r="BQ35" s="88">
        <f>Measures!$C$29</f>
        <v>92</v>
      </c>
      <c r="BR35" s="88">
        <f>Measures!$C$30</f>
        <v>95</v>
      </c>
      <c r="BS35" s="88">
        <f>Measures!$C$31</f>
        <v>70</v>
      </c>
      <c r="BT35" s="64" t="str">
        <f>Code!$M$204</f>
        <v>EF 200</v>
      </c>
      <c r="BU35" s="64" t="str">
        <f>Code!$M$207</f>
        <v>EF 67</v>
      </c>
      <c r="BV35" s="64" t="str">
        <f>Code!$M$208</f>
        <v>EF 70</v>
      </c>
      <c r="BW35" s="64" t="str">
        <f>Code!$M$205</f>
        <v>EF 82</v>
      </c>
      <c r="BX35" s="64" t="s">
        <v>363</v>
      </c>
      <c r="BY35" s="64" t="s">
        <v>239</v>
      </c>
      <c r="BZ35" s="64" t="s">
        <v>240</v>
      </c>
      <c r="CA35" s="64"/>
      <c r="CB35" s="64"/>
      <c r="CC35" s="64"/>
      <c r="CD35" s="64"/>
      <c r="CE35" s="64"/>
      <c r="CF35" s="64"/>
      <c r="CG35" s="64"/>
      <c r="CH35" s="64"/>
      <c r="CI35" s="64"/>
      <c r="CJ35" s="64"/>
      <c r="CK35" s="64"/>
      <c r="CL35" s="64"/>
      <c r="CM35" s="18"/>
      <c r="CN35" s="18"/>
    </row>
    <row r="36" spans="1:92" ht="14.4" x14ac:dyDescent="0.3">
      <c r="A36" s="19" t="s">
        <v>22</v>
      </c>
      <c r="B36" s="31" t="s">
        <v>86</v>
      </c>
      <c r="C36" s="19" t="s">
        <v>87</v>
      </c>
      <c r="D36" s="19">
        <v>1</v>
      </c>
      <c r="E36" s="19">
        <f>VLOOKUP(D36,Lists!$B$3:$C$18,2,FALSE)</f>
        <v>3</v>
      </c>
      <c r="F36" s="19">
        <v>2</v>
      </c>
      <c r="G36" s="19" t="s">
        <v>66</v>
      </c>
      <c r="H36" s="23">
        <v>1990</v>
      </c>
      <c r="I36" s="37">
        <v>0.14016341923318668</v>
      </c>
      <c r="J36" s="36">
        <v>7.1357303575703178E-4</v>
      </c>
      <c r="K36" s="36">
        <f t="shared" si="4"/>
        <v>7.1357303575703178E-4</v>
      </c>
      <c r="L36" s="23">
        <v>3.32</v>
      </c>
      <c r="M36" s="35">
        <v>0.33</v>
      </c>
      <c r="N36" s="35">
        <f t="shared" si="5"/>
        <v>0.33</v>
      </c>
      <c r="O36" s="38">
        <v>6.6787658802177861</v>
      </c>
      <c r="P36" s="38">
        <f t="shared" si="6"/>
        <v>6.6787658802177861</v>
      </c>
      <c r="Q36" s="38">
        <v>1.3361692000000001</v>
      </c>
      <c r="R36" s="38">
        <v>0.96303017419071424</v>
      </c>
      <c r="S36" s="23">
        <v>1.23</v>
      </c>
      <c r="T36" s="23">
        <v>0.87</v>
      </c>
      <c r="U36" s="23">
        <v>10</v>
      </c>
      <c r="V36" s="23">
        <f t="shared" si="7"/>
        <v>10</v>
      </c>
      <c r="W36" s="23">
        <v>78</v>
      </c>
      <c r="X36" s="23">
        <f t="shared" si="8"/>
        <v>78</v>
      </c>
      <c r="Y36" s="23">
        <v>62</v>
      </c>
      <c r="Z36" s="23" t="str">
        <f>Code!$K$204</f>
        <v>EF 86</v>
      </c>
      <c r="AA36" s="23" t="str">
        <f>Code!$K$207</f>
        <v>EF 57</v>
      </c>
      <c r="AB36" s="23" t="str">
        <f>Code!$K$208</f>
        <v>EF 57</v>
      </c>
      <c r="AC36" s="23" t="str">
        <f>Code!$K$205</f>
        <v>EF 57</v>
      </c>
      <c r="AD36" s="23" t="s">
        <v>237</v>
      </c>
      <c r="AE36" s="23" t="s">
        <v>237</v>
      </c>
      <c r="AF36" s="23" t="s">
        <v>237</v>
      </c>
      <c r="AG36" s="39">
        <f t="shared" si="3"/>
        <v>7.1357303575703178E-4</v>
      </c>
      <c r="AH36" s="39">
        <f t="shared" si="9"/>
        <v>7.1357303575703178E-4</v>
      </c>
      <c r="AI36" s="18">
        <f t="shared" si="10"/>
        <v>3.32</v>
      </c>
      <c r="AJ36" s="41">
        <f>Code!$B$23</f>
        <v>0.15</v>
      </c>
      <c r="AK36" s="41">
        <f t="shared" si="11"/>
        <v>0.15</v>
      </c>
      <c r="AL36" s="110">
        <f t="shared" si="12"/>
        <v>6.6787658802177861</v>
      </c>
      <c r="AM36" s="110">
        <f t="shared" si="13"/>
        <v>6.6787658802177861</v>
      </c>
      <c r="AN36" s="110">
        <f t="shared" si="14"/>
        <v>1.3361692000000001</v>
      </c>
      <c r="AO36" s="110">
        <f t="shared" si="15"/>
        <v>0.96303017419071424</v>
      </c>
      <c r="AP36" s="18">
        <f>VLOOKUP(D36,Code!$B$92:$D$107,2,FALSE)</f>
        <v>0.32</v>
      </c>
      <c r="AQ36" s="18">
        <f>VLOOKUP(E36,Code!$B$92:$D$107,3,FALSE)</f>
        <v>0.25</v>
      </c>
      <c r="AR36" s="18">
        <f>Code!$C$132</f>
        <v>14</v>
      </c>
      <c r="AS36" s="18">
        <f t="shared" si="16"/>
        <v>14</v>
      </c>
      <c r="AT36" s="88">
        <f>Code!$C$189</f>
        <v>80</v>
      </c>
      <c r="AU36" s="88">
        <f t="shared" si="17"/>
        <v>80</v>
      </c>
      <c r="AV36" s="88">
        <f>Code!$C$198</f>
        <v>66</v>
      </c>
      <c r="AW36" s="18" t="str">
        <f>Code!$L$204</f>
        <v>EF 95</v>
      </c>
      <c r="AX36" s="64" t="str">
        <f>Code!$L$207</f>
        <v>EF 60</v>
      </c>
      <c r="AY36" s="64" t="str">
        <f>Code!$L$208</f>
        <v>EF 60</v>
      </c>
      <c r="AZ36" s="64" t="str">
        <f>Code!$L$205</f>
        <v>EF 62</v>
      </c>
      <c r="BA36" s="23" t="s">
        <v>237</v>
      </c>
      <c r="BB36" s="23" t="s">
        <v>237</v>
      </c>
      <c r="BC36" s="23" t="s">
        <v>237</v>
      </c>
      <c r="BD36" s="39">
        <f t="shared" si="18"/>
        <v>6.0653708039347702E-4</v>
      </c>
      <c r="BE36" s="39">
        <f t="shared" si="19"/>
        <v>4.9950112502992225E-4</v>
      </c>
      <c r="BF36" s="18">
        <f>Measures!$C$3</f>
        <v>8</v>
      </c>
      <c r="BG36" s="41">
        <f>Measures!$C$4</f>
        <v>0.1</v>
      </c>
      <c r="BH36" s="41">
        <v>0.06</v>
      </c>
      <c r="BI36" s="18">
        <f>VLOOKUP(D36,Measures!$B$6:$C$21,2,FALSE)</f>
        <v>38</v>
      </c>
      <c r="BJ36" s="18">
        <f>Measures!$C$22</f>
        <v>44</v>
      </c>
      <c r="BK36" s="18">
        <f>Measures!$C$23</f>
        <v>19</v>
      </c>
      <c r="BL36" s="18">
        <f>Measures!$C$24</f>
        <v>13</v>
      </c>
      <c r="BM36" s="18">
        <f>Measures!$C$26</f>
        <v>0.32</v>
      </c>
      <c r="BN36" s="18">
        <f>Measures!$D$26</f>
        <v>0.25</v>
      </c>
      <c r="BO36" s="18">
        <f>Measures!$C$27</f>
        <v>14</v>
      </c>
      <c r="BP36" s="18">
        <f>Measures!$C$28</f>
        <v>15</v>
      </c>
      <c r="BQ36" s="88">
        <f>Measures!$C$29</f>
        <v>92</v>
      </c>
      <c r="BR36" s="88">
        <f>Measures!$C$30</f>
        <v>95</v>
      </c>
      <c r="BS36" s="88">
        <f>Measures!$C$31</f>
        <v>70</v>
      </c>
      <c r="BT36" s="64" t="str">
        <f>Code!$M$204</f>
        <v>EF 200</v>
      </c>
      <c r="BU36" s="64" t="str">
        <f>Code!$M$207</f>
        <v>EF 67</v>
      </c>
      <c r="BV36" s="64" t="str">
        <f>Code!$M$208</f>
        <v>EF 70</v>
      </c>
      <c r="BW36" s="64" t="str">
        <f>Code!$M$205</f>
        <v>EF 82</v>
      </c>
      <c r="BX36" s="64" t="s">
        <v>363</v>
      </c>
      <c r="BY36" s="64" t="s">
        <v>239</v>
      </c>
      <c r="BZ36" s="64" t="s">
        <v>240</v>
      </c>
      <c r="CA36" s="64"/>
      <c r="CB36" s="64"/>
      <c r="CC36" s="64"/>
      <c r="CD36" s="64"/>
      <c r="CE36" s="64"/>
      <c r="CF36" s="64"/>
      <c r="CG36" s="64"/>
      <c r="CH36" s="64"/>
      <c r="CI36" s="64"/>
      <c r="CJ36" s="64"/>
      <c r="CK36" s="64"/>
      <c r="CL36" s="64"/>
      <c r="CM36" s="18"/>
      <c r="CN36" s="18"/>
    </row>
    <row r="37" spans="1:92" ht="14.4" x14ac:dyDescent="0.3">
      <c r="A37" s="19" t="s">
        <v>95</v>
      </c>
      <c r="B37" s="31" t="s">
        <v>86</v>
      </c>
      <c r="C37" s="19" t="s">
        <v>71</v>
      </c>
      <c r="D37" s="19">
        <v>1</v>
      </c>
      <c r="E37" s="19">
        <f>VLOOKUP(D37,Lists!$B$3:$C$18,2,FALSE)</f>
        <v>3</v>
      </c>
      <c r="F37" s="19">
        <v>1</v>
      </c>
      <c r="G37" s="19" t="s">
        <v>67</v>
      </c>
      <c r="H37" s="23">
        <v>1810</v>
      </c>
      <c r="I37" s="37">
        <v>0.11502100840336134</v>
      </c>
      <c r="J37" s="36">
        <v>5.1608452609801366E-4</v>
      </c>
      <c r="K37" s="36">
        <f t="shared" si="4"/>
        <v>5.1608452609801366E-4</v>
      </c>
      <c r="L37" s="23">
        <v>3.67</v>
      </c>
      <c r="M37" s="35">
        <v>0.26</v>
      </c>
      <c r="N37" s="35">
        <f t="shared" si="5"/>
        <v>0.26</v>
      </c>
      <c r="O37" s="38">
        <v>10.314814814814815</v>
      </c>
      <c r="P37" s="38">
        <f t="shared" si="6"/>
        <v>10.314814814814815</v>
      </c>
      <c r="Q37" s="38">
        <v>5.9551821</v>
      </c>
      <c r="R37" s="38">
        <v>10.254943899018233</v>
      </c>
      <c r="S37" s="23">
        <v>0.82</v>
      </c>
      <c r="T37" s="23">
        <v>0.79</v>
      </c>
      <c r="U37" s="23">
        <v>10</v>
      </c>
      <c r="V37" s="23">
        <f t="shared" si="7"/>
        <v>10</v>
      </c>
      <c r="W37" s="23">
        <v>78</v>
      </c>
      <c r="X37" s="23">
        <f t="shared" si="8"/>
        <v>78</v>
      </c>
      <c r="Y37" s="23">
        <v>62</v>
      </c>
      <c r="Z37" s="23" t="str">
        <f>Code!$K$204</f>
        <v>EF 86</v>
      </c>
      <c r="AA37" s="23" t="str">
        <f>Code!$K$207</f>
        <v>EF 57</v>
      </c>
      <c r="AB37" s="23" t="str">
        <f>Code!$K$208</f>
        <v>EF 57</v>
      </c>
      <c r="AC37" s="23" t="str">
        <f>Code!$K$205</f>
        <v>EF 57</v>
      </c>
      <c r="AD37" s="23" t="s">
        <v>237</v>
      </c>
      <c r="AE37" s="23" t="s">
        <v>237</v>
      </c>
      <c r="AF37" s="23" t="s">
        <v>237</v>
      </c>
      <c r="AG37" s="39">
        <f t="shared" si="3"/>
        <v>5.1608452609801366E-4</v>
      </c>
      <c r="AH37" s="39">
        <f t="shared" si="9"/>
        <v>5.1608452609801366E-4</v>
      </c>
      <c r="AI37" s="18">
        <f t="shared" si="10"/>
        <v>3.67</v>
      </c>
      <c r="AJ37" s="41">
        <f>Code!$B$23</f>
        <v>0.15</v>
      </c>
      <c r="AK37" s="41">
        <f t="shared" si="11"/>
        <v>0.15</v>
      </c>
      <c r="AL37" s="110">
        <f t="shared" si="12"/>
        <v>10.314814814814815</v>
      </c>
      <c r="AM37" s="110">
        <f t="shared" si="13"/>
        <v>10.314814814814815</v>
      </c>
      <c r="AN37" s="110">
        <f t="shared" si="14"/>
        <v>5.9551821</v>
      </c>
      <c r="AO37" s="110">
        <f t="shared" si="15"/>
        <v>10.254943899018233</v>
      </c>
      <c r="AP37" s="18">
        <f>VLOOKUP(D37,Code!$B$92:$D$107,2,FALSE)</f>
        <v>0.32</v>
      </c>
      <c r="AQ37" s="18">
        <f>VLOOKUP(E37,Code!$B$92:$D$107,3,FALSE)</f>
        <v>0.25</v>
      </c>
      <c r="AR37" s="18">
        <f>Code!$C$132</f>
        <v>14</v>
      </c>
      <c r="AS37" s="18">
        <f t="shared" si="16"/>
        <v>14</v>
      </c>
      <c r="AT37" s="88">
        <f>Code!$C$189</f>
        <v>80</v>
      </c>
      <c r="AU37" s="88">
        <f t="shared" si="17"/>
        <v>80</v>
      </c>
      <c r="AV37" s="88">
        <f>Code!$C$198</f>
        <v>66</v>
      </c>
      <c r="AW37" s="18" t="str">
        <f>Code!$L$204</f>
        <v>EF 95</v>
      </c>
      <c r="AX37" s="64" t="str">
        <f>Code!$L$207</f>
        <v>EF 60</v>
      </c>
      <c r="AY37" s="64" t="str">
        <f>Code!$L$208</f>
        <v>EF 60</v>
      </c>
      <c r="AZ37" s="64" t="str">
        <f>Code!$L$205</f>
        <v>EF 62</v>
      </c>
      <c r="BA37" s="23" t="s">
        <v>237</v>
      </c>
      <c r="BB37" s="23" t="s">
        <v>237</v>
      </c>
      <c r="BC37" s="23" t="s">
        <v>237</v>
      </c>
      <c r="BD37" s="39">
        <f t="shared" si="18"/>
        <v>4.3867184718331158E-4</v>
      </c>
      <c r="BE37" s="39">
        <f t="shared" si="19"/>
        <v>3.6125916826860955E-4</v>
      </c>
      <c r="BF37" s="18">
        <f>Measures!$C$3</f>
        <v>8</v>
      </c>
      <c r="BG37" s="41">
        <f>Measures!$C$4</f>
        <v>0.1</v>
      </c>
      <c r="BH37" s="41">
        <v>0.06</v>
      </c>
      <c r="BI37" s="18">
        <f>VLOOKUP(D37,Measures!$B$6:$C$21,2,FALSE)</f>
        <v>38</v>
      </c>
      <c r="BJ37" s="18">
        <f>Measures!$C$22</f>
        <v>44</v>
      </c>
      <c r="BK37" s="18">
        <f>Measures!$C$23</f>
        <v>19</v>
      </c>
      <c r="BL37" s="18">
        <f>Measures!$C$24</f>
        <v>13</v>
      </c>
      <c r="BM37" s="18">
        <f>Measures!$C$26</f>
        <v>0.32</v>
      </c>
      <c r="BN37" s="18">
        <f>Measures!$D$26</f>
        <v>0.25</v>
      </c>
      <c r="BO37" s="18">
        <f>Measures!$C$27</f>
        <v>14</v>
      </c>
      <c r="BP37" s="18">
        <f>Measures!$C$28</f>
        <v>15</v>
      </c>
      <c r="BQ37" s="88">
        <f>Measures!$C$29</f>
        <v>92</v>
      </c>
      <c r="BR37" s="88">
        <f>Measures!$C$30</f>
        <v>95</v>
      </c>
      <c r="BS37" s="88">
        <f>Measures!$C$31</f>
        <v>70</v>
      </c>
      <c r="BT37" s="64" t="str">
        <f>Code!$M$204</f>
        <v>EF 200</v>
      </c>
      <c r="BU37" s="64" t="str">
        <f>Code!$M$207</f>
        <v>EF 67</v>
      </c>
      <c r="BV37" s="64" t="str">
        <f>Code!$M$208</f>
        <v>EF 70</v>
      </c>
      <c r="BW37" s="64" t="str">
        <f>Code!$M$205</f>
        <v>EF 82</v>
      </c>
      <c r="BX37" s="64" t="s">
        <v>363</v>
      </c>
      <c r="BY37" s="64" t="s">
        <v>239</v>
      </c>
      <c r="BZ37" s="64" t="s">
        <v>240</v>
      </c>
      <c r="CA37" s="64"/>
      <c r="CB37" s="64"/>
      <c r="CC37" s="64"/>
      <c r="CD37" s="64"/>
      <c r="CE37" s="64"/>
      <c r="CF37" s="64"/>
      <c r="CG37" s="64"/>
      <c r="CH37" s="64"/>
      <c r="CI37" s="64"/>
      <c r="CJ37" s="64"/>
      <c r="CK37" s="64"/>
      <c r="CL37" s="64"/>
      <c r="CM37" s="18"/>
      <c r="CN37" s="18"/>
    </row>
    <row r="38" spans="1:92" ht="14.4" x14ac:dyDescent="0.3">
      <c r="A38" s="19" t="s">
        <v>95</v>
      </c>
      <c r="B38" s="31" t="s">
        <v>86</v>
      </c>
      <c r="C38" s="19" t="s">
        <v>71</v>
      </c>
      <c r="D38" s="19">
        <v>1</v>
      </c>
      <c r="E38" s="19">
        <f>VLOOKUP(D38,Lists!$B$3:$C$18,2,FALSE)</f>
        <v>3</v>
      </c>
      <c r="F38" s="19">
        <v>2</v>
      </c>
      <c r="G38" s="19" t="s">
        <v>67</v>
      </c>
      <c r="H38" s="23">
        <v>2400</v>
      </c>
      <c r="I38" s="37">
        <v>0.11502100840336134</v>
      </c>
      <c r="J38" s="36">
        <v>5.1608452609801366E-4</v>
      </c>
      <c r="K38" s="36">
        <f t="shared" si="4"/>
        <v>5.1608452609801366E-4</v>
      </c>
      <c r="L38" s="23">
        <v>3.67</v>
      </c>
      <c r="M38" s="35">
        <v>0.26</v>
      </c>
      <c r="N38" s="35">
        <f t="shared" si="5"/>
        <v>0.26</v>
      </c>
      <c r="O38" s="38">
        <v>10.314814814814815</v>
      </c>
      <c r="P38" s="38">
        <f t="shared" si="6"/>
        <v>10.314814814814815</v>
      </c>
      <c r="Q38" s="38">
        <v>5.9551821</v>
      </c>
      <c r="R38" s="38">
        <v>10.254943899018233</v>
      </c>
      <c r="S38" s="23">
        <v>0.82</v>
      </c>
      <c r="T38" s="23">
        <v>0.79</v>
      </c>
      <c r="U38" s="23">
        <v>10</v>
      </c>
      <c r="V38" s="23">
        <f t="shared" si="7"/>
        <v>10</v>
      </c>
      <c r="W38" s="23">
        <v>78</v>
      </c>
      <c r="X38" s="23">
        <f t="shared" si="8"/>
        <v>78</v>
      </c>
      <c r="Y38" s="23">
        <v>62</v>
      </c>
      <c r="Z38" s="23" t="str">
        <f>Code!$K$204</f>
        <v>EF 86</v>
      </c>
      <c r="AA38" s="23" t="str">
        <f>Code!$K$207</f>
        <v>EF 57</v>
      </c>
      <c r="AB38" s="23" t="str">
        <f>Code!$K$208</f>
        <v>EF 57</v>
      </c>
      <c r="AC38" s="23" t="str">
        <f>Code!$K$205</f>
        <v>EF 57</v>
      </c>
      <c r="AD38" s="23" t="s">
        <v>237</v>
      </c>
      <c r="AE38" s="23" t="s">
        <v>237</v>
      </c>
      <c r="AF38" s="23" t="s">
        <v>237</v>
      </c>
      <c r="AG38" s="39">
        <f t="shared" si="3"/>
        <v>5.1608452609801366E-4</v>
      </c>
      <c r="AH38" s="39">
        <f t="shared" si="9"/>
        <v>5.1608452609801366E-4</v>
      </c>
      <c r="AI38" s="18">
        <f t="shared" si="10"/>
        <v>3.67</v>
      </c>
      <c r="AJ38" s="41">
        <f>Code!$B$23</f>
        <v>0.15</v>
      </c>
      <c r="AK38" s="41">
        <f t="shared" si="11"/>
        <v>0.15</v>
      </c>
      <c r="AL38" s="110">
        <f t="shared" si="12"/>
        <v>10.314814814814815</v>
      </c>
      <c r="AM38" s="110">
        <f t="shared" si="13"/>
        <v>10.314814814814815</v>
      </c>
      <c r="AN38" s="110">
        <f t="shared" si="14"/>
        <v>5.9551821</v>
      </c>
      <c r="AO38" s="110">
        <f t="shared" si="15"/>
        <v>10.254943899018233</v>
      </c>
      <c r="AP38" s="18">
        <f>VLOOKUP(D38,Code!$B$92:$D$107,2,FALSE)</f>
        <v>0.32</v>
      </c>
      <c r="AQ38" s="18">
        <f>VLOOKUP(E38,Code!$B$92:$D$107,3,FALSE)</f>
        <v>0.25</v>
      </c>
      <c r="AR38" s="18">
        <f>Code!$C$132</f>
        <v>14</v>
      </c>
      <c r="AS38" s="18">
        <f t="shared" si="16"/>
        <v>14</v>
      </c>
      <c r="AT38" s="88">
        <f>Code!$C$189</f>
        <v>80</v>
      </c>
      <c r="AU38" s="88">
        <f t="shared" si="17"/>
        <v>80</v>
      </c>
      <c r="AV38" s="88">
        <f>Code!$C$198</f>
        <v>66</v>
      </c>
      <c r="AW38" s="18" t="str">
        <f>Code!$L$204</f>
        <v>EF 95</v>
      </c>
      <c r="AX38" s="64" t="str">
        <f>Code!$L$207</f>
        <v>EF 60</v>
      </c>
      <c r="AY38" s="64" t="str">
        <f>Code!$L$208</f>
        <v>EF 60</v>
      </c>
      <c r="AZ38" s="64" t="str">
        <f>Code!$L$205</f>
        <v>EF 62</v>
      </c>
      <c r="BA38" s="23" t="s">
        <v>237</v>
      </c>
      <c r="BB38" s="23" t="s">
        <v>237</v>
      </c>
      <c r="BC38" s="23" t="s">
        <v>237</v>
      </c>
      <c r="BD38" s="39">
        <f t="shared" si="18"/>
        <v>4.3867184718331158E-4</v>
      </c>
      <c r="BE38" s="39">
        <f t="shared" si="19"/>
        <v>3.6125916826860955E-4</v>
      </c>
      <c r="BF38" s="18">
        <f>Measures!$C$3</f>
        <v>8</v>
      </c>
      <c r="BG38" s="41">
        <f>Measures!$C$4</f>
        <v>0.1</v>
      </c>
      <c r="BH38" s="41">
        <v>0.06</v>
      </c>
      <c r="BI38" s="18">
        <f>VLOOKUP(D38,Measures!$B$6:$C$21,2,FALSE)</f>
        <v>38</v>
      </c>
      <c r="BJ38" s="18">
        <f>Measures!$C$22</f>
        <v>44</v>
      </c>
      <c r="BK38" s="18">
        <f>Measures!$C$23</f>
        <v>19</v>
      </c>
      <c r="BL38" s="18">
        <f>Measures!$C$24</f>
        <v>13</v>
      </c>
      <c r="BM38" s="18">
        <f>Measures!$C$26</f>
        <v>0.32</v>
      </c>
      <c r="BN38" s="18">
        <f>Measures!$D$26</f>
        <v>0.25</v>
      </c>
      <c r="BO38" s="18">
        <f>Measures!$C$27</f>
        <v>14</v>
      </c>
      <c r="BP38" s="18">
        <f>Measures!$C$28</f>
        <v>15</v>
      </c>
      <c r="BQ38" s="88">
        <f>Measures!$C$29</f>
        <v>92</v>
      </c>
      <c r="BR38" s="88">
        <f>Measures!$C$30</f>
        <v>95</v>
      </c>
      <c r="BS38" s="88">
        <f>Measures!$C$31</f>
        <v>70</v>
      </c>
      <c r="BT38" s="64" t="str">
        <f>Code!$M$204</f>
        <v>EF 200</v>
      </c>
      <c r="BU38" s="64" t="str">
        <f>Code!$M$207</f>
        <v>EF 67</v>
      </c>
      <c r="BV38" s="64" t="str">
        <f>Code!$M$208</f>
        <v>EF 70</v>
      </c>
      <c r="BW38" s="64" t="str">
        <f>Code!$M$205</f>
        <v>EF 82</v>
      </c>
      <c r="BX38" s="64" t="s">
        <v>363</v>
      </c>
      <c r="BY38" s="64" t="s">
        <v>239</v>
      </c>
      <c r="BZ38" s="64" t="s">
        <v>240</v>
      </c>
      <c r="CA38" s="64"/>
      <c r="CB38" s="64"/>
      <c r="CC38" s="64"/>
      <c r="CD38" s="64"/>
      <c r="CE38" s="64"/>
      <c r="CF38" s="64"/>
      <c r="CG38" s="64"/>
      <c r="CH38" s="64"/>
      <c r="CI38" s="64"/>
      <c r="CJ38" s="64"/>
      <c r="CK38" s="64"/>
      <c r="CL38" s="64"/>
      <c r="CM38" s="18"/>
      <c r="CN38" s="18"/>
    </row>
    <row r="39" spans="1:92" ht="14.4" x14ac:dyDescent="0.3">
      <c r="A39" s="19" t="s">
        <v>22</v>
      </c>
      <c r="B39" s="31" t="s">
        <v>86</v>
      </c>
      <c r="C39" s="19" t="s">
        <v>71</v>
      </c>
      <c r="D39" s="19">
        <v>1</v>
      </c>
      <c r="E39" s="19">
        <f>VLOOKUP(D39,Lists!$B$3:$C$18,2,FALSE)</f>
        <v>3</v>
      </c>
      <c r="F39" s="19">
        <v>1</v>
      </c>
      <c r="G39" s="19" t="s">
        <v>67</v>
      </c>
      <c r="H39" s="23">
        <v>1810</v>
      </c>
      <c r="I39" s="37">
        <v>0.11502100840336134</v>
      </c>
      <c r="J39" s="36">
        <v>5.1608452609801366E-4</v>
      </c>
      <c r="K39" s="36">
        <f t="shared" si="4"/>
        <v>5.1608452609801366E-4</v>
      </c>
      <c r="L39" s="23">
        <v>3.67</v>
      </c>
      <c r="M39" s="35">
        <v>0.26</v>
      </c>
      <c r="N39" s="35">
        <f t="shared" si="5"/>
        <v>0.26</v>
      </c>
      <c r="O39" s="38">
        <v>10.314814814814815</v>
      </c>
      <c r="P39" s="38">
        <f t="shared" si="6"/>
        <v>10.314814814814815</v>
      </c>
      <c r="Q39" s="38">
        <v>5.9551821</v>
      </c>
      <c r="R39" s="38">
        <v>10.254943899018233</v>
      </c>
      <c r="S39" s="23">
        <v>0.82</v>
      </c>
      <c r="T39" s="23">
        <v>0.79</v>
      </c>
      <c r="U39" s="23">
        <v>10</v>
      </c>
      <c r="V39" s="23">
        <f t="shared" si="7"/>
        <v>10</v>
      </c>
      <c r="W39" s="23">
        <v>78</v>
      </c>
      <c r="X39" s="23">
        <f t="shared" si="8"/>
        <v>78</v>
      </c>
      <c r="Y39" s="23">
        <v>62</v>
      </c>
      <c r="Z39" s="23" t="str">
        <f>Code!$K$204</f>
        <v>EF 86</v>
      </c>
      <c r="AA39" s="23" t="str">
        <f>Code!$K$207</f>
        <v>EF 57</v>
      </c>
      <c r="AB39" s="23" t="str">
        <f>Code!$K$208</f>
        <v>EF 57</v>
      </c>
      <c r="AC39" s="23" t="str">
        <f>Code!$K$205</f>
        <v>EF 57</v>
      </c>
      <c r="AD39" s="23" t="s">
        <v>237</v>
      </c>
      <c r="AE39" s="23" t="s">
        <v>237</v>
      </c>
      <c r="AF39" s="23" t="s">
        <v>237</v>
      </c>
      <c r="AG39" s="39">
        <f t="shared" si="3"/>
        <v>5.1608452609801366E-4</v>
      </c>
      <c r="AH39" s="39">
        <f t="shared" si="9"/>
        <v>5.1608452609801366E-4</v>
      </c>
      <c r="AI39" s="18">
        <f t="shared" si="10"/>
        <v>3.67</v>
      </c>
      <c r="AJ39" s="41">
        <f>Code!$B$23</f>
        <v>0.15</v>
      </c>
      <c r="AK39" s="41">
        <f t="shared" si="11"/>
        <v>0.15</v>
      </c>
      <c r="AL39" s="110">
        <f t="shared" si="12"/>
        <v>10.314814814814815</v>
      </c>
      <c r="AM39" s="110">
        <f t="shared" si="13"/>
        <v>10.314814814814815</v>
      </c>
      <c r="AN39" s="110">
        <f t="shared" si="14"/>
        <v>5.9551821</v>
      </c>
      <c r="AO39" s="110">
        <f t="shared" si="15"/>
        <v>10.254943899018233</v>
      </c>
      <c r="AP39" s="18">
        <f>VLOOKUP(D39,Code!$B$92:$D$107,2,FALSE)</f>
        <v>0.32</v>
      </c>
      <c r="AQ39" s="18">
        <f>VLOOKUP(E39,Code!$B$92:$D$107,3,FALSE)</f>
        <v>0.25</v>
      </c>
      <c r="AR39" s="18">
        <f>Code!$C$132</f>
        <v>14</v>
      </c>
      <c r="AS39" s="18">
        <f t="shared" si="16"/>
        <v>14</v>
      </c>
      <c r="AT39" s="88">
        <f>Code!$C$189</f>
        <v>80</v>
      </c>
      <c r="AU39" s="88">
        <f t="shared" si="17"/>
        <v>80</v>
      </c>
      <c r="AV39" s="88">
        <f>Code!$C$198</f>
        <v>66</v>
      </c>
      <c r="AW39" s="18" t="str">
        <f>Code!$L$204</f>
        <v>EF 95</v>
      </c>
      <c r="AX39" s="64" t="str">
        <f>Code!$L$207</f>
        <v>EF 60</v>
      </c>
      <c r="AY39" s="64" t="str">
        <f>Code!$L$208</f>
        <v>EF 60</v>
      </c>
      <c r="AZ39" s="64" t="str">
        <f>Code!$L$205</f>
        <v>EF 62</v>
      </c>
      <c r="BA39" s="23" t="s">
        <v>237</v>
      </c>
      <c r="BB39" s="23" t="s">
        <v>237</v>
      </c>
      <c r="BC39" s="23" t="s">
        <v>237</v>
      </c>
      <c r="BD39" s="39">
        <f t="shared" si="18"/>
        <v>4.3867184718331158E-4</v>
      </c>
      <c r="BE39" s="39">
        <f t="shared" si="19"/>
        <v>3.6125916826860955E-4</v>
      </c>
      <c r="BF39" s="18">
        <f>Measures!$C$3</f>
        <v>8</v>
      </c>
      <c r="BG39" s="41">
        <f>Measures!$C$4</f>
        <v>0.1</v>
      </c>
      <c r="BH39" s="41">
        <v>0.06</v>
      </c>
      <c r="BI39" s="18">
        <f>VLOOKUP(D39,Measures!$B$6:$C$21,2,FALSE)</f>
        <v>38</v>
      </c>
      <c r="BJ39" s="18">
        <f>Measures!$C$22</f>
        <v>44</v>
      </c>
      <c r="BK39" s="18">
        <f>Measures!$C$23</f>
        <v>19</v>
      </c>
      <c r="BL39" s="18">
        <f>Measures!$C$24</f>
        <v>13</v>
      </c>
      <c r="BM39" s="18">
        <f>Measures!$C$26</f>
        <v>0.32</v>
      </c>
      <c r="BN39" s="18">
        <f>Measures!$D$26</f>
        <v>0.25</v>
      </c>
      <c r="BO39" s="18">
        <f>Measures!$C$27</f>
        <v>14</v>
      </c>
      <c r="BP39" s="18">
        <f>Measures!$C$28</f>
        <v>15</v>
      </c>
      <c r="BQ39" s="88">
        <f>Measures!$C$29</f>
        <v>92</v>
      </c>
      <c r="BR39" s="88">
        <f>Measures!$C$30</f>
        <v>95</v>
      </c>
      <c r="BS39" s="88">
        <f>Measures!$C$31</f>
        <v>70</v>
      </c>
      <c r="BT39" s="64" t="str">
        <f>Code!$M$204</f>
        <v>EF 200</v>
      </c>
      <c r="BU39" s="64" t="str">
        <f>Code!$M$207</f>
        <v>EF 67</v>
      </c>
      <c r="BV39" s="64" t="str">
        <f>Code!$M$208</f>
        <v>EF 70</v>
      </c>
      <c r="BW39" s="64" t="str">
        <f>Code!$M$205</f>
        <v>EF 82</v>
      </c>
      <c r="BX39" s="64" t="s">
        <v>363</v>
      </c>
      <c r="BY39" s="64" t="s">
        <v>239</v>
      </c>
      <c r="BZ39" s="64" t="s">
        <v>240</v>
      </c>
      <c r="CA39" s="64"/>
      <c r="CB39" s="64"/>
      <c r="CC39" s="64"/>
      <c r="CD39" s="64"/>
      <c r="CE39" s="64"/>
      <c r="CF39" s="64"/>
      <c r="CG39" s="64"/>
      <c r="CH39" s="64"/>
      <c r="CI39" s="64"/>
      <c r="CJ39" s="64"/>
      <c r="CK39" s="64"/>
      <c r="CL39" s="64"/>
      <c r="CM39" s="18"/>
      <c r="CN39" s="18"/>
    </row>
    <row r="40" spans="1:92" ht="14.4" x14ac:dyDescent="0.3">
      <c r="A40" s="19" t="s">
        <v>22</v>
      </c>
      <c r="B40" s="31" t="s">
        <v>86</v>
      </c>
      <c r="C40" s="19" t="s">
        <v>71</v>
      </c>
      <c r="D40" s="19">
        <v>1</v>
      </c>
      <c r="E40" s="19">
        <f>VLOOKUP(D40,Lists!$B$3:$C$18,2,FALSE)</f>
        <v>3</v>
      </c>
      <c r="F40" s="19">
        <v>2</v>
      </c>
      <c r="G40" s="19" t="s">
        <v>67</v>
      </c>
      <c r="H40" s="23">
        <v>2400</v>
      </c>
      <c r="I40" s="37">
        <v>0.11502100840336134</v>
      </c>
      <c r="J40" s="36">
        <v>5.1608452609801366E-4</v>
      </c>
      <c r="K40" s="36">
        <f t="shared" si="4"/>
        <v>5.1608452609801366E-4</v>
      </c>
      <c r="L40" s="23">
        <v>3.67</v>
      </c>
      <c r="M40" s="35">
        <v>0.26</v>
      </c>
      <c r="N40" s="35">
        <f t="shared" si="5"/>
        <v>0.26</v>
      </c>
      <c r="O40" s="38">
        <v>10.314814814814815</v>
      </c>
      <c r="P40" s="38">
        <f t="shared" si="6"/>
        <v>10.314814814814815</v>
      </c>
      <c r="Q40" s="38">
        <v>5.9551821</v>
      </c>
      <c r="R40" s="38">
        <v>10.254943899018233</v>
      </c>
      <c r="S40" s="23">
        <v>0.82</v>
      </c>
      <c r="T40" s="23">
        <v>0.79</v>
      </c>
      <c r="U40" s="23">
        <v>10</v>
      </c>
      <c r="V40" s="23">
        <f t="shared" si="7"/>
        <v>10</v>
      </c>
      <c r="W40" s="23">
        <v>78</v>
      </c>
      <c r="X40" s="23">
        <f t="shared" si="8"/>
        <v>78</v>
      </c>
      <c r="Y40" s="23">
        <v>62</v>
      </c>
      <c r="Z40" s="23" t="str">
        <f>Code!$K$204</f>
        <v>EF 86</v>
      </c>
      <c r="AA40" s="23" t="str">
        <f>Code!$K$207</f>
        <v>EF 57</v>
      </c>
      <c r="AB40" s="23" t="str">
        <f>Code!$K$208</f>
        <v>EF 57</v>
      </c>
      <c r="AC40" s="23" t="str">
        <f>Code!$K$205</f>
        <v>EF 57</v>
      </c>
      <c r="AD40" s="23" t="s">
        <v>237</v>
      </c>
      <c r="AE40" s="23" t="s">
        <v>237</v>
      </c>
      <c r="AF40" s="23" t="s">
        <v>237</v>
      </c>
      <c r="AG40" s="39">
        <f t="shared" si="3"/>
        <v>5.1608452609801366E-4</v>
      </c>
      <c r="AH40" s="39">
        <f t="shared" si="9"/>
        <v>5.1608452609801366E-4</v>
      </c>
      <c r="AI40" s="18">
        <f t="shared" si="10"/>
        <v>3.67</v>
      </c>
      <c r="AJ40" s="41">
        <f>Code!$B$23</f>
        <v>0.15</v>
      </c>
      <c r="AK40" s="41">
        <f t="shared" si="11"/>
        <v>0.15</v>
      </c>
      <c r="AL40" s="110">
        <f t="shared" si="12"/>
        <v>10.314814814814815</v>
      </c>
      <c r="AM40" s="110">
        <f t="shared" si="13"/>
        <v>10.314814814814815</v>
      </c>
      <c r="AN40" s="110">
        <f t="shared" si="14"/>
        <v>5.9551821</v>
      </c>
      <c r="AO40" s="110">
        <f t="shared" si="15"/>
        <v>10.254943899018233</v>
      </c>
      <c r="AP40" s="18">
        <f>VLOOKUP(D40,Code!$B$92:$D$107,2,FALSE)</f>
        <v>0.32</v>
      </c>
      <c r="AQ40" s="18">
        <f>VLOOKUP(E40,Code!$B$92:$D$107,3,FALSE)</f>
        <v>0.25</v>
      </c>
      <c r="AR40" s="18">
        <f>Code!$C$132</f>
        <v>14</v>
      </c>
      <c r="AS40" s="18">
        <f t="shared" si="16"/>
        <v>14</v>
      </c>
      <c r="AT40" s="88">
        <f>Code!$C$189</f>
        <v>80</v>
      </c>
      <c r="AU40" s="88">
        <f t="shared" si="17"/>
        <v>80</v>
      </c>
      <c r="AV40" s="88">
        <f>Code!$C$198</f>
        <v>66</v>
      </c>
      <c r="AW40" s="18" t="str">
        <f>Code!$L$204</f>
        <v>EF 95</v>
      </c>
      <c r="AX40" s="64" t="str">
        <f>Code!$L$207</f>
        <v>EF 60</v>
      </c>
      <c r="AY40" s="64" t="str">
        <f>Code!$L$208</f>
        <v>EF 60</v>
      </c>
      <c r="AZ40" s="64" t="str">
        <f>Code!$L$205</f>
        <v>EF 62</v>
      </c>
      <c r="BA40" s="23" t="s">
        <v>237</v>
      </c>
      <c r="BB40" s="23" t="s">
        <v>237</v>
      </c>
      <c r="BC40" s="23" t="s">
        <v>237</v>
      </c>
      <c r="BD40" s="39">
        <f t="shared" si="18"/>
        <v>4.3867184718331158E-4</v>
      </c>
      <c r="BE40" s="39">
        <f t="shared" si="19"/>
        <v>3.6125916826860955E-4</v>
      </c>
      <c r="BF40" s="18">
        <f>Measures!$C$3</f>
        <v>8</v>
      </c>
      <c r="BG40" s="41">
        <f>Measures!$C$4</f>
        <v>0.1</v>
      </c>
      <c r="BH40" s="41">
        <v>0.06</v>
      </c>
      <c r="BI40" s="18">
        <f>VLOOKUP(D40,Measures!$B$6:$C$21,2,FALSE)</f>
        <v>38</v>
      </c>
      <c r="BJ40" s="18">
        <f>Measures!$C$22</f>
        <v>44</v>
      </c>
      <c r="BK40" s="18">
        <f>Measures!$C$23</f>
        <v>19</v>
      </c>
      <c r="BL40" s="18">
        <f>Measures!$C$24</f>
        <v>13</v>
      </c>
      <c r="BM40" s="18">
        <f>Measures!$C$26</f>
        <v>0.32</v>
      </c>
      <c r="BN40" s="18">
        <f>Measures!$D$26</f>
        <v>0.25</v>
      </c>
      <c r="BO40" s="18">
        <f>Measures!$C$27</f>
        <v>14</v>
      </c>
      <c r="BP40" s="18">
        <f>Measures!$C$28</f>
        <v>15</v>
      </c>
      <c r="BQ40" s="88">
        <f>Measures!$C$29</f>
        <v>92</v>
      </c>
      <c r="BR40" s="88">
        <f>Measures!$C$30</f>
        <v>95</v>
      </c>
      <c r="BS40" s="88">
        <f>Measures!$C$31</f>
        <v>70</v>
      </c>
      <c r="BT40" s="64" t="str">
        <f>Code!$M$204</f>
        <v>EF 200</v>
      </c>
      <c r="BU40" s="64" t="str">
        <f>Code!$M$207</f>
        <v>EF 67</v>
      </c>
      <c r="BV40" s="64" t="str">
        <f>Code!$M$208</f>
        <v>EF 70</v>
      </c>
      <c r="BW40" s="64" t="str">
        <f>Code!$M$205</f>
        <v>EF 82</v>
      </c>
      <c r="BX40" s="64" t="s">
        <v>363</v>
      </c>
      <c r="BY40" s="64" t="s">
        <v>239</v>
      </c>
      <c r="BZ40" s="64" t="s">
        <v>240</v>
      </c>
      <c r="CA40" s="64"/>
      <c r="CB40" s="64"/>
      <c r="CC40" s="64"/>
      <c r="CD40" s="64"/>
      <c r="CE40" s="64"/>
      <c r="CF40" s="64"/>
      <c r="CG40" s="64"/>
      <c r="CH40" s="64"/>
      <c r="CI40" s="64"/>
      <c r="CJ40" s="64"/>
      <c r="CK40" s="64"/>
      <c r="CL40" s="64"/>
      <c r="CM40" s="18"/>
      <c r="CN40" s="18"/>
    </row>
    <row r="41" spans="1:92" ht="14.4" x14ac:dyDescent="0.3">
      <c r="A41" s="19" t="s">
        <v>95</v>
      </c>
      <c r="B41" s="31" t="s">
        <v>86</v>
      </c>
      <c r="C41" s="19" t="s">
        <v>87</v>
      </c>
      <c r="D41" s="19">
        <v>1</v>
      </c>
      <c r="E41" s="19">
        <f>VLOOKUP(D41,Lists!$B$3:$C$18,2,FALSE)</f>
        <v>3</v>
      </c>
      <c r="F41" s="19">
        <v>1</v>
      </c>
      <c r="G41" s="19" t="s">
        <v>67</v>
      </c>
      <c r="H41" s="23">
        <v>1810</v>
      </c>
      <c r="I41" s="37">
        <v>0.11502100840336134</v>
      </c>
      <c r="J41" s="36">
        <v>5.1608452609801366E-4</v>
      </c>
      <c r="K41" s="36">
        <f t="shared" si="4"/>
        <v>5.1608452609801366E-4</v>
      </c>
      <c r="L41" s="23">
        <v>3.67</v>
      </c>
      <c r="M41" s="35">
        <v>0.26</v>
      </c>
      <c r="N41" s="35">
        <f t="shared" si="5"/>
        <v>0.26</v>
      </c>
      <c r="O41" s="38">
        <v>10.314814814814815</v>
      </c>
      <c r="P41" s="38">
        <f t="shared" si="6"/>
        <v>10.314814814814815</v>
      </c>
      <c r="Q41" s="38">
        <v>5.9551821</v>
      </c>
      <c r="R41" s="38">
        <v>10.254943899018233</v>
      </c>
      <c r="S41" s="23">
        <v>0.82</v>
      </c>
      <c r="T41" s="23">
        <v>0.79</v>
      </c>
      <c r="U41" s="23">
        <v>10</v>
      </c>
      <c r="V41" s="23">
        <f t="shared" si="7"/>
        <v>10</v>
      </c>
      <c r="W41" s="23">
        <v>78</v>
      </c>
      <c r="X41" s="23">
        <f t="shared" si="8"/>
        <v>78</v>
      </c>
      <c r="Y41" s="23">
        <v>62</v>
      </c>
      <c r="Z41" s="23" t="str">
        <f>Code!$K$204</f>
        <v>EF 86</v>
      </c>
      <c r="AA41" s="23" t="str">
        <f>Code!$K$207</f>
        <v>EF 57</v>
      </c>
      <c r="AB41" s="23" t="str">
        <f>Code!$K$208</f>
        <v>EF 57</v>
      </c>
      <c r="AC41" s="23" t="str">
        <f>Code!$K$205</f>
        <v>EF 57</v>
      </c>
      <c r="AD41" s="23" t="s">
        <v>237</v>
      </c>
      <c r="AE41" s="23" t="s">
        <v>237</v>
      </c>
      <c r="AF41" s="23" t="s">
        <v>237</v>
      </c>
      <c r="AG41" s="39">
        <f t="shared" si="3"/>
        <v>5.1608452609801366E-4</v>
      </c>
      <c r="AH41" s="39">
        <f t="shared" si="9"/>
        <v>5.1608452609801366E-4</v>
      </c>
      <c r="AI41" s="18">
        <f t="shared" si="10"/>
        <v>3.67</v>
      </c>
      <c r="AJ41" s="41">
        <f>Code!$B$23</f>
        <v>0.15</v>
      </c>
      <c r="AK41" s="41">
        <f t="shared" si="11"/>
        <v>0.15</v>
      </c>
      <c r="AL41" s="110">
        <f t="shared" si="12"/>
        <v>10.314814814814815</v>
      </c>
      <c r="AM41" s="110">
        <f t="shared" si="13"/>
        <v>10.314814814814815</v>
      </c>
      <c r="AN41" s="110">
        <f t="shared" si="14"/>
        <v>5.9551821</v>
      </c>
      <c r="AO41" s="110">
        <f t="shared" si="15"/>
        <v>10.254943899018233</v>
      </c>
      <c r="AP41" s="18">
        <f>VLOOKUP(D41,Code!$B$92:$D$107,2,FALSE)</f>
        <v>0.32</v>
      </c>
      <c r="AQ41" s="18">
        <f>VLOOKUP(E41,Code!$B$92:$D$107,3,FALSE)</f>
        <v>0.25</v>
      </c>
      <c r="AR41" s="18">
        <f>Code!$C$132</f>
        <v>14</v>
      </c>
      <c r="AS41" s="18">
        <f t="shared" si="16"/>
        <v>14</v>
      </c>
      <c r="AT41" s="88">
        <f>Code!$C$189</f>
        <v>80</v>
      </c>
      <c r="AU41" s="88">
        <f t="shared" si="17"/>
        <v>80</v>
      </c>
      <c r="AV41" s="88">
        <f>Code!$C$198</f>
        <v>66</v>
      </c>
      <c r="AW41" s="18" t="str">
        <f>Code!$L$204</f>
        <v>EF 95</v>
      </c>
      <c r="AX41" s="64" t="str">
        <f>Code!$L$207</f>
        <v>EF 60</v>
      </c>
      <c r="AY41" s="64" t="str">
        <f>Code!$L$208</f>
        <v>EF 60</v>
      </c>
      <c r="AZ41" s="64" t="str">
        <f>Code!$L$205</f>
        <v>EF 62</v>
      </c>
      <c r="BA41" s="23" t="s">
        <v>237</v>
      </c>
      <c r="BB41" s="23" t="s">
        <v>237</v>
      </c>
      <c r="BC41" s="23" t="s">
        <v>237</v>
      </c>
      <c r="BD41" s="39">
        <f t="shared" si="18"/>
        <v>4.3867184718331158E-4</v>
      </c>
      <c r="BE41" s="39">
        <f t="shared" si="19"/>
        <v>3.6125916826860955E-4</v>
      </c>
      <c r="BF41" s="18">
        <f>Measures!$C$3</f>
        <v>8</v>
      </c>
      <c r="BG41" s="41">
        <f>Measures!$C$4</f>
        <v>0.1</v>
      </c>
      <c r="BH41" s="41">
        <v>0.06</v>
      </c>
      <c r="BI41" s="18">
        <f>VLOOKUP(D41,Measures!$B$6:$C$21,2,FALSE)</f>
        <v>38</v>
      </c>
      <c r="BJ41" s="18">
        <f>Measures!$C$22</f>
        <v>44</v>
      </c>
      <c r="BK41" s="18">
        <f>Measures!$C$23</f>
        <v>19</v>
      </c>
      <c r="BL41" s="18">
        <f>Measures!$C$24</f>
        <v>13</v>
      </c>
      <c r="BM41" s="18">
        <f>Measures!$C$26</f>
        <v>0.32</v>
      </c>
      <c r="BN41" s="18">
        <f>Measures!$D$26</f>
        <v>0.25</v>
      </c>
      <c r="BO41" s="18">
        <f>Measures!$C$27</f>
        <v>14</v>
      </c>
      <c r="BP41" s="18">
        <f>Measures!$C$28</f>
        <v>15</v>
      </c>
      <c r="BQ41" s="88">
        <f>Measures!$C$29</f>
        <v>92</v>
      </c>
      <c r="BR41" s="88">
        <f>Measures!$C$30</f>
        <v>95</v>
      </c>
      <c r="BS41" s="88">
        <f>Measures!$C$31</f>
        <v>70</v>
      </c>
      <c r="BT41" s="64" t="str">
        <f>Code!$M$204</f>
        <v>EF 200</v>
      </c>
      <c r="BU41" s="64" t="str">
        <f>Code!$M$207</f>
        <v>EF 67</v>
      </c>
      <c r="BV41" s="64" t="str">
        <f>Code!$M$208</f>
        <v>EF 70</v>
      </c>
      <c r="BW41" s="64" t="str">
        <f>Code!$M$205</f>
        <v>EF 82</v>
      </c>
      <c r="BX41" s="64" t="s">
        <v>363</v>
      </c>
      <c r="BY41" s="64" t="s">
        <v>239</v>
      </c>
      <c r="BZ41" s="64" t="s">
        <v>240</v>
      </c>
      <c r="CA41" s="64"/>
      <c r="CB41" s="64"/>
      <c r="CC41" s="64"/>
      <c r="CD41" s="64"/>
      <c r="CE41" s="64"/>
      <c r="CF41" s="64"/>
      <c r="CG41" s="64"/>
      <c r="CH41" s="64"/>
      <c r="CI41" s="64"/>
      <c r="CJ41" s="64"/>
      <c r="CK41" s="64"/>
      <c r="CL41" s="64"/>
      <c r="CM41" s="18"/>
      <c r="CN41" s="18"/>
    </row>
    <row r="42" spans="1:92" ht="14.4" x14ac:dyDescent="0.3">
      <c r="A42" s="19" t="s">
        <v>95</v>
      </c>
      <c r="B42" s="31" t="s">
        <v>86</v>
      </c>
      <c r="C42" s="19" t="s">
        <v>87</v>
      </c>
      <c r="D42" s="19">
        <v>1</v>
      </c>
      <c r="E42" s="19">
        <f>VLOOKUP(D42,Lists!$B$3:$C$18,2,FALSE)</f>
        <v>3</v>
      </c>
      <c r="F42" s="19">
        <v>2</v>
      </c>
      <c r="G42" s="19" t="s">
        <v>67</v>
      </c>
      <c r="H42" s="23">
        <v>2400</v>
      </c>
      <c r="I42" s="37">
        <v>0.11502100840336134</v>
      </c>
      <c r="J42" s="36">
        <v>5.1608452609801366E-4</v>
      </c>
      <c r="K42" s="36">
        <f t="shared" si="4"/>
        <v>5.1608452609801366E-4</v>
      </c>
      <c r="L42" s="23">
        <v>3.67</v>
      </c>
      <c r="M42" s="35">
        <v>0.26</v>
      </c>
      <c r="N42" s="35">
        <f t="shared" si="5"/>
        <v>0.26</v>
      </c>
      <c r="O42" s="38">
        <v>10.314814814814815</v>
      </c>
      <c r="P42" s="38">
        <f t="shared" si="6"/>
        <v>10.314814814814815</v>
      </c>
      <c r="Q42" s="38">
        <v>5.9551821</v>
      </c>
      <c r="R42" s="38">
        <v>10.254943899018233</v>
      </c>
      <c r="S42" s="23">
        <v>0.82</v>
      </c>
      <c r="T42" s="23">
        <v>0.79</v>
      </c>
      <c r="U42" s="23">
        <v>10</v>
      </c>
      <c r="V42" s="23">
        <f t="shared" si="7"/>
        <v>10</v>
      </c>
      <c r="W42" s="23">
        <v>78</v>
      </c>
      <c r="X42" s="23">
        <f t="shared" si="8"/>
        <v>78</v>
      </c>
      <c r="Y42" s="23">
        <v>62</v>
      </c>
      <c r="Z42" s="23" t="str">
        <f>Code!$K$204</f>
        <v>EF 86</v>
      </c>
      <c r="AA42" s="23" t="str">
        <f>Code!$K$207</f>
        <v>EF 57</v>
      </c>
      <c r="AB42" s="23" t="str">
        <f>Code!$K$208</f>
        <v>EF 57</v>
      </c>
      <c r="AC42" s="23" t="str">
        <f>Code!$K$205</f>
        <v>EF 57</v>
      </c>
      <c r="AD42" s="23" t="s">
        <v>237</v>
      </c>
      <c r="AE42" s="23" t="s">
        <v>237</v>
      </c>
      <c r="AF42" s="23" t="s">
        <v>237</v>
      </c>
      <c r="AG42" s="39">
        <f t="shared" si="3"/>
        <v>5.1608452609801366E-4</v>
      </c>
      <c r="AH42" s="39">
        <f t="shared" si="9"/>
        <v>5.1608452609801366E-4</v>
      </c>
      <c r="AI42" s="18">
        <f t="shared" si="10"/>
        <v>3.67</v>
      </c>
      <c r="AJ42" s="41">
        <f>Code!$B$23</f>
        <v>0.15</v>
      </c>
      <c r="AK42" s="41">
        <f t="shared" si="11"/>
        <v>0.15</v>
      </c>
      <c r="AL42" s="110">
        <f t="shared" si="12"/>
        <v>10.314814814814815</v>
      </c>
      <c r="AM42" s="110">
        <f t="shared" si="13"/>
        <v>10.314814814814815</v>
      </c>
      <c r="AN42" s="110">
        <f t="shared" si="14"/>
        <v>5.9551821</v>
      </c>
      <c r="AO42" s="110">
        <f t="shared" si="15"/>
        <v>10.254943899018233</v>
      </c>
      <c r="AP42" s="18">
        <f>VLOOKUP(D42,Code!$B$92:$D$107,2,FALSE)</f>
        <v>0.32</v>
      </c>
      <c r="AQ42" s="18">
        <f>VLOOKUP(E42,Code!$B$92:$D$107,3,FALSE)</f>
        <v>0.25</v>
      </c>
      <c r="AR42" s="18">
        <f>Code!$C$132</f>
        <v>14</v>
      </c>
      <c r="AS42" s="18">
        <f t="shared" si="16"/>
        <v>14</v>
      </c>
      <c r="AT42" s="88">
        <f>Code!$C$189</f>
        <v>80</v>
      </c>
      <c r="AU42" s="88">
        <f t="shared" si="17"/>
        <v>80</v>
      </c>
      <c r="AV42" s="88">
        <f>Code!$C$198</f>
        <v>66</v>
      </c>
      <c r="AW42" s="18" t="str">
        <f>Code!$L$204</f>
        <v>EF 95</v>
      </c>
      <c r="AX42" s="64" t="str">
        <f>Code!$L$207</f>
        <v>EF 60</v>
      </c>
      <c r="AY42" s="64" t="str">
        <f>Code!$L$208</f>
        <v>EF 60</v>
      </c>
      <c r="AZ42" s="64" t="str">
        <f>Code!$L$205</f>
        <v>EF 62</v>
      </c>
      <c r="BA42" s="23" t="s">
        <v>237</v>
      </c>
      <c r="BB42" s="23" t="s">
        <v>237</v>
      </c>
      <c r="BC42" s="23" t="s">
        <v>237</v>
      </c>
      <c r="BD42" s="39">
        <f t="shared" si="18"/>
        <v>4.3867184718331158E-4</v>
      </c>
      <c r="BE42" s="39">
        <f t="shared" si="19"/>
        <v>3.6125916826860955E-4</v>
      </c>
      <c r="BF42" s="18">
        <f>Measures!$C$3</f>
        <v>8</v>
      </c>
      <c r="BG42" s="41">
        <f>Measures!$C$4</f>
        <v>0.1</v>
      </c>
      <c r="BH42" s="41">
        <v>0.06</v>
      </c>
      <c r="BI42" s="18">
        <f>VLOOKUP(D42,Measures!$B$6:$C$21,2,FALSE)</f>
        <v>38</v>
      </c>
      <c r="BJ42" s="18">
        <f>Measures!$C$22</f>
        <v>44</v>
      </c>
      <c r="BK42" s="18">
        <f>Measures!$C$23</f>
        <v>19</v>
      </c>
      <c r="BL42" s="18">
        <f>Measures!$C$24</f>
        <v>13</v>
      </c>
      <c r="BM42" s="18">
        <f>Measures!$C$26</f>
        <v>0.32</v>
      </c>
      <c r="BN42" s="18">
        <f>Measures!$D$26</f>
        <v>0.25</v>
      </c>
      <c r="BO42" s="18">
        <f>Measures!$C$27</f>
        <v>14</v>
      </c>
      <c r="BP42" s="18">
        <f>Measures!$C$28</f>
        <v>15</v>
      </c>
      <c r="BQ42" s="88">
        <f>Measures!$C$29</f>
        <v>92</v>
      </c>
      <c r="BR42" s="88">
        <f>Measures!$C$30</f>
        <v>95</v>
      </c>
      <c r="BS42" s="88">
        <f>Measures!$C$31</f>
        <v>70</v>
      </c>
      <c r="BT42" s="64" t="str">
        <f>Code!$M$204</f>
        <v>EF 200</v>
      </c>
      <c r="BU42" s="64" t="str">
        <f>Code!$M$207</f>
        <v>EF 67</v>
      </c>
      <c r="BV42" s="64" t="str">
        <f>Code!$M$208</f>
        <v>EF 70</v>
      </c>
      <c r="BW42" s="64" t="str">
        <f>Code!$M$205</f>
        <v>EF 82</v>
      </c>
      <c r="BX42" s="64" t="s">
        <v>363</v>
      </c>
      <c r="BY42" s="64" t="s">
        <v>239</v>
      </c>
      <c r="BZ42" s="64" t="s">
        <v>240</v>
      </c>
      <c r="CA42" s="64"/>
      <c r="CB42" s="64"/>
      <c r="CC42" s="64"/>
      <c r="CD42" s="64"/>
      <c r="CE42" s="64"/>
      <c r="CF42" s="64"/>
      <c r="CG42" s="64"/>
      <c r="CH42" s="64"/>
      <c r="CI42" s="64"/>
      <c r="CJ42" s="64"/>
      <c r="CK42" s="64"/>
      <c r="CL42" s="64"/>
      <c r="CM42" s="18"/>
      <c r="CN42" s="18"/>
    </row>
    <row r="43" spans="1:92" ht="14.4" x14ac:dyDescent="0.3">
      <c r="A43" s="19" t="s">
        <v>22</v>
      </c>
      <c r="B43" s="31" t="s">
        <v>86</v>
      </c>
      <c r="C43" s="19" t="s">
        <v>87</v>
      </c>
      <c r="D43" s="19">
        <v>1</v>
      </c>
      <c r="E43" s="19">
        <f>VLOOKUP(D43,Lists!$B$3:$C$18,2,FALSE)</f>
        <v>3</v>
      </c>
      <c r="F43" s="19">
        <v>1</v>
      </c>
      <c r="G43" s="19" t="s">
        <v>67</v>
      </c>
      <c r="H43" s="23">
        <v>1810</v>
      </c>
      <c r="I43" s="37">
        <v>0.11502100840336134</v>
      </c>
      <c r="J43" s="36">
        <v>5.1608452609801366E-4</v>
      </c>
      <c r="K43" s="36">
        <f t="shared" si="4"/>
        <v>5.1608452609801366E-4</v>
      </c>
      <c r="L43" s="23">
        <v>3.67</v>
      </c>
      <c r="M43" s="35">
        <v>0.26</v>
      </c>
      <c r="N43" s="35">
        <f t="shared" si="5"/>
        <v>0.26</v>
      </c>
      <c r="O43" s="38">
        <v>10.314814814814815</v>
      </c>
      <c r="P43" s="38">
        <f t="shared" si="6"/>
        <v>10.314814814814815</v>
      </c>
      <c r="Q43" s="38">
        <v>5.9551821</v>
      </c>
      <c r="R43" s="38">
        <v>10.254943899018233</v>
      </c>
      <c r="S43" s="23">
        <v>0.82</v>
      </c>
      <c r="T43" s="23">
        <v>0.79</v>
      </c>
      <c r="U43" s="23">
        <v>10</v>
      </c>
      <c r="V43" s="23">
        <f t="shared" si="7"/>
        <v>10</v>
      </c>
      <c r="W43" s="23">
        <v>78</v>
      </c>
      <c r="X43" s="23">
        <f t="shared" si="8"/>
        <v>78</v>
      </c>
      <c r="Y43" s="23">
        <v>62</v>
      </c>
      <c r="Z43" s="23" t="str">
        <f>Code!$K$204</f>
        <v>EF 86</v>
      </c>
      <c r="AA43" s="23" t="str">
        <f>Code!$K$207</f>
        <v>EF 57</v>
      </c>
      <c r="AB43" s="23" t="str">
        <f>Code!$K$208</f>
        <v>EF 57</v>
      </c>
      <c r="AC43" s="23" t="str">
        <f>Code!$K$205</f>
        <v>EF 57</v>
      </c>
      <c r="AD43" s="23" t="s">
        <v>237</v>
      </c>
      <c r="AE43" s="23" t="s">
        <v>237</v>
      </c>
      <c r="AF43" s="23" t="s">
        <v>237</v>
      </c>
      <c r="AG43" s="39">
        <f t="shared" si="3"/>
        <v>5.1608452609801366E-4</v>
      </c>
      <c r="AH43" s="39">
        <f t="shared" si="9"/>
        <v>5.1608452609801366E-4</v>
      </c>
      <c r="AI43" s="18">
        <f t="shared" si="10"/>
        <v>3.67</v>
      </c>
      <c r="AJ43" s="41">
        <f>Code!$B$23</f>
        <v>0.15</v>
      </c>
      <c r="AK43" s="41">
        <f t="shared" si="11"/>
        <v>0.15</v>
      </c>
      <c r="AL43" s="110">
        <f t="shared" si="12"/>
        <v>10.314814814814815</v>
      </c>
      <c r="AM43" s="110">
        <f t="shared" si="13"/>
        <v>10.314814814814815</v>
      </c>
      <c r="AN43" s="110">
        <f t="shared" si="14"/>
        <v>5.9551821</v>
      </c>
      <c r="AO43" s="110">
        <f t="shared" si="15"/>
        <v>10.254943899018233</v>
      </c>
      <c r="AP43" s="18">
        <f>VLOOKUP(D43,Code!$B$92:$D$107,2,FALSE)</f>
        <v>0.32</v>
      </c>
      <c r="AQ43" s="18">
        <f>VLOOKUP(E43,Code!$B$92:$D$107,3,FALSE)</f>
        <v>0.25</v>
      </c>
      <c r="AR43" s="18">
        <f>Code!$C$132</f>
        <v>14</v>
      </c>
      <c r="AS43" s="18">
        <f t="shared" si="16"/>
        <v>14</v>
      </c>
      <c r="AT43" s="88">
        <f>Code!$C$189</f>
        <v>80</v>
      </c>
      <c r="AU43" s="88">
        <f t="shared" si="17"/>
        <v>80</v>
      </c>
      <c r="AV43" s="88">
        <f>Code!$C$198</f>
        <v>66</v>
      </c>
      <c r="AW43" s="18" t="str">
        <f>Code!$L$204</f>
        <v>EF 95</v>
      </c>
      <c r="AX43" s="64" t="str">
        <f>Code!$L$207</f>
        <v>EF 60</v>
      </c>
      <c r="AY43" s="64" t="str">
        <f>Code!$L$208</f>
        <v>EF 60</v>
      </c>
      <c r="AZ43" s="64" t="str">
        <f>Code!$L$205</f>
        <v>EF 62</v>
      </c>
      <c r="BA43" s="23" t="s">
        <v>237</v>
      </c>
      <c r="BB43" s="23" t="s">
        <v>237</v>
      </c>
      <c r="BC43" s="23" t="s">
        <v>237</v>
      </c>
      <c r="BD43" s="39">
        <f t="shared" si="18"/>
        <v>4.3867184718331158E-4</v>
      </c>
      <c r="BE43" s="39">
        <f t="shared" si="19"/>
        <v>3.6125916826860955E-4</v>
      </c>
      <c r="BF43" s="18">
        <f>Measures!$C$3</f>
        <v>8</v>
      </c>
      <c r="BG43" s="41">
        <f>Measures!$C$4</f>
        <v>0.1</v>
      </c>
      <c r="BH43" s="41">
        <v>0.06</v>
      </c>
      <c r="BI43" s="18">
        <f>VLOOKUP(D43,Measures!$B$6:$C$21,2,FALSE)</f>
        <v>38</v>
      </c>
      <c r="BJ43" s="18">
        <f>Measures!$C$22</f>
        <v>44</v>
      </c>
      <c r="BK43" s="18">
        <f>Measures!$C$23</f>
        <v>19</v>
      </c>
      <c r="BL43" s="18">
        <f>Measures!$C$24</f>
        <v>13</v>
      </c>
      <c r="BM43" s="18">
        <f>Measures!$C$26</f>
        <v>0.32</v>
      </c>
      <c r="BN43" s="18">
        <f>Measures!$D$26</f>
        <v>0.25</v>
      </c>
      <c r="BO43" s="18">
        <f>Measures!$C$27</f>
        <v>14</v>
      </c>
      <c r="BP43" s="18">
        <f>Measures!$C$28</f>
        <v>15</v>
      </c>
      <c r="BQ43" s="88">
        <f>Measures!$C$29</f>
        <v>92</v>
      </c>
      <c r="BR43" s="88">
        <f>Measures!$C$30</f>
        <v>95</v>
      </c>
      <c r="BS43" s="88">
        <f>Measures!$C$31</f>
        <v>70</v>
      </c>
      <c r="BT43" s="64" t="str">
        <f>Code!$M$204</f>
        <v>EF 200</v>
      </c>
      <c r="BU43" s="64" t="str">
        <f>Code!$M$207</f>
        <v>EF 67</v>
      </c>
      <c r="BV43" s="64" t="str">
        <f>Code!$M$208</f>
        <v>EF 70</v>
      </c>
      <c r="BW43" s="64" t="str">
        <f>Code!$M$205</f>
        <v>EF 82</v>
      </c>
      <c r="BX43" s="64" t="s">
        <v>363</v>
      </c>
      <c r="BY43" s="64" t="s">
        <v>239</v>
      </c>
      <c r="BZ43" s="64" t="s">
        <v>240</v>
      </c>
      <c r="CA43" s="64"/>
      <c r="CB43" s="64"/>
      <c r="CC43" s="64"/>
      <c r="CD43" s="64"/>
      <c r="CE43" s="64"/>
      <c r="CF43" s="64"/>
      <c r="CG43" s="64"/>
      <c r="CH43" s="64"/>
      <c r="CI43" s="64"/>
      <c r="CJ43" s="64"/>
      <c r="CK43" s="64"/>
      <c r="CL43" s="64"/>
      <c r="CM43" s="18"/>
      <c r="CN43" s="18"/>
    </row>
    <row r="44" spans="1:92" ht="14.4" x14ac:dyDescent="0.3">
      <c r="A44" s="19" t="s">
        <v>22</v>
      </c>
      <c r="B44" s="31" t="s">
        <v>86</v>
      </c>
      <c r="C44" s="19" t="s">
        <v>87</v>
      </c>
      <c r="D44" s="19">
        <v>1</v>
      </c>
      <c r="E44" s="19">
        <f>VLOOKUP(D44,Lists!$B$3:$C$18,2,FALSE)</f>
        <v>3</v>
      </c>
      <c r="F44" s="19">
        <v>2</v>
      </c>
      <c r="G44" s="19" t="s">
        <v>67</v>
      </c>
      <c r="H44" s="23">
        <v>2400</v>
      </c>
      <c r="I44" s="37">
        <v>0.11502100840336134</v>
      </c>
      <c r="J44" s="36">
        <v>5.1608452609801366E-4</v>
      </c>
      <c r="K44" s="36">
        <f t="shared" si="4"/>
        <v>5.1608452609801366E-4</v>
      </c>
      <c r="L44" s="23">
        <v>3.67</v>
      </c>
      <c r="M44" s="35">
        <v>0.26</v>
      </c>
      <c r="N44" s="35">
        <f t="shared" si="5"/>
        <v>0.26</v>
      </c>
      <c r="O44" s="38">
        <v>10.314814814814815</v>
      </c>
      <c r="P44" s="38">
        <f t="shared" si="6"/>
        <v>10.314814814814815</v>
      </c>
      <c r="Q44" s="38">
        <v>5.9551821</v>
      </c>
      <c r="R44" s="38">
        <v>10.254943899018233</v>
      </c>
      <c r="S44" s="23">
        <v>0.82</v>
      </c>
      <c r="T44" s="23">
        <v>0.79</v>
      </c>
      <c r="U44" s="23">
        <v>10</v>
      </c>
      <c r="V44" s="23">
        <f t="shared" si="7"/>
        <v>10</v>
      </c>
      <c r="W44" s="23">
        <v>78</v>
      </c>
      <c r="X44" s="23">
        <f t="shared" si="8"/>
        <v>78</v>
      </c>
      <c r="Y44" s="23">
        <v>62</v>
      </c>
      <c r="Z44" s="23" t="str">
        <f>Code!$K$204</f>
        <v>EF 86</v>
      </c>
      <c r="AA44" s="23" t="str">
        <f>Code!$K$207</f>
        <v>EF 57</v>
      </c>
      <c r="AB44" s="23" t="str">
        <f>Code!$K$208</f>
        <v>EF 57</v>
      </c>
      <c r="AC44" s="23" t="str">
        <f>Code!$K$205</f>
        <v>EF 57</v>
      </c>
      <c r="AD44" s="23" t="s">
        <v>237</v>
      </c>
      <c r="AE44" s="23" t="s">
        <v>237</v>
      </c>
      <c r="AF44" s="23" t="s">
        <v>237</v>
      </c>
      <c r="AG44" s="39">
        <f t="shared" si="3"/>
        <v>5.1608452609801366E-4</v>
      </c>
      <c r="AH44" s="39">
        <f t="shared" si="9"/>
        <v>5.1608452609801366E-4</v>
      </c>
      <c r="AI44" s="18">
        <f t="shared" si="10"/>
        <v>3.67</v>
      </c>
      <c r="AJ44" s="41">
        <f>Code!$B$23</f>
        <v>0.15</v>
      </c>
      <c r="AK44" s="41">
        <f t="shared" si="11"/>
        <v>0.15</v>
      </c>
      <c r="AL44" s="110">
        <f t="shared" si="12"/>
        <v>10.314814814814815</v>
      </c>
      <c r="AM44" s="110">
        <f t="shared" si="13"/>
        <v>10.314814814814815</v>
      </c>
      <c r="AN44" s="110">
        <f t="shared" si="14"/>
        <v>5.9551821</v>
      </c>
      <c r="AO44" s="110">
        <f t="shared" si="15"/>
        <v>10.254943899018233</v>
      </c>
      <c r="AP44" s="18">
        <f>VLOOKUP(D44,Code!$B$92:$D$107,2,FALSE)</f>
        <v>0.32</v>
      </c>
      <c r="AQ44" s="18">
        <f>VLOOKUP(E44,Code!$B$92:$D$107,3,FALSE)</f>
        <v>0.25</v>
      </c>
      <c r="AR44" s="18">
        <f>Code!$C$132</f>
        <v>14</v>
      </c>
      <c r="AS44" s="18">
        <f t="shared" si="16"/>
        <v>14</v>
      </c>
      <c r="AT44" s="88">
        <f>Code!$C$189</f>
        <v>80</v>
      </c>
      <c r="AU44" s="88">
        <f t="shared" si="17"/>
        <v>80</v>
      </c>
      <c r="AV44" s="88">
        <f>Code!$C$198</f>
        <v>66</v>
      </c>
      <c r="AW44" s="18" t="str">
        <f>Code!$L$204</f>
        <v>EF 95</v>
      </c>
      <c r="AX44" s="64" t="str">
        <f>Code!$L$207</f>
        <v>EF 60</v>
      </c>
      <c r="AY44" s="64" t="str">
        <f>Code!$L$208</f>
        <v>EF 60</v>
      </c>
      <c r="AZ44" s="64" t="str">
        <f>Code!$L$205</f>
        <v>EF 62</v>
      </c>
      <c r="BA44" s="23" t="s">
        <v>237</v>
      </c>
      <c r="BB44" s="23" t="s">
        <v>237</v>
      </c>
      <c r="BC44" s="23" t="s">
        <v>237</v>
      </c>
      <c r="BD44" s="39">
        <f t="shared" si="18"/>
        <v>4.3867184718331158E-4</v>
      </c>
      <c r="BE44" s="39">
        <f t="shared" si="19"/>
        <v>3.6125916826860955E-4</v>
      </c>
      <c r="BF44" s="18">
        <f>Measures!$C$3</f>
        <v>8</v>
      </c>
      <c r="BG44" s="41">
        <f>Measures!$C$4</f>
        <v>0.1</v>
      </c>
      <c r="BH44" s="41">
        <v>0.06</v>
      </c>
      <c r="BI44" s="18">
        <f>VLOOKUP(D44,Measures!$B$6:$C$21,2,FALSE)</f>
        <v>38</v>
      </c>
      <c r="BJ44" s="18">
        <f>Measures!$C$22</f>
        <v>44</v>
      </c>
      <c r="BK44" s="18">
        <f>Measures!$C$23</f>
        <v>19</v>
      </c>
      <c r="BL44" s="18">
        <f>Measures!$C$24</f>
        <v>13</v>
      </c>
      <c r="BM44" s="18">
        <f>Measures!$C$26</f>
        <v>0.32</v>
      </c>
      <c r="BN44" s="18">
        <f>Measures!$D$26</f>
        <v>0.25</v>
      </c>
      <c r="BO44" s="18">
        <f>Measures!$C$27</f>
        <v>14</v>
      </c>
      <c r="BP44" s="18">
        <f>Measures!$C$28</f>
        <v>15</v>
      </c>
      <c r="BQ44" s="88">
        <f>Measures!$C$29</f>
        <v>92</v>
      </c>
      <c r="BR44" s="88">
        <f>Measures!$C$30</f>
        <v>95</v>
      </c>
      <c r="BS44" s="88">
        <f>Measures!$C$31</f>
        <v>70</v>
      </c>
      <c r="BT44" s="64" t="str">
        <f>Code!$M$204</f>
        <v>EF 200</v>
      </c>
      <c r="BU44" s="64" t="str">
        <f>Code!$M$207</f>
        <v>EF 67</v>
      </c>
      <c r="BV44" s="64" t="str">
        <f>Code!$M$208</f>
        <v>EF 70</v>
      </c>
      <c r="BW44" s="64" t="str">
        <f>Code!$M$205</f>
        <v>EF 82</v>
      </c>
      <c r="BX44" s="64" t="s">
        <v>363</v>
      </c>
      <c r="BY44" s="64" t="s">
        <v>239</v>
      </c>
      <c r="BZ44" s="64" t="s">
        <v>240</v>
      </c>
      <c r="CA44" s="64"/>
      <c r="CB44" s="64"/>
      <c r="CC44" s="64"/>
      <c r="CD44" s="64"/>
      <c r="CE44" s="64"/>
      <c r="CF44" s="64"/>
      <c r="CG44" s="64"/>
      <c r="CH44" s="64"/>
      <c r="CI44" s="64"/>
      <c r="CJ44" s="64"/>
      <c r="CK44" s="64"/>
      <c r="CL44" s="64"/>
      <c r="CM44" s="18"/>
      <c r="CN44" s="18"/>
    </row>
    <row r="45" spans="1:92" ht="14.4" x14ac:dyDescent="0.3">
      <c r="A45" s="19" t="s">
        <v>95</v>
      </c>
      <c r="B45" s="31" t="s">
        <v>86</v>
      </c>
      <c r="C45" s="19" t="s">
        <v>71</v>
      </c>
      <c r="D45" s="19">
        <v>1</v>
      </c>
      <c r="E45" s="19">
        <f>VLOOKUP(D45,Lists!$B$3:$C$18,2,FALSE)</f>
        <v>3</v>
      </c>
      <c r="F45" s="19">
        <v>1</v>
      </c>
      <c r="G45" s="19" t="s">
        <v>68</v>
      </c>
      <c r="H45" s="23">
        <v>1910</v>
      </c>
      <c r="I45" s="37">
        <v>0.2</v>
      </c>
      <c r="J45" s="36">
        <v>4.6411397360087065E-4</v>
      </c>
      <c r="K45" s="36">
        <f t="shared" si="4"/>
        <v>4.6411397360087065E-4</v>
      </c>
      <c r="L45" s="23">
        <v>4.26</v>
      </c>
      <c r="M45" s="35">
        <v>0.22</v>
      </c>
      <c r="N45" s="35">
        <f t="shared" si="5"/>
        <v>0.22</v>
      </c>
      <c r="O45" s="38">
        <v>10.314814814814815</v>
      </c>
      <c r="P45" s="38">
        <f t="shared" si="6"/>
        <v>10.314814814814815</v>
      </c>
      <c r="Q45" s="38">
        <v>5.9551821</v>
      </c>
      <c r="R45" s="38">
        <v>10.254943899018233</v>
      </c>
      <c r="S45" s="23">
        <v>0.67</v>
      </c>
      <c r="T45" s="23">
        <v>0.79</v>
      </c>
      <c r="U45" s="23">
        <v>10</v>
      </c>
      <c r="V45" s="23">
        <f t="shared" si="7"/>
        <v>10</v>
      </c>
      <c r="W45" s="23">
        <v>78</v>
      </c>
      <c r="X45" s="23">
        <f t="shared" si="8"/>
        <v>78</v>
      </c>
      <c r="Y45" s="23">
        <v>62</v>
      </c>
      <c r="Z45" s="23" t="str">
        <f>Code!$K$204</f>
        <v>EF 86</v>
      </c>
      <c r="AA45" s="23" t="str">
        <f>Code!$K$207</f>
        <v>EF 57</v>
      </c>
      <c r="AB45" s="23" t="str">
        <f>Code!$K$208</f>
        <v>EF 57</v>
      </c>
      <c r="AC45" s="23" t="str">
        <f>Code!$K$205</f>
        <v>EF 57</v>
      </c>
      <c r="AD45" s="23" t="s">
        <v>237</v>
      </c>
      <c r="AE45" s="23" t="s">
        <v>237</v>
      </c>
      <c r="AF45" s="23" t="s">
        <v>237</v>
      </c>
      <c r="AG45" s="39">
        <f t="shared" si="3"/>
        <v>4.6411397360087065E-4</v>
      </c>
      <c r="AH45" s="39">
        <f t="shared" si="9"/>
        <v>4.6411397360087065E-4</v>
      </c>
      <c r="AI45" s="18">
        <f t="shared" si="10"/>
        <v>4.26</v>
      </c>
      <c r="AJ45" s="41">
        <f>Code!$B$23</f>
        <v>0.15</v>
      </c>
      <c r="AK45" s="41">
        <f t="shared" si="11"/>
        <v>0.15</v>
      </c>
      <c r="AL45" s="110">
        <f t="shared" si="12"/>
        <v>10.314814814814815</v>
      </c>
      <c r="AM45" s="110">
        <f t="shared" si="13"/>
        <v>10.314814814814815</v>
      </c>
      <c r="AN45" s="110">
        <f t="shared" si="14"/>
        <v>5.9551821</v>
      </c>
      <c r="AO45" s="110">
        <f t="shared" si="15"/>
        <v>10.254943899018233</v>
      </c>
      <c r="AP45" s="18">
        <f>VLOOKUP(D45,Code!$B$92:$D$107,2,FALSE)</f>
        <v>0.32</v>
      </c>
      <c r="AQ45" s="18">
        <f>VLOOKUP(E45,Code!$B$92:$D$107,3,FALSE)</f>
        <v>0.25</v>
      </c>
      <c r="AR45" s="18">
        <f>Code!$C$132</f>
        <v>14</v>
      </c>
      <c r="AS45" s="18">
        <f t="shared" si="16"/>
        <v>14</v>
      </c>
      <c r="AT45" s="88">
        <f>Code!$C$189</f>
        <v>80</v>
      </c>
      <c r="AU45" s="88">
        <f t="shared" si="17"/>
        <v>80</v>
      </c>
      <c r="AV45" s="88">
        <f>Code!$C$198</f>
        <v>66</v>
      </c>
      <c r="AW45" s="18" t="str">
        <f>Code!$L$204</f>
        <v>EF 95</v>
      </c>
      <c r="AX45" s="64" t="str">
        <f>Code!$L$207</f>
        <v>EF 60</v>
      </c>
      <c r="AY45" s="64" t="str">
        <f>Code!$L$208</f>
        <v>EF 60</v>
      </c>
      <c r="AZ45" s="64" t="str">
        <f>Code!$L$205</f>
        <v>EF 62</v>
      </c>
      <c r="BA45" s="23" t="s">
        <v>237</v>
      </c>
      <c r="BB45" s="23" t="s">
        <v>237</v>
      </c>
      <c r="BC45" s="23" t="s">
        <v>237</v>
      </c>
      <c r="BD45" s="39">
        <f t="shared" si="18"/>
        <v>3.9449687756074004E-4</v>
      </c>
      <c r="BE45" s="39">
        <f t="shared" si="19"/>
        <v>3.2487978152060944E-4</v>
      </c>
      <c r="BF45" s="18">
        <f>Measures!$C$3</f>
        <v>8</v>
      </c>
      <c r="BG45" s="41">
        <f>Measures!$C$4</f>
        <v>0.1</v>
      </c>
      <c r="BH45" s="41">
        <v>0.06</v>
      </c>
      <c r="BI45" s="18">
        <f>VLOOKUP(D45,Measures!$B$6:$C$21,2,FALSE)</f>
        <v>38</v>
      </c>
      <c r="BJ45" s="18">
        <f>Measures!$C$22</f>
        <v>44</v>
      </c>
      <c r="BK45" s="18">
        <f>Measures!$C$23</f>
        <v>19</v>
      </c>
      <c r="BL45" s="18">
        <f>Measures!$C$24</f>
        <v>13</v>
      </c>
      <c r="BM45" s="18">
        <f>Measures!$C$26</f>
        <v>0.32</v>
      </c>
      <c r="BN45" s="18">
        <f>Measures!$D$26</f>
        <v>0.25</v>
      </c>
      <c r="BO45" s="18">
        <f>Measures!$C$27</f>
        <v>14</v>
      </c>
      <c r="BP45" s="18">
        <f>Measures!$C$28</f>
        <v>15</v>
      </c>
      <c r="BQ45" s="88">
        <f>Measures!$C$29</f>
        <v>92</v>
      </c>
      <c r="BR45" s="88">
        <f>Measures!$C$30</f>
        <v>95</v>
      </c>
      <c r="BS45" s="88">
        <f>Measures!$C$31</f>
        <v>70</v>
      </c>
      <c r="BT45" s="64" t="str">
        <f>Code!$M$204</f>
        <v>EF 200</v>
      </c>
      <c r="BU45" s="64" t="str">
        <f>Code!$M$207</f>
        <v>EF 67</v>
      </c>
      <c r="BV45" s="64" t="str">
        <f>Code!$M$208</f>
        <v>EF 70</v>
      </c>
      <c r="BW45" s="64" t="str">
        <f>Code!$M$205</f>
        <v>EF 82</v>
      </c>
      <c r="BX45" s="64" t="s">
        <v>363</v>
      </c>
      <c r="BY45" s="64" t="s">
        <v>239</v>
      </c>
      <c r="BZ45" s="64" t="s">
        <v>240</v>
      </c>
      <c r="CA45" s="64"/>
      <c r="CB45" s="64"/>
      <c r="CC45" s="64"/>
      <c r="CD45" s="64"/>
      <c r="CE45" s="64"/>
      <c r="CF45" s="64"/>
      <c r="CG45" s="64"/>
      <c r="CH45" s="64"/>
      <c r="CI45" s="64"/>
      <c r="CJ45" s="64"/>
      <c r="CK45" s="64"/>
      <c r="CL45" s="64"/>
      <c r="CM45" s="18"/>
      <c r="CN45" s="18"/>
    </row>
    <row r="46" spans="1:92" ht="14.4" x14ac:dyDescent="0.3">
      <c r="A46" s="19" t="s">
        <v>95</v>
      </c>
      <c r="B46" s="31" t="s">
        <v>86</v>
      </c>
      <c r="C46" s="19" t="s">
        <v>71</v>
      </c>
      <c r="D46" s="19">
        <v>1</v>
      </c>
      <c r="E46" s="19">
        <f>VLOOKUP(D46,Lists!$B$3:$C$18,2,FALSE)</f>
        <v>3</v>
      </c>
      <c r="F46" s="19">
        <v>2</v>
      </c>
      <c r="G46" s="19" t="s">
        <v>68</v>
      </c>
      <c r="H46" s="23">
        <v>2730</v>
      </c>
      <c r="I46" s="37">
        <v>0.2</v>
      </c>
      <c r="J46" s="36">
        <v>4.6411397360087065E-4</v>
      </c>
      <c r="K46" s="36">
        <f t="shared" si="4"/>
        <v>4.6411397360087065E-4</v>
      </c>
      <c r="L46" s="23">
        <v>4.26</v>
      </c>
      <c r="M46" s="35">
        <v>0.22</v>
      </c>
      <c r="N46" s="35">
        <f t="shared" si="5"/>
        <v>0.22</v>
      </c>
      <c r="O46" s="38">
        <v>10.314814814814815</v>
      </c>
      <c r="P46" s="38">
        <f t="shared" si="6"/>
        <v>10.314814814814815</v>
      </c>
      <c r="Q46" s="38">
        <v>5.9551821</v>
      </c>
      <c r="R46" s="38">
        <v>10.254943899018233</v>
      </c>
      <c r="S46" s="23">
        <v>0.67</v>
      </c>
      <c r="T46" s="23">
        <v>0.79</v>
      </c>
      <c r="U46" s="23">
        <v>10</v>
      </c>
      <c r="V46" s="23">
        <f t="shared" si="7"/>
        <v>10</v>
      </c>
      <c r="W46" s="23">
        <v>78</v>
      </c>
      <c r="X46" s="23">
        <f t="shared" si="8"/>
        <v>78</v>
      </c>
      <c r="Y46" s="23">
        <v>62</v>
      </c>
      <c r="Z46" s="23" t="str">
        <f>Code!$K$204</f>
        <v>EF 86</v>
      </c>
      <c r="AA46" s="23" t="str">
        <f>Code!$K$207</f>
        <v>EF 57</v>
      </c>
      <c r="AB46" s="23" t="str">
        <f>Code!$K$208</f>
        <v>EF 57</v>
      </c>
      <c r="AC46" s="23" t="str">
        <f>Code!$K$205</f>
        <v>EF 57</v>
      </c>
      <c r="AD46" s="23" t="s">
        <v>237</v>
      </c>
      <c r="AE46" s="23" t="s">
        <v>237</v>
      </c>
      <c r="AF46" s="23" t="s">
        <v>237</v>
      </c>
      <c r="AG46" s="39">
        <f t="shared" si="3"/>
        <v>4.6411397360087065E-4</v>
      </c>
      <c r="AH46" s="39">
        <f t="shared" si="9"/>
        <v>4.6411397360087065E-4</v>
      </c>
      <c r="AI46" s="18">
        <f t="shared" si="10"/>
        <v>4.26</v>
      </c>
      <c r="AJ46" s="41">
        <f>Code!$B$23</f>
        <v>0.15</v>
      </c>
      <c r="AK46" s="41">
        <f t="shared" si="11"/>
        <v>0.15</v>
      </c>
      <c r="AL46" s="110">
        <f t="shared" si="12"/>
        <v>10.314814814814815</v>
      </c>
      <c r="AM46" s="110">
        <f t="shared" si="13"/>
        <v>10.314814814814815</v>
      </c>
      <c r="AN46" s="110">
        <f t="shared" si="14"/>
        <v>5.9551821</v>
      </c>
      <c r="AO46" s="110">
        <f t="shared" si="15"/>
        <v>10.254943899018233</v>
      </c>
      <c r="AP46" s="18">
        <f>VLOOKUP(D46,Code!$B$92:$D$107,2,FALSE)</f>
        <v>0.32</v>
      </c>
      <c r="AQ46" s="18">
        <f>VLOOKUP(E46,Code!$B$92:$D$107,3,FALSE)</f>
        <v>0.25</v>
      </c>
      <c r="AR46" s="18">
        <f>Code!$C$132</f>
        <v>14</v>
      </c>
      <c r="AS46" s="18">
        <f t="shared" si="16"/>
        <v>14</v>
      </c>
      <c r="AT46" s="88">
        <f>Code!$C$189</f>
        <v>80</v>
      </c>
      <c r="AU46" s="88">
        <f t="shared" si="17"/>
        <v>80</v>
      </c>
      <c r="AV46" s="88">
        <f>Code!$C$198</f>
        <v>66</v>
      </c>
      <c r="AW46" s="18" t="str">
        <f>Code!$L$204</f>
        <v>EF 95</v>
      </c>
      <c r="AX46" s="64" t="str">
        <f>Code!$L$207</f>
        <v>EF 60</v>
      </c>
      <c r="AY46" s="64" t="str">
        <f>Code!$L$208</f>
        <v>EF 60</v>
      </c>
      <c r="AZ46" s="64" t="str">
        <f>Code!$L$205</f>
        <v>EF 62</v>
      </c>
      <c r="BA46" s="23" t="s">
        <v>237</v>
      </c>
      <c r="BB46" s="23" t="s">
        <v>237</v>
      </c>
      <c r="BC46" s="23" t="s">
        <v>237</v>
      </c>
      <c r="BD46" s="39">
        <f t="shared" si="18"/>
        <v>3.9449687756074004E-4</v>
      </c>
      <c r="BE46" s="39">
        <f t="shared" si="19"/>
        <v>3.2487978152060944E-4</v>
      </c>
      <c r="BF46" s="18">
        <f>Measures!$C$3</f>
        <v>8</v>
      </c>
      <c r="BG46" s="41">
        <f>Measures!$C$4</f>
        <v>0.1</v>
      </c>
      <c r="BH46" s="41">
        <v>0.06</v>
      </c>
      <c r="BI46" s="18">
        <f>VLOOKUP(D46,Measures!$B$6:$C$21,2,FALSE)</f>
        <v>38</v>
      </c>
      <c r="BJ46" s="18">
        <f>Measures!$C$22</f>
        <v>44</v>
      </c>
      <c r="BK46" s="18">
        <f>Measures!$C$23</f>
        <v>19</v>
      </c>
      <c r="BL46" s="18">
        <f>Measures!$C$24</f>
        <v>13</v>
      </c>
      <c r="BM46" s="18">
        <f>Measures!$C$26</f>
        <v>0.32</v>
      </c>
      <c r="BN46" s="18">
        <f>Measures!$D$26</f>
        <v>0.25</v>
      </c>
      <c r="BO46" s="18">
        <f>Measures!$C$27</f>
        <v>14</v>
      </c>
      <c r="BP46" s="18">
        <f>Measures!$C$28</f>
        <v>15</v>
      </c>
      <c r="BQ46" s="88">
        <f>Measures!$C$29</f>
        <v>92</v>
      </c>
      <c r="BR46" s="88">
        <f>Measures!$C$30</f>
        <v>95</v>
      </c>
      <c r="BS46" s="88">
        <f>Measures!$C$31</f>
        <v>70</v>
      </c>
      <c r="BT46" s="64" t="str">
        <f>Code!$M$204</f>
        <v>EF 200</v>
      </c>
      <c r="BU46" s="64" t="str">
        <f>Code!$M$207</f>
        <v>EF 67</v>
      </c>
      <c r="BV46" s="64" t="str">
        <f>Code!$M$208</f>
        <v>EF 70</v>
      </c>
      <c r="BW46" s="64" t="str">
        <f>Code!$M$205</f>
        <v>EF 82</v>
      </c>
      <c r="BX46" s="64" t="s">
        <v>363</v>
      </c>
      <c r="BY46" s="64" t="s">
        <v>239</v>
      </c>
      <c r="BZ46" s="64" t="s">
        <v>240</v>
      </c>
      <c r="CA46" s="64"/>
      <c r="CB46" s="64"/>
      <c r="CC46" s="64"/>
      <c r="CD46" s="64"/>
      <c r="CE46" s="64"/>
      <c r="CF46" s="64"/>
      <c r="CG46" s="64"/>
      <c r="CH46" s="64"/>
      <c r="CI46" s="64"/>
      <c r="CJ46" s="64"/>
      <c r="CK46" s="64"/>
      <c r="CL46" s="64"/>
      <c r="CM46" s="18"/>
      <c r="CN46" s="18"/>
    </row>
    <row r="47" spans="1:92" ht="14.4" x14ac:dyDescent="0.3">
      <c r="A47" s="19" t="s">
        <v>22</v>
      </c>
      <c r="B47" s="31" t="s">
        <v>86</v>
      </c>
      <c r="C47" s="19" t="s">
        <v>71</v>
      </c>
      <c r="D47" s="19">
        <v>1</v>
      </c>
      <c r="E47" s="19">
        <f>VLOOKUP(D47,Lists!$B$3:$C$18,2,FALSE)</f>
        <v>3</v>
      </c>
      <c r="F47" s="19">
        <v>1</v>
      </c>
      <c r="G47" s="19" t="s">
        <v>68</v>
      </c>
      <c r="H47" s="23">
        <v>1910</v>
      </c>
      <c r="I47" s="37">
        <v>0.2</v>
      </c>
      <c r="J47" s="36">
        <v>4.6411397360087065E-4</v>
      </c>
      <c r="K47" s="36">
        <f t="shared" si="4"/>
        <v>4.6411397360087065E-4</v>
      </c>
      <c r="L47" s="23">
        <v>4.26</v>
      </c>
      <c r="M47" s="35">
        <v>0.22</v>
      </c>
      <c r="N47" s="35">
        <f t="shared" si="5"/>
        <v>0.22</v>
      </c>
      <c r="O47" s="38">
        <v>10.314814814814815</v>
      </c>
      <c r="P47" s="38">
        <f t="shared" si="6"/>
        <v>10.314814814814815</v>
      </c>
      <c r="Q47" s="38">
        <v>5.9551821</v>
      </c>
      <c r="R47" s="38">
        <v>10.254943899018233</v>
      </c>
      <c r="S47" s="23">
        <v>0.67</v>
      </c>
      <c r="T47" s="23">
        <v>0.79</v>
      </c>
      <c r="U47" s="23">
        <v>10</v>
      </c>
      <c r="V47" s="23">
        <f t="shared" si="7"/>
        <v>10</v>
      </c>
      <c r="W47" s="23">
        <v>78</v>
      </c>
      <c r="X47" s="23">
        <f t="shared" si="8"/>
        <v>78</v>
      </c>
      <c r="Y47" s="23">
        <v>62</v>
      </c>
      <c r="Z47" s="23" t="str">
        <f>Code!$K$204</f>
        <v>EF 86</v>
      </c>
      <c r="AA47" s="23" t="str">
        <f>Code!$K$207</f>
        <v>EF 57</v>
      </c>
      <c r="AB47" s="23" t="str">
        <f>Code!$K$208</f>
        <v>EF 57</v>
      </c>
      <c r="AC47" s="23" t="str">
        <f>Code!$K$205</f>
        <v>EF 57</v>
      </c>
      <c r="AD47" s="23" t="s">
        <v>237</v>
      </c>
      <c r="AE47" s="23" t="s">
        <v>237</v>
      </c>
      <c r="AF47" s="23" t="s">
        <v>237</v>
      </c>
      <c r="AG47" s="39">
        <f t="shared" si="3"/>
        <v>4.6411397360087065E-4</v>
      </c>
      <c r="AH47" s="39">
        <f t="shared" si="9"/>
        <v>4.6411397360087065E-4</v>
      </c>
      <c r="AI47" s="18">
        <f t="shared" si="10"/>
        <v>4.26</v>
      </c>
      <c r="AJ47" s="41">
        <f>Code!$B$23</f>
        <v>0.15</v>
      </c>
      <c r="AK47" s="41">
        <f t="shared" si="11"/>
        <v>0.15</v>
      </c>
      <c r="AL47" s="110">
        <f t="shared" si="12"/>
        <v>10.314814814814815</v>
      </c>
      <c r="AM47" s="110">
        <f t="shared" si="13"/>
        <v>10.314814814814815</v>
      </c>
      <c r="AN47" s="110">
        <f t="shared" si="14"/>
        <v>5.9551821</v>
      </c>
      <c r="AO47" s="110">
        <f t="shared" si="15"/>
        <v>10.254943899018233</v>
      </c>
      <c r="AP47" s="18">
        <f>VLOOKUP(D47,Code!$B$92:$D$107,2,FALSE)</f>
        <v>0.32</v>
      </c>
      <c r="AQ47" s="18">
        <f>VLOOKUP(E47,Code!$B$92:$D$107,3,FALSE)</f>
        <v>0.25</v>
      </c>
      <c r="AR47" s="18">
        <f>Code!$C$132</f>
        <v>14</v>
      </c>
      <c r="AS47" s="18">
        <f t="shared" si="16"/>
        <v>14</v>
      </c>
      <c r="AT47" s="88">
        <f>Code!$C$189</f>
        <v>80</v>
      </c>
      <c r="AU47" s="88">
        <f t="shared" si="17"/>
        <v>80</v>
      </c>
      <c r="AV47" s="88">
        <f>Code!$C$198</f>
        <v>66</v>
      </c>
      <c r="AW47" s="18" t="str">
        <f>Code!$L$204</f>
        <v>EF 95</v>
      </c>
      <c r="AX47" s="64" t="str">
        <f>Code!$L$207</f>
        <v>EF 60</v>
      </c>
      <c r="AY47" s="64" t="str">
        <f>Code!$L$208</f>
        <v>EF 60</v>
      </c>
      <c r="AZ47" s="64" t="str">
        <f>Code!$L$205</f>
        <v>EF 62</v>
      </c>
      <c r="BA47" s="23" t="s">
        <v>237</v>
      </c>
      <c r="BB47" s="23" t="s">
        <v>237</v>
      </c>
      <c r="BC47" s="23" t="s">
        <v>237</v>
      </c>
      <c r="BD47" s="39">
        <f t="shared" si="18"/>
        <v>3.9449687756074004E-4</v>
      </c>
      <c r="BE47" s="39">
        <f t="shared" si="19"/>
        <v>3.2487978152060944E-4</v>
      </c>
      <c r="BF47" s="18">
        <f>Measures!$C$3</f>
        <v>8</v>
      </c>
      <c r="BG47" s="41">
        <f>Measures!$C$4</f>
        <v>0.1</v>
      </c>
      <c r="BH47" s="41">
        <v>0.06</v>
      </c>
      <c r="BI47" s="18">
        <f>VLOOKUP(D47,Measures!$B$6:$C$21,2,FALSE)</f>
        <v>38</v>
      </c>
      <c r="BJ47" s="18">
        <f>Measures!$C$22</f>
        <v>44</v>
      </c>
      <c r="BK47" s="18">
        <f>Measures!$C$23</f>
        <v>19</v>
      </c>
      <c r="BL47" s="18">
        <f>Measures!$C$24</f>
        <v>13</v>
      </c>
      <c r="BM47" s="18">
        <f>Measures!$C$26</f>
        <v>0.32</v>
      </c>
      <c r="BN47" s="18">
        <f>Measures!$D$26</f>
        <v>0.25</v>
      </c>
      <c r="BO47" s="18">
        <f>Measures!$C$27</f>
        <v>14</v>
      </c>
      <c r="BP47" s="18">
        <f>Measures!$C$28</f>
        <v>15</v>
      </c>
      <c r="BQ47" s="88">
        <f>Measures!$C$29</f>
        <v>92</v>
      </c>
      <c r="BR47" s="88">
        <f>Measures!$C$30</f>
        <v>95</v>
      </c>
      <c r="BS47" s="88">
        <f>Measures!$C$31</f>
        <v>70</v>
      </c>
      <c r="BT47" s="64" t="str">
        <f>Code!$M$204</f>
        <v>EF 200</v>
      </c>
      <c r="BU47" s="64" t="str">
        <f>Code!$M$207</f>
        <v>EF 67</v>
      </c>
      <c r="BV47" s="64" t="str">
        <f>Code!$M$208</f>
        <v>EF 70</v>
      </c>
      <c r="BW47" s="64" t="str">
        <f>Code!$M$205</f>
        <v>EF 82</v>
      </c>
      <c r="BX47" s="64" t="s">
        <v>363</v>
      </c>
      <c r="BY47" s="64" t="s">
        <v>239</v>
      </c>
      <c r="BZ47" s="64" t="s">
        <v>240</v>
      </c>
      <c r="CA47" s="64"/>
      <c r="CB47" s="64"/>
      <c r="CC47" s="64"/>
      <c r="CD47" s="64"/>
      <c r="CE47" s="64"/>
      <c r="CF47" s="64"/>
      <c r="CG47" s="64"/>
      <c r="CH47" s="64"/>
      <c r="CI47" s="64"/>
      <c r="CJ47" s="64"/>
      <c r="CK47" s="64"/>
      <c r="CL47" s="64"/>
      <c r="CM47" s="18"/>
      <c r="CN47" s="18"/>
    </row>
    <row r="48" spans="1:92" ht="14.4" x14ac:dyDescent="0.3">
      <c r="A48" s="19" t="s">
        <v>22</v>
      </c>
      <c r="B48" s="31" t="s">
        <v>86</v>
      </c>
      <c r="C48" s="19" t="s">
        <v>71</v>
      </c>
      <c r="D48" s="19">
        <v>1</v>
      </c>
      <c r="E48" s="19">
        <f>VLOOKUP(D48,Lists!$B$3:$C$18,2,FALSE)</f>
        <v>3</v>
      </c>
      <c r="F48" s="19">
        <v>2</v>
      </c>
      <c r="G48" s="19" t="s">
        <v>68</v>
      </c>
      <c r="H48" s="23">
        <v>2730</v>
      </c>
      <c r="I48" s="37">
        <v>0.2</v>
      </c>
      <c r="J48" s="36">
        <v>4.6411397360087065E-4</v>
      </c>
      <c r="K48" s="36">
        <f t="shared" si="4"/>
        <v>4.6411397360087065E-4</v>
      </c>
      <c r="L48" s="23">
        <v>4.26</v>
      </c>
      <c r="M48" s="35">
        <v>0.22</v>
      </c>
      <c r="N48" s="35">
        <f t="shared" si="5"/>
        <v>0.22</v>
      </c>
      <c r="O48" s="38">
        <v>10.314814814814815</v>
      </c>
      <c r="P48" s="38">
        <f t="shared" si="6"/>
        <v>10.314814814814815</v>
      </c>
      <c r="Q48" s="38">
        <v>5.9551821</v>
      </c>
      <c r="R48" s="38">
        <v>10.254943899018233</v>
      </c>
      <c r="S48" s="23">
        <v>0.67</v>
      </c>
      <c r="T48" s="23">
        <v>0.79</v>
      </c>
      <c r="U48" s="23">
        <v>10</v>
      </c>
      <c r="V48" s="23">
        <f t="shared" si="7"/>
        <v>10</v>
      </c>
      <c r="W48" s="23">
        <v>78</v>
      </c>
      <c r="X48" s="23">
        <f t="shared" si="8"/>
        <v>78</v>
      </c>
      <c r="Y48" s="23">
        <v>62</v>
      </c>
      <c r="Z48" s="23" t="str">
        <f>Code!$K$204</f>
        <v>EF 86</v>
      </c>
      <c r="AA48" s="23" t="str">
        <f>Code!$K$207</f>
        <v>EF 57</v>
      </c>
      <c r="AB48" s="23" t="str">
        <f>Code!$K$208</f>
        <v>EF 57</v>
      </c>
      <c r="AC48" s="23" t="str">
        <f>Code!$K$205</f>
        <v>EF 57</v>
      </c>
      <c r="AD48" s="23" t="s">
        <v>237</v>
      </c>
      <c r="AE48" s="23" t="s">
        <v>237</v>
      </c>
      <c r="AF48" s="23" t="s">
        <v>237</v>
      </c>
      <c r="AG48" s="39">
        <f t="shared" si="3"/>
        <v>4.6411397360087065E-4</v>
      </c>
      <c r="AH48" s="39">
        <f t="shared" si="9"/>
        <v>4.6411397360087065E-4</v>
      </c>
      <c r="AI48" s="18">
        <f t="shared" si="10"/>
        <v>4.26</v>
      </c>
      <c r="AJ48" s="41">
        <f>Code!$B$23</f>
        <v>0.15</v>
      </c>
      <c r="AK48" s="41">
        <f t="shared" si="11"/>
        <v>0.15</v>
      </c>
      <c r="AL48" s="110">
        <f t="shared" si="12"/>
        <v>10.314814814814815</v>
      </c>
      <c r="AM48" s="110">
        <f t="shared" si="13"/>
        <v>10.314814814814815</v>
      </c>
      <c r="AN48" s="110">
        <f t="shared" si="14"/>
        <v>5.9551821</v>
      </c>
      <c r="AO48" s="110">
        <f t="shared" si="15"/>
        <v>10.254943899018233</v>
      </c>
      <c r="AP48" s="18">
        <f>VLOOKUP(D48,Code!$B$92:$D$107,2,FALSE)</f>
        <v>0.32</v>
      </c>
      <c r="AQ48" s="18">
        <f>VLOOKUP(E48,Code!$B$92:$D$107,3,FALSE)</f>
        <v>0.25</v>
      </c>
      <c r="AR48" s="18">
        <f>Code!$C$132</f>
        <v>14</v>
      </c>
      <c r="AS48" s="18">
        <f t="shared" si="16"/>
        <v>14</v>
      </c>
      <c r="AT48" s="88">
        <f>Code!$C$189</f>
        <v>80</v>
      </c>
      <c r="AU48" s="88">
        <f t="shared" si="17"/>
        <v>80</v>
      </c>
      <c r="AV48" s="88">
        <f>Code!$C$198</f>
        <v>66</v>
      </c>
      <c r="AW48" s="18" t="str">
        <f>Code!$L$204</f>
        <v>EF 95</v>
      </c>
      <c r="AX48" s="64" t="str">
        <f>Code!$L$207</f>
        <v>EF 60</v>
      </c>
      <c r="AY48" s="64" t="str">
        <f>Code!$L$208</f>
        <v>EF 60</v>
      </c>
      <c r="AZ48" s="64" t="str">
        <f>Code!$L$205</f>
        <v>EF 62</v>
      </c>
      <c r="BA48" s="23" t="s">
        <v>237</v>
      </c>
      <c r="BB48" s="23" t="s">
        <v>237</v>
      </c>
      <c r="BC48" s="23" t="s">
        <v>237</v>
      </c>
      <c r="BD48" s="39">
        <f t="shared" si="18"/>
        <v>3.9449687756074004E-4</v>
      </c>
      <c r="BE48" s="39">
        <f t="shared" si="19"/>
        <v>3.2487978152060944E-4</v>
      </c>
      <c r="BF48" s="18">
        <f>Measures!$C$3</f>
        <v>8</v>
      </c>
      <c r="BG48" s="41">
        <f>Measures!$C$4</f>
        <v>0.1</v>
      </c>
      <c r="BH48" s="41">
        <v>0.06</v>
      </c>
      <c r="BI48" s="18">
        <f>VLOOKUP(D48,Measures!$B$6:$C$21,2,FALSE)</f>
        <v>38</v>
      </c>
      <c r="BJ48" s="18">
        <f>Measures!$C$22</f>
        <v>44</v>
      </c>
      <c r="BK48" s="18">
        <f>Measures!$C$23</f>
        <v>19</v>
      </c>
      <c r="BL48" s="18">
        <f>Measures!$C$24</f>
        <v>13</v>
      </c>
      <c r="BM48" s="18">
        <f>Measures!$C$26</f>
        <v>0.32</v>
      </c>
      <c r="BN48" s="18">
        <f>Measures!$D$26</f>
        <v>0.25</v>
      </c>
      <c r="BO48" s="18">
        <f>Measures!$C$27</f>
        <v>14</v>
      </c>
      <c r="BP48" s="18">
        <f>Measures!$C$28</f>
        <v>15</v>
      </c>
      <c r="BQ48" s="88">
        <f>Measures!$C$29</f>
        <v>92</v>
      </c>
      <c r="BR48" s="88">
        <f>Measures!$C$30</f>
        <v>95</v>
      </c>
      <c r="BS48" s="88">
        <f>Measures!$C$31</f>
        <v>70</v>
      </c>
      <c r="BT48" s="64" t="str">
        <f>Code!$M$204</f>
        <v>EF 200</v>
      </c>
      <c r="BU48" s="64" t="str">
        <f>Code!$M$207</f>
        <v>EF 67</v>
      </c>
      <c r="BV48" s="64" t="str">
        <f>Code!$M$208</f>
        <v>EF 70</v>
      </c>
      <c r="BW48" s="64" t="str">
        <f>Code!$M$205</f>
        <v>EF 82</v>
      </c>
      <c r="BX48" s="64" t="s">
        <v>363</v>
      </c>
      <c r="BY48" s="64" t="s">
        <v>239</v>
      </c>
      <c r="BZ48" s="64" t="s">
        <v>240</v>
      </c>
      <c r="CA48" s="64"/>
      <c r="CB48" s="64"/>
      <c r="CC48" s="64"/>
      <c r="CD48" s="64"/>
      <c r="CE48" s="64"/>
      <c r="CF48" s="64"/>
      <c r="CG48" s="64"/>
      <c r="CH48" s="64"/>
      <c r="CI48" s="64"/>
      <c r="CJ48" s="64"/>
      <c r="CK48" s="64"/>
      <c r="CL48" s="64"/>
      <c r="CM48" s="18"/>
      <c r="CN48" s="18"/>
    </row>
    <row r="49" spans="1:92" ht="14.4" x14ac:dyDescent="0.3">
      <c r="A49" s="19" t="s">
        <v>95</v>
      </c>
      <c r="B49" s="31" t="s">
        <v>86</v>
      </c>
      <c r="C49" s="19" t="s">
        <v>87</v>
      </c>
      <c r="D49" s="19">
        <v>1</v>
      </c>
      <c r="E49" s="19">
        <f>VLOOKUP(D49,Lists!$B$3:$C$18,2,FALSE)</f>
        <v>3</v>
      </c>
      <c r="F49" s="19">
        <v>1</v>
      </c>
      <c r="G49" s="19" t="s">
        <v>68</v>
      </c>
      <c r="H49" s="23">
        <v>1910</v>
      </c>
      <c r="I49" s="37">
        <v>0.2</v>
      </c>
      <c r="J49" s="36">
        <v>4.6411397360087065E-4</v>
      </c>
      <c r="K49" s="36">
        <f t="shared" si="4"/>
        <v>4.6411397360087065E-4</v>
      </c>
      <c r="L49" s="23">
        <v>4.26</v>
      </c>
      <c r="M49" s="35">
        <v>0.22</v>
      </c>
      <c r="N49" s="35">
        <f t="shared" si="5"/>
        <v>0.22</v>
      </c>
      <c r="O49" s="38">
        <v>10.314814814814815</v>
      </c>
      <c r="P49" s="38">
        <f t="shared" si="6"/>
        <v>10.314814814814815</v>
      </c>
      <c r="Q49" s="38">
        <v>5.9551821</v>
      </c>
      <c r="R49" s="38">
        <v>10.254943899018233</v>
      </c>
      <c r="S49" s="23">
        <v>0.67</v>
      </c>
      <c r="T49" s="23">
        <v>0.79</v>
      </c>
      <c r="U49" s="23">
        <v>10</v>
      </c>
      <c r="V49" s="23">
        <f t="shared" si="7"/>
        <v>10</v>
      </c>
      <c r="W49" s="23">
        <v>78</v>
      </c>
      <c r="X49" s="23">
        <f t="shared" si="8"/>
        <v>78</v>
      </c>
      <c r="Y49" s="23">
        <v>62</v>
      </c>
      <c r="Z49" s="23" t="str">
        <f>Code!$K$204</f>
        <v>EF 86</v>
      </c>
      <c r="AA49" s="23" t="str">
        <f>Code!$K$207</f>
        <v>EF 57</v>
      </c>
      <c r="AB49" s="23" t="str">
        <f>Code!$K$208</f>
        <v>EF 57</v>
      </c>
      <c r="AC49" s="23" t="str">
        <f>Code!$K$205</f>
        <v>EF 57</v>
      </c>
      <c r="AD49" s="23" t="s">
        <v>237</v>
      </c>
      <c r="AE49" s="23" t="s">
        <v>237</v>
      </c>
      <c r="AF49" s="23" t="s">
        <v>237</v>
      </c>
      <c r="AG49" s="39">
        <f t="shared" si="3"/>
        <v>4.6411397360087065E-4</v>
      </c>
      <c r="AH49" s="39">
        <f t="shared" si="9"/>
        <v>4.6411397360087065E-4</v>
      </c>
      <c r="AI49" s="18">
        <f t="shared" si="10"/>
        <v>4.26</v>
      </c>
      <c r="AJ49" s="41">
        <f>Code!$B$23</f>
        <v>0.15</v>
      </c>
      <c r="AK49" s="41">
        <f t="shared" si="11"/>
        <v>0.15</v>
      </c>
      <c r="AL49" s="110">
        <f t="shared" si="12"/>
        <v>10.314814814814815</v>
      </c>
      <c r="AM49" s="110">
        <f t="shared" si="13"/>
        <v>10.314814814814815</v>
      </c>
      <c r="AN49" s="110">
        <f t="shared" si="14"/>
        <v>5.9551821</v>
      </c>
      <c r="AO49" s="110">
        <f t="shared" si="15"/>
        <v>10.254943899018233</v>
      </c>
      <c r="AP49" s="18">
        <f>VLOOKUP(D49,Code!$B$92:$D$107,2,FALSE)</f>
        <v>0.32</v>
      </c>
      <c r="AQ49" s="18">
        <f>VLOOKUP(E49,Code!$B$92:$D$107,3,FALSE)</f>
        <v>0.25</v>
      </c>
      <c r="AR49" s="18">
        <f>Code!$C$132</f>
        <v>14</v>
      </c>
      <c r="AS49" s="18">
        <f t="shared" si="16"/>
        <v>14</v>
      </c>
      <c r="AT49" s="88">
        <f>Code!$C$189</f>
        <v>80</v>
      </c>
      <c r="AU49" s="88">
        <f t="shared" si="17"/>
        <v>80</v>
      </c>
      <c r="AV49" s="88">
        <f>Code!$C$198</f>
        <v>66</v>
      </c>
      <c r="AW49" s="18" t="str">
        <f>Code!$L$204</f>
        <v>EF 95</v>
      </c>
      <c r="AX49" s="64" t="str">
        <f>Code!$L$207</f>
        <v>EF 60</v>
      </c>
      <c r="AY49" s="64" t="str">
        <f>Code!$L$208</f>
        <v>EF 60</v>
      </c>
      <c r="AZ49" s="64" t="str">
        <f>Code!$L$205</f>
        <v>EF 62</v>
      </c>
      <c r="BA49" s="23" t="s">
        <v>237</v>
      </c>
      <c r="BB49" s="23" t="s">
        <v>237</v>
      </c>
      <c r="BC49" s="23" t="s">
        <v>237</v>
      </c>
      <c r="BD49" s="39">
        <f t="shared" si="18"/>
        <v>3.9449687756074004E-4</v>
      </c>
      <c r="BE49" s="39">
        <f t="shared" si="19"/>
        <v>3.2487978152060944E-4</v>
      </c>
      <c r="BF49" s="18">
        <f>Measures!$C$3</f>
        <v>8</v>
      </c>
      <c r="BG49" s="41">
        <f>Measures!$C$4</f>
        <v>0.1</v>
      </c>
      <c r="BH49" s="41">
        <v>0.06</v>
      </c>
      <c r="BI49" s="18">
        <f>VLOOKUP(D49,Measures!$B$6:$C$21,2,FALSE)</f>
        <v>38</v>
      </c>
      <c r="BJ49" s="18">
        <f>Measures!$C$22</f>
        <v>44</v>
      </c>
      <c r="BK49" s="18">
        <f>Measures!$C$23</f>
        <v>19</v>
      </c>
      <c r="BL49" s="18">
        <f>Measures!$C$24</f>
        <v>13</v>
      </c>
      <c r="BM49" s="18">
        <f>Measures!$C$26</f>
        <v>0.32</v>
      </c>
      <c r="BN49" s="18">
        <f>Measures!$D$26</f>
        <v>0.25</v>
      </c>
      <c r="BO49" s="18">
        <f>Measures!$C$27</f>
        <v>14</v>
      </c>
      <c r="BP49" s="18">
        <f>Measures!$C$28</f>
        <v>15</v>
      </c>
      <c r="BQ49" s="88">
        <f>Measures!$C$29</f>
        <v>92</v>
      </c>
      <c r="BR49" s="88">
        <f>Measures!$C$30</f>
        <v>95</v>
      </c>
      <c r="BS49" s="88">
        <f>Measures!$C$31</f>
        <v>70</v>
      </c>
      <c r="BT49" s="64" t="str">
        <f>Code!$M$204</f>
        <v>EF 200</v>
      </c>
      <c r="BU49" s="64" t="str">
        <f>Code!$M$207</f>
        <v>EF 67</v>
      </c>
      <c r="BV49" s="64" t="str">
        <f>Code!$M$208</f>
        <v>EF 70</v>
      </c>
      <c r="BW49" s="64" t="str">
        <f>Code!$M$205</f>
        <v>EF 82</v>
      </c>
      <c r="BX49" s="64" t="s">
        <v>363</v>
      </c>
      <c r="BY49" s="64" t="s">
        <v>239</v>
      </c>
      <c r="BZ49" s="64" t="s">
        <v>240</v>
      </c>
      <c r="CA49" s="64"/>
      <c r="CB49" s="64"/>
      <c r="CC49" s="64"/>
      <c r="CD49" s="64"/>
      <c r="CE49" s="64"/>
      <c r="CF49" s="64"/>
      <c r="CG49" s="64"/>
      <c r="CH49" s="64"/>
      <c r="CI49" s="64"/>
      <c r="CJ49" s="64"/>
      <c r="CK49" s="64"/>
      <c r="CL49" s="64"/>
      <c r="CM49" s="18"/>
      <c r="CN49" s="18"/>
    </row>
    <row r="50" spans="1:92" ht="14.4" x14ac:dyDescent="0.3">
      <c r="A50" s="19" t="s">
        <v>95</v>
      </c>
      <c r="B50" s="31" t="s">
        <v>86</v>
      </c>
      <c r="C50" s="19" t="s">
        <v>87</v>
      </c>
      <c r="D50" s="19">
        <v>1</v>
      </c>
      <c r="E50" s="19">
        <f>VLOOKUP(D50,Lists!$B$3:$C$18,2,FALSE)</f>
        <v>3</v>
      </c>
      <c r="F50" s="19">
        <v>2</v>
      </c>
      <c r="G50" s="19" t="s">
        <v>68</v>
      </c>
      <c r="H50" s="23">
        <v>2730</v>
      </c>
      <c r="I50" s="37">
        <v>0.2</v>
      </c>
      <c r="J50" s="36">
        <v>4.6411397360087065E-4</v>
      </c>
      <c r="K50" s="36">
        <f t="shared" si="4"/>
        <v>4.6411397360087065E-4</v>
      </c>
      <c r="L50" s="23">
        <v>4.26</v>
      </c>
      <c r="M50" s="35">
        <v>0.22</v>
      </c>
      <c r="N50" s="35">
        <f t="shared" si="5"/>
        <v>0.22</v>
      </c>
      <c r="O50" s="38">
        <v>10.314814814814815</v>
      </c>
      <c r="P50" s="38">
        <f t="shared" si="6"/>
        <v>10.314814814814815</v>
      </c>
      <c r="Q50" s="38">
        <v>5.9551821</v>
      </c>
      <c r="R50" s="38">
        <v>10.254943899018233</v>
      </c>
      <c r="S50" s="23">
        <v>0.67</v>
      </c>
      <c r="T50" s="23">
        <v>0.79</v>
      </c>
      <c r="U50" s="23">
        <v>10</v>
      </c>
      <c r="V50" s="23">
        <f t="shared" si="7"/>
        <v>10</v>
      </c>
      <c r="W50" s="23">
        <v>78</v>
      </c>
      <c r="X50" s="23">
        <f t="shared" si="8"/>
        <v>78</v>
      </c>
      <c r="Y50" s="23">
        <v>62</v>
      </c>
      <c r="Z50" s="23" t="str">
        <f>Code!$K$204</f>
        <v>EF 86</v>
      </c>
      <c r="AA50" s="23" t="str">
        <f>Code!$K$207</f>
        <v>EF 57</v>
      </c>
      <c r="AB50" s="23" t="str">
        <f>Code!$K$208</f>
        <v>EF 57</v>
      </c>
      <c r="AC50" s="23" t="str">
        <f>Code!$K$205</f>
        <v>EF 57</v>
      </c>
      <c r="AD50" s="23" t="s">
        <v>237</v>
      </c>
      <c r="AE50" s="23" t="s">
        <v>237</v>
      </c>
      <c r="AF50" s="23" t="s">
        <v>237</v>
      </c>
      <c r="AG50" s="39">
        <f t="shared" si="3"/>
        <v>4.6411397360087065E-4</v>
      </c>
      <c r="AH50" s="39">
        <f t="shared" si="9"/>
        <v>4.6411397360087065E-4</v>
      </c>
      <c r="AI50" s="18">
        <f t="shared" si="10"/>
        <v>4.26</v>
      </c>
      <c r="AJ50" s="41">
        <f>Code!$B$23</f>
        <v>0.15</v>
      </c>
      <c r="AK50" s="41">
        <f t="shared" si="11"/>
        <v>0.15</v>
      </c>
      <c r="AL50" s="110">
        <f t="shared" si="12"/>
        <v>10.314814814814815</v>
      </c>
      <c r="AM50" s="110">
        <f t="shared" si="13"/>
        <v>10.314814814814815</v>
      </c>
      <c r="AN50" s="110">
        <f t="shared" si="14"/>
        <v>5.9551821</v>
      </c>
      <c r="AO50" s="110">
        <f t="shared" si="15"/>
        <v>10.254943899018233</v>
      </c>
      <c r="AP50" s="18">
        <f>VLOOKUP(D50,Code!$B$92:$D$107,2,FALSE)</f>
        <v>0.32</v>
      </c>
      <c r="AQ50" s="18">
        <f>VLOOKUP(E50,Code!$B$92:$D$107,3,FALSE)</f>
        <v>0.25</v>
      </c>
      <c r="AR50" s="18">
        <f>Code!$C$132</f>
        <v>14</v>
      </c>
      <c r="AS50" s="18">
        <f t="shared" si="16"/>
        <v>14</v>
      </c>
      <c r="AT50" s="88">
        <f>Code!$C$189</f>
        <v>80</v>
      </c>
      <c r="AU50" s="88">
        <f t="shared" si="17"/>
        <v>80</v>
      </c>
      <c r="AV50" s="88">
        <f>Code!$C$198</f>
        <v>66</v>
      </c>
      <c r="AW50" s="18" t="str">
        <f>Code!$L$204</f>
        <v>EF 95</v>
      </c>
      <c r="AX50" s="64" t="str">
        <f>Code!$L$207</f>
        <v>EF 60</v>
      </c>
      <c r="AY50" s="64" t="str">
        <f>Code!$L$208</f>
        <v>EF 60</v>
      </c>
      <c r="AZ50" s="64" t="str">
        <f>Code!$L$205</f>
        <v>EF 62</v>
      </c>
      <c r="BA50" s="23" t="s">
        <v>237</v>
      </c>
      <c r="BB50" s="23" t="s">
        <v>237</v>
      </c>
      <c r="BC50" s="23" t="s">
        <v>237</v>
      </c>
      <c r="BD50" s="39">
        <f t="shared" si="18"/>
        <v>3.9449687756074004E-4</v>
      </c>
      <c r="BE50" s="39">
        <f t="shared" si="19"/>
        <v>3.2487978152060944E-4</v>
      </c>
      <c r="BF50" s="18">
        <f>Measures!$C$3</f>
        <v>8</v>
      </c>
      <c r="BG50" s="41">
        <f>Measures!$C$4</f>
        <v>0.1</v>
      </c>
      <c r="BH50" s="41">
        <v>0.06</v>
      </c>
      <c r="BI50" s="18">
        <f>VLOOKUP(D50,Measures!$B$6:$C$21,2,FALSE)</f>
        <v>38</v>
      </c>
      <c r="BJ50" s="18">
        <f>Measures!$C$22</f>
        <v>44</v>
      </c>
      <c r="BK50" s="18">
        <f>Measures!$C$23</f>
        <v>19</v>
      </c>
      <c r="BL50" s="18">
        <f>Measures!$C$24</f>
        <v>13</v>
      </c>
      <c r="BM50" s="18">
        <f>Measures!$C$26</f>
        <v>0.32</v>
      </c>
      <c r="BN50" s="18">
        <f>Measures!$D$26</f>
        <v>0.25</v>
      </c>
      <c r="BO50" s="18">
        <f>Measures!$C$27</f>
        <v>14</v>
      </c>
      <c r="BP50" s="18">
        <f>Measures!$C$28</f>
        <v>15</v>
      </c>
      <c r="BQ50" s="88">
        <f>Measures!$C$29</f>
        <v>92</v>
      </c>
      <c r="BR50" s="88">
        <f>Measures!$C$30</f>
        <v>95</v>
      </c>
      <c r="BS50" s="88">
        <f>Measures!$C$31</f>
        <v>70</v>
      </c>
      <c r="BT50" s="64" t="str">
        <f>Code!$M$204</f>
        <v>EF 200</v>
      </c>
      <c r="BU50" s="64" t="str">
        <f>Code!$M$207</f>
        <v>EF 67</v>
      </c>
      <c r="BV50" s="64" t="str">
        <f>Code!$M$208</f>
        <v>EF 70</v>
      </c>
      <c r="BW50" s="64" t="str">
        <f>Code!$M$205</f>
        <v>EF 82</v>
      </c>
      <c r="BX50" s="64" t="s">
        <v>363</v>
      </c>
      <c r="BY50" s="64" t="s">
        <v>239</v>
      </c>
      <c r="BZ50" s="64" t="s">
        <v>240</v>
      </c>
      <c r="CA50" s="64"/>
      <c r="CB50" s="64"/>
      <c r="CC50" s="64"/>
      <c r="CD50" s="64"/>
      <c r="CE50" s="64"/>
      <c r="CF50" s="64"/>
      <c r="CG50" s="64"/>
      <c r="CH50" s="64"/>
      <c r="CI50" s="64"/>
      <c r="CJ50" s="64"/>
      <c r="CK50" s="64"/>
      <c r="CL50" s="64"/>
      <c r="CM50" s="18"/>
      <c r="CN50" s="18"/>
    </row>
    <row r="51" spans="1:92" ht="14.4" x14ac:dyDescent="0.3">
      <c r="A51" s="19" t="s">
        <v>22</v>
      </c>
      <c r="B51" s="31" t="s">
        <v>86</v>
      </c>
      <c r="C51" s="19" t="s">
        <v>87</v>
      </c>
      <c r="D51" s="19">
        <v>1</v>
      </c>
      <c r="E51" s="19">
        <f>VLOOKUP(D51,Lists!$B$3:$C$18,2,FALSE)</f>
        <v>3</v>
      </c>
      <c r="F51" s="19">
        <v>1</v>
      </c>
      <c r="G51" s="19" t="s">
        <v>68</v>
      </c>
      <c r="H51" s="23">
        <v>1910</v>
      </c>
      <c r="I51" s="37">
        <v>0.2</v>
      </c>
      <c r="J51" s="36">
        <v>4.6411397360087065E-4</v>
      </c>
      <c r="K51" s="36">
        <f t="shared" si="4"/>
        <v>4.6411397360087065E-4</v>
      </c>
      <c r="L51" s="23">
        <v>4.26</v>
      </c>
      <c r="M51" s="35">
        <v>0.22</v>
      </c>
      <c r="N51" s="35">
        <f t="shared" si="5"/>
        <v>0.22</v>
      </c>
      <c r="O51" s="38">
        <v>10.314814814814815</v>
      </c>
      <c r="P51" s="38">
        <f t="shared" si="6"/>
        <v>10.314814814814815</v>
      </c>
      <c r="Q51" s="38">
        <v>5.9551821</v>
      </c>
      <c r="R51" s="38">
        <v>10.254943899018233</v>
      </c>
      <c r="S51" s="23">
        <v>0.67</v>
      </c>
      <c r="T51" s="23">
        <v>0.79</v>
      </c>
      <c r="U51" s="23">
        <v>10</v>
      </c>
      <c r="V51" s="23">
        <f t="shared" si="7"/>
        <v>10</v>
      </c>
      <c r="W51" s="23">
        <v>78</v>
      </c>
      <c r="X51" s="23">
        <f t="shared" si="8"/>
        <v>78</v>
      </c>
      <c r="Y51" s="23">
        <v>62</v>
      </c>
      <c r="Z51" s="23" t="str">
        <f>Code!$K$204</f>
        <v>EF 86</v>
      </c>
      <c r="AA51" s="23" t="str">
        <f>Code!$K$207</f>
        <v>EF 57</v>
      </c>
      <c r="AB51" s="23" t="str">
        <f>Code!$K$208</f>
        <v>EF 57</v>
      </c>
      <c r="AC51" s="23" t="str">
        <f>Code!$K$205</f>
        <v>EF 57</v>
      </c>
      <c r="AD51" s="23" t="s">
        <v>237</v>
      </c>
      <c r="AE51" s="23" t="s">
        <v>237</v>
      </c>
      <c r="AF51" s="23" t="s">
        <v>237</v>
      </c>
      <c r="AG51" s="39">
        <f t="shared" si="3"/>
        <v>4.6411397360087065E-4</v>
      </c>
      <c r="AH51" s="39">
        <f t="shared" si="9"/>
        <v>4.6411397360087065E-4</v>
      </c>
      <c r="AI51" s="18">
        <f t="shared" si="10"/>
        <v>4.26</v>
      </c>
      <c r="AJ51" s="41">
        <f>Code!$B$23</f>
        <v>0.15</v>
      </c>
      <c r="AK51" s="41">
        <f t="shared" si="11"/>
        <v>0.15</v>
      </c>
      <c r="AL51" s="110">
        <f t="shared" si="12"/>
        <v>10.314814814814815</v>
      </c>
      <c r="AM51" s="110">
        <f t="shared" si="13"/>
        <v>10.314814814814815</v>
      </c>
      <c r="AN51" s="110">
        <f t="shared" si="14"/>
        <v>5.9551821</v>
      </c>
      <c r="AO51" s="110">
        <f t="shared" si="15"/>
        <v>10.254943899018233</v>
      </c>
      <c r="AP51" s="18">
        <f>VLOOKUP(D51,Code!$B$92:$D$107,2,FALSE)</f>
        <v>0.32</v>
      </c>
      <c r="AQ51" s="18">
        <f>VLOOKUP(E51,Code!$B$92:$D$107,3,FALSE)</f>
        <v>0.25</v>
      </c>
      <c r="AR51" s="18">
        <f>Code!$C$132</f>
        <v>14</v>
      </c>
      <c r="AS51" s="18">
        <f t="shared" si="16"/>
        <v>14</v>
      </c>
      <c r="AT51" s="88">
        <f>Code!$C$189</f>
        <v>80</v>
      </c>
      <c r="AU51" s="88">
        <f t="shared" si="17"/>
        <v>80</v>
      </c>
      <c r="AV51" s="88">
        <f>Code!$C$198</f>
        <v>66</v>
      </c>
      <c r="AW51" s="18" t="str">
        <f>Code!$L$204</f>
        <v>EF 95</v>
      </c>
      <c r="AX51" s="64" t="str">
        <f>Code!$L$207</f>
        <v>EF 60</v>
      </c>
      <c r="AY51" s="64" t="str">
        <f>Code!$L$208</f>
        <v>EF 60</v>
      </c>
      <c r="AZ51" s="64" t="str">
        <f>Code!$L$205</f>
        <v>EF 62</v>
      </c>
      <c r="BA51" s="23" t="s">
        <v>237</v>
      </c>
      <c r="BB51" s="23" t="s">
        <v>237</v>
      </c>
      <c r="BC51" s="23" t="s">
        <v>237</v>
      </c>
      <c r="BD51" s="39">
        <f t="shared" si="18"/>
        <v>3.9449687756074004E-4</v>
      </c>
      <c r="BE51" s="39">
        <f t="shared" si="19"/>
        <v>3.2487978152060944E-4</v>
      </c>
      <c r="BF51" s="18">
        <f>Measures!$C$3</f>
        <v>8</v>
      </c>
      <c r="BG51" s="41">
        <f>Measures!$C$4</f>
        <v>0.1</v>
      </c>
      <c r="BH51" s="41">
        <v>0.06</v>
      </c>
      <c r="BI51" s="18">
        <f>VLOOKUP(D51,Measures!$B$6:$C$21,2,FALSE)</f>
        <v>38</v>
      </c>
      <c r="BJ51" s="18">
        <f>Measures!$C$22</f>
        <v>44</v>
      </c>
      <c r="BK51" s="18">
        <f>Measures!$C$23</f>
        <v>19</v>
      </c>
      <c r="BL51" s="18">
        <f>Measures!$C$24</f>
        <v>13</v>
      </c>
      <c r="BM51" s="18">
        <f>Measures!$C$26</f>
        <v>0.32</v>
      </c>
      <c r="BN51" s="18">
        <f>Measures!$D$26</f>
        <v>0.25</v>
      </c>
      <c r="BO51" s="18">
        <f>Measures!$C$27</f>
        <v>14</v>
      </c>
      <c r="BP51" s="18">
        <f>Measures!$C$28</f>
        <v>15</v>
      </c>
      <c r="BQ51" s="88">
        <f>Measures!$C$29</f>
        <v>92</v>
      </c>
      <c r="BR51" s="88">
        <f>Measures!$C$30</f>
        <v>95</v>
      </c>
      <c r="BS51" s="88">
        <f>Measures!$C$31</f>
        <v>70</v>
      </c>
      <c r="BT51" s="64" t="str">
        <f>Code!$M$204</f>
        <v>EF 200</v>
      </c>
      <c r="BU51" s="64" t="str">
        <f>Code!$M$207</f>
        <v>EF 67</v>
      </c>
      <c r="BV51" s="64" t="str">
        <f>Code!$M$208</f>
        <v>EF 70</v>
      </c>
      <c r="BW51" s="64" t="str">
        <f>Code!$M$205</f>
        <v>EF 82</v>
      </c>
      <c r="BX51" s="64" t="s">
        <v>363</v>
      </c>
      <c r="BY51" s="64" t="s">
        <v>239</v>
      </c>
      <c r="BZ51" s="64" t="s">
        <v>240</v>
      </c>
      <c r="CA51" s="64"/>
      <c r="CB51" s="64"/>
      <c r="CC51" s="64"/>
      <c r="CD51" s="64"/>
      <c r="CE51" s="64"/>
      <c r="CF51" s="64"/>
      <c r="CG51" s="64"/>
      <c r="CH51" s="64"/>
      <c r="CI51" s="64"/>
      <c r="CJ51" s="64"/>
      <c r="CK51" s="64"/>
      <c r="CL51" s="64"/>
      <c r="CM51" s="18"/>
      <c r="CN51" s="18"/>
    </row>
    <row r="52" spans="1:92" ht="14.4" x14ac:dyDescent="0.3">
      <c r="A52" s="19" t="s">
        <v>22</v>
      </c>
      <c r="B52" s="31" t="s">
        <v>86</v>
      </c>
      <c r="C52" s="19" t="s">
        <v>87</v>
      </c>
      <c r="D52" s="19">
        <v>1</v>
      </c>
      <c r="E52" s="19">
        <f>VLOOKUP(D52,Lists!$B$3:$C$18,2,FALSE)</f>
        <v>3</v>
      </c>
      <c r="F52" s="19">
        <v>2</v>
      </c>
      <c r="G52" s="19" t="s">
        <v>68</v>
      </c>
      <c r="H52" s="23">
        <v>2730</v>
      </c>
      <c r="I52" s="37">
        <v>0.2</v>
      </c>
      <c r="J52" s="36">
        <v>4.6411397360087065E-4</v>
      </c>
      <c r="K52" s="36">
        <f t="shared" si="4"/>
        <v>4.6411397360087065E-4</v>
      </c>
      <c r="L52" s="23">
        <v>4.26</v>
      </c>
      <c r="M52" s="35">
        <v>0.22</v>
      </c>
      <c r="N52" s="35">
        <f t="shared" si="5"/>
        <v>0.22</v>
      </c>
      <c r="O52" s="38">
        <v>10.314814814814815</v>
      </c>
      <c r="P52" s="38">
        <f t="shared" si="6"/>
        <v>10.314814814814815</v>
      </c>
      <c r="Q52" s="38">
        <v>5.9551821</v>
      </c>
      <c r="R52" s="38">
        <v>10.254943899018233</v>
      </c>
      <c r="S52" s="23">
        <v>0.67</v>
      </c>
      <c r="T52" s="23">
        <v>0.79</v>
      </c>
      <c r="U52" s="23">
        <v>10</v>
      </c>
      <c r="V52" s="23">
        <f t="shared" si="7"/>
        <v>10</v>
      </c>
      <c r="W52" s="23">
        <v>78</v>
      </c>
      <c r="X52" s="23">
        <f t="shared" si="8"/>
        <v>78</v>
      </c>
      <c r="Y52" s="23">
        <v>62</v>
      </c>
      <c r="Z52" s="23" t="str">
        <f>Code!$K$204</f>
        <v>EF 86</v>
      </c>
      <c r="AA52" s="23" t="str">
        <f>Code!$K$207</f>
        <v>EF 57</v>
      </c>
      <c r="AB52" s="23" t="str">
        <f>Code!$K$208</f>
        <v>EF 57</v>
      </c>
      <c r="AC52" s="23" t="str">
        <f>Code!$K$205</f>
        <v>EF 57</v>
      </c>
      <c r="AD52" s="23" t="s">
        <v>237</v>
      </c>
      <c r="AE52" s="23" t="s">
        <v>237</v>
      </c>
      <c r="AF52" s="23" t="s">
        <v>237</v>
      </c>
      <c r="AG52" s="39">
        <f t="shared" si="3"/>
        <v>4.6411397360087065E-4</v>
      </c>
      <c r="AH52" s="39">
        <f t="shared" si="9"/>
        <v>4.6411397360087065E-4</v>
      </c>
      <c r="AI52" s="18">
        <f t="shared" si="10"/>
        <v>4.26</v>
      </c>
      <c r="AJ52" s="41">
        <f>Code!$B$23</f>
        <v>0.15</v>
      </c>
      <c r="AK52" s="41">
        <f t="shared" si="11"/>
        <v>0.15</v>
      </c>
      <c r="AL52" s="110">
        <f t="shared" si="12"/>
        <v>10.314814814814815</v>
      </c>
      <c r="AM52" s="110">
        <f t="shared" si="13"/>
        <v>10.314814814814815</v>
      </c>
      <c r="AN52" s="110">
        <f t="shared" si="14"/>
        <v>5.9551821</v>
      </c>
      <c r="AO52" s="110">
        <f t="shared" si="15"/>
        <v>10.254943899018233</v>
      </c>
      <c r="AP52" s="18">
        <f>VLOOKUP(D52,Code!$B$92:$D$107,2,FALSE)</f>
        <v>0.32</v>
      </c>
      <c r="AQ52" s="18">
        <f>VLOOKUP(E52,Code!$B$92:$D$107,3,FALSE)</f>
        <v>0.25</v>
      </c>
      <c r="AR52" s="18">
        <f>Code!$C$132</f>
        <v>14</v>
      </c>
      <c r="AS52" s="18">
        <f t="shared" si="16"/>
        <v>14</v>
      </c>
      <c r="AT52" s="88">
        <f>Code!$C$189</f>
        <v>80</v>
      </c>
      <c r="AU52" s="88">
        <f t="shared" si="17"/>
        <v>80</v>
      </c>
      <c r="AV52" s="88">
        <f>Code!$C$198</f>
        <v>66</v>
      </c>
      <c r="AW52" s="18" t="str">
        <f>Code!$L$204</f>
        <v>EF 95</v>
      </c>
      <c r="AX52" s="64" t="str">
        <f>Code!$L$207</f>
        <v>EF 60</v>
      </c>
      <c r="AY52" s="64" t="str">
        <f>Code!$L$208</f>
        <v>EF 60</v>
      </c>
      <c r="AZ52" s="64" t="str">
        <f>Code!$L$205</f>
        <v>EF 62</v>
      </c>
      <c r="BA52" s="23" t="s">
        <v>237</v>
      </c>
      <c r="BB52" s="23" t="s">
        <v>237</v>
      </c>
      <c r="BC52" s="23" t="s">
        <v>237</v>
      </c>
      <c r="BD52" s="39">
        <f t="shared" si="18"/>
        <v>3.9449687756074004E-4</v>
      </c>
      <c r="BE52" s="39">
        <f t="shared" si="19"/>
        <v>3.2487978152060944E-4</v>
      </c>
      <c r="BF52" s="18">
        <f>Measures!$C$3</f>
        <v>8</v>
      </c>
      <c r="BG52" s="41">
        <f>Measures!$C$4</f>
        <v>0.1</v>
      </c>
      <c r="BH52" s="41">
        <v>0.06</v>
      </c>
      <c r="BI52" s="18">
        <f>VLOOKUP(D52,Measures!$B$6:$C$21,2,FALSE)</f>
        <v>38</v>
      </c>
      <c r="BJ52" s="18">
        <f>Measures!$C$22</f>
        <v>44</v>
      </c>
      <c r="BK52" s="18">
        <f>Measures!$C$23</f>
        <v>19</v>
      </c>
      <c r="BL52" s="18">
        <f>Measures!$C$24</f>
        <v>13</v>
      </c>
      <c r="BM52" s="18">
        <f>Measures!$C$26</f>
        <v>0.32</v>
      </c>
      <c r="BN52" s="18">
        <f>Measures!$D$26</f>
        <v>0.25</v>
      </c>
      <c r="BO52" s="18">
        <f>Measures!$C$27</f>
        <v>14</v>
      </c>
      <c r="BP52" s="18">
        <f>Measures!$C$28</f>
        <v>15</v>
      </c>
      <c r="BQ52" s="88">
        <f>Measures!$C$29</f>
        <v>92</v>
      </c>
      <c r="BR52" s="88">
        <f>Measures!$C$30</f>
        <v>95</v>
      </c>
      <c r="BS52" s="88">
        <f>Measures!$C$31</f>
        <v>70</v>
      </c>
      <c r="BT52" s="64" t="str">
        <f>Code!$M$204</f>
        <v>EF 200</v>
      </c>
      <c r="BU52" s="64" t="str">
        <f>Code!$M$207</f>
        <v>EF 67</v>
      </c>
      <c r="BV52" s="64" t="str">
        <f>Code!$M$208</f>
        <v>EF 70</v>
      </c>
      <c r="BW52" s="64" t="str">
        <f>Code!$M$205</f>
        <v>EF 82</v>
      </c>
      <c r="BX52" s="64" t="s">
        <v>363</v>
      </c>
      <c r="BY52" s="64" t="s">
        <v>239</v>
      </c>
      <c r="BZ52" s="64" t="s">
        <v>240</v>
      </c>
      <c r="CA52" s="64"/>
      <c r="CB52" s="64"/>
      <c r="CC52" s="64"/>
      <c r="CD52" s="64"/>
      <c r="CE52" s="64"/>
      <c r="CF52" s="64"/>
      <c r="CG52" s="64"/>
      <c r="CH52" s="64"/>
      <c r="CI52" s="64"/>
      <c r="CJ52" s="64"/>
      <c r="CK52" s="64"/>
      <c r="CL52" s="64"/>
      <c r="CM52" s="18"/>
      <c r="CN52" s="18"/>
    </row>
    <row r="53" spans="1:92" ht="14.4" x14ac:dyDescent="0.3">
      <c r="A53" s="19" t="s">
        <v>95</v>
      </c>
      <c r="B53" s="31" t="s">
        <v>85</v>
      </c>
      <c r="C53" s="19" t="s">
        <v>71</v>
      </c>
      <c r="D53" s="19">
        <v>3</v>
      </c>
      <c r="E53" s="19">
        <f>VLOOKUP(D53,Lists!$B$3:$C$18,2,FALSE)</f>
        <v>3</v>
      </c>
      <c r="F53" s="19">
        <v>1</v>
      </c>
      <c r="G53" s="19" t="s">
        <v>66</v>
      </c>
      <c r="H53" s="23">
        <v>1600</v>
      </c>
      <c r="I53" s="37">
        <v>0.14016341923318668</v>
      </c>
      <c r="J53" s="36">
        <v>7.1357303575703178E-4</v>
      </c>
      <c r="K53" s="36">
        <f t="shared" si="4"/>
        <v>7.1357303575703178E-4</v>
      </c>
      <c r="L53" s="23">
        <v>3.32</v>
      </c>
      <c r="M53" s="35">
        <v>0.33</v>
      </c>
      <c r="N53" s="35">
        <f t="shared" si="5"/>
        <v>0.33</v>
      </c>
      <c r="O53" s="38">
        <v>6.6787658802177861</v>
      </c>
      <c r="P53" s="38">
        <f t="shared" si="6"/>
        <v>6.6787658802177861</v>
      </c>
      <c r="Q53" s="38">
        <v>1.3361692000000001</v>
      </c>
      <c r="R53" s="38">
        <v>0.96303017419071424</v>
      </c>
      <c r="S53" s="23">
        <v>1.23</v>
      </c>
      <c r="T53" s="23">
        <v>0.87</v>
      </c>
      <c r="U53" s="23">
        <v>10</v>
      </c>
      <c r="V53" s="23">
        <f t="shared" si="7"/>
        <v>10</v>
      </c>
      <c r="W53" s="23">
        <v>78</v>
      </c>
      <c r="X53" s="23">
        <f t="shared" si="8"/>
        <v>78</v>
      </c>
      <c r="Y53" s="23">
        <v>62</v>
      </c>
      <c r="Z53" s="23" t="str">
        <f>Code!$K$204</f>
        <v>EF 86</v>
      </c>
      <c r="AA53" s="23" t="str">
        <f>Code!$K$207</f>
        <v>EF 57</v>
      </c>
      <c r="AB53" s="23" t="str">
        <f>Code!$K$208</f>
        <v>EF 57</v>
      </c>
      <c r="AC53" s="23" t="str">
        <f>Code!$K$205</f>
        <v>EF 57</v>
      </c>
      <c r="AD53" s="23" t="s">
        <v>237</v>
      </c>
      <c r="AE53" s="23" t="s">
        <v>237</v>
      </c>
      <c r="AF53" s="23" t="s">
        <v>237</v>
      </c>
      <c r="AG53" s="39">
        <f t="shared" si="3"/>
        <v>7.1357303575703178E-4</v>
      </c>
      <c r="AH53" s="39">
        <f t="shared" si="9"/>
        <v>7.1357303575703178E-4</v>
      </c>
      <c r="AI53" s="18">
        <f t="shared" si="10"/>
        <v>3.32</v>
      </c>
      <c r="AJ53" s="41">
        <f>Code!$B$23</f>
        <v>0.15</v>
      </c>
      <c r="AK53" s="41">
        <f t="shared" si="11"/>
        <v>0.15</v>
      </c>
      <c r="AL53" s="110">
        <f t="shared" si="12"/>
        <v>6.6787658802177861</v>
      </c>
      <c r="AM53" s="110">
        <f t="shared" si="13"/>
        <v>6.6787658802177861</v>
      </c>
      <c r="AN53" s="110">
        <f t="shared" si="14"/>
        <v>1.3361692000000001</v>
      </c>
      <c r="AO53" s="110">
        <f t="shared" si="15"/>
        <v>0.96303017419071424</v>
      </c>
      <c r="AP53" s="18">
        <f>VLOOKUP(D53,Code!$B$92:$D$107,2,FALSE)</f>
        <v>0.32</v>
      </c>
      <c r="AQ53" s="18">
        <f>VLOOKUP(E53,Code!$B$92:$D$107,3,FALSE)</f>
        <v>0.25</v>
      </c>
      <c r="AR53" s="18">
        <f>Code!$C$132</f>
        <v>14</v>
      </c>
      <c r="AS53" s="18">
        <f t="shared" si="16"/>
        <v>14</v>
      </c>
      <c r="AT53" s="88">
        <f>Code!$C$189</f>
        <v>80</v>
      </c>
      <c r="AU53" s="88">
        <f t="shared" si="17"/>
        <v>80</v>
      </c>
      <c r="AV53" s="88">
        <f>Code!$C$198</f>
        <v>66</v>
      </c>
      <c r="AW53" s="18" t="str">
        <f>Code!$L$204</f>
        <v>EF 95</v>
      </c>
      <c r="AX53" s="64" t="str">
        <f>Code!$L$207</f>
        <v>EF 60</v>
      </c>
      <c r="AY53" s="64" t="str">
        <f>Code!$L$208</f>
        <v>EF 60</v>
      </c>
      <c r="AZ53" s="64" t="str">
        <f>Code!$L$205</f>
        <v>EF 62</v>
      </c>
      <c r="BA53" s="23" t="s">
        <v>237</v>
      </c>
      <c r="BB53" s="23" t="s">
        <v>237</v>
      </c>
      <c r="BC53" s="23" t="s">
        <v>237</v>
      </c>
      <c r="BD53" s="39">
        <f t="shared" si="18"/>
        <v>6.0653708039347702E-4</v>
      </c>
      <c r="BE53" s="39">
        <f t="shared" si="19"/>
        <v>4.9950112502992225E-4</v>
      </c>
      <c r="BF53" s="18">
        <f>Measures!$C$3</f>
        <v>8</v>
      </c>
      <c r="BG53" s="41">
        <f>Measures!$C$4</f>
        <v>0.1</v>
      </c>
      <c r="BH53" s="41">
        <v>0.06</v>
      </c>
      <c r="BI53" s="18">
        <f>VLOOKUP(D53,Measures!$B$6:$C$21,2,FALSE)</f>
        <v>30</v>
      </c>
      <c r="BJ53" s="18">
        <f>Measures!$C$22</f>
        <v>44</v>
      </c>
      <c r="BK53" s="18">
        <f>Measures!$C$23</f>
        <v>19</v>
      </c>
      <c r="BL53" s="18">
        <f>Measures!$C$24</f>
        <v>13</v>
      </c>
      <c r="BM53" s="18">
        <f>Measures!$C$26</f>
        <v>0.32</v>
      </c>
      <c r="BN53" s="18">
        <f>Measures!$D$26</f>
        <v>0.25</v>
      </c>
      <c r="BO53" s="18">
        <f>Measures!$C$27</f>
        <v>14</v>
      </c>
      <c r="BP53" s="18">
        <f>Measures!$C$28</f>
        <v>15</v>
      </c>
      <c r="BQ53" s="88">
        <f>Measures!$C$29</f>
        <v>92</v>
      </c>
      <c r="BR53" s="88">
        <f>Measures!$C$30</f>
        <v>95</v>
      </c>
      <c r="BS53" s="88">
        <f>Measures!$C$31</f>
        <v>70</v>
      </c>
      <c r="BT53" s="64" t="str">
        <f>Code!$M$204</f>
        <v>EF 200</v>
      </c>
      <c r="BU53" s="64" t="str">
        <f>Code!$M$207</f>
        <v>EF 67</v>
      </c>
      <c r="BV53" s="64" t="str">
        <f>Code!$M$208</f>
        <v>EF 70</v>
      </c>
      <c r="BW53" s="64" t="str">
        <f>Code!$M$205</f>
        <v>EF 82</v>
      </c>
      <c r="BX53" s="64" t="s">
        <v>363</v>
      </c>
      <c r="BY53" s="64" t="s">
        <v>239</v>
      </c>
      <c r="BZ53" s="64" t="s">
        <v>240</v>
      </c>
      <c r="CA53" s="64"/>
      <c r="CB53" s="64"/>
      <c r="CC53" s="64"/>
      <c r="CD53" s="64"/>
      <c r="CE53" s="64"/>
      <c r="CF53" s="64"/>
      <c r="CG53" s="64"/>
      <c r="CH53" s="64"/>
      <c r="CI53" s="64"/>
      <c r="CJ53" s="64"/>
      <c r="CK53" s="64"/>
      <c r="CL53" s="64"/>
      <c r="CM53" s="18"/>
      <c r="CN53" s="18"/>
    </row>
    <row r="54" spans="1:92" ht="14.4" x14ac:dyDescent="0.3">
      <c r="A54" s="19" t="s">
        <v>95</v>
      </c>
      <c r="B54" s="31" t="s">
        <v>85</v>
      </c>
      <c r="C54" s="19" t="s">
        <v>71</v>
      </c>
      <c r="D54" s="19">
        <v>3</v>
      </c>
      <c r="E54" s="19">
        <f>VLOOKUP(D54,Lists!$B$3:$C$18,2,FALSE)</f>
        <v>3</v>
      </c>
      <c r="F54" s="19">
        <v>2</v>
      </c>
      <c r="G54" s="19" t="s">
        <v>66</v>
      </c>
      <c r="H54" s="23">
        <v>1990</v>
      </c>
      <c r="I54" s="37">
        <v>0.14016341923318668</v>
      </c>
      <c r="J54" s="36">
        <v>7.1357303575703178E-4</v>
      </c>
      <c r="K54" s="36">
        <f t="shared" si="4"/>
        <v>7.1357303575703178E-4</v>
      </c>
      <c r="L54" s="23">
        <v>3.32</v>
      </c>
      <c r="M54" s="35">
        <v>0.33</v>
      </c>
      <c r="N54" s="35">
        <f t="shared" si="5"/>
        <v>0.33</v>
      </c>
      <c r="O54" s="38">
        <v>6.6787658802177861</v>
      </c>
      <c r="P54" s="38">
        <f t="shared" si="6"/>
        <v>6.6787658802177861</v>
      </c>
      <c r="Q54" s="38">
        <v>1.3361692000000001</v>
      </c>
      <c r="R54" s="38">
        <v>0.96303017419071424</v>
      </c>
      <c r="S54" s="23">
        <v>1.23</v>
      </c>
      <c r="T54" s="23">
        <v>0.87</v>
      </c>
      <c r="U54" s="23">
        <v>10</v>
      </c>
      <c r="V54" s="23">
        <f t="shared" si="7"/>
        <v>10</v>
      </c>
      <c r="W54" s="23">
        <v>78</v>
      </c>
      <c r="X54" s="23">
        <f t="shared" si="8"/>
        <v>78</v>
      </c>
      <c r="Y54" s="23">
        <v>62</v>
      </c>
      <c r="Z54" s="23" t="str">
        <f>Code!$K$204</f>
        <v>EF 86</v>
      </c>
      <c r="AA54" s="23" t="str">
        <f>Code!$K$207</f>
        <v>EF 57</v>
      </c>
      <c r="AB54" s="23" t="str">
        <f>Code!$K$208</f>
        <v>EF 57</v>
      </c>
      <c r="AC54" s="23" t="str">
        <f>Code!$K$205</f>
        <v>EF 57</v>
      </c>
      <c r="AD54" s="23" t="s">
        <v>237</v>
      </c>
      <c r="AE54" s="23" t="s">
        <v>237</v>
      </c>
      <c r="AF54" s="23" t="s">
        <v>237</v>
      </c>
      <c r="AG54" s="39">
        <f t="shared" si="3"/>
        <v>7.1357303575703178E-4</v>
      </c>
      <c r="AH54" s="39">
        <f t="shared" si="9"/>
        <v>7.1357303575703178E-4</v>
      </c>
      <c r="AI54" s="18">
        <f t="shared" si="10"/>
        <v>3.32</v>
      </c>
      <c r="AJ54" s="41">
        <f>Code!$B$23</f>
        <v>0.15</v>
      </c>
      <c r="AK54" s="41">
        <f t="shared" si="11"/>
        <v>0.15</v>
      </c>
      <c r="AL54" s="110">
        <f t="shared" si="12"/>
        <v>6.6787658802177861</v>
      </c>
      <c r="AM54" s="110">
        <f t="shared" si="13"/>
        <v>6.6787658802177861</v>
      </c>
      <c r="AN54" s="110">
        <f t="shared" si="14"/>
        <v>1.3361692000000001</v>
      </c>
      <c r="AO54" s="110">
        <f t="shared" si="15"/>
        <v>0.96303017419071424</v>
      </c>
      <c r="AP54" s="18">
        <f>VLOOKUP(D54,Code!$B$92:$D$107,2,FALSE)</f>
        <v>0.32</v>
      </c>
      <c r="AQ54" s="18">
        <f>VLOOKUP(E54,Code!$B$92:$D$107,3,FALSE)</f>
        <v>0.25</v>
      </c>
      <c r="AR54" s="18">
        <f>Code!$C$132</f>
        <v>14</v>
      </c>
      <c r="AS54" s="18">
        <f t="shared" si="16"/>
        <v>14</v>
      </c>
      <c r="AT54" s="88">
        <f>Code!$C$189</f>
        <v>80</v>
      </c>
      <c r="AU54" s="88">
        <f t="shared" si="17"/>
        <v>80</v>
      </c>
      <c r="AV54" s="88">
        <f>Code!$C$198</f>
        <v>66</v>
      </c>
      <c r="AW54" s="18" t="str">
        <f>Code!$L$204</f>
        <v>EF 95</v>
      </c>
      <c r="AX54" s="64" t="str">
        <f>Code!$L$207</f>
        <v>EF 60</v>
      </c>
      <c r="AY54" s="64" t="str">
        <f>Code!$L$208</f>
        <v>EF 60</v>
      </c>
      <c r="AZ54" s="64" t="str">
        <f>Code!$L$205</f>
        <v>EF 62</v>
      </c>
      <c r="BA54" s="23" t="s">
        <v>237</v>
      </c>
      <c r="BB54" s="23" t="s">
        <v>237</v>
      </c>
      <c r="BC54" s="23" t="s">
        <v>237</v>
      </c>
      <c r="BD54" s="39">
        <f t="shared" si="18"/>
        <v>6.0653708039347702E-4</v>
      </c>
      <c r="BE54" s="39">
        <f t="shared" si="19"/>
        <v>4.9950112502992225E-4</v>
      </c>
      <c r="BF54" s="18">
        <f>Measures!$C$3</f>
        <v>8</v>
      </c>
      <c r="BG54" s="41">
        <f>Measures!$C$4</f>
        <v>0.1</v>
      </c>
      <c r="BH54" s="41">
        <v>0.06</v>
      </c>
      <c r="BI54" s="18">
        <f>VLOOKUP(D54,Measures!$B$6:$C$21,2,FALSE)</f>
        <v>30</v>
      </c>
      <c r="BJ54" s="18">
        <f>Measures!$C$22</f>
        <v>44</v>
      </c>
      <c r="BK54" s="18">
        <f>Measures!$C$23</f>
        <v>19</v>
      </c>
      <c r="BL54" s="18">
        <f>Measures!$C$24</f>
        <v>13</v>
      </c>
      <c r="BM54" s="18">
        <f>Measures!$C$26</f>
        <v>0.32</v>
      </c>
      <c r="BN54" s="18">
        <f>Measures!$D$26</f>
        <v>0.25</v>
      </c>
      <c r="BO54" s="18">
        <f>Measures!$C$27</f>
        <v>14</v>
      </c>
      <c r="BP54" s="18">
        <f>Measures!$C$28</f>
        <v>15</v>
      </c>
      <c r="BQ54" s="88">
        <f>Measures!$C$29</f>
        <v>92</v>
      </c>
      <c r="BR54" s="88">
        <f>Measures!$C$30</f>
        <v>95</v>
      </c>
      <c r="BS54" s="88">
        <f>Measures!$C$31</f>
        <v>70</v>
      </c>
      <c r="BT54" s="64" t="str">
        <f>Code!$M$204</f>
        <v>EF 200</v>
      </c>
      <c r="BU54" s="64" t="str">
        <f>Code!$M$207</f>
        <v>EF 67</v>
      </c>
      <c r="BV54" s="64" t="str">
        <f>Code!$M$208</f>
        <v>EF 70</v>
      </c>
      <c r="BW54" s="64" t="str">
        <f>Code!$M$205</f>
        <v>EF 82</v>
      </c>
      <c r="BX54" s="64" t="s">
        <v>363</v>
      </c>
      <c r="BY54" s="64" t="s">
        <v>239</v>
      </c>
      <c r="BZ54" s="64" t="s">
        <v>240</v>
      </c>
      <c r="CA54" s="64"/>
      <c r="CB54" s="64"/>
      <c r="CC54" s="64"/>
      <c r="CD54" s="64"/>
      <c r="CE54" s="64"/>
      <c r="CF54" s="64"/>
      <c r="CG54" s="64"/>
      <c r="CH54" s="64"/>
      <c r="CI54" s="64"/>
      <c r="CJ54" s="64"/>
      <c r="CK54" s="64"/>
      <c r="CL54" s="64"/>
      <c r="CM54" s="18"/>
      <c r="CN54" s="18"/>
    </row>
    <row r="55" spans="1:92" ht="14.4" x14ac:dyDescent="0.3">
      <c r="A55" s="19" t="s">
        <v>22</v>
      </c>
      <c r="B55" s="31" t="s">
        <v>85</v>
      </c>
      <c r="C55" s="19" t="s">
        <v>71</v>
      </c>
      <c r="D55" s="19">
        <v>3</v>
      </c>
      <c r="E55" s="19">
        <f>VLOOKUP(D55,Lists!$B$3:$C$18,2,FALSE)</f>
        <v>3</v>
      </c>
      <c r="F55" s="19">
        <v>1</v>
      </c>
      <c r="G55" s="19" t="s">
        <v>66</v>
      </c>
      <c r="H55" s="23">
        <v>1600</v>
      </c>
      <c r="I55" s="37">
        <v>0.14016341923318668</v>
      </c>
      <c r="J55" s="36">
        <v>7.1357303575703178E-4</v>
      </c>
      <c r="K55" s="36">
        <f t="shared" si="4"/>
        <v>7.1357303575703178E-4</v>
      </c>
      <c r="L55" s="23">
        <v>3.32</v>
      </c>
      <c r="M55" s="35">
        <v>0.33</v>
      </c>
      <c r="N55" s="35">
        <f t="shared" si="5"/>
        <v>0.33</v>
      </c>
      <c r="O55" s="38">
        <v>6.6787658802177861</v>
      </c>
      <c r="P55" s="38">
        <f t="shared" si="6"/>
        <v>6.6787658802177861</v>
      </c>
      <c r="Q55" s="38">
        <v>1.3361692000000001</v>
      </c>
      <c r="R55" s="38">
        <v>0.96303017419071424</v>
      </c>
      <c r="S55" s="23">
        <v>1.23</v>
      </c>
      <c r="T55" s="23">
        <v>0.87</v>
      </c>
      <c r="U55" s="23">
        <v>10</v>
      </c>
      <c r="V55" s="23">
        <f t="shared" si="7"/>
        <v>10</v>
      </c>
      <c r="W55" s="23">
        <v>78</v>
      </c>
      <c r="X55" s="23">
        <f t="shared" si="8"/>
        <v>78</v>
      </c>
      <c r="Y55" s="23">
        <v>62</v>
      </c>
      <c r="Z55" s="23" t="str">
        <f>Code!$K$204</f>
        <v>EF 86</v>
      </c>
      <c r="AA55" s="23" t="str">
        <f>Code!$K$207</f>
        <v>EF 57</v>
      </c>
      <c r="AB55" s="23" t="str">
        <f>Code!$K$208</f>
        <v>EF 57</v>
      </c>
      <c r="AC55" s="23" t="str">
        <f>Code!$K$205</f>
        <v>EF 57</v>
      </c>
      <c r="AD55" s="23" t="s">
        <v>237</v>
      </c>
      <c r="AE55" s="23" t="s">
        <v>237</v>
      </c>
      <c r="AF55" s="23" t="s">
        <v>237</v>
      </c>
      <c r="AG55" s="39">
        <f t="shared" si="3"/>
        <v>7.1357303575703178E-4</v>
      </c>
      <c r="AH55" s="39">
        <f t="shared" si="9"/>
        <v>7.1357303575703178E-4</v>
      </c>
      <c r="AI55" s="18">
        <f t="shared" si="10"/>
        <v>3.32</v>
      </c>
      <c r="AJ55" s="41">
        <f>Code!$B$23</f>
        <v>0.15</v>
      </c>
      <c r="AK55" s="41">
        <f t="shared" si="11"/>
        <v>0.15</v>
      </c>
      <c r="AL55" s="110">
        <f t="shared" si="12"/>
        <v>6.6787658802177861</v>
      </c>
      <c r="AM55" s="110">
        <f t="shared" si="13"/>
        <v>6.6787658802177861</v>
      </c>
      <c r="AN55" s="110">
        <f t="shared" si="14"/>
        <v>1.3361692000000001</v>
      </c>
      <c r="AO55" s="110">
        <f t="shared" si="15"/>
        <v>0.96303017419071424</v>
      </c>
      <c r="AP55" s="18">
        <f>VLOOKUP(D55,Code!$B$92:$D$107,2,FALSE)</f>
        <v>0.32</v>
      </c>
      <c r="AQ55" s="18">
        <f>VLOOKUP(E55,Code!$B$92:$D$107,3,FALSE)</f>
        <v>0.25</v>
      </c>
      <c r="AR55" s="18">
        <f>Code!$C$132</f>
        <v>14</v>
      </c>
      <c r="AS55" s="18">
        <f t="shared" si="16"/>
        <v>14</v>
      </c>
      <c r="AT55" s="88">
        <f>Code!$C$189</f>
        <v>80</v>
      </c>
      <c r="AU55" s="88">
        <f t="shared" si="17"/>
        <v>80</v>
      </c>
      <c r="AV55" s="88">
        <f>Code!$C$198</f>
        <v>66</v>
      </c>
      <c r="AW55" s="18" t="str">
        <f>Code!$L$204</f>
        <v>EF 95</v>
      </c>
      <c r="AX55" s="64" t="str">
        <f>Code!$L$207</f>
        <v>EF 60</v>
      </c>
      <c r="AY55" s="64" t="str">
        <f>Code!$L$208</f>
        <v>EF 60</v>
      </c>
      <c r="AZ55" s="64" t="str">
        <f>Code!$L$205</f>
        <v>EF 62</v>
      </c>
      <c r="BA55" s="23" t="s">
        <v>237</v>
      </c>
      <c r="BB55" s="23" t="s">
        <v>237</v>
      </c>
      <c r="BC55" s="23" t="s">
        <v>237</v>
      </c>
      <c r="BD55" s="39">
        <f t="shared" si="18"/>
        <v>6.0653708039347702E-4</v>
      </c>
      <c r="BE55" s="39">
        <f t="shared" si="19"/>
        <v>4.9950112502992225E-4</v>
      </c>
      <c r="BF55" s="18">
        <f>Measures!$C$3</f>
        <v>8</v>
      </c>
      <c r="BG55" s="41">
        <f>Measures!$C$4</f>
        <v>0.1</v>
      </c>
      <c r="BH55" s="41">
        <v>0.06</v>
      </c>
      <c r="BI55" s="18">
        <f>VLOOKUP(D55,Measures!$B$6:$C$21,2,FALSE)</f>
        <v>30</v>
      </c>
      <c r="BJ55" s="18">
        <f>Measures!$C$22</f>
        <v>44</v>
      </c>
      <c r="BK55" s="18">
        <f>Measures!$C$23</f>
        <v>19</v>
      </c>
      <c r="BL55" s="18">
        <f>Measures!$C$24</f>
        <v>13</v>
      </c>
      <c r="BM55" s="18">
        <f>Measures!$C$26</f>
        <v>0.32</v>
      </c>
      <c r="BN55" s="18">
        <f>Measures!$D$26</f>
        <v>0.25</v>
      </c>
      <c r="BO55" s="18">
        <f>Measures!$C$27</f>
        <v>14</v>
      </c>
      <c r="BP55" s="18">
        <f>Measures!$C$28</f>
        <v>15</v>
      </c>
      <c r="BQ55" s="88">
        <f>Measures!$C$29</f>
        <v>92</v>
      </c>
      <c r="BR55" s="88">
        <f>Measures!$C$30</f>
        <v>95</v>
      </c>
      <c r="BS55" s="88">
        <f>Measures!$C$31</f>
        <v>70</v>
      </c>
      <c r="BT55" s="64" t="str">
        <f>Code!$M$204</f>
        <v>EF 200</v>
      </c>
      <c r="BU55" s="64" t="str">
        <f>Code!$M$207</f>
        <v>EF 67</v>
      </c>
      <c r="BV55" s="64" t="str">
        <f>Code!$M$208</f>
        <v>EF 70</v>
      </c>
      <c r="BW55" s="64" t="str">
        <f>Code!$M$205</f>
        <v>EF 82</v>
      </c>
      <c r="BX55" s="64" t="s">
        <v>363</v>
      </c>
      <c r="BY55" s="64" t="s">
        <v>239</v>
      </c>
      <c r="BZ55" s="64" t="s">
        <v>240</v>
      </c>
      <c r="CA55" s="64"/>
      <c r="CB55" s="64"/>
      <c r="CC55" s="64"/>
      <c r="CD55" s="64"/>
      <c r="CE55" s="64"/>
      <c r="CF55" s="64"/>
      <c r="CG55" s="64"/>
      <c r="CH55" s="64"/>
      <c r="CI55" s="64"/>
      <c r="CJ55" s="64"/>
      <c r="CK55" s="64"/>
      <c r="CL55" s="64"/>
      <c r="CM55" s="18"/>
      <c r="CN55" s="18"/>
    </row>
    <row r="56" spans="1:92" ht="14.4" x14ac:dyDescent="0.3">
      <c r="A56" s="19" t="s">
        <v>22</v>
      </c>
      <c r="B56" s="31" t="s">
        <v>85</v>
      </c>
      <c r="C56" s="19" t="s">
        <v>71</v>
      </c>
      <c r="D56" s="19">
        <v>3</v>
      </c>
      <c r="E56" s="19">
        <f>VLOOKUP(D56,Lists!$B$3:$C$18,2,FALSE)</f>
        <v>3</v>
      </c>
      <c r="F56" s="19">
        <v>2</v>
      </c>
      <c r="G56" s="19" t="s">
        <v>66</v>
      </c>
      <c r="H56" s="23">
        <v>1990</v>
      </c>
      <c r="I56" s="37">
        <v>0.14016341923318668</v>
      </c>
      <c r="J56" s="36">
        <v>7.1357303575703178E-4</v>
      </c>
      <c r="K56" s="36">
        <f t="shared" si="4"/>
        <v>7.1357303575703178E-4</v>
      </c>
      <c r="L56" s="23">
        <v>3.32</v>
      </c>
      <c r="M56" s="35">
        <v>0.33</v>
      </c>
      <c r="N56" s="35">
        <f t="shared" si="5"/>
        <v>0.33</v>
      </c>
      <c r="O56" s="38">
        <v>6.6787658802177861</v>
      </c>
      <c r="P56" s="38">
        <f t="shared" si="6"/>
        <v>6.6787658802177861</v>
      </c>
      <c r="Q56" s="38">
        <v>1.3361692000000001</v>
      </c>
      <c r="R56" s="38">
        <v>0.96303017419071424</v>
      </c>
      <c r="S56" s="23">
        <v>1.23</v>
      </c>
      <c r="T56" s="23">
        <v>0.87</v>
      </c>
      <c r="U56" s="23">
        <v>10</v>
      </c>
      <c r="V56" s="23">
        <f t="shared" si="7"/>
        <v>10</v>
      </c>
      <c r="W56" s="23">
        <v>78</v>
      </c>
      <c r="X56" s="23">
        <f t="shared" si="8"/>
        <v>78</v>
      </c>
      <c r="Y56" s="23">
        <v>62</v>
      </c>
      <c r="Z56" s="23" t="str">
        <f>Code!$K$204</f>
        <v>EF 86</v>
      </c>
      <c r="AA56" s="23" t="str">
        <f>Code!$K$207</f>
        <v>EF 57</v>
      </c>
      <c r="AB56" s="23" t="str">
        <f>Code!$K$208</f>
        <v>EF 57</v>
      </c>
      <c r="AC56" s="23" t="str">
        <f>Code!$K$205</f>
        <v>EF 57</v>
      </c>
      <c r="AD56" s="23" t="s">
        <v>237</v>
      </c>
      <c r="AE56" s="23" t="s">
        <v>237</v>
      </c>
      <c r="AF56" s="23" t="s">
        <v>237</v>
      </c>
      <c r="AG56" s="39">
        <f t="shared" si="3"/>
        <v>7.1357303575703178E-4</v>
      </c>
      <c r="AH56" s="39">
        <f t="shared" si="9"/>
        <v>7.1357303575703178E-4</v>
      </c>
      <c r="AI56" s="18">
        <f t="shared" si="10"/>
        <v>3.32</v>
      </c>
      <c r="AJ56" s="41">
        <f>Code!$B$23</f>
        <v>0.15</v>
      </c>
      <c r="AK56" s="41">
        <f t="shared" si="11"/>
        <v>0.15</v>
      </c>
      <c r="AL56" s="110">
        <f t="shared" si="12"/>
        <v>6.6787658802177861</v>
      </c>
      <c r="AM56" s="110">
        <f t="shared" si="13"/>
        <v>6.6787658802177861</v>
      </c>
      <c r="AN56" s="110">
        <f t="shared" si="14"/>
        <v>1.3361692000000001</v>
      </c>
      <c r="AO56" s="110">
        <f t="shared" si="15"/>
        <v>0.96303017419071424</v>
      </c>
      <c r="AP56" s="18">
        <f>VLOOKUP(D56,Code!$B$92:$D$107,2,FALSE)</f>
        <v>0.32</v>
      </c>
      <c r="AQ56" s="18">
        <f>VLOOKUP(E56,Code!$B$92:$D$107,3,FALSE)</f>
        <v>0.25</v>
      </c>
      <c r="AR56" s="18">
        <f>Code!$C$132</f>
        <v>14</v>
      </c>
      <c r="AS56" s="18">
        <f t="shared" si="16"/>
        <v>14</v>
      </c>
      <c r="AT56" s="88">
        <f>Code!$C$189</f>
        <v>80</v>
      </c>
      <c r="AU56" s="88">
        <f t="shared" si="17"/>
        <v>80</v>
      </c>
      <c r="AV56" s="88">
        <f>Code!$C$198</f>
        <v>66</v>
      </c>
      <c r="AW56" s="18" t="str">
        <f>Code!$L$204</f>
        <v>EF 95</v>
      </c>
      <c r="AX56" s="64" t="str">
        <f>Code!$L$207</f>
        <v>EF 60</v>
      </c>
      <c r="AY56" s="64" t="str">
        <f>Code!$L$208</f>
        <v>EF 60</v>
      </c>
      <c r="AZ56" s="64" t="str">
        <f>Code!$L$205</f>
        <v>EF 62</v>
      </c>
      <c r="BA56" s="23" t="s">
        <v>237</v>
      </c>
      <c r="BB56" s="23" t="s">
        <v>237</v>
      </c>
      <c r="BC56" s="23" t="s">
        <v>237</v>
      </c>
      <c r="BD56" s="39">
        <f t="shared" si="18"/>
        <v>6.0653708039347702E-4</v>
      </c>
      <c r="BE56" s="39">
        <f t="shared" si="19"/>
        <v>4.9950112502992225E-4</v>
      </c>
      <c r="BF56" s="18">
        <f>Measures!$C$3</f>
        <v>8</v>
      </c>
      <c r="BG56" s="41">
        <f>Measures!$C$4</f>
        <v>0.1</v>
      </c>
      <c r="BH56" s="41">
        <v>0.06</v>
      </c>
      <c r="BI56" s="18">
        <f>VLOOKUP(D56,Measures!$B$6:$C$21,2,FALSE)</f>
        <v>30</v>
      </c>
      <c r="BJ56" s="18">
        <f>Measures!$C$22</f>
        <v>44</v>
      </c>
      <c r="BK56" s="18">
        <f>Measures!$C$23</f>
        <v>19</v>
      </c>
      <c r="BL56" s="18">
        <f>Measures!$C$24</f>
        <v>13</v>
      </c>
      <c r="BM56" s="18">
        <f>Measures!$C$26</f>
        <v>0.32</v>
      </c>
      <c r="BN56" s="18">
        <f>Measures!$D$26</f>
        <v>0.25</v>
      </c>
      <c r="BO56" s="18">
        <f>Measures!$C$27</f>
        <v>14</v>
      </c>
      <c r="BP56" s="18">
        <f>Measures!$C$28</f>
        <v>15</v>
      </c>
      <c r="BQ56" s="88">
        <f>Measures!$C$29</f>
        <v>92</v>
      </c>
      <c r="BR56" s="88">
        <f>Measures!$C$30</f>
        <v>95</v>
      </c>
      <c r="BS56" s="88">
        <f>Measures!$C$31</f>
        <v>70</v>
      </c>
      <c r="BT56" s="64" t="str">
        <f>Code!$M$204</f>
        <v>EF 200</v>
      </c>
      <c r="BU56" s="64" t="str">
        <f>Code!$M$207</f>
        <v>EF 67</v>
      </c>
      <c r="BV56" s="64" t="str">
        <f>Code!$M$208</f>
        <v>EF 70</v>
      </c>
      <c r="BW56" s="64" t="str">
        <f>Code!$M$205</f>
        <v>EF 82</v>
      </c>
      <c r="BX56" s="64" t="s">
        <v>363</v>
      </c>
      <c r="BY56" s="64" t="s">
        <v>239</v>
      </c>
      <c r="BZ56" s="64" t="s">
        <v>240</v>
      </c>
      <c r="CA56" s="64"/>
      <c r="CB56" s="64"/>
      <c r="CC56" s="64"/>
      <c r="CD56" s="64"/>
      <c r="CE56" s="64"/>
      <c r="CF56" s="64"/>
      <c r="CG56" s="64"/>
      <c r="CH56" s="64"/>
      <c r="CI56" s="64"/>
      <c r="CJ56" s="64"/>
      <c r="CK56" s="64"/>
      <c r="CL56" s="64"/>
      <c r="CM56" s="18"/>
      <c r="CN56" s="18"/>
    </row>
    <row r="57" spans="1:92" ht="14.4" x14ac:dyDescent="0.3">
      <c r="A57" s="19" t="s">
        <v>95</v>
      </c>
      <c r="B57" s="31" t="s">
        <v>85</v>
      </c>
      <c r="C57" s="19" t="s">
        <v>87</v>
      </c>
      <c r="D57" s="19">
        <v>3</v>
      </c>
      <c r="E57" s="19">
        <f>VLOOKUP(D57,Lists!$B$3:$C$18,2,FALSE)</f>
        <v>3</v>
      </c>
      <c r="F57" s="19">
        <v>1</v>
      </c>
      <c r="G57" s="19" t="s">
        <v>66</v>
      </c>
      <c r="H57" s="23">
        <v>1600</v>
      </c>
      <c r="I57" s="37">
        <v>0.14016341923318668</v>
      </c>
      <c r="J57" s="36">
        <v>7.1357303575703178E-4</v>
      </c>
      <c r="K57" s="36">
        <f t="shared" si="4"/>
        <v>7.1357303575703178E-4</v>
      </c>
      <c r="L57" s="23">
        <v>3.32</v>
      </c>
      <c r="M57" s="35">
        <v>0.33</v>
      </c>
      <c r="N57" s="35">
        <f t="shared" si="5"/>
        <v>0.33</v>
      </c>
      <c r="O57" s="38">
        <v>6.6787658802177861</v>
      </c>
      <c r="P57" s="38">
        <f t="shared" si="6"/>
        <v>6.6787658802177861</v>
      </c>
      <c r="Q57" s="38">
        <v>1.3361692000000001</v>
      </c>
      <c r="R57" s="38">
        <v>0.96303017419071424</v>
      </c>
      <c r="S57" s="23">
        <v>1.23</v>
      </c>
      <c r="T57" s="23">
        <v>0.87</v>
      </c>
      <c r="U57" s="23">
        <v>10</v>
      </c>
      <c r="V57" s="23">
        <f t="shared" si="7"/>
        <v>10</v>
      </c>
      <c r="W57" s="23">
        <v>78</v>
      </c>
      <c r="X57" s="23">
        <f t="shared" si="8"/>
        <v>78</v>
      </c>
      <c r="Y57" s="23">
        <v>62</v>
      </c>
      <c r="Z57" s="23" t="str">
        <f>Code!$K$204</f>
        <v>EF 86</v>
      </c>
      <c r="AA57" s="23" t="str">
        <f>Code!$K$207</f>
        <v>EF 57</v>
      </c>
      <c r="AB57" s="23" t="str">
        <f>Code!$K$208</f>
        <v>EF 57</v>
      </c>
      <c r="AC57" s="23" t="str">
        <f>Code!$K$205</f>
        <v>EF 57</v>
      </c>
      <c r="AD57" s="23" t="s">
        <v>237</v>
      </c>
      <c r="AE57" s="23" t="s">
        <v>237</v>
      </c>
      <c r="AF57" s="23" t="s">
        <v>237</v>
      </c>
      <c r="AG57" s="39">
        <f t="shared" si="3"/>
        <v>7.1357303575703178E-4</v>
      </c>
      <c r="AH57" s="39">
        <f t="shared" si="9"/>
        <v>7.1357303575703178E-4</v>
      </c>
      <c r="AI57" s="18">
        <f t="shared" si="10"/>
        <v>3.32</v>
      </c>
      <c r="AJ57" s="41">
        <f>Code!$B$23</f>
        <v>0.15</v>
      </c>
      <c r="AK57" s="41">
        <f t="shared" si="11"/>
        <v>0.15</v>
      </c>
      <c r="AL57" s="110">
        <f t="shared" si="12"/>
        <v>6.6787658802177861</v>
      </c>
      <c r="AM57" s="110">
        <f t="shared" si="13"/>
        <v>6.6787658802177861</v>
      </c>
      <c r="AN57" s="110">
        <f t="shared" si="14"/>
        <v>1.3361692000000001</v>
      </c>
      <c r="AO57" s="110">
        <f t="shared" si="15"/>
        <v>0.96303017419071424</v>
      </c>
      <c r="AP57" s="18">
        <f>VLOOKUP(D57,Code!$B$92:$D$107,2,FALSE)</f>
        <v>0.32</v>
      </c>
      <c r="AQ57" s="18">
        <f>VLOOKUP(E57,Code!$B$92:$D$107,3,FALSE)</f>
        <v>0.25</v>
      </c>
      <c r="AR57" s="18">
        <f>Code!$C$132</f>
        <v>14</v>
      </c>
      <c r="AS57" s="18">
        <f t="shared" si="16"/>
        <v>14</v>
      </c>
      <c r="AT57" s="88">
        <f>Code!$C$189</f>
        <v>80</v>
      </c>
      <c r="AU57" s="88">
        <f t="shared" si="17"/>
        <v>80</v>
      </c>
      <c r="AV57" s="88">
        <f>Code!$C$198</f>
        <v>66</v>
      </c>
      <c r="AW57" s="18" t="str">
        <f>Code!$L$204</f>
        <v>EF 95</v>
      </c>
      <c r="AX57" s="64" t="str">
        <f>Code!$L$207</f>
        <v>EF 60</v>
      </c>
      <c r="AY57" s="64" t="str">
        <f>Code!$L$208</f>
        <v>EF 60</v>
      </c>
      <c r="AZ57" s="64" t="str">
        <f>Code!$L$205</f>
        <v>EF 62</v>
      </c>
      <c r="BA57" s="23" t="s">
        <v>237</v>
      </c>
      <c r="BB57" s="23" t="s">
        <v>237</v>
      </c>
      <c r="BC57" s="23" t="s">
        <v>237</v>
      </c>
      <c r="BD57" s="39">
        <f t="shared" si="18"/>
        <v>6.0653708039347702E-4</v>
      </c>
      <c r="BE57" s="39">
        <f t="shared" si="19"/>
        <v>4.9950112502992225E-4</v>
      </c>
      <c r="BF57" s="18">
        <f>Measures!$C$3</f>
        <v>8</v>
      </c>
      <c r="BG57" s="41">
        <f>Measures!$C$4</f>
        <v>0.1</v>
      </c>
      <c r="BH57" s="41">
        <v>0.06</v>
      </c>
      <c r="BI57" s="18">
        <f>VLOOKUP(D57,Measures!$B$6:$C$21,2,FALSE)</f>
        <v>30</v>
      </c>
      <c r="BJ57" s="18">
        <f>Measures!$C$22</f>
        <v>44</v>
      </c>
      <c r="BK57" s="18">
        <f>Measures!$C$23</f>
        <v>19</v>
      </c>
      <c r="BL57" s="18">
        <f>Measures!$C$24</f>
        <v>13</v>
      </c>
      <c r="BM57" s="18">
        <f>Measures!$C$26</f>
        <v>0.32</v>
      </c>
      <c r="BN57" s="18">
        <f>Measures!$D$26</f>
        <v>0.25</v>
      </c>
      <c r="BO57" s="18">
        <f>Measures!$C$27</f>
        <v>14</v>
      </c>
      <c r="BP57" s="18">
        <f>Measures!$C$28</f>
        <v>15</v>
      </c>
      <c r="BQ57" s="88">
        <f>Measures!$C$29</f>
        <v>92</v>
      </c>
      <c r="BR57" s="88">
        <f>Measures!$C$30</f>
        <v>95</v>
      </c>
      <c r="BS57" s="88">
        <f>Measures!$C$31</f>
        <v>70</v>
      </c>
      <c r="BT57" s="64" t="str">
        <f>Code!$M$204</f>
        <v>EF 200</v>
      </c>
      <c r="BU57" s="64" t="str">
        <f>Code!$M$207</f>
        <v>EF 67</v>
      </c>
      <c r="BV57" s="64" t="str">
        <f>Code!$M$208</f>
        <v>EF 70</v>
      </c>
      <c r="BW57" s="64" t="str">
        <f>Code!$M$205</f>
        <v>EF 82</v>
      </c>
      <c r="BX57" s="64" t="s">
        <v>363</v>
      </c>
      <c r="BY57" s="64" t="s">
        <v>239</v>
      </c>
      <c r="BZ57" s="64" t="s">
        <v>240</v>
      </c>
      <c r="CA57" s="64"/>
      <c r="CB57" s="64"/>
      <c r="CC57" s="64"/>
      <c r="CD57" s="64"/>
      <c r="CE57" s="64"/>
      <c r="CF57" s="64"/>
      <c r="CG57" s="64"/>
      <c r="CH57" s="64"/>
      <c r="CI57" s="64"/>
      <c r="CJ57" s="64"/>
      <c r="CK57" s="64"/>
      <c r="CL57" s="64"/>
      <c r="CM57" s="18"/>
      <c r="CN57" s="18"/>
    </row>
    <row r="58" spans="1:92" ht="14.4" x14ac:dyDescent="0.3">
      <c r="A58" s="19" t="s">
        <v>95</v>
      </c>
      <c r="B58" s="31" t="s">
        <v>85</v>
      </c>
      <c r="C58" s="19" t="s">
        <v>87</v>
      </c>
      <c r="D58" s="19">
        <v>3</v>
      </c>
      <c r="E58" s="19">
        <f>VLOOKUP(D58,Lists!$B$3:$C$18,2,FALSE)</f>
        <v>3</v>
      </c>
      <c r="F58" s="19">
        <v>2</v>
      </c>
      <c r="G58" s="19" t="s">
        <v>66</v>
      </c>
      <c r="H58" s="23">
        <v>1990</v>
      </c>
      <c r="I58" s="37">
        <v>0.14016341923318668</v>
      </c>
      <c r="J58" s="36">
        <v>7.1357303575703178E-4</v>
      </c>
      <c r="K58" s="36">
        <f t="shared" si="4"/>
        <v>7.1357303575703178E-4</v>
      </c>
      <c r="L58" s="23">
        <v>3.32</v>
      </c>
      <c r="M58" s="35">
        <v>0.33</v>
      </c>
      <c r="N58" s="35">
        <f t="shared" si="5"/>
        <v>0.33</v>
      </c>
      <c r="O58" s="38">
        <v>6.6787658802177861</v>
      </c>
      <c r="P58" s="38">
        <f t="shared" si="6"/>
        <v>6.6787658802177861</v>
      </c>
      <c r="Q58" s="38">
        <v>1.3361692000000001</v>
      </c>
      <c r="R58" s="38">
        <v>0.96303017419071424</v>
      </c>
      <c r="S58" s="23">
        <v>1.23</v>
      </c>
      <c r="T58" s="23">
        <v>0.87</v>
      </c>
      <c r="U58" s="23">
        <v>10</v>
      </c>
      <c r="V58" s="23">
        <f t="shared" si="7"/>
        <v>10</v>
      </c>
      <c r="W58" s="23">
        <v>78</v>
      </c>
      <c r="X58" s="23">
        <f t="shared" si="8"/>
        <v>78</v>
      </c>
      <c r="Y58" s="23">
        <v>62</v>
      </c>
      <c r="Z58" s="23" t="str">
        <f>Code!$K$204</f>
        <v>EF 86</v>
      </c>
      <c r="AA58" s="23" t="str">
        <f>Code!$K$207</f>
        <v>EF 57</v>
      </c>
      <c r="AB58" s="23" t="str">
        <f>Code!$K$208</f>
        <v>EF 57</v>
      </c>
      <c r="AC58" s="23" t="str">
        <f>Code!$K$205</f>
        <v>EF 57</v>
      </c>
      <c r="AD58" s="23" t="s">
        <v>237</v>
      </c>
      <c r="AE58" s="23" t="s">
        <v>237</v>
      </c>
      <c r="AF58" s="23" t="s">
        <v>237</v>
      </c>
      <c r="AG58" s="39">
        <f t="shared" si="3"/>
        <v>7.1357303575703178E-4</v>
      </c>
      <c r="AH58" s="39">
        <f t="shared" si="9"/>
        <v>7.1357303575703178E-4</v>
      </c>
      <c r="AI58" s="18">
        <f t="shared" si="10"/>
        <v>3.32</v>
      </c>
      <c r="AJ58" s="41">
        <f>Code!$B$23</f>
        <v>0.15</v>
      </c>
      <c r="AK58" s="41">
        <f t="shared" si="11"/>
        <v>0.15</v>
      </c>
      <c r="AL58" s="110">
        <f t="shared" si="12"/>
        <v>6.6787658802177861</v>
      </c>
      <c r="AM58" s="110">
        <f t="shared" si="13"/>
        <v>6.6787658802177861</v>
      </c>
      <c r="AN58" s="110">
        <f t="shared" si="14"/>
        <v>1.3361692000000001</v>
      </c>
      <c r="AO58" s="110">
        <f t="shared" si="15"/>
        <v>0.96303017419071424</v>
      </c>
      <c r="AP58" s="18">
        <f>VLOOKUP(D58,Code!$B$92:$D$107,2,FALSE)</f>
        <v>0.32</v>
      </c>
      <c r="AQ58" s="18">
        <f>VLOOKUP(E58,Code!$B$92:$D$107,3,FALSE)</f>
        <v>0.25</v>
      </c>
      <c r="AR58" s="18">
        <f>Code!$C$132</f>
        <v>14</v>
      </c>
      <c r="AS58" s="18">
        <f t="shared" si="16"/>
        <v>14</v>
      </c>
      <c r="AT58" s="88">
        <f>Code!$C$189</f>
        <v>80</v>
      </c>
      <c r="AU58" s="88">
        <f t="shared" si="17"/>
        <v>80</v>
      </c>
      <c r="AV58" s="88">
        <f>Code!$C$198</f>
        <v>66</v>
      </c>
      <c r="AW58" s="18" t="str">
        <f>Code!$L$204</f>
        <v>EF 95</v>
      </c>
      <c r="AX58" s="64" t="str">
        <f>Code!$L$207</f>
        <v>EF 60</v>
      </c>
      <c r="AY58" s="64" t="str">
        <f>Code!$L$208</f>
        <v>EF 60</v>
      </c>
      <c r="AZ58" s="64" t="str">
        <f>Code!$L$205</f>
        <v>EF 62</v>
      </c>
      <c r="BA58" s="23" t="s">
        <v>237</v>
      </c>
      <c r="BB58" s="23" t="s">
        <v>237</v>
      </c>
      <c r="BC58" s="23" t="s">
        <v>237</v>
      </c>
      <c r="BD58" s="39">
        <f t="shared" si="18"/>
        <v>6.0653708039347702E-4</v>
      </c>
      <c r="BE58" s="39">
        <f t="shared" si="19"/>
        <v>4.9950112502992225E-4</v>
      </c>
      <c r="BF58" s="18">
        <f>Measures!$C$3</f>
        <v>8</v>
      </c>
      <c r="BG58" s="41">
        <f>Measures!$C$4</f>
        <v>0.1</v>
      </c>
      <c r="BH58" s="41">
        <v>0.06</v>
      </c>
      <c r="BI58" s="18">
        <f>VLOOKUP(D58,Measures!$B$6:$C$21,2,FALSE)</f>
        <v>30</v>
      </c>
      <c r="BJ58" s="18">
        <f>Measures!$C$22</f>
        <v>44</v>
      </c>
      <c r="BK58" s="18">
        <f>Measures!$C$23</f>
        <v>19</v>
      </c>
      <c r="BL58" s="18">
        <f>Measures!$C$24</f>
        <v>13</v>
      </c>
      <c r="BM58" s="18">
        <f>Measures!$C$26</f>
        <v>0.32</v>
      </c>
      <c r="BN58" s="18">
        <f>Measures!$D$26</f>
        <v>0.25</v>
      </c>
      <c r="BO58" s="18">
        <f>Measures!$C$27</f>
        <v>14</v>
      </c>
      <c r="BP58" s="18">
        <f>Measures!$C$28</f>
        <v>15</v>
      </c>
      <c r="BQ58" s="88">
        <f>Measures!$C$29</f>
        <v>92</v>
      </c>
      <c r="BR58" s="88">
        <f>Measures!$C$30</f>
        <v>95</v>
      </c>
      <c r="BS58" s="88">
        <f>Measures!$C$31</f>
        <v>70</v>
      </c>
      <c r="BT58" s="64" t="str">
        <f>Code!$M$204</f>
        <v>EF 200</v>
      </c>
      <c r="BU58" s="64" t="str">
        <f>Code!$M$207</f>
        <v>EF 67</v>
      </c>
      <c r="BV58" s="64" t="str">
        <f>Code!$M$208</f>
        <v>EF 70</v>
      </c>
      <c r="BW58" s="64" t="str">
        <f>Code!$M$205</f>
        <v>EF 82</v>
      </c>
      <c r="BX58" s="64" t="s">
        <v>363</v>
      </c>
      <c r="BY58" s="64" t="s">
        <v>239</v>
      </c>
      <c r="BZ58" s="64" t="s">
        <v>240</v>
      </c>
      <c r="CA58" s="64"/>
      <c r="CB58" s="64"/>
      <c r="CC58" s="64"/>
      <c r="CD58" s="64"/>
      <c r="CE58" s="64"/>
      <c r="CF58" s="64"/>
      <c r="CG58" s="64"/>
      <c r="CH58" s="64"/>
      <c r="CI58" s="64"/>
      <c r="CJ58" s="64"/>
      <c r="CK58" s="64"/>
      <c r="CL58" s="64"/>
      <c r="CM58" s="18"/>
      <c r="CN58" s="18"/>
    </row>
    <row r="59" spans="1:92" ht="14.4" x14ac:dyDescent="0.3">
      <c r="A59" s="19" t="s">
        <v>22</v>
      </c>
      <c r="B59" s="31" t="s">
        <v>85</v>
      </c>
      <c r="C59" s="19" t="s">
        <v>87</v>
      </c>
      <c r="D59" s="19">
        <v>3</v>
      </c>
      <c r="E59" s="19">
        <f>VLOOKUP(D59,Lists!$B$3:$C$18,2,FALSE)</f>
        <v>3</v>
      </c>
      <c r="F59" s="19">
        <v>1</v>
      </c>
      <c r="G59" s="19" t="s">
        <v>66</v>
      </c>
      <c r="H59" s="23">
        <v>1600</v>
      </c>
      <c r="I59" s="37">
        <v>0.14016341923318668</v>
      </c>
      <c r="J59" s="36">
        <v>7.1357303575703178E-4</v>
      </c>
      <c r="K59" s="36">
        <f t="shared" si="4"/>
        <v>7.1357303575703178E-4</v>
      </c>
      <c r="L59" s="23">
        <v>3.32</v>
      </c>
      <c r="M59" s="35">
        <v>0.33</v>
      </c>
      <c r="N59" s="35">
        <f t="shared" si="5"/>
        <v>0.33</v>
      </c>
      <c r="O59" s="38">
        <v>6.6787658802177861</v>
      </c>
      <c r="P59" s="38">
        <f t="shared" si="6"/>
        <v>6.6787658802177861</v>
      </c>
      <c r="Q59" s="38">
        <v>1.3361692000000001</v>
      </c>
      <c r="R59" s="38">
        <v>0.96303017419071424</v>
      </c>
      <c r="S59" s="23">
        <v>1.23</v>
      </c>
      <c r="T59" s="23">
        <v>0.87</v>
      </c>
      <c r="U59" s="23">
        <v>10</v>
      </c>
      <c r="V59" s="23">
        <f t="shared" si="7"/>
        <v>10</v>
      </c>
      <c r="W59" s="23">
        <v>78</v>
      </c>
      <c r="X59" s="23">
        <f t="shared" si="8"/>
        <v>78</v>
      </c>
      <c r="Y59" s="23">
        <v>62</v>
      </c>
      <c r="Z59" s="23" t="str">
        <f>Code!$K$204</f>
        <v>EF 86</v>
      </c>
      <c r="AA59" s="23" t="str">
        <f>Code!$K$207</f>
        <v>EF 57</v>
      </c>
      <c r="AB59" s="23" t="str">
        <f>Code!$K$208</f>
        <v>EF 57</v>
      </c>
      <c r="AC59" s="23" t="str">
        <f>Code!$K$205</f>
        <v>EF 57</v>
      </c>
      <c r="AD59" s="23" t="s">
        <v>237</v>
      </c>
      <c r="AE59" s="23" t="s">
        <v>237</v>
      </c>
      <c r="AF59" s="23" t="s">
        <v>237</v>
      </c>
      <c r="AG59" s="39">
        <f t="shared" si="3"/>
        <v>7.1357303575703178E-4</v>
      </c>
      <c r="AH59" s="39">
        <f t="shared" si="9"/>
        <v>7.1357303575703178E-4</v>
      </c>
      <c r="AI59" s="18">
        <f t="shared" si="10"/>
        <v>3.32</v>
      </c>
      <c r="AJ59" s="41">
        <f>Code!$B$23</f>
        <v>0.15</v>
      </c>
      <c r="AK59" s="41">
        <f t="shared" si="11"/>
        <v>0.15</v>
      </c>
      <c r="AL59" s="110">
        <f t="shared" si="12"/>
        <v>6.6787658802177861</v>
      </c>
      <c r="AM59" s="110">
        <f t="shared" si="13"/>
        <v>6.6787658802177861</v>
      </c>
      <c r="AN59" s="110">
        <f t="shared" si="14"/>
        <v>1.3361692000000001</v>
      </c>
      <c r="AO59" s="110">
        <f t="shared" si="15"/>
        <v>0.96303017419071424</v>
      </c>
      <c r="AP59" s="18">
        <f>VLOOKUP(D59,Code!$B$92:$D$107,2,FALSE)</f>
        <v>0.32</v>
      </c>
      <c r="AQ59" s="18">
        <f>VLOOKUP(E59,Code!$B$92:$D$107,3,FALSE)</f>
        <v>0.25</v>
      </c>
      <c r="AR59" s="18">
        <f>Code!$C$132</f>
        <v>14</v>
      </c>
      <c r="AS59" s="18">
        <f t="shared" si="16"/>
        <v>14</v>
      </c>
      <c r="AT59" s="88">
        <f>Code!$C$189</f>
        <v>80</v>
      </c>
      <c r="AU59" s="88">
        <f t="shared" si="17"/>
        <v>80</v>
      </c>
      <c r="AV59" s="88">
        <f>Code!$C$198</f>
        <v>66</v>
      </c>
      <c r="AW59" s="18" t="str">
        <f>Code!$L$204</f>
        <v>EF 95</v>
      </c>
      <c r="AX59" s="64" t="str">
        <f>Code!$L$207</f>
        <v>EF 60</v>
      </c>
      <c r="AY59" s="64" t="str">
        <f>Code!$L$208</f>
        <v>EF 60</v>
      </c>
      <c r="AZ59" s="64" t="str">
        <f>Code!$L$205</f>
        <v>EF 62</v>
      </c>
      <c r="BA59" s="23" t="s">
        <v>237</v>
      </c>
      <c r="BB59" s="23" t="s">
        <v>237</v>
      </c>
      <c r="BC59" s="23" t="s">
        <v>237</v>
      </c>
      <c r="BD59" s="39">
        <f t="shared" si="18"/>
        <v>6.0653708039347702E-4</v>
      </c>
      <c r="BE59" s="39">
        <f t="shared" si="19"/>
        <v>4.9950112502992225E-4</v>
      </c>
      <c r="BF59" s="18">
        <f>Measures!$C$3</f>
        <v>8</v>
      </c>
      <c r="BG59" s="41">
        <f>Measures!$C$4</f>
        <v>0.1</v>
      </c>
      <c r="BH59" s="41">
        <v>0.06</v>
      </c>
      <c r="BI59" s="18">
        <f>VLOOKUP(D59,Measures!$B$6:$C$21,2,FALSE)</f>
        <v>30</v>
      </c>
      <c r="BJ59" s="18">
        <f>Measures!$C$22</f>
        <v>44</v>
      </c>
      <c r="BK59" s="18">
        <f>Measures!$C$23</f>
        <v>19</v>
      </c>
      <c r="BL59" s="18">
        <f>Measures!$C$24</f>
        <v>13</v>
      </c>
      <c r="BM59" s="18">
        <f>Measures!$C$26</f>
        <v>0.32</v>
      </c>
      <c r="BN59" s="18">
        <f>Measures!$D$26</f>
        <v>0.25</v>
      </c>
      <c r="BO59" s="18">
        <f>Measures!$C$27</f>
        <v>14</v>
      </c>
      <c r="BP59" s="18">
        <f>Measures!$C$28</f>
        <v>15</v>
      </c>
      <c r="BQ59" s="88">
        <f>Measures!$C$29</f>
        <v>92</v>
      </c>
      <c r="BR59" s="88">
        <f>Measures!$C$30</f>
        <v>95</v>
      </c>
      <c r="BS59" s="88">
        <f>Measures!$C$31</f>
        <v>70</v>
      </c>
      <c r="BT59" s="64" t="str">
        <f>Code!$M$204</f>
        <v>EF 200</v>
      </c>
      <c r="BU59" s="64" t="str">
        <f>Code!$M$207</f>
        <v>EF 67</v>
      </c>
      <c r="BV59" s="64" t="str">
        <f>Code!$M$208</f>
        <v>EF 70</v>
      </c>
      <c r="BW59" s="64" t="str">
        <f>Code!$M$205</f>
        <v>EF 82</v>
      </c>
      <c r="BX59" s="64" t="s">
        <v>363</v>
      </c>
      <c r="BY59" s="64" t="s">
        <v>239</v>
      </c>
      <c r="BZ59" s="64" t="s">
        <v>240</v>
      </c>
      <c r="CA59" s="64"/>
      <c r="CB59" s="64"/>
      <c r="CC59" s="64"/>
      <c r="CD59" s="64"/>
      <c r="CE59" s="64"/>
      <c r="CF59" s="64"/>
      <c r="CG59" s="64"/>
      <c r="CH59" s="64"/>
      <c r="CI59" s="64"/>
      <c r="CJ59" s="64"/>
      <c r="CK59" s="64"/>
      <c r="CL59" s="64"/>
      <c r="CM59" s="18"/>
      <c r="CN59" s="18"/>
    </row>
    <row r="60" spans="1:92" ht="14.4" x14ac:dyDescent="0.3">
      <c r="A60" s="19" t="s">
        <v>22</v>
      </c>
      <c r="B60" s="31" t="s">
        <v>85</v>
      </c>
      <c r="C60" s="19" t="s">
        <v>87</v>
      </c>
      <c r="D60" s="19">
        <v>3</v>
      </c>
      <c r="E60" s="19">
        <f>VLOOKUP(D60,Lists!$B$3:$C$18,2,FALSE)</f>
        <v>3</v>
      </c>
      <c r="F60" s="19">
        <v>2</v>
      </c>
      <c r="G60" s="19" t="s">
        <v>66</v>
      </c>
      <c r="H60" s="23">
        <v>1990</v>
      </c>
      <c r="I60" s="37">
        <v>0.14016341923318668</v>
      </c>
      <c r="J60" s="36">
        <v>7.1357303575703178E-4</v>
      </c>
      <c r="K60" s="36">
        <f t="shared" si="4"/>
        <v>7.1357303575703178E-4</v>
      </c>
      <c r="L60" s="23">
        <v>3.32</v>
      </c>
      <c r="M60" s="35">
        <v>0.33</v>
      </c>
      <c r="N60" s="35">
        <f t="shared" si="5"/>
        <v>0.33</v>
      </c>
      <c r="O60" s="38">
        <v>6.6787658802177861</v>
      </c>
      <c r="P60" s="38">
        <f t="shared" si="6"/>
        <v>6.6787658802177861</v>
      </c>
      <c r="Q60" s="38">
        <v>1.3361692000000001</v>
      </c>
      <c r="R60" s="38">
        <v>0.96303017419071424</v>
      </c>
      <c r="S60" s="23">
        <v>1.23</v>
      </c>
      <c r="T60" s="23">
        <v>0.87</v>
      </c>
      <c r="U60" s="23">
        <v>10</v>
      </c>
      <c r="V60" s="23">
        <f t="shared" si="7"/>
        <v>10</v>
      </c>
      <c r="W60" s="23">
        <v>78</v>
      </c>
      <c r="X60" s="23">
        <f t="shared" si="8"/>
        <v>78</v>
      </c>
      <c r="Y60" s="23">
        <v>62</v>
      </c>
      <c r="Z60" s="23" t="str">
        <f>Code!$K$204</f>
        <v>EF 86</v>
      </c>
      <c r="AA60" s="23" t="str">
        <f>Code!$K$207</f>
        <v>EF 57</v>
      </c>
      <c r="AB60" s="23" t="str">
        <f>Code!$K$208</f>
        <v>EF 57</v>
      </c>
      <c r="AC60" s="23" t="str">
        <f>Code!$K$205</f>
        <v>EF 57</v>
      </c>
      <c r="AD60" s="23" t="s">
        <v>237</v>
      </c>
      <c r="AE60" s="23" t="s">
        <v>237</v>
      </c>
      <c r="AF60" s="23" t="s">
        <v>237</v>
      </c>
      <c r="AG60" s="39">
        <f t="shared" si="3"/>
        <v>7.1357303575703178E-4</v>
      </c>
      <c r="AH60" s="39">
        <f t="shared" si="9"/>
        <v>7.1357303575703178E-4</v>
      </c>
      <c r="AI60" s="18">
        <f t="shared" si="10"/>
        <v>3.32</v>
      </c>
      <c r="AJ60" s="41">
        <f>Code!$B$23</f>
        <v>0.15</v>
      </c>
      <c r="AK60" s="41">
        <f t="shared" si="11"/>
        <v>0.15</v>
      </c>
      <c r="AL60" s="110">
        <f t="shared" si="12"/>
        <v>6.6787658802177861</v>
      </c>
      <c r="AM60" s="110">
        <f t="shared" si="13"/>
        <v>6.6787658802177861</v>
      </c>
      <c r="AN60" s="110">
        <f t="shared" si="14"/>
        <v>1.3361692000000001</v>
      </c>
      <c r="AO60" s="110">
        <f t="shared" si="15"/>
        <v>0.96303017419071424</v>
      </c>
      <c r="AP60" s="18">
        <f>VLOOKUP(D60,Code!$B$92:$D$107,2,FALSE)</f>
        <v>0.32</v>
      </c>
      <c r="AQ60" s="18">
        <f>VLOOKUP(E60,Code!$B$92:$D$107,3,FALSE)</f>
        <v>0.25</v>
      </c>
      <c r="AR60" s="18">
        <f>Code!$C$132</f>
        <v>14</v>
      </c>
      <c r="AS60" s="18">
        <f t="shared" si="16"/>
        <v>14</v>
      </c>
      <c r="AT60" s="88">
        <f>Code!$C$189</f>
        <v>80</v>
      </c>
      <c r="AU60" s="88">
        <f t="shared" si="17"/>
        <v>80</v>
      </c>
      <c r="AV60" s="88">
        <f>Code!$C$198</f>
        <v>66</v>
      </c>
      <c r="AW60" s="18" t="str">
        <f>Code!$L$204</f>
        <v>EF 95</v>
      </c>
      <c r="AX60" s="64" t="str">
        <f>Code!$L$207</f>
        <v>EF 60</v>
      </c>
      <c r="AY60" s="64" t="str">
        <f>Code!$L$208</f>
        <v>EF 60</v>
      </c>
      <c r="AZ60" s="64" t="str">
        <f>Code!$L$205</f>
        <v>EF 62</v>
      </c>
      <c r="BA60" s="23" t="s">
        <v>237</v>
      </c>
      <c r="BB60" s="23" t="s">
        <v>237</v>
      </c>
      <c r="BC60" s="23" t="s">
        <v>237</v>
      </c>
      <c r="BD60" s="39">
        <f t="shared" si="18"/>
        <v>6.0653708039347702E-4</v>
      </c>
      <c r="BE60" s="39">
        <f t="shared" si="19"/>
        <v>4.9950112502992225E-4</v>
      </c>
      <c r="BF60" s="18">
        <f>Measures!$C$3</f>
        <v>8</v>
      </c>
      <c r="BG60" s="41">
        <f>Measures!$C$4</f>
        <v>0.1</v>
      </c>
      <c r="BH60" s="41">
        <v>0.06</v>
      </c>
      <c r="BI60" s="18">
        <f>VLOOKUP(D60,Measures!$B$6:$C$21,2,FALSE)</f>
        <v>30</v>
      </c>
      <c r="BJ60" s="18">
        <f>Measures!$C$22</f>
        <v>44</v>
      </c>
      <c r="BK60" s="18">
        <f>Measures!$C$23</f>
        <v>19</v>
      </c>
      <c r="BL60" s="18">
        <f>Measures!$C$24</f>
        <v>13</v>
      </c>
      <c r="BM60" s="18">
        <f>Measures!$C$26</f>
        <v>0.32</v>
      </c>
      <c r="BN60" s="18">
        <f>Measures!$D$26</f>
        <v>0.25</v>
      </c>
      <c r="BO60" s="18">
        <f>Measures!$C$27</f>
        <v>14</v>
      </c>
      <c r="BP60" s="18">
        <f>Measures!$C$28</f>
        <v>15</v>
      </c>
      <c r="BQ60" s="88">
        <f>Measures!$C$29</f>
        <v>92</v>
      </c>
      <c r="BR60" s="88">
        <f>Measures!$C$30</f>
        <v>95</v>
      </c>
      <c r="BS60" s="88">
        <f>Measures!$C$31</f>
        <v>70</v>
      </c>
      <c r="BT60" s="64" t="str">
        <f>Code!$M$204</f>
        <v>EF 200</v>
      </c>
      <c r="BU60" s="64" t="str">
        <f>Code!$M$207</f>
        <v>EF 67</v>
      </c>
      <c r="BV60" s="64" t="str">
        <f>Code!$M$208</f>
        <v>EF 70</v>
      </c>
      <c r="BW60" s="64" t="str">
        <f>Code!$M$205</f>
        <v>EF 82</v>
      </c>
      <c r="BX60" s="64" t="s">
        <v>363</v>
      </c>
      <c r="BY60" s="64" t="s">
        <v>239</v>
      </c>
      <c r="BZ60" s="64" t="s">
        <v>240</v>
      </c>
      <c r="CA60" s="64"/>
      <c r="CB60" s="64"/>
      <c r="CC60" s="64"/>
      <c r="CD60" s="64"/>
      <c r="CE60" s="64"/>
      <c r="CF60" s="64"/>
      <c r="CG60" s="64"/>
      <c r="CH60" s="64"/>
      <c r="CI60" s="64"/>
      <c r="CJ60" s="64"/>
      <c r="CK60" s="64"/>
      <c r="CL60" s="64"/>
      <c r="CM60" s="18"/>
      <c r="CN60" s="18"/>
    </row>
    <row r="61" spans="1:92" ht="14.4" x14ac:dyDescent="0.3">
      <c r="A61" s="19" t="s">
        <v>95</v>
      </c>
      <c r="B61" s="31" t="s">
        <v>85</v>
      </c>
      <c r="C61" s="19" t="s">
        <v>71</v>
      </c>
      <c r="D61" s="19">
        <v>3</v>
      </c>
      <c r="E61" s="19">
        <f>VLOOKUP(D61,Lists!$B$3:$C$18,2,FALSE)</f>
        <v>3</v>
      </c>
      <c r="F61" s="19">
        <v>1</v>
      </c>
      <c r="G61" s="19" t="s">
        <v>67</v>
      </c>
      <c r="H61" s="23">
        <v>1810</v>
      </c>
      <c r="I61" s="37">
        <v>0.11502100840336134</v>
      </c>
      <c r="J61" s="36">
        <v>5.1608452609801366E-4</v>
      </c>
      <c r="K61" s="36">
        <f t="shared" si="4"/>
        <v>5.1608452609801366E-4</v>
      </c>
      <c r="L61" s="23">
        <v>3.67</v>
      </c>
      <c r="M61" s="35">
        <v>0.26</v>
      </c>
      <c r="N61" s="35">
        <f t="shared" si="5"/>
        <v>0.26</v>
      </c>
      <c r="O61" s="38">
        <v>10.314814814814815</v>
      </c>
      <c r="P61" s="38">
        <f t="shared" si="6"/>
        <v>10.314814814814815</v>
      </c>
      <c r="Q61" s="38">
        <v>5.9551821</v>
      </c>
      <c r="R61" s="38">
        <v>10.254943899018233</v>
      </c>
      <c r="S61" s="23">
        <v>0.82</v>
      </c>
      <c r="T61" s="23">
        <v>0.79</v>
      </c>
      <c r="U61" s="23">
        <v>10</v>
      </c>
      <c r="V61" s="23">
        <f t="shared" si="7"/>
        <v>10</v>
      </c>
      <c r="W61" s="23">
        <v>78</v>
      </c>
      <c r="X61" s="23">
        <f t="shared" si="8"/>
        <v>78</v>
      </c>
      <c r="Y61" s="23">
        <v>62</v>
      </c>
      <c r="Z61" s="23" t="str">
        <f>Code!$K$204</f>
        <v>EF 86</v>
      </c>
      <c r="AA61" s="23" t="str">
        <f>Code!$K$207</f>
        <v>EF 57</v>
      </c>
      <c r="AB61" s="23" t="str">
        <f>Code!$K$208</f>
        <v>EF 57</v>
      </c>
      <c r="AC61" s="23" t="str">
        <f>Code!$K$205</f>
        <v>EF 57</v>
      </c>
      <c r="AD61" s="23" t="s">
        <v>237</v>
      </c>
      <c r="AE61" s="23" t="s">
        <v>237</v>
      </c>
      <c r="AF61" s="23" t="s">
        <v>237</v>
      </c>
      <c r="AG61" s="39">
        <f t="shared" si="3"/>
        <v>5.1608452609801366E-4</v>
      </c>
      <c r="AH61" s="39">
        <f t="shared" si="9"/>
        <v>5.1608452609801366E-4</v>
      </c>
      <c r="AI61" s="18">
        <f t="shared" si="10"/>
        <v>3.67</v>
      </c>
      <c r="AJ61" s="41">
        <f>Code!$B$23</f>
        <v>0.15</v>
      </c>
      <c r="AK61" s="41">
        <f t="shared" si="11"/>
        <v>0.15</v>
      </c>
      <c r="AL61" s="110">
        <f t="shared" si="12"/>
        <v>10.314814814814815</v>
      </c>
      <c r="AM61" s="110">
        <f t="shared" si="13"/>
        <v>10.314814814814815</v>
      </c>
      <c r="AN61" s="110">
        <f t="shared" si="14"/>
        <v>5.9551821</v>
      </c>
      <c r="AO61" s="110">
        <f t="shared" si="15"/>
        <v>10.254943899018233</v>
      </c>
      <c r="AP61" s="18">
        <f>VLOOKUP(D61,Code!$B$92:$D$107,2,FALSE)</f>
        <v>0.32</v>
      </c>
      <c r="AQ61" s="18">
        <f>VLOOKUP(E61,Code!$B$92:$D$107,3,FALSE)</f>
        <v>0.25</v>
      </c>
      <c r="AR61" s="18">
        <f>Code!$C$132</f>
        <v>14</v>
      </c>
      <c r="AS61" s="18">
        <f t="shared" si="16"/>
        <v>14</v>
      </c>
      <c r="AT61" s="88">
        <f>Code!$C$189</f>
        <v>80</v>
      </c>
      <c r="AU61" s="88">
        <f t="shared" si="17"/>
        <v>80</v>
      </c>
      <c r="AV61" s="88">
        <f>Code!$C$198</f>
        <v>66</v>
      </c>
      <c r="AW61" s="18" t="str">
        <f>Code!$L$204</f>
        <v>EF 95</v>
      </c>
      <c r="AX61" s="64" t="str">
        <f>Code!$L$207</f>
        <v>EF 60</v>
      </c>
      <c r="AY61" s="64" t="str">
        <f>Code!$L$208</f>
        <v>EF 60</v>
      </c>
      <c r="AZ61" s="64" t="str">
        <f>Code!$L$205</f>
        <v>EF 62</v>
      </c>
      <c r="BA61" s="23" t="s">
        <v>237</v>
      </c>
      <c r="BB61" s="23" t="s">
        <v>237</v>
      </c>
      <c r="BC61" s="23" t="s">
        <v>237</v>
      </c>
      <c r="BD61" s="39">
        <f t="shared" si="18"/>
        <v>4.3867184718331158E-4</v>
      </c>
      <c r="BE61" s="39">
        <f t="shared" si="19"/>
        <v>3.6125916826860955E-4</v>
      </c>
      <c r="BF61" s="18">
        <f>Measures!$C$3</f>
        <v>8</v>
      </c>
      <c r="BG61" s="41">
        <f>Measures!$C$4</f>
        <v>0.1</v>
      </c>
      <c r="BH61" s="41">
        <v>0.06</v>
      </c>
      <c r="BI61" s="18">
        <f>VLOOKUP(D61,Measures!$B$6:$C$21,2,FALSE)</f>
        <v>30</v>
      </c>
      <c r="BJ61" s="18">
        <f>Measures!$C$22</f>
        <v>44</v>
      </c>
      <c r="BK61" s="18">
        <f>Measures!$C$23</f>
        <v>19</v>
      </c>
      <c r="BL61" s="18">
        <f>Measures!$C$24</f>
        <v>13</v>
      </c>
      <c r="BM61" s="18">
        <f>Measures!$C$26</f>
        <v>0.32</v>
      </c>
      <c r="BN61" s="18">
        <f>Measures!$D$26</f>
        <v>0.25</v>
      </c>
      <c r="BO61" s="18">
        <f>Measures!$C$27</f>
        <v>14</v>
      </c>
      <c r="BP61" s="18">
        <f>Measures!$C$28</f>
        <v>15</v>
      </c>
      <c r="BQ61" s="88">
        <f>Measures!$C$29</f>
        <v>92</v>
      </c>
      <c r="BR61" s="88">
        <f>Measures!$C$30</f>
        <v>95</v>
      </c>
      <c r="BS61" s="88">
        <f>Measures!$C$31</f>
        <v>70</v>
      </c>
      <c r="BT61" s="64" t="str">
        <f>Code!$M$204</f>
        <v>EF 200</v>
      </c>
      <c r="BU61" s="64" t="str">
        <f>Code!$M$207</f>
        <v>EF 67</v>
      </c>
      <c r="BV61" s="64" t="str">
        <f>Code!$M$208</f>
        <v>EF 70</v>
      </c>
      <c r="BW61" s="64" t="str">
        <f>Code!$M$205</f>
        <v>EF 82</v>
      </c>
      <c r="BX61" s="64" t="s">
        <v>363</v>
      </c>
      <c r="BY61" s="64" t="s">
        <v>239</v>
      </c>
      <c r="BZ61" s="64" t="s">
        <v>240</v>
      </c>
      <c r="CA61" s="64"/>
      <c r="CB61" s="64"/>
      <c r="CC61" s="64"/>
      <c r="CD61" s="64"/>
      <c r="CE61" s="64"/>
      <c r="CF61" s="64"/>
      <c r="CG61" s="64"/>
      <c r="CH61" s="64"/>
      <c r="CI61" s="64"/>
      <c r="CJ61" s="64"/>
      <c r="CK61" s="64"/>
      <c r="CL61" s="64"/>
      <c r="CM61" s="18"/>
      <c r="CN61" s="18"/>
    </row>
    <row r="62" spans="1:92" ht="14.4" x14ac:dyDescent="0.3">
      <c r="A62" s="19" t="s">
        <v>95</v>
      </c>
      <c r="B62" s="31" t="s">
        <v>85</v>
      </c>
      <c r="C62" s="19" t="s">
        <v>71</v>
      </c>
      <c r="D62" s="19">
        <v>3</v>
      </c>
      <c r="E62" s="19">
        <f>VLOOKUP(D62,Lists!$B$3:$C$18,2,FALSE)</f>
        <v>3</v>
      </c>
      <c r="F62" s="19">
        <v>2</v>
      </c>
      <c r="G62" s="19" t="s">
        <v>67</v>
      </c>
      <c r="H62" s="23">
        <v>2400</v>
      </c>
      <c r="I62" s="37">
        <v>0.11502100840336134</v>
      </c>
      <c r="J62" s="36">
        <v>5.1608452609801366E-4</v>
      </c>
      <c r="K62" s="36">
        <f t="shared" si="4"/>
        <v>5.1608452609801366E-4</v>
      </c>
      <c r="L62" s="23">
        <v>3.67</v>
      </c>
      <c r="M62" s="35">
        <v>0.26</v>
      </c>
      <c r="N62" s="35">
        <f t="shared" si="5"/>
        <v>0.26</v>
      </c>
      <c r="O62" s="38">
        <v>10.314814814814815</v>
      </c>
      <c r="P62" s="38">
        <f t="shared" si="6"/>
        <v>10.314814814814815</v>
      </c>
      <c r="Q62" s="38">
        <v>5.9551821</v>
      </c>
      <c r="R62" s="38">
        <v>10.254943899018233</v>
      </c>
      <c r="S62" s="23">
        <v>0.82</v>
      </c>
      <c r="T62" s="23">
        <v>0.79</v>
      </c>
      <c r="U62" s="23">
        <v>10</v>
      </c>
      <c r="V62" s="23">
        <f t="shared" si="7"/>
        <v>10</v>
      </c>
      <c r="W62" s="23">
        <v>78</v>
      </c>
      <c r="X62" s="23">
        <f t="shared" si="8"/>
        <v>78</v>
      </c>
      <c r="Y62" s="23">
        <v>62</v>
      </c>
      <c r="Z62" s="23" t="str">
        <f>Code!$K$204</f>
        <v>EF 86</v>
      </c>
      <c r="AA62" s="23" t="str">
        <f>Code!$K$207</f>
        <v>EF 57</v>
      </c>
      <c r="AB62" s="23" t="str">
        <f>Code!$K$208</f>
        <v>EF 57</v>
      </c>
      <c r="AC62" s="23" t="str">
        <f>Code!$K$205</f>
        <v>EF 57</v>
      </c>
      <c r="AD62" s="23" t="s">
        <v>237</v>
      </c>
      <c r="AE62" s="23" t="s">
        <v>237</v>
      </c>
      <c r="AF62" s="23" t="s">
        <v>237</v>
      </c>
      <c r="AG62" s="39">
        <f t="shared" si="3"/>
        <v>5.1608452609801366E-4</v>
      </c>
      <c r="AH62" s="39">
        <f t="shared" si="9"/>
        <v>5.1608452609801366E-4</v>
      </c>
      <c r="AI62" s="18">
        <f t="shared" si="10"/>
        <v>3.67</v>
      </c>
      <c r="AJ62" s="41">
        <f>Code!$B$23</f>
        <v>0.15</v>
      </c>
      <c r="AK62" s="41">
        <f t="shared" si="11"/>
        <v>0.15</v>
      </c>
      <c r="AL62" s="110">
        <f t="shared" si="12"/>
        <v>10.314814814814815</v>
      </c>
      <c r="AM62" s="110">
        <f t="shared" si="13"/>
        <v>10.314814814814815</v>
      </c>
      <c r="AN62" s="110">
        <f t="shared" si="14"/>
        <v>5.9551821</v>
      </c>
      <c r="AO62" s="110">
        <f t="shared" si="15"/>
        <v>10.254943899018233</v>
      </c>
      <c r="AP62" s="18">
        <f>VLOOKUP(D62,Code!$B$92:$D$107,2,FALSE)</f>
        <v>0.32</v>
      </c>
      <c r="AQ62" s="18">
        <f>VLOOKUP(E62,Code!$B$92:$D$107,3,FALSE)</f>
        <v>0.25</v>
      </c>
      <c r="AR62" s="18">
        <f>Code!$C$132</f>
        <v>14</v>
      </c>
      <c r="AS62" s="18">
        <f t="shared" si="16"/>
        <v>14</v>
      </c>
      <c r="AT62" s="88">
        <f>Code!$C$189</f>
        <v>80</v>
      </c>
      <c r="AU62" s="88">
        <f t="shared" si="17"/>
        <v>80</v>
      </c>
      <c r="AV62" s="88">
        <f>Code!$C$198</f>
        <v>66</v>
      </c>
      <c r="AW62" s="18" t="str">
        <f>Code!$L$204</f>
        <v>EF 95</v>
      </c>
      <c r="AX62" s="64" t="str">
        <f>Code!$L$207</f>
        <v>EF 60</v>
      </c>
      <c r="AY62" s="64" t="str">
        <f>Code!$L$208</f>
        <v>EF 60</v>
      </c>
      <c r="AZ62" s="64" t="str">
        <f>Code!$L$205</f>
        <v>EF 62</v>
      </c>
      <c r="BA62" s="23" t="s">
        <v>237</v>
      </c>
      <c r="BB62" s="23" t="s">
        <v>237</v>
      </c>
      <c r="BC62" s="23" t="s">
        <v>237</v>
      </c>
      <c r="BD62" s="39">
        <f t="shared" si="18"/>
        <v>4.3867184718331158E-4</v>
      </c>
      <c r="BE62" s="39">
        <f t="shared" si="19"/>
        <v>3.6125916826860955E-4</v>
      </c>
      <c r="BF62" s="18">
        <f>Measures!$C$3</f>
        <v>8</v>
      </c>
      <c r="BG62" s="41">
        <f>Measures!$C$4</f>
        <v>0.1</v>
      </c>
      <c r="BH62" s="41">
        <v>0.06</v>
      </c>
      <c r="BI62" s="18">
        <f>VLOOKUP(D62,Measures!$B$6:$C$21,2,FALSE)</f>
        <v>30</v>
      </c>
      <c r="BJ62" s="18">
        <f>Measures!$C$22</f>
        <v>44</v>
      </c>
      <c r="BK62" s="18">
        <f>Measures!$C$23</f>
        <v>19</v>
      </c>
      <c r="BL62" s="18">
        <f>Measures!$C$24</f>
        <v>13</v>
      </c>
      <c r="BM62" s="18">
        <f>Measures!$C$26</f>
        <v>0.32</v>
      </c>
      <c r="BN62" s="18">
        <f>Measures!$D$26</f>
        <v>0.25</v>
      </c>
      <c r="BO62" s="18">
        <f>Measures!$C$27</f>
        <v>14</v>
      </c>
      <c r="BP62" s="18">
        <f>Measures!$C$28</f>
        <v>15</v>
      </c>
      <c r="BQ62" s="88">
        <f>Measures!$C$29</f>
        <v>92</v>
      </c>
      <c r="BR62" s="88">
        <f>Measures!$C$30</f>
        <v>95</v>
      </c>
      <c r="BS62" s="88">
        <f>Measures!$C$31</f>
        <v>70</v>
      </c>
      <c r="BT62" s="64" t="str">
        <f>Code!$M$204</f>
        <v>EF 200</v>
      </c>
      <c r="BU62" s="64" t="str">
        <f>Code!$M$207</f>
        <v>EF 67</v>
      </c>
      <c r="BV62" s="64" t="str">
        <f>Code!$M$208</f>
        <v>EF 70</v>
      </c>
      <c r="BW62" s="64" t="str">
        <f>Code!$M$205</f>
        <v>EF 82</v>
      </c>
      <c r="BX62" s="64" t="s">
        <v>363</v>
      </c>
      <c r="BY62" s="64" t="s">
        <v>239</v>
      </c>
      <c r="BZ62" s="64" t="s">
        <v>240</v>
      </c>
      <c r="CA62" s="64"/>
      <c r="CB62" s="64"/>
      <c r="CC62" s="64"/>
      <c r="CD62" s="64"/>
      <c r="CE62" s="64"/>
      <c r="CF62" s="64"/>
      <c r="CG62" s="64"/>
      <c r="CH62" s="64"/>
      <c r="CI62" s="64"/>
      <c r="CJ62" s="64"/>
      <c r="CK62" s="64"/>
      <c r="CL62" s="64"/>
      <c r="CM62" s="18"/>
      <c r="CN62" s="18"/>
    </row>
    <row r="63" spans="1:92" ht="14.4" x14ac:dyDescent="0.3">
      <c r="A63" s="19" t="s">
        <v>22</v>
      </c>
      <c r="B63" s="31" t="s">
        <v>85</v>
      </c>
      <c r="C63" s="19" t="s">
        <v>71</v>
      </c>
      <c r="D63" s="19">
        <v>3</v>
      </c>
      <c r="E63" s="19">
        <f>VLOOKUP(D63,Lists!$B$3:$C$18,2,FALSE)</f>
        <v>3</v>
      </c>
      <c r="F63" s="19">
        <v>1</v>
      </c>
      <c r="G63" s="19" t="s">
        <v>67</v>
      </c>
      <c r="H63" s="23">
        <v>1810</v>
      </c>
      <c r="I63" s="37">
        <v>0.11502100840336134</v>
      </c>
      <c r="J63" s="36">
        <v>5.1608452609801366E-4</v>
      </c>
      <c r="K63" s="36">
        <f t="shared" si="4"/>
        <v>5.1608452609801366E-4</v>
      </c>
      <c r="L63" s="23">
        <v>3.67</v>
      </c>
      <c r="M63" s="35">
        <v>0.26</v>
      </c>
      <c r="N63" s="35">
        <f t="shared" si="5"/>
        <v>0.26</v>
      </c>
      <c r="O63" s="38">
        <v>10.314814814814815</v>
      </c>
      <c r="P63" s="38">
        <f t="shared" si="6"/>
        <v>10.314814814814815</v>
      </c>
      <c r="Q63" s="38">
        <v>5.9551821</v>
      </c>
      <c r="R63" s="38">
        <v>10.254943899018233</v>
      </c>
      <c r="S63" s="23">
        <v>0.82</v>
      </c>
      <c r="T63" s="23">
        <v>0.79</v>
      </c>
      <c r="U63" s="23">
        <v>10</v>
      </c>
      <c r="V63" s="23">
        <f t="shared" si="7"/>
        <v>10</v>
      </c>
      <c r="W63" s="23">
        <v>78</v>
      </c>
      <c r="X63" s="23">
        <f t="shared" si="8"/>
        <v>78</v>
      </c>
      <c r="Y63" s="23">
        <v>62</v>
      </c>
      <c r="Z63" s="23" t="str">
        <f>Code!$K$204</f>
        <v>EF 86</v>
      </c>
      <c r="AA63" s="23" t="str">
        <f>Code!$K$207</f>
        <v>EF 57</v>
      </c>
      <c r="AB63" s="23" t="str">
        <f>Code!$K$208</f>
        <v>EF 57</v>
      </c>
      <c r="AC63" s="23" t="str">
        <f>Code!$K$205</f>
        <v>EF 57</v>
      </c>
      <c r="AD63" s="23" t="s">
        <v>237</v>
      </c>
      <c r="AE63" s="23" t="s">
        <v>237</v>
      </c>
      <c r="AF63" s="23" t="s">
        <v>237</v>
      </c>
      <c r="AG63" s="39">
        <f t="shared" si="3"/>
        <v>5.1608452609801366E-4</v>
      </c>
      <c r="AH63" s="39">
        <f t="shared" si="9"/>
        <v>5.1608452609801366E-4</v>
      </c>
      <c r="AI63" s="18">
        <f t="shared" si="10"/>
        <v>3.67</v>
      </c>
      <c r="AJ63" s="41">
        <f>Code!$B$23</f>
        <v>0.15</v>
      </c>
      <c r="AK63" s="41">
        <f t="shared" si="11"/>
        <v>0.15</v>
      </c>
      <c r="AL63" s="110">
        <f t="shared" si="12"/>
        <v>10.314814814814815</v>
      </c>
      <c r="AM63" s="110">
        <f t="shared" si="13"/>
        <v>10.314814814814815</v>
      </c>
      <c r="AN63" s="110">
        <f t="shared" si="14"/>
        <v>5.9551821</v>
      </c>
      <c r="AO63" s="110">
        <f t="shared" si="15"/>
        <v>10.254943899018233</v>
      </c>
      <c r="AP63" s="18">
        <f>VLOOKUP(D63,Code!$B$92:$D$107,2,FALSE)</f>
        <v>0.32</v>
      </c>
      <c r="AQ63" s="18">
        <f>VLOOKUP(E63,Code!$B$92:$D$107,3,FALSE)</f>
        <v>0.25</v>
      </c>
      <c r="AR63" s="18">
        <f>Code!$C$132</f>
        <v>14</v>
      </c>
      <c r="AS63" s="18">
        <f t="shared" si="16"/>
        <v>14</v>
      </c>
      <c r="AT63" s="88">
        <f>Code!$C$189</f>
        <v>80</v>
      </c>
      <c r="AU63" s="88">
        <f t="shared" si="17"/>
        <v>80</v>
      </c>
      <c r="AV63" s="88">
        <f>Code!$C$198</f>
        <v>66</v>
      </c>
      <c r="AW63" s="18" t="str">
        <f>Code!$L$204</f>
        <v>EF 95</v>
      </c>
      <c r="AX63" s="64" t="str">
        <f>Code!$L$207</f>
        <v>EF 60</v>
      </c>
      <c r="AY63" s="64" t="str">
        <f>Code!$L$208</f>
        <v>EF 60</v>
      </c>
      <c r="AZ63" s="64" t="str">
        <f>Code!$L$205</f>
        <v>EF 62</v>
      </c>
      <c r="BA63" s="23" t="s">
        <v>237</v>
      </c>
      <c r="BB63" s="23" t="s">
        <v>237</v>
      </c>
      <c r="BC63" s="23" t="s">
        <v>237</v>
      </c>
      <c r="BD63" s="39">
        <f t="shared" si="18"/>
        <v>4.3867184718331158E-4</v>
      </c>
      <c r="BE63" s="39">
        <f t="shared" si="19"/>
        <v>3.6125916826860955E-4</v>
      </c>
      <c r="BF63" s="18">
        <f>Measures!$C$3</f>
        <v>8</v>
      </c>
      <c r="BG63" s="41">
        <f>Measures!$C$4</f>
        <v>0.1</v>
      </c>
      <c r="BH63" s="41">
        <v>0.06</v>
      </c>
      <c r="BI63" s="18">
        <f>VLOOKUP(D63,Measures!$B$6:$C$21,2,FALSE)</f>
        <v>30</v>
      </c>
      <c r="BJ63" s="18">
        <f>Measures!$C$22</f>
        <v>44</v>
      </c>
      <c r="BK63" s="18">
        <f>Measures!$C$23</f>
        <v>19</v>
      </c>
      <c r="BL63" s="18">
        <f>Measures!$C$24</f>
        <v>13</v>
      </c>
      <c r="BM63" s="18">
        <f>Measures!$C$26</f>
        <v>0.32</v>
      </c>
      <c r="BN63" s="18">
        <f>Measures!$D$26</f>
        <v>0.25</v>
      </c>
      <c r="BO63" s="18">
        <f>Measures!$C$27</f>
        <v>14</v>
      </c>
      <c r="BP63" s="18">
        <f>Measures!$C$28</f>
        <v>15</v>
      </c>
      <c r="BQ63" s="88">
        <f>Measures!$C$29</f>
        <v>92</v>
      </c>
      <c r="BR63" s="88">
        <f>Measures!$C$30</f>
        <v>95</v>
      </c>
      <c r="BS63" s="88">
        <f>Measures!$C$31</f>
        <v>70</v>
      </c>
      <c r="BT63" s="64" t="str">
        <f>Code!$M$204</f>
        <v>EF 200</v>
      </c>
      <c r="BU63" s="64" t="str">
        <f>Code!$M$207</f>
        <v>EF 67</v>
      </c>
      <c r="BV63" s="64" t="str">
        <f>Code!$M$208</f>
        <v>EF 70</v>
      </c>
      <c r="BW63" s="64" t="str">
        <f>Code!$M$205</f>
        <v>EF 82</v>
      </c>
      <c r="BX63" s="64" t="s">
        <v>363</v>
      </c>
      <c r="BY63" s="64" t="s">
        <v>239</v>
      </c>
      <c r="BZ63" s="64" t="s">
        <v>240</v>
      </c>
      <c r="CA63" s="64"/>
      <c r="CB63" s="64"/>
      <c r="CC63" s="64"/>
      <c r="CD63" s="64"/>
      <c r="CE63" s="64"/>
      <c r="CF63" s="64"/>
      <c r="CG63" s="64"/>
      <c r="CH63" s="64"/>
      <c r="CI63" s="64"/>
      <c r="CJ63" s="64"/>
      <c r="CK63" s="64"/>
      <c r="CL63" s="64"/>
      <c r="CM63" s="18"/>
      <c r="CN63" s="18"/>
    </row>
    <row r="64" spans="1:92" ht="14.4" x14ac:dyDescent="0.3">
      <c r="A64" s="19" t="s">
        <v>22</v>
      </c>
      <c r="B64" s="31" t="s">
        <v>85</v>
      </c>
      <c r="C64" s="19" t="s">
        <v>71</v>
      </c>
      <c r="D64" s="19">
        <v>3</v>
      </c>
      <c r="E64" s="19">
        <f>VLOOKUP(D64,Lists!$B$3:$C$18,2,FALSE)</f>
        <v>3</v>
      </c>
      <c r="F64" s="19">
        <v>2</v>
      </c>
      <c r="G64" s="19" t="s">
        <v>67</v>
      </c>
      <c r="H64" s="23">
        <v>2400</v>
      </c>
      <c r="I64" s="37">
        <v>0.11502100840336134</v>
      </c>
      <c r="J64" s="36">
        <v>5.1608452609801366E-4</v>
      </c>
      <c r="K64" s="36">
        <f t="shared" si="4"/>
        <v>5.1608452609801366E-4</v>
      </c>
      <c r="L64" s="23">
        <v>3.67</v>
      </c>
      <c r="M64" s="35">
        <v>0.26</v>
      </c>
      <c r="N64" s="35">
        <f t="shared" si="5"/>
        <v>0.26</v>
      </c>
      <c r="O64" s="38">
        <v>10.314814814814815</v>
      </c>
      <c r="P64" s="38">
        <f t="shared" si="6"/>
        <v>10.314814814814815</v>
      </c>
      <c r="Q64" s="38">
        <v>5.9551821</v>
      </c>
      <c r="R64" s="38">
        <v>10.254943899018233</v>
      </c>
      <c r="S64" s="23">
        <v>0.82</v>
      </c>
      <c r="T64" s="23">
        <v>0.79</v>
      </c>
      <c r="U64" s="23">
        <v>10</v>
      </c>
      <c r="V64" s="23">
        <f t="shared" si="7"/>
        <v>10</v>
      </c>
      <c r="W64" s="23">
        <v>78</v>
      </c>
      <c r="X64" s="23">
        <f t="shared" si="8"/>
        <v>78</v>
      </c>
      <c r="Y64" s="23">
        <v>62</v>
      </c>
      <c r="Z64" s="23" t="str">
        <f>Code!$K$204</f>
        <v>EF 86</v>
      </c>
      <c r="AA64" s="23" t="str">
        <f>Code!$K$207</f>
        <v>EF 57</v>
      </c>
      <c r="AB64" s="23" t="str">
        <f>Code!$K$208</f>
        <v>EF 57</v>
      </c>
      <c r="AC64" s="23" t="str">
        <f>Code!$K$205</f>
        <v>EF 57</v>
      </c>
      <c r="AD64" s="23" t="s">
        <v>237</v>
      </c>
      <c r="AE64" s="23" t="s">
        <v>237</v>
      </c>
      <c r="AF64" s="23" t="s">
        <v>237</v>
      </c>
      <c r="AG64" s="39">
        <f t="shared" si="3"/>
        <v>5.1608452609801366E-4</v>
      </c>
      <c r="AH64" s="39">
        <f t="shared" si="9"/>
        <v>5.1608452609801366E-4</v>
      </c>
      <c r="AI64" s="18">
        <f t="shared" si="10"/>
        <v>3.67</v>
      </c>
      <c r="AJ64" s="41">
        <f>Code!$B$23</f>
        <v>0.15</v>
      </c>
      <c r="AK64" s="41">
        <f t="shared" si="11"/>
        <v>0.15</v>
      </c>
      <c r="AL64" s="110">
        <f t="shared" si="12"/>
        <v>10.314814814814815</v>
      </c>
      <c r="AM64" s="110">
        <f t="shared" si="13"/>
        <v>10.314814814814815</v>
      </c>
      <c r="AN64" s="110">
        <f t="shared" si="14"/>
        <v>5.9551821</v>
      </c>
      <c r="AO64" s="110">
        <f t="shared" si="15"/>
        <v>10.254943899018233</v>
      </c>
      <c r="AP64" s="18">
        <f>VLOOKUP(D64,Code!$B$92:$D$107,2,FALSE)</f>
        <v>0.32</v>
      </c>
      <c r="AQ64" s="18">
        <f>VLOOKUP(E64,Code!$B$92:$D$107,3,FALSE)</f>
        <v>0.25</v>
      </c>
      <c r="AR64" s="18">
        <f>Code!$C$132</f>
        <v>14</v>
      </c>
      <c r="AS64" s="18">
        <f t="shared" si="16"/>
        <v>14</v>
      </c>
      <c r="AT64" s="88">
        <f>Code!$C$189</f>
        <v>80</v>
      </c>
      <c r="AU64" s="88">
        <f t="shared" si="17"/>
        <v>80</v>
      </c>
      <c r="AV64" s="88">
        <f>Code!$C$198</f>
        <v>66</v>
      </c>
      <c r="AW64" s="18" t="str">
        <f>Code!$L$204</f>
        <v>EF 95</v>
      </c>
      <c r="AX64" s="64" t="str">
        <f>Code!$L$207</f>
        <v>EF 60</v>
      </c>
      <c r="AY64" s="64" t="str">
        <f>Code!$L$208</f>
        <v>EF 60</v>
      </c>
      <c r="AZ64" s="64" t="str">
        <f>Code!$L$205</f>
        <v>EF 62</v>
      </c>
      <c r="BA64" s="23" t="s">
        <v>237</v>
      </c>
      <c r="BB64" s="23" t="s">
        <v>237</v>
      </c>
      <c r="BC64" s="23" t="s">
        <v>237</v>
      </c>
      <c r="BD64" s="39">
        <f t="shared" si="18"/>
        <v>4.3867184718331158E-4</v>
      </c>
      <c r="BE64" s="39">
        <f t="shared" si="19"/>
        <v>3.6125916826860955E-4</v>
      </c>
      <c r="BF64" s="18">
        <f>Measures!$C$3</f>
        <v>8</v>
      </c>
      <c r="BG64" s="41">
        <f>Measures!$C$4</f>
        <v>0.1</v>
      </c>
      <c r="BH64" s="41">
        <v>0.06</v>
      </c>
      <c r="BI64" s="18">
        <f>VLOOKUP(D64,Measures!$B$6:$C$21,2,FALSE)</f>
        <v>30</v>
      </c>
      <c r="BJ64" s="18">
        <f>Measures!$C$22</f>
        <v>44</v>
      </c>
      <c r="BK64" s="18">
        <f>Measures!$C$23</f>
        <v>19</v>
      </c>
      <c r="BL64" s="18">
        <f>Measures!$C$24</f>
        <v>13</v>
      </c>
      <c r="BM64" s="18">
        <f>Measures!$C$26</f>
        <v>0.32</v>
      </c>
      <c r="BN64" s="18">
        <f>Measures!$D$26</f>
        <v>0.25</v>
      </c>
      <c r="BO64" s="18">
        <f>Measures!$C$27</f>
        <v>14</v>
      </c>
      <c r="BP64" s="18">
        <f>Measures!$C$28</f>
        <v>15</v>
      </c>
      <c r="BQ64" s="88">
        <f>Measures!$C$29</f>
        <v>92</v>
      </c>
      <c r="BR64" s="88">
        <f>Measures!$C$30</f>
        <v>95</v>
      </c>
      <c r="BS64" s="88">
        <f>Measures!$C$31</f>
        <v>70</v>
      </c>
      <c r="BT64" s="64" t="str">
        <f>Code!$M$204</f>
        <v>EF 200</v>
      </c>
      <c r="BU64" s="64" t="str">
        <f>Code!$M$207</f>
        <v>EF 67</v>
      </c>
      <c r="BV64" s="64" t="str">
        <f>Code!$M$208</f>
        <v>EF 70</v>
      </c>
      <c r="BW64" s="64" t="str">
        <f>Code!$M$205</f>
        <v>EF 82</v>
      </c>
      <c r="BX64" s="64" t="s">
        <v>363</v>
      </c>
      <c r="BY64" s="64" t="s">
        <v>239</v>
      </c>
      <c r="BZ64" s="64" t="s">
        <v>240</v>
      </c>
      <c r="CA64" s="64"/>
      <c r="CB64" s="64"/>
      <c r="CC64" s="64"/>
      <c r="CD64" s="64"/>
      <c r="CE64" s="64"/>
      <c r="CF64" s="64"/>
      <c r="CG64" s="64"/>
      <c r="CH64" s="64"/>
      <c r="CI64" s="64"/>
      <c r="CJ64" s="64"/>
      <c r="CK64" s="64"/>
      <c r="CL64" s="64"/>
      <c r="CM64" s="18"/>
      <c r="CN64" s="18"/>
    </row>
    <row r="65" spans="1:92" ht="14.4" x14ac:dyDescent="0.3">
      <c r="A65" s="19" t="s">
        <v>95</v>
      </c>
      <c r="B65" s="31" t="s">
        <v>85</v>
      </c>
      <c r="C65" s="19" t="s">
        <v>87</v>
      </c>
      <c r="D65" s="19">
        <v>3</v>
      </c>
      <c r="E65" s="19">
        <f>VLOOKUP(D65,Lists!$B$3:$C$18,2,FALSE)</f>
        <v>3</v>
      </c>
      <c r="F65" s="19">
        <v>1</v>
      </c>
      <c r="G65" s="19" t="s">
        <v>67</v>
      </c>
      <c r="H65" s="23">
        <v>1810</v>
      </c>
      <c r="I65" s="37">
        <v>0.11502100840336134</v>
      </c>
      <c r="J65" s="36">
        <v>5.1608452609801366E-4</v>
      </c>
      <c r="K65" s="36">
        <f t="shared" si="4"/>
        <v>5.1608452609801366E-4</v>
      </c>
      <c r="L65" s="23">
        <v>3.67</v>
      </c>
      <c r="M65" s="35">
        <v>0.26</v>
      </c>
      <c r="N65" s="35">
        <f t="shared" si="5"/>
        <v>0.26</v>
      </c>
      <c r="O65" s="38">
        <v>10.314814814814815</v>
      </c>
      <c r="P65" s="38">
        <f t="shared" si="6"/>
        <v>10.314814814814815</v>
      </c>
      <c r="Q65" s="38">
        <v>5.9551821</v>
      </c>
      <c r="R65" s="38">
        <v>10.254943899018233</v>
      </c>
      <c r="S65" s="23">
        <v>0.82</v>
      </c>
      <c r="T65" s="23">
        <v>0.79</v>
      </c>
      <c r="U65" s="23">
        <v>10</v>
      </c>
      <c r="V65" s="23">
        <f t="shared" si="7"/>
        <v>10</v>
      </c>
      <c r="W65" s="23">
        <v>78</v>
      </c>
      <c r="X65" s="23">
        <f t="shared" si="8"/>
        <v>78</v>
      </c>
      <c r="Y65" s="23">
        <v>62</v>
      </c>
      <c r="Z65" s="23" t="str">
        <f>Code!$K$204</f>
        <v>EF 86</v>
      </c>
      <c r="AA65" s="23" t="str">
        <f>Code!$K$207</f>
        <v>EF 57</v>
      </c>
      <c r="AB65" s="23" t="str">
        <f>Code!$K$208</f>
        <v>EF 57</v>
      </c>
      <c r="AC65" s="23" t="str">
        <f>Code!$K$205</f>
        <v>EF 57</v>
      </c>
      <c r="AD65" s="23" t="s">
        <v>237</v>
      </c>
      <c r="AE65" s="23" t="s">
        <v>237</v>
      </c>
      <c r="AF65" s="23" t="s">
        <v>237</v>
      </c>
      <c r="AG65" s="39">
        <f t="shared" si="3"/>
        <v>5.1608452609801366E-4</v>
      </c>
      <c r="AH65" s="39">
        <f t="shared" si="9"/>
        <v>5.1608452609801366E-4</v>
      </c>
      <c r="AI65" s="18">
        <f t="shared" si="10"/>
        <v>3.67</v>
      </c>
      <c r="AJ65" s="41">
        <f>Code!$B$23</f>
        <v>0.15</v>
      </c>
      <c r="AK65" s="41">
        <f t="shared" si="11"/>
        <v>0.15</v>
      </c>
      <c r="AL65" s="110">
        <f t="shared" si="12"/>
        <v>10.314814814814815</v>
      </c>
      <c r="AM65" s="110">
        <f t="shared" si="13"/>
        <v>10.314814814814815</v>
      </c>
      <c r="AN65" s="110">
        <f t="shared" si="14"/>
        <v>5.9551821</v>
      </c>
      <c r="AO65" s="110">
        <f t="shared" si="15"/>
        <v>10.254943899018233</v>
      </c>
      <c r="AP65" s="18">
        <f>VLOOKUP(D65,Code!$B$92:$D$107,2,FALSE)</f>
        <v>0.32</v>
      </c>
      <c r="AQ65" s="18">
        <f>VLOOKUP(E65,Code!$B$92:$D$107,3,FALSE)</f>
        <v>0.25</v>
      </c>
      <c r="AR65" s="18">
        <f>Code!$C$132</f>
        <v>14</v>
      </c>
      <c r="AS65" s="18">
        <f t="shared" si="16"/>
        <v>14</v>
      </c>
      <c r="AT65" s="88">
        <f>Code!$C$189</f>
        <v>80</v>
      </c>
      <c r="AU65" s="88">
        <f t="shared" si="17"/>
        <v>80</v>
      </c>
      <c r="AV65" s="88">
        <f>Code!$C$198</f>
        <v>66</v>
      </c>
      <c r="AW65" s="18" t="str">
        <f>Code!$L$204</f>
        <v>EF 95</v>
      </c>
      <c r="AX65" s="64" t="str">
        <f>Code!$L$207</f>
        <v>EF 60</v>
      </c>
      <c r="AY65" s="64" t="str">
        <f>Code!$L$208</f>
        <v>EF 60</v>
      </c>
      <c r="AZ65" s="64" t="str">
        <f>Code!$L$205</f>
        <v>EF 62</v>
      </c>
      <c r="BA65" s="23" t="s">
        <v>237</v>
      </c>
      <c r="BB65" s="23" t="s">
        <v>237</v>
      </c>
      <c r="BC65" s="23" t="s">
        <v>237</v>
      </c>
      <c r="BD65" s="39">
        <f t="shared" si="18"/>
        <v>4.3867184718331158E-4</v>
      </c>
      <c r="BE65" s="39">
        <f t="shared" si="19"/>
        <v>3.6125916826860955E-4</v>
      </c>
      <c r="BF65" s="18">
        <f>Measures!$C$3</f>
        <v>8</v>
      </c>
      <c r="BG65" s="41">
        <f>Measures!$C$4</f>
        <v>0.1</v>
      </c>
      <c r="BH65" s="41">
        <v>0.06</v>
      </c>
      <c r="BI65" s="18">
        <f>VLOOKUP(D65,Measures!$B$6:$C$21,2,FALSE)</f>
        <v>30</v>
      </c>
      <c r="BJ65" s="18">
        <f>Measures!$C$22</f>
        <v>44</v>
      </c>
      <c r="BK65" s="18">
        <f>Measures!$C$23</f>
        <v>19</v>
      </c>
      <c r="BL65" s="18">
        <f>Measures!$C$24</f>
        <v>13</v>
      </c>
      <c r="BM65" s="18">
        <f>Measures!$C$26</f>
        <v>0.32</v>
      </c>
      <c r="BN65" s="18">
        <f>Measures!$D$26</f>
        <v>0.25</v>
      </c>
      <c r="BO65" s="18">
        <f>Measures!$C$27</f>
        <v>14</v>
      </c>
      <c r="BP65" s="18">
        <f>Measures!$C$28</f>
        <v>15</v>
      </c>
      <c r="BQ65" s="88">
        <f>Measures!$C$29</f>
        <v>92</v>
      </c>
      <c r="BR65" s="88">
        <f>Measures!$C$30</f>
        <v>95</v>
      </c>
      <c r="BS65" s="88">
        <f>Measures!$C$31</f>
        <v>70</v>
      </c>
      <c r="BT65" s="64" t="str">
        <f>Code!$M$204</f>
        <v>EF 200</v>
      </c>
      <c r="BU65" s="64" t="str">
        <f>Code!$M$207</f>
        <v>EF 67</v>
      </c>
      <c r="BV65" s="64" t="str">
        <f>Code!$M$208</f>
        <v>EF 70</v>
      </c>
      <c r="BW65" s="64" t="str">
        <f>Code!$M$205</f>
        <v>EF 82</v>
      </c>
      <c r="BX65" s="64" t="s">
        <v>363</v>
      </c>
      <c r="BY65" s="64" t="s">
        <v>239</v>
      </c>
      <c r="BZ65" s="64" t="s">
        <v>240</v>
      </c>
      <c r="CA65" s="64"/>
      <c r="CB65" s="64"/>
      <c r="CC65" s="64"/>
      <c r="CD65" s="64"/>
      <c r="CE65" s="64"/>
      <c r="CF65" s="64"/>
      <c r="CG65" s="64"/>
      <c r="CH65" s="64"/>
      <c r="CI65" s="64"/>
      <c r="CJ65" s="64"/>
      <c r="CK65" s="64"/>
      <c r="CL65" s="64"/>
      <c r="CM65" s="18"/>
      <c r="CN65" s="18"/>
    </row>
    <row r="66" spans="1:92" ht="14.4" x14ac:dyDescent="0.3">
      <c r="A66" s="19" t="s">
        <v>95</v>
      </c>
      <c r="B66" s="31" t="s">
        <v>85</v>
      </c>
      <c r="C66" s="19" t="s">
        <v>87</v>
      </c>
      <c r="D66" s="19">
        <v>3</v>
      </c>
      <c r="E66" s="19">
        <f>VLOOKUP(D66,Lists!$B$3:$C$18,2,FALSE)</f>
        <v>3</v>
      </c>
      <c r="F66" s="19">
        <v>2</v>
      </c>
      <c r="G66" s="19" t="s">
        <v>67</v>
      </c>
      <c r="H66" s="23">
        <v>2400</v>
      </c>
      <c r="I66" s="37">
        <v>0.11502100840336134</v>
      </c>
      <c r="J66" s="36">
        <v>5.1608452609801366E-4</v>
      </c>
      <c r="K66" s="36">
        <f t="shared" si="4"/>
        <v>5.1608452609801366E-4</v>
      </c>
      <c r="L66" s="23">
        <v>3.67</v>
      </c>
      <c r="M66" s="35">
        <v>0.26</v>
      </c>
      <c r="N66" s="35">
        <f t="shared" si="5"/>
        <v>0.26</v>
      </c>
      <c r="O66" s="38">
        <v>10.314814814814815</v>
      </c>
      <c r="P66" s="38">
        <f t="shared" si="6"/>
        <v>10.314814814814815</v>
      </c>
      <c r="Q66" s="38">
        <v>5.9551821</v>
      </c>
      <c r="R66" s="38">
        <v>10.254943899018233</v>
      </c>
      <c r="S66" s="23">
        <v>0.82</v>
      </c>
      <c r="T66" s="23">
        <v>0.79</v>
      </c>
      <c r="U66" s="23">
        <v>10</v>
      </c>
      <c r="V66" s="23">
        <f t="shared" si="7"/>
        <v>10</v>
      </c>
      <c r="W66" s="23">
        <v>78</v>
      </c>
      <c r="X66" s="23">
        <f t="shared" si="8"/>
        <v>78</v>
      </c>
      <c r="Y66" s="23">
        <v>62</v>
      </c>
      <c r="Z66" s="23" t="str">
        <f>Code!$K$204</f>
        <v>EF 86</v>
      </c>
      <c r="AA66" s="23" t="str">
        <f>Code!$K$207</f>
        <v>EF 57</v>
      </c>
      <c r="AB66" s="23" t="str">
        <f>Code!$K$208</f>
        <v>EF 57</v>
      </c>
      <c r="AC66" s="23" t="str">
        <f>Code!$K$205</f>
        <v>EF 57</v>
      </c>
      <c r="AD66" s="23" t="s">
        <v>237</v>
      </c>
      <c r="AE66" s="23" t="s">
        <v>237</v>
      </c>
      <c r="AF66" s="23" t="s">
        <v>237</v>
      </c>
      <c r="AG66" s="39">
        <f t="shared" si="3"/>
        <v>5.1608452609801366E-4</v>
      </c>
      <c r="AH66" s="39">
        <f t="shared" si="9"/>
        <v>5.1608452609801366E-4</v>
      </c>
      <c r="AI66" s="18">
        <f t="shared" si="10"/>
        <v>3.67</v>
      </c>
      <c r="AJ66" s="41">
        <f>Code!$B$23</f>
        <v>0.15</v>
      </c>
      <c r="AK66" s="41">
        <f t="shared" si="11"/>
        <v>0.15</v>
      </c>
      <c r="AL66" s="110">
        <f t="shared" si="12"/>
        <v>10.314814814814815</v>
      </c>
      <c r="AM66" s="110">
        <f t="shared" si="13"/>
        <v>10.314814814814815</v>
      </c>
      <c r="AN66" s="110">
        <f t="shared" si="14"/>
        <v>5.9551821</v>
      </c>
      <c r="AO66" s="110">
        <f t="shared" si="15"/>
        <v>10.254943899018233</v>
      </c>
      <c r="AP66" s="18">
        <f>VLOOKUP(D66,Code!$B$92:$D$107,2,FALSE)</f>
        <v>0.32</v>
      </c>
      <c r="AQ66" s="18">
        <f>VLOOKUP(E66,Code!$B$92:$D$107,3,FALSE)</f>
        <v>0.25</v>
      </c>
      <c r="AR66" s="18">
        <f>Code!$C$132</f>
        <v>14</v>
      </c>
      <c r="AS66" s="18">
        <f t="shared" si="16"/>
        <v>14</v>
      </c>
      <c r="AT66" s="88">
        <f>Code!$C$189</f>
        <v>80</v>
      </c>
      <c r="AU66" s="88">
        <f t="shared" si="17"/>
        <v>80</v>
      </c>
      <c r="AV66" s="88">
        <f>Code!$C$198</f>
        <v>66</v>
      </c>
      <c r="AW66" s="18" t="str">
        <f>Code!$L$204</f>
        <v>EF 95</v>
      </c>
      <c r="AX66" s="64" t="str">
        <f>Code!$L$207</f>
        <v>EF 60</v>
      </c>
      <c r="AY66" s="64" t="str">
        <f>Code!$L$208</f>
        <v>EF 60</v>
      </c>
      <c r="AZ66" s="64" t="str">
        <f>Code!$L$205</f>
        <v>EF 62</v>
      </c>
      <c r="BA66" s="23" t="s">
        <v>237</v>
      </c>
      <c r="BB66" s="23" t="s">
        <v>237</v>
      </c>
      <c r="BC66" s="23" t="s">
        <v>237</v>
      </c>
      <c r="BD66" s="39">
        <f t="shared" si="18"/>
        <v>4.3867184718331158E-4</v>
      </c>
      <c r="BE66" s="39">
        <f t="shared" si="19"/>
        <v>3.6125916826860955E-4</v>
      </c>
      <c r="BF66" s="18">
        <f>Measures!$C$3</f>
        <v>8</v>
      </c>
      <c r="BG66" s="41">
        <f>Measures!$C$4</f>
        <v>0.1</v>
      </c>
      <c r="BH66" s="41">
        <v>0.06</v>
      </c>
      <c r="BI66" s="18">
        <f>VLOOKUP(D66,Measures!$B$6:$C$21,2,FALSE)</f>
        <v>30</v>
      </c>
      <c r="BJ66" s="18">
        <f>Measures!$C$22</f>
        <v>44</v>
      </c>
      <c r="BK66" s="18">
        <f>Measures!$C$23</f>
        <v>19</v>
      </c>
      <c r="BL66" s="18">
        <f>Measures!$C$24</f>
        <v>13</v>
      </c>
      <c r="BM66" s="18">
        <f>Measures!$C$26</f>
        <v>0.32</v>
      </c>
      <c r="BN66" s="18">
        <f>Measures!$D$26</f>
        <v>0.25</v>
      </c>
      <c r="BO66" s="18">
        <f>Measures!$C$27</f>
        <v>14</v>
      </c>
      <c r="BP66" s="18">
        <f>Measures!$C$28</f>
        <v>15</v>
      </c>
      <c r="BQ66" s="88">
        <f>Measures!$C$29</f>
        <v>92</v>
      </c>
      <c r="BR66" s="88">
        <f>Measures!$C$30</f>
        <v>95</v>
      </c>
      <c r="BS66" s="88">
        <f>Measures!$C$31</f>
        <v>70</v>
      </c>
      <c r="BT66" s="64" t="str">
        <f>Code!$M$204</f>
        <v>EF 200</v>
      </c>
      <c r="BU66" s="64" t="str">
        <f>Code!$M$207</f>
        <v>EF 67</v>
      </c>
      <c r="BV66" s="64" t="str">
        <f>Code!$M$208</f>
        <v>EF 70</v>
      </c>
      <c r="BW66" s="64" t="str">
        <f>Code!$M$205</f>
        <v>EF 82</v>
      </c>
      <c r="BX66" s="64" t="s">
        <v>363</v>
      </c>
      <c r="BY66" s="64" t="s">
        <v>239</v>
      </c>
      <c r="BZ66" s="64" t="s">
        <v>240</v>
      </c>
      <c r="CA66" s="64"/>
      <c r="CB66" s="64"/>
      <c r="CC66" s="64"/>
      <c r="CD66" s="64"/>
      <c r="CE66" s="64"/>
      <c r="CF66" s="64"/>
      <c r="CG66" s="64"/>
      <c r="CH66" s="64"/>
      <c r="CI66" s="64"/>
      <c r="CJ66" s="64"/>
      <c r="CK66" s="64"/>
      <c r="CL66" s="64"/>
      <c r="CM66" s="18"/>
      <c r="CN66" s="18"/>
    </row>
    <row r="67" spans="1:92" ht="14.4" x14ac:dyDescent="0.3">
      <c r="A67" s="19" t="s">
        <v>22</v>
      </c>
      <c r="B67" s="31" t="s">
        <v>85</v>
      </c>
      <c r="C67" s="19" t="s">
        <v>87</v>
      </c>
      <c r="D67" s="19">
        <v>3</v>
      </c>
      <c r="E67" s="19">
        <f>VLOOKUP(D67,Lists!$B$3:$C$18,2,FALSE)</f>
        <v>3</v>
      </c>
      <c r="F67" s="19">
        <v>1</v>
      </c>
      <c r="G67" s="19" t="s">
        <v>67</v>
      </c>
      <c r="H67" s="23">
        <v>1810</v>
      </c>
      <c r="I67" s="37">
        <v>0.11502100840336134</v>
      </c>
      <c r="J67" s="36">
        <v>5.1608452609801366E-4</v>
      </c>
      <c r="K67" s="36">
        <f t="shared" si="4"/>
        <v>5.1608452609801366E-4</v>
      </c>
      <c r="L67" s="23">
        <v>3.67</v>
      </c>
      <c r="M67" s="35">
        <v>0.26</v>
      </c>
      <c r="N67" s="35">
        <f t="shared" si="5"/>
        <v>0.26</v>
      </c>
      <c r="O67" s="38">
        <v>10.314814814814815</v>
      </c>
      <c r="P67" s="38">
        <f t="shared" si="6"/>
        <v>10.314814814814815</v>
      </c>
      <c r="Q67" s="38">
        <v>5.9551821</v>
      </c>
      <c r="R67" s="38">
        <v>10.254943899018233</v>
      </c>
      <c r="S67" s="23">
        <v>0.82</v>
      </c>
      <c r="T67" s="23">
        <v>0.79</v>
      </c>
      <c r="U67" s="23">
        <v>10</v>
      </c>
      <c r="V67" s="23">
        <f t="shared" si="7"/>
        <v>10</v>
      </c>
      <c r="W67" s="23">
        <v>78</v>
      </c>
      <c r="X67" s="23">
        <f t="shared" si="8"/>
        <v>78</v>
      </c>
      <c r="Y67" s="23">
        <v>62</v>
      </c>
      <c r="Z67" s="23" t="str">
        <f>Code!$K$204</f>
        <v>EF 86</v>
      </c>
      <c r="AA67" s="23" t="str">
        <f>Code!$K$207</f>
        <v>EF 57</v>
      </c>
      <c r="AB67" s="23" t="str">
        <f>Code!$K$208</f>
        <v>EF 57</v>
      </c>
      <c r="AC67" s="23" t="str">
        <f>Code!$K$205</f>
        <v>EF 57</v>
      </c>
      <c r="AD67" s="23" t="s">
        <v>237</v>
      </c>
      <c r="AE67" s="23" t="s">
        <v>237</v>
      </c>
      <c r="AF67" s="23" t="s">
        <v>237</v>
      </c>
      <c r="AG67" s="39">
        <f t="shared" si="3"/>
        <v>5.1608452609801366E-4</v>
      </c>
      <c r="AH67" s="39">
        <f t="shared" si="9"/>
        <v>5.1608452609801366E-4</v>
      </c>
      <c r="AI67" s="18">
        <f t="shared" si="10"/>
        <v>3.67</v>
      </c>
      <c r="AJ67" s="41">
        <f>Code!$B$23</f>
        <v>0.15</v>
      </c>
      <c r="AK67" s="41">
        <f t="shared" si="11"/>
        <v>0.15</v>
      </c>
      <c r="AL67" s="110">
        <f t="shared" si="12"/>
        <v>10.314814814814815</v>
      </c>
      <c r="AM67" s="110">
        <f t="shared" si="13"/>
        <v>10.314814814814815</v>
      </c>
      <c r="AN67" s="110">
        <f t="shared" si="14"/>
        <v>5.9551821</v>
      </c>
      <c r="AO67" s="110">
        <f t="shared" si="15"/>
        <v>10.254943899018233</v>
      </c>
      <c r="AP67" s="18">
        <f>VLOOKUP(D67,Code!$B$92:$D$107,2,FALSE)</f>
        <v>0.32</v>
      </c>
      <c r="AQ67" s="18">
        <f>VLOOKUP(E67,Code!$B$92:$D$107,3,FALSE)</f>
        <v>0.25</v>
      </c>
      <c r="AR67" s="18">
        <f>Code!$C$132</f>
        <v>14</v>
      </c>
      <c r="AS67" s="18">
        <f t="shared" si="16"/>
        <v>14</v>
      </c>
      <c r="AT67" s="88">
        <f>Code!$C$189</f>
        <v>80</v>
      </c>
      <c r="AU67" s="88">
        <f t="shared" si="17"/>
        <v>80</v>
      </c>
      <c r="AV67" s="88">
        <f>Code!$C$198</f>
        <v>66</v>
      </c>
      <c r="AW67" s="18" t="str">
        <f>Code!$L$204</f>
        <v>EF 95</v>
      </c>
      <c r="AX67" s="64" t="str">
        <f>Code!$L$207</f>
        <v>EF 60</v>
      </c>
      <c r="AY67" s="64" t="str">
        <f>Code!$L$208</f>
        <v>EF 60</v>
      </c>
      <c r="AZ67" s="64" t="str">
        <f>Code!$L$205</f>
        <v>EF 62</v>
      </c>
      <c r="BA67" s="23" t="s">
        <v>237</v>
      </c>
      <c r="BB67" s="23" t="s">
        <v>237</v>
      </c>
      <c r="BC67" s="23" t="s">
        <v>237</v>
      </c>
      <c r="BD67" s="39">
        <f t="shared" si="18"/>
        <v>4.3867184718331158E-4</v>
      </c>
      <c r="BE67" s="39">
        <f t="shared" si="19"/>
        <v>3.6125916826860955E-4</v>
      </c>
      <c r="BF67" s="18">
        <f>Measures!$C$3</f>
        <v>8</v>
      </c>
      <c r="BG67" s="41">
        <f>Measures!$C$4</f>
        <v>0.1</v>
      </c>
      <c r="BH67" s="41">
        <v>0.06</v>
      </c>
      <c r="BI67" s="18">
        <f>VLOOKUP(D67,Measures!$B$6:$C$21,2,FALSE)</f>
        <v>30</v>
      </c>
      <c r="BJ67" s="18">
        <f>Measures!$C$22</f>
        <v>44</v>
      </c>
      <c r="BK67" s="18">
        <f>Measures!$C$23</f>
        <v>19</v>
      </c>
      <c r="BL67" s="18">
        <f>Measures!$C$24</f>
        <v>13</v>
      </c>
      <c r="BM67" s="18">
        <f>Measures!$C$26</f>
        <v>0.32</v>
      </c>
      <c r="BN67" s="18">
        <f>Measures!$D$26</f>
        <v>0.25</v>
      </c>
      <c r="BO67" s="18">
        <f>Measures!$C$27</f>
        <v>14</v>
      </c>
      <c r="BP67" s="18">
        <f>Measures!$C$28</f>
        <v>15</v>
      </c>
      <c r="BQ67" s="88">
        <f>Measures!$C$29</f>
        <v>92</v>
      </c>
      <c r="BR67" s="88">
        <f>Measures!$C$30</f>
        <v>95</v>
      </c>
      <c r="BS67" s="88">
        <f>Measures!$C$31</f>
        <v>70</v>
      </c>
      <c r="BT67" s="64" t="str">
        <f>Code!$M$204</f>
        <v>EF 200</v>
      </c>
      <c r="BU67" s="64" t="str">
        <f>Code!$M$207</f>
        <v>EF 67</v>
      </c>
      <c r="BV67" s="64" t="str">
        <f>Code!$M$208</f>
        <v>EF 70</v>
      </c>
      <c r="BW67" s="64" t="str">
        <f>Code!$M$205</f>
        <v>EF 82</v>
      </c>
      <c r="BX67" s="64" t="s">
        <v>363</v>
      </c>
      <c r="BY67" s="64" t="s">
        <v>239</v>
      </c>
      <c r="BZ67" s="64" t="s">
        <v>240</v>
      </c>
      <c r="CA67" s="64"/>
      <c r="CB67" s="64"/>
      <c r="CC67" s="64"/>
      <c r="CD67" s="64"/>
      <c r="CE67" s="64"/>
      <c r="CF67" s="64"/>
      <c r="CG67" s="64"/>
      <c r="CH67" s="64"/>
      <c r="CI67" s="64"/>
      <c r="CJ67" s="64"/>
      <c r="CK67" s="64"/>
      <c r="CL67" s="64"/>
      <c r="CM67" s="18"/>
      <c r="CN67" s="18"/>
    </row>
    <row r="68" spans="1:92" ht="14.4" x14ac:dyDescent="0.3">
      <c r="A68" s="19" t="s">
        <v>22</v>
      </c>
      <c r="B68" s="31" t="s">
        <v>85</v>
      </c>
      <c r="C68" s="19" t="s">
        <v>87</v>
      </c>
      <c r="D68" s="19">
        <v>3</v>
      </c>
      <c r="E68" s="19">
        <f>VLOOKUP(D68,Lists!$B$3:$C$18,2,FALSE)</f>
        <v>3</v>
      </c>
      <c r="F68" s="19">
        <v>2</v>
      </c>
      <c r="G68" s="19" t="s">
        <v>67</v>
      </c>
      <c r="H68" s="23">
        <v>2400</v>
      </c>
      <c r="I68" s="37">
        <v>0.11502100840336134</v>
      </c>
      <c r="J68" s="36">
        <v>5.1608452609801366E-4</v>
      </c>
      <c r="K68" s="36">
        <f t="shared" si="4"/>
        <v>5.1608452609801366E-4</v>
      </c>
      <c r="L68" s="23">
        <v>3.67</v>
      </c>
      <c r="M68" s="35">
        <v>0.26</v>
      </c>
      <c r="N68" s="35">
        <f t="shared" si="5"/>
        <v>0.26</v>
      </c>
      <c r="O68" s="38">
        <v>10.314814814814815</v>
      </c>
      <c r="P68" s="38">
        <f t="shared" si="6"/>
        <v>10.314814814814815</v>
      </c>
      <c r="Q68" s="38">
        <v>5.9551821</v>
      </c>
      <c r="R68" s="38">
        <v>10.254943899018233</v>
      </c>
      <c r="S68" s="23">
        <v>0.82</v>
      </c>
      <c r="T68" s="23">
        <v>0.79</v>
      </c>
      <c r="U68" s="23">
        <v>10</v>
      </c>
      <c r="V68" s="23">
        <f t="shared" si="7"/>
        <v>10</v>
      </c>
      <c r="W68" s="23">
        <v>78</v>
      </c>
      <c r="X68" s="23">
        <f t="shared" si="8"/>
        <v>78</v>
      </c>
      <c r="Y68" s="23">
        <v>62</v>
      </c>
      <c r="Z68" s="23" t="str">
        <f>Code!$K$204</f>
        <v>EF 86</v>
      </c>
      <c r="AA68" s="23" t="str">
        <f>Code!$K$207</f>
        <v>EF 57</v>
      </c>
      <c r="AB68" s="23" t="str">
        <f>Code!$K$208</f>
        <v>EF 57</v>
      </c>
      <c r="AC68" s="23" t="str">
        <f>Code!$K$205</f>
        <v>EF 57</v>
      </c>
      <c r="AD68" s="23" t="s">
        <v>237</v>
      </c>
      <c r="AE68" s="23" t="s">
        <v>237</v>
      </c>
      <c r="AF68" s="23" t="s">
        <v>237</v>
      </c>
      <c r="AG68" s="39">
        <f t="shared" si="3"/>
        <v>5.1608452609801366E-4</v>
      </c>
      <c r="AH68" s="39">
        <f t="shared" si="9"/>
        <v>5.1608452609801366E-4</v>
      </c>
      <c r="AI68" s="18">
        <f t="shared" si="10"/>
        <v>3.67</v>
      </c>
      <c r="AJ68" s="41">
        <f>Code!$B$23</f>
        <v>0.15</v>
      </c>
      <c r="AK68" s="41">
        <f t="shared" si="11"/>
        <v>0.15</v>
      </c>
      <c r="AL68" s="110">
        <f t="shared" si="12"/>
        <v>10.314814814814815</v>
      </c>
      <c r="AM68" s="110">
        <f t="shared" si="13"/>
        <v>10.314814814814815</v>
      </c>
      <c r="AN68" s="110">
        <f t="shared" si="14"/>
        <v>5.9551821</v>
      </c>
      <c r="AO68" s="110">
        <f t="shared" si="15"/>
        <v>10.254943899018233</v>
      </c>
      <c r="AP68" s="18">
        <f>VLOOKUP(D68,Code!$B$92:$D$107,2,FALSE)</f>
        <v>0.32</v>
      </c>
      <c r="AQ68" s="18">
        <f>VLOOKUP(E68,Code!$B$92:$D$107,3,FALSE)</f>
        <v>0.25</v>
      </c>
      <c r="AR68" s="18">
        <f>Code!$C$132</f>
        <v>14</v>
      </c>
      <c r="AS68" s="18">
        <f t="shared" si="16"/>
        <v>14</v>
      </c>
      <c r="AT68" s="88">
        <f>Code!$C$189</f>
        <v>80</v>
      </c>
      <c r="AU68" s="88">
        <f t="shared" si="17"/>
        <v>80</v>
      </c>
      <c r="AV68" s="88">
        <f>Code!$C$198</f>
        <v>66</v>
      </c>
      <c r="AW68" s="18" t="str">
        <f>Code!$L$204</f>
        <v>EF 95</v>
      </c>
      <c r="AX68" s="64" t="str">
        <f>Code!$L$207</f>
        <v>EF 60</v>
      </c>
      <c r="AY68" s="64" t="str">
        <f>Code!$L$208</f>
        <v>EF 60</v>
      </c>
      <c r="AZ68" s="64" t="str">
        <f>Code!$L$205</f>
        <v>EF 62</v>
      </c>
      <c r="BA68" s="23" t="s">
        <v>237</v>
      </c>
      <c r="BB68" s="23" t="s">
        <v>237</v>
      </c>
      <c r="BC68" s="23" t="s">
        <v>237</v>
      </c>
      <c r="BD68" s="39">
        <f t="shared" si="18"/>
        <v>4.3867184718331158E-4</v>
      </c>
      <c r="BE68" s="39">
        <f t="shared" si="19"/>
        <v>3.6125916826860955E-4</v>
      </c>
      <c r="BF68" s="18">
        <f>Measures!$C$3</f>
        <v>8</v>
      </c>
      <c r="BG68" s="41">
        <f>Measures!$C$4</f>
        <v>0.1</v>
      </c>
      <c r="BH68" s="41">
        <v>0.06</v>
      </c>
      <c r="BI68" s="18">
        <f>VLOOKUP(D68,Measures!$B$6:$C$21,2,FALSE)</f>
        <v>30</v>
      </c>
      <c r="BJ68" s="18">
        <f>Measures!$C$22</f>
        <v>44</v>
      </c>
      <c r="BK68" s="18">
        <f>Measures!$C$23</f>
        <v>19</v>
      </c>
      <c r="BL68" s="18">
        <f>Measures!$C$24</f>
        <v>13</v>
      </c>
      <c r="BM68" s="18">
        <f>Measures!$C$26</f>
        <v>0.32</v>
      </c>
      <c r="BN68" s="18">
        <f>Measures!$D$26</f>
        <v>0.25</v>
      </c>
      <c r="BO68" s="18">
        <f>Measures!$C$27</f>
        <v>14</v>
      </c>
      <c r="BP68" s="18">
        <f>Measures!$C$28</f>
        <v>15</v>
      </c>
      <c r="BQ68" s="88">
        <f>Measures!$C$29</f>
        <v>92</v>
      </c>
      <c r="BR68" s="88">
        <f>Measures!$C$30</f>
        <v>95</v>
      </c>
      <c r="BS68" s="88">
        <f>Measures!$C$31</f>
        <v>70</v>
      </c>
      <c r="BT68" s="64" t="str">
        <f>Code!$M$204</f>
        <v>EF 200</v>
      </c>
      <c r="BU68" s="64" t="str">
        <f>Code!$M$207</f>
        <v>EF 67</v>
      </c>
      <c r="BV68" s="64" t="str">
        <f>Code!$M$208</f>
        <v>EF 70</v>
      </c>
      <c r="BW68" s="64" t="str">
        <f>Code!$M$205</f>
        <v>EF 82</v>
      </c>
      <c r="BX68" s="64" t="s">
        <v>363</v>
      </c>
      <c r="BY68" s="64" t="s">
        <v>239</v>
      </c>
      <c r="BZ68" s="64" t="s">
        <v>240</v>
      </c>
      <c r="CA68" s="64"/>
      <c r="CB68" s="64"/>
      <c r="CC68" s="64"/>
      <c r="CD68" s="64"/>
      <c r="CE68" s="64"/>
      <c r="CF68" s="64"/>
      <c r="CG68" s="64"/>
      <c r="CH68" s="64"/>
      <c r="CI68" s="64"/>
      <c r="CJ68" s="64"/>
      <c r="CK68" s="64"/>
      <c r="CL68" s="64"/>
      <c r="CM68" s="18"/>
      <c r="CN68" s="18"/>
    </row>
    <row r="69" spans="1:92" ht="14.4" x14ac:dyDescent="0.3">
      <c r="A69" s="19" t="s">
        <v>95</v>
      </c>
      <c r="B69" s="31" t="s">
        <v>85</v>
      </c>
      <c r="C69" s="19" t="s">
        <v>71</v>
      </c>
      <c r="D69" s="19">
        <v>3</v>
      </c>
      <c r="E69" s="19">
        <f>VLOOKUP(D69,Lists!$B$3:$C$18,2,FALSE)</f>
        <v>3</v>
      </c>
      <c r="F69" s="19">
        <v>1</v>
      </c>
      <c r="G69" s="19" t="s">
        <v>68</v>
      </c>
      <c r="H69" s="23">
        <v>1910</v>
      </c>
      <c r="I69" s="37">
        <v>0.2</v>
      </c>
      <c r="J69" s="36">
        <v>4.6411397360087065E-4</v>
      </c>
      <c r="K69" s="36">
        <f t="shared" si="4"/>
        <v>4.6411397360087065E-4</v>
      </c>
      <c r="L69" s="23">
        <v>4.26</v>
      </c>
      <c r="M69" s="35">
        <v>0.22</v>
      </c>
      <c r="N69" s="35">
        <f t="shared" si="5"/>
        <v>0.22</v>
      </c>
      <c r="O69" s="38">
        <v>10.314814814814815</v>
      </c>
      <c r="P69" s="38">
        <f t="shared" si="6"/>
        <v>10.314814814814815</v>
      </c>
      <c r="Q69" s="38">
        <v>5.9551821</v>
      </c>
      <c r="R69" s="38">
        <v>10.254943899018233</v>
      </c>
      <c r="S69" s="23">
        <v>0.67</v>
      </c>
      <c r="T69" s="23">
        <v>0.79</v>
      </c>
      <c r="U69" s="23">
        <v>10</v>
      </c>
      <c r="V69" s="23">
        <f t="shared" si="7"/>
        <v>10</v>
      </c>
      <c r="W69" s="23">
        <v>78</v>
      </c>
      <c r="X69" s="23">
        <f t="shared" si="8"/>
        <v>78</v>
      </c>
      <c r="Y69" s="23">
        <v>62</v>
      </c>
      <c r="Z69" s="23" t="str">
        <f>Code!$K$204</f>
        <v>EF 86</v>
      </c>
      <c r="AA69" s="23" t="str">
        <f>Code!$K$207</f>
        <v>EF 57</v>
      </c>
      <c r="AB69" s="23" t="str">
        <f>Code!$K$208</f>
        <v>EF 57</v>
      </c>
      <c r="AC69" s="23" t="str">
        <f>Code!$K$205</f>
        <v>EF 57</v>
      </c>
      <c r="AD69" s="23" t="s">
        <v>237</v>
      </c>
      <c r="AE69" s="23" t="s">
        <v>237</v>
      </c>
      <c r="AF69" s="23" t="s">
        <v>237</v>
      </c>
      <c r="AG69" s="39">
        <f t="shared" ref="AG69:AG132" si="20">J69</f>
        <v>4.6411397360087065E-4</v>
      </c>
      <c r="AH69" s="39">
        <f t="shared" si="9"/>
        <v>4.6411397360087065E-4</v>
      </c>
      <c r="AI69" s="18">
        <f t="shared" si="10"/>
        <v>4.26</v>
      </c>
      <c r="AJ69" s="41">
        <f>Code!$B$23</f>
        <v>0.15</v>
      </c>
      <c r="AK69" s="41">
        <f t="shared" si="11"/>
        <v>0.15</v>
      </c>
      <c r="AL69" s="110">
        <f t="shared" si="12"/>
        <v>10.314814814814815</v>
      </c>
      <c r="AM69" s="110">
        <f t="shared" si="13"/>
        <v>10.314814814814815</v>
      </c>
      <c r="AN69" s="110">
        <f t="shared" si="14"/>
        <v>5.9551821</v>
      </c>
      <c r="AO69" s="110">
        <f t="shared" si="15"/>
        <v>10.254943899018233</v>
      </c>
      <c r="AP69" s="18">
        <f>VLOOKUP(D69,Code!$B$92:$D$107,2,FALSE)</f>
        <v>0.32</v>
      </c>
      <c r="AQ69" s="18">
        <f>VLOOKUP(E69,Code!$B$92:$D$107,3,FALSE)</f>
        <v>0.25</v>
      </c>
      <c r="AR69" s="18">
        <f>Code!$C$132</f>
        <v>14</v>
      </c>
      <c r="AS69" s="18">
        <f t="shared" si="16"/>
        <v>14</v>
      </c>
      <c r="AT69" s="88">
        <f>Code!$C$189</f>
        <v>80</v>
      </c>
      <c r="AU69" s="88">
        <f t="shared" si="17"/>
        <v>80</v>
      </c>
      <c r="AV69" s="88">
        <f>Code!$C$198</f>
        <v>66</v>
      </c>
      <c r="AW69" s="18" t="str">
        <f>Code!$L$204</f>
        <v>EF 95</v>
      </c>
      <c r="AX69" s="64" t="str">
        <f>Code!$L$207</f>
        <v>EF 60</v>
      </c>
      <c r="AY69" s="64" t="str">
        <f>Code!$L$208</f>
        <v>EF 60</v>
      </c>
      <c r="AZ69" s="64" t="str">
        <f>Code!$L$205</f>
        <v>EF 62</v>
      </c>
      <c r="BA69" s="23" t="s">
        <v>237</v>
      </c>
      <c r="BB69" s="23" t="s">
        <v>237</v>
      </c>
      <c r="BC69" s="23" t="s">
        <v>237</v>
      </c>
      <c r="BD69" s="39">
        <f t="shared" si="18"/>
        <v>3.9449687756074004E-4</v>
      </c>
      <c r="BE69" s="39">
        <f t="shared" si="19"/>
        <v>3.2487978152060944E-4</v>
      </c>
      <c r="BF69" s="18">
        <f>Measures!$C$3</f>
        <v>8</v>
      </c>
      <c r="BG69" s="41">
        <f>Measures!$C$4</f>
        <v>0.1</v>
      </c>
      <c r="BH69" s="41">
        <v>0.06</v>
      </c>
      <c r="BI69" s="18">
        <f>VLOOKUP(D69,Measures!$B$6:$C$21,2,FALSE)</f>
        <v>30</v>
      </c>
      <c r="BJ69" s="18">
        <f>Measures!$C$22</f>
        <v>44</v>
      </c>
      <c r="BK69" s="18">
        <f>Measures!$C$23</f>
        <v>19</v>
      </c>
      <c r="BL69" s="18">
        <f>Measures!$C$24</f>
        <v>13</v>
      </c>
      <c r="BM69" s="18">
        <f>Measures!$C$26</f>
        <v>0.32</v>
      </c>
      <c r="BN69" s="18">
        <f>Measures!$D$26</f>
        <v>0.25</v>
      </c>
      <c r="BO69" s="18">
        <f>Measures!$C$27</f>
        <v>14</v>
      </c>
      <c r="BP69" s="18">
        <f>Measures!$C$28</f>
        <v>15</v>
      </c>
      <c r="BQ69" s="88">
        <f>Measures!$C$29</f>
        <v>92</v>
      </c>
      <c r="BR69" s="88">
        <f>Measures!$C$30</f>
        <v>95</v>
      </c>
      <c r="BS69" s="88">
        <f>Measures!$C$31</f>
        <v>70</v>
      </c>
      <c r="BT69" s="64" t="str">
        <f>Code!$M$204</f>
        <v>EF 200</v>
      </c>
      <c r="BU69" s="64" t="str">
        <f>Code!$M$207</f>
        <v>EF 67</v>
      </c>
      <c r="BV69" s="64" t="str">
        <f>Code!$M$208</f>
        <v>EF 70</v>
      </c>
      <c r="BW69" s="64" t="str">
        <f>Code!$M$205</f>
        <v>EF 82</v>
      </c>
      <c r="BX69" s="64" t="s">
        <v>363</v>
      </c>
      <c r="BY69" s="64" t="s">
        <v>239</v>
      </c>
      <c r="BZ69" s="64" t="s">
        <v>240</v>
      </c>
      <c r="CA69" s="64"/>
      <c r="CB69" s="64"/>
      <c r="CC69" s="64"/>
      <c r="CD69" s="64"/>
      <c r="CE69" s="64"/>
      <c r="CF69" s="64"/>
      <c r="CG69" s="64"/>
      <c r="CH69" s="64"/>
      <c r="CI69" s="64"/>
      <c r="CJ69" s="64"/>
      <c r="CK69" s="64"/>
      <c r="CL69" s="64"/>
      <c r="CM69" s="18"/>
      <c r="CN69" s="18"/>
    </row>
    <row r="70" spans="1:92" ht="14.4" x14ac:dyDescent="0.3">
      <c r="A70" s="19" t="s">
        <v>95</v>
      </c>
      <c r="B70" s="31" t="s">
        <v>85</v>
      </c>
      <c r="C70" s="19" t="s">
        <v>71</v>
      </c>
      <c r="D70" s="19">
        <v>3</v>
      </c>
      <c r="E70" s="19">
        <f>VLOOKUP(D70,Lists!$B$3:$C$18,2,FALSE)</f>
        <v>3</v>
      </c>
      <c r="F70" s="19">
        <v>2</v>
      </c>
      <c r="G70" s="19" t="s">
        <v>68</v>
      </c>
      <c r="H70" s="23">
        <v>2730</v>
      </c>
      <c r="I70" s="37">
        <v>0.2</v>
      </c>
      <c r="J70" s="36">
        <v>4.6411397360087065E-4</v>
      </c>
      <c r="K70" s="36">
        <f t="shared" ref="K70:K133" si="21">J70</f>
        <v>4.6411397360087065E-4</v>
      </c>
      <c r="L70" s="23">
        <v>4.26</v>
      </c>
      <c r="M70" s="35">
        <v>0.22</v>
      </c>
      <c r="N70" s="35">
        <f t="shared" ref="N70:N133" si="22">M70</f>
        <v>0.22</v>
      </c>
      <c r="O70" s="38">
        <v>10.314814814814815</v>
      </c>
      <c r="P70" s="38">
        <f t="shared" ref="P70:P133" si="23">O70</f>
        <v>10.314814814814815</v>
      </c>
      <c r="Q70" s="38">
        <v>5.9551821</v>
      </c>
      <c r="R70" s="38">
        <v>10.254943899018233</v>
      </c>
      <c r="S70" s="23">
        <v>0.67</v>
      </c>
      <c r="T70" s="23">
        <v>0.79</v>
      </c>
      <c r="U70" s="23">
        <v>10</v>
      </c>
      <c r="V70" s="23">
        <f t="shared" ref="V70:V133" si="24">U70</f>
        <v>10</v>
      </c>
      <c r="W70" s="23">
        <v>78</v>
      </c>
      <c r="X70" s="23">
        <f t="shared" ref="X70:X133" si="25">W70</f>
        <v>78</v>
      </c>
      <c r="Y70" s="23">
        <v>62</v>
      </c>
      <c r="Z70" s="23" t="str">
        <f>Code!$K$204</f>
        <v>EF 86</v>
      </c>
      <c r="AA70" s="23" t="str">
        <f>Code!$K$207</f>
        <v>EF 57</v>
      </c>
      <c r="AB70" s="23" t="str">
        <f>Code!$K$208</f>
        <v>EF 57</v>
      </c>
      <c r="AC70" s="23" t="str">
        <f>Code!$K$205</f>
        <v>EF 57</v>
      </c>
      <c r="AD70" s="23" t="s">
        <v>237</v>
      </c>
      <c r="AE70" s="23" t="s">
        <v>237</v>
      </c>
      <c r="AF70" s="23" t="s">
        <v>237</v>
      </c>
      <c r="AG70" s="39">
        <f t="shared" si="20"/>
        <v>4.6411397360087065E-4</v>
      </c>
      <c r="AH70" s="39">
        <f t="shared" ref="AH70:AH133" si="26">AG70</f>
        <v>4.6411397360087065E-4</v>
      </c>
      <c r="AI70" s="18">
        <f t="shared" ref="AI70:AI133" si="27">L70</f>
        <v>4.26</v>
      </c>
      <c r="AJ70" s="41">
        <f>Code!$B$23</f>
        <v>0.15</v>
      </c>
      <c r="AK70" s="41">
        <f t="shared" ref="AK70:AK133" si="28">AJ70</f>
        <v>0.15</v>
      </c>
      <c r="AL70" s="110">
        <f t="shared" ref="AL70:AL133" si="29">O70</f>
        <v>10.314814814814815</v>
      </c>
      <c r="AM70" s="110">
        <f t="shared" ref="AM70:AM133" si="30">AL70</f>
        <v>10.314814814814815</v>
      </c>
      <c r="AN70" s="110">
        <f t="shared" ref="AN70:AN133" si="31">Q70</f>
        <v>5.9551821</v>
      </c>
      <c r="AO70" s="110">
        <f t="shared" ref="AO70:AO133" si="32">R70</f>
        <v>10.254943899018233</v>
      </c>
      <c r="AP70" s="18">
        <f>VLOOKUP(D70,Code!$B$92:$D$107,2,FALSE)</f>
        <v>0.32</v>
      </c>
      <c r="AQ70" s="18">
        <f>VLOOKUP(E70,Code!$B$92:$D$107,3,FALSE)</f>
        <v>0.25</v>
      </c>
      <c r="AR70" s="18">
        <f>Code!$C$132</f>
        <v>14</v>
      </c>
      <c r="AS70" s="18">
        <f t="shared" ref="AS70:AS133" si="33">AR70</f>
        <v>14</v>
      </c>
      <c r="AT70" s="88">
        <f>Code!$C$189</f>
        <v>80</v>
      </c>
      <c r="AU70" s="88">
        <f t="shared" ref="AU70:AU133" si="34">AT70</f>
        <v>80</v>
      </c>
      <c r="AV70" s="88">
        <f>Code!$C$198</f>
        <v>66</v>
      </c>
      <c r="AW70" s="18" t="str">
        <f>Code!$L$204</f>
        <v>EF 95</v>
      </c>
      <c r="AX70" s="64" t="str">
        <f>Code!$L$207</f>
        <v>EF 60</v>
      </c>
      <c r="AY70" s="64" t="str">
        <f>Code!$L$208</f>
        <v>EF 60</v>
      </c>
      <c r="AZ70" s="64" t="str">
        <f>Code!$L$205</f>
        <v>EF 62</v>
      </c>
      <c r="BA70" s="23" t="s">
        <v>237</v>
      </c>
      <c r="BB70" s="23" t="s">
        <v>237</v>
      </c>
      <c r="BC70" s="23" t="s">
        <v>237</v>
      </c>
      <c r="BD70" s="39">
        <f t="shared" ref="BD70:BD133" si="35" xml:space="preserve"> (1-15/100)*J70</f>
        <v>3.9449687756074004E-4</v>
      </c>
      <c r="BE70" s="39">
        <f t="shared" ref="BE70:BE133" si="36" xml:space="preserve"> (1-30/100)*J70</f>
        <v>3.2487978152060944E-4</v>
      </c>
      <c r="BF70" s="18">
        <f>Measures!$C$3</f>
        <v>8</v>
      </c>
      <c r="BG70" s="41">
        <f>Measures!$C$4</f>
        <v>0.1</v>
      </c>
      <c r="BH70" s="41">
        <v>0.06</v>
      </c>
      <c r="BI70" s="18">
        <f>VLOOKUP(D70,Measures!$B$6:$C$21,2,FALSE)</f>
        <v>30</v>
      </c>
      <c r="BJ70" s="18">
        <f>Measures!$C$22</f>
        <v>44</v>
      </c>
      <c r="BK70" s="18">
        <f>Measures!$C$23</f>
        <v>19</v>
      </c>
      <c r="BL70" s="18">
        <f>Measures!$C$24</f>
        <v>13</v>
      </c>
      <c r="BM70" s="18">
        <f>Measures!$C$26</f>
        <v>0.32</v>
      </c>
      <c r="BN70" s="18">
        <f>Measures!$D$26</f>
        <v>0.25</v>
      </c>
      <c r="BO70" s="18">
        <f>Measures!$C$27</f>
        <v>14</v>
      </c>
      <c r="BP70" s="18">
        <f>Measures!$C$28</f>
        <v>15</v>
      </c>
      <c r="BQ70" s="88">
        <f>Measures!$C$29</f>
        <v>92</v>
      </c>
      <c r="BR70" s="88">
        <f>Measures!$C$30</f>
        <v>95</v>
      </c>
      <c r="BS70" s="88">
        <f>Measures!$C$31</f>
        <v>70</v>
      </c>
      <c r="BT70" s="64" t="str">
        <f>Code!$M$204</f>
        <v>EF 200</v>
      </c>
      <c r="BU70" s="64" t="str">
        <f>Code!$M$207</f>
        <v>EF 67</v>
      </c>
      <c r="BV70" s="64" t="str">
        <f>Code!$M$208</f>
        <v>EF 70</v>
      </c>
      <c r="BW70" s="64" t="str">
        <f>Code!$M$205</f>
        <v>EF 82</v>
      </c>
      <c r="BX70" s="64" t="s">
        <v>363</v>
      </c>
      <c r="BY70" s="64" t="s">
        <v>239</v>
      </c>
      <c r="BZ70" s="64" t="s">
        <v>240</v>
      </c>
      <c r="CA70" s="64"/>
      <c r="CB70" s="64"/>
      <c r="CC70" s="64"/>
      <c r="CD70" s="64"/>
      <c r="CE70" s="64"/>
      <c r="CF70" s="64"/>
      <c r="CG70" s="64"/>
      <c r="CH70" s="64"/>
      <c r="CI70" s="64"/>
      <c r="CJ70" s="64"/>
      <c r="CK70" s="64"/>
      <c r="CL70" s="64"/>
      <c r="CM70" s="18"/>
      <c r="CN70" s="18"/>
    </row>
    <row r="71" spans="1:92" ht="14.4" x14ac:dyDescent="0.3">
      <c r="A71" s="19" t="s">
        <v>22</v>
      </c>
      <c r="B71" s="31" t="s">
        <v>85</v>
      </c>
      <c r="C71" s="19" t="s">
        <v>71</v>
      </c>
      <c r="D71" s="19">
        <v>3</v>
      </c>
      <c r="E71" s="19">
        <f>VLOOKUP(D71,Lists!$B$3:$C$18,2,FALSE)</f>
        <v>3</v>
      </c>
      <c r="F71" s="19">
        <v>1</v>
      </c>
      <c r="G71" s="19" t="s">
        <v>68</v>
      </c>
      <c r="H71" s="23">
        <v>1910</v>
      </c>
      <c r="I71" s="37">
        <v>0.2</v>
      </c>
      <c r="J71" s="36">
        <v>4.6411397360087065E-4</v>
      </c>
      <c r="K71" s="36">
        <f t="shared" si="21"/>
        <v>4.6411397360087065E-4</v>
      </c>
      <c r="L71" s="23">
        <v>4.26</v>
      </c>
      <c r="M71" s="35">
        <v>0.22</v>
      </c>
      <c r="N71" s="35">
        <f t="shared" si="22"/>
        <v>0.22</v>
      </c>
      <c r="O71" s="38">
        <v>10.314814814814815</v>
      </c>
      <c r="P71" s="38">
        <f t="shared" si="23"/>
        <v>10.314814814814815</v>
      </c>
      <c r="Q71" s="38">
        <v>5.9551821</v>
      </c>
      <c r="R71" s="38">
        <v>10.254943899018233</v>
      </c>
      <c r="S71" s="23">
        <v>0.67</v>
      </c>
      <c r="T71" s="23">
        <v>0.79</v>
      </c>
      <c r="U71" s="23">
        <v>10</v>
      </c>
      <c r="V71" s="23">
        <f t="shared" si="24"/>
        <v>10</v>
      </c>
      <c r="W71" s="23">
        <v>78</v>
      </c>
      <c r="X71" s="23">
        <f t="shared" si="25"/>
        <v>78</v>
      </c>
      <c r="Y71" s="23">
        <v>62</v>
      </c>
      <c r="Z71" s="23" t="str">
        <f>Code!$K$204</f>
        <v>EF 86</v>
      </c>
      <c r="AA71" s="23" t="str">
        <f>Code!$K$207</f>
        <v>EF 57</v>
      </c>
      <c r="AB71" s="23" t="str">
        <f>Code!$K$208</f>
        <v>EF 57</v>
      </c>
      <c r="AC71" s="23" t="str">
        <f>Code!$K$205</f>
        <v>EF 57</v>
      </c>
      <c r="AD71" s="23" t="s">
        <v>237</v>
      </c>
      <c r="AE71" s="23" t="s">
        <v>237</v>
      </c>
      <c r="AF71" s="23" t="s">
        <v>237</v>
      </c>
      <c r="AG71" s="39">
        <f t="shared" si="20"/>
        <v>4.6411397360087065E-4</v>
      </c>
      <c r="AH71" s="39">
        <f t="shared" si="26"/>
        <v>4.6411397360087065E-4</v>
      </c>
      <c r="AI71" s="18">
        <f t="shared" si="27"/>
        <v>4.26</v>
      </c>
      <c r="AJ71" s="41">
        <f>Code!$B$23</f>
        <v>0.15</v>
      </c>
      <c r="AK71" s="41">
        <f t="shared" si="28"/>
        <v>0.15</v>
      </c>
      <c r="AL71" s="110">
        <f t="shared" si="29"/>
        <v>10.314814814814815</v>
      </c>
      <c r="AM71" s="110">
        <f t="shared" si="30"/>
        <v>10.314814814814815</v>
      </c>
      <c r="AN71" s="110">
        <f t="shared" si="31"/>
        <v>5.9551821</v>
      </c>
      <c r="AO71" s="110">
        <f t="shared" si="32"/>
        <v>10.254943899018233</v>
      </c>
      <c r="AP71" s="18">
        <f>VLOOKUP(D71,Code!$B$92:$D$107,2,FALSE)</f>
        <v>0.32</v>
      </c>
      <c r="AQ71" s="18">
        <f>VLOOKUP(E71,Code!$B$92:$D$107,3,FALSE)</f>
        <v>0.25</v>
      </c>
      <c r="AR71" s="18">
        <f>Code!$C$132</f>
        <v>14</v>
      </c>
      <c r="AS71" s="18">
        <f t="shared" si="33"/>
        <v>14</v>
      </c>
      <c r="AT71" s="88">
        <f>Code!$C$189</f>
        <v>80</v>
      </c>
      <c r="AU71" s="88">
        <f t="shared" si="34"/>
        <v>80</v>
      </c>
      <c r="AV71" s="88">
        <f>Code!$C$198</f>
        <v>66</v>
      </c>
      <c r="AW71" s="18" t="str">
        <f>Code!$L$204</f>
        <v>EF 95</v>
      </c>
      <c r="AX71" s="64" t="str">
        <f>Code!$L$207</f>
        <v>EF 60</v>
      </c>
      <c r="AY71" s="64" t="str">
        <f>Code!$L$208</f>
        <v>EF 60</v>
      </c>
      <c r="AZ71" s="64" t="str">
        <f>Code!$L$205</f>
        <v>EF 62</v>
      </c>
      <c r="BA71" s="23" t="s">
        <v>237</v>
      </c>
      <c r="BB71" s="23" t="s">
        <v>237</v>
      </c>
      <c r="BC71" s="23" t="s">
        <v>237</v>
      </c>
      <c r="BD71" s="39">
        <f t="shared" si="35"/>
        <v>3.9449687756074004E-4</v>
      </c>
      <c r="BE71" s="39">
        <f t="shared" si="36"/>
        <v>3.2487978152060944E-4</v>
      </c>
      <c r="BF71" s="18">
        <f>Measures!$C$3</f>
        <v>8</v>
      </c>
      <c r="BG71" s="41">
        <f>Measures!$C$4</f>
        <v>0.1</v>
      </c>
      <c r="BH71" s="41">
        <v>0.06</v>
      </c>
      <c r="BI71" s="18">
        <f>VLOOKUP(D71,Measures!$B$6:$C$21,2,FALSE)</f>
        <v>30</v>
      </c>
      <c r="BJ71" s="18">
        <f>Measures!$C$22</f>
        <v>44</v>
      </c>
      <c r="BK71" s="18">
        <f>Measures!$C$23</f>
        <v>19</v>
      </c>
      <c r="BL71" s="18">
        <f>Measures!$C$24</f>
        <v>13</v>
      </c>
      <c r="BM71" s="18">
        <f>Measures!$C$26</f>
        <v>0.32</v>
      </c>
      <c r="BN71" s="18">
        <f>Measures!$D$26</f>
        <v>0.25</v>
      </c>
      <c r="BO71" s="18">
        <f>Measures!$C$27</f>
        <v>14</v>
      </c>
      <c r="BP71" s="18">
        <f>Measures!$C$28</f>
        <v>15</v>
      </c>
      <c r="BQ71" s="88">
        <f>Measures!$C$29</f>
        <v>92</v>
      </c>
      <c r="BR71" s="88">
        <f>Measures!$C$30</f>
        <v>95</v>
      </c>
      <c r="BS71" s="88">
        <f>Measures!$C$31</f>
        <v>70</v>
      </c>
      <c r="BT71" s="64" t="str">
        <f>Code!$M$204</f>
        <v>EF 200</v>
      </c>
      <c r="BU71" s="64" t="str">
        <f>Code!$M$207</f>
        <v>EF 67</v>
      </c>
      <c r="BV71" s="64" t="str">
        <f>Code!$M$208</f>
        <v>EF 70</v>
      </c>
      <c r="BW71" s="64" t="str">
        <f>Code!$M$205</f>
        <v>EF 82</v>
      </c>
      <c r="BX71" s="64" t="s">
        <v>363</v>
      </c>
      <c r="BY71" s="64" t="s">
        <v>239</v>
      </c>
      <c r="BZ71" s="64" t="s">
        <v>240</v>
      </c>
      <c r="CA71" s="64"/>
      <c r="CB71" s="64"/>
      <c r="CC71" s="64"/>
      <c r="CD71" s="64"/>
      <c r="CE71" s="64"/>
      <c r="CF71" s="64"/>
      <c r="CG71" s="64"/>
      <c r="CH71" s="64"/>
      <c r="CI71" s="64"/>
      <c r="CJ71" s="64"/>
      <c r="CK71" s="64"/>
      <c r="CL71" s="64"/>
      <c r="CM71" s="18"/>
      <c r="CN71" s="18"/>
    </row>
    <row r="72" spans="1:92" ht="14.4" x14ac:dyDescent="0.3">
      <c r="A72" s="19" t="s">
        <v>22</v>
      </c>
      <c r="B72" s="31" t="s">
        <v>85</v>
      </c>
      <c r="C72" s="19" t="s">
        <v>71</v>
      </c>
      <c r="D72" s="19">
        <v>3</v>
      </c>
      <c r="E72" s="19">
        <f>VLOOKUP(D72,Lists!$B$3:$C$18,2,FALSE)</f>
        <v>3</v>
      </c>
      <c r="F72" s="19">
        <v>2</v>
      </c>
      <c r="G72" s="19" t="s">
        <v>68</v>
      </c>
      <c r="H72" s="23">
        <v>2730</v>
      </c>
      <c r="I72" s="37">
        <v>0.2</v>
      </c>
      <c r="J72" s="36">
        <v>4.6411397360087065E-4</v>
      </c>
      <c r="K72" s="36">
        <f t="shared" si="21"/>
        <v>4.6411397360087065E-4</v>
      </c>
      <c r="L72" s="23">
        <v>4.26</v>
      </c>
      <c r="M72" s="35">
        <v>0.22</v>
      </c>
      <c r="N72" s="35">
        <f t="shared" si="22"/>
        <v>0.22</v>
      </c>
      <c r="O72" s="38">
        <v>10.314814814814815</v>
      </c>
      <c r="P72" s="38">
        <f t="shared" si="23"/>
        <v>10.314814814814815</v>
      </c>
      <c r="Q72" s="38">
        <v>5.9551821</v>
      </c>
      <c r="R72" s="38">
        <v>10.254943899018233</v>
      </c>
      <c r="S72" s="23">
        <v>0.67</v>
      </c>
      <c r="T72" s="23">
        <v>0.79</v>
      </c>
      <c r="U72" s="23">
        <v>10</v>
      </c>
      <c r="V72" s="23">
        <f t="shared" si="24"/>
        <v>10</v>
      </c>
      <c r="W72" s="23">
        <v>78</v>
      </c>
      <c r="X72" s="23">
        <f t="shared" si="25"/>
        <v>78</v>
      </c>
      <c r="Y72" s="23">
        <v>62</v>
      </c>
      <c r="Z72" s="23" t="str">
        <f>Code!$K$204</f>
        <v>EF 86</v>
      </c>
      <c r="AA72" s="23" t="str">
        <f>Code!$K$207</f>
        <v>EF 57</v>
      </c>
      <c r="AB72" s="23" t="str">
        <f>Code!$K$208</f>
        <v>EF 57</v>
      </c>
      <c r="AC72" s="23" t="str">
        <f>Code!$K$205</f>
        <v>EF 57</v>
      </c>
      <c r="AD72" s="23" t="s">
        <v>237</v>
      </c>
      <c r="AE72" s="23" t="s">
        <v>237</v>
      </c>
      <c r="AF72" s="23" t="s">
        <v>237</v>
      </c>
      <c r="AG72" s="39">
        <f t="shared" si="20"/>
        <v>4.6411397360087065E-4</v>
      </c>
      <c r="AH72" s="39">
        <f t="shared" si="26"/>
        <v>4.6411397360087065E-4</v>
      </c>
      <c r="AI72" s="18">
        <f t="shared" si="27"/>
        <v>4.26</v>
      </c>
      <c r="AJ72" s="41">
        <f>Code!$B$23</f>
        <v>0.15</v>
      </c>
      <c r="AK72" s="41">
        <f t="shared" si="28"/>
        <v>0.15</v>
      </c>
      <c r="AL72" s="110">
        <f t="shared" si="29"/>
        <v>10.314814814814815</v>
      </c>
      <c r="AM72" s="110">
        <f t="shared" si="30"/>
        <v>10.314814814814815</v>
      </c>
      <c r="AN72" s="110">
        <f t="shared" si="31"/>
        <v>5.9551821</v>
      </c>
      <c r="AO72" s="110">
        <f t="shared" si="32"/>
        <v>10.254943899018233</v>
      </c>
      <c r="AP72" s="18">
        <f>VLOOKUP(D72,Code!$B$92:$D$107,2,FALSE)</f>
        <v>0.32</v>
      </c>
      <c r="AQ72" s="18">
        <f>VLOOKUP(E72,Code!$B$92:$D$107,3,FALSE)</f>
        <v>0.25</v>
      </c>
      <c r="AR72" s="18">
        <f>Code!$C$132</f>
        <v>14</v>
      </c>
      <c r="AS72" s="18">
        <f t="shared" si="33"/>
        <v>14</v>
      </c>
      <c r="AT72" s="88">
        <f>Code!$C$189</f>
        <v>80</v>
      </c>
      <c r="AU72" s="88">
        <f t="shared" si="34"/>
        <v>80</v>
      </c>
      <c r="AV72" s="88">
        <f>Code!$C$198</f>
        <v>66</v>
      </c>
      <c r="AW72" s="18" t="str">
        <f>Code!$L$204</f>
        <v>EF 95</v>
      </c>
      <c r="AX72" s="64" t="str">
        <f>Code!$L$207</f>
        <v>EF 60</v>
      </c>
      <c r="AY72" s="64" t="str">
        <f>Code!$L$208</f>
        <v>EF 60</v>
      </c>
      <c r="AZ72" s="64" t="str">
        <f>Code!$L$205</f>
        <v>EF 62</v>
      </c>
      <c r="BA72" s="23" t="s">
        <v>237</v>
      </c>
      <c r="BB72" s="23" t="s">
        <v>237</v>
      </c>
      <c r="BC72" s="23" t="s">
        <v>237</v>
      </c>
      <c r="BD72" s="39">
        <f t="shared" si="35"/>
        <v>3.9449687756074004E-4</v>
      </c>
      <c r="BE72" s="39">
        <f t="shared" si="36"/>
        <v>3.2487978152060944E-4</v>
      </c>
      <c r="BF72" s="18">
        <f>Measures!$C$3</f>
        <v>8</v>
      </c>
      <c r="BG72" s="41">
        <f>Measures!$C$4</f>
        <v>0.1</v>
      </c>
      <c r="BH72" s="41">
        <v>0.06</v>
      </c>
      <c r="BI72" s="18">
        <f>VLOOKUP(D72,Measures!$B$6:$C$21,2,FALSE)</f>
        <v>30</v>
      </c>
      <c r="BJ72" s="18">
        <f>Measures!$C$22</f>
        <v>44</v>
      </c>
      <c r="BK72" s="18">
        <f>Measures!$C$23</f>
        <v>19</v>
      </c>
      <c r="BL72" s="18">
        <f>Measures!$C$24</f>
        <v>13</v>
      </c>
      <c r="BM72" s="18">
        <f>Measures!$C$26</f>
        <v>0.32</v>
      </c>
      <c r="BN72" s="18">
        <f>Measures!$D$26</f>
        <v>0.25</v>
      </c>
      <c r="BO72" s="18">
        <f>Measures!$C$27</f>
        <v>14</v>
      </c>
      <c r="BP72" s="18">
        <f>Measures!$C$28</f>
        <v>15</v>
      </c>
      <c r="BQ72" s="88">
        <f>Measures!$C$29</f>
        <v>92</v>
      </c>
      <c r="BR72" s="88">
        <f>Measures!$C$30</f>
        <v>95</v>
      </c>
      <c r="BS72" s="88">
        <f>Measures!$C$31</f>
        <v>70</v>
      </c>
      <c r="BT72" s="64" t="str">
        <f>Code!$M$204</f>
        <v>EF 200</v>
      </c>
      <c r="BU72" s="64" t="str">
        <f>Code!$M$207</f>
        <v>EF 67</v>
      </c>
      <c r="BV72" s="64" t="str">
        <f>Code!$M$208</f>
        <v>EF 70</v>
      </c>
      <c r="BW72" s="64" t="str">
        <f>Code!$M$205</f>
        <v>EF 82</v>
      </c>
      <c r="BX72" s="64" t="s">
        <v>363</v>
      </c>
      <c r="BY72" s="64" t="s">
        <v>239</v>
      </c>
      <c r="BZ72" s="64" t="s">
        <v>240</v>
      </c>
      <c r="CA72" s="64"/>
      <c r="CB72" s="64"/>
      <c r="CC72" s="64"/>
      <c r="CD72" s="64"/>
      <c r="CE72" s="64"/>
      <c r="CF72" s="64"/>
      <c r="CG72" s="64"/>
      <c r="CH72" s="64"/>
      <c r="CI72" s="64"/>
      <c r="CJ72" s="64"/>
      <c r="CK72" s="64"/>
      <c r="CL72" s="64"/>
      <c r="CM72" s="18"/>
      <c r="CN72" s="18"/>
    </row>
    <row r="73" spans="1:92" ht="14.4" x14ac:dyDescent="0.3">
      <c r="A73" s="19" t="s">
        <v>95</v>
      </c>
      <c r="B73" s="31" t="s">
        <v>85</v>
      </c>
      <c r="C73" s="19" t="s">
        <v>87</v>
      </c>
      <c r="D73" s="19">
        <v>3</v>
      </c>
      <c r="E73" s="19">
        <f>VLOOKUP(D73,Lists!$B$3:$C$18,2,FALSE)</f>
        <v>3</v>
      </c>
      <c r="F73" s="19">
        <v>1</v>
      </c>
      <c r="G73" s="19" t="s">
        <v>68</v>
      </c>
      <c r="H73" s="23">
        <v>1910</v>
      </c>
      <c r="I73" s="37">
        <v>0.2</v>
      </c>
      <c r="J73" s="36">
        <v>4.6411397360087065E-4</v>
      </c>
      <c r="K73" s="36">
        <f t="shared" si="21"/>
        <v>4.6411397360087065E-4</v>
      </c>
      <c r="L73" s="23">
        <v>4.26</v>
      </c>
      <c r="M73" s="35">
        <v>0.22</v>
      </c>
      <c r="N73" s="35">
        <f t="shared" si="22"/>
        <v>0.22</v>
      </c>
      <c r="O73" s="38">
        <v>10.314814814814815</v>
      </c>
      <c r="P73" s="38">
        <f t="shared" si="23"/>
        <v>10.314814814814815</v>
      </c>
      <c r="Q73" s="38">
        <v>5.9551821</v>
      </c>
      <c r="R73" s="38">
        <v>10.254943899018233</v>
      </c>
      <c r="S73" s="23">
        <v>0.67</v>
      </c>
      <c r="T73" s="23">
        <v>0.79</v>
      </c>
      <c r="U73" s="23">
        <v>10</v>
      </c>
      <c r="V73" s="23">
        <f t="shared" si="24"/>
        <v>10</v>
      </c>
      <c r="W73" s="23">
        <v>78</v>
      </c>
      <c r="X73" s="23">
        <f t="shared" si="25"/>
        <v>78</v>
      </c>
      <c r="Y73" s="23">
        <v>62</v>
      </c>
      <c r="Z73" s="23" t="str">
        <f>Code!$K$204</f>
        <v>EF 86</v>
      </c>
      <c r="AA73" s="23" t="str">
        <f>Code!$K$207</f>
        <v>EF 57</v>
      </c>
      <c r="AB73" s="23" t="str">
        <f>Code!$K$208</f>
        <v>EF 57</v>
      </c>
      <c r="AC73" s="23" t="str">
        <f>Code!$K$205</f>
        <v>EF 57</v>
      </c>
      <c r="AD73" s="23" t="s">
        <v>237</v>
      </c>
      <c r="AE73" s="23" t="s">
        <v>237</v>
      </c>
      <c r="AF73" s="23" t="s">
        <v>237</v>
      </c>
      <c r="AG73" s="39">
        <f t="shared" si="20"/>
        <v>4.6411397360087065E-4</v>
      </c>
      <c r="AH73" s="39">
        <f t="shared" si="26"/>
        <v>4.6411397360087065E-4</v>
      </c>
      <c r="AI73" s="18">
        <f t="shared" si="27"/>
        <v>4.26</v>
      </c>
      <c r="AJ73" s="41">
        <f>Code!$B$23</f>
        <v>0.15</v>
      </c>
      <c r="AK73" s="41">
        <f t="shared" si="28"/>
        <v>0.15</v>
      </c>
      <c r="AL73" s="110">
        <f t="shared" si="29"/>
        <v>10.314814814814815</v>
      </c>
      <c r="AM73" s="110">
        <f t="shared" si="30"/>
        <v>10.314814814814815</v>
      </c>
      <c r="AN73" s="110">
        <f t="shared" si="31"/>
        <v>5.9551821</v>
      </c>
      <c r="AO73" s="110">
        <f t="shared" si="32"/>
        <v>10.254943899018233</v>
      </c>
      <c r="AP73" s="18">
        <f>VLOOKUP(D73,Code!$B$92:$D$107,2,FALSE)</f>
        <v>0.32</v>
      </c>
      <c r="AQ73" s="18">
        <f>VLOOKUP(E73,Code!$B$92:$D$107,3,FALSE)</f>
        <v>0.25</v>
      </c>
      <c r="AR73" s="18">
        <f>Code!$C$132</f>
        <v>14</v>
      </c>
      <c r="AS73" s="18">
        <f t="shared" si="33"/>
        <v>14</v>
      </c>
      <c r="AT73" s="88">
        <f>Code!$C$189</f>
        <v>80</v>
      </c>
      <c r="AU73" s="88">
        <f t="shared" si="34"/>
        <v>80</v>
      </c>
      <c r="AV73" s="88">
        <f>Code!$C$198</f>
        <v>66</v>
      </c>
      <c r="AW73" s="18" t="str">
        <f>Code!$L$204</f>
        <v>EF 95</v>
      </c>
      <c r="AX73" s="64" t="str">
        <f>Code!$L$207</f>
        <v>EF 60</v>
      </c>
      <c r="AY73" s="64" t="str">
        <f>Code!$L$208</f>
        <v>EF 60</v>
      </c>
      <c r="AZ73" s="64" t="str">
        <f>Code!$L$205</f>
        <v>EF 62</v>
      </c>
      <c r="BA73" s="23" t="s">
        <v>237</v>
      </c>
      <c r="BB73" s="23" t="s">
        <v>237</v>
      </c>
      <c r="BC73" s="23" t="s">
        <v>237</v>
      </c>
      <c r="BD73" s="39">
        <f t="shared" si="35"/>
        <v>3.9449687756074004E-4</v>
      </c>
      <c r="BE73" s="39">
        <f t="shared" si="36"/>
        <v>3.2487978152060944E-4</v>
      </c>
      <c r="BF73" s="18">
        <f>Measures!$C$3</f>
        <v>8</v>
      </c>
      <c r="BG73" s="41">
        <f>Measures!$C$4</f>
        <v>0.1</v>
      </c>
      <c r="BH73" s="41">
        <v>0.06</v>
      </c>
      <c r="BI73" s="18">
        <f>VLOOKUP(D73,Measures!$B$6:$C$21,2,FALSE)</f>
        <v>30</v>
      </c>
      <c r="BJ73" s="18">
        <f>Measures!$C$22</f>
        <v>44</v>
      </c>
      <c r="BK73" s="18">
        <f>Measures!$C$23</f>
        <v>19</v>
      </c>
      <c r="BL73" s="18">
        <f>Measures!$C$24</f>
        <v>13</v>
      </c>
      <c r="BM73" s="18">
        <f>Measures!$C$26</f>
        <v>0.32</v>
      </c>
      <c r="BN73" s="18">
        <f>Measures!$D$26</f>
        <v>0.25</v>
      </c>
      <c r="BO73" s="18">
        <f>Measures!$C$27</f>
        <v>14</v>
      </c>
      <c r="BP73" s="18">
        <f>Measures!$C$28</f>
        <v>15</v>
      </c>
      <c r="BQ73" s="88">
        <f>Measures!$C$29</f>
        <v>92</v>
      </c>
      <c r="BR73" s="88">
        <f>Measures!$C$30</f>
        <v>95</v>
      </c>
      <c r="BS73" s="88">
        <f>Measures!$C$31</f>
        <v>70</v>
      </c>
      <c r="BT73" s="64" t="str">
        <f>Code!$M$204</f>
        <v>EF 200</v>
      </c>
      <c r="BU73" s="64" t="str">
        <f>Code!$M$207</f>
        <v>EF 67</v>
      </c>
      <c r="BV73" s="64" t="str">
        <f>Code!$M$208</f>
        <v>EF 70</v>
      </c>
      <c r="BW73" s="64" t="str">
        <f>Code!$M$205</f>
        <v>EF 82</v>
      </c>
      <c r="BX73" s="64" t="s">
        <v>363</v>
      </c>
      <c r="BY73" s="64" t="s">
        <v>239</v>
      </c>
      <c r="BZ73" s="64" t="s">
        <v>240</v>
      </c>
      <c r="CA73" s="64"/>
      <c r="CB73" s="64"/>
      <c r="CC73" s="64"/>
      <c r="CD73" s="64"/>
      <c r="CE73" s="64"/>
      <c r="CF73" s="64"/>
      <c r="CG73" s="64"/>
      <c r="CH73" s="64"/>
      <c r="CI73" s="64"/>
      <c r="CJ73" s="64"/>
      <c r="CK73" s="64"/>
      <c r="CL73" s="64"/>
      <c r="CM73" s="18"/>
      <c r="CN73" s="18"/>
    </row>
    <row r="74" spans="1:92" ht="14.4" x14ac:dyDescent="0.3">
      <c r="A74" s="19" t="s">
        <v>95</v>
      </c>
      <c r="B74" s="31" t="s">
        <v>85</v>
      </c>
      <c r="C74" s="19" t="s">
        <v>87</v>
      </c>
      <c r="D74" s="19">
        <v>3</v>
      </c>
      <c r="E74" s="19">
        <f>VLOOKUP(D74,Lists!$B$3:$C$18,2,FALSE)</f>
        <v>3</v>
      </c>
      <c r="F74" s="19">
        <v>2</v>
      </c>
      <c r="G74" s="19" t="s">
        <v>68</v>
      </c>
      <c r="H74" s="23">
        <v>2730</v>
      </c>
      <c r="I74" s="37">
        <v>0.2</v>
      </c>
      <c r="J74" s="36">
        <v>4.6411397360087065E-4</v>
      </c>
      <c r="K74" s="36">
        <f t="shared" si="21"/>
        <v>4.6411397360087065E-4</v>
      </c>
      <c r="L74" s="23">
        <v>4.26</v>
      </c>
      <c r="M74" s="35">
        <v>0.22</v>
      </c>
      <c r="N74" s="35">
        <f t="shared" si="22"/>
        <v>0.22</v>
      </c>
      <c r="O74" s="38">
        <v>10.314814814814815</v>
      </c>
      <c r="P74" s="38">
        <f t="shared" si="23"/>
        <v>10.314814814814815</v>
      </c>
      <c r="Q74" s="38">
        <v>5.9551821</v>
      </c>
      <c r="R74" s="38">
        <v>10.254943899018233</v>
      </c>
      <c r="S74" s="23">
        <v>0.67</v>
      </c>
      <c r="T74" s="23">
        <v>0.79</v>
      </c>
      <c r="U74" s="23">
        <v>10</v>
      </c>
      <c r="V74" s="23">
        <f t="shared" si="24"/>
        <v>10</v>
      </c>
      <c r="W74" s="23">
        <v>78</v>
      </c>
      <c r="X74" s="23">
        <f t="shared" si="25"/>
        <v>78</v>
      </c>
      <c r="Y74" s="23">
        <v>62</v>
      </c>
      <c r="Z74" s="23" t="str">
        <f>Code!$K$204</f>
        <v>EF 86</v>
      </c>
      <c r="AA74" s="23" t="str">
        <f>Code!$K$207</f>
        <v>EF 57</v>
      </c>
      <c r="AB74" s="23" t="str">
        <f>Code!$K$208</f>
        <v>EF 57</v>
      </c>
      <c r="AC74" s="23" t="str">
        <f>Code!$K$205</f>
        <v>EF 57</v>
      </c>
      <c r="AD74" s="23" t="s">
        <v>237</v>
      </c>
      <c r="AE74" s="23" t="s">
        <v>237</v>
      </c>
      <c r="AF74" s="23" t="s">
        <v>237</v>
      </c>
      <c r="AG74" s="39">
        <f t="shared" si="20"/>
        <v>4.6411397360087065E-4</v>
      </c>
      <c r="AH74" s="39">
        <f t="shared" si="26"/>
        <v>4.6411397360087065E-4</v>
      </c>
      <c r="AI74" s="18">
        <f t="shared" si="27"/>
        <v>4.26</v>
      </c>
      <c r="AJ74" s="41">
        <f>Code!$B$23</f>
        <v>0.15</v>
      </c>
      <c r="AK74" s="41">
        <f t="shared" si="28"/>
        <v>0.15</v>
      </c>
      <c r="AL74" s="110">
        <f t="shared" si="29"/>
        <v>10.314814814814815</v>
      </c>
      <c r="AM74" s="110">
        <f t="shared" si="30"/>
        <v>10.314814814814815</v>
      </c>
      <c r="AN74" s="110">
        <f t="shared" si="31"/>
        <v>5.9551821</v>
      </c>
      <c r="AO74" s="110">
        <f t="shared" si="32"/>
        <v>10.254943899018233</v>
      </c>
      <c r="AP74" s="18">
        <f>VLOOKUP(D74,Code!$B$92:$D$107,2,FALSE)</f>
        <v>0.32</v>
      </c>
      <c r="AQ74" s="18">
        <f>VLOOKUP(E74,Code!$B$92:$D$107,3,FALSE)</f>
        <v>0.25</v>
      </c>
      <c r="AR74" s="18">
        <f>Code!$C$132</f>
        <v>14</v>
      </c>
      <c r="AS74" s="18">
        <f t="shared" si="33"/>
        <v>14</v>
      </c>
      <c r="AT74" s="88">
        <f>Code!$C$189</f>
        <v>80</v>
      </c>
      <c r="AU74" s="88">
        <f t="shared" si="34"/>
        <v>80</v>
      </c>
      <c r="AV74" s="88">
        <f>Code!$C$198</f>
        <v>66</v>
      </c>
      <c r="AW74" s="18" t="str">
        <f>Code!$L$204</f>
        <v>EF 95</v>
      </c>
      <c r="AX74" s="64" t="str">
        <f>Code!$L$207</f>
        <v>EF 60</v>
      </c>
      <c r="AY74" s="64" t="str">
        <f>Code!$L$208</f>
        <v>EF 60</v>
      </c>
      <c r="AZ74" s="64" t="str">
        <f>Code!$L$205</f>
        <v>EF 62</v>
      </c>
      <c r="BA74" s="23" t="s">
        <v>237</v>
      </c>
      <c r="BB74" s="23" t="s">
        <v>237</v>
      </c>
      <c r="BC74" s="23" t="s">
        <v>237</v>
      </c>
      <c r="BD74" s="39">
        <f t="shared" si="35"/>
        <v>3.9449687756074004E-4</v>
      </c>
      <c r="BE74" s="39">
        <f t="shared" si="36"/>
        <v>3.2487978152060944E-4</v>
      </c>
      <c r="BF74" s="18">
        <f>Measures!$C$3</f>
        <v>8</v>
      </c>
      <c r="BG74" s="41">
        <f>Measures!$C$4</f>
        <v>0.1</v>
      </c>
      <c r="BH74" s="41">
        <v>0.06</v>
      </c>
      <c r="BI74" s="18">
        <f>VLOOKUP(D74,Measures!$B$6:$C$21,2,FALSE)</f>
        <v>30</v>
      </c>
      <c r="BJ74" s="18">
        <f>Measures!$C$22</f>
        <v>44</v>
      </c>
      <c r="BK74" s="18">
        <f>Measures!$C$23</f>
        <v>19</v>
      </c>
      <c r="BL74" s="18">
        <f>Measures!$C$24</f>
        <v>13</v>
      </c>
      <c r="BM74" s="18">
        <f>Measures!$C$26</f>
        <v>0.32</v>
      </c>
      <c r="BN74" s="18">
        <f>Measures!$D$26</f>
        <v>0.25</v>
      </c>
      <c r="BO74" s="18">
        <f>Measures!$C$27</f>
        <v>14</v>
      </c>
      <c r="BP74" s="18">
        <f>Measures!$C$28</f>
        <v>15</v>
      </c>
      <c r="BQ74" s="88">
        <f>Measures!$C$29</f>
        <v>92</v>
      </c>
      <c r="BR74" s="88">
        <f>Measures!$C$30</f>
        <v>95</v>
      </c>
      <c r="BS74" s="88">
        <f>Measures!$C$31</f>
        <v>70</v>
      </c>
      <c r="BT74" s="64" t="str">
        <f>Code!$M$204</f>
        <v>EF 200</v>
      </c>
      <c r="BU74" s="64" t="str">
        <f>Code!$M$207</f>
        <v>EF 67</v>
      </c>
      <c r="BV74" s="64" t="str">
        <f>Code!$M$208</f>
        <v>EF 70</v>
      </c>
      <c r="BW74" s="64" t="str">
        <f>Code!$M$205</f>
        <v>EF 82</v>
      </c>
      <c r="BX74" s="64" t="s">
        <v>363</v>
      </c>
      <c r="BY74" s="64" t="s">
        <v>239</v>
      </c>
      <c r="BZ74" s="64" t="s">
        <v>240</v>
      </c>
      <c r="CA74" s="64"/>
      <c r="CB74" s="64"/>
      <c r="CC74" s="64"/>
      <c r="CD74" s="64"/>
      <c r="CE74" s="64"/>
      <c r="CF74" s="64"/>
      <c r="CG74" s="64"/>
      <c r="CH74" s="64"/>
      <c r="CI74" s="64"/>
      <c r="CJ74" s="64"/>
      <c r="CK74" s="64"/>
      <c r="CL74" s="64"/>
      <c r="CM74" s="18"/>
      <c r="CN74" s="18"/>
    </row>
    <row r="75" spans="1:92" ht="14.4" x14ac:dyDescent="0.3">
      <c r="A75" s="19" t="s">
        <v>22</v>
      </c>
      <c r="B75" s="31" t="s">
        <v>85</v>
      </c>
      <c r="C75" s="19" t="s">
        <v>87</v>
      </c>
      <c r="D75" s="19">
        <v>3</v>
      </c>
      <c r="E75" s="19">
        <f>VLOOKUP(D75,Lists!$B$3:$C$18,2,FALSE)</f>
        <v>3</v>
      </c>
      <c r="F75" s="19">
        <v>1</v>
      </c>
      <c r="G75" s="19" t="s">
        <v>68</v>
      </c>
      <c r="H75" s="23">
        <v>1910</v>
      </c>
      <c r="I75" s="37">
        <v>0.2</v>
      </c>
      <c r="J75" s="36">
        <v>4.6411397360087065E-4</v>
      </c>
      <c r="K75" s="36">
        <f t="shared" si="21"/>
        <v>4.6411397360087065E-4</v>
      </c>
      <c r="L75" s="23">
        <v>4.26</v>
      </c>
      <c r="M75" s="35">
        <v>0.22</v>
      </c>
      <c r="N75" s="35">
        <f t="shared" si="22"/>
        <v>0.22</v>
      </c>
      <c r="O75" s="38">
        <v>10.314814814814815</v>
      </c>
      <c r="P75" s="38">
        <f t="shared" si="23"/>
        <v>10.314814814814815</v>
      </c>
      <c r="Q75" s="38">
        <v>5.9551821</v>
      </c>
      <c r="R75" s="38">
        <v>10.254943899018233</v>
      </c>
      <c r="S75" s="23">
        <v>0.67</v>
      </c>
      <c r="T75" s="23">
        <v>0.79</v>
      </c>
      <c r="U75" s="23">
        <v>10</v>
      </c>
      <c r="V75" s="23">
        <f t="shared" si="24"/>
        <v>10</v>
      </c>
      <c r="W75" s="23">
        <v>78</v>
      </c>
      <c r="X75" s="23">
        <f t="shared" si="25"/>
        <v>78</v>
      </c>
      <c r="Y75" s="23">
        <v>62</v>
      </c>
      <c r="Z75" s="23" t="str">
        <f>Code!$K$204</f>
        <v>EF 86</v>
      </c>
      <c r="AA75" s="23" t="str">
        <f>Code!$K$207</f>
        <v>EF 57</v>
      </c>
      <c r="AB75" s="23" t="str">
        <f>Code!$K$208</f>
        <v>EF 57</v>
      </c>
      <c r="AC75" s="23" t="str">
        <f>Code!$K$205</f>
        <v>EF 57</v>
      </c>
      <c r="AD75" s="23" t="s">
        <v>237</v>
      </c>
      <c r="AE75" s="23" t="s">
        <v>237</v>
      </c>
      <c r="AF75" s="23" t="s">
        <v>237</v>
      </c>
      <c r="AG75" s="39">
        <f t="shared" si="20"/>
        <v>4.6411397360087065E-4</v>
      </c>
      <c r="AH75" s="39">
        <f t="shared" si="26"/>
        <v>4.6411397360087065E-4</v>
      </c>
      <c r="AI75" s="18">
        <f t="shared" si="27"/>
        <v>4.26</v>
      </c>
      <c r="AJ75" s="41">
        <f>Code!$B$23</f>
        <v>0.15</v>
      </c>
      <c r="AK75" s="41">
        <f t="shared" si="28"/>
        <v>0.15</v>
      </c>
      <c r="AL75" s="110">
        <f t="shared" si="29"/>
        <v>10.314814814814815</v>
      </c>
      <c r="AM75" s="110">
        <f t="shared" si="30"/>
        <v>10.314814814814815</v>
      </c>
      <c r="AN75" s="110">
        <f t="shared" si="31"/>
        <v>5.9551821</v>
      </c>
      <c r="AO75" s="110">
        <f t="shared" si="32"/>
        <v>10.254943899018233</v>
      </c>
      <c r="AP75" s="18">
        <f>VLOOKUP(D75,Code!$B$92:$D$107,2,FALSE)</f>
        <v>0.32</v>
      </c>
      <c r="AQ75" s="18">
        <f>VLOOKUP(E75,Code!$B$92:$D$107,3,FALSE)</f>
        <v>0.25</v>
      </c>
      <c r="AR75" s="18">
        <f>Code!$C$132</f>
        <v>14</v>
      </c>
      <c r="AS75" s="18">
        <f t="shared" si="33"/>
        <v>14</v>
      </c>
      <c r="AT75" s="88">
        <f>Code!$C$189</f>
        <v>80</v>
      </c>
      <c r="AU75" s="88">
        <f t="shared" si="34"/>
        <v>80</v>
      </c>
      <c r="AV75" s="88">
        <f>Code!$C$198</f>
        <v>66</v>
      </c>
      <c r="AW75" s="18" t="str">
        <f>Code!$L$204</f>
        <v>EF 95</v>
      </c>
      <c r="AX75" s="64" t="str">
        <f>Code!$L$207</f>
        <v>EF 60</v>
      </c>
      <c r="AY75" s="64" t="str">
        <f>Code!$L$208</f>
        <v>EF 60</v>
      </c>
      <c r="AZ75" s="64" t="str">
        <f>Code!$L$205</f>
        <v>EF 62</v>
      </c>
      <c r="BA75" s="23" t="s">
        <v>237</v>
      </c>
      <c r="BB75" s="23" t="s">
        <v>237</v>
      </c>
      <c r="BC75" s="23" t="s">
        <v>237</v>
      </c>
      <c r="BD75" s="39">
        <f t="shared" si="35"/>
        <v>3.9449687756074004E-4</v>
      </c>
      <c r="BE75" s="39">
        <f t="shared" si="36"/>
        <v>3.2487978152060944E-4</v>
      </c>
      <c r="BF75" s="18">
        <f>Measures!$C$3</f>
        <v>8</v>
      </c>
      <c r="BG75" s="41">
        <f>Measures!$C$4</f>
        <v>0.1</v>
      </c>
      <c r="BH75" s="41">
        <v>0.06</v>
      </c>
      <c r="BI75" s="18">
        <f>VLOOKUP(D75,Measures!$B$6:$C$21,2,FALSE)</f>
        <v>30</v>
      </c>
      <c r="BJ75" s="18">
        <f>Measures!$C$22</f>
        <v>44</v>
      </c>
      <c r="BK75" s="18">
        <f>Measures!$C$23</f>
        <v>19</v>
      </c>
      <c r="BL75" s="18">
        <f>Measures!$C$24</f>
        <v>13</v>
      </c>
      <c r="BM75" s="18">
        <f>Measures!$C$26</f>
        <v>0.32</v>
      </c>
      <c r="BN75" s="18">
        <f>Measures!$D$26</f>
        <v>0.25</v>
      </c>
      <c r="BO75" s="18">
        <f>Measures!$C$27</f>
        <v>14</v>
      </c>
      <c r="BP75" s="18">
        <f>Measures!$C$28</f>
        <v>15</v>
      </c>
      <c r="BQ75" s="88">
        <f>Measures!$C$29</f>
        <v>92</v>
      </c>
      <c r="BR75" s="88">
        <f>Measures!$C$30</f>
        <v>95</v>
      </c>
      <c r="BS75" s="88">
        <f>Measures!$C$31</f>
        <v>70</v>
      </c>
      <c r="BT75" s="64" t="str">
        <f>Code!$M$204</f>
        <v>EF 200</v>
      </c>
      <c r="BU75" s="64" t="str">
        <f>Code!$M$207</f>
        <v>EF 67</v>
      </c>
      <c r="BV75" s="64" t="str">
        <f>Code!$M$208</f>
        <v>EF 70</v>
      </c>
      <c r="BW75" s="64" t="str">
        <f>Code!$M$205</f>
        <v>EF 82</v>
      </c>
      <c r="BX75" s="64" t="s">
        <v>363</v>
      </c>
      <c r="BY75" s="64" t="s">
        <v>239</v>
      </c>
      <c r="BZ75" s="64" t="s">
        <v>240</v>
      </c>
      <c r="CA75" s="64"/>
      <c r="CB75" s="64"/>
      <c r="CC75" s="64"/>
      <c r="CD75" s="64"/>
      <c r="CE75" s="64"/>
      <c r="CF75" s="64"/>
      <c r="CG75" s="64"/>
      <c r="CH75" s="64"/>
      <c r="CI75" s="64"/>
      <c r="CJ75" s="64"/>
      <c r="CK75" s="64"/>
      <c r="CL75" s="64"/>
      <c r="CM75" s="18"/>
      <c r="CN75" s="18"/>
    </row>
    <row r="76" spans="1:92" ht="14.4" x14ac:dyDescent="0.3">
      <c r="A76" s="19" t="s">
        <v>22</v>
      </c>
      <c r="B76" s="31" t="s">
        <v>85</v>
      </c>
      <c r="C76" s="19" t="s">
        <v>87</v>
      </c>
      <c r="D76" s="19">
        <v>3</v>
      </c>
      <c r="E76" s="19">
        <f>VLOOKUP(D76,Lists!$B$3:$C$18,2,FALSE)</f>
        <v>3</v>
      </c>
      <c r="F76" s="19">
        <v>2</v>
      </c>
      <c r="G76" s="19" t="s">
        <v>68</v>
      </c>
      <c r="H76" s="23">
        <v>2730</v>
      </c>
      <c r="I76" s="37">
        <v>0.2</v>
      </c>
      <c r="J76" s="36">
        <v>4.6411397360087065E-4</v>
      </c>
      <c r="K76" s="36">
        <f t="shared" si="21"/>
        <v>4.6411397360087065E-4</v>
      </c>
      <c r="L76" s="23">
        <v>4.26</v>
      </c>
      <c r="M76" s="35">
        <v>0.22</v>
      </c>
      <c r="N76" s="35">
        <f t="shared" si="22"/>
        <v>0.22</v>
      </c>
      <c r="O76" s="38">
        <v>10.314814814814815</v>
      </c>
      <c r="P76" s="38">
        <f t="shared" si="23"/>
        <v>10.314814814814815</v>
      </c>
      <c r="Q76" s="38">
        <v>5.9551821</v>
      </c>
      <c r="R76" s="38">
        <v>10.254943899018233</v>
      </c>
      <c r="S76" s="23">
        <v>0.67</v>
      </c>
      <c r="T76" s="23">
        <v>0.79</v>
      </c>
      <c r="U76" s="23">
        <v>10</v>
      </c>
      <c r="V76" s="23">
        <f t="shared" si="24"/>
        <v>10</v>
      </c>
      <c r="W76" s="23">
        <v>78</v>
      </c>
      <c r="X76" s="23">
        <f t="shared" si="25"/>
        <v>78</v>
      </c>
      <c r="Y76" s="23">
        <v>62</v>
      </c>
      <c r="Z76" s="23" t="str">
        <f>Code!$K$204</f>
        <v>EF 86</v>
      </c>
      <c r="AA76" s="23" t="str">
        <f>Code!$K$207</f>
        <v>EF 57</v>
      </c>
      <c r="AB76" s="23" t="str">
        <f>Code!$K$208</f>
        <v>EF 57</v>
      </c>
      <c r="AC76" s="23" t="str">
        <f>Code!$K$205</f>
        <v>EF 57</v>
      </c>
      <c r="AD76" s="23" t="s">
        <v>237</v>
      </c>
      <c r="AE76" s="23" t="s">
        <v>237</v>
      </c>
      <c r="AF76" s="23" t="s">
        <v>237</v>
      </c>
      <c r="AG76" s="39">
        <f t="shared" si="20"/>
        <v>4.6411397360087065E-4</v>
      </c>
      <c r="AH76" s="39">
        <f t="shared" si="26"/>
        <v>4.6411397360087065E-4</v>
      </c>
      <c r="AI76" s="18">
        <f t="shared" si="27"/>
        <v>4.26</v>
      </c>
      <c r="AJ76" s="41">
        <f>Code!$B$23</f>
        <v>0.15</v>
      </c>
      <c r="AK76" s="41">
        <f t="shared" si="28"/>
        <v>0.15</v>
      </c>
      <c r="AL76" s="110">
        <f t="shared" si="29"/>
        <v>10.314814814814815</v>
      </c>
      <c r="AM76" s="110">
        <f t="shared" si="30"/>
        <v>10.314814814814815</v>
      </c>
      <c r="AN76" s="110">
        <f t="shared" si="31"/>
        <v>5.9551821</v>
      </c>
      <c r="AO76" s="110">
        <f t="shared" si="32"/>
        <v>10.254943899018233</v>
      </c>
      <c r="AP76" s="18">
        <f>VLOOKUP(D76,Code!$B$92:$D$107,2,FALSE)</f>
        <v>0.32</v>
      </c>
      <c r="AQ76" s="18">
        <f>VLOOKUP(E76,Code!$B$92:$D$107,3,FALSE)</f>
        <v>0.25</v>
      </c>
      <c r="AR76" s="18">
        <f>Code!$C$132</f>
        <v>14</v>
      </c>
      <c r="AS76" s="18">
        <f t="shared" si="33"/>
        <v>14</v>
      </c>
      <c r="AT76" s="88">
        <f>Code!$C$189</f>
        <v>80</v>
      </c>
      <c r="AU76" s="88">
        <f t="shared" si="34"/>
        <v>80</v>
      </c>
      <c r="AV76" s="88">
        <f>Code!$C$198</f>
        <v>66</v>
      </c>
      <c r="AW76" s="18" t="str">
        <f>Code!$L$204</f>
        <v>EF 95</v>
      </c>
      <c r="AX76" s="64" t="str">
        <f>Code!$L$207</f>
        <v>EF 60</v>
      </c>
      <c r="AY76" s="64" t="str">
        <f>Code!$L$208</f>
        <v>EF 60</v>
      </c>
      <c r="AZ76" s="64" t="str">
        <f>Code!$L$205</f>
        <v>EF 62</v>
      </c>
      <c r="BA76" s="23" t="s">
        <v>237</v>
      </c>
      <c r="BB76" s="23" t="s">
        <v>237</v>
      </c>
      <c r="BC76" s="23" t="s">
        <v>237</v>
      </c>
      <c r="BD76" s="39">
        <f t="shared" si="35"/>
        <v>3.9449687756074004E-4</v>
      </c>
      <c r="BE76" s="39">
        <f t="shared" si="36"/>
        <v>3.2487978152060944E-4</v>
      </c>
      <c r="BF76" s="18">
        <f>Measures!$C$3</f>
        <v>8</v>
      </c>
      <c r="BG76" s="41">
        <f>Measures!$C$4</f>
        <v>0.1</v>
      </c>
      <c r="BH76" s="41">
        <v>0.06</v>
      </c>
      <c r="BI76" s="18">
        <f>VLOOKUP(D76,Measures!$B$6:$C$21,2,FALSE)</f>
        <v>30</v>
      </c>
      <c r="BJ76" s="18">
        <f>Measures!$C$22</f>
        <v>44</v>
      </c>
      <c r="BK76" s="18">
        <f>Measures!$C$23</f>
        <v>19</v>
      </c>
      <c r="BL76" s="18">
        <f>Measures!$C$24</f>
        <v>13</v>
      </c>
      <c r="BM76" s="18">
        <f>Measures!$C$26</f>
        <v>0.32</v>
      </c>
      <c r="BN76" s="18">
        <f>Measures!$D$26</f>
        <v>0.25</v>
      </c>
      <c r="BO76" s="18">
        <f>Measures!$C$27</f>
        <v>14</v>
      </c>
      <c r="BP76" s="18">
        <f>Measures!$C$28</f>
        <v>15</v>
      </c>
      <c r="BQ76" s="88">
        <f>Measures!$C$29</f>
        <v>92</v>
      </c>
      <c r="BR76" s="88">
        <f>Measures!$C$30</f>
        <v>95</v>
      </c>
      <c r="BS76" s="88">
        <f>Measures!$C$31</f>
        <v>70</v>
      </c>
      <c r="BT76" s="64" t="str">
        <f>Code!$M$204</f>
        <v>EF 200</v>
      </c>
      <c r="BU76" s="64" t="str">
        <f>Code!$M$207</f>
        <v>EF 67</v>
      </c>
      <c r="BV76" s="64" t="str">
        <f>Code!$M$208</f>
        <v>EF 70</v>
      </c>
      <c r="BW76" s="64" t="str">
        <f>Code!$M$205</f>
        <v>EF 82</v>
      </c>
      <c r="BX76" s="64" t="s">
        <v>363</v>
      </c>
      <c r="BY76" s="64" t="s">
        <v>239</v>
      </c>
      <c r="BZ76" s="64" t="s">
        <v>240</v>
      </c>
      <c r="CA76" s="64"/>
      <c r="CB76" s="64"/>
      <c r="CC76" s="64"/>
      <c r="CD76" s="64"/>
      <c r="CE76" s="64"/>
      <c r="CF76" s="64"/>
      <c r="CG76" s="64"/>
      <c r="CH76" s="64"/>
      <c r="CI76" s="64"/>
      <c r="CJ76" s="64"/>
      <c r="CK76" s="64"/>
      <c r="CL76" s="64"/>
      <c r="CM76" s="18"/>
      <c r="CN76" s="18"/>
    </row>
    <row r="77" spans="1:92" ht="14.4" x14ac:dyDescent="0.3">
      <c r="A77" s="19" t="s">
        <v>95</v>
      </c>
      <c r="B77" s="31" t="s">
        <v>86</v>
      </c>
      <c r="C77" s="19" t="s">
        <v>71</v>
      </c>
      <c r="D77" s="19">
        <v>3</v>
      </c>
      <c r="E77" s="19">
        <f>VLOOKUP(D77,Lists!$B$3:$C$18,2,FALSE)</f>
        <v>3</v>
      </c>
      <c r="F77" s="19">
        <v>1</v>
      </c>
      <c r="G77" s="19" t="s">
        <v>66</v>
      </c>
      <c r="H77" s="23">
        <v>1600</v>
      </c>
      <c r="I77" s="37">
        <v>0.14016341923318668</v>
      </c>
      <c r="J77" s="36">
        <v>7.1357303575703178E-4</v>
      </c>
      <c r="K77" s="36">
        <f t="shared" si="21"/>
        <v>7.1357303575703178E-4</v>
      </c>
      <c r="L77" s="23">
        <v>3.32</v>
      </c>
      <c r="M77" s="35">
        <v>0.33</v>
      </c>
      <c r="N77" s="35">
        <f t="shared" si="22"/>
        <v>0.33</v>
      </c>
      <c r="O77" s="38">
        <v>6.6787658802177861</v>
      </c>
      <c r="P77" s="38">
        <f t="shared" si="23"/>
        <v>6.6787658802177861</v>
      </c>
      <c r="Q77" s="38">
        <v>1.3361692000000001</v>
      </c>
      <c r="R77" s="38">
        <v>0.96303017419071424</v>
      </c>
      <c r="S77" s="23">
        <v>1.23</v>
      </c>
      <c r="T77" s="23">
        <v>0.87</v>
      </c>
      <c r="U77" s="23">
        <v>10</v>
      </c>
      <c r="V77" s="23">
        <f t="shared" si="24"/>
        <v>10</v>
      </c>
      <c r="W77" s="23">
        <v>78</v>
      </c>
      <c r="X77" s="23">
        <f t="shared" si="25"/>
        <v>78</v>
      </c>
      <c r="Y77" s="23">
        <v>62</v>
      </c>
      <c r="Z77" s="23" t="str">
        <f>Code!$K$204</f>
        <v>EF 86</v>
      </c>
      <c r="AA77" s="23" t="str">
        <f>Code!$K$207</f>
        <v>EF 57</v>
      </c>
      <c r="AB77" s="23" t="str">
        <f>Code!$K$208</f>
        <v>EF 57</v>
      </c>
      <c r="AC77" s="23" t="str">
        <f>Code!$K$205</f>
        <v>EF 57</v>
      </c>
      <c r="AD77" s="23" t="s">
        <v>237</v>
      </c>
      <c r="AE77" s="23" t="s">
        <v>237</v>
      </c>
      <c r="AF77" s="23" t="s">
        <v>237</v>
      </c>
      <c r="AG77" s="39">
        <f t="shared" si="20"/>
        <v>7.1357303575703178E-4</v>
      </c>
      <c r="AH77" s="39">
        <f t="shared" si="26"/>
        <v>7.1357303575703178E-4</v>
      </c>
      <c r="AI77" s="18">
        <f t="shared" si="27"/>
        <v>3.32</v>
      </c>
      <c r="AJ77" s="41">
        <f>Code!$B$23</f>
        <v>0.15</v>
      </c>
      <c r="AK77" s="41">
        <f t="shared" si="28"/>
        <v>0.15</v>
      </c>
      <c r="AL77" s="110">
        <f t="shared" si="29"/>
        <v>6.6787658802177861</v>
      </c>
      <c r="AM77" s="110">
        <f t="shared" si="30"/>
        <v>6.6787658802177861</v>
      </c>
      <c r="AN77" s="110">
        <f t="shared" si="31"/>
        <v>1.3361692000000001</v>
      </c>
      <c r="AO77" s="110">
        <f t="shared" si="32"/>
        <v>0.96303017419071424</v>
      </c>
      <c r="AP77" s="18">
        <f>VLOOKUP(D77,Code!$B$92:$D$107,2,FALSE)</f>
        <v>0.32</v>
      </c>
      <c r="AQ77" s="18">
        <f>VLOOKUP(E77,Code!$B$92:$D$107,3,FALSE)</f>
        <v>0.25</v>
      </c>
      <c r="AR77" s="18">
        <f>Code!$C$132</f>
        <v>14</v>
      </c>
      <c r="AS77" s="18">
        <f t="shared" si="33"/>
        <v>14</v>
      </c>
      <c r="AT77" s="88">
        <f>Code!$C$189</f>
        <v>80</v>
      </c>
      <c r="AU77" s="88">
        <f t="shared" si="34"/>
        <v>80</v>
      </c>
      <c r="AV77" s="88">
        <f>Code!$C$198</f>
        <v>66</v>
      </c>
      <c r="AW77" s="18" t="str">
        <f>Code!$L$204</f>
        <v>EF 95</v>
      </c>
      <c r="AX77" s="64" t="str">
        <f>Code!$L$207</f>
        <v>EF 60</v>
      </c>
      <c r="AY77" s="64" t="str">
        <f>Code!$L$208</f>
        <v>EF 60</v>
      </c>
      <c r="AZ77" s="64" t="str">
        <f>Code!$L$205</f>
        <v>EF 62</v>
      </c>
      <c r="BA77" s="23" t="s">
        <v>237</v>
      </c>
      <c r="BB77" s="23" t="s">
        <v>237</v>
      </c>
      <c r="BC77" s="23" t="s">
        <v>237</v>
      </c>
      <c r="BD77" s="39">
        <f t="shared" si="35"/>
        <v>6.0653708039347702E-4</v>
      </c>
      <c r="BE77" s="39">
        <f t="shared" si="36"/>
        <v>4.9950112502992225E-4</v>
      </c>
      <c r="BF77" s="18">
        <f>Measures!$C$3</f>
        <v>8</v>
      </c>
      <c r="BG77" s="41">
        <f>Measures!$C$4</f>
        <v>0.1</v>
      </c>
      <c r="BH77" s="41">
        <v>0.06</v>
      </c>
      <c r="BI77" s="18">
        <f>VLOOKUP(D77,Measures!$B$6:$C$21,2,FALSE)</f>
        <v>30</v>
      </c>
      <c r="BJ77" s="18">
        <f>Measures!$C$22</f>
        <v>44</v>
      </c>
      <c r="BK77" s="18">
        <f>Measures!$C$23</f>
        <v>19</v>
      </c>
      <c r="BL77" s="18">
        <f>Measures!$C$24</f>
        <v>13</v>
      </c>
      <c r="BM77" s="18">
        <f>Measures!$C$26</f>
        <v>0.32</v>
      </c>
      <c r="BN77" s="18">
        <f>Measures!$D$26</f>
        <v>0.25</v>
      </c>
      <c r="BO77" s="18">
        <f>Measures!$C$27</f>
        <v>14</v>
      </c>
      <c r="BP77" s="18">
        <f>Measures!$C$28</f>
        <v>15</v>
      </c>
      <c r="BQ77" s="88">
        <f>Measures!$C$29</f>
        <v>92</v>
      </c>
      <c r="BR77" s="88">
        <f>Measures!$C$30</f>
        <v>95</v>
      </c>
      <c r="BS77" s="88">
        <f>Measures!$C$31</f>
        <v>70</v>
      </c>
      <c r="BT77" s="64" t="str">
        <f>Code!$M$204</f>
        <v>EF 200</v>
      </c>
      <c r="BU77" s="64" t="str">
        <f>Code!$M$207</f>
        <v>EF 67</v>
      </c>
      <c r="BV77" s="64" t="str">
        <f>Code!$M$208</f>
        <v>EF 70</v>
      </c>
      <c r="BW77" s="64" t="str">
        <f>Code!$M$205</f>
        <v>EF 82</v>
      </c>
      <c r="BX77" s="64" t="s">
        <v>363</v>
      </c>
      <c r="BY77" s="64" t="s">
        <v>239</v>
      </c>
      <c r="BZ77" s="64" t="s">
        <v>240</v>
      </c>
      <c r="CA77" s="64"/>
      <c r="CB77" s="64"/>
      <c r="CC77" s="64"/>
      <c r="CD77" s="64"/>
      <c r="CE77" s="64"/>
      <c r="CF77" s="64"/>
      <c r="CG77" s="64"/>
      <c r="CH77" s="64"/>
      <c r="CI77" s="64"/>
      <c r="CJ77" s="64"/>
      <c r="CK77" s="64"/>
      <c r="CL77" s="64"/>
      <c r="CM77" s="18"/>
      <c r="CN77" s="18"/>
    </row>
    <row r="78" spans="1:92" ht="14.4" x14ac:dyDescent="0.3">
      <c r="A78" s="19" t="s">
        <v>95</v>
      </c>
      <c r="B78" s="31" t="s">
        <v>86</v>
      </c>
      <c r="C78" s="19" t="s">
        <v>71</v>
      </c>
      <c r="D78" s="19">
        <v>3</v>
      </c>
      <c r="E78" s="19">
        <f>VLOOKUP(D78,Lists!$B$3:$C$18,2,FALSE)</f>
        <v>3</v>
      </c>
      <c r="F78" s="19">
        <v>2</v>
      </c>
      <c r="G78" s="19" t="s">
        <v>66</v>
      </c>
      <c r="H78" s="23">
        <v>1990</v>
      </c>
      <c r="I78" s="37">
        <v>0.14016341923318668</v>
      </c>
      <c r="J78" s="36">
        <v>7.1357303575703178E-4</v>
      </c>
      <c r="K78" s="36">
        <f t="shared" si="21"/>
        <v>7.1357303575703178E-4</v>
      </c>
      <c r="L78" s="23">
        <v>3.32</v>
      </c>
      <c r="M78" s="35">
        <v>0.33</v>
      </c>
      <c r="N78" s="35">
        <f t="shared" si="22"/>
        <v>0.33</v>
      </c>
      <c r="O78" s="38">
        <v>6.6787658802177861</v>
      </c>
      <c r="P78" s="38">
        <f t="shared" si="23"/>
        <v>6.6787658802177861</v>
      </c>
      <c r="Q78" s="38">
        <v>1.3361692000000001</v>
      </c>
      <c r="R78" s="38">
        <v>0.96303017419071424</v>
      </c>
      <c r="S78" s="23">
        <v>1.23</v>
      </c>
      <c r="T78" s="23">
        <v>0.87</v>
      </c>
      <c r="U78" s="23">
        <v>10</v>
      </c>
      <c r="V78" s="23">
        <f t="shared" si="24"/>
        <v>10</v>
      </c>
      <c r="W78" s="23">
        <v>78</v>
      </c>
      <c r="X78" s="23">
        <f t="shared" si="25"/>
        <v>78</v>
      </c>
      <c r="Y78" s="23">
        <v>62</v>
      </c>
      <c r="Z78" s="23" t="str">
        <f>Code!$K$204</f>
        <v>EF 86</v>
      </c>
      <c r="AA78" s="23" t="str">
        <f>Code!$K$207</f>
        <v>EF 57</v>
      </c>
      <c r="AB78" s="23" t="str">
        <f>Code!$K$208</f>
        <v>EF 57</v>
      </c>
      <c r="AC78" s="23" t="str">
        <f>Code!$K$205</f>
        <v>EF 57</v>
      </c>
      <c r="AD78" s="23" t="s">
        <v>237</v>
      </c>
      <c r="AE78" s="23" t="s">
        <v>237</v>
      </c>
      <c r="AF78" s="23" t="s">
        <v>237</v>
      </c>
      <c r="AG78" s="39">
        <f t="shared" si="20"/>
        <v>7.1357303575703178E-4</v>
      </c>
      <c r="AH78" s="39">
        <f t="shared" si="26"/>
        <v>7.1357303575703178E-4</v>
      </c>
      <c r="AI78" s="18">
        <f t="shared" si="27"/>
        <v>3.32</v>
      </c>
      <c r="AJ78" s="41">
        <f>Code!$B$23</f>
        <v>0.15</v>
      </c>
      <c r="AK78" s="41">
        <f t="shared" si="28"/>
        <v>0.15</v>
      </c>
      <c r="AL78" s="110">
        <f t="shared" si="29"/>
        <v>6.6787658802177861</v>
      </c>
      <c r="AM78" s="110">
        <f t="shared" si="30"/>
        <v>6.6787658802177861</v>
      </c>
      <c r="AN78" s="110">
        <f t="shared" si="31"/>
        <v>1.3361692000000001</v>
      </c>
      <c r="AO78" s="110">
        <f t="shared" si="32"/>
        <v>0.96303017419071424</v>
      </c>
      <c r="AP78" s="18">
        <f>VLOOKUP(D78,Code!$B$92:$D$107,2,FALSE)</f>
        <v>0.32</v>
      </c>
      <c r="AQ78" s="18">
        <f>VLOOKUP(E78,Code!$B$92:$D$107,3,FALSE)</f>
        <v>0.25</v>
      </c>
      <c r="AR78" s="18">
        <f>Code!$C$132</f>
        <v>14</v>
      </c>
      <c r="AS78" s="18">
        <f t="shared" si="33"/>
        <v>14</v>
      </c>
      <c r="AT78" s="88">
        <f>Code!$C$189</f>
        <v>80</v>
      </c>
      <c r="AU78" s="88">
        <f t="shared" si="34"/>
        <v>80</v>
      </c>
      <c r="AV78" s="88">
        <f>Code!$C$198</f>
        <v>66</v>
      </c>
      <c r="AW78" s="18" t="str">
        <f>Code!$L$204</f>
        <v>EF 95</v>
      </c>
      <c r="AX78" s="64" t="str">
        <f>Code!$L$207</f>
        <v>EF 60</v>
      </c>
      <c r="AY78" s="64" t="str">
        <f>Code!$L$208</f>
        <v>EF 60</v>
      </c>
      <c r="AZ78" s="64" t="str">
        <f>Code!$L$205</f>
        <v>EF 62</v>
      </c>
      <c r="BA78" s="23" t="s">
        <v>237</v>
      </c>
      <c r="BB78" s="23" t="s">
        <v>237</v>
      </c>
      <c r="BC78" s="23" t="s">
        <v>237</v>
      </c>
      <c r="BD78" s="39">
        <f t="shared" si="35"/>
        <v>6.0653708039347702E-4</v>
      </c>
      <c r="BE78" s="39">
        <f t="shared" si="36"/>
        <v>4.9950112502992225E-4</v>
      </c>
      <c r="BF78" s="18">
        <f>Measures!$C$3</f>
        <v>8</v>
      </c>
      <c r="BG78" s="41">
        <f>Measures!$C$4</f>
        <v>0.1</v>
      </c>
      <c r="BH78" s="41">
        <v>0.06</v>
      </c>
      <c r="BI78" s="18">
        <f>VLOOKUP(D78,Measures!$B$6:$C$21,2,FALSE)</f>
        <v>30</v>
      </c>
      <c r="BJ78" s="18">
        <f>Measures!$C$22</f>
        <v>44</v>
      </c>
      <c r="BK78" s="18">
        <f>Measures!$C$23</f>
        <v>19</v>
      </c>
      <c r="BL78" s="18">
        <f>Measures!$C$24</f>
        <v>13</v>
      </c>
      <c r="BM78" s="18">
        <f>Measures!$C$26</f>
        <v>0.32</v>
      </c>
      <c r="BN78" s="18">
        <f>Measures!$D$26</f>
        <v>0.25</v>
      </c>
      <c r="BO78" s="18">
        <f>Measures!$C$27</f>
        <v>14</v>
      </c>
      <c r="BP78" s="18">
        <f>Measures!$C$28</f>
        <v>15</v>
      </c>
      <c r="BQ78" s="88">
        <f>Measures!$C$29</f>
        <v>92</v>
      </c>
      <c r="BR78" s="88">
        <f>Measures!$C$30</f>
        <v>95</v>
      </c>
      <c r="BS78" s="88">
        <f>Measures!$C$31</f>
        <v>70</v>
      </c>
      <c r="BT78" s="64" t="str">
        <f>Code!$M$204</f>
        <v>EF 200</v>
      </c>
      <c r="BU78" s="64" t="str">
        <f>Code!$M$207</f>
        <v>EF 67</v>
      </c>
      <c r="BV78" s="64" t="str">
        <f>Code!$M$208</f>
        <v>EF 70</v>
      </c>
      <c r="BW78" s="64" t="str">
        <f>Code!$M$205</f>
        <v>EF 82</v>
      </c>
      <c r="BX78" s="64" t="s">
        <v>363</v>
      </c>
      <c r="BY78" s="64" t="s">
        <v>239</v>
      </c>
      <c r="BZ78" s="64" t="s">
        <v>240</v>
      </c>
      <c r="CA78" s="64"/>
      <c r="CB78" s="64"/>
      <c r="CC78" s="64"/>
      <c r="CD78" s="64"/>
      <c r="CE78" s="64"/>
      <c r="CF78" s="64"/>
      <c r="CG78" s="64"/>
      <c r="CH78" s="64"/>
      <c r="CI78" s="64"/>
      <c r="CJ78" s="64"/>
      <c r="CK78" s="64"/>
      <c r="CL78" s="64"/>
      <c r="CM78" s="18"/>
      <c r="CN78" s="18"/>
    </row>
    <row r="79" spans="1:92" ht="14.4" x14ac:dyDescent="0.3">
      <c r="A79" s="19" t="s">
        <v>22</v>
      </c>
      <c r="B79" s="31" t="s">
        <v>86</v>
      </c>
      <c r="C79" s="19" t="s">
        <v>71</v>
      </c>
      <c r="D79" s="19">
        <v>3</v>
      </c>
      <c r="E79" s="19">
        <f>VLOOKUP(D79,Lists!$B$3:$C$18,2,FALSE)</f>
        <v>3</v>
      </c>
      <c r="F79" s="19">
        <v>1</v>
      </c>
      <c r="G79" s="19" t="s">
        <v>66</v>
      </c>
      <c r="H79" s="23">
        <v>1600</v>
      </c>
      <c r="I79" s="37">
        <v>0.14016341923318668</v>
      </c>
      <c r="J79" s="36">
        <v>7.1357303575703178E-4</v>
      </c>
      <c r="K79" s="36">
        <f t="shared" si="21"/>
        <v>7.1357303575703178E-4</v>
      </c>
      <c r="L79" s="23">
        <v>3.32</v>
      </c>
      <c r="M79" s="35">
        <v>0.33</v>
      </c>
      <c r="N79" s="35">
        <f t="shared" si="22"/>
        <v>0.33</v>
      </c>
      <c r="O79" s="38">
        <v>6.6787658802177861</v>
      </c>
      <c r="P79" s="38">
        <f t="shared" si="23"/>
        <v>6.6787658802177861</v>
      </c>
      <c r="Q79" s="38">
        <v>1.3361692000000001</v>
      </c>
      <c r="R79" s="38">
        <v>0.96303017419071424</v>
      </c>
      <c r="S79" s="23">
        <v>1.23</v>
      </c>
      <c r="T79" s="23">
        <v>0.87</v>
      </c>
      <c r="U79" s="23">
        <v>10</v>
      </c>
      <c r="V79" s="23">
        <f t="shared" si="24"/>
        <v>10</v>
      </c>
      <c r="W79" s="23">
        <v>78</v>
      </c>
      <c r="X79" s="23">
        <f t="shared" si="25"/>
        <v>78</v>
      </c>
      <c r="Y79" s="23">
        <v>62</v>
      </c>
      <c r="Z79" s="23" t="str">
        <f>Code!$K$204</f>
        <v>EF 86</v>
      </c>
      <c r="AA79" s="23" t="str">
        <f>Code!$K$207</f>
        <v>EF 57</v>
      </c>
      <c r="AB79" s="23" t="str">
        <f>Code!$K$208</f>
        <v>EF 57</v>
      </c>
      <c r="AC79" s="23" t="str">
        <f>Code!$K$205</f>
        <v>EF 57</v>
      </c>
      <c r="AD79" s="23" t="s">
        <v>237</v>
      </c>
      <c r="AE79" s="23" t="s">
        <v>237</v>
      </c>
      <c r="AF79" s="23" t="s">
        <v>237</v>
      </c>
      <c r="AG79" s="39">
        <f t="shared" si="20"/>
        <v>7.1357303575703178E-4</v>
      </c>
      <c r="AH79" s="39">
        <f t="shared" si="26"/>
        <v>7.1357303575703178E-4</v>
      </c>
      <c r="AI79" s="18">
        <f t="shared" si="27"/>
        <v>3.32</v>
      </c>
      <c r="AJ79" s="41">
        <f>Code!$B$23</f>
        <v>0.15</v>
      </c>
      <c r="AK79" s="41">
        <f t="shared" si="28"/>
        <v>0.15</v>
      </c>
      <c r="AL79" s="110">
        <f t="shared" si="29"/>
        <v>6.6787658802177861</v>
      </c>
      <c r="AM79" s="110">
        <f t="shared" si="30"/>
        <v>6.6787658802177861</v>
      </c>
      <c r="AN79" s="110">
        <f t="shared" si="31"/>
        <v>1.3361692000000001</v>
      </c>
      <c r="AO79" s="110">
        <f t="shared" si="32"/>
        <v>0.96303017419071424</v>
      </c>
      <c r="AP79" s="18">
        <f>VLOOKUP(D79,Code!$B$92:$D$107,2,FALSE)</f>
        <v>0.32</v>
      </c>
      <c r="AQ79" s="18">
        <f>VLOOKUP(E79,Code!$B$92:$D$107,3,FALSE)</f>
        <v>0.25</v>
      </c>
      <c r="AR79" s="18">
        <f>Code!$C$132</f>
        <v>14</v>
      </c>
      <c r="AS79" s="18">
        <f t="shared" si="33"/>
        <v>14</v>
      </c>
      <c r="AT79" s="88">
        <f>Code!$C$189</f>
        <v>80</v>
      </c>
      <c r="AU79" s="88">
        <f t="shared" si="34"/>
        <v>80</v>
      </c>
      <c r="AV79" s="88">
        <f>Code!$C$198</f>
        <v>66</v>
      </c>
      <c r="AW79" s="18" t="str">
        <f>Code!$L$204</f>
        <v>EF 95</v>
      </c>
      <c r="AX79" s="64" t="str">
        <f>Code!$L$207</f>
        <v>EF 60</v>
      </c>
      <c r="AY79" s="64" t="str">
        <f>Code!$L$208</f>
        <v>EF 60</v>
      </c>
      <c r="AZ79" s="64" t="str">
        <f>Code!$L$205</f>
        <v>EF 62</v>
      </c>
      <c r="BA79" s="23" t="s">
        <v>237</v>
      </c>
      <c r="BB79" s="23" t="s">
        <v>237</v>
      </c>
      <c r="BC79" s="23" t="s">
        <v>237</v>
      </c>
      <c r="BD79" s="39">
        <f t="shared" si="35"/>
        <v>6.0653708039347702E-4</v>
      </c>
      <c r="BE79" s="39">
        <f t="shared" si="36"/>
        <v>4.9950112502992225E-4</v>
      </c>
      <c r="BF79" s="18">
        <f>Measures!$C$3</f>
        <v>8</v>
      </c>
      <c r="BG79" s="41">
        <f>Measures!$C$4</f>
        <v>0.1</v>
      </c>
      <c r="BH79" s="41">
        <v>0.06</v>
      </c>
      <c r="BI79" s="18">
        <f>VLOOKUP(D79,Measures!$B$6:$C$21,2,FALSE)</f>
        <v>30</v>
      </c>
      <c r="BJ79" s="18">
        <f>Measures!$C$22</f>
        <v>44</v>
      </c>
      <c r="BK79" s="18">
        <f>Measures!$C$23</f>
        <v>19</v>
      </c>
      <c r="BL79" s="18">
        <f>Measures!$C$24</f>
        <v>13</v>
      </c>
      <c r="BM79" s="18">
        <f>Measures!$C$26</f>
        <v>0.32</v>
      </c>
      <c r="BN79" s="18">
        <f>Measures!$D$26</f>
        <v>0.25</v>
      </c>
      <c r="BO79" s="18">
        <f>Measures!$C$27</f>
        <v>14</v>
      </c>
      <c r="BP79" s="18">
        <f>Measures!$C$28</f>
        <v>15</v>
      </c>
      <c r="BQ79" s="88">
        <f>Measures!$C$29</f>
        <v>92</v>
      </c>
      <c r="BR79" s="88">
        <f>Measures!$C$30</f>
        <v>95</v>
      </c>
      <c r="BS79" s="88">
        <f>Measures!$C$31</f>
        <v>70</v>
      </c>
      <c r="BT79" s="64" t="str">
        <f>Code!$M$204</f>
        <v>EF 200</v>
      </c>
      <c r="BU79" s="64" t="str">
        <f>Code!$M$207</f>
        <v>EF 67</v>
      </c>
      <c r="BV79" s="64" t="str">
        <f>Code!$M$208</f>
        <v>EF 70</v>
      </c>
      <c r="BW79" s="64" t="str">
        <f>Code!$M$205</f>
        <v>EF 82</v>
      </c>
      <c r="BX79" s="64" t="s">
        <v>363</v>
      </c>
      <c r="BY79" s="64" t="s">
        <v>239</v>
      </c>
      <c r="BZ79" s="64" t="s">
        <v>240</v>
      </c>
      <c r="CA79" s="64"/>
      <c r="CB79" s="64"/>
      <c r="CC79" s="64"/>
      <c r="CD79" s="64"/>
      <c r="CE79" s="64"/>
      <c r="CF79" s="64"/>
      <c r="CG79" s="64"/>
      <c r="CH79" s="64"/>
      <c r="CI79" s="64"/>
      <c r="CJ79" s="64"/>
      <c r="CK79" s="64"/>
      <c r="CL79" s="64"/>
      <c r="CM79" s="18"/>
      <c r="CN79" s="18"/>
    </row>
    <row r="80" spans="1:92" ht="14.4" x14ac:dyDescent="0.3">
      <c r="A80" s="19" t="s">
        <v>22</v>
      </c>
      <c r="B80" s="31" t="s">
        <v>86</v>
      </c>
      <c r="C80" s="19" t="s">
        <v>71</v>
      </c>
      <c r="D80" s="19">
        <v>3</v>
      </c>
      <c r="E80" s="19">
        <f>VLOOKUP(D80,Lists!$B$3:$C$18,2,FALSE)</f>
        <v>3</v>
      </c>
      <c r="F80" s="19">
        <v>2</v>
      </c>
      <c r="G80" s="19" t="s">
        <v>66</v>
      </c>
      <c r="H80" s="23">
        <v>1990</v>
      </c>
      <c r="I80" s="37">
        <v>0.14016341923318668</v>
      </c>
      <c r="J80" s="36">
        <v>7.1357303575703178E-4</v>
      </c>
      <c r="K80" s="36">
        <f t="shared" si="21"/>
        <v>7.1357303575703178E-4</v>
      </c>
      <c r="L80" s="23">
        <v>3.32</v>
      </c>
      <c r="M80" s="35">
        <v>0.33</v>
      </c>
      <c r="N80" s="35">
        <f t="shared" si="22"/>
        <v>0.33</v>
      </c>
      <c r="O80" s="38">
        <v>6.6787658802177861</v>
      </c>
      <c r="P80" s="38">
        <f t="shared" si="23"/>
        <v>6.6787658802177861</v>
      </c>
      <c r="Q80" s="38">
        <v>1.3361692000000001</v>
      </c>
      <c r="R80" s="38">
        <v>0.96303017419071424</v>
      </c>
      <c r="S80" s="23">
        <v>1.23</v>
      </c>
      <c r="T80" s="23">
        <v>0.87</v>
      </c>
      <c r="U80" s="23">
        <v>10</v>
      </c>
      <c r="V80" s="23">
        <f t="shared" si="24"/>
        <v>10</v>
      </c>
      <c r="W80" s="23">
        <v>78</v>
      </c>
      <c r="X80" s="23">
        <f t="shared" si="25"/>
        <v>78</v>
      </c>
      <c r="Y80" s="23">
        <v>62</v>
      </c>
      <c r="Z80" s="23" t="str">
        <f>Code!$K$204</f>
        <v>EF 86</v>
      </c>
      <c r="AA80" s="23" t="str">
        <f>Code!$K$207</f>
        <v>EF 57</v>
      </c>
      <c r="AB80" s="23" t="str">
        <f>Code!$K$208</f>
        <v>EF 57</v>
      </c>
      <c r="AC80" s="23" t="str">
        <f>Code!$K$205</f>
        <v>EF 57</v>
      </c>
      <c r="AD80" s="23" t="s">
        <v>237</v>
      </c>
      <c r="AE80" s="23" t="s">
        <v>237</v>
      </c>
      <c r="AF80" s="23" t="s">
        <v>237</v>
      </c>
      <c r="AG80" s="39">
        <f t="shared" si="20"/>
        <v>7.1357303575703178E-4</v>
      </c>
      <c r="AH80" s="39">
        <f t="shared" si="26"/>
        <v>7.1357303575703178E-4</v>
      </c>
      <c r="AI80" s="18">
        <f t="shared" si="27"/>
        <v>3.32</v>
      </c>
      <c r="AJ80" s="41">
        <f>Code!$B$23</f>
        <v>0.15</v>
      </c>
      <c r="AK80" s="41">
        <f t="shared" si="28"/>
        <v>0.15</v>
      </c>
      <c r="AL80" s="110">
        <f t="shared" si="29"/>
        <v>6.6787658802177861</v>
      </c>
      <c r="AM80" s="110">
        <f t="shared" si="30"/>
        <v>6.6787658802177861</v>
      </c>
      <c r="AN80" s="110">
        <f t="shared" si="31"/>
        <v>1.3361692000000001</v>
      </c>
      <c r="AO80" s="110">
        <f t="shared" si="32"/>
        <v>0.96303017419071424</v>
      </c>
      <c r="AP80" s="18">
        <f>VLOOKUP(D80,Code!$B$92:$D$107,2,FALSE)</f>
        <v>0.32</v>
      </c>
      <c r="AQ80" s="18">
        <f>VLOOKUP(E80,Code!$B$92:$D$107,3,FALSE)</f>
        <v>0.25</v>
      </c>
      <c r="AR80" s="18">
        <f>Code!$C$132</f>
        <v>14</v>
      </c>
      <c r="AS80" s="18">
        <f t="shared" si="33"/>
        <v>14</v>
      </c>
      <c r="AT80" s="88">
        <f>Code!$C$189</f>
        <v>80</v>
      </c>
      <c r="AU80" s="88">
        <f t="shared" si="34"/>
        <v>80</v>
      </c>
      <c r="AV80" s="88">
        <f>Code!$C$198</f>
        <v>66</v>
      </c>
      <c r="AW80" s="18" t="str">
        <f>Code!$L$204</f>
        <v>EF 95</v>
      </c>
      <c r="AX80" s="64" t="str">
        <f>Code!$L$207</f>
        <v>EF 60</v>
      </c>
      <c r="AY80" s="64" t="str">
        <f>Code!$L$208</f>
        <v>EF 60</v>
      </c>
      <c r="AZ80" s="64" t="str">
        <f>Code!$L$205</f>
        <v>EF 62</v>
      </c>
      <c r="BA80" s="23" t="s">
        <v>237</v>
      </c>
      <c r="BB80" s="23" t="s">
        <v>237</v>
      </c>
      <c r="BC80" s="23" t="s">
        <v>237</v>
      </c>
      <c r="BD80" s="39">
        <f t="shared" si="35"/>
        <v>6.0653708039347702E-4</v>
      </c>
      <c r="BE80" s="39">
        <f t="shared" si="36"/>
        <v>4.9950112502992225E-4</v>
      </c>
      <c r="BF80" s="18">
        <f>Measures!$C$3</f>
        <v>8</v>
      </c>
      <c r="BG80" s="41">
        <f>Measures!$C$4</f>
        <v>0.1</v>
      </c>
      <c r="BH80" s="41">
        <v>0.06</v>
      </c>
      <c r="BI80" s="18">
        <f>VLOOKUP(D80,Measures!$B$6:$C$21,2,FALSE)</f>
        <v>30</v>
      </c>
      <c r="BJ80" s="18">
        <f>Measures!$C$22</f>
        <v>44</v>
      </c>
      <c r="BK80" s="18">
        <f>Measures!$C$23</f>
        <v>19</v>
      </c>
      <c r="BL80" s="18">
        <f>Measures!$C$24</f>
        <v>13</v>
      </c>
      <c r="BM80" s="18">
        <f>Measures!$C$26</f>
        <v>0.32</v>
      </c>
      <c r="BN80" s="18">
        <f>Measures!$D$26</f>
        <v>0.25</v>
      </c>
      <c r="BO80" s="18">
        <f>Measures!$C$27</f>
        <v>14</v>
      </c>
      <c r="BP80" s="18">
        <f>Measures!$C$28</f>
        <v>15</v>
      </c>
      <c r="BQ80" s="88">
        <f>Measures!$C$29</f>
        <v>92</v>
      </c>
      <c r="BR80" s="88">
        <f>Measures!$C$30</f>
        <v>95</v>
      </c>
      <c r="BS80" s="88">
        <f>Measures!$C$31</f>
        <v>70</v>
      </c>
      <c r="BT80" s="64" t="str">
        <f>Code!$M$204</f>
        <v>EF 200</v>
      </c>
      <c r="BU80" s="64" t="str">
        <f>Code!$M$207</f>
        <v>EF 67</v>
      </c>
      <c r="BV80" s="64" t="str">
        <f>Code!$M$208</f>
        <v>EF 70</v>
      </c>
      <c r="BW80" s="64" t="str">
        <f>Code!$M$205</f>
        <v>EF 82</v>
      </c>
      <c r="BX80" s="64" t="s">
        <v>363</v>
      </c>
      <c r="BY80" s="64" t="s">
        <v>239</v>
      </c>
      <c r="BZ80" s="64" t="s">
        <v>240</v>
      </c>
      <c r="CA80" s="64"/>
      <c r="CB80" s="64"/>
      <c r="CC80" s="64"/>
      <c r="CD80" s="64"/>
      <c r="CE80" s="64"/>
      <c r="CF80" s="64"/>
      <c r="CG80" s="64"/>
      <c r="CH80" s="64"/>
      <c r="CI80" s="64"/>
      <c r="CJ80" s="64"/>
      <c r="CK80" s="64"/>
      <c r="CL80" s="64"/>
      <c r="CM80" s="18"/>
      <c r="CN80" s="18"/>
    </row>
    <row r="81" spans="1:92" ht="14.4" x14ac:dyDescent="0.3">
      <c r="A81" s="19" t="s">
        <v>95</v>
      </c>
      <c r="B81" s="31" t="s">
        <v>86</v>
      </c>
      <c r="C81" s="19" t="s">
        <v>87</v>
      </c>
      <c r="D81" s="19">
        <v>3</v>
      </c>
      <c r="E81" s="19">
        <f>VLOOKUP(D81,Lists!$B$3:$C$18,2,FALSE)</f>
        <v>3</v>
      </c>
      <c r="F81" s="19">
        <v>1</v>
      </c>
      <c r="G81" s="19" t="s">
        <v>66</v>
      </c>
      <c r="H81" s="23">
        <v>1600</v>
      </c>
      <c r="I81" s="37">
        <v>0.14016341923318668</v>
      </c>
      <c r="J81" s="36">
        <v>7.1357303575703178E-4</v>
      </c>
      <c r="K81" s="36">
        <f t="shared" si="21"/>
        <v>7.1357303575703178E-4</v>
      </c>
      <c r="L81" s="23">
        <v>3.32</v>
      </c>
      <c r="M81" s="35">
        <v>0.33</v>
      </c>
      <c r="N81" s="35">
        <f t="shared" si="22"/>
        <v>0.33</v>
      </c>
      <c r="O81" s="38">
        <v>6.6787658802177861</v>
      </c>
      <c r="P81" s="38">
        <f t="shared" si="23"/>
        <v>6.6787658802177861</v>
      </c>
      <c r="Q81" s="38">
        <v>1.3361692000000001</v>
      </c>
      <c r="R81" s="38">
        <v>0.96303017419071424</v>
      </c>
      <c r="S81" s="23">
        <v>1.23</v>
      </c>
      <c r="T81" s="23">
        <v>0.87</v>
      </c>
      <c r="U81" s="23">
        <v>10</v>
      </c>
      <c r="V81" s="23">
        <f t="shared" si="24"/>
        <v>10</v>
      </c>
      <c r="W81" s="23">
        <v>78</v>
      </c>
      <c r="X81" s="23">
        <f t="shared" si="25"/>
        <v>78</v>
      </c>
      <c r="Y81" s="23">
        <v>62</v>
      </c>
      <c r="Z81" s="23" t="str">
        <f>Code!$K$204</f>
        <v>EF 86</v>
      </c>
      <c r="AA81" s="23" t="str">
        <f>Code!$K$207</f>
        <v>EF 57</v>
      </c>
      <c r="AB81" s="23" t="str">
        <f>Code!$K$208</f>
        <v>EF 57</v>
      </c>
      <c r="AC81" s="23" t="str">
        <f>Code!$K$205</f>
        <v>EF 57</v>
      </c>
      <c r="AD81" s="23" t="s">
        <v>237</v>
      </c>
      <c r="AE81" s="23" t="s">
        <v>237</v>
      </c>
      <c r="AF81" s="23" t="s">
        <v>237</v>
      </c>
      <c r="AG81" s="39">
        <f t="shared" si="20"/>
        <v>7.1357303575703178E-4</v>
      </c>
      <c r="AH81" s="39">
        <f t="shared" si="26"/>
        <v>7.1357303575703178E-4</v>
      </c>
      <c r="AI81" s="18">
        <f t="shared" si="27"/>
        <v>3.32</v>
      </c>
      <c r="AJ81" s="41">
        <f>Code!$B$23</f>
        <v>0.15</v>
      </c>
      <c r="AK81" s="41">
        <f t="shared" si="28"/>
        <v>0.15</v>
      </c>
      <c r="AL81" s="110">
        <f t="shared" si="29"/>
        <v>6.6787658802177861</v>
      </c>
      <c r="AM81" s="110">
        <f t="shared" si="30"/>
        <v>6.6787658802177861</v>
      </c>
      <c r="AN81" s="110">
        <f t="shared" si="31"/>
        <v>1.3361692000000001</v>
      </c>
      <c r="AO81" s="110">
        <f t="shared" si="32"/>
        <v>0.96303017419071424</v>
      </c>
      <c r="AP81" s="18">
        <f>VLOOKUP(D81,Code!$B$92:$D$107,2,FALSE)</f>
        <v>0.32</v>
      </c>
      <c r="AQ81" s="18">
        <f>VLOOKUP(E81,Code!$B$92:$D$107,3,FALSE)</f>
        <v>0.25</v>
      </c>
      <c r="AR81" s="18">
        <f>Code!$C$132</f>
        <v>14</v>
      </c>
      <c r="AS81" s="18">
        <f t="shared" si="33"/>
        <v>14</v>
      </c>
      <c r="AT81" s="88">
        <f>Code!$C$189</f>
        <v>80</v>
      </c>
      <c r="AU81" s="88">
        <f t="shared" si="34"/>
        <v>80</v>
      </c>
      <c r="AV81" s="88">
        <f>Code!$C$198</f>
        <v>66</v>
      </c>
      <c r="AW81" s="18" t="str">
        <f>Code!$L$204</f>
        <v>EF 95</v>
      </c>
      <c r="AX81" s="64" t="str">
        <f>Code!$L$207</f>
        <v>EF 60</v>
      </c>
      <c r="AY81" s="64" t="str">
        <f>Code!$L$208</f>
        <v>EF 60</v>
      </c>
      <c r="AZ81" s="64" t="str">
        <f>Code!$L$205</f>
        <v>EF 62</v>
      </c>
      <c r="BA81" s="23" t="s">
        <v>237</v>
      </c>
      <c r="BB81" s="23" t="s">
        <v>237</v>
      </c>
      <c r="BC81" s="23" t="s">
        <v>237</v>
      </c>
      <c r="BD81" s="39">
        <f t="shared" si="35"/>
        <v>6.0653708039347702E-4</v>
      </c>
      <c r="BE81" s="39">
        <f t="shared" si="36"/>
        <v>4.9950112502992225E-4</v>
      </c>
      <c r="BF81" s="18">
        <f>Measures!$C$3</f>
        <v>8</v>
      </c>
      <c r="BG81" s="41">
        <f>Measures!$C$4</f>
        <v>0.1</v>
      </c>
      <c r="BH81" s="41">
        <v>0.06</v>
      </c>
      <c r="BI81" s="18">
        <f>VLOOKUP(D81,Measures!$B$6:$C$21,2,FALSE)</f>
        <v>30</v>
      </c>
      <c r="BJ81" s="18">
        <f>Measures!$C$22</f>
        <v>44</v>
      </c>
      <c r="BK81" s="18">
        <f>Measures!$C$23</f>
        <v>19</v>
      </c>
      <c r="BL81" s="18">
        <f>Measures!$C$24</f>
        <v>13</v>
      </c>
      <c r="BM81" s="18">
        <f>Measures!$C$26</f>
        <v>0.32</v>
      </c>
      <c r="BN81" s="18">
        <f>Measures!$D$26</f>
        <v>0.25</v>
      </c>
      <c r="BO81" s="18">
        <f>Measures!$C$27</f>
        <v>14</v>
      </c>
      <c r="BP81" s="18">
        <f>Measures!$C$28</f>
        <v>15</v>
      </c>
      <c r="BQ81" s="88">
        <f>Measures!$C$29</f>
        <v>92</v>
      </c>
      <c r="BR81" s="88">
        <f>Measures!$C$30</f>
        <v>95</v>
      </c>
      <c r="BS81" s="88">
        <f>Measures!$C$31</f>
        <v>70</v>
      </c>
      <c r="BT81" s="64" t="str">
        <f>Code!$M$204</f>
        <v>EF 200</v>
      </c>
      <c r="BU81" s="64" t="str">
        <f>Code!$M$207</f>
        <v>EF 67</v>
      </c>
      <c r="BV81" s="64" t="str">
        <f>Code!$M$208</f>
        <v>EF 70</v>
      </c>
      <c r="BW81" s="64" t="str">
        <f>Code!$M$205</f>
        <v>EF 82</v>
      </c>
      <c r="BX81" s="64" t="s">
        <v>363</v>
      </c>
      <c r="BY81" s="64" t="s">
        <v>239</v>
      </c>
      <c r="BZ81" s="64" t="s">
        <v>240</v>
      </c>
      <c r="CA81" s="64"/>
      <c r="CB81" s="64"/>
      <c r="CC81" s="64"/>
      <c r="CD81" s="64"/>
      <c r="CE81" s="64"/>
      <c r="CF81" s="64"/>
      <c r="CG81" s="64"/>
      <c r="CH81" s="64"/>
      <c r="CI81" s="64"/>
      <c r="CJ81" s="64"/>
      <c r="CK81" s="64"/>
      <c r="CL81" s="64"/>
      <c r="CM81" s="18"/>
      <c r="CN81" s="18"/>
    </row>
    <row r="82" spans="1:92" ht="14.4" x14ac:dyDescent="0.3">
      <c r="A82" s="19" t="s">
        <v>95</v>
      </c>
      <c r="B82" s="31" t="s">
        <v>86</v>
      </c>
      <c r="C82" s="19" t="s">
        <v>87</v>
      </c>
      <c r="D82" s="19">
        <v>3</v>
      </c>
      <c r="E82" s="19">
        <f>VLOOKUP(D82,Lists!$B$3:$C$18,2,FALSE)</f>
        <v>3</v>
      </c>
      <c r="F82" s="19">
        <v>2</v>
      </c>
      <c r="G82" s="19" t="s">
        <v>66</v>
      </c>
      <c r="H82" s="23">
        <v>1990</v>
      </c>
      <c r="I82" s="37">
        <v>0.14016341923318668</v>
      </c>
      <c r="J82" s="36">
        <v>7.1357303575703178E-4</v>
      </c>
      <c r="K82" s="36">
        <f t="shared" si="21"/>
        <v>7.1357303575703178E-4</v>
      </c>
      <c r="L82" s="23">
        <v>3.32</v>
      </c>
      <c r="M82" s="35">
        <v>0.33</v>
      </c>
      <c r="N82" s="35">
        <f t="shared" si="22"/>
        <v>0.33</v>
      </c>
      <c r="O82" s="38">
        <v>6.6787658802177861</v>
      </c>
      <c r="P82" s="38">
        <f t="shared" si="23"/>
        <v>6.6787658802177861</v>
      </c>
      <c r="Q82" s="38">
        <v>1.3361692000000001</v>
      </c>
      <c r="R82" s="38">
        <v>0.96303017419071424</v>
      </c>
      <c r="S82" s="23">
        <v>1.23</v>
      </c>
      <c r="T82" s="23">
        <v>0.87</v>
      </c>
      <c r="U82" s="23">
        <v>10</v>
      </c>
      <c r="V82" s="23">
        <f t="shared" si="24"/>
        <v>10</v>
      </c>
      <c r="W82" s="23">
        <v>78</v>
      </c>
      <c r="X82" s="23">
        <f t="shared" si="25"/>
        <v>78</v>
      </c>
      <c r="Y82" s="23">
        <v>62</v>
      </c>
      <c r="Z82" s="23" t="str">
        <f>Code!$K$204</f>
        <v>EF 86</v>
      </c>
      <c r="AA82" s="23" t="str">
        <f>Code!$K$207</f>
        <v>EF 57</v>
      </c>
      <c r="AB82" s="23" t="str">
        <f>Code!$K$208</f>
        <v>EF 57</v>
      </c>
      <c r="AC82" s="23" t="str">
        <f>Code!$K$205</f>
        <v>EF 57</v>
      </c>
      <c r="AD82" s="23" t="s">
        <v>237</v>
      </c>
      <c r="AE82" s="23" t="s">
        <v>237</v>
      </c>
      <c r="AF82" s="23" t="s">
        <v>237</v>
      </c>
      <c r="AG82" s="39">
        <f t="shared" si="20"/>
        <v>7.1357303575703178E-4</v>
      </c>
      <c r="AH82" s="39">
        <f t="shared" si="26"/>
        <v>7.1357303575703178E-4</v>
      </c>
      <c r="AI82" s="18">
        <f t="shared" si="27"/>
        <v>3.32</v>
      </c>
      <c r="AJ82" s="41">
        <f>Code!$B$23</f>
        <v>0.15</v>
      </c>
      <c r="AK82" s="41">
        <f t="shared" si="28"/>
        <v>0.15</v>
      </c>
      <c r="AL82" s="110">
        <f t="shared" si="29"/>
        <v>6.6787658802177861</v>
      </c>
      <c r="AM82" s="110">
        <f t="shared" si="30"/>
        <v>6.6787658802177861</v>
      </c>
      <c r="AN82" s="110">
        <f t="shared" si="31"/>
        <v>1.3361692000000001</v>
      </c>
      <c r="AO82" s="110">
        <f t="shared" si="32"/>
        <v>0.96303017419071424</v>
      </c>
      <c r="AP82" s="18">
        <f>VLOOKUP(D82,Code!$B$92:$D$107,2,FALSE)</f>
        <v>0.32</v>
      </c>
      <c r="AQ82" s="18">
        <f>VLOOKUP(E82,Code!$B$92:$D$107,3,FALSE)</f>
        <v>0.25</v>
      </c>
      <c r="AR82" s="18">
        <f>Code!$C$132</f>
        <v>14</v>
      </c>
      <c r="AS82" s="18">
        <f t="shared" si="33"/>
        <v>14</v>
      </c>
      <c r="AT82" s="88">
        <f>Code!$C$189</f>
        <v>80</v>
      </c>
      <c r="AU82" s="88">
        <f t="shared" si="34"/>
        <v>80</v>
      </c>
      <c r="AV82" s="88">
        <f>Code!$C$198</f>
        <v>66</v>
      </c>
      <c r="AW82" s="18" t="str">
        <f>Code!$L$204</f>
        <v>EF 95</v>
      </c>
      <c r="AX82" s="64" t="str">
        <f>Code!$L$207</f>
        <v>EF 60</v>
      </c>
      <c r="AY82" s="64" t="str">
        <f>Code!$L$208</f>
        <v>EF 60</v>
      </c>
      <c r="AZ82" s="64" t="str">
        <f>Code!$L$205</f>
        <v>EF 62</v>
      </c>
      <c r="BA82" s="23" t="s">
        <v>237</v>
      </c>
      <c r="BB82" s="23" t="s">
        <v>237</v>
      </c>
      <c r="BC82" s="23" t="s">
        <v>237</v>
      </c>
      <c r="BD82" s="39">
        <f t="shared" si="35"/>
        <v>6.0653708039347702E-4</v>
      </c>
      <c r="BE82" s="39">
        <f t="shared" si="36"/>
        <v>4.9950112502992225E-4</v>
      </c>
      <c r="BF82" s="18">
        <f>Measures!$C$3</f>
        <v>8</v>
      </c>
      <c r="BG82" s="41">
        <f>Measures!$C$4</f>
        <v>0.1</v>
      </c>
      <c r="BH82" s="41">
        <v>0.06</v>
      </c>
      <c r="BI82" s="18">
        <f>VLOOKUP(D82,Measures!$B$6:$C$21,2,FALSE)</f>
        <v>30</v>
      </c>
      <c r="BJ82" s="18">
        <f>Measures!$C$22</f>
        <v>44</v>
      </c>
      <c r="BK82" s="18">
        <f>Measures!$C$23</f>
        <v>19</v>
      </c>
      <c r="BL82" s="18">
        <f>Measures!$C$24</f>
        <v>13</v>
      </c>
      <c r="BM82" s="18">
        <f>Measures!$C$26</f>
        <v>0.32</v>
      </c>
      <c r="BN82" s="18">
        <f>Measures!$D$26</f>
        <v>0.25</v>
      </c>
      <c r="BO82" s="18">
        <f>Measures!$C$27</f>
        <v>14</v>
      </c>
      <c r="BP82" s="18">
        <f>Measures!$C$28</f>
        <v>15</v>
      </c>
      <c r="BQ82" s="88">
        <f>Measures!$C$29</f>
        <v>92</v>
      </c>
      <c r="BR82" s="88">
        <f>Measures!$C$30</f>
        <v>95</v>
      </c>
      <c r="BS82" s="88">
        <f>Measures!$C$31</f>
        <v>70</v>
      </c>
      <c r="BT82" s="64" t="str">
        <f>Code!$M$204</f>
        <v>EF 200</v>
      </c>
      <c r="BU82" s="64" t="str">
        <f>Code!$M$207</f>
        <v>EF 67</v>
      </c>
      <c r="BV82" s="64" t="str">
        <f>Code!$M$208</f>
        <v>EF 70</v>
      </c>
      <c r="BW82" s="64" t="str">
        <f>Code!$M$205</f>
        <v>EF 82</v>
      </c>
      <c r="BX82" s="64" t="s">
        <v>363</v>
      </c>
      <c r="BY82" s="64" t="s">
        <v>239</v>
      </c>
      <c r="BZ82" s="64" t="s">
        <v>240</v>
      </c>
      <c r="CA82" s="64"/>
      <c r="CB82" s="64"/>
      <c r="CC82" s="64"/>
      <c r="CD82" s="64"/>
      <c r="CE82" s="64"/>
      <c r="CF82" s="64"/>
      <c r="CG82" s="64"/>
      <c r="CH82" s="64"/>
      <c r="CI82" s="64"/>
      <c r="CJ82" s="64"/>
      <c r="CK82" s="64"/>
      <c r="CL82" s="64"/>
      <c r="CM82" s="18"/>
      <c r="CN82" s="18"/>
    </row>
    <row r="83" spans="1:92" ht="14.4" x14ac:dyDescent="0.3">
      <c r="A83" s="19" t="s">
        <v>22</v>
      </c>
      <c r="B83" s="31" t="s">
        <v>86</v>
      </c>
      <c r="C83" s="19" t="s">
        <v>87</v>
      </c>
      <c r="D83" s="19">
        <v>3</v>
      </c>
      <c r="E83" s="19">
        <f>VLOOKUP(D83,Lists!$B$3:$C$18,2,FALSE)</f>
        <v>3</v>
      </c>
      <c r="F83" s="19">
        <v>1</v>
      </c>
      <c r="G83" s="19" t="s">
        <v>66</v>
      </c>
      <c r="H83" s="23">
        <v>1600</v>
      </c>
      <c r="I83" s="37">
        <v>0.14016341923318668</v>
      </c>
      <c r="J83" s="36">
        <v>7.1357303575703178E-4</v>
      </c>
      <c r="K83" s="36">
        <f t="shared" si="21"/>
        <v>7.1357303575703178E-4</v>
      </c>
      <c r="L83" s="23">
        <v>3.32</v>
      </c>
      <c r="M83" s="35">
        <v>0.33</v>
      </c>
      <c r="N83" s="35">
        <f t="shared" si="22"/>
        <v>0.33</v>
      </c>
      <c r="O83" s="38">
        <v>6.6787658802177861</v>
      </c>
      <c r="P83" s="38">
        <f t="shared" si="23"/>
        <v>6.6787658802177861</v>
      </c>
      <c r="Q83" s="38">
        <v>1.3361692000000001</v>
      </c>
      <c r="R83" s="38">
        <v>0.96303017419071424</v>
      </c>
      <c r="S83" s="23">
        <v>1.23</v>
      </c>
      <c r="T83" s="23">
        <v>0.87</v>
      </c>
      <c r="U83" s="23">
        <v>10</v>
      </c>
      <c r="V83" s="23">
        <f t="shared" si="24"/>
        <v>10</v>
      </c>
      <c r="W83" s="23">
        <v>78</v>
      </c>
      <c r="X83" s="23">
        <f t="shared" si="25"/>
        <v>78</v>
      </c>
      <c r="Y83" s="23">
        <v>62</v>
      </c>
      <c r="Z83" s="23" t="str">
        <f>Code!$K$204</f>
        <v>EF 86</v>
      </c>
      <c r="AA83" s="23" t="str">
        <f>Code!$K$207</f>
        <v>EF 57</v>
      </c>
      <c r="AB83" s="23" t="str">
        <f>Code!$K$208</f>
        <v>EF 57</v>
      </c>
      <c r="AC83" s="23" t="str">
        <f>Code!$K$205</f>
        <v>EF 57</v>
      </c>
      <c r="AD83" s="23" t="s">
        <v>237</v>
      </c>
      <c r="AE83" s="23" t="s">
        <v>237</v>
      </c>
      <c r="AF83" s="23" t="s">
        <v>237</v>
      </c>
      <c r="AG83" s="39">
        <f t="shared" si="20"/>
        <v>7.1357303575703178E-4</v>
      </c>
      <c r="AH83" s="39">
        <f t="shared" si="26"/>
        <v>7.1357303575703178E-4</v>
      </c>
      <c r="AI83" s="18">
        <f t="shared" si="27"/>
        <v>3.32</v>
      </c>
      <c r="AJ83" s="41">
        <f>Code!$B$23</f>
        <v>0.15</v>
      </c>
      <c r="AK83" s="41">
        <f t="shared" si="28"/>
        <v>0.15</v>
      </c>
      <c r="AL83" s="110">
        <f t="shared" si="29"/>
        <v>6.6787658802177861</v>
      </c>
      <c r="AM83" s="110">
        <f t="shared" si="30"/>
        <v>6.6787658802177861</v>
      </c>
      <c r="AN83" s="110">
        <f t="shared" si="31"/>
        <v>1.3361692000000001</v>
      </c>
      <c r="AO83" s="110">
        <f t="shared" si="32"/>
        <v>0.96303017419071424</v>
      </c>
      <c r="AP83" s="18">
        <f>VLOOKUP(D83,Code!$B$92:$D$107,2,FALSE)</f>
        <v>0.32</v>
      </c>
      <c r="AQ83" s="18">
        <f>VLOOKUP(E83,Code!$B$92:$D$107,3,FALSE)</f>
        <v>0.25</v>
      </c>
      <c r="AR83" s="18">
        <f>Code!$C$132</f>
        <v>14</v>
      </c>
      <c r="AS83" s="18">
        <f t="shared" si="33"/>
        <v>14</v>
      </c>
      <c r="AT83" s="88">
        <f>Code!$C$189</f>
        <v>80</v>
      </c>
      <c r="AU83" s="88">
        <f t="shared" si="34"/>
        <v>80</v>
      </c>
      <c r="AV83" s="88">
        <f>Code!$C$198</f>
        <v>66</v>
      </c>
      <c r="AW83" s="18" t="str">
        <f>Code!$L$204</f>
        <v>EF 95</v>
      </c>
      <c r="AX83" s="64" t="str">
        <f>Code!$L$207</f>
        <v>EF 60</v>
      </c>
      <c r="AY83" s="64" t="str">
        <f>Code!$L$208</f>
        <v>EF 60</v>
      </c>
      <c r="AZ83" s="64" t="str">
        <f>Code!$L$205</f>
        <v>EF 62</v>
      </c>
      <c r="BA83" s="23" t="s">
        <v>237</v>
      </c>
      <c r="BB83" s="23" t="s">
        <v>237</v>
      </c>
      <c r="BC83" s="23" t="s">
        <v>237</v>
      </c>
      <c r="BD83" s="39">
        <f t="shared" si="35"/>
        <v>6.0653708039347702E-4</v>
      </c>
      <c r="BE83" s="39">
        <f t="shared" si="36"/>
        <v>4.9950112502992225E-4</v>
      </c>
      <c r="BF83" s="18">
        <f>Measures!$C$3</f>
        <v>8</v>
      </c>
      <c r="BG83" s="41">
        <f>Measures!$C$4</f>
        <v>0.1</v>
      </c>
      <c r="BH83" s="41">
        <v>0.06</v>
      </c>
      <c r="BI83" s="18">
        <f>VLOOKUP(D83,Measures!$B$6:$C$21,2,FALSE)</f>
        <v>30</v>
      </c>
      <c r="BJ83" s="18">
        <f>Measures!$C$22</f>
        <v>44</v>
      </c>
      <c r="BK83" s="18">
        <f>Measures!$C$23</f>
        <v>19</v>
      </c>
      <c r="BL83" s="18">
        <f>Measures!$C$24</f>
        <v>13</v>
      </c>
      <c r="BM83" s="18">
        <f>Measures!$C$26</f>
        <v>0.32</v>
      </c>
      <c r="BN83" s="18">
        <f>Measures!$D$26</f>
        <v>0.25</v>
      </c>
      <c r="BO83" s="18">
        <f>Measures!$C$27</f>
        <v>14</v>
      </c>
      <c r="BP83" s="18">
        <f>Measures!$C$28</f>
        <v>15</v>
      </c>
      <c r="BQ83" s="88">
        <f>Measures!$C$29</f>
        <v>92</v>
      </c>
      <c r="BR83" s="88">
        <f>Measures!$C$30</f>
        <v>95</v>
      </c>
      <c r="BS83" s="88">
        <f>Measures!$C$31</f>
        <v>70</v>
      </c>
      <c r="BT83" s="64" t="str">
        <f>Code!$M$204</f>
        <v>EF 200</v>
      </c>
      <c r="BU83" s="64" t="str">
        <f>Code!$M$207</f>
        <v>EF 67</v>
      </c>
      <c r="BV83" s="64" t="str">
        <f>Code!$M$208</f>
        <v>EF 70</v>
      </c>
      <c r="BW83" s="64" t="str">
        <f>Code!$M$205</f>
        <v>EF 82</v>
      </c>
      <c r="BX83" s="64" t="s">
        <v>363</v>
      </c>
      <c r="BY83" s="64" t="s">
        <v>239</v>
      </c>
      <c r="BZ83" s="64" t="s">
        <v>240</v>
      </c>
      <c r="CA83" s="64"/>
      <c r="CB83" s="64"/>
      <c r="CC83" s="64"/>
      <c r="CD83" s="64"/>
      <c r="CE83" s="64"/>
      <c r="CF83" s="64"/>
      <c r="CG83" s="64"/>
      <c r="CH83" s="64"/>
      <c r="CI83" s="64"/>
      <c r="CJ83" s="64"/>
      <c r="CK83" s="64"/>
      <c r="CL83" s="64"/>
      <c r="CM83" s="18"/>
      <c r="CN83" s="18"/>
    </row>
    <row r="84" spans="1:92" ht="14.4" x14ac:dyDescent="0.3">
      <c r="A84" s="19" t="s">
        <v>22</v>
      </c>
      <c r="B84" s="31" t="s">
        <v>86</v>
      </c>
      <c r="C84" s="19" t="s">
        <v>87</v>
      </c>
      <c r="D84" s="19">
        <v>3</v>
      </c>
      <c r="E84" s="19">
        <f>VLOOKUP(D84,Lists!$B$3:$C$18,2,FALSE)</f>
        <v>3</v>
      </c>
      <c r="F84" s="19">
        <v>2</v>
      </c>
      <c r="G84" s="19" t="s">
        <v>66</v>
      </c>
      <c r="H84" s="23">
        <v>1990</v>
      </c>
      <c r="I84" s="37">
        <v>0.14016341923318668</v>
      </c>
      <c r="J84" s="36">
        <v>7.1357303575703178E-4</v>
      </c>
      <c r="K84" s="36">
        <f t="shared" si="21"/>
        <v>7.1357303575703178E-4</v>
      </c>
      <c r="L84" s="23">
        <v>3.32</v>
      </c>
      <c r="M84" s="35">
        <v>0.33</v>
      </c>
      <c r="N84" s="35">
        <f t="shared" si="22"/>
        <v>0.33</v>
      </c>
      <c r="O84" s="38">
        <v>6.6787658802177861</v>
      </c>
      <c r="P84" s="38">
        <f t="shared" si="23"/>
        <v>6.6787658802177861</v>
      </c>
      <c r="Q84" s="38">
        <v>1.3361692000000001</v>
      </c>
      <c r="R84" s="38">
        <v>0.96303017419071424</v>
      </c>
      <c r="S84" s="23">
        <v>1.23</v>
      </c>
      <c r="T84" s="23">
        <v>0.87</v>
      </c>
      <c r="U84" s="23">
        <v>10</v>
      </c>
      <c r="V84" s="23">
        <f t="shared" si="24"/>
        <v>10</v>
      </c>
      <c r="W84" s="23">
        <v>78</v>
      </c>
      <c r="X84" s="23">
        <f t="shared" si="25"/>
        <v>78</v>
      </c>
      <c r="Y84" s="23">
        <v>62</v>
      </c>
      <c r="Z84" s="23" t="str">
        <f>Code!$K$204</f>
        <v>EF 86</v>
      </c>
      <c r="AA84" s="23" t="str">
        <f>Code!$K$207</f>
        <v>EF 57</v>
      </c>
      <c r="AB84" s="23" t="str">
        <f>Code!$K$208</f>
        <v>EF 57</v>
      </c>
      <c r="AC84" s="23" t="str">
        <f>Code!$K$205</f>
        <v>EF 57</v>
      </c>
      <c r="AD84" s="23" t="s">
        <v>237</v>
      </c>
      <c r="AE84" s="23" t="s">
        <v>237</v>
      </c>
      <c r="AF84" s="23" t="s">
        <v>237</v>
      </c>
      <c r="AG84" s="39">
        <f t="shared" si="20"/>
        <v>7.1357303575703178E-4</v>
      </c>
      <c r="AH84" s="39">
        <f t="shared" si="26"/>
        <v>7.1357303575703178E-4</v>
      </c>
      <c r="AI84" s="18">
        <f t="shared" si="27"/>
        <v>3.32</v>
      </c>
      <c r="AJ84" s="41">
        <f>Code!$B$23</f>
        <v>0.15</v>
      </c>
      <c r="AK84" s="41">
        <f t="shared" si="28"/>
        <v>0.15</v>
      </c>
      <c r="AL84" s="110">
        <f t="shared" si="29"/>
        <v>6.6787658802177861</v>
      </c>
      <c r="AM84" s="110">
        <f t="shared" si="30"/>
        <v>6.6787658802177861</v>
      </c>
      <c r="AN84" s="110">
        <f t="shared" si="31"/>
        <v>1.3361692000000001</v>
      </c>
      <c r="AO84" s="110">
        <f t="shared" si="32"/>
        <v>0.96303017419071424</v>
      </c>
      <c r="AP84" s="18">
        <f>VLOOKUP(D84,Code!$B$92:$D$107,2,FALSE)</f>
        <v>0.32</v>
      </c>
      <c r="AQ84" s="18">
        <f>VLOOKUP(E84,Code!$B$92:$D$107,3,FALSE)</f>
        <v>0.25</v>
      </c>
      <c r="AR84" s="18">
        <f>Code!$C$132</f>
        <v>14</v>
      </c>
      <c r="AS84" s="18">
        <f t="shared" si="33"/>
        <v>14</v>
      </c>
      <c r="AT84" s="88">
        <f>Code!$C$189</f>
        <v>80</v>
      </c>
      <c r="AU84" s="88">
        <f t="shared" si="34"/>
        <v>80</v>
      </c>
      <c r="AV84" s="88">
        <f>Code!$C$198</f>
        <v>66</v>
      </c>
      <c r="AW84" s="18" t="str">
        <f>Code!$L$204</f>
        <v>EF 95</v>
      </c>
      <c r="AX84" s="64" t="str">
        <f>Code!$L$207</f>
        <v>EF 60</v>
      </c>
      <c r="AY84" s="64" t="str">
        <f>Code!$L$208</f>
        <v>EF 60</v>
      </c>
      <c r="AZ84" s="64" t="str">
        <f>Code!$L$205</f>
        <v>EF 62</v>
      </c>
      <c r="BA84" s="23" t="s">
        <v>237</v>
      </c>
      <c r="BB84" s="23" t="s">
        <v>237</v>
      </c>
      <c r="BC84" s="23" t="s">
        <v>237</v>
      </c>
      <c r="BD84" s="39">
        <f t="shared" si="35"/>
        <v>6.0653708039347702E-4</v>
      </c>
      <c r="BE84" s="39">
        <f t="shared" si="36"/>
        <v>4.9950112502992225E-4</v>
      </c>
      <c r="BF84" s="18">
        <f>Measures!$C$3</f>
        <v>8</v>
      </c>
      <c r="BG84" s="41">
        <f>Measures!$C$4</f>
        <v>0.1</v>
      </c>
      <c r="BH84" s="41">
        <v>0.06</v>
      </c>
      <c r="BI84" s="18">
        <f>VLOOKUP(D84,Measures!$B$6:$C$21,2,FALSE)</f>
        <v>30</v>
      </c>
      <c r="BJ84" s="18">
        <f>Measures!$C$22</f>
        <v>44</v>
      </c>
      <c r="BK84" s="18">
        <f>Measures!$C$23</f>
        <v>19</v>
      </c>
      <c r="BL84" s="18">
        <f>Measures!$C$24</f>
        <v>13</v>
      </c>
      <c r="BM84" s="18">
        <f>Measures!$C$26</f>
        <v>0.32</v>
      </c>
      <c r="BN84" s="18">
        <f>Measures!$D$26</f>
        <v>0.25</v>
      </c>
      <c r="BO84" s="18">
        <f>Measures!$C$27</f>
        <v>14</v>
      </c>
      <c r="BP84" s="18">
        <f>Measures!$C$28</f>
        <v>15</v>
      </c>
      <c r="BQ84" s="88">
        <f>Measures!$C$29</f>
        <v>92</v>
      </c>
      <c r="BR84" s="88">
        <f>Measures!$C$30</f>
        <v>95</v>
      </c>
      <c r="BS84" s="88">
        <f>Measures!$C$31</f>
        <v>70</v>
      </c>
      <c r="BT84" s="64" t="str">
        <f>Code!$M$204</f>
        <v>EF 200</v>
      </c>
      <c r="BU84" s="64" t="str">
        <f>Code!$M$207</f>
        <v>EF 67</v>
      </c>
      <c r="BV84" s="64" t="str">
        <f>Code!$M$208</f>
        <v>EF 70</v>
      </c>
      <c r="BW84" s="64" t="str">
        <f>Code!$M$205</f>
        <v>EF 82</v>
      </c>
      <c r="BX84" s="64" t="s">
        <v>363</v>
      </c>
      <c r="BY84" s="64" t="s">
        <v>239</v>
      </c>
      <c r="BZ84" s="64" t="s">
        <v>240</v>
      </c>
      <c r="CA84" s="64"/>
      <c r="CB84" s="64"/>
      <c r="CC84" s="64"/>
      <c r="CD84" s="64"/>
      <c r="CE84" s="64"/>
      <c r="CF84" s="64"/>
      <c r="CG84" s="64"/>
      <c r="CH84" s="64"/>
      <c r="CI84" s="64"/>
      <c r="CJ84" s="64"/>
      <c r="CK84" s="64"/>
      <c r="CL84" s="64"/>
      <c r="CM84" s="18"/>
      <c r="CN84" s="18"/>
    </row>
    <row r="85" spans="1:92" ht="14.4" x14ac:dyDescent="0.3">
      <c r="A85" s="19" t="s">
        <v>95</v>
      </c>
      <c r="B85" s="31" t="s">
        <v>86</v>
      </c>
      <c r="C85" s="19" t="s">
        <v>71</v>
      </c>
      <c r="D85" s="19">
        <v>3</v>
      </c>
      <c r="E85" s="19">
        <f>VLOOKUP(D85,Lists!$B$3:$C$18,2,FALSE)</f>
        <v>3</v>
      </c>
      <c r="F85" s="19">
        <v>1</v>
      </c>
      <c r="G85" s="19" t="s">
        <v>67</v>
      </c>
      <c r="H85" s="23">
        <v>1810</v>
      </c>
      <c r="I85" s="37">
        <v>0.11502100840336134</v>
      </c>
      <c r="J85" s="36">
        <v>5.1608452609801366E-4</v>
      </c>
      <c r="K85" s="36">
        <f t="shared" si="21"/>
        <v>5.1608452609801366E-4</v>
      </c>
      <c r="L85" s="23">
        <v>3.67</v>
      </c>
      <c r="M85" s="35">
        <v>0.26</v>
      </c>
      <c r="N85" s="35">
        <f t="shared" si="22"/>
        <v>0.26</v>
      </c>
      <c r="O85" s="38">
        <v>10.314814814814815</v>
      </c>
      <c r="P85" s="38">
        <f t="shared" si="23"/>
        <v>10.314814814814815</v>
      </c>
      <c r="Q85" s="38">
        <v>5.9551821</v>
      </c>
      <c r="R85" s="38">
        <v>10.254943899018233</v>
      </c>
      <c r="S85" s="23">
        <v>0.82</v>
      </c>
      <c r="T85" s="23">
        <v>0.79</v>
      </c>
      <c r="U85" s="23">
        <v>10</v>
      </c>
      <c r="V85" s="23">
        <f t="shared" si="24"/>
        <v>10</v>
      </c>
      <c r="W85" s="23">
        <v>78</v>
      </c>
      <c r="X85" s="23">
        <f t="shared" si="25"/>
        <v>78</v>
      </c>
      <c r="Y85" s="23">
        <v>62</v>
      </c>
      <c r="Z85" s="23" t="str">
        <f>Code!$K$204</f>
        <v>EF 86</v>
      </c>
      <c r="AA85" s="23" t="str">
        <f>Code!$K$207</f>
        <v>EF 57</v>
      </c>
      <c r="AB85" s="23" t="str">
        <f>Code!$K$208</f>
        <v>EF 57</v>
      </c>
      <c r="AC85" s="23" t="str">
        <f>Code!$K$205</f>
        <v>EF 57</v>
      </c>
      <c r="AD85" s="23" t="s">
        <v>237</v>
      </c>
      <c r="AE85" s="23" t="s">
        <v>237</v>
      </c>
      <c r="AF85" s="23" t="s">
        <v>237</v>
      </c>
      <c r="AG85" s="39">
        <f t="shared" si="20"/>
        <v>5.1608452609801366E-4</v>
      </c>
      <c r="AH85" s="39">
        <f t="shared" si="26"/>
        <v>5.1608452609801366E-4</v>
      </c>
      <c r="AI85" s="18">
        <f t="shared" si="27"/>
        <v>3.67</v>
      </c>
      <c r="AJ85" s="41">
        <f>Code!$B$23</f>
        <v>0.15</v>
      </c>
      <c r="AK85" s="41">
        <f t="shared" si="28"/>
        <v>0.15</v>
      </c>
      <c r="AL85" s="110">
        <f t="shared" si="29"/>
        <v>10.314814814814815</v>
      </c>
      <c r="AM85" s="110">
        <f t="shared" si="30"/>
        <v>10.314814814814815</v>
      </c>
      <c r="AN85" s="110">
        <f t="shared" si="31"/>
        <v>5.9551821</v>
      </c>
      <c r="AO85" s="110">
        <f t="shared" si="32"/>
        <v>10.254943899018233</v>
      </c>
      <c r="AP85" s="18">
        <f>VLOOKUP(D85,Code!$B$92:$D$107,2,FALSE)</f>
        <v>0.32</v>
      </c>
      <c r="AQ85" s="18">
        <f>VLOOKUP(E85,Code!$B$92:$D$107,3,FALSE)</f>
        <v>0.25</v>
      </c>
      <c r="AR85" s="18">
        <f>Code!$C$132</f>
        <v>14</v>
      </c>
      <c r="AS85" s="18">
        <f t="shared" si="33"/>
        <v>14</v>
      </c>
      <c r="AT85" s="88">
        <f>Code!$C$189</f>
        <v>80</v>
      </c>
      <c r="AU85" s="88">
        <f t="shared" si="34"/>
        <v>80</v>
      </c>
      <c r="AV85" s="88">
        <f>Code!$C$198</f>
        <v>66</v>
      </c>
      <c r="AW85" s="18" t="str">
        <f>Code!$L$204</f>
        <v>EF 95</v>
      </c>
      <c r="AX85" s="64" t="str">
        <f>Code!$L$207</f>
        <v>EF 60</v>
      </c>
      <c r="AY85" s="64" t="str">
        <f>Code!$L$208</f>
        <v>EF 60</v>
      </c>
      <c r="AZ85" s="64" t="str">
        <f>Code!$L$205</f>
        <v>EF 62</v>
      </c>
      <c r="BA85" s="23" t="s">
        <v>237</v>
      </c>
      <c r="BB85" s="23" t="s">
        <v>237</v>
      </c>
      <c r="BC85" s="23" t="s">
        <v>237</v>
      </c>
      <c r="BD85" s="39">
        <f t="shared" si="35"/>
        <v>4.3867184718331158E-4</v>
      </c>
      <c r="BE85" s="39">
        <f t="shared" si="36"/>
        <v>3.6125916826860955E-4</v>
      </c>
      <c r="BF85" s="18">
        <f>Measures!$C$3</f>
        <v>8</v>
      </c>
      <c r="BG85" s="41">
        <f>Measures!$C$4</f>
        <v>0.1</v>
      </c>
      <c r="BH85" s="41">
        <v>0.06</v>
      </c>
      <c r="BI85" s="18">
        <f>VLOOKUP(D85,Measures!$B$6:$C$21,2,FALSE)</f>
        <v>30</v>
      </c>
      <c r="BJ85" s="18">
        <f>Measures!$C$22</f>
        <v>44</v>
      </c>
      <c r="BK85" s="18">
        <f>Measures!$C$23</f>
        <v>19</v>
      </c>
      <c r="BL85" s="18">
        <f>Measures!$C$24</f>
        <v>13</v>
      </c>
      <c r="BM85" s="18">
        <f>Measures!$C$26</f>
        <v>0.32</v>
      </c>
      <c r="BN85" s="18">
        <f>Measures!$D$26</f>
        <v>0.25</v>
      </c>
      <c r="BO85" s="18">
        <f>Measures!$C$27</f>
        <v>14</v>
      </c>
      <c r="BP85" s="18">
        <f>Measures!$C$28</f>
        <v>15</v>
      </c>
      <c r="BQ85" s="88">
        <f>Measures!$C$29</f>
        <v>92</v>
      </c>
      <c r="BR85" s="88">
        <f>Measures!$C$30</f>
        <v>95</v>
      </c>
      <c r="BS85" s="88">
        <f>Measures!$C$31</f>
        <v>70</v>
      </c>
      <c r="BT85" s="64" t="str">
        <f>Code!$M$204</f>
        <v>EF 200</v>
      </c>
      <c r="BU85" s="64" t="str">
        <f>Code!$M$207</f>
        <v>EF 67</v>
      </c>
      <c r="BV85" s="64" t="str">
        <f>Code!$M$208</f>
        <v>EF 70</v>
      </c>
      <c r="BW85" s="64" t="str">
        <f>Code!$M$205</f>
        <v>EF 82</v>
      </c>
      <c r="BX85" s="64" t="s">
        <v>363</v>
      </c>
      <c r="BY85" s="64" t="s">
        <v>239</v>
      </c>
      <c r="BZ85" s="64" t="s">
        <v>240</v>
      </c>
      <c r="CA85" s="64"/>
      <c r="CB85" s="64"/>
      <c r="CC85" s="64"/>
      <c r="CD85" s="64"/>
      <c r="CE85" s="64"/>
      <c r="CF85" s="64"/>
      <c r="CG85" s="64"/>
      <c r="CH85" s="64"/>
      <c r="CI85" s="64"/>
      <c r="CJ85" s="64"/>
      <c r="CK85" s="64"/>
      <c r="CL85" s="64"/>
      <c r="CM85" s="18"/>
      <c r="CN85" s="18"/>
    </row>
    <row r="86" spans="1:92" ht="14.4" x14ac:dyDescent="0.3">
      <c r="A86" s="19" t="s">
        <v>95</v>
      </c>
      <c r="B86" s="31" t="s">
        <v>86</v>
      </c>
      <c r="C86" s="19" t="s">
        <v>71</v>
      </c>
      <c r="D86" s="19">
        <v>3</v>
      </c>
      <c r="E86" s="19">
        <f>VLOOKUP(D86,Lists!$B$3:$C$18,2,FALSE)</f>
        <v>3</v>
      </c>
      <c r="F86" s="19">
        <v>2</v>
      </c>
      <c r="G86" s="19" t="s">
        <v>67</v>
      </c>
      <c r="H86" s="23">
        <v>2400</v>
      </c>
      <c r="I86" s="37">
        <v>0.11502100840336134</v>
      </c>
      <c r="J86" s="36">
        <v>5.1608452609801366E-4</v>
      </c>
      <c r="K86" s="36">
        <f t="shared" si="21"/>
        <v>5.1608452609801366E-4</v>
      </c>
      <c r="L86" s="23">
        <v>3.67</v>
      </c>
      <c r="M86" s="35">
        <v>0.26</v>
      </c>
      <c r="N86" s="35">
        <f t="shared" si="22"/>
        <v>0.26</v>
      </c>
      <c r="O86" s="38">
        <v>10.314814814814815</v>
      </c>
      <c r="P86" s="38">
        <f t="shared" si="23"/>
        <v>10.314814814814815</v>
      </c>
      <c r="Q86" s="38">
        <v>5.9551821</v>
      </c>
      <c r="R86" s="38">
        <v>10.254943899018233</v>
      </c>
      <c r="S86" s="23">
        <v>0.82</v>
      </c>
      <c r="T86" s="23">
        <v>0.79</v>
      </c>
      <c r="U86" s="23">
        <v>10</v>
      </c>
      <c r="V86" s="23">
        <f t="shared" si="24"/>
        <v>10</v>
      </c>
      <c r="W86" s="23">
        <v>78</v>
      </c>
      <c r="X86" s="23">
        <f t="shared" si="25"/>
        <v>78</v>
      </c>
      <c r="Y86" s="23">
        <v>62</v>
      </c>
      <c r="Z86" s="23" t="str">
        <f>Code!$K$204</f>
        <v>EF 86</v>
      </c>
      <c r="AA86" s="23" t="str">
        <f>Code!$K$207</f>
        <v>EF 57</v>
      </c>
      <c r="AB86" s="23" t="str">
        <f>Code!$K$208</f>
        <v>EF 57</v>
      </c>
      <c r="AC86" s="23" t="str">
        <f>Code!$K$205</f>
        <v>EF 57</v>
      </c>
      <c r="AD86" s="23" t="s">
        <v>237</v>
      </c>
      <c r="AE86" s="23" t="s">
        <v>237</v>
      </c>
      <c r="AF86" s="23" t="s">
        <v>237</v>
      </c>
      <c r="AG86" s="39">
        <f t="shared" si="20"/>
        <v>5.1608452609801366E-4</v>
      </c>
      <c r="AH86" s="39">
        <f t="shared" si="26"/>
        <v>5.1608452609801366E-4</v>
      </c>
      <c r="AI86" s="18">
        <f t="shared" si="27"/>
        <v>3.67</v>
      </c>
      <c r="AJ86" s="41">
        <f>Code!$B$23</f>
        <v>0.15</v>
      </c>
      <c r="AK86" s="41">
        <f t="shared" si="28"/>
        <v>0.15</v>
      </c>
      <c r="AL86" s="110">
        <f t="shared" si="29"/>
        <v>10.314814814814815</v>
      </c>
      <c r="AM86" s="110">
        <f t="shared" si="30"/>
        <v>10.314814814814815</v>
      </c>
      <c r="AN86" s="110">
        <f t="shared" si="31"/>
        <v>5.9551821</v>
      </c>
      <c r="AO86" s="110">
        <f t="shared" si="32"/>
        <v>10.254943899018233</v>
      </c>
      <c r="AP86" s="18">
        <f>VLOOKUP(D86,Code!$B$92:$D$107,2,FALSE)</f>
        <v>0.32</v>
      </c>
      <c r="AQ86" s="18">
        <f>VLOOKUP(E86,Code!$B$92:$D$107,3,FALSE)</f>
        <v>0.25</v>
      </c>
      <c r="AR86" s="18">
        <f>Code!$C$132</f>
        <v>14</v>
      </c>
      <c r="AS86" s="18">
        <f t="shared" si="33"/>
        <v>14</v>
      </c>
      <c r="AT86" s="88">
        <f>Code!$C$189</f>
        <v>80</v>
      </c>
      <c r="AU86" s="88">
        <f t="shared" si="34"/>
        <v>80</v>
      </c>
      <c r="AV86" s="88">
        <f>Code!$C$198</f>
        <v>66</v>
      </c>
      <c r="AW86" s="18" t="str">
        <f>Code!$L$204</f>
        <v>EF 95</v>
      </c>
      <c r="AX86" s="64" t="str">
        <f>Code!$L$207</f>
        <v>EF 60</v>
      </c>
      <c r="AY86" s="64" t="str">
        <f>Code!$L$208</f>
        <v>EF 60</v>
      </c>
      <c r="AZ86" s="64" t="str">
        <f>Code!$L$205</f>
        <v>EF 62</v>
      </c>
      <c r="BA86" s="23" t="s">
        <v>237</v>
      </c>
      <c r="BB86" s="23" t="s">
        <v>237</v>
      </c>
      <c r="BC86" s="23" t="s">
        <v>237</v>
      </c>
      <c r="BD86" s="39">
        <f t="shared" si="35"/>
        <v>4.3867184718331158E-4</v>
      </c>
      <c r="BE86" s="39">
        <f t="shared" si="36"/>
        <v>3.6125916826860955E-4</v>
      </c>
      <c r="BF86" s="18">
        <f>Measures!$C$3</f>
        <v>8</v>
      </c>
      <c r="BG86" s="41">
        <f>Measures!$C$4</f>
        <v>0.1</v>
      </c>
      <c r="BH86" s="41">
        <v>0.06</v>
      </c>
      <c r="BI86" s="18">
        <f>VLOOKUP(D86,Measures!$B$6:$C$21,2,FALSE)</f>
        <v>30</v>
      </c>
      <c r="BJ86" s="18">
        <f>Measures!$C$22</f>
        <v>44</v>
      </c>
      <c r="BK86" s="18">
        <f>Measures!$C$23</f>
        <v>19</v>
      </c>
      <c r="BL86" s="18">
        <f>Measures!$C$24</f>
        <v>13</v>
      </c>
      <c r="BM86" s="18">
        <f>Measures!$C$26</f>
        <v>0.32</v>
      </c>
      <c r="BN86" s="18">
        <f>Measures!$D$26</f>
        <v>0.25</v>
      </c>
      <c r="BO86" s="18">
        <f>Measures!$C$27</f>
        <v>14</v>
      </c>
      <c r="BP86" s="18">
        <f>Measures!$C$28</f>
        <v>15</v>
      </c>
      <c r="BQ86" s="88">
        <f>Measures!$C$29</f>
        <v>92</v>
      </c>
      <c r="BR86" s="88">
        <f>Measures!$C$30</f>
        <v>95</v>
      </c>
      <c r="BS86" s="88">
        <f>Measures!$C$31</f>
        <v>70</v>
      </c>
      <c r="BT86" s="64" t="str">
        <f>Code!$M$204</f>
        <v>EF 200</v>
      </c>
      <c r="BU86" s="64" t="str">
        <f>Code!$M$207</f>
        <v>EF 67</v>
      </c>
      <c r="BV86" s="64" t="str">
        <f>Code!$M$208</f>
        <v>EF 70</v>
      </c>
      <c r="BW86" s="64" t="str">
        <f>Code!$M$205</f>
        <v>EF 82</v>
      </c>
      <c r="BX86" s="64" t="s">
        <v>363</v>
      </c>
      <c r="BY86" s="64" t="s">
        <v>239</v>
      </c>
      <c r="BZ86" s="64" t="s">
        <v>240</v>
      </c>
      <c r="CA86" s="64"/>
      <c r="CB86" s="64"/>
      <c r="CC86" s="64"/>
      <c r="CD86" s="64"/>
      <c r="CE86" s="64"/>
      <c r="CF86" s="64"/>
      <c r="CG86" s="64"/>
      <c r="CH86" s="64"/>
      <c r="CI86" s="64"/>
      <c r="CJ86" s="64"/>
      <c r="CK86" s="64"/>
      <c r="CL86" s="64"/>
      <c r="CM86" s="18"/>
      <c r="CN86" s="18"/>
    </row>
    <row r="87" spans="1:92" ht="14.4" x14ac:dyDescent="0.3">
      <c r="A87" s="19" t="s">
        <v>22</v>
      </c>
      <c r="B87" s="31" t="s">
        <v>86</v>
      </c>
      <c r="C87" s="19" t="s">
        <v>71</v>
      </c>
      <c r="D87" s="19">
        <v>3</v>
      </c>
      <c r="E87" s="19">
        <f>VLOOKUP(D87,Lists!$B$3:$C$18,2,FALSE)</f>
        <v>3</v>
      </c>
      <c r="F87" s="19">
        <v>1</v>
      </c>
      <c r="G87" s="19" t="s">
        <v>67</v>
      </c>
      <c r="H87" s="23">
        <v>1810</v>
      </c>
      <c r="I87" s="37">
        <v>0.11502100840336134</v>
      </c>
      <c r="J87" s="36">
        <v>5.1608452609801366E-4</v>
      </c>
      <c r="K87" s="36">
        <f t="shared" si="21"/>
        <v>5.1608452609801366E-4</v>
      </c>
      <c r="L87" s="23">
        <v>3.67</v>
      </c>
      <c r="M87" s="35">
        <v>0.26</v>
      </c>
      <c r="N87" s="35">
        <f t="shared" si="22"/>
        <v>0.26</v>
      </c>
      <c r="O87" s="38">
        <v>10.314814814814815</v>
      </c>
      <c r="P87" s="38">
        <f t="shared" si="23"/>
        <v>10.314814814814815</v>
      </c>
      <c r="Q87" s="38">
        <v>5.9551821</v>
      </c>
      <c r="R87" s="38">
        <v>10.254943899018233</v>
      </c>
      <c r="S87" s="23">
        <v>0.82</v>
      </c>
      <c r="T87" s="23">
        <v>0.79</v>
      </c>
      <c r="U87" s="23">
        <v>10</v>
      </c>
      <c r="V87" s="23">
        <f t="shared" si="24"/>
        <v>10</v>
      </c>
      <c r="W87" s="23">
        <v>78</v>
      </c>
      <c r="X87" s="23">
        <f t="shared" si="25"/>
        <v>78</v>
      </c>
      <c r="Y87" s="23">
        <v>62</v>
      </c>
      <c r="Z87" s="23" t="str">
        <f>Code!$K$204</f>
        <v>EF 86</v>
      </c>
      <c r="AA87" s="23" t="str">
        <f>Code!$K$207</f>
        <v>EF 57</v>
      </c>
      <c r="AB87" s="23" t="str">
        <f>Code!$K$208</f>
        <v>EF 57</v>
      </c>
      <c r="AC87" s="23" t="str">
        <f>Code!$K$205</f>
        <v>EF 57</v>
      </c>
      <c r="AD87" s="23" t="s">
        <v>237</v>
      </c>
      <c r="AE87" s="23" t="s">
        <v>237</v>
      </c>
      <c r="AF87" s="23" t="s">
        <v>237</v>
      </c>
      <c r="AG87" s="39">
        <f t="shared" si="20"/>
        <v>5.1608452609801366E-4</v>
      </c>
      <c r="AH87" s="39">
        <f t="shared" si="26"/>
        <v>5.1608452609801366E-4</v>
      </c>
      <c r="AI87" s="18">
        <f t="shared" si="27"/>
        <v>3.67</v>
      </c>
      <c r="AJ87" s="41">
        <f>Code!$B$23</f>
        <v>0.15</v>
      </c>
      <c r="AK87" s="41">
        <f t="shared" si="28"/>
        <v>0.15</v>
      </c>
      <c r="AL87" s="110">
        <f t="shared" si="29"/>
        <v>10.314814814814815</v>
      </c>
      <c r="AM87" s="110">
        <f t="shared" si="30"/>
        <v>10.314814814814815</v>
      </c>
      <c r="AN87" s="110">
        <f t="shared" si="31"/>
        <v>5.9551821</v>
      </c>
      <c r="AO87" s="110">
        <f t="shared" si="32"/>
        <v>10.254943899018233</v>
      </c>
      <c r="AP87" s="18">
        <f>VLOOKUP(D87,Code!$B$92:$D$107,2,FALSE)</f>
        <v>0.32</v>
      </c>
      <c r="AQ87" s="18">
        <f>VLOOKUP(E87,Code!$B$92:$D$107,3,FALSE)</f>
        <v>0.25</v>
      </c>
      <c r="AR87" s="18">
        <f>Code!$C$132</f>
        <v>14</v>
      </c>
      <c r="AS87" s="18">
        <f t="shared" si="33"/>
        <v>14</v>
      </c>
      <c r="AT87" s="88">
        <f>Code!$C$189</f>
        <v>80</v>
      </c>
      <c r="AU87" s="88">
        <f t="shared" si="34"/>
        <v>80</v>
      </c>
      <c r="AV87" s="88">
        <f>Code!$C$198</f>
        <v>66</v>
      </c>
      <c r="AW87" s="18" t="str">
        <f>Code!$L$204</f>
        <v>EF 95</v>
      </c>
      <c r="AX87" s="64" t="str">
        <f>Code!$L$207</f>
        <v>EF 60</v>
      </c>
      <c r="AY87" s="64" t="str">
        <f>Code!$L$208</f>
        <v>EF 60</v>
      </c>
      <c r="AZ87" s="64" t="str">
        <f>Code!$L$205</f>
        <v>EF 62</v>
      </c>
      <c r="BA87" s="23" t="s">
        <v>237</v>
      </c>
      <c r="BB87" s="23" t="s">
        <v>237</v>
      </c>
      <c r="BC87" s="23" t="s">
        <v>237</v>
      </c>
      <c r="BD87" s="39">
        <f t="shared" si="35"/>
        <v>4.3867184718331158E-4</v>
      </c>
      <c r="BE87" s="39">
        <f t="shared" si="36"/>
        <v>3.6125916826860955E-4</v>
      </c>
      <c r="BF87" s="18">
        <f>Measures!$C$3</f>
        <v>8</v>
      </c>
      <c r="BG87" s="41">
        <f>Measures!$C$4</f>
        <v>0.1</v>
      </c>
      <c r="BH87" s="41">
        <v>0.06</v>
      </c>
      <c r="BI87" s="18">
        <f>VLOOKUP(D87,Measures!$B$6:$C$21,2,FALSE)</f>
        <v>30</v>
      </c>
      <c r="BJ87" s="18">
        <f>Measures!$C$22</f>
        <v>44</v>
      </c>
      <c r="BK87" s="18">
        <f>Measures!$C$23</f>
        <v>19</v>
      </c>
      <c r="BL87" s="18">
        <f>Measures!$C$24</f>
        <v>13</v>
      </c>
      <c r="BM87" s="18">
        <f>Measures!$C$26</f>
        <v>0.32</v>
      </c>
      <c r="BN87" s="18">
        <f>Measures!$D$26</f>
        <v>0.25</v>
      </c>
      <c r="BO87" s="18">
        <f>Measures!$C$27</f>
        <v>14</v>
      </c>
      <c r="BP87" s="18">
        <f>Measures!$C$28</f>
        <v>15</v>
      </c>
      <c r="BQ87" s="88">
        <f>Measures!$C$29</f>
        <v>92</v>
      </c>
      <c r="BR87" s="88">
        <f>Measures!$C$30</f>
        <v>95</v>
      </c>
      <c r="BS87" s="88">
        <f>Measures!$C$31</f>
        <v>70</v>
      </c>
      <c r="BT87" s="64" t="str">
        <f>Code!$M$204</f>
        <v>EF 200</v>
      </c>
      <c r="BU87" s="64" t="str">
        <f>Code!$M$207</f>
        <v>EF 67</v>
      </c>
      <c r="BV87" s="64" t="str">
        <f>Code!$M$208</f>
        <v>EF 70</v>
      </c>
      <c r="BW87" s="64" t="str">
        <f>Code!$M$205</f>
        <v>EF 82</v>
      </c>
      <c r="BX87" s="64" t="s">
        <v>363</v>
      </c>
      <c r="BY87" s="64" t="s">
        <v>239</v>
      </c>
      <c r="BZ87" s="64" t="s">
        <v>240</v>
      </c>
      <c r="CA87" s="64"/>
      <c r="CB87" s="64"/>
      <c r="CC87" s="64"/>
      <c r="CD87" s="64"/>
      <c r="CE87" s="64"/>
      <c r="CF87" s="64"/>
      <c r="CG87" s="64"/>
      <c r="CH87" s="64"/>
      <c r="CI87" s="64"/>
      <c r="CJ87" s="64"/>
      <c r="CK87" s="64"/>
      <c r="CL87" s="64"/>
      <c r="CM87" s="18"/>
      <c r="CN87" s="18"/>
    </row>
    <row r="88" spans="1:92" ht="14.4" x14ac:dyDescent="0.3">
      <c r="A88" s="19" t="s">
        <v>22</v>
      </c>
      <c r="B88" s="31" t="s">
        <v>86</v>
      </c>
      <c r="C88" s="19" t="s">
        <v>71</v>
      </c>
      <c r="D88" s="19">
        <v>3</v>
      </c>
      <c r="E88" s="19">
        <f>VLOOKUP(D88,Lists!$B$3:$C$18,2,FALSE)</f>
        <v>3</v>
      </c>
      <c r="F88" s="19">
        <v>2</v>
      </c>
      <c r="G88" s="19" t="s">
        <v>67</v>
      </c>
      <c r="H88" s="23">
        <v>2400</v>
      </c>
      <c r="I88" s="37">
        <v>0.11502100840336134</v>
      </c>
      <c r="J88" s="36">
        <v>5.1608452609801366E-4</v>
      </c>
      <c r="K88" s="36">
        <f t="shared" si="21"/>
        <v>5.1608452609801366E-4</v>
      </c>
      <c r="L88" s="23">
        <v>3.67</v>
      </c>
      <c r="M88" s="35">
        <v>0.26</v>
      </c>
      <c r="N88" s="35">
        <f t="shared" si="22"/>
        <v>0.26</v>
      </c>
      <c r="O88" s="38">
        <v>10.314814814814815</v>
      </c>
      <c r="P88" s="38">
        <f t="shared" si="23"/>
        <v>10.314814814814815</v>
      </c>
      <c r="Q88" s="38">
        <v>5.9551821</v>
      </c>
      <c r="R88" s="38">
        <v>10.254943899018233</v>
      </c>
      <c r="S88" s="23">
        <v>0.82</v>
      </c>
      <c r="T88" s="23">
        <v>0.79</v>
      </c>
      <c r="U88" s="23">
        <v>10</v>
      </c>
      <c r="V88" s="23">
        <f t="shared" si="24"/>
        <v>10</v>
      </c>
      <c r="W88" s="23">
        <v>78</v>
      </c>
      <c r="X88" s="23">
        <f t="shared" si="25"/>
        <v>78</v>
      </c>
      <c r="Y88" s="23">
        <v>62</v>
      </c>
      <c r="Z88" s="23" t="str">
        <f>Code!$K$204</f>
        <v>EF 86</v>
      </c>
      <c r="AA88" s="23" t="str">
        <f>Code!$K$207</f>
        <v>EF 57</v>
      </c>
      <c r="AB88" s="23" t="str">
        <f>Code!$K$208</f>
        <v>EF 57</v>
      </c>
      <c r="AC88" s="23" t="str">
        <f>Code!$K$205</f>
        <v>EF 57</v>
      </c>
      <c r="AD88" s="23" t="s">
        <v>237</v>
      </c>
      <c r="AE88" s="23" t="s">
        <v>237</v>
      </c>
      <c r="AF88" s="23" t="s">
        <v>237</v>
      </c>
      <c r="AG88" s="39">
        <f t="shared" si="20"/>
        <v>5.1608452609801366E-4</v>
      </c>
      <c r="AH88" s="39">
        <f t="shared" si="26"/>
        <v>5.1608452609801366E-4</v>
      </c>
      <c r="AI88" s="18">
        <f t="shared" si="27"/>
        <v>3.67</v>
      </c>
      <c r="AJ88" s="41">
        <f>Code!$B$23</f>
        <v>0.15</v>
      </c>
      <c r="AK88" s="41">
        <f t="shared" si="28"/>
        <v>0.15</v>
      </c>
      <c r="AL88" s="110">
        <f t="shared" si="29"/>
        <v>10.314814814814815</v>
      </c>
      <c r="AM88" s="110">
        <f t="shared" si="30"/>
        <v>10.314814814814815</v>
      </c>
      <c r="AN88" s="110">
        <f t="shared" si="31"/>
        <v>5.9551821</v>
      </c>
      <c r="AO88" s="110">
        <f t="shared" si="32"/>
        <v>10.254943899018233</v>
      </c>
      <c r="AP88" s="18">
        <f>VLOOKUP(D88,Code!$B$92:$D$107,2,FALSE)</f>
        <v>0.32</v>
      </c>
      <c r="AQ88" s="18">
        <f>VLOOKUP(E88,Code!$B$92:$D$107,3,FALSE)</f>
        <v>0.25</v>
      </c>
      <c r="AR88" s="18">
        <f>Code!$C$132</f>
        <v>14</v>
      </c>
      <c r="AS88" s="18">
        <f t="shared" si="33"/>
        <v>14</v>
      </c>
      <c r="AT88" s="88">
        <f>Code!$C$189</f>
        <v>80</v>
      </c>
      <c r="AU88" s="88">
        <f t="shared" si="34"/>
        <v>80</v>
      </c>
      <c r="AV88" s="88">
        <f>Code!$C$198</f>
        <v>66</v>
      </c>
      <c r="AW88" s="18" t="str">
        <f>Code!$L$204</f>
        <v>EF 95</v>
      </c>
      <c r="AX88" s="64" t="str">
        <f>Code!$L$207</f>
        <v>EF 60</v>
      </c>
      <c r="AY88" s="64" t="str">
        <f>Code!$L$208</f>
        <v>EF 60</v>
      </c>
      <c r="AZ88" s="64" t="str">
        <f>Code!$L$205</f>
        <v>EF 62</v>
      </c>
      <c r="BA88" s="23" t="s">
        <v>237</v>
      </c>
      <c r="BB88" s="23" t="s">
        <v>237</v>
      </c>
      <c r="BC88" s="23" t="s">
        <v>237</v>
      </c>
      <c r="BD88" s="39">
        <f t="shared" si="35"/>
        <v>4.3867184718331158E-4</v>
      </c>
      <c r="BE88" s="39">
        <f t="shared" si="36"/>
        <v>3.6125916826860955E-4</v>
      </c>
      <c r="BF88" s="18">
        <f>Measures!$C$3</f>
        <v>8</v>
      </c>
      <c r="BG88" s="41">
        <f>Measures!$C$4</f>
        <v>0.1</v>
      </c>
      <c r="BH88" s="41">
        <v>0.06</v>
      </c>
      <c r="BI88" s="18">
        <f>VLOOKUP(D88,Measures!$B$6:$C$21,2,FALSE)</f>
        <v>30</v>
      </c>
      <c r="BJ88" s="18">
        <f>Measures!$C$22</f>
        <v>44</v>
      </c>
      <c r="BK88" s="18">
        <f>Measures!$C$23</f>
        <v>19</v>
      </c>
      <c r="BL88" s="18">
        <f>Measures!$C$24</f>
        <v>13</v>
      </c>
      <c r="BM88" s="18">
        <f>Measures!$C$26</f>
        <v>0.32</v>
      </c>
      <c r="BN88" s="18">
        <f>Measures!$D$26</f>
        <v>0.25</v>
      </c>
      <c r="BO88" s="18">
        <f>Measures!$C$27</f>
        <v>14</v>
      </c>
      <c r="BP88" s="18">
        <f>Measures!$C$28</f>
        <v>15</v>
      </c>
      <c r="BQ88" s="88">
        <f>Measures!$C$29</f>
        <v>92</v>
      </c>
      <c r="BR88" s="88">
        <f>Measures!$C$30</f>
        <v>95</v>
      </c>
      <c r="BS88" s="88">
        <f>Measures!$C$31</f>
        <v>70</v>
      </c>
      <c r="BT88" s="64" t="str">
        <f>Code!$M$204</f>
        <v>EF 200</v>
      </c>
      <c r="BU88" s="64" t="str">
        <f>Code!$M$207</f>
        <v>EF 67</v>
      </c>
      <c r="BV88" s="64" t="str">
        <f>Code!$M$208</f>
        <v>EF 70</v>
      </c>
      <c r="BW88" s="64" t="str">
        <f>Code!$M$205</f>
        <v>EF 82</v>
      </c>
      <c r="BX88" s="64" t="s">
        <v>363</v>
      </c>
      <c r="BY88" s="64" t="s">
        <v>239</v>
      </c>
      <c r="BZ88" s="64" t="s">
        <v>240</v>
      </c>
      <c r="CA88" s="64"/>
      <c r="CB88" s="64"/>
      <c r="CC88" s="64"/>
      <c r="CD88" s="64"/>
      <c r="CE88" s="64"/>
      <c r="CF88" s="64"/>
      <c r="CG88" s="64"/>
      <c r="CH88" s="64"/>
      <c r="CI88" s="64"/>
      <c r="CJ88" s="64"/>
      <c r="CK88" s="64"/>
      <c r="CL88" s="64"/>
      <c r="CM88" s="18"/>
      <c r="CN88" s="18"/>
    </row>
    <row r="89" spans="1:92" ht="14.4" x14ac:dyDescent="0.3">
      <c r="A89" s="19" t="s">
        <v>95</v>
      </c>
      <c r="B89" s="31" t="s">
        <v>86</v>
      </c>
      <c r="C89" s="19" t="s">
        <v>87</v>
      </c>
      <c r="D89" s="19">
        <v>3</v>
      </c>
      <c r="E89" s="19">
        <f>VLOOKUP(D89,Lists!$B$3:$C$18,2,FALSE)</f>
        <v>3</v>
      </c>
      <c r="F89" s="19">
        <v>1</v>
      </c>
      <c r="G89" s="19" t="s">
        <v>67</v>
      </c>
      <c r="H89" s="23">
        <v>1810</v>
      </c>
      <c r="I89" s="37">
        <v>0.11502100840336134</v>
      </c>
      <c r="J89" s="36">
        <v>5.1608452609801366E-4</v>
      </c>
      <c r="K89" s="36">
        <f t="shared" si="21"/>
        <v>5.1608452609801366E-4</v>
      </c>
      <c r="L89" s="23">
        <v>3.67</v>
      </c>
      <c r="M89" s="35">
        <v>0.26</v>
      </c>
      <c r="N89" s="35">
        <f t="shared" si="22"/>
        <v>0.26</v>
      </c>
      <c r="O89" s="38">
        <v>10.314814814814815</v>
      </c>
      <c r="P89" s="38">
        <f t="shared" si="23"/>
        <v>10.314814814814815</v>
      </c>
      <c r="Q89" s="38">
        <v>5.9551821</v>
      </c>
      <c r="R89" s="38">
        <v>10.254943899018233</v>
      </c>
      <c r="S89" s="23">
        <v>0.82</v>
      </c>
      <c r="T89" s="23">
        <v>0.79</v>
      </c>
      <c r="U89" s="23">
        <v>10</v>
      </c>
      <c r="V89" s="23">
        <f t="shared" si="24"/>
        <v>10</v>
      </c>
      <c r="W89" s="23">
        <v>78</v>
      </c>
      <c r="X89" s="23">
        <f t="shared" si="25"/>
        <v>78</v>
      </c>
      <c r="Y89" s="23">
        <v>62</v>
      </c>
      <c r="Z89" s="23" t="str">
        <f>Code!$K$204</f>
        <v>EF 86</v>
      </c>
      <c r="AA89" s="23" t="str">
        <f>Code!$K$207</f>
        <v>EF 57</v>
      </c>
      <c r="AB89" s="23" t="str">
        <f>Code!$K$208</f>
        <v>EF 57</v>
      </c>
      <c r="AC89" s="23" t="str">
        <f>Code!$K$205</f>
        <v>EF 57</v>
      </c>
      <c r="AD89" s="23" t="s">
        <v>237</v>
      </c>
      <c r="AE89" s="23" t="s">
        <v>237</v>
      </c>
      <c r="AF89" s="23" t="s">
        <v>237</v>
      </c>
      <c r="AG89" s="39">
        <f t="shared" si="20"/>
        <v>5.1608452609801366E-4</v>
      </c>
      <c r="AH89" s="39">
        <f t="shared" si="26"/>
        <v>5.1608452609801366E-4</v>
      </c>
      <c r="AI89" s="18">
        <f t="shared" si="27"/>
        <v>3.67</v>
      </c>
      <c r="AJ89" s="41">
        <f>Code!$B$23</f>
        <v>0.15</v>
      </c>
      <c r="AK89" s="41">
        <f t="shared" si="28"/>
        <v>0.15</v>
      </c>
      <c r="AL89" s="110">
        <f t="shared" si="29"/>
        <v>10.314814814814815</v>
      </c>
      <c r="AM89" s="110">
        <f t="shared" si="30"/>
        <v>10.314814814814815</v>
      </c>
      <c r="AN89" s="110">
        <f t="shared" si="31"/>
        <v>5.9551821</v>
      </c>
      <c r="AO89" s="110">
        <f t="shared" si="32"/>
        <v>10.254943899018233</v>
      </c>
      <c r="AP89" s="18">
        <f>VLOOKUP(D89,Code!$B$92:$D$107,2,FALSE)</f>
        <v>0.32</v>
      </c>
      <c r="AQ89" s="18">
        <f>VLOOKUP(E89,Code!$B$92:$D$107,3,FALSE)</f>
        <v>0.25</v>
      </c>
      <c r="AR89" s="18">
        <f>Code!$C$132</f>
        <v>14</v>
      </c>
      <c r="AS89" s="18">
        <f t="shared" si="33"/>
        <v>14</v>
      </c>
      <c r="AT89" s="88">
        <f>Code!$C$189</f>
        <v>80</v>
      </c>
      <c r="AU89" s="88">
        <f t="shared" si="34"/>
        <v>80</v>
      </c>
      <c r="AV89" s="88">
        <f>Code!$C$198</f>
        <v>66</v>
      </c>
      <c r="AW89" s="18" t="str">
        <f>Code!$L$204</f>
        <v>EF 95</v>
      </c>
      <c r="AX89" s="64" t="str">
        <f>Code!$L$207</f>
        <v>EF 60</v>
      </c>
      <c r="AY89" s="64" t="str">
        <f>Code!$L$208</f>
        <v>EF 60</v>
      </c>
      <c r="AZ89" s="64" t="str">
        <f>Code!$L$205</f>
        <v>EF 62</v>
      </c>
      <c r="BA89" s="23" t="s">
        <v>237</v>
      </c>
      <c r="BB89" s="23" t="s">
        <v>237</v>
      </c>
      <c r="BC89" s="23" t="s">
        <v>237</v>
      </c>
      <c r="BD89" s="39">
        <f t="shared" si="35"/>
        <v>4.3867184718331158E-4</v>
      </c>
      <c r="BE89" s="39">
        <f t="shared" si="36"/>
        <v>3.6125916826860955E-4</v>
      </c>
      <c r="BF89" s="18">
        <f>Measures!$C$3</f>
        <v>8</v>
      </c>
      <c r="BG89" s="41">
        <f>Measures!$C$4</f>
        <v>0.1</v>
      </c>
      <c r="BH89" s="41">
        <v>0.06</v>
      </c>
      <c r="BI89" s="18">
        <f>VLOOKUP(D89,Measures!$B$6:$C$21,2,FALSE)</f>
        <v>30</v>
      </c>
      <c r="BJ89" s="18">
        <f>Measures!$C$22</f>
        <v>44</v>
      </c>
      <c r="BK89" s="18">
        <f>Measures!$C$23</f>
        <v>19</v>
      </c>
      <c r="BL89" s="18">
        <f>Measures!$C$24</f>
        <v>13</v>
      </c>
      <c r="BM89" s="18">
        <f>Measures!$C$26</f>
        <v>0.32</v>
      </c>
      <c r="BN89" s="18">
        <f>Measures!$D$26</f>
        <v>0.25</v>
      </c>
      <c r="BO89" s="18">
        <f>Measures!$C$27</f>
        <v>14</v>
      </c>
      <c r="BP89" s="18">
        <f>Measures!$C$28</f>
        <v>15</v>
      </c>
      <c r="BQ89" s="88">
        <f>Measures!$C$29</f>
        <v>92</v>
      </c>
      <c r="BR89" s="88">
        <f>Measures!$C$30</f>
        <v>95</v>
      </c>
      <c r="BS89" s="88">
        <f>Measures!$C$31</f>
        <v>70</v>
      </c>
      <c r="BT89" s="64" t="str">
        <f>Code!$M$204</f>
        <v>EF 200</v>
      </c>
      <c r="BU89" s="64" t="str">
        <f>Code!$M$207</f>
        <v>EF 67</v>
      </c>
      <c r="BV89" s="64" t="str">
        <f>Code!$M$208</f>
        <v>EF 70</v>
      </c>
      <c r="BW89" s="64" t="str">
        <f>Code!$M$205</f>
        <v>EF 82</v>
      </c>
      <c r="BX89" s="64" t="s">
        <v>363</v>
      </c>
      <c r="BY89" s="64" t="s">
        <v>239</v>
      </c>
      <c r="BZ89" s="64" t="s">
        <v>240</v>
      </c>
      <c r="CA89" s="64"/>
      <c r="CB89" s="64"/>
      <c r="CC89" s="64"/>
      <c r="CD89" s="64"/>
      <c r="CE89" s="64"/>
      <c r="CF89" s="64"/>
      <c r="CG89" s="64"/>
      <c r="CH89" s="64"/>
      <c r="CI89" s="64"/>
      <c r="CJ89" s="64"/>
      <c r="CK89" s="64"/>
      <c r="CL89" s="64"/>
      <c r="CM89" s="18"/>
      <c r="CN89" s="18"/>
    </row>
    <row r="90" spans="1:92" ht="14.4" x14ac:dyDescent="0.3">
      <c r="A90" s="19" t="s">
        <v>95</v>
      </c>
      <c r="B90" s="31" t="s">
        <v>86</v>
      </c>
      <c r="C90" s="19" t="s">
        <v>87</v>
      </c>
      <c r="D90" s="19">
        <v>3</v>
      </c>
      <c r="E90" s="19">
        <f>VLOOKUP(D90,Lists!$B$3:$C$18,2,FALSE)</f>
        <v>3</v>
      </c>
      <c r="F90" s="19">
        <v>2</v>
      </c>
      <c r="G90" s="19" t="s">
        <v>67</v>
      </c>
      <c r="H90" s="23">
        <v>2400</v>
      </c>
      <c r="I90" s="37">
        <v>0.11502100840336134</v>
      </c>
      <c r="J90" s="36">
        <v>5.1608452609801366E-4</v>
      </c>
      <c r="K90" s="36">
        <f t="shared" si="21"/>
        <v>5.1608452609801366E-4</v>
      </c>
      <c r="L90" s="23">
        <v>3.67</v>
      </c>
      <c r="M90" s="35">
        <v>0.26</v>
      </c>
      <c r="N90" s="35">
        <f t="shared" si="22"/>
        <v>0.26</v>
      </c>
      <c r="O90" s="38">
        <v>10.314814814814815</v>
      </c>
      <c r="P90" s="38">
        <f t="shared" si="23"/>
        <v>10.314814814814815</v>
      </c>
      <c r="Q90" s="38">
        <v>5.9551821</v>
      </c>
      <c r="R90" s="38">
        <v>10.254943899018233</v>
      </c>
      <c r="S90" s="23">
        <v>0.82</v>
      </c>
      <c r="T90" s="23">
        <v>0.79</v>
      </c>
      <c r="U90" s="23">
        <v>10</v>
      </c>
      <c r="V90" s="23">
        <f t="shared" si="24"/>
        <v>10</v>
      </c>
      <c r="W90" s="23">
        <v>78</v>
      </c>
      <c r="X90" s="23">
        <f t="shared" si="25"/>
        <v>78</v>
      </c>
      <c r="Y90" s="23">
        <v>62</v>
      </c>
      <c r="Z90" s="23" t="str">
        <f>Code!$K$204</f>
        <v>EF 86</v>
      </c>
      <c r="AA90" s="23" t="str">
        <f>Code!$K$207</f>
        <v>EF 57</v>
      </c>
      <c r="AB90" s="23" t="str">
        <f>Code!$K$208</f>
        <v>EF 57</v>
      </c>
      <c r="AC90" s="23" t="str">
        <f>Code!$K$205</f>
        <v>EF 57</v>
      </c>
      <c r="AD90" s="23" t="s">
        <v>237</v>
      </c>
      <c r="AE90" s="23" t="s">
        <v>237</v>
      </c>
      <c r="AF90" s="23" t="s">
        <v>237</v>
      </c>
      <c r="AG90" s="39">
        <f t="shared" si="20"/>
        <v>5.1608452609801366E-4</v>
      </c>
      <c r="AH90" s="39">
        <f t="shared" si="26"/>
        <v>5.1608452609801366E-4</v>
      </c>
      <c r="AI90" s="18">
        <f t="shared" si="27"/>
        <v>3.67</v>
      </c>
      <c r="AJ90" s="41">
        <f>Code!$B$23</f>
        <v>0.15</v>
      </c>
      <c r="AK90" s="41">
        <f t="shared" si="28"/>
        <v>0.15</v>
      </c>
      <c r="AL90" s="110">
        <f t="shared" si="29"/>
        <v>10.314814814814815</v>
      </c>
      <c r="AM90" s="110">
        <f t="shared" si="30"/>
        <v>10.314814814814815</v>
      </c>
      <c r="AN90" s="110">
        <f t="shared" si="31"/>
        <v>5.9551821</v>
      </c>
      <c r="AO90" s="110">
        <f t="shared" si="32"/>
        <v>10.254943899018233</v>
      </c>
      <c r="AP90" s="18">
        <f>VLOOKUP(D90,Code!$B$92:$D$107,2,FALSE)</f>
        <v>0.32</v>
      </c>
      <c r="AQ90" s="18">
        <f>VLOOKUP(E90,Code!$B$92:$D$107,3,FALSE)</f>
        <v>0.25</v>
      </c>
      <c r="AR90" s="18">
        <f>Code!$C$132</f>
        <v>14</v>
      </c>
      <c r="AS90" s="18">
        <f t="shared" si="33"/>
        <v>14</v>
      </c>
      <c r="AT90" s="88">
        <f>Code!$C$189</f>
        <v>80</v>
      </c>
      <c r="AU90" s="88">
        <f t="shared" si="34"/>
        <v>80</v>
      </c>
      <c r="AV90" s="88">
        <f>Code!$C$198</f>
        <v>66</v>
      </c>
      <c r="AW90" s="18" t="str">
        <f>Code!$L$204</f>
        <v>EF 95</v>
      </c>
      <c r="AX90" s="64" t="str">
        <f>Code!$L$207</f>
        <v>EF 60</v>
      </c>
      <c r="AY90" s="64" t="str">
        <f>Code!$L$208</f>
        <v>EF 60</v>
      </c>
      <c r="AZ90" s="64" t="str">
        <f>Code!$L$205</f>
        <v>EF 62</v>
      </c>
      <c r="BA90" s="23" t="s">
        <v>237</v>
      </c>
      <c r="BB90" s="23" t="s">
        <v>237</v>
      </c>
      <c r="BC90" s="23" t="s">
        <v>237</v>
      </c>
      <c r="BD90" s="39">
        <f t="shared" si="35"/>
        <v>4.3867184718331158E-4</v>
      </c>
      <c r="BE90" s="39">
        <f t="shared" si="36"/>
        <v>3.6125916826860955E-4</v>
      </c>
      <c r="BF90" s="18">
        <f>Measures!$C$3</f>
        <v>8</v>
      </c>
      <c r="BG90" s="41">
        <f>Measures!$C$4</f>
        <v>0.1</v>
      </c>
      <c r="BH90" s="41">
        <v>0.06</v>
      </c>
      <c r="BI90" s="18">
        <f>VLOOKUP(D90,Measures!$B$6:$C$21,2,FALSE)</f>
        <v>30</v>
      </c>
      <c r="BJ90" s="18">
        <f>Measures!$C$22</f>
        <v>44</v>
      </c>
      <c r="BK90" s="18">
        <f>Measures!$C$23</f>
        <v>19</v>
      </c>
      <c r="BL90" s="18">
        <f>Measures!$C$24</f>
        <v>13</v>
      </c>
      <c r="BM90" s="18">
        <f>Measures!$C$26</f>
        <v>0.32</v>
      </c>
      <c r="BN90" s="18">
        <f>Measures!$D$26</f>
        <v>0.25</v>
      </c>
      <c r="BO90" s="18">
        <f>Measures!$C$27</f>
        <v>14</v>
      </c>
      <c r="BP90" s="18">
        <f>Measures!$C$28</f>
        <v>15</v>
      </c>
      <c r="BQ90" s="88">
        <f>Measures!$C$29</f>
        <v>92</v>
      </c>
      <c r="BR90" s="88">
        <f>Measures!$C$30</f>
        <v>95</v>
      </c>
      <c r="BS90" s="88">
        <f>Measures!$C$31</f>
        <v>70</v>
      </c>
      <c r="BT90" s="64" t="str">
        <f>Code!$M$204</f>
        <v>EF 200</v>
      </c>
      <c r="BU90" s="64" t="str">
        <f>Code!$M$207</f>
        <v>EF 67</v>
      </c>
      <c r="BV90" s="64" t="str">
        <f>Code!$M$208</f>
        <v>EF 70</v>
      </c>
      <c r="BW90" s="64" t="str">
        <f>Code!$M$205</f>
        <v>EF 82</v>
      </c>
      <c r="BX90" s="64" t="s">
        <v>363</v>
      </c>
      <c r="BY90" s="64" t="s">
        <v>239</v>
      </c>
      <c r="BZ90" s="64" t="s">
        <v>240</v>
      </c>
      <c r="CA90" s="64"/>
      <c r="CB90" s="64"/>
      <c r="CC90" s="64"/>
      <c r="CD90" s="64"/>
      <c r="CE90" s="64"/>
      <c r="CF90" s="64"/>
      <c r="CG90" s="64"/>
      <c r="CH90" s="64"/>
      <c r="CI90" s="64"/>
      <c r="CJ90" s="64"/>
      <c r="CK90" s="64"/>
      <c r="CL90" s="64"/>
      <c r="CM90" s="18"/>
      <c r="CN90" s="18"/>
    </row>
    <row r="91" spans="1:92" ht="14.4" x14ac:dyDescent="0.3">
      <c r="A91" s="19" t="s">
        <v>22</v>
      </c>
      <c r="B91" s="31" t="s">
        <v>86</v>
      </c>
      <c r="C91" s="19" t="s">
        <v>87</v>
      </c>
      <c r="D91" s="19">
        <v>3</v>
      </c>
      <c r="E91" s="19">
        <f>VLOOKUP(D91,Lists!$B$3:$C$18,2,FALSE)</f>
        <v>3</v>
      </c>
      <c r="F91" s="19">
        <v>1</v>
      </c>
      <c r="G91" s="19" t="s">
        <v>67</v>
      </c>
      <c r="H91" s="23">
        <v>1810</v>
      </c>
      <c r="I91" s="37">
        <v>0.11502100840336134</v>
      </c>
      <c r="J91" s="36">
        <v>5.1608452609801366E-4</v>
      </c>
      <c r="K91" s="36">
        <f t="shared" si="21"/>
        <v>5.1608452609801366E-4</v>
      </c>
      <c r="L91" s="23">
        <v>3.67</v>
      </c>
      <c r="M91" s="35">
        <v>0.26</v>
      </c>
      <c r="N91" s="35">
        <f t="shared" si="22"/>
        <v>0.26</v>
      </c>
      <c r="O91" s="38">
        <v>10.314814814814815</v>
      </c>
      <c r="P91" s="38">
        <f t="shared" si="23"/>
        <v>10.314814814814815</v>
      </c>
      <c r="Q91" s="38">
        <v>5.9551821</v>
      </c>
      <c r="R91" s="38">
        <v>10.254943899018233</v>
      </c>
      <c r="S91" s="23">
        <v>0.82</v>
      </c>
      <c r="T91" s="23">
        <v>0.79</v>
      </c>
      <c r="U91" s="23">
        <v>10</v>
      </c>
      <c r="V91" s="23">
        <f t="shared" si="24"/>
        <v>10</v>
      </c>
      <c r="W91" s="23">
        <v>78</v>
      </c>
      <c r="X91" s="23">
        <f t="shared" si="25"/>
        <v>78</v>
      </c>
      <c r="Y91" s="23">
        <v>62</v>
      </c>
      <c r="Z91" s="23" t="str">
        <f>Code!$K$204</f>
        <v>EF 86</v>
      </c>
      <c r="AA91" s="23" t="str">
        <f>Code!$K$207</f>
        <v>EF 57</v>
      </c>
      <c r="AB91" s="23" t="str">
        <f>Code!$K$208</f>
        <v>EF 57</v>
      </c>
      <c r="AC91" s="23" t="str">
        <f>Code!$K$205</f>
        <v>EF 57</v>
      </c>
      <c r="AD91" s="23" t="s">
        <v>237</v>
      </c>
      <c r="AE91" s="23" t="s">
        <v>237</v>
      </c>
      <c r="AF91" s="23" t="s">
        <v>237</v>
      </c>
      <c r="AG91" s="39">
        <f t="shared" si="20"/>
        <v>5.1608452609801366E-4</v>
      </c>
      <c r="AH91" s="39">
        <f t="shared" si="26"/>
        <v>5.1608452609801366E-4</v>
      </c>
      <c r="AI91" s="18">
        <f t="shared" si="27"/>
        <v>3.67</v>
      </c>
      <c r="AJ91" s="41">
        <f>Code!$B$23</f>
        <v>0.15</v>
      </c>
      <c r="AK91" s="41">
        <f t="shared" si="28"/>
        <v>0.15</v>
      </c>
      <c r="AL91" s="110">
        <f t="shared" si="29"/>
        <v>10.314814814814815</v>
      </c>
      <c r="AM91" s="110">
        <f t="shared" si="30"/>
        <v>10.314814814814815</v>
      </c>
      <c r="AN91" s="110">
        <f t="shared" si="31"/>
        <v>5.9551821</v>
      </c>
      <c r="AO91" s="110">
        <f t="shared" si="32"/>
        <v>10.254943899018233</v>
      </c>
      <c r="AP91" s="18">
        <f>VLOOKUP(D91,Code!$B$92:$D$107,2,FALSE)</f>
        <v>0.32</v>
      </c>
      <c r="AQ91" s="18">
        <f>VLOOKUP(E91,Code!$B$92:$D$107,3,FALSE)</f>
        <v>0.25</v>
      </c>
      <c r="AR91" s="18">
        <f>Code!$C$132</f>
        <v>14</v>
      </c>
      <c r="AS91" s="18">
        <f t="shared" si="33"/>
        <v>14</v>
      </c>
      <c r="AT91" s="88">
        <f>Code!$C$189</f>
        <v>80</v>
      </c>
      <c r="AU91" s="88">
        <f t="shared" si="34"/>
        <v>80</v>
      </c>
      <c r="AV91" s="88">
        <f>Code!$C$198</f>
        <v>66</v>
      </c>
      <c r="AW91" s="18" t="str">
        <f>Code!$L$204</f>
        <v>EF 95</v>
      </c>
      <c r="AX91" s="64" t="str">
        <f>Code!$L$207</f>
        <v>EF 60</v>
      </c>
      <c r="AY91" s="64" t="str">
        <f>Code!$L$208</f>
        <v>EF 60</v>
      </c>
      <c r="AZ91" s="64" t="str">
        <f>Code!$L$205</f>
        <v>EF 62</v>
      </c>
      <c r="BA91" s="23" t="s">
        <v>237</v>
      </c>
      <c r="BB91" s="23" t="s">
        <v>237</v>
      </c>
      <c r="BC91" s="23" t="s">
        <v>237</v>
      </c>
      <c r="BD91" s="39">
        <f t="shared" si="35"/>
        <v>4.3867184718331158E-4</v>
      </c>
      <c r="BE91" s="39">
        <f t="shared" si="36"/>
        <v>3.6125916826860955E-4</v>
      </c>
      <c r="BF91" s="18">
        <f>Measures!$C$3</f>
        <v>8</v>
      </c>
      <c r="BG91" s="41">
        <f>Measures!$C$4</f>
        <v>0.1</v>
      </c>
      <c r="BH91" s="41">
        <v>0.06</v>
      </c>
      <c r="BI91" s="18">
        <f>VLOOKUP(D91,Measures!$B$6:$C$21,2,FALSE)</f>
        <v>30</v>
      </c>
      <c r="BJ91" s="18">
        <f>Measures!$C$22</f>
        <v>44</v>
      </c>
      <c r="BK91" s="18">
        <f>Measures!$C$23</f>
        <v>19</v>
      </c>
      <c r="BL91" s="18">
        <f>Measures!$C$24</f>
        <v>13</v>
      </c>
      <c r="BM91" s="18">
        <f>Measures!$C$26</f>
        <v>0.32</v>
      </c>
      <c r="BN91" s="18">
        <f>Measures!$D$26</f>
        <v>0.25</v>
      </c>
      <c r="BO91" s="18">
        <f>Measures!$C$27</f>
        <v>14</v>
      </c>
      <c r="BP91" s="18">
        <f>Measures!$C$28</f>
        <v>15</v>
      </c>
      <c r="BQ91" s="88">
        <f>Measures!$C$29</f>
        <v>92</v>
      </c>
      <c r="BR91" s="88">
        <f>Measures!$C$30</f>
        <v>95</v>
      </c>
      <c r="BS91" s="88">
        <f>Measures!$C$31</f>
        <v>70</v>
      </c>
      <c r="BT91" s="64" t="str">
        <f>Code!$M$204</f>
        <v>EF 200</v>
      </c>
      <c r="BU91" s="64" t="str">
        <f>Code!$M$207</f>
        <v>EF 67</v>
      </c>
      <c r="BV91" s="64" t="str">
        <f>Code!$M$208</f>
        <v>EF 70</v>
      </c>
      <c r="BW91" s="64" t="str">
        <f>Code!$M$205</f>
        <v>EF 82</v>
      </c>
      <c r="BX91" s="64" t="s">
        <v>363</v>
      </c>
      <c r="BY91" s="64" t="s">
        <v>239</v>
      </c>
      <c r="BZ91" s="64" t="s">
        <v>240</v>
      </c>
      <c r="CA91" s="64"/>
      <c r="CB91" s="64"/>
      <c r="CC91" s="64"/>
      <c r="CD91" s="64"/>
      <c r="CE91" s="64"/>
      <c r="CF91" s="64"/>
      <c r="CG91" s="64"/>
      <c r="CH91" s="64"/>
      <c r="CI91" s="64"/>
      <c r="CJ91" s="64"/>
      <c r="CK91" s="64"/>
      <c r="CL91" s="64"/>
      <c r="CM91" s="18"/>
      <c r="CN91" s="18"/>
    </row>
    <row r="92" spans="1:92" ht="14.4" x14ac:dyDescent="0.3">
      <c r="A92" s="19" t="s">
        <v>22</v>
      </c>
      <c r="B92" s="31" t="s">
        <v>86</v>
      </c>
      <c r="C92" s="19" t="s">
        <v>87</v>
      </c>
      <c r="D92" s="19">
        <v>3</v>
      </c>
      <c r="E92" s="19">
        <f>VLOOKUP(D92,Lists!$B$3:$C$18,2,FALSE)</f>
        <v>3</v>
      </c>
      <c r="F92" s="19">
        <v>2</v>
      </c>
      <c r="G92" s="19" t="s">
        <v>67</v>
      </c>
      <c r="H92" s="23">
        <v>2400</v>
      </c>
      <c r="I92" s="37">
        <v>0.11502100840336134</v>
      </c>
      <c r="J92" s="36">
        <v>5.1608452609801366E-4</v>
      </c>
      <c r="K92" s="36">
        <f t="shared" si="21"/>
        <v>5.1608452609801366E-4</v>
      </c>
      <c r="L92" s="23">
        <v>3.67</v>
      </c>
      <c r="M92" s="35">
        <v>0.26</v>
      </c>
      <c r="N92" s="35">
        <f t="shared" si="22"/>
        <v>0.26</v>
      </c>
      <c r="O92" s="38">
        <v>10.314814814814815</v>
      </c>
      <c r="P92" s="38">
        <f t="shared" si="23"/>
        <v>10.314814814814815</v>
      </c>
      <c r="Q92" s="38">
        <v>5.9551821</v>
      </c>
      <c r="R92" s="38">
        <v>10.254943899018233</v>
      </c>
      <c r="S92" s="23">
        <v>0.82</v>
      </c>
      <c r="T92" s="23">
        <v>0.79</v>
      </c>
      <c r="U92" s="23">
        <v>10</v>
      </c>
      <c r="V92" s="23">
        <f t="shared" si="24"/>
        <v>10</v>
      </c>
      <c r="W92" s="23">
        <v>78</v>
      </c>
      <c r="X92" s="23">
        <f t="shared" si="25"/>
        <v>78</v>
      </c>
      <c r="Y92" s="23">
        <v>62</v>
      </c>
      <c r="Z92" s="23" t="str">
        <f>Code!$K$204</f>
        <v>EF 86</v>
      </c>
      <c r="AA92" s="23" t="str">
        <f>Code!$K$207</f>
        <v>EF 57</v>
      </c>
      <c r="AB92" s="23" t="str">
        <f>Code!$K$208</f>
        <v>EF 57</v>
      </c>
      <c r="AC92" s="23" t="str">
        <f>Code!$K$205</f>
        <v>EF 57</v>
      </c>
      <c r="AD92" s="23" t="s">
        <v>237</v>
      </c>
      <c r="AE92" s="23" t="s">
        <v>237</v>
      </c>
      <c r="AF92" s="23" t="s">
        <v>237</v>
      </c>
      <c r="AG92" s="39">
        <f t="shared" si="20"/>
        <v>5.1608452609801366E-4</v>
      </c>
      <c r="AH92" s="39">
        <f t="shared" si="26"/>
        <v>5.1608452609801366E-4</v>
      </c>
      <c r="AI92" s="18">
        <f t="shared" si="27"/>
        <v>3.67</v>
      </c>
      <c r="AJ92" s="41">
        <f>Code!$B$23</f>
        <v>0.15</v>
      </c>
      <c r="AK92" s="41">
        <f t="shared" si="28"/>
        <v>0.15</v>
      </c>
      <c r="AL92" s="110">
        <f t="shared" si="29"/>
        <v>10.314814814814815</v>
      </c>
      <c r="AM92" s="110">
        <f t="shared" si="30"/>
        <v>10.314814814814815</v>
      </c>
      <c r="AN92" s="110">
        <f t="shared" si="31"/>
        <v>5.9551821</v>
      </c>
      <c r="AO92" s="110">
        <f t="shared" si="32"/>
        <v>10.254943899018233</v>
      </c>
      <c r="AP92" s="18">
        <f>VLOOKUP(D92,Code!$B$92:$D$107,2,FALSE)</f>
        <v>0.32</v>
      </c>
      <c r="AQ92" s="18">
        <f>VLOOKUP(E92,Code!$B$92:$D$107,3,FALSE)</f>
        <v>0.25</v>
      </c>
      <c r="AR92" s="18">
        <f>Code!$C$132</f>
        <v>14</v>
      </c>
      <c r="AS92" s="18">
        <f t="shared" si="33"/>
        <v>14</v>
      </c>
      <c r="AT92" s="88">
        <f>Code!$C$189</f>
        <v>80</v>
      </c>
      <c r="AU92" s="88">
        <f t="shared" si="34"/>
        <v>80</v>
      </c>
      <c r="AV92" s="88">
        <f>Code!$C$198</f>
        <v>66</v>
      </c>
      <c r="AW92" s="18" t="str">
        <f>Code!$L$204</f>
        <v>EF 95</v>
      </c>
      <c r="AX92" s="64" t="str">
        <f>Code!$L$207</f>
        <v>EF 60</v>
      </c>
      <c r="AY92" s="64" t="str">
        <f>Code!$L$208</f>
        <v>EF 60</v>
      </c>
      <c r="AZ92" s="64" t="str">
        <f>Code!$L$205</f>
        <v>EF 62</v>
      </c>
      <c r="BA92" s="23" t="s">
        <v>237</v>
      </c>
      <c r="BB92" s="23" t="s">
        <v>237</v>
      </c>
      <c r="BC92" s="23" t="s">
        <v>237</v>
      </c>
      <c r="BD92" s="39">
        <f t="shared" si="35"/>
        <v>4.3867184718331158E-4</v>
      </c>
      <c r="BE92" s="39">
        <f t="shared" si="36"/>
        <v>3.6125916826860955E-4</v>
      </c>
      <c r="BF92" s="18">
        <f>Measures!$C$3</f>
        <v>8</v>
      </c>
      <c r="BG92" s="41">
        <f>Measures!$C$4</f>
        <v>0.1</v>
      </c>
      <c r="BH92" s="41">
        <v>0.06</v>
      </c>
      <c r="BI92" s="18">
        <f>VLOOKUP(D92,Measures!$B$6:$C$21,2,FALSE)</f>
        <v>30</v>
      </c>
      <c r="BJ92" s="18">
        <f>Measures!$C$22</f>
        <v>44</v>
      </c>
      <c r="BK92" s="18">
        <f>Measures!$C$23</f>
        <v>19</v>
      </c>
      <c r="BL92" s="18">
        <f>Measures!$C$24</f>
        <v>13</v>
      </c>
      <c r="BM92" s="18">
        <f>Measures!$C$26</f>
        <v>0.32</v>
      </c>
      <c r="BN92" s="18">
        <f>Measures!$D$26</f>
        <v>0.25</v>
      </c>
      <c r="BO92" s="18">
        <f>Measures!$C$27</f>
        <v>14</v>
      </c>
      <c r="BP92" s="18">
        <f>Measures!$C$28</f>
        <v>15</v>
      </c>
      <c r="BQ92" s="88">
        <f>Measures!$C$29</f>
        <v>92</v>
      </c>
      <c r="BR92" s="88">
        <f>Measures!$C$30</f>
        <v>95</v>
      </c>
      <c r="BS92" s="88">
        <f>Measures!$C$31</f>
        <v>70</v>
      </c>
      <c r="BT92" s="64" t="str">
        <f>Code!$M$204</f>
        <v>EF 200</v>
      </c>
      <c r="BU92" s="64" t="str">
        <f>Code!$M$207</f>
        <v>EF 67</v>
      </c>
      <c r="BV92" s="64" t="str">
        <f>Code!$M$208</f>
        <v>EF 70</v>
      </c>
      <c r="BW92" s="64" t="str">
        <f>Code!$M$205</f>
        <v>EF 82</v>
      </c>
      <c r="BX92" s="64" t="s">
        <v>363</v>
      </c>
      <c r="BY92" s="64" t="s">
        <v>239</v>
      </c>
      <c r="BZ92" s="64" t="s">
        <v>240</v>
      </c>
      <c r="CA92" s="64"/>
      <c r="CB92" s="64"/>
      <c r="CC92" s="64"/>
      <c r="CD92" s="64"/>
      <c r="CE92" s="64"/>
      <c r="CF92" s="64"/>
      <c r="CG92" s="64"/>
      <c r="CH92" s="64"/>
      <c r="CI92" s="64"/>
      <c r="CJ92" s="64"/>
      <c r="CK92" s="64"/>
      <c r="CL92" s="64"/>
      <c r="CM92" s="18"/>
      <c r="CN92" s="18"/>
    </row>
    <row r="93" spans="1:92" ht="14.4" x14ac:dyDescent="0.3">
      <c r="A93" s="19" t="s">
        <v>95</v>
      </c>
      <c r="B93" s="31" t="s">
        <v>86</v>
      </c>
      <c r="C93" s="19" t="s">
        <v>71</v>
      </c>
      <c r="D93" s="19">
        <v>3</v>
      </c>
      <c r="E93" s="19">
        <f>VLOOKUP(D93,Lists!$B$3:$C$18,2,FALSE)</f>
        <v>3</v>
      </c>
      <c r="F93" s="19">
        <v>1</v>
      </c>
      <c r="G93" s="19" t="s">
        <v>68</v>
      </c>
      <c r="H93" s="23">
        <v>1910</v>
      </c>
      <c r="I93" s="37">
        <v>0.2</v>
      </c>
      <c r="J93" s="36">
        <v>4.6411397360087065E-4</v>
      </c>
      <c r="K93" s="36">
        <f t="shared" si="21"/>
        <v>4.6411397360087065E-4</v>
      </c>
      <c r="L93" s="23">
        <v>4.26</v>
      </c>
      <c r="M93" s="35">
        <v>0.22</v>
      </c>
      <c r="N93" s="35">
        <f t="shared" si="22"/>
        <v>0.22</v>
      </c>
      <c r="O93" s="38">
        <v>10.314814814814815</v>
      </c>
      <c r="P93" s="38">
        <f t="shared" si="23"/>
        <v>10.314814814814815</v>
      </c>
      <c r="Q93" s="38">
        <v>5.9551821</v>
      </c>
      <c r="R93" s="38">
        <v>10.254943899018233</v>
      </c>
      <c r="S93" s="23">
        <v>0.67</v>
      </c>
      <c r="T93" s="23">
        <v>0.79</v>
      </c>
      <c r="U93" s="23">
        <v>10</v>
      </c>
      <c r="V93" s="23">
        <f t="shared" si="24"/>
        <v>10</v>
      </c>
      <c r="W93" s="23">
        <v>78</v>
      </c>
      <c r="X93" s="23">
        <f t="shared" si="25"/>
        <v>78</v>
      </c>
      <c r="Y93" s="23">
        <v>62</v>
      </c>
      <c r="Z93" s="23" t="str">
        <f>Code!$K$204</f>
        <v>EF 86</v>
      </c>
      <c r="AA93" s="23" t="str">
        <f>Code!$K$207</f>
        <v>EF 57</v>
      </c>
      <c r="AB93" s="23" t="str">
        <f>Code!$K$208</f>
        <v>EF 57</v>
      </c>
      <c r="AC93" s="23" t="str">
        <f>Code!$K$205</f>
        <v>EF 57</v>
      </c>
      <c r="AD93" s="23" t="s">
        <v>237</v>
      </c>
      <c r="AE93" s="23" t="s">
        <v>237</v>
      </c>
      <c r="AF93" s="23" t="s">
        <v>237</v>
      </c>
      <c r="AG93" s="39">
        <f t="shared" si="20"/>
        <v>4.6411397360087065E-4</v>
      </c>
      <c r="AH93" s="39">
        <f t="shared" si="26"/>
        <v>4.6411397360087065E-4</v>
      </c>
      <c r="AI93" s="18">
        <f t="shared" si="27"/>
        <v>4.26</v>
      </c>
      <c r="AJ93" s="41">
        <f>Code!$B$23</f>
        <v>0.15</v>
      </c>
      <c r="AK93" s="41">
        <f t="shared" si="28"/>
        <v>0.15</v>
      </c>
      <c r="AL93" s="110">
        <f t="shared" si="29"/>
        <v>10.314814814814815</v>
      </c>
      <c r="AM93" s="110">
        <f t="shared" si="30"/>
        <v>10.314814814814815</v>
      </c>
      <c r="AN93" s="110">
        <f t="shared" si="31"/>
        <v>5.9551821</v>
      </c>
      <c r="AO93" s="110">
        <f t="shared" si="32"/>
        <v>10.254943899018233</v>
      </c>
      <c r="AP93" s="18">
        <f>VLOOKUP(D93,Code!$B$92:$D$107,2,FALSE)</f>
        <v>0.32</v>
      </c>
      <c r="AQ93" s="18">
        <f>VLOOKUP(E93,Code!$B$92:$D$107,3,FALSE)</f>
        <v>0.25</v>
      </c>
      <c r="AR93" s="18">
        <f>Code!$C$132</f>
        <v>14</v>
      </c>
      <c r="AS93" s="18">
        <f t="shared" si="33"/>
        <v>14</v>
      </c>
      <c r="AT93" s="88">
        <f>Code!$C$189</f>
        <v>80</v>
      </c>
      <c r="AU93" s="88">
        <f t="shared" si="34"/>
        <v>80</v>
      </c>
      <c r="AV93" s="88">
        <f>Code!$C$198</f>
        <v>66</v>
      </c>
      <c r="AW93" s="18" t="str">
        <f>Code!$L$204</f>
        <v>EF 95</v>
      </c>
      <c r="AX93" s="64" t="str">
        <f>Code!$L$207</f>
        <v>EF 60</v>
      </c>
      <c r="AY93" s="64" t="str">
        <f>Code!$L$208</f>
        <v>EF 60</v>
      </c>
      <c r="AZ93" s="64" t="str">
        <f>Code!$L$205</f>
        <v>EF 62</v>
      </c>
      <c r="BA93" s="23" t="s">
        <v>237</v>
      </c>
      <c r="BB93" s="23" t="s">
        <v>237</v>
      </c>
      <c r="BC93" s="23" t="s">
        <v>237</v>
      </c>
      <c r="BD93" s="39">
        <f t="shared" si="35"/>
        <v>3.9449687756074004E-4</v>
      </c>
      <c r="BE93" s="39">
        <f t="shared" si="36"/>
        <v>3.2487978152060944E-4</v>
      </c>
      <c r="BF93" s="18">
        <f>Measures!$C$3</f>
        <v>8</v>
      </c>
      <c r="BG93" s="41">
        <f>Measures!$C$4</f>
        <v>0.1</v>
      </c>
      <c r="BH93" s="41">
        <v>0.06</v>
      </c>
      <c r="BI93" s="18">
        <f>VLOOKUP(D93,Measures!$B$6:$C$21,2,FALSE)</f>
        <v>30</v>
      </c>
      <c r="BJ93" s="18">
        <f>Measures!$C$22</f>
        <v>44</v>
      </c>
      <c r="BK93" s="18">
        <f>Measures!$C$23</f>
        <v>19</v>
      </c>
      <c r="BL93" s="18">
        <f>Measures!$C$24</f>
        <v>13</v>
      </c>
      <c r="BM93" s="18">
        <f>Measures!$C$26</f>
        <v>0.32</v>
      </c>
      <c r="BN93" s="18">
        <f>Measures!$D$26</f>
        <v>0.25</v>
      </c>
      <c r="BO93" s="18">
        <f>Measures!$C$27</f>
        <v>14</v>
      </c>
      <c r="BP93" s="18">
        <f>Measures!$C$28</f>
        <v>15</v>
      </c>
      <c r="BQ93" s="88">
        <f>Measures!$C$29</f>
        <v>92</v>
      </c>
      <c r="BR93" s="88">
        <f>Measures!$C$30</f>
        <v>95</v>
      </c>
      <c r="BS93" s="88">
        <f>Measures!$C$31</f>
        <v>70</v>
      </c>
      <c r="BT93" s="64" t="str">
        <f>Code!$M$204</f>
        <v>EF 200</v>
      </c>
      <c r="BU93" s="64" t="str">
        <f>Code!$M$207</f>
        <v>EF 67</v>
      </c>
      <c r="BV93" s="64" t="str">
        <f>Code!$M$208</f>
        <v>EF 70</v>
      </c>
      <c r="BW93" s="64" t="str">
        <f>Code!$M$205</f>
        <v>EF 82</v>
      </c>
      <c r="BX93" s="64" t="s">
        <v>363</v>
      </c>
      <c r="BY93" s="64" t="s">
        <v>239</v>
      </c>
      <c r="BZ93" s="64" t="s">
        <v>240</v>
      </c>
      <c r="CA93" s="64"/>
      <c r="CB93" s="64"/>
      <c r="CC93" s="64"/>
      <c r="CD93" s="64"/>
      <c r="CE93" s="64"/>
      <c r="CF93" s="64"/>
      <c r="CG93" s="64"/>
      <c r="CH93" s="64"/>
      <c r="CI93" s="64"/>
      <c r="CJ93" s="64"/>
      <c r="CK93" s="64"/>
      <c r="CL93" s="64"/>
      <c r="CM93" s="18"/>
      <c r="CN93" s="18"/>
    </row>
    <row r="94" spans="1:92" ht="14.4" x14ac:dyDescent="0.3">
      <c r="A94" s="19" t="s">
        <v>95</v>
      </c>
      <c r="B94" s="31" t="s">
        <v>86</v>
      </c>
      <c r="C94" s="19" t="s">
        <v>71</v>
      </c>
      <c r="D94" s="19">
        <v>3</v>
      </c>
      <c r="E94" s="19">
        <f>VLOOKUP(D94,Lists!$B$3:$C$18,2,FALSE)</f>
        <v>3</v>
      </c>
      <c r="F94" s="19">
        <v>2</v>
      </c>
      <c r="G94" s="19" t="s">
        <v>68</v>
      </c>
      <c r="H94" s="23">
        <v>2730</v>
      </c>
      <c r="I94" s="37">
        <v>0.2</v>
      </c>
      <c r="J94" s="36">
        <v>4.6411397360087065E-4</v>
      </c>
      <c r="K94" s="36">
        <f t="shared" si="21"/>
        <v>4.6411397360087065E-4</v>
      </c>
      <c r="L94" s="23">
        <v>4.26</v>
      </c>
      <c r="M94" s="35">
        <v>0.22</v>
      </c>
      <c r="N94" s="35">
        <f t="shared" si="22"/>
        <v>0.22</v>
      </c>
      <c r="O94" s="38">
        <v>10.314814814814815</v>
      </c>
      <c r="P94" s="38">
        <f t="shared" si="23"/>
        <v>10.314814814814815</v>
      </c>
      <c r="Q94" s="38">
        <v>5.9551821</v>
      </c>
      <c r="R94" s="38">
        <v>10.254943899018233</v>
      </c>
      <c r="S94" s="23">
        <v>0.67</v>
      </c>
      <c r="T94" s="23">
        <v>0.79</v>
      </c>
      <c r="U94" s="23">
        <v>10</v>
      </c>
      <c r="V94" s="23">
        <f t="shared" si="24"/>
        <v>10</v>
      </c>
      <c r="W94" s="23">
        <v>78</v>
      </c>
      <c r="X94" s="23">
        <f t="shared" si="25"/>
        <v>78</v>
      </c>
      <c r="Y94" s="23">
        <v>62</v>
      </c>
      <c r="Z94" s="23" t="str">
        <f>Code!$K$204</f>
        <v>EF 86</v>
      </c>
      <c r="AA94" s="23" t="str">
        <f>Code!$K$207</f>
        <v>EF 57</v>
      </c>
      <c r="AB94" s="23" t="str">
        <f>Code!$K$208</f>
        <v>EF 57</v>
      </c>
      <c r="AC94" s="23" t="str">
        <f>Code!$K$205</f>
        <v>EF 57</v>
      </c>
      <c r="AD94" s="23" t="s">
        <v>237</v>
      </c>
      <c r="AE94" s="23" t="s">
        <v>237</v>
      </c>
      <c r="AF94" s="23" t="s">
        <v>237</v>
      </c>
      <c r="AG94" s="39">
        <f t="shared" si="20"/>
        <v>4.6411397360087065E-4</v>
      </c>
      <c r="AH94" s="39">
        <f t="shared" si="26"/>
        <v>4.6411397360087065E-4</v>
      </c>
      <c r="AI94" s="18">
        <f t="shared" si="27"/>
        <v>4.26</v>
      </c>
      <c r="AJ94" s="41">
        <f>Code!$B$23</f>
        <v>0.15</v>
      </c>
      <c r="AK94" s="41">
        <f t="shared" si="28"/>
        <v>0.15</v>
      </c>
      <c r="AL94" s="110">
        <f t="shared" si="29"/>
        <v>10.314814814814815</v>
      </c>
      <c r="AM94" s="110">
        <f t="shared" si="30"/>
        <v>10.314814814814815</v>
      </c>
      <c r="AN94" s="110">
        <f t="shared" si="31"/>
        <v>5.9551821</v>
      </c>
      <c r="AO94" s="110">
        <f t="shared" si="32"/>
        <v>10.254943899018233</v>
      </c>
      <c r="AP94" s="18">
        <f>VLOOKUP(D94,Code!$B$92:$D$107,2,FALSE)</f>
        <v>0.32</v>
      </c>
      <c r="AQ94" s="18">
        <f>VLOOKUP(E94,Code!$B$92:$D$107,3,FALSE)</f>
        <v>0.25</v>
      </c>
      <c r="AR94" s="18">
        <f>Code!$C$132</f>
        <v>14</v>
      </c>
      <c r="AS94" s="18">
        <f t="shared" si="33"/>
        <v>14</v>
      </c>
      <c r="AT94" s="88">
        <f>Code!$C$189</f>
        <v>80</v>
      </c>
      <c r="AU94" s="88">
        <f t="shared" si="34"/>
        <v>80</v>
      </c>
      <c r="AV94" s="88">
        <f>Code!$C$198</f>
        <v>66</v>
      </c>
      <c r="AW94" s="18" t="str">
        <f>Code!$L$204</f>
        <v>EF 95</v>
      </c>
      <c r="AX94" s="64" t="str">
        <f>Code!$L$207</f>
        <v>EF 60</v>
      </c>
      <c r="AY94" s="64" t="str">
        <f>Code!$L$208</f>
        <v>EF 60</v>
      </c>
      <c r="AZ94" s="64" t="str">
        <f>Code!$L$205</f>
        <v>EF 62</v>
      </c>
      <c r="BA94" s="23" t="s">
        <v>237</v>
      </c>
      <c r="BB94" s="23" t="s">
        <v>237</v>
      </c>
      <c r="BC94" s="23" t="s">
        <v>237</v>
      </c>
      <c r="BD94" s="39">
        <f t="shared" si="35"/>
        <v>3.9449687756074004E-4</v>
      </c>
      <c r="BE94" s="39">
        <f t="shared" si="36"/>
        <v>3.2487978152060944E-4</v>
      </c>
      <c r="BF94" s="18">
        <f>Measures!$C$3</f>
        <v>8</v>
      </c>
      <c r="BG94" s="41">
        <f>Measures!$C$4</f>
        <v>0.1</v>
      </c>
      <c r="BH94" s="41">
        <v>0.06</v>
      </c>
      <c r="BI94" s="18">
        <f>VLOOKUP(D94,Measures!$B$6:$C$21,2,FALSE)</f>
        <v>30</v>
      </c>
      <c r="BJ94" s="18">
        <f>Measures!$C$22</f>
        <v>44</v>
      </c>
      <c r="BK94" s="18">
        <f>Measures!$C$23</f>
        <v>19</v>
      </c>
      <c r="BL94" s="18">
        <f>Measures!$C$24</f>
        <v>13</v>
      </c>
      <c r="BM94" s="18">
        <f>Measures!$C$26</f>
        <v>0.32</v>
      </c>
      <c r="BN94" s="18">
        <f>Measures!$D$26</f>
        <v>0.25</v>
      </c>
      <c r="BO94" s="18">
        <f>Measures!$C$27</f>
        <v>14</v>
      </c>
      <c r="BP94" s="18">
        <f>Measures!$C$28</f>
        <v>15</v>
      </c>
      <c r="BQ94" s="88">
        <f>Measures!$C$29</f>
        <v>92</v>
      </c>
      <c r="BR94" s="88">
        <f>Measures!$C$30</f>
        <v>95</v>
      </c>
      <c r="BS94" s="88">
        <f>Measures!$C$31</f>
        <v>70</v>
      </c>
      <c r="BT94" s="64" t="str">
        <f>Code!$M$204</f>
        <v>EF 200</v>
      </c>
      <c r="BU94" s="64" t="str">
        <f>Code!$M$207</f>
        <v>EF 67</v>
      </c>
      <c r="BV94" s="64" t="str">
        <f>Code!$M$208</f>
        <v>EF 70</v>
      </c>
      <c r="BW94" s="64" t="str">
        <f>Code!$M$205</f>
        <v>EF 82</v>
      </c>
      <c r="BX94" s="64" t="s">
        <v>363</v>
      </c>
      <c r="BY94" s="64" t="s">
        <v>239</v>
      </c>
      <c r="BZ94" s="64" t="s">
        <v>240</v>
      </c>
      <c r="CA94" s="64"/>
      <c r="CB94" s="64"/>
      <c r="CC94" s="64"/>
      <c r="CD94" s="64"/>
      <c r="CE94" s="64"/>
      <c r="CF94" s="64"/>
      <c r="CG94" s="64"/>
      <c r="CH94" s="64"/>
      <c r="CI94" s="64"/>
      <c r="CJ94" s="64"/>
      <c r="CK94" s="64"/>
      <c r="CL94" s="64"/>
      <c r="CM94" s="18"/>
      <c r="CN94" s="18"/>
    </row>
    <row r="95" spans="1:92" ht="14.4" x14ac:dyDescent="0.3">
      <c r="A95" s="19" t="s">
        <v>22</v>
      </c>
      <c r="B95" s="31" t="s">
        <v>86</v>
      </c>
      <c r="C95" s="19" t="s">
        <v>71</v>
      </c>
      <c r="D95" s="19">
        <v>3</v>
      </c>
      <c r="E95" s="19">
        <f>VLOOKUP(D95,Lists!$B$3:$C$18,2,FALSE)</f>
        <v>3</v>
      </c>
      <c r="F95" s="19">
        <v>1</v>
      </c>
      <c r="G95" s="19" t="s">
        <v>68</v>
      </c>
      <c r="H95" s="23">
        <v>1910</v>
      </c>
      <c r="I95" s="37">
        <v>0.2</v>
      </c>
      <c r="J95" s="36">
        <v>4.6411397360087065E-4</v>
      </c>
      <c r="K95" s="36">
        <f t="shared" si="21"/>
        <v>4.6411397360087065E-4</v>
      </c>
      <c r="L95" s="23">
        <v>4.26</v>
      </c>
      <c r="M95" s="35">
        <v>0.22</v>
      </c>
      <c r="N95" s="35">
        <f t="shared" si="22"/>
        <v>0.22</v>
      </c>
      <c r="O95" s="38">
        <v>10.314814814814815</v>
      </c>
      <c r="P95" s="38">
        <f t="shared" si="23"/>
        <v>10.314814814814815</v>
      </c>
      <c r="Q95" s="38">
        <v>5.9551821</v>
      </c>
      <c r="R95" s="38">
        <v>10.254943899018233</v>
      </c>
      <c r="S95" s="23">
        <v>0.67</v>
      </c>
      <c r="T95" s="23">
        <v>0.79</v>
      </c>
      <c r="U95" s="23">
        <v>10</v>
      </c>
      <c r="V95" s="23">
        <f t="shared" si="24"/>
        <v>10</v>
      </c>
      <c r="W95" s="23">
        <v>78</v>
      </c>
      <c r="X95" s="23">
        <f t="shared" si="25"/>
        <v>78</v>
      </c>
      <c r="Y95" s="23">
        <v>62</v>
      </c>
      <c r="Z95" s="23" t="str">
        <f>Code!$K$204</f>
        <v>EF 86</v>
      </c>
      <c r="AA95" s="23" t="str">
        <f>Code!$K$207</f>
        <v>EF 57</v>
      </c>
      <c r="AB95" s="23" t="str">
        <f>Code!$K$208</f>
        <v>EF 57</v>
      </c>
      <c r="AC95" s="23" t="str">
        <f>Code!$K$205</f>
        <v>EF 57</v>
      </c>
      <c r="AD95" s="23" t="s">
        <v>237</v>
      </c>
      <c r="AE95" s="23" t="s">
        <v>237</v>
      </c>
      <c r="AF95" s="23" t="s">
        <v>237</v>
      </c>
      <c r="AG95" s="39">
        <f t="shared" si="20"/>
        <v>4.6411397360087065E-4</v>
      </c>
      <c r="AH95" s="39">
        <f t="shared" si="26"/>
        <v>4.6411397360087065E-4</v>
      </c>
      <c r="AI95" s="18">
        <f t="shared" si="27"/>
        <v>4.26</v>
      </c>
      <c r="AJ95" s="41">
        <f>Code!$B$23</f>
        <v>0.15</v>
      </c>
      <c r="AK95" s="41">
        <f t="shared" si="28"/>
        <v>0.15</v>
      </c>
      <c r="AL95" s="110">
        <f t="shared" si="29"/>
        <v>10.314814814814815</v>
      </c>
      <c r="AM95" s="110">
        <f t="shared" si="30"/>
        <v>10.314814814814815</v>
      </c>
      <c r="AN95" s="110">
        <f t="shared" si="31"/>
        <v>5.9551821</v>
      </c>
      <c r="AO95" s="110">
        <f t="shared" si="32"/>
        <v>10.254943899018233</v>
      </c>
      <c r="AP95" s="18">
        <f>VLOOKUP(D95,Code!$B$92:$D$107,2,FALSE)</f>
        <v>0.32</v>
      </c>
      <c r="AQ95" s="18">
        <f>VLOOKUP(E95,Code!$B$92:$D$107,3,FALSE)</f>
        <v>0.25</v>
      </c>
      <c r="AR95" s="18">
        <f>Code!$C$132</f>
        <v>14</v>
      </c>
      <c r="AS95" s="18">
        <f t="shared" si="33"/>
        <v>14</v>
      </c>
      <c r="AT95" s="88">
        <f>Code!$C$189</f>
        <v>80</v>
      </c>
      <c r="AU95" s="88">
        <f t="shared" si="34"/>
        <v>80</v>
      </c>
      <c r="AV95" s="88">
        <f>Code!$C$198</f>
        <v>66</v>
      </c>
      <c r="AW95" s="18" t="str">
        <f>Code!$L$204</f>
        <v>EF 95</v>
      </c>
      <c r="AX95" s="64" t="str">
        <f>Code!$L$207</f>
        <v>EF 60</v>
      </c>
      <c r="AY95" s="64" t="str">
        <f>Code!$L$208</f>
        <v>EF 60</v>
      </c>
      <c r="AZ95" s="64" t="str">
        <f>Code!$L$205</f>
        <v>EF 62</v>
      </c>
      <c r="BA95" s="23" t="s">
        <v>237</v>
      </c>
      <c r="BB95" s="23" t="s">
        <v>237</v>
      </c>
      <c r="BC95" s="23" t="s">
        <v>237</v>
      </c>
      <c r="BD95" s="39">
        <f t="shared" si="35"/>
        <v>3.9449687756074004E-4</v>
      </c>
      <c r="BE95" s="39">
        <f t="shared" si="36"/>
        <v>3.2487978152060944E-4</v>
      </c>
      <c r="BF95" s="18">
        <f>Measures!$C$3</f>
        <v>8</v>
      </c>
      <c r="BG95" s="41">
        <f>Measures!$C$4</f>
        <v>0.1</v>
      </c>
      <c r="BH95" s="41">
        <v>0.06</v>
      </c>
      <c r="BI95" s="18">
        <f>VLOOKUP(D95,Measures!$B$6:$C$21,2,FALSE)</f>
        <v>30</v>
      </c>
      <c r="BJ95" s="18">
        <f>Measures!$C$22</f>
        <v>44</v>
      </c>
      <c r="BK95" s="18">
        <f>Measures!$C$23</f>
        <v>19</v>
      </c>
      <c r="BL95" s="18">
        <f>Measures!$C$24</f>
        <v>13</v>
      </c>
      <c r="BM95" s="18">
        <f>Measures!$C$26</f>
        <v>0.32</v>
      </c>
      <c r="BN95" s="18">
        <f>Measures!$D$26</f>
        <v>0.25</v>
      </c>
      <c r="BO95" s="18">
        <f>Measures!$C$27</f>
        <v>14</v>
      </c>
      <c r="BP95" s="18">
        <f>Measures!$C$28</f>
        <v>15</v>
      </c>
      <c r="BQ95" s="88">
        <f>Measures!$C$29</f>
        <v>92</v>
      </c>
      <c r="BR95" s="88">
        <f>Measures!$C$30</f>
        <v>95</v>
      </c>
      <c r="BS95" s="88">
        <f>Measures!$C$31</f>
        <v>70</v>
      </c>
      <c r="BT95" s="64" t="str">
        <f>Code!$M$204</f>
        <v>EF 200</v>
      </c>
      <c r="BU95" s="64" t="str">
        <f>Code!$M$207</f>
        <v>EF 67</v>
      </c>
      <c r="BV95" s="64" t="str">
        <f>Code!$M$208</f>
        <v>EF 70</v>
      </c>
      <c r="BW95" s="64" t="str">
        <f>Code!$M$205</f>
        <v>EF 82</v>
      </c>
      <c r="BX95" s="64" t="s">
        <v>363</v>
      </c>
      <c r="BY95" s="64" t="s">
        <v>239</v>
      </c>
      <c r="BZ95" s="64" t="s">
        <v>240</v>
      </c>
      <c r="CA95" s="64"/>
      <c r="CB95" s="64"/>
      <c r="CC95" s="64"/>
      <c r="CD95" s="64"/>
      <c r="CE95" s="64"/>
      <c r="CF95" s="64"/>
      <c r="CG95" s="64"/>
      <c r="CH95" s="64"/>
      <c r="CI95" s="64"/>
      <c r="CJ95" s="64"/>
      <c r="CK95" s="64"/>
      <c r="CL95" s="64"/>
      <c r="CM95" s="18"/>
      <c r="CN95" s="18"/>
    </row>
    <row r="96" spans="1:92" ht="14.4" x14ac:dyDescent="0.3">
      <c r="A96" s="19" t="s">
        <v>22</v>
      </c>
      <c r="B96" s="31" t="s">
        <v>86</v>
      </c>
      <c r="C96" s="19" t="s">
        <v>71</v>
      </c>
      <c r="D96" s="19">
        <v>3</v>
      </c>
      <c r="E96" s="19">
        <f>VLOOKUP(D96,Lists!$B$3:$C$18,2,FALSE)</f>
        <v>3</v>
      </c>
      <c r="F96" s="19">
        <v>2</v>
      </c>
      <c r="G96" s="19" t="s">
        <v>68</v>
      </c>
      <c r="H96" s="23">
        <v>2730</v>
      </c>
      <c r="I96" s="37">
        <v>0.2</v>
      </c>
      <c r="J96" s="36">
        <v>4.6411397360087065E-4</v>
      </c>
      <c r="K96" s="36">
        <f t="shared" si="21"/>
        <v>4.6411397360087065E-4</v>
      </c>
      <c r="L96" s="23">
        <v>4.26</v>
      </c>
      <c r="M96" s="35">
        <v>0.22</v>
      </c>
      <c r="N96" s="35">
        <f t="shared" si="22"/>
        <v>0.22</v>
      </c>
      <c r="O96" s="38">
        <v>10.314814814814815</v>
      </c>
      <c r="P96" s="38">
        <f t="shared" si="23"/>
        <v>10.314814814814815</v>
      </c>
      <c r="Q96" s="38">
        <v>5.9551821</v>
      </c>
      <c r="R96" s="38">
        <v>10.254943899018233</v>
      </c>
      <c r="S96" s="23">
        <v>0.67</v>
      </c>
      <c r="T96" s="23">
        <v>0.79</v>
      </c>
      <c r="U96" s="23">
        <v>10</v>
      </c>
      <c r="V96" s="23">
        <f t="shared" si="24"/>
        <v>10</v>
      </c>
      <c r="W96" s="23">
        <v>78</v>
      </c>
      <c r="X96" s="23">
        <f t="shared" si="25"/>
        <v>78</v>
      </c>
      <c r="Y96" s="23">
        <v>62</v>
      </c>
      <c r="Z96" s="23" t="str">
        <f>Code!$K$204</f>
        <v>EF 86</v>
      </c>
      <c r="AA96" s="23" t="str">
        <f>Code!$K$207</f>
        <v>EF 57</v>
      </c>
      <c r="AB96" s="23" t="str">
        <f>Code!$K$208</f>
        <v>EF 57</v>
      </c>
      <c r="AC96" s="23" t="str">
        <f>Code!$K$205</f>
        <v>EF 57</v>
      </c>
      <c r="AD96" s="23" t="s">
        <v>237</v>
      </c>
      <c r="AE96" s="23" t="s">
        <v>237</v>
      </c>
      <c r="AF96" s="23" t="s">
        <v>237</v>
      </c>
      <c r="AG96" s="39">
        <f t="shared" si="20"/>
        <v>4.6411397360087065E-4</v>
      </c>
      <c r="AH96" s="39">
        <f t="shared" si="26"/>
        <v>4.6411397360087065E-4</v>
      </c>
      <c r="AI96" s="18">
        <f t="shared" si="27"/>
        <v>4.26</v>
      </c>
      <c r="AJ96" s="41">
        <f>Code!$B$23</f>
        <v>0.15</v>
      </c>
      <c r="AK96" s="41">
        <f t="shared" si="28"/>
        <v>0.15</v>
      </c>
      <c r="AL96" s="110">
        <f t="shared" si="29"/>
        <v>10.314814814814815</v>
      </c>
      <c r="AM96" s="110">
        <f t="shared" si="30"/>
        <v>10.314814814814815</v>
      </c>
      <c r="AN96" s="110">
        <f t="shared" si="31"/>
        <v>5.9551821</v>
      </c>
      <c r="AO96" s="110">
        <f t="shared" si="32"/>
        <v>10.254943899018233</v>
      </c>
      <c r="AP96" s="18">
        <f>VLOOKUP(D96,Code!$B$92:$D$107,2,FALSE)</f>
        <v>0.32</v>
      </c>
      <c r="AQ96" s="18">
        <f>VLOOKUP(E96,Code!$B$92:$D$107,3,FALSE)</f>
        <v>0.25</v>
      </c>
      <c r="AR96" s="18">
        <f>Code!$C$132</f>
        <v>14</v>
      </c>
      <c r="AS96" s="18">
        <f t="shared" si="33"/>
        <v>14</v>
      </c>
      <c r="AT96" s="88">
        <f>Code!$C$189</f>
        <v>80</v>
      </c>
      <c r="AU96" s="88">
        <f t="shared" si="34"/>
        <v>80</v>
      </c>
      <c r="AV96" s="88">
        <f>Code!$C$198</f>
        <v>66</v>
      </c>
      <c r="AW96" s="18" t="str">
        <f>Code!$L$204</f>
        <v>EF 95</v>
      </c>
      <c r="AX96" s="64" t="str">
        <f>Code!$L$207</f>
        <v>EF 60</v>
      </c>
      <c r="AY96" s="64" t="str">
        <f>Code!$L$208</f>
        <v>EF 60</v>
      </c>
      <c r="AZ96" s="64" t="str">
        <f>Code!$L$205</f>
        <v>EF 62</v>
      </c>
      <c r="BA96" s="23" t="s">
        <v>237</v>
      </c>
      <c r="BB96" s="23" t="s">
        <v>237</v>
      </c>
      <c r="BC96" s="23" t="s">
        <v>237</v>
      </c>
      <c r="BD96" s="39">
        <f t="shared" si="35"/>
        <v>3.9449687756074004E-4</v>
      </c>
      <c r="BE96" s="39">
        <f t="shared" si="36"/>
        <v>3.2487978152060944E-4</v>
      </c>
      <c r="BF96" s="18">
        <f>Measures!$C$3</f>
        <v>8</v>
      </c>
      <c r="BG96" s="41">
        <f>Measures!$C$4</f>
        <v>0.1</v>
      </c>
      <c r="BH96" s="41">
        <v>0.06</v>
      </c>
      <c r="BI96" s="18">
        <f>VLOOKUP(D96,Measures!$B$6:$C$21,2,FALSE)</f>
        <v>30</v>
      </c>
      <c r="BJ96" s="18">
        <f>Measures!$C$22</f>
        <v>44</v>
      </c>
      <c r="BK96" s="18">
        <f>Measures!$C$23</f>
        <v>19</v>
      </c>
      <c r="BL96" s="18">
        <f>Measures!$C$24</f>
        <v>13</v>
      </c>
      <c r="BM96" s="18">
        <f>Measures!$C$26</f>
        <v>0.32</v>
      </c>
      <c r="BN96" s="18">
        <f>Measures!$D$26</f>
        <v>0.25</v>
      </c>
      <c r="BO96" s="18">
        <f>Measures!$C$27</f>
        <v>14</v>
      </c>
      <c r="BP96" s="18">
        <f>Measures!$C$28</f>
        <v>15</v>
      </c>
      <c r="BQ96" s="88">
        <f>Measures!$C$29</f>
        <v>92</v>
      </c>
      <c r="BR96" s="88">
        <f>Measures!$C$30</f>
        <v>95</v>
      </c>
      <c r="BS96" s="88">
        <f>Measures!$C$31</f>
        <v>70</v>
      </c>
      <c r="BT96" s="64" t="str">
        <f>Code!$M$204</f>
        <v>EF 200</v>
      </c>
      <c r="BU96" s="64" t="str">
        <f>Code!$M$207</f>
        <v>EF 67</v>
      </c>
      <c r="BV96" s="64" t="str">
        <f>Code!$M$208</f>
        <v>EF 70</v>
      </c>
      <c r="BW96" s="64" t="str">
        <f>Code!$M$205</f>
        <v>EF 82</v>
      </c>
      <c r="BX96" s="64" t="s">
        <v>363</v>
      </c>
      <c r="BY96" s="64" t="s">
        <v>239</v>
      </c>
      <c r="BZ96" s="64" t="s">
        <v>240</v>
      </c>
      <c r="CA96" s="64"/>
      <c r="CB96" s="64"/>
      <c r="CC96" s="64"/>
      <c r="CD96" s="64"/>
      <c r="CE96" s="64"/>
      <c r="CF96" s="64"/>
      <c r="CG96" s="64"/>
      <c r="CH96" s="64"/>
      <c r="CI96" s="64"/>
      <c r="CJ96" s="64"/>
      <c r="CK96" s="64"/>
      <c r="CL96" s="64"/>
      <c r="CM96" s="18"/>
      <c r="CN96" s="18"/>
    </row>
    <row r="97" spans="1:92" ht="14.4" x14ac:dyDescent="0.3">
      <c r="A97" s="19" t="s">
        <v>95</v>
      </c>
      <c r="B97" s="31" t="s">
        <v>86</v>
      </c>
      <c r="C97" s="19" t="s">
        <v>87</v>
      </c>
      <c r="D97" s="19">
        <v>3</v>
      </c>
      <c r="E97" s="19">
        <f>VLOOKUP(D97,Lists!$B$3:$C$18,2,FALSE)</f>
        <v>3</v>
      </c>
      <c r="F97" s="19">
        <v>1</v>
      </c>
      <c r="G97" s="19" t="s">
        <v>68</v>
      </c>
      <c r="H97" s="23">
        <v>1910</v>
      </c>
      <c r="I97" s="37">
        <v>0.2</v>
      </c>
      <c r="J97" s="36">
        <v>4.6411397360087065E-4</v>
      </c>
      <c r="K97" s="36">
        <f t="shared" si="21"/>
        <v>4.6411397360087065E-4</v>
      </c>
      <c r="L97" s="23">
        <v>4.26</v>
      </c>
      <c r="M97" s="35">
        <v>0.22</v>
      </c>
      <c r="N97" s="35">
        <f t="shared" si="22"/>
        <v>0.22</v>
      </c>
      <c r="O97" s="38">
        <v>10.314814814814815</v>
      </c>
      <c r="P97" s="38">
        <f t="shared" si="23"/>
        <v>10.314814814814815</v>
      </c>
      <c r="Q97" s="38">
        <v>5.9551821</v>
      </c>
      <c r="R97" s="38">
        <v>10.254943899018233</v>
      </c>
      <c r="S97" s="23">
        <v>0.67</v>
      </c>
      <c r="T97" s="23">
        <v>0.79</v>
      </c>
      <c r="U97" s="23">
        <v>10</v>
      </c>
      <c r="V97" s="23">
        <f t="shared" si="24"/>
        <v>10</v>
      </c>
      <c r="W97" s="23">
        <v>78</v>
      </c>
      <c r="X97" s="23">
        <f t="shared" si="25"/>
        <v>78</v>
      </c>
      <c r="Y97" s="23">
        <v>62</v>
      </c>
      <c r="Z97" s="23" t="str">
        <f>Code!$K$204</f>
        <v>EF 86</v>
      </c>
      <c r="AA97" s="23" t="str">
        <f>Code!$K$207</f>
        <v>EF 57</v>
      </c>
      <c r="AB97" s="23" t="str">
        <f>Code!$K$208</f>
        <v>EF 57</v>
      </c>
      <c r="AC97" s="23" t="str">
        <f>Code!$K$205</f>
        <v>EF 57</v>
      </c>
      <c r="AD97" s="23" t="s">
        <v>237</v>
      </c>
      <c r="AE97" s="23" t="s">
        <v>237</v>
      </c>
      <c r="AF97" s="23" t="s">
        <v>237</v>
      </c>
      <c r="AG97" s="39">
        <f t="shared" si="20"/>
        <v>4.6411397360087065E-4</v>
      </c>
      <c r="AH97" s="39">
        <f t="shared" si="26"/>
        <v>4.6411397360087065E-4</v>
      </c>
      <c r="AI97" s="18">
        <f t="shared" si="27"/>
        <v>4.26</v>
      </c>
      <c r="AJ97" s="41">
        <f>Code!$B$23</f>
        <v>0.15</v>
      </c>
      <c r="AK97" s="41">
        <f t="shared" si="28"/>
        <v>0.15</v>
      </c>
      <c r="AL97" s="110">
        <f t="shared" si="29"/>
        <v>10.314814814814815</v>
      </c>
      <c r="AM97" s="110">
        <f t="shared" si="30"/>
        <v>10.314814814814815</v>
      </c>
      <c r="AN97" s="110">
        <f t="shared" si="31"/>
        <v>5.9551821</v>
      </c>
      <c r="AO97" s="110">
        <f t="shared" si="32"/>
        <v>10.254943899018233</v>
      </c>
      <c r="AP97" s="18">
        <f>VLOOKUP(D97,Code!$B$92:$D$107,2,FALSE)</f>
        <v>0.32</v>
      </c>
      <c r="AQ97" s="18">
        <f>VLOOKUP(E97,Code!$B$92:$D$107,3,FALSE)</f>
        <v>0.25</v>
      </c>
      <c r="AR97" s="18">
        <f>Code!$C$132</f>
        <v>14</v>
      </c>
      <c r="AS97" s="18">
        <f t="shared" si="33"/>
        <v>14</v>
      </c>
      <c r="AT97" s="88">
        <f>Code!$C$189</f>
        <v>80</v>
      </c>
      <c r="AU97" s="88">
        <f t="shared" si="34"/>
        <v>80</v>
      </c>
      <c r="AV97" s="88">
        <f>Code!$C$198</f>
        <v>66</v>
      </c>
      <c r="AW97" s="18" t="str">
        <f>Code!$L$204</f>
        <v>EF 95</v>
      </c>
      <c r="AX97" s="64" t="str">
        <f>Code!$L$207</f>
        <v>EF 60</v>
      </c>
      <c r="AY97" s="64" t="str">
        <f>Code!$L$208</f>
        <v>EF 60</v>
      </c>
      <c r="AZ97" s="64" t="str">
        <f>Code!$L$205</f>
        <v>EF 62</v>
      </c>
      <c r="BA97" s="23" t="s">
        <v>237</v>
      </c>
      <c r="BB97" s="23" t="s">
        <v>237</v>
      </c>
      <c r="BC97" s="23" t="s">
        <v>237</v>
      </c>
      <c r="BD97" s="39">
        <f t="shared" si="35"/>
        <v>3.9449687756074004E-4</v>
      </c>
      <c r="BE97" s="39">
        <f t="shared" si="36"/>
        <v>3.2487978152060944E-4</v>
      </c>
      <c r="BF97" s="18">
        <f>Measures!$C$3</f>
        <v>8</v>
      </c>
      <c r="BG97" s="41">
        <f>Measures!$C$4</f>
        <v>0.1</v>
      </c>
      <c r="BH97" s="41">
        <v>0.06</v>
      </c>
      <c r="BI97" s="18">
        <f>VLOOKUP(D97,Measures!$B$6:$C$21,2,FALSE)</f>
        <v>30</v>
      </c>
      <c r="BJ97" s="18">
        <f>Measures!$C$22</f>
        <v>44</v>
      </c>
      <c r="BK97" s="18">
        <f>Measures!$C$23</f>
        <v>19</v>
      </c>
      <c r="BL97" s="18">
        <f>Measures!$C$24</f>
        <v>13</v>
      </c>
      <c r="BM97" s="18">
        <f>Measures!$C$26</f>
        <v>0.32</v>
      </c>
      <c r="BN97" s="18">
        <f>Measures!$D$26</f>
        <v>0.25</v>
      </c>
      <c r="BO97" s="18">
        <f>Measures!$C$27</f>
        <v>14</v>
      </c>
      <c r="BP97" s="18">
        <f>Measures!$C$28</f>
        <v>15</v>
      </c>
      <c r="BQ97" s="88">
        <f>Measures!$C$29</f>
        <v>92</v>
      </c>
      <c r="BR97" s="88">
        <f>Measures!$C$30</f>
        <v>95</v>
      </c>
      <c r="BS97" s="88">
        <f>Measures!$C$31</f>
        <v>70</v>
      </c>
      <c r="BT97" s="64" t="str">
        <f>Code!$M$204</f>
        <v>EF 200</v>
      </c>
      <c r="BU97" s="64" t="str">
        <f>Code!$M$207</f>
        <v>EF 67</v>
      </c>
      <c r="BV97" s="64" t="str">
        <f>Code!$M$208</f>
        <v>EF 70</v>
      </c>
      <c r="BW97" s="64" t="str">
        <f>Code!$M$205</f>
        <v>EF 82</v>
      </c>
      <c r="BX97" s="64" t="s">
        <v>363</v>
      </c>
      <c r="BY97" s="64" t="s">
        <v>239</v>
      </c>
      <c r="BZ97" s="64" t="s">
        <v>240</v>
      </c>
      <c r="CA97" s="64"/>
      <c r="CB97" s="64"/>
      <c r="CC97" s="64"/>
      <c r="CD97" s="64"/>
      <c r="CE97" s="64"/>
      <c r="CF97" s="64"/>
      <c r="CG97" s="64"/>
      <c r="CH97" s="64"/>
      <c r="CI97" s="64"/>
      <c r="CJ97" s="64"/>
      <c r="CK97" s="64"/>
      <c r="CL97" s="64"/>
      <c r="CM97" s="18"/>
      <c r="CN97" s="18"/>
    </row>
    <row r="98" spans="1:92" ht="14.4" x14ac:dyDescent="0.3">
      <c r="A98" s="19" t="s">
        <v>95</v>
      </c>
      <c r="B98" s="31" t="s">
        <v>86</v>
      </c>
      <c r="C98" s="19" t="s">
        <v>87</v>
      </c>
      <c r="D98" s="19">
        <v>3</v>
      </c>
      <c r="E98" s="19">
        <f>VLOOKUP(D98,Lists!$B$3:$C$18,2,FALSE)</f>
        <v>3</v>
      </c>
      <c r="F98" s="19">
        <v>2</v>
      </c>
      <c r="G98" s="19" t="s">
        <v>68</v>
      </c>
      <c r="H98" s="23">
        <v>2730</v>
      </c>
      <c r="I98" s="37">
        <v>0.2</v>
      </c>
      <c r="J98" s="36">
        <v>4.6411397360087065E-4</v>
      </c>
      <c r="K98" s="36">
        <f t="shared" si="21"/>
        <v>4.6411397360087065E-4</v>
      </c>
      <c r="L98" s="23">
        <v>4.26</v>
      </c>
      <c r="M98" s="35">
        <v>0.22</v>
      </c>
      <c r="N98" s="35">
        <f t="shared" si="22"/>
        <v>0.22</v>
      </c>
      <c r="O98" s="38">
        <v>10.314814814814815</v>
      </c>
      <c r="P98" s="38">
        <f t="shared" si="23"/>
        <v>10.314814814814815</v>
      </c>
      <c r="Q98" s="38">
        <v>5.9551821</v>
      </c>
      <c r="R98" s="38">
        <v>10.254943899018233</v>
      </c>
      <c r="S98" s="23">
        <v>0.67</v>
      </c>
      <c r="T98" s="23">
        <v>0.79</v>
      </c>
      <c r="U98" s="23">
        <v>10</v>
      </c>
      <c r="V98" s="23">
        <f t="shared" si="24"/>
        <v>10</v>
      </c>
      <c r="W98" s="23">
        <v>78</v>
      </c>
      <c r="X98" s="23">
        <f t="shared" si="25"/>
        <v>78</v>
      </c>
      <c r="Y98" s="23">
        <v>62</v>
      </c>
      <c r="Z98" s="23" t="str">
        <f>Code!$K$204</f>
        <v>EF 86</v>
      </c>
      <c r="AA98" s="23" t="str">
        <f>Code!$K$207</f>
        <v>EF 57</v>
      </c>
      <c r="AB98" s="23" t="str">
        <f>Code!$K$208</f>
        <v>EF 57</v>
      </c>
      <c r="AC98" s="23" t="str">
        <f>Code!$K$205</f>
        <v>EF 57</v>
      </c>
      <c r="AD98" s="23" t="s">
        <v>237</v>
      </c>
      <c r="AE98" s="23" t="s">
        <v>237</v>
      </c>
      <c r="AF98" s="23" t="s">
        <v>237</v>
      </c>
      <c r="AG98" s="39">
        <f t="shared" si="20"/>
        <v>4.6411397360087065E-4</v>
      </c>
      <c r="AH98" s="39">
        <f t="shared" si="26"/>
        <v>4.6411397360087065E-4</v>
      </c>
      <c r="AI98" s="18">
        <f t="shared" si="27"/>
        <v>4.26</v>
      </c>
      <c r="AJ98" s="41">
        <f>Code!$B$23</f>
        <v>0.15</v>
      </c>
      <c r="AK98" s="41">
        <f t="shared" si="28"/>
        <v>0.15</v>
      </c>
      <c r="AL98" s="110">
        <f t="shared" si="29"/>
        <v>10.314814814814815</v>
      </c>
      <c r="AM98" s="110">
        <f t="shared" si="30"/>
        <v>10.314814814814815</v>
      </c>
      <c r="AN98" s="110">
        <f t="shared" si="31"/>
        <v>5.9551821</v>
      </c>
      <c r="AO98" s="110">
        <f t="shared" si="32"/>
        <v>10.254943899018233</v>
      </c>
      <c r="AP98" s="18">
        <f>VLOOKUP(D98,Code!$B$92:$D$107,2,FALSE)</f>
        <v>0.32</v>
      </c>
      <c r="AQ98" s="18">
        <f>VLOOKUP(E98,Code!$B$92:$D$107,3,FALSE)</f>
        <v>0.25</v>
      </c>
      <c r="AR98" s="18">
        <f>Code!$C$132</f>
        <v>14</v>
      </c>
      <c r="AS98" s="18">
        <f t="shared" si="33"/>
        <v>14</v>
      </c>
      <c r="AT98" s="88">
        <f>Code!$C$189</f>
        <v>80</v>
      </c>
      <c r="AU98" s="88">
        <f t="shared" si="34"/>
        <v>80</v>
      </c>
      <c r="AV98" s="88">
        <f>Code!$C$198</f>
        <v>66</v>
      </c>
      <c r="AW98" s="18" t="str">
        <f>Code!$L$204</f>
        <v>EF 95</v>
      </c>
      <c r="AX98" s="64" t="str">
        <f>Code!$L$207</f>
        <v>EF 60</v>
      </c>
      <c r="AY98" s="64" t="str">
        <f>Code!$L$208</f>
        <v>EF 60</v>
      </c>
      <c r="AZ98" s="64" t="str">
        <f>Code!$L$205</f>
        <v>EF 62</v>
      </c>
      <c r="BA98" s="23" t="s">
        <v>237</v>
      </c>
      <c r="BB98" s="23" t="s">
        <v>237</v>
      </c>
      <c r="BC98" s="23" t="s">
        <v>237</v>
      </c>
      <c r="BD98" s="39">
        <f t="shared" si="35"/>
        <v>3.9449687756074004E-4</v>
      </c>
      <c r="BE98" s="39">
        <f t="shared" si="36"/>
        <v>3.2487978152060944E-4</v>
      </c>
      <c r="BF98" s="18">
        <f>Measures!$C$3</f>
        <v>8</v>
      </c>
      <c r="BG98" s="41">
        <f>Measures!$C$4</f>
        <v>0.1</v>
      </c>
      <c r="BH98" s="41">
        <v>0.06</v>
      </c>
      <c r="BI98" s="18">
        <f>VLOOKUP(D98,Measures!$B$6:$C$21,2,FALSE)</f>
        <v>30</v>
      </c>
      <c r="BJ98" s="18">
        <f>Measures!$C$22</f>
        <v>44</v>
      </c>
      <c r="BK98" s="18">
        <f>Measures!$C$23</f>
        <v>19</v>
      </c>
      <c r="BL98" s="18">
        <f>Measures!$C$24</f>
        <v>13</v>
      </c>
      <c r="BM98" s="18">
        <f>Measures!$C$26</f>
        <v>0.32</v>
      </c>
      <c r="BN98" s="18">
        <f>Measures!$D$26</f>
        <v>0.25</v>
      </c>
      <c r="BO98" s="18">
        <f>Measures!$C$27</f>
        <v>14</v>
      </c>
      <c r="BP98" s="18">
        <f>Measures!$C$28</f>
        <v>15</v>
      </c>
      <c r="BQ98" s="88">
        <f>Measures!$C$29</f>
        <v>92</v>
      </c>
      <c r="BR98" s="88">
        <f>Measures!$C$30</f>
        <v>95</v>
      </c>
      <c r="BS98" s="88">
        <f>Measures!$C$31</f>
        <v>70</v>
      </c>
      <c r="BT98" s="64" t="str">
        <f>Code!$M$204</f>
        <v>EF 200</v>
      </c>
      <c r="BU98" s="64" t="str">
        <f>Code!$M$207</f>
        <v>EF 67</v>
      </c>
      <c r="BV98" s="64" t="str">
        <f>Code!$M$208</f>
        <v>EF 70</v>
      </c>
      <c r="BW98" s="64" t="str">
        <f>Code!$M$205</f>
        <v>EF 82</v>
      </c>
      <c r="BX98" s="64" t="s">
        <v>363</v>
      </c>
      <c r="BY98" s="64" t="s">
        <v>239</v>
      </c>
      <c r="BZ98" s="64" t="s">
        <v>240</v>
      </c>
      <c r="CA98" s="64"/>
      <c r="CB98" s="64"/>
      <c r="CC98" s="64"/>
      <c r="CD98" s="64"/>
      <c r="CE98" s="64"/>
      <c r="CF98" s="64"/>
      <c r="CG98" s="64"/>
      <c r="CH98" s="64"/>
      <c r="CI98" s="64"/>
      <c r="CJ98" s="64"/>
      <c r="CK98" s="64"/>
      <c r="CL98" s="64"/>
      <c r="CM98" s="18"/>
      <c r="CN98" s="18"/>
    </row>
    <row r="99" spans="1:92" ht="14.4" x14ac:dyDescent="0.3">
      <c r="A99" s="19" t="s">
        <v>22</v>
      </c>
      <c r="B99" s="31" t="s">
        <v>86</v>
      </c>
      <c r="C99" s="19" t="s">
        <v>87</v>
      </c>
      <c r="D99" s="19">
        <v>3</v>
      </c>
      <c r="E99" s="19">
        <f>VLOOKUP(D99,Lists!$B$3:$C$18,2,FALSE)</f>
        <v>3</v>
      </c>
      <c r="F99" s="19">
        <v>1</v>
      </c>
      <c r="G99" s="19" t="s">
        <v>68</v>
      </c>
      <c r="H99" s="23">
        <v>1910</v>
      </c>
      <c r="I99" s="37">
        <v>0.2</v>
      </c>
      <c r="J99" s="36">
        <v>4.6411397360087065E-4</v>
      </c>
      <c r="K99" s="36">
        <f t="shared" si="21"/>
        <v>4.6411397360087065E-4</v>
      </c>
      <c r="L99" s="23">
        <v>4.26</v>
      </c>
      <c r="M99" s="35">
        <v>0.22</v>
      </c>
      <c r="N99" s="35">
        <f t="shared" si="22"/>
        <v>0.22</v>
      </c>
      <c r="O99" s="38">
        <v>10.314814814814815</v>
      </c>
      <c r="P99" s="38">
        <f t="shared" si="23"/>
        <v>10.314814814814815</v>
      </c>
      <c r="Q99" s="38">
        <v>5.9551821</v>
      </c>
      <c r="R99" s="38">
        <v>10.254943899018233</v>
      </c>
      <c r="S99" s="23">
        <v>0.67</v>
      </c>
      <c r="T99" s="23">
        <v>0.79</v>
      </c>
      <c r="U99" s="23">
        <v>10</v>
      </c>
      <c r="V99" s="23">
        <f t="shared" si="24"/>
        <v>10</v>
      </c>
      <c r="W99" s="23">
        <v>78</v>
      </c>
      <c r="X99" s="23">
        <f t="shared" si="25"/>
        <v>78</v>
      </c>
      <c r="Y99" s="23">
        <v>62</v>
      </c>
      <c r="Z99" s="23" t="str">
        <f>Code!$K$204</f>
        <v>EF 86</v>
      </c>
      <c r="AA99" s="23" t="str">
        <f>Code!$K$207</f>
        <v>EF 57</v>
      </c>
      <c r="AB99" s="23" t="str">
        <f>Code!$K$208</f>
        <v>EF 57</v>
      </c>
      <c r="AC99" s="23" t="str">
        <f>Code!$K$205</f>
        <v>EF 57</v>
      </c>
      <c r="AD99" s="23" t="s">
        <v>237</v>
      </c>
      <c r="AE99" s="23" t="s">
        <v>237</v>
      </c>
      <c r="AF99" s="23" t="s">
        <v>237</v>
      </c>
      <c r="AG99" s="39">
        <f t="shared" si="20"/>
        <v>4.6411397360087065E-4</v>
      </c>
      <c r="AH99" s="39">
        <f t="shared" si="26"/>
        <v>4.6411397360087065E-4</v>
      </c>
      <c r="AI99" s="18">
        <f t="shared" si="27"/>
        <v>4.26</v>
      </c>
      <c r="AJ99" s="41">
        <f>Code!$B$23</f>
        <v>0.15</v>
      </c>
      <c r="AK99" s="41">
        <f t="shared" si="28"/>
        <v>0.15</v>
      </c>
      <c r="AL99" s="110">
        <f t="shared" si="29"/>
        <v>10.314814814814815</v>
      </c>
      <c r="AM99" s="110">
        <f t="shared" si="30"/>
        <v>10.314814814814815</v>
      </c>
      <c r="AN99" s="110">
        <f t="shared" si="31"/>
        <v>5.9551821</v>
      </c>
      <c r="AO99" s="110">
        <f t="shared" si="32"/>
        <v>10.254943899018233</v>
      </c>
      <c r="AP99" s="18">
        <f>VLOOKUP(D99,Code!$B$92:$D$107,2,FALSE)</f>
        <v>0.32</v>
      </c>
      <c r="AQ99" s="18">
        <f>VLOOKUP(E99,Code!$B$92:$D$107,3,FALSE)</f>
        <v>0.25</v>
      </c>
      <c r="AR99" s="18">
        <f>Code!$C$132</f>
        <v>14</v>
      </c>
      <c r="AS99" s="18">
        <f t="shared" si="33"/>
        <v>14</v>
      </c>
      <c r="AT99" s="88">
        <f>Code!$C$189</f>
        <v>80</v>
      </c>
      <c r="AU99" s="88">
        <f t="shared" si="34"/>
        <v>80</v>
      </c>
      <c r="AV99" s="88">
        <f>Code!$C$198</f>
        <v>66</v>
      </c>
      <c r="AW99" s="18" t="str">
        <f>Code!$L$204</f>
        <v>EF 95</v>
      </c>
      <c r="AX99" s="64" t="str">
        <f>Code!$L$207</f>
        <v>EF 60</v>
      </c>
      <c r="AY99" s="64" t="str">
        <f>Code!$L$208</f>
        <v>EF 60</v>
      </c>
      <c r="AZ99" s="64" t="str">
        <f>Code!$L$205</f>
        <v>EF 62</v>
      </c>
      <c r="BA99" s="23" t="s">
        <v>237</v>
      </c>
      <c r="BB99" s="23" t="s">
        <v>237</v>
      </c>
      <c r="BC99" s="23" t="s">
        <v>237</v>
      </c>
      <c r="BD99" s="39">
        <f t="shared" si="35"/>
        <v>3.9449687756074004E-4</v>
      </c>
      <c r="BE99" s="39">
        <f t="shared" si="36"/>
        <v>3.2487978152060944E-4</v>
      </c>
      <c r="BF99" s="18">
        <f>Measures!$C$3</f>
        <v>8</v>
      </c>
      <c r="BG99" s="41">
        <f>Measures!$C$4</f>
        <v>0.1</v>
      </c>
      <c r="BH99" s="41">
        <v>0.06</v>
      </c>
      <c r="BI99" s="18">
        <f>VLOOKUP(D99,Measures!$B$6:$C$21,2,FALSE)</f>
        <v>30</v>
      </c>
      <c r="BJ99" s="18">
        <f>Measures!$C$22</f>
        <v>44</v>
      </c>
      <c r="BK99" s="18">
        <f>Measures!$C$23</f>
        <v>19</v>
      </c>
      <c r="BL99" s="18">
        <f>Measures!$C$24</f>
        <v>13</v>
      </c>
      <c r="BM99" s="18">
        <f>Measures!$C$26</f>
        <v>0.32</v>
      </c>
      <c r="BN99" s="18">
        <f>Measures!$D$26</f>
        <v>0.25</v>
      </c>
      <c r="BO99" s="18">
        <f>Measures!$C$27</f>
        <v>14</v>
      </c>
      <c r="BP99" s="18">
        <f>Measures!$C$28</f>
        <v>15</v>
      </c>
      <c r="BQ99" s="88">
        <f>Measures!$C$29</f>
        <v>92</v>
      </c>
      <c r="BR99" s="88">
        <f>Measures!$C$30</f>
        <v>95</v>
      </c>
      <c r="BS99" s="88">
        <f>Measures!$C$31</f>
        <v>70</v>
      </c>
      <c r="BT99" s="64" t="str">
        <f>Code!$M$204</f>
        <v>EF 200</v>
      </c>
      <c r="BU99" s="64" t="str">
        <f>Code!$M$207</f>
        <v>EF 67</v>
      </c>
      <c r="BV99" s="64" t="str">
        <f>Code!$M$208</f>
        <v>EF 70</v>
      </c>
      <c r="BW99" s="64" t="str">
        <f>Code!$M$205</f>
        <v>EF 82</v>
      </c>
      <c r="BX99" s="64" t="s">
        <v>363</v>
      </c>
      <c r="BY99" s="64" t="s">
        <v>239</v>
      </c>
      <c r="BZ99" s="64" t="s">
        <v>240</v>
      </c>
      <c r="CA99" s="64"/>
      <c r="CB99" s="64"/>
      <c r="CC99" s="64"/>
      <c r="CD99" s="64"/>
      <c r="CE99" s="64"/>
      <c r="CF99" s="64"/>
      <c r="CG99" s="64"/>
      <c r="CH99" s="64"/>
      <c r="CI99" s="64"/>
      <c r="CJ99" s="64"/>
      <c r="CK99" s="64"/>
      <c r="CL99" s="64"/>
      <c r="CM99" s="18"/>
      <c r="CN99" s="18"/>
    </row>
    <row r="100" spans="1:92" ht="14.4" x14ac:dyDescent="0.3">
      <c r="A100" s="19" t="s">
        <v>22</v>
      </c>
      <c r="B100" s="31" t="s">
        <v>86</v>
      </c>
      <c r="C100" s="19" t="s">
        <v>87</v>
      </c>
      <c r="D100" s="19">
        <v>3</v>
      </c>
      <c r="E100" s="19">
        <f>VLOOKUP(D100,Lists!$B$3:$C$18,2,FALSE)</f>
        <v>3</v>
      </c>
      <c r="F100" s="19">
        <v>2</v>
      </c>
      <c r="G100" s="19" t="s">
        <v>68</v>
      </c>
      <c r="H100" s="23">
        <v>2730</v>
      </c>
      <c r="I100" s="37">
        <v>0.2</v>
      </c>
      <c r="J100" s="36">
        <v>4.6411397360087065E-4</v>
      </c>
      <c r="K100" s="36">
        <f t="shared" si="21"/>
        <v>4.6411397360087065E-4</v>
      </c>
      <c r="L100" s="23">
        <v>4.26</v>
      </c>
      <c r="M100" s="35">
        <v>0.22</v>
      </c>
      <c r="N100" s="35">
        <f t="shared" si="22"/>
        <v>0.22</v>
      </c>
      <c r="O100" s="38">
        <v>10.314814814814815</v>
      </c>
      <c r="P100" s="38">
        <f t="shared" si="23"/>
        <v>10.314814814814815</v>
      </c>
      <c r="Q100" s="38">
        <v>5.9551821</v>
      </c>
      <c r="R100" s="38">
        <v>10.254943899018233</v>
      </c>
      <c r="S100" s="23">
        <v>0.67</v>
      </c>
      <c r="T100" s="23">
        <v>0.79</v>
      </c>
      <c r="U100" s="23">
        <v>10</v>
      </c>
      <c r="V100" s="23">
        <f t="shared" si="24"/>
        <v>10</v>
      </c>
      <c r="W100" s="23">
        <v>78</v>
      </c>
      <c r="X100" s="23">
        <f t="shared" si="25"/>
        <v>78</v>
      </c>
      <c r="Y100" s="23">
        <v>62</v>
      </c>
      <c r="Z100" s="23" t="str">
        <f>Code!$K$204</f>
        <v>EF 86</v>
      </c>
      <c r="AA100" s="23" t="str">
        <f>Code!$K$207</f>
        <v>EF 57</v>
      </c>
      <c r="AB100" s="23" t="str">
        <f>Code!$K$208</f>
        <v>EF 57</v>
      </c>
      <c r="AC100" s="23" t="str">
        <f>Code!$K$205</f>
        <v>EF 57</v>
      </c>
      <c r="AD100" s="23" t="s">
        <v>237</v>
      </c>
      <c r="AE100" s="23" t="s">
        <v>237</v>
      </c>
      <c r="AF100" s="23" t="s">
        <v>237</v>
      </c>
      <c r="AG100" s="39">
        <f t="shared" si="20"/>
        <v>4.6411397360087065E-4</v>
      </c>
      <c r="AH100" s="39">
        <f t="shared" si="26"/>
        <v>4.6411397360087065E-4</v>
      </c>
      <c r="AI100" s="18">
        <f t="shared" si="27"/>
        <v>4.26</v>
      </c>
      <c r="AJ100" s="41">
        <f>Code!$B$23</f>
        <v>0.15</v>
      </c>
      <c r="AK100" s="41">
        <f t="shared" si="28"/>
        <v>0.15</v>
      </c>
      <c r="AL100" s="110">
        <f t="shared" si="29"/>
        <v>10.314814814814815</v>
      </c>
      <c r="AM100" s="110">
        <f t="shared" si="30"/>
        <v>10.314814814814815</v>
      </c>
      <c r="AN100" s="110">
        <f t="shared" si="31"/>
        <v>5.9551821</v>
      </c>
      <c r="AO100" s="110">
        <f t="shared" si="32"/>
        <v>10.254943899018233</v>
      </c>
      <c r="AP100" s="18">
        <f>VLOOKUP(D100,Code!$B$92:$D$107,2,FALSE)</f>
        <v>0.32</v>
      </c>
      <c r="AQ100" s="18">
        <f>VLOOKUP(E100,Code!$B$92:$D$107,3,FALSE)</f>
        <v>0.25</v>
      </c>
      <c r="AR100" s="18">
        <f>Code!$C$132</f>
        <v>14</v>
      </c>
      <c r="AS100" s="18">
        <f t="shared" si="33"/>
        <v>14</v>
      </c>
      <c r="AT100" s="88">
        <f>Code!$C$189</f>
        <v>80</v>
      </c>
      <c r="AU100" s="88">
        <f t="shared" si="34"/>
        <v>80</v>
      </c>
      <c r="AV100" s="88">
        <f>Code!$C$198</f>
        <v>66</v>
      </c>
      <c r="AW100" s="18" t="str">
        <f>Code!$L$204</f>
        <v>EF 95</v>
      </c>
      <c r="AX100" s="64" t="str">
        <f>Code!$L$207</f>
        <v>EF 60</v>
      </c>
      <c r="AY100" s="64" t="str">
        <f>Code!$L$208</f>
        <v>EF 60</v>
      </c>
      <c r="AZ100" s="64" t="str">
        <f>Code!$L$205</f>
        <v>EF 62</v>
      </c>
      <c r="BA100" s="23" t="s">
        <v>237</v>
      </c>
      <c r="BB100" s="23" t="s">
        <v>237</v>
      </c>
      <c r="BC100" s="23" t="s">
        <v>237</v>
      </c>
      <c r="BD100" s="39">
        <f t="shared" si="35"/>
        <v>3.9449687756074004E-4</v>
      </c>
      <c r="BE100" s="39">
        <f t="shared" si="36"/>
        <v>3.2487978152060944E-4</v>
      </c>
      <c r="BF100" s="18">
        <f>Measures!$C$3</f>
        <v>8</v>
      </c>
      <c r="BG100" s="41">
        <f>Measures!$C$4</f>
        <v>0.1</v>
      </c>
      <c r="BH100" s="41">
        <v>0.06</v>
      </c>
      <c r="BI100" s="18">
        <f>VLOOKUP(D100,Measures!$B$6:$C$21,2,FALSE)</f>
        <v>30</v>
      </c>
      <c r="BJ100" s="18">
        <f>Measures!$C$22</f>
        <v>44</v>
      </c>
      <c r="BK100" s="18">
        <f>Measures!$C$23</f>
        <v>19</v>
      </c>
      <c r="BL100" s="18">
        <f>Measures!$C$24</f>
        <v>13</v>
      </c>
      <c r="BM100" s="18">
        <f>Measures!$C$26</f>
        <v>0.32</v>
      </c>
      <c r="BN100" s="18">
        <f>Measures!$D$26</f>
        <v>0.25</v>
      </c>
      <c r="BO100" s="18">
        <f>Measures!$C$27</f>
        <v>14</v>
      </c>
      <c r="BP100" s="18">
        <f>Measures!$C$28</f>
        <v>15</v>
      </c>
      <c r="BQ100" s="88">
        <f>Measures!$C$29</f>
        <v>92</v>
      </c>
      <c r="BR100" s="88">
        <f>Measures!$C$30</f>
        <v>95</v>
      </c>
      <c r="BS100" s="88">
        <f>Measures!$C$31</f>
        <v>70</v>
      </c>
      <c r="BT100" s="64" t="str">
        <f>Code!$M$204</f>
        <v>EF 200</v>
      </c>
      <c r="BU100" s="64" t="str">
        <f>Code!$M$207</f>
        <v>EF 67</v>
      </c>
      <c r="BV100" s="64" t="str">
        <f>Code!$M$208</f>
        <v>EF 70</v>
      </c>
      <c r="BW100" s="64" t="str">
        <f>Code!$M$205</f>
        <v>EF 82</v>
      </c>
      <c r="BX100" s="64" t="s">
        <v>363</v>
      </c>
      <c r="BY100" s="64" t="s">
        <v>239</v>
      </c>
      <c r="BZ100" s="64" t="s">
        <v>240</v>
      </c>
      <c r="CA100" s="64"/>
      <c r="CB100" s="64"/>
      <c r="CC100" s="64"/>
      <c r="CD100" s="64"/>
      <c r="CE100" s="64"/>
      <c r="CF100" s="64"/>
      <c r="CG100" s="64"/>
      <c r="CH100" s="64"/>
      <c r="CI100" s="64"/>
      <c r="CJ100" s="64"/>
      <c r="CK100" s="64"/>
      <c r="CL100" s="64"/>
      <c r="CM100" s="18"/>
      <c r="CN100" s="18"/>
    </row>
    <row r="101" spans="1:92" ht="14.4" x14ac:dyDescent="0.3">
      <c r="A101" s="19" t="s">
        <v>95</v>
      </c>
      <c r="B101" s="31" t="s">
        <v>85</v>
      </c>
      <c r="C101" s="19" t="s">
        <v>71</v>
      </c>
      <c r="D101" s="19">
        <v>5</v>
      </c>
      <c r="E101" s="19">
        <f>VLOOKUP(D101,Lists!$B$3:$C$18,2,FALSE)</f>
        <v>3</v>
      </c>
      <c r="F101" s="19">
        <v>1</v>
      </c>
      <c r="G101" s="19" t="s">
        <v>66</v>
      </c>
      <c r="H101" s="23">
        <v>1600</v>
      </c>
      <c r="I101" s="37">
        <v>0.14016341923318668</v>
      </c>
      <c r="J101" s="36">
        <v>7.1357303575703178E-4</v>
      </c>
      <c r="K101" s="36">
        <f t="shared" si="21"/>
        <v>7.1357303575703178E-4</v>
      </c>
      <c r="L101" s="23">
        <v>3.32</v>
      </c>
      <c r="M101" s="35">
        <v>0.33</v>
      </c>
      <c r="N101" s="35">
        <f t="shared" si="22"/>
        <v>0.33</v>
      </c>
      <c r="O101" s="38">
        <v>6.6787658802177861</v>
      </c>
      <c r="P101" s="38">
        <f t="shared" si="23"/>
        <v>6.6787658802177861</v>
      </c>
      <c r="Q101" s="38">
        <v>1.3361692000000001</v>
      </c>
      <c r="R101" s="38">
        <v>0.96303017419071424</v>
      </c>
      <c r="S101" s="23">
        <v>1.23</v>
      </c>
      <c r="T101" s="23">
        <v>0.87</v>
      </c>
      <c r="U101" s="23">
        <v>10</v>
      </c>
      <c r="V101" s="23">
        <f t="shared" si="24"/>
        <v>10</v>
      </c>
      <c r="W101" s="23">
        <v>78</v>
      </c>
      <c r="X101" s="23">
        <f t="shared" si="25"/>
        <v>78</v>
      </c>
      <c r="Y101" s="23">
        <v>62</v>
      </c>
      <c r="Z101" s="23" t="str">
        <f>Code!$K$204</f>
        <v>EF 86</v>
      </c>
      <c r="AA101" s="23" t="str">
        <f>Code!$K$207</f>
        <v>EF 57</v>
      </c>
      <c r="AB101" s="23" t="str">
        <f>Code!$K$208</f>
        <v>EF 57</v>
      </c>
      <c r="AC101" s="23" t="str">
        <f>Code!$K$205</f>
        <v>EF 57</v>
      </c>
      <c r="AD101" s="23" t="s">
        <v>237</v>
      </c>
      <c r="AE101" s="23" t="s">
        <v>237</v>
      </c>
      <c r="AF101" s="23" t="s">
        <v>237</v>
      </c>
      <c r="AG101" s="39">
        <f t="shared" si="20"/>
        <v>7.1357303575703178E-4</v>
      </c>
      <c r="AH101" s="39">
        <f t="shared" si="26"/>
        <v>7.1357303575703178E-4</v>
      </c>
      <c r="AI101" s="18">
        <f t="shared" si="27"/>
        <v>3.32</v>
      </c>
      <c r="AJ101" s="41">
        <f>Code!$B$23</f>
        <v>0.15</v>
      </c>
      <c r="AK101" s="41">
        <f t="shared" si="28"/>
        <v>0.15</v>
      </c>
      <c r="AL101" s="110">
        <f t="shared" si="29"/>
        <v>6.6787658802177861</v>
      </c>
      <c r="AM101" s="110">
        <f t="shared" si="30"/>
        <v>6.6787658802177861</v>
      </c>
      <c r="AN101" s="110">
        <f t="shared" si="31"/>
        <v>1.3361692000000001</v>
      </c>
      <c r="AO101" s="110">
        <f t="shared" si="32"/>
        <v>0.96303017419071424</v>
      </c>
      <c r="AP101" s="18">
        <f>VLOOKUP(D101,Code!$B$92:$D$107,2,FALSE)</f>
        <v>0.32</v>
      </c>
      <c r="AQ101" s="18">
        <f>VLOOKUP(E101,Code!$B$92:$D$107,3,FALSE)</f>
        <v>0.25</v>
      </c>
      <c r="AR101" s="18">
        <f>Code!$C$132</f>
        <v>14</v>
      </c>
      <c r="AS101" s="18">
        <f t="shared" si="33"/>
        <v>14</v>
      </c>
      <c r="AT101" s="88">
        <f>Code!$C$189</f>
        <v>80</v>
      </c>
      <c r="AU101" s="88">
        <f t="shared" si="34"/>
        <v>80</v>
      </c>
      <c r="AV101" s="88">
        <f>Code!$C$198</f>
        <v>66</v>
      </c>
      <c r="AW101" s="18" t="str">
        <f>Code!$L$204</f>
        <v>EF 95</v>
      </c>
      <c r="AX101" s="64" t="str">
        <f>Code!$L$207</f>
        <v>EF 60</v>
      </c>
      <c r="AY101" s="64" t="str">
        <f>Code!$L$208</f>
        <v>EF 60</v>
      </c>
      <c r="AZ101" s="64" t="str">
        <f>Code!$L$205</f>
        <v>EF 62</v>
      </c>
      <c r="BA101" s="23" t="s">
        <v>237</v>
      </c>
      <c r="BB101" s="23" t="s">
        <v>237</v>
      </c>
      <c r="BC101" s="23" t="s">
        <v>237</v>
      </c>
      <c r="BD101" s="39">
        <f t="shared" si="35"/>
        <v>6.0653708039347702E-4</v>
      </c>
      <c r="BE101" s="39">
        <f t="shared" si="36"/>
        <v>4.9950112502992225E-4</v>
      </c>
      <c r="BF101" s="18">
        <f>Measures!$C$3</f>
        <v>8</v>
      </c>
      <c r="BG101" s="41">
        <f>Measures!$C$4</f>
        <v>0.1</v>
      </c>
      <c r="BH101" s="41">
        <v>0.06</v>
      </c>
      <c r="BI101" s="18">
        <f>VLOOKUP(D101,Measures!$B$6:$C$21,2,FALSE)</f>
        <v>30</v>
      </c>
      <c r="BJ101" s="18">
        <f>Measures!$C$22</f>
        <v>44</v>
      </c>
      <c r="BK101" s="18">
        <f>Measures!$C$23</f>
        <v>19</v>
      </c>
      <c r="BL101" s="18">
        <f>Measures!$C$24</f>
        <v>13</v>
      </c>
      <c r="BM101" s="18">
        <f>Measures!$C$26</f>
        <v>0.32</v>
      </c>
      <c r="BN101" s="18">
        <f>Measures!$D$26</f>
        <v>0.25</v>
      </c>
      <c r="BO101" s="18">
        <f>Measures!$C$27</f>
        <v>14</v>
      </c>
      <c r="BP101" s="18">
        <f>Measures!$C$28</f>
        <v>15</v>
      </c>
      <c r="BQ101" s="88">
        <f>Measures!$C$29</f>
        <v>92</v>
      </c>
      <c r="BR101" s="88">
        <f>Measures!$C$30</f>
        <v>95</v>
      </c>
      <c r="BS101" s="88">
        <f>Measures!$C$31</f>
        <v>70</v>
      </c>
      <c r="BT101" s="64" t="str">
        <f>Code!$M$204</f>
        <v>EF 200</v>
      </c>
      <c r="BU101" s="64" t="str">
        <f>Code!$M$207</f>
        <v>EF 67</v>
      </c>
      <c r="BV101" s="64" t="str">
        <f>Code!$M$208</f>
        <v>EF 70</v>
      </c>
      <c r="BW101" s="64" t="str">
        <f>Code!$M$205</f>
        <v>EF 82</v>
      </c>
      <c r="BX101" s="64" t="s">
        <v>363</v>
      </c>
      <c r="BY101" s="64" t="s">
        <v>239</v>
      </c>
      <c r="BZ101" s="64" t="s">
        <v>240</v>
      </c>
      <c r="CA101" s="64"/>
      <c r="CB101" s="64"/>
      <c r="CC101" s="64"/>
      <c r="CD101" s="64"/>
      <c r="CE101" s="64"/>
      <c r="CF101" s="64"/>
      <c r="CG101" s="64"/>
      <c r="CH101" s="64"/>
      <c r="CI101" s="64"/>
      <c r="CJ101" s="64"/>
      <c r="CK101" s="64"/>
      <c r="CL101" s="64"/>
      <c r="CM101" s="18"/>
      <c r="CN101" s="18"/>
    </row>
    <row r="102" spans="1:92" ht="14.4" x14ac:dyDescent="0.3">
      <c r="A102" s="19" t="s">
        <v>95</v>
      </c>
      <c r="B102" s="31" t="s">
        <v>85</v>
      </c>
      <c r="C102" s="19" t="s">
        <v>71</v>
      </c>
      <c r="D102" s="19">
        <v>5</v>
      </c>
      <c r="E102" s="19">
        <f>VLOOKUP(D102,Lists!$B$3:$C$18,2,FALSE)</f>
        <v>3</v>
      </c>
      <c r="F102" s="19">
        <v>2</v>
      </c>
      <c r="G102" s="19" t="s">
        <v>66</v>
      </c>
      <c r="H102" s="23">
        <v>1990</v>
      </c>
      <c r="I102" s="37">
        <v>0.14016341923318668</v>
      </c>
      <c r="J102" s="36">
        <v>7.1357303575703178E-4</v>
      </c>
      <c r="K102" s="36">
        <f t="shared" si="21"/>
        <v>7.1357303575703178E-4</v>
      </c>
      <c r="L102" s="23">
        <v>3.32</v>
      </c>
      <c r="M102" s="35">
        <v>0.33</v>
      </c>
      <c r="N102" s="35">
        <f t="shared" si="22"/>
        <v>0.33</v>
      </c>
      <c r="O102" s="38">
        <v>6.6787658802177861</v>
      </c>
      <c r="P102" s="38">
        <f t="shared" si="23"/>
        <v>6.6787658802177861</v>
      </c>
      <c r="Q102" s="38">
        <v>1.3361692000000001</v>
      </c>
      <c r="R102" s="38">
        <v>0.96303017419071424</v>
      </c>
      <c r="S102" s="23">
        <v>1.23</v>
      </c>
      <c r="T102" s="23">
        <v>0.87</v>
      </c>
      <c r="U102" s="23">
        <v>10</v>
      </c>
      <c r="V102" s="23">
        <f t="shared" si="24"/>
        <v>10</v>
      </c>
      <c r="W102" s="23">
        <v>78</v>
      </c>
      <c r="X102" s="23">
        <f t="shared" si="25"/>
        <v>78</v>
      </c>
      <c r="Y102" s="23">
        <v>62</v>
      </c>
      <c r="Z102" s="23" t="str">
        <f>Code!$K$204</f>
        <v>EF 86</v>
      </c>
      <c r="AA102" s="23" t="str">
        <f>Code!$K$207</f>
        <v>EF 57</v>
      </c>
      <c r="AB102" s="23" t="str">
        <f>Code!$K$208</f>
        <v>EF 57</v>
      </c>
      <c r="AC102" s="23" t="str">
        <f>Code!$K$205</f>
        <v>EF 57</v>
      </c>
      <c r="AD102" s="23" t="s">
        <v>237</v>
      </c>
      <c r="AE102" s="23" t="s">
        <v>237</v>
      </c>
      <c r="AF102" s="23" t="s">
        <v>237</v>
      </c>
      <c r="AG102" s="39">
        <f t="shared" si="20"/>
        <v>7.1357303575703178E-4</v>
      </c>
      <c r="AH102" s="39">
        <f t="shared" si="26"/>
        <v>7.1357303575703178E-4</v>
      </c>
      <c r="AI102" s="18">
        <f t="shared" si="27"/>
        <v>3.32</v>
      </c>
      <c r="AJ102" s="41">
        <f>Code!$B$23</f>
        <v>0.15</v>
      </c>
      <c r="AK102" s="41">
        <f t="shared" si="28"/>
        <v>0.15</v>
      </c>
      <c r="AL102" s="110">
        <f t="shared" si="29"/>
        <v>6.6787658802177861</v>
      </c>
      <c r="AM102" s="110">
        <f t="shared" si="30"/>
        <v>6.6787658802177861</v>
      </c>
      <c r="AN102" s="110">
        <f t="shared" si="31"/>
        <v>1.3361692000000001</v>
      </c>
      <c r="AO102" s="110">
        <f t="shared" si="32"/>
        <v>0.96303017419071424</v>
      </c>
      <c r="AP102" s="18">
        <f>VLOOKUP(D102,Code!$B$92:$D$107,2,FALSE)</f>
        <v>0.32</v>
      </c>
      <c r="AQ102" s="18">
        <f>VLOOKUP(E102,Code!$B$92:$D$107,3,FALSE)</f>
        <v>0.25</v>
      </c>
      <c r="AR102" s="18">
        <f>Code!$C$132</f>
        <v>14</v>
      </c>
      <c r="AS102" s="18">
        <f t="shared" si="33"/>
        <v>14</v>
      </c>
      <c r="AT102" s="88">
        <f>Code!$C$189</f>
        <v>80</v>
      </c>
      <c r="AU102" s="88">
        <f t="shared" si="34"/>
        <v>80</v>
      </c>
      <c r="AV102" s="88">
        <f>Code!$C$198</f>
        <v>66</v>
      </c>
      <c r="AW102" s="18" t="str">
        <f>Code!$L$204</f>
        <v>EF 95</v>
      </c>
      <c r="AX102" s="64" t="str">
        <f>Code!$L$207</f>
        <v>EF 60</v>
      </c>
      <c r="AY102" s="64" t="str">
        <f>Code!$L$208</f>
        <v>EF 60</v>
      </c>
      <c r="AZ102" s="64" t="str">
        <f>Code!$L$205</f>
        <v>EF 62</v>
      </c>
      <c r="BA102" s="23" t="s">
        <v>237</v>
      </c>
      <c r="BB102" s="23" t="s">
        <v>237</v>
      </c>
      <c r="BC102" s="23" t="s">
        <v>237</v>
      </c>
      <c r="BD102" s="39">
        <f t="shared" si="35"/>
        <v>6.0653708039347702E-4</v>
      </c>
      <c r="BE102" s="39">
        <f t="shared" si="36"/>
        <v>4.9950112502992225E-4</v>
      </c>
      <c r="BF102" s="18">
        <f>Measures!$C$3</f>
        <v>8</v>
      </c>
      <c r="BG102" s="41">
        <f>Measures!$C$4</f>
        <v>0.1</v>
      </c>
      <c r="BH102" s="41">
        <v>0.06</v>
      </c>
      <c r="BI102" s="18">
        <f>VLOOKUP(D102,Measures!$B$6:$C$21,2,FALSE)</f>
        <v>30</v>
      </c>
      <c r="BJ102" s="18">
        <f>Measures!$C$22</f>
        <v>44</v>
      </c>
      <c r="BK102" s="18">
        <f>Measures!$C$23</f>
        <v>19</v>
      </c>
      <c r="BL102" s="18">
        <f>Measures!$C$24</f>
        <v>13</v>
      </c>
      <c r="BM102" s="18">
        <f>Measures!$C$26</f>
        <v>0.32</v>
      </c>
      <c r="BN102" s="18">
        <f>Measures!$D$26</f>
        <v>0.25</v>
      </c>
      <c r="BO102" s="18">
        <f>Measures!$C$27</f>
        <v>14</v>
      </c>
      <c r="BP102" s="18">
        <f>Measures!$C$28</f>
        <v>15</v>
      </c>
      <c r="BQ102" s="88">
        <f>Measures!$C$29</f>
        <v>92</v>
      </c>
      <c r="BR102" s="88">
        <f>Measures!$C$30</f>
        <v>95</v>
      </c>
      <c r="BS102" s="88">
        <f>Measures!$C$31</f>
        <v>70</v>
      </c>
      <c r="BT102" s="64" t="str">
        <f>Code!$M$204</f>
        <v>EF 200</v>
      </c>
      <c r="BU102" s="64" t="str">
        <f>Code!$M$207</f>
        <v>EF 67</v>
      </c>
      <c r="BV102" s="64" t="str">
        <f>Code!$M$208</f>
        <v>EF 70</v>
      </c>
      <c r="BW102" s="64" t="str">
        <f>Code!$M$205</f>
        <v>EF 82</v>
      </c>
      <c r="BX102" s="64" t="s">
        <v>363</v>
      </c>
      <c r="BY102" s="64" t="s">
        <v>239</v>
      </c>
      <c r="BZ102" s="64" t="s">
        <v>240</v>
      </c>
      <c r="CA102" s="64"/>
      <c r="CB102" s="64"/>
      <c r="CC102" s="64"/>
      <c r="CD102" s="64"/>
      <c r="CE102" s="64"/>
      <c r="CF102" s="64"/>
      <c r="CG102" s="64"/>
      <c r="CH102" s="64"/>
      <c r="CI102" s="64"/>
      <c r="CJ102" s="64"/>
      <c r="CK102" s="64"/>
      <c r="CL102" s="64"/>
      <c r="CM102" s="18"/>
      <c r="CN102" s="18"/>
    </row>
    <row r="103" spans="1:92" ht="14.4" x14ac:dyDescent="0.3">
      <c r="A103" s="19" t="s">
        <v>22</v>
      </c>
      <c r="B103" s="31" t="s">
        <v>85</v>
      </c>
      <c r="C103" s="19" t="s">
        <v>71</v>
      </c>
      <c r="D103" s="19">
        <v>5</v>
      </c>
      <c r="E103" s="19">
        <f>VLOOKUP(D103,Lists!$B$3:$C$18,2,FALSE)</f>
        <v>3</v>
      </c>
      <c r="F103" s="19">
        <v>1</v>
      </c>
      <c r="G103" s="19" t="s">
        <v>66</v>
      </c>
      <c r="H103" s="23">
        <v>1600</v>
      </c>
      <c r="I103" s="37">
        <v>0.14016341923318668</v>
      </c>
      <c r="J103" s="36">
        <v>7.1357303575703178E-4</v>
      </c>
      <c r="K103" s="36">
        <f t="shared" si="21"/>
        <v>7.1357303575703178E-4</v>
      </c>
      <c r="L103" s="23">
        <v>3.32</v>
      </c>
      <c r="M103" s="35">
        <v>0.33</v>
      </c>
      <c r="N103" s="35">
        <f t="shared" si="22"/>
        <v>0.33</v>
      </c>
      <c r="O103" s="38">
        <v>6.6787658802177861</v>
      </c>
      <c r="P103" s="38">
        <f t="shared" si="23"/>
        <v>6.6787658802177861</v>
      </c>
      <c r="Q103" s="38">
        <v>1.3361692000000001</v>
      </c>
      <c r="R103" s="38">
        <v>0.96303017419071424</v>
      </c>
      <c r="S103" s="23">
        <v>1.23</v>
      </c>
      <c r="T103" s="23">
        <v>0.87</v>
      </c>
      <c r="U103" s="23">
        <v>10</v>
      </c>
      <c r="V103" s="23">
        <f t="shared" si="24"/>
        <v>10</v>
      </c>
      <c r="W103" s="23">
        <v>78</v>
      </c>
      <c r="X103" s="23">
        <f t="shared" si="25"/>
        <v>78</v>
      </c>
      <c r="Y103" s="23">
        <v>62</v>
      </c>
      <c r="Z103" s="23" t="str">
        <f>Code!$K$204</f>
        <v>EF 86</v>
      </c>
      <c r="AA103" s="23" t="str">
        <f>Code!$K$207</f>
        <v>EF 57</v>
      </c>
      <c r="AB103" s="23" t="str">
        <f>Code!$K$208</f>
        <v>EF 57</v>
      </c>
      <c r="AC103" s="23" t="str">
        <f>Code!$K$205</f>
        <v>EF 57</v>
      </c>
      <c r="AD103" s="23" t="s">
        <v>237</v>
      </c>
      <c r="AE103" s="23" t="s">
        <v>237</v>
      </c>
      <c r="AF103" s="23" t="s">
        <v>237</v>
      </c>
      <c r="AG103" s="39">
        <f t="shared" si="20"/>
        <v>7.1357303575703178E-4</v>
      </c>
      <c r="AH103" s="39">
        <f t="shared" si="26"/>
        <v>7.1357303575703178E-4</v>
      </c>
      <c r="AI103" s="18">
        <f t="shared" si="27"/>
        <v>3.32</v>
      </c>
      <c r="AJ103" s="41">
        <f>Code!$B$23</f>
        <v>0.15</v>
      </c>
      <c r="AK103" s="41">
        <f t="shared" si="28"/>
        <v>0.15</v>
      </c>
      <c r="AL103" s="110">
        <f t="shared" si="29"/>
        <v>6.6787658802177861</v>
      </c>
      <c r="AM103" s="110">
        <f t="shared" si="30"/>
        <v>6.6787658802177861</v>
      </c>
      <c r="AN103" s="110">
        <f t="shared" si="31"/>
        <v>1.3361692000000001</v>
      </c>
      <c r="AO103" s="110">
        <f t="shared" si="32"/>
        <v>0.96303017419071424</v>
      </c>
      <c r="AP103" s="18">
        <f>VLOOKUP(D103,Code!$B$92:$D$107,2,FALSE)</f>
        <v>0.32</v>
      </c>
      <c r="AQ103" s="18">
        <f>VLOOKUP(E103,Code!$B$92:$D$107,3,FALSE)</f>
        <v>0.25</v>
      </c>
      <c r="AR103" s="18">
        <f>Code!$C$132</f>
        <v>14</v>
      </c>
      <c r="AS103" s="18">
        <f t="shared" si="33"/>
        <v>14</v>
      </c>
      <c r="AT103" s="88">
        <f>Code!$C$189</f>
        <v>80</v>
      </c>
      <c r="AU103" s="88">
        <f t="shared" si="34"/>
        <v>80</v>
      </c>
      <c r="AV103" s="88">
        <f>Code!$C$198</f>
        <v>66</v>
      </c>
      <c r="AW103" s="18" t="str">
        <f>Code!$L$204</f>
        <v>EF 95</v>
      </c>
      <c r="AX103" s="64" t="str">
        <f>Code!$L$207</f>
        <v>EF 60</v>
      </c>
      <c r="AY103" s="64" t="str">
        <f>Code!$L$208</f>
        <v>EF 60</v>
      </c>
      <c r="AZ103" s="64" t="str">
        <f>Code!$L$205</f>
        <v>EF 62</v>
      </c>
      <c r="BA103" s="23" t="s">
        <v>237</v>
      </c>
      <c r="BB103" s="23" t="s">
        <v>237</v>
      </c>
      <c r="BC103" s="23" t="s">
        <v>237</v>
      </c>
      <c r="BD103" s="39">
        <f t="shared" si="35"/>
        <v>6.0653708039347702E-4</v>
      </c>
      <c r="BE103" s="39">
        <f t="shared" si="36"/>
        <v>4.9950112502992225E-4</v>
      </c>
      <c r="BF103" s="18">
        <f>Measures!$C$3</f>
        <v>8</v>
      </c>
      <c r="BG103" s="41">
        <f>Measures!$C$4</f>
        <v>0.1</v>
      </c>
      <c r="BH103" s="41">
        <v>0.06</v>
      </c>
      <c r="BI103" s="18">
        <f>VLOOKUP(D103,Measures!$B$6:$C$21,2,FALSE)</f>
        <v>30</v>
      </c>
      <c r="BJ103" s="18">
        <f>Measures!$C$22</f>
        <v>44</v>
      </c>
      <c r="BK103" s="18">
        <f>Measures!$C$23</f>
        <v>19</v>
      </c>
      <c r="BL103" s="18">
        <f>Measures!$C$24</f>
        <v>13</v>
      </c>
      <c r="BM103" s="18">
        <f>Measures!$C$26</f>
        <v>0.32</v>
      </c>
      <c r="BN103" s="18">
        <f>Measures!$D$26</f>
        <v>0.25</v>
      </c>
      <c r="BO103" s="18">
        <f>Measures!$C$27</f>
        <v>14</v>
      </c>
      <c r="BP103" s="18">
        <f>Measures!$C$28</f>
        <v>15</v>
      </c>
      <c r="BQ103" s="88">
        <f>Measures!$C$29</f>
        <v>92</v>
      </c>
      <c r="BR103" s="88">
        <f>Measures!$C$30</f>
        <v>95</v>
      </c>
      <c r="BS103" s="88">
        <f>Measures!$C$31</f>
        <v>70</v>
      </c>
      <c r="BT103" s="64" t="str">
        <f>Code!$M$204</f>
        <v>EF 200</v>
      </c>
      <c r="BU103" s="64" t="str">
        <f>Code!$M$207</f>
        <v>EF 67</v>
      </c>
      <c r="BV103" s="64" t="str">
        <f>Code!$M$208</f>
        <v>EF 70</v>
      </c>
      <c r="BW103" s="64" t="str">
        <f>Code!$M$205</f>
        <v>EF 82</v>
      </c>
      <c r="BX103" s="64" t="s">
        <v>363</v>
      </c>
      <c r="BY103" s="64" t="s">
        <v>239</v>
      </c>
      <c r="BZ103" s="64" t="s">
        <v>240</v>
      </c>
      <c r="CA103" s="64"/>
      <c r="CB103" s="64"/>
      <c r="CC103" s="64"/>
      <c r="CD103" s="64"/>
      <c r="CE103" s="64"/>
      <c r="CF103" s="64"/>
      <c r="CG103" s="64"/>
      <c r="CH103" s="64"/>
      <c r="CI103" s="64"/>
      <c r="CJ103" s="64"/>
      <c r="CK103" s="64"/>
      <c r="CL103" s="64"/>
      <c r="CM103" s="18"/>
      <c r="CN103" s="18"/>
    </row>
    <row r="104" spans="1:92" ht="14.4" x14ac:dyDescent="0.3">
      <c r="A104" s="19" t="s">
        <v>22</v>
      </c>
      <c r="B104" s="31" t="s">
        <v>85</v>
      </c>
      <c r="C104" s="19" t="s">
        <v>71</v>
      </c>
      <c r="D104" s="19">
        <v>5</v>
      </c>
      <c r="E104" s="19">
        <f>VLOOKUP(D104,Lists!$B$3:$C$18,2,FALSE)</f>
        <v>3</v>
      </c>
      <c r="F104" s="19">
        <v>2</v>
      </c>
      <c r="G104" s="19" t="s">
        <v>66</v>
      </c>
      <c r="H104" s="23">
        <v>1990</v>
      </c>
      <c r="I104" s="37">
        <v>0.14016341923318668</v>
      </c>
      <c r="J104" s="36">
        <v>7.1357303575703178E-4</v>
      </c>
      <c r="K104" s="36">
        <f t="shared" si="21"/>
        <v>7.1357303575703178E-4</v>
      </c>
      <c r="L104" s="23">
        <v>3.32</v>
      </c>
      <c r="M104" s="35">
        <v>0.33</v>
      </c>
      <c r="N104" s="35">
        <f t="shared" si="22"/>
        <v>0.33</v>
      </c>
      <c r="O104" s="38">
        <v>6.6787658802177861</v>
      </c>
      <c r="P104" s="38">
        <f t="shared" si="23"/>
        <v>6.6787658802177861</v>
      </c>
      <c r="Q104" s="38">
        <v>1.3361692000000001</v>
      </c>
      <c r="R104" s="38">
        <v>0.96303017419071424</v>
      </c>
      <c r="S104" s="23">
        <v>1.23</v>
      </c>
      <c r="T104" s="23">
        <v>0.87</v>
      </c>
      <c r="U104" s="23">
        <v>10</v>
      </c>
      <c r="V104" s="23">
        <f t="shared" si="24"/>
        <v>10</v>
      </c>
      <c r="W104" s="23">
        <v>78</v>
      </c>
      <c r="X104" s="23">
        <f t="shared" si="25"/>
        <v>78</v>
      </c>
      <c r="Y104" s="23">
        <v>62</v>
      </c>
      <c r="Z104" s="23" t="str">
        <f>Code!$K$204</f>
        <v>EF 86</v>
      </c>
      <c r="AA104" s="23" t="str">
        <f>Code!$K$207</f>
        <v>EF 57</v>
      </c>
      <c r="AB104" s="23" t="str">
        <f>Code!$K$208</f>
        <v>EF 57</v>
      </c>
      <c r="AC104" s="23" t="str">
        <f>Code!$K$205</f>
        <v>EF 57</v>
      </c>
      <c r="AD104" s="23" t="s">
        <v>237</v>
      </c>
      <c r="AE104" s="23" t="s">
        <v>237</v>
      </c>
      <c r="AF104" s="23" t="s">
        <v>237</v>
      </c>
      <c r="AG104" s="39">
        <f t="shared" si="20"/>
        <v>7.1357303575703178E-4</v>
      </c>
      <c r="AH104" s="39">
        <f t="shared" si="26"/>
        <v>7.1357303575703178E-4</v>
      </c>
      <c r="AI104" s="18">
        <f t="shared" si="27"/>
        <v>3.32</v>
      </c>
      <c r="AJ104" s="41">
        <f>Code!$B$23</f>
        <v>0.15</v>
      </c>
      <c r="AK104" s="41">
        <f t="shared" si="28"/>
        <v>0.15</v>
      </c>
      <c r="AL104" s="110">
        <f t="shared" si="29"/>
        <v>6.6787658802177861</v>
      </c>
      <c r="AM104" s="110">
        <f t="shared" si="30"/>
        <v>6.6787658802177861</v>
      </c>
      <c r="AN104" s="110">
        <f t="shared" si="31"/>
        <v>1.3361692000000001</v>
      </c>
      <c r="AO104" s="110">
        <f t="shared" si="32"/>
        <v>0.96303017419071424</v>
      </c>
      <c r="AP104" s="18">
        <f>VLOOKUP(D104,Code!$B$92:$D$107,2,FALSE)</f>
        <v>0.32</v>
      </c>
      <c r="AQ104" s="18">
        <f>VLOOKUP(E104,Code!$B$92:$D$107,3,FALSE)</f>
        <v>0.25</v>
      </c>
      <c r="AR104" s="18">
        <f>Code!$C$132</f>
        <v>14</v>
      </c>
      <c r="AS104" s="18">
        <f t="shared" si="33"/>
        <v>14</v>
      </c>
      <c r="AT104" s="88">
        <f>Code!$C$189</f>
        <v>80</v>
      </c>
      <c r="AU104" s="88">
        <f t="shared" si="34"/>
        <v>80</v>
      </c>
      <c r="AV104" s="88">
        <f>Code!$C$198</f>
        <v>66</v>
      </c>
      <c r="AW104" s="18" t="str">
        <f>Code!$L$204</f>
        <v>EF 95</v>
      </c>
      <c r="AX104" s="64" t="str">
        <f>Code!$L$207</f>
        <v>EF 60</v>
      </c>
      <c r="AY104" s="64" t="str">
        <f>Code!$L$208</f>
        <v>EF 60</v>
      </c>
      <c r="AZ104" s="64" t="str">
        <f>Code!$L$205</f>
        <v>EF 62</v>
      </c>
      <c r="BA104" s="23" t="s">
        <v>237</v>
      </c>
      <c r="BB104" s="23" t="s">
        <v>237</v>
      </c>
      <c r="BC104" s="23" t="s">
        <v>237</v>
      </c>
      <c r="BD104" s="39">
        <f t="shared" si="35"/>
        <v>6.0653708039347702E-4</v>
      </c>
      <c r="BE104" s="39">
        <f t="shared" si="36"/>
        <v>4.9950112502992225E-4</v>
      </c>
      <c r="BF104" s="18">
        <f>Measures!$C$3</f>
        <v>8</v>
      </c>
      <c r="BG104" s="41">
        <f>Measures!$C$4</f>
        <v>0.1</v>
      </c>
      <c r="BH104" s="41">
        <v>0.06</v>
      </c>
      <c r="BI104" s="18">
        <f>VLOOKUP(D104,Measures!$B$6:$C$21,2,FALSE)</f>
        <v>30</v>
      </c>
      <c r="BJ104" s="18">
        <f>Measures!$C$22</f>
        <v>44</v>
      </c>
      <c r="BK104" s="18">
        <f>Measures!$C$23</f>
        <v>19</v>
      </c>
      <c r="BL104" s="18">
        <f>Measures!$C$24</f>
        <v>13</v>
      </c>
      <c r="BM104" s="18">
        <f>Measures!$C$26</f>
        <v>0.32</v>
      </c>
      <c r="BN104" s="18">
        <f>Measures!$D$26</f>
        <v>0.25</v>
      </c>
      <c r="BO104" s="18">
        <f>Measures!$C$27</f>
        <v>14</v>
      </c>
      <c r="BP104" s="18">
        <f>Measures!$C$28</f>
        <v>15</v>
      </c>
      <c r="BQ104" s="88">
        <f>Measures!$C$29</f>
        <v>92</v>
      </c>
      <c r="BR104" s="88">
        <f>Measures!$C$30</f>
        <v>95</v>
      </c>
      <c r="BS104" s="88">
        <f>Measures!$C$31</f>
        <v>70</v>
      </c>
      <c r="BT104" s="64" t="str">
        <f>Code!$M$204</f>
        <v>EF 200</v>
      </c>
      <c r="BU104" s="64" t="str">
        <f>Code!$M$207</f>
        <v>EF 67</v>
      </c>
      <c r="BV104" s="64" t="str">
        <f>Code!$M$208</f>
        <v>EF 70</v>
      </c>
      <c r="BW104" s="64" t="str">
        <f>Code!$M$205</f>
        <v>EF 82</v>
      </c>
      <c r="BX104" s="64" t="s">
        <v>363</v>
      </c>
      <c r="BY104" s="64" t="s">
        <v>239</v>
      </c>
      <c r="BZ104" s="64" t="s">
        <v>240</v>
      </c>
      <c r="CA104" s="64"/>
      <c r="CB104" s="64"/>
      <c r="CC104" s="64"/>
      <c r="CD104" s="64"/>
      <c r="CE104" s="64"/>
      <c r="CF104" s="64"/>
      <c r="CG104" s="64"/>
      <c r="CH104" s="64"/>
      <c r="CI104" s="64"/>
      <c r="CJ104" s="64"/>
      <c r="CK104" s="64"/>
      <c r="CL104" s="64"/>
      <c r="CM104" s="18"/>
      <c r="CN104" s="18"/>
    </row>
    <row r="105" spans="1:92" ht="14.4" x14ac:dyDescent="0.3">
      <c r="A105" s="19" t="s">
        <v>95</v>
      </c>
      <c r="B105" s="31" t="s">
        <v>85</v>
      </c>
      <c r="C105" s="19" t="s">
        <v>87</v>
      </c>
      <c r="D105" s="19">
        <v>5</v>
      </c>
      <c r="E105" s="19">
        <f>VLOOKUP(D105,Lists!$B$3:$C$18,2,FALSE)</f>
        <v>3</v>
      </c>
      <c r="F105" s="19">
        <v>1</v>
      </c>
      <c r="G105" s="19" t="s">
        <v>66</v>
      </c>
      <c r="H105" s="23">
        <v>1600</v>
      </c>
      <c r="I105" s="37">
        <v>0.14016341923318668</v>
      </c>
      <c r="J105" s="36">
        <v>7.1357303575703178E-4</v>
      </c>
      <c r="K105" s="36">
        <f t="shared" si="21"/>
        <v>7.1357303575703178E-4</v>
      </c>
      <c r="L105" s="23">
        <v>3.32</v>
      </c>
      <c r="M105" s="35">
        <v>0.33</v>
      </c>
      <c r="N105" s="35">
        <f t="shared" si="22"/>
        <v>0.33</v>
      </c>
      <c r="O105" s="38">
        <v>6.6787658802177861</v>
      </c>
      <c r="P105" s="38">
        <f t="shared" si="23"/>
        <v>6.6787658802177861</v>
      </c>
      <c r="Q105" s="38">
        <v>1.3361692000000001</v>
      </c>
      <c r="R105" s="38">
        <v>0.96303017419071424</v>
      </c>
      <c r="S105" s="23">
        <v>1.23</v>
      </c>
      <c r="T105" s="23">
        <v>0.87</v>
      </c>
      <c r="U105" s="23">
        <v>10</v>
      </c>
      <c r="V105" s="23">
        <f t="shared" si="24"/>
        <v>10</v>
      </c>
      <c r="W105" s="23">
        <v>78</v>
      </c>
      <c r="X105" s="23">
        <f t="shared" si="25"/>
        <v>78</v>
      </c>
      <c r="Y105" s="23">
        <v>62</v>
      </c>
      <c r="Z105" s="23" t="str">
        <f>Code!$K$204</f>
        <v>EF 86</v>
      </c>
      <c r="AA105" s="23" t="str">
        <f>Code!$K$207</f>
        <v>EF 57</v>
      </c>
      <c r="AB105" s="23" t="str">
        <f>Code!$K$208</f>
        <v>EF 57</v>
      </c>
      <c r="AC105" s="23" t="str">
        <f>Code!$K$205</f>
        <v>EF 57</v>
      </c>
      <c r="AD105" s="23" t="s">
        <v>237</v>
      </c>
      <c r="AE105" s="23" t="s">
        <v>237</v>
      </c>
      <c r="AF105" s="23" t="s">
        <v>237</v>
      </c>
      <c r="AG105" s="39">
        <f t="shared" si="20"/>
        <v>7.1357303575703178E-4</v>
      </c>
      <c r="AH105" s="39">
        <f t="shared" si="26"/>
        <v>7.1357303575703178E-4</v>
      </c>
      <c r="AI105" s="18">
        <f t="shared" si="27"/>
        <v>3.32</v>
      </c>
      <c r="AJ105" s="41">
        <f>Code!$B$23</f>
        <v>0.15</v>
      </c>
      <c r="AK105" s="41">
        <f t="shared" si="28"/>
        <v>0.15</v>
      </c>
      <c r="AL105" s="110">
        <f t="shared" si="29"/>
        <v>6.6787658802177861</v>
      </c>
      <c r="AM105" s="110">
        <f t="shared" si="30"/>
        <v>6.6787658802177861</v>
      </c>
      <c r="AN105" s="110">
        <f t="shared" si="31"/>
        <v>1.3361692000000001</v>
      </c>
      <c r="AO105" s="110">
        <f t="shared" si="32"/>
        <v>0.96303017419071424</v>
      </c>
      <c r="AP105" s="18">
        <f>VLOOKUP(D105,Code!$B$92:$D$107,2,FALSE)</f>
        <v>0.32</v>
      </c>
      <c r="AQ105" s="18">
        <f>VLOOKUP(E105,Code!$B$92:$D$107,3,FALSE)</f>
        <v>0.25</v>
      </c>
      <c r="AR105" s="18">
        <f>Code!$C$132</f>
        <v>14</v>
      </c>
      <c r="AS105" s="18">
        <f t="shared" si="33"/>
        <v>14</v>
      </c>
      <c r="AT105" s="88">
        <f>Code!$C$189</f>
        <v>80</v>
      </c>
      <c r="AU105" s="88">
        <f t="shared" si="34"/>
        <v>80</v>
      </c>
      <c r="AV105" s="88">
        <f>Code!$C$198</f>
        <v>66</v>
      </c>
      <c r="AW105" s="18" t="str">
        <f>Code!$L$204</f>
        <v>EF 95</v>
      </c>
      <c r="AX105" s="64" t="str">
        <f>Code!$L$207</f>
        <v>EF 60</v>
      </c>
      <c r="AY105" s="64" t="str">
        <f>Code!$L$208</f>
        <v>EF 60</v>
      </c>
      <c r="AZ105" s="64" t="str">
        <f>Code!$L$205</f>
        <v>EF 62</v>
      </c>
      <c r="BA105" s="23" t="s">
        <v>237</v>
      </c>
      <c r="BB105" s="23" t="s">
        <v>237</v>
      </c>
      <c r="BC105" s="23" t="s">
        <v>237</v>
      </c>
      <c r="BD105" s="39">
        <f t="shared" si="35"/>
        <v>6.0653708039347702E-4</v>
      </c>
      <c r="BE105" s="39">
        <f t="shared" si="36"/>
        <v>4.9950112502992225E-4</v>
      </c>
      <c r="BF105" s="18">
        <f>Measures!$C$3</f>
        <v>8</v>
      </c>
      <c r="BG105" s="41">
        <f>Measures!$C$4</f>
        <v>0.1</v>
      </c>
      <c r="BH105" s="41">
        <v>0.06</v>
      </c>
      <c r="BI105" s="18">
        <f>VLOOKUP(D105,Measures!$B$6:$C$21,2,FALSE)</f>
        <v>30</v>
      </c>
      <c r="BJ105" s="18">
        <f>Measures!$C$22</f>
        <v>44</v>
      </c>
      <c r="BK105" s="18">
        <f>Measures!$C$23</f>
        <v>19</v>
      </c>
      <c r="BL105" s="18">
        <f>Measures!$C$24</f>
        <v>13</v>
      </c>
      <c r="BM105" s="18">
        <f>Measures!$C$26</f>
        <v>0.32</v>
      </c>
      <c r="BN105" s="18">
        <f>Measures!$D$26</f>
        <v>0.25</v>
      </c>
      <c r="BO105" s="18">
        <f>Measures!$C$27</f>
        <v>14</v>
      </c>
      <c r="BP105" s="18">
        <f>Measures!$C$28</f>
        <v>15</v>
      </c>
      <c r="BQ105" s="88">
        <f>Measures!$C$29</f>
        <v>92</v>
      </c>
      <c r="BR105" s="88">
        <f>Measures!$C$30</f>
        <v>95</v>
      </c>
      <c r="BS105" s="88">
        <f>Measures!$C$31</f>
        <v>70</v>
      </c>
      <c r="BT105" s="64" t="str">
        <f>Code!$M$204</f>
        <v>EF 200</v>
      </c>
      <c r="BU105" s="64" t="str">
        <f>Code!$M$207</f>
        <v>EF 67</v>
      </c>
      <c r="BV105" s="64" t="str">
        <f>Code!$M$208</f>
        <v>EF 70</v>
      </c>
      <c r="BW105" s="64" t="str">
        <f>Code!$M$205</f>
        <v>EF 82</v>
      </c>
      <c r="BX105" s="64" t="s">
        <v>363</v>
      </c>
      <c r="BY105" s="64" t="s">
        <v>239</v>
      </c>
      <c r="BZ105" s="64" t="s">
        <v>240</v>
      </c>
      <c r="CA105" s="64"/>
      <c r="CB105" s="64"/>
      <c r="CC105" s="64"/>
      <c r="CD105" s="64"/>
      <c r="CE105" s="64"/>
      <c r="CF105" s="64"/>
      <c r="CG105" s="64"/>
      <c r="CH105" s="64"/>
      <c r="CI105" s="64"/>
      <c r="CJ105" s="64"/>
      <c r="CK105" s="64"/>
      <c r="CL105" s="64"/>
      <c r="CM105" s="18"/>
      <c r="CN105" s="18"/>
    </row>
    <row r="106" spans="1:92" ht="14.4" x14ac:dyDescent="0.3">
      <c r="A106" s="19" t="s">
        <v>95</v>
      </c>
      <c r="B106" s="31" t="s">
        <v>85</v>
      </c>
      <c r="C106" s="19" t="s">
        <v>87</v>
      </c>
      <c r="D106" s="19">
        <v>5</v>
      </c>
      <c r="E106" s="19">
        <f>VLOOKUP(D106,Lists!$B$3:$C$18,2,FALSE)</f>
        <v>3</v>
      </c>
      <c r="F106" s="19">
        <v>2</v>
      </c>
      <c r="G106" s="19" t="s">
        <v>66</v>
      </c>
      <c r="H106" s="23">
        <v>1990</v>
      </c>
      <c r="I106" s="37">
        <v>0.14016341923318668</v>
      </c>
      <c r="J106" s="36">
        <v>7.1357303575703178E-4</v>
      </c>
      <c r="K106" s="36">
        <f t="shared" si="21"/>
        <v>7.1357303575703178E-4</v>
      </c>
      <c r="L106" s="23">
        <v>3.32</v>
      </c>
      <c r="M106" s="35">
        <v>0.33</v>
      </c>
      <c r="N106" s="35">
        <f t="shared" si="22"/>
        <v>0.33</v>
      </c>
      <c r="O106" s="38">
        <v>6.6787658802177861</v>
      </c>
      <c r="P106" s="38">
        <f t="shared" si="23"/>
        <v>6.6787658802177861</v>
      </c>
      <c r="Q106" s="38">
        <v>1.3361692000000001</v>
      </c>
      <c r="R106" s="38">
        <v>0.96303017419071424</v>
      </c>
      <c r="S106" s="23">
        <v>1.23</v>
      </c>
      <c r="T106" s="23">
        <v>0.87</v>
      </c>
      <c r="U106" s="23">
        <v>10</v>
      </c>
      <c r="V106" s="23">
        <f t="shared" si="24"/>
        <v>10</v>
      </c>
      <c r="W106" s="23">
        <v>78</v>
      </c>
      <c r="X106" s="23">
        <f t="shared" si="25"/>
        <v>78</v>
      </c>
      <c r="Y106" s="23">
        <v>62</v>
      </c>
      <c r="Z106" s="23" t="str">
        <f>Code!$K$204</f>
        <v>EF 86</v>
      </c>
      <c r="AA106" s="23" t="str">
        <f>Code!$K$207</f>
        <v>EF 57</v>
      </c>
      <c r="AB106" s="23" t="str">
        <f>Code!$K$208</f>
        <v>EF 57</v>
      </c>
      <c r="AC106" s="23" t="str">
        <f>Code!$K$205</f>
        <v>EF 57</v>
      </c>
      <c r="AD106" s="23" t="s">
        <v>237</v>
      </c>
      <c r="AE106" s="23" t="s">
        <v>237</v>
      </c>
      <c r="AF106" s="23" t="s">
        <v>237</v>
      </c>
      <c r="AG106" s="39">
        <f t="shared" si="20"/>
        <v>7.1357303575703178E-4</v>
      </c>
      <c r="AH106" s="39">
        <f t="shared" si="26"/>
        <v>7.1357303575703178E-4</v>
      </c>
      <c r="AI106" s="18">
        <f t="shared" si="27"/>
        <v>3.32</v>
      </c>
      <c r="AJ106" s="41">
        <f>Code!$B$23</f>
        <v>0.15</v>
      </c>
      <c r="AK106" s="41">
        <f t="shared" si="28"/>
        <v>0.15</v>
      </c>
      <c r="AL106" s="110">
        <f t="shared" si="29"/>
        <v>6.6787658802177861</v>
      </c>
      <c r="AM106" s="110">
        <f t="shared" si="30"/>
        <v>6.6787658802177861</v>
      </c>
      <c r="AN106" s="110">
        <f t="shared" si="31"/>
        <v>1.3361692000000001</v>
      </c>
      <c r="AO106" s="110">
        <f t="shared" si="32"/>
        <v>0.96303017419071424</v>
      </c>
      <c r="AP106" s="18">
        <f>VLOOKUP(D106,Code!$B$92:$D$107,2,FALSE)</f>
        <v>0.32</v>
      </c>
      <c r="AQ106" s="18">
        <f>VLOOKUP(E106,Code!$B$92:$D$107,3,FALSE)</f>
        <v>0.25</v>
      </c>
      <c r="AR106" s="18">
        <f>Code!$C$132</f>
        <v>14</v>
      </c>
      <c r="AS106" s="18">
        <f t="shared" si="33"/>
        <v>14</v>
      </c>
      <c r="AT106" s="88">
        <f>Code!$C$189</f>
        <v>80</v>
      </c>
      <c r="AU106" s="88">
        <f t="shared" si="34"/>
        <v>80</v>
      </c>
      <c r="AV106" s="88">
        <f>Code!$C$198</f>
        <v>66</v>
      </c>
      <c r="AW106" s="18" t="str">
        <f>Code!$L$204</f>
        <v>EF 95</v>
      </c>
      <c r="AX106" s="64" t="str">
        <f>Code!$L$207</f>
        <v>EF 60</v>
      </c>
      <c r="AY106" s="64" t="str">
        <f>Code!$L$208</f>
        <v>EF 60</v>
      </c>
      <c r="AZ106" s="64" t="str">
        <f>Code!$L$205</f>
        <v>EF 62</v>
      </c>
      <c r="BA106" s="23" t="s">
        <v>237</v>
      </c>
      <c r="BB106" s="23" t="s">
        <v>237</v>
      </c>
      <c r="BC106" s="23" t="s">
        <v>237</v>
      </c>
      <c r="BD106" s="39">
        <f t="shared" si="35"/>
        <v>6.0653708039347702E-4</v>
      </c>
      <c r="BE106" s="39">
        <f t="shared" si="36"/>
        <v>4.9950112502992225E-4</v>
      </c>
      <c r="BF106" s="18">
        <f>Measures!$C$3</f>
        <v>8</v>
      </c>
      <c r="BG106" s="41">
        <f>Measures!$C$4</f>
        <v>0.1</v>
      </c>
      <c r="BH106" s="41">
        <v>0.06</v>
      </c>
      <c r="BI106" s="18">
        <f>VLOOKUP(D106,Measures!$B$6:$C$21,2,FALSE)</f>
        <v>30</v>
      </c>
      <c r="BJ106" s="18">
        <f>Measures!$C$22</f>
        <v>44</v>
      </c>
      <c r="BK106" s="18">
        <f>Measures!$C$23</f>
        <v>19</v>
      </c>
      <c r="BL106" s="18">
        <f>Measures!$C$24</f>
        <v>13</v>
      </c>
      <c r="BM106" s="18">
        <f>Measures!$C$26</f>
        <v>0.32</v>
      </c>
      <c r="BN106" s="18">
        <f>Measures!$D$26</f>
        <v>0.25</v>
      </c>
      <c r="BO106" s="18">
        <f>Measures!$C$27</f>
        <v>14</v>
      </c>
      <c r="BP106" s="18">
        <f>Measures!$C$28</f>
        <v>15</v>
      </c>
      <c r="BQ106" s="88">
        <f>Measures!$C$29</f>
        <v>92</v>
      </c>
      <c r="BR106" s="88">
        <f>Measures!$C$30</f>
        <v>95</v>
      </c>
      <c r="BS106" s="88">
        <f>Measures!$C$31</f>
        <v>70</v>
      </c>
      <c r="BT106" s="64" t="str">
        <f>Code!$M$204</f>
        <v>EF 200</v>
      </c>
      <c r="BU106" s="64" t="str">
        <f>Code!$M$207</f>
        <v>EF 67</v>
      </c>
      <c r="BV106" s="64" t="str">
        <f>Code!$M$208</f>
        <v>EF 70</v>
      </c>
      <c r="BW106" s="64" t="str">
        <f>Code!$M$205</f>
        <v>EF 82</v>
      </c>
      <c r="BX106" s="64" t="s">
        <v>363</v>
      </c>
      <c r="BY106" s="64" t="s">
        <v>239</v>
      </c>
      <c r="BZ106" s="64" t="s">
        <v>240</v>
      </c>
      <c r="CA106" s="64"/>
      <c r="CB106" s="64"/>
      <c r="CC106" s="64"/>
      <c r="CD106" s="64"/>
      <c r="CE106" s="64"/>
      <c r="CF106" s="64"/>
      <c r="CG106" s="64"/>
      <c r="CH106" s="64"/>
      <c r="CI106" s="64"/>
      <c r="CJ106" s="64"/>
      <c r="CK106" s="64"/>
      <c r="CL106" s="64"/>
      <c r="CM106" s="18"/>
      <c r="CN106" s="18"/>
    </row>
    <row r="107" spans="1:92" ht="14.4" x14ac:dyDescent="0.3">
      <c r="A107" s="19" t="s">
        <v>22</v>
      </c>
      <c r="B107" s="31" t="s">
        <v>85</v>
      </c>
      <c r="C107" s="19" t="s">
        <v>87</v>
      </c>
      <c r="D107" s="19">
        <v>5</v>
      </c>
      <c r="E107" s="19">
        <f>VLOOKUP(D107,Lists!$B$3:$C$18,2,FALSE)</f>
        <v>3</v>
      </c>
      <c r="F107" s="19">
        <v>1</v>
      </c>
      <c r="G107" s="19" t="s">
        <v>66</v>
      </c>
      <c r="H107" s="23">
        <v>1600</v>
      </c>
      <c r="I107" s="37">
        <v>0.14016341923318668</v>
      </c>
      <c r="J107" s="36">
        <v>7.1357303575703178E-4</v>
      </c>
      <c r="K107" s="36">
        <f t="shared" si="21"/>
        <v>7.1357303575703178E-4</v>
      </c>
      <c r="L107" s="23">
        <v>3.32</v>
      </c>
      <c r="M107" s="35">
        <v>0.33</v>
      </c>
      <c r="N107" s="35">
        <f t="shared" si="22"/>
        <v>0.33</v>
      </c>
      <c r="O107" s="38">
        <v>6.6787658802177861</v>
      </c>
      <c r="P107" s="38">
        <f t="shared" si="23"/>
        <v>6.6787658802177861</v>
      </c>
      <c r="Q107" s="38">
        <v>1.3361692000000001</v>
      </c>
      <c r="R107" s="38">
        <v>0.96303017419071424</v>
      </c>
      <c r="S107" s="23">
        <v>1.23</v>
      </c>
      <c r="T107" s="23">
        <v>0.87</v>
      </c>
      <c r="U107" s="23">
        <v>10</v>
      </c>
      <c r="V107" s="23">
        <f t="shared" si="24"/>
        <v>10</v>
      </c>
      <c r="W107" s="23">
        <v>78</v>
      </c>
      <c r="X107" s="23">
        <f t="shared" si="25"/>
        <v>78</v>
      </c>
      <c r="Y107" s="23">
        <v>62</v>
      </c>
      <c r="Z107" s="23" t="str">
        <f>Code!$K$204</f>
        <v>EF 86</v>
      </c>
      <c r="AA107" s="23" t="str">
        <f>Code!$K$207</f>
        <v>EF 57</v>
      </c>
      <c r="AB107" s="23" t="str">
        <f>Code!$K$208</f>
        <v>EF 57</v>
      </c>
      <c r="AC107" s="23" t="str">
        <f>Code!$K$205</f>
        <v>EF 57</v>
      </c>
      <c r="AD107" s="23" t="s">
        <v>237</v>
      </c>
      <c r="AE107" s="23" t="s">
        <v>237</v>
      </c>
      <c r="AF107" s="23" t="s">
        <v>237</v>
      </c>
      <c r="AG107" s="39">
        <f t="shared" si="20"/>
        <v>7.1357303575703178E-4</v>
      </c>
      <c r="AH107" s="39">
        <f t="shared" si="26"/>
        <v>7.1357303575703178E-4</v>
      </c>
      <c r="AI107" s="18">
        <f t="shared" si="27"/>
        <v>3.32</v>
      </c>
      <c r="AJ107" s="41">
        <f>Code!$B$23</f>
        <v>0.15</v>
      </c>
      <c r="AK107" s="41">
        <f t="shared" si="28"/>
        <v>0.15</v>
      </c>
      <c r="AL107" s="110">
        <f t="shared" si="29"/>
        <v>6.6787658802177861</v>
      </c>
      <c r="AM107" s="110">
        <f t="shared" si="30"/>
        <v>6.6787658802177861</v>
      </c>
      <c r="AN107" s="110">
        <f t="shared" si="31"/>
        <v>1.3361692000000001</v>
      </c>
      <c r="AO107" s="110">
        <f t="shared" si="32"/>
        <v>0.96303017419071424</v>
      </c>
      <c r="AP107" s="18">
        <f>VLOOKUP(D107,Code!$B$92:$D$107,2,FALSE)</f>
        <v>0.32</v>
      </c>
      <c r="AQ107" s="18">
        <f>VLOOKUP(E107,Code!$B$92:$D$107,3,FALSE)</f>
        <v>0.25</v>
      </c>
      <c r="AR107" s="18">
        <f>Code!$C$132</f>
        <v>14</v>
      </c>
      <c r="AS107" s="18">
        <f t="shared" si="33"/>
        <v>14</v>
      </c>
      <c r="AT107" s="88">
        <f>Code!$C$189</f>
        <v>80</v>
      </c>
      <c r="AU107" s="88">
        <f t="shared" si="34"/>
        <v>80</v>
      </c>
      <c r="AV107" s="88">
        <f>Code!$C$198</f>
        <v>66</v>
      </c>
      <c r="AW107" s="18" t="str">
        <f>Code!$L$204</f>
        <v>EF 95</v>
      </c>
      <c r="AX107" s="64" t="str">
        <f>Code!$L$207</f>
        <v>EF 60</v>
      </c>
      <c r="AY107" s="64" t="str">
        <f>Code!$L$208</f>
        <v>EF 60</v>
      </c>
      <c r="AZ107" s="64" t="str">
        <f>Code!$L$205</f>
        <v>EF 62</v>
      </c>
      <c r="BA107" s="23" t="s">
        <v>237</v>
      </c>
      <c r="BB107" s="23" t="s">
        <v>237</v>
      </c>
      <c r="BC107" s="23" t="s">
        <v>237</v>
      </c>
      <c r="BD107" s="39">
        <f t="shared" si="35"/>
        <v>6.0653708039347702E-4</v>
      </c>
      <c r="BE107" s="39">
        <f t="shared" si="36"/>
        <v>4.9950112502992225E-4</v>
      </c>
      <c r="BF107" s="18">
        <f>Measures!$C$3</f>
        <v>8</v>
      </c>
      <c r="BG107" s="41">
        <f>Measures!$C$4</f>
        <v>0.1</v>
      </c>
      <c r="BH107" s="41">
        <v>0.06</v>
      </c>
      <c r="BI107" s="18">
        <f>VLOOKUP(D107,Measures!$B$6:$C$21,2,FALSE)</f>
        <v>30</v>
      </c>
      <c r="BJ107" s="18">
        <f>Measures!$C$22</f>
        <v>44</v>
      </c>
      <c r="BK107" s="18">
        <f>Measures!$C$23</f>
        <v>19</v>
      </c>
      <c r="BL107" s="18">
        <f>Measures!$C$24</f>
        <v>13</v>
      </c>
      <c r="BM107" s="18">
        <f>Measures!$C$26</f>
        <v>0.32</v>
      </c>
      <c r="BN107" s="18">
        <f>Measures!$D$26</f>
        <v>0.25</v>
      </c>
      <c r="BO107" s="18">
        <f>Measures!$C$27</f>
        <v>14</v>
      </c>
      <c r="BP107" s="18">
        <f>Measures!$C$28</f>
        <v>15</v>
      </c>
      <c r="BQ107" s="88">
        <f>Measures!$C$29</f>
        <v>92</v>
      </c>
      <c r="BR107" s="88">
        <f>Measures!$C$30</f>
        <v>95</v>
      </c>
      <c r="BS107" s="88">
        <f>Measures!$C$31</f>
        <v>70</v>
      </c>
      <c r="BT107" s="64" t="str">
        <f>Code!$M$204</f>
        <v>EF 200</v>
      </c>
      <c r="BU107" s="64" t="str">
        <f>Code!$M$207</f>
        <v>EF 67</v>
      </c>
      <c r="BV107" s="64" t="str">
        <f>Code!$M$208</f>
        <v>EF 70</v>
      </c>
      <c r="BW107" s="64" t="str">
        <f>Code!$M$205</f>
        <v>EF 82</v>
      </c>
      <c r="BX107" s="64" t="s">
        <v>363</v>
      </c>
      <c r="BY107" s="64" t="s">
        <v>239</v>
      </c>
      <c r="BZ107" s="64" t="s">
        <v>240</v>
      </c>
      <c r="CA107" s="64"/>
      <c r="CB107" s="64"/>
      <c r="CC107" s="64"/>
      <c r="CD107" s="64"/>
      <c r="CE107" s="64"/>
      <c r="CF107" s="64"/>
      <c r="CG107" s="64"/>
      <c r="CH107" s="64"/>
      <c r="CI107" s="64"/>
      <c r="CJ107" s="64"/>
      <c r="CK107" s="64"/>
      <c r="CL107" s="64"/>
      <c r="CM107" s="18"/>
      <c r="CN107" s="18"/>
    </row>
    <row r="108" spans="1:92" ht="14.4" x14ac:dyDescent="0.3">
      <c r="A108" s="19" t="s">
        <v>22</v>
      </c>
      <c r="B108" s="31" t="s">
        <v>85</v>
      </c>
      <c r="C108" s="19" t="s">
        <v>87</v>
      </c>
      <c r="D108" s="19">
        <v>5</v>
      </c>
      <c r="E108" s="19">
        <f>VLOOKUP(D108,Lists!$B$3:$C$18,2,FALSE)</f>
        <v>3</v>
      </c>
      <c r="F108" s="19">
        <v>2</v>
      </c>
      <c r="G108" s="19" t="s">
        <v>66</v>
      </c>
      <c r="H108" s="23">
        <v>1990</v>
      </c>
      <c r="I108" s="37">
        <v>0.14016341923318668</v>
      </c>
      <c r="J108" s="36">
        <v>7.1357303575703178E-4</v>
      </c>
      <c r="K108" s="36">
        <f t="shared" si="21"/>
        <v>7.1357303575703178E-4</v>
      </c>
      <c r="L108" s="23">
        <v>3.32</v>
      </c>
      <c r="M108" s="35">
        <v>0.33</v>
      </c>
      <c r="N108" s="35">
        <f t="shared" si="22"/>
        <v>0.33</v>
      </c>
      <c r="O108" s="38">
        <v>6.6787658802177861</v>
      </c>
      <c r="P108" s="38">
        <f t="shared" si="23"/>
        <v>6.6787658802177861</v>
      </c>
      <c r="Q108" s="38">
        <v>1.3361692000000001</v>
      </c>
      <c r="R108" s="38">
        <v>0.96303017419071424</v>
      </c>
      <c r="S108" s="23">
        <v>1.23</v>
      </c>
      <c r="T108" s="23">
        <v>0.87</v>
      </c>
      <c r="U108" s="23">
        <v>10</v>
      </c>
      <c r="V108" s="23">
        <f t="shared" si="24"/>
        <v>10</v>
      </c>
      <c r="W108" s="23">
        <v>78</v>
      </c>
      <c r="X108" s="23">
        <f t="shared" si="25"/>
        <v>78</v>
      </c>
      <c r="Y108" s="23">
        <v>62</v>
      </c>
      <c r="Z108" s="23" t="str">
        <f>Code!$K$204</f>
        <v>EF 86</v>
      </c>
      <c r="AA108" s="23" t="str">
        <f>Code!$K$207</f>
        <v>EF 57</v>
      </c>
      <c r="AB108" s="23" t="str">
        <f>Code!$K$208</f>
        <v>EF 57</v>
      </c>
      <c r="AC108" s="23" t="str">
        <f>Code!$K$205</f>
        <v>EF 57</v>
      </c>
      <c r="AD108" s="23" t="s">
        <v>237</v>
      </c>
      <c r="AE108" s="23" t="s">
        <v>237</v>
      </c>
      <c r="AF108" s="23" t="s">
        <v>237</v>
      </c>
      <c r="AG108" s="39">
        <f t="shared" si="20"/>
        <v>7.1357303575703178E-4</v>
      </c>
      <c r="AH108" s="39">
        <f t="shared" si="26"/>
        <v>7.1357303575703178E-4</v>
      </c>
      <c r="AI108" s="18">
        <f t="shared" si="27"/>
        <v>3.32</v>
      </c>
      <c r="AJ108" s="41">
        <f>Code!$B$23</f>
        <v>0.15</v>
      </c>
      <c r="AK108" s="41">
        <f t="shared" si="28"/>
        <v>0.15</v>
      </c>
      <c r="AL108" s="110">
        <f t="shared" si="29"/>
        <v>6.6787658802177861</v>
      </c>
      <c r="AM108" s="110">
        <f t="shared" si="30"/>
        <v>6.6787658802177861</v>
      </c>
      <c r="AN108" s="110">
        <f t="shared" si="31"/>
        <v>1.3361692000000001</v>
      </c>
      <c r="AO108" s="110">
        <f t="shared" si="32"/>
        <v>0.96303017419071424</v>
      </c>
      <c r="AP108" s="18">
        <f>VLOOKUP(D108,Code!$B$92:$D$107,2,FALSE)</f>
        <v>0.32</v>
      </c>
      <c r="AQ108" s="18">
        <f>VLOOKUP(E108,Code!$B$92:$D$107,3,FALSE)</f>
        <v>0.25</v>
      </c>
      <c r="AR108" s="18">
        <f>Code!$C$132</f>
        <v>14</v>
      </c>
      <c r="AS108" s="18">
        <f t="shared" si="33"/>
        <v>14</v>
      </c>
      <c r="AT108" s="88">
        <f>Code!$C$189</f>
        <v>80</v>
      </c>
      <c r="AU108" s="88">
        <f t="shared" si="34"/>
        <v>80</v>
      </c>
      <c r="AV108" s="88">
        <f>Code!$C$198</f>
        <v>66</v>
      </c>
      <c r="AW108" s="18" t="str">
        <f>Code!$L$204</f>
        <v>EF 95</v>
      </c>
      <c r="AX108" s="64" t="str">
        <f>Code!$L$207</f>
        <v>EF 60</v>
      </c>
      <c r="AY108" s="64" t="str">
        <f>Code!$L$208</f>
        <v>EF 60</v>
      </c>
      <c r="AZ108" s="64" t="str">
        <f>Code!$L$205</f>
        <v>EF 62</v>
      </c>
      <c r="BA108" s="23" t="s">
        <v>237</v>
      </c>
      <c r="BB108" s="23" t="s">
        <v>237</v>
      </c>
      <c r="BC108" s="23" t="s">
        <v>237</v>
      </c>
      <c r="BD108" s="39">
        <f t="shared" si="35"/>
        <v>6.0653708039347702E-4</v>
      </c>
      <c r="BE108" s="39">
        <f t="shared" si="36"/>
        <v>4.9950112502992225E-4</v>
      </c>
      <c r="BF108" s="18">
        <f>Measures!$C$3</f>
        <v>8</v>
      </c>
      <c r="BG108" s="41">
        <f>Measures!$C$4</f>
        <v>0.1</v>
      </c>
      <c r="BH108" s="41">
        <v>0.06</v>
      </c>
      <c r="BI108" s="18">
        <f>VLOOKUP(D108,Measures!$B$6:$C$21,2,FALSE)</f>
        <v>30</v>
      </c>
      <c r="BJ108" s="18">
        <f>Measures!$C$22</f>
        <v>44</v>
      </c>
      <c r="BK108" s="18">
        <f>Measures!$C$23</f>
        <v>19</v>
      </c>
      <c r="BL108" s="18">
        <f>Measures!$C$24</f>
        <v>13</v>
      </c>
      <c r="BM108" s="18">
        <f>Measures!$C$26</f>
        <v>0.32</v>
      </c>
      <c r="BN108" s="18">
        <f>Measures!$D$26</f>
        <v>0.25</v>
      </c>
      <c r="BO108" s="18">
        <f>Measures!$C$27</f>
        <v>14</v>
      </c>
      <c r="BP108" s="18">
        <f>Measures!$C$28</f>
        <v>15</v>
      </c>
      <c r="BQ108" s="88">
        <f>Measures!$C$29</f>
        <v>92</v>
      </c>
      <c r="BR108" s="88">
        <f>Measures!$C$30</f>
        <v>95</v>
      </c>
      <c r="BS108" s="88">
        <f>Measures!$C$31</f>
        <v>70</v>
      </c>
      <c r="BT108" s="64" t="str">
        <f>Code!$M$204</f>
        <v>EF 200</v>
      </c>
      <c r="BU108" s="64" t="str">
        <f>Code!$M$207</f>
        <v>EF 67</v>
      </c>
      <c r="BV108" s="64" t="str">
        <f>Code!$M$208</f>
        <v>EF 70</v>
      </c>
      <c r="BW108" s="64" t="str">
        <f>Code!$M$205</f>
        <v>EF 82</v>
      </c>
      <c r="BX108" s="64" t="s">
        <v>363</v>
      </c>
      <c r="BY108" s="64" t="s">
        <v>239</v>
      </c>
      <c r="BZ108" s="64" t="s">
        <v>240</v>
      </c>
      <c r="CA108" s="64"/>
      <c r="CB108" s="64"/>
      <c r="CC108" s="64"/>
      <c r="CD108" s="64"/>
      <c r="CE108" s="64"/>
      <c r="CF108" s="64"/>
      <c r="CG108" s="64"/>
      <c r="CH108" s="64"/>
      <c r="CI108" s="64"/>
      <c r="CJ108" s="64"/>
      <c r="CK108" s="64"/>
      <c r="CL108" s="64"/>
      <c r="CM108" s="18"/>
      <c r="CN108" s="18"/>
    </row>
    <row r="109" spans="1:92" ht="14.4" x14ac:dyDescent="0.3">
      <c r="A109" s="19" t="s">
        <v>95</v>
      </c>
      <c r="B109" s="31" t="s">
        <v>85</v>
      </c>
      <c r="C109" s="19" t="s">
        <v>71</v>
      </c>
      <c r="D109" s="19">
        <v>5</v>
      </c>
      <c r="E109" s="19">
        <f>VLOOKUP(D109,Lists!$B$3:$C$18,2,FALSE)</f>
        <v>3</v>
      </c>
      <c r="F109" s="19">
        <v>1</v>
      </c>
      <c r="G109" s="19" t="s">
        <v>67</v>
      </c>
      <c r="H109" s="23">
        <v>1810</v>
      </c>
      <c r="I109" s="37">
        <v>0.11502100840336134</v>
      </c>
      <c r="J109" s="36">
        <v>5.1608452609801366E-4</v>
      </c>
      <c r="K109" s="36">
        <f t="shared" si="21"/>
        <v>5.1608452609801366E-4</v>
      </c>
      <c r="L109" s="23">
        <v>3.67</v>
      </c>
      <c r="M109" s="35">
        <v>0.26</v>
      </c>
      <c r="N109" s="35">
        <f t="shared" si="22"/>
        <v>0.26</v>
      </c>
      <c r="O109" s="38">
        <v>10.314814814814815</v>
      </c>
      <c r="P109" s="38">
        <f t="shared" si="23"/>
        <v>10.314814814814815</v>
      </c>
      <c r="Q109" s="38">
        <v>5.9551821</v>
      </c>
      <c r="R109" s="38">
        <v>10.254943899018233</v>
      </c>
      <c r="S109" s="23">
        <v>0.82</v>
      </c>
      <c r="T109" s="23">
        <v>0.79</v>
      </c>
      <c r="U109" s="23">
        <v>10</v>
      </c>
      <c r="V109" s="23">
        <f t="shared" si="24"/>
        <v>10</v>
      </c>
      <c r="W109" s="23">
        <v>78</v>
      </c>
      <c r="X109" s="23">
        <f t="shared" si="25"/>
        <v>78</v>
      </c>
      <c r="Y109" s="23">
        <v>62</v>
      </c>
      <c r="Z109" s="23" t="str">
        <f>Code!$K$204</f>
        <v>EF 86</v>
      </c>
      <c r="AA109" s="23" t="str">
        <f>Code!$K$207</f>
        <v>EF 57</v>
      </c>
      <c r="AB109" s="23" t="str">
        <f>Code!$K$208</f>
        <v>EF 57</v>
      </c>
      <c r="AC109" s="23" t="str">
        <f>Code!$K$205</f>
        <v>EF 57</v>
      </c>
      <c r="AD109" s="23" t="s">
        <v>237</v>
      </c>
      <c r="AE109" s="23" t="s">
        <v>237</v>
      </c>
      <c r="AF109" s="23" t="s">
        <v>237</v>
      </c>
      <c r="AG109" s="39">
        <f t="shared" si="20"/>
        <v>5.1608452609801366E-4</v>
      </c>
      <c r="AH109" s="39">
        <f t="shared" si="26"/>
        <v>5.1608452609801366E-4</v>
      </c>
      <c r="AI109" s="18">
        <f t="shared" si="27"/>
        <v>3.67</v>
      </c>
      <c r="AJ109" s="41">
        <f>Code!$B$23</f>
        <v>0.15</v>
      </c>
      <c r="AK109" s="41">
        <f t="shared" si="28"/>
        <v>0.15</v>
      </c>
      <c r="AL109" s="110">
        <f t="shared" si="29"/>
        <v>10.314814814814815</v>
      </c>
      <c r="AM109" s="110">
        <f t="shared" si="30"/>
        <v>10.314814814814815</v>
      </c>
      <c r="AN109" s="110">
        <f t="shared" si="31"/>
        <v>5.9551821</v>
      </c>
      <c r="AO109" s="110">
        <f t="shared" si="32"/>
        <v>10.254943899018233</v>
      </c>
      <c r="AP109" s="18">
        <f>VLOOKUP(D109,Code!$B$92:$D$107,2,FALSE)</f>
        <v>0.32</v>
      </c>
      <c r="AQ109" s="18">
        <f>VLOOKUP(E109,Code!$B$92:$D$107,3,FALSE)</f>
        <v>0.25</v>
      </c>
      <c r="AR109" s="18">
        <f>Code!$C$132</f>
        <v>14</v>
      </c>
      <c r="AS109" s="18">
        <f t="shared" si="33"/>
        <v>14</v>
      </c>
      <c r="AT109" s="88">
        <f>Code!$C$189</f>
        <v>80</v>
      </c>
      <c r="AU109" s="88">
        <f t="shared" si="34"/>
        <v>80</v>
      </c>
      <c r="AV109" s="88">
        <f>Code!$C$198</f>
        <v>66</v>
      </c>
      <c r="AW109" s="18" t="str">
        <f>Code!$L$204</f>
        <v>EF 95</v>
      </c>
      <c r="AX109" s="64" t="str">
        <f>Code!$L$207</f>
        <v>EF 60</v>
      </c>
      <c r="AY109" s="64" t="str">
        <f>Code!$L$208</f>
        <v>EF 60</v>
      </c>
      <c r="AZ109" s="64" t="str">
        <f>Code!$L$205</f>
        <v>EF 62</v>
      </c>
      <c r="BA109" s="23" t="s">
        <v>237</v>
      </c>
      <c r="BB109" s="23" t="s">
        <v>237</v>
      </c>
      <c r="BC109" s="23" t="s">
        <v>237</v>
      </c>
      <c r="BD109" s="39">
        <f t="shared" si="35"/>
        <v>4.3867184718331158E-4</v>
      </c>
      <c r="BE109" s="39">
        <f t="shared" si="36"/>
        <v>3.6125916826860955E-4</v>
      </c>
      <c r="BF109" s="18">
        <f>Measures!$C$3</f>
        <v>8</v>
      </c>
      <c r="BG109" s="41">
        <f>Measures!$C$4</f>
        <v>0.1</v>
      </c>
      <c r="BH109" s="41">
        <v>0.06</v>
      </c>
      <c r="BI109" s="18">
        <f>VLOOKUP(D109,Measures!$B$6:$C$21,2,FALSE)</f>
        <v>30</v>
      </c>
      <c r="BJ109" s="18">
        <f>Measures!$C$22</f>
        <v>44</v>
      </c>
      <c r="BK109" s="18">
        <f>Measures!$C$23</f>
        <v>19</v>
      </c>
      <c r="BL109" s="18">
        <f>Measures!$C$24</f>
        <v>13</v>
      </c>
      <c r="BM109" s="18">
        <f>Measures!$C$26</f>
        <v>0.32</v>
      </c>
      <c r="BN109" s="18">
        <f>Measures!$D$26</f>
        <v>0.25</v>
      </c>
      <c r="BO109" s="18">
        <f>Measures!$C$27</f>
        <v>14</v>
      </c>
      <c r="BP109" s="18">
        <f>Measures!$C$28</f>
        <v>15</v>
      </c>
      <c r="BQ109" s="88">
        <f>Measures!$C$29</f>
        <v>92</v>
      </c>
      <c r="BR109" s="88">
        <f>Measures!$C$30</f>
        <v>95</v>
      </c>
      <c r="BS109" s="88">
        <f>Measures!$C$31</f>
        <v>70</v>
      </c>
      <c r="BT109" s="64" t="str">
        <f>Code!$M$204</f>
        <v>EF 200</v>
      </c>
      <c r="BU109" s="64" t="str">
        <f>Code!$M$207</f>
        <v>EF 67</v>
      </c>
      <c r="BV109" s="64" t="str">
        <f>Code!$M$208</f>
        <v>EF 70</v>
      </c>
      <c r="BW109" s="64" t="str">
        <f>Code!$M$205</f>
        <v>EF 82</v>
      </c>
      <c r="BX109" s="64" t="s">
        <v>363</v>
      </c>
      <c r="BY109" s="64" t="s">
        <v>239</v>
      </c>
      <c r="BZ109" s="64" t="s">
        <v>240</v>
      </c>
      <c r="CA109" s="64"/>
      <c r="CB109" s="64"/>
      <c r="CC109" s="64"/>
      <c r="CD109" s="64"/>
      <c r="CE109" s="64"/>
      <c r="CF109" s="64"/>
      <c r="CG109" s="64"/>
      <c r="CH109" s="64"/>
      <c r="CI109" s="64"/>
      <c r="CJ109" s="64"/>
      <c r="CK109" s="64"/>
      <c r="CL109" s="64"/>
      <c r="CM109" s="18"/>
      <c r="CN109" s="18"/>
    </row>
    <row r="110" spans="1:92" ht="14.4" x14ac:dyDescent="0.3">
      <c r="A110" s="19" t="s">
        <v>95</v>
      </c>
      <c r="B110" s="31" t="s">
        <v>85</v>
      </c>
      <c r="C110" s="19" t="s">
        <v>71</v>
      </c>
      <c r="D110" s="19">
        <v>5</v>
      </c>
      <c r="E110" s="19">
        <f>VLOOKUP(D110,Lists!$B$3:$C$18,2,FALSE)</f>
        <v>3</v>
      </c>
      <c r="F110" s="19">
        <v>2</v>
      </c>
      <c r="G110" s="19" t="s">
        <v>67</v>
      </c>
      <c r="H110" s="23">
        <v>2400</v>
      </c>
      <c r="I110" s="37">
        <v>0.11502100840336134</v>
      </c>
      <c r="J110" s="36">
        <v>5.1608452609801366E-4</v>
      </c>
      <c r="K110" s="36">
        <f t="shared" si="21"/>
        <v>5.1608452609801366E-4</v>
      </c>
      <c r="L110" s="23">
        <v>3.67</v>
      </c>
      <c r="M110" s="35">
        <v>0.26</v>
      </c>
      <c r="N110" s="35">
        <f t="shared" si="22"/>
        <v>0.26</v>
      </c>
      <c r="O110" s="38">
        <v>10.314814814814815</v>
      </c>
      <c r="P110" s="38">
        <f t="shared" si="23"/>
        <v>10.314814814814815</v>
      </c>
      <c r="Q110" s="38">
        <v>5.9551821</v>
      </c>
      <c r="R110" s="38">
        <v>10.254943899018233</v>
      </c>
      <c r="S110" s="23">
        <v>0.82</v>
      </c>
      <c r="T110" s="23">
        <v>0.79</v>
      </c>
      <c r="U110" s="23">
        <v>10</v>
      </c>
      <c r="V110" s="23">
        <f t="shared" si="24"/>
        <v>10</v>
      </c>
      <c r="W110" s="23">
        <v>78</v>
      </c>
      <c r="X110" s="23">
        <f t="shared" si="25"/>
        <v>78</v>
      </c>
      <c r="Y110" s="23">
        <v>62</v>
      </c>
      <c r="Z110" s="23" t="str">
        <f>Code!$K$204</f>
        <v>EF 86</v>
      </c>
      <c r="AA110" s="23" t="str">
        <f>Code!$K$207</f>
        <v>EF 57</v>
      </c>
      <c r="AB110" s="23" t="str">
        <f>Code!$K$208</f>
        <v>EF 57</v>
      </c>
      <c r="AC110" s="23" t="str">
        <f>Code!$K$205</f>
        <v>EF 57</v>
      </c>
      <c r="AD110" s="23" t="s">
        <v>237</v>
      </c>
      <c r="AE110" s="23" t="s">
        <v>237</v>
      </c>
      <c r="AF110" s="23" t="s">
        <v>237</v>
      </c>
      <c r="AG110" s="39">
        <f t="shared" si="20"/>
        <v>5.1608452609801366E-4</v>
      </c>
      <c r="AH110" s="39">
        <f t="shared" si="26"/>
        <v>5.1608452609801366E-4</v>
      </c>
      <c r="AI110" s="18">
        <f t="shared" si="27"/>
        <v>3.67</v>
      </c>
      <c r="AJ110" s="41">
        <f>Code!$B$23</f>
        <v>0.15</v>
      </c>
      <c r="AK110" s="41">
        <f t="shared" si="28"/>
        <v>0.15</v>
      </c>
      <c r="AL110" s="110">
        <f t="shared" si="29"/>
        <v>10.314814814814815</v>
      </c>
      <c r="AM110" s="110">
        <f t="shared" si="30"/>
        <v>10.314814814814815</v>
      </c>
      <c r="AN110" s="110">
        <f t="shared" si="31"/>
        <v>5.9551821</v>
      </c>
      <c r="AO110" s="110">
        <f t="shared" si="32"/>
        <v>10.254943899018233</v>
      </c>
      <c r="AP110" s="18">
        <f>VLOOKUP(D110,Code!$B$92:$D$107,2,FALSE)</f>
        <v>0.32</v>
      </c>
      <c r="AQ110" s="18">
        <f>VLOOKUP(E110,Code!$B$92:$D$107,3,FALSE)</f>
        <v>0.25</v>
      </c>
      <c r="AR110" s="18">
        <f>Code!$C$132</f>
        <v>14</v>
      </c>
      <c r="AS110" s="18">
        <f t="shared" si="33"/>
        <v>14</v>
      </c>
      <c r="AT110" s="88">
        <f>Code!$C$189</f>
        <v>80</v>
      </c>
      <c r="AU110" s="88">
        <f t="shared" si="34"/>
        <v>80</v>
      </c>
      <c r="AV110" s="88">
        <f>Code!$C$198</f>
        <v>66</v>
      </c>
      <c r="AW110" s="18" t="str">
        <f>Code!$L$204</f>
        <v>EF 95</v>
      </c>
      <c r="AX110" s="64" t="str">
        <f>Code!$L$207</f>
        <v>EF 60</v>
      </c>
      <c r="AY110" s="64" t="str">
        <f>Code!$L$208</f>
        <v>EF 60</v>
      </c>
      <c r="AZ110" s="64" t="str">
        <f>Code!$L$205</f>
        <v>EF 62</v>
      </c>
      <c r="BA110" s="23" t="s">
        <v>237</v>
      </c>
      <c r="BB110" s="23" t="s">
        <v>237</v>
      </c>
      <c r="BC110" s="23" t="s">
        <v>237</v>
      </c>
      <c r="BD110" s="39">
        <f t="shared" si="35"/>
        <v>4.3867184718331158E-4</v>
      </c>
      <c r="BE110" s="39">
        <f t="shared" si="36"/>
        <v>3.6125916826860955E-4</v>
      </c>
      <c r="BF110" s="18">
        <f>Measures!$C$3</f>
        <v>8</v>
      </c>
      <c r="BG110" s="41">
        <f>Measures!$C$4</f>
        <v>0.1</v>
      </c>
      <c r="BH110" s="41">
        <v>0.06</v>
      </c>
      <c r="BI110" s="18">
        <f>VLOOKUP(D110,Measures!$B$6:$C$21,2,FALSE)</f>
        <v>30</v>
      </c>
      <c r="BJ110" s="18">
        <f>Measures!$C$22</f>
        <v>44</v>
      </c>
      <c r="BK110" s="18">
        <f>Measures!$C$23</f>
        <v>19</v>
      </c>
      <c r="BL110" s="18">
        <f>Measures!$C$24</f>
        <v>13</v>
      </c>
      <c r="BM110" s="18">
        <f>Measures!$C$26</f>
        <v>0.32</v>
      </c>
      <c r="BN110" s="18">
        <f>Measures!$D$26</f>
        <v>0.25</v>
      </c>
      <c r="BO110" s="18">
        <f>Measures!$C$27</f>
        <v>14</v>
      </c>
      <c r="BP110" s="18">
        <f>Measures!$C$28</f>
        <v>15</v>
      </c>
      <c r="BQ110" s="88">
        <f>Measures!$C$29</f>
        <v>92</v>
      </c>
      <c r="BR110" s="88">
        <f>Measures!$C$30</f>
        <v>95</v>
      </c>
      <c r="BS110" s="88">
        <f>Measures!$C$31</f>
        <v>70</v>
      </c>
      <c r="BT110" s="64" t="str">
        <f>Code!$M$204</f>
        <v>EF 200</v>
      </c>
      <c r="BU110" s="64" t="str">
        <f>Code!$M$207</f>
        <v>EF 67</v>
      </c>
      <c r="BV110" s="64" t="str">
        <f>Code!$M$208</f>
        <v>EF 70</v>
      </c>
      <c r="BW110" s="64" t="str">
        <f>Code!$M$205</f>
        <v>EF 82</v>
      </c>
      <c r="BX110" s="64" t="s">
        <v>363</v>
      </c>
      <c r="BY110" s="64" t="s">
        <v>239</v>
      </c>
      <c r="BZ110" s="64" t="s">
        <v>240</v>
      </c>
      <c r="CA110" s="64"/>
      <c r="CB110" s="64"/>
      <c r="CC110" s="64"/>
      <c r="CD110" s="64"/>
      <c r="CE110" s="64"/>
      <c r="CF110" s="64"/>
      <c r="CG110" s="64"/>
      <c r="CH110" s="64"/>
      <c r="CI110" s="64"/>
      <c r="CJ110" s="64"/>
      <c r="CK110" s="64"/>
      <c r="CL110" s="64"/>
      <c r="CM110" s="18"/>
      <c r="CN110" s="18"/>
    </row>
    <row r="111" spans="1:92" ht="14.4" x14ac:dyDescent="0.3">
      <c r="A111" s="19" t="s">
        <v>22</v>
      </c>
      <c r="B111" s="31" t="s">
        <v>85</v>
      </c>
      <c r="C111" s="19" t="s">
        <v>71</v>
      </c>
      <c r="D111" s="19">
        <v>5</v>
      </c>
      <c r="E111" s="19">
        <f>VLOOKUP(D111,Lists!$B$3:$C$18,2,FALSE)</f>
        <v>3</v>
      </c>
      <c r="F111" s="19">
        <v>1</v>
      </c>
      <c r="G111" s="19" t="s">
        <v>67</v>
      </c>
      <c r="H111" s="23">
        <v>1810</v>
      </c>
      <c r="I111" s="37">
        <v>0.11502100840336134</v>
      </c>
      <c r="J111" s="36">
        <v>5.1608452609801366E-4</v>
      </c>
      <c r="K111" s="36">
        <f t="shared" si="21"/>
        <v>5.1608452609801366E-4</v>
      </c>
      <c r="L111" s="23">
        <v>3.67</v>
      </c>
      <c r="M111" s="35">
        <v>0.26</v>
      </c>
      <c r="N111" s="35">
        <f t="shared" si="22"/>
        <v>0.26</v>
      </c>
      <c r="O111" s="38">
        <v>10.314814814814815</v>
      </c>
      <c r="P111" s="38">
        <f t="shared" si="23"/>
        <v>10.314814814814815</v>
      </c>
      <c r="Q111" s="38">
        <v>5.9551821</v>
      </c>
      <c r="R111" s="38">
        <v>10.254943899018233</v>
      </c>
      <c r="S111" s="23">
        <v>0.82</v>
      </c>
      <c r="T111" s="23">
        <v>0.79</v>
      </c>
      <c r="U111" s="23">
        <v>10</v>
      </c>
      <c r="V111" s="23">
        <f t="shared" si="24"/>
        <v>10</v>
      </c>
      <c r="W111" s="23">
        <v>78</v>
      </c>
      <c r="X111" s="23">
        <f t="shared" si="25"/>
        <v>78</v>
      </c>
      <c r="Y111" s="23">
        <v>62</v>
      </c>
      <c r="Z111" s="23" t="str">
        <f>Code!$K$204</f>
        <v>EF 86</v>
      </c>
      <c r="AA111" s="23" t="str">
        <f>Code!$K$207</f>
        <v>EF 57</v>
      </c>
      <c r="AB111" s="23" t="str">
        <f>Code!$K$208</f>
        <v>EF 57</v>
      </c>
      <c r="AC111" s="23" t="str">
        <f>Code!$K$205</f>
        <v>EF 57</v>
      </c>
      <c r="AD111" s="23" t="s">
        <v>237</v>
      </c>
      <c r="AE111" s="23" t="s">
        <v>237</v>
      </c>
      <c r="AF111" s="23" t="s">
        <v>237</v>
      </c>
      <c r="AG111" s="39">
        <f t="shared" si="20"/>
        <v>5.1608452609801366E-4</v>
      </c>
      <c r="AH111" s="39">
        <f t="shared" si="26"/>
        <v>5.1608452609801366E-4</v>
      </c>
      <c r="AI111" s="18">
        <f t="shared" si="27"/>
        <v>3.67</v>
      </c>
      <c r="AJ111" s="41">
        <f>Code!$B$23</f>
        <v>0.15</v>
      </c>
      <c r="AK111" s="41">
        <f t="shared" si="28"/>
        <v>0.15</v>
      </c>
      <c r="AL111" s="110">
        <f t="shared" si="29"/>
        <v>10.314814814814815</v>
      </c>
      <c r="AM111" s="110">
        <f t="shared" si="30"/>
        <v>10.314814814814815</v>
      </c>
      <c r="AN111" s="110">
        <f t="shared" si="31"/>
        <v>5.9551821</v>
      </c>
      <c r="AO111" s="110">
        <f t="shared" si="32"/>
        <v>10.254943899018233</v>
      </c>
      <c r="AP111" s="18">
        <f>VLOOKUP(D111,Code!$B$92:$D$107,2,FALSE)</f>
        <v>0.32</v>
      </c>
      <c r="AQ111" s="18">
        <f>VLOOKUP(E111,Code!$B$92:$D$107,3,FALSE)</f>
        <v>0.25</v>
      </c>
      <c r="AR111" s="18">
        <f>Code!$C$132</f>
        <v>14</v>
      </c>
      <c r="AS111" s="18">
        <f t="shared" si="33"/>
        <v>14</v>
      </c>
      <c r="AT111" s="88">
        <f>Code!$C$189</f>
        <v>80</v>
      </c>
      <c r="AU111" s="88">
        <f t="shared" si="34"/>
        <v>80</v>
      </c>
      <c r="AV111" s="88">
        <f>Code!$C$198</f>
        <v>66</v>
      </c>
      <c r="AW111" s="18" t="str">
        <f>Code!$L$204</f>
        <v>EF 95</v>
      </c>
      <c r="AX111" s="64" t="str">
        <f>Code!$L$207</f>
        <v>EF 60</v>
      </c>
      <c r="AY111" s="64" t="str">
        <f>Code!$L$208</f>
        <v>EF 60</v>
      </c>
      <c r="AZ111" s="64" t="str">
        <f>Code!$L$205</f>
        <v>EF 62</v>
      </c>
      <c r="BA111" s="23" t="s">
        <v>237</v>
      </c>
      <c r="BB111" s="23" t="s">
        <v>237</v>
      </c>
      <c r="BC111" s="23" t="s">
        <v>237</v>
      </c>
      <c r="BD111" s="39">
        <f t="shared" si="35"/>
        <v>4.3867184718331158E-4</v>
      </c>
      <c r="BE111" s="39">
        <f t="shared" si="36"/>
        <v>3.6125916826860955E-4</v>
      </c>
      <c r="BF111" s="18">
        <f>Measures!$C$3</f>
        <v>8</v>
      </c>
      <c r="BG111" s="41">
        <f>Measures!$C$4</f>
        <v>0.1</v>
      </c>
      <c r="BH111" s="41">
        <v>0.06</v>
      </c>
      <c r="BI111" s="18">
        <f>VLOOKUP(D111,Measures!$B$6:$C$21,2,FALSE)</f>
        <v>30</v>
      </c>
      <c r="BJ111" s="18">
        <f>Measures!$C$22</f>
        <v>44</v>
      </c>
      <c r="BK111" s="18">
        <f>Measures!$C$23</f>
        <v>19</v>
      </c>
      <c r="BL111" s="18">
        <f>Measures!$C$24</f>
        <v>13</v>
      </c>
      <c r="BM111" s="18">
        <f>Measures!$C$26</f>
        <v>0.32</v>
      </c>
      <c r="BN111" s="18">
        <f>Measures!$D$26</f>
        <v>0.25</v>
      </c>
      <c r="BO111" s="18">
        <f>Measures!$C$27</f>
        <v>14</v>
      </c>
      <c r="BP111" s="18">
        <f>Measures!$C$28</f>
        <v>15</v>
      </c>
      <c r="BQ111" s="88">
        <f>Measures!$C$29</f>
        <v>92</v>
      </c>
      <c r="BR111" s="88">
        <f>Measures!$C$30</f>
        <v>95</v>
      </c>
      <c r="BS111" s="88">
        <f>Measures!$C$31</f>
        <v>70</v>
      </c>
      <c r="BT111" s="64" t="str">
        <f>Code!$M$204</f>
        <v>EF 200</v>
      </c>
      <c r="BU111" s="64" t="str">
        <f>Code!$M$207</f>
        <v>EF 67</v>
      </c>
      <c r="BV111" s="64" t="str">
        <f>Code!$M$208</f>
        <v>EF 70</v>
      </c>
      <c r="BW111" s="64" t="str">
        <f>Code!$M$205</f>
        <v>EF 82</v>
      </c>
      <c r="BX111" s="64" t="s">
        <v>363</v>
      </c>
      <c r="BY111" s="64" t="s">
        <v>239</v>
      </c>
      <c r="BZ111" s="64" t="s">
        <v>240</v>
      </c>
      <c r="CA111" s="64"/>
      <c r="CB111" s="64"/>
      <c r="CC111" s="64"/>
      <c r="CD111" s="64"/>
      <c r="CE111" s="64"/>
      <c r="CF111" s="64"/>
      <c r="CG111" s="64"/>
      <c r="CH111" s="64"/>
      <c r="CI111" s="64"/>
      <c r="CJ111" s="64"/>
      <c r="CK111" s="64"/>
      <c r="CL111" s="64"/>
      <c r="CM111" s="18"/>
      <c r="CN111" s="18"/>
    </row>
    <row r="112" spans="1:92" ht="14.4" x14ac:dyDescent="0.3">
      <c r="A112" s="19" t="s">
        <v>22</v>
      </c>
      <c r="B112" s="31" t="s">
        <v>85</v>
      </c>
      <c r="C112" s="19" t="s">
        <v>71</v>
      </c>
      <c r="D112" s="19">
        <v>5</v>
      </c>
      <c r="E112" s="19">
        <f>VLOOKUP(D112,Lists!$B$3:$C$18,2,FALSE)</f>
        <v>3</v>
      </c>
      <c r="F112" s="19">
        <v>2</v>
      </c>
      <c r="G112" s="19" t="s">
        <v>67</v>
      </c>
      <c r="H112" s="23">
        <v>2400</v>
      </c>
      <c r="I112" s="37">
        <v>0.11502100840336134</v>
      </c>
      <c r="J112" s="36">
        <v>5.1608452609801366E-4</v>
      </c>
      <c r="K112" s="36">
        <f t="shared" si="21"/>
        <v>5.1608452609801366E-4</v>
      </c>
      <c r="L112" s="23">
        <v>3.67</v>
      </c>
      <c r="M112" s="35">
        <v>0.26</v>
      </c>
      <c r="N112" s="35">
        <f t="shared" si="22"/>
        <v>0.26</v>
      </c>
      <c r="O112" s="38">
        <v>10.314814814814815</v>
      </c>
      <c r="P112" s="38">
        <f t="shared" si="23"/>
        <v>10.314814814814815</v>
      </c>
      <c r="Q112" s="38">
        <v>5.9551821</v>
      </c>
      <c r="R112" s="38">
        <v>10.254943899018233</v>
      </c>
      <c r="S112" s="23">
        <v>0.82</v>
      </c>
      <c r="T112" s="23">
        <v>0.79</v>
      </c>
      <c r="U112" s="23">
        <v>10</v>
      </c>
      <c r="V112" s="23">
        <f t="shared" si="24"/>
        <v>10</v>
      </c>
      <c r="W112" s="23">
        <v>78</v>
      </c>
      <c r="X112" s="23">
        <f t="shared" si="25"/>
        <v>78</v>
      </c>
      <c r="Y112" s="23">
        <v>62</v>
      </c>
      <c r="Z112" s="23" t="str">
        <f>Code!$K$204</f>
        <v>EF 86</v>
      </c>
      <c r="AA112" s="23" t="str">
        <f>Code!$K$207</f>
        <v>EF 57</v>
      </c>
      <c r="AB112" s="23" t="str">
        <f>Code!$K$208</f>
        <v>EF 57</v>
      </c>
      <c r="AC112" s="23" t="str">
        <f>Code!$K$205</f>
        <v>EF 57</v>
      </c>
      <c r="AD112" s="23" t="s">
        <v>237</v>
      </c>
      <c r="AE112" s="23" t="s">
        <v>237</v>
      </c>
      <c r="AF112" s="23" t="s">
        <v>237</v>
      </c>
      <c r="AG112" s="39">
        <f t="shared" si="20"/>
        <v>5.1608452609801366E-4</v>
      </c>
      <c r="AH112" s="39">
        <f t="shared" si="26"/>
        <v>5.1608452609801366E-4</v>
      </c>
      <c r="AI112" s="18">
        <f t="shared" si="27"/>
        <v>3.67</v>
      </c>
      <c r="AJ112" s="41">
        <f>Code!$B$23</f>
        <v>0.15</v>
      </c>
      <c r="AK112" s="41">
        <f t="shared" si="28"/>
        <v>0.15</v>
      </c>
      <c r="AL112" s="110">
        <f t="shared" si="29"/>
        <v>10.314814814814815</v>
      </c>
      <c r="AM112" s="110">
        <f t="shared" si="30"/>
        <v>10.314814814814815</v>
      </c>
      <c r="AN112" s="110">
        <f t="shared" si="31"/>
        <v>5.9551821</v>
      </c>
      <c r="AO112" s="110">
        <f t="shared" si="32"/>
        <v>10.254943899018233</v>
      </c>
      <c r="AP112" s="18">
        <f>VLOOKUP(D112,Code!$B$92:$D$107,2,FALSE)</f>
        <v>0.32</v>
      </c>
      <c r="AQ112" s="18">
        <f>VLOOKUP(E112,Code!$B$92:$D$107,3,FALSE)</f>
        <v>0.25</v>
      </c>
      <c r="AR112" s="18">
        <f>Code!$C$132</f>
        <v>14</v>
      </c>
      <c r="AS112" s="18">
        <f t="shared" si="33"/>
        <v>14</v>
      </c>
      <c r="AT112" s="88">
        <f>Code!$C$189</f>
        <v>80</v>
      </c>
      <c r="AU112" s="88">
        <f t="shared" si="34"/>
        <v>80</v>
      </c>
      <c r="AV112" s="88">
        <f>Code!$C$198</f>
        <v>66</v>
      </c>
      <c r="AW112" s="18" t="str">
        <f>Code!$L$204</f>
        <v>EF 95</v>
      </c>
      <c r="AX112" s="64" t="str">
        <f>Code!$L$207</f>
        <v>EF 60</v>
      </c>
      <c r="AY112" s="64" t="str">
        <f>Code!$L$208</f>
        <v>EF 60</v>
      </c>
      <c r="AZ112" s="64" t="str">
        <f>Code!$L$205</f>
        <v>EF 62</v>
      </c>
      <c r="BA112" s="23" t="s">
        <v>237</v>
      </c>
      <c r="BB112" s="23" t="s">
        <v>237</v>
      </c>
      <c r="BC112" s="23" t="s">
        <v>237</v>
      </c>
      <c r="BD112" s="39">
        <f t="shared" si="35"/>
        <v>4.3867184718331158E-4</v>
      </c>
      <c r="BE112" s="39">
        <f t="shared" si="36"/>
        <v>3.6125916826860955E-4</v>
      </c>
      <c r="BF112" s="18">
        <f>Measures!$C$3</f>
        <v>8</v>
      </c>
      <c r="BG112" s="41">
        <f>Measures!$C$4</f>
        <v>0.1</v>
      </c>
      <c r="BH112" s="41">
        <v>0.06</v>
      </c>
      <c r="BI112" s="18">
        <f>VLOOKUP(D112,Measures!$B$6:$C$21,2,FALSE)</f>
        <v>30</v>
      </c>
      <c r="BJ112" s="18">
        <f>Measures!$C$22</f>
        <v>44</v>
      </c>
      <c r="BK112" s="18">
        <f>Measures!$C$23</f>
        <v>19</v>
      </c>
      <c r="BL112" s="18">
        <f>Measures!$C$24</f>
        <v>13</v>
      </c>
      <c r="BM112" s="18">
        <f>Measures!$C$26</f>
        <v>0.32</v>
      </c>
      <c r="BN112" s="18">
        <f>Measures!$D$26</f>
        <v>0.25</v>
      </c>
      <c r="BO112" s="18">
        <f>Measures!$C$27</f>
        <v>14</v>
      </c>
      <c r="BP112" s="18">
        <f>Measures!$C$28</f>
        <v>15</v>
      </c>
      <c r="BQ112" s="88">
        <f>Measures!$C$29</f>
        <v>92</v>
      </c>
      <c r="BR112" s="88">
        <f>Measures!$C$30</f>
        <v>95</v>
      </c>
      <c r="BS112" s="88">
        <f>Measures!$C$31</f>
        <v>70</v>
      </c>
      <c r="BT112" s="64" t="str">
        <f>Code!$M$204</f>
        <v>EF 200</v>
      </c>
      <c r="BU112" s="64" t="str">
        <f>Code!$M$207</f>
        <v>EF 67</v>
      </c>
      <c r="BV112" s="64" t="str">
        <f>Code!$M$208</f>
        <v>EF 70</v>
      </c>
      <c r="BW112" s="64" t="str">
        <f>Code!$M$205</f>
        <v>EF 82</v>
      </c>
      <c r="BX112" s="64" t="s">
        <v>363</v>
      </c>
      <c r="BY112" s="64" t="s">
        <v>239</v>
      </c>
      <c r="BZ112" s="64" t="s">
        <v>240</v>
      </c>
      <c r="CA112" s="64"/>
      <c r="CB112" s="64"/>
      <c r="CC112" s="64"/>
      <c r="CD112" s="64"/>
      <c r="CE112" s="64"/>
      <c r="CF112" s="64"/>
      <c r="CG112" s="64"/>
      <c r="CH112" s="64"/>
      <c r="CI112" s="64"/>
      <c r="CJ112" s="64"/>
      <c r="CK112" s="64"/>
      <c r="CL112" s="64"/>
      <c r="CM112" s="18"/>
      <c r="CN112" s="18"/>
    </row>
    <row r="113" spans="1:92" ht="14.4" x14ac:dyDescent="0.3">
      <c r="A113" s="19" t="s">
        <v>95</v>
      </c>
      <c r="B113" s="31" t="s">
        <v>85</v>
      </c>
      <c r="C113" s="19" t="s">
        <v>87</v>
      </c>
      <c r="D113" s="19">
        <v>5</v>
      </c>
      <c r="E113" s="19">
        <f>VLOOKUP(D113,Lists!$B$3:$C$18,2,FALSE)</f>
        <v>3</v>
      </c>
      <c r="F113" s="19">
        <v>1</v>
      </c>
      <c r="G113" s="19" t="s">
        <v>67</v>
      </c>
      <c r="H113" s="23">
        <v>1810</v>
      </c>
      <c r="I113" s="37">
        <v>0.11502100840336134</v>
      </c>
      <c r="J113" s="36">
        <v>5.1608452609801366E-4</v>
      </c>
      <c r="K113" s="36">
        <f t="shared" si="21"/>
        <v>5.1608452609801366E-4</v>
      </c>
      <c r="L113" s="23">
        <v>3.67</v>
      </c>
      <c r="M113" s="35">
        <v>0.26</v>
      </c>
      <c r="N113" s="35">
        <f t="shared" si="22"/>
        <v>0.26</v>
      </c>
      <c r="O113" s="38">
        <v>10.314814814814815</v>
      </c>
      <c r="P113" s="38">
        <f t="shared" si="23"/>
        <v>10.314814814814815</v>
      </c>
      <c r="Q113" s="38">
        <v>5.9551821</v>
      </c>
      <c r="R113" s="38">
        <v>10.254943899018233</v>
      </c>
      <c r="S113" s="23">
        <v>0.82</v>
      </c>
      <c r="T113" s="23">
        <v>0.79</v>
      </c>
      <c r="U113" s="23">
        <v>10</v>
      </c>
      <c r="V113" s="23">
        <f t="shared" si="24"/>
        <v>10</v>
      </c>
      <c r="W113" s="23">
        <v>78</v>
      </c>
      <c r="X113" s="23">
        <f t="shared" si="25"/>
        <v>78</v>
      </c>
      <c r="Y113" s="23">
        <v>62</v>
      </c>
      <c r="Z113" s="23" t="str">
        <f>Code!$K$204</f>
        <v>EF 86</v>
      </c>
      <c r="AA113" s="23" t="str">
        <f>Code!$K$207</f>
        <v>EF 57</v>
      </c>
      <c r="AB113" s="23" t="str">
        <f>Code!$K$208</f>
        <v>EF 57</v>
      </c>
      <c r="AC113" s="23" t="str">
        <f>Code!$K$205</f>
        <v>EF 57</v>
      </c>
      <c r="AD113" s="23" t="s">
        <v>237</v>
      </c>
      <c r="AE113" s="23" t="s">
        <v>237</v>
      </c>
      <c r="AF113" s="23" t="s">
        <v>237</v>
      </c>
      <c r="AG113" s="39">
        <f t="shared" si="20"/>
        <v>5.1608452609801366E-4</v>
      </c>
      <c r="AH113" s="39">
        <f t="shared" si="26"/>
        <v>5.1608452609801366E-4</v>
      </c>
      <c r="AI113" s="18">
        <f t="shared" si="27"/>
        <v>3.67</v>
      </c>
      <c r="AJ113" s="41">
        <f>Code!$B$23</f>
        <v>0.15</v>
      </c>
      <c r="AK113" s="41">
        <f t="shared" si="28"/>
        <v>0.15</v>
      </c>
      <c r="AL113" s="110">
        <f t="shared" si="29"/>
        <v>10.314814814814815</v>
      </c>
      <c r="AM113" s="110">
        <f t="shared" si="30"/>
        <v>10.314814814814815</v>
      </c>
      <c r="AN113" s="110">
        <f t="shared" si="31"/>
        <v>5.9551821</v>
      </c>
      <c r="AO113" s="110">
        <f t="shared" si="32"/>
        <v>10.254943899018233</v>
      </c>
      <c r="AP113" s="18">
        <f>VLOOKUP(D113,Code!$B$92:$D$107,2,FALSE)</f>
        <v>0.32</v>
      </c>
      <c r="AQ113" s="18">
        <f>VLOOKUP(E113,Code!$B$92:$D$107,3,FALSE)</f>
        <v>0.25</v>
      </c>
      <c r="AR113" s="18">
        <f>Code!$C$132</f>
        <v>14</v>
      </c>
      <c r="AS113" s="18">
        <f t="shared" si="33"/>
        <v>14</v>
      </c>
      <c r="AT113" s="88">
        <f>Code!$C$189</f>
        <v>80</v>
      </c>
      <c r="AU113" s="88">
        <f t="shared" si="34"/>
        <v>80</v>
      </c>
      <c r="AV113" s="88">
        <f>Code!$C$198</f>
        <v>66</v>
      </c>
      <c r="AW113" s="18" t="str">
        <f>Code!$L$204</f>
        <v>EF 95</v>
      </c>
      <c r="AX113" s="64" t="str">
        <f>Code!$L$207</f>
        <v>EF 60</v>
      </c>
      <c r="AY113" s="64" t="str">
        <f>Code!$L$208</f>
        <v>EF 60</v>
      </c>
      <c r="AZ113" s="64" t="str">
        <f>Code!$L$205</f>
        <v>EF 62</v>
      </c>
      <c r="BA113" s="23" t="s">
        <v>237</v>
      </c>
      <c r="BB113" s="23" t="s">
        <v>237</v>
      </c>
      <c r="BC113" s="23" t="s">
        <v>237</v>
      </c>
      <c r="BD113" s="39">
        <f t="shared" si="35"/>
        <v>4.3867184718331158E-4</v>
      </c>
      <c r="BE113" s="39">
        <f t="shared" si="36"/>
        <v>3.6125916826860955E-4</v>
      </c>
      <c r="BF113" s="18">
        <f>Measures!$C$3</f>
        <v>8</v>
      </c>
      <c r="BG113" s="41">
        <f>Measures!$C$4</f>
        <v>0.1</v>
      </c>
      <c r="BH113" s="41">
        <v>0.06</v>
      </c>
      <c r="BI113" s="18">
        <f>VLOOKUP(D113,Measures!$B$6:$C$21,2,FALSE)</f>
        <v>30</v>
      </c>
      <c r="BJ113" s="18">
        <f>Measures!$C$22</f>
        <v>44</v>
      </c>
      <c r="BK113" s="18">
        <f>Measures!$C$23</f>
        <v>19</v>
      </c>
      <c r="BL113" s="18">
        <f>Measures!$C$24</f>
        <v>13</v>
      </c>
      <c r="BM113" s="18">
        <f>Measures!$C$26</f>
        <v>0.32</v>
      </c>
      <c r="BN113" s="18">
        <f>Measures!$D$26</f>
        <v>0.25</v>
      </c>
      <c r="BO113" s="18">
        <f>Measures!$C$27</f>
        <v>14</v>
      </c>
      <c r="BP113" s="18">
        <f>Measures!$C$28</f>
        <v>15</v>
      </c>
      <c r="BQ113" s="88">
        <f>Measures!$C$29</f>
        <v>92</v>
      </c>
      <c r="BR113" s="88">
        <f>Measures!$C$30</f>
        <v>95</v>
      </c>
      <c r="BS113" s="88">
        <f>Measures!$C$31</f>
        <v>70</v>
      </c>
      <c r="BT113" s="64" t="str">
        <f>Code!$M$204</f>
        <v>EF 200</v>
      </c>
      <c r="BU113" s="64" t="str">
        <f>Code!$M$207</f>
        <v>EF 67</v>
      </c>
      <c r="BV113" s="64" t="str">
        <f>Code!$M$208</f>
        <v>EF 70</v>
      </c>
      <c r="BW113" s="64" t="str">
        <f>Code!$M$205</f>
        <v>EF 82</v>
      </c>
      <c r="BX113" s="64" t="s">
        <v>363</v>
      </c>
      <c r="BY113" s="64" t="s">
        <v>239</v>
      </c>
      <c r="BZ113" s="64" t="s">
        <v>240</v>
      </c>
      <c r="CA113" s="64"/>
      <c r="CB113" s="64"/>
      <c r="CC113" s="64"/>
      <c r="CD113" s="64"/>
      <c r="CE113" s="64"/>
      <c r="CF113" s="64"/>
      <c r="CG113" s="64"/>
      <c r="CH113" s="64"/>
      <c r="CI113" s="64"/>
      <c r="CJ113" s="64"/>
      <c r="CK113" s="64"/>
      <c r="CL113" s="64"/>
      <c r="CM113" s="18"/>
      <c r="CN113" s="18"/>
    </row>
    <row r="114" spans="1:92" ht="14.4" x14ac:dyDescent="0.3">
      <c r="A114" s="19" t="s">
        <v>95</v>
      </c>
      <c r="B114" s="31" t="s">
        <v>85</v>
      </c>
      <c r="C114" s="19" t="s">
        <v>87</v>
      </c>
      <c r="D114" s="19">
        <v>5</v>
      </c>
      <c r="E114" s="19">
        <f>VLOOKUP(D114,Lists!$B$3:$C$18,2,FALSE)</f>
        <v>3</v>
      </c>
      <c r="F114" s="19">
        <v>2</v>
      </c>
      <c r="G114" s="19" t="s">
        <v>67</v>
      </c>
      <c r="H114" s="23">
        <v>2400</v>
      </c>
      <c r="I114" s="37">
        <v>0.11502100840336134</v>
      </c>
      <c r="J114" s="36">
        <v>5.1608452609801366E-4</v>
      </c>
      <c r="K114" s="36">
        <f t="shared" si="21"/>
        <v>5.1608452609801366E-4</v>
      </c>
      <c r="L114" s="23">
        <v>3.67</v>
      </c>
      <c r="M114" s="35">
        <v>0.26</v>
      </c>
      <c r="N114" s="35">
        <f t="shared" si="22"/>
        <v>0.26</v>
      </c>
      <c r="O114" s="38">
        <v>10.314814814814815</v>
      </c>
      <c r="P114" s="38">
        <f t="shared" si="23"/>
        <v>10.314814814814815</v>
      </c>
      <c r="Q114" s="38">
        <v>5.9551821</v>
      </c>
      <c r="R114" s="38">
        <v>10.254943899018233</v>
      </c>
      <c r="S114" s="23">
        <v>0.82</v>
      </c>
      <c r="T114" s="23">
        <v>0.79</v>
      </c>
      <c r="U114" s="23">
        <v>10</v>
      </c>
      <c r="V114" s="23">
        <f t="shared" si="24"/>
        <v>10</v>
      </c>
      <c r="W114" s="23">
        <v>78</v>
      </c>
      <c r="X114" s="23">
        <f t="shared" si="25"/>
        <v>78</v>
      </c>
      <c r="Y114" s="23">
        <v>62</v>
      </c>
      <c r="Z114" s="23" t="str">
        <f>Code!$K$204</f>
        <v>EF 86</v>
      </c>
      <c r="AA114" s="23" t="str">
        <f>Code!$K$207</f>
        <v>EF 57</v>
      </c>
      <c r="AB114" s="23" t="str">
        <f>Code!$K$208</f>
        <v>EF 57</v>
      </c>
      <c r="AC114" s="23" t="str">
        <f>Code!$K$205</f>
        <v>EF 57</v>
      </c>
      <c r="AD114" s="23" t="s">
        <v>237</v>
      </c>
      <c r="AE114" s="23" t="s">
        <v>237</v>
      </c>
      <c r="AF114" s="23" t="s">
        <v>237</v>
      </c>
      <c r="AG114" s="39">
        <f t="shared" si="20"/>
        <v>5.1608452609801366E-4</v>
      </c>
      <c r="AH114" s="39">
        <f t="shared" si="26"/>
        <v>5.1608452609801366E-4</v>
      </c>
      <c r="AI114" s="18">
        <f t="shared" si="27"/>
        <v>3.67</v>
      </c>
      <c r="AJ114" s="41">
        <f>Code!$B$23</f>
        <v>0.15</v>
      </c>
      <c r="AK114" s="41">
        <f t="shared" si="28"/>
        <v>0.15</v>
      </c>
      <c r="AL114" s="110">
        <f t="shared" si="29"/>
        <v>10.314814814814815</v>
      </c>
      <c r="AM114" s="110">
        <f t="shared" si="30"/>
        <v>10.314814814814815</v>
      </c>
      <c r="AN114" s="110">
        <f t="shared" si="31"/>
        <v>5.9551821</v>
      </c>
      <c r="AO114" s="110">
        <f t="shared" si="32"/>
        <v>10.254943899018233</v>
      </c>
      <c r="AP114" s="18">
        <f>VLOOKUP(D114,Code!$B$92:$D$107,2,FALSE)</f>
        <v>0.32</v>
      </c>
      <c r="AQ114" s="18">
        <f>VLOOKUP(E114,Code!$B$92:$D$107,3,FALSE)</f>
        <v>0.25</v>
      </c>
      <c r="AR114" s="18">
        <f>Code!$C$132</f>
        <v>14</v>
      </c>
      <c r="AS114" s="18">
        <f t="shared" si="33"/>
        <v>14</v>
      </c>
      <c r="AT114" s="88">
        <f>Code!$C$189</f>
        <v>80</v>
      </c>
      <c r="AU114" s="88">
        <f t="shared" si="34"/>
        <v>80</v>
      </c>
      <c r="AV114" s="88">
        <f>Code!$C$198</f>
        <v>66</v>
      </c>
      <c r="AW114" s="18" t="str">
        <f>Code!$L$204</f>
        <v>EF 95</v>
      </c>
      <c r="AX114" s="64" t="str">
        <f>Code!$L$207</f>
        <v>EF 60</v>
      </c>
      <c r="AY114" s="64" t="str">
        <f>Code!$L$208</f>
        <v>EF 60</v>
      </c>
      <c r="AZ114" s="64" t="str">
        <f>Code!$L$205</f>
        <v>EF 62</v>
      </c>
      <c r="BA114" s="23" t="s">
        <v>237</v>
      </c>
      <c r="BB114" s="23" t="s">
        <v>237</v>
      </c>
      <c r="BC114" s="23" t="s">
        <v>237</v>
      </c>
      <c r="BD114" s="39">
        <f t="shared" si="35"/>
        <v>4.3867184718331158E-4</v>
      </c>
      <c r="BE114" s="39">
        <f t="shared" si="36"/>
        <v>3.6125916826860955E-4</v>
      </c>
      <c r="BF114" s="18">
        <f>Measures!$C$3</f>
        <v>8</v>
      </c>
      <c r="BG114" s="41">
        <f>Measures!$C$4</f>
        <v>0.1</v>
      </c>
      <c r="BH114" s="41">
        <v>0.06</v>
      </c>
      <c r="BI114" s="18">
        <f>VLOOKUP(D114,Measures!$B$6:$C$21,2,FALSE)</f>
        <v>30</v>
      </c>
      <c r="BJ114" s="18">
        <f>Measures!$C$22</f>
        <v>44</v>
      </c>
      <c r="BK114" s="18">
        <f>Measures!$C$23</f>
        <v>19</v>
      </c>
      <c r="BL114" s="18">
        <f>Measures!$C$24</f>
        <v>13</v>
      </c>
      <c r="BM114" s="18">
        <f>Measures!$C$26</f>
        <v>0.32</v>
      </c>
      <c r="BN114" s="18">
        <f>Measures!$D$26</f>
        <v>0.25</v>
      </c>
      <c r="BO114" s="18">
        <f>Measures!$C$27</f>
        <v>14</v>
      </c>
      <c r="BP114" s="18">
        <f>Measures!$C$28</f>
        <v>15</v>
      </c>
      <c r="BQ114" s="88">
        <f>Measures!$C$29</f>
        <v>92</v>
      </c>
      <c r="BR114" s="88">
        <f>Measures!$C$30</f>
        <v>95</v>
      </c>
      <c r="BS114" s="88">
        <f>Measures!$C$31</f>
        <v>70</v>
      </c>
      <c r="BT114" s="64" t="str">
        <f>Code!$M$204</f>
        <v>EF 200</v>
      </c>
      <c r="BU114" s="64" t="str">
        <f>Code!$M$207</f>
        <v>EF 67</v>
      </c>
      <c r="BV114" s="64" t="str">
        <f>Code!$M$208</f>
        <v>EF 70</v>
      </c>
      <c r="BW114" s="64" t="str">
        <f>Code!$M$205</f>
        <v>EF 82</v>
      </c>
      <c r="BX114" s="64" t="s">
        <v>363</v>
      </c>
      <c r="BY114" s="64" t="s">
        <v>239</v>
      </c>
      <c r="BZ114" s="64" t="s">
        <v>240</v>
      </c>
      <c r="CA114" s="64"/>
      <c r="CB114" s="64"/>
      <c r="CC114" s="64"/>
      <c r="CD114" s="64"/>
      <c r="CE114" s="64"/>
      <c r="CF114" s="64"/>
      <c r="CG114" s="64"/>
      <c r="CH114" s="64"/>
      <c r="CI114" s="64"/>
      <c r="CJ114" s="64"/>
      <c r="CK114" s="64"/>
      <c r="CL114" s="64"/>
      <c r="CM114" s="18"/>
      <c r="CN114" s="18"/>
    </row>
    <row r="115" spans="1:92" ht="14.4" x14ac:dyDescent="0.3">
      <c r="A115" s="19" t="s">
        <v>22</v>
      </c>
      <c r="B115" s="31" t="s">
        <v>85</v>
      </c>
      <c r="C115" s="19" t="s">
        <v>87</v>
      </c>
      <c r="D115" s="19">
        <v>5</v>
      </c>
      <c r="E115" s="19">
        <f>VLOOKUP(D115,Lists!$B$3:$C$18,2,FALSE)</f>
        <v>3</v>
      </c>
      <c r="F115" s="19">
        <v>1</v>
      </c>
      <c r="G115" s="19" t="s">
        <v>67</v>
      </c>
      <c r="H115" s="23">
        <v>1810</v>
      </c>
      <c r="I115" s="37">
        <v>0.11502100840336134</v>
      </c>
      <c r="J115" s="36">
        <v>5.1608452609801366E-4</v>
      </c>
      <c r="K115" s="36">
        <f t="shared" si="21"/>
        <v>5.1608452609801366E-4</v>
      </c>
      <c r="L115" s="23">
        <v>3.67</v>
      </c>
      <c r="M115" s="35">
        <v>0.26</v>
      </c>
      <c r="N115" s="35">
        <f t="shared" si="22"/>
        <v>0.26</v>
      </c>
      <c r="O115" s="38">
        <v>10.314814814814815</v>
      </c>
      <c r="P115" s="38">
        <f t="shared" si="23"/>
        <v>10.314814814814815</v>
      </c>
      <c r="Q115" s="38">
        <v>5.9551821</v>
      </c>
      <c r="R115" s="38">
        <v>10.254943899018233</v>
      </c>
      <c r="S115" s="23">
        <v>0.82</v>
      </c>
      <c r="T115" s="23">
        <v>0.79</v>
      </c>
      <c r="U115" s="23">
        <v>10</v>
      </c>
      <c r="V115" s="23">
        <f t="shared" si="24"/>
        <v>10</v>
      </c>
      <c r="W115" s="23">
        <v>78</v>
      </c>
      <c r="X115" s="23">
        <f t="shared" si="25"/>
        <v>78</v>
      </c>
      <c r="Y115" s="23">
        <v>62</v>
      </c>
      <c r="Z115" s="23" t="str">
        <f>Code!$K$204</f>
        <v>EF 86</v>
      </c>
      <c r="AA115" s="23" t="str">
        <f>Code!$K$207</f>
        <v>EF 57</v>
      </c>
      <c r="AB115" s="23" t="str">
        <f>Code!$K$208</f>
        <v>EF 57</v>
      </c>
      <c r="AC115" s="23" t="str">
        <f>Code!$K$205</f>
        <v>EF 57</v>
      </c>
      <c r="AD115" s="23" t="s">
        <v>237</v>
      </c>
      <c r="AE115" s="23" t="s">
        <v>237</v>
      </c>
      <c r="AF115" s="23" t="s">
        <v>237</v>
      </c>
      <c r="AG115" s="39">
        <f t="shared" si="20"/>
        <v>5.1608452609801366E-4</v>
      </c>
      <c r="AH115" s="39">
        <f t="shared" si="26"/>
        <v>5.1608452609801366E-4</v>
      </c>
      <c r="AI115" s="18">
        <f t="shared" si="27"/>
        <v>3.67</v>
      </c>
      <c r="AJ115" s="41">
        <f>Code!$B$23</f>
        <v>0.15</v>
      </c>
      <c r="AK115" s="41">
        <f t="shared" si="28"/>
        <v>0.15</v>
      </c>
      <c r="AL115" s="110">
        <f t="shared" si="29"/>
        <v>10.314814814814815</v>
      </c>
      <c r="AM115" s="110">
        <f t="shared" si="30"/>
        <v>10.314814814814815</v>
      </c>
      <c r="AN115" s="110">
        <f t="shared" si="31"/>
        <v>5.9551821</v>
      </c>
      <c r="AO115" s="110">
        <f t="shared" si="32"/>
        <v>10.254943899018233</v>
      </c>
      <c r="AP115" s="18">
        <f>VLOOKUP(D115,Code!$B$92:$D$107,2,FALSE)</f>
        <v>0.32</v>
      </c>
      <c r="AQ115" s="18">
        <f>VLOOKUP(E115,Code!$B$92:$D$107,3,FALSE)</f>
        <v>0.25</v>
      </c>
      <c r="AR115" s="18">
        <f>Code!$C$132</f>
        <v>14</v>
      </c>
      <c r="AS115" s="18">
        <f t="shared" si="33"/>
        <v>14</v>
      </c>
      <c r="AT115" s="88">
        <f>Code!$C$189</f>
        <v>80</v>
      </c>
      <c r="AU115" s="88">
        <f t="shared" si="34"/>
        <v>80</v>
      </c>
      <c r="AV115" s="88">
        <f>Code!$C$198</f>
        <v>66</v>
      </c>
      <c r="AW115" s="18" t="str">
        <f>Code!$L$204</f>
        <v>EF 95</v>
      </c>
      <c r="AX115" s="64" t="str">
        <f>Code!$L$207</f>
        <v>EF 60</v>
      </c>
      <c r="AY115" s="64" t="str">
        <f>Code!$L$208</f>
        <v>EF 60</v>
      </c>
      <c r="AZ115" s="64" t="str">
        <f>Code!$L$205</f>
        <v>EF 62</v>
      </c>
      <c r="BA115" s="23" t="s">
        <v>237</v>
      </c>
      <c r="BB115" s="23" t="s">
        <v>237</v>
      </c>
      <c r="BC115" s="23" t="s">
        <v>237</v>
      </c>
      <c r="BD115" s="39">
        <f t="shared" si="35"/>
        <v>4.3867184718331158E-4</v>
      </c>
      <c r="BE115" s="39">
        <f t="shared" si="36"/>
        <v>3.6125916826860955E-4</v>
      </c>
      <c r="BF115" s="18">
        <f>Measures!$C$3</f>
        <v>8</v>
      </c>
      <c r="BG115" s="41">
        <f>Measures!$C$4</f>
        <v>0.1</v>
      </c>
      <c r="BH115" s="41">
        <v>0.06</v>
      </c>
      <c r="BI115" s="18">
        <f>VLOOKUP(D115,Measures!$B$6:$C$21,2,FALSE)</f>
        <v>30</v>
      </c>
      <c r="BJ115" s="18">
        <f>Measures!$C$22</f>
        <v>44</v>
      </c>
      <c r="BK115" s="18">
        <f>Measures!$C$23</f>
        <v>19</v>
      </c>
      <c r="BL115" s="18">
        <f>Measures!$C$24</f>
        <v>13</v>
      </c>
      <c r="BM115" s="18">
        <f>Measures!$C$26</f>
        <v>0.32</v>
      </c>
      <c r="BN115" s="18">
        <f>Measures!$D$26</f>
        <v>0.25</v>
      </c>
      <c r="BO115" s="18">
        <f>Measures!$C$27</f>
        <v>14</v>
      </c>
      <c r="BP115" s="18">
        <f>Measures!$C$28</f>
        <v>15</v>
      </c>
      <c r="BQ115" s="88">
        <f>Measures!$C$29</f>
        <v>92</v>
      </c>
      <c r="BR115" s="88">
        <f>Measures!$C$30</f>
        <v>95</v>
      </c>
      <c r="BS115" s="88">
        <f>Measures!$C$31</f>
        <v>70</v>
      </c>
      <c r="BT115" s="64" t="str">
        <f>Code!$M$204</f>
        <v>EF 200</v>
      </c>
      <c r="BU115" s="64" t="str">
        <f>Code!$M$207</f>
        <v>EF 67</v>
      </c>
      <c r="BV115" s="64" t="str">
        <f>Code!$M$208</f>
        <v>EF 70</v>
      </c>
      <c r="BW115" s="64" t="str">
        <f>Code!$M$205</f>
        <v>EF 82</v>
      </c>
      <c r="BX115" s="64" t="s">
        <v>363</v>
      </c>
      <c r="BY115" s="64" t="s">
        <v>239</v>
      </c>
      <c r="BZ115" s="64" t="s">
        <v>240</v>
      </c>
      <c r="CA115" s="64"/>
      <c r="CB115" s="64"/>
      <c r="CC115" s="64"/>
      <c r="CD115" s="64"/>
      <c r="CE115" s="64"/>
      <c r="CF115" s="64"/>
      <c r="CG115" s="64"/>
      <c r="CH115" s="64"/>
      <c r="CI115" s="64"/>
      <c r="CJ115" s="64"/>
      <c r="CK115" s="64"/>
      <c r="CL115" s="64"/>
      <c r="CM115" s="18"/>
      <c r="CN115" s="18"/>
    </row>
    <row r="116" spans="1:92" ht="14.4" x14ac:dyDescent="0.3">
      <c r="A116" s="19" t="s">
        <v>22</v>
      </c>
      <c r="B116" s="31" t="s">
        <v>85</v>
      </c>
      <c r="C116" s="19" t="s">
        <v>87</v>
      </c>
      <c r="D116" s="19">
        <v>5</v>
      </c>
      <c r="E116" s="19">
        <f>VLOOKUP(D116,Lists!$B$3:$C$18,2,FALSE)</f>
        <v>3</v>
      </c>
      <c r="F116" s="19">
        <v>2</v>
      </c>
      <c r="G116" s="19" t="s">
        <v>67</v>
      </c>
      <c r="H116" s="23">
        <v>2400</v>
      </c>
      <c r="I116" s="37">
        <v>0.11502100840336134</v>
      </c>
      <c r="J116" s="36">
        <v>5.1608452609801366E-4</v>
      </c>
      <c r="K116" s="36">
        <f t="shared" si="21"/>
        <v>5.1608452609801366E-4</v>
      </c>
      <c r="L116" s="23">
        <v>3.67</v>
      </c>
      <c r="M116" s="35">
        <v>0.26</v>
      </c>
      <c r="N116" s="35">
        <f t="shared" si="22"/>
        <v>0.26</v>
      </c>
      <c r="O116" s="38">
        <v>10.314814814814815</v>
      </c>
      <c r="P116" s="38">
        <f t="shared" si="23"/>
        <v>10.314814814814815</v>
      </c>
      <c r="Q116" s="38">
        <v>5.9551821</v>
      </c>
      <c r="R116" s="38">
        <v>10.254943899018233</v>
      </c>
      <c r="S116" s="23">
        <v>0.82</v>
      </c>
      <c r="T116" s="23">
        <v>0.79</v>
      </c>
      <c r="U116" s="23">
        <v>10</v>
      </c>
      <c r="V116" s="23">
        <f t="shared" si="24"/>
        <v>10</v>
      </c>
      <c r="W116" s="23">
        <v>78</v>
      </c>
      <c r="X116" s="23">
        <f t="shared" si="25"/>
        <v>78</v>
      </c>
      <c r="Y116" s="23">
        <v>62</v>
      </c>
      <c r="Z116" s="23" t="str">
        <f>Code!$K$204</f>
        <v>EF 86</v>
      </c>
      <c r="AA116" s="23" t="str">
        <f>Code!$K$207</f>
        <v>EF 57</v>
      </c>
      <c r="AB116" s="23" t="str">
        <f>Code!$K$208</f>
        <v>EF 57</v>
      </c>
      <c r="AC116" s="23" t="str">
        <f>Code!$K$205</f>
        <v>EF 57</v>
      </c>
      <c r="AD116" s="23" t="s">
        <v>237</v>
      </c>
      <c r="AE116" s="23" t="s">
        <v>237</v>
      </c>
      <c r="AF116" s="23" t="s">
        <v>237</v>
      </c>
      <c r="AG116" s="39">
        <f t="shared" si="20"/>
        <v>5.1608452609801366E-4</v>
      </c>
      <c r="AH116" s="39">
        <f t="shared" si="26"/>
        <v>5.1608452609801366E-4</v>
      </c>
      <c r="AI116" s="18">
        <f t="shared" si="27"/>
        <v>3.67</v>
      </c>
      <c r="AJ116" s="41">
        <f>Code!$B$23</f>
        <v>0.15</v>
      </c>
      <c r="AK116" s="41">
        <f t="shared" si="28"/>
        <v>0.15</v>
      </c>
      <c r="AL116" s="110">
        <f t="shared" si="29"/>
        <v>10.314814814814815</v>
      </c>
      <c r="AM116" s="110">
        <f t="shared" si="30"/>
        <v>10.314814814814815</v>
      </c>
      <c r="AN116" s="110">
        <f t="shared" si="31"/>
        <v>5.9551821</v>
      </c>
      <c r="AO116" s="110">
        <f t="shared" si="32"/>
        <v>10.254943899018233</v>
      </c>
      <c r="AP116" s="18">
        <f>VLOOKUP(D116,Code!$B$92:$D$107,2,FALSE)</f>
        <v>0.32</v>
      </c>
      <c r="AQ116" s="18">
        <f>VLOOKUP(E116,Code!$B$92:$D$107,3,FALSE)</f>
        <v>0.25</v>
      </c>
      <c r="AR116" s="18">
        <f>Code!$C$132</f>
        <v>14</v>
      </c>
      <c r="AS116" s="18">
        <f t="shared" si="33"/>
        <v>14</v>
      </c>
      <c r="AT116" s="88">
        <f>Code!$C$189</f>
        <v>80</v>
      </c>
      <c r="AU116" s="88">
        <f t="shared" si="34"/>
        <v>80</v>
      </c>
      <c r="AV116" s="88">
        <f>Code!$C$198</f>
        <v>66</v>
      </c>
      <c r="AW116" s="18" t="str">
        <f>Code!$L$204</f>
        <v>EF 95</v>
      </c>
      <c r="AX116" s="64" t="str">
        <f>Code!$L$207</f>
        <v>EF 60</v>
      </c>
      <c r="AY116" s="64" t="str">
        <f>Code!$L$208</f>
        <v>EF 60</v>
      </c>
      <c r="AZ116" s="64" t="str">
        <f>Code!$L$205</f>
        <v>EF 62</v>
      </c>
      <c r="BA116" s="23" t="s">
        <v>237</v>
      </c>
      <c r="BB116" s="23" t="s">
        <v>237</v>
      </c>
      <c r="BC116" s="23" t="s">
        <v>237</v>
      </c>
      <c r="BD116" s="39">
        <f t="shared" si="35"/>
        <v>4.3867184718331158E-4</v>
      </c>
      <c r="BE116" s="39">
        <f t="shared" si="36"/>
        <v>3.6125916826860955E-4</v>
      </c>
      <c r="BF116" s="18">
        <f>Measures!$C$3</f>
        <v>8</v>
      </c>
      <c r="BG116" s="41">
        <f>Measures!$C$4</f>
        <v>0.1</v>
      </c>
      <c r="BH116" s="41">
        <v>0.06</v>
      </c>
      <c r="BI116" s="18">
        <f>VLOOKUP(D116,Measures!$B$6:$C$21,2,FALSE)</f>
        <v>30</v>
      </c>
      <c r="BJ116" s="18">
        <f>Measures!$C$22</f>
        <v>44</v>
      </c>
      <c r="BK116" s="18">
        <f>Measures!$C$23</f>
        <v>19</v>
      </c>
      <c r="BL116" s="18">
        <f>Measures!$C$24</f>
        <v>13</v>
      </c>
      <c r="BM116" s="18">
        <f>Measures!$C$26</f>
        <v>0.32</v>
      </c>
      <c r="BN116" s="18">
        <f>Measures!$D$26</f>
        <v>0.25</v>
      </c>
      <c r="BO116" s="18">
        <f>Measures!$C$27</f>
        <v>14</v>
      </c>
      <c r="BP116" s="18">
        <f>Measures!$C$28</f>
        <v>15</v>
      </c>
      <c r="BQ116" s="88">
        <f>Measures!$C$29</f>
        <v>92</v>
      </c>
      <c r="BR116" s="88">
        <f>Measures!$C$30</f>
        <v>95</v>
      </c>
      <c r="BS116" s="88">
        <f>Measures!$C$31</f>
        <v>70</v>
      </c>
      <c r="BT116" s="64" t="str">
        <f>Code!$M$204</f>
        <v>EF 200</v>
      </c>
      <c r="BU116" s="64" t="str">
        <f>Code!$M$207</f>
        <v>EF 67</v>
      </c>
      <c r="BV116" s="64" t="str">
        <f>Code!$M$208</f>
        <v>EF 70</v>
      </c>
      <c r="BW116" s="64" t="str">
        <f>Code!$M$205</f>
        <v>EF 82</v>
      </c>
      <c r="BX116" s="64" t="s">
        <v>363</v>
      </c>
      <c r="BY116" s="64" t="s">
        <v>239</v>
      </c>
      <c r="BZ116" s="64" t="s">
        <v>240</v>
      </c>
      <c r="CA116" s="64"/>
      <c r="CB116" s="64"/>
      <c r="CC116" s="64"/>
      <c r="CD116" s="64"/>
      <c r="CE116" s="64"/>
      <c r="CF116" s="64"/>
      <c r="CG116" s="64"/>
      <c r="CH116" s="64"/>
      <c r="CI116" s="64"/>
      <c r="CJ116" s="64"/>
      <c r="CK116" s="64"/>
      <c r="CL116" s="64"/>
      <c r="CM116" s="18"/>
      <c r="CN116" s="18"/>
    </row>
    <row r="117" spans="1:92" ht="14.4" x14ac:dyDescent="0.3">
      <c r="A117" s="19" t="s">
        <v>95</v>
      </c>
      <c r="B117" s="31" t="s">
        <v>85</v>
      </c>
      <c r="C117" s="19" t="s">
        <v>71</v>
      </c>
      <c r="D117" s="19">
        <v>5</v>
      </c>
      <c r="E117" s="19">
        <f>VLOOKUP(D117,Lists!$B$3:$C$18,2,FALSE)</f>
        <v>3</v>
      </c>
      <c r="F117" s="19">
        <v>1</v>
      </c>
      <c r="G117" s="19" t="s">
        <v>68</v>
      </c>
      <c r="H117" s="23">
        <v>1910</v>
      </c>
      <c r="I117" s="37">
        <v>0.2</v>
      </c>
      <c r="J117" s="36">
        <v>4.6411397360087065E-4</v>
      </c>
      <c r="K117" s="36">
        <f t="shared" si="21"/>
        <v>4.6411397360087065E-4</v>
      </c>
      <c r="L117" s="23">
        <v>4.26</v>
      </c>
      <c r="M117" s="35">
        <v>0.22</v>
      </c>
      <c r="N117" s="35">
        <f t="shared" si="22"/>
        <v>0.22</v>
      </c>
      <c r="O117" s="38">
        <v>10.314814814814815</v>
      </c>
      <c r="P117" s="38">
        <f t="shared" si="23"/>
        <v>10.314814814814815</v>
      </c>
      <c r="Q117" s="38">
        <v>5.9551821</v>
      </c>
      <c r="R117" s="38">
        <v>10.254943899018233</v>
      </c>
      <c r="S117" s="23">
        <v>0.67</v>
      </c>
      <c r="T117" s="23">
        <v>0.79</v>
      </c>
      <c r="U117" s="23">
        <v>10</v>
      </c>
      <c r="V117" s="23">
        <f t="shared" si="24"/>
        <v>10</v>
      </c>
      <c r="W117" s="23">
        <v>78</v>
      </c>
      <c r="X117" s="23">
        <f t="shared" si="25"/>
        <v>78</v>
      </c>
      <c r="Y117" s="23">
        <v>62</v>
      </c>
      <c r="Z117" s="23" t="str">
        <f>Code!$K$204</f>
        <v>EF 86</v>
      </c>
      <c r="AA117" s="23" t="str">
        <f>Code!$K$207</f>
        <v>EF 57</v>
      </c>
      <c r="AB117" s="23" t="str">
        <f>Code!$K$208</f>
        <v>EF 57</v>
      </c>
      <c r="AC117" s="23" t="str">
        <f>Code!$K$205</f>
        <v>EF 57</v>
      </c>
      <c r="AD117" s="23" t="s">
        <v>237</v>
      </c>
      <c r="AE117" s="23" t="s">
        <v>237</v>
      </c>
      <c r="AF117" s="23" t="s">
        <v>237</v>
      </c>
      <c r="AG117" s="39">
        <f t="shared" si="20"/>
        <v>4.6411397360087065E-4</v>
      </c>
      <c r="AH117" s="39">
        <f t="shared" si="26"/>
        <v>4.6411397360087065E-4</v>
      </c>
      <c r="AI117" s="18">
        <f t="shared" si="27"/>
        <v>4.26</v>
      </c>
      <c r="AJ117" s="41">
        <f>Code!$B$23</f>
        <v>0.15</v>
      </c>
      <c r="AK117" s="41">
        <f t="shared" si="28"/>
        <v>0.15</v>
      </c>
      <c r="AL117" s="110">
        <f t="shared" si="29"/>
        <v>10.314814814814815</v>
      </c>
      <c r="AM117" s="110">
        <f t="shared" si="30"/>
        <v>10.314814814814815</v>
      </c>
      <c r="AN117" s="110">
        <f t="shared" si="31"/>
        <v>5.9551821</v>
      </c>
      <c r="AO117" s="110">
        <f t="shared" si="32"/>
        <v>10.254943899018233</v>
      </c>
      <c r="AP117" s="18">
        <f>VLOOKUP(D117,Code!$B$92:$D$107,2,FALSE)</f>
        <v>0.32</v>
      </c>
      <c r="AQ117" s="18">
        <f>VLOOKUP(E117,Code!$B$92:$D$107,3,FALSE)</f>
        <v>0.25</v>
      </c>
      <c r="AR117" s="18">
        <f>Code!$C$132</f>
        <v>14</v>
      </c>
      <c r="AS117" s="18">
        <f t="shared" si="33"/>
        <v>14</v>
      </c>
      <c r="AT117" s="88">
        <f>Code!$C$189</f>
        <v>80</v>
      </c>
      <c r="AU117" s="88">
        <f t="shared" si="34"/>
        <v>80</v>
      </c>
      <c r="AV117" s="88">
        <f>Code!$C$198</f>
        <v>66</v>
      </c>
      <c r="AW117" s="18" t="str">
        <f>Code!$L$204</f>
        <v>EF 95</v>
      </c>
      <c r="AX117" s="64" t="str">
        <f>Code!$L$207</f>
        <v>EF 60</v>
      </c>
      <c r="AY117" s="64" t="str">
        <f>Code!$L$208</f>
        <v>EF 60</v>
      </c>
      <c r="AZ117" s="64" t="str">
        <f>Code!$L$205</f>
        <v>EF 62</v>
      </c>
      <c r="BA117" s="23" t="s">
        <v>237</v>
      </c>
      <c r="BB117" s="23" t="s">
        <v>237</v>
      </c>
      <c r="BC117" s="23" t="s">
        <v>237</v>
      </c>
      <c r="BD117" s="39">
        <f t="shared" si="35"/>
        <v>3.9449687756074004E-4</v>
      </c>
      <c r="BE117" s="39">
        <f t="shared" si="36"/>
        <v>3.2487978152060944E-4</v>
      </c>
      <c r="BF117" s="18">
        <f>Measures!$C$3</f>
        <v>8</v>
      </c>
      <c r="BG117" s="41">
        <f>Measures!$C$4</f>
        <v>0.1</v>
      </c>
      <c r="BH117" s="41">
        <v>0.06</v>
      </c>
      <c r="BI117" s="18">
        <f>VLOOKUP(D117,Measures!$B$6:$C$21,2,FALSE)</f>
        <v>30</v>
      </c>
      <c r="BJ117" s="18">
        <f>Measures!$C$22</f>
        <v>44</v>
      </c>
      <c r="BK117" s="18">
        <f>Measures!$C$23</f>
        <v>19</v>
      </c>
      <c r="BL117" s="18">
        <f>Measures!$C$24</f>
        <v>13</v>
      </c>
      <c r="BM117" s="18">
        <f>Measures!$C$26</f>
        <v>0.32</v>
      </c>
      <c r="BN117" s="18">
        <f>Measures!$D$26</f>
        <v>0.25</v>
      </c>
      <c r="BO117" s="18">
        <f>Measures!$C$27</f>
        <v>14</v>
      </c>
      <c r="BP117" s="18">
        <f>Measures!$C$28</f>
        <v>15</v>
      </c>
      <c r="BQ117" s="88">
        <f>Measures!$C$29</f>
        <v>92</v>
      </c>
      <c r="BR117" s="88">
        <f>Measures!$C$30</f>
        <v>95</v>
      </c>
      <c r="BS117" s="88">
        <f>Measures!$C$31</f>
        <v>70</v>
      </c>
      <c r="BT117" s="64" t="str">
        <f>Code!$M$204</f>
        <v>EF 200</v>
      </c>
      <c r="BU117" s="64" t="str">
        <f>Code!$M$207</f>
        <v>EF 67</v>
      </c>
      <c r="BV117" s="64" t="str">
        <f>Code!$M$208</f>
        <v>EF 70</v>
      </c>
      <c r="BW117" s="64" t="str">
        <f>Code!$M$205</f>
        <v>EF 82</v>
      </c>
      <c r="BX117" s="64" t="s">
        <v>363</v>
      </c>
      <c r="BY117" s="64" t="s">
        <v>239</v>
      </c>
      <c r="BZ117" s="64" t="s">
        <v>240</v>
      </c>
      <c r="CA117" s="64"/>
      <c r="CB117" s="64"/>
      <c r="CC117" s="64"/>
      <c r="CD117" s="64"/>
      <c r="CE117" s="64"/>
      <c r="CF117" s="64"/>
      <c r="CG117" s="64"/>
      <c r="CH117" s="64"/>
      <c r="CI117" s="64"/>
      <c r="CJ117" s="64"/>
      <c r="CK117" s="64"/>
      <c r="CL117" s="64"/>
      <c r="CM117" s="18"/>
      <c r="CN117" s="18"/>
    </row>
    <row r="118" spans="1:92" ht="14.4" x14ac:dyDescent="0.3">
      <c r="A118" s="19" t="s">
        <v>95</v>
      </c>
      <c r="B118" s="31" t="s">
        <v>85</v>
      </c>
      <c r="C118" s="19" t="s">
        <v>71</v>
      </c>
      <c r="D118" s="19">
        <v>5</v>
      </c>
      <c r="E118" s="19">
        <f>VLOOKUP(D118,Lists!$B$3:$C$18,2,FALSE)</f>
        <v>3</v>
      </c>
      <c r="F118" s="19">
        <v>2</v>
      </c>
      <c r="G118" s="19" t="s">
        <v>68</v>
      </c>
      <c r="H118" s="23">
        <v>2730</v>
      </c>
      <c r="I118" s="37">
        <v>0.2</v>
      </c>
      <c r="J118" s="36">
        <v>4.6411397360087065E-4</v>
      </c>
      <c r="K118" s="36">
        <f t="shared" si="21"/>
        <v>4.6411397360087065E-4</v>
      </c>
      <c r="L118" s="23">
        <v>4.26</v>
      </c>
      <c r="M118" s="35">
        <v>0.22</v>
      </c>
      <c r="N118" s="35">
        <f t="shared" si="22"/>
        <v>0.22</v>
      </c>
      <c r="O118" s="38">
        <v>10.314814814814815</v>
      </c>
      <c r="P118" s="38">
        <f t="shared" si="23"/>
        <v>10.314814814814815</v>
      </c>
      <c r="Q118" s="38">
        <v>5.9551821</v>
      </c>
      <c r="R118" s="38">
        <v>10.254943899018233</v>
      </c>
      <c r="S118" s="23">
        <v>0.67</v>
      </c>
      <c r="T118" s="23">
        <v>0.79</v>
      </c>
      <c r="U118" s="23">
        <v>10</v>
      </c>
      <c r="V118" s="23">
        <f t="shared" si="24"/>
        <v>10</v>
      </c>
      <c r="W118" s="23">
        <v>78</v>
      </c>
      <c r="X118" s="23">
        <f t="shared" si="25"/>
        <v>78</v>
      </c>
      <c r="Y118" s="23">
        <v>62</v>
      </c>
      <c r="Z118" s="23" t="str">
        <f>Code!$K$204</f>
        <v>EF 86</v>
      </c>
      <c r="AA118" s="23" t="str">
        <f>Code!$K$207</f>
        <v>EF 57</v>
      </c>
      <c r="AB118" s="23" t="str">
        <f>Code!$K$208</f>
        <v>EF 57</v>
      </c>
      <c r="AC118" s="23" t="str">
        <f>Code!$K$205</f>
        <v>EF 57</v>
      </c>
      <c r="AD118" s="23" t="s">
        <v>237</v>
      </c>
      <c r="AE118" s="23" t="s">
        <v>237</v>
      </c>
      <c r="AF118" s="23" t="s">
        <v>237</v>
      </c>
      <c r="AG118" s="39">
        <f t="shared" si="20"/>
        <v>4.6411397360087065E-4</v>
      </c>
      <c r="AH118" s="39">
        <f t="shared" si="26"/>
        <v>4.6411397360087065E-4</v>
      </c>
      <c r="AI118" s="18">
        <f t="shared" si="27"/>
        <v>4.26</v>
      </c>
      <c r="AJ118" s="41">
        <f>Code!$B$23</f>
        <v>0.15</v>
      </c>
      <c r="AK118" s="41">
        <f t="shared" si="28"/>
        <v>0.15</v>
      </c>
      <c r="AL118" s="110">
        <f t="shared" si="29"/>
        <v>10.314814814814815</v>
      </c>
      <c r="AM118" s="110">
        <f t="shared" si="30"/>
        <v>10.314814814814815</v>
      </c>
      <c r="AN118" s="110">
        <f t="shared" si="31"/>
        <v>5.9551821</v>
      </c>
      <c r="AO118" s="110">
        <f t="shared" si="32"/>
        <v>10.254943899018233</v>
      </c>
      <c r="AP118" s="18">
        <f>VLOOKUP(D118,Code!$B$92:$D$107,2,FALSE)</f>
        <v>0.32</v>
      </c>
      <c r="AQ118" s="18">
        <f>VLOOKUP(E118,Code!$B$92:$D$107,3,FALSE)</f>
        <v>0.25</v>
      </c>
      <c r="AR118" s="18">
        <f>Code!$C$132</f>
        <v>14</v>
      </c>
      <c r="AS118" s="18">
        <f t="shared" si="33"/>
        <v>14</v>
      </c>
      <c r="AT118" s="88">
        <f>Code!$C$189</f>
        <v>80</v>
      </c>
      <c r="AU118" s="88">
        <f t="shared" si="34"/>
        <v>80</v>
      </c>
      <c r="AV118" s="88">
        <f>Code!$C$198</f>
        <v>66</v>
      </c>
      <c r="AW118" s="18" t="str">
        <f>Code!$L$204</f>
        <v>EF 95</v>
      </c>
      <c r="AX118" s="64" t="str">
        <f>Code!$L$207</f>
        <v>EF 60</v>
      </c>
      <c r="AY118" s="64" t="str">
        <f>Code!$L$208</f>
        <v>EF 60</v>
      </c>
      <c r="AZ118" s="64" t="str">
        <f>Code!$L$205</f>
        <v>EF 62</v>
      </c>
      <c r="BA118" s="23" t="s">
        <v>237</v>
      </c>
      <c r="BB118" s="23" t="s">
        <v>237</v>
      </c>
      <c r="BC118" s="23" t="s">
        <v>237</v>
      </c>
      <c r="BD118" s="39">
        <f t="shared" si="35"/>
        <v>3.9449687756074004E-4</v>
      </c>
      <c r="BE118" s="39">
        <f t="shared" si="36"/>
        <v>3.2487978152060944E-4</v>
      </c>
      <c r="BF118" s="18">
        <f>Measures!$C$3</f>
        <v>8</v>
      </c>
      <c r="BG118" s="41">
        <f>Measures!$C$4</f>
        <v>0.1</v>
      </c>
      <c r="BH118" s="41">
        <v>0.06</v>
      </c>
      <c r="BI118" s="18">
        <f>VLOOKUP(D118,Measures!$B$6:$C$21,2,FALSE)</f>
        <v>30</v>
      </c>
      <c r="BJ118" s="18">
        <f>Measures!$C$22</f>
        <v>44</v>
      </c>
      <c r="BK118" s="18">
        <f>Measures!$C$23</f>
        <v>19</v>
      </c>
      <c r="BL118" s="18">
        <f>Measures!$C$24</f>
        <v>13</v>
      </c>
      <c r="BM118" s="18">
        <f>Measures!$C$26</f>
        <v>0.32</v>
      </c>
      <c r="BN118" s="18">
        <f>Measures!$D$26</f>
        <v>0.25</v>
      </c>
      <c r="BO118" s="18">
        <f>Measures!$C$27</f>
        <v>14</v>
      </c>
      <c r="BP118" s="18">
        <f>Measures!$C$28</f>
        <v>15</v>
      </c>
      <c r="BQ118" s="88">
        <f>Measures!$C$29</f>
        <v>92</v>
      </c>
      <c r="BR118" s="88">
        <f>Measures!$C$30</f>
        <v>95</v>
      </c>
      <c r="BS118" s="88">
        <f>Measures!$C$31</f>
        <v>70</v>
      </c>
      <c r="BT118" s="64" t="str">
        <f>Code!$M$204</f>
        <v>EF 200</v>
      </c>
      <c r="BU118" s="64" t="str">
        <f>Code!$M$207</f>
        <v>EF 67</v>
      </c>
      <c r="BV118" s="64" t="str">
        <f>Code!$M$208</f>
        <v>EF 70</v>
      </c>
      <c r="BW118" s="64" t="str">
        <f>Code!$M$205</f>
        <v>EF 82</v>
      </c>
      <c r="BX118" s="64" t="s">
        <v>363</v>
      </c>
      <c r="BY118" s="64" t="s">
        <v>239</v>
      </c>
      <c r="BZ118" s="64" t="s">
        <v>240</v>
      </c>
      <c r="CA118" s="64"/>
      <c r="CB118" s="64"/>
      <c r="CC118" s="64"/>
      <c r="CD118" s="64"/>
      <c r="CE118" s="64"/>
      <c r="CF118" s="64"/>
      <c r="CG118" s="64"/>
      <c r="CH118" s="64"/>
      <c r="CI118" s="64"/>
      <c r="CJ118" s="64"/>
      <c r="CK118" s="64"/>
      <c r="CL118" s="64"/>
      <c r="CM118" s="18"/>
      <c r="CN118" s="18"/>
    </row>
    <row r="119" spans="1:92" ht="14.4" x14ac:dyDescent="0.3">
      <c r="A119" s="19" t="s">
        <v>22</v>
      </c>
      <c r="B119" s="31" t="s">
        <v>85</v>
      </c>
      <c r="C119" s="19" t="s">
        <v>71</v>
      </c>
      <c r="D119" s="19">
        <v>5</v>
      </c>
      <c r="E119" s="19">
        <f>VLOOKUP(D119,Lists!$B$3:$C$18,2,FALSE)</f>
        <v>3</v>
      </c>
      <c r="F119" s="19">
        <v>1</v>
      </c>
      <c r="G119" s="19" t="s">
        <v>68</v>
      </c>
      <c r="H119" s="23">
        <v>1910</v>
      </c>
      <c r="I119" s="37">
        <v>0.2</v>
      </c>
      <c r="J119" s="36">
        <v>4.6411397360087065E-4</v>
      </c>
      <c r="K119" s="36">
        <f t="shared" si="21"/>
        <v>4.6411397360087065E-4</v>
      </c>
      <c r="L119" s="23">
        <v>4.26</v>
      </c>
      <c r="M119" s="35">
        <v>0.22</v>
      </c>
      <c r="N119" s="35">
        <f t="shared" si="22"/>
        <v>0.22</v>
      </c>
      <c r="O119" s="38">
        <v>10.314814814814815</v>
      </c>
      <c r="P119" s="38">
        <f t="shared" si="23"/>
        <v>10.314814814814815</v>
      </c>
      <c r="Q119" s="38">
        <v>5.9551821</v>
      </c>
      <c r="R119" s="38">
        <v>10.254943899018233</v>
      </c>
      <c r="S119" s="23">
        <v>0.67</v>
      </c>
      <c r="T119" s="23">
        <v>0.79</v>
      </c>
      <c r="U119" s="23">
        <v>10</v>
      </c>
      <c r="V119" s="23">
        <f t="shared" si="24"/>
        <v>10</v>
      </c>
      <c r="W119" s="23">
        <v>78</v>
      </c>
      <c r="X119" s="23">
        <f t="shared" si="25"/>
        <v>78</v>
      </c>
      <c r="Y119" s="23">
        <v>62</v>
      </c>
      <c r="Z119" s="23" t="str">
        <f>Code!$K$204</f>
        <v>EF 86</v>
      </c>
      <c r="AA119" s="23" t="str">
        <f>Code!$K$207</f>
        <v>EF 57</v>
      </c>
      <c r="AB119" s="23" t="str">
        <f>Code!$K$208</f>
        <v>EF 57</v>
      </c>
      <c r="AC119" s="23" t="str">
        <f>Code!$K$205</f>
        <v>EF 57</v>
      </c>
      <c r="AD119" s="23" t="s">
        <v>237</v>
      </c>
      <c r="AE119" s="23" t="s">
        <v>237</v>
      </c>
      <c r="AF119" s="23" t="s">
        <v>237</v>
      </c>
      <c r="AG119" s="39">
        <f t="shared" si="20"/>
        <v>4.6411397360087065E-4</v>
      </c>
      <c r="AH119" s="39">
        <f t="shared" si="26"/>
        <v>4.6411397360087065E-4</v>
      </c>
      <c r="AI119" s="18">
        <f t="shared" si="27"/>
        <v>4.26</v>
      </c>
      <c r="AJ119" s="41">
        <f>Code!$B$23</f>
        <v>0.15</v>
      </c>
      <c r="AK119" s="41">
        <f t="shared" si="28"/>
        <v>0.15</v>
      </c>
      <c r="AL119" s="110">
        <f t="shared" si="29"/>
        <v>10.314814814814815</v>
      </c>
      <c r="AM119" s="110">
        <f t="shared" si="30"/>
        <v>10.314814814814815</v>
      </c>
      <c r="AN119" s="110">
        <f t="shared" si="31"/>
        <v>5.9551821</v>
      </c>
      <c r="AO119" s="110">
        <f t="shared" si="32"/>
        <v>10.254943899018233</v>
      </c>
      <c r="AP119" s="18">
        <f>VLOOKUP(D119,Code!$B$92:$D$107,2,FALSE)</f>
        <v>0.32</v>
      </c>
      <c r="AQ119" s="18">
        <f>VLOOKUP(E119,Code!$B$92:$D$107,3,FALSE)</f>
        <v>0.25</v>
      </c>
      <c r="AR119" s="18">
        <f>Code!$C$132</f>
        <v>14</v>
      </c>
      <c r="AS119" s="18">
        <f t="shared" si="33"/>
        <v>14</v>
      </c>
      <c r="AT119" s="88">
        <f>Code!$C$189</f>
        <v>80</v>
      </c>
      <c r="AU119" s="88">
        <f t="shared" si="34"/>
        <v>80</v>
      </c>
      <c r="AV119" s="88">
        <f>Code!$C$198</f>
        <v>66</v>
      </c>
      <c r="AW119" s="18" t="str">
        <f>Code!$L$204</f>
        <v>EF 95</v>
      </c>
      <c r="AX119" s="64" t="str">
        <f>Code!$L$207</f>
        <v>EF 60</v>
      </c>
      <c r="AY119" s="64" t="str">
        <f>Code!$L$208</f>
        <v>EF 60</v>
      </c>
      <c r="AZ119" s="64" t="str">
        <f>Code!$L$205</f>
        <v>EF 62</v>
      </c>
      <c r="BA119" s="23" t="s">
        <v>237</v>
      </c>
      <c r="BB119" s="23" t="s">
        <v>237</v>
      </c>
      <c r="BC119" s="23" t="s">
        <v>237</v>
      </c>
      <c r="BD119" s="39">
        <f t="shared" si="35"/>
        <v>3.9449687756074004E-4</v>
      </c>
      <c r="BE119" s="39">
        <f t="shared" si="36"/>
        <v>3.2487978152060944E-4</v>
      </c>
      <c r="BF119" s="18">
        <f>Measures!$C$3</f>
        <v>8</v>
      </c>
      <c r="BG119" s="41">
        <f>Measures!$C$4</f>
        <v>0.1</v>
      </c>
      <c r="BH119" s="41">
        <v>0.06</v>
      </c>
      <c r="BI119" s="18">
        <f>VLOOKUP(D119,Measures!$B$6:$C$21,2,FALSE)</f>
        <v>30</v>
      </c>
      <c r="BJ119" s="18">
        <f>Measures!$C$22</f>
        <v>44</v>
      </c>
      <c r="BK119" s="18">
        <f>Measures!$C$23</f>
        <v>19</v>
      </c>
      <c r="BL119" s="18">
        <f>Measures!$C$24</f>
        <v>13</v>
      </c>
      <c r="BM119" s="18">
        <f>Measures!$C$26</f>
        <v>0.32</v>
      </c>
      <c r="BN119" s="18">
        <f>Measures!$D$26</f>
        <v>0.25</v>
      </c>
      <c r="BO119" s="18">
        <f>Measures!$C$27</f>
        <v>14</v>
      </c>
      <c r="BP119" s="18">
        <f>Measures!$C$28</f>
        <v>15</v>
      </c>
      <c r="BQ119" s="88">
        <f>Measures!$C$29</f>
        <v>92</v>
      </c>
      <c r="BR119" s="88">
        <f>Measures!$C$30</f>
        <v>95</v>
      </c>
      <c r="BS119" s="88">
        <f>Measures!$C$31</f>
        <v>70</v>
      </c>
      <c r="BT119" s="64" t="str">
        <f>Code!$M$204</f>
        <v>EF 200</v>
      </c>
      <c r="BU119" s="64" t="str">
        <f>Code!$M$207</f>
        <v>EF 67</v>
      </c>
      <c r="BV119" s="64" t="str">
        <f>Code!$M$208</f>
        <v>EF 70</v>
      </c>
      <c r="BW119" s="64" t="str">
        <f>Code!$M$205</f>
        <v>EF 82</v>
      </c>
      <c r="BX119" s="64" t="s">
        <v>363</v>
      </c>
      <c r="BY119" s="64" t="s">
        <v>239</v>
      </c>
      <c r="BZ119" s="64" t="s">
        <v>240</v>
      </c>
      <c r="CA119" s="64"/>
      <c r="CB119" s="64"/>
      <c r="CC119" s="64"/>
      <c r="CD119" s="64"/>
      <c r="CE119" s="64"/>
      <c r="CF119" s="64"/>
      <c r="CG119" s="64"/>
      <c r="CH119" s="64"/>
      <c r="CI119" s="64"/>
      <c r="CJ119" s="64"/>
      <c r="CK119" s="64"/>
      <c r="CL119" s="64"/>
      <c r="CM119" s="18"/>
      <c r="CN119" s="18"/>
    </row>
    <row r="120" spans="1:92" ht="14.4" x14ac:dyDescent="0.3">
      <c r="A120" s="19" t="s">
        <v>22</v>
      </c>
      <c r="B120" s="31" t="s">
        <v>85</v>
      </c>
      <c r="C120" s="19" t="s">
        <v>71</v>
      </c>
      <c r="D120" s="19">
        <v>5</v>
      </c>
      <c r="E120" s="19">
        <f>VLOOKUP(D120,Lists!$B$3:$C$18,2,FALSE)</f>
        <v>3</v>
      </c>
      <c r="F120" s="19">
        <v>2</v>
      </c>
      <c r="G120" s="19" t="s">
        <v>68</v>
      </c>
      <c r="H120" s="23">
        <v>2730</v>
      </c>
      <c r="I120" s="37">
        <v>0.2</v>
      </c>
      <c r="J120" s="36">
        <v>4.6411397360087065E-4</v>
      </c>
      <c r="K120" s="36">
        <f t="shared" si="21"/>
        <v>4.6411397360087065E-4</v>
      </c>
      <c r="L120" s="23">
        <v>4.26</v>
      </c>
      <c r="M120" s="35">
        <v>0.22</v>
      </c>
      <c r="N120" s="35">
        <f t="shared" si="22"/>
        <v>0.22</v>
      </c>
      <c r="O120" s="38">
        <v>10.314814814814815</v>
      </c>
      <c r="P120" s="38">
        <f t="shared" si="23"/>
        <v>10.314814814814815</v>
      </c>
      <c r="Q120" s="38">
        <v>5.9551821</v>
      </c>
      <c r="R120" s="38">
        <v>10.254943899018233</v>
      </c>
      <c r="S120" s="23">
        <v>0.67</v>
      </c>
      <c r="T120" s="23">
        <v>0.79</v>
      </c>
      <c r="U120" s="23">
        <v>10</v>
      </c>
      <c r="V120" s="23">
        <f t="shared" si="24"/>
        <v>10</v>
      </c>
      <c r="W120" s="23">
        <v>78</v>
      </c>
      <c r="X120" s="23">
        <f t="shared" si="25"/>
        <v>78</v>
      </c>
      <c r="Y120" s="23">
        <v>62</v>
      </c>
      <c r="Z120" s="23" t="str">
        <f>Code!$K$204</f>
        <v>EF 86</v>
      </c>
      <c r="AA120" s="23" t="str">
        <f>Code!$K$207</f>
        <v>EF 57</v>
      </c>
      <c r="AB120" s="23" t="str">
        <f>Code!$K$208</f>
        <v>EF 57</v>
      </c>
      <c r="AC120" s="23" t="str">
        <f>Code!$K$205</f>
        <v>EF 57</v>
      </c>
      <c r="AD120" s="23" t="s">
        <v>237</v>
      </c>
      <c r="AE120" s="23" t="s">
        <v>237</v>
      </c>
      <c r="AF120" s="23" t="s">
        <v>237</v>
      </c>
      <c r="AG120" s="39">
        <f t="shared" si="20"/>
        <v>4.6411397360087065E-4</v>
      </c>
      <c r="AH120" s="39">
        <f t="shared" si="26"/>
        <v>4.6411397360087065E-4</v>
      </c>
      <c r="AI120" s="18">
        <f t="shared" si="27"/>
        <v>4.26</v>
      </c>
      <c r="AJ120" s="41">
        <f>Code!$B$23</f>
        <v>0.15</v>
      </c>
      <c r="AK120" s="41">
        <f t="shared" si="28"/>
        <v>0.15</v>
      </c>
      <c r="AL120" s="110">
        <f t="shared" si="29"/>
        <v>10.314814814814815</v>
      </c>
      <c r="AM120" s="110">
        <f t="shared" si="30"/>
        <v>10.314814814814815</v>
      </c>
      <c r="AN120" s="110">
        <f t="shared" si="31"/>
        <v>5.9551821</v>
      </c>
      <c r="AO120" s="110">
        <f t="shared" si="32"/>
        <v>10.254943899018233</v>
      </c>
      <c r="AP120" s="18">
        <f>VLOOKUP(D120,Code!$B$92:$D$107,2,FALSE)</f>
        <v>0.32</v>
      </c>
      <c r="AQ120" s="18">
        <f>VLOOKUP(E120,Code!$B$92:$D$107,3,FALSE)</f>
        <v>0.25</v>
      </c>
      <c r="AR120" s="18">
        <f>Code!$C$132</f>
        <v>14</v>
      </c>
      <c r="AS120" s="18">
        <f t="shared" si="33"/>
        <v>14</v>
      </c>
      <c r="AT120" s="88">
        <f>Code!$C$189</f>
        <v>80</v>
      </c>
      <c r="AU120" s="88">
        <f t="shared" si="34"/>
        <v>80</v>
      </c>
      <c r="AV120" s="88">
        <f>Code!$C$198</f>
        <v>66</v>
      </c>
      <c r="AW120" s="18" t="str">
        <f>Code!$L$204</f>
        <v>EF 95</v>
      </c>
      <c r="AX120" s="64" t="str">
        <f>Code!$L$207</f>
        <v>EF 60</v>
      </c>
      <c r="AY120" s="64" t="str">
        <f>Code!$L$208</f>
        <v>EF 60</v>
      </c>
      <c r="AZ120" s="64" t="str">
        <f>Code!$L$205</f>
        <v>EF 62</v>
      </c>
      <c r="BA120" s="23" t="s">
        <v>237</v>
      </c>
      <c r="BB120" s="23" t="s">
        <v>237</v>
      </c>
      <c r="BC120" s="23" t="s">
        <v>237</v>
      </c>
      <c r="BD120" s="39">
        <f t="shared" si="35"/>
        <v>3.9449687756074004E-4</v>
      </c>
      <c r="BE120" s="39">
        <f t="shared" si="36"/>
        <v>3.2487978152060944E-4</v>
      </c>
      <c r="BF120" s="18">
        <f>Measures!$C$3</f>
        <v>8</v>
      </c>
      <c r="BG120" s="41">
        <f>Measures!$C$4</f>
        <v>0.1</v>
      </c>
      <c r="BH120" s="41">
        <v>0.06</v>
      </c>
      <c r="BI120" s="18">
        <f>VLOOKUP(D120,Measures!$B$6:$C$21,2,FALSE)</f>
        <v>30</v>
      </c>
      <c r="BJ120" s="18">
        <f>Measures!$C$22</f>
        <v>44</v>
      </c>
      <c r="BK120" s="18">
        <f>Measures!$C$23</f>
        <v>19</v>
      </c>
      <c r="BL120" s="18">
        <f>Measures!$C$24</f>
        <v>13</v>
      </c>
      <c r="BM120" s="18">
        <f>Measures!$C$26</f>
        <v>0.32</v>
      </c>
      <c r="BN120" s="18">
        <f>Measures!$D$26</f>
        <v>0.25</v>
      </c>
      <c r="BO120" s="18">
        <f>Measures!$C$27</f>
        <v>14</v>
      </c>
      <c r="BP120" s="18">
        <f>Measures!$C$28</f>
        <v>15</v>
      </c>
      <c r="BQ120" s="88">
        <f>Measures!$C$29</f>
        <v>92</v>
      </c>
      <c r="BR120" s="88">
        <f>Measures!$C$30</f>
        <v>95</v>
      </c>
      <c r="BS120" s="88">
        <f>Measures!$C$31</f>
        <v>70</v>
      </c>
      <c r="BT120" s="64" t="str">
        <f>Code!$M$204</f>
        <v>EF 200</v>
      </c>
      <c r="BU120" s="64" t="str">
        <f>Code!$M$207</f>
        <v>EF 67</v>
      </c>
      <c r="BV120" s="64" t="str">
        <f>Code!$M$208</f>
        <v>EF 70</v>
      </c>
      <c r="BW120" s="64" t="str">
        <f>Code!$M$205</f>
        <v>EF 82</v>
      </c>
      <c r="BX120" s="64" t="s">
        <v>363</v>
      </c>
      <c r="BY120" s="64" t="s">
        <v>239</v>
      </c>
      <c r="BZ120" s="64" t="s">
        <v>240</v>
      </c>
      <c r="CA120" s="64"/>
      <c r="CB120" s="64"/>
      <c r="CC120" s="64"/>
      <c r="CD120" s="64"/>
      <c r="CE120" s="64"/>
      <c r="CF120" s="64"/>
      <c r="CG120" s="64"/>
      <c r="CH120" s="64"/>
      <c r="CI120" s="64"/>
      <c r="CJ120" s="64"/>
      <c r="CK120" s="64"/>
      <c r="CL120" s="64"/>
      <c r="CM120" s="18"/>
      <c r="CN120" s="18"/>
    </row>
    <row r="121" spans="1:92" ht="14.4" x14ac:dyDescent="0.3">
      <c r="A121" s="19" t="s">
        <v>95</v>
      </c>
      <c r="B121" s="31" t="s">
        <v>85</v>
      </c>
      <c r="C121" s="19" t="s">
        <v>87</v>
      </c>
      <c r="D121" s="19">
        <v>5</v>
      </c>
      <c r="E121" s="19">
        <f>VLOOKUP(D121,Lists!$B$3:$C$18,2,FALSE)</f>
        <v>3</v>
      </c>
      <c r="F121" s="19">
        <v>1</v>
      </c>
      <c r="G121" s="19" t="s">
        <v>68</v>
      </c>
      <c r="H121" s="23">
        <v>1910</v>
      </c>
      <c r="I121" s="37">
        <v>0.2</v>
      </c>
      <c r="J121" s="36">
        <v>4.6411397360087065E-4</v>
      </c>
      <c r="K121" s="36">
        <f t="shared" si="21"/>
        <v>4.6411397360087065E-4</v>
      </c>
      <c r="L121" s="23">
        <v>4.26</v>
      </c>
      <c r="M121" s="35">
        <v>0.22</v>
      </c>
      <c r="N121" s="35">
        <f t="shared" si="22"/>
        <v>0.22</v>
      </c>
      <c r="O121" s="38">
        <v>10.314814814814815</v>
      </c>
      <c r="P121" s="38">
        <f t="shared" si="23"/>
        <v>10.314814814814815</v>
      </c>
      <c r="Q121" s="38">
        <v>5.9551821</v>
      </c>
      <c r="R121" s="38">
        <v>10.254943899018233</v>
      </c>
      <c r="S121" s="23">
        <v>0.67</v>
      </c>
      <c r="T121" s="23">
        <v>0.79</v>
      </c>
      <c r="U121" s="23">
        <v>10</v>
      </c>
      <c r="V121" s="23">
        <f t="shared" si="24"/>
        <v>10</v>
      </c>
      <c r="W121" s="23">
        <v>78</v>
      </c>
      <c r="X121" s="23">
        <f t="shared" si="25"/>
        <v>78</v>
      </c>
      <c r="Y121" s="23">
        <v>62</v>
      </c>
      <c r="Z121" s="23" t="str">
        <f>Code!$K$204</f>
        <v>EF 86</v>
      </c>
      <c r="AA121" s="23" t="str">
        <f>Code!$K$207</f>
        <v>EF 57</v>
      </c>
      <c r="AB121" s="23" t="str">
        <f>Code!$K$208</f>
        <v>EF 57</v>
      </c>
      <c r="AC121" s="23" t="str">
        <f>Code!$K$205</f>
        <v>EF 57</v>
      </c>
      <c r="AD121" s="23" t="s">
        <v>237</v>
      </c>
      <c r="AE121" s="23" t="s">
        <v>237</v>
      </c>
      <c r="AF121" s="23" t="s">
        <v>237</v>
      </c>
      <c r="AG121" s="39">
        <f t="shared" si="20"/>
        <v>4.6411397360087065E-4</v>
      </c>
      <c r="AH121" s="39">
        <f t="shared" si="26"/>
        <v>4.6411397360087065E-4</v>
      </c>
      <c r="AI121" s="18">
        <f t="shared" si="27"/>
        <v>4.26</v>
      </c>
      <c r="AJ121" s="41">
        <f>Code!$B$23</f>
        <v>0.15</v>
      </c>
      <c r="AK121" s="41">
        <f t="shared" si="28"/>
        <v>0.15</v>
      </c>
      <c r="AL121" s="110">
        <f t="shared" si="29"/>
        <v>10.314814814814815</v>
      </c>
      <c r="AM121" s="110">
        <f t="shared" si="30"/>
        <v>10.314814814814815</v>
      </c>
      <c r="AN121" s="110">
        <f t="shared" si="31"/>
        <v>5.9551821</v>
      </c>
      <c r="AO121" s="110">
        <f t="shared" si="32"/>
        <v>10.254943899018233</v>
      </c>
      <c r="AP121" s="18">
        <f>VLOOKUP(D121,Code!$B$92:$D$107,2,FALSE)</f>
        <v>0.32</v>
      </c>
      <c r="AQ121" s="18">
        <f>VLOOKUP(E121,Code!$B$92:$D$107,3,FALSE)</f>
        <v>0.25</v>
      </c>
      <c r="AR121" s="18">
        <f>Code!$C$132</f>
        <v>14</v>
      </c>
      <c r="AS121" s="18">
        <f t="shared" si="33"/>
        <v>14</v>
      </c>
      <c r="AT121" s="88">
        <f>Code!$C$189</f>
        <v>80</v>
      </c>
      <c r="AU121" s="88">
        <f t="shared" si="34"/>
        <v>80</v>
      </c>
      <c r="AV121" s="88">
        <f>Code!$C$198</f>
        <v>66</v>
      </c>
      <c r="AW121" s="18" t="str">
        <f>Code!$L$204</f>
        <v>EF 95</v>
      </c>
      <c r="AX121" s="64" t="str">
        <f>Code!$L$207</f>
        <v>EF 60</v>
      </c>
      <c r="AY121" s="64" t="str">
        <f>Code!$L$208</f>
        <v>EF 60</v>
      </c>
      <c r="AZ121" s="64" t="str">
        <f>Code!$L$205</f>
        <v>EF 62</v>
      </c>
      <c r="BA121" s="23" t="s">
        <v>237</v>
      </c>
      <c r="BB121" s="23" t="s">
        <v>237</v>
      </c>
      <c r="BC121" s="23" t="s">
        <v>237</v>
      </c>
      <c r="BD121" s="39">
        <f t="shared" si="35"/>
        <v>3.9449687756074004E-4</v>
      </c>
      <c r="BE121" s="39">
        <f t="shared" si="36"/>
        <v>3.2487978152060944E-4</v>
      </c>
      <c r="BF121" s="18">
        <f>Measures!$C$3</f>
        <v>8</v>
      </c>
      <c r="BG121" s="41">
        <f>Measures!$C$4</f>
        <v>0.1</v>
      </c>
      <c r="BH121" s="41">
        <v>0.06</v>
      </c>
      <c r="BI121" s="18">
        <f>VLOOKUP(D121,Measures!$B$6:$C$21,2,FALSE)</f>
        <v>30</v>
      </c>
      <c r="BJ121" s="18">
        <f>Measures!$C$22</f>
        <v>44</v>
      </c>
      <c r="BK121" s="18">
        <f>Measures!$C$23</f>
        <v>19</v>
      </c>
      <c r="BL121" s="18">
        <f>Measures!$C$24</f>
        <v>13</v>
      </c>
      <c r="BM121" s="18">
        <f>Measures!$C$26</f>
        <v>0.32</v>
      </c>
      <c r="BN121" s="18">
        <f>Measures!$D$26</f>
        <v>0.25</v>
      </c>
      <c r="BO121" s="18">
        <f>Measures!$C$27</f>
        <v>14</v>
      </c>
      <c r="BP121" s="18">
        <f>Measures!$C$28</f>
        <v>15</v>
      </c>
      <c r="BQ121" s="88">
        <f>Measures!$C$29</f>
        <v>92</v>
      </c>
      <c r="BR121" s="88">
        <f>Measures!$C$30</f>
        <v>95</v>
      </c>
      <c r="BS121" s="88">
        <f>Measures!$C$31</f>
        <v>70</v>
      </c>
      <c r="BT121" s="64" t="str">
        <f>Code!$M$204</f>
        <v>EF 200</v>
      </c>
      <c r="BU121" s="64" t="str">
        <f>Code!$M$207</f>
        <v>EF 67</v>
      </c>
      <c r="BV121" s="64" t="str">
        <f>Code!$M$208</f>
        <v>EF 70</v>
      </c>
      <c r="BW121" s="64" t="str">
        <f>Code!$M$205</f>
        <v>EF 82</v>
      </c>
      <c r="BX121" s="64" t="s">
        <v>363</v>
      </c>
      <c r="BY121" s="64" t="s">
        <v>239</v>
      </c>
      <c r="BZ121" s="64" t="s">
        <v>240</v>
      </c>
      <c r="CA121" s="64"/>
      <c r="CB121" s="64"/>
      <c r="CC121" s="64"/>
      <c r="CD121" s="64"/>
      <c r="CE121" s="64"/>
      <c r="CF121" s="64"/>
      <c r="CG121" s="64"/>
      <c r="CH121" s="64"/>
      <c r="CI121" s="64"/>
      <c r="CJ121" s="64"/>
      <c r="CK121" s="64"/>
      <c r="CL121" s="64"/>
      <c r="CM121" s="18"/>
      <c r="CN121" s="18"/>
    </row>
    <row r="122" spans="1:92" ht="14.4" x14ac:dyDescent="0.3">
      <c r="A122" s="19" t="s">
        <v>95</v>
      </c>
      <c r="B122" s="31" t="s">
        <v>85</v>
      </c>
      <c r="C122" s="19" t="s">
        <v>87</v>
      </c>
      <c r="D122" s="19">
        <v>5</v>
      </c>
      <c r="E122" s="19">
        <f>VLOOKUP(D122,Lists!$B$3:$C$18,2,FALSE)</f>
        <v>3</v>
      </c>
      <c r="F122" s="19">
        <v>2</v>
      </c>
      <c r="G122" s="19" t="s">
        <v>68</v>
      </c>
      <c r="H122" s="23">
        <v>2730</v>
      </c>
      <c r="I122" s="37">
        <v>0.2</v>
      </c>
      <c r="J122" s="36">
        <v>4.6411397360087065E-4</v>
      </c>
      <c r="K122" s="36">
        <f t="shared" si="21"/>
        <v>4.6411397360087065E-4</v>
      </c>
      <c r="L122" s="23">
        <v>4.26</v>
      </c>
      <c r="M122" s="35">
        <v>0.22</v>
      </c>
      <c r="N122" s="35">
        <f t="shared" si="22"/>
        <v>0.22</v>
      </c>
      <c r="O122" s="38">
        <v>10.314814814814815</v>
      </c>
      <c r="P122" s="38">
        <f t="shared" si="23"/>
        <v>10.314814814814815</v>
      </c>
      <c r="Q122" s="38">
        <v>5.9551821</v>
      </c>
      <c r="R122" s="38">
        <v>10.254943899018233</v>
      </c>
      <c r="S122" s="23">
        <v>0.67</v>
      </c>
      <c r="T122" s="23">
        <v>0.79</v>
      </c>
      <c r="U122" s="23">
        <v>10</v>
      </c>
      <c r="V122" s="23">
        <f t="shared" si="24"/>
        <v>10</v>
      </c>
      <c r="W122" s="23">
        <v>78</v>
      </c>
      <c r="X122" s="23">
        <f t="shared" si="25"/>
        <v>78</v>
      </c>
      <c r="Y122" s="23">
        <v>62</v>
      </c>
      <c r="Z122" s="23" t="str">
        <f>Code!$K$204</f>
        <v>EF 86</v>
      </c>
      <c r="AA122" s="23" t="str">
        <f>Code!$K$207</f>
        <v>EF 57</v>
      </c>
      <c r="AB122" s="23" t="str">
        <f>Code!$K$208</f>
        <v>EF 57</v>
      </c>
      <c r="AC122" s="23" t="str">
        <f>Code!$K$205</f>
        <v>EF 57</v>
      </c>
      <c r="AD122" s="23" t="s">
        <v>237</v>
      </c>
      <c r="AE122" s="23" t="s">
        <v>237</v>
      </c>
      <c r="AF122" s="23" t="s">
        <v>237</v>
      </c>
      <c r="AG122" s="39">
        <f t="shared" si="20"/>
        <v>4.6411397360087065E-4</v>
      </c>
      <c r="AH122" s="39">
        <f t="shared" si="26"/>
        <v>4.6411397360087065E-4</v>
      </c>
      <c r="AI122" s="18">
        <f t="shared" si="27"/>
        <v>4.26</v>
      </c>
      <c r="AJ122" s="41">
        <f>Code!$B$23</f>
        <v>0.15</v>
      </c>
      <c r="AK122" s="41">
        <f t="shared" si="28"/>
        <v>0.15</v>
      </c>
      <c r="AL122" s="110">
        <f t="shared" si="29"/>
        <v>10.314814814814815</v>
      </c>
      <c r="AM122" s="110">
        <f t="shared" si="30"/>
        <v>10.314814814814815</v>
      </c>
      <c r="AN122" s="110">
        <f t="shared" si="31"/>
        <v>5.9551821</v>
      </c>
      <c r="AO122" s="110">
        <f t="shared" si="32"/>
        <v>10.254943899018233</v>
      </c>
      <c r="AP122" s="18">
        <f>VLOOKUP(D122,Code!$B$92:$D$107,2,FALSE)</f>
        <v>0.32</v>
      </c>
      <c r="AQ122" s="18">
        <f>VLOOKUP(E122,Code!$B$92:$D$107,3,FALSE)</f>
        <v>0.25</v>
      </c>
      <c r="AR122" s="18">
        <f>Code!$C$132</f>
        <v>14</v>
      </c>
      <c r="AS122" s="18">
        <f t="shared" si="33"/>
        <v>14</v>
      </c>
      <c r="AT122" s="88">
        <f>Code!$C$189</f>
        <v>80</v>
      </c>
      <c r="AU122" s="88">
        <f t="shared" si="34"/>
        <v>80</v>
      </c>
      <c r="AV122" s="88">
        <f>Code!$C$198</f>
        <v>66</v>
      </c>
      <c r="AW122" s="18" t="str">
        <f>Code!$L$204</f>
        <v>EF 95</v>
      </c>
      <c r="AX122" s="64" t="str">
        <f>Code!$L$207</f>
        <v>EF 60</v>
      </c>
      <c r="AY122" s="64" t="str">
        <f>Code!$L$208</f>
        <v>EF 60</v>
      </c>
      <c r="AZ122" s="64" t="str">
        <f>Code!$L$205</f>
        <v>EF 62</v>
      </c>
      <c r="BA122" s="23" t="s">
        <v>237</v>
      </c>
      <c r="BB122" s="23" t="s">
        <v>237</v>
      </c>
      <c r="BC122" s="23" t="s">
        <v>237</v>
      </c>
      <c r="BD122" s="39">
        <f t="shared" si="35"/>
        <v>3.9449687756074004E-4</v>
      </c>
      <c r="BE122" s="39">
        <f t="shared" si="36"/>
        <v>3.2487978152060944E-4</v>
      </c>
      <c r="BF122" s="18">
        <f>Measures!$C$3</f>
        <v>8</v>
      </c>
      <c r="BG122" s="41">
        <f>Measures!$C$4</f>
        <v>0.1</v>
      </c>
      <c r="BH122" s="41">
        <v>0.06</v>
      </c>
      <c r="BI122" s="18">
        <f>VLOOKUP(D122,Measures!$B$6:$C$21,2,FALSE)</f>
        <v>30</v>
      </c>
      <c r="BJ122" s="18">
        <f>Measures!$C$22</f>
        <v>44</v>
      </c>
      <c r="BK122" s="18">
        <f>Measures!$C$23</f>
        <v>19</v>
      </c>
      <c r="BL122" s="18">
        <f>Measures!$C$24</f>
        <v>13</v>
      </c>
      <c r="BM122" s="18">
        <f>Measures!$C$26</f>
        <v>0.32</v>
      </c>
      <c r="BN122" s="18">
        <f>Measures!$D$26</f>
        <v>0.25</v>
      </c>
      <c r="BO122" s="18">
        <f>Measures!$C$27</f>
        <v>14</v>
      </c>
      <c r="BP122" s="18">
        <f>Measures!$C$28</f>
        <v>15</v>
      </c>
      <c r="BQ122" s="88">
        <f>Measures!$C$29</f>
        <v>92</v>
      </c>
      <c r="BR122" s="88">
        <f>Measures!$C$30</f>
        <v>95</v>
      </c>
      <c r="BS122" s="88">
        <f>Measures!$C$31</f>
        <v>70</v>
      </c>
      <c r="BT122" s="64" t="str">
        <f>Code!$M$204</f>
        <v>EF 200</v>
      </c>
      <c r="BU122" s="64" t="str">
        <f>Code!$M$207</f>
        <v>EF 67</v>
      </c>
      <c r="BV122" s="64" t="str">
        <f>Code!$M$208</f>
        <v>EF 70</v>
      </c>
      <c r="BW122" s="64" t="str">
        <f>Code!$M$205</f>
        <v>EF 82</v>
      </c>
      <c r="BX122" s="64" t="s">
        <v>363</v>
      </c>
      <c r="BY122" s="64" t="s">
        <v>239</v>
      </c>
      <c r="BZ122" s="64" t="s">
        <v>240</v>
      </c>
      <c r="CA122" s="64"/>
      <c r="CB122" s="64"/>
      <c r="CC122" s="64"/>
      <c r="CD122" s="64"/>
      <c r="CE122" s="64"/>
      <c r="CF122" s="64"/>
      <c r="CG122" s="64"/>
      <c r="CH122" s="64"/>
      <c r="CI122" s="64"/>
      <c r="CJ122" s="64"/>
      <c r="CK122" s="64"/>
      <c r="CL122" s="64"/>
      <c r="CM122" s="18"/>
      <c r="CN122" s="18"/>
    </row>
    <row r="123" spans="1:92" ht="14.4" x14ac:dyDescent="0.3">
      <c r="A123" s="19" t="s">
        <v>22</v>
      </c>
      <c r="B123" s="31" t="s">
        <v>85</v>
      </c>
      <c r="C123" s="19" t="s">
        <v>87</v>
      </c>
      <c r="D123" s="19">
        <v>5</v>
      </c>
      <c r="E123" s="19">
        <f>VLOOKUP(D123,Lists!$B$3:$C$18,2,FALSE)</f>
        <v>3</v>
      </c>
      <c r="F123" s="19">
        <v>1</v>
      </c>
      <c r="G123" s="19" t="s">
        <v>68</v>
      </c>
      <c r="H123" s="23">
        <v>1910</v>
      </c>
      <c r="I123" s="37">
        <v>0.2</v>
      </c>
      <c r="J123" s="36">
        <v>4.6411397360087065E-4</v>
      </c>
      <c r="K123" s="36">
        <f t="shared" si="21"/>
        <v>4.6411397360087065E-4</v>
      </c>
      <c r="L123" s="23">
        <v>4.26</v>
      </c>
      <c r="M123" s="35">
        <v>0.22</v>
      </c>
      <c r="N123" s="35">
        <f t="shared" si="22"/>
        <v>0.22</v>
      </c>
      <c r="O123" s="38">
        <v>10.314814814814815</v>
      </c>
      <c r="P123" s="38">
        <f t="shared" si="23"/>
        <v>10.314814814814815</v>
      </c>
      <c r="Q123" s="38">
        <v>5.9551821</v>
      </c>
      <c r="R123" s="38">
        <v>10.254943899018233</v>
      </c>
      <c r="S123" s="23">
        <v>0.67</v>
      </c>
      <c r="T123" s="23">
        <v>0.79</v>
      </c>
      <c r="U123" s="23">
        <v>10</v>
      </c>
      <c r="V123" s="23">
        <f t="shared" si="24"/>
        <v>10</v>
      </c>
      <c r="W123" s="23">
        <v>78</v>
      </c>
      <c r="X123" s="23">
        <f t="shared" si="25"/>
        <v>78</v>
      </c>
      <c r="Y123" s="23">
        <v>62</v>
      </c>
      <c r="Z123" s="23" t="str">
        <f>Code!$K$204</f>
        <v>EF 86</v>
      </c>
      <c r="AA123" s="23" t="str">
        <f>Code!$K$207</f>
        <v>EF 57</v>
      </c>
      <c r="AB123" s="23" t="str">
        <f>Code!$K$208</f>
        <v>EF 57</v>
      </c>
      <c r="AC123" s="23" t="str">
        <f>Code!$K$205</f>
        <v>EF 57</v>
      </c>
      <c r="AD123" s="23" t="s">
        <v>237</v>
      </c>
      <c r="AE123" s="23" t="s">
        <v>237</v>
      </c>
      <c r="AF123" s="23" t="s">
        <v>237</v>
      </c>
      <c r="AG123" s="39">
        <f t="shared" si="20"/>
        <v>4.6411397360087065E-4</v>
      </c>
      <c r="AH123" s="39">
        <f t="shared" si="26"/>
        <v>4.6411397360087065E-4</v>
      </c>
      <c r="AI123" s="18">
        <f t="shared" si="27"/>
        <v>4.26</v>
      </c>
      <c r="AJ123" s="41">
        <f>Code!$B$23</f>
        <v>0.15</v>
      </c>
      <c r="AK123" s="41">
        <f t="shared" si="28"/>
        <v>0.15</v>
      </c>
      <c r="AL123" s="110">
        <f t="shared" si="29"/>
        <v>10.314814814814815</v>
      </c>
      <c r="AM123" s="110">
        <f t="shared" si="30"/>
        <v>10.314814814814815</v>
      </c>
      <c r="AN123" s="110">
        <f t="shared" si="31"/>
        <v>5.9551821</v>
      </c>
      <c r="AO123" s="110">
        <f t="shared" si="32"/>
        <v>10.254943899018233</v>
      </c>
      <c r="AP123" s="18">
        <f>VLOOKUP(D123,Code!$B$92:$D$107,2,FALSE)</f>
        <v>0.32</v>
      </c>
      <c r="AQ123" s="18">
        <f>VLOOKUP(E123,Code!$B$92:$D$107,3,FALSE)</f>
        <v>0.25</v>
      </c>
      <c r="AR123" s="18">
        <f>Code!$C$132</f>
        <v>14</v>
      </c>
      <c r="AS123" s="18">
        <f t="shared" si="33"/>
        <v>14</v>
      </c>
      <c r="AT123" s="88">
        <f>Code!$C$189</f>
        <v>80</v>
      </c>
      <c r="AU123" s="88">
        <f t="shared" si="34"/>
        <v>80</v>
      </c>
      <c r="AV123" s="88">
        <f>Code!$C$198</f>
        <v>66</v>
      </c>
      <c r="AW123" s="18" t="str">
        <f>Code!$L$204</f>
        <v>EF 95</v>
      </c>
      <c r="AX123" s="64" t="str">
        <f>Code!$L$207</f>
        <v>EF 60</v>
      </c>
      <c r="AY123" s="64" t="str">
        <f>Code!$L$208</f>
        <v>EF 60</v>
      </c>
      <c r="AZ123" s="64" t="str">
        <f>Code!$L$205</f>
        <v>EF 62</v>
      </c>
      <c r="BA123" s="23" t="s">
        <v>237</v>
      </c>
      <c r="BB123" s="23" t="s">
        <v>237</v>
      </c>
      <c r="BC123" s="23" t="s">
        <v>237</v>
      </c>
      <c r="BD123" s="39">
        <f t="shared" si="35"/>
        <v>3.9449687756074004E-4</v>
      </c>
      <c r="BE123" s="39">
        <f t="shared" si="36"/>
        <v>3.2487978152060944E-4</v>
      </c>
      <c r="BF123" s="18">
        <f>Measures!$C$3</f>
        <v>8</v>
      </c>
      <c r="BG123" s="41">
        <f>Measures!$C$4</f>
        <v>0.1</v>
      </c>
      <c r="BH123" s="41">
        <v>0.06</v>
      </c>
      <c r="BI123" s="18">
        <f>VLOOKUP(D123,Measures!$B$6:$C$21,2,FALSE)</f>
        <v>30</v>
      </c>
      <c r="BJ123" s="18">
        <f>Measures!$C$22</f>
        <v>44</v>
      </c>
      <c r="BK123" s="18">
        <f>Measures!$C$23</f>
        <v>19</v>
      </c>
      <c r="BL123" s="18">
        <f>Measures!$C$24</f>
        <v>13</v>
      </c>
      <c r="BM123" s="18">
        <f>Measures!$C$26</f>
        <v>0.32</v>
      </c>
      <c r="BN123" s="18">
        <f>Measures!$D$26</f>
        <v>0.25</v>
      </c>
      <c r="BO123" s="18">
        <f>Measures!$C$27</f>
        <v>14</v>
      </c>
      <c r="BP123" s="18">
        <f>Measures!$C$28</f>
        <v>15</v>
      </c>
      <c r="BQ123" s="88">
        <f>Measures!$C$29</f>
        <v>92</v>
      </c>
      <c r="BR123" s="88">
        <f>Measures!$C$30</f>
        <v>95</v>
      </c>
      <c r="BS123" s="88">
        <f>Measures!$C$31</f>
        <v>70</v>
      </c>
      <c r="BT123" s="64" t="str">
        <f>Code!$M$204</f>
        <v>EF 200</v>
      </c>
      <c r="BU123" s="64" t="str">
        <f>Code!$M$207</f>
        <v>EF 67</v>
      </c>
      <c r="BV123" s="64" t="str">
        <f>Code!$M$208</f>
        <v>EF 70</v>
      </c>
      <c r="BW123" s="64" t="str">
        <f>Code!$M$205</f>
        <v>EF 82</v>
      </c>
      <c r="BX123" s="64" t="s">
        <v>363</v>
      </c>
      <c r="BY123" s="64" t="s">
        <v>239</v>
      </c>
      <c r="BZ123" s="64" t="s">
        <v>240</v>
      </c>
      <c r="CA123" s="64"/>
      <c r="CB123" s="64"/>
      <c r="CC123" s="64"/>
      <c r="CD123" s="64"/>
      <c r="CE123" s="64"/>
      <c r="CF123" s="64"/>
      <c r="CG123" s="64"/>
      <c r="CH123" s="64"/>
      <c r="CI123" s="64"/>
      <c r="CJ123" s="64"/>
      <c r="CK123" s="64"/>
      <c r="CL123" s="64"/>
      <c r="CM123" s="18"/>
      <c r="CN123" s="18"/>
    </row>
    <row r="124" spans="1:92" ht="14.4" x14ac:dyDescent="0.3">
      <c r="A124" s="19" t="s">
        <v>22</v>
      </c>
      <c r="B124" s="31" t="s">
        <v>85</v>
      </c>
      <c r="C124" s="19" t="s">
        <v>87</v>
      </c>
      <c r="D124" s="19">
        <v>5</v>
      </c>
      <c r="E124" s="19">
        <f>VLOOKUP(D124,Lists!$B$3:$C$18,2,FALSE)</f>
        <v>3</v>
      </c>
      <c r="F124" s="19">
        <v>2</v>
      </c>
      <c r="G124" s="19" t="s">
        <v>68</v>
      </c>
      <c r="H124" s="23">
        <v>2730</v>
      </c>
      <c r="I124" s="37">
        <v>0.2</v>
      </c>
      <c r="J124" s="36">
        <v>4.6411397360087065E-4</v>
      </c>
      <c r="K124" s="36">
        <f t="shared" si="21"/>
        <v>4.6411397360087065E-4</v>
      </c>
      <c r="L124" s="23">
        <v>4.26</v>
      </c>
      <c r="M124" s="35">
        <v>0.22</v>
      </c>
      <c r="N124" s="35">
        <f t="shared" si="22"/>
        <v>0.22</v>
      </c>
      <c r="O124" s="38">
        <v>10.314814814814815</v>
      </c>
      <c r="P124" s="38">
        <f t="shared" si="23"/>
        <v>10.314814814814815</v>
      </c>
      <c r="Q124" s="38">
        <v>5.9551821</v>
      </c>
      <c r="R124" s="38">
        <v>10.254943899018233</v>
      </c>
      <c r="S124" s="23">
        <v>0.67</v>
      </c>
      <c r="T124" s="23">
        <v>0.79</v>
      </c>
      <c r="U124" s="23">
        <v>10</v>
      </c>
      <c r="V124" s="23">
        <f t="shared" si="24"/>
        <v>10</v>
      </c>
      <c r="W124" s="23">
        <v>78</v>
      </c>
      <c r="X124" s="23">
        <f t="shared" si="25"/>
        <v>78</v>
      </c>
      <c r="Y124" s="23">
        <v>62</v>
      </c>
      <c r="Z124" s="23" t="str">
        <f>Code!$K$204</f>
        <v>EF 86</v>
      </c>
      <c r="AA124" s="23" t="str">
        <f>Code!$K$207</f>
        <v>EF 57</v>
      </c>
      <c r="AB124" s="23" t="str">
        <f>Code!$K$208</f>
        <v>EF 57</v>
      </c>
      <c r="AC124" s="23" t="str">
        <f>Code!$K$205</f>
        <v>EF 57</v>
      </c>
      <c r="AD124" s="23" t="s">
        <v>237</v>
      </c>
      <c r="AE124" s="23" t="s">
        <v>237</v>
      </c>
      <c r="AF124" s="23" t="s">
        <v>237</v>
      </c>
      <c r="AG124" s="39">
        <f t="shared" si="20"/>
        <v>4.6411397360087065E-4</v>
      </c>
      <c r="AH124" s="39">
        <f t="shared" si="26"/>
        <v>4.6411397360087065E-4</v>
      </c>
      <c r="AI124" s="18">
        <f t="shared" si="27"/>
        <v>4.26</v>
      </c>
      <c r="AJ124" s="41">
        <f>Code!$B$23</f>
        <v>0.15</v>
      </c>
      <c r="AK124" s="41">
        <f t="shared" si="28"/>
        <v>0.15</v>
      </c>
      <c r="AL124" s="110">
        <f t="shared" si="29"/>
        <v>10.314814814814815</v>
      </c>
      <c r="AM124" s="110">
        <f t="shared" si="30"/>
        <v>10.314814814814815</v>
      </c>
      <c r="AN124" s="110">
        <f t="shared" si="31"/>
        <v>5.9551821</v>
      </c>
      <c r="AO124" s="110">
        <f t="shared" si="32"/>
        <v>10.254943899018233</v>
      </c>
      <c r="AP124" s="18">
        <f>VLOOKUP(D124,Code!$B$92:$D$107,2,FALSE)</f>
        <v>0.32</v>
      </c>
      <c r="AQ124" s="18">
        <f>VLOOKUP(E124,Code!$B$92:$D$107,3,FALSE)</f>
        <v>0.25</v>
      </c>
      <c r="AR124" s="18">
        <f>Code!$C$132</f>
        <v>14</v>
      </c>
      <c r="AS124" s="18">
        <f t="shared" si="33"/>
        <v>14</v>
      </c>
      <c r="AT124" s="88">
        <f>Code!$C$189</f>
        <v>80</v>
      </c>
      <c r="AU124" s="88">
        <f t="shared" si="34"/>
        <v>80</v>
      </c>
      <c r="AV124" s="88">
        <f>Code!$C$198</f>
        <v>66</v>
      </c>
      <c r="AW124" s="18" t="str">
        <f>Code!$L$204</f>
        <v>EF 95</v>
      </c>
      <c r="AX124" s="64" t="str">
        <f>Code!$L$207</f>
        <v>EF 60</v>
      </c>
      <c r="AY124" s="64" t="str">
        <f>Code!$L$208</f>
        <v>EF 60</v>
      </c>
      <c r="AZ124" s="64" t="str">
        <f>Code!$L$205</f>
        <v>EF 62</v>
      </c>
      <c r="BA124" s="23" t="s">
        <v>237</v>
      </c>
      <c r="BB124" s="23" t="s">
        <v>237</v>
      </c>
      <c r="BC124" s="23" t="s">
        <v>237</v>
      </c>
      <c r="BD124" s="39">
        <f t="shared" si="35"/>
        <v>3.9449687756074004E-4</v>
      </c>
      <c r="BE124" s="39">
        <f t="shared" si="36"/>
        <v>3.2487978152060944E-4</v>
      </c>
      <c r="BF124" s="18">
        <f>Measures!$C$3</f>
        <v>8</v>
      </c>
      <c r="BG124" s="41">
        <f>Measures!$C$4</f>
        <v>0.1</v>
      </c>
      <c r="BH124" s="41">
        <v>0.06</v>
      </c>
      <c r="BI124" s="18">
        <f>VLOOKUP(D124,Measures!$B$6:$C$21,2,FALSE)</f>
        <v>30</v>
      </c>
      <c r="BJ124" s="18">
        <f>Measures!$C$22</f>
        <v>44</v>
      </c>
      <c r="BK124" s="18">
        <f>Measures!$C$23</f>
        <v>19</v>
      </c>
      <c r="BL124" s="18">
        <f>Measures!$C$24</f>
        <v>13</v>
      </c>
      <c r="BM124" s="18">
        <f>Measures!$C$26</f>
        <v>0.32</v>
      </c>
      <c r="BN124" s="18">
        <f>Measures!$D$26</f>
        <v>0.25</v>
      </c>
      <c r="BO124" s="18">
        <f>Measures!$C$27</f>
        <v>14</v>
      </c>
      <c r="BP124" s="18">
        <f>Measures!$C$28</f>
        <v>15</v>
      </c>
      <c r="BQ124" s="88">
        <f>Measures!$C$29</f>
        <v>92</v>
      </c>
      <c r="BR124" s="88">
        <f>Measures!$C$30</f>
        <v>95</v>
      </c>
      <c r="BS124" s="88">
        <f>Measures!$C$31</f>
        <v>70</v>
      </c>
      <c r="BT124" s="64" t="str">
        <f>Code!$M$204</f>
        <v>EF 200</v>
      </c>
      <c r="BU124" s="64" t="str">
        <f>Code!$M$207</f>
        <v>EF 67</v>
      </c>
      <c r="BV124" s="64" t="str">
        <f>Code!$M$208</f>
        <v>EF 70</v>
      </c>
      <c r="BW124" s="64" t="str">
        <f>Code!$M$205</f>
        <v>EF 82</v>
      </c>
      <c r="BX124" s="64" t="s">
        <v>363</v>
      </c>
      <c r="BY124" s="64" t="s">
        <v>239</v>
      </c>
      <c r="BZ124" s="64" t="s">
        <v>240</v>
      </c>
      <c r="CA124" s="64"/>
      <c r="CB124" s="64"/>
      <c r="CC124" s="64"/>
      <c r="CD124" s="64"/>
      <c r="CE124" s="64"/>
      <c r="CF124" s="64"/>
      <c r="CG124" s="64"/>
      <c r="CH124" s="64"/>
      <c r="CI124" s="64"/>
      <c r="CJ124" s="64"/>
      <c r="CK124" s="64"/>
      <c r="CL124" s="64"/>
      <c r="CM124" s="18"/>
      <c r="CN124" s="18"/>
    </row>
    <row r="125" spans="1:92" ht="14.4" x14ac:dyDescent="0.3">
      <c r="A125" s="19" t="s">
        <v>95</v>
      </c>
      <c r="B125" s="31" t="s">
        <v>86</v>
      </c>
      <c r="C125" s="19" t="s">
        <v>71</v>
      </c>
      <c r="D125" s="19">
        <v>5</v>
      </c>
      <c r="E125" s="19">
        <f>VLOOKUP(D125,Lists!$B$3:$C$18,2,FALSE)</f>
        <v>3</v>
      </c>
      <c r="F125" s="19">
        <v>1</v>
      </c>
      <c r="G125" s="19" t="s">
        <v>66</v>
      </c>
      <c r="H125" s="23">
        <v>1600</v>
      </c>
      <c r="I125" s="37">
        <v>0.14016341923318668</v>
      </c>
      <c r="J125" s="36">
        <v>7.1357303575703178E-4</v>
      </c>
      <c r="K125" s="36">
        <f t="shared" si="21"/>
        <v>7.1357303575703178E-4</v>
      </c>
      <c r="L125" s="23">
        <v>3.32</v>
      </c>
      <c r="M125" s="35">
        <v>0.33</v>
      </c>
      <c r="N125" s="35">
        <f t="shared" si="22"/>
        <v>0.33</v>
      </c>
      <c r="O125" s="38">
        <v>6.6787658802177861</v>
      </c>
      <c r="P125" s="38">
        <f t="shared" si="23"/>
        <v>6.6787658802177861</v>
      </c>
      <c r="Q125" s="38">
        <v>1.3361692000000001</v>
      </c>
      <c r="R125" s="38">
        <v>0.96303017419071424</v>
      </c>
      <c r="S125" s="23">
        <v>1.23</v>
      </c>
      <c r="T125" s="23">
        <v>0.87</v>
      </c>
      <c r="U125" s="23">
        <v>10</v>
      </c>
      <c r="V125" s="23">
        <f t="shared" si="24"/>
        <v>10</v>
      </c>
      <c r="W125" s="23">
        <v>78</v>
      </c>
      <c r="X125" s="23">
        <f t="shared" si="25"/>
        <v>78</v>
      </c>
      <c r="Y125" s="23">
        <v>62</v>
      </c>
      <c r="Z125" s="23" t="str">
        <f>Code!$K$204</f>
        <v>EF 86</v>
      </c>
      <c r="AA125" s="23" t="str">
        <f>Code!$K$207</f>
        <v>EF 57</v>
      </c>
      <c r="AB125" s="23" t="str">
        <f>Code!$K$208</f>
        <v>EF 57</v>
      </c>
      <c r="AC125" s="23" t="str">
        <f>Code!$K$205</f>
        <v>EF 57</v>
      </c>
      <c r="AD125" s="23" t="s">
        <v>237</v>
      </c>
      <c r="AE125" s="23" t="s">
        <v>237</v>
      </c>
      <c r="AF125" s="23" t="s">
        <v>237</v>
      </c>
      <c r="AG125" s="39">
        <f t="shared" si="20"/>
        <v>7.1357303575703178E-4</v>
      </c>
      <c r="AH125" s="39">
        <f t="shared" si="26"/>
        <v>7.1357303575703178E-4</v>
      </c>
      <c r="AI125" s="18">
        <f t="shared" si="27"/>
        <v>3.32</v>
      </c>
      <c r="AJ125" s="41">
        <f>Code!$B$23</f>
        <v>0.15</v>
      </c>
      <c r="AK125" s="41">
        <f t="shared" si="28"/>
        <v>0.15</v>
      </c>
      <c r="AL125" s="110">
        <f t="shared" si="29"/>
        <v>6.6787658802177861</v>
      </c>
      <c r="AM125" s="110">
        <f t="shared" si="30"/>
        <v>6.6787658802177861</v>
      </c>
      <c r="AN125" s="110">
        <f t="shared" si="31"/>
        <v>1.3361692000000001</v>
      </c>
      <c r="AO125" s="110">
        <f t="shared" si="32"/>
        <v>0.96303017419071424</v>
      </c>
      <c r="AP125" s="18">
        <f>VLOOKUP(D125,Code!$B$92:$D$107,2,FALSE)</f>
        <v>0.32</v>
      </c>
      <c r="AQ125" s="18">
        <f>VLOOKUP(E125,Code!$B$92:$D$107,3,FALSE)</f>
        <v>0.25</v>
      </c>
      <c r="AR125" s="18">
        <f>Code!$C$132</f>
        <v>14</v>
      </c>
      <c r="AS125" s="18">
        <f t="shared" si="33"/>
        <v>14</v>
      </c>
      <c r="AT125" s="88">
        <f>Code!$C$189</f>
        <v>80</v>
      </c>
      <c r="AU125" s="88">
        <f t="shared" si="34"/>
        <v>80</v>
      </c>
      <c r="AV125" s="88">
        <f>Code!$C$198</f>
        <v>66</v>
      </c>
      <c r="AW125" s="18" t="str">
        <f>Code!$L$204</f>
        <v>EF 95</v>
      </c>
      <c r="AX125" s="64" t="str">
        <f>Code!$L$207</f>
        <v>EF 60</v>
      </c>
      <c r="AY125" s="64" t="str">
        <f>Code!$L$208</f>
        <v>EF 60</v>
      </c>
      <c r="AZ125" s="64" t="str">
        <f>Code!$L$205</f>
        <v>EF 62</v>
      </c>
      <c r="BA125" s="23" t="s">
        <v>237</v>
      </c>
      <c r="BB125" s="23" t="s">
        <v>237</v>
      </c>
      <c r="BC125" s="23" t="s">
        <v>237</v>
      </c>
      <c r="BD125" s="39">
        <f t="shared" si="35"/>
        <v>6.0653708039347702E-4</v>
      </c>
      <c r="BE125" s="39">
        <f t="shared" si="36"/>
        <v>4.9950112502992225E-4</v>
      </c>
      <c r="BF125" s="18">
        <f>Measures!$C$3</f>
        <v>8</v>
      </c>
      <c r="BG125" s="41">
        <f>Measures!$C$4</f>
        <v>0.1</v>
      </c>
      <c r="BH125" s="41">
        <v>0.06</v>
      </c>
      <c r="BI125" s="18">
        <f>VLOOKUP(D125,Measures!$B$6:$C$21,2,FALSE)</f>
        <v>30</v>
      </c>
      <c r="BJ125" s="18">
        <f>Measures!$C$22</f>
        <v>44</v>
      </c>
      <c r="BK125" s="18">
        <f>Measures!$C$23</f>
        <v>19</v>
      </c>
      <c r="BL125" s="18">
        <f>Measures!$C$24</f>
        <v>13</v>
      </c>
      <c r="BM125" s="18">
        <f>Measures!$C$26</f>
        <v>0.32</v>
      </c>
      <c r="BN125" s="18">
        <f>Measures!$D$26</f>
        <v>0.25</v>
      </c>
      <c r="BO125" s="18">
        <f>Measures!$C$27</f>
        <v>14</v>
      </c>
      <c r="BP125" s="18">
        <f>Measures!$C$28</f>
        <v>15</v>
      </c>
      <c r="BQ125" s="88">
        <f>Measures!$C$29</f>
        <v>92</v>
      </c>
      <c r="BR125" s="88">
        <f>Measures!$C$30</f>
        <v>95</v>
      </c>
      <c r="BS125" s="88">
        <f>Measures!$C$31</f>
        <v>70</v>
      </c>
      <c r="BT125" s="64" t="str">
        <f>Code!$M$204</f>
        <v>EF 200</v>
      </c>
      <c r="BU125" s="64" t="str">
        <f>Code!$M$207</f>
        <v>EF 67</v>
      </c>
      <c r="BV125" s="64" t="str">
        <f>Code!$M$208</f>
        <v>EF 70</v>
      </c>
      <c r="BW125" s="64" t="str">
        <f>Code!$M$205</f>
        <v>EF 82</v>
      </c>
      <c r="BX125" s="64" t="s">
        <v>363</v>
      </c>
      <c r="BY125" s="64" t="s">
        <v>239</v>
      </c>
      <c r="BZ125" s="64" t="s">
        <v>240</v>
      </c>
      <c r="CA125" s="64"/>
      <c r="CB125" s="64"/>
      <c r="CC125" s="64"/>
      <c r="CD125" s="64"/>
      <c r="CE125" s="64"/>
      <c r="CF125" s="64"/>
      <c r="CG125" s="64"/>
      <c r="CH125" s="64"/>
      <c r="CI125" s="64"/>
      <c r="CJ125" s="64"/>
      <c r="CK125" s="64"/>
      <c r="CL125" s="64"/>
      <c r="CM125" s="18"/>
      <c r="CN125" s="18"/>
    </row>
    <row r="126" spans="1:92" ht="14.4" x14ac:dyDescent="0.3">
      <c r="A126" s="19" t="s">
        <v>95</v>
      </c>
      <c r="B126" s="31" t="s">
        <v>86</v>
      </c>
      <c r="C126" s="19" t="s">
        <v>71</v>
      </c>
      <c r="D126" s="19">
        <v>5</v>
      </c>
      <c r="E126" s="19">
        <f>VLOOKUP(D126,Lists!$B$3:$C$18,2,FALSE)</f>
        <v>3</v>
      </c>
      <c r="F126" s="19">
        <v>2</v>
      </c>
      <c r="G126" s="19" t="s">
        <v>66</v>
      </c>
      <c r="H126" s="23">
        <v>1990</v>
      </c>
      <c r="I126" s="37">
        <v>0.14016341923318668</v>
      </c>
      <c r="J126" s="36">
        <v>7.1357303575703178E-4</v>
      </c>
      <c r="K126" s="36">
        <f t="shared" si="21"/>
        <v>7.1357303575703178E-4</v>
      </c>
      <c r="L126" s="23">
        <v>3.32</v>
      </c>
      <c r="M126" s="35">
        <v>0.33</v>
      </c>
      <c r="N126" s="35">
        <f t="shared" si="22"/>
        <v>0.33</v>
      </c>
      <c r="O126" s="38">
        <v>6.6787658802177861</v>
      </c>
      <c r="P126" s="38">
        <f t="shared" si="23"/>
        <v>6.6787658802177861</v>
      </c>
      <c r="Q126" s="38">
        <v>1.3361692000000001</v>
      </c>
      <c r="R126" s="38">
        <v>0.96303017419071424</v>
      </c>
      <c r="S126" s="23">
        <v>1.23</v>
      </c>
      <c r="T126" s="23">
        <v>0.87</v>
      </c>
      <c r="U126" s="23">
        <v>10</v>
      </c>
      <c r="V126" s="23">
        <f t="shared" si="24"/>
        <v>10</v>
      </c>
      <c r="W126" s="23">
        <v>78</v>
      </c>
      <c r="X126" s="23">
        <f t="shared" si="25"/>
        <v>78</v>
      </c>
      <c r="Y126" s="23">
        <v>62</v>
      </c>
      <c r="Z126" s="23" t="str">
        <f>Code!$K$204</f>
        <v>EF 86</v>
      </c>
      <c r="AA126" s="23" t="str">
        <f>Code!$K$207</f>
        <v>EF 57</v>
      </c>
      <c r="AB126" s="23" t="str">
        <f>Code!$K$208</f>
        <v>EF 57</v>
      </c>
      <c r="AC126" s="23" t="str">
        <f>Code!$K$205</f>
        <v>EF 57</v>
      </c>
      <c r="AD126" s="23" t="s">
        <v>237</v>
      </c>
      <c r="AE126" s="23" t="s">
        <v>237</v>
      </c>
      <c r="AF126" s="23" t="s">
        <v>237</v>
      </c>
      <c r="AG126" s="39">
        <f t="shared" si="20"/>
        <v>7.1357303575703178E-4</v>
      </c>
      <c r="AH126" s="39">
        <f t="shared" si="26"/>
        <v>7.1357303575703178E-4</v>
      </c>
      <c r="AI126" s="18">
        <f t="shared" si="27"/>
        <v>3.32</v>
      </c>
      <c r="AJ126" s="41">
        <f>Code!$B$23</f>
        <v>0.15</v>
      </c>
      <c r="AK126" s="41">
        <f t="shared" si="28"/>
        <v>0.15</v>
      </c>
      <c r="AL126" s="110">
        <f t="shared" si="29"/>
        <v>6.6787658802177861</v>
      </c>
      <c r="AM126" s="110">
        <f t="shared" si="30"/>
        <v>6.6787658802177861</v>
      </c>
      <c r="AN126" s="110">
        <f t="shared" si="31"/>
        <v>1.3361692000000001</v>
      </c>
      <c r="AO126" s="110">
        <f t="shared" si="32"/>
        <v>0.96303017419071424</v>
      </c>
      <c r="AP126" s="18">
        <f>VLOOKUP(D126,Code!$B$92:$D$107,2,FALSE)</f>
        <v>0.32</v>
      </c>
      <c r="AQ126" s="18">
        <f>VLOOKUP(E126,Code!$B$92:$D$107,3,FALSE)</f>
        <v>0.25</v>
      </c>
      <c r="AR126" s="18">
        <f>Code!$C$132</f>
        <v>14</v>
      </c>
      <c r="AS126" s="18">
        <f t="shared" si="33"/>
        <v>14</v>
      </c>
      <c r="AT126" s="88">
        <f>Code!$C$189</f>
        <v>80</v>
      </c>
      <c r="AU126" s="88">
        <f t="shared" si="34"/>
        <v>80</v>
      </c>
      <c r="AV126" s="88">
        <f>Code!$C$198</f>
        <v>66</v>
      </c>
      <c r="AW126" s="18" t="str">
        <f>Code!$L$204</f>
        <v>EF 95</v>
      </c>
      <c r="AX126" s="64" t="str">
        <f>Code!$L$207</f>
        <v>EF 60</v>
      </c>
      <c r="AY126" s="64" t="str">
        <f>Code!$L$208</f>
        <v>EF 60</v>
      </c>
      <c r="AZ126" s="64" t="str">
        <f>Code!$L$205</f>
        <v>EF 62</v>
      </c>
      <c r="BA126" s="23" t="s">
        <v>237</v>
      </c>
      <c r="BB126" s="23" t="s">
        <v>237</v>
      </c>
      <c r="BC126" s="23" t="s">
        <v>237</v>
      </c>
      <c r="BD126" s="39">
        <f t="shared" si="35"/>
        <v>6.0653708039347702E-4</v>
      </c>
      <c r="BE126" s="39">
        <f t="shared" si="36"/>
        <v>4.9950112502992225E-4</v>
      </c>
      <c r="BF126" s="18">
        <f>Measures!$C$3</f>
        <v>8</v>
      </c>
      <c r="BG126" s="41">
        <f>Measures!$C$4</f>
        <v>0.1</v>
      </c>
      <c r="BH126" s="41">
        <v>0.06</v>
      </c>
      <c r="BI126" s="18">
        <f>VLOOKUP(D126,Measures!$B$6:$C$21,2,FALSE)</f>
        <v>30</v>
      </c>
      <c r="BJ126" s="18">
        <f>Measures!$C$22</f>
        <v>44</v>
      </c>
      <c r="BK126" s="18">
        <f>Measures!$C$23</f>
        <v>19</v>
      </c>
      <c r="BL126" s="18">
        <f>Measures!$C$24</f>
        <v>13</v>
      </c>
      <c r="BM126" s="18">
        <f>Measures!$C$26</f>
        <v>0.32</v>
      </c>
      <c r="BN126" s="18">
        <f>Measures!$D$26</f>
        <v>0.25</v>
      </c>
      <c r="BO126" s="18">
        <f>Measures!$C$27</f>
        <v>14</v>
      </c>
      <c r="BP126" s="18">
        <f>Measures!$C$28</f>
        <v>15</v>
      </c>
      <c r="BQ126" s="88">
        <f>Measures!$C$29</f>
        <v>92</v>
      </c>
      <c r="BR126" s="88">
        <f>Measures!$C$30</f>
        <v>95</v>
      </c>
      <c r="BS126" s="88">
        <f>Measures!$C$31</f>
        <v>70</v>
      </c>
      <c r="BT126" s="64" t="str">
        <f>Code!$M$204</f>
        <v>EF 200</v>
      </c>
      <c r="BU126" s="64" t="str">
        <f>Code!$M$207</f>
        <v>EF 67</v>
      </c>
      <c r="BV126" s="64" t="str">
        <f>Code!$M$208</f>
        <v>EF 70</v>
      </c>
      <c r="BW126" s="64" t="str">
        <f>Code!$M$205</f>
        <v>EF 82</v>
      </c>
      <c r="BX126" s="64" t="s">
        <v>363</v>
      </c>
      <c r="BY126" s="64" t="s">
        <v>239</v>
      </c>
      <c r="BZ126" s="64" t="s">
        <v>240</v>
      </c>
      <c r="CA126" s="64"/>
      <c r="CB126" s="64"/>
      <c r="CC126" s="64"/>
      <c r="CD126" s="64"/>
      <c r="CE126" s="64"/>
      <c r="CF126" s="64"/>
      <c r="CG126" s="64"/>
      <c r="CH126" s="64"/>
      <c r="CI126" s="64"/>
      <c r="CJ126" s="64"/>
      <c r="CK126" s="64"/>
      <c r="CL126" s="64"/>
      <c r="CM126" s="18"/>
      <c r="CN126" s="18"/>
    </row>
    <row r="127" spans="1:92" ht="14.4" x14ac:dyDescent="0.3">
      <c r="A127" s="19" t="s">
        <v>22</v>
      </c>
      <c r="B127" s="31" t="s">
        <v>86</v>
      </c>
      <c r="C127" s="19" t="s">
        <v>71</v>
      </c>
      <c r="D127" s="19">
        <v>5</v>
      </c>
      <c r="E127" s="19">
        <f>VLOOKUP(D127,Lists!$B$3:$C$18,2,FALSE)</f>
        <v>3</v>
      </c>
      <c r="F127" s="19">
        <v>1</v>
      </c>
      <c r="G127" s="19" t="s">
        <v>66</v>
      </c>
      <c r="H127" s="23">
        <v>1600</v>
      </c>
      <c r="I127" s="37">
        <v>0.14016341923318668</v>
      </c>
      <c r="J127" s="36">
        <v>7.1357303575703178E-4</v>
      </c>
      <c r="K127" s="36">
        <f t="shared" si="21"/>
        <v>7.1357303575703178E-4</v>
      </c>
      <c r="L127" s="23">
        <v>3.32</v>
      </c>
      <c r="M127" s="35">
        <v>0.33</v>
      </c>
      <c r="N127" s="35">
        <f t="shared" si="22"/>
        <v>0.33</v>
      </c>
      <c r="O127" s="38">
        <v>6.6787658802177861</v>
      </c>
      <c r="P127" s="38">
        <f t="shared" si="23"/>
        <v>6.6787658802177861</v>
      </c>
      <c r="Q127" s="38">
        <v>1.3361692000000001</v>
      </c>
      <c r="R127" s="38">
        <v>0.96303017419071424</v>
      </c>
      <c r="S127" s="23">
        <v>1.23</v>
      </c>
      <c r="T127" s="23">
        <v>0.87</v>
      </c>
      <c r="U127" s="23">
        <v>10</v>
      </c>
      <c r="V127" s="23">
        <f t="shared" si="24"/>
        <v>10</v>
      </c>
      <c r="W127" s="23">
        <v>78</v>
      </c>
      <c r="X127" s="23">
        <f t="shared" si="25"/>
        <v>78</v>
      </c>
      <c r="Y127" s="23">
        <v>62</v>
      </c>
      <c r="Z127" s="23" t="str">
        <f>Code!$K$204</f>
        <v>EF 86</v>
      </c>
      <c r="AA127" s="23" t="str">
        <f>Code!$K$207</f>
        <v>EF 57</v>
      </c>
      <c r="AB127" s="23" t="str">
        <f>Code!$K$208</f>
        <v>EF 57</v>
      </c>
      <c r="AC127" s="23" t="str">
        <f>Code!$K$205</f>
        <v>EF 57</v>
      </c>
      <c r="AD127" s="23" t="s">
        <v>237</v>
      </c>
      <c r="AE127" s="23" t="s">
        <v>237</v>
      </c>
      <c r="AF127" s="23" t="s">
        <v>237</v>
      </c>
      <c r="AG127" s="39">
        <f t="shared" si="20"/>
        <v>7.1357303575703178E-4</v>
      </c>
      <c r="AH127" s="39">
        <f t="shared" si="26"/>
        <v>7.1357303575703178E-4</v>
      </c>
      <c r="AI127" s="18">
        <f t="shared" si="27"/>
        <v>3.32</v>
      </c>
      <c r="AJ127" s="41">
        <f>Code!$B$23</f>
        <v>0.15</v>
      </c>
      <c r="AK127" s="41">
        <f t="shared" si="28"/>
        <v>0.15</v>
      </c>
      <c r="AL127" s="110">
        <f t="shared" si="29"/>
        <v>6.6787658802177861</v>
      </c>
      <c r="AM127" s="110">
        <f t="shared" si="30"/>
        <v>6.6787658802177861</v>
      </c>
      <c r="AN127" s="110">
        <f t="shared" si="31"/>
        <v>1.3361692000000001</v>
      </c>
      <c r="AO127" s="110">
        <f t="shared" si="32"/>
        <v>0.96303017419071424</v>
      </c>
      <c r="AP127" s="18">
        <f>VLOOKUP(D127,Code!$B$92:$D$107,2,FALSE)</f>
        <v>0.32</v>
      </c>
      <c r="AQ127" s="18">
        <f>VLOOKUP(E127,Code!$B$92:$D$107,3,FALSE)</f>
        <v>0.25</v>
      </c>
      <c r="AR127" s="18">
        <f>Code!$C$132</f>
        <v>14</v>
      </c>
      <c r="AS127" s="18">
        <f t="shared" si="33"/>
        <v>14</v>
      </c>
      <c r="AT127" s="88">
        <f>Code!$C$189</f>
        <v>80</v>
      </c>
      <c r="AU127" s="88">
        <f t="shared" si="34"/>
        <v>80</v>
      </c>
      <c r="AV127" s="88">
        <f>Code!$C$198</f>
        <v>66</v>
      </c>
      <c r="AW127" s="18" t="str">
        <f>Code!$L$204</f>
        <v>EF 95</v>
      </c>
      <c r="AX127" s="64" t="str">
        <f>Code!$L$207</f>
        <v>EF 60</v>
      </c>
      <c r="AY127" s="64" t="str">
        <f>Code!$L$208</f>
        <v>EF 60</v>
      </c>
      <c r="AZ127" s="64" t="str">
        <f>Code!$L$205</f>
        <v>EF 62</v>
      </c>
      <c r="BA127" s="23" t="s">
        <v>237</v>
      </c>
      <c r="BB127" s="23" t="s">
        <v>237</v>
      </c>
      <c r="BC127" s="23" t="s">
        <v>237</v>
      </c>
      <c r="BD127" s="39">
        <f t="shared" si="35"/>
        <v>6.0653708039347702E-4</v>
      </c>
      <c r="BE127" s="39">
        <f t="shared" si="36"/>
        <v>4.9950112502992225E-4</v>
      </c>
      <c r="BF127" s="18">
        <f>Measures!$C$3</f>
        <v>8</v>
      </c>
      <c r="BG127" s="41">
        <f>Measures!$C$4</f>
        <v>0.1</v>
      </c>
      <c r="BH127" s="41">
        <v>0.06</v>
      </c>
      <c r="BI127" s="18">
        <f>VLOOKUP(D127,Measures!$B$6:$C$21,2,FALSE)</f>
        <v>30</v>
      </c>
      <c r="BJ127" s="18">
        <f>Measures!$C$22</f>
        <v>44</v>
      </c>
      <c r="BK127" s="18">
        <f>Measures!$C$23</f>
        <v>19</v>
      </c>
      <c r="BL127" s="18">
        <f>Measures!$C$24</f>
        <v>13</v>
      </c>
      <c r="BM127" s="18">
        <f>Measures!$C$26</f>
        <v>0.32</v>
      </c>
      <c r="BN127" s="18">
        <f>Measures!$D$26</f>
        <v>0.25</v>
      </c>
      <c r="BO127" s="18">
        <f>Measures!$C$27</f>
        <v>14</v>
      </c>
      <c r="BP127" s="18">
        <f>Measures!$C$28</f>
        <v>15</v>
      </c>
      <c r="BQ127" s="88">
        <f>Measures!$C$29</f>
        <v>92</v>
      </c>
      <c r="BR127" s="88">
        <f>Measures!$C$30</f>
        <v>95</v>
      </c>
      <c r="BS127" s="88">
        <f>Measures!$C$31</f>
        <v>70</v>
      </c>
      <c r="BT127" s="64" t="str">
        <f>Code!$M$204</f>
        <v>EF 200</v>
      </c>
      <c r="BU127" s="64" t="str">
        <f>Code!$M$207</f>
        <v>EF 67</v>
      </c>
      <c r="BV127" s="64" t="str">
        <f>Code!$M$208</f>
        <v>EF 70</v>
      </c>
      <c r="BW127" s="64" t="str">
        <f>Code!$M$205</f>
        <v>EF 82</v>
      </c>
      <c r="BX127" s="64" t="s">
        <v>363</v>
      </c>
      <c r="BY127" s="64" t="s">
        <v>239</v>
      </c>
      <c r="BZ127" s="64" t="s">
        <v>240</v>
      </c>
      <c r="CA127" s="64"/>
      <c r="CB127" s="64"/>
      <c r="CC127" s="64"/>
      <c r="CD127" s="64"/>
      <c r="CE127" s="64"/>
      <c r="CF127" s="64"/>
      <c r="CG127" s="64"/>
      <c r="CH127" s="64"/>
      <c r="CI127" s="64"/>
      <c r="CJ127" s="64"/>
      <c r="CK127" s="64"/>
      <c r="CL127" s="64"/>
      <c r="CM127" s="18"/>
      <c r="CN127" s="18"/>
    </row>
    <row r="128" spans="1:92" ht="14.4" x14ac:dyDescent="0.3">
      <c r="A128" s="19" t="s">
        <v>22</v>
      </c>
      <c r="B128" s="31" t="s">
        <v>86</v>
      </c>
      <c r="C128" s="19" t="s">
        <v>71</v>
      </c>
      <c r="D128" s="19">
        <v>5</v>
      </c>
      <c r="E128" s="19">
        <f>VLOOKUP(D128,Lists!$B$3:$C$18,2,FALSE)</f>
        <v>3</v>
      </c>
      <c r="F128" s="19">
        <v>2</v>
      </c>
      <c r="G128" s="19" t="s">
        <v>66</v>
      </c>
      <c r="H128" s="23">
        <v>1990</v>
      </c>
      <c r="I128" s="37">
        <v>0.14016341923318668</v>
      </c>
      <c r="J128" s="36">
        <v>7.1357303575703178E-4</v>
      </c>
      <c r="K128" s="36">
        <f t="shared" si="21"/>
        <v>7.1357303575703178E-4</v>
      </c>
      <c r="L128" s="23">
        <v>3.32</v>
      </c>
      <c r="M128" s="35">
        <v>0.33</v>
      </c>
      <c r="N128" s="35">
        <f t="shared" si="22"/>
        <v>0.33</v>
      </c>
      <c r="O128" s="38">
        <v>6.6787658802177861</v>
      </c>
      <c r="P128" s="38">
        <f t="shared" si="23"/>
        <v>6.6787658802177861</v>
      </c>
      <c r="Q128" s="38">
        <v>1.3361692000000001</v>
      </c>
      <c r="R128" s="38">
        <v>0.96303017419071424</v>
      </c>
      <c r="S128" s="23">
        <v>1.23</v>
      </c>
      <c r="T128" s="23">
        <v>0.87</v>
      </c>
      <c r="U128" s="23">
        <v>10</v>
      </c>
      <c r="V128" s="23">
        <f t="shared" si="24"/>
        <v>10</v>
      </c>
      <c r="W128" s="23">
        <v>78</v>
      </c>
      <c r="X128" s="23">
        <f t="shared" si="25"/>
        <v>78</v>
      </c>
      <c r="Y128" s="23">
        <v>62</v>
      </c>
      <c r="Z128" s="23" t="str">
        <f>Code!$K$204</f>
        <v>EF 86</v>
      </c>
      <c r="AA128" s="23" t="str">
        <f>Code!$K$207</f>
        <v>EF 57</v>
      </c>
      <c r="AB128" s="23" t="str">
        <f>Code!$K$208</f>
        <v>EF 57</v>
      </c>
      <c r="AC128" s="23" t="str">
        <f>Code!$K$205</f>
        <v>EF 57</v>
      </c>
      <c r="AD128" s="23" t="s">
        <v>237</v>
      </c>
      <c r="AE128" s="23" t="s">
        <v>237</v>
      </c>
      <c r="AF128" s="23" t="s">
        <v>237</v>
      </c>
      <c r="AG128" s="39">
        <f t="shared" si="20"/>
        <v>7.1357303575703178E-4</v>
      </c>
      <c r="AH128" s="39">
        <f t="shared" si="26"/>
        <v>7.1357303575703178E-4</v>
      </c>
      <c r="AI128" s="18">
        <f t="shared" si="27"/>
        <v>3.32</v>
      </c>
      <c r="AJ128" s="41">
        <f>Code!$B$23</f>
        <v>0.15</v>
      </c>
      <c r="AK128" s="41">
        <f t="shared" si="28"/>
        <v>0.15</v>
      </c>
      <c r="AL128" s="110">
        <f t="shared" si="29"/>
        <v>6.6787658802177861</v>
      </c>
      <c r="AM128" s="110">
        <f t="shared" si="30"/>
        <v>6.6787658802177861</v>
      </c>
      <c r="AN128" s="110">
        <f t="shared" si="31"/>
        <v>1.3361692000000001</v>
      </c>
      <c r="AO128" s="110">
        <f t="shared" si="32"/>
        <v>0.96303017419071424</v>
      </c>
      <c r="AP128" s="18">
        <f>VLOOKUP(D128,Code!$B$92:$D$107,2,FALSE)</f>
        <v>0.32</v>
      </c>
      <c r="AQ128" s="18">
        <f>VLOOKUP(E128,Code!$B$92:$D$107,3,FALSE)</f>
        <v>0.25</v>
      </c>
      <c r="AR128" s="18">
        <f>Code!$C$132</f>
        <v>14</v>
      </c>
      <c r="AS128" s="18">
        <f t="shared" si="33"/>
        <v>14</v>
      </c>
      <c r="AT128" s="88">
        <f>Code!$C$189</f>
        <v>80</v>
      </c>
      <c r="AU128" s="88">
        <f t="shared" si="34"/>
        <v>80</v>
      </c>
      <c r="AV128" s="88">
        <f>Code!$C$198</f>
        <v>66</v>
      </c>
      <c r="AW128" s="18" t="str">
        <f>Code!$L$204</f>
        <v>EF 95</v>
      </c>
      <c r="AX128" s="64" t="str">
        <f>Code!$L$207</f>
        <v>EF 60</v>
      </c>
      <c r="AY128" s="64" t="str">
        <f>Code!$L$208</f>
        <v>EF 60</v>
      </c>
      <c r="AZ128" s="64" t="str">
        <f>Code!$L$205</f>
        <v>EF 62</v>
      </c>
      <c r="BA128" s="23" t="s">
        <v>237</v>
      </c>
      <c r="BB128" s="23" t="s">
        <v>237</v>
      </c>
      <c r="BC128" s="23" t="s">
        <v>237</v>
      </c>
      <c r="BD128" s="39">
        <f t="shared" si="35"/>
        <v>6.0653708039347702E-4</v>
      </c>
      <c r="BE128" s="39">
        <f t="shared" si="36"/>
        <v>4.9950112502992225E-4</v>
      </c>
      <c r="BF128" s="18">
        <f>Measures!$C$3</f>
        <v>8</v>
      </c>
      <c r="BG128" s="41">
        <f>Measures!$C$4</f>
        <v>0.1</v>
      </c>
      <c r="BH128" s="41">
        <v>0.06</v>
      </c>
      <c r="BI128" s="18">
        <f>VLOOKUP(D128,Measures!$B$6:$C$21,2,FALSE)</f>
        <v>30</v>
      </c>
      <c r="BJ128" s="18">
        <f>Measures!$C$22</f>
        <v>44</v>
      </c>
      <c r="BK128" s="18">
        <f>Measures!$C$23</f>
        <v>19</v>
      </c>
      <c r="BL128" s="18">
        <f>Measures!$C$24</f>
        <v>13</v>
      </c>
      <c r="BM128" s="18">
        <f>Measures!$C$26</f>
        <v>0.32</v>
      </c>
      <c r="BN128" s="18">
        <f>Measures!$D$26</f>
        <v>0.25</v>
      </c>
      <c r="BO128" s="18">
        <f>Measures!$C$27</f>
        <v>14</v>
      </c>
      <c r="BP128" s="18">
        <f>Measures!$C$28</f>
        <v>15</v>
      </c>
      <c r="BQ128" s="88">
        <f>Measures!$C$29</f>
        <v>92</v>
      </c>
      <c r="BR128" s="88">
        <f>Measures!$C$30</f>
        <v>95</v>
      </c>
      <c r="BS128" s="88">
        <f>Measures!$C$31</f>
        <v>70</v>
      </c>
      <c r="BT128" s="64" t="str">
        <f>Code!$M$204</f>
        <v>EF 200</v>
      </c>
      <c r="BU128" s="64" t="str">
        <f>Code!$M$207</f>
        <v>EF 67</v>
      </c>
      <c r="BV128" s="64" t="str">
        <f>Code!$M$208</f>
        <v>EF 70</v>
      </c>
      <c r="BW128" s="64" t="str">
        <f>Code!$M$205</f>
        <v>EF 82</v>
      </c>
      <c r="BX128" s="64" t="s">
        <v>363</v>
      </c>
      <c r="BY128" s="64" t="s">
        <v>239</v>
      </c>
      <c r="BZ128" s="64" t="s">
        <v>240</v>
      </c>
      <c r="CA128" s="64"/>
      <c r="CB128" s="64"/>
      <c r="CC128" s="64"/>
      <c r="CD128" s="64"/>
      <c r="CE128" s="64"/>
      <c r="CF128" s="64"/>
      <c r="CG128" s="64"/>
      <c r="CH128" s="64"/>
      <c r="CI128" s="64"/>
      <c r="CJ128" s="64"/>
      <c r="CK128" s="64"/>
      <c r="CL128" s="64"/>
      <c r="CM128" s="18"/>
      <c r="CN128" s="18"/>
    </row>
    <row r="129" spans="1:92" ht="14.4" x14ac:dyDescent="0.3">
      <c r="A129" s="19" t="s">
        <v>95</v>
      </c>
      <c r="B129" s="31" t="s">
        <v>86</v>
      </c>
      <c r="C129" s="19" t="s">
        <v>87</v>
      </c>
      <c r="D129" s="19">
        <v>5</v>
      </c>
      <c r="E129" s="19">
        <f>VLOOKUP(D129,Lists!$B$3:$C$18,2,FALSE)</f>
        <v>3</v>
      </c>
      <c r="F129" s="19">
        <v>1</v>
      </c>
      <c r="G129" s="19" t="s">
        <v>66</v>
      </c>
      <c r="H129" s="23">
        <v>1600</v>
      </c>
      <c r="I129" s="37">
        <v>0.14016341923318668</v>
      </c>
      <c r="J129" s="36">
        <v>7.1357303575703178E-4</v>
      </c>
      <c r="K129" s="36">
        <f t="shared" si="21"/>
        <v>7.1357303575703178E-4</v>
      </c>
      <c r="L129" s="23">
        <v>3.32</v>
      </c>
      <c r="M129" s="35">
        <v>0.33</v>
      </c>
      <c r="N129" s="35">
        <f t="shared" si="22"/>
        <v>0.33</v>
      </c>
      <c r="O129" s="38">
        <v>6.6787658802177861</v>
      </c>
      <c r="P129" s="38">
        <f t="shared" si="23"/>
        <v>6.6787658802177861</v>
      </c>
      <c r="Q129" s="38">
        <v>1.3361692000000001</v>
      </c>
      <c r="R129" s="38">
        <v>0.96303017419071424</v>
      </c>
      <c r="S129" s="23">
        <v>1.23</v>
      </c>
      <c r="T129" s="23">
        <v>0.87</v>
      </c>
      <c r="U129" s="23">
        <v>10</v>
      </c>
      <c r="V129" s="23">
        <f t="shared" si="24"/>
        <v>10</v>
      </c>
      <c r="W129" s="23">
        <v>78</v>
      </c>
      <c r="X129" s="23">
        <f t="shared" si="25"/>
        <v>78</v>
      </c>
      <c r="Y129" s="23">
        <v>62</v>
      </c>
      <c r="Z129" s="23" t="str">
        <f>Code!$K$204</f>
        <v>EF 86</v>
      </c>
      <c r="AA129" s="23" t="str">
        <f>Code!$K$207</f>
        <v>EF 57</v>
      </c>
      <c r="AB129" s="23" t="str">
        <f>Code!$K$208</f>
        <v>EF 57</v>
      </c>
      <c r="AC129" s="23" t="str">
        <f>Code!$K$205</f>
        <v>EF 57</v>
      </c>
      <c r="AD129" s="23" t="s">
        <v>237</v>
      </c>
      <c r="AE129" s="23" t="s">
        <v>237</v>
      </c>
      <c r="AF129" s="23" t="s">
        <v>237</v>
      </c>
      <c r="AG129" s="39">
        <f t="shared" si="20"/>
        <v>7.1357303575703178E-4</v>
      </c>
      <c r="AH129" s="39">
        <f t="shared" si="26"/>
        <v>7.1357303575703178E-4</v>
      </c>
      <c r="AI129" s="18">
        <f t="shared" si="27"/>
        <v>3.32</v>
      </c>
      <c r="AJ129" s="41">
        <f>Code!$B$23</f>
        <v>0.15</v>
      </c>
      <c r="AK129" s="41">
        <f t="shared" si="28"/>
        <v>0.15</v>
      </c>
      <c r="AL129" s="110">
        <f t="shared" si="29"/>
        <v>6.6787658802177861</v>
      </c>
      <c r="AM129" s="110">
        <f t="shared" si="30"/>
        <v>6.6787658802177861</v>
      </c>
      <c r="AN129" s="110">
        <f t="shared" si="31"/>
        <v>1.3361692000000001</v>
      </c>
      <c r="AO129" s="110">
        <f t="shared" si="32"/>
        <v>0.96303017419071424</v>
      </c>
      <c r="AP129" s="18">
        <f>VLOOKUP(D129,Code!$B$92:$D$107,2,FALSE)</f>
        <v>0.32</v>
      </c>
      <c r="AQ129" s="18">
        <f>VLOOKUP(E129,Code!$B$92:$D$107,3,FALSE)</f>
        <v>0.25</v>
      </c>
      <c r="AR129" s="18">
        <f>Code!$C$132</f>
        <v>14</v>
      </c>
      <c r="AS129" s="18">
        <f t="shared" si="33"/>
        <v>14</v>
      </c>
      <c r="AT129" s="88">
        <f>Code!$C$189</f>
        <v>80</v>
      </c>
      <c r="AU129" s="88">
        <f t="shared" si="34"/>
        <v>80</v>
      </c>
      <c r="AV129" s="88">
        <f>Code!$C$198</f>
        <v>66</v>
      </c>
      <c r="AW129" s="18" t="str">
        <f>Code!$L$204</f>
        <v>EF 95</v>
      </c>
      <c r="AX129" s="64" t="str">
        <f>Code!$L$207</f>
        <v>EF 60</v>
      </c>
      <c r="AY129" s="64" t="str">
        <f>Code!$L$208</f>
        <v>EF 60</v>
      </c>
      <c r="AZ129" s="64" t="str">
        <f>Code!$L$205</f>
        <v>EF 62</v>
      </c>
      <c r="BA129" s="23" t="s">
        <v>237</v>
      </c>
      <c r="BB129" s="23" t="s">
        <v>237</v>
      </c>
      <c r="BC129" s="23" t="s">
        <v>237</v>
      </c>
      <c r="BD129" s="39">
        <f t="shared" si="35"/>
        <v>6.0653708039347702E-4</v>
      </c>
      <c r="BE129" s="39">
        <f t="shared" si="36"/>
        <v>4.9950112502992225E-4</v>
      </c>
      <c r="BF129" s="18">
        <f>Measures!$C$3</f>
        <v>8</v>
      </c>
      <c r="BG129" s="41">
        <f>Measures!$C$4</f>
        <v>0.1</v>
      </c>
      <c r="BH129" s="41">
        <v>0.06</v>
      </c>
      <c r="BI129" s="18">
        <f>VLOOKUP(D129,Measures!$B$6:$C$21,2,FALSE)</f>
        <v>30</v>
      </c>
      <c r="BJ129" s="18">
        <f>Measures!$C$22</f>
        <v>44</v>
      </c>
      <c r="BK129" s="18">
        <f>Measures!$C$23</f>
        <v>19</v>
      </c>
      <c r="BL129" s="18">
        <f>Measures!$C$24</f>
        <v>13</v>
      </c>
      <c r="BM129" s="18">
        <f>Measures!$C$26</f>
        <v>0.32</v>
      </c>
      <c r="BN129" s="18">
        <f>Measures!$D$26</f>
        <v>0.25</v>
      </c>
      <c r="BO129" s="18">
        <f>Measures!$C$27</f>
        <v>14</v>
      </c>
      <c r="BP129" s="18">
        <f>Measures!$C$28</f>
        <v>15</v>
      </c>
      <c r="BQ129" s="88">
        <f>Measures!$C$29</f>
        <v>92</v>
      </c>
      <c r="BR129" s="88">
        <f>Measures!$C$30</f>
        <v>95</v>
      </c>
      <c r="BS129" s="88">
        <f>Measures!$C$31</f>
        <v>70</v>
      </c>
      <c r="BT129" s="64" t="str">
        <f>Code!$M$204</f>
        <v>EF 200</v>
      </c>
      <c r="BU129" s="64" t="str">
        <f>Code!$M$207</f>
        <v>EF 67</v>
      </c>
      <c r="BV129" s="64" t="str">
        <f>Code!$M$208</f>
        <v>EF 70</v>
      </c>
      <c r="BW129" s="64" t="str">
        <f>Code!$M$205</f>
        <v>EF 82</v>
      </c>
      <c r="BX129" s="64" t="s">
        <v>363</v>
      </c>
      <c r="BY129" s="64" t="s">
        <v>239</v>
      </c>
      <c r="BZ129" s="64" t="s">
        <v>240</v>
      </c>
      <c r="CA129" s="64"/>
      <c r="CB129" s="64"/>
      <c r="CC129" s="64"/>
      <c r="CD129" s="64"/>
      <c r="CE129" s="64"/>
      <c r="CF129" s="64"/>
      <c r="CG129" s="64"/>
      <c r="CH129" s="64"/>
      <c r="CI129" s="64"/>
      <c r="CJ129" s="64"/>
      <c r="CK129" s="64"/>
      <c r="CL129" s="64"/>
      <c r="CM129" s="18"/>
      <c r="CN129" s="18"/>
    </row>
    <row r="130" spans="1:92" ht="14.4" x14ac:dyDescent="0.3">
      <c r="A130" s="19" t="s">
        <v>95</v>
      </c>
      <c r="B130" s="31" t="s">
        <v>86</v>
      </c>
      <c r="C130" s="19" t="s">
        <v>87</v>
      </c>
      <c r="D130" s="19">
        <v>5</v>
      </c>
      <c r="E130" s="19">
        <f>VLOOKUP(D130,Lists!$B$3:$C$18,2,FALSE)</f>
        <v>3</v>
      </c>
      <c r="F130" s="19">
        <v>2</v>
      </c>
      <c r="G130" s="19" t="s">
        <v>66</v>
      </c>
      <c r="H130" s="23">
        <v>1990</v>
      </c>
      <c r="I130" s="37">
        <v>0.14016341923318668</v>
      </c>
      <c r="J130" s="36">
        <v>7.1357303575703178E-4</v>
      </c>
      <c r="K130" s="36">
        <f t="shared" si="21"/>
        <v>7.1357303575703178E-4</v>
      </c>
      <c r="L130" s="23">
        <v>3.32</v>
      </c>
      <c r="M130" s="35">
        <v>0.33</v>
      </c>
      <c r="N130" s="35">
        <f t="shared" si="22"/>
        <v>0.33</v>
      </c>
      <c r="O130" s="38">
        <v>6.6787658802177861</v>
      </c>
      <c r="P130" s="38">
        <f t="shared" si="23"/>
        <v>6.6787658802177861</v>
      </c>
      <c r="Q130" s="38">
        <v>1.3361692000000001</v>
      </c>
      <c r="R130" s="38">
        <v>0.96303017419071424</v>
      </c>
      <c r="S130" s="23">
        <v>1.23</v>
      </c>
      <c r="T130" s="23">
        <v>0.87</v>
      </c>
      <c r="U130" s="23">
        <v>10</v>
      </c>
      <c r="V130" s="23">
        <f t="shared" si="24"/>
        <v>10</v>
      </c>
      <c r="W130" s="23">
        <v>78</v>
      </c>
      <c r="X130" s="23">
        <f t="shared" si="25"/>
        <v>78</v>
      </c>
      <c r="Y130" s="23">
        <v>62</v>
      </c>
      <c r="Z130" s="23" t="str">
        <f>Code!$K$204</f>
        <v>EF 86</v>
      </c>
      <c r="AA130" s="23" t="str">
        <f>Code!$K$207</f>
        <v>EF 57</v>
      </c>
      <c r="AB130" s="23" t="str">
        <f>Code!$K$208</f>
        <v>EF 57</v>
      </c>
      <c r="AC130" s="23" t="str">
        <f>Code!$K$205</f>
        <v>EF 57</v>
      </c>
      <c r="AD130" s="23" t="s">
        <v>237</v>
      </c>
      <c r="AE130" s="23" t="s">
        <v>237</v>
      </c>
      <c r="AF130" s="23" t="s">
        <v>237</v>
      </c>
      <c r="AG130" s="39">
        <f t="shared" si="20"/>
        <v>7.1357303575703178E-4</v>
      </c>
      <c r="AH130" s="39">
        <f t="shared" si="26"/>
        <v>7.1357303575703178E-4</v>
      </c>
      <c r="AI130" s="18">
        <f t="shared" si="27"/>
        <v>3.32</v>
      </c>
      <c r="AJ130" s="41">
        <f>Code!$B$23</f>
        <v>0.15</v>
      </c>
      <c r="AK130" s="41">
        <f t="shared" si="28"/>
        <v>0.15</v>
      </c>
      <c r="AL130" s="110">
        <f t="shared" si="29"/>
        <v>6.6787658802177861</v>
      </c>
      <c r="AM130" s="110">
        <f t="shared" si="30"/>
        <v>6.6787658802177861</v>
      </c>
      <c r="AN130" s="110">
        <f t="shared" si="31"/>
        <v>1.3361692000000001</v>
      </c>
      <c r="AO130" s="110">
        <f t="shared" si="32"/>
        <v>0.96303017419071424</v>
      </c>
      <c r="AP130" s="18">
        <f>VLOOKUP(D130,Code!$B$92:$D$107,2,FALSE)</f>
        <v>0.32</v>
      </c>
      <c r="AQ130" s="18">
        <f>VLOOKUP(E130,Code!$B$92:$D$107,3,FALSE)</f>
        <v>0.25</v>
      </c>
      <c r="AR130" s="18">
        <f>Code!$C$132</f>
        <v>14</v>
      </c>
      <c r="AS130" s="18">
        <f t="shared" si="33"/>
        <v>14</v>
      </c>
      <c r="AT130" s="88">
        <f>Code!$C$189</f>
        <v>80</v>
      </c>
      <c r="AU130" s="88">
        <f t="shared" si="34"/>
        <v>80</v>
      </c>
      <c r="AV130" s="88">
        <f>Code!$C$198</f>
        <v>66</v>
      </c>
      <c r="AW130" s="18" t="str">
        <f>Code!$L$204</f>
        <v>EF 95</v>
      </c>
      <c r="AX130" s="64" t="str">
        <f>Code!$L$207</f>
        <v>EF 60</v>
      </c>
      <c r="AY130" s="64" t="str">
        <f>Code!$L$208</f>
        <v>EF 60</v>
      </c>
      <c r="AZ130" s="64" t="str">
        <f>Code!$L$205</f>
        <v>EF 62</v>
      </c>
      <c r="BA130" s="23" t="s">
        <v>237</v>
      </c>
      <c r="BB130" s="23" t="s">
        <v>237</v>
      </c>
      <c r="BC130" s="23" t="s">
        <v>237</v>
      </c>
      <c r="BD130" s="39">
        <f t="shared" si="35"/>
        <v>6.0653708039347702E-4</v>
      </c>
      <c r="BE130" s="39">
        <f t="shared" si="36"/>
        <v>4.9950112502992225E-4</v>
      </c>
      <c r="BF130" s="18">
        <f>Measures!$C$3</f>
        <v>8</v>
      </c>
      <c r="BG130" s="41">
        <f>Measures!$C$4</f>
        <v>0.1</v>
      </c>
      <c r="BH130" s="41">
        <v>0.06</v>
      </c>
      <c r="BI130" s="18">
        <f>VLOOKUP(D130,Measures!$B$6:$C$21,2,FALSE)</f>
        <v>30</v>
      </c>
      <c r="BJ130" s="18">
        <f>Measures!$C$22</f>
        <v>44</v>
      </c>
      <c r="BK130" s="18">
        <f>Measures!$C$23</f>
        <v>19</v>
      </c>
      <c r="BL130" s="18">
        <f>Measures!$C$24</f>
        <v>13</v>
      </c>
      <c r="BM130" s="18">
        <f>Measures!$C$26</f>
        <v>0.32</v>
      </c>
      <c r="BN130" s="18">
        <f>Measures!$D$26</f>
        <v>0.25</v>
      </c>
      <c r="BO130" s="18">
        <f>Measures!$C$27</f>
        <v>14</v>
      </c>
      <c r="BP130" s="18">
        <f>Measures!$C$28</f>
        <v>15</v>
      </c>
      <c r="BQ130" s="88">
        <f>Measures!$C$29</f>
        <v>92</v>
      </c>
      <c r="BR130" s="88">
        <f>Measures!$C$30</f>
        <v>95</v>
      </c>
      <c r="BS130" s="88">
        <f>Measures!$C$31</f>
        <v>70</v>
      </c>
      <c r="BT130" s="64" t="str">
        <f>Code!$M$204</f>
        <v>EF 200</v>
      </c>
      <c r="BU130" s="64" t="str">
        <f>Code!$M$207</f>
        <v>EF 67</v>
      </c>
      <c r="BV130" s="64" t="str">
        <f>Code!$M$208</f>
        <v>EF 70</v>
      </c>
      <c r="BW130" s="64" t="str">
        <f>Code!$M$205</f>
        <v>EF 82</v>
      </c>
      <c r="BX130" s="64" t="s">
        <v>363</v>
      </c>
      <c r="BY130" s="64" t="s">
        <v>239</v>
      </c>
      <c r="BZ130" s="64" t="s">
        <v>240</v>
      </c>
      <c r="CA130" s="64"/>
      <c r="CB130" s="64"/>
      <c r="CC130" s="64"/>
      <c r="CD130" s="64"/>
      <c r="CE130" s="64"/>
      <c r="CF130" s="64"/>
      <c r="CG130" s="64"/>
      <c r="CH130" s="64"/>
      <c r="CI130" s="64"/>
      <c r="CJ130" s="64"/>
      <c r="CK130" s="64"/>
      <c r="CL130" s="64"/>
      <c r="CM130" s="18"/>
      <c r="CN130" s="18"/>
    </row>
    <row r="131" spans="1:92" ht="14.4" x14ac:dyDescent="0.3">
      <c r="A131" s="19" t="s">
        <v>22</v>
      </c>
      <c r="B131" s="31" t="s">
        <v>86</v>
      </c>
      <c r="C131" s="19" t="s">
        <v>87</v>
      </c>
      <c r="D131" s="19">
        <v>5</v>
      </c>
      <c r="E131" s="19">
        <f>VLOOKUP(D131,Lists!$B$3:$C$18,2,FALSE)</f>
        <v>3</v>
      </c>
      <c r="F131" s="19">
        <v>1</v>
      </c>
      <c r="G131" s="19" t="s">
        <v>66</v>
      </c>
      <c r="H131" s="23">
        <v>1600</v>
      </c>
      <c r="I131" s="37">
        <v>0.14016341923318668</v>
      </c>
      <c r="J131" s="36">
        <v>7.1357303575703178E-4</v>
      </c>
      <c r="K131" s="36">
        <f t="shared" si="21"/>
        <v>7.1357303575703178E-4</v>
      </c>
      <c r="L131" s="23">
        <v>3.32</v>
      </c>
      <c r="M131" s="35">
        <v>0.33</v>
      </c>
      <c r="N131" s="35">
        <f t="shared" si="22"/>
        <v>0.33</v>
      </c>
      <c r="O131" s="38">
        <v>6.6787658802177861</v>
      </c>
      <c r="P131" s="38">
        <f t="shared" si="23"/>
        <v>6.6787658802177861</v>
      </c>
      <c r="Q131" s="38">
        <v>1.3361692000000001</v>
      </c>
      <c r="R131" s="38">
        <v>0.96303017419071424</v>
      </c>
      <c r="S131" s="23">
        <v>1.23</v>
      </c>
      <c r="T131" s="23">
        <v>0.87</v>
      </c>
      <c r="U131" s="23">
        <v>10</v>
      </c>
      <c r="V131" s="23">
        <f t="shared" si="24"/>
        <v>10</v>
      </c>
      <c r="W131" s="23">
        <v>78</v>
      </c>
      <c r="X131" s="23">
        <f t="shared" si="25"/>
        <v>78</v>
      </c>
      <c r="Y131" s="23">
        <v>62</v>
      </c>
      <c r="Z131" s="23" t="str">
        <f>Code!$K$204</f>
        <v>EF 86</v>
      </c>
      <c r="AA131" s="23" t="str">
        <f>Code!$K$207</f>
        <v>EF 57</v>
      </c>
      <c r="AB131" s="23" t="str">
        <f>Code!$K$208</f>
        <v>EF 57</v>
      </c>
      <c r="AC131" s="23" t="str">
        <f>Code!$K$205</f>
        <v>EF 57</v>
      </c>
      <c r="AD131" s="23" t="s">
        <v>237</v>
      </c>
      <c r="AE131" s="23" t="s">
        <v>237</v>
      </c>
      <c r="AF131" s="23" t="s">
        <v>237</v>
      </c>
      <c r="AG131" s="39">
        <f t="shared" si="20"/>
        <v>7.1357303575703178E-4</v>
      </c>
      <c r="AH131" s="39">
        <f t="shared" si="26"/>
        <v>7.1357303575703178E-4</v>
      </c>
      <c r="AI131" s="18">
        <f t="shared" si="27"/>
        <v>3.32</v>
      </c>
      <c r="AJ131" s="41">
        <f>Code!$B$23</f>
        <v>0.15</v>
      </c>
      <c r="AK131" s="41">
        <f t="shared" si="28"/>
        <v>0.15</v>
      </c>
      <c r="AL131" s="110">
        <f t="shared" si="29"/>
        <v>6.6787658802177861</v>
      </c>
      <c r="AM131" s="110">
        <f t="shared" si="30"/>
        <v>6.6787658802177861</v>
      </c>
      <c r="AN131" s="110">
        <f t="shared" si="31"/>
        <v>1.3361692000000001</v>
      </c>
      <c r="AO131" s="110">
        <f t="shared" si="32"/>
        <v>0.96303017419071424</v>
      </c>
      <c r="AP131" s="18">
        <f>VLOOKUP(D131,Code!$B$92:$D$107,2,FALSE)</f>
        <v>0.32</v>
      </c>
      <c r="AQ131" s="18">
        <f>VLOOKUP(E131,Code!$B$92:$D$107,3,FALSE)</f>
        <v>0.25</v>
      </c>
      <c r="AR131" s="18">
        <f>Code!$C$132</f>
        <v>14</v>
      </c>
      <c r="AS131" s="18">
        <f t="shared" si="33"/>
        <v>14</v>
      </c>
      <c r="AT131" s="88">
        <f>Code!$C$189</f>
        <v>80</v>
      </c>
      <c r="AU131" s="88">
        <f t="shared" si="34"/>
        <v>80</v>
      </c>
      <c r="AV131" s="88">
        <f>Code!$C$198</f>
        <v>66</v>
      </c>
      <c r="AW131" s="18" t="str">
        <f>Code!$L$204</f>
        <v>EF 95</v>
      </c>
      <c r="AX131" s="64" t="str">
        <f>Code!$L$207</f>
        <v>EF 60</v>
      </c>
      <c r="AY131" s="64" t="str">
        <f>Code!$L$208</f>
        <v>EF 60</v>
      </c>
      <c r="AZ131" s="64" t="str">
        <f>Code!$L$205</f>
        <v>EF 62</v>
      </c>
      <c r="BA131" s="23" t="s">
        <v>237</v>
      </c>
      <c r="BB131" s="23" t="s">
        <v>237</v>
      </c>
      <c r="BC131" s="23" t="s">
        <v>237</v>
      </c>
      <c r="BD131" s="39">
        <f t="shared" si="35"/>
        <v>6.0653708039347702E-4</v>
      </c>
      <c r="BE131" s="39">
        <f t="shared" si="36"/>
        <v>4.9950112502992225E-4</v>
      </c>
      <c r="BF131" s="18">
        <f>Measures!$C$3</f>
        <v>8</v>
      </c>
      <c r="BG131" s="41">
        <f>Measures!$C$4</f>
        <v>0.1</v>
      </c>
      <c r="BH131" s="41">
        <v>0.06</v>
      </c>
      <c r="BI131" s="18">
        <f>VLOOKUP(D131,Measures!$B$6:$C$21,2,FALSE)</f>
        <v>30</v>
      </c>
      <c r="BJ131" s="18">
        <f>Measures!$C$22</f>
        <v>44</v>
      </c>
      <c r="BK131" s="18">
        <f>Measures!$C$23</f>
        <v>19</v>
      </c>
      <c r="BL131" s="18">
        <f>Measures!$C$24</f>
        <v>13</v>
      </c>
      <c r="BM131" s="18">
        <f>Measures!$C$26</f>
        <v>0.32</v>
      </c>
      <c r="BN131" s="18">
        <f>Measures!$D$26</f>
        <v>0.25</v>
      </c>
      <c r="BO131" s="18">
        <f>Measures!$C$27</f>
        <v>14</v>
      </c>
      <c r="BP131" s="18">
        <f>Measures!$C$28</f>
        <v>15</v>
      </c>
      <c r="BQ131" s="88">
        <f>Measures!$C$29</f>
        <v>92</v>
      </c>
      <c r="BR131" s="88">
        <f>Measures!$C$30</f>
        <v>95</v>
      </c>
      <c r="BS131" s="88">
        <f>Measures!$C$31</f>
        <v>70</v>
      </c>
      <c r="BT131" s="64" t="str">
        <f>Code!$M$204</f>
        <v>EF 200</v>
      </c>
      <c r="BU131" s="64" t="str">
        <f>Code!$M$207</f>
        <v>EF 67</v>
      </c>
      <c r="BV131" s="64" t="str">
        <f>Code!$M$208</f>
        <v>EF 70</v>
      </c>
      <c r="BW131" s="64" t="str">
        <f>Code!$M$205</f>
        <v>EF 82</v>
      </c>
      <c r="BX131" s="64" t="s">
        <v>363</v>
      </c>
      <c r="BY131" s="64" t="s">
        <v>239</v>
      </c>
      <c r="BZ131" s="64" t="s">
        <v>240</v>
      </c>
      <c r="CA131" s="64"/>
      <c r="CB131" s="64"/>
      <c r="CC131" s="64"/>
      <c r="CD131" s="64"/>
      <c r="CE131" s="64"/>
      <c r="CF131" s="64"/>
      <c r="CG131" s="64"/>
      <c r="CH131" s="64"/>
      <c r="CI131" s="64"/>
      <c r="CJ131" s="64"/>
      <c r="CK131" s="64"/>
      <c r="CL131" s="64"/>
      <c r="CM131" s="18"/>
      <c r="CN131" s="18"/>
    </row>
    <row r="132" spans="1:92" ht="14.4" x14ac:dyDescent="0.3">
      <c r="A132" s="19" t="s">
        <v>22</v>
      </c>
      <c r="B132" s="31" t="s">
        <v>86</v>
      </c>
      <c r="C132" s="19" t="s">
        <v>87</v>
      </c>
      <c r="D132" s="19">
        <v>5</v>
      </c>
      <c r="E132" s="19">
        <f>VLOOKUP(D132,Lists!$B$3:$C$18,2,FALSE)</f>
        <v>3</v>
      </c>
      <c r="F132" s="19">
        <v>2</v>
      </c>
      <c r="G132" s="19" t="s">
        <v>66</v>
      </c>
      <c r="H132" s="23">
        <v>1990</v>
      </c>
      <c r="I132" s="37">
        <v>0.14016341923318668</v>
      </c>
      <c r="J132" s="36">
        <v>7.1357303575703178E-4</v>
      </c>
      <c r="K132" s="36">
        <f t="shared" si="21"/>
        <v>7.1357303575703178E-4</v>
      </c>
      <c r="L132" s="23">
        <v>3.32</v>
      </c>
      <c r="M132" s="35">
        <v>0.33</v>
      </c>
      <c r="N132" s="35">
        <f t="shared" si="22"/>
        <v>0.33</v>
      </c>
      <c r="O132" s="38">
        <v>6.6787658802177861</v>
      </c>
      <c r="P132" s="38">
        <f t="shared" si="23"/>
        <v>6.6787658802177861</v>
      </c>
      <c r="Q132" s="38">
        <v>1.3361692000000001</v>
      </c>
      <c r="R132" s="38">
        <v>0.96303017419071424</v>
      </c>
      <c r="S132" s="23">
        <v>1.23</v>
      </c>
      <c r="T132" s="23">
        <v>0.87</v>
      </c>
      <c r="U132" s="23">
        <v>10</v>
      </c>
      <c r="V132" s="23">
        <f t="shared" si="24"/>
        <v>10</v>
      </c>
      <c r="W132" s="23">
        <v>78</v>
      </c>
      <c r="X132" s="23">
        <f t="shared" si="25"/>
        <v>78</v>
      </c>
      <c r="Y132" s="23">
        <v>62</v>
      </c>
      <c r="Z132" s="23" t="str">
        <f>Code!$K$204</f>
        <v>EF 86</v>
      </c>
      <c r="AA132" s="23" t="str">
        <f>Code!$K$207</f>
        <v>EF 57</v>
      </c>
      <c r="AB132" s="23" t="str">
        <f>Code!$K$208</f>
        <v>EF 57</v>
      </c>
      <c r="AC132" s="23" t="str">
        <f>Code!$K$205</f>
        <v>EF 57</v>
      </c>
      <c r="AD132" s="23" t="s">
        <v>237</v>
      </c>
      <c r="AE132" s="23" t="s">
        <v>237</v>
      </c>
      <c r="AF132" s="23" t="s">
        <v>237</v>
      </c>
      <c r="AG132" s="39">
        <f t="shared" si="20"/>
        <v>7.1357303575703178E-4</v>
      </c>
      <c r="AH132" s="39">
        <f t="shared" si="26"/>
        <v>7.1357303575703178E-4</v>
      </c>
      <c r="AI132" s="18">
        <f t="shared" si="27"/>
        <v>3.32</v>
      </c>
      <c r="AJ132" s="41">
        <f>Code!$B$23</f>
        <v>0.15</v>
      </c>
      <c r="AK132" s="41">
        <f t="shared" si="28"/>
        <v>0.15</v>
      </c>
      <c r="AL132" s="110">
        <f t="shared" si="29"/>
        <v>6.6787658802177861</v>
      </c>
      <c r="AM132" s="110">
        <f t="shared" si="30"/>
        <v>6.6787658802177861</v>
      </c>
      <c r="AN132" s="110">
        <f t="shared" si="31"/>
        <v>1.3361692000000001</v>
      </c>
      <c r="AO132" s="110">
        <f t="shared" si="32"/>
        <v>0.96303017419071424</v>
      </c>
      <c r="AP132" s="18">
        <f>VLOOKUP(D132,Code!$B$92:$D$107,2,FALSE)</f>
        <v>0.32</v>
      </c>
      <c r="AQ132" s="18">
        <f>VLOOKUP(E132,Code!$B$92:$D$107,3,FALSE)</f>
        <v>0.25</v>
      </c>
      <c r="AR132" s="18">
        <f>Code!$C$132</f>
        <v>14</v>
      </c>
      <c r="AS132" s="18">
        <f t="shared" si="33"/>
        <v>14</v>
      </c>
      <c r="AT132" s="88">
        <f>Code!$C$189</f>
        <v>80</v>
      </c>
      <c r="AU132" s="88">
        <f t="shared" si="34"/>
        <v>80</v>
      </c>
      <c r="AV132" s="88">
        <f>Code!$C$198</f>
        <v>66</v>
      </c>
      <c r="AW132" s="18" t="str">
        <f>Code!$L$204</f>
        <v>EF 95</v>
      </c>
      <c r="AX132" s="64" t="str">
        <f>Code!$L$207</f>
        <v>EF 60</v>
      </c>
      <c r="AY132" s="64" t="str">
        <f>Code!$L$208</f>
        <v>EF 60</v>
      </c>
      <c r="AZ132" s="64" t="str">
        <f>Code!$L$205</f>
        <v>EF 62</v>
      </c>
      <c r="BA132" s="23" t="s">
        <v>237</v>
      </c>
      <c r="BB132" s="23" t="s">
        <v>237</v>
      </c>
      <c r="BC132" s="23" t="s">
        <v>237</v>
      </c>
      <c r="BD132" s="39">
        <f t="shared" si="35"/>
        <v>6.0653708039347702E-4</v>
      </c>
      <c r="BE132" s="39">
        <f t="shared" si="36"/>
        <v>4.9950112502992225E-4</v>
      </c>
      <c r="BF132" s="18">
        <f>Measures!$C$3</f>
        <v>8</v>
      </c>
      <c r="BG132" s="41">
        <f>Measures!$C$4</f>
        <v>0.1</v>
      </c>
      <c r="BH132" s="41">
        <v>0.06</v>
      </c>
      <c r="BI132" s="18">
        <f>VLOOKUP(D132,Measures!$B$6:$C$21,2,FALSE)</f>
        <v>30</v>
      </c>
      <c r="BJ132" s="18">
        <f>Measures!$C$22</f>
        <v>44</v>
      </c>
      <c r="BK132" s="18">
        <f>Measures!$C$23</f>
        <v>19</v>
      </c>
      <c r="BL132" s="18">
        <f>Measures!$C$24</f>
        <v>13</v>
      </c>
      <c r="BM132" s="18">
        <f>Measures!$C$26</f>
        <v>0.32</v>
      </c>
      <c r="BN132" s="18">
        <f>Measures!$D$26</f>
        <v>0.25</v>
      </c>
      <c r="BO132" s="18">
        <f>Measures!$C$27</f>
        <v>14</v>
      </c>
      <c r="BP132" s="18">
        <f>Measures!$C$28</f>
        <v>15</v>
      </c>
      <c r="BQ132" s="88">
        <f>Measures!$C$29</f>
        <v>92</v>
      </c>
      <c r="BR132" s="88">
        <f>Measures!$C$30</f>
        <v>95</v>
      </c>
      <c r="BS132" s="88">
        <f>Measures!$C$31</f>
        <v>70</v>
      </c>
      <c r="BT132" s="64" t="str">
        <f>Code!$M$204</f>
        <v>EF 200</v>
      </c>
      <c r="BU132" s="64" t="str">
        <f>Code!$M$207</f>
        <v>EF 67</v>
      </c>
      <c r="BV132" s="64" t="str">
        <f>Code!$M$208</f>
        <v>EF 70</v>
      </c>
      <c r="BW132" s="64" t="str">
        <f>Code!$M$205</f>
        <v>EF 82</v>
      </c>
      <c r="BX132" s="64" t="s">
        <v>363</v>
      </c>
      <c r="BY132" s="64" t="s">
        <v>239</v>
      </c>
      <c r="BZ132" s="64" t="s">
        <v>240</v>
      </c>
      <c r="CA132" s="64"/>
      <c r="CB132" s="64"/>
      <c r="CC132" s="64"/>
      <c r="CD132" s="64"/>
      <c r="CE132" s="64"/>
      <c r="CF132" s="64"/>
      <c r="CG132" s="64"/>
      <c r="CH132" s="64"/>
      <c r="CI132" s="64"/>
      <c r="CJ132" s="64"/>
      <c r="CK132" s="64"/>
      <c r="CL132" s="64"/>
      <c r="CM132" s="18"/>
      <c r="CN132" s="18"/>
    </row>
    <row r="133" spans="1:92" ht="14.4" x14ac:dyDescent="0.3">
      <c r="A133" s="19" t="s">
        <v>95</v>
      </c>
      <c r="B133" s="31" t="s">
        <v>86</v>
      </c>
      <c r="C133" s="19" t="s">
        <v>71</v>
      </c>
      <c r="D133" s="19">
        <v>5</v>
      </c>
      <c r="E133" s="19">
        <f>VLOOKUP(D133,Lists!$B$3:$C$18,2,FALSE)</f>
        <v>3</v>
      </c>
      <c r="F133" s="19">
        <v>1</v>
      </c>
      <c r="G133" s="19" t="s">
        <v>67</v>
      </c>
      <c r="H133" s="23">
        <v>1810</v>
      </c>
      <c r="I133" s="37">
        <v>0.11502100840336134</v>
      </c>
      <c r="J133" s="36">
        <v>5.1608452609801366E-4</v>
      </c>
      <c r="K133" s="36">
        <f t="shared" si="21"/>
        <v>5.1608452609801366E-4</v>
      </c>
      <c r="L133" s="23">
        <v>3.67</v>
      </c>
      <c r="M133" s="35">
        <v>0.26</v>
      </c>
      <c r="N133" s="35">
        <f t="shared" si="22"/>
        <v>0.26</v>
      </c>
      <c r="O133" s="38">
        <v>10.314814814814815</v>
      </c>
      <c r="P133" s="38">
        <f t="shared" si="23"/>
        <v>10.314814814814815</v>
      </c>
      <c r="Q133" s="38">
        <v>5.9551821</v>
      </c>
      <c r="R133" s="38">
        <v>10.254943899018233</v>
      </c>
      <c r="S133" s="23">
        <v>0.82</v>
      </c>
      <c r="T133" s="23">
        <v>0.79</v>
      </c>
      <c r="U133" s="23">
        <v>10</v>
      </c>
      <c r="V133" s="23">
        <f t="shared" si="24"/>
        <v>10</v>
      </c>
      <c r="W133" s="23">
        <v>78</v>
      </c>
      <c r="X133" s="23">
        <f t="shared" si="25"/>
        <v>78</v>
      </c>
      <c r="Y133" s="23">
        <v>62</v>
      </c>
      <c r="Z133" s="23" t="str">
        <f>Code!$K$204</f>
        <v>EF 86</v>
      </c>
      <c r="AA133" s="23" t="str">
        <f>Code!$K$207</f>
        <v>EF 57</v>
      </c>
      <c r="AB133" s="23" t="str">
        <f>Code!$K$208</f>
        <v>EF 57</v>
      </c>
      <c r="AC133" s="23" t="str">
        <f>Code!$K$205</f>
        <v>EF 57</v>
      </c>
      <c r="AD133" s="23" t="s">
        <v>237</v>
      </c>
      <c r="AE133" s="23" t="s">
        <v>237</v>
      </c>
      <c r="AF133" s="23" t="s">
        <v>237</v>
      </c>
      <c r="AG133" s="39">
        <f t="shared" ref="AG133:AG196" si="37">J133</f>
        <v>5.1608452609801366E-4</v>
      </c>
      <c r="AH133" s="39">
        <f t="shared" si="26"/>
        <v>5.1608452609801366E-4</v>
      </c>
      <c r="AI133" s="18">
        <f t="shared" si="27"/>
        <v>3.67</v>
      </c>
      <c r="AJ133" s="41">
        <f>Code!$B$23</f>
        <v>0.15</v>
      </c>
      <c r="AK133" s="41">
        <f t="shared" si="28"/>
        <v>0.15</v>
      </c>
      <c r="AL133" s="110">
        <f t="shared" si="29"/>
        <v>10.314814814814815</v>
      </c>
      <c r="AM133" s="110">
        <f t="shared" si="30"/>
        <v>10.314814814814815</v>
      </c>
      <c r="AN133" s="110">
        <f t="shared" si="31"/>
        <v>5.9551821</v>
      </c>
      <c r="AO133" s="110">
        <f t="shared" si="32"/>
        <v>10.254943899018233</v>
      </c>
      <c r="AP133" s="18">
        <f>VLOOKUP(D133,Code!$B$92:$D$107,2,FALSE)</f>
        <v>0.32</v>
      </c>
      <c r="AQ133" s="18">
        <f>VLOOKUP(E133,Code!$B$92:$D$107,3,FALSE)</f>
        <v>0.25</v>
      </c>
      <c r="AR133" s="18">
        <f>Code!$C$132</f>
        <v>14</v>
      </c>
      <c r="AS133" s="18">
        <f t="shared" si="33"/>
        <v>14</v>
      </c>
      <c r="AT133" s="88">
        <f>Code!$C$189</f>
        <v>80</v>
      </c>
      <c r="AU133" s="88">
        <f t="shared" si="34"/>
        <v>80</v>
      </c>
      <c r="AV133" s="88">
        <f>Code!$C$198</f>
        <v>66</v>
      </c>
      <c r="AW133" s="18" t="str">
        <f>Code!$L$204</f>
        <v>EF 95</v>
      </c>
      <c r="AX133" s="64" t="str">
        <f>Code!$L$207</f>
        <v>EF 60</v>
      </c>
      <c r="AY133" s="64" t="str">
        <f>Code!$L$208</f>
        <v>EF 60</v>
      </c>
      <c r="AZ133" s="64" t="str">
        <f>Code!$L$205</f>
        <v>EF 62</v>
      </c>
      <c r="BA133" s="23" t="s">
        <v>237</v>
      </c>
      <c r="BB133" s="23" t="s">
        <v>237</v>
      </c>
      <c r="BC133" s="23" t="s">
        <v>237</v>
      </c>
      <c r="BD133" s="39">
        <f t="shared" si="35"/>
        <v>4.3867184718331158E-4</v>
      </c>
      <c r="BE133" s="39">
        <f t="shared" si="36"/>
        <v>3.6125916826860955E-4</v>
      </c>
      <c r="BF133" s="18">
        <f>Measures!$C$3</f>
        <v>8</v>
      </c>
      <c r="BG133" s="41">
        <f>Measures!$C$4</f>
        <v>0.1</v>
      </c>
      <c r="BH133" s="41">
        <v>0.06</v>
      </c>
      <c r="BI133" s="18">
        <f>VLOOKUP(D133,Measures!$B$6:$C$21,2,FALSE)</f>
        <v>30</v>
      </c>
      <c r="BJ133" s="18">
        <f>Measures!$C$22</f>
        <v>44</v>
      </c>
      <c r="BK133" s="18">
        <f>Measures!$C$23</f>
        <v>19</v>
      </c>
      <c r="BL133" s="18">
        <f>Measures!$C$24</f>
        <v>13</v>
      </c>
      <c r="BM133" s="18">
        <f>Measures!$C$26</f>
        <v>0.32</v>
      </c>
      <c r="BN133" s="18">
        <f>Measures!$D$26</f>
        <v>0.25</v>
      </c>
      <c r="BO133" s="18">
        <f>Measures!$C$27</f>
        <v>14</v>
      </c>
      <c r="BP133" s="18">
        <f>Measures!$C$28</f>
        <v>15</v>
      </c>
      <c r="BQ133" s="88">
        <f>Measures!$C$29</f>
        <v>92</v>
      </c>
      <c r="BR133" s="88">
        <f>Measures!$C$30</f>
        <v>95</v>
      </c>
      <c r="BS133" s="88">
        <f>Measures!$C$31</f>
        <v>70</v>
      </c>
      <c r="BT133" s="64" t="str">
        <f>Code!$M$204</f>
        <v>EF 200</v>
      </c>
      <c r="BU133" s="64" t="str">
        <f>Code!$M$207</f>
        <v>EF 67</v>
      </c>
      <c r="BV133" s="64" t="str">
        <f>Code!$M$208</f>
        <v>EF 70</v>
      </c>
      <c r="BW133" s="64" t="str">
        <f>Code!$M$205</f>
        <v>EF 82</v>
      </c>
      <c r="BX133" s="64" t="s">
        <v>363</v>
      </c>
      <c r="BY133" s="64" t="s">
        <v>239</v>
      </c>
      <c r="BZ133" s="64" t="s">
        <v>240</v>
      </c>
      <c r="CA133" s="64"/>
      <c r="CB133" s="64"/>
      <c r="CC133" s="64"/>
      <c r="CD133" s="64"/>
      <c r="CE133" s="64"/>
      <c r="CF133" s="64"/>
      <c r="CG133" s="64"/>
      <c r="CH133" s="64"/>
      <c r="CI133" s="64"/>
      <c r="CJ133" s="64"/>
      <c r="CK133" s="64"/>
      <c r="CL133" s="64"/>
      <c r="CM133" s="18"/>
      <c r="CN133" s="18"/>
    </row>
    <row r="134" spans="1:92" ht="14.4" x14ac:dyDescent="0.3">
      <c r="A134" s="19" t="s">
        <v>95</v>
      </c>
      <c r="B134" s="31" t="s">
        <v>86</v>
      </c>
      <c r="C134" s="19" t="s">
        <v>71</v>
      </c>
      <c r="D134" s="19">
        <v>5</v>
      </c>
      <c r="E134" s="19">
        <f>VLOOKUP(D134,Lists!$B$3:$C$18,2,FALSE)</f>
        <v>3</v>
      </c>
      <c r="F134" s="19">
        <v>2</v>
      </c>
      <c r="G134" s="19" t="s">
        <v>67</v>
      </c>
      <c r="H134" s="23">
        <v>2400</v>
      </c>
      <c r="I134" s="37">
        <v>0.11502100840336134</v>
      </c>
      <c r="J134" s="36">
        <v>5.1608452609801366E-4</v>
      </c>
      <c r="K134" s="36">
        <f t="shared" ref="K134:K197" si="38">J134</f>
        <v>5.1608452609801366E-4</v>
      </c>
      <c r="L134" s="23">
        <v>3.67</v>
      </c>
      <c r="M134" s="35">
        <v>0.26</v>
      </c>
      <c r="N134" s="35">
        <f t="shared" ref="N134:N197" si="39">M134</f>
        <v>0.26</v>
      </c>
      <c r="O134" s="38">
        <v>10.314814814814815</v>
      </c>
      <c r="P134" s="38">
        <f t="shared" ref="P134:P197" si="40">O134</f>
        <v>10.314814814814815</v>
      </c>
      <c r="Q134" s="38">
        <v>5.9551821</v>
      </c>
      <c r="R134" s="38">
        <v>10.254943899018233</v>
      </c>
      <c r="S134" s="23">
        <v>0.82</v>
      </c>
      <c r="T134" s="23">
        <v>0.79</v>
      </c>
      <c r="U134" s="23">
        <v>10</v>
      </c>
      <c r="V134" s="23">
        <f t="shared" ref="V134:V197" si="41">U134</f>
        <v>10</v>
      </c>
      <c r="W134" s="23">
        <v>78</v>
      </c>
      <c r="X134" s="23">
        <f t="shared" ref="X134:X197" si="42">W134</f>
        <v>78</v>
      </c>
      <c r="Y134" s="23">
        <v>62</v>
      </c>
      <c r="Z134" s="23" t="str">
        <f>Code!$K$204</f>
        <v>EF 86</v>
      </c>
      <c r="AA134" s="23" t="str">
        <f>Code!$K$207</f>
        <v>EF 57</v>
      </c>
      <c r="AB134" s="23" t="str">
        <f>Code!$K$208</f>
        <v>EF 57</v>
      </c>
      <c r="AC134" s="23" t="str">
        <f>Code!$K$205</f>
        <v>EF 57</v>
      </c>
      <c r="AD134" s="23" t="s">
        <v>237</v>
      </c>
      <c r="AE134" s="23" t="s">
        <v>237</v>
      </c>
      <c r="AF134" s="23" t="s">
        <v>237</v>
      </c>
      <c r="AG134" s="39">
        <f t="shared" si="37"/>
        <v>5.1608452609801366E-4</v>
      </c>
      <c r="AH134" s="39">
        <f t="shared" ref="AH134:AH197" si="43">AG134</f>
        <v>5.1608452609801366E-4</v>
      </c>
      <c r="AI134" s="18">
        <f t="shared" ref="AI134:AI197" si="44">L134</f>
        <v>3.67</v>
      </c>
      <c r="AJ134" s="41">
        <f>Code!$B$23</f>
        <v>0.15</v>
      </c>
      <c r="AK134" s="41">
        <f t="shared" ref="AK134:AK197" si="45">AJ134</f>
        <v>0.15</v>
      </c>
      <c r="AL134" s="110">
        <f t="shared" ref="AL134:AL197" si="46">O134</f>
        <v>10.314814814814815</v>
      </c>
      <c r="AM134" s="110">
        <f t="shared" ref="AM134:AM197" si="47">AL134</f>
        <v>10.314814814814815</v>
      </c>
      <c r="AN134" s="110">
        <f t="shared" ref="AN134:AN197" si="48">Q134</f>
        <v>5.9551821</v>
      </c>
      <c r="AO134" s="110">
        <f t="shared" ref="AO134:AO197" si="49">R134</f>
        <v>10.254943899018233</v>
      </c>
      <c r="AP134" s="18">
        <f>VLOOKUP(D134,Code!$B$92:$D$107,2,FALSE)</f>
        <v>0.32</v>
      </c>
      <c r="AQ134" s="18">
        <f>VLOOKUP(E134,Code!$B$92:$D$107,3,FALSE)</f>
        <v>0.25</v>
      </c>
      <c r="AR134" s="18">
        <f>Code!$C$132</f>
        <v>14</v>
      </c>
      <c r="AS134" s="18">
        <f t="shared" ref="AS134:AS197" si="50">AR134</f>
        <v>14</v>
      </c>
      <c r="AT134" s="88">
        <f>Code!$C$189</f>
        <v>80</v>
      </c>
      <c r="AU134" s="88">
        <f t="shared" ref="AU134:AU197" si="51">AT134</f>
        <v>80</v>
      </c>
      <c r="AV134" s="88">
        <f>Code!$C$198</f>
        <v>66</v>
      </c>
      <c r="AW134" s="18" t="str">
        <f>Code!$L$204</f>
        <v>EF 95</v>
      </c>
      <c r="AX134" s="64" t="str">
        <f>Code!$L$207</f>
        <v>EF 60</v>
      </c>
      <c r="AY134" s="64" t="str">
        <f>Code!$L$208</f>
        <v>EF 60</v>
      </c>
      <c r="AZ134" s="64" t="str">
        <f>Code!$L$205</f>
        <v>EF 62</v>
      </c>
      <c r="BA134" s="23" t="s">
        <v>237</v>
      </c>
      <c r="BB134" s="23" t="s">
        <v>237</v>
      </c>
      <c r="BC134" s="23" t="s">
        <v>237</v>
      </c>
      <c r="BD134" s="39">
        <f t="shared" ref="BD134:BD197" si="52" xml:space="preserve"> (1-15/100)*J134</f>
        <v>4.3867184718331158E-4</v>
      </c>
      <c r="BE134" s="39">
        <f t="shared" ref="BE134:BE197" si="53" xml:space="preserve"> (1-30/100)*J134</f>
        <v>3.6125916826860955E-4</v>
      </c>
      <c r="BF134" s="18">
        <f>Measures!$C$3</f>
        <v>8</v>
      </c>
      <c r="BG134" s="41">
        <f>Measures!$C$4</f>
        <v>0.1</v>
      </c>
      <c r="BH134" s="41">
        <v>0.06</v>
      </c>
      <c r="BI134" s="18">
        <f>VLOOKUP(D134,Measures!$B$6:$C$21,2,FALSE)</f>
        <v>30</v>
      </c>
      <c r="BJ134" s="18">
        <f>Measures!$C$22</f>
        <v>44</v>
      </c>
      <c r="BK134" s="18">
        <f>Measures!$C$23</f>
        <v>19</v>
      </c>
      <c r="BL134" s="18">
        <f>Measures!$C$24</f>
        <v>13</v>
      </c>
      <c r="BM134" s="18">
        <f>Measures!$C$26</f>
        <v>0.32</v>
      </c>
      <c r="BN134" s="18">
        <f>Measures!$D$26</f>
        <v>0.25</v>
      </c>
      <c r="BO134" s="18">
        <f>Measures!$C$27</f>
        <v>14</v>
      </c>
      <c r="BP134" s="18">
        <f>Measures!$C$28</f>
        <v>15</v>
      </c>
      <c r="BQ134" s="88">
        <f>Measures!$C$29</f>
        <v>92</v>
      </c>
      <c r="BR134" s="88">
        <f>Measures!$C$30</f>
        <v>95</v>
      </c>
      <c r="BS134" s="88">
        <f>Measures!$C$31</f>
        <v>70</v>
      </c>
      <c r="BT134" s="64" t="str">
        <f>Code!$M$204</f>
        <v>EF 200</v>
      </c>
      <c r="BU134" s="64" t="str">
        <f>Code!$M$207</f>
        <v>EF 67</v>
      </c>
      <c r="BV134" s="64" t="str">
        <f>Code!$M$208</f>
        <v>EF 70</v>
      </c>
      <c r="BW134" s="64" t="str">
        <f>Code!$M$205</f>
        <v>EF 82</v>
      </c>
      <c r="BX134" s="64" t="s">
        <v>363</v>
      </c>
      <c r="BY134" s="64" t="s">
        <v>239</v>
      </c>
      <c r="BZ134" s="64" t="s">
        <v>240</v>
      </c>
      <c r="CA134" s="64"/>
      <c r="CB134" s="64"/>
      <c r="CC134" s="64"/>
      <c r="CD134" s="64"/>
      <c r="CE134" s="64"/>
      <c r="CF134" s="64"/>
      <c r="CG134" s="64"/>
      <c r="CH134" s="64"/>
      <c r="CI134" s="64"/>
      <c r="CJ134" s="64"/>
      <c r="CK134" s="64"/>
      <c r="CL134" s="64"/>
      <c r="CM134" s="18"/>
      <c r="CN134" s="18"/>
    </row>
    <row r="135" spans="1:92" ht="14.4" x14ac:dyDescent="0.3">
      <c r="A135" s="19" t="s">
        <v>22</v>
      </c>
      <c r="B135" s="31" t="s">
        <v>86</v>
      </c>
      <c r="C135" s="19" t="s">
        <v>71</v>
      </c>
      <c r="D135" s="19">
        <v>5</v>
      </c>
      <c r="E135" s="19">
        <f>VLOOKUP(D135,Lists!$B$3:$C$18,2,FALSE)</f>
        <v>3</v>
      </c>
      <c r="F135" s="19">
        <v>1</v>
      </c>
      <c r="G135" s="19" t="s">
        <v>67</v>
      </c>
      <c r="H135" s="23">
        <v>1810</v>
      </c>
      <c r="I135" s="37">
        <v>0.11502100840336134</v>
      </c>
      <c r="J135" s="36">
        <v>5.1608452609801366E-4</v>
      </c>
      <c r="K135" s="36">
        <f t="shared" si="38"/>
        <v>5.1608452609801366E-4</v>
      </c>
      <c r="L135" s="23">
        <v>3.67</v>
      </c>
      <c r="M135" s="35">
        <v>0.26</v>
      </c>
      <c r="N135" s="35">
        <f t="shared" si="39"/>
        <v>0.26</v>
      </c>
      <c r="O135" s="38">
        <v>10.314814814814815</v>
      </c>
      <c r="P135" s="38">
        <f t="shared" si="40"/>
        <v>10.314814814814815</v>
      </c>
      <c r="Q135" s="38">
        <v>5.9551821</v>
      </c>
      <c r="R135" s="38">
        <v>10.254943899018233</v>
      </c>
      <c r="S135" s="23">
        <v>0.82</v>
      </c>
      <c r="T135" s="23">
        <v>0.79</v>
      </c>
      <c r="U135" s="23">
        <v>10</v>
      </c>
      <c r="V135" s="23">
        <f t="shared" si="41"/>
        <v>10</v>
      </c>
      <c r="W135" s="23">
        <v>78</v>
      </c>
      <c r="X135" s="23">
        <f t="shared" si="42"/>
        <v>78</v>
      </c>
      <c r="Y135" s="23">
        <v>62</v>
      </c>
      <c r="Z135" s="23" t="str">
        <f>Code!$K$204</f>
        <v>EF 86</v>
      </c>
      <c r="AA135" s="23" t="str">
        <f>Code!$K$207</f>
        <v>EF 57</v>
      </c>
      <c r="AB135" s="23" t="str">
        <f>Code!$K$208</f>
        <v>EF 57</v>
      </c>
      <c r="AC135" s="23" t="str">
        <f>Code!$K$205</f>
        <v>EF 57</v>
      </c>
      <c r="AD135" s="23" t="s">
        <v>237</v>
      </c>
      <c r="AE135" s="23" t="s">
        <v>237</v>
      </c>
      <c r="AF135" s="23" t="s">
        <v>237</v>
      </c>
      <c r="AG135" s="39">
        <f t="shared" si="37"/>
        <v>5.1608452609801366E-4</v>
      </c>
      <c r="AH135" s="39">
        <f t="shared" si="43"/>
        <v>5.1608452609801366E-4</v>
      </c>
      <c r="AI135" s="18">
        <f t="shared" si="44"/>
        <v>3.67</v>
      </c>
      <c r="AJ135" s="41">
        <f>Code!$B$23</f>
        <v>0.15</v>
      </c>
      <c r="AK135" s="41">
        <f t="shared" si="45"/>
        <v>0.15</v>
      </c>
      <c r="AL135" s="110">
        <f t="shared" si="46"/>
        <v>10.314814814814815</v>
      </c>
      <c r="AM135" s="110">
        <f t="shared" si="47"/>
        <v>10.314814814814815</v>
      </c>
      <c r="AN135" s="110">
        <f t="shared" si="48"/>
        <v>5.9551821</v>
      </c>
      <c r="AO135" s="110">
        <f t="shared" si="49"/>
        <v>10.254943899018233</v>
      </c>
      <c r="AP135" s="18">
        <f>VLOOKUP(D135,Code!$B$92:$D$107,2,FALSE)</f>
        <v>0.32</v>
      </c>
      <c r="AQ135" s="18">
        <f>VLOOKUP(E135,Code!$B$92:$D$107,3,FALSE)</f>
        <v>0.25</v>
      </c>
      <c r="AR135" s="18">
        <f>Code!$C$132</f>
        <v>14</v>
      </c>
      <c r="AS135" s="18">
        <f t="shared" si="50"/>
        <v>14</v>
      </c>
      <c r="AT135" s="88">
        <f>Code!$C$189</f>
        <v>80</v>
      </c>
      <c r="AU135" s="88">
        <f t="shared" si="51"/>
        <v>80</v>
      </c>
      <c r="AV135" s="88">
        <f>Code!$C$198</f>
        <v>66</v>
      </c>
      <c r="AW135" s="18" t="str">
        <f>Code!$L$204</f>
        <v>EF 95</v>
      </c>
      <c r="AX135" s="64" t="str">
        <f>Code!$L$207</f>
        <v>EF 60</v>
      </c>
      <c r="AY135" s="64" t="str">
        <f>Code!$L$208</f>
        <v>EF 60</v>
      </c>
      <c r="AZ135" s="64" t="str">
        <f>Code!$L$205</f>
        <v>EF 62</v>
      </c>
      <c r="BA135" s="23" t="s">
        <v>237</v>
      </c>
      <c r="BB135" s="23" t="s">
        <v>237</v>
      </c>
      <c r="BC135" s="23" t="s">
        <v>237</v>
      </c>
      <c r="BD135" s="39">
        <f t="shared" si="52"/>
        <v>4.3867184718331158E-4</v>
      </c>
      <c r="BE135" s="39">
        <f t="shared" si="53"/>
        <v>3.6125916826860955E-4</v>
      </c>
      <c r="BF135" s="18">
        <f>Measures!$C$3</f>
        <v>8</v>
      </c>
      <c r="BG135" s="41">
        <f>Measures!$C$4</f>
        <v>0.1</v>
      </c>
      <c r="BH135" s="41">
        <v>0.06</v>
      </c>
      <c r="BI135" s="18">
        <f>VLOOKUP(D135,Measures!$B$6:$C$21,2,FALSE)</f>
        <v>30</v>
      </c>
      <c r="BJ135" s="18">
        <f>Measures!$C$22</f>
        <v>44</v>
      </c>
      <c r="BK135" s="18">
        <f>Measures!$C$23</f>
        <v>19</v>
      </c>
      <c r="BL135" s="18">
        <f>Measures!$C$24</f>
        <v>13</v>
      </c>
      <c r="BM135" s="18">
        <f>Measures!$C$26</f>
        <v>0.32</v>
      </c>
      <c r="BN135" s="18">
        <f>Measures!$D$26</f>
        <v>0.25</v>
      </c>
      <c r="BO135" s="18">
        <f>Measures!$C$27</f>
        <v>14</v>
      </c>
      <c r="BP135" s="18">
        <f>Measures!$C$28</f>
        <v>15</v>
      </c>
      <c r="BQ135" s="88">
        <f>Measures!$C$29</f>
        <v>92</v>
      </c>
      <c r="BR135" s="88">
        <f>Measures!$C$30</f>
        <v>95</v>
      </c>
      <c r="BS135" s="88">
        <f>Measures!$C$31</f>
        <v>70</v>
      </c>
      <c r="BT135" s="64" t="str">
        <f>Code!$M$204</f>
        <v>EF 200</v>
      </c>
      <c r="BU135" s="64" t="str">
        <f>Code!$M$207</f>
        <v>EF 67</v>
      </c>
      <c r="BV135" s="64" t="str">
        <f>Code!$M$208</f>
        <v>EF 70</v>
      </c>
      <c r="BW135" s="64" t="str">
        <f>Code!$M$205</f>
        <v>EF 82</v>
      </c>
      <c r="BX135" s="64" t="s">
        <v>363</v>
      </c>
      <c r="BY135" s="64" t="s">
        <v>239</v>
      </c>
      <c r="BZ135" s="64" t="s">
        <v>240</v>
      </c>
      <c r="CA135" s="64"/>
      <c r="CB135" s="64"/>
      <c r="CC135" s="64"/>
      <c r="CD135" s="64"/>
      <c r="CE135" s="64"/>
      <c r="CF135" s="64"/>
      <c r="CG135" s="64"/>
      <c r="CH135" s="64"/>
      <c r="CI135" s="64"/>
      <c r="CJ135" s="64"/>
      <c r="CK135" s="64"/>
      <c r="CL135" s="64"/>
      <c r="CM135" s="18"/>
      <c r="CN135" s="18"/>
    </row>
    <row r="136" spans="1:92" ht="14.4" x14ac:dyDescent="0.3">
      <c r="A136" s="19" t="s">
        <v>22</v>
      </c>
      <c r="B136" s="31" t="s">
        <v>86</v>
      </c>
      <c r="C136" s="19" t="s">
        <v>71</v>
      </c>
      <c r="D136" s="19">
        <v>5</v>
      </c>
      <c r="E136" s="19">
        <f>VLOOKUP(D136,Lists!$B$3:$C$18,2,FALSE)</f>
        <v>3</v>
      </c>
      <c r="F136" s="19">
        <v>2</v>
      </c>
      <c r="G136" s="19" t="s">
        <v>67</v>
      </c>
      <c r="H136" s="23">
        <v>2400</v>
      </c>
      <c r="I136" s="37">
        <v>0.11502100840336134</v>
      </c>
      <c r="J136" s="36">
        <v>5.1608452609801366E-4</v>
      </c>
      <c r="K136" s="36">
        <f t="shared" si="38"/>
        <v>5.1608452609801366E-4</v>
      </c>
      <c r="L136" s="23">
        <v>3.67</v>
      </c>
      <c r="M136" s="35">
        <v>0.26</v>
      </c>
      <c r="N136" s="35">
        <f t="shared" si="39"/>
        <v>0.26</v>
      </c>
      <c r="O136" s="38">
        <v>10.314814814814815</v>
      </c>
      <c r="P136" s="38">
        <f t="shared" si="40"/>
        <v>10.314814814814815</v>
      </c>
      <c r="Q136" s="38">
        <v>5.9551821</v>
      </c>
      <c r="R136" s="38">
        <v>10.254943899018233</v>
      </c>
      <c r="S136" s="23">
        <v>0.82</v>
      </c>
      <c r="T136" s="23">
        <v>0.79</v>
      </c>
      <c r="U136" s="23">
        <v>10</v>
      </c>
      <c r="V136" s="23">
        <f t="shared" si="41"/>
        <v>10</v>
      </c>
      <c r="W136" s="23">
        <v>78</v>
      </c>
      <c r="X136" s="23">
        <f t="shared" si="42"/>
        <v>78</v>
      </c>
      <c r="Y136" s="23">
        <v>62</v>
      </c>
      <c r="Z136" s="23" t="str">
        <f>Code!$K$204</f>
        <v>EF 86</v>
      </c>
      <c r="AA136" s="23" t="str">
        <f>Code!$K$207</f>
        <v>EF 57</v>
      </c>
      <c r="AB136" s="23" t="str">
        <f>Code!$K$208</f>
        <v>EF 57</v>
      </c>
      <c r="AC136" s="23" t="str">
        <f>Code!$K$205</f>
        <v>EF 57</v>
      </c>
      <c r="AD136" s="23" t="s">
        <v>237</v>
      </c>
      <c r="AE136" s="23" t="s">
        <v>237</v>
      </c>
      <c r="AF136" s="23" t="s">
        <v>237</v>
      </c>
      <c r="AG136" s="39">
        <f t="shared" si="37"/>
        <v>5.1608452609801366E-4</v>
      </c>
      <c r="AH136" s="39">
        <f t="shared" si="43"/>
        <v>5.1608452609801366E-4</v>
      </c>
      <c r="AI136" s="18">
        <f t="shared" si="44"/>
        <v>3.67</v>
      </c>
      <c r="AJ136" s="41">
        <f>Code!$B$23</f>
        <v>0.15</v>
      </c>
      <c r="AK136" s="41">
        <f t="shared" si="45"/>
        <v>0.15</v>
      </c>
      <c r="AL136" s="110">
        <f t="shared" si="46"/>
        <v>10.314814814814815</v>
      </c>
      <c r="AM136" s="110">
        <f t="shared" si="47"/>
        <v>10.314814814814815</v>
      </c>
      <c r="AN136" s="110">
        <f t="shared" si="48"/>
        <v>5.9551821</v>
      </c>
      <c r="AO136" s="110">
        <f t="shared" si="49"/>
        <v>10.254943899018233</v>
      </c>
      <c r="AP136" s="18">
        <f>VLOOKUP(D136,Code!$B$92:$D$107,2,FALSE)</f>
        <v>0.32</v>
      </c>
      <c r="AQ136" s="18">
        <f>VLOOKUP(E136,Code!$B$92:$D$107,3,FALSE)</f>
        <v>0.25</v>
      </c>
      <c r="AR136" s="18">
        <f>Code!$C$132</f>
        <v>14</v>
      </c>
      <c r="AS136" s="18">
        <f t="shared" si="50"/>
        <v>14</v>
      </c>
      <c r="AT136" s="88">
        <f>Code!$C$189</f>
        <v>80</v>
      </c>
      <c r="AU136" s="88">
        <f t="shared" si="51"/>
        <v>80</v>
      </c>
      <c r="AV136" s="88">
        <f>Code!$C$198</f>
        <v>66</v>
      </c>
      <c r="AW136" s="18" t="str">
        <f>Code!$L$204</f>
        <v>EF 95</v>
      </c>
      <c r="AX136" s="64" t="str">
        <f>Code!$L$207</f>
        <v>EF 60</v>
      </c>
      <c r="AY136" s="64" t="str">
        <f>Code!$L$208</f>
        <v>EF 60</v>
      </c>
      <c r="AZ136" s="64" t="str">
        <f>Code!$L$205</f>
        <v>EF 62</v>
      </c>
      <c r="BA136" s="23" t="s">
        <v>237</v>
      </c>
      <c r="BB136" s="23" t="s">
        <v>237</v>
      </c>
      <c r="BC136" s="23" t="s">
        <v>237</v>
      </c>
      <c r="BD136" s="39">
        <f t="shared" si="52"/>
        <v>4.3867184718331158E-4</v>
      </c>
      <c r="BE136" s="39">
        <f t="shared" si="53"/>
        <v>3.6125916826860955E-4</v>
      </c>
      <c r="BF136" s="18">
        <f>Measures!$C$3</f>
        <v>8</v>
      </c>
      <c r="BG136" s="41">
        <f>Measures!$C$4</f>
        <v>0.1</v>
      </c>
      <c r="BH136" s="41">
        <v>0.06</v>
      </c>
      <c r="BI136" s="18">
        <f>VLOOKUP(D136,Measures!$B$6:$C$21,2,FALSE)</f>
        <v>30</v>
      </c>
      <c r="BJ136" s="18">
        <f>Measures!$C$22</f>
        <v>44</v>
      </c>
      <c r="BK136" s="18">
        <f>Measures!$C$23</f>
        <v>19</v>
      </c>
      <c r="BL136" s="18">
        <f>Measures!$C$24</f>
        <v>13</v>
      </c>
      <c r="BM136" s="18">
        <f>Measures!$C$26</f>
        <v>0.32</v>
      </c>
      <c r="BN136" s="18">
        <f>Measures!$D$26</f>
        <v>0.25</v>
      </c>
      <c r="BO136" s="18">
        <f>Measures!$C$27</f>
        <v>14</v>
      </c>
      <c r="BP136" s="18">
        <f>Measures!$C$28</f>
        <v>15</v>
      </c>
      <c r="BQ136" s="88">
        <f>Measures!$C$29</f>
        <v>92</v>
      </c>
      <c r="BR136" s="88">
        <f>Measures!$C$30</f>
        <v>95</v>
      </c>
      <c r="BS136" s="88">
        <f>Measures!$C$31</f>
        <v>70</v>
      </c>
      <c r="BT136" s="64" t="str">
        <f>Code!$M$204</f>
        <v>EF 200</v>
      </c>
      <c r="BU136" s="64" t="str">
        <f>Code!$M$207</f>
        <v>EF 67</v>
      </c>
      <c r="BV136" s="64" t="str">
        <f>Code!$M$208</f>
        <v>EF 70</v>
      </c>
      <c r="BW136" s="64" t="str">
        <f>Code!$M$205</f>
        <v>EF 82</v>
      </c>
      <c r="BX136" s="64" t="s">
        <v>363</v>
      </c>
      <c r="BY136" s="64" t="s">
        <v>239</v>
      </c>
      <c r="BZ136" s="64" t="s">
        <v>240</v>
      </c>
      <c r="CA136" s="64"/>
      <c r="CB136" s="64"/>
      <c r="CC136" s="64"/>
      <c r="CD136" s="64"/>
      <c r="CE136" s="64"/>
      <c r="CF136" s="64"/>
      <c r="CG136" s="64"/>
      <c r="CH136" s="64"/>
      <c r="CI136" s="64"/>
      <c r="CJ136" s="64"/>
      <c r="CK136" s="64"/>
      <c r="CL136" s="64"/>
      <c r="CM136" s="18"/>
      <c r="CN136" s="18"/>
    </row>
    <row r="137" spans="1:92" ht="14.4" x14ac:dyDescent="0.3">
      <c r="A137" s="19" t="s">
        <v>95</v>
      </c>
      <c r="B137" s="31" t="s">
        <v>86</v>
      </c>
      <c r="C137" s="19" t="s">
        <v>87</v>
      </c>
      <c r="D137" s="19">
        <v>5</v>
      </c>
      <c r="E137" s="19">
        <f>VLOOKUP(D137,Lists!$B$3:$C$18,2,FALSE)</f>
        <v>3</v>
      </c>
      <c r="F137" s="19">
        <v>1</v>
      </c>
      <c r="G137" s="19" t="s">
        <v>67</v>
      </c>
      <c r="H137" s="23">
        <v>1810</v>
      </c>
      <c r="I137" s="37">
        <v>0.11502100840336134</v>
      </c>
      <c r="J137" s="36">
        <v>5.1608452609801366E-4</v>
      </c>
      <c r="K137" s="36">
        <f t="shared" si="38"/>
        <v>5.1608452609801366E-4</v>
      </c>
      <c r="L137" s="23">
        <v>3.67</v>
      </c>
      <c r="M137" s="35">
        <v>0.26</v>
      </c>
      <c r="N137" s="35">
        <f t="shared" si="39"/>
        <v>0.26</v>
      </c>
      <c r="O137" s="38">
        <v>10.314814814814815</v>
      </c>
      <c r="P137" s="38">
        <f t="shared" si="40"/>
        <v>10.314814814814815</v>
      </c>
      <c r="Q137" s="38">
        <v>5.9551821</v>
      </c>
      <c r="R137" s="38">
        <v>10.254943899018233</v>
      </c>
      <c r="S137" s="23">
        <v>0.82</v>
      </c>
      <c r="T137" s="23">
        <v>0.79</v>
      </c>
      <c r="U137" s="23">
        <v>10</v>
      </c>
      <c r="V137" s="23">
        <f t="shared" si="41"/>
        <v>10</v>
      </c>
      <c r="W137" s="23">
        <v>78</v>
      </c>
      <c r="X137" s="23">
        <f t="shared" si="42"/>
        <v>78</v>
      </c>
      <c r="Y137" s="23">
        <v>62</v>
      </c>
      <c r="Z137" s="23" t="str">
        <f>Code!$K$204</f>
        <v>EF 86</v>
      </c>
      <c r="AA137" s="23" t="str">
        <f>Code!$K$207</f>
        <v>EF 57</v>
      </c>
      <c r="AB137" s="23" t="str">
        <f>Code!$K$208</f>
        <v>EF 57</v>
      </c>
      <c r="AC137" s="23" t="str">
        <f>Code!$K$205</f>
        <v>EF 57</v>
      </c>
      <c r="AD137" s="23" t="s">
        <v>237</v>
      </c>
      <c r="AE137" s="23" t="s">
        <v>237</v>
      </c>
      <c r="AF137" s="23" t="s">
        <v>237</v>
      </c>
      <c r="AG137" s="39">
        <f t="shared" si="37"/>
        <v>5.1608452609801366E-4</v>
      </c>
      <c r="AH137" s="39">
        <f t="shared" si="43"/>
        <v>5.1608452609801366E-4</v>
      </c>
      <c r="AI137" s="18">
        <f t="shared" si="44"/>
        <v>3.67</v>
      </c>
      <c r="AJ137" s="41">
        <f>Code!$B$23</f>
        <v>0.15</v>
      </c>
      <c r="AK137" s="41">
        <f t="shared" si="45"/>
        <v>0.15</v>
      </c>
      <c r="AL137" s="110">
        <f t="shared" si="46"/>
        <v>10.314814814814815</v>
      </c>
      <c r="AM137" s="110">
        <f t="shared" si="47"/>
        <v>10.314814814814815</v>
      </c>
      <c r="AN137" s="110">
        <f t="shared" si="48"/>
        <v>5.9551821</v>
      </c>
      <c r="AO137" s="110">
        <f t="shared" si="49"/>
        <v>10.254943899018233</v>
      </c>
      <c r="AP137" s="18">
        <f>VLOOKUP(D137,Code!$B$92:$D$107,2,FALSE)</f>
        <v>0.32</v>
      </c>
      <c r="AQ137" s="18">
        <f>VLOOKUP(E137,Code!$B$92:$D$107,3,FALSE)</f>
        <v>0.25</v>
      </c>
      <c r="AR137" s="18">
        <f>Code!$C$132</f>
        <v>14</v>
      </c>
      <c r="AS137" s="18">
        <f t="shared" si="50"/>
        <v>14</v>
      </c>
      <c r="AT137" s="88">
        <f>Code!$C$189</f>
        <v>80</v>
      </c>
      <c r="AU137" s="88">
        <f t="shared" si="51"/>
        <v>80</v>
      </c>
      <c r="AV137" s="88">
        <f>Code!$C$198</f>
        <v>66</v>
      </c>
      <c r="AW137" s="18" t="str">
        <f>Code!$L$204</f>
        <v>EF 95</v>
      </c>
      <c r="AX137" s="64" t="str">
        <f>Code!$L$207</f>
        <v>EF 60</v>
      </c>
      <c r="AY137" s="64" t="str">
        <f>Code!$L$208</f>
        <v>EF 60</v>
      </c>
      <c r="AZ137" s="64" t="str">
        <f>Code!$L$205</f>
        <v>EF 62</v>
      </c>
      <c r="BA137" s="23" t="s">
        <v>237</v>
      </c>
      <c r="BB137" s="23" t="s">
        <v>237</v>
      </c>
      <c r="BC137" s="23" t="s">
        <v>237</v>
      </c>
      <c r="BD137" s="39">
        <f t="shared" si="52"/>
        <v>4.3867184718331158E-4</v>
      </c>
      <c r="BE137" s="39">
        <f t="shared" si="53"/>
        <v>3.6125916826860955E-4</v>
      </c>
      <c r="BF137" s="18">
        <f>Measures!$C$3</f>
        <v>8</v>
      </c>
      <c r="BG137" s="41">
        <f>Measures!$C$4</f>
        <v>0.1</v>
      </c>
      <c r="BH137" s="41">
        <v>0.06</v>
      </c>
      <c r="BI137" s="18">
        <f>VLOOKUP(D137,Measures!$B$6:$C$21,2,FALSE)</f>
        <v>30</v>
      </c>
      <c r="BJ137" s="18">
        <f>Measures!$C$22</f>
        <v>44</v>
      </c>
      <c r="BK137" s="18">
        <f>Measures!$C$23</f>
        <v>19</v>
      </c>
      <c r="BL137" s="18">
        <f>Measures!$C$24</f>
        <v>13</v>
      </c>
      <c r="BM137" s="18">
        <f>Measures!$C$26</f>
        <v>0.32</v>
      </c>
      <c r="BN137" s="18">
        <f>Measures!$D$26</f>
        <v>0.25</v>
      </c>
      <c r="BO137" s="18">
        <f>Measures!$C$27</f>
        <v>14</v>
      </c>
      <c r="BP137" s="18">
        <f>Measures!$C$28</f>
        <v>15</v>
      </c>
      <c r="BQ137" s="88">
        <f>Measures!$C$29</f>
        <v>92</v>
      </c>
      <c r="BR137" s="88">
        <f>Measures!$C$30</f>
        <v>95</v>
      </c>
      <c r="BS137" s="88">
        <f>Measures!$C$31</f>
        <v>70</v>
      </c>
      <c r="BT137" s="64" t="str">
        <f>Code!$M$204</f>
        <v>EF 200</v>
      </c>
      <c r="BU137" s="64" t="str">
        <f>Code!$M$207</f>
        <v>EF 67</v>
      </c>
      <c r="BV137" s="64" t="str">
        <f>Code!$M$208</f>
        <v>EF 70</v>
      </c>
      <c r="BW137" s="64" t="str">
        <f>Code!$M$205</f>
        <v>EF 82</v>
      </c>
      <c r="BX137" s="64" t="s">
        <v>363</v>
      </c>
      <c r="BY137" s="64" t="s">
        <v>239</v>
      </c>
      <c r="BZ137" s="64" t="s">
        <v>240</v>
      </c>
      <c r="CA137" s="64"/>
      <c r="CB137" s="64"/>
      <c r="CC137" s="64"/>
      <c r="CD137" s="64"/>
      <c r="CE137" s="64"/>
      <c r="CF137" s="64"/>
      <c r="CG137" s="64"/>
      <c r="CH137" s="64"/>
      <c r="CI137" s="64"/>
      <c r="CJ137" s="64"/>
      <c r="CK137" s="64"/>
      <c r="CL137" s="64"/>
      <c r="CM137" s="18"/>
      <c r="CN137" s="18"/>
    </row>
    <row r="138" spans="1:92" ht="14.4" x14ac:dyDescent="0.3">
      <c r="A138" s="19" t="s">
        <v>95</v>
      </c>
      <c r="B138" s="31" t="s">
        <v>86</v>
      </c>
      <c r="C138" s="19" t="s">
        <v>87</v>
      </c>
      <c r="D138" s="19">
        <v>5</v>
      </c>
      <c r="E138" s="19">
        <f>VLOOKUP(D138,Lists!$B$3:$C$18,2,FALSE)</f>
        <v>3</v>
      </c>
      <c r="F138" s="19">
        <v>2</v>
      </c>
      <c r="G138" s="19" t="s">
        <v>67</v>
      </c>
      <c r="H138" s="23">
        <v>2400</v>
      </c>
      <c r="I138" s="37">
        <v>0.11502100840336134</v>
      </c>
      <c r="J138" s="36">
        <v>5.1608452609801366E-4</v>
      </c>
      <c r="K138" s="36">
        <f t="shared" si="38"/>
        <v>5.1608452609801366E-4</v>
      </c>
      <c r="L138" s="23">
        <v>3.67</v>
      </c>
      <c r="M138" s="35">
        <v>0.26</v>
      </c>
      <c r="N138" s="35">
        <f t="shared" si="39"/>
        <v>0.26</v>
      </c>
      <c r="O138" s="38">
        <v>10.314814814814815</v>
      </c>
      <c r="P138" s="38">
        <f t="shared" si="40"/>
        <v>10.314814814814815</v>
      </c>
      <c r="Q138" s="38">
        <v>5.9551821</v>
      </c>
      <c r="R138" s="38">
        <v>10.254943899018233</v>
      </c>
      <c r="S138" s="23">
        <v>0.82</v>
      </c>
      <c r="T138" s="23">
        <v>0.79</v>
      </c>
      <c r="U138" s="23">
        <v>10</v>
      </c>
      <c r="V138" s="23">
        <f t="shared" si="41"/>
        <v>10</v>
      </c>
      <c r="W138" s="23">
        <v>78</v>
      </c>
      <c r="X138" s="23">
        <f t="shared" si="42"/>
        <v>78</v>
      </c>
      <c r="Y138" s="23">
        <v>62</v>
      </c>
      <c r="Z138" s="23" t="str">
        <f>Code!$K$204</f>
        <v>EF 86</v>
      </c>
      <c r="AA138" s="23" t="str">
        <f>Code!$K$207</f>
        <v>EF 57</v>
      </c>
      <c r="AB138" s="23" t="str">
        <f>Code!$K$208</f>
        <v>EF 57</v>
      </c>
      <c r="AC138" s="23" t="str">
        <f>Code!$K$205</f>
        <v>EF 57</v>
      </c>
      <c r="AD138" s="23" t="s">
        <v>237</v>
      </c>
      <c r="AE138" s="23" t="s">
        <v>237</v>
      </c>
      <c r="AF138" s="23" t="s">
        <v>237</v>
      </c>
      <c r="AG138" s="39">
        <f t="shared" si="37"/>
        <v>5.1608452609801366E-4</v>
      </c>
      <c r="AH138" s="39">
        <f t="shared" si="43"/>
        <v>5.1608452609801366E-4</v>
      </c>
      <c r="AI138" s="18">
        <f t="shared" si="44"/>
        <v>3.67</v>
      </c>
      <c r="AJ138" s="41">
        <f>Code!$B$23</f>
        <v>0.15</v>
      </c>
      <c r="AK138" s="41">
        <f t="shared" si="45"/>
        <v>0.15</v>
      </c>
      <c r="AL138" s="110">
        <f t="shared" si="46"/>
        <v>10.314814814814815</v>
      </c>
      <c r="AM138" s="110">
        <f t="shared" si="47"/>
        <v>10.314814814814815</v>
      </c>
      <c r="AN138" s="110">
        <f t="shared" si="48"/>
        <v>5.9551821</v>
      </c>
      <c r="AO138" s="110">
        <f t="shared" si="49"/>
        <v>10.254943899018233</v>
      </c>
      <c r="AP138" s="18">
        <f>VLOOKUP(D138,Code!$B$92:$D$107,2,FALSE)</f>
        <v>0.32</v>
      </c>
      <c r="AQ138" s="18">
        <f>VLOOKUP(E138,Code!$B$92:$D$107,3,FALSE)</f>
        <v>0.25</v>
      </c>
      <c r="AR138" s="18">
        <f>Code!$C$132</f>
        <v>14</v>
      </c>
      <c r="AS138" s="18">
        <f t="shared" si="50"/>
        <v>14</v>
      </c>
      <c r="AT138" s="88">
        <f>Code!$C$189</f>
        <v>80</v>
      </c>
      <c r="AU138" s="88">
        <f t="shared" si="51"/>
        <v>80</v>
      </c>
      <c r="AV138" s="88">
        <f>Code!$C$198</f>
        <v>66</v>
      </c>
      <c r="AW138" s="18" t="str">
        <f>Code!$L$204</f>
        <v>EF 95</v>
      </c>
      <c r="AX138" s="64" t="str">
        <f>Code!$L$207</f>
        <v>EF 60</v>
      </c>
      <c r="AY138" s="64" t="str">
        <f>Code!$L$208</f>
        <v>EF 60</v>
      </c>
      <c r="AZ138" s="64" t="str">
        <f>Code!$L$205</f>
        <v>EF 62</v>
      </c>
      <c r="BA138" s="23" t="s">
        <v>237</v>
      </c>
      <c r="BB138" s="23" t="s">
        <v>237</v>
      </c>
      <c r="BC138" s="23" t="s">
        <v>237</v>
      </c>
      <c r="BD138" s="39">
        <f t="shared" si="52"/>
        <v>4.3867184718331158E-4</v>
      </c>
      <c r="BE138" s="39">
        <f t="shared" si="53"/>
        <v>3.6125916826860955E-4</v>
      </c>
      <c r="BF138" s="18">
        <f>Measures!$C$3</f>
        <v>8</v>
      </c>
      <c r="BG138" s="41">
        <f>Measures!$C$4</f>
        <v>0.1</v>
      </c>
      <c r="BH138" s="41">
        <v>0.06</v>
      </c>
      <c r="BI138" s="18">
        <f>VLOOKUP(D138,Measures!$B$6:$C$21,2,FALSE)</f>
        <v>30</v>
      </c>
      <c r="BJ138" s="18">
        <f>Measures!$C$22</f>
        <v>44</v>
      </c>
      <c r="BK138" s="18">
        <f>Measures!$C$23</f>
        <v>19</v>
      </c>
      <c r="BL138" s="18">
        <f>Measures!$C$24</f>
        <v>13</v>
      </c>
      <c r="BM138" s="18">
        <f>Measures!$C$26</f>
        <v>0.32</v>
      </c>
      <c r="BN138" s="18">
        <f>Measures!$D$26</f>
        <v>0.25</v>
      </c>
      <c r="BO138" s="18">
        <f>Measures!$C$27</f>
        <v>14</v>
      </c>
      <c r="BP138" s="18">
        <f>Measures!$C$28</f>
        <v>15</v>
      </c>
      <c r="BQ138" s="88">
        <f>Measures!$C$29</f>
        <v>92</v>
      </c>
      <c r="BR138" s="88">
        <f>Measures!$C$30</f>
        <v>95</v>
      </c>
      <c r="BS138" s="88">
        <f>Measures!$C$31</f>
        <v>70</v>
      </c>
      <c r="BT138" s="64" t="str">
        <f>Code!$M$204</f>
        <v>EF 200</v>
      </c>
      <c r="BU138" s="64" t="str">
        <f>Code!$M$207</f>
        <v>EF 67</v>
      </c>
      <c r="BV138" s="64" t="str">
        <f>Code!$M$208</f>
        <v>EF 70</v>
      </c>
      <c r="BW138" s="64" t="str">
        <f>Code!$M$205</f>
        <v>EF 82</v>
      </c>
      <c r="BX138" s="64" t="s">
        <v>363</v>
      </c>
      <c r="BY138" s="64" t="s">
        <v>239</v>
      </c>
      <c r="BZ138" s="64" t="s">
        <v>240</v>
      </c>
      <c r="CA138" s="64"/>
      <c r="CB138" s="64"/>
      <c r="CC138" s="64"/>
      <c r="CD138" s="64"/>
      <c r="CE138" s="64"/>
      <c r="CF138" s="64"/>
      <c r="CG138" s="64"/>
      <c r="CH138" s="64"/>
      <c r="CI138" s="64"/>
      <c r="CJ138" s="64"/>
      <c r="CK138" s="64"/>
      <c r="CL138" s="64"/>
      <c r="CM138" s="18"/>
      <c r="CN138" s="18"/>
    </row>
    <row r="139" spans="1:92" ht="14.4" x14ac:dyDescent="0.3">
      <c r="A139" s="19" t="s">
        <v>22</v>
      </c>
      <c r="B139" s="31" t="s">
        <v>86</v>
      </c>
      <c r="C139" s="19" t="s">
        <v>87</v>
      </c>
      <c r="D139" s="19">
        <v>5</v>
      </c>
      <c r="E139" s="19">
        <f>VLOOKUP(D139,Lists!$B$3:$C$18,2,FALSE)</f>
        <v>3</v>
      </c>
      <c r="F139" s="19">
        <v>1</v>
      </c>
      <c r="G139" s="19" t="s">
        <v>67</v>
      </c>
      <c r="H139" s="23">
        <v>1810</v>
      </c>
      <c r="I139" s="37">
        <v>0.11502100840336134</v>
      </c>
      <c r="J139" s="36">
        <v>5.1608452609801366E-4</v>
      </c>
      <c r="K139" s="36">
        <f t="shared" si="38"/>
        <v>5.1608452609801366E-4</v>
      </c>
      <c r="L139" s="23">
        <v>3.67</v>
      </c>
      <c r="M139" s="35">
        <v>0.26</v>
      </c>
      <c r="N139" s="35">
        <f t="shared" si="39"/>
        <v>0.26</v>
      </c>
      <c r="O139" s="38">
        <v>10.314814814814815</v>
      </c>
      <c r="P139" s="38">
        <f t="shared" si="40"/>
        <v>10.314814814814815</v>
      </c>
      <c r="Q139" s="38">
        <v>5.9551821</v>
      </c>
      <c r="R139" s="38">
        <v>10.254943899018233</v>
      </c>
      <c r="S139" s="23">
        <v>0.82</v>
      </c>
      <c r="T139" s="23">
        <v>0.79</v>
      </c>
      <c r="U139" s="23">
        <v>10</v>
      </c>
      <c r="V139" s="23">
        <f t="shared" si="41"/>
        <v>10</v>
      </c>
      <c r="W139" s="23">
        <v>78</v>
      </c>
      <c r="X139" s="23">
        <f t="shared" si="42"/>
        <v>78</v>
      </c>
      <c r="Y139" s="23">
        <v>62</v>
      </c>
      <c r="Z139" s="23" t="str">
        <f>Code!$K$204</f>
        <v>EF 86</v>
      </c>
      <c r="AA139" s="23" t="str">
        <f>Code!$K$207</f>
        <v>EF 57</v>
      </c>
      <c r="AB139" s="23" t="str">
        <f>Code!$K$208</f>
        <v>EF 57</v>
      </c>
      <c r="AC139" s="23" t="str">
        <f>Code!$K$205</f>
        <v>EF 57</v>
      </c>
      <c r="AD139" s="23" t="s">
        <v>237</v>
      </c>
      <c r="AE139" s="23" t="s">
        <v>237</v>
      </c>
      <c r="AF139" s="23" t="s">
        <v>237</v>
      </c>
      <c r="AG139" s="39">
        <f t="shared" si="37"/>
        <v>5.1608452609801366E-4</v>
      </c>
      <c r="AH139" s="39">
        <f t="shared" si="43"/>
        <v>5.1608452609801366E-4</v>
      </c>
      <c r="AI139" s="18">
        <f t="shared" si="44"/>
        <v>3.67</v>
      </c>
      <c r="AJ139" s="41">
        <f>Code!$B$23</f>
        <v>0.15</v>
      </c>
      <c r="AK139" s="41">
        <f t="shared" si="45"/>
        <v>0.15</v>
      </c>
      <c r="AL139" s="110">
        <f t="shared" si="46"/>
        <v>10.314814814814815</v>
      </c>
      <c r="AM139" s="110">
        <f t="shared" si="47"/>
        <v>10.314814814814815</v>
      </c>
      <c r="AN139" s="110">
        <f t="shared" si="48"/>
        <v>5.9551821</v>
      </c>
      <c r="AO139" s="110">
        <f t="shared" si="49"/>
        <v>10.254943899018233</v>
      </c>
      <c r="AP139" s="18">
        <f>VLOOKUP(D139,Code!$B$92:$D$107,2,FALSE)</f>
        <v>0.32</v>
      </c>
      <c r="AQ139" s="18">
        <f>VLOOKUP(E139,Code!$B$92:$D$107,3,FALSE)</f>
        <v>0.25</v>
      </c>
      <c r="AR139" s="18">
        <f>Code!$C$132</f>
        <v>14</v>
      </c>
      <c r="AS139" s="18">
        <f t="shared" si="50"/>
        <v>14</v>
      </c>
      <c r="AT139" s="88">
        <f>Code!$C$189</f>
        <v>80</v>
      </c>
      <c r="AU139" s="88">
        <f t="shared" si="51"/>
        <v>80</v>
      </c>
      <c r="AV139" s="88">
        <f>Code!$C$198</f>
        <v>66</v>
      </c>
      <c r="AW139" s="18" t="str">
        <f>Code!$L$204</f>
        <v>EF 95</v>
      </c>
      <c r="AX139" s="64" t="str">
        <f>Code!$L$207</f>
        <v>EF 60</v>
      </c>
      <c r="AY139" s="64" t="str">
        <f>Code!$L$208</f>
        <v>EF 60</v>
      </c>
      <c r="AZ139" s="64" t="str">
        <f>Code!$L$205</f>
        <v>EF 62</v>
      </c>
      <c r="BA139" s="23" t="s">
        <v>237</v>
      </c>
      <c r="BB139" s="23" t="s">
        <v>237</v>
      </c>
      <c r="BC139" s="23" t="s">
        <v>237</v>
      </c>
      <c r="BD139" s="39">
        <f t="shared" si="52"/>
        <v>4.3867184718331158E-4</v>
      </c>
      <c r="BE139" s="39">
        <f t="shared" si="53"/>
        <v>3.6125916826860955E-4</v>
      </c>
      <c r="BF139" s="18">
        <f>Measures!$C$3</f>
        <v>8</v>
      </c>
      <c r="BG139" s="41">
        <f>Measures!$C$4</f>
        <v>0.1</v>
      </c>
      <c r="BH139" s="41">
        <v>0.06</v>
      </c>
      <c r="BI139" s="18">
        <f>VLOOKUP(D139,Measures!$B$6:$C$21,2,FALSE)</f>
        <v>30</v>
      </c>
      <c r="BJ139" s="18">
        <f>Measures!$C$22</f>
        <v>44</v>
      </c>
      <c r="BK139" s="18">
        <f>Measures!$C$23</f>
        <v>19</v>
      </c>
      <c r="BL139" s="18">
        <f>Measures!$C$24</f>
        <v>13</v>
      </c>
      <c r="BM139" s="18">
        <f>Measures!$C$26</f>
        <v>0.32</v>
      </c>
      <c r="BN139" s="18">
        <f>Measures!$D$26</f>
        <v>0.25</v>
      </c>
      <c r="BO139" s="18">
        <f>Measures!$C$27</f>
        <v>14</v>
      </c>
      <c r="BP139" s="18">
        <f>Measures!$C$28</f>
        <v>15</v>
      </c>
      <c r="BQ139" s="88">
        <f>Measures!$C$29</f>
        <v>92</v>
      </c>
      <c r="BR139" s="88">
        <f>Measures!$C$30</f>
        <v>95</v>
      </c>
      <c r="BS139" s="88">
        <f>Measures!$C$31</f>
        <v>70</v>
      </c>
      <c r="BT139" s="64" t="str">
        <f>Code!$M$204</f>
        <v>EF 200</v>
      </c>
      <c r="BU139" s="64" t="str">
        <f>Code!$M$207</f>
        <v>EF 67</v>
      </c>
      <c r="BV139" s="64" t="str">
        <f>Code!$M$208</f>
        <v>EF 70</v>
      </c>
      <c r="BW139" s="64" t="str">
        <f>Code!$M$205</f>
        <v>EF 82</v>
      </c>
      <c r="BX139" s="64" t="s">
        <v>363</v>
      </c>
      <c r="BY139" s="64" t="s">
        <v>239</v>
      </c>
      <c r="BZ139" s="64" t="s">
        <v>240</v>
      </c>
      <c r="CA139" s="64"/>
      <c r="CB139" s="64"/>
      <c r="CC139" s="64"/>
      <c r="CD139" s="64"/>
      <c r="CE139" s="64"/>
      <c r="CF139" s="64"/>
      <c r="CG139" s="64"/>
      <c r="CH139" s="64"/>
      <c r="CI139" s="64"/>
      <c r="CJ139" s="64"/>
      <c r="CK139" s="64"/>
      <c r="CL139" s="64"/>
      <c r="CM139" s="18"/>
      <c r="CN139" s="18"/>
    </row>
    <row r="140" spans="1:92" ht="14.4" x14ac:dyDescent="0.3">
      <c r="A140" s="19" t="s">
        <v>22</v>
      </c>
      <c r="B140" s="31" t="s">
        <v>86</v>
      </c>
      <c r="C140" s="19" t="s">
        <v>87</v>
      </c>
      <c r="D140" s="19">
        <v>5</v>
      </c>
      <c r="E140" s="19">
        <f>VLOOKUP(D140,Lists!$B$3:$C$18,2,FALSE)</f>
        <v>3</v>
      </c>
      <c r="F140" s="19">
        <v>2</v>
      </c>
      <c r="G140" s="19" t="s">
        <v>67</v>
      </c>
      <c r="H140" s="23">
        <v>2400</v>
      </c>
      <c r="I140" s="37">
        <v>0.11502100840336134</v>
      </c>
      <c r="J140" s="36">
        <v>5.1608452609801366E-4</v>
      </c>
      <c r="K140" s="36">
        <f t="shared" si="38"/>
        <v>5.1608452609801366E-4</v>
      </c>
      <c r="L140" s="23">
        <v>3.67</v>
      </c>
      <c r="M140" s="35">
        <v>0.26</v>
      </c>
      <c r="N140" s="35">
        <f t="shared" si="39"/>
        <v>0.26</v>
      </c>
      <c r="O140" s="38">
        <v>10.314814814814815</v>
      </c>
      <c r="P140" s="38">
        <f t="shared" si="40"/>
        <v>10.314814814814815</v>
      </c>
      <c r="Q140" s="38">
        <v>5.9551821</v>
      </c>
      <c r="R140" s="38">
        <v>10.254943899018233</v>
      </c>
      <c r="S140" s="23">
        <v>0.82</v>
      </c>
      <c r="T140" s="23">
        <v>0.79</v>
      </c>
      <c r="U140" s="23">
        <v>10</v>
      </c>
      <c r="V140" s="23">
        <f t="shared" si="41"/>
        <v>10</v>
      </c>
      <c r="W140" s="23">
        <v>78</v>
      </c>
      <c r="X140" s="23">
        <f t="shared" si="42"/>
        <v>78</v>
      </c>
      <c r="Y140" s="23">
        <v>62</v>
      </c>
      <c r="Z140" s="23" t="str">
        <f>Code!$K$204</f>
        <v>EF 86</v>
      </c>
      <c r="AA140" s="23" t="str">
        <f>Code!$K$207</f>
        <v>EF 57</v>
      </c>
      <c r="AB140" s="23" t="str">
        <f>Code!$K$208</f>
        <v>EF 57</v>
      </c>
      <c r="AC140" s="23" t="str">
        <f>Code!$K$205</f>
        <v>EF 57</v>
      </c>
      <c r="AD140" s="23" t="s">
        <v>237</v>
      </c>
      <c r="AE140" s="23" t="s">
        <v>237</v>
      </c>
      <c r="AF140" s="23" t="s">
        <v>237</v>
      </c>
      <c r="AG140" s="39">
        <f t="shared" si="37"/>
        <v>5.1608452609801366E-4</v>
      </c>
      <c r="AH140" s="39">
        <f t="shared" si="43"/>
        <v>5.1608452609801366E-4</v>
      </c>
      <c r="AI140" s="18">
        <f t="shared" si="44"/>
        <v>3.67</v>
      </c>
      <c r="AJ140" s="41">
        <f>Code!$B$23</f>
        <v>0.15</v>
      </c>
      <c r="AK140" s="41">
        <f t="shared" si="45"/>
        <v>0.15</v>
      </c>
      <c r="AL140" s="110">
        <f t="shared" si="46"/>
        <v>10.314814814814815</v>
      </c>
      <c r="AM140" s="110">
        <f t="shared" si="47"/>
        <v>10.314814814814815</v>
      </c>
      <c r="AN140" s="110">
        <f t="shared" si="48"/>
        <v>5.9551821</v>
      </c>
      <c r="AO140" s="110">
        <f t="shared" si="49"/>
        <v>10.254943899018233</v>
      </c>
      <c r="AP140" s="18">
        <f>VLOOKUP(D140,Code!$B$92:$D$107,2,FALSE)</f>
        <v>0.32</v>
      </c>
      <c r="AQ140" s="18">
        <f>VLOOKUP(E140,Code!$B$92:$D$107,3,FALSE)</f>
        <v>0.25</v>
      </c>
      <c r="AR140" s="18">
        <f>Code!$C$132</f>
        <v>14</v>
      </c>
      <c r="AS140" s="18">
        <f t="shared" si="50"/>
        <v>14</v>
      </c>
      <c r="AT140" s="88">
        <f>Code!$C$189</f>
        <v>80</v>
      </c>
      <c r="AU140" s="88">
        <f t="shared" si="51"/>
        <v>80</v>
      </c>
      <c r="AV140" s="88">
        <f>Code!$C$198</f>
        <v>66</v>
      </c>
      <c r="AW140" s="18" t="str">
        <f>Code!$L$204</f>
        <v>EF 95</v>
      </c>
      <c r="AX140" s="64" t="str">
        <f>Code!$L$207</f>
        <v>EF 60</v>
      </c>
      <c r="AY140" s="64" t="str">
        <f>Code!$L$208</f>
        <v>EF 60</v>
      </c>
      <c r="AZ140" s="64" t="str">
        <f>Code!$L$205</f>
        <v>EF 62</v>
      </c>
      <c r="BA140" s="23" t="s">
        <v>237</v>
      </c>
      <c r="BB140" s="23" t="s">
        <v>237</v>
      </c>
      <c r="BC140" s="23" t="s">
        <v>237</v>
      </c>
      <c r="BD140" s="39">
        <f t="shared" si="52"/>
        <v>4.3867184718331158E-4</v>
      </c>
      <c r="BE140" s="39">
        <f t="shared" si="53"/>
        <v>3.6125916826860955E-4</v>
      </c>
      <c r="BF140" s="18">
        <f>Measures!$C$3</f>
        <v>8</v>
      </c>
      <c r="BG140" s="41">
        <f>Measures!$C$4</f>
        <v>0.1</v>
      </c>
      <c r="BH140" s="41">
        <v>0.06</v>
      </c>
      <c r="BI140" s="18">
        <f>VLOOKUP(D140,Measures!$B$6:$C$21,2,FALSE)</f>
        <v>30</v>
      </c>
      <c r="BJ140" s="18">
        <f>Measures!$C$22</f>
        <v>44</v>
      </c>
      <c r="BK140" s="18">
        <f>Measures!$C$23</f>
        <v>19</v>
      </c>
      <c r="BL140" s="18">
        <f>Measures!$C$24</f>
        <v>13</v>
      </c>
      <c r="BM140" s="18">
        <f>Measures!$C$26</f>
        <v>0.32</v>
      </c>
      <c r="BN140" s="18">
        <f>Measures!$D$26</f>
        <v>0.25</v>
      </c>
      <c r="BO140" s="18">
        <f>Measures!$C$27</f>
        <v>14</v>
      </c>
      <c r="BP140" s="18">
        <f>Measures!$C$28</f>
        <v>15</v>
      </c>
      <c r="BQ140" s="88">
        <f>Measures!$C$29</f>
        <v>92</v>
      </c>
      <c r="BR140" s="88">
        <f>Measures!$C$30</f>
        <v>95</v>
      </c>
      <c r="BS140" s="88">
        <f>Measures!$C$31</f>
        <v>70</v>
      </c>
      <c r="BT140" s="64" t="str">
        <f>Code!$M$204</f>
        <v>EF 200</v>
      </c>
      <c r="BU140" s="64" t="str">
        <f>Code!$M$207</f>
        <v>EF 67</v>
      </c>
      <c r="BV140" s="64" t="str">
        <f>Code!$M$208</f>
        <v>EF 70</v>
      </c>
      <c r="BW140" s="64" t="str">
        <f>Code!$M$205</f>
        <v>EF 82</v>
      </c>
      <c r="BX140" s="64" t="s">
        <v>363</v>
      </c>
      <c r="BY140" s="64" t="s">
        <v>239</v>
      </c>
      <c r="BZ140" s="64" t="s">
        <v>240</v>
      </c>
      <c r="CA140" s="64"/>
      <c r="CB140" s="64"/>
      <c r="CC140" s="64"/>
      <c r="CD140" s="64"/>
      <c r="CE140" s="64"/>
      <c r="CF140" s="64"/>
      <c r="CG140" s="64"/>
      <c r="CH140" s="64"/>
      <c r="CI140" s="64"/>
      <c r="CJ140" s="64"/>
      <c r="CK140" s="64"/>
      <c r="CL140" s="64"/>
      <c r="CM140" s="18"/>
      <c r="CN140" s="18"/>
    </row>
    <row r="141" spans="1:92" ht="14.4" x14ac:dyDescent="0.3">
      <c r="A141" s="19" t="s">
        <v>95</v>
      </c>
      <c r="B141" s="31" t="s">
        <v>86</v>
      </c>
      <c r="C141" s="19" t="s">
        <v>71</v>
      </c>
      <c r="D141" s="19">
        <v>5</v>
      </c>
      <c r="E141" s="19">
        <f>VLOOKUP(D141,Lists!$B$3:$C$18,2,FALSE)</f>
        <v>3</v>
      </c>
      <c r="F141" s="19">
        <v>1</v>
      </c>
      <c r="G141" s="19" t="s">
        <v>68</v>
      </c>
      <c r="H141" s="23">
        <v>1910</v>
      </c>
      <c r="I141" s="37">
        <v>0.2</v>
      </c>
      <c r="J141" s="36">
        <v>4.6411397360087065E-4</v>
      </c>
      <c r="K141" s="36">
        <f t="shared" si="38"/>
        <v>4.6411397360087065E-4</v>
      </c>
      <c r="L141" s="23">
        <v>4.26</v>
      </c>
      <c r="M141" s="35">
        <v>0.22</v>
      </c>
      <c r="N141" s="35">
        <f t="shared" si="39"/>
        <v>0.22</v>
      </c>
      <c r="O141" s="38">
        <v>10.314814814814815</v>
      </c>
      <c r="P141" s="38">
        <f t="shared" si="40"/>
        <v>10.314814814814815</v>
      </c>
      <c r="Q141" s="38">
        <v>5.9551821</v>
      </c>
      <c r="R141" s="38">
        <v>10.254943899018233</v>
      </c>
      <c r="S141" s="23">
        <v>0.67</v>
      </c>
      <c r="T141" s="23">
        <v>0.79</v>
      </c>
      <c r="U141" s="23">
        <v>10</v>
      </c>
      <c r="V141" s="23">
        <f t="shared" si="41"/>
        <v>10</v>
      </c>
      <c r="W141" s="23">
        <v>78</v>
      </c>
      <c r="X141" s="23">
        <f t="shared" si="42"/>
        <v>78</v>
      </c>
      <c r="Y141" s="23">
        <v>62</v>
      </c>
      <c r="Z141" s="23" t="str">
        <f>Code!$K$204</f>
        <v>EF 86</v>
      </c>
      <c r="AA141" s="23" t="str">
        <f>Code!$K$207</f>
        <v>EF 57</v>
      </c>
      <c r="AB141" s="23" t="str">
        <f>Code!$K$208</f>
        <v>EF 57</v>
      </c>
      <c r="AC141" s="23" t="str">
        <f>Code!$K$205</f>
        <v>EF 57</v>
      </c>
      <c r="AD141" s="23" t="s">
        <v>237</v>
      </c>
      <c r="AE141" s="23" t="s">
        <v>237</v>
      </c>
      <c r="AF141" s="23" t="s">
        <v>237</v>
      </c>
      <c r="AG141" s="39">
        <f t="shared" si="37"/>
        <v>4.6411397360087065E-4</v>
      </c>
      <c r="AH141" s="39">
        <f t="shared" si="43"/>
        <v>4.6411397360087065E-4</v>
      </c>
      <c r="AI141" s="18">
        <f t="shared" si="44"/>
        <v>4.26</v>
      </c>
      <c r="AJ141" s="41">
        <f>Code!$B$23</f>
        <v>0.15</v>
      </c>
      <c r="AK141" s="41">
        <f t="shared" si="45"/>
        <v>0.15</v>
      </c>
      <c r="AL141" s="110">
        <f t="shared" si="46"/>
        <v>10.314814814814815</v>
      </c>
      <c r="AM141" s="110">
        <f t="shared" si="47"/>
        <v>10.314814814814815</v>
      </c>
      <c r="AN141" s="110">
        <f t="shared" si="48"/>
        <v>5.9551821</v>
      </c>
      <c r="AO141" s="110">
        <f t="shared" si="49"/>
        <v>10.254943899018233</v>
      </c>
      <c r="AP141" s="18">
        <f>VLOOKUP(D141,Code!$B$92:$D$107,2,FALSE)</f>
        <v>0.32</v>
      </c>
      <c r="AQ141" s="18">
        <f>VLOOKUP(E141,Code!$B$92:$D$107,3,FALSE)</f>
        <v>0.25</v>
      </c>
      <c r="AR141" s="18">
        <f>Code!$C$132</f>
        <v>14</v>
      </c>
      <c r="AS141" s="18">
        <f t="shared" si="50"/>
        <v>14</v>
      </c>
      <c r="AT141" s="88">
        <f>Code!$C$189</f>
        <v>80</v>
      </c>
      <c r="AU141" s="88">
        <f t="shared" si="51"/>
        <v>80</v>
      </c>
      <c r="AV141" s="88">
        <f>Code!$C$198</f>
        <v>66</v>
      </c>
      <c r="AW141" s="18" t="str">
        <f>Code!$L$204</f>
        <v>EF 95</v>
      </c>
      <c r="AX141" s="64" t="str">
        <f>Code!$L$207</f>
        <v>EF 60</v>
      </c>
      <c r="AY141" s="64" t="str">
        <f>Code!$L$208</f>
        <v>EF 60</v>
      </c>
      <c r="AZ141" s="64" t="str">
        <f>Code!$L$205</f>
        <v>EF 62</v>
      </c>
      <c r="BA141" s="23" t="s">
        <v>237</v>
      </c>
      <c r="BB141" s="23" t="s">
        <v>237</v>
      </c>
      <c r="BC141" s="23" t="s">
        <v>237</v>
      </c>
      <c r="BD141" s="39">
        <f t="shared" si="52"/>
        <v>3.9449687756074004E-4</v>
      </c>
      <c r="BE141" s="39">
        <f t="shared" si="53"/>
        <v>3.2487978152060944E-4</v>
      </c>
      <c r="BF141" s="18">
        <f>Measures!$C$3</f>
        <v>8</v>
      </c>
      <c r="BG141" s="41">
        <f>Measures!$C$4</f>
        <v>0.1</v>
      </c>
      <c r="BH141" s="41">
        <v>0.06</v>
      </c>
      <c r="BI141" s="18">
        <f>VLOOKUP(D141,Measures!$B$6:$C$21,2,FALSE)</f>
        <v>30</v>
      </c>
      <c r="BJ141" s="18">
        <f>Measures!$C$22</f>
        <v>44</v>
      </c>
      <c r="BK141" s="18">
        <f>Measures!$C$23</f>
        <v>19</v>
      </c>
      <c r="BL141" s="18">
        <f>Measures!$C$24</f>
        <v>13</v>
      </c>
      <c r="BM141" s="18">
        <f>Measures!$C$26</f>
        <v>0.32</v>
      </c>
      <c r="BN141" s="18">
        <f>Measures!$D$26</f>
        <v>0.25</v>
      </c>
      <c r="BO141" s="18">
        <f>Measures!$C$27</f>
        <v>14</v>
      </c>
      <c r="BP141" s="18">
        <f>Measures!$C$28</f>
        <v>15</v>
      </c>
      <c r="BQ141" s="88">
        <f>Measures!$C$29</f>
        <v>92</v>
      </c>
      <c r="BR141" s="88">
        <f>Measures!$C$30</f>
        <v>95</v>
      </c>
      <c r="BS141" s="88">
        <f>Measures!$C$31</f>
        <v>70</v>
      </c>
      <c r="BT141" s="64" t="str">
        <f>Code!$M$204</f>
        <v>EF 200</v>
      </c>
      <c r="BU141" s="64" t="str">
        <f>Code!$M$207</f>
        <v>EF 67</v>
      </c>
      <c r="BV141" s="64" t="str">
        <f>Code!$M$208</f>
        <v>EF 70</v>
      </c>
      <c r="BW141" s="64" t="str">
        <f>Code!$M$205</f>
        <v>EF 82</v>
      </c>
      <c r="BX141" s="64" t="s">
        <v>363</v>
      </c>
      <c r="BY141" s="64" t="s">
        <v>239</v>
      </c>
      <c r="BZ141" s="64" t="s">
        <v>240</v>
      </c>
      <c r="CA141" s="64"/>
      <c r="CB141" s="64"/>
      <c r="CC141" s="64"/>
      <c r="CD141" s="64"/>
      <c r="CE141" s="64"/>
      <c r="CF141" s="64"/>
      <c r="CG141" s="64"/>
      <c r="CH141" s="64"/>
      <c r="CI141" s="64"/>
      <c r="CJ141" s="64"/>
      <c r="CK141" s="64"/>
      <c r="CL141" s="64"/>
      <c r="CM141" s="18"/>
      <c r="CN141" s="18"/>
    </row>
    <row r="142" spans="1:92" ht="14.4" x14ac:dyDescent="0.3">
      <c r="A142" s="19" t="s">
        <v>95</v>
      </c>
      <c r="B142" s="31" t="s">
        <v>86</v>
      </c>
      <c r="C142" s="19" t="s">
        <v>71</v>
      </c>
      <c r="D142" s="19">
        <v>5</v>
      </c>
      <c r="E142" s="19">
        <f>VLOOKUP(D142,Lists!$B$3:$C$18,2,FALSE)</f>
        <v>3</v>
      </c>
      <c r="F142" s="19">
        <v>2</v>
      </c>
      <c r="G142" s="19" t="s">
        <v>68</v>
      </c>
      <c r="H142" s="23">
        <v>2730</v>
      </c>
      <c r="I142" s="37">
        <v>0.2</v>
      </c>
      <c r="J142" s="36">
        <v>4.6411397360087065E-4</v>
      </c>
      <c r="K142" s="36">
        <f t="shared" si="38"/>
        <v>4.6411397360087065E-4</v>
      </c>
      <c r="L142" s="23">
        <v>4.26</v>
      </c>
      <c r="M142" s="35">
        <v>0.22</v>
      </c>
      <c r="N142" s="35">
        <f t="shared" si="39"/>
        <v>0.22</v>
      </c>
      <c r="O142" s="38">
        <v>10.314814814814815</v>
      </c>
      <c r="P142" s="38">
        <f t="shared" si="40"/>
        <v>10.314814814814815</v>
      </c>
      <c r="Q142" s="38">
        <v>5.9551821</v>
      </c>
      <c r="R142" s="38">
        <v>10.254943899018233</v>
      </c>
      <c r="S142" s="23">
        <v>0.67</v>
      </c>
      <c r="T142" s="23">
        <v>0.79</v>
      </c>
      <c r="U142" s="23">
        <v>10</v>
      </c>
      <c r="V142" s="23">
        <f t="shared" si="41"/>
        <v>10</v>
      </c>
      <c r="W142" s="23">
        <v>78</v>
      </c>
      <c r="X142" s="23">
        <f t="shared" si="42"/>
        <v>78</v>
      </c>
      <c r="Y142" s="23">
        <v>62</v>
      </c>
      <c r="Z142" s="23" t="str">
        <f>Code!$K$204</f>
        <v>EF 86</v>
      </c>
      <c r="AA142" s="23" t="str">
        <f>Code!$K$207</f>
        <v>EF 57</v>
      </c>
      <c r="AB142" s="23" t="str">
        <f>Code!$K$208</f>
        <v>EF 57</v>
      </c>
      <c r="AC142" s="23" t="str">
        <f>Code!$K$205</f>
        <v>EF 57</v>
      </c>
      <c r="AD142" s="23" t="s">
        <v>237</v>
      </c>
      <c r="AE142" s="23" t="s">
        <v>237</v>
      </c>
      <c r="AF142" s="23" t="s">
        <v>237</v>
      </c>
      <c r="AG142" s="39">
        <f t="shared" si="37"/>
        <v>4.6411397360087065E-4</v>
      </c>
      <c r="AH142" s="39">
        <f t="shared" si="43"/>
        <v>4.6411397360087065E-4</v>
      </c>
      <c r="AI142" s="18">
        <f t="shared" si="44"/>
        <v>4.26</v>
      </c>
      <c r="AJ142" s="41">
        <f>Code!$B$23</f>
        <v>0.15</v>
      </c>
      <c r="AK142" s="41">
        <f t="shared" si="45"/>
        <v>0.15</v>
      </c>
      <c r="AL142" s="110">
        <f t="shared" si="46"/>
        <v>10.314814814814815</v>
      </c>
      <c r="AM142" s="110">
        <f t="shared" si="47"/>
        <v>10.314814814814815</v>
      </c>
      <c r="AN142" s="110">
        <f t="shared" si="48"/>
        <v>5.9551821</v>
      </c>
      <c r="AO142" s="110">
        <f t="shared" si="49"/>
        <v>10.254943899018233</v>
      </c>
      <c r="AP142" s="18">
        <f>VLOOKUP(D142,Code!$B$92:$D$107,2,FALSE)</f>
        <v>0.32</v>
      </c>
      <c r="AQ142" s="18">
        <f>VLOOKUP(E142,Code!$B$92:$D$107,3,FALSE)</f>
        <v>0.25</v>
      </c>
      <c r="AR142" s="18">
        <f>Code!$C$132</f>
        <v>14</v>
      </c>
      <c r="AS142" s="18">
        <f t="shared" si="50"/>
        <v>14</v>
      </c>
      <c r="AT142" s="88">
        <f>Code!$C$189</f>
        <v>80</v>
      </c>
      <c r="AU142" s="88">
        <f t="shared" si="51"/>
        <v>80</v>
      </c>
      <c r="AV142" s="88">
        <f>Code!$C$198</f>
        <v>66</v>
      </c>
      <c r="AW142" s="18" t="str">
        <f>Code!$L$204</f>
        <v>EF 95</v>
      </c>
      <c r="AX142" s="64" t="str">
        <f>Code!$L$207</f>
        <v>EF 60</v>
      </c>
      <c r="AY142" s="64" t="str">
        <f>Code!$L$208</f>
        <v>EF 60</v>
      </c>
      <c r="AZ142" s="64" t="str">
        <f>Code!$L$205</f>
        <v>EF 62</v>
      </c>
      <c r="BA142" s="23" t="s">
        <v>237</v>
      </c>
      <c r="BB142" s="23" t="s">
        <v>237</v>
      </c>
      <c r="BC142" s="23" t="s">
        <v>237</v>
      </c>
      <c r="BD142" s="39">
        <f t="shared" si="52"/>
        <v>3.9449687756074004E-4</v>
      </c>
      <c r="BE142" s="39">
        <f t="shared" si="53"/>
        <v>3.2487978152060944E-4</v>
      </c>
      <c r="BF142" s="18">
        <f>Measures!$C$3</f>
        <v>8</v>
      </c>
      <c r="BG142" s="41">
        <f>Measures!$C$4</f>
        <v>0.1</v>
      </c>
      <c r="BH142" s="41">
        <v>0.06</v>
      </c>
      <c r="BI142" s="18">
        <f>VLOOKUP(D142,Measures!$B$6:$C$21,2,FALSE)</f>
        <v>30</v>
      </c>
      <c r="BJ142" s="18">
        <f>Measures!$C$22</f>
        <v>44</v>
      </c>
      <c r="BK142" s="18">
        <f>Measures!$C$23</f>
        <v>19</v>
      </c>
      <c r="BL142" s="18">
        <f>Measures!$C$24</f>
        <v>13</v>
      </c>
      <c r="BM142" s="18">
        <f>Measures!$C$26</f>
        <v>0.32</v>
      </c>
      <c r="BN142" s="18">
        <f>Measures!$D$26</f>
        <v>0.25</v>
      </c>
      <c r="BO142" s="18">
        <f>Measures!$C$27</f>
        <v>14</v>
      </c>
      <c r="BP142" s="18">
        <f>Measures!$C$28</f>
        <v>15</v>
      </c>
      <c r="BQ142" s="88">
        <f>Measures!$C$29</f>
        <v>92</v>
      </c>
      <c r="BR142" s="88">
        <f>Measures!$C$30</f>
        <v>95</v>
      </c>
      <c r="BS142" s="88">
        <f>Measures!$C$31</f>
        <v>70</v>
      </c>
      <c r="BT142" s="64" t="str">
        <f>Code!$M$204</f>
        <v>EF 200</v>
      </c>
      <c r="BU142" s="64" t="str">
        <f>Code!$M$207</f>
        <v>EF 67</v>
      </c>
      <c r="BV142" s="64" t="str">
        <f>Code!$M$208</f>
        <v>EF 70</v>
      </c>
      <c r="BW142" s="64" t="str">
        <f>Code!$M$205</f>
        <v>EF 82</v>
      </c>
      <c r="BX142" s="64" t="s">
        <v>363</v>
      </c>
      <c r="BY142" s="64" t="s">
        <v>239</v>
      </c>
      <c r="BZ142" s="64" t="s">
        <v>240</v>
      </c>
      <c r="CA142" s="64"/>
      <c r="CB142" s="64"/>
      <c r="CC142" s="64"/>
      <c r="CD142" s="64"/>
      <c r="CE142" s="64"/>
      <c r="CF142" s="64"/>
      <c r="CG142" s="64"/>
      <c r="CH142" s="64"/>
      <c r="CI142" s="64"/>
      <c r="CJ142" s="64"/>
      <c r="CK142" s="64"/>
      <c r="CL142" s="64"/>
      <c r="CM142" s="18"/>
      <c r="CN142" s="18"/>
    </row>
    <row r="143" spans="1:92" ht="14.4" x14ac:dyDescent="0.3">
      <c r="A143" s="19" t="s">
        <v>22</v>
      </c>
      <c r="B143" s="31" t="s">
        <v>86</v>
      </c>
      <c r="C143" s="19" t="s">
        <v>71</v>
      </c>
      <c r="D143" s="19">
        <v>5</v>
      </c>
      <c r="E143" s="19">
        <f>VLOOKUP(D143,Lists!$B$3:$C$18,2,FALSE)</f>
        <v>3</v>
      </c>
      <c r="F143" s="19">
        <v>1</v>
      </c>
      <c r="G143" s="19" t="s">
        <v>68</v>
      </c>
      <c r="H143" s="23">
        <v>1910</v>
      </c>
      <c r="I143" s="37">
        <v>0.2</v>
      </c>
      <c r="J143" s="36">
        <v>4.6411397360087065E-4</v>
      </c>
      <c r="K143" s="36">
        <f t="shared" si="38"/>
        <v>4.6411397360087065E-4</v>
      </c>
      <c r="L143" s="23">
        <v>4.26</v>
      </c>
      <c r="M143" s="35">
        <v>0.22</v>
      </c>
      <c r="N143" s="35">
        <f t="shared" si="39"/>
        <v>0.22</v>
      </c>
      <c r="O143" s="38">
        <v>10.314814814814815</v>
      </c>
      <c r="P143" s="38">
        <f t="shared" si="40"/>
        <v>10.314814814814815</v>
      </c>
      <c r="Q143" s="38">
        <v>5.9551821</v>
      </c>
      <c r="R143" s="38">
        <v>10.254943899018233</v>
      </c>
      <c r="S143" s="23">
        <v>0.67</v>
      </c>
      <c r="T143" s="23">
        <v>0.79</v>
      </c>
      <c r="U143" s="23">
        <v>10</v>
      </c>
      <c r="V143" s="23">
        <f t="shared" si="41"/>
        <v>10</v>
      </c>
      <c r="W143" s="23">
        <v>78</v>
      </c>
      <c r="X143" s="23">
        <f t="shared" si="42"/>
        <v>78</v>
      </c>
      <c r="Y143" s="23">
        <v>62</v>
      </c>
      <c r="Z143" s="23" t="str">
        <f>Code!$K$204</f>
        <v>EF 86</v>
      </c>
      <c r="AA143" s="23" t="str">
        <f>Code!$K$207</f>
        <v>EF 57</v>
      </c>
      <c r="AB143" s="23" t="str">
        <f>Code!$K$208</f>
        <v>EF 57</v>
      </c>
      <c r="AC143" s="23" t="str">
        <f>Code!$K$205</f>
        <v>EF 57</v>
      </c>
      <c r="AD143" s="23" t="s">
        <v>237</v>
      </c>
      <c r="AE143" s="23" t="s">
        <v>237</v>
      </c>
      <c r="AF143" s="23" t="s">
        <v>237</v>
      </c>
      <c r="AG143" s="39">
        <f t="shared" si="37"/>
        <v>4.6411397360087065E-4</v>
      </c>
      <c r="AH143" s="39">
        <f t="shared" si="43"/>
        <v>4.6411397360087065E-4</v>
      </c>
      <c r="AI143" s="18">
        <f t="shared" si="44"/>
        <v>4.26</v>
      </c>
      <c r="AJ143" s="41">
        <f>Code!$B$23</f>
        <v>0.15</v>
      </c>
      <c r="AK143" s="41">
        <f t="shared" si="45"/>
        <v>0.15</v>
      </c>
      <c r="AL143" s="110">
        <f t="shared" si="46"/>
        <v>10.314814814814815</v>
      </c>
      <c r="AM143" s="110">
        <f t="shared" si="47"/>
        <v>10.314814814814815</v>
      </c>
      <c r="AN143" s="110">
        <f t="shared" si="48"/>
        <v>5.9551821</v>
      </c>
      <c r="AO143" s="110">
        <f t="shared" si="49"/>
        <v>10.254943899018233</v>
      </c>
      <c r="AP143" s="18">
        <f>VLOOKUP(D143,Code!$B$92:$D$107,2,FALSE)</f>
        <v>0.32</v>
      </c>
      <c r="AQ143" s="18">
        <f>VLOOKUP(E143,Code!$B$92:$D$107,3,FALSE)</f>
        <v>0.25</v>
      </c>
      <c r="AR143" s="18">
        <f>Code!$C$132</f>
        <v>14</v>
      </c>
      <c r="AS143" s="18">
        <f t="shared" si="50"/>
        <v>14</v>
      </c>
      <c r="AT143" s="88">
        <f>Code!$C$189</f>
        <v>80</v>
      </c>
      <c r="AU143" s="88">
        <f t="shared" si="51"/>
        <v>80</v>
      </c>
      <c r="AV143" s="88">
        <f>Code!$C$198</f>
        <v>66</v>
      </c>
      <c r="AW143" s="18" t="str">
        <f>Code!$L$204</f>
        <v>EF 95</v>
      </c>
      <c r="AX143" s="64" t="str">
        <f>Code!$L$207</f>
        <v>EF 60</v>
      </c>
      <c r="AY143" s="64" t="str">
        <f>Code!$L$208</f>
        <v>EF 60</v>
      </c>
      <c r="AZ143" s="64" t="str">
        <f>Code!$L$205</f>
        <v>EF 62</v>
      </c>
      <c r="BA143" s="23" t="s">
        <v>237</v>
      </c>
      <c r="BB143" s="23" t="s">
        <v>237</v>
      </c>
      <c r="BC143" s="23" t="s">
        <v>237</v>
      </c>
      <c r="BD143" s="39">
        <f t="shared" si="52"/>
        <v>3.9449687756074004E-4</v>
      </c>
      <c r="BE143" s="39">
        <f t="shared" si="53"/>
        <v>3.2487978152060944E-4</v>
      </c>
      <c r="BF143" s="18">
        <f>Measures!$C$3</f>
        <v>8</v>
      </c>
      <c r="BG143" s="41">
        <f>Measures!$C$4</f>
        <v>0.1</v>
      </c>
      <c r="BH143" s="41">
        <v>0.06</v>
      </c>
      <c r="BI143" s="18">
        <f>VLOOKUP(D143,Measures!$B$6:$C$21,2,FALSE)</f>
        <v>30</v>
      </c>
      <c r="BJ143" s="18">
        <f>Measures!$C$22</f>
        <v>44</v>
      </c>
      <c r="BK143" s="18">
        <f>Measures!$C$23</f>
        <v>19</v>
      </c>
      <c r="BL143" s="18">
        <f>Measures!$C$24</f>
        <v>13</v>
      </c>
      <c r="BM143" s="18">
        <f>Measures!$C$26</f>
        <v>0.32</v>
      </c>
      <c r="BN143" s="18">
        <f>Measures!$D$26</f>
        <v>0.25</v>
      </c>
      <c r="BO143" s="18">
        <f>Measures!$C$27</f>
        <v>14</v>
      </c>
      <c r="BP143" s="18">
        <f>Measures!$C$28</f>
        <v>15</v>
      </c>
      <c r="BQ143" s="88">
        <f>Measures!$C$29</f>
        <v>92</v>
      </c>
      <c r="BR143" s="88">
        <f>Measures!$C$30</f>
        <v>95</v>
      </c>
      <c r="BS143" s="88">
        <f>Measures!$C$31</f>
        <v>70</v>
      </c>
      <c r="BT143" s="64" t="str">
        <f>Code!$M$204</f>
        <v>EF 200</v>
      </c>
      <c r="BU143" s="64" t="str">
        <f>Code!$M$207</f>
        <v>EF 67</v>
      </c>
      <c r="BV143" s="64" t="str">
        <f>Code!$M$208</f>
        <v>EF 70</v>
      </c>
      <c r="BW143" s="64" t="str">
        <f>Code!$M$205</f>
        <v>EF 82</v>
      </c>
      <c r="BX143" s="64" t="s">
        <v>363</v>
      </c>
      <c r="BY143" s="64" t="s">
        <v>239</v>
      </c>
      <c r="BZ143" s="64" t="s">
        <v>240</v>
      </c>
      <c r="CA143" s="64"/>
      <c r="CB143" s="64"/>
      <c r="CC143" s="64"/>
      <c r="CD143" s="64"/>
      <c r="CE143" s="64"/>
      <c r="CF143" s="64"/>
      <c r="CG143" s="64"/>
      <c r="CH143" s="64"/>
      <c r="CI143" s="64"/>
      <c r="CJ143" s="64"/>
      <c r="CK143" s="64"/>
      <c r="CL143" s="64"/>
      <c r="CM143" s="18"/>
      <c r="CN143" s="18"/>
    </row>
    <row r="144" spans="1:92" ht="14.4" x14ac:dyDescent="0.3">
      <c r="A144" s="19" t="s">
        <v>22</v>
      </c>
      <c r="B144" s="31" t="s">
        <v>86</v>
      </c>
      <c r="C144" s="19" t="s">
        <v>71</v>
      </c>
      <c r="D144" s="19">
        <v>5</v>
      </c>
      <c r="E144" s="19">
        <f>VLOOKUP(D144,Lists!$B$3:$C$18,2,FALSE)</f>
        <v>3</v>
      </c>
      <c r="F144" s="19">
        <v>2</v>
      </c>
      <c r="G144" s="19" t="s">
        <v>68</v>
      </c>
      <c r="H144" s="23">
        <v>2730</v>
      </c>
      <c r="I144" s="37">
        <v>0.2</v>
      </c>
      <c r="J144" s="36">
        <v>4.6411397360087065E-4</v>
      </c>
      <c r="K144" s="36">
        <f t="shared" si="38"/>
        <v>4.6411397360087065E-4</v>
      </c>
      <c r="L144" s="23">
        <v>4.26</v>
      </c>
      <c r="M144" s="35">
        <v>0.22</v>
      </c>
      <c r="N144" s="35">
        <f t="shared" si="39"/>
        <v>0.22</v>
      </c>
      <c r="O144" s="38">
        <v>10.314814814814815</v>
      </c>
      <c r="P144" s="38">
        <f t="shared" si="40"/>
        <v>10.314814814814815</v>
      </c>
      <c r="Q144" s="38">
        <v>5.9551821</v>
      </c>
      <c r="R144" s="38">
        <v>10.254943899018233</v>
      </c>
      <c r="S144" s="23">
        <v>0.67</v>
      </c>
      <c r="T144" s="23">
        <v>0.79</v>
      </c>
      <c r="U144" s="23">
        <v>10</v>
      </c>
      <c r="V144" s="23">
        <f t="shared" si="41"/>
        <v>10</v>
      </c>
      <c r="W144" s="23">
        <v>78</v>
      </c>
      <c r="X144" s="23">
        <f t="shared" si="42"/>
        <v>78</v>
      </c>
      <c r="Y144" s="23">
        <v>62</v>
      </c>
      <c r="Z144" s="23" t="str">
        <f>Code!$K$204</f>
        <v>EF 86</v>
      </c>
      <c r="AA144" s="23" t="str">
        <f>Code!$K$207</f>
        <v>EF 57</v>
      </c>
      <c r="AB144" s="23" t="str">
        <f>Code!$K$208</f>
        <v>EF 57</v>
      </c>
      <c r="AC144" s="23" t="str">
        <f>Code!$K$205</f>
        <v>EF 57</v>
      </c>
      <c r="AD144" s="23" t="s">
        <v>237</v>
      </c>
      <c r="AE144" s="23" t="s">
        <v>237</v>
      </c>
      <c r="AF144" s="23" t="s">
        <v>237</v>
      </c>
      <c r="AG144" s="39">
        <f t="shared" si="37"/>
        <v>4.6411397360087065E-4</v>
      </c>
      <c r="AH144" s="39">
        <f t="shared" si="43"/>
        <v>4.6411397360087065E-4</v>
      </c>
      <c r="AI144" s="18">
        <f t="shared" si="44"/>
        <v>4.26</v>
      </c>
      <c r="AJ144" s="41">
        <f>Code!$B$23</f>
        <v>0.15</v>
      </c>
      <c r="AK144" s="41">
        <f t="shared" si="45"/>
        <v>0.15</v>
      </c>
      <c r="AL144" s="110">
        <f t="shared" si="46"/>
        <v>10.314814814814815</v>
      </c>
      <c r="AM144" s="110">
        <f t="shared" si="47"/>
        <v>10.314814814814815</v>
      </c>
      <c r="AN144" s="110">
        <f t="shared" si="48"/>
        <v>5.9551821</v>
      </c>
      <c r="AO144" s="110">
        <f t="shared" si="49"/>
        <v>10.254943899018233</v>
      </c>
      <c r="AP144" s="18">
        <f>VLOOKUP(D144,Code!$B$92:$D$107,2,FALSE)</f>
        <v>0.32</v>
      </c>
      <c r="AQ144" s="18">
        <f>VLOOKUP(E144,Code!$B$92:$D$107,3,FALSE)</f>
        <v>0.25</v>
      </c>
      <c r="AR144" s="18">
        <f>Code!$C$132</f>
        <v>14</v>
      </c>
      <c r="AS144" s="18">
        <f t="shared" si="50"/>
        <v>14</v>
      </c>
      <c r="AT144" s="88">
        <f>Code!$C$189</f>
        <v>80</v>
      </c>
      <c r="AU144" s="88">
        <f t="shared" si="51"/>
        <v>80</v>
      </c>
      <c r="AV144" s="88">
        <f>Code!$C$198</f>
        <v>66</v>
      </c>
      <c r="AW144" s="18" t="str">
        <f>Code!$L$204</f>
        <v>EF 95</v>
      </c>
      <c r="AX144" s="64" t="str">
        <f>Code!$L$207</f>
        <v>EF 60</v>
      </c>
      <c r="AY144" s="64" t="str">
        <f>Code!$L$208</f>
        <v>EF 60</v>
      </c>
      <c r="AZ144" s="64" t="str">
        <f>Code!$L$205</f>
        <v>EF 62</v>
      </c>
      <c r="BA144" s="23" t="s">
        <v>237</v>
      </c>
      <c r="BB144" s="23" t="s">
        <v>237</v>
      </c>
      <c r="BC144" s="23" t="s">
        <v>237</v>
      </c>
      <c r="BD144" s="39">
        <f t="shared" si="52"/>
        <v>3.9449687756074004E-4</v>
      </c>
      <c r="BE144" s="39">
        <f t="shared" si="53"/>
        <v>3.2487978152060944E-4</v>
      </c>
      <c r="BF144" s="18">
        <f>Measures!$C$3</f>
        <v>8</v>
      </c>
      <c r="BG144" s="41">
        <f>Measures!$C$4</f>
        <v>0.1</v>
      </c>
      <c r="BH144" s="41">
        <v>0.06</v>
      </c>
      <c r="BI144" s="18">
        <f>VLOOKUP(D144,Measures!$B$6:$C$21,2,FALSE)</f>
        <v>30</v>
      </c>
      <c r="BJ144" s="18">
        <f>Measures!$C$22</f>
        <v>44</v>
      </c>
      <c r="BK144" s="18">
        <f>Measures!$C$23</f>
        <v>19</v>
      </c>
      <c r="BL144" s="18">
        <f>Measures!$C$24</f>
        <v>13</v>
      </c>
      <c r="BM144" s="18">
        <f>Measures!$C$26</f>
        <v>0.32</v>
      </c>
      <c r="BN144" s="18">
        <f>Measures!$D$26</f>
        <v>0.25</v>
      </c>
      <c r="BO144" s="18">
        <f>Measures!$C$27</f>
        <v>14</v>
      </c>
      <c r="BP144" s="18">
        <f>Measures!$C$28</f>
        <v>15</v>
      </c>
      <c r="BQ144" s="88">
        <f>Measures!$C$29</f>
        <v>92</v>
      </c>
      <c r="BR144" s="88">
        <f>Measures!$C$30</f>
        <v>95</v>
      </c>
      <c r="BS144" s="88">
        <f>Measures!$C$31</f>
        <v>70</v>
      </c>
      <c r="BT144" s="64" t="str">
        <f>Code!$M$204</f>
        <v>EF 200</v>
      </c>
      <c r="BU144" s="64" t="str">
        <f>Code!$M$207</f>
        <v>EF 67</v>
      </c>
      <c r="BV144" s="64" t="str">
        <f>Code!$M$208</f>
        <v>EF 70</v>
      </c>
      <c r="BW144" s="64" t="str">
        <f>Code!$M$205</f>
        <v>EF 82</v>
      </c>
      <c r="BX144" s="64" t="s">
        <v>363</v>
      </c>
      <c r="BY144" s="64" t="s">
        <v>239</v>
      </c>
      <c r="BZ144" s="64" t="s">
        <v>240</v>
      </c>
      <c r="CA144" s="64"/>
      <c r="CB144" s="64"/>
      <c r="CC144" s="64"/>
      <c r="CD144" s="64"/>
      <c r="CE144" s="64"/>
      <c r="CF144" s="64"/>
      <c r="CG144" s="64"/>
      <c r="CH144" s="64"/>
      <c r="CI144" s="64"/>
      <c r="CJ144" s="64"/>
      <c r="CK144" s="64"/>
      <c r="CL144" s="64"/>
      <c r="CM144" s="18"/>
      <c r="CN144" s="18"/>
    </row>
    <row r="145" spans="1:92" ht="14.4" x14ac:dyDescent="0.3">
      <c r="A145" s="19" t="s">
        <v>95</v>
      </c>
      <c r="B145" s="31" t="s">
        <v>86</v>
      </c>
      <c r="C145" s="19" t="s">
        <v>87</v>
      </c>
      <c r="D145" s="19">
        <v>5</v>
      </c>
      <c r="E145" s="19">
        <f>VLOOKUP(D145,Lists!$B$3:$C$18,2,FALSE)</f>
        <v>3</v>
      </c>
      <c r="F145" s="19">
        <v>1</v>
      </c>
      <c r="G145" s="19" t="s">
        <v>68</v>
      </c>
      <c r="H145" s="23">
        <v>1910</v>
      </c>
      <c r="I145" s="37">
        <v>0.2</v>
      </c>
      <c r="J145" s="36">
        <v>4.6411397360087065E-4</v>
      </c>
      <c r="K145" s="36">
        <f t="shared" si="38"/>
        <v>4.6411397360087065E-4</v>
      </c>
      <c r="L145" s="23">
        <v>4.26</v>
      </c>
      <c r="M145" s="35">
        <v>0.22</v>
      </c>
      <c r="N145" s="35">
        <f t="shared" si="39"/>
        <v>0.22</v>
      </c>
      <c r="O145" s="38">
        <v>10.314814814814815</v>
      </c>
      <c r="P145" s="38">
        <f t="shared" si="40"/>
        <v>10.314814814814815</v>
      </c>
      <c r="Q145" s="38">
        <v>5.9551821</v>
      </c>
      <c r="R145" s="38">
        <v>10.254943899018233</v>
      </c>
      <c r="S145" s="23">
        <v>0.67</v>
      </c>
      <c r="T145" s="23">
        <v>0.79</v>
      </c>
      <c r="U145" s="23">
        <v>10</v>
      </c>
      <c r="V145" s="23">
        <f t="shared" si="41"/>
        <v>10</v>
      </c>
      <c r="W145" s="23">
        <v>78</v>
      </c>
      <c r="X145" s="23">
        <f t="shared" si="42"/>
        <v>78</v>
      </c>
      <c r="Y145" s="23">
        <v>62</v>
      </c>
      <c r="Z145" s="23" t="str">
        <f>Code!$K$204</f>
        <v>EF 86</v>
      </c>
      <c r="AA145" s="23" t="str">
        <f>Code!$K$207</f>
        <v>EF 57</v>
      </c>
      <c r="AB145" s="23" t="str">
        <f>Code!$K$208</f>
        <v>EF 57</v>
      </c>
      <c r="AC145" s="23" t="str">
        <f>Code!$K$205</f>
        <v>EF 57</v>
      </c>
      <c r="AD145" s="23" t="s">
        <v>237</v>
      </c>
      <c r="AE145" s="23" t="s">
        <v>237</v>
      </c>
      <c r="AF145" s="23" t="s">
        <v>237</v>
      </c>
      <c r="AG145" s="39">
        <f t="shared" si="37"/>
        <v>4.6411397360087065E-4</v>
      </c>
      <c r="AH145" s="39">
        <f t="shared" si="43"/>
        <v>4.6411397360087065E-4</v>
      </c>
      <c r="AI145" s="18">
        <f t="shared" si="44"/>
        <v>4.26</v>
      </c>
      <c r="AJ145" s="41">
        <f>Code!$B$23</f>
        <v>0.15</v>
      </c>
      <c r="AK145" s="41">
        <f t="shared" si="45"/>
        <v>0.15</v>
      </c>
      <c r="AL145" s="110">
        <f t="shared" si="46"/>
        <v>10.314814814814815</v>
      </c>
      <c r="AM145" s="110">
        <f t="shared" si="47"/>
        <v>10.314814814814815</v>
      </c>
      <c r="AN145" s="110">
        <f t="shared" si="48"/>
        <v>5.9551821</v>
      </c>
      <c r="AO145" s="110">
        <f t="shared" si="49"/>
        <v>10.254943899018233</v>
      </c>
      <c r="AP145" s="18">
        <f>VLOOKUP(D145,Code!$B$92:$D$107,2,FALSE)</f>
        <v>0.32</v>
      </c>
      <c r="AQ145" s="18">
        <f>VLOOKUP(E145,Code!$B$92:$D$107,3,FALSE)</f>
        <v>0.25</v>
      </c>
      <c r="AR145" s="18">
        <f>Code!$C$132</f>
        <v>14</v>
      </c>
      <c r="AS145" s="18">
        <f t="shared" si="50"/>
        <v>14</v>
      </c>
      <c r="AT145" s="88">
        <f>Code!$C$189</f>
        <v>80</v>
      </c>
      <c r="AU145" s="88">
        <f t="shared" si="51"/>
        <v>80</v>
      </c>
      <c r="AV145" s="88">
        <f>Code!$C$198</f>
        <v>66</v>
      </c>
      <c r="AW145" s="18" t="str">
        <f>Code!$L$204</f>
        <v>EF 95</v>
      </c>
      <c r="AX145" s="64" t="str">
        <f>Code!$L$207</f>
        <v>EF 60</v>
      </c>
      <c r="AY145" s="64" t="str">
        <f>Code!$L$208</f>
        <v>EF 60</v>
      </c>
      <c r="AZ145" s="64" t="str">
        <f>Code!$L$205</f>
        <v>EF 62</v>
      </c>
      <c r="BA145" s="23" t="s">
        <v>237</v>
      </c>
      <c r="BB145" s="23" t="s">
        <v>237</v>
      </c>
      <c r="BC145" s="23" t="s">
        <v>237</v>
      </c>
      <c r="BD145" s="39">
        <f t="shared" si="52"/>
        <v>3.9449687756074004E-4</v>
      </c>
      <c r="BE145" s="39">
        <f t="shared" si="53"/>
        <v>3.2487978152060944E-4</v>
      </c>
      <c r="BF145" s="18">
        <f>Measures!$C$3</f>
        <v>8</v>
      </c>
      <c r="BG145" s="41">
        <f>Measures!$C$4</f>
        <v>0.1</v>
      </c>
      <c r="BH145" s="41">
        <v>0.06</v>
      </c>
      <c r="BI145" s="18">
        <f>VLOOKUP(D145,Measures!$B$6:$C$21,2,FALSE)</f>
        <v>30</v>
      </c>
      <c r="BJ145" s="18">
        <f>Measures!$C$22</f>
        <v>44</v>
      </c>
      <c r="BK145" s="18">
        <f>Measures!$C$23</f>
        <v>19</v>
      </c>
      <c r="BL145" s="18">
        <f>Measures!$C$24</f>
        <v>13</v>
      </c>
      <c r="BM145" s="18">
        <f>Measures!$C$26</f>
        <v>0.32</v>
      </c>
      <c r="BN145" s="18">
        <f>Measures!$D$26</f>
        <v>0.25</v>
      </c>
      <c r="BO145" s="18">
        <f>Measures!$C$27</f>
        <v>14</v>
      </c>
      <c r="BP145" s="18">
        <f>Measures!$C$28</f>
        <v>15</v>
      </c>
      <c r="BQ145" s="88">
        <f>Measures!$C$29</f>
        <v>92</v>
      </c>
      <c r="BR145" s="88">
        <f>Measures!$C$30</f>
        <v>95</v>
      </c>
      <c r="BS145" s="88">
        <f>Measures!$C$31</f>
        <v>70</v>
      </c>
      <c r="BT145" s="64" t="str">
        <f>Code!$M$204</f>
        <v>EF 200</v>
      </c>
      <c r="BU145" s="64" t="str">
        <f>Code!$M$207</f>
        <v>EF 67</v>
      </c>
      <c r="BV145" s="64" t="str">
        <f>Code!$M$208</f>
        <v>EF 70</v>
      </c>
      <c r="BW145" s="64" t="str">
        <f>Code!$M$205</f>
        <v>EF 82</v>
      </c>
      <c r="BX145" s="64" t="s">
        <v>363</v>
      </c>
      <c r="BY145" s="64" t="s">
        <v>239</v>
      </c>
      <c r="BZ145" s="64" t="s">
        <v>240</v>
      </c>
      <c r="CA145" s="64"/>
      <c r="CB145" s="64"/>
      <c r="CC145" s="64"/>
      <c r="CD145" s="64"/>
      <c r="CE145" s="64"/>
      <c r="CF145" s="64"/>
      <c r="CG145" s="64"/>
      <c r="CH145" s="64"/>
      <c r="CI145" s="64"/>
      <c r="CJ145" s="64"/>
      <c r="CK145" s="64"/>
      <c r="CL145" s="64"/>
      <c r="CM145" s="18"/>
      <c r="CN145" s="18"/>
    </row>
    <row r="146" spans="1:92" ht="14.4" x14ac:dyDescent="0.3">
      <c r="A146" s="19" t="s">
        <v>95</v>
      </c>
      <c r="B146" s="31" t="s">
        <v>86</v>
      </c>
      <c r="C146" s="19" t="s">
        <v>87</v>
      </c>
      <c r="D146" s="19">
        <v>5</v>
      </c>
      <c r="E146" s="19">
        <f>VLOOKUP(D146,Lists!$B$3:$C$18,2,FALSE)</f>
        <v>3</v>
      </c>
      <c r="F146" s="19">
        <v>2</v>
      </c>
      <c r="G146" s="19" t="s">
        <v>68</v>
      </c>
      <c r="H146" s="23">
        <v>2730</v>
      </c>
      <c r="I146" s="37">
        <v>0.2</v>
      </c>
      <c r="J146" s="36">
        <v>4.6411397360087065E-4</v>
      </c>
      <c r="K146" s="36">
        <f t="shared" si="38"/>
        <v>4.6411397360087065E-4</v>
      </c>
      <c r="L146" s="23">
        <v>4.26</v>
      </c>
      <c r="M146" s="35">
        <v>0.22</v>
      </c>
      <c r="N146" s="35">
        <f t="shared" si="39"/>
        <v>0.22</v>
      </c>
      <c r="O146" s="38">
        <v>10.314814814814815</v>
      </c>
      <c r="P146" s="38">
        <f t="shared" si="40"/>
        <v>10.314814814814815</v>
      </c>
      <c r="Q146" s="38">
        <v>5.9551821</v>
      </c>
      <c r="R146" s="38">
        <v>10.254943899018233</v>
      </c>
      <c r="S146" s="23">
        <v>0.67</v>
      </c>
      <c r="T146" s="23">
        <v>0.79</v>
      </c>
      <c r="U146" s="23">
        <v>10</v>
      </c>
      <c r="V146" s="23">
        <f t="shared" si="41"/>
        <v>10</v>
      </c>
      <c r="W146" s="23">
        <v>78</v>
      </c>
      <c r="X146" s="23">
        <f t="shared" si="42"/>
        <v>78</v>
      </c>
      <c r="Y146" s="23">
        <v>62</v>
      </c>
      <c r="Z146" s="23" t="str">
        <f>Code!$K$204</f>
        <v>EF 86</v>
      </c>
      <c r="AA146" s="23" t="str">
        <f>Code!$K$207</f>
        <v>EF 57</v>
      </c>
      <c r="AB146" s="23" t="str">
        <f>Code!$K$208</f>
        <v>EF 57</v>
      </c>
      <c r="AC146" s="23" t="str">
        <f>Code!$K$205</f>
        <v>EF 57</v>
      </c>
      <c r="AD146" s="23" t="s">
        <v>237</v>
      </c>
      <c r="AE146" s="23" t="s">
        <v>237</v>
      </c>
      <c r="AF146" s="23" t="s">
        <v>237</v>
      </c>
      <c r="AG146" s="39">
        <f t="shared" si="37"/>
        <v>4.6411397360087065E-4</v>
      </c>
      <c r="AH146" s="39">
        <f t="shared" si="43"/>
        <v>4.6411397360087065E-4</v>
      </c>
      <c r="AI146" s="18">
        <f t="shared" si="44"/>
        <v>4.26</v>
      </c>
      <c r="AJ146" s="41">
        <f>Code!$B$23</f>
        <v>0.15</v>
      </c>
      <c r="AK146" s="41">
        <f t="shared" si="45"/>
        <v>0.15</v>
      </c>
      <c r="AL146" s="110">
        <f t="shared" si="46"/>
        <v>10.314814814814815</v>
      </c>
      <c r="AM146" s="110">
        <f t="shared" si="47"/>
        <v>10.314814814814815</v>
      </c>
      <c r="AN146" s="110">
        <f t="shared" si="48"/>
        <v>5.9551821</v>
      </c>
      <c r="AO146" s="110">
        <f t="shared" si="49"/>
        <v>10.254943899018233</v>
      </c>
      <c r="AP146" s="18">
        <f>VLOOKUP(D146,Code!$B$92:$D$107,2,FALSE)</f>
        <v>0.32</v>
      </c>
      <c r="AQ146" s="18">
        <f>VLOOKUP(E146,Code!$B$92:$D$107,3,FALSE)</f>
        <v>0.25</v>
      </c>
      <c r="AR146" s="18">
        <f>Code!$C$132</f>
        <v>14</v>
      </c>
      <c r="AS146" s="18">
        <f t="shared" si="50"/>
        <v>14</v>
      </c>
      <c r="AT146" s="88">
        <f>Code!$C$189</f>
        <v>80</v>
      </c>
      <c r="AU146" s="88">
        <f t="shared" si="51"/>
        <v>80</v>
      </c>
      <c r="AV146" s="88">
        <f>Code!$C$198</f>
        <v>66</v>
      </c>
      <c r="AW146" s="18" t="str">
        <f>Code!$L$204</f>
        <v>EF 95</v>
      </c>
      <c r="AX146" s="64" t="str">
        <f>Code!$L$207</f>
        <v>EF 60</v>
      </c>
      <c r="AY146" s="64" t="str">
        <f>Code!$L$208</f>
        <v>EF 60</v>
      </c>
      <c r="AZ146" s="64" t="str">
        <f>Code!$L$205</f>
        <v>EF 62</v>
      </c>
      <c r="BA146" s="23" t="s">
        <v>237</v>
      </c>
      <c r="BB146" s="23" t="s">
        <v>237</v>
      </c>
      <c r="BC146" s="23" t="s">
        <v>237</v>
      </c>
      <c r="BD146" s="39">
        <f t="shared" si="52"/>
        <v>3.9449687756074004E-4</v>
      </c>
      <c r="BE146" s="39">
        <f t="shared" si="53"/>
        <v>3.2487978152060944E-4</v>
      </c>
      <c r="BF146" s="18">
        <f>Measures!$C$3</f>
        <v>8</v>
      </c>
      <c r="BG146" s="41">
        <f>Measures!$C$4</f>
        <v>0.1</v>
      </c>
      <c r="BH146" s="41">
        <v>0.06</v>
      </c>
      <c r="BI146" s="18">
        <f>VLOOKUP(D146,Measures!$B$6:$C$21,2,FALSE)</f>
        <v>30</v>
      </c>
      <c r="BJ146" s="18">
        <f>Measures!$C$22</f>
        <v>44</v>
      </c>
      <c r="BK146" s="18">
        <f>Measures!$C$23</f>
        <v>19</v>
      </c>
      <c r="BL146" s="18">
        <f>Measures!$C$24</f>
        <v>13</v>
      </c>
      <c r="BM146" s="18">
        <f>Measures!$C$26</f>
        <v>0.32</v>
      </c>
      <c r="BN146" s="18">
        <f>Measures!$D$26</f>
        <v>0.25</v>
      </c>
      <c r="BO146" s="18">
        <f>Measures!$C$27</f>
        <v>14</v>
      </c>
      <c r="BP146" s="18">
        <f>Measures!$C$28</f>
        <v>15</v>
      </c>
      <c r="BQ146" s="88">
        <f>Measures!$C$29</f>
        <v>92</v>
      </c>
      <c r="BR146" s="88">
        <f>Measures!$C$30</f>
        <v>95</v>
      </c>
      <c r="BS146" s="88">
        <f>Measures!$C$31</f>
        <v>70</v>
      </c>
      <c r="BT146" s="64" t="str">
        <f>Code!$M$204</f>
        <v>EF 200</v>
      </c>
      <c r="BU146" s="64" t="str">
        <f>Code!$M$207</f>
        <v>EF 67</v>
      </c>
      <c r="BV146" s="64" t="str">
        <f>Code!$M$208</f>
        <v>EF 70</v>
      </c>
      <c r="BW146" s="64" t="str">
        <f>Code!$M$205</f>
        <v>EF 82</v>
      </c>
      <c r="BX146" s="64" t="s">
        <v>363</v>
      </c>
      <c r="BY146" s="64" t="s">
        <v>239</v>
      </c>
      <c r="BZ146" s="64" t="s">
        <v>240</v>
      </c>
      <c r="CA146" s="64"/>
      <c r="CB146" s="64"/>
      <c r="CC146" s="64"/>
      <c r="CD146" s="64"/>
      <c r="CE146" s="64"/>
      <c r="CF146" s="64"/>
      <c r="CG146" s="64"/>
      <c r="CH146" s="64"/>
      <c r="CI146" s="64"/>
      <c r="CJ146" s="64"/>
      <c r="CK146" s="64"/>
      <c r="CL146" s="64"/>
      <c r="CM146" s="18"/>
      <c r="CN146" s="18"/>
    </row>
    <row r="147" spans="1:92" ht="14.4" x14ac:dyDescent="0.3">
      <c r="A147" s="19" t="s">
        <v>22</v>
      </c>
      <c r="B147" s="31" t="s">
        <v>86</v>
      </c>
      <c r="C147" s="19" t="s">
        <v>87</v>
      </c>
      <c r="D147" s="19">
        <v>5</v>
      </c>
      <c r="E147" s="19">
        <f>VLOOKUP(D147,Lists!$B$3:$C$18,2,FALSE)</f>
        <v>3</v>
      </c>
      <c r="F147" s="19">
        <v>1</v>
      </c>
      <c r="G147" s="19" t="s">
        <v>68</v>
      </c>
      <c r="H147" s="23">
        <v>1910</v>
      </c>
      <c r="I147" s="37">
        <v>0.2</v>
      </c>
      <c r="J147" s="36">
        <v>4.6411397360087065E-4</v>
      </c>
      <c r="K147" s="36">
        <f t="shared" si="38"/>
        <v>4.6411397360087065E-4</v>
      </c>
      <c r="L147" s="23">
        <v>4.26</v>
      </c>
      <c r="M147" s="35">
        <v>0.22</v>
      </c>
      <c r="N147" s="35">
        <f t="shared" si="39"/>
        <v>0.22</v>
      </c>
      <c r="O147" s="38">
        <v>10.314814814814815</v>
      </c>
      <c r="P147" s="38">
        <f t="shared" si="40"/>
        <v>10.314814814814815</v>
      </c>
      <c r="Q147" s="38">
        <v>5.9551821</v>
      </c>
      <c r="R147" s="38">
        <v>10.254943899018233</v>
      </c>
      <c r="S147" s="23">
        <v>0.67</v>
      </c>
      <c r="T147" s="23">
        <v>0.79</v>
      </c>
      <c r="U147" s="23">
        <v>10</v>
      </c>
      <c r="V147" s="23">
        <f t="shared" si="41"/>
        <v>10</v>
      </c>
      <c r="W147" s="23">
        <v>78</v>
      </c>
      <c r="X147" s="23">
        <f t="shared" si="42"/>
        <v>78</v>
      </c>
      <c r="Y147" s="23">
        <v>62</v>
      </c>
      <c r="Z147" s="23" t="str">
        <f>Code!$K$204</f>
        <v>EF 86</v>
      </c>
      <c r="AA147" s="23" t="str">
        <f>Code!$K$207</f>
        <v>EF 57</v>
      </c>
      <c r="AB147" s="23" t="str">
        <f>Code!$K$208</f>
        <v>EF 57</v>
      </c>
      <c r="AC147" s="23" t="str">
        <f>Code!$K$205</f>
        <v>EF 57</v>
      </c>
      <c r="AD147" s="23" t="s">
        <v>237</v>
      </c>
      <c r="AE147" s="23" t="s">
        <v>237</v>
      </c>
      <c r="AF147" s="23" t="s">
        <v>237</v>
      </c>
      <c r="AG147" s="39">
        <f t="shared" si="37"/>
        <v>4.6411397360087065E-4</v>
      </c>
      <c r="AH147" s="39">
        <f t="shared" si="43"/>
        <v>4.6411397360087065E-4</v>
      </c>
      <c r="AI147" s="18">
        <f t="shared" si="44"/>
        <v>4.26</v>
      </c>
      <c r="AJ147" s="41">
        <f>Code!$B$23</f>
        <v>0.15</v>
      </c>
      <c r="AK147" s="41">
        <f t="shared" si="45"/>
        <v>0.15</v>
      </c>
      <c r="AL147" s="110">
        <f t="shared" si="46"/>
        <v>10.314814814814815</v>
      </c>
      <c r="AM147" s="110">
        <f t="shared" si="47"/>
        <v>10.314814814814815</v>
      </c>
      <c r="AN147" s="110">
        <f t="shared" si="48"/>
        <v>5.9551821</v>
      </c>
      <c r="AO147" s="110">
        <f t="shared" si="49"/>
        <v>10.254943899018233</v>
      </c>
      <c r="AP147" s="18">
        <f>VLOOKUP(D147,Code!$B$92:$D$107,2,FALSE)</f>
        <v>0.32</v>
      </c>
      <c r="AQ147" s="18">
        <f>VLOOKUP(E147,Code!$B$92:$D$107,3,FALSE)</f>
        <v>0.25</v>
      </c>
      <c r="AR147" s="18">
        <f>Code!$C$132</f>
        <v>14</v>
      </c>
      <c r="AS147" s="18">
        <f t="shared" si="50"/>
        <v>14</v>
      </c>
      <c r="AT147" s="88">
        <f>Code!$C$189</f>
        <v>80</v>
      </c>
      <c r="AU147" s="88">
        <f t="shared" si="51"/>
        <v>80</v>
      </c>
      <c r="AV147" s="88">
        <f>Code!$C$198</f>
        <v>66</v>
      </c>
      <c r="AW147" s="18" t="str">
        <f>Code!$L$204</f>
        <v>EF 95</v>
      </c>
      <c r="AX147" s="64" t="str">
        <f>Code!$L$207</f>
        <v>EF 60</v>
      </c>
      <c r="AY147" s="64" t="str">
        <f>Code!$L$208</f>
        <v>EF 60</v>
      </c>
      <c r="AZ147" s="64" t="str">
        <f>Code!$L$205</f>
        <v>EF 62</v>
      </c>
      <c r="BA147" s="23" t="s">
        <v>237</v>
      </c>
      <c r="BB147" s="23" t="s">
        <v>237</v>
      </c>
      <c r="BC147" s="23" t="s">
        <v>237</v>
      </c>
      <c r="BD147" s="39">
        <f t="shared" si="52"/>
        <v>3.9449687756074004E-4</v>
      </c>
      <c r="BE147" s="39">
        <f t="shared" si="53"/>
        <v>3.2487978152060944E-4</v>
      </c>
      <c r="BF147" s="18">
        <f>Measures!$C$3</f>
        <v>8</v>
      </c>
      <c r="BG147" s="41">
        <f>Measures!$C$4</f>
        <v>0.1</v>
      </c>
      <c r="BH147" s="41">
        <v>0.06</v>
      </c>
      <c r="BI147" s="18">
        <f>VLOOKUP(D147,Measures!$B$6:$C$21,2,FALSE)</f>
        <v>30</v>
      </c>
      <c r="BJ147" s="18">
        <f>Measures!$C$22</f>
        <v>44</v>
      </c>
      <c r="BK147" s="18">
        <f>Measures!$C$23</f>
        <v>19</v>
      </c>
      <c r="BL147" s="18">
        <f>Measures!$C$24</f>
        <v>13</v>
      </c>
      <c r="BM147" s="18">
        <f>Measures!$C$26</f>
        <v>0.32</v>
      </c>
      <c r="BN147" s="18">
        <f>Measures!$D$26</f>
        <v>0.25</v>
      </c>
      <c r="BO147" s="18">
        <f>Measures!$C$27</f>
        <v>14</v>
      </c>
      <c r="BP147" s="18">
        <f>Measures!$C$28</f>
        <v>15</v>
      </c>
      <c r="BQ147" s="88">
        <f>Measures!$C$29</f>
        <v>92</v>
      </c>
      <c r="BR147" s="88">
        <f>Measures!$C$30</f>
        <v>95</v>
      </c>
      <c r="BS147" s="88">
        <f>Measures!$C$31</f>
        <v>70</v>
      </c>
      <c r="BT147" s="64" t="str">
        <f>Code!$M$204</f>
        <v>EF 200</v>
      </c>
      <c r="BU147" s="64" t="str">
        <f>Code!$M$207</f>
        <v>EF 67</v>
      </c>
      <c r="BV147" s="64" t="str">
        <f>Code!$M$208</f>
        <v>EF 70</v>
      </c>
      <c r="BW147" s="64" t="str">
        <f>Code!$M$205</f>
        <v>EF 82</v>
      </c>
      <c r="BX147" s="64" t="s">
        <v>363</v>
      </c>
      <c r="BY147" s="64" t="s">
        <v>239</v>
      </c>
      <c r="BZ147" s="64" t="s">
        <v>240</v>
      </c>
      <c r="CA147" s="64"/>
      <c r="CB147" s="64"/>
      <c r="CC147" s="64"/>
      <c r="CD147" s="64"/>
      <c r="CE147" s="64"/>
      <c r="CF147" s="64"/>
      <c r="CG147" s="64"/>
      <c r="CH147" s="64"/>
      <c r="CI147" s="64"/>
      <c r="CJ147" s="64"/>
      <c r="CK147" s="64"/>
      <c r="CL147" s="64"/>
      <c r="CM147" s="18"/>
      <c r="CN147" s="18"/>
    </row>
    <row r="148" spans="1:92" ht="14.4" x14ac:dyDescent="0.3">
      <c r="A148" s="19" t="s">
        <v>22</v>
      </c>
      <c r="B148" s="31" t="s">
        <v>86</v>
      </c>
      <c r="C148" s="19" t="s">
        <v>87</v>
      </c>
      <c r="D148" s="19">
        <v>5</v>
      </c>
      <c r="E148" s="19">
        <f>VLOOKUP(D148,Lists!$B$3:$C$18,2,FALSE)</f>
        <v>3</v>
      </c>
      <c r="F148" s="19">
        <v>2</v>
      </c>
      <c r="G148" s="19" t="s">
        <v>68</v>
      </c>
      <c r="H148" s="23">
        <v>2730</v>
      </c>
      <c r="I148" s="37">
        <v>0.2</v>
      </c>
      <c r="J148" s="36">
        <v>4.6411397360087065E-4</v>
      </c>
      <c r="K148" s="36">
        <f t="shared" si="38"/>
        <v>4.6411397360087065E-4</v>
      </c>
      <c r="L148" s="23">
        <v>4.26</v>
      </c>
      <c r="M148" s="35">
        <v>0.22</v>
      </c>
      <c r="N148" s="35">
        <f t="shared" si="39"/>
        <v>0.22</v>
      </c>
      <c r="O148" s="38">
        <v>10.314814814814815</v>
      </c>
      <c r="P148" s="38">
        <f t="shared" si="40"/>
        <v>10.314814814814815</v>
      </c>
      <c r="Q148" s="38">
        <v>5.9551821</v>
      </c>
      <c r="R148" s="38">
        <v>10.254943899018233</v>
      </c>
      <c r="S148" s="23">
        <v>0.67</v>
      </c>
      <c r="T148" s="23">
        <v>0.79</v>
      </c>
      <c r="U148" s="23">
        <v>10</v>
      </c>
      <c r="V148" s="23">
        <f t="shared" si="41"/>
        <v>10</v>
      </c>
      <c r="W148" s="23">
        <v>78</v>
      </c>
      <c r="X148" s="23">
        <f t="shared" si="42"/>
        <v>78</v>
      </c>
      <c r="Y148" s="23">
        <v>62</v>
      </c>
      <c r="Z148" s="23" t="str">
        <f>Code!$K$204</f>
        <v>EF 86</v>
      </c>
      <c r="AA148" s="23" t="str">
        <f>Code!$K$207</f>
        <v>EF 57</v>
      </c>
      <c r="AB148" s="23" t="str">
        <f>Code!$K$208</f>
        <v>EF 57</v>
      </c>
      <c r="AC148" s="23" t="str">
        <f>Code!$K$205</f>
        <v>EF 57</v>
      </c>
      <c r="AD148" s="23" t="s">
        <v>237</v>
      </c>
      <c r="AE148" s="23" t="s">
        <v>237</v>
      </c>
      <c r="AF148" s="23" t="s">
        <v>237</v>
      </c>
      <c r="AG148" s="39">
        <f t="shared" si="37"/>
        <v>4.6411397360087065E-4</v>
      </c>
      <c r="AH148" s="39">
        <f t="shared" si="43"/>
        <v>4.6411397360087065E-4</v>
      </c>
      <c r="AI148" s="18">
        <f t="shared" si="44"/>
        <v>4.26</v>
      </c>
      <c r="AJ148" s="41">
        <f>Code!$B$23</f>
        <v>0.15</v>
      </c>
      <c r="AK148" s="41">
        <f t="shared" si="45"/>
        <v>0.15</v>
      </c>
      <c r="AL148" s="110">
        <f t="shared" si="46"/>
        <v>10.314814814814815</v>
      </c>
      <c r="AM148" s="110">
        <f t="shared" si="47"/>
        <v>10.314814814814815</v>
      </c>
      <c r="AN148" s="110">
        <f t="shared" si="48"/>
        <v>5.9551821</v>
      </c>
      <c r="AO148" s="110">
        <f t="shared" si="49"/>
        <v>10.254943899018233</v>
      </c>
      <c r="AP148" s="18">
        <f>VLOOKUP(D148,Code!$B$92:$D$107,2,FALSE)</f>
        <v>0.32</v>
      </c>
      <c r="AQ148" s="18">
        <f>VLOOKUP(E148,Code!$B$92:$D$107,3,FALSE)</f>
        <v>0.25</v>
      </c>
      <c r="AR148" s="18">
        <f>Code!$C$132</f>
        <v>14</v>
      </c>
      <c r="AS148" s="18">
        <f t="shared" si="50"/>
        <v>14</v>
      </c>
      <c r="AT148" s="88">
        <f>Code!$C$189</f>
        <v>80</v>
      </c>
      <c r="AU148" s="88">
        <f t="shared" si="51"/>
        <v>80</v>
      </c>
      <c r="AV148" s="88">
        <f>Code!$C$198</f>
        <v>66</v>
      </c>
      <c r="AW148" s="18" t="str">
        <f>Code!$L$204</f>
        <v>EF 95</v>
      </c>
      <c r="AX148" s="64" t="str">
        <f>Code!$L$207</f>
        <v>EF 60</v>
      </c>
      <c r="AY148" s="64" t="str">
        <f>Code!$L$208</f>
        <v>EF 60</v>
      </c>
      <c r="AZ148" s="64" t="str">
        <f>Code!$L$205</f>
        <v>EF 62</v>
      </c>
      <c r="BA148" s="23" t="s">
        <v>237</v>
      </c>
      <c r="BB148" s="23" t="s">
        <v>237</v>
      </c>
      <c r="BC148" s="23" t="s">
        <v>237</v>
      </c>
      <c r="BD148" s="39">
        <f t="shared" si="52"/>
        <v>3.9449687756074004E-4</v>
      </c>
      <c r="BE148" s="39">
        <f t="shared" si="53"/>
        <v>3.2487978152060944E-4</v>
      </c>
      <c r="BF148" s="18">
        <f>Measures!$C$3</f>
        <v>8</v>
      </c>
      <c r="BG148" s="41">
        <f>Measures!$C$4</f>
        <v>0.1</v>
      </c>
      <c r="BH148" s="41">
        <v>0.06</v>
      </c>
      <c r="BI148" s="18">
        <f>VLOOKUP(D148,Measures!$B$6:$C$21,2,FALSE)</f>
        <v>30</v>
      </c>
      <c r="BJ148" s="18">
        <f>Measures!$C$22</f>
        <v>44</v>
      </c>
      <c r="BK148" s="18">
        <f>Measures!$C$23</f>
        <v>19</v>
      </c>
      <c r="BL148" s="18">
        <f>Measures!$C$24</f>
        <v>13</v>
      </c>
      <c r="BM148" s="18">
        <f>Measures!$C$26</f>
        <v>0.32</v>
      </c>
      <c r="BN148" s="18">
        <f>Measures!$D$26</f>
        <v>0.25</v>
      </c>
      <c r="BO148" s="18">
        <f>Measures!$C$27</f>
        <v>14</v>
      </c>
      <c r="BP148" s="18">
        <f>Measures!$C$28</f>
        <v>15</v>
      </c>
      <c r="BQ148" s="88">
        <f>Measures!$C$29</f>
        <v>92</v>
      </c>
      <c r="BR148" s="88">
        <f>Measures!$C$30</f>
        <v>95</v>
      </c>
      <c r="BS148" s="88">
        <f>Measures!$C$31</f>
        <v>70</v>
      </c>
      <c r="BT148" s="64" t="str">
        <f>Code!$M$204</f>
        <v>EF 200</v>
      </c>
      <c r="BU148" s="64" t="str">
        <f>Code!$M$207</f>
        <v>EF 67</v>
      </c>
      <c r="BV148" s="64" t="str">
        <f>Code!$M$208</f>
        <v>EF 70</v>
      </c>
      <c r="BW148" s="64" t="str">
        <f>Code!$M$205</f>
        <v>EF 82</v>
      </c>
      <c r="BX148" s="64" t="s">
        <v>363</v>
      </c>
      <c r="BY148" s="64" t="s">
        <v>239</v>
      </c>
      <c r="BZ148" s="64" t="s">
        <v>240</v>
      </c>
      <c r="CA148" s="64"/>
      <c r="CB148" s="64"/>
      <c r="CC148" s="64"/>
      <c r="CD148" s="64"/>
      <c r="CE148" s="64"/>
      <c r="CF148" s="64"/>
      <c r="CG148" s="64"/>
      <c r="CH148" s="64"/>
      <c r="CI148" s="64"/>
      <c r="CJ148" s="64"/>
      <c r="CK148" s="64"/>
      <c r="CL148" s="64"/>
      <c r="CM148" s="18"/>
      <c r="CN148" s="18"/>
    </row>
    <row r="149" spans="1:92" ht="14.4" x14ac:dyDescent="0.3">
      <c r="A149" s="19" t="s">
        <v>95</v>
      </c>
      <c r="B149" s="31" t="s">
        <v>85</v>
      </c>
      <c r="C149" s="19" t="s">
        <v>71</v>
      </c>
      <c r="D149" s="19">
        <v>2</v>
      </c>
      <c r="E149" s="19">
        <f>VLOOKUP(D149,Lists!$B$3:$C$18,2,FALSE)</f>
        <v>4</v>
      </c>
      <c r="F149" s="19">
        <v>1</v>
      </c>
      <c r="G149" s="19" t="s">
        <v>66</v>
      </c>
      <c r="H149" s="23">
        <v>1600</v>
      </c>
      <c r="I149" s="37">
        <v>0.14016341923318668</v>
      </c>
      <c r="J149" s="36">
        <v>7.1357303575703178E-4</v>
      </c>
      <c r="K149" s="36">
        <f t="shared" si="38"/>
        <v>7.1357303575703178E-4</v>
      </c>
      <c r="L149" s="23">
        <v>3.32</v>
      </c>
      <c r="M149" s="35">
        <v>0.33</v>
      </c>
      <c r="N149" s="35">
        <f t="shared" si="39"/>
        <v>0.33</v>
      </c>
      <c r="O149" s="38">
        <v>11.046153846153846</v>
      </c>
      <c r="P149" s="38">
        <f t="shared" si="40"/>
        <v>11.046153846153846</v>
      </c>
      <c r="Q149" s="38">
        <v>1.3361692000000001</v>
      </c>
      <c r="R149" s="38">
        <v>3.0951638065522622</v>
      </c>
      <c r="S149" s="23">
        <v>1.23</v>
      </c>
      <c r="T149" s="23">
        <v>0.87</v>
      </c>
      <c r="U149" s="23">
        <v>10</v>
      </c>
      <c r="V149" s="23">
        <f t="shared" si="41"/>
        <v>10</v>
      </c>
      <c r="W149" s="23">
        <v>78</v>
      </c>
      <c r="X149" s="23">
        <f t="shared" si="42"/>
        <v>78</v>
      </c>
      <c r="Y149" s="23">
        <v>62</v>
      </c>
      <c r="Z149" s="23" t="str">
        <f>Code!$K$204</f>
        <v>EF 86</v>
      </c>
      <c r="AA149" s="23" t="str">
        <f>Code!$K$207</f>
        <v>EF 57</v>
      </c>
      <c r="AB149" s="23" t="str">
        <f>Code!$K$208</f>
        <v>EF 57</v>
      </c>
      <c r="AC149" s="23" t="str">
        <f>Code!$K$205</f>
        <v>EF 57</v>
      </c>
      <c r="AD149" s="23" t="s">
        <v>237</v>
      </c>
      <c r="AE149" s="23" t="s">
        <v>237</v>
      </c>
      <c r="AF149" s="23" t="s">
        <v>237</v>
      </c>
      <c r="AG149" s="39">
        <f t="shared" si="37"/>
        <v>7.1357303575703178E-4</v>
      </c>
      <c r="AH149" s="39">
        <f t="shared" si="43"/>
        <v>7.1357303575703178E-4</v>
      </c>
      <c r="AI149" s="18">
        <f t="shared" si="44"/>
        <v>3.32</v>
      </c>
      <c r="AJ149" s="41">
        <f>Code!$B$23</f>
        <v>0.15</v>
      </c>
      <c r="AK149" s="41">
        <f t="shared" si="45"/>
        <v>0.15</v>
      </c>
      <c r="AL149" s="110">
        <f t="shared" si="46"/>
        <v>11.046153846153846</v>
      </c>
      <c r="AM149" s="110">
        <f t="shared" si="47"/>
        <v>11.046153846153846</v>
      </c>
      <c r="AN149" s="110">
        <f t="shared" si="48"/>
        <v>1.3361692000000001</v>
      </c>
      <c r="AO149" s="110">
        <f t="shared" si="49"/>
        <v>3.0951638065522622</v>
      </c>
      <c r="AP149" s="18">
        <f>VLOOKUP(D149,Code!$B$92:$D$107,2,FALSE)</f>
        <v>0.32</v>
      </c>
      <c r="AQ149" s="18">
        <f>VLOOKUP(E149,Code!$B$92:$D$107,3,FALSE)</f>
        <v>0.25</v>
      </c>
      <c r="AR149" s="18">
        <f>Code!$C$132</f>
        <v>14</v>
      </c>
      <c r="AS149" s="18">
        <f t="shared" si="50"/>
        <v>14</v>
      </c>
      <c r="AT149" s="88">
        <f>Code!$C$189</f>
        <v>80</v>
      </c>
      <c r="AU149" s="88">
        <f t="shared" si="51"/>
        <v>80</v>
      </c>
      <c r="AV149" s="88">
        <f>Code!$C$198</f>
        <v>66</v>
      </c>
      <c r="AW149" s="18" t="str">
        <f>Code!$L$204</f>
        <v>EF 95</v>
      </c>
      <c r="AX149" s="64" t="str">
        <f>Code!$L$207</f>
        <v>EF 60</v>
      </c>
      <c r="AY149" s="64" t="str">
        <f>Code!$L$208</f>
        <v>EF 60</v>
      </c>
      <c r="AZ149" s="64" t="str">
        <f>Code!$L$205</f>
        <v>EF 62</v>
      </c>
      <c r="BA149" s="23" t="s">
        <v>237</v>
      </c>
      <c r="BB149" s="23" t="s">
        <v>237</v>
      </c>
      <c r="BC149" s="23" t="s">
        <v>237</v>
      </c>
      <c r="BD149" s="39">
        <f t="shared" si="52"/>
        <v>6.0653708039347702E-4</v>
      </c>
      <c r="BE149" s="39">
        <f t="shared" si="53"/>
        <v>4.9950112502992225E-4</v>
      </c>
      <c r="BF149" s="18">
        <f>Measures!$C$3</f>
        <v>8</v>
      </c>
      <c r="BG149" s="41">
        <f>Measures!$C$4</f>
        <v>0.1</v>
      </c>
      <c r="BH149" s="41">
        <v>0.06</v>
      </c>
      <c r="BI149" s="18">
        <f>VLOOKUP(D149,Measures!$B$6:$C$21,2,FALSE)</f>
        <v>30</v>
      </c>
      <c r="BJ149" s="18">
        <f>Measures!$C$22</f>
        <v>44</v>
      </c>
      <c r="BK149" s="18">
        <f>Measures!$C$23</f>
        <v>19</v>
      </c>
      <c r="BL149" s="18">
        <f>Measures!$C$24</f>
        <v>13</v>
      </c>
      <c r="BM149" s="18">
        <f>Measures!$C$26</f>
        <v>0.32</v>
      </c>
      <c r="BN149" s="18">
        <f>Measures!$D$26</f>
        <v>0.25</v>
      </c>
      <c r="BO149" s="18">
        <f>Measures!$C$27</f>
        <v>14</v>
      </c>
      <c r="BP149" s="18">
        <f>Measures!$C$28</f>
        <v>15</v>
      </c>
      <c r="BQ149" s="88">
        <f>Measures!$C$29</f>
        <v>92</v>
      </c>
      <c r="BR149" s="88">
        <f>Measures!$C$30</f>
        <v>95</v>
      </c>
      <c r="BS149" s="88">
        <f>Measures!$C$31</f>
        <v>70</v>
      </c>
      <c r="BT149" s="64" t="str">
        <f>Code!$M$204</f>
        <v>EF 200</v>
      </c>
      <c r="BU149" s="64" t="str">
        <f>Code!$M$207</f>
        <v>EF 67</v>
      </c>
      <c r="BV149" s="64" t="str">
        <f>Code!$M$208</f>
        <v>EF 70</v>
      </c>
      <c r="BW149" s="64" t="str">
        <f>Code!$M$205</f>
        <v>EF 82</v>
      </c>
      <c r="BX149" s="64" t="s">
        <v>363</v>
      </c>
      <c r="BY149" s="64" t="s">
        <v>239</v>
      </c>
      <c r="BZ149" s="64" t="s">
        <v>240</v>
      </c>
      <c r="CA149" s="64"/>
      <c r="CB149" s="64"/>
      <c r="CC149" s="64"/>
      <c r="CD149" s="64"/>
      <c r="CE149" s="64"/>
      <c r="CF149" s="64"/>
      <c r="CG149" s="64"/>
      <c r="CH149" s="64"/>
      <c r="CI149" s="64"/>
      <c r="CJ149" s="64"/>
      <c r="CK149" s="64"/>
      <c r="CL149" s="64"/>
      <c r="CM149" s="18"/>
      <c r="CN149" s="18"/>
    </row>
    <row r="150" spans="1:92" ht="14.4" x14ac:dyDescent="0.3">
      <c r="A150" s="19" t="s">
        <v>95</v>
      </c>
      <c r="B150" s="31" t="s">
        <v>85</v>
      </c>
      <c r="C150" s="19" t="s">
        <v>71</v>
      </c>
      <c r="D150" s="19">
        <v>2</v>
      </c>
      <c r="E150" s="19">
        <f>VLOOKUP(D150,Lists!$B$3:$C$18,2,FALSE)</f>
        <v>4</v>
      </c>
      <c r="F150" s="19">
        <v>2</v>
      </c>
      <c r="G150" s="19" t="s">
        <v>66</v>
      </c>
      <c r="H150" s="23">
        <v>1990</v>
      </c>
      <c r="I150" s="37">
        <v>0.14016341923318668</v>
      </c>
      <c r="J150" s="36">
        <v>7.1357303575703178E-4</v>
      </c>
      <c r="K150" s="36">
        <f t="shared" si="38"/>
        <v>7.1357303575703178E-4</v>
      </c>
      <c r="L150" s="23">
        <v>3.32</v>
      </c>
      <c r="M150" s="35">
        <v>0.33</v>
      </c>
      <c r="N150" s="35">
        <f t="shared" si="39"/>
        <v>0.33</v>
      </c>
      <c r="O150" s="38">
        <v>11.046153846153846</v>
      </c>
      <c r="P150" s="38">
        <f t="shared" si="40"/>
        <v>11.046153846153846</v>
      </c>
      <c r="Q150" s="38">
        <v>1.3361692000000001</v>
      </c>
      <c r="R150" s="38">
        <v>3.0951638065522622</v>
      </c>
      <c r="S150" s="23">
        <v>1.23</v>
      </c>
      <c r="T150" s="23">
        <v>0.87</v>
      </c>
      <c r="U150" s="23">
        <v>10</v>
      </c>
      <c r="V150" s="23">
        <f t="shared" si="41"/>
        <v>10</v>
      </c>
      <c r="W150" s="23">
        <v>78</v>
      </c>
      <c r="X150" s="23">
        <f t="shared" si="42"/>
        <v>78</v>
      </c>
      <c r="Y150" s="23">
        <v>62</v>
      </c>
      <c r="Z150" s="23" t="str">
        <f>Code!$K$204</f>
        <v>EF 86</v>
      </c>
      <c r="AA150" s="23" t="str">
        <f>Code!$K$207</f>
        <v>EF 57</v>
      </c>
      <c r="AB150" s="23" t="str">
        <f>Code!$K$208</f>
        <v>EF 57</v>
      </c>
      <c r="AC150" s="23" t="str">
        <f>Code!$K$205</f>
        <v>EF 57</v>
      </c>
      <c r="AD150" s="23" t="s">
        <v>237</v>
      </c>
      <c r="AE150" s="23" t="s">
        <v>237</v>
      </c>
      <c r="AF150" s="23" t="s">
        <v>237</v>
      </c>
      <c r="AG150" s="39">
        <f t="shared" si="37"/>
        <v>7.1357303575703178E-4</v>
      </c>
      <c r="AH150" s="39">
        <f t="shared" si="43"/>
        <v>7.1357303575703178E-4</v>
      </c>
      <c r="AI150" s="18">
        <f t="shared" si="44"/>
        <v>3.32</v>
      </c>
      <c r="AJ150" s="41">
        <f>Code!$B$23</f>
        <v>0.15</v>
      </c>
      <c r="AK150" s="41">
        <f t="shared" si="45"/>
        <v>0.15</v>
      </c>
      <c r="AL150" s="110">
        <f t="shared" si="46"/>
        <v>11.046153846153846</v>
      </c>
      <c r="AM150" s="110">
        <f t="shared" si="47"/>
        <v>11.046153846153846</v>
      </c>
      <c r="AN150" s="110">
        <f t="shared" si="48"/>
        <v>1.3361692000000001</v>
      </c>
      <c r="AO150" s="110">
        <f t="shared" si="49"/>
        <v>3.0951638065522622</v>
      </c>
      <c r="AP150" s="18">
        <f>VLOOKUP(D150,Code!$B$92:$D$107,2,FALSE)</f>
        <v>0.32</v>
      </c>
      <c r="AQ150" s="18">
        <f>VLOOKUP(E150,Code!$B$92:$D$107,3,FALSE)</f>
        <v>0.25</v>
      </c>
      <c r="AR150" s="18">
        <f>Code!$C$132</f>
        <v>14</v>
      </c>
      <c r="AS150" s="18">
        <f t="shared" si="50"/>
        <v>14</v>
      </c>
      <c r="AT150" s="88">
        <f>Code!$C$189</f>
        <v>80</v>
      </c>
      <c r="AU150" s="88">
        <f t="shared" si="51"/>
        <v>80</v>
      </c>
      <c r="AV150" s="88">
        <f>Code!$C$198</f>
        <v>66</v>
      </c>
      <c r="AW150" s="18" t="str">
        <f>Code!$L$204</f>
        <v>EF 95</v>
      </c>
      <c r="AX150" s="64" t="str">
        <f>Code!$L$207</f>
        <v>EF 60</v>
      </c>
      <c r="AY150" s="64" t="str">
        <f>Code!$L$208</f>
        <v>EF 60</v>
      </c>
      <c r="AZ150" s="64" t="str">
        <f>Code!$L$205</f>
        <v>EF 62</v>
      </c>
      <c r="BA150" s="23" t="s">
        <v>237</v>
      </c>
      <c r="BB150" s="23" t="s">
        <v>237</v>
      </c>
      <c r="BC150" s="23" t="s">
        <v>237</v>
      </c>
      <c r="BD150" s="39">
        <f t="shared" si="52"/>
        <v>6.0653708039347702E-4</v>
      </c>
      <c r="BE150" s="39">
        <f t="shared" si="53"/>
        <v>4.9950112502992225E-4</v>
      </c>
      <c r="BF150" s="18">
        <f>Measures!$C$3</f>
        <v>8</v>
      </c>
      <c r="BG150" s="41">
        <f>Measures!$C$4</f>
        <v>0.1</v>
      </c>
      <c r="BH150" s="41">
        <v>0.06</v>
      </c>
      <c r="BI150" s="18">
        <f>VLOOKUP(D150,Measures!$B$6:$C$21,2,FALSE)</f>
        <v>30</v>
      </c>
      <c r="BJ150" s="18">
        <f>Measures!$C$22</f>
        <v>44</v>
      </c>
      <c r="BK150" s="18">
        <f>Measures!$C$23</f>
        <v>19</v>
      </c>
      <c r="BL150" s="18">
        <f>Measures!$C$24</f>
        <v>13</v>
      </c>
      <c r="BM150" s="18">
        <f>Measures!$C$26</f>
        <v>0.32</v>
      </c>
      <c r="BN150" s="18">
        <f>Measures!$D$26</f>
        <v>0.25</v>
      </c>
      <c r="BO150" s="18">
        <f>Measures!$C$27</f>
        <v>14</v>
      </c>
      <c r="BP150" s="18">
        <f>Measures!$C$28</f>
        <v>15</v>
      </c>
      <c r="BQ150" s="88">
        <f>Measures!$C$29</f>
        <v>92</v>
      </c>
      <c r="BR150" s="88">
        <f>Measures!$C$30</f>
        <v>95</v>
      </c>
      <c r="BS150" s="88">
        <f>Measures!$C$31</f>
        <v>70</v>
      </c>
      <c r="BT150" s="64" t="str">
        <f>Code!$M$204</f>
        <v>EF 200</v>
      </c>
      <c r="BU150" s="64" t="str">
        <f>Code!$M$207</f>
        <v>EF 67</v>
      </c>
      <c r="BV150" s="64" t="str">
        <f>Code!$M$208</f>
        <v>EF 70</v>
      </c>
      <c r="BW150" s="64" t="str">
        <f>Code!$M$205</f>
        <v>EF 82</v>
      </c>
      <c r="BX150" s="64" t="s">
        <v>363</v>
      </c>
      <c r="BY150" s="64" t="s">
        <v>239</v>
      </c>
      <c r="BZ150" s="64" t="s">
        <v>240</v>
      </c>
      <c r="CA150" s="64"/>
      <c r="CB150" s="64"/>
      <c r="CC150" s="64"/>
      <c r="CD150" s="64"/>
      <c r="CE150" s="64"/>
      <c r="CF150" s="64"/>
      <c r="CG150" s="64"/>
      <c r="CH150" s="64"/>
      <c r="CI150" s="64"/>
      <c r="CJ150" s="64"/>
      <c r="CK150" s="64"/>
      <c r="CL150" s="64"/>
      <c r="CM150" s="18"/>
      <c r="CN150" s="18"/>
    </row>
    <row r="151" spans="1:92" ht="14.4" x14ac:dyDescent="0.3">
      <c r="A151" s="19" t="s">
        <v>22</v>
      </c>
      <c r="B151" s="31" t="s">
        <v>85</v>
      </c>
      <c r="C151" s="19" t="s">
        <v>71</v>
      </c>
      <c r="D151" s="19">
        <v>2</v>
      </c>
      <c r="E151" s="19">
        <f>VLOOKUP(D151,Lists!$B$3:$C$18,2,FALSE)</f>
        <v>4</v>
      </c>
      <c r="F151" s="19">
        <v>1</v>
      </c>
      <c r="G151" s="19" t="s">
        <v>66</v>
      </c>
      <c r="H151" s="23">
        <v>1600</v>
      </c>
      <c r="I151" s="37">
        <v>0.14016341923318668</v>
      </c>
      <c r="J151" s="36">
        <v>7.1357303575703178E-4</v>
      </c>
      <c r="K151" s="36">
        <f t="shared" si="38"/>
        <v>7.1357303575703178E-4</v>
      </c>
      <c r="L151" s="23">
        <v>3.32</v>
      </c>
      <c r="M151" s="35">
        <v>0.33</v>
      </c>
      <c r="N151" s="35">
        <f t="shared" si="39"/>
        <v>0.33</v>
      </c>
      <c r="O151" s="38">
        <v>11.046153846153846</v>
      </c>
      <c r="P151" s="38">
        <f t="shared" si="40"/>
        <v>11.046153846153846</v>
      </c>
      <c r="Q151" s="38">
        <v>1.3361692000000001</v>
      </c>
      <c r="R151" s="38">
        <v>3.0951638065522622</v>
      </c>
      <c r="S151" s="23">
        <v>1.23</v>
      </c>
      <c r="T151" s="23">
        <v>0.87</v>
      </c>
      <c r="U151" s="23">
        <v>10</v>
      </c>
      <c r="V151" s="23">
        <f t="shared" si="41"/>
        <v>10</v>
      </c>
      <c r="W151" s="23">
        <v>78</v>
      </c>
      <c r="X151" s="23">
        <f t="shared" si="42"/>
        <v>78</v>
      </c>
      <c r="Y151" s="23">
        <v>62</v>
      </c>
      <c r="Z151" s="23" t="str">
        <f>Code!$K$204</f>
        <v>EF 86</v>
      </c>
      <c r="AA151" s="23" t="str">
        <f>Code!$K$207</f>
        <v>EF 57</v>
      </c>
      <c r="AB151" s="23" t="str">
        <f>Code!$K$208</f>
        <v>EF 57</v>
      </c>
      <c r="AC151" s="23" t="str">
        <f>Code!$K$205</f>
        <v>EF 57</v>
      </c>
      <c r="AD151" s="23" t="s">
        <v>237</v>
      </c>
      <c r="AE151" s="23" t="s">
        <v>237</v>
      </c>
      <c r="AF151" s="23" t="s">
        <v>237</v>
      </c>
      <c r="AG151" s="39">
        <f t="shared" si="37"/>
        <v>7.1357303575703178E-4</v>
      </c>
      <c r="AH151" s="39">
        <f t="shared" si="43"/>
        <v>7.1357303575703178E-4</v>
      </c>
      <c r="AI151" s="18">
        <f t="shared" si="44"/>
        <v>3.32</v>
      </c>
      <c r="AJ151" s="41">
        <f>Code!$B$23</f>
        <v>0.15</v>
      </c>
      <c r="AK151" s="41">
        <f t="shared" si="45"/>
        <v>0.15</v>
      </c>
      <c r="AL151" s="110">
        <f t="shared" si="46"/>
        <v>11.046153846153846</v>
      </c>
      <c r="AM151" s="110">
        <f t="shared" si="47"/>
        <v>11.046153846153846</v>
      </c>
      <c r="AN151" s="110">
        <f t="shared" si="48"/>
        <v>1.3361692000000001</v>
      </c>
      <c r="AO151" s="110">
        <f t="shared" si="49"/>
        <v>3.0951638065522622</v>
      </c>
      <c r="AP151" s="18">
        <f>VLOOKUP(D151,Code!$B$92:$D$107,2,FALSE)</f>
        <v>0.32</v>
      </c>
      <c r="AQ151" s="18">
        <f>VLOOKUP(E151,Code!$B$92:$D$107,3,FALSE)</f>
        <v>0.25</v>
      </c>
      <c r="AR151" s="18">
        <f>Code!$C$132</f>
        <v>14</v>
      </c>
      <c r="AS151" s="18">
        <f t="shared" si="50"/>
        <v>14</v>
      </c>
      <c r="AT151" s="88">
        <f>Code!$C$189</f>
        <v>80</v>
      </c>
      <c r="AU151" s="88">
        <f t="shared" si="51"/>
        <v>80</v>
      </c>
      <c r="AV151" s="88">
        <f>Code!$C$198</f>
        <v>66</v>
      </c>
      <c r="AW151" s="18" t="str">
        <f>Code!$L$204</f>
        <v>EF 95</v>
      </c>
      <c r="AX151" s="64" t="str">
        <f>Code!$L$207</f>
        <v>EF 60</v>
      </c>
      <c r="AY151" s="64" t="str">
        <f>Code!$L$208</f>
        <v>EF 60</v>
      </c>
      <c r="AZ151" s="64" t="str">
        <f>Code!$L$205</f>
        <v>EF 62</v>
      </c>
      <c r="BA151" s="23" t="s">
        <v>237</v>
      </c>
      <c r="BB151" s="23" t="s">
        <v>237</v>
      </c>
      <c r="BC151" s="23" t="s">
        <v>237</v>
      </c>
      <c r="BD151" s="39">
        <f t="shared" si="52"/>
        <v>6.0653708039347702E-4</v>
      </c>
      <c r="BE151" s="39">
        <f t="shared" si="53"/>
        <v>4.9950112502992225E-4</v>
      </c>
      <c r="BF151" s="18">
        <f>Measures!$C$3</f>
        <v>8</v>
      </c>
      <c r="BG151" s="41">
        <f>Measures!$C$4</f>
        <v>0.1</v>
      </c>
      <c r="BH151" s="41">
        <v>0.06</v>
      </c>
      <c r="BI151" s="18">
        <f>VLOOKUP(D151,Measures!$B$6:$C$21,2,FALSE)</f>
        <v>30</v>
      </c>
      <c r="BJ151" s="18">
        <f>Measures!$C$22</f>
        <v>44</v>
      </c>
      <c r="BK151" s="18">
        <f>Measures!$C$23</f>
        <v>19</v>
      </c>
      <c r="BL151" s="18">
        <f>Measures!$C$24</f>
        <v>13</v>
      </c>
      <c r="BM151" s="18">
        <f>Measures!$C$26</f>
        <v>0.32</v>
      </c>
      <c r="BN151" s="18">
        <f>Measures!$D$26</f>
        <v>0.25</v>
      </c>
      <c r="BO151" s="18">
        <f>Measures!$C$27</f>
        <v>14</v>
      </c>
      <c r="BP151" s="18">
        <f>Measures!$C$28</f>
        <v>15</v>
      </c>
      <c r="BQ151" s="88">
        <f>Measures!$C$29</f>
        <v>92</v>
      </c>
      <c r="BR151" s="88">
        <f>Measures!$C$30</f>
        <v>95</v>
      </c>
      <c r="BS151" s="88">
        <f>Measures!$C$31</f>
        <v>70</v>
      </c>
      <c r="BT151" s="64" t="str">
        <f>Code!$M$204</f>
        <v>EF 200</v>
      </c>
      <c r="BU151" s="64" t="str">
        <f>Code!$M$207</f>
        <v>EF 67</v>
      </c>
      <c r="BV151" s="64" t="str">
        <f>Code!$M$208</f>
        <v>EF 70</v>
      </c>
      <c r="BW151" s="64" t="str">
        <f>Code!$M$205</f>
        <v>EF 82</v>
      </c>
      <c r="BX151" s="64" t="s">
        <v>363</v>
      </c>
      <c r="BY151" s="64" t="s">
        <v>239</v>
      </c>
      <c r="BZ151" s="64" t="s">
        <v>240</v>
      </c>
      <c r="CA151" s="64"/>
      <c r="CB151" s="64"/>
      <c r="CC151" s="64"/>
      <c r="CD151" s="64"/>
      <c r="CE151" s="64"/>
      <c r="CF151" s="64"/>
      <c r="CG151" s="64"/>
      <c r="CH151" s="64"/>
      <c r="CI151" s="64"/>
      <c r="CJ151" s="64"/>
      <c r="CK151" s="64"/>
      <c r="CL151" s="64"/>
      <c r="CM151" s="18"/>
      <c r="CN151" s="18"/>
    </row>
    <row r="152" spans="1:92" ht="14.4" x14ac:dyDescent="0.3">
      <c r="A152" s="19" t="s">
        <v>22</v>
      </c>
      <c r="B152" s="31" t="s">
        <v>85</v>
      </c>
      <c r="C152" s="19" t="s">
        <v>71</v>
      </c>
      <c r="D152" s="19">
        <v>2</v>
      </c>
      <c r="E152" s="19">
        <f>VLOOKUP(D152,Lists!$B$3:$C$18,2,FALSE)</f>
        <v>4</v>
      </c>
      <c r="F152" s="19">
        <v>2</v>
      </c>
      <c r="G152" s="19" t="s">
        <v>66</v>
      </c>
      <c r="H152" s="23">
        <v>1990</v>
      </c>
      <c r="I152" s="37">
        <v>0.14016341923318668</v>
      </c>
      <c r="J152" s="36">
        <v>7.1357303575703178E-4</v>
      </c>
      <c r="K152" s="36">
        <f t="shared" si="38"/>
        <v>7.1357303575703178E-4</v>
      </c>
      <c r="L152" s="23">
        <v>3.32</v>
      </c>
      <c r="M152" s="35">
        <v>0.33</v>
      </c>
      <c r="N152" s="35">
        <f t="shared" si="39"/>
        <v>0.33</v>
      </c>
      <c r="O152" s="38">
        <v>11.046153846153846</v>
      </c>
      <c r="P152" s="38">
        <f t="shared" si="40"/>
        <v>11.046153846153846</v>
      </c>
      <c r="Q152" s="38">
        <v>1.3361692000000001</v>
      </c>
      <c r="R152" s="38">
        <v>3.0951638065522622</v>
      </c>
      <c r="S152" s="23">
        <v>1.23</v>
      </c>
      <c r="T152" s="23">
        <v>0.87</v>
      </c>
      <c r="U152" s="23">
        <v>10</v>
      </c>
      <c r="V152" s="23">
        <f t="shared" si="41"/>
        <v>10</v>
      </c>
      <c r="W152" s="23">
        <v>78</v>
      </c>
      <c r="X152" s="23">
        <f t="shared" si="42"/>
        <v>78</v>
      </c>
      <c r="Y152" s="23">
        <v>62</v>
      </c>
      <c r="Z152" s="23" t="str">
        <f>Code!$K$204</f>
        <v>EF 86</v>
      </c>
      <c r="AA152" s="23" t="str">
        <f>Code!$K$207</f>
        <v>EF 57</v>
      </c>
      <c r="AB152" s="23" t="str">
        <f>Code!$K$208</f>
        <v>EF 57</v>
      </c>
      <c r="AC152" s="23" t="str">
        <f>Code!$K$205</f>
        <v>EF 57</v>
      </c>
      <c r="AD152" s="23" t="s">
        <v>237</v>
      </c>
      <c r="AE152" s="23" t="s">
        <v>237</v>
      </c>
      <c r="AF152" s="23" t="s">
        <v>237</v>
      </c>
      <c r="AG152" s="39">
        <f t="shared" si="37"/>
        <v>7.1357303575703178E-4</v>
      </c>
      <c r="AH152" s="39">
        <f t="shared" si="43"/>
        <v>7.1357303575703178E-4</v>
      </c>
      <c r="AI152" s="18">
        <f t="shared" si="44"/>
        <v>3.32</v>
      </c>
      <c r="AJ152" s="41">
        <f>Code!$B$23</f>
        <v>0.15</v>
      </c>
      <c r="AK152" s="41">
        <f t="shared" si="45"/>
        <v>0.15</v>
      </c>
      <c r="AL152" s="110">
        <f t="shared" si="46"/>
        <v>11.046153846153846</v>
      </c>
      <c r="AM152" s="110">
        <f t="shared" si="47"/>
        <v>11.046153846153846</v>
      </c>
      <c r="AN152" s="110">
        <f t="shared" si="48"/>
        <v>1.3361692000000001</v>
      </c>
      <c r="AO152" s="110">
        <f t="shared" si="49"/>
        <v>3.0951638065522622</v>
      </c>
      <c r="AP152" s="18">
        <f>VLOOKUP(D152,Code!$B$92:$D$107,2,FALSE)</f>
        <v>0.32</v>
      </c>
      <c r="AQ152" s="18">
        <f>VLOOKUP(E152,Code!$B$92:$D$107,3,FALSE)</f>
        <v>0.25</v>
      </c>
      <c r="AR152" s="18">
        <f>Code!$C$132</f>
        <v>14</v>
      </c>
      <c r="AS152" s="18">
        <f t="shared" si="50"/>
        <v>14</v>
      </c>
      <c r="AT152" s="88">
        <f>Code!$C$189</f>
        <v>80</v>
      </c>
      <c r="AU152" s="88">
        <f t="shared" si="51"/>
        <v>80</v>
      </c>
      <c r="AV152" s="88">
        <f>Code!$C$198</f>
        <v>66</v>
      </c>
      <c r="AW152" s="18" t="str">
        <f>Code!$L$204</f>
        <v>EF 95</v>
      </c>
      <c r="AX152" s="64" t="str">
        <f>Code!$L$207</f>
        <v>EF 60</v>
      </c>
      <c r="AY152" s="64" t="str">
        <f>Code!$L$208</f>
        <v>EF 60</v>
      </c>
      <c r="AZ152" s="64" t="str">
        <f>Code!$L$205</f>
        <v>EF 62</v>
      </c>
      <c r="BA152" s="23" t="s">
        <v>237</v>
      </c>
      <c r="BB152" s="23" t="s">
        <v>237</v>
      </c>
      <c r="BC152" s="23" t="s">
        <v>237</v>
      </c>
      <c r="BD152" s="39">
        <f t="shared" si="52"/>
        <v>6.0653708039347702E-4</v>
      </c>
      <c r="BE152" s="39">
        <f t="shared" si="53"/>
        <v>4.9950112502992225E-4</v>
      </c>
      <c r="BF152" s="18">
        <f>Measures!$C$3</f>
        <v>8</v>
      </c>
      <c r="BG152" s="41">
        <f>Measures!$C$4</f>
        <v>0.1</v>
      </c>
      <c r="BH152" s="41">
        <v>0.06</v>
      </c>
      <c r="BI152" s="18">
        <f>VLOOKUP(D152,Measures!$B$6:$C$21,2,FALSE)</f>
        <v>30</v>
      </c>
      <c r="BJ152" s="18">
        <f>Measures!$C$22</f>
        <v>44</v>
      </c>
      <c r="BK152" s="18">
        <f>Measures!$C$23</f>
        <v>19</v>
      </c>
      <c r="BL152" s="18">
        <f>Measures!$C$24</f>
        <v>13</v>
      </c>
      <c r="BM152" s="18">
        <f>Measures!$C$26</f>
        <v>0.32</v>
      </c>
      <c r="BN152" s="18">
        <f>Measures!$D$26</f>
        <v>0.25</v>
      </c>
      <c r="BO152" s="18">
        <f>Measures!$C$27</f>
        <v>14</v>
      </c>
      <c r="BP152" s="18">
        <f>Measures!$C$28</f>
        <v>15</v>
      </c>
      <c r="BQ152" s="88">
        <f>Measures!$C$29</f>
        <v>92</v>
      </c>
      <c r="BR152" s="88">
        <f>Measures!$C$30</f>
        <v>95</v>
      </c>
      <c r="BS152" s="88">
        <f>Measures!$C$31</f>
        <v>70</v>
      </c>
      <c r="BT152" s="64" t="str">
        <f>Code!$M$204</f>
        <v>EF 200</v>
      </c>
      <c r="BU152" s="64" t="str">
        <f>Code!$M$207</f>
        <v>EF 67</v>
      </c>
      <c r="BV152" s="64" t="str">
        <f>Code!$M$208</f>
        <v>EF 70</v>
      </c>
      <c r="BW152" s="64" t="str">
        <f>Code!$M$205</f>
        <v>EF 82</v>
      </c>
      <c r="BX152" s="64" t="s">
        <v>363</v>
      </c>
      <c r="BY152" s="64" t="s">
        <v>239</v>
      </c>
      <c r="BZ152" s="64" t="s">
        <v>240</v>
      </c>
      <c r="CA152" s="64"/>
      <c r="CB152" s="64"/>
      <c r="CC152" s="64"/>
      <c r="CD152" s="64"/>
      <c r="CE152" s="64"/>
      <c r="CF152" s="64"/>
      <c r="CG152" s="64"/>
      <c r="CH152" s="64"/>
      <c r="CI152" s="64"/>
      <c r="CJ152" s="64"/>
      <c r="CK152" s="64"/>
      <c r="CL152" s="64"/>
      <c r="CM152" s="18"/>
      <c r="CN152" s="18"/>
    </row>
    <row r="153" spans="1:92" ht="14.4" x14ac:dyDescent="0.3">
      <c r="A153" s="19" t="s">
        <v>95</v>
      </c>
      <c r="B153" s="31" t="s">
        <v>85</v>
      </c>
      <c r="C153" s="19" t="s">
        <v>87</v>
      </c>
      <c r="D153" s="19">
        <v>2</v>
      </c>
      <c r="E153" s="19">
        <f>VLOOKUP(D153,Lists!$B$3:$C$18,2,FALSE)</f>
        <v>4</v>
      </c>
      <c r="F153" s="19">
        <v>1</v>
      </c>
      <c r="G153" s="19" t="s">
        <v>66</v>
      </c>
      <c r="H153" s="23">
        <v>1600</v>
      </c>
      <c r="I153" s="37">
        <v>0.14016341923318668</v>
      </c>
      <c r="J153" s="36">
        <v>7.1357303575703178E-4</v>
      </c>
      <c r="K153" s="36">
        <f t="shared" si="38"/>
        <v>7.1357303575703178E-4</v>
      </c>
      <c r="L153" s="23">
        <v>3.32</v>
      </c>
      <c r="M153" s="35">
        <v>0.33</v>
      </c>
      <c r="N153" s="35">
        <f t="shared" si="39"/>
        <v>0.33</v>
      </c>
      <c r="O153" s="38">
        <v>11.046153846153846</v>
      </c>
      <c r="P153" s="38">
        <f t="shared" si="40"/>
        <v>11.046153846153846</v>
      </c>
      <c r="Q153" s="38">
        <v>1.3361692000000001</v>
      </c>
      <c r="R153" s="38">
        <v>3.0951638065522622</v>
      </c>
      <c r="S153" s="23">
        <v>1.23</v>
      </c>
      <c r="T153" s="23">
        <v>0.87</v>
      </c>
      <c r="U153" s="23">
        <v>10</v>
      </c>
      <c r="V153" s="23">
        <f t="shared" si="41"/>
        <v>10</v>
      </c>
      <c r="W153" s="23">
        <v>78</v>
      </c>
      <c r="X153" s="23">
        <f t="shared" si="42"/>
        <v>78</v>
      </c>
      <c r="Y153" s="23">
        <v>62</v>
      </c>
      <c r="Z153" s="23" t="str">
        <f>Code!$K$204</f>
        <v>EF 86</v>
      </c>
      <c r="AA153" s="23" t="str">
        <f>Code!$K$207</f>
        <v>EF 57</v>
      </c>
      <c r="AB153" s="23" t="str">
        <f>Code!$K$208</f>
        <v>EF 57</v>
      </c>
      <c r="AC153" s="23" t="str">
        <f>Code!$K$205</f>
        <v>EF 57</v>
      </c>
      <c r="AD153" s="23" t="s">
        <v>237</v>
      </c>
      <c r="AE153" s="23" t="s">
        <v>237</v>
      </c>
      <c r="AF153" s="23" t="s">
        <v>237</v>
      </c>
      <c r="AG153" s="39">
        <f t="shared" si="37"/>
        <v>7.1357303575703178E-4</v>
      </c>
      <c r="AH153" s="39">
        <f t="shared" si="43"/>
        <v>7.1357303575703178E-4</v>
      </c>
      <c r="AI153" s="18">
        <f t="shared" si="44"/>
        <v>3.32</v>
      </c>
      <c r="AJ153" s="41">
        <f>Code!$B$23</f>
        <v>0.15</v>
      </c>
      <c r="AK153" s="41">
        <f t="shared" si="45"/>
        <v>0.15</v>
      </c>
      <c r="AL153" s="110">
        <f t="shared" si="46"/>
        <v>11.046153846153846</v>
      </c>
      <c r="AM153" s="110">
        <f t="shared" si="47"/>
        <v>11.046153846153846</v>
      </c>
      <c r="AN153" s="110">
        <f t="shared" si="48"/>
        <v>1.3361692000000001</v>
      </c>
      <c r="AO153" s="110">
        <f t="shared" si="49"/>
        <v>3.0951638065522622</v>
      </c>
      <c r="AP153" s="18">
        <f>VLOOKUP(D153,Code!$B$92:$D$107,2,FALSE)</f>
        <v>0.32</v>
      </c>
      <c r="AQ153" s="18">
        <f>VLOOKUP(E153,Code!$B$92:$D$107,3,FALSE)</f>
        <v>0.25</v>
      </c>
      <c r="AR153" s="18">
        <f>Code!$C$132</f>
        <v>14</v>
      </c>
      <c r="AS153" s="18">
        <f t="shared" si="50"/>
        <v>14</v>
      </c>
      <c r="AT153" s="88">
        <f>Code!$C$189</f>
        <v>80</v>
      </c>
      <c r="AU153" s="88">
        <f t="shared" si="51"/>
        <v>80</v>
      </c>
      <c r="AV153" s="88">
        <f>Code!$C$198</f>
        <v>66</v>
      </c>
      <c r="AW153" s="18" t="str">
        <f>Code!$L$204</f>
        <v>EF 95</v>
      </c>
      <c r="AX153" s="64" t="str">
        <f>Code!$L$207</f>
        <v>EF 60</v>
      </c>
      <c r="AY153" s="64" t="str">
        <f>Code!$L$208</f>
        <v>EF 60</v>
      </c>
      <c r="AZ153" s="64" t="str">
        <f>Code!$L$205</f>
        <v>EF 62</v>
      </c>
      <c r="BA153" s="23" t="s">
        <v>237</v>
      </c>
      <c r="BB153" s="23" t="s">
        <v>237</v>
      </c>
      <c r="BC153" s="23" t="s">
        <v>237</v>
      </c>
      <c r="BD153" s="39">
        <f t="shared" si="52"/>
        <v>6.0653708039347702E-4</v>
      </c>
      <c r="BE153" s="39">
        <f t="shared" si="53"/>
        <v>4.9950112502992225E-4</v>
      </c>
      <c r="BF153" s="18">
        <f>Measures!$C$3</f>
        <v>8</v>
      </c>
      <c r="BG153" s="41">
        <f>Measures!$C$4</f>
        <v>0.1</v>
      </c>
      <c r="BH153" s="41">
        <v>0.06</v>
      </c>
      <c r="BI153" s="18">
        <f>VLOOKUP(D153,Measures!$B$6:$C$21,2,FALSE)</f>
        <v>30</v>
      </c>
      <c r="BJ153" s="18">
        <f>Measures!$C$22</f>
        <v>44</v>
      </c>
      <c r="BK153" s="18">
        <f>Measures!$C$23</f>
        <v>19</v>
      </c>
      <c r="BL153" s="18">
        <f>Measures!$C$24</f>
        <v>13</v>
      </c>
      <c r="BM153" s="18">
        <f>Measures!$C$26</f>
        <v>0.32</v>
      </c>
      <c r="BN153" s="18">
        <f>Measures!$D$26</f>
        <v>0.25</v>
      </c>
      <c r="BO153" s="18">
        <f>Measures!$C$27</f>
        <v>14</v>
      </c>
      <c r="BP153" s="18">
        <f>Measures!$C$28</f>
        <v>15</v>
      </c>
      <c r="BQ153" s="88">
        <f>Measures!$C$29</f>
        <v>92</v>
      </c>
      <c r="BR153" s="88">
        <f>Measures!$C$30</f>
        <v>95</v>
      </c>
      <c r="BS153" s="88">
        <f>Measures!$C$31</f>
        <v>70</v>
      </c>
      <c r="BT153" s="64" t="str">
        <f>Code!$M$204</f>
        <v>EF 200</v>
      </c>
      <c r="BU153" s="64" t="str">
        <f>Code!$M$207</f>
        <v>EF 67</v>
      </c>
      <c r="BV153" s="64" t="str">
        <f>Code!$M$208</f>
        <v>EF 70</v>
      </c>
      <c r="BW153" s="64" t="str">
        <f>Code!$M$205</f>
        <v>EF 82</v>
      </c>
      <c r="BX153" s="64" t="s">
        <v>363</v>
      </c>
      <c r="BY153" s="64" t="s">
        <v>239</v>
      </c>
      <c r="BZ153" s="64" t="s">
        <v>240</v>
      </c>
      <c r="CA153" s="64"/>
      <c r="CB153" s="64"/>
      <c r="CC153" s="64"/>
      <c r="CD153" s="64"/>
      <c r="CE153" s="64"/>
      <c r="CF153" s="64"/>
      <c r="CG153" s="64"/>
      <c r="CH153" s="64"/>
      <c r="CI153" s="64"/>
      <c r="CJ153" s="64"/>
      <c r="CK153" s="64"/>
      <c r="CL153" s="64"/>
      <c r="CM153" s="18"/>
      <c r="CN153" s="18"/>
    </row>
    <row r="154" spans="1:92" ht="14.4" x14ac:dyDescent="0.3">
      <c r="A154" s="19" t="s">
        <v>95</v>
      </c>
      <c r="B154" s="31" t="s">
        <v>85</v>
      </c>
      <c r="C154" s="19" t="s">
        <v>87</v>
      </c>
      <c r="D154" s="19">
        <v>2</v>
      </c>
      <c r="E154" s="19">
        <f>VLOOKUP(D154,Lists!$B$3:$C$18,2,FALSE)</f>
        <v>4</v>
      </c>
      <c r="F154" s="19">
        <v>2</v>
      </c>
      <c r="G154" s="19" t="s">
        <v>66</v>
      </c>
      <c r="H154" s="23">
        <v>1990</v>
      </c>
      <c r="I154" s="37">
        <v>0.14016341923318668</v>
      </c>
      <c r="J154" s="36">
        <v>7.1357303575703178E-4</v>
      </c>
      <c r="K154" s="36">
        <f t="shared" si="38"/>
        <v>7.1357303575703178E-4</v>
      </c>
      <c r="L154" s="23">
        <v>3.32</v>
      </c>
      <c r="M154" s="35">
        <v>0.33</v>
      </c>
      <c r="N154" s="35">
        <f t="shared" si="39"/>
        <v>0.33</v>
      </c>
      <c r="O154" s="38">
        <v>11.046153846153846</v>
      </c>
      <c r="P154" s="38">
        <f t="shared" si="40"/>
        <v>11.046153846153846</v>
      </c>
      <c r="Q154" s="38">
        <v>1.3361692000000001</v>
      </c>
      <c r="R154" s="38">
        <v>3.0951638065522622</v>
      </c>
      <c r="S154" s="23">
        <v>1.23</v>
      </c>
      <c r="T154" s="23">
        <v>0.87</v>
      </c>
      <c r="U154" s="23">
        <v>10</v>
      </c>
      <c r="V154" s="23">
        <f t="shared" si="41"/>
        <v>10</v>
      </c>
      <c r="W154" s="23">
        <v>78</v>
      </c>
      <c r="X154" s="23">
        <f t="shared" si="42"/>
        <v>78</v>
      </c>
      <c r="Y154" s="23">
        <v>62</v>
      </c>
      <c r="Z154" s="23" t="str">
        <f>Code!$K$204</f>
        <v>EF 86</v>
      </c>
      <c r="AA154" s="23" t="str">
        <f>Code!$K$207</f>
        <v>EF 57</v>
      </c>
      <c r="AB154" s="23" t="str">
        <f>Code!$K$208</f>
        <v>EF 57</v>
      </c>
      <c r="AC154" s="23" t="str">
        <f>Code!$K$205</f>
        <v>EF 57</v>
      </c>
      <c r="AD154" s="23" t="s">
        <v>237</v>
      </c>
      <c r="AE154" s="23" t="s">
        <v>237</v>
      </c>
      <c r="AF154" s="23" t="s">
        <v>237</v>
      </c>
      <c r="AG154" s="39">
        <f t="shared" si="37"/>
        <v>7.1357303575703178E-4</v>
      </c>
      <c r="AH154" s="39">
        <f t="shared" si="43"/>
        <v>7.1357303575703178E-4</v>
      </c>
      <c r="AI154" s="18">
        <f t="shared" si="44"/>
        <v>3.32</v>
      </c>
      <c r="AJ154" s="41">
        <f>Code!$B$23</f>
        <v>0.15</v>
      </c>
      <c r="AK154" s="41">
        <f t="shared" si="45"/>
        <v>0.15</v>
      </c>
      <c r="AL154" s="110">
        <f t="shared" si="46"/>
        <v>11.046153846153846</v>
      </c>
      <c r="AM154" s="110">
        <f t="shared" si="47"/>
        <v>11.046153846153846</v>
      </c>
      <c r="AN154" s="110">
        <f t="shared" si="48"/>
        <v>1.3361692000000001</v>
      </c>
      <c r="AO154" s="110">
        <f t="shared" si="49"/>
        <v>3.0951638065522622</v>
      </c>
      <c r="AP154" s="18">
        <f>VLOOKUP(D154,Code!$B$92:$D$107,2,FALSE)</f>
        <v>0.32</v>
      </c>
      <c r="AQ154" s="18">
        <f>VLOOKUP(E154,Code!$B$92:$D$107,3,FALSE)</f>
        <v>0.25</v>
      </c>
      <c r="AR154" s="18">
        <f>Code!$C$132</f>
        <v>14</v>
      </c>
      <c r="AS154" s="18">
        <f t="shared" si="50"/>
        <v>14</v>
      </c>
      <c r="AT154" s="88">
        <f>Code!$C$189</f>
        <v>80</v>
      </c>
      <c r="AU154" s="88">
        <f t="shared" si="51"/>
        <v>80</v>
      </c>
      <c r="AV154" s="88">
        <f>Code!$C$198</f>
        <v>66</v>
      </c>
      <c r="AW154" s="18" t="str">
        <f>Code!$L$204</f>
        <v>EF 95</v>
      </c>
      <c r="AX154" s="64" t="str">
        <f>Code!$L$207</f>
        <v>EF 60</v>
      </c>
      <c r="AY154" s="64" t="str">
        <f>Code!$L$208</f>
        <v>EF 60</v>
      </c>
      <c r="AZ154" s="64" t="str">
        <f>Code!$L$205</f>
        <v>EF 62</v>
      </c>
      <c r="BA154" s="23" t="s">
        <v>237</v>
      </c>
      <c r="BB154" s="23" t="s">
        <v>237</v>
      </c>
      <c r="BC154" s="23" t="s">
        <v>237</v>
      </c>
      <c r="BD154" s="39">
        <f t="shared" si="52"/>
        <v>6.0653708039347702E-4</v>
      </c>
      <c r="BE154" s="39">
        <f t="shared" si="53"/>
        <v>4.9950112502992225E-4</v>
      </c>
      <c r="BF154" s="18">
        <f>Measures!$C$3</f>
        <v>8</v>
      </c>
      <c r="BG154" s="41">
        <f>Measures!$C$4</f>
        <v>0.1</v>
      </c>
      <c r="BH154" s="41">
        <v>0.06</v>
      </c>
      <c r="BI154" s="18">
        <f>VLOOKUP(D154,Measures!$B$6:$C$21,2,FALSE)</f>
        <v>30</v>
      </c>
      <c r="BJ154" s="18">
        <f>Measures!$C$22</f>
        <v>44</v>
      </c>
      <c r="BK154" s="18">
        <f>Measures!$C$23</f>
        <v>19</v>
      </c>
      <c r="BL154" s="18">
        <f>Measures!$C$24</f>
        <v>13</v>
      </c>
      <c r="BM154" s="18">
        <f>Measures!$C$26</f>
        <v>0.32</v>
      </c>
      <c r="BN154" s="18">
        <f>Measures!$D$26</f>
        <v>0.25</v>
      </c>
      <c r="BO154" s="18">
        <f>Measures!$C$27</f>
        <v>14</v>
      </c>
      <c r="BP154" s="18">
        <f>Measures!$C$28</f>
        <v>15</v>
      </c>
      <c r="BQ154" s="88">
        <f>Measures!$C$29</f>
        <v>92</v>
      </c>
      <c r="BR154" s="88">
        <f>Measures!$C$30</f>
        <v>95</v>
      </c>
      <c r="BS154" s="88">
        <f>Measures!$C$31</f>
        <v>70</v>
      </c>
      <c r="BT154" s="64" t="str">
        <f>Code!$M$204</f>
        <v>EF 200</v>
      </c>
      <c r="BU154" s="64" t="str">
        <f>Code!$M$207</f>
        <v>EF 67</v>
      </c>
      <c r="BV154" s="64" t="str">
        <f>Code!$M$208</f>
        <v>EF 70</v>
      </c>
      <c r="BW154" s="64" t="str">
        <f>Code!$M$205</f>
        <v>EF 82</v>
      </c>
      <c r="BX154" s="64" t="s">
        <v>363</v>
      </c>
      <c r="BY154" s="64" t="s">
        <v>239</v>
      </c>
      <c r="BZ154" s="64" t="s">
        <v>240</v>
      </c>
      <c r="CA154" s="64"/>
      <c r="CB154" s="64"/>
      <c r="CC154" s="64"/>
      <c r="CD154" s="64"/>
      <c r="CE154" s="64"/>
      <c r="CF154" s="64"/>
      <c r="CG154" s="64"/>
      <c r="CH154" s="64"/>
      <c r="CI154" s="64"/>
      <c r="CJ154" s="64"/>
      <c r="CK154" s="64"/>
      <c r="CL154" s="64"/>
      <c r="CM154" s="18"/>
      <c r="CN154" s="18"/>
    </row>
    <row r="155" spans="1:92" ht="14.4" x14ac:dyDescent="0.3">
      <c r="A155" s="19" t="s">
        <v>22</v>
      </c>
      <c r="B155" s="31" t="s">
        <v>85</v>
      </c>
      <c r="C155" s="19" t="s">
        <v>87</v>
      </c>
      <c r="D155" s="19">
        <v>2</v>
      </c>
      <c r="E155" s="19">
        <f>VLOOKUP(D155,Lists!$B$3:$C$18,2,FALSE)</f>
        <v>4</v>
      </c>
      <c r="F155" s="19">
        <v>1</v>
      </c>
      <c r="G155" s="19" t="s">
        <v>66</v>
      </c>
      <c r="H155" s="23">
        <v>1600</v>
      </c>
      <c r="I155" s="37">
        <v>0.14016341923318668</v>
      </c>
      <c r="J155" s="36">
        <v>7.1357303575703178E-4</v>
      </c>
      <c r="K155" s="36">
        <f t="shared" si="38"/>
        <v>7.1357303575703178E-4</v>
      </c>
      <c r="L155" s="23">
        <v>3.32</v>
      </c>
      <c r="M155" s="35">
        <v>0.33</v>
      </c>
      <c r="N155" s="35">
        <f t="shared" si="39"/>
        <v>0.33</v>
      </c>
      <c r="O155" s="38">
        <v>11.046153846153846</v>
      </c>
      <c r="P155" s="38">
        <f t="shared" si="40"/>
        <v>11.046153846153846</v>
      </c>
      <c r="Q155" s="38">
        <v>1.3361692000000001</v>
      </c>
      <c r="R155" s="38">
        <v>3.0951638065522622</v>
      </c>
      <c r="S155" s="23">
        <v>1.23</v>
      </c>
      <c r="T155" s="23">
        <v>0.87</v>
      </c>
      <c r="U155" s="23">
        <v>10</v>
      </c>
      <c r="V155" s="23">
        <f t="shared" si="41"/>
        <v>10</v>
      </c>
      <c r="W155" s="23">
        <v>78</v>
      </c>
      <c r="X155" s="23">
        <f t="shared" si="42"/>
        <v>78</v>
      </c>
      <c r="Y155" s="23">
        <v>62</v>
      </c>
      <c r="Z155" s="23" t="str">
        <f>Code!$K$204</f>
        <v>EF 86</v>
      </c>
      <c r="AA155" s="23" t="str">
        <f>Code!$K$207</f>
        <v>EF 57</v>
      </c>
      <c r="AB155" s="23" t="str">
        <f>Code!$K$208</f>
        <v>EF 57</v>
      </c>
      <c r="AC155" s="23" t="str">
        <f>Code!$K$205</f>
        <v>EF 57</v>
      </c>
      <c r="AD155" s="23" t="s">
        <v>237</v>
      </c>
      <c r="AE155" s="23" t="s">
        <v>237</v>
      </c>
      <c r="AF155" s="23" t="s">
        <v>237</v>
      </c>
      <c r="AG155" s="39">
        <f t="shared" si="37"/>
        <v>7.1357303575703178E-4</v>
      </c>
      <c r="AH155" s="39">
        <f t="shared" si="43"/>
        <v>7.1357303575703178E-4</v>
      </c>
      <c r="AI155" s="18">
        <f t="shared" si="44"/>
        <v>3.32</v>
      </c>
      <c r="AJ155" s="41">
        <f>Code!$B$23</f>
        <v>0.15</v>
      </c>
      <c r="AK155" s="41">
        <f t="shared" si="45"/>
        <v>0.15</v>
      </c>
      <c r="AL155" s="110">
        <f t="shared" si="46"/>
        <v>11.046153846153846</v>
      </c>
      <c r="AM155" s="110">
        <f t="shared" si="47"/>
        <v>11.046153846153846</v>
      </c>
      <c r="AN155" s="110">
        <f t="shared" si="48"/>
        <v>1.3361692000000001</v>
      </c>
      <c r="AO155" s="110">
        <f t="shared" si="49"/>
        <v>3.0951638065522622</v>
      </c>
      <c r="AP155" s="18">
        <f>VLOOKUP(D155,Code!$B$92:$D$107,2,FALSE)</f>
        <v>0.32</v>
      </c>
      <c r="AQ155" s="18">
        <f>VLOOKUP(E155,Code!$B$92:$D$107,3,FALSE)</f>
        <v>0.25</v>
      </c>
      <c r="AR155" s="18">
        <f>Code!$C$132</f>
        <v>14</v>
      </c>
      <c r="AS155" s="18">
        <f t="shared" si="50"/>
        <v>14</v>
      </c>
      <c r="AT155" s="88">
        <f>Code!$C$189</f>
        <v>80</v>
      </c>
      <c r="AU155" s="88">
        <f t="shared" si="51"/>
        <v>80</v>
      </c>
      <c r="AV155" s="88">
        <f>Code!$C$198</f>
        <v>66</v>
      </c>
      <c r="AW155" s="18" t="str">
        <f>Code!$L$204</f>
        <v>EF 95</v>
      </c>
      <c r="AX155" s="64" t="str">
        <f>Code!$L$207</f>
        <v>EF 60</v>
      </c>
      <c r="AY155" s="64" t="str">
        <f>Code!$L$208</f>
        <v>EF 60</v>
      </c>
      <c r="AZ155" s="64" t="str">
        <f>Code!$L$205</f>
        <v>EF 62</v>
      </c>
      <c r="BA155" s="23" t="s">
        <v>237</v>
      </c>
      <c r="BB155" s="23" t="s">
        <v>237</v>
      </c>
      <c r="BC155" s="23" t="s">
        <v>237</v>
      </c>
      <c r="BD155" s="39">
        <f t="shared" si="52"/>
        <v>6.0653708039347702E-4</v>
      </c>
      <c r="BE155" s="39">
        <f t="shared" si="53"/>
        <v>4.9950112502992225E-4</v>
      </c>
      <c r="BF155" s="18">
        <f>Measures!$C$3</f>
        <v>8</v>
      </c>
      <c r="BG155" s="41">
        <f>Measures!$C$4</f>
        <v>0.1</v>
      </c>
      <c r="BH155" s="41">
        <v>0.06</v>
      </c>
      <c r="BI155" s="18">
        <f>VLOOKUP(D155,Measures!$B$6:$C$21,2,FALSE)</f>
        <v>30</v>
      </c>
      <c r="BJ155" s="18">
        <f>Measures!$C$22</f>
        <v>44</v>
      </c>
      <c r="BK155" s="18">
        <f>Measures!$C$23</f>
        <v>19</v>
      </c>
      <c r="BL155" s="18">
        <f>Measures!$C$24</f>
        <v>13</v>
      </c>
      <c r="BM155" s="18">
        <f>Measures!$C$26</f>
        <v>0.32</v>
      </c>
      <c r="BN155" s="18">
        <f>Measures!$D$26</f>
        <v>0.25</v>
      </c>
      <c r="BO155" s="18">
        <f>Measures!$C$27</f>
        <v>14</v>
      </c>
      <c r="BP155" s="18">
        <f>Measures!$C$28</f>
        <v>15</v>
      </c>
      <c r="BQ155" s="88">
        <f>Measures!$C$29</f>
        <v>92</v>
      </c>
      <c r="BR155" s="88">
        <f>Measures!$C$30</f>
        <v>95</v>
      </c>
      <c r="BS155" s="88">
        <f>Measures!$C$31</f>
        <v>70</v>
      </c>
      <c r="BT155" s="64" t="str">
        <f>Code!$M$204</f>
        <v>EF 200</v>
      </c>
      <c r="BU155" s="64" t="str">
        <f>Code!$M$207</f>
        <v>EF 67</v>
      </c>
      <c r="BV155" s="64" t="str">
        <f>Code!$M$208</f>
        <v>EF 70</v>
      </c>
      <c r="BW155" s="64" t="str">
        <f>Code!$M$205</f>
        <v>EF 82</v>
      </c>
      <c r="BX155" s="64" t="s">
        <v>363</v>
      </c>
      <c r="BY155" s="64" t="s">
        <v>239</v>
      </c>
      <c r="BZ155" s="64" t="s">
        <v>240</v>
      </c>
      <c r="CA155" s="64"/>
      <c r="CB155" s="64"/>
      <c r="CC155" s="64"/>
      <c r="CD155" s="64"/>
      <c r="CE155" s="64"/>
      <c r="CF155" s="64"/>
      <c r="CG155" s="64"/>
      <c r="CH155" s="64"/>
      <c r="CI155" s="64"/>
      <c r="CJ155" s="64"/>
      <c r="CK155" s="64"/>
      <c r="CL155" s="64"/>
      <c r="CM155" s="18"/>
      <c r="CN155" s="18"/>
    </row>
    <row r="156" spans="1:92" ht="14.4" x14ac:dyDescent="0.3">
      <c r="A156" s="19" t="s">
        <v>22</v>
      </c>
      <c r="B156" s="31" t="s">
        <v>85</v>
      </c>
      <c r="C156" s="19" t="s">
        <v>87</v>
      </c>
      <c r="D156" s="19">
        <v>2</v>
      </c>
      <c r="E156" s="19">
        <f>VLOOKUP(D156,Lists!$B$3:$C$18,2,FALSE)</f>
        <v>4</v>
      </c>
      <c r="F156" s="19">
        <v>2</v>
      </c>
      <c r="G156" s="19" t="s">
        <v>66</v>
      </c>
      <c r="H156" s="23">
        <v>1990</v>
      </c>
      <c r="I156" s="37">
        <v>0.14016341923318668</v>
      </c>
      <c r="J156" s="36">
        <v>7.1357303575703178E-4</v>
      </c>
      <c r="K156" s="36">
        <f t="shared" si="38"/>
        <v>7.1357303575703178E-4</v>
      </c>
      <c r="L156" s="23">
        <v>3.32</v>
      </c>
      <c r="M156" s="35">
        <v>0.33</v>
      </c>
      <c r="N156" s="35">
        <f t="shared" si="39"/>
        <v>0.33</v>
      </c>
      <c r="O156" s="38">
        <v>11.046153846153846</v>
      </c>
      <c r="P156" s="38">
        <f t="shared" si="40"/>
        <v>11.046153846153846</v>
      </c>
      <c r="Q156" s="38">
        <v>1.3361692000000001</v>
      </c>
      <c r="R156" s="38">
        <v>3.0951638065522622</v>
      </c>
      <c r="S156" s="23">
        <v>1.23</v>
      </c>
      <c r="T156" s="23">
        <v>0.87</v>
      </c>
      <c r="U156" s="23">
        <v>10</v>
      </c>
      <c r="V156" s="23">
        <f t="shared" si="41"/>
        <v>10</v>
      </c>
      <c r="W156" s="23">
        <v>78</v>
      </c>
      <c r="X156" s="23">
        <f t="shared" si="42"/>
        <v>78</v>
      </c>
      <c r="Y156" s="23">
        <v>62</v>
      </c>
      <c r="Z156" s="23" t="str">
        <f>Code!$K$204</f>
        <v>EF 86</v>
      </c>
      <c r="AA156" s="23" t="str">
        <f>Code!$K$207</f>
        <v>EF 57</v>
      </c>
      <c r="AB156" s="23" t="str">
        <f>Code!$K$208</f>
        <v>EF 57</v>
      </c>
      <c r="AC156" s="23" t="str">
        <f>Code!$K$205</f>
        <v>EF 57</v>
      </c>
      <c r="AD156" s="23" t="s">
        <v>237</v>
      </c>
      <c r="AE156" s="23" t="s">
        <v>237</v>
      </c>
      <c r="AF156" s="23" t="s">
        <v>237</v>
      </c>
      <c r="AG156" s="39">
        <f t="shared" si="37"/>
        <v>7.1357303575703178E-4</v>
      </c>
      <c r="AH156" s="39">
        <f t="shared" si="43"/>
        <v>7.1357303575703178E-4</v>
      </c>
      <c r="AI156" s="18">
        <f t="shared" si="44"/>
        <v>3.32</v>
      </c>
      <c r="AJ156" s="41">
        <f>Code!$B$23</f>
        <v>0.15</v>
      </c>
      <c r="AK156" s="41">
        <f t="shared" si="45"/>
        <v>0.15</v>
      </c>
      <c r="AL156" s="110">
        <f t="shared" si="46"/>
        <v>11.046153846153846</v>
      </c>
      <c r="AM156" s="110">
        <f t="shared" si="47"/>
        <v>11.046153846153846</v>
      </c>
      <c r="AN156" s="110">
        <f t="shared" si="48"/>
        <v>1.3361692000000001</v>
      </c>
      <c r="AO156" s="110">
        <f t="shared" si="49"/>
        <v>3.0951638065522622</v>
      </c>
      <c r="AP156" s="18">
        <f>VLOOKUP(D156,Code!$B$92:$D$107,2,FALSE)</f>
        <v>0.32</v>
      </c>
      <c r="AQ156" s="18">
        <f>VLOOKUP(E156,Code!$B$92:$D$107,3,FALSE)</f>
        <v>0.25</v>
      </c>
      <c r="AR156" s="18">
        <f>Code!$C$132</f>
        <v>14</v>
      </c>
      <c r="AS156" s="18">
        <f t="shared" si="50"/>
        <v>14</v>
      </c>
      <c r="AT156" s="88">
        <f>Code!$C$189</f>
        <v>80</v>
      </c>
      <c r="AU156" s="88">
        <f t="shared" si="51"/>
        <v>80</v>
      </c>
      <c r="AV156" s="88">
        <f>Code!$C$198</f>
        <v>66</v>
      </c>
      <c r="AW156" s="18" t="str">
        <f>Code!$L$204</f>
        <v>EF 95</v>
      </c>
      <c r="AX156" s="64" t="str">
        <f>Code!$L$207</f>
        <v>EF 60</v>
      </c>
      <c r="AY156" s="64" t="str">
        <f>Code!$L$208</f>
        <v>EF 60</v>
      </c>
      <c r="AZ156" s="64" t="str">
        <f>Code!$L$205</f>
        <v>EF 62</v>
      </c>
      <c r="BA156" s="23" t="s">
        <v>237</v>
      </c>
      <c r="BB156" s="23" t="s">
        <v>237</v>
      </c>
      <c r="BC156" s="23" t="s">
        <v>237</v>
      </c>
      <c r="BD156" s="39">
        <f t="shared" si="52"/>
        <v>6.0653708039347702E-4</v>
      </c>
      <c r="BE156" s="39">
        <f t="shared" si="53"/>
        <v>4.9950112502992225E-4</v>
      </c>
      <c r="BF156" s="18">
        <f>Measures!$C$3</f>
        <v>8</v>
      </c>
      <c r="BG156" s="41">
        <f>Measures!$C$4</f>
        <v>0.1</v>
      </c>
      <c r="BH156" s="41">
        <v>0.06</v>
      </c>
      <c r="BI156" s="18">
        <f>VLOOKUP(D156,Measures!$B$6:$C$21,2,FALSE)</f>
        <v>30</v>
      </c>
      <c r="BJ156" s="18">
        <f>Measures!$C$22</f>
        <v>44</v>
      </c>
      <c r="BK156" s="18">
        <f>Measures!$C$23</f>
        <v>19</v>
      </c>
      <c r="BL156" s="18">
        <f>Measures!$C$24</f>
        <v>13</v>
      </c>
      <c r="BM156" s="18">
        <f>Measures!$C$26</f>
        <v>0.32</v>
      </c>
      <c r="BN156" s="18">
        <f>Measures!$D$26</f>
        <v>0.25</v>
      </c>
      <c r="BO156" s="18">
        <f>Measures!$C$27</f>
        <v>14</v>
      </c>
      <c r="BP156" s="18">
        <f>Measures!$C$28</f>
        <v>15</v>
      </c>
      <c r="BQ156" s="88">
        <f>Measures!$C$29</f>
        <v>92</v>
      </c>
      <c r="BR156" s="88">
        <f>Measures!$C$30</f>
        <v>95</v>
      </c>
      <c r="BS156" s="88">
        <f>Measures!$C$31</f>
        <v>70</v>
      </c>
      <c r="BT156" s="64" t="str">
        <f>Code!$M$204</f>
        <v>EF 200</v>
      </c>
      <c r="BU156" s="64" t="str">
        <f>Code!$M$207</f>
        <v>EF 67</v>
      </c>
      <c r="BV156" s="64" t="str">
        <f>Code!$M$208</f>
        <v>EF 70</v>
      </c>
      <c r="BW156" s="64" t="str">
        <f>Code!$M$205</f>
        <v>EF 82</v>
      </c>
      <c r="BX156" s="64" t="s">
        <v>363</v>
      </c>
      <c r="BY156" s="64" t="s">
        <v>239</v>
      </c>
      <c r="BZ156" s="64" t="s">
        <v>240</v>
      </c>
      <c r="CA156" s="64"/>
      <c r="CB156" s="64"/>
      <c r="CC156" s="64"/>
      <c r="CD156" s="64"/>
      <c r="CE156" s="64"/>
      <c r="CF156" s="64"/>
      <c r="CG156" s="64"/>
      <c r="CH156" s="64"/>
      <c r="CI156" s="64"/>
      <c r="CJ156" s="64"/>
      <c r="CK156" s="64"/>
      <c r="CL156" s="64"/>
      <c r="CM156" s="18"/>
      <c r="CN156" s="18"/>
    </row>
    <row r="157" spans="1:92" ht="14.4" x14ac:dyDescent="0.3">
      <c r="A157" s="19" t="s">
        <v>95</v>
      </c>
      <c r="B157" s="31" t="s">
        <v>85</v>
      </c>
      <c r="C157" s="19" t="s">
        <v>71</v>
      </c>
      <c r="D157" s="19">
        <v>2</v>
      </c>
      <c r="E157" s="19">
        <f>VLOOKUP(D157,Lists!$B$3:$C$18,2,FALSE)</f>
        <v>4</v>
      </c>
      <c r="F157" s="19">
        <v>1</v>
      </c>
      <c r="G157" s="19" t="s">
        <v>67</v>
      </c>
      <c r="H157" s="23">
        <v>1810</v>
      </c>
      <c r="I157" s="37">
        <v>0.11502100840336134</v>
      </c>
      <c r="J157" s="36">
        <v>5.1608452609801366E-4</v>
      </c>
      <c r="K157" s="36">
        <f t="shared" si="38"/>
        <v>5.1608452609801366E-4</v>
      </c>
      <c r="L157" s="23">
        <v>3.67</v>
      </c>
      <c r="M157" s="35">
        <v>0.26</v>
      </c>
      <c r="N157" s="35">
        <f t="shared" si="39"/>
        <v>0.26</v>
      </c>
      <c r="O157" s="38">
        <v>13.868421052631579</v>
      </c>
      <c r="P157" s="38">
        <f t="shared" si="40"/>
        <v>13.868421052631579</v>
      </c>
      <c r="Q157" s="38">
        <v>5.9551821</v>
      </c>
      <c r="R157" s="38">
        <v>10.254943899018233</v>
      </c>
      <c r="S157" s="23">
        <v>0.82</v>
      </c>
      <c r="T157" s="23">
        <v>0.79</v>
      </c>
      <c r="U157" s="23">
        <v>10</v>
      </c>
      <c r="V157" s="23">
        <f t="shared" si="41"/>
        <v>10</v>
      </c>
      <c r="W157" s="23">
        <v>78</v>
      </c>
      <c r="X157" s="23">
        <f t="shared" si="42"/>
        <v>78</v>
      </c>
      <c r="Y157" s="23">
        <v>62</v>
      </c>
      <c r="Z157" s="23" t="str">
        <f>Code!$K$204</f>
        <v>EF 86</v>
      </c>
      <c r="AA157" s="23" t="str">
        <f>Code!$K$207</f>
        <v>EF 57</v>
      </c>
      <c r="AB157" s="23" t="str">
        <f>Code!$K$208</f>
        <v>EF 57</v>
      </c>
      <c r="AC157" s="23" t="str">
        <f>Code!$K$205</f>
        <v>EF 57</v>
      </c>
      <c r="AD157" s="23" t="s">
        <v>237</v>
      </c>
      <c r="AE157" s="23" t="s">
        <v>237</v>
      </c>
      <c r="AF157" s="23" t="s">
        <v>237</v>
      </c>
      <c r="AG157" s="39">
        <f t="shared" si="37"/>
        <v>5.1608452609801366E-4</v>
      </c>
      <c r="AH157" s="39">
        <f t="shared" si="43"/>
        <v>5.1608452609801366E-4</v>
      </c>
      <c r="AI157" s="18">
        <f t="shared" si="44"/>
        <v>3.67</v>
      </c>
      <c r="AJ157" s="41">
        <f>Code!$B$23</f>
        <v>0.15</v>
      </c>
      <c r="AK157" s="41">
        <f t="shared" si="45"/>
        <v>0.15</v>
      </c>
      <c r="AL157" s="110">
        <f t="shared" si="46"/>
        <v>13.868421052631579</v>
      </c>
      <c r="AM157" s="110">
        <f t="shared" si="47"/>
        <v>13.868421052631579</v>
      </c>
      <c r="AN157" s="110">
        <f t="shared" si="48"/>
        <v>5.9551821</v>
      </c>
      <c r="AO157" s="110">
        <f t="shared" si="49"/>
        <v>10.254943899018233</v>
      </c>
      <c r="AP157" s="18">
        <f>VLOOKUP(D157,Code!$B$92:$D$107,2,FALSE)</f>
        <v>0.32</v>
      </c>
      <c r="AQ157" s="18">
        <f>VLOOKUP(E157,Code!$B$92:$D$107,3,FALSE)</f>
        <v>0.25</v>
      </c>
      <c r="AR157" s="18">
        <f>Code!$C$132</f>
        <v>14</v>
      </c>
      <c r="AS157" s="18">
        <f t="shared" si="50"/>
        <v>14</v>
      </c>
      <c r="AT157" s="88">
        <f>Code!$C$189</f>
        <v>80</v>
      </c>
      <c r="AU157" s="88">
        <f t="shared" si="51"/>
        <v>80</v>
      </c>
      <c r="AV157" s="88">
        <f>Code!$C$198</f>
        <v>66</v>
      </c>
      <c r="AW157" s="18" t="str">
        <f>Code!$L$204</f>
        <v>EF 95</v>
      </c>
      <c r="AX157" s="64" t="str">
        <f>Code!$L$207</f>
        <v>EF 60</v>
      </c>
      <c r="AY157" s="64" t="str">
        <f>Code!$L$208</f>
        <v>EF 60</v>
      </c>
      <c r="AZ157" s="64" t="str">
        <f>Code!$L$205</f>
        <v>EF 62</v>
      </c>
      <c r="BA157" s="23" t="s">
        <v>237</v>
      </c>
      <c r="BB157" s="23" t="s">
        <v>237</v>
      </c>
      <c r="BC157" s="23" t="s">
        <v>237</v>
      </c>
      <c r="BD157" s="39">
        <f t="shared" si="52"/>
        <v>4.3867184718331158E-4</v>
      </c>
      <c r="BE157" s="39">
        <f t="shared" si="53"/>
        <v>3.6125916826860955E-4</v>
      </c>
      <c r="BF157" s="18">
        <f>Measures!$C$3</f>
        <v>8</v>
      </c>
      <c r="BG157" s="41">
        <f>Measures!$C$4</f>
        <v>0.1</v>
      </c>
      <c r="BH157" s="41">
        <v>0.06</v>
      </c>
      <c r="BI157" s="18">
        <f>VLOOKUP(D157,Measures!$B$6:$C$21,2,FALSE)</f>
        <v>30</v>
      </c>
      <c r="BJ157" s="18">
        <f>Measures!$C$22</f>
        <v>44</v>
      </c>
      <c r="BK157" s="18">
        <f>Measures!$C$23</f>
        <v>19</v>
      </c>
      <c r="BL157" s="18">
        <f>Measures!$C$24</f>
        <v>13</v>
      </c>
      <c r="BM157" s="18">
        <f>Measures!$C$26</f>
        <v>0.32</v>
      </c>
      <c r="BN157" s="18">
        <f>Measures!$D$26</f>
        <v>0.25</v>
      </c>
      <c r="BO157" s="18">
        <f>Measures!$C$27</f>
        <v>14</v>
      </c>
      <c r="BP157" s="18">
        <f>Measures!$C$28</f>
        <v>15</v>
      </c>
      <c r="BQ157" s="88">
        <f>Measures!$C$29</f>
        <v>92</v>
      </c>
      <c r="BR157" s="88">
        <f>Measures!$C$30</f>
        <v>95</v>
      </c>
      <c r="BS157" s="88">
        <f>Measures!$C$31</f>
        <v>70</v>
      </c>
      <c r="BT157" s="64" t="str">
        <f>Code!$M$204</f>
        <v>EF 200</v>
      </c>
      <c r="BU157" s="64" t="str">
        <f>Code!$M$207</f>
        <v>EF 67</v>
      </c>
      <c r="BV157" s="64" t="str">
        <f>Code!$M$208</f>
        <v>EF 70</v>
      </c>
      <c r="BW157" s="64" t="str">
        <f>Code!$M$205</f>
        <v>EF 82</v>
      </c>
      <c r="BX157" s="64" t="s">
        <v>363</v>
      </c>
      <c r="BY157" s="64" t="s">
        <v>239</v>
      </c>
      <c r="BZ157" s="64" t="s">
        <v>240</v>
      </c>
      <c r="CA157" s="64"/>
      <c r="CB157" s="64"/>
      <c r="CC157" s="64"/>
      <c r="CD157" s="64"/>
      <c r="CE157" s="64"/>
      <c r="CF157" s="64"/>
      <c r="CG157" s="64"/>
      <c r="CH157" s="64"/>
      <c r="CI157" s="64"/>
      <c r="CJ157" s="64"/>
      <c r="CK157" s="64"/>
      <c r="CL157" s="64"/>
      <c r="CM157" s="18"/>
      <c r="CN157" s="18"/>
    </row>
    <row r="158" spans="1:92" ht="14.4" x14ac:dyDescent="0.3">
      <c r="A158" s="19" t="s">
        <v>95</v>
      </c>
      <c r="B158" s="31" t="s">
        <v>85</v>
      </c>
      <c r="C158" s="19" t="s">
        <v>71</v>
      </c>
      <c r="D158" s="19">
        <v>2</v>
      </c>
      <c r="E158" s="19">
        <f>VLOOKUP(D158,Lists!$B$3:$C$18,2,FALSE)</f>
        <v>4</v>
      </c>
      <c r="F158" s="19">
        <v>2</v>
      </c>
      <c r="G158" s="19" t="s">
        <v>67</v>
      </c>
      <c r="H158" s="23">
        <v>2400</v>
      </c>
      <c r="I158" s="37">
        <v>0.11502100840336134</v>
      </c>
      <c r="J158" s="36">
        <v>5.1608452609801366E-4</v>
      </c>
      <c r="K158" s="36">
        <f t="shared" si="38"/>
        <v>5.1608452609801366E-4</v>
      </c>
      <c r="L158" s="23">
        <v>3.67</v>
      </c>
      <c r="M158" s="35">
        <v>0.26</v>
      </c>
      <c r="N158" s="35">
        <f t="shared" si="39"/>
        <v>0.26</v>
      </c>
      <c r="O158" s="38">
        <v>13.868421052631579</v>
      </c>
      <c r="P158" s="38">
        <f t="shared" si="40"/>
        <v>13.868421052631579</v>
      </c>
      <c r="Q158" s="38">
        <v>5.9551821</v>
      </c>
      <c r="R158" s="38">
        <v>10.254943899018233</v>
      </c>
      <c r="S158" s="23">
        <v>0.82</v>
      </c>
      <c r="T158" s="23">
        <v>0.79</v>
      </c>
      <c r="U158" s="23">
        <v>10</v>
      </c>
      <c r="V158" s="23">
        <f t="shared" si="41"/>
        <v>10</v>
      </c>
      <c r="W158" s="23">
        <v>78</v>
      </c>
      <c r="X158" s="23">
        <f t="shared" si="42"/>
        <v>78</v>
      </c>
      <c r="Y158" s="23">
        <v>62</v>
      </c>
      <c r="Z158" s="23" t="str">
        <f>Code!$K$204</f>
        <v>EF 86</v>
      </c>
      <c r="AA158" s="23" t="str">
        <f>Code!$K$207</f>
        <v>EF 57</v>
      </c>
      <c r="AB158" s="23" t="str">
        <f>Code!$K$208</f>
        <v>EF 57</v>
      </c>
      <c r="AC158" s="23" t="str">
        <f>Code!$K$205</f>
        <v>EF 57</v>
      </c>
      <c r="AD158" s="23" t="s">
        <v>237</v>
      </c>
      <c r="AE158" s="23" t="s">
        <v>237</v>
      </c>
      <c r="AF158" s="23" t="s">
        <v>237</v>
      </c>
      <c r="AG158" s="39">
        <f t="shared" si="37"/>
        <v>5.1608452609801366E-4</v>
      </c>
      <c r="AH158" s="39">
        <f t="shared" si="43"/>
        <v>5.1608452609801366E-4</v>
      </c>
      <c r="AI158" s="18">
        <f t="shared" si="44"/>
        <v>3.67</v>
      </c>
      <c r="AJ158" s="41">
        <f>Code!$B$23</f>
        <v>0.15</v>
      </c>
      <c r="AK158" s="41">
        <f t="shared" si="45"/>
        <v>0.15</v>
      </c>
      <c r="AL158" s="110">
        <f t="shared" si="46"/>
        <v>13.868421052631579</v>
      </c>
      <c r="AM158" s="110">
        <f t="shared" si="47"/>
        <v>13.868421052631579</v>
      </c>
      <c r="AN158" s="110">
        <f t="shared" si="48"/>
        <v>5.9551821</v>
      </c>
      <c r="AO158" s="110">
        <f t="shared" si="49"/>
        <v>10.254943899018233</v>
      </c>
      <c r="AP158" s="18">
        <f>VLOOKUP(D158,Code!$B$92:$D$107,2,FALSE)</f>
        <v>0.32</v>
      </c>
      <c r="AQ158" s="18">
        <f>VLOOKUP(E158,Code!$B$92:$D$107,3,FALSE)</f>
        <v>0.25</v>
      </c>
      <c r="AR158" s="18">
        <f>Code!$C$132</f>
        <v>14</v>
      </c>
      <c r="AS158" s="18">
        <f t="shared" si="50"/>
        <v>14</v>
      </c>
      <c r="AT158" s="88">
        <f>Code!$C$189</f>
        <v>80</v>
      </c>
      <c r="AU158" s="88">
        <f t="shared" si="51"/>
        <v>80</v>
      </c>
      <c r="AV158" s="88">
        <f>Code!$C$198</f>
        <v>66</v>
      </c>
      <c r="AW158" s="18" t="str">
        <f>Code!$L$204</f>
        <v>EF 95</v>
      </c>
      <c r="AX158" s="64" t="str">
        <f>Code!$L$207</f>
        <v>EF 60</v>
      </c>
      <c r="AY158" s="64" t="str">
        <f>Code!$L$208</f>
        <v>EF 60</v>
      </c>
      <c r="AZ158" s="64" t="str">
        <f>Code!$L$205</f>
        <v>EF 62</v>
      </c>
      <c r="BA158" s="23" t="s">
        <v>237</v>
      </c>
      <c r="BB158" s="23" t="s">
        <v>237</v>
      </c>
      <c r="BC158" s="23" t="s">
        <v>237</v>
      </c>
      <c r="BD158" s="39">
        <f t="shared" si="52"/>
        <v>4.3867184718331158E-4</v>
      </c>
      <c r="BE158" s="39">
        <f t="shared" si="53"/>
        <v>3.6125916826860955E-4</v>
      </c>
      <c r="BF158" s="18">
        <f>Measures!$C$3</f>
        <v>8</v>
      </c>
      <c r="BG158" s="41">
        <f>Measures!$C$4</f>
        <v>0.1</v>
      </c>
      <c r="BH158" s="41">
        <v>0.06</v>
      </c>
      <c r="BI158" s="18">
        <f>VLOOKUP(D158,Measures!$B$6:$C$21,2,FALSE)</f>
        <v>30</v>
      </c>
      <c r="BJ158" s="18">
        <f>Measures!$C$22</f>
        <v>44</v>
      </c>
      <c r="BK158" s="18">
        <f>Measures!$C$23</f>
        <v>19</v>
      </c>
      <c r="BL158" s="18">
        <f>Measures!$C$24</f>
        <v>13</v>
      </c>
      <c r="BM158" s="18">
        <f>Measures!$C$26</f>
        <v>0.32</v>
      </c>
      <c r="BN158" s="18">
        <f>Measures!$D$26</f>
        <v>0.25</v>
      </c>
      <c r="BO158" s="18">
        <f>Measures!$C$27</f>
        <v>14</v>
      </c>
      <c r="BP158" s="18">
        <f>Measures!$C$28</f>
        <v>15</v>
      </c>
      <c r="BQ158" s="88">
        <f>Measures!$C$29</f>
        <v>92</v>
      </c>
      <c r="BR158" s="88">
        <f>Measures!$C$30</f>
        <v>95</v>
      </c>
      <c r="BS158" s="88">
        <f>Measures!$C$31</f>
        <v>70</v>
      </c>
      <c r="BT158" s="64" t="str">
        <f>Code!$M$204</f>
        <v>EF 200</v>
      </c>
      <c r="BU158" s="64" t="str">
        <f>Code!$M$207</f>
        <v>EF 67</v>
      </c>
      <c r="BV158" s="64" t="str">
        <f>Code!$M$208</f>
        <v>EF 70</v>
      </c>
      <c r="BW158" s="64" t="str">
        <f>Code!$M$205</f>
        <v>EF 82</v>
      </c>
      <c r="BX158" s="64" t="s">
        <v>363</v>
      </c>
      <c r="BY158" s="64" t="s">
        <v>239</v>
      </c>
      <c r="BZ158" s="64" t="s">
        <v>240</v>
      </c>
      <c r="CA158" s="64"/>
      <c r="CB158" s="64"/>
      <c r="CC158" s="64"/>
      <c r="CD158" s="64"/>
      <c r="CE158" s="64"/>
      <c r="CF158" s="64"/>
      <c r="CG158" s="64"/>
      <c r="CH158" s="64"/>
      <c r="CI158" s="64"/>
      <c r="CJ158" s="64"/>
      <c r="CK158" s="64"/>
      <c r="CL158" s="64"/>
      <c r="CM158" s="18"/>
      <c r="CN158" s="18"/>
    </row>
    <row r="159" spans="1:92" ht="14.4" x14ac:dyDescent="0.3">
      <c r="A159" s="19" t="s">
        <v>22</v>
      </c>
      <c r="B159" s="31" t="s">
        <v>85</v>
      </c>
      <c r="C159" s="19" t="s">
        <v>71</v>
      </c>
      <c r="D159" s="19">
        <v>2</v>
      </c>
      <c r="E159" s="19">
        <f>VLOOKUP(D159,Lists!$B$3:$C$18,2,FALSE)</f>
        <v>4</v>
      </c>
      <c r="F159" s="19">
        <v>1</v>
      </c>
      <c r="G159" s="19" t="s">
        <v>67</v>
      </c>
      <c r="H159" s="23">
        <v>1810</v>
      </c>
      <c r="I159" s="37">
        <v>0.11502100840336134</v>
      </c>
      <c r="J159" s="36">
        <v>5.1608452609801366E-4</v>
      </c>
      <c r="K159" s="36">
        <f t="shared" si="38"/>
        <v>5.1608452609801366E-4</v>
      </c>
      <c r="L159" s="23">
        <v>3.67</v>
      </c>
      <c r="M159" s="35">
        <v>0.26</v>
      </c>
      <c r="N159" s="35">
        <f t="shared" si="39"/>
        <v>0.26</v>
      </c>
      <c r="O159" s="38">
        <v>13.868421052631579</v>
      </c>
      <c r="P159" s="38">
        <f t="shared" si="40"/>
        <v>13.868421052631579</v>
      </c>
      <c r="Q159" s="38">
        <v>5.9551821</v>
      </c>
      <c r="R159" s="38">
        <v>10.254943899018233</v>
      </c>
      <c r="S159" s="23">
        <v>0.82</v>
      </c>
      <c r="T159" s="23">
        <v>0.79</v>
      </c>
      <c r="U159" s="23">
        <v>10</v>
      </c>
      <c r="V159" s="23">
        <f t="shared" si="41"/>
        <v>10</v>
      </c>
      <c r="W159" s="23">
        <v>78</v>
      </c>
      <c r="X159" s="23">
        <f t="shared" si="42"/>
        <v>78</v>
      </c>
      <c r="Y159" s="23">
        <v>62</v>
      </c>
      <c r="Z159" s="23" t="str">
        <f>Code!$K$204</f>
        <v>EF 86</v>
      </c>
      <c r="AA159" s="23" t="str">
        <f>Code!$K$207</f>
        <v>EF 57</v>
      </c>
      <c r="AB159" s="23" t="str">
        <f>Code!$K$208</f>
        <v>EF 57</v>
      </c>
      <c r="AC159" s="23" t="str">
        <f>Code!$K$205</f>
        <v>EF 57</v>
      </c>
      <c r="AD159" s="23" t="s">
        <v>237</v>
      </c>
      <c r="AE159" s="23" t="s">
        <v>237</v>
      </c>
      <c r="AF159" s="23" t="s">
        <v>237</v>
      </c>
      <c r="AG159" s="39">
        <f t="shared" si="37"/>
        <v>5.1608452609801366E-4</v>
      </c>
      <c r="AH159" s="39">
        <f t="shared" si="43"/>
        <v>5.1608452609801366E-4</v>
      </c>
      <c r="AI159" s="18">
        <f t="shared" si="44"/>
        <v>3.67</v>
      </c>
      <c r="AJ159" s="41">
        <f>Code!$B$23</f>
        <v>0.15</v>
      </c>
      <c r="AK159" s="41">
        <f t="shared" si="45"/>
        <v>0.15</v>
      </c>
      <c r="AL159" s="110">
        <f t="shared" si="46"/>
        <v>13.868421052631579</v>
      </c>
      <c r="AM159" s="110">
        <f t="shared" si="47"/>
        <v>13.868421052631579</v>
      </c>
      <c r="AN159" s="110">
        <f t="shared" si="48"/>
        <v>5.9551821</v>
      </c>
      <c r="AO159" s="110">
        <f t="shared" si="49"/>
        <v>10.254943899018233</v>
      </c>
      <c r="AP159" s="18">
        <f>VLOOKUP(D159,Code!$B$92:$D$107,2,FALSE)</f>
        <v>0.32</v>
      </c>
      <c r="AQ159" s="18">
        <f>VLOOKUP(E159,Code!$B$92:$D$107,3,FALSE)</f>
        <v>0.25</v>
      </c>
      <c r="AR159" s="18">
        <f>Code!$C$132</f>
        <v>14</v>
      </c>
      <c r="AS159" s="18">
        <f t="shared" si="50"/>
        <v>14</v>
      </c>
      <c r="AT159" s="88">
        <f>Code!$C$189</f>
        <v>80</v>
      </c>
      <c r="AU159" s="88">
        <f t="shared" si="51"/>
        <v>80</v>
      </c>
      <c r="AV159" s="88">
        <f>Code!$C$198</f>
        <v>66</v>
      </c>
      <c r="AW159" s="18" t="str">
        <f>Code!$L$204</f>
        <v>EF 95</v>
      </c>
      <c r="AX159" s="64" t="str">
        <f>Code!$L$207</f>
        <v>EF 60</v>
      </c>
      <c r="AY159" s="64" t="str">
        <f>Code!$L$208</f>
        <v>EF 60</v>
      </c>
      <c r="AZ159" s="64" t="str">
        <f>Code!$L$205</f>
        <v>EF 62</v>
      </c>
      <c r="BA159" s="23" t="s">
        <v>237</v>
      </c>
      <c r="BB159" s="23" t="s">
        <v>237</v>
      </c>
      <c r="BC159" s="23" t="s">
        <v>237</v>
      </c>
      <c r="BD159" s="39">
        <f t="shared" si="52"/>
        <v>4.3867184718331158E-4</v>
      </c>
      <c r="BE159" s="39">
        <f t="shared" si="53"/>
        <v>3.6125916826860955E-4</v>
      </c>
      <c r="BF159" s="18">
        <f>Measures!$C$3</f>
        <v>8</v>
      </c>
      <c r="BG159" s="41">
        <f>Measures!$C$4</f>
        <v>0.1</v>
      </c>
      <c r="BH159" s="41">
        <v>0.06</v>
      </c>
      <c r="BI159" s="18">
        <f>VLOOKUP(D159,Measures!$B$6:$C$21,2,FALSE)</f>
        <v>30</v>
      </c>
      <c r="BJ159" s="18">
        <f>Measures!$C$22</f>
        <v>44</v>
      </c>
      <c r="BK159" s="18">
        <f>Measures!$C$23</f>
        <v>19</v>
      </c>
      <c r="BL159" s="18">
        <f>Measures!$C$24</f>
        <v>13</v>
      </c>
      <c r="BM159" s="18">
        <f>Measures!$C$26</f>
        <v>0.32</v>
      </c>
      <c r="BN159" s="18">
        <f>Measures!$D$26</f>
        <v>0.25</v>
      </c>
      <c r="BO159" s="18">
        <f>Measures!$C$27</f>
        <v>14</v>
      </c>
      <c r="BP159" s="18">
        <f>Measures!$C$28</f>
        <v>15</v>
      </c>
      <c r="BQ159" s="88">
        <f>Measures!$C$29</f>
        <v>92</v>
      </c>
      <c r="BR159" s="88">
        <f>Measures!$C$30</f>
        <v>95</v>
      </c>
      <c r="BS159" s="88">
        <f>Measures!$C$31</f>
        <v>70</v>
      </c>
      <c r="BT159" s="64" t="str">
        <f>Code!$M$204</f>
        <v>EF 200</v>
      </c>
      <c r="BU159" s="64" t="str">
        <f>Code!$M$207</f>
        <v>EF 67</v>
      </c>
      <c r="BV159" s="64" t="str">
        <f>Code!$M$208</f>
        <v>EF 70</v>
      </c>
      <c r="BW159" s="64" t="str">
        <f>Code!$M$205</f>
        <v>EF 82</v>
      </c>
      <c r="BX159" s="64" t="s">
        <v>363</v>
      </c>
      <c r="BY159" s="64" t="s">
        <v>239</v>
      </c>
      <c r="BZ159" s="64" t="s">
        <v>240</v>
      </c>
      <c r="CA159" s="64"/>
      <c r="CB159" s="64"/>
      <c r="CC159" s="64"/>
      <c r="CD159" s="64"/>
      <c r="CE159" s="64"/>
      <c r="CF159" s="64"/>
      <c r="CG159" s="64"/>
      <c r="CH159" s="64"/>
      <c r="CI159" s="64"/>
      <c r="CJ159" s="64"/>
      <c r="CK159" s="64"/>
      <c r="CL159" s="64"/>
      <c r="CM159" s="18"/>
      <c r="CN159" s="18"/>
    </row>
    <row r="160" spans="1:92" ht="14.4" x14ac:dyDescent="0.3">
      <c r="A160" s="19" t="s">
        <v>22</v>
      </c>
      <c r="B160" s="31" t="s">
        <v>85</v>
      </c>
      <c r="C160" s="19" t="s">
        <v>71</v>
      </c>
      <c r="D160" s="19">
        <v>2</v>
      </c>
      <c r="E160" s="19">
        <f>VLOOKUP(D160,Lists!$B$3:$C$18,2,FALSE)</f>
        <v>4</v>
      </c>
      <c r="F160" s="19">
        <v>2</v>
      </c>
      <c r="G160" s="19" t="s">
        <v>67</v>
      </c>
      <c r="H160" s="23">
        <v>2400</v>
      </c>
      <c r="I160" s="37">
        <v>0.11502100840336134</v>
      </c>
      <c r="J160" s="36">
        <v>5.1608452609801366E-4</v>
      </c>
      <c r="K160" s="36">
        <f t="shared" si="38"/>
        <v>5.1608452609801366E-4</v>
      </c>
      <c r="L160" s="23">
        <v>3.67</v>
      </c>
      <c r="M160" s="35">
        <v>0.26</v>
      </c>
      <c r="N160" s="35">
        <f t="shared" si="39"/>
        <v>0.26</v>
      </c>
      <c r="O160" s="38">
        <v>13.868421052631579</v>
      </c>
      <c r="P160" s="38">
        <f t="shared" si="40"/>
        <v>13.868421052631579</v>
      </c>
      <c r="Q160" s="38">
        <v>5.9551821</v>
      </c>
      <c r="R160" s="38">
        <v>10.254943899018233</v>
      </c>
      <c r="S160" s="23">
        <v>0.82</v>
      </c>
      <c r="T160" s="23">
        <v>0.79</v>
      </c>
      <c r="U160" s="23">
        <v>10</v>
      </c>
      <c r="V160" s="23">
        <f t="shared" si="41"/>
        <v>10</v>
      </c>
      <c r="W160" s="23">
        <v>78</v>
      </c>
      <c r="X160" s="23">
        <f t="shared" si="42"/>
        <v>78</v>
      </c>
      <c r="Y160" s="23">
        <v>62</v>
      </c>
      <c r="Z160" s="23" t="str">
        <f>Code!$K$204</f>
        <v>EF 86</v>
      </c>
      <c r="AA160" s="23" t="str">
        <f>Code!$K$207</f>
        <v>EF 57</v>
      </c>
      <c r="AB160" s="23" t="str">
        <f>Code!$K$208</f>
        <v>EF 57</v>
      </c>
      <c r="AC160" s="23" t="str">
        <f>Code!$K$205</f>
        <v>EF 57</v>
      </c>
      <c r="AD160" s="23" t="s">
        <v>237</v>
      </c>
      <c r="AE160" s="23" t="s">
        <v>237</v>
      </c>
      <c r="AF160" s="23" t="s">
        <v>237</v>
      </c>
      <c r="AG160" s="39">
        <f t="shared" si="37"/>
        <v>5.1608452609801366E-4</v>
      </c>
      <c r="AH160" s="39">
        <f t="shared" si="43"/>
        <v>5.1608452609801366E-4</v>
      </c>
      <c r="AI160" s="18">
        <f t="shared" si="44"/>
        <v>3.67</v>
      </c>
      <c r="AJ160" s="41">
        <f>Code!$B$23</f>
        <v>0.15</v>
      </c>
      <c r="AK160" s="41">
        <f t="shared" si="45"/>
        <v>0.15</v>
      </c>
      <c r="AL160" s="110">
        <f t="shared" si="46"/>
        <v>13.868421052631579</v>
      </c>
      <c r="AM160" s="110">
        <f t="shared" si="47"/>
        <v>13.868421052631579</v>
      </c>
      <c r="AN160" s="110">
        <f t="shared" si="48"/>
        <v>5.9551821</v>
      </c>
      <c r="AO160" s="110">
        <f t="shared" si="49"/>
        <v>10.254943899018233</v>
      </c>
      <c r="AP160" s="18">
        <f>VLOOKUP(D160,Code!$B$92:$D$107,2,FALSE)</f>
        <v>0.32</v>
      </c>
      <c r="AQ160" s="18">
        <f>VLOOKUP(E160,Code!$B$92:$D$107,3,FALSE)</f>
        <v>0.25</v>
      </c>
      <c r="AR160" s="18">
        <f>Code!$C$132</f>
        <v>14</v>
      </c>
      <c r="AS160" s="18">
        <f t="shared" si="50"/>
        <v>14</v>
      </c>
      <c r="AT160" s="88">
        <f>Code!$C$189</f>
        <v>80</v>
      </c>
      <c r="AU160" s="88">
        <f t="shared" si="51"/>
        <v>80</v>
      </c>
      <c r="AV160" s="88">
        <f>Code!$C$198</f>
        <v>66</v>
      </c>
      <c r="AW160" s="18" t="str">
        <f>Code!$L$204</f>
        <v>EF 95</v>
      </c>
      <c r="AX160" s="64" t="str">
        <f>Code!$L$207</f>
        <v>EF 60</v>
      </c>
      <c r="AY160" s="64" t="str">
        <f>Code!$L$208</f>
        <v>EF 60</v>
      </c>
      <c r="AZ160" s="64" t="str">
        <f>Code!$L$205</f>
        <v>EF 62</v>
      </c>
      <c r="BA160" s="23" t="s">
        <v>237</v>
      </c>
      <c r="BB160" s="23" t="s">
        <v>237</v>
      </c>
      <c r="BC160" s="23" t="s">
        <v>237</v>
      </c>
      <c r="BD160" s="39">
        <f t="shared" si="52"/>
        <v>4.3867184718331158E-4</v>
      </c>
      <c r="BE160" s="39">
        <f t="shared" si="53"/>
        <v>3.6125916826860955E-4</v>
      </c>
      <c r="BF160" s="18">
        <f>Measures!$C$3</f>
        <v>8</v>
      </c>
      <c r="BG160" s="41">
        <f>Measures!$C$4</f>
        <v>0.1</v>
      </c>
      <c r="BH160" s="41">
        <v>0.06</v>
      </c>
      <c r="BI160" s="18">
        <f>VLOOKUP(D160,Measures!$B$6:$C$21,2,FALSE)</f>
        <v>30</v>
      </c>
      <c r="BJ160" s="18">
        <f>Measures!$C$22</f>
        <v>44</v>
      </c>
      <c r="BK160" s="18">
        <f>Measures!$C$23</f>
        <v>19</v>
      </c>
      <c r="BL160" s="18">
        <f>Measures!$C$24</f>
        <v>13</v>
      </c>
      <c r="BM160" s="18">
        <f>Measures!$C$26</f>
        <v>0.32</v>
      </c>
      <c r="BN160" s="18">
        <f>Measures!$D$26</f>
        <v>0.25</v>
      </c>
      <c r="BO160" s="18">
        <f>Measures!$C$27</f>
        <v>14</v>
      </c>
      <c r="BP160" s="18">
        <f>Measures!$C$28</f>
        <v>15</v>
      </c>
      <c r="BQ160" s="88">
        <f>Measures!$C$29</f>
        <v>92</v>
      </c>
      <c r="BR160" s="88">
        <f>Measures!$C$30</f>
        <v>95</v>
      </c>
      <c r="BS160" s="88">
        <f>Measures!$C$31</f>
        <v>70</v>
      </c>
      <c r="BT160" s="64" t="str">
        <f>Code!$M$204</f>
        <v>EF 200</v>
      </c>
      <c r="BU160" s="64" t="str">
        <f>Code!$M$207</f>
        <v>EF 67</v>
      </c>
      <c r="BV160" s="64" t="str">
        <f>Code!$M$208</f>
        <v>EF 70</v>
      </c>
      <c r="BW160" s="64" t="str">
        <f>Code!$M$205</f>
        <v>EF 82</v>
      </c>
      <c r="BX160" s="64" t="s">
        <v>363</v>
      </c>
      <c r="BY160" s="64" t="s">
        <v>239</v>
      </c>
      <c r="BZ160" s="64" t="s">
        <v>240</v>
      </c>
      <c r="CA160" s="64"/>
      <c r="CB160" s="64"/>
      <c r="CC160" s="64"/>
      <c r="CD160" s="64"/>
      <c r="CE160" s="64"/>
      <c r="CF160" s="64"/>
      <c r="CG160" s="64"/>
      <c r="CH160" s="64"/>
      <c r="CI160" s="64"/>
      <c r="CJ160" s="64"/>
      <c r="CK160" s="64"/>
      <c r="CL160" s="64"/>
      <c r="CM160" s="18"/>
      <c r="CN160" s="18"/>
    </row>
    <row r="161" spans="1:92" ht="14.4" x14ac:dyDescent="0.3">
      <c r="A161" s="19" t="s">
        <v>95</v>
      </c>
      <c r="B161" s="31" t="s">
        <v>85</v>
      </c>
      <c r="C161" s="19" t="s">
        <v>87</v>
      </c>
      <c r="D161" s="19">
        <v>2</v>
      </c>
      <c r="E161" s="19">
        <f>VLOOKUP(D161,Lists!$B$3:$C$18,2,FALSE)</f>
        <v>4</v>
      </c>
      <c r="F161" s="19">
        <v>1</v>
      </c>
      <c r="G161" s="19" t="s">
        <v>67</v>
      </c>
      <c r="H161" s="23">
        <v>1810</v>
      </c>
      <c r="I161" s="37">
        <v>0.11502100840336134</v>
      </c>
      <c r="J161" s="36">
        <v>5.1608452609801366E-4</v>
      </c>
      <c r="K161" s="36">
        <f t="shared" si="38"/>
        <v>5.1608452609801366E-4</v>
      </c>
      <c r="L161" s="23">
        <v>3.67</v>
      </c>
      <c r="M161" s="35">
        <v>0.26</v>
      </c>
      <c r="N161" s="35">
        <f t="shared" si="39"/>
        <v>0.26</v>
      </c>
      <c r="O161" s="38">
        <v>13.868421052631579</v>
      </c>
      <c r="P161" s="38">
        <f t="shared" si="40"/>
        <v>13.868421052631579</v>
      </c>
      <c r="Q161" s="38">
        <v>5.9551821</v>
      </c>
      <c r="R161" s="38">
        <v>10.254943899018233</v>
      </c>
      <c r="S161" s="23">
        <v>0.82</v>
      </c>
      <c r="T161" s="23">
        <v>0.79</v>
      </c>
      <c r="U161" s="23">
        <v>10</v>
      </c>
      <c r="V161" s="23">
        <f t="shared" si="41"/>
        <v>10</v>
      </c>
      <c r="W161" s="23">
        <v>78</v>
      </c>
      <c r="X161" s="23">
        <f t="shared" si="42"/>
        <v>78</v>
      </c>
      <c r="Y161" s="23">
        <v>62</v>
      </c>
      <c r="Z161" s="23" t="str">
        <f>Code!$K$204</f>
        <v>EF 86</v>
      </c>
      <c r="AA161" s="23" t="str">
        <f>Code!$K$207</f>
        <v>EF 57</v>
      </c>
      <c r="AB161" s="23" t="str">
        <f>Code!$K$208</f>
        <v>EF 57</v>
      </c>
      <c r="AC161" s="23" t="str">
        <f>Code!$K$205</f>
        <v>EF 57</v>
      </c>
      <c r="AD161" s="23" t="s">
        <v>237</v>
      </c>
      <c r="AE161" s="23" t="s">
        <v>237</v>
      </c>
      <c r="AF161" s="23" t="s">
        <v>237</v>
      </c>
      <c r="AG161" s="39">
        <f t="shared" si="37"/>
        <v>5.1608452609801366E-4</v>
      </c>
      <c r="AH161" s="39">
        <f t="shared" si="43"/>
        <v>5.1608452609801366E-4</v>
      </c>
      <c r="AI161" s="18">
        <f t="shared" si="44"/>
        <v>3.67</v>
      </c>
      <c r="AJ161" s="41">
        <f>Code!$B$23</f>
        <v>0.15</v>
      </c>
      <c r="AK161" s="41">
        <f t="shared" si="45"/>
        <v>0.15</v>
      </c>
      <c r="AL161" s="110">
        <f t="shared" si="46"/>
        <v>13.868421052631579</v>
      </c>
      <c r="AM161" s="110">
        <f t="shared" si="47"/>
        <v>13.868421052631579</v>
      </c>
      <c r="AN161" s="110">
        <f t="shared" si="48"/>
        <v>5.9551821</v>
      </c>
      <c r="AO161" s="110">
        <f t="shared" si="49"/>
        <v>10.254943899018233</v>
      </c>
      <c r="AP161" s="18">
        <f>VLOOKUP(D161,Code!$B$92:$D$107,2,FALSE)</f>
        <v>0.32</v>
      </c>
      <c r="AQ161" s="18">
        <f>VLOOKUP(E161,Code!$B$92:$D$107,3,FALSE)</f>
        <v>0.25</v>
      </c>
      <c r="AR161" s="18">
        <f>Code!$C$132</f>
        <v>14</v>
      </c>
      <c r="AS161" s="18">
        <f t="shared" si="50"/>
        <v>14</v>
      </c>
      <c r="AT161" s="88">
        <f>Code!$C$189</f>
        <v>80</v>
      </c>
      <c r="AU161" s="88">
        <f t="shared" si="51"/>
        <v>80</v>
      </c>
      <c r="AV161" s="88">
        <f>Code!$C$198</f>
        <v>66</v>
      </c>
      <c r="AW161" s="18" t="str">
        <f>Code!$L$204</f>
        <v>EF 95</v>
      </c>
      <c r="AX161" s="64" t="str">
        <f>Code!$L$207</f>
        <v>EF 60</v>
      </c>
      <c r="AY161" s="64" t="str">
        <f>Code!$L$208</f>
        <v>EF 60</v>
      </c>
      <c r="AZ161" s="64" t="str">
        <f>Code!$L$205</f>
        <v>EF 62</v>
      </c>
      <c r="BA161" s="23" t="s">
        <v>237</v>
      </c>
      <c r="BB161" s="23" t="s">
        <v>237</v>
      </c>
      <c r="BC161" s="23" t="s">
        <v>237</v>
      </c>
      <c r="BD161" s="39">
        <f t="shared" si="52"/>
        <v>4.3867184718331158E-4</v>
      </c>
      <c r="BE161" s="39">
        <f t="shared" si="53"/>
        <v>3.6125916826860955E-4</v>
      </c>
      <c r="BF161" s="18">
        <f>Measures!$C$3</f>
        <v>8</v>
      </c>
      <c r="BG161" s="41">
        <f>Measures!$C$4</f>
        <v>0.1</v>
      </c>
      <c r="BH161" s="41">
        <v>0.06</v>
      </c>
      <c r="BI161" s="18">
        <f>VLOOKUP(D161,Measures!$B$6:$C$21,2,FALSE)</f>
        <v>30</v>
      </c>
      <c r="BJ161" s="18">
        <f>Measures!$C$22</f>
        <v>44</v>
      </c>
      <c r="BK161" s="18">
        <f>Measures!$C$23</f>
        <v>19</v>
      </c>
      <c r="BL161" s="18">
        <f>Measures!$C$24</f>
        <v>13</v>
      </c>
      <c r="BM161" s="18">
        <f>Measures!$C$26</f>
        <v>0.32</v>
      </c>
      <c r="BN161" s="18">
        <f>Measures!$D$26</f>
        <v>0.25</v>
      </c>
      <c r="BO161" s="18">
        <f>Measures!$C$27</f>
        <v>14</v>
      </c>
      <c r="BP161" s="18">
        <f>Measures!$C$28</f>
        <v>15</v>
      </c>
      <c r="BQ161" s="88">
        <f>Measures!$C$29</f>
        <v>92</v>
      </c>
      <c r="BR161" s="88">
        <f>Measures!$C$30</f>
        <v>95</v>
      </c>
      <c r="BS161" s="88">
        <f>Measures!$C$31</f>
        <v>70</v>
      </c>
      <c r="BT161" s="64" t="str">
        <f>Code!$M$204</f>
        <v>EF 200</v>
      </c>
      <c r="BU161" s="64" t="str">
        <f>Code!$M$207</f>
        <v>EF 67</v>
      </c>
      <c r="BV161" s="64" t="str">
        <f>Code!$M$208</f>
        <v>EF 70</v>
      </c>
      <c r="BW161" s="64" t="str">
        <f>Code!$M$205</f>
        <v>EF 82</v>
      </c>
      <c r="BX161" s="64" t="s">
        <v>363</v>
      </c>
      <c r="BY161" s="64" t="s">
        <v>239</v>
      </c>
      <c r="BZ161" s="64" t="s">
        <v>240</v>
      </c>
      <c r="CA161" s="64"/>
      <c r="CB161" s="64"/>
      <c r="CC161" s="64"/>
      <c r="CD161" s="64"/>
      <c r="CE161" s="64"/>
      <c r="CF161" s="64"/>
      <c r="CG161" s="64"/>
      <c r="CH161" s="64"/>
      <c r="CI161" s="64"/>
      <c r="CJ161" s="64"/>
      <c r="CK161" s="64"/>
      <c r="CL161" s="64"/>
      <c r="CM161" s="18"/>
      <c r="CN161" s="18"/>
    </row>
    <row r="162" spans="1:92" ht="14.4" x14ac:dyDescent="0.3">
      <c r="A162" s="19" t="s">
        <v>95</v>
      </c>
      <c r="B162" s="31" t="s">
        <v>85</v>
      </c>
      <c r="C162" s="19" t="s">
        <v>87</v>
      </c>
      <c r="D162" s="19">
        <v>2</v>
      </c>
      <c r="E162" s="19">
        <f>VLOOKUP(D162,Lists!$B$3:$C$18,2,FALSE)</f>
        <v>4</v>
      </c>
      <c r="F162" s="19">
        <v>2</v>
      </c>
      <c r="G162" s="19" t="s">
        <v>67</v>
      </c>
      <c r="H162" s="23">
        <v>2400</v>
      </c>
      <c r="I162" s="37">
        <v>0.11502100840336134</v>
      </c>
      <c r="J162" s="36">
        <v>5.1608452609801366E-4</v>
      </c>
      <c r="K162" s="36">
        <f t="shared" si="38"/>
        <v>5.1608452609801366E-4</v>
      </c>
      <c r="L162" s="23">
        <v>3.67</v>
      </c>
      <c r="M162" s="35">
        <v>0.26</v>
      </c>
      <c r="N162" s="35">
        <f t="shared" si="39"/>
        <v>0.26</v>
      </c>
      <c r="O162" s="38">
        <v>13.868421052631579</v>
      </c>
      <c r="P162" s="38">
        <f t="shared" si="40"/>
        <v>13.868421052631579</v>
      </c>
      <c r="Q162" s="38">
        <v>5.9551821</v>
      </c>
      <c r="R162" s="38">
        <v>10.254943899018233</v>
      </c>
      <c r="S162" s="23">
        <v>0.82</v>
      </c>
      <c r="T162" s="23">
        <v>0.79</v>
      </c>
      <c r="U162" s="23">
        <v>10</v>
      </c>
      <c r="V162" s="23">
        <f t="shared" si="41"/>
        <v>10</v>
      </c>
      <c r="W162" s="23">
        <v>78</v>
      </c>
      <c r="X162" s="23">
        <f t="shared" si="42"/>
        <v>78</v>
      </c>
      <c r="Y162" s="23">
        <v>62</v>
      </c>
      <c r="Z162" s="23" t="str">
        <f>Code!$K$204</f>
        <v>EF 86</v>
      </c>
      <c r="AA162" s="23" t="str">
        <f>Code!$K$207</f>
        <v>EF 57</v>
      </c>
      <c r="AB162" s="23" t="str">
        <f>Code!$K$208</f>
        <v>EF 57</v>
      </c>
      <c r="AC162" s="23" t="str">
        <f>Code!$K$205</f>
        <v>EF 57</v>
      </c>
      <c r="AD162" s="23" t="s">
        <v>237</v>
      </c>
      <c r="AE162" s="23" t="s">
        <v>237</v>
      </c>
      <c r="AF162" s="23" t="s">
        <v>237</v>
      </c>
      <c r="AG162" s="39">
        <f t="shared" si="37"/>
        <v>5.1608452609801366E-4</v>
      </c>
      <c r="AH162" s="39">
        <f t="shared" si="43"/>
        <v>5.1608452609801366E-4</v>
      </c>
      <c r="AI162" s="18">
        <f t="shared" si="44"/>
        <v>3.67</v>
      </c>
      <c r="AJ162" s="41">
        <f>Code!$B$23</f>
        <v>0.15</v>
      </c>
      <c r="AK162" s="41">
        <f t="shared" si="45"/>
        <v>0.15</v>
      </c>
      <c r="AL162" s="110">
        <f t="shared" si="46"/>
        <v>13.868421052631579</v>
      </c>
      <c r="AM162" s="110">
        <f t="shared" si="47"/>
        <v>13.868421052631579</v>
      </c>
      <c r="AN162" s="110">
        <f t="shared" si="48"/>
        <v>5.9551821</v>
      </c>
      <c r="AO162" s="110">
        <f t="shared" si="49"/>
        <v>10.254943899018233</v>
      </c>
      <c r="AP162" s="18">
        <f>VLOOKUP(D162,Code!$B$92:$D$107,2,FALSE)</f>
        <v>0.32</v>
      </c>
      <c r="AQ162" s="18">
        <f>VLOOKUP(E162,Code!$B$92:$D$107,3,FALSE)</f>
        <v>0.25</v>
      </c>
      <c r="AR162" s="18">
        <f>Code!$C$132</f>
        <v>14</v>
      </c>
      <c r="AS162" s="18">
        <f t="shared" si="50"/>
        <v>14</v>
      </c>
      <c r="AT162" s="88">
        <f>Code!$C$189</f>
        <v>80</v>
      </c>
      <c r="AU162" s="88">
        <f t="shared" si="51"/>
        <v>80</v>
      </c>
      <c r="AV162" s="88">
        <f>Code!$C$198</f>
        <v>66</v>
      </c>
      <c r="AW162" s="18" t="str">
        <f>Code!$L$204</f>
        <v>EF 95</v>
      </c>
      <c r="AX162" s="64" t="str">
        <f>Code!$L$207</f>
        <v>EF 60</v>
      </c>
      <c r="AY162" s="64" t="str">
        <f>Code!$L$208</f>
        <v>EF 60</v>
      </c>
      <c r="AZ162" s="64" t="str">
        <f>Code!$L$205</f>
        <v>EF 62</v>
      </c>
      <c r="BA162" s="23" t="s">
        <v>237</v>
      </c>
      <c r="BB162" s="23" t="s">
        <v>237</v>
      </c>
      <c r="BC162" s="23" t="s">
        <v>237</v>
      </c>
      <c r="BD162" s="39">
        <f t="shared" si="52"/>
        <v>4.3867184718331158E-4</v>
      </c>
      <c r="BE162" s="39">
        <f t="shared" si="53"/>
        <v>3.6125916826860955E-4</v>
      </c>
      <c r="BF162" s="18">
        <f>Measures!$C$3</f>
        <v>8</v>
      </c>
      <c r="BG162" s="41">
        <f>Measures!$C$4</f>
        <v>0.1</v>
      </c>
      <c r="BH162" s="41">
        <v>0.06</v>
      </c>
      <c r="BI162" s="18">
        <f>VLOOKUP(D162,Measures!$B$6:$C$21,2,FALSE)</f>
        <v>30</v>
      </c>
      <c r="BJ162" s="18">
        <f>Measures!$C$22</f>
        <v>44</v>
      </c>
      <c r="BK162" s="18">
        <f>Measures!$C$23</f>
        <v>19</v>
      </c>
      <c r="BL162" s="18">
        <f>Measures!$C$24</f>
        <v>13</v>
      </c>
      <c r="BM162" s="18">
        <f>Measures!$C$26</f>
        <v>0.32</v>
      </c>
      <c r="BN162" s="18">
        <f>Measures!$D$26</f>
        <v>0.25</v>
      </c>
      <c r="BO162" s="18">
        <f>Measures!$C$27</f>
        <v>14</v>
      </c>
      <c r="BP162" s="18">
        <f>Measures!$C$28</f>
        <v>15</v>
      </c>
      <c r="BQ162" s="88">
        <f>Measures!$C$29</f>
        <v>92</v>
      </c>
      <c r="BR162" s="88">
        <f>Measures!$C$30</f>
        <v>95</v>
      </c>
      <c r="BS162" s="88">
        <f>Measures!$C$31</f>
        <v>70</v>
      </c>
      <c r="BT162" s="64" t="str">
        <f>Code!$M$204</f>
        <v>EF 200</v>
      </c>
      <c r="BU162" s="64" t="str">
        <f>Code!$M$207</f>
        <v>EF 67</v>
      </c>
      <c r="BV162" s="64" t="str">
        <f>Code!$M$208</f>
        <v>EF 70</v>
      </c>
      <c r="BW162" s="64" t="str">
        <f>Code!$M$205</f>
        <v>EF 82</v>
      </c>
      <c r="BX162" s="64" t="s">
        <v>363</v>
      </c>
      <c r="BY162" s="64" t="s">
        <v>239</v>
      </c>
      <c r="BZ162" s="64" t="s">
        <v>240</v>
      </c>
      <c r="CA162" s="64"/>
      <c r="CB162" s="64"/>
      <c r="CC162" s="64"/>
      <c r="CD162" s="64"/>
      <c r="CE162" s="64"/>
      <c r="CF162" s="64"/>
      <c r="CG162" s="64"/>
      <c r="CH162" s="64"/>
      <c r="CI162" s="64"/>
      <c r="CJ162" s="64"/>
      <c r="CK162" s="64"/>
      <c r="CL162" s="64"/>
      <c r="CM162" s="18"/>
      <c r="CN162" s="18"/>
    </row>
    <row r="163" spans="1:92" ht="14.4" x14ac:dyDescent="0.3">
      <c r="A163" s="19" t="s">
        <v>22</v>
      </c>
      <c r="B163" s="31" t="s">
        <v>85</v>
      </c>
      <c r="C163" s="19" t="s">
        <v>87</v>
      </c>
      <c r="D163" s="19">
        <v>2</v>
      </c>
      <c r="E163" s="19">
        <f>VLOOKUP(D163,Lists!$B$3:$C$18,2,FALSE)</f>
        <v>4</v>
      </c>
      <c r="F163" s="19">
        <v>1</v>
      </c>
      <c r="G163" s="19" t="s">
        <v>67</v>
      </c>
      <c r="H163" s="23">
        <v>1810</v>
      </c>
      <c r="I163" s="37">
        <v>0.11502100840336134</v>
      </c>
      <c r="J163" s="36">
        <v>5.1608452609801366E-4</v>
      </c>
      <c r="K163" s="36">
        <f t="shared" si="38"/>
        <v>5.1608452609801366E-4</v>
      </c>
      <c r="L163" s="23">
        <v>3.67</v>
      </c>
      <c r="M163" s="35">
        <v>0.26</v>
      </c>
      <c r="N163" s="35">
        <f t="shared" si="39"/>
        <v>0.26</v>
      </c>
      <c r="O163" s="38">
        <v>13.868421052631579</v>
      </c>
      <c r="P163" s="38">
        <f t="shared" si="40"/>
        <v>13.868421052631579</v>
      </c>
      <c r="Q163" s="38">
        <v>5.9551821</v>
      </c>
      <c r="R163" s="38">
        <v>10.254943899018233</v>
      </c>
      <c r="S163" s="23">
        <v>0.82</v>
      </c>
      <c r="T163" s="23">
        <v>0.79</v>
      </c>
      <c r="U163" s="23">
        <v>10</v>
      </c>
      <c r="V163" s="23">
        <f t="shared" si="41"/>
        <v>10</v>
      </c>
      <c r="W163" s="23">
        <v>78</v>
      </c>
      <c r="X163" s="23">
        <f t="shared" si="42"/>
        <v>78</v>
      </c>
      <c r="Y163" s="23">
        <v>62</v>
      </c>
      <c r="Z163" s="23" t="str">
        <f>Code!$K$204</f>
        <v>EF 86</v>
      </c>
      <c r="AA163" s="23" t="str">
        <f>Code!$K$207</f>
        <v>EF 57</v>
      </c>
      <c r="AB163" s="23" t="str">
        <f>Code!$K$208</f>
        <v>EF 57</v>
      </c>
      <c r="AC163" s="23" t="str">
        <f>Code!$K$205</f>
        <v>EF 57</v>
      </c>
      <c r="AD163" s="23" t="s">
        <v>237</v>
      </c>
      <c r="AE163" s="23" t="s">
        <v>237</v>
      </c>
      <c r="AF163" s="23" t="s">
        <v>237</v>
      </c>
      <c r="AG163" s="39">
        <f t="shared" si="37"/>
        <v>5.1608452609801366E-4</v>
      </c>
      <c r="AH163" s="39">
        <f t="shared" si="43"/>
        <v>5.1608452609801366E-4</v>
      </c>
      <c r="AI163" s="18">
        <f t="shared" si="44"/>
        <v>3.67</v>
      </c>
      <c r="AJ163" s="41">
        <f>Code!$B$23</f>
        <v>0.15</v>
      </c>
      <c r="AK163" s="41">
        <f t="shared" si="45"/>
        <v>0.15</v>
      </c>
      <c r="AL163" s="110">
        <f t="shared" si="46"/>
        <v>13.868421052631579</v>
      </c>
      <c r="AM163" s="110">
        <f t="shared" si="47"/>
        <v>13.868421052631579</v>
      </c>
      <c r="AN163" s="110">
        <f t="shared" si="48"/>
        <v>5.9551821</v>
      </c>
      <c r="AO163" s="110">
        <f t="shared" si="49"/>
        <v>10.254943899018233</v>
      </c>
      <c r="AP163" s="18">
        <f>VLOOKUP(D163,Code!$B$92:$D$107,2,FALSE)</f>
        <v>0.32</v>
      </c>
      <c r="AQ163" s="18">
        <f>VLOOKUP(E163,Code!$B$92:$D$107,3,FALSE)</f>
        <v>0.25</v>
      </c>
      <c r="AR163" s="18">
        <f>Code!$C$132</f>
        <v>14</v>
      </c>
      <c r="AS163" s="18">
        <f t="shared" si="50"/>
        <v>14</v>
      </c>
      <c r="AT163" s="88">
        <f>Code!$C$189</f>
        <v>80</v>
      </c>
      <c r="AU163" s="88">
        <f t="shared" si="51"/>
        <v>80</v>
      </c>
      <c r="AV163" s="88">
        <f>Code!$C$198</f>
        <v>66</v>
      </c>
      <c r="AW163" s="18" t="str">
        <f>Code!$L$204</f>
        <v>EF 95</v>
      </c>
      <c r="AX163" s="64" t="str">
        <f>Code!$L$207</f>
        <v>EF 60</v>
      </c>
      <c r="AY163" s="64" t="str">
        <f>Code!$L$208</f>
        <v>EF 60</v>
      </c>
      <c r="AZ163" s="64" t="str">
        <f>Code!$L$205</f>
        <v>EF 62</v>
      </c>
      <c r="BA163" s="23" t="s">
        <v>237</v>
      </c>
      <c r="BB163" s="23" t="s">
        <v>237</v>
      </c>
      <c r="BC163" s="23" t="s">
        <v>237</v>
      </c>
      <c r="BD163" s="39">
        <f t="shared" si="52"/>
        <v>4.3867184718331158E-4</v>
      </c>
      <c r="BE163" s="39">
        <f t="shared" si="53"/>
        <v>3.6125916826860955E-4</v>
      </c>
      <c r="BF163" s="18">
        <f>Measures!$C$3</f>
        <v>8</v>
      </c>
      <c r="BG163" s="41">
        <f>Measures!$C$4</f>
        <v>0.1</v>
      </c>
      <c r="BH163" s="41">
        <v>0.06</v>
      </c>
      <c r="BI163" s="18">
        <f>VLOOKUP(D163,Measures!$B$6:$C$21,2,FALSE)</f>
        <v>30</v>
      </c>
      <c r="BJ163" s="18">
        <f>Measures!$C$22</f>
        <v>44</v>
      </c>
      <c r="BK163" s="18">
        <f>Measures!$C$23</f>
        <v>19</v>
      </c>
      <c r="BL163" s="18">
        <f>Measures!$C$24</f>
        <v>13</v>
      </c>
      <c r="BM163" s="18">
        <f>Measures!$C$26</f>
        <v>0.32</v>
      </c>
      <c r="BN163" s="18">
        <f>Measures!$D$26</f>
        <v>0.25</v>
      </c>
      <c r="BO163" s="18">
        <f>Measures!$C$27</f>
        <v>14</v>
      </c>
      <c r="BP163" s="18">
        <f>Measures!$C$28</f>
        <v>15</v>
      </c>
      <c r="BQ163" s="88">
        <f>Measures!$C$29</f>
        <v>92</v>
      </c>
      <c r="BR163" s="88">
        <f>Measures!$C$30</f>
        <v>95</v>
      </c>
      <c r="BS163" s="88">
        <f>Measures!$C$31</f>
        <v>70</v>
      </c>
      <c r="BT163" s="64" t="str">
        <f>Code!$M$204</f>
        <v>EF 200</v>
      </c>
      <c r="BU163" s="64" t="str">
        <f>Code!$M$207</f>
        <v>EF 67</v>
      </c>
      <c r="BV163" s="64" t="str">
        <f>Code!$M$208</f>
        <v>EF 70</v>
      </c>
      <c r="BW163" s="64" t="str">
        <f>Code!$M$205</f>
        <v>EF 82</v>
      </c>
      <c r="BX163" s="64" t="s">
        <v>363</v>
      </c>
      <c r="BY163" s="64" t="s">
        <v>239</v>
      </c>
      <c r="BZ163" s="64" t="s">
        <v>240</v>
      </c>
      <c r="CA163" s="64"/>
      <c r="CB163" s="64"/>
      <c r="CC163" s="64"/>
      <c r="CD163" s="64"/>
      <c r="CE163" s="64"/>
      <c r="CF163" s="64"/>
      <c r="CG163" s="64"/>
      <c r="CH163" s="64"/>
      <c r="CI163" s="64"/>
      <c r="CJ163" s="64"/>
      <c r="CK163" s="64"/>
      <c r="CL163" s="64"/>
      <c r="CM163" s="18"/>
      <c r="CN163" s="18"/>
    </row>
    <row r="164" spans="1:92" ht="14.4" x14ac:dyDescent="0.3">
      <c r="A164" s="19" t="s">
        <v>22</v>
      </c>
      <c r="B164" s="31" t="s">
        <v>85</v>
      </c>
      <c r="C164" s="19" t="s">
        <v>87</v>
      </c>
      <c r="D164" s="19">
        <v>2</v>
      </c>
      <c r="E164" s="19">
        <f>VLOOKUP(D164,Lists!$B$3:$C$18,2,FALSE)</f>
        <v>4</v>
      </c>
      <c r="F164" s="19">
        <v>2</v>
      </c>
      <c r="G164" s="19" t="s">
        <v>67</v>
      </c>
      <c r="H164" s="23">
        <v>2400</v>
      </c>
      <c r="I164" s="37">
        <v>0.11502100840336134</v>
      </c>
      <c r="J164" s="36">
        <v>5.1608452609801366E-4</v>
      </c>
      <c r="K164" s="36">
        <f t="shared" si="38"/>
        <v>5.1608452609801366E-4</v>
      </c>
      <c r="L164" s="23">
        <v>3.67</v>
      </c>
      <c r="M164" s="35">
        <v>0.26</v>
      </c>
      <c r="N164" s="35">
        <f t="shared" si="39"/>
        <v>0.26</v>
      </c>
      <c r="O164" s="38">
        <v>13.868421052631579</v>
      </c>
      <c r="P164" s="38">
        <f t="shared" si="40"/>
        <v>13.868421052631579</v>
      </c>
      <c r="Q164" s="38">
        <v>5.9551821</v>
      </c>
      <c r="R164" s="38">
        <v>10.254943899018233</v>
      </c>
      <c r="S164" s="23">
        <v>0.82</v>
      </c>
      <c r="T164" s="23">
        <v>0.79</v>
      </c>
      <c r="U164" s="23">
        <v>10</v>
      </c>
      <c r="V164" s="23">
        <f t="shared" si="41"/>
        <v>10</v>
      </c>
      <c r="W164" s="23">
        <v>78</v>
      </c>
      <c r="X164" s="23">
        <f t="shared" si="42"/>
        <v>78</v>
      </c>
      <c r="Y164" s="23">
        <v>62</v>
      </c>
      <c r="Z164" s="23" t="str">
        <f>Code!$K$204</f>
        <v>EF 86</v>
      </c>
      <c r="AA164" s="23" t="str">
        <f>Code!$K$207</f>
        <v>EF 57</v>
      </c>
      <c r="AB164" s="23" t="str">
        <f>Code!$K$208</f>
        <v>EF 57</v>
      </c>
      <c r="AC164" s="23" t="str">
        <f>Code!$K$205</f>
        <v>EF 57</v>
      </c>
      <c r="AD164" s="23" t="s">
        <v>237</v>
      </c>
      <c r="AE164" s="23" t="s">
        <v>237</v>
      </c>
      <c r="AF164" s="23" t="s">
        <v>237</v>
      </c>
      <c r="AG164" s="39">
        <f t="shared" si="37"/>
        <v>5.1608452609801366E-4</v>
      </c>
      <c r="AH164" s="39">
        <f t="shared" si="43"/>
        <v>5.1608452609801366E-4</v>
      </c>
      <c r="AI164" s="18">
        <f t="shared" si="44"/>
        <v>3.67</v>
      </c>
      <c r="AJ164" s="41">
        <f>Code!$B$23</f>
        <v>0.15</v>
      </c>
      <c r="AK164" s="41">
        <f t="shared" si="45"/>
        <v>0.15</v>
      </c>
      <c r="AL164" s="110">
        <f t="shared" si="46"/>
        <v>13.868421052631579</v>
      </c>
      <c r="AM164" s="110">
        <f t="shared" si="47"/>
        <v>13.868421052631579</v>
      </c>
      <c r="AN164" s="110">
        <f t="shared" si="48"/>
        <v>5.9551821</v>
      </c>
      <c r="AO164" s="110">
        <f t="shared" si="49"/>
        <v>10.254943899018233</v>
      </c>
      <c r="AP164" s="18">
        <f>VLOOKUP(D164,Code!$B$92:$D$107,2,FALSE)</f>
        <v>0.32</v>
      </c>
      <c r="AQ164" s="18">
        <f>VLOOKUP(E164,Code!$B$92:$D$107,3,FALSE)</f>
        <v>0.25</v>
      </c>
      <c r="AR164" s="18">
        <f>Code!$C$132</f>
        <v>14</v>
      </c>
      <c r="AS164" s="18">
        <f t="shared" si="50"/>
        <v>14</v>
      </c>
      <c r="AT164" s="88">
        <f>Code!$C$189</f>
        <v>80</v>
      </c>
      <c r="AU164" s="88">
        <f t="shared" si="51"/>
        <v>80</v>
      </c>
      <c r="AV164" s="88">
        <f>Code!$C$198</f>
        <v>66</v>
      </c>
      <c r="AW164" s="18" t="str">
        <f>Code!$L$204</f>
        <v>EF 95</v>
      </c>
      <c r="AX164" s="64" t="str">
        <f>Code!$L$207</f>
        <v>EF 60</v>
      </c>
      <c r="AY164" s="64" t="str">
        <f>Code!$L$208</f>
        <v>EF 60</v>
      </c>
      <c r="AZ164" s="64" t="str">
        <f>Code!$L$205</f>
        <v>EF 62</v>
      </c>
      <c r="BA164" s="23" t="s">
        <v>237</v>
      </c>
      <c r="BB164" s="23" t="s">
        <v>237</v>
      </c>
      <c r="BC164" s="23" t="s">
        <v>237</v>
      </c>
      <c r="BD164" s="39">
        <f t="shared" si="52"/>
        <v>4.3867184718331158E-4</v>
      </c>
      <c r="BE164" s="39">
        <f t="shared" si="53"/>
        <v>3.6125916826860955E-4</v>
      </c>
      <c r="BF164" s="18">
        <f>Measures!$C$3</f>
        <v>8</v>
      </c>
      <c r="BG164" s="41">
        <f>Measures!$C$4</f>
        <v>0.1</v>
      </c>
      <c r="BH164" s="41">
        <v>0.06</v>
      </c>
      <c r="BI164" s="18">
        <f>VLOOKUP(D164,Measures!$B$6:$C$21,2,FALSE)</f>
        <v>30</v>
      </c>
      <c r="BJ164" s="18">
        <f>Measures!$C$22</f>
        <v>44</v>
      </c>
      <c r="BK164" s="18">
        <f>Measures!$C$23</f>
        <v>19</v>
      </c>
      <c r="BL164" s="18">
        <f>Measures!$C$24</f>
        <v>13</v>
      </c>
      <c r="BM164" s="18">
        <f>Measures!$C$26</f>
        <v>0.32</v>
      </c>
      <c r="BN164" s="18">
        <f>Measures!$D$26</f>
        <v>0.25</v>
      </c>
      <c r="BO164" s="18">
        <f>Measures!$C$27</f>
        <v>14</v>
      </c>
      <c r="BP164" s="18">
        <f>Measures!$C$28</f>
        <v>15</v>
      </c>
      <c r="BQ164" s="88">
        <f>Measures!$C$29</f>
        <v>92</v>
      </c>
      <c r="BR164" s="88">
        <f>Measures!$C$30</f>
        <v>95</v>
      </c>
      <c r="BS164" s="88">
        <f>Measures!$C$31</f>
        <v>70</v>
      </c>
      <c r="BT164" s="64" t="str">
        <f>Code!$M$204</f>
        <v>EF 200</v>
      </c>
      <c r="BU164" s="64" t="str">
        <f>Code!$M$207</f>
        <v>EF 67</v>
      </c>
      <c r="BV164" s="64" t="str">
        <f>Code!$M$208</f>
        <v>EF 70</v>
      </c>
      <c r="BW164" s="64" t="str">
        <f>Code!$M$205</f>
        <v>EF 82</v>
      </c>
      <c r="BX164" s="64" t="s">
        <v>363</v>
      </c>
      <c r="BY164" s="64" t="s">
        <v>239</v>
      </c>
      <c r="BZ164" s="64" t="s">
        <v>240</v>
      </c>
      <c r="CA164" s="64"/>
      <c r="CB164" s="64"/>
      <c r="CC164" s="64"/>
      <c r="CD164" s="64"/>
      <c r="CE164" s="64"/>
      <c r="CF164" s="64"/>
      <c r="CG164" s="64"/>
      <c r="CH164" s="64"/>
      <c r="CI164" s="64"/>
      <c r="CJ164" s="64"/>
      <c r="CK164" s="64"/>
      <c r="CL164" s="64"/>
      <c r="CM164" s="18"/>
      <c r="CN164" s="18"/>
    </row>
    <row r="165" spans="1:92" ht="14.4" x14ac:dyDescent="0.3">
      <c r="A165" s="19" t="s">
        <v>95</v>
      </c>
      <c r="B165" s="31" t="s">
        <v>85</v>
      </c>
      <c r="C165" s="19" t="s">
        <v>71</v>
      </c>
      <c r="D165" s="19">
        <v>2</v>
      </c>
      <c r="E165" s="19">
        <f>VLOOKUP(D165,Lists!$B$3:$C$18,2,FALSE)</f>
        <v>4</v>
      </c>
      <c r="F165" s="19">
        <v>1</v>
      </c>
      <c r="G165" s="19" t="s">
        <v>68</v>
      </c>
      <c r="H165" s="23">
        <v>1910</v>
      </c>
      <c r="I165" s="37">
        <v>0.2</v>
      </c>
      <c r="J165" s="36">
        <v>4.6411397360087065E-4</v>
      </c>
      <c r="K165" s="36">
        <f t="shared" si="38"/>
        <v>4.6411397360087065E-4</v>
      </c>
      <c r="L165" s="23">
        <v>4.26</v>
      </c>
      <c r="M165" s="35">
        <v>0.22</v>
      </c>
      <c r="N165" s="35">
        <f t="shared" si="39"/>
        <v>0.22</v>
      </c>
      <c r="O165" s="38">
        <v>19.333333333333332</v>
      </c>
      <c r="P165" s="38">
        <f t="shared" si="40"/>
        <v>19.333333333333332</v>
      </c>
      <c r="Q165" s="38">
        <v>5.9551821</v>
      </c>
      <c r="R165" s="38">
        <v>10.254943899018233</v>
      </c>
      <c r="S165" s="23">
        <v>0.67</v>
      </c>
      <c r="T165" s="23">
        <v>0.79</v>
      </c>
      <c r="U165" s="23">
        <v>10</v>
      </c>
      <c r="V165" s="23">
        <f t="shared" si="41"/>
        <v>10</v>
      </c>
      <c r="W165" s="23">
        <v>78</v>
      </c>
      <c r="X165" s="23">
        <f t="shared" si="42"/>
        <v>78</v>
      </c>
      <c r="Y165" s="23">
        <v>62</v>
      </c>
      <c r="Z165" s="23" t="str">
        <f>Code!$K$204</f>
        <v>EF 86</v>
      </c>
      <c r="AA165" s="23" t="str">
        <f>Code!$K$207</f>
        <v>EF 57</v>
      </c>
      <c r="AB165" s="23" t="str">
        <f>Code!$K$208</f>
        <v>EF 57</v>
      </c>
      <c r="AC165" s="23" t="str">
        <f>Code!$K$205</f>
        <v>EF 57</v>
      </c>
      <c r="AD165" s="23" t="s">
        <v>237</v>
      </c>
      <c r="AE165" s="23" t="s">
        <v>237</v>
      </c>
      <c r="AF165" s="23" t="s">
        <v>237</v>
      </c>
      <c r="AG165" s="39">
        <f t="shared" si="37"/>
        <v>4.6411397360087065E-4</v>
      </c>
      <c r="AH165" s="39">
        <f t="shared" si="43"/>
        <v>4.6411397360087065E-4</v>
      </c>
      <c r="AI165" s="18">
        <f t="shared" si="44"/>
        <v>4.26</v>
      </c>
      <c r="AJ165" s="41">
        <f>Code!$B$23</f>
        <v>0.15</v>
      </c>
      <c r="AK165" s="41">
        <f t="shared" si="45"/>
        <v>0.15</v>
      </c>
      <c r="AL165" s="110">
        <f t="shared" si="46"/>
        <v>19.333333333333332</v>
      </c>
      <c r="AM165" s="110">
        <f t="shared" si="47"/>
        <v>19.333333333333332</v>
      </c>
      <c r="AN165" s="110">
        <f t="shared" si="48"/>
        <v>5.9551821</v>
      </c>
      <c r="AO165" s="110">
        <f t="shared" si="49"/>
        <v>10.254943899018233</v>
      </c>
      <c r="AP165" s="18">
        <f>VLOOKUP(D165,Code!$B$92:$D$107,2,FALSE)</f>
        <v>0.32</v>
      </c>
      <c r="AQ165" s="18">
        <f>VLOOKUP(E165,Code!$B$92:$D$107,3,FALSE)</f>
        <v>0.25</v>
      </c>
      <c r="AR165" s="18">
        <f>Code!$C$132</f>
        <v>14</v>
      </c>
      <c r="AS165" s="18">
        <f t="shared" si="50"/>
        <v>14</v>
      </c>
      <c r="AT165" s="88">
        <f>Code!$C$189</f>
        <v>80</v>
      </c>
      <c r="AU165" s="88">
        <f t="shared" si="51"/>
        <v>80</v>
      </c>
      <c r="AV165" s="88">
        <f>Code!$C$198</f>
        <v>66</v>
      </c>
      <c r="AW165" s="18" t="str">
        <f>Code!$L$204</f>
        <v>EF 95</v>
      </c>
      <c r="AX165" s="64" t="str">
        <f>Code!$L$207</f>
        <v>EF 60</v>
      </c>
      <c r="AY165" s="64" t="str">
        <f>Code!$L$208</f>
        <v>EF 60</v>
      </c>
      <c r="AZ165" s="64" t="str">
        <f>Code!$L$205</f>
        <v>EF 62</v>
      </c>
      <c r="BA165" s="23" t="s">
        <v>237</v>
      </c>
      <c r="BB165" s="23" t="s">
        <v>237</v>
      </c>
      <c r="BC165" s="23" t="s">
        <v>237</v>
      </c>
      <c r="BD165" s="39">
        <f t="shared" si="52"/>
        <v>3.9449687756074004E-4</v>
      </c>
      <c r="BE165" s="39">
        <f t="shared" si="53"/>
        <v>3.2487978152060944E-4</v>
      </c>
      <c r="BF165" s="18">
        <f>Measures!$C$3</f>
        <v>8</v>
      </c>
      <c r="BG165" s="41">
        <f>Measures!$C$4</f>
        <v>0.1</v>
      </c>
      <c r="BH165" s="41">
        <v>0.06</v>
      </c>
      <c r="BI165" s="18">
        <f>VLOOKUP(D165,Measures!$B$6:$C$21,2,FALSE)</f>
        <v>30</v>
      </c>
      <c r="BJ165" s="18">
        <f>Measures!$C$22</f>
        <v>44</v>
      </c>
      <c r="BK165" s="18">
        <f>Measures!$C$23</f>
        <v>19</v>
      </c>
      <c r="BL165" s="18">
        <f>Measures!$C$24</f>
        <v>13</v>
      </c>
      <c r="BM165" s="18">
        <f>Measures!$C$26</f>
        <v>0.32</v>
      </c>
      <c r="BN165" s="18">
        <f>Measures!$D$26</f>
        <v>0.25</v>
      </c>
      <c r="BO165" s="18">
        <f>Measures!$C$27</f>
        <v>14</v>
      </c>
      <c r="BP165" s="18">
        <f>Measures!$C$28</f>
        <v>15</v>
      </c>
      <c r="BQ165" s="88">
        <f>Measures!$C$29</f>
        <v>92</v>
      </c>
      <c r="BR165" s="88">
        <f>Measures!$C$30</f>
        <v>95</v>
      </c>
      <c r="BS165" s="88">
        <f>Measures!$C$31</f>
        <v>70</v>
      </c>
      <c r="BT165" s="64" t="str">
        <f>Code!$M$204</f>
        <v>EF 200</v>
      </c>
      <c r="BU165" s="64" t="str">
        <f>Code!$M$207</f>
        <v>EF 67</v>
      </c>
      <c r="BV165" s="64" t="str">
        <f>Code!$M$208</f>
        <v>EF 70</v>
      </c>
      <c r="BW165" s="64" t="str">
        <f>Code!$M$205</f>
        <v>EF 82</v>
      </c>
      <c r="BX165" s="64" t="s">
        <v>363</v>
      </c>
      <c r="BY165" s="64" t="s">
        <v>239</v>
      </c>
      <c r="BZ165" s="64" t="s">
        <v>240</v>
      </c>
      <c r="CA165" s="64"/>
      <c r="CB165" s="64"/>
      <c r="CC165" s="64"/>
      <c r="CD165" s="64"/>
      <c r="CE165" s="64"/>
      <c r="CF165" s="64"/>
      <c r="CG165" s="64"/>
      <c r="CH165" s="64"/>
      <c r="CI165" s="64"/>
      <c r="CJ165" s="64"/>
      <c r="CK165" s="64"/>
      <c r="CL165" s="64"/>
      <c r="CM165" s="18"/>
      <c r="CN165" s="18"/>
    </row>
    <row r="166" spans="1:92" ht="14.4" x14ac:dyDescent="0.3">
      <c r="A166" s="19" t="s">
        <v>95</v>
      </c>
      <c r="B166" s="31" t="s">
        <v>85</v>
      </c>
      <c r="C166" s="19" t="s">
        <v>71</v>
      </c>
      <c r="D166" s="19">
        <v>2</v>
      </c>
      <c r="E166" s="19">
        <f>VLOOKUP(D166,Lists!$B$3:$C$18,2,FALSE)</f>
        <v>4</v>
      </c>
      <c r="F166" s="19">
        <v>2</v>
      </c>
      <c r="G166" s="19" t="s">
        <v>68</v>
      </c>
      <c r="H166" s="23">
        <v>2730</v>
      </c>
      <c r="I166" s="37">
        <v>0.2</v>
      </c>
      <c r="J166" s="36">
        <v>4.6411397360087065E-4</v>
      </c>
      <c r="K166" s="36">
        <f t="shared" si="38"/>
        <v>4.6411397360087065E-4</v>
      </c>
      <c r="L166" s="23">
        <v>4.26</v>
      </c>
      <c r="M166" s="35">
        <v>0.22</v>
      </c>
      <c r="N166" s="35">
        <f t="shared" si="39"/>
        <v>0.22</v>
      </c>
      <c r="O166" s="38">
        <v>19.333333333333332</v>
      </c>
      <c r="P166" s="38">
        <f t="shared" si="40"/>
        <v>19.333333333333332</v>
      </c>
      <c r="Q166" s="38">
        <v>5.9551821</v>
      </c>
      <c r="R166" s="38">
        <v>10.254943899018233</v>
      </c>
      <c r="S166" s="23">
        <v>0.67</v>
      </c>
      <c r="T166" s="23">
        <v>0.79</v>
      </c>
      <c r="U166" s="23">
        <v>10</v>
      </c>
      <c r="V166" s="23">
        <f t="shared" si="41"/>
        <v>10</v>
      </c>
      <c r="W166" s="23">
        <v>78</v>
      </c>
      <c r="X166" s="23">
        <f t="shared" si="42"/>
        <v>78</v>
      </c>
      <c r="Y166" s="23">
        <v>62</v>
      </c>
      <c r="Z166" s="23" t="str">
        <f>Code!$K$204</f>
        <v>EF 86</v>
      </c>
      <c r="AA166" s="23" t="str">
        <f>Code!$K$207</f>
        <v>EF 57</v>
      </c>
      <c r="AB166" s="23" t="str">
        <f>Code!$K$208</f>
        <v>EF 57</v>
      </c>
      <c r="AC166" s="23" t="str">
        <f>Code!$K$205</f>
        <v>EF 57</v>
      </c>
      <c r="AD166" s="23" t="s">
        <v>237</v>
      </c>
      <c r="AE166" s="23" t="s">
        <v>237</v>
      </c>
      <c r="AF166" s="23" t="s">
        <v>237</v>
      </c>
      <c r="AG166" s="39">
        <f t="shared" si="37"/>
        <v>4.6411397360087065E-4</v>
      </c>
      <c r="AH166" s="39">
        <f t="shared" si="43"/>
        <v>4.6411397360087065E-4</v>
      </c>
      <c r="AI166" s="18">
        <f t="shared" si="44"/>
        <v>4.26</v>
      </c>
      <c r="AJ166" s="41">
        <f>Code!$B$23</f>
        <v>0.15</v>
      </c>
      <c r="AK166" s="41">
        <f t="shared" si="45"/>
        <v>0.15</v>
      </c>
      <c r="AL166" s="110">
        <f t="shared" si="46"/>
        <v>19.333333333333332</v>
      </c>
      <c r="AM166" s="110">
        <f t="shared" si="47"/>
        <v>19.333333333333332</v>
      </c>
      <c r="AN166" s="110">
        <f t="shared" si="48"/>
        <v>5.9551821</v>
      </c>
      <c r="AO166" s="110">
        <f t="shared" si="49"/>
        <v>10.254943899018233</v>
      </c>
      <c r="AP166" s="18">
        <f>VLOOKUP(D166,Code!$B$92:$D$107,2,FALSE)</f>
        <v>0.32</v>
      </c>
      <c r="AQ166" s="18">
        <f>VLOOKUP(E166,Code!$B$92:$D$107,3,FALSE)</f>
        <v>0.25</v>
      </c>
      <c r="AR166" s="18">
        <f>Code!$C$132</f>
        <v>14</v>
      </c>
      <c r="AS166" s="18">
        <f t="shared" si="50"/>
        <v>14</v>
      </c>
      <c r="AT166" s="88">
        <f>Code!$C$189</f>
        <v>80</v>
      </c>
      <c r="AU166" s="88">
        <f t="shared" si="51"/>
        <v>80</v>
      </c>
      <c r="AV166" s="88">
        <f>Code!$C$198</f>
        <v>66</v>
      </c>
      <c r="AW166" s="18" t="str">
        <f>Code!$L$204</f>
        <v>EF 95</v>
      </c>
      <c r="AX166" s="64" t="str">
        <f>Code!$L$207</f>
        <v>EF 60</v>
      </c>
      <c r="AY166" s="64" t="str">
        <f>Code!$L$208</f>
        <v>EF 60</v>
      </c>
      <c r="AZ166" s="64" t="str">
        <f>Code!$L$205</f>
        <v>EF 62</v>
      </c>
      <c r="BA166" s="23" t="s">
        <v>237</v>
      </c>
      <c r="BB166" s="23" t="s">
        <v>237</v>
      </c>
      <c r="BC166" s="23" t="s">
        <v>237</v>
      </c>
      <c r="BD166" s="39">
        <f t="shared" si="52"/>
        <v>3.9449687756074004E-4</v>
      </c>
      <c r="BE166" s="39">
        <f t="shared" si="53"/>
        <v>3.2487978152060944E-4</v>
      </c>
      <c r="BF166" s="18">
        <f>Measures!$C$3</f>
        <v>8</v>
      </c>
      <c r="BG166" s="41">
        <f>Measures!$C$4</f>
        <v>0.1</v>
      </c>
      <c r="BH166" s="41">
        <v>0.06</v>
      </c>
      <c r="BI166" s="18">
        <f>VLOOKUP(D166,Measures!$B$6:$C$21,2,FALSE)</f>
        <v>30</v>
      </c>
      <c r="BJ166" s="18">
        <f>Measures!$C$22</f>
        <v>44</v>
      </c>
      <c r="BK166" s="18">
        <f>Measures!$C$23</f>
        <v>19</v>
      </c>
      <c r="BL166" s="18">
        <f>Measures!$C$24</f>
        <v>13</v>
      </c>
      <c r="BM166" s="18">
        <f>Measures!$C$26</f>
        <v>0.32</v>
      </c>
      <c r="BN166" s="18">
        <f>Measures!$D$26</f>
        <v>0.25</v>
      </c>
      <c r="BO166" s="18">
        <f>Measures!$C$27</f>
        <v>14</v>
      </c>
      <c r="BP166" s="18">
        <f>Measures!$C$28</f>
        <v>15</v>
      </c>
      <c r="BQ166" s="88">
        <f>Measures!$C$29</f>
        <v>92</v>
      </c>
      <c r="BR166" s="88">
        <f>Measures!$C$30</f>
        <v>95</v>
      </c>
      <c r="BS166" s="88">
        <f>Measures!$C$31</f>
        <v>70</v>
      </c>
      <c r="BT166" s="64" t="str">
        <f>Code!$M$204</f>
        <v>EF 200</v>
      </c>
      <c r="BU166" s="64" t="str">
        <f>Code!$M$207</f>
        <v>EF 67</v>
      </c>
      <c r="BV166" s="64" t="str">
        <f>Code!$M$208</f>
        <v>EF 70</v>
      </c>
      <c r="BW166" s="64" t="str">
        <f>Code!$M$205</f>
        <v>EF 82</v>
      </c>
      <c r="BX166" s="64" t="s">
        <v>363</v>
      </c>
      <c r="BY166" s="64" t="s">
        <v>239</v>
      </c>
      <c r="BZ166" s="64" t="s">
        <v>240</v>
      </c>
      <c r="CA166" s="64"/>
      <c r="CB166" s="64"/>
      <c r="CC166" s="64"/>
      <c r="CD166" s="64"/>
      <c r="CE166" s="64"/>
      <c r="CF166" s="64"/>
      <c r="CG166" s="64"/>
      <c r="CH166" s="64"/>
      <c r="CI166" s="64"/>
      <c r="CJ166" s="64"/>
      <c r="CK166" s="64"/>
      <c r="CL166" s="64"/>
      <c r="CM166" s="18"/>
      <c r="CN166" s="18"/>
    </row>
    <row r="167" spans="1:92" ht="14.4" x14ac:dyDescent="0.3">
      <c r="A167" s="19" t="s">
        <v>22</v>
      </c>
      <c r="B167" s="31" t="s">
        <v>85</v>
      </c>
      <c r="C167" s="19" t="s">
        <v>71</v>
      </c>
      <c r="D167" s="19">
        <v>2</v>
      </c>
      <c r="E167" s="19">
        <f>VLOOKUP(D167,Lists!$B$3:$C$18,2,FALSE)</f>
        <v>4</v>
      </c>
      <c r="F167" s="19">
        <v>1</v>
      </c>
      <c r="G167" s="19" t="s">
        <v>68</v>
      </c>
      <c r="H167" s="23">
        <v>1910</v>
      </c>
      <c r="I167" s="37">
        <v>0.2</v>
      </c>
      <c r="J167" s="36">
        <v>4.6411397360087065E-4</v>
      </c>
      <c r="K167" s="36">
        <f t="shared" si="38"/>
        <v>4.6411397360087065E-4</v>
      </c>
      <c r="L167" s="23">
        <v>4.26</v>
      </c>
      <c r="M167" s="35">
        <v>0.22</v>
      </c>
      <c r="N167" s="35">
        <f t="shared" si="39"/>
        <v>0.22</v>
      </c>
      <c r="O167" s="38">
        <v>19.333333333333332</v>
      </c>
      <c r="P167" s="38">
        <f t="shared" si="40"/>
        <v>19.333333333333332</v>
      </c>
      <c r="Q167" s="38">
        <v>5.9551821</v>
      </c>
      <c r="R167" s="38">
        <v>10.254943899018233</v>
      </c>
      <c r="S167" s="23">
        <v>0.67</v>
      </c>
      <c r="T167" s="23">
        <v>0.79</v>
      </c>
      <c r="U167" s="23">
        <v>10</v>
      </c>
      <c r="V167" s="23">
        <f t="shared" si="41"/>
        <v>10</v>
      </c>
      <c r="W167" s="23">
        <v>78</v>
      </c>
      <c r="X167" s="23">
        <f t="shared" si="42"/>
        <v>78</v>
      </c>
      <c r="Y167" s="23">
        <v>62</v>
      </c>
      <c r="Z167" s="23" t="str">
        <f>Code!$K$204</f>
        <v>EF 86</v>
      </c>
      <c r="AA167" s="23" t="str">
        <f>Code!$K$207</f>
        <v>EF 57</v>
      </c>
      <c r="AB167" s="23" t="str">
        <f>Code!$K$208</f>
        <v>EF 57</v>
      </c>
      <c r="AC167" s="23" t="str">
        <f>Code!$K$205</f>
        <v>EF 57</v>
      </c>
      <c r="AD167" s="23" t="s">
        <v>237</v>
      </c>
      <c r="AE167" s="23" t="s">
        <v>237</v>
      </c>
      <c r="AF167" s="23" t="s">
        <v>237</v>
      </c>
      <c r="AG167" s="39">
        <f t="shared" si="37"/>
        <v>4.6411397360087065E-4</v>
      </c>
      <c r="AH167" s="39">
        <f t="shared" si="43"/>
        <v>4.6411397360087065E-4</v>
      </c>
      <c r="AI167" s="18">
        <f t="shared" si="44"/>
        <v>4.26</v>
      </c>
      <c r="AJ167" s="41">
        <f>Code!$B$23</f>
        <v>0.15</v>
      </c>
      <c r="AK167" s="41">
        <f t="shared" si="45"/>
        <v>0.15</v>
      </c>
      <c r="AL167" s="110">
        <f t="shared" si="46"/>
        <v>19.333333333333332</v>
      </c>
      <c r="AM167" s="110">
        <f t="shared" si="47"/>
        <v>19.333333333333332</v>
      </c>
      <c r="AN167" s="110">
        <f t="shared" si="48"/>
        <v>5.9551821</v>
      </c>
      <c r="AO167" s="110">
        <f t="shared" si="49"/>
        <v>10.254943899018233</v>
      </c>
      <c r="AP167" s="18">
        <f>VLOOKUP(D167,Code!$B$92:$D$107,2,FALSE)</f>
        <v>0.32</v>
      </c>
      <c r="AQ167" s="18">
        <f>VLOOKUP(E167,Code!$B$92:$D$107,3,FALSE)</f>
        <v>0.25</v>
      </c>
      <c r="AR167" s="18">
        <f>Code!$C$132</f>
        <v>14</v>
      </c>
      <c r="AS167" s="18">
        <f t="shared" si="50"/>
        <v>14</v>
      </c>
      <c r="AT167" s="88">
        <f>Code!$C$189</f>
        <v>80</v>
      </c>
      <c r="AU167" s="88">
        <f t="shared" si="51"/>
        <v>80</v>
      </c>
      <c r="AV167" s="88">
        <f>Code!$C$198</f>
        <v>66</v>
      </c>
      <c r="AW167" s="18" t="str">
        <f>Code!$L$204</f>
        <v>EF 95</v>
      </c>
      <c r="AX167" s="64" t="str">
        <f>Code!$L$207</f>
        <v>EF 60</v>
      </c>
      <c r="AY167" s="64" t="str">
        <f>Code!$L$208</f>
        <v>EF 60</v>
      </c>
      <c r="AZ167" s="64" t="str">
        <f>Code!$L$205</f>
        <v>EF 62</v>
      </c>
      <c r="BA167" s="23" t="s">
        <v>237</v>
      </c>
      <c r="BB167" s="23" t="s">
        <v>237</v>
      </c>
      <c r="BC167" s="23" t="s">
        <v>237</v>
      </c>
      <c r="BD167" s="39">
        <f t="shared" si="52"/>
        <v>3.9449687756074004E-4</v>
      </c>
      <c r="BE167" s="39">
        <f t="shared" si="53"/>
        <v>3.2487978152060944E-4</v>
      </c>
      <c r="BF167" s="18">
        <f>Measures!$C$3</f>
        <v>8</v>
      </c>
      <c r="BG167" s="41">
        <f>Measures!$C$4</f>
        <v>0.1</v>
      </c>
      <c r="BH167" s="41">
        <v>0.06</v>
      </c>
      <c r="BI167" s="18">
        <f>VLOOKUP(D167,Measures!$B$6:$C$21,2,FALSE)</f>
        <v>30</v>
      </c>
      <c r="BJ167" s="18">
        <f>Measures!$C$22</f>
        <v>44</v>
      </c>
      <c r="BK167" s="18">
        <f>Measures!$C$23</f>
        <v>19</v>
      </c>
      <c r="BL167" s="18">
        <f>Measures!$C$24</f>
        <v>13</v>
      </c>
      <c r="BM167" s="18">
        <f>Measures!$C$26</f>
        <v>0.32</v>
      </c>
      <c r="BN167" s="18">
        <f>Measures!$D$26</f>
        <v>0.25</v>
      </c>
      <c r="BO167" s="18">
        <f>Measures!$C$27</f>
        <v>14</v>
      </c>
      <c r="BP167" s="18">
        <f>Measures!$C$28</f>
        <v>15</v>
      </c>
      <c r="BQ167" s="88">
        <f>Measures!$C$29</f>
        <v>92</v>
      </c>
      <c r="BR167" s="88">
        <f>Measures!$C$30</f>
        <v>95</v>
      </c>
      <c r="BS167" s="88">
        <f>Measures!$C$31</f>
        <v>70</v>
      </c>
      <c r="BT167" s="64" t="str">
        <f>Code!$M$204</f>
        <v>EF 200</v>
      </c>
      <c r="BU167" s="64" t="str">
        <f>Code!$M$207</f>
        <v>EF 67</v>
      </c>
      <c r="BV167" s="64" t="str">
        <f>Code!$M$208</f>
        <v>EF 70</v>
      </c>
      <c r="BW167" s="64" t="str">
        <f>Code!$M$205</f>
        <v>EF 82</v>
      </c>
      <c r="BX167" s="64" t="s">
        <v>363</v>
      </c>
      <c r="BY167" s="64" t="s">
        <v>239</v>
      </c>
      <c r="BZ167" s="64" t="s">
        <v>240</v>
      </c>
      <c r="CA167" s="64"/>
      <c r="CB167" s="64"/>
      <c r="CC167" s="64"/>
      <c r="CD167" s="64"/>
      <c r="CE167" s="64"/>
      <c r="CF167" s="64"/>
      <c r="CG167" s="64"/>
      <c r="CH167" s="64"/>
      <c r="CI167" s="64"/>
      <c r="CJ167" s="64"/>
      <c r="CK167" s="64"/>
      <c r="CL167" s="64"/>
      <c r="CM167" s="18"/>
      <c r="CN167" s="18"/>
    </row>
    <row r="168" spans="1:92" ht="14.4" x14ac:dyDescent="0.3">
      <c r="A168" s="19" t="s">
        <v>22</v>
      </c>
      <c r="B168" s="31" t="s">
        <v>85</v>
      </c>
      <c r="C168" s="19" t="s">
        <v>71</v>
      </c>
      <c r="D168" s="19">
        <v>2</v>
      </c>
      <c r="E168" s="19">
        <f>VLOOKUP(D168,Lists!$B$3:$C$18,2,FALSE)</f>
        <v>4</v>
      </c>
      <c r="F168" s="19">
        <v>2</v>
      </c>
      <c r="G168" s="19" t="s">
        <v>68</v>
      </c>
      <c r="H168" s="23">
        <v>2730</v>
      </c>
      <c r="I168" s="37">
        <v>0.2</v>
      </c>
      <c r="J168" s="36">
        <v>4.6411397360087065E-4</v>
      </c>
      <c r="K168" s="36">
        <f t="shared" si="38"/>
        <v>4.6411397360087065E-4</v>
      </c>
      <c r="L168" s="23">
        <v>4.26</v>
      </c>
      <c r="M168" s="35">
        <v>0.22</v>
      </c>
      <c r="N168" s="35">
        <f t="shared" si="39"/>
        <v>0.22</v>
      </c>
      <c r="O168" s="38">
        <v>19.333333333333332</v>
      </c>
      <c r="P168" s="38">
        <f t="shared" si="40"/>
        <v>19.333333333333332</v>
      </c>
      <c r="Q168" s="38">
        <v>5.9551821</v>
      </c>
      <c r="R168" s="38">
        <v>10.254943899018233</v>
      </c>
      <c r="S168" s="23">
        <v>0.67</v>
      </c>
      <c r="T168" s="23">
        <v>0.79</v>
      </c>
      <c r="U168" s="23">
        <v>10</v>
      </c>
      <c r="V168" s="23">
        <f t="shared" si="41"/>
        <v>10</v>
      </c>
      <c r="W168" s="23">
        <v>78</v>
      </c>
      <c r="X168" s="23">
        <f t="shared" si="42"/>
        <v>78</v>
      </c>
      <c r="Y168" s="23">
        <v>62</v>
      </c>
      <c r="Z168" s="23" t="str">
        <f>Code!$K$204</f>
        <v>EF 86</v>
      </c>
      <c r="AA168" s="23" t="str">
        <f>Code!$K$207</f>
        <v>EF 57</v>
      </c>
      <c r="AB168" s="23" t="str">
        <f>Code!$K$208</f>
        <v>EF 57</v>
      </c>
      <c r="AC168" s="23" t="str">
        <f>Code!$K$205</f>
        <v>EF 57</v>
      </c>
      <c r="AD168" s="23" t="s">
        <v>237</v>
      </c>
      <c r="AE168" s="23" t="s">
        <v>237</v>
      </c>
      <c r="AF168" s="23" t="s">
        <v>237</v>
      </c>
      <c r="AG168" s="39">
        <f t="shared" si="37"/>
        <v>4.6411397360087065E-4</v>
      </c>
      <c r="AH168" s="39">
        <f t="shared" si="43"/>
        <v>4.6411397360087065E-4</v>
      </c>
      <c r="AI168" s="18">
        <f t="shared" si="44"/>
        <v>4.26</v>
      </c>
      <c r="AJ168" s="41">
        <f>Code!$B$23</f>
        <v>0.15</v>
      </c>
      <c r="AK168" s="41">
        <f t="shared" si="45"/>
        <v>0.15</v>
      </c>
      <c r="AL168" s="110">
        <f t="shared" si="46"/>
        <v>19.333333333333332</v>
      </c>
      <c r="AM168" s="110">
        <f t="shared" si="47"/>
        <v>19.333333333333332</v>
      </c>
      <c r="AN168" s="110">
        <f t="shared" si="48"/>
        <v>5.9551821</v>
      </c>
      <c r="AO168" s="110">
        <f t="shared" si="49"/>
        <v>10.254943899018233</v>
      </c>
      <c r="AP168" s="18">
        <f>VLOOKUP(D168,Code!$B$92:$D$107,2,FALSE)</f>
        <v>0.32</v>
      </c>
      <c r="AQ168" s="18">
        <f>VLOOKUP(E168,Code!$B$92:$D$107,3,FALSE)</f>
        <v>0.25</v>
      </c>
      <c r="AR168" s="18">
        <f>Code!$C$132</f>
        <v>14</v>
      </c>
      <c r="AS168" s="18">
        <f t="shared" si="50"/>
        <v>14</v>
      </c>
      <c r="AT168" s="88">
        <f>Code!$C$189</f>
        <v>80</v>
      </c>
      <c r="AU168" s="88">
        <f t="shared" si="51"/>
        <v>80</v>
      </c>
      <c r="AV168" s="88">
        <f>Code!$C$198</f>
        <v>66</v>
      </c>
      <c r="AW168" s="18" t="str">
        <f>Code!$L$204</f>
        <v>EF 95</v>
      </c>
      <c r="AX168" s="64" t="str">
        <f>Code!$L$207</f>
        <v>EF 60</v>
      </c>
      <c r="AY168" s="64" t="str">
        <f>Code!$L$208</f>
        <v>EF 60</v>
      </c>
      <c r="AZ168" s="64" t="str">
        <f>Code!$L$205</f>
        <v>EF 62</v>
      </c>
      <c r="BA168" s="23" t="s">
        <v>237</v>
      </c>
      <c r="BB168" s="23" t="s">
        <v>237</v>
      </c>
      <c r="BC168" s="23" t="s">
        <v>237</v>
      </c>
      <c r="BD168" s="39">
        <f t="shared" si="52"/>
        <v>3.9449687756074004E-4</v>
      </c>
      <c r="BE168" s="39">
        <f t="shared" si="53"/>
        <v>3.2487978152060944E-4</v>
      </c>
      <c r="BF168" s="18">
        <f>Measures!$C$3</f>
        <v>8</v>
      </c>
      <c r="BG168" s="41">
        <f>Measures!$C$4</f>
        <v>0.1</v>
      </c>
      <c r="BH168" s="41">
        <v>0.06</v>
      </c>
      <c r="BI168" s="18">
        <f>VLOOKUP(D168,Measures!$B$6:$C$21,2,FALSE)</f>
        <v>30</v>
      </c>
      <c r="BJ168" s="18">
        <f>Measures!$C$22</f>
        <v>44</v>
      </c>
      <c r="BK168" s="18">
        <f>Measures!$C$23</f>
        <v>19</v>
      </c>
      <c r="BL168" s="18">
        <f>Measures!$C$24</f>
        <v>13</v>
      </c>
      <c r="BM168" s="18">
        <f>Measures!$C$26</f>
        <v>0.32</v>
      </c>
      <c r="BN168" s="18">
        <f>Measures!$D$26</f>
        <v>0.25</v>
      </c>
      <c r="BO168" s="18">
        <f>Measures!$C$27</f>
        <v>14</v>
      </c>
      <c r="BP168" s="18">
        <f>Measures!$C$28</f>
        <v>15</v>
      </c>
      <c r="BQ168" s="88">
        <f>Measures!$C$29</f>
        <v>92</v>
      </c>
      <c r="BR168" s="88">
        <f>Measures!$C$30</f>
        <v>95</v>
      </c>
      <c r="BS168" s="88">
        <f>Measures!$C$31</f>
        <v>70</v>
      </c>
      <c r="BT168" s="64" t="str">
        <f>Code!$M$204</f>
        <v>EF 200</v>
      </c>
      <c r="BU168" s="64" t="str">
        <f>Code!$M$207</f>
        <v>EF 67</v>
      </c>
      <c r="BV168" s="64" t="str">
        <f>Code!$M$208</f>
        <v>EF 70</v>
      </c>
      <c r="BW168" s="64" t="str">
        <f>Code!$M$205</f>
        <v>EF 82</v>
      </c>
      <c r="BX168" s="64" t="s">
        <v>363</v>
      </c>
      <c r="BY168" s="64" t="s">
        <v>239</v>
      </c>
      <c r="BZ168" s="64" t="s">
        <v>240</v>
      </c>
      <c r="CA168" s="64"/>
      <c r="CB168" s="64"/>
      <c r="CC168" s="64"/>
      <c r="CD168" s="64"/>
      <c r="CE168" s="64"/>
      <c r="CF168" s="64"/>
      <c r="CG168" s="64"/>
      <c r="CH168" s="64"/>
      <c r="CI168" s="64"/>
      <c r="CJ168" s="64"/>
      <c r="CK168" s="64"/>
      <c r="CL168" s="64"/>
      <c r="CM168" s="18"/>
      <c r="CN168" s="18"/>
    </row>
    <row r="169" spans="1:92" ht="14.4" x14ac:dyDescent="0.3">
      <c r="A169" s="19" t="s">
        <v>95</v>
      </c>
      <c r="B169" s="31" t="s">
        <v>85</v>
      </c>
      <c r="C169" s="19" t="s">
        <v>87</v>
      </c>
      <c r="D169" s="19">
        <v>2</v>
      </c>
      <c r="E169" s="19">
        <f>VLOOKUP(D169,Lists!$B$3:$C$18,2,FALSE)</f>
        <v>4</v>
      </c>
      <c r="F169" s="19">
        <v>1</v>
      </c>
      <c r="G169" s="19" t="s">
        <v>68</v>
      </c>
      <c r="H169" s="23">
        <v>1910</v>
      </c>
      <c r="I169" s="37">
        <v>0.2</v>
      </c>
      <c r="J169" s="36">
        <v>4.6411397360087065E-4</v>
      </c>
      <c r="K169" s="36">
        <f t="shared" si="38"/>
        <v>4.6411397360087065E-4</v>
      </c>
      <c r="L169" s="23">
        <v>4.26</v>
      </c>
      <c r="M169" s="35">
        <v>0.22</v>
      </c>
      <c r="N169" s="35">
        <f t="shared" si="39"/>
        <v>0.22</v>
      </c>
      <c r="O169" s="38">
        <v>19.333333333333332</v>
      </c>
      <c r="P169" s="38">
        <f t="shared" si="40"/>
        <v>19.333333333333332</v>
      </c>
      <c r="Q169" s="38">
        <v>5.9551821</v>
      </c>
      <c r="R169" s="38">
        <v>10.254943899018233</v>
      </c>
      <c r="S169" s="23">
        <v>0.67</v>
      </c>
      <c r="T169" s="23">
        <v>0.79</v>
      </c>
      <c r="U169" s="23">
        <v>10</v>
      </c>
      <c r="V169" s="23">
        <f t="shared" si="41"/>
        <v>10</v>
      </c>
      <c r="W169" s="23">
        <v>78</v>
      </c>
      <c r="X169" s="23">
        <f t="shared" si="42"/>
        <v>78</v>
      </c>
      <c r="Y169" s="23">
        <v>62</v>
      </c>
      <c r="Z169" s="23" t="str">
        <f>Code!$K$204</f>
        <v>EF 86</v>
      </c>
      <c r="AA169" s="23" t="str">
        <f>Code!$K$207</f>
        <v>EF 57</v>
      </c>
      <c r="AB169" s="23" t="str">
        <f>Code!$K$208</f>
        <v>EF 57</v>
      </c>
      <c r="AC169" s="23" t="str">
        <f>Code!$K$205</f>
        <v>EF 57</v>
      </c>
      <c r="AD169" s="23" t="s">
        <v>237</v>
      </c>
      <c r="AE169" s="23" t="s">
        <v>237</v>
      </c>
      <c r="AF169" s="23" t="s">
        <v>237</v>
      </c>
      <c r="AG169" s="39">
        <f t="shared" si="37"/>
        <v>4.6411397360087065E-4</v>
      </c>
      <c r="AH169" s="39">
        <f t="shared" si="43"/>
        <v>4.6411397360087065E-4</v>
      </c>
      <c r="AI169" s="18">
        <f t="shared" si="44"/>
        <v>4.26</v>
      </c>
      <c r="AJ169" s="41">
        <f>Code!$B$23</f>
        <v>0.15</v>
      </c>
      <c r="AK169" s="41">
        <f t="shared" si="45"/>
        <v>0.15</v>
      </c>
      <c r="AL169" s="110">
        <f t="shared" si="46"/>
        <v>19.333333333333332</v>
      </c>
      <c r="AM169" s="110">
        <f t="shared" si="47"/>
        <v>19.333333333333332</v>
      </c>
      <c r="AN169" s="110">
        <f t="shared" si="48"/>
        <v>5.9551821</v>
      </c>
      <c r="AO169" s="110">
        <f t="shared" si="49"/>
        <v>10.254943899018233</v>
      </c>
      <c r="AP169" s="18">
        <f>VLOOKUP(D169,Code!$B$92:$D$107,2,FALSE)</f>
        <v>0.32</v>
      </c>
      <c r="AQ169" s="18">
        <f>VLOOKUP(E169,Code!$B$92:$D$107,3,FALSE)</f>
        <v>0.25</v>
      </c>
      <c r="AR169" s="18">
        <f>Code!$C$132</f>
        <v>14</v>
      </c>
      <c r="AS169" s="18">
        <f t="shared" si="50"/>
        <v>14</v>
      </c>
      <c r="AT169" s="88">
        <f>Code!$C$189</f>
        <v>80</v>
      </c>
      <c r="AU169" s="88">
        <f t="shared" si="51"/>
        <v>80</v>
      </c>
      <c r="AV169" s="88">
        <f>Code!$C$198</f>
        <v>66</v>
      </c>
      <c r="AW169" s="18" t="str">
        <f>Code!$L$204</f>
        <v>EF 95</v>
      </c>
      <c r="AX169" s="64" t="str">
        <f>Code!$L$207</f>
        <v>EF 60</v>
      </c>
      <c r="AY169" s="64" t="str">
        <f>Code!$L$208</f>
        <v>EF 60</v>
      </c>
      <c r="AZ169" s="64" t="str">
        <f>Code!$L$205</f>
        <v>EF 62</v>
      </c>
      <c r="BA169" s="23" t="s">
        <v>237</v>
      </c>
      <c r="BB169" s="23" t="s">
        <v>237</v>
      </c>
      <c r="BC169" s="23" t="s">
        <v>237</v>
      </c>
      <c r="BD169" s="39">
        <f t="shared" si="52"/>
        <v>3.9449687756074004E-4</v>
      </c>
      <c r="BE169" s="39">
        <f t="shared" si="53"/>
        <v>3.2487978152060944E-4</v>
      </c>
      <c r="BF169" s="18">
        <f>Measures!$C$3</f>
        <v>8</v>
      </c>
      <c r="BG169" s="41">
        <f>Measures!$C$4</f>
        <v>0.1</v>
      </c>
      <c r="BH169" s="41">
        <v>0.06</v>
      </c>
      <c r="BI169" s="18">
        <f>VLOOKUP(D169,Measures!$B$6:$C$21,2,FALSE)</f>
        <v>30</v>
      </c>
      <c r="BJ169" s="18">
        <f>Measures!$C$22</f>
        <v>44</v>
      </c>
      <c r="BK169" s="18">
        <f>Measures!$C$23</f>
        <v>19</v>
      </c>
      <c r="BL169" s="18">
        <f>Measures!$C$24</f>
        <v>13</v>
      </c>
      <c r="BM169" s="18">
        <f>Measures!$C$26</f>
        <v>0.32</v>
      </c>
      <c r="BN169" s="18">
        <f>Measures!$D$26</f>
        <v>0.25</v>
      </c>
      <c r="BO169" s="18">
        <f>Measures!$C$27</f>
        <v>14</v>
      </c>
      <c r="BP169" s="18">
        <f>Measures!$C$28</f>
        <v>15</v>
      </c>
      <c r="BQ169" s="88">
        <f>Measures!$C$29</f>
        <v>92</v>
      </c>
      <c r="BR169" s="88">
        <f>Measures!$C$30</f>
        <v>95</v>
      </c>
      <c r="BS169" s="88">
        <f>Measures!$C$31</f>
        <v>70</v>
      </c>
      <c r="BT169" s="64" t="str">
        <f>Code!$M$204</f>
        <v>EF 200</v>
      </c>
      <c r="BU169" s="64" t="str">
        <f>Code!$M$207</f>
        <v>EF 67</v>
      </c>
      <c r="BV169" s="64" t="str">
        <f>Code!$M$208</f>
        <v>EF 70</v>
      </c>
      <c r="BW169" s="64" t="str">
        <f>Code!$M$205</f>
        <v>EF 82</v>
      </c>
      <c r="BX169" s="64" t="s">
        <v>363</v>
      </c>
      <c r="BY169" s="64" t="s">
        <v>239</v>
      </c>
      <c r="BZ169" s="64" t="s">
        <v>240</v>
      </c>
      <c r="CA169" s="64"/>
      <c r="CB169" s="64"/>
      <c r="CC169" s="64"/>
      <c r="CD169" s="64"/>
      <c r="CE169" s="64"/>
      <c r="CF169" s="64"/>
      <c r="CG169" s="64"/>
      <c r="CH169" s="64"/>
      <c r="CI169" s="64"/>
      <c r="CJ169" s="64"/>
      <c r="CK169" s="64"/>
      <c r="CL169" s="64"/>
      <c r="CM169" s="18"/>
      <c r="CN169" s="18"/>
    </row>
    <row r="170" spans="1:92" ht="14.4" x14ac:dyDescent="0.3">
      <c r="A170" s="19" t="s">
        <v>95</v>
      </c>
      <c r="B170" s="31" t="s">
        <v>85</v>
      </c>
      <c r="C170" s="19" t="s">
        <v>87</v>
      </c>
      <c r="D170" s="19">
        <v>2</v>
      </c>
      <c r="E170" s="19">
        <f>VLOOKUP(D170,Lists!$B$3:$C$18,2,FALSE)</f>
        <v>4</v>
      </c>
      <c r="F170" s="19">
        <v>2</v>
      </c>
      <c r="G170" s="19" t="s">
        <v>68</v>
      </c>
      <c r="H170" s="23">
        <v>2730</v>
      </c>
      <c r="I170" s="37">
        <v>0.2</v>
      </c>
      <c r="J170" s="36">
        <v>4.6411397360087065E-4</v>
      </c>
      <c r="K170" s="36">
        <f t="shared" si="38"/>
        <v>4.6411397360087065E-4</v>
      </c>
      <c r="L170" s="23">
        <v>4.26</v>
      </c>
      <c r="M170" s="35">
        <v>0.22</v>
      </c>
      <c r="N170" s="35">
        <f t="shared" si="39"/>
        <v>0.22</v>
      </c>
      <c r="O170" s="38">
        <v>19.333333333333332</v>
      </c>
      <c r="P170" s="38">
        <f t="shared" si="40"/>
        <v>19.333333333333332</v>
      </c>
      <c r="Q170" s="38">
        <v>5.9551821</v>
      </c>
      <c r="R170" s="38">
        <v>10.254943899018233</v>
      </c>
      <c r="S170" s="23">
        <v>0.67</v>
      </c>
      <c r="T170" s="23">
        <v>0.79</v>
      </c>
      <c r="U170" s="23">
        <v>10</v>
      </c>
      <c r="V170" s="23">
        <f t="shared" si="41"/>
        <v>10</v>
      </c>
      <c r="W170" s="23">
        <v>78</v>
      </c>
      <c r="X170" s="23">
        <f t="shared" si="42"/>
        <v>78</v>
      </c>
      <c r="Y170" s="23">
        <v>62</v>
      </c>
      <c r="Z170" s="23" t="str">
        <f>Code!$K$204</f>
        <v>EF 86</v>
      </c>
      <c r="AA170" s="23" t="str">
        <f>Code!$K$207</f>
        <v>EF 57</v>
      </c>
      <c r="AB170" s="23" t="str">
        <f>Code!$K$208</f>
        <v>EF 57</v>
      </c>
      <c r="AC170" s="23" t="str">
        <f>Code!$K$205</f>
        <v>EF 57</v>
      </c>
      <c r="AD170" s="23" t="s">
        <v>237</v>
      </c>
      <c r="AE170" s="23" t="s">
        <v>237</v>
      </c>
      <c r="AF170" s="23" t="s">
        <v>237</v>
      </c>
      <c r="AG170" s="39">
        <f t="shared" si="37"/>
        <v>4.6411397360087065E-4</v>
      </c>
      <c r="AH170" s="39">
        <f t="shared" si="43"/>
        <v>4.6411397360087065E-4</v>
      </c>
      <c r="AI170" s="18">
        <f t="shared" si="44"/>
        <v>4.26</v>
      </c>
      <c r="AJ170" s="41">
        <f>Code!$B$23</f>
        <v>0.15</v>
      </c>
      <c r="AK170" s="41">
        <f t="shared" si="45"/>
        <v>0.15</v>
      </c>
      <c r="AL170" s="110">
        <f t="shared" si="46"/>
        <v>19.333333333333332</v>
      </c>
      <c r="AM170" s="110">
        <f t="shared" si="47"/>
        <v>19.333333333333332</v>
      </c>
      <c r="AN170" s="110">
        <f t="shared" si="48"/>
        <v>5.9551821</v>
      </c>
      <c r="AO170" s="110">
        <f t="shared" si="49"/>
        <v>10.254943899018233</v>
      </c>
      <c r="AP170" s="18">
        <f>VLOOKUP(D170,Code!$B$92:$D$107,2,FALSE)</f>
        <v>0.32</v>
      </c>
      <c r="AQ170" s="18">
        <f>VLOOKUP(E170,Code!$B$92:$D$107,3,FALSE)</f>
        <v>0.25</v>
      </c>
      <c r="AR170" s="18">
        <f>Code!$C$132</f>
        <v>14</v>
      </c>
      <c r="AS170" s="18">
        <f t="shared" si="50"/>
        <v>14</v>
      </c>
      <c r="AT170" s="88">
        <f>Code!$C$189</f>
        <v>80</v>
      </c>
      <c r="AU170" s="88">
        <f t="shared" si="51"/>
        <v>80</v>
      </c>
      <c r="AV170" s="88">
        <f>Code!$C$198</f>
        <v>66</v>
      </c>
      <c r="AW170" s="18" t="str">
        <f>Code!$L$204</f>
        <v>EF 95</v>
      </c>
      <c r="AX170" s="64" t="str">
        <f>Code!$L$207</f>
        <v>EF 60</v>
      </c>
      <c r="AY170" s="64" t="str">
        <f>Code!$L$208</f>
        <v>EF 60</v>
      </c>
      <c r="AZ170" s="64" t="str">
        <f>Code!$L$205</f>
        <v>EF 62</v>
      </c>
      <c r="BA170" s="23" t="s">
        <v>237</v>
      </c>
      <c r="BB170" s="23" t="s">
        <v>237</v>
      </c>
      <c r="BC170" s="23" t="s">
        <v>237</v>
      </c>
      <c r="BD170" s="39">
        <f t="shared" si="52"/>
        <v>3.9449687756074004E-4</v>
      </c>
      <c r="BE170" s="39">
        <f t="shared" si="53"/>
        <v>3.2487978152060944E-4</v>
      </c>
      <c r="BF170" s="18">
        <f>Measures!$C$3</f>
        <v>8</v>
      </c>
      <c r="BG170" s="41">
        <f>Measures!$C$4</f>
        <v>0.1</v>
      </c>
      <c r="BH170" s="41">
        <v>0.06</v>
      </c>
      <c r="BI170" s="18">
        <f>VLOOKUP(D170,Measures!$B$6:$C$21,2,FALSE)</f>
        <v>30</v>
      </c>
      <c r="BJ170" s="18">
        <f>Measures!$C$22</f>
        <v>44</v>
      </c>
      <c r="BK170" s="18">
        <f>Measures!$C$23</f>
        <v>19</v>
      </c>
      <c r="BL170" s="18">
        <f>Measures!$C$24</f>
        <v>13</v>
      </c>
      <c r="BM170" s="18">
        <f>Measures!$C$26</f>
        <v>0.32</v>
      </c>
      <c r="BN170" s="18">
        <f>Measures!$D$26</f>
        <v>0.25</v>
      </c>
      <c r="BO170" s="18">
        <f>Measures!$C$27</f>
        <v>14</v>
      </c>
      <c r="BP170" s="18">
        <f>Measures!$C$28</f>
        <v>15</v>
      </c>
      <c r="BQ170" s="88">
        <f>Measures!$C$29</f>
        <v>92</v>
      </c>
      <c r="BR170" s="88">
        <f>Measures!$C$30</f>
        <v>95</v>
      </c>
      <c r="BS170" s="88">
        <f>Measures!$C$31</f>
        <v>70</v>
      </c>
      <c r="BT170" s="64" t="str">
        <f>Code!$M$204</f>
        <v>EF 200</v>
      </c>
      <c r="BU170" s="64" t="str">
        <f>Code!$M$207</f>
        <v>EF 67</v>
      </c>
      <c r="BV170" s="64" t="str">
        <f>Code!$M$208</f>
        <v>EF 70</v>
      </c>
      <c r="BW170" s="64" t="str">
        <f>Code!$M$205</f>
        <v>EF 82</v>
      </c>
      <c r="BX170" s="64" t="s">
        <v>363</v>
      </c>
      <c r="BY170" s="64" t="s">
        <v>239</v>
      </c>
      <c r="BZ170" s="64" t="s">
        <v>240</v>
      </c>
      <c r="CA170" s="64"/>
      <c r="CB170" s="64"/>
      <c r="CC170" s="64"/>
      <c r="CD170" s="64"/>
      <c r="CE170" s="64"/>
      <c r="CF170" s="64"/>
      <c r="CG170" s="64"/>
      <c r="CH170" s="64"/>
      <c r="CI170" s="64"/>
      <c r="CJ170" s="64"/>
      <c r="CK170" s="64"/>
      <c r="CL170" s="64"/>
      <c r="CM170" s="18"/>
      <c r="CN170" s="18"/>
    </row>
    <row r="171" spans="1:92" ht="14.4" x14ac:dyDescent="0.3">
      <c r="A171" s="19" t="s">
        <v>22</v>
      </c>
      <c r="B171" s="31" t="s">
        <v>85</v>
      </c>
      <c r="C171" s="19" t="s">
        <v>87</v>
      </c>
      <c r="D171" s="19">
        <v>2</v>
      </c>
      <c r="E171" s="19">
        <f>VLOOKUP(D171,Lists!$B$3:$C$18,2,FALSE)</f>
        <v>4</v>
      </c>
      <c r="F171" s="19">
        <v>1</v>
      </c>
      <c r="G171" s="19" t="s">
        <v>68</v>
      </c>
      <c r="H171" s="23">
        <v>1910</v>
      </c>
      <c r="I171" s="37">
        <v>0.2</v>
      </c>
      <c r="J171" s="36">
        <v>4.6411397360087065E-4</v>
      </c>
      <c r="K171" s="36">
        <f t="shared" si="38"/>
        <v>4.6411397360087065E-4</v>
      </c>
      <c r="L171" s="23">
        <v>4.26</v>
      </c>
      <c r="M171" s="35">
        <v>0.22</v>
      </c>
      <c r="N171" s="35">
        <f t="shared" si="39"/>
        <v>0.22</v>
      </c>
      <c r="O171" s="38">
        <v>19.333333333333332</v>
      </c>
      <c r="P171" s="38">
        <f t="shared" si="40"/>
        <v>19.333333333333332</v>
      </c>
      <c r="Q171" s="38">
        <v>5.9551821</v>
      </c>
      <c r="R171" s="38">
        <v>10.254943899018233</v>
      </c>
      <c r="S171" s="23">
        <v>0.67</v>
      </c>
      <c r="T171" s="23">
        <v>0.79</v>
      </c>
      <c r="U171" s="23">
        <v>10</v>
      </c>
      <c r="V171" s="23">
        <f t="shared" si="41"/>
        <v>10</v>
      </c>
      <c r="W171" s="23">
        <v>78</v>
      </c>
      <c r="X171" s="23">
        <f t="shared" si="42"/>
        <v>78</v>
      </c>
      <c r="Y171" s="23">
        <v>62</v>
      </c>
      <c r="Z171" s="23" t="str">
        <f>Code!$K$204</f>
        <v>EF 86</v>
      </c>
      <c r="AA171" s="23" t="str">
        <f>Code!$K$207</f>
        <v>EF 57</v>
      </c>
      <c r="AB171" s="23" t="str">
        <f>Code!$K$208</f>
        <v>EF 57</v>
      </c>
      <c r="AC171" s="23" t="str">
        <f>Code!$K$205</f>
        <v>EF 57</v>
      </c>
      <c r="AD171" s="23" t="s">
        <v>237</v>
      </c>
      <c r="AE171" s="23" t="s">
        <v>237</v>
      </c>
      <c r="AF171" s="23" t="s">
        <v>237</v>
      </c>
      <c r="AG171" s="39">
        <f t="shared" si="37"/>
        <v>4.6411397360087065E-4</v>
      </c>
      <c r="AH171" s="39">
        <f t="shared" si="43"/>
        <v>4.6411397360087065E-4</v>
      </c>
      <c r="AI171" s="18">
        <f t="shared" si="44"/>
        <v>4.26</v>
      </c>
      <c r="AJ171" s="41">
        <f>Code!$B$23</f>
        <v>0.15</v>
      </c>
      <c r="AK171" s="41">
        <f t="shared" si="45"/>
        <v>0.15</v>
      </c>
      <c r="AL171" s="110">
        <f t="shared" si="46"/>
        <v>19.333333333333332</v>
      </c>
      <c r="AM171" s="110">
        <f t="shared" si="47"/>
        <v>19.333333333333332</v>
      </c>
      <c r="AN171" s="110">
        <f t="shared" si="48"/>
        <v>5.9551821</v>
      </c>
      <c r="AO171" s="110">
        <f t="shared" si="49"/>
        <v>10.254943899018233</v>
      </c>
      <c r="AP171" s="18">
        <f>VLOOKUP(D171,Code!$B$92:$D$107,2,FALSE)</f>
        <v>0.32</v>
      </c>
      <c r="AQ171" s="18">
        <f>VLOOKUP(E171,Code!$B$92:$D$107,3,FALSE)</f>
        <v>0.25</v>
      </c>
      <c r="AR171" s="18">
        <f>Code!$C$132</f>
        <v>14</v>
      </c>
      <c r="AS171" s="18">
        <f t="shared" si="50"/>
        <v>14</v>
      </c>
      <c r="AT171" s="88">
        <f>Code!$C$189</f>
        <v>80</v>
      </c>
      <c r="AU171" s="88">
        <f t="shared" si="51"/>
        <v>80</v>
      </c>
      <c r="AV171" s="88">
        <f>Code!$C$198</f>
        <v>66</v>
      </c>
      <c r="AW171" s="18" t="str">
        <f>Code!$L$204</f>
        <v>EF 95</v>
      </c>
      <c r="AX171" s="64" t="str">
        <f>Code!$L$207</f>
        <v>EF 60</v>
      </c>
      <c r="AY171" s="64" t="str">
        <f>Code!$L$208</f>
        <v>EF 60</v>
      </c>
      <c r="AZ171" s="64" t="str">
        <f>Code!$L$205</f>
        <v>EF 62</v>
      </c>
      <c r="BA171" s="23" t="s">
        <v>237</v>
      </c>
      <c r="BB171" s="23" t="s">
        <v>237</v>
      </c>
      <c r="BC171" s="23" t="s">
        <v>237</v>
      </c>
      <c r="BD171" s="39">
        <f t="shared" si="52"/>
        <v>3.9449687756074004E-4</v>
      </c>
      <c r="BE171" s="39">
        <f t="shared" si="53"/>
        <v>3.2487978152060944E-4</v>
      </c>
      <c r="BF171" s="18">
        <f>Measures!$C$3</f>
        <v>8</v>
      </c>
      <c r="BG171" s="41">
        <f>Measures!$C$4</f>
        <v>0.1</v>
      </c>
      <c r="BH171" s="41">
        <v>0.06</v>
      </c>
      <c r="BI171" s="18">
        <f>VLOOKUP(D171,Measures!$B$6:$C$21,2,FALSE)</f>
        <v>30</v>
      </c>
      <c r="BJ171" s="18">
        <f>Measures!$C$22</f>
        <v>44</v>
      </c>
      <c r="BK171" s="18">
        <f>Measures!$C$23</f>
        <v>19</v>
      </c>
      <c r="BL171" s="18">
        <f>Measures!$C$24</f>
        <v>13</v>
      </c>
      <c r="BM171" s="18">
        <f>Measures!$C$26</f>
        <v>0.32</v>
      </c>
      <c r="BN171" s="18">
        <f>Measures!$D$26</f>
        <v>0.25</v>
      </c>
      <c r="BO171" s="18">
        <f>Measures!$C$27</f>
        <v>14</v>
      </c>
      <c r="BP171" s="18">
        <f>Measures!$C$28</f>
        <v>15</v>
      </c>
      <c r="BQ171" s="88">
        <f>Measures!$C$29</f>
        <v>92</v>
      </c>
      <c r="BR171" s="88">
        <f>Measures!$C$30</f>
        <v>95</v>
      </c>
      <c r="BS171" s="88">
        <f>Measures!$C$31</f>
        <v>70</v>
      </c>
      <c r="BT171" s="64" t="str">
        <f>Code!$M$204</f>
        <v>EF 200</v>
      </c>
      <c r="BU171" s="64" t="str">
        <f>Code!$M$207</f>
        <v>EF 67</v>
      </c>
      <c r="BV171" s="64" t="str">
        <f>Code!$M$208</f>
        <v>EF 70</v>
      </c>
      <c r="BW171" s="64" t="str">
        <f>Code!$M$205</f>
        <v>EF 82</v>
      </c>
      <c r="BX171" s="64" t="s">
        <v>363</v>
      </c>
      <c r="BY171" s="64" t="s">
        <v>239</v>
      </c>
      <c r="BZ171" s="64" t="s">
        <v>240</v>
      </c>
      <c r="CA171" s="64"/>
      <c r="CB171" s="64"/>
      <c r="CC171" s="64"/>
      <c r="CD171" s="64"/>
      <c r="CE171" s="64"/>
      <c r="CF171" s="64"/>
      <c r="CG171" s="64"/>
      <c r="CH171" s="64"/>
      <c r="CI171" s="64"/>
      <c r="CJ171" s="64"/>
      <c r="CK171" s="64"/>
      <c r="CL171" s="64"/>
      <c r="CM171" s="18"/>
      <c r="CN171" s="18"/>
    </row>
    <row r="172" spans="1:92" ht="14.4" x14ac:dyDescent="0.3">
      <c r="A172" s="19" t="s">
        <v>22</v>
      </c>
      <c r="B172" s="31" t="s">
        <v>85</v>
      </c>
      <c r="C172" s="19" t="s">
        <v>87</v>
      </c>
      <c r="D172" s="19">
        <v>2</v>
      </c>
      <c r="E172" s="19">
        <f>VLOOKUP(D172,Lists!$B$3:$C$18,2,FALSE)</f>
        <v>4</v>
      </c>
      <c r="F172" s="19">
        <v>2</v>
      </c>
      <c r="G172" s="19" t="s">
        <v>68</v>
      </c>
      <c r="H172" s="23">
        <v>2730</v>
      </c>
      <c r="I172" s="37">
        <v>0.2</v>
      </c>
      <c r="J172" s="36">
        <v>4.6411397360087065E-4</v>
      </c>
      <c r="K172" s="36">
        <f t="shared" si="38"/>
        <v>4.6411397360087065E-4</v>
      </c>
      <c r="L172" s="23">
        <v>4.26</v>
      </c>
      <c r="M172" s="35">
        <v>0.22</v>
      </c>
      <c r="N172" s="35">
        <f t="shared" si="39"/>
        <v>0.22</v>
      </c>
      <c r="O172" s="38">
        <v>19.333333333333332</v>
      </c>
      <c r="P172" s="38">
        <f t="shared" si="40"/>
        <v>19.333333333333332</v>
      </c>
      <c r="Q172" s="38">
        <v>5.9551821</v>
      </c>
      <c r="R172" s="38">
        <v>10.254943899018233</v>
      </c>
      <c r="S172" s="23">
        <v>0.67</v>
      </c>
      <c r="T172" s="23">
        <v>0.79</v>
      </c>
      <c r="U172" s="23">
        <v>10</v>
      </c>
      <c r="V172" s="23">
        <f t="shared" si="41"/>
        <v>10</v>
      </c>
      <c r="W172" s="23">
        <v>78</v>
      </c>
      <c r="X172" s="23">
        <f t="shared" si="42"/>
        <v>78</v>
      </c>
      <c r="Y172" s="23">
        <v>62</v>
      </c>
      <c r="Z172" s="23" t="str">
        <f>Code!$K$204</f>
        <v>EF 86</v>
      </c>
      <c r="AA172" s="23" t="str">
        <f>Code!$K$207</f>
        <v>EF 57</v>
      </c>
      <c r="AB172" s="23" t="str">
        <f>Code!$K$208</f>
        <v>EF 57</v>
      </c>
      <c r="AC172" s="23" t="str">
        <f>Code!$K$205</f>
        <v>EF 57</v>
      </c>
      <c r="AD172" s="23" t="s">
        <v>237</v>
      </c>
      <c r="AE172" s="23" t="s">
        <v>237</v>
      </c>
      <c r="AF172" s="23" t="s">
        <v>237</v>
      </c>
      <c r="AG172" s="39">
        <f t="shared" si="37"/>
        <v>4.6411397360087065E-4</v>
      </c>
      <c r="AH172" s="39">
        <f t="shared" si="43"/>
        <v>4.6411397360087065E-4</v>
      </c>
      <c r="AI172" s="18">
        <f t="shared" si="44"/>
        <v>4.26</v>
      </c>
      <c r="AJ172" s="41">
        <f>Code!$B$23</f>
        <v>0.15</v>
      </c>
      <c r="AK172" s="41">
        <f t="shared" si="45"/>
        <v>0.15</v>
      </c>
      <c r="AL172" s="110">
        <f t="shared" si="46"/>
        <v>19.333333333333332</v>
      </c>
      <c r="AM172" s="110">
        <f t="shared" si="47"/>
        <v>19.333333333333332</v>
      </c>
      <c r="AN172" s="110">
        <f t="shared" si="48"/>
        <v>5.9551821</v>
      </c>
      <c r="AO172" s="110">
        <f t="shared" si="49"/>
        <v>10.254943899018233</v>
      </c>
      <c r="AP172" s="18">
        <f>VLOOKUP(D172,Code!$B$92:$D$107,2,FALSE)</f>
        <v>0.32</v>
      </c>
      <c r="AQ172" s="18">
        <f>VLOOKUP(E172,Code!$B$92:$D$107,3,FALSE)</f>
        <v>0.25</v>
      </c>
      <c r="AR172" s="18">
        <f>Code!$C$132</f>
        <v>14</v>
      </c>
      <c r="AS172" s="18">
        <f t="shared" si="50"/>
        <v>14</v>
      </c>
      <c r="AT172" s="88">
        <f>Code!$C$189</f>
        <v>80</v>
      </c>
      <c r="AU172" s="88">
        <f t="shared" si="51"/>
        <v>80</v>
      </c>
      <c r="AV172" s="88">
        <f>Code!$C$198</f>
        <v>66</v>
      </c>
      <c r="AW172" s="18" t="str">
        <f>Code!$L$204</f>
        <v>EF 95</v>
      </c>
      <c r="AX172" s="64" t="str">
        <f>Code!$L$207</f>
        <v>EF 60</v>
      </c>
      <c r="AY172" s="64" t="str">
        <f>Code!$L$208</f>
        <v>EF 60</v>
      </c>
      <c r="AZ172" s="64" t="str">
        <f>Code!$L$205</f>
        <v>EF 62</v>
      </c>
      <c r="BA172" s="23" t="s">
        <v>237</v>
      </c>
      <c r="BB172" s="23" t="s">
        <v>237</v>
      </c>
      <c r="BC172" s="23" t="s">
        <v>237</v>
      </c>
      <c r="BD172" s="39">
        <f t="shared" si="52"/>
        <v>3.9449687756074004E-4</v>
      </c>
      <c r="BE172" s="39">
        <f t="shared" si="53"/>
        <v>3.2487978152060944E-4</v>
      </c>
      <c r="BF172" s="18">
        <f>Measures!$C$3</f>
        <v>8</v>
      </c>
      <c r="BG172" s="41">
        <f>Measures!$C$4</f>
        <v>0.1</v>
      </c>
      <c r="BH172" s="41">
        <v>0.06</v>
      </c>
      <c r="BI172" s="18">
        <f>VLOOKUP(D172,Measures!$B$6:$C$21,2,FALSE)</f>
        <v>30</v>
      </c>
      <c r="BJ172" s="18">
        <f>Measures!$C$22</f>
        <v>44</v>
      </c>
      <c r="BK172" s="18">
        <f>Measures!$C$23</f>
        <v>19</v>
      </c>
      <c r="BL172" s="18">
        <f>Measures!$C$24</f>
        <v>13</v>
      </c>
      <c r="BM172" s="18">
        <f>Measures!$C$26</f>
        <v>0.32</v>
      </c>
      <c r="BN172" s="18">
        <f>Measures!$D$26</f>
        <v>0.25</v>
      </c>
      <c r="BO172" s="18">
        <f>Measures!$C$27</f>
        <v>14</v>
      </c>
      <c r="BP172" s="18">
        <f>Measures!$C$28</f>
        <v>15</v>
      </c>
      <c r="BQ172" s="88">
        <f>Measures!$C$29</f>
        <v>92</v>
      </c>
      <c r="BR172" s="88">
        <f>Measures!$C$30</f>
        <v>95</v>
      </c>
      <c r="BS172" s="88">
        <f>Measures!$C$31</f>
        <v>70</v>
      </c>
      <c r="BT172" s="64" t="str">
        <f>Code!$M$204</f>
        <v>EF 200</v>
      </c>
      <c r="BU172" s="64" t="str">
        <f>Code!$M$207</f>
        <v>EF 67</v>
      </c>
      <c r="BV172" s="64" t="str">
        <f>Code!$M$208</f>
        <v>EF 70</v>
      </c>
      <c r="BW172" s="64" t="str">
        <f>Code!$M$205</f>
        <v>EF 82</v>
      </c>
      <c r="BX172" s="64" t="s">
        <v>363</v>
      </c>
      <c r="BY172" s="64" t="s">
        <v>239</v>
      </c>
      <c r="BZ172" s="64" t="s">
        <v>240</v>
      </c>
      <c r="CA172" s="64"/>
      <c r="CB172" s="64"/>
      <c r="CC172" s="64"/>
      <c r="CD172" s="64"/>
      <c r="CE172" s="64"/>
      <c r="CF172" s="64"/>
      <c r="CG172" s="64"/>
      <c r="CH172" s="64"/>
      <c r="CI172" s="64"/>
      <c r="CJ172" s="64"/>
      <c r="CK172" s="64"/>
      <c r="CL172" s="64"/>
      <c r="CM172" s="18"/>
      <c r="CN172" s="18"/>
    </row>
    <row r="173" spans="1:92" ht="14.4" x14ac:dyDescent="0.3">
      <c r="A173" s="19" t="s">
        <v>95</v>
      </c>
      <c r="B173" s="31" t="s">
        <v>86</v>
      </c>
      <c r="C173" s="19" t="s">
        <v>71</v>
      </c>
      <c r="D173" s="19">
        <v>2</v>
      </c>
      <c r="E173" s="19">
        <f>VLOOKUP(D173,Lists!$B$3:$C$18,2,FALSE)</f>
        <v>4</v>
      </c>
      <c r="F173" s="19">
        <v>1</v>
      </c>
      <c r="G173" s="19" t="s">
        <v>66</v>
      </c>
      <c r="H173" s="23">
        <v>1600</v>
      </c>
      <c r="I173" s="37">
        <v>0.14016341923318668</v>
      </c>
      <c r="J173" s="36">
        <v>7.1357303575703178E-4</v>
      </c>
      <c r="K173" s="36">
        <f t="shared" si="38"/>
        <v>7.1357303575703178E-4</v>
      </c>
      <c r="L173" s="23">
        <v>3.32</v>
      </c>
      <c r="M173" s="35">
        <v>0.33</v>
      </c>
      <c r="N173" s="35">
        <f t="shared" si="39"/>
        <v>0.33</v>
      </c>
      <c r="O173" s="38">
        <v>11.046153846153846</v>
      </c>
      <c r="P173" s="38">
        <f t="shared" si="40"/>
        <v>11.046153846153846</v>
      </c>
      <c r="Q173" s="38">
        <v>1.3361692000000001</v>
      </c>
      <c r="R173" s="38">
        <v>3.0951638065522622</v>
      </c>
      <c r="S173" s="23">
        <v>1.23</v>
      </c>
      <c r="T173" s="23">
        <v>0.87</v>
      </c>
      <c r="U173" s="23">
        <v>10</v>
      </c>
      <c r="V173" s="23">
        <f t="shared" si="41"/>
        <v>10</v>
      </c>
      <c r="W173" s="23">
        <v>78</v>
      </c>
      <c r="X173" s="23">
        <f t="shared" si="42"/>
        <v>78</v>
      </c>
      <c r="Y173" s="23">
        <v>62</v>
      </c>
      <c r="Z173" s="23" t="str">
        <f>Code!$K$204</f>
        <v>EF 86</v>
      </c>
      <c r="AA173" s="23" t="str">
        <f>Code!$K$207</f>
        <v>EF 57</v>
      </c>
      <c r="AB173" s="23" t="str">
        <f>Code!$K$208</f>
        <v>EF 57</v>
      </c>
      <c r="AC173" s="23" t="str">
        <f>Code!$K$205</f>
        <v>EF 57</v>
      </c>
      <c r="AD173" s="23" t="s">
        <v>237</v>
      </c>
      <c r="AE173" s="23" t="s">
        <v>237</v>
      </c>
      <c r="AF173" s="23" t="s">
        <v>237</v>
      </c>
      <c r="AG173" s="39">
        <f t="shared" si="37"/>
        <v>7.1357303575703178E-4</v>
      </c>
      <c r="AH173" s="39">
        <f t="shared" si="43"/>
        <v>7.1357303575703178E-4</v>
      </c>
      <c r="AI173" s="18">
        <f t="shared" si="44"/>
        <v>3.32</v>
      </c>
      <c r="AJ173" s="41">
        <f>Code!$B$23</f>
        <v>0.15</v>
      </c>
      <c r="AK173" s="41">
        <f t="shared" si="45"/>
        <v>0.15</v>
      </c>
      <c r="AL173" s="110">
        <f t="shared" si="46"/>
        <v>11.046153846153846</v>
      </c>
      <c r="AM173" s="110">
        <f t="shared" si="47"/>
        <v>11.046153846153846</v>
      </c>
      <c r="AN173" s="110">
        <f t="shared" si="48"/>
        <v>1.3361692000000001</v>
      </c>
      <c r="AO173" s="110">
        <f t="shared" si="49"/>
        <v>3.0951638065522622</v>
      </c>
      <c r="AP173" s="18">
        <f>VLOOKUP(D173,Code!$B$92:$D$107,2,FALSE)</f>
        <v>0.32</v>
      </c>
      <c r="AQ173" s="18">
        <f>VLOOKUP(E173,Code!$B$92:$D$107,3,FALSE)</f>
        <v>0.25</v>
      </c>
      <c r="AR173" s="18">
        <f>Code!$C$132</f>
        <v>14</v>
      </c>
      <c r="AS173" s="18">
        <f t="shared" si="50"/>
        <v>14</v>
      </c>
      <c r="AT173" s="88">
        <f>Code!$C$189</f>
        <v>80</v>
      </c>
      <c r="AU173" s="88">
        <f t="shared" si="51"/>
        <v>80</v>
      </c>
      <c r="AV173" s="88">
        <f>Code!$C$198</f>
        <v>66</v>
      </c>
      <c r="AW173" s="18" t="str">
        <f>Code!$L$204</f>
        <v>EF 95</v>
      </c>
      <c r="AX173" s="64" t="str">
        <f>Code!$L$207</f>
        <v>EF 60</v>
      </c>
      <c r="AY173" s="64" t="str">
        <f>Code!$L$208</f>
        <v>EF 60</v>
      </c>
      <c r="AZ173" s="64" t="str">
        <f>Code!$L$205</f>
        <v>EF 62</v>
      </c>
      <c r="BA173" s="23" t="s">
        <v>237</v>
      </c>
      <c r="BB173" s="23" t="s">
        <v>237</v>
      </c>
      <c r="BC173" s="23" t="s">
        <v>237</v>
      </c>
      <c r="BD173" s="39">
        <f t="shared" si="52"/>
        <v>6.0653708039347702E-4</v>
      </c>
      <c r="BE173" s="39">
        <f t="shared" si="53"/>
        <v>4.9950112502992225E-4</v>
      </c>
      <c r="BF173" s="18">
        <f>Measures!$C$3</f>
        <v>8</v>
      </c>
      <c r="BG173" s="41">
        <f>Measures!$C$4</f>
        <v>0.1</v>
      </c>
      <c r="BH173" s="41">
        <v>0.06</v>
      </c>
      <c r="BI173" s="18">
        <f>VLOOKUP(D173,Measures!$B$6:$C$21,2,FALSE)</f>
        <v>30</v>
      </c>
      <c r="BJ173" s="18">
        <f>Measures!$C$22</f>
        <v>44</v>
      </c>
      <c r="BK173" s="18">
        <f>Measures!$C$23</f>
        <v>19</v>
      </c>
      <c r="BL173" s="18">
        <f>Measures!$C$24</f>
        <v>13</v>
      </c>
      <c r="BM173" s="18">
        <f>Measures!$C$26</f>
        <v>0.32</v>
      </c>
      <c r="BN173" s="18">
        <f>Measures!$D$26</f>
        <v>0.25</v>
      </c>
      <c r="BO173" s="18">
        <f>Measures!$C$27</f>
        <v>14</v>
      </c>
      <c r="BP173" s="18">
        <f>Measures!$C$28</f>
        <v>15</v>
      </c>
      <c r="BQ173" s="88">
        <f>Measures!$C$29</f>
        <v>92</v>
      </c>
      <c r="BR173" s="88">
        <f>Measures!$C$30</f>
        <v>95</v>
      </c>
      <c r="BS173" s="88">
        <f>Measures!$C$31</f>
        <v>70</v>
      </c>
      <c r="BT173" s="64" t="str">
        <f>Code!$M$204</f>
        <v>EF 200</v>
      </c>
      <c r="BU173" s="64" t="str">
        <f>Code!$M$207</f>
        <v>EF 67</v>
      </c>
      <c r="BV173" s="64" t="str">
        <f>Code!$M$208</f>
        <v>EF 70</v>
      </c>
      <c r="BW173" s="64" t="str">
        <f>Code!$M$205</f>
        <v>EF 82</v>
      </c>
      <c r="BX173" s="64" t="s">
        <v>363</v>
      </c>
      <c r="BY173" s="64" t="s">
        <v>239</v>
      </c>
      <c r="BZ173" s="64" t="s">
        <v>240</v>
      </c>
      <c r="CA173" s="64"/>
      <c r="CB173" s="64"/>
      <c r="CC173" s="64"/>
      <c r="CD173" s="64"/>
      <c r="CE173" s="64"/>
      <c r="CF173" s="64"/>
      <c r="CG173" s="64"/>
      <c r="CH173" s="64"/>
      <c r="CI173" s="64"/>
      <c r="CJ173" s="64"/>
      <c r="CK173" s="64"/>
      <c r="CL173" s="64"/>
      <c r="CM173" s="18"/>
      <c r="CN173" s="18"/>
    </row>
    <row r="174" spans="1:92" ht="14.4" x14ac:dyDescent="0.3">
      <c r="A174" s="19" t="s">
        <v>95</v>
      </c>
      <c r="B174" s="31" t="s">
        <v>86</v>
      </c>
      <c r="C174" s="19" t="s">
        <v>71</v>
      </c>
      <c r="D174" s="19">
        <v>2</v>
      </c>
      <c r="E174" s="19">
        <f>VLOOKUP(D174,Lists!$B$3:$C$18,2,FALSE)</f>
        <v>4</v>
      </c>
      <c r="F174" s="19">
        <v>2</v>
      </c>
      <c r="G174" s="19" t="s">
        <v>66</v>
      </c>
      <c r="H174" s="23">
        <v>1990</v>
      </c>
      <c r="I174" s="37">
        <v>0.14016341923318668</v>
      </c>
      <c r="J174" s="36">
        <v>7.1357303575703178E-4</v>
      </c>
      <c r="K174" s="36">
        <f t="shared" si="38"/>
        <v>7.1357303575703178E-4</v>
      </c>
      <c r="L174" s="23">
        <v>3.32</v>
      </c>
      <c r="M174" s="35">
        <v>0.33</v>
      </c>
      <c r="N174" s="35">
        <f t="shared" si="39"/>
        <v>0.33</v>
      </c>
      <c r="O174" s="38">
        <v>11.046153846153846</v>
      </c>
      <c r="P174" s="38">
        <f t="shared" si="40"/>
        <v>11.046153846153846</v>
      </c>
      <c r="Q174" s="38">
        <v>1.3361692000000001</v>
      </c>
      <c r="R174" s="38">
        <v>3.0951638065522622</v>
      </c>
      <c r="S174" s="23">
        <v>1.23</v>
      </c>
      <c r="T174" s="23">
        <v>0.87</v>
      </c>
      <c r="U174" s="23">
        <v>10</v>
      </c>
      <c r="V174" s="23">
        <f t="shared" si="41"/>
        <v>10</v>
      </c>
      <c r="W174" s="23">
        <v>78</v>
      </c>
      <c r="X174" s="23">
        <f t="shared" si="42"/>
        <v>78</v>
      </c>
      <c r="Y174" s="23">
        <v>62</v>
      </c>
      <c r="Z174" s="23" t="str">
        <f>Code!$K$204</f>
        <v>EF 86</v>
      </c>
      <c r="AA174" s="23" t="str">
        <f>Code!$K$207</f>
        <v>EF 57</v>
      </c>
      <c r="AB174" s="23" t="str">
        <f>Code!$K$208</f>
        <v>EF 57</v>
      </c>
      <c r="AC174" s="23" t="str">
        <f>Code!$K$205</f>
        <v>EF 57</v>
      </c>
      <c r="AD174" s="23" t="s">
        <v>237</v>
      </c>
      <c r="AE174" s="23" t="s">
        <v>237</v>
      </c>
      <c r="AF174" s="23" t="s">
        <v>237</v>
      </c>
      <c r="AG174" s="39">
        <f t="shared" si="37"/>
        <v>7.1357303575703178E-4</v>
      </c>
      <c r="AH174" s="39">
        <f t="shared" si="43"/>
        <v>7.1357303575703178E-4</v>
      </c>
      <c r="AI174" s="18">
        <f t="shared" si="44"/>
        <v>3.32</v>
      </c>
      <c r="AJ174" s="41">
        <f>Code!$B$23</f>
        <v>0.15</v>
      </c>
      <c r="AK174" s="41">
        <f t="shared" si="45"/>
        <v>0.15</v>
      </c>
      <c r="AL174" s="110">
        <f t="shared" si="46"/>
        <v>11.046153846153846</v>
      </c>
      <c r="AM174" s="110">
        <f t="shared" si="47"/>
        <v>11.046153846153846</v>
      </c>
      <c r="AN174" s="110">
        <f t="shared" si="48"/>
        <v>1.3361692000000001</v>
      </c>
      <c r="AO174" s="110">
        <f t="shared" si="49"/>
        <v>3.0951638065522622</v>
      </c>
      <c r="AP174" s="18">
        <f>VLOOKUP(D174,Code!$B$92:$D$107,2,FALSE)</f>
        <v>0.32</v>
      </c>
      <c r="AQ174" s="18">
        <f>VLOOKUP(E174,Code!$B$92:$D$107,3,FALSE)</f>
        <v>0.25</v>
      </c>
      <c r="AR174" s="18">
        <f>Code!$C$132</f>
        <v>14</v>
      </c>
      <c r="AS174" s="18">
        <f t="shared" si="50"/>
        <v>14</v>
      </c>
      <c r="AT174" s="88">
        <f>Code!$C$189</f>
        <v>80</v>
      </c>
      <c r="AU174" s="88">
        <f t="shared" si="51"/>
        <v>80</v>
      </c>
      <c r="AV174" s="88">
        <f>Code!$C$198</f>
        <v>66</v>
      </c>
      <c r="AW174" s="18" t="str">
        <f>Code!$L$204</f>
        <v>EF 95</v>
      </c>
      <c r="AX174" s="64" t="str">
        <f>Code!$L$207</f>
        <v>EF 60</v>
      </c>
      <c r="AY174" s="64" t="str">
        <f>Code!$L$208</f>
        <v>EF 60</v>
      </c>
      <c r="AZ174" s="64" t="str">
        <f>Code!$L$205</f>
        <v>EF 62</v>
      </c>
      <c r="BA174" s="23" t="s">
        <v>237</v>
      </c>
      <c r="BB174" s="23" t="s">
        <v>237</v>
      </c>
      <c r="BC174" s="23" t="s">
        <v>237</v>
      </c>
      <c r="BD174" s="39">
        <f t="shared" si="52"/>
        <v>6.0653708039347702E-4</v>
      </c>
      <c r="BE174" s="39">
        <f t="shared" si="53"/>
        <v>4.9950112502992225E-4</v>
      </c>
      <c r="BF174" s="18">
        <f>Measures!$C$3</f>
        <v>8</v>
      </c>
      <c r="BG174" s="41">
        <f>Measures!$C$4</f>
        <v>0.1</v>
      </c>
      <c r="BH174" s="41">
        <v>0.06</v>
      </c>
      <c r="BI174" s="18">
        <f>VLOOKUP(D174,Measures!$B$6:$C$21,2,FALSE)</f>
        <v>30</v>
      </c>
      <c r="BJ174" s="18">
        <f>Measures!$C$22</f>
        <v>44</v>
      </c>
      <c r="BK174" s="18">
        <f>Measures!$C$23</f>
        <v>19</v>
      </c>
      <c r="BL174" s="18">
        <f>Measures!$C$24</f>
        <v>13</v>
      </c>
      <c r="BM174" s="18">
        <f>Measures!$C$26</f>
        <v>0.32</v>
      </c>
      <c r="BN174" s="18">
        <f>Measures!$D$26</f>
        <v>0.25</v>
      </c>
      <c r="BO174" s="18">
        <f>Measures!$C$27</f>
        <v>14</v>
      </c>
      <c r="BP174" s="18">
        <f>Measures!$C$28</f>
        <v>15</v>
      </c>
      <c r="BQ174" s="88">
        <f>Measures!$C$29</f>
        <v>92</v>
      </c>
      <c r="BR174" s="88">
        <f>Measures!$C$30</f>
        <v>95</v>
      </c>
      <c r="BS174" s="88">
        <f>Measures!$C$31</f>
        <v>70</v>
      </c>
      <c r="BT174" s="64" t="str">
        <f>Code!$M$204</f>
        <v>EF 200</v>
      </c>
      <c r="BU174" s="64" t="str">
        <f>Code!$M$207</f>
        <v>EF 67</v>
      </c>
      <c r="BV174" s="64" t="str">
        <f>Code!$M$208</f>
        <v>EF 70</v>
      </c>
      <c r="BW174" s="64" t="str">
        <f>Code!$M$205</f>
        <v>EF 82</v>
      </c>
      <c r="BX174" s="64" t="s">
        <v>363</v>
      </c>
      <c r="BY174" s="64" t="s">
        <v>239</v>
      </c>
      <c r="BZ174" s="64" t="s">
        <v>240</v>
      </c>
      <c r="CA174" s="64"/>
      <c r="CB174" s="64"/>
      <c r="CC174" s="64"/>
      <c r="CD174" s="64"/>
      <c r="CE174" s="64"/>
      <c r="CF174" s="64"/>
      <c r="CG174" s="64"/>
      <c r="CH174" s="64"/>
      <c r="CI174" s="64"/>
      <c r="CJ174" s="64"/>
      <c r="CK174" s="64"/>
      <c r="CL174" s="64"/>
      <c r="CM174" s="18"/>
      <c r="CN174" s="18"/>
    </row>
    <row r="175" spans="1:92" ht="14.4" x14ac:dyDescent="0.3">
      <c r="A175" s="19" t="s">
        <v>22</v>
      </c>
      <c r="B175" s="31" t="s">
        <v>86</v>
      </c>
      <c r="C175" s="19" t="s">
        <v>71</v>
      </c>
      <c r="D175" s="19">
        <v>2</v>
      </c>
      <c r="E175" s="19">
        <f>VLOOKUP(D175,Lists!$B$3:$C$18,2,FALSE)</f>
        <v>4</v>
      </c>
      <c r="F175" s="19">
        <v>1</v>
      </c>
      <c r="G175" s="19" t="s">
        <v>66</v>
      </c>
      <c r="H175" s="23">
        <v>1600</v>
      </c>
      <c r="I175" s="37">
        <v>0.14016341923318668</v>
      </c>
      <c r="J175" s="36">
        <v>7.1357303575703178E-4</v>
      </c>
      <c r="K175" s="36">
        <f t="shared" si="38"/>
        <v>7.1357303575703178E-4</v>
      </c>
      <c r="L175" s="23">
        <v>3.32</v>
      </c>
      <c r="M175" s="35">
        <v>0.33</v>
      </c>
      <c r="N175" s="35">
        <f t="shared" si="39"/>
        <v>0.33</v>
      </c>
      <c r="O175" s="38">
        <v>11.046153846153846</v>
      </c>
      <c r="P175" s="38">
        <f t="shared" si="40"/>
        <v>11.046153846153846</v>
      </c>
      <c r="Q175" s="38">
        <v>1.3361692000000001</v>
      </c>
      <c r="R175" s="38">
        <v>3.0951638065522622</v>
      </c>
      <c r="S175" s="23">
        <v>1.23</v>
      </c>
      <c r="T175" s="23">
        <v>0.87</v>
      </c>
      <c r="U175" s="23">
        <v>10</v>
      </c>
      <c r="V175" s="23">
        <f t="shared" si="41"/>
        <v>10</v>
      </c>
      <c r="W175" s="23">
        <v>78</v>
      </c>
      <c r="X175" s="23">
        <f t="shared" si="42"/>
        <v>78</v>
      </c>
      <c r="Y175" s="23">
        <v>62</v>
      </c>
      <c r="Z175" s="23" t="str">
        <f>Code!$K$204</f>
        <v>EF 86</v>
      </c>
      <c r="AA175" s="23" t="str">
        <f>Code!$K$207</f>
        <v>EF 57</v>
      </c>
      <c r="AB175" s="23" t="str">
        <f>Code!$K$208</f>
        <v>EF 57</v>
      </c>
      <c r="AC175" s="23" t="str">
        <f>Code!$K$205</f>
        <v>EF 57</v>
      </c>
      <c r="AD175" s="23" t="s">
        <v>237</v>
      </c>
      <c r="AE175" s="23" t="s">
        <v>237</v>
      </c>
      <c r="AF175" s="23" t="s">
        <v>237</v>
      </c>
      <c r="AG175" s="39">
        <f t="shared" si="37"/>
        <v>7.1357303575703178E-4</v>
      </c>
      <c r="AH175" s="39">
        <f t="shared" si="43"/>
        <v>7.1357303575703178E-4</v>
      </c>
      <c r="AI175" s="18">
        <f t="shared" si="44"/>
        <v>3.32</v>
      </c>
      <c r="AJ175" s="41">
        <f>Code!$B$23</f>
        <v>0.15</v>
      </c>
      <c r="AK175" s="41">
        <f t="shared" si="45"/>
        <v>0.15</v>
      </c>
      <c r="AL175" s="110">
        <f t="shared" si="46"/>
        <v>11.046153846153846</v>
      </c>
      <c r="AM175" s="110">
        <f t="shared" si="47"/>
        <v>11.046153846153846</v>
      </c>
      <c r="AN175" s="110">
        <f t="shared" si="48"/>
        <v>1.3361692000000001</v>
      </c>
      <c r="AO175" s="110">
        <f t="shared" si="49"/>
        <v>3.0951638065522622</v>
      </c>
      <c r="AP175" s="18">
        <f>VLOOKUP(D175,Code!$B$92:$D$107,2,FALSE)</f>
        <v>0.32</v>
      </c>
      <c r="AQ175" s="18">
        <f>VLOOKUP(E175,Code!$B$92:$D$107,3,FALSE)</f>
        <v>0.25</v>
      </c>
      <c r="AR175" s="18">
        <f>Code!$C$132</f>
        <v>14</v>
      </c>
      <c r="AS175" s="18">
        <f t="shared" si="50"/>
        <v>14</v>
      </c>
      <c r="AT175" s="88">
        <f>Code!$C$189</f>
        <v>80</v>
      </c>
      <c r="AU175" s="88">
        <f t="shared" si="51"/>
        <v>80</v>
      </c>
      <c r="AV175" s="88">
        <f>Code!$C$198</f>
        <v>66</v>
      </c>
      <c r="AW175" s="18" t="str">
        <f>Code!$L$204</f>
        <v>EF 95</v>
      </c>
      <c r="AX175" s="64" t="str">
        <f>Code!$L$207</f>
        <v>EF 60</v>
      </c>
      <c r="AY175" s="64" t="str">
        <f>Code!$L$208</f>
        <v>EF 60</v>
      </c>
      <c r="AZ175" s="64" t="str">
        <f>Code!$L$205</f>
        <v>EF 62</v>
      </c>
      <c r="BA175" s="23" t="s">
        <v>237</v>
      </c>
      <c r="BB175" s="23" t="s">
        <v>237</v>
      </c>
      <c r="BC175" s="23" t="s">
        <v>237</v>
      </c>
      <c r="BD175" s="39">
        <f t="shared" si="52"/>
        <v>6.0653708039347702E-4</v>
      </c>
      <c r="BE175" s="39">
        <f t="shared" si="53"/>
        <v>4.9950112502992225E-4</v>
      </c>
      <c r="BF175" s="18">
        <f>Measures!$C$3</f>
        <v>8</v>
      </c>
      <c r="BG175" s="41">
        <f>Measures!$C$4</f>
        <v>0.1</v>
      </c>
      <c r="BH175" s="41">
        <v>0.06</v>
      </c>
      <c r="BI175" s="18">
        <f>VLOOKUP(D175,Measures!$B$6:$C$21,2,FALSE)</f>
        <v>30</v>
      </c>
      <c r="BJ175" s="18">
        <f>Measures!$C$22</f>
        <v>44</v>
      </c>
      <c r="BK175" s="18">
        <f>Measures!$C$23</f>
        <v>19</v>
      </c>
      <c r="BL175" s="18">
        <f>Measures!$C$24</f>
        <v>13</v>
      </c>
      <c r="BM175" s="18">
        <f>Measures!$C$26</f>
        <v>0.32</v>
      </c>
      <c r="BN175" s="18">
        <f>Measures!$D$26</f>
        <v>0.25</v>
      </c>
      <c r="BO175" s="18">
        <f>Measures!$C$27</f>
        <v>14</v>
      </c>
      <c r="BP175" s="18">
        <f>Measures!$C$28</f>
        <v>15</v>
      </c>
      <c r="BQ175" s="88">
        <f>Measures!$C$29</f>
        <v>92</v>
      </c>
      <c r="BR175" s="88">
        <f>Measures!$C$30</f>
        <v>95</v>
      </c>
      <c r="BS175" s="88">
        <f>Measures!$C$31</f>
        <v>70</v>
      </c>
      <c r="BT175" s="64" t="str">
        <f>Code!$M$204</f>
        <v>EF 200</v>
      </c>
      <c r="BU175" s="64" t="str">
        <f>Code!$M$207</f>
        <v>EF 67</v>
      </c>
      <c r="BV175" s="64" t="str">
        <f>Code!$M$208</f>
        <v>EF 70</v>
      </c>
      <c r="BW175" s="64" t="str">
        <f>Code!$M$205</f>
        <v>EF 82</v>
      </c>
      <c r="BX175" s="64" t="s">
        <v>363</v>
      </c>
      <c r="BY175" s="64" t="s">
        <v>239</v>
      </c>
      <c r="BZ175" s="64" t="s">
        <v>240</v>
      </c>
      <c r="CA175" s="64"/>
      <c r="CB175" s="64"/>
      <c r="CC175" s="64"/>
      <c r="CD175" s="64"/>
      <c r="CE175" s="64"/>
      <c r="CF175" s="64"/>
      <c r="CG175" s="64"/>
      <c r="CH175" s="64"/>
      <c r="CI175" s="64"/>
      <c r="CJ175" s="64"/>
      <c r="CK175" s="64"/>
      <c r="CL175" s="64"/>
      <c r="CM175" s="18"/>
      <c r="CN175" s="18"/>
    </row>
    <row r="176" spans="1:92" ht="14.4" x14ac:dyDescent="0.3">
      <c r="A176" s="19" t="s">
        <v>22</v>
      </c>
      <c r="B176" s="31" t="s">
        <v>86</v>
      </c>
      <c r="C176" s="19" t="s">
        <v>71</v>
      </c>
      <c r="D176" s="19">
        <v>2</v>
      </c>
      <c r="E176" s="19">
        <f>VLOOKUP(D176,Lists!$B$3:$C$18,2,FALSE)</f>
        <v>4</v>
      </c>
      <c r="F176" s="19">
        <v>2</v>
      </c>
      <c r="G176" s="19" t="s">
        <v>66</v>
      </c>
      <c r="H176" s="23">
        <v>1990</v>
      </c>
      <c r="I176" s="37">
        <v>0.14016341923318668</v>
      </c>
      <c r="J176" s="36">
        <v>7.1357303575703178E-4</v>
      </c>
      <c r="K176" s="36">
        <f t="shared" si="38"/>
        <v>7.1357303575703178E-4</v>
      </c>
      <c r="L176" s="23">
        <v>3.32</v>
      </c>
      <c r="M176" s="35">
        <v>0.33</v>
      </c>
      <c r="N176" s="35">
        <f t="shared" si="39"/>
        <v>0.33</v>
      </c>
      <c r="O176" s="38">
        <v>11.046153846153846</v>
      </c>
      <c r="P176" s="38">
        <f t="shared" si="40"/>
        <v>11.046153846153846</v>
      </c>
      <c r="Q176" s="38">
        <v>1.3361692000000001</v>
      </c>
      <c r="R176" s="38">
        <v>3.0951638065522622</v>
      </c>
      <c r="S176" s="23">
        <v>1.23</v>
      </c>
      <c r="T176" s="23">
        <v>0.87</v>
      </c>
      <c r="U176" s="23">
        <v>10</v>
      </c>
      <c r="V176" s="23">
        <f t="shared" si="41"/>
        <v>10</v>
      </c>
      <c r="W176" s="23">
        <v>78</v>
      </c>
      <c r="X176" s="23">
        <f t="shared" si="42"/>
        <v>78</v>
      </c>
      <c r="Y176" s="23">
        <v>62</v>
      </c>
      <c r="Z176" s="23" t="str">
        <f>Code!$K$204</f>
        <v>EF 86</v>
      </c>
      <c r="AA176" s="23" t="str">
        <f>Code!$K$207</f>
        <v>EF 57</v>
      </c>
      <c r="AB176" s="23" t="str">
        <f>Code!$K$208</f>
        <v>EF 57</v>
      </c>
      <c r="AC176" s="23" t="str">
        <f>Code!$K$205</f>
        <v>EF 57</v>
      </c>
      <c r="AD176" s="23" t="s">
        <v>237</v>
      </c>
      <c r="AE176" s="23" t="s">
        <v>237</v>
      </c>
      <c r="AF176" s="23" t="s">
        <v>237</v>
      </c>
      <c r="AG176" s="39">
        <f t="shared" si="37"/>
        <v>7.1357303575703178E-4</v>
      </c>
      <c r="AH176" s="39">
        <f t="shared" si="43"/>
        <v>7.1357303575703178E-4</v>
      </c>
      <c r="AI176" s="18">
        <f t="shared" si="44"/>
        <v>3.32</v>
      </c>
      <c r="AJ176" s="41">
        <f>Code!$B$23</f>
        <v>0.15</v>
      </c>
      <c r="AK176" s="41">
        <f t="shared" si="45"/>
        <v>0.15</v>
      </c>
      <c r="AL176" s="110">
        <f t="shared" si="46"/>
        <v>11.046153846153846</v>
      </c>
      <c r="AM176" s="110">
        <f t="shared" si="47"/>
        <v>11.046153846153846</v>
      </c>
      <c r="AN176" s="110">
        <f t="shared" si="48"/>
        <v>1.3361692000000001</v>
      </c>
      <c r="AO176" s="110">
        <f t="shared" si="49"/>
        <v>3.0951638065522622</v>
      </c>
      <c r="AP176" s="18">
        <f>VLOOKUP(D176,Code!$B$92:$D$107,2,FALSE)</f>
        <v>0.32</v>
      </c>
      <c r="AQ176" s="18">
        <f>VLOOKUP(E176,Code!$B$92:$D$107,3,FALSE)</f>
        <v>0.25</v>
      </c>
      <c r="AR176" s="18">
        <f>Code!$C$132</f>
        <v>14</v>
      </c>
      <c r="AS176" s="18">
        <f t="shared" si="50"/>
        <v>14</v>
      </c>
      <c r="AT176" s="88">
        <f>Code!$C$189</f>
        <v>80</v>
      </c>
      <c r="AU176" s="88">
        <f t="shared" si="51"/>
        <v>80</v>
      </c>
      <c r="AV176" s="88">
        <f>Code!$C$198</f>
        <v>66</v>
      </c>
      <c r="AW176" s="18" t="str">
        <f>Code!$L$204</f>
        <v>EF 95</v>
      </c>
      <c r="AX176" s="64" t="str">
        <f>Code!$L$207</f>
        <v>EF 60</v>
      </c>
      <c r="AY176" s="64" t="str">
        <f>Code!$L$208</f>
        <v>EF 60</v>
      </c>
      <c r="AZ176" s="64" t="str">
        <f>Code!$L$205</f>
        <v>EF 62</v>
      </c>
      <c r="BA176" s="23" t="s">
        <v>237</v>
      </c>
      <c r="BB176" s="23" t="s">
        <v>237</v>
      </c>
      <c r="BC176" s="23" t="s">
        <v>237</v>
      </c>
      <c r="BD176" s="39">
        <f t="shared" si="52"/>
        <v>6.0653708039347702E-4</v>
      </c>
      <c r="BE176" s="39">
        <f t="shared" si="53"/>
        <v>4.9950112502992225E-4</v>
      </c>
      <c r="BF176" s="18">
        <f>Measures!$C$3</f>
        <v>8</v>
      </c>
      <c r="BG176" s="41">
        <f>Measures!$C$4</f>
        <v>0.1</v>
      </c>
      <c r="BH176" s="41">
        <v>0.06</v>
      </c>
      <c r="BI176" s="18">
        <f>VLOOKUP(D176,Measures!$B$6:$C$21,2,FALSE)</f>
        <v>30</v>
      </c>
      <c r="BJ176" s="18">
        <f>Measures!$C$22</f>
        <v>44</v>
      </c>
      <c r="BK176" s="18">
        <f>Measures!$C$23</f>
        <v>19</v>
      </c>
      <c r="BL176" s="18">
        <f>Measures!$C$24</f>
        <v>13</v>
      </c>
      <c r="BM176" s="18">
        <f>Measures!$C$26</f>
        <v>0.32</v>
      </c>
      <c r="BN176" s="18">
        <f>Measures!$D$26</f>
        <v>0.25</v>
      </c>
      <c r="BO176" s="18">
        <f>Measures!$C$27</f>
        <v>14</v>
      </c>
      <c r="BP176" s="18">
        <f>Measures!$C$28</f>
        <v>15</v>
      </c>
      <c r="BQ176" s="88">
        <f>Measures!$C$29</f>
        <v>92</v>
      </c>
      <c r="BR176" s="88">
        <f>Measures!$C$30</f>
        <v>95</v>
      </c>
      <c r="BS176" s="88">
        <f>Measures!$C$31</f>
        <v>70</v>
      </c>
      <c r="BT176" s="64" t="str">
        <f>Code!$M$204</f>
        <v>EF 200</v>
      </c>
      <c r="BU176" s="64" t="str">
        <f>Code!$M$207</f>
        <v>EF 67</v>
      </c>
      <c r="BV176" s="64" t="str">
        <f>Code!$M$208</f>
        <v>EF 70</v>
      </c>
      <c r="BW176" s="64" t="str">
        <f>Code!$M$205</f>
        <v>EF 82</v>
      </c>
      <c r="BX176" s="64" t="s">
        <v>363</v>
      </c>
      <c r="BY176" s="64" t="s">
        <v>239</v>
      </c>
      <c r="BZ176" s="64" t="s">
        <v>240</v>
      </c>
      <c r="CA176" s="64"/>
      <c r="CB176" s="64"/>
      <c r="CC176" s="64"/>
      <c r="CD176" s="64"/>
      <c r="CE176" s="64"/>
      <c r="CF176" s="64"/>
      <c r="CG176" s="64"/>
      <c r="CH176" s="64"/>
      <c r="CI176" s="64"/>
      <c r="CJ176" s="64"/>
      <c r="CK176" s="64"/>
      <c r="CL176" s="64"/>
      <c r="CM176" s="18"/>
      <c r="CN176" s="18"/>
    </row>
    <row r="177" spans="1:92" ht="14.4" x14ac:dyDescent="0.3">
      <c r="A177" s="19" t="s">
        <v>95</v>
      </c>
      <c r="B177" s="31" t="s">
        <v>86</v>
      </c>
      <c r="C177" s="19" t="s">
        <v>87</v>
      </c>
      <c r="D177" s="19">
        <v>2</v>
      </c>
      <c r="E177" s="19">
        <f>VLOOKUP(D177,Lists!$B$3:$C$18,2,FALSE)</f>
        <v>4</v>
      </c>
      <c r="F177" s="19">
        <v>1</v>
      </c>
      <c r="G177" s="19" t="s">
        <v>66</v>
      </c>
      <c r="H177" s="23">
        <v>1600</v>
      </c>
      <c r="I177" s="37">
        <v>0.14016341923318668</v>
      </c>
      <c r="J177" s="36">
        <v>7.1357303575703178E-4</v>
      </c>
      <c r="K177" s="36">
        <f t="shared" si="38"/>
        <v>7.1357303575703178E-4</v>
      </c>
      <c r="L177" s="23">
        <v>3.32</v>
      </c>
      <c r="M177" s="35">
        <v>0.33</v>
      </c>
      <c r="N177" s="35">
        <f t="shared" si="39"/>
        <v>0.33</v>
      </c>
      <c r="O177" s="38">
        <v>11.046153846153846</v>
      </c>
      <c r="P177" s="38">
        <f t="shared" si="40"/>
        <v>11.046153846153846</v>
      </c>
      <c r="Q177" s="38">
        <v>1.3361692000000001</v>
      </c>
      <c r="R177" s="38">
        <v>3.0951638065522622</v>
      </c>
      <c r="S177" s="23">
        <v>1.23</v>
      </c>
      <c r="T177" s="23">
        <v>0.87</v>
      </c>
      <c r="U177" s="23">
        <v>10</v>
      </c>
      <c r="V177" s="23">
        <f t="shared" si="41"/>
        <v>10</v>
      </c>
      <c r="W177" s="23">
        <v>78</v>
      </c>
      <c r="X177" s="23">
        <f t="shared" si="42"/>
        <v>78</v>
      </c>
      <c r="Y177" s="23">
        <v>62</v>
      </c>
      <c r="Z177" s="23" t="str">
        <f>Code!$K$204</f>
        <v>EF 86</v>
      </c>
      <c r="AA177" s="23" t="str">
        <f>Code!$K$207</f>
        <v>EF 57</v>
      </c>
      <c r="AB177" s="23" t="str">
        <f>Code!$K$208</f>
        <v>EF 57</v>
      </c>
      <c r="AC177" s="23" t="str">
        <f>Code!$K$205</f>
        <v>EF 57</v>
      </c>
      <c r="AD177" s="23" t="s">
        <v>237</v>
      </c>
      <c r="AE177" s="23" t="s">
        <v>237</v>
      </c>
      <c r="AF177" s="23" t="s">
        <v>237</v>
      </c>
      <c r="AG177" s="39">
        <f t="shared" si="37"/>
        <v>7.1357303575703178E-4</v>
      </c>
      <c r="AH177" s="39">
        <f t="shared" si="43"/>
        <v>7.1357303575703178E-4</v>
      </c>
      <c r="AI177" s="18">
        <f t="shared" si="44"/>
        <v>3.32</v>
      </c>
      <c r="AJ177" s="41">
        <f>Code!$B$23</f>
        <v>0.15</v>
      </c>
      <c r="AK177" s="41">
        <f t="shared" si="45"/>
        <v>0.15</v>
      </c>
      <c r="AL177" s="110">
        <f t="shared" si="46"/>
        <v>11.046153846153846</v>
      </c>
      <c r="AM177" s="110">
        <f t="shared" si="47"/>
        <v>11.046153846153846</v>
      </c>
      <c r="AN177" s="110">
        <f t="shared" si="48"/>
        <v>1.3361692000000001</v>
      </c>
      <c r="AO177" s="110">
        <f t="shared" si="49"/>
        <v>3.0951638065522622</v>
      </c>
      <c r="AP177" s="18">
        <f>VLOOKUP(D177,Code!$B$92:$D$107,2,FALSE)</f>
        <v>0.32</v>
      </c>
      <c r="AQ177" s="18">
        <f>VLOOKUP(E177,Code!$B$92:$D$107,3,FALSE)</f>
        <v>0.25</v>
      </c>
      <c r="AR177" s="18">
        <f>Code!$C$132</f>
        <v>14</v>
      </c>
      <c r="AS177" s="18">
        <f t="shared" si="50"/>
        <v>14</v>
      </c>
      <c r="AT177" s="88">
        <f>Code!$C$189</f>
        <v>80</v>
      </c>
      <c r="AU177" s="88">
        <f t="shared" si="51"/>
        <v>80</v>
      </c>
      <c r="AV177" s="88">
        <f>Code!$C$198</f>
        <v>66</v>
      </c>
      <c r="AW177" s="18" t="str">
        <f>Code!$L$204</f>
        <v>EF 95</v>
      </c>
      <c r="AX177" s="64" t="str">
        <f>Code!$L$207</f>
        <v>EF 60</v>
      </c>
      <c r="AY177" s="64" t="str">
        <f>Code!$L$208</f>
        <v>EF 60</v>
      </c>
      <c r="AZ177" s="64" t="str">
        <f>Code!$L$205</f>
        <v>EF 62</v>
      </c>
      <c r="BA177" s="23" t="s">
        <v>237</v>
      </c>
      <c r="BB177" s="23" t="s">
        <v>237</v>
      </c>
      <c r="BC177" s="23" t="s">
        <v>237</v>
      </c>
      <c r="BD177" s="39">
        <f t="shared" si="52"/>
        <v>6.0653708039347702E-4</v>
      </c>
      <c r="BE177" s="39">
        <f t="shared" si="53"/>
        <v>4.9950112502992225E-4</v>
      </c>
      <c r="BF177" s="18">
        <f>Measures!$C$3</f>
        <v>8</v>
      </c>
      <c r="BG177" s="41">
        <f>Measures!$C$4</f>
        <v>0.1</v>
      </c>
      <c r="BH177" s="41">
        <v>0.06</v>
      </c>
      <c r="BI177" s="18">
        <f>VLOOKUP(D177,Measures!$B$6:$C$21,2,FALSE)</f>
        <v>30</v>
      </c>
      <c r="BJ177" s="18">
        <f>Measures!$C$22</f>
        <v>44</v>
      </c>
      <c r="BK177" s="18">
        <f>Measures!$C$23</f>
        <v>19</v>
      </c>
      <c r="BL177" s="18">
        <f>Measures!$C$24</f>
        <v>13</v>
      </c>
      <c r="BM177" s="18">
        <f>Measures!$C$26</f>
        <v>0.32</v>
      </c>
      <c r="BN177" s="18">
        <f>Measures!$D$26</f>
        <v>0.25</v>
      </c>
      <c r="BO177" s="18">
        <f>Measures!$C$27</f>
        <v>14</v>
      </c>
      <c r="BP177" s="18">
        <f>Measures!$C$28</f>
        <v>15</v>
      </c>
      <c r="BQ177" s="88">
        <f>Measures!$C$29</f>
        <v>92</v>
      </c>
      <c r="BR177" s="88">
        <f>Measures!$C$30</f>
        <v>95</v>
      </c>
      <c r="BS177" s="88">
        <f>Measures!$C$31</f>
        <v>70</v>
      </c>
      <c r="BT177" s="64" t="str">
        <f>Code!$M$204</f>
        <v>EF 200</v>
      </c>
      <c r="BU177" s="64" t="str">
        <f>Code!$M$207</f>
        <v>EF 67</v>
      </c>
      <c r="BV177" s="64" t="str">
        <f>Code!$M$208</f>
        <v>EF 70</v>
      </c>
      <c r="BW177" s="64" t="str">
        <f>Code!$M$205</f>
        <v>EF 82</v>
      </c>
      <c r="BX177" s="64" t="s">
        <v>363</v>
      </c>
      <c r="BY177" s="64" t="s">
        <v>239</v>
      </c>
      <c r="BZ177" s="64" t="s">
        <v>240</v>
      </c>
      <c r="CA177" s="64"/>
      <c r="CB177" s="64"/>
      <c r="CC177" s="64"/>
      <c r="CD177" s="64"/>
      <c r="CE177" s="64"/>
      <c r="CF177" s="64"/>
      <c r="CG177" s="64"/>
      <c r="CH177" s="64"/>
      <c r="CI177" s="64"/>
      <c r="CJ177" s="64"/>
      <c r="CK177" s="64"/>
      <c r="CL177" s="64"/>
      <c r="CM177" s="18"/>
      <c r="CN177" s="18"/>
    </row>
    <row r="178" spans="1:92" ht="14.4" x14ac:dyDescent="0.3">
      <c r="A178" s="19" t="s">
        <v>95</v>
      </c>
      <c r="B178" s="31" t="s">
        <v>86</v>
      </c>
      <c r="C178" s="19" t="s">
        <v>87</v>
      </c>
      <c r="D178" s="19">
        <v>2</v>
      </c>
      <c r="E178" s="19">
        <f>VLOOKUP(D178,Lists!$B$3:$C$18,2,FALSE)</f>
        <v>4</v>
      </c>
      <c r="F178" s="19">
        <v>2</v>
      </c>
      <c r="G178" s="19" t="s">
        <v>66</v>
      </c>
      <c r="H178" s="23">
        <v>1990</v>
      </c>
      <c r="I178" s="37">
        <v>0.14016341923318668</v>
      </c>
      <c r="J178" s="36">
        <v>7.1357303575703178E-4</v>
      </c>
      <c r="K178" s="36">
        <f t="shared" si="38"/>
        <v>7.1357303575703178E-4</v>
      </c>
      <c r="L178" s="23">
        <v>3.32</v>
      </c>
      <c r="M178" s="35">
        <v>0.33</v>
      </c>
      <c r="N178" s="35">
        <f t="shared" si="39"/>
        <v>0.33</v>
      </c>
      <c r="O178" s="38">
        <v>11.046153846153846</v>
      </c>
      <c r="P178" s="38">
        <f t="shared" si="40"/>
        <v>11.046153846153846</v>
      </c>
      <c r="Q178" s="38">
        <v>1.3361692000000001</v>
      </c>
      <c r="R178" s="38">
        <v>3.0951638065522622</v>
      </c>
      <c r="S178" s="23">
        <v>1.23</v>
      </c>
      <c r="T178" s="23">
        <v>0.87</v>
      </c>
      <c r="U178" s="23">
        <v>10</v>
      </c>
      <c r="V178" s="23">
        <f t="shared" si="41"/>
        <v>10</v>
      </c>
      <c r="W178" s="23">
        <v>78</v>
      </c>
      <c r="X178" s="23">
        <f t="shared" si="42"/>
        <v>78</v>
      </c>
      <c r="Y178" s="23">
        <v>62</v>
      </c>
      <c r="Z178" s="23" t="str">
        <f>Code!$K$204</f>
        <v>EF 86</v>
      </c>
      <c r="AA178" s="23" t="str">
        <f>Code!$K$207</f>
        <v>EF 57</v>
      </c>
      <c r="AB178" s="23" t="str">
        <f>Code!$K$208</f>
        <v>EF 57</v>
      </c>
      <c r="AC178" s="23" t="str">
        <f>Code!$K$205</f>
        <v>EF 57</v>
      </c>
      <c r="AD178" s="23" t="s">
        <v>237</v>
      </c>
      <c r="AE178" s="23" t="s">
        <v>237</v>
      </c>
      <c r="AF178" s="23" t="s">
        <v>237</v>
      </c>
      <c r="AG178" s="39">
        <f t="shared" si="37"/>
        <v>7.1357303575703178E-4</v>
      </c>
      <c r="AH178" s="39">
        <f t="shared" si="43"/>
        <v>7.1357303575703178E-4</v>
      </c>
      <c r="AI178" s="18">
        <f t="shared" si="44"/>
        <v>3.32</v>
      </c>
      <c r="AJ178" s="41">
        <f>Code!$B$23</f>
        <v>0.15</v>
      </c>
      <c r="AK178" s="41">
        <f t="shared" si="45"/>
        <v>0.15</v>
      </c>
      <c r="AL178" s="110">
        <f t="shared" si="46"/>
        <v>11.046153846153846</v>
      </c>
      <c r="AM178" s="110">
        <f t="shared" si="47"/>
        <v>11.046153846153846</v>
      </c>
      <c r="AN178" s="110">
        <f t="shared" si="48"/>
        <v>1.3361692000000001</v>
      </c>
      <c r="AO178" s="110">
        <f t="shared" si="49"/>
        <v>3.0951638065522622</v>
      </c>
      <c r="AP178" s="18">
        <f>VLOOKUP(D178,Code!$B$92:$D$107,2,FALSE)</f>
        <v>0.32</v>
      </c>
      <c r="AQ178" s="18">
        <f>VLOOKUP(E178,Code!$B$92:$D$107,3,FALSE)</f>
        <v>0.25</v>
      </c>
      <c r="AR178" s="18">
        <f>Code!$C$132</f>
        <v>14</v>
      </c>
      <c r="AS178" s="18">
        <f t="shared" si="50"/>
        <v>14</v>
      </c>
      <c r="AT178" s="88">
        <f>Code!$C$189</f>
        <v>80</v>
      </c>
      <c r="AU178" s="88">
        <f t="shared" si="51"/>
        <v>80</v>
      </c>
      <c r="AV178" s="88">
        <f>Code!$C$198</f>
        <v>66</v>
      </c>
      <c r="AW178" s="18" t="str">
        <f>Code!$L$204</f>
        <v>EF 95</v>
      </c>
      <c r="AX178" s="64" t="str">
        <f>Code!$L$207</f>
        <v>EF 60</v>
      </c>
      <c r="AY178" s="64" t="str">
        <f>Code!$L$208</f>
        <v>EF 60</v>
      </c>
      <c r="AZ178" s="64" t="str">
        <f>Code!$L$205</f>
        <v>EF 62</v>
      </c>
      <c r="BA178" s="23" t="s">
        <v>237</v>
      </c>
      <c r="BB178" s="23" t="s">
        <v>237</v>
      </c>
      <c r="BC178" s="23" t="s">
        <v>237</v>
      </c>
      <c r="BD178" s="39">
        <f t="shared" si="52"/>
        <v>6.0653708039347702E-4</v>
      </c>
      <c r="BE178" s="39">
        <f t="shared" si="53"/>
        <v>4.9950112502992225E-4</v>
      </c>
      <c r="BF178" s="18">
        <f>Measures!$C$3</f>
        <v>8</v>
      </c>
      <c r="BG178" s="41">
        <f>Measures!$C$4</f>
        <v>0.1</v>
      </c>
      <c r="BH178" s="41">
        <v>0.06</v>
      </c>
      <c r="BI178" s="18">
        <f>VLOOKUP(D178,Measures!$B$6:$C$21,2,FALSE)</f>
        <v>30</v>
      </c>
      <c r="BJ178" s="18">
        <f>Measures!$C$22</f>
        <v>44</v>
      </c>
      <c r="BK178" s="18">
        <f>Measures!$C$23</f>
        <v>19</v>
      </c>
      <c r="BL178" s="18">
        <f>Measures!$C$24</f>
        <v>13</v>
      </c>
      <c r="BM178" s="18">
        <f>Measures!$C$26</f>
        <v>0.32</v>
      </c>
      <c r="BN178" s="18">
        <f>Measures!$D$26</f>
        <v>0.25</v>
      </c>
      <c r="BO178" s="18">
        <f>Measures!$C$27</f>
        <v>14</v>
      </c>
      <c r="BP178" s="18">
        <f>Measures!$C$28</f>
        <v>15</v>
      </c>
      <c r="BQ178" s="88">
        <f>Measures!$C$29</f>
        <v>92</v>
      </c>
      <c r="BR178" s="88">
        <f>Measures!$C$30</f>
        <v>95</v>
      </c>
      <c r="BS178" s="88">
        <f>Measures!$C$31</f>
        <v>70</v>
      </c>
      <c r="BT178" s="64" t="str">
        <f>Code!$M$204</f>
        <v>EF 200</v>
      </c>
      <c r="BU178" s="64" t="str">
        <f>Code!$M$207</f>
        <v>EF 67</v>
      </c>
      <c r="BV178" s="64" t="str">
        <f>Code!$M$208</f>
        <v>EF 70</v>
      </c>
      <c r="BW178" s="64" t="str">
        <f>Code!$M$205</f>
        <v>EF 82</v>
      </c>
      <c r="BX178" s="64" t="s">
        <v>363</v>
      </c>
      <c r="BY178" s="64" t="s">
        <v>239</v>
      </c>
      <c r="BZ178" s="64" t="s">
        <v>240</v>
      </c>
      <c r="CA178" s="64"/>
      <c r="CB178" s="64"/>
      <c r="CC178" s="64"/>
      <c r="CD178" s="64"/>
      <c r="CE178" s="64"/>
      <c r="CF178" s="64"/>
      <c r="CG178" s="64"/>
      <c r="CH178" s="64"/>
      <c r="CI178" s="64"/>
      <c r="CJ178" s="64"/>
      <c r="CK178" s="64"/>
      <c r="CL178" s="64"/>
      <c r="CM178" s="18"/>
      <c r="CN178" s="18"/>
    </row>
    <row r="179" spans="1:92" ht="14.4" x14ac:dyDescent="0.3">
      <c r="A179" s="19" t="s">
        <v>22</v>
      </c>
      <c r="B179" s="31" t="s">
        <v>86</v>
      </c>
      <c r="C179" s="19" t="s">
        <v>87</v>
      </c>
      <c r="D179" s="19">
        <v>2</v>
      </c>
      <c r="E179" s="19">
        <f>VLOOKUP(D179,Lists!$B$3:$C$18,2,FALSE)</f>
        <v>4</v>
      </c>
      <c r="F179" s="19">
        <v>1</v>
      </c>
      <c r="G179" s="19" t="s">
        <v>66</v>
      </c>
      <c r="H179" s="23">
        <v>1600</v>
      </c>
      <c r="I179" s="37">
        <v>0.14016341923318668</v>
      </c>
      <c r="J179" s="36">
        <v>7.1357303575703178E-4</v>
      </c>
      <c r="K179" s="36">
        <f t="shared" si="38"/>
        <v>7.1357303575703178E-4</v>
      </c>
      <c r="L179" s="23">
        <v>3.32</v>
      </c>
      <c r="M179" s="35">
        <v>0.33</v>
      </c>
      <c r="N179" s="35">
        <f t="shared" si="39"/>
        <v>0.33</v>
      </c>
      <c r="O179" s="38">
        <v>11.046153846153846</v>
      </c>
      <c r="P179" s="38">
        <f t="shared" si="40"/>
        <v>11.046153846153846</v>
      </c>
      <c r="Q179" s="38">
        <v>1.3361692000000001</v>
      </c>
      <c r="R179" s="38">
        <v>3.0951638065522622</v>
      </c>
      <c r="S179" s="23">
        <v>1.23</v>
      </c>
      <c r="T179" s="23">
        <v>0.87</v>
      </c>
      <c r="U179" s="23">
        <v>10</v>
      </c>
      <c r="V179" s="23">
        <f t="shared" si="41"/>
        <v>10</v>
      </c>
      <c r="W179" s="23">
        <v>78</v>
      </c>
      <c r="X179" s="23">
        <f t="shared" si="42"/>
        <v>78</v>
      </c>
      <c r="Y179" s="23">
        <v>62</v>
      </c>
      <c r="Z179" s="23" t="str">
        <f>Code!$K$204</f>
        <v>EF 86</v>
      </c>
      <c r="AA179" s="23" t="str">
        <f>Code!$K$207</f>
        <v>EF 57</v>
      </c>
      <c r="AB179" s="23" t="str">
        <f>Code!$K$208</f>
        <v>EF 57</v>
      </c>
      <c r="AC179" s="23" t="str">
        <f>Code!$K$205</f>
        <v>EF 57</v>
      </c>
      <c r="AD179" s="23" t="s">
        <v>237</v>
      </c>
      <c r="AE179" s="23" t="s">
        <v>237</v>
      </c>
      <c r="AF179" s="23" t="s">
        <v>237</v>
      </c>
      <c r="AG179" s="39">
        <f t="shared" si="37"/>
        <v>7.1357303575703178E-4</v>
      </c>
      <c r="AH179" s="39">
        <f t="shared" si="43"/>
        <v>7.1357303575703178E-4</v>
      </c>
      <c r="AI179" s="18">
        <f t="shared" si="44"/>
        <v>3.32</v>
      </c>
      <c r="AJ179" s="41">
        <f>Code!$B$23</f>
        <v>0.15</v>
      </c>
      <c r="AK179" s="41">
        <f t="shared" si="45"/>
        <v>0.15</v>
      </c>
      <c r="AL179" s="110">
        <f t="shared" si="46"/>
        <v>11.046153846153846</v>
      </c>
      <c r="AM179" s="110">
        <f t="shared" si="47"/>
        <v>11.046153846153846</v>
      </c>
      <c r="AN179" s="110">
        <f t="shared" si="48"/>
        <v>1.3361692000000001</v>
      </c>
      <c r="AO179" s="110">
        <f t="shared" si="49"/>
        <v>3.0951638065522622</v>
      </c>
      <c r="AP179" s="18">
        <f>VLOOKUP(D179,Code!$B$92:$D$107,2,FALSE)</f>
        <v>0.32</v>
      </c>
      <c r="AQ179" s="18">
        <f>VLOOKUP(E179,Code!$B$92:$D$107,3,FALSE)</f>
        <v>0.25</v>
      </c>
      <c r="AR179" s="18">
        <f>Code!$C$132</f>
        <v>14</v>
      </c>
      <c r="AS179" s="18">
        <f t="shared" si="50"/>
        <v>14</v>
      </c>
      <c r="AT179" s="88">
        <f>Code!$C$189</f>
        <v>80</v>
      </c>
      <c r="AU179" s="88">
        <f t="shared" si="51"/>
        <v>80</v>
      </c>
      <c r="AV179" s="88">
        <f>Code!$C$198</f>
        <v>66</v>
      </c>
      <c r="AW179" s="18" t="str">
        <f>Code!$L$204</f>
        <v>EF 95</v>
      </c>
      <c r="AX179" s="64" t="str">
        <f>Code!$L$207</f>
        <v>EF 60</v>
      </c>
      <c r="AY179" s="64" t="str">
        <f>Code!$L$208</f>
        <v>EF 60</v>
      </c>
      <c r="AZ179" s="64" t="str">
        <f>Code!$L$205</f>
        <v>EF 62</v>
      </c>
      <c r="BA179" s="23" t="s">
        <v>237</v>
      </c>
      <c r="BB179" s="23" t="s">
        <v>237</v>
      </c>
      <c r="BC179" s="23" t="s">
        <v>237</v>
      </c>
      <c r="BD179" s="39">
        <f t="shared" si="52"/>
        <v>6.0653708039347702E-4</v>
      </c>
      <c r="BE179" s="39">
        <f t="shared" si="53"/>
        <v>4.9950112502992225E-4</v>
      </c>
      <c r="BF179" s="18">
        <f>Measures!$C$3</f>
        <v>8</v>
      </c>
      <c r="BG179" s="41">
        <f>Measures!$C$4</f>
        <v>0.1</v>
      </c>
      <c r="BH179" s="41">
        <v>0.06</v>
      </c>
      <c r="BI179" s="18">
        <f>VLOOKUP(D179,Measures!$B$6:$C$21,2,FALSE)</f>
        <v>30</v>
      </c>
      <c r="BJ179" s="18">
        <f>Measures!$C$22</f>
        <v>44</v>
      </c>
      <c r="BK179" s="18">
        <f>Measures!$C$23</f>
        <v>19</v>
      </c>
      <c r="BL179" s="18">
        <f>Measures!$C$24</f>
        <v>13</v>
      </c>
      <c r="BM179" s="18">
        <f>Measures!$C$26</f>
        <v>0.32</v>
      </c>
      <c r="BN179" s="18">
        <f>Measures!$D$26</f>
        <v>0.25</v>
      </c>
      <c r="BO179" s="18">
        <f>Measures!$C$27</f>
        <v>14</v>
      </c>
      <c r="BP179" s="18">
        <f>Measures!$C$28</f>
        <v>15</v>
      </c>
      <c r="BQ179" s="88">
        <f>Measures!$C$29</f>
        <v>92</v>
      </c>
      <c r="BR179" s="88">
        <f>Measures!$C$30</f>
        <v>95</v>
      </c>
      <c r="BS179" s="88">
        <f>Measures!$C$31</f>
        <v>70</v>
      </c>
      <c r="BT179" s="64" t="str">
        <f>Code!$M$204</f>
        <v>EF 200</v>
      </c>
      <c r="BU179" s="64" t="str">
        <f>Code!$M$207</f>
        <v>EF 67</v>
      </c>
      <c r="BV179" s="64" t="str">
        <f>Code!$M$208</f>
        <v>EF 70</v>
      </c>
      <c r="BW179" s="64" t="str">
        <f>Code!$M$205</f>
        <v>EF 82</v>
      </c>
      <c r="BX179" s="64" t="s">
        <v>363</v>
      </c>
      <c r="BY179" s="64" t="s">
        <v>239</v>
      </c>
      <c r="BZ179" s="64" t="s">
        <v>240</v>
      </c>
      <c r="CA179" s="64"/>
      <c r="CB179" s="64"/>
      <c r="CC179" s="64"/>
      <c r="CD179" s="64"/>
      <c r="CE179" s="64"/>
      <c r="CF179" s="64"/>
      <c r="CG179" s="64"/>
      <c r="CH179" s="64"/>
      <c r="CI179" s="64"/>
      <c r="CJ179" s="64"/>
      <c r="CK179" s="64"/>
      <c r="CL179" s="64"/>
      <c r="CM179" s="18"/>
      <c r="CN179" s="18"/>
    </row>
    <row r="180" spans="1:92" ht="14.4" x14ac:dyDescent="0.3">
      <c r="A180" s="19" t="s">
        <v>22</v>
      </c>
      <c r="B180" s="31" t="s">
        <v>86</v>
      </c>
      <c r="C180" s="19" t="s">
        <v>87</v>
      </c>
      <c r="D180" s="19">
        <v>2</v>
      </c>
      <c r="E180" s="19">
        <f>VLOOKUP(D180,Lists!$B$3:$C$18,2,FALSE)</f>
        <v>4</v>
      </c>
      <c r="F180" s="19">
        <v>2</v>
      </c>
      <c r="G180" s="19" t="s">
        <v>66</v>
      </c>
      <c r="H180" s="23">
        <v>1990</v>
      </c>
      <c r="I180" s="37">
        <v>0.14016341923318668</v>
      </c>
      <c r="J180" s="36">
        <v>7.1357303575703178E-4</v>
      </c>
      <c r="K180" s="36">
        <f t="shared" si="38"/>
        <v>7.1357303575703178E-4</v>
      </c>
      <c r="L180" s="23">
        <v>3.32</v>
      </c>
      <c r="M180" s="35">
        <v>0.33</v>
      </c>
      <c r="N180" s="35">
        <f t="shared" si="39"/>
        <v>0.33</v>
      </c>
      <c r="O180" s="38">
        <v>11.046153846153846</v>
      </c>
      <c r="P180" s="38">
        <f t="shared" si="40"/>
        <v>11.046153846153846</v>
      </c>
      <c r="Q180" s="38">
        <v>1.3361692000000001</v>
      </c>
      <c r="R180" s="38">
        <v>3.0951638065522622</v>
      </c>
      <c r="S180" s="23">
        <v>1.23</v>
      </c>
      <c r="T180" s="23">
        <v>0.87</v>
      </c>
      <c r="U180" s="23">
        <v>10</v>
      </c>
      <c r="V180" s="23">
        <f t="shared" si="41"/>
        <v>10</v>
      </c>
      <c r="W180" s="23">
        <v>78</v>
      </c>
      <c r="X180" s="23">
        <f t="shared" si="42"/>
        <v>78</v>
      </c>
      <c r="Y180" s="23">
        <v>62</v>
      </c>
      <c r="Z180" s="23" t="str">
        <f>Code!$K$204</f>
        <v>EF 86</v>
      </c>
      <c r="AA180" s="23" t="str">
        <f>Code!$K$207</f>
        <v>EF 57</v>
      </c>
      <c r="AB180" s="23" t="str">
        <f>Code!$K$208</f>
        <v>EF 57</v>
      </c>
      <c r="AC180" s="23" t="str">
        <f>Code!$K$205</f>
        <v>EF 57</v>
      </c>
      <c r="AD180" s="23" t="s">
        <v>237</v>
      </c>
      <c r="AE180" s="23" t="s">
        <v>237</v>
      </c>
      <c r="AF180" s="23" t="s">
        <v>237</v>
      </c>
      <c r="AG180" s="39">
        <f t="shared" si="37"/>
        <v>7.1357303575703178E-4</v>
      </c>
      <c r="AH180" s="39">
        <f t="shared" si="43"/>
        <v>7.1357303575703178E-4</v>
      </c>
      <c r="AI180" s="18">
        <f t="shared" si="44"/>
        <v>3.32</v>
      </c>
      <c r="AJ180" s="41">
        <f>Code!$B$23</f>
        <v>0.15</v>
      </c>
      <c r="AK180" s="41">
        <f t="shared" si="45"/>
        <v>0.15</v>
      </c>
      <c r="AL180" s="110">
        <f t="shared" si="46"/>
        <v>11.046153846153846</v>
      </c>
      <c r="AM180" s="110">
        <f t="shared" si="47"/>
        <v>11.046153846153846</v>
      </c>
      <c r="AN180" s="110">
        <f t="shared" si="48"/>
        <v>1.3361692000000001</v>
      </c>
      <c r="AO180" s="110">
        <f t="shared" si="49"/>
        <v>3.0951638065522622</v>
      </c>
      <c r="AP180" s="18">
        <f>VLOOKUP(D180,Code!$B$92:$D$107,2,FALSE)</f>
        <v>0.32</v>
      </c>
      <c r="AQ180" s="18">
        <f>VLOOKUP(E180,Code!$B$92:$D$107,3,FALSE)</f>
        <v>0.25</v>
      </c>
      <c r="AR180" s="18">
        <f>Code!$C$132</f>
        <v>14</v>
      </c>
      <c r="AS180" s="18">
        <f t="shared" si="50"/>
        <v>14</v>
      </c>
      <c r="AT180" s="88">
        <f>Code!$C$189</f>
        <v>80</v>
      </c>
      <c r="AU180" s="88">
        <f t="shared" si="51"/>
        <v>80</v>
      </c>
      <c r="AV180" s="88">
        <f>Code!$C$198</f>
        <v>66</v>
      </c>
      <c r="AW180" s="18" t="str">
        <f>Code!$L$204</f>
        <v>EF 95</v>
      </c>
      <c r="AX180" s="64" t="str">
        <f>Code!$L$207</f>
        <v>EF 60</v>
      </c>
      <c r="AY180" s="64" t="str">
        <f>Code!$L$208</f>
        <v>EF 60</v>
      </c>
      <c r="AZ180" s="64" t="str">
        <f>Code!$L$205</f>
        <v>EF 62</v>
      </c>
      <c r="BA180" s="23" t="s">
        <v>237</v>
      </c>
      <c r="BB180" s="23" t="s">
        <v>237</v>
      </c>
      <c r="BC180" s="23" t="s">
        <v>237</v>
      </c>
      <c r="BD180" s="39">
        <f t="shared" si="52"/>
        <v>6.0653708039347702E-4</v>
      </c>
      <c r="BE180" s="39">
        <f t="shared" si="53"/>
        <v>4.9950112502992225E-4</v>
      </c>
      <c r="BF180" s="18">
        <f>Measures!$C$3</f>
        <v>8</v>
      </c>
      <c r="BG180" s="41">
        <f>Measures!$C$4</f>
        <v>0.1</v>
      </c>
      <c r="BH180" s="41">
        <v>0.06</v>
      </c>
      <c r="BI180" s="18">
        <f>VLOOKUP(D180,Measures!$B$6:$C$21,2,FALSE)</f>
        <v>30</v>
      </c>
      <c r="BJ180" s="18">
        <f>Measures!$C$22</f>
        <v>44</v>
      </c>
      <c r="BK180" s="18">
        <f>Measures!$C$23</f>
        <v>19</v>
      </c>
      <c r="BL180" s="18">
        <f>Measures!$C$24</f>
        <v>13</v>
      </c>
      <c r="BM180" s="18">
        <f>Measures!$C$26</f>
        <v>0.32</v>
      </c>
      <c r="BN180" s="18">
        <f>Measures!$D$26</f>
        <v>0.25</v>
      </c>
      <c r="BO180" s="18">
        <f>Measures!$C$27</f>
        <v>14</v>
      </c>
      <c r="BP180" s="18">
        <f>Measures!$C$28</f>
        <v>15</v>
      </c>
      <c r="BQ180" s="88">
        <f>Measures!$C$29</f>
        <v>92</v>
      </c>
      <c r="BR180" s="88">
        <f>Measures!$C$30</f>
        <v>95</v>
      </c>
      <c r="BS180" s="88">
        <f>Measures!$C$31</f>
        <v>70</v>
      </c>
      <c r="BT180" s="64" t="str">
        <f>Code!$M$204</f>
        <v>EF 200</v>
      </c>
      <c r="BU180" s="64" t="str">
        <f>Code!$M$207</f>
        <v>EF 67</v>
      </c>
      <c r="BV180" s="64" t="str">
        <f>Code!$M$208</f>
        <v>EF 70</v>
      </c>
      <c r="BW180" s="64" t="str">
        <f>Code!$M$205</f>
        <v>EF 82</v>
      </c>
      <c r="BX180" s="64" t="s">
        <v>363</v>
      </c>
      <c r="BY180" s="64" t="s">
        <v>239</v>
      </c>
      <c r="BZ180" s="64" t="s">
        <v>240</v>
      </c>
      <c r="CA180" s="64"/>
      <c r="CB180" s="64"/>
      <c r="CC180" s="64"/>
      <c r="CD180" s="64"/>
      <c r="CE180" s="64"/>
      <c r="CF180" s="64"/>
      <c r="CG180" s="64"/>
      <c r="CH180" s="64"/>
      <c r="CI180" s="64"/>
      <c r="CJ180" s="64"/>
      <c r="CK180" s="64"/>
      <c r="CL180" s="64"/>
      <c r="CM180" s="18"/>
      <c r="CN180" s="18"/>
    </row>
    <row r="181" spans="1:92" ht="14.4" x14ac:dyDescent="0.3">
      <c r="A181" s="19" t="s">
        <v>95</v>
      </c>
      <c r="B181" s="31" t="s">
        <v>86</v>
      </c>
      <c r="C181" s="19" t="s">
        <v>71</v>
      </c>
      <c r="D181" s="19">
        <v>2</v>
      </c>
      <c r="E181" s="19">
        <f>VLOOKUP(D181,Lists!$B$3:$C$18,2,FALSE)</f>
        <v>4</v>
      </c>
      <c r="F181" s="19">
        <v>1</v>
      </c>
      <c r="G181" s="19" t="s">
        <v>67</v>
      </c>
      <c r="H181" s="23">
        <v>1810</v>
      </c>
      <c r="I181" s="37">
        <v>0.11502100840336134</v>
      </c>
      <c r="J181" s="36">
        <v>5.1608452609801366E-4</v>
      </c>
      <c r="K181" s="36">
        <f t="shared" si="38"/>
        <v>5.1608452609801366E-4</v>
      </c>
      <c r="L181" s="23">
        <v>3.67</v>
      </c>
      <c r="M181" s="35">
        <v>0.26</v>
      </c>
      <c r="N181" s="35">
        <f t="shared" si="39"/>
        <v>0.26</v>
      </c>
      <c r="O181" s="38">
        <v>13.868421052631579</v>
      </c>
      <c r="P181" s="38">
        <f t="shared" si="40"/>
        <v>13.868421052631579</v>
      </c>
      <c r="Q181" s="38">
        <v>5.9551821</v>
      </c>
      <c r="R181" s="38">
        <v>10.254943899018233</v>
      </c>
      <c r="S181" s="23">
        <v>0.82</v>
      </c>
      <c r="T181" s="23">
        <v>0.79</v>
      </c>
      <c r="U181" s="23">
        <v>10</v>
      </c>
      <c r="V181" s="23">
        <f t="shared" si="41"/>
        <v>10</v>
      </c>
      <c r="W181" s="23">
        <v>78</v>
      </c>
      <c r="X181" s="23">
        <f t="shared" si="42"/>
        <v>78</v>
      </c>
      <c r="Y181" s="23">
        <v>62</v>
      </c>
      <c r="Z181" s="23" t="str">
        <f>Code!$K$204</f>
        <v>EF 86</v>
      </c>
      <c r="AA181" s="23" t="str">
        <f>Code!$K$207</f>
        <v>EF 57</v>
      </c>
      <c r="AB181" s="23" t="str">
        <f>Code!$K$208</f>
        <v>EF 57</v>
      </c>
      <c r="AC181" s="23" t="str">
        <f>Code!$K$205</f>
        <v>EF 57</v>
      </c>
      <c r="AD181" s="23" t="s">
        <v>237</v>
      </c>
      <c r="AE181" s="23" t="s">
        <v>237</v>
      </c>
      <c r="AF181" s="23" t="s">
        <v>237</v>
      </c>
      <c r="AG181" s="39">
        <f t="shared" si="37"/>
        <v>5.1608452609801366E-4</v>
      </c>
      <c r="AH181" s="39">
        <f t="shared" si="43"/>
        <v>5.1608452609801366E-4</v>
      </c>
      <c r="AI181" s="18">
        <f t="shared" si="44"/>
        <v>3.67</v>
      </c>
      <c r="AJ181" s="41">
        <f>Code!$B$23</f>
        <v>0.15</v>
      </c>
      <c r="AK181" s="41">
        <f t="shared" si="45"/>
        <v>0.15</v>
      </c>
      <c r="AL181" s="110">
        <f t="shared" si="46"/>
        <v>13.868421052631579</v>
      </c>
      <c r="AM181" s="110">
        <f t="shared" si="47"/>
        <v>13.868421052631579</v>
      </c>
      <c r="AN181" s="110">
        <f t="shared" si="48"/>
        <v>5.9551821</v>
      </c>
      <c r="AO181" s="110">
        <f t="shared" si="49"/>
        <v>10.254943899018233</v>
      </c>
      <c r="AP181" s="18">
        <f>VLOOKUP(D181,Code!$B$92:$D$107,2,FALSE)</f>
        <v>0.32</v>
      </c>
      <c r="AQ181" s="18">
        <f>VLOOKUP(E181,Code!$B$92:$D$107,3,FALSE)</f>
        <v>0.25</v>
      </c>
      <c r="AR181" s="18">
        <f>Code!$C$132</f>
        <v>14</v>
      </c>
      <c r="AS181" s="18">
        <f t="shared" si="50"/>
        <v>14</v>
      </c>
      <c r="AT181" s="88">
        <f>Code!$C$189</f>
        <v>80</v>
      </c>
      <c r="AU181" s="88">
        <f t="shared" si="51"/>
        <v>80</v>
      </c>
      <c r="AV181" s="88">
        <f>Code!$C$198</f>
        <v>66</v>
      </c>
      <c r="AW181" s="18" t="str">
        <f>Code!$L$204</f>
        <v>EF 95</v>
      </c>
      <c r="AX181" s="64" t="str">
        <f>Code!$L$207</f>
        <v>EF 60</v>
      </c>
      <c r="AY181" s="64" t="str">
        <f>Code!$L$208</f>
        <v>EF 60</v>
      </c>
      <c r="AZ181" s="64" t="str">
        <f>Code!$L$205</f>
        <v>EF 62</v>
      </c>
      <c r="BA181" s="23" t="s">
        <v>237</v>
      </c>
      <c r="BB181" s="23" t="s">
        <v>237</v>
      </c>
      <c r="BC181" s="23" t="s">
        <v>237</v>
      </c>
      <c r="BD181" s="39">
        <f t="shared" si="52"/>
        <v>4.3867184718331158E-4</v>
      </c>
      <c r="BE181" s="39">
        <f t="shared" si="53"/>
        <v>3.6125916826860955E-4</v>
      </c>
      <c r="BF181" s="18">
        <f>Measures!$C$3</f>
        <v>8</v>
      </c>
      <c r="BG181" s="41">
        <f>Measures!$C$4</f>
        <v>0.1</v>
      </c>
      <c r="BH181" s="41">
        <v>0.06</v>
      </c>
      <c r="BI181" s="18">
        <f>VLOOKUP(D181,Measures!$B$6:$C$21,2,FALSE)</f>
        <v>30</v>
      </c>
      <c r="BJ181" s="18">
        <f>Measures!$C$22</f>
        <v>44</v>
      </c>
      <c r="BK181" s="18">
        <f>Measures!$C$23</f>
        <v>19</v>
      </c>
      <c r="BL181" s="18">
        <f>Measures!$C$24</f>
        <v>13</v>
      </c>
      <c r="BM181" s="18">
        <f>Measures!$C$26</f>
        <v>0.32</v>
      </c>
      <c r="BN181" s="18">
        <f>Measures!$D$26</f>
        <v>0.25</v>
      </c>
      <c r="BO181" s="18">
        <f>Measures!$C$27</f>
        <v>14</v>
      </c>
      <c r="BP181" s="18">
        <f>Measures!$C$28</f>
        <v>15</v>
      </c>
      <c r="BQ181" s="88">
        <f>Measures!$C$29</f>
        <v>92</v>
      </c>
      <c r="BR181" s="88">
        <f>Measures!$C$30</f>
        <v>95</v>
      </c>
      <c r="BS181" s="88">
        <f>Measures!$C$31</f>
        <v>70</v>
      </c>
      <c r="BT181" s="64" t="str">
        <f>Code!$M$204</f>
        <v>EF 200</v>
      </c>
      <c r="BU181" s="64" t="str">
        <f>Code!$M$207</f>
        <v>EF 67</v>
      </c>
      <c r="BV181" s="64" t="str">
        <f>Code!$M$208</f>
        <v>EF 70</v>
      </c>
      <c r="BW181" s="64" t="str">
        <f>Code!$M$205</f>
        <v>EF 82</v>
      </c>
      <c r="BX181" s="64" t="s">
        <v>363</v>
      </c>
      <c r="BY181" s="64" t="s">
        <v>239</v>
      </c>
      <c r="BZ181" s="64" t="s">
        <v>240</v>
      </c>
      <c r="CA181" s="64"/>
      <c r="CB181" s="64"/>
      <c r="CC181" s="64"/>
      <c r="CD181" s="64"/>
      <c r="CE181" s="64"/>
      <c r="CF181" s="64"/>
      <c r="CG181" s="64"/>
      <c r="CH181" s="64"/>
      <c r="CI181" s="64"/>
      <c r="CJ181" s="64"/>
      <c r="CK181" s="64"/>
      <c r="CL181" s="64"/>
      <c r="CM181" s="18"/>
      <c r="CN181" s="18"/>
    </row>
    <row r="182" spans="1:92" ht="14.4" x14ac:dyDescent="0.3">
      <c r="A182" s="19" t="s">
        <v>95</v>
      </c>
      <c r="B182" s="31" t="s">
        <v>86</v>
      </c>
      <c r="C182" s="19" t="s">
        <v>71</v>
      </c>
      <c r="D182" s="19">
        <v>2</v>
      </c>
      <c r="E182" s="19">
        <f>VLOOKUP(D182,Lists!$B$3:$C$18,2,FALSE)</f>
        <v>4</v>
      </c>
      <c r="F182" s="19">
        <v>2</v>
      </c>
      <c r="G182" s="19" t="s">
        <v>67</v>
      </c>
      <c r="H182" s="23">
        <v>2400</v>
      </c>
      <c r="I182" s="37">
        <v>0.11502100840336134</v>
      </c>
      <c r="J182" s="36">
        <v>5.1608452609801366E-4</v>
      </c>
      <c r="K182" s="36">
        <f t="shared" si="38"/>
        <v>5.1608452609801366E-4</v>
      </c>
      <c r="L182" s="23">
        <v>3.67</v>
      </c>
      <c r="M182" s="35">
        <v>0.26</v>
      </c>
      <c r="N182" s="35">
        <f t="shared" si="39"/>
        <v>0.26</v>
      </c>
      <c r="O182" s="38">
        <v>13.868421052631579</v>
      </c>
      <c r="P182" s="38">
        <f t="shared" si="40"/>
        <v>13.868421052631579</v>
      </c>
      <c r="Q182" s="38">
        <v>5.9551821</v>
      </c>
      <c r="R182" s="38">
        <v>10.254943899018233</v>
      </c>
      <c r="S182" s="23">
        <v>0.82</v>
      </c>
      <c r="T182" s="23">
        <v>0.79</v>
      </c>
      <c r="U182" s="23">
        <v>10</v>
      </c>
      <c r="V182" s="23">
        <f t="shared" si="41"/>
        <v>10</v>
      </c>
      <c r="W182" s="23">
        <v>78</v>
      </c>
      <c r="X182" s="23">
        <f t="shared" si="42"/>
        <v>78</v>
      </c>
      <c r="Y182" s="23">
        <v>62</v>
      </c>
      <c r="Z182" s="23" t="str">
        <f>Code!$K$204</f>
        <v>EF 86</v>
      </c>
      <c r="AA182" s="23" t="str">
        <f>Code!$K$207</f>
        <v>EF 57</v>
      </c>
      <c r="AB182" s="23" t="str">
        <f>Code!$K$208</f>
        <v>EF 57</v>
      </c>
      <c r="AC182" s="23" t="str">
        <f>Code!$K$205</f>
        <v>EF 57</v>
      </c>
      <c r="AD182" s="23" t="s">
        <v>237</v>
      </c>
      <c r="AE182" s="23" t="s">
        <v>237</v>
      </c>
      <c r="AF182" s="23" t="s">
        <v>237</v>
      </c>
      <c r="AG182" s="39">
        <f t="shared" si="37"/>
        <v>5.1608452609801366E-4</v>
      </c>
      <c r="AH182" s="39">
        <f t="shared" si="43"/>
        <v>5.1608452609801366E-4</v>
      </c>
      <c r="AI182" s="18">
        <f t="shared" si="44"/>
        <v>3.67</v>
      </c>
      <c r="AJ182" s="41">
        <f>Code!$B$23</f>
        <v>0.15</v>
      </c>
      <c r="AK182" s="41">
        <f t="shared" si="45"/>
        <v>0.15</v>
      </c>
      <c r="AL182" s="110">
        <f t="shared" si="46"/>
        <v>13.868421052631579</v>
      </c>
      <c r="AM182" s="110">
        <f t="shared" si="47"/>
        <v>13.868421052631579</v>
      </c>
      <c r="AN182" s="110">
        <f t="shared" si="48"/>
        <v>5.9551821</v>
      </c>
      <c r="AO182" s="110">
        <f t="shared" si="49"/>
        <v>10.254943899018233</v>
      </c>
      <c r="AP182" s="18">
        <f>VLOOKUP(D182,Code!$B$92:$D$107,2,FALSE)</f>
        <v>0.32</v>
      </c>
      <c r="AQ182" s="18">
        <f>VLOOKUP(E182,Code!$B$92:$D$107,3,FALSE)</f>
        <v>0.25</v>
      </c>
      <c r="AR182" s="18">
        <f>Code!$C$132</f>
        <v>14</v>
      </c>
      <c r="AS182" s="18">
        <f t="shared" si="50"/>
        <v>14</v>
      </c>
      <c r="AT182" s="88">
        <f>Code!$C$189</f>
        <v>80</v>
      </c>
      <c r="AU182" s="88">
        <f t="shared" si="51"/>
        <v>80</v>
      </c>
      <c r="AV182" s="88">
        <f>Code!$C$198</f>
        <v>66</v>
      </c>
      <c r="AW182" s="18" t="str">
        <f>Code!$L$204</f>
        <v>EF 95</v>
      </c>
      <c r="AX182" s="64" t="str">
        <f>Code!$L$207</f>
        <v>EF 60</v>
      </c>
      <c r="AY182" s="64" t="str">
        <f>Code!$L$208</f>
        <v>EF 60</v>
      </c>
      <c r="AZ182" s="64" t="str">
        <f>Code!$L$205</f>
        <v>EF 62</v>
      </c>
      <c r="BA182" s="23" t="s">
        <v>237</v>
      </c>
      <c r="BB182" s="23" t="s">
        <v>237</v>
      </c>
      <c r="BC182" s="23" t="s">
        <v>237</v>
      </c>
      <c r="BD182" s="39">
        <f t="shared" si="52"/>
        <v>4.3867184718331158E-4</v>
      </c>
      <c r="BE182" s="39">
        <f t="shared" si="53"/>
        <v>3.6125916826860955E-4</v>
      </c>
      <c r="BF182" s="18">
        <f>Measures!$C$3</f>
        <v>8</v>
      </c>
      <c r="BG182" s="41">
        <f>Measures!$C$4</f>
        <v>0.1</v>
      </c>
      <c r="BH182" s="41">
        <v>0.06</v>
      </c>
      <c r="BI182" s="18">
        <f>VLOOKUP(D182,Measures!$B$6:$C$21,2,FALSE)</f>
        <v>30</v>
      </c>
      <c r="BJ182" s="18">
        <f>Measures!$C$22</f>
        <v>44</v>
      </c>
      <c r="BK182" s="18">
        <f>Measures!$C$23</f>
        <v>19</v>
      </c>
      <c r="BL182" s="18">
        <f>Measures!$C$24</f>
        <v>13</v>
      </c>
      <c r="BM182" s="18">
        <f>Measures!$C$26</f>
        <v>0.32</v>
      </c>
      <c r="BN182" s="18">
        <f>Measures!$D$26</f>
        <v>0.25</v>
      </c>
      <c r="BO182" s="18">
        <f>Measures!$C$27</f>
        <v>14</v>
      </c>
      <c r="BP182" s="18">
        <f>Measures!$C$28</f>
        <v>15</v>
      </c>
      <c r="BQ182" s="88">
        <f>Measures!$C$29</f>
        <v>92</v>
      </c>
      <c r="BR182" s="88">
        <f>Measures!$C$30</f>
        <v>95</v>
      </c>
      <c r="BS182" s="88">
        <f>Measures!$C$31</f>
        <v>70</v>
      </c>
      <c r="BT182" s="64" t="str">
        <f>Code!$M$204</f>
        <v>EF 200</v>
      </c>
      <c r="BU182" s="64" t="str">
        <f>Code!$M$207</f>
        <v>EF 67</v>
      </c>
      <c r="BV182" s="64" t="str">
        <f>Code!$M$208</f>
        <v>EF 70</v>
      </c>
      <c r="BW182" s="64" t="str">
        <f>Code!$M$205</f>
        <v>EF 82</v>
      </c>
      <c r="BX182" s="64" t="s">
        <v>363</v>
      </c>
      <c r="BY182" s="64" t="s">
        <v>239</v>
      </c>
      <c r="BZ182" s="64" t="s">
        <v>240</v>
      </c>
      <c r="CA182" s="64"/>
      <c r="CB182" s="64"/>
      <c r="CC182" s="64"/>
      <c r="CD182" s="64"/>
      <c r="CE182" s="64"/>
      <c r="CF182" s="64"/>
      <c r="CG182" s="64"/>
      <c r="CH182" s="64"/>
      <c r="CI182" s="64"/>
      <c r="CJ182" s="64"/>
      <c r="CK182" s="64"/>
      <c r="CL182" s="64"/>
      <c r="CM182" s="18"/>
      <c r="CN182" s="18"/>
    </row>
    <row r="183" spans="1:92" ht="14.4" x14ac:dyDescent="0.3">
      <c r="A183" s="19" t="s">
        <v>22</v>
      </c>
      <c r="B183" s="31" t="s">
        <v>86</v>
      </c>
      <c r="C183" s="19" t="s">
        <v>71</v>
      </c>
      <c r="D183" s="19">
        <v>2</v>
      </c>
      <c r="E183" s="19">
        <f>VLOOKUP(D183,Lists!$B$3:$C$18,2,FALSE)</f>
        <v>4</v>
      </c>
      <c r="F183" s="19">
        <v>1</v>
      </c>
      <c r="G183" s="19" t="s">
        <v>67</v>
      </c>
      <c r="H183" s="23">
        <v>1810</v>
      </c>
      <c r="I183" s="37">
        <v>0.11502100840336134</v>
      </c>
      <c r="J183" s="36">
        <v>5.1608452609801366E-4</v>
      </c>
      <c r="K183" s="36">
        <f t="shared" si="38"/>
        <v>5.1608452609801366E-4</v>
      </c>
      <c r="L183" s="23">
        <v>3.67</v>
      </c>
      <c r="M183" s="35">
        <v>0.26</v>
      </c>
      <c r="N183" s="35">
        <f t="shared" si="39"/>
        <v>0.26</v>
      </c>
      <c r="O183" s="38">
        <v>13.868421052631579</v>
      </c>
      <c r="P183" s="38">
        <f t="shared" si="40"/>
        <v>13.868421052631579</v>
      </c>
      <c r="Q183" s="38">
        <v>5.9551821</v>
      </c>
      <c r="R183" s="38">
        <v>10.254943899018233</v>
      </c>
      <c r="S183" s="23">
        <v>0.82</v>
      </c>
      <c r="T183" s="23">
        <v>0.79</v>
      </c>
      <c r="U183" s="23">
        <v>10</v>
      </c>
      <c r="V183" s="23">
        <f t="shared" si="41"/>
        <v>10</v>
      </c>
      <c r="W183" s="23">
        <v>78</v>
      </c>
      <c r="X183" s="23">
        <f t="shared" si="42"/>
        <v>78</v>
      </c>
      <c r="Y183" s="23">
        <v>62</v>
      </c>
      <c r="Z183" s="23" t="str">
        <f>Code!$K$204</f>
        <v>EF 86</v>
      </c>
      <c r="AA183" s="23" t="str">
        <f>Code!$K$207</f>
        <v>EF 57</v>
      </c>
      <c r="AB183" s="23" t="str">
        <f>Code!$K$208</f>
        <v>EF 57</v>
      </c>
      <c r="AC183" s="23" t="str">
        <f>Code!$K$205</f>
        <v>EF 57</v>
      </c>
      <c r="AD183" s="23" t="s">
        <v>237</v>
      </c>
      <c r="AE183" s="23" t="s">
        <v>237</v>
      </c>
      <c r="AF183" s="23" t="s">
        <v>237</v>
      </c>
      <c r="AG183" s="39">
        <f t="shared" si="37"/>
        <v>5.1608452609801366E-4</v>
      </c>
      <c r="AH183" s="39">
        <f t="shared" si="43"/>
        <v>5.1608452609801366E-4</v>
      </c>
      <c r="AI183" s="18">
        <f t="shared" si="44"/>
        <v>3.67</v>
      </c>
      <c r="AJ183" s="41">
        <f>Code!$B$23</f>
        <v>0.15</v>
      </c>
      <c r="AK183" s="41">
        <f t="shared" si="45"/>
        <v>0.15</v>
      </c>
      <c r="AL183" s="110">
        <f t="shared" si="46"/>
        <v>13.868421052631579</v>
      </c>
      <c r="AM183" s="110">
        <f t="shared" si="47"/>
        <v>13.868421052631579</v>
      </c>
      <c r="AN183" s="110">
        <f t="shared" si="48"/>
        <v>5.9551821</v>
      </c>
      <c r="AO183" s="110">
        <f t="shared" si="49"/>
        <v>10.254943899018233</v>
      </c>
      <c r="AP183" s="18">
        <f>VLOOKUP(D183,Code!$B$92:$D$107,2,FALSE)</f>
        <v>0.32</v>
      </c>
      <c r="AQ183" s="18">
        <f>VLOOKUP(E183,Code!$B$92:$D$107,3,FALSE)</f>
        <v>0.25</v>
      </c>
      <c r="AR183" s="18">
        <f>Code!$C$132</f>
        <v>14</v>
      </c>
      <c r="AS183" s="18">
        <f t="shared" si="50"/>
        <v>14</v>
      </c>
      <c r="AT183" s="88">
        <f>Code!$C$189</f>
        <v>80</v>
      </c>
      <c r="AU183" s="88">
        <f t="shared" si="51"/>
        <v>80</v>
      </c>
      <c r="AV183" s="88">
        <f>Code!$C$198</f>
        <v>66</v>
      </c>
      <c r="AW183" s="18" t="str">
        <f>Code!$L$204</f>
        <v>EF 95</v>
      </c>
      <c r="AX183" s="64" t="str">
        <f>Code!$L$207</f>
        <v>EF 60</v>
      </c>
      <c r="AY183" s="64" t="str">
        <f>Code!$L$208</f>
        <v>EF 60</v>
      </c>
      <c r="AZ183" s="64" t="str">
        <f>Code!$L$205</f>
        <v>EF 62</v>
      </c>
      <c r="BA183" s="23" t="s">
        <v>237</v>
      </c>
      <c r="BB183" s="23" t="s">
        <v>237</v>
      </c>
      <c r="BC183" s="23" t="s">
        <v>237</v>
      </c>
      <c r="BD183" s="39">
        <f t="shared" si="52"/>
        <v>4.3867184718331158E-4</v>
      </c>
      <c r="BE183" s="39">
        <f t="shared" si="53"/>
        <v>3.6125916826860955E-4</v>
      </c>
      <c r="BF183" s="18">
        <f>Measures!$C$3</f>
        <v>8</v>
      </c>
      <c r="BG183" s="41">
        <f>Measures!$C$4</f>
        <v>0.1</v>
      </c>
      <c r="BH183" s="41">
        <v>0.06</v>
      </c>
      <c r="BI183" s="18">
        <f>VLOOKUP(D183,Measures!$B$6:$C$21,2,FALSE)</f>
        <v>30</v>
      </c>
      <c r="BJ183" s="18">
        <f>Measures!$C$22</f>
        <v>44</v>
      </c>
      <c r="BK183" s="18">
        <f>Measures!$C$23</f>
        <v>19</v>
      </c>
      <c r="BL183" s="18">
        <f>Measures!$C$24</f>
        <v>13</v>
      </c>
      <c r="BM183" s="18">
        <f>Measures!$C$26</f>
        <v>0.32</v>
      </c>
      <c r="BN183" s="18">
        <f>Measures!$D$26</f>
        <v>0.25</v>
      </c>
      <c r="BO183" s="18">
        <f>Measures!$C$27</f>
        <v>14</v>
      </c>
      <c r="BP183" s="18">
        <f>Measures!$C$28</f>
        <v>15</v>
      </c>
      <c r="BQ183" s="88">
        <f>Measures!$C$29</f>
        <v>92</v>
      </c>
      <c r="BR183" s="88">
        <f>Measures!$C$30</f>
        <v>95</v>
      </c>
      <c r="BS183" s="88">
        <f>Measures!$C$31</f>
        <v>70</v>
      </c>
      <c r="BT183" s="64" t="str">
        <f>Code!$M$204</f>
        <v>EF 200</v>
      </c>
      <c r="BU183" s="64" t="str">
        <f>Code!$M$207</f>
        <v>EF 67</v>
      </c>
      <c r="BV183" s="64" t="str">
        <f>Code!$M$208</f>
        <v>EF 70</v>
      </c>
      <c r="BW183" s="64" t="str">
        <f>Code!$M$205</f>
        <v>EF 82</v>
      </c>
      <c r="BX183" s="64" t="s">
        <v>363</v>
      </c>
      <c r="BY183" s="64" t="s">
        <v>239</v>
      </c>
      <c r="BZ183" s="64" t="s">
        <v>240</v>
      </c>
      <c r="CA183" s="64"/>
      <c r="CB183" s="64"/>
      <c r="CC183" s="64"/>
      <c r="CD183" s="64"/>
      <c r="CE183" s="64"/>
      <c r="CF183" s="64"/>
      <c r="CG183" s="64"/>
      <c r="CH183" s="64"/>
      <c r="CI183" s="64"/>
      <c r="CJ183" s="64"/>
      <c r="CK183" s="64"/>
      <c r="CL183" s="64"/>
      <c r="CM183" s="18"/>
      <c r="CN183" s="18"/>
    </row>
    <row r="184" spans="1:92" ht="14.4" x14ac:dyDescent="0.3">
      <c r="A184" s="19" t="s">
        <v>22</v>
      </c>
      <c r="B184" s="31" t="s">
        <v>86</v>
      </c>
      <c r="C184" s="19" t="s">
        <v>71</v>
      </c>
      <c r="D184" s="19">
        <v>2</v>
      </c>
      <c r="E184" s="19">
        <f>VLOOKUP(D184,Lists!$B$3:$C$18,2,FALSE)</f>
        <v>4</v>
      </c>
      <c r="F184" s="19">
        <v>2</v>
      </c>
      <c r="G184" s="19" t="s">
        <v>67</v>
      </c>
      <c r="H184" s="23">
        <v>2400</v>
      </c>
      <c r="I184" s="37">
        <v>0.11502100840336134</v>
      </c>
      <c r="J184" s="36">
        <v>5.1608452609801366E-4</v>
      </c>
      <c r="K184" s="36">
        <f t="shared" si="38"/>
        <v>5.1608452609801366E-4</v>
      </c>
      <c r="L184" s="23">
        <v>3.67</v>
      </c>
      <c r="M184" s="35">
        <v>0.26</v>
      </c>
      <c r="N184" s="35">
        <f t="shared" si="39"/>
        <v>0.26</v>
      </c>
      <c r="O184" s="38">
        <v>13.868421052631579</v>
      </c>
      <c r="P184" s="38">
        <f t="shared" si="40"/>
        <v>13.868421052631579</v>
      </c>
      <c r="Q184" s="38">
        <v>5.9551821</v>
      </c>
      <c r="R184" s="38">
        <v>10.254943899018233</v>
      </c>
      <c r="S184" s="23">
        <v>0.82</v>
      </c>
      <c r="T184" s="23">
        <v>0.79</v>
      </c>
      <c r="U184" s="23">
        <v>10</v>
      </c>
      <c r="V184" s="23">
        <f t="shared" si="41"/>
        <v>10</v>
      </c>
      <c r="W184" s="23">
        <v>78</v>
      </c>
      <c r="X184" s="23">
        <f t="shared" si="42"/>
        <v>78</v>
      </c>
      <c r="Y184" s="23">
        <v>62</v>
      </c>
      <c r="Z184" s="23" t="str">
        <f>Code!$K$204</f>
        <v>EF 86</v>
      </c>
      <c r="AA184" s="23" t="str">
        <f>Code!$K$207</f>
        <v>EF 57</v>
      </c>
      <c r="AB184" s="23" t="str">
        <f>Code!$K$208</f>
        <v>EF 57</v>
      </c>
      <c r="AC184" s="23" t="str">
        <f>Code!$K$205</f>
        <v>EF 57</v>
      </c>
      <c r="AD184" s="23" t="s">
        <v>237</v>
      </c>
      <c r="AE184" s="23" t="s">
        <v>237</v>
      </c>
      <c r="AF184" s="23" t="s">
        <v>237</v>
      </c>
      <c r="AG184" s="39">
        <f t="shared" si="37"/>
        <v>5.1608452609801366E-4</v>
      </c>
      <c r="AH184" s="39">
        <f t="shared" si="43"/>
        <v>5.1608452609801366E-4</v>
      </c>
      <c r="AI184" s="18">
        <f t="shared" si="44"/>
        <v>3.67</v>
      </c>
      <c r="AJ184" s="41">
        <f>Code!$B$23</f>
        <v>0.15</v>
      </c>
      <c r="AK184" s="41">
        <f t="shared" si="45"/>
        <v>0.15</v>
      </c>
      <c r="AL184" s="110">
        <f t="shared" si="46"/>
        <v>13.868421052631579</v>
      </c>
      <c r="AM184" s="110">
        <f t="shared" si="47"/>
        <v>13.868421052631579</v>
      </c>
      <c r="AN184" s="110">
        <f t="shared" si="48"/>
        <v>5.9551821</v>
      </c>
      <c r="AO184" s="110">
        <f t="shared" si="49"/>
        <v>10.254943899018233</v>
      </c>
      <c r="AP184" s="18">
        <f>VLOOKUP(D184,Code!$B$92:$D$107,2,FALSE)</f>
        <v>0.32</v>
      </c>
      <c r="AQ184" s="18">
        <f>VLOOKUP(E184,Code!$B$92:$D$107,3,FALSE)</f>
        <v>0.25</v>
      </c>
      <c r="AR184" s="18">
        <f>Code!$C$132</f>
        <v>14</v>
      </c>
      <c r="AS184" s="18">
        <f t="shared" si="50"/>
        <v>14</v>
      </c>
      <c r="AT184" s="88">
        <f>Code!$C$189</f>
        <v>80</v>
      </c>
      <c r="AU184" s="88">
        <f t="shared" si="51"/>
        <v>80</v>
      </c>
      <c r="AV184" s="88">
        <f>Code!$C$198</f>
        <v>66</v>
      </c>
      <c r="AW184" s="18" t="str">
        <f>Code!$L$204</f>
        <v>EF 95</v>
      </c>
      <c r="AX184" s="64" t="str">
        <f>Code!$L$207</f>
        <v>EF 60</v>
      </c>
      <c r="AY184" s="64" t="str">
        <f>Code!$L$208</f>
        <v>EF 60</v>
      </c>
      <c r="AZ184" s="64" t="str">
        <f>Code!$L$205</f>
        <v>EF 62</v>
      </c>
      <c r="BA184" s="23" t="s">
        <v>237</v>
      </c>
      <c r="BB184" s="23" t="s">
        <v>237</v>
      </c>
      <c r="BC184" s="23" t="s">
        <v>237</v>
      </c>
      <c r="BD184" s="39">
        <f t="shared" si="52"/>
        <v>4.3867184718331158E-4</v>
      </c>
      <c r="BE184" s="39">
        <f t="shared" si="53"/>
        <v>3.6125916826860955E-4</v>
      </c>
      <c r="BF184" s="18">
        <f>Measures!$C$3</f>
        <v>8</v>
      </c>
      <c r="BG184" s="41">
        <f>Measures!$C$4</f>
        <v>0.1</v>
      </c>
      <c r="BH184" s="41">
        <v>0.06</v>
      </c>
      <c r="BI184" s="18">
        <f>VLOOKUP(D184,Measures!$B$6:$C$21,2,FALSE)</f>
        <v>30</v>
      </c>
      <c r="BJ184" s="18">
        <f>Measures!$C$22</f>
        <v>44</v>
      </c>
      <c r="BK184" s="18">
        <f>Measures!$C$23</f>
        <v>19</v>
      </c>
      <c r="BL184" s="18">
        <f>Measures!$C$24</f>
        <v>13</v>
      </c>
      <c r="BM184" s="18">
        <f>Measures!$C$26</f>
        <v>0.32</v>
      </c>
      <c r="BN184" s="18">
        <f>Measures!$D$26</f>
        <v>0.25</v>
      </c>
      <c r="BO184" s="18">
        <f>Measures!$C$27</f>
        <v>14</v>
      </c>
      <c r="BP184" s="18">
        <f>Measures!$C$28</f>
        <v>15</v>
      </c>
      <c r="BQ184" s="88">
        <f>Measures!$C$29</f>
        <v>92</v>
      </c>
      <c r="BR184" s="88">
        <f>Measures!$C$30</f>
        <v>95</v>
      </c>
      <c r="BS184" s="88">
        <f>Measures!$C$31</f>
        <v>70</v>
      </c>
      <c r="BT184" s="64" t="str">
        <f>Code!$M$204</f>
        <v>EF 200</v>
      </c>
      <c r="BU184" s="64" t="str">
        <f>Code!$M$207</f>
        <v>EF 67</v>
      </c>
      <c r="BV184" s="64" t="str">
        <f>Code!$M$208</f>
        <v>EF 70</v>
      </c>
      <c r="BW184" s="64" t="str">
        <f>Code!$M$205</f>
        <v>EF 82</v>
      </c>
      <c r="BX184" s="64" t="s">
        <v>363</v>
      </c>
      <c r="BY184" s="64" t="s">
        <v>239</v>
      </c>
      <c r="BZ184" s="64" t="s">
        <v>240</v>
      </c>
      <c r="CA184" s="64"/>
      <c r="CB184" s="64"/>
      <c r="CC184" s="64"/>
      <c r="CD184" s="64"/>
      <c r="CE184" s="64"/>
      <c r="CF184" s="64"/>
      <c r="CG184" s="64"/>
      <c r="CH184" s="64"/>
      <c r="CI184" s="64"/>
      <c r="CJ184" s="64"/>
      <c r="CK184" s="64"/>
      <c r="CL184" s="64"/>
      <c r="CM184" s="18"/>
      <c r="CN184" s="18"/>
    </row>
    <row r="185" spans="1:92" ht="14.4" x14ac:dyDescent="0.3">
      <c r="A185" s="19" t="s">
        <v>95</v>
      </c>
      <c r="B185" s="31" t="s">
        <v>86</v>
      </c>
      <c r="C185" s="19" t="s">
        <v>87</v>
      </c>
      <c r="D185" s="19">
        <v>2</v>
      </c>
      <c r="E185" s="19">
        <f>VLOOKUP(D185,Lists!$B$3:$C$18,2,FALSE)</f>
        <v>4</v>
      </c>
      <c r="F185" s="19">
        <v>1</v>
      </c>
      <c r="G185" s="19" t="s">
        <v>67</v>
      </c>
      <c r="H185" s="23">
        <v>1810</v>
      </c>
      <c r="I185" s="37">
        <v>0.11502100840336134</v>
      </c>
      <c r="J185" s="36">
        <v>5.1608452609801366E-4</v>
      </c>
      <c r="K185" s="36">
        <f t="shared" si="38"/>
        <v>5.1608452609801366E-4</v>
      </c>
      <c r="L185" s="23">
        <v>3.67</v>
      </c>
      <c r="M185" s="35">
        <v>0.26</v>
      </c>
      <c r="N185" s="35">
        <f t="shared" si="39"/>
        <v>0.26</v>
      </c>
      <c r="O185" s="38">
        <v>13.868421052631579</v>
      </c>
      <c r="P185" s="38">
        <f t="shared" si="40"/>
        <v>13.868421052631579</v>
      </c>
      <c r="Q185" s="38">
        <v>5.9551821</v>
      </c>
      <c r="R185" s="38">
        <v>10.254943899018233</v>
      </c>
      <c r="S185" s="23">
        <v>0.82</v>
      </c>
      <c r="T185" s="23">
        <v>0.79</v>
      </c>
      <c r="U185" s="23">
        <v>10</v>
      </c>
      <c r="V185" s="23">
        <f t="shared" si="41"/>
        <v>10</v>
      </c>
      <c r="W185" s="23">
        <v>78</v>
      </c>
      <c r="X185" s="23">
        <f t="shared" si="42"/>
        <v>78</v>
      </c>
      <c r="Y185" s="23">
        <v>62</v>
      </c>
      <c r="Z185" s="23" t="str">
        <f>Code!$K$204</f>
        <v>EF 86</v>
      </c>
      <c r="AA185" s="23" t="str">
        <f>Code!$K$207</f>
        <v>EF 57</v>
      </c>
      <c r="AB185" s="23" t="str">
        <f>Code!$K$208</f>
        <v>EF 57</v>
      </c>
      <c r="AC185" s="23" t="str">
        <f>Code!$K$205</f>
        <v>EF 57</v>
      </c>
      <c r="AD185" s="23" t="s">
        <v>237</v>
      </c>
      <c r="AE185" s="23" t="s">
        <v>237</v>
      </c>
      <c r="AF185" s="23" t="s">
        <v>237</v>
      </c>
      <c r="AG185" s="39">
        <f t="shared" si="37"/>
        <v>5.1608452609801366E-4</v>
      </c>
      <c r="AH185" s="39">
        <f t="shared" si="43"/>
        <v>5.1608452609801366E-4</v>
      </c>
      <c r="AI185" s="18">
        <f t="shared" si="44"/>
        <v>3.67</v>
      </c>
      <c r="AJ185" s="41">
        <f>Code!$B$23</f>
        <v>0.15</v>
      </c>
      <c r="AK185" s="41">
        <f t="shared" si="45"/>
        <v>0.15</v>
      </c>
      <c r="AL185" s="110">
        <f t="shared" si="46"/>
        <v>13.868421052631579</v>
      </c>
      <c r="AM185" s="110">
        <f t="shared" si="47"/>
        <v>13.868421052631579</v>
      </c>
      <c r="AN185" s="110">
        <f t="shared" si="48"/>
        <v>5.9551821</v>
      </c>
      <c r="AO185" s="110">
        <f t="shared" si="49"/>
        <v>10.254943899018233</v>
      </c>
      <c r="AP185" s="18">
        <f>VLOOKUP(D185,Code!$B$92:$D$107,2,FALSE)</f>
        <v>0.32</v>
      </c>
      <c r="AQ185" s="18">
        <f>VLOOKUP(E185,Code!$B$92:$D$107,3,FALSE)</f>
        <v>0.25</v>
      </c>
      <c r="AR185" s="18">
        <f>Code!$C$132</f>
        <v>14</v>
      </c>
      <c r="AS185" s="18">
        <f t="shared" si="50"/>
        <v>14</v>
      </c>
      <c r="AT185" s="88">
        <f>Code!$C$189</f>
        <v>80</v>
      </c>
      <c r="AU185" s="88">
        <f t="shared" si="51"/>
        <v>80</v>
      </c>
      <c r="AV185" s="88">
        <f>Code!$C$198</f>
        <v>66</v>
      </c>
      <c r="AW185" s="18" t="str">
        <f>Code!$L$204</f>
        <v>EF 95</v>
      </c>
      <c r="AX185" s="64" t="str">
        <f>Code!$L$207</f>
        <v>EF 60</v>
      </c>
      <c r="AY185" s="64" t="str">
        <f>Code!$L$208</f>
        <v>EF 60</v>
      </c>
      <c r="AZ185" s="64" t="str">
        <f>Code!$L$205</f>
        <v>EF 62</v>
      </c>
      <c r="BA185" s="23" t="s">
        <v>237</v>
      </c>
      <c r="BB185" s="23" t="s">
        <v>237</v>
      </c>
      <c r="BC185" s="23" t="s">
        <v>237</v>
      </c>
      <c r="BD185" s="39">
        <f t="shared" si="52"/>
        <v>4.3867184718331158E-4</v>
      </c>
      <c r="BE185" s="39">
        <f t="shared" si="53"/>
        <v>3.6125916826860955E-4</v>
      </c>
      <c r="BF185" s="18">
        <f>Measures!$C$3</f>
        <v>8</v>
      </c>
      <c r="BG185" s="41">
        <f>Measures!$C$4</f>
        <v>0.1</v>
      </c>
      <c r="BH185" s="41">
        <v>0.06</v>
      </c>
      <c r="BI185" s="18">
        <f>VLOOKUP(D185,Measures!$B$6:$C$21,2,FALSE)</f>
        <v>30</v>
      </c>
      <c r="BJ185" s="18">
        <f>Measures!$C$22</f>
        <v>44</v>
      </c>
      <c r="BK185" s="18">
        <f>Measures!$C$23</f>
        <v>19</v>
      </c>
      <c r="BL185" s="18">
        <f>Measures!$C$24</f>
        <v>13</v>
      </c>
      <c r="BM185" s="18">
        <f>Measures!$C$26</f>
        <v>0.32</v>
      </c>
      <c r="BN185" s="18">
        <f>Measures!$D$26</f>
        <v>0.25</v>
      </c>
      <c r="BO185" s="18">
        <f>Measures!$C$27</f>
        <v>14</v>
      </c>
      <c r="BP185" s="18">
        <f>Measures!$C$28</f>
        <v>15</v>
      </c>
      <c r="BQ185" s="88">
        <f>Measures!$C$29</f>
        <v>92</v>
      </c>
      <c r="BR185" s="88">
        <f>Measures!$C$30</f>
        <v>95</v>
      </c>
      <c r="BS185" s="88">
        <f>Measures!$C$31</f>
        <v>70</v>
      </c>
      <c r="BT185" s="64" t="str">
        <f>Code!$M$204</f>
        <v>EF 200</v>
      </c>
      <c r="BU185" s="64" t="str">
        <f>Code!$M$207</f>
        <v>EF 67</v>
      </c>
      <c r="BV185" s="64" t="str">
        <f>Code!$M$208</f>
        <v>EF 70</v>
      </c>
      <c r="BW185" s="64" t="str">
        <f>Code!$M$205</f>
        <v>EF 82</v>
      </c>
      <c r="BX185" s="64" t="s">
        <v>363</v>
      </c>
      <c r="BY185" s="64" t="s">
        <v>239</v>
      </c>
      <c r="BZ185" s="64" t="s">
        <v>240</v>
      </c>
      <c r="CA185" s="64"/>
      <c r="CB185" s="64"/>
      <c r="CC185" s="64"/>
      <c r="CD185" s="64"/>
      <c r="CE185" s="64"/>
      <c r="CF185" s="64"/>
      <c r="CG185" s="64"/>
      <c r="CH185" s="64"/>
      <c r="CI185" s="64"/>
      <c r="CJ185" s="64"/>
      <c r="CK185" s="64"/>
      <c r="CL185" s="64"/>
      <c r="CM185" s="18"/>
      <c r="CN185" s="18"/>
    </row>
    <row r="186" spans="1:92" ht="14.4" x14ac:dyDescent="0.3">
      <c r="A186" s="19" t="s">
        <v>95</v>
      </c>
      <c r="B186" s="31" t="s">
        <v>86</v>
      </c>
      <c r="C186" s="19" t="s">
        <v>87</v>
      </c>
      <c r="D186" s="19">
        <v>2</v>
      </c>
      <c r="E186" s="19">
        <f>VLOOKUP(D186,Lists!$B$3:$C$18,2,FALSE)</f>
        <v>4</v>
      </c>
      <c r="F186" s="19">
        <v>2</v>
      </c>
      <c r="G186" s="19" t="s">
        <v>67</v>
      </c>
      <c r="H186" s="23">
        <v>2400</v>
      </c>
      <c r="I186" s="37">
        <v>0.11502100840336134</v>
      </c>
      <c r="J186" s="36">
        <v>5.1608452609801366E-4</v>
      </c>
      <c r="K186" s="36">
        <f t="shared" si="38"/>
        <v>5.1608452609801366E-4</v>
      </c>
      <c r="L186" s="23">
        <v>3.67</v>
      </c>
      <c r="M186" s="35">
        <v>0.26</v>
      </c>
      <c r="N186" s="35">
        <f t="shared" si="39"/>
        <v>0.26</v>
      </c>
      <c r="O186" s="38">
        <v>13.868421052631579</v>
      </c>
      <c r="P186" s="38">
        <f t="shared" si="40"/>
        <v>13.868421052631579</v>
      </c>
      <c r="Q186" s="38">
        <v>5.9551821</v>
      </c>
      <c r="R186" s="38">
        <v>10.254943899018233</v>
      </c>
      <c r="S186" s="23">
        <v>0.82</v>
      </c>
      <c r="T186" s="23">
        <v>0.79</v>
      </c>
      <c r="U186" s="23">
        <v>10</v>
      </c>
      <c r="V186" s="23">
        <f t="shared" si="41"/>
        <v>10</v>
      </c>
      <c r="W186" s="23">
        <v>78</v>
      </c>
      <c r="X186" s="23">
        <f t="shared" si="42"/>
        <v>78</v>
      </c>
      <c r="Y186" s="23">
        <v>62</v>
      </c>
      <c r="Z186" s="23" t="str">
        <f>Code!$K$204</f>
        <v>EF 86</v>
      </c>
      <c r="AA186" s="23" t="str">
        <f>Code!$K$207</f>
        <v>EF 57</v>
      </c>
      <c r="AB186" s="23" t="str">
        <f>Code!$K$208</f>
        <v>EF 57</v>
      </c>
      <c r="AC186" s="23" t="str">
        <f>Code!$K$205</f>
        <v>EF 57</v>
      </c>
      <c r="AD186" s="23" t="s">
        <v>237</v>
      </c>
      <c r="AE186" s="23" t="s">
        <v>237</v>
      </c>
      <c r="AF186" s="23" t="s">
        <v>237</v>
      </c>
      <c r="AG186" s="39">
        <f t="shared" si="37"/>
        <v>5.1608452609801366E-4</v>
      </c>
      <c r="AH186" s="39">
        <f t="shared" si="43"/>
        <v>5.1608452609801366E-4</v>
      </c>
      <c r="AI186" s="18">
        <f t="shared" si="44"/>
        <v>3.67</v>
      </c>
      <c r="AJ186" s="41">
        <f>Code!$B$23</f>
        <v>0.15</v>
      </c>
      <c r="AK186" s="41">
        <f t="shared" si="45"/>
        <v>0.15</v>
      </c>
      <c r="AL186" s="110">
        <f t="shared" si="46"/>
        <v>13.868421052631579</v>
      </c>
      <c r="AM186" s="110">
        <f t="shared" si="47"/>
        <v>13.868421052631579</v>
      </c>
      <c r="AN186" s="110">
        <f t="shared" si="48"/>
        <v>5.9551821</v>
      </c>
      <c r="AO186" s="110">
        <f t="shared" si="49"/>
        <v>10.254943899018233</v>
      </c>
      <c r="AP186" s="18">
        <f>VLOOKUP(D186,Code!$B$92:$D$107,2,FALSE)</f>
        <v>0.32</v>
      </c>
      <c r="AQ186" s="18">
        <f>VLOOKUP(E186,Code!$B$92:$D$107,3,FALSE)</f>
        <v>0.25</v>
      </c>
      <c r="AR186" s="18">
        <f>Code!$C$132</f>
        <v>14</v>
      </c>
      <c r="AS186" s="18">
        <f t="shared" si="50"/>
        <v>14</v>
      </c>
      <c r="AT186" s="88">
        <f>Code!$C$189</f>
        <v>80</v>
      </c>
      <c r="AU186" s="88">
        <f t="shared" si="51"/>
        <v>80</v>
      </c>
      <c r="AV186" s="88">
        <f>Code!$C$198</f>
        <v>66</v>
      </c>
      <c r="AW186" s="18" t="str">
        <f>Code!$L$204</f>
        <v>EF 95</v>
      </c>
      <c r="AX186" s="64" t="str">
        <f>Code!$L$207</f>
        <v>EF 60</v>
      </c>
      <c r="AY186" s="64" t="str">
        <f>Code!$L$208</f>
        <v>EF 60</v>
      </c>
      <c r="AZ186" s="64" t="str">
        <f>Code!$L$205</f>
        <v>EF 62</v>
      </c>
      <c r="BA186" s="23" t="s">
        <v>237</v>
      </c>
      <c r="BB186" s="23" t="s">
        <v>237</v>
      </c>
      <c r="BC186" s="23" t="s">
        <v>237</v>
      </c>
      <c r="BD186" s="39">
        <f t="shared" si="52"/>
        <v>4.3867184718331158E-4</v>
      </c>
      <c r="BE186" s="39">
        <f t="shared" si="53"/>
        <v>3.6125916826860955E-4</v>
      </c>
      <c r="BF186" s="18">
        <f>Measures!$C$3</f>
        <v>8</v>
      </c>
      <c r="BG186" s="41">
        <f>Measures!$C$4</f>
        <v>0.1</v>
      </c>
      <c r="BH186" s="41">
        <v>0.06</v>
      </c>
      <c r="BI186" s="18">
        <f>VLOOKUP(D186,Measures!$B$6:$C$21,2,FALSE)</f>
        <v>30</v>
      </c>
      <c r="BJ186" s="18">
        <f>Measures!$C$22</f>
        <v>44</v>
      </c>
      <c r="BK186" s="18">
        <f>Measures!$C$23</f>
        <v>19</v>
      </c>
      <c r="BL186" s="18">
        <f>Measures!$C$24</f>
        <v>13</v>
      </c>
      <c r="BM186" s="18">
        <f>Measures!$C$26</f>
        <v>0.32</v>
      </c>
      <c r="BN186" s="18">
        <f>Measures!$D$26</f>
        <v>0.25</v>
      </c>
      <c r="BO186" s="18">
        <f>Measures!$C$27</f>
        <v>14</v>
      </c>
      <c r="BP186" s="18">
        <f>Measures!$C$28</f>
        <v>15</v>
      </c>
      <c r="BQ186" s="88">
        <f>Measures!$C$29</f>
        <v>92</v>
      </c>
      <c r="BR186" s="88">
        <f>Measures!$C$30</f>
        <v>95</v>
      </c>
      <c r="BS186" s="88">
        <f>Measures!$C$31</f>
        <v>70</v>
      </c>
      <c r="BT186" s="64" t="str">
        <f>Code!$M$204</f>
        <v>EF 200</v>
      </c>
      <c r="BU186" s="64" t="str">
        <f>Code!$M$207</f>
        <v>EF 67</v>
      </c>
      <c r="BV186" s="64" t="str">
        <f>Code!$M$208</f>
        <v>EF 70</v>
      </c>
      <c r="BW186" s="64" t="str">
        <f>Code!$M$205</f>
        <v>EF 82</v>
      </c>
      <c r="BX186" s="64" t="s">
        <v>363</v>
      </c>
      <c r="BY186" s="64" t="s">
        <v>239</v>
      </c>
      <c r="BZ186" s="64" t="s">
        <v>240</v>
      </c>
      <c r="CA186" s="64"/>
      <c r="CB186" s="64"/>
      <c r="CC186" s="64"/>
      <c r="CD186" s="64"/>
      <c r="CE186" s="64"/>
      <c r="CF186" s="64"/>
      <c r="CG186" s="64"/>
      <c r="CH186" s="64"/>
      <c r="CI186" s="64"/>
      <c r="CJ186" s="64"/>
      <c r="CK186" s="64"/>
      <c r="CL186" s="64"/>
      <c r="CM186" s="18"/>
      <c r="CN186" s="18"/>
    </row>
    <row r="187" spans="1:92" ht="14.4" x14ac:dyDescent="0.3">
      <c r="A187" s="19" t="s">
        <v>22</v>
      </c>
      <c r="B187" s="31" t="s">
        <v>86</v>
      </c>
      <c r="C187" s="19" t="s">
        <v>87</v>
      </c>
      <c r="D187" s="19">
        <v>2</v>
      </c>
      <c r="E187" s="19">
        <f>VLOOKUP(D187,Lists!$B$3:$C$18,2,FALSE)</f>
        <v>4</v>
      </c>
      <c r="F187" s="19">
        <v>1</v>
      </c>
      <c r="G187" s="19" t="s">
        <v>67</v>
      </c>
      <c r="H187" s="23">
        <v>1810</v>
      </c>
      <c r="I187" s="37">
        <v>0.11502100840336134</v>
      </c>
      <c r="J187" s="36">
        <v>5.1608452609801366E-4</v>
      </c>
      <c r="K187" s="36">
        <f t="shared" si="38"/>
        <v>5.1608452609801366E-4</v>
      </c>
      <c r="L187" s="23">
        <v>3.67</v>
      </c>
      <c r="M187" s="35">
        <v>0.26</v>
      </c>
      <c r="N187" s="35">
        <f t="shared" si="39"/>
        <v>0.26</v>
      </c>
      <c r="O187" s="38">
        <v>13.868421052631579</v>
      </c>
      <c r="P187" s="38">
        <f t="shared" si="40"/>
        <v>13.868421052631579</v>
      </c>
      <c r="Q187" s="38">
        <v>5.9551821</v>
      </c>
      <c r="R187" s="38">
        <v>10.254943899018233</v>
      </c>
      <c r="S187" s="23">
        <v>0.82</v>
      </c>
      <c r="T187" s="23">
        <v>0.79</v>
      </c>
      <c r="U187" s="23">
        <v>10</v>
      </c>
      <c r="V187" s="23">
        <f t="shared" si="41"/>
        <v>10</v>
      </c>
      <c r="W187" s="23">
        <v>78</v>
      </c>
      <c r="X187" s="23">
        <f t="shared" si="42"/>
        <v>78</v>
      </c>
      <c r="Y187" s="23">
        <v>62</v>
      </c>
      <c r="Z187" s="23" t="str">
        <f>Code!$K$204</f>
        <v>EF 86</v>
      </c>
      <c r="AA187" s="23" t="str">
        <f>Code!$K$207</f>
        <v>EF 57</v>
      </c>
      <c r="AB187" s="23" t="str">
        <f>Code!$K$208</f>
        <v>EF 57</v>
      </c>
      <c r="AC187" s="23" t="str">
        <f>Code!$K$205</f>
        <v>EF 57</v>
      </c>
      <c r="AD187" s="23" t="s">
        <v>237</v>
      </c>
      <c r="AE187" s="23" t="s">
        <v>237</v>
      </c>
      <c r="AF187" s="23" t="s">
        <v>237</v>
      </c>
      <c r="AG187" s="39">
        <f t="shared" si="37"/>
        <v>5.1608452609801366E-4</v>
      </c>
      <c r="AH187" s="39">
        <f t="shared" si="43"/>
        <v>5.1608452609801366E-4</v>
      </c>
      <c r="AI187" s="18">
        <f t="shared" si="44"/>
        <v>3.67</v>
      </c>
      <c r="AJ187" s="41">
        <f>Code!$B$23</f>
        <v>0.15</v>
      </c>
      <c r="AK187" s="41">
        <f t="shared" si="45"/>
        <v>0.15</v>
      </c>
      <c r="AL187" s="110">
        <f t="shared" si="46"/>
        <v>13.868421052631579</v>
      </c>
      <c r="AM187" s="110">
        <f t="shared" si="47"/>
        <v>13.868421052631579</v>
      </c>
      <c r="AN187" s="110">
        <f t="shared" si="48"/>
        <v>5.9551821</v>
      </c>
      <c r="AO187" s="110">
        <f t="shared" si="49"/>
        <v>10.254943899018233</v>
      </c>
      <c r="AP187" s="18">
        <f>VLOOKUP(D187,Code!$B$92:$D$107,2,FALSE)</f>
        <v>0.32</v>
      </c>
      <c r="AQ187" s="18">
        <f>VLOOKUP(E187,Code!$B$92:$D$107,3,FALSE)</f>
        <v>0.25</v>
      </c>
      <c r="AR187" s="18">
        <f>Code!$C$132</f>
        <v>14</v>
      </c>
      <c r="AS187" s="18">
        <f t="shared" si="50"/>
        <v>14</v>
      </c>
      <c r="AT187" s="88">
        <f>Code!$C$189</f>
        <v>80</v>
      </c>
      <c r="AU187" s="88">
        <f t="shared" si="51"/>
        <v>80</v>
      </c>
      <c r="AV187" s="88">
        <f>Code!$C$198</f>
        <v>66</v>
      </c>
      <c r="AW187" s="18" t="str">
        <f>Code!$L$204</f>
        <v>EF 95</v>
      </c>
      <c r="AX187" s="64" t="str">
        <f>Code!$L$207</f>
        <v>EF 60</v>
      </c>
      <c r="AY187" s="64" t="str">
        <f>Code!$L$208</f>
        <v>EF 60</v>
      </c>
      <c r="AZ187" s="64" t="str">
        <f>Code!$L$205</f>
        <v>EF 62</v>
      </c>
      <c r="BA187" s="23" t="s">
        <v>237</v>
      </c>
      <c r="BB187" s="23" t="s">
        <v>237</v>
      </c>
      <c r="BC187" s="23" t="s">
        <v>237</v>
      </c>
      <c r="BD187" s="39">
        <f t="shared" si="52"/>
        <v>4.3867184718331158E-4</v>
      </c>
      <c r="BE187" s="39">
        <f t="shared" si="53"/>
        <v>3.6125916826860955E-4</v>
      </c>
      <c r="BF187" s="18">
        <f>Measures!$C$3</f>
        <v>8</v>
      </c>
      <c r="BG187" s="41">
        <f>Measures!$C$4</f>
        <v>0.1</v>
      </c>
      <c r="BH187" s="41">
        <v>0.06</v>
      </c>
      <c r="BI187" s="18">
        <f>VLOOKUP(D187,Measures!$B$6:$C$21,2,FALSE)</f>
        <v>30</v>
      </c>
      <c r="BJ187" s="18">
        <f>Measures!$C$22</f>
        <v>44</v>
      </c>
      <c r="BK187" s="18">
        <f>Measures!$C$23</f>
        <v>19</v>
      </c>
      <c r="BL187" s="18">
        <f>Measures!$C$24</f>
        <v>13</v>
      </c>
      <c r="BM187" s="18">
        <f>Measures!$C$26</f>
        <v>0.32</v>
      </c>
      <c r="BN187" s="18">
        <f>Measures!$D$26</f>
        <v>0.25</v>
      </c>
      <c r="BO187" s="18">
        <f>Measures!$C$27</f>
        <v>14</v>
      </c>
      <c r="BP187" s="18">
        <f>Measures!$C$28</f>
        <v>15</v>
      </c>
      <c r="BQ187" s="88">
        <f>Measures!$C$29</f>
        <v>92</v>
      </c>
      <c r="BR187" s="88">
        <f>Measures!$C$30</f>
        <v>95</v>
      </c>
      <c r="BS187" s="88">
        <f>Measures!$C$31</f>
        <v>70</v>
      </c>
      <c r="BT187" s="64" t="str">
        <f>Code!$M$204</f>
        <v>EF 200</v>
      </c>
      <c r="BU187" s="64" t="str">
        <f>Code!$M$207</f>
        <v>EF 67</v>
      </c>
      <c r="BV187" s="64" t="str">
        <f>Code!$M$208</f>
        <v>EF 70</v>
      </c>
      <c r="BW187" s="64" t="str">
        <f>Code!$M$205</f>
        <v>EF 82</v>
      </c>
      <c r="BX187" s="64" t="s">
        <v>363</v>
      </c>
      <c r="BY187" s="64" t="s">
        <v>239</v>
      </c>
      <c r="BZ187" s="64" t="s">
        <v>240</v>
      </c>
      <c r="CA187" s="64"/>
      <c r="CB187" s="64"/>
      <c r="CC187" s="64"/>
      <c r="CD187" s="64"/>
      <c r="CE187" s="64"/>
      <c r="CF187" s="64"/>
      <c r="CG187" s="64"/>
      <c r="CH187" s="64"/>
      <c r="CI187" s="64"/>
      <c r="CJ187" s="64"/>
      <c r="CK187" s="64"/>
      <c r="CL187" s="64"/>
      <c r="CM187" s="18"/>
      <c r="CN187" s="18"/>
    </row>
    <row r="188" spans="1:92" ht="14.4" x14ac:dyDescent="0.3">
      <c r="A188" s="19" t="s">
        <v>22</v>
      </c>
      <c r="B188" s="31" t="s">
        <v>86</v>
      </c>
      <c r="C188" s="19" t="s">
        <v>87</v>
      </c>
      <c r="D188" s="19">
        <v>2</v>
      </c>
      <c r="E188" s="19">
        <f>VLOOKUP(D188,Lists!$B$3:$C$18,2,FALSE)</f>
        <v>4</v>
      </c>
      <c r="F188" s="19">
        <v>2</v>
      </c>
      <c r="G188" s="19" t="s">
        <v>67</v>
      </c>
      <c r="H188" s="23">
        <v>2400</v>
      </c>
      <c r="I188" s="37">
        <v>0.11502100840336134</v>
      </c>
      <c r="J188" s="36">
        <v>5.1608452609801366E-4</v>
      </c>
      <c r="K188" s="36">
        <f t="shared" si="38"/>
        <v>5.1608452609801366E-4</v>
      </c>
      <c r="L188" s="23">
        <v>3.67</v>
      </c>
      <c r="M188" s="35">
        <v>0.26</v>
      </c>
      <c r="N188" s="35">
        <f t="shared" si="39"/>
        <v>0.26</v>
      </c>
      <c r="O188" s="38">
        <v>13.868421052631579</v>
      </c>
      <c r="P188" s="38">
        <f t="shared" si="40"/>
        <v>13.868421052631579</v>
      </c>
      <c r="Q188" s="38">
        <v>5.9551821</v>
      </c>
      <c r="R188" s="38">
        <v>10.254943899018233</v>
      </c>
      <c r="S188" s="23">
        <v>0.82</v>
      </c>
      <c r="T188" s="23">
        <v>0.79</v>
      </c>
      <c r="U188" s="23">
        <v>10</v>
      </c>
      <c r="V188" s="23">
        <f t="shared" si="41"/>
        <v>10</v>
      </c>
      <c r="W188" s="23">
        <v>78</v>
      </c>
      <c r="X188" s="23">
        <f t="shared" si="42"/>
        <v>78</v>
      </c>
      <c r="Y188" s="23">
        <v>62</v>
      </c>
      <c r="Z188" s="23" t="str">
        <f>Code!$K$204</f>
        <v>EF 86</v>
      </c>
      <c r="AA188" s="23" t="str">
        <f>Code!$K$207</f>
        <v>EF 57</v>
      </c>
      <c r="AB188" s="23" t="str">
        <f>Code!$K$208</f>
        <v>EF 57</v>
      </c>
      <c r="AC188" s="23" t="str">
        <f>Code!$K$205</f>
        <v>EF 57</v>
      </c>
      <c r="AD188" s="23" t="s">
        <v>237</v>
      </c>
      <c r="AE188" s="23" t="s">
        <v>237</v>
      </c>
      <c r="AF188" s="23" t="s">
        <v>237</v>
      </c>
      <c r="AG188" s="39">
        <f t="shared" si="37"/>
        <v>5.1608452609801366E-4</v>
      </c>
      <c r="AH188" s="39">
        <f t="shared" si="43"/>
        <v>5.1608452609801366E-4</v>
      </c>
      <c r="AI188" s="18">
        <f t="shared" si="44"/>
        <v>3.67</v>
      </c>
      <c r="AJ188" s="41">
        <f>Code!$B$23</f>
        <v>0.15</v>
      </c>
      <c r="AK188" s="41">
        <f t="shared" si="45"/>
        <v>0.15</v>
      </c>
      <c r="AL188" s="110">
        <f t="shared" si="46"/>
        <v>13.868421052631579</v>
      </c>
      <c r="AM188" s="110">
        <f t="shared" si="47"/>
        <v>13.868421052631579</v>
      </c>
      <c r="AN188" s="110">
        <f t="shared" si="48"/>
        <v>5.9551821</v>
      </c>
      <c r="AO188" s="110">
        <f t="shared" si="49"/>
        <v>10.254943899018233</v>
      </c>
      <c r="AP188" s="18">
        <f>VLOOKUP(D188,Code!$B$92:$D$107,2,FALSE)</f>
        <v>0.32</v>
      </c>
      <c r="AQ188" s="18">
        <f>VLOOKUP(E188,Code!$B$92:$D$107,3,FALSE)</f>
        <v>0.25</v>
      </c>
      <c r="AR188" s="18">
        <f>Code!$C$132</f>
        <v>14</v>
      </c>
      <c r="AS188" s="18">
        <f t="shared" si="50"/>
        <v>14</v>
      </c>
      <c r="AT188" s="88">
        <f>Code!$C$189</f>
        <v>80</v>
      </c>
      <c r="AU188" s="88">
        <f t="shared" si="51"/>
        <v>80</v>
      </c>
      <c r="AV188" s="88">
        <f>Code!$C$198</f>
        <v>66</v>
      </c>
      <c r="AW188" s="18" t="str">
        <f>Code!$L$204</f>
        <v>EF 95</v>
      </c>
      <c r="AX188" s="64" t="str">
        <f>Code!$L$207</f>
        <v>EF 60</v>
      </c>
      <c r="AY188" s="64" t="str">
        <f>Code!$L$208</f>
        <v>EF 60</v>
      </c>
      <c r="AZ188" s="64" t="str">
        <f>Code!$L$205</f>
        <v>EF 62</v>
      </c>
      <c r="BA188" s="23" t="s">
        <v>237</v>
      </c>
      <c r="BB188" s="23" t="s">
        <v>237</v>
      </c>
      <c r="BC188" s="23" t="s">
        <v>237</v>
      </c>
      <c r="BD188" s="39">
        <f t="shared" si="52"/>
        <v>4.3867184718331158E-4</v>
      </c>
      <c r="BE188" s="39">
        <f t="shared" si="53"/>
        <v>3.6125916826860955E-4</v>
      </c>
      <c r="BF188" s="18">
        <f>Measures!$C$3</f>
        <v>8</v>
      </c>
      <c r="BG188" s="41">
        <f>Measures!$C$4</f>
        <v>0.1</v>
      </c>
      <c r="BH188" s="41">
        <v>0.06</v>
      </c>
      <c r="BI188" s="18">
        <f>VLOOKUP(D188,Measures!$B$6:$C$21,2,FALSE)</f>
        <v>30</v>
      </c>
      <c r="BJ188" s="18">
        <f>Measures!$C$22</f>
        <v>44</v>
      </c>
      <c r="BK188" s="18">
        <f>Measures!$C$23</f>
        <v>19</v>
      </c>
      <c r="BL188" s="18">
        <f>Measures!$C$24</f>
        <v>13</v>
      </c>
      <c r="BM188" s="18">
        <f>Measures!$C$26</f>
        <v>0.32</v>
      </c>
      <c r="BN188" s="18">
        <f>Measures!$D$26</f>
        <v>0.25</v>
      </c>
      <c r="BO188" s="18">
        <f>Measures!$C$27</f>
        <v>14</v>
      </c>
      <c r="BP188" s="18">
        <f>Measures!$C$28</f>
        <v>15</v>
      </c>
      <c r="BQ188" s="88">
        <f>Measures!$C$29</f>
        <v>92</v>
      </c>
      <c r="BR188" s="88">
        <f>Measures!$C$30</f>
        <v>95</v>
      </c>
      <c r="BS188" s="88">
        <f>Measures!$C$31</f>
        <v>70</v>
      </c>
      <c r="BT188" s="64" t="str">
        <f>Code!$M$204</f>
        <v>EF 200</v>
      </c>
      <c r="BU188" s="64" t="str">
        <f>Code!$M$207</f>
        <v>EF 67</v>
      </c>
      <c r="BV188" s="64" t="str">
        <f>Code!$M$208</f>
        <v>EF 70</v>
      </c>
      <c r="BW188" s="64" t="str">
        <f>Code!$M$205</f>
        <v>EF 82</v>
      </c>
      <c r="BX188" s="64" t="s">
        <v>363</v>
      </c>
      <c r="BY188" s="64" t="s">
        <v>239</v>
      </c>
      <c r="BZ188" s="64" t="s">
        <v>240</v>
      </c>
      <c r="CA188" s="64"/>
      <c r="CB188" s="64"/>
      <c r="CC188" s="64"/>
      <c r="CD188" s="64"/>
      <c r="CE188" s="64"/>
      <c r="CF188" s="64"/>
      <c r="CG188" s="64"/>
      <c r="CH188" s="64"/>
      <c r="CI188" s="64"/>
      <c r="CJ188" s="64"/>
      <c r="CK188" s="64"/>
      <c r="CL188" s="64"/>
      <c r="CM188" s="18"/>
      <c r="CN188" s="18"/>
    </row>
    <row r="189" spans="1:92" ht="14.4" x14ac:dyDescent="0.3">
      <c r="A189" s="19" t="s">
        <v>95</v>
      </c>
      <c r="B189" s="31" t="s">
        <v>86</v>
      </c>
      <c r="C189" s="19" t="s">
        <v>71</v>
      </c>
      <c r="D189" s="19">
        <v>2</v>
      </c>
      <c r="E189" s="19">
        <f>VLOOKUP(D189,Lists!$B$3:$C$18,2,FALSE)</f>
        <v>4</v>
      </c>
      <c r="F189" s="19">
        <v>1</v>
      </c>
      <c r="G189" s="19" t="s">
        <v>68</v>
      </c>
      <c r="H189" s="23">
        <v>1910</v>
      </c>
      <c r="I189" s="37">
        <v>0.2</v>
      </c>
      <c r="J189" s="36">
        <v>4.6411397360087065E-4</v>
      </c>
      <c r="K189" s="36">
        <f t="shared" si="38"/>
        <v>4.6411397360087065E-4</v>
      </c>
      <c r="L189" s="23">
        <v>4.26</v>
      </c>
      <c r="M189" s="35">
        <v>0.22</v>
      </c>
      <c r="N189" s="35">
        <f t="shared" si="39"/>
        <v>0.22</v>
      </c>
      <c r="O189" s="38">
        <v>19.333333333333332</v>
      </c>
      <c r="P189" s="38">
        <f t="shared" si="40"/>
        <v>19.333333333333332</v>
      </c>
      <c r="Q189" s="38">
        <v>5.9551821</v>
      </c>
      <c r="R189" s="38">
        <v>10.254943899018233</v>
      </c>
      <c r="S189" s="23">
        <v>0.67</v>
      </c>
      <c r="T189" s="23">
        <v>0.79</v>
      </c>
      <c r="U189" s="23">
        <v>10</v>
      </c>
      <c r="V189" s="23">
        <f t="shared" si="41"/>
        <v>10</v>
      </c>
      <c r="W189" s="23">
        <v>78</v>
      </c>
      <c r="X189" s="23">
        <f t="shared" si="42"/>
        <v>78</v>
      </c>
      <c r="Y189" s="23">
        <v>62</v>
      </c>
      <c r="Z189" s="23" t="str">
        <f>Code!$K$204</f>
        <v>EF 86</v>
      </c>
      <c r="AA189" s="23" t="str">
        <f>Code!$K$207</f>
        <v>EF 57</v>
      </c>
      <c r="AB189" s="23" t="str">
        <f>Code!$K$208</f>
        <v>EF 57</v>
      </c>
      <c r="AC189" s="23" t="str">
        <f>Code!$K$205</f>
        <v>EF 57</v>
      </c>
      <c r="AD189" s="23" t="s">
        <v>237</v>
      </c>
      <c r="AE189" s="23" t="s">
        <v>237</v>
      </c>
      <c r="AF189" s="23" t="s">
        <v>237</v>
      </c>
      <c r="AG189" s="39">
        <f t="shared" si="37"/>
        <v>4.6411397360087065E-4</v>
      </c>
      <c r="AH189" s="39">
        <f t="shared" si="43"/>
        <v>4.6411397360087065E-4</v>
      </c>
      <c r="AI189" s="18">
        <f t="shared" si="44"/>
        <v>4.26</v>
      </c>
      <c r="AJ189" s="41">
        <f>Code!$B$23</f>
        <v>0.15</v>
      </c>
      <c r="AK189" s="41">
        <f t="shared" si="45"/>
        <v>0.15</v>
      </c>
      <c r="AL189" s="110">
        <f t="shared" si="46"/>
        <v>19.333333333333332</v>
      </c>
      <c r="AM189" s="110">
        <f t="shared" si="47"/>
        <v>19.333333333333332</v>
      </c>
      <c r="AN189" s="110">
        <f t="shared" si="48"/>
        <v>5.9551821</v>
      </c>
      <c r="AO189" s="110">
        <f t="shared" si="49"/>
        <v>10.254943899018233</v>
      </c>
      <c r="AP189" s="18">
        <f>VLOOKUP(D189,Code!$B$92:$D$107,2,FALSE)</f>
        <v>0.32</v>
      </c>
      <c r="AQ189" s="18">
        <f>VLOOKUP(E189,Code!$B$92:$D$107,3,FALSE)</f>
        <v>0.25</v>
      </c>
      <c r="AR189" s="18">
        <f>Code!$C$132</f>
        <v>14</v>
      </c>
      <c r="AS189" s="18">
        <f t="shared" si="50"/>
        <v>14</v>
      </c>
      <c r="AT189" s="88">
        <f>Code!$C$189</f>
        <v>80</v>
      </c>
      <c r="AU189" s="88">
        <f t="shared" si="51"/>
        <v>80</v>
      </c>
      <c r="AV189" s="88">
        <f>Code!$C$198</f>
        <v>66</v>
      </c>
      <c r="AW189" s="18" t="str">
        <f>Code!$L$204</f>
        <v>EF 95</v>
      </c>
      <c r="AX189" s="64" t="str">
        <f>Code!$L$207</f>
        <v>EF 60</v>
      </c>
      <c r="AY189" s="64" t="str">
        <f>Code!$L$208</f>
        <v>EF 60</v>
      </c>
      <c r="AZ189" s="64" t="str">
        <f>Code!$L$205</f>
        <v>EF 62</v>
      </c>
      <c r="BA189" s="23" t="s">
        <v>237</v>
      </c>
      <c r="BB189" s="23" t="s">
        <v>237</v>
      </c>
      <c r="BC189" s="23" t="s">
        <v>237</v>
      </c>
      <c r="BD189" s="39">
        <f t="shared" si="52"/>
        <v>3.9449687756074004E-4</v>
      </c>
      <c r="BE189" s="39">
        <f t="shared" si="53"/>
        <v>3.2487978152060944E-4</v>
      </c>
      <c r="BF189" s="18">
        <f>Measures!$C$3</f>
        <v>8</v>
      </c>
      <c r="BG189" s="41">
        <f>Measures!$C$4</f>
        <v>0.1</v>
      </c>
      <c r="BH189" s="41">
        <v>0.06</v>
      </c>
      <c r="BI189" s="18">
        <f>VLOOKUP(D189,Measures!$B$6:$C$21,2,FALSE)</f>
        <v>30</v>
      </c>
      <c r="BJ189" s="18">
        <f>Measures!$C$22</f>
        <v>44</v>
      </c>
      <c r="BK189" s="18">
        <f>Measures!$C$23</f>
        <v>19</v>
      </c>
      <c r="BL189" s="18">
        <f>Measures!$C$24</f>
        <v>13</v>
      </c>
      <c r="BM189" s="18">
        <f>Measures!$C$26</f>
        <v>0.32</v>
      </c>
      <c r="BN189" s="18">
        <f>Measures!$D$26</f>
        <v>0.25</v>
      </c>
      <c r="BO189" s="18">
        <f>Measures!$C$27</f>
        <v>14</v>
      </c>
      <c r="BP189" s="18">
        <f>Measures!$C$28</f>
        <v>15</v>
      </c>
      <c r="BQ189" s="88">
        <f>Measures!$C$29</f>
        <v>92</v>
      </c>
      <c r="BR189" s="88">
        <f>Measures!$C$30</f>
        <v>95</v>
      </c>
      <c r="BS189" s="88">
        <f>Measures!$C$31</f>
        <v>70</v>
      </c>
      <c r="BT189" s="64" t="str">
        <f>Code!$M$204</f>
        <v>EF 200</v>
      </c>
      <c r="BU189" s="64" t="str">
        <f>Code!$M$207</f>
        <v>EF 67</v>
      </c>
      <c r="BV189" s="64" t="str">
        <f>Code!$M$208</f>
        <v>EF 70</v>
      </c>
      <c r="BW189" s="64" t="str">
        <f>Code!$M$205</f>
        <v>EF 82</v>
      </c>
      <c r="BX189" s="64" t="s">
        <v>363</v>
      </c>
      <c r="BY189" s="64" t="s">
        <v>239</v>
      </c>
      <c r="BZ189" s="64" t="s">
        <v>240</v>
      </c>
      <c r="CA189" s="64"/>
      <c r="CB189" s="64"/>
      <c r="CC189" s="64"/>
      <c r="CD189" s="64"/>
      <c r="CE189" s="64"/>
      <c r="CF189" s="64"/>
      <c r="CG189" s="64"/>
      <c r="CH189" s="64"/>
      <c r="CI189" s="64"/>
      <c r="CJ189" s="64"/>
      <c r="CK189" s="64"/>
      <c r="CL189" s="64"/>
      <c r="CM189" s="18"/>
      <c r="CN189" s="18"/>
    </row>
    <row r="190" spans="1:92" ht="14.4" x14ac:dyDescent="0.3">
      <c r="A190" s="19" t="s">
        <v>95</v>
      </c>
      <c r="B190" s="31" t="s">
        <v>86</v>
      </c>
      <c r="C190" s="19" t="s">
        <v>71</v>
      </c>
      <c r="D190" s="19">
        <v>2</v>
      </c>
      <c r="E190" s="19">
        <f>VLOOKUP(D190,Lists!$B$3:$C$18,2,FALSE)</f>
        <v>4</v>
      </c>
      <c r="F190" s="19">
        <v>2</v>
      </c>
      <c r="G190" s="19" t="s">
        <v>68</v>
      </c>
      <c r="H190" s="23">
        <v>2730</v>
      </c>
      <c r="I190" s="37">
        <v>0.2</v>
      </c>
      <c r="J190" s="36">
        <v>4.6411397360087065E-4</v>
      </c>
      <c r="K190" s="36">
        <f t="shared" si="38"/>
        <v>4.6411397360087065E-4</v>
      </c>
      <c r="L190" s="23">
        <v>4.26</v>
      </c>
      <c r="M190" s="35">
        <v>0.22</v>
      </c>
      <c r="N190" s="35">
        <f t="shared" si="39"/>
        <v>0.22</v>
      </c>
      <c r="O190" s="38">
        <v>19.333333333333332</v>
      </c>
      <c r="P190" s="38">
        <f t="shared" si="40"/>
        <v>19.333333333333332</v>
      </c>
      <c r="Q190" s="38">
        <v>5.9551821</v>
      </c>
      <c r="R190" s="38">
        <v>10.254943899018233</v>
      </c>
      <c r="S190" s="23">
        <v>0.67</v>
      </c>
      <c r="T190" s="23">
        <v>0.79</v>
      </c>
      <c r="U190" s="23">
        <v>10</v>
      </c>
      <c r="V190" s="23">
        <f t="shared" si="41"/>
        <v>10</v>
      </c>
      <c r="W190" s="23">
        <v>78</v>
      </c>
      <c r="X190" s="23">
        <f t="shared" si="42"/>
        <v>78</v>
      </c>
      <c r="Y190" s="23">
        <v>62</v>
      </c>
      <c r="Z190" s="23" t="str">
        <f>Code!$K$204</f>
        <v>EF 86</v>
      </c>
      <c r="AA190" s="23" t="str">
        <f>Code!$K$207</f>
        <v>EF 57</v>
      </c>
      <c r="AB190" s="23" t="str">
        <f>Code!$K$208</f>
        <v>EF 57</v>
      </c>
      <c r="AC190" s="23" t="str">
        <f>Code!$K$205</f>
        <v>EF 57</v>
      </c>
      <c r="AD190" s="23" t="s">
        <v>237</v>
      </c>
      <c r="AE190" s="23" t="s">
        <v>237</v>
      </c>
      <c r="AF190" s="23" t="s">
        <v>237</v>
      </c>
      <c r="AG190" s="39">
        <f t="shared" si="37"/>
        <v>4.6411397360087065E-4</v>
      </c>
      <c r="AH190" s="39">
        <f t="shared" si="43"/>
        <v>4.6411397360087065E-4</v>
      </c>
      <c r="AI190" s="18">
        <f t="shared" si="44"/>
        <v>4.26</v>
      </c>
      <c r="AJ190" s="41">
        <f>Code!$B$23</f>
        <v>0.15</v>
      </c>
      <c r="AK190" s="41">
        <f t="shared" si="45"/>
        <v>0.15</v>
      </c>
      <c r="AL190" s="110">
        <f t="shared" si="46"/>
        <v>19.333333333333332</v>
      </c>
      <c r="AM190" s="110">
        <f t="shared" si="47"/>
        <v>19.333333333333332</v>
      </c>
      <c r="AN190" s="110">
        <f t="shared" si="48"/>
        <v>5.9551821</v>
      </c>
      <c r="AO190" s="110">
        <f t="shared" si="49"/>
        <v>10.254943899018233</v>
      </c>
      <c r="AP190" s="18">
        <f>VLOOKUP(D190,Code!$B$92:$D$107,2,FALSE)</f>
        <v>0.32</v>
      </c>
      <c r="AQ190" s="18">
        <f>VLOOKUP(E190,Code!$B$92:$D$107,3,FALSE)</f>
        <v>0.25</v>
      </c>
      <c r="AR190" s="18">
        <f>Code!$C$132</f>
        <v>14</v>
      </c>
      <c r="AS190" s="18">
        <f t="shared" si="50"/>
        <v>14</v>
      </c>
      <c r="AT190" s="88">
        <f>Code!$C$189</f>
        <v>80</v>
      </c>
      <c r="AU190" s="88">
        <f t="shared" si="51"/>
        <v>80</v>
      </c>
      <c r="AV190" s="88">
        <f>Code!$C$198</f>
        <v>66</v>
      </c>
      <c r="AW190" s="18" t="str">
        <f>Code!$L$204</f>
        <v>EF 95</v>
      </c>
      <c r="AX190" s="64" t="str">
        <f>Code!$L$207</f>
        <v>EF 60</v>
      </c>
      <c r="AY190" s="64" t="str">
        <f>Code!$L$208</f>
        <v>EF 60</v>
      </c>
      <c r="AZ190" s="64" t="str">
        <f>Code!$L$205</f>
        <v>EF 62</v>
      </c>
      <c r="BA190" s="23" t="s">
        <v>237</v>
      </c>
      <c r="BB190" s="23" t="s">
        <v>237</v>
      </c>
      <c r="BC190" s="23" t="s">
        <v>237</v>
      </c>
      <c r="BD190" s="39">
        <f t="shared" si="52"/>
        <v>3.9449687756074004E-4</v>
      </c>
      <c r="BE190" s="39">
        <f t="shared" si="53"/>
        <v>3.2487978152060944E-4</v>
      </c>
      <c r="BF190" s="18">
        <f>Measures!$C$3</f>
        <v>8</v>
      </c>
      <c r="BG190" s="41">
        <f>Measures!$C$4</f>
        <v>0.1</v>
      </c>
      <c r="BH190" s="41">
        <v>0.06</v>
      </c>
      <c r="BI190" s="18">
        <f>VLOOKUP(D190,Measures!$B$6:$C$21,2,FALSE)</f>
        <v>30</v>
      </c>
      <c r="BJ190" s="18">
        <f>Measures!$C$22</f>
        <v>44</v>
      </c>
      <c r="BK190" s="18">
        <f>Measures!$C$23</f>
        <v>19</v>
      </c>
      <c r="BL190" s="18">
        <f>Measures!$C$24</f>
        <v>13</v>
      </c>
      <c r="BM190" s="18">
        <f>Measures!$C$26</f>
        <v>0.32</v>
      </c>
      <c r="BN190" s="18">
        <f>Measures!$D$26</f>
        <v>0.25</v>
      </c>
      <c r="BO190" s="18">
        <f>Measures!$C$27</f>
        <v>14</v>
      </c>
      <c r="BP190" s="18">
        <f>Measures!$C$28</f>
        <v>15</v>
      </c>
      <c r="BQ190" s="88">
        <f>Measures!$C$29</f>
        <v>92</v>
      </c>
      <c r="BR190" s="88">
        <f>Measures!$C$30</f>
        <v>95</v>
      </c>
      <c r="BS190" s="88">
        <f>Measures!$C$31</f>
        <v>70</v>
      </c>
      <c r="BT190" s="64" t="str">
        <f>Code!$M$204</f>
        <v>EF 200</v>
      </c>
      <c r="BU190" s="64" t="str">
        <f>Code!$M$207</f>
        <v>EF 67</v>
      </c>
      <c r="BV190" s="64" t="str">
        <f>Code!$M$208</f>
        <v>EF 70</v>
      </c>
      <c r="BW190" s="64" t="str">
        <f>Code!$M$205</f>
        <v>EF 82</v>
      </c>
      <c r="BX190" s="64" t="s">
        <v>363</v>
      </c>
      <c r="BY190" s="64" t="s">
        <v>239</v>
      </c>
      <c r="BZ190" s="64" t="s">
        <v>240</v>
      </c>
      <c r="CA190" s="64"/>
      <c r="CB190" s="64"/>
      <c r="CC190" s="64"/>
      <c r="CD190" s="64"/>
      <c r="CE190" s="64"/>
      <c r="CF190" s="64"/>
      <c r="CG190" s="64"/>
      <c r="CH190" s="64"/>
      <c r="CI190" s="64"/>
      <c r="CJ190" s="64"/>
      <c r="CK190" s="64"/>
      <c r="CL190" s="64"/>
      <c r="CM190" s="18"/>
      <c r="CN190" s="18"/>
    </row>
    <row r="191" spans="1:92" ht="14.4" x14ac:dyDescent="0.3">
      <c r="A191" s="19" t="s">
        <v>22</v>
      </c>
      <c r="B191" s="31" t="s">
        <v>86</v>
      </c>
      <c r="C191" s="19" t="s">
        <v>71</v>
      </c>
      <c r="D191" s="19">
        <v>2</v>
      </c>
      <c r="E191" s="19">
        <f>VLOOKUP(D191,Lists!$B$3:$C$18,2,FALSE)</f>
        <v>4</v>
      </c>
      <c r="F191" s="19">
        <v>1</v>
      </c>
      <c r="G191" s="19" t="s">
        <v>68</v>
      </c>
      <c r="H191" s="23">
        <v>1910</v>
      </c>
      <c r="I191" s="37">
        <v>0.2</v>
      </c>
      <c r="J191" s="36">
        <v>4.6411397360087065E-4</v>
      </c>
      <c r="K191" s="36">
        <f t="shared" si="38"/>
        <v>4.6411397360087065E-4</v>
      </c>
      <c r="L191" s="23">
        <v>4.26</v>
      </c>
      <c r="M191" s="35">
        <v>0.22</v>
      </c>
      <c r="N191" s="35">
        <f t="shared" si="39"/>
        <v>0.22</v>
      </c>
      <c r="O191" s="38">
        <v>19.333333333333332</v>
      </c>
      <c r="P191" s="38">
        <f t="shared" si="40"/>
        <v>19.333333333333332</v>
      </c>
      <c r="Q191" s="38">
        <v>5.9551821</v>
      </c>
      <c r="R191" s="38">
        <v>10.254943899018233</v>
      </c>
      <c r="S191" s="23">
        <v>0.67</v>
      </c>
      <c r="T191" s="23">
        <v>0.79</v>
      </c>
      <c r="U191" s="23">
        <v>10</v>
      </c>
      <c r="V191" s="23">
        <f t="shared" si="41"/>
        <v>10</v>
      </c>
      <c r="W191" s="23">
        <v>78</v>
      </c>
      <c r="X191" s="23">
        <f t="shared" si="42"/>
        <v>78</v>
      </c>
      <c r="Y191" s="23">
        <v>62</v>
      </c>
      <c r="Z191" s="23" t="str">
        <f>Code!$K$204</f>
        <v>EF 86</v>
      </c>
      <c r="AA191" s="23" t="str">
        <f>Code!$K$207</f>
        <v>EF 57</v>
      </c>
      <c r="AB191" s="23" t="str">
        <f>Code!$K$208</f>
        <v>EF 57</v>
      </c>
      <c r="AC191" s="23" t="str">
        <f>Code!$K$205</f>
        <v>EF 57</v>
      </c>
      <c r="AD191" s="23" t="s">
        <v>237</v>
      </c>
      <c r="AE191" s="23" t="s">
        <v>237</v>
      </c>
      <c r="AF191" s="23" t="s">
        <v>237</v>
      </c>
      <c r="AG191" s="39">
        <f t="shared" si="37"/>
        <v>4.6411397360087065E-4</v>
      </c>
      <c r="AH191" s="39">
        <f t="shared" si="43"/>
        <v>4.6411397360087065E-4</v>
      </c>
      <c r="AI191" s="18">
        <f t="shared" si="44"/>
        <v>4.26</v>
      </c>
      <c r="AJ191" s="41">
        <f>Code!$B$23</f>
        <v>0.15</v>
      </c>
      <c r="AK191" s="41">
        <f t="shared" si="45"/>
        <v>0.15</v>
      </c>
      <c r="AL191" s="110">
        <f t="shared" si="46"/>
        <v>19.333333333333332</v>
      </c>
      <c r="AM191" s="110">
        <f t="shared" si="47"/>
        <v>19.333333333333332</v>
      </c>
      <c r="AN191" s="110">
        <f t="shared" si="48"/>
        <v>5.9551821</v>
      </c>
      <c r="AO191" s="110">
        <f t="shared" si="49"/>
        <v>10.254943899018233</v>
      </c>
      <c r="AP191" s="18">
        <f>VLOOKUP(D191,Code!$B$92:$D$107,2,FALSE)</f>
        <v>0.32</v>
      </c>
      <c r="AQ191" s="18">
        <f>VLOOKUP(E191,Code!$B$92:$D$107,3,FALSE)</f>
        <v>0.25</v>
      </c>
      <c r="AR191" s="18">
        <f>Code!$C$132</f>
        <v>14</v>
      </c>
      <c r="AS191" s="18">
        <f t="shared" si="50"/>
        <v>14</v>
      </c>
      <c r="AT191" s="88">
        <f>Code!$C$189</f>
        <v>80</v>
      </c>
      <c r="AU191" s="88">
        <f t="shared" si="51"/>
        <v>80</v>
      </c>
      <c r="AV191" s="88">
        <f>Code!$C$198</f>
        <v>66</v>
      </c>
      <c r="AW191" s="18" t="str">
        <f>Code!$L$204</f>
        <v>EF 95</v>
      </c>
      <c r="AX191" s="64" t="str">
        <f>Code!$L$207</f>
        <v>EF 60</v>
      </c>
      <c r="AY191" s="64" t="str">
        <f>Code!$L$208</f>
        <v>EF 60</v>
      </c>
      <c r="AZ191" s="64" t="str">
        <f>Code!$L$205</f>
        <v>EF 62</v>
      </c>
      <c r="BA191" s="23" t="s">
        <v>237</v>
      </c>
      <c r="BB191" s="23" t="s">
        <v>237</v>
      </c>
      <c r="BC191" s="23" t="s">
        <v>237</v>
      </c>
      <c r="BD191" s="39">
        <f t="shared" si="52"/>
        <v>3.9449687756074004E-4</v>
      </c>
      <c r="BE191" s="39">
        <f t="shared" si="53"/>
        <v>3.2487978152060944E-4</v>
      </c>
      <c r="BF191" s="18">
        <f>Measures!$C$3</f>
        <v>8</v>
      </c>
      <c r="BG191" s="41">
        <f>Measures!$C$4</f>
        <v>0.1</v>
      </c>
      <c r="BH191" s="41">
        <v>0.06</v>
      </c>
      <c r="BI191" s="18">
        <f>VLOOKUP(D191,Measures!$B$6:$C$21,2,FALSE)</f>
        <v>30</v>
      </c>
      <c r="BJ191" s="18">
        <f>Measures!$C$22</f>
        <v>44</v>
      </c>
      <c r="BK191" s="18">
        <f>Measures!$C$23</f>
        <v>19</v>
      </c>
      <c r="BL191" s="18">
        <f>Measures!$C$24</f>
        <v>13</v>
      </c>
      <c r="BM191" s="18">
        <f>Measures!$C$26</f>
        <v>0.32</v>
      </c>
      <c r="BN191" s="18">
        <f>Measures!$D$26</f>
        <v>0.25</v>
      </c>
      <c r="BO191" s="18">
        <f>Measures!$C$27</f>
        <v>14</v>
      </c>
      <c r="BP191" s="18">
        <f>Measures!$C$28</f>
        <v>15</v>
      </c>
      <c r="BQ191" s="88">
        <f>Measures!$C$29</f>
        <v>92</v>
      </c>
      <c r="BR191" s="88">
        <f>Measures!$C$30</f>
        <v>95</v>
      </c>
      <c r="BS191" s="88">
        <f>Measures!$C$31</f>
        <v>70</v>
      </c>
      <c r="BT191" s="64" t="str">
        <f>Code!$M$204</f>
        <v>EF 200</v>
      </c>
      <c r="BU191" s="64" t="str">
        <f>Code!$M$207</f>
        <v>EF 67</v>
      </c>
      <c r="BV191" s="64" t="str">
        <f>Code!$M$208</f>
        <v>EF 70</v>
      </c>
      <c r="BW191" s="64" t="str">
        <f>Code!$M$205</f>
        <v>EF 82</v>
      </c>
      <c r="BX191" s="64" t="s">
        <v>363</v>
      </c>
      <c r="BY191" s="64" t="s">
        <v>239</v>
      </c>
      <c r="BZ191" s="64" t="s">
        <v>240</v>
      </c>
      <c r="CA191" s="64"/>
      <c r="CB191" s="64"/>
      <c r="CC191" s="64"/>
      <c r="CD191" s="64"/>
      <c r="CE191" s="64"/>
      <c r="CF191" s="64"/>
      <c r="CG191" s="64"/>
      <c r="CH191" s="64"/>
      <c r="CI191" s="64"/>
      <c r="CJ191" s="64"/>
      <c r="CK191" s="64"/>
      <c r="CL191" s="64"/>
      <c r="CM191" s="18"/>
      <c r="CN191" s="18"/>
    </row>
    <row r="192" spans="1:92" ht="14.4" x14ac:dyDescent="0.3">
      <c r="A192" s="19" t="s">
        <v>22</v>
      </c>
      <c r="B192" s="31" t="s">
        <v>86</v>
      </c>
      <c r="C192" s="19" t="s">
        <v>71</v>
      </c>
      <c r="D192" s="19">
        <v>2</v>
      </c>
      <c r="E192" s="19">
        <f>VLOOKUP(D192,Lists!$B$3:$C$18,2,FALSE)</f>
        <v>4</v>
      </c>
      <c r="F192" s="19">
        <v>2</v>
      </c>
      <c r="G192" s="19" t="s">
        <v>68</v>
      </c>
      <c r="H192" s="23">
        <v>2730</v>
      </c>
      <c r="I192" s="37">
        <v>0.2</v>
      </c>
      <c r="J192" s="36">
        <v>4.6411397360087065E-4</v>
      </c>
      <c r="K192" s="36">
        <f t="shared" si="38"/>
        <v>4.6411397360087065E-4</v>
      </c>
      <c r="L192" s="23">
        <v>4.26</v>
      </c>
      <c r="M192" s="35">
        <v>0.22</v>
      </c>
      <c r="N192" s="35">
        <f t="shared" si="39"/>
        <v>0.22</v>
      </c>
      <c r="O192" s="38">
        <v>19.333333333333332</v>
      </c>
      <c r="P192" s="38">
        <f t="shared" si="40"/>
        <v>19.333333333333332</v>
      </c>
      <c r="Q192" s="38">
        <v>5.9551821</v>
      </c>
      <c r="R192" s="38">
        <v>10.254943899018233</v>
      </c>
      <c r="S192" s="23">
        <v>0.67</v>
      </c>
      <c r="T192" s="23">
        <v>0.79</v>
      </c>
      <c r="U192" s="23">
        <v>10</v>
      </c>
      <c r="V192" s="23">
        <f t="shared" si="41"/>
        <v>10</v>
      </c>
      <c r="W192" s="23">
        <v>78</v>
      </c>
      <c r="X192" s="23">
        <f t="shared" si="42"/>
        <v>78</v>
      </c>
      <c r="Y192" s="23">
        <v>62</v>
      </c>
      <c r="Z192" s="23" t="str">
        <f>Code!$K$204</f>
        <v>EF 86</v>
      </c>
      <c r="AA192" s="23" t="str">
        <f>Code!$K$207</f>
        <v>EF 57</v>
      </c>
      <c r="AB192" s="23" t="str">
        <f>Code!$K$208</f>
        <v>EF 57</v>
      </c>
      <c r="AC192" s="23" t="str">
        <f>Code!$K$205</f>
        <v>EF 57</v>
      </c>
      <c r="AD192" s="23" t="s">
        <v>237</v>
      </c>
      <c r="AE192" s="23" t="s">
        <v>237</v>
      </c>
      <c r="AF192" s="23" t="s">
        <v>237</v>
      </c>
      <c r="AG192" s="39">
        <f t="shared" si="37"/>
        <v>4.6411397360087065E-4</v>
      </c>
      <c r="AH192" s="39">
        <f t="shared" si="43"/>
        <v>4.6411397360087065E-4</v>
      </c>
      <c r="AI192" s="18">
        <f t="shared" si="44"/>
        <v>4.26</v>
      </c>
      <c r="AJ192" s="41">
        <f>Code!$B$23</f>
        <v>0.15</v>
      </c>
      <c r="AK192" s="41">
        <f t="shared" si="45"/>
        <v>0.15</v>
      </c>
      <c r="AL192" s="110">
        <f t="shared" si="46"/>
        <v>19.333333333333332</v>
      </c>
      <c r="AM192" s="110">
        <f t="shared" si="47"/>
        <v>19.333333333333332</v>
      </c>
      <c r="AN192" s="110">
        <f t="shared" si="48"/>
        <v>5.9551821</v>
      </c>
      <c r="AO192" s="110">
        <f t="shared" si="49"/>
        <v>10.254943899018233</v>
      </c>
      <c r="AP192" s="18">
        <f>VLOOKUP(D192,Code!$B$92:$D$107,2,FALSE)</f>
        <v>0.32</v>
      </c>
      <c r="AQ192" s="18">
        <f>VLOOKUP(E192,Code!$B$92:$D$107,3,FALSE)</f>
        <v>0.25</v>
      </c>
      <c r="AR192" s="18">
        <f>Code!$C$132</f>
        <v>14</v>
      </c>
      <c r="AS192" s="18">
        <f t="shared" si="50"/>
        <v>14</v>
      </c>
      <c r="AT192" s="88">
        <f>Code!$C$189</f>
        <v>80</v>
      </c>
      <c r="AU192" s="88">
        <f t="shared" si="51"/>
        <v>80</v>
      </c>
      <c r="AV192" s="88">
        <f>Code!$C$198</f>
        <v>66</v>
      </c>
      <c r="AW192" s="18" t="str">
        <f>Code!$L$204</f>
        <v>EF 95</v>
      </c>
      <c r="AX192" s="64" t="str">
        <f>Code!$L$207</f>
        <v>EF 60</v>
      </c>
      <c r="AY192" s="64" t="str">
        <f>Code!$L$208</f>
        <v>EF 60</v>
      </c>
      <c r="AZ192" s="64" t="str">
        <f>Code!$L$205</f>
        <v>EF 62</v>
      </c>
      <c r="BA192" s="23" t="s">
        <v>237</v>
      </c>
      <c r="BB192" s="23" t="s">
        <v>237</v>
      </c>
      <c r="BC192" s="23" t="s">
        <v>237</v>
      </c>
      <c r="BD192" s="39">
        <f t="shared" si="52"/>
        <v>3.9449687756074004E-4</v>
      </c>
      <c r="BE192" s="39">
        <f t="shared" si="53"/>
        <v>3.2487978152060944E-4</v>
      </c>
      <c r="BF192" s="18">
        <f>Measures!$C$3</f>
        <v>8</v>
      </c>
      <c r="BG192" s="41">
        <f>Measures!$C$4</f>
        <v>0.1</v>
      </c>
      <c r="BH192" s="41">
        <v>0.06</v>
      </c>
      <c r="BI192" s="18">
        <f>VLOOKUP(D192,Measures!$B$6:$C$21,2,FALSE)</f>
        <v>30</v>
      </c>
      <c r="BJ192" s="18">
        <f>Measures!$C$22</f>
        <v>44</v>
      </c>
      <c r="BK192" s="18">
        <f>Measures!$C$23</f>
        <v>19</v>
      </c>
      <c r="BL192" s="18">
        <f>Measures!$C$24</f>
        <v>13</v>
      </c>
      <c r="BM192" s="18">
        <f>Measures!$C$26</f>
        <v>0.32</v>
      </c>
      <c r="BN192" s="18">
        <f>Measures!$D$26</f>
        <v>0.25</v>
      </c>
      <c r="BO192" s="18">
        <f>Measures!$C$27</f>
        <v>14</v>
      </c>
      <c r="BP192" s="18">
        <f>Measures!$C$28</f>
        <v>15</v>
      </c>
      <c r="BQ192" s="88">
        <f>Measures!$C$29</f>
        <v>92</v>
      </c>
      <c r="BR192" s="88">
        <f>Measures!$C$30</f>
        <v>95</v>
      </c>
      <c r="BS192" s="88">
        <f>Measures!$C$31</f>
        <v>70</v>
      </c>
      <c r="BT192" s="64" t="str">
        <f>Code!$M$204</f>
        <v>EF 200</v>
      </c>
      <c r="BU192" s="64" t="str">
        <f>Code!$M$207</f>
        <v>EF 67</v>
      </c>
      <c r="BV192" s="64" t="str">
        <f>Code!$M$208</f>
        <v>EF 70</v>
      </c>
      <c r="BW192" s="64" t="str">
        <f>Code!$M$205</f>
        <v>EF 82</v>
      </c>
      <c r="BX192" s="64" t="s">
        <v>363</v>
      </c>
      <c r="BY192" s="64" t="s">
        <v>239</v>
      </c>
      <c r="BZ192" s="64" t="s">
        <v>240</v>
      </c>
      <c r="CA192" s="64"/>
      <c r="CB192" s="64"/>
      <c r="CC192" s="64"/>
      <c r="CD192" s="64"/>
      <c r="CE192" s="64"/>
      <c r="CF192" s="64"/>
      <c r="CG192" s="64"/>
      <c r="CH192" s="64"/>
      <c r="CI192" s="64"/>
      <c r="CJ192" s="64"/>
      <c r="CK192" s="64"/>
      <c r="CL192" s="64"/>
      <c r="CM192" s="18"/>
      <c r="CN192" s="18"/>
    </row>
    <row r="193" spans="1:92" ht="14.4" x14ac:dyDescent="0.3">
      <c r="A193" s="19" t="s">
        <v>95</v>
      </c>
      <c r="B193" s="31" t="s">
        <v>86</v>
      </c>
      <c r="C193" s="19" t="s">
        <v>87</v>
      </c>
      <c r="D193" s="19">
        <v>2</v>
      </c>
      <c r="E193" s="19">
        <f>VLOOKUP(D193,Lists!$B$3:$C$18,2,FALSE)</f>
        <v>4</v>
      </c>
      <c r="F193" s="19">
        <v>1</v>
      </c>
      <c r="G193" s="19" t="s">
        <v>68</v>
      </c>
      <c r="H193" s="23">
        <v>1910</v>
      </c>
      <c r="I193" s="37">
        <v>0.2</v>
      </c>
      <c r="J193" s="36">
        <v>4.6411397360087065E-4</v>
      </c>
      <c r="K193" s="36">
        <f t="shared" si="38"/>
        <v>4.6411397360087065E-4</v>
      </c>
      <c r="L193" s="23">
        <v>4.26</v>
      </c>
      <c r="M193" s="35">
        <v>0.22</v>
      </c>
      <c r="N193" s="35">
        <f t="shared" si="39"/>
        <v>0.22</v>
      </c>
      <c r="O193" s="38">
        <v>19.333333333333332</v>
      </c>
      <c r="P193" s="38">
        <f t="shared" si="40"/>
        <v>19.333333333333332</v>
      </c>
      <c r="Q193" s="38">
        <v>5.9551821</v>
      </c>
      <c r="R193" s="38">
        <v>10.254943899018233</v>
      </c>
      <c r="S193" s="23">
        <v>0.67</v>
      </c>
      <c r="T193" s="23">
        <v>0.79</v>
      </c>
      <c r="U193" s="23">
        <v>10</v>
      </c>
      <c r="V193" s="23">
        <f t="shared" si="41"/>
        <v>10</v>
      </c>
      <c r="W193" s="23">
        <v>78</v>
      </c>
      <c r="X193" s="23">
        <f t="shared" si="42"/>
        <v>78</v>
      </c>
      <c r="Y193" s="23">
        <v>62</v>
      </c>
      <c r="Z193" s="23" t="str">
        <f>Code!$K$204</f>
        <v>EF 86</v>
      </c>
      <c r="AA193" s="23" t="str">
        <f>Code!$K$207</f>
        <v>EF 57</v>
      </c>
      <c r="AB193" s="23" t="str">
        <f>Code!$K$208</f>
        <v>EF 57</v>
      </c>
      <c r="AC193" s="23" t="str">
        <f>Code!$K$205</f>
        <v>EF 57</v>
      </c>
      <c r="AD193" s="23" t="s">
        <v>237</v>
      </c>
      <c r="AE193" s="23" t="s">
        <v>237</v>
      </c>
      <c r="AF193" s="23" t="s">
        <v>237</v>
      </c>
      <c r="AG193" s="39">
        <f t="shared" si="37"/>
        <v>4.6411397360087065E-4</v>
      </c>
      <c r="AH193" s="39">
        <f t="shared" si="43"/>
        <v>4.6411397360087065E-4</v>
      </c>
      <c r="AI193" s="18">
        <f t="shared" si="44"/>
        <v>4.26</v>
      </c>
      <c r="AJ193" s="41">
        <f>Code!$B$23</f>
        <v>0.15</v>
      </c>
      <c r="AK193" s="41">
        <f t="shared" si="45"/>
        <v>0.15</v>
      </c>
      <c r="AL193" s="110">
        <f t="shared" si="46"/>
        <v>19.333333333333332</v>
      </c>
      <c r="AM193" s="110">
        <f t="shared" si="47"/>
        <v>19.333333333333332</v>
      </c>
      <c r="AN193" s="110">
        <f t="shared" si="48"/>
        <v>5.9551821</v>
      </c>
      <c r="AO193" s="110">
        <f t="shared" si="49"/>
        <v>10.254943899018233</v>
      </c>
      <c r="AP193" s="18">
        <f>VLOOKUP(D193,Code!$B$92:$D$107,2,FALSE)</f>
        <v>0.32</v>
      </c>
      <c r="AQ193" s="18">
        <f>VLOOKUP(E193,Code!$B$92:$D$107,3,FALSE)</f>
        <v>0.25</v>
      </c>
      <c r="AR193" s="18">
        <f>Code!$C$132</f>
        <v>14</v>
      </c>
      <c r="AS193" s="18">
        <f t="shared" si="50"/>
        <v>14</v>
      </c>
      <c r="AT193" s="88">
        <f>Code!$C$189</f>
        <v>80</v>
      </c>
      <c r="AU193" s="88">
        <f t="shared" si="51"/>
        <v>80</v>
      </c>
      <c r="AV193" s="88">
        <f>Code!$C$198</f>
        <v>66</v>
      </c>
      <c r="AW193" s="18" t="str">
        <f>Code!$L$204</f>
        <v>EF 95</v>
      </c>
      <c r="AX193" s="64" t="str">
        <f>Code!$L$207</f>
        <v>EF 60</v>
      </c>
      <c r="AY193" s="64" t="str">
        <f>Code!$L$208</f>
        <v>EF 60</v>
      </c>
      <c r="AZ193" s="64" t="str">
        <f>Code!$L$205</f>
        <v>EF 62</v>
      </c>
      <c r="BA193" s="23" t="s">
        <v>237</v>
      </c>
      <c r="BB193" s="23" t="s">
        <v>237</v>
      </c>
      <c r="BC193" s="23" t="s">
        <v>237</v>
      </c>
      <c r="BD193" s="39">
        <f t="shared" si="52"/>
        <v>3.9449687756074004E-4</v>
      </c>
      <c r="BE193" s="39">
        <f t="shared" si="53"/>
        <v>3.2487978152060944E-4</v>
      </c>
      <c r="BF193" s="18">
        <f>Measures!$C$3</f>
        <v>8</v>
      </c>
      <c r="BG193" s="41">
        <f>Measures!$C$4</f>
        <v>0.1</v>
      </c>
      <c r="BH193" s="41">
        <v>0.06</v>
      </c>
      <c r="BI193" s="18">
        <f>VLOOKUP(D193,Measures!$B$6:$C$21,2,FALSE)</f>
        <v>30</v>
      </c>
      <c r="BJ193" s="18">
        <f>Measures!$C$22</f>
        <v>44</v>
      </c>
      <c r="BK193" s="18">
        <f>Measures!$C$23</f>
        <v>19</v>
      </c>
      <c r="BL193" s="18">
        <f>Measures!$C$24</f>
        <v>13</v>
      </c>
      <c r="BM193" s="18">
        <f>Measures!$C$26</f>
        <v>0.32</v>
      </c>
      <c r="BN193" s="18">
        <f>Measures!$D$26</f>
        <v>0.25</v>
      </c>
      <c r="BO193" s="18">
        <f>Measures!$C$27</f>
        <v>14</v>
      </c>
      <c r="BP193" s="18">
        <f>Measures!$C$28</f>
        <v>15</v>
      </c>
      <c r="BQ193" s="88">
        <f>Measures!$C$29</f>
        <v>92</v>
      </c>
      <c r="BR193" s="88">
        <f>Measures!$C$30</f>
        <v>95</v>
      </c>
      <c r="BS193" s="88">
        <f>Measures!$C$31</f>
        <v>70</v>
      </c>
      <c r="BT193" s="64" t="str">
        <f>Code!$M$204</f>
        <v>EF 200</v>
      </c>
      <c r="BU193" s="64" t="str">
        <f>Code!$M$207</f>
        <v>EF 67</v>
      </c>
      <c r="BV193" s="64" t="str">
        <f>Code!$M$208</f>
        <v>EF 70</v>
      </c>
      <c r="BW193" s="64" t="str">
        <f>Code!$M$205</f>
        <v>EF 82</v>
      </c>
      <c r="BX193" s="64" t="s">
        <v>363</v>
      </c>
      <c r="BY193" s="64" t="s">
        <v>239</v>
      </c>
      <c r="BZ193" s="64" t="s">
        <v>240</v>
      </c>
      <c r="CA193" s="64"/>
      <c r="CB193" s="64"/>
      <c r="CC193" s="64"/>
      <c r="CD193" s="64"/>
      <c r="CE193" s="64"/>
      <c r="CF193" s="64"/>
      <c r="CG193" s="64"/>
      <c r="CH193" s="64"/>
      <c r="CI193" s="64"/>
      <c r="CJ193" s="64"/>
      <c r="CK193" s="64"/>
      <c r="CL193" s="64"/>
      <c r="CM193" s="18"/>
      <c r="CN193" s="18"/>
    </row>
    <row r="194" spans="1:92" ht="14.4" x14ac:dyDescent="0.3">
      <c r="A194" s="19" t="s">
        <v>95</v>
      </c>
      <c r="B194" s="31" t="s">
        <v>86</v>
      </c>
      <c r="C194" s="19" t="s">
        <v>87</v>
      </c>
      <c r="D194" s="19">
        <v>2</v>
      </c>
      <c r="E194" s="19">
        <f>VLOOKUP(D194,Lists!$B$3:$C$18,2,FALSE)</f>
        <v>4</v>
      </c>
      <c r="F194" s="19">
        <v>2</v>
      </c>
      <c r="G194" s="19" t="s">
        <v>68</v>
      </c>
      <c r="H194" s="23">
        <v>2730</v>
      </c>
      <c r="I194" s="37">
        <v>0.2</v>
      </c>
      <c r="J194" s="36">
        <v>4.6411397360087065E-4</v>
      </c>
      <c r="K194" s="36">
        <f t="shared" si="38"/>
        <v>4.6411397360087065E-4</v>
      </c>
      <c r="L194" s="23">
        <v>4.26</v>
      </c>
      <c r="M194" s="35">
        <v>0.22</v>
      </c>
      <c r="N194" s="35">
        <f t="shared" si="39"/>
        <v>0.22</v>
      </c>
      <c r="O194" s="38">
        <v>19.333333333333332</v>
      </c>
      <c r="P194" s="38">
        <f t="shared" si="40"/>
        <v>19.333333333333332</v>
      </c>
      <c r="Q194" s="38">
        <v>5.9551821</v>
      </c>
      <c r="R194" s="38">
        <v>10.254943899018233</v>
      </c>
      <c r="S194" s="23">
        <v>0.67</v>
      </c>
      <c r="T194" s="23">
        <v>0.79</v>
      </c>
      <c r="U194" s="23">
        <v>10</v>
      </c>
      <c r="V194" s="23">
        <f t="shared" si="41"/>
        <v>10</v>
      </c>
      <c r="W194" s="23">
        <v>78</v>
      </c>
      <c r="X194" s="23">
        <f t="shared" si="42"/>
        <v>78</v>
      </c>
      <c r="Y194" s="23">
        <v>62</v>
      </c>
      <c r="Z194" s="23" t="str">
        <f>Code!$K$204</f>
        <v>EF 86</v>
      </c>
      <c r="AA194" s="23" t="str">
        <f>Code!$K$207</f>
        <v>EF 57</v>
      </c>
      <c r="AB194" s="23" t="str">
        <f>Code!$K$208</f>
        <v>EF 57</v>
      </c>
      <c r="AC194" s="23" t="str">
        <f>Code!$K$205</f>
        <v>EF 57</v>
      </c>
      <c r="AD194" s="23" t="s">
        <v>237</v>
      </c>
      <c r="AE194" s="23" t="s">
        <v>237</v>
      </c>
      <c r="AF194" s="23" t="s">
        <v>237</v>
      </c>
      <c r="AG194" s="39">
        <f t="shared" si="37"/>
        <v>4.6411397360087065E-4</v>
      </c>
      <c r="AH194" s="39">
        <f t="shared" si="43"/>
        <v>4.6411397360087065E-4</v>
      </c>
      <c r="AI194" s="18">
        <f t="shared" si="44"/>
        <v>4.26</v>
      </c>
      <c r="AJ194" s="41">
        <f>Code!$B$23</f>
        <v>0.15</v>
      </c>
      <c r="AK194" s="41">
        <f t="shared" si="45"/>
        <v>0.15</v>
      </c>
      <c r="AL194" s="110">
        <f t="shared" si="46"/>
        <v>19.333333333333332</v>
      </c>
      <c r="AM194" s="110">
        <f t="shared" si="47"/>
        <v>19.333333333333332</v>
      </c>
      <c r="AN194" s="110">
        <f t="shared" si="48"/>
        <v>5.9551821</v>
      </c>
      <c r="AO194" s="110">
        <f t="shared" si="49"/>
        <v>10.254943899018233</v>
      </c>
      <c r="AP194" s="18">
        <f>VLOOKUP(D194,Code!$B$92:$D$107,2,FALSE)</f>
        <v>0.32</v>
      </c>
      <c r="AQ194" s="18">
        <f>VLOOKUP(E194,Code!$B$92:$D$107,3,FALSE)</f>
        <v>0.25</v>
      </c>
      <c r="AR194" s="18">
        <f>Code!$C$132</f>
        <v>14</v>
      </c>
      <c r="AS194" s="18">
        <f t="shared" si="50"/>
        <v>14</v>
      </c>
      <c r="AT194" s="88">
        <f>Code!$C$189</f>
        <v>80</v>
      </c>
      <c r="AU194" s="88">
        <f t="shared" si="51"/>
        <v>80</v>
      </c>
      <c r="AV194" s="88">
        <f>Code!$C$198</f>
        <v>66</v>
      </c>
      <c r="AW194" s="18" t="str">
        <f>Code!$L$204</f>
        <v>EF 95</v>
      </c>
      <c r="AX194" s="64" t="str">
        <f>Code!$L$207</f>
        <v>EF 60</v>
      </c>
      <c r="AY194" s="64" t="str">
        <f>Code!$L$208</f>
        <v>EF 60</v>
      </c>
      <c r="AZ194" s="64" t="str">
        <f>Code!$L$205</f>
        <v>EF 62</v>
      </c>
      <c r="BA194" s="23" t="s">
        <v>237</v>
      </c>
      <c r="BB194" s="23" t="s">
        <v>237</v>
      </c>
      <c r="BC194" s="23" t="s">
        <v>237</v>
      </c>
      <c r="BD194" s="39">
        <f t="shared" si="52"/>
        <v>3.9449687756074004E-4</v>
      </c>
      <c r="BE194" s="39">
        <f t="shared" si="53"/>
        <v>3.2487978152060944E-4</v>
      </c>
      <c r="BF194" s="18">
        <f>Measures!$C$3</f>
        <v>8</v>
      </c>
      <c r="BG194" s="41">
        <f>Measures!$C$4</f>
        <v>0.1</v>
      </c>
      <c r="BH194" s="41">
        <v>0.06</v>
      </c>
      <c r="BI194" s="18">
        <f>VLOOKUP(D194,Measures!$B$6:$C$21,2,FALSE)</f>
        <v>30</v>
      </c>
      <c r="BJ194" s="18">
        <f>Measures!$C$22</f>
        <v>44</v>
      </c>
      <c r="BK194" s="18">
        <f>Measures!$C$23</f>
        <v>19</v>
      </c>
      <c r="BL194" s="18">
        <f>Measures!$C$24</f>
        <v>13</v>
      </c>
      <c r="BM194" s="18">
        <f>Measures!$C$26</f>
        <v>0.32</v>
      </c>
      <c r="BN194" s="18">
        <f>Measures!$D$26</f>
        <v>0.25</v>
      </c>
      <c r="BO194" s="18">
        <f>Measures!$C$27</f>
        <v>14</v>
      </c>
      <c r="BP194" s="18">
        <f>Measures!$C$28</f>
        <v>15</v>
      </c>
      <c r="BQ194" s="88">
        <f>Measures!$C$29</f>
        <v>92</v>
      </c>
      <c r="BR194" s="88">
        <f>Measures!$C$30</f>
        <v>95</v>
      </c>
      <c r="BS194" s="88">
        <f>Measures!$C$31</f>
        <v>70</v>
      </c>
      <c r="BT194" s="64" t="str">
        <f>Code!$M$204</f>
        <v>EF 200</v>
      </c>
      <c r="BU194" s="64" t="str">
        <f>Code!$M$207</f>
        <v>EF 67</v>
      </c>
      <c r="BV194" s="64" t="str">
        <f>Code!$M$208</f>
        <v>EF 70</v>
      </c>
      <c r="BW194" s="64" t="str">
        <f>Code!$M$205</f>
        <v>EF 82</v>
      </c>
      <c r="BX194" s="64" t="s">
        <v>363</v>
      </c>
      <c r="BY194" s="64" t="s">
        <v>239</v>
      </c>
      <c r="BZ194" s="64" t="s">
        <v>240</v>
      </c>
      <c r="CA194" s="64"/>
      <c r="CB194" s="64"/>
      <c r="CC194" s="64"/>
      <c r="CD194" s="64"/>
      <c r="CE194" s="64"/>
      <c r="CF194" s="64"/>
      <c r="CG194" s="64"/>
      <c r="CH194" s="64"/>
      <c r="CI194" s="64"/>
      <c r="CJ194" s="64"/>
      <c r="CK194" s="64"/>
      <c r="CL194" s="64"/>
      <c r="CM194" s="18"/>
      <c r="CN194" s="18"/>
    </row>
    <row r="195" spans="1:92" ht="14.4" x14ac:dyDescent="0.3">
      <c r="A195" s="19" t="s">
        <v>22</v>
      </c>
      <c r="B195" s="31" t="s">
        <v>86</v>
      </c>
      <c r="C195" s="19" t="s">
        <v>87</v>
      </c>
      <c r="D195" s="19">
        <v>2</v>
      </c>
      <c r="E195" s="19">
        <f>VLOOKUP(D195,Lists!$B$3:$C$18,2,FALSE)</f>
        <v>4</v>
      </c>
      <c r="F195" s="19">
        <v>1</v>
      </c>
      <c r="G195" s="19" t="s">
        <v>68</v>
      </c>
      <c r="H195" s="23">
        <v>1910</v>
      </c>
      <c r="I195" s="37">
        <v>0.2</v>
      </c>
      <c r="J195" s="36">
        <v>4.6411397360087065E-4</v>
      </c>
      <c r="K195" s="36">
        <f t="shared" si="38"/>
        <v>4.6411397360087065E-4</v>
      </c>
      <c r="L195" s="23">
        <v>4.26</v>
      </c>
      <c r="M195" s="35">
        <v>0.22</v>
      </c>
      <c r="N195" s="35">
        <f t="shared" si="39"/>
        <v>0.22</v>
      </c>
      <c r="O195" s="38">
        <v>19.333333333333332</v>
      </c>
      <c r="P195" s="38">
        <f t="shared" si="40"/>
        <v>19.333333333333332</v>
      </c>
      <c r="Q195" s="38">
        <v>5.9551821</v>
      </c>
      <c r="R195" s="38">
        <v>10.254943899018233</v>
      </c>
      <c r="S195" s="23">
        <v>0.67</v>
      </c>
      <c r="T195" s="23">
        <v>0.79</v>
      </c>
      <c r="U195" s="23">
        <v>10</v>
      </c>
      <c r="V195" s="23">
        <f t="shared" si="41"/>
        <v>10</v>
      </c>
      <c r="W195" s="23">
        <v>78</v>
      </c>
      <c r="X195" s="23">
        <f t="shared" si="42"/>
        <v>78</v>
      </c>
      <c r="Y195" s="23">
        <v>62</v>
      </c>
      <c r="Z195" s="23" t="str">
        <f>Code!$K$204</f>
        <v>EF 86</v>
      </c>
      <c r="AA195" s="23" t="str">
        <f>Code!$K$207</f>
        <v>EF 57</v>
      </c>
      <c r="AB195" s="23" t="str">
        <f>Code!$K$208</f>
        <v>EF 57</v>
      </c>
      <c r="AC195" s="23" t="str">
        <f>Code!$K$205</f>
        <v>EF 57</v>
      </c>
      <c r="AD195" s="23" t="s">
        <v>237</v>
      </c>
      <c r="AE195" s="23" t="s">
        <v>237</v>
      </c>
      <c r="AF195" s="23" t="s">
        <v>237</v>
      </c>
      <c r="AG195" s="39">
        <f t="shared" si="37"/>
        <v>4.6411397360087065E-4</v>
      </c>
      <c r="AH195" s="39">
        <f t="shared" si="43"/>
        <v>4.6411397360087065E-4</v>
      </c>
      <c r="AI195" s="18">
        <f t="shared" si="44"/>
        <v>4.26</v>
      </c>
      <c r="AJ195" s="41">
        <f>Code!$B$23</f>
        <v>0.15</v>
      </c>
      <c r="AK195" s="41">
        <f t="shared" si="45"/>
        <v>0.15</v>
      </c>
      <c r="AL195" s="110">
        <f t="shared" si="46"/>
        <v>19.333333333333332</v>
      </c>
      <c r="AM195" s="110">
        <f t="shared" si="47"/>
        <v>19.333333333333332</v>
      </c>
      <c r="AN195" s="110">
        <f t="shared" si="48"/>
        <v>5.9551821</v>
      </c>
      <c r="AO195" s="110">
        <f t="shared" si="49"/>
        <v>10.254943899018233</v>
      </c>
      <c r="AP195" s="18">
        <f>VLOOKUP(D195,Code!$B$92:$D$107,2,FALSE)</f>
        <v>0.32</v>
      </c>
      <c r="AQ195" s="18">
        <f>VLOOKUP(E195,Code!$B$92:$D$107,3,FALSE)</f>
        <v>0.25</v>
      </c>
      <c r="AR195" s="18">
        <f>Code!$C$132</f>
        <v>14</v>
      </c>
      <c r="AS195" s="18">
        <f t="shared" si="50"/>
        <v>14</v>
      </c>
      <c r="AT195" s="88">
        <f>Code!$C$189</f>
        <v>80</v>
      </c>
      <c r="AU195" s="88">
        <f t="shared" si="51"/>
        <v>80</v>
      </c>
      <c r="AV195" s="88">
        <f>Code!$C$198</f>
        <v>66</v>
      </c>
      <c r="AW195" s="18" t="str">
        <f>Code!$L$204</f>
        <v>EF 95</v>
      </c>
      <c r="AX195" s="64" t="str">
        <f>Code!$L$207</f>
        <v>EF 60</v>
      </c>
      <c r="AY195" s="64" t="str">
        <f>Code!$L$208</f>
        <v>EF 60</v>
      </c>
      <c r="AZ195" s="64" t="str">
        <f>Code!$L$205</f>
        <v>EF 62</v>
      </c>
      <c r="BA195" s="23" t="s">
        <v>237</v>
      </c>
      <c r="BB195" s="23" t="s">
        <v>237</v>
      </c>
      <c r="BC195" s="23" t="s">
        <v>237</v>
      </c>
      <c r="BD195" s="39">
        <f t="shared" si="52"/>
        <v>3.9449687756074004E-4</v>
      </c>
      <c r="BE195" s="39">
        <f t="shared" si="53"/>
        <v>3.2487978152060944E-4</v>
      </c>
      <c r="BF195" s="18">
        <f>Measures!$C$3</f>
        <v>8</v>
      </c>
      <c r="BG195" s="41">
        <f>Measures!$C$4</f>
        <v>0.1</v>
      </c>
      <c r="BH195" s="41">
        <v>0.06</v>
      </c>
      <c r="BI195" s="18">
        <f>VLOOKUP(D195,Measures!$B$6:$C$21,2,FALSE)</f>
        <v>30</v>
      </c>
      <c r="BJ195" s="18">
        <f>Measures!$C$22</f>
        <v>44</v>
      </c>
      <c r="BK195" s="18">
        <f>Measures!$C$23</f>
        <v>19</v>
      </c>
      <c r="BL195" s="18">
        <f>Measures!$C$24</f>
        <v>13</v>
      </c>
      <c r="BM195" s="18">
        <f>Measures!$C$26</f>
        <v>0.32</v>
      </c>
      <c r="BN195" s="18">
        <f>Measures!$D$26</f>
        <v>0.25</v>
      </c>
      <c r="BO195" s="18">
        <f>Measures!$C$27</f>
        <v>14</v>
      </c>
      <c r="BP195" s="18">
        <f>Measures!$C$28</f>
        <v>15</v>
      </c>
      <c r="BQ195" s="88">
        <f>Measures!$C$29</f>
        <v>92</v>
      </c>
      <c r="BR195" s="88">
        <f>Measures!$C$30</f>
        <v>95</v>
      </c>
      <c r="BS195" s="88">
        <f>Measures!$C$31</f>
        <v>70</v>
      </c>
      <c r="BT195" s="64" t="str">
        <f>Code!$M$204</f>
        <v>EF 200</v>
      </c>
      <c r="BU195" s="64" t="str">
        <f>Code!$M$207</f>
        <v>EF 67</v>
      </c>
      <c r="BV195" s="64" t="str">
        <f>Code!$M$208</f>
        <v>EF 70</v>
      </c>
      <c r="BW195" s="64" t="str">
        <f>Code!$M$205</f>
        <v>EF 82</v>
      </c>
      <c r="BX195" s="64" t="s">
        <v>363</v>
      </c>
      <c r="BY195" s="64" t="s">
        <v>239</v>
      </c>
      <c r="BZ195" s="64" t="s">
        <v>240</v>
      </c>
      <c r="CA195" s="64"/>
      <c r="CB195" s="64"/>
      <c r="CC195" s="64"/>
      <c r="CD195" s="64"/>
      <c r="CE195" s="64"/>
      <c r="CF195" s="64"/>
      <c r="CG195" s="64"/>
      <c r="CH195" s="64"/>
      <c r="CI195" s="64"/>
      <c r="CJ195" s="64"/>
      <c r="CK195" s="64"/>
      <c r="CL195" s="64"/>
      <c r="CM195" s="18"/>
      <c r="CN195" s="18"/>
    </row>
    <row r="196" spans="1:92" ht="14.4" x14ac:dyDescent="0.3">
      <c r="A196" s="19" t="s">
        <v>22</v>
      </c>
      <c r="B196" s="31" t="s">
        <v>86</v>
      </c>
      <c r="C196" s="19" t="s">
        <v>87</v>
      </c>
      <c r="D196" s="19">
        <v>2</v>
      </c>
      <c r="E196" s="19">
        <f>VLOOKUP(D196,Lists!$B$3:$C$18,2,FALSE)</f>
        <v>4</v>
      </c>
      <c r="F196" s="19">
        <v>2</v>
      </c>
      <c r="G196" s="19" t="s">
        <v>68</v>
      </c>
      <c r="H196" s="23">
        <v>2730</v>
      </c>
      <c r="I196" s="37">
        <v>0.2</v>
      </c>
      <c r="J196" s="36">
        <v>4.6411397360087065E-4</v>
      </c>
      <c r="K196" s="36">
        <f t="shared" si="38"/>
        <v>4.6411397360087065E-4</v>
      </c>
      <c r="L196" s="23">
        <v>4.26</v>
      </c>
      <c r="M196" s="35">
        <v>0.22</v>
      </c>
      <c r="N196" s="35">
        <f t="shared" si="39"/>
        <v>0.22</v>
      </c>
      <c r="O196" s="38">
        <v>19.333333333333332</v>
      </c>
      <c r="P196" s="38">
        <f t="shared" si="40"/>
        <v>19.333333333333332</v>
      </c>
      <c r="Q196" s="38">
        <v>5.9551821</v>
      </c>
      <c r="R196" s="38">
        <v>10.254943899018233</v>
      </c>
      <c r="S196" s="23">
        <v>0.67</v>
      </c>
      <c r="T196" s="23">
        <v>0.79</v>
      </c>
      <c r="U196" s="23">
        <v>10</v>
      </c>
      <c r="V196" s="23">
        <f t="shared" si="41"/>
        <v>10</v>
      </c>
      <c r="W196" s="23">
        <v>78</v>
      </c>
      <c r="X196" s="23">
        <f t="shared" si="42"/>
        <v>78</v>
      </c>
      <c r="Y196" s="23">
        <v>62</v>
      </c>
      <c r="Z196" s="23" t="str">
        <f>Code!$K$204</f>
        <v>EF 86</v>
      </c>
      <c r="AA196" s="23" t="str">
        <f>Code!$K$207</f>
        <v>EF 57</v>
      </c>
      <c r="AB196" s="23" t="str">
        <f>Code!$K$208</f>
        <v>EF 57</v>
      </c>
      <c r="AC196" s="23" t="str">
        <f>Code!$K$205</f>
        <v>EF 57</v>
      </c>
      <c r="AD196" s="23" t="s">
        <v>237</v>
      </c>
      <c r="AE196" s="23" t="s">
        <v>237</v>
      </c>
      <c r="AF196" s="23" t="s">
        <v>237</v>
      </c>
      <c r="AG196" s="39">
        <f t="shared" si="37"/>
        <v>4.6411397360087065E-4</v>
      </c>
      <c r="AH196" s="39">
        <f t="shared" si="43"/>
        <v>4.6411397360087065E-4</v>
      </c>
      <c r="AI196" s="18">
        <f t="shared" si="44"/>
        <v>4.26</v>
      </c>
      <c r="AJ196" s="41">
        <f>Code!$B$23</f>
        <v>0.15</v>
      </c>
      <c r="AK196" s="41">
        <f t="shared" si="45"/>
        <v>0.15</v>
      </c>
      <c r="AL196" s="110">
        <f t="shared" si="46"/>
        <v>19.333333333333332</v>
      </c>
      <c r="AM196" s="110">
        <f t="shared" si="47"/>
        <v>19.333333333333332</v>
      </c>
      <c r="AN196" s="110">
        <f t="shared" si="48"/>
        <v>5.9551821</v>
      </c>
      <c r="AO196" s="110">
        <f t="shared" si="49"/>
        <v>10.254943899018233</v>
      </c>
      <c r="AP196" s="18">
        <f>VLOOKUP(D196,Code!$B$92:$D$107,2,FALSE)</f>
        <v>0.32</v>
      </c>
      <c r="AQ196" s="18">
        <f>VLOOKUP(E196,Code!$B$92:$D$107,3,FALSE)</f>
        <v>0.25</v>
      </c>
      <c r="AR196" s="18">
        <f>Code!$C$132</f>
        <v>14</v>
      </c>
      <c r="AS196" s="18">
        <f t="shared" si="50"/>
        <v>14</v>
      </c>
      <c r="AT196" s="88">
        <f>Code!$C$189</f>
        <v>80</v>
      </c>
      <c r="AU196" s="88">
        <f t="shared" si="51"/>
        <v>80</v>
      </c>
      <c r="AV196" s="88">
        <f>Code!$C$198</f>
        <v>66</v>
      </c>
      <c r="AW196" s="18" t="str">
        <f>Code!$L$204</f>
        <v>EF 95</v>
      </c>
      <c r="AX196" s="64" t="str">
        <f>Code!$L$207</f>
        <v>EF 60</v>
      </c>
      <c r="AY196" s="64" t="str">
        <f>Code!$L$208</f>
        <v>EF 60</v>
      </c>
      <c r="AZ196" s="64" t="str">
        <f>Code!$L$205</f>
        <v>EF 62</v>
      </c>
      <c r="BA196" s="23" t="s">
        <v>237</v>
      </c>
      <c r="BB196" s="23" t="s">
        <v>237</v>
      </c>
      <c r="BC196" s="23" t="s">
        <v>237</v>
      </c>
      <c r="BD196" s="39">
        <f t="shared" si="52"/>
        <v>3.9449687756074004E-4</v>
      </c>
      <c r="BE196" s="39">
        <f t="shared" si="53"/>
        <v>3.2487978152060944E-4</v>
      </c>
      <c r="BF196" s="18">
        <f>Measures!$C$3</f>
        <v>8</v>
      </c>
      <c r="BG196" s="41">
        <f>Measures!$C$4</f>
        <v>0.1</v>
      </c>
      <c r="BH196" s="41">
        <v>0.06</v>
      </c>
      <c r="BI196" s="18">
        <f>VLOOKUP(D196,Measures!$B$6:$C$21,2,FALSE)</f>
        <v>30</v>
      </c>
      <c r="BJ196" s="18">
        <f>Measures!$C$22</f>
        <v>44</v>
      </c>
      <c r="BK196" s="18">
        <f>Measures!$C$23</f>
        <v>19</v>
      </c>
      <c r="BL196" s="18">
        <f>Measures!$C$24</f>
        <v>13</v>
      </c>
      <c r="BM196" s="18">
        <f>Measures!$C$26</f>
        <v>0.32</v>
      </c>
      <c r="BN196" s="18">
        <f>Measures!$D$26</f>
        <v>0.25</v>
      </c>
      <c r="BO196" s="18">
        <f>Measures!$C$27</f>
        <v>14</v>
      </c>
      <c r="BP196" s="18">
        <f>Measures!$C$28</f>
        <v>15</v>
      </c>
      <c r="BQ196" s="88">
        <f>Measures!$C$29</f>
        <v>92</v>
      </c>
      <c r="BR196" s="88">
        <f>Measures!$C$30</f>
        <v>95</v>
      </c>
      <c r="BS196" s="88">
        <f>Measures!$C$31</f>
        <v>70</v>
      </c>
      <c r="BT196" s="64" t="str">
        <f>Code!$M$204</f>
        <v>EF 200</v>
      </c>
      <c r="BU196" s="64" t="str">
        <f>Code!$M$207</f>
        <v>EF 67</v>
      </c>
      <c r="BV196" s="64" t="str">
        <f>Code!$M$208</f>
        <v>EF 70</v>
      </c>
      <c r="BW196" s="64" t="str">
        <f>Code!$M$205</f>
        <v>EF 82</v>
      </c>
      <c r="BX196" s="64" t="s">
        <v>363</v>
      </c>
      <c r="BY196" s="64" t="s">
        <v>239</v>
      </c>
      <c r="BZ196" s="64" t="s">
        <v>240</v>
      </c>
      <c r="CA196" s="64"/>
      <c r="CB196" s="64"/>
      <c r="CC196" s="64"/>
      <c r="CD196" s="64"/>
      <c r="CE196" s="64"/>
      <c r="CF196" s="64"/>
      <c r="CG196" s="64"/>
      <c r="CH196" s="64"/>
      <c r="CI196" s="64"/>
      <c r="CJ196" s="64"/>
      <c r="CK196" s="64"/>
      <c r="CL196" s="64"/>
      <c r="CM196" s="18"/>
      <c r="CN196" s="18"/>
    </row>
    <row r="197" spans="1:92" ht="14.4" x14ac:dyDescent="0.3">
      <c r="A197" s="19" t="s">
        <v>95</v>
      </c>
      <c r="B197" s="31" t="s">
        <v>85</v>
      </c>
      <c r="C197" s="19" t="s">
        <v>71</v>
      </c>
      <c r="D197" s="19">
        <v>4</v>
      </c>
      <c r="E197" s="19">
        <f>VLOOKUP(D197,Lists!$B$3:$C$18,2,FALSE)</f>
        <v>4</v>
      </c>
      <c r="F197" s="19">
        <v>1</v>
      </c>
      <c r="G197" s="19" t="s">
        <v>66</v>
      </c>
      <c r="H197" s="23">
        <v>1600</v>
      </c>
      <c r="I197" s="37">
        <v>0.14016341923318668</v>
      </c>
      <c r="J197" s="36">
        <v>7.1357303575703178E-4</v>
      </c>
      <c r="K197" s="36">
        <f t="shared" si="38"/>
        <v>7.1357303575703178E-4</v>
      </c>
      <c r="L197" s="23">
        <v>3.32</v>
      </c>
      <c r="M197" s="35">
        <v>0.33</v>
      </c>
      <c r="N197" s="35">
        <f t="shared" si="39"/>
        <v>0.33</v>
      </c>
      <c r="O197" s="38">
        <v>11.046153846153846</v>
      </c>
      <c r="P197" s="38">
        <f t="shared" si="40"/>
        <v>11.046153846153846</v>
      </c>
      <c r="Q197" s="38">
        <v>1.3361692000000001</v>
      </c>
      <c r="R197" s="38">
        <v>3.0951638065522622</v>
      </c>
      <c r="S197" s="23">
        <v>1.23</v>
      </c>
      <c r="T197" s="23">
        <v>0.87</v>
      </c>
      <c r="U197" s="23">
        <v>10</v>
      </c>
      <c r="V197" s="23">
        <f t="shared" si="41"/>
        <v>10</v>
      </c>
      <c r="W197" s="23">
        <v>78</v>
      </c>
      <c r="X197" s="23">
        <f t="shared" si="42"/>
        <v>78</v>
      </c>
      <c r="Y197" s="23">
        <v>62</v>
      </c>
      <c r="Z197" s="23" t="str">
        <f>Code!$K$204</f>
        <v>EF 86</v>
      </c>
      <c r="AA197" s="23" t="str">
        <f>Code!$K$207</f>
        <v>EF 57</v>
      </c>
      <c r="AB197" s="23" t="str">
        <f>Code!$K$208</f>
        <v>EF 57</v>
      </c>
      <c r="AC197" s="23" t="str">
        <f>Code!$K$205</f>
        <v>EF 57</v>
      </c>
      <c r="AD197" s="23" t="s">
        <v>237</v>
      </c>
      <c r="AE197" s="23" t="s">
        <v>237</v>
      </c>
      <c r="AF197" s="23" t="s">
        <v>237</v>
      </c>
      <c r="AG197" s="39">
        <f t="shared" ref="AG197:AG260" si="54">J197</f>
        <v>7.1357303575703178E-4</v>
      </c>
      <c r="AH197" s="39">
        <f t="shared" si="43"/>
        <v>7.1357303575703178E-4</v>
      </c>
      <c r="AI197" s="18">
        <f t="shared" si="44"/>
        <v>3.32</v>
      </c>
      <c r="AJ197" s="41">
        <f>Code!$B$23</f>
        <v>0.15</v>
      </c>
      <c r="AK197" s="41">
        <f t="shared" si="45"/>
        <v>0.15</v>
      </c>
      <c r="AL197" s="110">
        <f t="shared" si="46"/>
        <v>11.046153846153846</v>
      </c>
      <c r="AM197" s="110">
        <f t="shared" si="47"/>
        <v>11.046153846153846</v>
      </c>
      <c r="AN197" s="110">
        <f t="shared" si="48"/>
        <v>1.3361692000000001</v>
      </c>
      <c r="AO197" s="110">
        <f t="shared" si="49"/>
        <v>3.0951638065522622</v>
      </c>
      <c r="AP197" s="18">
        <f>VLOOKUP(D197,Code!$B$92:$D$107,2,FALSE)</f>
        <v>0.32</v>
      </c>
      <c r="AQ197" s="18">
        <f>VLOOKUP(E197,Code!$B$92:$D$107,3,FALSE)</f>
        <v>0.25</v>
      </c>
      <c r="AR197" s="18">
        <f>Code!$C$132</f>
        <v>14</v>
      </c>
      <c r="AS197" s="18">
        <f t="shared" si="50"/>
        <v>14</v>
      </c>
      <c r="AT197" s="88">
        <f>Code!$C$189</f>
        <v>80</v>
      </c>
      <c r="AU197" s="88">
        <f t="shared" si="51"/>
        <v>80</v>
      </c>
      <c r="AV197" s="88">
        <f>Code!$C$198</f>
        <v>66</v>
      </c>
      <c r="AW197" s="18" t="str">
        <f>Code!$L$204</f>
        <v>EF 95</v>
      </c>
      <c r="AX197" s="64" t="str">
        <f>Code!$L$207</f>
        <v>EF 60</v>
      </c>
      <c r="AY197" s="64" t="str">
        <f>Code!$L$208</f>
        <v>EF 60</v>
      </c>
      <c r="AZ197" s="64" t="str">
        <f>Code!$L$205</f>
        <v>EF 62</v>
      </c>
      <c r="BA197" s="23" t="s">
        <v>237</v>
      </c>
      <c r="BB197" s="23" t="s">
        <v>237</v>
      </c>
      <c r="BC197" s="23" t="s">
        <v>237</v>
      </c>
      <c r="BD197" s="39">
        <f t="shared" si="52"/>
        <v>6.0653708039347702E-4</v>
      </c>
      <c r="BE197" s="39">
        <f t="shared" si="53"/>
        <v>4.9950112502992225E-4</v>
      </c>
      <c r="BF197" s="18">
        <f>Measures!$C$3</f>
        <v>8</v>
      </c>
      <c r="BG197" s="41">
        <f>Measures!$C$4</f>
        <v>0.1</v>
      </c>
      <c r="BH197" s="41">
        <v>0.06</v>
      </c>
      <c r="BI197" s="18">
        <f>VLOOKUP(D197,Measures!$B$6:$C$21,2,FALSE)</f>
        <v>30</v>
      </c>
      <c r="BJ197" s="18">
        <f>Measures!$C$22</f>
        <v>44</v>
      </c>
      <c r="BK197" s="18">
        <f>Measures!$C$23</f>
        <v>19</v>
      </c>
      <c r="BL197" s="18">
        <f>Measures!$C$24</f>
        <v>13</v>
      </c>
      <c r="BM197" s="18">
        <f>Measures!$C$26</f>
        <v>0.32</v>
      </c>
      <c r="BN197" s="18">
        <f>Measures!$D$26</f>
        <v>0.25</v>
      </c>
      <c r="BO197" s="18">
        <f>Measures!$C$27</f>
        <v>14</v>
      </c>
      <c r="BP197" s="18">
        <f>Measures!$C$28</f>
        <v>15</v>
      </c>
      <c r="BQ197" s="88">
        <f>Measures!$C$29</f>
        <v>92</v>
      </c>
      <c r="BR197" s="88">
        <f>Measures!$C$30</f>
        <v>95</v>
      </c>
      <c r="BS197" s="88">
        <f>Measures!$C$31</f>
        <v>70</v>
      </c>
      <c r="BT197" s="64" t="str">
        <f>Code!$M$204</f>
        <v>EF 200</v>
      </c>
      <c r="BU197" s="64" t="str">
        <f>Code!$M$207</f>
        <v>EF 67</v>
      </c>
      <c r="BV197" s="64" t="str">
        <f>Code!$M$208</f>
        <v>EF 70</v>
      </c>
      <c r="BW197" s="64" t="str">
        <f>Code!$M$205</f>
        <v>EF 82</v>
      </c>
      <c r="BX197" s="64" t="s">
        <v>363</v>
      </c>
      <c r="BY197" s="64" t="s">
        <v>239</v>
      </c>
      <c r="BZ197" s="64" t="s">
        <v>240</v>
      </c>
      <c r="CA197" s="64"/>
      <c r="CB197" s="64"/>
      <c r="CC197" s="64"/>
      <c r="CD197" s="64"/>
      <c r="CE197" s="64"/>
      <c r="CF197" s="64"/>
      <c r="CG197" s="64"/>
      <c r="CH197" s="64"/>
      <c r="CI197" s="64"/>
      <c r="CJ197" s="64"/>
      <c r="CK197" s="64"/>
      <c r="CL197" s="64"/>
      <c r="CM197" s="18"/>
      <c r="CN197" s="18"/>
    </row>
    <row r="198" spans="1:92" ht="14.4" x14ac:dyDescent="0.3">
      <c r="A198" s="19" t="s">
        <v>95</v>
      </c>
      <c r="B198" s="31" t="s">
        <v>85</v>
      </c>
      <c r="C198" s="19" t="s">
        <v>71</v>
      </c>
      <c r="D198" s="19">
        <v>4</v>
      </c>
      <c r="E198" s="19">
        <f>VLOOKUP(D198,Lists!$B$3:$C$18,2,FALSE)</f>
        <v>4</v>
      </c>
      <c r="F198" s="19">
        <v>2</v>
      </c>
      <c r="G198" s="19" t="s">
        <v>66</v>
      </c>
      <c r="H198" s="23">
        <v>1990</v>
      </c>
      <c r="I198" s="37">
        <v>0.14016341923318668</v>
      </c>
      <c r="J198" s="36">
        <v>7.1357303575703178E-4</v>
      </c>
      <c r="K198" s="36">
        <f t="shared" ref="K198:K261" si="55">J198</f>
        <v>7.1357303575703178E-4</v>
      </c>
      <c r="L198" s="23">
        <v>3.32</v>
      </c>
      <c r="M198" s="35">
        <v>0.33</v>
      </c>
      <c r="N198" s="35">
        <f t="shared" ref="N198:N261" si="56">M198</f>
        <v>0.33</v>
      </c>
      <c r="O198" s="38">
        <v>11.046153846153846</v>
      </c>
      <c r="P198" s="38">
        <f t="shared" ref="P198:P261" si="57">O198</f>
        <v>11.046153846153846</v>
      </c>
      <c r="Q198" s="38">
        <v>1.3361692000000001</v>
      </c>
      <c r="R198" s="38">
        <v>3.0951638065522622</v>
      </c>
      <c r="S198" s="23">
        <v>1.23</v>
      </c>
      <c r="T198" s="23">
        <v>0.87</v>
      </c>
      <c r="U198" s="23">
        <v>10</v>
      </c>
      <c r="V198" s="23">
        <f t="shared" ref="V198:V261" si="58">U198</f>
        <v>10</v>
      </c>
      <c r="W198" s="23">
        <v>78</v>
      </c>
      <c r="X198" s="23">
        <f t="shared" ref="X198:X261" si="59">W198</f>
        <v>78</v>
      </c>
      <c r="Y198" s="23">
        <v>62</v>
      </c>
      <c r="Z198" s="23" t="str">
        <f>Code!$K$204</f>
        <v>EF 86</v>
      </c>
      <c r="AA198" s="23" t="str">
        <f>Code!$K$207</f>
        <v>EF 57</v>
      </c>
      <c r="AB198" s="23" t="str">
        <f>Code!$K$208</f>
        <v>EF 57</v>
      </c>
      <c r="AC198" s="23" t="str">
        <f>Code!$K$205</f>
        <v>EF 57</v>
      </c>
      <c r="AD198" s="23" t="s">
        <v>237</v>
      </c>
      <c r="AE198" s="23" t="s">
        <v>237</v>
      </c>
      <c r="AF198" s="23" t="s">
        <v>237</v>
      </c>
      <c r="AG198" s="39">
        <f t="shared" si="54"/>
        <v>7.1357303575703178E-4</v>
      </c>
      <c r="AH198" s="39">
        <f t="shared" ref="AH198:AH261" si="60">AG198</f>
        <v>7.1357303575703178E-4</v>
      </c>
      <c r="AI198" s="18">
        <f t="shared" ref="AI198:AI261" si="61">L198</f>
        <v>3.32</v>
      </c>
      <c r="AJ198" s="41">
        <f>Code!$B$23</f>
        <v>0.15</v>
      </c>
      <c r="AK198" s="41">
        <f t="shared" ref="AK198:AK261" si="62">AJ198</f>
        <v>0.15</v>
      </c>
      <c r="AL198" s="110">
        <f t="shared" ref="AL198:AL261" si="63">O198</f>
        <v>11.046153846153846</v>
      </c>
      <c r="AM198" s="110">
        <f t="shared" ref="AM198:AM261" si="64">AL198</f>
        <v>11.046153846153846</v>
      </c>
      <c r="AN198" s="110">
        <f t="shared" ref="AN198:AN261" si="65">Q198</f>
        <v>1.3361692000000001</v>
      </c>
      <c r="AO198" s="110">
        <f t="shared" ref="AO198:AO261" si="66">R198</f>
        <v>3.0951638065522622</v>
      </c>
      <c r="AP198" s="18">
        <f>VLOOKUP(D198,Code!$B$92:$D$107,2,FALSE)</f>
        <v>0.32</v>
      </c>
      <c r="AQ198" s="18">
        <f>VLOOKUP(E198,Code!$B$92:$D$107,3,FALSE)</f>
        <v>0.25</v>
      </c>
      <c r="AR198" s="18">
        <f>Code!$C$132</f>
        <v>14</v>
      </c>
      <c r="AS198" s="18">
        <f t="shared" ref="AS198:AS261" si="67">AR198</f>
        <v>14</v>
      </c>
      <c r="AT198" s="88">
        <f>Code!$C$189</f>
        <v>80</v>
      </c>
      <c r="AU198" s="88">
        <f t="shared" ref="AU198:AU261" si="68">AT198</f>
        <v>80</v>
      </c>
      <c r="AV198" s="88">
        <f>Code!$C$198</f>
        <v>66</v>
      </c>
      <c r="AW198" s="18" t="str">
        <f>Code!$L$204</f>
        <v>EF 95</v>
      </c>
      <c r="AX198" s="64" t="str">
        <f>Code!$L$207</f>
        <v>EF 60</v>
      </c>
      <c r="AY198" s="64" t="str">
        <f>Code!$L$208</f>
        <v>EF 60</v>
      </c>
      <c r="AZ198" s="64" t="str">
        <f>Code!$L$205</f>
        <v>EF 62</v>
      </c>
      <c r="BA198" s="23" t="s">
        <v>237</v>
      </c>
      <c r="BB198" s="23" t="s">
        <v>237</v>
      </c>
      <c r="BC198" s="23" t="s">
        <v>237</v>
      </c>
      <c r="BD198" s="39">
        <f t="shared" ref="BD198:BD261" si="69" xml:space="preserve"> (1-15/100)*J198</f>
        <v>6.0653708039347702E-4</v>
      </c>
      <c r="BE198" s="39">
        <f t="shared" ref="BE198:BE261" si="70" xml:space="preserve"> (1-30/100)*J198</f>
        <v>4.9950112502992225E-4</v>
      </c>
      <c r="BF198" s="18">
        <f>Measures!$C$3</f>
        <v>8</v>
      </c>
      <c r="BG198" s="41">
        <f>Measures!$C$4</f>
        <v>0.1</v>
      </c>
      <c r="BH198" s="41">
        <v>0.06</v>
      </c>
      <c r="BI198" s="18">
        <f>VLOOKUP(D198,Measures!$B$6:$C$21,2,FALSE)</f>
        <v>30</v>
      </c>
      <c r="BJ198" s="18">
        <f>Measures!$C$22</f>
        <v>44</v>
      </c>
      <c r="BK198" s="18">
        <f>Measures!$C$23</f>
        <v>19</v>
      </c>
      <c r="BL198" s="18">
        <f>Measures!$C$24</f>
        <v>13</v>
      </c>
      <c r="BM198" s="18">
        <f>Measures!$C$26</f>
        <v>0.32</v>
      </c>
      <c r="BN198" s="18">
        <f>Measures!$D$26</f>
        <v>0.25</v>
      </c>
      <c r="BO198" s="18">
        <f>Measures!$C$27</f>
        <v>14</v>
      </c>
      <c r="BP198" s="18">
        <f>Measures!$C$28</f>
        <v>15</v>
      </c>
      <c r="BQ198" s="88">
        <f>Measures!$C$29</f>
        <v>92</v>
      </c>
      <c r="BR198" s="88">
        <f>Measures!$C$30</f>
        <v>95</v>
      </c>
      <c r="BS198" s="88">
        <f>Measures!$C$31</f>
        <v>70</v>
      </c>
      <c r="BT198" s="64" t="str">
        <f>Code!$M$204</f>
        <v>EF 200</v>
      </c>
      <c r="BU198" s="64" t="str">
        <f>Code!$M$207</f>
        <v>EF 67</v>
      </c>
      <c r="BV198" s="64" t="str">
        <f>Code!$M$208</f>
        <v>EF 70</v>
      </c>
      <c r="BW198" s="64" t="str">
        <f>Code!$M$205</f>
        <v>EF 82</v>
      </c>
      <c r="BX198" s="64" t="s">
        <v>363</v>
      </c>
      <c r="BY198" s="64" t="s">
        <v>239</v>
      </c>
      <c r="BZ198" s="64" t="s">
        <v>240</v>
      </c>
      <c r="CA198" s="64"/>
      <c r="CB198" s="64"/>
      <c r="CC198" s="64"/>
      <c r="CD198" s="64"/>
      <c r="CE198" s="64"/>
      <c r="CF198" s="64"/>
      <c r="CG198" s="64"/>
      <c r="CH198" s="64"/>
      <c r="CI198" s="64"/>
      <c r="CJ198" s="64"/>
      <c r="CK198" s="64"/>
      <c r="CL198" s="64"/>
      <c r="CM198" s="18"/>
      <c r="CN198" s="18"/>
    </row>
    <row r="199" spans="1:92" ht="14.4" x14ac:dyDescent="0.3">
      <c r="A199" s="19" t="s">
        <v>22</v>
      </c>
      <c r="B199" s="31" t="s">
        <v>85</v>
      </c>
      <c r="C199" s="19" t="s">
        <v>71</v>
      </c>
      <c r="D199" s="19">
        <v>4</v>
      </c>
      <c r="E199" s="19">
        <f>VLOOKUP(D199,Lists!$B$3:$C$18,2,FALSE)</f>
        <v>4</v>
      </c>
      <c r="F199" s="19">
        <v>1</v>
      </c>
      <c r="G199" s="19" t="s">
        <v>66</v>
      </c>
      <c r="H199" s="23">
        <v>1600</v>
      </c>
      <c r="I199" s="37">
        <v>0.14016341923318668</v>
      </c>
      <c r="J199" s="36">
        <v>7.1357303575703178E-4</v>
      </c>
      <c r="K199" s="36">
        <f t="shared" si="55"/>
        <v>7.1357303575703178E-4</v>
      </c>
      <c r="L199" s="23">
        <v>3.32</v>
      </c>
      <c r="M199" s="35">
        <v>0.33</v>
      </c>
      <c r="N199" s="35">
        <f t="shared" si="56"/>
        <v>0.33</v>
      </c>
      <c r="O199" s="38">
        <v>11.046153846153846</v>
      </c>
      <c r="P199" s="38">
        <f t="shared" si="57"/>
        <v>11.046153846153846</v>
      </c>
      <c r="Q199" s="38">
        <v>1.3361692000000001</v>
      </c>
      <c r="R199" s="38">
        <v>3.0951638065522622</v>
      </c>
      <c r="S199" s="23">
        <v>1.23</v>
      </c>
      <c r="T199" s="23">
        <v>0.87</v>
      </c>
      <c r="U199" s="23">
        <v>10</v>
      </c>
      <c r="V199" s="23">
        <f t="shared" si="58"/>
        <v>10</v>
      </c>
      <c r="W199" s="23">
        <v>78</v>
      </c>
      <c r="X199" s="23">
        <f t="shared" si="59"/>
        <v>78</v>
      </c>
      <c r="Y199" s="23">
        <v>62</v>
      </c>
      <c r="Z199" s="23" t="str">
        <f>Code!$K$204</f>
        <v>EF 86</v>
      </c>
      <c r="AA199" s="23" t="str">
        <f>Code!$K$207</f>
        <v>EF 57</v>
      </c>
      <c r="AB199" s="23" t="str">
        <f>Code!$K$208</f>
        <v>EF 57</v>
      </c>
      <c r="AC199" s="23" t="str">
        <f>Code!$K$205</f>
        <v>EF 57</v>
      </c>
      <c r="AD199" s="23" t="s">
        <v>237</v>
      </c>
      <c r="AE199" s="23" t="s">
        <v>237</v>
      </c>
      <c r="AF199" s="23" t="s">
        <v>237</v>
      </c>
      <c r="AG199" s="39">
        <f t="shared" si="54"/>
        <v>7.1357303575703178E-4</v>
      </c>
      <c r="AH199" s="39">
        <f t="shared" si="60"/>
        <v>7.1357303575703178E-4</v>
      </c>
      <c r="AI199" s="18">
        <f t="shared" si="61"/>
        <v>3.32</v>
      </c>
      <c r="AJ199" s="41">
        <f>Code!$B$23</f>
        <v>0.15</v>
      </c>
      <c r="AK199" s="41">
        <f t="shared" si="62"/>
        <v>0.15</v>
      </c>
      <c r="AL199" s="110">
        <f t="shared" si="63"/>
        <v>11.046153846153846</v>
      </c>
      <c r="AM199" s="110">
        <f t="shared" si="64"/>
        <v>11.046153846153846</v>
      </c>
      <c r="AN199" s="110">
        <f t="shared" si="65"/>
        <v>1.3361692000000001</v>
      </c>
      <c r="AO199" s="110">
        <f t="shared" si="66"/>
        <v>3.0951638065522622</v>
      </c>
      <c r="AP199" s="18">
        <f>VLOOKUP(D199,Code!$B$92:$D$107,2,FALSE)</f>
        <v>0.32</v>
      </c>
      <c r="AQ199" s="18">
        <f>VLOOKUP(E199,Code!$B$92:$D$107,3,FALSE)</f>
        <v>0.25</v>
      </c>
      <c r="AR199" s="18">
        <f>Code!$C$132</f>
        <v>14</v>
      </c>
      <c r="AS199" s="18">
        <f t="shared" si="67"/>
        <v>14</v>
      </c>
      <c r="AT199" s="88">
        <f>Code!$C$189</f>
        <v>80</v>
      </c>
      <c r="AU199" s="88">
        <f t="shared" si="68"/>
        <v>80</v>
      </c>
      <c r="AV199" s="88">
        <f>Code!$C$198</f>
        <v>66</v>
      </c>
      <c r="AW199" s="18" t="str">
        <f>Code!$L$204</f>
        <v>EF 95</v>
      </c>
      <c r="AX199" s="64" t="str">
        <f>Code!$L$207</f>
        <v>EF 60</v>
      </c>
      <c r="AY199" s="64" t="str">
        <f>Code!$L$208</f>
        <v>EF 60</v>
      </c>
      <c r="AZ199" s="64" t="str">
        <f>Code!$L$205</f>
        <v>EF 62</v>
      </c>
      <c r="BA199" s="23" t="s">
        <v>237</v>
      </c>
      <c r="BB199" s="23" t="s">
        <v>237</v>
      </c>
      <c r="BC199" s="23" t="s">
        <v>237</v>
      </c>
      <c r="BD199" s="39">
        <f t="shared" si="69"/>
        <v>6.0653708039347702E-4</v>
      </c>
      <c r="BE199" s="39">
        <f t="shared" si="70"/>
        <v>4.9950112502992225E-4</v>
      </c>
      <c r="BF199" s="18">
        <f>Measures!$C$3</f>
        <v>8</v>
      </c>
      <c r="BG199" s="41">
        <f>Measures!$C$4</f>
        <v>0.1</v>
      </c>
      <c r="BH199" s="41">
        <v>0.06</v>
      </c>
      <c r="BI199" s="18">
        <f>VLOOKUP(D199,Measures!$B$6:$C$21,2,FALSE)</f>
        <v>30</v>
      </c>
      <c r="BJ199" s="18">
        <f>Measures!$C$22</f>
        <v>44</v>
      </c>
      <c r="BK199" s="18">
        <f>Measures!$C$23</f>
        <v>19</v>
      </c>
      <c r="BL199" s="18">
        <f>Measures!$C$24</f>
        <v>13</v>
      </c>
      <c r="BM199" s="18">
        <f>Measures!$C$26</f>
        <v>0.32</v>
      </c>
      <c r="BN199" s="18">
        <f>Measures!$D$26</f>
        <v>0.25</v>
      </c>
      <c r="BO199" s="18">
        <f>Measures!$C$27</f>
        <v>14</v>
      </c>
      <c r="BP199" s="18">
        <f>Measures!$C$28</f>
        <v>15</v>
      </c>
      <c r="BQ199" s="88">
        <f>Measures!$C$29</f>
        <v>92</v>
      </c>
      <c r="BR199" s="88">
        <f>Measures!$C$30</f>
        <v>95</v>
      </c>
      <c r="BS199" s="88">
        <f>Measures!$C$31</f>
        <v>70</v>
      </c>
      <c r="BT199" s="64" t="str">
        <f>Code!$M$204</f>
        <v>EF 200</v>
      </c>
      <c r="BU199" s="64" t="str">
        <f>Code!$M$207</f>
        <v>EF 67</v>
      </c>
      <c r="BV199" s="64" t="str">
        <f>Code!$M$208</f>
        <v>EF 70</v>
      </c>
      <c r="BW199" s="64" t="str">
        <f>Code!$M$205</f>
        <v>EF 82</v>
      </c>
      <c r="BX199" s="64" t="s">
        <v>363</v>
      </c>
      <c r="BY199" s="64" t="s">
        <v>239</v>
      </c>
      <c r="BZ199" s="64" t="s">
        <v>240</v>
      </c>
      <c r="CA199" s="64"/>
      <c r="CB199" s="64"/>
      <c r="CC199" s="64"/>
      <c r="CD199" s="64"/>
      <c r="CE199" s="64"/>
      <c r="CF199" s="64"/>
      <c r="CG199" s="64"/>
      <c r="CH199" s="64"/>
      <c r="CI199" s="64"/>
      <c r="CJ199" s="64"/>
      <c r="CK199" s="64"/>
      <c r="CL199" s="64"/>
      <c r="CM199" s="18"/>
      <c r="CN199" s="18"/>
    </row>
    <row r="200" spans="1:92" ht="14.4" x14ac:dyDescent="0.3">
      <c r="A200" s="19" t="s">
        <v>22</v>
      </c>
      <c r="B200" s="31" t="s">
        <v>85</v>
      </c>
      <c r="C200" s="19" t="s">
        <v>71</v>
      </c>
      <c r="D200" s="19">
        <v>4</v>
      </c>
      <c r="E200" s="19">
        <f>VLOOKUP(D200,Lists!$B$3:$C$18,2,FALSE)</f>
        <v>4</v>
      </c>
      <c r="F200" s="19">
        <v>2</v>
      </c>
      <c r="G200" s="19" t="s">
        <v>66</v>
      </c>
      <c r="H200" s="23">
        <v>1990</v>
      </c>
      <c r="I200" s="37">
        <v>0.14016341923318668</v>
      </c>
      <c r="J200" s="36">
        <v>7.1357303575703178E-4</v>
      </c>
      <c r="K200" s="36">
        <f t="shared" si="55"/>
        <v>7.1357303575703178E-4</v>
      </c>
      <c r="L200" s="23">
        <v>3.32</v>
      </c>
      <c r="M200" s="35">
        <v>0.33</v>
      </c>
      <c r="N200" s="35">
        <f t="shared" si="56"/>
        <v>0.33</v>
      </c>
      <c r="O200" s="38">
        <v>11.046153846153846</v>
      </c>
      <c r="P200" s="38">
        <f t="shared" si="57"/>
        <v>11.046153846153846</v>
      </c>
      <c r="Q200" s="38">
        <v>1.3361692000000001</v>
      </c>
      <c r="R200" s="38">
        <v>3.0951638065522622</v>
      </c>
      <c r="S200" s="23">
        <v>1.23</v>
      </c>
      <c r="T200" s="23">
        <v>0.87</v>
      </c>
      <c r="U200" s="23">
        <v>10</v>
      </c>
      <c r="V200" s="23">
        <f t="shared" si="58"/>
        <v>10</v>
      </c>
      <c r="W200" s="23">
        <v>78</v>
      </c>
      <c r="X200" s="23">
        <f t="shared" si="59"/>
        <v>78</v>
      </c>
      <c r="Y200" s="23">
        <v>62</v>
      </c>
      <c r="Z200" s="23" t="str">
        <f>Code!$K$204</f>
        <v>EF 86</v>
      </c>
      <c r="AA200" s="23" t="str">
        <f>Code!$K$207</f>
        <v>EF 57</v>
      </c>
      <c r="AB200" s="23" t="str">
        <f>Code!$K$208</f>
        <v>EF 57</v>
      </c>
      <c r="AC200" s="23" t="str">
        <f>Code!$K$205</f>
        <v>EF 57</v>
      </c>
      <c r="AD200" s="23" t="s">
        <v>237</v>
      </c>
      <c r="AE200" s="23" t="s">
        <v>237</v>
      </c>
      <c r="AF200" s="23" t="s">
        <v>237</v>
      </c>
      <c r="AG200" s="39">
        <f t="shared" si="54"/>
        <v>7.1357303575703178E-4</v>
      </c>
      <c r="AH200" s="39">
        <f t="shared" si="60"/>
        <v>7.1357303575703178E-4</v>
      </c>
      <c r="AI200" s="18">
        <f t="shared" si="61"/>
        <v>3.32</v>
      </c>
      <c r="AJ200" s="41">
        <f>Code!$B$23</f>
        <v>0.15</v>
      </c>
      <c r="AK200" s="41">
        <f t="shared" si="62"/>
        <v>0.15</v>
      </c>
      <c r="AL200" s="110">
        <f t="shared" si="63"/>
        <v>11.046153846153846</v>
      </c>
      <c r="AM200" s="110">
        <f t="shared" si="64"/>
        <v>11.046153846153846</v>
      </c>
      <c r="AN200" s="110">
        <f t="shared" si="65"/>
        <v>1.3361692000000001</v>
      </c>
      <c r="AO200" s="110">
        <f t="shared" si="66"/>
        <v>3.0951638065522622</v>
      </c>
      <c r="AP200" s="18">
        <f>VLOOKUP(D200,Code!$B$92:$D$107,2,FALSE)</f>
        <v>0.32</v>
      </c>
      <c r="AQ200" s="18">
        <f>VLOOKUP(E200,Code!$B$92:$D$107,3,FALSE)</f>
        <v>0.25</v>
      </c>
      <c r="AR200" s="18">
        <f>Code!$C$132</f>
        <v>14</v>
      </c>
      <c r="AS200" s="18">
        <f t="shared" si="67"/>
        <v>14</v>
      </c>
      <c r="AT200" s="88">
        <f>Code!$C$189</f>
        <v>80</v>
      </c>
      <c r="AU200" s="88">
        <f t="shared" si="68"/>
        <v>80</v>
      </c>
      <c r="AV200" s="88">
        <f>Code!$C$198</f>
        <v>66</v>
      </c>
      <c r="AW200" s="18" t="str">
        <f>Code!$L$204</f>
        <v>EF 95</v>
      </c>
      <c r="AX200" s="64" t="str">
        <f>Code!$L$207</f>
        <v>EF 60</v>
      </c>
      <c r="AY200" s="64" t="str">
        <f>Code!$L$208</f>
        <v>EF 60</v>
      </c>
      <c r="AZ200" s="64" t="str">
        <f>Code!$L$205</f>
        <v>EF 62</v>
      </c>
      <c r="BA200" s="23" t="s">
        <v>237</v>
      </c>
      <c r="BB200" s="23" t="s">
        <v>237</v>
      </c>
      <c r="BC200" s="23" t="s">
        <v>237</v>
      </c>
      <c r="BD200" s="39">
        <f t="shared" si="69"/>
        <v>6.0653708039347702E-4</v>
      </c>
      <c r="BE200" s="39">
        <f t="shared" si="70"/>
        <v>4.9950112502992225E-4</v>
      </c>
      <c r="BF200" s="18">
        <f>Measures!$C$3</f>
        <v>8</v>
      </c>
      <c r="BG200" s="41">
        <f>Measures!$C$4</f>
        <v>0.1</v>
      </c>
      <c r="BH200" s="41">
        <v>0.06</v>
      </c>
      <c r="BI200" s="18">
        <f>VLOOKUP(D200,Measures!$B$6:$C$21,2,FALSE)</f>
        <v>30</v>
      </c>
      <c r="BJ200" s="18">
        <f>Measures!$C$22</f>
        <v>44</v>
      </c>
      <c r="BK200" s="18">
        <f>Measures!$C$23</f>
        <v>19</v>
      </c>
      <c r="BL200" s="18">
        <f>Measures!$C$24</f>
        <v>13</v>
      </c>
      <c r="BM200" s="18">
        <f>Measures!$C$26</f>
        <v>0.32</v>
      </c>
      <c r="BN200" s="18">
        <f>Measures!$D$26</f>
        <v>0.25</v>
      </c>
      <c r="BO200" s="18">
        <f>Measures!$C$27</f>
        <v>14</v>
      </c>
      <c r="BP200" s="18">
        <f>Measures!$C$28</f>
        <v>15</v>
      </c>
      <c r="BQ200" s="88">
        <f>Measures!$C$29</f>
        <v>92</v>
      </c>
      <c r="BR200" s="88">
        <f>Measures!$C$30</f>
        <v>95</v>
      </c>
      <c r="BS200" s="88">
        <f>Measures!$C$31</f>
        <v>70</v>
      </c>
      <c r="BT200" s="64" t="str">
        <f>Code!$M$204</f>
        <v>EF 200</v>
      </c>
      <c r="BU200" s="64" t="str">
        <f>Code!$M$207</f>
        <v>EF 67</v>
      </c>
      <c r="BV200" s="64" t="str">
        <f>Code!$M$208</f>
        <v>EF 70</v>
      </c>
      <c r="BW200" s="64" t="str">
        <f>Code!$M$205</f>
        <v>EF 82</v>
      </c>
      <c r="BX200" s="64" t="s">
        <v>363</v>
      </c>
      <c r="BY200" s="64" t="s">
        <v>239</v>
      </c>
      <c r="BZ200" s="64" t="s">
        <v>240</v>
      </c>
      <c r="CA200" s="64"/>
      <c r="CB200" s="64"/>
      <c r="CC200" s="64"/>
      <c r="CD200" s="64"/>
      <c r="CE200" s="64"/>
      <c r="CF200" s="64"/>
      <c r="CG200" s="64"/>
      <c r="CH200" s="64"/>
      <c r="CI200" s="64"/>
      <c r="CJ200" s="64"/>
      <c r="CK200" s="64"/>
      <c r="CL200" s="64"/>
      <c r="CM200" s="18"/>
      <c r="CN200" s="18"/>
    </row>
    <row r="201" spans="1:92" ht="14.4" x14ac:dyDescent="0.3">
      <c r="A201" s="19" t="s">
        <v>95</v>
      </c>
      <c r="B201" s="31" t="s">
        <v>85</v>
      </c>
      <c r="C201" s="19" t="s">
        <v>87</v>
      </c>
      <c r="D201" s="19">
        <v>4</v>
      </c>
      <c r="E201" s="19">
        <f>VLOOKUP(D201,Lists!$B$3:$C$18,2,FALSE)</f>
        <v>4</v>
      </c>
      <c r="F201" s="19">
        <v>1</v>
      </c>
      <c r="G201" s="19" t="s">
        <v>66</v>
      </c>
      <c r="H201" s="23">
        <v>1600</v>
      </c>
      <c r="I201" s="37">
        <v>0.14016341923318668</v>
      </c>
      <c r="J201" s="36">
        <v>7.1357303575703178E-4</v>
      </c>
      <c r="K201" s="36">
        <f t="shared" si="55"/>
        <v>7.1357303575703178E-4</v>
      </c>
      <c r="L201" s="23">
        <v>3.32</v>
      </c>
      <c r="M201" s="35">
        <v>0.33</v>
      </c>
      <c r="N201" s="35">
        <f t="shared" si="56"/>
        <v>0.33</v>
      </c>
      <c r="O201" s="38">
        <v>11.046153846153846</v>
      </c>
      <c r="P201" s="38">
        <f t="shared" si="57"/>
        <v>11.046153846153846</v>
      </c>
      <c r="Q201" s="38">
        <v>1.3361692000000001</v>
      </c>
      <c r="R201" s="38">
        <v>3.0951638065522622</v>
      </c>
      <c r="S201" s="23">
        <v>1.23</v>
      </c>
      <c r="T201" s="23">
        <v>0.87</v>
      </c>
      <c r="U201" s="23">
        <v>10</v>
      </c>
      <c r="V201" s="23">
        <f t="shared" si="58"/>
        <v>10</v>
      </c>
      <c r="W201" s="23">
        <v>78</v>
      </c>
      <c r="X201" s="23">
        <f t="shared" si="59"/>
        <v>78</v>
      </c>
      <c r="Y201" s="23">
        <v>62</v>
      </c>
      <c r="Z201" s="23" t="str">
        <f>Code!$K$204</f>
        <v>EF 86</v>
      </c>
      <c r="AA201" s="23" t="str">
        <f>Code!$K$207</f>
        <v>EF 57</v>
      </c>
      <c r="AB201" s="23" t="str">
        <f>Code!$K$208</f>
        <v>EF 57</v>
      </c>
      <c r="AC201" s="23" t="str">
        <f>Code!$K$205</f>
        <v>EF 57</v>
      </c>
      <c r="AD201" s="23" t="s">
        <v>237</v>
      </c>
      <c r="AE201" s="23" t="s">
        <v>237</v>
      </c>
      <c r="AF201" s="23" t="s">
        <v>237</v>
      </c>
      <c r="AG201" s="39">
        <f t="shared" si="54"/>
        <v>7.1357303575703178E-4</v>
      </c>
      <c r="AH201" s="39">
        <f t="shared" si="60"/>
        <v>7.1357303575703178E-4</v>
      </c>
      <c r="AI201" s="18">
        <f t="shared" si="61"/>
        <v>3.32</v>
      </c>
      <c r="AJ201" s="41">
        <f>Code!$B$23</f>
        <v>0.15</v>
      </c>
      <c r="AK201" s="41">
        <f t="shared" si="62"/>
        <v>0.15</v>
      </c>
      <c r="AL201" s="110">
        <f t="shared" si="63"/>
        <v>11.046153846153846</v>
      </c>
      <c r="AM201" s="110">
        <f t="shared" si="64"/>
        <v>11.046153846153846</v>
      </c>
      <c r="AN201" s="110">
        <f t="shared" si="65"/>
        <v>1.3361692000000001</v>
      </c>
      <c r="AO201" s="110">
        <f t="shared" si="66"/>
        <v>3.0951638065522622</v>
      </c>
      <c r="AP201" s="18">
        <f>VLOOKUP(D201,Code!$B$92:$D$107,2,FALSE)</f>
        <v>0.32</v>
      </c>
      <c r="AQ201" s="18">
        <f>VLOOKUP(E201,Code!$B$92:$D$107,3,FALSE)</f>
        <v>0.25</v>
      </c>
      <c r="AR201" s="18">
        <f>Code!$C$132</f>
        <v>14</v>
      </c>
      <c r="AS201" s="18">
        <f t="shared" si="67"/>
        <v>14</v>
      </c>
      <c r="AT201" s="88">
        <f>Code!$C$189</f>
        <v>80</v>
      </c>
      <c r="AU201" s="88">
        <f t="shared" si="68"/>
        <v>80</v>
      </c>
      <c r="AV201" s="88">
        <f>Code!$C$198</f>
        <v>66</v>
      </c>
      <c r="AW201" s="18" t="str">
        <f>Code!$L$204</f>
        <v>EF 95</v>
      </c>
      <c r="AX201" s="64" t="str">
        <f>Code!$L$207</f>
        <v>EF 60</v>
      </c>
      <c r="AY201" s="64" t="str">
        <f>Code!$L$208</f>
        <v>EF 60</v>
      </c>
      <c r="AZ201" s="64" t="str">
        <f>Code!$L$205</f>
        <v>EF 62</v>
      </c>
      <c r="BA201" s="23" t="s">
        <v>237</v>
      </c>
      <c r="BB201" s="23" t="s">
        <v>237</v>
      </c>
      <c r="BC201" s="23" t="s">
        <v>237</v>
      </c>
      <c r="BD201" s="39">
        <f t="shared" si="69"/>
        <v>6.0653708039347702E-4</v>
      </c>
      <c r="BE201" s="39">
        <f t="shared" si="70"/>
        <v>4.9950112502992225E-4</v>
      </c>
      <c r="BF201" s="18">
        <f>Measures!$C$3</f>
        <v>8</v>
      </c>
      <c r="BG201" s="41">
        <f>Measures!$C$4</f>
        <v>0.1</v>
      </c>
      <c r="BH201" s="41">
        <v>0.06</v>
      </c>
      <c r="BI201" s="18">
        <f>VLOOKUP(D201,Measures!$B$6:$C$21,2,FALSE)</f>
        <v>30</v>
      </c>
      <c r="BJ201" s="18">
        <f>Measures!$C$22</f>
        <v>44</v>
      </c>
      <c r="BK201" s="18">
        <f>Measures!$C$23</f>
        <v>19</v>
      </c>
      <c r="BL201" s="18">
        <f>Measures!$C$24</f>
        <v>13</v>
      </c>
      <c r="BM201" s="18">
        <f>Measures!$C$26</f>
        <v>0.32</v>
      </c>
      <c r="BN201" s="18">
        <f>Measures!$D$26</f>
        <v>0.25</v>
      </c>
      <c r="BO201" s="18">
        <f>Measures!$C$27</f>
        <v>14</v>
      </c>
      <c r="BP201" s="18">
        <f>Measures!$C$28</f>
        <v>15</v>
      </c>
      <c r="BQ201" s="88">
        <f>Measures!$C$29</f>
        <v>92</v>
      </c>
      <c r="BR201" s="88">
        <f>Measures!$C$30</f>
        <v>95</v>
      </c>
      <c r="BS201" s="88">
        <f>Measures!$C$31</f>
        <v>70</v>
      </c>
      <c r="BT201" s="64" t="str">
        <f>Code!$M$204</f>
        <v>EF 200</v>
      </c>
      <c r="BU201" s="64" t="str">
        <f>Code!$M$207</f>
        <v>EF 67</v>
      </c>
      <c r="BV201" s="64" t="str">
        <f>Code!$M$208</f>
        <v>EF 70</v>
      </c>
      <c r="BW201" s="64" t="str">
        <f>Code!$M$205</f>
        <v>EF 82</v>
      </c>
      <c r="BX201" s="64" t="s">
        <v>363</v>
      </c>
      <c r="BY201" s="64" t="s">
        <v>239</v>
      </c>
      <c r="BZ201" s="64" t="s">
        <v>240</v>
      </c>
      <c r="CA201" s="64"/>
      <c r="CB201" s="64"/>
      <c r="CC201" s="64"/>
      <c r="CD201" s="64"/>
      <c r="CE201" s="64"/>
      <c r="CF201" s="64"/>
      <c r="CG201" s="64"/>
      <c r="CH201" s="64"/>
      <c r="CI201" s="64"/>
      <c r="CJ201" s="64"/>
      <c r="CK201" s="64"/>
      <c r="CL201" s="64"/>
      <c r="CM201" s="18"/>
      <c r="CN201" s="18"/>
    </row>
    <row r="202" spans="1:92" ht="14.4" x14ac:dyDescent="0.3">
      <c r="A202" s="19" t="s">
        <v>95</v>
      </c>
      <c r="B202" s="31" t="s">
        <v>85</v>
      </c>
      <c r="C202" s="19" t="s">
        <v>87</v>
      </c>
      <c r="D202" s="19">
        <v>4</v>
      </c>
      <c r="E202" s="19">
        <f>VLOOKUP(D202,Lists!$B$3:$C$18,2,FALSE)</f>
        <v>4</v>
      </c>
      <c r="F202" s="19">
        <v>2</v>
      </c>
      <c r="G202" s="19" t="s">
        <v>66</v>
      </c>
      <c r="H202" s="23">
        <v>1990</v>
      </c>
      <c r="I202" s="37">
        <v>0.14016341923318668</v>
      </c>
      <c r="J202" s="36">
        <v>7.1357303575703178E-4</v>
      </c>
      <c r="K202" s="36">
        <f t="shared" si="55"/>
        <v>7.1357303575703178E-4</v>
      </c>
      <c r="L202" s="23">
        <v>3.32</v>
      </c>
      <c r="M202" s="35">
        <v>0.33</v>
      </c>
      <c r="N202" s="35">
        <f t="shared" si="56"/>
        <v>0.33</v>
      </c>
      <c r="O202" s="38">
        <v>11.046153846153846</v>
      </c>
      <c r="P202" s="38">
        <f t="shared" si="57"/>
        <v>11.046153846153846</v>
      </c>
      <c r="Q202" s="38">
        <v>1.3361692000000001</v>
      </c>
      <c r="R202" s="38">
        <v>3.0951638065522622</v>
      </c>
      <c r="S202" s="23">
        <v>1.23</v>
      </c>
      <c r="T202" s="23">
        <v>0.87</v>
      </c>
      <c r="U202" s="23">
        <v>10</v>
      </c>
      <c r="V202" s="23">
        <f t="shared" si="58"/>
        <v>10</v>
      </c>
      <c r="W202" s="23">
        <v>78</v>
      </c>
      <c r="X202" s="23">
        <f t="shared" si="59"/>
        <v>78</v>
      </c>
      <c r="Y202" s="23">
        <v>62</v>
      </c>
      <c r="Z202" s="23" t="str">
        <f>Code!$K$204</f>
        <v>EF 86</v>
      </c>
      <c r="AA202" s="23" t="str">
        <f>Code!$K$207</f>
        <v>EF 57</v>
      </c>
      <c r="AB202" s="23" t="str">
        <f>Code!$K$208</f>
        <v>EF 57</v>
      </c>
      <c r="AC202" s="23" t="str">
        <f>Code!$K$205</f>
        <v>EF 57</v>
      </c>
      <c r="AD202" s="23" t="s">
        <v>237</v>
      </c>
      <c r="AE202" s="23" t="s">
        <v>237</v>
      </c>
      <c r="AF202" s="23" t="s">
        <v>237</v>
      </c>
      <c r="AG202" s="39">
        <f t="shared" si="54"/>
        <v>7.1357303575703178E-4</v>
      </c>
      <c r="AH202" s="39">
        <f t="shared" si="60"/>
        <v>7.1357303575703178E-4</v>
      </c>
      <c r="AI202" s="18">
        <f t="shared" si="61"/>
        <v>3.32</v>
      </c>
      <c r="AJ202" s="41">
        <f>Code!$B$23</f>
        <v>0.15</v>
      </c>
      <c r="AK202" s="41">
        <f t="shared" si="62"/>
        <v>0.15</v>
      </c>
      <c r="AL202" s="110">
        <f t="shared" si="63"/>
        <v>11.046153846153846</v>
      </c>
      <c r="AM202" s="110">
        <f t="shared" si="64"/>
        <v>11.046153846153846</v>
      </c>
      <c r="AN202" s="110">
        <f t="shared" si="65"/>
        <v>1.3361692000000001</v>
      </c>
      <c r="AO202" s="110">
        <f t="shared" si="66"/>
        <v>3.0951638065522622</v>
      </c>
      <c r="AP202" s="18">
        <f>VLOOKUP(D202,Code!$B$92:$D$107,2,FALSE)</f>
        <v>0.32</v>
      </c>
      <c r="AQ202" s="18">
        <f>VLOOKUP(E202,Code!$B$92:$D$107,3,FALSE)</f>
        <v>0.25</v>
      </c>
      <c r="AR202" s="18">
        <f>Code!$C$132</f>
        <v>14</v>
      </c>
      <c r="AS202" s="18">
        <f t="shared" si="67"/>
        <v>14</v>
      </c>
      <c r="AT202" s="88">
        <f>Code!$C$189</f>
        <v>80</v>
      </c>
      <c r="AU202" s="88">
        <f t="shared" si="68"/>
        <v>80</v>
      </c>
      <c r="AV202" s="88">
        <f>Code!$C$198</f>
        <v>66</v>
      </c>
      <c r="AW202" s="18" t="str">
        <f>Code!$L$204</f>
        <v>EF 95</v>
      </c>
      <c r="AX202" s="64" t="str">
        <f>Code!$L$207</f>
        <v>EF 60</v>
      </c>
      <c r="AY202" s="64" t="str">
        <f>Code!$L$208</f>
        <v>EF 60</v>
      </c>
      <c r="AZ202" s="64" t="str">
        <f>Code!$L$205</f>
        <v>EF 62</v>
      </c>
      <c r="BA202" s="23" t="s">
        <v>237</v>
      </c>
      <c r="BB202" s="23" t="s">
        <v>237</v>
      </c>
      <c r="BC202" s="23" t="s">
        <v>237</v>
      </c>
      <c r="BD202" s="39">
        <f t="shared" si="69"/>
        <v>6.0653708039347702E-4</v>
      </c>
      <c r="BE202" s="39">
        <f t="shared" si="70"/>
        <v>4.9950112502992225E-4</v>
      </c>
      <c r="BF202" s="18">
        <f>Measures!$C$3</f>
        <v>8</v>
      </c>
      <c r="BG202" s="41">
        <f>Measures!$C$4</f>
        <v>0.1</v>
      </c>
      <c r="BH202" s="41">
        <v>0.06</v>
      </c>
      <c r="BI202" s="18">
        <f>VLOOKUP(D202,Measures!$B$6:$C$21,2,FALSE)</f>
        <v>30</v>
      </c>
      <c r="BJ202" s="18">
        <f>Measures!$C$22</f>
        <v>44</v>
      </c>
      <c r="BK202" s="18">
        <f>Measures!$C$23</f>
        <v>19</v>
      </c>
      <c r="BL202" s="18">
        <f>Measures!$C$24</f>
        <v>13</v>
      </c>
      <c r="BM202" s="18">
        <f>Measures!$C$26</f>
        <v>0.32</v>
      </c>
      <c r="BN202" s="18">
        <f>Measures!$D$26</f>
        <v>0.25</v>
      </c>
      <c r="BO202" s="18">
        <f>Measures!$C$27</f>
        <v>14</v>
      </c>
      <c r="BP202" s="18">
        <f>Measures!$C$28</f>
        <v>15</v>
      </c>
      <c r="BQ202" s="88">
        <f>Measures!$C$29</f>
        <v>92</v>
      </c>
      <c r="BR202" s="88">
        <f>Measures!$C$30</f>
        <v>95</v>
      </c>
      <c r="BS202" s="88">
        <f>Measures!$C$31</f>
        <v>70</v>
      </c>
      <c r="BT202" s="64" t="str">
        <f>Code!$M$204</f>
        <v>EF 200</v>
      </c>
      <c r="BU202" s="64" t="str">
        <f>Code!$M$207</f>
        <v>EF 67</v>
      </c>
      <c r="BV202" s="64" t="str">
        <f>Code!$M$208</f>
        <v>EF 70</v>
      </c>
      <c r="BW202" s="64" t="str">
        <f>Code!$M$205</f>
        <v>EF 82</v>
      </c>
      <c r="BX202" s="64" t="s">
        <v>363</v>
      </c>
      <c r="BY202" s="64" t="s">
        <v>239</v>
      </c>
      <c r="BZ202" s="64" t="s">
        <v>240</v>
      </c>
      <c r="CA202" s="64"/>
      <c r="CB202" s="64"/>
      <c r="CC202" s="64"/>
      <c r="CD202" s="64"/>
      <c r="CE202" s="64"/>
      <c r="CF202" s="64"/>
      <c r="CG202" s="64"/>
      <c r="CH202" s="64"/>
      <c r="CI202" s="64"/>
      <c r="CJ202" s="64"/>
      <c r="CK202" s="64"/>
      <c r="CL202" s="64"/>
      <c r="CM202" s="18"/>
      <c r="CN202" s="18"/>
    </row>
    <row r="203" spans="1:92" ht="14.4" x14ac:dyDescent="0.3">
      <c r="A203" s="19" t="s">
        <v>22</v>
      </c>
      <c r="B203" s="31" t="s">
        <v>85</v>
      </c>
      <c r="C203" s="19" t="s">
        <v>87</v>
      </c>
      <c r="D203" s="19">
        <v>4</v>
      </c>
      <c r="E203" s="19">
        <f>VLOOKUP(D203,Lists!$B$3:$C$18,2,FALSE)</f>
        <v>4</v>
      </c>
      <c r="F203" s="19">
        <v>1</v>
      </c>
      <c r="G203" s="19" t="s">
        <v>66</v>
      </c>
      <c r="H203" s="23">
        <v>1600</v>
      </c>
      <c r="I203" s="37">
        <v>0.14016341923318668</v>
      </c>
      <c r="J203" s="36">
        <v>7.1357303575703178E-4</v>
      </c>
      <c r="K203" s="36">
        <f t="shared" si="55"/>
        <v>7.1357303575703178E-4</v>
      </c>
      <c r="L203" s="23">
        <v>3.32</v>
      </c>
      <c r="M203" s="35">
        <v>0.33</v>
      </c>
      <c r="N203" s="35">
        <f t="shared" si="56"/>
        <v>0.33</v>
      </c>
      <c r="O203" s="38">
        <v>11.046153846153846</v>
      </c>
      <c r="P203" s="38">
        <f t="shared" si="57"/>
        <v>11.046153846153846</v>
      </c>
      <c r="Q203" s="38">
        <v>1.3361692000000001</v>
      </c>
      <c r="R203" s="38">
        <v>3.0951638065522622</v>
      </c>
      <c r="S203" s="23">
        <v>1.23</v>
      </c>
      <c r="T203" s="23">
        <v>0.87</v>
      </c>
      <c r="U203" s="23">
        <v>10</v>
      </c>
      <c r="V203" s="23">
        <f t="shared" si="58"/>
        <v>10</v>
      </c>
      <c r="W203" s="23">
        <v>78</v>
      </c>
      <c r="X203" s="23">
        <f t="shared" si="59"/>
        <v>78</v>
      </c>
      <c r="Y203" s="23">
        <v>62</v>
      </c>
      <c r="Z203" s="23" t="str">
        <f>Code!$K$204</f>
        <v>EF 86</v>
      </c>
      <c r="AA203" s="23" t="str">
        <f>Code!$K$207</f>
        <v>EF 57</v>
      </c>
      <c r="AB203" s="23" t="str">
        <f>Code!$K$208</f>
        <v>EF 57</v>
      </c>
      <c r="AC203" s="23" t="str">
        <f>Code!$K$205</f>
        <v>EF 57</v>
      </c>
      <c r="AD203" s="23" t="s">
        <v>237</v>
      </c>
      <c r="AE203" s="23" t="s">
        <v>237</v>
      </c>
      <c r="AF203" s="23" t="s">
        <v>237</v>
      </c>
      <c r="AG203" s="39">
        <f t="shared" si="54"/>
        <v>7.1357303575703178E-4</v>
      </c>
      <c r="AH203" s="39">
        <f t="shared" si="60"/>
        <v>7.1357303575703178E-4</v>
      </c>
      <c r="AI203" s="18">
        <f t="shared" si="61"/>
        <v>3.32</v>
      </c>
      <c r="AJ203" s="41">
        <f>Code!$B$23</f>
        <v>0.15</v>
      </c>
      <c r="AK203" s="41">
        <f t="shared" si="62"/>
        <v>0.15</v>
      </c>
      <c r="AL203" s="110">
        <f t="shared" si="63"/>
        <v>11.046153846153846</v>
      </c>
      <c r="AM203" s="110">
        <f t="shared" si="64"/>
        <v>11.046153846153846</v>
      </c>
      <c r="AN203" s="110">
        <f t="shared" si="65"/>
        <v>1.3361692000000001</v>
      </c>
      <c r="AO203" s="110">
        <f t="shared" si="66"/>
        <v>3.0951638065522622</v>
      </c>
      <c r="AP203" s="18">
        <f>VLOOKUP(D203,Code!$B$92:$D$107,2,FALSE)</f>
        <v>0.32</v>
      </c>
      <c r="AQ203" s="18">
        <f>VLOOKUP(E203,Code!$B$92:$D$107,3,FALSE)</f>
        <v>0.25</v>
      </c>
      <c r="AR203" s="18">
        <f>Code!$C$132</f>
        <v>14</v>
      </c>
      <c r="AS203" s="18">
        <f t="shared" si="67"/>
        <v>14</v>
      </c>
      <c r="AT203" s="88">
        <f>Code!$C$189</f>
        <v>80</v>
      </c>
      <c r="AU203" s="88">
        <f t="shared" si="68"/>
        <v>80</v>
      </c>
      <c r="AV203" s="88">
        <f>Code!$C$198</f>
        <v>66</v>
      </c>
      <c r="AW203" s="18" t="str">
        <f>Code!$L$204</f>
        <v>EF 95</v>
      </c>
      <c r="AX203" s="64" t="str">
        <f>Code!$L$207</f>
        <v>EF 60</v>
      </c>
      <c r="AY203" s="64" t="str">
        <f>Code!$L$208</f>
        <v>EF 60</v>
      </c>
      <c r="AZ203" s="64" t="str">
        <f>Code!$L$205</f>
        <v>EF 62</v>
      </c>
      <c r="BA203" s="23" t="s">
        <v>237</v>
      </c>
      <c r="BB203" s="23" t="s">
        <v>237</v>
      </c>
      <c r="BC203" s="23" t="s">
        <v>237</v>
      </c>
      <c r="BD203" s="39">
        <f t="shared" si="69"/>
        <v>6.0653708039347702E-4</v>
      </c>
      <c r="BE203" s="39">
        <f t="shared" si="70"/>
        <v>4.9950112502992225E-4</v>
      </c>
      <c r="BF203" s="18">
        <f>Measures!$C$3</f>
        <v>8</v>
      </c>
      <c r="BG203" s="41">
        <f>Measures!$C$4</f>
        <v>0.1</v>
      </c>
      <c r="BH203" s="41">
        <v>0.06</v>
      </c>
      <c r="BI203" s="18">
        <f>VLOOKUP(D203,Measures!$B$6:$C$21,2,FALSE)</f>
        <v>30</v>
      </c>
      <c r="BJ203" s="18">
        <f>Measures!$C$22</f>
        <v>44</v>
      </c>
      <c r="BK203" s="18">
        <f>Measures!$C$23</f>
        <v>19</v>
      </c>
      <c r="BL203" s="18">
        <f>Measures!$C$24</f>
        <v>13</v>
      </c>
      <c r="BM203" s="18">
        <f>Measures!$C$26</f>
        <v>0.32</v>
      </c>
      <c r="BN203" s="18">
        <f>Measures!$D$26</f>
        <v>0.25</v>
      </c>
      <c r="BO203" s="18">
        <f>Measures!$C$27</f>
        <v>14</v>
      </c>
      <c r="BP203" s="18">
        <f>Measures!$C$28</f>
        <v>15</v>
      </c>
      <c r="BQ203" s="88">
        <f>Measures!$C$29</f>
        <v>92</v>
      </c>
      <c r="BR203" s="88">
        <f>Measures!$C$30</f>
        <v>95</v>
      </c>
      <c r="BS203" s="88">
        <f>Measures!$C$31</f>
        <v>70</v>
      </c>
      <c r="BT203" s="64" t="str">
        <f>Code!$M$204</f>
        <v>EF 200</v>
      </c>
      <c r="BU203" s="64" t="str">
        <f>Code!$M$207</f>
        <v>EF 67</v>
      </c>
      <c r="BV203" s="64" t="str">
        <f>Code!$M$208</f>
        <v>EF 70</v>
      </c>
      <c r="BW203" s="64" t="str">
        <f>Code!$M$205</f>
        <v>EF 82</v>
      </c>
      <c r="BX203" s="64" t="s">
        <v>363</v>
      </c>
      <c r="BY203" s="64" t="s">
        <v>239</v>
      </c>
      <c r="BZ203" s="64" t="s">
        <v>240</v>
      </c>
      <c r="CA203" s="64"/>
      <c r="CB203" s="64"/>
      <c r="CC203" s="64"/>
      <c r="CD203" s="64"/>
      <c r="CE203" s="64"/>
      <c r="CF203" s="64"/>
      <c r="CG203" s="64"/>
      <c r="CH203" s="64"/>
      <c r="CI203" s="64"/>
      <c r="CJ203" s="64"/>
      <c r="CK203" s="64"/>
      <c r="CL203" s="64"/>
      <c r="CM203" s="18"/>
      <c r="CN203" s="18"/>
    </row>
    <row r="204" spans="1:92" ht="14.4" x14ac:dyDescent="0.3">
      <c r="A204" s="19" t="s">
        <v>22</v>
      </c>
      <c r="B204" s="31" t="s">
        <v>85</v>
      </c>
      <c r="C204" s="19" t="s">
        <v>87</v>
      </c>
      <c r="D204" s="19">
        <v>4</v>
      </c>
      <c r="E204" s="19">
        <f>VLOOKUP(D204,Lists!$B$3:$C$18,2,FALSE)</f>
        <v>4</v>
      </c>
      <c r="F204" s="19">
        <v>2</v>
      </c>
      <c r="G204" s="19" t="s">
        <v>66</v>
      </c>
      <c r="H204" s="23">
        <v>1990</v>
      </c>
      <c r="I204" s="37">
        <v>0.14016341923318668</v>
      </c>
      <c r="J204" s="36">
        <v>7.1357303575703178E-4</v>
      </c>
      <c r="K204" s="36">
        <f t="shared" si="55"/>
        <v>7.1357303575703178E-4</v>
      </c>
      <c r="L204" s="23">
        <v>3.32</v>
      </c>
      <c r="M204" s="35">
        <v>0.33</v>
      </c>
      <c r="N204" s="35">
        <f t="shared" si="56"/>
        <v>0.33</v>
      </c>
      <c r="O204" s="38">
        <v>11.046153846153846</v>
      </c>
      <c r="P204" s="38">
        <f t="shared" si="57"/>
        <v>11.046153846153846</v>
      </c>
      <c r="Q204" s="38">
        <v>1.3361692000000001</v>
      </c>
      <c r="R204" s="38">
        <v>3.0951638065522622</v>
      </c>
      <c r="S204" s="23">
        <v>1.23</v>
      </c>
      <c r="T204" s="23">
        <v>0.87</v>
      </c>
      <c r="U204" s="23">
        <v>10</v>
      </c>
      <c r="V204" s="23">
        <f t="shared" si="58"/>
        <v>10</v>
      </c>
      <c r="W204" s="23">
        <v>78</v>
      </c>
      <c r="X204" s="23">
        <f t="shared" si="59"/>
        <v>78</v>
      </c>
      <c r="Y204" s="23">
        <v>62</v>
      </c>
      <c r="Z204" s="23" t="str">
        <f>Code!$K$204</f>
        <v>EF 86</v>
      </c>
      <c r="AA204" s="23" t="str">
        <f>Code!$K$207</f>
        <v>EF 57</v>
      </c>
      <c r="AB204" s="23" t="str">
        <f>Code!$K$208</f>
        <v>EF 57</v>
      </c>
      <c r="AC204" s="23" t="str">
        <f>Code!$K$205</f>
        <v>EF 57</v>
      </c>
      <c r="AD204" s="23" t="s">
        <v>237</v>
      </c>
      <c r="AE204" s="23" t="s">
        <v>237</v>
      </c>
      <c r="AF204" s="23" t="s">
        <v>237</v>
      </c>
      <c r="AG204" s="39">
        <f t="shared" si="54"/>
        <v>7.1357303575703178E-4</v>
      </c>
      <c r="AH204" s="39">
        <f t="shared" si="60"/>
        <v>7.1357303575703178E-4</v>
      </c>
      <c r="AI204" s="18">
        <f t="shared" si="61"/>
        <v>3.32</v>
      </c>
      <c r="AJ204" s="41">
        <f>Code!$B$23</f>
        <v>0.15</v>
      </c>
      <c r="AK204" s="41">
        <f t="shared" si="62"/>
        <v>0.15</v>
      </c>
      <c r="AL204" s="110">
        <f t="shared" si="63"/>
        <v>11.046153846153846</v>
      </c>
      <c r="AM204" s="110">
        <f t="shared" si="64"/>
        <v>11.046153846153846</v>
      </c>
      <c r="AN204" s="110">
        <f t="shared" si="65"/>
        <v>1.3361692000000001</v>
      </c>
      <c r="AO204" s="110">
        <f t="shared" si="66"/>
        <v>3.0951638065522622</v>
      </c>
      <c r="AP204" s="18">
        <f>VLOOKUP(D204,Code!$B$92:$D$107,2,FALSE)</f>
        <v>0.32</v>
      </c>
      <c r="AQ204" s="18">
        <f>VLOOKUP(E204,Code!$B$92:$D$107,3,FALSE)</f>
        <v>0.25</v>
      </c>
      <c r="AR204" s="18">
        <f>Code!$C$132</f>
        <v>14</v>
      </c>
      <c r="AS204" s="18">
        <f t="shared" si="67"/>
        <v>14</v>
      </c>
      <c r="AT204" s="88">
        <f>Code!$C$189</f>
        <v>80</v>
      </c>
      <c r="AU204" s="88">
        <f t="shared" si="68"/>
        <v>80</v>
      </c>
      <c r="AV204" s="88">
        <f>Code!$C$198</f>
        <v>66</v>
      </c>
      <c r="AW204" s="18" t="str">
        <f>Code!$L$204</f>
        <v>EF 95</v>
      </c>
      <c r="AX204" s="64" t="str">
        <f>Code!$L$207</f>
        <v>EF 60</v>
      </c>
      <c r="AY204" s="64" t="str">
        <f>Code!$L$208</f>
        <v>EF 60</v>
      </c>
      <c r="AZ204" s="64" t="str">
        <f>Code!$L$205</f>
        <v>EF 62</v>
      </c>
      <c r="BA204" s="23" t="s">
        <v>237</v>
      </c>
      <c r="BB204" s="23" t="s">
        <v>237</v>
      </c>
      <c r="BC204" s="23" t="s">
        <v>237</v>
      </c>
      <c r="BD204" s="39">
        <f t="shared" si="69"/>
        <v>6.0653708039347702E-4</v>
      </c>
      <c r="BE204" s="39">
        <f t="shared" si="70"/>
        <v>4.9950112502992225E-4</v>
      </c>
      <c r="BF204" s="18">
        <f>Measures!$C$3</f>
        <v>8</v>
      </c>
      <c r="BG204" s="41">
        <f>Measures!$C$4</f>
        <v>0.1</v>
      </c>
      <c r="BH204" s="41">
        <v>0.06</v>
      </c>
      <c r="BI204" s="18">
        <f>VLOOKUP(D204,Measures!$B$6:$C$21,2,FALSE)</f>
        <v>30</v>
      </c>
      <c r="BJ204" s="18">
        <f>Measures!$C$22</f>
        <v>44</v>
      </c>
      <c r="BK204" s="18">
        <f>Measures!$C$23</f>
        <v>19</v>
      </c>
      <c r="BL204" s="18">
        <f>Measures!$C$24</f>
        <v>13</v>
      </c>
      <c r="BM204" s="18">
        <f>Measures!$C$26</f>
        <v>0.32</v>
      </c>
      <c r="BN204" s="18">
        <f>Measures!$D$26</f>
        <v>0.25</v>
      </c>
      <c r="BO204" s="18">
        <f>Measures!$C$27</f>
        <v>14</v>
      </c>
      <c r="BP204" s="18">
        <f>Measures!$C$28</f>
        <v>15</v>
      </c>
      <c r="BQ204" s="88">
        <f>Measures!$C$29</f>
        <v>92</v>
      </c>
      <c r="BR204" s="88">
        <f>Measures!$C$30</f>
        <v>95</v>
      </c>
      <c r="BS204" s="88">
        <f>Measures!$C$31</f>
        <v>70</v>
      </c>
      <c r="BT204" s="64" t="str">
        <f>Code!$M$204</f>
        <v>EF 200</v>
      </c>
      <c r="BU204" s="64" t="str">
        <f>Code!$M$207</f>
        <v>EF 67</v>
      </c>
      <c r="BV204" s="64" t="str">
        <f>Code!$M$208</f>
        <v>EF 70</v>
      </c>
      <c r="BW204" s="64" t="str">
        <f>Code!$M$205</f>
        <v>EF 82</v>
      </c>
      <c r="BX204" s="64" t="s">
        <v>363</v>
      </c>
      <c r="BY204" s="64" t="s">
        <v>239</v>
      </c>
      <c r="BZ204" s="64" t="s">
        <v>240</v>
      </c>
      <c r="CA204" s="64"/>
      <c r="CB204" s="64"/>
      <c r="CC204" s="64"/>
      <c r="CD204" s="64"/>
      <c r="CE204" s="64"/>
      <c r="CF204" s="64"/>
      <c r="CG204" s="64"/>
      <c r="CH204" s="64"/>
      <c r="CI204" s="64"/>
      <c r="CJ204" s="64"/>
      <c r="CK204" s="64"/>
      <c r="CL204" s="64"/>
      <c r="CM204" s="18"/>
      <c r="CN204" s="18"/>
    </row>
    <row r="205" spans="1:92" ht="14.4" x14ac:dyDescent="0.3">
      <c r="A205" s="19" t="s">
        <v>95</v>
      </c>
      <c r="B205" s="31" t="s">
        <v>85</v>
      </c>
      <c r="C205" s="19" t="s">
        <v>71</v>
      </c>
      <c r="D205" s="19">
        <v>4</v>
      </c>
      <c r="E205" s="19">
        <f>VLOOKUP(D205,Lists!$B$3:$C$18,2,FALSE)</f>
        <v>4</v>
      </c>
      <c r="F205" s="19">
        <v>1</v>
      </c>
      <c r="G205" s="19" t="s">
        <v>67</v>
      </c>
      <c r="H205" s="23">
        <v>1810</v>
      </c>
      <c r="I205" s="37">
        <v>0.11502100840336134</v>
      </c>
      <c r="J205" s="36">
        <v>5.1608452609801366E-4</v>
      </c>
      <c r="K205" s="36">
        <f t="shared" si="55"/>
        <v>5.1608452609801366E-4</v>
      </c>
      <c r="L205" s="23">
        <v>3.67</v>
      </c>
      <c r="M205" s="35">
        <v>0.26</v>
      </c>
      <c r="N205" s="35">
        <f t="shared" si="56"/>
        <v>0.26</v>
      </c>
      <c r="O205" s="38">
        <v>13.868421052631579</v>
      </c>
      <c r="P205" s="38">
        <f t="shared" si="57"/>
        <v>13.868421052631579</v>
      </c>
      <c r="Q205" s="38">
        <v>5.9551821</v>
      </c>
      <c r="R205" s="38">
        <v>10.254943899018233</v>
      </c>
      <c r="S205" s="23">
        <v>0.82</v>
      </c>
      <c r="T205" s="23">
        <v>0.79</v>
      </c>
      <c r="U205" s="23">
        <v>10</v>
      </c>
      <c r="V205" s="23">
        <f t="shared" si="58"/>
        <v>10</v>
      </c>
      <c r="W205" s="23">
        <v>78</v>
      </c>
      <c r="X205" s="23">
        <f t="shared" si="59"/>
        <v>78</v>
      </c>
      <c r="Y205" s="23">
        <v>62</v>
      </c>
      <c r="Z205" s="23" t="str">
        <f>Code!$K$204</f>
        <v>EF 86</v>
      </c>
      <c r="AA205" s="23" t="str">
        <f>Code!$K$207</f>
        <v>EF 57</v>
      </c>
      <c r="AB205" s="23" t="str">
        <f>Code!$K$208</f>
        <v>EF 57</v>
      </c>
      <c r="AC205" s="23" t="str">
        <f>Code!$K$205</f>
        <v>EF 57</v>
      </c>
      <c r="AD205" s="23" t="s">
        <v>237</v>
      </c>
      <c r="AE205" s="23" t="s">
        <v>237</v>
      </c>
      <c r="AF205" s="23" t="s">
        <v>237</v>
      </c>
      <c r="AG205" s="39">
        <f t="shared" si="54"/>
        <v>5.1608452609801366E-4</v>
      </c>
      <c r="AH205" s="39">
        <f t="shared" si="60"/>
        <v>5.1608452609801366E-4</v>
      </c>
      <c r="AI205" s="18">
        <f t="shared" si="61"/>
        <v>3.67</v>
      </c>
      <c r="AJ205" s="41">
        <f>Code!$B$23</f>
        <v>0.15</v>
      </c>
      <c r="AK205" s="41">
        <f t="shared" si="62"/>
        <v>0.15</v>
      </c>
      <c r="AL205" s="110">
        <f t="shared" si="63"/>
        <v>13.868421052631579</v>
      </c>
      <c r="AM205" s="110">
        <f t="shared" si="64"/>
        <v>13.868421052631579</v>
      </c>
      <c r="AN205" s="110">
        <f t="shared" si="65"/>
        <v>5.9551821</v>
      </c>
      <c r="AO205" s="110">
        <f t="shared" si="66"/>
        <v>10.254943899018233</v>
      </c>
      <c r="AP205" s="18">
        <f>VLOOKUP(D205,Code!$B$92:$D$107,2,FALSE)</f>
        <v>0.32</v>
      </c>
      <c r="AQ205" s="18">
        <f>VLOOKUP(E205,Code!$B$92:$D$107,3,FALSE)</f>
        <v>0.25</v>
      </c>
      <c r="AR205" s="18">
        <f>Code!$C$132</f>
        <v>14</v>
      </c>
      <c r="AS205" s="18">
        <f t="shared" si="67"/>
        <v>14</v>
      </c>
      <c r="AT205" s="88">
        <f>Code!$C$189</f>
        <v>80</v>
      </c>
      <c r="AU205" s="88">
        <f t="shared" si="68"/>
        <v>80</v>
      </c>
      <c r="AV205" s="88">
        <f>Code!$C$198</f>
        <v>66</v>
      </c>
      <c r="AW205" s="18" t="str">
        <f>Code!$L$204</f>
        <v>EF 95</v>
      </c>
      <c r="AX205" s="64" t="str">
        <f>Code!$L$207</f>
        <v>EF 60</v>
      </c>
      <c r="AY205" s="64" t="str">
        <f>Code!$L$208</f>
        <v>EF 60</v>
      </c>
      <c r="AZ205" s="64" t="str">
        <f>Code!$L$205</f>
        <v>EF 62</v>
      </c>
      <c r="BA205" s="23" t="s">
        <v>237</v>
      </c>
      <c r="BB205" s="23" t="s">
        <v>237</v>
      </c>
      <c r="BC205" s="23" t="s">
        <v>237</v>
      </c>
      <c r="BD205" s="39">
        <f t="shared" si="69"/>
        <v>4.3867184718331158E-4</v>
      </c>
      <c r="BE205" s="39">
        <f t="shared" si="70"/>
        <v>3.6125916826860955E-4</v>
      </c>
      <c r="BF205" s="18">
        <f>Measures!$C$3</f>
        <v>8</v>
      </c>
      <c r="BG205" s="41">
        <f>Measures!$C$4</f>
        <v>0.1</v>
      </c>
      <c r="BH205" s="41">
        <v>0.06</v>
      </c>
      <c r="BI205" s="18">
        <f>VLOOKUP(D205,Measures!$B$6:$C$21,2,FALSE)</f>
        <v>30</v>
      </c>
      <c r="BJ205" s="18">
        <f>Measures!$C$22</f>
        <v>44</v>
      </c>
      <c r="BK205" s="18">
        <f>Measures!$C$23</f>
        <v>19</v>
      </c>
      <c r="BL205" s="18">
        <f>Measures!$C$24</f>
        <v>13</v>
      </c>
      <c r="BM205" s="18">
        <f>Measures!$C$26</f>
        <v>0.32</v>
      </c>
      <c r="BN205" s="18">
        <f>Measures!$D$26</f>
        <v>0.25</v>
      </c>
      <c r="BO205" s="18">
        <f>Measures!$C$27</f>
        <v>14</v>
      </c>
      <c r="BP205" s="18">
        <f>Measures!$C$28</f>
        <v>15</v>
      </c>
      <c r="BQ205" s="88">
        <f>Measures!$C$29</f>
        <v>92</v>
      </c>
      <c r="BR205" s="88">
        <f>Measures!$C$30</f>
        <v>95</v>
      </c>
      <c r="BS205" s="88">
        <f>Measures!$C$31</f>
        <v>70</v>
      </c>
      <c r="BT205" s="64" t="str">
        <f>Code!$M$204</f>
        <v>EF 200</v>
      </c>
      <c r="BU205" s="64" t="str">
        <f>Code!$M$207</f>
        <v>EF 67</v>
      </c>
      <c r="BV205" s="64" t="str">
        <f>Code!$M$208</f>
        <v>EF 70</v>
      </c>
      <c r="BW205" s="64" t="str">
        <f>Code!$M$205</f>
        <v>EF 82</v>
      </c>
      <c r="BX205" s="64" t="s">
        <v>363</v>
      </c>
      <c r="BY205" s="64" t="s">
        <v>239</v>
      </c>
      <c r="BZ205" s="64" t="s">
        <v>240</v>
      </c>
      <c r="CA205" s="64"/>
      <c r="CB205" s="64"/>
      <c r="CC205" s="64"/>
      <c r="CD205" s="64"/>
      <c r="CE205" s="64"/>
      <c r="CF205" s="64"/>
      <c r="CG205" s="64"/>
      <c r="CH205" s="64"/>
      <c r="CI205" s="64"/>
      <c r="CJ205" s="64"/>
      <c r="CK205" s="64"/>
      <c r="CL205" s="64"/>
      <c r="CM205" s="18"/>
      <c r="CN205" s="18"/>
    </row>
    <row r="206" spans="1:92" ht="14.4" x14ac:dyDescent="0.3">
      <c r="A206" s="19" t="s">
        <v>95</v>
      </c>
      <c r="B206" s="31" t="s">
        <v>85</v>
      </c>
      <c r="C206" s="19" t="s">
        <v>71</v>
      </c>
      <c r="D206" s="19">
        <v>4</v>
      </c>
      <c r="E206" s="19">
        <f>VLOOKUP(D206,Lists!$B$3:$C$18,2,FALSE)</f>
        <v>4</v>
      </c>
      <c r="F206" s="19">
        <v>2</v>
      </c>
      <c r="G206" s="19" t="s">
        <v>67</v>
      </c>
      <c r="H206" s="23">
        <v>2400</v>
      </c>
      <c r="I206" s="37">
        <v>0.11502100840336134</v>
      </c>
      <c r="J206" s="36">
        <v>5.1608452609801366E-4</v>
      </c>
      <c r="K206" s="36">
        <f t="shared" si="55"/>
        <v>5.1608452609801366E-4</v>
      </c>
      <c r="L206" s="23">
        <v>3.67</v>
      </c>
      <c r="M206" s="35">
        <v>0.26</v>
      </c>
      <c r="N206" s="35">
        <f t="shared" si="56"/>
        <v>0.26</v>
      </c>
      <c r="O206" s="38">
        <v>13.868421052631579</v>
      </c>
      <c r="P206" s="38">
        <f t="shared" si="57"/>
        <v>13.868421052631579</v>
      </c>
      <c r="Q206" s="38">
        <v>5.9551821</v>
      </c>
      <c r="R206" s="38">
        <v>10.254943899018233</v>
      </c>
      <c r="S206" s="23">
        <v>0.82</v>
      </c>
      <c r="T206" s="23">
        <v>0.79</v>
      </c>
      <c r="U206" s="23">
        <v>10</v>
      </c>
      <c r="V206" s="23">
        <f t="shared" si="58"/>
        <v>10</v>
      </c>
      <c r="W206" s="23">
        <v>78</v>
      </c>
      <c r="X206" s="23">
        <f t="shared" si="59"/>
        <v>78</v>
      </c>
      <c r="Y206" s="23">
        <v>62</v>
      </c>
      <c r="Z206" s="23" t="str">
        <f>Code!$K$204</f>
        <v>EF 86</v>
      </c>
      <c r="AA206" s="23" t="str">
        <f>Code!$K$207</f>
        <v>EF 57</v>
      </c>
      <c r="AB206" s="23" t="str">
        <f>Code!$K$208</f>
        <v>EF 57</v>
      </c>
      <c r="AC206" s="23" t="str">
        <f>Code!$K$205</f>
        <v>EF 57</v>
      </c>
      <c r="AD206" s="23" t="s">
        <v>237</v>
      </c>
      <c r="AE206" s="23" t="s">
        <v>237</v>
      </c>
      <c r="AF206" s="23" t="s">
        <v>237</v>
      </c>
      <c r="AG206" s="39">
        <f t="shared" si="54"/>
        <v>5.1608452609801366E-4</v>
      </c>
      <c r="AH206" s="39">
        <f t="shared" si="60"/>
        <v>5.1608452609801366E-4</v>
      </c>
      <c r="AI206" s="18">
        <f t="shared" si="61"/>
        <v>3.67</v>
      </c>
      <c r="AJ206" s="41">
        <f>Code!$B$23</f>
        <v>0.15</v>
      </c>
      <c r="AK206" s="41">
        <f t="shared" si="62"/>
        <v>0.15</v>
      </c>
      <c r="AL206" s="110">
        <f t="shared" si="63"/>
        <v>13.868421052631579</v>
      </c>
      <c r="AM206" s="110">
        <f t="shared" si="64"/>
        <v>13.868421052631579</v>
      </c>
      <c r="AN206" s="110">
        <f t="shared" si="65"/>
        <v>5.9551821</v>
      </c>
      <c r="AO206" s="110">
        <f t="shared" si="66"/>
        <v>10.254943899018233</v>
      </c>
      <c r="AP206" s="18">
        <f>VLOOKUP(D206,Code!$B$92:$D$107,2,FALSE)</f>
        <v>0.32</v>
      </c>
      <c r="AQ206" s="18">
        <f>VLOOKUP(E206,Code!$B$92:$D$107,3,FALSE)</f>
        <v>0.25</v>
      </c>
      <c r="AR206" s="18">
        <f>Code!$C$132</f>
        <v>14</v>
      </c>
      <c r="AS206" s="18">
        <f t="shared" si="67"/>
        <v>14</v>
      </c>
      <c r="AT206" s="88">
        <f>Code!$C$189</f>
        <v>80</v>
      </c>
      <c r="AU206" s="88">
        <f t="shared" si="68"/>
        <v>80</v>
      </c>
      <c r="AV206" s="88">
        <f>Code!$C$198</f>
        <v>66</v>
      </c>
      <c r="AW206" s="18" t="str">
        <f>Code!$L$204</f>
        <v>EF 95</v>
      </c>
      <c r="AX206" s="64" t="str">
        <f>Code!$L$207</f>
        <v>EF 60</v>
      </c>
      <c r="AY206" s="64" t="str">
        <f>Code!$L$208</f>
        <v>EF 60</v>
      </c>
      <c r="AZ206" s="64" t="str">
        <f>Code!$L$205</f>
        <v>EF 62</v>
      </c>
      <c r="BA206" s="23" t="s">
        <v>237</v>
      </c>
      <c r="BB206" s="23" t="s">
        <v>237</v>
      </c>
      <c r="BC206" s="23" t="s">
        <v>237</v>
      </c>
      <c r="BD206" s="39">
        <f t="shared" si="69"/>
        <v>4.3867184718331158E-4</v>
      </c>
      <c r="BE206" s="39">
        <f t="shared" si="70"/>
        <v>3.6125916826860955E-4</v>
      </c>
      <c r="BF206" s="18">
        <f>Measures!$C$3</f>
        <v>8</v>
      </c>
      <c r="BG206" s="41">
        <f>Measures!$C$4</f>
        <v>0.1</v>
      </c>
      <c r="BH206" s="41">
        <v>0.06</v>
      </c>
      <c r="BI206" s="18">
        <f>VLOOKUP(D206,Measures!$B$6:$C$21,2,FALSE)</f>
        <v>30</v>
      </c>
      <c r="BJ206" s="18">
        <f>Measures!$C$22</f>
        <v>44</v>
      </c>
      <c r="BK206" s="18">
        <f>Measures!$C$23</f>
        <v>19</v>
      </c>
      <c r="BL206" s="18">
        <f>Measures!$C$24</f>
        <v>13</v>
      </c>
      <c r="BM206" s="18">
        <f>Measures!$C$26</f>
        <v>0.32</v>
      </c>
      <c r="BN206" s="18">
        <f>Measures!$D$26</f>
        <v>0.25</v>
      </c>
      <c r="BO206" s="18">
        <f>Measures!$C$27</f>
        <v>14</v>
      </c>
      <c r="BP206" s="18">
        <f>Measures!$C$28</f>
        <v>15</v>
      </c>
      <c r="BQ206" s="88">
        <f>Measures!$C$29</f>
        <v>92</v>
      </c>
      <c r="BR206" s="88">
        <f>Measures!$C$30</f>
        <v>95</v>
      </c>
      <c r="BS206" s="88">
        <f>Measures!$C$31</f>
        <v>70</v>
      </c>
      <c r="BT206" s="64" t="str">
        <f>Code!$M$204</f>
        <v>EF 200</v>
      </c>
      <c r="BU206" s="64" t="str">
        <f>Code!$M$207</f>
        <v>EF 67</v>
      </c>
      <c r="BV206" s="64" t="str">
        <f>Code!$M$208</f>
        <v>EF 70</v>
      </c>
      <c r="BW206" s="64" t="str">
        <f>Code!$M$205</f>
        <v>EF 82</v>
      </c>
      <c r="BX206" s="64" t="s">
        <v>363</v>
      </c>
      <c r="BY206" s="64" t="s">
        <v>239</v>
      </c>
      <c r="BZ206" s="64" t="s">
        <v>240</v>
      </c>
      <c r="CA206" s="64"/>
      <c r="CB206" s="64"/>
      <c r="CC206" s="64"/>
      <c r="CD206" s="64"/>
      <c r="CE206" s="64"/>
      <c r="CF206" s="64"/>
      <c r="CG206" s="64"/>
      <c r="CH206" s="64"/>
      <c r="CI206" s="64"/>
      <c r="CJ206" s="64"/>
      <c r="CK206" s="64"/>
      <c r="CL206" s="64"/>
      <c r="CM206" s="18"/>
      <c r="CN206" s="18"/>
    </row>
    <row r="207" spans="1:92" ht="14.4" x14ac:dyDescent="0.3">
      <c r="A207" s="19" t="s">
        <v>22</v>
      </c>
      <c r="B207" s="31" t="s">
        <v>85</v>
      </c>
      <c r="C207" s="19" t="s">
        <v>71</v>
      </c>
      <c r="D207" s="19">
        <v>4</v>
      </c>
      <c r="E207" s="19">
        <f>VLOOKUP(D207,Lists!$B$3:$C$18,2,FALSE)</f>
        <v>4</v>
      </c>
      <c r="F207" s="19">
        <v>1</v>
      </c>
      <c r="G207" s="19" t="s">
        <v>67</v>
      </c>
      <c r="H207" s="23">
        <v>1810</v>
      </c>
      <c r="I207" s="37">
        <v>0.11502100840336134</v>
      </c>
      <c r="J207" s="36">
        <v>5.1608452609801366E-4</v>
      </c>
      <c r="K207" s="36">
        <f t="shared" si="55"/>
        <v>5.1608452609801366E-4</v>
      </c>
      <c r="L207" s="23">
        <v>3.67</v>
      </c>
      <c r="M207" s="35">
        <v>0.26</v>
      </c>
      <c r="N207" s="35">
        <f t="shared" si="56"/>
        <v>0.26</v>
      </c>
      <c r="O207" s="38">
        <v>13.868421052631579</v>
      </c>
      <c r="P207" s="38">
        <f t="shared" si="57"/>
        <v>13.868421052631579</v>
      </c>
      <c r="Q207" s="38">
        <v>5.9551821</v>
      </c>
      <c r="R207" s="38">
        <v>10.254943899018233</v>
      </c>
      <c r="S207" s="23">
        <v>0.82</v>
      </c>
      <c r="T207" s="23">
        <v>0.79</v>
      </c>
      <c r="U207" s="23">
        <v>10</v>
      </c>
      <c r="V207" s="23">
        <f t="shared" si="58"/>
        <v>10</v>
      </c>
      <c r="W207" s="23">
        <v>78</v>
      </c>
      <c r="X207" s="23">
        <f t="shared" si="59"/>
        <v>78</v>
      </c>
      <c r="Y207" s="23">
        <v>62</v>
      </c>
      <c r="Z207" s="23" t="str">
        <f>Code!$K$204</f>
        <v>EF 86</v>
      </c>
      <c r="AA207" s="23" t="str">
        <f>Code!$K$207</f>
        <v>EF 57</v>
      </c>
      <c r="AB207" s="23" t="str">
        <f>Code!$K$208</f>
        <v>EF 57</v>
      </c>
      <c r="AC207" s="23" t="str">
        <f>Code!$K$205</f>
        <v>EF 57</v>
      </c>
      <c r="AD207" s="23" t="s">
        <v>237</v>
      </c>
      <c r="AE207" s="23" t="s">
        <v>237</v>
      </c>
      <c r="AF207" s="23" t="s">
        <v>237</v>
      </c>
      <c r="AG207" s="39">
        <f t="shared" si="54"/>
        <v>5.1608452609801366E-4</v>
      </c>
      <c r="AH207" s="39">
        <f t="shared" si="60"/>
        <v>5.1608452609801366E-4</v>
      </c>
      <c r="AI207" s="18">
        <f t="shared" si="61"/>
        <v>3.67</v>
      </c>
      <c r="AJ207" s="41">
        <f>Code!$B$23</f>
        <v>0.15</v>
      </c>
      <c r="AK207" s="41">
        <f t="shared" si="62"/>
        <v>0.15</v>
      </c>
      <c r="AL207" s="110">
        <f t="shared" si="63"/>
        <v>13.868421052631579</v>
      </c>
      <c r="AM207" s="110">
        <f t="shared" si="64"/>
        <v>13.868421052631579</v>
      </c>
      <c r="AN207" s="110">
        <f t="shared" si="65"/>
        <v>5.9551821</v>
      </c>
      <c r="AO207" s="110">
        <f t="shared" si="66"/>
        <v>10.254943899018233</v>
      </c>
      <c r="AP207" s="18">
        <f>VLOOKUP(D207,Code!$B$92:$D$107,2,FALSE)</f>
        <v>0.32</v>
      </c>
      <c r="AQ207" s="18">
        <f>VLOOKUP(E207,Code!$B$92:$D$107,3,FALSE)</f>
        <v>0.25</v>
      </c>
      <c r="AR207" s="18">
        <f>Code!$C$132</f>
        <v>14</v>
      </c>
      <c r="AS207" s="18">
        <f t="shared" si="67"/>
        <v>14</v>
      </c>
      <c r="AT207" s="88">
        <f>Code!$C$189</f>
        <v>80</v>
      </c>
      <c r="AU207" s="88">
        <f t="shared" si="68"/>
        <v>80</v>
      </c>
      <c r="AV207" s="88">
        <f>Code!$C$198</f>
        <v>66</v>
      </c>
      <c r="AW207" s="18" t="str">
        <f>Code!$L$204</f>
        <v>EF 95</v>
      </c>
      <c r="AX207" s="64" t="str">
        <f>Code!$L$207</f>
        <v>EF 60</v>
      </c>
      <c r="AY207" s="64" t="str">
        <f>Code!$L$208</f>
        <v>EF 60</v>
      </c>
      <c r="AZ207" s="64" t="str">
        <f>Code!$L$205</f>
        <v>EF 62</v>
      </c>
      <c r="BA207" s="23" t="s">
        <v>237</v>
      </c>
      <c r="BB207" s="23" t="s">
        <v>237</v>
      </c>
      <c r="BC207" s="23" t="s">
        <v>237</v>
      </c>
      <c r="BD207" s="39">
        <f t="shared" si="69"/>
        <v>4.3867184718331158E-4</v>
      </c>
      <c r="BE207" s="39">
        <f t="shared" si="70"/>
        <v>3.6125916826860955E-4</v>
      </c>
      <c r="BF207" s="18">
        <f>Measures!$C$3</f>
        <v>8</v>
      </c>
      <c r="BG207" s="41">
        <f>Measures!$C$4</f>
        <v>0.1</v>
      </c>
      <c r="BH207" s="41">
        <v>0.06</v>
      </c>
      <c r="BI207" s="18">
        <f>VLOOKUP(D207,Measures!$B$6:$C$21,2,FALSE)</f>
        <v>30</v>
      </c>
      <c r="BJ207" s="18">
        <f>Measures!$C$22</f>
        <v>44</v>
      </c>
      <c r="BK207" s="18">
        <f>Measures!$C$23</f>
        <v>19</v>
      </c>
      <c r="BL207" s="18">
        <f>Measures!$C$24</f>
        <v>13</v>
      </c>
      <c r="BM207" s="18">
        <f>Measures!$C$26</f>
        <v>0.32</v>
      </c>
      <c r="BN207" s="18">
        <f>Measures!$D$26</f>
        <v>0.25</v>
      </c>
      <c r="BO207" s="18">
        <f>Measures!$C$27</f>
        <v>14</v>
      </c>
      <c r="BP207" s="18">
        <f>Measures!$C$28</f>
        <v>15</v>
      </c>
      <c r="BQ207" s="88">
        <f>Measures!$C$29</f>
        <v>92</v>
      </c>
      <c r="BR207" s="88">
        <f>Measures!$C$30</f>
        <v>95</v>
      </c>
      <c r="BS207" s="88">
        <f>Measures!$C$31</f>
        <v>70</v>
      </c>
      <c r="BT207" s="64" t="str">
        <f>Code!$M$204</f>
        <v>EF 200</v>
      </c>
      <c r="BU207" s="64" t="str">
        <f>Code!$M$207</f>
        <v>EF 67</v>
      </c>
      <c r="BV207" s="64" t="str">
        <f>Code!$M$208</f>
        <v>EF 70</v>
      </c>
      <c r="BW207" s="64" t="str">
        <f>Code!$M$205</f>
        <v>EF 82</v>
      </c>
      <c r="BX207" s="64" t="s">
        <v>363</v>
      </c>
      <c r="BY207" s="64" t="s">
        <v>239</v>
      </c>
      <c r="BZ207" s="64" t="s">
        <v>240</v>
      </c>
      <c r="CA207" s="64"/>
      <c r="CB207" s="64"/>
      <c r="CC207" s="64"/>
      <c r="CD207" s="64"/>
      <c r="CE207" s="64"/>
      <c r="CF207" s="64"/>
      <c r="CG207" s="64"/>
      <c r="CH207" s="64"/>
      <c r="CI207" s="64"/>
      <c r="CJ207" s="64"/>
      <c r="CK207" s="64"/>
      <c r="CL207" s="64"/>
      <c r="CM207" s="18"/>
      <c r="CN207" s="18"/>
    </row>
    <row r="208" spans="1:92" ht="14.4" x14ac:dyDescent="0.3">
      <c r="A208" s="19" t="s">
        <v>22</v>
      </c>
      <c r="B208" s="31" t="s">
        <v>85</v>
      </c>
      <c r="C208" s="19" t="s">
        <v>71</v>
      </c>
      <c r="D208" s="19">
        <v>4</v>
      </c>
      <c r="E208" s="19">
        <f>VLOOKUP(D208,Lists!$B$3:$C$18,2,FALSE)</f>
        <v>4</v>
      </c>
      <c r="F208" s="19">
        <v>2</v>
      </c>
      <c r="G208" s="19" t="s">
        <v>67</v>
      </c>
      <c r="H208" s="23">
        <v>2400</v>
      </c>
      <c r="I208" s="37">
        <v>0.11502100840336134</v>
      </c>
      <c r="J208" s="36">
        <v>5.1608452609801366E-4</v>
      </c>
      <c r="K208" s="36">
        <f t="shared" si="55"/>
        <v>5.1608452609801366E-4</v>
      </c>
      <c r="L208" s="23">
        <v>3.67</v>
      </c>
      <c r="M208" s="35">
        <v>0.26</v>
      </c>
      <c r="N208" s="35">
        <f t="shared" si="56"/>
        <v>0.26</v>
      </c>
      <c r="O208" s="38">
        <v>13.868421052631579</v>
      </c>
      <c r="P208" s="38">
        <f t="shared" si="57"/>
        <v>13.868421052631579</v>
      </c>
      <c r="Q208" s="38">
        <v>5.9551821</v>
      </c>
      <c r="R208" s="38">
        <v>10.254943899018233</v>
      </c>
      <c r="S208" s="23">
        <v>0.82</v>
      </c>
      <c r="T208" s="23">
        <v>0.79</v>
      </c>
      <c r="U208" s="23">
        <v>10</v>
      </c>
      <c r="V208" s="23">
        <f t="shared" si="58"/>
        <v>10</v>
      </c>
      <c r="W208" s="23">
        <v>78</v>
      </c>
      <c r="X208" s="23">
        <f t="shared" si="59"/>
        <v>78</v>
      </c>
      <c r="Y208" s="23">
        <v>62</v>
      </c>
      <c r="Z208" s="23" t="str">
        <f>Code!$K$204</f>
        <v>EF 86</v>
      </c>
      <c r="AA208" s="23" t="str">
        <f>Code!$K$207</f>
        <v>EF 57</v>
      </c>
      <c r="AB208" s="23" t="str">
        <f>Code!$K$208</f>
        <v>EF 57</v>
      </c>
      <c r="AC208" s="23" t="str">
        <f>Code!$K$205</f>
        <v>EF 57</v>
      </c>
      <c r="AD208" s="23" t="s">
        <v>237</v>
      </c>
      <c r="AE208" s="23" t="s">
        <v>237</v>
      </c>
      <c r="AF208" s="23" t="s">
        <v>237</v>
      </c>
      <c r="AG208" s="39">
        <f t="shared" si="54"/>
        <v>5.1608452609801366E-4</v>
      </c>
      <c r="AH208" s="39">
        <f t="shared" si="60"/>
        <v>5.1608452609801366E-4</v>
      </c>
      <c r="AI208" s="18">
        <f t="shared" si="61"/>
        <v>3.67</v>
      </c>
      <c r="AJ208" s="41">
        <f>Code!$B$23</f>
        <v>0.15</v>
      </c>
      <c r="AK208" s="41">
        <f t="shared" si="62"/>
        <v>0.15</v>
      </c>
      <c r="AL208" s="110">
        <f t="shared" si="63"/>
        <v>13.868421052631579</v>
      </c>
      <c r="AM208" s="110">
        <f t="shared" si="64"/>
        <v>13.868421052631579</v>
      </c>
      <c r="AN208" s="110">
        <f t="shared" si="65"/>
        <v>5.9551821</v>
      </c>
      <c r="AO208" s="110">
        <f t="shared" si="66"/>
        <v>10.254943899018233</v>
      </c>
      <c r="AP208" s="18">
        <f>VLOOKUP(D208,Code!$B$92:$D$107,2,FALSE)</f>
        <v>0.32</v>
      </c>
      <c r="AQ208" s="18">
        <f>VLOOKUP(E208,Code!$B$92:$D$107,3,FALSE)</f>
        <v>0.25</v>
      </c>
      <c r="AR208" s="18">
        <f>Code!$C$132</f>
        <v>14</v>
      </c>
      <c r="AS208" s="18">
        <f t="shared" si="67"/>
        <v>14</v>
      </c>
      <c r="AT208" s="88">
        <f>Code!$C$189</f>
        <v>80</v>
      </c>
      <c r="AU208" s="88">
        <f t="shared" si="68"/>
        <v>80</v>
      </c>
      <c r="AV208" s="88">
        <f>Code!$C$198</f>
        <v>66</v>
      </c>
      <c r="AW208" s="18" t="str">
        <f>Code!$L$204</f>
        <v>EF 95</v>
      </c>
      <c r="AX208" s="64" t="str">
        <f>Code!$L$207</f>
        <v>EF 60</v>
      </c>
      <c r="AY208" s="64" t="str">
        <f>Code!$L$208</f>
        <v>EF 60</v>
      </c>
      <c r="AZ208" s="64" t="str">
        <f>Code!$L$205</f>
        <v>EF 62</v>
      </c>
      <c r="BA208" s="23" t="s">
        <v>237</v>
      </c>
      <c r="BB208" s="23" t="s">
        <v>237</v>
      </c>
      <c r="BC208" s="23" t="s">
        <v>237</v>
      </c>
      <c r="BD208" s="39">
        <f t="shared" si="69"/>
        <v>4.3867184718331158E-4</v>
      </c>
      <c r="BE208" s="39">
        <f t="shared" si="70"/>
        <v>3.6125916826860955E-4</v>
      </c>
      <c r="BF208" s="18">
        <f>Measures!$C$3</f>
        <v>8</v>
      </c>
      <c r="BG208" s="41">
        <f>Measures!$C$4</f>
        <v>0.1</v>
      </c>
      <c r="BH208" s="41">
        <v>0.06</v>
      </c>
      <c r="BI208" s="18">
        <f>VLOOKUP(D208,Measures!$B$6:$C$21,2,FALSE)</f>
        <v>30</v>
      </c>
      <c r="BJ208" s="18">
        <f>Measures!$C$22</f>
        <v>44</v>
      </c>
      <c r="BK208" s="18">
        <f>Measures!$C$23</f>
        <v>19</v>
      </c>
      <c r="BL208" s="18">
        <f>Measures!$C$24</f>
        <v>13</v>
      </c>
      <c r="BM208" s="18">
        <f>Measures!$C$26</f>
        <v>0.32</v>
      </c>
      <c r="BN208" s="18">
        <f>Measures!$D$26</f>
        <v>0.25</v>
      </c>
      <c r="BO208" s="18">
        <f>Measures!$C$27</f>
        <v>14</v>
      </c>
      <c r="BP208" s="18">
        <f>Measures!$C$28</f>
        <v>15</v>
      </c>
      <c r="BQ208" s="88">
        <f>Measures!$C$29</f>
        <v>92</v>
      </c>
      <c r="BR208" s="88">
        <f>Measures!$C$30</f>
        <v>95</v>
      </c>
      <c r="BS208" s="88">
        <f>Measures!$C$31</f>
        <v>70</v>
      </c>
      <c r="BT208" s="64" t="str">
        <f>Code!$M$204</f>
        <v>EF 200</v>
      </c>
      <c r="BU208" s="64" t="str">
        <f>Code!$M$207</f>
        <v>EF 67</v>
      </c>
      <c r="BV208" s="64" t="str">
        <f>Code!$M$208</f>
        <v>EF 70</v>
      </c>
      <c r="BW208" s="64" t="str">
        <f>Code!$M$205</f>
        <v>EF 82</v>
      </c>
      <c r="BX208" s="64" t="s">
        <v>363</v>
      </c>
      <c r="BY208" s="64" t="s">
        <v>239</v>
      </c>
      <c r="BZ208" s="64" t="s">
        <v>240</v>
      </c>
      <c r="CA208" s="64"/>
      <c r="CB208" s="64"/>
      <c r="CC208" s="64"/>
      <c r="CD208" s="64"/>
      <c r="CE208" s="64"/>
      <c r="CF208" s="64"/>
      <c r="CG208" s="64"/>
      <c r="CH208" s="64"/>
      <c r="CI208" s="64"/>
      <c r="CJ208" s="64"/>
      <c r="CK208" s="64"/>
      <c r="CL208" s="64"/>
      <c r="CM208" s="18"/>
      <c r="CN208" s="18"/>
    </row>
    <row r="209" spans="1:92" ht="14.4" x14ac:dyDescent="0.3">
      <c r="A209" s="19" t="s">
        <v>95</v>
      </c>
      <c r="B209" s="31" t="s">
        <v>85</v>
      </c>
      <c r="C209" s="19" t="s">
        <v>87</v>
      </c>
      <c r="D209" s="19">
        <v>4</v>
      </c>
      <c r="E209" s="19">
        <f>VLOOKUP(D209,Lists!$B$3:$C$18,2,FALSE)</f>
        <v>4</v>
      </c>
      <c r="F209" s="19">
        <v>1</v>
      </c>
      <c r="G209" s="19" t="s">
        <v>67</v>
      </c>
      <c r="H209" s="23">
        <v>1810</v>
      </c>
      <c r="I209" s="37">
        <v>0.11502100840336134</v>
      </c>
      <c r="J209" s="36">
        <v>5.1608452609801366E-4</v>
      </c>
      <c r="K209" s="36">
        <f t="shared" si="55"/>
        <v>5.1608452609801366E-4</v>
      </c>
      <c r="L209" s="23">
        <v>3.67</v>
      </c>
      <c r="M209" s="35">
        <v>0.26</v>
      </c>
      <c r="N209" s="35">
        <f t="shared" si="56"/>
        <v>0.26</v>
      </c>
      <c r="O209" s="38">
        <v>13.868421052631579</v>
      </c>
      <c r="P209" s="38">
        <f t="shared" si="57"/>
        <v>13.868421052631579</v>
      </c>
      <c r="Q209" s="38">
        <v>5.9551821</v>
      </c>
      <c r="R209" s="38">
        <v>10.254943899018233</v>
      </c>
      <c r="S209" s="23">
        <v>0.82</v>
      </c>
      <c r="T209" s="23">
        <v>0.79</v>
      </c>
      <c r="U209" s="23">
        <v>10</v>
      </c>
      <c r="V209" s="23">
        <f t="shared" si="58"/>
        <v>10</v>
      </c>
      <c r="W209" s="23">
        <v>78</v>
      </c>
      <c r="X209" s="23">
        <f t="shared" si="59"/>
        <v>78</v>
      </c>
      <c r="Y209" s="23">
        <v>62</v>
      </c>
      <c r="Z209" s="23" t="str">
        <f>Code!$K$204</f>
        <v>EF 86</v>
      </c>
      <c r="AA209" s="23" t="str">
        <f>Code!$K$207</f>
        <v>EF 57</v>
      </c>
      <c r="AB209" s="23" t="str">
        <f>Code!$K$208</f>
        <v>EF 57</v>
      </c>
      <c r="AC209" s="23" t="str">
        <f>Code!$K$205</f>
        <v>EF 57</v>
      </c>
      <c r="AD209" s="23" t="s">
        <v>237</v>
      </c>
      <c r="AE209" s="23" t="s">
        <v>237</v>
      </c>
      <c r="AF209" s="23" t="s">
        <v>237</v>
      </c>
      <c r="AG209" s="39">
        <f t="shared" si="54"/>
        <v>5.1608452609801366E-4</v>
      </c>
      <c r="AH209" s="39">
        <f t="shared" si="60"/>
        <v>5.1608452609801366E-4</v>
      </c>
      <c r="AI209" s="18">
        <f t="shared" si="61"/>
        <v>3.67</v>
      </c>
      <c r="AJ209" s="41">
        <f>Code!$B$23</f>
        <v>0.15</v>
      </c>
      <c r="AK209" s="41">
        <f t="shared" si="62"/>
        <v>0.15</v>
      </c>
      <c r="AL209" s="110">
        <f t="shared" si="63"/>
        <v>13.868421052631579</v>
      </c>
      <c r="AM209" s="110">
        <f t="shared" si="64"/>
        <v>13.868421052631579</v>
      </c>
      <c r="AN209" s="110">
        <f t="shared" si="65"/>
        <v>5.9551821</v>
      </c>
      <c r="AO209" s="110">
        <f t="shared" si="66"/>
        <v>10.254943899018233</v>
      </c>
      <c r="AP209" s="18">
        <f>VLOOKUP(D209,Code!$B$92:$D$107,2,FALSE)</f>
        <v>0.32</v>
      </c>
      <c r="AQ209" s="18">
        <f>VLOOKUP(E209,Code!$B$92:$D$107,3,FALSE)</f>
        <v>0.25</v>
      </c>
      <c r="AR209" s="18">
        <f>Code!$C$132</f>
        <v>14</v>
      </c>
      <c r="AS209" s="18">
        <f t="shared" si="67"/>
        <v>14</v>
      </c>
      <c r="AT209" s="88">
        <f>Code!$C$189</f>
        <v>80</v>
      </c>
      <c r="AU209" s="88">
        <f t="shared" si="68"/>
        <v>80</v>
      </c>
      <c r="AV209" s="88">
        <f>Code!$C$198</f>
        <v>66</v>
      </c>
      <c r="AW209" s="18" t="str">
        <f>Code!$L$204</f>
        <v>EF 95</v>
      </c>
      <c r="AX209" s="64" t="str">
        <f>Code!$L$207</f>
        <v>EF 60</v>
      </c>
      <c r="AY209" s="64" t="str">
        <f>Code!$L$208</f>
        <v>EF 60</v>
      </c>
      <c r="AZ209" s="64" t="str">
        <f>Code!$L$205</f>
        <v>EF 62</v>
      </c>
      <c r="BA209" s="23" t="s">
        <v>237</v>
      </c>
      <c r="BB209" s="23" t="s">
        <v>237</v>
      </c>
      <c r="BC209" s="23" t="s">
        <v>237</v>
      </c>
      <c r="BD209" s="39">
        <f t="shared" si="69"/>
        <v>4.3867184718331158E-4</v>
      </c>
      <c r="BE209" s="39">
        <f t="shared" si="70"/>
        <v>3.6125916826860955E-4</v>
      </c>
      <c r="BF209" s="18">
        <f>Measures!$C$3</f>
        <v>8</v>
      </c>
      <c r="BG209" s="41">
        <f>Measures!$C$4</f>
        <v>0.1</v>
      </c>
      <c r="BH209" s="41">
        <v>0.06</v>
      </c>
      <c r="BI209" s="18">
        <f>VLOOKUP(D209,Measures!$B$6:$C$21,2,FALSE)</f>
        <v>30</v>
      </c>
      <c r="BJ209" s="18">
        <f>Measures!$C$22</f>
        <v>44</v>
      </c>
      <c r="BK209" s="18">
        <f>Measures!$C$23</f>
        <v>19</v>
      </c>
      <c r="BL209" s="18">
        <f>Measures!$C$24</f>
        <v>13</v>
      </c>
      <c r="BM209" s="18">
        <f>Measures!$C$26</f>
        <v>0.32</v>
      </c>
      <c r="BN209" s="18">
        <f>Measures!$D$26</f>
        <v>0.25</v>
      </c>
      <c r="BO209" s="18">
        <f>Measures!$C$27</f>
        <v>14</v>
      </c>
      <c r="BP209" s="18">
        <f>Measures!$C$28</f>
        <v>15</v>
      </c>
      <c r="BQ209" s="88">
        <f>Measures!$C$29</f>
        <v>92</v>
      </c>
      <c r="BR209" s="88">
        <f>Measures!$C$30</f>
        <v>95</v>
      </c>
      <c r="BS209" s="88">
        <f>Measures!$C$31</f>
        <v>70</v>
      </c>
      <c r="BT209" s="64" t="str">
        <f>Code!$M$204</f>
        <v>EF 200</v>
      </c>
      <c r="BU209" s="64" t="str">
        <f>Code!$M$207</f>
        <v>EF 67</v>
      </c>
      <c r="BV209" s="64" t="str">
        <f>Code!$M$208</f>
        <v>EF 70</v>
      </c>
      <c r="BW209" s="64" t="str">
        <f>Code!$M$205</f>
        <v>EF 82</v>
      </c>
      <c r="BX209" s="64" t="s">
        <v>363</v>
      </c>
      <c r="BY209" s="64" t="s">
        <v>239</v>
      </c>
      <c r="BZ209" s="64" t="s">
        <v>240</v>
      </c>
      <c r="CA209" s="64"/>
      <c r="CB209" s="64"/>
      <c r="CC209" s="64"/>
      <c r="CD209" s="64"/>
      <c r="CE209" s="64"/>
      <c r="CF209" s="64"/>
      <c r="CG209" s="64"/>
      <c r="CH209" s="64"/>
      <c r="CI209" s="64"/>
      <c r="CJ209" s="64"/>
      <c r="CK209" s="64"/>
      <c r="CL209" s="64"/>
      <c r="CM209" s="18"/>
      <c r="CN209" s="18"/>
    </row>
    <row r="210" spans="1:92" ht="14.4" x14ac:dyDescent="0.3">
      <c r="A210" s="19" t="s">
        <v>95</v>
      </c>
      <c r="B210" s="31" t="s">
        <v>85</v>
      </c>
      <c r="C210" s="19" t="s">
        <v>87</v>
      </c>
      <c r="D210" s="19">
        <v>4</v>
      </c>
      <c r="E210" s="19">
        <f>VLOOKUP(D210,Lists!$B$3:$C$18,2,FALSE)</f>
        <v>4</v>
      </c>
      <c r="F210" s="19">
        <v>2</v>
      </c>
      <c r="G210" s="19" t="s">
        <v>67</v>
      </c>
      <c r="H210" s="23">
        <v>2400</v>
      </c>
      <c r="I210" s="37">
        <v>0.11502100840336134</v>
      </c>
      <c r="J210" s="36">
        <v>5.1608452609801366E-4</v>
      </c>
      <c r="K210" s="36">
        <f t="shared" si="55"/>
        <v>5.1608452609801366E-4</v>
      </c>
      <c r="L210" s="23">
        <v>3.67</v>
      </c>
      <c r="M210" s="35">
        <v>0.26</v>
      </c>
      <c r="N210" s="35">
        <f t="shared" si="56"/>
        <v>0.26</v>
      </c>
      <c r="O210" s="38">
        <v>13.868421052631579</v>
      </c>
      <c r="P210" s="38">
        <f t="shared" si="57"/>
        <v>13.868421052631579</v>
      </c>
      <c r="Q210" s="38">
        <v>5.9551821</v>
      </c>
      <c r="R210" s="38">
        <v>10.254943899018233</v>
      </c>
      <c r="S210" s="23">
        <v>0.82</v>
      </c>
      <c r="T210" s="23">
        <v>0.79</v>
      </c>
      <c r="U210" s="23">
        <v>10</v>
      </c>
      <c r="V210" s="23">
        <f t="shared" si="58"/>
        <v>10</v>
      </c>
      <c r="W210" s="23">
        <v>78</v>
      </c>
      <c r="X210" s="23">
        <f t="shared" si="59"/>
        <v>78</v>
      </c>
      <c r="Y210" s="23">
        <v>62</v>
      </c>
      <c r="Z210" s="23" t="str">
        <f>Code!$K$204</f>
        <v>EF 86</v>
      </c>
      <c r="AA210" s="23" t="str">
        <f>Code!$K$207</f>
        <v>EF 57</v>
      </c>
      <c r="AB210" s="23" t="str">
        <f>Code!$K$208</f>
        <v>EF 57</v>
      </c>
      <c r="AC210" s="23" t="str">
        <f>Code!$K$205</f>
        <v>EF 57</v>
      </c>
      <c r="AD210" s="23" t="s">
        <v>237</v>
      </c>
      <c r="AE210" s="23" t="s">
        <v>237</v>
      </c>
      <c r="AF210" s="23" t="s">
        <v>237</v>
      </c>
      <c r="AG210" s="39">
        <f t="shared" si="54"/>
        <v>5.1608452609801366E-4</v>
      </c>
      <c r="AH210" s="39">
        <f t="shared" si="60"/>
        <v>5.1608452609801366E-4</v>
      </c>
      <c r="AI210" s="18">
        <f t="shared" si="61"/>
        <v>3.67</v>
      </c>
      <c r="AJ210" s="41">
        <f>Code!$B$23</f>
        <v>0.15</v>
      </c>
      <c r="AK210" s="41">
        <f t="shared" si="62"/>
        <v>0.15</v>
      </c>
      <c r="AL210" s="110">
        <f t="shared" si="63"/>
        <v>13.868421052631579</v>
      </c>
      <c r="AM210" s="110">
        <f t="shared" si="64"/>
        <v>13.868421052631579</v>
      </c>
      <c r="AN210" s="110">
        <f t="shared" si="65"/>
        <v>5.9551821</v>
      </c>
      <c r="AO210" s="110">
        <f t="shared" si="66"/>
        <v>10.254943899018233</v>
      </c>
      <c r="AP210" s="18">
        <f>VLOOKUP(D210,Code!$B$92:$D$107,2,FALSE)</f>
        <v>0.32</v>
      </c>
      <c r="AQ210" s="18">
        <f>VLOOKUP(E210,Code!$B$92:$D$107,3,FALSE)</f>
        <v>0.25</v>
      </c>
      <c r="AR210" s="18">
        <f>Code!$C$132</f>
        <v>14</v>
      </c>
      <c r="AS210" s="18">
        <f t="shared" si="67"/>
        <v>14</v>
      </c>
      <c r="AT210" s="88">
        <f>Code!$C$189</f>
        <v>80</v>
      </c>
      <c r="AU210" s="88">
        <f t="shared" si="68"/>
        <v>80</v>
      </c>
      <c r="AV210" s="88">
        <f>Code!$C$198</f>
        <v>66</v>
      </c>
      <c r="AW210" s="18" t="str">
        <f>Code!$L$204</f>
        <v>EF 95</v>
      </c>
      <c r="AX210" s="64" t="str">
        <f>Code!$L$207</f>
        <v>EF 60</v>
      </c>
      <c r="AY210" s="64" t="str">
        <f>Code!$L$208</f>
        <v>EF 60</v>
      </c>
      <c r="AZ210" s="64" t="str">
        <f>Code!$L$205</f>
        <v>EF 62</v>
      </c>
      <c r="BA210" s="23" t="s">
        <v>237</v>
      </c>
      <c r="BB210" s="23" t="s">
        <v>237</v>
      </c>
      <c r="BC210" s="23" t="s">
        <v>237</v>
      </c>
      <c r="BD210" s="39">
        <f t="shared" si="69"/>
        <v>4.3867184718331158E-4</v>
      </c>
      <c r="BE210" s="39">
        <f t="shared" si="70"/>
        <v>3.6125916826860955E-4</v>
      </c>
      <c r="BF210" s="18">
        <f>Measures!$C$3</f>
        <v>8</v>
      </c>
      <c r="BG210" s="41">
        <f>Measures!$C$4</f>
        <v>0.1</v>
      </c>
      <c r="BH210" s="41">
        <v>0.06</v>
      </c>
      <c r="BI210" s="18">
        <f>VLOOKUP(D210,Measures!$B$6:$C$21,2,FALSE)</f>
        <v>30</v>
      </c>
      <c r="BJ210" s="18">
        <f>Measures!$C$22</f>
        <v>44</v>
      </c>
      <c r="BK210" s="18">
        <f>Measures!$C$23</f>
        <v>19</v>
      </c>
      <c r="BL210" s="18">
        <f>Measures!$C$24</f>
        <v>13</v>
      </c>
      <c r="BM210" s="18">
        <f>Measures!$C$26</f>
        <v>0.32</v>
      </c>
      <c r="BN210" s="18">
        <f>Measures!$D$26</f>
        <v>0.25</v>
      </c>
      <c r="BO210" s="18">
        <f>Measures!$C$27</f>
        <v>14</v>
      </c>
      <c r="BP210" s="18">
        <f>Measures!$C$28</f>
        <v>15</v>
      </c>
      <c r="BQ210" s="88">
        <f>Measures!$C$29</f>
        <v>92</v>
      </c>
      <c r="BR210" s="88">
        <f>Measures!$C$30</f>
        <v>95</v>
      </c>
      <c r="BS210" s="88">
        <f>Measures!$C$31</f>
        <v>70</v>
      </c>
      <c r="BT210" s="64" t="str">
        <f>Code!$M$204</f>
        <v>EF 200</v>
      </c>
      <c r="BU210" s="64" t="str">
        <f>Code!$M$207</f>
        <v>EF 67</v>
      </c>
      <c r="BV210" s="64" t="str">
        <f>Code!$M$208</f>
        <v>EF 70</v>
      </c>
      <c r="BW210" s="64" t="str">
        <f>Code!$M$205</f>
        <v>EF 82</v>
      </c>
      <c r="BX210" s="64" t="s">
        <v>363</v>
      </c>
      <c r="BY210" s="64" t="s">
        <v>239</v>
      </c>
      <c r="BZ210" s="64" t="s">
        <v>240</v>
      </c>
      <c r="CA210" s="64"/>
      <c r="CB210" s="64"/>
      <c r="CC210" s="64"/>
      <c r="CD210" s="64"/>
      <c r="CE210" s="64"/>
      <c r="CF210" s="64"/>
      <c r="CG210" s="64"/>
      <c r="CH210" s="64"/>
      <c r="CI210" s="64"/>
      <c r="CJ210" s="64"/>
      <c r="CK210" s="64"/>
      <c r="CL210" s="64"/>
      <c r="CM210" s="18"/>
      <c r="CN210" s="18"/>
    </row>
    <row r="211" spans="1:92" ht="14.4" x14ac:dyDescent="0.3">
      <c r="A211" s="19" t="s">
        <v>22</v>
      </c>
      <c r="B211" s="31" t="s">
        <v>85</v>
      </c>
      <c r="C211" s="19" t="s">
        <v>87</v>
      </c>
      <c r="D211" s="19">
        <v>4</v>
      </c>
      <c r="E211" s="19">
        <f>VLOOKUP(D211,Lists!$B$3:$C$18,2,FALSE)</f>
        <v>4</v>
      </c>
      <c r="F211" s="19">
        <v>1</v>
      </c>
      <c r="G211" s="19" t="s">
        <v>67</v>
      </c>
      <c r="H211" s="23">
        <v>1810</v>
      </c>
      <c r="I211" s="37">
        <v>0.11502100840336134</v>
      </c>
      <c r="J211" s="36">
        <v>5.1608452609801366E-4</v>
      </c>
      <c r="K211" s="36">
        <f t="shared" si="55"/>
        <v>5.1608452609801366E-4</v>
      </c>
      <c r="L211" s="23">
        <v>3.67</v>
      </c>
      <c r="M211" s="35">
        <v>0.26</v>
      </c>
      <c r="N211" s="35">
        <f t="shared" si="56"/>
        <v>0.26</v>
      </c>
      <c r="O211" s="38">
        <v>13.868421052631579</v>
      </c>
      <c r="P211" s="38">
        <f t="shared" si="57"/>
        <v>13.868421052631579</v>
      </c>
      <c r="Q211" s="38">
        <v>5.9551821</v>
      </c>
      <c r="R211" s="38">
        <v>10.254943899018233</v>
      </c>
      <c r="S211" s="23">
        <v>0.82</v>
      </c>
      <c r="T211" s="23">
        <v>0.79</v>
      </c>
      <c r="U211" s="23">
        <v>10</v>
      </c>
      <c r="V211" s="23">
        <f t="shared" si="58"/>
        <v>10</v>
      </c>
      <c r="W211" s="23">
        <v>78</v>
      </c>
      <c r="X211" s="23">
        <f t="shared" si="59"/>
        <v>78</v>
      </c>
      <c r="Y211" s="23">
        <v>62</v>
      </c>
      <c r="Z211" s="23" t="str">
        <f>Code!$K$204</f>
        <v>EF 86</v>
      </c>
      <c r="AA211" s="23" t="str">
        <f>Code!$K$207</f>
        <v>EF 57</v>
      </c>
      <c r="AB211" s="23" t="str">
        <f>Code!$K$208</f>
        <v>EF 57</v>
      </c>
      <c r="AC211" s="23" t="str">
        <f>Code!$K$205</f>
        <v>EF 57</v>
      </c>
      <c r="AD211" s="23" t="s">
        <v>237</v>
      </c>
      <c r="AE211" s="23" t="s">
        <v>237</v>
      </c>
      <c r="AF211" s="23" t="s">
        <v>237</v>
      </c>
      <c r="AG211" s="39">
        <f t="shared" si="54"/>
        <v>5.1608452609801366E-4</v>
      </c>
      <c r="AH211" s="39">
        <f t="shared" si="60"/>
        <v>5.1608452609801366E-4</v>
      </c>
      <c r="AI211" s="18">
        <f t="shared" si="61"/>
        <v>3.67</v>
      </c>
      <c r="AJ211" s="41">
        <f>Code!$B$23</f>
        <v>0.15</v>
      </c>
      <c r="AK211" s="41">
        <f t="shared" si="62"/>
        <v>0.15</v>
      </c>
      <c r="AL211" s="110">
        <f t="shared" si="63"/>
        <v>13.868421052631579</v>
      </c>
      <c r="AM211" s="110">
        <f t="shared" si="64"/>
        <v>13.868421052631579</v>
      </c>
      <c r="AN211" s="110">
        <f t="shared" si="65"/>
        <v>5.9551821</v>
      </c>
      <c r="AO211" s="110">
        <f t="shared" si="66"/>
        <v>10.254943899018233</v>
      </c>
      <c r="AP211" s="18">
        <f>VLOOKUP(D211,Code!$B$92:$D$107,2,FALSE)</f>
        <v>0.32</v>
      </c>
      <c r="AQ211" s="18">
        <f>VLOOKUP(E211,Code!$B$92:$D$107,3,FALSE)</f>
        <v>0.25</v>
      </c>
      <c r="AR211" s="18">
        <f>Code!$C$132</f>
        <v>14</v>
      </c>
      <c r="AS211" s="18">
        <f t="shared" si="67"/>
        <v>14</v>
      </c>
      <c r="AT211" s="88">
        <f>Code!$C$189</f>
        <v>80</v>
      </c>
      <c r="AU211" s="88">
        <f t="shared" si="68"/>
        <v>80</v>
      </c>
      <c r="AV211" s="88">
        <f>Code!$C$198</f>
        <v>66</v>
      </c>
      <c r="AW211" s="18" t="str">
        <f>Code!$L$204</f>
        <v>EF 95</v>
      </c>
      <c r="AX211" s="64" t="str">
        <f>Code!$L$207</f>
        <v>EF 60</v>
      </c>
      <c r="AY211" s="64" t="str">
        <f>Code!$L$208</f>
        <v>EF 60</v>
      </c>
      <c r="AZ211" s="64" t="str">
        <f>Code!$L$205</f>
        <v>EF 62</v>
      </c>
      <c r="BA211" s="23" t="s">
        <v>237</v>
      </c>
      <c r="BB211" s="23" t="s">
        <v>237</v>
      </c>
      <c r="BC211" s="23" t="s">
        <v>237</v>
      </c>
      <c r="BD211" s="39">
        <f t="shared" si="69"/>
        <v>4.3867184718331158E-4</v>
      </c>
      <c r="BE211" s="39">
        <f t="shared" si="70"/>
        <v>3.6125916826860955E-4</v>
      </c>
      <c r="BF211" s="18">
        <f>Measures!$C$3</f>
        <v>8</v>
      </c>
      <c r="BG211" s="41">
        <f>Measures!$C$4</f>
        <v>0.1</v>
      </c>
      <c r="BH211" s="41">
        <v>0.06</v>
      </c>
      <c r="BI211" s="18">
        <f>VLOOKUP(D211,Measures!$B$6:$C$21,2,FALSE)</f>
        <v>30</v>
      </c>
      <c r="BJ211" s="18">
        <f>Measures!$C$22</f>
        <v>44</v>
      </c>
      <c r="BK211" s="18">
        <f>Measures!$C$23</f>
        <v>19</v>
      </c>
      <c r="BL211" s="18">
        <f>Measures!$C$24</f>
        <v>13</v>
      </c>
      <c r="BM211" s="18">
        <f>Measures!$C$26</f>
        <v>0.32</v>
      </c>
      <c r="BN211" s="18">
        <f>Measures!$D$26</f>
        <v>0.25</v>
      </c>
      <c r="BO211" s="18">
        <f>Measures!$C$27</f>
        <v>14</v>
      </c>
      <c r="BP211" s="18">
        <f>Measures!$C$28</f>
        <v>15</v>
      </c>
      <c r="BQ211" s="88">
        <f>Measures!$C$29</f>
        <v>92</v>
      </c>
      <c r="BR211" s="88">
        <f>Measures!$C$30</f>
        <v>95</v>
      </c>
      <c r="BS211" s="88">
        <f>Measures!$C$31</f>
        <v>70</v>
      </c>
      <c r="BT211" s="64" t="str">
        <f>Code!$M$204</f>
        <v>EF 200</v>
      </c>
      <c r="BU211" s="64" t="str">
        <f>Code!$M$207</f>
        <v>EF 67</v>
      </c>
      <c r="BV211" s="64" t="str">
        <f>Code!$M$208</f>
        <v>EF 70</v>
      </c>
      <c r="BW211" s="64" t="str">
        <f>Code!$M$205</f>
        <v>EF 82</v>
      </c>
      <c r="BX211" s="64" t="s">
        <v>363</v>
      </c>
      <c r="BY211" s="64" t="s">
        <v>239</v>
      </c>
      <c r="BZ211" s="64" t="s">
        <v>240</v>
      </c>
      <c r="CA211" s="64"/>
      <c r="CB211" s="64"/>
      <c r="CC211" s="64"/>
      <c r="CD211" s="64"/>
      <c r="CE211" s="64"/>
      <c r="CF211" s="64"/>
      <c r="CG211" s="64"/>
      <c r="CH211" s="64"/>
      <c r="CI211" s="64"/>
      <c r="CJ211" s="64"/>
      <c r="CK211" s="64"/>
      <c r="CL211" s="64"/>
      <c r="CM211" s="18"/>
      <c r="CN211" s="18"/>
    </row>
    <row r="212" spans="1:92" ht="14.4" x14ac:dyDescent="0.3">
      <c r="A212" s="19" t="s">
        <v>22</v>
      </c>
      <c r="B212" s="31" t="s">
        <v>85</v>
      </c>
      <c r="C212" s="19" t="s">
        <v>87</v>
      </c>
      <c r="D212" s="19">
        <v>4</v>
      </c>
      <c r="E212" s="19">
        <f>VLOOKUP(D212,Lists!$B$3:$C$18,2,FALSE)</f>
        <v>4</v>
      </c>
      <c r="F212" s="19">
        <v>2</v>
      </c>
      <c r="G212" s="19" t="s">
        <v>67</v>
      </c>
      <c r="H212" s="23">
        <v>2400</v>
      </c>
      <c r="I212" s="37">
        <v>0.11502100840336134</v>
      </c>
      <c r="J212" s="36">
        <v>5.1608452609801366E-4</v>
      </c>
      <c r="K212" s="36">
        <f t="shared" si="55"/>
        <v>5.1608452609801366E-4</v>
      </c>
      <c r="L212" s="23">
        <v>3.67</v>
      </c>
      <c r="M212" s="35">
        <v>0.26</v>
      </c>
      <c r="N212" s="35">
        <f t="shared" si="56"/>
        <v>0.26</v>
      </c>
      <c r="O212" s="38">
        <v>13.868421052631579</v>
      </c>
      <c r="P212" s="38">
        <f t="shared" si="57"/>
        <v>13.868421052631579</v>
      </c>
      <c r="Q212" s="38">
        <v>5.9551821</v>
      </c>
      <c r="R212" s="38">
        <v>10.254943899018233</v>
      </c>
      <c r="S212" s="23">
        <v>0.82</v>
      </c>
      <c r="T212" s="23">
        <v>0.79</v>
      </c>
      <c r="U212" s="23">
        <v>10</v>
      </c>
      <c r="V212" s="23">
        <f t="shared" si="58"/>
        <v>10</v>
      </c>
      <c r="W212" s="23">
        <v>78</v>
      </c>
      <c r="X212" s="23">
        <f t="shared" si="59"/>
        <v>78</v>
      </c>
      <c r="Y212" s="23">
        <v>62</v>
      </c>
      <c r="Z212" s="23" t="str">
        <f>Code!$K$204</f>
        <v>EF 86</v>
      </c>
      <c r="AA212" s="23" t="str">
        <f>Code!$K$207</f>
        <v>EF 57</v>
      </c>
      <c r="AB212" s="23" t="str">
        <f>Code!$K$208</f>
        <v>EF 57</v>
      </c>
      <c r="AC212" s="23" t="str">
        <f>Code!$K$205</f>
        <v>EF 57</v>
      </c>
      <c r="AD212" s="23" t="s">
        <v>237</v>
      </c>
      <c r="AE212" s="23" t="s">
        <v>237</v>
      </c>
      <c r="AF212" s="23" t="s">
        <v>237</v>
      </c>
      <c r="AG212" s="39">
        <f t="shared" si="54"/>
        <v>5.1608452609801366E-4</v>
      </c>
      <c r="AH212" s="39">
        <f t="shared" si="60"/>
        <v>5.1608452609801366E-4</v>
      </c>
      <c r="AI212" s="18">
        <f t="shared" si="61"/>
        <v>3.67</v>
      </c>
      <c r="AJ212" s="41">
        <f>Code!$B$23</f>
        <v>0.15</v>
      </c>
      <c r="AK212" s="41">
        <f t="shared" si="62"/>
        <v>0.15</v>
      </c>
      <c r="AL212" s="110">
        <f t="shared" si="63"/>
        <v>13.868421052631579</v>
      </c>
      <c r="AM212" s="110">
        <f t="shared" si="64"/>
        <v>13.868421052631579</v>
      </c>
      <c r="AN212" s="110">
        <f t="shared" si="65"/>
        <v>5.9551821</v>
      </c>
      <c r="AO212" s="110">
        <f t="shared" si="66"/>
        <v>10.254943899018233</v>
      </c>
      <c r="AP212" s="18">
        <f>VLOOKUP(D212,Code!$B$92:$D$107,2,FALSE)</f>
        <v>0.32</v>
      </c>
      <c r="AQ212" s="18">
        <f>VLOOKUP(E212,Code!$B$92:$D$107,3,FALSE)</f>
        <v>0.25</v>
      </c>
      <c r="AR212" s="18">
        <f>Code!$C$132</f>
        <v>14</v>
      </c>
      <c r="AS212" s="18">
        <f t="shared" si="67"/>
        <v>14</v>
      </c>
      <c r="AT212" s="88">
        <f>Code!$C$189</f>
        <v>80</v>
      </c>
      <c r="AU212" s="88">
        <f t="shared" si="68"/>
        <v>80</v>
      </c>
      <c r="AV212" s="88">
        <f>Code!$C$198</f>
        <v>66</v>
      </c>
      <c r="AW212" s="18" t="str">
        <f>Code!$L$204</f>
        <v>EF 95</v>
      </c>
      <c r="AX212" s="64" t="str">
        <f>Code!$L$207</f>
        <v>EF 60</v>
      </c>
      <c r="AY212" s="64" t="str">
        <f>Code!$L$208</f>
        <v>EF 60</v>
      </c>
      <c r="AZ212" s="64" t="str">
        <f>Code!$L$205</f>
        <v>EF 62</v>
      </c>
      <c r="BA212" s="23" t="s">
        <v>237</v>
      </c>
      <c r="BB212" s="23" t="s">
        <v>237</v>
      </c>
      <c r="BC212" s="23" t="s">
        <v>237</v>
      </c>
      <c r="BD212" s="39">
        <f t="shared" si="69"/>
        <v>4.3867184718331158E-4</v>
      </c>
      <c r="BE212" s="39">
        <f t="shared" si="70"/>
        <v>3.6125916826860955E-4</v>
      </c>
      <c r="BF212" s="18">
        <f>Measures!$C$3</f>
        <v>8</v>
      </c>
      <c r="BG212" s="41">
        <f>Measures!$C$4</f>
        <v>0.1</v>
      </c>
      <c r="BH212" s="41">
        <v>0.06</v>
      </c>
      <c r="BI212" s="18">
        <f>VLOOKUP(D212,Measures!$B$6:$C$21,2,FALSE)</f>
        <v>30</v>
      </c>
      <c r="BJ212" s="18">
        <f>Measures!$C$22</f>
        <v>44</v>
      </c>
      <c r="BK212" s="18">
        <f>Measures!$C$23</f>
        <v>19</v>
      </c>
      <c r="BL212" s="18">
        <f>Measures!$C$24</f>
        <v>13</v>
      </c>
      <c r="BM212" s="18">
        <f>Measures!$C$26</f>
        <v>0.32</v>
      </c>
      <c r="BN212" s="18">
        <f>Measures!$D$26</f>
        <v>0.25</v>
      </c>
      <c r="BO212" s="18">
        <f>Measures!$C$27</f>
        <v>14</v>
      </c>
      <c r="BP212" s="18">
        <f>Measures!$C$28</f>
        <v>15</v>
      </c>
      <c r="BQ212" s="88">
        <f>Measures!$C$29</f>
        <v>92</v>
      </c>
      <c r="BR212" s="88">
        <f>Measures!$C$30</f>
        <v>95</v>
      </c>
      <c r="BS212" s="88">
        <f>Measures!$C$31</f>
        <v>70</v>
      </c>
      <c r="BT212" s="64" t="str">
        <f>Code!$M$204</f>
        <v>EF 200</v>
      </c>
      <c r="BU212" s="64" t="str">
        <f>Code!$M$207</f>
        <v>EF 67</v>
      </c>
      <c r="BV212" s="64" t="str">
        <f>Code!$M$208</f>
        <v>EF 70</v>
      </c>
      <c r="BW212" s="64" t="str">
        <f>Code!$M$205</f>
        <v>EF 82</v>
      </c>
      <c r="BX212" s="64" t="s">
        <v>363</v>
      </c>
      <c r="BY212" s="64" t="s">
        <v>239</v>
      </c>
      <c r="BZ212" s="64" t="s">
        <v>240</v>
      </c>
      <c r="CA212" s="64"/>
      <c r="CB212" s="64"/>
      <c r="CC212" s="64"/>
      <c r="CD212" s="64"/>
      <c r="CE212" s="64"/>
      <c r="CF212" s="64"/>
      <c r="CG212" s="64"/>
      <c r="CH212" s="64"/>
      <c r="CI212" s="64"/>
      <c r="CJ212" s="64"/>
      <c r="CK212" s="64"/>
      <c r="CL212" s="64"/>
      <c r="CM212" s="18"/>
      <c r="CN212" s="18"/>
    </row>
    <row r="213" spans="1:92" ht="14.4" x14ac:dyDescent="0.3">
      <c r="A213" s="19" t="s">
        <v>95</v>
      </c>
      <c r="B213" s="31" t="s">
        <v>85</v>
      </c>
      <c r="C213" s="19" t="s">
        <v>71</v>
      </c>
      <c r="D213" s="19">
        <v>4</v>
      </c>
      <c r="E213" s="19">
        <f>VLOOKUP(D213,Lists!$B$3:$C$18,2,FALSE)</f>
        <v>4</v>
      </c>
      <c r="F213" s="19">
        <v>1</v>
      </c>
      <c r="G213" s="19" t="s">
        <v>68</v>
      </c>
      <c r="H213" s="23">
        <v>1910</v>
      </c>
      <c r="I213" s="37">
        <v>0.2</v>
      </c>
      <c r="J213" s="36">
        <v>4.6411397360087065E-4</v>
      </c>
      <c r="K213" s="36">
        <f t="shared" si="55"/>
        <v>4.6411397360087065E-4</v>
      </c>
      <c r="L213" s="23">
        <v>4.26</v>
      </c>
      <c r="M213" s="35">
        <v>0.22</v>
      </c>
      <c r="N213" s="35">
        <f t="shared" si="56"/>
        <v>0.22</v>
      </c>
      <c r="O213" s="38">
        <v>19.333333333333332</v>
      </c>
      <c r="P213" s="38">
        <f t="shared" si="57"/>
        <v>19.333333333333332</v>
      </c>
      <c r="Q213" s="38">
        <v>5.9551821</v>
      </c>
      <c r="R213" s="38">
        <v>10.254943899018233</v>
      </c>
      <c r="S213" s="23">
        <v>0.67</v>
      </c>
      <c r="T213" s="23">
        <v>0.79</v>
      </c>
      <c r="U213" s="23">
        <v>10</v>
      </c>
      <c r="V213" s="23">
        <f t="shared" si="58"/>
        <v>10</v>
      </c>
      <c r="W213" s="23">
        <v>78</v>
      </c>
      <c r="X213" s="23">
        <f t="shared" si="59"/>
        <v>78</v>
      </c>
      <c r="Y213" s="23">
        <v>62</v>
      </c>
      <c r="Z213" s="23" t="str">
        <f>Code!$K$204</f>
        <v>EF 86</v>
      </c>
      <c r="AA213" s="23" t="str">
        <f>Code!$K$207</f>
        <v>EF 57</v>
      </c>
      <c r="AB213" s="23" t="str">
        <f>Code!$K$208</f>
        <v>EF 57</v>
      </c>
      <c r="AC213" s="23" t="str">
        <f>Code!$K$205</f>
        <v>EF 57</v>
      </c>
      <c r="AD213" s="23" t="s">
        <v>237</v>
      </c>
      <c r="AE213" s="23" t="s">
        <v>237</v>
      </c>
      <c r="AF213" s="23" t="s">
        <v>237</v>
      </c>
      <c r="AG213" s="39">
        <f t="shared" si="54"/>
        <v>4.6411397360087065E-4</v>
      </c>
      <c r="AH213" s="39">
        <f t="shared" si="60"/>
        <v>4.6411397360087065E-4</v>
      </c>
      <c r="AI213" s="18">
        <f t="shared" si="61"/>
        <v>4.26</v>
      </c>
      <c r="AJ213" s="41">
        <f>Code!$B$23</f>
        <v>0.15</v>
      </c>
      <c r="AK213" s="41">
        <f t="shared" si="62"/>
        <v>0.15</v>
      </c>
      <c r="AL213" s="110">
        <f t="shared" si="63"/>
        <v>19.333333333333332</v>
      </c>
      <c r="AM213" s="110">
        <f t="shared" si="64"/>
        <v>19.333333333333332</v>
      </c>
      <c r="AN213" s="110">
        <f t="shared" si="65"/>
        <v>5.9551821</v>
      </c>
      <c r="AO213" s="110">
        <f t="shared" si="66"/>
        <v>10.254943899018233</v>
      </c>
      <c r="AP213" s="18">
        <f>VLOOKUP(D213,Code!$B$92:$D$107,2,FALSE)</f>
        <v>0.32</v>
      </c>
      <c r="AQ213" s="18">
        <f>VLOOKUP(E213,Code!$B$92:$D$107,3,FALSE)</f>
        <v>0.25</v>
      </c>
      <c r="AR213" s="18">
        <f>Code!$C$132</f>
        <v>14</v>
      </c>
      <c r="AS213" s="18">
        <f t="shared" si="67"/>
        <v>14</v>
      </c>
      <c r="AT213" s="88">
        <f>Code!$C$189</f>
        <v>80</v>
      </c>
      <c r="AU213" s="88">
        <f t="shared" si="68"/>
        <v>80</v>
      </c>
      <c r="AV213" s="88">
        <f>Code!$C$198</f>
        <v>66</v>
      </c>
      <c r="AW213" s="18" t="str">
        <f>Code!$L$204</f>
        <v>EF 95</v>
      </c>
      <c r="AX213" s="64" t="str">
        <f>Code!$L$207</f>
        <v>EF 60</v>
      </c>
      <c r="AY213" s="64" t="str">
        <f>Code!$L$208</f>
        <v>EF 60</v>
      </c>
      <c r="AZ213" s="64" t="str">
        <f>Code!$L$205</f>
        <v>EF 62</v>
      </c>
      <c r="BA213" s="23" t="s">
        <v>237</v>
      </c>
      <c r="BB213" s="23" t="s">
        <v>237</v>
      </c>
      <c r="BC213" s="23" t="s">
        <v>237</v>
      </c>
      <c r="BD213" s="39">
        <f t="shared" si="69"/>
        <v>3.9449687756074004E-4</v>
      </c>
      <c r="BE213" s="39">
        <f t="shared" si="70"/>
        <v>3.2487978152060944E-4</v>
      </c>
      <c r="BF213" s="18">
        <f>Measures!$C$3</f>
        <v>8</v>
      </c>
      <c r="BG213" s="41">
        <f>Measures!$C$4</f>
        <v>0.1</v>
      </c>
      <c r="BH213" s="41">
        <v>0.06</v>
      </c>
      <c r="BI213" s="18">
        <f>VLOOKUP(D213,Measures!$B$6:$C$21,2,FALSE)</f>
        <v>30</v>
      </c>
      <c r="BJ213" s="18">
        <f>Measures!$C$22</f>
        <v>44</v>
      </c>
      <c r="BK213" s="18">
        <f>Measures!$C$23</f>
        <v>19</v>
      </c>
      <c r="BL213" s="18">
        <f>Measures!$C$24</f>
        <v>13</v>
      </c>
      <c r="BM213" s="18">
        <f>Measures!$C$26</f>
        <v>0.32</v>
      </c>
      <c r="BN213" s="18">
        <f>Measures!$D$26</f>
        <v>0.25</v>
      </c>
      <c r="BO213" s="18">
        <f>Measures!$C$27</f>
        <v>14</v>
      </c>
      <c r="BP213" s="18">
        <f>Measures!$C$28</f>
        <v>15</v>
      </c>
      <c r="BQ213" s="88">
        <f>Measures!$C$29</f>
        <v>92</v>
      </c>
      <c r="BR213" s="88">
        <f>Measures!$C$30</f>
        <v>95</v>
      </c>
      <c r="BS213" s="88">
        <f>Measures!$C$31</f>
        <v>70</v>
      </c>
      <c r="BT213" s="64" t="str">
        <f>Code!$M$204</f>
        <v>EF 200</v>
      </c>
      <c r="BU213" s="64" t="str">
        <f>Code!$M$207</f>
        <v>EF 67</v>
      </c>
      <c r="BV213" s="64" t="str">
        <f>Code!$M$208</f>
        <v>EF 70</v>
      </c>
      <c r="BW213" s="64" t="str">
        <f>Code!$M$205</f>
        <v>EF 82</v>
      </c>
      <c r="BX213" s="64" t="s">
        <v>363</v>
      </c>
      <c r="BY213" s="64" t="s">
        <v>239</v>
      </c>
      <c r="BZ213" s="64" t="s">
        <v>240</v>
      </c>
      <c r="CA213" s="64"/>
      <c r="CB213" s="64"/>
      <c r="CC213" s="64"/>
      <c r="CD213" s="64"/>
      <c r="CE213" s="64"/>
      <c r="CF213" s="64"/>
      <c r="CG213" s="64"/>
      <c r="CH213" s="64"/>
      <c r="CI213" s="64"/>
      <c r="CJ213" s="64"/>
      <c r="CK213" s="64"/>
      <c r="CL213" s="64"/>
      <c r="CM213" s="18"/>
      <c r="CN213" s="18"/>
    </row>
    <row r="214" spans="1:92" ht="14.4" x14ac:dyDescent="0.3">
      <c r="A214" s="19" t="s">
        <v>95</v>
      </c>
      <c r="B214" s="31" t="s">
        <v>85</v>
      </c>
      <c r="C214" s="19" t="s">
        <v>71</v>
      </c>
      <c r="D214" s="19">
        <v>4</v>
      </c>
      <c r="E214" s="19">
        <f>VLOOKUP(D214,Lists!$B$3:$C$18,2,FALSE)</f>
        <v>4</v>
      </c>
      <c r="F214" s="19">
        <v>2</v>
      </c>
      <c r="G214" s="19" t="s">
        <v>68</v>
      </c>
      <c r="H214" s="23">
        <v>2730</v>
      </c>
      <c r="I214" s="37">
        <v>0.2</v>
      </c>
      <c r="J214" s="36">
        <v>4.6411397360087065E-4</v>
      </c>
      <c r="K214" s="36">
        <f t="shared" si="55"/>
        <v>4.6411397360087065E-4</v>
      </c>
      <c r="L214" s="23">
        <v>4.26</v>
      </c>
      <c r="M214" s="35">
        <v>0.22</v>
      </c>
      <c r="N214" s="35">
        <f t="shared" si="56"/>
        <v>0.22</v>
      </c>
      <c r="O214" s="38">
        <v>19.333333333333332</v>
      </c>
      <c r="P214" s="38">
        <f t="shared" si="57"/>
        <v>19.333333333333332</v>
      </c>
      <c r="Q214" s="38">
        <v>5.9551821</v>
      </c>
      <c r="R214" s="38">
        <v>10.254943899018233</v>
      </c>
      <c r="S214" s="23">
        <v>0.67</v>
      </c>
      <c r="T214" s="23">
        <v>0.79</v>
      </c>
      <c r="U214" s="23">
        <v>10</v>
      </c>
      <c r="V214" s="23">
        <f t="shared" si="58"/>
        <v>10</v>
      </c>
      <c r="W214" s="23">
        <v>78</v>
      </c>
      <c r="X214" s="23">
        <f t="shared" si="59"/>
        <v>78</v>
      </c>
      <c r="Y214" s="23">
        <v>62</v>
      </c>
      <c r="Z214" s="23" t="str">
        <f>Code!$K$204</f>
        <v>EF 86</v>
      </c>
      <c r="AA214" s="23" t="str">
        <f>Code!$K$207</f>
        <v>EF 57</v>
      </c>
      <c r="AB214" s="23" t="str">
        <f>Code!$K$208</f>
        <v>EF 57</v>
      </c>
      <c r="AC214" s="23" t="str">
        <f>Code!$K$205</f>
        <v>EF 57</v>
      </c>
      <c r="AD214" s="23" t="s">
        <v>237</v>
      </c>
      <c r="AE214" s="23" t="s">
        <v>237</v>
      </c>
      <c r="AF214" s="23" t="s">
        <v>237</v>
      </c>
      <c r="AG214" s="39">
        <f t="shared" si="54"/>
        <v>4.6411397360087065E-4</v>
      </c>
      <c r="AH214" s="39">
        <f t="shared" si="60"/>
        <v>4.6411397360087065E-4</v>
      </c>
      <c r="AI214" s="18">
        <f t="shared" si="61"/>
        <v>4.26</v>
      </c>
      <c r="AJ214" s="41">
        <f>Code!$B$23</f>
        <v>0.15</v>
      </c>
      <c r="AK214" s="41">
        <f t="shared" si="62"/>
        <v>0.15</v>
      </c>
      <c r="AL214" s="110">
        <f t="shared" si="63"/>
        <v>19.333333333333332</v>
      </c>
      <c r="AM214" s="110">
        <f t="shared" si="64"/>
        <v>19.333333333333332</v>
      </c>
      <c r="AN214" s="110">
        <f t="shared" si="65"/>
        <v>5.9551821</v>
      </c>
      <c r="AO214" s="110">
        <f t="shared" si="66"/>
        <v>10.254943899018233</v>
      </c>
      <c r="AP214" s="18">
        <f>VLOOKUP(D214,Code!$B$92:$D$107,2,FALSE)</f>
        <v>0.32</v>
      </c>
      <c r="AQ214" s="18">
        <f>VLOOKUP(E214,Code!$B$92:$D$107,3,FALSE)</f>
        <v>0.25</v>
      </c>
      <c r="AR214" s="18">
        <f>Code!$C$132</f>
        <v>14</v>
      </c>
      <c r="AS214" s="18">
        <f t="shared" si="67"/>
        <v>14</v>
      </c>
      <c r="AT214" s="88">
        <f>Code!$C$189</f>
        <v>80</v>
      </c>
      <c r="AU214" s="88">
        <f t="shared" si="68"/>
        <v>80</v>
      </c>
      <c r="AV214" s="88">
        <f>Code!$C$198</f>
        <v>66</v>
      </c>
      <c r="AW214" s="18" t="str">
        <f>Code!$L$204</f>
        <v>EF 95</v>
      </c>
      <c r="AX214" s="64" t="str">
        <f>Code!$L$207</f>
        <v>EF 60</v>
      </c>
      <c r="AY214" s="64" t="str">
        <f>Code!$L$208</f>
        <v>EF 60</v>
      </c>
      <c r="AZ214" s="64" t="str">
        <f>Code!$L$205</f>
        <v>EF 62</v>
      </c>
      <c r="BA214" s="23" t="s">
        <v>237</v>
      </c>
      <c r="BB214" s="23" t="s">
        <v>237</v>
      </c>
      <c r="BC214" s="23" t="s">
        <v>237</v>
      </c>
      <c r="BD214" s="39">
        <f t="shared" si="69"/>
        <v>3.9449687756074004E-4</v>
      </c>
      <c r="BE214" s="39">
        <f t="shared" si="70"/>
        <v>3.2487978152060944E-4</v>
      </c>
      <c r="BF214" s="18">
        <f>Measures!$C$3</f>
        <v>8</v>
      </c>
      <c r="BG214" s="41">
        <f>Measures!$C$4</f>
        <v>0.1</v>
      </c>
      <c r="BH214" s="41">
        <v>0.06</v>
      </c>
      <c r="BI214" s="18">
        <f>VLOOKUP(D214,Measures!$B$6:$C$21,2,FALSE)</f>
        <v>30</v>
      </c>
      <c r="BJ214" s="18">
        <f>Measures!$C$22</f>
        <v>44</v>
      </c>
      <c r="BK214" s="18">
        <f>Measures!$C$23</f>
        <v>19</v>
      </c>
      <c r="BL214" s="18">
        <f>Measures!$C$24</f>
        <v>13</v>
      </c>
      <c r="BM214" s="18">
        <f>Measures!$C$26</f>
        <v>0.32</v>
      </c>
      <c r="BN214" s="18">
        <f>Measures!$D$26</f>
        <v>0.25</v>
      </c>
      <c r="BO214" s="18">
        <f>Measures!$C$27</f>
        <v>14</v>
      </c>
      <c r="BP214" s="18">
        <f>Measures!$C$28</f>
        <v>15</v>
      </c>
      <c r="BQ214" s="88">
        <f>Measures!$C$29</f>
        <v>92</v>
      </c>
      <c r="BR214" s="88">
        <f>Measures!$C$30</f>
        <v>95</v>
      </c>
      <c r="BS214" s="88">
        <f>Measures!$C$31</f>
        <v>70</v>
      </c>
      <c r="BT214" s="64" t="str">
        <f>Code!$M$204</f>
        <v>EF 200</v>
      </c>
      <c r="BU214" s="64" t="str">
        <f>Code!$M$207</f>
        <v>EF 67</v>
      </c>
      <c r="BV214" s="64" t="str">
        <f>Code!$M$208</f>
        <v>EF 70</v>
      </c>
      <c r="BW214" s="64" t="str">
        <f>Code!$M$205</f>
        <v>EF 82</v>
      </c>
      <c r="BX214" s="64" t="s">
        <v>363</v>
      </c>
      <c r="BY214" s="64" t="s">
        <v>239</v>
      </c>
      <c r="BZ214" s="64" t="s">
        <v>240</v>
      </c>
      <c r="CA214" s="64"/>
      <c r="CB214" s="64"/>
      <c r="CC214" s="64"/>
      <c r="CD214" s="64"/>
      <c r="CE214" s="64"/>
      <c r="CF214" s="64"/>
      <c r="CG214" s="64"/>
      <c r="CH214" s="64"/>
      <c r="CI214" s="64"/>
      <c r="CJ214" s="64"/>
      <c r="CK214" s="64"/>
      <c r="CL214" s="64"/>
      <c r="CM214" s="18"/>
      <c r="CN214" s="18"/>
    </row>
    <row r="215" spans="1:92" ht="14.4" x14ac:dyDescent="0.3">
      <c r="A215" s="19" t="s">
        <v>22</v>
      </c>
      <c r="B215" s="31" t="s">
        <v>85</v>
      </c>
      <c r="C215" s="19" t="s">
        <v>71</v>
      </c>
      <c r="D215" s="19">
        <v>4</v>
      </c>
      <c r="E215" s="19">
        <f>VLOOKUP(D215,Lists!$B$3:$C$18,2,FALSE)</f>
        <v>4</v>
      </c>
      <c r="F215" s="19">
        <v>1</v>
      </c>
      <c r="G215" s="19" t="s">
        <v>68</v>
      </c>
      <c r="H215" s="23">
        <v>1910</v>
      </c>
      <c r="I215" s="37">
        <v>0.2</v>
      </c>
      <c r="J215" s="36">
        <v>4.6411397360087065E-4</v>
      </c>
      <c r="K215" s="36">
        <f t="shared" si="55"/>
        <v>4.6411397360087065E-4</v>
      </c>
      <c r="L215" s="23">
        <v>4.26</v>
      </c>
      <c r="M215" s="35">
        <v>0.22</v>
      </c>
      <c r="N215" s="35">
        <f t="shared" si="56"/>
        <v>0.22</v>
      </c>
      <c r="O215" s="38">
        <v>19.333333333333332</v>
      </c>
      <c r="P215" s="38">
        <f t="shared" si="57"/>
        <v>19.333333333333332</v>
      </c>
      <c r="Q215" s="38">
        <v>5.9551821</v>
      </c>
      <c r="R215" s="38">
        <v>10.254943899018233</v>
      </c>
      <c r="S215" s="23">
        <v>0.67</v>
      </c>
      <c r="T215" s="23">
        <v>0.79</v>
      </c>
      <c r="U215" s="23">
        <v>10</v>
      </c>
      <c r="V215" s="23">
        <f t="shared" si="58"/>
        <v>10</v>
      </c>
      <c r="W215" s="23">
        <v>78</v>
      </c>
      <c r="X215" s="23">
        <f t="shared" si="59"/>
        <v>78</v>
      </c>
      <c r="Y215" s="23">
        <v>62</v>
      </c>
      <c r="Z215" s="23" t="str">
        <f>Code!$K$204</f>
        <v>EF 86</v>
      </c>
      <c r="AA215" s="23" t="str">
        <f>Code!$K$207</f>
        <v>EF 57</v>
      </c>
      <c r="AB215" s="23" t="str">
        <f>Code!$K$208</f>
        <v>EF 57</v>
      </c>
      <c r="AC215" s="23" t="str">
        <f>Code!$K$205</f>
        <v>EF 57</v>
      </c>
      <c r="AD215" s="23" t="s">
        <v>237</v>
      </c>
      <c r="AE215" s="23" t="s">
        <v>237</v>
      </c>
      <c r="AF215" s="23" t="s">
        <v>237</v>
      </c>
      <c r="AG215" s="39">
        <f t="shared" si="54"/>
        <v>4.6411397360087065E-4</v>
      </c>
      <c r="AH215" s="39">
        <f t="shared" si="60"/>
        <v>4.6411397360087065E-4</v>
      </c>
      <c r="AI215" s="18">
        <f t="shared" si="61"/>
        <v>4.26</v>
      </c>
      <c r="AJ215" s="41">
        <f>Code!$B$23</f>
        <v>0.15</v>
      </c>
      <c r="AK215" s="41">
        <f t="shared" si="62"/>
        <v>0.15</v>
      </c>
      <c r="AL215" s="110">
        <f t="shared" si="63"/>
        <v>19.333333333333332</v>
      </c>
      <c r="AM215" s="110">
        <f t="shared" si="64"/>
        <v>19.333333333333332</v>
      </c>
      <c r="AN215" s="110">
        <f t="shared" si="65"/>
        <v>5.9551821</v>
      </c>
      <c r="AO215" s="110">
        <f t="shared" si="66"/>
        <v>10.254943899018233</v>
      </c>
      <c r="AP215" s="18">
        <f>VLOOKUP(D215,Code!$B$92:$D$107,2,FALSE)</f>
        <v>0.32</v>
      </c>
      <c r="AQ215" s="18">
        <f>VLOOKUP(E215,Code!$B$92:$D$107,3,FALSE)</f>
        <v>0.25</v>
      </c>
      <c r="AR215" s="18">
        <f>Code!$C$132</f>
        <v>14</v>
      </c>
      <c r="AS215" s="18">
        <f t="shared" si="67"/>
        <v>14</v>
      </c>
      <c r="AT215" s="88">
        <f>Code!$C$189</f>
        <v>80</v>
      </c>
      <c r="AU215" s="88">
        <f t="shared" si="68"/>
        <v>80</v>
      </c>
      <c r="AV215" s="88">
        <f>Code!$C$198</f>
        <v>66</v>
      </c>
      <c r="AW215" s="18" t="str">
        <f>Code!$L$204</f>
        <v>EF 95</v>
      </c>
      <c r="AX215" s="64" t="str">
        <f>Code!$L$207</f>
        <v>EF 60</v>
      </c>
      <c r="AY215" s="64" t="str">
        <f>Code!$L$208</f>
        <v>EF 60</v>
      </c>
      <c r="AZ215" s="64" t="str">
        <f>Code!$L$205</f>
        <v>EF 62</v>
      </c>
      <c r="BA215" s="23" t="s">
        <v>237</v>
      </c>
      <c r="BB215" s="23" t="s">
        <v>237</v>
      </c>
      <c r="BC215" s="23" t="s">
        <v>237</v>
      </c>
      <c r="BD215" s="39">
        <f t="shared" si="69"/>
        <v>3.9449687756074004E-4</v>
      </c>
      <c r="BE215" s="39">
        <f t="shared" si="70"/>
        <v>3.2487978152060944E-4</v>
      </c>
      <c r="BF215" s="18">
        <f>Measures!$C$3</f>
        <v>8</v>
      </c>
      <c r="BG215" s="41">
        <f>Measures!$C$4</f>
        <v>0.1</v>
      </c>
      <c r="BH215" s="41">
        <v>0.06</v>
      </c>
      <c r="BI215" s="18">
        <f>VLOOKUP(D215,Measures!$B$6:$C$21,2,FALSE)</f>
        <v>30</v>
      </c>
      <c r="BJ215" s="18">
        <f>Measures!$C$22</f>
        <v>44</v>
      </c>
      <c r="BK215" s="18">
        <f>Measures!$C$23</f>
        <v>19</v>
      </c>
      <c r="BL215" s="18">
        <f>Measures!$C$24</f>
        <v>13</v>
      </c>
      <c r="BM215" s="18">
        <f>Measures!$C$26</f>
        <v>0.32</v>
      </c>
      <c r="BN215" s="18">
        <f>Measures!$D$26</f>
        <v>0.25</v>
      </c>
      <c r="BO215" s="18">
        <f>Measures!$C$27</f>
        <v>14</v>
      </c>
      <c r="BP215" s="18">
        <f>Measures!$C$28</f>
        <v>15</v>
      </c>
      <c r="BQ215" s="88">
        <f>Measures!$C$29</f>
        <v>92</v>
      </c>
      <c r="BR215" s="88">
        <f>Measures!$C$30</f>
        <v>95</v>
      </c>
      <c r="BS215" s="88">
        <f>Measures!$C$31</f>
        <v>70</v>
      </c>
      <c r="BT215" s="64" t="str">
        <f>Code!$M$204</f>
        <v>EF 200</v>
      </c>
      <c r="BU215" s="64" t="str">
        <f>Code!$M$207</f>
        <v>EF 67</v>
      </c>
      <c r="BV215" s="64" t="str">
        <f>Code!$M$208</f>
        <v>EF 70</v>
      </c>
      <c r="BW215" s="64" t="str">
        <f>Code!$M$205</f>
        <v>EF 82</v>
      </c>
      <c r="BX215" s="64" t="s">
        <v>363</v>
      </c>
      <c r="BY215" s="64" t="s">
        <v>239</v>
      </c>
      <c r="BZ215" s="64" t="s">
        <v>240</v>
      </c>
      <c r="CA215" s="64"/>
      <c r="CB215" s="64"/>
      <c r="CC215" s="64"/>
      <c r="CD215" s="64"/>
      <c r="CE215" s="64"/>
      <c r="CF215" s="64"/>
      <c r="CG215" s="64"/>
      <c r="CH215" s="64"/>
      <c r="CI215" s="64"/>
      <c r="CJ215" s="64"/>
      <c r="CK215" s="64"/>
      <c r="CL215" s="64"/>
      <c r="CM215" s="18"/>
      <c r="CN215" s="18"/>
    </row>
    <row r="216" spans="1:92" ht="14.4" x14ac:dyDescent="0.3">
      <c r="A216" s="19" t="s">
        <v>22</v>
      </c>
      <c r="B216" s="31" t="s">
        <v>85</v>
      </c>
      <c r="C216" s="19" t="s">
        <v>71</v>
      </c>
      <c r="D216" s="19">
        <v>4</v>
      </c>
      <c r="E216" s="19">
        <f>VLOOKUP(D216,Lists!$B$3:$C$18,2,FALSE)</f>
        <v>4</v>
      </c>
      <c r="F216" s="19">
        <v>2</v>
      </c>
      <c r="G216" s="19" t="s">
        <v>68</v>
      </c>
      <c r="H216" s="23">
        <v>2730</v>
      </c>
      <c r="I216" s="37">
        <v>0.2</v>
      </c>
      <c r="J216" s="36">
        <v>4.6411397360087065E-4</v>
      </c>
      <c r="K216" s="36">
        <f t="shared" si="55"/>
        <v>4.6411397360087065E-4</v>
      </c>
      <c r="L216" s="23">
        <v>4.26</v>
      </c>
      <c r="M216" s="35">
        <v>0.22</v>
      </c>
      <c r="N216" s="35">
        <f t="shared" si="56"/>
        <v>0.22</v>
      </c>
      <c r="O216" s="38">
        <v>19.333333333333332</v>
      </c>
      <c r="P216" s="38">
        <f t="shared" si="57"/>
        <v>19.333333333333332</v>
      </c>
      <c r="Q216" s="38">
        <v>5.9551821</v>
      </c>
      <c r="R216" s="38">
        <v>10.254943899018233</v>
      </c>
      <c r="S216" s="23">
        <v>0.67</v>
      </c>
      <c r="T216" s="23">
        <v>0.79</v>
      </c>
      <c r="U216" s="23">
        <v>10</v>
      </c>
      <c r="V216" s="23">
        <f t="shared" si="58"/>
        <v>10</v>
      </c>
      <c r="W216" s="23">
        <v>78</v>
      </c>
      <c r="X216" s="23">
        <f t="shared" si="59"/>
        <v>78</v>
      </c>
      <c r="Y216" s="23">
        <v>62</v>
      </c>
      <c r="Z216" s="23" t="str">
        <f>Code!$K$204</f>
        <v>EF 86</v>
      </c>
      <c r="AA216" s="23" t="str">
        <f>Code!$K$207</f>
        <v>EF 57</v>
      </c>
      <c r="AB216" s="23" t="str">
        <f>Code!$K$208</f>
        <v>EF 57</v>
      </c>
      <c r="AC216" s="23" t="str">
        <f>Code!$K$205</f>
        <v>EF 57</v>
      </c>
      <c r="AD216" s="23" t="s">
        <v>237</v>
      </c>
      <c r="AE216" s="23" t="s">
        <v>237</v>
      </c>
      <c r="AF216" s="23" t="s">
        <v>237</v>
      </c>
      <c r="AG216" s="39">
        <f t="shared" si="54"/>
        <v>4.6411397360087065E-4</v>
      </c>
      <c r="AH216" s="39">
        <f t="shared" si="60"/>
        <v>4.6411397360087065E-4</v>
      </c>
      <c r="AI216" s="18">
        <f t="shared" si="61"/>
        <v>4.26</v>
      </c>
      <c r="AJ216" s="41">
        <f>Code!$B$23</f>
        <v>0.15</v>
      </c>
      <c r="AK216" s="41">
        <f t="shared" si="62"/>
        <v>0.15</v>
      </c>
      <c r="AL216" s="110">
        <f t="shared" si="63"/>
        <v>19.333333333333332</v>
      </c>
      <c r="AM216" s="110">
        <f t="shared" si="64"/>
        <v>19.333333333333332</v>
      </c>
      <c r="AN216" s="110">
        <f t="shared" si="65"/>
        <v>5.9551821</v>
      </c>
      <c r="AO216" s="110">
        <f t="shared" si="66"/>
        <v>10.254943899018233</v>
      </c>
      <c r="AP216" s="18">
        <f>VLOOKUP(D216,Code!$B$92:$D$107,2,FALSE)</f>
        <v>0.32</v>
      </c>
      <c r="AQ216" s="18">
        <f>VLOOKUP(E216,Code!$B$92:$D$107,3,FALSE)</f>
        <v>0.25</v>
      </c>
      <c r="AR216" s="18">
        <f>Code!$C$132</f>
        <v>14</v>
      </c>
      <c r="AS216" s="18">
        <f t="shared" si="67"/>
        <v>14</v>
      </c>
      <c r="AT216" s="88">
        <f>Code!$C$189</f>
        <v>80</v>
      </c>
      <c r="AU216" s="88">
        <f t="shared" si="68"/>
        <v>80</v>
      </c>
      <c r="AV216" s="88">
        <f>Code!$C$198</f>
        <v>66</v>
      </c>
      <c r="AW216" s="18" t="str">
        <f>Code!$L$204</f>
        <v>EF 95</v>
      </c>
      <c r="AX216" s="64" t="str">
        <f>Code!$L$207</f>
        <v>EF 60</v>
      </c>
      <c r="AY216" s="64" t="str">
        <f>Code!$L$208</f>
        <v>EF 60</v>
      </c>
      <c r="AZ216" s="64" t="str">
        <f>Code!$L$205</f>
        <v>EF 62</v>
      </c>
      <c r="BA216" s="23" t="s">
        <v>237</v>
      </c>
      <c r="BB216" s="23" t="s">
        <v>237</v>
      </c>
      <c r="BC216" s="23" t="s">
        <v>237</v>
      </c>
      <c r="BD216" s="39">
        <f t="shared" si="69"/>
        <v>3.9449687756074004E-4</v>
      </c>
      <c r="BE216" s="39">
        <f t="shared" si="70"/>
        <v>3.2487978152060944E-4</v>
      </c>
      <c r="BF216" s="18">
        <f>Measures!$C$3</f>
        <v>8</v>
      </c>
      <c r="BG216" s="41">
        <f>Measures!$C$4</f>
        <v>0.1</v>
      </c>
      <c r="BH216" s="41">
        <v>0.06</v>
      </c>
      <c r="BI216" s="18">
        <f>VLOOKUP(D216,Measures!$B$6:$C$21,2,FALSE)</f>
        <v>30</v>
      </c>
      <c r="BJ216" s="18">
        <f>Measures!$C$22</f>
        <v>44</v>
      </c>
      <c r="BK216" s="18">
        <f>Measures!$C$23</f>
        <v>19</v>
      </c>
      <c r="BL216" s="18">
        <f>Measures!$C$24</f>
        <v>13</v>
      </c>
      <c r="BM216" s="18">
        <f>Measures!$C$26</f>
        <v>0.32</v>
      </c>
      <c r="BN216" s="18">
        <f>Measures!$D$26</f>
        <v>0.25</v>
      </c>
      <c r="BO216" s="18">
        <f>Measures!$C$27</f>
        <v>14</v>
      </c>
      <c r="BP216" s="18">
        <f>Measures!$C$28</f>
        <v>15</v>
      </c>
      <c r="BQ216" s="88">
        <f>Measures!$C$29</f>
        <v>92</v>
      </c>
      <c r="BR216" s="88">
        <f>Measures!$C$30</f>
        <v>95</v>
      </c>
      <c r="BS216" s="88">
        <f>Measures!$C$31</f>
        <v>70</v>
      </c>
      <c r="BT216" s="64" t="str">
        <f>Code!$M$204</f>
        <v>EF 200</v>
      </c>
      <c r="BU216" s="64" t="str">
        <f>Code!$M$207</f>
        <v>EF 67</v>
      </c>
      <c r="BV216" s="64" t="str">
        <f>Code!$M$208</f>
        <v>EF 70</v>
      </c>
      <c r="BW216" s="64" t="str">
        <f>Code!$M$205</f>
        <v>EF 82</v>
      </c>
      <c r="BX216" s="64" t="s">
        <v>363</v>
      </c>
      <c r="BY216" s="64" t="s">
        <v>239</v>
      </c>
      <c r="BZ216" s="64" t="s">
        <v>240</v>
      </c>
      <c r="CA216" s="64"/>
      <c r="CB216" s="64"/>
      <c r="CC216" s="64"/>
      <c r="CD216" s="64"/>
      <c r="CE216" s="64"/>
      <c r="CF216" s="64"/>
      <c r="CG216" s="64"/>
      <c r="CH216" s="64"/>
      <c r="CI216" s="64"/>
      <c r="CJ216" s="64"/>
      <c r="CK216" s="64"/>
      <c r="CL216" s="64"/>
      <c r="CM216" s="18"/>
      <c r="CN216" s="18"/>
    </row>
    <row r="217" spans="1:92" ht="14.4" x14ac:dyDescent="0.3">
      <c r="A217" s="19" t="s">
        <v>95</v>
      </c>
      <c r="B217" s="31" t="s">
        <v>85</v>
      </c>
      <c r="C217" s="19" t="s">
        <v>87</v>
      </c>
      <c r="D217" s="19">
        <v>4</v>
      </c>
      <c r="E217" s="19">
        <f>VLOOKUP(D217,Lists!$B$3:$C$18,2,FALSE)</f>
        <v>4</v>
      </c>
      <c r="F217" s="19">
        <v>1</v>
      </c>
      <c r="G217" s="19" t="s">
        <v>68</v>
      </c>
      <c r="H217" s="23">
        <v>1910</v>
      </c>
      <c r="I217" s="37">
        <v>0.2</v>
      </c>
      <c r="J217" s="36">
        <v>4.6411397360087065E-4</v>
      </c>
      <c r="K217" s="36">
        <f t="shared" si="55"/>
        <v>4.6411397360087065E-4</v>
      </c>
      <c r="L217" s="23">
        <v>4.26</v>
      </c>
      <c r="M217" s="35">
        <v>0.22</v>
      </c>
      <c r="N217" s="35">
        <f t="shared" si="56"/>
        <v>0.22</v>
      </c>
      <c r="O217" s="38">
        <v>19.333333333333332</v>
      </c>
      <c r="P217" s="38">
        <f t="shared" si="57"/>
        <v>19.333333333333332</v>
      </c>
      <c r="Q217" s="38">
        <v>5.9551821</v>
      </c>
      <c r="R217" s="38">
        <v>10.254943899018233</v>
      </c>
      <c r="S217" s="23">
        <v>0.67</v>
      </c>
      <c r="T217" s="23">
        <v>0.79</v>
      </c>
      <c r="U217" s="23">
        <v>10</v>
      </c>
      <c r="V217" s="23">
        <f t="shared" si="58"/>
        <v>10</v>
      </c>
      <c r="W217" s="23">
        <v>78</v>
      </c>
      <c r="X217" s="23">
        <f t="shared" si="59"/>
        <v>78</v>
      </c>
      <c r="Y217" s="23">
        <v>62</v>
      </c>
      <c r="Z217" s="23" t="str">
        <f>Code!$K$204</f>
        <v>EF 86</v>
      </c>
      <c r="AA217" s="23" t="str">
        <f>Code!$K$207</f>
        <v>EF 57</v>
      </c>
      <c r="AB217" s="23" t="str">
        <f>Code!$K$208</f>
        <v>EF 57</v>
      </c>
      <c r="AC217" s="23" t="str">
        <f>Code!$K$205</f>
        <v>EF 57</v>
      </c>
      <c r="AD217" s="23" t="s">
        <v>237</v>
      </c>
      <c r="AE217" s="23" t="s">
        <v>237</v>
      </c>
      <c r="AF217" s="23" t="s">
        <v>237</v>
      </c>
      <c r="AG217" s="39">
        <f t="shared" si="54"/>
        <v>4.6411397360087065E-4</v>
      </c>
      <c r="AH217" s="39">
        <f t="shared" si="60"/>
        <v>4.6411397360087065E-4</v>
      </c>
      <c r="AI217" s="18">
        <f t="shared" si="61"/>
        <v>4.26</v>
      </c>
      <c r="AJ217" s="41">
        <f>Code!$B$23</f>
        <v>0.15</v>
      </c>
      <c r="AK217" s="41">
        <f t="shared" si="62"/>
        <v>0.15</v>
      </c>
      <c r="AL217" s="110">
        <f t="shared" si="63"/>
        <v>19.333333333333332</v>
      </c>
      <c r="AM217" s="110">
        <f t="shared" si="64"/>
        <v>19.333333333333332</v>
      </c>
      <c r="AN217" s="110">
        <f t="shared" si="65"/>
        <v>5.9551821</v>
      </c>
      <c r="AO217" s="110">
        <f t="shared" si="66"/>
        <v>10.254943899018233</v>
      </c>
      <c r="AP217" s="18">
        <f>VLOOKUP(D217,Code!$B$92:$D$107,2,FALSE)</f>
        <v>0.32</v>
      </c>
      <c r="AQ217" s="18">
        <f>VLOOKUP(E217,Code!$B$92:$D$107,3,FALSE)</f>
        <v>0.25</v>
      </c>
      <c r="AR217" s="18">
        <f>Code!$C$132</f>
        <v>14</v>
      </c>
      <c r="AS217" s="18">
        <f t="shared" si="67"/>
        <v>14</v>
      </c>
      <c r="AT217" s="88">
        <f>Code!$C$189</f>
        <v>80</v>
      </c>
      <c r="AU217" s="88">
        <f t="shared" si="68"/>
        <v>80</v>
      </c>
      <c r="AV217" s="88">
        <f>Code!$C$198</f>
        <v>66</v>
      </c>
      <c r="AW217" s="18" t="str">
        <f>Code!$L$204</f>
        <v>EF 95</v>
      </c>
      <c r="AX217" s="64" t="str">
        <f>Code!$L$207</f>
        <v>EF 60</v>
      </c>
      <c r="AY217" s="64" t="str">
        <f>Code!$L$208</f>
        <v>EF 60</v>
      </c>
      <c r="AZ217" s="64" t="str">
        <f>Code!$L$205</f>
        <v>EF 62</v>
      </c>
      <c r="BA217" s="23" t="s">
        <v>237</v>
      </c>
      <c r="BB217" s="23" t="s">
        <v>237</v>
      </c>
      <c r="BC217" s="23" t="s">
        <v>237</v>
      </c>
      <c r="BD217" s="39">
        <f t="shared" si="69"/>
        <v>3.9449687756074004E-4</v>
      </c>
      <c r="BE217" s="39">
        <f t="shared" si="70"/>
        <v>3.2487978152060944E-4</v>
      </c>
      <c r="BF217" s="18">
        <f>Measures!$C$3</f>
        <v>8</v>
      </c>
      <c r="BG217" s="41">
        <f>Measures!$C$4</f>
        <v>0.1</v>
      </c>
      <c r="BH217" s="41">
        <v>0.06</v>
      </c>
      <c r="BI217" s="18">
        <f>VLOOKUP(D217,Measures!$B$6:$C$21,2,FALSE)</f>
        <v>30</v>
      </c>
      <c r="BJ217" s="18">
        <f>Measures!$C$22</f>
        <v>44</v>
      </c>
      <c r="BK217" s="18">
        <f>Measures!$C$23</f>
        <v>19</v>
      </c>
      <c r="BL217" s="18">
        <f>Measures!$C$24</f>
        <v>13</v>
      </c>
      <c r="BM217" s="18">
        <f>Measures!$C$26</f>
        <v>0.32</v>
      </c>
      <c r="BN217" s="18">
        <f>Measures!$D$26</f>
        <v>0.25</v>
      </c>
      <c r="BO217" s="18">
        <f>Measures!$C$27</f>
        <v>14</v>
      </c>
      <c r="BP217" s="18">
        <f>Measures!$C$28</f>
        <v>15</v>
      </c>
      <c r="BQ217" s="88">
        <f>Measures!$C$29</f>
        <v>92</v>
      </c>
      <c r="BR217" s="88">
        <f>Measures!$C$30</f>
        <v>95</v>
      </c>
      <c r="BS217" s="88">
        <f>Measures!$C$31</f>
        <v>70</v>
      </c>
      <c r="BT217" s="64" t="str">
        <f>Code!$M$204</f>
        <v>EF 200</v>
      </c>
      <c r="BU217" s="64" t="str">
        <f>Code!$M$207</f>
        <v>EF 67</v>
      </c>
      <c r="BV217" s="64" t="str">
        <f>Code!$M$208</f>
        <v>EF 70</v>
      </c>
      <c r="BW217" s="64" t="str">
        <f>Code!$M$205</f>
        <v>EF 82</v>
      </c>
      <c r="BX217" s="64" t="s">
        <v>363</v>
      </c>
      <c r="BY217" s="64" t="s">
        <v>239</v>
      </c>
      <c r="BZ217" s="64" t="s">
        <v>240</v>
      </c>
      <c r="CA217" s="64"/>
      <c r="CB217" s="64"/>
      <c r="CC217" s="64"/>
      <c r="CD217" s="64"/>
      <c r="CE217" s="64"/>
      <c r="CF217" s="64"/>
      <c r="CG217" s="64"/>
      <c r="CH217" s="64"/>
      <c r="CI217" s="64"/>
      <c r="CJ217" s="64"/>
      <c r="CK217" s="64"/>
      <c r="CL217" s="64"/>
      <c r="CM217" s="18"/>
      <c r="CN217" s="18"/>
    </row>
    <row r="218" spans="1:92" ht="14.4" x14ac:dyDescent="0.3">
      <c r="A218" s="19" t="s">
        <v>95</v>
      </c>
      <c r="B218" s="31" t="s">
        <v>85</v>
      </c>
      <c r="C218" s="19" t="s">
        <v>87</v>
      </c>
      <c r="D218" s="19">
        <v>4</v>
      </c>
      <c r="E218" s="19">
        <f>VLOOKUP(D218,Lists!$B$3:$C$18,2,FALSE)</f>
        <v>4</v>
      </c>
      <c r="F218" s="19">
        <v>2</v>
      </c>
      <c r="G218" s="19" t="s">
        <v>68</v>
      </c>
      <c r="H218" s="23">
        <v>2730</v>
      </c>
      <c r="I218" s="37">
        <v>0.2</v>
      </c>
      <c r="J218" s="36">
        <v>4.6411397360087065E-4</v>
      </c>
      <c r="K218" s="36">
        <f t="shared" si="55"/>
        <v>4.6411397360087065E-4</v>
      </c>
      <c r="L218" s="23">
        <v>4.26</v>
      </c>
      <c r="M218" s="35">
        <v>0.22</v>
      </c>
      <c r="N218" s="35">
        <f t="shared" si="56"/>
        <v>0.22</v>
      </c>
      <c r="O218" s="38">
        <v>19.333333333333332</v>
      </c>
      <c r="P218" s="38">
        <f t="shared" si="57"/>
        <v>19.333333333333332</v>
      </c>
      <c r="Q218" s="38">
        <v>5.9551821</v>
      </c>
      <c r="R218" s="38">
        <v>10.254943899018233</v>
      </c>
      <c r="S218" s="23">
        <v>0.67</v>
      </c>
      <c r="T218" s="23">
        <v>0.79</v>
      </c>
      <c r="U218" s="23">
        <v>10</v>
      </c>
      <c r="V218" s="23">
        <f t="shared" si="58"/>
        <v>10</v>
      </c>
      <c r="W218" s="23">
        <v>78</v>
      </c>
      <c r="X218" s="23">
        <f t="shared" si="59"/>
        <v>78</v>
      </c>
      <c r="Y218" s="23">
        <v>62</v>
      </c>
      <c r="Z218" s="23" t="str">
        <f>Code!$K$204</f>
        <v>EF 86</v>
      </c>
      <c r="AA218" s="23" t="str">
        <f>Code!$K$207</f>
        <v>EF 57</v>
      </c>
      <c r="AB218" s="23" t="str">
        <f>Code!$K$208</f>
        <v>EF 57</v>
      </c>
      <c r="AC218" s="23" t="str">
        <f>Code!$K$205</f>
        <v>EF 57</v>
      </c>
      <c r="AD218" s="23" t="s">
        <v>237</v>
      </c>
      <c r="AE218" s="23" t="s">
        <v>237</v>
      </c>
      <c r="AF218" s="23" t="s">
        <v>237</v>
      </c>
      <c r="AG218" s="39">
        <f t="shared" si="54"/>
        <v>4.6411397360087065E-4</v>
      </c>
      <c r="AH218" s="39">
        <f t="shared" si="60"/>
        <v>4.6411397360087065E-4</v>
      </c>
      <c r="AI218" s="18">
        <f t="shared" si="61"/>
        <v>4.26</v>
      </c>
      <c r="AJ218" s="41">
        <f>Code!$B$23</f>
        <v>0.15</v>
      </c>
      <c r="AK218" s="41">
        <f t="shared" si="62"/>
        <v>0.15</v>
      </c>
      <c r="AL218" s="110">
        <f t="shared" si="63"/>
        <v>19.333333333333332</v>
      </c>
      <c r="AM218" s="110">
        <f t="shared" si="64"/>
        <v>19.333333333333332</v>
      </c>
      <c r="AN218" s="110">
        <f t="shared" si="65"/>
        <v>5.9551821</v>
      </c>
      <c r="AO218" s="110">
        <f t="shared" si="66"/>
        <v>10.254943899018233</v>
      </c>
      <c r="AP218" s="18">
        <f>VLOOKUP(D218,Code!$B$92:$D$107,2,FALSE)</f>
        <v>0.32</v>
      </c>
      <c r="AQ218" s="18">
        <f>VLOOKUP(E218,Code!$B$92:$D$107,3,FALSE)</f>
        <v>0.25</v>
      </c>
      <c r="AR218" s="18">
        <f>Code!$C$132</f>
        <v>14</v>
      </c>
      <c r="AS218" s="18">
        <f t="shared" si="67"/>
        <v>14</v>
      </c>
      <c r="AT218" s="88">
        <f>Code!$C$189</f>
        <v>80</v>
      </c>
      <c r="AU218" s="88">
        <f t="shared" si="68"/>
        <v>80</v>
      </c>
      <c r="AV218" s="88">
        <f>Code!$C$198</f>
        <v>66</v>
      </c>
      <c r="AW218" s="18" t="str">
        <f>Code!$L$204</f>
        <v>EF 95</v>
      </c>
      <c r="AX218" s="64" t="str">
        <f>Code!$L$207</f>
        <v>EF 60</v>
      </c>
      <c r="AY218" s="64" t="str">
        <f>Code!$L$208</f>
        <v>EF 60</v>
      </c>
      <c r="AZ218" s="64" t="str">
        <f>Code!$L$205</f>
        <v>EF 62</v>
      </c>
      <c r="BA218" s="23" t="s">
        <v>237</v>
      </c>
      <c r="BB218" s="23" t="s">
        <v>237</v>
      </c>
      <c r="BC218" s="23" t="s">
        <v>237</v>
      </c>
      <c r="BD218" s="39">
        <f t="shared" si="69"/>
        <v>3.9449687756074004E-4</v>
      </c>
      <c r="BE218" s="39">
        <f t="shared" si="70"/>
        <v>3.2487978152060944E-4</v>
      </c>
      <c r="BF218" s="18">
        <f>Measures!$C$3</f>
        <v>8</v>
      </c>
      <c r="BG218" s="41">
        <f>Measures!$C$4</f>
        <v>0.1</v>
      </c>
      <c r="BH218" s="41">
        <v>0.06</v>
      </c>
      <c r="BI218" s="18">
        <f>VLOOKUP(D218,Measures!$B$6:$C$21,2,FALSE)</f>
        <v>30</v>
      </c>
      <c r="BJ218" s="18">
        <f>Measures!$C$22</f>
        <v>44</v>
      </c>
      <c r="BK218" s="18">
        <f>Measures!$C$23</f>
        <v>19</v>
      </c>
      <c r="BL218" s="18">
        <f>Measures!$C$24</f>
        <v>13</v>
      </c>
      <c r="BM218" s="18">
        <f>Measures!$C$26</f>
        <v>0.32</v>
      </c>
      <c r="BN218" s="18">
        <f>Measures!$D$26</f>
        <v>0.25</v>
      </c>
      <c r="BO218" s="18">
        <f>Measures!$C$27</f>
        <v>14</v>
      </c>
      <c r="BP218" s="18">
        <f>Measures!$C$28</f>
        <v>15</v>
      </c>
      <c r="BQ218" s="88">
        <f>Measures!$C$29</f>
        <v>92</v>
      </c>
      <c r="BR218" s="88">
        <f>Measures!$C$30</f>
        <v>95</v>
      </c>
      <c r="BS218" s="88">
        <f>Measures!$C$31</f>
        <v>70</v>
      </c>
      <c r="BT218" s="64" t="str">
        <f>Code!$M$204</f>
        <v>EF 200</v>
      </c>
      <c r="BU218" s="64" t="str">
        <f>Code!$M$207</f>
        <v>EF 67</v>
      </c>
      <c r="BV218" s="64" t="str">
        <f>Code!$M$208</f>
        <v>EF 70</v>
      </c>
      <c r="BW218" s="64" t="str">
        <f>Code!$M$205</f>
        <v>EF 82</v>
      </c>
      <c r="BX218" s="64" t="s">
        <v>363</v>
      </c>
      <c r="BY218" s="64" t="s">
        <v>239</v>
      </c>
      <c r="BZ218" s="64" t="s">
        <v>240</v>
      </c>
      <c r="CA218" s="64"/>
      <c r="CB218" s="64"/>
      <c r="CC218" s="64"/>
      <c r="CD218" s="64"/>
      <c r="CE218" s="64"/>
      <c r="CF218" s="64"/>
      <c r="CG218" s="64"/>
      <c r="CH218" s="64"/>
      <c r="CI218" s="64"/>
      <c r="CJ218" s="64"/>
      <c r="CK218" s="64"/>
      <c r="CL218" s="64"/>
      <c r="CM218" s="18"/>
      <c r="CN218" s="18"/>
    </row>
    <row r="219" spans="1:92" ht="14.4" x14ac:dyDescent="0.3">
      <c r="A219" s="19" t="s">
        <v>22</v>
      </c>
      <c r="B219" s="31" t="s">
        <v>85</v>
      </c>
      <c r="C219" s="19" t="s">
        <v>87</v>
      </c>
      <c r="D219" s="19">
        <v>4</v>
      </c>
      <c r="E219" s="19">
        <f>VLOOKUP(D219,Lists!$B$3:$C$18,2,FALSE)</f>
        <v>4</v>
      </c>
      <c r="F219" s="19">
        <v>1</v>
      </c>
      <c r="G219" s="19" t="s">
        <v>68</v>
      </c>
      <c r="H219" s="23">
        <v>1910</v>
      </c>
      <c r="I219" s="37">
        <v>0.2</v>
      </c>
      <c r="J219" s="36">
        <v>4.6411397360087065E-4</v>
      </c>
      <c r="K219" s="36">
        <f t="shared" si="55"/>
        <v>4.6411397360087065E-4</v>
      </c>
      <c r="L219" s="23">
        <v>4.26</v>
      </c>
      <c r="M219" s="35">
        <v>0.22</v>
      </c>
      <c r="N219" s="35">
        <f t="shared" si="56"/>
        <v>0.22</v>
      </c>
      <c r="O219" s="38">
        <v>19.333333333333332</v>
      </c>
      <c r="P219" s="38">
        <f t="shared" si="57"/>
        <v>19.333333333333332</v>
      </c>
      <c r="Q219" s="38">
        <v>5.9551821</v>
      </c>
      <c r="R219" s="38">
        <v>10.254943899018233</v>
      </c>
      <c r="S219" s="23">
        <v>0.67</v>
      </c>
      <c r="T219" s="23">
        <v>0.79</v>
      </c>
      <c r="U219" s="23">
        <v>10</v>
      </c>
      <c r="V219" s="23">
        <f t="shared" si="58"/>
        <v>10</v>
      </c>
      <c r="W219" s="23">
        <v>78</v>
      </c>
      <c r="X219" s="23">
        <f t="shared" si="59"/>
        <v>78</v>
      </c>
      <c r="Y219" s="23">
        <v>62</v>
      </c>
      <c r="Z219" s="23" t="str">
        <f>Code!$K$204</f>
        <v>EF 86</v>
      </c>
      <c r="AA219" s="23" t="str">
        <f>Code!$K$207</f>
        <v>EF 57</v>
      </c>
      <c r="AB219" s="23" t="str">
        <f>Code!$K$208</f>
        <v>EF 57</v>
      </c>
      <c r="AC219" s="23" t="str">
        <f>Code!$K$205</f>
        <v>EF 57</v>
      </c>
      <c r="AD219" s="23" t="s">
        <v>237</v>
      </c>
      <c r="AE219" s="23" t="s">
        <v>237</v>
      </c>
      <c r="AF219" s="23" t="s">
        <v>237</v>
      </c>
      <c r="AG219" s="39">
        <f t="shared" si="54"/>
        <v>4.6411397360087065E-4</v>
      </c>
      <c r="AH219" s="39">
        <f t="shared" si="60"/>
        <v>4.6411397360087065E-4</v>
      </c>
      <c r="AI219" s="18">
        <f t="shared" si="61"/>
        <v>4.26</v>
      </c>
      <c r="AJ219" s="41">
        <f>Code!$B$23</f>
        <v>0.15</v>
      </c>
      <c r="AK219" s="41">
        <f t="shared" si="62"/>
        <v>0.15</v>
      </c>
      <c r="AL219" s="110">
        <f t="shared" si="63"/>
        <v>19.333333333333332</v>
      </c>
      <c r="AM219" s="110">
        <f t="shared" si="64"/>
        <v>19.333333333333332</v>
      </c>
      <c r="AN219" s="110">
        <f t="shared" si="65"/>
        <v>5.9551821</v>
      </c>
      <c r="AO219" s="110">
        <f t="shared" si="66"/>
        <v>10.254943899018233</v>
      </c>
      <c r="AP219" s="18">
        <f>VLOOKUP(D219,Code!$B$92:$D$107,2,FALSE)</f>
        <v>0.32</v>
      </c>
      <c r="AQ219" s="18">
        <f>VLOOKUP(E219,Code!$B$92:$D$107,3,FALSE)</f>
        <v>0.25</v>
      </c>
      <c r="AR219" s="18">
        <f>Code!$C$132</f>
        <v>14</v>
      </c>
      <c r="AS219" s="18">
        <f t="shared" si="67"/>
        <v>14</v>
      </c>
      <c r="AT219" s="88">
        <f>Code!$C$189</f>
        <v>80</v>
      </c>
      <c r="AU219" s="88">
        <f t="shared" si="68"/>
        <v>80</v>
      </c>
      <c r="AV219" s="88">
        <f>Code!$C$198</f>
        <v>66</v>
      </c>
      <c r="AW219" s="18" t="str">
        <f>Code!$L$204</f>
        <v>EF 95</v>
      </c>
      <c r="AX219" s="64" t="str">
        <f>Code!$L$207</f>
        <v>EF 60</v>
      </c>
      <c r="AY219" s="64" t="str">
        <f>Code!$L$208</f>
        <v>EF 60</v>
      </c>
      <c r="AZ219" s="64" t="str">
        <f>Code!$L$205</f>
        <v>EF 62</v>
      </c>
      <c r="BA219" s="23" t="s">
        <v>237</v>
      </c>
      <c r="BB219" s="23" t="s">
        <v>237</v>
      </c>
      <c r="BC219" s="23" t="s">
        <v>237</v>
      </c>
      <c r="BD219" s="39">
        <f t="shared" si="69"/>
        <v>3.9449687756074004E-4</v>
      </c>
      <c r="BE219" s="39">
        <f t="shared" si="70"/>
        <v>3.2487978152060944E-4</v>
      </c>
      <c r="BF219" s="18">
        <f>Measures!$C$3</f>
        <v>8</v>
      </c>
      <c r="BG219" s="41">
        <f>Measures!$C$4</f>
        <v>0.1</v>
      </c>
      <c r="BH219" s="41">
        <v>0.06</v>
      </c>
      <c r="BI219" s="18">
        <f>VLOOKUP(D219,Measures!$B$6:$C$21,2,FALSE)</f>
        <v>30</v>
      </c>
      <c r="BJ219" s="18">
        <f>Measures!$C$22</f>
        <v>44</v>
      </c>
      <c r="BK219" s="18">
        <f>Measures!$C$23</f>
        <v>19</v>
      </c>
      <c r="BL219" s="18">
        <f>Measures!$C$24</f>
        <v>13</v>
      </c>
      <c r="BM219" s="18">
        <f>Measures!$C$26</f>
        <v>0.32</v>
      </c>
      <c r="BN219" s="18">
        <f>Measures!$D$26</f>
        <v>0.25</v>
      </c>
      <c r="BO219" s="18">
        <f>Measures!$C$27</f>
        <v>14</v>
      </c>
      <c r="BP219" s="18">
        <f>Measures!$C$28</f>
        <v>15</v>
      </c>
      <c r="BQ219" s="88">
        <f>Measures!$C$29</f>
        <v>92</v>
      </c>
      <c r="BR219" s="88">
        <f>Measures!$C$30</f>
        <v>95</v>
      </c>
      <c r="BS219" s="88">
        <f>Measures!$C$31</f>
        <v>70</v>
      </c>
      <c r="BT219" s="64" t="str">
        <f>Code!$M$204</f>
        <v>EF 200</v>
      </c>
      <c r="BU219" s="64" t="str">
        <f>Code!$M$207</f>
        <v>EF 67</v>
      </c>
      <c r="BV219" s="64" t="str">
        <f>Code!$M$208</f>
        <v>EF 70</v>
      </c>
      <c r="BW219" s="64" t="str">
        <f>Code!$M$205</f>
        <v>EF 82</v>
      </c>
      <c r="BX219" s="64" t="s">
        <v>363</v>
      </c>
      <c r="BY219" s="64" t="s">
        <v>239</v>
      </c>
      <c r="BZ219" s="64" t="s">
        <v>240</v>
      </c>
      <c r="CA219" s="64"/>
      <c r="CB219" s="64"/>
      <c r="CC219" s="64"/>
      <c r="CD219" s="64"/>
      <c r="CE219" s="64"/>
      <c r="CF219" s="64"/>
      <c r="CG219" s="64"/>
      <c r="CH219" s="64"/>
      <c r="CI219" s="64"/>
      <c r="CJ219" s="64"/>
      <c r="CK219" s="64"/>
      <c r="CL219" s="64"/>
      <c r="CM219" s="18"/>
      <c r="CN219" s="18"/>
    </row>
    <row r="220" spans="1:92" ht="14.4" x14ac:dyDescent="0.3">
      <c r="A220" s="19" t="s">
        <v>22</v>
      </c>
      <c r="B220" s="31" t="s">
        <v>85</v>
      </c>
      <c r="C220" s="19" t="s">
        <v>87</v>
      </c>
      <c r="D220" s="19">
        <v>4</v>
      </c>
      <c r="E220" s="19">
        <f>VLOOKUP(D220,Lists!$B$3:$C$18,2,FALSE)</f>
        <v>4</v>
      </c>
      <c r="F220" s="19">
        <v>2</v>
      </c>
      <c r="G220" s="19" t="s">
        <v>68</v>
      </c>
      <c r="H220" s="23">
        <v>2730</v>
      </c>
      <c r="I220" s="37">
        <v>0.2</v>
      </c>
      <c r="J220" s="36">
        <v>4.6411397360087065E-4</v>
      </c>
      <c r="K220" s="36">
        <f t="shared" si="55"/>
        <v>4.6411397360087065E-4</v>
      </c>
      <c r="L220" s="23">
        <v>4.26</v>
      </c>
      <c r="M220" s="35">
        <v>0.22</v>
      </c>
      <c r="N220" s="35">
        <f t="shared" si="56"/>
        <v>0.22</v>
      </c>
      <c r="O220" s="38">
        <v>19.333333333333332</v>
      </c>
      <c r="P220" s="38">
        <f t="shared" si="57"/>
        <v>19.333333333333332</v>
      </c>
      <c r="Q220" s="38">
        <v>5.9551821</v>
      </c>
      <c r="R220" s="38">
        <v>10.254943899018233</v>
      </c>
      <c r="S220" s="23">
        <v>0.67</v>
      </c>
      <c r="T220" s="23">
        <v>0.79</v>
      </c>
      <c r="U220" s="23">
        <v>10</v>
      </c>
      <c r="V220" s="23">
        <f t="shared" si="58"/>
        <v>10</v>
      </c>
      <c r="W220" s="23">
        <v>78</v>
      </c>
      <c r="X220" s="23">
        <f t="shared" si="59"/>
        <v>78</v>
      </c>
      <c r="Y220" s="23">
        <v>62</v>
      </c>
      <c r="Z220" s="23" t="str">
        <f>Code!$K$204</f>
        <v>EF 86</v>
      </c>
      <c r="AA220" s="23" t="str">
        <f>Code!$K$207</f>
        <v>EF 57</v>
      </c>
      <c r="AB220" s="23" t="str">
        <f>Code!$K$208</f>
        <v>EF 57</v>
      </c>
      <c r="AC220" s="23" t="str">
        <f>Code!$K$205</f>
        <v>EF 57</v>
      </c>
      <c r="AD220" s="23" t="s">
        <v>237</v>
      </c>
      <c r="AE220" s="23" t="s">
        <v>237</v>
      </c>
      <c r="AF220" s="23" t="s">
        <v>237</v>
      </c>
      <c r="AG220" s="39">
        <f t="shared" si="54"/>
        <v>4.6411397360087065E-4</v>
      </c>
      <c r="AH220" s="39">
        <f t="shared" si="60"/>
        <v>4.6411397360087065E-4</v>
      </c>
      <c r="AI220" s="18">
        <f t="shared" si="61"/>
        <v>4.26</v>
      </c>
      <c r="AJ220" s="41">
        <f>Code!$B$23</f>
        <v>0.15</v>
      </c>
      <c r="AK220" s="41">
        <f t="shared" si="62"/>
        <v>0.15</v>
      </c>
      <c r="AL220" s="110">
        <f t="shared" si="63"/>
        <v>19.333333333333332</v>
      </c>
      <c r="AM220" s="110">
        <f t="shared" si="64"/>
        <v>19.333333333333332</v>
      </c>
      <c r="AN220" s="110">
        <f t="shared" si="65"/>
        <v>5.9551821</v>
      </c>
      <c r="AO220" s="110">
        <f t="shared" si="66"/>
        <v>10.254943899018233</v>
      </c>
      <c r="AP220" s="18">
        <f>VLOOKUP(D220,Code!$B$92:$D$107,2,FALSE)</f>
        <v>0.32</v>
      </c>
      <c r="AQ220" s="18">
        <f>VLOOKUP(E220,Code!$B$92:$D$107,3,FALSE)</f>
        <v>0.25</v>
      </c>
      <c r="AR220" s="18">
        <f>Code!$C$132</f>
        <v>14</v>
      </c>
      <c r="AS220" s="18">
        <f t="shared" si="67"/>
        <v>14</v>
      </c>
      <c r="AT220" s="88">
        <f>Code!$C$189</f>
        <v>80</v>
      </c>
      <c r="AU220" s="88">
        <f t="shared" si="68"/>
        <v>80</v>
      </c>
      <c r="AV220" s="88">
        <f>Code!$C$198</f>
        <v>66</v>
      </c>
      <c r="AW220" s="18" t="str">
        <f>Code!$L$204</f>
        <v>EF 95</v>
      </c>
      <c r="AX220" s="64" t="str">
        <f>Code!$L$207</f>
        <v>EF 60</v>
      </c>
      <c r="AY220" s="64" t="str">
        <f>Code!$L$208</f>
        <v>EF 60</v>
      </c>
      <c r="AZ220" s="64" t="str">
        <f>Code!$L$205</f>
        <v>EF 62</v>
      </c>
      <c r="BA220" s="23" t="s">
        <v>237</v>
      </c>
      <c r="BB220" s="23" t="s">
        <v>237</v>
      </c>
      <c r="BC220" s="23" t="s">
        <v>237</v>
      </c>
      <c r="BD220" s="39">
        <f t="shared" si="69"/>
        <v>3.9449687756074004E-4</v>
      </c>
      <c r="BE220" s="39">
        <f t="shared" si="70"/>
        <v>3.2487978152060944E-4</v>
      </c>
      <c r="BF220" s="18">
        <f>Measures!$C$3</f>
        <v>8</v>
      </c>
      <c r="BG220" s="41">
        <f>Measures!$C$4</f>
        <v>0.1</v>
      </c>
      <c r="BH220" s="41">
        <v>0.06</v>
      </c>
      <c r="BI220" s="18">
        <f>VLOOKUP(D220,Measures!$B$6:$C$21,2,FALSE)</f>
        <v>30</v>
      </c>
      <c r="BJ220" s="18">
        <f>Measures!$C$22</f>
        <v>44</v>
      </c>
      <c r="BK220" s="18">
        <f>Measures!$C$23</f>
        <v>19</v>
      </c>
      <c r="BL220" s="18">
        <f>Measures!$C$24</f>
        <v>13</v>
      </c>
      <c r="BM220" s="18">
        <f>Measures!$C$26</f>
        <v>0.32</v>
      </c>
      <c r="BN220" s="18">
        <f>Measures!$D$26</f>
        <v>0.25</v>
      </c>
      <c r="BO220" s="18">
        <f>Measures!$C$27</f>
        <v>14</v>
      </c>
      <c r="BP220" s="18">
        <f>Measures!$C$28</f>
        <v>15</v>
      </c>
      <c r="BQ220" s="88">
        <f>Measures!$C$29</f>
        <v>92</v>
      </c>
      <c r="BR220" s="88">
        <f>Measures!$C$30</f>
        <v>95</v>
      </c>
      <c r="BS220" s="88">
        <f>Measures!$C$31</f>
        <v>70</v>
      </c>
      <c r="BT220" s="64" t="str">
        <f>Code!$M$204</f>
        <v>EF 200</v>
      </c>
      <c r="BU220" s="64" t="str">
        <f>Code!$M$207</f>
        <v>EF 67</v>
      </c>
      <c r="BV220" s="64" t="str">
        <f>Code!$M$208</f>
        <v>EF 70</v>
      </c>
      <c r="BW220" s="64" t="str">
        <f>Code!$M$205</f>
        <v>EF 82</v>
      </c>
      <c r="BX220" s="64" t="s">
        <v>363</v>
      </c>
      <c r="BY220" s="64" t="s">
        <v>239</v>
      </c>
      <c r="BZ220" s="64" t="s">
        <v>240</v>
      </c>
      <c r="CA220" s="64"/>
      <c r="CB220" s="64"/>
      <c r="CC220" s="64"/>
      <c r="CD220" s="64"/>
      <c r="CE220" s="64"/>
      <c r="CF220" s="64"/>
      <c r="CG220" s="64"/>
      <c r="CH220" s="64"/>
      <c r="CI220" s="64"/>
      <c r="CJ220" s="64"/>
      <c r="CK220" s="64"/>
      <c r="CL220" s="64"/>
      <c r="CM220" s="18"/>
      <c r="CN220" s="18"/>
    </row>
    <row r="221" spans="1:92" ht="14.4" x14ac:dyDescent="0.3">
      <c r="A221" s="19" t="s">
        <v>95</v>
      </c>
      <c r="B221" s="31" t="s">
        <v>86</v>
      </c>
      <c r="C221" s="19" t="s">
        <v>71</v>
      </c>
      <c r="D221" s="19">
        <v>4</v>
      </c>
      <c r="E221" s="19">
        <f>VLOOKUP(D221,Lists!$B$3:$C$18,2,FALSE)</f>
        <v>4</v>
      </c>
      <c r="F221" s="19">
        <v>1</v>
      </c>
      <c r="G221" s="19" t="s">
        <v>66</v>
      </c>
      <c r="H221" s="23">
        <v>1600</v>
      </c>
      <c r="I221" s="37">
        <v>0.14016341923318668</v>
      </c>
      <c r="J221" s="36">
        <v>7.1357303575703178E-4</v>
      </c>
      <c r="K221" s="36">
        <f t="shared" si="55"/>
        <v>7.1357303575703178E-4</v>
      </c>
      <c r="L221" s="23">
        <v>3.32</v>
      </c>
      <c r="M221" s="35">
        <v>0.33</v>
      </c>
      <c r="N221" s="35">
        <f t="shared" si="56"/>
        <v>0.33</v>
      </c>
      <c r="O221" s="38">
        <v>11.046153846153846</v>
      </c>
      <c r="P221" s="38">
        <f t="shared" si="57"/>
        <v>11.046153846153846</v>
      </c>
      <c r="Q221" s="38">
        <v>1.3361692000000001</v>
      </c>
      <c r="R221" s="38">
        <v>3.0951638065522622</v>
      </c>
      <c r="S221" s="23">
        <v>1.23</v>
      </c>
      <c r="T221" s="23">
        <v>0.87</v>
      </c>
      <c r="U221" s="23">
        <v>10</v>
      </c>
      <c r="V221" s="23">
        <f t="shared" si="58"/>
        <v>10</v>
      </c>
      <c r="W221" s="23">
        <v>78</v>
      </c>
      <c r="X221" s="23">
        <f t="shared" si="59"/>
        <v>78</v>
      </c>
      <c r="Y221" s="23">
        <v>62</v>
      </c>
      <c r="Z221" s="23" t="str">
        <f>Code!$K$204</f>
        <v>EF 86</v>
      </c>
      <c r="AA221" s="23" t="str">
        <f>Code!$K$207</f>
        <v>EF 57</v>
      </c>
      <c r="AB221" s="23" t="str">
        <f>Code!$K$208</f>
        <v>EF 57</v>
      </c>
      <c r="AC221" s="23" t="str">
        <f>Code!$K$205</f>
        <v>EF 57</v>
      </c>
      <c r="AD221" s="23" t="s">
        <v>237</v>
      </c>
      <c r="AE221" s="23" t="s">
        <v>237</v>
      </c>
      <c r="AF221" s="23" t="s">
        <v>237</v>
      </c>
      <c r="AG221" s="39">
        <f t="shared" si="54"/>
        <v>7.1357303575703178E-4</v>
      </c>
      <c r="AH221" s="39">
        <f t="shared" si="60"/>
        <v>7.1357303575703178E-4</v>
      </c>
      <c r="AI221" s="18">
        <f t="shared" si="61"/>
        <v>3.32</v>
      </c>
      <c r="AJ221" s="41">
        <f>Code!$B$23</f>
        <v>0.15</v>
      </c>
      <c r="AK221" s="41">
        <f t="shared" si="62"/>
        <v>0.15</v>
      </c>
      <c r="AL221" s="110">
        <f t="shared" si="63"/>
        <v>11.046153846153846</v>
      </c>
      <c r="AM221" s="110">
        <f t="shared" si="64"/>
        <v>11.046153846153846</v>
      </c>
      <c r="AN221" s="110">
        <f t="shared" si="65"/>
        <v>1.3361692000000001</v>
      </c>
      <c r="AO221" s="110">
        <f t="shared" si="66"/>
        <v>3.0951638065522622</v>
      </c>
      <c r="AP221" s="18">
        <f>VLOOKUP(D221,Code!$B$92:$D$107,2,FALSE)</f>
        <v>0.32</v>
      </c>
      <c r="AQ221" s="18">
        <f>VLOOKUP(E221,Code!$B$92:$D$107,3,FALSE)</f>
        <v>0.25</v>
      </c>
      <c r="AR221" s="18">
        <f>Code!$C$132</f>
        <v>14</v>
      </c>
      <c r="AS221" s="18">
        <f t="shared" si="67"/>
        <v>14</v>
      </c>
      <c r="AT221" s="88">
        <f>Code!$C$189</f>
        <v>80</v>
      </c>
      <c r="AU221" s="88">
        <f t="shared" si="68"/>
        <v>80</v>
      </c>
      <c r="AV221" s="88">
        <f>Code!$C$198</f>
        <v>66</v>
      </c>
      <c r="AW221" s="18" t="str">
        <f>Code!$L$204</f>
        <v>EF 95</v>
      </c>
      <c r="AX221" s="64" t="str">
        <f>Code!$L$207</f>
        <v>EF 60</v>
      </c>
      <c r="AY221" s="64" t="str">
        <f>Code!$L$208</f>
        <v>EF 60</v>
      </c>
      <c r="AZ221" s="64" t="str">
        <f>Code!$L$205</f>
        <v>EF 62</v>
      </c>
      <c r="BA221" s="23" t="s">
        <v>237</v>
      </c>
      <c r="BB221" s="23" t="s">
        <v>237</v>
      </c>
      <c r="BC221" s="23" t="s">
        <v>237</v>
      </c>
      <c r="BD221" s="39">
        <f t="shared" si="69"/>
        <v>6.0653708039347702E-4</v>
      </c>
      <c r="BE221" s="39">
        <f t="shared" si="70"/>
        <v>4.9950112502992225E-4</v>
      </c>
      <c r="BF221" s="18">
        <f>Measures!$C$3</f>
        <v>8</v>
      </c>
      <c r="BG221" s="41">
        <f>Measures!$C$4</f>
        <v>0.1</v>
      </c>
      <c r="BH221" s="41">
        <v>0.06</v>
      </c>
      <c r="BI221" s="18">
        <f>VLOOKUP(D221,Measures!$B$6:$C$21,2,FALSE)</f>
        <v>30</v>
      </c>
      <c r="BJ221" s="18">
        <f>Measures!$C$22</f>
        <v>44</v>
      </c>
      <c r="BK221" s="18">
        <f>Measures!$C$23</f>
        <v>19</v>
      </c>
      <c r="BL221" s="18">
        <f>Measures!$C$24</f>
        <v>13</v>
      </c>
      <c r="BM221" s="18">
        <f>Measures!$C$26</f>
        <v>0.32</v>
      </c>
      <c r="BN221" s="18">
        <f>Measures!$D$26</f>
        <v>0.25</v>
      </c>
      <c r="BO221" s="18">
        <f>Measures!$C$27</f>
        <v>14</v>
      </c>
      <c r="BP221" s="18">
        <f>Measures!$C$28</f>
        <v>15</v>
      </c>
      <c r="BQ221" s="88">
        <f>Measures!$C$29</f>
        <v>92</v>
      </c>
      <c r="BR221" s="88">
        <f>Measures!$C$30</f>
        <v>95</v>
      </c>
      <c r="BS221" s="88">
        <f>Measures!$C$31</f>
        <v>70</v>
      </c>
      <c r="BT221" s="64" t="str">
        <f>Code!$M$204</f>
        <v>EF 200</v>
      </c>
      <c r="BU221" s="64" t="str">
        <f>Code!$M$207</f>
        <v>EF 67</v>
      </c>
      <c r="BV221" s="64" t="str">
        <f>Code!$M$208</f>
        <v>EF 70</v>
      </c>
      <c r="BW221" s="64" t="str">
        <f>Code!$M$205</f>
        <v>EF 82</v>
      </c>
      <c r="BX221" s="64" t="s">
        <v>363</v>
      </c>
      <c r="BY221" s="64" t="s">
        <v>239</v>
      </c>
      <c r="BZ221" s="64" t="s">
        <v>240</v>
      </c>
      <c r="CA221" s="64"/>
      <c r="CB221" s="64"/>
      <c r="CC221" s="64"/>
      <c r="CD221" s="64"/>
      <c r="CE221" s="64"/>
      <c r="CF221" s="64"/>
      <c r="CG221" s="64"/>
      <c r="CH221" s="64"/>
      <c r="CI221" s="64"/>
      <c r="CJ221" s="64"/>
      <c r="CK221" s="64"/>
      <c r="CL221" s="64"/>
      <c r="CM221" s="18"/>
      <c r="CN221" s="18"/>
    </row>
    <row r="222" spans="1:92" ht="14.4" x14ac:dyDescent="0.3">
      <c r="A222" s="19" t="s">
        <v>95</v>
      </c>
      <c r="B222" s="31" t="s">
        <v>86</v>
      </c>
      <c r="C222" s="19" t="s">
        <v>71</v>
      </c>
      <c r="D222" s="19">
        <v>4</v>
      </c>
      <c r="E222" s="19">
        <f>VLOOKUP(D222,Lists!$B$3:$C$18,2,FALSE)</f>
        <v>4</v>
      </c>
      <c r="F222" s="19">
        <v>2</v>
      </c>
      <c r="G222" s="19" t="s">
        <v>66</v>
      </c>
      <c r="H222" s="23">
        <v>1990</v>
      </c>
      <c r="I222" s="37">
        <v>0.14016341923318668</v>
      </c>
      <c r="J222" s="36">
        <v>7.1357303575703178E-4</v>
      </c>
      <c r="K222" s="36">
        <f t="shared" si="55"/>
        <v>7.1357303575703178E-4</v>
      </c>
      <c r="L222" s="23">
        <v>3.32</v>
      </c>
      <c r="M222" s="35">
        <v>0.33</v>
      </c>
      <c r="N222" s="35">
        <f t="shared" si="56"/>
        <v>0.33</v>
      </c>
      <c r="O222" s="38">
        <v>11.046153846153846</v>
      </c>
      <c r="P222" s="38">
        <f t="shared" si="57"/>
        <v>11.046153846153846</v>
      </c>
      <c r="Q222" s="38">
        <v>1.3361692000000001</v>
      </c>
      <c r="R222" s="38">
        <v>3.0951638065522622</v>
      </c>
      <c r="S222" s="23">
        <v>1.23</v>
      </c>
      <c r="T222" s="23">
        <v>0.87</v>
      </c>
      <c r="U222" s="23">
        <v>10</v>
      </c>
      <c r="V222" s="23">
        <f t="shared" si="58"/>
        <v>10</v>
      </c>
      <c r="W222" s="23">
        <v>78</v>
      </c>
      <c r="X222" s="23">
        <f t="shared" si="59"/>
        <v>78</v>
      </c>
      <c r="Y222" s="23">
        <v>62</v>
      </c>
      <c r="Z222" s="23" t="str">
        <f>Code!$K$204</f>
        <v>EF 86</v>
      </c>
      <c r="AA222" s="23" t="str">
        <f>Code!$K$207</f>
        <v>EF 57</v>
      </c>
      <c r="AB222" s="23" t="str">
        <f>Code!$K$208</f>
        <v>EF 57</v>
      </c>
      <c r="AC222" s="23" t="str">
        <f>Code!$K$205</f>
        <v>EF 57</v>
      </c>
      <c r="AD222" s="23" t="s">
        <v>237</v>
      </c>
      <c r="AE222" s="23" t="s">
        <v>237</v>
      </c>
      <c r="AF222" s="23" t="s">
        <v>237</v>
      </c>
      <c r="AG222" s="39">
        <f t="shared" si="54"/>
        <v>7.1357303575703178E-4</v>
      </c>
      <c r="AH222" s="39">
        <f t="shared" si="60"/>
        <v>7.1357303575703178E-4</v>
      </c>
      <c r="AI222" s="18">
        <f t="shared" si="61"/>
        <v>3.32</v>
      </c>
      <c r="AJ222" s="41">
        <f>Code!$B$23</f>
        <v>0.15</v>
      </c>
      <c r="AK222" s="41">
        <f t="shared" si="62"/>
        <v>0.15</v>
      </c>
      <c r="AL222" s="110">
        <f t="shared" si="63"/>
        <v>11.046153846153846</v>
      </c>
      <c r="AM222" s="110">
        <f t="shared" si="64"/>
        <v>11.046153846153846</v>
      </c>
      <c r="AN222" s="110">
        <f t="shared" si="65"/>
        <v>1.3361692000000001</v>
      </c>
      <c r="AO222" s="110">
        <f t="shared" si="66"/>
        <v>3.0951638065522622</v>
      </c>
      <c r="AP222" s="18">
        <f>VLOOKUP(D222,Code!$B$92:$D$107,2,FALSE)</f>
        <v>0.32</v>
      </c>
      <c r="AQ222" s="18">
        <f>VLOOKUP(E222,Code!$B$92:$D$107,3,FALSE)</f>
        <v>0.25</v>
      </c>
      <c r="AR222" s="18">
        <f>Code!$C$132</f>
        <v>14</v>
      </c>
      <c r="AS222" s="18">
        <f t="shared" si="67"/>
        <v>14</v>
      </c>
      <c r="AT222" s="88">
        <f>Code!$C$189</f>
        <v>80</v>
      </c>
      <c r="AU222" s="88">
        <f t="shared" si="68"/>
        <v>80</v>
      </c>
      <c r="AV222" s="88">
        <f>Code!$C$198</f>
        <v>66</v>
      </c>
      <c r="AW222" s="18" t="str">
        <f>Code!$L$204</f>
        <v>EF 95</v>
      </c>
      <c r="AX222" s="64" t="str">
        <f>Code!$L$207</f>
        <v>EF 60</v>
      </c>
      <c r="AY222" s="64" t="str">
        <f>Code!$L$208</f>
        <v>EF 60</v>
      </c>
      <c r="AZ222" s="64" t="str">
        <f>Code!$L$205</f>
        <v>EF 62</v>
      </c>
      <c r="BA222" s="23" t="s">
        <v>237</v>
      </c>
      <c r="BB222" s="23" t="s">
        <v>237</v>
      </c>
      <c r="BC222" s="23" t="s">
        <v>237</v>
      </c>
      <c r="BD222" s="39">
        <f t="shared" si="69"/>
        <v>6.0653708039347702E-4</v>
      </c>
      <c r="BE222" s="39">
        <f t="shared" si="70"/>
        <v>4.9950112502992225E-4</v>
      </c>
      <c r="BF222" s="18">
        <f>Measures!$C$3</f>
        <v>8</v>
      </c>
      <c r="BG222" s="41">
        <f>Measures!$C$4</f>
        <v>0.1</v>
      </c>
      <c r="BH222" s="41">
        <v>0.06</v>
      </c>
      <c r="BI222" s="18">
        <f>VLOOKUP(D222,Measures!$B$6:$C$21,2,FALSE)</f>
        <v>30</v>
      </c>
      <c r="BJ222" s="18">
        <f>Measures!$C$22</f>
        <v>44</v>
      </c>
      <c r="BK222" s="18">
        <f>Measures!$C$23</f>
        <v>19</v>
      </c>
      <c r="BL222" s="18">
        <f>Measures!$C$24</f>
        <v>13</v>
      </c>
      <c r="BM222" s="18">
        <f>Measures!$C$26</f>
        <v>0.32</v>
      </c>
      <c r="BN222" s="18">
        <f>Measures!$D$26</f>
        <v>0.25</v>
      </c>
      <c r="BO222" s="18">
        <f>Measures!$C$27</f>
        <v>14</v>
      </c>
      <c r="BP222" s="18">
        <f>Measures!$C$28</f>
        <v>15</v>
      </c>
      <c r="BQ222" s="88">
        <f>Measures!$C$29</f>
        <v>92</v>
      </c>
      <c r="BR222" s="88">
        <f>Measures!$C$30</f>
        <v>95</v>
      </c>
      <c r="BS222" s="88">
        <f>Measures!$C$31</f>
        <v>70</v>
      </c>
      <c r="BT222" s="64" t="str">
        <f>Code!$M$204</f>
        <v>EF 200</v>
      </c>
      <c r="BU222" s="64" t="str">
        <f>Code!$M$207</f>
        <v>EF 67</v>
      </c>
      <c r="BV222" s="64" t="str">
        <f>Code!$M$208</f>
        <v>EF 70</v>
      </c>
      <c r="BW222" s="64" t="str">
        <f>Code!$M$205</f>
        <v>EF 82</v>
      </c>
      <c r="BX222" s="64" t="s">
        <v>363</v>
      </c>
      <c r="BY222" s="64" t="s">
        <v>239</v>
      </c>
      <c r="BZ222" s="64" t="s">
        <v>240</v>
      </c>
      <c r="CA222" s="64"/>
      <c r="CB222" s="64"/>
      <c r="CC222" s="64"/>
      <c r="CD222" s="64"/>
      <c r="CE222" s="64"/>
      <c r="CF222" s="64"/>
      <c r="CG222" s="64"/>
      <c r="CH222" s="64"/>
      <c r="CI222" s="64"/>
      <c r="CJ222" s="64"/>
      <c r="CK222" s="64"/>
      <c r="CL222" s="64"/>
      <c r="CM222" s="18"/>
      <c r="CN222" s="18"/>
    </row>
    <row r="223" spans="1:92" ht="14.4" x14ac:dyDescent="0.3">
      <c r="A223" s="19" t="s">
        <v>22</v>
      </c>
      <c r="B223" s="31" t="s">
        <v>86</v>
      </c>
      <c r="C223" s="19" t="s">
        <v>71</v>
      </c>
      <c r="D223" s="19">
        <v>4</v>
      </c>
      <c r="E223" s="19">
        <f>VLOOKUP(D223,Lists!$B$3:$C$18,2,FALSE)</f>
        <v>4</v>
      </c>
      <c r="F223" s="19">
        <v>1</v>
      </c>
      <c r="G223" s="19" t="s">
        <v>66</v>
      </c>
      <c r="H223" s="23">
        <v>1600</v>
      </c>
      <c r="I223" s="37">
        <v>0.14016341923318668</v>
      </c>
      <c r="J223" s="36">
        <v>7.1357303575703178E-4</v>
      </c>
      <c r="K223" s="36">
        <f t="shared" si="55"/>
        <v>7.1357303575703178E-4</v>
      </c>
      <c r="L223" s="23">
        <v>3.32</v>
      </c>
      <c r="M223" s="35">
        <v>0.33</v>
      </c>
      <c r="N223" s="35">
        <f t="shared" si="56"/>
        <v>0.33</v>
      </c>
      <c r="O223" s="38">
        <v>11.046153846153846</v>
      </c>
      <c r="P223" s="38">
        <f t="shared" si="57"/>
        <v>11.046153846153846</v>
      </c>
      <c r="Q223" s="38">
        <v>1.3361692000000001</v>
      </c>
      <c r="R223" s="38">
        <v>3.0951638065522622</v>
      </c>
      <c r="S223" s="23">
        <v>1.23</v>
      </c>
      <c r="T223" s="23">
        <v>0.87</v>
      </c>
      <c r="U223" s="23">
        <v>10</v>
      </c>
      <c r="V223" s="23">
        <f t="shared" si="58"/>
        <v>10</v>
      </c>
      <c r="W223" s="23">
        <v>78</v>
      </c>
      <c r="X223" s="23">
        <f t="shared" si="59"/>
        <v>78</v>
      </c>
      <c r="Y223" s="23">
        <v>62</v>
      </c>
      <c r="Z223" s="23" t="str">
        <f>Code!$K$204</f>
        <v>EF 86</v>
      </c>
      <c r="AA223" s="23" t="str">
        <f>Code!$K$207</f>
        <v>EF 57</v>
      </c>
      <c r="AB223" s="23" t="str">
        <f>Code!$K$208</f>
        <v>EF 57</v>
      </c>
      <c r="AC223" s="23" t="str">
        <f>Code!$K$205</f>
        <v>EF 57</v>
      </c>
      <c r="AD223" s="23" t="s">
        <v>237</v>
      </c>
      <c r="AE223" s="23" t="s">
        <v>237</v>
      </c>
      <c r="AF223" s="23" t="s">
        <v>237</v>
      </c>
      <c r="AG223" s="39">
        <f t="shared" si="54"/>
        <v>7.1357303575703178E-4</v>
      </c>
      <c r="AH223" s="39">
        <f t="shared" si="60"/>
        <v>7.1357303575703178E-4</v>
      </c>
      <c r="AI223" s="18">
        <f t="shared" si="61"/>
        <v>3.32</v>
      </c>
      <c r="AJ223" s="41">
        <f>Code!$B$23</f>
        <v>0.15</v>
      </c>
      <c r="AK223" s="41">
        <f t="shared" si="62"/>
        <v>0.15</v>
      </c>
      <c r="AL223" s="110">
        <f t="shared" si="63"/>
        <v>11.046153846153846</v>
      </c>
      <c r="AM223" s="110">
        <f t="shared" si="64"/>
        <v>11.046153846153846</v>
      </c>
      <c r="AN223" s="110">
        <f t="shared" si="65"/>
        <v>1.3361692000000001</v>
      </c>
      <c r="AO223" s="110">
        <f t="shared" si="66"/>
        <v>3.0951638065522622</v>
      </c>
      <c r="AP223" s="18">
        <f>VLOOKUP(D223,Code!$B$92:$D$107,2,FALSE)</f>
        <v>0.32</v>
      </c>
      <c r="AQ223" s="18">
        <f>VLOOKUP(E223,Code!$B$92:$D$107,3,FALSE)</f>
        <v>0.25</v>
      </c>
      <c r="AR223" s="18">
        <f>Code!$C$132</f>
        <v>14</v>
      </c>
      <c r="AS223" s="18">
        <f t="shared" si="67"/>
        <v>14</v>
      </c>
      <c r="AT223" s="88">
        <f>Code!$C$189</f>
        <v>80</v>
      </c>
      <c r="AU223" s="88">
        <f t="shared" si="68"/>
        <v>80</v>
      </c>
      <c r="AV223" s="88">
        <f>Code!$C$198</f>
        <v>66</v>
      </c>
      <c r="AW223" s="18" t="str">
        <f>Code!$L$204</f>
        <v>EF 95</v>
      </c>
      <c r="AX223" s="64" t="str">
        <f>Code!$L$207</f>
        <v>EF 60</v>
      </c>
      <c r="AY223" s="64" t="str">
        <f>Code!$L$208</f>
        <v>EF 60</v>
      </c>
      <c r="AZ223" s="64" t="str">
        <f>Code!$L$205</f>
        <v>EF 62</v>
      </c>
      <c r="BA223" s="23" t="s">
        <v>237</v>
      </c>
      <c r="BB223" s="23" t="s">
        <v>237</v>
      </c>
      <c r="BC223" s="23" t="s">
        <v>237</v>
      </c>
      <c r="BD223" s="39">
        <f t="shared" si="69"/>
        <v>6.0653708039347702E-4</v>
      </c>
      <c r="BE223" s="39">
        <f t="shared" si="70"/>
        <v>4.9950112502992225E-4</v>
      </c>
      <c r="BF223" s="18">
        <f>Measures!$C$3</f>
        <v>8</v>
      </c>
      <c r="BG223" s="41">
        <f>Measures!$C$4</f>
        <v>0.1</v>
      </c>
      <c r="BH223" s="41">
        <v>0.06</v>
      </c>
      <c r="BI223" s="18">
        <f>VLOOKUP(D223,Measures!$B$6:$C$21,2,FALSE)</f>
        <v>30</v>
      </c>
      <c r="BJ223" s="18">
        <f>Measures!$C$22</f>
        <v>44</v>
      </c>
      <c r="BK223" s="18">
        <f>Measures!$C$23</f>
        <v>19</v>
      </c>
      <c r="BL223" s="18">
        <f>Measures!$C$24</f>
        <v>13</v>
      </c>
      <c r="BM223" s="18">
        <f>Measures!$C$26</f>
        <v>0.32</v>
      </c>
      <c r="BN223" s="18">
        <f>Measures!$D$26</f>
        <v>0.25</v>
      </c>
      <c r="BO223" s="18">
        <f>Measures!$C$27</f>
        <v>14</v>
      </c>
      <c r="BP223" s="18">
        <f>Measures!$C$28</f>
        <v>15</v>
      </c>
      <c r="BQ223" s="88">
        <f>Measures!$C$29</f>
        <v>92</v>
      </c>
      <c r="BR223" s="88">
        <f>Measures!$C$30</f>
        <v>95</v>
      </c>
      <c r="BS223" s="88">
        <f>Measures!$C$31</f>
        <v>70</v>
      </c>
      <c r="BT223" s="64" t="str">
        <f>Code!$M$204</f>
        <v>EF 200</v>
      </c>
      <c r="BU223" s="64" t="str">
        <f>Code!$M$207</f>
        <v>EF 67</v>
      </c>
      <c r="BV223" s="64" t="str">
        <f>Code!$M$208</f>
        <v>EF 70</v>
      </c>
      <c r="BW223" s="64" t="str">
        <f>Code!$M$205</f>
        <v>EF 82</v>
      </c>
      <c r="BX223" s="64" t="s">
        <v>363</v>
      </c>
      <c r="BY223" s="64" t="s">
        <v>239</v>
      </c>
      <c r="BZ223" s="64" t="s">
        <v>240</v>
      </c>
      <c r="CA223" s="64"/>
      <c r="CB223" s="64"/>
      <c r="CC223" s="64"/>
      <c r="CD223" s="64"/>
      <c r="CE223" s="64"/>
      <c r="CF223" s="64"/>
      <c r="CG223" s="64"/>
      <c r="CH223" s="64"/>
      <c r="CI223" s="64"/>
      <c r="CJ223" s="64"/>
      <c r="CK223" s="64"/>
      <c r="CL223" s="64"/>
      <c r="CM223" s="18"/>
      <c r="CN223" s="18"/>
    </row>
    <row r="224" spans="1:92" ht="14.4" x14ac:dyDescent="0.3">
      <c r="A224" s="19" t="s">
        <v>22</v>
      </c>
      <c r="B224" s="31" t="s">
        <v>86</v>
      </c>
      <c r="C224" s="19" t="s">
        <v>71</v>
      </c>
      <c r="D224" s="19">
        <v>4</v>
      </c>
      <c r="E224" s="19">
        <f>VLOOKUP(D224,Lists!$B$3:$C$18,2,FALSE)</f>
        <v>4</v>
      </c>
      <c r="F224" s="19">
        <v>2</v>
      </c>
      <c r="G224" s="19" t="s">
        <v>66</v>
      </c>
      <c r="H224" s="23">
        <v>1990</v>
      </c>
      <c r="I224" s="37">
        <v>0.14016341923318668</v>
      </c>
      <c r="J224" s="36">
        <v>7.1357303575703178E-4</v>
      </c>
      <c r="K224" s="36">
        <f t="shared" si="55"/>
        <v>7.1357303575703178E-4</v>
      </c>
      <c r="L224" s="23">
        <v>3.32</v>
      </c>
      <c r="M224" s="35">
        <v>0.33</v>
      </c>
      <c r="N224" s="35">
        <f t="shared" si="56"/>
        <v>0.33</v>
      </c>
      <c r="O224" s="38">
        <v>11.046153846153846</v>
      </c>
      <c r="P224" s="38">
        <f t="shared" si="57"/>
        <v>11.046153846153846</v>
      </c>
      <c r="Q224" s="38">
        <v>1.3361692000000001</v>
      </c>
      <c r="R224" s="38">
        <v>3.0951638065522622</v>
      </c>
      <c r="S224" s="23">
        <v>1.23</v>
      </c>
      <c r="T224" s="23">
        <v>0.87</v>
      </c>
      <c r="U224" s="23">
        <v>10</v>
      </c>
      <c r="V224" s="23">
        <f t="shared" si="58"/>
        <v>10</v>
      </c>
      <c r="W224" s="23">
        <v>78</v>
      </c>
      <c r="X224" s="23">
        <f t="shared" si="59"/>
        <v>78</v>
      </c>
      <c r="Y224" s="23">
        <v>62</v>
      </c>
      <c r="Z224" s="23" t="str">
        <f>Code!$K$204</f>
        <v>EF 86</v>
      </c>
      <c r="AA224" s="23" t="str">
        <f>Code!$K$207</f>
        <v>EF 57</v>
      </c>
      <c r="AB224" s="23" t="str">
        <f>Code!$K$208</f>
        <v>EF 57</v>
      </c>
      <c r="AC224" s="23" t="str">
        <f>Code!$K$205</f>
        <v>EF 57</v>
      </c>
      <c r="AD224" s="23" t="s">
        <v>237</v>
      </c>
      <c r="AE224" s="23" t="s">
        <v>237</v>
      </c>
      <c r="AF224" s="23" t="s">
        <v>237</v>
      </c>
      <c r="AG224" s="39">
        <f t="shared" si="54"/>
        <v>7.1357303575703178E-4</v>
      </c>
      <c r="AH224" s="39">
        <f t="shared" si="60"/>
        <v>7.1357303575703178E-4</v>
      </c>
      <c r="AI224" s="18">
        <f t="shared" si="61"/>
        <v>3.32</v>
      </c>
      <c r="AJ224" s="41">
        <f>Code!$B$23</f>
        <v>0.15</v>
      </c>
      <c r="AK224" s="41">
        <f t="shared" si="62"/>
        <v>0.15</v>
      </c>
      <c r="AL224" s="110">
        <f t="shared" si="63"/>
        <v>11.046153846153846</v>
      </c>
      <c r="AM224" s="110">
        <f t="shared" si="64"/>
        <v>11.046153846153846</v>
      </c>
      <c r="AN224" s="110">
        <f t="shared" si="65"/>
        <v>1.3361692000000001</v>
      </c>
      <c r="AO224" s="110">
        <f t="shared" si="66"/>
        <v>3.0951638065522622</v>
      </c>
      <c r="AP224" s="18">
        <f>VLOOKUP(D224,Code!$B$92:$D$107,2,FALSE)</f>
        <v>0.32</v>
      </c>
      <c r="AQ224" s="18">
        <f>VLOOKUP(E224,Code!$B$92:$D$107,3,FALSE)</f>
        <v>0.25</v>
      </c>
      <c r="AR224" s="18">
        <f>Code!$C$132</f>
        <v>14</v>
      </c>
      <c r="AS224" s="18">
        <f t="shared" si="67"/>
        <v>14</v>
      </c>
      <c r="AT224" s="88">
        <f>Code!$C$189</f>
        <v>80</v>
      </c>
      <c r="AU224" s="88">
        <f t="shared" si="68"/>
        <v>80</v>
      </c>
      <c r="AV224" s="88">
        <f>Code!$C$198</f>
        <v>66</v>
      </c>
      <c r="AW224" s="18" t="str">
        <f>Code!$L$204</f>
        <v>EF 95</v>
      </c>
      <c r="AX224" s="64" t="str">
        <f>Code!$L$207</f>
        <v>EF 60</v>
      </c>
      <c r="AY224" s="64" t="str">
        <f>Code!$L$208</f>
        <v>EF 60</v>
      </c>
      <c r="AZ224" s="64" t="str">
        <f>Code!$L$205</f>
        <v>EF 62</v>
      </c>
      <c r="BA224" s="23" t="s">
        <v>237</v>
      </c>
      <c r="BB224" s="23" t="s">
        <v>237</v>
      </c>
      <c r="BC224" s="23" t="s">
        <v>237</v>
      </c>
      <c r="BD224" s="39">
        <f t="shared" si="69"/>
        <v>6.0653708039347702E-4</v>
      </c>
      <c r="BE224" s="39">
        <f t="shared" si="70"/>
        <v>4.9950112502992225E-4</v>
      </c>
      <c r="BF224" s="18">
        <f>Measures!$C$3</f>
        <v>8</v>
      </c>
      <c r="BG224" s="41">
        <f>Measures!$C$4</f>
        <v>0.1</v>
      </c>
      <c r="BH224" s="41">
        <v>0.06</v>
      </c>
      <c r="BI224" s="18">
        <f>VLOOKUP(D224,Measures!$B$6:$C$21,2,FALSE)</f>
        <v>30</v>
      </c>
      <c r="BJ224" s="18">
        <f>Measures!$C$22</f>
        <v>44</v>
      </c>
      <c r="BK224" s="18">
        <f>Measures!$C$23</f>
        <v>19</v>
      </c>
      <c r="BL224" s="18">
        <f>Measures!$C$24</f>
        <v>13</v>
      </c>
      <c r="BM224" s="18">
        <f>Measures!$C$26</f>
        <v>0.32</v>
      </c>
      <c r="BN224" s="18">
        <f>Measures!$D$26</f>
        <v>0.25</v>
      </c>
      <c r="BO224" s="18">
        <f>Measures!$C$27</f>
        <v>14</v>
      </c>
      <c r="BP224" s="18">
        <f>Measures!$C$28</f>
        <v>15</v>
      </c>
      <c r="BQ224" s="88">
        <f>Measures!$C$29</f>
        <v>92</v>
      </c>
      <c r="BR224" s="88">
        <f>Measures!$C$30</f>
        <v>95</v>
      </c>
      <c r="BS224" s="88">
        <f>Measures!$C$31</f>
        <v>70</v>
      </c>
      <c r="BT224" s="64" t="str">
        <f>Code!$M$204</f>
        <v>EF 200</v>
      </c>
      <c r="BU224" s="64" t="str">
        <f>Code!$M$207</f>
        <v>EF 67</v>
      </c>
      <c r="BV224" s="64" t="str">
        <f>Code!$M$208</f>
        <v>EF 70</v>
      </c>
      <c r="BW224" s="64" t="str">
        <f>Code!$M$205</f>
        <v>EF 82</v>
      </c>
      <c r="BX224" s="64" t="s">
        <v>363</v>
      </c>
      <c r="BY224" s="64" t="s">
        <v>239</v>
      </c>
      <c r="BZ224" s="64" t="s">
        <v>240</v>
      </c>
      <c r="CA224" s="64"/>
      <c r="CB224" s="64"/>
      <c r="CC224" s="64"/>
      <c r="CD224" s="64"/>
      <c r="CE224" s="64"/>
      <c r="CF224" s="64"/>
      <c r="CG224" s="64"/>
      <c r="CH224" s="64"/>
      <c r="CI224" s="64"/>
      <c r="CJ224" s="64"/>
      <c r="CK224" s="64"/>
      <c r="CL224" s="64"/>
      <c r="CM224" s="18"/>
      <c r="CN224" s="18"/>
    </row>
    <row r="225" spans="1:92" ht="14.4" x14ac:dyDescent="0.3">
      <c r="A225" s="19" t="s">
        <v>95</v>
      </c>
      <c r="B225" s="31" t="s">
        <v>86</v>
      </c>
      <c r="C225" s="19" t="s">
        <v>87</v>
      </c>
      <c r="D225" s="19">
        <v>4</v>
      </c>
      <c r="E225" s="19">
        <f>VLOOKUP(D225,Lists!$B$3:$C$18,2,FALSE)</f>
        <v>4</v>
      </c>
      <c r="F225" s="19">
        <v>1</v>
      </c>
      <c r="G225" s="19" t="s">
        <v>66</v>
      </c>
      <c r="H225" s="23">
        <v>1600</v>
      </c>
      <c r="I225" s="37">
        <v>0.14016341923318668</v>
      </c>
      <c r="J225" s="36">
        <v>7.1357303575703178E-4</v>
      </c>
      <c r="K225" s="36">
        <f t="shared" si="55"/>
        <v>7.1357303575703178E-4</v>
      </c>
      <c r="L225" s="23">
        <v>3.32</v>
      </c>
      <c r="M225" s="35">
        <v>0.33</v>
      </c>
      <c r="N225" s="35">
        <f t="shared" si="56"/>
        <v>0.33</v>
      </c>
      <c r="O225" s="38">
        <v>11.046153846153846</v>
      </c>
      <c r="P225" s="38">
        <f t="shared" si="57"/>
        <v>11.046153846153846</v>
      </c>
      <c r="Q225" s="38">
        <v>1.3361692000000001</v>
      </c>
      <c r="R225" s="38">
        <v>3.0951638065522622</v>
      </c>
      <c r="S225" s="23">
        <v>1.23</v>
      </c>
      <c r="T225" s="23">
        <v>0.87</v>
      </c>
      <c r="U225" s="23">
        <v>10</v>
      </c>
      <c r="V225" s="23">
        <f t="shared" si="58"/>
        <v>10</v>
      </c>
      <c r="W225" s="23">
        <v>78</v>
      </c>
      <c r="X225" s="23">
        <f t="shared" si="59"/>
        <v>78</v>
      </c>
      <c r="Y225" s="23">
        <v>62</v>
      </c>
      <c r="Z225" s="23" t="str">
        <f>Code!$K$204</f>
        <v>EF 86</v>
      </c>
      <c r="AA225" s="23" t="str">
        <f>Code!$K$207</f>
        <v>EF 57</v>
      </c>
      <c r="AB225" s="23" t="str">
        <f>Code!$K$208</f>
        <v>EF 57</v>
      </c>
      <c r="AC225" s="23" t="str">
        <f>Code!$K$205</f>
        <v>EF 57</v>
      </c>
      <c r="AD225" s="23" t="s">
        <v>237</v>
      </c>
      <c r="AE225" s="23" t="s">
        <v>237</v>
      </c>
      <c r="AF225" s="23" t="s">
        <v>237</v>
      </c>
      <c r="AG225" s="39">
        <f t="shared" si="54"/>
        <v>7.1357303575703178E-4</v>
      </c>
      <c r="AH225" s="39">
        <f t="shared" si="60"/>
        <v>7.1357303575703178E-4</v>
      </c>
      <c r="AI225" s="18">
        <f t="shared" si="61"/>
        <v>3.32</v>
      </c>
      <c r="AJ225" s="41">
        <f>Code!$B$23</f>
        <v>0.15</v>
      </c>
      <c r="AK225" s="41">
        <f t="shared" si="62"/>
        <v>0.15</v>
      </c>
      <c r="AL225" s="110">
        <f t="shared" si="63"/>
        <v>11.046153846153846</v>
      </c>
      <c r="AM225" s="110">
        <f t="shared" si="64"/>
        <v>11.046153846153846</v>
      </c>
      <c r="AN225" s="110">
        <f t="shared" si="65"/>
        <v>1.3361692000000001</v>
      </c>
      <c r="AO225" s="110">
        <f t="shared" si="66"/>
        <v>3.0951638065522622</v>
      </c>
      <c r="AP225" s="18">
        <f>VLOOKUP(D225,Code!$B$92:$D$107,2,FALSE)</f>
        <v>0.32</v>
      </c>
      <c r="AQ225" s="18">
        <f>VLOOKUP(E225,Code!$B$92:$D$107,3,FALSE)</f>
        <v>0.25</v>
      </c>
      <c r="AR225" s="18">
        <f>Code!$C$132</f>
        <v>14</v>
      </c>
      <c r="AS225" s="18">
        <f t="shared" si="67"/>
        <v>14</v>
      </c>
      <c r="AT225" s="88">
        <f>Code!$C$189</f>
        <v>80</v>
      </c>
      <c r="AU225" s="88">
        <f t="shared" si="68"/>
        <v>80</v>
      </c>
      <c r="AV225" s="88">
        <f>Code!$C$198</f>
        <v>66</v>
      </c>
      <c r="AW225" s="18" t="str">
        <f>Code!$L$204</f>
        <v>EF 95</v>
      </c>
      <c r="AX225" s="64" t="str">
        <f>Code!$L$207</f>
        <v>EF 60</v>
      </c>
      <c r="AY225" s="64" t="str">
        <f>Code!$L$208</f>
        <v>EF 60</v>
      </c>
      <c r="AZ225" s="64" t="str">
        <f>Code!$L$205</f>
        <v>EF 62</v>
      </c>
      <c r="BA225" s="23" t="s">
        <v>237</v>
      </c>
      <c r="BB225" s="23" t="s">
        <v>237</v>
      </c>
      <c r="BC225" s="23" t="s">
        <v>237</v>
      </c>
      <c r="BD225" s="39">
        <f t="shared" si="69"/>
        <v>6.0653708039347702E-4</v>
      </c>
      <c r="BE225" s="39">
        <f t="shared" si="70"/>
        <v>4.9950112502992225E-4</v>
      </c>
      <c r="BF225" s="18">
        <f>Measures!$C$3</f>
        <v>8</v>
      </c>
      <c r="BG225" s="41">
        <f>Measures!$C$4</f>
        <v>0.1</v>
      </c>
      <c r="BH225" s="41">
        <v>0.06</v>
      </c>
      <c r="BI225" s="18">
        <f>VLOOKUP(D225,Measures!$B$6:$C$21,2,FALSE)</f>
        <v>30</v>
      </c>
      <c r="BJ225" s="18">
        <f>Measures!$C$22</f>
        <v>44</v>
      </c>
      <c r="BK225" s="18">
        <f>Measures!$C$23</f>
        <v>19</v>
      </c>
      <c r="BL225" s="18">
        <f>Measures!$C$24</f>
        <v>13</v>
      </c>
      <c r="BM225" s="18">
        <f>Measures!$C$26</f>
        <v>0.32</v>
      </c>
      <c r="BN225" s="18">
        <f>Measures!$D$26</f>
        <v>0.25</v>
      </c>
      <c r="BO225" s="18">
        <f>Measures!$C$27</f>
        <v>14</v>
      </c>
      <c r="BP225" s="18">
        <f>Measures!$C$28</f>
        <v>15</v>
      </c>
      <c r="BQ225" s="88">
        <f>Measures!$C$29</f>
        <v>92</v>
      </c>
      <c r="BR225" s="88">
        <f>Measures!$C$30</f>
        <v>95</v>
      </c>
      <c r="BS225" s="88">
        <f>Measures!$C$31</f>
        <v>70</v>
      </c>
      <c r="BT225" s="64" t="str">
        <f>Code!$M$204</f>
        <v>EF 200</v>
      </c>
      <c r="BU225" s="64" t="str">
        <f>Code!$M$207</f>
        <v>EF 67</v>
      </c>
      <c r="BV225" s="64" t="str">
        <f>Code!$M$208</f>
        <v>EF 70</v>
      </c>
      <c r="BW225" s="64" t="str">
        <f>Code!$M$205</f>
        <v>EF 82</v>
      </c>
      <c r="BX225" s="64" t="s">
        <v>363</v>
      </c>
      <c r="BY225" s="64" t="s">
        <v>239</v>
      </c>
      <c r="BZ225" s="64" t="s">
        <v>240</v>
      </c>
      <c r="CA225" s="64"/>
      <c r="CB225" s="64"/>
      <c r="CC225" s="64"/>
      <c r="CD225" s="64"/>
      <c r="CE225" s="64"/>
      <c r="CF225" s="64"/>
      <c r="CG225" s="64"/>
      <c r="CH225" s="64"/>
      <c r="CI225" s="64"/>
      <c r="CJ225" s="64"/>
      <c r="CK225" s="64"/>
      <c r="CL225" s="64"/>
      <c r="CM225" s="18"/>
      <c r="CN225" s="18"/>
    </row>
    <row r="226" spans="1:92" ht="14.4" x14ac:dyDescent="0.3">
      <c r="A226" s="19" t="s">
        <v>95</v>
      </c>
      <c r="B226" s="31" t="s">
        <v>86</v>
      </c>
      <c r="C226" s="19" t="s">
        <v>87</v>
      </c>
      <c r="D226" s="19">
        <v>4</v>
      </c>
      <c r="E226" s="19">
        <f>VLOOKUP(D226,Lists!$B$3:$C$18,2,FALSE)</f>
        <v>4</v>
      </c>
      <c r="F226" s="19">
        <v>2</v>
      </c>
      <c r="G226" s="19" t="s">
        <v>66</v>
      </c>
      <c r="H226" s="23">
        <v>1990</v>
      </c>
      <c r="I226" s="37">
        <v>0.14016341923318668</v>
      </c>
      <c r="J226" s="36">
        <v>7.1357303575703178E-4</v>
      </c>
      <c r="K226" s="36">
        <f t="shared" si="55"/>
        <v>7.1357303575703178E-4</v>
      </c>
      <c r="L226" s="23">
        <v>3.32</v>
      </c>
      <c r="M226" s="35">
        <v>0.33</v>
      </c>
      <c r="N226" s="35">
        <f t="shared" si="56"/>
        <v>0.33</v>
      </c>
      <c r="O226" s="38">
        <v>11.046153846153846</v>
      </c>
      <c r="P226" s="38">
        <f t="shared" si="57"/>
        <v>11.046153846153846</v>
      </c>
      <c r="Q226" s="38">
        <v>1.3361692000000001</v>
      </c>
      <c r="R226" s="38">
        <v>3.0951638065522622</v>
      </c>
      <c r="S226" s="23">
        <v>1.23</v>
      </c>
      <c r="T226" s="23">
        <v>0.87</v>
      </c>
      <c r="U226" s="23">
        <v>10</v>
      </c>
      <c r="V226" s="23">
        <f t="shared" si="58"/>
        <v>10</v>
      </c>
      <c r="W226" s="23">
        <v>78</v>
      </c>
      <c r="X226" s="23">
        <f t="shared" si="59"/>
        <v>78</v>
      </c>
      <c r="Y226" s="23">
        <v>62</v>
      </c>
      <c r="Z226" s="23" t="str">
        <f>Code!$K$204</f>
        <v>EF 86</v>
      </c>
      <c r="AA226" s="23" t="str">
        <f>Code!$K$207</f>
        <v>EF 57</v>
      </c>
      <c r="AB226" s="23" t="str">
        <f>Code!$K$208</f>
        <v>EF 57</v>
      </c>
      <c r="AC226" s="23" t="str">
        <f>Code!$K$205</f>
        <v>EF 57</v>
      </c>
      <c r="AD226" s="23" t="s">
        <v>237</v>
      </c>
      <c r="AE226" s="23" t="s">
        <v>237</v>
      </c>
      <c r="AF226" s="23" t="s">
        <v>237</v>
      </c>
      <c r="AG226" s="39">
        <f t="shared" si="54"/>
        <v>7.1357303575703178E-4</v>
      </c>
      <c r="AH226" s="39">
        <f t="shared" si="60"/>
        <v>7.1357303575703178E-4</v>
      </c>
      <c r="AI226" s="18">
        <f t="shared" si="61"/>
        <v>3.32</v>
      </c>
      <c r="AJ226" s="41">
        <f>Code!$B$23</f>
        <v>0.15</v>
      </c>
      <c r="AK226" s="41">
        <f t="shared" si="62"/>
        <v>0.15</v>
      </c>
      <c r="AL226" s="110">
        <f t="shared" si="63"/>
        <v>11.046153846153846</v>
      </c>
      <c r="AM226" s="110">
        <f t="shared" si="64"/>
        <v>11.046153846153846</v>
      </c>
      <c r="AN226" s="110">
        <f t="shared" si="65"/>
        <v>1.3361692000000001</v>
      </c>
      <c r="AO226" s="110">
        <f t="shared" si="66"/>
        <v>3.0951638065522622</v>
      </c>
      <c r="AP226" s="18">
        <f>VLOOKUP(D226,Code!$B$92:$D$107,2,FALSE)</f>
        <v>0.32</v>
      </c>
      <c r="AQ226" s="18">
        <f>VLOOKUP(E226,Code!$B$92:$D$107,3,FALSE)</f>
        <v>0.25</v>
      </c>
      <c r="AR226" s="18">
        <f>Code!$C$132</f>
        <v>14</v>
      </c>
      <c r="AS226" s="18">
        <f t="shared" si="67"/>
        <v>14</v>
      </c>
      <c r="AT226" s="88">
        <f>Code!$C$189</f>
        <v>80</v>
      </c>
      <c r="AU226" s="88">
        <f t="shared" si="68"/>
        <v>80</v>
      </c>
      <c r="AV226" s="88">
        <f>Code!$C$198</f>
        <v>66</v>
      </c>
      <c r="AW226" s="18" t="str">
        <f>Code!$L$204</f>
        <v>EF 95</v>
      </c>
      <c r="AX226" s="64" t="str">
        <f>Code!$L$207</f>
        <v>EF 60</v>
      </c>
      <c r="AY226" s="64" t="str">
        <f>Code!$L$208</f>
        <v>EF 60</v>
      </c>
      <c r="AZ226" s="64" t="str">
        <f>Code!$L$205</f>
        <v>EF 62</v>
      </c>
      <c r="BA226" s="23" t="s">
        <v>237</v>
      </c>
      <c r="BB226" s="23" t="s">
        <v>237</v>
      </c>
      <c r="BC226" s="23" t="s">
        <v>237</v>
      </c>
      <c r="BD226" s="39">
        <f t="shared" si="69"/>
        <v>6.0653708039347702E-4</v>
      </c>
      <c r="BE226" s="39">
        <f t="shared" si="70"/>
        <v>4.9950112502992225E-4</v>
      </c>
      <c r="BF226" s="18">
        <f>Measures!$C$3</f>
        <v>8</v>
      </c>
      <c r="BG226" s="41">
        <f>Measures!$C$4</f>
        <v>0.1</v>
      </c>
      <c r="BH226" s="41">
        <v>0.06</v>
      </c>
      <c r="BI226" s="18">
        <f>VLOOKUP(D226,Measures!$B$6:$C$21,2,FALSE)</f>
        <v>30</v>
      </c>
      <c r="BJ226" s="18">
        <f>Measures!$C$22</f>
        <v>44</v>
      </c>
      <c r="BK226" s="18">
        <f>Measures!$C$23</f>
        <v>19</v>
      </c>
      <c r="BL226" s="18">
        <f>Measures!$C$24</f>
        <v>13</v>
      </c>
      <c r="BM226" s="18">
        <f>Measures!$C$26</f>
        <v>0.32</v>
      </c>
      <c r="BN226" s="18">
        <f>Measures!$D$26</f>
        <v>0.25</v>
      </c>
      <c r="BO226" s="18">
        <f>Measures!$C$27</f>
        <v>14</v>
      </c>
      <c r="BP226" s="18">
        <f>Measures!$C$28</f>
        <v>15</v>
      </c>
      <c r="BQ226" s="88">
        <f>Measures!$C$29</f>
        <v>92</v>
      </c>
      <c r="BR226" s="88">
        <f>Measures!$C$30</f>
        <v>95</v>
      </c>
      <c r="BS226" s="88">
        <f>Measures!$C$31</f>
        <v>70</v>
      </c>
      <c r="BT226" s="64" t="str">
        <f>Code!$M$204</f>
        <v>EF 200</v>
      </c>
      <c r="BU226" s="64" t="str">
        <f>Code!$M$207</f>
        <v>EF 67</v>
      </c>
      <c r="BV226" s="64" t="str">
        <f>Code!$M$208</f>
        <v>EF 70</v>
      </c>
      <c r="BW226" s="64" t="str">
        <f>Code!$M$205</f>
        <v>EF 82</v>
      </c>
      <c r="BX226" s="64" t="s">
        <v>363</v>
      </c>
      <c r="BY226" s="64" t="s">
        <v>239</v>
      </c>
      <c r="BZ226" s="64" t="s">
        <v>240</v>
      </c>
      <c r="CA226" s="64"/>
      <c r="CB226" s="64"/>
      <c r="CC226" s="64"/>
      <c r="CD226" s="64"/>
      <c r="CE226" s="64"/>
      <c r="CF226" s="64"/>
      <c r="CG226" s="64"/>
      <c r="CH226" s="64"/>
      <c r="CI226" s="64"/>
      <c r="CJ226" s="64"/>
      <c r="CK226" s="64"/>
      <c r="CL226" s="64"/>
      <c r="CM226" s="18"/>
      <c r="CN226" s="18"/>
    </row>
    <row r="227" spans="1:92" ht="14.4" x14ac:dyDescent="0.3">
      <c r="A227" s="19" t="s">
        <v>22</v>
      </c>
      <c r="B227" s="31" t="s">
        <v>86</v>
      </c>
      <c r="C227" s="19" t="s">
        <v>87</v>
      </c>
      <c r="D227" s="19">
        <v>4</v>
      </c>
      <c r="E227" s="19">
        <f>VLOOKUP(D227,Lists!$B$3:$C$18,2,FALSE)</f>
        <v>4</v>
      </c>
      <c r="F227" s="19">
        <v>1</v>
      </c>
      <c r="G227" s="19" t="s">
        <v>66</v>
      </c>
      <c r="H227" s="23">
        <v>1600</v>
      </c>
      <c r="I227" s="37">
        <v>0.14016341923318668</v>
      </c>
      <c r="J227" s="36">
        <v>7.1357303575703178E-4</v>
      </c>
      <c r="K227" s="36">
        <f t="shared" si="55"/>
        <v>7.1357303575703178E-4</v>
      </c>
      <c r="L227" s="23">
        <v>3.32</v>
      </c>
      <c r="M227" s="35">
        <v>0.33</v>
      </c>
      <c r="N227" s="35">
        <f t="shared" si="56"/>
        <v>0.33</v>
      </c>
      <c r="O227" s="38">
        <v>11.046153846153846</v>
      </c>
      <c r="P227" s="38">
        <f t="shared" si="57"/>
        <v>11.046153846153846</v>
      </c>
      <c r="Q227" s="38">
        <v>1.3361692000000001</v>
      </c>
      <c r="R227" s="38">
        <v>3.0951638065522622</v>
      </c>
      <c r="S227" s="23">
        <v>1.23</v>
      </c>
      <c r="T227" s="23">
        <v>0.87</v>
      </c>
      <c r="U227" s="23">
        <v>10</v>
      </c>
      <c r="V227" s="23">
        <f t="shared" si="58"/>
        <v>10</v>
      </c>
      <c r="W227" s="23">
        <v>78</v>
      </c>
      <c r="X227" s="23">
        <f t="shared" si="59"/>
        <v>78</v>
      </c>
      <c r="Y227" s="23">
        <v>62</v>
      </c>
      <c r="Z227" s="23" t="str">
        <f>Code!$K$204</f>
        <v>EF 86</v>
      </c>
      <c r="AA227" s="23" t="str">
        <f>Code!$K$207</f>
        <v>EF 57</v>
      </c>
      <c r="AB227" s="23" t="str">
        <f>Code!$K$208</f>
        <v>EF 57</v>
      </c>
      <c r="AC227" s="23" t="str">
        <f>Code!$K$205</f>
        <v>EF 57</v>
      </c>
      <c r="AD227" s="23" t="s">
        <v>237</v>
      </c>
      <c r="AE227" s="23" t="s">
        <v>237</v>
      </c>
      <c r="AF227" s="23" t="s">
        <v>237</v>
      </c>
      <c r="AG227" s="39">
        <f t="shared" si="54"/>
        <v>7.1357303575703178E-4</v>
      </c>
      <c r="AH227" s="39">
        <f t="shared" si="60"/>
        <v>7.1357303575703178E-4</v>
      </c>
      <c r="AI227" s="18">
        <f t="shared" si="61"/>
        <v>3.32</v>
      </c>
      <c r="AJ227" s="41">
        <f>Code!$B$23</f>
        <v>0.15</v>
      </c>
      <c r="AK227" s="41">
        <f t="shared" si="62"/>
        <v>0.15</v>
      </c>
      <c r="AL227" s="110">
        <f t="shared" si="63"/>
        <v>11.046153846153846</v>
      </c>
      <c r="AM227" s="110">
        <f t="shared" si="64"/>
        <v>11.046153846153846</v>
      </c>
      <c r="AN227" s="110">
        <f t="shared" si="65"/>
        <v>1.3361692000000001</v>
      </c>
      <c r="AO227" s="110">
        <f t="shared" si="66"/>
        <v>3.0951638065522622</v>
      </c>
      <c r="AP227" s="18">
        <f>VLOOKUP(D227,Code!$B$92:$D$107,2,FALSE)</f>
        <v>0.32</v>
      </c>
      <c r="AQ227" s="18">
        <f>VLOOKUP(E227,Code!$B$92:$D$107,3,FALSE)</f>
        <v>0.25</v>
      </c>
      <c r="AR227" s="18">
        <f>Code!$C$132</f>
        <v>14</v>
      </c>
      <c r="AS227" s="18">
        <f t="shared" si="67"/>
        <v>14</v>
      </c>
      <c r="AT227" s="88">
        <f>Code!$C$189</f>
        <v>80</v>
      </c>
      <c r="AU227" s="88">
        <f t="shared" si="68"/>
        <v>80</v>
      </c>
      <c r="AV227" s="88">
        <f>Code!$C$198</f>
        <v>66</v>
      </c>
      <c r="AW227" s="18" t="str">
        <f>Code!$L$204</f>
        <v>EF 95</v>
      </c>
      <c r="AX227" s="64" t="str">
        <f>Code!$L$207</f>
        <v>EF 60</v>
      </c>
      <c r="AY227" s="64" t="str">
        <f>Code!$L$208</f>
        <v>EF 60</v>
      </c>
      <c r="AZ227" s="64" t="str">
        <f>Code!$L$205</f>
        <v>EF 62</v>
      </c>
      <c r="BA227" s="23" t="s">
        <v>237</v>
      </c>
      <c r="BB227" s="23" t="s">
        <v>237</v>
      </c>
      <c r="BC227" s="23" t="s">
        <v>237</v>
      </c>
      <c r="BD227" s="39">
        <f t="shared" si="69"/>
        <v>6.0653708039347702E-4</v>
      </c>
      <c r="BE227" s="39">
        <f t="shared" si="70"/>
        <v>4.9950112502992225E-4</v>
      </c>
      <c r="BF227" s="18">
        <f>Measures!$C$3</f>
        <v>8</v>
      </c>
      <c r="BG227" s="41">
        <f>Measures!$C$4</f>
        <v>0.1</v>
      </c>
      <c r="BH227" s="41">
        <v>0.06</v>
      </c>
      <c r="BI227" s="18">
        <f>VLOOKUP(D227,Measures!$B$6:$C$21,2,FALSE)</f>
        <v>30</v>
      </c>
      <c r="BJ227" s="18">
        <f>Measures!$C$22</f>
        <v>44</v>
      </c>
      <c r="BK227" s="18">
        <f>Measures!$C$23</f>
        <v>19</v>
      </c>
      <c r="BL227" s="18">
        <f>Measures!$C$24</f>
        <v>13</v>
      </c>
      <c r="BM227" s="18">
        <f>Measures!$C$26</f>
        <v>0.32</v>
      </c>
      <c r="BN227" s="18">
        <f>Measures!$D$26</f>
        <v>0.25</v>
      </c>
      <c r="BO227" s="18">
        <f>Measures!$C$27</f>
        <v>14</v>
      </c>
      <c r="BP227" s="18">
        <f>Measures!$C$28</f>
        <v>15</v>
      </c>
      <c r="BQ227" s="88">
        <f>Measures!$C$29</f>
        <v>92</v>
      </c>
      <c r="BR227" s="88">
        <f>Measures!$C$30</f>
        <v>95</v>
      </c>
      <c r="BS227" s="88">
        <f>Measures!$C$31</f>
        <v>70</v>
      </c>
      <c r="BT227" s="64" t="str">
        <f>Code!$M$204</f>
        <v>EF 200</v>
      </c>
      <c r="BU227" s="64" t="str">
        <f>Code!$M$207</f>
        <v>EF 67</v>
      </c>
      <c r="BV227" s="64" t="str">
        <f>Code!$M$208</f>
        <v>EF 70</v>
      </c>
      <c r="BW227" s="64" t="str">
        <f>Code!$M$205</f>
        <v>EF 82</v>
      </c>
      <c r="BX227" s="64" t="s">
        <v>363</v>
      </c>
      <c r="BY227" s="64" t="s">
        <v>239</v>
      </c>
      <c r="BZ227" s="64" t="s">
        <v>240</v>
      </c>
      <c r="CA227" s="64"/>
      <c r="CB227" s="64"/>
      <c r="CC227" s="64"/>
      <c r="CD227" s="64"/>
      <c r="CE227" s="64"/>
      <c r="CF227" s="64"/>
      <c r="CG227" s="64"/>
      <c r="CH227" s="64"/>
      <c r="CI227" s="64"/>
      <c r="CJ227" s="64"/>
      <c r="CK227" s="64"/>
      <c r="CL227" s="64"/>
      <c r="CM227" s="18"/>
      <c r="CN227" s="18"/>
    </row>
    <row r="228" spans="1:92" ht="14.4" x14ac:dyDescent="0.3">
      <c r="A228" s="19" t="s">
        <v>22</v>
      </c>
      <c r="B228" s="31" t="s">
        <v>86</v>
      </c>
      <c r="C228" s="19" t="s">
        <v>87</v>
      </c>
      <c r="D228" s="19">
        <v>4</v>
      </c>
      <c r="E228" s="19">
        <f>VLOOKUP(D228,Lists!$B$3:$C$18,2,FALSE)</f>
        <v>4</v>
      </c>
      <c r="F228" s="19">
        <v>2</v>
      </c>
      <c r="G228" s="19" t="s">
        <v>66</v>
      </c>
      <c r="H228" s="23">
        <v>1990</v>
      </c>
      <c r="I228" s="37">
        <v>0.14016341923318668</v>
      </c>
      <c r="J228" s="36">
        <v>7.1357303575703178E-4</v>
      </c>
      <c r="K228" s="36">
        <f t="shared" si="55"/>
        <v>7.1357303575703178E-4</v>
      </c>
      <c r="L228" s="23">
        <v>3.32</v>
      </c>
      <c r="M228" s="35">
        <v>0.33</v>
      </c>
      <c r="N228" s="35">
        <f t="shared" si="56"/>
        <v>0.33</v>
      </c>
      <c r="O228" s="38">
        <v>11.046153846153846</v>
      </c>
      <c r="P228" s="38">
        <f t="shared" si="57"/>
        <v>11.046153846153846</v>
      </c>
      <c r="Q228" s="38">
        <v>1.3361692000000001</v>
      </c>
      <c r="R228" s="38">
        <v>3.0951638065522622</v>
      </c>
      <c r="S228" s="23">
        <v>1.23</v>
      </c>
      <c r="T228" s="23">
        <v>0.87</v>
      </c>
      <c r="U228" s="23">
        <v>10</v>
      </c>
      <c r="V228" s="23">
        <f t="shared" si="58"/>
        <v>10</v>
      </c>
      <c r="W228" s="23">
        <v>78</v>
      </c>
      <c r="X228" s="23">
        <f t="shared" si="59"/>
        <v>78</v>
      </c>
      <c r="Y228" s="23">
        <v>62</v>
      </c>
      <c r="Z228" s="23" t="str">
        <f>Code!$K$204</f>
        <v>EF 86</v>
      </c>
      <c r="AA228" s="23" t="str">
        <f>Code!$K$207</f>
        <v>EF 57</v>
      </c>
      <c r="AB228" s="23" t="str">
        <f>Code!$K$208</f>
        <v>EF 57</v>
      </c>
      <c r="AC228" s="23" t="str">
        <f>Code!$K$205</f>
        <v>EF 57</v>
      </c>
      <c r="AD228" s="23" t="s">
        <v>237</v>
      </c>
      <c r="AE228" s="23" t="s">
        <v>237</v>
      </c>
      <c r="AF228" s="23" t="s">
        <v>237</v>
      </c>
      <c r="AG228" s="39">
        <f t="shared" si="54"/>
        <v>7.1357303575703178E-4</v>
      </c>
      <c r="AH228" s="39">
        <f t="shared" si="60"/>
        <v>7.1357303575703178E-4</v>
      </c>
      <c r="AI228" s="18">
        <f t="shared" si="61"/>
        <v>3.32</v>
      </c>
      <c r="AJ228" s="41">
        <f>Code!$B$23</f>
        <v>0.15</v>
      </c>
      <c r="AK228" s="41">
        <f t="shared" si="62"/>
        <v>0.15</v>
      </c>
      <c r="AL228" s="110">
        <f t="shared" si="63"/>
        <v>11.046153846153846</v>
      </c>
      <c r="AM228" s="110">
        <f t="shared" si="64"/>
        <v>11.046153846153846</v>
      </c>
      <c r="AN228" s="110">
        <f t="shared" si="65"/>
        <v>1.3361692000000001</v>
      </c>
      <c r="AO228" s="110">
        <f t="shared" si="66"/>
        <v>3.0951638065522622</v>
      </c>
      <c r="AP228" s="18">
        <f>VLOOKUP(D228,Code!$B$92:$D$107,2,FALSE)</f>
        <v>0.32</v>
      </c>
      <c r="AQ228" s="18">
        <f>VLOOKUP(E228,Code!$B$92:$D$107,3,FALSE)</f>
        <v>0.25</v>
      </c>
      <c r="AR228" s="18">
        <f>Code!$C$132</f>
        <v>14</v>
      </c>
      <c r="AS228" s="18">
        <f t="shared" si="67"/>
        <v>14</v>
      </c>
      <c r="AT228" s="88">
        <f>Code!$C$189</f>
        <v>80</v>
      </c>
      <c r="AU228" s="88">
        <f t="shared" si="68"/>
        <v>80</v>
      </c>
      <c r="AV228" s="88">
        <f>Code!$C$198</f>
        <v>66</v>
      </c>
      <c r="AW228" s="18" t="str">
        <f>Code!$L$204</f>
        <v>EF 95</v>
      </c>
      <c r="AX228" s="64" t="str">
        <f>Code!$L$207</f>
        <v>EF 60</v>
      </c>
      <c r="AY228" s="64" t="str">
        <f>Code!$L$208</f>
        <v>EF 60</v>
      </c>
      <c r="AZ228" s="64" t="str">
        <f>Code!$L$205</f>
        <v>EF 62</v>
      </c>
      <c r="BA228" s="23" t="s">
        <v>237</v>
      </c>
      <c r="BB228" s="23" t="s">
        <v>237</v>
      </c>
      <c r="BC228" s="23" t="s">
        <v>237</v>
      </c>
      <c r="BD228" s="39">
        <f t="shared" si="69"/>
        <v>6.0653708039347702E-4</v>
      </c>
      <c r="BE228" s="39">
        <f t="shared" si="70"/>
        <v>4.9950112502992225E-4</v>
      </c>
      <c r="BF228" s="18">
        <f>Measures!$C$3</f>
        <v>8</v>
      </c>
      <c r="BG228" s="41">
        <f>Measures!$C$4</f>
        <v>0.1</v>
      </c>
      <c r="BH228" s="41">
        <v>0.06</v>
      </c>
      <c r="BI228" s="18">
        <f>VLOOKUP(D228,Measures!$B$6:$C$21,2,FALSE)</f>
        <v>30</v>
      </c>
      <c r="BJ228" s="18">
        <f>Measures!$C$22</f>
        <v>44</v>
      </c>
      <c r="BK228" s="18">
        <f>Measures!$C$23</f>
        <v>19</v>
      </c>
      <c r="BL228" s="18">
        <f>Measures!$C$24</f>
        <v>13</v>
      </c>
      <c r="BM228" s="18">
        <f>Measures!$C$26</f>
        <v>0.32</v>
      </c>
      <c r="BN228" s="18">
        <f>Measures!$D$26</f>
        <v>0.25</v>
      </c>
      <c r="BO228" s="18">
        <f>Measures!$C$27</f>
        <v>14</v>
      </c>
      <c r="BP228" s="18">
        <f>Measures!$C$28</f>
        <v>15</v>
      </c>
      <c r="BQ228" s="88">
        <f>Measures!$C$29</f>
        <v>92</v>
      </c>
      <c r="BR228" s="88">
        <f>Measures!$C$30</f>
        <v>95</v>
      </c>
      <c r="BS228" s="88">
        <f>Measures!$C$31</f>
        <v>70</v>
      </c>
      <c r="BT228" s="64" t="str">
        <f>Code!$M$204</f>
        <v>EF 200</v>
      </c>
      <c r="BU228" s="64" t="str">
        <f>Code!$M$207</f>
        <v>EF 67</v>
      </c>
      <c r="BV228" s="64" t="str">
        <f>Code!$M$208</f>
        <v>EF 70</v>
      </c>
      <c r="BW228" s="64" t="str">
        <f>Code!$M$205</f>
        <v>EF 82</v>
      </c>
      <c r="BX228" s="64" t="s">
        <v>363</v>
      </c>
      <c r="BY228" s="64" t="s">
        <v>239</v>
      </c>
      <c r="BZ228" s="64" t="s">
        <v>240</v>
      </c>
      <c r="CA228" s="64"/>
      <c r="CB228" s="64"/>
      <c r="CC228" s="64"/>
      <c r="CD228" s="64"/>
      <c r="CE228" s="64"/>
      <c r="CF228" s="64"/>
      <c r="CG228" s="64"/>
      <c r="CH228" s="64"/>
      <c r="CI228" s="64"/>
      <c r="CJ228" s="64"/>
      <c r="CK228" s="64"/>
      <c r="CL228" s="64"/>
      <c r="CM228" s="18"/>
      <c r="CN228" s="18"/>
    </row>
    <row r="229" spans="1:92" ht="14.4" x14ac:dyDescent="0.3">
      <c r="A229" s="19" t="s">
        <v>95</v>
      </c>
      <c r="B229" s="31" t="s">
        <v>86</v>
      </c>
      <c r="C229" s="19" t="s">
        <v>71</v>
      </c>
      <c r="D229" s="19">
        <v>4</v>
      </c>
      <c r="E229" s="19">
        <f>VLOOKUP(D229,Lists!$B$3:$C$18,2,FALSE)</f>
        <v>4</v>
      </c>
      <c r="F229" s="19">
        <v>1</v>
      </c>
      <c r="G229" s="19" t="s">
        <v>67</v>
      </c>
      <c r="H229" s="23">
        <v>1810</v>
      </c>
      <c r="I229" s="37">
        <v>0.11502100840336134</v>
      </c>
      <c r="J229" s="36">
        <v>5.1608452609801366E-4</v>
      </c>
      <c r="K229" s="36">
        <f t="shared" si="55"/>
        <v>5.1608452609801366E-4</v>
      </c>
      <c r="L229" s="23">
        <v>3.67</v>
      </c>
      <c r="M229" s="35">
        <v>0.26</v>
      </c>
      <c r="N229" s="35">
        <f t="shared" si="56"/>
        <v>0.26</v>
      </c>
      <c r="O229" s="38">
        <v>13.868421052631579</v>
      </c>
      <c r="P229" s="38">
        <f t="shared" si="57"/>
        <v>13.868421052631579</v>
      </c>
      <c r="Q229" s="38">
        <v>5.9551821</v>
      </c>
      <c r="R229" s="38">
        <v>10.254943899018233</v>
      </c>
      <c r="S229" s="23">
        <v>0.82</v>
      </c>
      <c r="T229" s="23">
        <v>0.79</v>
      </c>
      <c r="U229" s="23">
        <v>10</v>
      </c>
      <c r="V229" s="23">
        <f t="shared" si="58"/>
        <v>10</v>
      </c>
      <c r="W229" s="23">
        <v>78</v>
      </c>
      <c r="X229" s="23">
        <f t="shared" si="59"/>
        <v>78</v>
      </c>
      <c r="Y229" s="23">
        <v>62</v>
      </c>
      <c r="Z229" s="23" t="str">
        <f>Code!$K$204</f>
        <v>EF 86</v>
      </c>
      <c r="AA229" s="23" t="str">
        <f>Code!$K$207</f>
        <v>EF 57</v>
      </c>
      <c r="AB229" s="23" t="str">
        <f>Code!$K$208</f>
        <v>EF 57</v>
      </c>
      <c r="AC229" s="23" t="str">
        <f>Code!$K$205</f>
        <v>EF 57</v>
      </c>
      <c r="AD229" s="23" t="s">
        <v>237</v>
      </c>
      <c r="AE229" s="23" t="s">
        <v>237</v>
      </c>
      <c r="AF229" s="23" t="s">
        <v>237</v>
      </c>
      <c r="AG229" s="39">
        <f t="shared" si="54"/>
        <v>5.1608452609801366E-4</v>
      </c>
      <c r="AH229" s="39">
        <f t="shared" si="60"/>
        <v>5.1608452609801366E-4</v>
      </c>
      <c r="AI229" s="18">
        <f t="shared" si="61"/>
        <v>3.67</v>
      </c>
      <c r="AJ229" s="41">
        <f>Code!$B$23</f>
        <v>0.15</v>
      </c>
      <c r="AK229" s="41">
        <f t="shared" si="62"/>
        <v>0.15</v>
      </c>
      <c r="AL229" s="110">
        <f t="shared" si="63"/>
        <v>13.868421052631579</v>
      </c>
      <c r="AM229" s="110">
        <f t="shared" si="64"/>
        <v>13.868421052631579</v>
      </c>
      <c r="AN229" s="110">
        <f t="shared" si="65"/>
        <v>5.9551821</v>
      </c>
      <c r="AO229" s="110">
        <f t="shared" si="66"/>
        <v>10.254943899018233</v>
      </c>
      <c r="AP229" s="18">
        <f>VLOOKUP(D229,Code!$B$92:$D$107,2,FALSE)</f>
        <v>0.32</v>
      </c>
      <c r="AQ229" s="18">
        <f>VLOOKUP(E229,Code!$B$92:$D$107,3,FALSE)</f>
        <v>0.25</v>
      </c>
      <c r="AR229" s="18">
        <f>Code!$C$132</f>
        <v>14</v>
      </c>
      <c r="AS229" s="18">
        <f t="shared" si="67"/>
        <v>14</v>
      </c>
      <c r="AT229" s="88">
        <f>Code!$C$189</f>
        <v>80</v>
      </c>
      <c r="AU229" s="88">
        <f t="shared" si="68"/>
        <v>80</v>
      </c>
      <c r="AV229" s="88">
        <f>Code!$C$198</f>
        <v>66</v>
      </c>
      <c r="AW229" s="18" t="str">
        <f>Code!$L$204</f>
        <v>EF 95</v>
      </c>
      <c r="AX229" s="64" t="str">
        <f>Code!$L$207</f>
        <v>EF 60</v>
      </c>
      <c r="AY229" s="64" t="str">
        <f>Code!$L$208</f>
        <v>EF 60</v>
      </c>
      <c r="AZ229" s="64" t="str">
        <f>Code!$L$205</f>
        <v>EF 62</v>
      </c>
      <c r="BA229" s="23" t="s">
        <v>237</v>
      </c>
      <c r="BB229" s="23" t="s">
        <v>237</v>
      </c>
      <c r="BC229" s="23" t="s">
        <v>237</v>
      </c>
      <c r="BD229" s="39">
        <f t="shared" si="69"/>
        <v>4.3867184718331158E-4</v>
      </c>
      <c r="BE229" s="39">
        <f t="shared" si="70"/>
        <v>3.6125916826860955E-4</v>
      </c>
      <c r="BF229" s="18">
        <f>Measures!$C$3</f>
        <v>8</v>
      </c>
      <c r="BG229" s="41">
        <f>Measures!$C$4</f>
        <v>0.1</v>
      </c>
      <c r="BH229" s="41">
        <v>0.06</v>
      </c>
      <c r="BI229" s="18">
        <f>VLOOKUP(D229,Measures!$B$6:$C$21,2,FALSE)</f>
        <v>30</v>
      </c>
      <c r="BJ229" s="18">
        <f>Measures!$C$22</f>
        <v>44</v>
      </c>
      <c r="BK229" s="18">
        <f>Measures!$C$23</f>
        <v>19</v>
      </c>
      <c r="BL229" s="18">
        <f>Measures!$C$24</f>
        <v>13</v>
      </c>
      <c r="BM229" s="18">
        <f>Measures!$C$26</f>
        <v>0.32</v>
      </c>
      <c r="BN229" s="18">
        <f>Measures!$D$26</f>
        <v>0.25</v>
      </c>
      <c r="BO229" s="18">
        <f>Measures!$C$27</f>
        <v>14</v>
      </c>
      <c r="BP229" s="18">
        <f>Measures!$C$28</f>
        <v>15</v>
      </c>
      <c r="BQ229" s="88">
        <f>Measures!$C$29</f>
        <v>92</v>
      </c>
      <c r="BR229" s="88">
        <f>Measures!$C$30</f>
        <v>95</v>
      </c>
      <c r="BS229" s="88">
        <f>Measures!$C$31</f>
        <v>70</v>
      </c>
      <c r="BT229" s="64" t="str">
        <f>Code!$M$204</f>
        <v>EF 200</v>
      </c>
      <c r="BU229" s="64" t="str">
        <f>Code!$M$207</f>
        <v>EF 67</v>
      </c>
      <c r="BV229" s="64" t="str">
        <f>Code!$M$208</f>
        <v>EF 70</v>
      </c>
      <c r="BW229" s="64" t="str">
        <f>Code!$M$205</f>
        <v>EF 82</v>
      </c>
      <c r="BX229" s="64" t="s">
        <v>363</v>
      </c>
      <c r="BY229" s="64" t="s">
        <v>239</v>
      </c>
      <c r="BZ229" s="64" t="s">
        <v>240</v>
      </c>
      <c r="CA229" s="64"/>
      <c r="CB229" s="64"/>
      <c r="CC229" s="64"/>
      <c r="CD229" s="64"/>
      <c r="CE229" s="64"/>
      <c r="CF229" s="64"/>
      <c r="CG229" s="64"/>
      <c r="CH229" s="64"/>
      <c r="CI229" s="64"/>
      <c r="CJ229" s="64"/>
      <c r="CK229" s="64"/>
      <c r="CL229" s="64"/>
      <c r="CM229" s="18"/>
      <c r="CN229" s="18"/>
    </row>
    <row r="230" spans="1:92" ht="14.4" x14ac:dyDescent="0.3">
      <c r="A230" s="19" t="s">
        <v>95</v>
      </c>
      <c r="B230" s="31" t="s">
        <v>86</v>
      </c>
      <c r="C230" s="19" t="s">
        <v>71</v>
      </c>
      <c r="D230" s="19">
        <v>4</v>
      </c>
      <c r="E230" s="19">
        <f>VLOOKUP(D230,Lists!$B$3:$C$18,2,FALSE)</f>
        <v>4</v>
      </c>
      <c r="F230" s="19">
        <v>2</v>
      </c>
      <c r="G230" s="19" t="s">
        <v>67</v>
      </c>
      <c r="H230" s="23">
        <v>2400</v>
      </c>
      <c r="I230" s="37">
        <v>0.11502100840336134</v>
      </c>
      <c r="J230" s="36">
        <v>5.1608452609801366E-4</v>
      </c>
      <c r="K230" s="36">
        <f t="shared" si="55"/>
        <v>5.1608452609801366E-4</v>
      </c>
      <c r="L230" s="23">
        <v>3.67</v>
      </c>
      <c r="M230" s="35">
        <v>0.26</v>
      </c>
      <c r="N230" s="35">
        <f t="shared" si="56"/>
        <v>0.26</v>
      </c>
      <c r="O230" s="38">
        <v>13.868421052631579</v>
      </c>
      <c r="P230" s="38">
        <f t="shared" si="57"/>
        <v>13.868421052631579</v>
      </c>
      <c r="Q230" s="38">
        <v>5.9551821</v>
      </c>
      <c r="R230" s="38">
        <v>10.254943899018233</v>
      </c>
      <c r="S230" s="23">
        <v>0.82</v>
      </c>
      <c r="T230" s="23">
        <v>0.79</v>
      </c>
      <c r="U230" s="23">
        <v>10</v>
      </c>
      <c r="V230" s="23">
        <f t="shared" si="58"/>
        <v>10</v>
      </c>
      <c r="W230" s="23">
        <v>78</v>
      </c>
      <c r="X230" s="23">
        <f t="shared" si="59"/>
        <v>78</v>
      </c>
      <c r="Y230" s="23">
        <v>62</v>
      </c>
      <c r="Z230" s="23" t="str">
        <f>Code!$K$204</f>
        <v>EF 86</v>
      </c>
      <c r="AA230" s="23" t="str">
        <f>Code!$K$207</f>
        <v>EF 57</v>
      </c>
      <c r="AB230" s="23" t="str">
        <f>Code!$K$208</f>
        <v>EF 57</v>
      </c>
      <c r="AC230" s="23" t="str">
        <f>Code!$K$205</f>
        <v>EF 57</v>
      </c>
      <c r="AD230" s="23" t="s">
        <v>237</v>
      </c>
      <c r="AE230" s="23" t="s">
        <v>237</v>
      </c>
      <c r="AF230" s="23" t="s">
        <v>237</v>
      </c>
      <c r="AG230" s="39">
        <f t="shared" si="54"/>
        <v>5.1608452609801366E-4</v>
      </c>
      <c r="AH230" s="39">
        <f t="shared" si="60"/>
        <v>5.1608452609801366E-4</v>
      </c>
      <c r="AI230" s="18">
        <f t="shared" si="61"/>
        <v>3.67</v>
      </c>
      <c r="AJ230" s="41">
        <f>Code!$B$23</f>
        <v>0.15</v>
      </c>
      <c r="AK230" s="41">
        <f t="shared" si="62"/>
        <v>0.15</v>
      </c>
      <c r="AL230" s="110">
        <f t="shared" si="63"/>
        <v>13.868421052631579</v>
      </c>
      <c r="AM230" s="110">
        <f t="shared" si="64"/>
        <v>13.868421052631579</v>
      </c>
      <c r="AN230" s="110">
        <f t="shared" si="65"/>
        <v>5.9551821</v>
      </c>
      <c r="AO230" s="110">
        <f t="shared" si="66"/>
        <v>10.254943899018233</v>
      </c>
      <c r="AP230" s="18">
        <f>VLOOKUP(D230,Code!$B$92:$D$107,2,FALSE)</f>
        <v>0.32</v>
      </c>
      <c r="AQ230" s="18">
        <f>VLOOKUP(E230,Code!$B$92:$D$107,3,FALSE)</f>
        <v>0.25</v>
      </c>
      <c r="AR230" s="18">
        <f>Code!$C$132</f>
        <v>14</v>
      </c>
      <c r="AS230" s="18">
        <f t="shared" si="67"/>
        <v>14</v>
      </c>
      <c r="AT230" s="88">
        <f>Code!$C$189</f>
        <v>80</v>
      </c>
      <c r="AU230" s="88">
        <f t="shared" si="68"/>
        <v>80</v>
      </c>
      <c r="AV230" s="88">
        <f>Code!$C$198</f>
        <v>66</v>
      </c>
      <c r="AW230" s="18" t="str">
        <f>Code!$L$204</f>
        <v>EF 95</v>
      </c>
      <c r="AX230" s="64" t="str">
        <f>Code!$L$207</f>
        <v>EF 60</v>
      </c>
      <c r="AY230" s="64" t="str">
        <f>Code!$L$208</f>
        <v>EF 60</v>
      </c>
      <c r="AZ230" s="64" t="str">
        <f>Code!$L$205</f>
        <v>EF 62</v>
      </c>
      <c r="BA230" s="23" t="s">
        <v>237</v>
      </c>
      <c r="BB230" s="23" t="s">
        <v>237</v>
      </c>
      <c r="BC230" s="23" t="s">
        <v>237</v>
      </c>
      <c r="BD230" s="39">
        <f t="shared" si="69"/>
        <v>4.3867184718331158E-4</v>
      </c>
      <c r="BE230" s="39">
        <f t="shared" si="70"/>
        <v>3.6125916826860955E-4</v>
      </c>
      <c r="BF230" s="18">
        <f>Measures!$C$3</f>
        <v>8</v>
      </c>
      <c r="BG230" s="41">
        <f>Measures!$C$4</f>
        <v>0.1</v>
      </c>
      <c r="BH230" s="41">
        <v>0.06</v>
      </c>
      <c r="BI230" s="18">
        <f>VLOOKUP(D230,Measures!$B$6:$C$21,2,FALSE)</f>
        <v>30</v>
      </c>
      <c r="BJ230" s="18">
        <f>Measures!$C$22</f>
        <v>44</v>
      </c>
      <c r="BK230" s="18">
        <f>Measures!$C$23</f>
        <v>19</v>
      </c>
      <c r="BL230" s="18">
        <f>Measures!$C$24</f>
        <v>13</v>
      </c>
      <c r="BM230" s="18">
        <f>Measures!$C$26</f>
        <v>0.32</v>
      </c>
      <c r="BN230" s="18">
        <f>Measures!$D$26</f>
        <v>0.25</v>
      </c>
      <c r="BO230" s="18">
        <f>Measures!$C$27</f>
        <v>14</v>
      </c>
      <c r="BP230" s="18">
        <f>Measures!$C$28</f>
        <v>15</v>
      </c>
      <c r="BQ230" s="88">
        <f>Measures!$C$29</f>
        <v>92</v>
      </c>
      <c r="BR230" s="88">
        <f>Measures!$C$30</f>
        <v>95</v>
      </c>
      <c r="BS230" s="88">
        <f>Measures!$C$31</f>
        <v>70</v>
      </c>
      <c r="BT230" s="64" t="str">
        <f>Code!$M$204</f>
        <v>EF 200</v>
      </c>
      <c r="BU230" s="64" t="str">
        <f>Code!$M$207</f>
        <v>EF 67</v>
      </c>
      <c r="BV230" s="64" t="str">
        <f>Code!$M$208</f>
        <v>EF 70</v>
      </c>
      <c r="BW230" s="64" t="str">
        <f>Code!$M$205</f>
        <v>EF 82</v>
      </c>
      <c r="BX230" s="64" t="s">
        <v>363</v>
      </c>
      <c r="BY230" s="64" t="s">
        <v>239</v>
      </c>
      <c r="BZ230" s="64" t="s">
        <v>240</v>
      </c>
      <c r="CA230" s="64"/>
      <c r="CB230" s="64"/>
      <c r="CC230" s="64"/>
      <c r="CD230" s="64"/>
      <c r="CE230" s="64"/>
      <c r="CF230" s="64"/>
      <c r="CG230" s="64"/>
      <c r="CH230" s="64"/>
      <c r="CI230" s="64"/>
      <c r="CJ230" s="64"/>
      <c r="CK230" s="64"/>
      <c r="CL230" s="64"/>
      <c r="CM230" s="18"/>
      <c r="CN230" s="18"/>
    </row>
    <row r="231" spans="1:92" ht="14.4" x14ac:dyDescent="0.3">
      <c r="A231" s="19" t="s">
        <v>22</v>
      </c>
      <c r="B231" s="31" t="s">
        <v>86</v>
      </c>
      <c r="C231" s="19" t="s">
        <v>71</v>
      </c>
      <c r="D231" s="19">
        <v>4</v>
      </c>
      <c r="E231" s="19">
        <f>VLOOKUP(D231,Lists!$B$3:$C$18,2,FALSE)</f>
        <v>4</v>
      </c>
      <c r="F231" s="19">
        <v>1</v>
      </c>
      <c r="G231" s="19" t="s">
        <v>67</v>
      </c>
      <c r="H231" s="23">
        <v>1810</v>
      </c>
      <c r="I231" s="37">
        <v>0.11502100840336134</v>
      </c>
      <c r="J231" s="36">
        <v>5.1608452609801366E-4</v>
      </c>
      <c r="K231" s="36">
        <f t="shared" si="55"/>
        <v>5.1608452609801366E-4</v>
      </c>
      <c r="L231" s="23">
        <v>3.67</v>
      </c>
      <c r="M231" s="35">
        <v>0.26</v>
      </c>
      <c r="N231" s="35">
        <f t="shared" si="56"/>
        <v>0.26</v>
      </c>
      <c r="O231" s="38">
        <v>13.868421052631579</v>
      </c>
      <c r="P231" s="38">
        <f t="shared" si="57"/>
        <v>13.868421052631579</v>
      </c>
      <c r="Q231" s="38">
        <v>5.9551821</v>
      </c>
      <c r="R231" s="38">
        <v>10.254943899018233</v>
      </c>
      <c r="S231" s="23">
        <v>0.82</v>
      </c>
      <c r="T231" s="23">
        <v>0.79</v>
      </c>
      <c r="U231" s="23">
        <v>10</v>
      </c>
      <c r="V231" s="23">
        <f t="shared" si="58"/>
        <v>10</v>
      </c>
      <c r="W231" s="23">
        <v>78</v>
      </c>
      <c r="X231" s="23">
        <f t="shared" si="59"/>
        <v>78</v>
      </c>
      <c r="Y231" s="23">
        <v>62</v>
      </c>
      <c r="Z231" s="23" t="str">
        <f>Code!$K$204</f>
        <v>EF 86</v>
      </c>
      <c r="AA231" s="23" t="str">
        <f>Code!$K$207</f>
        <v>EF 57</v>
      </c>
      <c r="AB231" s="23" t="str">
        <f>Code!$K$208</f>
        <v>EF 57</v>
      </c>
      <c r="AC231" s="23" t="str">
        <f>Code!$K$205</f>
        <v>EF 57</v>
      </c>
      <c r="AD231" s="23" t="s">
        <v>237</v>
      </c>
      <c r="AE231" s="23" t="s">
        <v>237</v>
      </c>
      <c r="AF231" s="23" t="s">
        <v>237</v>
      </c>
      <c r="AG231" s="39">
        <f t="shared" si="54"/>
        <v>5.1608452609801366E-4</v>
      </c>
      <c r="AH231" s="39">
        <f t="shared" si="60"/>
        <v>5.1608452609801366E-4</v>
      </c>
      <c r="AI231" s="18">
        <f t="shared" si="61"/>
        <v>3.67</v>
      </c>
      <c r="AJ231" s="41">
        <f>Code!$B$23</f>
        <v>0.15</v>
      </c>
      <c r="AK231" s="41">
        <f t="shared" si="62"/>
        <v>0.15</v>
      </c>
      <c r="AL231" s="110">
        <f t="shared" si="63"/>
        <v>13.868421052631579</v>
      </c>
      <c r="AM231" s="110">
        <f t="shared" si="64"/>
        <v>13.868421052631579</v>
      </c>
      <c r="AN231" s="110">
        <f t="shared" si="65"/>
        <v>5.9551821</v>
      </c>
      <c r="AO231" s="110">
        <f t="shared" si="66"/>
        <v>10.254943899018233</v>
      </c>
      <c r="AP231" s="18">
        <f>VLOOKUP(D231,Code!$B$92:$D$107,2,FALSE)</f>
        <v>0.32</v>
      </c>
      <c r="AQ231" s="18">
        <f>VLOOKUP(E231,Code!$B$92:$D$107,3,FALSE)</f>
        <v>0.25</v>
      </c>
      <c r="AR231" s="18">
        <f>Code!$C$132</f>
        <v>14</v>
      </c>
      <c r="AS231" s="18">
        <f t="shared" si="67"/>
        <v>14</v>
      </c>
      <c r="AT231" s="88">
        <f>Code!$C$189</f>
        <v>80</v>
      </c>
      <c r="AU231" s="88">
        <f t="shared" si="68"/>
        <v>80</v>
      </c>
      <c r="AV231" s="88">
        <f>Code!$C$198</f>
        <v>66</v>
      </c>
      <c r="AW231" s="18" t="str">
        <f>Code!$L$204</f>
        <v>EF 95</v>
      </c>
      <c r="AX231" s="64" t="str">
        <f>Code!$L$207</f>
        <v>EF 60</v>
      </c>
      <c r="AY231" s="64" t="str">
        <f>Code!$L$208</f>
        <v>EF 60</v>
      </c>
      <c r="AZ231" s="64" t="str">
        <f>Code!$L$205</f>
        <v>EF 62</v>
      </c>
      <c r="BA231" s="23" t="s">
        <v>237</v>
      </c>
      <c r="BB231" s="23" t="s">
        <v>237</v>
      </c>
      <c r="BC231" s="23" t="s">
        <v>237</v>
      </c>
      <c r="BD231" s="39">
        <f t="shared" si="69"/>
        <v>4.3867184718331158E-4</v>
      </c>
      <c r="BE231" s="39">
        <f t="shared" si="70"/>
        <v>3.6125916826860955E-4</v>
      </c>
      <c r="BF231" s="18">
        <f>Measures!$C$3</f>
        <v>8</v>
      </c>
      <c r="BG231" s="41">
        <f>Measures!$C$4</f>
        <v>0.1</v>
      </c>
      <c r="BH231" s="41">
        <v>0.06</v>
      </c>
      <c r="BI231" s="18">
        <f>VLOOKUP(D231,Measures!$B$6:$C$21,2,FALSE)</f>
        <v>30</v>
      </c>
      <c r="BJ231" s="18">
        <f>Measures!$C$22</f>
        <v>44</v>
      </c>
      <c r="BK231" s="18">
        <f>Measures!$C$23</f>
        <v>19</v>
      </c>
      <c r="BL231" s="18">
        <f>Measures!$C$24</f>
        <v>13</v>
      </c>
      <c r="BM231" s="18">
        <f>Measures!$C$26</f>
        <v>0.32</v>
      </c>
      <c r="BN231" s="18">
        <f>Measures!$D$26</f>
        <v>0.25</v>
      </c>
      <c r="BO231" s="18">
        <f>Measures!$C$27</f>
        <v>14</v>
      </c>
      <c r="BP231" s="18">
        <f>Measures!$C$28</f>
        <v>15</v>
      </c>
      <c r="BQ231" s="88">
        <f>Measures!$C$29</f>
        <v>92</v>
      </c>
      <c r="BR231" s="88">
        <f>Measures!$C$30</f>
        <v>95</v>
      </c>
      <c r="BS231" s="88">
        <f>Measures!$C$31</f>
        <v>70</v>
      </c>
      <c r="BT231" s="64" t="str">
        <f>Code!$M$204</f>
        <v>EF 200</v>
      </c>
      <c r="BU231" s="64" t="str">
        <f>Code!$M$207</f>
        <v>EF 67</v>
      </c>
      <c r="BV231" s="64" t="str">
        <f>Code!$M$208</f>
        <v>EF 70</v>
      </c>
      <c r="BW231" s="64" t="str">
        <f>Code!$M$205</f>
        <v>EF 82</v>
      </c>
      <c r="BX231" s="64" t="s">
        <v>363</v>
      </c>
      <c r="BY231" s="64" t="s">
        <v>239</v>
      </c>
      <c r="BZ231" s="64" t="s">
        <v>240</v>
      </c>
      <c r="CA231" s="64"/>
      <c r="CB231" s="64"/>
      <c r="CC231" s="64"/>
      <c r="CD231" s="64"/>
      <c r="CE231" s="64"/>
      <c r="CF231" s="64"/>
      <c r="CG231" s="64"/>
      <c r="CH231" s="64"/>
      <c r="CI231" s="64"/>
      <c r="CJ231" s="64"/>
      <c r="CK231" s="64"/>
      <c r="CL231" s="64"/>
      <c r="CM231" s="18"/>
      <c r="CN231" s="18"/>
    </row>
    <row r="232" spans="1:92" ht="14.4" x14ac:dyDescent="0.3">
      <c r="A232" s="19" t="s">
        <v>22</v>
      </c>
      <c r="B232" s="31" t="s">
        <v>86</v>
      </c>
      <c r="C232" s="19" t="s">
        <v>71</v>
      </c>
      <c r="D232" s="19">
        <v>4</v>
      </c>
      <c r="E232" s="19">
        <f>VLOOKUP(D232,Lists!$B$3:$C$18,2,FALSE)</f>
        <v>4</v>
      </c>
      <c r="F232" s="19">
        <v>2</v>
      </c>
      <c r="G232" s="19" t="s">
        <v>67</v>
      </c>
      <c r="H232" s="23">
        <v>2400</v>
      </c>
      <c r="I232" s="37">
        <v>0.11502100840336134</v>
      </c>
      <c r="J232" s="36">
        <v>5.1608452609801366E-4</v>
      </c>
      <c r="K232" s="36">
        <f t="shared" si="55"/>
        <v>5.1608452609801366E-4</v>
      </c>
      <c r="L232" s="23">
        <v>3.67</v>
      </c>
      <c r="M232" s="35">
        <v>0.26</v>
      </c>
      <c r="N232" s="35">
        <f t="shared" si="56"/>
        <v>0.26</v>
      </c>
      <c r="O232" s="38">
        <v>13.868421052631579</v>
      </c>
      <c r="P232" s="38">
        <f t="shared" si="57"/>
        <v>13.868421052631579</v>
      </c>
      <c r="Q232" s="38">
        <v>5.9551821</v>
      </c>
      <c r="R232" s="38">
        <v>10.254943899018233</v>
      </c>
      <c r="S232" s="23">
        <v>0.82</v>
      </c>
      <c r="T232" s="23">
        <v>0.79</v>
      </c>
      <c r="U232" s="23">
        <v>10</v>
      </c>
      <c r="V232" s="23">
        <f t="shared" si="58"/>
        <v>10</v>
      </c>
      <c r="W232" s="23">
        <v>78</v>
      </c>
      <c r="X232" s="23">
        <f t="shared" si="59"/>
        <v>78</v>
      </c>
      <c r="Y232" s="23">
        <v>62</v>
      </c>
      <c r="Z232" s="23" t="str">
        <f>Code!$K$204</f>
        <v>EF 86</v>
      </c>
      <c r="AA232" s="23" t="str">
        <f>Code!$K$207</f>
        <v>EF 57</v>
      </c>
      <c r="AB232" s="23" t="str">
        <f>Code!$K$208</f>
        <v>EF 57</v>
      </c>
      <c r="AC232" s="23" t="str">
        <f>Code!$K$205</f>
        <v>EF 57</v>
      </c>
      <c r="AD232" s="23" t="s">
        <v>237</v>
      </c>
      <c r="AE232" s="23" t="s">
        <v>237</v>
      </c>
      <c r="AF232" s="23" t="s">
        <v>237</v>
      </c>
      <c r="AG232" s="39">
        <f t="shared" si="54"/>
        <v>5.1608452609801366E-4</v>
      </c>
      <c r="AH232" s="39">
        <f t="shared" si="60"/>
        <v>5.1608452609801366E-4</v>
      </c>
      <c r="AI232" s="18">
        <f t="shared" si="61"/>
        <v>3.67</v>
      </c>
      <c r="AJ232" s="41">
        <f>Code!$B$23</f>
        <v>0.15</v>
      </c>
      <c r="AK232" s="41">
        <f t="shared" si="62"/>
        <v>0.15</v>
      </c>
      <c r="AL232" s="110">
        <f t="shared" si="63"/>
        <v>13.868421052631579</v>
      </c>
      <c r="AM232" s="110">
        <f t="shared" si="64"/>
        <v>13.868421052631579</v>
      </c>
      <c r="AN232" s="110">
        <f t="shared" si="65"/>
        <v>5.9551821</v>
      </c>
      <c r="AO232" s="110">
        <f t="shared" si="66"/>
        <v>10.254943899018233</v>
      </c>
      <c r="AP232" s="18">
        <f>VLOOKUP(D232,Code!$B$92:$D$107,2,FALSE)</f>
        <v>0.32</v>
      </c>
      <c r="AQ232" s="18">
        <f>VLOOKUP(E232,Code!$B$92:$D$107,3,FALSE)</f>
        <v>0.25</v>
      </c>
      <c r="AR232" s="18">
        <f>Code!$C$132</f>
        <v>14</v>
      </c>
      <c r="AS232" s="18">
        <f t="shared" si="67"/>
        <v>14</v>
      </c>
      <c r="AT232" s="88">
        <f>Code!$C$189</f>
        <v>80</v>
      </c>
      <c r="AU232" s="88">
        <f t="shared" si="68"/>
        <v>80</v>
      </c>
      <c r="AV232" s="88">
        <f>Code!$C$198</f>
        <v>66</v>
      </c>
      <c r="AW232" s="18" t="str">
        <f>Code!$L$204</f>
        <v>EF 95</v>
      </c>
      <c r="AX232" s="64" t="str">
        <f>Code!$L$207</f>
        <v>EF 60</v>
      </c>
      <c r="AY232" s="64" t="str">
        <f>Code!$L$208</f>
        <v>EF 60</v>
      </c>
      <c r="AZ232" s="64" t="str">
        <f>Code!$L$205</f>
        <v>EF 62</v>
      </c>
      <c r="BA232" s="23" t="s">
        <v>237</v>
      </c>
      <c r="BB232" s="23" t="s">
        <v>237</v>
      </c>
      <c r="BC232" s="23" t="s">
        <v>237</v>
      </c>
      <c r="BD232" s="39">
        <f t="shared" si="69"/>
        <v>4.3867184718331158E-4</v>
      </c>
      <c r="BE232" s="39">
        <f t="shared" si="70"/>
        <v>3.6125916826860955E-4</v>
      </c>
      <c r="BF232" s="18">
        <f>Measures!$C$3</f>
        <v>8</v>
      </c>
      <c r="BG232" s="41">
        <f>Measures!$C$4</f>
        <v>0.1</v>
      </c>
      <c r="BH232" s="41">
        <v>0.06</v>
      </c>
      <c r="BI232" s="18">
        <f>VLOOKUP(D232,Measures!$B$6:$C$21,2,FALSE)</f>
        <v>30</v>
      </c>
      <c r="BJ232" s="18">
        <f>Measures!$C$22</f>
        <v>44</v>
      </c>
      <c r="BK232" s="18">
        <f>Measures!$C$23</f>
        <v>19</v>
      </c>
      <c r="BL232" s="18">
        <f>Measures!$C$24</f>
        <v>13</v>
      </c>
      <c r="BM232" s="18">
        <f>Measures!$C$26</f>
        <v>0.32</v>
      </c>
      <c r="BN232" s="18">
        <f>Measures!$D$26</f>
        <v>0.25</v>
      </c>
      <c r="BO232" s="18">
        <f>Measures!$C$27</f>
        <v>14</v>
      </c>
      <c r="BP232" s="18">
        <f>Measures!$C$28</f>
        <v>15</v>
      </c>
      <c r="BQ232" s="88">
        <f>Measures!$C$29</f>
        <v>92</v>
      </c>
      <c r="BR232" s="88">
        <f>Measures!$C$30</f>
        <v>95</v>
      </c>
      <c r="BS232" s="88">
        <f>Measures!$C$31</f>
        <v>70</v>
      </c>
      <c r="BT232" s="64" t="str">
        <f>Code!$M$204</f>
        <v>EF 200</v>
      </c>
      <c r="BU232" s="64" t="str">
        <f>Code!$M$207</f>
        <v>EF 67</v>
      </c>
      <c r="BV232" s="64" t="str">
        <f>Code!$M$208</f>
        <v>EF 70</v>
      </c>
      <c r="BW232" s="64" t="str">
        <f>Code!$M$205</f>
        <v>EF 82</v>
      </c>
      <c r="BX232" s="64" t="s">
        <v>363</v>
      </c>
      <c r="BY232" s="64" t="s">
        <v>239</v>
      </c>
      <c r="BZ232" s="64" t="s">
        <v>240</v>
      </c>
      <c r="CA232" s="64"/>
      <c r="CB232" s="64"/>
      <c r="CC232" s="64"/>
      <c r="CD232" s="64"/>
      <c r="CE232" s="64"/>
      <c r="CF232" s="64"/>
      <c r="CG232" s="64"/>
      <c r="CH232" s="64"/>
      <c r="CI232" s="64"/>
      <c r="CJ232" s="64"/>
      <c r="CK232" s="64"/>
      <c r="CL232" s="64"/>
      <c r="CM232" s="18"/>
      <c r="CN232" s="18"/>
    </row>
    <row r="233" spans="1:92" ht="14.4" x14ac:dyDescent="0.3">
      <c r="A233" s="19" t="s">
        <v>95</v>
      </c>
      <c r="B233" s="31" t="s">
        <v>86</v>
      </c>
      <c r="C233" s="19" t="s">
        <v>87</v>
      </c>
      <c r="D233" s="19">
        <v>4</v>
      </c>
      <c r="E233" s="19">
        <f>VLOOKUP(D233,Lists!$B$3:$C$18,2,FALSE)</f>
        <v>4</v>
      </c>
      <c r="F233" s="19">
        <v>1</v>
      </c>
      <c r="G233" s="19" t="s">
        <v>67</v>
      </c>
      <c r="H233" s="23">
        <v>1810</v>
      </c>
      <c r="I233" s="37">
        <v>0.11502100840336134</v>
      </c>
      <c r="J233" s="36">
        <v>5.1608452609801366E-4</v>
      </c>
      <c r="K233" s="36">
        <f t="shared" si="55"/>
        <v>5.1608452609801366E-4</v>
      </c>
      <c r="L233" s="23">
        <v>3.67</v>
      </c>
      <c r="M233" s="35">
        <v>0.26</v>
      </c>
      <c r="N233" s="35">
        <f t="shared" si="56"/>
        <v>0.26</v>
      </c>
      <c r="O233" s="38">
        <v>13.868421052631579</v>
      </c>
      <c r="P233" s="38">
        <f t="shared" si="57"/>
        <v>13.868421052631579</v>
      </c>
      <c r="Q233" s="38">
        <v>5.9551821</v>
      </c>
      <c r="R233" s="38">
        <v>10.254943899018233</v>
      </c>
      <c r="S233" s="23">
        <v>0.82</v>
      </c>
      <c r="T233" s="23">
        <v>0.79</v>
      </c>
      <c r="U233" s="23">
        <v>10</v>
      </c>
      <c r="V233" s="23">
        <f t="shared" si="58"/>
        <v>10</v>
      </c>
      <c r="W233" s="23">
        <v>78</v>
      </c>
      <c r="X233" s="23">
        <f t="shared" si="59"/>
        <v>78</v>
      </c>
      <c r="Y233" s="23">
        <v>62</v>
      </c>
      <c r="Z233" s="23" t="str">
        <f>Code!$K$204</f>
        <v>EF 86</v>
      </c>
      <c r="AA233" s="23" t="str">
        <f>Code!$K$207</f>
        <v>EF 57</v>
      </c>
      <c r="AB233" s="23" t="str">
        <f>Code!$K$208</f>
        <v>EF 57</v>
      </c>
      <c r="AC233" s="23" t="str">
        <f>Code!$K$205</f>
        <v>EF 57</v>
      </c>
      <c r="AD233" s="23" t="s">
        <v>237</v>
      </c>
      <c r="AE233" s="23" t="s">
        <v>237</v>
      </c>
      <c r="AF233" s="23" t="s">
        <v>237</v>
      </c>
      <c r="AG233" s="39">
        <f t="shared" si="54"/>
        <v>5.1608452609801366E-4</v>
      </c>
      <c r="AH233" s="39">
        <f t="shared" si="60"/>
        <v>5.1608452609801366E-4</v>
      </c>
      <c r="AI233" s="18">
        <f t="shared" si="61"/>
        <v>3.67</v>
      </c>
      <c r="AJ233" s="41">
        <f>Code!$B$23</f>
        <v>0.15</v>
      </c>
      <c r="AK233" s="41">
        <f t="shared" si="62"/>
        <v>0.15</v>
      </c>
      <c r="AL233" s="110">
        <f t="shared" si="63"/>
        <v>13.868421052631579</v>
      </c>
      <c r="AM233" s="110">
        <f t="shared" si="64"/>
        <v>13.868421052631579</v>
      </c>
      <c r="AN233" s="110">
        <f t="shared" si="65"/>
        <v>5.9551821</v>
      </c>
      <c r="AO233" s="110">
        <f t="shared" si="66"/>
        <v>10.254943899018233</v>
      </c>
      <c r="AP233" s="18">
        <f>VLOOKUP(D233,Code!$B$92:$D$107,2,FALSE)</f>
        <v>0.32</v>
      </c>
      <c r="AQ233" s="18">
        <f>VLOOKUP(E233,Code!$B$92:$D$107,3,FALSE)</f>
        <v>0.25</v>
      </c>
      <c r="AR233" s="18">
        <f>Code!$C$132</f>
        <v>14</v>
      </c>
      <c r="AS233" s="18">
        <f t="shared" si="67"/>
        <v>14</v>
      </c>
      <c r="AT233" s="88">
        <f>Code!$C$189</f>
        <v>80</v>
      </c>
      <c r="AU233" s="88">
        <f t="shared" si="68"/>
        <v>80</v>
      </c>
      <c r="AV233" s="88">
        <f>Code!$C$198</f>
        <v>66</v>
      </c>
      <c r="AW233" s="18" t="str">
        <f>Code!$L$204</f>
        <v>EF 95</v>
      </c>
      <c r="AX233" s="64" t="str">
        <f>Code!$L$207</f>
        <v>EF 60</v>
      </c>
      <c r="AY233" s="64" t="str">
        <f>Code!$L$208</f>
        <v>EF 60</v>
      </c>
      <c r="AZ233" s="64" t="str">
        <f>Code!$L$205</f>
        <v>EF 62</v>
      </c>
      <c r="BA233" s="23" t="s">
        <v>237</v>
      </c>
      <c r="BB233" s="23" t="s">
        <v>237</v>
      </c>
      <c r="BC233" s="23" t="s">
        <v>237</v>
      </c>
      <c r="BD233" s="39">
        <f t="shared" si="69"/>
        <v>4.3867184718331158E-4</v>
      </c>
      <c r="BE233" s="39">
        <f t="shared" si="70"/>
        <v>3.6125916826860955E-4</v>
      </c>
      <c r="BF233" s="18">
        <f>Measures!$C$3</f>
        <v>8</v>
      </c>
      <c r="BG233" s="41">
        <f>Measures!$C$4</f>
        <v>0.1</v>
      </c>
      <c r="BH233" s="41">
        <v>0.06</v>
      </c>
      <c r="BI233" s="18">
        <f>VLOOKUP(D233,Measures!$B$6:$C$21,2,FALSE)</f>
        <v>30</v>
      </c>
      <c r="BJ233" s="18">
        <f>Measures!$C$22</f>
        <v>44</v>
      </c>
      <c r="BK233" s="18">
        <f>Measures!$C$23</f>
        <v>19</v>
      </c>
      <c r="BL233" s="18">
        <f>Measures!$C$24</f>
        <v>13</v>
      </c>
      <c r="BM233" s="18">
        <f>Measures!$C$26</f>
        <v>0.32</v>
      </c>
      <c r="BN233" s="18">
        <f>Measures!$D$26</f>
        <v>0.25</v>
      </c>
      <c r="BO233" s="18">
        <f>Measures!$C$27</f>
        <v>14</v>
      </c>
      <c r="BP233" s="18">
        <f>Measures!$C$28</f>
        <v>15</v>
      </c>
      <c r="BQ233" s="88">
        <f>Measures!$C$29</f>
        <v>92</v>
      </c>
      <c r="BR233" s="88">
        <f>Measures!$C$30</f>
        <v>95</v>
      </c>
      <c r="BS233" s="88">
        <f>Measures!$C$31</f>
        <v>70</v>
      </c>
      <c r="BT233" s="64" t="str">
        <f>Code!$M$204</f>
        <v>EF 200</v>
      </c>
      <c r="BU233" s="64" t="str">
        <f>Code!$M$207</f>
        <v>EF 67</v>
      </c>
      <c r="BV233" s="64" t="str">
        <f>Code!$M$208</f>
        <v>EF 70</v>
      </c>
      <c r="BW233" s="64" t="str">
        <f>Code!$M$205</f>
        <v>EF 82</v>
      </c>
      <c r="BX233" s="64" t="s">
        <v>363</v>
      </c>
      <c r="BY233" s="64" t="s">
        <v>239</v>
      </c>
      <c r="BZ233" s="64" t="s">
        <v>240</v>
      </c>
      <c r="CA233" s="64"/>
      <c r="CB233" s="64"/>
      <c r="CC233" s="64"/>
      <c r="CD233" s="64"/>
      <c r="CE233" s="64"/>
      <c r="CF233" s="64"/>
      <c r="CG233" s="64"/>
      <c r="CH233" s="64"/>
      <c r="CI233" s="64"/>
      <c r="CJ233" s="64"/>
      <c r="CK233" s="64"/>
      <c r="CL233" s="64"/>
      <c r="CM233" s="18"/>
      <c r="CN233" s="18"/>
    </row>
    <row r="234" spans="1:92" ht="14.4" x14ac:dyDescent="0.3">
      <c r="A234" s="19" t="s">
        <v>95</v>
      </c>
      <c r="B234" s="31" t="s">
        <v>86</v>
      </c>
      <c r="C234" s="19" t="s">
        <v>87</v>
      </c>
      <c r="D234" s="19">
        <v>4</v>
      </c>
      <c r="E234" s="19">
        <f>VLOOKUP(D234,Lists!$B$3:$C$18,2,FALSE)</f>
        <v>4</v>
      </c>
      <c r="F234" s="19">
        <v>2</v>
      </c>
      <c r="G234" s="19" t="s">
        <v>67</v>
      </c>
      <c r="H234" s="23">
        <v>2400</v>
      </c>
      <c r="I234" s="37">
        <v>0.11502100840336134</v>
      </c>
      <c r="J234" s="36">
        <v>5.1608452609801366E-4</v>
      </c>
      <c r="K234" s="36">
        <f t="shared" si="55"/>
        <v>5.1608452609801366E-4</v>
      </c>
      <c r="L234" s="23">
        <v>3.67</v>
      </c>
      <c r="M234" s="35">
        <v>0.26</v>
      </c>
      <c r="N234" s="35">
        <f t="shared" si="56"/>
        <v>0.26</v>
      </c>
      <c r="O234" s="38">
        <v>13.868421052631579</v>
      </c>
      <c r="P234" s="38">
        <f t="shared" si="57"/>
        <v>13.868421052631579</v>
      </c>
      <c r="Q234" s="38">
        <v>5.9551821</v>
      </c>
      <c r="R234" s="38">
        <v>10.254943899018233</v>
      </c>
      <c r="S234" s="23">
        <v>0.82</v>
      </c>
      <c r="T234" s="23">
        <v>0.79</v>
      </c>
      <c r="U234" s="23">
        <v>10</v>
      </c>
      <c r="V234" s="23">
        <f t="shared" si="58"/>
        <v>10</v>
      </c>
      <c r="W234" s="23">
        <v>78</v>
      </c>
      <c r="X234" s="23">
        <f t="shared" si="59"/>
        <v>78</v>
      </c>
      <c r="Y234" s="23">
        <v>62</v>
      </c>
      <c r="Z234" s="23" t="str">
        <f>Code!$K$204</f>
        <v>EF 86</v>
      </c>
      <c r="AA234" s="23" t="str">
        <f>Code!$K$207</f>
        <v>EF 57</v>
      </c>
      <c r="AB234" s="23" t="str">
        <f>Code!$K$208</f>
        <v>EF 57</v>
      </c>
      <c r="AC234" s="23" t="str">
        <f>Code!$K$205</f>
        <v>EF 57</v>
      </c>
      <c r="AD234" s="23" t="s">
        <v>237</v>
      </c>
      <c r="AE234" s="23" t="s">
        <v>237</v>
      </c>
      <c r="AF234" s="23" t="s">
        <v>237</v>
      </c>
      <c r="AG234" s="39">
        <f t="shared" si="54"/>
        <v>5.1608452609801366E-4</v>
      </c>
      <c r="AH234" s="39">
        <f t="shared" si="60"/>
        <v>5.1608452609801366E-4</v>
      </c>
      <c r="AI234" s="18">
        <f t="shared" si="61"/>
        <v>3.67</v>
      </c>
      <c r="AJ234" s="41">
        <f>Code!$B$23</f>
        <v>0.15</v>
      </c>
      <c r="AK234" s="41">
        <f t="shared" si="62"/>
        <v>0.15</v>
      </c>
      <c r="AL234" s="110">
        <f t="shared" si="63"/>
        <v>13.868421052631579</v>
      </c>
      <c r="AM234" s="110">
        <f t="shared" si="64"/>
        <v>13.868421052631579</v>
      </c>
      <c r="AN234" s="110">
        <f t="shared" si="65"/>
        <v>5.9551821</v>
      </c>
      <c r="AO234" s="110">
        <f t="shared" si="66"/>
        <v>10.254943899018233</v>
      </c>
      <c r="AP234" s="18">
        <f>VLOOKUP(D234,Code!$B$92:$D$107,2,FALSE)</f>
        <v>0.32</v>
      </c>
      <c r="AQ234" s="18">
        <f>VLOOKUP(E234,Code!$B$92:$D$107,3,FALSE)</f>
        <v>0.25</v>
      </c>
      <c r="AR234" s="18">
        <f>Code!$C$132</f>
        <v>14</v>
      </c>
      <c r="AS234" s="18">
        <f t="shared" si="67"/>
        <v>14</v>
      </c>
      <c r="AT234" s="88">
        <f>Code!$C$189</f>
        <v>80</v>
      </c>
      <c r="AU234" s="88">
        <f t="shared" si="68"/>
        <v>80</v>
      </c>
      <c r="AV234" s="88">
        <f>Code!$C$198</f>
        <v>66</v>
      </c>
      <c r="AW234" s="18" t="str">
        <f>Code!$L$204</f>
        <v>EF 95</v>
      </c>
      <c r="AX234" s="64" t="str">
        <f>Code!$L$207</f>
        <v>EF 60</v>
      </c>
      <c r="AY234" s="64" t="str">
        <f>Code!$L$208</f>
        <v>EF 60</v>
      </c>
      <c r="AZ234" s="64" t="str">
        <f>Code!$L$205</f>
        <v>EF 62</v>
      </c>
      <c r="BA234" s="23" t="s">
        <v>237</v>
      </c>
      <c r="BB234" s="23" t="s">
        <v>237</v>
      </c>
      <c r="BC234" s="23" t="s">
        <v>237</v>
      </c>
      <c r="BD234" s="39">
        <f t="shared" si="69"/>
        <v>4.3867184718331158E-4</v>
      </c>
      <c r="BE234" s="39">
        <f t="shared" si="70"/>
        <v>3.6125916826860955E-4</v>
      </c>
      <c r="BF234" s="18">
        <f>Measures!$C$3</f>
        <v>8</v>
      </c>
      <c r="BG234" s="41">
        <f>Measures!$C$4</f>
        <v>0.1</v>
      </c>
      <c r="BH234" s="41">
        <v>0.06</v>
      </c>
      <c r="BI234" s="18">
        <f>VLOOKUP(D234,Measures!$B$6:$C$21,2,FALSE)</f>
        <v>30</v>
      </c>
      <c r="BJ234" s="18">
        <f>Measures!$C$22</f>
        <v>44</v>
      </c>
      <c r="BK234" s="18">
        <f>Measures!$C$23</f>
        <v>19</v>
      </c>
      <c r="BL234" s="18">
        <f>Measures!$C$24</f>
        <v>13</v>
      </c>
      <c r="BM234" s="18">
        <f>Measures!$C$26</f>
        <v>0.32</v>
      </c>
      <c r="BN234" s="18">
        <f>Measures!$D$26</f>
        <v>0.25</v>
      </c>
      <c r="BO234" s="18">
        <f>Measures!$C$27</f>
        <v>14</v>
      </c>
      <c r="BP234" s="18">
        <f>Measures!$C$28</f>
        <v>15</v>
      </c>
      <c r="BQ234" s="88">
        <f>Measures!$C$29</f>
        <v>92</v>
      </c>
      <c r="BR234" s="88">
        <f>Measures!$C$30</f>
        <v>95</v>
      </c>
      <c r="BS234" s="88">
        <f>Measures!$C$31</f>
        <v>70</v>
      </c>
      <c r="BT234" s="64" t="str">
        <f>Code!$M$204</f>
        <v>EF 200</v>
      </c>
      <c r="BU234" s="64" t="str">
        <f>Code!$M$207</f>
        <v>EF 67</v>
      </c>
      <c r="BV234" s="64" t="str">
        <f>Code!$M$208</f>
        <v>EF 70</v>
      </c>
      <c r="BW234" s="64" t="str">
        <f>Code!$M$205</f>
        <v>EF 82</v>
      </c>
      <c r="BX234" s="64" t="s">
        <v>363</v>
      </c>
      <c r="BY234" s="64" t="s">
        <v>239</v>
      </c>
      <c r="BZ234" s="64" t="s">
        <v>240</v>
      </c>
      <c r="CA234" s="64"/>
      <c r="CB234" s="64"/>
      <c r="CC234" s="64"/>
      <c r="CD234" s="64"/>
      <c r="CE234" s="64"/>
      <c r="CF234" s="64"/>
      <c r="CG234" s="64"/>
      <c r="CH234" s="64"/>
      <c r="CI234" s="64"/>
      <c r="CJ234" s="64"/>
      <c r="CK234" s="64"/>
      <c r="CL234" s="64"/>
      <c r="CM234" s="18"/>
      <c r="CN234" s="18"/>
    </row>
    <row r="235" spans="1:92" ht="14.4" x14ac:dyDescent="0.3">
      <c r="A235" s="19" t="s">
        <v>22</v>
      </c>
      <c r="B235" s="31" t="s">
        <v>86</v>
      </c>
      <c r="C235" s="19" t="s">
        <v>87</v>
      </c>
      <c r="D235" s="19">
        <v>4</v>
      </c>
      <c r="E235" s="19">
        <f>VLOOKUP(D235,Lists!$B$3:$C$18,2,FALSE)</f>
        <v>4</v>
      </c>
      <c r="F235" s="19">
        <v>1</v>
      </c>
      <c r="G235" s="19" t="s">
        <v>67</v>
      </c>
      <c r="H235" s="23">
        <v>1810</v>
      </c>
      <c r="I235" s="37">
        <v>0.11502100840336134</v>
      </c>
      <c r="J235" s="36">
        <v>5.1608452609801366E-4</v>
      </c>
      <c r="K235" s="36">
        <f t="shared" si="55"/>
        <v>5.1608452609801366E-4</v>
      </c>
      <c r="L235" s="23">
        <v>3.67</v>
      </c>
      <c r="M235" s="35">
        <v>0.26</v>
      </c>
      <c r="N235" s="35">
        <f t="shared" si="56"/>
        <v>0.26</v>
      </c>
      <c r="O235" s="38">
        <v>13.868421052631579</v>
      </c>
      <c r="P235" s="38">
        <f t="shared" si="57"/>
        <v>13.868421052631579</v>
      </c>
      <c r="Q235" s="38">
        <v>5.9551821</v>
      </c>
      <c r="R235" s="38">
        <v>10.254943899018233</v>
      </c>
      <c r="S235" s="23">
        <v>0.82</v>
      </c>
      <c r="T235" s="23">
        <v>0.79</v>
      </c>
      <c r="U235" s="23">
        <v>10</v>
      </c>
      <c r="V235" s="23">
        <f t="shared" si="58"/>
        <v>10</v>
      </c>
      <c r="W235" s="23">
        <v>78</v>
      </c>
      <c r="X235" s="23">
        <f t="shared" si="59"/>
        <v>78</v>
      </c>
      <c r="Y235" s="23">
        <v>62</v>
      </c>
      <c r="Z235" s="23" t="str">
        <f>Code!$K$204</f>
        <v>EF 86</v>
      </c>
      <c r="AA235" s="23" t="str">
        <f>Code!$K$207</f>
        <v>EF 57</v>
      </c>
      <c r="AB235" s="23" t="str">
        <f>Code!$K$208</f>
        <v>EF 57</v>
      </c>
      <c r="AC235" s="23" t="str">
        <f>Code!$K$205</f>
        <v>EF 57</v>
      </c>
      <c r="AD235" s="23" t="s">
        <v>237</v>
      </c>
      <c r="AE235" s="23" t="s">
        <v>237</v>
      </c>
      <c r="AF235" s="23" t="s">
        <v>237</v>
      </c>
      <c r="AG235" s="39">
        <f t="shared" si="54"/>
        <v>5.1608452609801366E-4</v>
      </c>
      <c r="AH235" s="39">
        <f t="shared" si="60"/>
        <v>5.1608452609801366E-4</v>
      </c>
      <c r="AI235" s="18">
        <f t="shared" si="61"/>
        <v>3.67</v>
      </c>
      <c r="AJ235" s="41">
        <f>Code!$B$23</f>
        <v>0.15</v>
      </c>
      <c r="AK235" s="41">
        <f t="shared" si="62"/>
        <v>0.15</v>
      </c>
      <c r="AL235" s="110">
        <f t="shared" si="63"/>
        <v>13.868421052631579</v>
      </c>
      <c r="AM235" s="110">
        <f t="shared" si="64"/>
        <v>13.868421052631579</v>
      </c>
      <c r="AN235" s="110">
        <f t="shared" si="65"/>
        <v>5.9551821</v>
      </c>
      <c r="AO235" s="110">
        <f t="shared" si="66"/>
        <v>10.254943899018233</v>
      </c>
      <c r="AP235" s="18">
        <f>VLOOKUP(D235,Code!$B$92:$D$107,2,FALSE)</f>
        <v>0.32</v>
      </c>
      <c r="AQ235" s="18">
        <f>VLOOKUP(E235,Code!$B$92:$D$107,3,FALSE)</f>
        <v>0.25</v>
      </c>
      <c r="AR235" s="18">
        <f>Code!$C$132</f>
        <v>14</v>
      </c>
      <c r="AS235" s="18">
        <f t="shared" si="67"/>
        <v>14</v>
      </c>
      <c r="AT235" s="88">
        <f>Code!$C$189</f>
        <v>80</v>
      </c>
      <c r="AU235" s="88">
        <f t="shared" si="68"/>
        <v>80</v>
      </c>
      <c r="AV235" s="88">
        <f>Code!$C$198</f>
        <v>66</v>
      </c>
      <c r="AW235" s="18" t="str">
        <f>Code!$L$204</f>
        <v>EF 95</v>
      </c>
      <c r="AX235" s="64" t="str">
        <f>Code!$L$207</f>
        <v>EF 60</v>
      </c>
      <c r="AY235" s="64" t="str">
        <f>Code!$L$208</f>
        <v>EF 60</v>
      </c>
      <c r="AZ235" s="64" t="str">
        <f>Code!$L$205</f>
        <v>EF 62</v>
      </c>
      <c r="BA235" s="23" t="s">
        <v>237</v>
      </c>
      <c r="BB235" s="23" t="s">
        <v>237</v>
      </c>
      <c r="BC235" s="23" t="s">
        <v>237</v>
      </c>
      <c r="BD235" s="39">
        <f t="shared" si="69"/>
        <v>4.3867184718331158E-4</v>
      </c>
      <c r="BE235" s="39">
        <f t="shared" si="70"/>
        <v>3.6125916826860955E-4</v>
      </c>
      <c r="BF235" s="18">
        <f>Measures!$C$3</f>
        <v>8</v>
      </c>
      <c r="BG235" s="41">
        <f>Measures!$C$4</f>
        <v>0.1</v>
      </c>
      <c r="BH235" s="41">
        <v>0.06</v>
      </c>
      <c r="BI235" s="18">
        <f>VLOOKUP(D235,Measures!$B$6:$C$21,2,FALSE)</f>
        <v>30</v>
      </c>
      <c r="BJ235" s="18">
        <f>Measures!$C$22</f>
        <v>44</v>
      </c>
      <c r="BK235" s="18">
        <f>Measures!$C$23</f>
        <v>19</v>
      </c>
      <c r="BL235" s="18">
        <f>Measures!$C$24</f>
        <v>13</v>
      </c>
      <c r="BM235" s="18">
        <f>Measures!$C$26</f>
        <v>0.32</v>
      </c>
      <c r="BN235" s="18">
        <f>Measures!$D$26</f>
        <v>0.25</v>
      </c>
      <c r="BO235" s="18">
        <f>Measures!$C$27</f>
        <v>14</v>
      </c>
      <c r="BP235" s="18">
        <f>Measures!$C$28</f>
        <v>15</v>
      </c>
      <c r="BQ235" s="88">
        <f>Measures!$C$29</f>
        <v>92</v>
      </c>
      <c r="BR235" s="88">
        <f>Measures!$C$30</f>
        <v>95</v>
      </c>
      <c r="BS235" s="88">
        <f>Measures!$C$31</f>
        <v>70</v>
      </c>
      <c r="BT235" s="64" t="str">
        <f>Code!$M$204</f>
        <v>EF 200</v>
      </c>
      <c r="BU235" s="64" t="str">
        <f>Code!$M$207</f>
        <v>EF 67</v>
      </c>
      <c r="BV235" s="64" t="str">
        <f>Code!$M$208</f>
        <v>EF 70</v>
      </c>
      <c r="BW235" s="64" t="str">
        <f>Code!$M$205</f>
        <v>EF 82</v>
      </c>
      <c r="BX235" s="64" t="s">
        <v>363</v>
      </c>
      <c r="BY235" s="64" t="s">
        <v>239</v>
      </c>
      <c r="BZ235" s="64" t="s">
        <v>240</v>
      </c>
      <c r="CA235" s="64"/>
      <c r="CB235" s="64"/>
      <c r="CC235" s="64"/>
      <c r="CD235" s="64"/>
      <c r="CE235" s="64"/>
      <c r="CF235" s="64"/>
      <c r="CG235" s="64"/>
      <c r="CH235" s="64"/>
      <c r="CI235" s="64"/>
      <c r="CJ235" s="64"/>
      <c r="CK235" s="64"/>
      <c r="CL235" s="64"/>
      <c r="CM235" s="18"/>
      <c r="CN235" s="18"/>
    </row>
    <row r="236" spans="1:92" ht="14.4" x14ac:dyDescent="0.3">
      <c r="A236" s="19" t="s">
        <v>22</v>
      </c>
      <c r="B236" s="31" t="s">
        <v>86</v>
      </c>
      <c r="C236" s="19" t="s">
        <v>87</v>
      </c>
      <c r="D236" s="19">
        <v>4</v>
      </c>
      <c r="E236" s="19">
        <f>VLOOKUP(D236,Lists!$B$3:$C$18,2,FALSE)</f>
        <v>4</v>
      </c>
      <c r="F236" s="19">
        <v>2</v>
      </c>
      <c r="G236" s="19" t="s">
        <v>67</v>
      </c>
      <c r="H236" s="23">
        <v>2400</v>
      </c>
      <c r="I236" s="37">
        <v>0.11502100840336134</v>
      </c>
      <c r="J236" s="36">
        <v>5.1608452609801366E-4</v>
      </c>
      <c r="K236" s="36">
        <f t="shared" si="55"/>
        <v>5.1608452609801366E-4</v>
      </c>
      <c r="L236" s="23">
        <v>3.67</v>
      </c>
      <c r="M236" s="35">
        <v>0.26</v>
      </c>
      <c r="N236" s="35">
        <f t="shared" si="56"/>
        <v>0.26</v>
      </c>
      <c r="O236" s="38">
        <v>13.868421052631579</v>
      </c>
      <c r="P236" s="38">
        <f t="shared" si="57"/>
        <v>13.868421052631579</v>
      </c>
      <c r="Q236" s="38">
        <v>5.9551821</v>
      </c>
      <c r="R236" s="38">
        <v>10.254943899018233</v>
      </c>
      <c r="S236" s="23">
        <v>0.82</v>
      </c>
      <c r="T236" s="23">
        <v>0.79</v>
      </c>
      <c r="U236" s="23">
        <v>10</v>
      </c>
      <c r="V236" s="23">
        <f t="shared" si="58"/>
        <v>10</v>
      </c>
      <c r="W236" s="23">
        <v>78</v>
      </c>
      <c r="X236" s="23">
        <f t="shared" si="59"/>
        <v>78</v>
      </c>
      <c r="Y236" s="23">
        <v>62</v>
      </c>
      <c r="Z236" s="23" t="str">
        <f>Code!$K$204</f>
        <v>EF 86</v>
      </c>
      <c r="AA236" s="23" t="str">
        <f>Code!$K$207</f>
        <v>EF 57</v>
      </c>
      <c r="AB236" s="23" t="str">
        <f>Code!$K$208</f>
        <v>EF 57</v>
      </c>
      <c r="AC236" s="23" t="str">
        <f>Code!$K$205</f>
        <v>EF 57</v>
      </c>
      <c r="AD236" s="23" t="s">
        <v>237</v>
      </c>
      <c r="AE236" s="23" t="s">
        <v>237</v>
      </c>
      <c r="AF236" s="23" t="s">
        <v>237</v>
      </c>
      <c r="AG236" s="39">
        <f t="shared" si="54"/>
        <v>5.1608452609801366E-4</v>
      </c>
      <c r="AH236" s="39">
        <f t="shared" si="60"/>
        <v>5.1608452609801366E-4</v>
      </c>
      <c r="AI236" s="18">
        <f t="shared" si="61"/>
        <v>3.67</v>
      </c>
      <c r="AJ236" s="41">
        <f>Code!$B$23</f>
        <v>0.15</v>
      </c>
      <c r="AK236" s="41">
        <f t="shared" si="62"/>
        <v>0.15</v>
      </c>
      <c r="AL236" s="110">
        <f t="shared" si="63"/>
        <v>13.868421052631579</v>
      </c>
      <c r="AM236" s="110">
        <f t="shared" si="64"/>
        <v>13.868421052631579</v>
      </c>
      <c r="AN236" s="110">
        <f t="shared" si="65"/>
        <v>5.9551821</v>
      </c>
      <c r="AO236" s="110">
        <f t="shared" si="66"/>
        <v>10.254943899018233</v>
      </c>
      <c r="AP236" s="18">
        <f>VLOOKUP(D236,Code!$B$92:$D$107,2,FALSE)</f>
        <v>0.32</v>
      </c>
      <c r="AQ236" s="18">
        <f>VLOOKUP(E236,Code!$B$92:$D$107,3,FALSE)</f>
        <v>0.25</v>
      </c>
      <c r="AR236" s="18">
        <f>Code!$C$132</f>
        <v>14</v>
      </c>
      <c r="AS236" s="18">
        <f t="shared" si="67"/>
        <v>14</v>
      </c>
      <c r="AT236" s="88">
        <f>Code!$C$189</f>
        <v>80</v>
      </c>
      <c r="AU236" s="88">
        <f t="shared" si="68"/>
        <v>80</v>
      </c>
      <c r="AV236" s="88">
        <f>Code!$C$198</f>
        <v>66</v>
      </c>
      <c r="AW236" s="18" t="str">
        <f>Code!$L$204</f>
        <v>EF 95</v>
      </c>
      <c r="AX236" s="64" t="str">
        <f>Code!$L$207</f>
        <v>EF 60</v>
      </c>
      <c r="AY236" s="64" t="str">
        <f>Code!$L$208</f>
        <v>EF 60</v>
      </c>
      <c r="AZ236" s="64" t="str">
        <f>Code!$L$205</f>
        <v>EF 62</v>
      </c>
      <c r="BA236" s="23" t="s">
        <v>237</v>
      </c>
      <c r="BB236" s="23" t="s">
        <v>237</v>
      </c>
      <c r="BC236" s="23" t="s">
        <v>237</v>
      </c>
      <c r="BD236" s="39">
        <f t="shared" si="69"/>
        <v>4.3867184718331158E-4</v>
      </c>
      <c r="BE236" s="39">
        <f t="shared" si="70"/>
        <v>3.6125916826860955E-4</v>
      </c>
      <c r="BF236" s="18">
        <f>Measures!$C$3</f>
        <v>8</v>
      </c>
      <c r="BG236" s="41">
        <f>Measures!$C$4</f>
        <v>0.1</v>
      </c>
      <c r="BH236" s="41">
        <v>0.06</v>
      </c>
      <c r="BI236" s="18">
        <f>VLOOKUP(D236,Measures!$B$6:$C$21,2,FALSE)</f>
        <v>30</v>
      </c>
      <c r="BJ236" s="18">
        <f>Measures!$C$22</f>
        <v>44</v>
      </c>
      <c r="BK236" s="18">
        <f>Measures!$C$23</f>
        <v>19</v>
      </c>
      <c r="BL236" s="18">
        <f>Measures!$C$24</f>
        <v>13</v>
      </c>
      <c r="BM236" s="18">
        <f>Measures!$C$26</f>
        <v>0.32</v>
      </c>
      <c r="BN236" s="18">
        <f>Measures!$D$26</f>
        <v>0.25</v>
      </c>
      <c r="BO236" s="18">
        <f>Measures!$C$27</f>
        <v>14</v>
      </c>
      <c r="BP236" s="18">
        <f>Measures!$C$28</f>
        <v>15</v>
      </c>
      <c r="BQ236" s="88">
        <f>Measures!$C$29</f>
        <v>92</v>
      </c>
      <c r="BR236" s="88">
        <f>Measures!$C$30</f>
        <v>95</v>
      </c>
      <c r="BS236" s="88">
        <f>Measures!$C$31</f>
        <v>70</v>
      </c>
      <c r="BT236" s="64" t="str">
        <f>Code!$M$204</f>
        <v>EF 200</v>
      </c>
      <c r="BU236" s="64" t="str">
        <f>Code!$M$207</f>
        <v>EF 67</v>
      </c>
      <c r="BV236" s="64" t="str">
        <f>Code!$M$208</f>
        <v>EF 70</v>
      </c>
      <c r="BW236" s="64" t="str">
        <f>Code!$M$205</f>
        <v>EF 82</v>
      </c>
      <c r="BX236" s="64" t="s">
        <v>363</v>
      </c>
      <c r="BY236" s="64" t="s">
        <v>239</v>
      </c>
      <c r="BZ236" s="64" t="s">
        <v>240</v>
      </c>
      <c r="CA236" s="64"/>
      <c r="CB236" s="64"/>
      <c r="CC236" s="64"/>
      <c r="CD236" s="64"/>
      <c r="CE236" s="64"/>
      <c r="CF236" s="64"/>
      <c r="CG236" s="64"/>
      <c r="CH236" s="64"/>
      <c r="CI236" s="64"/>
      <c r="CJ236" s="64"/>
      <c r="CK236" s="64"/>
      <c r="CL236" s="64"/>
      <c r="CM236" s="18"/>
      <c r="CN236" s="18"/>
    </row>
    <row r="237" spans="1:92" ht="14.4" x14ac:dyDescent="0.3">
      <c r="A237" s="19" t="s">
        <v>95</v>
      </c>
      <c r="B237" s="31" t="s">
        <v>86</v>
      </c>
      <c r="C237" s="19" t="s">
        <v>71</v>
      </c>
      <c r="D237" s="19">
        <v>4</v>
      </c>
      <c r="E237" s="19">
        <f>VLOOKUP(D237,Lists!$B$3:$C$18,2,FALSE)</f>
        <v>4</v>
      </c>
      <c r="F237" s="19">
        <v>1</v>
      </c>
      <c r="G237" s="19" t="s">
        <v>68</v>
      </c>
      <c r="H237" s="23">
        <v>1910</v>
      </c>
      <c r="I237" s="37">
        <v>0.2</v>
      </c>
      <c r="J237" s="36">
        <v>4.6411397360087065E-4</v>
      </c>
      <c r="K237" s="36">
        <f t="shared" si="55"/>
        <v>4.6411397360087065E-4</v>
      </c>
      <c r="L237" s="23">
        <v>4.26</v>
      </c>
      <c r="M237" s="35">
        <v>0.22</v>
      </c>
      <c r="N237" s="35">
        <f t="shared" si="56"/>
        <v>0.22</v>
      </c>
      <c r="O237" s="38">
        <v>19.333333333333332</v>
      </c>
      <c r="P237" s="38">
        <f t="shared" si="57"/>
        <v>19.333333333333332</v>
      </c>
      <c r="Q237" s="38">
        <v>5.9551821</v>
      </c>
      <c r="R237" s="38">
        <v>10.254943899018233</v>
      </c>
      <c r="S237" s="23">
        <v>0.67</v>
      </c>
      <c r="T237" s="23">
        <v>0.79</v>
      </c>
      <c r="U237" s="23">
        <v>10</v>
      </c>
      <c r="V237" s="23">
        <f t="shared" si="58"/>
        <v>10</v>
      </c>
      <c r="W237" s="23">
        <v>78</v>
      </c>
      <c r="X237" s="23">
        <f t="shared" si="59"/>
        <v>78</v>
      </c>
      <c r="Y237" s="23">
        <v>62</v>
      </c>
      <c r="Z237" s="23" t="str">
        <f>Code!$K$204</f>
        <v>EF 86</v>
      </c>
      <c r="AA237" s="23" t="str">
        <f>Code!$K$207</f>
        <v>EF 57</v>
      </c>
      <c r="AB237" s="23" t="str">
        <f>Code!$K$208</f>
        <v>EF 57</v>
      </c>
      <c r="AC237" s="23" t="str">
        <f>Code!$K$205</f>
        <v>EF 57</v>
      </c>
      <c r="AD237" s="23" t="s">
        <v>237</v>
      </c>
      <c r="AE237" s="23" t="s">
        <v>237</v>
      </c>
      <c r="AF237" s="23" t="s">
        <v>237</v>
      </c>
      <c r="AG237" s="39">
        <f t="shared" si="54"/>
        <v>4.6411397360087065E-4</v>
      </c>
      <c r="AH237" s="39">
        <f t="shared" si="60"/>
        <v>4.6411397360087065E-4</v>
      </c>
      <c r="AI237" s="18">
        <f t="shared" si="61"/>
        <v>4.26</v>
      </c>
      <c r="AJ237" s="41">
        <f>Code!$B$23</f>
        <v>0.15</v>
      </c>
      <c r="AK237" s="41">
        <f t="shared" si="62"/>
        <v>0.15</v>
      </c>
      <c r="AL237" s="110">
        <f t="shared" si="63"/>
        <v>19.333333333333332</v>
      </c>
      <c r="AM237" s="110">
        <f t="shared" si="64"/>
        <v>19.333333333333332</v>
      </c>
      <c r="AN237" s="110">
        <f t="shared" si="65"/>
        <v>5.9551821</v>
      </c>
      <c r="AO237" s="110">
        <f t="shared" si="66"/>
        <v>10.254943899018233</v>
      </c>
      <c r="AP237" s="18">
        <f>VLOOKUP(D237,Code!$B$92:$D$107,2,FALSE)</f>
        <v>0.32</v>
      </c>
      <c r="AQ237" s="18">
        <f>VLOOKUP(E237,Code!$B$92:$D$107,3,FALSE)</f>
        <v>0.25</v>
      </c>
      <c r="AR237" s="18">
        <f>Code!$C$132</f>
        <v>14</v>
      </c>
      <c r="AS237" s="18">
        <f t="shared" si="67"/>
        <v>14</v>
      </c>
      <c r="AT237" s="88">
        <f>Code!$C$189</f>
        <v>80</v>
      </c>
      <c r="AU237" s="88">
        <f t="shared" si="68"/>
        <v>80</v>
      </c>
      <c r="AV237" s="88">
        <f>Code!$C$198</f>
        <v>66</v>
      </c>
      <c r="AW237" s="18" t="str">
        <f>Code!$L$204</f>
        <v>EF 95</v>
      </c>
      <c r="AX237" s="64" t="str">
        <f>Code!$L$207</f>
        <v>EF 60</v>
      </c>
      <c r="AY237" s="64" t="str">
        <f>Code!$L$208</f>
        <v>EF 60</v>
      </c>
      <c r="AZ237" s="64" t="str">
        <f>Code!$L$205</f>
        <v>EF 62</v>
      </c>
      <c r="BA237" s="23" t="s">
        <v>237</v>
      </c>
      <c r="BB237" s="23" t="s">
        <v>237</v>
      </c>
      <c r="BC237" s="23" t="s">
        <v>237</v>
      </c>
      <c r="BD237" s="39">
        <f t="shared" si="69"/>
        <v>3.9449687756074004E-4</v>
      </c>
      <c r="BE237" s="39">
        <f t="shared" si="70"/>
        <v>3.2487978152060944E-4</v>
      </c>
      <c r="BF237" s="18">
        <f>Measures!$C$3</f>
        <v>8</v>
      </c>
      <c r="BG237" s="41">
        <f>Measures!$C$4</f>
        <v>0.1</v>
      </c>
      <c r="BH237" s="41">
        <v>0.06</v>
      </c>
      <c r="BI237" s="18">
        <f>VLOOKUP(D237,Measures!$B$6:$C$21,2,FALSE)</f>
        <v>30</v>
      </c>
      <c r="BJ237" s="18">
        <f>Measures!$C$22</f>
        <v>44</v>
      </c>
      <c r="BK237" s="18">
        <f>Measures!$C$23</f>
        <v>19</v>
      </c>
      <c r="BL237" s="18">
        <f>Measures!$C$24</f>
        <v>13</v>
      </c>
      <c r="BM237" s="18">
        <f>Measures!$C$26</f>
        <v>0.32</v>
      </c>
      <c r="BN237" s="18">
        <f>Measures!$D$26</f>
        <v>0.25</v>
      </c>
      <c r="BO237" s="18">
        <f>Measures!$C$27</f>
        <v>14</v>
      </c>
      <c r="BP237" s="18">
        <f>Measures!$C$28</f>
        <v>15</v>
      </c>
      <c r="BQ237" s="88">
        <f>Measures!$C$29</f>
        <v>92</v>
      </c>
      <c r="BR237" s="88">
        <f>Measures!$C$30</f>
        <v>95</v>
      </c>
      <c r="BS237" s="88">
        <f>Measures!$C$31</f>
        <v>70</v>
      </c>
      <c r="BT237" s="64" t="str">
        <f>Code!$M$204</f>
        <v>EF 200</v>
      </c>
      <c r="BU237" s="64" t="str">
        <f>Code!$M$207</f>
        <v>EF 67</v>
      </c>
      <c r="BV237" s="64" t="str">
        <f>Code!$M$208</f>
        <v>EF 70</v>
      </c>
      <c r="BW237" s="64" t="str">
        <f>Code!$M$205</f>
        <v>EF 82</v>
      </c>
      <c r="BX237" s="64" t="s">
        <v>363</v>
      </c>
      <c r="BY237" s="64" t="s">
        <v>239</v>
      </c>
      <c r="BZ237" s="64" t="s">
        <v>240</v>
      </c>
      <c r="CA237" s="64"/>
      <c r="CB237" s="64"/>
      <c r="CC237" s="64"/>
      <c r="CD237" s="64"/>
      <c r="CE237" s="64"/>
      <c r="CF237" s="64"/>
      <c r="CG237" s="64"/>
      <c r="CH237" s="64"/>
      <c r="CI237" s="64"/>
      <c r="CJ237" s="64"/>
      <c r="CK237" s="64"/>
      <c r="CL237" s="64"/>
      <c r="CM237" s="18"/>
      <c r="CN237" s="18"/>
    </row>
    <row r="238" spans="1:92" ht="14.4" x14ac:dyDescent="0.3">
      <c r="A238" s="19" t="s">
        <v>95</v>
      </c>
      <c r="B238" s="31" t="s">
        <v>86</v>
      </c>
      <c r="C238" s="19" t="s">
        <v>71</v>
      </c>
      <c r="D238" s="19">
        <v>4</v>
      </c>
      <c r="E238" s="19">
        <f>VLOOKUP(D238,Lists!$B$3:$C$18,2,FALSE)</f>
        <v>4</v>
      </c>
      <c r="F238" s="19">
        <v>2</v>
      </c>
      <c r="G238" s="19" t="s">
        <v>68</v>
      </c>
      <c r="H238" s="23">
        <v>2730</v>
      </c>
      <c r="I238" s="37">
        <v>0.2</v>
      </c>
      <c r="J238" s="36">
        <v>4.6411397360087065E-4</v>
      </c>
      <c r="K238" s="36">
        <f t="shared" si="55"/>
        <v>4.6411397360087065E-4</v>
      </c>
      <c r="L238" s="23">
        <v>4.26</v>
      </c>
      <c r="M238" s="35">
        <v>0.22</v>
      </c>
      <c r="N238" s="35">
        <f t="shared" si="56"/>
        <v>0.22</v>
      </c>
      <c r="O238" s="38">
        <v>19.333333333333332</v>
      </c>
      <c r="P238" s="38">
        <f t="shared" si="57"/>
        <v>19.333333333333332</v>
      </c>
      <c r="Q238" s="38">
        <v>5.9551821</v>
      </c>
      <c r="R238" s="38">
        <v>10.254943899018233</v>
      </c>
      <c r="S238" s="23">
        <v>0.67</v>
      </c>
      <c r="T238" s="23">
        <v>0.79</v>
      </c>
      <c r="U238" s="23">
        <v>10</v>
      </c>
      <c r="V238" s="23">
        <f t="shared" si="58"/>
        <v>10</v>
      </c>
      <c r="W238" s="23">
        <v>78</v>
      </c>
      <c r="X238" s="23">
        <f t="shared" si="59"/>
        <v>78</v>
      </c>
      <c r="Y238" s="23">
        <v>62</v>
      </c>
      <c r="Z238" s="23" t="str">
        <f>Code!$K$204</f>
        <v>EF 86</v>
      </c>
      <c r="AA238" s="23" t="str">
        <f>Code!$K$207</f>
        <v>EF 57</v>
      </c>
      <c r="AB238" s="23" t="str">
        <f>Code!$K$208</f>
        <v>EF 57</v>
      </c>
      <c r="AC238" s="23" t="str">
        <f>Code!$K$205</f>
        <v>EF 57</v>
      </c>
      <c r="AD238" s="23" t="s">
        <v>237</v>
      </c>
      <c r="AE238" s="23" t="s">
        <v>237</v>
      </c>
      <c r="AF238" s="23" t="s">
        <v>237</v>
      </c>
      <c r="AG238" s="39">
        <f t="shared" si="54"/>
        <v>4.6411397360087065E-4</v>
      </c>
      <c r="AH238" s="39">
        <f t="shared" si="60"/>
        <v>4.6411397360087065E-4</v>
      </c>
      <c r="AI238" s="18">
        <f t="shared" si="61"/>
        <v>4.26</v>
      </c>
      <c r="AJ238" s="41">
        <f>Code!$B$23</f>
        <v>0.15</v>
      </c>
      <c r="AK238" s="41">
        <f t="shared" si="62"/>
        <v>0.15</v>
      </c>
      <c r="AL238" s="110">
        <f t="shared" si="63"/>
        <v>19.333333333333332</v>
      </c>
      <c r="AM238" s="110">
        <f t="shared" si="64"/>
        <v>19.333333333333332</v>
      </c>
      <c r="AN238" s="110">
        <f t="shared" si="65"/>
        <v>5.9551821</v>
      </c>
      <c r="AO238" s="110">
        <f t="shared" si="66"/>
        <v>10.254943899018233</v>
      </c>
      <c r="AP238" s="18">
        <f>VLOOKUP(D238,Code!$B$92:$D$107,2,FALSE)</f>
        <v>0.32</v>
      </c>
      <c r="AQ238" s="18">
        <f>VLOOKUP(E238,Code!$B$92:$D$107,3,FALSE)</f>
        <v>0.25</v>
      </c>
      <c r="AR238" s="18">
        <f>Code!$C$132</f>
        <v>14</v>
      </c>
      <c r="AS238" s="18">
        <f t="shared" si="67"/>
        <v>14</v>
      </c>
      <c r="AT238" s="88">
        <f>Code!$C$189</f>
        <v>80</v>
      </c>
      <c r="AU238" s="88">
        <f t="shared" si="68"/>
        <v>80</v>
      </c>
      <c r="AV238" s="88">
        <f>Code!$C$198</f>
        <v>66</v>
      </c>
      <c r="AW238" s="18" t="str">
        <f>Code!$L$204</f>
        <v>EF 95</v>
      </c>
      <c r="AX238" s="64" t="str">
        <f>Code!$L$207</f>
        <v>EF 60</v>
      </c>
      <c r="AY238" s="64" t="str">
        <f>Code!$L$208</f>
        <v>EF 60</v>
      </c>
      <c r="AZ238" s="64" t="str">
        <f>Code!$L$205</f>
        <v>EF 62</v>
      </c>
      <c r="BA238" s="23" t="s">
        <v>237</v>
      </c>
      <c r="BB238" s="23" t="s">
        <v>237</v>
      </c>
      <c r="BC238" s="23" t="s">
        <v>237</v>
      </c>
      <c r="BD238" s="39">
        <f t="shared" si="69"/>
        <v>3.9449687756074004E-4</v>
      </c>
      <c r="BE238" s="39">
        <f t="shared" si="70"/>
        <v>3.2487978152060944E-4</v>
      </c>
      <c r="BF238" s="18">
        <f>Measures!$C$3</f>
        <v>8</v>
      </c>
      <c r="BG238" s="41">
        <f>Measures!$C$4</f>
        <v>0.1</v>
      </c>
      <c r="BH238" s="41">
        <v>0.06</v>
      </c>
      <c r="BI238" s="18">
        <f>VLOOKUP(D238,Measures!$B$6:$C$21,2,FALSE)</f>
        <v>30</v>
      </c>
      <c r="BJ238" s="18">
        <f>Measures!$C$22</f>
        <v>44</v>
      </c>
      <c r="BK238" s="18">
        <f>Measures!$C$23</f>
        <v>19</v>
      </c>
      <c r="BL238" s="18">
        <f>Measures!$C$24</f>
        <v>13</v>
      </c>
      <c r="BM238" s="18">
        <f>Measures!$C$26</f>
        <v>0.32</v>
      </c>
      <c r="BN238" s="18">
        <f>Measures!$D$26</f>
        <v>0.25</v>
      </c>
      <c r="BO238" s="18">
        <f>Measures!$C$27</f>
        <v>14</v>
      </c>
      <c r="BP238" s="18">
        <f>Measures!$C$28</f>
        <v>15</v>
      </c>
      <c r="BQ238" s="88">
        <f>Measures!$C$29</f>
        <v>92</v>
      </c>
      <c r="BR238" s="88">
        <f>Measures!$C$30</f>
        <v>95</v>
      </c>
      <c r="BS238" s="88">
        <f>Measures!$C$31</f>
        <v>70</v>
      </c>
      <c r="BT238" s="64" t="str">
        <f>Code!$M$204</f>
        <v>EF 200</v>
      </c>
      <c r="BU238" s="64" t="str">
        <f>Code!$M$207</f>
        <v>EF 67</v>
      </c>
      <c r="BV238" s="64" t="str">
        <f>Code!$M$208</f>
        <v>EF 70</v>
      </c>
      <c r="BW238" s="64" t="str">
        <f>Code!$M$205</f>
        <v>EF 82</v>
      </c>
      <c r="BX238" s="64" t="s">
        <v>363</v>
      </c>
      <c r="BY238" s="64" t="s">
        <v>239</v>
      </c>
      <c r="BZ238" s="64" t="s">
        <v>240</v>
      </c>
      <c r="CA238" s="64"/>
      <c r="CB238" s="64"/>
      <c r="CC238" s="64"/>
      <c r="CD238" s="64"/>
      <c r="CE238" s="64"/>
      <c r="CF238" s="64"/>
      <c r="CG238" s="64"/>
      <c r="CH238" s="64"/>
      <c r="CI238" s="64"/>
      <c r="CJ238" s="64"/>
      <c r="CK238" s="64"/>
      <c r="CL238" s="64"/>
      <c r="CM238" s="18"/>
      <c r="CN238" s="18"/>
    </row>
    <row r="239" spans="1:92" ht="14.4" x14ac:dyDescent="0.3">
      <c r="A239" s="19" t="s">
        <v>22</v>
      </c>
      <c r="B239" s="31" t="s">
        <v>86</v>
      </c>
      <c r="C239" s="19" t="s">
        <v>71</v>
      </c>
      <c r="D239" s="19">
        <v>4</v>
      </c>
      <c r="E239" s="19">
        <f>VLOOKUP(D239,Lists!$B$3:$C$18,2,FALSE)</f>
        <v>4</v>
      </c>
      <c r="F239" s="19">
        <v>1</v>
      </c>
      <c r="G239" s="19" t="s">
        <v>68</v>
      </c>
      <c r="H239" s="23">
        <v>1910</v>
      </c>
      <c r="I239" s="37">
        <v>0.2</v>
      </c>
      <c r="J239" s="36">
        <v>4.6411397360087065E-4</v>
      </c>
      <c r="K239" s="36">
        <f t="shared" si="55"/>
        <v>4.6411397360087065E-4</v>
      </c>
      <c r="L239" s="23">
        <v>4.26</v>
      </c>
      <c r="M239" s="35">
        <v>0.22</v>
      </c>
      <c r="N239" s="35">
        <f t="shared" si="56"/>
        <v>0.22</v>
      </c>
      <c r="O239" s="38">
        <v>19.333333333333332</v>
      </c>
      <c r="P239" s="38">
        <f t="shared" si="57"/>
        <v>19.333333333333332</v>
      </c>
      <c r="Q239" s="38">
        <v>5.9551821</v>
      </c>
      <c r="R239" s="38">
        <v>10.254943899018233</v>
      </c>
      <c r="S239" s="23">
        <v>0.67</v>
      </c>
      <c r="T239" s="23">
        <v>0.79</v>
      </c>
      <c r="U239" s="23">
        <v>10</v>
      </c>
      <c r="V239" s="23">
        <f t="shared" si="58"/>
        <v>10</v>
      </c>
      <c r="W239" s="23">
        <v>78</v>
      </c>
      <c r="X239" s="23">
        <f t="shared" si="59"/>
        <v>78</v>
      </c>
      <c r="Y239" s="23">
        <v>62</v>
      </c>
      <c r="Z239" s="23" t="str">
        <f>Code!$K$204</f>
        <v>EF 86</v>
      </c>
      <c r="AA239" s="23" t="str">
        <f>Code!$K$207</f>
        <v>EF 57</v>
      </c>
      <c r="AB239" s="23" t="str">
        <f>Code!$K$208</f>
        <v>EF 57</v>
      </c>
      <c r="AC239" s="23" t="str">
        <f>Code!$K$205</f>
        <v>EF 57</v>
      </c>
      <c r="AD239" s="23" t="s">
        <v>237</v>
      </c>
      <c r="AE239" s="23" t="s">
        <v>237</v>
      </c>
      <c r="AF239" s="23" t="s">
        <v>237</v>
      </c>
      <c r="AG239" s="39">
        <f t="shared" si="54"/>
        <v>4.6411397360087065E-4</v>
      </c>
      <c r="AH239" s="39">
        <f t="shared" si="60"/>
        <v>4.6411397360087065E-4</v>
      </c>
      <c r="AI239" s="18">
        <f t="shared" si="61"/>
        <v>4.26</v>
      </c>
      <c r="AJ239" s="41">
        <f>Code!$B$23</f>
        <v>0.15</v>
      </c>
      <c r="AK239" s="41">
        <f t="shared" si="62"/>
        <v>0.15</v>
      </c>
      <c r="AL239" s="110">
        <f t="shared" si="63"/>
        <v>19.333333333333332</v>
      </c>
      <c r="AM239" s="110">
        <f t="shared" si="64"/>
        <v>19.333333333333332</v>
      </c>
      <c r="AN239" s="110">
        <f t="shared" si="65"/>
        <v>5.9551821</v>
      </c>
      <c r="AO239" s="110">
        <f t="shared" si="66"/>
        <v>10.254943899018233</v>
      </c>
      <c r="AP239" s="18">
        <f>VLOOKUP(D239,Code!$B$92:$D$107,2,FALSE)</f>
        <v>0.32</v>
      </c>
      <c r="AQ239" s="18">
        <f>VLOOKUP(E239,Code!$B$92:$D$107,3,FALSE)</f>
        <v>0.25</v>
      </c>
      <c r="AR239" s="18">
        <f>Code!$C$132</f>
        <v>14</v>
      </c>
      <c r="AS239" s="18">
        <f t="shared" si="67"/>
        <v>14</v>
      </c>
      <c r="AT239" s="88">
        <f>Code!$C$189</f>
        <v>80</v>
      </c>
      <c r="AU239" s="88">
        <f t="shared" si="68"/>
        <v>80</v>
      </c>
      <c r="AV239" s="88">
        <f>Code!$C$198</f>
        <v>66</v>
      </c>
      <c r="AW239" s="18" t="str">
        <f>Code!$L$204</f>
        <v>EF 95</v>
      </c>
      <c r="AX239" s="64" t="str">
        <f>Code!$L$207</f>
        <v>EF 60</v>
      </c>
      <c r="AY239" s="64" t="str">
        <f>Code!$L$208</f>
        <v>EF 60</v>
      </c>
      <c r="AZ239" s="64" t="str">
        <f>Code!$L$205</f>
        <v>EF 62</v>
      </c>
      <c r="BA239" s="23" t="s">
        <v>237</v>
      </c>
      <c r="BB239" s="23" t="s">
        <v>237</v>
      </c>
      <c r="BC239" s="23" t="s">
        <v>237</v>
      </c>
      <c r="BD239" s="39">
        <f t="shared" si="69"/>
        <v>3.9449687756074004E-4</v>
      </c>
      <c r="BE239" s="39">
        <f t="shared" si="70"/>
        <v>3.2487978152060944E-4</v>
      </c>
      <c r="BF239" s="18">
        <f>Measures!$C$3</f>
        <v>8</v>
      </c>
      <c r="BG239" s="41">
        <f>Measures!$C$4</f>
        <v>0.1</v>
      </c>
      <c r="BH239" s="41">
        <v>0.06</v>
      </c>
      <c r="BI239" s="18">
        <f>VLOOKUP(D239,Measures!$B$6:$C$21,2,FALSE)</f>
        <v>30</v>
      </c>
      <c r="BJ239" s="18">
        <f>Measures!$C$22</f>
        <v>44</v>
      </c>
      <c r="BK239" s="18">
        <f>Measures!$C$23</f>
        <v>19</v>
      </c>
      <c r="BL239" s="18">
        <f>Measures!$C$24</f>
        <v>13</v>
      </c>
      <c r="BM239" s="18">
        <f>Measures!$C$26</f>
        <v>0.32</v>
      </c>
      <c r="BN239" s="18">
        <f>Measures!$D$26</f>
        <v>0.25</v>
      </c>
      <c r="BO239" s="18">
        <f>Measures!$C$27</f>
        <v>14</v>
      </c>
      <c r="BP239" s="18">
        <f>Measures!$C$28</f>
        <v>15</v>
      </c>
      <c r="BQ239" s="88">
        <f>Measures!$C$29</f>
        <v>92</v>
      </c>
      <c r="BR239" s="88">
        <f>Measures!$C$30</f>
        <v>95</v>
      </c>
      <c r="BS239" s="88">
        <f>Measures!$C$31</f>
        <v>70</v>
      </c>
      <c r="BT239" s="64" t="str">
        <f>Code!$M$204</f>
        <v>EF 200</v>
      </c>
      <c r="BU239" s="64" t="str">
        <f>Code!$M$207</f>
        <v>EF 67</v>
      </c>
      <c r="BV239" s="64" t="str">
        <f>Code!$M$208</f>
        <v>EF 70</v>
      </c>
      <c r="BW239" s="64" t="str">
        <f>Code!$M$205</f>
        <v>EF 82</v>
      </c>
      <c r="BX239" s="64" t="s">
        <v>363</v>
      </c>
      <c r="BY239" s="64" t="s">
        <v>239</v>
      </c>
      <c r="BZ239" s="64" t="s">
        <v>240</v>
      </c>
      <c r="CA239" s="64"/>
      <c r="CB239" s="64"/>
      <c r="CC239" s="64"/>
      <c r="CD239" s="64"/>
      <c r="CE239" s="64"/>
      <c r="CF239" s="64"/>
      <c r="CG239" s="64"/>
      <c r="CH239" s="64"/>
      <c r="CI239" s="64"/>
      <c r="CJ239" s="64"/>
      <c r="CK239" s="64"/>
      <c r="CL239" s="64"/>
      <c r="CM239" s="18"/>
      <c r="CN239" s="18"/>
    </row>
    <row r="240" spans="1:92" ht="14.4" x14ac:dyDescent="0.3">
      <c r="A240" s="19" t="s">
        <v>22</v>
      </c>
      <c r="B240" s="31" t="s">
        <v>86</v>
      </c>
      <c r="C240" s="19" t="s">
        <v>71</v>
      </c>
      <c r="D240" s="19">
        <v>4</v>
      </c>
      <c r="E240" s="19">
        <f>VLOOKUP(D240,Lists!$B$3:$C$18,2,FALSE)</f>
        <v>4</v>
      </c>
      <c r="F240" s="19">
        <v>2</v>
      </c>
      <c r="G240" s="19" t="s">
        <v>68</v>
      </c>
      <c r="H240" s="23">
        <v>2730</v>
      </c>
      <c r="I240" s="37">
        <v>0.2</v>
      </c>
      <c r="J240" s="36">
        <v>4.6411397360087065E-4</v>
      </c>
      <c r="K240" s="36">
        <f t="shared" si="55"/>
        <v>4.6411397360087065E-4</v>
      </c>
      <c r="L240" s="23">
        <v>4.26</v>
      </c>
      <c r="M240" s="35">
        <v>0.22</v>
      </c>
      <c r="N240" s="35">
        <f t="shared" si="56"/>
        <v>0.22</v>
      </c>
      <c r="O240" s="38">
        <v>19.333333333333332</v>
      </c>
      <c r="P240" s="38">
        <f t="shared" si="57"/>
        <v>19.333333333333332</v>
      </c>
      <c r="Q240" s="38">
        <v>5.9551821</v>
      </c>
      <c r="R240" s="38">
        <v>10.254943899018233</v>
      </c>
      <c r="S240" s="23">
        <v>0.67</v>
      </c>
      <c r="T240" s="23">
        <v>0.79</v>
      </c>
      <c r="U240" s="23">
        <v>10</v>
      </c>
      <c r="V240" s="23">
        <f t="shared" si="58"/>
        <v>10</v>
      </c>
      <c r="W240" s="23">
        <v>78</v>
      </c>
      <c r="X240" s="23">
        <f t="shared" si="59"/>
        <v>78</v>
      </c>
      <c r="Y240" s="23">
        <v>62</v>
      </c>
      <c r="Z240" s="23" t="str">
        <f>Code!$K$204</f>
        <v>EF 86</v>
      </c>
      <c r="AA240" s="23" t="str">
        <f>Code!$K$207</f>
        <v>EF 57</v>
      </c>
      <c r="AB240" s="23" t="str">
        <f>Code!$K$208</f>
        <v>EF 57</v>
      </c>
      <c r="AC240" s="23" t="str">
        <f>Code!$K$205</f>
        <v>EF 57</v>
      </c>
      <c r="AD240" s="23" t="s">
        <v>237</v>
      </c>
      <c r="AE240" s="23" t="s">
        <v>237</v>
      </c>
      <c r="AF240" s="23" t="s">
        <v>237</v>
      </c>
      <c r="AG240" s="39">
        <f t="shared" si="54"/>
        <v>4.6411397360087065E-4</v>
      </c>
      <c r="AH240" s="39">
        <f t="shared" si="60"/>
        <v>4.6411397360087065E-4</v>
      </c>
      <c r="AI240" s="18">
        <f t="shared" si="61"/>
        <v>4.26</v>
      </c>
      <c r="AJ240" s="41">
        <f>Code!$B$23</f>
        <v>0.15</v>
      </c>
      <c r="AK240" s="41">
        <f t="shared" si="62"/>
        <v>0.15</v>
      </c>
      <c r="AL240" s="110">
        <f t="shared" si="63"/>
        <v>19.333333333333332</v>
      </c>
      <c r="AM240" s="110">
        <f t="shared" si="64"/>
        <v>19.333333333333332</v>
      </c>
      <c r="AN240" s="110">
        <f t="shared" si="65"/>
        <v>5.9551821</v>
      </c>
      <c r="AO240" s="110">
        <f t="shared" si="66"/>
        <v>10.254943899018233</v>
      </c>
      <c r="AP240" s="18">
        <f>VLOOKUP(D240,Code!$B$92:$D$107,2,FALSE)</f>
        <v>0.32</v>
      </c>
      <c r="AQ240" s="18">
        <f>VLOOKUP(E240,Code!$B$92:$D$107,3,FALSE)</f>
        <v>0.25</v>
      </c>
      <c r="AR240" s="18">
        <f>Code!$C$132</f>
        <v>14</v>
      </c>
      <c r="AS240" s="18">
        <f t="shared" si="67"/>
        <v>14</v>
      </c>
      <c r="AT240" s="88">
        <f>Code!$C$189</f>
        <v>80</v>
      </c>
      <c r="AU240" s="88">
        <f t="shared" si="68"/>
        <v>80</v>
      </c>
      <c r="AV240" s="88">
        <f>Code!$C$198</f>
        <v>66</v>
      </c>
      <c r="AW240" s="18" t="str">
        <f>Code!$L$204</f>
        <v>EF 95</v>
      </c>
      <c r="AX240" s="64" t="str">
        <f>Code!$L$207</f>
        <v>EF 60</v>
      </c>
      <c r="AY240" s="64" t="str">
        <f>Code!$L$208</f>
        <v>EF 60</v>
      </c>
      <c r="AZ240" s="64" t="str">
        <f>Code!$L$205</f>
        <v>EF 62</v>
      </c>
      <c r="BA240" s="23" t="s">
        <v>237</v>
      </c>
      <c r="BB240" s="23" t="s">
        <v>237</v>
      </c>
      <c r="BC240" s="23" t="s">
        <v>237</v>
      </c>
      <c r="BD240" s="39">
        <f t="shared" si="69"/>
        <v>3.9449687756074004E-4</v>
      </c>
      <c r="BE240" s="39">
        <f t="shared" si="70"/>
        <v>3.2487978152060944E-4</v>
      </c>
      <c r="BF240" s="18">
        <f>Measures!$C$3</f>
        <v>8</v>
      </c>
      <c r="BG240" s="41">
        <f>Measures!$C$4</f>
        <v>0.1</v>
      </c>
      <c r="BH240" s="41">
        <v>0.06</v>
      </c>
      <c r="BI240" s="18">
        <f>VLOOKUP(D240,Measures!$B$6:$C$21,2,FALSE)</f>
        <v>30</v>
      </c>
      <c r="BJ240" s="18">
        <f>Measures!$C$22</f>
        <v>44</v>
      </c>
      <c r="BK240" s="18">
        <f>Measures!$C$23</f>
        <v>19</v>
      </c>
      <c r="BL240" s="18">
        <f>Measures!$C$24</f>
        <v>13</v>
      </c>
      <c r="BM240" s="18">
        <f>Measures!$C$26</f>
        <v>0.32</v>
      </c>
      <c r="BN240" s="18">
        <f>Measures!$D$26</f>
        <v>0.25</v>
      </c>
      <c r="BO240" s="18">
        <f>Measures!$C$27</f>
        <v>14</v>
      </c>
      <c r="BP240" s="18">
        <f>Measures!$C$28</f>
        <v>15</v>
      </c>
      <c r="BQ240" s="88">
        <f>Measures!$C$29</f>
        <v>92</v>
      </c>
      <c r="BR240" s="88">
        <f>Measures!$C$30</f>
        <v>95</v>
      </c>
      <c r="BS240" s="88">
        <f>Measures!$C$31</f>
        <v>70</v>
      </c>
      <c r="BT240" s="64" t="str">
        <f>Code!$M$204</f>
        <v>EF 200</v>
      </c>
      <c r="BU240" s="64" t="str">
        <f>Code!$M$207</f>
        <v>EF 67</v>
      </c>
      <c r="BV240" s="64" t="str">
        <f>Code!$M$208</f>
        <v>EF 70</v>
      </c>
      <c r="BW240" s="64" t="str">
        <f>Code!$M$205</f>
        <v>EF 82</v>
      </c>
      <c r="BX240" s="64" t="s">
        <v>363</v>
      </c>
      <c r="BY240" s="64" t="s">
        <v>239</v>
      </c>
      <c r="BZ240" s="64" t="s">
        <v>240</v>
      </c>
      <c r="CA240" s="64"/>
      <c r="CB240" s="64"/>
      <c r="CC240" s="64"/>
      <c r="CD240" s="64"/>
      <c r="CE240" s="64"/>
      <c r="CF240" s="64"/>
      <c r="CG240" s="64"/>
      <c r="CH240" s="64"/>
      <c r="CI240" s="64"/>
      <c r="CJ240" s="64"/>
      <c r="CK240" s="64"/>
      <c r="CL240" s="64"/>
      <c r="CM240" s="18"/>
      <c r="CN240" s="18"/>
    </row>
    <row r="241" spans="1:92" ht="14.4" x14ac:dyDescent="0.3">
      <c r="A241" s="19" t="s">
        <v>95</v>
      </c>
      <c r="B241" s="31" t="s">
        <v>86</v>
      </c>
      <c r="C241" s="19" t="s">
        <v>87</v>
      </c>
      <c r="D241" s="19">
        <v>4</v>
      </c>
      <c r="E241" s="19">
        <f>VLOOKUP(D241,Lists!$B$3:$C$18,2,FALSE)</f>
        <v>4</v>
      </c>
      <c r="F241" s="19">
        <v>1</v>
      </c>
      <c r="G241" s="19" t="s">
        <v>68</v>
      </c>
      <c r="H241" s="23">
        <v>1910</v>
      </c>
      <c r="I241" s="37">
        <v>0.2</v>
      </c>
      <c r="J241" s="36">
        <v>4.6411397360087065E-4</v>
      </c>
      <c r="K241" s="36">
        <f t="shared" si="55"/>
        <v>4.6411397360087065E-4</v>
      </c>
      <c r="L241" s="23">
        <v>4.26</v>
      </c>
      <c r="M241" s="35">
        <v>0.22</v>
      </c>
      <c r="N241" s="35">
        <f t="shared" si="56"/>
        <v>0.22</v>
      </c>
      <c r="O241" s="38">
        <v>19.333333333333332</v>
      </c>
      <c r="P241" s="38">
        <f t="shared" si="57"/>
        <v>19.333333333333332</v>
      </c>
      <c r="Q241" s="38">
        <v>5.9551821</v>
      </c>
      <c r="R241" s="38">
        <v>10.254943899018233</v>
      </c>
      <c r="S241" s="23">
        <v>0.67</v>
      </c>
      <c r="T241" s="23">
        <v>0.79</v>
      </c>
      <c r="U241" s="23">
        <v>10</v>
      </c>
      <c r="V241" s="23">
        <f t="shared" si="58"/>
        <v>10</v>
      </c>
      <c r="W241" s="23">
        <v>78</v>
      </c>
      <c r="X241" s="23">
        <f t="shared" si="59"/>
        <v>78</v>
      </c>
      <c r="Y241" s="23">
        <v>62</v>
      </c>
      <c r="Z241" s="23" t="str">
        <f>Code!$K$204</f>
        <v>EF 86</v>
      </c>
      <c r="AA241" s="23" t="str">
        <f>Code!$K$207</f>
        <v>EF 57</v>
      </c>
      <c r="AB241" s="23" t="str">
        <f>Code!$K$208</f>
        <v>EF 57</v>
      </c>
      <c r="AC241" s="23" t="str">
        <f>Code!$K$205</f>
        <v>EF 57</v>
      </c>
      <c r="AD241" s="23" t="s">
        <v>237</v>
      </c>
      <c r="AE241" s="23" t="s">
        <v>237</v>
      </c>
      <c r="AF241" s="23" t="s">
        <v>237</v>
      </c>
      <c r="AG241" s="39">
        <f t="shared" si="54"/>
        <v>4.6411397360087065E-4</v>
      </c>
      <c r="AH241" s="39">
        <f t="shared" si="60"/>
        <v>4.6411397360087065E-4</v>
      </c>
      <c r="AI241" s="18">
        <f t="shared" si="61"/>
        <v>4.26</v>
      </c>
      <c r="AJ241" s="41">
        <f>Code!$B$23</f>
        <v>0.15</v>
      </c>
      <c r="AK241" s="41">
        <f t="shared" si="62"/>
        <v>0.15</v>
      </c>
      <c r="AL241" s="110">
        <f t="shared" si="63"/>
        <v>19.333333333333332</v>
      </c>
      <c r="AM241" s="110">
        <f t="shared" si="64"/>
        <v>19.333333333333332</v>
      </c>
      <c r="AN241" s="110">
        <f t="shared" si="65"/>
        <v>5.9551821</v>
      </c>
      <c r="AO241" s="110">
        <f t="shared" si="66"/>
        <v>10.254943899018233</v>
      </c>
      <c r="AP241" s="18">
        <f>VLOOKUP(D241,Code!$B$92:$D$107,2,FALSE)</f>
        <v>0.32</v>
      </c>
      <c r="AQ241" s="18">
        <f>VLOOKUP(E241,Code!$B$92:$D$107,3,FALSE)</f>
        <v>0.25</v>
      </c>
      <c r="AR241" s="18">
        <f>Code!$C$132</f>
        <v>14</v>
      </c>
      <c r="AS241" s="18">
        <f t="shared" si="67"/>
        <v>14</v>
      </c>
      <c r="AT241" s="88">
        <f>Code!$C$189</f>
        <v>80</v>
      </c>
      <c r="AU241" s="88">
        <f t="shared" si="68"/>
        <v>80</v>
      </c>
      <c r="AV241" s="88">
        <f>Code!$C$198</f>
        <v>66</v>
      </c>
      <c r="AW241" s="18" t="str">
        <f>Code!$L$204</f>
        <v>EF 95</v>
      </c>
      <c r="AX241" s="64" t="str">
        <f>Code!$L$207</f>
        <v>EF 60</v>
      </c>
      <c r="AY241" s="64" t="str">
        <f>Code!$L$208</f>
        <v>EF 60</v>
      </c>
      <c r="AZ241" s="64" t="str">
        <f>Code!$L$205</f>
        <v>EF 62</v>
      </c>
      <c r="BA241" s="23" t="s">
        <v>237</v>
      </c>
      <c r="BB241" s="23" t="s">
        <v>237</v>
      </c>
      <c r="BC241" s="23" t="s">
        <v>237</v>
      </c>
      <c r="BD241" s="39">
        <f t="shared" si="69"/>
        <v>3.9449687756074004E-4</v>
      </c>
      <c r="BE241" s="39">
        <f t="shared" si="70"/>
        <v>3.2487978152060944E-4</v>
      </c>
      <c r="BF241" s="18">
        <f>Measures!$C$3</f>
        <v>8</v>
      </c>
      <c r="BG241" s="41">
        <f>Measures!$C$4</f>
        <v>0.1</v>
      </c>
      <c r="BH241" s="41">
        <v>0.06</v>
      </c>
      <c r="BI241" s="18">
        <f>VLOOKUP(D241,Measures!$B$6:$C$21,2,FALSE)</f>
        <v>30</v>
      </c>
      <c r="BJ241" s="18">
        <f>Measures!$C$22</f>
        <v>44</v>
      </c>
      <c r="BK241" s="18">
        <f>Measures!$C$23</f>
        <v>19</v>
      </c>
      <c r="BL241" s="18">
        <f>Measures!$C$24</f>
        <v>13</v>
      </c>
      <c r="BM241" s="18">
        <f>Measures!$C$26</f>
        <v>0.32</v>
      </c>
      <c r="BN241" s="18">
        <f>Measures!$D$26</f>
        <v>0.25</v>
      </c>
      <c r="BO241" s="18">
        <f>Measures!$C$27</f>
        <v>14</v>
      </c>
      <c r="BP241" s="18">
        <f>Measures!$C$28</f>
        <v>15</v>
      </c>
      <c r="BQ241" s="88">
        <f>Measures!$C$29</f>
        <v>92</v>
      </c>
      <c r="BR241" s="88">
        <f>Measures!$C$30</f>
        <v>95</v>
      </c>
      <c r="BS241" s="88">
        <f>Measures!$C$31</f>
        <v>70</v>
      </c>
      <c r="BT241" s="64" t="str">
        <f>Code!$M$204</f>
        <v>EF 200</v>
      </c>
      <c r="BU241" s="64" t="str">
        <f>Code!$M$207</f>
        <v>EF 67</v>
      </c>
      <c r="BV241" s="64" t="str">
        <f>Code!$M$208</f>
        <v>EF 70</v>
      </c>
      <c r="BW241" s="64" t="str">
        <f>Code!$M$205</f>
        <v>EF 82</v>
      </c>
      <c r="BX241" s="64" t="s">
        <v>363</v>
      </c>
      <c r="BY241" s="64" t="s">
        <v>239</v>
      </c>
      <c r="BZ241" s="64" t="s">
        <v>240</v>
      </c>
      <c r="CA241" s="64"/>
      <c r="CB241" s="64"/>
      <c r="CC241" s="64"/>
      <c r="CD241" s="64"/>
      <c r="CE241" s="64"/>
      <c r="CF241" s="64"/>
      <c r="CG241" s="64"/>
      <c r="CH241" s="64"/>
      <c r="CI241" s="64"/>
      <c r="CJ241" s="64"/>
      <c r="CK241" s="64"/>
      <c r="CL241" s="64"/>
      <c r="CM241" s="18"/>
      <c r="CN241" s="18"/>
    </row>
    <row r="242" spans="1:92" ht="14.4" x14ac:dyDescent="0.3">
      <c r="A242" s="19" t="s">
        <v>95</v>
      </c>
      <c r="B242" s="31" t="s">
        <v>86</v>
      </c>
      <c r="C242" s="19" t="s">
        <v>87</v>
      </c>
      <c r="D242" s="19">
        <v>4</v>
      </c>
      <c r="E242" s="19">
        <f>VLOOKUP(D242,Lists!$B$3:$C$18,2,FALSE)</f>
        <v>4</v>
      </c>
      <c r="F242" s="19">
        <v>2</v>
      </c>
      <c r="G242" s="19" t="s">
        <v>68</v>
      </c>
      <c r="H242" s="23">
        <v>2730</v>
      </c>
      <c r="I242" s="37">
        <v>0.2</v>
      </c>
      <c r="J242" s="36">
        <v>4.6411397360087065E-4</v>
      </c>
      <c r="K242" s="36">
        <f t="shared" si="55"/>
        <v>4.6411397360087065E-4</v>
      </c>
      <c r="L242" s="23">
        <v>4.26</v>
      </c>
      <c r="M242" s="35">
        <v>0.22</v>
      </c>
      <c r="N242" s="35">
        <f t="shared" si="56"/>
        <v>0.22</v>
      </c>
      <c r="O242" s="38">
        <v>19.333333333333332</v>
      </c>
      <c r="P242" s="38">
        <f t="shared" si="57"/>
        <v>19.333333333333332</v>
      </c>
      <c r="Q242" s="38">
        <v>5.9551821</v>
      </c>
      <c r="R242" s="38">
        <v>10.254943899018233</v>
      </c>
      <c r="S242" s="23">
        <v>0.67</v>
      </c>
      <c r="T242" s="23">
        <v>0.79</v>
      </c>
      <c r="U242" s="23">
        <v>10</v>
      </c>
      <c r="V242" s="23">
        <f t="shared" si="58"/>
        <v>10</v>
      </c>
      <c r="W242" s="23">
        <v>78</v>
      </c>
      <c r="X242" s="23">
        <f t="shared" si="59"/>
        <v>78</v>
      </c>
      <c r="Y242" s="23">
        <v>62</v>
      </c>
      <c r="Z242" s="23" t="str">
        <f>Code!$K$204</f>
        <v>EF 86</v>
      </c>
      <c r="AA242" s="23" t="str">
        <f>Code!$K$207</f>
        <v>EF 57</v>
      </c>
      <c r="AB242" s="23" t="str">
        <f>Code!$K$208</f>
        <v>EF 57</v>
      </c>
      <c r="AC242" s="23" t="str">
        <f>Code!$K$205</f>
        <v>EF 57</v>
      </c>
      <c r="AD242" s="23" t="s">
        <v>237</v>
      </c>
      <c r="AE242" s="23" t="s">
        <v>237</v>
      </c>
      <c r="AF242" s="23" t="s">
        <v>237</v>
      </c>
      <c r="AG242" s="39">
        <f t="shared" si="54"/>
        <v>4.6411397360087065E-4</v>
      </c>
      <c r="AH242" s="39">
        <f t="shared" si="60"/>
        <v>4.6411397360087065E-4</v>
      </c>
      <c r="AI242" s="18">
        <f t="shared" si="61"/>
        <v>4.26</v>
      </c>
      <c r="AJ242" s="41">
        <f>Code!$B$23</f>
        <v>0.15</v>
      </c>
      <c r="AK242" s="41">
        <f t="shared" si="62"/>
        <v>0.15</v>
      </c>
      <c r="AL242" s="110">
        <f t="shared" si="63"/>
        <v>19.333333333333332</v>
      </c>
      <c r="AM242" s="110">
        <f t="shared" si="64"/>
        <v>19.333333333333332</v>
      </c>
      <c r="AN242" s="110">
        <f t="shared" si="65"/>
        <v>5.9551821</v>
      </c>
      <c r="AO242" s="110">
        <f t="shared" si="66"/>
        <v>10.254943899018233</v>
      </c>
      <c r="AP242" s="18">
        <f>VLOOKUP(D242,Code!$B$92:$D$107,2,FALSE)</f>
        <v>0.32</v>
      </c>
      <c r="AQ242" s="18">
        <f>VLOOKUP(E242,Code!$B$92:$D$107,3,FALSE)</f>
        <v>0.25</v>
      </c>
      <c r="AR242" s="18">
        <f>Code!$C$132</f>
        <v>14</v>
      </c>
      <c r="AS242" s="18">
        <f t="shared" si="67"/>
        <v>14</v>
      </c>
      <c r="AT242" s="88">
        <f>Code!$C$189</f>
        <v>80</v>
      </c>
      <c r="AU242" s="88">
        <f t="shared" si="68"/>
        <v>80</v>
      </c>
      <c r="AV242" s="88">
        <f>Code!$C$198</f>
        <v>66</v>
      </c>
      <c r="AW242" s="18" t="str">
        <f>Code!$L$204</f>
        <v>EF 95</v>
      </c>
      <c r="AX242" s="64" t="str">
        <f>Code!$L$207</f>
        <v>EF 60</v>
      </c>
      <c r="AY242" s="64" t="str">
        <f>Code!$L$208</f>
        <v>EF 60</v>
      </c>
      <c r="AZ242" s="64" t="str">
        <f>Code!$L$205</f>
        <v>EF 62</v>
      </c>
      <c r="BA242" s="23" t="s">
        <v>237</v>
      </c>
      <c r="BB242" s="23" t="s">
        <v>237</v>
      </c>
      <c r="BC242" s="23" t="s">
        <v>237</v>
      </c>
      <c r="BD242" s="39">
        <f t="shared" si="69"/>
        <v>3.9449687756074004E-4</v>
      </c>
      <c r="BE242" s="39">
        <f t="shared" si="70"/>
        <v>3.2487978152060944E-4</v>
      </c>
      <c r="BF242" s="18">
        <f>Measures!$C$3</f>
        <v>8</v>
      </c>
      <c r="BG242" s="41">
        <f>Measures!$C$4</f>
        <v>0.1</v>
      </c>
      <c r="BH242" s="41">
        <v>0.06</v>
      </c>
      <c r="BI242" s="18">
        <f>VLOOKUP(D242,Measures!$B$6:$C$21,2,FALSE)</f>
        <v>30</v>
      </c>
      <c r="BJ242" s="18">
        <f>Measures!$C$22</f>
        <v>44</v>
      </c>
      <c r="BK242" s="18">
        <f>Measures!$C$23</f>
        <v>19</v>
      </c>
      <c r="BL242" s="18">
        <f>Measures!$C$24</f>
        <v>13</v>
      </c>
      <c r="BM242" s="18">
        <f>Measures!$C$26</f>
        <v>0.32</v>
      </c>
      <c r="BN242" s="18">
        <f>Measures!$D$26</f>
        <v>0.25</v>
      </c>
      <c r="BO242" s="18">
        <f>Measures!$C$27</f>
        <v>14</v>
      </c>
      <c r="BP242" s="18">
        <f>Measures!$C$28</f>
        <v>15</v>
      </c>
      <c r="BQ242" s="88">
        <f>Measures!$C$29</f>
        <v>92</v>
      </c>
      <c r="BR242" s="88">
        <f>Measures!$C$30</f>
        <v>95</v>
      </c>
      <c r="BS242" s="88">
        <f>Measures!$C$31</f>
        <v>70</v>
      </c>
      <c r="BT242" s="64" t="str">
        <f>Code!$M$204</f>
        <v>EF 200</v>
      </c>
      <c r="BU242" s="64" t="str">
        <f>Code!$M$207</f>
        <v>EF 67</v>
      </c>
      <c r="BV242" s="64" t="str">
        <f>Code!$M$208</f>
        <v>EF 70</v>
      </c>
      <c r="BW242" s="64" t="str">
        <f>Code!$M$205</f>
        <v>EF 82</v>
      </c>
      <c r="BX242" s="64" t="s">
        <v>363</v>
      </c>
      <c r="BY242" s="64" t="s">
        <v>239</v>
      </c>
      <c r="BZ242" s="64" t="s">
        <v>240</v>
      </c>
      <c r="CA242" s="64"/>
      <c r="CB242" s="64"/>
      <c r="CC242" s="64"/>
      <c r="CD242" s="64"/>
      <c r="CE242" s="64"/>
      <c r="CF242" s="64"/>
      <c r="CG242" s="64"/>
      <c r="CH242" s="64"/>
      <c r="CI242" s="64"/>
      <c r="CJ242" s="64"/>
      <c r="CK242" s="64"/>
      <c r="CL242" s="64"/>
      <c r="CM242" s="18"/>
      <c r="CN242" s="18"/>
    </row>
    <row r="243" spans="1:92" ht="14.4" x14ac:dyDescent="0.3">
      <c r="A243" s="19" t="s">
        <v>22</v>
      </c>
      <c r="B243" s="31" t="s">
        <v>86</v>
      </c>
      <c r="C243" s="19" t="s">
        <v>87</v>
      </c>
      <c r="D243" s="19">
        <v>4</v>
      </c>
      <c r="E243" s="19">
        <f>VLOOKUP(D243,Lists!$B$3:$C$18,2,FALSE)</f>
        <v>4</v>
      </c>
      <c r="F243" s="19">
        <v>1</v>
      </c>
      <c r="G243" s="19" t="s">
        <v>68</v>
      </c>
      <c r="H243" s="23">
        <v>1910</v>
      </c>
      <c r="I243" s="37">
        <v>0.2</v>
      </c>
      <c r="J243" s="36">
        <v>4.6411397360087065E-4</v>
      </c>
      <c r="K243" s="36">
        <f t="shared" si="55"/>
        <v>4.6411397360087065E-4</v>
      </c>
      <c r="L243" s="23">
        <v>4.26</v>
      </c>
      <c r="M243" s="35">
        <v>0.22</v>
      </c>
      <c r="N243" s="35">
        <f t="shared" si="56"/>
        <v>0.22</v>
      </c>
      <c r="O243" s="38">
        <v>19.333333333333332</v>
      </c>
      <c r="P243" s="38">
        <f t="shared" si="57"/>
        <v>19.333333333333332</v>
      </c>
      <c r="Q243" s="38">
        <v>5.9551821</v>
      </c>
      <c r="R243" s="38">
        <v>10.254943899018233</v>
      </c>
      <c r="S243" s="23">
        <v>0.67</v>
      </c>
      <c r="T243" s="23">
        <v>0.79</v>
      </c>
      <c r="U243" s="23">
        <v>10</v>
      </c>
      <c r="V243" s="23">
        <f t="shared" si="58"/>
        <v>10</v>
      </c>
      <c r="W243" s="23">
        <v>78</v>
      </c>
      <c r="X243" s="23">
        <f t="shared" si="59"/>
        <v>78</v>
      </c>
      <c r="Y243" s="23">
        <v>62</v>
      </c>
      <c r="Z243" s="23" t="str">
        <f>Code!$K$204</f>
        <v>EF 86</v>
      </c>
      <c r="AA243" s="23" t="str">
        <f>Code!$K$207</f>
        <v>EF 57</v>
      </c>
      <c r="AB243" s="23" t="str">
        <f>Code!$K$208</f>
        <v>EF 57</v>
      </c>
      <c r="AC243" s="23" t="str">
        <f>Code!$K$205</f>
        <v>EF 57</v>
      </c>
      <c r="AD243" s="23" t="s">
        <v>237</v>
      </c>
      <c r="AE243" s="23" t="s">
        <v>237</v>
      </c>
      <c r="AF243" s="23" t="s">
        <v>237</v>
      </c>
      <c r="AG243" s="39">
        <f t="shared" si="54"/>
        <v>4.6411397360087065E-4</v>
      </c>
      <c r="AH243" s="39">
        <f t="shared" si="60"/>
        <v>4.6411397360087065E-4</v>
      </c>
      <c r="AI243" s="18">
        <f t="shared" si="61"/>
        <v>4.26</v>
      </c>
      <c r="AJ243" s="41">
        <f>Code!$B$23</f>
        <v>0.15</v>
      </c>
      <c r="AK243" s="41">
        <f t="shared" si="62"/>
        <v>0.15</v>
      </c>
      <c r="AL243" s="110">
        <f t="shared" si="63"/>
        <v>19.333333333333332</v>
      </c>
      <c r="AM243" s="110">
        <f t="shared" si="64"/>
        <v>19.333333333333332</v>
      </c>
      <c r="AN243" s="110">
        <f t="shared" si="65"/>
        <v>5.9551821</v>
      </c>
      <c r="AO243" s="110">
        <f t="shared" si="66"/>
        <v>10.254943899018233</v>
      </c>
      <c r="AP243" s="18">
        <f>VLOOKUP(D243,Code!$B$92:$D$107,2,FALSE)</f>
        <v>0.32</v>
      </c>
      <c r="AQ243" s="18">
        <f>VLOOKUP(E243,Code!$B$92:$D$107,3,FALSE)</f>
        <v>0.25</v>
      </c>
      <c r="AR243" s="18">
        <f>Code!$C$132</f>
        <v>14</v>
      </c>
      <c r="AS243" s="18">
        <f t="shared" si="67"/>
        <v>14</v>
      </c>
      <c r="AT243" s="88">
        <f>Code!$C$189</f>
        <v>80</v>
      </c>
      <c r="AU243" s="88">
        <f t="shared" si="68"/>
        <v>80</v>
      </c>
      <c r="AV243" s="88">
        <f>Code!$C$198</f>
        <v>66</v>
      </c>
      <c r="AW243" s="18" t="str">
        <f>Code!$L$204</f>
        <v>EF 95</v>
      </c>
      <c r="AX243" s="64" t="str">
        <f>Code!$L$207</f>
        <v>EF 60</v>
      </c>
      <c r="AY243" s="64" t="str">
        <f>Code!$L$208</f>
        <v>EF 60</v>
      </c>
      <c r="AZ243" s="64" t="str">
        <f>Code!$L$205</f>
        <v>EF 62</v>
      </c>
      <c r="BA243" s="23" t="s">
        <v>237</v>
      </c>
      <c r="BB243" s="23" t="s">
        <v>237</v>
      </c>
      <c r="BC243" s="23" t="s">
        <v>237</v>
      </c>
      <c r="BD243" s="39">
        <f t="shared" si="69"/>
        <v>3.9449687756074004E-4</v>
      </c>
      <c r="BE243" s="39">
        <f t="shared" si="70"/>
        <v>3.2487978152060944E-4</v>
      </c>
      <c r="BF243" s="18">
        <f>Measures!$C$3</f>
        <v>8</v>
      </c>
      <c r="BG243" s="41">
        <f>Measures!$C$4</f>
        <v>0.1</v>
      </c>
      <c r="BH243" s="41">
        <v>0.06</v>
      </c>
      <c r="BI243" s="18">
        <f>VLOOKUP(D243,Measures!$B$6:$C$21,2,FALSE)</f>
        <v>30</v>
      </c>
      <c r="BJ243" s="18">
        <f>Measures!$C$22</f>
        <v>44</v>
      </c>
      <c r="BK243" s="18">
        <f>Measures!$C$23</f>
        <v>19</v>
      </c>
      <c r="BL243" s="18">
        <f>Measures!$C$24</f>
        <v>13</v>
      </c>
      <c r="BM243" s="18">
        <f>Measures!$C$26</f>
        <v>0.32</v>
      </c>
      <c r="BN243" s="18">
        <f>Measures!$D$26</f>
        <v>0.25</v>
      </c>
      <c r="BO243" s="18">
        <f>Measures!$C$27</f>
        <v>14</v>
      </c>
      <c r="BP243" s="18">
        <f>Measures!$C$28</f>
        <v>15</v>
      </c>
      <c r="BQ243" s="88">
        <f>Measures!$C$29</f>
        <v>92</v>
      </c>
      <c r="BR243" s="88">
        <f>Measures!$C$30</f>
        <v>95</v>
      </c>
      <c r="BS243" s="88">
        <f>Measures!$C$31</f>
        <v>70</v>
      </c>
      <c r="BT243" s="64" t="str">
        <f>Code!$M$204</f>
        <v>EF 200</v>
      </c>
      <c r="BU243" s="64" t="str">
        <f>Code!$M$207</f>
        <v>EF 67</v>
      </c>
      <c r="BV243" s="64" t="str">
        <f>Code!$M$208</f>
        <v>EF 70</v>
      </c>
      <c r="BW243" s="64" t="str">
        <f>Code!$M$205</f>
        <v>EF 82</v>
      </c>
      <c r="BX243" s="64" t="s">
        <v>363</v>
      </c>
      <c r="BY243" s="64" t="s">
        <v>239</v>
      </c>
      <c r="BZ243" s="64" t="s">
        <v>240</v>
      </c>
      <c r="CA243" s="64"/>
      <c r="CB243" s="64"/>
      <c r="CC243" s="64"/>
      <c r="CD243" s="64"/>
      <c r="CE243" s="64"/>
      <c r="CF243" s="64"/>
      <c r="CG243" s="64"/>
      <c r="CH243" s="64"/>
      <c r="CI243" s="64"/>
      <c r="CJ243" s="64"/>
      <c r="CK243" s="64"/>
      <c r="CL243" s="64"/>
      <c r="CM243" s="18"/>
      <c r="CN243" s="18"/>
    </row>
    <row r="244" spans="1:92" ht="14.4" x14ac:dyDescent="0.3">
      <c r="A244" s="19" t="s">
        <v>22</v>
      </c>
      <c r="B244" s="31" t="s">
        <v>86</v>
      </c>
      <c r="C244" s="19" t="s">
        <v>87</v>
      </c>
      <c r="D244" s="19">
        <v>4</v>
      </c>
      <c r="E244" s="19">
        <f>VLOOKUP(D244,Lists!$B$3:$C$18,2,FALSE)</f>
        <v>4</v>
      </c>
      <c r="F244" s="19">
        <v>2</v>
      </c>
      <c r="G244" s="19" t="s">
        <v>68</v>
      </c>
      <c r="H244" s="23">
        <v>2730</v>
      </c>
      <c r="I244" s="37">
        <v>0.2</v>
      </c>
      <c r="J244" s="36">
        <v>4.6411397360087065E-4</v>
      </c>
      <c r="K244" s="36">
        <f t="shared" si="55"/>
        <v>4.6411397360087065E-4</v>
      </c>
      <c r="L244" s="23">
        <v>4.26</v>
      </c>
      <c r="M244" s="35">
        <v>0.22</v>
      </c>
      <c r="N244" s="35">
        <f t="shared" si="56"/>
        <v>0.22</v>
      </c>
      <c r="O244" s="38">
        <v>19.333333333333332</v>
      </c>
      <c r="P244" s="38">
        <f t="shared" si="57"/>
        <v>19.333333333333332</v>
      </c>
      <c r="Q244" s="38">
        <v>5.9551821</v>
      </c>
      <c r="R244" s="38">
        <v>10.254943899018233</v>
      </c>
      <c r="S244" s="23">
        <v>0.67</v>
      </c>
      <c r="T244" s="23">
        <v>0.79</v>
      </c>
      <c r="U244" s="23">
        <v>10</v>
      </c>
      <c r="V244" s="23">
        <f t="shared" si="58"/>
        <v>10</v>
      </c>
      <c r="W244" s="23">
        <v>78</v>
      </c>
      <c r="X244" s="23">
        <f t="shared" si="59"/>
        <v>78</v>
      </c>
      <c r="Y244" s="23">
        <v>62</v>
      </c>
      <c r="Z244" s="23" t="str">
        <f>Code!$K$204</f>
        <v>EF 86</v>
      </c>
      <c r="AA244" s="23" t="str">
        <f>Code!$K$207</f>
        <v>EF 57</v>
      </c>
      <c r="AB244" s="23" t="str">
        <f>Code!$K$208</f>
        <v>EF 57</v>
      </c>
      <c r="AC244" s="23" t="str">
        <f>Code!$K$205</f>
        <v>EF 57</v>
      </c>
      <c r="AD244" s="23" t="s">
        <v>237</v>
      </c>
      <c r="AE244" s="23" t="s">
        <v>237</v>
      </c>
      <c r="AF244" s="23" t="s">
        <v>237</v>
      </c>
      <c r="AG244" s="39">
        <f t="shared" si="54"/>
        <v>4.6411397360087065E-4</v>
      </c>
      <c r="AH244" s="39">
        <f t="shared" si="60"/>
        <v>4.6411397360087065E-4</v>
      </c>
      <c r="AI244" s="18">
        <f t="shared" si="61"/>
        <v>4.26</v>
      </c>
      <c r="AJ244" s="41">
        <f>Code!$B$23</f>
        <v>0.15</v>
      </c>
      <c r="AK244" s="41">
        <f t="shared" si="62"/>
        <v>0.15</v>
      </c>
      <c r="AL244" s="110">
        <f t="shared" si="63"/>
        <v>19.333333333333332</v>
      </c>
      <c r="AM244" s="110">
        <f t="shared" si="64"/>
        <v>19.333333333333332</v>
      </c>
      <c r="AN244" s="110">
        <f t="shared" si="65"/>
        <v>5.9551821</v>
      </c>
      <c r="AO244" s="110">
        <f t="shared" si="66"/>
        <v>10.254943899018233</v>
      </c>
      <c r="AP244" s="18">
        <f>VLOOKUP(D244,Code!$B$92:$D$107,2,FALSE)</f>
        <v>0.32</v>
      </c>
      <c r="AQ244" s="18">
        <f>VLOOKUP(E244,Code!$B$92:$D$107,3,FALSE)</f>
        <v>0.25</v>
      </c>
      <c r="AR244" s="18">
        <f>Code!$C$132</f>
        <v>14</v>
      </c>
      <c r="AS244" s="18">
        <f t="shared" si="67"/>
        <v>14</v>
      </c>
      <c r="AT244" s="88">
        <f>Code!$C$189</f>
        <v>80</v>
      </c>
      <c r="AU244" s="88">
        <f t="shared" si="68"/>
        <v>80</v>
      </c>
      <c r="AV244" s="88">
        <f>Code!$C$198</f>
        <v>66</v>
      </c>
      <c r="AW244" s="18" t="str">
        <f>Code!$L$204</f>
        <v>EF 95</v>
      </c>
      <c r="AX244" s="64" t="str">
        <f>Code!$L$207</f>
        <v>EF 60</v>
      </c>
      <c r="AY244" s="64" t="str">
        <f>Code!$L$208</f>
        <v>EF 60</v>
      </c>
      <c r="AZ244" s="64" t="str">
        <f>Code!$L$205</f>
        <v>EF 62</v>
      </c>
      <c r="BA244" s="23" t="s">
        <v>237</v>
      </c>
      <c r="BB244" s="23" t="s">
        <v>237</v>
      </c>
      <c r="BC244" s="23" t="s">
        <v>237</v>
      </c>
      <c r="BD244" s="39">
        <f t="shared" si="69"/>
        <v>3.9449687756074004E-4</v>
      </c>
      <c r="BE244" s="39">
        <f t="shared" si="70"/>
        <v>3.2487978152060944E-4</v>
      </c>
      <c r="BF244" s="18">
        <f>Measures!$C$3</f>
        <v>8</v>
      </c>
      <c r="BG244" s="41">
        <f>Measures!$C$4</f>
        <v>0.1</v>
      </c>
      <c r="BH244" s="41">
        <v>0.06</v>
      </c>
      <c r="BI244" s="18">
        <f>VLOOKUP(D244,Measures!$B$6:$C$21,2,FALSE)</f>
        <v>30</v>
      </c>
      <c r="BJ244" s="18">
        <f>Measures!$C$22</f>
        <v>44</v>
      </c>
      <c r="BK244" s="18">
        <f>Measures!$C$23</f>
        <v>19</v>
      </c>
      <c r="BL244" s="18">
        <f>Measures!$C$24</f>
        <v>13</v>
      </c>
      <c r="BM244" s="18">
        <f>Measures!$C$26</f>
        <v>0.32</v>
      </c>
      <c r="BN244" s="18">
        <f>Measures!$D$26</f>
        <v>0.25</v>
      </c>
      <c r="BO244" s="18">
        <f>Measures!$C$27</f>
        <v>14</v>
      </c>
      <c r="BP244" s="18">
        <f>Measures!$C$28</f>
        <v>15</v>
      </c>
      <c r="BQ244" s="88">
        <f>Measures!$C$29</f>
        <v>92</v>
      </c>
      <c r="BR244" s="88">
        <f>Measures!$C$30</f>
        <v>95</v>
      </c>
      <c r="BS244" s="88">
        <f>Measures!$C$31</f>
        <v>70</v>
      </c>
      <c r="BT244" s="64" t="str">
        <f>Code!$M$204</f>
        <v>EF 200</v>
      </c>
      <c r="BU244" s="64" t="str">
        <f>Code!$M$207</f>
        <v>EF 67</v>
      </c>
      <c r="BV244" s="64" t="str">
        <f>Code!$M$208</f>
        <v>EF 70</v>
      </c>
      <c r="BW244" s="64" t="str">
        <f>Code!$M$205</f>
        <v>EF 82</v>
      </c>
      <c r="BX244" s="64" t="s">
        <v>363</v>
      </c>
      <c r="BY244" s="64" t="s">
        <v>239</v>
      </c>
      <c r="BZ244" s="64" t="s">
        <v>240</v>
      </c>
      <c r="CA244" s="64"/>
      <c r="CB244" s="64"/>
      <c r="CC244" s="64"/>
      <c r="CD244" s="64"/>
      <c r="CE244" s="64"/>
      <c r="CF244" s="64"/>
      <c r="CG244" s="64"/>
      <c r="CH244" s="64"/>
      <c r="CI244" s="64"/>
      <c r="CJ244" s="64"/>
      <c r="CK244" s="64"/>
      <c r="CL244" s="64"/>
      <c r="CM244" s="18"/>
      <c r="CN244" s="18"/>
    </row>
    <row r="245" spans="1:92" ht="14.4" x14ac:dyDescent="0.3">
      <c r="A245" s="19" t="s">
        <v>95</v>
      </c>
      <c r="B245" s="31" t="s">
        <v>85</v>
      </c>
      <c r="C245" s="19" t="s">
        <v>71</v>
      </c>
      <c r="D245" s="19">
        <v>6</v>
      </c>
      <c r="E245" s="19">
        <f>VLOOKUP(D245,Lists!$B$3:$C$18,2,FALSE)</f>
        <v>7</v>
      </c>
      <c r="F245" s="19">
        <v>1</v>
      </c>
      <c r="G245" s="19" t="s">
        <v>66</v>
      </c>
      <c r="H245" s="23">
        <v>1600</v>
      </c>
      <c r="I245" s="37">
        <v>0.14016341923318668</v>
      </c>
      <c r="J245" s="36">
        <v>7.1357303575703178E-4</v>
      </c>
      <c r="K245" s="36">
        <f t="shared" si="55"/>
        <v>7.1357303575703178E-4</v>
      </c>
      <c r="L245" s="23">
        <v>3.32</v>
      </c>
      <c r="M245" s="35">
        <v>0.33</v>
      </c>
      <c r="N245" s="35">
        <f t="shared" si="56"/>
        <v>0.33</v>
      </c>
      <c r="O245" s="38">
        <v>9.1170398009925382</v>
      </c>
      <c r="P245" s="38">
        <f t="shared" si="57"/>
        <v>9.1170398009925382</v>
      </c>
      <c r="Q245" s="38">
        <v>1.3361692000000001</v>
      </c>
      <c r="R245" s="38">
        <v>0.96303017419071424</v>
      </c>
      <c r="S245" s="23">
        <v>1.23</v>
      </c>
      <c r="T245" s="23">
        <v>0.87</v>
      </c>
      <c r="U245" s="23">
        <v>10</v>
      </c>
      <c r="V245" s="23">
        <f t="shared" si="58"/>
        <v>10</v>
      </c>
      <c r="W245" s="23">
        <v>78</v>
      </c>
      <c r="X245" s="23">
        <f t="shared" si="59"/>
        <v>78</v>
      </c>
      <c r="Y245" s="23">
        <v>62</v>
      </c>
      <c r="Z245" s="23" t="str">
        <f>Code!$K$204</f>
        <v>EF 86</v>
      </c>
      <c r="AA245" s="23" t="str">
        <f>Code!$K$207</f>
        <v>EF 57</v>
      </c>
      <c r="AB245" s="23" t="str">
        <f>Code!$K$208</f>
        <v>EF 57</v>
      </c>
      <c r="AC245" s="23" t="str">
        <f>Code!$K$205</f>
        <v>EF 57</v>
      </c>
      <c r="AD245" s="23" t="s">
        <v>237</v>
      </c>
      <c r="AE245" s="23" t="s">
        <v>237</v>
      </c>
      <c r="AF245" s="23" t="s">
        <v>237</v>
      </c>
      <c r="AG245" s="39">
        <f t="shared" si="54"/>
        <v>7.1357303575703178E-4</v>
      </c>
      <c r="AH245" s="39">
        <f t="shared" si="60"/>
        <v>7.1357303575703178E-4</v>
      </c>
      <c r="AI245" s="18">
        <f t="shared" si="61"/>
        <v>3.32</v>
      </c>
      <c r="AJ245" s="41">
        <f>Code!$B$23</f>
        <v>0.15</v>
      </c>
      <c r="AK245" s="41">
        <f t="shared" si="62"/>
        <v>0.15</v>
      </c>
      <c r="AL245" s="110">
        <f t="shared" si="63"/>
        <v>9.1170398009925382</v>
      </c>
      <c r="AM245" s="110">
        <f t="shared" si="64"/>
        <v>9.1170398009925382</v>
      </c>
      <c r="AN245" s="110">
        <f t="shared" si="65"/>
        <v>1.3361692000000001</v>
      </c>
      <c r="AO245" s="110">
        <f t="shared" si="66"/>
        <v>0.96303017419071424</v>
      </c>
      <c r="AP245" s="18">
        <f>VLOOKUP(D245,Code!$B$92:$D$107,2,FALSE)</f>
        <v>0.32</v>
      </c>
      <c r="AQ245" s="18">
        <f>VLOOKUP(E245,Code!$B$92:$D$107,3,FALSE)</f>
        <v>0.25</v>
      </c>
      <c r="AR245" s="18">
        <f>Code!$C$132</f>
        <v>14</v>
      </c>
      <c r="AS245" s="18">
        <f t="shared" si="67"/>
        <v>14</v>
      </c>
      <c r="AT245" s="88">
        <f>Code!$C$189</f>
        <v>80</v>
      </c>
      <c r="AU245" s="88">
        <f t="shared" si="68"/>
        <v>80</v>
      </c>
      <c r="AV245" s="88">
        <f>Code!$C$198</f>
        <v>66</v>
      </c>
      <c r="AW245" s="18" t="str">
        <f>Code!$L$204</f>
        <v>EF 95</v>
      </c>
      <c r="AX245" s="64" t="str">
        <f>Code!$L$207</f>
        <v>EF 60</v>
      </c>
      <c r="AY245" s="64" t="str">
        <f>Code!$L$208</f>
        <v>EF 60</v>
      </c>
      <c r="AZ245" s="64" t="str">
        <f>Code!$L$205</f>
        <v>EF 62</v>
      </c>
      <c r="BA245" s="23" t="s">
        <v>237</v>
      </c>
      <c r="BB245" s="23" t="s">
        <v>237</v>
      </c>
      <c r="BC245" s="23" t="s">
        <v>237</v>
      </c>
      <c r="BD245" s="39">
        <f t="shared" si="69"/>
        <v>6.0653708039347702E-4</v>
      </c>
      <c r="BE245" s="39">
        <f t="shared" si="70"/>
        <v>4.9950112502992225E-4</v>
      </c>
      <c r="BF245" s="18">
        <f>Measures!$C$3</f>
        <v>8</v>
      </c>
      <c r="BG245" s="41">
        <f>Measures!$C$4</f>
        <v>0.1</v>
      </c>
      <c r="BH245" s="41">
        <v>0.06</v>
      </c>
      <c r="BI245" s="18">
        <f>VLOOKUP(D245,Measures!$B$6:$C$21,2,FALSE)</f>
        <v>30</v>
      </c>
      <c r="BJ245" s="18">
        <f>Measures!$C$22</f>
        <v>44</v>
      </c>
      <c r="BK245" s="18">
        <f>Measures!$C$23</f>
        <v>19</v>
      </c>
      <c r="BL245" s="18">
        <f>Measures!$C$24</f>
        <v>13</v>
      </c>
      <c r="BM245" s="18">
        <f>Measures!$C$26</f>
        <v>0.32</v>
      </c>
      <c r="BN245" s="18">
        <f>Measures!$D$26</f>
        <v>0.25</v>
      </c>
      <c r="BO245" s="18">
        <f>Measures!$C$27</f>
        <v>14</v>
      </c>
      <c r="BP245" s="18">
        <f>Measures!$C$28</f>
        <v>15</v>
      </c>
      <c r="BQ245" s="88">
        <f>Measures!$C$29</f>
        <v>92</v>
      </c>
      <c r="BR245" s="88">
        <f>Measures!$C$30</f>
        <v>95</v>
      </c>
      <c r="BS245" s="88">
        <f>Measures!$C$31</f>
        <v>70</v>
      </c>
      <c r="BT245" s="64" t="str">
        <f>Code!$M$204</f>
        <v>EF 200</v>
      </c>
      <c r="BU245" s="64" t="str">
        <f>Code!$M$207</f>
        <v>EF 67</v>
      </c>
      <c r="BV245" s="64" t="str">
        <f>Code!$M$208</f>
        <v>EF 70</v>
      </c>
      <c r="BW245" s="64" t="str">
        <f>Code!$M$205</f>
        <v>EF 82</v>
      </c>
      <c r="BX245" s="64" t="s">
        <v>363</v>
      </c>
      <c r="BY245" s="64" t="s">
        <v>239</v>
      </c>
      <c r="BZ245" s="64" t="s">
        <v>240</v>
      </c>
      <c r="CA245" s="64"/>
      <c r="CB245" s="64"/>
      <c r="CC245" s="64"/>
      <c r="CD245" s="64"/>
      <c r="CE245" s="64"/>
      <c r="CF245" s="64"/>
      <c r="CG245" s="64"/>
      <c r="CH245" s="64"/>
      <c r="CI245" s="64"/>
      <c r="CJ245" s="64"/>
      <c r="CK245" s="64"/>
      <c r="CL245" s="64"/>
      <c r="CM245" s="18"/>
      <c r="CN245" s="18"/>
    </row>
    <row r="246" spans="1:92" ht="14.4" x14ac:dyDescent="0.3">
      <c r="A246" s="19" t="s">
        <v>95</v>
      </c>
      <c r="B246" s="31" t="s">
        <v>85</v>
      </c>
      <c r="C246" s="19" t="s">
        <v>71</v>
      </c>
      <c r="D246" s="19">
        <v>6</v>
      </c>
      <c r="E246" s="19">
        <f>VLOOKUP(D246,Lists!$B$3:$C$18,2,FALSE)</f>
        <v>7</v>
      </c>
      <c r="F246" s="19">
        <v>2</v>
      </c>
      <c r="G246" s="19" t="s">
        <v>66</v>
      </c>
      <c r="H246" s="23">
        <v>1990</v>
      </c>
      <c r="I246" s="37">
        <v>0.14016341923318668</v>
      </c>
      <c r="J246" s="36">
        <v>7.1357303575703178E-4</v>
      </c>
      <c r="K246" s="36">
        <f t="shared" si="55"/>
        <v>7.1357303575703178E-4</v>
      </c>
      <c r="L246" s="23">
        <v>3.32</v>
      </c>
      <c r="M246" s="35">
        <v>0.33</v>
      </c>
      <c r="N246" s="35">
        <f t="shared" si="56"/>
        <v>0.33</v>
      </c>
      <c r="O246" s="38">
        <v>9.1170398009925382</v>
      </c>
      <c r="P246" s="38">
        <f t="shared" si="57"/>
        <v>9.1170398009925382</v>
      </c>
      <c r="Q246" s="38">
        <v>1.3361692000000001</v>
      </c>
      <c r="R246" s="38">
        <v>0.96303017419071424</v>
      </c>
      <c r="S246" s="23">
        <v>1.23</v>
      </c>
      <c r="T246" s="23">
        <v>0.87</v>
      </c>
      <c r="U246" s="23">
        <v>10</v>
      </c>
      <c r="V246" s="23">
        <f t="shared" si="58"/>
        <v>10</v>
      </c>
      <c r="W246" s="23">
        <v>78</v>
      </c>
      <c r="X246" s="23">
        <f t="shared" si="59"/>
        <v>78</v>
      </c>
      <c r="Y246" s="23">
        <v>62</v>
      </c>
      <c r="Z246" s="23" t="str">
        <f>Code!$K$204</f>
        <v>EF 86</v>
      </c>
      <c r="AA246" s="23" t="str">
        <f>Code!$K$207</f>
        <v>EF 57</v>
      </c>
      <c r="AB246" s="23" t="str">
        <f>Code!$K$208</f>
        <v>EF 57</v>
      </c>
      <c r="AC246" s="23" t="str">
        <f>Code!$K$205</f>
        <v>EF 57</v>
      </c>
      <c r="AD246" s="23" t="s">
        <v>237</v>
      </c>
      <c r="AE246" s="23" t="s">
        <v>237</v>
      </c>
      <c r="AF246" s="23" t="s">
        <v>237</v>
      </c>
      <c r="AG246" s="39">
        <f t="shared" si="54"/>
        <v>7.1357303575703178E-4</v>
      </c>
      <c r="AH246" s="39">
        <f t="shared" si="60"/>
        <v>7.1357303575703178E-4</v>
      </c>
      <c r="AI246" s="18">
        <f t="shared" si="61"/>
        <v>3.32</v>
      </c>
      <c r="AJ246" s="41">
        <f>Code!$B$23</f>
        <v>0.15</v>
      </c>
      <c r="AK246" s="41">
        <f t="shared" si="62"/>
        <v>0.15</v>
      </c>
      <c r="AL246" s="110">
        <f t="shared" si="63"/>
        <v>9.1170398009925382</v>
      </c>
      <c r="AM246" s="110">
        <f t="shared" si="64"/>
        <v>9.1170398009925382</v>
      </c>
      <c r="AN246" s="110">
        <f t="shared" si="65"/>
        <v>1.3361692000000001</v>
      </c>
      <c r="AO246" s="110">
        <f t="shared" si="66"/>
        <v>0.96303017419071424</v>
      </c>
      <c r="AP246" s="18">
        <f>VLOOKUP(D246,Code!$B$92:$D$107,2,FALSE)</f>
        <v>0.32</v>
      </c>
      <c r="AQ246" s="18">
        <f>VLOOKUP(E246,Code!$B$92:$D$107,3,FALSE)</f>
        <v>0.25</v>
      </c>
      <c r="AR246" s="18">
        <f>Code!$C$132</f>
        <v>14</v>
      </c>
      <c r="AS246" s="18">
        <f t="shared" si="67"/>
        <v>14</v>
      </c>
      <c r="AT246" s="88">
        <f>Code!$C$189</f>
        <v>80</v>
      </c>
      <c r="AU246" s="88">
        <f t="shared" si="68"/>
        <v>80</v>
      </c>
      <c r="AV246" s="88">
        <f>Code!$C$198</f>
        <v>66</v>
      </c>
      <c r="AW246" s="18" t="str">
        <f>Code!$L$204</f>
        <v>EF 95</v>
      </c>
      <c r="AX246" s="64" t="str">
        <f>Code!$L$207</f>
        <v>EF 60</v>
      </c>
      <c r="AY246" s="64" t="str">
        <f>Code!$L$208</f>
        <v>EF 60</v>
      </c>
      <c r="AZ246" s="64" t="str">
        <f>Code!$L$205</f>
        <v>EF 62</v>
      </c>
      <c r="BA246" s="23" t="s">
        <v>237</v>
      </c>
      <c r="BB246" s="23" t="s">
        <v>237</v>
      </c>
      <c r="BC246" s="23" t="s">
        <v>237</v>
      </c>
      <c r="BD246" s="39">
        <f t="shared" si="69"/>
        <v>6.0653708039347702E-4</v>
      </c>
      <c r="BE246" s="39">
        <f t="shared" si="70"/>
        <v>4.9950112502992225E-4</v>
      </c>
      <c r="BF246" s="18">
        <f>Measures!$C$3</f>
        <v>8</v>
      </c>
      <c r="BG246" s="41">
        <f>Measures!$C$4</f>
        <v>0.1</v>
      </c>
      <c r="BH246" s="41">
        <v>0.06</v>
      </c>
      <c r="BI246" s="18">
        <f>VLOOKUP(D246,Measures!$B$6:$C$21,2,FALSE)</f>
        <v>30</v>
      </c>
      <c r="BJ246" s="18">
        <f>Measures!$C$22</f>
        <v>44</v>
      </c>
      <c r="BK246" s="18">
        <f>Measures!$C$23</f>
        <v>19</v>
      </c>
      <c r="BL246" s="18">
        <f>Measures!$C$24</f>
        <v>13</v>
      </c>
      <c r="BM246" s="18">
        <f>Measures!$C$26</f>
        <v>0.32</v>
      </c>
      <c r="BN246" s="18">
        <f>Measures!$D$26</f>
        <v>0.25</v>
      </c>
      <c r="BO246" s="18">
        <f>Measures!$C$27</f>
        <v>14</v>
      </c>
      <c r="BP246" s="18">
        <f>Measures!$C$28</f>
        <v>15</v>
      </c>
      <c r="BQ246" s="88">
        <f>Measures!$C$29</f>
        <v>92</v>
      </c>
      <c r="BR246" s="88">
        <f>Measures!$C$30</f>
        <v>95</v>
      </c>
      <c r="BS246" s="88">
        <f>Measures!$C$31</f>
        <v>70</v>
      </c>
      <c r="BT246" s="64" t="str">
        <f>Code!$M$204</f>
        <v>EF 200</v>
      </c>
      <c r="BU246" s="64" t="str">
        <f>Code!$M$207</f>
        <v>EF 67</v>
      </c>
      <c r="BV246" s="64" t="str">
        <f>Code!$M$208</f>
        <v>EF 70</v>
      </c>
      <c r="BW246" s="64" t="str">
        <f>Code!$M$205</f>
        <v>EF 82</v>
      </c>
      <c r="BX246" s="64" t="s">
        <v>363</v>
      </c>
      <c r="BY246" s="64" t="s">
        <v>239</v>
      </c>
      <c r="BZ246" s="64" t="s">
        <v>240</v>
      </c>
      <c r="CA246" s="64"/>
      <c r="CB246" s="64"/>
      <c r="CC246" s="64"/>
      <c r="CD246" s="64"/>
      <c r="CE246" s="64"/>
      <c r="CF246" s="64"/>
      <c r="CG246" s="64"/>
      <c r="CH246" s="64"/>
      <c r="CI246" s="64"/>
      <c r="CJ246" s="64"/>
      <c r="CK246" s="64"/>
      <c r="CL246" s="64"/>
      <c r="CM246" s="18"/>
      <c r="CN246" s="18"/>
    </row>
    <row r="247" spans="1:92" ht="14.4" x14ac:dyDescent="0.3">
      <c r="A247" s="19" t="s">
        <v>22</v>
      </c>
      <c r="B247" s="31" t="s">
        <v>85</v>
      </c>
      <c r="C247" s="19" t="s">
        <v>71</v>
      </c>
      <c r="D247" s="19">
        <v>6</v>
      </c>
      <c r="E247" s="19">
        <f>VLOOKUP(D247,Lists!$B$3:$C$18,2,FALSE)</f>
        <v>7</v>
      </c>
      <c r="F247" s="19">
        <v>1</v>
      </c>
      <c r="G247" s="19" t="s">
        <v>66</v>
      </c>
      <c r="H247" s="23">
        <v>1600</v>
      </c>
      <c r="I247" s="37">
        <v>0.14016341923318668</v>
      </c>
      <c r="J247" s="36">
        <v>7.1357303575703178E-4</v>
      </c>
      <c r="K247" s="36">
        <f t="shared" si="55"/>
        <v>7.1357303575703178E-4</v>
      </c>
      <c r="L247" s="23">
        <v>3.32</v>
      </c>
      <c r="M247" s="35">
        <v>0.33</v>
      </c>
      <c r="N247" s="35">
        <f t="shared" si="56"/>
        <v>0.33</v>
      </c>
      <c r="O247" s="38">
        <v>9.1170398009925382</v>
      </c>
      <c r="P247" s="38">
        <f t="shared" si="57"/>
        <v>9.1170398009925382</v>
      </c>
      <c r="Q247" s="38">
        <v>1.3361692000000001</v>
      </c>
      <c r="R247" s="38">
        <v>0.96303017419071424</v>
      </c>
      <c r="S247" s="23">
        <v>1.23</v>
      </c>
      <c r="T247" s="23">
        <v>0.87</v>
      </c>
      <c r="U247" s="23">
        <v>10</v>
      </c>
      <c r="V247" s="23">
        <f t="shared" si="58"/>
        <v>10</v>
      </c>
      <c r="W247" s="23">
        <v>78</v>
      </c>
      <c r="X247" s="23">
        <f t="shared" si="59"/>
        <v>78</v>
      </c>
      <c r="Y247" s="23">
        <v>62</v>
      </c>
      <c r="Z247" s="23" t="str">
        <f>Code!$K$204</f>
        <v>EF 86</v>
      </c>
      <c r="AA247" s="23" t="str">
        <f>Code!$K$207</f>
        <v>EF 57</v>
      </c>
      <c r="AB247" s="23" t="str">
        <f>Code!$K$208</f>
        <v>EF 57</v>
      </c>
      <c r="AC247" s="23" t="str">
        <f>Code!$K$205</f>
        <v>EF 57</v>
      </c>
      <c r="AD247" s="23" t="s">
        <v>237</v>
      </c>
      <c r="AE247" s="23" t="s">
        <v>237</v>
      </c>
      <c r="AF247" s="23" t="s">
        <v>237</v>
      </c>
      <c r="AG247" s="39">
        <f t="shared" si="54"/>
        <v>7.1357303575703178E-4</v>
      </c>
      <c r="AH247" s="39">
        <f t="shared" si="60"/>
        <v>7.1357303575703178E-4</v>
      </c>
      <c r="AI247" s="18">
        <f t="shared" si="61"/>
        <v>3.32</v>
      </c>
      <c r="AJ247" s="41">
        <f>Code!$B$23</f>
        <v>0.15</v>
      </c>
      <c r="AK247" s="41">
        <f t="shared" si="62"/>
        <v>0.15</v>
      </c>
      <c r="AL247" s="110">
        <f t="shared" si="63"/>
        <v>9.1170398009925382</v>
      </c>
      <c r="AM247" s="110">
        <f t="shared" si="64"/>
        <v>9.1170398009925382</v>
      </c>
      <c r="AN247" s="110">
        <f t="shared" si="65"/>
        <v>1.3361692000000001</v>
      </c>
      <c r="AO247" s="110">
        <f t="shared" si="66"/>
        <v>0.96303017419071424</v>
      </c>
      <c r="AP247" s="18">
        <f>VLOOKUP(D247,Code!$B$92:$D$107,2,FALSE)</f>
        <v>0.32</v>
      </c>
      <c r="AQ247" s="18">
        <f>VLOOKUP(E247,Code!$B$92:$D$107,3,FALSE)</f>
        <v>0.25</v>
      </c>
      <c r="AR247" s="18">
        <f>Code!$C$132</f>
        <v>14</v>
      </c>
      <c r="AS247" s="18">
        <f t="shared" si="67"/>
        <v>14</v>
      </c>
      <c r="AT247" s="88">
        <f>Code!$C$189</f>
        <v>80</v>
      </c>
      <c r="AU247" s="88">
        <f t="shared" si="68"/>
        <v>80</v>
      </c>
      <c r="AV247" s="88">
        <f>Code!$C$198</f>
        <v>66</v>
      </c>
      <c r="AW247" s="18" t="str">
        <f>Code!$L$204</f>
        <v>EF 95</v>
      </c>
      <c r="AX247" s="64" t="str">
        <f>Code!$L$207</f>
        <v>EF 60</v>
      </c>
      <c r="AY247" s="64" t="str">
        <f>Code!$L$208</f>
        <v>EF 60</v>
      </c>
      <c r="AZ247" s="64" t="str">
        <f>Code!$L$205</f>
        <v>EF 62</v>
      </c>
      <c r="BA247" s="23" t="s">
        <v>237</v>
      </c>
      <c r="BB247" s="23" t="s">
        <v>237</v>
      </c>
      <c r="BC247" s="23" t="s">
        <v>237</v>
      </c>
      <c r="BD247" s="39">
        <f t="shared" si="69"/>
        <v>6.0653708039347702E-4</v>
      </c>
      <c r="BE247" s="39">
        <f t="shared" si="70"/>
        <v>4.9950112502992225E-4</v>
      </c>
      <c r="BF247" s="18">
        <f>Measures!$C$3</f>
        <v>8</v>
      </c>
      <c r="BG247" s="41">
        <f>Measures!$C$4</f>
        <v>0.1</v>
      </c>
      <c r="BH247" s="41">
        <v>0.06</v>
      </c>
      <c r="BI247" s="18">
        <f>VLOOKUP(D247,Measures!$B$6:$C$21,2,FALSE)</f>
        <v>30</v>
      </c>
      <c r="BJ247" s="18">
        <f>Measures!$C$22</f>
        <v>44</v>
      </c>
      <c r="BK247" s="18">
        <f>Measures!$C$23</f>
        <v>19</v>
      </c>
      <c r="BL247" s="18">
        <f>Measures!$C$24</f>
        <v>13</v>
      </c>
      <c r="BM247" s="18">
        <f>Measures!$C$26</f>
        <v>0.32</v>
      </c>
      <c r="BN247" s="18">
        <f>Measures!$D$26</f>
        <v>0.25</v>
      </c>
      <c r="BO247" s="18">
        <f>Measures!$C$27</f>
        <v>14</v>
      </c>
      <c r="BP247" s="18">
        <f>Measures!$C$28</f>
        <v>15</v>
      </c>
      <c r="BQ247" s="88">
        <f>Measures!$C$29</f>
        <v>92</v>
      </c>
      <c r="BR247" s="88">
        <f>Measures!$C$30</f>
        <v>95</v>
      </c>
      <c r="BS247" s="88">
        <f>Measures!$C$31</f>
        <v>70</v>
      </c>
      <c r="BT247" s="64" t="str">
        <f>Code!$M$204</f>
        <v>EF 200</v>
      </c>
      <c r="BU247" s="64" t="str">
        <f>Code!$M$207</f>
        <v>EF 67</v>
      </c>
      <c r="BV247" s="64" t="str">
        <f>Code!$M$208</f>
        <v>EF 70</v>
      </c>
      <c r="BW247" s="64" t="str">
        <f>Code!$M$205</f>
        <v>EF 82</v>
      </c>
      <c r="BX247" s="64" t="s">
        <v>363</v>
      </c>
      <c r="BY247" s="64" t="s">
        <v>239</v>
      </c>
      <c r="BZ247" s="64" t="s">
        <v>240</v>
      </c>
      <c r="CA247" s="64"/>
      <c r="CB247" s="64"/>
      <c r="CC247" s="64"/>
      <c r="CD247" s="64"/>
      <c r="CE247" s="64"/>
      <c r="CF247" s="64"/>
      <c r="CG247" s="64"/>
      <c r="CH247" s="64"/>
      <c r="CI247" s="64"/>
      <c r="CJ247" s="64"/>
      <c r="CK247" s="64"/>
      <c r="CL247" s="64"/>
      <c r="CM247" s="18"/>
      <c r="CN247" s="18"/>
    </row>
    <row r="248" spans="1:92" ht="14.4" x14ac:dyDescent="0.3">
      <c r="A248" s="19" t="s">
        <v>22</v>
      </c>
      <c r="B248" s="31" t="s">
        <v>85</v>
      </c>
      <c r="C248" s="19" t="s">
        <v>71</v>
      </c>
      <c r="D248" s="19">
        <v>6</v>
      </c>
      <c r="E248" s="19">
        <f>VLOOKUP(D248,Lists!$B$3:$C$18,2,FALSE)</f>
        <v>7</v>
      </c>
      <c r="F248" s="19">
        <v>2</v>
      </c>
      <c r="G248" s="19" t="s">
        <v>66</v>
      </c>
      <c r="H248" s="23">
        <v>1990</v>
      </c>
      <c r="I248" s="37">
        <v>0.14016341923318668</v>
      </c>
      <c r="J248" s="36">
        <v>7.1357303575703178E-4</v>
      </c>
      <c r="K248" s="36">
        <f t="shared" si="55"/>
        <v>7.1357303575703178E-4</v>
      </c>
      <c r="L248" s="23">
        <v>3.32</v>
      </c>
      <c r="M248" s="35">
        <v>0.33</v>
      </c>
      <c r="N248" s="35">
        <f t="shared" si="56"/>
        <v>0.33</v>
      </c>
      <c r="O248" s="38">
        <v>9.1170398009925382</v>
      </c>
      <c r="P248" s="38">
        <f t="shared" si="57"/>
        <v>9.1170398009925382</v>
      </c>
      <c r="Q248" s="38">
        <v>1.3361692000000001</v>
      </c>
      <c r="R248" s="38">
        <v>0.96303017419071424</v>
      </c>
      <c r="S248" s="23">
        <v>1.23</v>
      </c>
      <c r="T248" s="23">
        <v>0.87</v>
      </c>
      <c r="U248" s="23">
        <v>10</v>
      </c>
      <c r="V248" s="23">
        <f t="shared" si="58"/>
        <v>10</v>
      </c>
      <c r="W248" s="23">
        <v>78</v>
      </c>
      <c r="X248" s="23">
        <f t="shared" si="59"/>
        <v>78</v>
      </c>
      <c r="Y248" s="23">
        <v>62</v>
      </c>
      <c r="Z248" s="23" t="str">
        <f>Code!$K$204</f>
        <v>EF 86</v>
      </c>
      <c r="AA248" s="23" t="str">
        <f>Code!$K$207</f>
        <v>EF 57</v>
      </c>
      <c r="AB248" s="23" t="str">
        <f>Code!$K$208</f>
        <v>EF 57</v>
      </c>
      <c r="AC248" s="23" t="str">
        <f>Code!$K$205</f>
        <v>EF 57</v>
      </c>
      <c r="AD248" s="23" t="s">
        <v>237</v>
      </c>
      <c r="AE248" s="23" t="s">
        <v>237</v>
      </c>
      <c r="AF248" s="23" t="s">
        <v>237</v>
      </c>
      <c r="AG248" s="39">
        <f t="shared" si="54"/>
        <v>7.1357303575703178E-4</v>
      </c>
      <c r="AH248" s="39">
        <f t="shared" si="60"/>
        <v>7.1357303575703178E-4</v>
      </c>
      <c r="AI248" s="18">
        <f t="shared" si="61"/>
        <v>3.32</v>
      </c>
      <c r="AJ248" s="41">
        <f>Code!$B$23</f>
        <v>0.15</v>
      </c>
      <c r="AK248" s="41">
        <f t="shared" si="62"/>
        <v>0.15</v>
      </c>
      <c r="AL248" s="110">
        <f t="shared" si="63"/>
        <v>9.1170398009925382</v>
      </c>
      <c r="AM248" s="110">
        <f t="shared" si="64"/>
        <v>9.1170398009925382</v>
      </c>
      <c r="AN248" s="110">
        <f t="shared" si="65"/>
        <v>1.3361692000000001</v>
      </c>
      <c r="AO248" s="110">
        <f t="shared" si="66"/>
        <v>0.96303017419071424</v>
      </c>
      <c r="AP248" s="18">
        <f>VLOOKUP(D248,Code!$B$92:$D$107,2,FALSE)</f>
        <v>0.32</v>
      </c>
      <c r="AQ248" s="18">
        <f>VLOOKUP(E248,Code!$B$92:$D$107,3,FALSE)</f>
        <v>0.25</v>
      </c>
      <c r="AR248" s="18">
        <f>Code!$C$132</f>
        <v>14</v>
      </c>
      <c r="AS248" s="18">
        <f t="shared" si="67"/>
        <v>14</v>
      </c>
      <c r="AT248" s="88">
        <f>Code!$C$189</f>
        <v>80</v>
      </c>
      <c r="AU248" s="88">
        <f t="shared" si="68"/>
        <v>80</v>
      </c>
      <c r="AV248" s="88">
        <f>Code!$C$198</f>
        <v>66</v>
      </c>
      <c r="AW248" s="18" t="str">
        <f>Code!$L$204</f>
        <v>EF 95</v>
      </c>
      <c r="AX248" s="64" t="str">
        <f>Code!$L$207</f>
        <v>EF 60</v>
      </c>
      <c r="AY248" s="64" t="str">
        <f>Code!$L$208</f>
        <v>EF 60</v>
      </c>
      <c r="AZ248" s="64" t="str">
        <f>Code!$L$205</f>
        <v>EF 62</v>
      </c>
      <c r="BA248" s="23" t="s">
        <v>237</v>
      </c>
      <c r="BB248" s="23" t="s">
        <v>237</v>
      </c>
      <c r="BC248" s="23" t="s">
        <v>237</v>
      </c>
      <c r="BD248" s="39">
        <f t="shared" si="69"/>
        <v>6.0653708039347702E-4</v>
      </c>
      <c r="BE248" s="39">
        <f t="shared" si="70"/>
        <v>4.9950112502992225E-4</v>
      </c>
      <c r="BF248" s="18">
        <f>Measures!$C$3</f>
        <v>8</v>
      </c>
      <c r="BG248" s="41">
        <f>Measures!$C$4</f>
        <v>0.1</v>
      </c>
      <c r="BH248" s="41">
        <v>0.06</v>
      </c>
      <c r="BI248" s="18">
        <f>VLOOKUP(D248,Measures!$B$6:$C$21,2,FALSE)</f>
        <v>30</v>
      </c>
      <c r="BJ248" s="18">
        <f>Measures!$C$22</f>
        <v>44</v>
      </c>
      <c r="BK248" s="18">
        <f>Measures!$C$23</f>
        <v>19</v>
      </c>
      <c r="BL248" s="18">
        <f>Measures!$C$24</f>
        <v>13</v>
      </c>
      <c r="BM248" s="18">
        <f>Measures!$C$26</f>
        <v>0.32</v>
      </c>
      <c r="BN248" s="18">
        <f>Measures!$D$26</f>
        <v>0.25</v>
      </c>
      <c r="BO248" s="18">
        <f>Measures!$C$27</f>
        <v>14</v>
      </c>
      <c r="BP248" s="18">
        <f>Measures!$C$28</f>
        <v>15</v>
      </c>
      <c r="BQ248" s="88">
        <f>Measures!$C$29</f>
        <v>92</v>
      </c>
      <c r="BR248" s="88">
        <f>Measures!$C$30</f>
        <v>95</v>
      </c>
      <c r="BS248" s="88">
        <f>Measures!$C$31</f>
        <v>70</v>
      </c>
      <c r="BT248" s="64" t="str">
        <f>Code!$M$204</f>
        <v>EF 200</v>
      </c>
      <c r="BU248" s="64" t="str">
        <f>Code!$M$207</f>
        <v>EF 67</v>
      </c>
      <c r="BV248" s="64" t="str">
        <f>Code!$M$208</f>
        <v>EF 70</v>
      </c>
      <c r="BW248" s="64" t="str">
        <f>Code!$M$205</f>
        <v>EF 82</v>
      </c>
      <c r="BX248" s="64" t="s">
        <v>363</v>
      </c>
      <c r="BY248" s="64" t="s">
        <v>239</v>
      </c>
      <c r="BZ248" s="64" t="s">
        <v>240</v>
      </c>
      <c r="CA248" s="64"/>
      <c r="CB248" s="64"/>
      <c r="CC248" s="64"/>
      <c r="CD248" s="64"/>
      <c r="CE248" s="64"/>
      <c r="CF248" s="64"/>
      <c r="CG248" s="64"/>
      <c r="CH248" s="64"/>
      <c r="CI248" s="64"/>
      <c r="CJ248" s="64"/>
      <c r="CK248" s="64"/>
      <c r="CL248" s="64"/>
      <c r="CM248" s="18"/>
      <c r="CN248" s="18"/>
    </row>
    <row r="249" spans="1:92" ht="14.4" x14ac:dyDescent="0.3">
      <c r="A249" s="19" t="s">
        <v>95</v>
      </c>
      <c r="B249" s="31" t="s">
        <v>85</v>
      </c>
      <c r="C249" s="19" t="s">
        <v>87</v>
      </c>
      <c r="D249" s="19">
        <v>6</v>
      </c>
      <c r="E249" s="19">
        <f>VLOOKUP(D249,Lists!$B$3:$C$18,2,FALSE)</f>
        <v>7</v>
      </c>
      <c r="F249" s="19">
        <v>1</v>
      </c>
      <c r="G249" s="19" t="s">
        <v>66</v>
      </c>
      <c r="H249" s="23">
        <v>1600</v>
      </c>
      <c r="I249" s="37">
        <v>0.14016341923318668</v>
      </c>
      <c r="J249" s="36">
        <v>7.1357303575703178E-4</v>
      </c>
      <c r="K249" s="36">
        <f t="shared" si="55"/>
        <v>7.1357303575703178E-4</v>
      </c>
      <c r="L249" s="23">
        <v>3.32</v>
      </c>
      <c r="M249" s="35">
        <v>0.33</v>
      </c>
      <c r="N249" s="35">
        <f t="shared" si="56"/>
        <v>0.33</v>
      </c>
      <c r="O249" s="38">
        <v>9.1170398009925382</v>
      </c>
      <c r="P249" s="38">
        <f t="shared" si="57"/>
        <v>9.1170398009925382</v>
      </c>
      <c r="Q249" s="38">
        <v>1.3361692000000001</v>
      </c>
      <c r="R249" s="38">
        <v>0.96303017419071424</v>
      </c>
      <c r="S249" s="23">
        <v>1.23</v>
      </c>
      <c r="T249" s="23">
        <v>0.87</v>
      </c>
      <c r="U249" s="23">
        <v>10</v>
      </c>
      <c r="V249" s="23">
        <f t="shared" si="58"/>
        <v>10</v>
      </c>
      <c r="W249" s="23">
        <v>78</v>
      </c>
      <c r="X249" s="23">
        <f t="shared" si="59"/>
        <v>78</v>
      </c>
      <c r="Y249" s="23">
        <v>62</v>
      </c>
      <c r="Z249" s="23" t="str">
        <f>Code!$K$204</f>
        <v>EF 86</v>
      </c>
      <c r="AA249" s="23" t="str">
        <f>Code!$K$207</f>
        <v>EF 57</v>
      </c>
      <c r="AB249" s="23" t="str">
        <f>Code!$K$208</f>
        <v>EF 57</v>
      </c>
      <c r="AC249" s="23" t="str">
        <f>Code!$K$205</f>
        <v>EF 57</v>
      </c>
      <c r="AD249" s="23" t="s">
        <v>237</v>
      </c>
      <c r="AE249" s="23" t="s">
        <v>237</v>
      </c>
      <c r="AF249" s="23" t="s">
        <v>237</v>
      </c>
      <c r="AG249" s="39">
        <f t="shared" si="54"/>
        <v>7.1357303575703178E-4</v>
      </c>
      <c r="AH249" s="39">
        <f t="shared" si="60"/>
        <v>7.1357303575703178E-4</v>
      </c>
      <c r="AI249" s="18">
        <f t="shared" si="61"/>
        <v>3.32</v>
      </c>
      <c r="AJ249" s="41">
        <f>Code!$B$23</f>
        <v>0.15</v>
      </c>
      <c r="AK249" s="41">
        <f t="shared" si="62"/>
        <v>0.15</v>
      </c>
      <c r="AL249" s="110">
        <f t="shared" si="63"/>
        <v>9.1170398009925382</v>
      </c>
      <c r="AM249" s="110">
        <f t="shared" si="64"/>
        <v>9.1170398009925382</v>
      </c>
      <c r="AN249" s="110">
        <f t="shared" si="65"/>
        <v>1.3361692000000001</v>
      </c>
      <c r="AO249" s="110">
        <f t="shared" si="66"/>
        <v>0.96303017419071424</v>
      </c>
      <c r="AP249" s="18">
        <f>VLOOKUP(D249,Code!$B$92:$D$107,2,FALSE)</f>
        <v>0.32</v>
      </c>
      <c r="AQ249" s="18">
        <f>VLOOKUP(E249,Code!$B$92:$D$107,3,FALSE)</f>
        <v>0.25</v>
      </c>
      <c r="AR249" s="18">
        <f>Code!$C$132</f>
        <v>14</v>
      </c>
      <c r="AS249" s="18">
        <f t="shared" si="67"/>
        <v>14</v>
      </c>
      <c r="AT249" s="88">
        <f>Code!$C$189</f>
        <v>80</v>
      </c>
      <c r="AU249" s="88">
        <f t="shared" si="68"/>
        <v>80</v>
      </c>
      <c r="AV249" s="88">
        <f>Code!$C$198</f>
        <v>66</v>
      </c>
      <c r="AW249" s="18" t="str">
        <f>Code!$L$204</f>
        <v>EF 95</v>
      </c>
      <c r="AX249" s="64" t="str">
        <f>Code!$L$207</f>
        <v>EF 60</v>
      </c>
      <c r="AY249" s="64" t="str">
        <f>Code!$L$208</f>
        <v>EF 60</v>
      </c>
      <c r="AZ249" s="64" t="str">
        <f>Code!$L$205</f>
        <v>EF 62</v>
      </c>
      <c r="BA249" s="23" t="s">
        <v>237</v>
      </c>
      <c r="BB249" s="23" t="s">
        <v>237</v>
      </c>
      <c r="BC249" s="23" t="s">
        <v>237</v>
      </c>
      <c r="BD249" s="39">
        <f t="shared" si="69"/>
        <v>6.0653708039347702E-4</v>
      </c>
      <c r="BE249" s="39">
        <f t="shared" si="70"/>
        <v>4.9950112502992225E-4</v>
      </c>
      <c r="BF249" s="18">
        <f>Measures!$C$3</f>
        <v>8</v>
      </c>
      <c r="BG249" s="41">
        <f>Measures!$C$4</f>
        <v>0.1</v>
      </c>
      <c r="BH249" s="41">
        <v>0.06</v>
      </c>
      <c r="BI249" s="18">
        <f>VLOOKUP(D249,Measures!$B$6:$C$21,2,FALSE)</f>
        <v>30</v>
      </c>
      <c r="BJ249" s="18">
        <f>Measures!$C$22</f>
        <v>44</v>
      </c>
      <c r="BK249" s="18">
        <f>Measures!$C$23</f>
        <v>19</v>
      </c>
      <c r="BL249" s="18">
        <f>Measures!$C$24</f>
        <v>13</v>
      </c>
      <c r="BM249" s="18">
        <f>Measures!$C$26</f>
        <v>0.32</v>
      </c>
      <c r="BN249" s="18">
        <f>Measures!$D$26</f>
        <v>0.25</v>
      </c>
      <c r="BO249" s="18">
        <f>Measures!$C$27</f>
        <v>14</v>
      </c>
      <c r="BP249" s="18">
        <f>Measures!$C$28</f>
        <v>15</v>
      </c>
      <c r="BQ249" s="88">
        <f>Measures!$C$29</f>
        <v>92</v>
      </c>
      <c r="BR249" s="88">
        <f>Measures!$C$30</f>
        <v>95</v>
      </c>
      <c r="BS249" s="88">
        <f>Measures!$C$31</f>
        <v>70</v>
      </c>
      <c r="BT249" s="64" t="str">
        <f>Code!$M$204</f>
        <v>EF 200</v>
      </c>
      <c r="BU249" s="64" t="str">
        <f>Code!$M$207</f>
        <v>EF 67</v>
      </c>
      <c r="BV249" s="64" t="str">
        <f>Code!$M$208</f>
        <v>EF 70</v>
      </c>
      <c r="BW249" s="64" t="str">
        <f>Code!$M$205</f>
        <v>EF 82</v>
      </c>
      <c r="BX249" s="64" t="s">
        <v>363</v>
      </c>
      <c r="BY249" s="64" t="s">
        <v>239</v>
      </c>
      <c r="BZ249" s="64" t="s">
        <v>240</v>
      </c>
      <c r="CA249" s="64"/>
      <c r="CB249" s="64"/>
      <c r="CC249" s="64"/>
      <c r="CD249" s="64"/>
      <c r="CE249" s="64"/>
      <c r="CF249" s="64"/>
      <c r="CG249" s="64"/>
      <c r="CH249" s="64"/>
      <c r="CI249" s="64"/>
      <c r="CJ249" s="64"/>
      <c r="CK249" s="64"/>
      <c r="CL249" s="64"/>
      <c r="CM249" s="18"/>
      <c r="CN249" s="18"/>
    </row>
    <row r="250" spans="1:92" ht="14.4" x14ac:dyDescent="0.3">
      <c r="A250" s="19" t="s">
        <v>95</v>
      </c>
      <c r="B250" s="31" t="s">
        <v>85</v>
      </c>
      <c r="C250" s="19" t="s">
        <v>87</v>
      </c>
      <c r="D250" s="19">
        <v>6</v>
      </c>
      <c r="E250" s="19">
        <f>VLOOKUP(D250,Lists!$B$3:$C$18,2,FALSE)</f>
        <v>7</v>
      </c>
      <c r="F250" s="19">
        <v>2</v>
      </c>
      <c r="G250" s="19" t="s">
        <v>66</v>
      </c>
      <c r="H250" s="23">
        <v>1990</v>
      </c>
      <c r="I250" s="37">
        <v>0.14016341923318668</v>
      </c>
      <c r="J250" s="36">
        <v>7.1357303575703178E-4</v>
      </c>
      <c r="K250" s="36">
        <f t="shared" si="55"/>
        <v>7.1357303575703178E-4</v>
      </c>
      <c r="L250" s="23">
        <v>3.32</v>
      </c>
      <c r="M250" s="35">
        <v>0.33</v>
      </c>
      <c r="N250" s="35">
        <f t="shared" si="56"/>
        <v>0.33</v>
      </c>
      <c r="O250" s="38">
        <v>9.1170398009925382</v>
      </c>
      <c r="P250" s="38">
        <f t="shared" si="57"/>
        <v>9.1170398009925382</v>
      </c>
      <c r="Q250" s="38">
        <v>1.3361692000000001</v>
      </c>
      <c r="R250" s="38">
        <v>0.96303017419071424</v>
      </c>
      <c r="S250" s="23">
        <v>1.23</v>
      </c>
      <c r="T250" s="23">
        <v>0.87</v>
      </c>
      <c r="U250" s="23">
        <v>10</v>
      </c>
      <c r="V250" s="23">
        <f t="shared" si="58"/>
        <v>10</v>
      </c>
      <c r="W250" s="23">
        <v>78</v>
      </c>
      <c r="X250" s="23">
        <f t="shared" si="59"/>
        <v>78</v>
      </c>
      <c r="Y250" s="23">
        <v>62</v>
      </c>
      <c r="Z250" s="23" t="str">
        <f>Code!$K$204</f>
        <v>EF 86</v>
      </c>
      <c r="AA250" s="23" t="str">
        <f>Code!$K$207</f>
        <v>EF 57</v>
      </c>
      <c r="AB250" s="23" t="str">
        <f>Code!$K$208</f>
        <v>EF 57</v>
      </c>
      <c r="AC250" s="23" t="str">
        <f>Code!$K$205</f>
        <v>EF 57</v>
      </c>
      <c r="AD250" s="23" t="s">
        <v>237</v>
      </c>
      <c r="AE250" s="23" t="s">
        <v>237</v>
      </c>
      <c r="AF250" s="23" t="s">
        <v>237</v>
      </c>
      <c r="AG250" s="39">
        <f t="shared" si="54"/>
        <v>7.1357303575703178E-4</v>
      </c>
      <c r="AH250" s="39">
        <f t="shared" si="60"/>
        <v>7.1357303575703178E-4</v>
      </c>
      <c r="AI250" s="18">
        <f t="shared" si="61"/>
        <v>3.32</v>
      </c>
      <c r="AJ250" s="41">
        <f>Code!$B$23</f>
        <v>0.15</v>
      </c>
      <c r="AK250" s="41">
        <f t="shared" si="62"/>
        <v>0.15</v>
      </c>
      <c r="AL250" s="110">
        <f t="shared" si="63"/>
        <v>9.1170398009925382</v>
      </c>
      <c r="AM250" s="110">
        <f t="shared" si="64"/>
        <v>9.1170398009925382</v>
      </c>
      <c r="AN250" s="110">
        <f t="shared" si="65"/>
        <v>1.3361692000000001</v>
      </c>
      <c r="AO250" s="110">
        <f t="shared" si="66"/>
        <v>0.96303017419071424</v>
      </c>
      <c r="AP250" s="18">
        <f>VLOOKUP(D250,Code!$B$92:$D$107,2,FALSE)</f>
        <v>0.32</v>
      </c>
      <c r="AQ250" s="18">
        <f>VLOOKUP(E250,Code!$B$92:$D$107,3,FALSE)</f>
        <v>0.25</v>
      </c>
      <c r="AR250" s="18">
        <f>Code!$C$132</f>
        <v>14</v>
      </c>
      <c r="AS250" s="18">
        <f t="shared" si="67"/>
        <v>14</v>
      </c>
      <c r="AT250" s="88">
        <f>Code!$C$189</f>
        <v>80</v>
      </c>
      <c r="AU250" s="88">
        <f t="shared" si="68"/>
        <v>80</v>
      </c>
      <c r="AV250" s="88">
        <f>Code!$C$198</f>
        <v>66</v>
      </c>
      <c r="AW250" s="18" t="str">
        <f>Code!$L$204</f>
        <v>EF 95</v>
      </c>
      <c r="AX250" s="64" t="str">
        <f>Code!$L$207</f>
        <v>EF 60</v>
      </c>
      <c r="AY250" s="64" t="str">
        <f>Code!$L$208</f>
        <v>EF 60</v>
      </c>
      <c r="AZ250" s="64" t="str">
        <f>Code!$L$205</f>
        <v>EF 62</v>
      </c>
      <c r="BA250" s="23" t="s">
        <v>237</v>
      </c>
      <c r="BB250" s="23" t="s">
        <v>237</v>
      </c>
      <c r="BC250" s="23" t="s">
        <v>237</v>
      </c>
      <c r="BD250" s="39">
        <f t="shared" si="69"/>
        <v>6.0653708039347702E-4</v>
      </c>
      <c r="BE250" s="39">
        <f t="shared" si="70"/>
        <v>4.9950112502992225E-4</v>
      </c>
      <c r="BF250" s="18">
        <f>Measures!$C$3</f>
        <v>8</v>
      </c>
      <c r="BG250" s="41">
        <f>Measures!$C$4</f>
        <v>0.1</v>
      </c>
      <c r="BH250" s="41">
        <v>0.06</v>
      </c>
      <c r="BI250" s="18">
        <f>VLOOKUP(D250,Measures!$B$6:$C$21,2,FALSE)</f>
        <v>30</v>
      </c>
      <c r="BJ250" s="18">
        <f>Measures!$C$22</f>
        <v>44</v>
      </c>
      <c r="BK250" s="18">
        <f>Measures!$C$23</f>
        <v>19</v>
      </c>
      <c r="BL250" s="18">
        <f>Measures!$C$24</f>
        <v>13</v>
      </c>
      <c r="BM250" s="18">
        <f>Measures!$C$26</f>
        <v>0.32</v>
      </c>
      <c r="BN250" s="18">
        <f>Measures!$D$26</f>
        <v>0.25</v>
      </c>
      <c r="BO250" s="18">
        <f>Measures!$C$27</f>
        <v>14</v>
      </c>
      <c r="BP250" s="18">
        <f>Measures!$C$28</f>
        <v>15</v>
      </c>
      <c r="BQ250" s="88">
        <f>Measures!$C$29</f>
        <v>92</v>
      </c>
      <c r="BR250" s="88">
        <f>Measures!$C$30</f>
        <v>95</v>
      </c>
      <c r="BS250" s="88">
        <f>Measures!$C$31</f>
        <v>70</v>
      </c>
      <c r="BT250" s="64" t="str">
        <f>Code!$M$204</f>
        <v>EF 200</v>
      </c>
      <c r="BU250" s="64" t="str">
        <f>Code!$M$207</f>
        <v>EF 67</v>
      </c>
      <c r="BV250" s="64" t="str">
        <f>Code!$M$208</f>
        <v>EF 70</v>
      </c>
      <c r="BW250" s="64" t="str">
        <f>Code!$M$205</f>
        <v>EF 82</v>
      </c>
      <c r="BX250" s="64" t="s">
        <v>363</v>
      </c>
      <c r="BY250" s="64" t="s">
        <v>239</v>
      </c>
      <c r="BZ250" s="64" t="s">
        <v>240</v>
      </c>
      <c r="CA250" s="64"/>
      <c r="CB250" s="64"/>
      <c r="CC250" s="64"/>
      <c r="CD250" s="64"/>
      <c r="CE250" s="64"/>
      <c r="CF250" s="64"/>
      <c r="CG250" s="64"/>
      <c r="CH250" s="64"/>
      <c r="CI250" s="64"/>
      <c r="CJ250" s="64"/>
      <c r="CK250" s="64"/>
      <c r="CL250" s="64"/>
      <c r="CM250" s="18"/>
      <c r="CN250" s="18"/>
    </row>
    <row r="251" spans="1:92" ht="14.4" x14ac:dyDescent="0.3">
      <c r="A251" s="19" t="s">
        <v>22</v>
      </c>
      <c r="B251" s="31" t="s">
        <v>85</v>
      </c>
      <c r="C251" s="19" t="s">
        <v>87</v>
      </c>
      <c r="D251" s="19">
        <v>6</v>
      </c>
      <c r="E251" s="19">
        <f>VLOOKUP(D251,Lists!$B$3:$C$18,2,FALSE)</f>
        <v>7</v>
      </c>
      <c r="F251" s="19">
        <v>1</v>
      </c>
      <c r="G251" s="19" t="s">
        <v>66</v>
      </c>
      <c r="H251" s="23">
        <v>1600</v>
      </c>
      <c r="I251" s="37">
        <v>0.14016341923318668</v>
      </c>
      <c r="J251" s="36">
        <v>7.1357303575703178E-4</v>
      </c>
      <c r="K251" s="36">
        <f t="shared" si="55"/>
        <v>7.1357303575703178E-4</v>
      </c>
      <c r="L251" s="23">
        <v>3.32</v>
      </c>
      <c r="M251" s="35">
        <v>0.33</v>
      </c>
      <c r="N251" s="35">
        <f t="shared" si="56"/>
        <v>0.33</v>
      </c>
      <c r="O251" s="38">
        <v>9.1170398009925382</v>
      </c>
      <c r="P251" s="38">
        <f t="shared" si="57"/>
        <v>9.1170398009925382</v>
      </c>
      <c r="Q251" s="38">
        <v>1.3361692000000001</v>
      </c>
      <c r="R251" s="38">
        <v>0.96303017419071424</v>
      </c>
      <c r="S251" s="23">
        <v>1.23</v>
      </c>
      <c r="T251" s="23">
        <v>0.87</v>
      </c>
      <c r="U251" s="23">
        <v>10</v>
      </c>
      <c r="V251" s="23">
        <f t="shared" si="58"/>
        <v>10</v>
      </c>
      <c r="W251" s="23">
        <v>78</v>
      </c>
      <c r="X251" s="23">
        <f t="shared" si="59"/>
        <v>78</v>
      </c>
      <c r="Y251" s="23">
        <v>62</v>
      </c>
      <c r="Z251" s="23" t="str">
        <f>Code!$K$204</f>
        <v>EF 86</v>
      </c>
      <c r="AA251" s="23" t="str">
        <f>Code!$K$207</f>
        <v>EF 57</v>
      </c>
      <c r="AB251" s="23" t="str">
        <f>Code!$K$208</f>
        <v>EF 57</v>
      </c>
      <c r="AC251" s="23" t="str">
        <f>Code!$K$205</f>
        <v>EF 57</v>
      </c>
      <c r="AD251" s="23" t="s">
        <v>237</v>
      </c>
      <c r="AE251" s="23" t="s">
        <v>237</v>
      </c>
      <c r="AF251" s="23" t="s">
        <v>237</v>
      </c>
      <c r="AG251" s="39">
        <f t="shared" si="54"/>
        <v>7.1357303575703178E-4</v>
      </c>
      <c r="AH251" s="39">
        <f t="shared" si="60"/>
        <v>7.1357303575703178E-4</v>
      </c>
      <c r="AI251" s="18">
        <f t="shared" si="61"/>
        <v>3.32</v>
      </c>
      <c r="AJ251" s="41">
        <f>Code!$B$23</f>
        <v>0.15</v>
      </c>
      <c r="AK251" s="41">
        <f t="shared" si="62"/>
        <v>0.15</v>
      </c>
      <c r="AL251" s="110">
        <f t="shared" si="63"/>
        <v>9.1170398009925382</v>
      </c>
      <c r="AM251" s="110">
        <f t="shared" si="64"/>
        <v>9.1170398009925382</v>
      </c>
      <c r="AN251" s="110">
        <f t="shared" si="65"/>
        <v>1.3361692000000001</v>
      </c>
      <c r="AO251" s="110">
        <f t="shared" si="66"/>
        <v>0.96303017419071424</v>
      </c>
      <c r="AP251" s="18">
        <f>VLOOKUP(D251,Code!$B$92:$D$107,2,FALSE)</f>
        <v>0.32</v>
      </c>
      <c r="AQ251" s="18">
        <f>VLOOKUP(E251,Code!$B$92:$D$107,3,FALSE)</f>
        <v>0.25</v>
      </c>
      <c r="AR251" s="18">
        <f>Code!$C$132</f>
        <v>14</v>
      </c>
      <c r="AS251" s="18">
        <f t="shared" si="67"/>
        <v>14</v>
      </c>
      <c r="AT251" s="88">
        <f>Code!$C$189</f>
        <v>80</v>
      </c>
      <c r="AU251" s="88">
        <f t="shared" si="68"/>
        <v>80</v>
      </c>
      <c r="AV251" s="88">
        <f>Code!$C$198</f>
        <v>66</v>
      </c>
      <c r="AW251" s="18" t="str">
        <f>Code!$L$204</f>
        <v>EF 95</v>
      </c>
      <c r="AX251" s="64" t="str">
        <f>Code!$L$207</f>
        <v>EF 60</v>
      </c>
      <c r="AY251" s="64" t="str">
        <f>Code!$L$208</f>
        <v>EF 60</v>
      </c>
      <c r="AZ251" s="64" t="str">
        <f>Code!$L$205</f>
        <v>EF 62</v>
      </c>
      <c r="BA251" s="23" t="s">
        <v>237</v>
      </c>
      <c r="BB251" s="23" t="s">
        <v>237</v>
      </c>
      <c r="BC251" s="23" t="s">
        <v>237</v>
      </c>
      <c r="BD251" s="39">
        <f t="shared" si="69"/>
        <v>6.0653708039347702E-4</v>
      </c>
      <c r="BE251" s="39">
        <f t="shared" si="70"/>
        <v>4.9950112502992225E-4</v>
      </c>
      <c r="BF251" s="18">
        <f>Measures!$C$3</f>
        <v>8</v>
      </c>
      <c r="BG251" s="41">
        <f>Measures!$C$4</f>
        <v>0.1</v>
      </c>
      <c r="BH251" s="41">
        <v>0.06</v>
      </c>
      <c r="BI251" s="18">
        <f>VLOOKUP(D251,Measures!$B$6:$C$21,2,FALSE)</f>
        <v>30</v>
      </c>
      <c r="BJ251" s="18">
        <f>Measures!$C$22</f>
        <v>44</v>
      </c>
      <c r="BK251" s="18">
        <f>Measures!$C$23</f>
        <v>19</v>
      </c>
      <c r="BL251" s="18">
        <f>Measures!$C$24</f>
        <v>13</v>
      </c>
      <c r="BM251" s="18">
        <f>Measures!$C$26</f>
        <v>0.32</v>
      </c>
      <c r="BN251" s="18">
        <f>Measures!$D$26</f>
        <v>0.25</v>
      </c>
      <c r="BO251" s="18">
        <f>Measures!$C$27</f>
        <v>14</v>
      </c>
      <c r="BP251" s="18">
        <f>Measures!$C$28</f>
        <v>15</v>
      </c>
      <c r="BQ251" s="88">
        <f>Measures!$C$29</f>
        <v>92</v>
      </c>
      <c r="BR251" s="88">
        <f>Measures!$C$30</f>
        <v>95</v>
      </c>
      <c r="BS251" s="88">
        <f>Measures!$C$31</f>
        <v>70</v>
      </c>
      <c r="BT251" s="64" t="str">
        <f>Code!$M$204</f>
        <v>EF 200</v>
      </c>
      <c r="BU251" s="64" t="str">
        <f>Code!$M$207</f>
        <v>EF 67</v>
      </c>
      <c r="BV251" s="64" t="str">
        <f>Code!$M$208</f>
        <v>EF 70</v>
      </c>
      <c r="BW251" s="64" t="str">
        <f>Code!$M$205</f>
        <v>EF 82</v>
      </c>
      <c r="BX251" s="64" t="s">
        <v>363</v>
      </c>
      <c r="BY251" s="64" t="s">
        <v>239</v>
      </c>
      <c r="BZ251" s="64" t="s">
        <v>240</v>
      </c>
      <c r="CA251" s="64"/>
      <c r="CB251" s="64"/>
      <c r="CC251" s="64"/>
      <c r="CD251" s="64"/>
      <c r="CE251" s="64"/>
      <c r="CF251" s="64"/>
      <c r="CG251" s="64"/>
      <c r="CH251" s="64"/>
      <c r="CI251" s="64"/>
      <c r="CJ251" s="64"/>
      <c r="CK251" s="64"/>
      <c r="CL251" s="64"/>
      <c r="CM251" s="18"/>
      <c r="CN251" s="18"/>
    </row>
    <row r="252" spans="1:92" ht="14.4" x14ac:dyDescent="0.3">
      <c r="A252" s="19" t="s">
        <v>22</v>
      </c>
      <c r="B252" s="31" t="s">
        <v>85</v>
      </c>
      <c r="C252" s="19" t="s">
        <v>87</v>
      </c>
      <c r="D252" s="19">
        <v>6</v>
      </c>
      <c r="E252" s="19">
        <f>VLOOKUP(D252,Lists!$B$3:$C$18,2,FALSE)</f>
        <v>7</v>
      </c>
      <c r="F252" s="19">
        <v>2</v>
      </c>
      <c r="G252" s="19" t="s">
        <v>66</v>
      </c>
      <c r="H252" s="23">
        <v>1990</v>
      </c>
      <c r="I252" s="37">
        <v>0.14016341923318668</v>
      </c>
      <c r="J252" s="36">
        <v>7.1357303575703178E-4</v>
      </c>
      <c r="K252" s="36">
        <f t="shared" si="55"/>
        <v>7.1357303575703178E-4</v>
      </c>
      <c r="L252" s="23">
        <v>3.32</v>
      </c>
      <c r="M252" s="35">
        <v>0.33</v>
      </c>
      <c r="N252" s="35">
        <f t="shared" si="56"/>
        <v>0.33</v>
      </c>
      <c r="O252" s="38">
        <v>9.1170398009925382</v>
      </c>
      <c r="P252" s="38">
        <f t="shared" si="57"/>
        <v>9.1170398009925382</v>
      </c>
      <c r="Q252" s="38">
        <v>1.3361692000000001</v>
      </c>
      <c r="R252" s="38">
        <v>0.96303017419071424</v>
      </c>
      <c r="S252" s="23">
        <v>1.23</v>
      </c>
      <c r="T252" s="23">
        <v>0.87</v>
      </c>
      <c r="U252" s="23">
        <v>10</v>
      </c>
      <c r="V252" s="23">
        <f t="shared" si="58"/>
        <v>10</v>
      </c>
      <c r="W252" s="23">
        <v>78</v>
      </c>
      <c r="X252" s="23">
        <f t="shared" si="59"/>
        <v>78</v>
      </c>
      <c r="Y252" s="23">
        <v>62</v>
      </c>
      <c r="Z252" s="23" t="str">
        <f>Code!$K$204</f>
        <v>EF 86</v>
      </c>
      <c r="AA252" s="23" t="str">
        <f>Code!$K$207</f>
        <v>EF 57</v>
      </c>
      <c r="AB252" s="23" t="str">
        <f>Code!$K$208</f>
        <v>EF 57</v>
      </c>
      <c r="AC252" s="23" t="str">
        <f>Code!$K$205</f>
        <v>EF 57</v>
      </c>
      <c r="AD252" s="23" t="s">
        <v>237</v>
      </c>
      <c r="AE252" s="23" t="s">
        <v>237</v>
      </c>
      <c r="AF252" s="23" t="s">
        <v>237</v>
      </c>
      <c r="AG252" s="39">
        <f t="shared" si="54"/>
        <v>7.1357303575703178E-4</v>
      </c>
      <c r="AH252" s="39">
        <f t="shared" si="60"/>
        <v>7.1357303575703178E-4</v>
      </c>
      <c r="AI252" s="18">
        <f t="shared" si="61"/>
        <v>3.32</v>
      </c>
      <c r="AJ252" s="41">
        <f>Code!$B$23</f>
        <v>0.15</v>
      </c>
      <c r="AK252" s="41">
        <f t="shared" si="62"/>
        <v>0.15</v>
      </c>
      <c r="AL252" s="110">
        <f t="shared" si="63"/>
        <v>9.1170398009925382</v>
      </c>
      <c r="AM252" s="110">
        <f t="shared" si="64"/>
        <v>9.1170398009925382</v>
      </c>
      <c r="AN252" s="110">
        <f t="shared" si="65"/>
        <v>1.3361692000000001</v>
      </c>
      <c r="AO252" s="110">
        <f t="shared" si="66"/>
        <v>0.96303017419071424</v>
      </c>
      <c r="AP252" s="18">
        <f>VLOOKUP(D252,Code!$B$92:$D$107,2,FALSE)</f>
        <v>0.32</v>
      </c>
      <c r="AQ252" s="18">
        <f>VLOOKUP(E252,Code!$B$92:$D$107,3,FALSE)</f>
        <v>0.25</v>
      </c>
      <c r="AR252" s="18">
        <f>Code!$C$132</f>
        <v>14</v>
      </c>
      <c r="AS252" s="18">
        <f t="shared" si="67"/>
        <v>14</v>
      </c>
      <c r="AT252" s="88">
        <f>Code!$C$189</f>
        <v>80</v>
      </c>
      <c r="AU252" s="88">
        <f t="shared" si="68"/>
        <v>80</v>
      </c>
      <c r="AV252" s="88">
        <f>Code!$C$198</f>
        <v>66</v>
      </c>
      <c r="AW252" s="18" t="str">
        <f>Code!$L$204</f>
        <v>EF 95</v>
      </c>
      <c r="AX252" s="64" t="str">
        <f>Code!$L$207</f>
        <v>EF 60</v>
      </c>
      <c r="AY252" s="64" t="str">
        <f>Code!$L$208</f>
        <v>EF 60</v>
      </c>
      <c r="AZ252" s="64" t="str">
        <f>Code!$L$205</f>
        <v>EF 62</v>
      </c>
      <c r="BA252" s="23" t="s">
        <v>237</v>
      </c>
      <c r="BB252" s="23" t="s">
        <v>237</v>
      </c>
      <c r="BC252" s="23" t="s">
        <v>237</v>
      </c>
      <c r="BD252" s="39">
        <f t="shared" si="69"/>
        <v>6.0653708039347702E-4</v>
      </c>
      <c r="BE252" s="39">
        <f t="shared" si="70"/>
        <v>4.9950112502992225E-4</v>
      </c>
      <c r="BF252" s="18">
        <f>Measures!$C$3</f>
        <v>8</v>
      </c>
      <c r="BG252" s="41">
        <f>Measures!$C$4</f>
        <v>0.1</v>
      </c>
      <c r="BH252" s="41">
        <v>0.06</v>
      </c>
      <c r="BI252" s="18">
        <f>VLOOKUP(D252,Measures!$B$6:$C$21,2,FALSE)</f>
        <v>30</v>
      </c>
      <c r="BJ252" s="18">
        <f>Measures!$C$22</f>
        <v>44</v>
      </c>
      <c r="BK252" s="18">
        <f>Measures!$C$23</f>
        <v>19</v>
      </c>
      <c r="BL252" s="18">
        <f>Measures!$C$24</f>
        <v>13</v>
      </c>
      <c r="BM252" s="18">
        <f>Measures!$C$26</f>
        <v>0.32</v>
      </c>
      <c r="BN252" s="18">
        <f>Measures!$D$26</f>
        <v>0.25</v>
      </c>
      <c r="BO252" s="18">
        <f>Measures!$C$27</f>
        <v>14</v>
      </c>
      <c r="BP252" s="18">
        <f>Measures!$C$28</f>
        <v>15</v>
      </c>
      <c r="BQ252" s="88">
        <f>Measures!$C$29</f>
        <v>92</v>
      </c>
      <c r="BR252" s="88">
        <f>Measures!$C$30</f>
        <v>95</v>
      </c>
      <c r="BS252" s="88">
        <f>Measures!$C$31</f>
        <v>70</v>
      </c>
      <c r="BT252" s="64" t="str">
        <f>Code!$M$204</f>
        <v>EF 200</v>
      </c>
      <c r="BU252" s="64" t="str">
        <f>Code!$M$207</f>
        <v>EF 67</v>
      </c>
      <c r="BV252" s="64" t="str">
        <f>Code!$M$208</f>
        <v>EF 70</v>
      </c>
      <c r="BW252" s="64" t="str">
        <f>Code!$M$205</f>
        <v>EF 82</v>
      </c>
      <c r="BX252" s="64" t="s">
        <v>363</v>
      </c>
      <c r="BY252" s="64" t="s">
        <v>239</v>
      </c>
      <c r="BZ252" s="64" t="s">
        <v>240</v>
      </c>
      <c r="CA252" s="64"/>
      <c r="CB252" s="64"/>
      <c r="CC252" s="64"/>
      <c r="CD252" s="64"/>
      <c r="CE252" s="64"/>
      <c r="CF252" s="64"/>
      <c r="CG252" s="64"/>
      <c r="CH252" s="64"/>
      <c r="CI252" s="64"/>
      <c r="CJ252" s="64"/>
      <c r="CK252" s="64"/>
      <c r="CL252" s="64"/>
      <c r="CM252" s="18"/>
      <c r="CN252" s="18"/>
    </row>
    <row r="253" spans="1:92" ht="14.4" x14ac:dyDescent="0.3">
      <c r="A253" s="19" t="s">
        <v>95</v>
      </c>
      <c r="B253" s="31" t="s">
        <v>85</v>
      </c>
      <c r="C253" s="19" t="s">
        <v>71</v>
      </c>
      <c r="D253" s="19">
        <v>6</v>
      </c>
      <c r="E253" s="19">
        <f>VLOOKUP(D253,Lists!$B$3:$C$18,2,FALSE)</f>
        <v>7</v>
      </c>
      <c r="F253" s="19">
        <v>1</v>
      </c>
      <c r="G253" s="19" t="s">
        <v>67</v>
      </c>
      <c r="H253" s="23">
        <v>1810</v>
      </c>
      <c r="I253" s="37">
        <v>0.11502100840336134</v>
      </c>
      <c r="J253" s="36">
        <v>5.1608452609801366E-4</v>
      </c>
      <c r="K253" s="36">
        <f t="shared" si="55"/>
        <v>5.1608452609801366E-4</v>
      </c>
      <c r="L253" s="23">
        <v>3.67</v>
      </c>
      <c r="M253" s="35">
        <v>0.26</v>
      </c>
      <c r="N253" s="35">
        <f t="shared" si="56"/>
        <v>0.26</v>
      </c>
      <c r="O253" s="38">
        <v>11.475862068965517</v>
      </c>
      <c r="P253" s="38">
        <f t="shared" si="57"/>
        <v>11.475862068965517</v>
      </c>
      <c r="Q253" s="38">
        <v>5.9551821</v>
      </c>
      <c r="R253" s="38">
        <v>10.254943899018233</v>
      </c>
      <c r="S253" s="23">
        <v>1.1499999999999999</v>
      </c>
      <c r="T253" s="23">
        <v>0.87</v>
      </c>
      <c r="U253" s="23">
        <v>10</v>
      </c>
      <c r="V253" s="23">
        <f t="shared" si="58"/>
        <v>10</v>
      </c>
      <c r="W253" s="23">
        <v>78</v>
      </c>
      <c r="X253" s="23">
        <f t="shared" si="59"/>
        <v>78</v>
      </c>
      <c r="Y253" s="23">
        <v>62</v>
      </c>
      <c r="Z253" s="23" t="str">
        <f>Code!$K$204</f>
        <v>EF 86</v>
      </c>
      <c r="AA253" s="23" t="str">
        <f>Code!$K$207</f>
        <v>EF 57</v>
      </c>
      <c r="AB253" s="23" t="str">
        <f>Code!$K$208</f>
        <v>EF 57</v>
      </c>
      <c r="AC253" s="23" t="str">
        <f>Code!$K$205</f>
        <v>EF 57</v>
      </c>
      <c r="AD253" s="23" t="s">
        <v>237</v>
      </c>
      <c r="AE253" s="23" t="s">
        <v>237</v>
      </c>
      <c r="AF253" s="23" t="s">
        <v>237</v>
      </c>
      <c r="AG253" s="39">
        <f t="shared" si="54"/>
        <v>5.1608452609801366E-4</v>
      </c>
      <c r="AH253" s="39">
        <f t="shared" si="60"/>
        <v>5.1608452609801366E-4</v>
      </c>
      <c r="AI253" s="18">
        <f t="shared" si="61"/>
        <v>3.67</v>
      </c>
      <c r="AJ253" s="41">
        <f>Code!$B$23</f>
        <v>0.15</v>
      </c>
      <c r="AK253" s="41">
        <f t="shared" si="62"/>
        <v>0.15</v>
      </c>
      <c r="AL253" s="110">
        <f t="shared" si="63"/>
        <v>11.475862068965517</v>
      </c>
      <c r="AM253" s="110">
        <f t="shared" si="64"/>
        <v>11.475862068965517</v>
      </c>
      <c r="AN253" s="110">
        <f t="shared" si="65"/>
        <v>5.9551821</v>
      </c>
      <c r="AO253" s="110">
        <f t="shared" si="66"/>
        <v>10.254943899018233</v>
      </c>
      <c r="AP253" s="18">
        <f>VLOOKUP(D253,Code!$B$92:$D$107,2,FALSE)</f>
        <v>0.32</v>
      </c>
      <c r="AQ253" s="18">
        <f>VLOOKUP(E253,Code!$B$92:$D$107,3,FALSE)</f>
        <v>0.25</v>
      </c>
      <c r="AR253" s="18">
        <f>Code!$C$132</f>
        <v>14</v>
      </c>
      <c r="AS253" s="18">
        <f t="shared" si="67"/>
        <v>14</v>
      </c>
      <c r="AT253" s="88">
        <f>Code!$C$189</f>
        <v>80</v>
      </c>
      <c r="AU253" s="88">
        <f t="shared" si="68"/>
        <v>80</v>
      </c>
      <c r="AV253" s="88">
        <f>Code!$C$198</f>
        <v>66</v>
      </c>
      <c r="AW253" s="18" t="str">
        <f>Code!$L$204</f>
        <v>EF 95</v>
      </c>
      <c r="AX253" s="64" t="str">
        <f>Code!$L$207</f>
        <v>EF 60</v>
      </c>
      <c r="AY253" s="64" t="str">
        <f>Code!$L$208</f>
        <v>EF 60</v>
      </c>
      <c r="AZ253" s="64" t="str">
        <f>Code!$L$205</f>
        <v>EF 62</v>
      </c>
      <c r="BA253" s="23" t="s">
        <v>237</v>
      </c>
      <c r="BB253" s="23" t="s">
        <v>237</v>
      </c>
      <c r="BC253" s="23" t="s">
        <v>237</v>
      </c>
      <c r="BD253" s="39">
        <f t="shared" si="69"/>
        <v>4.3867184718331158E-4</v>
      </c>
      <c r="BE253" s="39">
        <f t="shared" si="70"/>
        <v>3.6125916826860955E-4</v>
      </c>
      <c r="BF253" s="18">
        <f>Measures!$C$3</f>
        <v>8</v>
      </c>
      <c r="BG253" s="41">
        <f>Measures!$C$4</f>
        <v>0.1</v>
      </c>
      <c r="BH253" s="41">
        <v>0.06</v>
      </c>
      <c r="BI253" s="18">
        <f>VLOOKUP(D253,Measures!$B$6:$C$21,2,FALSE)</f>
        <v>30</v>
      </c>
      <c r="BJ253" s="18">
        <f>Measures!$C$22</f>
        <v>44</v>
      </c>
      <c r="BK253" s="18">
        <f>Measures!$C$23</f>
        <v>19</v>
      </c>
      <c r="BL253" s="18">
        <f>Measures!$C$24</f>
        <v>13</v>
      </c>
      <c r="BM253" s="18">
        <f>Measures!$C$26</f>
        <v>0.32</v>
      </c>
      <c r="BN253" s="18">
        <f>Measures!$D$26</f>
        <v>0.25</v>
      </c>
      <c r="BO253" s="18">
        <f>Measures!$C$27</f>
        <v>14</v>
      </c>
      <c r="BP253" s="18">
        <f>Measures!$C$28</f>
        <v>15</v>
      </c>
      <c r="BQ253" s="88">
        <f>Measures!$C$29</f>
        <v>92</v>
      </c>
      <c r="BR253" s="88">
        <f>Measures!$C$30</f>
        <v>95</v>
      </c>
      <c r="BS253" s="88">
        <f>Measures!$C$31</f>
        <v>70</v>
      </c>
      <c r="BT253" s="64" t="str">
        <f>Code!$M$204</f>
        <v>EF 200</v>
      </c>
      <c r="BU253" s="64" t="str">
        <f>Code!$M$207</f>
        <v>EF 67</v>
      </c>
      <c r="BV253" s="64" t="str">
        <f>Code!$M$208</f>
        <v>EF 70</v>
      </c>
      <c r="BW253" s="64" t="str">
        <f>Code!$M$205</f>
        <v>EF 82</v>
      </c>
      <c r="BX253" s="64" t="s">
        <v>363</v>
      </c>
      <c r="BY253" s="64" t="s">
        <v>239</v>
      </c>
      <c r="BZ253" s="64" t="s">
        <v>240</v>
      </c>
      <c r="CA253" s="64"/>
      <c r="CB253" s="64"/>
      <c r="CC253" s="64"/>
      <c r="CD253" s="64"/>
      <c r="CE253" s="64"/>
      <c r="CF253" s="64"/>
      <c r="CG253" s="64"/>
      <c r="CH253" s="64"/>
      <c r="CI253" s="64"/>
      <c r="CJ253" s="64"/>
      <c r="CK253" s="64"/>
      <c r="CL253" s="64"/>
      <c r="CM253" s="18"/>
      <c r="CN253" s="18"/>
    </row>
    <row r="254" spans="1:92" ht="14.4" x14ac:dyDescent="0.3">
      <c r="A254" s="19" t="s">
        <v>95</v>
      </c>
      <c r="B254" s="31" t="s">
        <v>85</v>
      </c>
      <c r="C254" s="19" t="s">
        <v>71</v>
      </c>
      <c r="D254" s="19">
        <v>6</v>
      </c>
      <c r="E254" s="19">
        <f>VLOOKUP(D254,Lists!$B$3:$C$18,2,FALSE)</f>
        <v>7</v>
      </c>
      <c r="F254" s="19">
        <v>2</v>
      </c>
      <c r="G254" s="19" t="s">
        <v>67</v>
      </c>
      <c r="H254" s="23">
        <v>2400</v>
      </c>
      <c r="I254" s="37">
        <v>0.11502100840336134</v>
      </c>
      <c r="J254" s="36">
        <v>5.1608452609801366E-4</v>
      </c>
      <c r="K254" s="36">
        <f t="shared" si="55"/>
        <v>5.1608452609801366E-4</v>
      </c>
      <c r="L254" s="23">
        <v>3.67</v>
      </c>
      <c r="M254" s="35">
        <v>0.26</v>
      </c>
      <c r="N254" s="35">
        <f t="shared" si="56"/>
        <v>0.26</v>
      </c>
      <c r="O254" s="38">
        <v>11.475862068965517</v>
      </c>
      <c r="P254" s="38">
        <f t="shared" si="57"/>
        <v>11.475862068965517</v>
      </c>
      <c r="Q254" s="38">
        <v>5.9551821</v>
      </c>
      <c r="R254" s="38">
        <v>10.254943899018233</v>
      </c>
      <c r="S254" s="23">
        <v>1.1499999999999999</v>
      </c>
      <c r="T254" s="23">
        <v>0.87</v>
      </c>
      <c r="U254" s="23">
        <v>10</v>
      </c>
      <c r="V254" s="23">
        <f t="shared" si="58"/>
        <v>10</v>
      </c>
      <c r="W254" s="23">
        <v>78</v>
      </c>
      <c r="X254" s="23">
        <f t="shared" si="59"/>
        <v>78</v>
      </c>
      <c r="Y254" s="23">
        <v>62</v>
      </c>
      <c r="Z254" s="23" t="str">
        <f>Code!$K$204</f>
        <v>EF 86</v>
      </c>
      <c r="AA254" s="23" t="str">
        <f>Code!$K$207</f>
        <v>EF 57</v>
      </c>
      <c r="AB254" s="23" t="str">
        <f>Code!$K$208</f>
        <v>EF 57</v>
      </c>
      <c r="AC254" s="23" t="str">
        <f>Code!$K$205</f>
        <v>EF 57</v>
      </c>
      <c r="AD254" s="23" t="s">
        <v>237</v>
      </c>
      <c r="AE254" s="23" t="s">
        <v>237</v>
      </c>
      <c r="AF254" s="23" t="s">
        <v>237</v>
      </c>
      <c r="AG254" s="39">
        <f t="shared" si="54"/>
        <v>5.1608452609801366E-4</v>
      </c>
      <c r="AH254" s="39">
        <f t="shared" si="60"/>
        <v>5.1608452609801366E-4</v>
      </c>
      <c r="AI254" s="18">
        <f t="shared" si="61"/>
        <v>3.67</v>
      </c>
      <c r="AJ254" s="41">
        <f>Code!$B$23</f>
        <v>0.15</v>
      </c>
      <c r="AK254" s="41">
        <f t="shared" si="62"/>
        <v>0.15</v>
      </c>
      <c r="AL254" s="110">
        <f t="shared" si="63"/>
        <v>11.475862068965517</v>
      </c>
      <c r="AM254" s="110">
        <f t="shared" si="64"/>
        <v>11.475862068965517</v>
      </c>
      <c r="AN254" s="110">
        <f t="shared" si="65"/>
        <v>5.9551821</v>
      </c>
      <c r="AO254" s="110">
        <f t="shared" si="66"/>
        <v>10.254943899018233</v>
      </c>
      <c r="AP254" s="18">
        <f>VLOOKUP(D254,Code!$B$92:$D$107,2,FALSE)</f>
        <v>0.32</v>
      </c>
      <c r="AQ254" s="18">
        <f>VLOOKUP(E254,Code!$B$92:$D$107,3,FALSE)</f>
        <v>0.25</v>
      </c>
      <c r="AR254" s="18">
        <f>Code!$C$132</f>
        <v>14</v>
      </c>
      <c r="AS254" s="18">
        <f t="shared" si="67"/>
        <v>14</v>
      </c>
      <c r="AT254" s="88">
        <f>Code!$C$189</f>
        <v>80</v>
      </c>
      <c r="AU254" s="88">
        <f t="shared" si="68"/>
        <v>80</v>
      </c>
      <c r="AV254" s="88">
        <f>Code!$C$198</f>
        <v>66</v>
      </c>
      <c r="AW254" s="18" t="str">
        <f>Code!$L$204</f>
        <v>EF 95</v>
      </c>
      <c r="AX254" s="64" t="str">
        <f>Code!$L$207</f>
        <v>EF 60</v>
      </c>
      <c r="AY254" s="64" t="str">
        <f>Code!$L$208</f>
        <v>EF 60</v>
      </c>
      <c r="AZ254" s="64" t="str">
        <f>Code!$L$205</f>
        <v>EF 62</v>
      </c>
      <c r="BA254" s="23" t="s">
        <v>237</v>
      </c>
      <c r="BB254" s="23" t="s">
        <v>237</v>
      </c>
      <c r="BC254" s="23" t="s">
        <v>237</v>
      </c>
      <c r="BD254" s="39">
        <f t="shared" si="69"/>
        <v>4.3867184718331158E-4</v>
      </c>
      <c r="BE254" s="39">
        <f t="shared" si="70"/>
        <v>3.6125916826860955E-4</v>
      </c>
      <c r="BF254" s="18">
        <f>Measures!$C$3</f>
        <v>8</v>
      </c>
      <c r="BG254" s="41">
        <f>Measures!$C$4</f>
        <v>0.1</v>
      </c>
      <c r="BH254" s="41">
        <v>0.06</v>
      </c>
      <c r="BI254" s="18">
        <f>VLOOKUP(D254,Measures!$B$6:$C$21,2,FALSE)</f>
        <v>30</v>
      </c>
      <c r="BJ254" s="18">
        <f>Measures!$C$22</f>
        <v>44</v>
      </c>
      <c r="BK254" s="18">
        <f>Measures!$C$23</f>
        <v>19</v>
      </c>
      <c r="BL254" s="18">
        <f>Measures!$C$24</f>
        <v>13</v>
      </c>
      <c r="BM254" s="18">
        <f>Measures!$C$26</f>
        <v>0.32</v>
      </c>
      <c r="BN254" s="18">
        <f>Measures!$D$26</f>
        <v>0.25</v>
      </c>
      <c r="BO254" s="18">
        <f>Measures!$C$27</f>
        <v>14</v>
      </c>
      <c r="BP254" s="18">
        <f>Measures!$C$28</f>
        <v>15</v>
      </c>
      <c r="BQ254" s="88">
        <f>Measures!$C$29</f>
        <v>92</v>
      </c>
      <c r="BR254" s="88">
        <f>Measures!$C$30</f>
        <v>95</v>
      </c>
      <c r="BS254" s="88">
        <f>Measures!$C$31</f>
        <v>70</v>
      </c>
      <c r="BT254" s="64" t="str">
        <f>Code!$M$204</f>
        <v>EF 200</v>
      </c>
      <c r="BU254" s="64" t="str">
        <f>Code!$M$207</f>
        <v>EF 67</v>
      </c>
      <c r="BV254" s="64" t="str">
        <f>Code!$M$208</f>
        <v>EF 70</v>
      </c>
      <c r="BW254" s="64" t="str">
        <f>Code!$M$205</f>
        <v>EF 82</v>
      </c>
      <c r="BX254" s="64" t="s">
        <v>363</v>
      </c>
      <c r="BY254" s="64" t="s">
        <v>239</v>
      </c>
      <c r="BZ254" s="64" t="s">
        <v>240</v>
      </c>
      <c r="CA254" s="64"/>
      <c r="CB254" s="64"/>
      <c r="CC254" s="64"/>
      <c r="CD254" s="64"/>
      <c r="CE254" s="64"/>
      <c r="CF254" s="64"/>
      <c r="CG254" s="64"/>
      <c r="CH254" s="64"/>
      <c r="CI254" s="64"/>
      <c r="CJ254" s="64"/>
      <c r="CK254" s="64"/>
      <c r="CL254" s="64"/>
      <c r="CM254" s="18"/>
      <c r="CN254" s="18"/>
    </row>
    <row r="255" spans="1:92" ht="14.4" x14ac:dyDescent="0.3">
      <c r="A255" s="19" t="s">
        <v>22</v>
      </c>
      <c r="B255" s="31" t="s">
        <v>85</v>
      </c>
      <c r="C255" s="19" t="s">
        <v>71</v>
      </c>
      <c r="D255" s="19">
        <v>6</v>
      </c>
      <c r="E255" s="19">
        <f>VLOOKUP(D255,Lists!$B$3:$C$18,2,FALSE)</f>
        <v>7</v>
      </c>
      <c r="F255" s="19">
        <v>1</v>
      </c>
      <c r="G255" s="19" t="s">
        <v>67</v>
      </c>
      <c r="H255" s="23">
        <v>1810</v>
      </c>
      <c r="I255" s="37">
        <v>0.11502100840336134</v>
      </c>
      <c r="J255" s="36">
        <v>5.1608452609801366E-4</v>
      </c>
      <c r="K255" s="36">
        <f t="shared" si="55"/>
        <v>5.1608452609801366E-4</v>
      </c>
      <c r="L255" s="23">
        <v>3.67</v>
      </c>
      <c r="M255" s="35">
        <v>0.26</v>
      </c>
      <c r="N255" s="35">
        <f t="shared" si="56"/>
        <v>0.26</v>
      </c>
      <c r="O255" s="38">
        <v>11.475862068965517</v>
      </c>
      <c r="P255" s="38">
        <f t="shared" si="57"/>
        <v>11.475862068965517</v>
      </c>
      <c r="Q255" s="38">
        <v>5.9551821</v>
      </c>
      <c r="R255" s="38">
        <v>10.254943899018233</v>
      </c>
      <c r="S255" s="23">
        <v>1.1499999999999999</v>
      </c>
      <c r="T255" s="23">
        <v>0.87</v>
      </c>
      <c r="U255" s="23">
        <v>10</v>
      </c>
      <c r="V255" s="23">
        <f t="shared" si="58"/>
        <v>10</v>
      </c>
      <c r="W255" s="23">
        <v>78</v>
      </c>
      <c r="X255" s="23">
        <f t="shared" si="59"/>
        <v>78</v>
      </c>
      <c r="Y255" s="23">
        <v>62</v>
      </c>
      <c r="Z255" s="23" t="str">
        <f>Code!$K$204</f>
        <v>EF 86</v>
      </c>
      <c r="AA255" s="23" t="str">
        <f>Code!$K$207</f>
        <v>EF 57</v>
      </c>
      <c r="AB255" s="23" t="str">
        <f>Code!$K$208</f>
        <v>EF 57</v>
      </c>
      <c r="AC255" s="23" t="str">
        <f>Code!$K$205</f>
        <v>EF 57</v>
      </c>
      <c r="AD255" s="23" t="s">
        <v>237</v>
      </c>
      <c r="AE255" s="23" t="s">
        <v>237</v>
      </c>
      <c r="AF255" s="23" t="s">
        <v>237</v>
      </c>
      <c r="AG255" s="39">
        <f t="shared" si="54"/>
        <v>5.1608452609801366E-4</v>
      </c>
      <c r="AH255" s="39">
        <f t="shared" si="60"/>
        <v>5.1608452609801366E-4</v>
      </c>
      <c r="AI255" s="18">
        <f t="shared" si="61"/>
        <v>3.67</v>
      </c>
      <c r="AJ255" s="41">
        <f>Code!$B$23</f>
        <v>0.15</v>
      </c>
      <c r="AK255" s="41">
        <f t="shared" si="62"/>
        <v>0.15</v>
      </c>
      <c r="AL255" s="110">
        <f t="shared" si="63"/>
        <v>11.475862068965517</v>
      </c>
      <c r="AM255" s="110">
        <f t="shared" si="64"/>
        <v>11.475862068965517</v>
      </c>
      <c r="AN255" s="110">
        <f t="shared" si="65"/>
        <v>5.9551821</v>
      </c>
      <c r="AO255" s="110">
        <f t="shared" si="66"/>
        <v>10.254943899018233</v>
      </c>
      <c r="AP255" s="18">
        <f>VLOOKUP(D255,Code!$B$92:$D$107,2,FALSE)</f>
        <v>0.32</v>
      </c>
      <c r="AQ255" s="18">
        <f>VLOOKUP(E255,Code!$B$92:$D$107,3,FALSE)</f>
        <v>0.25</v>
      </c>
      <c r="AR255" s="18">
        <f>Code!$C$132</f>
        <v>14</v>
      </c>
      <c r="AS255" s="18">
        <f t="shared" si="67"/>
        <v>14</v>
      </c>
      <c r="AT255" s="88">
        <f>Code!$C$189</f>
        <v>80</v>
      </c>
      <c r="AU255" s="88">
        <f t="shared" si="68"/>
        <v>80</v>
      </c>
      <c r="AV255" s="88">
        <f>Code!$C$198</f>
        <v>66</v>
      </c>
      <c r="AW255" s="18" t="str">
        <f>Code!$L$204</f>
        <v>EF 95</v>
      </c>
      <c r="AX255" s="64" t="str">
        <f>Code!$L$207</f>
        <v>EF 60</v>
      </c>
      <c r="AY255" s="64" t="str">
        <f>Code!$L$208</f>
        <v>EF 60</v>
      </c>
      <c r="AZ255" s="64" t="str">
        <f>Code!$L$205</f>
        <v>EF 62</v>
      </c>
      <c r="BA255" s="23" t="s">
        <v>237</v>
      </c>
      <c r="BB255" s="23" t="s">
        <v>237</v>
      </c>
      <c r="BC255" s="23" t="s">
        <v>237</v>
      </c>
      <c r="BD255" s="39">
        <f t="shared" si="69"/>
        <v>4.3867184718331158E-4</v>
      </c>
      <c r="BE255" s="39">
        <f t="shared" si="70"/>
        <v>3.6125916826860955E-4</v>
      </c>
      <c r="BF255" s="18">
        <f>Measures!$C$3</f>
        <v>8</v>
      </c>
      <c r="BG255" s="41">
        <f>Measures!$C$4</f>
        <v>0.1</v>
      </c>
      <c r="BH255" s="41">
        <v>0.06</v>
      </c>
      <c r="BI255" s="18">
        <f>VLOOKUP(D255,Measures!$B$6:$C$21,2,FALSE)</f>
        <v>30</v>
      </c>
      <c r="BJ255" s="18">
        <f>Measures!$C$22</f>
        <v>44</v>
      </c>
      <c r="BK255" s="18">
        <f>Measures!$C$23</f>
        <v>19</v>
      </c>
      <c r="BL255" s="18">
        <f>Measures!$C$24</f>
        <v>13</v>
      </c>
      <c r="BM255" s="18">
        <f>Measures!$C$26</f>
        <v>0.32</v>
      </c>
      <c r="BN255" s="18">
        <f>Measures!$D$26</f>
        <v>0.25</v>
      </c>
      <c r="BO255" s="18">
        <f>Measures!$C$27</f>
        <v>14</v>
      </c>
      <c r="BP255" s="18">
        <f>Measures!$C$28</f>
        <v>15</v>
      </c>
      <c r="BQ255" s="88">
        <f>Measures!$C$29</f>
        <v>92</v>
      </c>
      <c r="BR255" s="88">
        <f>Measures!$C$30</f>
        <v>95</v>
      </c>
      <c r="BS255" s="88">
        <f>Measures!$C$31</f>
        <v>70</v>
      </c>
      <c r="BT255" s="64" t="str">
        <f>Code!$M$204</f>
        <v>EF 200</v>
      </c>
      <c r="BU255" s="64" t="str">
        <f>Code!$M$207</f>
        <v>EF 67</v>
      </c>
      <c r="BV255" s="64" t="str">
        <f>Code!$M$208</f>
        <v>EF 70</v>
      </c>
      <c r="BW255" s="64" t="str">
        <f>Code!$M$205</f>
        <v>EF 82</v>
      </c>
      <c r="BX255" s="64" t="s">
        <v>363</v>
      </c>
      <c r="BY255" s="64" t="s">
        <v>239</v>
      </c>
      <c r="BZ255" s="64" t="s">
        <v>240</v>
      </c>
      <c r="CA255" s="64"/>
      <c r="CB255" s="64"/>
      <c r="CC255" s="64"/>
      <c r="CD255" s="64"/>
      <c r="CE255" s="64"/>
      <c r="CF255" s="64"/>
      <c r="CG255" s="64"/>
      <c r="CH255" s="64"/>
      <c r="CI255" s="64"/>
      <c r="CJ255" s="64"/>
      <c r="CK255" s="64"/>
      <c r="CL255" s="64"/>
      <c r="CM255" s="18"/>
      <c r="CN255" s="18"/>
    </row>
    <row r="256" spans="1:92" ht="14.4" x14ac:dyDescent="0.3">
      <c r="A256" s="19" t="s">
        <v>22</v>
      </c>
      <c r="B256" s="31" t="s">
        <v>85</v>
      </c>
      <c r="C256" s="19" t="s">
        <v>71</v>
      </c>
      <c r="D256" s="19">
        <v>6</v>
      </c>
      <c r="E256" s="19">
        <f>VLOOKUP(D256,Lists!$B$3:$C$18,2,FALSE)</f>
        <v>7</v>
      </c>
      <c r="F256" s="19">
        <v>2</v>
      </c>
      <c r="G256" s="19" t="s">
        <v>67</v>
      </c>
      <c r="H256" s="23">
        <v>2400</v>
      </c>
      <c r="I256" s="37">
        <v>0.11502100840336134</v>
      </c>
      <c r="J256" s="36">
        <v>5.1608452609801366E-4</v>
      </c>
      <c r="K256" s="36">
        <f t="shared" si="55"/>
        <v>5.1608452609801366E-4</v>
      </c>
      <c r="L256" s="23">
        <v>3.67</v>
      </c>
      <c r="M256" s="35">
        <v>0.26</v>
      </c>
      <c r="N256" s="35">
        <f t="shared" si="56"/>
        <v>0.26</v>
      </c>
      <c r="O256" s="38">
        <v>11.475862068965517</v>
      </c>
      <c r="P256" s="38">
        <f t="shared" si="57"/>
        <v>11.475862068965517</v>
      </c>
      <c r="Q256" s="38">
        <v>5.9551821</v>
      </c>
      <c r="R256" s="38">
        <v>10.254943899018233</v>
      </c>
      <c r="S256" s="23">
        <v>1.1499999999999999</v>
      </c>
      <c r="T256" s="23">
        <v>0.87</v>
      </c>
      <c r="U256" s="23">
        <v>10</v>
      </c>
      <c r="V256" s="23">
        <f t="shared" si="58"/>
        <v>10</v>
      </c>
      <c r="W256" s="23">
        <v>78</v>
      </c>
      <c r="X256" s="23">
        <f t="shared" si="59"/>
        <v>78</v>
      </c>
      <c r="Y256" s="23">
        <v>62</v>
      </c>
      <c r="Z256" s="23" t="str">
        <f>Code!$K$204</f>
        <v>EF 86</v>
      </c>
      <c r="AA256" s="23" t="str">
        <f>Code!$K$207</f>
        <v>EF 57</v>
      </c>
      <c r="AB256" s="23" t="str">
        <f>Code!$K$208</f>
        <v>EF 57</v>
      </c>
      <c r="AC256" s="23" t="str">
        <f>Code!$K$205</f>
        <v>EF 57</v>
      </c>
      <c r="AD256" s="23" t="s">
        <v>237</v>
      </c>
      <c r="AE256" s="23" t="s">
        <v>237</v>
      </c>
      <c r="AF256" s="23" t="s">
        <v>237</v>
      </c>
      <c r="AG256" s="39">
        <f t="shared" si="54"/>
        <v>5.1608452609801366E-4</v>
      </c>
      <c r="AH256" s="39">
        <f t="shared" si="60"/>
        <v>5.1608452609801366E-4</v>
      </c>
      <c r="AI256" s="18">
        <f t="shared" si="61"/>
        <v>3.67</v>
      </c>
      <c r="AJ256" s="41">
        <f>Code!$B$23</f>
        <v>0.15</v>
      </c>
      <c r="AK256" s="41">
        <f t="shared" si="62"/>
        <v>0.15</v>
      </c>
      <c r="AL256" s="110">
        <f t="shared" si="63"/>
        <v>11.475862068965517</v>
      </c>
      <c r="AM256" s="110">
        <f t="shared" si="64"/>
        <v>11.475862068965517</v>
      </c>
      <c r="AN256" s="110">
        <f t="shared" si="65"/>
        <v>5.9551821</v>
      </c>
      <c r="AO256" s="110">
        <f t="shared" si="66"/>
        <v>10.254943899018233</v>
      </c>
      <c r="AP256" s="18">
        <f>VLOOKUP(D256,Code!$B$92:$D$107,2,FALSE)</f>
        <v>0.32</v>
      </c>
      <c r="AQ256" s="18">
        <f>VLOOKUP(E256,Code!$B$92:$D$107,3,FALSE)</f>
        <v>0.25</v>
      </c>
      <c r="AR256" s="18">
        <f>Code!$C$132</f>
        <v>14</v>
      </c>
      <c r="AS256" s="18">
        <f t="shared" si="67"/>
        <v>14</v>
      </c>
      <c r="AT256" s="88">
        <f>Code!$C$189</f>
        <v>80</v>
      </c>
      <c r="AU256" s="88">
        <f t="shared" si="68"/>
        <v>80</v>
      </c>
      <c r="AV256" s="88">
        <f>Code!$C$198</f>
        <v>66</v>
      </c>
      <c r="AW256" s="18" t="str">
        <f>Code!$L$204</f>
        <v>EF 95</v>
      </c>
      <c r="AX256" s="64" t="str">
        <f>Code!$L$207</f>
        <v>EF 60</v>
      </c>
      <c r="AY256" s="64" t="str">
        <f>Code!$L$208</f>
        <v>EF 60</v>
      </c>
      <c r="AZ256" s="64" t="str">
        <f>Code!$L$205</f>
        <v>EF 62</v>
      </c>
      <c r="BA256" s="23" t="s">
        <v>237</v>
      </c>
      <c r="BB256" s="23" t="s">
        <v>237</v>
      </c>
      <c r="BC256" s="23" t="s">
        <v>237</v>
      </c>
      <c r="BD256" s="39">
        <f t="shared" si="69"/>
        <v>4.3867184718331158E-4</v>
      </c>
      <c r="BE256" s="39">
        <f t="shared" si="70"/>
        <v>3.6125916826860955E-4</v>
      </c>
      <c r="BF256" s="18">
        <f>Measures!$C$3</f>
        <v>8</v>
      </c>
      <c r="BG256" s="41">
        <f>Measures!$C$4</f>
        <v>0.1</v>
      </c>
      <c r="BH256" s="41">
        <v>0.06</v>
      </c>
      <c r="BI256" s="18">
        <f>VLOOKUP(D256,Measures!$B$6:$C$21,2,FALSE)</f>
        <v>30</v>
      </c>
      <c r="BJ256" s="18">
        <f>Measures!$C$22</f>
        <v>44</v>
      </c>
      <c r="BK256" s="18">
        <f>Measures!$C$23</f>
        <v>19</v>
      </c>
      <c r="BL256" s="18">
        <f>Measures!$C$24</f>
        <v>13</v>
      </c>
      <c r="BM256" s="18">
        <f>Measures!$C$26</f>
        <v>0.32</v>
      </c>
      <c r="BN256" s="18">
        <f>Measures!$D$26</f>
        <v>0.25</v>
      </c>
      <c r="BO256" s="18">
        <f>Measures!$C$27</f>
        <v>14</v>
      </c>
      <c r="BP256" s="18">
        <f>Measures!$C$28</f>
        <v>15</v>
      </c>
      <c r="BQ256" s="88">
        <f>Measures!$C$29</f>
        <v>92</v>
      </c>
      <c r="BR256" s="88">
        <f>Measures!$C$30</f>
        <v>95</v>
      </c>
      <c r="BS256" s="88">
        <f>Measures!$C$31</f>
        <v>70</v>
      </c>
      <c r="BT256" s="64" t="str">
        <f>Code!$M$204</f>
        <v>EF 200</v>
      </c>
      <c r="BU256" s="64" t="str">
        <f>Code!$M$207</f>
        <v>EF 67</v>
      </c>
      <c r="BV256" s="64" t="str">
        <f>Code!$M$208</f>
        <v>EF 70</v>
      </c>
      <c r="BW256" s="64" t="str">
        <f>Code!$M$205</f>
        <v>EF 82</v>
      </c>
      <c r="BX256" s="64" t="s">
        <v>363</v>
      </c>
      <c r="BY256" s="64" t="s">
        <v>239</v>
      </c>
      <c r="BZ256" s="64" t="s">
        <v>240</v>
      </c>
      <c r="CA256" s="64"/>
      <c r="CB256" s="64"/>
      <c r="CC256" s="64"/>
      <c r="CD256" s="64"/>
      <c r="CE256" s="64"/>
      <c r="CF256" s="64"/>
      <c r="CG256" s="64"/>
      <c r="CH256" s="64"/>
      <c r="CI256" s="64"/>
      <c r="CJ256" s="64"/>
      <c r="CK256" s="64"/>
      <c r="CL256" s="64"/>
      <c r="CM256" s="18"/>
      <c r="CN256" s="18"/>
    </row>
    <row r="257" spans="1:92" ht="14.4" x14ac:dyDescent="0.3">
      <c r="A257" s="19" t="s">
        <v>95</v>
      </c>
      <c r="B257" s="31" t="s">
        <v>85</v>
      </c>
      <c r="C257" s="19" t="s">
        <v>87</v>
      </c>
      <c r="D257" s="19">
        <v>6</v>
      </c>
      <c r="E257" s="19">
        <f>VLOOKUP(D257,Lists!$B$3:$C$18,2,FALSE)</f>
        <v>7</v>
      </c>
      <c r="F257" s="19">
        <v>1</v>
      </c>
      <c r="G257" s="19" t="s">
        <v>67</v>
      </c>
      <c r="H257" s="23">
        <v>1810</v>
      </c>
      <c r="I257" s="37">
        <v>0.11502100840336134</v>
      </c>
      <c r="J257" s="36">
        <v>5.1608452609801366E-4</v>
      </c>
      <c r="K257" s="36">
        <f t="shared" si="55"/>
        <v>5.1608452609801366E-4</v>
      </c>
      <c r="L257" s="23">
        <v>3.67</v>
      </c>
      <c r="M257" s="35">
        <v>0.26</v>
      </c>
      <c r="N257" s="35">
        <f t="shared" si="56"/>
        <v>0.26</v>
      </c>
      <c r="O257" s="38">
        <v>11.475862068965517</v>
      </c>
      <c r="P257" s="38">
        <f t="shared" si="57"/>
        <v>11.475862068965517</v>
      </c>
      <c r="Q257" s="38">
        <v>5.9551821</v>
      </c>
      <c r="R257" s="38">
        <v>10.254943899018233</v>
      </c>
      <c r="S257" s="23">
        <v>1.1499999999999999</v>
      </c>
      <c r="T257" s="23">
        <v>0.87</v>
      </c>
      <c r="U257" s="23">
        <v>10</v>
      </c>
      <c r="V257" s="23">
        <f t="shared" si="58"/>
        <v>10</v>
      </c>
      <c r="W257" s="23">
        <v>78</v>
      </c>
      <c r="X257" s="23">
        <f t="shared" si="59"/>
        <v>78</v>
      </c>
      <c r="Y257" s="23">
        <v>62</v>
      </c>
      <c r="Z257" s="23" t="str">
        <f>Code!$K$204</f>
        <v>EF 86</v>
      </c>
      <c r="AA257" s="23" t="str">
        <f>Code!$K$207</f>
        <v>EF 57</v>
      </c>
      <c r="AB257" s="23" t="str">
        <f>Code!$K$208</f>
        <v>EF 57</v>
      </c>
      <c r="AC257" s="23" t="str">
        <f>Code!$K$205</f>
        <v>EF 57</v>
      </c>
      <c r="AD257" s="23" t="s">
        <v>237</v>
      </c>
      <c r="AE257" s="23" t="s">
        <v>237</v>
      </c>
      <c r="AF257" s="23" t="s">
        <v>237</v>
      </c>
      <c r="AG257" s="39">
        <f t="shared" si="54"/>
        <v>5.1608452609801366E-4</v>
      </c>
      <c r="AH257" s="39">
        <f t="shared" si="60"/>
        <v>5.1608452609801366E-4</v>
      </c>
      <c r="AI257" s="18">
        <f t="shared" si="61"/>
        <v>3.67</v>
      </c>
      <c r="AJ257" s="41">
        <f>Code!$B$23</f>
        <v>0.15</v>
      </c>
      <c r="AK257" s="41">
        <f t="shared" si="62"/>
        <v>0.15</v>
      </c>
      <c r="AL257" s="110">
        <f t="shared" si="63"/>
        <v>11.475862068965517</v>
      </c>
      <c r="AM257" s="110">
        <f t="shared" si="64"/>
        <v>11.475862068965517</v>
      </c>
      <c r="AN257" s="110">
        <f t="shared" si="65"/>
        <v>5.9551821</v>
      </c>
      <c r="AO257" s="110">
        <f t="shared" si="66"/>
        <v>10.254943899018233</v>
      </c>
      <c r="AP257" s="18">
        <f>VLOOKUP(D257,Code!$B$92:$D$107,2,FALSE)</f>
        <v>0.32</v>
      </c>
      <c r="AQ257" s="18">
        <f>VLOOKUP(E257,Code!$B$92:$D$107,3,FALSE)</f>
        <v>0.25</v>
      </c>
      <c r="AR257" s="18">
        <f>Code!$C$132</f>
        <v>14</v>
      </c>
      <c r="AS257" s="18">
        <f t="shared" si="67"/>
        <v>14</v>
      </c>
      <c r="AT257" s="88">
        <f>Code!$C$189</f>
        <v>80</v>
      </c>
      <c r="AU257" s="88">
        <f t="shared" si="68"/>
        <v>80</v>
      </c>
      <c r="AV257" s="88">
        <f>Code!$C$198</f>
        <v>66</v>
      </c>
      <c r="AW257" s="18" t="str">
        <f>Code!$L$204</f>
        <v>EF 95</v>
      </c>
      <c r="AX257" s="64" t="str">
        <f>Code!$L$207</f>
        <v>EF 60</v>
      </c>
      <c r="AY257" s="64" t="str">
        <f>Code!$L$208</f>
        <v>EF 60</v>
      </c>
      <c r="AZ257" s="64" t="str">
        <f>Code!$L$205</f>
        <v>EF 62</v>
      </c>
      <c r="BA257" s="23" t="s">
        <v>237</v>
      </c>
      <c r="BB257" s="23" t="s">
        <v>237</v>
      </c>
      <c r="BC257" s="23" t="s">
        <v>237</v>
      </c>
      <c r="BD257" s="39">
        <f t="shared" si="69"/>
        <v>4.3867184718331158E-4</v>
      </c>
      <c r="BE257" s="39">
        <f t="shared" si="70"/>
        <v>3.6125916826860955E-4</v>
      </c>
      <c r="BF257" s="18">
        <f>Measures!$C$3</f>
        <v>8</v>
      </c>
      <c r="BG257" s="41">
        <f>Measures!$C$4</f>
        <v>0.1</v>
      </c>
      <c r="BH257" s="41">
        <v>0.06</v>
      </c>
      <c r="BI257" s="18">
        <f>VLOOKUP(D257,Measures!$B$6:$C$21,2,FALSE)</f>
        <v>30</v>
      </c>
      <c r="BJ257" s="18">
        <f>Measures!$C$22</f>
        <v>44</v>
      </c>
      <c r="BK257" s="18">
        <f>Measures!$C$23</f>
        <v>19</v>
      </c>
      <c r="BL257" s="18">
        <f>Measures!$C$24</f>
        <v>13</v>
      </c>
      <c r="BM257" s="18">
        <f>Measures!$C$26</f>
        <v>0.32</v>
      </c>
      <c r="BN257" s="18">
        <f>Measures!$D$26</f>
        <v>0.25</v>
      </c>
      <c r="BO257" s="18">
        <f>Measures!$C$27</f>
        <v>14</v>
      </c>
      <c r="BP257" s="18">
        <f>Measures!$C$28</f>
        <v>15</v>
      </c>
      <c r="BQ257" s="88">
        <f>Measures!$C$29</f>
        <v>92</v>
      </c>
      <c r="BR257" s="88">
        <f>Measures!$C$30</f>
        <v>95</v>
      </c>
      <c r="BS257" s="88">
        <f>Measures!$C$31</f>
        <v>70</v>
      </c>
      <c r="BT257" s="64" t="str">
        <f>Code!$M$204</f>
        <v>EF 200</v>
      </c>
      <c r="BU257" s="64" t="str">
        <f>Code!$M$207</f>
        <v>EF 67</v>
      </c>
      <c r="BV257" s="64" t="str">
        <f>Code!$M$208</f>
        <v>EF 70</v>
      </c>
      <c r="BW257" s="64" t="str">
        <f>Code!$M$205</f>
        <v>EF 82</v>
      </c>
      <c r="BX257" s="64" t="s">
        <v>363</v>
      </c>
      <c r="BY257" s="64" t="s">
        <v>239</v>
      </c>
      <c r="BZ257" s="64" t="s">
        <v>240</v>
      </c>
      <c r="CA257" s="64"/>
      <c r="CB257" s="64"/>
      <c r="CC257" s="64"/>
      <c r="CD257" s="64"/>
      <c r="CE257" s="64"/>
      <c r="CF257" s="64"/>
      <c r="CG257" s="64"/>
      <c r="CH257" s="64"/>
      <c r="CI257" s="64"/>
      <c r="CJ257" s="64"/>
      <c r="CK257" s="64"/>
      <c r="CL257" s="64"/>
      <c r="CM257" s="18"/>
      <c r="CN257" s="18"/>
    </row>
    <row r="258" spans="1:92" ht="14.4" x14ac:dyDescent="0.3">
      <c r="A258" s="19" t="s">
        <v>95</v>
      </c>
      <c r="B258" s="31" t="s">
        <v>85</v>
      </c>
      <c r="C258" s="19" t="s">
        <v>87</v>
      </c>
      <c r="D258" s="19">
        <v>6</v>
      </c>
      <c r="E258" s="19">
        <f>VLOOKUP(D258,Lists!$B$3:$C$18,2,FALSE)</f>
        <v>7</v>
      </c>
      <c r="F258" s="19">
        <v>2</v>
      </c>
      <c r="G258" s="19" t="s">
        <v>67</v>
      </c>
      <c r="H258" s="23">
        <v>2400</v>
      </c>
      <c r="I258" s="37">
        <v>0.11502100840336134</v>
      </c>
      <c r="J258" s="36">
        <v>5.1608452609801366E-4</v>
      </c>
      <c r="K258" s="36">
        <f t="shared" si="55"/>
        <v>5.1608452609801366E-4</v>
      </c>
      <c r="L258" s="23">
        <v>3.67</v>
      </c>
      <c r="M258" s="35">
        <v>0.26</v>
      </c>
      <c r="N258" s="35">
        <f t="shared" si="56"/>
        <v>0.26</v>
      </c>
      <c r="O258" s="38">
        <v>11.475862068965517</v>
      </c>
      <c r="P258" s="38">
        <f t="shared" si="57"/>
        <v>11.475862068965517</v>
      </c>
      <c r="Q258" s="38">
        <v>5.9551821</v>
      </c>
      <c r="R258" s="38">
        <v>10.254943899018233</v>
      </c>
      <c r="S258" s="23">
        <v>1.1499999999999999</v>
      </c>
      <c r="T258" s="23">
        <v>0.87</v>
      </c>
      <c r="U258" s="23">
        <v>10</v>
      </c>
      <c r="V258" s="23">
        <f t="shared" si="58"/>
        <v>10</v>
      </c>
      <c r="W258" s="23">
        <v>78</v>
      </c>
      <c r="X258" s="23">
        <f t="shared" si="59"/>
        <v>78</v>
      </c>
      <c r="Y258" s="23">
        <v>62</v>
      </c>
      <c r="Z258" s="23" t="str">
        <f>Code!$K$204</f>
        <v>EF 86</v>
      </c>
      <c r="AA258" s="23" t="str">
        <f>Code!$K$207</f>
        <v>EF 57</v>
      </c>
      <c r="AB258" s="23" t="str">
        <f>Code!$K$208</f>
        <v>EF 57</v>
      </c>
      <c r="AC258" s="23" t="str">
        <f>Code!$K$205</f>
        <v>EF 57</v>
      </c>
      <c r="AD258" s="23" t="s">
        <v>237</v>
      </c>
      <c r="AE258" s="23" t="s">
        <v>237</v>
      </c>
      <c r="AF258" s="23" t="s">
        <v>237</v>
      </c>
      <c r="AG258" s="39">
        <f t="shared" si="54"/>
        <v>5.1608452609801366E-4</v>
      </c>
      <c r="AH258" s="39">
        <f t="shared" si="60"/>
        <v>5.1608452609801366E-4</v>
      </c>
      <c r="AI258" s="18">
        <f t="shared" si="61"/>
        <v>3.67</v>
      </c>
      <c r="AJ258" s="41">
        <f>Code!$B$23</f>
        <v>0.15</v>
      </c>
      <c r="AK258" s="41">
        <f t="shared" si="62"/>
        <v>0.15</v>
      </c>
      <c r="AL258" s="110">
        <f t="shared" si="63"/>
        <v>11.475862068965517</v>
      </c>
      <c r="AM258" s="110">
        <f t="shared" si="64"/>
        <v>11.475862068965517</v>
      </c>
      <c r="AN258" s="110">
        <f t="shared" si="65"/>
        <v>5.9551821</v>
      </c>
      <c r="AO258" s="110">
        <f t="shared" si="66"/>
        <v>10.254943899018233</v>
      </c>
      <c r="AP258" s="18">
        <f>VLOOKUP(D258,Code!$B$92:$D$107,2,FALSE)</f>
        <v>0.32</v>
      </c>
      <c r="AQ258" s="18">
        <f>VLOOKUP(E258,Code!$B$92:$D$107,3,FALSE)</f>
        <v>0.25</v>
      </c>
      <c r="AR258" s="18">
        <f>Code!$C$132</f>
        <v>14</v>
      </c>
      <c r="AS258" s="18">
        <f t="shared" si="67"/>
        <v>14</v>
      </c>
      <c r="AT258" s="88">
        <f>Code!$C$189</f>
        <v>80</v>
      </c>
      <c r="AU258" s="88">
        <f t="shared" si="68"/>
        <v>80</v>
      </c>
      <c r="AV258" s="88">
        <f>Code!$C$198</f>
        <v>66</v>
      </c>
      <c r="AW258" s="18" t="str">
        <f>Code!$L$204</f>
        <v>EF 95</v>
      </c>
      <c r="AX258" s="64" t="str">
        <f>Code!$L$207</f>
        <v>EF 60</v>
      </c>
      <c r="AY258" s="64" t="str">
        <f>Code!$L$208</f>
        <v>EF 60</v>
      </c>
      <c r="AZ258" s="64" t="str">
        <f>Code!$L$205</f>
        <v>EF 62</v>
      </c>
      <c r="BA258" s="23" t="s">
        <v>237</v>
      </c>
      <c r="BB258" s="23" t="s">
        <v>237</v>
      </c>
      <c r="BC258" s="23" t="s">
        <v>237</v>
      </c>
      <c r="BD258" s="39">
        <f t="shared" si="69"/>
        <v>4.3867184718331158E-4</v>
      </c>
      <c r="BE258" s="39">
        <f t="shared" si="70"/>
        <v>3.6125916826860955E-4</v>
      </c>
      <c r="BF258" s="18">
        <f>Measures!$C$3</f>
        <v>8</v>
      </c>
      <c r="BG258" s="41">
        <f>Measures!$C$4</f>
        <v>0.1</v>
      </c>
      <c r="BH258" s="41">
        <v>0.06</v>
      </c>
      <c r="BI258" s="18">
        <f>VLOOKUP(D258,Measures!$B$6:$C$21,2,FALSE)</f>
        <v>30</v>
      </c>
      <c r="BJ258" s="18">
        <f>Measures!$C$22</f>
        <v>44</v>
      </c>
      <c r="BK258" s="18">
        <f>Measures!$C$23</f>
        <v>19</v>
      </c>
      <c r="BL258" s="18">
        <f>Measures!$C$24</f>
        <v>13</v>
      </c>
      <c r="BM258" s="18">
        <f>Measures!$C$26</f>
        <v>0.32</v>
      </c>
      <c r="BN258" s="18">
        <f>Measures!$D$26</f>
        <v>0.25</v>
      </c>
      <c r="BO258" s="18">
        <f>Measures!$C$27</f>
        <v>14</v>
      </c>
      <c r="BP258" s="18">
        <f>Measures!$C$28</f>
        <v>15</v>
      </c>
      <c r="BQ258" s="88">
        <f>Measures!$C$29</f>
        <v>92</v>
      </c>
      <c r="BR258" s="88">
        <f>Measures!$C$30</f>
        <v>95</v>
      </c>
      <c r="BS258" s="88">
        <f>Measures!$C$31</f>
        <v>70</v>
      </c>
      <c r="BT258" s="64" t="str">
        <f>Code!$M$204</f>
        <v>EF 200</v>
      </c>
      <c r="BU258" s="64" t="str">
        <f>Code!$M$207</f>
        <v>EF 67</v>
      </c>
      <c r="BV258" s="64" t="str">
        <f>Code!$M$208</f>
        <v>EF 70</v>
      </c>
      <c r="BW258" s="64" t="str">
        <f>Code!$M$205</f>
        <v>EF 82</v>
      </c>
      <c r="BX258" s="64" t="s">
        <v>363</v>
      </c>
      <c r="BY258" s="64" t="s">
        <v>239</v>
      </c>
      <c r="BZ258" s="64" t="s">
        <v>240</v>
      </c>
      <c r="CA258" s="64"/>
      <c r="CB258" s="64"/>
      <c r="CC258" s="64"/>
      <c r="CD258" s="64"/>
      <c r="CE258" s="64"/>
      <c r="CF258" s="64"/>
      <c r="CG258" s="64"/>
      <c r="CH258" s="64"/>
      <c r="CI258" s="64"/>
      <c r="CJ258" s="64"/>
      <c r="CK258" s="64"/>
      <c r="CL258" s="64"/>
      <c r="CM258" s="18"/>
      <c r="CN258" s="18"/>
    </row>
    <row r="259" spans="1:92" ht="14.4" x14ac:dyDescent="0.3">
      <c r="A259" s="19" t="s">
        <v>22</v>
      </c>
      <c r="B259" s="31" t="s">
        <v>85</v>
      </c>
      <c r="C259" s="19" t="s">
        <v>87</v>
      </c>
      <c r="D259" s="19">
        <v>6</v>
      </c>
      <c r="E259" s="19">
        <f>VLOOKUP(D259,Lists!$B$3:$C$18,2,FALSE)</f>
        <v>7</v>
      </c>
      <c r="F259" s="19">
        <v>1</v>
      </c>
      <c r="G259" s="19" t="s">
        <v>67</v>
      </c>
      <c r="H259" s="23">
        <v>1810</v>
      </c>
      <c r="I259" s="37">
        <v>0.11502100840336134</v>
      </c>
      <c r="J259" s="36">
        <v>5.1608452609801366E-4</v>
      </c>
      <c r="K259" s="36">
        <f t="shared" si="55"/>
        <v>5.1608452609801366E-4</v>
      </c>
      <c r="L259" s="23">
        <v>3.67</v>
      </c>
      <c r="M259" s="35">
        <v>0.26</v>
      </c>
      <c r="N259" s="35">
        <f t="shared" si="56"/>
        <v>0.26</v>
      </c>
      <c r="O259" s="38">
        <v>11.475862068965517</v>
      </c>
      <c r="P259" s="38">
        <f t="shared" si="57"/>
        <v>11.475862068965517</v>
      </c>
      <c r="Q259" s="38">
        <v>5.9551821</v>
      </c>
      <c r="R259" s="38">
        <v>10.254943899018233</v>
      </c>
      <c r="S259" s="23">
        <v>1.1499999999999999</v>
      </c>
      <c r="T259" s="23">
        <v>0.87</v>
      </c>
      <c r="U259" s="23">
        <v>10</v>
      </c>
      <c r="V259" s="23">
        <f t="shared" si="58"/>
        <v>10</v>
      </c>
      <c r="W259" s="23">
        <v>78</v>
      </c>
      <c r="X259" s="23">
        <f t="shared" si="59"/>
        <v>78</v>
      </c>
      <c r="Y259" s="23">
        <v>62</v>
      </c>
      <c r="Z259" s="23" t="str">
        <f>Code!$K$204</f>
        <v>EF 86</v>
      </c>
      <c r="AA259" s="23" t="str">
        <f>Code!$K$207</f>
        <v>EF 57</v>
      </c>
      <c r="AB259" s="23" t="str">
        <f>Code!$K$208</f>
        <v>EF 57</v>
      </c>
      <c r="AC259" s="23" t="str">
        <f>Code!$K$205</f>
        <v>EF 57</v>
      </c>
      <c r="AD259" s="23" t="s">
        <v>237</v>
      </c>
      <c r="AE259" s="23" t="s">
        <v>237</v>
      </c>
      <c r="AF259" s="23" t="s">
        <v>237</v>
      </c>
      <c r="AG259" s="39">
        <f t="shared" si="54"/>
        <v>5.1608452609801366E-4</v>
      </c>
      <c r="AH259" s="39">
        <f t="shared" si="60"/>
        <v>5.1608452609801366E-4</v>
      </c>
      <c r="AI259" s="18">
        <f t="shared" si="61"/>
        <v>3.67</v>
      </c>
      <c r="AJ259" s="41">
        <f>Code!$B$23</f>
        <v>0.15</v>
      </c>
      <c r="AK259" s="41">
        <f t="shared" si="62"/>
        <v>0.15</v>
      </c>
      <c r="AL259" s="110">
        <f t="shared" si="63"/>
        <v>11.475862068965517</v>
      </c>
      <c r="AM259" s="110">
        <f t="shared" si="64"/>
        <v>11.475862068965517</v>
      </c>
      <c r="AN259" s="110">
        <f t="shared" si="65"/>
        <v>5.9551821</v>
      </c>
      <c r="AO259" s="110">
        <f t="shared" si="66"/>
        <v>10.254943899018233</v>
      </c>
      <c r="AP259" s="18">
        <f>VLOOKUP(D259,Code!$B$92:$D$107,2,FALSE)</f>
        <v>0.32</v>
      </c>
      <c r="AQ259" s="18">
        <f>VLOOKUP(E259,Code!$B$92:$D$107,3,FALSE)</f>
        <v>0.25</v>
      </c>
      <c r="AR259" s="18">
        <f>Code!$C$132</f>
        <v>14</v>
      </c>
      <c r="AS259" s="18">
        <f t="shared" si="67"/>
        <v>14</v>
      </c>
      <c r="AT259" s="88">
        <f>Code!$C$189</f>
        <v>80</v>
      </c>
      <c r="AU259" s="88">
        <f t="shared" si="68"/>
        <v>80</v>
      </c>
      <c r="AV259" s="88">
        <f>Code!$C$198</f>
        <v>66</v>
      </c>
      <c r="AW259" s="18" t="str">
        <f>Code!$L$204</f>
        <v>EF 95</v>
      </c>
      <c r="AX259" s="64" t="str">
        <f>Code!$L$207</f>
        <v>EF 60</v>
      </c>
      <c r="AY259" s="64" t="str">
        <f>Code!$L$208</f>
        <v>EF 60</v>
      </c>
      <c r="AZ259" s="64" t="str">
        <f>Code!$L$205</f>
        <v>EF 62</v>
      </c>
      <c r="BA259" s="23" t="s">
        <v>237</v>
      </c>
      <c r="BB259" s="23" t="s">
        <v>237</v>
      </c>
      <c r="BC259" s="23" t="s">
        <v>237</v>
      </c>
      <c r="BD259" s="39">
        <f t="shared" si="69"/>
        <v>4.3867184718331158E-4</v>
      </c>
      <c r="BE259" s="39">
        <f t="shared" si="70"/>
        <v>3.6125916826860955E-4</v>
      </c>
      <c r="BF259" s="18">
        <f>Measures!$C$3</f>
        <v>8</v>
      </c>
      <c r="BG259" s="41">
        <f>Measures!$C$4</f>
        <v>0.1</v>
      </c>
      <c r="BH259" s="41">
        <v>0.06</v>
      </c>
      <c r="BI259" s="18">
        <f>VLOOKUP(D259,Measures!$B$6:$C$21,2,FALSE)</f>
        <v>30</v>
      </c>
      <c r="BJ259" s="18">
        <f>Measures!$C$22</f>
        <v>44</v>
      </c>
      <c r="BK259" s="18">
        <f>Measures!$C$23</f>
        <v>19</v>
      </c>
      <c r="BL259" s="18">
        <f>Measures!$C$24</f>
        <v>13</v>
      </c>
      <c r="BM259" s="18">
        <f>Measures!$C$26</f>
        <v>0.32</v>
      </c>
      <c r="BN259" s="18">
        <f>Measures!$D$26</f>
        <v>0.25</v>
      </c>
      <c r="BO259" s="18">
        <f>Measures!$C$27</f>
        <v>14</v>
      </c>
      <c r="BP259" s="18">
        <f>Measures!$C$28</f>
        <v>15</v>
      </c>
      <c r="BQ259" s="88">
        <f>Measures!$C$29</f>
        <v>92</v>
      </c>
      <c r="BR259" s="88">
        <f>Measures!$C$30</f>
        <v>95</v>
      </c>
      <c r="BS259" s="88">
        <f>Measures!$C$31</f>
        <v>70</v>
      </c>
      <c r="BT259" s="64" t="str">
        <f>Code!$M$204</f>
        <v>EF 200</v>
      </c>
      <c r="BU259" s="64" t="str">
        <f>Code!$M$207</f>
        <v>EF 67</v>
      </c>
      <c r="BV259" s="64" t="str">
        <f>Code!$M$208</f>
        <v>EF 70</v>
      </c>
      <c r="BW259" s="64" t="str">
        <f>Code!$M$205</f>
        <v>EF 82</v>
      </c>
      <c r="BX259" s="64" t="s">
        <v>363</v>
      </c>
      <c r="BY259" s="64" t="s">
        <v>239</v>
      </c>
      <c r="BZ259" s="64" t="s">
        <v>240</v>
      </c>
      <c r="CA259" s="64"/>
      <c r="CB259" s="64"/>
      <c r="CC259" s="64"/>
      <c r="CD259" s="64"/>
      <c r="CE259" s="64"/>
      <c r="CF259" s="64"/>
      <c r="CG259" s="64"/>
      <c r="CH259" s="64"/>
      <c r="CI259" s="64"/>
      <c r="CJ259" s="64"/>
      <c r="CK259" s="64"/>
      <c r="CL259" s="64"/>
      <c r="CM259" s="18"/>
      <c r="CN259" s="18"/>
    </row>
    <row r="260" spans="1:92" ht="14.4" x14ac:dyDescent="0.3">
      <c r="A260" s="19" t="s">
        <v>22</v>
      </c>
      <c r="B260" s="31" t="s">
        <v>85</v>
      </c>
      <c r="C260" s="19" t="s">
        <v>87</v>
      </c>
      <c r="D260" s="19">
        <v>6</v>
      </c>
      <c r="E260" s="19">
        <f>VLOOKUP(D260,Lists!$B$3:$C$18,2,FALSE)</f>
        <v>7</v>
      </c>
      <c r="F260" s="19">
        <v>2</v>
      </c>
      <c r="G260" s="19" t="s">
        <v>67</v>
      </c>
      <c r="H260" s="23">
        <v>2400</v>
      </c>
      <c r="I260" s="37">
        <v>0.11502100840336134</v>
      </c>
      <c r="J260" s="36">
        <v>5.1608452609801366E-4</v>
      </c>
      <c r="K260" s="36">
        <f t="shared" si="55"/>
        <v>5.1608452609801366E-4</v>
      </c>
      <c r="L260" s="23">
        <v>3.67</v>
      </c>
      <c r="M260" s="35">
        <v>0.26</v>
      </c>
      <c r="N260" s="35">
        <f t="shared" si="56"/>
        <v>0.26</v>
      </c>
      <c r="O260" s="38">
        <v>11.475862068965517</v>
      </c>
      <c r="P260" s="38">
        <f t="shared" si="57"/>
        <v>11.475862068965517</v>
      </c>
      <c r="Q260" s="38">
        <v>5.9551821</v>
      </c>
      <c r="R260" s="38">
        <v>10.254943899018233</v>
      </c>
      <c r="S260" s="23">
        <v>1.1499999999999999</v>
      </c>
      <c r="T260" s="23">
        <v>0.87</v>
      </c>
      <c r="U260" s="23">
        <v>10</v>
      </c>
      <c r="V260" s="23">
        <f t="shared" si="58"/>
        <v>10</v>
      </c>
      <c r="W260" s="23">
        <v>78</v>
      </c>
      <c r="X260" s="23">
        <f t="shared" si="59"/>
        <v>78</v>
      </c>
      <c r="Y260" s="23">
        <v>62</v>
      </c>
      <c r="Z260" s="23" t="str">
        <f>Code!$K$204</f>
        <v>EF 86</v>
      </c>
      <c r="AA260" s="23" t="str">
        <f>Code!$K$207</f>
        <v>EF 57</v>
      </c>
      <c r="AB260" s="23" t="str">
        <f>Code!$K$208</f>
        <v>EF 57</v>
      </c>
      <c r="AC260" s="23" t="str">
        <f>Code!$K$205</f>
        <v>EF 57</v>
      </c>
      <c r="AD260" s="23" t="s">
        <v>237</v>
      </c>
      <c r="AE260" s="23" t="s">
        <v>237</v>
      </c>
      <c r="AF260" s="23" t="s">
        <v>237</v>
      </c>
      <c r="AG260" s="39">
        <f t="shared" si="54"/>
        <v>5.1608452609801366E-4</v>
      </c>
      <c r="AH260" s="39">
        <f t="shared" si="60"/>
        <v>5.1608452609801366E-4</v>
      </c>
      <c r="AI260" s="18">
        <f t="shared" si="61"/>
        <v>3.67</v>
      </c>
      <c r="AJ260" s="41">
        <f>Code!$B$23</f>
        <v>0.15</v>
      </c>
      <c r="AK260" s="41">
        <f t="shared" si="62"/>
        <v>0.15</v>
      </c>
      <c r="AL260" s="110">
        <f t="shared" si="63"/>
        <v>11.475862068965517</v>
      </c>
      <c r="AM260" s="110">
        <f t="shared" si="64"/>
        <v>11.475862068965517</v>
      </c>
      <c r="AN260" s="110">
        <f t="shared" si="65"/>
        <v>5.9551821</v>
      </c>
      <c r="AO260" s="110">
        <f t="shared" si="66"/>
        <v>10.254943899018233</v>
      </c>
      <c r="AP260" s="18">
        <f>VLOOKUP(D260,Code!$B$92:$D$107,2,FALSE)</f>
        <v>0.32</v>
      </c>
      <c r="AQ260" s="18">
        <f>VLOOKUP(E260,Code!$B$92:$D$107,3,FALSE)</f>
        <v>0.25</v>
      </c>
      <c r="AR260" s="18">
        <f>Code!$C$132</f>
        <v>14</v>
      </c>
      <c r="AS260" s="18">
        <f t="shared" si="67"/>
        <v>14</v>
      </c>
      <c r="AT260" s="88">
        <f>Code!$C$189</f>
        <v>80</v>
      </c>
      <c r="AU260" s="88">
        <f t="shared" si="68"/>
        <v>80</v>
      </c>
      <c r="AV260" s="88">
        <f>Code!$C$198</f>
        <v>66</v>
      </c>
      <c r="AW260" s="18" t="str">
        <f>Code!$L$204</f>
        <v>EF 95</v>
      </c>
      <c r="AX260" s="64" t="str">
        <f>Code!$L$207</f>
        <v>EF 60</v>
      </c>
      <c r="AY260" s="64" t="str">
        <f>Code!$L$208</f>
        <v>EF 60</v>
      </c>
      <c r="AZ260" s="64" t="str">
        <f>Code!$L$205</f>
        <v>EF 62</v>
      </c>
      <c r="BA260" s="23" t="s">
        <v>237</v>
      </c>
      <c r="BB260" s="23" t="s">
        <v>237</v>
      </c>
      <c r="BC260" s="23" t="s">
        <v>237</v>
      </c>
      <c r="BD260" s="39">
        <f t="shared" si="69"/>
        <v>4.3867184718331158E-4</v>
      </c>
      <c r="BE260" s="39">
        <f t="shared" si="70"/>
        <v>3.6125916826860955E-4</v>
      </c>
      <c r="BF260" s="18">
        <f>Measures!$C$3</f>
        <v>8</v>
      </c>
      <c r="BG260" s="41">
        <f>Measures!$C$4</f>
        <v>0.1</v>
      </c>
      <c r="BH260" s="41">
        <v>0.06</v>
      </c>
      <c r="BI260" s="18">
        <f>VLOOKUP(D260,Measures!$B$6:$C$21,2,FALSE)</f>
        <v>30</v>
      </c>
      <c r="BJ260" s="18">
        <f>Measures!$C$22</f>
        <v>44</v>
      </c>
      <c r="BK260" s="18">
        <f>Measures!$C$23</f>
        <v>19</v>
      </c>
      <c r="BL260" s="18">
        <f>Measures!$C$24</f>
        <v>13</v>
      </c>
      <c r="BM260" s="18">
        <f>Measures!$C$26</f>
        <v>0.32</v>
      </c>
      <c r="BN260" s="18">
        <f>Measures!$D$26</f>
        <v>0.25</v>
      </c>
      <c r="BO260" s="18">
        <f>Measures!$C$27</f>
        <v>14</v>
      </c>
      <c r="BP260" s="18">
        <f>Measures!$C$28</f>
        <v>15</v>
      </c>
      <c r="BQ260" s="88">
        <f>Measures!$C$29</f>
        <v>92</v>
      </c>
      <c r="BR260" s="88">
        <f>Measures!$C$30</f>
        <v>95</v>
      </c>
      <c r="BS260" s="88">
        <f>Measures!$C$31</f>
        <v>70</v>
      </c>
      <c r="BT260" s="64" t="str">
        <f>Code!$M$204</f>
        <v>EF 200</v>
      </c>
      <c r="BU260" s="64" t="str">
        <f>Code!$M$207</f>
        <v>EF 67</v>
      </c>
      <c r="BV260" s="64" t="str">
        <f>Code!$M$208</f>
        <v>EF 70</v>
      </c>
      <c r="BW260" s="64" t="str">
        <f>Code!$M$205</f>
        <v>EF 82</v>
      </c>
      <c r="BX260" s="64" t="s">
        <v>363</v>
      </c>
      <c r="BY260" s="64" t="s">
        <v>239</v>
      </c>
      <c r="BZ260" s="64" t="s">
        <v>240</v>
      </c>
      <c r="CA260" s="64"/>
      <c r="CB260" s="64"/>
      <c r="CC260" s="64"/>
      <c r="CD260" s="64"/>
      <c r="CE260" s="64"/>
      <c r="CF260" s="64"/>
      <c r="CG260" s="64"/>
      <c r="CH260" s="64"/>
      <c r="CI260" s="64"/>
      <c r="CJ260" s="64"/>
      <c r="CK260" s="64"/>
      <c r="CL260" s="64"/>
      <c r="CM260" s="18"/>
      <c r="CN260" s="18"/>
    </row>
    <row r="261" spans="1:92" ht="14.4" x14ac:dyDescent="0.3">
      <c r="A261" s="19" t="s">
        <v>95</v>
      </c>
      <c r="B261" s="31" t="s">
        <v>85</v>
      </c>
      <c r="C261" s="19" t="s">
        <v>71</v>
      </c>
      <c r="D261" s="19">
        <v>6</v>
      </c>
      <c r="E261" s="19">
        <f>VLOOKUP(D261,Lists!$B$3:$C$18,2,FALSE)</f>
        <v>7</v>
      </c>
      <c r="F261" s="19">
        <v>1</v>
      </c>
      <c r="G261" s="19" t="s">
        <v>68</v>
      </c>
      <c r="H261" s="23">
        <v>1910</v>
      </c>
      <c r="I261" s="37">
        <v>0.2</v>
      </c>
      <c r="J261" s="36">
        <v>4.6411397360087065E-4</v>
      </c>
      <c r="K261" s="36">
        <f t="shared" si="55"/>
        <v>4.6411397360087065E-4</v>
      </c>
      <c r="L261" s="23">
        <v>4.26</v>
      </c>
      <c r="M261" s="35">
        <v>0.22</v>
      </c>
      <c r="N261" s="35">
        <f t="shared" si="56"/>
        <v>0.22</v>
      </c>
      <c r="O261" s="38">
        <v>16.545454545454547</v>
      </c>
      <c r="P261" s="38">
        <f t="shared" si="57"/>
        <v>16.545454545454547</v>
      </c>
      <c r="Q261" s="38">
        <v>5.9551821</v>
      </c>
      <c r="R261" s="38">
        <v>10.254943899018233</v>
      </c>
      <c r="S261" s="23">
        <v>0.67</v>
      </c>
      <c r="T261" s="23">
        <v>0.79</v>
      </c>
      <c r="U261" s="23">
        <v>10</v>
      </c>
      <c r="V261" s="23">
        <f t="shared" si="58"/>
        <v>10</v>
      </c>
      <c r="W261" s="23">
        <v>78</v>
      </c>
      <c r="X261" s="23">
        <f t="shared" si="59"/>
        <v>78</v>
      </c>
      <c r="Y261" s="23">
        <v>62</v>
      </c>
      <c r="Z261" s="23" t="str">
        <f>Code!$K$204</f>
        <v>EF 86</v>
      </c>
      <c r="AA261" s="23" t="str">
        <f>Code!$K$207</f>
        <v>EF 57</v>
      </c>
      <c r="AB261" s="23" t="str">
        <f>Code!$K$208</f>
        <v>EF 57</v>
      </c>
      <c r="AC261" s="23" t="str">
        <f>Code!$K$205</f>
        <v>EF 57</v>
      </c>
      <c r="AD261" s="23" t="s">
        <v>237</v>
      </c>
      <c r="AE261" s="23" t="s">
        <v>237</v>
      </c>
      <c r="AF261" s="23" t="s">
        <v>237</v>
      </c>
      <c r="AG261" s="39">
        <f t="shared" ref="AG261:AG324" si="71">J261</f>
        <v>4.6411397360087065E-4</v>
      </c>
      <c r="AH261" s="39">
        <f t="shared" si="60"/>
        <v>4.6411397360087065E-4</v>
      </c>
      <c r="AI261" s="18">
        <f t="shared" si="61"/>
        <v>4.26</v>
      </c>
      <c r="AJ261" s="41">
        <f>Code!$B$23</f>
        <v>0.15</v>
      </c>
      <c r="AK261" s="41">
        <f t="shared" si="62"/>
        <v>0.15</v>
      </c>
      <c r="AL261" s="110">
        <f t="shared" si="63"/>
        <v>16.545454545454547</v>
      </c>
      <c r="AM261" s="110">
        <f t="shared" si="64"/>
        <v>16.545454545454547</v>
      </c>
      <c r="AN261" s="110">
        <f t="shared" si="65"/>
        <v>5.9551821</v>
      </c>
      <c r="AO261" s="110">
        <f t="shared" si="66"/>
        <v>10.254943899018233</v>
      </c>
      <c r="AP261" s="18">
        <f>VLOOKUP(D261,Code!$B$92:$D$107,2,FALSE)</f>
        <v>0.32</v>
      </c>
      <c r="AQ261" s="18">
        <f>VLOOKUP(E261,Code!$B$92:$D$107,3,FALSE)</f>
        <v>0.25</v>
      </c>
      <c r="AR261" s="18">
        <f>Code!$C$132</f>
        <v>14</v>
      </c>
      <c r="AS261" s="18">
        <f t="shared" si="67"/>
        <v>14</v>
      </c>
      <c r="AT261" s="88">
        <f>Code!$C$189</f>
        <v>80</v>
      </c>
      <c r="AU261" s="88">
        <f t="shared" si="68"/>
        <v>80</v>
      </c>
      <c r="AV261" s="88">
        <f>Code!$C$198</f>
        <v>66</v>
      </c>
      <c r="AW261" s="18" t="str">
        <f>Code!$L$204</f>
        <v>EF 95</v>
      </c>
      <c r="AX261" s="64" t="str">
        <f>Code!$L$207</f>
        <v>EF 60</v>
      </c>
      <c r="AY261" s="64" t="str">
        <f>Code!$L$208</f>
        <v>EF 60</v>
      </c>
      <c r="AZ261" s="64" t="str">
        <f>Code!$L$205</f>
        <v>EF 62</v>
      </c>
      <c r="BA261" s="23" t="s">
        <v>237</v>
      </c>
      <c r="BB261" s="23" t="s">
        <v>237</v>
      </c>
      <c r="BC261" s="23" t="s">
        <v>237</v>
      </c>
      <c r="BD261" s="39">
        <f t="shared" si="69"/>
        <v>3.9449687756074004E-4</v>
      </c>
      <c r="BE261" s="39">
        <f t="shared" si="70"/>
        <v>3.2487978152060944E-4</v>
      </c>
      <c r="BF261" s="18">
        <f>Measures!$C$3</f>
        <v>8</v>
      </c>
      <c r="BG261" s="41">
        <f>Measures!$C$4</f>
        <v>0.1</v>
      </c>
      <c r="BH261" s="41">
        <v>0.06</v>
      </c>
      <c r="BI261" s="18">
        <f>VLOOKUP(D261,Measures!$B$6:$C$21,2,FALSE)</f>
        <v>30</v>
      </c>
      <c r="BJ261" s="18">
        <f>Measures!$C$22</f>
        <v>44</v>
      </c>
      <c r="BK261" s="18">
        <f>Measures!$C$23</f>
        <v>19</v>
      </c>
      <c r="BL261" s="18">
        <f>Measures!$C$24</f>
        <v>13</v>
      </c>
      <c r="BM261" s="18">
        <f>Measures!$C$26</f>
        <v>0.32</v>
      </c>
      <c r="BN261" s="18">
        <f>Measures!$D$26</f>
        <v>0.25</v>
      </c>
      <c r="BO261" s="18">
        <f>Measures!$C$27</f>
        <v>14</v>
      </c>
      <c r="BP261" s="18">
        <f>Measures!$C$28</f>
        <v>15</v>
      </c>
      <c r="BQ261" s="88">
        <f>Measures!$C$29</f>
        <v>92</v>
      </c>
      <c r="BR261" s="88">
        <f>Measures!$C$30</f>
        <v>95</v>
      </c>
      <c r="BS261" s="88">
        <f>Measures!$C$31</f>
        <v>70</v>
      </c>
      <c r="BT261" s="64" t="str">
        <f>Code!$M$204</f>
        <v>EF 200</v>
      </c>
      <c r="BU261" s="64" t="str">
        <f>Code!$M$207</f>
        <v>EF 67</v>
      </c>
      <c r="BV261" s="64" t="str">
        <f>Code!$M$208</f>
        <v>EF 70</v>
      </c>
      <c r="BW261" s="64" t="str">
        <f>Code!$M$205</f>
        <v>EF 82</v>
      </c>
      <c r="BX261" s="64" t="s">
        <v>363</v>
      </c>
      <c r="BY261" s="64" t="s">
        <v>239</v>
      </c>
      <c r="BZ261" s="64" t="s">
        <v>240</v>
      </c>
      <c r="CA261" s="64"/>
      <c r="CB261" s="64"/>
      <c r="CC261" s="64"/>
      <c r="CD261" s="64"/>
      <c r="CE261" s="64"/>
      <c r="CF261" s="64"/>
      <c r="CG261" s="64"/>
      <c r="CH261" s="64"/>
      <c r="CI261" s="64"/>
      <c r="CJ261" s="64"/>
      <c r="CK261" s="64"/>
      <c r="CL261" s="64"/>
      <c r="CM261" s="18"/>
      <c r="CN261" s="18"/>
    </row>
    <row r="262" spans="1:92" ht="14.4" x14ac:dyDescent="0.3">
      <c r="A262" s="19" t="s">
        <v>95</v>
      </c>
      <c r="B262" s="31" t="s">
        <v>85</v>
      </c>
      <c r="C262" s="19" t="s">
        <v>71</v>
      </c>
      <c r="D262" s="19">
        <v>6</v>
      </c>
      <c r="E262" s="19">
        <f>VLOOKUP(D262,Lists!$B$3:$C$18,2,FALSE)</f>
        <v>7</v>
      </c>
      <c r="F262" s="19">
        <v>2</v>
      </c>
      <c r="G262" s="19" t="s">
        <v>68</v>
      </c>
      <c r="H262" s="23">
        <v>2730</v>
      </c>
      <c r="I262" s="37">
        <v>0.2</v>
      </c>
      <c r="J262" s="36">
        <v>4.6411397360087065E-4</v>
      </c>
      <c r="K262" s="36">
        <f t="shared" ref="K262:K325" si="72">J262</f>
        <v>4.6411397360087065E-4</v>
      </c>
      <c r="L262" s="23">
        <v>4.26</v>
      </c>
      <c r="M262" s="35">
        <v>0.22</v>
      </c>
      <c r="N262" s="35">
        <f t="shared" ref="N262:N325" si="73">M262</f>
        <v>0.22</v>
      </c>
      <c r="O262" s="38">
        <v>16.545454545454547</v>
      </c>
      <c r="P262" s="38">
        <f t="shared" ref="P262:P325" si="74">O262</f>
        <v>16.545454545454547</v>
      </c>
      <c r="Q262" s="38">
        <v>5.9551821</v>
      </c>
      <c r="R262" s="38">
        <v>10.254943899018233</v>
      </c>
      <c r="S262" s="23">
        <v>0.67</v>
      </c>
      <c r="T262" s="23">
        <v>0.79</v>
      </c>
      <c r="U262" s="23">
        <v>10</v>
      </c>
      <c r="V262" s="23">
        <f t="shared" ref="V262:V325" si="75">U262</f>
        <v>10</v>
      </c>
      <c r="W262" s="23">
        <v>78</v>
      </c>
      <c r="X262" s="23">
        <f t="shared" ref="X262:X325" si="76">W262</f>
        <v>78</v>
      </c>
      <c r="Y262" s="23">
        <v>62</v>
      </c>
      <c r="Z262" s="23" t="str">
        <f>Code!$K$204</f>
        <v>EF 86</v>
      </c>
      <c r="AA262" s="23" t="str">
        <f>Code!$K$207</f>
        <v>EF 57</v>
      </c>
      <c r="AB262" s="23" t="str">
        <f>Code!$K$208</f>
        <v>EF 57</v>
      </c>
      <c r="AC262" s="23" t="str">
        <f>Code!$K$205</f>
        <v>EF 57</v>
      </c>
      <c r="AD262" s="23" t="s">
        <v>237</v>
      </c>
      <c r="AE262" s="23" t="s">
        <v>237</v>
      </c>
      <c r="AF262" s="23" t="s">
        <v>237</v>
      </c>
      <c r="AG262" s="39">
        <f t="shared" si="71"/>
        <v>4.6411397360087065E-4</v>
      </c>
      <c r="AH262" s="39">
        <f t="shared" ref="AH262:AH325" si="77">AG262</f>
        <v>4.6411397360087065E-4</v>
      </c>
      <c r="AI262" s="18">
        <f t="shared" ref="AI262:AI325" si="78">L262</f>
        <v>4.26</v>
      </c>
      <c r="AJ262" s="41">
        <f>Code!$B$23</f>
        <v>0.15</v>
      </c>
      <c r="AK262" s="41">
        <f t="shared" ref="AK262:AK325" si="79">AJ262</f>
        <v>0.15</v>
      </c>
      <c r="AL262" s="110">
        <f t="shared" ref="AL262:AL325" si="80">O262</f>
        <v>16.545454545454547</v>
      </c>
      <c r="AM262" s="110">
        <f t="shared" ref="AM262:AM325" si="81">AL262</f>
        <v>16.545454545454547</v>
      </c>
      <c r="AN262" s="110">
        <f t="shared" ref="AN262:AN325" si="82">Q262</f>
        <v>5.9551821</v>
      </c>
      <c r="AO262" s="110">
        <f t="shared" ref="AO262:AO325" si="83">R262</f>
        <v>10.254943899018233</v>
      </c>
      <c r="AP262" s="18">
        <f>VLOOKUP(D262,Code!$B$92:$D$107,2,FALSE)</f>
        <v>0.32</v>
      </c>
      <c r="AQ262" s="18">
        <f>VLOOKUP(E262,Code!$B$92:$D$107,3,FALSE)</f>
        <v>0.25</v>
      </c>
      <c r="AR262" s="18">
        <f>Code!$C$132</f>
        <v>14</v>
      </c>
      <c r="AS262" s="18">
        <f t="shared" ref="AS262:AS325" si="84">AR262</f>
        <v>14</v>
      </c>
      <c r="AT262" s="88">
        <f>Code!$C$189</f>
        <v>80</v>
      </c>
      <c r="AU262" s="88">
        <f t="shared" ref="AU262:AU325" si="85">AT262</f>
        <v>80</v>
      </c>
      <c r="AV262" s="88">
        <f>Code!$C$198</f>
        <v>66</v>
      </c>
      <c r="AW262" s="18" t="str">
        <f>Code!$L$204</f>
        <v>EF 95</v>
      </c>
      <c r="AX262" s="64" t="str">
        <f>Code!$L$207</f>
        <v>EF 60</v>
      </c>
      <c r="AY262" s="64" t="str">
        <f>Code!$L$208</f>
        <v>EF 60</v>
      </c>
      <c r="AZ262" s="64" t="str">
        <f>Code!$L$205</f>
        <v>EF 62</v>
      </c>
      <c r="BA262" s="23" t="s">
        <v>237</v>
      </c>
      <c r="BB262" s="23" t="s">
        <v>237</v>
      </c>
      <c r="BC262" s="23" t="s">
        <v>237</v>
      </c>
      <c r="BD262" s="39">
        <f t="shared" ref="BD262:BD325" si="86" xml:space="preserve"> (1-15/100)*J262</f>
        <v>3.9449687756074004E-4</v>
      </c>
      <c r="BE262" s="39">
        <f t="shared" ref="BE262:BE325" si="87" xml:space="preserve"> (1-30/100)*J262</f>
        <v>3.2487978152060944E-4</v>
      </c>
      <c r="BF262" s="18">
        <f>Measures!$C$3</f>
        <v>8</v>
      </c>
      <c r="BG262" s="41">
        <f>Measures!$C$4</f>
        <v>0.1</v>
      </c>
      <c r="BH262" s="41">
        <v>0.06</v>
      </c>
      <c r="BI262" s="18">
        <f>VLOOKUP(D262,Measures!$B$6:$C$21,2,FALSE)</f>
        <v>30</v>
      </c>
      <c r="BJ262" s="18">
        <f>Measures!$C$22</f>
        <v>44</v>
      </c>
      <c r="BK262" s="18">
        <f>Measures!$C$23</f>
        <v>19</v>
      </c>
      <c r="BL262" s="18">
        <f>Measures!$C$24</f>
        <v>13</v>
      </c>
      <c r="BM262" s="18">
        <f>Measures!$C$26</f>
        <v>0.32</v>
      </c>
      <c r="BN262" s="18">
        <f>Measures!$D$26</f>
        <v>0.25</v>
      </c>
      <c r="BO262" s="18">
        <f>Measures!$C$27</f>
        <v>14</v>
      </c>
      <c r="BP262" s="18">
        <f>Measures!$C$28</f>
        <v>15</v>
      </c>
      <c r="BQ262" s="88">
        <f>Measures!$C$29</f>
        <v>92</v>
      </c>
      <c r="BR262" s="88">
        <f>Measures!$C$30</f>
        <v>95</v>
      </c>
      <c r="BS262" s="88">
        <f>Measures!$C$31</f>
        <v>70</v>
      </c>
      <c r="BT262" s="64" t="str">
        <f>Code!$M$204</f>
        <v>EF 200</v>
      </c>
      <c r="BU262" s="64" t="str">
        <f>Code!$M$207</f>
        <v>EF 67</v>
      </c>
      <c r="BV262" s="64" t="str">
        <f>Code!$M$208</f>
        <v>EF 70</v>
      </c>
      <c r="BW262" s="64" t="str">
        <f>Code!$M$205</f>
        <v>EF 82</v>
      </c>
      <c r="BX262" s="64" t="s">
        <v>363</v>
      </c>
      <c r="BY262" s="64" t="s">
        <v>239</v>
      </c>
      <c r="BZ262" s="64" t="s">
        <v>240</v>
      </c>
      <c r="CA262" s="64"/>
      <c r="CB262" s="64"/>
      <c r="CC262" s="64"/>
      <c r="CD262" s="64"/>
      <c r="CE262" s="64"/>
      <c r="CF262" s="64"/>
      <c r="CG262" s="64"/>
      <c r="CH262" s="64"/>
      <c r="CI262" s="64"/>
      <c r="CJ262" s="64"/>
      <c r="CK262" s="64"/>
      <c r="CL262" s="64"/>
      <c r="CM262" s="18"/>
      <c r="CN262" s="18"/>
    </row>
    <row r="263" spans="1:92" ht="14.4" x14ac:dyDescent="0.3">
      <c r="A263" s="19" t="s">
        <v>22</v>
      </c>
      <c r="B263" s="31" t="s">
        <v>85</v>
      </c>
      <c r="C263" s="19" t="s">
        <v>71</v>
      </c>
      <c r="D263" s="19">
        <v>6</v>
      </c>
      <c r="E263" s="19">
        <f>VLOOKUP(D263,Lists!$B$3:$C$18,2,FALSE)</f>
        <v>7</v>
      </c>
      <c r="F263" s="19">
        <v>1</v>
      </c>
      <c r="G263" s="19" t="s">
        <v>68</v>
      </c>
      <c r="H263" s="23">
        <v>1910</v>
      </c>
      <c r="I263" s="37">
        <v>0.2</v>
      </c>
      <c r="J263" s="36">
        <v>4.6411397360087065E-4</v>
      </c>
      <c r="K263" s="36">
        <f t="shared" si="72"/>
        <v>4.6411397360087065E-4</v>
      </c>
      <c r="L263" s="23">
        <v>4.26</v>
      </c>
      <c r="M263" s="35">
        <v>0.22</v>
      </c>
      <c r="N263" s="35">
        <f t="shared" si="73"/>
        <v>0.22</v>
      </c>
      <c r="O263" s="38">
        <v>16.545454545454547</v>
      </c>
      <c r="P263" s="38">
        <f t="shared" si="74"/>
        <v>16.545454545454547</v>
      </c>
      <c r="Q263" s="38">
        <v>5.9551821</v>
      </c>
      <c r="R263" s="38">
        <v>10.254943899018233</v>
      </c>
      <c r="S263" s="23">
        <v>0.67</v>
      </c>
      <c r="T263" s="23">
        <v>0.79</v>
      </c>
      <c r="U263" s="23">
        <v>10</v>
      </c>
      <c r="V263" s="23">
        <f t="shared" si="75"/>
        <v>10</v>
      </c>
      <c r="W263" s="23">
        <v>78</v>
      </c>
      <c r="X263" s="23">
        <f t="shared" si="76"/>
        <v>78</v>
      </c>
      <c r="Y263" s="23">
        <v>62</v>
      </c>
      <c r="Z263" s="23" t="str">
        <f>Code!$K$204</f>
        <v>EF 86</v>
      </c>
      <c r="AA263" s="23" t="str">
        <f>Code!$K$207</f>
        <v>EF 57</v>
      </c>
      <c r="AB263" s="23" t="str">
        <f>Code!$K$208</f>
        <v>EF 57</v>
      </c>
      <c r="AC263" s="23" t="str">
        <f>Code!$K$205</f>
        <v>EF 57</v>
      </c>
      <c r="AD263" s="23" t="s">
        <v>237</v>
      </c>
      <c r="AE263" s="23" t="s">
        <v>237</v>
      </c>
      <c r="AF263" s="23" t="s">
        <v>237</v>
      </c>
      <c r="AG263" s="39">
        <f t="shared" si="71"/>
        <v>4.6411397360087065E-4</v>
      </c>
      <c r="AH263" s="39">
        <f t="shared" si="77"/>
        <v>4.6411397360087065E-4</v>
      </c>
      <c r="AI263" s="18">
        <f t="shared" si="78"/>
        <v>4.26</v>
      </c>
      <c r="AJ263" s="41">
        <f>Code!$B$23</f>
        <v>0.15</v>
      </c>
      <c r="AK263" s="41">
        <f t="shared" si="79"/>
        <v>0.15</v>
      </c>
      <c r="AL263" s="110">
        <f t="shared" si="80"/>
        <v>16.545454545454547</v>
      </c>
      <c r="AM263" s="110">
        <f t="shared" si="81"/>
        <v>16.545454545454547</v>
      </c>
      <c r="AN263" s="110">
        <f t="shared" si="82"/>
        <v>5.9551821</v>
      </c>
      <c r="AO263" s="110">
        <f t="shared" si="83"/>
        <v>10.254943899018233</v>
      </c>
      <c r="AP263" s="18">
        <f>VLOOKUP(D263,Code!$B$92:$D$107,2,FALSE)</f>
        <v>0.32</v>
      </c>
      <c r="AQ263" s="18">
        <f>VLOOKUP(E263,Code!$B$92:$D$107,3,FALSE)</f>
        <v>0.25</v>
      </c>
      <c r="AR263" s="18">
        <f>Code!$C$132</f>
        <v>14</v>
      </c>
      <c r="AS263" s="18">
        <f t="shared" si="84"/>
        <v>14</v>
      </c>
      <c r="AT263" s="88">
        <f>Code!$C$189</f>
        <v>80</v>
      </c>
      <c r="AU263" s="88">
        <f t="shared" si="85"/>
        <v>80</v>
      </c>
      <c r="AV263" s="88">
        <f>Code!$C$198</f>
        <v>66</v>
      </c>
      <c r="AW263" s="18" t="str">
        <f>Code!$L$204</f>
        <v>EF 95</v>
      </c>
      <c r="AX263" s="64" t="str">
        <f>Code!$L$207</f>
        <v>EF 60</v>
      </c>
      <c r="AY263" s="64" t="str">
        <f>Code!$L$208</f>
        <v>EF 60</v>
      </c>
      <c r="AZ263" s="64" t="str">
        <f>Code!$L$205</f>
        <v>EF 62</v>
      </c>
      <c r="BA263" s="23" t="s">
        <v>237</v>
      </c>
      <c r="BB263" s="23" t="s">
        <v>237</v>
      </c>
      <c r="BC263" s="23" t="s">
        <v>237</v>
      </c>
      <c r="BD263" s="39">
        <f t="shared" si="86"/>
        <v>3.9449687756074004E-4</v>
      </c>
      <c r="BE263" s="39">
        <f t="shared" si="87"/>
        <v>3.2487978152060944E-4</v>
      </c>
      <c r="BF263" s="18">
        <f>Measures!$C$3</f>
        <v>8</v>
      </c>
      <c r="BG263" s="41">
        <f>Measures!$C$4</f>
        <v>0.1</v>
      </c>
      <c r="BH263" s="41">
        <v>0.06</v>
      </c>
      <c r="BI263" s="18">
        <f>VLOOKUP(D263,Measures!$B$6:$C$21,2,FALSE)</f>
        <v>30</v>
      </c>
      <c r="BJ263" s="18">
        <f>Measures!$C$22</f>
        <v>44</v>
      </c>
      <c r="BK263" s="18">
        <f>Measures!$C$23</f>
        <v>19</v>
      </c>
      <c r="BL263" s="18">
        <f>Measures!$C$24</f>
        <v>13</v>
      </c>
      <c r="BM263" s="18">
        <f>Measures!$C$26</f>
        <v>0.32</v>
      </c>
      <c r="BN263" s="18">
        <f>Measures!$D$26</f>
        <v>0.25</v>
      </c>
      <c r="BO263" s="18">
        <f>Measures!$C$27</f>
        <v>14</v>
      </c>
      <c r="BP263" s="18">
        <f>Measures!$C$28</f>
        <v>15</v>
      </c>
      <c r="BQ263" s="88">
        <f>Measures!$C$29</f>
        <v>92</v>
      </c>
      <c r="BR263" s="88">
        <f>Measures!$C$30</f>
        <v>95</v>
      </c>
      <c r="BS263" s="88">
        <f>Measures!$C$31</f>
        <v>70</v>
      </c>
      <c r="BT263" s="64" t="str">
        <f>Code!$M$204</f>
        <v>EF 200</v>
      </c>
      <c r="BU263" s="64" t="str">
        <f>Code!$M$207</f>
        <v>EF 67</v>
      </c>
      <c r="BV263" s="64" t="str">
        <f>Code!$M$208</f>
        <v>EF 70</v>
      </c>
      <c r="BW263" s="64" t="str">
        <f>Code!$M$205</f>
        <v>EF 82</v>
      </c>
      <c r="BX263" s="64" t="s">
        <v>363</v>
      </c>
      <c r="BY263" s="64" t="s">
        <v>239</v>
      </c>
      <c r="BZ263" s="64" t="s">
        <v>240</v>
      </c>
      <c r="CA263" s="64"/>
      <c r="CB263" s="64"/>
      <c r="CC263" s="64"/>
      <c r="CD263" s="64"/>
      <c r="CE263" s="64"/>
      <c r="CF263" s="64"/>
      <c r="CG263" s="64"/>
      <c r="CH263" s="64"/>
      <c r="CI263" s="64"/>
      <c r="CJ263" s="64"/>
      <c r="CK263" s="64"/>
      <c r="CL263" s="64"/>
      <c r="CM263" s="18"/>
      <c r="CN263" s="18"/>
    </row>
    <row r="264" spans="1:92" ht="14.4" x14ac:dyDescent="0.3">
      <c r="A264" s="19" t="s">
        <v>22</v>
      </c>
      <c r="B264" s="31" t="s">
        <v>85</v>
      </c>
      <c r="C264" s="19" t="s">
        <v>71</v>
      </c>
      <c r="D264" s="19">
        <v>6</v>
      </c>
      <c r="E264" s="19">
        <f>VLOOKUP(D264,Lists!$B$3:$C$18,2,FALSE)</f>
        <v>7</v>
      </c>
      <c r="F264" s="19">
        <v>2</v>
      </c>
      <c r="G264" s="19" t="s">
        <v>68</v>
      </c>
      <c r="H264" s="23">
        <v>2730</v>
      </c>
      <c r="I264" s="37">
        <v>0.2</v>
      </c>
      <c r="J264" s="36">
        <v>4.6411397360087065E-4</v>
      </c>
      <c r="K264" s="36">
        <f t="shared" si="72"/>
        <v>4.6411397360087065E-4</v>
      </c>
      <c r="L264" s="23">
        <v>4.26</v>
      </c>
      <c r="M264" s="35">
        <v>0.22</v>
      </c>
      <c r="N264" s="35">
        <f t="shared" si="73"/>
        <v>0.22</v>
      </c>
      <c r="O264" s="38">
        <v>16.545454545454547</v>
      </c>
      <c r="P264" s="38">
        <f t="shared" si="74"/>
        <v>16.545454545454547</v>
      </c>
      <c r="Q264" s="38">
        <v>5.9551821</v>
      </c>
      <c r="R264" s="38">
        <v>10.254943899018233</v>
      </c>
      <c r="S264" s="23">
        <v>0.67</v>
      </c>
      <c r="T264" s="23">
        <v>0.79</v>
      </c>
      <c r="U264" s="23">
        <v>10</v>
      </c>
      <c r="V264" s="23">
        <f t="shared" si="75"/>
        <v>10</v>
      </c>
      <c r="W264" s="23">
        <v>78</v>
      </c>
      <c r="X264" s="23">
        <f t="shared" si="76"/>
        <v>78</v>
      </c>
      <c r="Y264" s="23">
        <v>62</v>
      </c>
      <c r="Z264" s="23" t="str">
        <f>Code!$K$204</f>
        <v>EF 86</v>
      </c>
      <c r="AA264" s="23" t="str">
        <f>Code!$K$207</f>
        <v>EF 57</v>
      </c>
      <c r="AB264" s="23" t="str">
        <f>Code!$K$208</f>
        <v>EF 57</v>
      </c>
      <c r="AC264" s="23" t="str">
        <f>Code!$K$205</f>
        <v>EF 57</v>
      </c>
      <c r="AD264" s="23" t="s">
        <v>237</v>
      </c>
      <c r="AE264" s="23" t="s">
        <v>237</v>
      </c>
      <c r="AF264" s="23" t="s">
        <v>237</v>
      </c>
      <c r="AG264" s="39">
        <f t="shared" si="71"/>
        <v>4.6411397360087065E-4</v>
      </c>
      <c r="AH264" s="39">
        <f t="shared" si="77"/>
        <v>4.6411397360087065E-4</v>
      </c>
      <c r="AI264" s="18">
        <f t="shared" si="78"/>
        <v>4.26</v>
      </c>
      <c r="AJ264" s="41">
        <f>Code!$B$23</f>
        <v>0.15</v>
      </c>
      <c r="AK264" s="41">
        <f t="shared" si="79"/>
        <v>0.15</v>
      </c>
      <c r="AL264" s="110">
        <f t="shared" si="80"/>
        <v>16.545454545454547</v>
      </c>
      <c r="AM264" s="110">
        <f t="shared" si="81"/>
        <v>16.545454545454547</v>
      </c>
      <c r="AN264" s="110">
        <f t="shared" si="82"/>
        <v>5.9551821</v>
      </c>
      <c r="AO264" s="110">
        <f t="shared" si="83"/>
        <v>10.254943899018233</v>
      </c>
      <c r="AP264" s="18">
        <f>VLOOKUP(D264,Code!$B$92:$D$107,2,FALSE)</f>
        <v>0.32</v>
      </c>
      <c r="AQ264" s="18">
        <f>VLOOKUP(E264,Code!$B$92:$D$107,3,FALSE)</f>
        <v>0.25</v>
      </c>
      <c r="AR264" s="18">
        <f>Code!$C$132</f>
        <v>14</v>
      </c>
      <c r="AS264" s="18">
        <f t="shared" si="84"/>
        <v>14</v>
      </c>
      <c r="AT264" s="88">
        <f>Code!$C$189</f>
        <v>80</v>
      </c>
      <c r="AU264" s="88">
        <f t="shared" si="85"/>
        <v>80</v>
      </c>
      <c r="AV264" s="88">
        <f>Code!$C$198</f>
        <v>66</v>
      </c>
      <c r="AW264" s="18" t="str">
        <f>Code!$L$204</f>
        <v>EF 95</v>
      </c>
      <c r="AX264" s="64" t="str">
        <f>Code!$L$207</f>
        <v>EF 60</v>
      </c>
      <c r="AY264" s="64" t="str">
        <f>Code!$L$208</f>
        <v>EF 60</v>
      </c>
      <c r="AZ264" s="64" t="str">
        <f>Code!$L$205</f>
        <v>EF 62</v>
      </c>
      <c r="BA264" s="23" t="s">
        <v>237</v>
      </c>
      <c r="BB264" s="23" t="s">
        <v>237</v>
      </c>
      <c r="BC264" s="23" t="s">
        <v>237</v>
      </c>
      <c r="BD264" s="39">
        <f t="shared" si="86"/>
        <v>3.9449687756074004E-4</v>
      </c>
      <c r="BE264" s="39">
        <f t="shared" si="87"/>
        <v>3.2487978152060944E-4</v>
      </c>
      <c r="BF264" s="18">
        <f>Measures!$C$3</f>
        <v>8</v>
      </c>
      <c r="BG264" s="41">
        <f>Measures!$C$4</f>
        <v>0.1</v>
      </c>
      <c r="BH264" s="41">
        <v>0.06</v>
      </c>
      <c r="BI264" s="18">
        <f>VLOOKUP(D264,Measures!$B$6:$C$21,2,FALSE)</f>
        <v>30</v>
      </c>
      <c r="BJ264" s="18">
        <f>Measures!$C$22</f>
        <v>44</v>
      </c>
      <c r="BK264" s="18">
        <f>Measures!$C$23</f>
        <v>19</v>
      </c>
      <c r="BL264" s="18">
        <f>Measures!$C$24</f>
        <v>13</v>
      </c>
      <c r="BM264" s="18">
        <f>Measures!$C$26</f>
        <v>0.32</v>
      </c>
      <c r="BN264" s="18">
        <f>Measures!$D$26</f>
        <v>0.25</v>
      </c>
      <c r="BO264" s="18">
        <f>Measures!$C$27</f>
        <v>14</v>
      </c>
      <c r="BP264" s="18">
        <f>Measures!$C$28</f>
        <v>15</v>
      </c>
      <c r="BQ264" s="88">
        <f>Measures!$C$29</f>
        <v>92</v>
      </c>
      <c r="BR264" s="88">
        <f>Measures!$C$30</f>
        <v>95</v>
      </c>
      <c r="BS264" s="88">
        <f>Measures!$C$31</f>
        <v>70</v>
      </c>
      <c r="BT264" s="64" t="str">
        <f>Code!$M$204</f>
        <v>EF 200</v>
      </c>
      <c r="BU264" s="64" t="str">
        <f>Code!$M$207</f>
        <v>EF 67</v>
      </c>
      <c r="BV264" s="64" t="str">
        <f>Code!$M$208</f>
        <v>EF 70</v>
      </c>
      <c r="BW264" s="64" t="str">
        <f>Code!$M$205</f>
        <v>EF 82</v>
      </c>
      <c r="BX264" s="64" t="s">
        <v>363</v>
      </c>
      <c r="BY264" s="64" t="s">
        <v>239</v>
      </c>
      <c r="BZ264" s="64" t="s">
        <v>240</v>
      </c>
      <c r="CA264" s="64"/>
      <c r="CB264" s="64"/>
      <c r="CC264" s="64"/>
      <c r="CD264" s="64"/>
      <c r="CE264" s="64"/>
      <c r="CF264" s="64"/>
      <c r="CG264" s="64"/>
      <c r="CH264" s="64"/>
      <c r="CI264" s="64"/>
      <c r="CJ264" s="64"/>
      <c r="CK264" s="64"/>
      <c r="CL264" s="64"/>
      <c r="CM264" s="18"/>
      <c r="CN264" s="18"/>
    </row>
    <row r="265" spans="1:92" ht="14.4" x14ac:dyDescent="0.3">
      <c r="A265" s="19" t="s">
        <v>95</v>
      </c>
      <c r="B265" s="31" t="s">
        <v>85</v>
      </c>
      <c r="C265" s="19" t="s">
        <v>87</v>
      </c>
      <c r="D265" s="19">
        <v>6</v>
      </c>
      <c r="E265" s="19">
        <f>VLOOKUP(D265,Lists!$B$3:$C$18,2,FALSE)</f>
        <v>7</v>
      </c>
      <c r="F265" s="19">
        <v>1</v>
      </c>
      <c r="G265" s="19" t="s">
        <v>68</v>
      </c>
      <c r="H265" s="23">
        <v>1910</v>
      </c>
      <c r="I265" s="37">
        <v>0.2</v>
      </c>
      <c r="J265" s="36">
        <v>4.6411397360087065E-4</v>
      </c>
      <c r="K265" s="36">
        <f t="shared" si="72"/>
        <v>4.6411397360087065E-4</v>
      </c>
      <c r="L265" s="23">
        <v>4.26</v>
      </c>
      <c r="M265" s="35">
        <v>0.22</v>
      </c>
      <c r="N265" s="35">
        <f t="shared" si="73"/>
        <v>0.22</v>
      </c>
      <c r="O265" s="38">
        <v>16.545454545454547</v>
      </c>
      <c r="P265" s="38">
        <f t="shared" si="74"/>
        <v>16.545454545454547</v>
      </c>
      <c r="Q265" s="38">
        <v>5.9551821</v>
      </c>
      <c r="R265" s="38">
        <v>10.254943899018233</v>
      </c>
      <c r="S265" s="23">
        <v>0.67</v>
      </c>
      <c r="T265" s="23">
        <v>0.79</v>
      </c>
      <c r="U265" s="23">
        <v>10</v>
      </c>
      <c r="V265" s="23">
        <f t="shared" si="75"/>
        <v>10</v>
      </c>
      <c r="W265" s="23">
        <v>78</v>
      </c>
      <c r="X265" s="23">
        <f t="shared" si="76"/>
        <v>78</v>
      </c>
      <c r="Y265" s="23">
        <v>62</v>
      </c>
      <c r="Z265" s="23" t="str">
        <f>Code!$K$204</f>
        <v>EF 86</v>
      </c>
      <c r="AA265" s="23" t="str">
        <f>Code!$K$207</f>
        <v>EF 57</v>
      </c>
      <c r="AB265" s="23" t="str">
        <f>Code!$K$208</f>
        <v>EF 57</v>
      </c>
      <c r="AC265" s="23" t="str">
        <f>Code!$K$205</f>
        <v>EF 57</v>
      </c>
      <c r="AD265" s="23" t="s">
        <v>237</v>
      </c>
      <c r="AE265" s="23" t="s">
        <v>237</v>
      </c>
      <c r="AF265" s="23" t="s">
        <v>237</v>
      </c>
      <c r="AG265" s="39">
        <f t="shared" si="71"/>
        <v>4.6411397360087065E-4</v>
      </c>
      <c r="AH265" s="39">
        <f t="shared" si="77"/>
        <v>4.6411397360087065E-4</v>
      </c>
      <c r="AI265" s="18">
        <f t="shared" si="78"/>
        <v>4.26</v>
      </c>
      <c r="AJ265" s="41">
        <f>Code!$B$23</f>
        <v>0.15</v>
      </c>
      <c r="AK265" s="41">
        <f t="shared" si="79"/>
        <v>0.15</v>
      </c>
      <c r="AL265" s="110">
        <f t="shared" si="80"/>
        <v>16.545454545454547</v>
      </c>
      <c r="AM265" s="110">
        <f t="shared" si="81"/>
        <v>16.545454545454547</v>
      </c>
      <c r="AN265" s="110">
        <f t="shared" si="82"/>
        <v>5.9551821</v>
      </c>
      <c r="AO265" s="110">
        <f t="shared" si="83"/>
        <v>10.254943899018233</v>
      </c>
      <c r="AP265" s="18">
        <f>VLOOKUP(D265,Code!$B$92:$D$107,2,FALSE)</f>
        <v>0.32</v>
      </c>
      <c r="AQ265" s="18">
        <f>VLOOKUP(E265,Code!$B$92:$D$107,3,FALSE)</f>
        <v>0.25</v>
      </c>
      <c r="AR265" s="18">
        <f>Code!$C$132</f>
        <v>14</v>
      </c>
      <c r="AS265" s="18">
        <f t="shared" si="84"/>
        <v>14</v>
      </c>
      <c r="AT265" s="88">
        <f>Code!$C$189</f>
        <v>80</v>
      </c>
      <c r="AU265" s="88">
        <f t="shared" si="85"/>
        <v>80</v>
      </c>
      <c r="AV265" s="88">
        <f>Code!$C$198</f>
        <v>66</v>
      </c>
      <c r="AW265" s="18" t="str">
        <f>Code!$L$204</f>
        <v>EF 95</v>
      </c>
      <c r="AX265" s="64" t="str">
        <f>Code!$L$207</f>
        <v>EF 60</v>
      </c>
      <c r="AY265" s="64" t="str">
        <f>Code!$L$208</f>
        <v>EF 60</v>
      </c>
      <c r="AZ265" s="64" t="str">
        <f>Code!$L$205</f>
        <v>EF 62</v>
      </c>
      <c r="BA265" s="23" t="s">
        <v>237</v>
      </c>
      <c r="BB265" s="23" t="s">
        <v>237</v>
      </c>
      <c r="BC265" s="23" t="s">
        <v>237</v>
      </c>
      <c r="BD265" s="39">
        <f t="shared" si="86"/>
        <v>3.9449687756074004E-4</v>
      </c>
      <c r="BE265" s="39">
        <f t="shared" si="87"/>
        <v>3.2487978152060944E-4</v>
      </c>
      <c r="BF265" s="18">
        <f>Measures!$C$3</f>
        <v>8</v>
      </c>
      <c r="BG265" s="41">
        <f>Measures!$C$4</f>
        <v>0.1</v>
      </c>
      <c r="BH265" s="41">
        <v>0.06</v>
      </c>
      <c r="BI265" s="18">
        <f>VLOOKUP(D265,Measures!$B$6:$C$21,2,FALSE)</f>
        <v>30</v>
      </c>
      <c r="BJ265" s="18">
        <f>Measures!$C$22</f>
        <v>44</v>
      </c>
      <c r="BK265" s="18">
        <f>Measures!$C$23</f>
        <v>19</v>
      </c>
      <c r="BL265" s="18">
        <f>Measures!$C$24</f>
        <v>13</v>
      </c>
      <c r="BM265" s="18">
        <f>Measures!$C$26</f>
        <v>0.32</v>
      </c>
      <c r="BN265" s="18">
        <f>Measures!$D$26</f>
        <v>0.25</v>
      </c>
      <c r="BO265" s="18">
        <f>Measures!$C$27</f>
        <v>14</v>
      </c>
      <c r="BP265" s="18">
        <f>Measures!$C$28</f>
        <v>15</v>
      </c>
      <c r="BQ265" s="88">
        <f>Measures!$C$29</f>
        <v>92</v>
      </c>
      <c r="BR265" s="88">
        <f>Measures!$C$30</f>
        <v>95</v>
      </c>
      <c r="BS265" s="88">
        <f>Measures!$C$31</f>
        <v>70</v>
      </c>
      <c r="BT265" s="64" t="str">
        <f>Code!$M$204</f>
        <v>EF 200</v>
      </c>
      <c r="BU265" s="64" t="str">
        <f>Code!$M$207</f>
        <v>EF 67</v>
      </c>
      <c r="BV265" s="64" t="str">
        <f>Code!$M$208</f>
        <v>EF 70</v>
      </c>
      <c r="BW265" s="64" t="str">
        <f>Code!$M$205</f>
        <v>EF 82</v>
      </c>
      <c r="BX265" s="64" t="s">
        <v>363</v>
      </c>
      <c r="BY265" s="64" t="s">
        <v>239</v>
      </c>
      <c r="BZ265" s="64" t="s">
        <v>240</v>
      </c>
      <c r="CA265" s="64"/>
      <c r="CB265" s="64"/>
      <c r="CC265" s="64"/>
      <c r="CD265" s="64"/>
      <c r="CE265" s="64"/>
      <c r="CF265" s="64"/>
      <c r="CG265" s="64"/>
      <c r="CH265" s="64"/>
      <c r="CI265" s="64"/>
      <c r="CJ265" s="64"/>
      <c r="CK265" s="64"/>
      <c r="CL265" s="64"/>
      <c r="CM265" s="18"/>
      <c r="CN265" s="18"/>
    </row>
    <row r="266" spans="1:92" ht="14.4" x14ac:dyDescent="0.3">
      <c r="A266" s="19" t="s">
        <v>95</v>
      </c>
      <c r="B266" s="31" t="s">
        <v>85</v>
      </c>
      <c r="C266" s="19" t="s">
        <v>87</v>
      </c>
      <c r="D266" s="19">
        <v>6</v>
      </c>
      <c r="E266" s="19">
        <f>VLOOKUP(D266,Lists!$B$3:$C$18,2,FALSE)</f>
        <v>7</v>
      </c>
      <c r="F266" s="19">
        <v>2</v>
      </c>
      <c r="G266" s="19" t="s">
        <v>68</v>
      </c>
      <c r="H266" s="23">
        <v>2730</v>
      </c>
      <c r="I266" s="37">
        <v>0.2</v>
      </c>
      <c r="J266" s="36">
        <v>4.6411397360087065E-4</v>
      </c>
      <c r="K266" s="36">
        <f t="shared" si="72"/>
        <v>4.6411397360087065E-4</v>
      </c>
      <c r="L266" s="23">
        <v>4.26</v>
      </c>
      <c r="M266" s="35">
        <v>0.22</v>
      </c>
      <c r="N266" s="35">
        <f t="shared" si="73"/>
        <v>0.22</v>
      </c>
      <c r="O266" s="38">
        <v>16.545454545454547</v>
      </c>
      <c r="P266" s="38">
        <f t="shared" si="74"/>
        <v>16.545454545454547</v>
      </c>
      <c r="Q266" s="38">
        <v>5.9551821</v>
      </c>
      <c r="R266" s="38">
        <v>10.254943899018233</v>
      </c>
      <c r="S266" s="23">
        <v>0.67</v>
      </c>
      <c r="T266" s="23">
        <v>0.79</v>
      </c>
      <c r="U266" s="23">
        <v>10</v>
      </c>
      <c r="V266" s="23">
        <f t="shared" si="75"/>
        <v>10</v>
      </c>
      <c r="W266" s="23">
        <v>78</v>
      </c>
      <c r="X266" s="23">
        <f t="shared" si="76"/>
        <v>78</v>
      </c>
      <c r="Y266" s="23">
        <v>62</v>
      </c>
      <c r="Z266" s="23" t="str">
        <f>Code!$K$204</f>
        <v>EF 86</v>
      </c>
      <c r="AA266" s="23" t="str">
        <f>Code!$K$207</f>
        <v>EF 57</v>
      </c>
      <c r="AB266" s="23" t="str">
        <f>Code!$K$208</f>
        <v>EF 57</v>
      </c>
      <c r="AC266" s="23" t="str">
        <f>Code!$K$205</f>
        <v>EF 57</v>
      </c>
      <c r="AD266" s="23" t="s">
        <v>237</v>
      </c>
      <c r="AE266" s="23" t="s">
        <v>237</v>
      </c>
      <c r="AF266" s="23" t="s">
        <v>237</v>
      </c>
      <c r="AG266" s="39">
        <f t="shared" si="71"/>
        <v>4.6411397360087065E-4</v>
      </c>
      <c r="AH266" s="39">
        <f t="shared" si="77"/>
        <v>4.6411397360087065E-4</v>
      </c>
      <c r="AI266" s="18">
        <f t="shared" si="78"/>
        <v>4.26</v>
      </c>
      <c r="AJ266" s="41">
        <f>Code!$B$23</f>
        <v>0.15</v>
      </c>
      <c r="AK266" s="41">
        <f t="shared" si="79"/>
        <v>0.15</v>
      </c>
      <c r="AL266" s="110">
        <f t="shared" si="80"/>
        <v>16.545454545454547</v>
      </c>
      <c r="AM266" s="110">
        <f t="shared" si="81"/>
        <v>16.545454545454547</v>
      </c>
      <c r="AN266" s="110">
        <f t="shared" si="82"/>
        <v>5.9551821</v>
      </c>
      <c r="AO266" s="110">
        <f t="shared" si="83"/>
        <v>10.254943899018233</v>
      </c>
      <c r="AP266" s="18">
        <f>VLOOKUP(D266,Code!$B$92:$D$107,2,FALSE)</f>
        <v>0.32</v>
      </c>
      <c r="AQ266" s="18">
        <f>VLOOKUP(E266,Code!$B$92:$D$107,3,FALSE)</f>
        <v>0.25</v>
      </c>
      <c r="AR266" s="18">
        <f>Code!$C$132</f>
        <v>14</v>
      </c>
      <c r="AS266" s="18">
        <f t="shared" si="84"/>
        <v>14</v>
      </c>
      <c r="AT266" s="88">
        <f>Code!$C$189</f>
        <v>80</v>
      </c>
      <c r="AU266" s="88">
        <f t="shared" si="85"/>
        <v>80</v>
      </c>
      <c r="AV266" s="88">
        <f>Code!$C$198</f>
        <v>66</v>
      </c>
      <c r="AW266" s="18" t="str">
        <f>Code!$L$204</f>
        <v>EF 95</v>
      </c>
      <c r="AX266" s="64" t="str">
        <f>Code!$L$207</f>
        <v>EF 60</v>
      </c>
      <c r="AY266" s="64" t="str">
        <f>Code!$L$208</f>
        <v>EF 60</v>
      </c>
      <c r="AZ266" s="64" t="str">
        <f>Code!$L$205</f>
        <v>EF 62</v>
      </c>
      <c r="BA266" s="23" t="s">
        <v>237</v>
      </c>
      <c r="BB266" s="23" t="s">
        <v>237</v>
      </c>
      <c r="BC266" s="23" t="s">
        <v>237</v>
      </c>
      <c r="BD266" s="39">
        <f t="shared" si="86"/>
        <v>3.9449687756074004E-4</v>
      </c>
      <c r="BE266" s="39">
        <f t="shared" si="87"/>
        <v>3.2487978152060944E-4</v>
      </c>
      <c r="BF266" s="18">
        <f>Measures!$C$3</f>
        <v>8</v>
      </c>
      <c r="BG266" s="41">
        <f>Measures!$C$4</f>
        <v>0.1</v>
      </c>
      <c r="BH266" s="41">
        <v>0.06</v>
      </c>
      <c r="BI266" s="18">
        <f>VLOOKUP(D266,Measures!$B$6:$C$21,2,FALSE)</f>
        <v>30</v>
      </c>
      <c r="BJ266" s="18">
        <f>Measures!$C$22</f>
        <v>44</v>
      </c>
      <c r="BK266" s="18">
        <f>Measures!$C$23</f>
        <v>19</v>
      </c>
      <c r="BL266" s="18">
        <f>Measures!$C$24</f>
        <v>13</v>
      </c>
      <c r="BM266" s="18">
        <f>Measures!$C$26</f>
        <v>0.32</v>
      </c>
      <c r="BN266" s="18">
        <f>Measures!$D$26</f>
        <v>0.25</v>
      </c>
      <c r="BO266" s="18">
        <f>Measures!$C$27</f>
        <v>14</v>
      </c>
      <c r="BP266" s="18">
        <f>Measures!$C$28</f>
        <v>15</v>
      </c>
      <c r="BQ266" s="88">
        <f>Measures!$C$29</f>
        <v>92</v>
      </c>
      <c r="BR266" s="88">
        <f>Measures!$C$30</f>
        <v>95</v>
      </c>
      <c r="BS266" s="88">
        <f>Measures!$C$31</f>
        <v>70</v>
      </c>
      <c r="BT266" s="64" t="str">
        <f>Code!$M$204</f>
        <v>EF 200</v>
      </c>
      <c r="BU266" s="64" t="str">
        <f>Code!$M$207</f>
        <v>EF 67</v>
      </c>
      <c r="BV266" s="64" t="str">
        <f>Code!$M$208</f>
        <v>EF 70</v>
      </c>
      <c r="BW266" s="64" t="str">
        <f>Code!$M$205</f>
        <v>EF 82</v>
      </c>
      <c r="BX266" s="64" t="s">
        <v>363</v>
      </c>
      <c r="BY266" s="64" t="s">
        <v>239</v>
      </c>
      <c r="BZ266" s="64" t="s">
        <v>240</v>
      </c>
      <c r="CA266" s="64"/>
      <c r="CB266" s="64"/>
      <c r="CC266" s="64"/>
      <c r="CD266" s="64"/>
      <c r="CE266" s="64"/>
      <c r="CF266" s="64"/>
      <c r="CG266" s="64"/>
      <c r="CH266" s="64"/>
      <c r="CI266" s="64"/>
      <c r="CJ266" s="64"/>
      <c r="CK266" s="64"/>
      <c r="CL266" s="64"/>
      <c r="CM266" s="18"/>
      <c r="CN266" s="18"/>
    </row>
    <row r="267" spans="1:92" ht="14.4" x14ac:dyDescent="0.3">
      <c r="A267" s="19" t="s">
        <v>22</v>
      </c>
      <c r="B267" s="31" t="s">
        <v>85</v>
      </c>
      <c r="C267" s="19" t="s">
        <v>87</v>
      </c>
      <c r="D267" s="19">
        <v>6</v>
      </c>
      <c r="E267" s="19">
        <f>VLOOKUP(D267,Lists!$B$3:$C$18,2,FALSE)</f>
        <v>7</v>
      </c>
      <c r="F267" s="19">
        <v>1</v>
      </c>
      <c r="G267" s="19" t="s">
        <v>68</v>
      </c>
      <c r="H267" s="23">
        <v>1910</v>
      </c>
      <c r="I267" s="37">
        <v>0.2</v>
      </c>
      <c r="J267" s="36">
        <v>4.6411397360087065E-4</v>
      </c>
      <c r="K267" s="36">
        <f t="shared" si="72"/>
        <v>4.6411397360087065E-4</v>
      </c>
      <c r="L267" s="23">
        <v>4.26</v>
      </c>
      <c r="M267" s="35">
        <v>0.22</v>
      </c>
      <c r="N267" s="35">
        <f t="shared" si="73"/>
        <v>0.22</v>
      </c>
      <c r="O267" s="38">
        <v>16.545454545454547</v>
      </c>
      <c r="P267" s="38">
        <f t="shared" si="74"/>
        <v>16.545454545454547</v>
      </c>
      <c r="Q267" s="38">
        <v>5.9551821</v>
      </c>
      <c r="R267" s="38">
        <v>10.254943899018233</v>
      </c>
      <c r="S267" s="23">
        <v>0.67</v>
      </c>
      <c r="T267" s="23">
        <v>0.79</v>
      </c>
      <c r="U267" s="23">
        <v>10</v>
      </c>
      <c r="V267" s="23">
        <f t="shared" si="75"/>
        <v>10</v>
      </c>
      <c r="W267" s="23">
        <v>78</v>
      </c>
      <c r="X267" s="23">
        <f t="shared" si="76"/>
        <v>78</v>
      </c>
      <c r="Y267" s="23">
        <v>62</v>
      </c>
      <c r="Z267" s="23" t="str">
        <f>Code!$K$204</f>
        <v>EF 86</v>
      </c>
      <c r="AA267" s="23" t="str">
        <f>Code!$K$207</f>
        <v>EF 57</v>
      </c>
      <c r="AB267" s="23" t="str">
        <f>Code!$K$208</f>
        <v>EF 57</v>
      </c>
      <c r="AC267" s="23" t="str">
        <f>Code!$K$205</f>
        <v>EF 57</v>
      </c>
      <c r="AD267" s="23" t="s">
        <v>237</v>
      </c>
      <c r="AE267" s="23" t="s">
        <v>237</v>
      </c>
      <c r="AF267" s="23" t="s">
        <v>237</v>
      </c>
      <c r="AG267" s="39">
        <f t="shared" si="71"/>
        <v>4.6411397360087065E-4</v>
      </c>
      <c r="AH267" s="39">
        <f t="shared" si="77"/>
        <v>4.6411397360087065E-4</v>
      </c>
      <c r="AI267" s="18">
        <f t="shared" si="78"/>
        <v>4.26</v>
      </c>
      <c r="AJ267" s="41">
        <f>Code!$B$23</f>
        <v>0.15</v>
      </c>
      <c r="AK267" s="41">
        <f t="shared" si="79"/>
        <v>0.15</v>
      </c>
      <c r="AL267" s="110">
        <f t="shared" si="80"/>
        <v>16.545454545454547</v>
      </c>
      <c r="AM267" s="110">
        <f t="shared" si="81"/>
        <v>16.545454545454547</v>
      </c>
      <c r="AN267" s="110">
        <f t="shared" si="82"/>
        <v>5.9551821</v>
      </c>
      <c r="AO267" s="110">
        <f t="shared" si="83"/>
        <v>10.254943899018233</v>
      </c>
      <c r="AP267" s="18">
        <f>VLOOKUP(D267,Code!$B$92:$D$107,2,FALSE)</f>
        <v>0.32</v>
      </c>
      <c r="AQ267" s="18">
        <f>VLOOKUP(E267,Code!$B$92:$D$107,3,FALSE)</f>
        <v>0.25</v>
      </c>
      <c r="AR267" s="18">
        <f>Code!$C$132</f>
        <v>14</v>
      </c>
      <c r="AS267" s="18">
        <f t="shared" si="84"/>
        <v>14</v>
      </c>
      <c r="AT267" s="88">
        <f>Code!$C$189</f>
        <v>80</v>
      </c>
      <c r="AU267" s="88">
        <f t="shared" si="85"/>
        <v>80</v>
      </c>
      <c r="AV267" s="88">
        <f>Code!$C$198</f>
        <v>66</v>
      </c>
      <c r="AW267" s="18" t="str">
        <f>Code!$L$204</f>
        <v>EF 95</v>
      </c>
      <c r="AX267" s="64" t="str">
        <f>Code!$L$207</f>
        <v>EF 60</v>
      </c>
      <c r="AY267" s="64" t="str">
        <f>Code!$L$208</f>
        <v>EF 60</v>
      </c>
      <c r="AZ267" s="64" t="str">
        <f>Code!$L$205</f>
        <v>EF 62</v>
      </c>
      <c r="BA267" s="23" t="s">
        <v>237</v>
      </c>
      <c r="BB267" s="23" t="s">
        <v>237</v>
      </c>
      <c r="BC267" s="23" t="s">
        <v>237</v>
      </c>
      <c r="BD267" s="39">
        <f t="shared" si="86"/>
        <v>3.9449687756074004E-4</v>
      </c>
      <c r="BE267" s="39">
        <f t="shared" si="87"/>
        <v>3.2487978152060944E-4</v>
      </c>
      <c r="BF267" s="18">
        <f>Measures!$C$3</f>
        <v>8</v>
      </c>
      <c r="BG267" s="41">
        <f>Measures!$C$4</f>
        <v>0.1</v>
      </c>
      <c r="BH267" s="41">
        <v>0.06</v>
      </c>
      <c r="BI267" s="18">
        <f>VLOOKUP(D267,Measures!$B$6:$C$21,2,FALSE)</f>
        <v>30</v>
      </c>
      <c r="BJ267" s="18">
        <f>Measures!$C$22</f>
        <v>44</v>
      </c>
      <c r="BK267" s="18">
        <f>Measures!$C$23</f>
        <v>19</v>
      </c>
      <c r="BL267" s="18">
        <f>Measures!$C$24</f>
        <v>13</v>
      </c>
      <c r="BM267" s="18">
        <f>Measures!$C$26</f>
        <v>0.32</v>
      </c>
      <c r="BN267" s="18">
        <f>Measures!$D$26</f>
        <v>0.25</v>
      </c>
      <c r="BO267" s="18">
        <f>Measures!$C$27</f>
        <v>14</v>
      </c>
      <c r="BP267" s="18">
        <f>Measures!$C$28</f>
        <v>15</v>
      </c>
      <c r="BQ267" s="88">
        <f>Measures!$C$29</f>
        <v>92</v>
      </c>
      <c r="BR267" s="88">
        <f>Measures!$C$30</f>
        <v>95</v>
      </c>
      <c r="BS267" s="88">
        <f>Measures!$C$31</f>
        <v>70</v>
      </c>
      <c r="BT267" s="64" t="str">
        <f>Code!$M$204</f>
        <v>EF 200</v>
      </c>
      <c r="BU267" s="64" t="str">
        <f>Code!$M$207</f>
        <v>EF 67</v>
      </c>
      <c r="BV267" s="64" t="str">
        <f>Code!$M$208</f>
        <v>EF 70</v>
      </c>
      <c r="BW267" s="64" t="str">
        <f>Code!$M$205</f>
        <v>EF 82</v>
      </c>
      <c r="BX267" s="64" t="s">
        <v>363</v>
      </c>
      <c r="BY267" s="64" t="s">
        <v>239</v>
      </c>
      <c r="BZ267" s="64" t="s">
        <v>240</v>
      </c>
      <c r="CA267" s="64"/>
      <c r="CB267" s="64"/>
      <c r="CC267" s="64"/>
      <c r="CD267" s="64"/>
      <c r="CE267" s="64"/>
      <c r="CF267" s="64"/>
      <c r="CG267" s="64"/>
      <c r="CH267" s="64"/>
      <c r="CI267" s="64"/>
      <c r="CJ267" s="64"/>
      <c r="CK267" s="64"/>
      <c r="CL267" s="64"/>
      <c r="CM267" s="18"/>
      <c r="CN267" s="18"/>
    </row>
    <row r="268" spans="1:92" ht="14.4" x14ac:dyDescent="0.3">
      <c r="A268" s="19" t="s">
        <v>22</v>
      </c>
      <c r="B268" s="31" t="s">
        <v>85</v>
      </c>
      <c r="C268" s="19" t="s">
        <v>87</v>
      </c>
      <c r="D268" s="19">
        <v>6</v>
      </c>
      <c r="E268" s="19">
        <f>VLOOKUP(D268,Lists!$B$3:$C$18,2,FALSE)</f>
        <v>7</v>
      </c>
      <c r="F268" s="19">
        <v>2</v>
      </c>
      <c r="G268" s="19" t="s">
        <v>68</v>
      </c>
      <c r="H268" s="23">
        <v>2730</v>
      </c>
      <c r="I268" s="37">
        <v>0.2</v>
      </c>
      <c r="J268" s="36">
        <v>4.6411397360087065E-4</v>
      </c>
      <c r="K268" s="36">
        <f t="shared" si="72"/>
        <v>4.6411397360087065E-4</v>
      </c>
      <c r="L268" s="23">
        <v>4.26</v>
      </c>
      <c r="M268" s="35">
        <v>0.22</v>
      </c>
      <c r="N268" s="35">
        <f t="shared" si="73"/>
        <v>0.22</v>
      </c>
      <c r="O268" s="38">
        <v>16.545454545454547</v>
      </c>
      <c r="P268" s="38">
        <f t="shared" si="74"/>
        <v>16.545454545454547</v>
      </c>
      <c r="Q268" s="38">
        <v>5.9551821</v>
      </c>
      <c r="R268" s="38">
        <v>10.254943899018233</v>
      </c>
      <c r="S268" s="23">
        <v>0.67</v>
      </c>
      <c r="T268" s="23">
        <v>0.79</v>
      </c>
      <c r="U268" s="23">
        <v>10</v>
      </c>
      <c r="V268" s="23">
        <f t="shared" si="75"/>
        <v>10</v>
      </c>
      <c r="W268" s="23">
        <v>78</v>
      </c>
      <c r="X268" s="23">
        <f t="shared" si="76"/>
        <v>78</v>
      </c>
      <c r="Y268" s="23">
        <v>62</v>
      </c>
      <c r="Z268" s="23" t="str">
        <f>Code!$K$204</f>
        <v>EF 86</v>
      </c>
      <c r="AA268" s="23" t="str">
        <f>Code!$K$207</f>
        <v>EF 57</v>
      </c>
      <c r="AB268" s="23" t="str">
        <f>Code!$K$208</f>
        <v>EF 57</v>
      </c>
      <c r="AC268" s="23" t="str">
        <f>Code!$K$205</f>
        <v>EF 57</v>
      </c>
      <c r="AD268" s="23" t="s">
        <v>237</v>
      </c>
      <c r="AE268" s="23" t="s">
        <v>237</v>
      </c>
      <c r="AF268" s="23" t="s">
        <v>237</v>
      </c>
      <c r="AG268" s="39">
        <f t="shared" si="71"/>
        <v>4.6411397360087065E-4</v>
      </c>
      <c r="AH268" s="39">
        <f t="shared" si="77"/>
        <v>4.6411397360087065E-4</v>
      </c>
      <c r="AI268" s="18">
        <f t="shared" si="78"/>
        <v>4.26</v>
      </c>
      <c r="AJ268" s="41">
        <f>Code!$B$23</f>
        <v>0.15</v>
      </c>
      <c r="AK268" s="41">
        <f t="shared" si="79"/>
        <v>0.15</v>
      </c>
      <c r="AL268" s="110">
        <f t="shared" si="80"/>
        <v>16.545454545454547</v>
      </c>
      <c r="AM268" s="110">
        <f t="shared" si="81"/>
        <v>16.545454545454547</v>
      </c>
      <c r="AN268" s="110">
        <f t="shared" si="82"/>
        <v>5.9551821</v>
      </c>
      <c r="AO268" s="110">
        <f t="shared" si="83"/>
        <v>10.254943899018233</v>
      </c>
      <c r="AP268" s="18">
        <f>VLOOKUP(D268,Code!$B$92:$D$107,2,FALSE)</f>
        <v>0.32</v>
      </c>
      <c r="AQ268" s="18">
        <f>VLOOKUP(E268,Code!$B$92:$D$107,3,FALSE)</f>
        <v>0.25</v>
      </c>
      <c r="AR268" s="18">
        <f>Code!$C$132</f>
        <v>14</v>
      </c>
      <c r="AS268" s="18">
        <f t="shared" si="84"/>
        <v>14</v>
      </c>
      <c r="AT268" s="88">
        <f>Code!$C$189</f>
        <v>80</v>
      </c>
      <c r="AU268" s="88">
        <f t="shared" si="85"/>
        <v>80</v>
      </c>
      <c r="AV268" s="88">
        <f>Code!$C$198</f>
        <v>66</v>
      </c>
      <c r="AW268" s="18" t="str">
        <f>Code!$L$204</f>
        <v>EF 95</v>
      </c>
      <c r="AX268" s="64" t="str">
        <f>Code!$L$207</f>
        <v>EF 60</v>
      </c>
      <c r="AY268" s="64" t="str">
        <f>Code!$L$208</f>
        <v>EF 60</v>
      </c>
      <c r="AZ268" s="64" t="str">
        <f>Code!$L$205</f>
        <v>EF 62</v>
      </c>
      <c r="BA268" s="23" t="s">
        <v>237</v>
      </c>
      <c r="BB268" s="23" t="s">
        <v>237</v>
      </c>
      <c r="BC268" s="23" t="s">
        <v>237</v>
      </c>
      <c r="BD268" s="39">
        <f t="shared" si="86"/>
        <v>3.9449687756074004E-4</v>
      </c>
      <c r="BE268" s="39">
        <f t="shared" si="87"/>
        <v>3.2487978152060944E-4</v>
      </c>
      <c r="BF268" s="18">
        <f>Measures!$C$3</f>
        <v>8</v>
      </c>
      <c r="BG268" s="41">
        <f>Measures!$C$4</f>
        <v>0.1</v>
      </c>
      <c r="BH268" s="41">
        <v>0.06</v>
      </c>
      <c r="BI268" s="18">
        <f>VLOOKUP(D268,Measures!$B$6:$C$21,2,FALSE)</f>
        <v>30</v>
      </c>
      <c r="BJ268" s="18">
        <f>Measures!$C$22</f>
        <v>44</v>
      </c>
      <c r="BK268" s="18">
        <f>Measures!$C$23</f>
        <v>19</v>
      </c>
      <c r="BL268" s="18">
        <f>Measures!$C$24</f>
        <v>13</v>
      </c>
      <c r="BM268" s="18">
        <f>Measures!$C$26</f>
        <v>0.32</v>
      </c>
      <c r="BN268" s="18">
        <f>Measures!$D$26</f>
        <v>0.25</v>
      </c>
      <c r="BO268" s="18">
        <f>Measures!$C$27</f>
        <v>14</v>
      </c>
      <c r="BP268" s="18">
        <f>Measures!$C$28</f>
        <v>15</v>
      </c>
      <c r="BQ268" s="88">
        <f>Measures!$C$29</f>
        <v>92</v>
      </c>
      <c r="BR268" s="88">
        <f>Measures!$C$30</f>
        <v>95</v>
      </c>
      <c r="BS268" s="88">
        <f>Measures!$C$31</f>
        <v>70</v>
      </c>
      <c r="BT268" s="64" t="str">
        <f>Code!$M$204</f>
        <v>EF 200</v>
      </c>
      <c r="BU268" s="64" t="str">
        <f>Code!$M$207</f>
        <v>EF 67</v>
      </c>
      <c r="BV268" s="64" t="str">
        <f>Code!$M$208</f>
        <v>EF 70</v>
      </c>
      <c r="BW268" s="64" t="str">
        <f>Code!$M$205</f>
        <v>EF 82</v>
      </c>
      <c r="BX268" s="64" t="s">
        <v>363</v>
      </c>
      <c r="BY268" s="64" t="s">
        <v>239</v>
      </c>
      <c r="BZ268" s="64" t="s">
        <v>240</v>
      </c>
      <c r="CA268" s="64"/>
      <c r="CB268" s="64"/>
      <c r="CC268" s="64"/>
      <c r="CD268" s="64"/>
      <c r="CE268" s="64"/>
      <c r="CF268" s="64"/>
      <c r="CG268" s="64"/>
      <c r="CH268" s="64"/>
      <c r="CI268" s="64"/>
      <c r="CJ268" s="64"/>
      <c r="CK268" s="64"/>
      <c r="CL268" s="64"/>
      <c r="CM268" s="18"/>
      <c r="CN268" s="18"/>
    </row>
    <row r="269" spans="1:92" ht="14.4" x14ac:dyDescent="0.3">
      <c r="A269" s="19" t="s">
        <v>95</v>
      </c>
      <c r="B269" s="31" t="s">
        <v>86</v>
      </c>
      <c r="C269" s="19" t="s">
        <v>71</v>
      </c>
      <c r="D269" s="19">
        <v>6</v>
      </c>
      <c r="E269" s="19">
        <f>VLOOKUP(D269,Lists!$B$3:$C$18,2,FALSE)</f>
        <v>7</v>
      </c>
      <c r="F269" s="19">
        <v>1</v>
      </c>
      <c r="G269" s="19" t="s">
        <v>66</v>
      </c>
      <c r="H269" s="23">
        <v>1600</v>
      </c>
      <c r="I269" s="37">
        <v>0.14016341923318668</v>
      </c>
      <c r="J269" s="36">
        <v>7.1357303575703178E-4</v>
      </c>
      <c r="K269" s="36">
        <f t="shared" si="72"/>
        <v>7.1357303575703178E-4</v>
      </c>
      <c r="L269" s="23">
        <v>3.32</v>
      </c>
      <c r="M269" s="35">
        <v>0.33</v>
      </c>
      <c r="N269" s="35">
        <f t="shared" si="73"/>
        <v>0.33</v>
      </c>
      <c r="O269" s="38">
        <v>9.1170398009925382</v>
      </c>
      <c r="P269" s="38">
        <f t="shared" si="74"/>
        <v>9.1170398009925382</v>
      </c>
      <c r="Q269" s="38">
        <v>1.3361692000000001</v>
      </c>
      <c r="R269" s="38">
        <v>0.96303017419071424</v>
      </c>
      <c r="S269" s="23">
        <v>1.23</v>
      </c>
      <c r="T269" s="23">
        <v>0.87</v>
      </c>
      <c r="U269" s="23">
        <v>10</v>
      </c>
      <c r="V269" s="23">
        <f t="shared" si="75"/>
        <v>10</v>
      </c>
      <c r="W269" s="23">
        <v>78</v>
      </c>
      <c r="X269" s="23">
        <f t="shared" si="76"/>
        <v>78</v>
      </c>
      <c r="Y269" s="23">
        <v>62</v>
      </c>
      <c r="Z269" s="23" t="str">
        <f>Code!$K$204</f>
        <v>EF 86</v>
      </c>
      <c r="AA269" s="23" t="str">
        <f>Code!$K$207</f>
        <v>EF 57</v>
      </c>
      <c r="AB269" s="23" t="str">
        <f>Code!$K$208</f>
        <v>EF 57</v>
      </c>
      <c r="AC269" s="23" t="str">
        <f>Code!$K$205</f>
        <v>EF 57</v>
      </c>
      <c r="AD269" s="23" t="s">
        <v>237</v>
      </c>
      <c r="AE269" s="23" t="s">
        <v>237</v>
      </c>
      <c r="AF269" s="23" t="s">
        <v>237</v>
      </c>
      <c r="AG269" s="39">
        <f t="shared" si="71"/>
        <v>7.1357303575703178E-4</v>
      </c>
      <c r="AH269" s="39">
        <f t="shared" si="77"/>
        <v>7.1357303575703178E-4</v>
      </c>
      <c r="AI269" s="18">
        <f t="shared" si="78"/>
        <v>3.32</v>
      </c>
      <c r="AJ269" s="41">
        <f>Code!$B$23</f>
        <v>0.15</v>
      </c>
      <c r="AK269" s="41">
        <f t="shared" si="79"/>
        <v>0.15</v>
      </c>
      <c r="AL269" s="110">
        <f t="shared" si="80"/>
        <v>9.1170398009925382</v>
      </c>
      <c r="AM269" s="110">
        <f t="shared" si="81"/>
        <v>9.1170398009925382</v>
      </c>
      <c r="AN269" s="110">
        <f t="shared" si="82"/>
        <v>1.3361692000000001</v>
      </c>
      <c r="AO269" s="110">
        <f t="shared" si="83"/>
        <v>0.96303017419071424</v>
      </c>
      <c r="AP269" s="18">
        <f>VLOOKUP(D269,Code!$B$92:$D$107,2,FALSE)</f>
        <v>0.32</v>
      </c>
      <c r="AQ269" s="18">
        <f>VLOOKUP(E269,Code!$B$92:$D$107,3,FALSE)</f>
        <v>0.25</v>
      </c>
      <c r="AR269" s="18">
        <f>Code!$C$132</f>
        <v>14</v>
      </c>
      <c r="AS269" s="18">
        <f t="shared" si="84"/>
        <v>14</v>
      </c>
      <c r="AT269" s="88">
        <f>Code!$C$189</f>
        <v>80</v>
      </c>
      <c r="AU269" s="88">
        <f t="shared" si="85"/>
        <v>80</v>
      </c>
      <c r="AV269" s="88">
        <f>Code!$C$198</f>
        <v>66</v>
      </c>
      <c r="AW269" s="18" t="str">
        <f>Code!$L$204</f>
        <v>EF 95</v>
      </c>
      <c r="AX269" s="64" t="str">
        <f>Code!$L$207</f>
        <v>EF 60</v>
      </c>
      <c r="AY269" s="64" t="str">
        <f>Code!$L$208</f>
        <v>EF 60</v>
      </c>
      <c r="AZ269" s="64" t="str">
        <f>Code!$L$205</f>
        <v>EF 62</v>
      </c>
      <c r="BA269" s="23" t="s">
        <v>237</v>
      </c>
      <c r="BB269" s="23" t="s">
        <v>237</v>
      </c>
      <c r="BC269" s="23" t="s">
        <v>237</v>
      </c>
      <c r="BD269" s="39">
        <f t="shared" si="86"/>
        <v>6.0653708039347702E-4</v>
      </c>
      <c r="BE269" s="39">
        <f t="shared" si="87"/>
        <v>4.9950112502992225E-4</v>
      </c>
      <c r="BF269" s="18">
        <f>Measures!$C$3</f>
        <v>8</v>
      </c>
      <c r="BG269" s="41">
        <f>Measures!$C$4</f>
        <v>0.1</v>
      </c>
      <c r="BH269" s="41">
        <v>0.06</v>
      </c>
      <c r="BI269" s="18">
        <f>VLOOKUP(D269,Measures!$B$6:$C$21,2,FALSE)</f>
        <v>30</v>
      </c>
      <c r="BJ269" s="18">
        <f>Measures!$C$22</f>
        <v>44</v>
      </c>
      <c r="BK269" s="18">
        <f>Measures!$C$23</f>
        <v>19</v>
      </c>
      <c r="BL269" s="18">
        <f>Measures!$C$24</f>
        <v>13</v>
      </c>
      <c r="BM269" s="18">
        <f>Measures!$C$26</f>
        <v>0.32</v>
      </c>
      <c r="BN269" s="18">
        <f>Measures!$D$26</f>
        <v>0.25</v>
      </c>
      <c r="BO269" s="18">
        <f>Measures!$C$27</f>
        <v>14</v>
      </c>
      <c r="BP269" s="18">
        <f>Measures!$C$28</f>
        <v>15</v>
      </c>
      <c r="BQ269" s="88">
        <f>Measures!$C$29</f>
        <v>92</v>
      </c>
      <c r="BR269" s="88">
        <f>Measures!$C$30</f>
        <v>95</v>
      </c>
      <c r="BS269" s="88">
        <f>Measures!$C$31</f>
        <v>70</v>
      </c>
      <c r="BT269" s="64" t="str">
        <f>Code!$M$204</f>
        <v>EF 200</v>
      </c>
      <c r="BU269" s="64" t="str">
        <f>Code!$M$207</f>
        <v>EF 67</v>
      </c>
      <c r="BV269" s="64" t="str">
        <f>Code!$M$208</f>
        <v>EF 70</v>
      </c>
      <c r="BW269" s="64" t="str">
        <f>Code!$M$205</f>
        <v>EF 82</v>
      </c>
      <c r="BX269" s="64" t="s">
        <v>363</v>
      </c>
      <c r="BY269" s="64" t="s">
        <v>239</v>
      </c>
      <c r="BZ269" s="64" t="s">
        <v>240</v>
      </c>
      <c r="CA269" s="64"/>
      <c r="CB269" s="64"/>
      <c r="CC269" s="64"/>
      <c r="CD269" s="64"/>
      <c r="CE269" s="64"/>
      <c r="CF269" s="64"/>
      <c r="CG269" s="64"/>
      <c r="CH269" s="64"/>
      <c r="CI269" s="64"/>
      <c r="CJ269" s="64"/>
      <c r="CK269" s="64"/>
      <c r="CL269" s="64"/>
      <c r="CM269" s="18"/>
      <c r="CN269" s="18"/>
    </row>
    <row r="270" spans="1:92" ht="14.4" x14ac:dyDescent="0.3">
      <c r="A270" s="19" t="s">
        <v>95</v>
      </c>
      <c r="B270" s="31" t="s">
        <v>86</v>
      </c>
      <c r="C270" s="19" t="s">
        <v>71</v>
      </c>
      <c r="D270" s="19">
        <v>6</v>
      </c>
      <c r="E270" s="19">
        <f>VLOOKUP(D270,Lists!$B$3:$C$18,2,FALSE)</f>
        <v>7</v>
      </c>
      <c r="F270" s="19">
        <v>2</v>
      </c>
      <c r="G270" s="19" t="s">
        <v>66</v>
      </c>
      <c r="H270" s="23">
        <v>1990</v>
      </c>
      <c r="I270" s="37">
        <v>0.14016341923318668</v>
      </c>
      <c r="J270" s="36">
        <v>7.1357303575703178E-4</v>
      </c>
      <c r="K270" s="36">
        <f t="shared" si="72"/>
        <v>7.1357303575703178E-4</v>
      </c>
      <c r="L270" s="23">
        <v>3.32</v>
      </c>
      <c r="M270" s="35">
        <v>0.33</v>
      </c>
      <c r="N270" s="35">
        <f t="shared" si="73"/>
        <v>0.33</v>
      </c>
      <c r="O270" s="38">
        <v>9.1170398009925382</v>
      </c>
      <c r="P270" s="38">
        <f t="shared" si="74"/>
        <v>9.1170398009925382</v>
      </c>
      <c r="Q270" s="38">
        <v>1.3361692000000001</v>
      </c>
      <c r="R270" s="38">
        <v>0.96303017419071424</v>
      </c>
      <c r="S270" s="23">
        <v>1.23</v>
      </c>
      <c r="T270" s="23">
        <v>0.87</v>
      </c>
      <c r="U270" s="23">
        <v>10</v>
      </c>
      <c r="V270" s="23">
        <f t="shared" si="75"/>
        <v>10</v>
      </c>
      <c r="W270" s="23">
        <v>78</v>
      </c>
      <c r="X270" s="23">
        <f t="shared" si="76"/>
        <v>78</v>
      </c>
      <c r="Y270" s="23">
        <v>62</v>
      </c>
      <c r="Z270" s="23" t="str">
        <f>Code!$K$204</f>
        <v>EF 86</v>
      </c>
      <c r="AA270" s="23" t="str">
        <f>Code!$K$207</f>
        <v>EF 57</v>
      </c>
      <c r="AB270" s="23" t="str">
        <f>Code!$K$208</f>
        <v>EF 57</v>
      </c>
      <c r="AC270" s="23" t="str">
        <f>Code!$K$205</f>
        <v>EF 57</v>
      </c>
      <c r="AD270" s="23" t="s">
        <v>237</v>
      </c>
      <c r="AE270" s="23" t="s">
        <v>237</v>
      </c>
      <c r="AF270" s="23" t="s">
        <v>237</v>
      </c>
      <c r="AG270" s="39">
        <f t="shared" si="71"/>
        <v>7.1357303575703178E-4</v>
      </c>
      <c r="AH270" s="39">
        <f t="shared" si="77"/>
        <v>7.1357303575703178E-4</v>
      </c>
      <c r="AI270" s="18">
        <f t="shared" si="78"/>
        <v>3.32</v>
      </c>
      <c r="AJ270" s="41">
        <f>Code!$B$23</f>
        <v>0.15</v>
      </c>
      <c r="AK270" s="41">
        <f t="shared" si="79"/>
        <v>0.15</v>
      </c>
      <c r="AL270" s="110">
        <f t="shared" si="80"/>
        <v>9.1170398009925382</v>
      </c>
      <c r="AM270" s="110">
        <f t="shared" si="81"/>
        <v>9.1170398009925382</v>
      </c>
      <c r="AN270" s="110">
        <f t="shared" si="82"/>
        <v>1.3361692000000001</v>
      </c>
      <c r="AO270" s="110">
        <f t="shared" si="83"/>
        <v>0.96303017419071424</v>
      </c>
      <c r="AP270" s="18">
        <f>VLOOKUP(D270,Code!$B$92:$D$107,2,FALSE)</f>
        <v>0.32</v>
      </c>
      <c r="AQ270" s="18">
        <f>VLOOKUP(E270,Code!$B$92:$D$107,3,FALSE)</f>
        <v>0.25</v>
      </c>
      <c r="AR270" s="18">
        <f>Code!$C$132</f>
        <v>14</v>
      </c>
      <c r="AS270" s="18">
        <f t="shared" si="84"/>
        <v>14</v>
      </c>
      <c r="AT270" s="88">
        <f>Code!$C$189</f>
        <v>80</v>
      </c>
      <c r="AU270" s="88">
        <f t="shared" si="85"/>
        <v>80</v>
      </c>
      <c r="AV270" s="88">
        <f>Code!$C$198</f>
        <v>66</v>
      </c>
      <c r="AW270" s="18" t="str">
        <f>Code!$L$204</f>
        <v>EF 95</v>
      </c>
      <c r="AX270" s="64" t="str">
        <f>Code!$L$207</f>
        <v>EF 60</v>
      </c>
      <c r="AY270" s="64" t="str">
        <f>Code!$L$208</f>
        <v>EF 60</v>
      </c>
      <c r="AZ270" s="64" t="str">
        <f>Code!$L$205</f>
        <v>EF 62</v>
      </c>
      <c r="BA270" s="23" t="s">
        <v>237</v>
      </c>
      <c r="BB270" s="23" t="s">
        <v>237</v>
      </c>
      <c r="BC270" s="23" t="s">
        <v>237</v>
      </c>
      <c r="BD270" s="39">
        <f t="shared" si="86"/>
        <v>6.0653708039347702E-4</v>
      </c>
      <c r="BE270" s="39">
        <f t="shared" si="87"/>
        <v>4.9950112502992225E-4</v>
      </c>
      <c r="BF270" s="18">
        <f>Measures!$C$3</f>
        <v>8</v>
      </c>
      <c r="BG270" s="41">
        <f>Measures!$C$4</f>
        <v>0.1</v>
      </c>
      <c r="BH270" s="41">
        <v>0.06</v>
      </c>
      <c r="BI270" s="18">
        <f>VLOOKUP(D270,Measures!$B$6:$C$21,2,FALSE)</f>
        <v>30</v>
      </c>
      <c r="BJ270" s="18">
        <f>Measures!$C$22</f>
        <v>44</v>
      </c>
      <c r="BK270" s="18">
        <f>Measures!$C$23</f>
        <v>19</v>
      </c>
      <c r="BL270" s="18">
        <f>Measures!$C$24</f>
        <v>13</v>
      </c>
      <c r="BM270" s="18">
        <f>Measures!$C$26</f>
        <v>0.32</v>
      </c>
      <c r="BN270" s="18">
        <f>Measures!$D$26</f>
        <v>0.25</v>
      </c>
      <c r="BO270" s="18">
        <f>Measures!$C$27</f>
        <v>14</v>
      </c>
      <c r="BP270" s="18">
        <f>Measures!$C$28</f>
        <v>15</v>
      </c>
      <c r="BQ270" s="88">
        <f>Measures!$C$29</f>
        <v>92</v>
      </c>
      <c r="BR270" s="88">
        <f>Measures!$C$30</f>
        <v>95</v>
      </c>
      <c r="BS270" s="88">
        <f>Measures!$C$31</f>
        <v>70</v>
      </c>
      <c r="BT270" s="64" t="str">
        <f>Code!$M$204</f>
        <v>EF 200</v>
      </c>
      <c r="BU270" s="64" t="str">
        <f>Code!$M$207</f>
        <v>EF 67</v>
      </c>
      <c r="BV270" s="64" t="str">
        <f>Code!$M$208</f>
        <v>EF 70</v>
      </c>
      <c r="BW270" s="64" t="str">
        <f>Code!$M$205</f>
        <v>EF 82</v>
      </c>
      <c r="BX270" s="64" t="s">
        <v>363</v>
      </c>
      <c r="BY270" s="64" t="s">
        <v>239</v>
      </c>
      <c r="BZ270" s="64" t="s">
        <v>240</v>
      </c>
      <c r="CA270" s="64"/>
      <c r="CB270" s="64"/>
      <c r="CC270" s="64"/>
      <c r="CD270" s="64"/>
      <c r="CE270" s="64"/>
      <c r="CF270" s="64"/>
      <c r="CG270" s="64"/>
      <c r="CH270" s="64"/>
      <c r="CI270" s="64"/>
      <c r="CJ270" s="64"/>
      <c r="CK270" s="64"/>
      <c r="CL270" s="64"/>
      <c r="CM270" s="18"/>
      <c r="CN270" s="18"/>
    </row>
    <row r="271" spans="1:92" ht="14.4" x14ac:dyDescent="0.3">
      <c r="A271" s="19" t="s">
        <v>22</v>
      </c>
      <c r="B271" s="31" t="s">
        <v>86</v>
      </c>
      <c r="C271" s="19" t="s">
        <v>71</v>
      </c>
      <c r="D271" s="19">
        <v>6</v>
      </c>
      <c r="E271" s="19">
        <f>VLOOKUP(D271,Lists!$B$3:$C$18,2,FALSE)</f>
        <v>7</v>
      </c>
      <c r="F271" s="19">
        <v>1</v>
      </c>
      <c r="G271" s="19" t="s">
        <v>66</v>
      </c>
      <c r="H271" s="23">
        <v>1600</v>
      </c>
      <c r="I271" s="37">
        <v>0.14016341923318668</v>
      </c>
      <c r="J271" s="36">
        <v>7.1357303575703178E-4</v>
      </c>
      <c r="K271" s="36">
        <f t="shared" si="72"/>
        <v>7.1357303575703178E-4</v>
      </c>
      <c r="L271" s="23">
        <v>3.32</v>
      </c>
      <c r="M271" s="35">
        <v>0.33</v>
      </c>
      <c r="N271" s="35">
        <f t="shared" si="73"/>
        <v>0.33</v>
      </c>
      <c r="O271" s="38">
        <v>9.1170398009925382</v>
      </c>
      <c r="P271" s="38">
        <f t="shared" si="74"/>
        <v>9.1170398009925382</v>
      </c>
      <c r="Q271" s="38">
        <v>1.3361692000000001</v>
      </c>
      <c r="R271" s="38">
        <v>0.96303017419071424</v>
      </c>
      <c r="S271" s="23">
        <v>1.23</v>
      </c>
      <c r="T271" s="23">
        <v>0.87</v>
      </c>
      <c r="U271" s="23">
        <v>10</v>
      </c>
      <c r="V271" s="23">
        <f t="shared" si="75"/>
        <v>10</v>
      </c>
      <c r="W271" s="23">
        <v>78</v>
      </c>
      <c r="X271" s="23">
        <f t="shared" si="76"/>
        <v>78</v>
      </c>
      <c r="Y271" s="23">
        <v>62</v>
      </c>
      <c r="Z271" s="23" t="str">
        <f>Code!$K$204</f>
        <v>EF 86</v>
      </c>
      <c r="AA271" s="23" t="str">
        <f>Code!$K$207</f>
        <v>EF 57</v>
      </c>
      <c r="AB271" s="23" t="str">
        <f>Code!$K$208</f>
        <v>EF 57</v>
      </c>
      <c r="AC271" s="23" t="str">
        <f>Code!$K$205</f>
        <v>EF 57</v>
      </c>
      <c r="AD271" s="23" t="s">
        <v>237</v>
      </c>
      <c r="AE271" s="23" t="s">
        <v>237</v>
      </c>
      <c r="AF271" s="23" t="s">
        <v>237</v>
      </c>
      <c r="AG271" s="39">
        <f t="shared" si="71"/>
        <v>7.1357303575703178E-4</v>
      </c>
      <c r="AH271" s="39">
        <f t="shared" si="77"/>
        <v>7.1357303575703178E-4</v>
      </c>
      <c r="AI271" s="18">
        <f t="shared" si="78"/>
        <v>3.32</v>
      </c>
      <c r="AJ271" s="41">
        <f>Code!$B$23</f>
        <v>0.15</v>
      </c>
      <c r="AK271" s="41">
        <f t="shared" si="79"/>
        <v>0.15</v>
      </c>
      <c r="AL271" s="110">
        <f t="shared" si="80"/>
        <v>9.1170398009925382</v>
      </c>
      <c r="AM271" s="110">
        <f t="shared" si="81"/>
        <v>9.1170398009925382</v>
      </c>
      <c r="AN271" s="110">
        <f t="shared" si="82"/>
        <v>1.3361692000000001</v>
      </c>
      <c r="AO271" s="110">
        <f t="shared" si="83"/>
        <v>0.96303017419071424</v>
      </c>
      <c r="AP271" s="18">
        <f>VLOOKUP(D271,Code!$B$92:$D$107,2,FALSE)</f>
        <v>0.32</v>
      </c>
      <c r="AQ271" s="18">
        <f>VLOOKUP(E271,Code!$B$92:$D$107,3,FALSE)</f>
        <v>0.25</v>
      </c>
      <c r="AR271" s="18">
        <f>Code!$C$132</f>
        <v>14</v>
      </c>
      <c r="AS271" s="18">
        <f t="shared" si="84"/>
        <v>14</v>
      </c>
      <c r="AT271" s="88">
        <f>Code!$C$189</f>
        <v>80</v>
      </c>
      <c r="AU271" s="88">
        <f t="shared" si="85"/>
        <v>80</v>
      </c>
      <c r="AV271" s="88">
        <f>Code!$C$198</f>
        <v>66</v>
      </c>
      <c r="AW271" s="18" t="str">
        <f>Code!$L$204</f>
        <v>EF 95</v>
      </c>
      <c r="AX271" s="64" t="str">
        <f>Code!$L$207</f>
        <v>EF 60</v>
      </c>
      <c r="AY271" s="64" t="str">
        <f>Code!$L$208</f>
        <v>EF 60</v>
      </c>
      <c r="AZ271" s="64" t="str">
        <f>Code!$L$205</f>
        <v>EF 62</v>
      </c>
      <c r="BA271" s="23" t="s">
        <v>237</v>
      </c>
      <c r="BB271" s="23" t="s">
        <v>237</v>
      </c>
      <c r="BC271" s="23" t="s">
        <v>237</v>
      </c>
      <c r="BD271" s="39">
        <f t="shared" si="86"/>
        <v>6.0653708039347702E-4</v>
      </c>
      <c r="BE271" s="39">
        <f t="shared" si="87"/>
        <v>4.9950112502992225E-4</v>
      </c>
      <c r="BF271" s="18">
        <f>Measures!$C$3</f>
        <v>8</v>
      </c>
      <c r="BG271" s="41">
        <f>Measures!$C$4</f>
        <v>0.1</v>
      </c>
      <c r="BH271" s="41">
        <v>0.06</v>
      </c>
      <c r="BI271" s="18">
        <f>VLOOKUP(D271,Measures!$B$6:$C$21,2,FALSE)</f>
        <v>30</v>
      </c>
      <c r="BJ271" s="18">
        <f>Measures!$C$22</f>
        <v>44</v>
      </c>
      <c r="BK271" s="18">
        <f>Measures!$C$23</f>
        <v>19</v>
      </c>
      <c r="BL271" s="18">
        <f>Measures!$C$24</f>
        <v>13</v>
      </c>
      <c r="BM271" s="18">
        <f>Measures!$C$26</f>
        <v>0.32</v>
      </c>
      <c r="BN271" s="18">
        <f>Measures!$D$26</f>
        <v>0.25</v>
      </c>
      <c r="BO271" s="18">
        <f>Measures!$C$27</f>
        <v>14</v>
      </c>
      <c r="BP271" s="18">
        <f>Measures!$C$28</f>
        <v>15</v>
      </c>
      <c r="BQ271" s="88">
        <f>Measures!$C$29</f>
        <v>92</v>
      </c>
      <c r="BR271" s="88">
        <f>Measures!$C$30</f>
        <v>95</v>
      </c>
      <c r="BS271" s="88">
        <f>Measures!$C$31</f>
        <v>70</v>
      </c>
      <c r="BT271" s="64" t="str">
        <f>Code!$M$204</f>
        <v>EF 200</v>
      </c>
      <c r="BU271" s="64" t="str">
        <f>Code!$M$207</f>
        <v>EF 67</v>
      </c>
      <c r="BV271" s="64" t="str">
        <f>Code!$M$208</f>
        <v>EF 70</v>
      </c>
      <c r="BW271" s="64" t="str">
        <f>Code!$M$205</f>
        <v>EF 82</v>
      </c>
      <c r="BX271" s="64" t="s">
        <v>363</v>
      </c>
      <c r="BY271" s="64" t="s">
        <v>239</v>
      </c>
      <c r="BZ271" s="64" t="s">
        <v>240</v>
      </c>
      <c r="CA271" s="64"/>
      <c r="CB271" s="64"/>
      <c r="CC271" s="64"/>
      <c r="CD271" s="64"/>
      <c r="CE271" s="64"/>
      <c r="CF271" s="64"/>
      <c r="CG271" s="64"/>
      <c r="CH271" s="64"/>
      <c r="CI271" s="64"/>
      <c r="CJ271" s="64"/>
      <c r="CK271" s="64"/>
      <c r="CL271" s="64"/>
      <c r="CM271" s="18"/>
      <c r="CN271" s="18"/>
    </row>
    <row r="272" spans="1:92" ht="14.4" x14ac:dyDescent="0.3">
      <c r="A272" s="19" t="s">
        <v>22</v>
      </c>
      <c r="B272" s="31" t="s">
        <v>86</v>
      </c>
      <c r="C272" s="19" t="s">
        <v>71</v>
      </c>
      <c r="D272" s="19">
        <v>6</v>
      </c>
      <c r="E272" s="19">
        <f>VLOOKUP(D272,Lists!$B$3:$C$18,2,FALSE)</f>
        <v>7</v>
      </c>
      <c r="F272" s="19">
        <v>2</v>
      </c>
      <c r="G272" s="19" t="s">
        <v>66</v>
      </c>
      <c r="H272" s="23">
        <v>1990</v>
      </c>
      <c r="I272" s="37">
        <v>0.14016341923318668</v>
      </c>
      <c r="J272" s="36">
        <v>7.1357303575703178E-4</v>
      </c>
      <c r="K272" s="36">
        <f t="shared" si="72"/>
        <v>7.1357303575703178E-4</v>
      </c>
      <c r="L272" s="23">
        <v>3.32</v>
      </c>
      <c r="M272" s="35">
        <v>0.33</v>
      </c>
      <c r="N272" s="35">
        <f t="shared" si="73"/>
        <v>0.33</v>
      </c>
      <c r="O272" s="38">
        <v>9.1170398009925382</v>
      </c>
      <c r="P272" s="38">
        <f t="shared" si="74"/>
        <v>9.1170398009925382</v>
      </c>
      <c r="Q272" s="38">
        <v>1.3361692000000001</v>
      </c>
      <c r="R272" s="38">
        <v>0.96303017419071424</v>
      </c>
      <c r="S272" s="23">
        <v>1.23</v>
      </c>
      <c r="T272" s="23">
        <v>0.87</v>
      </c>
      <c r="U272" s="23">
        <v>10</v>
      </c>
      <c r="V272" s="23">
        <f t="shared" si="75"/>
        <v>10</v>
      </c>
      <c r="W272" s="23">
        <v>78</v>
      </c>
      <c r="X272" s="23">
        <f t="shared" si="76"/>
        <v>78</v>
      </c>
      <c r="Y272" s="23">
        <v>62</v>
      </c>
      <c r="Z272" s="23" t="str">
        <f>Code!$K$204</f>
        <v>EF 86</v>
      </c>
      <c r="AA272" s="23" t="str">
        <f>Code!$K$207</f>
        <v>EF 57</v>
      </c>
      <c r="AB272" s="23" t="str">
        <f>Code!$K$208</f>
        <v>EF 57</v>
      </c>
      <c r="AC272" s="23" t="str">
        <f>Code!$K$205</f>
        <v>EF 57</v>
      </c>
      <c r="AD272" s="23" t="s">
        <v>237</v>
      </c>
      <c r="AE272" s="23" t="s">
        <v>237</v>
      </c>
      <c r="AF272" s="23" t="s">
        <v>237</v>
      </c>
      <c r="AG272" s="39">
        <f t="shared" si="71"/>
        <v>7.1357303575703178E-4</v>
      </c>
      <c r="AH272" s="39">
        <f t="shared" si="77"/>
        <v>7.1357303575703178E-4</v>
      </c>
      <c r="AI272" s="18">
        <f t="shared" si="78"/>
        <v>3.32</v>
      </c>
      <c r="AJ272" s="41">
        <f>Code!$B$23</f>
        <v>0.15</v>
      </c>
      <c r="AK272" s="41">
        <f t="shared" si="79"/>
        <v>0.15</v>
      </c>
      <c r="AL272" s="110">
        <f t="shared" si="80"/>
        <v>9.1170398009925382</v>
      </c>
      <c r="AM272" s="110">
        <f t="shared" si="81"/>
        <v>9.1170398009925382</v>
      </c>
      <c r="AN272" s="110">
        <f t="shared" si="82"/>
        <v>1.3361692000000001</v>
      </c>
      <c r="AO272" s="110">
        <f t="shared" si="83"/>
        <v>0.96303017419071424</v>
      </c>
      <c r="AP272" s="18">
        <f>VLOOKUP(D272,Code!$B$92:$D$107,2,FALSE)</f>
        <v>0.32</v>
      </c>
      <c r="AQ272" s="18">
        <f>VLOOKUP(E272,Code!$B$92:$D$107,3,FALSE)</f>
        <v>0.25</v>
      </c>
      <c r="AR272" s="18">
        <f>Code!$C$132</f>
        <v>14</v>
      </c>
      <c r="AS272" s="18">
        <f t="shared" si="84"/>
        <v>14</v>
      </c>
      <c r="AT272" s="88">
        <f>Code!$C$189</f>
        <v>80</v>
      </c>
      <c r="AU272" s="88">
        <f t="shared" si="85"/>
        <v>80</v>
      </c>
      <c r="AV272" s="88">
        <f>Code!$C$198</f>
        <v>66</v>
      </c>
      <c r="AW272" s="18" t="str">
        <f>Code!$L$204</f>
        <v>EF 95</v>
      </c>
      <c r="AX272" s="64" t="str">
        <f>Code!$L$207</f>
        <v>EF 60</v>
      </c>
      <c r="AY272" s="64" t="str">
        <f>Code!$L$208</f>
        <v>EF 60</v>
      </c>
      <c r="AZ272" s="64" t="str">
        <f>Code!$L$205</f>
        <v>EF 62</v>
      </c>
      <c r="BA272" s="23" t="s">
        <v>237</v>
      </c>
      <c r="BB272" s="23" t="s">
        <v>237</v>
      </c>
      <c r="BC272" s="23" t="s">
        <v>237</v>
      </c>
      <c r="BD272" s="39">
        <f t="shared" si="86"/>
        <v>6.0653708039347702E-4</v>
      </c>
      <c r="BE272" s="39">
        <f t="shared" si="87"/>
        <v>4.9950112502992225E-4</v>
      </c>
      <c r="BF272" s="18">
        <f>Measures!$C$3</f>
        <v>8</v>
      </c>
      <c r="BG272" s="41">
        <f>Measures!$C$4</f>
        <v>0.1</v>
      </c>
      <c r="BH272" s="41">
        <v>0.06</v>
      </c>
      <c r="BI272" s="18">
        <f>VLOOKUP(D272,Measures!$B$6:$C$21,2,FALSE)</f>
        <v>30</v>
      </c>
      <c r="BJ272" s="18">
        <f>Measures!$C$22</f>
        <v>44</v>
      </c>
      <c r="BK272" s="18">
        <f>Measures!$C$23</f>
        <v>19</v>
      </c>
      <c r="BL272" s="18">
        <f>Measures!$C$24</f>
        <v>13</v>
      </c>
      <c r="BM272" s="18">
        <f>Measures!$C$26</f>
        <v>0.32</v>
      </c>
      <c r="BN272" s="18">
        <f>Measures!$D$26</f>
        <v>0.25</v>
      </c>
      <c r="BO272" s="18">
        <f>Measures!$C$27</f>
        <v>14</v>
      </c>
      <c r="BP272" s="18">
        <f>Measures!$C$28</f>
        <v>15</v>
      </c>
      <c r="BQ272" s="88">
        <f>Measures!$C$29</f>
        <v>92</v>
      </c>
      <c r="BR272" s="88">
        <f>Measures!$C$30</f>
        <v>95</v>
      </c>
      <c r="BS272" s="88">
        <f>Measures!$C$31</f>
        <v>70</v>
      </c>
      <c r="BT272" s="64" t="str">
        <f>Code!$M$204</f>
        <v>EF 200</v>
      </c>
      <c r="BU272" s="64" t="str">
        <f>Code!$M$207</f>
        <v>EF 67</v>
      </c>
      <c r="BV272" s="64" t="str">
        <f>Code!$M$208</f>
        <v>EF 70</v>
      </c>
      <c r="BW272" s="64" t="str">
        <f>Code!$M$205</f>
        <v>EF 82</v>
      </c>
      <c r="BX272" s="64" t="s">
        <v>363</v>
      </c>
      <c r="BY272" s="64" t="s">
        <v>239</v>
      </c>
      <c r="BZ272" s="64" t="s">
        <v>240</v>
      </c>
      <c r="CA272" s="64"/>
      <c r="CB272" s="64"/>
      <c r="CC272" s="64"/>
      <c r="CD272" s="64"/>
      <c r="CE272" s="64"/>
      <c r="CF272" s="64"/>
      <c r="CG272" s="64"/>
      <c r="CH272" s="64"/>
      <c r="CI272" s="64"/>
      <c r="CJ272" s="64"/>
      <c r="CK272" s="64"/>
      <c r="CL272" s="64"/>
      <c r="CM272" s="18"/>
      <c r="CN272" s="18"/>
    </row>
    <row r="273" spans="1:92" ht="14.4" x14ac:dyDescent="0.3">
      <c r="A273" s="19" t="s">
        <v>95</v>
      </c>
      <c r="B273" s="31" t="s">
        <v>86</v>
      </c>
      <c r="C273" s="19" t="s">
        <v>87</v>
      </c>
      <c r="D273" s="19">
        <v>6</v>
      </c>
      <c r="E273" s="19">
        <f>VLOOKUP(D273,Lists!$B$3:$C$18,2,FALSE)</f>
        <v>7</v>
      </c>
      <c r="F273" s="19">
        <v>1</v>
      </c>
      <c r="G273" s="19" t="s">
        <v>66</v>
      </c>
      <c r="H273" s="23">
        <v>1600</v>
      </c>
      <c r="I273" s="37">
        <v>0.14016341923318668</v>
      </c>
      <c r="J273" s="36">
        <v>7.1357303575703178E-4</v>
      </c>
      <c r="K273" s="36">
        <f t="shared" si="72"/>
        <v>7.1357303575703178E-4</v>
      </c>
      <c r="L273" s="23">
        <v>3.32</v>
      </c>
      <c r="M273" s="35">
        <v>0.33</v>
      </c>
      <c r="N273" s="35">
        <f t="shared" si="73"/>
        <v>0.33</v>
      </c>
      <c r="O273" s="38">
        <v>9.1170398009925382</v>
      </c>
      <c r="P273" s="38">
        <f t="shared" si="74"/>
        <v>9.1170398009925382</v>
      </c>
      <c r="Q273" s="38">
        <v>1.3361692000000001</v>
      </c>
      <c r="R273" s="38">
        <v>0.96303017419071424</v>
      </c>
      <c r="S273" s="23">
        <v>1.23</v>
      </c>
      <c r="T273" s="23">
        <v>0.87</v>
      </c>
      <c r="U273" s="23">
        <v>10</v>
      </c>
      <c r="V273" s="23">
        <f t="shared" si="75"/>
        <v>10</v>
      </c>
      <c r="W273" s="23">
        <v>78</v>
      </c>
      <c r="X273" s="23">
        <f t="shared" si="76"/>
        <v>78</v>
      </c>
      <c r="Y273" s="23">
        <v>62</v>
      </c>
      <c r="Z273" s="23" t="str">
        <f>Code!$K$204</f>
        <v>EF 86</v>
      </c>
      <c r="AA273" s="23" t="str">
        <f>Code!$K$207</f>
        <v>EF 57</v>
      </c>
      <c r="AB273" s="23" t="str">
        <f>Code!$K$208</f>
        <v>EF 57</v>
      </c>
      <c r="AC273" s="23" t="str">
        <f>Code!$K$205</f>
        <v>EF 57</v>
      </c>
      <c r="AD273" s="23" t="s">
        <v>237</v>
      </c>
      <c r="AE273" s="23" t="s">
        <v>237</v>
      </c>
      <c r="AF273" s="23" t="s">
        <v>237</v>
      </c>
      <c r="AG273" s="39">
        <f t="shared" si="71"/>
        <v>7.1357303575703178E-4</v>
      </c>
      <c r="AH273" s="39">
        <f t="shared" si="77"/>
        <v>7.1357303575703178E-4</v>
      </c>
      <c r="AI273" s="18">
        <f t="shared" si="78"/>
        <v>3.32</v>
      </c>
      <c r="AJ273" s="41">
        <f>Code!$B$23</f>
        <v>0.15</v>
      </c>
      <c r="AK273" s="41">
        <f t="shared" si="79"/>
        <v>0.15</v>
      </c>
      <c r="AL273" s="110">
        <f t="shared" si="80"/>
        <v>9.1170398009925382</v>
      </c>
      <c r="AM273" s="110">
        <f t="shared" si="81"/>
        <v>9.1170398009925382</v>
      </c>
      <c r="AN273" s="110">
        <f t="shared" si="82"/>
        <v>1.3361692000000001</v>
      </c>
      <c r="AO273" s="110">
        <f t="shared" si="83"/>
        <v>0.96303017419071424</v>
      </c>
      <c r="AP273" s="18">
        <f>VLOOKUP(D273,Code!$B$92:$D$107,2,FALSE)</f>
        <v>0.32</v>
      </c>
      <c r="AQ273" s="18">
        <f>VLOOKUP(E273,Code!$B$92:$D$107,3,FALSE)</f>
        <v>0.25</v>
      </c>
      <c r="AR273" s="18">
        <f>Code!$C$132</f>
        <v>14</v>
      </c>
      <c r="AS273" s="18">
        <f t="shared" si="84"/>
        <v>14</v>
      </c>
      <c r="AT273" s="88">
        <f>Code!$C$189</f>
        <v>80</v>
      </c>
      <c r="AU273" s="88">
        <f t="shared" si="85"/>
        <v>80</v>
      </c>
      <c r="AV273" s="88">
        <f>Code!$C$198</f>
        <v>66</v>
      </c>
      <c r="AW273" s="18" t="str">
        <f>Code!$L$204</f>
        <v>EF 95</v>
      </c>
      <c r="AX273" s="64" t="str">
        <f>Code!$L$207</f>
        <v>EF 60</v>
      </c>
      <c r="AY273" s="64" t="str">
        <f>Code!$L$208</f>
        <v>EF 60</v>
      </c>
      <c r="AZ273" s="64" t="str">
        <f>Code!$L$205</f>
        <v>EF 62</v>
      </c>
      <c r="BA273" s="23" t="s">
        <v>237</v>
      </c>
      <c r="BB273" s="23" t="s">
        <v>237</v>
      </c>
      <c r="BC273" s="23" t="s">
        <v>237</v>
      </c>
      <c r="BD273" s="39">
        <f t="shared" si="86"/>
        <v>6.0653708039347702E-4</v>
      </c>
      <c r="BE273" s="39">
        <f t="shared" si="87"/>
        <v>4.9950112502992225E-4</v>
      </c>
      <c r="BF273" s="18">
        <f>Measures!$C$3</f>
        <v>8</v>
      </c>
      <c r="BG273" s="41">
        <f>Measures!$C$4</f>
        <v>0.1</v>
      </c>
      <c r="BH273" s="41">
        <v>0.06</v>
      </c>
      <c r="BI273" s="18">
        <f>VLOOKUP(D273,Measures!$B$6:$C$21,2,FALSE)</f>
        <v>30</v>
      </c>
      <c r="BJ273" s="18">
        <f>Measures!$C$22</f>
        <v>44</v>
      </c>
      <c r="BK273" s="18">
        <f>Measures!$C$23</f>
        <v>19</v>
      </c>
      <c r="BL273" s="18">
        <f>Measures!$C$24</f>
        <v>13</v>
      </c>
      <c r="BM273" s="18">
        <f>Measures!$C$26</f>
        <v>0.32</v>
      </c>
      <c r="BN273" s="18">
        <f>Measures!$D$26</f>
        <v>0.25</v>
      </c>
      <c r="BO273" s="18">
        <f>Measures!$C$27</f>
        <v>14</v>
      </c>
      <c r="BP273" s="18">
        <f>Measures!$C$28</f>
        <v>15</v>
      </c>
      <c r="BQ273" s="88">
        <f>Measures!$C$29</f>
        <v>92</v>
      </c>
      <c r="BR273" s="88">
        <f>Measures!$C$30</f>
        <v>95</v>
      </c>
      <c r="BS273" s="88">
        <f>Measures!$C$31</f>
        <v>70</v>
      </c>
      <c r="BT273" s="64" t="str">
        <f>Code!$M$204</f>
        <v>EF 200</v>
      </c>
      <c r="BU273" s="64" t="str">
        <f>Code!$M$207</f>
        <v>EF 67</v>
      </c>
      <c r="BV273" s="64" t="str">
        <f>Code!$M$208</f>
        <v>EF 70</v>
      </c>
      <c r="BW273" s="64" t="str">
        <f>Code!$M$205</f>
        <v>EF 82</v>
      </c>
      <c r="BX273" s="64" t="s">
        <v>363</v>
      </c>
      <c r="BY273" s="64" t="s">
        <v>239</v>
      </c>
      <c r="BZ273" s="64" t="s">
        <v>240</v>
      </c>
      <c r="CA273" s="64"/>
      <c r="CB273" s="64"/>
      <c r="CC273" s="64"/>
      <c r="CD273" s="64"/>
      <c r="CE273" s="64"/>
      <c r="CF273" s="64"/>
      <c r="CG273" s="64"/>
      <c r="CH273" s="64"/>
      <c r="CI273" s="64"/>
      <c r="CJ273" s="64"/>
      <c r="CK273" s="64"/>
      <c r="CL273" s="64"/>
      <c r="CM273" s="18"/>
      <c r="CN273" s="18"/>
    </row>
    <row r="274" spans="1:92" ht="14.4" x14ac:dyDescent="0.3">
      <c r="A274" s="19" t="s">
        <v>95</v>
      </c>
      <c r="B274" s="31" t="s">
        <v>86</v>
      </c>
      <c r="C274" s="19" t="s">
        <v>87</v>
      </c>
      <c r="D274" s="19">
        <v>6</v>
      </c>
      <c r="E274" s="19">
        <f>VLOOKUP(D274,Lists!$B$3:$C$18,2,FALSE)</f>
        <v>7</v>
      </c>
      <c r="F274" s="19">
        <v>2</v>
      </c>
      <c r="G274" s="19" t="s">
        <v>66</v>
      </c>
      <c r="H274" s="23">
        <v>1990</v>
      </c>
      <c r="I274" s="37">
        <v>0.14016341923318668</v>
      </c>
      <c r="J274" s="36">
        <v>7.1357303575703178E-4</v>
      </c>
      <c r="K274" s="36">
        <f t="shared" si="72"/>
        <v>7.1357303575703178E-4</v>
      </c>
      <c r="L274" s="23">
        <v>3.32</v>
      </c>
      <c r="M274" s="35">
        <v>0.33</v>
      </c>
      <c r="N274" s="35">
        <f t="shared" si="73"/>
        <v>0.33</v>
      </c>
      <c r="O274" s="38">
        <v>9.1170398009925382</v>
      </c>
      <c r="P274" s="38">
        <f t="shared" si="74"/>
        <v>9.1170398009925382</v>
      </c>
      <c r="Q274" s="38">
        <v>1.3361692000000001</v>
      </c>
      <c r="R274" s="38">
        <v>0.96303017419071424</v>
      </c>
      <c r="S274" s="23">
        <v>1.23</v>
      </c>
      <c r="T274" s="23">
        <v>0.87</v>
      </c>
      <c r="U274" s="23">
        <v>10</v>
      </c>
      <c r="V274" s="23">
        <f t="shared" si="75"/>
        <v>10</v>
      </c>
      <c r="W274" s="23">
        <v>78</v>
      </c>
      <c r="X274" s="23">
        <f t="shared" si="76"/>
        <v>78</v>
      </c>
      <c r="Y274" s="23">
        <v>62</v>
      </c>
      <c r="Z274" s="23" t="str">
        <f>Code!$K$204</f>
        <v>EF 86</v>
      </c>
      <c r="AA274" s="23" t="str">
        <f>Code!$K$207</f>
        <v>EF 57</v>
      </c>
      <c r="AB274" s="23" t="str">
        <f>Code!$K$208</f>
        <v>EF 57</v>
      </c>
      <c r="AC274" s="23" t="str">
        <f>Code!$K$205</f>
        <v>EF 57</v>
      </c>
      <c r="AD274" s="23" t="s">
        <v>237</v>
      </c>
      <c r="AE274" s="23" t="s">
        <v>237</v>
      </c>
      <c r="AF274" s="23" t="s">
        <v>237</v>
      </c>
      <c r="AG274" s="39">
        <f t="shared" si="71"/>
        <v>7.1357303575703178E-4</v>
      </c>
      <c r="AH274" s="39">
        <f t="shared" si="77"/>
        <v>7.1357303575703178E-4</v>
      </c>
      <c r="AI274" s="18">
        <f t="shared" si="78"/>
        <v>3.32</v>
      </c>
      <c r="AJ274" s="41">
        <f>Code!$B$23</f>
        <v>0.15</v>
      </c>
      <c r="AK274" s="41">
        <f t="shared" si="79"/>
        <v>0.15</v>
      </c>
      <c r="AL274" s="110">
        <f t="shared" si="80"/>
        <v>9.1170398009925382</v>
      </c>
      <c r="AM274" s="110">
        <f t="shared" si="81"/>
        <v>9.1170398009925382</v>
      </c>
      <c r="AN274" s="110">
        <f t="shared" si="82"/>
        <v>1.3361692000000001</v>
      </c>
      <c r="AO274" s="110">
        <f t="shared" si="83"/>
        <v>0.96303017419071424</v>
      </c>
      <c r="AP274" s="18">
        <f>VLOOKUP(D274,Code!$B$92:$D$107,2,FALSE)</f>
        <v>0.32</v>
      </c>
      <c r="AQ274" s="18">
        <f>VLOOKUP(E274,Code!$B$92:$D$107,3,FALSE)</f>
        <v>0.25</v>
      </c>
      <c r="AR274" s="18">
        <f>Code!$C$132</f>
        <v>14</v>
      </c>
      <c r="AS274" s="18">
        <f t="shared" si="84"/>
        <v>14</v>
      </c>
      <c r="AT274" s="88">
        <f>Code!$C$189</f>
        <v>80</v>
      </c>
      <c r="AU274" s="88">
        <f t="shared" si="85"/>
        <v>80</v>
      </c>
      <c r="AV274" s="88">
        <f>Code!$C$198</f>
        <v>66</v>
      </c>
      <c r="AW274" s="18" t="str">
        <f>Code!$L$204</f>
        <v>EF 95</v>
      </c>
      <c r="AX274" s="64" t="str">
        <f>Code!$L$207</f>
        <v>EF 60</v>
      </c>
      <c r="AY274" s="64" t="str">
        <f>Code!$L$208</f>
        <v>EF 60</v>
      </c>
      <c r="AZ274" s="64" t="str">
        <f>Code!$L$205</f>
        <v>EF 62</v>
      </c>
      <c r="BA274" s="23" t="s">
        <v>237</v>
      </c>
      <c r="BB274" s="23" t="s">
        <v>237</v>
      </c>
      <c r="BC274" s="23" t="s">
        <v>237</v>
      </c>
      <c r="BD274" s="39">
        <f t="shared" si="86"/>
        <v>6.0653708039347702E-4</v>
      </c>
      <c r="BE274" s="39">
        <f t="shared" si="87"/>
        <v>4.9950112502992225E-4</v>
      </c>
      <c r="BF274" s="18">
        <f>Measures!$C$3</f>
        <v>8</v>
      </c>
      <c r="BG274" s="41">
        <f>Measures!$C$4</f>
        <v>0.1</v>
      </c>
      <c r="BH274" s="41">
        <v>0.06</v>
      </c>
      <c r="BI274" s="18">
        <f>VLOOKUP(D274,Measures!$B$6:$C$21,2,FALSE)</f>
        <v>30</v>
      </c>
      <c r="BJ274" s="18">
        <f>Measures!$C$22</f>
        <v>44</v>
      </c>
      <c r="BK274" s="18">
        <f>Measures!$C$23</f>
        <v>19</v>
      </c>
      <c r="BL274" s="18">
        <f>Measures!$C$24</f>
        <v>13</v>
      </c>
      <c r="BM274" s="18">
        <f>Measures!$C$26</f>
        <v>0.32</v>
      </c>
      <c r="BN274" s="18">
        <f>Measures!$D$26</f>
        <v>0.25</v>
      </c>
      <c r="BO274" s="18">
        <f>Measures!$C$27</f>
        <v>14</v>
      </c>
      <c r="BP274" s="18">
        <f>Measures!$C$28</f>
        <v>15</v>
      </c>
      <c r="BQ274" s="88">
        <f>Measures!$C$29</f>
        <v>92</v>
      </c>
      <c r="BR274" s="88">
        <f>Measures!$C$30</f>
        <v>95</v>
      </c>
      <c r="BS274" s="88">
        <f>Measures!$C$31</f>
        <v>70</v>
      </c>
      <c r="BT274" s="64" t="str">
        <f>Code!$M$204</f>
        <v>EF 200</v>
      </c>
      <c r="BU274" s="64" t="str">
        <f>Code!$M$207</f>
        <v>EF 67</v>
      </c>
      <c r="BV274" s="64" t="str">
        <f>Code!$M$208</f>
        <v>EF 70</v>
      </c>
      <c r="BW274" s="64" t="str">
        <f>Code!$M$205</f>
        <v>EF 82</v>
      </c>
      <c r="BX274" s="64" t="s">
        <v>363</v>
      </c>
      <c r="BY274" s="64" t="s">
        <v>239</v>
      </c>
      <c r="BZ274" s="64" t="s">
        <v>240</v>
      </c>
      <c r="CA274" s="64"/>
      <c r="CB274" s="64"/>
      <c r="CC274" s="64"/>
      <c r="CD274" s="64"/>
      <c r="CE274" s="64"/>
      <c r="CF274" s="64"/>
      <c r="CG274" s="64"/>
      <c r="CH274" s="64"/>
      <c r="CI274" s="64"/>
      <c r="CJ274" s="64"/>
      <c r="CK274" s="64"/>
      <c r="CL274" s="64"/>
      <c r="CM274" s="18"/>
      <c r="CN274" s="18"/>
    </row>
    <row r="275" spans="1:92" ht="14.4" x14ac:dyDescent="0.3">
      <c r="A275" s="19" t="s">
        <v>22</v>
      </c>
      <c r="B275" s="31" t="s">
        <v>86</v>
      </c>
      <c r="C275" s="19" t="s">
        <v>87</v>
      </c>
      <c r="D275" s="19">
        <v>6</v>
      </c>
      <c r="E275" s="19">
        <f>VLOOKUP(D275,Lists!$B$3:$C$18,2,FALSE)</f>
        <v>7</v>
      </c>
      <c r="F275" s="19">
        <v>1</v>
      </c>
      <c r="G275" s="19" t="s">
        <v>66</v>
      </c>
      <c r="H275" s="23">
        <v>1600</v>
      </c>
      <c r="I275" s="37">
        <v>0.14016341923318668</v>
      </c>
      <c r="J275" s="36">
        <v>7.1357303575703178E-4</v>
      </c>
      <c r="K275" s="36">
        <f t="shared" si="72"/>
        <v>7.1357303575703178E-4</v>
      </c>
      <c r="L275" s="23">
        <v>3.32</v>
      </c>
      <c r="M275" s="35">
        <v>0.33</v>
      </c>
      <c r="N275" s="35">
        <f t="shared" si="73"/>
        <v>0.33</v>
      </c>
      <c r="O275" s="38">
        <v>9.1170398009925382</v>
      </c>
      <c r="P275" s="38">
        <f t="shared" si="74"/>
        <v>9.1170398009925382</v>
      </c>
      <c r="Q275" s="38">
        <v>1.3361692000000001</v>
      </c>
      <c r="R275" s="38">
        <v>0.96303017419071424</v>
      </c>
      <c r="S275" s="23">
        <v>1.23</v>
      </c>
      <c r="T275" s="23">
        <v>0.87</v>
      </c>
      <c r="U275" s="23">
        <v>10</v>
      </c>
      <c r="V275" s="23">
        <f t="shared" si="75"/>
        <v>10</v>
      </c>
      <c r="W275" s="23">
        <v>78</v>
      </c>
      <c r="X275" s="23">
        <f t="shared" si="76"/>
        <v>78</v>
      </c>
      <c r="Y275" s="23">
        <v>62</v>
      </c>
      <c r="Z275" s="23" t="str">
        <f>Code!$K$204</f>
        <v>EF 86</v>
      </c>
      <c r="AA275" s="23" t="str">
        <f>Code!$K$207</f>
        <v>EF 57</v>
      </c>
      <c r="AB275" s="23" t="str">
        <f>Code!$K$208</f>
        <v>EF 57</v>
      </c>
      <c r="AC275" s="23" t="str">
        <f>Code!$K$205</f>
        <v>EF 57</v>
      </c>
      <c r="AD275" s="23" t="s">
        <v>237</v>
      </c>
      <c r="AE275" s="23" t="s">
        <v>237</v>
      </c>
      <c r="AF275" s="23" t="s">
        <v>237</v>
      </c>
      <c r="AG275" s="39">
        <f t="shared" si="71"/>
        <v>7.1357303575703178E-4</v>
      </c>
      <c r="AH275" s="39">
        <f t="shared" si="77"/>
        <v>7.1357303575703178E-4</v>
      </c>
      <c r="AI275" s="18">
        <f t="shared" si="78"/>
        <v>3.32</v>
      </c>
      <c r="AJ275" s="41">
        <f>Code!$B$23</f>
        <v>0.15</v>
      </c>
      <c r="AK275" s="41">
        <f t="shared" si="79"/>
        <v>0.15</v>
      </c>
      <c r="AL275" s="110">
        <f t="shared" si="80"/>
        <v>9.1170398009925382</v>
      </c>
      <c r="AM275" s="110">
        <f t="shared" si="81"/>
        <v>9.1170398009925382</v>
      </c>
      <c r="AN275" s="110">
        <f t="shared" si="82"/>
        <v>1.3361692000000001</v>
      </c>
      <c r="AO275" s="110">
        <f t="shared" si="83"/>
        <v>0.96303017419071424</v>
      </c>
      <c r="AP275" s="18">
        <f>VLOOKUP(D275,Code!$B$92:$D$107,2,FALSE)</f>
        <v>0.32</v>
      </c>
      <c r="AQ275" s="18">
        <f>VLOOKUP(E275,Code!$B$92:$D$107,3,FALSE)</f>
        <v>0.25</v>
      </c>
      <c r="AR275" s="18">
        <f>Code!$C$132</f>
        <v>14</v>
      </c>
      <c r="AS275" s="18">
        <f t="shared" si="84"/>
        <v>14</v>
      </c>
      <c r="AT275" s="88">
        <f>Code!$C$189</f>
        <v>80</v>
      </c>
      <c r="AU275" s="88">
        <f t="shared" si="85"/>
        <v>80</v>
      </c>
      <c r="AV275" s="88">
        <f>Code!$C$198</f>
        <v>66</v>
      </c>
      <c r="AW275" s="18" t="str">
        <f>Code!$L$204</f>
        <v>EF 95</v>
      </c>
      <c r="AX275" s="64" t="str">
        <f>Code!$L$207</f>
        <v>EF 60</v>
      </c>
      <c r="AY275" s="64" t="str">
        <f>Code!$L$208</f>
        <v>EF 60</v>
      </c>
      <c r="AZ275" s="64" t="str">
        <f>Code!$L$205</f>
        <v>EF 62</v>
      </c>
      <c r="BA275" s="23" t="s">
        <v>237</v>
      </c>
      <c r="BB275" s="23" t="s">
        <v>237</v>
      </c>
      <c r="BC275" s="23" t="s">
        <v>237</v>
      </c>
      <c r="BD275" s="39">
        <f t="shared" si="86"/>
        <v>6.0653708039347702E-4</v>
      </c>
      <c r="BE275" s="39">
        <f t="shared" si="87"/>
        <v>4.9950112502992225E-4</v>
      </c>
      <c r="BF275" s="18">
        <f>Measures!$C$3</f>
        <v>8</v>
      </c>
      <c r="BG275" s="41">
        <f>Measures!$C$4</f>
        <v>0.1</v>
      </c>
      <c r="BH275" s="41">
        <v>0.06</v>
      </c>
      <c r="BI275" s="18">
        <f>VLOOKUP(D275,Measures!$B$6:$C$21,2,FALSE)</f>
        <v>30</v>
      </c>
      <c r="BJ275" s="18">
        <f>Measures!$C$22</f>
        <v>44</v>
      </c>
      <c r="BK275" s="18">
        <f>Measures!$C$23</f>
        <v>19</v>
      </c>
      <c r="BL275" s="18">
        <f>Measures!$C$24</f>
        <v>13</v>
      </c>
      <c r="BM275" s="18">
        <f>Measures!$C$26</f>
        <v>0.32</v>
      </c>
      <c r="BN275" s="18">
        <f>Measures!$D$26</f>
        <v>0.25</v>
      </c>
      <c r="BO275" s="18">
        <f>Measures!$C$27</f>
        <v>14</v>
      </c>
      <c r="BP275" s="18">
        <f>Measures!$C$28</f>
        <v>15</v>
      </c>
      <c r="BQ275" s="88">
        <f>Measures!$C$29</f>
        <v>92</v>
      </c>
      <c r="BR275" s="88">
        <f>Measures!$C$30</f>
        <v>95</v>
      </c>
      <c r="BS275" s="88">
        <f>Measures!$C$31</f>
        <v>70</v>
      </c>
      <c r="BT275" s="64" t="str">
        <f>Code!$M$204</f>
        <v>EF 200</v>
      </c>
      <c r="BU275" s="64" t="str">
        <f>Code!$M$207</f>
        <v>EF 67</v>
      </c>
      <c r="BV275" s="64" t="str">
        <f>Code!$M$208</f>
        <v>EF 70</v>
      </c>
      <c r="BW275" s="64" t="str">
        <f>Code!$M$205</f>
        <v>EF 82</v>
      </c>
      <c r="BX275" s="64" t="s">
        <v>363</v>
      </c>
      <c r="BY275" s="64" t="s">
        <v>239</v>
      </c>
      <c r="BZ275" s="64" t="s">
        <v>240</v>
      </c>
      <c r="CA275" s="64"/>
      <c r="CB275" s="64"/>
      <c r="CC275" s="64"/>
      <c r="CD275" s="64"/>
      <c r="CE275" s="64"/>
      <c r="CF275" s="64"/>
      <c r="CG275" s="64"/>
      <c r="CH275" s="64"/>
      <c r="CI275" s="64"/>
      <c r="CJ275" s="64"/>
      <c r="CK275" s="64"/>
      <c r="CL275" s="64"/>
      <c r="CM275" s="18"/>
      <c r="CN275" s="18"/>
    </row>
    <row r="276" spans="1:92" ht="14.4" x14ac:dyDescent="0.3">
      <c r="A276" s="19" t="s">
        <v>22</v>
      </c>
      <c r="B276" s="31" t="s">
        <v>86</v>
      </c>
      <c r="C276" s="19" t="s">
        <v>87</v>
      </c>
      <c r="D276" s="19">
        <v>6</v>
      </c>
      <c r="E276" s="19">
        <f>VLOOKUP(D276,Lists!$B$3:$C$18,2,FALSE)</f>
        <v>7</v>
      </c>
      <c r="F276" s="19">
        <v>2</v>
      </c>
      <c r="G276" s="19" t="s">
        <v>66</v>
      </c>
      <c r="H276" s="23">
        <v>1990</v>
      </c>
      <c r="I276" s="37">
        <v>0.14016341923318668</v>
      </c>
      <c r="J276" s="36">
        <v>7.1357303575703178E-4</v>
      </c>
      <c r="K276" s="36">
        <f t="shared" si="72"/>
        <v>7.1357303575703178E-4</v>
      </c>
      <c r="L276" s="23">
        <v>3.32</v>
      </c>
      <c r="M276" s="35">
        <v>0.33</v>
      </c>
      <c r="N276" s="35">
        <f t="shared" si="73"/>
        <v>0.33</v>
      </c>
      <c r="O276" s="38">
        <v>9.1170398009925382</v>
      </c>
      <c r="P276" s="38">
        <f t="shared" si="74"/>
        <v>9.1170398009925382</v>
      </c>
      <c r="Q276" s="38">
        <v>1.3361692000000001</v>
      </c>
      <c r="R276" s="38">
        <v>0.96303017419071424</v>
      </c>
      <c r="S276" s="23">
        <v>1.23</v>
      </c>
      <c r="T276" s="23">
        <v>0.87</v>
      </c>
      <c r="U276" s="23">
        <v>10</v>
      </c>
      <c r="V276" s="23">
        <f t="shared" si="75"/>
        <v>10</v>
      </c>
      <c r="W276" s="23">
        <v>78</v>
      </c>
      <c r="X276" s="23">
        <f t="shared" si="76"/>
        <v>78</v>
      </c>
      <c r="Y276" s="23">
        <v>62</v>
      </c>
      <c r="Z276" s="23" t="str">
        <f>Code!$K$204</f>
        <v>EF 86</v>
      </c>
      <c r="AA276" s="23" t="str">
        <f>Code!$K$207</f>
        <v>EF 57</v>
      </c>
      <c r="AB276" s="23" t="str">
        <f>Code!$K$208</f>
        <v>EF 57</v>
      </c>
      <c r="AC276" s="23" t="str">
        <f>Code!$K$205</f>
        <v>EF 57</v>
      </c>
      <c r="AD276" s="23" t="s">
        <v>237</v>
      </c>
      <c r="AE276" s="23" t="s">
        <v>237</v>
      </c>
      <c r="AF276" s="23" t="s">
        <v>237</v>
      </c>
      <c r="AG276" s="39">
        <f t="shared" si="71"/>
        <v>7.1357303575703178E-4</v>
      </c>
      <c r="AH276" s="39">
        <f t="shared" si="77"/>
        <v>7.1357303575703178E-4</v>
      </c>
      <c r="AI276" s="18">
        <f t="shared" si="78"/>
        <v>3.32</v>
      </c>
      <c r="AJ276" s="41">
        <f>Code!$B$23</f>
        <v>0.15</v>
      </c>
      <c r="AK276" s="41">
        <f t="shared" si="79"/>
        <v>0.15</v>
      </c>
      <c r="AL276" s="110">
        <f t="shared" si="80"/>
        <v>9.1170398009925382</v>
      </c>
      <c r="AM276" s="110">
        <f t="shared" si="81"/>
        <v>9.1170398009925382</v>
      </c>
      <c r="AN276" s="110">
        <f t="shared" si="82"/>
        <v>1.3361692000000001</v>
      </c>
      <c r="AO276" s="110">
        <f t="shared" si="83"/>
        <v>0.96303017419071424</v>
      </c>
      <c r="AP276" s="18">
        <f>VLOOKUP(D276,Code!$B$92:$D$107,2,FALSE)</f>
        <v>0.32</v>
      </c>
      <c r="AQ276" s="18">
        <f>VLOOKUP(E276,Code!$B$92:$D$107,3,FALSE)</f>
        <v>0.25</v>
      </c>
      <c r="AR276" s="18">
        <f>Code!$C$132</f>
        <v>14</v>
      </c>
      <c r="AS276" s="18">
        <f t="shared" si="84"/>
        <v>14</v>
      </c>
      <c r="AT276" s="88">
        <f>Code!$C$189</f>
        <v>80</v>
      </c>
      <c r="AU276" s="88">
        <f t="shared" si="85"/>
        <v>80</v>
      </c>
      <c r="AV276" s="88">
        <f>Code!$C$198</f>
        <v>66</v>
      </c>
      <c r="AW276" s="18" t="str">
        <f>Code!$L$204</f>
        <v>EF 95</v>
      </c>
      <c r="AX276" s="64" t="str">
        <f>Code!$L$207</f>
        <v>EF 60</v>
      </c>
      <c r="AY276" s="64" t="str">
        <f>Code!$L$208</f>
        <v>EF 60</v>
      </c>
      <c r="AZ276" s="64" t="str">
        <f>Code!$L$205</f>
        <v>EF 62</v>
      </c>
      <c r="BA276" s="23" t="s">
        <v>237</v>
      </c>
      <c r="BB276" s="23" t="s">
        <v>237</v>
      </c>
      <c r="BC276" s="23" t="s">
        <v>237</v>
      </c>
      <c r="BD276" s="39">
        <f t="shared" si="86"/>
        <v>6.0653708039347702E-4</v>
      </c>
      <c r="BE276" s="39">
        <f t="shared" si="87"/>
        <v>4.9950112502992225E-4</v>
      </c>
      <c r="BF276" s="18">
        <f>Measures!$C$3</f>
        <v>8</v>
      </c>
      <c r="BG276" s="41">
        <f>Measures!$C$4</f>
        <v>0.1</v>
      </c>
      <c r="BH276" s="41">
        <v>0.06</v>
      </c>
      <c r="BI276" s="18">
        <f>VLOOKUP(D276,Measures!$B$6:$C$21,2,FALSE)</f>
        <v>30</v>
      </c>
      <c r="BJ276" s="18">
        <f>Measures!$C$22</f>
        <v>44</v>
      </c>
      <c r="BK276" s="18">
        <f>Measures!$C$23</f>
        <v>19</v>
      </c>
      <c r="BL276" s="18">
        <f>Measures!$C$24</f>
        <v>13</v>
      </c>
      <c r="BM276" s="18">
        <f>Measures!$C$26</f>
        <v>0.32</v>
      </c>
      <c r="BN276" s="18">
        <f>Measures!$D$26</f>
        <v>0.25</v>
      </c>
      <c r="BO276" s="18">
        <f>Measures!$C$27</f>
        <v>14</v>
      </c>
      <c r="BP276" s="18">
        <f>Measures!$C$28</f>
        <v>15</v>
      </c>
      <c r="BQ276" s="88">
        <f>Measures!$C$29</f>
        <v>92</v>
      </c>
      <c r="BR276" s="88">
        <f>Measures!$C$30</f>
        <v>95</v>
      </c>
      <c r="BS276" s="88">
        <f>Measures!$C$31</f>
        <v>70</v>
      </c>
      <c r="BT276" s="64" t="str">
        <f>Code!$M$204</f>
        <v>EF 200</v>
      </c>
      <c r="BU276" s="64" t="str">
        <f>Code!$M$207</f>
        <v>EF 67</v>
      </c>
      <c r="BV276" s="64" t="str">
        <f>Code!$M$208</f>
        <v>EF 70</v>
      </c>
      <c r="BW276" s="64" t="str">
        <f>Code!$M$205</f>
        <v>EF 82</v>
      </c>
      <c r="BX276" s="64" t="s">
        <v>363</v>
      </c>
      <c r="BY276" s="64" t="s">
        <v>239</v>
      </c>
      <c r="BZ276" s="64" t="s">
        <v>240</v>
      </c>
      <c r="CA276" s="64"/>
      <c r="CB276" s="64"/>
      <c r="CC276" s="64"/>
      <c r="CD276" s="64"/>
      <c r="CE276" s="64"/>
      <c r="CF276" s="64"/>
      <c r="CG276" s="64"/>
      <c r="CH276" s="64"/>
      <c r="CI276" s="64"/>
      <c r="CJ276" s="64"/>
      <c r="CK276" s="64"/>
      <c r="CL276" s="64"/>
      <c r="CM276" s="18"/>
      <c r="CN276" s="18"/>
    </row>
    <row r="277" spans="1:92" ht="14.4" x14ac:dyDescent="0.3">
      <c r="A277" s="19" t="s">
        <v>95</v>
      </c>
      <c r="B277" s="31" t="s">
        <v>86</v>
      </c>
      <c r="C277" s="19" t="s">
        <v>71</v>
      </c>
      <c r="D277" s="19">
        <v>6</v>
      </c>
      <c r="E277" s="19">
        <f>VLOOKUP(D277,Lists!$B$3:$C$18,2,FALSE)</f>
        <v>7</v>
      </c>
      <c r="F277" s="19">
        <v>1</v>
      </c>
      <c r="G277" s="19" t="s">
        <v>67</v>
      </c>
      <c r="H277" s="23">
        <v>1810</v>
      </c>
      <c r="I277" s="37">
        <v>0.11502100840336134</v>
      </c>
      <c r="J277" s="36">
        <v>5.1608452609801366E-4</v>
      </c>
      <c r="K277" s="36">
        <f t="shared" si="72"/>
        <v>5.1608452609801366E-4</v>
      </c>
      <c r="L277" s="23">
        <v>3.67</v>
      </c>
      <c r="M277" s="35">
        <v>0.26</v>
      </c>
      <c r="N277" s="35">
        <f t="shared" si="73"/>
        <v>0.26</v>
      </c>
      <c r="O277" s="38">
        <v>11.475862068965517</v>
      </c>
      <c r="P277" s="38">
        <f t="shared" si="74"/>
        <v>11.475862068965517</v>
      </c>
      <c r="Q277" s="38">
        <v>5.9551821</v>
      </c>
      <c r="R277" s="38">
        <v>10.254943899018233</v>
      </c>
      <c r="S277" s="23">
        <v>1.1499999999999999</v>
      </c>
      <c r="T277" s="23">
        <v>0.87</v>
      </c>
      <c r="U277" s="23">
        <v>10</v>
      </c>
      <c r="V277" s="23">
        <f t="shared" si="75"/>
        <v>10</v>
      </c>
      <c r="W277" s="23">
        <v>78</v>
      </c>
      <c r="X277" s="23">
        <f t="shared" si="76"/>
        <v>78</v>
      </c>
      <c r="Y277" s="23">
        <v>62</v>
      </c>
      <c r="Z277" s="23" t="str">
        <f>Code!$K$204</f>
        <v>EF 86</v>
      </c>
      <c r="AA277" s="23" t="str">
        <f>Code!$K$207</f>
        <v>EF 57</v>
      </c>
      <c r="AB277" s="23" t="str">
        <f>Code!$K$208</f>
        <v>EF 57</v>
      </c>
      <c r="AC277" s="23" t="str">
        <f>Code!$K$205</f>
        <v>EF 57</v>
      </c>
      <c r="AD277" s="23" t="s">
        <v>237</v>
      </c>
      <c r="AE277" s="23" t="s">
        <v>237</v>
      </c>
      <c r="AF277" s="23" t="s">
        <v>237</v>
      </c>
      <c r="AG277" s="39">
        <f t="shared" si="71"/>
        <v>5.1608452609801366E-4</v>
      </c>
      <c r="AH277" s="39">
        <f t="shared" si="77"/>
        <v>5.1608452609801366E-4</v>
      </c>
      <c r="AI277" s="18">
        <f t="shared" si="78"/>
        <v>3.67</v>
      </c>
      <c r="AJ277" s="41">
        <f>Code!$B$23</f>
        <v>0.15</v>
      </c>
      <c r="AK277" s="41">
        <f t="shared" si="79"/>
        <v>0.15</v>
      </c>
      <c r="AL277" s="110">
        <f t="shared" si="80"/>
        <v>11.475862068965517</v>
      </c>
      <c r="AM277" s="110">
        <f t="shared" si="81"/>
        <v>11.475862068965517</v>
      </c>
      <c r="AN277" s="110">
        <f t="shared" si="82"/>
        <v>5.9551821</v>
      </c>
      <c r="AO277" s="110">
        <f t="shared" si="83"/>
        <v>10.254943899018233</v>
      </c>
      <c r="AP277" s="18">
        <f>VLOOKUP(D277,Code!$B$92:$D$107,2,FALSE)</f>
        <v>0.32</v>
      </c>
      <c r="AQ277" s="18">
        <f>VLOOKUP(E277,Code!$B$92:$D$107,3,FALSE)</f>
        <v>0.25</v>
      </c>
      <c r="AR277" s="18">
        <f>Code!$C$132</f>
        <v>14</v>
      </c>
      <c r="AS277" s="18">
        <f t="shared" si="84"/>
        <v>14</v>
      </c>
      <c r="AT277" s="88">
        <f>Code!$C$189</f>
        <v>80</v>
      </c>
      <c r="AU277" s="88">
        <f t="shared" si="85"/>
        <v>80</v>
      </c>
      <c r="AV277" s="88">
        <f>Code!$C$198</f>
        <v>66</v>
      </c>
      <c r="AW277" s="18" t="str">
        <f>Code!$L$204</f>
        <v>EF 95</v>
      </c>
      <c r="AX277" s="64" t="str">
        <f>Code!$L$207</f>
        <v>EF 60</v>
      </c>
      <c r="AY277" s="64" t="str">
        <f>Code!$L$208</f>
        <v>EF 60</v>
      </c>
      <c r="AZ277" s="64" t="str">
        <f>Code!$L$205</f>
        <v>EF 62</v>
      </c>
      <c r="BA277" s="23" t="s">
        <v>237</v>
      </c>
      <c r="BB277" s="23" t="s">
        <v>237</v>
      </c>
      <c r="BC277" s="23" t="s">
        <v>237</v>
      </c>
      <c r="BD277" s="39">
        <f t="shared" si="86"/>
        <v>4.3867184718331158E-4</v>
      </c>
      <c r="BE277" s="39">
        <f t="shared" si="87"/>
        <v>3.6125916826860955E-4</v>
      </c>
      <c r="BF277" s="18">
        <f>Measures!$C$3</f>
        <v>8</v>
      </c>
      <c r="BG277" s="41">
        <f>Measures!$C$4</f>
        <v>0.1</v>
      </c>
      <c r="BH277" s="41">
        <v>0.06</v>
      </c>
      <c r="BI277" s="18">
        <f>VLOOKUP(D277,Measures!$B$6:$C$21,2,FALSE)</f>
        <v>30</v>
      </c>
      <c r="BJ277" s="18">
        <f>Measures!$C$22</f>
        <v>44</v>
      </c>
      <c r="BK277" s="18">
        <f>Measures!$C$23</f>
        <v>19</v>
      </c>
      <c r="BL277" s="18">
        <f>Measures!$C$24</f>
        <v>13</v>
      </c>
      <c r="BM277" s="18">
        <f>Measures!$C$26</f>
        <v>0.32</v>
      </c>
      <c r="BN277" s="18">
        <f>Measures!$D$26</f>
        <v>0.25</v>
      </c>
      <c r="BO277" s="18">
        <f>Measures!$C$27</f>
        <v>14</v>
      </c>
      <c r="BP277" s="18">
        <f>Measures!$C$28</f>
        <v>15</v>
      </c>
      <c r="BQ277" s="88">
        <f>Measures!$C$29</f>
        <v>92</v>
      </c>
      <c r="BR277" s="88">
        <f>Measures!$C$30</f>
        <v>95</v>
      </c>
      <c r="BS277" s="88">
        <f>Measures!$C$31</f>
        <v>70</v>
      </c>
      <c r="BT277" s="64" t="str">
        <f>Code!$M$204</f>
        <v>EF 200</v>
      </c>
      <c r="BU277" s="64" t="str">
        <f>Code!$M$207</f>
        <v>EF 67</v>
      </c>
      <c r="BV277" s="64" t="str">
        <f>Code!$M$208</f>
        <v>EF 70</v>
      </c>
      <c r="BW277" s="64" t="str">
        <f>Code!$M$205</f>
        <v>EF 82</v>
      </c>
      <c r="BX277" s="64" t="s">
        <v>363</v>
      </c>
      <c r="BY277" s="64" t="s">
        <v>239</v>
      </c>
      <c r="BZ277" s="64" t="s">
        <v>240</v>
      </c>
      <c r="CA277" s="64"/>
      <c r="CB277" s="64"/>
      <c r="CC277" s="64"/>
      <c r="CD277" s="64"/>
      <c r="CE277" s="64"/>
      <c r="CF277" s="64"/>
      <c r="CG277" s="64"/>
      <c r="CH277" s="64"/>
      <c r="CI277" s="64"/>
      <c r="CJ277" s="64"/>
      <c r="CK277" s="64"/>
      <c r="CL277" s="64"/>
      <c r="CM277" s="18"/>
      <c r="CN277" s="18"/>
    </row>
    <row r="278" spans="1:92" ht="14.4" x14ac:dyDescent="0.3">
      <c r="A278" s="19" t="s">
        <v>95</v>
      </c>
      <c r="B278" s="31" t="s">
        <v>86</v>
      </c>
      <c r="C278" s="19" t="s">
        <v>71</v>
      </c>
      <c r="D278" s="19">
        <v>6</v>
      </c>
      <c r="E278" s="19">
        <f>VLOOKUP(D278,Lists!$B$3:$C$18,2,FALSE)</f>
        <v>7</v>
      </c>
      <c r="F278" s="19">
        <v>2</v>
      </c>
      <c r="G278" s="19" t="s">
        <v>67</v>
      </c>
      <c r="H278" s="23">
        <v>2400</v>
      </c>
      <c r="I278" s="37">
        <v>0.11502100840336134</v>
      </c>
      <c r="J278" s="36">
        <v>5.1608452609801366E-4</v>
      </c>
      <c r="K278" s="36">
        <f t="shared" si="72"/>
        <v>5.1608452609801366E-4</v>
      </c>
      <c r="L278" s="23">
        <v>3.67</v>
      </c>
      <c r="M278" s="35">
        <v>0.26</v>
      </c>
      <c r="N278" s="35">
        <f t="shared" si="73"/>
        <v>0.26</v>
      </c>
      <c r="O278" s="38">
        <v>11.475862068965517</v>
      </c>
      <c r="P278" s="38">
        <f t="shared" si="74"/>
        <v>11.475862068965517</v>
      </c>
      <c r="Q278" s="38">
        <v>5.9551821</v>
      </c>
      <c r="R278" s="38">
        <v>10.254943899018233</v>
      </c>
      <c r="S278" s="23">
        <v>1.1499999999999999</v>
      </c>
      <c r="T278" s="23">
        <v>0.87</v>
      </c>
      <c r="U278" s="23">
        <v>10</v>
      </c>
      <c r="V278" s="23">
        <f t="shared" si="75"/>
        <v>10</v>
      </c>
      <c r="W278" s="23">
        <v>78</v>
      </c>
      <c r="X278" s="23">
        <f t="shared" si="76"/>
        <v>78</v>
      </c>
      <c r="Y278" s="23">
        <v>62</v>
      </c>
      <c r="Z278" s="23" t="str">
        <f>Code!$K$204</f>
        <v>EF 86</v>
      </c>
      <c r="AA278" s="23" t="str">
        <f>Code!$K$207</f>
        <v>EF 57</v>
      </c>
      <c r="AB278" s="23" t="str">
        <f>Code!$K$208</f>
        <v>EF 57</v>
      </c>
      <c r="AC278" s="23" t="str">
        <f>Code!$K$205</f>
        <v>EF 57</v>
      </c>
      <c r="AD278" s="23" t="s">
        <v>237</v>
      </c>
      <c r="AE278" s="23" t="s">
        <v>237</v>
      </c>
      <c r="AF278" s="23" t="s">
        <v>237</v>
      </c>
      <c r="AG278" s="39">
        <f t="shared" si="71"/>
        <v>5.1608452609801366E-4</v>
      </c>
      <c r="AH278" s="39">
        <f t="shared" si="77"/>
        <v>5.1608452609801366E-4</v>
      </c>
      <c r="AI278" s="18">
        <f t="shared" si="78"/>
        <v>3.67</v>
      </c>
      <c r="AJ278" s="41">
        <f>Code!$B$23</f>
        <v>0.15</v>
      </c>
      <c r="AK278" s="41">
        <f t="shared" si="79"/>
        <v>0.15</v>
      </c>
      <c r="AL278" s="110">
        <f t="shared" si="80"/>
        <v>11.475862068965517</v>
      </c>
      <c r="AM278" s="110">
        <f t="shared" si="81"/>
        <v>11.475862068965517</v>
      </c>
      <c r="AN278" s="110">
        <f t="shared" si="82"/>
        <v>5.9551821</v>
      </c>
      <c r="AO278" s="110">
        <f t="shared" si="83"/>
        <v>10.254943899018233</v>
      </c>
      <c r="AP278" s="18">
        <f>VLOOKUP(D278,Code!$B$92:$D$107,2,FALSE)</f>
        <v>0.32</v>
      </c>
      <c r="AQ278" s="18">
        <f>VLOOKUP(E278,Code!$B$92:$D$107,3,FALSE)</f>
        <v>0.25</v>
      </c>
      <c r="AR278" s="18">
        <f>Code!$C$132</f>
        <v>14</v>
      </c>
      <c r="AS278" s="18">
        <f t="shared" si="84"/>
        <v>14</v>
      </c>
      <c r="AT278" s="88">
        <f>Code!$C$189</f>
        <v>80</v>
      </c>
      <c r="AU278" s="88">
        <f t="shared" si="85"/>
        <v>80</v>
      </c>
      <c r="AV278" s="88">
        <f>Code!$C$198</f>
        <v>66</v>
      </c>
      <c r="AW278" s="18" t="str">
        <f>Code!$L$204</f>
        <v>EF 95</v>
      </c>
      <c r="AX278" s="64" t="str">
        <f>Code!$L$207</f>
        <v>EF 60</v>
      </c>
      <c r="AY278" s="64" t="str">
        <f>Code!$L$208</f>
        <v>EF 60</v>
      </c>
      <c r="AZ278" s="64" t="str">
        <f>Code!$L$205</f>
        <v>EF 62</v>
      </c>
      <c r="BA278" s="23" t="s">
        <v>237</v>
      </c>
      <c r="BB278" s="23" t="s">
        <v>237</v>
      </c>
      <c r="BC278" s="23" t="s">
        <v>237</v>
      </c>
      <c r="BD278" s="39">
        <f t="shared" si="86"/>
        <v>4.3867184718331158E-4</v>
      </c>
      <c r="BE278" s="39">
        <f t="shared" si="87"/>
        <v>3.6125916826860955E-4</v>
      </c>
      <c r="BF278" s="18">
        <f>Measures!$C$3</f>
        <v>8</v>
      </c>
      <c r="BG278" s="41">
        <f>Measures!$C$4</f>
        <v>0.1</v>
      </c>
      <c r="BH278" s="41">
        <v>0.06</v>
      </c>
      <c r="BI278" s="18">
        <f>VLOOKUP(D278,Measures!$B$6:$C$21,2,FALSE)</f>
        <v>30</v>
      </c>
      <c r="BJ278" s="18">
        <f>Measures!$C$22</f>
        <v>44</v>
      </c>
      <c r="BK278" s="18">
        <f>Measures!$C$23</f>
        <v>19</v>
      </c>
      <c r="BL278" s="18">
        <f>Measures!$C$24</f>
        <v>13</v>
      </c>
      <c r="BM278" s="18">
        <f>Measures!$C$26</f>
        <v>0.32</v>
      </c>
      <c r="BN278" s="18">
        <f>Measures!$D$26</f>
        <v>0.25</v>
      </c>
      <c r="BO278" s="18">
        <f>Measures!$C$27</f>
        <v>14</v>
      </c>
      <c r="BP278" s="18">
        <f>Measures!$C$28</f>
        <v>15</v>
      </c>
      <c r="BQ278" s="88">
        <f>Measures!$C$29</f>
        <v>92</v>
      </c>
      <c r="BR278" s="88">
        <f>Measures!$C$30</f>
        <v>95</v>
      </c>
      <c r="BS278" s="88">
        <f>Measures!$C$31</f>
        <v>70</v>
      </c>
      <c r="BT278" s="64" t="str">
        <f>Code!$M$204</f>
        <v>EF 200</v>
      </c>
      <c r="BU278" s="64" t="str">
        <f>Code!$M$207</f>
        <v>EF 67</v>
      </c>
      <c r="BV278" s="64" t="str">
        <f>Code!$M$208</f>
        <v>EF 70</v>
      </c>
      <c r="BW278" s="64" t="str">
        <f>Code!$M$205</f>
        <v>EF 82</v>
      </c>
      <c r="BX278" s="64" t="s">
        <v>363</v>
      </c>
      <c r="BY278" s="64" t="s">
        <v>239</v>
      </c>
      <c r="BZ278" s="64" t="s">
        <v>240</v>
      </c>
      <c r="CA278" s="64"/>
      <c r="CB278" s="64"/>
      <c r="CC278" s="64"/>
      <c r="CD278" s="64"/>
      <c r="CE278" s="64"/>
      <c r="CF278" s="64"/>
      <c r="CG278" s="64"/>
      <c r="CH278" s="64"/>
      <c r="CI278" s="64"/>
      <c r="CJ278" s="64"/>
      <c r="CK278" s="64"/>
      <c r="CL278" s="64"/>
      <c r="CM278" s="18"/>
      <c r="CN278" s="18"/>
    </row>
    <row r="279" spans="1:92" ht="14.4" x14ac:dyDescent="0.3">
      <c r="A279" s="19" t="s">
        <v>22</v>
      </c>
      <c r="B279" s="31" t="s">
        <v>86</v>
      </c>
      <c r="C279" s="19" t="s">
        <v>71</v>
      </c>
      <c r="D279" s="19">
        <v>6</v>
      </c>
      <c r="E279" s="19">
        <f>VLOOKUP(D279,Lists!$B$3:$C$18,2,FALSE)</f>
        <v>7</v>
      </c>
      <c r="F279" s="19">
        <v>1</v>
      </c>
      <c r="G279" s="19" t="s">
        <v>67</v>
      </c>
      <c r="H279" s="23">
        <v>1810</v>
      </c>
      <c r="I279" s="37">
        <v>0.11502100840336134</v>
      </c>
      <c r="J279" s="36">
        <v>5.1608452609801366E-4</v>
      </c>
      <c r="K279" s="36">
        <f t="shared" si="72"/>
        <v>5.1608452609801366E-4</v>
      </c>
      <c r="L279" s="23">
        <v>3.67</v>
      </c>
      <c r="M279" s="35">
        <v>0.26</v>
      </c>
      <c r="N279" s="35">
        <f t="shared" si="73"/>
        <v>0.26</v>
      </c>
      <c r="O279" s="38">
        <v>11.475862068965517</v>
      </c>
      <c r="P279" s="38">
        <f t="shared" si="74"/>
        <v>11.475862068965517</v>
      </c>
      <c r="Q279" s="38">
        <v>5.9551821</v>
      </c>
      <c r="R279" s="38">
        <v>10.254943899018233</v>
      </c>
      <c r="S279" s="23">
        <v>1.1499999999999999</v>
      </c>
      <c r="T279" s="23">
        <v>0.87</v>
      </c>
      <c r="U279" s="23">
        <v>10</v>
      </c>
      <c r="V279" s="23">
        <f t="shared" si="75"/>
        <v>10</v>
      </c>
      <c r="W279" s="23">
        <v>78</v>
      </c>
      <c r="X279" s="23">
        <f t="shared" si="76"/>
        <v>78</v>
      </c>
      <c r="Y279" s="23">
        <v>62</v>
      </c>
      <c r="Z279" s="23" t="str">
        <f>Code!$K$204</f>
        <v>EF 86</v>
      </c>
      <c r="AA279" s="23" t="str">
        <f>Code!$K$207</f>
        <v>EF 57</v>
      </c>
      <c r="AB279" s="23" t="str">
        <f>Code!$K$208</f>
        <v>EF 57</v>
      </c>
      <c r="AC279" s="23" t="str">
        <f>Code!$K$205</f>
        <v>EF 57</v>
      </c>
      <c r="AD279" s="23" t="s">
        <v>237</v>
      </c>
      <c r="AE279" s="23" t="s">
        <v>237</v>
      </c>
      <c r="AF279" s="23" t="s">
        <v>237</v>
      </c>
      <c r="AG279" s="39">
        <f t="shared" si="71"/>
        <v>5.1608452609801366E-4</v>
      </c>
      <c r="AH279" s="39">
        <f t="shared" si="77"/>
        <v>5.1608452609801366E-4</v>
      </c>
      <c r="AI279" s="18">
        <f t="shared" si="78"/>
        <v>3.67</v>
      </c>
      <c r="AJ279" s="41">
        <f>Code!$B$23</f>
        <v>0.15</v>
      </c>
      <c r="AK279" s="41">
        <f t="shared" si="79"/>
        <v>0.15</v>
      </c>
      <c r="AL279" s="110">
        <f t="shared" si="80"/>
        <v>11.475862068965517</v>
      </c>
      <c r="AM279" s="110">
        <f t="shared" si="81"/>
        <v>11.475862068965517</v>
      </c>
      <c r="AN279" s="110">
        <f t="shared" si="82"/>
        <v>5.9551821</v>
      </c>
      <c r="AO279" s="110">
        <f t="shared" si="83"/>
        <v>10.254943899018233</v>
      </c>
      <c r="AP279" s="18">
        <f>VLOOKUP(D279,Code!$B$92:$D$107,2,FALSE)</f>
        <v>0.32</v>
      </c>
      <c r="AQ279" s="18">
        <f>VLOOKUP(E279,Code!$B$92:$D$107,3,FALSE)</f>
        <v>0.25</v>
      </c>
      <c r="AR279" s="18">
        <f>Code!$C$132</f>
        <v>14</v>
      </c>
      <c r="AS279" s="18">
        <f t="shared" si="84"/>
        <v>14</v>
      </c>
      <c r="AT279" s="88">
        <f>Code!$C$189</f>
        <v>80</v>
      </c>
      <c r="AU279" s="88">
        <f t="shared" si="85"/>
        <v>80</v>
      </c>
      <c r="AV279" s="88">
        <f>Code!$C$198</f>
        <v>66</v>
      </c>
      <c r="AW279" s="18" t="str">
        <f>Code!$L$204</f>
        <v>EF 95</v>
      </c>
      <c r="AX279" s="64" t="str">
        <f>Code!$L$207</f>
        <v>EF 60</v>
      </c>
      <c r="AY279" s="64" t="str">
        <f>Code!$L$208</f>
        <v>EF 60</v>
      </c>
      <c r="AZ279" s="64" t="str">
        <f>Code!$L$205</f>
        <v>EF 62</v>
      </c>
      <c r="BA279" s="23" t="s">
        <v>237</v>
      </c>
      <c r="BB279" s="23" t="s">
        <v>237</v>
      </c>
      <c r="BC279" s="23" t="s">
        <v>237</v>
      </c>
      <c r="BD279" s="39">
        <f t="shared" si="86"/>
        <v>4.3867184718331158E-4</v>
      </c>
      <c r="BE279" s="39">
        <f t="shared" si="87"/>
        <v>3.6125916826860955E-4</v>
      </c>
      <c r="BF279" s="18">
        <f>Measures!$C$3</f>
        <v>8</v>
      </c>
      <c r="BG279" s="41">
        <f>Measures!$C$4</f>
        <v>0.1</v>
      </c>
      <c r="BH279" s="41">
        <v>0.06</v>
      </c>
      <c r="BI279" s="18">
        <f>VLOOKUP(D279,Measures!$B$6:$C$21,2,FALSE)</f>
        <v>30</v>
      </c>
      <c r="BJ279" s="18">
        <f>Measures!$C$22</f>
        <v>44</v>
      </c>
      <c r="BK279" s="18">
        <f>Measures!$C$23</f>
        <v>19</v>
      </c>
      <c r="BL279" s="18">
        <f>Measures!$C$24</f>
        <v>13</v>
      </c>
      <c r="BM279" s="18">
        <f>Measures!$C$26</f>
        <v>0.32</v>
      </c>
      <c r="BN279" s="18">
        <f>Measures!$D$26</f>
        <v>0.25</v>
      </c>
      <c r="BO279" s="18">
        <f>Measures!$C$27</f>
        <v>14</v>
      </c>
      <c r="BP279" s="18">
        <f>Measures!$C$28</f>
        <v>15</v>
      </c>
      <c r="BQ279" s="88">
        <f>Measures!$C$29</f>
        <v>92</v>
      </c>
      <c r="BR279" s="88">
        <f>Measures!$C$30</f>
        <v>95</v>
      </c>
      <c r="BS279" s="88">
        <f>Measures!$C$31</f>
        <v>70</v>
      </c>
      <c r="BT279" s="64" t="str">
        <f>Code!$M$204</f>
        <v>EF 200</v>
      </c>
      <c r="BU279" s="64" t="str">
        <f>Code!$M$207</f>
        <v>EF 67</v>
      </c>
      <c r="BV279" s="64" t="str">
        <f>Code!$M$208</f>
        <v>EF 70</v>
      </c>
      <c r="BW279" s="64" t="str">
        <f>Code!$M$205</f>
        <v>EF 82</v>
      </c>
      <c r="BX279" s="64" t="s">
        <v>363</v>
      </c>
      <c r="BY279" s="64" t="s">
        <v>239</v>
      </c>
      <c r="BZ279" s="64" t="s">
        <v>240</v>
      </c>
      <c r="CA279" s="64"/>
      <c r="CB279" s="64"/>
      <c r="CC279" s="64"/>
      <c r="CD279" s="64"/>
      <c r="CE279" s="64"/>
      <c r="CF279" s="64"/>
      <c r="CG279" s="64"/>
      <c r="CH279" s="64"/>
      <c r="CI279" s="64"/>
      <c r="CJ279" s="64"/>
      <c r="CK279" s="64"/>
      <c r="CL279" s="64"/>
      <c r="CM279" s="18"/>
      <c r="CN279" s="18"/>
    </row>
    <row r="280" spans="1:92" ht="14.4" x14ac:dyDescent="0.3">
      <c r="A280" s="19" t="s">
        <v>22</v>
      </c>
      <c r="B280" s="31" t="s">
        <v>86</v>
      </c>
      <c r="C280" s="19" t="s">
        <v>71</v>
      </c>
      <c r="D280" s="19">
        <v>6</v>
      </c>
      <c r="E280" s="19">
        <f>VLOOKUP(D280,Lists!$B$3:$C$18,2,FALSE)</f>
        <v>7</v>
      </c>
      <c r="F280" s="19">
        <v>2</v>
      </c>
      <c r="G280" s="19" t="s">
        <v>67</v>
      </c>
      <c r="H280" s="23">
        <v>2400</v>
      </c>
      <c r="I280" s="37">
        <v>0.11502100840336134</v>
      </c>
      <c r="J280" s="36">
        <v>5.1608452609801366E-4</v>
      </c>
      <c r="K280" s="36">
        <f t="shared" si="72"/>
        <v>5.1608452609801366E-4</v>
      </c>
      <c r="L280" s="23">
        <v>3.67</v>
      </c>
      <c r="M280" s="35">
        <v>0.26</v>
      </c>
      <c r="N280" s="35">
        <f t="shared" si="73"/>
        <v>0.26</v>
      </c>
      <c r="O280" s="38">
        <v>11.475862068965517</v>
      </c>
      <c r="P280" s="38">
        <f t="shared" si="74"/>
        <v>11.475862068965517</v>
      </c>
      <c r="Q280" s="38">
        <v>5.9551821</v>
      </c>
      <c r="R280" s="38">
        <v>10.254943899018233</v>
      </c>
      <c r="S280" s="23">
        <v>1.1499999999999999</v>
      </c>
      <c r="T280" s="23">
        <v>0.87</v>
      </c>
      <c r="U280" s="23">
        <v>10</v>
      </c>
      <c r="V280" s="23">
        <f t="shared" si="75"/>
        <v>10</v>
      </c>
      <c r="W280" s="23">
        <v>78</v>
      </c>
      <c r="X280" s="23">
        <f t="shared" si="76"/>
        <v>78</v>
      </c>
      <c r="Y280" s="23">
        <v>62</v>
      </c>
      <c r="Z280" s="23" t="str">
        <f>Code!$K$204</f>
        <v>EF 86</v>
      </c>
      <c r="AA280" s="23" t="str">
        <f>Code!$K$207</f>
        <v>EF 57</v>
      </c>
      <c r="AB280" s="23" t="str">
        <f>Code!$K$208</f>
        <v>EF 57</v>
      </c>
      <c r="AC280" s="23" t="str">
        <f>Code!$K$205</f>
        <v>EF 57</v>
      </c>
      <c r="AD280" s="23" t="s">
        <v>237</v>
      </c>
      <c r="AE280" s="23" t="s">
        <v>237</v>
      </c>
      <c r="AF280" s="23" t="s">
        <v>237</v>
      </c>
      <c r="AG280" s="39">
        <f t="shared" si="71"/>
        <v>5.1608452609801366E-4</v>
      </c>
      <c r="AH280" s="39">
        <f t="shared" si="77"/>
        <v>5.1608452609801366E-4</v>
      </c>
      <c r="AI280" s="18">
        <f t="shared" si="78"/>
        <v>3.67</v>
      </c>
      <c r="AJ280" s="41">
        <f>Code!$B$23</f>
        <v>0.15</v>
      </c>
      <c r="AK280" s="41">
        <f t="shared" si="79"/>
        <v>0.15</v>
      </c>
      <c r="AL280" s="110">
        <f t="shared" si="80"/>
        <v>11.475862068965517</v>
      </c>
      <c r="AM280" s="110">
        <f t="shared" si="81"/>
        <v>11.475862068965517</v>
      </c>
      <c r="AN280" s="110">
        <f t="shared" si="82"/>
        <v>5.9551821</v>
      </c>
      <c r="AO280" s="110">
        <f t="shared" si="83"/>
        <v>10.254943899018233</v>
      </c>
      <c r="AP280" s="18">
        <f>VLOOKUP(D280,Code!$B$92:$D$107,2,FALSE)</f>
        <v>0.32</v>
      </c>
      <c r="AQ280" s="18">
        <f>VLOOKUP(E280,Code!$B$92:$D$107,3,FALSE)</f>
        <v>0.25</v>
      </c>
      <c r="AR280" s="18">
        <f>Code!$C$132</f>
        <v>14</v>
      </c>
      <c r="AS280" s="18">
        <f t="shared" si="84"/>
        <v>14</v>
      </c>
      <c r="AT280" s="88">
        <f>Code!$C$189</f>
        <v>80</v>
      </c>
      <c r="AU280" s="88">
        <f t="shared" si="85"/>
        <v>80</v>
      </c>
      <c r="AV280" s="88">
        <f>Code!$C$198</f>
        <v>66</v>
      </c>
      <c r="AW280" s="18" t="str">
        <f>Code!$L$204</f>
        <v>EF 95</v>
      </c>
      <c r="AX280" s="64" t="str">
        <f>Code!$L$207</f>
        <v>EF 60</v>
      </c>
      <c r="AY280" s="64" t="str">
        <f>Code!$L$208</f>
        <v>EF 60</v>
      </c>
      <c r="AZ280" s="64" t="str">
        <f>Code!$L$205</f>
        <v>EF 62</v>
      </c>
      <c r="BA280" s="23" t="s">
        <v>237</v>
      </c>
      <c r="BB280" s="23" t="s">
        <v>237</v>
      </c>
      <c r="BC280" s="23" t="s">
        <v>237</v>
      </c>
      <c r="BD280" s="39">
        <f t="shared" si="86"/>
        <v>4.3867184718331158E-4</v>
      </c>
      <c r="BE280" s="39">
        <f t="shared" si="87"/>
        <v>3.6125916826860955E-4</v>
      </c>
      <c r="BF280" s="18">
        <f>Measures!$C$3</f>
        <v>8</v>
      </c>
      <c r="BG280" s="41">
        <f>Measures!$C$4</f>
        <v>0.1</v>
      </c>
      <c r="BH280" s="41">
        <v>0.06</v>
      </c>
      <c r="BI280" s="18">
        <f>VLOOKUP(D280,Measures!$B$6:$C$21,2,FALSE)</f>
        <v>30</v>
      </c>
      <c r="BJ280" s="18">
        <f>Measures!$C$22</f>
        <v>44</v>
      </c>
      <c r="BK280" s="18">
        <f>Measures!$C$23</f>
        <v>19</v>
      </c>
      <c r="BL280" s="18">
        <f>Measures!$C$24</f>
        <v>13</v>
      </c>
      <c r="BM280" s="18">
        <f>Measures!$C$26</f>
        <v>0.32</v>
      </c>
      <c r="BN280" s="18">
        <f>Measures!$D$26</f>
        <v>0.25</v>
      </c>
      <c r="BO280" s="18">
        <f>Measures!$C$27</f>
        <v>14</v>
      </c>
      <c r="BP280" s="18">
        <f>Measures!$C$28</f>
        <v>15</v>
      </c>
      <c r="BQ280" s="88">
        <f>Measures!$C$29</f>
        <v>92</v>
      </c>
      <c r="BR280" s="88">
        <f>Measures!$C$30</f>
        <v>95</v>
      </c>
      <c r="BS280" s="88">
        <f>Measures!$C$31</f>
        <v>70</v>
      </c>
      <c r="BT280" s="64" t="str">
        <f>Code!$M$204</f>
        <v>EF 200</v>
      </c>
      <c r="BU280" s="64" t="str">
        <f>Code!$M$207</f>
        <v>EF 67</v>
      </c>
      <c r="BV280" s="64" t="str">
        <f>Code!$M$208</f>
        <v>EF 70</v>
      </c>
      <c r="BW280" s="64" t="str">
        <f>Code!$M$205</f>
        <v>EF 82</v>
      </c>
      <c r="BX280" s="64" t="s">
        <v>363</v>
      </c>
      <c r="BY280" s="64" t="s">
        <v>239</v>
      </c>
      <c r="BZ280" s="64" t="s">
        <v>240</v>
      </c>
      <c r="CA280" s="64"/>
      <c r="CB280" s="64"/>
      <c r="CC280" s="64"/>
      <c r="CD280" s="64"/>
      <c r="CE280" s="64"/>
      <c r="CF280" s="64"/>
      <c r="CG280" s="64"/>
      <c r="CH280" s="64"/>
      <c r="CI280" s="64"/>
      <c r="CJ280" s="64"/>
      <c r="CK280" s="64"/>
      <c r="CL280" s="64"/>
      <c r="CM280" s="18"/>
      <c r="CN280" s="18"/>
    </row>
    <row r="281" spans="1:92" ht="14.4" x14ac:dyDescent="0.3">
      <c r="A281" s="19" t="s">
        <v>95</v>
      </c>
      <c r="B281" s="31" t="s">
        <v>86</v>
      </c>
      <c r="C281" s="19" t="s">
        <v>87</v>
      </c>
      <c r="D281" s="19">
        <v>6</v>
      </c>
      <c r="E281" s="19">
        <f>VLOOKUP(D281,Lists!$B$3:$C$18,2,FALSE)</f>
        <v>7</v>
      </c>
      <c r="F281" s="19">
        <v>1</v>
      </c>
      <c r="G281" s="19" t="s">
        <v>67</v>
      </c>
      <c r="H281" s="23">
        <v>1810</v>
      </c>
      <c r="I281" s="37">
        <v>0.11502100840336134</v>
      </c>
      <c r="J281" s="36">
        <v>5.1608452609801366E-4</v>
      </c>
      <c r="K281" s="36">
        <f t="shared" si="72"/>
        <v>5.1608452609801366E-4</v>
      </c>
      <c r="L281" s="23">
        <v>3.67</v>
      </c>
      <c r="M281" s="35">
        <v>0.26</v>
      </c>
      <c r="N281" s="35">
        <f t="shared" si="73"/>
        <v>0.26</v>
      </c>
      <c r="O281" s="38">
        <v>11.475862068965517</v>
      </c>
      <c r="P281" s="38">
        <f t="shared" si="74"/>
        <v>11.475862068965517</v>
      </c>
      <c r="Q281" s="38">
        <v>5.9551821</v>
      </c>
      <c r="R281" s="38">
        <v>10.254943899018233</v>
      </c>
      <c r="S281" s="23">
        <v>1.1499999999999999</v>
      </c>
      <c r="T281" s="23">
        <v>0.87</v>
      </c>
      <c r="U281" s="23">
        <v>10</v>
      </c>
      <c r="V281" s="23">
        <f t="shared" si="75"/>
        <v>10</v>
      </c>
      <c r="W281" s="23">
        <v>78</v>
      </c>
      <c r="X281" s="23">
        <f t="shared" si="76"/>
        <v>78</v>
      </c>
      <c r="Y281" s="23">
        <v>62</v>
      </c>
      <c r="Z281" s="23" t="str">
        <f>Code!$K$204</f>
        <v>EF 86</v>
      </c>
      <c r="AA281" s="23" t="str">
        <f>Code!$K$207</f>
        <v>EF 57</v>
      </c>
      <c r="AB281" s="23" t="str">
        <f>Code!$K$208</f>
        <v>EF 57</v>
      </c>
      <c r="AC281" s="23" t="str">
        <f>Code!$K$205</f>
        <v>EF 57</v>
      </c>
      <c r="AD281" s="23" t="s">
        <v>237</v>
      </c>
      <c r="AE281" s="23" t="s">
        <v>237</v>
      </c>
      <c r="AF281" s="23" t="s">
        <v>237</v>
      </c>
      <c r="AG281" s="39">
        <f t="shared" si="71"/>
        <v>5.1608452609801366E-4</v>
      </c>
      <c r="AH281" s="39">
        <f t="shared" si="77"/>
        <v>5.1608452609801366E-4</v>
      </c>
      <c r="AI281" s="18">
        <f t="shared" si="78"/>
        <v>3.67</v>
      </c>
      <c r="AJ281" s="41">
        <f>Code!$B$23</f>
        <v>0.15</v>
      </c>
      <c r="AK281" s="41">
        <f t="shared" si="79"/>
        <v>0.15</v>
      </c>
      <c r="AL281" s="110">
        <f t="shared" si="80"/>
        <v>11.475862068965517</v>
      </c>
      <c r="AM281" s="110">
        <f t="shared" si="81"/>
        <v>11.475862068965517</v>
      </c>
      <c r="AN281" s="110">
        <f t="shared" si="82"/>
        <v>5.9551821</v>
      </c>
      <c r="AO281" s="110">
        <f t="shared" si="83"/>
        <v>10.254943899018233</v>
      </c>
      <c r="AP281" s="18">
        <f>VLOOKUP(D281,Code!$B$92:$D$107,2,FALSE)</f>
        <v>0.32</v>
      </c>
      <c r="AQ281" s="18">
        <f>VLOOKUP(E281,Code!$B$92:$D$107,3,FALSE)</f>
        <v>0.25</v>
      </c>
      <c r="AR281" s="18">
        <f>Code!$C$132</f>
        <v>14</v>
      </c>
      <c r="AS281" s="18">
        <f t="shared" si="84"/>
        <v>14</v>
      </c>
      <c r="AT281" s="88">
        <f>Code!$C$189</f>
        <v>80</v>
      </c>
      <c r="AU281" s="88">
        <f t="shared" si="85"/>
        <v>80</v>
      </c>
      <c r="AV281" s="88">
        <f>Code!$C$198</f>
        <v>66</v>
      </c>
      <c r="AW281" s="18" t="str">
        <f>Code!$L$204</f>
        <v>EF 95</v>
      </c>
      <c r="AX281" s="64" t="str">
        <f>Code!$L$207</f>
        <v>EF 60</v>
      </c>
      <c r="AY281" s="64" t="str">
        <f>Code!$L$208</f>
        <v>EF 60</v>
      </c>
      <c r="AZ281" s="64" t="str">
        <f>Code!$L$205</f>
        <v>EF 62</v>
      </c>
      <c r="BA281" s="23" t="s">
        <v>237</v>
      </c>
      <c r="BB281" s="23" t="s">
        <v>237</v>
      </c>
      <c r="BC281" s="23" t="s">
        <v>237</v>
      </c>
      <c r="BD281" s="39">
        <f t="shared" si="86"/>
        <v>4.3867184718331158E-4</v>
      </c>
      <c r="BE281" s="39">
        <f t="shared" si="87"/>
        <v>3.6125916826860955E-4</v>
      </c>
      <c r="BF281" s="18">
        <f>Measures!$C$3</f>
        <v>8</v>
      </c>
      <c r="BG281" s="41">
        <f>Measures!$C$4</f>
        <v>0.1</v>
      </c>
      <c r="BH281" s="41">
        <v>0.06</v>
      </c>
      <c r="BI281" s="18">
        <f>VLOOKUP(D281,Measures!$B$6:$C$21,2,FALSE)</f>
        <v>30</v>
      </c>
      <c r="BJ281" s="18">
        <f>Measures!$C$22</f>
        <v>44</v>
      </c>
      <c r="BK281" s="18">
        <f>Measures!$C$23</f>
        <v>19</v>
      </c>
      <c r="BL281" s="18">
        <f>Measures!$C$24</f>
        <v>13</v>
      </c>
      <c r="BM281" s="18">
        <f>Measures!$C$26</f>
        <v>0.32</v>
      </c>
      <c r="BN281" s="18">
        <f>Measures!$D$26</f>
        <v>0.25</v>
      </c>
      <c r="BO281" s="18">
        <f>Measures!$C$27</f>
        <v>14</v>
      </c>
      <c r="BP281" s="18">
        <f>Measures!$C$28</f>
        <v>15</v>
      </c>
      <c r="BQ281" s="88">
        <f>Measures!$C$29</f>
        <v>92</v>
      </c>
      <c r="BR281" s="88">
        <f>Measures!$C$30</f>
        <v>95</v>
      </c>
      <c r="BS281" s="88">
        <f>Measures!$C$31</f>
        <v>70</v>
      </c>
      <c r="BT281" s="64" t="str">
        <f>Code!$M$204</f>
        <v>EF 200</v>
      </c>
      <c r="BU281" s="64" t="str">
        <f>Code!$M$207</f>
        <v>EF 67</v>
      </c>
      <c r="BV281" s="64" t="str">
        <f>Code!$M$208</f>
        <v>EF 70</v>
      </c>
      <c r="BW281" s="64" t="str">
        <f>Code!$M$205</f>
        <v>EF 82</v>
      </c>
      <c r="BX281" s="64" t="s">
        <v>363</v>
      </c>
      <c r="BY281" s="64" t="s">
        <v>239</v>
      </c>
      <c r="BZ281" s="64" t="s">
        <v>240</v>
      </c>
      <c r="CA281" s="64"/>
      <c r="CB281" s="64"/>
      <c r="CC281" s="64"/>
      <c r="CD281" s="64"/>
      <c r="CE281" s="64"/>
      <c r="CF281" s="64"/>
      <c r="CG281" s="64"/>
      <c r="CH281" s="64"/>
      <c r="CI281" s="64"/>
      <c r="CJ281" s="64"/>
      <c r="CK281" s="64"/>
      <c r="CL281" s="64"/>
      <c r="CM281" s="18"/>
      <c r="CN281" s="18"/>
    </row>
    <row r="282" spans="1:92" ht="14.4" x14ac:dyDescent="0.3">
      <c r="A282" s="19" t="s">
        <v>95</v>
      </c>
      <c r="B282" s="31" t="s">
        <v>86</v>
      </c>
      <c r="C282" s="19" t="s">
        <v>87</v>
      </c>
      <c r="D282" s="19">
        <v>6</v>
      </c>
      <c r="E282" s="19">
        <f>VLOOKUP(D282,Lists!$B$3:$C$18,2,FALSE)</f>
        <v>7</v>
      </c>
      <c r="F282" s="19">
        <v>2</v>
      </c>
      <c r="G282" s="19" t="s">
        <v>67</v>
      </c>
      <c r="H282" s="23">
        <v>2400</v>
      </c>
      <c r="I282" s="37">
        <v>0.11502100840336134</v>
      </c>
      <c r="J282" s="36">
        <v>5.1608452609801366E-4</v>
      </c>
      <c r="K282" s="36">
        <f t="shared" si="72"/>
        <v>5.1608452609801366E-4</v>
      </c>
      <c r="L282" s="23">
        <v>3.67</v>
      </c>
      <c r="M282" s="35">
        <v>0.26</v>
      </c>
      <c r="N282" s="35">
        <f t="shared" si="73"/>
        <v>0.26</v>
      </c>
      <c r="O282" s="38">
        <v>11.475862068965517</v>
      </c>
      <c r="P282" s="38">
        <f t="shared" si="74"/>
        <v>11.475862068965517</v>
      </c>
      <c r="Q282" s="38">
        <v>5.9551821</v>
      </c>
      <c r="R282" s="38">
        <v>10.254943899018233</v>
      </c>
      <c r="S282" s="23">
        <v>1.1499999999999999</v>
      </c>
      <c r="T282" s="23">
        <v>0.87</v>
      </c>
      <c r="U282" s="23">
        <v>10</v>
      </c>
      <c r="V282" s="23">
        <f t="shared" si="75"/>
        <v>10</v>
      </c>
      <c r="W282" s="23">
        <v>78</v>
      </c>
      <c r="X282" s="23">
        <f t="shared" si="76"/>
        <v>78</v>
      </c>
      <c r="Y282" s="23">
        <v>62</v>
      </c>
      <c r="Z282" s="23" t="str">
        <f>Code!$K$204</f>
        <v>EF 86</v>
      </c>
      <c r="AA282" s="23" t="str">
        <f>Code!$K$207</f>
        <v>EF 57</v>
      </c>
      <c r="AB282" s="23" t="str">
        <f>Code!$K$208</f>
        <v>EF 57</v>
      </c>
      <c r="AC282" s="23" t="str">
        <f>Code!$K$205</f>
        <v>EF 57</v>
      </c>
      <c r="AD282" s="23" t="s">
        <v>237</v>
      </c>
      <c r="AE282" s="23" t="s">
        <v>237</v>
      </c>
      <c r="AF282" s="23" t="s">
        <v>237</v>
      </c>
      <c r="AG282" s="39">
        <f t="shared" si="71"/>
        <v>5.1608452609801366E-4</v>
      </c>
      <c r="AH282" s="39">
        <f t="shared" si="77"/>
        <v>5.1608452609801366E-4</v>
      </c>
      <c r="AI282" s="18">
        <f t="shared" si="78"/>
        <v>3.67</v>
      </c>
      <c r="AJ282" s="41">
        <f>Code!$B$23</f>
        <v>0.15</v>
      </c>
      <c r="AK282" s="41">
        <f t="shared" si="79"/>
        <v>0.15</v>
      </c>
      <c r="AL282" s="110">
        <f t="shared" si="80"/>
        <v>11.475862068965517</v>
      </c>
      <c r="AM282" s="110">
        <f t="shared" si="81"/>
        <v>11.475862068965517</v>
      </c>
      <c r="AN282" s="110">
        <f t="shared" si="82"/>
        <v>5.9551821</v>
      </c>
      <c r="AO282" s="110">
        <f t="shared" si="83"/>
        <v>10.254943899018233</v>
      </c>
      <c r="AP282" s="18">
        <f>VLOOKUP(D282,Code!$B$92:$D$107,2,FALSE)</f>
        <v>0.32</v>
      </c>
      <c r="AQ282" s="18">
        <f>VLOOKUP(E282,Code!$B$92:$D$107,3,FALSE)</f>
        <v>0.25</v>
      </c>
      <c r="AR282" s="18">
        <f>Code!$C$132</f>
        <v>14</v>
      </c>
      <c r="AS282" s="18">
        <f t="shared" si="84"/>
        <v>14</v>
      </c>
      <c r="AT282" s="88">
        <f>Code!$C$189</f>
        <v>80</v>
      </c>
      <c r="AU282" s="88">
        <f t="shared" si="85"/>
        <v>80</v>
      </c>
      <c r="AV282" s="88">
        <f>Code!$C$198</f>
        <v>66</v>
      </c>
      <c r="AW282" s="18" t="str">
        <f>Code!$L$204</f>
        <v>EF 95</v>
      </c>
      <c r="AX282" s="64" t="str">
        <f>Code!$L$207</f>
        <v>EF 60</v>
      </c>
      <c r="AY282" s="64" t="str">
        <f>Code!$L$208</f>
        <v>EF 60</v>
      </c>
      <c r="AZ282" s="64" t="str">
        <f>Code!$L$205</f>
        <v>EF 62</v>
      </c>
      <c r="BA282" s="23" t="s">
        <v>237</v>
      </c>
      <c r="BB282" s="23" t="s">
        <v>237</v>
      </c>
      <c r="BC282" s="23" t="s">
        <v>237</v>
      </c>
      <c r="BD282" s="39">
        <f t="shared" si="86"/>
        <v>4.3867184718331158E-4</v>
      </c>
      <c r="BE282" s="39">
        <f t="shared" si="87"/>
        <v>3.6125916826860955E-4</v>
      </c>
      <c r="BF282" s="18">
        <f>Measures!$C$3</f>
        <v>8</v>
      </c>
      <c r="BG282" s="41">
        <f>Measures!$C$4</f>
        <v>0.1</v>
      </c>
      <c r="BH282" s="41">
        <v>0.06</v>
      </c>
      <c r="BI282" s="18">
        <f>VLOOKUP(D282,Measures!$B$6:$C$21,2,FALSE)</f>
        <v>30</v>
      </c>
      <c r="BJ282" s="18">
        <f>Measures!$C$22</f>
        <v>44</v>
      </c>
      <c r="BK282" s="18">
        <f>Measures!$C$23</f>
        <v>19</v>
      </c>
      <c r="BL282" s="18">
        <f>Measures!$C$24</f>
        <v>13</v>
      </c>
      <c r="BM282" s="18">
        <f>Measures!$C$26</f>
        <v>0.32</v>
      </c>
      <c r="BN282" s="18">
        <f>Measures!$D$26</f>
        <v>0.25</v>
      </c>
      <c r="BO282" s="18">
        <f>Measures!$C$27</f>
        <v>14</v>
      </c>
      <c r="BP282" s="18">
        <f>Measures!$C$28</f>
        <v>15</v>
      </c>
      <c r="BQ282" s="88">
        <f>Measures!$C$29</f>
        <v>92</v>
      </c>
      <c r="BR282" s="88">
        <f>Measures!$C$30</f>
        <v>95</v>
      </c>
      <c r="BS282" s="88">
        <f>Measures!$C$31</f>
        <v>70</v>
      </c>
      <c r="BT282" s="64" t="str">
        <f>Code!$M$204</f>
        <v>EF 200</v>
      </c>
      <c r="BU282" s="64" t="str">
        <f>Code!$M$207</f>
        <v>EF 67</v>
      </c>
      <c r="BV282" s="64" t="str">
        <f>Code!$M$208</f>
        <v>EF 70</v>
      </c>
      <c r="BW282" s="64" t="str">
        <f>Code!$M$205</f>
        <v>EF 82</v>
      </c>
      <c r="BX282" s="64" t="s">
        <v>363</v>
      </c>
      <c r="BY282" s="64" t="s">
        <v>239</v>
      </c>
      <c r="BZ282" s="64" t="s">
        <v>240</v>
      </c>
      <c r="CA282" s="64"/>
      <c r="CB282" s="64"/>
      <c r="CC282" s="64"/>
      <c r="CD282" s="64"/>
      <c r="CE282" s="64"/>
      <c r="CF282" s="64"/>
      <c r="CG282" s="64"/>
      <c r="CH282" s="64"/>
      <c r="CI282" s="64"/>
      <c r="CJ282" s="64"/>
      <c r="CK282" s="64"/>
      <c r="CL282" s="64"/>
      <c r="CM282" s="18"/>
      <c r="CN282" s="18"/>
    </row>
    <row r="283" spans="1:92" ht="14.4" x14ac:dyDescent="0.3">
      <c r="A283" s="19" t="s">
        <v>22</v>
      </c>
      <c r="B283" s="31" t="s">
        <v>86</v>
      </c>
      <c r="C283" s="19" t="s">
        <v>87</v>
      </c>
      <c r="D283" s="19">
        <v>6</v>
      </c>
      <c r="E283" s="19">
        <f>VLOOKUP(D283,Lists!$B$3:$C$18,2,FALSE)</f>
        <v>7</v>
      </c>
      <c r="F283" s="19">
        <v>1</v>
      </c>
      <c r="G283" s="19" t="s">
        <v>67</v>
      </c>
      <c r="H283" s="23">
        <v>1810</v>
      </c>
      <c r="I283" s="37">
        <v>0.11502100840336134</v>
      </c>
      <c r="J283" s="36">
        <v>5.1608452609801366E-4</v>
      </c>
      <c r="K283" s="36">
        <f t="shared" si="72"/>
        <v>5.1608452609801366E-4</v>
      </c>
      <c r="L283" s="23">
        <v>3.67</v>
      </c>
      <c r="M283" s="35">
        <v>0.26</v>
      </c>
      <c r="N283" s="35">
        <f t="shared" si="73"/>
        <v>0.26</v>
      </c>
      <c r="O283" s="38">
        <v>11.475862068965517</v>
      </c>
      <c r="P283" s="38">
        <f t="shared" si="74"/>
        <v>11.475862068965517</v>
      </c>
      <c r="Q283" s="38">
        <v>5.9551821</v>
      </c>
      <c r="R283" s="38">
        <v>10.254943899018233</v>
      </c>
      <c r="S283" s="23">
        <v>1.1499999999999999</v>
      </c>
      <c r="T283" s="23">
        <v>0.87</v>
      </c>
      <c r="U283" s="23">
        <v>10</v>
      </c>
      <c r="V283" s="23">
        <f t="shared" si="75"/>
        <v>10</v>
      </c>
      <c r="W283" s="23">
        <v>78</v>
      </c>
      <c r="X283" s="23">
        <f t="shared" si="76"/>
        <v>78</v>
      </c>
      <c r="Y283" s="23">
        <v>62</v>
      </c>
      <c r="Z283" s="23" t="str">
        <f>Code!$K$204</f>
        <v>EF 86</v>
      </c>
      <c r="AA283" s="23" t="str">
        <f>Code!$K$207</f>
        <v>EF 57</v>
      </c>
      <c r="AB283" s="23" t="str">
        <f>Code!$K$208</f>
        <v>EF 57</v>
      </c>
      <c r="AC283" s="23" t="str">
        <f>Code!$K$205</f>
        <v>EF 57</v>
      </c>
      <c r="AD283" s="23" t="s">
        <v>237</v>
      </c>
      <c r="AE283" s="23" t="s">
        <v>237</v>
      </c>
      <c r="AF283" s="23" t="s">
        <v>237</v>
      </c>
      <c r="AG283" s="39">
        <f t="shared" si="71"/>
        <v>5.1608452609801366E-4</v>
      </c>
      <c r="AH283" s="39">
        <f t="shared" si="77"/>
        <v>5.1608452609801366E-4</v>
      </c>
      <c r="AI283" s="18">
        <f t="shared" si="78"/>
        <v>3.67</v>
      </c>
      <c r="AJ283" s="41">
        <f>Code!$B$23</f>
        <v>0.15</v>
      </c>
      <c r="AK283" s="41">
        <f t="shared" si="79"/>
        <v>0.15</v>
      </c>
      <c r="AL283" s="110">
        <f t="shared" si="80"/>
        <v>11.475862068965517</v>
      </c>
      <c r="AM283" s="110">
        <f t="shared" si="81"/>
        <v>11.475862068965517</v>
      </c>
      <c r="AN283" s="110">
        <f t="shared" si="82"/>
        <v>5.9551821</v>
      </c>
      <c r="AO283" s="110">
        <f t="shared" si="83"/>
        <v>10.254943899018233</v>
      </c>
      <c r="AP283" s="18">
        <f>VLOOKUP(D283,Code!$B$92:$D$107,2,FALSE)</f>
        <v>0.32</v>
      </c>
      <c r="AQ283" s="18">
        <f>VLOOKUP(E283,Code!$B$92:$D$107,3,FALSE)</f>
        <v>0.25</v>
      </c>
      <c r="AR283" s="18">
        <f>Code!$C$132</f>
        <v>14</v>
      </c>
      <c r="AS283" s="18">
        <f t="shared" si="84"/>
        <v>14</v>
      </c>
      <c r="AT283" s="88">
        <f>Code!$C$189</f>
        <v>80</v>
      </c>
      <c r="AU283" s="88">
        <f t="shared" si="85"/>
        <v>80</v>
      </c>
      <c r="AV283" s="88">
        <f>Code!$C$198</f>
        <v>66</v>
      </c>
      <c r="AW283" s="18" t="str">
        <f>Code!$L$204</f>
        <v>EF 95</v>
      </c>
      <c r="AX283" s="64" t="str">
        <f>Code!$L$207</f>
        <v>EF 60</v>
      </c>
      <c r="AY283" s="64" t="str">
        <f>Code!$L$208</f>
        <v>EF 60</v>
      </c>
      <c r="AZ283" s="64" t="str">
        <f>Code!$L$205</f>
        <v>EF 62</v>
      </c>
      <c r="BA283" s="23" t="s">
        <v>237</v>
      </c>
      <c r="BB283" s="23" t="s">
        <v>237</v>
      </c>
      <c r="BC283" s="23" t="s">
        <v>237</v>
      </c>
      <c r="BD283" s="39">
        <f t="shared" si="86"/>
        <v>4.3867184718331158E-4</v>
      </c>
      <c r="BE283" s="39">
        <f t="shared" si="87"/>
        <v>3.6125916826860955E-4</v>
      </c>
      <c r="BF283" s="18">
        <f>Measures!$C$3</f>
        <v>8</v>
      </c>
      <c r="BG283" s="41">
        <f>Measures!$C$4</f>
        <v>0.1</v>
      </c>
      <c r="BH283" s="41">
        <v>0.06</v>
      </c>
      <c r="BI283" s="18">
        <f>VLOOKUP(D283,Measures!$B$6:$C$21,2,FALSE)</f>
        <v>30</v>
      </c>
      <c r="BJ283" s="18">
        <f>Measures!$C$22</f>
        <v>44</v>
      </c>
      <c r="BK283" s="18">
        <f>Measures!$C$23</f>
        <v>19</v>
      </c>
      <c r="BL283" s="18">
        <f>Measures!$C$24</f>
        <v>13</v>
      </c>
      <c r="BM283" s="18">
        <f>Measures!$C$26</f>
        <v>0.32</v>
      </c>
      <c r="BN283" s="18">
        <f>Measures!$D$26</f>
        <v>0.25</v>
      </c>
      <c r="BO283" s="18">
        <f>Measures!$C$27</f>
        <v>14</v>
      </c>
      <c r="BP283" s="18">
        <f>Measures!$C$28</f>
        <v>15</v>
      </c>
      <c r="BQ283" s="88">
        <f>Measures!$C$29</f>
        <v>92</v>
      </c>
      <c r="BR283" s="88">
        <f>Measures!$C$30</f>
        <v>95</v>
      </c>
      <c r="BS283" s="88">
        <f>Measures!$C$31</f>
        <v>70</v>
      </c>
      <c r="BT283" s="64" t="str">
        <f>Code!$M$204</f>
        <v>EF 200</v>
      </c>
      <c r="BU283" s="64" t="str">
        <f>Code!$M$207</f>
        <v>EF 67</v>
      </c>
      <c r="BV283" s="64" t="str">
        <f>Code!$M$208</f>
        <v>EF 70</v>
      </c>
      <c r="BW283" s="64" t="str">
        <f>Code!$M$205</f>
        <v>EF 82</v>
      </c>
      <c r="BX283" s="64" t="s">
        <v>363</v>
      </c>
      <c r="BY283" s="64" t="s">
        <v>239</v>
      </c>
      <c r="BZ283" s="64" t="s">
        <v>240</v>
      </c>
      <c r="CA283" s="64"/>
      <c r="CB283" s="64"/>
      <c r="CC283" s="64"/>
      <c r="CD283" s="64"/>
      <c r="CE283" s="64"/>
      <c r="CF283" s="64"/>
      <c r="CG283" s="64"/>
      <c r="CH283" s="64"/>
      <c r="CI283" s="64"/>
      <c r="CJ283" s="64"/>
      <c r="CK283" s="64"/>
      <c r="CL283" s="64"/>
      <c r="CM283" s="18"/>
      <c r="CN283" s="18"/>
    </row>
    <row r="284" spans="1:92" ht="14.4" x14ac:dyDescent="0.3">
      <c r="A284" s="19" t="s">
        <v>22</v>
      </c>
      <c r="B284" s="31" t="s">
        <v>86</v>
      </c>
      <c r="C284" s="19" t="s">
        <v>87</v>
      </c>
      <c r="D284" s="19">
        <v>6</v>
      </c>
      <c r="E284" s="19">
        <f>VLOOKUP(D284,Lists!$B$3:$C$18,2,FALSE)</f>
        <v>7</v>
      </c>
      <c r="F284" s="19">
        <v>2</v>
      </c>
      <c r="G284" s="19" t="s">
        <v>67</v>
      </c>
      <c r="H284" s="23">
        <v>2400</v>
      </c>
      <c r="I284" s="37">
        <v>0.11502100840336134</v>
      </c>
      <c r="J284" s="36">
        <v>5.1608452609801366E-4</v>
      </c>
      <c r="K284" s="36">
        <f t="shared" si="72"/>
        <v>5.1608452609801366E-4</v>
      </c>
      <c r="L284" s="23">
        <v>3.67</v>
      </c>
      <c r="M284" s="35">
        <v>0.26</v>
      </c>
      <c r="N284" s="35">
        <f t="shared" si="73"/>
        <v>0.26</v>
      </c>
      <c r="O284" s="38">
        <v>11.475862068965517</v>
      </c>
      <c r="P284" s="38">
        <f t="shared" si="74"/>
        <v>11.475862068965517</v>
      </c>
      <c r="Q284" s="38">
        <v>5.9551821</v>
      </c>
      <c r="R284" s="38">
        <v>10.254943899018233</v>
      </c>
      <c r="S284" s="23">
        <v>1.1499999999999999</v>
      </c>
      <c r="T284" s="23">
        <v>0.87</v>
      </c>
      <c r="U284" s="23">
        <v>10</v>
      </c>
      <c r="V284" s="23">
        <f t="shared" si="75"/>
        <v>10</v>
      </c>
      <c r="W284" s="23">
        <v>78</v>
      </c>
      <c r="X284" s="23">
        <f t="shared" si="76"/>
        <v>78</v>
      </c>
      <c r="Y284" s="23">
        <v>62</v>
      </c>
      <c r="Z284" s="23" t="str">
        <f>Code!$K$204</f>
        <v>EF 86</v>
      </c>
      <c r="AA284" s="23" t="str">
        <f>Code!$K$207</f>
        <v>EF 57</v>
      </c>
      <c r="AB284" s="23" t="str">
        <f>Code!$K$208</f>
        <v>EF 57</v>
      </c>
      <c r="AC284" s="23" t="str">
        <f>Code!$K$205</f>
        <v>EF 57</v>
      </c>
      <c r="AD284" s="23" t="s">
        <v>237</v>
      </c>
      <c r="AE284" s="23" t="s">
        <v>237</v>
      </c>
      <c r="AF284" s="23" t="s">
        <v>237</v>
      </c>
      <c r="AG284" s="39">
        <f t="shared" si="71"/>
        <v>5.1608452609801366E-4</v>
      </c>
      <c r="AH284" s="39">
        <f t="shared" si="77"/>
        <v>5.1608452609801366E-4</v>
      </c>
      <c r="AI284" s="18">
        <f t="shared" si="78"/>
        <v>3.67</v>
      </c>
      <c r="AJ284" s="41">
        <f>Code!$B$23</f>
        <v>0.15</v>
      </c>
      <c r="AK284" s="41">
        <f t="shared" si="79"/>
        <v>0.15</v>
      </c>
      <c r="AL284" s="110">
        <f t="shared" si="80"/>
        <v>11.475862068965517</v>
      </c>
      <c r="AM284" s="110">
        <f t="shared" si="81"/>
        <v>11.475862068965517</v>
      </c>
      <c r="AN284" s="110">
        <f t="shared" si="82"/>
        <v>5.9551821</v>
      </c>
      <c r="AO284" s="110">
        <f t="shared" si="83"/>
        <v>10.254943899018233</v>
      </c>
      <c r="AP284" s="18">
        <f>VLOOKUP(D284,Code!$B$92:$D$107,2,FALSE)</f>
        <v>0.32</v>
      </c>
      <c r="AQ284" s="18">
        <f>VLOOKUP(E284,Code!$B$92:$D$107,3,FALSE)</f>
        <v>0.25</v>
      </c>
      <c r="AR284" s="18">
        <f>Code!$C$132</f>
        <v>14</v>
      </c>
      <c r="AS284" s="18">
        <f t="shared" si="84"/>
        <v>14</v>
      </c>
      <c r="AT284" s="88">
        <f>Code!$C$189</f>
        <v>80</v>
      </c>
      <c r="AU284" s="88">
        <f t="shared" si="85"/>
        <v>80</v>
      </c>
      <c r="AV284" s="88">
        <f>Code!$C$198</f>
        <v>66</v>
      </c>
      <c r="AW284" s="18" t="str">
        <f>Code!$L$204</f>
        <v>EF 95</v>
      </c>
      <c r="AX284" s="64" t="str">
        <f>Code!$L$207</f>
        <v>EF 60</v>
      </c>
      <c r="AY284" s="64" t="str">
        <f>Code!$L$208</f>
        <v>EF 60</v>
      </c>
      <c r="AZ284" s="64" t="str">
        <f>Code!$L$205</f>
        <v>EF 62</v>
      </c>
      <c r="BA284" s="23" t="s">
        <v>237</v>
      </c>
      <c r="BB284" s="23" t="s">
        <v>237</v>
      </c>
      <c r="BC284" s="23" t="s">
        <v>237</v>
      </c>
      <c r="BD284" s="39">
        <f t="shared" si="86"/>
        <v>4.3867184718331158E-4</v>
      </c>
      <c r="BE284" s="39">
        <f t="shared" si="87"/>
        <v>3.6125916826860955E-4</v>
      </c>
      <c r="BF284" s="18">
        <f>Measures!$C$3</f>
        <v>8</v>
      </c>
      <c r="BG284" s="41">
        <f>Measures!$C$4</f>
        <v>0.1</v>
      </c>
      <c r="BH284" s="41">
        <v>0.06</v>
      </c>
      <c r="BI284" s="18">
        <f>VLOOKUP(D284,Measures!$B$6:$C$21,2,FALSE)</f>
        <v>30</v>
      </c>
      <c r="BJ284" s="18">
        <f>Measures!$C$22</f>
        <v>44</v>
      </c>
      <c r="BK284" s="18">
        <f>Measures!$C$23</f>
        <v>19</v>
      </c>
      <c r="BL284" s="18">
        <f>Measures!$C$24</f>
        <v>13</v>
      </c>
      <c r="BM284" s="18">
        <f>Measures!$C$26</f>
        <v>0.32</v>
      </c>
      <c r="BN284" s="18">
        <f>Measures!$D$26</f>
        <v>0.25</v>
      </c>
      <c r="BO284" s="18">
        <f>Measures!$C$27</f>
        <v>14</v>
      </c>
      <c r="BP284" s="18">
        <f>Measures!$C$28</f>
        <v>15</v>
      </c>
      <c r="BQ284" s="88">
        <f>Measures!$C$29</f>
        <v>92</v>
      </c>
      <c r="BR284" s="88">
        <f>Measures!$C$30</f>
        <v>95</v>
      </c>
      <c r="BS284" s="88">
        <f>Measures!$C$31</f>
        <v>70</v>
      </c>
      <c r="BT284" s="64" t="str">
        <f>Code!$M$204</f>
        <v>EF 200</v>
      </c>
      <c r="BU284" s="64" t="str">
        <f>Code!$M$207</f>
        <v>EF 67</v>
      </c>
      <c r="BV284" s="64" t="str">
        <f>Code!$M$208</f>
        <v>EF 70</v>
      </c>
      <c r="BW284" s="64" t="str">
        <f>Code!$M$205</f>
        <v>EF 82</v>
      </c>
      <c r="BX284" s="64" t="s">
        <v>363</v>
      </c>
      <c r="BY284" s="64" t="s">
        <v>239</v>
      </c>
      <c r="BZ284" s="64" t="s">
        <v>240</v>
      </c>
      <c r="CA284" s="64"/>
      <c r="CB284" s="64"/>
      <c r="CC284" s="64"/>
      <c r="CD284" s="64"/>
      <c r="CE284" s="64"/>
      <c r="CF284" s="64"/>
      <c r="CG284" s="64"/>
      <c r="CH284" s="64"/>
      <c r="CI284" s="64"/>
      <c r="CJ284" s="64"/>
      <c r="CK284" s="64"/>
      <c r="CL284" s="64"/>
      <c r="CM284" s="18"/>
      <c r="CN284" s="18"/>
    </row>
    <row r="285" spans="1:92" ht="14.4" x14ac:dyDescent="0.3">
      <c r="A285" s="19" t="s">
        <v>95</v>
      </c>
      <c r="B285" s="31" t="s">
        <v>86</v>
      </c>
      <c r="C285" s="19" t="s">
        <v>71</v>
      </c>
      <c r="D285" s="19">
        <v>6</v>
      </c>
      <c r="E285" s="19">
        <f>VLOOKUP(D285,Lists!$B$3:$C$18,2,FALSE)</f>
        <v>7</v>
      </c>
      <c r="F285" s="19">
        <v>1</v>
      </c>
      <c r="G285" s="19" t="s">
        <v>68</v>
      </c>
      <c r="H285" s="23">
        <v>1910</v>
      </c>
      <c r="I285" s="37">
        <v>0.2</v>
      </c>
      <c r="J285" s="36">
        <v>4.6411397360087065E-4</v>
      </c>
      <c r="K285" s="36">
        <f t="shared" si="72"/>
        <v>4.6411397360087065E-4</v>
      </c>
      <c r="L285" s="23">
        <v>4.26</v>
      </c>
      <c r="M285" s="35">
        <v>0.22</v>
      </c>
      <c r="N285" s="35">
        <f t="shared" si="73"/>
        <v>0.22</v>
      </c>
      <c r="O285" s="38">
        <v>16.545454545454547</v>
      </c>
      <c r="P285" s="38">
        <f t="shared" si="74"/>
        <v>16.545454545454547</v>
      </c>
      <c r="Q285" s="38">
        <v>5.9551821</v>
      </c>
      <c r="R285" s="38">
        <v>10.254943899018233</v>
      </c>
      <c r="S285" s="23">
        <v>0.67</v>
      </c>
      <c r="T285" s="23">
        <v>0.79</v>
      </c>
      <c r="U285" s="23">
        <v>10</v>
      </c>
      <c r="V285" s="23">
        <f t="shared" si="75"/>
        <v>10</v>
      </c>
      <c r="W285" s="23">
        <v>78</v>
      </c>
      <c r="X285" s="23">
        <f t="shared" si="76"/>
        <v>78</v>
      </c>
      <c r="Y285" s="23">
        <v>62</v>
      </c>
      <c r="Z285" s="23" t="str">
        <f>Code!$K$204</f>
        <v>EF 86</v>
      </c>
      <c r="AA285" s="23" t="str">
        <f>Code!$K$207</f>
        <v>EF 57</v>
      </c>
      <c r="AB285" s="23" t="str">
        <f>Code!$K$208</f>
        <v>EF 57</v>
      </c>
      <c r="AC285" s="23" t="str">
        <f>Code!$K$205</f>
        <v>EF 57</v>
      </c>
      <c r="AD285" s="23" t="s">
        <v>237</v>
      </c>
      <c r="AE285" s="23" t="s">
        <v>237</v>
      </c>
      <c r="AF285" s="23" t="s">
        <v>237</v>
      </c>
      <c r="AG285" s="39">
        <f t="shared" si="71"/>
        <v>4.6411397360087065E-4</v>
      </c>
      <c r="AH285" s="39">
        <f t="shared" si="77"/>
        <v>4.6411397360087065E-4</v>
      </c>
      <c r="AI285" s="18">
        <f t="shared" si="78"/>
        <v>4.26</v>
      </c>
      <c r="AJ285" s="41">
        <f>Code!$B$23</f>
        <v>0.15</v>
      </c>
      <c r="AK285" s="41">
        <f t="shared" si="79"/>
        <v>0.15</v>
      </c>
      <c r="AL285" s="110">
        <f t="shared" si="80"/>
        <v>16.545454545454547</v>
      </c>
      <c r="AM285" s="110">
        <f t="shared" si="81"/>
        <v>16.545454545454547</v>
      </c>
      <c r="AN285" s="110">
        <f t="shared" si="82"/>
        <v>5.9551821</v>
      </c>
      <c r="AO285" s="110">
        <f t="shared" si="83"/>
        <v>10.254943899018233</v>
      </c>
      <c r="AP285" s="18">
        <f>VLOOKUP(D285,Code!$B$92:$D$107,2,FALSE)</f>
        <v>0.32</v>
      </c>
      <c r="AQ285" s="18">
        <f>VLOOKUP(E285,Code!$B$92:$D$107,3,FALSE)</f>
        <v>0.25</v>
      </c>
      <c r="AR285" s="18">
        <f>Code!$C$132</f>
        <v>14</v>
      </c>
      <c r="AS285" s="18">
        <f t="shared" si="84"/>
        <v>14</v>
      </c>
      <c r="AT285" s="88">
        <f>Code!$C$189</f>
        <v>80</v>
      </c>
      <c r="AU285" s="88">
        <f t="shared" si="85"/>
        <v>80</v>
      </c>
      <c r="AV285" s="88">
        <f>Code!$C$198</f>
        <v>66</v>
      </c>
      <c r="AW285" s="18" t="str">
        <f>Code!$L$204</f>
        <v>EF 95</v>
      </c>
      <c r="AX285" s="64" t="str">
        <f>Code!$L$207</f>
        <v>EF 60</v>
      </c>
      <c r="AY285" s="64" t="str">
        <f>Code!$L$208</f>
        <v>EF 60</v>
      </c>
      <c r="AZ285" s="64" t="str">
        <f>Code!$L$205</f>
        <v>EF 62</v>
      </c>
      <c r="BA285" s="23" t="s">
        <v>237</v>
      </c>
      <c r="BB285" s="23" t="s">
        <v>237</v>
      </c>
      <c r="BC285" s="23" t="s">
        <v>237</v>
      </c>
      <c r="BD285" s="39">
        <f t="shared" si="86"/>
        <v>3.9449687756074004E-4</v>
      </c>
      <c r="BE285" s="39">
        <f t="shared" si="87"/>
        <v>3.2487978152060944E-4</v>
      </c>
      <c r="BF285" s="18">
        <f>Measures!$C$3</f>
        <v>8</v>
      </c>
      <c r="BG285" s="41">
        <f>Measures!$C$4</f>
        <v>0.1</v>
      </c>
      <c r="BH285" s="41">
        <v>0.06</v>
      </c>
      <c r="BI285" s="18">
        <f>VLOOKUP(D285,Measures!$B$6:$C$21,2,FALSE)</f>
        <v>30</v>
      </c>
      <c r="BJ285" s="18">
        <f>Measures!$C$22</f>
        <v>44</v>
      </c>
      <c r="BK285" s="18">
        <f>Measures!$C$23</f>
        <v>19</v>
      </c>
      <c r="BL285" s="18">
        <f>Measures!$C$24</f>
        <v>13</v>
      </c>
      <c r="BM285" s="18">
        <f>Measures!$C$26</f>
        <v>0.32</v>
      </c>
      <c r="BN285" s="18">
        <f>Measures!$D$26</f>
        <v>0.25</v>
      </c>
      <c r="BO285" s="18">
        <f>Measures!$C$27</f>
        <v>14</v>
      </c>
      <c r="BP285" s="18">
        <f>Measures!$C$28</f>
        <v>15</v>
      </c>
      <c r="BQ285" s="88">
        <f>Measures!$C$29</f>
        <v>92</v>
      </c>
      <c r="BR285" s="88">
        <f>Measures!$C$30</f>
        <v>95</v>
      </c>
      <c r="BS285" s="88">
        <f>Measures!$C$31</f>
        <v>70</v>
      </c>
      <c r="BT285" s="64" t="str">
        <f>Code!$M$204</f>
        <v>EF 200</v>
      </c>
      <c r="BU285" s="64" t="str">
        <f>Code!$M$207</f>
        <v>EF 67</v>
      </c>
      <c r="BV285" s="64" t="str">
        <f>Code!$M$208</f>
        <v>EF 70</v>
      </c>
      <c r="BW285" s="64" t="str">
        <f>Code!$M$205</f>
        <v>EF 82</v>
      </c>
      <c r="BX285" s="64" t="s">
        <v>363</v>
      </c>
      <c r="BY285" s="64" t="s">
        <v>239</v>
      </c>
      <c r="BZ285" s="64" t="s">
        <v>240</v>
      </c>
      <c r="CA285" s="64"/>
      <c r="CB285" s="64"/>
      <c r="CC285" s="64"/>
      <c r="CD285" s="64"/>
      <c r="CE285" s="64"/>
      <c r="CF285" s="64"/>
      <c r="CG285" s="64"/>
      <c r="CH285" s="64"/>
      <c r="CI285" s="64"/>
      <c r="CJ285" s="64"/>
      <c r="CK285" s="64"/>
      <c r="CL285" s="64"/>
      <c r="CM285" s="18"/>
      <c r="CN285" s="18"/>
    </row>
    <row r="286" spans="1:92" ht="14.4" x14ac:dyDescent="0.3">
      <c r="A286" s="19" t="s">
        <v>95</v>
      </c>
      <c r="B286" s="31" t="s">
        <v>86</v>
      </c>
      <c r="C286" s="19" t="s">
        <v>71</v>
      </c>
      <c r="D286" s="19">
        <v>6</v>
      </c>
      <c r="E286" s="19">
        <f>VLOOKUP(D286,Lists!$B$3:$C$18,2,FALSE)</f>
        <v>7</v>
      </c>
      <c r="F286" s="19">
        <v>2</v>
      </c>
      <c r="G286" s="19" t="s">
        <v>68</v>
      </c>
      <c r="H286" s="23">
        <v>2730</v>
      </c>
      <c r="I286" s="37">
        <v>0.2</v>
      </c>
      <c r="J286" s="36">
        <v>4.6411397360087065E-4</v>
      </c>
      <c r="K286" s="36">
        <f t="shared" si="72"/>
        <v>4.6411397360087065E-4</v>
      </c>
      <c r="L286" s="23">
        <v>4.26</v>
      </c>
      <c r="M286" s="35">
        <v>0.22</v>
      </c>
      <c r="N286" s="35">
        <f t="shared" si="73"/>
        <v>0.22</v>
      </c>
      <c r="O286" s="38">
        <v>16.545454545454547</v>
      </c>
      <c r="P286" s="38">
        <f t="shared" si="74"/>
        <v>16.545454545454547</v>
      </c>
      <c r="Q286" s="38">
        <v>5.9551821</v>
      </c>
      <c r="R286" s="38">
        <v>10.254943899018233</v>
      </c>
      <c r="S286" s="23">
        <v>0.67</v>
      </c>
      <c r="T286" s="23">
        <v>0.79</v>
      </c>
      <c r="U286" s="23">
        <v>10</v>
      </c>
      <c r="V286" s="23">
        <f t="shared" si="75"/>
        <v>10</v>
      </c>
      <c r="W286" s="23">
        <v>78</v>
      </c>
      <c r="X286" s="23">
        <f t="shared" si="76"/>
        <v>78</v>
      </c>
      <c r="Y286" s="23">
        <v>62</v>
      </c>
      <c r="Z286" s="23" t="str">
        <f>Code!$K$204</f>
        <v>EF 86</v>
      </c>
      <c r="AA286" s="23" t="str">
        <f>Code!$K$207</f>
        <v>EF 57</v>
      </c>
      <c r="AB286" s="23" t="str">
        <f>Code!$K$208</f>
        <v>EF 57</v>
      </c>
      <c r="AC286" s="23" t="str">
        <f>Code!$K$205</f>
        <v>EF 57</v>
      </c>
      <c r="AD286" s="23" t="s">
        <v>237</v>
      </c>
      <c r="AE286" s="23" t="s">
        <v>237</v>
      </c>
      <c r="AF286" s="23" t="s">
        <v>237</v>
      </c>
      <c r="AG286" s="39">
        <f t="shared" si="71"/>
        <v>4.6411397360087065E-4</v>
      </c>
      <c r="AH286" s="39">
        <f t="shared" si="77"/>
        <v>4.6411397360087065E-4</v>
      </c>
      <c r="AI286" s="18">
        <f t="shared" si="78"/>
        <v>4.26</v>
      </c>
      <c r="AJ286" s="41">
        <f>Code!$B$23</f>
        <v>0.15</v>
      </c>
      <c r="AK286" s="41">
        <f t="shared" si="79"/>
        <v>0.15</v>
      </c>
      <c r="AL286" s="110">
        <f t="shared" si="80"/>
        <v>16.545454545454547</v>
      </c>
      <c r="AM286" s="110">
        <f t="shared" si="81"/>
        <v>16.545454545454547</v>
      </c>
      <c r="AN286" s="110">
        <f t="shared" si="82"/>
        <v>5.9551821</v>
      </c>
      <c r="AO286" s="110">
        <f t="shared" si="83"/>
        <v>10.254943899018233</v>
      </c>
      <c r="AP286" s="18">
        <f>VLOOKUP(D286,Code!$B$92:$D$107,2,FALSE)</f>
        <v>0.32</v>
      </c>
      <c r="AQ286" s="18">
        <f>VLOOKUP(E286,Code!$B$92:$D$107,3,FALSE)</f>
        <v>0.25</v>
      </c>
      <c r="AR286" s="18">
        <f>Code!$C$132</f>
        <v>14</v>
      </c>
      <c r="AS286" s="18">
        <f t="shared" si="84"/>
        <v>14</v>
      </c>
      <c r="AT286" s="88">
        <f>Code!$C$189</f>
        <v>80</v>
      </c>
      <c r="AU286" s="88">
        <f t="shared" si="85"/>
        <v>80</v>
      </c>
      <c r="AV286" s="88">
        <f>Code!$C$198</f>
        <v>66</v>
      </c>
      <c r="AW286" s="18" t="str">
        <f>Code!$L$204</f>
        <v>EF 95</v>
      </c>
      <c r="AX286" s="64" t="str">
        <f>Code!$L$207</f>
        <v>EF 60</v>
      </c>
      <c r="AY286" s="64" t="str">
        <f>Code!$L$208</f>
        <v>EF 60</v>
      </c>
      <c r="AZ286" s="64" t="str">
        <f>Code!$L$205</f>
        <v>EF 62</v>
      </c>
      <c r="BA286" s="23" t="s">
        <v>237</v>
      </c>
      <c r="BB286" s="23" t="s">
        <v>237</v>
      </c>
      <c r="BC286" s="23" t="s">
        <v>237</v>
      </c>
      <c r="BD286" s="39">
        <f t="shared" si="86"/>
        <v>3.9449687756074004E-4</v>
      </c>
      <c r="BE286" s="39">
        <f t="shared" si="87"/>
        <v>3.2487978152060944E-4</v>
      </c>
      <c r="BF286" s="18">
        <f>Measures!$C$3</f>
        <v>8</v>
      </c>
      <c r="BG286" s="41">
        <f>Measures!$C$4</f>
        <v>0.1</v>
      </c>
      <c r="BH286" s="41">
        <v>0.06</v>
      </c>
      <c r="BI286" s="18">
        <f>VLOOKUP(D286,Measures!$B$6:$C$21,2,FALSE)</f>
        <v>30</v>
      </c>
      <c r="BJ286" s="18">
        <f>Measures!$C$22</f>
        <v>44</v>
      </c>
      <c r="BK286" s="18">
        <f>Measures!$C$23</f>
        <v>19</v>
      </c>
      <c r="BL286" s="18">
        <f>Measures!$C$24</f>
        <v>13</v>
      </c>
      <c r="BM286" s="18">
        <f>Measures!$C$26</f>
        <v>0.32</v>
      </c>
      <c r="BN286" s="18">
        <f>Measures!$D$26</f>
        <v>0.25</v>
      </c>
      <c r="BO286" s="18">
        <f>Measures!$C$27</f>
        <v>14</v>
      </c>
      <c r="BP286" s="18">
        <f>Measures!$C$28</f>
        <v>15</v>
      </c>
      <c r="BQ286" s="88">
        <f>Measures!$C$29</f>
        <v>92</v>
      </c>
      <c r="BR286" s="88">
        <f>Measures!$C$30</f>
        <v>95</v>
      </c>
      <c r="BS286" s="88">
        <f>Measures!$C$31</f>
        <v>70</v>
      </c>
      <c r="BT286" s="64" t="str">
        <f>Code!$M$204</f>
        <v>EF 200</v>
      </c>
      <c r="BU286" s="64" t="str">
        <f>Code!$M$207</f>
        <v>EF 67</v>
      </c>
      <c r="BV286" s="64" t="str">
        <f>Code!$M$208</f>
        <v>EF 70</v>
      </c>
      <c r="BW286" s="64" t="str">
        <f>Code!$M$205</f>
        <v>EF 82</v>
      </c>
      <c r="BX286" s="64" t="s">
        <v>363</v>
      </c>
      <c r="BY286" s="64" t="s">
        <v>239</v>
      </c>
      <c r="BZ286" s="64" t="s">
        <v>240</v>
      </c>
      <c r="CA286" s="64"/>
      <c r="CB286" s="64"/>
      <c r="CC286" s="64"/>
      <c r="CD286" s="64"/>
      <c r="CE286" s="64"/>
      <c r="CF286" s="64"/>
      <c r="CG286" s="64"/>
      <c r="CH286" s="64"/>
      <c r="CI286" s="64"/>
      <c r="CJ286" s="64"/>
      <c r="CK286" s="64"/>
      <c r="CL286" s="64"/>
      <c r="CM286" s="18"/>
      <c r="CN286" s="18"/>
    </row>
    <row r="287" spans="1:92" ht="14.4" x14ac:dyDescent="0.3">
      <c r="A287" s="19" t="s">
        <v>22</v>
      </c>
      <c r="B287" s="31" t="s">
        <v>86</v>
      </c>
      <c r="C287" s="19" t="s">
        <v>71</v>
      </c>
      <c r="D287" s="19">
        <v>6</v>
      </c>
      <c r="E287" s="19">
        <f>VLOOKUP(D287,Lists!$B$3:$C$18,2,FALSE)</f>
        <v>7</v>
      </c>
      <c r="F287" s="19">
        <v>1</v>
      </c>
      <c r="G287" s="19" t="s">
        <v>68</v>
      </c>
      <c r="H287" s="23">
        <v>1910</v>
      </c>
      <c r="I287" s="37">
        <v>0.2</v>
      </c>
      <c r="J287" s="36">
        <v>4.6411397360087065E-4</v>
      </c>
      <c r="K287" s="36">
        <f t="shared" si="72"/>
        <v>4.6411397360087065E-4</v>
      </c>
      <c r="L287" s="23">
        <v>4.26</v>
      </c>
      <c r="M287" s="35">
        <v>0.22</v>
      </c>
      <c r="N287" s="35">
        <f t="shared" si="73"/>
        <v>0.22</v>
      </c>
      <c r="O287" s="38">
        <v>16.545454545454547</v>
      </c>
      <c r="P287" s="38">
        <f t="shared" si="74"/>
        <v>16.545454545454547</v>
      </c>
      <c r="Q287" s="38">
        <v>5.9551821</v>
      </c>
      <c r="R287" s="38">
        <v>10.254943899018233</v>
      </c>
      <c r="S287" s="23">
        <v>0.67</v>
      </c>
      <c r="T287" s="23">
        <v>0.79</v>
      </c>
      <c r="U287" s="23">
        <v>10</v>
      </c>
      <c r="V287" s="23">
        <f t="shared" si="75"/>
        <v>10</v>
      </c>
      <c r="W287" s="23">
        <v>78</v>
      </c>
      <c r="X287" s="23">
        <f t="shared" si="76"/>
        <v>78</v>
      </c>
      <c r="Y287" s="23">
        <v>62</v>
      </c>
      <c r="Z287" s="23" t="str">
        <f>Code!$K$204</f>
        <v>EF 86</v>
      </c>
      <c r="AA287" s="23" t="str">
        <f>Code!$K$207</f>
        <v>EF 57</v>
      </c>
      <c r="AB287" s="23" t="str">
        <f>Code!$K$208</f>
        <v>EF 57</v>
      </c>
      <c r="AC287" s="23" t="str">
        <f>Code!$K$205</f>
        <v>EF 57</v>
      </c>
      <c r="AD287" s="23" t="s">
        <v>237</v>
      </c>
      <c r="AE287" s="23" t="s">
        <v>237</v>
      </c>
      <c r="AF287" s="23" t="s">
        <v>237</v>
      </c>
      <c r="AG287" s="39">
        <f t="shared" si="71"/>
        <v>4.6411397360087065E-4</v>
      </c>
      <c r="AH287" s="39">
        <f t="shared" si="77"/>
        <v>4.6411397360087065E-4</v>
      </c>
      <c r="AI287" s="18">
        <f t="shared" si="78"/>
        <v>4.26</v>
      </c>
      <c r="AJ287" s="41">
        <f>Code!$B$23</f>
        <v>0.15</v>
      </c>
      <c r="AK287" s="41">
        <f t="shared" si="79"/>
        <v>0.15</v>
      </c>
      <c r="AL287" s="110">
        <f t="shared" si="80"/>
        <v>16.545454545454547</v>
      </c>
      <c r="AM287" s="110">
        <f t="shared" si="81"/>
        <v>16.545454545454547</v>
      </c>
      <c r="AN287" s="110">
        <f t="shared" si="82"/>
        <v>5.9551821</v>
      </c>
      <c r="AO287" s="110">
        <f t="shared" si="83"/>
        <v>10.254943899018233</v>
      </c>
      <c r="AP287" s="18">
        <f>VLOOKUP(D287,Code!$B$92:$D$107,2,FALSE)</f>
        <v>0.32</v>
      </c>
      <c r="AQ287" s="18">
        <f>VLOOKUP(E287,Code!$B$92:$D$107,3,FALSE)</f>
        <v>0.25</v>
      </c>
      <c r="AR287" s="18">
        <f>Code!$C$132</f>
        <v>14</v>
      </c>
      <c r="AS287" s="18">
        <f t="shared" si="84"/>
        <v>14</v>
      </c>
      <c r="AT287" s="88">
        <f>Code!$C$189</f>
        <v>80</v>
      </c>
      <c r="AU287" s="88">
        <f t="shared" si="85"/>
        <v>80</v>
      </c>
      <c r="AV287" s="88">
        <f>Code!$C$198</f>
        <v>66</v>
      </c>
      <c r="AW287" s="18" t="str">
        <f>Code!$L$204</f>
        <v>EF 95</v>
      </c>
      <c r="AX287" s="64" t="str">
        <f>Code!$L$207</f>
        <v>EF 60</v>
      </c>
      <c r="AY287" s="64" t="str">
        <f>Code!$L$208</f>
        <v>EF 60</v>
      </c>
      <c r="AZ287" s="64" t="str">
        <f>Code!$L$205</f>
        <v>EF 62</v>
      </c>
      <c r="BA287" s="23" t="s">
        <v>237</v>
      </c>
      <c r="BB287" s="23" t="s">
        <v>237</v>
      </c>
      <c r="BC287" s="23" t="s">
        <v>237</v>
      </c>
      <c r="BD287" s="39">
        <f t="shared" si="86"/>
        <v>3.9449687756074004E-4</v>
      </c>
      <c r="BE287" s="39">
        <f t="shared" si="87"/>
        <v>3.2487978152060944E-4</v>
      </c>
      <c r="BF287" s="18">
        <f>Measures!$C$3</f>
        <v>8</v>
      </c>
      <c r="BG287" s="41">
        <f>Measures!$C$4</f>
        <v>0.1</v>
      </c>
      <c r="BH287" s="41">
        <v>0.06</v>
      </c>
      <c r="BI287" s="18">
        <f>VLOOKUP(D287,Measures!$B$6:$C$21,2,FALSE)</f>
        <v>30</v>
      </c>
      <c r="BJ287" s="18">
        <f>Measures!$C$22</f>
        <v>44</v>
      </c>
      <c r="BK287" s="18">
        <f>Measures!$C$23</f>
        <v>19</v>
      </c>
      <c r="BL287" s="18">
        <f>Measures!$C$24</f>
        <v>13</v>
      </c>
      <c r="BM287" s="18">
        <f>Measures!$C$26</f>
        <v>0.32</v>
      </c>
      <c r="BN287" s="18">
        <f>Measures!$D$26</f>
        <v>0.25</v>
      </c>
      <c r="BO287" s="18">
        <f>Measures!$C$27</f>
        <v>14</v>
      </c>
      <c r="BP287" s="18">
        <f>Measures!$C$28</f>
        <v>15</v>
      </c>
      <c r="BQ287" s="88">
        <f>Measures!$C$29</f>
        <v>92</v>
      </c>
      <c r="BR287" s="88">
        <f>Measures!$C$30</f>
        <v>95</v>
      </c>
      <c r="BS287" s="88">
        <f>Measures!$C$31</f>
        <v>70</v>
      </c>
      <c r="BT287" s="64" t="str">
        <f>Code!$M$204</f>
        <v>EF 200</v>
      </c>
      <c r="BU287" s="64" t="str">
        <f>Code!$M$207</f>
        <v>EF 67</v>
      </c>
      <c r="BV287" s="64" t="str">
        <f>Code!$M$208</f>
        <v>EF 70</v>
      </c>
      <c r="BW287" s="64" t="str">
        <f>Code!$M$205</f>
        <v>EF 82</v>
      </c>
      <c r="BX287" s="64" t="s">
        <v>363</v>
      </c>
      <c r="BY287" s="64" t="s">
        <v>239</v>
      </c>
      <c r="BZ287" s="64" t="s">
        <v>240</v>
      </c>
      <c r="CA287" s="64"/>
      <c r="CB287" s="64"/>
      <c r="CC287" s="64"/>
      <c r="CD287" s="64"/>
      <c r="CE287" s="64"/>
      <c r="CF287" s="64"/>
      <c r="CG287" s="64"/>
      <c r="CH287" s="64"/>
      <c r="CI287" s="64"/>
      <c r="CJ287" s="64"/>
      <c r="CK287" s="64"/>
      <c r="CL287" s="64"/>
      <c r="CM287" s="18"/>
      <c r="CN287" s="18"/>
    </row>
    <row r="288" spans="1:92" ht="14.4" x14ac:dyDescent="0.3">
      <c r="A288" s="19" t="s">
        <v>22</v>
      </c>
      <c r="B288" s="31" t="s">
        <v>86</v>
      </c>
      <c r="C288" s="19" t="s">
        <v>71</v>
      </c>
      <c r="D288" s="19">
        <v>6</v>
      </c>
      <c r="E288" s="19">
        <f>VLOOKUP(D288,Lists!$B$3:$C$18,2,FALSE)</f>
        <v>7</v>
      </c>
      <c r="F288" s="19">
        <v>2</v>
      </c>
      <c r="G288" s="19" t="s">
        <v>68</v>
      </c>
      <c r="H288" s="23">
        <v>2730</v>
      </c>
      <c r="I288" s="37">
        <v>0.2</v>
      </c>
      <c r="J288" s="36">
        <v>4.6411397360087065E-4</v>
      </c>
      <c r="K288" s="36">
        <f t="shared" si="72"/>
        <v>4.6411397360087065E-4</v>
      </c>
      <c r="L288" s="23">
        <v>4.26</v>
      </c>
      <c r="M288" s="35">
        <v>0.22</v>
      </c>
      <c r="N288" s="35">
        <f t="shared" si="73"/>
        <v>0.22</v>
      </c>
      <c r="O288" s="38">
        <v>16.545454545454547</v>
      </c>
      <c r="P288" s="38">
        <f t="shared" si="74"/>
        <v>16.545454545454547</v>
      </c>
      <c r="Q288" s="38">
        <v>5.9551821</v>
      </c>
      <c r="R288" s="38">
        <v>10.254943899018233</v>
      </c>
      <c r="S288" s="23">
        <v>0.67</v>
      </c>
      <c r="T288" s="23">
        <v>0.79</v>
      </c>
      <c r="U288" s="23">
        <v>10</v>
      </c>
      <c r="V288" s="23">
        <f t="shared" si="75"/>
        <v>10</v>
      </c>
      <c r="W288" s="23">
        <v>78</v>
      </c>
      <c r="X288" s="23">
        <f t="shared" si="76"/>
        <v>78</v>
      </c>
      <c r="Y288" s="23">
        <v>62</v>
      </c>
      <c r="Z288" s="23" t="str">
        <f>Code!$K$204</f>
        <v>EF 86</v>
      </c>
      <c r="AA288" s="23" t="str">
        <f>Code!$K$207</f>
        <v>EF 57</v>
      </c>
      <c r="AB288" s="23" t="str">
        <f>Code!$K$208</f>
        <v>EF 57</v>
      </c>
      <c r="AC288" s="23" t="str">
        <f>Code!$K$205</f>
        <v>EF 57</v>
      </c>
      <c r="AD288" s="23" t="s">
        <v>237</v>
      </c>
      <c r="AE288" s="23" t="s">
        <v>237</v>
      </c>
      <c r="AF288" s="23" t="s">
        <v>237</v>
      </c>
      <c r="AG288" s="39">
        <f t="shared" si="71"/>
        <v>4.6411397360087065E-4</v>
      </c>
      <c r="AH288" s="39">
        <f t="shared" si="77"/>
        <v>4.6411397360087065E-4</v>
      </c>
      <c r="AI288" s="18">
        <f t="shared" si="78"/>
        <v>4.26</v>
      </c>
      <c r="AJ288" s="41">
        <f>Code!$B$23</f>
        <v>0.15</v>
      </c>
      <c r="AK288" s="41">
        <f t="shared" si="79"/>
        <v>0.15</v>
      </c>
      <c r="AL288" s="110">
        <f t="shared" si="80"/>
        <v>16.545454545454547</v>
      </c>
      <c r="AM288" s="110">
        <f t="shared" si="81"/>
        <v>16.545454545454547</v>
      </c>
      <c r="AN288" s="110">
        <f t="shared" si="82"/>
        <v>5.9551821</v>
      </c>
      <c r="AO288" s="110">
        <f t="shared" si="83"/>
        <v>10.254943899018233</v>
      </c>
      <c r="AP288" s="18">
        <f>VLOOKUP(D288,Code!$B$92:$D$107,2,FALSE)</f>
        <v>0.32</v>
      </c>
      <c r="AQ288" s="18">
        <f>VLOOKUP(E288,Code!$B$92:$D$107,3,FALSE)</f>
        <v>0.25</v>
      </c>
      <c r="AR288" s="18">
        <f>Code!$C$132</f>
        <v>14</v>
      </c>
      <c r="AS288" s="18">
        <f t="shared" si="84"/>
        <v>14</v>
      </c>
      <c r="AT288" s="88">
        <f>Code!$C$189</f>
        <v>80</v>
      </c>
      <c r="AU288" s="88">
        <f t="shared" si="85"/>
        <v>80</v>
      </c>
      <c r="AV288" s="88">
        <f>Code!$C$198</f>
        <v>66</v>
      </c>
      <c r="AW288" s="18" t="str">
        <f>Code!$L$204</f>
        <v>EF 95</v>
      </c>
      <c r="AX288" s="64" t="str">
        <f>Code!$L$207</f>
        <v>EF 60</v>
      </c>
      <c r="AY288" s="64" t="str">
        <f>Code!$L$208</f>
        <v>EF 60</v>
      </c>
      <c r="AZ288" s="64" t="str">
        <f>Code!$L$205</f>
        <v>EF 62</v>
      </c>
      <c r="BA288" s="23" t="s">
        <v>237</v>
      </c>
      <c r="BB288" s="23" t="s">
        <v>237</v>
      </c>
      <c r="BC288" s="23" t="s">
        <v>237</v>
      </c>
      <c r="BD288" s="39">
        <f t="shared" si="86"/>
        <v>3.9449687756074004E-4</v>
      </c>
      <c r="BE288" s="39">
        <f t="shared" si="87"/>
        <v>3.2487978152060944E-4</v>
      </c>
      <c r="BF288" s="18">
        <f>Measures!$C$3</f>
        <v>8</v>
      </c>
      <c r="BG288" s="41">
        <f>Measures!$C$4</f>
        <v>0.1</v>
      </c>
      <c r="BH288" s="41">
        <v>0.06</v>
      </c>
      <c r="BI288" s="18">
        <f>VLOOKUP(D288,Measures!$B$6:$C$21,2,FALSE)</f>
        <v>30</v>
      </c>
      <c r="BJ288" s="18">
        <f>Measures!$C$22</f>
        <v>44</v>
      </c>
      <c r="BK288" s="18">
        <f>Measures!$C$23</f>
        <v>19</v>
      </c>
      <c r="BL288" s="18">
        <f>Measures!$C$24</f>
        <v>13</v>
      </c>
      <c r="BM288" s="18">
        <f>Measures!$C$26</f>
        <v>0.32</v>
      </c>
      <c r="BN288" s="18">
        <f>Measures!$D$26</f>
        <v>0.25</v>
      </c>
      <c r="BO288" s="18">
        <f>Measures!$C$27</f>
        <v>14</v>
      </c>
      <c r="BP288" s="18">
        <f>Measures!$C$28</f>
        <v>15</v>
      </c>
      <c r="BQ288" s="88">
        <f>Measures!$C$29</f>
        <v>92</v>
      </c>
      <c r="BR288" s="88">
        <f>Measures!$C$30</f>
        <v>95</v>
      </c>
      <c r="BS288" s="88">
        <f>Measures!$C$31</f>
        <v>70</v>
      </c>
      <c r="BT288" s="64" t="str">
        <f>Code!$M$204</f>
        <v>EF 200</v>
      </c>
      <c r="BU288" s="64" t="str">
        <f>Code!$M$207</f>
        <v>EF 67</v>
      </c>
      <c r="BV288" s="64" t="str">
        <f>Code!$M$208</f>
        <v>EF 70</v>
      </c>
      <c r="BW288" s="64" t="str">
        <f>Code!$M$205</f>
        <v>EF 82</v>
      </c>
      <c r="BX288" s="64" t="s">
        <v>363</v>
      </c>
      <c r="BY288" s="64" t="s">
        <v>239</v>
      </c>
      <c r="BZ288" s="64" t="s">
        <v>240</v>
      </c>
      <c r="CA288" s="64"/>
      <c r="CB288" s="64"/>
      <c r="CC288" s="64"/>
      <c r="CD288" s="64"/>
      <c r="CE288" s="64"/>
      <c r="CF288" s="64"/>
      <c r="CG288" s="64"/>
      <c r="CH288" s="64"/>
      <c r="CI288" s="64"/>
      <c r="CJ288" s="64"/>
      <c r="CK288" s="64"/>
      <c r="CL288" s="64"/>
      <c r="CM288" s="18"/>
      <c r="CN288" s="18"/>
    </row>
    <row r="289" spans="1:92" ht="14.4" x14ac:dyDescent="0.3">
      <c r="A289" s="19" t="s">
        <v>95</v>
      </c>
      <c r="B289" s="31" t="s">
        <v>86</v>
      </c>
      <c r="C289" s="19" t="s">
        <v>87</v>
      </c>
      <c r="D289" s="19">
        <v>6</v>
      </c>
      <c r="E289" s="19">
        <f>VLOOKUP(D289,Lists!$B$3:$C$18,2,FALSE)</f>
        <v>7</v>
      </c>
      <c r="F289" s="19">
        <v>1</v>
      </c>
      <c r="G289" s="19" t="s">
        <v>68</v>
      </c>
      <c r="H289" s="23">
        <v>1910</v>
      </c>
      <c r="I289" s="37">
        <v>0.2</v>
      </c>
      <c r="J289" s="36">
        <v>4.6411397360087065E-4</v>
      </c>
      <c r="K289" s="36">
        <f t="shared" si="72"/>
        <v>4.6411397360087065E-4</v>
      </c>
      <c r="L289" s="23">
        <v>4.26</v>
      </c>
      <c r="M289" s="35">
        <v>0.22</v>
      </c>
      <c r="N289" s="35">
        <f t="shared" si="73"/>
        <v>0.22</v>
      </c>
      <c r="O289" s="38">
        <v>16.545454545454547</v>
      </c>
      <c r="P289" s="38">
        <f t="shared" si="74"/>
        <v>16.545454545454547</v>
      </c>
      <c r="Q289" s="38">
        <v>5.9551821</v>
      </c>
      <c r="R289" s="38">
        <v>10.254943899018233</v>
      </c>
      <c r="S289" s="23">
        <v>0.67</v>
      </c>
      <c r="T289" s="23">
        <v>0.79</v>
      </c>
      <c r="U289" s="23">
        <v>10</v>
      </c>
      <c r="V289" s="23">
        <f t="shared" si="75"/>
        <v>10</v>
      </c>
      <c r="W289" s="23">
        <v>78</v>
      </c>
      <c r="X289" s="23">
        <f t="shared" si="76"/>
        <v>78</v>
      </c>
      <c r="Y289" s="23">
        <v>62</v>
      </c>
      <c r="Z289" s="23" t="str">
        <f>Code!$K$204</f>
        <v>EF 86</v>
      </c>
      <c r="AA289" s="23" t="str">
        <f>Code!$K$207</f>
        <v>EF 57</v>
      </c>
      <c r="AB289" s="23" t="str">
        <f>Code!$K$208</f>
        <v>EF 57</v>
      </c>
      <c r="AC289" s="23" t="str">
        <f>Code!$K$205</f>
        <v>EF 57</v>
      </c>
      <c r="AD289" s="23" t="s">
        <v>237</v>
      </c>
      <c r="AE289" s="23" t="s">
        <v>237</v>
      </c>
      <c r="AF289" s="23" t="s">
        <v>237</v>
      </c>
      <c r="AG289" s="39">
        <f t="shared" si="71"/>
        <v>4.6411397360087065E-4</v>
      </c>
      <c r="AH289" s="39">
        <f t="shared" si="77"/>
        <v>4.6411397360087065E-4</v>
      </c>
      <c r="AI289" s="18">
        <f t="shared" si="78"/>
        <v>4.26</v>
      </c>
      <c r="AJ289" s="41">
        <f>Code!$B$23</f>
        <v>0.15</v>
      </c>
      <c r="AK289" s="41">
        <f t="shared" si="79"/>
        <v>0.15</v>
      </c>
      <c r="AL289" s="110">
        <f t="shared" si="80"/>
        <v>16.545454545454547</v>
      </c>
      <c r="AM289" s="110">
        <f t="shared" si="81"/>
        <v>16.545454545454547</v>
      </c>
      <c r="AN289" s="110">
        <f t="shared" si="82"/>
        <v>5.9551821</v>
      </c>
      <c r="AO289" s="110">
        <f t="shared" si="83"/>
        <v>10.254943899018233</v>
      </c>
      <c r="AP289" s="18">
        <f>VLOOKUP(D289,Code!$B$92:$D$107,2,FALSE)</f>
        <v>0.32</v>
      </c>
      <c r="AQ289" s="18">
        <f>VLOOKUP(E289,Code!$B$92:$D$107,3,FALSE)</f>
        <v>0.25</v>
      </c>
      <c r="AR289" s="18">
        <f>Code!$C$132</f>
        <v>14</v>
      </c>
      <c r="AS289" s="18">
        <f t="shared" si="84"/>
        <v>14</v>
      </c>
      <c r="AT289" s="88">
        <f>Code!$C$189</f>
        <v>80</v>
      </c>
      <c r="AU289" s="88">
        <f t="shared" si="85"/>
        <v>80</v>
      </c>
      <c r="AV289" s="88">
        <f>Code!$C$198</f>
        <v>66</v>
      </c>
      <c r="AW289" s="18" t="str">
        <f>Code!$L$204</f>
        <v>EF 95</v>
      </c>
      <c r="AX289" s="64" t="str">
        <f>Code!$L$207</f>
        <v>EF 60</v>
      </c>
      <c r="AY289" s="64" t="str">
        <f>Code!$L$208</f>
        <v>EF 60</v>
      </c>
      <c r="AZ289" s="64" t="str">
        <f>Code!$L$205</f>
        <v>EF 62</v>
      </c>
      <c r="BA289" s="23" t="s">
        <v>237</v>
      </c>
      <c r="BB289" s="23" t="s">
        <v>237</v>
      </c>
      <c r="BC289" s="23" t="s">
        <v>237</v>
      </c>
      <c r="BD289" s="39">
        <f t="shared" si="86"/>
        <v>3.9449687756074004E-4</v>
      </c>
      <c r="BE289" s="39">
        <f t="shared" si="87"/>
        <v>3.2487978152060944E-4</v>
      </c>
      <c r="BF289" s="18">
        <f>Measures!$C$3</f>
        <v>8</v>
      </c>
      <c r="BG289" s="41">
        <f>Measures!$C$4</f>
        <v>0.1</v>
      </c>
      <c r="BH289" s="41">
        <v>0.06</v>
      </c>
      <c r="BI289" s="18">
        <f>VLOOKUP(D289,Measures!$B$6:$C$21,2,FALSE)</f>
        <v>30</v>
      </c>
      <c r="BJ289" s="18">
        <f>Measures!$C$22</f>
        <v>44</v>
      </c>
      <c r="BK289" s="18">
        <f>Measures!$C$23</f>
        <v>19</v>
      </c>
      <c r="BL289" s="18">
        <f>Measures!$C$24</f>
        <v>13</v>
      </c>
      <c r="BM289" s="18">
        <f>Measures!$C$26</f>
        <v>0.32</v>
      </c>
      <c r="BN289" s="18">
        <f>Measures!$D$26</f>
        <v>0.25</v>
      </c>
      <c r="BO289" s="18">
        <f>Measures!$C$27</f>
        <v>14</v>
      </c>
      <c r="BP289" s="18">
        <f>Measures!$C$28</f>
        <v>15</v>
      </c>
      <c r="BQ289" s="88">
        <f>Measures!$C$29</f>
        <v>92</v>
      </c>
      <c r="BR289" s="88">
        <f>Measures!$C$30</f>
        <v>95</v>
      </c>
      <c r="BS289" s="88">
        <f>Measures!$C$31</f>
        <v>70</v>
      </c>
      <c r="BT289" s="64" t="str">
        <f>Code!$M$204</f>
        <v>EF 200</v>
      </c>
      <c r="BU289" s="64" t="str">
        <f>Code!$M$207</f>
        <v>EF 67</v>
      </c>
      <c r="BV289" s="64" t="str">
        <f>Code!$M$208</f>
        <v>EF 70</v>
      </c>
      <c r="BW289" s="64" t="str">
        <f>Code!$M$205</f>
        <v>EF 82</v>
      </c>
      <c r="BX289" s="64" t="s">
        <v>363</v>
      </c>
      <c r="BY289" s="64" t="s">
        <v>239</v>
      </c>
      <c r="BZ289" s="64" t="s">
        <v>240</v>
      </c>
      <c r="CA289" s="64"/>
      <c r="CB289" s="64"/>
      <c r="CC289" s="64"/>
      <c r="CD289" s="64"/>
      <c r="CE289" s="64"/>
      <c r="CF289" s="64"/>
      <c r="CG289" s="64"/>
      <c r="CH289" s="64"/>
      <c r="CI289" s="64"/>
      <c r="CJ289" s="64"/>
      <c r="CK289" s="64"/>
      <c r="CL289" s="64"/>
      <c r="CM289" s="18"/>
      <c r="CN289" s="18"/>
    </row>
    <row r="290" spans="1:92" ht="14.4" x14ac:dyDescent="0.3">
      <c r="A290" s="19" t="s">
        <v>95</v>
      </c>
      <c r="B290" s="31" t="s">
        <v>86</v>
      </c>
      <c r="C290" s="19" t="s">
        <v>87</v>
      </c>
      <c r="D290" s="19">
        <v>6</v>
      </c>
      <c r="E290" s="19">
        <f>VLOOKUP(D290,Lists!$B$3:$C$18,2,FALSE)</f>
        <v>7</v>
      </c>
      <c r="F290" s="19">
        <v>2</v>
      </c>
      <c r="G290" s="19" t="s">
        <v>68</v>
      </c>
      <c r="H290" s="23">
        <v>2730</v>
      </c>
      <c r="I290" s="37">
        <v>0.2</v>
      </c>
      <c r="J290" s="36">
        <v>4.6411397360087065E-4</v>
      </c>
      <c r="K290" s="36">
        <f t="shared" si="72"/>
        <v>4.6411397360087065E-4</v>
      </c>
      <c r="L290" s="23">
        <v>4.26</v>
      </c>
      <c r="M290" s="35">
        <v>0.22</v>
      </c>
      <c r="N290" s="35">
        <f t="shared" si="73"/>
        <v>0.22</v>
      </c>
      <c r="O290" s="38">
        <v>16.545454545454547</v>
      </c>
      <c r="P290" s="38">
        <f t="shared" si="74"/>
        <v>16.545454545454547</v>
      </c>
      <c r="Q290" s="38">
        <v>5.9551821</v>
      </c>
      <c r="R290" s="38">
        <v>10.254943899018233</v>
      </c>
      <c r="S290" s="23">
        <v>0.67</v>
      </c>
      <c r="T290" s="23">
        <v>0.79</v>
      </c>
      <c r="U290" s="23">
        <v>10</v>
      </c>
      <c r="V290" s="23">
        <f t="shared" si="75"/>
        <v>10</v>
      </c>
      <c r="W290" s="23">
        <v>78</v>
      </c>
      <c r="X290" s="23">
        <f t="shared" si="76"/>
        <v>78</v>
      </c>
      <c r="Y290" s="23">
        <v>62</v>
      </c>
      <c r="Z290" s="23" t="str">
        <f>Code!$K$204</f>
        <v>EF 86</v>
      </c>
      <c r="AA290" s="23" t="str">
        <f>Code!$K$207</f>
        <v>EF 57</v>
      </c>
      <c r="AB290" s="23" t="str">
        <f>Code!$K$208</f>
        <v>EF 57</v>
      </c>
      <c r="AC290" s="23" t="str">
        <f>Code!$K$205</f>
        <v>EF 57</v>
      </c>
      <c r="AD290" s="23" t="s">
        <v>237</v>
      </c>
      <c r="AE290" s="23" t="s">
        <v>237</v>
      </c>
      <c r="AF290" s="23" t="s">
        <v>237</v>
      </c>
      <c r="AG290" s="39">
        <f t="shared" si="71"/>
        <v>4.6411397360087065E-4</v>
      </c>
      <c r="AH290" s="39">
        <f t="shared" si="77"/>
        <v>4.6411397360087065E-4</v>
      </c>
      <c r="AI290" s="18">
        <f t="shared" si="78"/>
        <v>4.26</v>
      </c>
      <c r="AJ290" s="41">
        <f>Code!$B$23</f>
        <v>0.15</v>
      </c>
      <c r="AK290" s="41">
        <f t="shared" si="79"/>
        <v>0.15</v>
      </c>
      <c r="AL290" s="110">
        <f t="shared" si="80"/>
        <v>16.545454545454547</v>
      </c>
      <c r="AM290" s="110">
        <f t="shared" si="81"/>
        <v>16.545454545454547</v>
      </c>
      <c r="AN290" s="110">
        <f t="shared" si="82"/>
        <v>5.9551821</v>
      </c>
      <c r="AO290" s="110">
        <f t="shared" si="83"/>
        <v>10.254943899018233</v>
      </c>
      <c r="AP290" s="18">
        <f>VLOOKUP(D290,Code!$B$92:$D$107,2,FALSE)</f>
        <v>0.32</v>
      </c>
      <c r="AQ290" s="18">
        <f>VLOOKUP(E290,Code!$B$92:$D$107,3,FALSE)</f>
        <v>0.25</v>
      </c>
      <c r="AR290" s="18">
        <f>Code!$C$132</f>
        <v>14</v>
      </c>
      <c r="AS290" s="18">
        <f t="shared" si="84"/>
        <v>14</v>
      </c>
      <c r="AT290" s="88">
        <f>Code!$C$189</f>
        <v>80</v>
      </c>
      <c r="AU290" s="88">
        <f t="shared" si="85"/>
        <v>80</v>
      </c>
      <c r="AV290" s="88">
        <f>Code!$C$198</f>
        <v>66</v>
      </c>
      <c r="AW290" s="18" t="str">
        <f>Code!$L$204</f>
        <v>EF 95</v>
      </c>
      <c r="AX290" s="64" t="str">
        <f>Code!$L$207</f>
        <v>EF 60</v>
      </c>
      <c r="AY290" s="64" t="str">
        <f>Code!$L$208</f>
        <v>EF 60</v>
      </c>
      <c r="AZ290" s="64" t="str">
        <f>Code!$L$205</f>
        <v>EF 62</v>
      </c>
      <c r="BA290" s="23" t="s">
        <v>237</v>
      </c>
      <c r="BB290" s="23" t="s">
        <v>237</v>
      </c>
      <c r="BC290" s="23" t="s">
        <v>237</v>
      </c>
      <c r="BD290" s="39">
        <f t="shared" si="86"/>
        <v>3.9449687756074004E-4</v>
      </c>
      <c r="BE290" s="39">
        <f t="shared" si="87"/>
        <v>3.2487978152060944E-4</v>
      </c>
      <c r="BF290" s="18">
        <f>Measures!$C$3</f>
        <v>8</v>
      </c>
      <c r="BG290" s="41">
        <f>Measures!$C$4</f>
        <v>0.1</v>
      </c>
      <c r="BH290" s="41">
        <v>0.06</v>
      </c>
      <c r="BI290" s="18">
        <f>VLOOKUP(D290,Measures!$B$6:$C$21,2,FALSE)</f>
        <v>30</v>
      </c>
      <c r="BJ290" s="18">
        <f>Measures!$C$22</f>
        <v>44</v>
      </c>
      <c r="BK290" s="18">
        <f>Measures!$C$23</f>
        <v>19</v>
      </c>
      <c r="BL290" s="18">
        <f>Measures!$C$24</f>
        <v>13</v>
      </c>
      <c r="BM290" s="18">
        <f>Measures!$C$26</f>
        <v>0.32</v>
      </c>
      <c r="BN290" s="18">
        <f>Measures!$D$26</f>
        <v>0.25</v>
      </c>
      <c r="BO290" s="18">
        <f>Measures!$C$27</f>
        <v>14</v>
      </c>
      <c r="BP290" s="18">
        <f>Measures!$C$28</f>
        <v>15</v>
      </c>
      <c r="BQ290" s="88">
        <f>Measures!$C$29</f>
        <v>92</v>
      </c>
      <c r="BR290" s="88">
        <f>Measures!$C$30</f>
        <v>95</v>
      </c>
      <c r="BS290" s="88">
        <f>Measures!$C$31</f>
        <v>70</v>
      </c>
      <c r="BT290" s="64" t="str">
        <f>Code!$M$204</f>
        <v>EF 200</v>
      </c>
      <c r="BU290" s="64" t="str">
        <f>Code!$M$207</f>
        <v>EF 67</v>
      </c>
      <c r="BV290" s="64" t="str">
        <f>Code!$M$208</f>
        <v>EF 70</v>
      </c>
      <c r="BW290" s="64" t="str">
        <f>Code!$M$205</f>
        <v>EF 82</v>
      </c>
      <c r="BX290" s="64" t="s">
        <v>363</v>
      </c>
      <c r="BY290" s="64" t="s">
        <v>239</v>
      </c>
      <c r="BZ290" s="64" t="s">
        <v>240</v>
      </c>
      <c r="CA290" s="64"/>
      <c r="CB290" s="64"/>
      <c r="CC290" s="64"/>
      <c r="CD290" s="64"/>
      <c r="CE290" s="64"/>
      <c r="CF290" s="64"/>
      <c r="CG290" s="64"/>
      <c r="CH290" s="64"/>
      <c r="CI290" s="64"/>
      <c r="CJ290" s="64"/>
      <c r="CK290" s="64"/>
      <c r="CL290" s="64"/>
      <c r="CM290" s="18"/>
      <c r="CN290" s="18"/>
    </row>
    <row r="291" spans="1:92" ht="14.4" x14ac:dyDescent="0.3">
      <c r="A291" s="19" t="s">
        <v>22</v>
      </c>
      <c r="B291" s="31" t="s">
        <v>86</v>
      </c>
      <c r="C291" s="19" t="s">
        <v>87</v>
      </c>
      <c r="D291" s="19">
        <v>6</v>
      </c>
      <c r="E291" s="19">
        <f>VLOOKUP(D291,Lists!$B$3:$C$18,2,FALSE)</f>
        <v>7</v>
      </c>
      <c r="F291" s="19">
        <v>1</v>
      </c>
      <c r="G291" s="19" t="s">
        <v>68</v>
      </c>
      <c r="H291" s="23">
        <v>1910</v>
      </c>
      <c r="I291" s="37">
        <v>0.2</v>
      </c>
      <c r="J291" s="36">
        <v>4.6411397360087065E-4</v>
      </c>
      <c r="K291" s="36">
        <f t="shared" si="72"/>
        <v>4.6411397360087065E-4</v>
      </c>
      <c r="L291" s="23">
        <v>4.26</v>
      </c>
      <c r="M291" s="35">
        <v>0.22</v>
      </c>
      <c r="N291" s="35">
        <f t="shared" si="73"/>
        <v>0.22</v>
      </c>
      <c r="O291" s="38">
        <v>16.545454545454547</v>
      </c>
      <c r="P291" s="38">
        <f t="shared" si="74"/>
        <v>16.545454545454547</v>
      </c>
      <c r="Q291" s="38">
        <v>5.9551821</v>
      </c>
      <c r="R291" s="38">
        <v>10.254943899018233</v>
      </c>
      <c r="S291" s="23">
        <v>0.67</v>
      </c>
      <c r="T291" s="23">
        <v>0.79</v>
      </c>
      <c r="U291" s="23">
        <v>10</v>
      </c>
      <c r="V291" s="23">
        <f t="shared" si="75"/>
        <v>10</v>
      </c>
      <c r="W291" s="23">
        <v>78</v>
      </c>
      <c r="X291" s="23">
        <f t="shared" si="76"/>
        <v>78</v>
      </c>
      <c r="Y291" s="23">
        <v>62</v>
      </c>
      <c r="Z291" s="23" t="str">
        <f>Code!$K$204</f>
        <v>EF 86</v>
      </c>
      <c r="AA291" s="23" t="str">
        <f>Code!$K$207</f>
        <v>EF 57</v>
      </c>
      <c r="AB291" s="23" t="str">
        <f>Code!$K$208</f>
        <v>EF 57</v>
      </c>
      <c r="AC291" s="23" t="str">
        <f>Code!$K$205</f>
        <v>EF 57</v>
      </c>
      <c r="AD291" s="23" t="s">
        <v>237</v>
      </c>
      <c r="AE291" s="23" t="s">
        <v>237</v>
      </c>
      <c r="AF291" s="23" t="s">
        <v>237</v>
      </c>
      <c r="AG291" s="39">
        <f t="shared" si="71"/>
        <v>4.6411397360087065E-4</v>
      </c>
      <c r="AH291" s="39">
        <f t="shared" si="77"/>
        <v>4.6411397360087065E-4</v>
      </c>
      <c r="AI291" s="18">
        <f t="shared" si="78"/>
        <v>4.26</v>
      </c>
      <c r="AJ291" s="41">
        <f>Code!$B$23</f>
        <v>0.15</v>
      </c>
      <c r="AK291" s="41">
        <f t="shared" si="79"/>
        <v>0.15</v>
      </c>
      <c r="AL291" s="110">
        <f t="shared" si="80"/>
        <v>16.545454545454547</v>
      </c>
      <c r="AM291" s="110">
        <f t="shared" si="81"/>
        <v>16.545454545454547</v>
      </c>
      <c r="AN291" s="110">
        <f t="shared" si="82"/>
        <v>5.9551821</v>
      </c>
      <c r="AO291" s="110">
        <f t="shared" si="83"/>
        <v>10.254943899018233</v>
      </c>
      <c r="AP291" s="18">
        <f>VLOOKUP(D291,Code!$B$92:$D$107,2,FALSE)</f>
        <v>0.32</v>
      </c>
      <c r="AQ291" s="18">
        <f>VLOOKUP(E291,Code!$B$92:$D$107,3,FALSE)</f>
        <v>0.25</v>
      </c>
      <c r="AR291" s="18">
        <f>Code!$C$132</f>
        <v>14</v>
      </c>
      <c r="AS291" s="18">
        <f t="shared" si="84"/>
        <v>14</v>
      </c>
      <c r="AT291" s="88">
        <f>Code!$C$189</f>
        <v>80</v>
      </c>
      <c r="AU291" s="88">
        <f t="shared" si="85"/>
        <v>80</v>
      </c>
      <c r="AV291" s="88">
        <f>Code!$C$198</f>
        <v>66</v>
      </c>
      <c r="AW291" s="18" t="str">
        <f>Code!$L$204</f>
        <v>EF 95</v>
      </c>
      <c r="AX291" s="64" t="str">
        <f>Code!$L$207</f>
        <v>EF 60</v>
      </c>
      <c r="AY291" s="64" t="str">
        <f>Code!$L$208</f>
        <v>EF 60</v>
      </c>
      <c r="AZ291" s="64" t="str">
        <f>Code!$L$205</f>
        <v>EF 62</v>
      </c>
      <c r="BA291" s="23" t="s">
        <v>237</v>
      </c>
      <c r="BB291" s="23" t="s">
        <v>237</v>
      </c>
      <c r="BC291" s="23" t="s">
        <v>237</v>
      </c>
      <c r="BD291" s="39">
        <f t="shared" si="86"/>
        <v>3.9449687756074004E-4</v>
      </c>
      <c r="BE291" s="39">
        <f t="shared" si="87"/>
        <v>3.2487978152060944E-4</v>
      </c>
      <c r="BF291" s="18">
        <f>Measures!$C$3</f>
        <v>8</v>
      </c>
      <c r="BG291" s="41">
        <f>Measures!$C$4</f>
        <v>0.1</v>
      </c>
      <c r="BH291" s="41">
        <v>0.06</v>
      </c>
      <c r="BI291" s="18">
        <f>VLOOKUP(D291,Measures!$B$6:$C$21,2,FALSE)</f>
        <v>30</v>
      </c>
      <c r="BJ291" s="18">
        <f>Measures!$C$22</f>
        <v>44</v>
      </c>
      <c r="BK291" s="18">
        <f>Measures!$C$23</f>
        <v>19</v>
      </c>
      <c r="BL291" s="18">
        <f>Measures!$C$24</f>
        <v>13</v>
      </c>
      <c r="BM291" s="18">
        <f>Measures!$C$26</f>
        <v>0.32</v>
      </c>
      <c r="BN291" s="18">
        <f>Measures!$D$26</f>
        <v>0.25</v>
      </c>
      <c r="BO291" s="18">
        <f>Measures!$C$27</f>
        <v>14</v>
      </c>
      <c r="BP291" s="18">
        <f>Measures!$C$28</f>
        <v>15</v>
      </c>
      <c r="BQ291" s="88">
        <f>Measures!$C$29</f>
        <v>92</v>
      </c>
      <c r="BR291" s="88">
        <f>Measures!$C$30</f>
        <v>95</v>
      </c>
      <c r="BS291" s="88">
        <f>Measures!$C$31</f>
        <v>70</v>
      </c>
      <c r="BT291" s="64" t="str">
        <f>Code!$M$204</f>
        <v>EF 200</v>
      </c>
      <c r="BU291" s="64" t="str">
        <f>Code!$M$207</f>
        <v>EF 67</v>
      </c>
      <c r="BV291" s="64" t="str">
        <f>Code!$M$208</f>
        <v>EF 70</v>
      </c>
      <c r="BW291" s="64" t="str">
        <f>Code!$M$205</f>
        <v>EF 82</v>
      </c>
      <c r="BX291" s="64" t="s">
        <v>363</v>
      </c>
      <c r="BY291" s="64" t="s">
        <v>239</v>
      </c>
      <c r="BZ291" s="64" t="s">
        <v>240</v>
      </c>
      <c r="CA291" s="64"/>
      <c r="CB291" s="64"/>
      <c r="CC291" s="64"/>
      <c r="CD291" s="64"/>
      <c r="CE291" s="64"/>
      <c r="CF291" s="64"/>
      <c r="CG291" s="64"/>
      <c r="CH291" s="64"/>
      <c r="CI291" s="64"/>
      <c r="CJ291" s="64"/>
      <c r="CK291" s="64"/>
      <c r="CL291" s="64"/>
      <c r="CM291" s="18"/>
      <c r="CN291" s="18"/>
    </row>
    <row r="292" spans="1:92" ht="14.4" x14ac:dyDescent="0.3">
      <c r="A292" s="19" t="s">
        <v>22</v>
      </c>
      <c r="B292" s="31" t="s">
        <v>86</v>
      </c>
      <c r="C292" s="19" t="s">
        <v>87</v>
      </c>
      <c r="D292" s="19">
        <v>6</v>
      </c>
      <c r="E292" s="19">
        <f>VLOOKUP(D292,Lists!$B$3:$C$18,2,FALSE)</f>
        <v>7</v>
      </c>
      <c r="F292" s="19">
        <v>2</v>
      </c>
      <c r="G292" s="19" t="s">
        <v>68</v>
      </c>
      <c r="H292" s="23">
        <v>2730</v>
      </c>
      <c r="I292" s="37">
        <v>0.2</v>
      </c>
      <c r="J292" s="36">
        <v>4.6411397360087065E-4</v>
      </c>
      <c r="K292" s="36">
        <f t="shared" si="72"/>
        <v>4.6411397360087065E-4</v>
      </c>
      <c r="L292" s="23">
        <v>4.26</v>
      </c>
      <c r="M292" s="35">
        <v>0.22</v>
      </c>
      <c r="N292" s="35">
        <f t="shared" si="73"/>
        <v>0.22</v>
      </c>
      <c r="O292" s="38">
        <v>16.545454545454547</v>
      </c>
      <c r="P292" s="38">
        <f t="shared" si="74"/>
        <v>16.545454545454547</v>
      </c>
      <c r="Q292" s="38">
        <v>5.9551821</v>
      </c>
      <c r="R292" s="38">
        <v>10.254943899018233</v>
      </c>
      <c r="S292" s="23">
        <v>0.67</v>
      </c>
      <c r="T292" s="23">
        <v>0.79</v>
      </c>
      <c r="U292" s="23">
        <v>10</v>
      </c>
      <c r="V292" s="23">
        <f t="shared" si="75"/>
        <v>10</v>
      </c>
      <c r="W292" s="23">
        <v>78</v>
      </c>
      <c r="X292" s="23">
        <f t="shared" si="76"/>
        <v>78</v>
      </c>
      <c r="Y292" s="23">
        <v>62</v>
      </c>
      <c r="Z292" s="23" t="str">
        <f>Code!$K$204</f>
        <v>EF 86</v>
      </c>
      <c r="AA292" s="23" t="str">
        <f>Code!$K$207</f>
        <v>EF 57</v>
      </c>
      <c r="AB292" s="23" t="str">
        <f>Code!$K$208</f>
        <v>EF 57</v>
      </c>
      <c r="AC292" s="23" t="str">
        <f>Code!$K$205</f>
        <v>EF 57</v>
      </c>
      <c r="AD292" s="23" t="s">
        <v>237</v>
      </c>
      <c r="AE292" s="23" t="s">
        <v>237</v>
      </c>
      <c r="AF292" s="23" t="s">
        <v>237</v>
      </c>
      <c r="AG292" s="39">
        <f t="shared" si="71"/>
        <v>4.6411397360087065E-4</v>
      </c>
      <c r="AH292" s="39">
        <f t="shared" si="77"/>
        <v>4.6411397360087065E-4</v>
      </c>
      <c r="AI292" s="18">
        <f t="shared" si="78"/>
        <v>4.26</v>
      </c>
      <c r="AJ292" s="41">
        <f>Code!$B$23</f>
        <v>0.15</v>
      </c>
      <c r="AK292" s="41">
        <f t="shared" si="79"/>
        <v>0.15</v>
      </c>
      <c r="AL292" s="110">
        <f t="shared" si="80"/>
        <v>16.545454545454547</v>
      </c>
      <c r="AM292" s="110">
        <f t="shared" si="81"/>
        <v>16.545454545454547</v>
      </c>
      <c r="AN292" s="110">
        <f t="shared" si="82"/>
        <v>5.9551821</v>
      </c>
      <c r="AO292" s="110">
        <f t="shared" si="83"/>
        <v>10.254943899018233</v>
      </c>
      <c r="AP292" s="18">
        <f>VLOOKUP(D292,Code!$B$92:$D$107,2,FALSE)</f>
        <v>0.32</v>
      </c>
      <c r="AQ292" s="18">
        <f>VLOOKUP(E292,Code!$B$92:$D$107,3,FALSE)</f>
        <v>0.25</v>
      </c>
      <c r="AR292" s="18">
        <f>Code!$C$132</f>
        <v>14</v>
      </c>
      <c r="AS292" s="18">
        <f t="shared" si="84"/>
        <v>14</v>
      </c>
      <c r="AT292" s="88">
        <f>Code!$C$189</f>
        <v>80</v>
      </c>
      <c r="AU292" s="88">
        <f t="shared" si="85"/>
        <v>80</v>
      </c>
      <c r="AV292" s="88">
        <f>Code!$C$198</f>
        <v>66</v>
      </c>
      <c r="AW292" s="18" t="str">
        <f>Code!$L$204</f>
        <v>EF 95</v>
      </c>
      <c r="AX292" s="64" t="str">
        <f>Code!$L$207</f>
        <v>EF 60</v>
      </c>
      <c r="AY292" s="64" t="str">
        <f>Code!$L$208</f>
        <v>EF 60</v>
      </c>
      <c r="AZ292" s="64" t="str">
        <f>Code!$L$205</f>
        <v>EF 62</v>
      </c>
      <c r="BA292" s="23" t="s">
        <v>237</v>
      </c>
      <c r="BB292" s="23" t="s">
        <v>237</v>
      </c>
      <c r="BC292" s="23" t="s">
        <v>237</v>
      </c>
      <c r="BD292" s="39">
        <f t="shared" si="86"/>
        <v>3.9449687756074004E-4</v>
      </c>
      <c r="BE292" s="39">
        <f t="shared" si="87"/>
        <v>3.2487978152060944E-4</v>
      </c>
      <c r="BF292" s="18">
        <f>Measures!$C$3</f>
        <v>8</v>
      </c>
      <c r="BG292" s="41">
        <f>Measures!$C$4</f>
        <v>0.1</v>
      </c>
      <c r="BH292" s="41">
        <v>0.06</v>
      </c>
      <c r="BI292" s="18">
        <f>VLOOKUP(D292,Measures!$B$6:$C$21,2,FALSE)</f>
        <v>30</v>
      </c>
      <c r="BJ292" s="18">
        <f>Measures!$C$22</f>
        <v>44</v>
      </c>
      <c r="BK292" s="18">
        <f>Measures!$C$23</f>
        <v>19</v>
      </c>
      <c r="BL292" s="18">
        <f>Measures!$C$24</f>
        <v>13</v>
      </c>
      <c r="BM292" s="18">
        <f>Measures!$C$26</f>
        <v>0.32</v>
      </c>
      <c r="BN292" s="18">
        <f>Measures!$D$26</f>
        <v>0.25</v>
      </c>
      <c r="BO292" s="18">
        <f>Measures!$C$27</f>
        <v>14</v>
      </c>
      <c r="BP292" s="18">
        <f>Measures!$C$28</f>
        <v>15</v>
      </c>
      <c r="BQ292" s="88">
        <f>Measures!$C$29</f>
        <v>92</v>
      </c>
      <c r="BR292" s="88">
        <f>Measures!$C$30</f>
        <v>95</v>
      </c>
      <c r="BS292" s="88">
        <f>Measures!$C$31</f>
        <v>70</v>
      </c>
      <c r="BT292" s="64" t="str">
        <f>Code!$M$204</f>
        <v>EF 200</v>
      </c>
      <c r="BU292" s="64" t="str">
        <f>Code!$M$207</f>
        <v>EF 67</v>
      </c>
      <c r="BV292" s="64" t="str">
        <f>Code!$M$208</f>
        <v>EF 70</v>
      </c>
      <c r="BW292" s="64" t="str">
        <f>Code!$M$205</f>
        <v>EF 82</v>
      </c>
      <c r="BX292" s="64" t="s">
        <v>363</v>
      </c>
      <c r="BY292" s="64" t="s">
        <v>239</v>
      </c>
      <c r="BZ292" s="64" t="s">
        <v>240</v>
      </c>
      <c r="CA292" s="64"/>
      <c r="CB292" s="64"/>
      <c r="CC292" s="64"/>
      <c r="CD292" s="64"/>
      <c r="CE292" s="64"/>
      <c r="CF292" s="64"/>
      <c r="CG292" s="64"/>
      <c r="CH292" s="64"/>
      <c r="CI292" s="64"/>
      <c r="CJ292" s="64"/>
      <c r="CK292" s="64"/>
      <c r="CL292" s="64"/>
      <c r="CM292" s="18"/>
      <c r="CN292" s="18"/>
    </row>
    <row r="293" spans="1:92" ht="14.4" x14ac:dyDescent="0.3">
      <c r="A293" s="19" t="s">
        <v>95</v>
      </c>
      <c r="B293" s="31" t="s">
        <v>85</v>
      </c>
      <c r="C293" s="19" t="s">
        <v>71</v>
      </c>
      <c r="D293" s="19">
        <v>7</v>
      </c>
      <c r="E293" s="19">
        <f>VLOOKUP(D293,Lists!$B$3:$C$18,2,FALSE)</f>
        <v>7</v>
      </c>
      <c r="F293" s="19">
        <v>1</v>
      </c>
      <c r="G293" s="19" t="s">
        <v>66</v>
      </c>
      <c r="H293" s="23">
        <v>1600</v>
      </c>
      <c r="I293" s="37">
        <v>0.14016341923318668</v>
      </c>
      <c r="J293" s="36">
        <v>7.1357303575703178E-4</v>
      </c>
      <c r="K293" s="36">
        <f t="shared" si="72"/>
        <v>7.1357303575703178E-4</v>
      </c>
      <c r="L293" s="23">
        <v>3.32</v>
      </c>
      <c r="M293" s="35">
        <v>0.33</v>
      </c>
      <c r="N293" s="35">
        <f t="shared" si="73"/>
        <v>0.33</v>
      </c>
      <c r="O293" s="38">
        <v>9.1170398009925382</v>
      </c>
      <c r="P293" s="38">
        <f t="shared" si="74"/>
        <v>9.1170398009925382</v>
      </c>
      <c r="Q293" s="38">
        <v>1.3361692000000001</v>
      </c>
      <c r="R293" s="38">
        <v>0.96303017419071424</v>
      </c>
      <c r="S293" s="23">
        <v>1.23</v>
      </c>
      <c r="T293" s="23">
        <v>0.87</v>
      </c>
      <c r="U293" s="23">
        <v>10</v>
      </c>
      <c r="V293" s="23">
        <f t="shared" si="75"/>
        <v>10</v>
      </c>
      <c r="W293" s="23">
        <v>78</v>
      </c>
      <c r="X293" s="23">
        <f t="shared" si="76"/>
        <v>78</v>
      </c>
      <c r="Y293" s="23">
        <v>62</v>
      </c>
      <c r="Z293" s="23" t="str">
        <f>Code!$K$204</f>
        <v>EF 86</v>
      </c>
      <c r="AA293" s="23" t="str">
        <f>Code!$K$207</f>
        <v>EF 57</v>
      </c>
      <c r="AB293" s="23" t="str">
        <f>Code!$K$208</f>
        <v>EF 57</v>
      </c>
      <c r="AC293" s="23" t="str">
        <f>Code!$K$205</f>
        <v>EF 57</v>
      </c>
      <c r="AD293" s="23" t="s">
        <v>237</v>
      </c>
      <c r="AE293" s="23" t="s">
        <v>237</v>
      </c>
      <c r="AF293" s="23" t="s">
        <v>237</v>
      </c>
      <c r="AG293" s="39">
        <f t="shared" si="71"/>
        <v>7.1357303575703178E-4</v>
      </c>
      <c r="AH293" s="39">
        <f t="shared" si="77"/>
        <v>7.1357303575703178E-4</v>
      </c>
      <c r="AI293" s="18">
        <f t="shared" si="78"/>
        <v>3.32</v>
      </c>
      <c r="AJ293" s="41">
        <f>Code!$B$23</f>
        <v>0.15</v>
      </c>
      <c r="AK293" s="41">
        <f t="shared" si="79"/>
        <v>0.15</v>
      </c>
      <c r="AL293" s="110">
        <f t="shared" si="80"/>
        <v>9.1170398009925382</v>
      </c>
      <c r="AM293" s="110">
        <f t="shared" si="81"/>
        <v>9.1170398009925382</v>
      </c>
      <c r="AN293" s="110">
        <f t="shared" si="82"/>
        <v>1.3361692000000001</v>
      </c>
      <c r="AO293" s="110">
        <f t="shared" si="83"/>
        <v>0.96303017419071424</v>
      </c>
      <c r="AP293" s="18">
        <f>VLOOKUP(D293,Code!$B$92:$D$107,2,FALSE)</f>
        <v>0.32</v>
      </c>
      <c r="AQ293" s="18">
        <f>VLOOKUP(E293,Code!$B$92:$D$107,3,FALSE)</f>
        <v>0.25</v>
      </c>
      <c r="AR293" s="18">
        <f>Code!$C$132</f>
        <v>14</v>
      </c>
      <c r="AS293" s="18">
        <f t="shared" si="84"/>
        <v>14</v>
      </c>
      <c r="AT293" s="88">
        <f>Code!$C$189</f>
        <v>80</v>
      </c>
      <c r="AU293" s="88">
        <f t="shared" si="85"/>
        <v>80</v>
      </c>
      <c r="AV293" s="88">
        <f>Code!$C$198</f>
        <v>66</v>
      </c>
      <c r="AW293" s="18" t="str">
        <f>Code!$L$204</f>
        <v>EF 95</v>
      </c>
      <c r="AX293" s="64" t="str">
        <f>Code!$L$207</f>
        <v>EF 60</v>
      </c>
      <c r="AY293" s="64" t="str">
        <f>Code!$L$208</f>
        <v>EF 60</v>
      </c>
      <c r="AZ293" s="64" t="str">
        <f>Code!$L$205</f>
        <v>EF 62</v>
      </c>
      <c r="BA293" s="23" t="s">
        <v>237</v>
      </c>
      <c r="BB293" s="23" t="s">
        <v>237</v>
      </c>
      <c r="BC293" s="23" t="s">
        <v>237</v>
      </c>
      <c r="BD293" s="39">
        <f t="shared" si="86"/>
        <v>6.0653708039347702E-4</v>
      </c>
      <c r="BE293" s="39">
        <f t="shared" si="87"/>
        <v>4.9950112502992225E-4</v>
      </c>
      <c r="BF293" s="18">
        <f>Measures!$C$3</f>
        <v>8</v>
      </c>
      <c r="BG293" s="41">
        <f>Measures!$C$4</f>
        <v>0.1</v>
      </c>
      <c r="BH293" s="41">
        <v>0.06</v>
      </c>
      <c r="BI293" s="18">
        <f>VLOOKUP(D293,Measures!$B$6:$C$21,2,FALSE)</f>
        <v>30</v>
      </c>
      <c r="BJ293" s="18">
        <f>Measures!$C$22</f>
        <v>44</v>
      </c>
      <c r="BK293" s="18">
        <f>Measures!$C$23</f>
        <v>19</v>
      </c>
      <c r="BL293" s="18">
        <f>Measures!$C$24</f>
        <v>13</v>
      </c>
      <c r="BM293" s="18">
        <f>Measures!$C$26</f>
        <v>0.32</v>
      </c>
      <c r="BN293" s="18">
        <f>Measures!$D$26</f>
        <v>0.25</v>
      </c>
      <c r="BO293" s="18">
        <f>Measures!$C$27</f>
        <v>14</v>
      </c>
      <c r="BP293" s="18">
        <f>Measures!$C$28</f>
        <v>15</v>
      </c>
      <c r="BQ293" s="88">
        <f>Measures!$C$29</f>
        <v>92</v>
      </c>
      <c r="BR293" s="88">
        <f>Measures!$C$30</f>
        <v>95</v>
      </c>
      <c r="BS293" s="88">
        <f>Measures!$C$31</f>
        <v>70</v>
      </c>
      <c r="BT293" s="64" t="str">
        <f>Code!$M$204</f>
        <v>EF 200</v>
      </c>
      <c r="BU293" s="64" t="str">
        <f>Code!$M$207</f>
        <v>EF 67</v>
      </c>
      <c r="BV293" s="64" t="str">
        <f>Code!$M$208</f>
        <v>EF 70</v>
      </c>
      <c r="BW293" s="64" t="str">
        <f>Code!$M$205</f>
        <v>EF 82</v>
      </c>
      <c r="BX293" s="64" t="s">
        <v>363</v>
      </c>
      <c r="BY293" s="64" t="s">
        <v>239</v>
      </c>
      <c r="BZ293" s="64" t="s">
        <v>240</v>
      </c>
      <c r="CA293" s="64"/>
      <c r="CB293" s="64"/>
      <c r="CC293" s="64"/>
      <c r="CD293" s="64"/>
      <c r="CE293" s="64"/>
      <c r="CF293" s="64"/>
      <c r="CG293" s="64"/>
      <c r="CH293" s="64"/>
      <c r="CI293" s="64"/>
      <c r="CJ293" s="64"/>
      <c r="CK293" s="64"/>
      <c r="CL293" s="64"/>
      <c r="CM293" s="18"/>
      <c r="CN293" s="18"/>
    </row>
    <row r="294" spans="1:92" ht="14.4" x14ac:dyDescent="0.3">
      <c r="A294" s="19" t="s">
        <v>95</v>
      </c>
      <c r="B294" s="31" t="s">
        <v>85</v>
      </c>
      <c r="C294" s="19" t="s">
        <v>71</v>
      </c>
      <c r="D294" s="19">
        <v>7</v>
      </c>
      <c r="E294" s="19">
        <f>VLOOKUP(D294,Lists!$B$3:$C$18,2,FALSE)</f>
        <v>7</v>
      </c>
      <c r="F294" s="19">
        <v>2</v>
      </c>
      <c r="G294" s="19" t="s">
        <v>66</v>
      </c>
      <c r="H294" s="23">
        <v>1990</v>
      </c>
      <c r="I294" s="37">
        <v>0.14016341923318668</v>
      </c>
      <c r="J294" s="36">
        <v>7.1357303575703178E-4</v>
      </c>
      <c r="K294" s="36">
        <f t="shared" si="72"/>
        <v>7.1357303575703178E-4</v>
      </c>
      <c r="L294" s="23">
        <v>3.32</v>
      </c>
      <c r="M294" s="35">
        <v>0.33</v>
      </c>
      <c r="N294" s="35">
        <f t="shared" si="73"/>
        <v>0.33</v>
      </c>
      <c r="O294" s="38">
        <v>9.1170398009925382</v>
      </c>
      <c r="P294" s="38">
        <f t="shared" si="74"/>
        <v>9.1170398009925382</v>
      </c>
      <c r="Q294" s="38">
        <v>1.3361692000000001</v>
      </c>
      <c r="R294" s="38">
        <v>0.96303017419071424</v>
      </c>
      <c r="S294" s="23">
        <v>1.23</v>
      </c>
      <c r="T294" s="23">
        <v>0.87</v>
      </c>
      <c r="U294" s="23">
        <v>10</v>
      </c>
      <c r="V294" s="23">
        <f t="shared" si="75"/>
        <v>10</v>
      </c>
      <c r="W294" s="23">
        <v>78</v>
      </c>
      <c r="X294" s="23">
        <f t="shared" si="76"/>
        <v>78</v>
      </c>
      <c r="Y294" s="23">
        <v>62</v>
      </c>
      <c r="Z294" s="23" t="str">
        <f>Code!$K$204</f>
        <v>EF 86</v>
      </c>
      <c r="AA294" s="23" t="str">
        <f>Code!$K$207</f>
        <v>EF 57</v>
      </c>
      <c r="AB294" s="23" t="str">
        <f>Code!$K$208</f>
        <v>EF 57</v>
      </c>
      <c r="AC294" s="23" t="str">
        <f>Code!$K$205</f>
        <v>EF 57</v>
      </c>
      <c r="AD294" s="23" t="s">
        <v>237</v>
      </c>
      <c r="AE294" s="23" t="s">
        <v>237</v>
      </c>
      <c r="AF294" s="23" t="s">
        <v>237</v>
      </c>
      <c r="AG294" s="39">
        <f t="shared" si="71"/>
        <v>7.1357303575703178E-4</v>
      </c>
      <c r="AH294" s="39">
        <f t="shared" si="77"/>
        <v>7.1357303575703178E-4</v>
      </c>
      <c r="AI294" s="18">
        <f t="shared" si="78"/>
        <v>3.32</v>
      </c>
      <c r="AJ294" s="41">
        <f>Code!$B$23</f>
        <v>0.15</v>
      </c>
      <c r="AK294" s="41">
        <f t="shared" si="79"/>
        <v>0.15</v>
      </c>
      <c r="AL294" s="110">
        <f t="shared" si="80"/>
        <v>9.1170398009925382</v>
      </c>
      <c r="AM294" s="110">
        <f t="shared" si="81"/>
        <v>9.1170398009925382</v>
      </c>
      <c r="AN294" s="110">
        <f t="shared" si="82"/>
        <v>1.3361692000000001</v>
      </c>
      <c r="AO294" s="110">
        <f t="shared" si="83"/>
        <v>0.96303017419071424</v>
      </c>
      <c r="AP294" s="18">
        <f>VLOOKUP(D294,Code!$B$92:$D$107,2,FALSE)</f>
        <v>0.32</v>
      </c>
      <c r="AQ294" s="18">
        <f>VLOOKUP(E294,Code!$B$92:$D$107,3,FALSE)</f>
        <v>0.25</v>
      </c>
      <c r="AR294" s="18">
        <f>Code!$C$132</f>
        <v>14</v>
      </c>
      <c r="AS294" s="18">
        <f t="shared" si="84"/>
        <v>14</v>
      </c>
      <c r="AT294" s="88">
        <f>Code!$C$189</f>
        <v>80</v>
      </c>
      <c r="AU294" s="88">
        <f t="shared" si="85"/>
        <v>80</v>
      </c>
      <c r="AV294" s="88">
        <f>Code!$C$198</f>
        <v>66</v>
      </c>
      <c r="AW294" s="18" t="str">
        <f>Code!$L$204</f>
        <v>EF 95</v>
      </c>
      <c r="AX294" s="64" t="str">
        <f>Code!$L$207</f>
        <v>EF 60</v>
      </c>
      <c r="AY294" s="64" t="str">
        <f>Code!$L$208</f>
        <v>EF 60</v>
      </c>
      <c r="AZ294" s="64" t="str">
        <f>Code!$L$205</f>
        <v>EF 62</v>
      </c>
      <c r="BA294" s="23" t="s">
        <v>237</v>
      </c>
      <c r="BB294" s="23" t="s">
        <v>237</v>
      </c>
      <c r="BC294" s="23" t="s">
        <v>237</v>
      </c>
      <c r="BD294" s="39">
        <f t="shared" si="86"/>
        <v>6.0653708039347702E-4</v>
      </c>
      <c r="BE294" s="39">
        <f t="shared" si="87"/>
        <v>4.9950112502992225E-4</v>
      </c>
      <c r="BF294" s="18">
        <f>Measures!$C$3</f>
        <v>8</v>
      </c>
      <c r="BG294" s="41">
        <f>Measures!$C$4</f>
        <v>0.1</v>
      </c>
      <c r="BH294" s="41">
        <v>0.06</v>
      </c>
      <c r="BI294" s="18">
        <f>VLOOKUP(D294,Measures!$B$6:$C$21,2,FALSE)</f>
        <v>30</v>
      </c>
      <c r="BJ294" s="18">
        <f>Measures!$C$22</f>
        <v>44</v>
      </c>
      <c r="BK294" s="18">
        <f>Measures!$C$23</f>
        <v>19</v>
      </c>
      <c r="BL294" s="18">
        <f>Measures!$C$24</f>
        <v>13</v>
      </c>
      <c r="BM294" s="18">
        <f>Measures!$C$26</f>
        <v>0.32</v>
      </c>
      <c r="BN294" s="18">
        <f>Measures!$D$26</f>
        <v>0.25</v>
      </c>
      <c r="BO294" s="18">
        <f>Measures!$C$27</f>
        <v>14</v>
      </c>
      <c r="BP294" s="18">
        <f>Measures!$C$28</f>
        <v>15</v>
      </c>
      <c r="BQ294" s="88">
        <f>Measures!$C$29</f>
        <v>92</v>
      </c>
      <c r="BR294" s="88">
        <f>Measures!$C$30</f>
        <v>95</v>
      </c>
      <c r="BS294" s="88">
        <f>Measures!$C$31</f>
        <v>70</v>
      </c>
      <c r="BT294" s="64" t="str">
        <f>Code!$M$204</f>
        <v>EF 200</v>
      </c>
      <c r="BU294" s="64" t="str">
        <f>Code!$M$207</f>
        <v>EF 67</v>
      </c>
      <c r="BV294" s="64" t="str">
        <f>Code!$M$208</f>
        <v>EF 70</v>
      </c>
      <c r="BW294" s="64" t="str">
        <f>Code!$M$205</f>
        <v>EF 82</v>
      </c>
      <c r="BX294" s="64" t="s">
        <v>363</v>
      </c>
      <c r="BY294" s="64" t="s">
        <v>239</v>
      </c>
      <c r="BZ294" s="64" t="s">
        <v>240</v>
      </c>
      <c r="CA294" s="64"/>
      <c r="CB294" s="64"/>
      <c r="CC294" s="64"/>
      <c r="CD294" s="64"/>
      <c r="CE294" s="64"/>
      <c r="CF294" s="64"/>
      <c r="CG294" s="64"/>
      <c r="CH294" s="64"/>
      <c r="CI294" s="64"/>
      <c r="CJ294" s="64"/>
      <c r="CK294" s="64"/>
      <c r="CL294" s="64"/>
      <c r="CM294" s="18"/>
      <c r="CN294" s="18"/>
    </row>
    <row r="295" spans="1:92" ht="14.4" x14ac:dyDescent="0.3">
      <c r="A295" s="19" t="s">
        <v>22</v>
      </c>
      <c r="B295" s="31" t="s">
        <v>85</v>
      </c>
      <c r="C295" s="19" t="s">
        <v>71</v>
      </c>
      <c r="D295" s="19">
        <v>7</v>
      </c>
      <c r="E295" s="19">
        <f>VLOOKUP(D295,Lists!$B$3:$C$18,2,FALSE)</f>
        <v>7</v>
      </c>
      <c r="F295" s="19">
        <v>1</v>
      </c>
      <c r="G295" s="19" t="s">
        <v>66</v>
      </c>
      <c r="H295" s="23">
        <v>1600</v>
      </c>
      <c r="I295" s="37">
        <v>0.14016341923318668</v>
      </c>
      <c r="J295" s="36">
        <v>7.1357303575703178E-4</v>
      </c>
      <c r="K295" s="36">
        <f t="shared" si="72"/>
        <v>7.1357303575703178E-4</v>
      </c>
      <c r="L295" s="23">
        <v>3.32</v>
      </c>
      <c r="M295" s="35">
        <v>0.33</v>
      </c>
      <c r="N295" s="35">
        <f t="shared" si="73"/>
        <v>0.33</v>
      </c>
      <c r="O295" s="38">
        <v>9.1170398009925382</v>
      </c>
      <c r="P295" s="38">
        <f t="shared" si="74"/>
        <v>9.1170398009925382</v>
      </c>
      <c r="Q295" s="38">
        <v>1.3361692000000001</v>
      </c>
      <c r="R295" s="38">
        <v>0.96303017419071424</v>
      </c>
      <c r="S295" s="23">
        <v>1.23</v>
      </c>
      <c r="T295" s="23">
        <v>0.87</v>
      </c>
      <c r="U295" s="23">
        <v>10</v>
      </c>
      <c r="V295" s="23">
        <f t="shared" si="75"/>
        <v>10</v>
      </c>
      <c r="W295" s="23">
        <v>78</v>
      </c>
      <c r="X295" s="23">
        <f t="shared" si="76"/>
        <v>78</v>
      </c>
      <c r="Y295" s="23">
        <v>62</v>
      </c>
      <c r="Z295" s="23" t="str">
        <f>Code!$K$204</f>
        <v>EF 86</v>
      </c>
      <c r="AA295" s="23" t="str">
        <f>Code!$K$207</f>
        <v>EF 57</v>
      </c>
      <c r="AB295" s="23" t="str">
        <f>Code!$K$208</f>
        <v>EF 57</v>
      </c>
      <c r="AC295" s="23" t="str">
        <f>Code!$K$205</f>
        <v>EF 57</v>
      </c>
      <c r="AD295" s="23" t="s">
        <v>237</v>
      </c>
      <c r="AE295" s="23" t="s">
        <v>237</v>
      </c>
      <c r="AF295" s="23" t="s">
        <v>237</v>
      </c>
      <c r="AG295" s="39">
        <f t="shared" si="71"/>
        <v>7.1357303575703178E-4</v>
      </c>
      <c r="AH295" s="39">
        <f t="shared" si="77"/>
        <v>7.1357303575703178E-4</v>
      </c>
      <c r="AI295" s="18">
        <f t="shared" si="78"/>
        <v>3.32</v>
      </c>
      <c r="AJ295" s="41">
        <f>Code!$B$23</f>
        <v>0.15</v>
      </c>
      <c r="AK295" s="41">
        <f t="shared" si="79"/>
        <v>0.15</v>
      </c>
      <c r="AL295" s="110">
        <f t="shared" si="80"/>
        <v>9.1170398009925382</v>
      </c>
      <c r="AM295" s="110">
        <f t="shared" si="81"/>
        <v>9.1170398009925382</v>
      </c>
      <c r="AN295" s="110">
        <f t="shared" si="82"/>
        <v>1.3361692000000001</v>
      </c>
      <c r="AO295" s="110">
        <f t="shared" si="83"/>
        <v>0.96303017419071424</v>
      </c>
      <c r="AP295" s="18">
        <f>VLOOKUP(D295,Code!$B$92:$D$107,2,FALSE)</f>
        <v>0.32</v>
      </c>
      <c r="AQ295" s="18">
        <f>VLOOKUP(E295,Code!$B$92:$D$107,3,FALSE)</f>
        <v>0.25</v>
      </c>
      <c r="AR295" s="18">
        <f>Code!$C$132</f>
        <v>14</v>
      </c>
      <c r="AS295" s="18">
        <f t="shared" si="84"/>
        <v>14</v>
      </c>
      <c r="AT295" s="88">
        <f>Code!$C$189</f>
        <v>80</v>
      </c>
      <c r="AU295" s="88">
        <f t="shared" si="85"/>
        <v>80</v>
      </c>
      <c r="AV295" s="88">
        <f>Code!$C$198</f>
        <v>66</v>
      </c>
      <c r="AW295" s="18" t="str">
        <f>Code!$L$204</f>
        <v>EF 95</v>
      </c>
      <c r="AX295" s="64" t="str">
        <f>Code!$L$207</f>
        <v>EF 60</v>
      </c>
      <c r="AY295" s="64" t="str">
        <f>Code!$L$208</f>
        <v>EF 60</v>
      </c>
      <c r="AZ295" s="64" t="str">
        <f>Code!$L$205</f>
        <v>EF 62</v>
      </c>
      <c r="BA295" s="23" t="s">
        <v>237</v>
      </c>
      <c r="BB295" s="23" t="s">
        <v>237</v>
      </c>
      <c r="BC295" s="23" t="s">
        <v>237</v>
      </c>
      <c r="BD295" s="39">
        <f t="shared" si="86"/>
        <v>6.0653708039347702E-4</v>
      </c>
      <c r="BE295" s="39">
        <f t="shared" si="87"/>
        <v>4.9950112502992225E-4</v>
      </c>
      <c r="BF295" s="18">
        <f>Measures!$C$3</f>
        <v>8</v>
      </c>
      <c r="BG295" s="41">
        <f>Measures!$C$4</f>
        <v>0.1</v>
      </c>
      <c r="BH295" s="41">
        <v>0.06</v>
      </c>
      <c r="BI295" s="18">
        <f>VLOOKUP(D295,Measures!$B$6:$C$21,2,FALSE)</f>
        <v>30</v>
      </c>
      <c r="BJ295" s="18">
        <f>Measures!$C$22</f>
        <v>44</v>
      </c>
      <c r="BK295" s="18">
        <f>Measures!$C$23</f>
        <v>19</v>
      </c>
      <c r="BL295" s="18">
        <f>Measures!$C$24</f>
        <v>13</v>
      </c>
      <c r="BM295" s="18">
        <f>Measures!$C$26</f>
        <v>0.32</v>
      </c>
      <c r="BN295" s="18">
        <f>Measures!$D$26</f>
        <v>0.25</v>
      </c>
      <c r="BO295" s="18">
        <f>Measures!$C$27</f>
        <v>14</v>
      </c>
      <c r="BP295" s="18">
        <f>Measures!$C$28</f>
        <v>15</v>
      </c>
      <c r="BQ295" s="88">
        <f>Measures!$C$29</f>
        <v>92</v>
      </c>
      <c r="BR295" s="88">
        <f>Measures!$C$30</f>
        <v>95</v>
      </c>
      <c r="BS295" s="88">
        <f>Measures!$C$31</f>
        <v>70</v>
      </c>
      <c r="BT295" s="64" t="str">
        <f>Code!$M$204</f>
        <v>EF 200</v>
      </c>
      <c r="BU295" s="64" t="str">
        <f>Code!$M$207</f>
        <v>EF 67</v>
      </c>
      <c r="BV295" s="64" t="str">
        <f>Code!$M$208</f>
        <v>EF 70</v>
      </c>
      <c r="BW295" s="64" t="str">
        <f>Code!$M$205</f>
        <v>EF 82</v>
      </c>
      <c r="BX295" s="64" t="s">
        <v>363</v>
      </c>
      <c r="BY295" s="64" t="s">
        <v>239</v>
      </c>
      <c r="BZ295" s="64" t="s">
        <v>240</v>
      </c>
      <c r="CA295" s="64"/>
      <c r="CB295" s="64"/>
      <c r="CC295" s="64"/>
      <c r="CD295" s="64"/>
      <c r="CE295" s="64"/>
      <c r="CF295" s="64"/>
      <c r="CG295" s="64"/>
      <c r="CH295" s="64"/>
      <c r="CI295" s="64"/>
      <c r="CJ295" s="64"/>
      <c r="CK295" s="64"/>
      <c r="CL295" s="64"/>
      <c r="CM295" s="18"/>
      <c r="CN295" s="18"/>
    </row>
    <row r="296" spans="1:92" ht="14.4" x14ac:dyDescent="0.3">
      <c r="A296" s="19" t="s">
        <v>22</v>
      </c>
      <c r="B296" s="31" t="s">
        <v>85</v>
      </c>
      <c r="C296" s="19" t="s">
        <v>71</v>
      </c>
      <c r="D296" s="19">
        <v>7</v>
      </c>
      <c r="E296" s="19">
        <f>VLOOKUP(D296,Lists!$B$3:$C$18,2,FALSE)</f>
        <v>7</v>
      </c>
      <c r="F296" s="19">
        <v>2</v>
      </c>
      <c r="G296" s="19" t="s">
        <v>66</v>
      </c>
      <c r="H296" s="23">
        <v>1990</v>
      </c>
      <c r="I296" s="37">
        <v>0.14016341923318668</v>
      </c>
      <c r="J296" s="36">
        <v>7.1357303575703178E-4</v>
      </c>
      <c r="K296" s="36">
        <f t="shared" si="72"/>
        <v>7.1357303575703178E-4</v>
      </c>
      <c r="L296" s="23">
        <v>3.32</v>
      </c>
      <c r="M296" s="35">
        <v>0.33</v>
      </c>
      <c r="N296" s="35">
        <f t="shared" si="73"/>
        <v>0.33</v>
      </c>
      <c r="O296" s="38">
        <v>9.1170398009925382</v>
      </c>
      <c r="P296" s="38">
        <f t="shared" si="74"/>
        <v>9.1170398009925382</v>
      </c>
      <c r="Q296" s="38">
        <v>1.3361692000000001</v>
      </c>
      <c r="R296" s="38">
        <v>0.96303017419071424</v>
      </c>
      <c r="S296" s="23">
        <v>1.23</v>
      </c>
      <c r="T296" s="23">
        <v>0.87</v>
      </c>
      <c r="U296" s="23">
        <v>10</v>
      </c>
      <c r="V296" s="23">
        <f t="shared" si="75"/>
        <v>10</v>
      </c>
      <c r="W296" s="23">
        <v>78</v>
      </c>
      <c r="X296" s="23">
        <f t="shared" si="76"/>
        <v>78</v>
      </c>
      <c r="Y296" s="23">
        <v>62</v>
      </c>
      <c r="Z296" s="23" t="str">
        <f>Code!$K$204</f>
        <v>EF 86</v>
      </c>
      <c r="AA296" s="23" t="str">
        <f>Code!$K$207</f>
        <v>EF 57</v>
      </c>
      <c r="AB296" s="23" t="str">
        <f>Code!$K$208</f>
        <v>EF 57</v>
      </c>
      <c r="AC296" s="23" t="str">
        <f>Code!$K$205</f>
        <v>EF 57</v>
      </c>
      <c r="AD296" s="23" t="s">
        <v>237</v>
      </c>
      <c r="AE296" s="23" t="s">
        <v>237</v>
      </c>
      <c r="AF296" s="23" t="s">
        <v>237</v>
      </c>
      <c r="AG296" s="39">
        <f t="shared" si="71"/>
        <v>7.1357303575703178E-4</v>
      </c>
      <c r="AH296" s="39">
        <f t="shared" si="77"/>
        <v>7.1357303575703178E-4</v>
      </c>
      <c r="AI296" s="18">
        <f t="shared" si="78"/>
        <v>3.32</v>
      </c>
      <c r="AJ296" s="41">
        <f>Code!$B$23</f>
        <v>0.15</v>
      </c>
      <c r="AK296" s="41">
        <f t="shared" si="79"/>
        <v>0.15</v>
      </c>
      <c r="AL296" s="110">
        <f t="shared" si="80"/>
        <v>9.1170398009925382</v>
      </c>
      <c r="AM296" s="110">
        <f t="shared" si="81"/>
        <v>9.1170398009925382</v>
      </c>
      <c r="AN296" s="110">
        <f t="shared" si="82"/>
        <v>1.3361692000000001</v>
      </c>
      <c r="AO296" s="110">
        <f t="shared" si="83"/>
        <v>0.96303017419071424</v>
      </c>
      <c r="AP296" s="18">
        <f>VLOOKUP(D296,Code!$B$92:$D$107,2,FALSE)</f>
        <v>0.32</v>
      </c>
      <c r="AQ296" s="18">
        <f>VLOOKUP(E296,Code!$B$92:$D$107,3,FALSE)</f>
        <v>0.25</v>
      </c>
      <c r="AR296" s="18">
        <f>Code!$C$132</f>
        <v>14</v>
      </c>
      <c r="AS296" s="18">
        <f t="shared" si="84"/>
        <v>14</v>
      </c>
      <c r="AT296" s="88">
        <f>Code!$C$189</f>
        <v>80</v>
      </c>
      <c r="AU296" s="88">
        <f t="shared" si="85"/>
        <v>80</v>
      </c>
      <c r="AV296" s="88">
        <f>Code!$C$198</f>
        <v>66</v>
      </c>
      <c r="AW296" s="18" t="str">
        <f>Code!$L$204</f>
        <v>EF 95</v>
      </c>
      <c r="AX296" s="64" t="str">
        <f>Code!$L$207</f>
        <v>EF 60</v>
      </c>
      <c r="AY296" s="64" t="str">
        <f>Code!$L$208</f>
        <v>EF 60</v>
      </c>
      <c r="AZ296" s="64" t="str">
        <f>Code!$L$205</f>
        <v>EF 62</v>
      </c>
      <c r="BA296" s="23" t="s">
        <v>237</v>
      </c>
      <c r="BB296" s="23" t="s">
        <v>237</v>
      </c>
      <c r="BC296" s="23" t="s">
        <v>237</v>
      </c>
      <c r="BD296" s="39">
        <f t="shared" si="86"/>
        <v>6.0653708039347702E-4</v>
      </c>
      <c r="BE296" s="39">
        <f t="shared" si="87"/>
        <v>4.9950112502992225E-4</v>
      </c>
      <c r="BF296" s="18">
        <f>Measures!$C$3</f>
        <v>8</v>
      </c>
      <c r="BG296" s="41">
        <f>Measures!$C$4</f>
        <v>0.1</v>
      </c>
      <c r="BH296" s="41">
        <v>0.06</v>
      </c>
      <c r="BI296" s="18">
        <f>VLOOKUP(D296,Measures!$B$6:$C$21,2,FALSE)</f>
        <v>30</v>
      </c>
      <c r="BJ296" s="18">
        <f>Measures!$C$22</f>
        <v>44</v>
      </c>
      <c r="BK296" s="18">
        <f>Measures!$C$23</f>
        <v>19</v>
      </c>
      <c r="BL296" s="18">
        <f>Measures!$C$24</f>
        <v>13</v>
      </c>
      <c r="BM296" s="18">
        <f>Measures!$C$26</f>
        <v>0.32</v>
      </c>
      <c r="BN296" s="18">
        <f>Measures!$D$26</f>
        <v>0.25</v>
      </c>
      <c r="BO296" s="18">
        <f>Measures!$C$27</f>
        <v>14</v>
      </c>
      <c r="BP296" s="18">
        <f>Measures!$C$28</f>
        <v>15</v>
      </c>
      <c r="BQ296" s="88">
        <f>Measures!$C$29</f>
        <v>92</v>
      </c>
      <c r="BR296" s="88">
        <f>Measures!$C$30</f>
        <v>95</v>
      </c>
      <c r="BS296" s="88">
        <f>Measures!$C$31</f>
        <v>70</v>
      </c>
      <c r="BT296" s="64" t="str">
        <f>Code!$M$204</f>
        <v>EF 200</v>
      </c>
      <c r="BU296" s="64" t="str">
        <f>Code!$M$207</f>
        <v>EF 67</v>
      </c>
      <c r="BV296" s="64" t="str">
        <f>Code!$M$208</f>
        <v>EF 70</v>
      </c>
      <c r="BW296" s="64" t="str">
        <f>Code!$M$205</f>
        <v>EF 82</v>
      </c>
      <c r="BX296" s="64" t="s">
        <v>363</v>
      </c>
      <c r="BY296" s="64" t="s">
        <v>239</v>
      </c>
      <c r="BZ296" s="64" t="s">
        <v>240</v>
      </c>
      <c r="CA296" s="64"/>
      <c r="CB296" s="64"/>
      <c r="CC296" s="64"/>
      <c r="CD296" s="64"/>
      <c r="CE296" s="64"/>
      <c r="CF296" s="64"/>
      <c r="CG296" s="64"/>
      <c r="CH296" s="64"/>
      <c r="CI296" s="64"/>
      <c r="CJ296" s="64"/>
      <c r="CK296" s="64"/>
      <c r="CL296" s="64"/>
      <c r="CM296" s="18"/>
      <c r="CN296" s="18"/>
    </row>
    <row r="297" spans="1:92" ht="14.4" x14ac:dyDescent="0.3">
      <c r="A297" s="19" t="s">
        <v>95</v>
      </c>
      <c r="B297" s="31" t="s">
        <v>85</v>
      </c>
      <c r="C297" s="19" t="s">
        <v>87</v>
      </c>
      <c r="D297" s="19">
        <v>7</v>
      </c>
      <c r="E297" s="19">
        <f>VLOOKUP(D297,Lists!$B$3:$C$18,2,FALSE)</f>
        <v>7</v>
      </c>
      <c r="F297" s="19">
        <v>1</v>
      </c>
      <c r="G297" s="19" t="s">
        <v>66</v>
      </c>
      <c r="H297" s="23">
        <v>1600</v>
      </c>
      <c r="I297" s="37">
        <v>0.14016341923318668</v>
      </c>
      <c r="J297" s="36">
        <v>7.1357303575703178E-4</v>
      </c>
      <c r="K297" s="36">
        <f t="shared" si="72"/>
        <v>7.1357303575703178E-4</v>
      </c>
      <c r="L297" s="23">
        <v>3.32</v>
      </c>
      <c r="M297" s="35">
        <v>0.33</v>
      </c>
      <c r="N297" s="35">
        <f t="shared" si="73"/>
        <v>0.33</v>
      </c>
      <c r="O297" s="38">
        <v>9.1170398009925382</v>
      </c>
      <c r="P297" s="38">
        <f t="shared" si="74"/>
        <v>9.1170398009925382</v>
      </c>
      <c r="Q297" s="38">
        <v>1.3361692000000001</v>
      </c>
      <c r="R297" s="38">
        <v>0.96303017419071424</v>
      </c>
      <c r="S297" s="23">
        <v>1.23</v>
      </c>
      <c r="T297" s="23">
        <v>0.87</v>
      </c>
      <c r="U297" s="23">
        <v>10</v>
      </c>
      <c r="V297" s="23">
        <f t="shared" si="75"/>
        <v>10</v>
      </c>
      <c r="W297" s="23">
        <v>78</v>
      </c>
      <c r="X297" s="23">
        <f t="shared" si="76"/>
        <v>78</v>
      </c>
      <c r="Y297" s="23">
        <v>62</v>
      </c>
      <c r="Z297" s="23" t="str">
        <f>Code!$K$204</f>
        <v>EF 86</v>
      </c>
      <c r="AA297" s="23" t="str">
        <f>Code!$K$207</f>
        <v>EF 57</v>
      </c>
      <c r="AB297" s="23" t="str">
        <f>Code!$K$208</f>
        <v>EF 57</v>
      </c>
      <c r="AC297" s="23" t="str">
        <f>Code!$K$205</f>
        <v>EF 57</v>
      </c>
      <c r="AD297" s="23" t="s">
        <v>237</v>
      </c>
      <c r="AE297" s="23" t="s">
        <v>237</v>
      </c>
      <c r="AF297" s="23" t="s">
        <v>237</v>
      </c>
      <c r="AG297" s="39">
        <f t="shared" si="71"/>
        <v>7.1357303575703178E-4</v>
      </c>
      <c r="AH297" s="39">
        <f t="shared" si="77"/>
        <v>7.1357303575703178E-4</v>
      </c>
      <c r="AI297" s="18">
        <f t="shared" si="78"/>
        <v>3.32</v>
      </c>
      <c r="AJ297" s="41">
        <f>Code!$B$23</f>
        <v>0.15</v>
      </c>
      <c r="AK297" s="41">
        <f t="shared" si="79"/>
        <v>0.15</v>
      </c>
      <c r="AL297" s="110">
        <f t="shared" si="80"/>
        <v>9.1170398009925382</v>
      </c>
      <c r="AM297" s="110">
        <f t="shared" si="81"/>
        <v>9.1170398009925382</v>
      </c>
      <c r="AN297" s="110">
        <f t="shared" si="82"/>
        <v>1.3361692000000001</v>
      </c>
      <c r="AO297" s="110">
        <f t="shared" si="83"/>
        <v>0.96303017419071424</v>
      </c>
      <c r="AP297" s="18">
        <f>VLOOKUP(D297,Code!$B$92:$D$107,2,FALSE)</f>
        <v>0.32</v>
      </c>
      <c r="AQ297" s="18">
        <f>VLOOKUP(E297,Code!$B$92:$D$107,3,FALSE)</f>
        <v>0.25</v>
      </c>
      <c r="AR297" s="18">
        <f>Code!$C$132</f>
        <v>14</v>
      </c>
      <c r="AS297" s="18">
        <f t="shared" si="84"/>
        <v>14</v>
      </c>
      <c r="AT297" s="88">
        <f>Code!$C$189</f>
        <v>80</v>
      </c>
      <c r="AU297" s="88">
        <f t="shared" si="85"/>
        <v>80</v>
      </c>
      <c r="AV297" s="88">
        <f>Code!$C$198</f>
        <v>66</v>
      </c>
      <c r="AW297" s="18" t="str">
        <f>Code!$L$204</f>
        <v>EF 95</v>
      </c>
      <c r="AX297" s="64" t="str">
        <f>Code!$L$207</f>
        <v>EF 60</v>
      </c>
      <c r="AY297" s="64" t="str">
        <f>Code!$L$208</f>
        <v>EF 60</v>
      </c>
      <c r="AZ297" s="64" t="str">
        <f>Code!$L$205</f>
        <v>EF 62</v>
      </c>
      <c r="BA297" s="23" t="s">
        <v>237</v>
      </c>
      <c r="BB297" s="23" t="s">
        <v>237</v>
      </c>
      <c r="BC297" s="23" t="s">
        <v>237</v>
      </c>
      <c r="BD297" s="39">
        <f t="shared" si="86"/>
        <v>6.0653708039347702E-4</v>
      </c>
      <c r="BE297" s="39">
        <f t="shared" si="87"/>
        <v>4.9950112502992225E-4</v>
      </c>
      <c r="BF297" s="18">
        <f>Measures!$C$3</f>
        <v>8</v>
      </c>
      <c r="BG297" s="41">
        <f>Measures!$C$4</f>
        <v>0.1</v>
      </c>
      <c r="BH297" s="41">
        <v>0.06</v>
      </c>
      <c r="BI297" s="18">
        <f>VLOOKUP(D297,Measures!$B$6:$C$21,2,FALSE)</f>
        <v>30</v>
      </c>
      <c r="BJ297" s="18">
        <f>Measures!$C$22</f>
        <v>44</v>
      </c>
      <c r="BK297" s="18">
        <f>Measures!$C$23</f>
        <v>19</v>
      </c>
      <c r="BL297" s="18">
        <f>Measures!$C$24</f>
        <v>13</v>
      </c>
      <c r="BM297" s="18">
        <f>Measures!$C$26</f>
        <v>0.32</v>
      </c>
      <c r="BN297" s="18">
        <f>Measures!$D$26</f>
        <v>0.25</v>
      </c>
      <c r="BO297" s="18">
        <f>Measures!$C$27</f>
        <v>14</v>
      </c>
      <c r="BP297" s="18">
        <f>Measures!$C$28</f>
        <v>15</v>
      </c>
      <c r="BQ297" s="88">
        <f>Measures!$C$29</f>
        <v>92</v>
      </c>
      <c r="BR297" s="88">
        <f>Measures!$C$30</f>
        <v>95</v>
      </c>
      <c r="BS297" s="88">
        <f>Measures!$C$31</f>
        <v>70</v>
      </c>
      <c r="BT297" s="64" t="str">
        <f>Code!$M$204</f>
        <v>EF 200</v>
      </c>
      <c r="BU297" s="64" t="str">
        <f>Code!$M$207</f>
        <v>EF 67</v>
      </c>
      <c r="BV297" s="64" t="str">
        <f>Code!$M$208</f>
        <v>EF 70</v>
      </c>
      <c r="BW297" s="64" t="str">
        <f>Code!$M$205</f>
        <v>EF 82</v>
      </c>
      <c r="BX297" s="64" t="s">
        <v>363</v>
      </c>
      <c r="BY297" s="64" t="s">
        <v>239</v>
      </c>
      <c r="BZ297" s="64" t="s">
        <v>240</v>
      </c>
      <c r="CA297" s="64"/>
      <c r="CB297" s="64"/>
      <c r="CC297" s="64"/>
      <c r="CD297" s="64"/>
      <c r="CE297" s="64"/>
      <c r="CF297" s="64"/>
      <c r="CG297" s="64"/>
      <c r="CH297" s="64"/>
      <c r="CI297" s="64"/>
      <c r="CJ297" s="64"/>
      <c r="CK297" s="64"/>
      <c r="CL297" s="64"/>
      <c r="CM297" s="18"/>
      <c r="CN297" s="18"/>
    </row>
    <row r="298" spans="1:92" ht="14.4" x14ac:dyDescent="0.3">
      <c r="A298" s="19" t="s">
        <v>95</v>
      </c>
      <c r="B298" s="31" t="s">
        <v>85</v>
      </c>
      <c r="C298" s="19" t="s">
        <v>87</v>
      </c>
      <c r="D298" s="19">
        <v>7</v>
      </c>
      <c r="E298" s="19">
        <f>VLOOKUP(D298,Lists!$B$3:$C$18,2,FALSE)</f>
        <v>7</v>
      </c>
      <c r="F298" s="19">
        <v>2</v>
      </c>
      <c r="G298" s="19" t="s">
        <v>66</v>
      </c>
      <c r="H298" s="23">
        <v>1990</v>
      </c>
      <c r="I298" s="37">
        <v>0.14016341923318668</v>
      </c>
      <c r="J298" s="36">
        <v>7.1357303575703178E-4</v>
      </c>
      <c r="K298" s="36">
        <f t="shared" si="72"/>
        <v>7.1357303575703178E-4</v>
      </c>
      <c r="L298" s="23">
        <v>3.32</v>
      </c>
      <c r="M298" s="35">
        <v>0.33</v>
      </c>
      <c r="N298" s="35">
        <f t="shared" si="73"/>
        <v>0.33</v>
      </c>
      <c r="O298" s="38">
        <v>9.1170398009925382</v>
      </c>
      <c r="P298" s="38">
        <f t="shared" si="74"/>
        <v>9.1170398009925382</v>
      </c>
      <c r="Q298" s="38">
        <v>1.3361692000000001</v>
      </c>
      <c r="R298" s="38">
        <v>0.96303017419071424</v>
      </c>
      <c r="S298" s="23">
        <v>1.23</v>
      </c>
      <c r="T298" s="23">
        <v>0.87</v>
      </c>
      <c r="U298" s="23">
        <v>10</v>
      </c>
      <c r="V298" s="23">
        <f t="shared" si="75"/>
        <v>10</v>
      </c>
      <c r="W298" s="23">
        <v>78</v>
      </c>
      <c r="X298" s="23">
        <f t="shared" si="76"/>
        <v>78</v>
      </c>
      <c r="Y298" s="23">
        <v>62</v>
      </c>
      <c r="Z298" s="23" t="str">
        <f>Code!$K$204</f>
        <v>EF 86</v>
      </c>
      <c r="AA298" s="23" t="str">
        <f>Code!$K$207</f>
        <v>EF 57</v>
      </c>
      <c r="AB298" s="23" t="str">
        <f>Code!$K$208</f>
        <v>EF 57</v>
      </c>
      <c r="AC298" s="23" t="str">
        <f>Code!$K$205</f>
        <v>EF 57</v>
      </c>
      <c r="AD298" s="23" t="s">
        <v>237</v>
      </c>
      <c r="AE298" s="23" t="s">
        <v>237</v>
      </c>
      <c r="AF298" s="23" t="s">
        <v>237</v>
      </c>
      <c r="AG298" s="39">
        <f t="shared" si="71"/>
        <v>7.1357303575703178E-4</v>
      </c>
      <c r="AH298" s="39">
        <f t="shared" si="77"/>
        <v>7.1357303575703178E-4</v>
      </c>
      <c r="AI298" s="18">
        <f t="shared" si="78"/>
        <v>3.32</v>
      </c>
      <c r="AJ298" s="41">
        <f>Code!$B$23</f>
        <v>0.15</v>
      </c>
      <c r="AK298" s="41">
        <f t="shared" si="79"/>
        <v>0.15</v>
      </c>
      <c r="AL298" s="110">
        <f t="shared" si="80"/>
        <v>9.1170398009925382</v>
      </c>
      <c r="AM298" s="110">
        <f t="shared" si="81"/>
        <v>9.1170398009925382</v>
      </c>
      <c r="AN298" s="110">
        <f t="shared" si="82"/>
        <v>1.3361692000000001</v>
      </c>
      <c r="AO298" s="110">
        <f t="shared" si="83"/>
        <v>0.96303017419071424</v>
      </c>
      <c r="AP298" s="18">
        <f>VLOOKUP(D298,Code!$B$92:$D$107,2,FALSE)</f>
        <v>0.32</v>
      </c>
      <c r="AQ298" s="18">
        <f>VLOOKUP(E298,Code!$B$92:$D$107,3,FALSE)</f>
        <v>0.25</v>
      </c>
      <c r="AR298" s="18">
        <f>Code!$C$132</f>
        <v>14</v>
      </c>
      <c r="AS298" s="18">
        <f t="shared" si="84"/>
        <v>14</v>
      </c>
      <c r="AT298" s="88">
        <f>Code!$C$189</f>
        <v>80</v>
      </c>
      <c r="AU298" s="88">
        <f t="shared" si="85"/>
        <v>80</v>
      </c>
      <c r="AV298" s="88">
        <f>Code!$C$198</f>
        <v>66</v>
      </c>
      <c r="AW298" s="18" t="str">
        <f>Code!$L$204</f>
        <v>EF 95</v>
      </c>
      <c r="AX298" s="64" t="str">
        <f>Code!$L$207</f>
        <v>EF 60</v>
      </c>
      <c r="AY298" s="64" t="str">
        <f>Code!$L$208</f>
        <v>EF 60</v>
      </c>
      <c r="AZ298" s="64" t="str">
        <f>Code!$L$205</f>
        <v>EF 62</v>
      </c>
      <c r="BA298" s="23" t="s">
        <v>237</v>
      </c>
      <c r="BB298" s="23" t="s">
        <v>237</v>
      </c>
      <c r="BC298" s="23" t="s">
        <v>237</v>
      </c>
      <c r="BD298" s="39">
        <f t="shared" si="86"/>
        <v>6.0653708039347702E-4</v>
      </c>
      <c r="BE298" s="39">
        <f t="shared" si="87"/>
        <v>4.9950112502992225E-4</v>
      </c>
      <c r="BF298" s="18">
        <f>Measures!$C$3</f>
        <v>8</v>
      </c>
      <c r="BG298" s="41">
        <f>Measures!$C$4</f>
        <v>0.1</v>
      </c>
      <c r="BH298" s="41">
        <v>0.06</v>
      </c>
      <c r="BI298" s="18">
        <f>VLOOKUP(D298,Measures!$B$6:$C$21,2,FALSE)</f>
        <v>30</v>
      </c>
      <c r="BJ298" s="18">
        <f>Measures!$C$22</f>
        <v>44</v>
      </c>
      <c r="BK298" s="18">
        <f>Measures!$C$23</f>
        <v>19</v>
      </c>
      <c r="BL298" s="18">
        <f>Measures!$C$24</f>
        <v>13</v>
      </c>
      <c r="BM298" s="18">
        <f>Measures!$C$26</f>
        <v>0.32</v>
      </c>
      <c r="BN298" s="18">
        <f>Measures!$D$26</f>
        <v>0.25</v>
      </c>
      <c r="BO298" s="18">
        <f>Measures!$C$27</f>
        <v>14</v>
      </c>
      <c r="BP298" s="18">
        <f>Measures!$C$28</f>
        <v>15</v>
      </c>
      <c r="BQ298" s="88">
        <f>Measures!$C$29</f>
        <v>92</v>
      </c>
      <c r="BR298" s="88">
        <f>Measures!$C$30</f>
        <v>95</v>
      </c>
      <c r="BS298" s="88">
        <f>Measures!$C$31</f>
        <v>70</v>
      </c>
      <c r="BT298" s="64" t="str">
        <f>Code!$M$204</f>
        <v>EF 200</v>
      </c>
      <c r="BU298" s="64" t="str">
        <f>Code!$M$207</f>
        <v>EF 67</v>
      </c>
      <c r="BV298" s="64" t="str">
        <f>Code!$M$208</f>
        <v>EF 70</v>
      </c>
      <c r="BW298" s="64" t="str">
        <f>Code!$M$205</f>
        <v>EF 82</v>
      </c>
      <c r="BX298" s="64" t="s">
        <v>363</v>
      </c>
      <c r="BY298" s="64" t="s">
        <v>239</v>
      </c>
      <c r="BZ298" s="64" t="s">
        <v>240</v>
      </c>
      <c r="CA298" s="64"/>
      <c r="CB298" s="64"/>
      <c r="CC298" s="64"/>
      <c r="CD298" s="64"/>
      <c r="CE298" s="64"/>
      <c r="CF298" s="64"/>
      <c r="CG298" s="64"/>
      <c r="CH298" s="64"/>
      <c r="CI298" s="64"/>
      <c r="CJ298" s="64"/>
      <c r="CK298" s="64"/>
      <c r="CL298" s="64"/>
      <c r="CM298" s="18"/>
      <c r="CN298" s="18"/>
    </row>
    <row r="299" spans="1:92" ht="14.4" x14ac:dyDescent="0.3">
      <c r="A299" s="19" t="s">
        <v>22</v>
      </c>
      <c r="B299" s="31" t="s">
        <v>85</v>
      </c>
      <c r="C299" s="19" t="s">
        <v>87</v>
      </c>
      <c r="D299" s="19">
        <v>7</v>
      </c>
      <c r="E299" s="19">
        <f>VLOOKUP(D299,Lists!$B$3:$C$18,2,FALSE)</f>
        <v>7</v>
      </c>
      <c r="F299" s="19">
        <v>1</v>
      </c>
      <c r="G299" s="19" t="s">
        <v>66</v>
      </c>
      <c r="H299" s="23">
        <v>1600</v>
      </c>
      <c r="I299" s="37">
        <v>0.14016341923318668</v>
      </c>
      <c r="J299" s="36">
        <v>7.1357303575703178E-4</v>
      </c>
      <c r="K299" s="36">
        <f t="shared" si="72"/>
        <v>7.1357303575703178E-4</v>
      </c>
      <c r="L299" s="23">
        <v>3.32</v>
      </c>
      <c r="M299" s="35">
        <v>0.33</v>
      </c>
      <c r="N299" s="35">
        <f t="shared" si="73"/>
        <v>0.33</v>
      </c>
      <c r="O299" s="38">
        <v>9.1170398009925382</v>
      </c>
      <c r="P299" s="38">
        <f t="shared" si="74"/>
        <v>9.1170398009925382</v>
      </c>
      <c r="Q299" s="38">
        <v>1.3361692000000001</v>
      </c>
      <c r="R299" s="38">
        <v>0.96303017419071424</v>
      </c>
      <c r="S299" s="23">
        <v>1.23</v>
      </c>
      <c r="T299" s="23">
        <v>0.87</v>
      </c>
      <c r="U299" s="23">
        <v>10</v>
      </c>
      <c r="V299" s="23">
        <f t="shared" si="75"/>
        <v>10</v>
      </c>
      <c r="W299" s="23">
        <v>78</v>
      </c>
      <c r="X299" s="23">
        <f t="shared" si="76"/>
        <v>78</v>
      </c>
      <c r="Y299" s="23">
        <v>62</v>
      </c>
      <c r="Z299" s="23" t="str">
        <f>Code!$K$204</f>
        <v>EF 86</v>
      </c>
      <c r="AA299" s="23" t="str">
        <f>Code!$K$207</f>
        <v>EF 57</v>
      </c>
      <c r="AB299" s="23" t="str">
        <f>Code!$K$208</f>
        <v>EF 57</v>
      </c>
      <c r="AC299" s="23" t="str">
        <f>Code!$K$205</f>
        <v>EF 57</v>
      </c>
      <c r="AD299" s="23" t="s">
        <v>237</v>
      </c>
      <c r="AE299" s="23" t="s">
        <v>237</v>
      </c>
      <c r="AF299" s="23" t="s">
        <v>237</v>
      </c>
      <c r="AG299" s="39">
        <f t="shared" si="71"/>
        <v>7.1357303575703178E-4</v>
      </c>
      <c r="AH299" s="39">
        <f t="shared" si="77"/>
        <v>7.1357303575703178E-4</v>
      </c>
      <c r="AI299" s="18">
        <f t="shared" si="78"/>
        <v>3.32</v>
      </c>
      <c r="AJ299" s="41">
        <f>Code!$B$23</f>
        <v>0.15</v>
      </c>
      <c r="AK299" s="41">
        <f t="shared" si="79"/>
        <v>0.15</v>
      </c>
      <c r="AL299" s="110">
        <f t="shared" si="80"/>
        <v>9.1170398009925382</v>
      </c>
      <c r="AM299" s="110">
        <f t="shared" si="81"/>
        <v>9.1170398009925382</v>
      </c>
      <c r="AN299" s="110">
        <f t="shared" si="82"/>
        <v>1.3361692000000001</v>
      </c>
      <c r="AO299" s="110">
        <f t="shared" si="83"/>
        <v>0.96303017419071424</v>
      </c>
      <c r="AP299" s="18">
        <f>VLOOKUP(D299,Code!$B$92:$D$107,2,FALSE)</f>
        <v>0.32</v>
      </c>
      <c r="AQ299" s="18">
        <f>VLOOKUP(E299,Code!$B$92:$D$107,3,FALSE)</f>
        <v>0.25</v>
      </c>
      <c r="AR299" s="18">
        <f>Code!$C$132</f>
        <v>14</v>
      </c>
      <c r="AS299" s="18">
        <f t="shared" si="84"/>
        <v>14</v>
      </c>
      <c r="AT299" s="88">
        <f>Code!$C$189</f>
        <v>80</v>
      </c>
      <c r="AU299" s="88">
        <f t="shared" si="85"/>
        <v>80</v>
      </c>
      <c r="AV299" s="88">
        <f>Code!$C$198</f>
        <v>66</v>
      </c>
      <c r="AW299" s="18" t="str">
        <f>Code!$L$204</f>
        <v>EF 95</v>
      </c>
      <c r="AX299" s="64" t="str">
        <f>Code!$L$207</f>
        <v>EF 60</v>
      </c>
      <c r="AY299" s="64" t="str">
        <f>Code!$L$208</f>
        <v>EF 60</v>
      </c>
      <c r="AZ299" s="64" t="str">
        <f>Code!$L$205</f>
        <v>EF 62</v>
      </c>
      <c r="BA299" s="23" t="s">
        <v>237</v>
      </c>
      <c r="BB299" s="23" t="s">
        <v>237</v>
      </c>
      <c r="BC299" s="23" t="s">
        <v>237</v>
      </c>
      <c r="BD299" s="39">
        <f t="shared" si="86"/>
        <v>6.0653708039347702E-4</v>
      </c>
      <c r="BE299" s="39">
        <f t="shared" si="87"/>
        <v>4.9950112502992225E-4</v>
      </c>
      <c r="BF299" s="18">
        <f>Measures!$C$3</f>
        <v>8</v>
      </c>
      <c r="BG299" s="41">
        <f>Measures!$C$4</f>
        <v>0.1</v>
      </c>
      <c r="BH299" s="41">
        <v>0.06</v>
      </c>
      <c r="BI299" s="18">
        <f>VLOOKUP(D299,Measures!$B$6:$C$21,2,FALSE)</f>
        <v>30</v>
      </c>
      <c r="BJ299" s="18">
        <f>Measures!$C$22</f>
        <v>44</v>
      </c>
      <c r="BK299" s="18">
        <f>Measures!$C$23</f>
        <v>19</v>
      </c>
      <c r="BL299" s="18">
        <f>Measures!$C$24</f>
        <v>13</v>
      </c>
      <c r="BM299" s="18">
        <f>Measures!$C$26</f>
        <v>0.32</v>
      </c>
      <c r="BN299" s="18">
        <f>Measures!$D$26</f>
        <v>0.25</v>
      </c>
      <c r="BO299" s="18">
        <f>Measures!$C$27</f>
        <v>14</v>
      </c>
      <c r="BP299" s="18">
        <f>Measures!$C$28</f>
        <v>15</v>
      </c>
      <c r="BQ299" s="88">
        <f>Measures!$C$29</f>
        <v>92</v>
      </c>
      <c r="BR299" s="88">
        <f>Measures!$C$30</f>
        <v>95</v>
      </c>
      <c r="BS299" s="88">
        <f>Measures!$C$31</f>
        <v>70</v>
      </c>
      <c r="BT299" s="64" t="str">
        <f>Code!$M$204</f>
        <v>EF 200</v>
      </c>
      <c r="BU299" s="64" t="str">
        <f>Code!$M$207</f>
        <v>EF 67</v>
      </c>
      <c r="BV299" s="64" t="str">
        <f>Code!$M$208</f>
        <v>EF 70</v>
      </c>
      <c r="BW299" s="64" t="str">
        <f>Code!$M$205</f>
        <v>EF 82</v>
      </c>
      <c r="BX299" s="64" t="s">
        <v>363</v>
      </c>
      <c r="BY299" s="64" t="s">
        <v>239</v>
      </c>
      <c r="BZ299" s="64" t="s">
        <v>240</v>
      </c>
      <c r="CA299" s="64"/>
      <c r="CB299" s="64"/>
      <c r="CC299" s="64"/>
      <c r="CD299" s="64"/>
      <c r="CE299" s="64"/>
      <c r="CF299" s="64"/>
      <c r="CG299" s="64"/>
      <c r="CH299" s="64"/>
      <c r="CI299" s="64"/>
      <c r="CJ299" s="64"/>
      <c r="CK299" s="64"/>
      <c r="CL299" s="64"/>
      <c r="CM299" s="18"/>
      <c r="CN299" s="18"/>
    </row>
    <row r="300" spans="1:92" ht="14.4" x14ac:dyDescent="0.3">
      <c r="A300" s="19" t="s">
        <v>22</v>
      </c>
      <c r="B300" s="31" t="s">
        <v>85</v>
      </c>
      <c r="C300" s="19" t="s">
        <v>87</v>
      </c>
      <c r="D300" s="19">
        <v>7</v>
      </c>
      <c r="E300" s="19">
        <f>VLOOKUP(D300,Lists!$B$3:$C$18,2,FALSE)</f>
        <v>7</v>
      </c>
      <c r="F300" s="19">
        <v>2</v>
      </c>
      <c r="G300" s="19" t="s">
        <v>66</v>
      </c>
      <c r="H300" s="23">
        <v>1990</v>
      </c>
      <c r="I300" s="37">
        <v>0.14016341923318668</v>
      </c>
      <c r="J300" s="36">
        <v>7.1357303575703178E-4</v>
      </c>
      <c r="K300" s="36">
        <f t="shared" si="72"/>
        <v>7.1357303575703178E-4</v>
      </c>
      <c r="L300" s="23">
        <v>3.32</v>
      </c>
      <c r="M300" s="35">
        <v>0.33</v>
      </c>
      <c r="N300" s="35">
        <f t="shared" si="73"/>
        <v>0.33</v>
      </c>
      <c r="O300" s="38">
        <v>9.1170398009925382</v>
      </c>
      <c r="P300" s="38">
        <f t="shared" si="74"/>
        <v>9.1170398009925382</v>
      </c>
      <c r="Q300" s="38">
        <v>1.3361692000000001</v>
      </c>
      <c r="R300" s="38">
        <v>0.96303017419071424</v>
      </c>
      <c r="S300" s="23">
        <v>1.23</v>
      </c>
      <c r="T300" s="23">
        <v>0.87</v>
      </c>
      <c r="U300" s="23">
        <v>10</v>
      </c>
      <c r="V300" s="23">
        <f t="shared" si="75"/>
        <v>10</v>
      </c>
      <c r="W300" s="23">
        <v>78</v>
      </c>
      <c r="X300" s="23">
        <f t="shared" si="76"/>
        <v>78</v>
      </c>
      <c r="Y300" s="23">
        <v>62</v>
      </c>
      <c r="Z300" s="23" t="str">
        <f>Code!$K$204</f>
        <v>EF 86</v>
      </c>
      <c r="AA300" s="23" t="str">
        <f>Code!$K$207</f>
        <v>EF 57</v>
      </c>
      <c r="AB300" s="23" t="str">
        <f>Code!$K$208</f>
        <v>EF 57</v>
      </c>
      <c r="AC300" s="23" t="str">
        <f>Code!$K$205</f>
        <v>EF 57</v>
      </c>
      <c r="AD300" s="23" t="s">
        <v>237</v>
      </c>
      <c r="AE300" s="23" t="s">
        <v>237</v>
      </c>
      <c r="AF300" s="23" t="s">
        <v>237</v>
      </c>
      <c r="AG300" s="39">
        <f t="shared" si="71"/>
        <v>7.1357303575703178E-4</v>
      </c>
      <c r="AH300" s="39">
        <f t="shared" si="77"/>
        <v>7.1357303575703178E-4</v>
      </c>
      <c r="AI300" s="18">
        <f t="shared" si="78"/>
        <v>3.32</v>
      </c>
      <c r="AJ300" s="41">
        <f>Code!$B$23</f>
        <v>0.15</v>
      </c>
      <c r="AK300" s="41">
        <f t="shared" si="79"/>
        <v>0.15</v>
      </c>
      <c r="AL300" s="110">
        <f t="shared" si="80"/>
        <v>9.1170398009925382</v>
      </c>
      <c r="AM300" s="110">
        <f t="shared" si="81"/>
        <v>9.1170398009925382</v>
      </c>
      <c r="AN300" s="110">
        <f t="shared" si="82"/>
        <v>1.3361692000000001</v>
      </c>
      <c r="AO300" s="110">
        <f t="shared" si="83"/>
        <v>0.96303017419071424</v>
      </c>
      <c r="AP300" s="18">
        <f>VLOOKUP(D300,Code!$B$92:$D$107,2,FALSE)</f>
        <v>0.32</v>
      </c>
      <c r="AQ300" s="18">
        <f>VLOOKUP(E300,Code!$B$92:$D$107,3,FALSE)</f>
        <v>0.25</v>
      </c>
      <c r="AR300" s="18">
        <f>Code!$C$132</f>
        <v>14</v>
      </c>
      <c r="AS300" s="18">
        <f t="shared" si="84"/>
        <v>14</v>
      </c>
      <c r="AT300" s="88">
        <f>Code!$C$189</f>
        <v>80</v>
      </c>
      <c r="AU300" s="88">
        <f t="shared" si="85"/>
        <v>80</v>
      </c>
      <c r="AV300" s="88">
        <f>Code!$C$198</f>
        <v>66</v>
      </c>
      <c r="AW300" s="18" t="str">
        <f>Code!$L$204</f>
        <v>EF 95</v>
      </c>
      <c r="AX300" s="64" t="str">
        <f>Code!$L$207</f>
        <v>EF 60</v>
      </c>
      <c r="AY300" s="64" t="str">
        <f>Code!$L$208</f>
        <v>EF 60</v>
      </c>
      <c r="AZ300" s="64" t="str">
        <f>Code!$L$205</f>
        <v>EF 62</v>
      </c>
      <c r="BA300" s="23" t="s">
        <v>237</v>
      </c>
      <c r="BB300" s="23" t="s">
        <v>237</v>
      </c>
      <c r="BC300" s="23" t="s">
        <v>237</v>
      </c>
      <c r="BD300" s="39">
        <f t="shared" si="86"/>
        <v>6.0653708039347702E-4</v>
      </c>
      <c r="BE300" s="39">
        <f t="shared" si="87"/>
        <v>4.9950112502992225E-4</v>
      </c>
      <c r="BF300" s="18">
        <f>Measures!$C$3</f>
        <v>8</v>
      </c>
      <c r="BG300" s="41">
        <f>Measures!$C$4</f>
        <v>0.1</v>
      </c>
      <c r="BH300" s="41">
        <v>0.06</v>
      </c>
      <c r="BI300" s="18">
        <f>VLOOKUP(D300,Measures!$B$6:$C$21,2,FALSE)</f>
        <v>30</v>
      </c>
      <c r="BJ300" s="18">
        <f>Measures!$C$22</f>
        <v>44</v>
      </c>
      <c r="BK300" s="18">
        <f>Measures!$C$23</f>
        <v>19</v>
      </c>
      <c r="BL300" s="18">
        <f>Measures!$C$24</f>
        <v>13</v>
      </c>
      <c r="BM300" s="18">
        <f>Measures!$C$26</f>
        <v>0.32</v>
      </c>
      <c r="BN300" s="18">
        <f>Measures!$D$26</f>
        <v>0.25</v>
      </c>
      <c r="BO300" s="18">
        <f>Measures!$C$27</f>
        <v>14</v>
      </c>
      <c r="BP300" s="18">
        <f>Measures!$C$28</f>
        <v>15</v>
      </c>
      <c r="BQ300" s="88">
        <f>Measures!$C$29</f>
        <v>92</v>
      </c>
      <c r="BR300" s="88">
        <f>Measures!$C$30</f>
        <v>95</v>
      </c>
      <c r="BS300" s="88">
        <f>Measures!$C$31</f>
        <v>70</v>
      </c>
      <c r="BT300" s="64" t="str">
        <f>Code!$M$204</f>
        <v>EF 200</v>
      </c>
      <c r="BU300" s="64" t="str">
        <f>Code!$M$207</f>
        <v>EF 67</v>
      </c>
      <c r="BV300" s="64" t="str">
        <f>Code!$M$208</f>
        <v>EF 70</v>
      </c>
      <c r="BW300" s="64" t="str">
        <f>Code!$M$205</f>
        <v>EF 82</v>
      </c>
      <c r="BX300" s="64" t="s">
        <v>363</v>
      </c>
      <c r="BY300" s="64" t="s">
        <v>239</v>
      </c>
      <c r="BZ300" s="64" t="s">
        <v>240</v>
      </c>
      <c r="CA300" s="64"/>
      <c r="CB300" s="64"/>
      <c r="CC300" s="64"/>
      <c r="CD300" s="64"/>
      <c r="CE300" s="64"/>
      <c r="CF300" s="64"/>
      <c r="CG300" s="64"/>
      <c r="CH300" s="64"/>
      <c r="CI300" s="64"/>
      <c r="CJ300" s="64"/>
      <c r="CK300" s="64"/>
      <c r="CL300" s="64"/>
      <c r="CM300" s="18"/>
      <c r="CN300" s="18"/>
    </row>
    <row r="301" spans="1:92" ht="14.4" x14ac:dyDescent="0.3">
      <c r="A301" s="19" t="s">
        <v>95</v>
      </c>
      <c r="B301" s="31" t="s">
        <v>85</v>
      </c>
      <c r="C301" s="19" t="s">
        <v>71</v>
      </c>
      <c r="D301" s="19">
        <v>7</v>
      </c>
      <c r="E301" s="19">
        <f>VLOOKUP(D301,Lists!$B$3:$C$18,2,FALSE)</f>
        <v>7</v>
      </c>
      <c r="F301" s="19">
        <v>1</v>
      </c>
      <c r="G301" s="19" t="s">
        <v>67</v>
      </c>
      <c r="H301" s="23">
        <v>1810</v>
      </c>
      <c r="I301" s="37">
        <v>0.11502100840336134</v>
      </c>
      <c r="J301" s="36">
        <v>5.1608452609801366E-4</v>
      </c>
      <c r="K301" s="36">
        <f t="shared" si="72"/>
        <v>5.1608452609801366E-4</v>
      </c>
      <c r="L301" s="23">
        <v>3.67</v>
      </c>
      <c r="M301" s="35">
        <v>0.26</v>
      </c>
      <c r="N301" s="35">
        <f t="shared" si="73"/>
        <v>0.26</v>
      </c>
      <c r="O301" s="38">
        <v>11.475862068965517</v>
      </c>
      <c r="P301" s="38">
        <f t="shared" si="74"/>
        <v>11.475862068965517</v>
      </c>
      <c r="Q301" s="38">
        <v>5.9551821</v>
      </c>
      <c r="R301" s="38">
        <v>10.254943899018233</v>
      </c>
      <c r="S301" s="23">
        <v>1.1499999999999999</v>
      </c>
      <c r="T301" s="23">
        <v>0.87</v>
      </c>
      <c r="U301" s="23">
        <v>10</v>
      </c>
      <c r="V301" s="23">
        <f t="shared" si="75"/>
        <v>10</v>
      </c>
      <c r="W301" s="23">
        <v>78</v>
      </c>
      <c r="X301" s="23">
        <f t="shared" si="76"/>
        <v>78</v>
      </c>
      <c r="Y301" s="23">
        <v>62</v>
      </c>
      <c r="Z301" s="23" t="str">
        <f>Code!$K$204</f>
        <v>EF 86</v>
      </c>
      <c r="AA301" s="23" t="str">
        <f>Code!$K$207</f>
        <v>EF 57</v>
      </c>
      <c r="AB301" s="23" t="str">
        <f>Code!$K$208</f>
        <v>EF 57</v>
      </c>
      <c r="AC301" s="23" t="str">
        <f>Code!$K$205</f>
        <v>EF 57</v>
      </c>
      <c r="AD301" s="23" t="s">
        <v>237</v>
      </c>
      <c r="AE301" s="23" t="s">
        <v>237</v>
      </c>
      <c r="AF301" s="23" t="s">
        <v>237</v>
      </c>
      <c r="AG301" s="39">
        <f t="shared" si="71"/>
        <v>5.1608452609801366E-4</v>
      </c>
      <c r="AH301" s="39">
        <f t="shared" si="77"/>
        <v>5.1608452609801366E-4</v>
      </c>
      <c r="AI301" s="18">
        <f t="shared" si="78"/>
        <v>3.67</v>
      </c>
      <c r="AJ301" s="41">
        <f>Code!$B$23</f>
        <v>0.15</v>
      </c>
      <c r="AK301" s="41">
        <f t="shared" si="79"/>
        <v>0.15</v>
      </c>
      <c r="AL301" s="110">
        <f t="shared" si="80"/>
        <v>11.475862068965517</v>
      </c>
      <c r="AM301" s="110">
        <f t="shared" si="81"/>
        <v>11.475862068965517</v>
      </c>
      <c r="AN301" s="110">
        <f t="shared" si="82"/>
        <v>5.9551821</v>
      </c>
      <c r="AO301" s="110">
        <f t="shared" si="83"/>
        <v>10.254943899018233</v>
      </c>
      <c r="AP301" s="18">
        <f>VLOOKUP(D301,Code!$B$92:$D$107,2,FALSE)</f>
        <v>0.32</v>
      </c>
      <c r="AQ301" s="18">
        <f>VLOOKUP(E301,Code!$B$92:$D$107,3,FALSE)</f>
        <v>0.25</v>
      </c>
      <c r="AR301" s="18">
        <f>Code!$C$132</f>
        <v>14</v>
      </c>
      <c r="AS301" s="18">
        <f t="shared" si="84"/>
        <v>14</v>
      </c>
      <c r="AT301" s="88">
        <f>Code!$C$189</f>
        <v>80</v>
      </c>
      <c r="AU301" s="88">
        <f t="shared" si="85"/>
        <v>80</v>
      </c>
      <c r="AV301" s="88">
        <f>Code!$C$198</f>
        <v>66</v>
      </c>
      <c r="AW301" s="18" t="str">
        <f>Code!$L$204</f>
        <v>EF 95</v>
      </c>
      <c r="AX301" s="64" t="str">
        <f>Code!$L$207</f>
        <v>EF 60</v>
      </c>
      <c r="AY301" s="64" t="str">
        <f>Code!$L$208</f>
        <v>EF 60</v>
      </c>
      <c r="AZ301" s="64" t="str">
        <f>Code!$L$205</f>
        <v>EF 62</v>
      </c>
      <c r="BA301" s="23" t="s">
        <v>237</v>
      </c>
      <c r="BB301" s="23" t="s">
        <v>237</v>
      </c>
      <c r="BC301" s="23" t="s">
        <v>237</v>
      </c>
      <c r="BD301" s="39">
        <f t="shared" si="86"/>
        <v>4.3867184718331158E-4</v>
      </c>
      <c r="BE301" s="39">
        <f t="shared" si="87"/>
        <v>3.6125916826860955E-4</v>
      </c>
      <c r="BF301" s="18">
        <f>Measures!$C$3</f>
        <v>8</v>
      </c>
      <c r="BG301" s="41">
        <f>Measures!$C$4</f>
        <v>0.1</v>
      </c>
      <c r="BH301" s="41">
        <v>0.06</v>
      </c>
      <c r="BI301" s="18">
        <f>VLOOKUP(D301,Measures!$B$6:$C$21,2,FALSE)</f>
        <v>30</v>
      </c>
      <c r="BJ301" s="18">
        <f>Measures!$C$22</f>
        <v>44</v>
      </c>
      <c r="BK301" s="18">
        <f>Measures!$C$23</f>
        <v>19</v>
      </c>
      <c r="BL301" s="18">
        <f>Measures!$C$24</f>
        <v>13</v>
      </c>
      <c r="BM301" s="18">
        <f>Measures!$C$26</f>
        <v>0.32</v>
      </c>
      <c r="BN301" s="18">
        <f>Measures!$D$26</f>
        <v>0.25</v>
      </c>
      <c r="BO301" s="18">
        <f>Measures!$C$27</f>
        <v>14</v>
      </c>
      <c r="BP301" s="18">
        <f>Measures!$C$28</f>
        <v>15</v>
      </c>
      <c r="BQ301" s="88">
        <f>Measures!$C$29</f>
        <v>92</v>
      </c>
      <c r="BR301" s="88">
        <f>Measures!$C$30</f>
        <v>95</v>
      </c>
      <c r="BS301" s="88">
        <f>Measures!$C$31</f>
        <v>70</v>
      </c>
      <c r="BT301" s="64" t="str">
        <f>Code!$M$204</f>
        <v>EF 200</v>
      </c>
      <c r="BU301" s="64" t="str">
        <f>Code!$M$207</f>
        <v>EF 67</v>
      </c>
      <c r="BV301" s="64" t="str">
        <f>Code!$M$208</f>
        <v>EF 70</v>
      </c>
      <c r="BW301" s="64" t="str">
        <f>Code!$M$205</f>
        <v>EF 82</v>
      </c>
      <c r="BX301" s="64" t="s">
        <v>363</v>
      </c>
      <c r="BY301" s="64" t="s">
        <v>239</v>
      </c>
      <c r="BZ301" s="64" t="s">
        <v>240</v>
      </c>
      <c r="CA301" s="64"/>
      <c r="CB301" s="64"/>
      <c r="CC301" s="64"/>
      <c r="CD301" s="64"/>
      <c r="CE301" s="64"/>
      <c r="CF301" s="64"/>
      <c r="CG301" s="64"/>
      <c r="CH301" s="64"/>
      <c r="CI301" s="64"/>
      <c r="CJ301" s="64"/>
      <c r="CK301" s="64"/>
      <c r="CL301" s="64"/>
      <c r="CM301" s="18"/>
      <c r="CN301" s="18"/>
    </row>
    <row r="302" spans="1:92" ht="14.4" x14ac:dyDescent="0.3">
      <c r="A302" s="19" t="s">
        <v>95</v>
      </c>
      <c r="B302" s="31" t="s">
        <v>85</v>
      </c>
      <c r="C302" s="19" t="s">
        <v>71</v>
      </c>
      <c r="D302" s="19">
        <v>7</v>
      </c>
      <c r="E302" s="19">
        <f>VLOOKUP(D302,Lists!$B$3:$C$18,2,FALSE)</f>
        <v>7</v>
      </c>
      <c r="F302" s="19">
        <v>2</v>
      </c>
      <c r="G302" s="19" t="s">
        <v>67</v>
      </c>
      <c r="H302" s="23">
        <v>2400</v>
      </c>
      <c r="I302" s="37">
        <v>0.11502100840336134</v>
      </c>
      <c r="J302" s="36">
        <v>5.1608452609801366E-4</v>
      </c>
      <c r="K302" s="36">
        <f t="shared" si="72"/>
        <v>5.1608452609801366E-4</v>
      </c>
      <c r="L302" s="23">
        <v>3.67</v>
      </c>
      <c r="M302" s="35">
        <v>0.26</v>
      </c>
      <c r="N302" s="35">
        <f t="shared" si="73"/>
        <v>0.26</v>
      </c>
      <c r="O302" s="38">
        <v>11.475862068965517</v>
      </c>
      <c r="P302" s="38">
        <f t="shared" si="74"/>
        <v>11.475862068965517</v>
      </c>
      <c r="Q302" s="38">
        <v>5.9551821</v>
      </c>
      <c r="R302" s="38">
        <v>10.254943899018233</v>
      </c>
      <c r="S302" s="23">
        <v>1.1499999999999999</v>
      </c>
      <c r="T302" s="23">
        <v>0.87</v>
      </c>
      <c r="U302" s="23">
        <v>10</v>
      </c>
      <c r="V302" s="23">
        <f t="shared" si="75"/>
        <v>10</v>
      </c>
      <c r="W302" s="23">
        <v>78</v>
      </c>
      <c r="X302" s="23">
        <f t="shared" si="76"/>
        <v>78</v>
      </c>
      <c r="Y302" s="23">
        <v>62</v>
      </c>
      <c r="Z302" s="23" t="str">
        <f>Code!$K$204</f>
        <v>EF 86</v>
      </c>
      <c r="AA302" s="23" t="str">
        <f>Code!$K$207</f>
        <v>EF 57</v>
      </c>
      <c r="AB302" s="23" t="str">
        <f>Code!$K$208</f>
        <v>EF 57</v>
      </c>
      <c r="AC302" s="23" t="str">
        <f>Code!$K$205</f>
        <v>EF 57</v>
      </c>
      <c r="AD302" s="23" t="s">
        <v>237</v>
      </c>
      <c r="AE302" s="23" t="s">
        <v>237</v>
      </c>
      <c r="AF302" s="23" t="s">
        <v>237</v>
      </c>
      <c r="AG302" s="39">
        <f t="shared" si="71"/>
        <v>5.1608452609801366E-4</v>
      </c>
      <c r="AH302" s="39">
        <f t="shared" si="77"/>
        <v>5.1608452609801366E-4</v>
      </c>
      <c r="AI302" s="18">
        <f t="shared" si="78"/>
        <v>3.67</v>
      </c>
      <c r="AJ302" s="41">
        <f>Code!$B$23</f>
        <v>0.15</v>
      </c>
      <c r="AK302" s="41">
        <f t="shared" si="79"/>
        <v>0.15</v>
      </c>
      <c r="AL302" s="110">
        <f t="shared" si="80"/>
        <v>11.475862068965517</v>
      </c>
      <c r="AM302" s="110">
        <f t="shared" si="81"/>
        <v>11.475862068965517</v>
      </c>
      <c r="AN302" s="110">
        <f t="shared" si="82"/>
        <v>5.9551821</v>
      </c>
      <c r="AO302" s="110">
        <f t="shared" si="83"/>
        <v>10.254943899018233</v>
      </c>
      <c r="AP302" s="18">
        <f>VLOOKUP(D302,Code!$B$92:$D$107,2,FALSE)</f>
        <v>0.32</v>
      </c>
      <c r="AQ302" s="18">
        <f>VLOOKUP(E302,Code!$B$92:$D$107,3,FALSE)</f>
        <v>0.25</v>
      </c>
      <c r="AR302" s="18">
        <f>Code!$C$132</f>
        <v>14</v>
      </c>
      <c r="AS302" s="18">
        <f t="shared" si="84"/>
        <v>14</v>
      </c>
      <c r="AT302" s="88">
        <f>Code!$C$189</f>
        <v>80</v>
      </c>
      <c r="AU302" s="88">
        <f t="shared" si="85"/>
        <v>80</v>
      </c>
      <c r="AV302" s="88">
        <f>Code!$C$198</f>
        <v>66</v>
      </c>
      <c r="AW302" s="18" t="str">
        <f>Code!$L$204</f>
        <v>EF 95</v>
      </c>
      <c r="AX302" s="64" t="str">
        <f>Code!$L$207</f>
        <v>EF 60</v>
      </c>
      <c r="AY302" s="64" t="str">
        <f>Code!$L$208</f>
        <v>EF 60</v>
      </c>
      <c r="AZ302" s="64" t="str">
        <f>Code!$L$205</f>
        <v>EF 62</v>
      </c>
      <c r="BA302" s="23" t="s">
        <v>237</v>
      </c>
      <c r="BB302" s="23" t="s">
        <v>237</v>
      </c>
      <c r="BC302" s="23" t="s">
        <v>237</v>
      </c>
      <c r="BD302" s="39">
        <f t="shared" si="86"/>
        <v>4.3867184718331158E-4</v>
      </c>
      <c r="BE302" s="39">
        <f t="shared" si="87"/>
        <v>3.6125916826860955E-4</v>
      </c>
      <c r="BF302" s="18">
        <f>Measures!$C$3</f>
        <v>8</v>
      </c>
      <c r="BG302" s="41">
        <f>Measures!$C$4</f>
        <v>0.1</v>
      </c>
      <c r="BH302" s="41">
        <v>0.06</v>
      </c>
      <c r="BI302" s="18">
        <f>VLOOKUP(D302,Measures!$B$6:$C$21,2,FALSE)</f>
        <v>30</v>
      </c>
      <c r="BJ302" s="18">
        <f>Measures!$C$22</f>
        <v>44</v>
      </c>
      <c r="BK302" s="18">
        <f>Measures!$C$23</f>
        <v>19</v>
      </c>
      <c r="BL302" s="18">
        <f>Measures!$C$24</f>
        <v>13</v>
      </c>
      <c r="BM302" s="18">
        <f>Measures!$C$26</f>
        <v>0.32</v>
      </c>
      <c r="BN302" s="18">
        <f>Measures!$D$26</f>
        <v>0.25</v>
      </c>
      <c r="BO302" s="18">
        <f>Measures!$C$27</f>
        <v>14</v>
      </c>
      <c r="BP302" s="18">
        <f>Measures!$C$28</f>
        <v>15</v>
      </c>
      <c r="BQ302" s="88">
        <f>Measures!$C$29</f>
        <v>92</v>
      </c>
      <c r="BR302" s="88">
        <f>Measures!$C$30</f>
        <v>95</v>
      </c>
      <c r="BS302" s="88">
        <f>Measures!$C$31</f>
        <v>70</v>
      </c>
      <c r="BT302" s="64" t="str">
        <f>Code!$M$204</f>
        <v>EF 200</v>
      </c>
      <c r="BU302" s="64" t="str">
        <f>Code!$M$207</f>
        <v>EF 67</v>
      </c>
      <c r="BV302" s="64" t="str">
        <f>Code!$M$208</f>
        <v>EF 70</v>
      </c>
      <c r="BW302" s="64" t="str">
        <f>Code!$M$205</f>
        <v>EF 82</v>
      </c>
      <c r="BX302" s="64" t="s">
        <v>363</v>
      </c>
      <c r="BY302" s="64" t="s">
        <v>239</v>
      </c>
      <c r="BZ302" s="64" t="s">
        <v>240</v>
      </c>
      <c r="CA302" s="64"/>
      <c r="CB302" s="64"/>
      <c r="CC302" s="64"/>
      <c r="CD302" s="64"/>
      <c r="CE302" s="64"/>
      <c r="CF302" s="64"/>
      <c r="CG302" s="64"/>
      <c r="CH302" s="64"/>
      <c r="CI302" s="64"/>
      <c r="CJ302" s="64"/>
      <c r="CK302" s="64"/>
      <c r="CL302" s="64"/>
      <c r="CM302" s="18"/>
      <c r="CN302" s="18"/>
    </row>
    <row r="303" spans="1:92" ht="14.4" x14ac:dyDescent="0.3">
      <c r="A303" s="19" t="s">
        <v>22</v>
      </c>
      <c r="B303" s="31" t="s">
        <v>85</v>
      </c>
      <c r="C303" s="19" t="s">
        <v>71</v>
      </c>
      <c r="D303" s="19">
        <v>7</v>
      </c>
      <c r="E303" s="19">
        <f>VLOOKUP(D303,Lists!$B$3:$C$18,2,FALSE)</f>
        <v>7</v>
      </c>
      <c r="F303" s="19">
        <v>1</v>
      </c>
      <c r="G303" s="19" t="s">
        <v>67</v>
      </c>
      <c r="H303" s="23">
        <v>1810</v>
      </c>
      <c r="I303" s="37">
        <v>0.11502100840336134</v>
      </c>
      <c r="J303" s="36">
        <v>5.1608452609801366E-4</v>
      </c>
      <c r="K303" s="36">
        <f t="shared" si="72"/>
        <v>5.1608452609801366E-4</v>
      </c>
      <c r="L303" s="23">
        <v>3.67</v>
      </c>
      <c r="M303" s="35">
        <v>0.26</v>
      </c>
      <c r="N303" s="35">
        <f t="shared" si="73"/>
        <v>0.26</v>
      </c>
      <c r="O303" s="38">
        <v>11.475862068965517</v>
      </c>
      <c r="P303" s="38">
        <f t="shared" si="74"/>
        <v>11.475862068965517</v>
      </c>
      <c r="Q303" s="38">
        <v>5.9551821</v>
      </c>
      <c r="R303" s="38">
        <v>10.254943899018233</v>
      </c>
      <c r="S303" s="23">
        <v>1.1499999999999999</v>
      </c>
      <c r="T303" s="23">
        <v>0.87</v>
      </c>
      <c r="U303" s="23">
        <v>10</v>
      </c>
      <c r="V303" s="23">
        <f t="shared" si="75"/>
        <v>10</v>
      </c>
      <c r="W303" s="23">
        <v>78</v>
      </c>
      <c r="X303" s="23">
        <f t="shared" si="76"/>
        <v>78</v>
      </c>
      <c r="Y303" s="23">
        <v>62</v>
      </c>
      <c r="Z303" s="23" t="str">
        <f>Code!$K$204</f>
        <v>EF 86</v>
      </c>
      <c r="AA303" s="23" t="str">
        <f>Code!$K$207</f>
        <v>EF 57</v>
      </c>
      <c r="AB303" s="23" t="str">
        <f>Code!$K$208</f>
        <v>EF 57</v>
      </c>
      <c r="AC303" s="23" t="str">
        <f>Code!$K$205</f>
        <v>EF 57</v>
      </c>
      <c r="AD303" s="23" t="s">
        <v>237</v>
      </c>
      <c r="AE303" s="23" t="s">
        <v>237</v>
      </c>
      <c r="AF303" s="23" t="s">
        <v>237</v>
      </c>
      <c r="AG303" s="39">
        <f t="shared" si="71"/>
        <v>5.1608452609801366E-4</v>
      </c>
      <c r="AH303" s="39">
        <f t="shared" si="77"/>
        <v>5.1608452609801366E-4</v>
      </c>
      <c r="AI303" s="18">
        <f t="shared" si="78"/>
        <v>3.67</v>
      </c>
      <c r="AJ303" s="41">
        <f>Code!$B$23</f>
        <v>0.15</v>
      </c>
      <c r="AK303" s="41">
        <f t="shared" si="79"/>
        <v>0.15</v>
      </c>
      <c r="AL303" s="110">
        <f t="shared" si="80"/>
        <v>11.475862068965517</v>
      </c>
      <c r="AM303" s="110">
        <f t="shared" si="81"/>
        <v>11.475862068965517</v>
      </c>
      <c r="AN303" s="110">
        <f t="shared" si="82"/>
        <v>5.9551821</v>
      </c>
      <c r="AO303" s="110">
        <f t="shared" si="83"/>
        <v>10.254943899018233</v>
      </c>
      <c r="AP303" s="18">
        <f>VLOOKUP(D303,Code!$B$92:$D$107,2,FALSE)</f>
        <v>0.32</v>
      </c>
      <c r="AQ303" s="18">
        <f>VLOOKUP(E303,Code!$B$92:$D$107,3,FALSE)</f>
        <v>0.25</v>
      </c>
      <c r="AR303" s="18">
        <f>Code!$C$132</f>
        <v>14</v>
      </c>
      <c r="AS303" s="18">
        <f t="shared" si="84"/>
        <v>14</v>
      </c>
      <c r="AT303" s="88">
        <f>Code!$C$189</f>
        <v>80</v>
      </c>
      <c r="AU303" s="88">
        <f t="shared" si="85"/>
        <v>80</v>
      </c>
      <c r="AV303" s="88">
        <f>Code!$C$198</f>
        <v>66</v>
      </c>
      <c r="AW303" s="18" t="str">
        <f>Code!$L$204</f>
        <v>EF 95</v>
      </c>
      <c r="AX303" s="64" t="str">
        <f>Code!$L$207</f>
        <v>EF 60</v>
      </c>
      <c r="AY303" s="64" t="str">
        <f>Code!$L$208</f>
        <v>EF 60</v>
      </c>
      <c r="AZ303" s="64" t="str">
        <f>Code!$L$205</f>
        <v>EF 62</v>
      </c>
      <c r="BA303" s="23" t="s">
        <v>237</v>
      </c>
      <c r="BB303" s="23" t="s">
        <v>237</v>
      </c>
      <c r="BC303" s="23" t="s">
        <v>237</v>
      </c>
      <c r="BD303" s="39">
        <f t="shared" si="86"/>
        <v>4.3867184718331158E-4</v>
      </c>
      <c r="BE303" s="39">
        <f t="shared" si="87"/>
        <v>3.6125916826860955E-4</v>
      </c>
      <c r="BF303" s="18">
        <f>Measures!$C$3</f>
        <v>8</v>
      </c>
      <c r="BG303" s="41">
        <f>Measures!$C$4</f>
        <v>0.1</v>
      </c>
      <c r="BH303" s="41">
        <v>0.06</v>
      </c>
      <c r="BI303" s="18">
        <f>VLOOKUP(D303,Measures!$B$6:$C$21,2,FALSE)</f>
        <v>30</v>
      </c>
      <c r="BJ303" s="18">
        <f>Measures!$C$22</f>
        <v>44</v>
      </c>
      <c r="BK303" s="18">
        <f>Measures!$C$23</f>
        <v>19</v>
      </c>
      <c r="BL303" s="18">
        <f>Measures!$C$24</f>
        <v>13</v>
      </c>
      <c r="BM303" s="18">
        <f>Measures!$C$26</f>
        <v>0.32</v>
      </c>
      <c r="BN303" s="18">
        <f>Measures!$D$26</f>
        <v>0.25</v>
      </c>
      <c r="BO303" s="18">
        <f>Measures!$C$27</f>
        <v>14</v>
      </c>
      <c r="BP303" s="18">
        <f>Measures!$C$28</f>
        <v>15</v>
      </c>
      <c r="BQ303" s="88">
        <f>Measures!$C$29</f>
        <v>92</v>
      </c>
      <c r="BR303" s="88">
        <f>Measures!$C$30</f>
        <v>95</v>
      </c>
      <c r="BS303" s="88">
        <f>Measures!$C$31</f>
        <v>70</v>
      </c>
      <c r="BT303" s="64" t="str">
        <f>Code!$M$204</f>
        <v>EF 200</v>
      </c>
      <c r="BU303" s="64" t="str">
        <f>Code!$M$207</f>
        <v>EF 67</v>
      </c>
      <c r="BV303" s="64" t="str">
        <f>Code!$M$208</f>
        <v>EF 70</v>
      </c>
      <c r="BW303" s="64" t="str">
        <f>Code!$M$205</f>
        <v>EF 82</v>
      </c>
      <c r="BX303" s="64" t="s">
        <v>363</v>
      </c>
      <c r="BY303" s="64" t="s">
        <v>239</v>
      </c>
      <c r="BZ303" s="64" t="s">
        <v>240</v>
      </c>
      <c r="CA303" s="64"/>
      <c r="CB303" s="64"/>
      <c r="CC303" s="64"/>
      <c r="CD303" s="64"/>
      <c r="CE303" s="64"/>
      <c r="CF303" s="64"/>
      <c r="CG303" s="64"/>
      <c r="CH303" s="64"/>
      <c r="CI303" s="64"/>
      <c r="CJ303" s="64"/>
      <c r="CK303" s="64"/>
      <c r="CL303" s="64"/>
      <c r="CM303" s="18"/>
      <c r="CN303" s="18"/>
    </row>
    <row r="304" spans="1:92" ht="14.4" x14ac:dyDescent="0.3">
      <c r="A304" s="19" t="s">
        <v>22</v>
      </c>
      <c r="B304" s="31" t="s">
        <v>85</v>
      </c>
      <c r="C304" s="19" t="s">
        <v>71</v>
      </c>
      <c r="D304" s="19">
        <v>7</v>
      </c>
      <c r="E304" s="19">
        <f>VLOOKUP(D304,Lists!$B$3:$C$18,2,FALSE)</f>
        <v>7</v>
      </c>
      <c r="F304" s="19">
        <v>2</v>
      </c>
      <c r="G304" s="19" t="s">
        <v>67</v>
      </c>
      <c r="H304" s="23">
        <v>2400</v>
      </c>
      <c r="I304" s="37">
        <v>0.11502100840336134</v>
      </c>
      <c r="J304" s="36">
        <v>5.1608452609801366E-4</v>
      </c>
      <c r="K304" s="36">
        <f t="shared" si="72"/>
        <v>5.1608452609801366E-4</v>
      </c>
      <c r="L304" s="23">
        <v>3.67</v>
      </c>
      <c r="M304" s="35">
        <v>0.26</v>
      </c>
      <c r="N304" s="35">
        <f t="shared" si="73"/>
        <v>0.26</v>
      </c>
      <c r="O304" s="38">
        <v>11.475862068965517</v>
      </c>
      <c r="P304" s="38">
        <f t="shared" si="74"/>
        <v>11.475862068965517</v>
      </c>
      <c r="Q304" s="38">
        <v>5.9551821</v>
      </c>
      <c r="R304" s="38">
        <v>10.254943899018233</v>
      </c>
      <c r="S304" s="23">
        <v>1.1499999999999999</v>
      </c>
      <c r="T304" s="23">
        <v>0.87</v>
      </c>
      <c r="U304" s="23">
        <v>10</v>
      </c>
      <c r="V304" s="23">
        <f t="shared" si="75"/>
        <v>10</v>
      </c>
      <c r="W304" s="23">
        <v>78</v>
      </c>
      <c r="X304" s="23">
        <f t="shared" si="76"/>
        <v>78</v>
      </c>
      <c r="Y304" s="23">
        <v>62</v>
      </c>
      <c r="Z304" s="23" t="str">
        <f>Code!$K$204</f>
        <v>EF 86</v>
      </c>
      <c r="AA304" s="23" t="str">
        <f>Code!$K$207</f>
        <v>EF 57</v>
      </c>
      <c r="AB304" s="23" t="str">
        <f>Code!$K$208</f>
        <v>EF 57</v>
      </c>
      <c r="AC304" s="23" t="str">
        <f>Code!$K$205</f>
        <v>EF 57</v>
      </c>
      <c r="AD304" s="23" t="s">
        <v>237</v>
      </c>
      <c r="AE304" s="23" t="s">
        <v>237</v>
      </c>
      <c r="AF304" s="23" t="s">
        <v>237</v>
      </c>
      <c r="AG304" s="39">
        <f t="shared" si="71"/>
        <v>5.1608452609801366E-4</v>
      </c>
      <c r="AH304" s="39">
        <f t="shared" si="77"/>
        <v>5.1608452609801366E-4</v>
      </c>
      <c r="AI304" s="18">
        <f t="shared" si="78"/>
        <v>3.67</v>
      </c>
      <c r="AJ304" s="41">
        <f>Code!$B$23</f>
        <v>0.15</v>
      </c>
      <c r="AK304" s="41">
        <f t="shared" si="79"/>
        <v>0.15</v>
      </c>
      <c r="AL304" s="110">
        <f t="shared" si="80"/>
        <v>11.475862068965517</v>
      </c>
      <c r="AM304" s="110">
        <f t="shared" si="81"/>
        <v>11.475862068965517</v>
      </c>
      <c r="AN304" s="110">
        <f t="shared" si="82"/>
        <v>5.9551821</v>
      </c>
      <c r="AO304" s="110">
        <f t="shared" si="83"/>
        <v>10.254943899018233</v>
      </c>
      <c r="AP304" s="18">
        <f>VLOOKUP(D304,Code!$B$92:$D$107,2,FALSE)</f>
        <v>0.32</v>
      </c>
      <c r="AQ304" s="18">
        <f>VLOOKUP(E304,Code!$B$92:$D$107,3,FALSE)</f>
        <v>0.25</v>
      </c>
      <c r="AR304" s="18">
        <f>Code!$C$132</f>
        <v>14</v>
      </c>
      <c r="AS304" s="18">
        <f t="shared" si="84"/>
        <v>14</v>
      </c>
      <c r="AT304" s="88">
        <f>Code!$C$189</f>
        <v>80</v>
      </c>
      <c r="AU304" s="88">
        <f t="shared" si="85"/>
        <v>80</v>
      </c>
      <c r="AV304" s="88">
        <f>Code!$C$198</f>
        <v>66</v>
      </c>
      <c r="AW304" s="18" t="str">
        <f>Code!$L$204</f>
        <v>EF 95</v>
      </c>
      <c r="AX304" s="64" t="str">
        <f>Code!$L$207</f>
        <v>EF 60</v>
      </c>
      <c r="AY304" s="64" t="str">
        <f>Code!$L$208</f>
        <v>EF 60</v>
      </c>
      <c r="AZ304" s="64" t="str">
        <f>Code!$L$205</f>
        <v>EF 62</v>
      </c>
      <c r="BA304" s="23" t="s">
        <v>237</v>
      </c>
      <c r="BB304" s="23" t="s">
        <v>237</v>
      </c>
      <c r="BC304" s="23" t="s">
        <v>237</v>
      </c>
      <c r="BD304" s="39">
        <f t="shared" si="86"/>
        <v>4.3867184718331158E-4</v>
      </c>
      <c r="BE304" s="39">
        <f t="shared" si="87"/>
        <v>3.6125916826860955E-4</v>
      </c>
      <c r="BF304" s="18">
        <f>Measures!$C$3</f>
        <v>8</v>
      </c>
      <c r="BG304" s="41">
        <f>Measures!$C$4</f>
        <v>0.1</v>
      </c>
      <c r="BH304" s="41">
        <v>0.06</v>
      </c>
      <c r="BI304" s="18">
        <f>VLOOKUP(D304,Measures!$B$6:$C$21,2,FALSE)</f>
        <v>30</v>
      </c>
      <c r="BJ304" s="18">
        <f>Measures!$C$22</f>
        <v>44</v>
      </c>
      <c r="BK304" s="18">
        <f>Measures!$C$23</f>
        <v>19</v>
      </c>
      <c r="BL304" s="18">
        <f>Measures!$C$24</f>
        <v>13</v>
      </c>
      <c r="BM304" s="18">
        <f>Measures!$C$26</f>
        <v>0.32</v>
      </c>
      <c r="BN304" s="18">
        <f>Measures!$D$26</f>
        <v>0.25</v>
      </c>
      <c r="BO304" s="18">
        <f>Measures!$C$27</f>
        <v>14</v>
      </c>
      <c r="BP304" s="18">
        <f>Measures!$C$28</f>
        <v>15</v>
      </c>
      <c r="BQ304" s="88">
        <f>Measures!$C$29</f>
        <v>92</v>
      </c>
      <c r="BR304" s="88">
        <f>Measures!$C$30</f>
        <v>95</v>
      </c>
      <c r="BS304" s="88">
        <f>Measures!$C$31</f>
        <v>70</v>
      </c>
      <c r="BT304" s="64" t="str">
        <f>Code!$M$204</f>
        <v>EF 200</v>
      </c>
      <c r="BU304" s="64" t="str">
        <f>Code!$M$207</f>
        <v>EF 67</v>
      </c>
      <c r="BV304" s="64" t="str">
        <f>Code!$M$208</f>
        <v>EF 70</v>
      </c>
      <c r="BW304" s="64" t="str">
        <f>Code!$M$205</f>
        <v>EF 82</v>
      </c>
      <c r="BX304" s="64" t="s">
        <v>363</v>
      </c>
      <c r="BY304" s="64" t="s">
        <v>239</v>
      </c>
      <c r="BZ304" s="64" t="s">
        <v>240</v>
      </c>
      <c r="CA304" s="64"/>
      <c r="CB304" s="64"/>
      <c r="CC304" s="64"/>
      <c r="CD304" s="64"/>
      <c r="CE304" s="64"/>
      <c r="CF304" s="64"/>
      <c r="CG304" s="64"/>
      <c r="CH304" s="64"/>
      <c r="CI304" s="64"/>
      <c r="CJ304" s="64"/>
      <c r="CK304" s="64"/>
      <c r="CL304" s="64"/>
      <c r="CM304" s="18"/>
      <c r="CN304" s="18"/>
    </row>
    <row r="305" spans="1:92" ht="14.4" x14ac:dyDescent="0.3">
      <c r="A305" s="19" t="s">
        <v>95</v>
      </c>
      <c r="B305" s="31" t="s">
        <v>85</v>
      </c>
      <c r="C305" s="19" t="s">
        <v>87</v>
      </c>
      <c r="D305" s="19">
        <v>7</v>
      </c>
      <c r="E305" s="19">
        <f>VLOOKUP(D305,Lists!$B$3:$C$18,2,FALSE)</f>
        <v>7</v>
      </c>
      <c r="F305" s="19">
        <v>1</v>
      </c>
      <c r="G305" s="19" t="s">
        <v>67</v>
      </c>
      <c r="H305" s="23">
        <v>1810</v>
      </c>
      <c r="I305" s="37">
        <v>0.11502100840336134</v>
      </c>
      <c r="J305" s="36">
        <v>5.1608452609801366E-4</v>
      </c>
      <c r="K305" s="36">
        <f t="shared" si="72"/>
        <v>5.1608452609801366E-4</v>
      </c>
      <c r="L305" s="23">
        <v>3.67</v>
      </c>
      <c r="M305" s="35">
        <v>0.26</v>
      </c>
      <c r="N305" s="35">
        <f t="shared" si="73"/>
        <v>0.26</v>
      </c>
      <c r="O305" s="38">
        <v>11.475862068965517</v>
      </c>
      <c r="P305" s="38">
        <f t="shared" si="74"/>
        <v>11.475862068965517</v>
      </c>
      <c r="Q305" s="38">
        <v>5.9551821</v>
      </c>
      <c r="R305" s="38">
        <v>10.254943899018233</v>
      </c>
      <c r="S305" s="23">
        <v>1.1499999999999999</v>
      </c>
      <c r="T305" s="23">
        <v>0.87</v>
      </c>
      <c r="U305" s="23">
        <v>10</v>
      </c>
      <c r="V305" s="23">
        <f t="shared" si="75"/>
        <v>10</v>
      </c>
      <c r="W305" s="23">
        <v>78</v>
      </c>
      <c r="X305" s="23">
        <f t="shared" si="76"/>
        <v>78</v>
      </c>
      <c r="Y305" s="23">
        <v>62</v>
      </c>
      <c r="Z305" s="23" t="str">
        <f>Code!$K$204</f>
        <v>EF 86</v>
      </c>
      <c r="AA305" s="23" t="str">
        <f>Code!$K$207</f>
        <v>EF 57</v>
      </c>
      <c r="AB305" s="23" t="str">
        <f>Code!$K$208</f>
        <v>EF 57</v>
      </c>
      <c r="AC305" s="23" t="str">
        <f>Code!$K$205</f>
        <v>EF 57</v>
      </c>
      <c r="AD305" s="23" t="s">
        <v>237</v>
      </c>
      <c r="AE305" s="23" t="s">
        <v>237</v>
      </c>
      <c r="AF305" s="23" t="s">
        <v>237</v>
      </c>
      <c r="AG305" s="39">
        <f t="shared" si="71"/>
        <v>5.1608452609801366E-4</v>
      </c>
      <c r="AH305" s="39">
        <f t="shared" si="77"/>
        <v>5.1608452609801366E-4</v>
      </c>
      <c r="AI305" s="18">
        <f t="shared" si="78"/>
        <v>3.67</v>
      </c>
      <c r="AJ305" s="41">
        <f>Code!$B$23</f>
        <v>0.15</v>
      </c>
      <c r="AK305" s="41">
        <f t="shared" si="79"/>
        <v>0.15</v>
      </c>
      <c r="AL305" s="110">
        <f t="shared" si="80"/>
        <v>11.475862068965517</v>
      </c>
      <c r="AM305" s="110">
        <f t="shared" si="81"/>
        <v>11.475862068965517</v>
      </c>
      <c r="AN305" s="110">
        <f t="shared" si="82"/>
        <v>5.9551821</v>
      </c>
      <c r="AO305" s="110">
        <f t="shared" si="83"/>
        <v>10.254943899018233</v>
      </c>
      <c r="AP305" s="18">
        <f>VLOOKUP(D305,Code!$B$92:$D$107,2,FALSE)</f>
        <v>0.32</v>
      </c>
      <c r="AQ305" s="18">
        <f>VLOOKUP(E305,Code!$B$92:$D$107,3,FALSE)</f>
        <v>0.25</v>
      </c>
      <c r="AR305" s="18">
        <f>Code!$C$132</f>
        <v>14</v>
      </c>
      <c r="AS305" s="18">
        <f t="shared" si="84"/>
        <v>14</v>
      </c>
      <c r="AT305" s="88">
        <f>Code!$C$189</f>
        <v>80</v>
      </c>
      <c r="AU305" s="88">
        <f t="shared" si="85"/>
        <v>80</v>
      </c>
      <c r="AV305" s="88">
        <f>Code!$C$198</f>
        <v>66</v>
      </c>
      <c r="AW305" s="18" t="str">
        <f>Code!$L$204</f>
        <v>EF 95</v>
      </c>
      <c r="AX305" s="64" t="str">
        <f>Code!$L$207</f>
        <v>EF 60</v>
      </c>
      <c r="AY305" s="64" t="str">
        <f>Code!$L$208</f>
        <v>EF 60</v>
      </c>
      <c r="AZ305" s="64" t="str">
        <f>Code!$L$205</f>
        <v>EF 62</v>
      </c>
      <c r="BA305" s="23" t="s">
        <v>237</v>
      </c>
      <c r="BB305" s="23" t="s">
        <v>237</v>
      </c>
      <c r="BC305" s="23" t="s">
        <v>237</v>
      </c>
      <c r="BD305" s="39">
        <f t="shared" si="86"/>
        <v>4.3867184718331158E-4</v>
      </c>
      <c r="BE305" s="39">
        <f t="shared" si="87"/>
        <v>3.6125916826860955E-4</v>
      </c>
      <c r="BF305" s="18">
        <f>Measures!$C$3</f>
        <v>8</v>
      </c>
      <c r="BG305" s="41">
        <f>Measures!$C$4</f>
        <v>0.1</v>
      </c>
      <c r="BH305" s="41">
        <v>0.06</v>
      </c>
      <c r="BI305" s="18">
        <f>VLOOKUP(D305,Measures!$B$6:$C$21,2,FALSE)</f>
        <v>30</v>
      </c>
      <c r="BJ305" s="18">
        <f>Measures!$C$22</f>
        <v>44</v>
      </c>
      <c r="BK305" s="18">
        <f>Measures!$C$23</f>
        <v>19</v>
      </c>
      <c r="BL305" s="18">
        <f>Measures!$C$24</f>
        <v>13</v>
      </c>
      <c r="BM305" s="18">
        <f>Measures!$C$26</f>
        <v>0.32</v>
      </c>
      <c r="BN305" s="18">
        <f>Measures!$D$26</f>
        <v>0.25</v>
      </c>
      <c r="BO305" s="18">
        <f>Measures!$C$27</f>
        <v>14</v>
      </c>
      <c r="BP305" s="18">
        <f>Measures!$C$28</f>
        <v>15</v>
      </c>
      <c r="BQ305" s="88">
        <f>Measures!$C$29</f>
        <v>92</v>
      </c>
      <c r="BR305" s="88">
        <f>Measures!$C$30</f>
        <v>95</v>
      </c>
      <c r="BS305" s="88">
        <f>Measures!$C$31</f>
        <v>70</v>
      </c>
      <c r="BT305" s="64" t="str">
        <f>Code!$M$204</f>
        <v>EF 200</v>
      </c>
      <c r="BU305" s="64" t="str">
        <f>Code!$M$207</f>
        <v>EF 67</v>
      </c>
      <c r="BV305" s="64" t="str">
        <f>Code!$M$208</f>
        <v>EF 70</v>
      </c>
      <c r="BW305" s="64" t="str">
        <f>Code!$M$205</f>
        <v>EF 82</v>
      </c>
      <c r="BX305" s="64" t="s">
        <v>363</v>
      </c>
      <c r="BY305" s="64" t="s">
        <v>239</v>
      </c>
      <c r="BZ305" s="64" t="s">
        <v>240</v>
      </c>
      <c r="CA305" s="64"/>
      <c r="CB305" s="64"/>
      <c r="CC305" s="64"/>
      <c r="CD305" s="64"/>
      <c r="CE305" s="64"/>
      <c r="CF305" s="64"/>
      <c r="CG305" s="64"/>
      <c r="CH305" s="64"/>
      <c r="CI305" s="64"/>
      <c r="CJ305" s="64"/>
      <c r="CK305" s="64"/>
      <c r="CL305" s="64"/>
      <c r="CM305" s="18"/>
      <c r="CN305" s="18"/>
    </row>
    <row r="306" spans="1:92" ht="14.4" x14ac:dyDescent="0.3">
      <c r="A306" s="19" t="s">
        <v>95</v>
      </c>
      <c r="B306" s="31" t="s">
        <v>85</v>
      </c>
      <c r="C306" s="19" t="s">
        <v>87</v>
      </c>
      <c r="D306" s="19">
        <v>7</v>
      </c>
      <c r="E306" s="19">
        <f>VLOOKUP(D306,Lists!$B$3:$C$18,2,FALSE)</f>
        <v>7</v>
      </c>
      <c r="F306" s="19">
        <v>2</v>
      </c>
      <c r="G306" s="19" t="s">
        <v>67</v>
      </c>
      <c r="H306" s="23">
        <v>2400</v>
      </c>
      <c r="I306" s="37">
        <v>0.11502100840336134</v>
      </c>
      <c r="J306" s="36">
        <v>5.1608452609801366E-4</v>
      </c>
      <c r="K306" s="36">
        <f t="shared" si="72"/>
        <v>5.1608452609801366E-4</v>
      </c>
      <c r="L306" s="23">
        <v>3.67</v>
      </c>
      <c r="M306" s="35">
        <v>0.26</v>
      </c>
      <c r="N306" s="35">
        <f t="shared" si="73"/>
        <v>0.26</v>
      </c>
      <c r="O306" s="38">
        <v>11.475862068965517</v>
      </c>
      <c r="P306" s="38">
        <f t="shared" si="74"/>
        <v>11.475862068965517</v>
      </c>
      <c r="Q306" s="38">
        <v>5.9551821</v>
      </c>
      <c r="R306" s="38">
        <v>10.254943899018233</v>
      </c>
      <c r="S306" s="23">
        <v>1.1499999999999999</v>
      </c>
      <c r="T306" s="23">
        <v>0.87</v>
      </c>
      <c r="U306" s="23">
        <v>10</v>
      </c>
      <c r="V306" s="23">
        <f t="shared" si="75"/>
        <v>10</v>
      </c>
      <c r="W306" s="23">
        <v>78</v>
      </c>
      <c r="X306" s="23">
        <f t="shared" si="76"/>
        <v>78</v>
      </c>
      <c r="Y306" s="23">
        <v>62</v>
      </c>
      <c r="Z306" s="23" t="str">
        <f>Code!$K$204</f>
        <v>EF 86</v>
      </c>
      <c r="AA306" s="23" t="str">
        <f>Code!$K$207</f>
        <v>EF 57</v>
      </c>
      <c r="AB306" s="23" t="str">
        <f>Code!$K$208</f>
        <v>EF 57</v>
      </c>
      <c r="AC306" s="23" t="str">
        <f>Code!$K$205</f>
        <v>EF 57</v>
      </c>
      <c r="AD306" s="23" t="s">
        <v>237</v>
      </c>
      <c r="AE306" s="23" t="s">
        <v>237</v>
      </c>
      <c r="AF306" s="23" t="s">
        <v>237</v>
      </c>
      <c r="AG306" s="39">
        <f t="shared" si="71"/>
        <v>5.1608452609801366E-4</v>
      </c>
      <c r="AH306" s="39">
        <f t="shared" si="77"/>
        <v>5.1608452609801366E-4</v>
      </c>
      <c r="AI306" s="18">
        <f t="shared" si="78"/>
        <v>3.67</v>
      </c>
      <c r="AJ306" s="41">
        <f>Code!$B$23</f>
        <v>0.15</v>
      </c>
      <c r="AK306" s="41">
        <f t="shared" si="79"/>
        <v>0.15</v>
      </c>
      <c r="AL306" s="110">
        <f t="shared" si="80"/>
        <v>11.475862068965517</v>
      </c>
      <c r="AM306" s="110">
        <f t="shared" si="81"/>
        <v>11.475862068965517</v>
      </c>
      <c r="AN306" s="110">
        <f t="shared" si="82"/>
        <v>5.9551821</v>
      </c>
      <c r="AO306" s="110">
        <f t="shared" si="83"/>
        <v>10.254943899018233</v>
      </c>
      <c r="AP306" s="18">
        <f>VLOOKUP(D306,Code!$B$92:$D$107,2,FALSE)</f>
        <v>0.32</v>
      </c>
      <c r="AQ306" s="18">
        <f>VLOOKUP(E306,Code!$B$92:$D$107,3,FALSE)</f>
        <v>0.25</v>
      </c>
      <c r="AR306" s="18">
        <f>Code!$C$132</f>
        <v>14</v>
      </c>
      <c r="AS306" s="18">
        <f t="shared" si="84"/>
        <v>14</v>
      </c>
      <c r="AT306" s="88">
        <f>Code!$C$189</f>
        <v>80</v>
      </c>
      <c r="AU306" s="88">
        <f t="shared" si="85"/>
        <v>80</v>
      </c>
      <c r="AV306" s="88">
        <f>Code!$C$198</f>
        <v>66</v>
      </c>
      <c r="AW306" s="18" t="str">
        <f>Code!$L$204</f>
        <v>EF 95</v>
      </c>
      <c r="AX306" s="64" t="str">
        <f>Code!$L$207</f>
        <v>EF 60</v>
      </c>
      <c r="AY306" s="64" t="str">
        <f>Code!$L$208</f>
        <v>EF 60</v>
      </c>
      <c r="AZ306" s="64" t="str">
        <f>Code!$L$205</f>
        <v>EF 62</v>
      </c>
      <c r="BA306" s="23" t="s">
        <v>237</v>
      </c>
      <c r="BB306" s="23" t="s">
        <v>237</v>
      </c>
      <c r="BC306" s="23" t="s">
        <v>237</v>
      </c>
      <c r="BD306" s="39">
        <f t="shared" si="86"/>
        <v>4.3867184718331158E-4</v>
      </c>
      <c r="BE306" s="39">
        <f t="shared" si="87"/>
        <v>3.6125916826860955E-4</v>
      </c>
      <c r="BF306" s="18">
        <f>Measures!$C$3</f>
        <v>8</v>
      </c>
      <c r="BG306" s="41">
        <f>Measures!$C$4</f>
        <v>0.1</v>
      </c>
      <c r="BH306" s="41">
        <v>0.06</v>
      </c>
      <c r="BI306" s="18">
        <f>VLOOKUP(D306,Measures!$B$6:$C$21,2,FALSE)</f>
        <v>30</v>
      </c>
      <c r="BJ306" s="18">
        <f>Measures!$C$22</f>
        <v>44</v>
      </c>
      <c r="BK306" s="18">
        <f>Measures!$C$23</f>
        <v>19</v>
      </c>
      <c r="BL306" s="18">
        <f>Measures!$C$24</f>
        <v>13</v>
      </c>
      <c r="BM306" s="18">
        <f>Measures!$C$26</f>
        <v>0.32</v>
      </c>
      <c r="BN306" s="18">
        <f>Measures!$D$26</f>
        <v>0.25</v>
      </c>
      <c r="BO306" s="18">
        <f>Measures!$C$27</f>
        <v>14</v>
      </c>
      <c r="BP306" s="18">
        <f>Measures!$C$28</f>
        <v>15</v>
      </c>
      <c r="BQ306" s="88">
        <f>Measures!$C$29</f>
        <v>92</v>
      </c>
      <c r="BR306" s="88">
        <f>Measures!$C$30</f>
        <v>95</v>
      </c>
      <c r="BS306" s="88">
        <f>Measures!$C$31</f>
        <v>70</v>
      </c>
      <c r="BT306" s="64" t="str">
        <f>Code!$M$204</f>
        <v>EF 200</v>
      </c>
      <c r="BU306" s="64" t="str">
        <f>Code!$M$207</f>
        <v>EF 67</v>
      </c>
      <c r="BV306" s="64" t="str">
        <f>Code!$M$208</f>
        <v>EF 70</v>
      </c>
      <c r="BW306" s="64" t="str">
        <f>Code!$M$205</f>
        <v>EF 82</v>
      </c>
      <c r="BX306" s="64" t="s">
        <v>363</v>
      </c>
      <c r="BY306" s="64" t="s">
        <v>239</v>
      </c>
      <c r="BZ306" s="64" t="s">
        <v>240</v>
      </c>
      <c r="CA306" s="64"/>
      <c r="CB306" s="64"/>
      <c r="CC306" s="64"/>
      <c r="CD306" s="64"/>
      <c r="CE306" s="64"/>
      <c r="CF306" s="64"/>
      <c r="CG306" s="64"/>
      <c r="CH306" s="64"/>
      <c r="CI306" s="64"/>
      <c r="CJ306" s="64"/>
      <c r="CK306" s="64"/>
      <c r="CL306" s="64"/>
      <c r="CM306" s="18"/>
      <c r="CN306" s="18"/>
    </row>
    <row r="307" spans="1:92" ht="14.4" x14ac:dyDescent="0.3">
      <c r="A307" s="19" t="s">
        <v>22</v>
      </c>
      <c r="B307" s="31" t="s">
        <v>85</v>
      </c>
      <c r="C307" s="19" t="s">
        <v>87</v>
      </c>
      <c r="D307" s="19">
        <v>7</v>
      </c>
      <c r="E307" s="19">
        <f>VLOOKUP(D307,Lists!$B$3:$C$18,2,FALSE)</f>
        <v>7</v>
      </c>
      <c r="F307" s="19">
        <v>1</v>
      </c>
      <c r="G307" s="19" t="s">
        <v>67</v>
      </c>
      <c r="H307" s="23">
        <v>1810</v>
      </c>
      <c r="I307" s="37">
        <v>0.11502100840336134</v>
      </c>
      <c r="J307" s="36">
        <v>5.1608452609801366E-4</v>
      </c>
      <c r="K307" s="36">
        <f t="shared" si="72"/>
        <v>5.1608452609801366E-4</v>
      </c>
      <c r="L307" s="23">
        <v>3.67</v>
      </c>
      <c r="M307" s="35">
        <v>0.26</v>
      </c>
      <c r="N307" s="35">
        <f t="shared" si="73"/>
        <v>0.26</v>
      </c>
      <c r="O307" s="38">
        <v>11.475862068965517</v>
      </c>
      <c r="P307" s="38">
        <f t="shared" si="74"/>
        <v>11.475862068965517</v>
      </c>
      <c r="Q307" s="38">
        <v>5.9551821</v>
      </c>
      <c r="R307" s="38">
        <v>10.254943899018233</v>
      </c>
      <c r="S307" s="23">
        <v>1.1499999999999999</v>
      </c>
      <c r="T307" s="23">
        <v>0.87</v>
      </c>
      <c r="U307" s="23">
        <v>10</v>
      </c>
      <c r="V307" s="23">
        <f t="shared" si="75"/>
        <v>10</v>
      </c>
      <c r="W307" s="23">
        <v>78</v>
      </c>
      <c r="X307" s="23">
        <f t="shared" si="76"/>
        <v>78</v>
      </c>
      <c r="Y307" s="23">
        <v>62</v>
      </c>
      <c r="Z307" s="23" t="str">
        <f>Code!$K$204</f>
        <v>EF 86</v>
      </c>
      <c r="AA307" s="23" t="str">
        <f>Code!$K$207</f>
        <v>EF 57</v>
      </c>
      <c r="AB307" s="23" t="str">
        <f>Code!$K$208</f>
        <v>EF 57</v>
      </c>
      <c r="AC307" s="23" t="str">
        <f>Code!$K$205</f>
        <v>EF 57</v>
      </c>
      <c r="AD307" s="23" t="s">
        <v>237</v>
      </c>
      <c r="AE307" s="23" t="s">
        <v>237</v>
      </c>
      <c r="AF307" s="23" t="s">
        <v>237</v>
      </c>
      <c r="AG307" s="39">
        <f t="shared" si="71"/>
        <v>5.1608452609801366E-4</v>
      </c>
      <c r="AH307" s="39">
        <f t="shared" si="77"/>
        <v>5.1608452609801366E-4</v>
      </c>
      <c r="AI307" s="18">
        <f t="shared" si="78"/>
        <v>3.67</v>
      </c>
      <c r="AJ307" s="41">
        <f>Code!$B$23</f>
        <v>0.15</v>
      </c>
      <c r="AK307" s="41">
        <f t="shared" si="79"/>
        <v>0.15</v>
      </c>
      <c r="AL307" s="110">
        <f t="shared" si="80"/>
        <v>11.475862068965517</v>
      </c>
      <c r="AM307" s="110">
        <f t="shared" si="81"/>
        <v>11.475862068965517</v>
      </c>
      <c r="AN307" s="110">
        <f t="shared" si="82"/>
        <v>5.9551821</v>
      </c>
      <c r="AO307" s="110">
        <f t="shared" si="83"/>
        <v>10.254943899018233</v>
      </c>
      <c r="AP307" s="18">
        <f>VLOOKUP(D307,Code!$B$92:$D$107,2,FALSE)</f>
        <v>0.32</v>
      </c>
      <c r="AQ307" s="18">
        <f>VLOOKUP(E307,Code!$B$92:$D$107,3,FALSE)</f>
        <v>0.25</v>
      </c>
      <c r="AR307" s="18">
        <f>Code!$C$132</f>
        <v>14</v>
      </c>
      <c r="AS307" s="18">
        <f t="shared" si="84"/>
        <v>14</v>
      </c>
      <c r="AT307" s="88">
        <f>Code!$C$189</f>
        <v>80</v>
      </c>
      <c r="AU307" s="88">
        <f t="shared" si="85"/>
        <v>80</v>
      </c>
      <c r="AV307" s="88">
        <f>Code!$C$198</f>
        <v>66</v>
      </c>
      <c r="AW307" s="18" t="str">
        <f>Code!$L$204</f>
        <v>EF 95</v>
      </c>
      <c r="AX307" s="64" t="str">
        <f>Code!$L$207</f>
        <v>EF 60</v>
      </c>
      <c r="AY307" s="64" t="str">
        <f>Code!$L$208</f>
        <v>EF 60</v>
      </c>
      <c r="AZ307" s="64" t="str">
        <f>Code!$L$205</f>
        <v>EF 62</v>
      </c>
      <c r="BA307" s="23" t="s">
        <v>237</v>
      </c>
      <c r="BB307" s="23" t="s">
        <v>237</v>
      </c>
      <c r="BC307" s="23" t="s">
        <v>237</v>
      </c>
      <c r="BD307" s="39">
        <f t="shared" si="86"/>
        <v>4.3867184718331158E-4</v>
      </c>
      <c r="BE307" s="39">
        <f t="shared" si="87"/>
        <v>3.6125916826860955E-4</v>
      </c>
      <c r="BF307" s="18">
        <f>Measures!$C$3</f>
        <v>8</v>
      </c>
      <c r="BG307" s="41">
        <f>Measures!$C$4</f>
        <v>0.1</v>
      </c>
      <c r="BH307" s="41">
        <v>0.06</v>
      </c>
      <c r="BI307" s="18">
        <f>VLOOKUP(D307,Measures!$B$6:$C$21,2,FALSE)</f>
        <v>30</v>
      </c>
      <c r="BJ307" s="18">
        <f>Measures!$C$22</f>
        <v>44</v>
      </c>
      <c r="BK307" s="18">
        <f>Measures!$C$23</f>
        <v>19</v>
      </c>
      <c r="BL307" s="18">
        <f>Measures!$C$24</f>
        <v>13</v>
      </c>
      <c r="BM307" s="18">
        <f>Measures!$C$26</f>
        <v>0.32</v>
      </c>
      <c r="BN307" s="18">
        <f>Measures!$D$26</f>
        <v>0.25</v>
      </c>
      <c r="BO307" s="18">
        <f>Measures!$C$27</f>
        <v>14</v>
      </c>
      <c r="BP307" s="18">
        <f>Measures!$C$28</f>
        <v>15</v>
      </c>
      <c r="BQ307" s="88">
        <f>Measures!$C$29</f>
        <v>92</v>
      </c>
      <c r="BR307" s="88">
        <f>Measures!$C$30</f>
        <v>95</v>
      </c>
      <c r="BS307" s="88">
        <f>Measures!$C$31</f>
        <v>70</v>
      </c>
      <c r="BT307" s="64" t="str">
        <f>Code!$M$204</f>
        <v>EF 200</v>
      </c>
      <c r="BU307" s="64" t="str">
        <f>Code!$M$207</f>
        <v>EF 67</v>
      </c>
      <c r="BV307" s="64" t="str">
        <f>Code!$M$208</f>
        <v>EF 70</v>
      </c>
      <c r="BW307" s="64" t="str">
        <f>Code!$M$205</f>
        <v>EF 82</v>
      </c>
      <c r="BX307" s="64" t="s">
        <v>363</v>
      </c>
      <c r="BY307" s="64" t="s">
        <v>239</v>
      </c>
      <c r="BZ307" s="64" t="s">
        <v>240</v>
      </c>
      <c r="CA307" s="64"/>
      <c r="CB307" s="64"/>
      <c r="CC307" s="64"/>
      <c r="CD307" s="64"/>
      <c r="CE307" s="64"/>
      <c r="CF307" s="64"/>
      <c r="CG307" s="64"/>
      <c r="CH307" s="64"/>
      <c r="CI307" s="64"/>
      <c r="CJ307" s="64"/>
      <c r="CK307" s="64"/>
      <c r="CL307" s="64"/>
      <c r="CM307" s="18"/>
      <c r="CN307" s="18"/>
    </row>
    <row r="308" spans="1:92" ht="14.4" x14ac:dyDescent="0.3">
      <c r="A308" s="19" t="s">
        <v>22</v>
      </c>
      <c r="B308" s="31" t="s">
        <v>85</v>
      </c>
      <c r="C308" s="19" t="s">
        <v>87</v>
      </c>
      <c r="D308" s="19">
        <v>7</v>
      </c>
      <c r="E308" s="19">
        <f>VLOOKUP(D308,Lists!$B$3:$C$18,2,FALSE)</f>
        <v>7</v>
      </c>
      <c r="F308" s="19">
        <v>2</v>
      </c>
      <c r="G308" s="19" t="s">
        <v>67</v>
      </c>
      <c r="H308" s="23">
        <v>2400</v>
      </c>
      <c r="I308" s="37">
        <v>0.11502100840336134</v>
      </c>
      <c r="J308" s="36">
        <v>5.1608452609801366E-4</v>
      </c>
      <c r="K308" s="36">
        <f t="shared" si="72"/>
        <v>5.1608452609801366E-4</v>
      </c>
      <c r="L308" s="23">
        <v>3.67</v>
      </c>
      <c r="M308" s="35">
        <v>0.26</v>
      </c>
      <c r="N308" s="35">
        <f t="shared" si="73"/>
        <v>0.26</v>
      </c>
      <c r="O308" s="38">
        <v>11.475862068965517</v>
      </c>
      <c r="P308" s="38">
        <f t="shared" si="74"/>
        <v>11.475862068965517</v>
      </c>
      <c r="Q308" s="38">
        <v>5.9551821</v>
      </c>
      <c r="R308" s="38">
        <v>10.254943899018233</v>
      </c>
      <c r="S308" s="23">
        <v>1.1499999999999999</v>
      </c>
      <c r="T308" s="23">
        <v>0.87</v>
      </c>
      <c r="U308" s="23">
        <v>10</v>
      </c>
      <c r="V308" s="23">
        <f t="shared" si="75"/>
        <v>10</v>
      </c>
      <c r="W308" s="23">
        <v>78</v>
      </c>
      <c r="X308" s="23">
        <f t="shared" si="76"/>
        <v>78</v>
      </c>
      <c r="Y308" s="23">
        <v>62</v>
      </c>
      <c r="Z308" s="23" t="str">
        <f>Code!$K$204</f>
        <v>EF 86</v>
      </c>
      <c r="AA308" s="23" t="str">
        <f>Code!$K$207</f>
        <v>EF 57</v>
      </c>
      <c r="AB308" s="23" t="str">
        <f>Code!$K$208</f>
        <v>EF 57</v>
      </c>
      <c r="AC308" s="23" t="str">
        <f>Code!$K$205</f>
        <v>EF 57</v>
      </c>
      <c r="AD308" s="23" t="s">
        <v>237</v>
      </c>
      <c r="AE308" s="23" t="s">
        <v>237</v>
      </c>
      <c r="AF308" s="23" t="s">
        <v>237</v>
      </c>
      <c r="AG308" s="39">
        <f t="shared" si="71"/>
        <v>5.1608452609801366E-4</v>
      </c>
      <c r="AH308" s="39">
        <f t="shared" si="77"/>
        <v>5.1608452609801366E-4</v>
      </c>
      <c r="AI308" s="18">
        <f t="shared" si="78"/>
        <v>3.67</v>
      </c>
      <c r="AJ308" s="41">
        <f>Code!$B$23</f>
        <v>0.15</v>
      </c>
      <c r="AK308" s="41">
        <f t="shared" si="79"/>
        <v>0.15</v>
      </c>
      <c r="AL308" s="110">
        <f t="shared" si="80"/>
        <v>11.475862068965517</v>
      </c>
      <c r="AM308" s="110">
        <f t="shared" si="81"/>
        <v>11.475862068965517</v>
      </c>
      <c r="AN308" s="110">
        <f t="shared" si="82"/>
        <v>5.9551821</v>
      </c>
      <c r="AO308" s="110">
        <f t="shared" si="83"/>
        <v>10.254943899018233</v>
      </c>
      <c r="AP308" s="18">
        <f>VLOOKUP(D308,Code!$B$92:$D$107,2,FALSE)</f>
        <v>0.32</v>
      </c>
      <c r="AQ308" s="18">
        <f>VLOOKUP(E308,Code!$B$92:$D$107,3,FALSE)</f>
        <v>0.25</v>
      </c>
      <c r="AR308" s="18">
        <f>Code!$C$132</f>
        <v>14</v>
      </c>
      <c r="AS308" s="18">
        <f t="shared" si="84"/>
        <v>14</v>
      </c>
      <c r="AT308" s="88">
        <f>Code!$C$189</f>
        <v>80</v>
      </c>
      <c r="AU308" s="88">
        <f t="shared" si="85"/>
        <v>80</v>
      </c>
      <c r="AV308" s="88">
        <f>Code!$C$198</f>
        <v>66</v>
      </c>
      <c r="AW308" s="18" t="str">
        <f>Code!$L$204</f>
        <v>EF 95</v>
      </c>
      <c r="AX308" s="64" t="str">
        <f>Code!$L$207</f>
        <v>EF 60</v>
      </c>
      <c r="AY308" s="64" t="str">
        <f>Code!$L$208</f>
        <v>EF 60</v>
      </c>
      <c r="AZ308" s="64" t="str">
        <f>Code!$L$205</f>
        <v>EF 62</v>
      </c>
      <c r="BA308" s="23" t="s">
        <v>237</v>
      </c>
      <c r="BB308" s="23" t="s">
        <v>237</v>
      </c>
      <c r="BC308" s="23" t="s">
        <v>237</v>
      </c>
      <c r="BD308" s="39">
        <f t="shared" si="86"/>
        <v>4.3867184718331158E-4</v>
      </c>
      <c r="BE308" s="39">
        <f t="shared" si="87"/>
        <v>3.6125916826860955E-4</v>
      </c>
      <c r="BF308" s="18">
        <f>Measures!$C$3</f>
        <v>8</v>
      </c>
      <c r="BG308" s="41">
        <f>Measures!$C$4</f>
        <v>0.1</v>
      </c>
      <c r="BH308" s="41">
        <v>0.06</v>
      </c>
      <c r="BI308" s="18">
        <f>VLOOKUP(D308,Measures!$B$6:$C$21,2,FALSE)</f>
        <v>30</v>
      </c>
      <c r="BJ308" s="18">
        <f>Measures!$C$22</f>
        <v>44</v>
      </c>
      <c r="BK308" s="18">
        <f>Measures!$C$23</f>
        <v>19</v>
      </c>
      <c r="BL308" s="18">
        <f>Measures!$C$24</f>
        <v>13</v>
      </c>
      <c r="BM308" s="18">
        <f>Measures!$C$26</f>
        <v>0.32</v>
      </c>
      <c r="BN308" s="18">
        <f>Measures!$D$26</f>
        <v>0.25</v>
      </c>
      <c r="BO308" s="18">
        <f>Measures!$C$27</f>
        <v>14</v>
      </c>
      <c r="BP308" s="18">
        <f>Measures!$C$28</f>
        <v>15</v>
      </c>
      <c r="BQ308" s="88">
        <f>Measures!$C$29</f>
        <v>92</v>
      </c>
      <c r="BR308" s="88">
        <f>Measures!$C$30</f>
        <v>95</v>
      </c>
      <c r="BS308" s="88">
        <f>Measures!$C$31</f>
        <v>70</v>
      </c>
      <c r="BT308" s="64" t="str">
        <f>Code!$M$204</f>
        <v>EF 200</v>
      </c>
      <c r="BU308" s="64" t="str">
        <f>Code!$M$207</f>
        <v>EF 67</v>
      </c>
      <c r="BV308" s="64" t="str">
        <f>Code!$M$208</f>
        <v>EF 70</v>
      </c>
      <c r="BW308" s="64" t="str">
        <f>Code!$M$205</f>
        <v>EF 82</v>
      </c>
      <c r="BX308" s="64" t="s">
        <v>363</v>
      </c>
      <c r="BY308" s="64" t="s">
        <v>239</v>
      </c>
      <c r="BZ308" s="64" t="s">
        <v>240</v>
      </c>
      <c r="CA308" s="64"/>
      <c r="CB308" s="64"/>
      <c r="CC308" s="64"/>
      <c r="CD308" s="64"/>
      <c r="CE308" s="64"/>
      <c r="CF308" s="64"/>
      <c r="CG308" s="64"/>
      <c r="CH308" s="64"/>
      <c r="CI308" s="64"/>
      <c r="CJ308" s="64"/>
      <c r="CK308" s="64"/>
      <c r="CL308" s="64"/>
      <c r="CM308" s="18"/>
      <c r="CN308" s="18"/>
    </row>
    <row r="309" spans="1:92" ht="14.4" x14ac:dyDescent="0.3">
      <c r="A309" s="19" t="s">
        <v>95</v>
      </c>
      <c r="B309" s="31" t="s">
        <v>85</v>
      </c>
      <c r="C309" s="19" t="s">
        <v>71</v>
      </c>
      <c r="D309" s="19">
        <v>7</v>
      </c>
      <c r="E309" s="19">
        <f>VLOOKUP(D309,Lists!$B$3:$C$18,2,FALSE)</f>
        <v>7</v>
      </c>
      <c r="F309" s="19">
        <v>1</v>
      </c>
      <c r="G309" s="19" t="s">
        <v>68</v>
      </c>
      <c r="H309" s="23">
        <v>1910</v>
      </c>
      <c r="I309" s="37">
        <v>0.2</v>
      </c>
      <c r="J309" s="36">
        <v>4.6411397360087065E-4</v>
      </c>
      <c r="K309" s="36">
        <f t="shared" si="72"/>
        <v>4.6411397360087065E-4</v>
      </c>
      <c r="L309" s="23">
        <v>4.26</v>
      </c>
      <c r="M309" s="35">
        <v>0.22</v>
      </c>
      <c r="N309" s="35">
        <f t="shared" si="73"/>
        <v>0.22</v>
      </c>
      <c r="O309" s="38">
        <v>16.545454545454547</v>
      </c>
      <c r="P309" s="38">
        <f t="shared" si="74"/>
        <v>16.545454545454547</v>
      </c>
      <c r="Q309" s="38">
        <v>5.9551821</v>
      </c>
      <c r="R309" s="38">
        <v>10.254943899018233</v>
      </c>
      <c r="S309" s="23">
        <v>0.67</v>
      </c>
      <c r="T309" s="23">
        <v>0.79</v>
      </c>
      <c r="U309" s="23">
        <v>10</v>
      </c>
      <c r="V309" s="23">
        <f t="shared" si="75"/>
        <v>10</v>
      </c>
      <c r="W309" s="23">
        <v>78</v>
      </c>
      <c r="X309" s="23">
        <f t="shared" si="76"/>
        <v>78</v>
      </c>
      <c r="Y309" s="23">
        <v>62</v>
      </c>
      <c r="Z309" s="23" t="str">
        <f>Code!$K$204</f>
        <v>EF 86</v>
      </c>
      <c r="AA309" s="23" t="str">
        <f>Code!$K$207</f>
        <v>EF 57</v>
      </c>
      <c r="AB309" s="23" t="str">
        <f>Code!$K$208</f>
        <v>EF 57</v>
      </c>
      <c r="AC309" s="23" t="str">
        <f>Code!$K$205</f>
        <v>EF 57</v>
      </c>
      <c r="AD309" s="23" t="s">
        <v>237</v>
      </c>
      <c r="AE309" s="23" t="s">
        <v>237</v>
      </c>
      <c r="AF309" s="23" t="s">
        <v>237</v>
      </c>
      <c r="AG309" s="39">
        <f t="shared" si="71"/>
        <v>4.6411397360087065E-4</v>
      </c>
      <c r="AH309" s="39">
        <f t="shared" si="77"/>
        <v>4.6411397360087065E-4</v>
      </c>
      <c r="AI309" s="18">
        <f t="shared" si="78"/>
        <v>4.26</v>
      </c>
      <c r="AJ309" s="41">
        <f>Code!$B$23</f>
        <v>0.15</v>
      </c>
      <c r="AK309" s="41">
        <f t="shared" si="79"/>
        <v>0.15</v>
      </c>
      <c r="AL309" s="110">
        <f t="shared" si="80"/>
        <v>16.545454545454547</v>
      </c>
      <c r="AM309" s="110">
        <f t="shared" si="81"/>
        <v>16.545454545454547</v>
      </c>
      <c r="AN309" s="110">
        <f t="shared" si="82"/>
        <v>5.9551821</v>
      </c>
      <c r="AO309" s="110">
        <f t="shared" si="83"/>
        <v>10.254943899018233</v>
      </c>
      <c r="AP309" s="18">
        <f>VLOOKUP(D309,Code!$B$92:$D$107,2,FALSE)</f>
        <v>0.32</v>
      </c>
      <c r="AQ309" s="18">
        <f>VLOOKUP(E309,Code!$B$92:$D$107,3,FALSE)</f>
        <v>0.25</v>
      </c>
      <c r="AR309" s="18">
        <f>Code!$C$132</f>
        <v>14</v>
      </c>
      <c r="AS309" s="18">
        <f t="shared" si="84"/>
        <v>14</v>
      </c>
      <c r="AT309" s="88">
        <f>Code!$C$189</f>
        <v>80</v>
      </c>
      <c r="AU309" s="88">
        <f t="shared" si="85"/>
        <v>80</v>
      </c>
      <c r="AV309" s="88">
        <f>Code!$C$198</f>
        <v>66</v>
      </c>
      <c r="AW309" s="18" t="str">
        <f>Code!$L$204</f>
        <v>EF 95</v>
      </c>
      <c r="AX309" s="64" t="str">
        <f>Code!$L$207</f>
        <v>EF 60</v>
      </c>
      <c r="AY309" s="64" t="str">
        <f>Code!$L$208</f>
        <v>EF 60</v>
      </c>
      <c r="AZ309" s="64" t="str">
        <f>Code!$L$205</f>
        <v>EF 62</v>
      </c>
      <c r="BA309" s="23" t="s">
        <v>237</v>
      </c>
      <c r="BB309" s="23" t="s">
        <v>237</v>
      </c>
      <c r="BC309" s="23" t="s">
        <v>237</v>
      </c>
      <c r="BD309" s="39">
        <f t="shared" si="86"/>
        <v>3.9449687756074004E-4</v>
      </c>
      <c r="BE309" s="39">
        <f t="shared" si="87"/>
        <v>3.2487978152060944E-4</v>
      </c>
      <c r="BF309" s="18">
        <f>Measures!$C$3</f>
        <v>8</v>
      </c>
      <c r="BG309" s="41">
        <f>Measures!$C$4</f>
        <v>0.1</v>
      </c>
      <c r="BH309" s="41">
        <v>0.06</v>
      </c>
      <c r="BI309" s="18">
        <f>VLOOKUP(D309,Measures!$B$6:$C$21,2,FALSE)</f>
        <v>30</v>
      </c>
      <c r="BJ309" s="18">
        <f>Measures!$C$22</f>
        <v>44</v>
      </c>
      <c r="BK309" s="18">
        <f>Measures!$C$23</f>
        <v>19</v>
      </c>
      <c r="BL309" s="18">
        <f>Measures!$C$24</f>
        <v>13</v>
      </c>
      <c r="BM309" s="18">
        <f>Measures!$C$26</f>
        <v>0.32</v>
      </c>
      <c r="BN309" s="18">
        <f>Measures!$D$26</f>
        <v>0.25</v>
      </c>
      <c r="BO309" s="18">
        <f>Measures!$C$27</f>
        <v>14</v>
      </c>
      <c r="BP309" s="18">
        <f>Measures!$C$28</f>
        <v>15</v>
      </c>
      <c r="BQ309" s="88">
        <f>Measures!$C$29</f>
        <v>92</v>
      </c>
      <c r="BR309" s="88">
        <f>Measures!$C$30</f>
        <v>95</v>
      </c>
      <c r="BS309" s="88">
        <f>Measures!$C$31</f>
        <v>70</v>
      </c>
      <c r="BT309" s="64" t="str">
        <f>Code!$M$204</f>
        <v>EF 200</v>
      </c>
      <c r="BU309" s="64" t="str">
        <f>Code!$M$207</f>
        <v>EF 67</v>
      </c>
      <c r="BV309" s="64" t="str">
        <f>Code!$M$208</f>
        <v>EF 70</v>
      </c>
      <c r="BW309" s="64" t="str">
        <f>Code!$M$205</f>
        <v>EF 82</v>
      </c>
      <c r="BX309" s="64" t="s">
        <v>363</v>
      </c>
      <c r="BY309" s="64" t="s">
        <v>239</v>
      </c>
      <c r="BZ309" s="64" t="s">
        <v>240</v>
      </c>
      <c r="CA309" s="64"/>
      <c r="CB309" s="64"/>
      <c r="CC309" s="64"/>
      <c r="CD309" s="64"/>
      <c r="CE309" s="64"/>
      <c r="CF309" s="64"/>
      <c r="CG309" s="64"/>
      <c r="CH309" s="64"/>
      <c r="CI309" s="64"/>
      <c r="CJ309" s="64"/>
      <c r="CK309" s="64"/>
      <c r="CL309" s="64"/>
      <c r="CM309" s="18"/>
      <c r="CN309" s="18"/>
    </row>
    <row r="310" spans="1:92" ht="14.4" x14ac:dyDescent="0.3">
      <c r="A310" s="19" t="s">
        <v>95</v>
      </c>
      <c r="B310" s="31" t="s">
        <v>85</v>
      </c>
      <c r="C310" s="19" t="s">
        <v>71</v>
      </c>
      <c r="D310" s="19">
        <v>7</v>
      </c>
      <c r="E310" s="19">
        <f>VLOOKUP(D310,Lists!$B$3:$C$18,2,FALSE)</f>
        <v>7</v>
      </c>
      <c r="F310" s="19">
        <v>2</v>
      </c>
      <c r="G310" s="19" t="s">
        <v>68</v>
      </c>
      <c r="H310" s="23">
        <v>2730</v>
      </c>
      <c r="I310" s="37">
        <v>0.2</v>
      </c>
      <c r="J310" s="36">
        <v>4.6411397360087065E-4</v>
      </c>
      <c r="K310" s="36">
        <f t="shared" si="72"/>
        <v>4.6411397360087065E-4</v>
      </c>
      <c r="L310" s="23">
        <v>4.26</v>
      </c>
      <c r="M310" s="35">
        <v>0.22</v>
      </c>
      <c r="N310" s="35">
        <f t="shared" si="73"/>
        <v>0.22</v>
      </c>
      <c r="O310" s="38">
        <v>16.545454545454547</v>
      </c>
      <c r="P310" s="38">
        <f t="shared" si="74"/>
        <v>16.545454545454547</v>
      </c>
      <c r="Q310" s="38">
        <v>5.9551821</v>
      </c>
      <c r="R310" s="38">
        <v>10.254943899018233</v>
      </c>
      <c r="S310" s="23">
        <v>0.67</v>
      </c>
      <c r="T310" s="23">
        <v>0.79</v>
      </c>
      <c r="U310" s="23">
        <v>10</v>
      </c>
      <c r="V310" s="23">
        <f t="shared" si="75"/>
        <v>10</v>
      </c>
      <c r="W310" s="23">
        <v>78</v>
      </c>
      <c r="X310" s="23">
        <f t="shared" si="76"/>
        <v>78</v>
      </c>
      <c r="Y310" s="23">
        <v>62</v>
      </c>
      <c r="Z310" s="23" t="str">
        <f>Code!$K$204</f>
        <v>EF 86</v>
      </c>
      <c r="AA310" s="23" t="str">
        <f>Code!$K$207</f>
        <v>EF 57</v>
      </c>
      <c r="AB310" s="23" t="str">
        <f>Code!$K$208</f>
        <v>EF 57</v>
      </c>
      <c r="AC310" s="23" t="str">
        <f>Code!$K$205</f>
        <v>EF 57</v>
      </c>
      <c r="AD310" s="23" t="s">
        <v>237</v>
      </c>
      <c r="AE310" s="23" t="s">
        <v>237</v>
      </c>
      <c r="AF310" s="23" t="s">
        <v>237</v>
      </c>
      <c r="AG310" s="39">
        <f t="shared" si="71"/>
        <v>4.6411397360087065E-4</v>
      </c>
      <c r="AH310" s="39">
        <f t="shared" si="77"/>
        <v>4.6411397360087065E-4</v>
      </c>
      <c r="AI310" s="18">
        <f t="shared" si="78"/>
        <v>4.26</v>
      </c>
      <c r="AJ310" s="41">
        <f>Code!$B$23</f>
        <v>0.15</v>
      </c>
      <c r="AK310" s="41">
        <f t="shared" si="79"/>
        <v>0.15</v>
      </c>
      <c r="AL310" s="110">
        <f t="shared" si="80"/>
        <v>16.545454545454547</v>
      </c>
      <c r="AM310" s="110">
        <f t="shared" si="81"/>
        <v>16.545454545454547</v>
      </c>
      <c r="AN310" s="110">
        <f t="shared" si="82"/>
        <v>5.9551821</v>
      </c>
      <c r="AO310" s="110">
        <f t="shared" si="83"/>
        <v>10.254943899018233</v>
      </c>
      <c r="AP310" s="18">
        <f>VLOOKUP(D310,Code!$B$92:$D$107,2,FALSE)</f>
        <v>0.32</v>
      </c>
      <c r="AQ310" s="18">
        <f>VLOOKUP(E310,Code!$B$92:$D$107,3,FALSE)</f>
        <v>0.25</v>
      </c>
      <c r="AR310" s="18">
        <f>Code!$C$132</f>
        <v>14</v>
      </c>
      <c r="AS310" s="18">
        <f t="shared" si="84"/>
        <v>14</v>
      </c>
      <c r="AT310" s="88">
        <f>Code!$C$189</f>
        <v>80</v>
      </c>
      <c r="AU310" s="88">
        <f t="shared" si="85"/>
        <v>80</v>
      </c>
      <c r="AV310" s="88">
        <f>Code!$C$198</f>
        <v>66</v>
      </c>
      <c r="AW310" s="18" t="str">
        <f>Code!$L$204</f>
        <v>EF 95</v>
      </c>
      <c r="AX310" s="64" t="str">
        <f>Code!$L$207</f>
        <v>EF 60</v>
      </c>
      <c r="AY310" s="64" t="str">
        <f>Code!$L$208</f>
        <v>EF 60</v>
      </c>
      <c r="AZ310" s="64" t="str">
        <f>Code!$L$205</f>
        <v>EF 62</v>
      </c>
      <c r="BA310" s="23" t="s">
        <v>237</v>
      </c>
      <c r="BB310" s="23" t="s">
        <v>237</v>
      </c>
      <c r="BC310" s="23" t="s">
        <v>237</v>
      </c>
      <c r="BD310" s="39">
        <f t="shared" si="86"/>
        <v>3.9449687756074004E-4</v>
      </c>
      <c r="BE310" s="39">
        <f t="shared" si="87"/>
        <v>3.2487978152060944E-4</v>
      </c>
      <c r="BF310" s="18">
        <f>Measures!$C$3</f>
        <v>8</v>
      </c>
      <c r="BG310" s="41">
        <f>Measures!$C$4</f>
        <v>0.1</v>
      </c>
      <c r="BH310" s="41">
        <v>0.06</v>
      </c>
      <c r="BI310" s="18">
        <f>VLOOKUP(D310,Measures!$B$6:$C$21,2,FALSE)</f>
        <v>30</v>
      </c>
      <c r="BJ310" s="18">
        <f>Measures!$C$22</f>
        <v>44</v>
      </c>
      <c r="BK310" s="18">
        <f>Measures!$C$23</f>
        <v>19</v>
      </c>
      <c r="BL310" s="18">
        <f>Measures!$C$24</f>
        <v>13</v>
      </c>
      <c r="BM310" s="18">
        <f>Measures!$C$26</f>
        <v>0.32</v>
      </c>
      <c r="BN310" s="18">
        <f>Measures!$D$26</f>
        <v>0.25</v>
      </c>
      <c r="BO310" s="18">
        <f>Measures!$C$27</f>
        <v>14</v>
      </c>
      <c r="BP310" s="18">
        <f>Measures!$C$28</f>
        <v>15</v>
      </c>
      <c r="BQ310" s="88">
        <f>Measures!$C$29</f>
        <v>92</v>
      </c>
      <c r="BR310" s="88">
        <f>Measures!$C$30</f>
        <v>95</v>
      </c>
      <c r="BS310" s="88">
        <f>Measures!$C$31</f>
        <v>70</v>
      </c>
      <c r="BT310" s="64" t="str">
        <f>Code!$M$204</f>
        <v>EF 200</v>
      </c>
      <c r="BU310" s="64" t="str">
        <f>Code!$M$207</f>
        <v>EF 67</v>
      </c>
      <c r="BV310" s="64" t="str">
        <f>Code!$M$208</f>
        <v>EF 70</v>
      </c>
      <c r="BW310" s="64" t="str">
        <f>Code!$M$205</f>
        <v>EF 82</v>
      </c>
      <c r="BX310" s="64" t="s">
        <v>363</v>
      </c>
      <c r="BY310" s="64" t="s">
        <v>239</v>
      </c>
      <c r="BZ310" s="64" t="s">
        <v>240</v>
      </c>
      <c r="CA310" s="64"/>
      <c r="CB310" s="64"/>
      <c r="CC310" s="64"/>
      <c r="CD310" s="64"/>
      <c r="CE310" s="64"/>
      <c r="CF310" s="64"/>
      <c r="CG310" s="64"/>
      <c r="CH310" s="64"/>
      <c r="CI310" s="64"/>
      <c r="CJ310" s="64"/>
      <c r="CK310" s="64"/>
      <c r="CL310" s="64"/>
      <c r="CM310" s="18"/>
      <c r="CN310" s="18"/>
    </row>
    <row r="311" spans="1:92" ht="14.4" x14ac:dyDescent="0.3">
      <c r="A311" s="19" t="s">
        <v>22</v>
      </c>
      <c r="B311" s="31" t="s">
        <v>85</v>
      </c>
      <c r="C311" s="19" t="s">
        <v>71</v>
      </c>
      <c r="D311" s="19">
        <v>7</v>
      </c>
      <c r="E311" s="19">
        <f>VLOOKUP(D311,Lists!$B$3:$C$18,2,FALSE)</f>
        <v>7</v>
      </c>
      <c r="F311" s="19">
        <v>1</v>
      </c>
      <c r="G311" s="19" t="s">
        <v>68</v>
      </c>
      <c r="H311" s="23">
        <v>1910</v>
      </c>
      <c r="I311" s="37">
        <v>0.2</v>
      </c>
      <c r="J311" s="36">
        <v>4.6411397360087065E-4</v>
      </c>
      <c r="K311" s="36">
        <f t="shared" si="72"/>
        <v>4.6411397360087065E-4</v>
      </c>
      <c r="L311" s="23">
        <v>4.26</v>
      </c>
      <c r="M311" s="35">
        <v>0.22</v>
      </c>
      <c r="N311" s="35">
        <f t="shared" si="73"/>
        <v>0.22</v>
      </c>
      <c r="O311" s="38">
        <v>16.545454545454547</v>
      </c>
      <c r="P311" s="38">
        <f t="shared" si="74"/>
        <v>16.545454545454547</v>
      </c>
      <c r="Q311" s="38">
        <v>5.9551821</v>
      </c>
      <c r="R311" s="38">
        <v>10.254943899018233</v>
      </c>
      <c r="S311" s="23">
        <v>0.67</v>
      </c>
      <c r="T311" s="23">
        <v>0.79</v>
      </c>
      <c r="U311" s="23">
        <v>10</v>
      </c>
      <c r="V311" s="23">
        <f t="shared" si="75"/>
        <v>10</v>
      </c>
      <c r="W311" s="23">
        <v>78</v>
      </c>
      <c r="X311" s="23">
        <f t="shared" si="76"/>
        <v>78</v>
      </c>
      <c r="Y311" s="23">
        <v>62</v>
      </c>
      <c r="Z311" s="23" t="str">
        <f>Code!$K$204</f>
        <v>EF 86</v>
      </c>
      <c r="AA311" s="23" t="str">
        <f>Code!$K$207</f>
        <v>EF 57</v>
      </c>
      <c r="AB311" s="23" t="str">
        <f>Code!$K$208</f>
        <v>EF 57</v>
      </c>
      <c r="AC311" s="23" t="str">
        <f>Code!$K$205</f>
        <v>EF 57</v>
      </c>
      <c r="AD311" s="23" t="s">
        <v>237</v>
      </c>
      <c r="AE311" s="23" t="s">
        <v>237</v>
      </c>
      <c r="AF311" s="23" t="s">
        <v>237</v>
      </c>
      <c r="AG311" s="39">
        <f t="shared" si="71"/>
        <v>4.6411397360087065E-4</v>
      </c>
      <c r="AH311" s="39">
        <f t="shared" si="77"/>
        <v>4.6411397360087065E-4</v>
      </c>
      <c r="AI311" s="18">
        <f t="shared" si="78"/>
        <v>4.26</v>
      </c>
      <c r="AJ311" s="41">
        <f>Code!$B$23</f>
        <v>0.15</v>
      </c>
      <c r="AK311" s="41">
        <f t="shared" si="79"/>
        <v>0.15</v>
      </c>
      <c r="AL311" s="110">
        <f t="shared" si="80"/>
        <v>16.545454545454547</v>
      </c>
      <c r="AM311" s="110">
        <f t="shared" si="81"/>
        <v>16.545454545454547</v>
      </c>
      <c r="AN311" s="110">
        <f t="shared" si="82"/>
        <v>5.9551821</v>
      </c>
      <c r="AO311" s="110">
        <f t="shared" si="83"/>
        <v>10.254943899018233</v>
      </c>
      <c r="AP311" s="18">
        <f>VLOOKUP(D311,Code!$B$92:$D$107,2,FALSE)</f>
        <v>0.32</v>
      </c>
      <c r="AQ311" s="18">
        <f>VLOOKUP(E311,Code!$B$92:$D$107,3,FALSE)</f>
        <v>0.25</v>
      </c>
      <c r="AR311" s="18">
        <f>Code!$C$132</f>
        <v>14</v>
      </c>
      <c r="AS311" s="18">
        <f t="shared" si="84"/>
        <v>14</v>
      </c>
      <c r="AT311" s="88">
        <f>Code!$C$189</f>
        <v>80</v>
      </c>
      <c r="AU311" s="88">
        <f t="shared" si="85"/>
        <v>80</v>
      </c>
      <c r="AV311" s="88">
        <f>Code!$C$198</f>
        <v>66</v>
      </c>
      <c r="AW311" s="18" t="str">
        <f>Code!$L$204</f>
        <v>EF 95</v>
      </c>
      <c r="AX311" s="64" t="str">
        <f>Code!$L$207</f>
        <v>EF 60</v>
      </c>
      <c r="AY311" s="64" t="str">
        <f>Code!$L$208</f>
        <v>EF 60</v>
      </c>
      <c r="AZ311" s="64" t="str">
        <f>Code!$L$205</f>
        <v>EF 62</v>
      </c>
      <c r="BA311" s="23" t="s">
        <v>237</v>
      </c>
      <c r="BB311" s="23" t="s">
        <v>237</v>
      </c>
      <c r="BC311" s="23" t="s">
        <v>237</v>
      </c>
      <c r="BD311" s="39">
        <f t="shared" si="86"/>
        <v>3.9449687756074004E-4</v>
      </c>
      <c r="BE311" s="39">
        <f t="shared" si="87"/>
        <v>3.2487978152060944E-4</v>
      </c>
      <c r="BF311" s="18">
        <f>Measures!$C$3</f>
        <v>8</v>
      </c>
      <c r="BG311" s="41">
        <f>Measures!$C$4</f>
        <v>0.1</v>
      </c>
      <c r="BH311" s="41">
        <v>0.06</v>
      </c>
      <c r="BI311" s="18">
        <f>VLOOKUP(D311,Measures!$B$6:$C$21,2,FALSE)</f>
        <v>30</v>
      </c>
      <c r="BJ311" s="18">
        <f>Measures!$C$22</f>
        <v>44</v>
      </c>
      <c r="BK311" s="18">
        <f>Measures!$C$23</f>
        <v>19</v>
      </c>
      <c r="BL311" s="18">
        <f>Measures!$C$24</f>
        <v>13</v>
      </c>
      <c r="BM311" s="18">
        <f>Measures!$C$26</f>
        <v>0.32</v>
      </c>
      <c r="BN311" s="18">
        <f>Measures!$D$26</f>
        <v>0.25</v>
      </c>
      <c r="BO311" s="18">
        <f>Measures!$C$27</f>
        <v>14</v>
      </c>
      <c r="BP311" s="18">
        <f>Measures!$C$28</f>
        <v>15</v>
      </c>
      <c r="BQ311" s="88">
        <f>Measures!$C$29</f>
        <v>92</v>
      </c>
      <c r="BR311" s="88">
        <f>Measures!$C$30</f>
        <v>95</v>
      </c>
      <c r="BS311" s="88">
        <f>Measures!$C$31</f>
        <v>70</v>
      </c>
      <c r="BT311" s="64" t="str">
        <f>Code!$M$204</f>
        <v>EF 200</v>
      </c>
      <c r="BU311" s="64" t="str">
        <f>Code!$M$207</f>
        <v>EF 67</v>
      </c>
      <c r="BV311" s="64" t="str">
        <f>Code!$M$208</f>
        <v>EF 70</v>
      </c>
      <c r="BW311" s="64" t="str">
        <f>Code!$M$205</f>
        <v>EF 82</v>
      </c>
      <c r="BX311" s="64" t="s">
        <v>363</v>
      </c>
      <c r="BY311" s="64" t="s">
        <v>239</v>
      </c>
      <c r="BZ311" s="64" t="s">
        <v>240</v>
      </c>
      <c r="CA311" s="64"/>
      <c r="CB311" s="64"/>
      <c r="CC311" s="64"/>
      <c r="CD311" s="64"/>
      <c r="CE311" s="64"/>
      <c r="CF311" s="64"/>
      <c r="CG311" s="64"/>
      <c r="CH311" s="64"/>
      <c r="CI311" s="64"/>
      <c r="CJ311" s="64"/>
      <c r="CK311" s="64"/>
      <c r="CL311" s="64"/>
      <c r="CM311" s="18"/>
      <c r="CN311" s="18"/>
    </row>
    <row r="312" spans="1:92" ht="14.4" x14ac:dyDescent="0.3">
      <c r="A312" s="19" t="s">
        <v>22</v>
      </c>
      <c r="B312" s="31" t="s">
        <v>85</v>
      </c>
      <c r="C312" s="19" t="s">
        <v>71</v>
      </c>
      <c r="D312" s="19">
        <v>7</v>
      </c>
      <c r="E312" s="19">
        <f>VLOOKUP(D312,Lists!$B$3:$C$18,2,FALSE)</f>
        <v>7</v>
      </c>
      <c r="F312" s="19">
        <v>2</v>
      </c>
      <c r="G312" s="19" t="s">
        <v>68</v>
      </c>
      <c r="H312" s="23">
        <v>2730</v>
      </c>
      <c r="I312" s="37">
        <v>0.2</v>
      </c>
      <c r="J312" s="36">
        <v>4.6411397360087065E-4</v>
      </c>
      <c r="K312" s="36">
        <f t="shared" si="72"/>
        <v>4.6411397360087065E-4</v>
      </c>
      <c r="L312" s="23">
        <v>4.26</v>
      </c>
      <c r="M312" s="35">
        <v>0.22</v>
      </c>
      <c r="N312" s="35">
        <f t="shared" si="73"/>
        <v>0.22</v>
      </c>
      <c r="O312" s="38">
        <v>16.545454545454547</v>
      </c>
      <c r="P312" s="38">
        <f t="shared" si="74"/>
        <v>16.545454545454547</v>
      </c>
      <c r="Q312" s="38">
        <v>5.9551821</v>
      </c>
      <c r="R312" s="38">
        <v>10.254943899018233</v>
      </c>
      <c r="S312" s="23">
        <v>0.67</v>
      </c>
      <c r="T312" s="23">
        <v>0.79</v>
      </c>
      <c r="U312" s="23">
        <v>10</v>
      </c>
      <c r="V312" s="23">
        <f t="shared" si="75"/>
        <v>10</v>
      </c>
      <c r="W312" s="23">
        <v>78</v>
      </c>
      <c r="X312" s="23">
        <f t="shared" si="76"/>
        <v>78</v>
      </c>
      <c r="Y312" s="23">
        <v>62</v>
      </c>
      <c r="Z312" s="23" t="str">
        <f>Code!$K$204</f>
        <v>EF 86</v>
      </c>
      <c r="AA312" s="23" t="str">
        <f>Code!$K$207</f>
        <v>EF 57</v>
      </c>
      <c r="AB312" s="23" t="str">
        <f>Code!$K$208</f>
        <v>EF 57</v>
      </c>
      <c r="AC312" s="23" t="str">
        <f>Code!$K$205</f>
        <v>EF 57</v>
      </c>
      <c r="AD312" s="23" t="s">
        <v>237</v>
      </c>
      <c r="AE312" s="23" t="s">
        <v>237</v>
      </c>
      <c r="AF312" s="23" t="s">
        <v>237</v>
      </c>
      <c r="AG312" s="39">
        <f t="shared" si="71"/>
        <v>4.6411397360087065E-4</v>
      </c>
      <c r="AH312" s="39">
        <f t="shared" si="77"/>
        <v>4.6411397360087065E-4</v>
      </c>
      <c r="AI312" s="18">
        <f t="shared" si="78"/>
        <v>4.26</v>
      </c>
      <c r="AJ312" s="41">
        <f>Code!$B$23</f>
        <v>0.15</v>
      </c>
      <c r="AK312" s="41">
        <f t="shared" si="79"/>
        <v>0.15</v>
      </c>
      <c r="AL312" s="110">
        <f t="shared" si="80"/>
        <v>16.545454545454547</v>
      </c>
      <c r="AM312" s="110">
        <f t="shared" si="81"/>
        <v>16.545454545454547</v>
      </c>
      <c r="AN312" s="110">
        <f t="shared" si="82"/>
        <v>5.9551821</v>
      </c>
      <c r="AO312" s="110">
        <f t="shared" si="83"/>
        <v>10.254943899018233</v>
      </c>
      <c r="AP312" s="18">
        <f>VLOOKUP(D312,Code!$B$92:$D$107,2,FALSE)</f>
        <v>0.32</v>
      </c>
      <c r="AQ312" s="18">
        <f>VLOOKUP(E312,Code!$B$92:$D$107,3,FALSE)</f>
        <v>0.25</v>
      </c>
      <c r="AR312" s="18">
        <f>Code!$C$132</f>
        <v>14</v>
      </c>
      <c r="AS312" s="18">
        <f t="shared" si="84"/>
        <v>14</v>
      </c>
      <c r="AT312" s="88">
        <f>Code!$C$189</f>
        <v>80</v>
      </c>
      <c r="AU312" s="88">
        <f t="shared" si="85"/>
        <v>80</v>
      </c>
      <c r="AV312" s="88">
        <f>Code!$C$198</f>
        <v>66</v>
      </c>
      <c r="AW312" s="18" t="str">
        <f>Code!$L$204</f>
        <v>EF 95</v>
      </c>
      <c r="AX312" s="64" t="str">
        <f>Code!$L$207</f>
        <v>EF 60</v>
      </c>
      <c r="AY312" s="64" t="str">
        <f>Code!$L$208</f>
        <v>EF 60</v>
      </c>
      <c r="AZ312" s="64" t="str">
        <f>Code!$L$205</f>
        <v>EF 62</v>
      </c>
      <c r="BA312" s="23" t="s">
        <v>237</v>
      </c>
      <c r="BB312" s="23" t="s">
        <v>237</v>
      </c>
      <c r="BC312" s="23" t="s">
        <v>237</v>
      </c>
      <c r="BD312" s="39">
        <f t="shared" si="86"/>
        <v>3.9449687756074004E-4</v>
      </c>
      <c r="BE312" s="39">
        <f t="shared" si="87"/>
        <v>3.2487978152060944E-4</v>
      </c>
      <c r="BF312" s="18">
        <f>Measures!$C$3</f>
        <v>8</v>
      </c>
      <c r="BG312" s="41">
        <f>Measures!$C$4</f>
        <v>0.1</v>
      </c>
      <c r="BH312" s="41">
        <v>0.06</v>
      </c>
      <c r="BI312" s="18">
        <f>VLOOKUP(D312,Measures!$B$6:$C$21,2,FALSE)</f>
        <v>30</v>
      </c>
      <c r="BJ312" s="18">
        <f>Measures!$C$22</f>
        <v>44</v>
      </c>
      <c r="BK312" s="18">
        <f>Measures!$C$23</f>
        <v>19</v>
      </c>
      <c r="BL312" s="18">
        <f>Measures!$C$24</f>
        <v>13</v>
      </c>
      <c r="BM312" s="18">
        <f>Measures!$C$26</f>
        <v>0.32</v>
      </c>
      <c r="BN312" s="18">
        <f>Measures!$D$26</f>
        <v>0.25</v>
      </c>
      <c r="BO312" s="18">
        <f>Measures!$C$27</f>
        <v>14</v>
      </c>
      <c r="BP312" s="18">
        <f>Measures!$C$28</f>
        <v>15</v>
      </c>
      <c r="BQ312" s="88">
        <f>Measures!$C$29</f>
        <v>92</v>
      </c>
      <c r="BR312" s="88">
        <f>Measures!$C$30</f>
        <v>95</v>
      </c>
      <c r="BS312" s="88">
        <f>Measures!$C$31</f>
        <v>70</v>
      </c>
      <c r="BT312" s="64" t="str">
        <f>Code!$M$204</f>
        <v>EF 200</v>
      </c>
      <c r="BU312" s="64" t="str">
        <f>Code!$M$207</f>
        <v>EF 67</v>
      </c>
      <c r="BV312" s="64" t="str">
        <f>Code!$M$208</f>
        <v>EF 70</v>
      </c>
      <c r="BW312" s="64" t="str">
        <f>Code!$M$205</f>
        <v>EF 82</v>
      </c>
      <c r="BX312" s="64" t="s">
        <v>363</v>
      </c>
      <c r="BY312" s="64" t="s">
        <v>239</v>
      </c>
      <c r="BZ312" s="64" t="s">
        <v>240</v>
      </c>
      <c r="CA312" s="64"/>
      <c r="CB312" s="64"/>
      <c r="CC312" s="64"/>
      <c r="CD312" s="64"/>
      <c r="CE312" s="64"/>
      <c r="CF312" s="64"/>
      <c r="CG312" s="64"/>
      <c r="CH312" s="64"/>
      <c r="CI312" s="64"/>
      <c r="CJ312" s="64"/>
      <c r="CK312" s="64"/>
      <c r="CL312" s="64"/>
      <c r="CM312" s="18"/>
      <c r="CN312" s="18"/>
    </row>
    <row r="313" spans="1:92" ht="14.4" x14ac:dyDescent="0.3">
      <c r="A313" s="19" t="s">
        <v>95</v>
      </c>
      <c r="B313" s="31" t="s">
        <v>85</v>
      </c>
      <c r="C313" s="19" t="s">
        <v>87</v>
      </c>
      <c r="D313" s="19">
        <v>7</v>
      </c>
      <c r="E313" s="19">
        <f>VLOOKUP(D313,Lists!$B$3:$C$18,2,FALSE)</f>
        <v>7</v>
      </c>
      <c r="F313" s="19">
        <v>1</v>
      </c>
      <c r="G313" s="19" t="s">
        <v>68</v>
      </c>
      <c r="H313" s="23">
        <v>1910</v>
      </c>
      <c r="I313" s="37">
        <v>0.2</v>
      </c>
      <c r="J313" s="36">
        <v>4.6411397360087065E-4</v>
      </c>
      <c r="K313" s="36">
        <f t="shared" si="72"/>
        <v>4.6411397360087065E-4</v>
      </c>
      <c r="L313" s="23">
        <v>4.26</v>
      </c>
      <c r="M313" s="35">
        <v>0.22</v>
      </c>
      <c r="N313" s="35">
        <f t="shared" si="73"/>
        <v>0.22</v>
      </c>
      <c r="O313" s="38">
        <v>16.545454545454547</v>
      </c>
      <c r="P313" s="38">
        <f t="shared" si="74"/>
        <v>16.545454545454547</v>
      </c>
      <c r="Q313" s="38">
        <v>5.9551821</v>
      </c>
      <c r="R313" s="38">
        <v>10.254943899018233</v>
      </c>
      <c r="S313" s="23">
        <v>0.67</v>
      </c>
      <c r="T313" s="23">
        <v>0.79</v>
      </c>
      <c r="U313" s="23">
        <v>10</v>
      </c>
      <c r="V313" s="23">
        <f t="shared" si="75"/>
        <v>10</v>
      </c>
      <c r="W313" s="23">
        <v>78</v>
      </c>
      <c r="X313" s="23">
        <f t="shared" si="76"/>
        <v>78</v>
      </c>
      <c r="Y313" s="23">
        <v>62</v>
      </c>
      <c r="Z313" s="23" t="str">
        <f>Code!$K$204</f>
        <v>EF 86</v>
      </c>
      <c r="AA313" s="23" t="str">
        <f>Code!$K$207</f>
        <v>EF 57</v>
      </c>
      <c r="AB313" s="23" t="str">
        <f>Code!$K$208</f>
        <v>EF 57</v>
      </c>
      <c r="AC313" s="23" t="str">
        <f>Code!$K$205</f>
        <v>EF 57</v>
      </c>
      <c r="AD313" s="23" t="s">
        <v>237</v>
      </c>
      <c r="AE313" s="23" t="s">
        <v>237</v>
      </c>
      <c r="AF313" s="23" t="s">
        <v>237</v>
      </c>
      <c r="AG313" s="39">
        <f t="shared" si="71"/>
        <v>4.6411397360087065E-4</v>
      </c>
      <c r="AH313" s="39">
        <f t="shared" si="77"/>
        <v>4.6411397360087065E-4</v>
      </c>
      <c r="AI313" s="18">
        <f t="shared" si="78"/>
        <v>4.26</v>
      </c>
      <c r="AJ313" s="41">
        <f>Code!$B$23</f>
        <v>0.15</v>
      </c>
      <c r="AK313" s="41">
        <f t="shared" si="79"/>
        <v>0.15</v>
      </c>
      <c r="AL313" s="110">
        <f t="shared" si="80"/>
        <v>16.545454545454547</v>
      </c>
      <c r="AM313" s="110">
        <f t="shared" si="81"/>
        <v>16.545454545454547</v>
      </c>
      <c r="AN313" s="110">
        <f t="shared" si="82"/>
        <v>5.9551821</v>
      </c>
      <c r="AO313" s="110">
        <f t="shared" si="83"/>
        <v>10.254943899018233</v>
      </c>
      <c r="AP313" s="18">
        <f>VLOOKUP(D313,Code!$B$92:$D$107,2,FALSE)</f>
        <v>0.32</v>
      </c>
      <c r="AQ313" s="18">
        <f>VLOOKUP(E313,Code!$B$92:$D$107,3,FALSE)</f>
        <v>0.25</v>
      </c>
      <c r="AR313" s="18">
        <f>Code!$C$132</f>
        <v>14</v>
      </c>
      <c r="AS313" s="18">
        <f t="shared" si="84"/>
        <v>14</v>
      </c>
      <c r="AT313" s="88">
        <f>Code!$C$189</f>
        <v>80</v>
      </c>
      <c r="AU313" s="88">
        <f t="shared" si="85"/>
        <v>80</v>
      </c>
      <c r="AV313" s="88">
        <f>Code!$C$198</f>
        <v>66</v>
      </c>
      <c r="AW313" s="18" t="str">
        <f>Code!$L$204</f>
        <v>EF 95</v>
      </c>
      <c r="AX313" s="64" t="str">
        <f>Code!$L$207</f>
        <v>EF 60</v>
      </c>
      <c r="AY313" s="64" t="str">
        <f>Code!$L$208</f>
        <v>EF 60</v>
      </c>
      <c r="AZ313" s="64" t="str">
        <f>Code!$L$205</f>
        <v>EF 62</v>
      </c>
      <c r="BA313" s="23" t="s">
        <v>237</v>
      </c>
      <c r="BB313" s="23" t="s">
        <v>237</v>
      </c>
      <c r="BC313" s="23" t="s">
        <v>237</v>
      </c>
      <c r="BD313" s="39">
        <f t="shared" si="86"/>
        <v>3.9449687756074004E-4</v>
      </c>
      <c r="BE313" s="39">
        <f t="shared" si="87"/>
        <v>3.2487978152060944E-4</v>
      </c>
      <c r="BF313" s="18">
        <f>Measures!$C$3</f>
        <v>8</v>
      </c>
      <c r="BG313" s="41">
        <f>Measures!$C$4</f>
        <v>0.1</v>
      </c>
      <c r="BH313" s="41">
        <v>0.06</v>
      </c>
      <c r="BI313" s="18">
        <f>VLOOKUP(D313,Measures!$B$6:$C$21,2,FALSE)</f>
        <v>30</v>
      </c>
      <c r="BJ313" s="18">
        <f>Measures!$C$22</f>
        <v>44</v>
      </c>
      <c r="BK313" s="18">
        <f>Measures!$C$23</f>
        <v>19</v>
      </c>
      <c r="BL313" s="18">
        <f>Measures!$C$24</f>
        <v>13</v>
      </c>
      <c r="BM313" s="18">
        <f>Measures!$C$26</f>
        <v>0.32</v>
      </c>
      <c r="BN313" s="18">
        <f>Measures!$D$26</f>
        <v>0.25</v>
      </c>
      <c r="BO313" s="18">
        <f>Measures!$C$27</f>
        <v>14</v>
      </c>
      <c r="BP313" s="18">
        <f>Measures!$C$28</f>
        <v>15</v>
      </c>
      <c r="BQ313" s="88">
        <f>Measures!$C$29</f>
        <v>92</v>
      </c>
      <c r="BR313" s="88">
        <f>Measures!$C$30</f>
        <v>95</v>
      </c>
      <c r="BS313" s="88">
        <f>Measures!$C$31</f>
        <v>70</v>
      </c>
      <c r="BT313" s="64" t="str">
        <f>Code!$M$204</f>
        <v>EF 200</v>
      </c>
      <c r="BU313" s="64" t="str">
        <f>Code!$M$207</f>
        <v>EF 67</v>
      </c>
      <c r="BV313" s="64" t="str">
        <f>Code!$M$208</f>
        <v>EF 70</v>
      </c>
      <c r="BW313" s="64" t="str">
        <f>Code!$M$205</f>
        <v>EF 82</v>
      </c>
      <c r="BX313" s="64" t="s">
        <v>363</v>
      </c>
      <c r="BY313" s="64" t="s">
        <v>239</v>
      </c>
      <c r="BZ313" s="64" t="s">
        <v>240</v>
      </c>
      <c r="CA313" s="64"/>
      <c r="CB313" s="64"/>
      <c r="CC313" s="64"/>
      <c r="CD313" s="64"/>
      <c r="CE313" s="64"/>
      <c r="CF313" s="64"/>
      <c r="CG313" s="64"/>
      <c r="CH313" s="64"/>
      <c r="CI313" s="64"/>
      <c r="CJ313" s="64"/>
      <c r="CK313" s="64"/>
      <c r="CL313" s="64"/>
      <c r="CM313" s="18"/>
      <c r="CN313" s="18"/>
    </row>
    <row r="314" spans="1:92" ht="14.4" x14ac:dyDescent="0.3">
      <c r="A314" s="19" t="s">
        <v>95</v>
      </c>
      <c r="B314" s="31" t="s">
        <v>85</v>
      </c>
      <c r="C314" s="19" t="s">
        <v>87</v>
      </c>
      <c r="D314" s="19">
        <v>7</v>
      </c>
      <c r="E314" s="19">
        <f>VLOOKUP(D314,Lists!$B$3:$C$18,2,FALSE)</f>
        <v>7</v>
      </c>
      <c r="F314" s="19">
        <v>2</v>
      </c>
      <c r="G314" s="19" t="s">
        <v>68</v>
      </c>
      <c r="H314" s="23">
        <v>2730</v>
      </c>
      <c r="I314" s="37">
        <v>0.2</v>
      </c>
      <c r="J314" s="36">
        <v>4.6411397360087065E-4</v>
      </c>
      <c r="K314" s="36">
        <f t="shared" si="72"/>
        <v>4.6411397360087065E-4</v>
      </c>
      <c r="L314" s="23">
        <v>4.26</v>
      </c>
      <c r="M314" s="35">
        <v>0.22</v>
      </c>
      <c r="N314" s="35">
        <f t="shared" si="73"/>
        <v>0.22</v>
      </c>
      <c r="O314" s="38">
        <v>16.545454545454547</v>
      </c>
      <c r="P314" s="38">
        <f t="shared" si="74"/>
        <v>16.545454545454547</v>
      </c>
      <c r="Q314" s="38">
        <v>5.9551821</v>
      </c>
      <c r="R314" s="38">
        <v>10.254943899018233</v>
      </c>
      <c r="S314" s="23">
        <v>0.67</v>
      </c>
      <c r="T314" s="23">
        <v>0.79</v>
      </c>
      <c r="U314" s="23">
        <v>10</v>
      </c>
      <c r="V314" s="23">
        <f t="shared" si="75"/>
        <v>10</v>
      </c>
      <c r="W314" s="23">
        <v>78</v>
      </c>
      <c r="X314" s="23">
        <f t="shared" si="76"/>
        <v>78</v>
      </c>
      <c r="Y314" s="23">
        <v>62</v>
      </c>
      <c r="Z314" s="23" t="str">
        <f>Code!$K$204</f>
        <v>EF 86</v>
      </c>
      <c r="AA314" s="23" t="str">
        <f>Code!$K$207</f>
        <v>EF 57</v>
      </c>
      <c r="AB314" s="23" t="str">
        <f>Code!$K$208</f>
        <v>EF 57</v>
      </c>
      <c r="AC314" s="23" t="str">
        <f>Code!$K$205</f>
        <v>EF 57</v>
      </c>
      <c r="AD314" s="23" t="s">
        <v>237</v>
      </c>
      <c r="AE314" s="23" t="s">
        <v>237</v>
      </c>
      <c r="AF314" s="23" t="s">
        <v>237</v>
      </c>
      <c r="AG314" s="39">
        <f t="shared" si="71"/>
        <v>4.6411397360087065E-4</v>
      </c>
      <c r="AH314" s="39">
        <f t="shared" si="77"/>
        <v>4.6411397360087065E-4</v>
      </c>
      <c r="AI314" s="18">
        <f t="shared" si="78"/>
        <v>4.26</v>
      </c>
      <c r="AJ314" s="41">
        <f>Code!$B$23</f>
        <v>0.15</v>
      </c>
      <c r="AK314" s="41">
        <f t="shared" si="79"/>
        <v>0.15</v>
      </c>
      <c r="AL314" s="110">
        <f t="shared" si="80"/>
        <v>16.545454545454547</v>
      </c>
      <c r="AM314" s="110">
        <f t="shared" si="81"/>
        <v>16.545454545454547</v>
      </c>
      <c r="AN314" s="110">
        <f t="shared" si="82"/>
        <v>5.9551821</v>
      </c>
      <c r="AO314" s="110">
        <f t="shared" si="83"/>
        <v>10.254943899018233</v>
      </c>
      <c r="AP314" s="18">
        <f>VLOOKUP(D314,Code!$B$92:$D$107,2,FALSE)</f>
        <v>0.32</v>
      </c>
      <c r="AQ314" s="18">
        <f>VLOOKUP(E314,Code!$B$92:$D$107,3,FALSE)</f>
        <v>0.25</v>
      </c>
      <c r="AR314" s="18">
        <f>Code!$C$132</f>
        <v>14</v>
      </c>
      <c r="AS314" s="18">
        <f t="shared" si="84"/>
        <v>14</v>
      </c>
      <c r="AT314" s="88">
        <f>Code!$C$189</f>
        <v>80</v>
      </c>
      <c r="AU314" s="88">
        <f t="shared" si="85"/>
        <v>80</v>
      </c>
      <c r="AV314" s="88">
        <f>Code!$C$198</f>
        <v>66</v>
      </c>
      <c r="AW314" s="18" t="str">
        <f>Code!$L$204</f>
        <v>EF 95</v>
      </c>
      <c r="AX314" s="64" t="str">
        <f>Code!$L$207</f>
        <v>EF 60</v>
      </c>
      <c r="AY314" s="64" t="str">
        <f>Code!$L$208</f>
        <v>EF 60</v>
      </c>
      <c r="AZ314" s="64" t="str">
        <f>Code!$L$205</f>
        <v>EF 62</v>
      </c>
      <c r="BA314" s="23" t="s">
        <v>237</v>
      </c>
      <c r="BB314" s="23" t="s">
        <v>237</v>
      </c>
      <c r="BC314" s="23" t="s">
        <v>237</v>
      </c>
      <c r="BD314" s="39">
        <f t="shared" si="86"/>
        <v>3.9449687756074004E-4</v>
      </c>
      <c r="BE314" s="39">
        <f t="shared" si="87"/>
        <v>3.2487978152060944E-4</v>
      </c>
      <c r="BF314" s="18">
        <f>Measures!$C$3</f>
        <v>8</v>
      </c>
      <c r="BG314" s="41">
        <f>Measures!$C$4</f>
        <v>0.1</v>
      </c>
      <c r="BH314" s="41">
        <v>0.06</v>
      </c>
      <c r="BI314" s="18">
        <f>VLOOKUP(D314,Measures!$B$6:$C$21,2,FALSE)</f>
        <v>30</v>
      </c>
      <c r="BJ314" s="18">
        <f>Measures!$C$22</f>
        <v>44</v>
      </c>
      <c r="BK314" s="18">
        <f>Measures!$C$23</f>
        <v>19</v>
      </c>
      <c r="BL314" s="18">
        <f>Measures!$C$24</f>
        <v>13</v>
      </c>
      <c r="BM314" s="18">
        <f>Measures!$C$26</f>
        <v>0.32</v>
      </c>
      <c r="BN314" s="18">
        <f>Measures!$D$26</f>
        <v>0.25</v>
      </c>
      <c r="BO314" s="18">
        <f>Measures!$C$27</f>
        <v>14</v>
      </c>
      <c r="BP314" s="18">
        <f>Measures!$C$28</f>
        <v>15</v>
      </c>
      <c r="BQ314" s="88">
        <f>Measures!$C$29</f>
        <v>92</v>
      </c>
      <c r="BR314" s="88">
        <f>Measures!$C$30</f>
        <v>95</v>
      </c>
      <c r="BS314" s="88">
        <f>Measures!$C$31</f>
        <v>70</v>
      </c>
      <c r="BT314" s="64" t="str">
        <f>Code!$M$204</f>
        <v>EF 200</v>
      </c>
      <c r="BU314" s="64" t="str">
        <f>Code!$M$207</f>
        <v>EF 67</v>
      </c>
      <c r="BV314" s="64" t="str">
        <f>Code!$M$208</f>
        <v>EF 70</v>
      </c>
      <c r="BW314" s="64" t="str">
        <f>Code!$M$205</f>
        <v>EF 82</v>
      </c>
      <c r="BX314" s="64" t="s">
        <v>363</v>
      </c>
      <c r="BY314" s="64" t="s">
        <v>239</v>
      </c>
      <c r="BZ314" s="64" t="s">
        <v>240</v>
      </c>
      <c r="CA314" s="64"/>
      <c r="CB314" s="64"/>
      <c r="CC314" s="64"/>
      <c r="CD314" s="64"/>
      <c r="CE314" s="64"/>
      <c r="CF314" s="64"/>
      <c r="CG314" s="64"/>
      <c r="CH314" s="64"/>
      <c r="CI314" s="64"/>
      <c r="CJ314" s="64"/>
      <c r="CK314" s="64"/>
      <c r="CL314" s="64"/>
      <c r="CM314" s="18"/>
      <c r="CN314" s="18"/>
    </row>
    <row r="315" spans="1:92" ht="14.4" x14ac:dyDescent="0.3">
      <c r="A315" s="19" t="s">
        <v>22</v>
      </c>
      <c r="B315" s="31" t="s">
        <v>85</v>
      </c>
      <c r="C315" s="19" t="s">
        <v>87</v>
      </c>
      <c r="D315" s="19">
        <v>7</v>
      </c>
      <c r="E315" s="19">
        <f>VLOOKUP(D315,Lists!$B$3:$C$18,2,FALSE)</f>
        <v>7</v>
      </c>
      <c r="F315" s="19">
        <v>1</v>
      </c>
      <c r="G315" s="19" t="s">
        <v>68</v>
      </c>
      <c r="H315" s="23">
        <v>1910</v>
      </c>
      <c r="I315" s="37">
        <v>0.2</v>
      </c>
      <c r="J315" s="36">
        <v>4.6411397360087065E-4</v>
      </c>
      <c r="K315" s="36">
        <f t="shared" si="72"/>
        <v>4.6411397360087065E-4</v>
      </c>
      <c r="L315" s="23">
        <v>4.26</v>
      </c>
      <c r="M315" s="35">
        <v>0.22</v>
      </c>
      <c r="N315" s="35">
        <f t="shared" si="73"/>
        <v>0.22</v>
      </c>
      <c r="O315" s="38">
        <v>16.545454545454547</v>
      </c>
      <c r="P315" s="38">
        <f t="shared" si="74"/>
        <v>16.545454545454547</v>
      </c>
      <c r="Q315" s="38">
        <v>5.9551821</v>
      </c>
      <c r="R315" s="38">
        <v>10.254943899018233</v>
      </c>
      <c r="S315" s="23">
        <v>0.67</v>
      </c>
      <c r="T315" s="23">
        <v>0.79</v>
      </c>
      <c r="U315" s="23">
        <v>10</v>
      </c>
      <c r="V315" s="23">
        <f t="shared" si="75"/>
        <v>10</v>
      </c>
      <c r="W315" s="23">
        <v>78</v>
      </c>
      <c r="X315" s="23">
        <f t="shared" si="76"/>
        <v>78</v>
      </c>
      <c r="Y315" s="23">
        <v>62</v>
      </c>
      <c r="Z315" s="23" t="str">
        <f>Code!$K$204</f>
        <v>EF 86</v>
      </c>
      <c r="AA315" s="23" t="str">
        <f>Code!$K$207</f>
        <v>EF 57</v>
      </c>
      <c r="AB315" s="23" t="str">
        <f>Code!$K$208</f>
        <v>EF 57</v>
      </c>
      <c r="AC315" s="23" t="str">
        <f>Code!$K$205</f>
        <v>EF 57</v>
      </c>
      <c r="AD315" s="23" t="s">
        <v>237</v>
      </c>
      <c r="AE315" s="23" t="s">
        <v>237</v>
      </c>
      <c r="AF315" s="23" t="s">
        <v>237</v>
      </c>
      <c r="AG315" s="39">
        <f t="shared" si="71"/>
        <v>4.6411397360087065E-4</v>
      </c>
      <c r="AH315" s="39">
        <f t="shared" si="77"/>
        <v>4.6411397360087065E-4</v>
      </c>
      <c r="AI315" s="18">
        <f t="shared" si="78"/>
        <v>4.26</v>
      </c>
      <c r="AJ315" s="41">
        <f>Code!$B$23</f>
        <v>0.15</v>
      </c>
      <c r="AK315" s="41">
        <f t="shared" si="79"/>
        <v>0.15</v>
      </c>
      <c r="AL315" s="110">
        <f t="shared" si="80"/>
        <v>16.545454545454547</v>
      </c>
      <c r="AM315" s="110">
        <f t="shared" si="81"/>
        <v>16.545454545454547</v>
      </c>
      <c r="AN315" s="110">
        <f t="shared" si="82"/>
        <v>5.9551821</v>
      </c>
      <c r="AO315" s="110">
        <f t="shared" si="83"/>
        <v>10.254943899018233</v>
      </c>
      <c r="AP315" s="18">
        <f>VLOOKUP(D315,Code!$B$92:$D$107,2,FALSE)</f>
        <v>0.32</v>
      </c>
      <c r="AQ315" s="18">
        <f>VLOOKUP(E315,Code!$B$92:$D$107,3,FALSE)</f>
        <v>0.25</v>
      </c>
      <c r="AR315" s="18">
        <f>Code!$C$132</f>
        <v>14</v>
      </c>
      <c r="AS315" s="18">
        <f t="shared" si="84"/>
        <v>14</v>
      </c>
      <c r="AT315" s="88">
        <f>Code!$C$189</f>
        <v>80</v>
      </c>
      <c r="AU315" s="88">
        <f t="shared" si="85"/>
        <v>80</v>
      </c>
      <c r="AV315" s="88">
        <f>Code!$C$198</f>
        <v>66</v>
      </c>
      <c r="AW315" s="18" t="str">
        <f>Code!$L$204</f>
        <v>EF 95</v>
      </c>
      <c r="AX315" s="64" t="str">
        <f>Code!$L$207</f>
        <v>EF 60</v>
      </c>
      <c r="AY315" s="64" t="str">
        <f>Code!$L$208</f>
        <v>EF 60</v>
      </c>
      <c r="AZ315" s="64" t="str">
        <f>Code!$L$205</f>
        <v>EF 62</v>
      </c>
      <c r="BA315" s="23" t="s">
        <v>237</v>
      </c>
      <c r="BB315" s="23" t="s">
        <v>237</v>
      </c>
      <c r="BC315" s="23" t="s">
        <v>237</v>
      </c>
      <c r="BD315" s="39">
        <f t="shared" si="86"/>
        <v>3.9449687756074004E-4</v>
      </c>
      <c r="BE315" s="39">
        <f t="shared" si="87"/>
        <v>3.2487978152060944E-4</v>
      </c>
      <c r="BF315" s="18">
        <f>Measures!$C$3</f>
        <v>8</v>
      </c>
      <c r="BG315" s="41">
        <f>Measures!$C$4</f>
        <v>0.1</v>
      </c>
      <c r="BH315" s="41">
        <v>0.06</v>
      </c>
      <c r="BI315" s="18">
        <f>VLOOKUP(D315,Measures!$B$6:$C$21,2,FALSE)</f>
        <v>30</v>
      </c>
      <c r="BJ315" s="18">
        <f>Measures!$C$22</f>
        <v>44</v>
      </c>
      <c r="BK315" s="18">
        <f>Measures!$C$23</f>
        <v>19</v>
      </c>
      <c r="BL315" s="18">
        <f>Measures!$C$24</f>
        <v>13</v>
      </c>
      <c r="BM315" s="18">
        <f>Measures!$C$26</f>
        <v>0.32</v>
      </c>
      <c r="BN315" s="18">
        <f>Measures!$D$26</f>
        <v>0.25</v>
      </c>
      <c r="BO315" s="18">
        <f>Measures!$C$27</f>
        <v>14</v>
      </c>
      <c r="BP315" s="18">
        <f>Measures!$C$28</f>
        <v>15</v>
      </c>
      <c r="BQ315" s="88">
        <f>Measures!$C$29</f>
        <v>92</v>
      </c>
      <c r="BR315" s="88">
        <f>Measures!$C$30</f>
        <v>95</v>
      </c>
      <c r="BS315" s="88">
        <f>Measures!$C$31</f>
        <v>70</v>
      </c>
      <c r="BT315" s="64" t="str">
        <f>Code!$M$204</f>
        <v>EF 200</v>
      </c>
      <c r="BU315" s="64" t="str">
        <f>Code!$M$207</f>
        <v>EF 67</v>
      </c>
      <c r="BV315" s="64" t="str">
        <f>Code!$M$208</f>
        <v>EF 70</v>
      </c>
      <c r="BW315" s="64" t="str">
        <f>Code!$M$205</f>
        <v>EF 82</v>
      </c>
      <c r="BX315" s="64" t="s">
        <v>363</v>
      </c>
      <c r="BY315" s="64" t="s">
        <v>239</v>
      </c>
      <c r="BZ315" s="64" t="s">
        <v>240</v>
      </c>
      <c r="CA315" s="64"/>
      <c r="CB315" s="64"/>
      <c r="CC315" s="64"/>
      <c r="CD315" s="64"/>
      <c r="CE315" s="64"/>
      <c r="CF315" s="64"/>
      <c r="CG315" s="64"/>
      <c r="CH315" s="64"/>
      <c r="CI315" s="64"/>
      <c r="CJ315" s="64"/>
      <c r="CK315" s="64"/>
      <c r="CL315" s="64"/>
      <c r="CM315" s="18"/>
      <c r="CN315" s="18"/>
    </row>
    <row r="316" spans="1:92" ht="14.4" x14ac:dyDescent="0.3">
      <c r="A316" s="19" t="s">
        <v>22</v>
      </c>
      <c r="B316" s="31" t="s">
        <v>85</v>
      </c>
      <c r="C316" s="19" t="s">
        <v>87</v>
      </c>
      <c r="D316" s="19">
        <v>7</v>
      </c>
      <c r="E316" s="19">
        <f>VLOOKUP(D316,Lists!$B$3:$C$18,2,FALSE)</f>
        <v>7</v>
      </c>
      <c r="F316" s="19">
        <v>2</v>
      </c>
      <c r="G316" s="19" t="s">
        <v>68</v>
      </c>
      <c r="H316" s="23">
        <v>2730</v>
      </c>
      <c r="I316" s="37">
        <v>0.2</v>
      </c>
      <c r="J316" s="36">
        <v>4.6411397360087065E-4</v>
      </c>
      <c r="K316" s="36">
        <f t="shared" si="72"/>
        <v>4.6411397360087065E-4</v>
      </c>
      <c r="L316" s="23">
        <v>4.26</v>
      </c>
      <c r="M316" s="35">
        <v>0.22</v>
      </c>
      <c r="N316" s="35">
        <f t="shared" si="73"/>
        <v>0.22</v>
      </c>
      <c r="O316" s="38">
        <v>16.545454545454547</v>
      </c>
      <c r="P316" s="38">
        <f t="shared" si="74"/>
        <v>16.545454545454547</v>
      </c>
      <c r="Q316" s="38">
        <v>5.9551821</v>
      </c>
      <c r="R316" s="38">
        <v>10.254943899018233</v>
      </c>
      <c r="S316" s="23">
        <v>0.67</v>
      </c>
      <c r="T316" s="23">
        <v>0.79</v>
      </c>
      <c r="U316" s="23">
        <v>10</v>
      </c>
      <c r="V316" s="23">
        <f t="shared" si="75"/>
        <v>10</v>
      </c>
      <c r="W316" s="23">
        <v>78</v>
      </c>
      <c r="X316" s="23">
        <f t="shared" si="76"/>
        <v>78</v>
      </c>
      <c r="Y316" s="23">
        <v>62</v>
      </c>
      <c r="Z316" s="23" t="str">
        <f>Code!$K$204</f>
        <v>EF 86</v>
      </c>
      <c r="AA316" s="23" t="str">
        <f>Code!$K$207</f>
        <v>EF 57</v>
      </c>
      <c r="AB316" s="23" t="str">
        <f>Code!$K$208</f>
        <v>EF 57</v>
      </c>
      <c r="AC316" s="23" t="str">
        <f>Code!$K$205</f>
        <v>EF 57</v>
      </c>
      <c r="AD316" s="23" t="s">
        <v>237</v>
      </c>
      <c r="AE316" s="23" t="s">
        <v>237</v>
      </c>
      <c r="AF316" s="23" t="s">
        <v>237</v>
      </c>
      <c r="AG316" s="39">
        <f t="shared" si="71"/>
        <v>4.6411397360087065E-4</v>
      </c>
      <c r="AH316" s="39">
        <f t="shared" si="77"/>
        <v>4.6411397360087065E-4</v>
      </c>
      <c r="AI316" s="18">
        <f t="shared" si="78"/>
        <v>4.26</v>
      </c>
      <c r="AJ316" s="41">
        <f>Code!$B$23</f>
        <v>0.15</v>
      </c>
      <c r="AK316" s="41">
        <f t="shared" si="79"/>
        <v>0.15</v>
      </c>
      <c r="AL316" s="110">
        <f t="shared" si="80"/>
        <v>16.545454545454547</v>
      </c>
      <c r="AM316" s="110">
        <f t="shared" si="81"/>
        <v>16.545454545454547</v>
      </c>
      <c r="AN316" s="110">
        <f t="shared" si="82"/>
        <v>5.9551821</v>
      </c>
      <c r="AO316" s="110">
        <f t="shared" si="83"/>
        <v>10.254943899018233</v>
      </c>
      <c r="AP316" s="18">
        <f>VLOOKUP(D316,Code!$B$92:$D$107,2,FALSE)</f>
        <v>0.32</v>
      </c>
      <c r="AQ316" s="18">
        <f>VLOOKUP(E316,Code!$B$92:$D$107,3,FALSE)</f>
        <v>0.25</v>
      </c>
      <c r="AR316" s="18">
        <f>Code!$C$132</f>
        <v>14</v>
      </c>
      <c r="AS316" s="18">
        <f t="shared" si="84"/>
        <v>14</v>
      </c>
      <c r="AT316" s="88">
        <f>Code!$C$189</f>
        <v>80</v>
      </c>
      <c r="AU316" s="88">
        <f t="shared" si="85"/>
        <v>80</v>
      </c>
      <c r="AV316" s="88">
        <f>Code!$C$198</f>
        <v>66</v>
      </c>
      <c r="AW316" s="18" t="str">
        <f>Code!$L$204</f>
        <v>EF 95</v>
      </c>
      <c r="AX316" s="64" t="str">
        <f>Code!$L$207</f>
        <v>EF 60</v>
      </c>
      <c r="AY316" s="64" t="str">
        <f>Code!$L$208</f>
        <v>EF 60</v>
      </c>
      <c r="AZ316" s="64" t="str">
        <f>Code!$L$205</f>
        <v>EF 62</v>
      </c>
      <c r="BA316" s="23" t="s">
        <v>237</v>
      </c>
      <c r="BB316" s="23" t="s">
        <v>237</v>
      </c>
      <c r="BC316" s="23" t="s">
        <v>237</v>
      </c>
      <c r="BD316" s="39">
        <f t="shared" si="86"/>
        <v>3.9449687756074004E-4</v>
      </c>
      <c r="BE316" s="39">
        <f t="shared" si="87"/>
        <v>3.2487978152060944E-4</v>
      </c>
      <c r="BF316" s="18">
        <f>Measures!$C$3</f>
        <v>8</v>
      </c>
      <c r="BG316" s="41">
        <f>Measures!$C$4</f>
        <v>0.1</v>
      </c>
      <c r="BH316" s="41">
        <v>0.06</v>
      </c>
      <c r="BI316" s="18">
        <f>VLOOKUP(D316,Measures!$B$6:$C$21,2,FALSE)</f>
        <v>30</v>
      </c>
      <c r="BJ316" s="18">
        <f>Measures!$C$22</f>
        <v>44</v>
      </c>
      <c r="BK316" s="18">
        <f>Measures!$C$23</f>
        <v>19</v>
      </c>
      <c r="BL316" s="18">
        <f>Measures!$C$24</f>
        <v>13</v>
      </c>
      <c r="BM316" s="18">
        <f>Measures!$C$26</f>
        <v>0.32</v>
      </c>
      <c r="BN316" s="18">
        <f>Measures!$D$26</f>
        <v>0.25</v>
      </c>
      <c r="BO316" s="18">
        <f>Measures!$C$27</f>
        <v>14</v>
      </c>
      <c r="BP316" s="18">
        <f>Measures!$C$28</f>
        <v>15</v>
      </c>
      <c r="BQ316" s="88">
        <f>Measures!$C$29</f>
        <v>92</v>
      </c>
      <c r="BR316" s="88">
        <f>Measures!$C$30</f>
        <v>95</v>
      </c>
      <c r="BS316" s="88">
        <f>Measures!$C$31</f>
        <v>70</v>
      </c>
      <c r="BT316" s="64" t="str">
        <f>Code!$M$204</f>
        <v>EF 200</v>
      </c>
      <c r="BU316" s="64" t="str">
        <f>Code!$M$207</f>
        <v>EF 67</v>
      </c>
      <c r="BV316" s="64" t="str">
        <f>Code!$M$208</f>
        <v>EF 70</v>
      </c>
      <c r="BW316" s="64" t="str">
        <f>Code!$M$205</f>
        <v>EF 82</v>
      </c>
      <c r="BX316" s="64" t="s">
        <v>363</v>
      </c>
      <c r="BY316" s="64" t="s">
        <v>239</v>
      </c>
      <c r="BZ316" s="64" t="s">
        <v>240</v>
      </c>
      <c r="CA316" s="64"/>
      <c r="CB316" s="64"/>
      <c r="CC316" s="64"/>
      <c r="CD316" s="64"/>
      <c r="CE316" s="64"/>
      <c r="CF316" s="64"/>
      <c r="CG316" s="64"/>
      <c r="CH316" s="64"/>
      <c r="CI316" s="64"/>
      <c r="CJ316" s="64"/>
      <c r="CK316" s="64"/>
      <c r="CL316" s="64"/>
      <c r="CM316" s="18"/>
      <c r="CN316" s="18"/>
    </row>
    <row r="317" spans="1:92" ht="14.4" x14ac:dyDescent="0.3">
      <c r="A317" s="19" t="s">
        <v>95</v>
      </c>
      <c r="B317" s="31" t="s">
        <v>86</v>
      </c>
      <c r="C317" s="19" t="s">
        <v>71</v>
      </c>
      <c r="D317" s="19">
        <v>7</v>
      </c>
      <c r="E317" s="19">
        <f>VLOOKUP(D317,Lists!$B$3:$C$18,2,FALSE)</f>
        <v>7</v>
      </c>
      <c r="F317" s="19">
        <v>1</v>
      </c>
      <c r="G317" s="19" t="s">
        <v>66</v>
      </c>
      <c r="H317" s="23">
        <v>1600</v>
      </c>
      <c r="I317" s="37">
        <v>0.14016341923318668</v>
      </c>
      <c r="J317" s="36">
        <v>7.1357303575703178E-4</v>
      </c>
      <c r="K317" s="36">
        <f t="shared" si="72"/>
        <v>7.1357303575703178E-4</v>
      </c>
      <c r="L317" s="23">
        <v>3.32</v>
      </c>
      <c r="M317" s="35">
        <v>0.33</v>
      </c>
      <c r="N317" s="35">
        <f t="shared" si="73"/>
        <v>0.33</v>
      </c>
      <c r="O317" s="38">
        <v>9.1170398009925382</v>
      </c>
      <c r="P317" s="38">
        <f t="shared" si="74"/>
        <v>9.1170398009925382</v>
      </c>
      <c r="Q317" s="38">
        <v>1.3361692000000001</v>
      </c>
      <c r="R317" s="38">
        <v>0.96303017419071424</v>
      </c>
      <c r="S317" s="23">
        <v>1.23</v>
      </c>
      <c r="T317" s="23">
        <v>0.87</v>
      </c>
      <c r="U317" s="23">
        <v>10</v>
      </c>
      <c r="V317" s="23">
        <f t="shared" si="75"/>
        <v>10</v>
      </c>
      <c r="W317" s="23">
        <v>78</v>
      </c>
      <c r="X317" s="23">
        <f t="shared" si="76"/>
        <v>78</v>
      </c>
      <c r="Y317" s="23">
        <v>62</v>
      </c>
      <c r="Z317" s="23" t="str">
        <f>Code!$K$204</f>
        <v>EF 86</v>
      </c>
      <c r="AA317" s="23" t="str">
        <f>Code!$K$207</f>
        <v>EF 57</v>
      </c>
      <c r="AB317" s="23" t="str">
        <f>Code!$K$208</f>
        <v>EF 57</v>
      </c>
      <c r="AC317" s="23" t="str">
        <f>Code!$K$205</f>
        <v>EF 57</v>
      </c>
      <c r="AD317" s="23" t="s">
        <v>237</v>
      </c>
      <c r="AE317" s="23" t="s">
        <v>237</v>
      </c>
      <c r="AF317" s="23" t="s">
        <v>237</v>
      </c>
      <c r="AG317" s="39">
        <f t="shared" si="71"/>
        <v>7.1357303575703178E-4</v>
      </c>
      <c r="AH317" s="39">
        <f t="shared" si="77"/>
        <v>7.1357303575703178E-4</v>
      </c>
      <c r="AI317" s="18">
        <f t="shared" si="78"/>
        <v>3.32</v>
      </c>
      <c r="AJ317" s="41">
        <f>Code!$B$23</f>
        <v>0.15</v>
      </c>
      <c r="AK317" s="41">
        <f t="shared" si="79"/>
        <v>0.15</v>
      </c>
      <c r="AL317" s="110">
        <f t="shared" si="80"/>
        <v>9.1170398009925382</v>
      </c>
      <c r="AM317" s="110">
        <f t="shared" si="81"/>
        <v>9.1170398009925382</v>
      </c>
      <c r="AN317" s="110">
        <f t="shared" si="82"/>
        <v>1.3361692000000001</v>
      </c>
      <c r="AO317" s="110">
        <f t="shared" si="83"/>
        <v>0.96303017419071424</v>
      </c>
      <c r="AP317" s="18">
        <f>VLOOKUP(D317,Code!$B$92:$D$107,2,FALSE)</f>
        <v>0.32</v>
      </c>
      <c r="AQ317" s="18">
        <f>VLOOKUP(E317,Code!$B$92:$D$107,3,FALSE)</f>
        <v>0.25</v>
      </c>
      <c r="AR317" s="18">
        <f>Code!$C$132</f>
        <v>14</v>
      </c>
      <c r="AS317" s="18">
        <f t="shared" si="84"/>
        <v>14</v>
      </c>
      <c r="AT317" s="88">
        <f>Code!$C$189</f>
        <v>80</v>
      </c>
      <c r="AU317" s="88">
        <f t="shared" si="85"/>
        <v>80</v>
      </c>
      <c r="AV317" s="88">
        <f>Code!$C$198</f>
        <v>66</v>
      </c>
      <c r="AW317" s="18" t="str">
        <f>Code!$L$204</f>
        <v>EF 95</v>
      </c>
      <c r="AX317" s="64" t="str">
        <f>Code!$L$207</f>
        <v>EF 60</v>
      </c>
      <c r="AY317" s="64" t="str">
        <f>Code!$L$208</f>
        <v>EF 60</v>
      </c>
      <c r="AZ317" s="64" t="str">
        <f>Code!$L$205</f>
        <v>EF 62</v>
      </c>
      <c r="BA317" s="23" t="s">
        <v>237</v>
      </c>
      <c r="BB317" s="23" t="s">
        <v>237</v>
      </c>
      <c r="BC317" s="23" t="s">
        <v>237</v>
      </c>
      <c r="BD317" s="39">
        <f t="shared" si="86"/>
        <v>6.0653708039347702E-4</v>
      </c>
      <c r="BE317" s="39">
        <f t="shared" si="87"/>
        <v>4.9950112502992225E-4</v>
      </c>
      <c r="BF317" s="18">
        <f>Measures!$C$3</f>
        <v>8</v>
      </c>
      <c r="BG317" s="41">
        <f>Measures!$C$4</f>
        <v>0.1</v>
      </c>
      <c r="BH317" s="41">
        <v>0.06</v>
      </c>
      <c r="BI317" s="18">
        <f>VLOOKUP(D317,Measures!$B$6:$C$21,2,FALSE)</f>
        <v>30</v>
      </c>
      <c r="BJ317" s="18">
        <f>Measures!$C$22</f>
        <v>44</v>
      </c>
      <c r="BK317" s="18">
        <f>Measures!$C$23</f>
        <v>19</v>
      </c>
      <c r="BL317" s="18">
        <f>Measures!$C$24</f>
        <v>13</v>
      </c>
      <c r="BM317" s="18">
        <f>Measures!$C$26</f>
        <v>0.32</v>
      </c>
      <c r="BN317" s="18">
        <f>Measures!$D$26</f>
        <v>0.25</v>
      </c>
      <c r="BO317" s="18">
        <f>Measures!$C$27</f>
        <v>14</v>
      </c>
      <c r="BP317" s="18">
        <f>Measures!$C$28</f>
        <v>15</v>
      </c>
      <c r="BQ317" s="88">
        <f>Measures!$C$29</f>
        <v>92</v>
      </c>
      <c r="BR317" s="88">
        <f>Measures!$C$30</f>
        <v>95</v>
      </c>
      <c r="BS317" s="88">
        <f>Measures!$C$31</f>
        <v>70</v>
      </c>
      <c r="BT317" s="64" t="str">
        <f>Code!$M$204</f>
        <v>EF 200</v>
      </c>
      <c r="BU317" s="64" t="str">
        <f>Code!$M$207</f>
        <v>EF 67</v>
      </c>
      <c r="BV317" s="64" t="str">
        <f>Code!$M$208</f>
        <v>EF 70</v>
      </c>
      <c r="BW317" s="64" t="str">
        <f>Code!$M$205</f>
        <v>EF 82</v>
      </c>
      <c r="BX317" s="64" t="s">
        <v>363</v>
      </c>
      <c r="BY317" s="64" t="s">
        <v>239</v>
      </c>
      <c r="BZ317" s="64" t="s">
        <v>240</v>
      </c>
      <c r="CA317" s="64"/>
      <c r="CB317" s="64"/>
      <c r="CC317" s="64"/>
      <c r="CD317" s="64"/>
      <c r="CE317" s="64"/>
      <c r="CF317" s="64"/>
      <c r="CG317" s="64"/>
      <c r="CH317" s="64"/>
      <c r="CI317" s="64"/>
      <c r="CJ317" s="64"/>
      <c r="CK317" s="64"/>
      <c r="CL317" s="64"/>
      <c r="CM317" s="18"/>
      <c r="CN317" s="18"/>
    </row>
    <row r="318" spans="1:92" ht="14.4" x14ac:dyDescent="0.3">
      <c r="A318" s="19" t="s">
        <v>95</v>
      </c>
      <c r="B318" s="31" t="s">
        <v>86</v>
      </c>
      <c r="C318" s="19" t="s">
        <v>71</v>
      </c>
      <c r="D318" s="19">
        <v>7</v>
      </c>
      <c r="E318" s="19">
        <f>VLOOKUP(D318,Lists!$B$3:$C$18,2,FALSE)</f>
        <v>7</v>
      </c>
      <c r="F318" s="19">
        <v>2</v>
      </c>
      <c r="G318" s="19" t="s">
        <v>66</v>
      </c>
      <c r="H318" s="23">
        <v>1990</v>
      </c>
      <c r="I318" s="37">
        <v>0.14016341923318668</v>
      </c>
      <c r="J318" s="36">
        <v>7.1357303575703178E-4</v>
      </c>
      <c r="K318" s="36">
        <f t="shared" si="72"/>
        <v>7.1357303575703178E-4</v>
      </c>
      <c r="L318" s="23">
        <v>3.32</v>
      </c>
      <c r="M318" s="35">
        <v>0.33</v>
      </c>
      <c r="N318" s="35">
        <f t="shared" si="73"/>
        <v>0.33</v>
      </c>
      <c r="O318" s="38">
        <v>9.1170398009925382</v>
      </c>
      <c r="P318" s="38">
        <f t="shared" si="74"/>
        <v>9.1170398009925382</v>
      </c>
      <c r="Q318" s="38">
        <v>1.3361692000000001</v>
      </c>
      <c r="R318" s="38">
        <v>0.96303017419071424</v>
      </c>
      <c r="S318" s="23">
        <v>1.23</v>
      </c>
      <c r="T318" s="23">
        <v>0.87</v>
      </c>
      <c r="U318" s="23">
        <v>10</v>
      </c>
      <c r="V318" s="23">
        <f t="shared" si="75"/>
        <v>10</v>
      </c>
      <c r="W318" s="23">
        <v>78</v>
      </c>
      <c r="X318" s="23">
        <f t="shared" si="76"/>
        <v>78</v>
      </c>
      <c r="Y318" s="23">
        <v>62</v>
      </c>
      <c r="Z318" s="23" t="str">
        <f>Code!$K$204</f>
        <v>EF 86</v>
      </c>
      <c r="AA318" s="23" t="str">
        <f>Code!$K$207</f>
        <v>EF 57</v>
      </c>
      <c r="AB318" s="23" t="str">
        <f>Code!$K$208</f>
        <v>EF 57</v>
      </c>
      <c r="AC318" s="23" t="str">
        <f>Code!$K$205</f>
        <v>EF 57</v>
      </c>
      <c r="AD318" s="23" t="s">
        <v>237</v>
      </c>
      <c r="AE318" s="23" t="s">
        <v>237</v>
      </c>
      <c r="AF318" s="23" t="s">
        <v>237</v>
      </c>
      <c r="AG318" s="39">
        <f t="shared" si="71"/>
        <v>7.1357303575703178E-4</v>
      </c>
      <c r="AH318" s="39">
        <f t="shared" si="77"/>
        <v>7.1357303575703178E-4</v>
      </c>
      <c r="AI318" s="18">
        <f t="shared" si="78"/>
        <v>3.32</v>
      </c>
      <c r="AJ318" s="41">
        <f>Code!$B$23</f>
        <v>0.15</v>
      </c>
      <c r="AK318" s="41">
        <f t="shared" si="79"/>
        <v>0.15</v>
      </c>
      <c r="AL318" s="110">
        <f t="shared" si="80"/>
        <v>9.1170398009925382</v>
      </c>
      <c r="AM318" s="110">
        <f t="shared" si="81"/>
        <v>9.1170398009925382</v>
      </c>
      <c r="AN318" s="110">
        <f t="shared" si="82"/>
        <v>1.3361692000000001</v>
      </c>
      <c r="AO318" s="110">
        <f t="shared" si="83"/>
        <v>0.96303017419071424</v>
      </c>
      <c r="AP318" s="18">
        <f>VLOOKUP(D318,Code!$B$92:$D$107,2,FALSE)</f>
        <v>0.32</v>
      </c>
      <c r="AQ318" s="18">
        <f>VLOOKUP(E318,Code!$B$92:$D$107,3,FALSE)</f>
        <v>0.25</v>
      </c>
      <c r="AR318" s="18">
        <f>Code!$C$132</f>
        <v>14</v>
      </c>
      <c r="AS318" s="18">
        <f t="shared" si="84"/>
        <v>14</v>
      </c>
      <c r="AT318" s="88">
        <f>Code!$C$189</f>
        <v>80</v>
      </c>
      <c r="AU318" s="88">
        <f t="shared" si="85"/>
        <v>80</v>
      </c>
      <c r="AV318" s="88">
        <f>Code!$C$198</f>
        <v>66</v>
      </c>
      <c r="AW318" s="18" t="str">
        <f>Code!$L$204</f>
        <v>EF 95</v>
      </c>
      <c r="AX318" s="64" t="str">
        <f>Code!$L$207</f>
        <v>EF 60</v>
      </c>
      <c r="AY318" s="64" t="str">
        <f>Code!$L$208</f>
        <v>EF 60</v>
      </c>
      <c r="AZ318" s="64" t="str">
        <f>Code!$L$205</f>
        <v>EF 62</v>
      </c>
      <c r="BA318" s="23" t="s">
        <v>237</v>
      </c>
      <c r="BB318" s="23" t="s">
        <v>237</v>
      </c>
      <c r="BC318" s="23" t="s">
        <v>237</v>
      </c>
      <c r="BD318" s="39">
        <f t="shared" si="86"/>
        <v>6.0653708039347702E-4</v>
      </c>
      <c r="BE318" s="39">
        <f t="shared" si="87"/>
        <v>4.9950112502992225E-4</v>
      </c>
      <c r="BF318" s="18">
        <f>Measures!$C$3</f>
        <v>8</v>
      </c>
      <c r="BG318" s="41">
        <f>Measures!$C$4</f>
        <v>0.1</v>
      </c>
      <c r="BH318" s="41">
        <v>0.06</v>
      </c>
      <c r="BI318" s="18">
        <f>VLOOKUP(D318,Measures!$B$6:$C$21,2,FALSE)</f>
        <v>30</v>
      </c>
      <c r="BJ318" s="18">
        <f>Measures!$C$22</f>
        <v>44</v>
      </c>
      <c r="BK318" s="18">
        <f>Measures!$C$23</f>
        <v>19</v>
      </c>
      <c r="BL318" s="18">
        <f>Measures!$C$24</f>
        <v>13</v>
      </c>
      <c r="BM318" s="18">
        <f>Measures!$C$26</f>
        <v>0.32</v>
      </c>
      <c r="BN318" s="18">
        <f>Measures!$D$26</f>
        <v>0.25</v>
      </c>
      <c r="BO318" s="18">
        <f>Measures!$C$27</f>
        <v>14</v>
      </c>
      <c r="BP318" s="18">
        <f>Measures!$C$28</f>
        <v>15</v>
      </c>
      <c r="BQ318" s="88">
        <f>Measures!$C$29</f>
        <v>92</v>
      </c>
      <c r="BR318" s="88">
        <f>Measures!$C$30</f>
        <v>95</v>
      </c>
      <c r="BS318" s="88">
        <f>Measures!$C$31</f>
        <v>70</v>
      </c>
      <c r="BT318" s="64" t="str">
        <f>Code!$M$204</f>
        <v>EF 200</v>
      </c>
      <c r="BU318" s="64" t="str">
        <f>Code!$M$207</f>
        <v>EF 67</v>
      </c>
      <c r="BV318" s="64" t="str">
        <f>Code!$M$208</f>
        <v>EF 70</v>
      </c>
      <c r="BW318" s="64" t="str">
        <f>Code!$M$205</f>
        <v>EF 82</v>
      </c>
      <c r="BX318" s="64" t="s">
        <v>363</v>
      </c>
      <c r="BY318" s="64" t="s">
        <v>239</v>
      </c>
      <c r="BZ318" s="64" t="s">
        <v>240</v>
      </c>
      <c r="CA318" s="64"/>
      <c r="CB318" s="64"/>
      <c r="CC318" s="64"/>
      <c r="CD318" s="64"/>
      <c r="CE318" s="64"/>
      <c r="CF318" s="64"/>
      <c r="CG318" s="64"/>
      <c r="CH318" s="64"/>
      <c r="CI318" s="64"/>
      <c r="CJ318" s="64"/>
      <c r="CK318" s="64"/>
      <c r="CL318" s="64"/>
      <c r="CM318" s="18"/>
      <c r="CN318" s="18"/>
    </row>
    <row r="319" spans="1:92" ht="14.4" x14ac:dyDescent="0.3">
      <c r="A319" s="19" t="s">
        <v>22</v>
      </c>
      <c r="B319" s="31" t="s">
        <v>86</v>
      </c>
      <c r="C319" s="19" t="s">
        <v>71</v>
      </c>
      <c r="D319" s="19">
        <v>7</v>
      </c>
      <c r="E319" s="19">
        <f>VLOOKUP(D319,Lists!$B$3:$C$18,2,FALSE)</f>
        <v>7</v>
      </c>
      <c r="F319" s="19">
        <v>1</v>
      </c>
      <c r="G319" s="19" t="s">
        <v>66</v>
      </c>
      <c r="H319" s="23">
        <v>1600</v>
      </c>
      <c r="I319" s="37">
        <v>0.14016341923318668</v>
      </c>
      <c r="J319" s="36">
        <v>7.1357303575703178E-4</v>
      </c>
      <c r="K319" s="36">
        <f t="shared" si="72"/>
        <v>7.1357303575703178E-4</v>
      </c>
      <c r="L319" s="23">
        <v>3.32</v>
      </c>
      <c r="M319" s="35">
        <v>0.33</v>
      </c>
      <c r="N319" s="35">
        <f t="shared" si="73"/>
        <v>0.33</v>
      </c>
      <c r="O319" s="38">
        <v>9.1170398009925382</v>
      </c>
      <c r="P319" s="38">
        <f t="shared" si="74"/>
        <v>9.1170398009925382</v>
      </c>
      <c r="Q319" s="38">
        <v>1.3361692000000001</v>
      </c>
      <c r="R319" s="38">
        <v>0.96303017419071424</v>
      </c>
      <c r="S319" s="23">
        <v>1.23</v>
      </c>
      <c r="T319" s="23">
        <v>0.87</v>
      </c>
      <c r="U319" s="23">
        <v>10</v>
      </c>
      <c r="V319" s="23">
        <f t="shared" si="75"/>
        <v>10</v>
      </c>
      <c r="W319" s="23">
        <v>78</v>
      </c>
      <c r="X319" s="23">
        <f t="shared" si="76"/>
        <v>78</v>
      </c>
      <c r="Y319" s="23">
        <v>62</v>
      </c>
      <c r="Z319" s="23" t="str">
        <f>Code!$K$204</f>
        <v>EF 86</v>
      </c>
      <c r="AA319" s="23" t="str">
        <f>Code!$K$207</f>
        <v>EF 57</v>
      </c>
      <c r="AB319" s="23" t="str">
        <f>Code!$K$208</f>
        <v>EF 57</v>
      </c>
      <c r="AC319" s="23" t="str">
        <f>Code!$K$205</f>
        <v>EF 57</v>
      </c>
      <c r="AD319" s="23" t="s">
        <v>237</v>
      </c>
      <c r="AE319" s="23" t="s">
        <v>237</v>
      </c>
      <c r="AF319" s="23" t="s">
        <v>237</v>
      </c>
      <c r="AG319" s="39">
        <f t="shared" si="71"/>
        <v>7.1357303575703178E-4</v>
      </c>
      <c r="AH319" s="39">
        <f t="shared" si="77"/>
        <v>7.1357303575703178E-4</v>
      </c>
      <c r="AI319" s="18">
        <f t="shared" si="78"/>
        <v>3.32</v>
      </c>
      <c r="AJ319" s="41">
        <f>Code!$B$23</f>
        <v>0.15</v>
      </c>
      <c r="AK319" s="41">
        <f t="shared" si="79"/>
        <v>0.15</v>
      </c>
      <c r="AL319" s="110">
        <f t="shared" si="80"/>
        <v>9.1170398009925382</v>
      </c>
      <c r="AM319" s="110">
        <f t="shared" si="81"/>
        <v>9.1170398009925382</v>
      </c>
      <c r="AN319" s="110">
        <f t="shared" si="82"/>
        <v>1.3361692000000001</v>
      </c>
      <c r="AO319" s="110">
        <f t="shared" si="83"/>
        <v>0.96303017419071424</v>
      </c>
      <c r="AP319" s="18">
        <f>VLOOKUP(D319,Code!$B$92:$D$107,2,FALSE)</f>
        <v>0.32</v>
      </c>
      <c r="AQ319" s="18">
        <f>VLOOKUP(E319,Code!$B$92:$D$107,3,FALSE)</f>
        <v>0.25</v>
      </c>
      <c r="AR319" s="18">
        <f>Code!$C$132</f>
        <v>14</v>
      </c>
      <c r="AS319" s="18">
        <f t="shared" si="84"/>
        <v>14</v>
      </c>
      <c r="AT319" s="88">
        <f>Code!$C$189</f>
        <v>80</v>
      </c>
      <c r="AU319" s="88">
        <f t="shared" si="85"/>
        <v>80</v>
      </c>
      <c r="AV319" s="88">
        <f>Code!$C$198</f>
        <v>66</v>
      </c>
      <c r="AW319" s="18" t="str">
        <f>Code!$L$204</f>
        <v>EF 95</v>
      </c>
      <c r="AX319" s="64" t="str">
        <f>Code!$L$207</f>
        <v>EF 60</v>
      </c>
      <c r="AY319" s="64" t="str">
        <f>Code!$L$208</f>
        <v>EF 60</v>
      </c>
      <c r="AZ319" s="64" t="str">
        <f>Code!$L$205</f>
        <v>EF 62</v>
      </c>
      <c r="BA319" s="23" t="s">
        <v>237</v>
      </c>
      <c r="BB319" s="23" t="s">
        <v>237</v>
      </c>
      <c r="BC319" s="23" t="s">
        <v>237</v>
      </c>
      <c r="BD319" s="39">
        <f t="shared" si="86"/>
        <v>6.0653708039347702E-4</v>
      </c>
      <c r="BE319" s="39">
        <f t="shared" si="87"/>
        <v>4.9950112502992225E-4</v>
      </c>
      <c r="BF319" s="18">
        <f>Measures!$C$3</f>
        <v>8</v>
      </c>
      <c r="BG319" s="41">
        <f>Measures!$C$4</f>
        <v>0.1</v>
      </c>
      <c r="BH319" s="41">
        <v>0.06</v>
      </c>
      <c r="BI319" s="18">
        <f>VLOOKUP(D319,Measures!$B$6:$C$21,2,FALSE)</f>
        <v>30</v>
      </c>
      <c r="BJ319" s="18">
        <f>Measures!$C$22</f>
        <v>44</v>
      </c>
      <c r="BK319" s="18">
        <f>Measures!$C$23</f>
        <v>19</v>
      </c>
      <c r="BL319" s="18">
        <f>Measures!$C$24</f>
        <v>13</v>
      </c>
      <c r="BM319" s="18">
        <f>Measures!$C$26</f>
        <v>0.32</v>
      </c>
      <c r="BN319" s="18">
        <f>Measures!$D$26</f>
        <v>0.25</v>
      </c>
      <c r="BO319" s="18">
        <f>Measures!$C$27</f>
        <v>14</v>
      </c>
      <c r="BP319" s="18">
        <f>Measures!$C$28</f>
        <v>15</v>
      </c>
      <c r="BQ319" s="88">
        <f>Measures!$C$29</f>
        <v>92</v>
      </c>
      <c r="BR319" s="88">
        <f>Measures!$C$30</f>
        <v>95</v>
      </c>
      <c r="BS319" s="88">
        <f>Measures!$C$31</f>
        <v>70</v>
      </c>
      <c r="BT319" s="64" t="str">
        <f>Code!$M$204</f>
        <v>EF 200</v>
      </c>
      <c r="BU319" s="64" t="str">
        <f>Code!$M$207</f>
        <v>EF 67</v>
      </c>
      <c r="BV319" s="64" t="str">
        <f>Code!$M$208</f>
        <v>EF 70</v>
      </c>
      <c r="BW319" s="64" t="str">
        <f>Code!$M$205</f>
        <v>EF 82</v>
      </c>
      <c r="BX319" s="64" t="s">
        <v>363</v>
      </c>
      <c r="BY319" s="64" t="s">
        <v>239</v>
      </c>
      <c r="BZ319" s="64" t="s">
        <v>240</v>
      </c>
      <c r="CA319" s="64"/>
      <c r="CB319" s="64"/>
      <c r="CC319" s="64"/>
      <c r="CD319" s="64"/>
      <c r="CE319" s="64"/>
      <c r="CF319" s="64"/>
      <c r="CG319" s="64"/>
      <c r="CH319" s="64"/>
      <c r="CI319" s="64"/>
      <c r="CJ319" s="64"/>
      <c r="CK319" s="64"/>
      <c r="CL319" s="64"/>
      <c r="CM319" s="18"/>
      <c r="CN319" s="18"/>
    </row>
    <row r="320" spans="1:92" ht="14.4" x14ac:dyDescent="0.3">
      <c r="A320" s="19" t="s">
        <v>22</v>
      </c>
      <c r="B320" s="31" t="s">
        <v>86</v>
      </c>
      <c r="C320" s="19" t="s">
        <v>71</v>
      </c>
      <c r="D320" s="19">
        <v>7</v>
      </c>
      <c r="E320" s="19">
        <f>VLOOKUP(D320,Lists!$B$3:$C$18,2,FALSE)</f>
        <v>7</v>
      </c>
      <c r="F320" s="19">
        <v>2</v>
      </c>
      <c r="G320" s="19" t="s">
        <v>66</v>
      </c>
      <c r="H320" s="23">
        <v>1990</v>
      </c>
      <c r="I320" s="37">
        <v>0.14016341923318668</v>
      </c>
      <c r="J320" s="36">
        <v>7.1357303575703178E-4</v>
      </c>
      <c r="K320" s="36">
        <f t="shared" si="72"/>
        <v>7.1357303575703178E-4</v>
      </c>
      <c r="L320" s="23">
        <v>3.32</v>
      </c>
      <c r="M320" s="35">
        <v>0.33</v>
      </c>
      <c r="N320" s="35">
        <f t="shared" si="73"/>
        <v>0.33</v>
      </c>
      <c r="O320" s="38">
        <v>9.1170398009925382</v>
      </c>
      <c r="P320" s="38">
        <f t="shared" si="74"/>
        <v>9.1170398009925382</v>
      </c>
      <c r="Q320" s="38">
        <v>1.3361692000000001</v>
      </c>
      <c r="R320" s="38">
        <v>0.96303017419071424</v>
      </c>
      <c r="S320" s="23">
        <v>1.23</v>
      </c>
      <c r="T320" s="23">
        <v>0.87</v>
      </c>
      <c r="U320" s="23">
        <v>10</v>
      </c>
      <c r="V320" s="23">
        <f t="shared" si="75"/>
        <v>10</v>
      </c>
      <c r="W320" s="23">
        <v>78</v>
      </c>
      <c r="X320" s="23">
        <f t="shared" si="76"/>
        <v>78</v>
      </c>
      <c r="Y320" s="23">
        <v>62</v>
      </c>
      <c r="Z320" s="23" t="str">
        <f>Code!$K$204</f>
        <v>EF 86</v>
      </c>
      <c r="AA320" s="23" t="str">
        <f>Code!$K$207</f>
        <v>EF 57</v>
      </c>
      <c r="AB320" s="23" t="str">
        <f>Code!$K$208</f>
        <v>EF 57</v>
      </c>
      <c r="AC320" s="23" t="str">
        <f>Code!$K$205</f>
        <v>EF 57</v>
      </c>
      <c r="AD320" s="23" t="s">
        <v>237</v>
      </c>
      <c r="AE320" s="23" t="s">
        <v>237</v>
      </c>
      <c r="AF320" s="23" t="s">
        <v>237</v>
      </c>
      <c r="AG320" s="39">
        <f t="shared" si="71"/>
        <v>7.1357303575703178E-4</v>
      </c>
      <c r="AH320" s="39">
        <f t="shared" si="77"/>
        <v>7.1357303575703178E-4</v>
      </c>
      <c r="AI320" s="18">
        <f t="shared" si="78"/>
        <v>3.32</v>
      </c>
      <c r="AJ320" s="41">
        <f>Code!$B$23</f>
        <v>0.15</v>
      </c>
      <c r="AK320" s="41">
        <f t="shared" si="79"/>
        <v>0.15</v>
      </c>
      <c r="AL320" s="110">
        <f t="shared" si="80"/>
        <v>9.1170398009925382</v>
      </c>
      <c r="AM320" s="110">
        <f t="shared" si="81"/>
        <v>9.1170398009925382</v>
      </c>
      <c r="AN320" s="110">
        <f t="shared" si="82"/>
        <v>1.3361692000000001</v>
      </c>
      <c r="AO320" s="110">
        <f t="shared" si="83"/>
        <v>0.96303017419071424</v>
      </c>
      <c r="AP320" s="18">
        <f>VLOOKUP(D320,Code!$B$92:$D$107,2,FALSE)</f>
        <v>0.32</v>
      </c>
      <c r="AQ320" s="18">
        <f>VLOOKUP(E320,Code!$B$92:$D$107,3,FALSE)</f>
        <v>0.25</v>
      </c>
      <c r="AR320" s="18">
        <f>Code!$C$132</f>
        <v>14</v>
      </c>
      <c r="AS320" s="18">
        <f t="shared" si="84"/>
        <v>14</v>
      </c>
      <c r="AT320" s="88">
        <f>Code!$C$189</f>
        <v>80</v>
      </c>
      <c r="AU320" s="88">
        <f t="shared" si="85"/>
        <v>80</v>
      </c>
      <c r="AV320" s="88">
        <f>Code!$C$198</f>
        <v>66</v>
      </c>
      <c r="AW320" s="18" t="str">
        <f>Code!$L$204</f>
        <v>EF 95</v>
      </c>
      <c r="AX320" s="64" t="str">
        <f>Code!$L$207</f>
        <v>EF 60</v>
      </c>
      <c r="AY320" s="64" t="str">
        <f>Code!$L$208</f>
        <v>EF 60</v>
      </c>
      <c r="AZ320" s="64" t="str">
        <f>Code!$L$205</f>
        <v>EF 62</v>
      </c>
      <c r="BA320" s="23" t="s">
        <v>237</v>
      </c>
      <c r="BB320" s="23" t="s">
        <v>237</v>
      </c>
      <c r="BC320" s="23" t="s">
        <v>237</v>
      </c>
      <c r="BD320" s="39">
        <f t="shared" si="86"/>
        <v>6.0653708039347702E-4</v>
      </c>
      <c r="BE320" s="39">
        <f t="shared" si="87"/>
        <v>4.9950112502992225E-4</v>
      </c>
      <c r="BF320" s="18">
        <f>Measures!$C$3</f>
        <v>8</v>
      </c>
      <c r="BG320" s="41">
        <f>Measures!$C$4</f>
        <v>0.1</v>
      </c>
      <c r="BH320" s="41">
        <v>0.06</v>
      </c>
      <c r="BI320" s="18">
        <f>VLOOKUP(D320,Measures!$B$6:$C$21,2,FALSE)</f>
        <v>30</v>
      </c>
      <c r="BJ320" s="18">
        <f>Measures!$C$22</f>
        <v>44</v>
      </c>
      <c r="BK320" s="18">
        <f>Measures!$C$23</f>
        <v>19</v>
      </c>
      <c r="BL320" s="18">
        <f>Measures!$C$24</f>
        <v>13</v>
      </c>
      <c r="BM320" s="18">
        <f>Measures!$C$26</f>
        <v>0.32</v>
      </c>
      <c r="BN320" s="18">
        <f>Measures!$D$26</f>
        <v>0.25</v>
      </c>
      <c r="BO320" s="18">
        <f>Measures!$C$27</f>
        <v>14</v>
      </c>
      <c r="BP320" s="18">
        <f>Measures!$C$28</f>
        <v>15</v>
      </c>
      <c r="BQ320" s="88">
        <f>Measures!$C$29</f>
        <v>92</v>
      </c>
      <c r="BR320" s="88">
        <f>Measures!$C$30</f>
        <v>95</v>
      </c>
      <c r="BS320" s="88">
        <f>Measures!$C$31</f>
        <v>70</v>
      </c>
      <c r="BT320" s="64" t="str">
        <f>Code!$M$204</f>
        <v>EF 200</v>
      </c>
      <c r="BU320" s="64" t="str">
        <f>Code!$M$207</f>
        <v>EF 67</v>
      </c>
      <c r="BV320" s="64" t="str">
        <f>Code!$M$208</f>
        <v>EF 70</v>
      </c>
      <c r="BW320" s="64" t="str">
        <f>Code!$M$205</f>
        <v>EF 82</v>
      </c>
      <c r="BX320" s="64" t="s">
        <v>363</v>
      </c>
      <c r="BY320" s="64" t="s">
        <v>239</v>
      </c>
      <c r="BZ320" s="64" t="s">
        <v>240</v>
      </c>
      <c r="CA320" s="64"/>
      <c r="CB320" s="64"/>
      <c r="CC320" s="64"/>
      <c r="CD320" s="64"/>
      <c r="CE320" s="64"/>
      <c r="CF320" s="64"/>
      <c r="CG320" s="64"/>
      <c r="CH320" s="64"/>
      <c r="CI320" s="64"/>
      <c r="CJ320" s="64"/>
      <c r="CK320" s="64"/>
      <c r="CL320" s="64"/>
      <c r="CM320" s="18"/>
      <c r="CN320" s="18"/>
    </row>
    <row r="321" spans="1:92" ht="14.4" x14ac:dyDescent="0.3">
      <c r="A321" s="19" t="s">
        <v>95</v>
      </c>
      <c r="B321" s="31" t="s">
        <v>86</v>
      </c>
      <c r="C321" s="19" t="s">
        <v>87</v>
      </c>
      <c r="D321" s="19">
        <v>7</v>
      </c>
      <c r="E321" s="19">
        <f>VLOOKUP(D321,Lists!$B$3:$C$18,2,FALSE)</f>
        <v>7</v>
      </c>
      <c r="F321" s="19">
        <v>1</v>
      </c>
      <c r="G321" s="19" t="s">
        <v>66</v>
      </c>
      <c r="H321" s="23">
        <v>1600</v>
      </c>
      <c r="I321" s="37">
        <v>0.14016341923318668</v>
      </c>
      <c r="J321" s="36">
        <v>7.1357303575703178E-4</v>
      </c>
      <c r="K321" s="36">
        <f t="shared" si="72"/>
        <v>7.1357303575703178E-4</v>
      </c>
      <c r="L321" s="23">
        <v>3.32</v>
      </c>
      <c r="M321" s="35">
        <v>0.33</v>
      </c>
      <c r="N321" s="35">
        <f t="shared" si="73"/>
        <v>0.33</v>
      </c>
      <c r="O321" s="38">
        <v>9.1170398009925382</v>
      </c>
      <c r="P321" s="38">
        <f t="shared" si="74"/>
        <v>9.1170398009925382</v>
      </c>
      <c r="Q321" s="38">
        <v>1.3361692000000001</v>
      </c>
      <c r="R321" s="38">
        <v>0.96303017419071424</v>
      </c>
      <c r="S321" s="23">
        <v>1.23</v>
      </c>
      <c r="T321" s="23">
        <v>0.87</v>
      </c>
      <c r="U321" s="23">
        <v>10</v>
      </c>
      <c r="V321" s="23">
        <f t="shared" si="75"/>
        <v>10</v>
      </c>
      <c r="W321" s="23">
        <v>78</v>
      </c>
      <c r="X321" s="23">
        <f t="shared" si="76"/>
        <v>78</v>
      </c>
      <c r="Y321" s="23">
        <v>62</v>
      </c>
      <c r="Z321" s="23" t="str">
        <f>Code!$K$204</f>
        <v>EF 86</v>
      </c>
      <c r="AA321" s="23" t="str">
        <f>Code!$K$207</f>
        <v>EF 57</v>
      </c>
      <c r="AB321" s="23" t="str">
        <f>Code!$K$208</f>
        <v>EF 57</v>
      </c>
      <c r="AC321" s="23" t="str">
        <f>Code!$K$205</f>
        <v>EF 57</v>
      </c>
      <c r="AD321" s="23" t="s">
        <v>237</v>
      </c>
      <c r="AE321" s="23" t="s">
        <v>237</v>
      </c>
      <c r="AF321" s="23" t="s">
        <v>237</v>
      </c>
      <c r="AG321" s="39">
        <f t="shared" si="71"/>
        <v>7.1357303575703178E-4</v>
      </c>
      <c r="AH321" s="39">
        <f t="shared" si="77"/>
        <v>7.1357303575703178E-4</v>
      </c>
      <c r="AI321" s="18">
        <f t="shared" si="78"/>
        <v>3.32</v>
      </c>
      <c r="AJ321" s="41">
        <f>Code!$B$23</f>
        <v>0.15</v>
      </c>
      <c r="AK321" s="41">
        <f t="shared" si="79"/>
        <v>0.15</v>
      </c>
      <c r="AL321" s="110">
        <f t="shared" si="80"/>
        <v>9.1170398009925382</v>
      </c>
      <c r="AM321" s="110">
        <f t="shared" si="81"/>
        <v>9.1170398009925382</v>
      </c>
      <c r="AN321" s="110">
        <f t="shared" si="82"/>
        <v>1.3361692000000001</v>
      </c>
      <c r="AO321" s="110">
        <f t="shared" si="83"/>
        <v>0.96303017419071424</v>
      </c>
      <c r="AP321" s="18">
        <f>VLOOKUP(D321,Code!$B$92:$D$107,2,FALSE)</f>
        <v>0.32</v>
      </c>
      <c r="AQ321" s="18">
        <f>VLOOKUP(E321,Code!$B$92:$D$107,3,FALSE)</f>
        <v>0.25</v>
      </c>
      <c r="AR321" s="18">
        <f>Code!$C$132</f>
        <v>14</v>
      </c>
      <c r="AS321" s="18">
        <f t="shared" si="84"/>
        <v>14</v>
      </c>
      <c r="AT321" s="88">
        <f>Code!$C$189</f>
        <v>80</v>
      </c>
      <c r="AU321" s="88">
        <f t="shared" si="85"/>
        <v>80</v>
      </c>
      <c r="AV321" s="88">
        <f>Code!$C$198</f>
        <v>66</v>
      </c>
      <c r="AW321" s="18" t="str">
        <f>Code!$L$204</f>
        <v>EF 95</v>
      </c>
      <c r="AX321" s="64" t="str">
        <f>Code!$L$207</f>
        <v>EF 60</v>
      </c>
      <c r="AY321" s="64" t="str">
        <f>Code!$L$208</f>
        <v>EF 60</v>
      </c>
      <c r="AZ321" s="64" t="str">
        <f>Code!$L$205</f>
        <v>EF 62</v>
      </c>
      <c r="BA321" s="23" t="s">
        <v>237</v>
      </c>
      <c r="BB321" s="23" t="s">
        <v>237</v>
      </c>
      <c r="BC321" s="23" t="s">
        <v>237</v>
      </c>
      <c r="BD321" s="39">
        <f t="shared" si="86"/>
        <v>6.0653708039347702E-4</v>
      </c>
      <c r="BE321" s="39">
        <f t="shared" si="87"/>
        <v>4.9950112502992225E-4</v>
      </c>
      <c r="BF321" s="18">
        <f>Measures!$C$3</f>
        <v>8</v>
      </c>
      <c r="BG321" s="41">
        <f>Measures!$C$4</f>
        <v>0.1</v>
      </c>
      <c r="BH321" s="41">
        <v>0.06</v>
      </c>
      <c r="BI321" s="18">
        <f>VLOOKUP(D321,Measures!$B$6:$C$21,2,FALSE)</f>
        <v>30</v>
      </c>
      <c r="BJ321" s="18">
        <f>Measures!$C$22</f>
        <v>44</v>
      </c>
      <c r="BK321" s="18">
        <f>Measures!$C$23</f>
        <v>19</v>
      </c>
      <c r="BL321" s="18">
        <f>Measures!$C$24</f>
        <v>13</v>
      </c>
      <c r="BM321" s="18">
        <f>Measures!$C$26</f>
        <v>0.32</v>
      </c>
      <c r="BN321" s="18">
        <f>Measures!$D$26</f>
        <v>0.25</v>
      </c>
      <c r="BO321" s="18">
        <f>Measures!$C$27</f>
        <v>14</v>
      </c>
      <c r="BP321" s="18">
        <f>Measures!$C$28</f>
        <v>15</v>
      </c>
      <c r="BQ321" s="88">
        <f>Measures!$C$29</f>
        <v>92</v>
      </c>
      <c r="BR321" s="88">
        <f>Measures!$C$30</f>
        <v>95</v>
      </c>
      <c r="BS321" s="88">
        <f>Measures!$C$31</f>
        <v>70</v>
      </c>
      <c r="BT321" s="64" t="str">
        <f>Code!$M$204</f>
        <v>EF 200</v>
      </c>
      <c r="BU321" s="64" t="str">
        <f>Code!$M$207</f>
        <v>EF 67</v>
      </c>
      <c r="BV321" s="64" t="str">
        <f>Code!$M$208</f>
        <v>EF 70</v>
      </c>
      <c r="BW321" s="64" t="str">
        <f>Code!$M$205</f>
        <v>EF 82</v>
      </c>
      <c r="BX321" s="64" t="s">
        <v>363</v>
      </c>
      <c r="BY321" s="64" t="s">
        <v>239</v>
      </c>
      <c r="BZ321" s="64" t="s">
        <v>240</v>
      </c>
      <c r="CA321" s="64"/>
      <c r="CB321" s="64"/>
      <c r="CC321" s="64"/>
      <c r="CD321" s="64"/>
      <c r="CE321" s="64"/>
      <c r="CF321" s="64"/>
      <c r="CG321" s="64"/>
      <c r="CH321" s="64"/>
      <c r="CI321" s="64"/>
      <c r="CJ321" s="64"/>
      <c r="CK321" s="64"/>
      <c r="CL321" s="64"/>
      <c r="CM321" s="18"/>
      <c r="CN321" s="18"/>
    </row>
    <row r="322" spans="1:92" ht="14.4" x14ac:dyDescent="0.3">
      <c r="A322" s="19" t="s">
        <v>95</v>
      </c>
      <c r="B322" s="31" t="s">
        <v>86</v>
      </c>
      <c r="C322" s="19" t="s">
        <v>87</v>
      </c>
      <c r="D322" s="19">
        <v>7</v>
      </c>
      <c r="E322" s="19">
        <f>VLOOKUP(D322,Lists!$B$3:$C$18,2,FALSE)</f>
        <v>7</v>
      </c>
      <c r="F322" s="19">
        <v>2</v>
      </c>
      <c r="G322" s="19" t="s">
        <v>66</v>
      </c>
      <c r="H322" s="23">
        <v>1990</v>
      </c>
      <c r="I322" s="37">
        <v>0.14016341923318668</v>
      </c>
      <c r="J322" s="36">
        <v>7.1357303575703178E-4</v>
      </c>
      <c r="K322" s="36">
        <f t="shared" si="72"/>
        <v>7.1357303575703178E-4</v>
      </c>
      <c r="L322" s="23">
        <v>3.32</v>
      </c>
      <c r="M322" s="35">
        <v>0.33</v>
      </c>
      <c r="N322" s="35">
        <f t="shared" si="73"/>
        <v>0.33</v>
      </c>
      <c r="O322" s="38">
        <v>9.1170398009925382</v>
      </c>
      <c r="P322" s="38">
        <f t="shared" si="74"/>
        <v>9.1170398009925382</v>
      </c>
      <c r="Q322" s="38">
        <v>1.3361692000000001</v>
      </c>
      <c r="R322" s="38">
        <v>0.96303017419071424</v>
      </c>
      <c r="S322" s="23">
        <v>1.23</v>
      </c>
      <c r="T322" s="23">
        <v>0.87</v>
      </c>
      <c r="U322" s="23">
        <v>10</v>
      </c>
      <c r="V322" s="23">
        <f t="shared" si="75"/>
        <v>10</v>
      </c>
      <c r="W322" s="23">
        <v>78</v>
      </c>
      <c r="X322" s="23">
        <f t="shared" si="76"/>
        <v>78</v>
      </c>
      <c r="Y322" s="23">
        <v>62</v>
      </c>
      <c r="Z322" s="23" t="str">
        <f>Code!$K$204</f>
        <v>EF 86</v>
      </c>
      <c r="AA322" s="23" t="str">
        <f>Code!$K$207</f>
        <v>EF 57</v>
      </c>
      <c r="AB322" s="23" t="str">
        <f>Code!$K$208</f>
        <v>EF 57</v>
      </c>
      <c r="AC322" s="23" t="str">
        <f>Code!$K$205</f>
        <v>EF 57</v>
      </c>
      <c r="AD322" s="23" t="s">
        <v>237</v>
      </c>
      <c r="AE322" s="23" t="s">
        <v>237</v>
      </c>
      <c r="AF322" s="23" t="s">
        <v>237</v>
      </c>
      <c r="AG322" s="39">
        <f t="shared" si="71"/>
        <v>7.1357303575703178E-4</v>
      </c>
      <c r="AH322" s="39">
        <f t="shared" si="77"/>
        <v>7.1357303575703178E-4</v>
      </c>
      <c r="AI322" s="18">
        <f t="shared" si="78"/>
        <v>3.32</v>
      </c>
      <c r="AJ322" s="41">
        <f>Code!$B$23</f>
        <v>0.15</v>
      </c>
      <c r="AK322" s="41">
        <f t="shared" si="79"/>
        <v>0.15</v>
      </c>
      <c r="AL322" s="110">
        <f t="shared" si="80"/>
        <v>9.1170398009925382</v>
      </c>
      <c r="AM322" s="110">
        <f t="shared" si="81"/>
        <v>9.1170398009925382</v>
      </c>
      <c r="AN322" s="110">
        <f t="shared" si="82"/>
        <v>1.3361692000000001</v>
      </c>
      <c r="AO322" s="110">
        <f t="shared" si="83"/>
        <v>0.96303017419071424</v>
      </c>
      <c r="AP322" s="18">
        <f>VLOOKUP(D322,Code!$B$92:$D$107,2,FALSE)</f>
        <v>0.32</v>
      </c>
      <c r="AQ322" s="18">
        <f>VLOOKUP(E322,Code!$B$92:$D$107,3,FALSE)</f>
        <v>0.25</v>
      </c>
      <c r="AR322" s="18">
        <f>Code!$C$132</f>
        <v>14</v>
      </c>
      <c r="AS322" s="18">
        <f t="shared" si="84"/>
        <v>14</v>
      </c>
      <c r="AT322" s="88">
        <f>Code!$C$189</f>
        <v>80</v>
      </c>
      <c r="AU322" s="88">
        <f t="shared" si="85"/>
        <v>80</v>
      </c>
      <c r="AV322" s="88">
        <f>Code!$C$198</f>
        <v>66</v>
      </c>
      <c r="AW322" s="18" t="str">
        <f>Code!$L$204</f>
        <v>EF 95</v>
      </c>
      <c r="AX322" s="64" t="str">
        <f>Code!$L$207</f>
        <v>EF 60</v>
      </c>
      <c r="AY322" s="64" t="str">
        <f>Code!$L$208</f>
        <v>EF 60</v>
      </c>
      <c r="AZ322" s="64" t="str">
        <f>Code!$L$205</f>
        <v>EF 62</v>
      </c>
      <c r="BA322" s="23" t="s">
        <v>237</v>
      </c>
      <c r="BB322" s="23" t="s">
        <v>237</v>
      </c>
      <c r="BC322" s="23" t="s">
        <v>237</v>
      </c>
      <c r="BD322" s="39">
        <f t="shared" si="86"/>
        <v>6.0653708039347702E-4</v>
      </c>
      <c r="BE322" s="39">
        <f t="shared" si="87"/>
        <v>4.9950112502992225E-4</v>
      </c>
      <c r="BF322" s="18">
        <f>Measures!$C$3</f>
        <v>8</v>
      </c>
      <c r="BG322" s="41">
        <f>Measures!$C$4</f>
        <v>0.1</v>
      </c>
      <c r="BH322" s="41">
        <v>0.06</v>
      </c>
      <c r="BI322" s="18">
        <f>VLOOKUP(D322,Measures!$B$6:$C$21,2,FALSE)</f>
        <v>30</v>
      </c>
      <c r="BJ322" s="18">
        <f>Measures!$C$22</f>
        <v>44</v>
      </c>
      <c r="BK322" s="18">
        <f>Measures!$C$23</f>
        <v>19</v>
      </c>
      <c r="BL322" s="18">
        <f>Measures!$C$24</f>
        <v>13</v>
      </c>
      <c r="BM322" s="18">
        <f>Measures!$C$26</f>
        <v>0.32</v>
      </c>
      <c r="BN322" s="18">
        <f>Measures!$D$26</f>
        <v>0.25</v>
      </c>
      <c r="BO322" s="18">
        <f>Measures!$C$27</f>
        <v>14</v>
      </c>
      <c r="BP322" s="18">
        <f>Measures!$C$28</f>
        <v>15</v>
      </c>
      <c r="BQ322" s="88">
        <f>Measures!$C$29</f>
        <v>92</v>
      </c>
      <c r="BR322" s="88">
        <f>Measures!$C$30</f>
        <v>95</v>
      </c>
      <c r="BS322" s="88">
        <f>Measures!$C$31</f>
        <v>70</v>
      </c>
      <c r="BT322" s="64" t="str">
        <f>Code!$M$204</f>
        <v>EF 200</v>
      </c>
      <c r="BU322" s="64" t="str">
        <f>Code!$M$207</f>
        <v>EF 67</v>
      </c>
      <c r="BV322" s="64" t="str">
        <f>Code!$M$208</f>
        <v>EF 70</v>
      </c>
      <c r="BW322" s="64" t="str">
        <f>Code!$M$205</f>
        <v>EF 82</v>
      </c>
      <c r="BX322" s="64" t="s">
        <v>363</v>
      </c>
      <c r="BY322" s="64" t="s">
        <v>239</v>
      </c>
      <c r="BZ322" s="64" t="s">
        <v>240</v>
      </c>
      <c r="CA322" s="64"/>
      <c r="CB322" s="64"/>
      <c r="CC322" s="64"/>
      <c r="CD322" s="64"/>
      <c r="CE322" s="64"/>
      <c r="CF322" s="64"/>
      <c r="CG322" s="64"/>
      <c r="CH322" s="64"/>
      <c r="CI322" s="64"/>
      <c r="CJ322" s="64"/>
      <c r="CK322" s="64"/>
      <c r="CL322" s="64"/>
      <c r="CM322" s="18"/>
      <c r="CN322" s="18"/>
    </row>
    <row r="323" spans="1:92" ht="14.4" x14ac:dyDescent="0.3">
      <c r="A323" s="19" t="s">
        <v>22</v>
      </c>
      <c r="B323" s="31" t="s">
        <v>86</v>
      </c>
      <c r="C323" s="19" t="s">
        <v>87</v>
      </c>
      <c r="D323" s="19">
        <v>7</v>
      </c>
      <c r="E323" s="19">
        <f>VLOOKUP(D323,Lists!$B$3:$C$18,2,FALSE)</f>
        <v>7</v>
      </c>
      <c r="F323" s="19">
        <v>1</v>
      </c>
      <c r="G323" s="19" t="s">
        <v>66</v>
      </c>
      <c r="H323" s="23">
        <v>1600</v>
      </c>
      <c r="I323" s="37">
        <v>0.14016341923318668</v>
      </c>
      <c r="J323" s="36">
        <v>7.1357303575703178E-4</v>
      </c>
      <c r="K323" s="36">
        <f t="shared" si="72"/>
        <v>7.1357303575703178E-4</v>
      </c>
      <c r="L323" s="23">
        <v>3.32</v>
      </c>
      <c r="M323" s="35">
        <v>0.33</v>
      </c>
      <c r="N323" s="35">
        <f t="shared" si="73"/>
        <v>0.33</v>
      </c>
      <c r="O323" s="38">
        <v>9.1170398009925382</v>
      </c>
      <c r="P323" s="38">
        <f t="shared" si="74"/>
        <v>9.1170398009925382</v>
      </c>
      <c r="Q323" s="38">
        <v>1.3361692000000001</v>
      </c>
      <c r="R323" s="38">
        <v>0.96303017419071424</v>
      </c>
      <c r="S323" s="23">
        <v>1.23</v>
      </c>
      <c r="T323" s="23">
        <v>0.87</v>
      </c>
      <c r="U323" s="23">
        <v>10</v>
      </c>
      <c r="V323" s="23">
        <f t="shared" si="75"/>
        <v>10</v>
      </c>
      <c r="W323" s="23">
        <v>78</v>
      </c>
      <c r="X323" s="23">
        <f t="shared" si="76"/>
        <v>78</v>
      </c>
      <c r="Y323" s="23">
        <v>62</v>
      </c>
      <c r="Z323" s="23" t="str">
        <f>Code!$K$204</f>
        <v>EF 86</v>
      </c>
      <c r="AA323" s="23" t="str">
        <f>Code!$K$207</f>
        <v>EF 57</v>
      </c>
      <c r="AB323" s="23" t="str">
        <f>Code!$K$208</f>
        <v>EF 57</v>
      </c>
      <c r="AC323" s="23" t="str">
        <f>Code!$K$205</f>
        <v>EF 57</v>
      </c>
      <c r="AD323" s="23" t="s">
        <v>237</v>
      </c>
      <c r="AE323" s="23" t="s">
        <v>237</v>
      </c>
      <c r="AF323" s="23" t="s">
        <v>237</v>
      </c>
      <c r="AG323" s="39">
        <f t="shared" si="71"/>
        <v>7.1357303575703178E-4</v>
      </c>
      <c r="AH323" s="39">
        <f t="shared" si="77"/>
        <v>7.1357303575703178E-4</v>
      </c>
      <c r="AI323" s="18">
        <f t="shared" si="78"/>
        <v>3.32</v>
      </c>
      <c r="AJ323" s="41">
        <f>Code!$B$23</f>
        <v>0.15</v>
      </c>
      <c r="AK323" s="41">
        <f t="shared" si="79"/>
        <v>0.15</v>
      </c>
      <c r="AL323" s="110">
        <f t="shared" si="80"/>
        <v>9.1170398009925382</v>
      </c>
      <c r="AM323" s="110">
        <f t="shared" si="81"/>
        <v>9.1170398009925382</v>
      </c>
      <c r="AN323" s="110">
        <f t="shared" si="82"/>
        <v>1.3361692000000001</v>
      </c>
      <c r="AO323" s="110">
        <f t="shared" si="83"/>
        <v>0.96303017419071424</v>
      </c>
      <c r="AP323" s="18">
        <f>VLOOKUP(D323,Code!$B$92:$D$107,2,FALSE)</f>
        <v>0.32</v>
      </c>
      <c r="AQ323" s="18">
        <f>VLOOKUP(E323,Code!$B$92:$D$107,3,FALSE)</f>
        <v>0.25</v>
      </c>
      <c r="AR323" s="18">
        <f>Code!$C$132</f>
        <v>14</v>
      </c>
      <c r="AS323" s="18">
        <f t="shared" si="84"/>
        <v>14</v>
      </c>
      <c r="AT323" s="88">
        <f>Code!$C$189</f>
        <v>80</v>
      </c>
      <c r="AU323" s="88">
        <f t="shared" si="85"/>
        <v>80</v>
      </c>
      <c r="AV323" s="88">
        <f>Code!$C$198</f>
        <v>66</v>
      </c>
      <c r="AW323" s="18" t="str">
        <f>Code!$L$204</f>
        <v>EF 95</v>
      </c>
      <c r="AX323" s="64" t="str">
        <f>Code!$L$207</f>
        <v>EF 60</v>
      </c>
      <c r="AY323" s="64" t="str">
        <f>Code!$L$208</f>
        <v>EF 60</v>
      </c>
      <c r="AZ323" s="64" t="str">
        <f>Code!$L$205</f>
        <v>EF 62</v>
      </c>
      <c r="BA323" s="23" t="s">
        <v>237</v>
      </c>
      <c r="BB323" s="23" t="s">
        <v>237</v>
      </c>
      <c r="BC323" s="23" t="s">
        <v>237</v>
      </c>
      <c r="BD323" s="39">
        <f t="shared" si="86"/>
        <v>6.0653708039347702E-4</v>
      </c>
      <c r="BE323" s="39">
        <f t="shared" si="87"/>
        <v>4.9950112502992225E-4</v>
      </c>
      <c r="BF323" s="18">
        <f>Measures!$C$3</f>
        <v>8</v>
      </c>
      <c r="BG323" s="41">
        <f>Measures!$C$4</f>
        <v>0.1</v>
      </c>
      <c r="BH323" s="41">
        <v>0.06</v>
      </c>
      <c r="BI323" s="18">
        <f>VLOOKUP(D323,Measures!$B$6:$C$21,2,FALSE)</f>
        <v>30</v>
      </c>
      <c r="BJ323" s="18">
        <f>Measures!$C$22</f>
        <v>44</v>
      </c>
      <c r="BK323" s="18">
        <f>Measures!$C$23</f>
        <v>19</v>
      </c>
      <c r="BL323" s="18">
        <f>Measures!$C$24</f>
        <v>13</v>
      </c>
      <c r="BM323" s="18">
        <f>Measures!$C$26</f>
        <v>0.32</v>
      </c>
      <c r="BN323" s="18">
        <f>Measures!$D$26</f>
        <v>0.25</v>
      </c>
      <c r="BO323" s="18">
        <f>Measures!$C$27</f>
        <v>14</v>
      </c>
      <c r="BP323" s="18">
        <f>Measures!$C$28</f>
        <v>15</v>
      </c>
      <c r="BQ323" s="88">
        <f>Measures!$C$29</f>
        <v>92</v>
      </c>
      <c r="BR323" s="88">
        <f>Measures!$C$30</f>
        <v>95</v>
      </c>
      <c r="BS323" s="88">
        <f>Measures!$C$31</f>
        <v>70</v>
      </c>
      <c r="BT323" s="64" t="str">
        <f>Code!$M$204</f>
        <v>EF 200</v>
      </c>
      <c r="BU323" s="64" t="str">
        <f>Code!$M$207</f>
        <v>EF 67</v>
      </c>
      <c r="BV323" s="64" t="str">
        <f>Code!$M$208</f>
        <v>EF 70</v>
      </c>
      <c r="BW323" s="64" t="str">
        <f>Code!$M$205</f>
        <v>EF 82</v>
      </c>
      <c r="BX323" s="64" t="s">
        <v>363</v>
      </c>
      <c r="BY323" s="64" t="s">
        <v>239</v>
      </c>
      <c r="BZ323" s="64" t="s">
        <v>240</v>
      </c>
      <c r="CA323" s="64"/>
      <c r="CB323" s="64"/>
      <c r="CC323" s="64"/>
      <c r="CD323" s="64"/>
      <c r="CE323" s="64"/>
      <c r="CF323" s="64"/>
      <c r="CG323" s="64"/>
      <c r="CH323" s="64"/>
      <c r="CI323" s="64"/>
      <c r="CJ323" s="64"/>
      <c r="CK323" s="64"/>
      <c r="CL323" s="64"/>
      <c r="CM323" s="18"/>
      <c r="CN323" s="18"/>
    </row>
    <row r="324" spans="1:92" ht="14.4" x14ac:dyDescent="0.3">
      <c r="A324" s="19" t="s">
        <v>22</v>
      </c>
      <c r="B324" s="31" t="s">
        <v>86</v>
      </c>
      <c r="C324" s="19" t="s">
        <v>87</v>
      </c>
      <c r="D324" s="19">
        <v>7</v>
      </c>
      <c r="E324" s="19">
        <f>VLOOKUP(D324,Lists!$B$3:$C$18,2,FALSE)</f>
        <v>7</v>
      </c>
      <c r="F324" s="19">
        <v>2</v>
      </c>
      <c r="G324" s="19" t="s">
        <v>66</v>
      </c>
      <c r="H324" s="23">
        <v>1990</v>
      </c>
      <c r="I324" s="37">
        <v>0.14016341923318668</v>
      </c>
      <c r="J324" s="36">
        <v>7.1357303575703178E-4</v>
      </c>
      <c r="K324" s="36">
        <f t="shared" si="72"/>
        <v>7.1357303575703178E-4</v>
      </c>
      <c r="L324" s="23">
        <v>3.32</v>
      </c>
      <c r="M324" s="35">
        <v>0.33</v>
      </c>
      <c r="N324" s="35">
        <f t="shared" si="73"/>
        <v>0.33</v>
      </c>
      <c r="O324" s="38">
        <v>9.1170398009925382</v>
      </c>
      <c r="P324" s="38">
        <f t="shared" si="74"/>
        <v>9.1170398009925382</v>
      </c>
      <c r="Q324" s="38">
        <v>1.3361692000000001</v>
      </c>
      <c r="R324" s="38">
        <v>0.96303017419071424</v>
      </c>
      <c r="S324" s="23">
        <v>1.23</v>
      </c>
      <c r="T324" s="23">
        <v>0.87</v>
      </c>
      <c r="U324" s="23">
        <v>10</v>
      </c>
      <c r="V324" s="23">
        <f t="shared" si="75"/>
        <v>10</v>
      </c>
      <c r="W324" s="23">
        <v>78</v>
      </c>
      <c r="X324" s="23">
        <f t="shared" si="76"/>
        <v>78</v>
      </c>
      <c r="Y324" s="23">
        <v>62</v>
      </c>
      <c r="Z324" s="23" t="str">
        <f>Code!$K$204</f>
        <v>EF 86</v>
      </c>
      <c r="AA324" s="23" t="str">
        <f>Code!$K$207</f>
        <v>EF 57</v>
      </c>
      <c r="AB324" s="23" t="str">
        <f>Code!$K$208</f>
        <v>EF 57</v>
      </c>
      <c r="AC324" s="23" t="str">
        <f>Code!$K$205</f>
        <v>EF 57</v>
      </c>
      <c r="AD324" s="23" t="s">
        <v>237</v>
      </c>
      <c r="AE324" s="23" t="s">
        <v>237</v>
      </c>
      <c r="AF324" s="23" t="s">
        <v>237</v>
      </c>
      <c r="AG324" s="39">
        <f t="shared" si="71"/>
        <v>7.1357303575703178E-4</v>
      </c>
      <c r="AH324" s="39">
        <f t="shared" si="77"/>
        <v>7.1357303575703178E-4</v>
      </c>
      <c r="AI324" s="18">
        <f t="shared" si="78"/>
        <v>3.32</v>
      </c>
      <c r="AJ324" s="41">
        <f>Code!$B$23</f>
        <v>0.15</v>
      </c>
      <c r="AK324" s="41">
        <f t="shared" si="79"/>
        <v>0.15</v>
      </c>
      <c r="AL324" s="110">
        <f t="shared" si="80"/>
        <v>9.1170398009925382</v>
      </c>
      <c r="AM324" s="110">
        <f t="shared" si="81"/>
        <v>9.1170398009925382</v>
      </c>
      <c r="AN324" s="110">
        <f t="shared" si="82"/>
        <v>1.3361692000000001</v>
      </c>
      <c r="AO324" s="110">
        <f t="shared" si="83"/>
        <v>0.96303017419071424</v>
      </c>
      <c r="AP324" s="18">
        <f>VLOOKUP(D324,Code!$B$92:$D$107,2,FALSE)</f>
        <v>0.32</v>
      </c>
      <c r="AQ324" s="18">
        <f>VLOOKUP(E324,Code!$B$92:$D$107,3,FALSE)</f>
        <v>0.25</v>
      </c>
      <c r="AR324" s="18">
        <f>Code!$C$132</f>
        <v>14</v>
      </c>
      <c r="AS324" s="18">
        <f t="shared" si="84"/>
        <v>14</v>
      </c>
      <c r="AT324" s="88">
        <f>Code!$C$189</f>
        <v>80</v>
      </c>
      <c r="AU324" s="88">
        <f t="shared" si="85"/>
        <v>80</v>
      </c>
      <c r="AV324" s="88">
        <f>Code!$C$198</f>
        <v>66</v>
      </c>
      <c r="AW324" s="18" t="str">
        <f>Code!$L$204</f>
        <v>EF 95</v>
      </c>
      <c r="AX324" s="64" t="str">
        <f>Code!$L$207</f>
        <v>EF 60</v>
      </c>
      <c r="AY324" s="64" t="str">
        <f>Code!$L$208</f>
        <v>EF 60</v>
      </c>
      <c r="AZ324" s="64" t="str">
        <f>Code!$L$205</f>
        <v>EF 62</v>
      </c>
      <c r="BA324" s="23" t="s">
        <v>237</v>
      </c>
      <c r="BB324" s="23" t="s">
        <v>237</v>
      </c>
      <c r="BC324" s="23" t="s">
        <v>237</v>
      </c>
      <c r="BD324" s="39">
        <f t="shared" si="86"/>
        <v>6.0653708039347702E-4</v>
      </c>
      <c r="BE324" s="39">
        <f t="shared" si="87"/>
        <v>4.9950112502992225E-4</v>
      </c>
      <c r="BF324" s="18">
        <f>Measures!$C$3</f>
        <v>8</v>
      </c>
      <c r="BG324" s="41">
        <f>Measures!$C$4</f>
        <v>0.1</v>
      </c>
      <c r="BH324" s="41">
        <v>0.06</v>
      </c>
      <c r="BI324" s="18">
        <f>VLOOKUP(D324,Measures!$B$6:$C$21,2,FALSE)</f>
        <v>30</v>
      </c>
      <c r="BJ324" s="18">
        <f>Measures!$C$22</f>
        <v>44</v>
      </c>
      <c r="BK324" s="18">
        <f>Measures!$C$23</f>
        <v>19</v>
      </c>
      <c r="BL324" s="18">
        <f>Measures!$C$24</f>
        <v>13</v>
      </c>
      <c r="BM324" s="18">
        <f>Measures!$C$26</f>
        <v>0.32</v>
      </c>
      <c r="BN324" s="18">
        <f>Measures!$D$26</f>
        <v>0.25</v>
      </c>
      <c r="BO324" s="18">
        <f>Measures!$C$27</f>
        <v>14</v>
      </c>
      <c r="BP324" s="18">
        <f>Measures!$C$28</f>
        <v>15</v>
      </c>
      <c r="BQ324" s="88">
        <f>Measures!$C$29</f>
        <v>92</v>
      </c>
      <c r="BR324" s="88">
        <f>Measures!$C$30</f>
        <v>95</v>
      </c>
      <c r="BS324" s="88">
        <f>Measures!$C$31</f>
        <v>70</v>
      </c>
      <c r="BT324" s="64" t="str">
        <f>Code!$M$204</f>
        <v>EF 200</v>
      </c>
      <c r="BU324" s="64" t="str">
        <f>Code!$M$207</f>
        <v>EF 67</v>
      </c>
      <c r="BV324" s="64" t="str">
        <f>Code!$M$208</f>
        <v>EF 70</v>
      </c>
      <c r="BW324" s="64" t="str">
        <f>Code!$M$205</f>
        <v>EF 82</v>
      </c>
      <c r="BX324" s="64" t="s">
        <v>363</v>
      </c>
      <c r="BY324" s="64" t="s">
        <v>239</v>
      </c>
      <c r="BZ324" s="64" t="s">
        <v>240</v>
      </c>
      <c r="CA324" s="64"/>
      <c r="CB324" s="64"/>
      <c r="CC324" s="64"/>
      <c r="CD324" s="64"/>
      <c r="CE324" s="64"/>
      <c r="CF324" s="64"/>
      <c r="CG324" s="64"/>
      <c r="CH324" s="64"/>
      <c r="CI324" s="64"/>
      <c r="CJ324" s="64"/>
      <c r="CK324" s="64"/>
      <c r="CL324" s="64"/>
      <c r="CM324" s="18"/>
      <c r="CN324" s="18"/>
    </row>
    <row r="325" spans="1:92" ht="14.4" x14ac:dyDescent="0.3">
      <c r="A325" s="19" t="s">
        <v>95</v>
      </c>
      <c r="B325" s="31" t="s">
        <v>86</v>
      </c>
      <c r="C325" s="19" t="s">
        <v>71</v>
      </c>
      <c r="D325" s="19">
        <v>7</v>
      </c>
      <c r="E325" s="19">
        <f>VLOOKUP(D325,Lists!$B$3:$C$18,2,FALSE)</f>
        <v>7</v>
      </c>
      <c r="F325" s="19">
        <v>1</v>
      </c>
      <c r="G325" s="19" t="s">
        <v>67</v>
      </c>
      <c r="H325" s="23">
        <v>1810</v>
      </c>
      <c r="I325" s="37">
        <v>0.11502100840336134</v>
      </c>
      <c r="J325" s="36">
        <v>5.1608452609801366E-4</v>
      </c>
      <c r="K325" s="36">
        <f t="shared" si="72"/>
        <v>5.1608452609801366E-4</v>
      </c>
      <c r="L325" s="23">
        <v>3.67</v>
      </c>
      <c r="M325" s="35">
        <v>0.26</v>
      </c>
      <c r="N325" s="35">
        <f t="shared" si="73"/>
        <v>0.26</v>
      </c>
      <c r="O325" s="38">
        <v>11.475862068965517</v>
      </c>
      <c r="P325" s="38">
        <f t="shared" si="74"/>
        <v>11.475862068965517</v>
      </c>
      <c r="Q325" s="38">
        <v>5.9551821</v>
      </c>
      <c r="R325" s="38">
        <v>10.254943899018233</v>
      </c>
      <c r="S325" s="23">
        <v>1.1499999999999999</v>
      </c>
      <c r="T325" s="23">
        <v>0.87</v>
      </c>
      <c r="U325" s="23">
        <v>10</v>
      </c>
      <c r="V325" s="23">
        <f t="shared" si="75"/>
        <v>10</v>
      </c>
      <c r="W325" s="23">
        <v>78</v>
      </c>
      <c r="X325" s="23">
        <f t="shared" si="76"/>
        <v>78</v>
      </c>
      <c r="Y325" s="23">
        <v>62</v>
      </c>
      <c r="Z325" s="23" t="str">
        <f>Code!$K$204</f>
        <v>EF 86</v>
      </c>
      <c r="AA325" s="23" t="str">
        <f>Code!$K$207</f>
        <v>EF 57</v>
      </c>
      <c r="AB325" s="23" t="str">
        <f>Code!$K$208</f>
        <v>EF 57</v>
      </c>
      <c r="AC325" s="23" t="str">
        <f>Code!$K$205</f>
        <v>EF 57</v>
      </c>
      <c r="AD325" s="23" t="s">
        <v>237</v>
      </c>
      <c r="AE325" s="23" t="s">
        <v>237</v>
      </c>
      <c r="AF325" s="23" t="s">
        <v>237</v>
      </c>
      <c r="AG325" s="39">
        <f t="shared" ref="AG325:AG388" si="88">J325</f>
        <v>5.1608452609801366E-4</v>
      </c>
      <c r="AH325" s="39">
        <f t="shared" si="77"/>
        <v>5.1608452609801366E-4</v>
      </c>
      <c r="AI325" s="18">
        <f t="shared" si="78"/>
        <v>3.67</v>
      </c>
      <c r="AJ325" s="41">
        <f>Code!$B$23</f>
        <v>0.15</v>
      </c>
      <c r="AK325" s="41">
        <f t="shared" si="79"/>
        <v>0.15</v>
      </c>
      <c r="AL325" s="110">
        <f t="shared" si="80"/>
        <v>11.475862068965517</v>
      </c>
      <c r="AM325" s="110">
        <f t="shared" si="81"/>
        <v>11.475862068965517</v>
      </c>
      <c r="AN325" s="110">
        <f t="shared" si="82"/>
        <v>5.9551821</v>
      </c>
      <c r="AO325" s="110">
        <f t="shared" si="83"/>
        <v>10.254943899018233</v>
      </c>
      <c r="AP325" s="18">
        <f>VLOOKUP(D325,Code!$B$92:$D$107,2,FALSE)</f>
        <v>0.32</v>
      </c>
      <c r="AQ325" s="18">
        <f>VLOOKUP(E325,Code!$B$92:$D$107,3,FALSE)</f>
        <v>0.25</v>
      </c>
      <c r="AR325" s="18">
        <f>Code!$C$132</f>
        <v>14</v>
      </c>
      <c r="AS325" s="18">
        <f t="shared" si="84"/>
        <v>14</v>
      </c>
      <c r="AT325" s="88">
        <f>Code!$C$189</f>
        <v>80</v>
      </c>
      <c r="AU325" s="88">
        <f t="shared" si="85"/>
        <v>80</v>
      </c>
      <c r="AV325" s="88">
        <f>Code!$C$198</f>
        <v>66</v>
      </c>
      <c r="AW325" s="18" t="str">
        <f>Code!$L$204</f>
        <v>EF 95</v>
      </c>
      <c r="AX325" s="64" t="str">
        <f>Code!$L$207</f>
        <v>EF 60</v>
      </c>
      <c r="AY325" s="64" t="str">
        <f>Code!$L$208</f>
        <v>EF 60</v>
      </c>
      <c r="AZ325" s="64" t="str">
        <f>Code!$L$205</f>
        <v>EF 62</v>
      </c>
      <c r="BA325" s="23" t="s">
        <v>237</v>
      </c>
      <c r="BB325" s="23" t="s">
        <v>237</v>
      </c>
      <c r="BC325" s="23" t="s">
        <v>237</v>
      </c>
      <c r="BD325" s="39">
        <f t="shared" si="86"/>
        <v>4.3867184718331158E-4</v>
      </c>
      <c r="BE325" s="39">
        <f t="shared" si="87"/>
        <v>3.6125916826860955E-4</v>
      </c>
      <c r="BF325" s="18">
        <f>Measures!$C$3</f>
        <v>8</v>
      </c>
      <c r="BG325" s="41">
        <f>Measures!$C$4</f>
        <v>0.1</v>
      </c>
      <c r="BH325" s="41">
        <v>0.06</v>
      </c>
      <c r="BI325" s="18">
        <f>VLOOKUP(D325,Measures!$B$6:$C$21,2,FALSE)</f>
        <v>30</v>
      </c>
      <c r="BJ325" s="18">
        <f>Measures!$C$22</f>
        <v>44</v>
      </c>
      <c r="BK325" s="18">
        <f>Measures!$C$23</f>
        <v>19</v>
      </c>
      <c r="BL325" s="18">
        <f>Measures!$C$24</f>
        <v>13</v>
      </c>
      <c r="BM325" s="18">
        <f>Measures!$C$26</f>
        <v>0.32</v>
      </c>
      <c r="BN325" s="18">
        <f>Measures!$D$26</f>
        <v>0.25</v>
      </c>
      <c r="BO325" s="18">
        <f>Measures!$C$27</f>
        <v>14</v>
      </c>
      <c r="BP325" s="18">
        <f>Measures!$C$28</f>
        <v>15</v>
      </c>
      <c r="BQ325" s="88">
        <f>Measures!$C$29</f>
        <v>92</v>
      </c>
      <c r="BR325" s="88">
        <f>Measures!$C$30</f>
        <v>95</v>
      </c>
      <c r="BS325" s="88">
        <f>Measures!$C$31</f>
        <v>70</v>
      </c>
      <c r="BT325" s="64" t="str">
        <f>Code!$M$204</f>
        <v>EF 200</v>
      </c>
      <c r="BU325" s="64" t="str">
        <f>Code!$M$207</f>
        <v>EF 67</v>
      </c>
      <c r="BV325" s="64" t="str">
        <f>Code!$M$208</f>
        <v>EF 70</v>
      </c>
      <c r="BW325" s="64" t="str">
        <f>Code!$M$205</f>
        <v>EF 82</v>
      </c>
      <c r="BX325" s="64" t="s">
        <v>363</v>
      </c>
      <c r="BY325" s="64" t="s">
        <v>239</v>
      </c>
      <c r="BZ325" s="64" t="s">
        <v>240</v>
      </c>
      <c r="CA325" s="64"/>
      <c r="CB325" s="64"/>
      <c r="CC325" s="64"/>
      <c r="CD325" s="64"/>
      <c r="CE325" s="64"/>
      <c r="CF325" s="64"/>
      <c r="CG325" s="64"/>
      <c r="CH325" s="64"/>
      <c r="CI325" s="64"/>
      <c r="CJ325" s="64"/>
      <c r="CK325" s="64"/>
      <c r="CL325" s="64"/>
      <c r="CM325" s="18"/>
      <c r="CN325" s="18"/>
    </row>
    <row r="326" spans="1:92" ht="14.4" x14ac:dyDescent="0.3">
      <c r="A326" s="19" t="s">
        <v>95</v>
      </c>
      <c r="B326" s="31" t="s">
        <v>86</v>
      </c>
      <c r="C326" s="19" t="s">
        <v>71</v>
      </c>
      <c r="D326" s="19">
        <v>7</v>
      </c>
      <c r="E326" s="19">
        <f>VLOOKUP(D326,Lists!$B$3:$C$18,2,FALSE)</f>
        <v>7</v>
      </c>
      <c r="F326" s="19">
        <v>2</v>
      </c>
      <c r="G326" s="19" t="s">
        <v>67</v>
      </c>
      <c r="H326" s="23">
        <v>2400</v>
      </c>
      <c r="I326" s="37">
        <v>0.11502100840336134</v>
      </c>
      <c r="J326" s="36">
        <v>5.1608452609801366E-4</v>
      </c>
      <c r="K326" s="36">
        <f t="shared" ref="K326:K389" si="89">J326</f>
        <v>5.1608452609801366E-4</v>
      </c>
      <c r="L326" s="23">
        <v>3.67</v>
      </c>
      <c r="M326" s="35">
        <v>0.26</v>
      </c>
      <c r="N326" s="35">
        <f t="shared" ref="N326:N389" si="90">M326</f>
        <v>0.26</v>
      </c>
      <c r="O326" s="38">
        <v>11.475862068965517</v>
      </c>
      <c r="P326" s="38">
        <f t="shared" ref="P326:P389" si="91">O326</f>
        <v>11.475862068965517</v>
      </c>
      <c r="Q326" s="38">
        <v>5.9551821</v>
      </c>
      <c r="R326" s="38">
        <v>10.254943899018233</v>
      </c>
      <c r="S326" s="23">
        <v>1.1499999999999999</v>
      </c>
      <c r="T326" s="23">
        <v>0.87</v>
      </c>
      <c r="U326" s="23">
        <v>10</v>
      </c>
      <c r="V326" s="23">
        <f t="shared" ref="V326:V389" si="92">U326</f>
        <v>10</v>
      </c>
      <c r="W326" s="23">
        <v>78</v>
      </c>
      <c r="X326" s="23">
        <f t="shared" ref="X326:X389" si="93">W326</f>
        <v>78</v>
      </c>
      <c r="Y326" s="23">
        <v>62</v>
      </c>
      <c r="Z326" s="23" t="str">
        <f>Code!$K$204</f>
        <v>EF 86</v>
      </c>
      <c r="AA326" s="23" t="str">
        <f>Code!$K$207</f>
        <v>EF 57</v>
      </c>
      <c r="AB326" s="23" t="str">
        <f>Code!$K$208</f>
        <v>EF 57</v>
      </c>
      <c r="AC326" s="23" t="str">
        <f>Code!$K$205</f>
        <v>EF 57</v>
      </c>
      <c r="AD326" s="23" t="s">
        <v>237</v>
      </c>
      <c r="AE326" s="23" t="s">
        <v>237</v>
      </c>
      <c r="AF326" s="23" t="s">
        <v>237</v>
      </c>
      <c r="AG326" s="39">
        <f t="shared" si="88"/>
        <v>5.1608452609801366E-4</v>
      </c>
      <c r="AH326" s="39">
        <f t="shared" ref="AH326:AH389" si="94">AG326</f>
        <v>5.1608452609801366E-4</v>
      </c>
      <c r="AI326" s="18">
        <f t="shared" ref="AI326:AI389" si="95">L326</f>
        <v>3.67</v>
      </c>
      <c r="AJ326" s="41">
        <f>Code!$B$23</f>
        <v>0.15</v>
      </c>
      <c r="AK326" s="41">
        <f t="shared" ref="AK326:AK389" si="96">AJ326</f>
        <v>0.15</v>
      </c>
      <c r="AL326" s="110">
        <f t="shared" ref="AL326:AL389" si="97">O326</f>
        <v>11.475862068965517</v>
      </c>
      <c r="AM326" s="110">
        <f t="shared" ref="AM326:AM389" si="98">AL326</f>
        <v>11.475862068965517</v>
      </c>
      <c r="AN326" s="110">
        <f t="shared" ref="AN326:AN389" si="99">Q326</f>
        <v>5.9551821</v>
      </c>
      <c r="AO326" s="110">
        <f t="shared" ref="AO326:AO389" si="100">R326</f>
        <v>10.254943899018233</v>
      </c>
      <c r="AP326" s="18">
        <f>VLOOKUP(D326,Code!$B$92:$D$107,2,FALSE)</f>
        <v>0.32</v>
      </c>
      <c r="AQ326" s="18">
        <f>VLOOKUP(E326,Code!$B$92:$D$107,3,FALSE)</f>
        <v>0.25</v>
      </c>
      <c r="AR326" s="18">
        <f>Code!$C$132</f>
        <v>14</v>
      </c>
      <c r="AS326" s="18">
        <f t="shared" ref="AS326:AS389" si="101">AR326</f>
        <v>14</v>
      </c>
      <c r="AT326" s="88">
        <f>Code!$C$189</f>
        <v>80</v>
      </c>
      <c r="AU326" s="88">
        <f t="shared" ref="AU326:AU389" si="102">AT326</f>
        <v>80</v>
      </c>
      <c r="AV326" s="88">
        <f>Code!$C$198</f>
        <v>66</v>
      </c>
      <c r="AW326" s="18" t="str">
        <f>Code!$L$204</f>
        <v>EF 95</v>
      </c>
      <c r="AX326" s="64" t="str">
        <f>Code!$L$207</f>
        <v>EF 60</v>
      </c>
      <c r="AY326" s="64" t="str">
        <f>Code!$L$208</f>
        <v>EF 60</v>
      </c>
      <c r="AZ326" s="64" t="str">
        <f>Code!$L$205</f>
        <v>EF 62</v>
      </c>
      <c r="BA326" s="23" t="s">
        <v>237</v>
      </c>
      <c r="BB326" s="23" t="s">
        <v>237</v>
      </c>
      <c r="BC326" s="23" t="s">
        <v>237</v>
      </c>
      <c r="BD326" s="39">
        <f t="shared" ref="BD326:BD389" si="103" xml:space="preserve"> (1-15/100)*J326</f>
        <v>4.3867184718331158E-4</v>
      </c>
      <c r="BE326" s="39">
        <f t="shared" ref="BE326:BE389" si="104" xml:space="preserve"> (1-30/100)*J326</f>
        <v>3.6125916826860955E-4</v>
      </c>
      <c r="BF326" s="18">
        <f>Measures!$C$3</f>
        <v>8</v>
      </c>
      <c r="BG326" s="41">
        <f>Measures!$C$4</f>
        <v>0.1</v>
      </c>
      <c r="BH326" s="41">
        <v>0.06</v>
      </c>
      <c r="BI326" s="18">
        <f>VLOOKUP(D326,Measures!$B$6:$C$21,2,FALSE)</f>
        <v>30</v>
      </c>
      <c r="BJ326" s="18">
        <f>Measures!$C$22</f>
        <v>44</v>
      </c>
      <c r="BK326" s="18">
        <f>Measures!$C$23</f>
        <v>19</v>
      </c>
      <c r="BL326" s="18">
        <f>Measures!$C$24</f>
        <v>13</v>
      </c>
      <c r="BM326" s="18">
        <f>Measures!$C$26</f>
        <v>0.32</v>
      </c>
      <c r="BN326" s="18">
        <f>Measures!$D$26</f>
        <v>0.25</v>
      </c>
      <c r="BO326" s="18">
        <f>Measures!$C$27</f>
        <v>14</v>
      </c>
      <c r="BP326" s="18">
        <f>Measures!$C$28</f>
        <v>15</v>
      </c>
      <c r="BQ326" s="88">
        <f>Measures!$C$29</f>
        <v>92</v>
      </c>
      <c r="BR326" s="88">
        <f>Measures!$C$30</f>
        <v>95</v>
      </c>
      <c r="BS326" s="88">
        <f>Measures!$C$31</f>
        <v>70</v>
      </c>
      <c r="BT326" s="64" t="str">
        <f>Code!$M$204</f>
        <v>EF 200</v>
      </c>
      <c r="BU326" s="64" t="str">
        <f>Code!$M$207</f>
        <v>EF 67</v>
      </c>
      <c r="BV326" s="64" t="str">
        <f>Code!$M$208</f>
        <v>EF 70</v>
      </c>
      <c r="BW326" s="64" t="str">
        <f>Code!$M$205</f>
        <v>EF 82</v>
      </c>
      <c r="BX326" s="64" t="s">
        <v>363</v>
      </c>
      <c r="BY326" s="64" t="s">
        <v>239</v>
      </c>
      <c r="BZ326" s="64" t="s">
        <v>240</v>
      </c>
      <c r="CA326" s="64"/>
      <c r="CB326" s="64"/>
      <c r="CC326" s="64"/>
      <c r="CD326" s="64"/>
      <c r="CE326" s="64"/>
      <c r="CF326" s="64"/>
      <c r="CG326" s="64"/>
      <c r="CH326" s="64"/>
      <c r="CI326" s="64"/>
      <c r="CJ326" s="64"/>
      <c r="CK326" s="64"/>
      <c r="CL326" s="64"/>
      <c r="CM326" s="18"/>
      <c r="CN326" s="18"/>
    </row>
    <row r="327" spans="1:92" ht="14.4" x14ac:dyDescent="0.3">
      <c r="A327" s="19" t="s">
        <v>22</v>
      </c>
      <c r="B327" s="31" t="s">
        <v>86</v>
      </c>
      <c r="C327" s="19" t="s">
        <v>71</v>
      </c>
      <c r="D327" s="19">
        <v>7</v>
      </c>
      <c r="E327" s="19">
        <f>VLOOKUP(D327,Lists!$B$3:$C$18,2,FALSE)</f>
        <v>7</v>
      </c>
      <c r="F327" s="19">
        <v>1</v>
      </c>
      <c r="G327" s="19" t="s">
        <v>67</v>
      </c>
      <c r="H327" s="23">
        <v>1810</v>
      </c>
      <c r="I327" s="37">
        <v>0.11502100840336134</v>
      </c>
      <c r="J327" s="36">
        <v>5.1608452609801366E-4</v>
      </c>
      <c r="K327" s="36">
        <f t="shared" si="89"/>
        <v>5.1608452609801366E-4</v>
      </c>
      <c r="L327" s="23">
        <v>3.67</v>
      </c>
      <c r="M327" s="35">
        <v>0.26</v>
      </c>
      <c r="N327" s="35">
        <f t="shared" si="90"/>
        <v>0.26</v>
      </c>
      <c r="O327" s="38">
        <v>11.475862068965517</v>
      </c>
      <c r="P327" s="38">
        <f t="shared" si="91"/>
        <v>11.475862068965517</v>
      </c>
      <c r="Q327" s="38">
        <v>5.9551821</v>
      </c>
      <c r="R327" s="38">
        <v>10.254943899018233</v>
      </c>
      <c r="S327" s="23">
        <v>1.1499999999999999</v>
      </c>
      <c r="T327" s="23">
        <v>0.87</v>
      </c>
      <c r="U327" s="23">
        <v>10</v>
      </c>
      <c r="V327" s="23">
        <f t="shared" si="92"/>
        <v>10</v>
      </c>
      <c r="W327" s="23">
        <v>78</v>
      </c>
      <c r="X327" s="23">
        <f t="shared" si="93"/>
        <v>78</v>
      </c>
      <c r="Y327" s="23">
        <v>62</v>
      </c>
      <c r="Z327" s="23" t="str">
        <f>Code!$K$204</f>
        <v>EF 86</v>
      </c>
      <c r="AA327" s="23" t="str">
        <f>Code!$K$207</f>
        <v>EF 57</v>
      </c>
      <c r="AB327" s="23" t="str">
        <f>Code!$K$208</f>
        <v>EF 57</v>
      </c>
      <c r="AC327" s="23" t="str">
        <f>Code!$K$205</f>
        <v>EF 57</v>
      </c>
      <c r="AD327" s="23" t="s">
        <v>237</v>
      </c>
      <c r="AE327" s="23" t="s">
        <v>237</v>
      </c>
      <c r="AF327" s="23" t="s">
        <v>237</v>
      </c>
      <c r="AG327" s="39">
        <f t="shared" si="88"/>
        <v>5.1608452609801366E-4</v>
      </c>
      <c r="AH327" s="39">
        <f t="shared" si="94"/>
        <v>5.1608452609801366E-4</v>
      </c>
      <c r="AI327" s="18">
        <f t="shared" si="95"/>
        <v>3.67</v>
      </c>
      <c r="AJ327" s="41">
        <f>Code!$B$23</f>
        <v>0.15</v>
      </c>
      <c r="AK327" s="41">
        <f t="shared" si="96"/>
        <v>0.15</v>
      </c>
      <c r="AL327" s="110">
        <f t="shared" si="97"/>
        <v>11.475862068965517</v>
      </c>
      <c r="AM327" s="110">
        <f t="shared" si="98"/>
        <v>11.475862068965517</v>
      </c>
      <c r="AN327" s="110">
        <f t="shared" si="99"/>
        <v>5.9551821</v>
      </c>
      <c r="AO327" s="110">
        <f t="shared" si="100"/>
        <v>10.254943899018233</v>
      </c>
      <c r="AP327" s="18">
        <f>VLOOKUP(D327,Code!$B$92:$D$107,2,FALSE)</f>
        <v>0.32</v>
      </c>
      <c r="AQ327" s="18">
        <f>VLOOKUP(E327,Code!$B$92:$D$107,3,FALSE)</f>
        <v>0.25</v>
      </c>
      <c r="AR327" s="18">
        <f>Code!$C$132</f>
        <v>14</v>
      </c>
      <c r="AS327" s="18">
        <f t="shared" si="101"/>
        <v>14</v>
      </c>
      <c r="AT327" s="88">
        <f>Code!$C$189</f>
        <v>80</v>
      </c>
      <c r="AU327" s="88">
        <f t="shared" si="102"/>
        <v>80</v>
      </c>
      <c r="AV327" s="88">
        <f>Code!$C$198</f>
        <v>66</v>
      </c>
      <c r="AW327" s="18" t="str">
        <f>Code!$L$204</f>
        <v>EF 95</v>
      </c>
      <c r="AX327" s="64" t="str">
        <f>Code!$L$207</f>
        <v>EF 60</v>
      </c>
      <c r="AY327" s="64" t="str">
        <f>Code!$L$208</f>
        <v>EF 60</v>
      </c>
      <c r="AZ327" s="64" t="str">
        <f>Code!$L$205</f>
        <v>EF 62</v>
      </c>
      <c r="BA327" s="23" t="s">
        <v>237</v>
      </c>
      <c r="BB327" s="23" t="s">
        <v>237</v>
      </c>
      <c r="BC327" s="23" t="s">
        <v>237</v>
      </c>
      <c r="BD327" s="39">
        <f t="shared" si="103"/>
        <v>4.3867184718331158E-4</v>
      </c>
      <c r="BE327" s="39">
        <f t="shared" si="104"/>
        <v>3.6125916826860955E-4</v>
      </c>
      <c r="BF327" s="18">
        <f>Measures!$C$3</f>
        <v>8</v>
      </c>
      <c r="BG327" s="41">
        <f>Measures!$C$4</f>
        <v>0.1</v>
      </c>
      <c r="BH327" s="41">
        <v>0.06</v>
      </c>
      <c r="BI327" s="18">
        <f>VLOOKUP(D327,Measures!$B$6:$C$21,2,FALSE)</f>
        <v>30</v>
      </c>
      <c r="BJ327" s="18">
        <f>Measures!$C$22</f>
        <v>44</v>
      </c>
      <c r="BK327" s="18">
        <f>Measures!$C$23</f>
        <v>19</v>
      </c>
      <c r="BL327" s="18">
        <f>Measures!$C$24</f>
        <v>13</v>
      </c>
      <c r="BM327" s="18">
        <f>Measures!$C$26</f>
        <v>0.32</v>
      </c>
      <c r="BN327" s="18">
        <f>Measures!$D$26</f>
        <v>0.25</v>
      </c>
      <c r="BO327" s="18">
        <f>Measures!$C$27</f>
        <v>14</v>
      </c>
      <c r="BP327" s="18">
        <f>Measures!$C$28</f>
        <v>15</v>
      </c>
      <c r="BQ327" s="88">
        <f>Measures!$C$29</f>
        <v>92</v>
      </c>
      <c r="BR327" s="88">
        <f>Measures!$C$30</f>
        <v>95</v>
      </c>
      <c r="BS327" s="88">
        <f>Measures!$C$31</f>
        <v>70</v>
      </c>
      <c r="BT327" s="64" t="str">
        <f>Code!$M$204</f>
        <v>EF 200</v>
      </c>
      <c r="BU327" s="64" t="str">
        <f>Code!$M$207</f>
        <v>EF 67</v>
      </c>
      <c r="BV327" s="64" t="str">
        <f>Code!$M$208</f>
        <v>EF 70</v>
      </c>
      <c r="BW327" s="64" t="str">
        <f>Code!$M$205</f>
        <v>EF 82</v>
      </c>
      <c r="BX327" s="64" t="s">
        <v>363</v>
      </c>
      <c r="BY327" s="64" t="s">
        <v>239</v>
      </c>
      <c r="BZ327" s="64" t="s">
        <v>240</v>
      </c>
      <c r="CA327" s="64"/>
      <c r="CB327" s="64"/>
      <c r="CC327" s="64"/>
      <c r="CD327" s="64"/>
      <c r="CE327" s="64"/>
      <c r="CF327" s="64"/>
      <c r="CG327" s="64"/>
      <c r="CH327" s="64"/>
      <c r="CI327" s="64"/>
      <c r="CJ327" s="64"/>
      <c r="CK327" s="64"/>
      <c r="CL327" s="64"/>
      <c r="CM327" s="18"/>
      <c r="CN327" s="18"/>
    </row>
    <row r="328" spans="1:92" ht="14.4" x14ac:dyDescent="0.3">
      <c r="A328" s="19" t="s">
        <v>22</v>
      </c>
      <c r="B328" s="31" t="s">
        <v>86</v>
      </c>
      <c r="C328" s="19" t="s">
        <v>71</v>
      </c>
      <c r="D328" s="19">
        <v>7</v>
      </c>
      <c r="E328" s="19">
        <f>VLOOKUP(D328,Lists!$B$3:$C$18,2,FALSE)</f>
        <v>7</v>
      </c>
      <c r="F328" s="19">
        <v>2</v>
      </c>
      <c r="G328" s="19" t="s">
        <v>67</v>
      </c>
      <c r="H328" s="23">
        <v>2400</v>
      </c>
      <c r="I328" s="37">
        <v>0.11502100840336134</v>
      </c>
      <c r="J328" s="36">
        <v>5.1608452609801366E-4</v>
      </c>
      <c r="K328" s="36">
        <f t="shared" si="89"/>
        <v>5.1608452609801366E-4</v>
      </c>
      <c r="L328" s="23">
        <v>3.67</v>
      </c>
      <c r="M328" s="35">
        <v>0.26</v>
      </c>
      <c r="N328" s="35">
        <f t="shared" si="90"/>
        <v>0.26</v>
      </c>
      <c r="O328" s="38">
        <v>11.475862068965517</v>
      </c>
      <c r="P328" s="38">
        <f t="shared" si="91"/>
        <v>11.475862068965517</v>
      </c>
      <c r="Q328" s="38">
        <v>5.9551821</v>
      </c>
      <c r="R328" s="38">
        <v>10.254943899018233</v>
      </c>
      <c r="S328" s="23">
        <v>1.1499999999999999</v>
      </c>
      <c r="T328" s="23">
        <v>0.87</v>
      </c>
      <c r="U328" s="23">
        <v>10</v>
      </c>
      <c r="V328" s="23">
        <f t="shared" si="92"/>
        <v>10</v>
      </c>
      <c r="W328" s="23">
        <v>78</v>
      </c>
      <c r="X328" s="23">
        <f t="shared" si="93"/>
        <v>78</v>
      </c>
      <c r="Y328" s="23">
        <v>62</v>
      </c>
      <c r="Z328" s="23" t="str">
        <f>Code!$K$204</f>
        <v>EF 86</v>
      </c>
      <c r="AA328" s="23" t="str">
        <f>Code!$K$207</f>
        <v>EF 57</v>
      </c>
      <c r="AB328" s="23" t="str">
        <f>Code!$K$208</f>
        <v>EF 57</v>
      </c>
      <c r="AC328" s="23" t="str">
        <f>Code!$K$205</f>
        <v>EF 57</v>
      </c>
      <c r="AD328" s="23" t="s">
        <v>237</v>
      </c>
      <c r="AE328" s="23" t="s">
        <v>237</v>
      </c>
      <c r="AF328" s="23" t="s">
        <v>237</v>
      </c>
      <c r="AG328" s="39">
        <f t="shared" si="88"/>
        <v>5.1608452609801366E-4</v>
      </c>
      <c r="AH328" s="39">
        <f t="shared" si="94"/>
        <v>5.1608452609801366E-4</v>
      </c>
      <c r="AI328" s="18">
        <f t="shared" si="95"/>
        <v>3.67</v>
      </c>
      <c r="AJ328" s="41">
        <f>Code!$B$23</f>
        <v>0.15</v>
      </c>
      <c r="AK328" s="41">
        <f t="shared" si="96"/>
        <v>0.15</v>
      </c>
      <c r="AL328" s="110">
        <f t="shared" si="97"/>
        <v>11.475862068965517</v>
      </c>
      <c r="AM328" s="110">
        <f t="shared" si="98"/>
        <v>11.475862068965517</v>
      </c>
      <c r="AN328" s="110">
        <f t="shared" si="99"/>
        <v>5.9551821</v>
      </c>
      <c r="AO328" s="110">
        <f t="shared" si="100"/>
        <v>10.254943899018233</v>
      </c>
      <c r="AP328" s="18">
        <f>VLOOKUP(D328,Code!$B$92:$D$107,2,FALSE)</f>
        <v>0.32</v>
      </c>
      <c r="AQ328" s="18">
        <f>VLOOKUP(E328,Code!$B$92:$D$107,3,FALSE)</f>
        <v>0.25</v>
      </c>
      <c r="AR328" s="18">
        <f>Code!$C$132</f>
        <v>14</v>
      </c>
      <c r="AS328" s="18">
        <f t="shared" si="101"/>
        <v>14</v>
      </c>
      <c r="AT328" s="88">
        <f>Code!$C$189</f>
        <v>80</v>
      </c>
      <c r="AU328" s="88">
        <f t="shared" si="102"/>
        <v>80</v>
      </c>
      <c r="AV328" s="88">
        <f>Code!$C$198</f>
        <v>66</v>
      </c>
      <c r="AW328" s="18" t="str">
        <f>Code!$L$204</f>
        <v>EF 95</v>
      </c>
      <c r="AX328" s="64" t="str">
        <f>Code!$L$207</f>
        <v>EF 60</v>
      </c>
      <c r="AY328" s="64" t="str">
        <f>Code!$L$208</f>
        <v>EF 60</v>
      </c>
      <c r="AZ328" s="64" t="str">
        <f>Code!$L$205</f>
        <v>EF 62</v>
      </c>
      <c r="BA328" s="23" t="s">
        <v>237</v>
      </c>
      <c r="BB328" s="23" t="s">
        <v>237</v>
      </c>
      <c r="BC328" s="23" t="s">
        <v>237</v>
      </c>
      <c r="BD328" s="39">
        <f t="shared" si="103"/>
        <v>4.3867184718331158E-4</v>
      </c>
      <c r="BE328" s="39">
        <f t="shared" si="104"/>
        <v>3.6125916826860955E-4</v>
      </c>
      <c r="BF328" s="18">
        <f>Measures!$C$3</f>
        <v>8</v>
      </c>
      <c r="BG328" s="41">
        <f>Measures!$C$4</f>
        <v>0.1</v>
      </c>
      <c r="BH328" s="41">
        <v>0.06</v>
      </c>
      <c r="BI328" s="18">
        <f>VLOOKUP(D328,Measures!$B$6:$C$21,2,FALSE)</f>
        <v>30</v>
      </c>
      <c r="BJ328" s="18">
        <f>Measures!$C$22</f>
        <v>44</v>
      </c>
      <c r="BK328" s="18">
        <f>Measures!$C$23</f>
        <v>19</v>
      </c>
      <c r="BL328" s="18">
        <f>Measures!$C$24</f>
        <v>13</v>
      </c>
      <c r="BM328" s="18">
        <f>Measures!$C$26</f>
        <v>0.32</v>
      </c>
      <c r="BN328" s="18">
        <f>Measures!$D$26</f>
        <v>0.25</v>
      </c>
      <c r="BO328" s="18">
        <f>Measures!$C$27</f>
        <v>14</v>
      </c>
      <c r="BP328" s="18">
        <f>Measures!$C$28</f>
        <v>15</v>
      </c>
      <c r="BQ328" s="88">
        <f>Measures!$C$29</f>
        <v>92</v>
      </c>
      <c r="BR328" s="88">
        <f>Measures!$C$30</f>
        <v>95</v>
      </c>
      <c r="BS328" s="88">
        <f>Measures!$C$31</f>
        <v>70</v>
      </c>
      <c r="BT328" s="64" t="str">
        <f>Code!$M$204</f>
        <v>EF 200</v>
      </c>
      <c r="BU328" s="64" t="str">
        <f>Code!$M$207</f>
        <v>EF 67</v>
      </c>
      <c r="BV328" s="64" t="str">
        <f>Code!$M$208</f>
        <v>EF 70</v>
      </c>
      <c r="BW328" s="64" t="str">
        <f>Code!$M$205</f>
        <v>EF 82</v>
      </c>
      <c r="BX328" s="64" t="s">
        <v>363</v>
      </c>
      <c r="BY328" s="64" t="s">
        <v>239</v>
      </c>
      <c r="BZ328" s="64" t="s">
        <v>240</v>
      </c>
      <c r="CA328" s="64"/>
      <c r="CB328" s="64"/>
      <c r="CC328" s="64"/>
      <c r="CD328" s="64"/>
      <c r="CE328" s="64"/>
      <c r="CF328" s="64"/>
      <c r="CG328" s="64"/>
      <c r="CH328" s="64"/>
      <c r="CI328" s="64"/>
      <c r="CJ328" s="64"/>
      <c r="CK328" s="64"/>
      <c r="CL328" s="64"/>
      <c r="CM328" s="18"/>
      <c r="CN328" s="18"/>
    </row>
    <row r="329" spans="1:92" ht="14.4" x14ac:dyDescent="0.3">
      <c r="A329" s="19" t="s">
        <v>95</v>
      </c>
      <c r="B329" s="31" t="s">
        <v>86</v>
      </c>
      <c r="C329" s="19" t="s">
        <v>87</v>
      </c>
      <c r="D329" s="19">
        <v>7</v>
      </c>
      <c r="E329" s="19">
        <f>VLOOKUP(D329,Lists!$B$3:$C$18,2,FALSE)</f>
        <v>7</v>
      </c>
      <c r="F329" s="19">
        <v>1</v>
      </c>
      <c r="G329" s="19" t="s">
        <v>67</v>
      </c>
      <c r="H329" s="23">
        <v>1810</v>
      </c>
      <c r="I329" s="37">
        <v>0.11502100840336134</v>
      </c>
      <c r="J329" s="36">
        <v>5.1608452609801366E-4</v>
      </c>
      <c r="K329" s="36">
        <f t="shared" si="89"/>
        <v>5.1608452609801366E-4</v>
      </c>
      <c r="L329" s="23">
        <v>3.67</v>
      </c>
      <c r="M329" s="35">
        <v>0.26</v>
      </c>
      <c r="N329" s="35">
        <f t="shared" si="90"/>
        <v>0.26</v>
      </c>
      <c r="O329" s="38">
        <v>11.475862068965517</v>
      </c>
      <c r="P329" s="38">
        <f t="shared" si="91"/>
        <v>11.475862068965517</v>
      </c>
      <c r="Q329" s="38">
        <v>5.9551821</v>
      </c>
      <c r="R329" s="38">
        <v>10.254943899018233</v>
      </c>
      <c r="S329" s="23">
        <v>1.1499999999999999</v>
      </c>
      <c r="T329" s="23">
        <v>0.87</v>
      </c>
      <c r="U329" s="23">
        <v>10</v>
      </c>
      <c r="V329" s="23">
        <f t="shared" si="92"/>
        <v>10</v>
      </c>
      <c r="W329" s="23">
        <v>78</v>
      </c>
      <c r="X329" s="23">
        <f t="shared" si="93"/>
        <v>78</v>
      </c>
      <c r="Y329" s="23">
        <v>62</v>
      </c>
      <c r="Z329" s="23" t="str">
        <f>Code!$K$204</f>
        <v>EF 86</v>
      </c>
      <c r="AA329" s="23" t="str">
        <f>Code!$K$207</f>
        <v>EF 57</v>
      </c>
      <c r="AB329" s="23" t="str">
        <f>Code!$K$208</f>
        <v>EF 57</v>
      </c>
      <c r="AC329" s="23" t="str">
        <f>Code!$K$205</f>
        <v>EF 57</v>
      </c>
      <c r="AD329" s="23" t="s">
        <v>237</v>
      </c>
      <c r="AE329" s="23" t="s">
        <v>237</v>
      </c>
      <c r="AF329" s="23" t="s">
        <v>237</v>
      </c>
      <c r="AG329" s="39">
        <f t="shared" si="88"/>
        <v>5.1608452609801366E-4</v>
      </c>
      <c r="AH329" s="39">
        <f t="shared" si="94"/>
        <v>5.1608452609801366E-4</v>
      </c>
      <c r="AI329" s="18">
        <f t="shared" si="95"/>
        <v>3.67</v>
      </c>
      <c r="AJ329" s="41">
        <f>Code!$B$23</f>
        <v>0.15</v>
      </c>
      <c r="AK329" s="41">
        <f t="shared" si="96"/>
        <v>0.15</v>
      </c>
      <c r="AL329" s="110">
        <f t="shared" si="97"/>
        <v>11.475862068965517</v>
      </c>
      <c r="AM329" s="110">
        <f t="shared" si="98"/>
        <v>11.475862068965517</v>
      </c>
      <c r="AN329" s="110">
        <f t="shared" si="99"/>
        <v>5.9551821</v>
      </c>
      <c r="AO329" s="110">
        <f t="shared" si="100"/>
        <v>10.254943899018233</v>
      </c>
      <c r="AP329" s="18">
        <f>VLOOKUP(D329,Code!$B$92:$D$107,2,FALSE)</f>
        <v>0.32</v>
      </c>
      <c r="AQ329" s="18">
        <f>VLOOKUP(E329,Code!$B$92:$D$107,3,FALSE)</f>
        <v>0.25</v>
      </c>
      <c r="AR329" s="18">
        <f>Code!$C$132</f>
        <v>14</v>
      </c>
      <c r="AS329" s="18">
        <f t="shared" si="101"/>
        <v>14</v>
      </c>
      <c r="AT329" s="88">
        <f>Code!$C$189</f>
        <v>80</v>
      </c>
      <c r="AU329" s="88">
        <f t="shared" si="102"/>
        <v>80</v>
      </c>
      <c r="AV329" s="88">
        <f>Code!$C$198</f>
        <v>66</v>
      </c>
      <c r="AW329" s="18" t="str">
        <f>Code!$L$204</f>
        <v>EF 95</v>
      </c>
      <c r="AX329" s="64" t="str">
        <f>Code!$L$207</f>
        <v>EF 60</v>
      </c>
      <c r="AY329" s="64" t="str">
        <f>Code!$L$208</f>
        <v>EF 60</v>
      </c>
      <c r="AZ329" s="64" t="str">
        <f>Code!$L$205</f>
        <v>EF 62</v>
      </c>
      <c r="BA329" s="23" t="s">
        <v>237</v>
      </c>
      <c r="BB329" s="23" t="s">
        <v>237</v>
      </c>
      <c r="BC329" s="23" t="s">
        <v>237</v>
      </c>
      <c r="BD329" s="39">
        <f t="shared" si="103"/>
        <v>4.3867184718331158E-4</v>
      </c>
      <c r="BE329" s="39">
        <f t="shared" si="104"/>
        <v>3.6125916826860955E-4</v>
      </c>
      <c r="BF329" s="18">
        <f>Measures!$C$3</f>
        <v>8</v>
      </c>
      <c r="BG329" s="41">
        <f>Measures!$C$4</f>
        <v>0.1</v>
      </c>
      <c r="BH329" s="41">
        <v>0.06</v>
      </c>
      <c r="BI329" s="18">
        <f>VLOOKUP(D329,Measures!$B$6:$C$21,2,FALSE)</f>
        <v>30</v>
      </c>
      <c r="BJ329" s="18">
        <f>Measures!$C$22</f>
        <v>44</v>
      </c>
      <c r="BK329" s="18">
        <f>Measures!$C$23</f>
        <v>19</v>
      </c>
      <c r="BL329" s="18">
        <f>Measures!$C$24</f>
        <v>13</v>
      </c>
      <c r="BM329" s="18">
        <f>Measures!$C$26</f>
        <v>0.32</v>
      </c>
      <c r="BN329" s="18">
        <f>Measures!$D$26</f>
        <v>0.25</v>
      </c>
      <c r="BO329" s="18">
        <f>Measures!$C$27</f>
        <v>14</v>
      </c>
      <c r="BP329" s="18">
        <f>Measures!$C$28</f>
        <v>15</v>
      </c>
      <c r="BQ329" s="88">
        <f>Measures!$C$29</f>
        <v>92</v>
      </c>
      <c r="BR329" s="88">
        <f>Measures!$C$30</f>
        <v>95</v>
      </c>
      <c r="BS329" s="88">
        <f>Measures!$C$31</f>
        <v>70</v>
      </c>
      <c r="BT329" s="64" t="str">
        <f>Code!$M$204</f>
        <v>EF 200</v>
      </c>
      <c r="BU329" s="64" t="str">
        <f>Code!$M$207</f>
        <v>EF 67</v>
      </c>
      <c r="BV329" s="64" t="str">
        <f>Code!$M$208</f>
        <v>EF 70</v>
      </c>
      <c r="BW329" s="64" t="str">
        <f>Code!$M$205</f>
        <v>EF 82</v>
      </c>
      <c r="BX329" s="64" t="s">
        <v>363</v>
      </c>
      <c r="BY329" s="64" t="s">
        <v>239</v>
      </c>
      <c r="BZ329" s="64" t="s">
        <v>240</v>
      </c>
      <c r="CA329" s="64"/>
      <c r="CB329" s="64"/>
      <c r="CC329" s="64"/>
      <c r="CD329" s="64"/>
      <c r="CE329" s="64"/>
      <c r="CF329" s="64"/>
      <c r="CG329" s="64"/>
      <c r="CH329" s="64"/>
      <c r="CI329" s="64"/>
      <c r="CJ329" s="64"/>
      <c r="CK329" s="64"/>
      <c r="CL329" s="64"/>
      <c r="CM329" s="18"/>
      <c r="CN329" s="18"/>
    </row>
    <row r="330" spans="1:92" ht="14.4" x14ac:dyDescent="0.3">
      <c r="A330" s="19" t="s">
        <v>95</v>
      </c>
      <c r="B330" s="31" t="s">
        <v>86</v>
      </c>
      <c r="C330" s="19" t="s">
        <v>87</v>
      </c>
      <c r="D330" s="19">
        <v>7</v>
      </c>
      <c r="E330" s="19">
        <f>VLOOKUP(D330,Lists!$B$3:$C$18,2,FALSE)</f>
        <v>7</v>
      </c>
      <c r="F330" s="19">
        <v>2</v>
      </c>
      <c r="G330" s="19" t="s">
        <v>67</v>
      </c>
      <c r="H330" s="23">
        <v>2400</v>
      </c>
      <c r="I330" s="37">
        <v>0.11502100840336134</v>
      </c>
      <c r="J330" s="36">
        <v>5.1608452609801366E-4</v>
      </c>
      <c r="K330" s="36">
        <f t="shared" si="89"/>
        <v>5.1608452609801366E-4</v>
      </c>
      <c r="L330" s="23">
        <v>3.67</v>
      </c>
      <c r="M330" s="35">
        <v>0.26</v>
      </c>
      <c r="N330" s="35">
        <f t="shared" si="90"/>
        <v>0.26</v>
      </c>
      <c r="O330" s="38">
        <v>11.475862068965517</v>
      </c>
      <c r="P330" s="38">
        <f t="shared" si="91"/>
        <v>11.475862068965517</v>
      </c>
      <c r="Q330" s="38">
        <v>5.9551821</v>
      </c>
      <c r="R330" s="38">
        <v>10.254943899018233</v>
      </c>
      <c r="S330" s="23">
        <v>1.1499999999999999</v>
      </c>
      <c r="T330" s="23">
        <v>0.87</v>
      </c>
      <c r="U330" s="23">
        <v>10</v>
      </c>
      <c r="V330" s="23">
        <f t="shared" si="92"/>
        <v>10</v>
      </c>
      <c r="W330" s="23">
        <v>78</v>
      </c>
      <c r="X330" s="23">
        <f t="shared" si="93"/>
        <v>78</v>
      </c>
      <c r="Y330" s="23">
        <v>62</v>
      </c>
      <c r="Z330" s="23" t="str">
        <f>Code!$K$204</f>
        <v>EF 86</v>
      </c>
      <c r="AA330" s="23" t="str">
        <f>Code!$K$207</f>
        <v>EF 57</v>
      </c>
      <c r="AB330" s="23" t="str">
        <f>Code!$K$208</f>
        <v>EF 57</v>
      </c>
      <c r="AC330" s="23" t="str">
        <f>Code!$K$205</f>
        <v>EF 57</v>
      </c>
      <c r="AD330" s="23" t="s">
        <v>237</v>
      </c>
      <c r="AE330" s="23" t="s">
        <v>237</v>
      </c>
      <c r="AF330" s="23" t="s">
        <v>237</v>
      </c>
      <c r="AG330" s="39">
        <f t="shared" si="88"/>
        <v>5.1608452609801366E-4</v>
      </c>
      <c r="AH330" s="39">
        <f t="shared" si="94"/>
        <v>5.1608452609801366E-4</v>
      </c>
      <c r="AI330" s="18">
        <f t="shared" si="95"/>
        <v>3.67</v>
      </c>
      <c r="AJ330" s="41">
        <f>Code!$B$23</f>
        <v>0.15</v>
      </c>
      <c r="AK330" s="41">
        <f t="shared" si="96"/>
        <v>0.15</v>
      </c>
      <c r="AL330" s="110">
        <f t="shared" si="97"/>
        <v>11.475862068965517</v>
      </c>
      <c r="AM330" s="110">
        <f t="shared" si="98"/>
        <v>11.475862068965517</v>
      </c>
      <c r="AN330" s="110">
        <f t="shared" si="99"/>
        <v>5.9551821</v>
      </c>
      <c r="AO330" s="110">
        <f t="shared" si="100"/>
        <v>10.254943899018233</v>
      </c>
      <c r="AP330" s="18">
        <f>VLOOKUP(D330,Code!$B$92:$D$107,2,FALSE)</f>
        <v>0.32</v>
      </c>
      <c r="AQ330" s="18">
        <f>VLOOKUP(E330,Code!$B$92:$D$107,3,FALSE)</f>
        <v>0.25</v>
      </c>
      <c r="AR330" s="18">
        <f>Code!$C$132</f>
        <v>14</v>
      </c>
      <c r="AS330" s="18">
        <f t="shared" si="101"/>
        <v>14</v>
      </c>
      <c r="AT330" s="88">
        <f>Code!$C$189</f>
        <v>80</v>
      </c>
      <c r="AU330" s="88">
        <f t="shared" si="102"/>
        <v>80</v>
      </c>
      <c r="AV330" s="88">
        <f>Code!$C$198</f>
        <v>66</v>
      </c>
      <c r="AW330" s="18" t="str">
        <f>Code!$L$204</f>
        <v>EF 95</v>
      </c>
      <c r="AX330" s="64" t="str">
        <f>Code!$L$207</f>
        <v>EF 60</v>
      </c>
      <c r="AY330" s="64" t="str">
        <f>Code!$L$208</f>
        <v>EF 60</v>
      </c>
      <c r="AZ330" s="64" t="str">
        <f>Code!$L$205</f>
        <v>EF 62</v>
      </c>
      <c r="BA330" s="23" t="s">
        <v>237</v>
      </c>
      <c r="BB330" s="23" t="s">
        <v>237</v>
      </c>
      <c r="BC330" s="23" t="s">
        <v>237</v>
      </c>
      <c r="BD330" s="39">
        <f t="shared" si="103"/>
        <v>4.3867184718331158E-4</v>
      </c>
      <c r="BE330" s="39">
        <f t="shared" si="104"/>
        <v>3.6125916826860955E-4</v>
      </c>
      <c r="BF330" s="18">
        <f>Measures!$C$3</f>
        <v>8</v>
      </c>
      <c r="BG330" s="41">
        <f>Measures!$C$4</f>
        <v>0.1</v>
      </c>
      <c r="BH330" s="41">
        <v>0.06</v>
      </c>
      <c r="BI330" s="18">
        <f>VLOOKUP(D330,Measures!$B$6:$C$21,2,FALSE)</f>
        <v>30</v>
      </c>
      <c r="BJ330" s="18">
        <f>Measures!$C$22</f>
        <v>44</v>
      </c>
      <c r="BK330" s="18">
        <f>Measures!$C$23</f>
        <v>19</v>
      </c>
      <c r="BL330" s="18">
        <f>Measures!$C$24</f>
        <v>13</v>
      </c>
      <c r="BM330" s="18">
        <f>Measures!$C$26</f>
        <v>0.32</v>
      </c>
      <c r="BN330" s="18">
        <f>Measures!$D$26</f>
        <v>0.25</v>
      </c>
      <c r="BO330" s="18">
        <f>Measures!$C$27</f>
        <v>14</v>
      </c>
      <c r="BP330" s="18">
        <f>Measures!$C$28</f>
        <v>15</v>
      </c>
      <c r="BQ330" s="88">
        <f>Measures!$C$29</f>
        <v>92</v>
      </c>
      <c r="BR330" s="88">
        <f>Measures!$C$30</f>
        <v>95</v>
      </c>
      <c r="BS330" s="88">
        <f>Measures!$C$31</f>
        <v>70</v>
      </c>
      <c r="BT330" s="64" t="str">
        <f>Code!$M$204</f>
        <v>EF 200</v>
      </c>
      <c r="BU330" s="64" t="str">
        <f>Code!$M$207</f>
        <v>EF 67</v>
      </c>
      <c r="BV330" s="64" t="str">
        <f>Code!$M$208</f>
        <v>EF 70</v>
      </c>
      <c r="BW330" s="64" t="str">
        <f>Code!$M$205</f>
        <v>EF 82</v>
      </c>
      <c r="BX330" s="64" t="s">
        <v>363</v>
      </c>
      <c r="BY330" s="64" t="s">
        <v>239</v>
      </c>
      <c r="BZ330" s="64" t="s">
        <v>240</v>
      </c>
      <c r="CA330" s="64"/>
      <c r="CB330" s="64"/>
      <c r="CC330" s="64"/>
      <c r="CD330" s="64"/>
      <c r="CE330" s="64"/>
      <c r="CF330" s="64"/>
      <c r="CG330" s="64"/>
      <c r="CH330" s="64"/>
      <c r="CI330" s="64"/>
      <c r="CJ330" s="64"/>
      <c r="CK330" s="64"/>
      <c r="CL330" s="64"/>
      <c r="CM330" s="18"/>
      <c r="CN330" s="18"/>
    </row>
    <row r="331" spans="1:92" ht="14.4" x14ac:dyDescent="0.3">
      <c r="A331" s="19" t="s">
        <v>22</v>
      </c>
      <c r="B331" s="31" t="s">
        <v>86</v>
      </c>
      <c r="C331" s="19" t="s">
        <v>87</v>
      </c>
      <c r="D331" s="19">
        <v>7</v>
      </c>
      <c r="E331" s="19">
        <f>VLOOKUP(D331,Lists!$B$3:$C$18,2,FALSE)</f>
        <v>7</v>
      </c>
      <c r="F331" s="19">
        <v>1</v>
      </c>
      <c r="G331" s="19" t="s">
        <v>67</v>
      </c>
      <c r="H331" s="23">
        <v>1810</v>
      </c>
      <c r="I331" s="37">
        <v>0.11502100840336134</v>
      </c>
      <c r="J331" s="36">
        <v>5.1608452609801366E-4</v>
      </c>
      <c r="K331" s="36">
        <f t="shared" si="89"/>
        <v>5.1608452609801366E-4</v>
      </c>
      <c r="L331" s="23">
        <v>3.67</v>
      </c>
      <c r="M331" s="35">
        <v>0.26</v>
      </c>
      <c r="N331" s="35">
        <f t="shared" si="90"/>
        <v>0.26</v>
      </c>
      <c r="O331" s="38">
        <v>11.475862068965517</v>
      </c>
      <c r="P331" s="38">
        <f t="shared" si="91"/>
        <v>11.475862068965517</v>
      </c>
      <c r="Q331" s="38">
        <v>5.9551821</v>
      </c>
      <c r="R331" s="38">
        <v>10.254943899018233</v>
      </c>
      <c r="S331" s="23">
        <v>1.1499999999999999</v>
      </c>
      <c r="T331" s="23">
        <v>0.87</v>
      </c>
      <c r="U331" s="23">
        <v>10</v>
      </c>
      <c r="V331" s="23">
        <f t="shared" si="92"/>
        <v>10</v>
      </c>
      <c r="W331" s="23">
        <v>78</v>
      </c>
      <c r="X331" s="23">
        <f t="shared" si="93"/>
        <v>78</v>
      </c>
      <c r="Y331" s="23">
        <v>62</v>
      </c>
      <c r="Z331" s="23" t="str">
        <f>Code!$K$204</f>
        <v>EF 86</v>
      </c>
      <c r="AA331" s="23" t="str">
        <f>Code!$K$207</f>
        <v>EF 57</v>
      </c>
      <c r="AB331" s="23" t="str">
        <f>Code!$K$208</f>
        <v>EF 57</v>
      </c>
      <c r="AC331" s="23" t="str">
        <f>Code!$K$205</f>
        <v>EF 57</v>
      </c>
      <c r="AD331" s="23" t="s">
        <v>237</v>
      </c>
      <c r="AE331" s="23" t="s">
        <v>237</v>
      </c>
      <c r="AF331" s="23" t="s">
        <v>237</v>
      </c>
      <c r="AG331" s="39">
        <f t="shared" si="88"/>
        <v>5.1608452609801366E-4</v>
      </c>
      <c r="AH331" s="39">
        <f t="shared" si="94"/>
        <v>5.1608452609801366E-4</v>
      </c>
      <c r="AI331" s="18">
        <f t="shared" si="95"/>
        <v>3.67</v>
      </c>
      <c r="AJ331" s="41">
        <f>Code!$B$23</f>
        <v>0.15</v>
      </c>
      <c r="AK331" s="41">
        <f t="shared" si="96"/>
        <v>0.15</v>
      </c>
      <c r="AL331" s="110">
        <f t="shared" si="97"/>
        <v>11.475862068965517</v>
      </c>
      <c r="AM331" s="110">
        <f t="shared" si="98"/>
        <v>11.475862068965517</v>
      </c>
      <c r="AN331" s="110">
        <f t="shared" si="99"/>
        <v>5.9551821</v>
      </c>
      <c r="AO331" s="110">
        <f t="shared" si="100"/>
        <v>10.254943899018233</v>
      </c>
      <c r="AP331" s="18">
        <f>VLOOKUP(D331,Code!$B$92:$D$107,2,FALSE)</f>
        <v>0.32</v>
      </c>
      <c r="AQ331" s="18">
        <f>VLOOKUP(E331,Code!$B$92:$D$107,3,FALSE)</f>
        <v>0.25</v>
      </c>
      <c r="AR331" s="18">
        <f>Code!$C$132</f>
        <v>14</v>
      </c>
      <c r="AS331" s="18">
        <f t="shared" si="101"/>
        <v>14</v>
      </c>
      <c r="AT331" s="88">
        <f>Code!$C$189</f>
        <v>80</v>
      </c>
      <c r="AU331" s="88">
        <f t="shared" si="102"/>
        <v>80</v>
      </c>
      <c r="AV331" s="88">
        <f>Code!$C$198</f>
        <v>66</v>
      </c>
      <c r="AW331" s="18" t="str">
        <f>Code!$L$204</f>
        <v>EF 95</v>
      </c>
      <c r="AX331" s="64" t="str">
        <f>Code!$L$207</f>
        <v>EF 60</v>
      </c>
      <c r="AY331" s="64" t="str">
        <f>Code!$L$208</f>
        <v>EF 60</v>
      </c>
      <c r="AZ331" s="64" t="str">
        <f>Code!$L$205</f>
        <v>EF 62</v>
      </c>
      <c r="BA331" s="23" t="s">
        <v>237</v>
      </c>
      <c r="BB331" s="23" t="s">
        <v>237</v>
      </c>
      <c r="BC331" s="23" t="s">
        <v>237</v>
      </c>
      <c r="BD331" s="39">
        <f t="shared" si="103"/>
        <v>4.3867184718331158E-4</v>
      </c>
      <c r="BE331" s="39">
        <f t="shared" si="104"/>
        <v>3.6125916826860955E-4</v>
      </c>
      <c r="BF331" s="18">
        <f>Measures!$C$3</f>
        <v>8</v>
      </c>
      <c r="BG331" s="41">
        <f>Measures!$C$4</f>
        <v>0.1</v>
      </c>
      <c r="BH331" s="41">
        <v>0.06</v>
      </c>
      <c r="BI331" s="18">
        <f>VLOOKUP(D331,Measures!$B$6:$C$21,2,FALSE)</f>
        <v>30</v>
      </c>
      <c r="BJ331" s="18">
        <f>Measures!$C$22</f>
        <v>44</v>
      </c>
      <c r="BK331" s="18">
        <f>Measures!$C$23</f>
        <v>19</v>
      </c>
      <c r="BL331" s="18">
        <f>Measures!$C$24</f>
        <v>13</v>
      </c>
      <c r="BM331" s="18">
        <f>Measures!$C$26</f>
        <v>0.32</v>
      </c>
      <c r="BN331" s="18">
        <f>Measures!$D$26</f>
        <v>0.25</v>
      </c>
      <c r="BO331" s="18">
        <f>Measures!$C$27</f>
        <v>14</v>
      </c>
      <c r="BP331" s="18">
        <f>Measures!$C$28</f>
        <v>15</v>
      </c>
      <c r="BQ331" s="88">
        <f>Measures!$C$29</f>
        <v>92</v>
      </c>
      <c r="BR331" s="88">
        <f>Measures!$C$30</f>
        <v>95</v>
      </c>
      <c r="BS331" s="88">
        <f>Measures!$C$31</f>
        <v>70</v>
      </c>
      <c r="BT331" s="64" t="str">
        <f>Code!$M$204</f>
        <v>EF 200</v>
      </c>
      <c r="BU331" s="64" t="str">
        <f>Code!$M$207</f>
        <v>EF 67</v>
      </c>
      <c r="BV331" s="64" t="str">
        <f>Code!$M$208</f>
        <v>EF 70</v>
      </c>
      <c r="BW331" s="64" t="str">
        <f>Code!$M$205</f>
        <v>EF 82</v>
      </c>
      <c r="BX331" s="64" t="s">
        <v>363</v>
      </c>
      <c r="BY331" s="64" t="s">
        <v>239</v>
      </c>
      <c r="BZ331" s="64" t="s">
        <v>240</v>
      </c>
      <c r="CA331" s="64"/>
      <c r="CB331" s="64"/>
      <c r="CC331" s="64"/>
      <c r="CD331" s="64"/>
      <c r="CE331" s="64"/>
      <c r="CF331" s="64"/>
      <c r="CG331" s="64"/>
      <c r="CH331" s="64"/>
      <c r="CI331" s="64"/>
      <c r="CJ331" s="64"/>
      <c r="CK331" s="64"/>
      <c r="CL331" s="64"/>
      <c r="CM331" s="18"/>
      <c r="CN331" s="18"/>
    </row>
    <row r="332" spans="1:92" ht="14.4" x14ac:dyDescent="0.3">
      <c r="A332" s="19" t="s">
        <v>22</v>
      </c>
      <c r="B332" s="31" t="s">
        <v>86</v>
      </c>
      <c r="C332" s="19" t="s">
        <v>87</v>
      </c>
      <c r="D332" s="19">
        <v>7</v>
      </c>
      <c r="E332" s="19">
        <f>VLOOKUP(D332,Lists!$B$3:$C$18,2,FALSE)</f>
        <v>7</v>
      </c>
      <c r="F332" s="19">
        <v>2</v>
      </c>
      <c r="G332" s="19" t="s">
        <v>67</v>
      </c>
      <c r="H332" s="23">
        <v>2400</v>
      </c>
      <c r="I332" s="37">
        <v>0.11502100840336134</v>
      </c>
      <c r="J332" s="36">
        <v>5.1608452609801366E-4</v>
      </c>
      <c r="K332" s="36">
        <f t="shared" si="89"/>
        <v>5.1608452609801366E-4</v>
      </c>
      <c r="L332" s="23">
        <v>3.67</v>
      </c>
      <c r="M332" s="35">
        <v>0.26</v>
      </c>
      <c r="N332" s="35">
        <f t="shared" si="90"/>
        <v>0.26</v>
      </c>
      <c r="O332" s="38">
        <v>11.475862068965517</v>
      </c>
      <c r="P332" s="38">
        <f t="shared" si="91"/>
        <v>11.475862068965517</v>
      </c>
      <c r="Q332" s="38">
        <v>5.9551821</v>
      </c>
      <c r="R332" s="38">
        <v>10.254943899018233</v>
      </c>
      <c r="S332" s="23">
        <v>1.1499999999999999</v>
      </c>
      <c r="T332" s="23">
        <v>0.87</v>
      </c>
      <c r="U332" s="23">
        <v>10</v>
      </c>
      <c r="V332" s="23">
        <f t="shared" si="92"/>
        <v>10</v>
      </c>
      <c r="W332" s="23">
        <v>78</v>
      </c>
      <c r="X332" s="23">
        <f t="shared" si="93"/>
        <v>78</v>
      </c>
      <c r="Y332" s="23">
        <v>62</v>
      </c>
      <c r="Z332" s="23" t="str">
        <f>Code!$K$204</f>
        <v>EF 86</v>
      </c>
      <c r="AA332" s="23" t="str">
        <f>Code!$K$207</f>
        <v>EF 57</v>
      </c>
      <c r="AB332" s="23" t="str">
        <f>Code!$K$208</f>
        <v>EF 57</v>
      </c>
      <c r="AC332" s="23" t="str">
        <f>Code!$K$205</f>
        <v>EF 57</v>
      </c>
      <c r="AD332" s="23" t="s">
        <v>237</v>
      </c>
      <c r="AE332" s="23" t="s">
        <v>237</v>
      </c>
      <c r="AF332" s="23" t="s">
        <v>237</v>
      </c>
      <c r="AG332" s="39">
        <f t="shared" si="88"/>
        <v>5.1608452609801366E-4</v>
      </c>
      <c r="AH332" s="39">
        <f t="shared" si="94"/>
        <v>5.1608452609801366E-4</v>
      </c>
      <c r="AI332" s="18">
        <f t="shared" si="95"/>
        <v>3.67</v>
      </c>
      <c r="AJ332" s="41">
        <f>Code!$B$23</f>
        <v>0.15</v>
      </c>
      <c r="AK332" s="41">
        <f t="shared" si="96"/>
        <v>0.15</v>
      </c>
      <c r="AL332" s="110">
        <f t="shared" si="97"/>
        <v>11.475862068965517</v>
      </c>
      <c r="AM332" s="110">
        <f t="shared" si="98"/>
        <v>11.475862068965517</v>
      </c>
      <c r="AN332" s="110">
        <f t="shared" si="99"/>
        <v>5.9551821</v>
      </c>
      <c r="AO332" s="110">
        <f t="shared" si="100"/>
        <v>10.254943899018233</v>
      </c>
      <c r="AP332" s="18">
        <f>VLOOKUP(D332,Code!$B$92:$D$107,2,FALSE)</f>
        <v>0.32</v>
      </c>
      <c r="AQ332" s="18">
        <f>VLOOKUP(E332,Code!$B$92:$D$107,3,FALSE)</f>
        <v>0.25</v>
      </c>
      <c r="AR332" s="18">
        <f>Code!$C$132</f>
        <v>14</v>
      </c>
      <c r="AS332" s="18">
        <f t="shared" si="101"/>
        <v>14</v>
      </c>
      <c r="AT332" s="88">
        <f>Code!$C$189</f>
        <v>80</v>
      </c>
      <c r="AU332" s="88">
        <f t="shared" si="102"/>
        <v>80</v>
      </c>
      <c r="AV332" s="88">
        <f>Code!$C$198</f>
        <v>66</v>
      </c>
      <c r="AW332" s="18" t="str">
        <f>Code!$L$204</f>
        <v>EF 95</v>
      </c>
      <c r="AX332" s="64" t="str">
        <f>Code!$L$207</f>
        <v>EF 60</v>
      </c>
      <c r="AY332" s="64" t="str">
        <f>Code!$L$208</f>
        <v>EF 60</v>
      </c>
      <c r="AZ332" s="64" t="str">
        <f>Code!$L$205</f>
        <v>EF 62</v>
      </c>
      <c r="BA332" s="23" t="s">
        <v>237</v>
      </c>
      <c r="BB332" s="23" t="s">
        <v>237</v>
      </c>
      <c r="BC332" s="23" t="s">
        <v>237</v>
      </c>
      <c r="BD332" s="39">
        <f t="shared" si="103"/>
        <v>4.3867184718331158E-4</v>
      </c>
      <c r="BE332" s="39">
        <f t="shared" si="104"/>
        <v>3.6125916826860955E-4</v>
      </c>
      <c r="BF332" s="18">
        <f>Measures!$C$3</f>
        <v>8</v>
      </c>
      <c r="BG332" s="41">
        <f>Measures!$C$4</f>
        <v>0.1</v>
      </c>
      <c r="BH332" s="41">
        <v>0.06</v>
      </c>
      <c r="BI332" s="18">
        <f>VLOOKUP(D332,Measures!$B$6:$C$21,2,FALSE)</f>
        <v>30</v>
      </c>
      <c r="BJ332" s="18">
        <f>Measures!$C$22</f>
        <v>44</v>
      </c>
      <c r="BK332" s="18">
        <f>Measures!$C$23</f>
        <v>19</v>
      </c>
      <c r="BL332" s="18">
        <f>Measures!$C$24</f>
        <v>13</v>
      </c>
      <c r="BM332" s="18">
        <f>Measures!$C$26</f>
        <v>0.32</v>
      </c>
      <c r="BN332" s="18">
        <f>Measures!$D$26</f>
        <v>0.25</v>
      </c>
      <c r="BO332" s="18">
        <f>Measures!$C$27</f>
        <v>14</v>
      </c>
      <c r="BP332" s="18">
        <f>Measures!$C$28</f>
        <v>15</v>
      </c>
      <c r="BQ332" s="88">
        <f>Measures!$C$29</f>
        <v>92</v>
      </c>
      <c r="BR332" s="88">
        <f>Measures!$C$30</f>
        <v>95</v>
      </c>
      <c r="BS332" s="88">
        <f>Measures!$C$31</f>
        <v>70</v>
      </c>
      <c r="BT332" s="64" t="str">
        <f>Code!$M$204</f>
        <v>EF 200</v>
      </c>
      <c r="BU332" s="64" t="str">
        <f>Code!$M$207</f>
        <v>EF 67</v>
      </c>
      <c r="BV332" s="64" t="str">
        <f>Code!$M$208</f>
        <v>EF 70</v>
      </c>
      <c r="BW332" s="64" t="str">
        <f>Code!$M$205</f>
        <v>EF 82</v>
      </c>
      <c r="BX332" s="64" t="s">
        <v>363</v>
      </c>
      <c r="BY332" s="64" t="s">
        <v>239</v>
      </c>
      <c r="BZ332" s="64" t="s">
        <v>240</v>
      </c>
      <c r="CA332" s="64"/>
      <c r="CB332" s="64"/>
      <c r="CC332" s="64"/>
      <c r="CD332" s="64"/>
      <c r="CE332" s="64"/>
      <c r="CF332" s="64"/>
      <c r="CG332" s="64"/>
      <c r="CH332" s="64"/>
      <c r="CI332" s="64"/>
      <c r="CJ332" s="64"/>
      <c r="CK332" s="64"/>
      <c r="CL332" s="64"/>
      <c r="CM332" s="18"/>
      <c r="CN332" s="18"/>
    </row>
    <row r="333" spans="1:92" ht="14.4" x14ac:dyDescent="0.3">
      <c r="A333" s="19" t="s">
        <v>95</v>
      </c>
      <c r="B333" s="31" t="s">
        <v>86</v>
      </c>
      <c r="C333" s="19" t="s">
        <v>71</v>
      </c>
      <c r="D333" s="19">
        <v>7</v>
      </c>
      <c r="E333" s="19">
        <f>VLOOKUP(D333,Lists!$B$3:$C$18,2,FALSE)</f>
        <v>7</v>
      </c>
      <c r="F333" s="19">
        <v>1</v>
      </c>
      <c r="G333" s="19" t="s">
        <v>68</v>
      </c>
      <c r="H333" s="23">
        <v>1910</v>
      </c>
      <c r="I333" s="37">
        <v>0.2</v>
      </c>
      <c r="J333" s="36">
        <v>4.6411397360087065E-4</v>
      </c>
      <c r="K333" s="36">
        <f t="shared" si="89"/>
        <v>4.6411397360087065E-4</v>
      </c>
      <c r="L333" s="23">
        <v>4.26</v>
      </c>
      <c r="M333" s="35">
        <v>0.22</v>
      </c>
      <c r="N333" s="35">
        <f t="shared" si="90"/>
        <v>0.22</v>
      </c>
      <c r="O333" s="38">
        <v>16.545454545454547</v>
      </c>
      <c r="P333" s="38">
        <f t="shared" si="91"/>
        <v>16.545454545454547</v>
      </c>
      <c r="Q333" s="38">
        <v>5.9551821</v>
      </c>
      <c r="R333" s="38">
        <v>10.254943899018233</v>
      </c>
      <c r="S333" s="23">
        <v>0.67</v>
      </c>
      <c r="T333" s="23">
        <v>0.79</v>
      </c>
      <c r="U333" s="23">
        <v>10</v>
      </c>
      <c r="V333" s="23">
        <f t="shared" si="92"/>
        <v>10</v>
      </c>
      <c r="W333" s="23">
        <v>78</v>
      </c>
      <c r="X333" s="23">
        <f t="shared" si="93"/>
        <v>78</v>
      </c>
      <c r="Y333" s="23">
        <v>62</v>
      </c>
      <c r="Z333" s="23" t="str">
        <f>Code!$K$204</f>
        <v>EF 86</v>
      </c>
      <c r="AA333" s="23" t="str">
        <f>Code!$K$207</f>
        <v>EF 57</v>
      </c>
      <c r="AB333" s="23" t="str">
        <f>Code!$K$208</f>
        <v>EF 57</v>
      </c>
      <c r="AC333" s="23" t="str">
        <f>Code!$K$205</f>
        <v>EF 57</v>
      </c>
      <c r="AD333" s="23" t="s">
        <v>237</v>
      </c>
      <c r="AE333" s="23" t="s">
        <v>237</v>
      </c>
      <c r="AF333" s="23" t="s">
        <v>237</v>
      </c>
      <c r="AG333" s="39">
        <f t="shared" si="88"/>
        <v>4.6411397360087065E-4</v>
      </c>
      <c r="AH333" s="39">
        <f t="shared" si="94"/>
        <v>4.6411397360087065E-4</v>
      </c>
      <c r="AI333" s="18">
        <f t="shared" si="95"/>
        <v>4.26</v>
      </c>
      <c r="AJ333" s="41">
        <f>Code!$B$23</f>
        <v>0.15</v>
      </c>
      <c r="AK333" s="41">
        <f t="shared" si="96"/>
        <v>0.15</v>
      </c>
      <c r="AL333" s="110">
        <f t="shared" si="97"/>
        <v>16.545454545454547</v>
      </c>
      <c r="AM333" s="110">
        <f t="shared" si="98"/>
        <v>16.545454545454547</v>
      </c>
      <c r="AN333" s="110">
        <f t="shared" si="99"/>
        <v>5.9551821</v>
      </c>
      <c r="AO333" s="110">
        <f t="shared" si="100"/>
        <v>10.254943899018233</v>
      </c>
      <c r="AP333" s="18">
        <f>VLOOKUP(D333,Code!$B$92:$D$107,2,FALSE)</f>
        <v>0.32</v>
      </c>
      <c r="AQ333" s="18">
        <f>VLOOKUP(E333,Code!$B$92:$D$107,3,FALSE)</f>
        <v>0.25</v>
      </c>
      <c r="AR333" s="18">
        <f>Code!$C$132</f>
        <v>14</v>
      </c>
      <c r="AS333" s="18">
        <f t="shared" si="101"/>
        <v>14</v>
      </c>
      <c r="AT333" s="88">
        <f>Code!$C$189</f>
        <v>80</v>
      </c>
      <c r="AU333" s="88">
        <f t="shared" si="102"/>
        <v>80</v>
      </c>
      <c r="AV333" s="88">
        <f>Code!$C$198</f>
        <v>66</v>
      </c>
      <c r="AW333" s="18" t="str">
        <f>Code!$L$204</f>
        <v>EF 95</v>
      </c>
      <c r="AX333" s="64" t="str">
        <f>Code!$L$207</f>
        <v>EF 60</v>
      </c>
      <c r="AY333" s="64" t="str">
        <f>Code!$L$208</f>
        <v>EF 60</v>
      </c>
      <c r="AZ333" s="64" t="str">
        <f>Code!$L$205</f>
        <v>EF 62</v>
      </c>
      <c r="BA333" s="23" t="s">
        <v>237</v>
      </c>
      <c r="BB333" s="23" t="s">
        <v>237</v>
      </c>
      <c r="BC333" s="23" t="s">
        <v>237</v>
      </c>
      <c r="BD333" s="39">
        <f t="shared" si="103"/>
        <v>3.9449687756074004E-4</v>
      </c>
      <c r="BE333" s="39">
        <f t="shared" si="104"/>
        <v>3.2487978152060944E-4</v>
      </c>
      <c r="BF333" s="18">
        <f>Measures!$C$3</f>
        <v>8</v>
      </c>
      <c r="BG333" s="41">
        <f>Measures!$C$4</f>
        <v>0.1</v>
      </c>
      <c r="BH333" s="41">
        <v>0.06</v>
      </c>
      <c r="BI333" s="18">
        <f>VLOOKUP(D333,Measures!$B$6:$C$21,2,FALSE)</f>
        <v>30</v>
      </c>
      <c r="BJ333" s="18">
        <f>Measures!$C$22</f>
        <v>44</v>
      </c>
      <c r="BK333" s="18">
        <f>Measures!$C$23</f>
        <v>19</v>
      </c>
      <c r="BL333" s="18">
        <f>Measures!$C$24</f>
        <v>13</v>
      </c>
      <c r="BM333" s="18">
        <f>Measures!$C$26</f>
        <v>0.32</v>
      </c>
      <c r="BN333" s="18">
        <f>Measures!$D$26</f>
        <v>0.25</v>
      </c>
      <c r="BO333" s="18">
        <f>Measures!$C$27</f>
        <v>14</v>
      </c>
      <c r="BP333" s="18">
        <f>Measures!$C$28</f>
        <v>15</v>
      </c>
      <c r="BQ333" s="88">
        <f>Measures!$C$29</f>
        <v>92</v>
      </c>
      <c r="BR333" s="88">
        <f>Measures!$C$30</f>
        <v>95</v>
      </c>
      <c r="BS333" s="88">
        <f>Measures!$C$31</f>
        <v>70</v>
      </c>
      <c r="BT333" s="64" t="str">
        <f>Code!$M$204</f>
        <v>EF 200</v>
      </c>
      <c r="BU333" s="64" t="str">
        <f>Code!$M$207</f>
        <v>EF 67</v>
      </c>
      <c r="BV333" s="64" t="str">
        <f>Code!$M$208</f>
        <v>EF 70</v>
      </c>
      <c r="BW333" s="64" t="str">
        <f>Code!$M$205</f>
        <v>EF 82</v>
      </c>
      <c r="BX333" s="64" t="s">
        <v>363</v>
      </c>
      <c r="BY333" s="64" t="s">
        <v>239</v>
      </c>
      <c r="BZ333" s="64" t="s">
        <v>240</v>
      </c>
      <c r="CA333" s="64"/>
      <c r="CB333" s="64"/>
      <c r="CC333" s="64"/>
      <c r="CD333" s="64"/>
      <c r="CE333" s="64"/>
      <c r="CF333" s="64"/>
      <c r="CG333" s="64"/>
      <c r="CH333" s="64"/>
      <c r="CI333" s="64"/>
      <c r="CJ333" s="64"/>
      <c r="CK333" s="64"/>
      <c r="CL333" s="64"/>
      <c r="CM333" s="18"/>
      <c r="CN333" s="18"/>
    </row>
    <row r="334" spans="1:92" ht="14.4" x14ac:dyDescent="0.3">
      <c r="A334" s="19" t="s">
        <v>95</v>
      </c>
      <c r="B334" s="31" t="s">
        <v>86</v>
      </c>
      <c r="C334" s="19" t="s">
        <v>71</v>
      </c>
      <c r="D334" s="19">
        <v>7</v>
      </c>
      <c r="E334" s="19">
        <f>VLOOKUP(D334,Lists!$B$3:$C$18,2,FALSE)</f>
        <v>7</v>
      </c>
      <c r="F334" s="19">
        <v>2</v>
      </c>
      <c r="G334" s="19" t="s">
        <v>68</v>
      </c>
      <c r="H334" s="23">
        <v>2730</v>
      </c>
      <c r="I334" s="37">
        <v>0.2</v>
      </c>
      <c r="J334" s="36">
        <v>4.6411397360087065E-4</v>
      </c>
      <c r="K334" s="36">
        <f t="shared" si="89"/>
        <v>4.6411397360087065E-4</v>
      </c>
      <c r="L334" s="23">
        <v>4.26</v>
      </c>
      <c r="M334" s="35">
        <v>0.22</v>
      </c>
      <c r="N334" s="35">
        <f t="shared" si="90"/>
        <v>0.22</v>
      </c>
      <c r="O334" s="38">
        <v>16.545454545454547</v>
      </c>
      <c r="P334" s="38">
        <f t="shared" si="91"/>
        <v>16.545454545454547</v>
      </c>
      <c r="Q334" s="38">
        <v>5.9551821</v>
      </c>
      <c r="R334" s="38">
        <v>10.254943899018233</v>
      </c>
      <c r="S334" s="23">
        <v>0.67</v>
      </c>
      <c r="T334" s="23">
        <v>0.79</v>
      </c>
      <c r="U334" s="23">
        <v>10</v>
      </c>
      <c r="V334" s="23">
        <f t="shared" si="92"/>
        <v>10</v>
      </c>
      <c r="W334" s="23">
        <v>78</v>
      </c>
      <c r="X334" s="23">
        <f t="shared" si="93"/>
        <v>78</v>
      </c>
      <c r="Y334" s="23">
        <v>62</v>
      </c>
      <c r="Z334" s="23" t="str">
        <f>Code!$K$204</f>
        <v>EF 86</v>
      </c>
      <c r="AA334" s="23" t="str">
        <f>Code!$K$207</f>
        <v>EF 57</v>
      </c>
      <c r="AB334" s="23" t="str">
        <f>Code!$K$208</f>
        <v>EF 57</v>
      </c>
      <c r="AC334" s="23" t="str">
        <f>Code!$K$205</f>
        <v>EF 57</v>
      </c>
      <c r="AD334" s="23" t="s">
        <v>237</v>
      </c>
      <c r="AE334" s="23" t="s">
        <v>237</v>
      </c>
      <c r="AF334" s="23" t="s">
        <v>237</v>
      </c>
      <c r="AG334" s="39">
        <f t="shared" si="88"/>
        <v>4.6411397360087065E-4</v>
      </c>
      <c r="AH334" s="39">
        <f t="shared" si="94"/>
        <v>4.6411397360087065E-4</v>
      </c>
      <c r="AI334" s="18">
        <f t="shared" si="95"/>
        <v>4.26</v>
      </c>
      <c r="AJ334" s="41">
        <f>Code!$B$23</f>
        <v>0.15</v>
      </c>
      <c r="AK334" s="41">
        <f t="shared" si="96"/>
        <v>0.15</v>
      </c>
      <c r="AL334" s="110">
        <f t="shared" si="97"/>
        <v>16.545454545454547</v>
      </c>
      <c r="AM334" s="110">
        <f t="shared" si="98"/>
        <v>16.545454545454547</v>
      </c>
      <c r="AN334" s="110">
        <f t="shared" si="99"/>
        <v>5.9551821</v>
      </c>
      <c r="AO334" s="110">
        <f t="shared" si="100"/>
        <v>10.254943899018233</v>
      </c>
      <c r="AP334" s="18">
        <f>VLOOKUP(D334,Code!$B$92:$D$107,2,FALSE)</f>
        <v>0.32</v>
      </c>
      <c r="AQ334" s="18">
        <f>VLOOKUP(E334,Code!$B$92:$D$107,3,FALSE)</f>
        <v>0.25</v>
      </c>
      <c r="AR334" s="18">
        <f>Code!$C$132</f>
        <v>14</v>
      </c>
      <c r="AS334" s="18">
        <f t="shared" si="101"/>
        <v>14</v>
      </c>
      <c r="AT334" s="88">
        <f>Code!$C$189</f>
        <v>80</v>
      </c>
      <c r="AU334" s="88">
        <f t="shared" si="102"/>
        <v>80</v>
      </c>
      <c r="AV334" s="88">
        <f>Code!$C$198</f>
        <v>66</v>
      </c>
      <c r="AW334" s="18" t="str">
        <f>Code!$L$204</f>
        <v>EF 95</v>
      </c>
      <c r="AX334" s="64" t="str">
        <f>Code!$L$207</f>
        <v>EF 60</v>
      </c>
      <c r="AY334" s="64" t="str">
        <f>Code!$L$208</f>
        <v>EF 60</v>
      </c>
      <c r="AZ334" s="64" t="str">
        <f>Code!$L$205</f>
        <v>EF 62</v>
      </c>
      <c r="BA334" s="23" t="s">
        <v>237</v>
      </c>
      <c r="BB334" s="23" t="s">
        <v>237</v>
      </c>
      <c r="BC334" s="23" t="s">
        <v>237</v>
      </c>
      <c r="BD334" s="39">
        <f t="shared" si="103"/>
        <v>3.9449687756074004E-4</v>
      </c>
      <c r="BE334" s="39">
        <f t="shared" si="104"/>
        <v>3.2487978152060944E-4</v>
      </c>
      <c r="BF334" s="18">
        <f>Measures!$C$3</f>
        <v>8</v>
      </c>
      <c r="BG334" s="41">
        <f>Measures!$C$4</f>
        <v>0.1</v>
      </c>
      <c r="BH334" s="41">
        <v>0.06</v>
      </c>
      <c r="BI334" s="18">
        <f>VLOOKUP(D334,Measures!$B$6:$C$21,2,FALSE)</f>
        <v>30</v>
      </c>
      <c r="BJ334" s="18">
        <f>Measures!$C$22</f>
        <v>44</v>
      </c>
      <c r="BK334" s="18">
        <f>Measures!$C$23</f>
        <v>19</v>
      </c>
      <c r="BL334" s="18">
        <f>Measures!$C$24</f>
        <v>13</v>
      </c>
      <c r="BM334" s="18">
        <f>Measures!$C$26</f>
        <v>0.32</v>
      </c>
      <c r="BN334" s="18">
        <f>Measures!$D$26</f>
        <v>0.25</v>
      </c>
      <c r="BO334" s="18">
        <f>Measures!$C$27</f>
        <v>14</v>
      </c>
      <c r="BP334" s="18">
        <f>Measures!$C$28</f>
        <v>15</v>
      </c>
      <c r="BQ334" s="88">
        <f>Measures!$C$29</f>
        <v>92</v>
      </c>
      <c r="BR334" s="88">
        <f>Measures!$C$30</f>
        <v>95</v>
      </c>
      <c r="BS334" s="88">
        <f>Measures!$C$31</f>
        <v>70</v>
      </c>
      <c r="BT334" s="64" t="str">
        <f>Code!$M$204</f>
        <v>EF 200</v>
      </c>
      <c r="BU334" s="64" t="str">
        <f>Code!$M$207</f>
        <v>EF 67</v>
      </c>
      <c r="BV334" s="64" t="str">
        <f>Code!$M$208</f>
        <v>EF 70</v>
      </c>
      <c r="BW334" s="64" t="str">
        <f>Code!$M$205</f>
        <v>EF 82</v>
      </c>
      <c r="BX334" s="64" t="s">
        <v>363</v>
      </c>
      <c r="BY334" s="64" t="s">
        <v>239</v>
      </c>
      <c r="BZ334" s="64" t="s">
        <v>240</v>
      </c>
      <c r="CA334" s="64"/>
      <c r="CB334" s="64"/>
      <c r="CC334" s="64"/>
      <c r="CD334" s="64"/>
      <c r="CE334" s="64"/>
      <c r="CF334" s="64"/>
      <c r="CG334" s="64"/>
      <c r="CH334" s="64"/>
      <c r="CI334" s="64"/>
      <c r="CJ334" s="64"/>
      <c r="CK334" s="64"/>
      <c r="CL334" s="64"/>
      <c r="CM334" s="18"/>
      <c r="CN334" s="18"/>
    </row>
    <row r="335" spans="1:92" ht="14.4" x14ac:dyDescent="0.3">
      <c r="A335" s="19" t="s">
        <v>22</v>
      </c>
      <c r="B335" s="31" t="s">
        <v>86</v>
      </c>
      <c r="C335" s="19" t="s">
        <v>71</v>
      </c>
      <c r="D335" s="19">
        <v>7</v>
      </c>
      <c r="E335" s="19">
        <f>VLOOKUP(D335,Lists!$B$3:$C$18,2,FALSE)</f>
        <v>7</v>
      </c>
      <c r="F335" s="19">
        <v>1</v>
      </c>
      <c r="G335" s="19" t="s">
        <v>68</v>
      </c>
      <c r="H335" s="23">
        <v>1910</v>
      </c>
      <c r="I335" s="37">
        <v>0.2</v>
      </c>
      <c r="J335" s="36">
        <v>4.6411397360087065E-4</v>
      </c>
      <c r="K335" s="36">
        <f t="shared" si="89"/>
        <v>4.6411397360087065E-4</v>
      </c>
      <c r="L335" s="23">
        <v>4.26</v>
      </c>
      <c r="M335" s="35">
        <v>0.22</v>
      </c>
      <c r="N335" s="35">
        <f t="shared" si="90"/>
        <v>0.22</v>
      </c>
      <c r="O335" s="38">
        <v>16.545454545454547</v>
      </c>
      <c r="P335" s="38">
        <f t="shared" si="91"/>
        <v>16.545454545454547</v>
      </c>
      <c r="Q335" s="38">
        <v>5.9551821</v>
      </c>
      <c r="R335" s="38">
        <v>10.254943899018233</v>
      </c>
      <c r="S335" s="23">
        <v>0.67</v>
      </c>
      <c r="T335" s="23">
        <v>0.79</v>
      </c>
      <c r="U335" s="23">
        <v>10</v>
      </c>
      <c r="V335" s="23">
        <f t="shared" si="92"/>
        <v>10</v>
      </c>
      <c r="W335" s="23">
        <v>78</v>
      </c>
      <c r="X335" s="23">
        <f t="shared" si="93"/>
        <v>78</v>
      </c>
      <c r="Y335" s="23">
        <v>62</v>
      </c>
      <c r="Z335" s="23" t="str">
        <f>Code!$K$204</f>
        <v>EF 86</v>
      </c>
      <c r="AA335" s="23" t="str">
        <f>Code!$K$207</f>
        <v>EF 57</v>
      </c>
      <c r="AB335" s="23" t="str">
        <f>Code!$K$208</f>
        <v>EF 57</v>
      </c>
      <c r="AC335" s="23" t="str">
        <f>Code!$K$205</f>
        <v>EF 57</v>
      </c>
      <c r="AD335" s="23" t="s">
        <v>237</v>
      </c>
      <c r="AE335" s="23" t="s">
        <v>237</v>
      </c>
      <c r="AF335" s="23" t="s">
        <v>237</v>
      </c>
      <c r="AG335" s="39">
        <f t="shared" si="88"/>
        <v>4.6411397360087065E-4</v>
      </c>
      <c r="AH335" s="39">
        <f t="shared" si="94"/>
        <v>4.6411397360087065E-4</v>
      </c>
      <c r="AI335" s="18">
        <f t="shared" si="95"/>
        <v>4.26</v>
      </c>
      <c r="AJ335" s="41">
        <f>Code!$B$23</f>
        <v>0.15</v>
      </c>
      <c r="AK335" s="41">
        <f t="shared" si="96"/>
        <v>0.15</v>
      </c>
      <c r="AL335" s="110">
        <f t="shared" si="97"/>
        <v>16.545454545454547</v>
      </c>
      <c r="AM335" s="110">
        <f t="shared" si="98"/>
        <v>16.545454545454547</v>
      </c>
      <c r="AN335" s="110">
        <f t="shared" si="99"/>
        <v>5.9551821</v>
      </c>
      <c r="AO335" s="110">
        <f t="shared" si="100"/>
        <v>10.254943899018233</v>
      </c>
      <c r="AP335" s="18">
        <f>VLOOKUP(D335,Code!$B$92:$D$107,2,FALSE)</f>
        <v>0.32</v>
      </c>
      <c r="AQ335" s="18">
        <f>VLOOKUP(E335,Code!$B$92:$D$107,3,FALSE)</f>
        <v>0.25</v>
      </c>
      <c r="AR335" s="18">
        <f>Code!$C$132</f>
        <v>14</v>
      </c>
      <c r="AS335" s="18">
        <f t="shared" si="101"/>
        <v>14</v>
      </c>
      <c r="AT335" s="88">
        <f>Code!$C$189</f>
        <v>80</v>
      </c>
      <c r="AU335" s="88">
        <f t="shared" si="102"/>
        <v>80</v>
      </c>
      <c r="AV335" s="88">
        <f>Code!$C$198</f>
        <v>66</v>
      </c>
      <c r="AW335" s="18" t="str">
        <f>Code!$L$204</f>
        <v>EF 95</v>
      </c>
      <c r="AX335" s="64" t="str">
        <f>Code!$L$207</f>
        <v>EF 60</v>
      </c>
      <c r="AY335" s="64" t="str">
        <f>Code!$L$208</f>
        <v>EF 60</v>
      </c>
      <c r="AZ335" s="64" t="str">
        <f>Code!$L$205</f>
        <v>EF 62</v>
      </c>
      <c r="BA335" s="23" t="s">
        <v>237</v>
      </c>
      <c r="BB335" s="23" t="s">
        <v>237</v>
      </c>
      <c r="BC335" s="23" t="s">
        <v>237</v>
      </c>
      <c r="BD335" s="39">
        <f t="shared" si="103"/>
        <v>3.9449687756074004E-4</v>
      </c>
      <c r="BE335" s="39">
        <f t="shared" si="104"/>
        <v>3.2487978152060944E-4</v>
      </c>
      <c r="BF335" s="18">
        <f>Measures!$C$3</f>
        <v>8</v>
      </c>
      <c r="BG335" s="41">
        <f>Measures!$C$4</f>
        <v>0.1</v>
      </c>
      <c r="BH335" s="41">
        <v>0.06</v>
      </c>
      <c r="BI335" s="18">
        <f>VLOOKUP(D335,Measures!$B$6:$C$21,2,FALSE)</f>
        <v>30</v>
      </c>
      <c r="BJ335" s="18">
        <f>Measures!$C$22</f>
        <v>44</v>
      </c>
      <c r="BK335" s="18">
        <f>Measures!$C$23</f>
        <v>19</v>
      </c>
      <c r="BL335" s="18">
        <f>Measures!$C$24</f>
        <v>13</v>
      </c>
      <c r="BM335" s="18">
        <f>Measures!$C$26</f>
        <v>0.32</v>
      </c>
      <c r="BN335" s="18">
        <f>Measures!$D$26</f>
        <v>0.25</v>
      </c>
      <c r="BO335" s="18">
        <f>Measures!$C$27</f>
        <v>14</v>
      </c>
      <c r="BP335" s="18">
        <f>Measures!$C$28</f>
        <v>15</v>
      </c>
      <c r="BQ335" s="88">
        <f>Measures!$C$29</f>
        <v>92</v>
      </c>
      <c r="BR335" s="88">
        <f>Measures!$C$30</f>
        <v>95</v>
      </c>
      <c r="BS335" s="88">
        <f>Measures!$C$31</f>
        <v>70</v>
      </c>
      <c r="BT335" s="64" t="str">
        <f>Code!$M$204</f>
        <v>EF 200</v>
      </c>
      <c r="BU335" s="64" t="str">
        <f>Code!$M$207</f>
        <v>EF 67</v>
      </c>
      <c r="BV335" s="64" t="str">
        <f>Code!$M$208</f>
        <v>EF 70</v>
      </c>
      <c r="BW335" s="64" t="str">
        <f>Code!$M$205</f>
        <v>EF 82</v>
      </c>
      <c r="BX335" s="64" t="s">
        <v>363</v>
      </c>
      <c r="BY335" s="64" t="s">
        <v>239</v>
      </c>
      <c r="BZ335" s="64" t="s">
        <v>240</v>
      </c>
      <c r="CA335" s="64"/>
      <c r="CB335" s="64"/>
      <c r="CC335" s="64"/>
      <c r="CD335" s="64"/>
      <c r="CE335" s="64"/>
      <c r="CF335" s="64"/>
      <c r="CG335" s="64"/>
      <c r="CH335" s="64"/>
      <c r="CI335" s="64"/>
      <c r="CJ335" s="64"/>
      <c r="CK335" s="64"/>
      <c r="CL335" s="64"/>
      <c r="CM335" s="18"/>
      <c r="CN335" s="18"/>
    </row>
    <row r="336" spans="1:92" ht="14.4" x14ac:dyDescent="0.3">
      <c r="A336" s="19" t="s">
        <v>22</v>
      </c>
      <c r="B336" s="31" t="s">
        <v>86</v>
      </c>
      <c r="C336" s="19" t="s">
        <v>71</v>
      </c>
      <c r="D336" s="19">
        <v>7</v>
      </c>
      <c r="E336" s="19">
        <f>VLOOKUP(D336,Lists!$B$3:$C$18,2,FALSE)</f>
        <v>7</v>
      </c>
      <c r="F336" s="19">
        <v>2</v>
      </c>
      <c r="G336" s="19" t="s">
        <v>68</v>
      </c>
      <c r="H336" s="23">
        <v>2730</v>
      </c>
      <c r="I336" s="37">
        <v>0.2</v>
      </c>
      <c r="J336" s="36">
        <v>4.6411397360087065E-4</v>
      </c>
      <c r="K336" s="36">
        <f t="shared" si="89"/>
        <v>4.6411397360087065E-4</v>
      </c>
      <c r="L336" s="23">
        <v>4.26</v>
      </c>
      <c r="M336" s="35">
        <v>0.22</v>
      </c>
      <c r="N336" s="35">
        <f t="shared" si="90"/>
        <v>0.22</v>
      </c>
      <c r="O336" s="38">
        <v>16.545454545454547</v>
      </c>
      <c r="P336" s="38">
        <f t="shared" si="91"/>
        <v>16.545454545454547</v>
      </c>
      <c r="Q336" s="38">
        <v>5.9551821</v>
      </c>
      <c r="R336" s="38">
        <v>10.254943899018233</v>
      </c>
      <c r="S336" s="23">
        <v>0.67</v>
      </c>
      <c r="T336" s="23">
        <v>0.79</v>
      </c>
      <c r="U336" s="23">
        <v>10</v>
      </c>
      <c r="V336" s="23">
        <f t="shared" si="92"/>
        <v>10</v>
      </c>
      <c r="W336" s="23">
        <v>78</v>
      </c>
      <c r="X336" s="23">
        <f t="shared" si="93"/>
        <v>78</v>
      </c>
      <c r="Y336" s="23">
        <v>62</v>
      </c>
      <c r="Z336" s="23" t="str">
        <f>Code!$K$204</f>
        <v>EF 86</v>
      </c>
      <c r="AA336" s="23" t="str">
        <f>Code!$K$207</f>
        <v>EF 57</v>
      </c>
      <c r="AB336" s="23" t="str">
        <f>Code!$K$208</f>
        <v>EF 57</v>
      </c>
      <c r="AC336" s="23" t="str">
        <f>Code!$K$205</f>
        <v>EF 57</v>
      </c>
      <c r="AD336" s="23" t="s">
        <v>237</v>
      </c>
      <c r="AE336" s="23" t="s">
        <v>237</v>
      </c>
      <c r="AF336" s="23" t="s">
        <v>237</v>
      </c>
      <c r="AG336" s="39">
        <f t="shared" si="88"/>
        <v>4.6411397360087065E-4</v>
      </c>
      <c r="AH336" s="39">
        <f t="shared" si="94"/>
        <v>4.6411397360087065E-4</v>
      </c>
      <c r="AI336" s="18">
        <f t="shared" si="95"/>
        <v>4.26</v>
      </c>
      <c r="AJ336" s="41">
        <f>Code!$B$23</f>
        <v>0.15</v>
      </c>
      <c r="AK336" s="41">
        <f t="shared" si="96"/>
        <v>0.15</v>
      </c>
      <c r="AL336" s="110">
        <f t="shared" si="97"/>
        <v>16.545454545454547</v>
      </c>
      <c r="AM336" s="110">
        <f t="shared" si="98"/>
        <v>16.545454545454547</v>
      </c>
      <c r="AN336" s="110">
        <f t="shared" si="99"/>
        <v>5.9551821</v>
      </c>
      <c r="AO336" s="110">
        <f t="shared" si="100"/>
        <v>10.254943899018233</v>
      </c>
      <c r="AP336" s="18">
        <f>VLOOKUP(D336,Code!$B$92:$D$107,2,FALSE)</f>
        <v>0.32</v>
      </c>
      <c r="AQ336" s="18">
        <f>VLOOKUP(E336,Code!$B$92:$D$107,3,FALSE)</f>
        <v>0.25</v>
      </c>
      <c r="AR336" s="18">
        <f>Code!$C$132</f>
        <v>14</v>
      </c>
      <c r="AS336" s="18">
        <f t="shared" si="101"/>
        <v>14</v>
      </c>
      <c r="AT336" s="88">
        <f>Code!$C$189</f>
        <v>80</v>
      </c>
      <c r="AU336" s="88">
        <f t="shared" si="102"/>
        <v>80</v>
      </c>
      <c r="AV336" s="88">
        <f>Code!$C$198</f>
        <v>66</v>
      </c>
      <c r="AW336" s="18" t="str">
        <f>Code!$L$204</f>
        <v>EF 95</v>
      </c>
      <c r="AX336" s="64" t="str">
        <f>Code!$L$207</f>
        <v>EF 60</v>
      </c>
      <c r="AY336" s="64" t="str">
        <f>Code!$L$208</f>
        <v>EF 60</v>
      </c>
      <c r="AZ336" s="64" t="str">
        <f>Code!$L$205</f>
        <v>EF 62</v>
      </c>
      <c r="BA336" s="23" t="s">
        <v>237</v>
      </c>
      <c r="BB336" s="23" t="s">
        <v>237</v>
      </c>
      <c r="BC336" s="23" t="s">
        <v>237</v>
      </c>
      <c r="BD336" s="39">
        <f t="shared" si="103"/>
        <v>3.9449687756074004E-4</v>
      </c>
      <c r="BE336" s="39">
        <f t="shared" si="104"/>
        <v>3.2487978152060944E-4</v>
      </c>
      <c r="BF336" s="18">
        <f>Measures!$C$3</f>
        <v>8</v>
      </c>
      <c r="BG336" s="41">
        <f>Measures!$C$4</f>
        <v>0.1</v>
      </c>
      <c r="BH336" s="41">
        <v>0.06</v>
      </c>
      <c r="BI336" s="18">
        <f>VLOOKUP(D336,Measures!$B$6:$C$21,2,FALSE)</f>
        <v>30</v>
      </c>
      <c r="BJ336" s="18">
        <f>Measures!$C$22</f>
        <v>44</v>
      </c>
      <c r="BK336" s="18">
        <f>Measures!$C$23</f>
        <v>19</v>
      </c>
      <c r="BL336" s="18">
        <f>Measures!$C$24</f>
        <v>13</v>
      </c>
      <c r="BM336" s="18">
        <f>Measures!$C$26</f>
        <v>0.32</v>
      </c>
      <c r="BN336" s="18">
        <f>Measures!$D$26</f>
        <v>0.25</v>
      </c>
      <c r="BO336" s="18">
        <f>Measures!$C$27</f>
        <v>14</v>
      </c>
      <c r="BP336" s="18">
        <f>Measures!$C$28</f>
        <v>15</v>
      </c>
      <c r="BQ336" s="88">
        <f>Measures!$C$29</f>
        <v>92</v>
      </c>
      <c r="BR336" s="88">
        <f>Measures!$C$30</f>
        <v>95</v>
      </c>
      <c r="BS336" s="88">
        <f>Measures!$C$31</f>
        <v>70</v>
      </c>
      <c r="BT336" s="64" t="str">
        <f>Code!$M$204</f>
        <v>EF 200</v>
      </c>
      <c r="BU336" s="64" t="str">
        <f>Code!$M$207</f>
        <v>EF 67</v>
      </c>
      <c r="BV336" s="64" t="str">
        <f>Code!$M$208</f>
        <v>EF 70</v>
      </c>
      <c r="BW336" s="64" t="str">
        <f>Code!$M$205</f>
        <v>EF 82</v>
      </c>
      <c r="BX336" s="64" t="s">
        <v>363</v>
      </c>
      <c r="BY336" s="64" t="s">
        <v>239</v>
      </c>
      <c r="BZ336" s="64" t="s">
        <v>240</v>
      </c>
      <c r="CA336" s="64"/>
      <c r="CB336" s="64"/>
      <c r="CC336" s="64"/>
      <c r="CD336" s="64"/>
      <c r="CE336" s="64"/>
      <c r="CF336" s="64"/>
      <c r="CG336" s="64"/>
      <c r="CH336" s="64"/>
      <c r="CI336" s="64"/>
      <c r="CJ336" s="64"/>
      <c r="CK336" s="64"/>
      <c r="CL336" s="64"/>
      <c r="CM336" s="18"/>
      <c r="CN336" s="18"/>
    </row>
    <row r="337" spans="1:92" ht="14.4" x14ac:dyDescent="0.3">
      <c r="A337" s="19" t="s">
        <v>95</v>
      </c>
      <c r="B337" s="31" t="s">
        <v>86</v>
      </c>
      <c r="C337" s="19" t="s">
        <v>87</v>
      </c>
      <c r="D337" s="19">
        <v>7</v>
      </c>
      <c r="E337" s="19">
        <f>VLOOKUP(D337,Lists!$B$3:$C$18,2,FALSE)</f>
        <v>7</v>
      </c>
      <c r="F337" s="19">
        <v>1</v>
      </c>
      <c r="G337" s="19" t="s">
        <v>68</v>
      </c>
      <c r="H337" s="23">
        <v>1910</v>
      </c>
      <c r="I337" s="37">
        <v>0.2</v>
      </c>
      <c r="J337" s="36">
        <v>4.6411397360087065E-4</v>
      </c>
      <c r="K337" s="36">
        <f t="shared" si="89"/>
        <v>4.6411397360087065E-4</v>
      </c>
      <c r="L337" s="23">
        <v>4.26</v>
      </c>
      <c r="M337" s="35">
        <v>0.22</v>
      </c>
      <c r="N337" s="35">
        <f t="shared" si="90"/>
        <v>0.22</v>
      </c>
      <c r="O337" s="38">
        <v>16.545454545454547</v>
      </c>
      <c r="P337" s="38">
        <f t="shared" si="91"/>
        <v>16.545454545454547</v>
      </c>
      <c r="Q337" s="38">
        <v>5.9551821</v>
      </c>
      <c r="R337" s="38">
        <v>10.254943899018233</v>
      </c>
      <c r="S337" s="23">
        <v>0.67</v>
      </c>
      <c r="T337" s="23">
        <v>0.79</v>
      </c>
      <c r="U337" s="23">
        <v>10</v>
      </c>
      <c r="V337" s="23">
        <f t="shared" si="92"/>
        <v>10</v>
      </c>
      <c r="W337" s="23">
        <v>78</v>
      </c>
      <c r="X337" s="23">
        <f t="shared" si="93"/>
        <v>78</v>
      </c>
      <c r="Y337" s="23">
        <v>62</v>
      </c>
      <c r="Z337" s="23" t="str">
        <f>Code!$K$204</f>
        <v>EF 86</v>
      </c>
      <c r="AA337" s="23" t="str">
        <f>Code!$K$207</f>
        <v>EF 57</v>
      </c>
      <c r="AB337" s="23" t="str">
        <f>Code!$K$208</f>
        <v>EF 57</v>
      </c>
      <c r="AC337" s="23" t="str">
        <f>Code!$K$205</f>
        <v>EF 57</v>
      </c>
      <c r="AD337" s="23" t="s">
        <v>237</v>
      </c>
      <c r="AE337" s="23" t="s">
        <v>237</v>
      </c>
      <c r="AF337" s="23" t="s">
        <v>237</v>
      </c>
      <c r="AG337" s="39">
        <f t="shared" si="88"/>
        <v>4.6411397360087065E-4</v>
      </c>
      <c r="AH337" s="39">
        <f t="shared" si="94"/>
        <v>4.6411397360087065E-4</v>
      </c>
      <c r="AI337" s="18">
        <f t="shared" si="95"/>
        <v>4.26</v>
      </c>
      <c r="AJ337" s="41">
        <f>Code!$B$23</f>
        <v>0.15</v>
      </c>
      <c r="AK337" s="41">
        <f t="shared" si="96"/>
        <v>0.15</v>
      </c>
      <c r="AL337" s="110">
        <f t="shared" si="97"/>
        <v>16.545454545454547</v>
      </c>
      <c r="AM337" s="110">
        <f t="shared" si="98"/>
        <v>16.545454545454547</v>
      </c>
      <c r="AN337" s="110">
        <f t="shared" si="99"/>
        <v>5.9551821</v>
      </c>
      <c r="AO337" s="110">
        <f t="shared" si="100"/>
        <v>10.254943899018233</v>
      </c>
      <c r="AP337" s="18">
        <f>VLOOKUP(D337,Code!$B$92:$D$107,2,FALSE)</f>
        <v>0.32</v>
      </c>
      <c r="AQ337" s="18">
        <f>VLOOKUP(E337,Code!$B$92:$D$107,3,FALSE)</f>
        <v>0.25</v>
      </c>
      <c r="AR337" s="18">
        <f>Code!$C$132</f>
        <v>14</v>
      </c>
      <c r="AS337" s="18">
        <f t="shared" si="101"/>
        <v>14</v>
      </c>
      <c r="AT337" s="88">
        <f>Code!$C$189</f>
        <v>80</v>
      </c>
      <c r="AU337" s="88">
        <f t="shared" si="102"/>
        <v>80</v>
      </c>
      <c r="AV337" s="88">
        <f>Code!$C$198</f>
        <v>66</v>
      </c>
      <c r="AW337" s="18" t="str">
        <f>Code!$L$204</f>
        <v>EF 95</v>
      </c>
      <c r="AX337" s="64" t="str">
        <f>Code!$L$207</f>
        <v>EF 60</v>
      </c>
      <c r="AY337" s="64" t="str">
        <f>Code!$L$208</f>
        <v>EF 60</v>
      </c>
      <c r="AZ337" s="64" t="str">
        <f>Code!$L$205</f>
        <v>EF 62</v>
      </c>
      <c r="BA337" s="23" t="s">
        <v>237</v>
      </c>
      <c r="BB337" s="23" t="s">
        <v>237</v>
      </c>
      <c r="BC337" s="23" t="s">
        <v>237</v>
      </c>
      <c r="BD337" s="39">
        <f t="shared" si="103"/>
        <v>3.9449687756074004E-4</v>
      </c>
      <c r="BE337" s="39">
        <f t="shared" si="104"/>
        <v>3.2487978152060944E-4</v>
      </c>
      <c r="BF337" s="18">
        <f>Measures!$C$3</f>
        <v>8</v>
      </c>
      <c r="BG337" s="41">
        <f>Measures!$C$4</f>
        <v>0.1</v>
      </c>
      <c r="BH337" s="41">
        <v>0.06</v>
      </c>
      <c r="BI337" s="18">
        <f>VLOOKUP(D337,Measures!$B$6:$C$21,2,FALSE)</f>
        <v>30</v>
      </c>
      <c r="BJ337" s="18">
        <f>Measures!$C$22</f>
        <v>44</v>
      </c>
      <c r="BK337" s="18">
        <f>Measures!$C$23</f>
        <v>19</v>
      </c>
      <c r="BL337" s="18">
        <f>Measures!$C$24</f>
        <v>13</v>
      </c>
      <c r="BM337" s="18">
        <f>Measures!$C$26</f>
        <v>0.32</v>
      </c>
      <c r="BN337" s="18">
        <f>Measures!$D$26</f>
        <v>0.25</v>
      </c>
      <c r="BO337" s="18">
        <f>Measures!$C$27</f>
        <v>14</v>
      </c>
      <c r="BP337" s="18">
        <f>Measures!$C$28</f>
        <v>15</v>
      </c>
      <c r="BQ337" s="88">
        <f>Measures!$C$29</f>
        <v>92</v>
      </c>
      <c r="BR337" s="88">
        <f>Measures!$C$30</f>
        <v>95</v>
      </c>
      <c r="BS337" s="88">
        <f>Measures!$C$31</f>
        <v>70</v>
      </c>
      <c r="BT337" s="64" t="str">
        <f>Code!$M$204</f>
        <v>EF 200</v>
      </c>
      <c r="BU337" s="64" t="str">
        <f>Code!$M$207</f>
        <v>EF 67</v>
      </c>
      <c r="BV337" s="64" t="str">
        <f>Code!$M$208</f>
        <v>EF 70</v>
      </c>
      <c r="BW337" s="64" t="str">
        <f>Code!$M$205</f>
        <v>EF 82</v>
      </c>
      <c r="BX337" s="64" t="s">
        <v>363</v>
      </c>
      <c r="BY337" s="64" t="s">
        <v>239</v>
      </c>
      <c r="BZ337" s="64" t="s">
        <v>240</v>
      </c>
      <c r="CA337" s="64"/>
      <c r="CB337" s="64"/>
      <c r="CC337" s="64"/>
      <c r="CD337" s="64"/>
      <c r="CE337" s="64"/>
      <c r="CF337" s="64"/>
      <c r="CG337" s="64"/>
      <c r="CH337" s="64"/>
      <c r="CI337" s="64"/>
      <c r="CJ337" s="64"/>
      <c r="CK337" s="64"/>
      <c r="CL337" s="64"/>
      <c r="CM337" s="18"/>
      <c r="CN337" s="18"/>
    </row>
    <row r="338" spans="1:92" ht="14.4" x14ac:dyDescent="0.3">
      <c r="A338" s="19" t="s">
        <v>95</v>
      </c>
      <c r="B338" s="31" t="s">
        <v>86</v>
      </c>
      <c r="C338" s="19" t="s">
        <v>87</v>
      </c>
      <c r="D338" s="19">
        <v>7</v>
      </c>
      <c r="E338" s="19">
        <f>VLOOKUP(D338,Lists!$B$3:$C$18,2,FALSE)</f>
        <v>7</v>
      </c>
      <c r="F338" s="19">
        <v>2</v>
      </c>
      <c r="G338" s="19" t="s">
        <v>68</v>
      </c>
      <c r="H338" s="23">
        <v>2730</v>
      </c>
      <c r="I338" s="37">
        <v>0.2</v>
      </c>
      <c r="J338" s="36">
        <v>4.6411397360087065E-4</v>
      </c>
      <c r="K338" s="36">
        <f t="shared" si="89"/>
        <v>4.6411397360087065E-4</v>
      </c>
      <c r="L338" s="23">
        <v>4.26</v>
      </c>
      <c r="M338" s="35">
        <v>0.22</v>
      </c>
      <c r="N338" s="35">
        <f t="shared" si="90"/>
        <v>0.22</v>
      </c>
      <c r="O338" s="38">
        <v>16.545454545454547</v>
      </c>
      <c r="P338" s="38">
        <f t="shared" si="91"/>
        <v>16.545454545454547</v>
      </c>
      <c r="Q338" s="38">
        <v>5.9551821</v>
      </c>
      <c r="R338" s="38">
        <v>10.254943899018233</v>
      </c>
      <c r="S338" s="23">
        <v>0.67</v>
      </c>
      <c r="T338" s="23">
        <v>0.79</v>
      </c>
      <c r="U338" s="23">
        <v>10</v>
      </c>
      <c r="V338" s="23">
        <f t="shared" si="92"/>
        <v>10</v>
      </c>
      <c r="W338" s="23">
        <v>78</v>
      </c>
      <c r="X338" s="23">
        <f t="shared" si="93"/>
        <v>78</v>
      </c>
      <c r="Y338" s="23">
        <v>62</v>
      </c>
      <c r="Z338" s="23" t="str">
        <f>Code!$K$204</f>
        <v>EF 86</v>
      </c>
      <c r="AA338" s="23" t="str">
        <f>Code!$K$207</f>
        <v>EF 57</v>
      </c>
      <c r="AB338" s="23" t="str">
        <f>Code!$K$208</f>
        <v>EF 57</v>
      </c>
      <c r="AC338" s="23" t="str">
        <f>Code!$K$205</f>
        <v>EF 57</v>
      </c>
      <c r="AD338" s="23" t="s">
        <v>237</v>
      </c>
      <c r="AE338" s="23" t="s">
        <v>237</v>
      </c>
      <c r="AF338" s="23" t="s">
        <v>237</v>
      </c>
      <c r="AG338" s="39">
        <f t="shared" si="88"/>
        <v>4.6411397360087065E-4</v>
      </c>
      <c r="AH338" s="39">
        <f t="shared" si="94"/>
        <v>4.6411397360087065E-4</v>
      </c>
      <c r="AI338" s="18">
        <f t="shared" si="95"/>
        <v>4.26</v>
      </c>
      <c r="AJ338" s="41">
        <f>Code!$B$23</f>
        <v>0.15</v>
      </c>
      <c r="AK338" s="41">
        <f t="shared" si="96"/>
        <v>0.15</v>
      </c>
      <c r="AL338" s="110">
        <f t="shared" si="97"/>
        <v>16.545454545454547</v>
      </c>
      <c r="AM338" s="110">
        <f t="shared" si="98"/>
        <v>16.545454545454547</v>
      </c>
      <c r="AN338" s="110">
        <f t="shared" si="99"/>
        <v>5.9551821</v>
      </c>
      <c r="AO338" s="110">
        <f t="shared" si="100"/>
        <v>10.254943899018233</v>
      </c>
      <c r="AP338" s="18">
        <f>VLOOKUP(D338,Code!$B$92:$D$107,2,FALSE)</f>
        <v>0.32</v>
      </c>
      <c r="AQ338" s="18">
        <f>VLOOKUP(E338,Code!$B$92:$D$107,3,FALSE)</f>
        <v>0.25</v>
      </c>
      <c r="AR338" s="18">
        <f>Code!$C$132</f>
        <v>14</v>
      </c>
      <c r="AS338" s="18">
        <f t="shared" si="101"/>
        <v>14</v>
      </c>
      <c r="AT338" s="88">
        <f>Code!$C$189</f>
        <v>80</v>
      </c>
      <c r="AU338" s="88">
        <f t="shared" si="102"/>
        <v>80</v>
      </c>
      <c r="AV338" s="88">
        <f>Code!$C$198</f>
        <v>66</v>
      </c>
      <c r="AW338" s="18" t="str">
        <f>Code!$L$204</f>
        <v>EF 95</v>
      </c>
      <c r="AX338" s="64" t="str">
        <f>Code!$L$207</f>
        <v>EF 60</v>
      </c>
      <c r="AY338" s="64" t="str">
        <f>Code!$L$208</f>
        <v>EF 60</v>
      </c>
      <c r="AZ338" s="64" t="str">
        <f>Code!$L$205</f>
        <v>EF 62</v>
      </c>
      <c r="BA338" s="23" t="s">
        <v>237</v>
      </c>
      <c r="BB338" s="23" t="s">
        <v>237</v>
      </c>
      <c r="BC338" s="23" t="s">
        <v>237</v>
      </c>
      <c r="BD338" s="39">
        <f t="shared" si="103"/>
        <v>3.9449687756074004E-4</v>
      </c>
      <c r="BE338" s="39">
        <f t="shared" si="104"/>
        <v>3.2487978152060944E-4</v>
      </c>
      <c r="BF338" s="18">
        <f>Measures!$C$3</f>
        <v>8</v>
      </c>
      <c r="BG338" s="41">
        <f>Measures!$C$4</f>
        <v>0.1</v>
      </c>
      <c r="BH338" s="41">
        <v>0.06</v>
      </c>
      <c r="BI338" s="18">
        <f>VLOOKUP(D338,Measures!$B$6:$C$21,2,FALSE)</f>
        <v>30</v>
      </c>
      <c r="BJ338" s="18">
        <f>Measures!$C$22</f>
        <v>44</v>
      </c>
      <c r="BK338" s="18">
        <f>Measures!$C$23</f>
        <v>19</v>
      </c>
      <c r="BL338" s="18">
        <f>Measures!$C$24</f>
        <v>13</v>
      </c>
      <c r="BM338" s="18">
        <f>Measures!$C$26</f>
        <v>0.32</v>
      </c>
      <c r="BN338" s="18">
        <f>Measures!$D$26</f>
        <v>0.25</v>
      </c>
      <c r="BO338" s="18">
        <f>Measures!$C$27</f>
        <v>14</v>
      </c>
      <c r="BP338" s="18">
        <f>Measures!$C$28</f>
        <v>15</v>
      </c>
      <c r="BQ338" s="88">
        <f>Measures!$C$29</f>
        <v>92</v>
      </c>
      <c r="BR338" s="88">
        <f>Measures!$C$30</f>
        <v>95</v>
      </c>
      <c r="BS338" s="88">
        <f>Measures!$C$31</f>
        <v>70</v>
      </c>
      <c r="BT338" s="64" t="str">
        <f>Code!$M$204</f>
        <v>EF 200</v>
      </c>
      <c r="BU338" s="64" t="str">
        <f>Code!$M$207</f>
        <v>EF 67</v>
      </c>
      <c r="BV338" s="64" t="str">
        <f>Code!$M$208</f>
        <v>EF 70</v>
      </c>
      <c r="BW338" s="64" t="str">
        <f>Code!$M$205</f>
        <v>EF 82</v>
      </c>
      <c r="BX338" s="64" t="s">
        <v>363</v>
      </c>
      <c r="BY338" s="64" t="s">
        <v>239</v>
      </c>
      <c r="BZ338" s="64" t="s">
        <v>240</v>
      </c>
      <c r="CA338" s="64"/>
      <c r="CB338" s="64"/>
      <c r="CC338" s="64"/>
      <c r="CD338" s="64"/>
      <c r="CE338" s="64"/>
      <c r="CF338" s="64"/>
      <c r="CG338" s="64"/>
      <c r="CH338" s="64"/>
      <c r="CI338" s="64"/>
      <c r="CJ338" s="64"/>
      <c r="CK338" s="64"/>
      <c r="CL338" s="64"/>
      <c r="CM338" s="18"/>
      <c r="CN338" s="18"/>
    </row>
    <row r="339" spans="1:92" ht="14.4" x14ac:dyDescent="0.3">
      <c r="A339" s="19" t="s">
        <v>22</v>
      </c>
      <c r="B339" s="31" t="s">
        <v>86</v>
      </c>
      <c r="C339" s="19" t="s">
        <v>87</v>
      </c>
      <c r="D339" s="19">
        <v>7</v>
      </c>
      <c r="E339" s="19">
        <f>VLOOKUP(D339,Lists!$B$3:$C$18,2,FALSE)</f>
        <v>7</v>
      </c>
      <c r="F339" s="19">
        <v>1</v>
      </c>
      <c r="G339" s="19" t="s">
        <v>68</v>
      </c>
      <c r="H339" s="23">
        <v>1910</v>
      </c>
      <c r="I339" s="37">
        <v>0.2</v>
      </c>
      <c r="J339" s="36">
        <v>4.6411397360087065E-4</v>
      </c>
      <c r="K339" s="36">
        <f t="shared" si="89"/>
        <v>4.6411397360087065E-4</v>
      </c>
      <c r="L339" s="23">
        <v>4.26</v>
      </c>
      <c r="M339" s="35">
        <v>0.22</v>
      </c>
      <c r="N339" s="35">
        <f t="shared" si="90"/>
        <v>0.22</v>
      </c>
      <c r="O339" s="38">
        <v>16.545454545454547</v>
      </c>
      <c r="P339" s="38">
        <f t="shared" si="91"/>
        <v>16.545454545454547</v>
      </c>
      <c r="Q339" s="38">
        <v>5.9551821</v>
      </c>
      <c r="R339" s="38">
        <v>10.254943899018233</v>
      </c>
      <c r="S339" s="23">
        <v>0.67</v>
      </c>
      <c r="T339" s="23">
        <v>0.79</v>
      </c>
      <c r="U339" s="23">
        <v>10</v>
      </c>
      <c r="V339" s="23">
        <f t="shared" si="92"/>
        <v>10</v>
      </c>
      <c r="W339" s="23">
        <v>78</v>
      </c>
      <c r="X339" s="23">
        <f t="shared" si="93"/>
        <v>78</v>
      </c>
      <c r="Y339" s="23">
        <v>62</v>
      </c>
      <c r="Z339" s="23" t="str">
        <f>Code!$K$204</f>
        <v>EF 86</v>
      </c>
      <c r="AA339" s="23" t="str">
        <f>Code!$K$207</f>
        <v>EF 57</v>
      </c>
      <c r="AB339" s="23" t="str">
        <f>Code!$K$208</f>
        <v>EF 57</v>
      </c>
      <c r="AC339" s="23" t="str">
        <f>Code!$K$205</f>
        <v>EF 57</v>
      </c>
      <c r="AD339" s="23" t="s">
        <v>237</v>
      </c>
      <c r="AE339" s="23" t="s">
        <v>237</v>
      </c>
      <c r="AF339" s="23" t="s">
        <v>237</v>
      </c>
      <c r="AG339" s="39">
        <f t="shared" si="88"/>
        <v>4.6411397360087065E-4</v>
      </c>
      <c r="AH339" s="39">
        <f t="shared" si="94"/>
        <v>4.6411397360087065E-4</v>
      </c>
      <c r="AI339" s="18">
        <f t="shared" si="95"/>
        <v>4.26</v>
      </c>
      <c r="AJ339" s="41">
        <f>Code!$B$23</f>
        <v>0.15</v>
      </c>
      <c r="AK339" s="41">
        <f t="shared" si="96"/>
        <v>0.15</v>
      </c>
      <c r="AL339" s="110">
        <f t="shared" si="97"/>
        <v>16.545454545454547</v>
      </c>
      <c r="AM339" s="110">
        <f t="shared" si="98"/>
        <v>16.545454545454547</v>
      </c>
      <c r="AN339" s="110">
        <f t="shared" si="99"/>
        <v>5.9551821</v>
      </c>
      <c r="AO339" s="110">
        <f t="shared" si="100"/>
        <v>10.254943899018233</v>
      </c>
      <c r="AP339" s="18">
        <f>VLOOKUP(D339,Code!$B$92:$D$107,2,FALSE)</f>
        <v>0.32</v>
      </c>
      <c r="AQ339" s="18">
        <f>VLOOKUP(E339,Code!$B$92:$D$107,3,FALSE)</f>
        <v>0.25</v>
      </c>
      <c r="AR339" s="18">
        <f>Code!$C$132</f>
        <v>14</v>
      </c>
      <c r="AS339" s="18">
        <f t="shared" si="101"/>
        <v>14</v>
      </c>
      <c r="AT339" s="88">
        <f>Code!$C$189</f>
        <v>80</v>
      </c>
      <c r="AU339" s="88">
        <f t="shared" si="102"/>
        <v>80</v>
      </c>
      <c r="AV339" s="88">
        <f>Code!$C$198</f>
        <v>66</v>
      </c>
      <c r="AW339" s="18" t="str">
        <f>Code!$L$204</f>
        <v>EF 95</v>
      </c>
      <c r="AX339" s="64" t="str">
        <f>Code!$L$207</f>
        <v>EF 60</v>
      </c>
      <c r="AY339" s="64" t="str">
        <f>Code!$L$208</f>
        <v>EF 60</v>
      </c>
      <c r="AZ339" s="64" t="str">
        <f>Code!$L$205</f>
        <v>EF 62</v>
      </c>
      <c r="BA339" s="23" t="s">
        <v>237</v>
      </c>
      <c r="BB339" s="23" t="s">
        <v>237</v>
      </c>
      <c r="BC339" s="23" t="s">
        <v>237</v>
      </c>
      <c r="BD339" s="39">
        <f t="shared" si="103"/>
        <v>3.9449687756074004E-4</v>
      </c>
      <c r="BE339" s="39">
        <f t="shared" si="104"/>
        <v>3.2487978152060944E-4</v>
      </c>
      <c r="BF339" s="18">
        <f>Measures!$C$3</f>
        <v>8</v>
      </c>
      <c r="BG339" s="41">
        <f>Measures!$C$4</f>
        <v>0.1</v>
      </c>
      <c r="BH339" s="41">
        <v>0.06</v>
      </c>
      <c r="BI339" s="18">
        <f>VLOOKUP(D339,Measures!$B$6:$C$21,2,FALSE)</f>
        <v>30</v>
      </c>
      <c r="BJ339" s="18">
        <f>Measures!$C$22</f>
        <v>44</v>
      </c>
      <c r="BK339" s="18">
        <f>Measures!$C$23</f>
        <v>19</v>
      </c>
      <c r="BL339" s="18">
        <f>Measures!$C$24</f>
        <v>13</v>
      </c>
      <c r="BM339" s="18">
        <f>Measures!$C$26</f>
        <v>0.32</v>
      </c>
      <c r="BN339" s="18">
        <f>Measures!$D$26</f>
        <v>0.25</v>
      </c>
      <c r="BO339" s="18">
        <f>Measures!$C$27</f>
        <v>14</v>
      </c>
      <c r="BP339" s="18">
        <f>Measures!$C$28</f>
        <v>15</v>
      </c>
      <c r="BQ339" s="88">
        <f>Measures!$C$29</f>
        <v>92</v>
      </c>
      <c r="BR339" s="88">
        <f>Measures!$C$30</f>
        <v>95</v>
      </c>
      <c r="BS339" s="88">
        <f>Measures!$C$31</f>
        <v>70</v>
      </c>
      <c r="BT339" s="64" t="str">
        <f>Code!$M$204</f>
        <v>EF 200</v>
      </c>
      <c r="BU339" s="64" t="str">
        <f>Code!$M$207</f>
        <v>EF 67</v>
      </c>
      <c r="BV339" s="64" t="str">
        <f>Code!$M$208</f>
        <v>EF 70</v>
      </c>
      <c r="BW339" s="64" t="str">
        <f>Code!$M$205</f>
        <v>EF 82</v>
      </c>
      <c r="BX339" s="64" t="s">
        <v>363</v>
      </c>
      <c r="BY339" s="64" t="s">
        <v>239</v>
      </c>
      <c r="BZ339" s="64" t="s">
        <v>240</v>
      </c>
      <c r="CA339" s="64"/>
      <c r="CB339" s="64"/>
      <c r="CC339" s="64"/>
      <c r="CD339" s="64"/>
      <c r="CE339" s="64"/>
      <c r="CF339" s="64"/>
      <c r="CG339" s="64"/>
      <c r="CH339" s="64"/>
      <c r="CI339" s="64"/>
      <c r="CJ339" s="64"/>
      <c r="CK339" s="64"/>
      <c r="CL339" s="64"/>
      <c r="CM339" s="18"/>
      <c r="CN339" s="18"/>
    </row>
    <row r="340" spans="1:92" ht="14.4" x14ac:dyDescent="0.3">
      <c r="A340" s="19" t="s">
        <v>22</v>
      </c>
      <c r="B340" s="31" t="s">
        <v>86</v>
      </c>
      <c r="C340" s="19" t="s">
        <v>87</v>
      </c>
      <c r="D340" s="19">
        <v>7</v>
      </c>
      <c r="E340" s="19">
        <f>VLOOKUP(D340,Lists!$B$3:$C$18,2,FALSE)</f>
        <v>7</v>
      </c>
      <c r="F340" s="19">
        <v>2</v>
      </c>
      <c r="G340" s="19" t="s">
        <v>68</v>
      </c>
      <c r="H340" s="23">
        <v>2730</v>
      </c>
      <c r="I340" s="37">
        <v>0.2</v>
      </c>
      <c r="J340" s="36">
        <v>4.6411397360087065E-4</v>
      </c>
      <c r="K340" s="36">
        <f t="shared" si="89"/>
        <v>4.6411397360087065E-4</v>
      </c>
      <c r="L340" s="23">
        <v>4.26</v>
      </c>
      <c r="M340" s="35">
        <v>0.22</v>
      </c>
      <c r="N340" s="35">
        <f t="shared" si="90"/>
        <v>0.22</v>
      </c>
      <c r="O340" s="38">
        <v>16.545454545454547</v>
      </c>
      <c r="P340" s="38">
        <f t="shared" si="91"/>
        <v>16.545454545454547</v>
      </c>
      <c r="Q340" s="38">
        <v>5.9551821</v>
      </c>
      <c r="R340" s="38">
        <v>10.254943899018233</v>
      </c>
      <c r="S340" s="23">
        <v>0.67</v>
      </c>
      <c r="T340" s="23">
        <v>0.79</v>
      </c>
      <c r="U340" s="23">
        <v>10</v>
      </c>
      <c r="V340" s="23">
        <f t="shared" si="92"/>
        <v>10</v>
      </c>
      <c r="W340" s="23">
        <v>78</v>
      </c>
      <c r="X340" s="23">
        <f t="shared" si="93"/>
        <v>78</v>
      </c>
      <c r="Y340" s="23">
        <v>62</v>
      </c>
      <c r="Z340" s="23" t="str">
        <f>Code!$K$204</f>
        <v>EF 86</v>
      </c>
      <c r="AA340" s="23" t="str">
        <f>Code!$K$207</f>
        <v>EF 57</v>
      </c>
      <c r="AB340" s="23" t="str">
        <f>Code!$K$208</f>
        <v>EF 57</v>
      </c>
      <c r="AC340" s="23" t="str">
        <f>Code!$K$205</f>
        <v>EF 57</v>
      </c>
      <c r="AD340" s="23" t="s">
        <v>237</v>
      </c>
      <c r="AE340" s="23" t="s">
        <v>237</v>
      </c>
      <c r="AF340" s="23" t="s">
        <v>237</v>
      </c>
      <c r="AG340" s="39">
        <f t="shared" si="88"/>
        <v>4.6411397360087065E-4</v>
      </c>
      <c r="AH340" s="39">
        <f t="shared" si="94"/>
        <v>4.6411397360087065E-4</v>
      </c>
      <c r="AI340" s="18">
        <f t="shared" si="95"/>
        <v>4.26</v>
      </c>
      <c r="AJ340" s="41">
        <f>Code!$B$23</f>
        <v>0.15</v>
      </c>
      <c r="AK340" s="41">
        <f t="shared" si="96"/>
        <v>0.15</v>
      </c>
      <c r="AL340" s="110">
        <f t="shared" si="97"/>
        <v>16.545454545454547</v>
      </c>
      <c r="AM340" s="110">
        <f t="shared" si="98"/>
        <v>16.545454545454547</v>
      </c>
      <c r="AN340" s="110">
        <f t="shared" si="99"/>
        <v>5.9551821</v>
      </c>
      <c r="AO340" s="110">
        <f t="shared" si="100"/>
        <v>10.254943899018233</v>
      </c>
      <c r="AP340" s="18">
        <f>VLOOKUP(D340,Code!$B$92:$D$107,2,FALSE)</f>
        <v>0.32</v>
      </c>
      <c r="AQ340" s="18">
        <f>VLOOKUP(E340,Code!$B$92:$D$107,3,FALSE)</f>
        <v>0.25</v>
      </c>
      <c r="AR340" s="18">
        <f>Code!$C$132</f>
        <v>14</v>
      </c>
      <c r="AS340" s="18">
        <f t="shared" si="101"/>
        <v>14</v>
      </c>
      <c r="AT340" s="88">
        <f>Code!$C$189</f>
        <v>80</v>
      </c>
      <c r="AU340" s="88">
        <f t="shared" si="102"/>
        <v>80</v>
      </c>
      <c r="AV340" s="88">
        <f>Code!$C$198</f>
        <v>66</v>
      </c>
      <c r="AW340" s="18" t="str">
        <f>Code!$L$204</f>
        <v>EF 95</v>
      </c>
      <c r="AX340" s="64" t="str">
        <f>Code!$L$207</f>
        <v>EF 60</v>
      </c>
      <c r="AY340" s="64" t="str">
        <f>Code!$L$208</f>
        <v>EF 60</v>
      </c>
      <c r="AZ340" s="64" t="str">
        <f>Code!$L$205</f>
        <v>EF 62</v>
      </c>
      <c r="BA340" s="23" t="s">
        <v>237</v>
      </c>
      <c r="BB340" s="23" t="s">
        <v>237</v>
      </c>
      <c r="BC340" s="23" t="s">
        <v>237</v>
      </c>
      <c r="BD340" s="39">
        <f t="shared" si="103"/>
        <v>3.9449687756074004E-4</v>
      </c>
      <c r="BE340" s="39">
        <f t="shared" si="104"/>
        <v>3.2487978152060944E-4</v>
      </c>
      <c r="BF340" s="18">
        <f>Measures!$C$3</f>
        <v>8</v>
      </c>
      <c r="BG340" s="41">
        <f>Measures!$C$4</f>
        <v>0.1</v>
      </c>
      <c r="BH340" s="41">
        <v>0.06</v>
      </c>
      <c r="BI340" s="18">
        <f>VLOOKUP(D340,Measures!$B$6:$C$21,2,FALSE)</f>
        <v>30</v>
      </c>
      <c r="BJ340" s="18">
        <f>Measures!$C$22</f>
        <v>44</v>
      </c>
      <c r="BK340" s="18">
        <f>Measures!$C$23</f>
        <v>19</v>
      </c>
      <c r="BL340" s="18">
        <f>Measures!$C$24</f>
        <v>13</v>
      </c>
      <c r="BM340" s="18">
        <f>Measures!$C$26</f>
        <v>0.32</v>
      </c>
      <c r="BN340" s="18">
        <f>Measures!$D$26</f>
        <v>0.25</v>
      </c>
      <c r="BO340" s="18">
        <f>Measures!$C$27</f>
        <v>14</v>
      </c>
      <c r="BP340" s="18">
        <f>Measures!$C$28</f>
        <v>15</v>
      </c>
      <c r="BQ340" s="88">
        <f>Measures!$C$29</f>
        <v>92</v>
      </c>
      <c r="BR340" s="88">
        <f>Measures!$C$30</f>
        <v>95</v>
      </c>
      <c r="BS340" s="88">
        <f>Measures!$C$31</f>
        <v>70</v>
      </c>
      <c r="BT340" s="64" t="str">
        <f>Code!$M$204</f>
        <v>EF 200</v>
      </c>
      <c r="BU340" s="64" t="str">
        <f>Code!$M$207</f>
        <v>EF 67</v>
      </c>
      <c r="BV340" s="64" t="str">
        <f>Code!$M$208</f>
        <v>EF 70</v>
      </c>
      <c r="BW340" s="64" t="str">
        <f>Code!$M$205</f>
        <v>EF 82</v>
      </c>
      <c r="BX340" s="64" t="s">
        <v>363</v>
      </c>
      <c r="BY340" s="64" t="s">
        <v>239</v>
      </c>
      <c r="BZ340" s="64" t="s">
        <v>240</v>
      </c>
      <c r="CA340" s="64"/>
      <c r="CB340" s="64"/>
      <c r="CC340" s="64"/>
      <c r="CD340" s="64"/>
      <c r="CE340" s="64"/>
      <c r="CF340" s="64"/>
      <c r="CG340" s="64"/>
      <c r="CH340" s="64"/>
      <c r="CI340" s="64"/>
      <c r="CJ340" s="64"/>
      <c r="CK340" s="64"/>
      <c r="CL340" s="64"/>
      <c r="CM340" s="18"/>
      <c r="CN340" s="18"/>
    </row>
    <row r="341" spans="1:92" ht="14.4" x14ac:dyDescent="0.3">
      <c r="A341" s="19" t="s">
        <v>95</v>
      </c>
      <c r="B341" s="31" t="s">
        <v>85</v>
      </c>
      <c r="C341" s="19" t="s">
        <v>71</v>
      </c>
      <c r="D341" s="19">
        <v>8</v>
      </c>
      <c r="E341" s="19">
        <f>VLOOKUP(D341,Lists!$B$3:$C$18,2,FALSE)</f>
        <v>7</v>
      </c>
      <c r="F341" s="19">
        <v>1</v>
      </c>
      <c r="G341" s="19" t="s">
        <v>66</v>
      </c>
      <c r="H341" s="23">
        <v>1600</v>
      </c>
      <c r="I341" s="37">
        <v>0.14016341923318668</v>
      </c>
      <c r="J341" s="36">
        <v>7.1357303575703178E-4</v>
      </c>
      <c r="K341" s="36">
        <f t="shared" si="89"/>
        <v>7.1357303575703178E-4</v>
      </c>
      <c r="L341" s="23">
        <v>3.32</v>
      </c>
      <c r="M341" s="35">
        <v>0.33</v>
      </c>
      <c r="N341" s="35">
        <f t="shared" si="90"/>
        <v>0.33</v>
      </c>
      <c r="O341" s="38">
        <v>9.1170398009925382</v>
      </c>
      <c r="P341" s="38">
        <f t="shared" si="91"/>
        <v>9.1170398009925382</v>
      </c>
      <c r="Q341" s="38">
        <v>1.3361692000000001</v>
      </c>
      <c r="R341" s="38">
        <v>0.96303017419071424</v>
      </c>
      <c r="S341" s="23">
        <v>1.23</v>
      </c>
      <c r="T341" s="23">
        <v>0.87</v>
      </c>
      <c r="U341" s="23">
        <v>10</v>
      </c>
      <c r="V341" s="23">
        <f t="shared" si="92"/>
        <v>10</v>
      </c>
      <c r="W341" s="23">
        <v>78</v>
      </c>
      <c r="X341" s="23">
        <f t="shared" si="93"/>
        <v>78</v>
      </c>
      <c r="Y341" s="23">
        <v>62</v>
      </c>
      <c r="Z341" s="23" t="str">
        <f>Code!$K$204</f>
        <v>EF 86</v>
      </c>
      <c r="AA341" s="23" t="str">
        <f>Code!$K$207</f>
        <v>EF 57</v>
      </c>
      <c r="AB341" s="23" t="str">
        <f>Code!$K$208</f>
        <v>EF 57</v>
      </c>
      <c r="AC341" s="23" t="str">
        <f>Code!$K$205</f>
        <v>EF 57</v>
      </c>
      <c r="AD341" s="23" t="s">
        <v>237</v>
      </c>
      <c r="AE341" s="23" t="s">
        <v>237</v>
      </c>
      <c r="AF341" s="23" t="s">
        <v>237</v>
      </c>
      <c r="AG341" s="39">
        <f t="shared" si="88"/>
        <v>7.1357303575703178E-4</v>
      </c>
      <c r="AH341" s="39">
        <f t="shared" si="94"/>
        <v>7.1357303575703178E-4</v>
      </c>
      <c r="AI341" s="18">
        <f t="shared" si="95"/>
        <v>3.32</v>
      </c>
      <c r="AJ341" s="41">
        <f>Code!$B$23</f>
        <v>0.15</v>
      </c>
      <c r="AK341" s="41">
        <f t="shared" si="96"/>
        <v>0.15</v>
      </c>
      <c r="AL341" s="110">
        <f t="shared" si="97"/>
        <v>9.1170398009925382</v>
      </c>
      <c r="AM341" s="110">
        <f t="shared" si="98"/>
        <v>9.1170398009925382</v>
      </c>
      <c r="AN341" s="110">
        <f t="shared" si="99"/>
        <v>1.3361692000000001</v>
      </c>
      <c r="AO341" s="110">
        <f t="shared" si="100"/>
        <v>0.96303017419071424</v>
      </c>
      <c r="AP341" s="18">
        <f>VLOOKUP(D341,Code!$B$92:$D$107,2,FALSE)</f>
        <v>0.32</v>
      </c>
      <c r="AQ341" s="18">
        <f>VLOOKUP(E341,Code!$B$92:$D$107,3,FALSE)</f>
        <v>0.25</v>
      </c>
      <c r="AR341" s="18">
        <f>Code!$C$132</f>
        <v>14</v>
      </c>
      <c r="AS341" s="18">
        <f t="shared" si="101"/>
        <v>14</v>
      </c>
      <c r="AT341" s="88">
        <f>Code!$C$189</f>
        <v>80</v>
      </c>
      <c r="AU341" s="88">
        <f t="shared" si="102"/>
        <v>80</v>
      </c>
      <c r="AV341" s="88">
        <f>Code!$C$198</f>
        <v>66</v>
      </c>
      <c r="AW341" s="18" t="str">
        <f>Code!$L$204</f>
        <v>EF 95</v>
      </c>
      <c r="AX341" s="64" t="str">
        <f>Code!$L$207</f>
        <v>EF 60</v>
      </c>
      <c r="AY341" s="64" t="str">
        <f>Code!$L$208</f>
        <v>EF 60</v>
      </c>
      <c r="AZ341" s="64" t="str">
        <f>Code!$L$205</f>
        <v>EF 62</v>
      </c>
      <c r="BA341" s="23" t="s">
        <v>237</v>
      </c>
      <c r="BB341" s="23" t="s">
        <v>237</v>
      </c>
      <c r="BC341" s="23" t="s">
        <v>237</v>
      </c>
      <c r="BD341" s="39">
        <f t="shared" si="103"/>
        <v>6.0653708039347702E-4</v>
      </c>
      <c r="BE341" s="39">
        <f t="shared" si="104"/>
        <v>4.9950112502992225E-4</v>
      </c>
      <c r="BF341" s="18">
        <f>Measures!$C$3</f>
        <v>8</v>
      </c>
      <c r="BG341" s="41">
        <f>Measures!$C$4</f>
        <v>0.1</v>
      </c>
      <c r="BH341" s="41">
        <v>0.06</v>
      </c>
      <c r="BI341" s="18">
        <f>VLOOKUP(D341,Measures!$B$6:$C$21,2,FALSE)</f>
        <v>30</v>
      </c>
      <c r="BJ341" s="18">
        <f>Measures!$C$22</f>
        <v>44</v>
      </c>
      <c r="BK341" s="18">
        <f>Measures!$C$23</f>
        <v>19</v>
      </c>
      <c r="BL341" s="18">
        <f>Measures!$C$24</f>
        <v>13</v>
      </c>
      <c r="BM341" s="18">
        <f>Measures!$C$26</f>
        <v>0.32</v>
      </c>
      <c r="BN341" s="18">
        <f>Measures!$D$26</f>
        <v>0.25</v>
      </c>
      <c r="BO341" s="18">
        <f>Measures!$C$27</f>
        <v>14</v>
      </c>
      <c r="BP341" s="18">
        <f>Measures!$C$28</f>
        <v>15</v>
      </c>
      <c r="BQ341" s="88">
        <f>Measures!$C$29</f>
        <v>92</v>
      </c>
      <c r="BR341" s="88">
        <f>Measures!$C$30</f>
        <v>95</v>
      </c>
      <c r="BS341" s="88">
        <f>Measures!$C$31</f>
        <v>70</v>
      </c>
      <c r="BT341" s="64" t="str">
        <f>Code!$M$204</f>
        <v>EF 200</v>
      </c>
      <c r="BU341" s="64" t="str">
        <f>Code!$M$207</f>
        <v>EF 67</v>
      </c>
      <c r="BV341" s="64" t="str">
        <f>Code!$M$208</f>
        <v>EF 70</v>
      </c>
      <c r="BW341" s="64" t="str">
        <f>Code!$M$205</f>
        <v>EF 82</v>
      </c>
      <c r="BX341" s="64" t="s">
        <v>363</v>
      </c>
      <c r="BY341" s="64" t="s">
        <v>239</v>
      </c>
      <c r="BZ341" s="64" t="s">
        <v>240</v>
      </c>
      <c r="CA341" s="64"/>
      <c r="CB341" s="64"/>
      <c r="CC341" s="64"/>
      <c r="CD341" s="64"/>
      <c r="CE341" s="64"/>
      <c r="CF341" s="64"/>
      <c r="CG341" s="64"/>
      <c r="CH341" s="64"/>
      <c r="CI341" s="64"/>
      <c r="CJ341" s="64"/>
      <c r="CK341" s="64"/>
      <c r="CL341" s="64"/>
      <c r="CM341" s="18"/>
      <c r="CN341" s="18"/>
    </row>
    <row r="342" spans="1:92" ht="14.4" x14ac:dyDescent="0.3">
      <c r="A342" s="19" t="s">
        <v>95</v>
      </c>
      <c r="B342" s="31" t="s">
        <v>85</v>
      </c>
      <c r="C342" s="19" t="s">
        <v>71</v>
      </c>
      <c r="D342" s="19">
        <v>8</v>
      </c>
      <c r="E342" s="19">
        <f>VLOOKUP(D342,Lists!$B$3:$C$18,2,FALSE)</f>
        <v>7</v>
      </c>
      <c r="F342" s="19">
        <v>2</v>
      </c>
      <c r="G342" s="19" t="s">
        <v>66</v>
      </c>
      <c r="H342" s="23">
        <v>1990</v>
      </c>
      <c r="I342" s="37">
        <v>0.14016341923318668</v>
      </c>
      <c r="J342" s="36">
        <v>7.1357303575703178E-4</v>
      </c>
      <c r="K342" s="36">
        <f t="shared" si="89"/>
        <v>7.1357303575703178E-4</v>
      </c>
      <c r="L342" s="23">
        <v>3.32</v>
      </c>
      <c r="M342" s="35">
        <v>0.33</v>
      </c>
      <c r="N342" s="35">
        <f t="shared" si="90"/>
        <v>0.33</v>
      </c>
      <c r="O342" s="38">
        <v>9.1170398009925382</v>
      </c>
      <c r="P342" s="38">
        <f t="shared" si="91"/>
        <v>9.1170398009925382</v>
      </c>
      <c r="Q342" s="38">
        <v>1.3361692000000001</v>
      </c>
      <c r="R342" s="38">
        <v>0.96303017419071424</v>
      </c>
      <c r="S342" s="23">
        <v>1.23</v>
      </c>
      <c r="T342" s="23">
        <v>0.87</v>
      </c>
      <c r="U342" s="23">
        <v>10</v>
      </c>
      <c r="V342" s="23">
        <f t="shared" si="92"/>
        <v>10</v>
      </c>
      <c r="W342" s="23">
        <v>78</v>
      </c>
      <c r="X342" s="23">
        <f t="shared" si="93"/>
        <v>78</v>
      </c>
      <c r="Y342" s="23">
        <v>62</v>
      </c>
      <c r="Z342" s="23" t="str">
        <f>Code!$K$204</f>
        <v>EF 86</v>
      </c>
      <c r="AA342" s="23" t="str">
        <f>Code!$K$207</f>
        <v>EF 57</v>
      </c>
      <c r="AB342" s="23" t="str">
        <f>Code!$K$208</f>
        <v>EF 57</v>
      </c>
      <c r="AC342" s="23" t="str">
        <f>Code!$K$205</f>
        <v>EF 57</v>
      </c>
      <c r="AD342" s="23" t="s">
        <v>237</v>
      </c>
      <c r="AE342" s="23" t="s">
        <v>237</v>
      </c>
      <c r="AF342" s="23" t="s">
        <v>237</v>
      </c>
      <c r="AG342" s="39">
        <f t="shared" si="88"/>
        <v>7.1357303575703178E-4</v>
      </c>
      <c r="AH342" s="39">
        <f t="shared" si="94"/>
        <v>7.1357303575703178E-4</v>
      </c>
      <c r="AI342" s="18">
        <f t="shared" si="95"/>
        <v>3.32</v>
      </c>
      <c r="AJ342" s="41">
        <f>Code!$B$23</f>
        <v>0.15</v>
      </c>
      <c r="AK342" s="41">
        <f t="shared" si="96"/>
        <v>0.15</v>
      </c>
      <c r="AL342" s="110">
        <f t="shared" si="97"/>
        <v>9.1170398009925382</v>
      </c>
      <c r="AM342" s="110">
        <f t="shared" si="98"/>
        <v>9.1170398009925382</v>
      </c>
      <c r="AN342" s="110">
        <f t="shared" si="99"/>
        <v>1.3361692000000001</v>
      </c>
      <c r="AO342" s="110">
        <f t="shared" si="100"/>
        <v>0.96303017419071424</v>
      </c>
      <c r="AP342" s="18">
        <f>VLOOKUP(D342,Code!$B$92:$D$107,2,FALSE)</f>
        <v>0.32</v>
      </c>
      <c r="AQ342" s="18">
        <f>VLOOKUP(E342,Code!$B$92:$D$107,3,FALSE)</f>
        <v>0.25</v>
      </c>
      <c r="AR342" s="18">
        <f>Code!$C$132</f>
        <v>14</v>
      </c>
      <c r="AS342" s="18">
        <f t="shared" si="101"/>
        <v>14</v>
      </c>
      <c r="AT342" s="88">
        <f>Code!$C$189</f>
        <v>80</v>
      </c>
      <c r="AU342" s="88">
        <f t="shared" si="102"/>
        <v>80</v>
      </c>
      <c r="AV342" s="88">
        <f>Code!$C$198</f>
        <v>66</v>
      </c>
      <c r="AW342" s="18" t="str">
        <f>Code!$L$204</f>
        <v>EF 95</v>
      </c>
      <c r="AX342" s="64" t="str">
        <f>Code!$L$207</f>
        <v>EF 60</v>
      </c>
      <c r="AY342" s="64" t="str">
        <f>Code!$L$208</f>
        <v>EF 60</v>
      </c>
      <c r="AZ342" s="64" t="str">
        <f>Code!$L$205</f>
        <v>EF 62</v>
      </c>
      <c r="BA342" s="23" t="s">
        <v>237</v>
      </c>
      <c r="BB342" s="23" t="s">
        <v>237</v>
      </c>
      <c r="BC342" s="23" t="s">
        <v>237</v>
      </c>
      <c r="BD342" s="39">
        <f t="shared" si="103"/>
        <v>6.0653708039347702E-4</v>
      </c>
      <c r="BE342" s="39">
        <f t="shared" si="104"/>
        <v>4.9950112502992225E-4</v>
      </c>
      <c r="BF342" s="18">
        <f>Measures!$C$3</f>
        <v>8</v>
      </c>
      <c r="BG342" s="41">
        <f>Measures!$C$4</f>
        <v>0.1</v>
      </c>
      <c r="BH342" s="41">
        <v>0.06</v>
      </c>
      <c r="BI342" s="18">
        <f>VLOOKUP(D342,Measures!$B$6:$C$21,2,FALSE)</f>
        <v>30</v>
      </c>
      <c r="BJ342" s="18">
        <f>Measures!$C$22</f>
        <v>44</v>
      </c>
      <c r="BK342" s="18">
        <f>Measures!$C$23</f>
        <v>19</v>
      </c>
      <c r="BL342" s="18">
        <f>Measures!$C$24</f>
        <v>13</v>
      </c>
      <c r="BM342" s="18">
        <f>Measures!$C$26</f>
        <v>0.32</v>
      </c>
      <c r="BN342" s="18">
        <f>Measures!$D$26</f>
        <v>0.25</v>
      </c>
      <c r="BO342" s="18">
        <f>Measures!$C$27</f>
        <v>14</v>
      </c>
      <c r="BP342" s="18">
        <f>Measures!$C$28</f>
        <v>15</v>
      </c>
      <c r="BQ342" s="88">
        <f>Measures!$C$29</f>
        <v>92</v>
      </c>
      <c r="BR342" s="88">
        <f>Measures!$C$30</f>
        <v>95</v>
      </c>
      <c r="BS342" s="88">
        <f>Measures!$C$31</f>
        <v>70</v>
      </c>
      <c r="BT342" s="64" t="str">
        <f>Code!$M$204</f>
        <v>EF 200</v>
      </c>
      <c r="BU342" s="64" t="str">
        <f>Code!$M$207</f>
        <v>EF 67</v>
      </c>
      <c r="BV342" s="64" t="str">
        <f>Code!$M$208</f>
        <v>EF 70</v>
      </c>
      <c r="BW342" s="64" t="str">
        <f>Code!$M$205</f>
        <v>EF 82</v>
      </c>
      <c r="BX342" s="64" t="s">
        <v>363</v>
      </c>
      <c r="BY342" s="64" t="s">
        <v>239</v>
      </c>
      <c r="BZ342" s="64" t="s">
        <v>240</v>
      </c>
      <c r="CA342" s="64"/>
      <c r="CB342" s="64"/>
      <c r="CC342" s="64"/>
      <c r="CD342" s="64"/>
      <c r="CE342" s="64"/>
      <c r="CF342" s="64"/>
      <c r="CG342" s="64"/>
      <c r="CH342" s="64"/>
      <c r="CI342" s="64"/>
      <c r="CJ342" s="64"/>
      <c r="CK342" s="64"/>
      <c r="CL342" s="64"/>
      <c r="CM342" s="18"/>
      <c r="CN342" s="18"/>
    </row>
    <row r="343" spans="1:92" ht="14.4" x14ac:dyDescent="0.3">
      <c r="A343" s="19" t="s">
        <v>22</v>
      </c>
      <c r="B343" s="31" t="s">
        <v>85</v>
      </c>
      <c r="C343" s="19" t="s">
        <v>71</v>
      </c>
      <c r="D343" s="19">
        <v>8</v>
      </c>
      <c r="E343" s="19">
        <f>VLOOKUP(D343,Lists!$B$3:$C$18,2,FALSE)</f>
        <v>7</v>
      </c>
      <c r="F343" s="19">
        <v>1</v>
      </c>
      <c r="G343" s="19" t="s">
        <v>66</v>
      </c>
      <c r="H343" s="23">
        <v>1600</v>
      </c>
      <c r="I343" s="37">
        <v>0.14016341923318668</v>
      </c>
      <c r="J343" s="36">
        <v>7.1357303575703178E-4</v>
      </c>
      <c r="K343" s="36">
        <f t="shared" si="89"/>
        <v>7.1357303575703178E-4</v>
      </c>
      <c r="L343" s="23">
        <v>3.32</v>
      </c>
      <c r="M343" s="35">
        <v>0.33</v>
      </c>
      <c r="N343" s="35">
        <f t="shared" si="90"/>
        <v>0.33</v>
      </c>
      <c r="O343" s="38">
        <v>9.1170398009925382</v>
      </c>
      <c r="P343" s="38">
        <f t="shared" si="91"/>
        <v>9.1170398009925382</v>
      </c>
      <c r="Q343" s="38">
        <v>1.3361692000000001</v>
      </c>
      <c r="R343" s="38">
        <v>0.96303017419071424</v>
      </c>
      <c r="S343" s="23">
        <v>1.23</v>
      </c>
      <c r="T343" s="23">
        <v>0.87</v>
      </c>
      <c r="U343" s="23">
        <v>10</v>
      </c>
      <c r="V343" s="23">
        <f t="shared" si="92"/>
        <v>10</v>
      </c>
      <c r="W343" s="23">
        <v>78</v>
      </c>
      <c r="X343" s="23">
        <f t="shared" si="93"/>
        <v>78</v>
      </c>
      <c r="Y343" s="23">
        <v>62</v>
      </c>
      <c r="Z343" s="23" t="str">
        <f>Code!$K$204</f>
        <v>EF 86</v>
      </c>
      <c r="AA343" s="23" t="str">
        <f>Code!$K$207</f>
        <v>EF 57</v>
      </c>
      <c r="AB343" s="23" t="str">
        <f>Code!$K$208</f>
        <v>EF 57</v>
      </c>
      <c r="AC343" s="23" t="str">
        <f>Code!$K$205</f>
        <v>EF 57</v>
      </c>
      <c r="AD343" s="23" t="s">
        <v>237</v>
      </c>
      <c r="AE343" s="23" t="s">
        <v>237</v>
      </c>
      <c r="AF343" s="23" t="s">
        <v>237</v>
      </c>
      <c r="AG343" s="39">
        <f t="shared" si="88"/>
        <v>7.1357303575703178E-4</v>
      </c>
      <c r="AH343" s="39">
        <f t="shared" si="94"/>
        <v>7.1357303575703178E-4</v>
      </c>
      <c r="AI343" s="18">
        <f t="shared" si="95"/>
        <v>3.32</v>
      </c>
      <c r="AJ343" s="41">
        <f>Code!$B$23</f>
        <v>0.15</v>
      </c>
      <c r="AK343" s="41">
        <f t="shared" si="96"/>
        <v>0.15</v>
      </c>
      <c r="AL343" s="110">
        <f t="shared" si="97"/>
        <v>9.1170398009925382</v>
      </c>
      <c r="AM343" s="110">
        <f t="shared" si="98"/>
        <v>9.1170398009925382</v>
      </c>
      <c r="AN343" s="110">
        <f t="shared" si="99"/>
        <v>1.3361692000000001</v>
      </c>
      <c r="AO343" s="110">
        <f t="shared" si="100"/>
        <v>0.96303017419071424</v>
      </c>
      <c r="AP343" s="18">
        <f>VLOOKUP(D343,Code!$B$92:$D$107,2,FALSE)</f>
        <v>0.32</v>
      </c>
      <c r="AQ343" s="18">
        <f>VLOOKUP(E343,Code!$B$92:$D$107,3,FALSE)</f>
        <v>0.25</v>
      </c>
      <c r="AR343" s="18">
        <f>Code!$C$132</f>
        <v>14</v>
      </c>
      <c r="AS343" s="18">
        <f t="shared" si="101"/>
        <v>14</v>
      </c>
      <c r="AT343" s="88">
        <f>Code!$C$189</f>
        <v>80</v>
      </c>
      <c r="AU343" s="88">
        <f t="shared" si="102"/>
        <v>80</v>
      </c>
      <c r="AV343" s="88">
        <f>Code!$C$198</f>
        <v>66</v>
      </c>
      <c r="AW343" s="18" t="str">
        <f>Code!$L$204</f>
        <v>EF 95</v>
      </c>
      <c r="AX343" s="64" t="str">
        <f>Code!$L$207</f>
        <v>EF 60</v>
      </c>
      <c r="AY343" s="64" t="str">
        <f>Code!$L$208</f>
        <v>EF 60</v>
      </c>
      <c r="AZ343" s="64" t="str">
        <f>Code!$L$205</f>
        <v>EF 62</v>
      </c>
      <c r="BA343" s="23" t="s">
        <v>237</v>
      </c>
      <c r="BB343" s="23" t="s">
        <v>237</v>
      </c>
      <c r="BC343" s="23" t="s">
        <v>237</v>
      </c>
      <c r="BD343" s="39">
        <f t="shared" si="103"/>
        <v>6.0653708039347702E-4</v>
      </c>
      <c r="BE343" s="39">
        <f t="shared" si="104"/>
        <v>4.9950112502992225E-4</v>
      </c>
      <c r="BF343" s="18">
        <f>Measures!$C$3</f>
        <v>8</v>
      </c>
      <c r="BG343" s="41">
        <f>Measures!$C$4</f>
        <v>0.1</v>
      </c>
      <c r="BH343" s="41">
        <v>0.06</v>
      </c>
      <c r="BI343" s="18">
        <f>VLOOKUP(D343,Measures!$B$6:$C$21,2,FALSE)</f>
        <v>30</v>
      </c>
      <c r="BJ343" s="18">
        <f>Measures!$C$22</f>
        <v>44</v>
      </c>
      <c r="BK343" s="18">
        <f>Measures!$C$23</f>
        <v>19</v>
      </c>
      <c r="BL343" s="18">
        <f>Measures!$C$24</f>
        <v>13</v>
      </c>
      <c r="BM343" s="18">
        <f>Measures!$C$26</f>
        <v>0.32</v>
      </c>
      <c r="BN343" s="18">
        <f>Measures!$D$26</f>
        <v>0.25</v>
      </c>
      <c r="BO343" s="18">
        <f>Measures!$C$27</f>
        <v>14</v>
      </c>
      <c r="BP343" s="18">
        <f>Measures!$C$28</f>
        <v>15</v>
      </c>
      <c r="BQ343" s="88">
        <f>Measures!$C$29</f>
        <v>92</v>
      </c>
      <c r="BR343" s="88">
        <f>Measures!$C$30</f>
        <v>95</v>
      </c>
      <c r="BS343" s="88">
        <f>Measures!$C$31</f>
        <v>70</v>
      </c>
      <c r="BT343" s="64" t="str">
        <f>Code!$M$204</f>
        <v>EF 200</v>
      </c>
      <c r="BU343" s="64" t="str">
        <f>Code!$M$207</f>
        <v>EF 67</v>
      </c>
      <c r="BV343" s="64" t="str">
        <f>Code!$M$208</f>
        <v>EF 70</v>
      </c>
      <c r="BW343" s="64" t="str">
        <f>Code!$M$205</f>
        <v>EF 82</v>
      </c>
      <c r="BX343" s="64" t="s">
        <v>363</v>
      </c>
      <c r="BY343" s="64" t="s">
        <v>239</v>
      </c>
      <c r="BZ343" s="64" t="s">
        <v>240</v>
      </c>
      <c r="CA343" s="64"/>
      <c r="CB343" s="64"/>
      <c r="CC343" s="64"/>
      <c r="CD343" s="64"/>
      <c r="CE343" s="64"/>
      <c r="CF343" s="64"/>
      <c r="CG343" s="64"/>
      <c r="CH343" s="64"/>
      <c r="CI343" s="64"/>
      <c r="CJ343" s="64"/>
      <c r="CK343" s="64"/>
      <c r="CL343" s="64"/>
      <c r="CM343" s="18"/>
      <c r="CN343" s="18"/>
    </row>
    <row r="344" spans="1:92" ht="14.4" x14ac:dyDescent="0.3">
      <c r="A344" s="19" t="s">
        <v>22</v>
      </c>
      <c r="B344" s="31" t="s">
        <v>85</v>
      </c>
      <c r="C344" s="19" t="s">
        <v>71</v>
      </c>
      <c r="D344" s="19">
        <v>8</v>
      </c>
      <c r="E344" s="19">
        <f>VLOOKUP(D344,Lists!$B$3:$C$18,2,FALSE)</f>
        <v>7</v>
      </c>
      <c r="F344" s="19">
        <v>2</v>
      </c>
      <c r="G344" s="19" t="s">
        <v>66</v>
      </c>
      <c r="H344" s="23">
        <v>1990</v>
      </c>
      <c r="I344" s="37">
        <v>0.14016341923318668</v>
      </c>
      <c r="J344" s="36">
        <v>7.1357303575703178E-4</v>
      </c>
      <c r="K344" s="36">
        <f t="shared" si="89"/>
        <v>7.1357303575703178E-4</v>
      </c>
      <c r="L344" s="23">
        <v>3.32</v>
      </c>
      <c r="M344" s="35">
        <v>0.33</v>
      </c>
      <c r="N344" s="35">
        <f t="shared" si="90"/>
        <v>0.33</v>
      </c>
      <c r="O344" s="38">
        <v>9.1170398009925382</v>
      </c>
      <c r="P344" s="38">
        <f t="shared" si="91"/>
        <v>9.1170398009925382</v>
      </c>
      <c r="Q344" s="38">
        <v>1.3361692000000001</v>
      </c>
      <c r="R344" s="38">
        <v>0.96303017419071424</v>
      </c>
      <c r="S344" s="23">
        <v>1.23</v>
      </c>
      <c r="T344" s="23">
        <v>0.87</v>
      </c>
      <c r="U344" s="23">
        <v>10</v>
      </c>
      <c r="V344" s="23">
        <f t="shared" si="92"/>
        <v>10</v>
      </c>
      <c r="W344" s="23">
        <v>78</v>
      </c>
      <c r="X344" s="23">
        <f t="shared" si="93"/>
        <v>78</v>
      </c>
      <c r="Y344" s="23">
        <v>62</v>
      </c>
      <c r="Z344" s="23" t="str">
        <f>Code!$K$204</f>
        <v>EF 86</v>
      </c>
      <c r="AA344" s="23" t="str">
        <f>Code!$K$207</f>
        <v>EF 57</v>
      </c>
      <c r="AB344" s="23" t="str">
        <f>Code!$K$208</f>
        <v>EF 57</v>
      </c>
      <c r="AC344" s="23" t="str">
        <f>Code!$K$205</f>
        <v>EF 57</v>
      </c>
      <c r="AD344" s="23" t="s">
        <v>237</v>
      </c>
      <c r="AE344" s="23" t="s">
        <v>237</v>
      </c>
      <c r="AF344" s="23" t="s">
        <v>237</v>
      </c>
      <c r="AG344" s="39">
        <f t="shared" si="88"/>
        <v>7.1357303575703178E-4</v>
      </c>
      <c r="AH344" s="39">
        <f t="shared" si="94"/>
        <v>7.1357303575703178E-4</v>
      </c>
      <c r="AI344" s="18">
        <f t="shared" si="95"/>
        <v>3.32</v>
      </c>
      <c r="AJ344" s="41">
        <f>Code!$B$23</f>
        <v>0.15</v>
      </c>
      <c r="AK344" s="41">
        <f t="shared" si="96"/>
        <v>0.15</v>
      </c>
      <c r="AL344" s="110">
        <f t="shared" si="97"/>
        <v>9.1170398009925382</v>
      </c>
      <c r="AM344" s="110">
        <f t="shared" si="98"/>
        <v>9.1170398009925382</v>
      </c>
      <c r="AN344" s="110">
        <f t="shared" si="99"/>
        <v>1.3361692000000001</v>
      </c>
      <c r="AO344" s="110">
        <f t="shared" si="100"/>
        <v>0.96303017419071424</v>
      </c>
      <c r="AP344" s="18">
        <f>VLOOKUP(D344,Code!$B$92:$D$107,2,FALSE)</f>
        <v>0.32</v>
      </c>
      <c r="AQ344" s="18">
        <f>VLOOKUP(E344,Code!$B$92:$D$107,3,FALSE)</f>
        <v>0.25</v>
      </c>
      <c r="AR344" s="18">
        <f>Code!$C$132</f>
        <v>14</v>
      </c>
      <c r="AS344" s="18">
        <f t="shared" si="101"/>
        <v>14</v>
      </c>
      <c r="AT344" s="88">
        <f>Code!$C$189</f>
        <v>80</v>
      </c>
      <c r="AU344" s="88">
        <f t="shared" si="102"/>
        <v>80</v>
      </c>
      <c r="AV344" s="88">
        <f>Code!$C$198</f>
        <v>66</v>
      </c>
      <c r="AW344" s="18" t="str">
        <f>Code!$L$204</f>
        <v>EF 95</v>
      </c>
      <c r="AX344" s="64" t="str">
        <f>Code!$L$207</f>
        <v>EF 60</v>
      </c>
      <c r="AY344" s="64" t="str">
        <f>Code!$L$208</f>
        <v>EF 60</v>
      </c>
      <c r="AZ344" s="64" t="str">
        <f>Code!$L$205</f>
        <v>EF 62</v>
      </c>
      <c r="BA344" s="23" t="s">
        <v>237</v>
      </c>
      <c r="BB344" s="23" t="s">
        <v>237</v>
      </c>
      <c r="BC344" s="23" t="s">
        <v>237</v>
      </c>
      <c r="BD344" s="39">
        <f t="shared" si="103"/>
        <v>6.0653708039347702E-4</v>
      </c>
      <c r="BE344" s="39">
        <f t="shared" si="104"/>
        <v>4.9950112502992225E-4</v>
      </c>
      <c r="BF344" s="18">
        <f>Measures!$C$3</f>
        <v>8</v>
      </c>
      <c r="BG344" s="41">
        <f>Measures!$C$4</f>
        <v>0.1</v>
      </c>
      <c r="BH344" s="41">
        <v>0.06</v>
      </c>
      <c r="BI344" s="18">
        <f>VLOOKUP(D344,Measures!$B$6:$C$21,2,FALSE)</f>
        <v>30</v>
      </c>
      <c r="BJ344" s="18">
        <f>Measures!$C$22</f>
        <v>44</v>
      </c>
      <c r="BK344" s="18">
        <f>Measures!$C$23</f>
        <v>19</v>
      </c>
      <c r="BL344" s="18">
        <f>Measures!$C$24</f>
        <v>13</v>
      </c>
      <c r="BM344" s="18">
        <f>Measures!$C$26</f>
        <v>0.32</v>
      </c>
      <c r="BN344" s="18">
        <f>Measures!$D$26</f>
        <v>0.25</v>
      </c>
      <c r="BO344" s="18">
        <f>Measures!$C$27</f>
        <v>14</v>
      </c>
      <c r="BP344" s="18">
        <f>Measures!$C$28</f>
        <v>15</v>
      </c>
      <c r="BQ344" s="88">
        <f>Measures!$C$29</f>
        <v>92</v>
      </c>
      <c r="BR344" s="88">
        <f>Measures!$C$30</f>
        <v>95</v>
      </c>
      <c r="BS344" s="88">
        <f>Measures!$C$31</f>
        <v>70</v>
      </c>
      <c r="BT344" s="64" t="str">
        <f>Code!$M$204</f>
        <v>EF 200</v>
      </c>
      <c r="BU344" s="64" t="str">
        <f>Code!$M$207</f>
        <v>EF 67</v>
      </c>
      <c r="BV344" s="64" t="str">
        <f>Code!$M$208</f>
        <v>EF 70</v>
      </c>
      <c r="BW344" s="64" t="str">
        <f>Code!$M$205</f>
        <v>EF 82</v>
      </c>
      <c r="BX344" s="64" t="s">
        <v>363</v>
      </c>
      <c r="BY344" s="64" t="s">
        <v>239</v>
      </c>
      <c r="BZ344" s="64" t="s">
        <v>240</v>
      </c>
      <c r="CA344" s="64"/>
      <c r="CB344" s="64"/>
      <c r="CC344" s="64"/>
      <c r="CD344" s="64"/>
      <c r="CE344" s="64"/>
      <c r="CF344" s="64"/>
      <c r="CG344" s="64"/>
      <c r="CH344" s="64"/>
      <c r="CI344" s="64"/>
      <c r="CJ344" s="64"/>
      <c r="CK344" s="64"/>
      <c r="CL344" s="64"/>
      <c r="CM344" s="18"/>
      <c r="CN344" s="18"/>
    </row>
    <row r="345" spans="1:92" ht="14.4" x14ac:dyDescent="0.3">
      <c r="A345" s="19" t="s">
        <v>95</v>
      </c>
      <c r="B345" s="31" t="s">
        <v>85</v>
      </c>
      <c r="C345" s="19" t="s">
        <v>87</v>
      </c>
      <c r="D345" s="19">
        <v>8</v>
      </c>
      <c r="E345" s="19">
        <f>VLOOKUP(D345,Lists!$B$3:$C$18,2,FALSE)</f>
        <v>7</v>
      </c>
      <c r="F345" s="19">
        <v>1</v>
      </c>
      <c r="G345" s="19" t="s">
        <v>66</v>
      </c>
      <c r="H345" s="23">
        <v>1600</v>
      </c>
      <c r="I345" s="37">
        <v>0.14016341923318668</v>
      </c>
      <c r="J345" s="36">
        <v>7.1357303575703178E-4</v>
      </c>
      <c r="K345" s="36">
        <f t="shared" si="89"/>
        <v>7.1357303575703178E-4</v>
      </c>
      <c r="L345" s="23">
        <v>3.32</v>
      </c>
      <c r="M345" s="35">
        <v>0.33</v>
      </c>
      <c r="N345" s="35">
        <f t="shared" si="90"/>
        <v>0.33</v>
      </c>
      <c r="O345" s="38">
        <v>9.1170398009925382</v>
      </c>
      <c r="P345" s="38">
        <f t="shared" si="91"/>
        <v>9.1170398009925382</v>
      </c>
      <c r="Q345" s="38">
        <v>1.3361692000000001</v>
      </c>
      <c r="R345" s="38">
        <v>0.96303017419071424</v>
      </c>
      <c r="S345" s="23">
        <v>1.23</v>
      </c>
      <c r="T345" s="23">
        <v>0.87</v>
      </c>
      <c r="U345" s="23">
        <v>10</v>
      </c>
      <c r="V345" s="23">
        <f t="shared" si="92"/>
        <v>10</v>
      </c>
      <c r="W345" s="23">
        <v>78</v>
      </c>
      <c r="X345" s="23">
        <f t="shared" si="93"/>
        <v>78</v>
      </c>
      <c r="Y345" s="23">
        <v>62</v>
      </c>
      <c r="Z345" s="23" t="str">
        <f>Code!$K$204</f>
        <v>EF 86</v>
      </c>
      <c r="AA345" s="23" t="str">
        <f>Code!$K$207</f>
        <v>EF 57</v>
      </c>
      <c r="AB345" s="23" t="str">
        <f>Code!$K$208</f>
        <v>EF 57</v>
      </c>
      <c r="AC345" s="23" t="str">
        <f>Code!$K$205</f>
        <v>EF 57</v>
      </c>
      <c r="AD345" s="23" t="s">
        <v>237</v>
      </c>
      <c r="AE345" s="23" t="s">
        <v>237</v>
      </c>
      <c r="AF345" s="23" t="s">
        <v>237</v>
      </c>
      <c r="AG345" s="39">
        <f t="shared" si="88"/>
        <v>7.1357303575703178E-4</v>
      </c>
      <c r="AH345" s="39">
        <f t="shared" si="94"/>
        <v>7.1357303575703178E-4</v>
      </c>
      <c r="AI345" s="18">
        <f t="shared" si="95"/>
        <v>3.32</v>
      </c>
      <c r="AJ345" s="41">
        <f>Code!$B$23</f>
        <v>0.15</v>
      </c>
      <c r="AK345" s="41">
        <f t="shared" si="96"/>
        <v>0.15</v>
      </c>
      <c r="AL345" s="110">
        <f t="shared" si="97"/>
        <v>9.1170398009925382</v>
      </c>
      <c r="AM345" s="110">
        <f t="shared" si="98"/>
        <v>9.1170398009925382</v>
      </c>
      <c r="AN345" s="110">
        <f t="shared" si="99"/>
        <v>1.3361692000000001</v>
      </c>
      <c r="AO345" s="110">
        <f t="shared" si="100"/>
        <v>0.96303017419071424</v>
      </c>
      <c r="AP345" s="18">
        <f>VLOOKUP(D345,Code!$B$92:$D$107,2,FALSE)</f>
        <v>0.32</v>
      </c>
      <c r="AQ345" s="18">
        <f>VLOOKUP(E345,Code!$B$92:$D$107,3,FALSE)</f>
        <v>0.25</v>
      </c>
      <c r="AR345" s="18">
        <f>Code!$C$132</f>
        <v>14</v>
      </c>
      <c r="AS345" s="18">
        <f t="shared" si="101"/>
        <v>14</v>
      </c>
      <c r="AT345" s="88">
        <f>Code!$C$189</f>
        <v>80</v>
      </c>
      <c r="AU345" s="88">
        <f t="shared" si="102"/>
        <v>80</v>
      </c>
      <c r="AV345" s="88">
        <f>Code!$C$198</f>
        <v>66</v>
      </c>
      <c r="AW345" s="18" t="str">
        <f>Code!$L$204</f>
        <v>EF 95</v>
      </c>
      <c r="AX345" s="64" t="str">
        <f>Code!$L$207</f>
        <v>EF 60</v>
      </c>
      <c r="AY345" s="64" t="str">
        <f>Code!$L$208</f>
        <v>EF 60</v>
      </c>
      <c r="AZ345" s="64" t="str">
        <f>Code!$L$205</f>
        <v>EF 62</v>
      </c>
      <c r="BA345" s="23" t="s">
        <v>237</v>
      </c>
      <c r="BB345" s="23" t="s">
        <v>237</v>
      </c>
      <c r="BC345" s="23" t="s">
        <v>237</v>
      </c>
      <c r="BD345" s="39">
        <f t="shared" si="103"/>
        <v>6.0653708039347702E-4</v>
      </c>
      <c r="BE345" s="39">
        <f t="shared" si="104"/>
        <v>4.9950112502992225E-4</v>
      </c>
      <c r="BF345" s="18">
        <f>Measures!$C$3</f>
        <v>8</v>
      </c>
      <c r="BG345" s="41">
        <f>Measures!$C$4</f>
        <v>0.1</v>
      </c>
      <c r="BH345" s="41">
        <v>0.06</v>
      </c>
      <c r="BI345" s="18">
        <f>VLOOKUP(D345,Measures!$B$6:$C$21,2,FALSE)</f>
        <v>30</v>
      </c>
      <c r="BJ345" s="18">
        <f>Measures!$C$22</f>
        <v>44</v>
      </c>
      <c r="BK345" s="18">
        <f>Measures!$C$23</f>
        <v>19</v>
      </c>
      <c r="BL345" s="18">
        <f>Measures!$C$24</f>
        <v>13</v>
      </c>
      <c r="BM345" s="18">
        <f>Measures!$C$26</f>
        <v>0.32</v>
      </c>
      <c r="BN345" s="18">
        <f>Measures!$D$26</f>
        <v>0.25</v>
      </c>
      <c r="BO345" s="18">
        <f>Measures!$C$27</f>
        <v>14</v>
      </c>
      <c r="BP345" s="18">
        <f>Measures!$C$28</f>
        <v>15</v>
      </c>
      <c r="BQ345" s="88">
        <f>Measures!$C$29</f>
        <v>92</v>
      </c>
      <c r="BR345" s="88">
        <f>Measures!$C$30</f>
        <v>95</v>
      </c>
      <c r="BS345" s="88">
        <f>Measures!$C$31</f>
        <v>70</v>
      </c>
      <c r="BT345" s="64" t="str">
        <f>Code!$M$204</f>
        <v>EF 200</v>
      </c>
      <c r="BU345" s="64" t="str">
        <f>Code!$M$207</f>
        <v>EF 67</v>
      </c>
      <c r="BV345" s="64" t="str">
        <f>Code!$M$208</f>
        <v>EF 70</v>
      </c>
      <c r="BW345" s="64" t="str">
        <f>Code!$M$205</f>
        <v>EF 82</v>
      </c>
      <c r="BX345" s="64" t="s">
        <v>363</v>
      </c>
      <c r="BY345" s="64" t="s">
        <v>239</v>
      </c>
      <c r="BZ345" s="64" t="s">
        <v>240</v>
      </c>
      <c r="CA345" s="64"/>
      <c r="CB345" s="64"/>
      <c r="CC345" s="64"/>
      <c r="CD345" s="64"/>
      <c r="CE345" s="64"/>
      <c r="CF345" s="64"/>
      <c r="CG345" s="64"/>
      <c r="CH345" s="64"/>
      <c r="CI345" s="64"/>
      <c r="CJ345" s="64"/>
      <c r="CK345" s="64"/>
      <c r="CL345" s="64"/>
      <c r="CM345" s="18"/>
      <c r="CN345" s="18"/>
    </row>
    <row r="346" spans="1:92" ht="14.4" x14ac:dyDescent="0.3">
      <c r="A346" s="19" t="s">
        <v>95</v>
      </c>
      <c r="B346" s="31" t="s">
        <v>85</v>
      </c>
      <c r="C346" s="19" t="s">
        <v>87</v>
      </c>
      <c r="D346" s="19">
        <v>8</v>
      </c>
      <c r="E346" s="19">
        <f>VLOOKUP(D346,Lists!$B$3:$C$18,2,FALSE)</f>
        <v>7</v>
      </c>
      <c r="F346" s="19">
        <v>2</v>
      </c>
      <c r="G346" s="19" t="s">
        <v>66</v>
      </c>
      <c r="H346" s="23">
        <v>1990</v>
      </c>
      <c r="I346" s="37">
        <v>0.14016341923318668</v>
      </c>
      <c r="J346" s="36">
        <v>7.1357303575703178E-4</v>
      </c>
      <c r="K346" s="36">
        <f t="shared" si="89"/>
        <v>7.1357303575703178E-4</v>
      </c>
      <c r="L346" s="23">
        <v>3.32</v>
      </c>
      <c r="M346" s="35">
        <v>0.33</v>
      </c>
      <c r="N346" s="35">
        <f t="shared" si="90"/>
        <v>0.33</v>
      </c>
      <c r="O346" s="38">
        <v>9.1170398009925382</v>
      </c>
      <c r="P346" s="38">
        <f t="shared" si="91"/>
        <v>9.1170398009925382</v>
      </c>
      <c r="Q346" s="38">
        <v>1.3361692000000001</v>
      </c>
      <c r="R346" s="38">
        <v>0.96303017419071424</v>
      </c>
      <c r="S346" s="23">
        <v>1.23</v>
      </c>
      <c r="T346" s="23">
        <v>0.87</v>
      </c>
      <c r="U346" s="23">
        <v>10</v>
      </c>
      <c r="V346" s="23">
        <f t="shared" si="92"/>
        <v>10</v>
      </c>
      <c r="W346" s="23">
        <v>78</v>
      </c>
      <c r="X346" s="23">
        <f t="shared" si="93"/>
        <v>78</v>
      </c>
      <c r="Y346" s="23">
        <v>62</v>
      </c>
      <c r="Z346" s="23" t="str">
        <f>Code!$K$204</f>
        <v>EF 86</v>
      </c>
      <c r="AA346" s="23" t="str">
        <f>Code!$K$207</f>
        <v>EF 57</v>
      </c>
      <c r="AB346" s="23" t="str">
        <f>Code!$K$208</f>
        <v>EF 57</v>
      </c>
      <c r="AC346" s="23" t="str">
        <f>Code!$K$205</f>
        <v>EF 57</v>
      </c>
      <c r="AD346" s="23" t="s">
        <v>237</v>
      </c>
      <c r="AE346" s="23" t="s">
        <v>237</v>
      </c>
      <c r="AF346" s="23" t="s">
        <v>237</v>
      </c>
      <c r="AG346" s="39">
        <f t="shared" si="88"/>
        <v>7.1357303575703178E-4</v>
      </c>
      <c r="AH346" s="39">
        <f t="shared" si="94"/>
        <v>7.1357303575703178E-4</v>
      </c>
      <c r="AI346" s="18">
        <f t="shared" si="95"/>
        <v>3.32</v>
      </c>
      <c r="AJ346" s="41">
        <f>Code!$B$23</f>
        <v>0.15</v>
      </c>
      <c r="AK346" s="41">
        <f t="shared" si="96"/>
        <v>0.15</v>
      </c>
      <c r="AL346" s="110">
        <f t="shared" si="97"/>
        <v>9.1170398009925382</v>
      </c>
      <c r="AM346" s="110">
        <f t="shared" si="98"/>
        <v>9.1170398009925382</v>
      </c>
      <c r="AN346" s="110">
        <f t="shared" si="99"/>
        <v>1.3361692000000001</v>
      </c>
      <c r="AO346" s="110">
        <f t="shared" si="100"/>
        <v>0.96303017419071424</v>
      </c>
      <c r="AP346" s="18">
        <f>VLOOKUP(D346,Code!$B$92:$D$107,2,FALSE)</f>
        <v>0.32</v>
      </c>
      <c r="AQ346" s="18">
        <f>VLOOKUP(E346,Code!$B$92:$D$107,3,FALSE)</f>
        <v>0.25</v>
      </c>
      <c r="AR346" s="18">
        <f>Code!$C$132</f>
        <v>14</v>
      </c>
      <c r="AS346" s="18">
        <f t="shared" si="101"/>
        <v>14</v>
      </c>
      <c r="AT346" s="88">
        <f>Code!$C$189</f>
        <v>80</v>
      </c>
      <c r="AU346" s="88">
        <f t="shared" si="102"/>
        <v>80</v>
      </c>
      <c r="AV346" s="88">
        <f>Code!$C$198</f>
        <v>66</v>
      </c>
      <c r="AW346" s="18" t="str">
        <f>Code!$L$204</f>
        <v>EF 95</v>
      </c>
      <c r="AX346" s="64" t="str">
        <f>Code!$L$207</f>
        <v>EF 60</v>
      </c>
      <c r="AY346" s="64" t="str">
        <f>Code!$L$208</f>
        <v>EF 60</v>
      </c>
      <c r="AZ346" s="64" t="str">
        <f>Code!$L$205</f>
        <v>EF 62</v>
      </c>
      <c r="BA346" s="23" t="s">
        <v>237</v>
      </c>
      <c r="BB346" s="23" t="s">
        <v>237</v>
      </c>
      <c r="BC346" s="23" t="s">
        <v>237</v>
      </c>
      <c r="BD346" s="39">
        <f t="shared" si="103"/>
        <v>6.0653708039347702E-4</v>
      </c>
      <c r="BE346" s="39">
        <f t="shared" si="104"/>
        <v>4.9950112502992225E-4</v>
      </c>
      <c r="BF346" s="18">
        <f>Measures!$C$3</f>
        <v>8</v>
      </c>
      <c r="BG346" s="41">
        <f>Measures!$C$4</f>
        <v>0.1</v>
      </c>
      <c r="BH346" s="41">
        <v>0.06</v>
      </c>
      <c r="BI346" s="18">
        <f>VLOOKUP(D346,Measures!$B$6:$C$21,2,FALSE)</f>
        <v>30</v>
      </c>
      <c r="BJ346" s="18">
        <f>Measures!$C$22</f>
        <v>44</v>
      </c>
      <c r="BK346" s="18">
        <f>Measures!$C$23</f>
        <v>19</v>
      </c>
      <c r="BL346" s="18">
        <f>Measures!$C$24</f>
        <v>13</v>
      </c>
      <c r="BM346" s="18">
        <f>Measures!$C$26</f>
        <v>0.32</v>
      </c>
      <c r="BN346" s="18">
        <f>Measures!$D$26</f>
        <v>0.25</v>
      </c>
      <c r="BO346" s="18">
        <f>Measures!$C$27</f>
        <v>14</v>
      </c>
      <c r="BP346" s="18">
        <f>Measures!$C$28</f>
        <v>15</v>
      </c>
      <c r="BQ346" s="88">
        <f>Measures!$C$29</f>
        <v>92</v>
      </c>
      <c r="BR346" s="88">
        <f>Measures!$C$30</f>
        <v>95</v>
      </c>
      <c r="BS346" s="88">
        <f>Measures!$C$31</f>
        <v>70</v>
      </c>
      <c r="BT346" s="64" t="str">
        <f>Code!$M$204</f>
        <v>EF 200</v>
      </c>
      <c r="BU346" s="64" t="str">
        <f>Code!$M$207</f>
        <v>EF 67</v>
      </c>
      <c r="BV346" s="64" t="str">
        <f>Code!$M$208</f>
        <v>EF 70</v>
      </c>
      <c r="BW346" s="64" t="str">
        <f>Code!$M$205</f>
        <v>EF 82</v>
      </c>
      <c r="BX346" s="64" t="s">
        <v>363</v>
      </c>
      <c r="BY346" s="64" t="s">
        <v>239</v>
      </c>
      <c r="BZ346" s="64" t="s">
        <v>240</v>
      </c>
      <c r="CA346" s="64"/>
      <c r="CB346" s="64"/>
      <c r="CC346" s="64"/>
      <c r="CD346" s="64"/>
      <c r="CE346" s="64"/>
      <c r="CF346" s="64"/>
      <c r="CG346" s="64"/>
      <c r="CH346" s="64"/>
      <c r="CI346" s="64"/>
      <c r="CJ346" s="64"/>
      <c r="CK346" s="64"/>
      <c r="CL346" s="64"/>
      <c r="CM346" s="18"/>
      <c r="CN346" s="18"/>
    </row>
    <row r="347" spans="1:92" ht="14.4" x14ac:dyDescent="0.3">
      <c r="A347" s="19" t="s">
        <v>22</v>
      </c>
      <c r="B347" s="31" t="s">
        <v>85</v>
      </c>
      <c r="C347" s="19" t="s">
        <v>87</v>
      </c>
      <c r="D347" s="19">
        <v>8</v>
      </c>
      <c r="E347" s="19">
        <f>VLOOKUP(D347,Lists!$B$3:$C$18,2,FALSE)</f>
        <v>7</v>
      </c>
      <c r="F347" s="19">
        <v>1</v>
      </c>
      <c r="G347" s="19" t="s">
        <v>66</v>
      </c>
      <c r="H347" s="23">
        <v>1600</v>
      </c>
      <c r="I347" s="37">
        <v>0.14016341923318668</v>
      </c>
      <c r="J347" s="36">
        <v>7.1357303575703178E-4</v>
      </c>
      <c r="K347" s="36">
        <f t="shared" si="89"/>
        <v>7.1357303575703178E-4</v>
      </c>
      <c r="L347" s="23">
        <v>3.32</v>
      </c>
      <c r="M347" s="35">
        <v>0.33</v>
      </c>
      <c r="N347" s="35">
        <f t="shared" si="90"/>
        <v>0.33</v>
      </c>
      <c r="O347" s="38">
        <v>9.1170398009925382</v>
      </c>
      <c r="P347" s="38">
        <f t="shared" si="91"/>
        <v>9.1170398009925382</v>
      </c>
      <c r="Q347" s="38">
        <v>1.3361692000000001</v>
      </c>
      <c r="R347" s="38">
        <v>0.96303017419071424</v>
      </c>
      <c r="S347" s="23">
        <v>1.23</v>
      </c>
      <c r="T347" s="23">
        <v>0.87</v>
      </c>
      <c r="U347" s="23">
        <v>10</v>
      </c>
      <c r="V347" s="23">
        <f t="shared" si="92"/>
        <v>10</v>
      </c>
      <c r="W347" s="23">
        <v>78</v>
      </c>
      <c r="X347" s="23">
        <f t="shared" si="93"/>
        <v>78</v>
      </c>
      <c r="Y347" s="23">
        <v>62</v>
      </c>
      <c r="Z347" s="23" t="str">
        <f>Code!$K$204</f>
        <v>EF 86</v>
      </c>
      <c r="AA347" s="23" t="str">
        <f>Code!$K$207</f>
        <v>EF 57</v>
      </c>
      <c r="AB347" s="23" t="str">
        <f>Code!$K$208</f>
        <v>EF 57</v>
      </c>
      <c r="AC347" s="23" t="str">
        <f>Code!$K$205</f>
        <v>EF 57</v>
      </c>
      <c r="AD347" s="23" t="s">
        <v>237</v>
      </c>
      <c r="AE347" s="23" t="s">
        <v>237</v>
      </c>
      <c r="AF347" s="23" t="s">
        <v>237</v>
      </c>
      <c r="AG347" s="39">
        <f t="shared" si="88"/>
        <v>7.1357303575703178E-4</v>
      </c>
      <c r="AH347" s="39">
        <f t="shared" si="94"/>
        <v>7.1357303575703178E-4</v>
      </c>
      <c r="AI347" s="18">
        <f t="shared" si="95"/>
        <v>3.32</v>
      </c>
      <c r="AJ347" s="41">
        <f>Code!$B$23</f>
        <v>0.15</v>
      </c>
      <c r="AK347" s="41">
        <f t="shared" si="96"/>
        <v>0.15</v>
      </c>
      <c r="AL347" s="110">
        <f t="shared" si="97"/>
        <v>9.1170398009925382</v>
      </c>
      <c r="AM347" s="110">
        <f t="shared" si="98"/>
        <v>9.1170398009925382</v>
      </c>
      <c r="AN347" s="110">
        <f t="shared" si="99"/>
        <v>1.3361692000000001</v>
      </c>
      <c r="AO347" s="110">
        <f t="shared" si="100"/>
        <v>0.96303017419071424</v>
      </c>
      <c r="AP347" s="18">
        <f>VLOOKUP(D347,Code!$B$92:$D$107,2,FALSE)</f>
        <v>0.32</v>
      </c>
      <c r="AQ347" s="18">
        <f>VLOOKUP(E347,Code!$B$92:$D$107,3,FALSE)</f>
        <v>0.25</v>
      </c>
      <c r="AR347" s="18">
        <f>Code!$C$132</f>
        <v>14</v>
      </c>
      <c r="AS347" s="18">
        <f t="shared" si="101"/>
        <v>14</v>
      </c>
      <c r="AT347" s="88">
        <f>Code!$C$189</f>
        <v>80</v>
      </c>
      <c r="AU347" s="88">
        <f t="shared" si="102"/>
        <v>80</v>
      </c>
      <c r="AV347" s="88">
        <f>Code!$C$198</f>
        <v>66</v>
      </c>
      <c r="AW347" s="18" t="str">
        <f>Code!$L$204</f>
        <v>EF 95</v>
      </c>
      <c r="AX347" s="64" t="str">
        <f>Code!$L$207</f>
        <v>EF 60</v>
      </c>
      <c r="AY347" s="64" t="str">
        <f>Code!$L$208</f>
        <v>EF 60</v>
      </c>
      <c r="AZ347" s="64" t="str">
        <f>Code!$L$205</f>
        <v>EF 62</v>
      </c>
      <c r="BA347" s="23" t="s">
        <v>237</v>
      </c>
      <c r="BB347" s="23" t="s">
        <v>237</v>
      </c>
      <c r="BC347" s="23" t="s">
        <v>237</v>
      </c>
      <c r="BD347" s="39">
        <f t="shared" si="103"/>
        <v>6.0653708039347702E-4</v>
      </c>
      <c r="BE347" s="39">
        <f t="shared" si="104"/>
        <v>4.9950112502992225E-4</v>
      </c>
      <c r="BF347" s="18">
        <f>Measures!$C$3</f>
        <v>8</v>
      </c>
      <c r="BG347" s="41">
        <f>Measures!$C$4</f>
        <v>0.1</v>
      </c>
      <c r="BH347" s="41">
        <v>0.06</v>
      </c>
      <c r="BI347" s="18">
        <f>VLOOKUP(D347,Measures!$B$6:$C$21,2,FALSE)</f>
        <v>30</v>
      </c>
      <c r="BJ347" s="18">
        <f>Measures!$C$22</f>
        <v>44</v>
      </c>
      <c r="BK347" s="18">
        <f>Measures!$C$23</f>
        <v>19</v>
      </c>
      <c r="BL347" s="18">
        <f>Measures!$C$24</f>
        <v>13</v>
      </c>
      <c r="BM347" s="18">
        <f>Measures!$C$26</f>
        <v>0.32</v>
      </c>
      <c r="BN347" s="18">
        <f>Measures!$D$26</f>
        <v>0.25</v>
      </c>
      <c r="BO347" s="18">
        <f>Measures!$C$27</f>
        <v>14</v>
      </c>
      <c r="BP347" s="18">
        <f>Measures!$C$28</f>
        <v>15</v>
      </c>
      <c r="BQ347" s="88">
        <f>Measures!$C$29</f>
        <v>92</v>
      </c>
      <c r="BR347" s="88">
        <f>Measures!$C$30</f>
        <v>95</v>
      </c>
      <c r="BS347" s="88">
        <f>Measures!$C$31</f>
        <v>70</v>
      </c>
      <c r="BT347" s="64" t="str">
        <f>Code!$M$204</f>
        <v>EF 200</v>
      </c>
      <c r="BU347" s="64" t="str">
        <f>Code!$M$207</f>
        <v>EF 67</v>
      </c>
      <c r="BV347" s="64" t="str">
        <f>Code!$M$208</f>
        <v>EF 70</v>
      </c>
      <c r="BW347" s="64" t="str">
        <f>Code!$M$205</f>
        <v>EF 82</v>
      </c>
      <c r="BX347" s="64" t="s">
        <v>363</v>
      </c>
      <c r="BY347" s="64" t="s">
        <v>239</v>
      </c>
      <c r="BZ347" s="64" t="s">
        <v>240</v>
      </c>
      <c r="CA347" s="64"/>
      <c r="CB347" s="64"/>
      <c r="CC347" s="64"/>
      <c r="CD347" s="64"/>
      <c r="CE347" s="64"/>
      <c r="CF347" s="64"/>
      <c r="CG347" s="64"/>
      <c r="CH347" s="64"/>
      <c r="CI347" s="64"/>
      <c r="CJ347" s="64"/>
      <c r="CK347" s="64"/>
      <c r="CL347" s="64"/>
      <c r="CM347" s="18"/>
      <c r="CN347" s="18"/>
    </row>
    <row r="348" spans="1:92" ht="14.4" x14ac:dyDescent="0.3">
      <c r="A348" s="19" t="s">
        <v>22</v>
      </c>
      <c r="B348" s="31" t="s">
        <v>85</v>
      </c>
      <c r="C348" s="19" t="s">
        <v>87</v>
      </c>
      <c r="D348" s="19">
        <v>8</v>
      </c>
      <c r="E348" s="19">
        <f>VLOOKUP(D348,Lists!$B$3:$C$18,2,FALSE)</f>
        <v>7</v>
      </c>
      <c r="F348" s="19">
        <v>2</v>
      </c>
      <c r="G348" s="19" t="s">
        <v>66</v>
      </c>
      <c r="H348" s="23">
        <v>1990</v>
      </c>
      <c r="I348" s="37">
        <v>0.14016341923318668</v>
      </c>
      <c r="J348" s="36">
        <v>7.1357303575703178E-4</v>
      </c>
      <c r="K348" s="36">
        <f t="shared" si="89"/>
        <v>7.1357303575703178E-4</v>
      </c>
      <c r="L348" s="23">
        <v>3.32</v>
      </c>
      <c r="M348" s="35">
        <v>0.33</v>
      </c>
      <c r="N348" s="35">
        <f t="shared" si="90"/>
        <v>0.33</v>
      </c>
      <c r="O348" s="38">
        <v>9.1170398009925382</v>
      </c>
      <c r="P348" s="38">
        <f t="shared" si="91"/>
        <v>9.1170398009925382</v>
      </c>
      <c r="Q348" s="38">
        <v>1.3361692000000001</v>
      </c>
      <c r="R348" s="38">
        <v>0.96303017419071424</v>
      </c>
      <c r="S348" s="23">
        <v>1.23</v>
      </c>
      <c r="T348" s="23">
        <v>0.87</v>
      </c>
      <c r="U348" s="23">
        <v>10</v>
      </c>
      <c r="V348" s="23">
        <f t="shared" si="92"/>
        <v>10</v>
      </c>
      <c r="W348" s="23">
        <v>78</v>
      </c>
      <c r="X348" s="23">
        <f t="shared" si="93"/>
        <v>78</v>
      </c>
      <c r="Y348" s="23">
        <v>62</v>
      </c>
      <c r="Z348" s="23" t="str">
        <f>Code!$K$204</f>
        <v>EF 86</v>
      </c>
      <c r="AA348" s="23" t="str">
        <f>Code!$K$207</f>
        <v>EF 57</v>
      </c>
      <c r="AB348" s="23" t="str">
        <f>Code!$K$208</f>
        <v>EF 57</v>
      </c>
      <c r="AC348" s="23" t="str">
        <f>Code!$K$205</f>
        <v>EF 57</v>
      </c>
      <c r="AD348" s="23" t="s">
        <v>237</v>
      </c>
      <c r="AE348" s="23" t="s">
        <v>237</v>
      </c>
      <c r="AF348" s="23" t="s">
        <v>237</v>
      </c>
      <c r="AG348" s="39">
        <f t="shared" si="88"/>
        <v>7.1357303575703178E-4</v>
      </c>
      <c r="AH348" s="39">
        <f t="shared" si="94"/>
        <v>7.1357303575703178E-4</v>
      </c>
      <c r="AI348" s="18">
        <f t="shared" si="95"/>
        <v>3.32</v>
      </c>
      <c r="AJ348" s="41">
        <f>Code!$B$23</f>
        <v>0.15</v>
      </c>
      <c r="AK348" s="41">
        <f t="shared" si="96"/>
        <v>0.15</v>
      </c>
      <c r="AL348" s="110">
        <f t="shared" si="97"/>
        <v>9.1170398009925382</v>
      </c>
      <c r="AM348" s="110">
        <f t="shared" si="98"/>
        <v>9.1170398009925382</v>
      </c>
      <c r="AN348" s="110">
        <f t="shared" si="99"/>
        <v>1.3361692000000001</v>
      </c>
      <c r="AO348" s="110">
        <f t="shared" si="100"/>
        <v>0.96303017419071424</v>
      </c>
      <c r="AP348" s="18">
        <f>VLOOKUP(D348,Code!$B$92:$D$107,2,FALSE)</f>
        <v>0.32</v>
      </c>
      <c r="AQ348" s="18">
        <f>VLOOKUP(E348,Code!$B$92:$D$107,3,FALSE)</f>
        <v>0.25</v>
      </c>
      <c r="AR348" s="18">
        <f>Code!$C$132</f>
        <v>14</v>
      </c>
      <c r="AS348" s="18">
        <f t="shared" si="101"/>
        <v>14</v>
      </c>
      <c r="AT348" s="88">
        <f>Code!$C$189</f>
        <v>80</v>
      </c>
      <c r="AU348" s="88">
        <f t="shared" si="102"/>
        <v>80</v>
      </c>
      <c r="AV348" s="88">
        <f>Code!$C$198</f>
        <v>66</v>
      </c>
      <c r="AW348" s="18" t="str">
        <f>Code!$L$204</f>
        <v>EF 95</v>
      </c>
      <c r="AX348" s="64" t="str">
        <f>Code!$L$207</f>
        <v>EF 60</v>
      </c>
      <c r="AY348" s="64" t="str">
        <f>Code!$L$208</f>
        <v>EF 60</v>
      </c>
      <c r="AZ348" s="64" t="str">
        <f>Code!$L$205</f>
        <v>EF 62</v>
      </c>
      <c r="BA348" s="23" t="s">
        <v>237</v>
      </c>
      <c r="BB348" s="23" t="s">
        <v>237</v>
      </c>
      <c r="BC348" s="23" t="s">
        <v>237</v>
      </c>
      <c r="BD348" s="39">
        <f t="shared" si="103"/>
        <v>6.0653708039347702E-4</v>
      </c>
      <c r="BE348" s="39">
        <f t="shared" si="104"/>
        <v>4.9950112502992225E-4</v>
      </c>
      <c r="BF348" s="18">
        <f>Measures!$C$3</f>
        <v>8</v>
      </c>
      <c r="BG348" s="41">
        <f>Measures!$C$4</f>
        <v>0.1</v>
      </c>
      <c r="BH348" s="41">
        <v>0.06</v>
      </c>
      <c r="BI348" s="18">
        <f>VLOOKUP(D348,Measures!$B$6:$C$21,2,FALSE)</f>
        <v>30</v>
      </c>
      <c r="BJ348" s="18">
        <f>Measures!$C$22</f>
        <v>44</v>
      </c>
      <c r="BK348" s="18">
        <f>Measures!$C$23</f>
        <v>19</v>
      </c>
      <c r="BL348" s="18">
        <f>Measures!$C$24</f>
        <v>13</v>
      </c>
      <c r="BM348" s="18">
        <f>Measures!$C$26</f>
        <v>0.32</v>
      </c>
      <c r="BN348" s="18">
        <f>Measures!$D$26</f>
        <v>0.25</v>
      </c>
      <c r="BO348" s="18">
        <f>Measures!$C$27</f>
        <v>14</v>
      </c>
      <c r="BP348" s="18">
        <f>Measures!$C$28</f>
        <v>15</v>
      </c>
      <c r="BQ348" s="88">
        <f>Measures!$C$29</f>
        <v>92</v>
      </c>
      <c r="BR348" s="88">
        <f>Measures!$C$30</f>
        <v>95</v>
      </c>
      <c r="BS348" s="88">
        <f>Measures!$C$31</f>
        <v>70</v>
      </c>
      <c r="BT348" s="64" t="str">
        <f>Code!$M$204</f>
        <v>EF 200</v>
      </c>
      <c r="BU348" s="64" t="str">
        <f>Code!$M$207</f>
        <v>EF 67</v>
      </c>
      <c r="BV348" s="64" t="str">
        <f>Code!$M$208</f>
        <v>EF 70</v>
      </c>
      <c r="BW348" s="64" t="str">
        <f>Code!$M$205</f>
        <v>EF 82</v>
      </c>
      <c r="BX348" s="64" t="s">
        <v>363</v>
      </c>
      <c r="BY348" s="64" t="s">
        <v>239</v>
      </c>
      <c r="BZ348" s="64" t="s">
        <v>240</v>
      </c>
      <c r="CA348" s="64"/>
      <c r="CB348" s="64"/>
      <c r="CC348" s="64"/>
      <c r="CD348" s="64"/>
      <c r="CE348" s="64"/>
      <c r="CF348" s="64"/>
      <c r="CG348" s="64"/>
      <c r="CH348" s="64"/>
      <c r="CI348" s="64"/>
      <c r="CJ348" s="64"/>
      <c r="CK348" s="64"/>
      <c r="CL348" s="64"/>
      <c r="CM348" s="18"/>
      <c r="CN348" s="18"/>
    </row>
    <row r="349" spans="1:92" ht="14.4" x14ac:dyDescent="0.3">
      <c r="A349" s="19" t="s">
        <v>95</v>
      </c>
      <c r="B349" s="31" t="s">
        <v>85</v>
      </c>
      <c r="C349" s="19" t="s">
        <v>71</v>
      </c>
      <c r="D349" s="19">
        <v>8</v>
      </c>
      <c r="E349" s="19">
        <f>VLOOKUP(D349,Lists!$B$3:$C$18,2,FALSE)</f>
        <v>7</v>
      </c>
      <c r="F349" s="19">
        <v>1</v>
      </c>
      <c r="G349" s="19" t="s">
        <v>67</v>
      </c>
      <c r="H349" s="23">
        <v>1810</v>
      </c>
      <c r="I349" s="37">
        <v>0.11502100840336134</v>
      </c>
      <c r="J349" s="36">
        <v>5.1608452609801366E-4</v>
      </c>
      <c r="K349" s="36">
        <f t="shared" si="89"/>
        <v>5.1608452609801366E-4</v>
      </c>
      <c r="L349" s="23">
        <v>3.67</v>
      </c>
      <c r="M349" s="35">
        <v>0.26</v>
      </c>
      <c r="N349" s="35">
        <f t="shared" si="90"/>
        <v>0.26</v>
      </c>
      <c r="O349" s="38">
        <v>11.475862068965517</v>
      </c>
      <c r="P349" s="38">
        <f t="shared" si="91"/>
        <v>11.475862068965517</v>
      </c>
      <c r="Q349" s="38">
        <v>5.9551821</v>
      </c>
      <c r="R349" s="38">
        <v>10.254943899018233</v>
      </c>
      <c r="S349" s="23">
        <v>1.1499999999999999</v>
      </c>
      <c r="T349" s="23">
        <v>0.87</v>
      </c>
      <c r="U349" s="23">
        <v>10</v>
      </c>
      <c r="V349" s="23">
        <f t="shared" si="92"/>
        <v>10</v>
      </c>
      <c r="W349" s="23">
        <v>78</v>
      </c>
      <c r="X349" s="23">
        <f t="shared" si="93"/>
        <v>78</v>
      </c>
      <c r="Y349" s="23">
        <v>62</v>
      </c>
      <c r="Z349" s="23" t="str">
        <f>Code!$K$204</f>
        <v>EF 86</v>
      </c>
      <c r="AA349" s="23" t="str">
        <f>Code!$K$207</f>
        <v>EF 57</v>
      </c>
      <c r="AB349" s="23" t="str">
        <f>Code!$K$208</f>
        <v>EF 57</v>
      </c>
      <c r="AC349" s="23" t="str">
        <f>Code!$K$205</f>
        <v>EF 57</v>
      </c>
      <c r="AD349" s="23" t="s">
        <v>237</v>
      </c>
      <c r="AE349" s="23" t="s">
        <v>237</v>
      </c>
      <c r="AF349" s="23" t="s">
        <v>237</v>
      </c>
      <c r="AG349" s="39">
        <f t="shared" si="88"/>
        <v>5.1608452609801366E-4</v>
      </c>
      <c r="AH349" s="39">
        <f t="shared" si="94"/>
        <v>5.1608452609801366E-4</v>
      </c>
      <c r="AI349" s="18">
        <f t="shared" si="95"/>
        <v>3.67</v>
      </c>
      <c r="AJ349" s="41">
        <f>Code!$B$23</f>
        <v>0.15</v>
      </c>
      <c r="AK349" s="41">
        <f t="shared" si="96"/>
        <v>0.15</v>
      </c>
      <c r="AL349" s="110">
        <f t="shared" si="97"/>
        <v>11.475862068965517</v>
      </c>
      <c r="AM349" s="110">
        <f t="shared" si="98"/>
        <v>11.475862068965517</v>
      </c>
      <c r="AN349" s="110">
        <f t="shared" si="99"/>
        <v>5.9551821</v>
      </c>
      <c r="AO349" s="110">
        <f t="shared" si="100"/>
        <v>10.254943899018233</v>
      </c>
      <c r="AP349" s="18">
        <f>VLOOKUP(D349,Code!$B$92:$D$107,2,FALSE)</f>
        <v>0.32</v>
      </c>
      <c r="AQ349" s="18">
        <f>VLOOKUP(E349,Code!$B$92:$D$107,3,FALSE)</f>
        <v>0.25</v>
      </c>
      <c r="AR349" s="18">
        <f>Code!$C$132</f>
        <v>14</v>
      </c>
      <c r="AS349" s="18">
        <f t="shared" si="101"/>
        <v>14</v>
      </c>
      <c r="AT349" s="88">
        <f>Code!$C$189</f>
        <v>80</v>
      </c>
      <c r="AU349" s="88">
        <f t="shared" si="102"/>
        <v>80</v>
      </c>
      <c r="AV349" s="88">
        <f>Code!$C$198</f>
        <v>66</v>
      </c>
      <c r="AW349" s="18" t="str">
        <f>Code!$L$204</f>
        <v>EF 95</v>
      </c>
      <c r="AX349" s="64" t="str">
        <f>Code!$L$207</f>
        <v>EF 60</v>
      </c>
      <c r="AY349" s="64" t="str">
        <f>Code!$L$208</f>
        <v>EF 60</v>
      </c>
      <c r="AZ349" s="64" t="str">
        <f>Code!$L$205</f>
        <v>EF 62</v>
      </c>
      <c r="BA349" s="23" t="s">
        <v>237</v>
      </c>
      <c r="BB349" s="23" t="s">
        <v>237</v>
      </c>
      <c r="BC349" s="23" t="s">
        <v>237</v>
      </c>
      <c r="BD349" s="39">
        <f t="shared" si="103"/>
        <v>4.3867184718331158E-4</v>
      </c>
      <c r="BE349" s="39">
        <f t="shared" si="104"/>
        <v>3.6125916826860955E-4</v>
      </c>
      <c r="BF349" s="18">
        <f>Measures!$C$3</f>
        <v>8</v>
      </c>
      <c r="BG349" s="41">
        <f>Measures!$C$4</f>
        <v>0.1</v>
      </c>
      <c r="BH349" s="41">
        <v>0.06</v>
      </c>
      <c r="BI349" s="18">
        <f>VLOOKUP(D349,Measures!$B$6:$C$21,2,FALSE)</f>
        <v>30</v>
      </c>
      <c r="BJ349" s="18">
        <f>Measures!$C$22</f>
        <v>44</v>
      </c>
      <c r="BK349" s="18">
        <f>Measures!$C$23</f>
        <v>19</v>
      </c>
      <c r="BL349" s="18">
        <f>Measures!$C$24</f>
        <v>13</v>
      </c>
      <c r="BM349" s="18">
        <f>Measures!$C$26</f>
        <v>0.32</v>
      </c>
      <c r="BN349" s="18">
        <f>Measures!$D$26</f>
        <v>0.25</v>
      </c>
      <c r="BO349" s="18">
        <f>Measures!$C$27</f>
        <v>14</v>
      </c>
      <c r="BP349" s="18">
        <f>Measures!$C$28</f>
        <v>15</v>
      </c>
      <c r="BQ349" s="88">
        <f>Measures!$C$29</f>
        <v>92</v>
      </c>
      <c r="BR349" s="88">
        <f>Measures!$C$30</f>
        <v>95</v>
      </c>
      <c r="BS349" s="88">
        <f>Measures!$C$31</f>
        <v>70</v>
      </c>
      <c r="BT349" s="64" t="str">
        <f>Code!$M$204</f>
        <v>EF 200</v>
      </c>
      <c r="BU349" s="64" t="str">
        <f>Code!$M$207</f>
        <v>EF 67</v>
      </c>
      <c r="BV349" s="64" t="str">
        <f>Code!$M$208</f>
        <v>EF 70</v>
      </c>
      <c r="BW349" s="64" t="str">
        <f>Code!$M$205</f>
        <v>EF 82</v>
      </c>
      <c r="BX349" s="64" t="s">
        <v>363</v>
      </c>
      <c r="BY349" s="64" t="s">
        <v>239</v>
      </c>
      <c r="BZ349" s="64" t="s">
        <v>240</v>
      </c>
      <c r="CA349" s="64"/>
      <c r="CB349" s="64"/>
      <c r="CC349" s="64"/>
      <c r="CD349" s="64"/>
      <c r="CE349" s="64"/>
      <c r="CF349" s="64"/>
      <c r="CG349" s="64"/>
      <c r="CH349" s="64"/>
      <c r="CI349" s="64"/>
      <c r="CJ349" s="64"/>
      <c r="CK349" s="64"/>
      <c r="CL349" s="64"/>
      <c r="CM349" s="18"/>
      <c r="CN349" s="18"/>
    </row>
    <row r="350" spans="1:92" ht="14.4" x14ac:dyDescent="0.3">
      <c r="A350" s="19" t="s">
        <v>95</v>
      </c>
      <c r="B350" s="31" t="s">
        <v>85</v>
      </c>
      <c r="C350" s="19" t="s">
        <v>71</v>
      </c>
      <c r="D350" s="19">
        <v>8</v>
      </c>
      <c r="E350" s="19">
        <f>VLOOKUP(D350,Lists!$B$3:$C$18,2,FALSE)</f>
        <v>7</v>
      </c>
      <c r="F350" s="19">
        <v>2</v>
      </c>
      <c r="G350" s="19" t="s">
        <v>67</v>
      </c>
      <c r="H350" s="23">
        <v>2400</v>
      </c>
      <c r="I350" s="37">
        <v>0.11502100840336134</v>
      </c>
      <c r="J350" s="36">
        <v>5.1608452609801366E-4</v>
      </c>
      <c r="K350" s="36">
        <f t="shared" si="89"/>
        <v>5.1608452609801366E-4</v>
      </c>
      <c r="L350" s="23">
        <v>3.67</v>
      </c>
      <c r="M350" s="35">
        <v>0.26</v>
      </c>
      <c r="N350" s="35">
        <f t="shared" si="90"/>
        <v>0.26</v>
      </c>
      <c r="O350" s="38">
        <v>11.475862068965517</v>
      </c>
      <c r="P350" s="38">
        <f t="shared" si="91"/>
        <v>11.475862068965517</v>
      </c>
      <c r="Q350" s="38">
        <v>5.9551821</v>
      </c>
      <c r="R350" s="38">
        <v>10.254943899018233</v>
      </c>
      <c r="S350" s="23">
        <v>1.1499999999999999</v>
      </c>
      <c r="T350" s="23">
        <v>0.87</v>
      </c>
      <c r="U350" s="23">
        <v>10</v>
      </c>
      <c r="V350" s="23">
        <f t="shared" si="92"/>
        <v>10</v>
      </c>
      <c r="W350" s="23">
        <v>78</v>
      </c>
      <c r="X350" s="23">
        <f t="shared" si="93"/>
        <v>78</v>
      </c>
      <c r="Y350" s="23">
        <v>62</v>
      </c>
      <c r="Z350" s="23" t="str">
        <f>Code!$K$204</f>
        <v>EF 86</v>
      </c>
      <c r="AA350" s="23" t="str">
        <f>Code!$K$207</f>
        <v>EF 57</v>
      </c>
      <c r="AB350" s="23" t="str">
        <f>Code!$K$208</f>
        <v>EF 57</v>
      </c>
      <c r="AC350" s="23" t="str">
        <f>Code!$K$205</f>
        <v>EF 57</v>
      </c>
      <c r="AD350" s="23" t="s">
        <v>237</v>
      </c>
      <c r="AE350" s="23" t="s">
        <v>237</v>
      </c>
      <c r="AF350" s="23" t="s">
        <v>237</v>
      </c>
      <c r="AG350" s="39">
        <f t="shared" si="88"/>
        <v>5.1608452609801366E-4</v>
      </c>
      <c r="AH350" s="39">
        <f t="shared" si="94"/>
        <v>5.1608452609801366E-4</v>
      </c>
      <c r="AI350" s="18">
        <f t="shared" si="95"/>
        <v>3.67</v>
      </c>
      <c r="AJ350" s="41">
        <f>Code!$B$23</f>
        <v>0.15</v>
      </c>
      <c r="AK350" s="41">
        <f t="shared" si="96"/>
        <v>0.15</v>
      </c>
      <c r="AL350" s="110">
        <f t="shared" si="97"/>
        <v>11.475862068965517</v>
      </c>
      <c r="AM350" s="110">
        <f t="shared" si="98"/>
        <v>11.475862068965517</v>
      </c>
      <c r="AN350" s="110">
        <f t="shared" si="99"/>
        <v>5.9551821</v>
      </c>
      <c r="AO350" s="110">
        <f t="shared" si="100"/>
        <v>10.254943899018233</v>
      </c>
      <c r="AP350" s="18">
        <f>VLOOKUP(D350,Code!$B$92:$D$107,2,FALSE)</f>
        <v>0.32</v>
      </c>
      <c r="AQ350" s="18">
        <f>VLOOKUP(E350,Code!$B$92:$D$107,3,FALSE)</f>
        <v>0.25</v>
      </c>
      <c r="AR350" s="18">
        <f>Code!$C$132</f>
        <v>14</v>
      </c>
      <c r="AS350" s="18">
        <f t="shared" si="101"/>
        <v>14</v>
      </c>
      <c r="AT350" s="88">
        <f>Code!$C$189</f>
        <v>80</v>
      </c>
      <c r="AU350" s="88">
        <f t="shared" si="102"/>
        <v>80</v>
      </c>
      <c r="AV350" s="88">
        <f>Code!$C$198</f>
        <v>66</v>
      </c>
      <c r="AW350" s="18" t="str">
        <f>Code!$L$204</f>
        <v>EF 95</v>
      </c>
      <c r="AX350" s="64" t="str">
        <f>Code!$L$207</f>
        <v>EF 60</v>
      </c>
      <c r="AY350" s="64" t="str">
        <f>Code!$L$208</f>
        <v>EF 60</v>
      </c>
      <c r="AZ350" s="64" t="str">
        <f>Code!$L$205</f>
        <v>EF 62</v>
      </c>
      <c r="BA350" s="23" t="s">
        <v>237</v>
      </c>
      <c r="BB350" s="23" t="s">
        <v>237</v>
      </c>
      <c r="BC350" s="23" t="s">
        <v>237</v>
      </c>
      <c r="BD350" s="39">
        <f t="shared" si="103"/>
        <v>4.3867184718331158E-4</v>
      </c>
      <c r="BE350" s="39">
        <f t="shared" si="104"/>
        <v>3.6125916826860955E-4</v>
      </c>
      <c r="BF350" s="18">
        <f>Measures!$C$3</f>
        <v>8</v>
      </c>
      <c r="BG350" s="41">
        <f>Measures!$C$4</f>
        <v>0.1</v>
      </c>
      <c r="BH350" s="41">
        <v>0.06</v>
      </c>
      <c r="BI350" s="18">
        <f>VLOOKUP(D350,Measures!$B$6:$C$21,2,FALSE)</f>
        <v>30</v>
      </c>
      <c r="BJ350" s="18">
        <f>Measures!$C$22</f>
        <v>44</v>
      </c>
      <c r="BK350" s="18">
        <f>Measures!$C$23</f>
        <v>19</v>
      </c>
      <c r="BL350" s="18">
        <f>Measures!$C$24</f>
        <v>13</v>
      </c>
      <c r="BM350" s="18">
        <f>Measures!$C$26</f>
        <v>0.32</v>
      </c>
      <c r="BN350" s="18">
        <f>Measures!$D$26</f>
        <v>0.25</v>
      </c>
      <c r="BO350" s="18">
        <f>Measures!$C$27</f>
        <v>14</v>
      </c>
      <c r="BP350" s="18">
        <f>Measures!$C$28</f>
        <v>15</v>
      </c>
      <c r="BQ350" s="88">
        <f>Measures!$C$29</f>
        <v>92</v>
      </c>
      <c r="BR350" s="88">
        <f>Measures!$C$30</f>
        <v>95</v>
      </c>
      <c r="BS350" s="88">
        <f>Measures!$C$31</f>
        <v>70</v>
      </c>
      <c r="BT350" s="64" t="str">
        <f>Code!$M$204</f>
        <v>EF 200</v>
      </c>
      <c r="BU350" s="64" t="str">
        <f>Code!$M$207</f>
        <v>EF 67</v>
      </c>
      <c r="BV350" s="64" t="str">
        <f>Code!$M$208</f>
        <v>EF 70</v>
      </c>
      <c r="BW350" s="64" t="str">
        <f>Code!$M$205</f>
        <v>EF 82</v>
      </c>
      <c r="BX350" s="64" t="s">
        <v>363</v>
      </c>
      <c r="BY350" s="64" t="s">
        <v>239</v>
      </c>
      <c r="BZ350" s="64" t="s">
        <v>240</v>
      </c>
      <c r="CA350" s="64"/>
      <c r="CB350" s="64"/>
      <c r="CC350" s="64"/>
      <c r="CD350" s="64"/>
      <c r="CE350" s="64"/>
      <c r="CF350" s="64"/>
      <c r="CG350" s="64"/>
      <c r="CH350" s="64"/>
      <c r="CI350" s="64"/>
      <c r="CJ350" s="64"/>
      <c r="CK350" s="64"/>
      <c r="CL350" s="64"/>
      <c r="CM350" s="18"/>
      <c r="CN350" s="18"/>
    </row>
    <row r="351" spans="1:92" ht="14.4" x14ac:dyDescent="0.3">
      <c r="A351" s="19" t="s">
        <v>22</v>
      </c>
      <c r="B351" s="31" t="s">
        <v>85</v>
      </c>
      <c r="C351" s="19" t="s">
        <v>71</v>
      </c>
      <c r="D351" s="19">
        <v>8</v>
      </c>
      <c r="E351" s="19">
        <f>VLOOKUP(D351,Lists!$B$3:$C$18,2,FALSE)</f>
        <v>7</v>
      </c>
      <c r="F351" s="19">
        <v>1</v>
      </c>
      <c r="G351" s="19" t="s">
        <v>67</v>
      </c>
      <c r="H351" s="23">
        <v>1810</v>
      </c>
      <c r="I351" s="37">
        <v>0.11502100840336134</v>
      </c>
      <c r="J351" s="36">
        <v>5.1608452609801366E-4</v>
      </c>
      <c r="K351" s="36">
        <f t="shared" si="89"/>
        <v>5.1608452609801366E-4</v>
      </c>
      <c r="L351" s="23">
        <v>3.67</v>
      </c>
      <c r="M351" s="35">
        <v>0.26</v>
      </c>
      <c r="N351" s="35">
        <f t="shared" si="90"/>
        <v>0.26</v>
      </c>
      <c r="O351" s="38">
        <v>11.475862068965517</v>
      </c>
      <c r="P351" s="38">
        <f t="shared" si="91"/>
        <v>11.475862068965517</v>
      </c>
      <c r="Q351" s="38">
        <v>5.9551821</v>
      </c>
      <c r="R351" s="38">
        <v>10.254943899018233</v>
      </c>
      <c r="S351" s="23">
        <v>1.1499999999999999</v>
      </c>
      <c r="T351" s="23">
        <v>0.87</v>
      </c>
      <c r="U351" s="23">
        <v>10</v>
      </c>
      <c r="V351" s="23">
        <f t="shared" si="92"/>
        <v>10</v>
      </c>
      <c r="W351" s="23">
        <v>78</v>
      </c>
      <c r="X351" s="23">
        <f t="shared" si="93"/>
        <v>78</v>
      </c>
      <c r="Y351" s="23">
        <v>62</v>
      </c>
      <c r="Z351" s="23" t="str">
        <f>Code!$K$204</f>
        <v>EF 86</v>
      </c>
      <c r="AA351" s="23" t="str">
        <f>Code!$K$207</f>
        <v>EF 57</v>
      </c>
      <c r="AB351" s="23" t="str">
        <f>Code!$K$208</f>
        <v>EF 57</v>
      </c>
      <c r="AC351" s="23" t="str">
        <f>Code!$K$205</f>
        <v>EF 57</v>
      </c>
      <c r="AD351" s="23" t="s">
        <v>237</v>
      </c>
      <c r="AE351" s="23" t="s">
        <v>237</v>
      </c>
      <c r="AF351" s="23" t="s">
        <v>237</v>
      </c>
      <c r="AG351" s="39">
        <f t="shared" si="88"/>
        <v>5.1608452609801366E-4</v>
      </c>
      <c r="AH351" s="39">
        <f t="shared" si="94"/>
        <v>5.1608452609801366E-4</v>
      </c>
      <c r="AI351" s="18">
        <f t="shared" si="95"/>
        <v>3.67</v>
      </c>
      <c r="AJ351" s="41">
        <f>Code!$B$23</f>
        <v>0.15</v>
      </c>
      <c r="AK351" s="41">
        <f t="shared" si="96"/>
        <v>0.15</v>
      </c>
      <c r="AL351" s="110">
        <f t="shared" si="97"/>
        <v>11.475862068965517</v>
      </c>
      <c r="AM351" s="110">
        <f t="shared" si="98"/>
        <v>11.475862068965517</v>
      </c>
      <c r="AN351" s="110">
        <f t="shared" si="99"/>
        <v>5.9551821</v>
      </c>
      <c r="AO351" s="110">
        <f t="shared" si="100"/>
        <v>10.254943899018233</v>
      </c>
      <c r="AP351" s="18">
        <f>VLOOKUP(D351,Code!$B$92:$D$107,2,FALSE)</f>
        <v>0.32</v>
      </c>
      <c r="AQ351" s="18">
        <f>VLOOKUP(E351,Code!$B$92:$D$107,3,FALSE)</f>
        <v>0.25</v>
      </c>
      <c r="AR351" s="18">
        <f>Code!$C$132</f>
        <v>14</v>
      </c>
      <c r="AS351" s="18">
        <f t="shared" si="101"/>
        <v>14</v>
      </c>
      <c r="AT351" s="88">
        <f>Code!$C$189</f>
        <v>80</v>
      </c>
      <c r="AU351" s="88">
        <f t="shared" si="102"/>
        <v>80</v>
      </c>
      <c r="AV351" s="88">
        <f>Code!$C$198</f>
        <v>66</v>
      </c>
      <c r="AW351" s="18" t="str">
        <f>Code!$L$204</f>
        <v>EF 95</v>
      </c>
      <c r="AX351" s="64" t="str">
        <f>Code!$L$207</f>
        <v>EF 60</v>
      </c>
      <c r="AY351" s="64" t="str">
        <f>Code!$L$208</f>
        <v>EF 60</v>
      </c>
      <c r="AZ351" s="64" t="str">
        <f>Code!$L$205</f>
        <v>EF 62</v>
      </c>
      <c r="BA351" s="23" t="s">
        <v>237</v>
      </c>
      <c r="BB351" s="23" t="s">
        <v>237</v>
      </c>
      <c r="BC351" s="23" t="s">
        <v>237</v>
      </c>
      <c r="BD351" s="39">
        <f t="shared" si="103"/>
        <v>4.3867184718331158E-4</v>
      </c>
      <c r="BE351" s="39">
        <f t="shared" si="104"/>
        <v>3.6125916826860955E-4</v>
      </c>
      <c r="BF351" s="18">
        <f>Measures!$C$3</f>
        <v>8</v>
      </c>
      <c r="BG351" s="41">
        <f>Measures!$C$4</f>
        <v>0.1</v>
      </c>
      <c r="BH351" s="41">
        <v>0.06</v>
      </c>
      <c r="BI351" s="18">
        <f>VLOOKUP(D351,Measures!$B$6:$C$21,2,FALSE)</f>
        <v>30</v>
      </c>
      <c r="BJ351" s="18">
        <f>Measures!$C$22</f>
        <v>44</v>
      </c>
      <c r="BK351" s="18">
        <f>Measures!$C$23</f>
        <v>19</v>
      </c>
      <c r="BL351" s="18">
        <f>Measures!$C$24</f>
        <v>13</v>
      </c>
      <c r="BM351" s="18">
        <f>Measures!$C$26</f>
        <v>0.32</v>
      </c>
      <c r="BN351" s="18">
        <f>Measures!$D$26</f>
        <v>0.25</v>
      </c>
      <c r="BO351" s="18">
        <f>Measures!$C$27</f>
        <v>14</v>
      </c>
      <c r="BP351" s="18">
        <f>Measures!$C$28</f>
        <v>15</v>
      </c>
      <c r="BQ351" s="88">
        <f>Measures!$C$29</f>
        <v>92</v>
      </c>
      <c r="BR351" s="88">
        <f>Measures!$C$30</f>
        <v>95</v>
      </c>
      <c r="BS351" s="88">
        <f>Measures!$C$31</f>
        <v>70</v>
      </c>
      <c r="BT351" s="64" t="str">
        <f>Code!$M$204</f>
        <v>EF 200</v>
      </c>
      <c r="BU351" s="64" t="str">
        <f>Code!$M$207</f>
        <v>EF 67</v>
      </c>
      <c r="BV351" s="64" t="str">
        <f>Code!$M$208</f>
        <v>EF 70</v>
      </c>
      <c r="BW351" s="64" t="str">
        <f>Code!$M$205</f>
        <v>EF 82</v>
      </c>
      <c r="BX351" s="64" t="s">
        <v>363</v>
      </c>
      <c r="BY351" s="64" t="s">
        <v>239</v>
      </c>
      <c r="BZ351" s="64" t="s">
        <v>240</v>
      </c>
      <c r="CA351" s="64"/>
      <c r="CB351" s="64"/>
      <c r="CC351" s="64"/>
      <c r="CD351" s="64"/>
      <c r="CE351" s="64"/>
      <c r="CF351" s="64"/>
      <c r="CG351" s="64"/>
      <c r="CH351" s="64"/>
      <c r="CI351" s="64"/>
      <c r="CJ351" s="64"/>
      <c r="CK351" s="64"/>
      <c r="CL351" s="64"/>
      <c r="CM351" s="18"/>
      <c r="CN351" s="18"/>
    </row>
    <row r="352" spans="1:92" ht="14.4" x14ac:dyDescent="0.3">
      <c r="A352" s="19" t="s">
        <v>22</v>
      </c>
      <c r="B352" s="31" t="s">
        <v>85</v>
      </c>
      <c r="C352" s="19" t="s">
        <v>71</v>
      </c>
      <c r="D352" s="19">
        <v>8</v>
      </c>
      <c r="E352" s="19">
        <f>VLOOKUP(D352,Lists!$B$3:$C$18,2,FALSE)</f>
        <v>7</v>
      </c>
      <c r="F352" s="19">
        <v>2</v>
      </c>
      <c r="G352" s="19" t="s">
        <v>67</v>
      </c>
      <c r="H352" s="23">
        <v>2400</v>
      </c>
      <c r="I352" s="37">
        <v>0.11502100840336134</v>
      </c>
      <c r="J352" s="36">
        <v>5.1608452609801366E-4</v>
      </c>
      <c r="K352" s="36">
        <f t="shared" si="89"/>
        <v>5.1608452609801366E-4</v>
      </c>
      <c r="L352" s="23">
        <v>3.67</v>
      </c>
      <c r="M352" s="35">
        <v>0.26</v>
      </c>
      <c r="N352" s="35">
        <f t="shared" si="90"/>
        <v>0.26</v>
      </c>
      <c r="O352" s="38">
        <v>11.475862068965517</v>
      </c>
      <c r="P352" s="38">
        <f t="shared" si="91"/>
        <v>11.475862068965517</v>
      </c>
      <c r="Q352" s="38">
        <v>5.9551821</v>
      </c>
      <c r="R352" s="38">
        <v>10.254943899018233</v>
      </c>
      <c r="S352" s="23">
        <v>1.1499999999999999</v>
      </c>
      <c r="T352" s="23">
        <v>0.87</v>
      </c>
      <c r="U352" s="23">
        <v>10</v>
      </c>
      <c r="V352" s="23">
        <f t="shared" si="92"/>
        <v>10</v>
      </c>
      <c r="W352" s="23">
        <v>78</v>
      </c>
      <c r="X352" s="23">
        <f t="shared" si="93"/>
        <v>78</v>
      </c>
      <c r="Y352" s="23">
        <v>62</v>
      </c>
      <c r="Z352" s="23" t="str">
        <f>Code!$K$204</f>
        <v>EF 86</v>
      </c>
      <c r="AA352" s="23" t="str">
        <f>Code!$K$207</f>
        <v>EF 57</v>
      </c>
      <c r="AB352" s="23" t="str">
        <f>Code!$K$208</f>
        <v>EF 57</v>
      </c>
      <c r="AC352" s="23" t="str">
        <f>Code!$K$205</f>
        <v>EF 57</v>
      </c>
      <c r="AD352" s="23" t="s">
        <v>237</v>
      </c>
      <c r="AE352" s="23" t="s">
        <v>237</v>
      </c>
      <c r="AF352" s="23" t="s">
        <v>237</v>
      </c>
      <c r="AG352" s="39">
        <f t="shared" si="88"/>
        <v>5.1608452609801366E-4</v>
      </c>
      <c r="AH352" s="39">
        <f t="shared" si="94"/>
        <v>5.1608452609801366E-4</v>
      </c>
      <c r="AI352" s="18">
        <f t="shared" si="95"/>
        <v>3.67</v>
      </c>
      <c r="AJ352" s="41">
        <f>Code!$B$23</f>
        <v>0.15</v>
      </c>
      <c r="AK352" s="41">
        <f t="shared" si="96"/>
        <v>0.15</v>
      </c>
      <c r="AL352" s="110">
        <f t="shared" si="97"/>
        <v>11.475862068965517</v>
      </c>
      <c r="AM352" s="110">
        <f t="shared" si="98"/>
        <v>11.475862068965517</v>
      </c>
      <c r="AN352" s="110">
        <f t="shared" si="99"/>
        <v>5.9551821</v>
      </c>
      <c r="AO352" s="110">
        <f t="shared" si="100"/>
        <v>10.254943899018233</v>
      </c>
      <c r="AP352" s="18">
        <f>VLOOKUP(D352,Code!$B$92:$D$107,2,FALSE)</f>
        <v>0.32</v>
      </c>
      <c r="AQ352" s="18">
        <f>VLOOKUP(E352,Code!$B$92:$D$107,3,FALSE)</f>
        <v>0.25</v>
      </c>
      <c r="AR352" s="18">
        <f>Code!$C$132</f>
        <v>14</v>
      </c>
      <c r="AS352" s="18">
        <f t="shared" si="101"/>
        <v>14</v>
      </c>
      <c r="AT352" s="88">
        <f>Code!$C$189</f>
        <v>80</v>
      </c>
      <c r="AU352" s="88">
        <f t="shared" si="102"/>
        <v>80</v>
      </c>
      <c r="AV352" s="88">
        <f>Code!$C$198</f>
        <v>66</v>
      </c>
      <c r="AW352" s="18" t="str">
        <f>Code!$L$204</f>
        <v>EF 95</v>
      </c>
      <c r="AX352" s="64" t="str">
        <f>Code!$L$207</f>
        <v>EF 60</v>
      </c>
      <c r="AY352" s="64" t="str">
        <f>Code!$L$208</f>
        <v>EF 60</v>
      </c>
      <c r="AZ352" s="64" t="str">
        <f>Code!$L$205</f>
        <v>EF 62</v>
      </c>
      <c r="BA352" s="23" t="s">
        <v>237</v>
      </c>
      <c r="BB352" s="23" t="s">
        <v>237</v>
      </c>
      <c r="BC352" s="23" t="s">
        <v>237</v>
      </c>
      <c r="BD352" s="39">
        <f t="shared" si="103"/>
        <v>4.3867184718331158E-4</v>
      </c>
      <c r="BE352" s="39">
        <f t="shared" si="104"/>
        <v>3.6125916826860955E-4</v>
      </c>
      <c r="BF352" s="18">
        <f>Measures!$C$3</f>
        <v>8</v>
      </c>
      <c r="BG352" s="41">
        <f>Measures!$C$4</f>
        <v>0.1</v>
      </c>
      <c r="BH352" s="41">
        <v>0.06</v>
      </c>
      <c r="BI352" s="18">
        <f>VLOOKUP(D352,Measures!$B$6:$C$21,2,FALSE)</f>
        <v>30</v>
      </c>
      <c r="BJ352" s="18">
        <f>Measures!$C$22</f>
        <v>44</v>
      </c>
      <c r="BK352" s="18">
        <f>Measures!$C$23</f>
        <v>19</v>
      </c>
      <c r="BL352" s="18">
        <f>Measures!$C$24</f>
        <v>13</v>
      </c>
      <c r="BM352" s="18">
        <f>Measures!$C$26</f>
        <v>0.32</v>
      </c>
      <c r="BN352" s="18">
        <f>Measures!$D$26</f>
        <v>0.25</v>
      </c>
      <c r="BO352" s="18">
        <f>Measures!$C$27</f>
        <v>14</v>
      </c>
      <c r="BP352" s="18">
        <f>Measures!$C$28</f>
        <v>15</v>
      </c>
      <c r="BQ352" s="88">
        <f>Measures!$C$29</f>
        <v>92</v>
      </c>
      <c r="BR352" s="88">
        <f>Measures!$C$30</f>
        <v>95</v>
      </c>
      <c r="BS352" s="88">
        <f>Measures!$C$31</f>
        <v>70</v>
      </c>
      <c r="BT352" s="64" t="str">
        <f>Code!$M$204</f>
        <v>EF 200</v>
      </c>
      <c r="BU352" s="64" t="str">
        <f>Code!$M$207</f>
        <v>EF 67</v>
      </c>
      <c r="BV352" s="64" t="str">
        <f>Code!$M$208</f>
        <v>EF 70</v>
      </c>
      <c r="BW352" s="64" t="str">
        <f>Code!$M$205</f>
        <v>EF 82</v>
      </c>
      <c r="BX352" s="64" t="s">
        <v>363</v>
      </c>
      <c r="BY352" s="64" t="s">
        <v>239</v>
      </c>
      <c r="BZ352" s="64" t="s">
        <v>240</v>
      </c>
      <c r="CA352" s="64"/>
      <c r="CB352" s="64"/>
      <c r="CC352" s="64"/>
      <c r="CD352" s="64"/>
      <c r="CE352" s="64"/>
      <c r="CF352" s="64"/>
      <c r="CG352" s="64"/>
      <c r="CH352" s="64"/>
      <c r="CI352" s="64"/>
      <c r="CJ352" s="64"/>
      <c r="CK352" s="64"/>
      <c r="CL352" s="64"/>
      <c r="CM352" s="18"/>
      <c r="CN352" s="18"/>
    </row>
    <row r="353" spans="1:92" ht="14.4" x14ac:dyDescent="0.3">
      <c r="A353" s="19" t="s">
        <v>95</v>
      </c>
      <c r="B353" s="31" t="s">
        <v>85</v>
      </c>
      <c r="C353" s="19" t="s">
        <v>87</v>
      </c>
      <c r="D353" s="19">
        <v>8</v>
      </c>
      <c r="E353" s="19">
        <f>VLOOKUP(D353,Lists!$B$3:$C$18,2,FALSE)</f>
        <v>7</v>
      </c>
      <c r="F353" s="19">
        <v>1</v>
      </c>
      <c r="G353" s="19" t="s">
        <v>67</v>
      </c>
      <c r="H353" s="23">
        <v>1810</v>
      </c>
      <c r="I353" s="37">
        <v>0.11502100840336134</v>
      </c>
      <c r="J353" s="36">
        <v>5.1608452609801366E-4</v>
      </c>
      <c r="K353" s="36">
        <f t="shared" si="89"/>
        <v>5.1608452609801366E-4</v>
      </c>
      <c r="L353" s="23">
        <v>3.67</v>
      </c>
      <c r="M353" s="35">
        <v>0.26</v>
      </c>
      <c r="N353" s="35">
        <f t="shared" si="90"/>
        <v>0.26</v>
      </c>
      <c r="O353" s="38">
        <v>11.475862068965517</v>
      </c>
      <c r="P353" s="38">
        <f t="shared" si="91"/>
        <v>11.475862068965517</v>
      </c>
      <c r="Q353" s="38">
        <v>5.9551821</v>
      </c>
      <c r="R353" s="38">
        <v>10.254943899018233</v>
      </c>
      <c r="S353" s="23">
        <v>1.1499999999999999</v>
      </c>
      <c r="T353" s="23">
        <v>0.87</v>
      </c>
      <c r="U353" s="23">
        <v>10</v>
      </c>
      <c r="V353" s="23">
        <f t="shared" si="92"/>
        <v>10</v>
      </c>
      <c r="W353" s="23">
        <v>78</v>
      </c>
      <c r="X353" s="23">
        <f t="shared" si="93"/>
        <v>78</v>
      </c>
      <c r="Y353" s="23">
        <v>62</v>
      </c>
      <c r="Z353" s="23" t="str">
        <f>Code!$K$204</f>
        <v>EF 86</v>
      </c>
      <c r="AA353" s="23" t="str">
        <f>Code!$K$207</f>
        <v>EF 57</v>
      </c>
      <c r="AB353" s="23" t="str">
        <f>Code!$K$208</f>
        <v>EF 57</v>
      </c>
      <c r="AC353" s="23" t="str">
        <f>Code!$K$205</f>
        <v>EF 57</v>
      </c>
      <c r="AD353" s="23" t="s">
        <v>237</v>
      </c>
      <c r="AE353" s="23" t="s">
        <v>237</v>
      </c>
      <c r="AF353" s="23" t="s">
        <v>237</v>
      </c>
      <c r="AG353" s="39">
        <f t="shared" si="88"/>
        <v>5.1608452609801366E-4</v>
      </c>
      <c r="AH353" s="39">
        <f t="shared" si="94"/>
        <v>5.1608452609801366E-4</v>
      </c>
      <c r="AI353" s="18">
        <f t="shared" si="95"/>
        <v>3.67</v>
      </c>
      <c r="AJ353" s="41">
        <f>Code!$B$23</f>
        <v>0.15</v>
      </c>
      <c r="AK353" s="41">
        <f t="shared" si="96"/>
        <v>0.15</v>
      </c>
      <c r="AL353" s="110">
        <f t="shared" si="97"/>
        <v>11.475862068965517</v>
      </c>
      <c r="AM353" s="110">
        <f t="shared" si="98"/>
        <v>11.475862068965517</v>
      </c>
      <c r="AN353" s="110">
        <f t="shared" si="99"/>
        <v>5.9551821</v>
      </c>
      <c r="AO353" s="110">
        <f t="shared" si="100"/>
        <v>10.254943899018233</v>
      </c>
      <c r="AP353" s="18">
        <f>VLOOKUP(D353,Code!$B$92:$D$107,2,FALSE)</f>
        <v>0.32</v>
      </c>
      <c r="AQ353" s="18">
        <f>VLOOKUP(E353,Code!$B$92:$D$107,3,FALSE)</f>
        <v>0.25</v>
      </c>
      <c r="AR353" s="18">
        <f>Code!$C$132</f>
        <v>14</v>
      </c>
      <c r="AS353" s="18">
        <f t="shared" si="101"/>
        <v>14</v>
      </c>
      <c r="AT353" s="88">
        <f>Code!$C$189</f>
        <v>80</v>
      </c>
      <c r="AU353" s="88">
        <f t="shared" si="102"/>
        <v>80</v>
      </c>
      <c r="AV353" s="88">
        <f>Code!$C$198</f>
        <v>66</v>
      </c>
      <c r="AW353" s="18" t="str">
        <f>Code!$L$204</f>
        <v>EF 95</v>
      </c>
      <c r="AX353" s="64" t="str">
        <f>Code!$L$207</f>
        <v>EF 60</v>
      </c>
      <c r="AY353" s="64" t="str">
        <f>Code!$L$208</f>
        <v>EF 60</v>
      </c>
      <c r="AZ353" s="64" t="str">
        <f>Code!$L$205</f>
        <v>EF 62</v>
      </c>
      <c r="BA353" s="23" t="s">
        <v>237</v>
      </c>
      <c r="BB353" s="23" t="s">
        <v>237</v>
      </c>
      <c r="BC353" s="23" t="s">
        <v>237</v>
      </c>
      <c r="BD353" s="39">
        <f t="shared" si="103"/>
        <v>4.3867184718331158E-4</v>
      </c>
      <c r="BE353" s="39">
        <f t="shared" si="104"/>
        <v>3.6125916826860955E-4</v>
      </c>
      <c r="BF353" s="18">
        <f>Measures!$C$3</f>
        <v>8</v>
      </c>
      <c r="BG353" s="41">
        <f>Measures!$C$4</f>
        <v>0.1</v>
      </c>
      <c r="BH353" s="41">
        <v>0.06</v>
      </c>
      <c r="BI353" s="18">
        <f>VLOOKUP(D353,Measures!$B$6:$C$21,2,FALSE)</f>
        <v>30</v>
      </c>
      <c r="BJ353" s="18">
        <f>Measures!$C$22</f>
        <v>44</v>
      </c>
      <c r="BK353" s="18">
        <f>Measures!$C$23</f>
        <v>19</v>
      </c>
      <c r="BL353" s="18">
        <f>Measures!$C$24</f>
        <v>13</v>
      </c>
      <c r="BM353" s="18">
        <f>Measures!$C$26</f>
        <v>0.32</v>
      </c>
      <c r="BN353" s="18">
        <f>Measures!$D$26</f>
        <v>0.25</v>
      </c>
      <c r="BO353" s="18">
        <f>Measures!$C$27</f>
        <v>14</v>
      </c>
      <c r="BP353" s="18">
        <f>Measures!$C$28</f>
        <v>15</v>
      </c>
      <c r="BQ353" s="88">
        <f>Measures!$C$29</f>
        <v>92</v>
      </c>
      <c r="BR353" s="88">
        <f>Measures!$C$30</f>
        <v>95</v>
      </c>
      <c r="BS353" s="88">
        <f>Measures!$C$31</f>
        <v>70</v>
      </c>
      <c r="BT353" s="64" t="str">
        <f>Code!$M$204</f>
        <v>EF 200</v>
      </c>
      <c r="BU353" s="64" t="str">
        <f>Code!$M$207</f>
        <v>EF 67</v>
      </c>
      <c r="BV353" s="64" t="str">
        <f>Code!$M$208</f>
        <v>EF 70</v>
      </c>
      <c r="BW353" s="64" t="str">
        <f>Code!$M$205</f>
        <v>EF 82</v>
      </c>
      <c r="BX353" s="64" t="s">
        <v>363</v>
      </c>
      <c r="BY353" s="64" t="s">
        <v>239</v>
      </c>
      <c r="BZ353" s="64" t="s">
        <v>240</v>
      </c>
      <c r="CA353" s="64"/>
      <c r="CB353" s="64"/>
      <c r="CC353" s="64"/>
      <c r="CD353" s="64"/>
      <c r="CE353" s="64"/>
      <c r="CF353" s="64"/>
      <c r="CG353" s="64"/>
      <c r="CH353" s="64"/>
      <c r="CI353" s="64"/>
      <c r="CJ353" s="64"/>
      <c r="CK353" s="64"/>
      <c r="CL353" s="64"/>
      <c r="CM353" s="18"/>
      <c r="CN353" s="18"/>
    </row>
    <row r="354" spans="1:92" ht="14.4" x14ac:dyDescent="0.3">
      <c r="A354" s="19" t="s">
        <v>95</v>
      </c>
      <c r="B354" s="31" t="s">
        <v>85</v>
      </c>
      <c r="C354" s="19" t="s">
        <v>87</v>
      </c>
      <c r="D354" s="19">
        <v>8</v>
      </c>
      <c r="E354" s="19">
        <f>VLOOKUP(D354,Lists!$B$3:$C$18,2,FALSE)</f>
        <v>7</v>
      </c>
      <c r="F354" s="19">
        <v>2</v>
      </c>
      <c r="G354" s="19" t="s">
        <v>67</v>
      </c>
      <c r="H354" s="23">
        <v>2400</v>
      </c>
      <c r="I354" s="37">
        <v>0.11502100840336134</v>
      </c>
      <c r="J354" s="36">
        <v>5.1608452609801366E-4</v>
      </c>
      <c r="K354" s="36">
        <f t="shared" si="89"/>
        <v>5.1608452609801366E-4</v>
      </c>
      <c r="L354" s="23">
        <v>3.67</v>
      </c>
      <c r="M354" s="35">
        <v>0.26</v>
      </c>
      <c r="N354" s="35">
        <f t="shared" si="90"/>
        <v>0.26</v>
      </c>
      <c r="O354" s="38">
        <v>11.475862068965517</v>
      </c>
      <c r="P354" s="38">
        <f t="shared" si="91"/>
        <v>11.475862068965517</v>
      </c>
      <c r="Q354" s="38">
        <v>5.9551821</v>
      </c>
      <c r="R354" s="38">
        <v>10.254943899018233</v>
      </c>
      <c r="S354" s="23">
        <v>1.1499999999999999</v>
      </c>
      <c r="T354" s="23">
        <v>0.87</v>
      </c>
      <c r="U354" s="23">
        <v>10</v>
      </c>
      <c r="V354" s="23">
        <f t="shared" si="92"/>
        <v>10</v>
      </c>
      <c r="W354" s="23">
        <v>78</v>
      </c>
      <c r="X354" s="23">
        <f t="shared" si="93"/>
        <v>78</v>
      </c>
      <c r="Y354" s="23">
        <v>62</v>
      </c>
      <c r="Z354" s="23" t="str">
        <f>Code!$K$204</f>
        <v>EF 86</v>
      </c>
      <c r="AA354" s="23" t="str">
        <f>Code!$K$207</f>
        <v>EF 57</v>
      </c>
      <c r="AB354" s="23" t="str">
        <f>Code!$K$208</f>
        <v>EF 57</v>
      </c>
      <c r="AC354" s="23" t="str">
        <f>Code!$K$205</f>
        <v>EF 57</v>
      </c>
      <c r="AD354" s="23" t="s">
        <v>237</v>
      </c>
      <c r="AE354" s="23" t="s">
        <v>237</v>
      </c>
      <c r="AF354" s="23" t="s">
        <v>237</v>
      </c>
      <c r="AG354" s="39">
        <f t="shared" si="88"/>
        <v>5.1608452609801366E-4</v>
      </c>
      <c r="AH354" s="39">
        <f t="shared" si="94"/>
        <v>5.1608452609801366E-4</v>
      </c>
      <c r="AI354" s="18">
        <f t="shared" si="95"/>
        <v>3.67</v>
      </c>
      <c r="AJ354" s="41">
        <f>Code!$B$23</f>
        <v>0.15</v>
      </c>
      <c r="AK354" s="41">
        <f t="shared" si="96"/>
        <v>0.15</v>
      </c>
      <c r="AL354" s="110">
        <f t="shared" si="97"/>
        <v>11.475862068965517</v>
      </c>
      <c r="AM354" s="110">
        <f t="shared" si="98"/>
        <v>11.475862068965517</v>
      </c>
      <c r="AN354" s="110">
        <f t="shared" si="99"/>
        <v>5.9551821</v>
      </c>
      <c r="AO354" s="110">
        <f t="shared" si="100"/>
        <v>10.254943899018233</v>
      </c>
      <c r="AP354" s="18">
        <f>VLOOKUP(D354,Code!$B$92:$D$107,2,FALSE)</f>
        <v>0.32</v>
      </c>
      <c r="AQ354" s="18">
        <f>VLOOKUP(E354,Code!$B$92:$D$107,3,FALSE)</f>
        <v>0.25</v>
      </c>
      <c r="AR354" s="18">
        <f>Code!$C$132</f>
        <v>14</v>
      </c>
      <c r="AS354" s="18">
        <f t="shared" si="101"/>
        <v>14</v>
      </c>
      <c r="AT354" s="88">
        <f>Code!$C$189</f>
        <v>80</v>
      </c>
      <c r="AU354" s="88">
        <f t="shared" si="102"/>
        <v>80</v>
      </c>
      <c r="AV354" s="88">
        <f>Code!$C$198</f>
        <v>66</v>
      </c>
      <c r="AW354" s="18" t="str">
        <f>Code!$L$204</f>
        <v>EF 95</v>
      </c>
      <c r="AX354" s="64" t="str">
        <f>Code!$L$207</f>
        <v>EF 60</v>
      </c>
      <c r="AY354" s="64" t="str">
        <f>Code!$L$208</f>
        <v>EF 60</v>
      </c>
      <c r="AZ354" s="64" t="str">
        <f>Code!$L$205</f>
        <v>EF 62</v>
      </c>
      <c r="BA354" s="23" t="s">
        <v>237</v>
      </c>
      <c r="BB354" s="23" t="s">
        <v>237</v>
      </c>
      <c r="BC354" s="23" t="s">
        <v>237</v>
      </c>
      <c r="BD354" s="39">
        <f t="shared" si="103"/>
        <v>4.3867184718331158E-4</v>
      </c>
      <c r="BE354" s="39">
        <f t="shared" si="104"/>
        <v>3.6125916826860955E-4</v>
      </c>
      <c r="BF354" s="18">
        <f>Measures!$C$3</f>
        <v>8</v>
      </c>
      <c r="BG354" s="41">
        <f>Measures!$C$4</f>
        <v>0.1</v>
      </c>
      <c r="BH354" s="41">
        <v>0.06</v>
      </c>
      <c r="BI354" s="18">
        <f>VLOOKUP(D354,Measures!$B$6:$C$21,2,FALSE)</f>
        <v>30</v>
      </c>
      <c r="BJ354" s="18">
        <f>Measures!$C$22</f>
        <v>44</v>
      </c>
      <c r="BK354" s="18">
        <f>Measures!$C$23</f>
        <v>19</v>
      </c>
      <c r="BL354" s="18">
        <f>Measures!$C$24</f>
        <v>13</v>
      </c>
      <c r="BM354" s="18">
        <f>Measures!$C$26</f>
        <v>0.32</v>
      </c>
      <c r="BN354" s="18">
        <f>Measures!$D$26</f>
        <v>0.25</v>
      </c>
      <c r="BO354" s="18">
        <f>Measures!$C$27</f>
        <v>14</v>
      </c>
      <c r="BP354" s="18">
        <f>Measures!$C$28</f>
        <v>15</v>
      </c>
      <c r="BQ354" s="88">
        <f>Measures!$C$29</f>
        <v>92</v>
      </c>
      <c r="BR354" s="88">
        <f>Measures!$C$30</f>
        <v>95</v>
      </c>
      <c r="BS354" s="88">
        <f>Measures!$C$31</f>
        <v>70</v>
      </c>
      <c r="BT354" s="64" t="str">
        <f>Code!$M$204</f>
        <v>EF 200</v>
      </c>
      <c r="BU354" s="64" t="str">
        <f>Code!$M$207</f>
        <v>EF 67</v>
      </c>
      <c r="BV354" s="64" t="str">
        <f>Code!$M$208</f>
        <v>EF 70</v>
      </c>
      <c r="BW354" s="64" t="str">
        <f>Code!$M$205</f>
        <v>EF 82</v>
      </c>
      <c r="BX354" s="64" t="s">
        <v>363</v>
      </c>
      <c r="BY354" s="64" t="s">
        <v>239</v>
      </c>
      <c r="BZ354" s="64" t="s">
        <v>240</v>
      </c>
      <c r="CA354" s="64"/>
      <c r="CB354" s="64"/>
      <c r="CC354" s="64"/>
      <c r="CD354" s="64"/>
      <c r="CE354" s="64"/>
      <c r="CF354" s="64"/>
      <c r="CG354" s="64"/>
      <c r="CH354" s="64"/>
      <c r="CI354" s="64"/>
      <c r="CJ354" s="64"/>
      <c r="CK354" s="64"/>
      <c r="CL354" s="64"/>
      <c r="CM354" s="18"/>
      <c r="CN354" s="18"/>
    </row>
    <row r="355" spans="1:92" ht="14.4" x14ac:dyDescent="0.3">
      <c r="A355" s="19" t="s">
        <v>22</v>
      </c>
      <c r="B355" s="31" t="s">
        <v>85</v>
      </c>
      <c r="C355" s="19" t="s">
        <v>87</v>
      </c>
      <c r="D355" s="19">
        <v>8</v>
      </c>
      <c r="E355" s="19">
        <f>VLOOKUP(D355,Lists!$B$3:$C$18,2,FALSE)</f>
        <v>7</v>
      </c>
      <c r="F355" s="19">
        <v>1</v>
      </c>
      <c r="G355" s="19" t="s">
        <v>67</v>
      </c>
      <c r="H355" s="23">
        <v>1810</v>
      </c>
      <c r="I355" s="37">
        <v>0.11502100840336134</v>
      </c>
      <c r="J355" s="36">
        <v>5.1608452609801366E-4</v>
      </c>
      <c r="K355" s="36">
        <f t="shared" si="89"/>
        <v>5.1608452609801366E-4</v>
      </c>
      <c r="L355" s="23">
        <v>3.67</v>
      </c>
      <c r="M355" s="35">
        <v>0.26</v>
      </c>
      <c r="N355" s="35">
        <f t="shared" si="90"/>
        <v>0.26</v>
      </c>
      <c r="O355" s="38">
        <v>11.475862068965517</v>
      </c>
      <c r="P355" s="38">
        <f t="shared" si="91"/>
        <v>11.475862068965517</v>
      </c>
      <c r="Q355" s="38">
        <v>5.9551821</v>
      </c>
      <c r="R355" s="38">
        <v>10.254943899018233</v>
      </c>
      <c r="S355" s="23">
        <v>1.1499999999999999</v>
      </c>
      <c r="T355" s="23">
        <v>0.87</v>
      </c>
      <c r="U355" s="23">
        <v>10</v>
      </c>
      <c r="V355" s="23">
        <f t="shared" si="92"/>
        <v>10</v>
      </c>
      <c r="W355" s="23">
        <v>78</v>
      </c>
      <c r="X355" s="23">
        <f t="shared" si="93"/>
        <v>78</v>
      </c>
      <c r="Y355" s="23">
        <v>62</v>
      </c>
      <c r="Z355" s="23" t="str">
        <f>Code!$K$204</f>
        <v>EF 86</v>
      </c>
      <c r="AA355" s="23" t="str">
        <f>Code!$K$207</f>
        <v>EF 57</v>
      </c>
      <c r="AB355" s="23" t="str">
        <f>Code!$K$208</f>
        <v>EF 57</v>
      </c>
      <c r="AC355" s="23" t="str">
        <f>Code!$K$205</f>
        <v>EF 57</v>
      </c>
      <c r="AD355" s="23" t="s">
        <v>237</v>
      </c>
      <c r="AE355" s="23" t="s">
        <v>237</v>
      </c>
      <c r="AF355" s="23" t="s">
        <v>237</v>
      </c>
      <c r="AG355" s="39">
        <f t="shared" si="88"/>
        <v>5.1608452609801366E-4</v>
      </c>
      <c r="AH355" s="39">
        <f t="shared" si="94"/>
        <v>5.1608452609801366E-4</v>
      </c>
      <c r="AI355" s="18">
        <f t="shared" si="95"/>
        <v>3.67</v>
      </c>
      <c r="AJ355" s="41">
        <f>Code!$B$23</f>
        <v>0.15</v>
      </c>
      <c r="AK355" s="41">
        <f t="shared" si="96"/>
        <v>0.15</v>
      </c>
      <c r="AL355" s="110">
        <f t="shared" si="97"/>
        <v>11.475862068965517</v>
      </c>
      <c r="AM355" s="110">
        <f t="shared" si="98"/>
        <v>11.475862068965517</v>
      </c>
      <c r="AN355" s="110">
        <f t="shared" si="99"/>
        <v>5.9551821</v>
      </c>
      <c r="AO355" s="110">
        <f t="shared" si="100"/>
        <v>10.254943899018233</v>
      </c>
      <c r="AP355" s="18">
        <f>VLOOKUP(D355,Code!$B$92:$D$107,2,FALSE)</f>
        <v>0.32</v>
      </c>
      <c r="AQ355" s="18">
        <f>VLOOKUP(E355,Code!$B$92:$D$107,3,FALSE)</f>
        <v>0.25</v>
      </c>
      <c r="AR355" s="18">
        <f>Code!$C$132</f>
        <v>14</v>
      </c>
      <c r="AS355" s="18">
        <f t="shared" si="101"/>
        <v>14</v>
      </c>
      <c r="AT355" s="88">
        <f>Code!$C$189</f>
        <v>80</v>
      </c>
      <c r="AU355" s="88">
        <f t="shared" si="102"/>
        <v>80</v>
      </c>
      <c r="AV355" s="88">
        <f>Code!$C$198</f>
        <v>66</v>
      </c>
      <c r="AW355" s="18" t="str">
        <f>Code!$L$204</f>
        <v>EF 95</v>
      </c>
      <c r="AX355" s="64" t="str">
        <f>Code!$L$207</f>
        <v>EF 60</v>
      </c>
      <c r="AY355" s="64" t="str">
        <f>Code!$L$208</f>
        <v>EF 60</v>
      </c>
      <c r="AZ355" s="64" t="str">
        <f>Code!$L$205</f>
        <v>EF 62</v>
      </c>
      <c r="BA355" s="23" t="s">
        <v>237</v>
      </c>
      <c r="BB355" s="23" t="s">
        <v>237</v>
      </c>
      <c r="BC355" s="23" t="s">
        <v>237</v>
      </c>
      <c r="BD355" s="39">
        <f t="shared" si="103"/>
        <v>4.3867184718331158E-4</v>
      </c>
      <c r="BE355" s="39">
        <f t="shared" si="104"/>
        <v>3.6125916826860955E-4</v>
      </c>
      <c r="BF355" s="18">
        <f>Measures!$C$3</f>
        <v>8</v>
      </c>
      <c r="BG355" s="41">
        <f>Measures!$C$4</f>
        <v>0.1</v>
      </c>
      <c r="BH355" s="41">
        <v>0.06</v>
      </c>
      <c r="BI355" s="18">
        <f>VLOOKUP(D355,Measures!$B$6:$C$21,2,FALSE)</f>
        <v>30</v>
      </c>
      <c r="BJ355" s="18">
        <f>Measures!$C$22</f>
        <v>44</v>
      </c>
      <c r="BK355" s="18">
        <f>Measures!$C$23</f>
        <v>19</v>
      </c>
      <c r="BL355" s="18">
        <f>Measures!$C$24</f>
        <v>13</v>
      </c>
      <c r="BM355" s="18">
        <f>Measures!$C$26</f>
        <v>0.32</v>
      </c>
      <c r="BN355" s="18">
        <f>Measures!$D$26</f>
        <v>0.25</v>
      </c>
      <c r="BO355" s="18">
        <f>Measures!$C$27</f>
        <v>14</v>
      </c>
      <c r="BP355" s="18">
        <f>Measures!$C$28</f>
        <v>15</v>
      </c>
      <c r="BQ355" s="88">
        <f>Measures!$C$29</f>
        <v>92</v>
      </c>
      <c r="BR355" s="88">
        <f>Measures!$C$30</f>
        <v>95</v>
      </c>
      <c r="BS355" s="88">
        <f>Measures!$C$31</f>
        <v>70</v>
      </c>
      <c r="BT355" s="64" t="str">
        <f>Code!$M$204</f>
        <v>EF 200</v>
      </c>
      <c r="BU355" s="64" t="str">
        <f>Code!$M$207</f>
        <v>EF 67</v>
      </c>
      <c r="BV355" s="64" t="str">
        <f>Code!$M$208</f>
        <v>EF 70</v>
      </c>
      <c r="BW355" s="64" t="str">
        <f>Code!$M$205</f>
        <v>EF 82</v>
      </c>
      <c r="BX355" s="64" t="s">
        <v>363</v>
      </c>
      <c r="BY355" s="64" t="s">
        <v>239</v>
      </c>
      <c r="BZ355" s="64" t="s">
        <v>240</v>
      </c>
      <c r="CA355" s="64"/>
      <c r="CB355" s="64"/>
      <c r="CC355" s="64"/>
      <c r="CD355" s="64"/>
      <c r="CE355" s="64"/>
      <c r="CF355" s="64"/>
      <c r="CG355" s="64"/>
      <c r="CH355" s="64"/>
      <c r="CI355" s="64"/>
      <c r="CJ355" s="64"/>
      <c r="CK355" s="64"/>
      <c r="CL355" s="64"/>
      <c r="CM355" s="18"/>
      <c r="CN355" s="18"/>
    </row>
    <row r="356" spans="1:92" ht="14.4" x14ac:dyDescent="0.3">
      <c r="A356" s="19" t="s">
        <v>22</v>
      </c>
      <c r="B356" s="31" t="s">
        <v>85</v>
      </c>
      <c r="C356" s="19" t="s">
        <v>87</v>
      </c>
      <c r="D356" s="19">
        <v>8</v>
      </c>
      <c r="E356" s="19">
        <f>VLOOKUP(D356,Lists!$B$3:$C$18,2,FALSE)</f>
        <v>7</v>
      </c>
      <c r="F356" s="19">
        <v>2</v>
      </c>
      <c r="G356" s="19" t="s">
        <v>67</v>
      </c>
      <c r="H356" s="23">
        <v>2400</v>
      </c>
      <c r="I356" s="37">
        <v>0.11502100840336134</v>
      </c>
      <c r="J356" s="36">
        <v>5.1608452609801366E-4</v>
      </c>
      <c r="K356" s="36">
        <f t="shared" si="89"/>
        <v>5.1608452609801366E-4</v>
      </c>
      <c r="L356" s="23">
        <v>3.67</v>
      </c>
      <c r="M356" s="35">
        <v>0.26</v>
      </c>
      <c r="N356" s="35">
        <f t="shared" si="90"/>
        <v>0.26</v>
      </c>
      <c r="O356" s="38">
        <v>11.475862068965517</v>
      </c>
      <c r="P356" s="38">
        <f t="shared" si="91"/>
        <v>11.475862068965517</v>
      </c>
      <c r="Q356" s="38">
        <v>5.9551821</v>
      </c>
      <c r="R356" s="38">
        <v>10.254943899018233</v>
      </c>
      <c r="S356" s="23">
        <v>1.1499999999999999</v>
      </c>
      <c r="T356" s="23">
        <v>0.87</v>
      </c>
      <c r="U356" s="23">
        <v>10</v>
      </c>
      <c r="V356" s="23">
        <f t="shared" si="92"/>
        <v>10</v>
      </c>
      <c r="W356" s="23">
        <v>78</v>
      </c>
      <c r="X356" s="23">
        <f t="shared" si="93"/>
        <v>78</v>
      </c>
      <c r="Y356" s="23">
        <v>62</v>
      </c>
      <c r="Z356" s="23" t="str">
        <f>Code!$K$204</f>
        <v>EF 86</v>
      </c>
      <c r="AA356" s="23" t="str">
        <f>Code!$K$207</f>
        <v>EF 57</v>
      </c>
      <c r="AB356" s="23" t="str">
        <f>Code!$K$208</f>
        <v>EF 57</v>
      </c>
      <c r="AC356" s="23" t="str">
        <f>Code!$K$205</f>
        <v>EF 57</v>
      </c>
      <c r="AD356" s="23" t="s">
        <v>237</v>
      </c>
      <c r="AE356" s="23" t="s">
        <v>237</v>
      </c>
      <c r="AF356" s="23" t="s">
        <v>237</v>
      </c>
      <c r="AG356" s="39">
        <f t="shared" si="88"/>
        <v>5.1608452609801366E-4</v>
      </c>
      <c r="AH356" s="39">
        <f t="shared" si="94"/>
        <v>5.1608452609801366E-4</v>
      </c>
      <c r="AI356" s="18">
        <f t="shared" si="95"/>
        <v>3.67</v>
      </c>
      <c r="AJ356" s="41">
        <f>Code!$B$23</f>
        <v>0.15</v>
      </c>
      <c r="AK356" s="41">
        <f t="shared" si="96"/>
        <v>0.15</v>
      </c>
      <c r="AL356" s="110">
        <f t="shared" si="97"/>
        <v>11.475862068965517</v>
      </c>
      <c r="AM356" s="110">
        <f t="shared" si="98"/>
        <v>11.475862068965517</v>
      </c>
      <c r="AN356" s="110">
        <f t="shared" si="99"/>
        <v>5.9551821</v>
      </c>
      <c r="AO356" s="110">
        <f t="shared" si="100"/>
        <v>10.254943899018233</v>
      </c>
      <c r="AP356" s="18">
        <f>VLOOKUP(D356,Code!$B$92:$D$107,2,FALSE)</f>
        <v>0.32</v>
      </c>
      <c r="AQ356" s="18">
        <f>VLOOKUP(E356,Code!$B$92:$D$107,3,FALSE)</f>
        <v>0.25</v>
      </c>
      <c r="AR356" s="18">
        <f>Code!$C$132</f>
        <v>14</v>
      </c>
      <c r="AS356" s="18">
        <f t="shared" si="101"/>
        <v>14</v>
      </c>
      <c r="AT356" s="88">
        <f>Code!$C$189</f>
        <v>80</v>
      </c>
      <c r="AU356" s="88">
        <f t="shared" si="102"/>
        <v>80</v>
      </c>
      <c r="AV356" s="88">
        <f>Code!$C$198</f>
        <v>66</v>
      </c>
      <c r="AW356" s="18" t="str">
        <f>Code!$L$204</f>
        <v>EF 95</v>
      </c>
      <c r="AX356" s="64" t="str">
        <f>Code!$L$207</f>
        <v>EF 60</v>
      </c>
      <c r="AY356" s="64" t="str">
        <f>Code!$L$208</f>
        <v>EF 60</v>
      </c>
      <c r="AZ356" s="64" t="str">
        <f>Code!$L$205</f>
        <v>EF 62</v>
      </c>
      <c r="BA356" s="23" t="s">
        <v>237</v>
      </c>
      <c r="BB356" s="23" t="s">
        <v>237</v>
      </c>
      <c r="BC356" s="23" t="s">
        <v>237</v>
      </c>
      <c r="BD356" s="39">
        <f t="shared" si="103"/>
        <v>4.3867184718331158E-4</v>
      </c>
      <c r="BE356" s="39">
        <f t="shared" si="104"/>
        <v>3.6125916826860955E-4</v>
      </c>
      <c r="BF356" s="18">
        <f>Measures!$C$3</f>
        <v>8</v>
      </c>
      <c r="BG356" s="41">
        <f>Measures!$C$4</f>
        <v>0.1</v>
      </c>
      <c r="BH356" s="41">
        <v>0.06</v>
      </c>
      <c r="BI356" s="18">
        <f>VLOOKUP(D356,Measures!$B$6:$C$21,2,FALSE)</f>
        <v>30</v>
      </c>
      <c r="BJ356" s="18">
        <f>Measures!$C$22</f>
        <v>44</v>
      </c>
      <c r="BK356" s="18">
        <f>Measures!$C$23</f>
        <v>19</v>
      </c>
      <c r="BL356" s="18">
        <f>Measures!$C$24</f>
        <v>13</v>
      </c>
      <c r="BM356" s="18">
        <f>Measures!$C$26</f>
        <v>0.32</v>
      </c>
      <c r="BN356" s="18">
        <f>Measures!$D$26</f>
        <v>0.25</v>
      </c>
      <c r="BO356" s="18">
        <f>Measures!$C$27</f>
        <v>14</v>
      </c>
      <c r="BP356" s="18">
        <f>Measures!$C$28</f>
        <v>15</v>
      </c>
      <c r="BQ356" s="88">
        <f>Measures!$C$29</f>
        <v>92</v>
      </c>
      <c r="BR356" s="88">
        <f>Measures!$C$30</f>
        <v>95</v>
      </c>
      <c r="BS356" s="88">
        <f>Measures!$C$31</f>
        <v>70</v>
      </c>
      <c r="BT356" s="64" t="str">
        <f>Code!$M$204</f>
        <v>EF 200</v>
      </c>
      <c r="BU356" s="64" t="str">
        <f>Code!$M$207</f>
        <v>EF 67</v>
      </c>
      <c r="BV356" s="64" t="str">
        <f>Code!$M$208</f>
        <v>EF 70</v>
      </c>
      <c r="BW356" s="64" t="str">
        <f>Code!$M$205</f>
        <v>EF 82</v>
      </c>
      <c r="BX356" s="64" t="s">
        <v>363</v>
      </c>
      <c r="BY356" s="64" t="s">
        <v>239</v>
      </c>
      <c r="BZ356" s="64" t="s">
        <v>240</v>
      </c>
      <c r="CA356" s="64"/>
      <c r="CB356" s="64"/>
      <c r="CC356" s="64"/>
      <c r="CD356" s="64"/>
      <c r="CE356" s="64"/>
      <c r="CF356" s="64"/>
      <c r="CG356" s="64"/>
      <c r="CH356" s="64"/>
      <c r="CI356" s="64"/>
      <c r="CJ356" s="64"/>
      <c r="CK356" s="64"/>
      <c r="CL356" s="64"/>
      <c r="CM356" s="18"/>
      <c r="CN356" s="18"/>
    </row>
    <row r="357" spans="1:92" ht="14.4" x14ac:dyDescent="0.3">
      <c r="A357" s="19" t="s">
        <v>95</v>
      </c>
      <c r="B357" s="31" t="s">
        <v>85</v>
      </c>
      <c r="C357" s="19" t="s">
        <v>71</v>
      </c>
      <c r="D357" s="19">
        <v>8</v>
      </c>
      <c r="E357" s="19">
        <f>VLOOKUP(D357,Lists!$B$3:$C$18,2,FALSE)</f>
        <v>7</v>
      </c>
      <c r="F357" s="19">
        <v>1</v>
      </c>
      <c r="G357" s="19" t="s">
        <v>68</v>
      </c>
      <c r="H357" s="23">
        <v>1910</v>
      </c>
      <c r="I357" s="37">
        <v>0.2</v>
      </c>
      <c r="J357" s="36">
        <v>4.6411397360087065E-4</v>
      </c>
      <c r="K357" s="36">
        <f t="shared" si="89"/>
        <v>4.6411397360087065E-4</v>
      </c>
      <c r="L357" s="23">
        <v>4.26</v>
      </c>
      <c r="M357" s="35">
        <v>0.22</v>
      </c>
      <c r="N357" s="35">
        <f t="shared" si="90"/>
        <v>0.22</v>
      </c>
      <c r="O357" s="38">
        <v>16.545454545454547</v>
      </c>
      <c r="P357" s="38">
        <f t="shared" si="91"/>
        <v>16.545454545454547</v>
      </c>
      <c r="Q357" s="38">
        <v>5.9551821</v>
      </c>
      <c r="R357" s="38">
        <v>10.254943899018233</v>
      </c>
      <c r="S357" s="23">
        <v>0.67</v>
      </c>
      <c r="T357" s="23">
        <v>0.79</v>
      </c>
      <c r="U357" s="23">
        <v>10</v>
      </c>
      <c r="V357" s="23">
        <f t="shared" si="92"/>
        <v>10</v>
      </c>
      <c r="W357" s="23">
        <v>78</v>
      </c>
      <c r="X357" s="23">
        <f t="shared" si="93"/>
        <v>78</v>
      </c>
      <c r="Y357" s="23">
        <v>62</v>
      </c>
      <c r="Z357" s="23" t="str">
        <f>Code!$K$204</f>
        <v>EF 86</v>
      </c>
      <c r="AA357" s="23" t="str">
        <f>Code!$K$207</f>
        <v>EF 57</v>
      </c>
      <c r="AB357" s="23" t="str">
        <f>Code!$K$208</f>
        <v>EF 57</v>
      </c>
      <c r="AC357" s="23" t="str">
        <f>Code!$K$205</f>
        <v>EF 57</v>
      </c>
      <c r="AD357" s="23" t="s">
        <v>237</v>
      </c>
      <c r="AE357" s="23" t="s">
        <v>237</v>
      </c>
      <c r="AF357" s="23" t="s">
        <v>237</v>
      </c>
      <c r="AG357" s="39">
        <f t="shared" si="88"/>
        <v>4.6411397360087065E-4</v>
      </c>
      <c r="AH357" s="39">
        <f t="shared" si="94"/>
        <v>4.6411397360087065E-4</v>
      </c>
      <c r="AI357" s="18">
        <f t="shared" si="95"/>
        <v>4.26</v>
      </c>
      <c r="AJ357" s="41">
        <f>Code!$B$23</f>
        <v>0.15</v>
      </c>
      <c r="AK357" s="41">
        <f t="shared" si="96"/>
        <v>0.15</v>
      </c>
      <c r="AL357" s="110">
        <f t="shared" si="97"/>
        <v>16.545454545454547</v>
      </c>
      <c r="AM357" s="110">
        <f t="shared" si="98"/>
        <v>16.545454545454547</v>
      </c>
      <c r="AN357" s="110">
        <f t="shared" si="99"/>
        <v>5.9551821</v>
      </c>
      <c r="AO357" s="110">
        <f t="shared" si="100"/>
        <v>10.254943899018233</v>
      </c>
      <c r="AP357" s="18">
        <f>VLOOKUP(D357,Code!$B$92:$D$107,2,FALSE)</f>
        <v>0.32</v>
      </c>
      <c r="AQ357" s="18">
        <f>VLOOKUP(E357,Code!$B$92:$D$107,3,FALSE)</f>
        <v>0.25</v>
      </c>
      <c r="AR357" s="18">
        <f>Code!$C$132</f>
        <v>14</v>
      </c>
      <c r="AS357" s="18">
        <f t="shared" si="101"/>
        <v>14</v>
      </c>
      <c r="AT357" s="88">
        <f>Code!$C$189</f>
        <v>80</v>
      </c>
      <c r="AU357" s="88">
        <f t="shared" si="102"/>
        <v>80</v>
      </c>
      <c r="AV357" s="88">
        <f>Code!$C$198</f>
        <v>66</v>
      </c>
      <c r="AW357" s="18" t="str">
        <f>Code!$L$204</f>
        <v>EF 95</v>
      </c>
      <c r="AX357" s="64" t="str">
        <f>Code!$L$207</f>
        <v>EF 60</v>
      </c>
      <c r="AY357" s="64" t="str">
        <f>Code!$L$208</f>
        <v>EF 60</v>
      </c>
      <c r="AZ357" s="64" t="str">
        <f>Code!$L$205</f>
        <v>EF 62</v>
      </c>
      <c r="BA357" s="23" t="s">
        <v>237</v>
      </c>
      <c r="BB357" s="23" t="s">
        <v>237</v>
      </c>
      <c r="BC357" s="23" t="s">
        <v>237</v>
      </c>
      <c r="BD357" s="39">
        <f t="shared" si="103"/>
        <v>3.9449687756074004E-4</v>
      </c>
      <c r="BE357" s="39">
        <f t="shared" si="104"/>
        <v>3.2487978152060944E-4</v>
      </c>
      <c r="BF357" s="18">
        <f>Measures!$C$3</f>
        <v>8</v>
      </c>
      <c r="BG357" s="41">
        <f>Measures!$C$4</f>
        <v>0.1</v>
      </c>
      <c r="BH357" s="41">
        <v>0.06</v>
      </c>
      <c r="BI357" s="18">
        <f>VLOOKUP(D357,Measures!$B$6:$C$21,2,FALSE)</f>
        <v>30</v>
      </c>
      <c r="BJ357" s="18">
        <f>Measures!$C$22</f>
        <v>44</v>
      </c>
      <c r="BK357" s="18">
        <f>Measures!$C$23</f>
        <v>19</v>
      </c>
      <c r="BL357" s="18">
        <f>Measures!$C$24</f>
        <v>13</v>
      </c>
      <c r="BM357" s="18">
        <f>Measures!$C$26</f>
        <v>0.32</v>
      </c>
      <c r="BN357" s="18">
        <f>Measures!$D$26</f>
        <v>0.25</v>
      </c>
      <c r="BO357" s="18">
        <f>Measures!$C$27</f>
        <v>14</v>
      </c>
      <c r="BP357" s="18">
        <f>Measures!$C$28</f>
        <v>15</v>
      </c>
      <c r="BQ357" s="88">
        <f>Measures!$C$29</f>
        <v>92</v>
      </c>
      <c r="BR357" s="88">
        <f>Measures!$C$30</f>
        <v>95</v>
      </c>
      <c r="BS357" s="88">
        <f>Measures!$C$31</f>
        <v>70</v>
      </c>
      <c r="BT357" s="64" t="str">
        <f>Code!$M$204</f>
        <v>EF 200</v>
      </c>
      <c r="BU357" s="64" t="str">
        <f>Code!$M$207</f>
        <v>EF 67</v>
      </c>
      <c r="BV357" s="64" t="str">
        <f>Code!$M$208</f>
        <v>EF 70</v>
      </c>
      <c r="BW357" s="64" t="str">
        <f>Code!$M$205</f>
        <v>EF 82</v>
      </c>
      <c r="BX357" s="64" t="s">
        <v>363</v>
      </c>
      <c r="BY357" s="64" t="s">
        <v>239</v>
      </c>
      <c r="BZ357" s="64" t="s">
        <v>240</v>
      </c>
      <c r="CA357" s="64"/>
      <c r="CB357" s="64"/>
      <c r="CC357" s="64"/>
      <c r="CD357" s="64"/>
      <c r="CE357" s="64"/>
      <c r="CF357" s="64"/>
      <c r="CG357" s="64"/>
      <c r="CH357" s="64"/>
      <c r="CI357" s="64"/>
      <c r="CJ357" s="64"/>
      <c r="CK357" s="64"/>
      <c r="CL357" s="64"/>
      <c r="CM357" s="18"/>
      <c r="CN357" s="18"/>
    </row>
    <row r="358" spans="1:92" ht="14.4" x14ac:dyDescent="0.3">
      <c r="A358" s="19" t="s">
        <v>95</v>
      </c>
      <c r="B358" s="31" t="s">
        <v>85</v>
      </c>
      <c r="C358" s="19" t="s">
        <v>71</v>
      </c>
      <c r="D358" s="19">
        <v>8</v>
      </c>
      <c r="E358" s="19">
        <f>VLOOKUP(D358,Lists!$B$3:$C$18,2,FALSE)</f>
        <v>7</v>
      </c>
      <c r="F358" s="19">
        <v>2</v>
      </c>
      <c r="G358" s="19" t="s">
        <v>68</v>
      </c>
      <c r="H358" s="23">
        <v>2730</v>
      </c>
      <c r="I358" s="37">
        <v>0.2</v>
      </c>
      <c r="J358" s="36">
        <v>4.6411397360087065E-4</v>
      </c>
      <c r="K358" s="36">
        <f t="shared" si="89"/>
        <v>4.6411397360087065E-4</v>
      </c>
      <c r="L358" s="23">
        <v>4.26</v>
      </c>
      <c r="M358" s="35">
        <v>0.22</v>
      </c>
      <c r="N358" s="35">
        <f t="shared" si="90"/>
        <v>0.22</v>
      </c>
      <c r="O358" s="38">
        <v>16.545454545454547</v>
      </c>
      <c r="P358" s="38">
        <f t="shared" si="91"/>
        <v>16.545454545454547</v>
      </c>
      <c r="Q358" s="38">
        <v>5.9551821</v>
      </c>
      <c r="R358" s="38">
        <v>10.254943899018233</v>
      </c>
      <c r="S358" s="23">
        <v>0.67</v>
      </c>
      <c r="T358" s="23">
        <v>0.79</v>
      </c>
      <c r="U358" s="23">
        <v>10</v>
      </c>
      <c r="V358" s="23">
        <f t="shared" si="92"/>
        <v>10</v>
      </c>
      <c r="W358" s="23">
        <v>78</v>
      </c>
      <c r="X358" s="23">
        <f t="shared" si="93"/>
        <v>78</v>
      </c>
      <c r="Y358" s="23">
        <v>62</v>
      </c>
      <c r="Z358" s="23" t="str">
        <f>Code!$K$204</f>
        <v>EF 86</v>
      </c>
      <c r="AA358" s="23" t="str">
        <f>Code!$K$207</f>
        <v>EF 57</v>
      </c>
      <c r="AB358" s="23" t="str">
        <f>Code!$K$208</f>
        <v>EF 57</v>
      </c>
      <c r="AC358" s="23" t="str">
        <f>Code!$K$205</f>
        <v>EF 57</v>
      </c>
      <c r="AD358" s="23" t="s">
        <v>237</v>
      </c>
      <c r="AE358" s="23" t="s">
        <v>237</v>
      </c>
      <c r="AF358" s="23" t="s">
        <v>237</v>
      </c>
      <c r="AG358" s="39">
        <f t="shared" si="88"/>
        <v>4.6411397360087065E-4</v>
      </c>
      <c r="AH358" s="39">
        <f t="shared" si="94"/>
        <v>4.6411397360087065E-4</v>
      </c>
      <c r="AI358" s="18">
        <f t="shared" si="95"/>
        <v>4.26</v>
      </c>
      <c r="AJ358" s="41">
        <f>Code!$B$23</f>
        <v>0.15</v>
      </c>
      <c r="AK358" s="41">
        <f t="shared" si="96"/>
        <v>0.15</v>
      </c>
      <c r="AL358" s="110">
        <f t="shared" si="97"/>
        <v>16.545454545454547</v>
      </c>
      <c r="AM358" s="110">
        <f t="shared" si="98"/>
        <v>16.545454545454547</v>
      </c>
      <c r="AN358" s="110">
        <f t="shared" si="99"/>
        <v>5.9551821</v>
      </c>
      <c r="AO358" s="110">
        <f t="shared" si="100"/>
        <v>10.254943899018233</v>
      </c>
      <c r="AP358" s="18">
        <f>VLOOKUP(D358,Code!$B$92:$D$107,2,FALSE)</f>
        <v>0.32</v>
      </c>
      <c r="AQ358" s="18">
        <f>VLOOKUP(E358,Code!$B$92:$D$107,3,FALSE)</f>
        <v>0.25</v>
      </c>
      <c r="AR358" s="18">
        <f>Code!$C$132</f>
        <v>14</v>
      </c>
      <c r="AS358" s="18">
        <f t="shared" si="101"/>
        <v>14</v>
      </c>
      <c r="AT358" s="88">
        <f>Code!$C$189</f>
        <v>80</v>
      </c>
      <c r="AU358" s="88">
        <f t="shared" si="102"/>
        <v>80</v>
      </c>
      <c r="AV358" s="88">
        <f>Code!$C$198</f>
        <v>66</v>
      </c>
      <c r="AW358" s="18" t="str">
        <f>Code!$L$204</f>
        <v>EF 95</v>
      </c>
      <c r="AX358" s="64" t="str">
        <f>Code!$L$207</f>
        <v>EF 60</v>
      </c>
      <c r="AY358" s="64" t="str">
        <f>Code!$L$208</f>
        <v>EF 60</v>
      </c>
      <c r="AZ358" s="64" t="str">
        <f>Code!$L$205</f>
        <v>EF 62</v>
      </c>
      <c r="BA358" s="23" t="s">
        <v>237</v>
      </c>
      <c r="BB358" s="23" t="s">
        <v>237</v>
      </c>
      <c r="BC358" s="23" t="s">
        <v>237</v>
      </c>
      <c r="BD358" s="39">
        <f t="shared" si="103"/>
        <v>3.9449687756074004E-4</v>
      </c>
      <c r="BE358" s="39">
        <f t="shared" si="104"/>
        <v>3.2487978152060944E-4</v>
      </c>
      <c r="BF358" s="18">
        <f>Measures!$C$3</f>
        <v>8</v>
      </c>
      <c r="BG358" s="41">
        <f>Measures!$C$4</f>
        <v>0.1</v>
      </c>
      <c r="BH358" s="41">
        <v>0.06</v>
      </c>
      <c r="BI358" s="18">
        <f>VLOOKUP(D358,Measures!$B$6:$C$21,2,FALSE)</f>
        <v>30</v>
      </c>
      <c r="BJ358" s="18">
        <f>Measures!$C$22</f>
        <v>44</v>
      </c>
      <c r="BK358" s="18">
        <f>Measures!$C$23</f>
        <v>19</v>
      </c>
      <c r="BL358" s="18">
        <f>Measures!$C$24</f>
        <v>13</v>
      </c>
      <c r="BM358" s="18">
        <f>Measures!$C$26</f>
        <v>0.32</v>
      </c>
      <c r="BN358" s="18">
        <f>Measures!$D$26</f>
        <v>0.25</v>
      </c>
      <c r="BO358" s="18">
        <f>Measures!$C$27</f>
        <v>14</v>
      </c>
      <c r="BP358" s="18">
        <f>Measures!$C$28</f>
        <v>15</v>
      </c>
      <c r="BQ358" s="88">
        <f>Measures!$C$29</f>
        <v>92</v>
      </c>
      <c r="BR358" s="88">
        <f>Measures!$C$30</f>
        <v>95</v>
      </c>
      <c r="BS358" s="88">
        <f>Measures!$C$31</f>
        <v>70</v>
      </c>
      <c r="BT358" s="64" t="str">
        <f>Code!$M$204</f>
        <v>EF 200</v>
      </c>
      <c r="BU358" s="64" t="str">
        <f>Code!$M$207</f>
        <v>EF 67</v>
      </c>
      <c r="BV358" s="64" t="str">
        <f>Code!$M$208</f>
        <v>EF 70</v>
      </c>
      <c r="BW358" s="64" t="str">
        <f>Code!$M$205</f>
        <v>EF 82</v>
      </c>
      <c r="BX358" s="64" t="s">
        <v>363</v>
      </c>
      <c r="BY358" s="64" t="s">
        <v>239</v>
      </c>
      <c r="BZ358" s="64" t="s">
        <v>240</v>
      </c>
      <c r="CA358" s="64"/>
      <c r="CB358" s="64"/>
      <c r="CC358" s="64"/>
      <c r="CD358" s="64"/>
      <c r="CE358" s="64"/>
      <c r="CF358" s="64"/>
      <c r="CG358" s="64"/>
      <c r="CH358" s="64"/>
      <c r="CI358" s="64"/>
      <c r="CJ358" s="64"/>
      <c r="CK358" s="64"/>
      <c r="CL358" s="64"/>
      <c r="CM358" s="18"/>
      <c r="CN358" s="18"/>
    </row>
    <row r="359" spans="1:92" ht="14.4" x14ac:dyDescent="0.3">
      <c r="A359" s="19" t="s">
        <v>22</v>
      </c>
      <c r="B359" s="31" t="s">
        <v>85</v>
      </c>
      <c r="C359" s="19" t="s">
        <v>71</v>
      </c>
      <c r="D359" s="19">
        <v>8</v>
      </c>
      <c r="E359" s="19">
        <f>VLOOKUP(D359,Lists!$B$3:$C$18,2,FALSE)</f>
        <v>7</v>
      </c>
      <c r="F359" s="19">
        <v>1</v>
      </c>
      <c r="G359" s="19" t="s">
        <v>68</v>
      </c>
      <c r="H359" s="23">
        <v>1910</v>
      </c>
      <c r="I359" s="37">
        <v>0.2</v>
      </c>
      <c r="J359" s="36">
        <v>4.6411397360087065E-4</v>
      </c>
      <c r="K359" s="36">
        <f t="shared" si="89"/>
        <v>4.6411397360087065E-4</v>
      </c>
      <c r="L359" s="23">
        <v>4.26</v>
      </c>
      <c r="M359" s="35">
        <v>0.22</v>
      </c>
      <c r="N359" s="35">
        <f t="shared" si="90"/>
        <v>0.22</v>
      </c>
      <c r="O359" s="38">
        <v>16.545454545454547</v>
      </c>
      <c r="P359" s="38">
        <f t="shared" si="91"/>
        <v>16.545454545454547</v>
      </c>
      <c r="Q359" s="38">
        <v>5.9551821</v>
      </c>
      <c r="R359" s="38">
        <v>10.254943899018233</v>
      </c>
      <c r="S359" s="23">
        <v>0.67</v>
      </c>
      <c r="T359" s="23">
        <v>0.79</v>
      </c>
      <c r="U359" s="23">
        <v>10</v>
      </c>
      <c r="V359" s="23">
        <f t="shared" si="92"/>
        <v>10</v>
      </c>
      <c r="W359" s="23">
        <v>78</v>
      </c>
      <c r="X359" s="23">
        <f t="shared" si="93"/>
        <v>78</v>
      </c>
      <c r="Y359" s="23">
        <v>62</v>
      </c>
      <c r="Z359" s="23" t="str">
        <f>Code!$K$204</f>
        <v>EF 86</v>
      </c>
      <c r="AA359" s="23" t="str">
        <f>Code!$K$207</f>
        <v>EF 57</v>
      </c>
      <c r="AB359" s="23" t="str">
        <f>Code!$K$208</f>
        <v>EF 57</v>
      </c>
      <c r="AC359" s="23" t="str">
        <f>Code!$K$205</f>
        <v>EF 57</v>
      </c>
      <c r="AD359" s="23" t="s">
        <v>237</v>
      </c>
      <c r="AE359" s="23" t="s">
        <v>237</v>
      </c>
      <c r="AF359" s="23" t="s">
        <v>237</v>
      </c>
      <c r="AG359" s="39">
        <f t="shared" si="88"/>
        <v>4.6411397360087065E-4</v>
      </c>
      <c r="AH359" s="39">
        <f t="shared" si="94"/>
        <v>4.6411397360087065E-4</v>
      </c>
      <c r="AI359" s="18">
        <f t="shared" si="95"/>
        <v>4.26</v>
      </c>
      <c r="AJ359" s="41">
        <f>Code!$B$23</f>
        <v>0.15</v>
      </c>
      <c r="AK359" s="41">
        <f t="shared" si="96"/>
        <v>0.15</v>
      </c>
      <c r="AL359" s="110">
        <f t="shared" si="97"/>
        <v>16.545454545454547</v>
      </c>
      <c r="AM359" s="110">
        <f t="shared" si="98"/>
        <v>16.545454545454547</v>
      </c>
      <c r="AN359" s="110">
        <f t="shared" si="99"/>
        <v>5.9551821</v>
      </c>
      <c r="AO359" s="110">
        <f t="shared" si="100"/>
        <v>10.254943899018233</v>
      </c>
      <c r="AP359" s="18">
        <f>VLOOKUP(D359,Code!$B$92:$D$107,2,FALSE)</f>
        <v>0.32</v>
      </c>
      <c r="AQ359" s="18">
        <f>VLOOKUP(E359,Code!$B$92:$D$107,3,FALSE)</f>
        <v>0.25</v>
      </c>
      <c r="AR359" s="18">
        <f>Code!$C$132</f>
        <v>14</v>
      </c>
      <c r="AS359" s="18">
        <f t="shared" si="101"/>
        <v>14</v>
      </c>
      <c r="AT359" s="88">
        <f>Code!$C$189</f>
        <v>80</v>
      </c>
      <c r="AU359" s="88">
        <f t="shared" si="102"/>
        <v>80</v>
      </c>
      <c r="AV359" s="88">
        <f>Code!$C$198</f>
        <v>66</v>
      </c>
      <c r="AW359" s="18" t="str">
        <f>Code!$L$204</f>
        <v>EF 95</v>
      </c>
      <c r="AX359" s="64" t="str">
        <f>Code!$L$207</f>
        <v>EF 60</v>
      </c>
      <c r="AY359" s="64" t="str">
        <f>Code!$L$208</f>
        <v>EF 60</v>
      </c>
      <c r="AZ359" s="64" t="str">
        <f>Code!$L$205</f>
        <v>EF 62</v>
      </c>
      <c r="BA359" s="23" t="s">
        <v>237</v>
      </c>
      <c r="BB359" s="23" t="s">
        <v>237</v>
      </c>
      <c r="BC359" s="23" t="s">
        <v>237</v>
      </c>
      <c r="BD359" s="39">
        <f t="shared" si="103"/>
        <v>3.9449687756074004E-4</v>
      </c>
      <c r="BE359" s="39">
        <f t="shared" si="104"/>
        <v>3.2487978152060944E-4</v>
      </c>
      <c r="BF359" s="18">
        <f>Measures!$C$3</f>
        <v>8</v>
      </c>
      <c r="BG359" s="41">
        <f>Measures!$C$4</f>
        <v>0.1</v>
      </c>
      <c r="BH359" s="41">
        <v>0.06</v>
      </c>
      <c r="BI359" s="18">
        <f>VLOOKUP(D359,Measures!$B$6:$C$21,2,FALSE)</f>
        <v>30</v>
      </c>
      <c r="BJ359" s="18">
        <f>Measures!$C$22</f>
        <v>44</v>
      </c>
      <c r="BK359" s="18">
        <f>Measures!$C$23</f>
        <v>19</v>
      </c>
      <c r="BL359" s="18">
        <f>Measures!$C$24</f>
        <v>13</v>
      </c>
      <c r="BM359" s="18">
        <f>Measures!$C$26</f>
        <v>0.32</v>
      </c>
      <c r="BN359" s="18">
        <f>Measures!$D$26</f>
        <v>0.25</v>
      </c>
      <c r="BO359" s="18">
        <f>Measures!$C$27</f>
        <v>14</v>
      </c>
      <c r="BP359" s="18">
        <f>Measures!$C$28</f>
        <v>15</v>
      </c>
      <c r="BQ359" s="88">
        <f>Measures!$C$29</f>
        <v>92</v>
      </c>
      <c r="BR359" s="88">
        <f>Measures!$C$30</f>
        <v>95</v>
      </c>
      <c r="BS359" s="88">
        <f>Measures!$C$31</f>
        <v>70</v>
      </c>
      <c r="BT359" s="64" t="str">
        <f>Code!$M$204</f>
        <v>EF 200</v>
      </c>
      <c r="BU359" s="64" t="str">
        <f>Code!$M$207</f>
        <v>EF 67</v>
      </c>
      <c r="BV359" s="64" t="str">
        <f>Code!$M$208</f>
        <v>EF 70</v>
      </c>
      <c r="BW359" s="64" t="str">
        <f>Code!$M$205</f>
        <v>EF 82</v>
      </c>
      <c r="BX359" s="64" t="s">
        <v>363</v>
      </c>
      <c r="BY359" s="64" t="s">
        <v>239</v>
      </c>
      <c r="BZ359" s="64" t="s">
        <v>240</v>
      </c>
      <c r="CA359" s="64"/>
      <c r="CB359" s="64"/>
      <c r="CC359" s="64"/>
      <c r="CD359" s="64"/>
      <c r="CE359" s="64"/>
      <c r="CF359" s="64"/>
      <c r="CG359" s="64"/>
      <c r="CH359" s="64"/>
      <c r="CI359" s="64"/>
      <c r="CJ359" s="64"/>
      <c r="CK359" s="64"/>
      <c r="CL359" s="64"/>
      <c r="CM359" s="18"/>
      <c r="CN359" s="18"/>
    </row>
    <row r="360" spans="1:92" ht="14.4" x14ac:dyDescent="0.3">
      <c r="A360" s="19" t="s">
        <v>22</v>
      </c>
      <c r="B360" s="31" t="s">
        <v>85</v>
      </c>
      <c r="C360" s="19" t="s">
        <v>71</v>
      </c>
      <c r="D360" s="19">
        <v>8</v>
      </c>
      <c r="E360" s="19">
        <f>VLOOKUP(D360,Lists!$B$3:$C$18,2,FALSE)</f>
        <v>7</v>
      </c>
      <c r="F360" s="19">
        <v>2</v>
      </c>
      <c r="G360" s="19" t="s">
        <v>68</v>
      </c>
      <c r="H360" s="23">
        <v>2730</v>
      </c>
      <c r="I360" s="37">
        <v>0.2</v>
      </c>
      <c r="J360" s="36">
        <v>4.6411397360087065E-4</v>
      </c>
      <c r="K360" s="36">
        <f t="shared" si="89"/>
        <v>4.6411397360087065E-4</v>
      </c>
      <c r="L360" s="23">
        <v>4.26</v>
      </c>
      <c r="M360" s="35">
        <v>0.22</v>
      </c>
      <c r="N360" s="35">
        <f t="shared" si="90"/>
        <v>0.22</v>
      </c>
      <c r="O360" s="38">
        <v>16.545454545454547</v>
      </c>
      <c r="P360" s="38">
        <f t="shared" si="91"/>
        <v>16.545454545454547</v>
      </c>
      <c r="Q360" s="38">
        <v>5.9551821</v>
      </c>
      <c r="R360" s="38">
        <v>10.254943899018233</v>
      </c>
      <c r="S360" s="23">
        <v>0.67</v>
      </c>
      <c r="T360" s="23">
        <v>0.79</v>
      </c>
      <c r="U360" s="23">
        <v>10</v>
      </c>
      <c r="V360" s="23">
        <f t="shared" si="92"/>
        <v>10</v>
      </c>
      <c r="W360" s="23">
        <v>78</v>
      </c>
      <c r="X360" s="23">
        <f t="shared" si="93"/>
        <v>78</v>
      </c>
      <c r="Y360" s="23">
        <v>62</v>
      </c>
      <c r="Z360" s="23" t="str">
        <f>Code!$K$204</f>
        <v>EF 86</v>
      </c>
      <c r="AA360" s="23" t="str">
        <f>Code!$K$207</f>
        <v>EF 57</v>
      </c>
      <c r="AB360" s="23" t="str">
        <f>Code!$K$208</f>
        <v>EF 57</v>
      </c>
      <c r="AC360" s="23" t="str">
        <f>Code!$K$205</f>
        <v>EF 57</v>
      </c>
      <c r="AD360" s="23" t="s">
        <v>237</v>
      </c>
      <c r="AE360" s="23" t="s">
        <v>237</v>
      </c>
      <c r="AF360" s="23" t="s">
        <v>237</v>
      </c>
      <c r="AG360" s="39">
        <f t="shared" si="88"/>
        <v>4.6411397360087065E-4</v>
      </c>
      <c r="AH360" s="39">
        <f t="shared" si="94"/>
        <v>4.6411397360087065E-4</v>
      </c>
      <c r="AI360" s="18">
        <f t="shared" si="95"/>
        <v>4.26</v>
      </c>
      <c r="AJ360" s="41">
        <f>Code!$B$23</f>
        <v>0.15</v>
      </c>
      <c r="AK360" s="41">
        <f t="shared" si="96"/>
        <v>0.15</v>
      </c>
      <c r="AL360" s="110">
        <f t="shared" si="97"/>
        <v>16.545454545454547</v>
      </c>
      <c r="AM360" s="110">
        <f t="shared" si="98"/>
        <v>16.545454545454547</v>
      </c>
      <c r="AN360" s="110">
        <f t="shared" si="99"/>
        <v>5.9551821</v>
      </c>
      <c r="AO360" s="110">
        <f t="shared" si="100"/>
        <v>10.254943899018233</v>
      </c>
      <c r="AP360" s="18">
        <f>VLOOKUP(D360,Code!$B$92:$D$107,2,FALSE)</f>
        <v>0.32</v>
      </c>
      <c r="AQ360" s="18">
        <f>VLOOKUP(E360,Code!$B$92:$D$107,3,FALSE)</f>
        <v>0.25</v>
      </c>
      <c r="AR360" s="18">
        <f>Code!$C$132</f>
        <v>14</v>
      </c>
      <c r="AS360" s="18">
        <f t="shared" si="101"/>
        <v>14</v>
      </c>
      <c r="AT360" s="88">
        <f>Code!$C$189</f>
        <v>80</v>
      </c>
      <c r="AU360" s="88">
        <f t="shared" si="102"/>
        <v>80</v>
      </c>
      <c r="AV360" s="88">
        <f>Code!$C$198</f>
        <v>66</v>
      </c>
      <c r="AW360" s="18" t="str">
        <f>Code!$L$204</f>
        <v>EF 95</v>
      </c>
      <c r="AX360" s="64" t="str">
        <f>Code!$L$207</f>
        <v>EF 60</v>
      </c>
      <c r="AY360" s="64" t="str">
        <f>Code!$L$208</f>
        <v>EF 60</v>
      </c>
      <c r="AZ360" s="64" t="str">
        <f>Code!$L$205</f>
        <v>EF 62</v>
      </c>
      <c r="BA360" s="23" t="s">
        <v>237</v>
      </c>
      <c r="BB360" s="23" t="s">
        <v>237</v>
      </c>
      <c r="BC360" s="23" t="s">
        <v>237</v>
      </c>
      <c r="BD360" s="39">
        <f t="shared" si="103"/>
        <v>3.9449687756074004E-4</v>
      </c>
      <c r="BE360" s="39">
        <f t="shared" si="104"/>
        <v>3.2487978152060944E-4</v>
      </c>
      <c r="BF360" s="18">
        <f>Measures!$C$3</f>
        <v>8</v>
      </c>
      <c r="BG360" s="41">
        <f>Measures!$C$4</f>
        <v>0.1</v>
      </c>
      <c r="BH360" s="41">
        <v>0.06</v>
      </c>
      <c r="BI360" s="18">
        <f>VLOOKUP(D360,Measures!$B$6:$C$21,2,FALSE)</f>
        <v>30</v>
      </c>
      <c r="BJ360" s="18">
        <f>Measures!$C$22</f>
        <v>44</v>
      </c>
      <c r="BK360" s="18">
        <f>Measures!$C$23</f>
        <v>19</v>
      </c>
      <c r="BL360" s="18">
        <f>Measures!$C$24</f>
        <v>13</v>
      </c>
      <c r="BM360" s="18">
        <f>Measures!$C$26</f>
        <v>0.32</v>
      </c>
      <c r="BN360" s="18">
        <f>Measures!$D$26</f>
        <v>0.25</v>
      </c>
      <c r="BO360" s="18">
        <f>Measures!$C$27</f>
        <v>14</v>
      </c>
      <c r="BP360" s="18">
        <f>Measures!$C$28</f>
        <v>15</v>
      </c>
      <c r="BQ360" s="88">
        <f>Measures!$C$29</f>
        <v>92</v>
      </c>
      <c r="BR360" s="88">
        <f>Measures!$C$30</f>
        <v>95</v>
      </c>
      <c r="BS360" s="88">
        <f>Measures!$C$31</f>
        <v>70</v>
      </c>
      <c r="BT360" s="64" t="str">
        <f>Code!$M$204</f>
        <v>EF 200</v>
      </c>
      <c r="BU360" s="64" t="str">
        <f>Code!$M$207</f>
        <v>EF 67</v>
      </c>
      <c r="BV360" s="64" t="str">
        <f>Code!$M$208</f>
        <v>EF 70</v>
      </c>
      <c r="BW360" s="64" t="str">
        <f>Code!$M$205</f>
        <v>EF 82</v>
      </c>
      <c r="BX360" s="64" t="s">
        <v>363</v>
      </c>
      <c r="BY360" s="64" t="s">
        <v>239</v>
      </c>
      <c r="BZ360" s="64" t="s">
        <v>240</v>
      </c>
      <c r="CA360" s="64"/>
      <c r="CB360" s="64"/>
      <c r="CC360" s="64"/>
      <c r="CD360" s="64"/>
      <c r="CE360" s="64"/>
      <c r="CF360" s="64"/>
      <c r="CG360" s="64"/>
      <c r="CH360" s="64"/>
      <c r="CI360" s="64"/>
      <c r="CJ360" s="64"/>
      <c r="CK360" s="64"/>
      <c r="CL360" s="64"/>
      <c r="CM360" s="18"/>
      <c r="CN360" s="18"/>
    </row>
    <row r="361" spans="1:92" ht="14.4" x14ac:dyDescent="0.3">
      <c r="A361" s="19" t="s">
        <v>95</v>
      </c>
      <c r="B361" s="31" t="s">
        <v>85</v>
      </c>
      <c r="C361" s="19" t="s">
        <v>87</v>
      </c>
      <c r="D361" s="19">
        <v>8</v>
      </c>
      <c r="E361" s="19">
        <f>VLOOKUP(D361,Lists!$B$3:$C$18,2,FALSE)</f>
        <v>7</v>
      </c>
      <c r="F361" s="19">
        <v>1</v>
      </c>
      <c r="G361" s="19" t="s">
        <v>68</v>
      </c>
      <c r="H361" s="23">
        <v>1910</v>
      </c>
      <c r="I361" s="37">
        <v>0.2</v>
      </c>
      <c r="J361" s="36">
        <v>4.6411397360087065E-4</v>
      </c>
      <c r="K361" s="36">
        <f t="shared" si="89"/>
        <v>4.6411397360087065E-4</v>
      </c>
      <c r="L361" s="23">
        <v>4.26</v>
      </c>
      <c r="M361" s="35">
        <v>0.22</v>
      </c>
      <c r="N361" s="35">
        <f t="shared" si="90"/>
        <v>0.22</v>
      </c>
      <c r="O361" s="38">
        <v>16.545454545454547</v>
      </c>
      <c r="P361" s="38">
        <f t="shared" si="91"/>
        <v>16.545454545454547</v>
      </c>
      <c r="Q361" s="38">
        <v>5.9551821</v>
      </c>
      <c r="R361" s="38">
        <v>10.254943899018233</v>
      </c>
      <c r="S361" s="23">
        <v>0.67</v>
      </c>
      <c r="T361" s="23">
        <v>0.79</v>
      </c>
      <c r="U361" s="23">
        <v>10</v>
      </c>
      <c r="V361" s="23">
        <f t="shared" si="92"/>
        <v>10</v>
      </c>
      <c r="W361" s="23">
        <v>78</v>
      </c>
      <c r="X361" s="23">
        <f t="shared" si="93"/>
        <v>78</v>
      </c>
      <c r="Y361" s="23">
        <v>62</v>
      </c>
      <c r="Z361" s="23" t="str">
        <f>Code!$K$204</f>
        <v>EF 86</v>
      </c>
      <c r="AA361" s="23" t="str">
        <f>Code!$K$207</f>
        <v>EF 57</v>
      </c>
      <c r="AB361" s="23" t="str">
        <f>Code!$K$208</f>
        <v>EF 57</v>
      </c>
      <c r="AC361" s="23" t="str">
        <f>Code!$K$205</f>
        <v>EF 57</v>
      </c>
      <c r="AD361" s="23" t="s">
        <v>237</v>
      </c>
      <c r="AE361" s="23" t="s">
        <v>237</v>
      </c>
      <c r="AF361" s="23" t="s">
        <v>237</v>
      </c>
      <c r="AG361" s="39">
        <f t="shared" si="88"/>
        <v>4.6411397360087065E-4</v>
      </c>
      <c r="AH361" s="39">
        <f t="shared" si="94"/>
        <v>4.6411397360087065E-4</v>
      </c>
      <c r="AI361" s="18">
        <f t="shared" si="95"/>
        <v>4.26</v>
      </c>
      <c r="AJ361" s="41">
        <f>Code!$B$23</f>
        <v>0.15</v>
      </c>
      <c r="AK361" s="41">
        <f t="shared" si="96"/>
        <v>0.15</v>
      </c>
      <c r="AL361" s="110">
        <f t="shared" si="97"/>
        <v>16.545454545454547</v>
      </c>
      <c r="AM361" s="110">
        <f t="shared" si="98"/>
        <v>16.545454545454547</v>
      </c>
      <c r="AN361" s="110">
        <f t="shared" si="99"/>
        <v>5.9551821</v>
      </c>
      <c r="AO361" s="110">
        <f t="shared" si="100"/>
        <v>10.254943899018233</v>
      </c>
      <c r="AP361" s="18">
        <f>VLOOKUP(D361,Code!$B$92:$D$107,2,FALSE)</f>
        <v>0.32</v>
      </c>
      <c r="AQ361" s="18">
        <f>VLOOKUP(E361,Code!$B$92:$D$107,3,FALSE)</f>
        <v>0.25</v>
      </c>
      <c r="AR361" s="18">
        <f>Code!$C$132</f>
        <v>14</v>
      </c>
      <c r="AS361" s="18">
        <f t="shared" si="101"/>
        <v>14</v>
      </c>
      <c r="AT361" s="88">
        <f>Code!$C$189</f>
        <v>80</v>
      </c>
      <c r="AU361" s="88">
        <f t="shared" si="102"/>
        <v>80</v>
      </c>
      <c r="AV361" s="88">
        <f>Code!$C$198</f>
        <v>66</v>
      </c>
      <c r="AW361" s="18" t="str">
        <f>Code!$L$204</f>
        <v>EF 95</v>
      </c>
      <c r="AX361" s="64" t="str">
        <f>Code!$L$207</f>
        <v>EF 60</v>
      </c>
      <c r="AY361" s="64" t="str">
        <f>Code!$L$208</f>
        <v>EF 60</v>
      </c>
      <c r="AZ361" s="64" t="str">
        <f>Code!$L$205</f>
        <v>EF 62</v>
      </c>
      <c r="BA361" s="23" t="s">
        <v>237</v>
      </c>
      <c r="BB361" s="23" t="s">
        <v>237</v>
      </c>
      <c r="BC361" s="23" t="s">
        <v>237</v>
      </c>
      <c r="BD361" s="39">
        <f t="shared" si="103"/>
        <v>3.9449687756074004E-4</v>
      </c>
      <c r="BE361" s="39">
        <f t="shared" si="104"/>
        <v>3.2487978152060944E-4</v>
      </c>
      <c r="BF361" s="18">
        <f>Measures!$C$3</f>
        <v>8</v>
      </c>
      <c r="BG361" s="41">
        <f>Measures!$C$4</f>
        <v>0.1</v>
      </c>
      <c r="BH361" s="41">
        <v>0.06</v>
      </c>
      <c r="BI361" s="18">
        <f>VLOOKUP(D361,Measures!$B$6:$C$21,2,FALSE)</f>
        <v>30</v>
      </c>
      <c r="BJ361" s="18">
        <f>Measures!$C$22</f>
        <v>44</v>
      </c>
      <c r="BK361" s="18">
        <f>Measures!$C$23</f>
        <v>19</v>
      </c>
      <c r="BL361" s="18">
        <f>Measures!$C$24</f>
        <v>13</v>
      </c>
      <c r="BM361" s="18">
        <f>Measures!$C$26</f>
        <v>0.32</v>
      </c>
      <c r="BN361" s="18">
        <f>Measures!$D$26</f>
        <v>0.25</v>
      </c>
      <c r="BO361" s="18">
        <f>Measures!$C$27</f>
        <v>14</v>
      </c>
      <c r="BP361" s="18">
        <f>Measures!$C$28</f>
        <v>15</v>
      </c>
      <c r="BQ361" s="88">
        <f>Measures!$C$29</f>
        <v>92</v>
      </c>
      <c r="BR361" s="88">
        <f>Measures!$C$30</f>
        <v>95</v>
      </c>
      <c r="BS361" s="88">
        <f>Measures!$C$31</f>
        <v>70</v>
      </c>
      <c r="BT361" s="64" t="str">
        <f>Code!$M$204</f>
        <v>EF 200</v>
      </c>
      <c r="BU361" s="64" t="str">
        <f>Code!$M$207</f>
        <v>EF 67</v>
      </c>
      <c r="BV361" s="64" t="str">
        <f>Code!$M$208</f>
        <v>EF 70</v>
      </c>
      <c r="BW361" s="64" t="str">
        <f>Code!$M$205</f>
        <v>EF 82</v>
      </c>
      <c r="BX361" s="64" t="s">
        <v>363</v>
      </c>
      <c r="BY361" s="64" t="s">
        <v>239</v>
      </c>
      <c r="BZ361" s="64" t="s">
        <v>240</v>
      </c>
      <c r="CA361" s="64"/>
      <c r="CB361" s="64"/>
      <c r="CC361" s="64"/>
      <c r="CD361" s="64"/>
      <c r="CE361" s="64"/>
      <c r="CF361" s="64"/>
      <c r="CG361" s="64"/>
      <c r="CH361" s="64"/>
      <c r="CI361" s="64"/>
      <c r="CJ361" s="64"/>
      <c r="CK361" s="64"/>
      <c r="CL361" s="64"/>
      <c r="CM361" s="18"/>
      <c r="CN361" s="18"/>
    </row>
    <row r="362" spans="1:92" ht="14.4" x14ac:dyDescent="0.3">
      <c r="A362" s="19" t="s">
        <v>95</v>
      </c>
      <c r="B362" s="31" t="s">
        <v>85</v>
      </c>
      <c r="C362" s="19" t="s">
        <v>87</v>
      </c>
      <c r="D362" s="19">
        <v>8</v>
      </c>
      <c r="E362" s="19">
        <f>VLOOKUP(D362,Lists!$B$3:$C$18,2,FALSE)</f>
        <v>7</v>
      </c>
      <c r="F362" s="19">
        <v>2</v>
      </c>
      <c r="G362" s="19" t="s">
        <v>68</v>
      </c>
      <c r="H362" s="23">
        <v>2730</v>
      </c>
      <c r="I362" s="37">
        <v>0.2</v>
      </c>
      <c r="J362" s="36">
        <v>4.6411397360087065E-4</v>
      </c>
      <c r="K362" s="36">
        <f t="shared" si="89"/>
        <v>4.6411397360087065E-4</v>
      </c>
      <c r="L362" s="23">
        <v>4.26</v>
      </c>
      <c r="M362" s="35">
        <v>0.22</v>
      </c>
      <c r="N362" s="35">
        <f t="shared" si="90"/>
        <v>0.22</v>
      </c>
      <c r="O362" s="38">
        <v>16.545454545454547</v>
      </c>
      <c r="P362" s="38">
        <f t="shared" si="91"/>
        <v>16.545454545454547</v>
      </c>
      <c r="Q362" s="38">
        <v>5.9551821</v>
      </c>
      <c r="R362" s="38">
        <v>10.254943899018233</v>
      </c>
      <c r="S362" s="23">
        <v>0.67</v>
      </c>
      <c r="T362" s="23">
        <v>0.79</v>
      </c>
      <c r="U362" s="23">
        <v>10</v>
      </c>
      <c r="V362" s="23">
        <f t="shared" si="92"/>
        <v>10</v>
      </c>
      <c r="W362" s="23">
        <v>78</v>
      </c>
      <c r="X362" s="23">
        <f t="shared" si="93"/>
        <v>78</v>
      </c>
      <c r="Y362" s="23">
        <v>62</v>
      </c>
      <c r="Z362" s="23" t="str">
        <f>Code!$K$204</f>
        <v>EF 86</v>
      </c>
      <c r="AA362" s="23" t="str">
        <f>Code!$K$207</f>
        <v>EF 57</v>
      </c>
      <c r="AB362" s="23" t="str">
        <f>Code!$K$208</f>
        <v>EF 57</v>
      </c>
      <c r="AC362" s="23" t="str">
        <f>Code!$K$205</f>
        <v>EF 57</v>
      </c>
      <c r="AD362" s="23" t="s">
        <v>237</v>
      </c>
      <c r="AE362" s="23" t="s">
        <v>237</v>
      </c>
      <c r="AF362" s="23" t="s">
        <v>237</v>
      </c>
      <c r="AG362" s="39">
        <f t="shared" si="88"/>
        <v>4.6411397360087065E-4</v>
      </c>
      <c r="AH362" s="39">
        <f t="shared" si="94"/>
        <v>4.6411397360087065E-4</v>
      </c>
      <c r="AI362" s="18">
        <f t="shared" si="95"/>
        <v>4.26</v>
      </c>
      <c r="AJ362" s="41">
        <f>Code!$B$23</f>
        <v>0.15</v>
      </c>
      <c r="AK362" s="41">
        <f t="shared" si="96"/>
        <v>0.15</v>
      </c>
      <c r="AL362" s="110">
        <f t="shared" si="97"/>
        <v>16.545454545454547</v>
      </c>
      <c r="AM362" s="110">
        <f t="shared" si="98"/>
        <v>16.545454545454547</v>
      </c>
      <c r="AN362" s="110">
        <f t="shared" si="99"/>
        <v>5.9551821</v>
      </c>
      <c r="AO362" s="110">
        <f t="shared" si="100"/>
        <v>10.254943899018233</v>
      </c>
      <c r="AP362" s="18">
        <f>VLOOKUP(D362,Code!$B$92:$D$107,2,FALSE)</f>
        <v>0.32</v>
      </c>
      <c r="AQ362" s="18">
        <f>VLOOKUP(E362,Code!$B$92:$D$107,3,FALSE)</f>
        <v>0.25</v>
      </c>
      <c r="AR362" s="18">
        <f>Code!$C$132</f>
        <v>14</v>
      </c>
      <c r="AS362" s="18">
        <f t="shared" si="101"/>
        <v>14</v>
      </c>
      <c r="AT362" s="88">
        <f>Code!$C$189</f>
        <v>80</v>
      </c>
      <c r="AU362" s="88">
        <f t="shared" si="102"/>
        <v>80</v>
      </c>
      <c r="AV362" s="88">
        <f>Code!$C$198</f>
        <v>66</v>
      </c>
      <c r="AW362" s="18" t="str">
        <f>Code!$L$204</f>
        <v>EF 95</v>
      </c>
      <c r="AX362" s="64" t="str">
        <f>Code!$L$207</f>
        <v>EF 60</v>
      </c>
      <c r="AY362" s="64" t="str">
        <f>Code!$L$208</f>
        <v>EF 60</v>
      </c>
      <c r="AZ362" s="64" t="str">
        <f>Code!$L$205</f>
        <v>EF 62</v>
      </c>
      <c r="BA362" s="23" t="s">
        <v>237</v>
      </c>
      <c r="BB362" s="23" t="s">
        <v>237</v>
      </c>
      <c r="BC362" s="23" t="s">
        <v>237</v>
      </c>
      <c r="BD362" s="39">
        <f t="shared" si="103"/>
        <v>3.9449687756074004E-4</v>
      </c>
      <c r="BE362" s="39">
        <f t="shared" si="104"/>
        <v>3.2487978152060944E-4</v>
      </c>
      <c r="BF362" s="18">
        <f>Measures!$C$3</f>
        <v>8</v>
      </c>
      <c r="BG362" s="41">
        <f>Measures!$C$4</f>
        <v>0.1</v>
      </c>
      <c r="BH362" s="41">
        <v>0.06</v>
      </c>
      <c r="BI362" s="18">
        <f>VLOOKUP(D362,Measures!$B$6:$C$21,2,FALSE)</f>
        <v>30</v>
      </c>
      <c r="BJ362" s="18">
        <f>Measures!$C$22</f>
        <v>44</v>
      </c>
      <c r="BK362" s="18">
        <f>Measures!$C$23</f>
        <v>19</v>
      </c>
      <c r="BL362" s="18">
        <f>Measures!$C$24</f>
        <v>13</v>
      </c>
      <c r="BM362" s="18">
        <f>Measures!$C$26</f>
        <v>0.32</v>
      </c>
      <c r="BN362" s="18">
        <f>Measures!$D$26</f>
        <v>0.25</v>
      </c>
      <c r="BO362" s="18">
        <f>Measures!$C$27</f>
        <v>14</v>
      </c>
      <c r="BP362" s="18">
        <f>Measures!$C$28</f>
        <v>15</v>
      </c>
      <c r="BQ362" s="88">
        <f>Measures!$C$29</f>
        <v>92</v>
      </c>
      <c r="BR362" s="88">
        <f>Measures!$C$30</f>
        <v>95</v>
      </c>
      <c r="BS362" s="88">
        <f>Measures!$C$31</f>
        <v>70</v>
      </c>
      <c r="BT362" s="64" t="str">
        <f>Code!$M$204</f>
        <v>EF 200</v>
      </c>
      <c r="BU362" s="64" t="str">
        <f>Code!$M$207</f>
        <v>EF 67</v>
      </c>
      <c r="BV362" s="64" t="str">
        <f>Code!$M$208</f>
        <v>EF 70</v>
      </c>
      <c r="BW362" s="64" t="str">
        <f>Code!$M$205</f>
        <v>EF 82</v>
      </c>
      <c r="BX362" s="64" t="s">
        <v>363</v>
      </c>
      <c r="BY362" s="64" t="s">
        <v>239</v>
      </c>
      <c r="BZ362" s="64" t="s">
        <v>240</v>
      </c>
      <c r="CA362" s="64"/>
      <c r="CB362" s="64"/>
      <c r="CC362" s="64"/>
      <c r="CD362" s="64"/>
      <c r="CE362" s="64"/>
      <c r="CF362" s="64"/>
      <c r="CG362" s="64"/>
      <c r="CH362" s="64"/>
      <c r="CI362" s="64"/>
      <c r="CJ362" s="64"/>
      <c r="CK362" s="64"/>
      <c r="CL362" s="64"/>
      <c r="CM362" s="18"/>
      <c r="CN362" s="18"/>
    </row>
    <row r="363" spans="1:92" ht="14.4" x14ac:dyDescent="0.3">
      <c r="A363" s="19" t="s">
        <v>22</v>
      </c>
      <c r="B363" s="31" t="s">
        <v>85</v>
      </c>
      <c r="C363" s="19" t="s">
        <v>87</v>
      </c>
      <c r="D363" s="19">
        <v>8</v>
      </c>
      <c r="E363" s="19">
        <f>VLOOKUP(D363,Lists!$B$3:$C$18,2,FALSE)</f>
        <v>7</v>
      </c>
      <c r="F363" s="19">
        <v>1</v>
      </c>
      <c r="G363" s="19" t="s">
        <v>68</v>
      </c>
      <c r="H363" s="23">
        <v>1910</v>
      </c>
      <c r="I363" s="37">
        <v>0.2</v>
      </c>
      <c r="J363" s="36">
        <v>4.6411397360087065E-4</v>
      </c>
      <c r="K363" s="36">
        <f t="shared" si="89"/>
        <v>4.6411397360087065E-4</v>
      </c>
      <c r="L363" s="23">
        <v>4.26</v>
      </c>
      <c r="M363" s="35">
        <v>0.22</v>
      </c>
      <c r="N363" s="35">
        <f t="shared" si="90"/>
        <v>0.22</v>
      </c>
      <c r="O363" s="38">
        <v>16.545454545454547</v>
      </c>
      <c r="P363" s="38">
        <f t="shared" si="91"/>
        <v>16.545454545454547</v>
      </c>
      <c r="Q363" s="38">
        <v>5.9551821</v>
      </c>
      <c r="R363" s="38">
        <v>10.254943899018233</v>
      </c>
      <c r="S363" s="23">
        <v>0.67</v>
      </c>
      <c r="T363" s="23">
        <v>0.79</v>
      </c>
      <c r="U363" s="23">
        <v>10</v>
      </c>
      <c r="V363" s="23">
        <f t="shared" si="92"/>
        <v>10</v>
      </c>
      <c r="W363" s="23">
        <v>78</v>
      </c>
      <c r="X363" s="23">
        <f t="shared" si="93"/>
        <v>78</v>
      </c>
      <c r="Y363" s="23">
        <v>62</v>
      </c>
      <c r="Z363" s="23" t="str">
        <f>Code!$K$204</f>
        <v>EF 86</v>
      </c>
      <c r="AA363" s="23" t="str">
        <f>Code!$K$207</f>
        <v>EF 57</v>
      </c>
      <c r="AB363" s="23" t="str">
        <f>Code!$K$208</f>
        <v>EF 57</v>
      </c>
      <c r="AC363" s="23" t="str">
        <f>Code!$K$205</f>
        <v>EF 57</v>
      </c>
      <c r="AD363" s="23" t="s">
        <v>237</v>
      </c>
      <c r="AE363" s="23" t="s">
        <v>237</v>
      </c>
      <c r="AF363" s="23" t="s">
        <v>237</v>
      </c>
      <c r="AG363" s="39">
        <f t="shared" si="88"/>
        <v>4.6411397360087065E-4</v>
      </c>
      <c r="AH363" s="39">
        <f t="shared" si="94"/>
        <v>4.6411397360087065E-4</v>
      </c>
      <c r="AI363" s="18">
        <f t="shared" si="95"/>
        <v>4.26</v>
      </c>
      <c r="AJ363" s="41">
        <f>Code!$B$23</f>
        <v>0.15</v>
      </c>
      <c r="AK363" s="41">
        <f t="shared" si="96"/>
        <v>0.15</v>
      </c>
      <c r="AL363" s="110">
        <f t="shared" si="97"/>
        <v>16.545454545454547</v>
      </c>
      <c r="AM363" s="110">
        <f t="shared" si="98"/>
        <v>16.545454545454547</v>
      </c>
      <c r="AN363" s="110">
        <f t="shared" si="99"/>
        <v>5.9551821</v>
      </c>
      <c r="AO363" s="110">
        <f t="shared" si="100"/>
        <v>10.254943899018233</v>
      </c>
      <c r="AP363" s="18">
        <f>VLOOKUP(D363,Code!$B$92:$D$107,2,FALSE)</f>
        <v>0.32</v>
      </c>
      <c r="AQ363" s="18">
        <f>VLOOKUP(E363,Code!$B$92:$D$107,3,FALSE)</f>
        <v>0.25</v>
      </c>
      <c r="AR363" s="18">
        <f>Code!$C$132</f>
        <v>14</v>
      </c>
      <c r="AS363" s="18">
        <f t="shared" si="101"/>
        <v>14</v>
      </c>
      <c r="AT363" s="88">
        <f>Code!$C$189</f>
        <v>80</v>
      </c>
      <c r="AU363" s="88">
        <f t="shared" si="102"/>
        <v>80</v>
      </c>
      <c r="AV363" s="88">
        <f>Code!$C$198</f>
        <v>66</v>
      </c>
      <c r="AW363" s="18" t="str">
        <f>Code!$L$204</f>
        <v>EF 95</v>
      </c>
      <c r="AX363" s="64" t="str">
        <f>Code!$L$207</f>
        <v>EF 60</v>
      </c>
      <c r="AY363" s="64" t="str">
        <f>Code!$L$208</f>
        <v>EF 60</v>
      </c>
      <c r="AZ363" s="64" t="str">
        <f>Code!$L$205</f>
        <v>EF 62</v>
      </c>
      <c r="BA363" s="23" t="s">
        <v>237</v>
      </c>
      <c r="BB363" s="23" t="s">
        <v>237</v>
      </c>
      <c r="BC363" s="23" t="s">
        <v>237</v>
      </c>
      <c r="BD363" s="39">
        <f t="shared" si="103"/>
        <v>3.9449687756074004E-4</v>
      </c>
      <c r="BE363" s="39">
        <f t="shared" si="104"/>
        <v>3.2487978152060944E-4</v>
      </c>
      <c r="BF363" s="18">
        <f>Measures!$C$3</f>
        <v>8</v>
      </c>
      <c r="BG363" s="41">
        <f>Measures!$C$4</f>
        <v>0.1</v>
      </c>
      <c r="BH363" s="41">
        <v>0.06</v>
      </c>
      <c r="BI363" s="18">
        <f>VLOOKUP(D363,Measures!$B$6:$C$21,2,FALSE)</f>
        <v>30</v>
      </c>
      <c r="BJ363" s="18">
        <f>Measures!$C$22</f>
        <v>44</v>
      </c>
      <c r="BK363" s="18">
        <f>Measures!$C$23</f>
        <v>19</v>
      </c>
      <c r="BL363" s="18">
        <f>Measures!$C$24</f>
        <v>13</v>
      </c>
      <c r="BM363" s="18">
        <f>Measures!$C$26</f>
        <v>0.32</v>
      </c>
      <c r="BN363" s="18">
        <f>Measures!$D$26</f>
        <v>0.25</v>
      </c>
      <c r="BO363" s="18">
        <f>Measures!$C$27</f>
        <v>14</v>
      </c>
      <c r="BP363" s="18">
        <f>Measures!$C$28</f>
        <v>15</v>
      </c>
      <c r="BQ363" s="88">
        <f>Measures!$C$29</f>
        <v>92</v>
      </c>
      <c r="BR363" s="88">
        <f>Measures!$C$30</f>
        <v>95</v>
      </c>
      <c r="BS363" s="88">
        <f>Measures!$C$31</f>
        <v>70</v>
      </c>
      <c r="BT363" s="64" t="str">
        <f>Code!$M$204</f>
        <v>EF 200</v>
      </c>
      <c r="BU363" s="64" t="str">
        <f>Code!$M$207</f>
        <v>EF 67</v>
      </c>
      <c r="BV363" s="64" t="str">
        <f>Code!$M$208</f>
        <v>EF 70</v>
      </c>
      <c r="BW363" s="64" t="str">
        <f>Code!$M$205</f>
        <v>EF 82</v>
      </c>
      <c r="BX363" s="64" t="s">
        <v>363</v>
      </c>
      <c r="BY363" s="64" t="s">
        <v>239</v>
      </c>
      <c r="BZ363" s="64" t="s">
        <v>240</v>
      </c>
      <c r="CA363" s="64"/>
      <c r="CB363" s="64"/>
      <c r="CC363" s="64"/>
      <c r="CD363" s="64"/>
      <c r="CE363" s="64"/>
      <c r="CF363" s="64"/>
      <c r="CG363" s="64"/>
      <c r="CH363" s="64"/>
      <c r="CI363" s="64"/>
      <c r="CJ363" s="64"/>
      <c r="CK363" s="64"/>
      <c r="CL363" s="64"/>
      <c r="CM363" s="18"/>
      <c r="CN363" s="18"/>
    </row>
    <row r="364" spans="1:92" ht="14.4" x14ac:dyDescent="0.3">
      <c r="A364" s="19" t="s">
        <v>22</v>
      </c>
      <c r="B364" s="31" t="s">
        <v>85</v>
      </c>
      <c r="C364" s="19" t="s">
        <v>87</v>
      </c>
      <c r="D364" s="19">
        <v>8</v>
      </c>
      <c r="E364" s="19">
        <f>VLOOKUP(D364,Lists!$B$3:$C$18,2,FALSE)</f>
        <v>7</v>
      </c>
      <c r="F364" s="19">
        <v>2</v>
      </c>
      <c r="G364" s="19" t="s">
        <v>68</v>
      </c>
      <c r="H364" s="23">
        <v>2730</v>
      </c>
      <c r="I364" s="37">
        <v>0.2</v>
      </c>
      <c r="J364" s="36">
        <v>4.6411397360087065E-4</v>
      </c>
      <c r="K364" s="36">
        <f t="shared" si="89"/>
        <v>4.6411397360087065E-4</v>
      </c>
      <c r="L364" s="23">
        <v>4.26</v>
      </c>
      <c r="M364" s="35">
        <v>0.22</v>
      </c>
      <c r="N364" s="35">
        <f t="shared" si="90"/>
        <v>0.22</v>
      </c>
      <c r="O364" s="38">
        <v>16.545454545454547</v>
      </c>
      <c r="P364" s="38">
        <f t="shared" si="91"/>
        <v>16.545454545454547</v>
      </c>
      <c r="Q364" s="38">
        <v>5.9551821</v>
      </c>
      <c r="R364" s="38">
        <v>10.254943899018233</v>
      </c>
      <c r="S364" s="23">
        <v>0.67</v>
      </c>
      <c r="T364" s="23">
        <v>0.79</v>
      </c>
      <c r="U364" s="23">
        <v>10</v>
      </c>
      <c r="V364" s="23">
        <f t="shared" si="92"/>
        <v>10</v>
      </c>
      <c r="W364" s="23">
        <v>78</v>
      </c>
      <c r="X364" s="23">
        <f t="shared" si="93"/>
        <v>78</v>
      </c>
      <c r="Y364" s="23">
        <v>62</v>
      </c>
      <c r="Z364" s="23" t="str">
        <f>Code!$K$204</f>
        <v>EF 86</v>
      </c>
      <c r="AA364" s="23" t="str">
        <f>Code!$K$207</f>
        <v>EF 57</v>
      </c>
      <c r="AB364" s="23" t="str">
        <f>Code!$K$208</f>
        <v>EF 57</v>
      </c>
      <c r="AC364" s="23" t="str">
        <f>Code!$K$205</f>
        <v>EF 57</v>
      </c>
      <c r="AD364" s="23" t="s">
        <v>237</v>
      </c>
      <c r="AE364" s="23" t="s">
        <v>237</v>
      </c>
      <c r="AF364" s="23" t="s">
        <v>237</v>
      </c>
      <c r="AG364" s="39">
        <f t="shared" si="88"/>
        <v>4.6411397360087065E-4</v>
      </c>
      <c r="AH364" s="39">
        <f t="shared" si="94"/>
        <v>4.6411397360087065E-4</v>
      </c>
      <c r="AI364" s="18">
        <f t="shared" si="95"/>
        <v>4.26</v>
      </c>
      <c r="AJ364" s="41">
        <f>Code!$B$23</f>
        <v>0.15</v>
      </c>
      <c r="AK364" s="41">
        <f t="shared" si="96"/>
        <v>0.15</v>
      </c>
      <c r="AL364" s="110">
        <f t="shared" si="97"/>
        <v>16.545454545454547</v>
      </c>
      <c r="AM364" s="110">
        <f t="shared" si="98"/>
        <v>16.545454545454547</v>
      </c>
      <c r="AN364" s="110">
        <f t="shared" si="99"/>
        <v>5.9551821</v>
      </c>
      <c r="AO364" s="110">
        <f t="shared" si="100"/>
        <v>10.254943899018233</v>
      </c>
      <c r="AP364" s="18">
        <f>VLOOKUP(D364,Code!$B$92:$D$107,2,FALSE)</f>
        <v>0.32</v>
      </c>
      <c r="AQ364" s="18">
        <f>VLOOKUP(E364,Code!$B$92:$D$107,3,FALSE)</f>
        <v>0.25</v>
      </c>
      <c r="AR364" s="18">
        <f>Code!$C$132</f>
        <v>14</v>
      </c>
      <c r="AS364" s="18">
        <f t="shared" si="101"/>
        <v>14</v>
      </c>
      <c r="AT364" s="88">
        <f>Code!$C$189</f>
        <v>80</v>
      </c>
      <c r="AU364" s="88">
        <f t="shared" si="102"/>
        <v>80</v>
      </c>
      <c r="AV364" s="88">
        <f>Code!$C$198</f>
        <v>66</v>
      </c>
      <c r="AW364" s="18" t="str">
        <f>Code!$L$204</f>
        <v>EF 95</v>
      </c>
      <c r="AX364" s="64" t="str">
        <f>Code!$L$207</f>
        <v>EF 60</v>
      </c>
      <c r="AY364" s="64" t="str">
        <f>Code!$L$208</f>
        <v>EF 60</v>
      </c>
      <c r="AZ364" s="64" t="str">
        <f>Code!$L$205</f>
        <v>EF 62</v>
      </c>
      <c r="BA364" s="23" t="s">
        <v>237</v>
      </c>
      <c r="BB364" s="23" t="s">
        <v>237</v>
      </c>
      <c r="BC364" s="23" t="s">
        <v>237</v>
      </c>
      <c r="BD364" s="39">
        <f t="shared" si="103"/>
        <v>3.9449687756074004E-4</v>
      </c>
      <c r="BE364" s="39">
        <f t="shared" si="104"/>
        <v>3.2487978152060944E-4</v>
      </c>
      <c r="BF364" s="18">
        <f>Measures!$C$3</f>
        <v>8</v>
      </c>
      <c r="BG364" s="41">
        <f>Measures!$C$4</f>
        <v>0.1</v>
      </c>
      <c r="BH364" s="41">
        <v>0.06</v>
      </c>
      <c r="BI364" s="18">
        <f>VLOOKUP(D364,Measures!$B$6:$C$21,2,FALSE)</f>
        <v>30</v>
      </c>
      <c r="BJ364" s="18">
        <f>Measures!$C$22</f>
        <v>44</v>
      </c>
      <c r="BK364" s="18">
        <f>Measures!$C$23</f>
        <v>19</v>
      </c>
      <c r="BL364" s="18">
        <f>Measures!$C$24</f>
        <v>13</v>
      </c>
      <c r="BM364" s="18">
        <f>Measures!$C$26</f>
        <v>0.32</v>
      </c>
      <c r="BN364" s="18">
        <f>Measures!$D$26</f>
        <v>0.25</v>
      </c>
      <c r="BO364" s="18">
        <f>Measures!$C$27</f>
        <v>14</v>
      </c>
      <c r="BP364" s="18">
        <f>Measures!$C$28</f>
        <v>15</v>
      </c>
      <c r="BQ364" s="88">
        <f>Measures!$C$29</f>
        <v>92</v>
      </c>
      <c r="BR364" s="88">
        <f>Measures!$C$30</f>
        <v>95</v>
      </c>
      <c r="BS364" s="88">
        <f>Measures!$C$31</f>
        <v>70</v>
      </c>
      <c r="BT364" s="64" t="str">
        <f>Code!$M$204</f>
        <v>EF 200</v>
      </c>
      <c r="BU364" s="64" t="str">
        <f>Code!$M$207</f>
        <v>EF 67</v>
      </c>
      <c r="BV364" s="64" t="str">
        <f>Code!$M$208</f>
        <v>EF 70</v>
      </c>
      <c r="BW364" s="64" t="str">
        <f>Code!$M$205</f>
        <v>EF 82</v>
      </c>
      <c r="BX364" s="64" t="s">
        <v>363</v>
      </c>
      <c r="BY364" s="64" t="s">
        <v>239</v>
      </c>
      <c r="BZ364" s="64" t="s">
        <v>240</v>
      </c>
      <c r="CA364" s="64"/>
      <c r="CB364" s="64"/>
      <c r="CC364" s="64"/>
      <c r="CD364" s="64"/>
      <c r="CE364" s="64"/>
      <c r="CF364" s="64"/>
      <c r="CG364" s="64"/>
      <c r="CH364" s="64"/>
      <c r="CI364" s="64"/>
      <c r="CJ364" s="64"/>
      <c r="CK364" s="64"/>
      <c r="CL364" s="64"/>
      <c r="CM364" s="18"/>
      <c r="CN364" s="18"/>
    </row>
    <row r="365" spans="1:92" ht="14.4" x14ac:dyDescent="0.3">
      <c r="A365" s="19" t="s">
        <v>95</v>
      </c>
      <c r="B365" s="31" t="s">
        <v>86</v>
      </c>
      <c r="C365" s="19" t="s">
        <v>71</v>
      </c>
      <c r="D365" s="19">
        <v>8</v>
      </c>
      <c r="E365" s="19">
        <f>VLOOKUP(D365,Lists!$B$3:$C$18,2,FALSE)</f>
        <v>7</v>
      </c>
      <c r="F365" s="19">
        <v>1</v>
      </c>
      <c r="G365" s="19" t="s">
        <v>66</v>
      </c>
      <c r="H365" s="23">
        <v>1600</v>
      </c>
      <c r="I365" s="37">
        <v>0.14016341923318668</v>
      </c>
      <c r="J365" s="36">
        <v>7.1357303575703178E-4</v>
      </c>
      <c r="K365" s="36">
        <f t="shared" si="89"/>
        <v>7.1357303575703178E-4</v>
      </c>
      <c r="L365" s="23">
        <v>3.32</v>
      </c>
      <c r="M365" s="35">
        <v>0.33</v>
      </c>
      <c r="N365" s="35">
        <f t="shared" si="90"/>
        <v>0.33</v>
      </c>
      <c r="O365" s="38">
        <v>9.1170398009925382</v>
      </c>
      <c r="P365" s="38">
        <f t="shared" si="91"/>
        <v>9.1170398009925382</v>
      </c>
      <c r="Q365" s="38">
        <v>1.3361692000000001</v>
      </c>
      <c r="R365" s="38">
        <v>0.96303017419071424</v>
      </c>
      <c r="S365" s="23">
        <v>1.23</v>
      </c>
      <c r="T365" s="23">
        <v>0.87</v>
      </c>
      <c r="U365" s="23">
        <v>10</v>
      </c>
      <c r="V365" s="23">
        <f t="shared" si="92"/>
        <v>10</v>
      </c>
      <c r="W365" s="23">
        <v>78</v>
      </c>
      <c r="X365" s="23">
        <f t="shared" si="93"/>
        <v>78</v>
      </c>
      <c r="Y365" s="23">
        <v>62</v>
      </c>
      <c r="Z365" s="23" t="str">
        <f>Code!$K$204</f>
        <v>EF 86</v>
      </c>
      <c r="AA365" s="23" t="str">
        <f>Code!$K$207</f>
        <v>EF 57</v>
      </c>
      <c r="AB365" s="23" t="str">
        <f>Code!$K$208</f>
        <v>EF 57</v>
      </c>
      <c r="AC365" s="23" t="str">
        <f>Code!$K$205</f>
        <v>EF 57</v>
      </c>
      <c r="AD365" s="23" t="s">
        <v>237</v>
      </c>
      <c r="AE365" s="23" t="s">
        <v>237</v>
      </c>
      <c r="AF365" s="23" t="s">
        <v>237</v>
      </c>
      <c r="AG365" s="39">
        <f t="shared" si="88"/>
        <v>7.1357303575703178E-4</v>
      </c>
      <c r="AH365" s="39">
        <f t="shared" si="94"/>
        <v>7.1357303575703178E-4</v>
      </c>
      <c r="AI365" s="18">
        <f t="shared" si="95"/>
        <v>3.32</v>
      </c>
      <c r="AJ365" s="41">
        <f>Code!$B$23</f>
        <v>0.15</v>
      </c>
      <c r="AK365" s="41">
        <f t="shared" si="96"/>
        <v>0.15</v>
      </c>
      <c r="AL365" s="110">
        <f t="shared" si="97"/>
        <v>9.1170398009925382</v>
      </c>
      <c r="AM365" s="110">
        <f t="shared" si="98"/>
        <v>9.1170398009925382</v>
      </c>
      <c r="AN365" s="110">
        <f t="shared" si="99"/>
        <v>1.3361692000000001</v>
      </c>
      <c r="AO365" s="110">
        <f t="shared" si="100"/>
        <v>0.96303017419071424</v>
      </c>
      <c r="AP365" s="18">
        <f>VLOOKUP(D365,Code!$B$92:$D$107,2,FALSE)</f>
        <v>0.32</v>
      </c>
      <c r="AQ365" s="18">
        <f>VLOOKUP(E365,Code!$B$92:$D$107,3,FALSE)</f>
        <v>0.25</v>
      </c>
      <c r="AR365" s="18">
        <f>Code!$C$132</f>
        <v>14</v>
      </c>
      <c r="AS365" s="18">
        <f t="shared" si="101"/>
        <v>14</v>
      </c>
      <c r="AT365" s="88">
        <f>Code!$C$189</f>
        <v>80</v>
      </c>
      <c r="AU365" s="88">
        <f t="shared" si="102"/>
        <v>80</v>
      </c>
      <c r="AV365" s="88">
        <f>Code!$C$198</f>
        <v>66</v>
      </c>
      <c r="AW365" s="18" t="str">
        <f>Code!$L$204</f>
        <v>EF 95</v>
      </c>
      <c r="AX365" s="64" t="str">
        <f>Code!$L$207</f>
        <v>EF 60</v>
      </c>
      <c r="AY365" s="64" t="str">
        <f>Code!$L$208</f>
        <v>EF 60</v>
      </c>
      <c r="AZ365" s="64" t="str">
        <f>Code!$L$205</f>
        <v>EF 62</v>
      </c>
      <c r="BA365" s="23" t="s">
        <v>237</v>
      </c>
      <c r="BB365" s="23" t="s">
        <v>237</v>
      </c>
      <c r="BC365" s="23" t="s">
        <v>237</v>
      </c>
      <c r="BD365" s="39">
        <f t="shared" si="103"/>
        <v>6.0653708039347702E-4</v>
      </c>
      <c r="BE365" s="39">
        <f t="shared" si="104"/>
        <v>4.9950112502992225E-4</v>
      </c>
      <c r="BF365" s="18">
        <f>Measures!$C$3</f>
        <v>8</v>
      </c>
      <c r="BG365" s="41">
        <f>Measures!$C$4</f>
        <v>0.1</v>
      </c>
      <c r="BH365" s="41">
        <v>0.06</v>
      </c>
      <c r="BI365" s="18">
        <f>VLOOKUP(D365,Measures!$B$6:$C$21,2,FALSE)</f>
        <v>30</v>
      </c>
      <c r="BJ365" s="18">
        <f>Measures!$C$22</f>
        <v>44</v>
      </c>
      <c r="BK365" s="18">
        <f>Measures!$C$23</f>
        <v>19</v>
      </c>
      <c r="BL365" s="18">
        <f>Measures!$C$24</f>
        <v>13</v>
      </c>
      <c r="BM365" s="18">
        <f>Measures!$C$26</f>
        <v>0.32</v>
      </c>
      <c r="BN365" s="18">
        <f>Measures!$D$26</f>
        <v>0.25</v>
      </c>
      <c r="BO365" s="18">
        <f>Measures!$C$27</f>
        <v>14</v>
      </c>
      <c r="BP365" s="18">
        <f>Measures!$C$28</f>
        <v>15</v>
      </c>
      <c r="BQ365" s="88">
        <f>Measures!$C$29</f>
        <v>92</v>
      </c>
      <c r="BR365" s="88">
        <f>Measures!$C$30</f>
        <v>95</v>
      </c>
      <c r="BS365" s="88">
        <f>Measures!$C$31</f>
        <v>70</v>
      </c>
      <c r="BT365" s="64" t="str">
        <f>Code!$M$204</f>
        <v>EF 200</v>
      </c>
      <c r="BU365" s="64" t="str">
        <f>Code!$M$207</f>
        <v>EF 67</v>
      </c>
      <c r="BV365" s="64" t="str">
        <f>Code!$M$208</f>
        <v>EF 70</v>
      </c>
      <c r="BW365" s="64" t="str">
        <f>Code!$M$205</f>
        <v>EF 82</v>
      </c>
      <c r="BX365" s="64" t="s">
        <v>363</v>
      </c>
      <c r="BY365" s="64" t="s">
        <v>239</v>
      </c>
      <c r="BZ365" s="64" t="s">
        <v>240</v>
      </c>
      <c r="CA365" s="64"/>
      <c r="CB365" s="64"/>
      <c r="CC365" s="64"/>
      <c r="CD365" s="64"/>
      <c r="CE365" s="64"/>
      <c r="CF365" s="64"/>
      <c r="CG365" s="64"/>
      <c r="CH365" s="64"/>
      <c r="CI365" s="64"/>
      <c r="CJ365" s="64"/>
      <c r="CK365" s="64"/>
      <c r="CL365" s="64"/>
      <c r="CM365" s="18"/>
      <c r="CN365" s="18"/>
    </row>
    <row r="366" spans="1:92" ht="14.4" x14ac:dyDescent="0.3">
      <c r="A366" s="19" t="s">
        <v>95</v>
      </c>
      <c r="B366" s="31" t="s">
        <v>86</v>
      </c>
      <c r="C366" s="19" t="s">
        <v>71</v>
      </c>
      <c r="D366" s="19">
        <v>8</v>
      </c>
      <c r="E366" s="19">
        <f>VLOOKUP(D366,Lists!$B$3:$C$18,2,FALSE)</f>
        <v>7</v>
      </c>
      <c r="F366" s="19">
        <v>2</v>
      </c>
      <c r="G366" s="19" t="s">
        <v>66</v>
      </c>
      <c r="H366" s="23">
        <v>1990</v>
      </c>
      <c r="I366" s="37">
        <v>0.14016341923318668</v>
      </c>
      <c r="J366" s="36">
        <v>7.1357303575703178E-4</v>
      </c>
      <c r="K366" s="36">
        <f t="shared" si="89"/>
        <v>7.1357303575703178E-4</v>
      </c>
      <c r="L366" s="23">
        <v>3.32</v>
      </c>
      <c r="M366" s="35">
        <v>0.33</v>
      </c>
      <c r="N366" s="35">
        <f t="shared" si="90"/>
        <v>0.33</v>
      </c>
      <c r="O366" s="38">
        <v>9.1170398009925382</v>
      </c>
      <c r="P366" s="38">
        <f t="shared" si="91"/>
        <v>9.1170398009925382</v>
      </c>
      <c r="Q366" s="38">
        <v>1.3361692000000001</v>
      </c>
      <c r="R366" s="38">
        <v>0.96303017419071424</v>
      </c>
      <c r="S366" s="23">
        <v>1.23</v>
      </c>
      <c r="T366" s="23">
        <v>0.87</v>
      </c>
      <c r="U366" s="23">
        <v>10</v>
      </c>
      <c r="V366" s="23">
        <f t="shared" si="92"/>
        <v>10</v>
      </c>
      <c r="W366" s="23">
        <v>78</v>
      </c>
      <c r="X366" s="23">
        <f t="shared" si="93"/>
        <v>78</v>
      </c>
      <c r="Y366" s="23">
        <v>62</v>
      </c>
      <c r="Z366" s="23" t="str">
        <f>Code!$K$204</f>
        <v>EF 86</v>
      </c>
      <c r="AA366" s="23" t="str">
        <f>Code!$K$207</f>
        <v>EF 57</v>
      </c>
      <c r="AB366" s="23" t="str">
        <f>Code!$K$208</f>
        <v>EF 57</v>
      </c>
      <c r="AC366" s="23" t="str">
        <f>Code!$K$205</f>
        <v>EF 57</v>
      </c>
      <c r="AD366" s="23" t="s">
        <v>237</v>
      </c>
      <c r="AE366" s="23" t="s">
        <v>237</v>
      </c>
      <c r="AF366" s="23" t="s">
        <v>237</v>
      </c>
      <c r="AG366" s="39">
        <f t="shared" si="88"/>
        <v>7.1357303575703178E-4</v>
      </c>
      <c r="AH366" s="39">
        <f t="shared" si="94"/>
        <v>7.1357303575703178E-4</v>
      </c>
      <c r="AI366" s="18">
        <f t="shared" si="95"/>
        <v>3.32</v>
      </c>
      <c r="AJ366" s="41">
        <f>Code!$B$23</f>
        <v>0.15</v>
      </c>
      <c r="AK366" s="41">
        <f t="shared" si="96"/>
        <v>0.15</v>
      </c>
      <c r="AL366" s="110">
        <f t="shared" si="97"/>
        <v>9.1170398009925382</v>
      </c>
      <c r="AM366" s="110">
        <f t="shared" si="98"/>
        <v>9.1170398009925382</v>
      </c>
      <c r="AN366" s="110">
        <f t="shared" si="99"/>
        <v>1.3361692000000001</v>
      </c>
      <c r="AO366" s="110">
        <f t="shared" si="100"/>
        <v>0.96303017419071424</v>
      </c>
      <c r="AP366" s="18">
        <f>VLOOKUP(D366,Code!$B$92:$D$107,2,FALSE)</f>
        <v>0.32</v>
      </c>
      <c r="AQ366" s="18">
        <f>VLOOKUP(E366,Code!$B$92:$D$107,3,FALSE)</f>
        <v>0.25</v>
      </c>
      <c r="AR366" s="18">
        <f>Code!$C$132</f>
        <v>14</v>
      </c>
      <c r="AS366" s="18">
        <f t="shared" si="101"/>
        <v>14</v>
      </c>
      <c r="AT366" s="88">
        <f>Code!$C$189</f>
        <v>80</v>
      </c>
      <c r="AU366" s="88">
        <f t="shared" si="102"/>
        <v>80</v>
      </c>
      <c r="AV366" s="88">
        <f>Code!$C$198</f>
        <v>66</v>
      </c>
      <c r="AW366" s="18" t="str">
        <f>Code!$L$204</f>
        <v>EF 95</v>
      </c>
      <c r="AX366" s="64" t="str">
        <f>Code!$L$207</f>
        <v>EF 60</v>
      </c>
      <c r="AY366" s="64" t="str">
        <f>Code!$L$208</f>
        <v>EF 60</v>
      </c>
      <c r="AZ366" s="64" t="str">
        <f>Code!$L$205</f>
        <v>EF 62</v>
      </c>
      <c r="BA366" s="23" t="s">
        <v>237</v>
      </c>
      <c r="BB366" s="23" t="s">
        <v>237</v>
      </c>
      <c r="BC366" s="23" t="s">
        <v>237</v>
      </c>
      <c r="BD366" s="39">
        <f t="shared" si="103"/>
        <v>6.0653708039347702E-4</v>
      </c>
      <c r="BE366" s="39">
        <f t="shared" si="104"/>
        <v>4.9950112502992225E-4</v>
      </c>
      <c r="BF366" s="18">
        <f>Measures!$C$3</f>
        <v>8</v>
      </c>
      <c r="BG366" s="41">
        <f>Measures!$C$4</f>
        <v>0.1</v>
      </c>
      <c r="BH366" s="41">
        <v>0.06</v>
      </c>
      <c r="BI366" s="18">
        <f>VLOOKUP(D366,Measures!$B$6:$C$21,2,FALSE)</f>
        <v>30</v>
      </c>
      <c r="BJ366" s="18">
        <f>Measures!$C$22</f>
        <v>44</v>
      </c>
      <c r="BK366" s="18">
        <f>Measures!$C$23</f>
        <v>19</v>
      </c>
      <c r="BL366" s="18">
        <f>Measures!$C$24</f>
        <v>13</v>
      </c>
      <c r="BM366" s="18">
        <f>Measures!$C$26</f>
        <v>0.32</v>
      </c>
      <c r="BN366" s="18">
        <f>Measures!$D$26</f>
        <v>0.25</v>
      </c>
      <c r="BO366" s="18">
        <f>Measures!$C$27</f>
        <v>14</v>
      </c>
      <c r="BP366" s="18">
        <f>Measures!$C$28</f>
        <v>15</v>
      </c>
      <c r="BQ366" s="88">
        <f>Measures!$C$29</f>
        <v>92</v>
      </c>
      <c r="BR366" s="88">
        <f>Measures!$C$30</f>
        <v>95</v>
      </c>
      <c r="BS366" s="88">
        <f>Measures!$C$31</f>
        <v>70</v>
      </c>
      <c r="BT366" s="64" t="str">
        <f>Code!$M$204</f>
        <v>EF 200</v>
      </c>
      <c r="BU366" s="64" t="str">
        <f>Code!$M$207</f>
        <v>EF 67</v>
      </c>
      <c r="BV366" s="64" t="str">
        <f>Code!$M$208</f>
        <v>EF 70</v>
      </c>
      <c r="BW366" s="64" t="str">
        <f>Code!$M$205</f>
        <v>EF 82</v>
      </c>
      <c r="BX366" s="64" t="s">
        <v>363</v>
      </c>
      <c r="BY366" s="64" t="s">
        <v>239</v>
      </c>
      <c r="BZ366" s="64" t="s">
        <v>240</v>
      </c>
      <c r="CA366" s="64"/>
      <c r="CB366" s="64"/>
      <c r="CC366" s="64"/>
      <c r="CD366" s="64"/>
      <c r="CE366" s="64"/>
      <c r="CF366" s="64"/>
      <c r="CG366" s="64"/>
      <c r="CH366" s="64"/>
      <c r="CI366" s="64"/>
      <c r="CJ366" s="64"/>
      <c r="CK366" s="64"/>
      <c r="CL366" s="64"/>
      <c r="CM366" s="18"/>
      <c r="CN366" s="18"/>
    </row>
    <row r="367" spans="1:92" ht="14.4" x14ac:dyDescent="0.3">
      <c r="A367" s="19" t="s">
        <v>22</v>
      </c>
      <c r="B367" s="31" t="s">
        <v>86</v>
      </c>
      <c r="C367" s="19" t="s">
        <v>71</v>
      </c>
      <c r="D367" s="19">
        <v>8</v>
      </c>
      <c r="E367" s="19">
        <f>VLOOKUP(D367,Lists!$B$3:$C$18,2,FALSE)</f>
        <v>7</v>
      </c>
      <c r="F367" s="19">
        <v>1</v>
      </c>
      <c r="G367" s="19" t="s">
        <v>66</v>
      </c>
      <c r="H367" s="23">
        <v>1600</v>
      </c>
      <c r="I367" s="37">
        <v>0.14016341923318668</v>
      </c>
      <c r="J367" s="36">
        <v>7.1357303575703178E-4</v>
      </c>
      <c r="K367" s="36">
        <f t="shared" si="89"/>
        <v>7.1357303575703178E-4</v>
      </c>
      <c r="L367" s="23">
        <v>3.32</v>
      </c>
      <c r="M367" s="35">
        <v>0.33</v>
      </c>
      <c r="N367" s="35">
        <f t="shared" si="90"/>
        <v>0.33</v>
      </c>
      <c r="O367" s="38">
        <v>9.1170398009925382</v>
      </c>
      <c r="P367" s="38">
        <f t="shared" si="91"/>
        <v>9.1170398009925382</v>
      </c>
      <c r="Q367" s="38">
        <v>1.3361692000000001</v>
      </c>
      <c r="R367" s="38">
        <v>0.96303017419071424</v>
      </c>
      <c r="S367" s="23">
        <v>1.23</v>
      </c>
      <c r="T367" s="23">
        <v>0.87</v>
      </c>
      <c r="U367" s="23">
        <v>10</v>
      </c>
      <c r="V367" s="23">
        <f t="shared" si="92"/>
        <v>10</v>
      </c>
      <c r="W367" s="23">
        <v>78</v>
      </c>
      <c r="X367" s="23">
        <f t="shared" si="93"/>
        <v>78</v>
      </c>
      <c r="Y367" s="23">
        <v>62</v>
      </c>
      <c r="Z367" s="23" t="str">
        <f>Code!$K$204</f>
        <v>EF 86</v>
      </c>
      <c r="AA367" s="23" t="str">
        <f>Code!$K$207</f>
        <v>EF 57</v>
      </c>
      <c r="AB367" s="23" t="str">
        <f>Code!$K$208</f>
        <v>EF 57</v>
      </c>
      <c r="AC367" s="23" t="str">
        <f>Code!$K$205</f>
        <v>EF 57</v>
      </c>
      <c r="AD367" s="23" t="s">
        <v>237</v>
      </c>
      <c r="AE367" s="23" t="s">
        <v>237</v>
      </c>
      <c r="AF367" s="23" t="s">
        <v>237</v>
      </c>
      <c r="AG367" s="39">
        <f t="shared" si="88"/>
        <v>7.1357303575703178E-4</v>
      </c>
      <c r="AH367" s="39">
        <f t="shared" si="94"/>
        <v>7.1357303575703178E-4</v>
      </c>
      <c r="AI367" s="18">
        <f t="shared" si="95"/>
        <v>3.32</v>
      </c>
      <c r="AJ367" s="41">
        <f>Code!$B$23</f>
        <v>0.15</v>
      </c>
      <c r="AK367" s="41">
        <f t="shared" si="96"/>
        <v>0.15</v>
      </c>
      <c r="AL367" s="110">
        <f t="shared" si="97"/>
        <v>9.1170398009925382</v>
      </c>
      <c r="AM367" s="110">
        <f t="shared" si="98"/>
        <v>9.1170398009925382</v>
      </c>
      <c r="AN367" s="110">
        <f t="shared" si="99"/>
        <v>1.3361692000000001</v>
      </c>
      <c r="AO367" s="110">
        <f t="shared" si="100"/>
        <v>0.96303017419071424</v>
      </c>
      <c r="AP367" s="18">
        <f>VLOOKUP(D367,Code!$B$92:$D$107,2,FALSE)</f>
        <v>0.32</v>
      </c>
      <c r="AQ367" s="18">
        <f>VLOOKUP(E367,Code!$B$92:$D$107,3,FALSE)</f>
        <v>0.25</v>
      </c>
      <c r="AR367" s="18">
        <f>Code!$C$132</f>
        <v>14</v>
      </c>
      <c r="AS367" s="18">
        <f t="shared" si="101"/>
        <v>14</v>
      </c>
      <c r="AT367" s="88">
        <f>Code!$C$189</f>
        <v>80</v>
      </c>
      <c r="AU367" s="88">
        <f t="shared" si="102"/>
        <v>80</v>
      </c>
      <c r="AV367" s="88">
        <f>Code!$C$198</f>
        <v>66</v>
      </c>
      <c r="AW367" s="18" t="str">
        <f>Code!$L$204</f>
        <v>EF 95</v>
      </c>
      <c r="AX367" s="64" t="str">
        <f>Code!$L$207</f>
        <v>EF 60</v>
      </c>
      <c r="AY367" s="64" t="str">
        <f>Code!$L$208</f>
        <v>EF 60</v>
      </c>
      <c r="AZ367" s="64" t="str">
        <f>Code!$L$205</f>
        <v>EF 62</v>
      </c>
      <c r="BA367" s="23" t="s">
        <v>237</v>
      </c>
      <c r="BB367" s="23" t="s">
        <v>237</v>
      </c>
      <c r="BC367" s="23" t="s">
        <v>237</v>
      </c>
      <c r="BD367" s="39">
        <f t="shared" si="103"/>
        <v>6.0653708039347702E-4</v>
      </c>
      <c r="BE367" s="39">
        <f t="shared" si="104"/>
        <v>4.9950112502992225E-4</v>
      </c>
      <c r="BF367" s="18">
        <f>Measures!$C$3</f>
        <v>8</v>
      </c>
      <c r="BG367" s="41">
        <f>Measures!$C$4</f>
        <v>0.1</v>
      </c>
      <c r="BH367" s="41">
        <v>0.06</v>
      </c>
      <c r="BI367" s="18">
        <f>VLOOKUP(D367,Measures!$B$6:$C$21,2,FALSE)</f>
        <v>30</v>
      </c>
      <c r="BJ367" s="18">
        <f>Measures!$C$22</f>
        <v>44</v>
      </c>
      <c r="BK367" s="18">
        <f>Measures!$C$23</f>
        <v>19</v>
      </c>
      <c r="BL367" s="18">
        <f>Measures!$C$24</f>
        <v>13</v>
      </c>
      <c r="BM367" s="18">
        <f>Measures!$C$26</f>
        <v>0.32</v>
      </c>
      <c r="BN367" s="18">
        <f>Measures!$D$26</f>
        <v>0.25</v>
      </c>
      <c r="BO367" s="18">
        <f>Measures!$C$27</f>
        <v>14</v>
      </c>
      <c r="BP367" s="18">
        <f>Measures!$C$28</f>
        <v>15</v>
      </c>
      <c r="BQ367" s="88">
        <f>Measures!$C$29</f>
        <v>92</v>
      </c>
      <c r="BR367" s="88">
        <f>Measures!$C$30</f>
        <v>95</v>
      </c>
      <c r="BS367" s="88">
        <f>Measures!$C$31</f>
        <v>70</v>
      </c>
      <c r="BT367" s="64" t="str">
        <f>Code!$M$204</f>
        <v>EF 200</v>
      </c>
      <c r="BU367" s="64" t="str">
        <f>Code!$M$207</f>
        <v>EF 67</v>
      </c>
      <c r="BV367" s="64" t="str">
        <f>Code!$M$208</f>
        <v>EF 70</v>
      </c>
      <c r="BW367" s="64" t="str">
        <f>Code!$M$205</f>
        <v>EF 82</v>
      </c>
      <c r="BX367" s="64" t="s">
        <v>363</v>
      </c>
      <c r="BY367" s="64" t="s">
        <v>239</v>
      </c>
      <c r="BZ367" s="64" t="s">
        <v>240</v>
      </c>
      <c r="CA367" s="64"/>
      <c r="CB367" s="64"/>
      <c r="CC367" s="64"/>
      <c r="CD367" s="64"/>
      <c r="CE367" s="64"/>
      <c r="CF367" s="64"/>
      <c r="CG367" s="64"/>
      <c r="CH367" s="64"/>
      <c r="CI367" s="64"/>
      <c r="CJ367" s="64"/>
      <c r="CK367" s="64"/>
      <c r="CL367" s="64"/>
      <c r="CM367" s="18"/>
      <c r="CN367" s="18"/>
    </row>
    <row r="368" spans="1:92" ht="14.4" x14ac:dyDescent="0.3">
      <c r="A368" s="19" t="s">
        <v>22</v>
      </c>
      <c r="B368" s="31" t="s">
        <v>86</v>
      </c>
      <c r="C368" s="19" t="s">
        <v>71</v>
      </c>
      <c r="D368" s="19">
        <v>8</v>
      </c>
      <c r="E368" s="19">
        <f>VLOOKUP(D368,Lists!$B$3:$C$18,2,FALSE)</f>
        <v>7</v>
      </c>
      <c r="F368" s="19">
        <v>2</v>
      </c>
      <c r="G368" s="19" t="s">
        <v>66</v>
      </c>
      <c r="H368" s="23">
        <v>1990</v>
      </c>
      <c r="I368" s="37">
        <v>0.14016341923318668</v>
      </c>
      <c r="J368" s="36">
        <v>7.1357303575703178E-4</v>
      </c>
      <c r="K368" s="36">
        <f t="shared" si="89"/>
        <v>7.1357303575703178E-4</v>
      </c>
      <c r="L368" s="23">
        <v>3.32</v>
      </c>
      <c r="M368" s="35">
        <v>0.33</v>
      </c>
      <c r="N368" s="35">
        <f t="shared" si="90"/>
        <v>0.33</v>
      </c>
      <c r="O368" s="38">
        <v>9.1170398009925382</v>
      </c>
      <c r="P368" s="38">
        <f t="shared" si="91"/>
        <v>9.1170398009925382</v>
      </c>
      <c r="Q368" s="38">
        <v>1.3361692000000001</v>
      </c>
      <c r="R368" s="38">
        <v>0.96303017419071424</v>
      </c>
      <c r="S368" s="23">
        <v>1.23</v>
      </c>
      <c r="T368" s="23">
        <v>0.87</v>
      </c>
      <c r="U368" s="23">
        <v>10</v>
      </c>
      <c r="V368" s="23">
        <f t="shared" si="92"/>
        <v>10</v>
      </c>
      <c r="W368" s="23">
        <v>78</v>
      </c>
      <c r="X368" s="23">
        <f t="shared" si="93"/>
        <v>78</v>
      </c>
      <c r="Y368" s="23">
        <v>62</v>
      </c>
      <c r="Z368" s="23" t="str">
        <f>Code!$K$204</f>
        <v>EF 86</v>
      </c>
      <c r="AA368" s="23" t="str">
        <f>Code!$K$207</f>
        <v>EF 57</v>
      </c>
      <c r="AB368" s="23" t="str">
        <f>Code!$K$208</f>
        <v>EF 57</v>
      </c>
      <c r="AC368" s="23" t="str">
        <f>Code!$K$205</f>
        <v>EF 57</v>
      </c>
      <c r="AD368" s="23" t="s">
        <v>237</v>
      </c>
      <c r="AE368" s="23" t="s">
        <v>237</v>
      </c>
      <c r="AF368" s="23" t="s">
        <v>237</v>
      </c>
      <c r="AG368" s="39">
        <f t="shared" si="88"/>
        <v>7.1357303575703178E-4</v>
      </c>
      <c r="AH368" s="39">
        <f t="shared" si="94"/>
        <v>7.1357303575703178E-4</v>
      </c>
      <c r="AI368" s="18">
        <f t="shared" si="95"/>
        <v>3.32</v>
      </c>
      <c r="AJ368" s="41">
        <f>Code!$B$23</f>
        <v>0.15</v>
      </c>
      <c r="AK368" s="41">
        <f t="shared" si="96"/>
        <v>0.15</v>
      </c>
      <c r="AL368" s="110">
        <f t="shared" si="97"/>
        <v>9.1170398009925382</v>
      </c>
      <c r="AM368" s="110">
        <f t="shared" si="98"/>
        <v>9.1170398009925382</v>
      </c>
      <c r="AN368" s="110">
        <f t="shared" si="99"/>
        <v>1.3361692000000001</v>
      </c>
      <c r="AO368" s="110">
        <f t="shared" si="100"/>
        <v>0.96303017419071424</v>
      </c>
      <c r="AP368" s="18">
        <f>VLOOKUP(D368,Code!$B$92:$D$107,2,FALSE)</f>
        <v>0.32</v>
      </c>
      <c r="AQ368" s="18">
        <f>VLOOKUP(E368,Code!$B$92:$D$107,3,FALSE)</f>
        <v>0.25</v>
      </c>
      <c r="AR368" s="18">
        <f>Code!$C$132</f>
        <v>14</v>
      </c>
      <c r="AS368" s="18">
        <f t="shared" si="101"/>
        <v>14</v>
      </c>
      <c r="AT368" s="88">
        <f>Code!$C$189</f>
        <v>80</v>
      </c>
      <c r="AU368" s="88">
        <f t="shared" si="102"/>
        <v>80</v>
      </c>
      <c r="AV368" s="88">
        <f>Code!$C$198</f>
        <v>66</v>
      </c>
      <c r="AW368" s="18" t="str">
        <f>Code!$L$204</f>
        <v>EF 95</v>
      </c>
      <c r="AX368" s="64" t="str">
        <f>Code!$L$207</f>
        <v>EF 60</v>
      </c>
      <c r="AY368" s="64" t="str">
        <f>Code!$L$208</f>
        <v>EF 60</v>
      </c>
      <c r="AZ368" s="64" t="str">
        <f>Code!$L$205</f>
        <v>EF 62</v>
      </c>
      <c r="BA368" s="23" t="s">
        <v>237</v>
      </c>
      <c r="BB368" s="23" t="s">
        <v>237</v>
      </c>
      <c r="BC368" s="23" t="s">
        <v>237</v>
      </c>
      <c r="BD368" s="39">
        <f t="shared" si="103"/>
        <v>6.0653708039347702E-4</v>
      </c>
      <c r="BE368" s="39">
        <f t="shared" si="104"/>
        <v>4.9950112502992225E-4</v>
      </c>
      <c r="BF368" s="18">
        <f>Measures!$C$3</f>
        <v>8</v>
      </c>
      <c r="BG368" s="41">
        <f>Measures!$C$4</f>
        <v>0.1</v>
      </c>
      <c r="BH368" s="41">
        <v>0.06</v>
      </c>
      <c r="BI368" s="18">
        <f>VLOOKUP(D368,Measures!$B$6:$C$21,2,FALSE)</f>
        <v>30</v>
      </c>
      <c r="BJ368" s="18">
        <f>Measures!$C$22</f>
        <v>44</v>
      </c>
      <c r="BK368" s="18">
        <f>Measures!$C$23</f>
        <v>19</v>
      </c>
      <c r="BL368" s="18">
        <f>Measures!$C$24</f>
        <v>13</v>
      </c>
      <c r="BM368" s="18">
        <f>Measures!$C$26</f>
        <v>0.32</v>
      </c>
      <c r="BN368" s="18">
        <f>Measures!$D$26</f>
        <v>0.25</v>
      </c>
      <c r="BO368" s="18">
        <f>Measures!$C$27</f>
        <v>14</v>
      </c>
      <c r="BP368" s="18">
        <f>Measures!$C$28</f>
        <v>15</v>
      </c>
      <c r="BQ368" s="88">
        <f>Measures!$C$29</f>
        <v>92</v>
      </c>
      <c r="BR368" s="88">
        <f>Measures!$C$30</f>
        <v>95</v>
      </c>
      <c r="BS368" s="88">
        <f>Measures!$C$31</f>
        <v>70</v>
      </c>
      <c r="BT368" s="64" t="str">
        <f>Code!$M$204</f>
        <v>EF 200</v>
      </c>
      <c r="BU368" s="64" t="str">
        <f>Code!$M$207</f>
        <v>EF 67</v>
      </c>
      <c r="BV368" s="64" t="str">
        <f>Code!$M$208</f>
        <v>EF 70</v>
      </c>
      <c r="BW368" s="64" t="str">
        <f>Code!$M$205</f>
        <v>EF 82</v>
      </c>
      <c r="BX368" s="64" t="s">
        <v>363</v>
      </c>
      <c r="BY368" s="64" t="s">
        <v>239</v>
      </c>
      <c r="BZ368" s="64" t="s">
        <v>240</v>
      </c>
      <c r="CA368" s="64"/>
      <c r="CB368" s="64"/>
      <c r="CC368" s="64"/>
      <c r="CD368" s="64"/>
      <c r="CE368" s="64"/>
      <c r="CF368" s="64"/>
      <c r="CG368" s="64"/>
      <c r="CH368" s="64"/>
      <c r="CI368" s="64"/>
      <c r="CJ368" s="64"/>
      <c r="CK368" s="64"/>
      <c r="CL368" s="64"/>
      <c r="CM368" s="18"/>
      <c r="CN368" s="18"/>
    </row>
    <row r="369" spans="1:92" ht="14.4" x14ac:dyDescent="0.3">
      <c r="A369" s="19" t="s">
        <v>95</v>
      </c>
      <c r="B369" s="31" t="s">
        <v>86</v>
      </c>
      <c r="C369" s="19" t="s">
        <v>87</v>
      </c>
      <c r="D369" s="19">
        <v>8</v>
      </c>
      <c r="E369" s="19">
        <f>VLOOKUP(D369,Lists!$B$3:$C$18,2,FALSE)</f>
        <v>7</v>
      </c>
      <c r="F369" s="19">
        <v>1</v>
      </c>
      <c r="G369" s="19" t="s">
        <v>66</v>
      </c>
      <c r="H369" s="23">
        <v>1600</v>
      </c>
      <c r="I369" s="37">
        <v>0.14016341923318668</v>
      </c>
      <c r="J369" s="36">
        <v>7.1357303575703178E-4</v>
      </c>
      <c r="K369" s="36">
        <f t="shared" si="89"/>
        <v>7.1357303575703178E-4</v>
      </c>
      <c r="L369" s="23">
        <v>3.32</v>
      </c>
      <c r="M369" s="35">
        <v>0.33</v>
      </c>
      <c r="N369" s="35">
        <f t="shared" si="90"/>
        <v>0.33</v>
      </c>
      <c r="O369" s="38">
        <v>9.1170398009925382</v>
      </c>
      <c r="P369" s="38">
        <f t="shared" si="91"/>
        <v>9.1170398009925382</v>
      </c>
      <c r="Q369" s="38">
        <v>1.3361692000000001</v>
      </c>
      <c r="R369" s="38">
        <v>0.96303017419071424</v>
      </c>
      <c r="S369" s="23">
        <v>1.23</v>
      </c>
      <c r="T369" s="23">
        <v>0.87</v>
      </c>
      <c r="U369" s="23">
        <v>10</v>
      </c>
      <c r="V369" s="23">
        <f t="shared" si="92"/>
        <v>10</v>
      </c>
      <c r="W369" s="23">
        <v>78</v>
      </c>
      <c r="X369" s="23">
        <f t="shared" si="93"/>
        <v>78</v>
      </c>
      <c r="Y369" s="23">
        <v>62</v>
      </c>
      <c r="Z369" s="23" t="str">
        <f>Code!$K$204</f>
        <v>EF 86</v>
      </c>
      <c r="AA369" s="23" t="str">
        <f>Code!$K$207</f>
        <v>EF 57</v>
      </c>
      <c r="AB369" s="23" t="str">
        <f>Code!$K$208</f>
        <v>EF 57</v>
      </c>
      <c r="AC369" s="23" t="str">
        <f>Code!$K$205</f>
        <v>EF 57</v>
      </c>
      <c r="AD369" s="23" t="s">
        <v>237</v>
      </c>
      <c r="AE369" s="23" t="s">
        <v>237</v>
      </c>
      <c r="AF369" s="23" t="s">
        <v>237</v>
      </c>
      <c r="AG369" s="39">
        <f t="shared" si="88"/>
        <v>7.1357303575703178E-4</v>
      </c>
      <c r="AH369" s="39">
        <f t="shared" si="94"/>
        <v>7.1357303575703178E-4</v>
      </c>
      <c r="AI369" s="18">
        <f t="shared" si="95"/>
        <v>3.32</v>
      </c>
      <c r="AJ369" s="41">
        <f>Code!$B$23</f>
        <v>0.15</v>
      </c>
      <c r="AK369" s="41">
        <f t="shared" si="96"/>
        <v>0.15</v>
      </c>
      <c r="AL369" s="110">
        <f t="shared" si="97"/>
        <v>9.1170398009925382</v>
      </c>
      <c r="AM369" s="110">
        <f t="shared" si="98"/>
        <v>9.1170398009925382</v>
      </c>
      <c r="AN369" s="110">
        <f t="shared" si="99"/>
        <v>1.3361692000000001</v>
      </c>
      <c r="AO369" s="110">
        <f t="shared" si="100"/>
        <v>0.96303017419071424</v>
      </c>
      <c r="AP369" s="18">
        <f>VLOOKUP(D369,Code!$B$92:$D$107,2,FALSE)</f>
        <v>0.32</v>
      </c>
      <c r="AQ369" s="18">
        <f>VLOOKUP(E369,Code!$B$92:$D$107,3,FALSE)</f>
        <v>0.25</v>
      </c>
      <c r="AR369" s="18">
        <f>Code!$C$132</f>
        <v>14</v>
      </c>
      <c r="AS369" s="18">
        <f t="shared" si="101"/>
        <v>14</v>
      </c>
      <c r="AT369" s="88">
        <f>Code!$C$189</f>
        <v>80</v>
      </c>
      <c r="AU369" s="88">
        <f t="shared" si="102"/>
        <v>80</v>
      </c>
      <c r="AV369" s="88">
        <f>Code!$C$198</f>
        <v>66</v>
      </c>
      <c r="AW369" s="18" t="str">
        <f>Code!$L$204</f>
        <v>EF 95</v>
      </c>
      <c r="AX369" s="64" t="str">
        <f>Code!$L$207</f>
        <v>EF 60</v>
      </c>
      <c r="AY369" s="64" t="str">
        <f>Code!$L$208</f>
        <v>EF 60</v>
      </c>
      <c r="AZ369" s="64" t="str">
        <f>Code!$L$205</f>
        <v>EF 62</v>
      </c>
      <c r="BA369" s="23" t="s">
        <v>237</v>
      </c>
      <c r="BB369" s="23" t="s">
        <v>237</v>
      </c>
      <c r="BC369" s="23" t="s">
        <v>237</v>
      </c>
      <c r="BD369" s="39">
        <f t="shared" si="103"/>
        <v>6.0653708039347702E-4</v>
      </c>
      <c r="BE369" s="39">
        <f t="shared" si="104"/>
        <v>4.9950112502992225E-4</v>
      </c>
      <c r="BF369" s="18">
        <f>Measures!$C$3</f>
        <v>8</v>
      </c>
      <c r="BG369" s="41">
        <f>Measures!$C$4</f>
        <v>0.1</v>
      </c>
      <c r="BH369" s="41">
        <v>0.06</v>
      </c>
      <c r="BI369" s="18">
        <f>VLOOKUP(D369,Measures!$B$6:$C$21,2,FALSE)</f>
        <v>30</v>
      </c>
      <c r="BJ369" s="18">
        <f>Measures!$C$22</f>
        <v>44</v>
      </c>
      <c r="BK369" s="18">
        <f>Measures!$C$23</f>
        <v>19</v>
      </c>
      <c r="BL369" s="18">
        <f>Measures!$C$24</f>
        <v>13</v>
      </c>
      <c r="BM369" s="18">
        <f>Measures!$C$26</f>
        <v>0.32</v>
      </c>
      <c r="BN369" s="18">
        <f>Measures!$D$26</f>
        <v>0.25</v>
      </c>
      <c r="BO369" s="18">
        <f>Measures!$C$27</f>
        <v>14</v>
      </c>
      <c r="BP369" s="18">
        <f>Measures!$C$28</f>
        <v>15</v>
      </c>
      <c r="BQ369" s="88">
        <f>Measures!$C$29</f>
        <v>92</v>
      </c>
      <c r="BR369" s="88">
        <f>Measures!$C$30</f>
        <v>95</v>
      </c>
      <c r="BS369" s="88">
        <f>Measures!$C$31</f>
        <v>70</v>
      </c>
      <c r="BT369" s="64" t="str">
        <f>Code!$M$204</f>
        <v>EF 200</v>
      </c>
      <c r="BU369" s="64" t="str">
        <f>Code!$M$207</f>
        <v>EF 67</v>
      </c>
      <c r="BV369" s="64" t="str">
        <f>Code!$M$208</f>
        <v>EF 70</v>
      </c>
      <c r="BW369" s="64" t="str">
        <f>Code!$M$205</f>
        <v>EF 82</v>
      </c>
      <c r="BX369" s="64" t="s">
        <v>363</v>
      </c>
      <c r="BY369" s="64" t="s">
        <v>239</v>
      </c>
      <c r="BZ369" s="64" t="s">
        <v>240</v>
      </c>
      <c r="CA369" s="64"/>
      <c r="CB369" s="64"/>
      <c r="CC369" s="64"/>
      <c r="CD369" s="64"/>
      <c r="CE369" s="64"/>
      <c r="CF369" s="64"/>
      <c r="CG369" s="64"/>
      <c r="CH369" s="64"/>
      <c r="CI369" s="64"/>
      <c r="CJ369" s="64"/>
      <c r="CK369" s="64"/>
      <c r="CL369" s="64"/>
      <c r="CM369" s="18"/>
      <c r="CN369" s="18"/>
    </row>
    <row r="370" spans="1:92" ht="14.4" x14ac:dyDescent="0.3">
      <c r="A370" s="19" t="s">
        <v>95</v>
      </c>
      <c r="B370" s="31" t="s">
        <v>86</v>
      </c>
      <c r="C370" s="19" t="s">
        <v>87</v>
      </c>
      <c r="D370" s="19">
        <v>8</v>
      </c>
      <c r="E370" s="19">
        <f>VLOOKUP(D370,Lists!$B$3:$C$18,2,FALSE)</f>
        <v>7</v>
      </c>
      <c r="F370" s="19">
        <v>2</v>
      </c>
      <c r="G370" s="19" t="s">
        <v>66</v>
      </c>
      <c r="H370" s="23">
        <v>1990</v>
      </c>
      <c r="I370" s="37">
        <v>0.14016341923318668</v>
      </c>
      <c r="J370" s="36">
        <v>7.1357303575703178E-4</v>
      </c>
      <c r="K370" s="36">
        <f t="shared" si="89"/>
        <v>7.1357303575703178E-4</v>
      </c>
      <c r="L370" s="23">
        <v>3.32</v>
      </c>
      <c r="M370" s="35">
        <v>0.33</v>
      </c>
      <c r="N370" s="35">
        <f t="shared" si="90"/>
        <v>0.33</v>
      </c>
      <c r="O370" s="38">
        <v>9.1170398009925382</v>
      </c>
      <c r="P370" s="38">
        <f t="shared" si="91"/>
        <v>9.1170398009925382</v>
      </c>
      <c r="Q370" s="38">
        <v>1.3361692000000001</v>
      </c>
      <c r="R370" s="38">
        <v>0.96303017419071424</v>
      </c>
      <c r="S370" s="23">
        <v>1.23</v>
      </c>
      <c r="T370" s="23">
        <v>0.87</v>
      </c>
      <c r="U370" s="23">
        <v>10</v>
      </c>
      <c r="V370" s="23">
        <f t="shared" si="92"/>
        <v>10</v>
      </c>
      <c r="W370" s="23">
        <v>78</v>
      </c>
      <c r="X370" s="23">
        <f t="shared" si="93"/>
        <v>78</v>
      </c>
      <c r="Y370" s="23">
        <v>62</v>
      </c>
      <c r="Z370" s="23" t="str">
        <f>Code!$K$204</f>
        <v>EF 86</v>
      </c>
      <c r="AA370" s="23" t="str">
        <f>Code!$K$207</f>
        <v>EF 57</v>
      </c>
      <c r="AB370" s="23" t="str">
        <f>Code!$K$208</f>
        <v>EF 57</v>
      </c>
      <c r="AC370" s="23" t="str">
        <f>Code!$K$205</f>
        <v>EF 57</v>
      </c>
      <c r="AD370" s="23" t="s">
        <v>237</v>
      </c>
      <c r="AE370" s="23" t="s">
        <v>237</v>
      </c>
      <c r="AF370" s="23" t="s">
        <v>237</v>
      </c>
      <c r="AG370" s="39">
        <f t="shared" si="88"/>
        <v>7.1357303575703178E-4</v>
      </c>
      <c r="AH370" s="39">
        <f t="shared" si="94"/>
        <v>7.1357303575703178E-4</v>
      </c>
      <c r="AI370" s="18">
        <f t="shared" si="95"/>
        <v>3.32</v>
      </c>
      <c r="AJ370" s="41">
        <f>Code!$B$23</f>
        <v>0.15</v>
      </c>
      <c r="AK370" s="41">
        <f t="shared" si="96"/>
        <v>0.15</v>
      </c>
      <c r="AL370" s="110">
        <f t="shared" si="97"/>
        <v>9.1170398009925382</v>
      </c>
      <c r="AM370" s="110">
        <f t="shared" si="98"/>
        <v>9.1170398009925382</v>
      </c>
      <c r="AN370" s="110">
        <f t="shared" si="99"/>
        <v>1.3361692000000001</v>
      </c>
      <c r="AO370" s="110">
        <f t="shared" si="100"/>
        <v>0.96303017419071424</v>
      </c>
      <c r="AP370" s="18">
        <f>VLOOKUP(D370,Code!$B$92:$D$107,2,FALSE)</f>
        <v>0.32</v>
      </c>
      <c r="AQ370" s="18">
        <f>VLOOKUP(E370,Code!$B$92:$D$107,3,FALSE)</f>
        <v>0.25</v>
      </c>
      <c r="AR370" s="18">
        <f>Code!$C$132</f>
        <v>14</v>
      </c>
      <c r="AS370" s="18">
        <f t="shared" si="101"/>
        <v>14</v>
      </c>
      <c r="AT370" s="88">
        <f>Code!$C$189</f>
        <v>80</v>
      </c>
      <c r="AU370" s="88">
        <f t="shared" si="102"/>
        <v>80</v>
      </c>
      <c r="AV370" s="88">
        <f>Code!$C$198</f>
        <v>66</v>
      </c>
      <c r="AW370" s="18" t="str">
        <f>Code!$L$204</f>
        <v>EF 95</v>
      </c>
      <c r="AX370" s="64" t="str">
        <f>Code!$L$207</f>
        <v>EF 60</v>
      </c>
      <c r="AY370" s="64" t="str">
        <f>Code!$L$208</f>
        <v>EF 60</v>
      </c>
      <c r="AZ370" s="64" t="str">
        <f>Code!$L$205</f>
        <v>EF 62</v>
      </c>
      <c r="BA370" s="23" t="s">
        <v>237</v>
      </c>
      <c r="BB370" s="23" t="s">
        <v>237</v>
      </c>
      <c r="BC370" s="23" t="s">
        <v>237</v>
      </c>
      <c r="BD370" s="39">
        <f t="shared" si="103"/>
        <v>6.0653708039347702E-4</v>
      </c>
      <c r="BE370" s="39">
        <f t="shared" si="104"/>
        <v>4.9950112502992225E-4</v>
      </c>
      <c r="BF370" s="18">
        <f>Measures!$C$3</f>
        <v>8</v>
      </c>
      <c r="BG370" s="41">
        <f>Measures!$C$4</f>
        <v>0.1</v>
      </c>
      <c r="BH370" s="41">
        <v>0.06</v>
      </c>
      <c r="BI370" s="18">
        <f>VLOOKUP(D370,Measures!$B$6:$C$21,2,FALSE)</f>
        <v>30</v>
      </c>
      <c r="BJ370" s="18">
        <f>Measures!$C$22</f>
        <v>44</v>
      </c>
      <c r="BK370" s="18">
        <f>Measures!$C$23</f>
        <v>19</v>
      </c>
      <c r="BL370" s="18">
        <f>Measures!$C$24</f>
        <v>13</v>
      </c>
      <c r="BM370" s="18">
        <f>Measures!$C$26</f>
        <v>0.32</v>
      </c>
      <c r="BN370" s="18">
        <f>Measures!$D$26</f>
        <v>0.25</v>
      </c>
      <c r="BO370" s="18">
        <f>Measures!$C$27</f>
        <v>14</v>
      </c>
      <c r="BP370" s="18">
        <f>Measures!$C$28</f>
        <v>15</v>
      </c>
      <c r="BQ370" s="88">
        <f>Measures!$C$29</f>
        <v>92</v>
      </c>
      <c r="BR370" s="88">
        <f>Measures!$C$30</f>
        <v>95</v>
      </c>
      <c r="BS370" s="88">
        <f>Measures!$C$31</f>
        <v>70</v>
      </c>
      <c r="BT370" s="64" t="str">
        <f>Code!$M$204</f>
        <v>EF 200</v>
      </c>
      <c r="BU370" s="64" t="str">
        <f>Code!$M$207</f>
        <v>EF 67</v>
      </c>
      <c r="BV370" s="64" t="str">
        <f>Code!$M$208</f>
        <v>EF 70</v>
      </c>
      <c r="BW370" s="64" t="str">
        <f>Code!$M$205</f>
        <v>EF 82</v>
      </c>
      <c r="BX370" s="64" t="s">
        <v>363</v>
      </c>
      <c r="BY370" s="64" t="s">
        <v>239</v>
      </c>
      <c r="BZ370" s="64" t="s">
        <v>240</v>
      </c>
      <c r="CA370" s="64"/>
      <c r="CB370" s="64"/>
      <c r="CC370" s="64"/>
      <c r="CD370" s="64"/>
      <c r="CE370" s="64"/>
      <c r="CF370" s="64"/>
      <c r="CG370" s="64"/>
      <c r="CH370" s="64"/>
      <c r="CI370" s="64"/>
      <c r="CJ370" s="64"/>
      <c r="CK370" s="64"/>
      <c r="CL370" s="64"/>
      <c r="CM370" s="18"/>
      <c r="CN370" s="18"/>
    </row>
    <row r="371" spans="1:92" ht="14.4" x14ac:dyDescent="0.3">
      <c r="A371" s="19" t="s">
        <v>22</v>
      </c>
      <c r="B371" s="31" t="s">
        <v>86</v>
      </c>
      <c r="C371" s="19" t="s">
        <v>87</v>
      </c>
      <c r="D371" s="19">
        <v>8</v>
      </c>
      <c r="E371" s="19">
        <f>VLOOKUP(D371,Lists!$B$3:$C$18,2,FALSE)</f>
        <v>7</v>
      </c>
      <c r="F371" s="19">
        <v>1</v>
      </c>
      <c r="G371" s="19" t="s">
        <v>66</v>
      </c>
      <c r="H371" s="23">
        <v>1600</v>
      </c>
      <c r="I371" s="37">
        <v>0.14016341923318668</v>
      </c>
      <c r="J371" s="36">
        <v>7.1357303575703178E-4</v>
      </c>
      <c r="K371" s="36">
        <f t="shared" si="89"/>
        <v>7.1357303575703178E-4</v>
      </c>
      <c r="L371" s="23">
        <v>3.32</v>
      </c>
      <c r="M371" s="35">
        <v>0.33</v>
      </c>
      <c r="N371" s="35">
        <f t="shared" si="90"/>
        <v>0.33</v>
      </c>
      <c r="O371" s="38">
        <v>9.1170398009925382</v>
      </c>
      <c r="P371" s="38">
        <f t="shared" si="91"/>
        <v>9.1170398009925382</v>
      </c>
      <c r="Q371" s="38">
        <v>1.3361692000000001</v>
      </c>
      <c r="R371" s="38">
        <v>0.96303017419071424</v>
      </c>
      <c r="S371" s="23">
        <v>1.23</v>
      </c>
      <c r="T371" s="23">
        <v>0.87</v>
      </c>
      <c r="U371" s="23">
        <v>10</v>
      </c>
      <c r="V371" s="23">
        <f t="shared" si="92"/>
        <v>10</v>
      </c>
      <c r="W371" s="23">
        <v>78</v>
      </c>
      <c r="X371" s="23">
        <f t="shared" si="93"/>
        <v>78</v>
      </c>
      <c r="Y371" s="23">
        <v>62</v>
      </c>
      <c r="Z371" s="23" t="str">
        <f>Code!$K$204</f>
        <v>EF 86</v>
      </c>
      <c r="AA371" s="23" t="str">
        <f>Code!$K$207</f>
        <v>EF 57</v>
      </c>
      <c r="AB371" s="23" t="str">
        <f>Code!$K$208</f>
        <v>EF 57</v>
      </c>
      <c r="AC371" s="23" t="str">
        <f>Code!$K$205</f>
        <v>EF 57</v>
      </c>
      <c r="AD371" s="23" t="s">
        <v>237</v>
      </c>
      <c r="AE371" s="23" t="s">
        <v>237</v>
      </c>
      <c r="AF371" s="23" t="s">
        <v>237</v>
      </c>
      <c r="AG371" s="39">
        <f t="shared" si="88"/>
        <v>7.1357303575703178E-4</v>
      </c>
      <c r="AH371" s="39">
        <f t="shared" si="94"/>
        <v>7.1357303575703178E-4</v>
      </c>
      <c r="AI371" s="18">
        <f t="shared" si="95"/>
        <v>3.32</v>
      </c>
      <c r="AJ371" s="41">
        <f>Code!$B$23</f>
        <v>0.15</v>
      </c>
      <c r="AK371" s="41">
        <f t="shared" si="96"/>
        <v>0.15</v>
      </c>
      <c r="AL371" s="110">
        <f t="shared" si="97"/>
        <v>9.1170398009925382</v>
      </c>
      <c r="AM371" s="110">
        <f t="shared" si="98"/>
        <v>9.1170398009925382</v>
      </c>
      <c r="AN371" s="110">
        <f t="shared" si="99"/>
        <v>1.3361692000000001</v>
      </c>
      <c r="AO371" s="110">
        <f t="shared" si="100"/>
        <v>0.96303017419071424</v>
      </c>
      <c r="AP371" s="18">
        <f>VLOOKUP(D371,Code!$B$92:$D$107,2,FALSE)</f>
        <v>0.32</v>
      </c>
      <c r="AQ371" s="18">
        <f>VLOOKUP(E371,Code!$B$92:$D$107,3,FALSE)</f>
        <v>0.25</v>
      </c>
      <c r="AR371" s="18">
        <f>Code!$C$132</f>
        <v>14</v>
      </c>
      <c r="AS371" s="18">
        <f t="shared" si="101"/>
        <v>14</v>
      </c>
      <c r="AT371" s="88">
        <f>Code!$C$189</f>
        <v>80</v>
      </c>
      <c r="AU371" s="88">
        <f t="shared" si="102"/>
        <v>80</v>
      </c>
      <c r="AV371" s="88">
        <f>Code!$C$198</f>
        <v>66</v>
      </c>
      <c r="AW371" s="18" t="str">
        <f>Code!$L$204</f>
        <v>EF 95</v>
      </c>
      <c r="AX371" s="64" t="str">
        <f>Code!$L$207</f>
        <v>EF 60</v>
      </c>
      <c r="AY371" s="64" t="str">
        <f>Code!$L$208</f>
        <v>EF 60</v>
      </c>
      <c r="AZ371" s="64" t="str">
        <f>Code!$L$205</f>
        <v>EF 62</v>
      </c>
      <c r="BA371" s="23" t="s">
        <v>237</v>
      </c>
      <c r="BB371" s="23" t="s">
        <v>237</v>
      </c>
      <c r="BC371" s="23" t="s">
        <v>237</v>
      </c>
      <c r="BD371" s="39">
        <f t="shared" si="103"/>
        <v>6.0653708039347702E-4</v>
      </c>
      <c r="BE371" s="39">
        <f t="shared" si="104"/>
        <v>4.9950112502992225E-4</v>
      </c>
      <c r="BF371" s="18">
        <f>Measures!$C$3</f>
        <v>8</v>
      </c>
      <c r="BG371" s="41">
        <f>Measures!$C$4</f>
        <v>0.1</v>
      </c>
      <c r="BH371" s="41">
        <v>0.06</v>
      </c>
      <c r="BI371" s="18">
        <f>VLOOKUP(D371,Measures!$B$6:$C$21,2,FALSE)</f>
        <v>30</v>
      </c>
      <c r="BJ371" s="18">
        <f>Measures!$C$22</f>
        <v>44</v>
      </c>
      <c r="BK371" s="18">
        <f>Measures!$C$23</f>
        <v>19</v>
      </c>
      <c r="BL371" s="18">
        <f>Measures!$C$24</f>
        <v>13</v>
      </c>
      <c r="BM371" s="18">
        <f>Measures!$C$26</f>
        <v>0.32</v>
      </c>
      <c r="BN371" s="18">
        <f>Measures!$D$26</f>
        <v>0.25</v>
      </c>
      <c r="BO371" s="18">
        <f>Measures!$C$27</f>
        <v>14</v>
      </c>
      <c r="BP371" s="18">
        <f>Measures!$C$28</f>
        <v>15</v>
      </c>
      <c r="BQ371" s="88">
        <f>Measures!$C$29</f>
        <v>92</v>
      </c>
      <c r="BR371" s="88">
        <f>Measures!$C$30</f>
        <v>95</v>
      </c>
      <c r="BS371" s="88">
        <f>Measures!$C$31</f>
        <v>70</v>
      </c>
      <c r="BT371" s="64" t="str">
        <f>Code!$M$204</f>
        <v>EF 200</v>
      </c>
      <c r="BU371" s="64" t="str">
        <f>Code!$M$207</f>
        <v>EF 67</v>
      </c>
      <c r="BV371" s="64" t="str">
        <f>Code!$M$208</f>
        <v>EF 70</v>
      </c>
      <c r="BW371" s="64" t="str">
        <f>Code!$M$205</f>
        <v>EF 82</v>
      </c>
      <c r="BX371" s="64" t="s">
        <v>363</v>
      </c>
      <c r="BY371" s="64" t="s">
        <v>239</v>
      </c>
      <c r="BZ371" s="64" t="s">
        <v>240</v>
      </c>
      <c r="CA371" s="64"/>
      <c r="CB371" s="64"/>
      <c r="CC371" s="64"/>
      <c r="CD371" s="64"/>
      <c r="CE371" s="64"/>
      <c r="CF371" s="64"/>
      <c r="CG371" s="64"/>
      <c r="CH371" s="64"/>
      <c r="CI371" s="64"/>
      <c r="CJ371" s="64"/>
      <c r="CK371" s="64"/>
      <c r="CL371" s="64"/>
      <c r="CM371" s="18"/>
      <c r="CN371" s="18"/>
    </row>
    <row r="372" spans="1:92" ht="14.4" x14ac:dyDescent="0.3">
      <c r="A372" s="19" t="s">
        <v>22</v>
      </c>
      <c r="B372" s="31" t="s">
        <v>86</v>
      </c>
      <c r="C372" s="19" t="s">
        <v>87</v>
      </c>
      <c r="D372" s="19">
        <v>8</v>
      </c>
      <c r="E372" s="19">
        <f>VLOOKUP(D372,Lists!$B$3:$C$18,2,FALSE)</f>
        <v>7</v>
      </c>
      <c r="F372" s="19">
        <v>2</v>
      </c>
      <c r="G372" s="19" t="s">
        <v>66</v>
      </c>
      <c r="H372" s="23">
        <v>1990</v>
      </c>
      <c r="I372" s="37">
        <v>0.14016341923318668</v>
      </c>
      <c r="J372" s="36">
        <v>7.1357303575703178E-4</v>
      </c>
      <c r="K372" s="36">
        <f t="shared" si="89"/>
        <v>7.1357303575703178E-4</v>
      </c>
      <c r="L372" s="23">
        <v>3.32</v>
      </c>
      <c r="M372" s="35">
        <v>0.33</v>
      </c>
      <c r="N372" s="35">
        <f t="shared" si="90"/>
        <v>0.33</v>
      </c>
      <c r="O372" s="38">
        <v>9.1170398009925382</v>
      </c>
      <c r="P372" s="38">
        <f t="shared" si="91"/>
        <v>9.1170398009925382</v>
      </c>
      <c r="Q372" s="38">
        <v>1.3361692000000001</v>
      </c>
      <c r="R372" s="38">
        <v>0.96303017419071424</v>
      </c>
      <c r="S372" s="23">
        <v>1.23</v>
      </c>
      <c r="T372" s="23">
        <v>0.87</v>
      </c>
      <c r="U372" s="23">
        <v>10</v>
      </c>
      <c r="V372" s="23">
        <f t="shared" si="92"/>
        <v>10</v>
      </c>
      <c r="W372" s="23">
        <v>78</v>
      </c>
      <c r="X372" s="23">
        <f t="shared" si="93"/>
        <v>78</v>
      </c>
      <c r="Y372" s="23">
        <v>62</v>
      </c>
      <c r="Z372" s="23" t="str">
        <f>Code!$K$204</f>
        <v>EF 86</v>
      </c>
      <c r="AA372" s="23" t="str">
        <f>Code!$K$207</f>
        <v>EF 57</v>
      </c>
      <c r="AB372" s="23" t="str">
        <f>Code!$K$208</f>
        <v>EF 57</v>
      </c>
      <c r="AC372" s="23" t="str">
        <f>Code!$K$205</f>
        <v>EF 57</v>
      </c>
      <c r="AD372" s="23" t="s">
        <v>237</v>
      </c>
      <c r="AE372" s="23" t="s">
        <v>237</v>
      </c>
      <c r="AF372" s="23" t="s">
        <v>237</v>
      </c>
      <c r="AG372" s="39">
        <f t="shared" si="88"/>
        <v>7.1357303575703178E-4</v>
      </c>
      <c r="AH372" s="39">
        <f t="shared" si="94"/>
        <v>7.1357303575703178E-4</v>
      </c>
      <c r="AI372" s="18">
        <f t="shared" si="95"/>
        <v>3.32</v>
      </c>
      <c r="AJ372" s="41">
        <f>Code!$B$23</f>
        <v>0.15</v>
      </c>
      <c r="AK372" s="41">
        <f t="shared" si="96"/>
        <v>0.15</v>
      </c>
      <c r="AL372" s="110">
        <f t="shared" si="97"/>
        <v>9.1170398009925382</v>
      </c>
      <c r="AM372" s="110">
        <f t="shared" si="98"/>
        <v>9.1170398009925382</v>
      </c>
      <c r="AN372" s="110">
        <f t="shared" si="99"/>
        <v>1.3361692000000001</v>
      </c>
      <c r="AO372" s="110">
        <f t="shared" si="100"/>
        <v>0.96303017419071424</v>
      </c>
      <c r="AP372" s="18">
        <f>VLOOKUP(D372,Code!$B$92:$D$107,2,FALSE)</f>
        <v>0.32</v>
      </c>
      <c r="AQ372" s="18">
        <f>VLOOKUP(E372,Code!$B$92:$D$107,3,FALSE)</f>
        <v>0.25</v>
      </c>
      <c r="AR372" s="18">
        <f>Code!$C$132</f>
        <v>14</v>
      </c>
      <c r="AS372" s="18">
        <f t="shared" si="101"/>
        <v>14</v>
      </c>
      <c r="AT372" s="88">
        <f>Code!$C$189</f>
        <v>80</v>
      </c>
      <c r="AU372" s="88">
        <f t="shared" si="102"/>
        <v>80</v>
      </c>
      <c r="AV372" s="88">
        <f>Code!$C$198</f>
        <v>66</v>
      </c>
      <c r="AW372" s="18" t="str">
        <f>Code!$L$204</f>
        <v>EF 95</v>
      </c>
      <c r="AX372" s="64" t="str">
        <f>Code!$L$207</f>
        <v>EF 60</v>
      </c>
      <c r="AY372" s="64" t="str">
        <f>Code!$L$208</f>
        <v>EF 60</v>
      </c>
      <c r="AZ372" s="64" t="str">
        <f>Code!$L$205</f>
        <v>EF 62</v>
      </c>
      <c r="BA372" s="23" t="s">
        <v>237</v>
      </c>
      <c r="BB372" s="23" t="s">
        <v>237</v>
      </c>
      <c r="BC372" s="23" t="s">
        <v>237</v>
      </c>
      <c r="BD372" s="39">
        <f t="shared" si="103"/>
        <v>6.0653708039347702E-4</v>
      </c>
      <c r="BE372" s="39">
        <f t="shared" si="104"/>
        <v>4.9950112502992225E-4</v>
      </c>
      <c r="BF372" s="18">
        <f>Measures!$C$3</f>
        <v>8</v>
      </c>
      <c r="BG372" s="41">
        <f>Measures!$C$4</f>
        <v>0.1</v>
      </c>
      <c r="BH372" s="41">
        <v>0.06</v>
      </c>
      <c r="BI372" s="18">
        <f>VLOOKUP(D372,Measures!$B$6:$C$21,2,FALSE)</f>
        <v>30</v>
      </c>
      <c r="BJ372" s="18">
        <f>Measures!$C$22</f>
        <v>44</v>
      </c>
      <c r="BK372" s="18">
        <f>Measures!$C$23</f>
        <v>19</v>
      </c>
      <c r="BL372" s="18">
        <f>Measures!$C$24</f>
        <v>13</v>
      </c>
      <c r="BM372" s="18">
        <f>Measures!$C$26</f>
        <v>0.32</v>
      </c>
      <c r="BN372" s="18">
        <f>Measures!$D$26</f>
        <v>0.25</v>
      </c>
      <c r="BO372" s="18">
        <f>Measures!$C$27</f>
        <v>14</v>
      </c>
      <c r="BP372" s="18">
        <f>Measures!$C$28</f>
        <v>15</v>
      </c>
      <c r="BQ372" s="88">
        <f>Measures!$C$29</f>
        <v>92</v>
      </c>
      <c r="BR372" s="88">
        <f>Measures!$C$30</f>
        <v>95</v>
      </c>
      <c r="BS372" s="88">
        <f>Measures!$C$31</f>
        <v>70</v>
      </c>
      <c r="BT372" s="64" t="str">
        <f>Code!$M$204</f>
        <v>EF 200</v>
      </c>
      <c r="BU372" s="64" t="str">
        <f>Code!$M$207</f>
        <v>EF 67</v>
      </c>
      <c r="BV372" s="64" t="str">
        <f>Code!$M$208</f>
        <v>EF 70</v>
      </c>
      <c r="BW372" s="64" t="str">
        <f>Code!$M$205</f>
        <v>EF 82</v>
      </c>
      <c r="BX372" s="64" t="s">
        <v>363</v>
      </c>
      <c r="BY372" s="64" t="s">
        <v>239</v>
      </c>
      <c r="BZ372" s="64" t="s">
        <v>240</v>
      </c>
      <c r="CA372" s="64"/>
      <c r="CB372" s="64"/>
      <c r="CC372" s="64"/>
      <c r="CD372" s="64"/>
      <c r="CE372" s="64"/>
      <c r="CF372" s="64"/>
      <c r="CG372" s="64"/>
      <c r="CH372" s="64"/>
      <c r="CI372" s="64"/>
      <c r="CJ372" s="64"/>
      <c r="CK372" s="64"/>
      <c r="CL372" s="64"/>
      <c r="CM372" s="18"/>
      <c r="CN372" s="18"/>
    </row>
    <row r="373" spans="1:92" ht="14.4" x14ac:dyDescent="0.3">
      <c r="A373" s="19" t="s">
        <v>95</v>
      </c>
      <c r="B373" s="31" t="s">
        <v>86</v>
      </c>
      <c r="C373" s="19" t="s">
        <v>71</v>
      </c>
      <c r="D373" s="19">
        <v>8</v>
      </c>
      <c r="E373" s="19">
        <f>VLOOKUP(D373,Lists!$B$3:$C$18,2,FALSE)</f>
        <v>7</v>
      </c>
      <c r="F373" s="19">
        <v>1</v>
      </c>
      <c r="G373" s="19" t="s">
        <v>67</v>
      </c>
      <c r="H373" s="23">
        <v>1810</v>
      </c>
      <c r="I373" s="37">
        <v>0.11502100840336134</v>
      </c>
      <c r="J373" s="36">
        <v>5.1608452609801366E-4</v>
      </c>
      <c r="K373" s="36">
        <f t="shared" si="89"/>
        <v>5.1608452609801366E-4</v>
      </c>
      <c r="L373" s="23">
        <v>3.67</v>
      </c>
      <c r="M373" s="35">
        <v>0.26</v>
      </c>
      <c r="N373" s="35">
        <f t="shared" si="90"/>
        <v>0.26</v>
      </c>
      <c r="O373" s="38">
        <v>11.475862068965517</v>
      </c>
      <c r="P373" s="38">
        <f t="shared" si="91"/>
        <v>11.475862068965517</v>
      </c>
      <c r="Q373" s="38">
        <v>5.9551821</v>
      </c>
      <c r="R373" s="38">
        <v>10.254943899018233</v>
      </c>
      <c r="S373" s="23">
        <v>1.1499999999999999</v>
      </c>
      <c r="T373" s="23">
        <v>0.87</v>
      </c>
      <c r="U373" s="23">
        <v>10</v>
      </c>
      <c r="V373" s="23">
        <f t="shared" si="92"/>
        <v>10</v>
      </c>
      <c r="W373" s="23">
        <v>78</v>
      </c>
      <c r="X373" s="23">
        <f t="shared" si="93"/>
        <v>78</v>
      </c>
      <c r="Y373" s="23">
        <v>62</v>
      </c>
      <c r="Z373" s="23" t="str">
        <f>Code!$K$204</f>
        <v>EF 86</v>
      </c>
      <c r="AA373" s="23" t="str">
        <f>Code!$K$207</f>
        <v>EF 57</v>
      </c>
      <c r="AB373" s="23" t="str">
        <f>Code!$K$208</f>
        <v>EF 57</v>
      </c>
      <c r="AC373" s="23" t="str">
        <f>Code!$K$205</f>
        <v>EF 57</v>
      </c>
      <c r="AD373" s="23" t="s">
        <v>237</v>
      </c>
      <c r="AE373" s="23" t="s">
        <v>237</v>
      </c>
      <c r="AF373" s="23" t="s">
        <v>237</v>
      </c>
      <c r="AG373" s="39">
        <f t="shared" si="88"/>
        <v>5.1608452609801366E-4</v>
      </c>
      <c r="AH373" s="39">
        <f t="shared" si="94"/>
        <v>5.1608452609801366E-4</v>
      </c>
      <c r="AI373" s="18">
        <f t="shared" si="95"/>
        <v>3.67</v>
      </c>
      <c r="AJ373" s="41">
        <f>Code!$B$23</f>
        <v>0.15</v>
      </c>
      <c r="AK373" s="41">
        <f t="shared" si="96"/>
        <v>0.15</v>
      </c>
      <c r="AL373" s="110">
        <f t="shared" si="97"/>
        <v>11.475862068965517</v>
      </c>
      <c r="AM373" s="110">
        <f t="shared" si="98"/>
        <v>11.475862068965517</v>
      </c>
      <c r="AN373" s="110">
        <f t="shared" si="99"/>
        <v>5.9551821</v>
      </c>
      <c r="AO373" s="110">
        <f t="shared" si="100"/>
        <v>10.254943899018233</v>
      </c>
      <c r="AP373" s="18">
        <f>VLOOKUP(D373,Code!$B$92:$D$107,2,FALSE)</f>
        <v>0.32</v>
      </c>
      <c r="AQ373" s="18">
        <f>VLOOKUP(E373,Code!$B$92:$D$107,3,FALSE)</f>
        <v>0.25</v>
      </c>
      <c r="AR373" s="18">
        <f>Code!$C$132</f>
        <v>14</v>
      </c>
      <c r="AS373" s="18">
        <f t="shared" si="101"/>
        <v>14</v>
      </c>
      <c r="AT373" s="88">
        <f>Code!$C$189</f>
        <v>80</v>
      </c>
      <c r="AU373" s="88">
        <f t="shared" si="102"/>
        <v>80</v>
      </c>
      <c r="AV373" s="88">
        <f>Code!$C$198</f>
        <v>66</v>
      </c>
      <c r="AW373" s="18" t="str">
        <f>Code!$L$204</f>
        <v>EF 95</v>
      </c>
      <c r="AX373" s="64" t="str">
        <f>Code!$L$207</f>
        <v>EF 60</v>
      </c>
      <c r="AY373" s="64" t="str">
        <f>Code!$L$208</f>
        <v>EF 60</v>
      </c>
      <c r="AZ373" s="64" t="str">
        <f>Code!$L$205</f>
        <v>EF 62</v>
      </c>
      <c r="BA373" s="23" t="s">
        <v>237</v>
      </c>
      <c r="BB373" s="23" t="s">
        <v>237</v>
      </c>
      <c r="BC373" s="23" t="s">
        <v>237</v>
      </c>
      <c r="BD373" s="39">
        <f t="shared" si="103"/>
        <v>4.3867184718331158E-4</v>
      </c>
      <c r="BE373" s="39">
        <f t="shared" si="104"/>
        <v>3.6125916826860955E-4</v>
      </c>
      <c r="BF373" s="18">
        <f>Measures!$C$3</f>
        <v>8</v>
      </c>
      <c r="BG373" s="41">
        <f>Measures!$C$4</f>
        <v>0.1</v>
      </c>
      <c r="BH373" s="41">
        <v>0.06</v>
      </c>
      <c r="BI373" s="18">
        <f>VLOOKUP(D373,Measures!$B$6:$C$21,2,FALSE)</f>
        <v>30</v>
      </c>
      <c r="BJ373" s="18">
        <f>Measures!$C$22</f>
        <v>44</v>
      </c>
      <c r="BK373" s="18">
        <f>Measures!$C$23</f>
        <v>19</v>
      </c>
      <c r="BL373" s="18">
        <f>Measures!$C$24</f>
        <v>13</v>
      </c>
      <c r="BM373" s="18">
        <f>Measures!$C$26</f>
        <v>0.32</v>
      </c>
      <c r="BN373" s="18">
        <f>Measures!$D$26</f>
        <v>0.25</v>
      </c>
      <c r="BO373" s="18">
        <f>Measures!$C$27</f>
        <v>14</v>
      </c>
      <c r="BP373" s="18">
        <f>Measures!$C$28</f>
        <v>15</v>
      </c>
      <c r="BQ373" s="88">
        <f>Measures!$C$29</f>
        <v>92</v>
      </c>
      <c r="BR373" s="88">
        <f>Measures!$C$30</f>
        <v>95</v>
      </c>
      <c r="BS373" s="88">
        <f>Measures!$C$31</f>
        <v>70</v>
      </c>
      <c r="BT373" s="64" t="str">
        <f>Code!$M$204</f>
        <v>EF 200</v>
      </c>
      <c r="BU373" s="64" t="str">
        <f>Code!$M$207</f>
        <v>EF 67</v>
      </c>
      <c r="BV373" s="64" t="str">
        <f>Code!$M$208</f>
        <v>EF 70</v>
      </c>
      <c r="BW373" s="64" t="str">
        <f>Code!$M$205</f>
        <v>EF 82</v>
      </c>
      <c r="BX373" s="64" t="s">
        <v>363</v>
      </c>
      <c r="BY373" s="64" t="s">
        <v>239</v>
      </c>
      <c r="BZ373" s="64" t="s">
        <v>240</v>
      </c>
      <c r="CA373" s="64"/>
      <c r="CB373" s="64"/>
      <c r="CC373" s="64"/>
      <c r="CD373" s="64"/>
      <c r="CE373" s="64"/>
      <c r="CF373" s="64"/>
      <c r="CG373" s="64"/>
      <c r="CH373" s="64"/>
      <c r="CI373" s="64"/>
      <c r="CJ373" s="64"/>
      <c r="CK373" s="64"/>
      <c r="CL373" s="64"/>
      <c r="CM373" s="18"/>
      <c r="CN373" s="18"/>
    </row>
    <row r="374" spans="1:92" ht="14.4" x14ac:dyDescent="0.3">
      <c r="A374" s="19" t="s">
        <v>95</v>
      </c>
      <c r="B374" s="31" t="s">
        <v>86</v>
      </c>
      <c r="C374" s="19" t="s">
        <v>71</v>
      </c>
      <c r="D374" s="19">
        <v>8</v>
      </c>
      <c r="E374" s="19">
        <f>VLOOKUP(D374,Lists!$B$3:$C$18,2,FALSE)</f>
        <v>7</v>
      </c>
      <c r="F374" s="19">
        <v>2</v>
      </c>
      <c r="G374" s="19" t="s">
        <v>67</v>
      </c>
      <c r="H374" s="23">
        <v>2400</v>
      </c>
      <c r="I374" s="37">
        <v>0.11502100840336134</v>
      </c>
      <c r="J374" s="36">
        <v>5.1608452609801366E-4</v>
      </c>
      <c r="K374" s="36">
        <f t="shared" si="89"/>
        <v>5.1608452609801366E-4</v>
      </c>
      <c r="L374" s="23">
        <v>3.67</v>
      </c>
      <c r="M374" s="35">
        <v>0.26</v>
      </c>
      <c r="N374" s="35">
        <f t="shared" si="90"/>
        <v>0.26</v>
      </c>
      <c r="O374" s="38">
        <v>11.475862068965517</v>
      </c>
      <c r="P374" s="38">
        <f t="shared" si="91"/>
        <v>11.475862068965517</v>
      </c>
      <c r="Q374" s="38">
        <v>5.9551821</v>
      </c>
      <c r="R374" s="38">
        <v>10.254943899018233</v>
      </c>
      <c r="S374" s="23">
        <v>1.1499999999999999</v>
      </c>
      <c r="T374" s="23">
        <v>0.87</v>
      </c>
      <c r="U374" s="23">
        <v>10</v>
      </c>
      <c r="V374" s="23">
        <f t="shared" si="92"/>
        <v>10</v>
      </c>
      <c r="W374" s="23">
        <v>78</v>
      </c>
      <c r="X374" s="23">
        <f t="shared" si="93"/>
        <v>78</v>
      </c>
      <c r="Y374" s="23">
        <v>62</v>
      </c>
      <c r="Z374" s="23" t="str">
        <f>Code!$K$204</f>
        <v>EF 86</v>
      </c>
      <c r="AA374" s="23" t="str">
        <f>Code!$K$207</f>
        <v>EF 57</v>
      </c>
      <c r="AB374" s="23" t="str">
        <f>Code!$K$208</f>
        <v>EF 57</v>
      </c>
      <c r="AC374" s="23" t="str">
        <f>Code!$K$205</f>
        <v>EF 57</v>
      </c>
      <c r="AD374" s="23" t="s">
        <v>237</v>
      </c>
      <c r="AE374" s="23" t="s">
        <v>237</v>
      </c>
      <c r="AF374" s="23" t="s">
        <v>237</v>
      </c>
      <c r="AG374" s="39">
        <f t="shared" si="88"/>
        <v>5.1608452609801366E-4</v>
      </c>
      <c r="AH374" s="39">
        <f t="shared" si="94"/>
        <v>5.1608452609801366E-4</v>
      </c>
      <c r="AI374" s="18">
        <f t="shared" si="95"/>
        <v>3.67</v>
      </c>
      <c r="AJ374" s="41">
        <f>Code!$B$23</f>
        <v>0.15</v>
      </c>
      <c r="AK374" s="41">
        <f t="shared" si="96"/>
        <v>0.15</v>
      </c>
      <c r="AL374" s="110">
        <f t="shared" si="97"/>
        <v>11.475862068965517</v>
      </c>
      <c r="AM374" s="110">
        <f t="shared" si="98"/>
        <v>11.475862068965517</v>
      </c>
      <c r="AN374" s="110">
        <f t="shared" si="99"/>
        <v>5.9551821</v>
      </c>
      <c r="AO374" s="110">
        <f t="shared" si="100"/>
        <v>10.254943899018233</v>
      </c>
      <c r="AP374" s="18">
        <f>VLOOKUP(D374,Code!$B$92:$D$107,2,FALSE)</f>
        <v>0.32</v>
      </c>
      <c r="AQ374" s="18">
        <f>VLOOKUP(E374,Code!$B$92:$D$107,3,FALSE)</f>
        <v>0.25</v>
      </c>
      <c r="AR374" s="18">
        <f>Code!$C$132</f>
        <v>14</v>
      </c>
      <c r="AS374" s="18">
        <f t="shared" si="101"/>
        <v>14</v>
      </c>
      <c r="AT374" s="88">
        <f>Code!$C$189</f>
        <v>80</v>
      </c>
      <c r="AU374" s="88">
        <f t="shared" si="102"/>
        <v>80</v>
      </c>
      <c r="AV374" s="88">
        <f>Code!$C$198</f>
        <v>66</v>
      </c>
      <c r="AW374" s="18" t="str">
        <f>Code!$L$204</f>
        <v>EF 95</v>
      </c>
      <c r="AX374" s="64" t="str">
        <f>Code!$L$207</f>
        <v>EF 60</v>
      </c>
      <c r="AY374" s="64" t="str">
        <f>Code!$L$208</f>
        <v>EF 60</v>
      </c>
      <c r="AZ374" s="64" t="str">
        <f>Code!$L$205</f>
        <v>EF 62</v>
      </c>
      <c r="BA374" s="23" t="s">
        <v>237</v>
      </c>
      <c r="BB374" s="23" t="s">
        <v>237</v>
      </c>
      <c r="BC374" s="23" t="s">
        <v>237</v>
      </c>
      <c r="BD374" s="39">
        <f t="shared" si="103"/>
        <v>4.3867184718331158E-4</v>
      </c>
      <c r="BE374" s="39">
        <f t="shared" si="104"/>
        <v>3.6125916826860955E-4</v>
      </c>
      <c r="BF374" s="18">
        <f>Measures!$C$3</f>
        <v>8</v>
      </c>
      <c r="BG374" s="41">
        <f>Measures!$C$4</f>
        <v>0.1</v>
      </c>
      <c r="BH374" s="41">
        <v>0.06</v>
      </c>
      <c r="BI374" s="18">
        <f>VLOOKUP(D374,Measures!$B$6:$C$21,2,FALSE)</f>
        <v>30</v>
      </c>
      <c r="BJ374" s="18">
        <f>Measures!$C$22</f>
        <v>44</v>
      </c>
      <c r="BK374" s="18">
        <f>Measures!$C$23</f>
        <v>19</v>
      </c>
      <c r="BL374" s="18">
        <f>Measures!$C$24</f>
        <v>13</v>
      </c>
      <c r="BM374" s="18">
        <f>Measures!$C$26</f>
        <v>0.32</v>
      </c>
      <c r="BN374" s="18">
        <f>Measures!$D$26</f>
        <v>0.25</v>
      </c>
      <c r="BO374" s="18">
        <f>Measures!$C$27</f>
        <v>14</v>
      </c>
      <c r="BP374" s="18">
        <f>Measures!$C$28</f>
        <v>15</v>
      </c>
      <c r="BQ374" s="88">
        <f>Measures!$C$29</f>
        <v>92</v>
      </c>
      <c r="BR374" s="88">
        <f>Measures!$C$30</f>
        <v>95</v>
      </c>
      <c r="BS374" s="88">
        <f>Measures!$C$31</f>
        <v>70</v>
      </c>
      <c r="BT374" s="64" t="str">
        <f>Code!$M$204</f>
        <v>EF 200</v>
      </c>
      <c r="BU374" s="64" t="str">
        <f>Code!$M$207</f>
        <v>EF 67</v>
      </c>
      <c r="BV374" s="64" t="str">
        <f>Code!$M$208</f>
        <v>EF 70</v>
      </c>
      <c r="BW374" s="64" t="str">
        <f>Code!$M$205</f>
        <v>EF 82</v>
      </c>
      <c r="BX374" s="64" t="s">
        <v>363</v>
      </c>
      <c r="BY374" s="64" t="s">
        <v>239</v>
      </c>
      <c r="BZ374" s="64" t="s">
        <v>240</v>
      </c>
      <c r="CA374" s="64"/>
      <c r="CB374" s="64"/>
      <c r="CC374" s="64"/>
      <c r="CD374" s="64"/>
      <c r="CE374" s="64"/>
      <c r="CF374" s="64"/>
      <c r="CG374" s="64"/>
      <c r="CH374" s="64"/>
      <c r="CI374" s="64"/>
      <c r="CJ374" s="64"/>
      <c r="CK374" s="64"/>
      <c r="CL374" s="64"/>
      <c r="CM374" s="18"/>
      <c r="CN374" s="18"/>
    </row>
    <row r="375" spans="1:92" ht="14.4" x14ac:dyDescent="0.3">
      <c r="A375" s="19" t="s">
        <v>22</v>
      </c>
      <c r="B375" s="31" t="s">
        <v>86</v>
      </c>
      <c r="C375" s="19" t="s">
        <v>71</v>
      </c>
      <c r="D375" s="19">
        <v>8</v>
      </c>
      <c r="E375" s="19">
        <f>VLOOKUP(D375,Lists!$B$3:$C$18,2,FALSE)</f>
        <v>7</v>
      </c>
      <c r="F375" s="19">
        <v>1</v>
      </c>
      <c r="G375" s="19" t="s">
        <v>67</v>
      </c>
      <c r="H375" s="23">
        <v>1810</v>
      </c>
      <c r="I375" s="37">
        <v>0.11502100840336134</v>
      </c>
      <c r="J375" s="36">
        <v>5.1608452609801366E-4</v>
      </c>
      <c r="K375" s="36">
        <f t="shared" si="89"/>
        <v>5.1608452609801366E-4</v>
      </c>
      <c r="L375" s="23">
        <v>3.67</v>
      </c>
      <c r="M375" s="35">
        <v>0.26</v>
      </c>
      <c r="N375" s="35">
        <f t="shared" si="90"/>
        <v>0.26</v>
      </c>
      <c r="O375" s="38">
        <v>11.475862068965517</v>
      </c>
      <c r="P375" s="38">
        <f t="shared" si="91"/>
        <v>11.475862068965517</v>
      </c>
      <c r="Q375" s="38">
        <v>5.9551821</v>
      </c>
      <c r="R375" s="38">
        <v>10.254943899018233</v>
      </c>
      <c r="S375" s="23">
        <v>1.1499999999999999</v>
      </c>
      <c r="T375" s="23">
        <v>0.87</v>
      </c>
      <c r="U375" s="23">
        <v>10</v>
      </c>
      <c r="V375" s="23">
        <f t="shared" si="92"/>
        <v>10</v>
      </c>
      <c r="W375" s="23">
        <v>78</v>
      </c>
      <c r="X375" s="23">
        <f t="shared" si="93"/>
        <v>78</v>
      </c>
      <c r="Y375" s="23">
        <v>62</v>
      </c>
      <c r="Z375" s="23" t="str">
        <f>Code!$K$204</f>
        <v>EF 86</v>
      </c>
      <c r="AA375" s="23" t="str">
        <f>Code!$K$207</f>
        <v>EF 57</v>
      </c>
      <c r="AB375" s="23" t="str">
        <f>Code!$K$208</f>
        <v>EF 57</v>
      </c>
      <c r="AC375" s="23" t="str">
        <f>Code!$K$205</f>
        <v>EF 57</v>
      </c>
      <c r="AD375" s="23" t="s">
        <v>237</v>
      </c>
      <c r="AE375" s="23" t="s">
        <v>237</v>
      </c>
      <c r="AF375" s="23" t="s">
        <v>237</v>
      </c>
      <c r="AG375" s="39">
        <f t="shared" si="88"/>
        <v>5.1608452609801366E-4</v>
      </c>
      <c r="AH375" s="39">
        <f t="shared" si="94"/>
        <v>5.1608452609801366E-4</v>
      </c>
      <c r="AI375" s="18">
        <f t="shared" si="95"/>
        <v>3.67</v>
      </c>
      <c r="AJ375" s="41">
        <f>Code!$B$23</f>
        <v>0.15</v>
      </c>
      <c r="AK375" s="41">
        <f t="shared" si="96"/>
        <v>0.15</v>
      </c>
      <c r="AL375" s="110">
        <f t="shared" si="97"/>
        <v>11.475862068965517</v>
      </c>
      <c r="AM375" s="110">
        <f t="shared" si="98"/>
        <v>11.475862068965517</v>
      </c>
      <c r="AN375" s="110">
        <f t="shared" si="99"/>
        <v>5.9551821</v>
      </c>
      <c r="AO375" s="110">
        <f t="shared" si="100"/>
        <v>10.254943899018233</v>
      </c>
      <c r="AP375" s="18">
        <f>VLOOKUP(D375,Code!$B$92:$D$107,2,FALSE)</f>
        <v>0.32</v>
      </c>
      <c r="AQ375" s="18">
        <f>VLOOKUP(E375,Code!$B$92:$D$107,3,FALSE)</f>
        <v>0.25</v>
      </c>
      <c r="AR375" s="18">
        <f>Code!$C$132</f>
        <v>14</v>
      </c>
      <c r="AS375" s="18">
        <f t="shared" si="101"/>
        <v>14</v>
      </c>
      <c r="AT375" s="88">
        <f>Code!$C$189</f>
        <v>80</v>
      </c>
      <c r="AU375" s="88">
        <f t="shared" si="102"/>
        <v>80</v>
      </c>
      <c r="AV375" s="88">
        <f>Code!$C$198</f>
        <v>66</v>
      </c>
      <c r="AW375" s="18" t="str">
        <f>Code!$L$204</f>
        <v>EF 95</v>
      </c>
      <c r="AX375" s="64" t="str">
        <f>Code!$L$207</f>
        <v>EF 60</v>
      </c>
      <c r="AY375" s="64" t="str">
        <f>Code!$L$208</f>
        <v>EF 60</v>
      </c>
      <c r="AZ375" s="64" t="str">
        <f>Code!$L$205</f>
        <v>EF 62</v>
      </c>
      <c r="BA375" s="23" t="s">
        <v>237</v>
      </c>
      <c r="BB375" s="23" t="s">
        <v>237</v>
      </c>
      <c r="BC375" s="23" t="s">
        <v>237</v>
      </c>
      <c r="BD375" s="39">
        <f t="shared" si="103"/>
        <v>4.3867184718331158E-4</v>
      </c>
      <c r="BE375" s="39">
        <f t="shared" si="104"/>
        <v>3.6125916826860955E-4</v>
      </c>
      <c r="BF375" s="18">
        <f>Measures!$C$3</f>
        <v>8</v>
      </c>
      <c r="BG375" s="41">
        <f>Measures!$C$4</f>
        <v>0.1</v>
      </c>
      <c r="BH375" s="41">
        <v>0.06</v>
      </c>
      <c r="BI375" s="18">
        <f>VLOOKUP(D375,Measures!$B$6:$C$21,2,FALSE)</f>
        <v>30</v>
      </c>
      <c r="BJ375" s="18">
        <f>Measures!$C$22</f>
        <v>44</v>
      </c>
      <c r="BK375" s="18">
        <f>Measures!$C$23</f>
        <v>19</v>
      </c>
      <c r="BL375" s="18">
        <f>Measures!$C$24</f>
        <v>13</v>
      </c>
      <c r="BM375" s="18">
        <f>Measures!$C$26</f>
        <v>0.32</v>
      </c>
      <c r="BN375" s="18">
        <f>Measures!$D$26</f>
        <v>0.25</v>
      </c>
      <c r="BO375" s="18">
        <f>Measures!$C$27</f>
        <v>14</v>
      </c>
      <c r="BP375" s="18">
        <f>Measures!$C$28</f>
        <v>15</v>
      </c>
      <c r="BQ375" s="88">
        <f>Measures!$C$29</f>
        <v>92</v>
      </c>
      <c r="BR375" s="88">
        <f>Measures!$C$30</f>
        <v>95</v>
      </c>
      <c r="BS375" s="88">
        <f>Measures!$C$31</f>
        <v>70</v>
      </c>
      <c r="BT375" s="64" t="str">
        <f>Code!$M$204</f>
        <v>EF 200</v>
      </c>
      <c r="BU375" s="64" t="str">
        <f>Code!$M$207</f>
        <v>EF 67</v>
      </c>
      <c r="BV375" s="64" t="str">
        <f>Code!$M$208</f>
        <v>EF 70</v>
      </c>
      <c r="BW375" s="64" t="str">
        <f>Code!$M$205</f>
        <v>EF 82</v>
      </c>
      <c r="BX375" s="64" t="s">
        <v>363</v>
      </c>
      <c r="BY375" s="64" t="s">
        <v>239</v>
      </c>
      <c r="BZ375" s="64" t="s">
        <v>240</v>
      </c>
      <c r="CA375" s="64"/>
      <c r="CB375" s="64"/>
      <c r="CC375" s="64"/>
      <c r="CD375" s="64"/>
      <c r="CE375" s="64"/>
      <c r="CF375" s="64"/>
      <c r="CG375" s="64"/>
      <c r="CH375" s="64"/>
      <c r="CI375" s="64"/>
      <c r="CJ375" s="64"/>
      <c r="CK375" s="64"/>
      <c r="CL375" s="64"/>
      <c r="CM375" s="18"/>
      <c r="CN375" s="18"/>
    </row>
    <row r="376" spans="1:92" ht="14.4" x14ac:dyDescent="0.3">
      <c r="A376" s="19" t="s">
        <v>22</v>
      </c>
      <c r="B376" s="31" t="s">
        <v>86</v>
      </c>
      <c r="C376" s="19" t="s">
        <v>71</v>
      </c>
      <c r="D376" s="19">
        <v>8</v>
      </c>
      <c r="E376" s="19">
        <f>VLOOKUP(D376,Lists!$B$3:$C$18,2,FALSE)</f>
        <v>7</v>
      </c>
      <c r="F376" s="19">
        <v>2</v>
      </c>
      <c r="G376" s="19" t="s">
        <v>67</v>
      </c>
      <c r="H376" s="23">
        <v>2400</v>
      </c>
      <c r="I376" s="37">
        <v>0.11502100840336134</v>
      </c>
      <c r="J376" s="36">
        <v>5.1608452609801366E-4</v>
      </c>
      <c r="K376" s="36">
        <f t="shared" si="89"/>
        <v>5.1608452609801366E-4</v>
      </c>
      <c r="L376" s="23">
        <v>3.67</v>
      </c>
      <c r="M376" s="35">
        <v>0.26</v>
      </c>
      <c r="N376" s="35">
        <f t="shared" si="90"/>
        <v>0.26</v>
      </c>
      <c r="O376" s="38">
        <v>11.475862068965517</v>
      </c>
      <c r="P376" s="38">
        <f t="shared" si="91"/>
        <v>11.475862068965517</v>
      </c>
      <c r="Q376" s="38">
        <v>5.9551821</v>
      </c>
      <c r="R376" s="38">
        <v>10.254943899018233</v>
      </c>
      <c r="S376" s="23">
        <v>1.1499999999999999</v>
      </c>
      <c r="T376" s="23">
        <v>0.87</v>
      </c>
      <c r="U376" s="23">
        <v>10</v>
      </c>
      <c r="V376" s="23">
        <f t="shared" si="92"/>
        <v>10</v>
      </c>
      <c r="W376" s="23">
        <v>78</v>
      </c>
      <c r="X376" s="23">
        <f t="shared" si="93"/>
        <v>78</v>
      </c>
      <c r="Y376" s="23">
        <v>62</v>
      </c>
      <c r="Z376" s="23" t="str">
        <f>Code!$K$204</f>
        <v>EF 86</v>
      </c>
      <c r="AA376" s="23" t="str">
        <f>Code!$K$207</f>
        <v>EF 57</v>
      </c>
      <c r="AB376" s="23" t="str">
        <f>Code!$K$208</f>
        <v>EF 57</v>
      </c>
      <c r="AC376" s="23" t="str">
        <f>Code!$K$205</f>
        <v>EF 57</v>
      </c>
      <c r="AD376" s="23" t="s">
        <v>237</v>
      </c>
      <c r="AE376" s="23" t="s">
        <v>237</v>
      </c>
      <c r="AF376" s="23" t="s">
        <v>237</v>
      </c>
      <c r="AG376" s="39">
        <f t="shared" si="88"/>
        <v>5.1608452609801366E-4</v>
      </c>
      <c r="AH376" s="39">
        <f t="shared" si="94"/>
        <v>5.1608452609801366E-4</v>
      </c>
      <c r="AI376" s="18">
        <f t="shared" si="95"/>
        <v>3.67</v>
      </c>
      <c r="AJ376" s="41">
        <f>Code!$B$23</f>
        <v>0.15</v>
      </c>
      <c r="AK376" s="41">
        <f t="shared" si="96"/>
        <v>0.15</v>
      </c>
      <c r="AL376" s="110">
        <f t="shared" si="97"/>
        <v>11.475862068965517</v>
      </c>
      <c r="AM376" s="110">
        <f t="shared" si="98"/>
        <v>11.475862068965517</v>
      </c>
      <c r="AN376" s="110">
        <f t="shared" si="99"/>
        <v>5.9551821</v>
      </c>
      <c r="AO376" s="110">
        <f t="shared" si="100"/>
        <v>10.254943899018233</v>
      </c>
      <c r="AP376" s="18">
        <f>VLOOKUP(D376,Code!$B$92:$D$107,2,FALSE)</f>
        <v>0.32</v>
      </c>
      <c r="AQ376" s="18">
        <f>VLOOKUP(E376,Code!$B$92:$D$107,3,FALSE)</f>
        <v>0.25</v>
      </c>
      <c r="AR376" s="18">
        <f>Code!$C$132</f>
        <v>14</v>
      </c>
      <c r="AS376" s="18">
        <f t="shared" si="101"/>
        <v>14</v>
      </c>
      <c r="AT376" s="88">
        <f>Code!$C$189</f>
        <v>80</v>
      </c>
      <c r="AU376" s="88">
        <f t="shared" si="102"/>
        <v>80</v>
      </c>
      <c r="AV376" s="88">
        <f>Code!$C$198</f>
        <v>66</v>
      </c>
      <c r="AW376" s="18" t="str">
        <f>Code!$L$204</f>
        <v>EF 95</v>
      </c>
      <c r="AX376" s="64" t="str">
        <f>Code!$L$207</f>
        <v>EF 60</v>
      </c>
      <c r="AY376" s="64" t="str">
        <f>Code!$L$208</f>
        <v>EF 60</v>
      </c>
      <c r="AZ376" s="64" t="str">
        <f>Code!$L$205</f>
        <v>EF 62</v>
      </c>
      <c r="BA376" s="23" t="s">
        <v>237</v>
      </c>
      <c r="BB376" s="23" t="s">
        <v>237</v>
      </c>
      <c r="BC376" s="23" t="s">
        <v>237</v>
      </c>
      <c r="BD376" s="39">
        <f t="shared" si="103"/>
        <v>4.3867184718331158E-4</v>
      </c>
      <c r="BE376" s="39">
        <f t="shared" si="104"/>
        <v>3.6125916826860955E-4</v>
      </c>
      <c r="BF376" s="18">
        <f>Measures!$C$3</f>
        <v>8</v>
      </c>
      <c r="BG376" s="41">
        <f>Measures!$C$4</f>
        <v>0.1</v>
      </c>
      <c r="BH376" s="41">
        <v>0.06</v>
      </c>
      <c r="BI376" s="18">
        <f>VLOOKUP(D376,Measures!$B$6:$C$21,2,FALSE)</f>
        <v>30</v>
      </c>
      <c r="BJ376" s="18">
        <f>Measures!$C$22</f>
        <v>44</v>
      </c>
      <c r="BK376" s="18">
        <f>Measures!$C$23</f>
        <v>19</v>
      </c>
      <c r="BL376" s="18">
        <f>Measures!$C$24</f>
        <v>13</v>
      </c>
      <c r="BM376" s="18">
        <f>Measures!$C$26</f>
        <v>0.32</v>
      </c>
      <c r="BN376" s="18">
        <f>Measures!$D$26</f>
        <v>0.25</v>
      </c>
      <c r="BO376" s="18">
        <f>Measures!$C$27</f>
        <v>14</v>
      </c>
      <c r="BP376" s="18">
        <f>Measures!$C$28</f>
        <v>15</v>
      </c>
      <c r="BQ376" s="88">
        <f>Measures!$C$29</f>
        <v>92</v>
      </c>
      <c r="BR376" s="88">
        <f>Measures!$C$30</f>
        <v>95</v>
      </c>
      <c r="BS376" s="88">
        <f>Measures!$C$31</f>
        <v>70</v>
      </c>
      <c r="BT376" s="64" t="str">
        <f>Code!$M$204</f>
        <v>EF 200</v>
      </c>
      <c r="BU376" s="64" t="str">
        <f>Code!$M$207</f>
        <v>EF 67</v>
      </c>
      <c r="BV376" s="64" t="str">
        <f>Code!$M$208</f>
        <v>EF 70</v>
      </c>
      <c r="BW376" s="64" t="str">
        <f>Code!$M$205</f>
        <v>EF 82</v>
      </c>
      <c r="BX376" s="64" t="s">
        <v>363</v>
      </c>
      <c r="BY376" s="64" t="s">
        <v>239</v>
      </c>
      <c r="BZ376" s="64" t="s">
        <v>240</v>
      </c>
      <c r="CA376" s="64"/>
      <c r="CB376" s="64"/>
      <c r="CC376" s="64"/>
      <c r="CD376" s="64"/>
      <c r="CE376" s="64"/>
      <c r="CF376" s="64"/>
      <c r="CG376" s="64"/>
      <c r="CH376" s="64"/>
      <c r="CI376" s="64"/>
      <c r="CJ376" s="64"/>
      <c r="CK376" s="64"/>
      <c r="CL376" s="64"/>
      <c r="CM376" s="18"/>
      <c r="CN376" s="18"/>
    </row>
    <row r="377" spans="1:92" ht="14.4" x14ac:dyDescent="0.3">
      <c r="A377" s="19" t="s">
        <v>95</v>
      </c>
      <c r="B377" s="31" t="s">
        <v>86</v>
      </c>
      <c r="C377" s="19" t="s">
        <v>87</v>
      </c>
      <c r="D377" s="19">
        <v>8</v>
      </c>
      <c r="E377" s="19">
        <f>VLOOKUP(D377,Lists!$B$3:$C$18,2,FALSE)</f>
        <v>7</v>
      </c>
      <c r="F377" s="19">
        <v>1</v>
      </c>
      <c r="G377" s="19" t="s">
        <v>67</v>
      </c>
      <c r="H377" s="23">
        <v>1810</v>
      </c>
      <c r="I377" s="37">
        <v>0.11502100840336134</v>
      </c>
      <c r="J377" s="36">
        <v>5.1608452609801366E-4</v>
      </c>
      <c r="K377" s="36">
        <f t="shared" si="89"/>
        <v>5.1608452609801366E-4</v>
      </c>
      <c r="L377" s="23">
        <v>3.67</v>
      </c>
      <c r="M377" s="35">
        <v>0.26</v>
      </c>
      <c r="N377" s="35">
        <f t="shared" si="90"/>
        <v>0.26</v>
      </c>
      <c r="O377" s="38">
        <v>11.475862068965517</v>
      </c>
      <c r="P377" s="38">
        <f t="shared" si="91"/>
        <v>11.475862068965517</v>
      </c>
      <c r="Q377" s="38">
        <v>5.9551821</v>
      </c>
      <c r="R377" s="38">
        <v>10.254943899018233</v>
      </c>
      <c r="S377" s="23">
        <v>1.1499999999999999</v>
      </c>
      <c r="T377" s="23">
        <v>0.87</v>
      </c>
      <c r="U377" s="23">
        <v>10</v>
      </c>
      <c r="V377" s="23">
        <f t="shared" si="92"/>
        <v>10</v>
      </c>
      <c r="W377" s="23">
        <v>78</v>
      </c>
      <c r="X377" s="23">
        <f t="shared" si="93"/>
        <v>78</v>
      </c>
      <c r="Y377" s="23">
        <v>62</v>
      </c>
      <c r="Z377" s="23" t="str">
        <f>Code!$K$204</f>
        <v>EF 86</v>
      </c>
      <c r="AA377" s="23" t="str">
        <f>Code!$K$207</f>
        <v>EF 57</v>
      </c>
      <c r="AB377" s="23" t="str">
        <f>Code!$K$208</f>
        <v>EF 57</v>
      </c>
      <c r="AC377" s="23" t="str">
        <f>Code!$K$205</f>
        <v>EF 57</v>
      </c>
      <c r="AD377" s="23" t="s">
        <v>237</v>
      </c>
      <c r="AE377" s="23" t="s">
        <v>237</v>
      </c>
      <c r="AF377" s="23" t="s">
        <v>237</v>
      </c>
      <c r="AG377" s="39">
        <f t="shared" si="88"/>
        <v>5.1608452609801366E-4</v>
      </c>
      <c r="AH377" s="39">
        <f t="shared" si="94"/>
        <v>5.1608452609801366E-4</v>
      </c>
      <c r="AI377" s="18">
        <f t="shared" si="95"/>
        <v>3.67</v>
      </c>
      <c r="AJ377" s="41">
        <f>Code!$B$23</f>
        <v>0.15</v>
      </c>
      <c r="AK377" s="41">
        <f t="shared" si="96"/>
        <v>0.15</v>
      </c>
      <c r="AL377" s="110">
        <f t="shared" si="97"/>
        <v>11.475862068965517</v>
      </c>
      <c r="AM377" s="110">
        <f t="shared" si="98"/>
        <v>11.475862068965517</v>
      </c>
      <c r="AN377" s="110">
        <f t="shared" si="99"/>
        <v>5.9551821</v>
      </c>
      <c r="AO377" s="110">
        <f t="shared" si="100"/>
        <v>10.254943899018233</v>
      </c>
      <c r="AP377" s="18">
        <f>VLOOKUP(D377,Code!$B$92:$D$107,2,FALSE)</f>
        <v>0.32</v>
      </c>
      <c r="AQ377" s="18">
        <f>VLOOKUP(E377,Code!$B$92:$D$107,3,FALSE)</f>
        <v>0.25</v>
      </c>
      <c r="AR377" s="18">
        <f>Code!$C$132</f>
        <v>14</v>
      </c>
      <c r="AS377" s="18">
        <f t="shared" si="101"/>
        <v>14</v>
      </c>
      <c r="AT377" s="88">
        <f>Code!$C$189</f>
        <v>80</v>
      </c>
      <c r="AU377" s="88">
        <f t="shared" si="102"/>
        <v>80</v>
      </c>
      <c r="AV377" s="88">
        <f>Code!$C$198</f>
        <v>66</v>
      </c>
      <c r="AW377" s="18" t="str">
        <f>Code!$L$204</f>
        <v>EF 95</v>
      </c>
      <c r="AX377" s="64" t="str">
        <f>Code!$L$207</f>
        <v>EF 60</v>
      </c>
      <c r="AY377" s="64" t="str">
        <f>Code!$L$208</f>
        <v>EF 60</v>
      </c>
      <c r="AZ377" s="64" t="str">
        <f>Code!$L$205</f>
        <v>EF 62</v>
      </c>
      <c r="BA377" s="23" t="s">
        <v>237</v>
      </c>
      <c r="BB377" s="23" t="s">
        <v>237</v>
      </c>
      <c r="BC377" s="23" t="s">
        <v>237</v>
      </c>
      <c r="BD377" s="39">
        <f t="shared" si="103"/>
        <v>4.3867184718331158E-4</v>
      </c>
      <c r="BE377" s="39">
        <f t="shared" si="104"/>
        <v>3.6125916826860955E-4</v>
      </c>
      <c r="BF377" s="18">
        <f>Measures!$C$3</f>
        <v>8</v>
      </c>
      <c r="BG377" s="41">
        <f>Measures!$C$4</f>
        <v>0.1</v>
      </c>
      <c r="BH377" s="41">
        <v>0.06</v>
      </c>
      <c r="BI377" s="18">
        <f>VLOOKUP(D377,Measures!$B$6:$C$21,2,FALSE)</f>
        <v>30</v>
      </c>
      <c r="BJ377" s="18">
        <f>Measures!$C$22</f>
        <v>44</v>
      </c>
      <c r="BK377" s="18">
        <f>Measures!$C$23</f>
        <v>19</v>
      </c>
      <c r="BL377" s="18">
        <f>Measures!$C$24</f>
        <v>13</v>
      </c>
      <c r="BM377" s="18">
        <f>Measures!$C$26</f>
        <v>0.32</v>
      </c>
      <c r="BN377" s="18">
        <f>Measures!$D$26</f>
        <v>0.25</v>
      </c>
      <c r="BO377" s="18">
        <f>Measures!$C$27</f>
        <v>14</v>
      </c>
      <c r="BP377" s="18">
        <f>Measures!$C$28</f>
        <v>15</v>
      </c>
      <c r="BQ377" s="88">
        <f>Measures!$C$29</f>
        <v>92</v>
      </c>
      <c r="BR377" s="88">
        <f>Measures!$C$30</f>
        <v>95</v>
      </c>
      <c r="BS377" s="88">
        <f>Measures!$C$31</f>
        <v>70</v>
      </c>
      <c r="BT377" s="64" t="str">
        <f>Code!$M$204</f>
        <v>EF 200</v>
      </c>
      <c r="BU377" s="64" t="str">
        <f>Code!$M$207</f>
        <v>EF 67</v>
      </c>
      <c r="BV377" s="64" t="str">
        <f>Code!$M$208</f>
        <v>EF 70</v>
      </c>
      <c r="BW377" s="64" t="str">
        <f>Code!$M$205</f>
        <v>EF 82</v>
      </c>
      <c r="BX377" s="64" t="s">
        <v>363</v>
      </c>
      <c r="BY377" s="64" t="s">
        <v>239</v>
      </c>
      <c r="BZ377" s="64" t="s">
        <v>240</v>
      </c>
      <c r="CA377" s="64"/>
      <c r="CB377" s="64"/>
      <c r="CC377" s="64"/>
      <c r="CD377" s="64"/>
      <c r="CE377" s="64"/>
      <c r="CF377" s="64"/>
      <c r="CG377" s="64"/>
      <c r="CH377" s="64"/>
      <c r="CI377" s="64"/>
      <c r="CJ377" s="64"/>
      <c r="CK377" s="64"/>
      <c r="CL377" s="64"/>
      <c r="CM377" s="18"/>
      <c r="CN377" s="18"/>
    </row>
    <row r="378" spans="1:92" ht="14.4" x14ac:dyDescent="0.3">
      <c r="A378" s="19" t="s">
        <v>95</v>
      </c>
      <c r="B378" s="31" t="s">
        <v>86</v>
      </c>
      <c r="C378" s="19" t="s">
        <v>87</v>
      </c>
      <c r="D378" s="19">
        <v>8</v>
      </c>
      <c r="E378" s="19">
        <f>VLOOKUP(D378,Lists!$B$3:$C$18,2,FALSE)</f>
        <v>7</v>
      </c>
      <c r="F378" s="19">
        <v>2</v>
      </c>
      <c r="G378" s="19" t="s">
        <v>67</v>
      </c>
      <c r="H378" s="23">
        <v>2400</v>
      </c>
      <c r="I378" s="37">
        <v>0.11502100840336134</v>
      </c>
      <c r="J378" s="36">
        <v>5.1608452609801366E-4</v>
      </c>
      <c r="K378" s="36">
        <f t="shared" si="89"/>
        <v>5.1608452609801366E-4</v>
      </c>
      <c r="L378" s="23">
        <v>3.67</v>
      </c>
      <c r="M378" s="35">
        <v>0.26</v>
      </c>
      <c r="N378" s="35">
        <f t="shared" si="90"/>
        <v>0.26</v>
      </c>
      <c r="O378" s="38">
        <v>11.475862068965517</v>
      </c>
      <c r="P378" s="38">
        <f t="shared" si="91"/>
        <v>11.475862068965517</v>
      </c>
      <c r="Q378" s="38">
        <v>5.9551821</v>
      </c>
      <c r="R378" s="38">
        <v>10.254943899018233</v>
      </c>
      <c r="S378" s="23">
        <v>1.1499999999999999</v>
      </c>
      <c r="T378" s="23">
        <v>0.87</v>
      </c>
      <c r="U378" s="23">
        <v>10</v>
      </c>
      <c r="V378" s="23">
        <f t="shared" si="92"/>
        <v>10</v>
      </c>
      <c r="W378" s="23">
        <v>78</v>
      </c>
      <c r="X378" s="23">
        <f t="shared" si="93"/>
        <v>78</v>
      </c>
      <c r="Y378" s="23">
        <v>62</v>
      </c>
      <c r="Z378" s="23" t="str">
        <f>Code!$K$204</f>
        <v>EF 86</v>
      </c>
      <c r="AA378" s="23" t="str">
        <f>Code!$K$207</f>
        <v>EF 57</v>
      </c>
      <c r="AB378" s="23" t="str">
        <f>Code!$K$208</f>
        <v>EF 57</v>
      </c>
      <c r="AC378" s="23" t="str">
        <f>Code!$K$205</f>
        <v>EF 57</v>
      </c>
      <c r="AD378" s="23" t="s">
        <v>237</v>
      </c>
      <c r="AE378" s="23" t="s">
        <v>237</v>
      </c>
      <c r="AF378" s="23" t="s">
        <v>237</v>
      </c>
      <c r="AG378" s="39">
        <f t="shared" si="88"/>
        <v>5.1608452609801366E-4</v>
      </c>
      <c r="AH378" s="39">
        <f t="shared" si="94"/>
        <v>5.1608452609801366E-4</v>
      </c>
      <c r="AI378" s="18">
        <f t="shared" si="95"/>
        <v>3.67</v>
      </c>
      <c r="AJ378" s="41">
        <f>Code!$B$23</f>
        <v>0.15</v>
      </c>
      <c r="AK378" s="41">
        <f t="shared" si="96"/>
        <v>0.15</v>
      </c>
      <c r="AL378" s="110">
        <f t="shared" si="97"/>
        <v>11.475862068965517</v>
      </c>
      <c r="AM378" s="110">
        <f t="shared" si="98"/>
        <v>11.475862068965517</v>
      </c>
      <c r="AN378" s="110">
        <f t="shared" si="99"/>
        <v>5.9551821</v>
      </c>
      <c r="AO378" s="110">
        <f t="shared" si="100"/>
        <v>10.254943899018233</v>
      </c>
      <c r="AP378" s="18">
        <f>VLOOKUP(D378,Code!$B$92:$D$107,2,FALSE)</f>
        <v>0.32</v>
      </c>
      <c r="AQ378" s="18">
        <f>VLOOKUP(E378,Code!$B$92:$D$107,3,FALSE)</f>
        <v>0.25</v>
      </c>
      <c r="AR378" s="18">
        <f>Code!$C$132</f>
        <v>14</v>
      </c>
      <c r="AS378" s="18">
        <f t="shared" si="101"/>
        <v>14</v>
      </c>
      <c r="AT378" s="88">
        <f>Code!$C$189</f>
        <v>80</v>
      </c>
      <c r="AU378" s="88">
        <f t="shared" si="102"/>
        <v>80</v>
      </c>
      <c r="AV378" s="88">
        <f>Code!$C$198</f>
        <v>66</v>
      </c>
      <c r="AW378" s="18" t="str">
        <f>Code!$L$204</f>
        <v>EF 95</v>
      </c>
      <c r="AX378" s="64" t="str">
        <f>Code!$L$207</f>
        <v>EF 60</v>
      </c>
      <c r="AY378" s="64" t="str">
        <f>Code!$L$208</f>
        <v>EF 60</v>
      </c>
      <c r="AZ378" s="64" t="str">
        <f>Code!$L$205</f>
        <v>EF 62</v>
      </c>
      <c r="BA378" s="23" t="s">
        <v>237</v>
      </c>
      <c r="BB378" s="23" t="s">
        <v>237</v>
      </c>
      <c r="BC378" s="23" t="s">
        <v>237</v>
      </c>
      <c r="BD378" s="39">
        <f t="shared" si="103"/>
        <v>4.3867184718331158E-4</v>
      </c>
      <c r="BE378" s="39">
        <f t="shared" si="104"/>
        <v>3.6125916826860955E-4</v>
      </c>
      <c r="BF378" s="18">
        <f>Measures!$C$3</f>
        <v>8</v>
      </c>
      <c r="BG378" s="41">
        <f>Measures!$C$4</f>
        <v>0.1</v>
      </c>
      <c r="BH378" s="41">
        <v>0.06</v>
      </c>
      <c r="BI378" s="18">
        <f>VLOOKUP(D378,Measures!$B$6:$C$21,2,FALSE)</f>
        <v>30</v>
      </c>
      <c r="BJ378" s="18">
        <f>Measures!$C$22</f>
        <v>44</v>
      </c>
      <c r="BK378" s="18">
        <f>Measures!$C$23</f>
        <v>19</v>
      </c>
      <c r="BL378" s="18">
        <f>Measures!$C$24</f>
        <v>13</v>
      </c>
      <c r="BM378" s="18">
        <f>Measures!$C$26</f>
        <v>0.32</v>
      </c>
      <c r="BN378" s="18">
        <f>Measures!$D$26</f>
        <v>0.25</v>
      </c>
      <c r="BO378" s="18">
        <f>Measures!$C$27</f>
        <v>14</v>
      </c>
      <c r="BP378" s="18">
        <f>Measures!$C$28</f>
        <v>15</v>
      </c>
      <c r="BQ378" s="88">
        <f>Measures!$C$29</f>
        <v>92</v>
      </c>
      <c r="BR378" s="88">
        <f>Measures!$C$30</f>
        <v>95</v>
      </c>
      <c r="BS378" s="88">
        <f>Measures!$C$31</f>
        <v>70</v>
      </c>
      <c r="BT378" s="64" t="str">
        <f>Code!$M$204</f>
        <v>EF 200</v>
      </c>
      <c r="BU378" s="64" t="str">
        <f>Code!$M$207</f>
        <v>EF 67</v>
      </c>
      <c r="BV378" s="64" t="str">
        <f>Code!$M$208</f>
        <v>EF 70</v>
      </c>
      <c r="BW378" s="64" t="str">
        <f>Code!$M$205</f>
        <v>EF 82</v>
      </c>
      <c r="BX378" s="64" t="s">
        <v>363</v>
      </c>
      <c r="BY378" s="64" t="s">
        <v>239</v>
      </c>
      <c r="BZ378" s="64" t="s">
        <v>240</v>
      </c>
      <c r="CA378" s="64"/>
      <c r="CB378" s="64"/>
      <c r="CC378" s="64"/>
      <c r="CD378" s="64"/>
      <c r="CE378" s="64"/>
      <c r="CF378" s="64"/>
      <c r="CG378" s="64"/>
      <c r="CH378" s="64"/>
      <c r="CI378" s="64"/>
      <c r="CJ378" s="64"/>
      <c r="CK378" s="64"/>
      <c r="CL378" s="64"/>
      <c r="CM378" s="18"/>
      <c r="CN378" s="18"/>
    </row>
    <row r="379" spans="1:92" ht="14.4" x14ac:dyDescent="0.3">
      <c r="A379" s="19" t="s">
        <v>22</v>
      </c>
      <c r="B379" s="31" t="s">
        <v>86</v>
      </c>
      <c r="C379" s="19" t="s">
        <v>87</v>
      </c>
      <c r="D379" s="19">
        <v>8</v>
      </c>
      <c r="E379" s="19">
        <f>VLOOKUP(D379,Lists!$B$3:$C$18,2,FALSE)</f>
        <v>7</v>
      </c>
      <c r="F379" s="19">
        <v>1</v>
      </c>
      <c r="G379" s="19" t="s">
        <v>67</v>
      </c>
      <c r="H379" s="23">
        <v>1810</v>
      </c>
      <c r="I379" s="37">
        <v>0.11502100840336134</v>
      </c>
      <c r="J379" s="36">
        <v>5.1608452609801366E-4</v>
      </c>
      <c r="K379" s="36">
        <f t="shared" si="89"/>
        <v>5.1608452609801366E-4</v>
      </c>
      <c r="L379" s="23">
        <v>3.67</v>
      </c>
      <c r="M379" s="35">
        <v>0.26</v>
      </c>
      <c r="N379" s="35">
        <f t="shared" si="90"/>
        <v>0.26</v>
      </c>
      <c r="O379" s="38">
        <v>11.475862068965517</v>
      </c>
      <c r="P379" s="38">
        <f t="shared" si="91"/>
        <v>11.475862068965517</v>
      </c>
      <c r="Q379" s="38">
        <v>5.9551821</v>
      </c>
      <c r="R379" s="38">
        <v>10.254943899018233</v>
      </c>
      <c r="S379" s="23">
        <v>1.1499999999999999</v>
      </c>
      <c r="T379" s="23">
        <v>0.87</v>
      </c>
      <c r="U379" s="23">
        <v>10</v>
      </c>
      <c r="V379" s="23">
        <f t="shared" si="92"/>
        <v>10</v>
      </c>
      <c r="W379" s="23">
        <v>78</v>
      </c>
      <c r="X379" s="23">
        <f t="shared" si="93"/>
        <v>78</v>
      </c>
      <c r="Y379" s="23">
        <v>62</v>
      </c>
      <c r="Z379" s="23" t="str">
        <f>Code!$K$204</f>
        <v>EF 86</v>
      </c>
      <c r="AA379" s="23" t="str">
        <f>Code!$K$207</f>
        <v>EF 57</v>
      </c>
      <c r="AB379" s="23" t="str">
        <f>Code!$K$208</f>
        <v>EF 57</v>
      </c>
      <c r="AC379" s="23" t="str">
        <f>Code!$K$205</f>
        <v>EF 57</v>
      </c>
      <c r="AD379" s="23" t="s">
        <v>237</v>
      </c>
      <c r="AE379" s="23" t="s">
        <v>237</v>
      </c>
      <c r="AF379" s="23" t="s">
        <v>237</v>
      </c>
      <c r="AG379" s="39">
        <f t="shared" si="88"/>
        <v>5.1608452609801366E-4</v>
      </c>
      <c r="AH379" s="39">
        <f t="shared" si="94"/>
        <v>5.1608452609801366E-4</v>
      </c>
      <c r="AI379" s="18">
        <f t="shared" si="95"/>
        <v>3.67</v>
      </c>
      <c r="AJ379" s="41">
        <f>Code!$B$23</f>
        <v>0.15</v>
      </c>
      <c r="AK379" s="41">
        <f t="shared" si="96"/>
        <v>0.15</v>
      </c>
      <c r="AL379" s="110">
        <f t="shared" si="97"/>
        <v>11.475862068965517</v>
      </c>
      <c r="AM379" s="110">
        <f t="shared" si="98"/>
        <v>11.475862068965517</v>
      </c>
      <c r="AN379" s="110">
        <f t="shared" si="99"/>
        <v>5.9551821</v>
      </c>
      <c r="AO379" s="110">
        <f t="shared" si="100"/>
        <v>10.254943899018233</v>
      </c>
      <c r="AP379" s="18">
        <f>VLOOKUP(D379,Code!$B$92:$D$107,2,FALSE)</f>
        <v>0.32</v>
      </c>
      <c r="AQ379" s="18">
        <f>VLOOKUP(E379,Code!$B$92:$D$107,3,FALSE)</f>
        <v>0.25</v>
      </c>
      <c r="AR379" s="18">
        <f>Code!$C$132</f>
        <v>14</v>
      </c>
      <c r="AS379" s="18">
        <f t="shared" si="101"/>
        <v>14</v>
      </c>
      <c r="AT379" s="88">
        <f>Code!$C$189</f>
        <v>80</v>
      </c>
      <c r="AU379" s="88">
        <f t="shared" si="102"/>
        <v>80</v>
      </c>
      <c r="AV379" s="88">
        <f>Code!$C$198</f>
        <v>66</v>
      </c>
      <c r="AW379" s="18" t="str">
        <f>Code!$L$204</f>
        <v>EF 95</v>
      </c>
      <c r="AX379" s="64" t="str">
        <f>Code!$L$207</f>
        <v>EF 60</v>
      </c>
      <c r="AY379" s="64" t="str">
        <f>Code!$L$208</f>
        <v>EF 60</v>
      </c>
      <c r="AZ379" s="64" t="str">
        <f>Code!$L$205</f>
        <v>EF 62</v>
      </c>
      <c r="BA379" s="23" t="s">
        <v>237</v>
      </c>
      <c r="BB379" s="23" t="s">
        <v>237</v>
      </c>
      <c r="BC379" s="23" t="s">
        <v>237</v>
      </c>
      <c r="BD379" s="39">
        <f t="shared" si="103"/>
        <v>4.3867184718331158E-4</v>
      </c>
      <c r="BE379" s="39">
        <f t="shared" si="104"/>
        <v>3.6125916826860955E-4</v>
      </c>
      <c r="BF379" s="18">
        <f>Measures!$C$3</f>
        <v>8</v>
      </c>
      <c r="BG379" s="41">
        <f>Measures!$C$4</f>
        <v>0.1</v>
      </c>
      <c r="BH379" s="41">
        <v>0.06</v>
      </c>
      <c r="BI379" s="18">
        <f>VLOOKUP(D379,Measures!$B$6:$C$21,2,FALSE)</f>
        <v>30</v>
      </c>
      <c r="BJ379" s="18">
        <f>Measures!$C$22</f>
        <v>44</v>
      </c>
      <c r="BK379" s="18">
        <f>Measures!$C$23</f>
        <v>19</v>
      </c>
      <c r="BL379" s="18">
        <f>Measures!$C$24</f>
        <v>13</v>
      </c>
      <c r="BM379" s="18">
        <f>Measures!$C$26</f>
        <v>0.32</v>
      </c>
      <c r="BN379" s="18">
        <f>Measures!$D$26</f>
        <v>0.25</v>
      </c>
      <c r="BO379" s="18">
        <f>Measures!$C$27</f>
        <v>14</v>
      </c>
      <c r="BP379" s="18">
        <f>Measures!$C$28</f>
        <v>15</v>
      </c>
      <c r="BQ379" s="88">
        <f>Measures!$C$29</f>
        <v>92</v>
      </c>
      <c r="BR379" s="88">
        <f>Measures!$C$30</f>
        <v>95</v>
      </c>
      <c r="BS379" s="88">
        <f>Measures!$C$31</f>
        <v>70</v>
      </c>
      <c r="BT379" s="64" t="str">
        <f>Code!$M$204</f>
        <v>EF 200</v>
      </c>
      <c r="BU379" s="64" t="str">
        <f>Code!$M$207</f>
        <v>EF 67</v>
      </c>
      <c r="BV379" s="64" t="str">
        <f>Code!$M$208</f>
        <v>EF 70</v>
      </c>
      <c r="BW379" s="64" t="str">
        <f>Code!$M$205</f>
        <v>EF 82</v>
      </c>
      <c r="BX379" s="64" t="s">
        <v>363</v>
      </c>
      <c r="BY379" s="64" t="s">
        <v>239</v>
      </c>
      <c r="BZ379" s="64" t="s">
        <v>240</v>
      </c>
      <c r="CA379" s="64"/>
      <c r="CB379" s="64"/>
      <c r="CC379" s="64"/>
      <c r="CD379" s="64"/>
      <c r="CE379" s="64"/>
      <c r="CF379" s="64"/>
      <c r="CG379" s="64"/>
      <c r="CH379" s="64"/>
      <c r="CI379" s="64"/>
      <c r="CJ379" s="64"/>
      <c r="CK379" s="64"/>
      <c r="CL379" s="64"/>
      <c r="CM379" s="18"/>
      <c r="CN379" s="18"/>
    </row>
    <row r="380" spans="1:92" ht="14.4" x14ac:dyDescent="0.3">
      <c r="A380" s="19" t="s">
        <v>22</v>
      </c>
      <c r="B380" s="31" t="s">
        <v>86</v>
      </c>
      <c r="C380" s="19" t="s">
        <v>87</v>
      </c>
      <c r="D380" s="19">
        <v>8</v>
      </c>
      <c r="E380" s="19">
        <f>VLOOKUP(D380,Lists!$B$3:$C$18,2,FALSE)</f>
        <v>7</v>
      </c>
      <c r="F380" s="19">
        <v>2</v>
      </c>
      <c r="G380" s="19" t="s">
        <v>67</v>
      </c>
      <c r="H380" s="23">
        <v>2400</v>
      </c>
      <c r="I380" s="37">
        <v>0.11502100840336134</v>
      </c>
      <c r="J380" s="36">
        <v>5.1608452609801366E-4</v>
      </c>
      <c r="K380" s="36">
        <f t="shared" si="89"/>
        <v>5.1608452609801366E-4</v>
      </c>
      <c r="L380" s="23">
        <v>3.67</v>
      </c>
      <c r="M380" s="35">
        <v>0.26</v>
      </c>
      <c r="N380" s="35">
        <f t="shared" si="90"/>
        <v>0.26</v>
      </c>
      <c r="O380" s="38">
        <v>11.475862068965517</v>
      </c>
      <c r="P380" s="38">
        <f t="shared" si="91"/>
        <v>11.475862068965517</v>
      </c>
      <c r="Q380" s="38">
        <v>5.9551821</v>
      </c>
      <c r="R380" s="38">
        <v>10.254943899018233</v>
      </c>
      <c r="S380" s="23">
        <v>1.1499999999999999</v>
      </c>
      <c r="T380" s="23">
        <v>0.87</v>
      </c>
      <c r="U380" s="23">
        <v>10</v>
      </c>
      <c r="V380" s="23">
        <f t="shared" si="92"/>
        <v>10</v>
      </c>
      <c r="W380" s="23">
        <v>78</v>
      </c>
      <c r="X380" s="23">
        <f t="shared" si="93"/>
        <v>78</v>
      </c>
      <c r="Y380" s="23">
        <v>62</v>
      </c>
      <c r="Z380" s="23" t="str">
        <f>Code!$K$204</f>
        <v>EF 86</v>
      </c>
      <c r="AA380" s="23" t="str">
        <f>Code!$K$207</f>
        <v>EF 57</v>
      </c>
      <c r="AB380" s="23" t="str">
        <f>Code!$K$208</f>
        <v>EF 57</v>
      </c>
      <c r="AC380" s="23" t="str">
        <f>Code!$K$205</f>
        <v>EF 57</v>
      </c>
      <c r="AD380" s="23" t="s">
        <v>237</v>
      </c>
      <c r="AE380" s="23" t="s">
        <v>237</v>
      </c>
      <c r="AF380" s="23" t="s">
        <v>237</v>
      </c>
      <c r="AG380" s="39">
        <f t="shared" si="88"/>
        <v>5.1608452609801366E-4</v>
      </c>
      <c r="AH380" s="39">
        <f t="shared" si="94"/>
        <v>5.1608452609801366E-4</v>
      </c>
      <c r="AI380" s="18">
        <f t="shared" si="95"/>
        <v>3.67</v>
      </c>
      <c r="AJ380" s="41">
        <f>Code!$B$23</f>
        <v>0.15</v>
      </c>
      <c r="AK380" s="41">
        <f t="shared" si="96"/>
        <v>0.15</v>
      </c>
      <c r="AL380" s="110">
        <f t="shared" si="97"/>
        <v>11.475862068965517</v>
      </c>
      <c r="AM380" s="110">
        <f t="shared" si="98"/>
        <v>11.475862068965517</v>
      </c>
      <c r="AN380" s="110">
        <f t="shared" si="99"/>
        <v>5.9551821</v>
      </c>
      <c r="AO380" s="110">
        <f t="shared" si="100"/>
        <v>10.254943899018233</v>
      </c>
      <c r="AP380" s="18">
        <f>VLOOKUP(D380,Code!$B$92:$D$107,2,FALSE)</f>
        <v>0.32</v>
      </c>
      <c r="AQ380" s="18">
        <f>VLOOKUP(E380,Code!$B$92:$D$107,3,FALSE)</f>
        <v>0.25</v>
      </c>
      <c r="AR380" s="18">
        <f>Code!$C$132</f>
        <v>14</v>
      </c>
      <c r="AS380" s="18">
        <f t="shared" si="101"/>
        <v>14</v>
      </c>
      <c r="AT380" s="88">
        <f>Code!$C$189</f>
        <v>80</v>
      </c>
      <c r="AU380" s="88">
        <f t="shared" si="102"/>
        <v>80</v>
      </c>
      <c r="AV380" s="88">
        <f>Code!$C$198</f>
        <v>66</v>
      </c>
      <c r="AW380" s="18" t="str">
        <f>Code!$L$204</f>
        <v>EF 95</v>
      </c>
      <c r="AX380" s="64" t="str">
        <f>Code!$L$207</f>
        <v>EF 60</v>
      </c>
      <c r="AY380" s="64" t="str">
        <f>Code!$L$208</f>
        <v>EF 60</v>
      </c>
      <c r="AZ380" s="64" t="str">
        <f>Code!$L$205</f>
        <v>EF 62</v>
      </c>
      <c r="BA380" s="23" t="s">
        <v>237</v>
      </c>
      <c r="BB380" s="23" t="s">
        <v>237</v>
      </c>
      <c r="BC380" s="23" t="s">
        <v>237</v>
      </c>
      <c r="BD380" s="39">
        <f t="shared" si="103"/>
        <v>4.3867184718331158E-4</v>
      </c>
      <c r="BE380" s="39">
        <f t="shared" si="104"/>
        <v>3.6125916826860955E-4</v>
      </c>
      <c r="BF380" s="18">
        <f>Measures!$C$3</f>
        <v>8</v>
      </c>
      <c r="BG380" s="41">
        <f>Measures!$C$4</f>
        <v>0.1</v>
      </c>
      <c r="BH380" s="41">
        <v>0.06</v>
      </c>
      <c r="BI380" s="18">
        <f>VLOOKUP(D380,Measures!$B$6:$C$21,2,FALSE)</f>
        <v>30</v>
      </c>
      <c r="BJ380" s="18">
        <f>Measures!$C$22</f>
        <v>44</v>
      </c>
      <c r="BK380" s="18">
        <f>Measures!$C$23</f>
        <v>19</v>
      </c>
      <c r="BL380" s="18">
        <f>Measures!$C$24</f>
        <v>13</v>
      </c>
      <c r="BM380" s="18">
        <f>Measures!$C$26</f>
        <v>0.32</v>
      </c>
      <c r="BN380" s="18">
        <f>Measures!$D$26</f>
        <v>0.25</v>
      </c>
      <c r="BO380" s="18">
        <f>Measures!$C$27</f>
        <v>14</v>
      </c>
      <c r="BP380" s="18">
        <f>Measures!$C$28</f>
        <v>15</v>
      </c>
      <c r="BQ380" s="88">
        <f>Measures!$C$29</f>
        <v>92</v>
      </c>
      <c r="BR380" s="88">
        <f>Measures!$C$30</f>
        <v>95</v>
      </c>
      <c r="BS380" s="88">
        <f>Measures!$C$31</f>
        <v>70</v>
      </c>
      <c r="BT380" s="64" t="str">
        <f>Code!$M$204</f>
        <v>EF 200</v>
      </c>
      <c r="BU380" s="64" t="str">
        <f>Code!$M$207</f>
        <v>EF 67</v>
      </c>
      <c r="BV380" s="64" t="str">
        <f>Code!$M$208</f>
        <v>EF 70</v>
      </c>
      <c r="BW380" s="64" t="str">
        <f>Code!$M$205</f>
        <v>EF 82</v>
      </c>
      <c r="BX380" s="64" t="s">
        <v>363</v>
      </c>
      <c r="BY380" s="64" t="s">
        <v>239</v>
      </c>
      <c r="BZ380" s="64" t="s">
        <v>240</v>
      </c>
      <c r="CA380" s="64"/>
      <c r="CB380" s="64"/>
      <c r="CC380" s="64"/>
      <c r="CD380" s="64"/>
      <c r="CE380" s="64"/>
      <c r="CF380" s="64"/>
      <c r="CG380" s="64"/>
      <c r="CH380" s="64"/>
      <c r="CI380" s="64"/>
      <c r="CJ380" s="64"/>
      <c r="CK380" s="64"/>
      <c r="CL380" s="64"/>
      <c r="CM380" s="18"/>
      <c r="CN380" s="18"/>
    </row>
    <row r="381" spans="1:92" ht="14.4" x14ac:dyDescent="0.3">
      <c r="A381" s="19" t="s">
        <v>95</v>
      </c>
      <c r="B381" s="31" t="s">
        <v>86</v>
      </c>
      <c r="C381" s="19" t="s">
        <v>71</v>
      </c>
      <c r="D381" s="19">
        <v>8</v>
      </c>
      <c r="E381" s="19">
        <f>VLOOKUP(D381,Lists!$B$3:$C$18,2,FALSE)</f>
        <v>7</v>
      </c>
      <c r="F381" s="19">
        <v>1</v>
      </c>
      <c r="G381" s="19" t="s">
        <v>68</v>
      </c>
      <c r="H381" s="23">
        <v>1910</v>
      </c>
      <c r="I381" s="37">
        <v>0.2</v>
      </c>
      <c r="J381" s="36">
        <v>4.6411397360087065E-4</v>
      </c>
      <c r="K381" s="36">
        <f t="shared" si="89"/>
        <v>4.6411397360087065E-4</v>
      </c>
      <c r="L381" s="23">
        <v>4.26</v>
      </c>
      <c r="M381" s="35">
        <v>0.22</v>
      </c>
      <c r="N381" s="35">
        <f t="shared" si="90"/>
        <v>0.22</v>
      </c>
      <c r="O381" s="38">
        <v>16.545454545454547</v>
      </c>
      <c r="P381" s="38">
        <f t="shared" si="91"/>
        <v>16.545454545454547</v>
      </c>
      <c r="Q381" s="38">
        <v>5.9551821</v>
      </c>
      <c r="R381" s="38">
        <v>10.254943899018233</v>
      </c>
      <c r="S381" s="23">
        <v>0.67</v>
      </c>
      <c r="T381" s="23">
        <v>0.79</v>
      </c>
      <c r="U381" s="23">
        <v>10</v>
      </c>
      <c r="V381" s="23">
        <f t="shared" si="92"/>
        <v>10</v>
      </c>
      <c r="W381" s="23">
        <v>78</v>
      </c>
      <c r="X381" s="23">
        <f t="shared" si="93"/>
        <v>78</v>
      </c>
      <c r="Y381" s="23">
        <v>62</v>
      </c>
      <c r="Z381" s="23" t="str">
        <f>Code!$K$204</f>
        <v>EF 86</v>
      </c>
      <c r="AA381" s="23" t="str">
        <f>Code!$K$207</f>
        <v>EF 57</v>
      </c>
      <c r="AB381" s="23" t="str">
        <f>Code!$K$208</f>
        <v>EF 57</v>
      </c>
      <c r="AC381" s="23" t="str">
        <f>Code!$K$205</f>
        <v>EF 57</v>
      </c>
      <c r="AD381" s="23" t="s">
        <v>237</v>
      </c>
      <c r="AE381" s="23" t="s">
        <v>237</v>
      </c>
      <c r="AF381" s="23" t="s">
        <v>237</v>
      </c>
      <c r="AG381" s="39">
        <f t="shared" si="88"/>
        <v>4.6411397360087065E-4</v>
      </c>
      <c r="AH381" s="39">
        <f t="shared" si="94"/>
        <v>4.6411397360087065E-4</v>
      </c>
      <c r="AI381" s="18">
        <f t="shared" si="95"/>
        <v>4.26</v>
      </c>
      <c r="AJ381" s="41">
        <f>Code!$B$23</f>
        <v>0.15</v>
      </c>
      <c r="AK381" s="41">
        <f t="shared" si="96"/>
        <v>0.15</v>
      </c>
      <c r="AL381" s="110">
        <f t="shared" si="97"/>
        <v>16.545454545454547</v>
      </c>
      <c r="AM381" s="110">
        <f t="shared" si="98"/>
        <v>16.545454545454547</v>
      </c>
      <c r="AN381" s="110">
        <f t="shared" si="99"/>
        <v>5.9551821</v>
      </c>
      <c r="AO381" s="110">
        <f t="shared" si="100"/>
        <v>10.254943899018233</v>
      </c>
      <c r="AP381" s="18">
        <f>VLOOKUP(D381,Code!$B$92:$D$107,2,FALSE)</f>
        <v>0.32</v>
      </c>
      <c r="AQ381" s="18">
        <f>VLOOKUP(E381,Code!$B$92:$D$107,3,FALSE)</f>
        <v>0.25</v>
      </c>
      <c r="AR381" s="18">
        <f>Code!$C$132</f>
        <v>14</v>
      </c>
      <c r="AS381" s="18">
        <f t="shared" si="101"/>
        <v>14</v>
      </c>
      <c r="AT381" s="88">
        <f>Code!$C$189</f>
        <v>80</v>
      </c>
      <c r="AU381" s="88">
        <f t="shared" si="102"/>
        <v>80</v>
      </c>
      <c r="AV381" s="88">
        <f>Code!$C$198</f>
        <v>66</v>
      </c>
      <c r="AW381" s="18" t="str">
        <f>Code!$L$204</f>
        <v>EF 95</v>
      </c>
      <c r="AX381" s="64" t="str">
        <f>Code!$L$207</f>
        <v>EF 60</v>
      </c>
      <c r="AY381" s="64" t="str">
        <f>Code!$L$208</f>
        <v>EF 60</v>
      </c>
      <c r="AZ381" s="64" t="str">
        <f>Code!$L$205</f>
        <v>EF 62</v>
      </c>
      <c r="BA381" s="23" t="s">
        <v>237</v>
      </c>
      <c r="BB381" s="23" t="s">
        <v>237</v>
      </c>
      <c r="BC381" s="23" t="s">
        <v>237</v>
      </c>
      <c r="BD381" s="39">
        <f t="shared" si="103"/>
        <v>3.9449687756074004E-4</v>
      </c>
      <c r="BE381" s="39">
        <f t="shared" si="104"/>
        <v>3.2487978152060944E-4</v>
      </c>
      <c r="BF381" s="18">
        <f>Measures!$C$3</f>
        <v>8</v>
      </c>
      <c r="BG381" s="41">
        <f>Measures!$C$4</f>
        <v>0.1</v>
      </c>
      <c r="BH381" s="41">
        <v>0.06</v>
      </c>
      <c r="BI381" s="18">
        <f>VLOOKUP(D381,Measures!$B$6:$C$21,2,FALSE)</f>
        <v>30</v>
      </c>
      <c r="BJ381" s="18">
        <f>Measures!$C$22</f>
        <v>44</v>
      </c>
      <c r="BK381" s="18">
        <f>Measures!$C$23</f>
        <v>19</v>
      </c>
      <c r="BL381" s="18">
        <f>Measures!$C$24</f>
        <v>13</v>
      </c>
      <c r="BM381" s="18">
        <f>Measures!$C$26</f>
        <v>0.32</v>
      </c>
      <c r="BN381" s="18">
        <f>Measures!$D$26</f>
        <v>0.25</v>
      </c>
      <c r="BO381" s="18">
        <f>Measures!$C$27</f>
        <v>14</v>
      </c>
      <c r="BP381" s="18">
        <f>Measures!$C$28</f>
        <v>15</v>
      </c>
      <c r="BQ381" s="88">
        <f>Measures!$C$29</f>
        <v>92</v>
      </c>
      <c r="BR381" s="88">
        <f>Measures!$C$30</f>
        <v>95</v>
      </c>
      <c r="BS381" s="88">
        <f>Measures!$C$31</f>
        <v>70</v>
      </c>
      <c r="BT381" s="64" t="str">
        <f>Code!$M$204</f>
        <v>EF 200</v>
      </c>
      <c r="BU381" s="64" t="str">
        <f>Code!$M$207</f>
        <v>EF 67</v>
      </c>
      <c r="BV381" s="64" t="str">
        <f>Code!$M$208</f>
        <v>EF 70</v>
      </c>
      <c r="BW381" s="64" t="str">
        <f>Code!$M$205</f>
        <v>EF 82</v>
      </c>
      <c r="BX381" s="64" t="s">
        <v>363</v>
      </c>
      <c r="BY381" s="64" t="s">
        <v>239</v>
      </c>
      <c r="BZ381" s="64" t="s">
        <v>240</v>
      </c>
      <c r="CA381" s="64"/>
      <c r="CB381" s="64"/>
      <c r="CC381" s="64"/>
      <c r="CD381" s="64"/>
      <c r="CE381" s="64"/>
      <c r="CF381" s="64"/>
      <c r="CG381" s="64"/>
      <c r="CH381" s="64"/>
      <c r="CI381" s="64"/>
      <c r="CJ381" s="64"/>
      <c r="CK381" s="64"/>
      <c r="CL381" s="64"/>
      <c r="CM381" s="18"/>
      <c r="CN381" s="18"/>
    </row>
    <row r="382" spans="1:92" ht="14.4" x14ac:dyDescent="0.3">
      <c r="A382" s="19" t="s">
        <v>95</v>
      </c>
      <c r="B382" s="31" t="s">
        <v>86</v>
      </c>
      <c r="C382" s="19" t="s">
        <v>71</v>
      </c>
      <c r="D382" s="19">
        <v>8</v>
      </c>
      <c r="E382" s="19">
        <f>VLOOKUP(D382,Lists!$B$3:$C$18,2,FALSE)</f>
        <v>7</v>
      </c>
      <c r="F382" s="19">
        <v>2</v>
      </c>
      <c r="G382" s="19" t="s">
        <v>68</v>
      </c>
      <c r="H382" s="23">
        <v>2730</v>
      </c>
      <c r="I382" s="37">
        <v>0.2</v>
      </c>
      <c r="J382" s="36">
        <v>4.6411397360087065E-4</v>
      </c>
      <c r="K382" s="36">
        <f t="shared" si="89"/>
        <v>4.6411397360087065E-4</v>
      </c>
      <c r="L382" s="23">
        <v>4.26</v>
      </c>
      <c r="M382" s="35">
        <v>0.22</v>
      </c>
      <c r="N382" s="35">
        <f t="shared" si="90"/>
        <v>0.22</v>
      </c>
      <c r="O382" s="38">
        <v>16.545454545454547</v>
      </c>
      <c r="P382" s="38">
        <f t="shared" si="91"/>
        <v>16.545454545454547</v>
      </c>
      <c r="Q382" s="38">
        <v>5.9551821</v>
      </c>
      <c r="R382" s="38">
        <v>10.254943899018233</v>
      </c>
      <c r="S382" s="23">
        <v>0.67</v>
      </c>
      <c r="T382" s="23">
        <v>0.79</v>
      </c>
      <c r="U382" s="23">
        <v>10</v>
      </c>
      <c r="V382" s="23">
        <f t="shared" si="92"/>
        <v>10</v>
      </c>
      <c r="W382" s="23">
        <v>78</v>
      </c>
      <c r="X382" s="23">
        <f t="shared" si="93"/>
        <v>78</v>
      </c>
      <c r="Y382" s="23">
        <v>62</v>
      </c>
      <c r="Z382" s="23" t="str">
        <f>Code!$K$204</f>
        <v>EF 86</v>
      </c>
      <c r="AA382" s="23" t="str">
        <f>Code!$K$207</f>
        <v>EF 57</v>
      </c>
      <c r="AB382" s="23" t="str">
        <f>Code!$K$208</f>
        <v>EF 57</v>
      </c>
      <c r="AC382" s="23" t="str">
        <f>Code!$K$205</f>
        <v>EF 57</v>
      </c>
      <c r="AD382" s="23" t="s">
        <v>237</v>
      </c>
      <c r="AE382" s="23" t="s">
        <v>237</v>
      </c>
      <c r="AF382" s="23" t="s">
        <v>237</v>
      </c>
      <c r="AG382" s="39">
        <f t="shared" si="88"/>
        <v>4.6411397360087065E-4</v>
      </c>
      <c r="AH382" s="39">
        <f t="shared" si="94"/>
        <v>4.6411397360087065E-4</v>
      </c>
      <c r="AI382" s="18">
        <f t="shared" si="95"/>
        <v>4.26</v>
      </c>
      <c r="AJ382" s="41">
        <f>Code!$B$23</f>
        <v>0.15</v>
      </c>
      <c r="AK382" s="41">
        <f t="shared" si="96"/>
        <v>0.15</v>
      </c>
      <c r="AL382" s="110">
        <f t="shared" si="97"/>
        <v>16.545454545454547</v>
      </c>
      <c r="AM382" s="110">
        <f t="shared" si="98"/>
        <v>16.545454545454547</v>
      </c>
      <c r="AN382" s="110">
        <f t="shared" si="99"/>
        <v>5.9551821</v>
      </c>
      <c r="AO382" s="110">
        <f t="shared" si="100"/>
        <v>10.254943899018233</v>
      </c>
      <c r="AP382" s="18">
        <f>VLOOKUP(D382,Code!$B$92:$D$107,2,FALSE)</f>
        <v>0.32</v>
      </c>
      <c r="AQ382" s="18">
        <f>VLOOKUP(E382,Code!$B$92:$D$107,3,FALSE)</f>
        <v>0.25</v>
      </c>
      <c r="AR382" s="18">
        <f>Code!$C$132</f>
        <v>14</v>
      </c>
      <c r="AS382" s="18">
        <f t="shared" si="101"/>
        <v>14</v>
      </c>
      <c r="AT382" s="88">
        <f>Code!$C$189</f>
        <v>80</v>
      </c>
      <c r="AU382" s="88">
        <f t="shared" si="102"/>
        <v>80</v>
      </c>
      <c r="AV382" s="88">
        <f>Code!$C$198</f>
        <v>66</v>
      </c>
      <c r="AW382" s="18" t="str">
        <f>Code!$L$204</f>
        <v>EF 95</v>
      </c>
      <c r="AX382" s="64" t="str">
        <f>Code!$L$207</f>
        <v>EF 60</v>
      </c>
      <c r="AY382" s="64" t="str">
        <f>Code!$L$208</f>
        <v>EF 60</v>
      </c>
      <c r="AZ382" s="64" t="str">
        <f>Code!$L$205</f>
        <v>EF 62</v>
      </c>
      <c r="BA382" s="23" t="s">
        <v>237</v>
      </c>
      <c r="BB382" s="23" t="s">
        <v>237</v>
      </c>
      <c r="BC382" s="23" t="s">
        <v>237</v>
      </c>
      <c r="BD382" s="39">
        <f t="shared" si="103"/>
        <v>3.9449687756074004E-4</v>
      </c>
      <c r="BE382" s="39">
        <f t="shared" si="104"/>
        <v>3.2487978152060944E-4</v>
      </c>
      <c r="BF382" s="18">
        <f>Measures!$C$3</f>
        <v>8</v>
      </c>
      <c r="BG382" s="41">
        <f>Measures!$C$4</f>
        <v>0.1</v>
      </c>
      <c r="BH382" s="41">
        <v>0.06</v>
      </c>
      <c r="BI382" s="18">
        <f>VLOOKUP(D382,Measures!$B$6:$C$21,2,FALSE)</f>
        <v>30</v>
      </c>
      <c r="BJ382" s="18">
        <f>Measures!$C$22</f>
        <v>44</v>
      </c>
      <c r="BK382" s="18">
        <f>Measures!$C$23</f>
        <v>19</v>
      </c>
      <c r="BL382" s="18">
        <f>Measures!$C$24</f>
        <v>13</v>
      </c>
      <c r="BM382" s="18">
        <f>Measures!$C$26</f>
        <v>0.32</v>
      </c>
      <c r="BN382" s="18">
        <f>Measures!$D$26</f>
        <v>0.25</v>
      </c>
      <c r="BO382" s="18">
        <f>Measures!$C$27</f>
        <v>14</v>
      </c>
      <c r="BP382" s="18">
        <f>Measures!$C$28</f>
        <v>15</v>
      </c>
      <c r="BQ382" s="88">
        <f>Measures!$C$29</f>
        <v>92</v>
      </c>
      <c r="BR382" s="88">
        <f>Measures!$C$30</f>
        <v>95</v>
      </c>
      <c r="BS382" s="88">
        <f>Measures!$C$31</f>
        <v>70</v>
      </c>
      <c r="BT382" s="64" t="str">
        <f>Code!$M$204</f>
        <v>EF 200</v>
      </c>
      <c r="BU382" s="64" t="str">
        <f>Code!$M$207</f>
        <v>EF 67</v>
      </c>
      <c r="BV382" s="64" t="str">
        <f>Code!$M$208</f>
        <v>EF 70</v>
      </c>
      <c r="BW382" s="64" t="str">
        <f>Code!$M$205</f>
        <v>EF 82</v>
      </c>
      <c r="BX382" s="64" t="s">
        <v>363</v>
      </c>
      <c r="BY382" s="64" t="s">
        <v>239</v>
      </c>
      <c r="BZ382" s="64" t="s">
        <v>240</v>
      </c>
      <c r="CA382" s="64"/>
      <c r="CB382" s="64"/>
      <c r="CC382" s="64"/>
      <c r="CD382" s="64"/>
      <c r="CE382" s="64"/>
      <c r="CF382" s="64"/>
      <c r="CG382" s="64"/>
      <c r="CH382" s="64"/>
      <c r="CI382" s="64"/>
      <c r="CJ382" s="64"/>
      <c r="CK382" s="64"/>
      <c r="CL382" s="64"/>
      <c r="CM382" s="18"/>
      <c r="CN382" s="18"/>
    </row>
    <row r="383" spans="1:92" ht="14.4" x14ac:dyDescent="0.3">
      <c r="A383" s="19" t="s">
        <v>22</v>
      </c>
      <c r="B383" s="31" t="s">
        <v>86</v>
      </c>
      <c r="C383" s="19" t="s">
        <v>71</v>
      </c>
      <c r="D383" s="19">
        <v>8</v>
      </c>
      <c r="E383" s="19">
        <f>VLOOKUP(D383,Lists!$B$3:$C$18,2,FALSE)</f>
        <v>7</v>
      </c>
      <c r="F383" s="19">
        <v>1</v>
      </c>
      <c r="G383" s="19" t="s">
        <v>68</v>
      </c>
      <c r="H383" s="23">
        <v>1910</v>
      </c>
      <c r="I383" s="37">
        <v>0.2</v>
      </c>
      <c r="J383" s="36">
        <v>4.6411397360087065E-4</v>
      </c>
      <c r="K383" s="36">
        <f t="shared" si="89"/>
        <v>4.6411397360087065E-4</v>
      </c>
      <c r="L383" s="23">
        <v>4.26</v>
      </c>
      <c r="M383" s="35">
        <v>0.22</v>
      </c>
      <c r="N383" s="35">
        <f t="shared" si="90"/>
        <v>0.22</v>
      </c>
      <c r="O383" s="38">
        <v>16.545454545454547</v>
      </c>
      <c r="P383" s="38">
        <f t="shared" si="91"/>
        <v>16.545454545454547</v>
      </c>
      <c r="Q383" s="38">
        <v>5.9551821</v>
      </c>
      <c r="R383" s="38">
        <v>10.254943899018233</v>
      </c>
      <c r="S383" s="23">
        <v>0.67</v>
      </c>
      <c r="T383" s="23">
        <v>0.79</v>
      </c>
      <c r="U383" s="23">
        <v>10</v>
      </c>
      <c r="V383" s="23">
        <f t="shared" si="92"/>
        <v>10</v>
      </c>
      <c r="W383" s="23">
        <v>78</v>
      </c>
      <c r="X383" s="23">
        <f t="shared" si="93"/>
        <v>78</v>
      </c>
      <c r="Y383" s="23">
        <v>62</v>
      </c>
      <c r="Z383" s="23" t="str">
        <f>Code!$K$204</f>
        <v>EF 86</v>
      </c>
      <c r="AA383" s="23" t="str">
        <f>Code!$K$207</f>
        <v>EF 57</v>
      </c>
      <c r="AB383" s="23" t="str">
        <f>Code!$K$208</f>
        <v>EF 57</v>
      </c>
      <c r="AC383" s="23" t="str">
        <f>Code!$K$205</f>
        <v>EF 57</v>
      </c>
      <c r="AD383" s="23" t="s">
        <v>237</v>
      </c>
      <c r="AE383" s="23" t="s">
        <v>237</v>
      </c>
      <c r="AF383" s="23" t="s">
        <v>237</v>
      </c>
      <c r="AG383" s="39">
        <f t="shared" si="88"/>
        <v>4.6411397360087065E-4</v>
      </c>
      <c r="AH383" s="39">
        <f t="shared" si="94"/>
        <v>4.6411397360087065E-4</v>
      </c>
      <c r="AI383" s="18">
        <f t="shared" si="95"/>
        <v>4.26</v>
      </c>
      <c r="AJ383" s="41">
        <f>Code!$B$23</f>
        <v>0.15</v>
      </c>
      <c r="AK383" s="41">
        <f t="shared" si="96"/>
        <v>0.15</v>
      </c>
      <c r="AL383" s="110">
        <f t="shared" si="97"/>
        <v>16.545454545454547</v>
      </c>
      <c r="AM383" s="110">
        <f t="shared" si="98"/>
        <v>16.545454545454547</v>
      </c>
      <c r="AN383" s="110">
        <f t="shared" si="99"/>
        <v>5.9551821</v>
      </c>
      <c r="AO383" s="110">
        <f t="shared" si="100"/>
        <v>10.254943899018233</v>
      </c>
      <c r="AP383" s="18">
        <f>VLOOKUP(D383,Code!$B$92:$D$107,2,FALSE)</f>
        <v>0.32</v>
      </c>
      <c r="AQ383" s="18">
        <f>VLOOKUP(E383,Code!$B$92:$D$107,3,FALSE)</f>
        <v>0.25</v>
      </c>
      <c r="AR383" s="18">
        <f>Code!$C$132</f>
        <v>14</v>
      </c>
      <c r="AS383" s="18">
        <f t="shared" si="101"/>
        <v>14</v>
      </c>
      <c r="AT383" s="88">
        <f>Code!$C$189</f>
        <v>80</v>
      </c>
      <c r="AU383" s="88">
        <f t="shared" si="102"/>
        <v>80</v>
      </c>
      <c r="AV383" s="88">
        <f>Code!$C$198</f>
        <v>66</v>
      </c>
      <c r="AW383" s="18" t="str">
        <f>Code!$L$204</f>
        <v>EF 95</v>
      </c>
      <c r="AX383" s="64" t="str">
        <f>Code!$L$207</f>
        <v>EF 60</v>
      </c>
      <c r="AY383" s="64" t="str">
        <f>Code!$L$208</f>
        <v>EF 60</v>
      </c>
      <c r="AZ383" s="64" t="str">
        <f>Code!$L$205</f>
        <v>EF 62</v>
      </c>
      <c r="BA383" s="23" t="s">
        <v>237</v>
      </c>
      <c r="BB383" s="23" t="s">
        <v>237</v>
      </c>
      <c r="BC383" s="23" t="s">
        <v>237</v>
      </c>
      <c r="BD383" s="39">
        <f t="shared" si="103"/>
        <v>3.9449687756074004E-4</v>
      </c>
      <c r="BE383" s="39">
        <f t="shared" si="104"/>
        <v>3.2487978152060944E-4</v>
      </c>
      <c r="BF383" s="18">
        <f>Measures!$C$3</f>
        <v>8</v>
      </c>
      <c r="BG383" s="41">
        <f>Measures!$C$4</f>
        <v>0.1</v>
      </c>
      <c r="BH383" s="41">
        <v>0.06</v>
      </c>
      <c r="BI383" s="18">
        <f>VLOOKUP(D383,Measures!$B$6:$C$21,2,FALSE)</f>
        <v>30</v>
      </c>
      <c r="BJ383" s="18">
        <f>Measures!$C$22</f>
        <v>44</v>
      </c>
      <c r="BK383" s="18">
        <f>Measures!$C$23</f>
        <v>19</v>
      </c>
      <c r="BL383" s="18">
        <f>Measures!$C$24</f>
        <v>13</v>
      </c>
      <c r="BM383" s="18">
        <f>Measures!$C$26</f>
        <v>0.32</v>
      </c>
      <c r="BN383" s="18">
        <f>Measures!$D$26</f>
        <v>0.25</v>
      </c>
      <c r="BO383" s="18">
        <f>Measures!$C$27</f>
        <v>14</v>
      </c>
      <c r="BP383" s="18">
        <f>Measures!$C$28</f>
        <v>15</v>
      </c>
      <c r="BQ383" s="88">
        <f>Measures!$C$29</f>
        <v>92</v>
      </c>
      <c r="BR383" s="88">
        <f>Measures!$C$30</f>
        <v>95</v>
      </c>
      <c r="BS383" s="88">
        <f>Measures!$C$31</f>
        <v>70</v>
      </c>
      <c r="BT383" s="64" t="str">
        <f>Code!$M$204</f>
        <v>EF 200</v>
      </c>
      <c r="BU383" s="64" t="str">
        <f>Code!$M$207</f>
        <v>EF 67</v>
      </c>
      <c r="BV383" s="64" t="str">
        <f>Code!$M$208</f>
        <v>EF 70</v>
      </c>
      <c r="BW383" s="64" t="str">
        <f>Code!$M$205</f>
        <v>EF 82</v>
      </c>
      <c r="BX383" s="64" t="s">
        <v>363</v>
      </c>
      <c r="BY383" s="64" t="s">
        <v>239</v>
      </c>
      <c r="BZ383" s="64" t="s">
        <v>240</v>
      </c>
      <c r="CA383" s="64"/>
      <c r="CB383" s="64"/>
      <c r="CC383" s="64"/>
      <c r="CD383" s="64"/>
      <c r="CE383" s="64"/>
      <c r="CF383" s="64"/>
      <c r="CG383" s="64"/>
      <c r="CH383" s="64"/>
      <c r="CI383" s="64"/>
      <c r="CJ383" s="64"/>
      <c r="CK383" s="64"/>
      <c r="CL383" s="64"/>
      <c r="CM383" s="18"/>
      <c r="CN383" s="18"/>
    </row>
    <row r="384" spans="1:92" ht="14.4" x14ac:dyDescent="0.3">
      <c r="A384" s="19" t="s">
        <v>22</v>
      </c>
      <c r="B384" s="31" t="s">
        <v>86</v>
      </c>
      <c r="C384" s="19" t="s">
        <v>71</v>
      </c>
      <c r="D384" s="19">
        <v>8</v>
      </c>
      <c r="E384" s="19">
        <f>VLOOKUP(D384,Lists!$B$3:$C$18,2,FALSE)</f>
        <v>7</v>
      </c>
      <c r="F384" s="19">
        <v>2</v>
      </c>
      <c r="G384" s="19" t="s">
        <v>68</v>
      </c>
      <c r="H384" s="23">
        <v>2730</v>
      </c>
      <c r="I384" s="37">
        <v>0.2</v>
      </c>
      <c r="J384" s="36">
        <v>4.6411397360087065E-4</v>
      </c>
      <c r="K384" s="36">
        <f t="shared" si="89"/>
        <v>4.6411397360087065E-4</v>
      </c>
      <c r="L384" s="23">
        <v>4.26</v>
      </c>
      <c r="M384" s="35">
        <v>0.22</v>
      </c>
      <c r="N384" s="35">
        <f t="shared" si="90"/>
        <v>0.22</v>
      </c>
      <c r="O384" s="38">
        <v>16.545454545454547</v>
      </c>
      <c r="P384" s="38">
        <f t="shared" si="91"/>
        <v>16.545454545454547</v>
      </c>
      <c r="Q384" s="38">
        <v>5.9551821</v>
      </c>
      <c r="R384" s="38">
        <v>10.254943899018233</v>
      </c>
      <c r="S384" s="23">
        <v>0.67</v>
      </c>
      <c r="T384" s="23">
        <v>0.79</v>
      </c>
      <c r="U384" s="23">
        <v>10</v>
      </c>
      <c r="V384" s="23">
        <f t="shared" si="92"/>
        <v>10</v>
      </c>
      <c r="W384" s="23">
        <v>78</v>
      </c>
      <c r="X384" s="23">
        <f t="shared" si="93"/>
        <v>78</v>
      </c>
      <c r="Y384" s="23">
        <v>62</v>
      </c>
      <c r="Z384" s="23" t="str">
        <f>Code!$K$204</f>
        <v>EF 86</v>
      </c>
      <c r="AA384" s="23" t="str">
        <f>Code!$K$207</f>
        <v>EF 57</v>
      </c>
      <c r="AB384" s="23" t="str">
        <f>Code!$K$208</f>
        <v>EF 57</v>
      </c>
      <c r="AC384" s="23" t="str">
        <f>Code!$K$205</f>
        <v>EF 57</v>
      </c>
      <c r="AD384" s="23" t="s">
        <v>237</v>
      </c>
      <c r="AE384" s="23" t="s">
        <v>237</v>
      </c>
      <c r="AF384" s="23" t="s">
        <v>237</v>
      </c>
      <c r="AG384" s="39">
        <f t="shared" si="88"/>
        <v>4.6411397360087065E-4</v>
      </c>
      <c r="AH384" s="39">
        <f t="shared" si="94"/>
        <v>4.6411397360087065E-4</v>
      </c>
      <c r="AI384" s="18">
        <f t="shared" si="95"/>
        <v>4.26</v>
      </c>
      <c r="AJ384" s="41">
        <f>Code!$B$23</f>
        <v>0.15</v>
      </c>
      <c r="AK384" s="41">
        <f t="shared" si="96"/>
        <v>0.15</v>
      </c>
      <c r="AL384" s="110">
        <f t="shared" si="97"/>
        <v>16.545454545454547</v>
      </c>
      <c r="AM384" s="110">
        <f t="shared" si="98"/>
        <v>16.545454545454547</v>
      </c>
      <c r="AN384" s="110">
        <f t="shared" si="99"/>
        <v>5.9551821</v>
      </c>
      <c r="AO384" s="110">
        <f t="shared" si="100"/>
        <v>10.254943899018233</v>
      </c>
      <c r="AP384" s="18">
        <f>VLOOKUP(D384,Code!$B$92:$D$107,2,FALSE)</f>
        <v>0.32</v>
      </c>
      <c r="AQ384" s="18">
        <f>VLOOKUP(E384,Code!$B$92:$D$107,3,FALSE)</f>
        <v>0.25</v>
      </c>
      <c r="AR384" s="18">
        <f>Code!$C$132</f>
        <v>14</v>
      </c>
      <c r="AS384" s="18">
        <f t="shared" si="101"/>
        <v>14</v>
      </c>
      <c r="AT384" s="88">
        <f>Code!$C$189</f>
        <v>80</v>
      </c>
      <c r="AU384" s="88">
        <f t="shared" si="102"/>
        <v>80</v>
      </c>
      <c r="AV384" s="88">
        <f>Code!$C$198</f>
        <v>66</v>
      </c>
      <c r="AW384" s="18" t="str">
        <f>Code!$L$204</f>
        <v>EF 95</v>
      </c>
      <c r="AX384" s="64" t="str">
        <f>Code!$L$207</f>
        <v>EF 60</v>
      </c>
      <c r="AY384" s="64" t="str">
        <f>Code!$L$208</f>
        <v>EF 60</v>
      </c>
      <c r="AZ384" s="64" t="str">
        <f>Code!$L$205</f>
        <v>EF 62</v>
      </c>
      <c r="BA384" s="23" t="s">
        <v>237</v>
      </c>
      <c r="BB384" s="23" t="s">
        <v>237</v>
      </c>
      <c r="BC384" s="23" t="s">
        <v>237</v>
      </c>
      <c r="BD384" s="39">
        <f t="shared" si="103"/>
        <v>3.9449687756074004E-4</v>
      </c>
      <c r="BE384" s="39">
        <f t="shared" si="104"/>
        <v>3.2487978152060944E-4</v>
      </c>
      <c r="BF384" s="18">
        <f>Measures!$C$3</f>
        <v>8</v>
      </c>
      <c r="BG384" s="41">
        <f>Measures!$C$4</f>
        <v>0.1</v>
      </c>
      <c r="BH384" s="41">
        <v>0.06</v>
      </c>
      <c r="BI384" s="18">
        <f>VLOOKUP(D384,Measures!$B$6:$C$21,2,FALSE)</f>
        <v>30</v>
      </c>
      <c r="BJ384" s="18">
        <f>Measures!$C$22</f>
        <v>44</v>
      </c>
      <c r="BK384" s="18">
        <f>Measures!$C$23</f>
        <v>19</v>
      </c>
      <c r="BL384" s="18">
        <f>Measures!$C$24</f>
        <v>13</v>
      </c>
      <c r="BM384" s="18">
        <f>Measures!$C$26</f>
        <v>0.32</v>
      </c>
      <c r="BN384" s="18">
        <f>Measures!$D$26</f>
        <v>0.25</v>
      </c>
      <c r="BO384" s="18">
        <f>Measures!$C$27</f>
        <v>14</v>
      </c>
      <c r="BP384" s="18">
        <f>Measures!$C$28</f>
        <v>15</v>
      </c>
      <c r="BQ384" s="88">
        <f>Measures!$C$29</f>
        <v>92</v>
      </c>
      <c r="BR384" s="88">
        <f>Measures!$C$30</f>
        <v>95</v>
      </c>
      <c r="BS384" s="88">
        <f>Measures!$C$31</f>
        <v>70</v>
      </c>
      <c r="BT384" s="64" t="str">
        <f>Code!$M$204</f>
        <v>EF 200</v>
      </c>
      <c r="BU384" s="64" t="str">
        <f>Code!$M$207</f>
        <v>EF 67</v>
      </c>
      <c r="BV384" s="64" t="str">
        <f>Code!$M$208</f>
        <v>EF 70</v>
      </c>
      <c r="BW384" s="64" t="str">
        <f>Code!$M$205</f>
        <v>EF 82</v>
      </c>
      <c r="BX384" s="64" t="s">
        <v>363</v>
      </c>
      <c r="BY384" s="64" t="s">
        <v>239</v>
      </c>
      <c r="BZ384" s="64" t="s">
        <v>240</v>
      </c>
      <c r="CA384" s="64"/>
      <c r="CB384" s="64"/>
      <c r="CC384" s="64"/>
      <c r="CD384" s="64"/>
      <c r="CE384" s="64"/>
      <c r="CF384" s="64"/>
      <c r="CG384" s="64"/>
      <c r="CH384" s="64"/>
      <c r="CI384" s="64"/>
      <c r="CJ384" s="64"/>
      <c r="CK384" s="64"/>
      <c r="CL384" s="64"/>
      <c r="CM384" s="18"/>
      <c r="CN384" s="18"/>
    </row>
    <row r="385" spans="1:92" ht="14.4" x14ac:dyDescent="0.3">
      <c r="A385" s="19" t="s">
        <v>95</v>
      </c>
      <c r="B385" s="31" t="s">
        <v>86</v>
      </c>
      <c r="C385" s="19" t="s">
        <v>87</v>
      </c>
      <c r="D385" s="19">
        <v>8</v>
      </c>
      <c r="E385" s="19">
        <f>VLOOKUP(D385,Lists!$B$3:$C$18,2,FALSE)</f>
        <v>7</v>
      </c>
      <c r="F385" s="19">
        <v>1</v>
      </c>
      <c r="G385" s="19" t="s">
        <v>68</v>
      </c>
      <c r="H385" s="23">
        <v>1910</v>
      </c>
      <c r="I385" s="37">
        <v>0.2</v>
      </c>
      <c r="J385" s="36">
        <v>4.6411397360087065E-4</v>
      </c>
      <c r="K385" s="36">
        <f t="shared" si="89"/>
        <v>4.6411397360087065E-4</v>
      </c>
      <c r="L385" s="23">
        <v>4.26</v>
      </c>
      <c r="M385" s="35">
        <v>0.22</v>
      </c>
      <c r="N385" s="35">
        <f t="shared" si="90"/>
        <v>0.22</v>
      </c>
      <c r="O385" s="38">
        <v>16.545454545454547</v>
      </c>
      <c r="P385" s="38">
        <f t="shared" si="91"/>
        <v>16.545454545454547</v>
      </c>
      <c r="Q385" s="38">
        <v>5.9551821</v>
      </c>
      <c r="R385" s="38">
        <v>10.254943899018233</v>
      </c>
      <c r="S385" s="23">
        <v>0.67</v>
      </c>
      <c r="T385" s="23">
        <v>0.79</v>
      </c>
      <c r="U385" s="23">
        <v>10</v>
      </c>
      <c r="V385" s="23">
        <f t="shared" si="92"/>
        <v>10</v>
      </c>
      <c r="W385" s="23">
        <v>78</v>
      </c>
      <c r="X385" s="23">
        <f t="shared" si="93"/>
        <v>78</v>
      </c>
      <c r="Y385" s="23">
        <v>62</v>
      </c>
      <c r="Z385" s="23" t="str">
        <f>Code!$K$204</f>
        <v>EF 86</v>
      </c>
      <c r="AA385" s="23" t="str">
        <f>Code!$K$207</f>
        <v>EF 57</v>
      </c>
      <c r="AB385" s="23" t="str">
        <f>Code!$K$208</f>
        <v>EF 57</v>
      </c>
      <c r="AC385" s="23" t="str">
        <f>Code!$K$205</f>
        <v>EF 57</v>
      </c>
      <c r="AD385" s="23" t="s">
        <v>237</v>
      </c>
      <c r="AE385" s="23" t="s">
        <v>237</v>
      </c>
      <c r="AF385" s="23" t="s">
        <v>237</v>
      </c>
      <c r="AG385" s="39">
        <f t="shared" si="88"/>
        <v>4.6411397360087065E-4</v>
      </c>
      <c r="AH385" s="39">
        <f t="shared" si="94"/>
        <v>4.6411397360087065E-4</v>
      </c>
      <c r="AI385" s="18">
        <f t="shared" si="95"/>
        <v>4.26</v>
      </c>
      <c r="AJ385" s="41">
        <f>Code!$B$23</f>
        <v>0.15</v>
      </c>
      <c r="AK385" s="41">
        <f t="shared" si="96"/>
        <v>0.15</v>
      </c>
      <c r="AL385" s="110">
        <f t="shared" si="97"/>
        <v>16.545454545454547</v>
      </c>
      <c r="AM385" s="110">
        <f t="shared" si="98"/>
        <v>16.545454545454547</v>
      </c>
      <c r="AN385" s="110">
        <f t="shared" si="99"/>
        <v>5.9551821</v>
      </c>
      <c r="AO385" s="110">
        <f t="shared" si="100"/>
        <v>10.254943899018233</v>
      </c>
      <c r="AP385" s="18">
        <f>VLOOKUP(D385,Code!$B$92:$D$107,2,FALSE)</f>
        <v>0.32</v>
      </c>
      <c r="AQ385" s="18">
        <f>VLOOKUP(E385,Code!$B$92:$D$107,3,FALSE)</f>
        <v>0.25</v>
      </c>
      <c r="AR385" s="18">
        <f>Code!$C$132</f>
        <v>14</v>
      </c>
      <c r="AS385" s="18">
        <f t="shared" si="101"/>
        <v>14</v>
      </c>
      <c r="AT385" s="88">
        <f>Code!$C$189</f>
        <v>80</v>
      </c>
      <c r="AU385" s="88">
        <f t="shared" si="102"/>
        <v>80</v>
      </c>
      <c r="AV385" s="88">
        <f>Code!$C$198</f>
        <v>66</v>
      </c>
      <c r="AW385" s="18" t="str">
        <f>Code!$L$204</f>
        <v>EF 95</v>
      </c>
      <c r="AX385" s="64" t="str">
        <f>Code!$L$207</f>
        <v>EF 60</v>
      </c>
      <c r="AY385" s="64" t="str">
        <f>Code!$L$208</f>
        <v>EF 60</v>
      </c>
      <c r="AZ385" s="64" t="str">
        <f>Code!$L$205</f>
        <v>EF 62</v>
      </c>
      <c r="BA385" s="23" t="s">
        <v>237</v>
      </c>
      <c r="BB385" s="23" t="s">
        <v>237</v>
      </c>
      <c r="BC385" s="23" t="s">
        <v>237</v>
      </c>
      <c r="BD385" s="39">
        <f t="shared" si="103"/>
        <v>3.9449687756074004E-4</v>
      </c>
      <c r="BE385" s="39">
        <f t="shared" si="104"/>
        <v>3.2487978152060944E-4</v>
      </c>
      <c r="BF385" s="18">
        <f>Measures!$C$3</f>
        <v>8</v>
      </c>
      <c r="BG385" s="41">
        <f>Measures!$C$4</f>
        <v>0.1</v>
      </c>
      <c r="BH385" s="41">
        <v>0.06</v>
      </c>
      <c r="BI385" s="18">
        <f>VLOOKUP(D385,Measures!$B$6:$C$21,2,FALSE)</f>
        <v>30</v>
      </c>
      <c r="BJ385" s="18">
        <f>Measures!$C$22</f>
        <v>44</v>
      </c>
      <c r="BK385" s="18">
        <f>Measures!$C$23</f>
        <v>19</v>
      </c>
      <c r="BL385" s="18">
        <f>Measures!$C$24</f>
        <v>13</v>
      </c>
      <c r="BM385" s="18">
        <f>Measures!$C$26</f>
        <v>0.32</v>
      </c>
      <c r="BN385" s="18">
        <f>Measures!$D$26</f>
        <v>0.25</v>
      </c>
      <c r="BO385" s="18">
        <f>Measures!$C$27</f>
        <v>14</v>
      </c>
      <c r="BP385" s="18">
        <f>Measures!$C$28</f>
        <v>15</v>
      </c>
      <c r="BQ385" s="88">
        <f>Measures!$C$29</f>
        <v>92</v>
      </c>
      <c r="BR385" s="88">
        <f>Measures!$C$30</f>
        <v>95</v>
      </c>
      <c r="BS385" s="88">
        <f>Measures!$C$31</f>
        <v>70</v>
      </c>
      <c r="BT385" s="64" t="str">
        <f>Code!$M$204</f>
        <v>EF 200</v>
      </c>
      <c r="BU385" s="64" t="str">
        <f>Code!$M$207</f>
        <v>EF 67</v>
      </c>
      <c r="BV385" s="64" t="str">
        <f>Code!$M$208</f>
        <v>EF 70</v>
      </c>
      <c r="BW385" s="64" t="str">
        <f>Code!$M$205</f>
        <v>EF 82</v>
      </c>
      <c r="BX385" s="64" t="s">
        <v>363</v>
      </c>
      <c r="BY385" s="64" t="s">
        <v>239</v>
      </c>
      <c r="BZ385" s="64" t="s">
        <v>240</v>
      </c>
      <c r="CA385" s="64"/>
      <c r="CB385" s="64"/>
      <c r="CC385" s="64"/>
      <c r="CD385" s="64"/>
      <c r="CE385" s="64"/>
      <c r="CF385" s="64"/>
      <c r="CG385" s="64"/>
      <c r="CH385" s="64"/>
      <c r="CI385" s="64"/>
      <c r="CJ385" s="64"/>
      <c r="CK385" s="64"/>
      <c r="CL385" s="64"/>
      <c r="CM385" s="18"/>
      <c r="CN385" s="18"/>
    </row>
    <row r="386" spans="1:92" ht="14.4" x14ac:dyDescent="0.3">
      <c r="A386" s="19" t="s">
        <v>95</v>
      </c>
      <c r="B386" s="31" t="s">
        <v>86</v>
      </c>
      <c r="C386" s="19" t="s">
        <v>87</v>
      </c>
      <c r="D386" s="19">
        <v>8</v>
      </c>
      <c r="E386" s="19">
        <f>VLOOKUP(D386,Lists!$B$3:$C$18,2,FALSE)</f>
        <v>7</v>
      </c>
      <c r="F386" s="19">
        <v>2</v>
      </c>
      <c r="G386" s="19" t="s">
        <v>68</v>
      </c>
      <c r="H386" s="23">
        <v>2730</v>
      </c>
      <c r="I386" s="37">
        <v>0.2</v>
      </c>
      <c r="J386" s="36">
        <v>4.6411397360087065E-4</v>
      </c>
      <c r="K386" s="36">
        <f t="shared" si="89"/>
        <v>4.6411397360087065E-4</v>
      </c>
      <c r="L386" s="23">
        <v>4.26</v>
      </c>
      <c r="M386" s="35">
        <v>0.22</v>
      </c>
      <c r="N386" s="35">
        <f t="shared" si="90"/>
        <v>0.22</v>
      </c>
      <c r="O386" s="38">
        <v>16.545454545454547</v>
      </c>
      <c r="P386" s="38">
        <f t="shared" si="91"/>
        <v>16.545454545454547</v>
      </c>
      <c r="Q386" s="38">
        <v>5.9551821</v>
      </c>
      <c r="R386" s="38">
        <v>10.254943899018233</v>
      </c>
      <c r="S386" s="23">
        <v>0.67</v>
      </c>
      <c r="T386" s="23">
        <v>0.79</v>
      </c>
      <c r="U386" s="23">
        <v>10</v>
      </c>
      <c r="V386" s="23">
        <f t="shared" si="92"/>
        <v>10</v>
      </c>
      <c r="W386" s="23">
        <v>78</v>
      </c>
      <c r="X386" s="23">
        <f t="shared" si="93"/>
        <v>78</v>
      </c>
      <c r="Y386" s="23">
        <v>62</v>
      </c>
      <c r="Z386" s="23" t="str">
        <f>Code!$K$204</f>
        <v>EF 86</v>
      </c>
      <c r="AA386" s="23" t="str">
        <f>Code!$K$207</f>
        <v>EF 57</v>
      </c>
      <c r="AB386" s="23" t="str">
        <f>Code!$K$208</f>
        <v>EF 57</v>
      </c>
      <c r="AC386" s="23" t="str">
        <f>Code!$K$205</f>
        <v>EF 57</v>
      </c>
      <c r="AD386" s="23" t="s">
        <v>237</v>
      </c>
      <c r="AE386" s="23" t="s">
        <v>237</v>
      </c>
      <c r="AF386" s="23" t="s">
        <v>237</v>
      </c>
      <c r="AG386" s="39">
        <f t="shared" si="88"/>
        <v>4.6411397360087065E-4</v>
      </c>
      <c r="AH386" s="39">
        <f t="shared" si="94"/>
        <v>4.6411397360087065E-4</v>
      </c>
      <c r="AI386" s="18">
        <f t="shared" si="95"/>
        <v>4.26</v>
      </c>
      <c r="AJ386" s="41">
        <f>Code!$B$23</f>
        <v>0.15</v>
      </c>
      <c r="AK386" s="41">
        <f t="shared" si="96"/>
        <v>0.15</v>
      </c>
      <c r="AL386" s="110">
        <f t="shared" si="97"/>
        <v>16.545454545454547</v>
      </c>
      <c r="AM386" s="110">
        <f t="shared" si="98"/>
        <v>16.545454545454547</v>
      </c>
      <c r="AN386" s="110">
        <f t="shared" si="99"/>
        <v>5.9551821</v>
      </c>
      <c r="AO386" s="110">
        <f t="shared" si="100"/>
        <v>10.254943899018233</v>
      </c>
      <c r="AP386" s="18">
        <f>VLOOKUP(D386,Code!$B$92:$D$107,2,FALSE)</f>
        <v>0.32</v>
      </c>
      <c r="AQ386" s="18">
        <f>VLOOKUP(E386,Code!$B$92:$D$107,3,FALSE)</f>
        <v>0.25</v>
      </c>
      <c r="AR386" s="18">
        <f>Code!$C$132</f>
        <v>14</v>
      </c>
      <c r="AS386" s="18">
        <f t="shared" si="101"/>
        <v>14</v>
      </c>
      <c r="AT386" s="88">
        <f>Code!$C$189</f>
        <v>80</v>
      </c>
      <c r="AU386" s="88">
        <f t="shared" si="102"/>
        <v>80</v>
      </c>
      <c r="AV386" s="88">
        <f>Code!$C$198</f>
        <v>66</v>
      </c>
      <c r="AW386" s="18" t="str">
        <f>Code!$L$204</f>
        <v>EF 95</v>
      </c>
      <c r="AX386" s="64" t="str">
        <f>Code!$L$207</f>
        <v>EF 60</v>
      </c>
      <c r="AY386" s="64" t="str">
        <f>Code!$L$208</f>
        <v>EF 60</v>
      </c>
      <c r="AZ386" s="64" t="str">
        <f>Code!$L$205</f>
        <v>EF 62</v>
      </c>
      <c r="BA386" s="23" t="s">
        <v>237</v>
      </c>
      <c r="BB386" s="23" t="s">
        <v>237</v>
      </c>
      <c r="BC386" s="23" t="s">
        <v>237</v>
      </c>
      <c r="BD386" s="39">
        <f t="shared" si="103"/>
        <v>3.9449687756074004E-4</v>
      </c>
      <c r="BE386" s="39">
        <f t="shared" si="104"/>
        <v>3.2487978152060944E-4</v>
      </c>
      <c r="BF386" s="18">
        <f>Measures!$C$3</f>
        <v>8</v>
      </c>
      <c r="BG386" s="41">
        <f>Measures!$C$4</f>
        <v>0.1</v>
      </c>
      <c r="BH386" s="41">
        <v>0.06</v>
      </c>
      <c r="BI386" s="18">
        <f>VLOOKUP(D386,Measures!$B$6:$C$21,2,FALSE)</f>
        <v>30</v>
      </c>
      <c r="BJ386" s="18">
        <f>Measures!$C$22</f>
        <v>44</v>
      </c>
      <c r="BK386" s="18">
        <f>Measures!$C$23</f>
        <v>19</v>
      </c>
      <c r="BL386" s="18">
        <f>Measures!$C$24</f>
        <v>13</v>
      </c>
      <c r="BM386" s="18">
        <f>Measures!$C$26</f>
        <v>0.32</v>
      </c>
      <c r="BN386" s="18">
        <f>Measures!$D$26</f>
        <v>0.25</v>
      </c>
      <c r="BO386" s="18">
        <f>Measures!$C$27</f>
        <v>14</v>
      </c>
      <c r="BP386" s="18">
        <f>Measures!$C$28</f>
        <v>15</v>
      </c>
      <c r="BQ386" s="88">
        <f>Measures!$C$29</f>
        <v>92</v>
      </c>
      <c r="BR386" s="88">
        <f>Measures!$C$30</f>
        <v>95</v>
      </c>
      <c r="BS386" s="88">
        <f>Measures!$C$31</f>
        <v>70</v>
      </c>
      <c r="BT386" s="64" t="str">
        <f>Code!$M$204</f>
        <v>EF 200</v>
      </c>
      <c r="BU386" s="64" t="str">
        <f>Code!$M$207</f>
        <v>EF 67</v>
      </c>
      <c r="BV386" s="64" t="str">
        <f>Code!$M$208</f>
        <v>EF 70</v>
      </c>
      <c r="BW386" s="64" t="str">
        <f>Code!$M$205</f>
        <v>EF 82</v>
      </c>
      <c r="BX386" s="64" t="s">
        <v>363</v>
      </c>
      <c r="BY386" s="64" t="s">
        <v>239</v>
      </c>
      <c r="BZ386" s="64" t="s">
        <v>240</v>
      </c>
      <c r="CA386" s="64"/>
      <c r="CB386" s="64"/>
      <c r="CC386" s="64"/>
      <c r="CD386" s="64"/>
      <c r="CE386" s="64"/>
      <c r="CF386" s="64"/>
      <c r="CG386" s="64"/>
      <c r="CH386" s="64"/>
      <c r="CI386" s="64"/>
      <c r="CJ386" s="64"/>
      <c r="CK386" s="64"/>
      <c r="CL386" s="64"/>
      <c r="CM386" s="18"/>
      <c r="CN386" s="18"/>
    </row>
    <row r="387" spans="1:92" ht="14.4" x14ac:dyDescent="0.3">
      <c r="A387" s="19" t="s">
        <v>22</v>
      </c>
      <c r="B387" s="31" t="s">
        <v>86</v>
      </c>
      <c r="C387" s="19" t="s">
        <v>87</v>
      </c>
      <c r="D387" s="19">
        <v>8</v>
      </c>
      <c r="E387" s="19">
        <f>VLOOKUP(D387,Lists!$B$3:$C$18,2,FALSE)</f>
        <v>7</v>
      </c>
      <c r="F387" s="19">
        <v>1</v>
      </c>
      <c r="G387" s="19" t="s">
        <v>68</v>
      </c>
      <c r="H387" s="23">
        <v>1910</v>
      </c>
      <c r="I387" s="37">
        <v>0.2</v>
      </c>
      <c r="J387" s="36">
        <v>4.6411397360087065E-4</v>
      </c>
      <c r="K387" s="36">
        <f t="shared" si="89"/>
        <v>4.6411397360087065E-4</v>
      </c>
      <c r="L387" s="23">
        <v>4.26</v>
      </c>
      <c r="M387" s="35">
        <v>0.22</v>
      </c>
      <c r="N387" s="35">
        <f t="shared" si="90"/>
        <v>0.22</v>
      </c>
      <c r="O387" s="38">
        <v>16.545454545454547</v>
      </c>
      <c r="P387" s="38">
        <f t="shared" si="91"/>
        <v>16.545454545454547</v>
      </c>
      <c r="Q387" s="38">
        <v>5.9551821</v>
      </c>
      <c r="R387" s="38">
        <v>10.254943899018233</v>
      </c>
      <c r="S387" s="23">
        <v>0.67</v>
      </c>
      <c r="T387" s="23">
        <v>0.79</v>
      </c>
      <c r="U387" s="23">
        <v>10</v>
      </c>
      <c r="V387" s="23">
        <f t="shared" si="92"/>
        <v>10</v>
      </c>
      <c r="W387" s="23">
        <v>78</v>
      </c>
      <c r="X387" s="23">
        <f t="shared" si="93"/>
        <v>78</v>
      </c>
      <c r="Y387" s="23">
        <v>62</v>
      </c>
      <c r="Z387" s="23" t="str">
        <f>Code!$K$204</f>
        <v>EF 86</v>
      </c>
      <c r="AA387" s="23" t="str">
        <f>Code!$K$207</f>
        <v>EF 57</v>
      </c>
      <c r="AB387" s="23" t="str">
        <f>Code!$K$208</f>
        <v>EF 57</v>
      </c>
      <c r="AC387" s="23" t="str">
        <f>Code!$K$205</f>
        <v>EF 57</v>
      </c>
      <c r="AD387" s="23" t="s">
        <v>237</v>
      </c>
      <c r="AE387" s="23" t="s">
        <v>237</v>
      </c>
      <c r="AF387" s="23" t="s">
        <v>237</v>
      </c>
      <c r="AG387" s="39">
        <f t="shared" si="88"/>
        <v>4.6411397360087065E-4</v>
      </c>
      <c r="AH387" s="39">
        <f t="shared" si="94"/>
        <v>4.6411397360087065E-4</v>
      </c>
      <c r="AI387" s="18">
        <f t="shared" si="95"/>
        <v>4.26</v>
      </c>
      <c r="AJ387" s="41">
        <f>Code!$B$23</f>
        <v>0.15</v>
      </c>
      <c r="AK387" s="41">
        <f t="shared" si="96"/>
        <v>0.15</v>
      </c>
      <c r="AL387" s="110">
        <f t="shared" si="97"/>
        <v>16.545454545454547</v>
      </c>
      <c r="AM387" s="110">
        <f t="shared" si="98"/>
        <v>16.545454545454547</v>
      </c>
      <c r="AN387" s="110">
        <f t="shared" si="99"/>
        <v>5.9551821</v>
      </c>
      <c r="AO387" s="110">
        <f t="shared" si="100"/>
        <v>10.254943899018233</v>
      </c>
      <c r="AP387" s="18">
        <f>VLOOKUP(D387,Code!$B$92:$D$107,2,FALSE)</f>
        <v>0.32</v>
      </c>
      <c r="AQ387" s="18">
        <f>VLOOKUP(E387,Code!$B$92:$D$107,3,FALSE)</f>
        <v>0.25</v>
      </c>
      <c r="AR387" s="18">
        <f>Code!$C$132</f>
        <v>14</v>
      </c>
      <c r="AS387" s="18">
        <f t="shared" si="101"/>
        <v>14</v>
      </c>
      <c r="AT387" s="88">
        <f>Code!$C$189</f>
        <v>80</v>
      </c>
      <c r="AU387" s="88">
        <f t="shared" si="102"/>
        <v>80</v>
      </c>
      <c r="AV387" s="88">
        <f>Code!$C$198</f>
        <v>66</v>
      </c>
      <c r="AW387" s="18" t="str">
        <f>Code!$L$204</f>
        <v>EF 95</v>
      </c>
      <c r="AX387" s="64" t="str">
        <f>Code!$L$207</f>
        <v>EF 60</v>
      </c>
      <c r="AY387" s="64" t="str">
        <f>Code!$L$208</f>
        <v>EF 60</v>
      </c>
      <c r="AZ387" s="64" t="str">
        <f>Code!$L$205</f>
        <v>EF 62</v>
      </c>
      <c r="BA387" s="23" t="s">
        <v>237</v>
      </c>
      <c r="BB387" s="23" t="s">
        <v>237</v>
      </c>
      <c r="BC387" s="23" t="s">
        <v>237</v>
      </c>
      <c r="BD387" s="39">
        <f t="shared" si="103"/>
        <v>3.9449687756074004E-4</v>
      </c>
      <c r="BE387" s="39">
        <f t="shared" si="104"/>
        <v>3.2487978152060944E-4</v>
      </c>
      <c r="BF387" s="18">
        <f>Measures!$C$3</f>
        <v>8</v>
      </c>
      <c r="BG387" s="41">
        <f>Measures!$C$4</f>
        <v>0.1</v>
      </c>
      <c r="BH387" s="41">
        <v>0.06</v>
      </c>
      <c r="BI387" s="18">
        <f>VLOOKUP(D387,Measures!$B$6:$C$21,2,FALSE)</f>
        <v>30</v>
      </c>
      <c r="BJ387" s="18">
        <f>Measures!$C$22</f>
        <v>44</v>
      </c>
      <c r="BK387" s="18">
        <f>Measures!$C$23</f>
        <v>19</v>
      </c>
      <c r="BL387" s="18">
        <f>Measures!$C$24</f>
        <v>13</v>
      </c>
      <c r="BM387" s="18">
        <f>Measures!$C$26</f>
        <v>0.32</v>
      </c>
      <c r="BN387" s="18">
        <f>Measures!$D$26</f>
        <v>0.25</v>
      </c>
      <c r="BO387" s="18">
        <f>Measures!$C$27</f>
        <v>14</v>
      </c>
      <c r="BP387" s="18">
        <f>Measures!$C$28</f>
        <v>15</v>
      </c>
      <c r="BQ387" s="88">
        <f>Measures!$C$29</f>
        <v>92</v>
      </c>
      <c r="BR387" s="88">
        <f>Measures!$C$30</f>
        <v>95</v>
      </c>
      <c r="BS387" s="88">
        <f>Measures!$C$31</f>
        <v>70</v>
      </c>
      <c r="BT387" s="64" t="str">
        <f>Code!$M$204</f>
        <v>EF 200</v>
      </c>
      <c r="BU387" s="64" t="str">
        <f>Code!$M$207</f>
        <v>EF 67</v>
      </c>
      <c r="BV387" s="64" t="str">
        <f>Code!$M$208</f>
        <v>EF 70</v>
      </c>
      <c r="BW387" s="64" t="str">
        <f>Code!$M$205</f>
        <v>EF 82</v>
      </c>
      <c r="BX387" s="64" t="s">
        <v>363</v>
      </c>
      <c r="BY387" s="64" t="s">
        <v>239</v>
      </c>
      <c r="BZ387" s="64" t="s">
        <v>240</v>
      </c>
      <c r="CA387" s="64"/>
      <c r="CB387" s="64"/>
      <c r="CC387" s="64"/>
      <c r="CD387" s="64"/>
      <c r="CE387" s="64"/>
      <c r="CF387" s="64"/>
      <c r="CG387" s="64"/>
      <c r="CH387" s="64"/>
      <c r="CI387" s="64"/>
      <c r="CJ387" s="64"/>
      <c r="CK387" s="64"/>
      <c r="CL387" s="64"/>
      <c r="CM387" s="18"/>
      <c r="CN387" s="18"/>
    </row>
    <row r="388" spans="1:92" ht="14.4" x14ac:dyDescent="0.3">
      <c r="A388" s="19" t="s">
        <v>22</v>
      </c>
      <c r="B388" s="31" t="s">
        <v>86</v>
      </c>
      <c r="C388" s="19" t="s">
        <v>87</v>
      </c>
      <c r="D388" s="19">
        <v>8</v>
      </c>
      <c r="E388" s="19">
        <f>VLOOKUP(D388,Lists!$B$3:$C$18,2,FALSE)</f>
        <v>7</v>
      </c>
      <c r="F388" s="19">
        <v>2</v>
      </c>
      <c r="G388" s="19" t="s">
        <v>68</v>
      </c>
      <c r="H388" s="23">
        <v>2730</v>
      </c>
      <c r="I388" s="37">
        <v>0.2</v>
      </c>
      <c r="J388" s="36">
        <v>4.6411397360087065E-4</v>
      </c>
      <c r="K388" s="36">
        <f t="shared" si="89"/>
        <v>4.6411397360087065E-4</v>
      </c>
      <c r="L388" s="23">
        <v>4.26</v>
      </c>
      <c r="M388" s="35">
        <v>0.22</v>
      </c>
      <c r="N388" s="35">
        <f t="shared" si="90"/>
        <v>0.22</v>
      </c>
      <c r="O388" s="38">
        <v>16.545454545454547</v>
      </c>
      <c r="P388" s="38">
        <f t="shared" si="91"/>
        <v>16.545454545454547</v>
      </c>
      <c r="Q388" s="38">
        <v>5.9551821</v>
      </c>
      <c r="R388" s="38">
        <v>10.254943899018233</v>
      </c>
      <c r="S388" s="23">
        <v>0.67</v>
      </c>
      <c r="T388" s="23">
        <v>0.79</v>
      </c>
      <c r="U388" s="23">
        <v>10</v>
      </c>
      <c r="V388" s="23">
        <f t="shared" si="92"/>
        <v>10</v>
      </c>
      <c r="W388" s="23">
        <v>78</v>
      </c>
      <c r="X388" s="23">
        <f t="shared" si="93"/>
        <v>78</v>
      </c>
      <c r="Y388" s="23">
        <v>62</v>
      </c>
      <c r="Z388" s="23" t="str">
        <f>Code!$K$204</f>
        <v>EF 86</v>
      </c>
      <c r="AA388" s="23" t="str">
        <f>Code!$K$207</f>
        <v>EF 57</v>
      </c>
      <c r="AB388" s="23" t="str">
        <f>Code!$K$208</f>
        <v>EF 57</v>
      </c>
      <c r="AC388" s="23" t="str">
        <f>Code!$K$205</f>
        <v>EF 57</v>
      </c>
      <c r="AD388" s="23" t="s">
        <v>237</v>
      </c>
      <c r="AE388" s="23" t="s">
        <v>237</v>
      </c>
      <c r="AF388" s="23" t="s">
        <v>237</v>
      </c>
      <c r="AG388" s="39">
        <f t="shared" si="88"/>
        <v>4.6411397360087065E-4</v>
      </c>
      <c r="AH388" s="39">
        <f t="shared" si="94"/>
        <v>4.6411397360087065E-4</v>
      </c>
      <c r="AI388" s="18">
        <f t="shared" si="95"/>
        <v>4.26</v>
      </c>
      <c r="AJ388" s="41">
        <f>Code!$B$23</f>
        <v>0.15</v>
      </c>
      <c r="AK388" s="41">
        <f t="shared" si="96"/>
        <v>0.15</v>
      </c>
      <c r="AL388" s="110">
        <f t="shared" si="97"/>
        <v>16.545454545454547</v>
      </c>
      <c r="AM388" s="110">
        <f t="shared" si="98"/>
        <v>16.545454545454547</v>
      </c>
      <c r="AN388" s="110">
        <f t="shared" si="99"/>
        <v>5.9551821</v>
      </c>
      <c r="AO388" s="110">
        <f t="shared" si="100"/>
        <v>10.254943899018233</v>
      </c>
      <c r="AP388" s="18">
        <f>VLOOKUP(D388,Code!$B$92:$D$107,2,FALSE)</f>
        <v>0.32</v>
      </c>
      <c r="AQ388" s="18">
        <f>VLOOKUP(E388,Code!$B$92:$D$107,3,FALSE)</f>
        <v>0.25</v>
      </c>
      <c r="AR388" s="18">
        <f>Code!$C$132</f>
        <v>14</v>
      </c>
      <c r="AS388" s="18">
        <f t="shared" si="101"/>
        <v>14</v>
      </c>
      <c r="AT388" s="88">
        <f>Code!$C$189</f>
        <v>80</v>
      </c>
      <c r="AU388" s="88">
        <f t="shared" si="102"/>
        <v>80</v>
      </c>
      <c r="AV388" s="88">
        <f>Code!$C$198</f>
        <v>66</v>
      </c>
      <c r="AW388" s="18" t="str">
        <f>Code!$L$204</f>
        <v>EF 95</v>
      </c>
      <c r="AX388" s="64" t="str">
        <f>Code!$L$207</f>
        <v>EF 60</v>
      </c>
      <c r="AY388" s="64" t="str">
        <f>Code!$L$208</f>
        <v>EF 60</v>
      </c>
      <c r="AZ388" s="64" t="str">
        <f>Code!$L$205</f>
        <v>EF 62</v>
      </c>
      <c r="BA388" s="23" t="s">
        <v>237</v>
      </c>
      <c r="BB388" s="23" t="s">
        <v>237</v>
      </c>
      <c r="BC388" s="23" t="s">
        <v>237</v>
      </c>
      <c r="BD388" s="39">
        <f t="shared" si="103"/>
        <v>3.9449687756074004E-4</v>
      </c>
      <c r="BE388" s="39">
        <f t="shared" si="104"/>
        <v>3.2487978152060944E-4</v>
      </c>
      <c r="BF388" s="18">
        <f>Measures!$C$3</f>
        <v>8</v>
      </c>
      <c r="BG388" s="41">
        <f>Measures!$C$4</f>
        <v>0.1</v>
      </c>
      <c r="BH388" s="41">
        <v>0.06</v>
      </c>
      <c r="BI388" s="18">
        <f>VLOOKUP(D388,Measures!$B$6:$C$21,2,FALSE)</f>
        <v>30</v>
      </c>
      <c r="BJ388" s="18">
        <f>Measures!$C$22</f>
        <v>44</v>
      </c>
      <c r="BK388" s="18">
        <f>Measures!$C$23</f>
        <v>19</v>
      </c>
      <c r="BL388" s="18">
        <f>Measures!$C$24</f>
        <v>13</v>
      </c>
      <c r="BM388" s="18">
        <f>Measures!$C$26</f>
        <v>0.32</v>
      </c>
      <c r="BN388" s="18">
        <f>Measures!$D$26</f>
        <v>0.25</v>
      </c>
      <c r="BO388" s="18">
        <f>Measures!$C$27</f>
        <v>14</v>
      </c>
      <c r="BP388" s="18">
        <f>Measures!$C$28</f>
        <v>15</v>
      </c>
      <c r="BQ388" s="88">
        <f>Measures!$C$29</f>
        <v>92</v>
      </c>
      <c r="BR388" s="88">
        <f>Measures!$C$30</f>
        <v>95</v>
      </c>
      <c r="BS388" s="88">
        <f>Measures!$C$31</f>
        <v>70</v>
      </c>
      <c r="BT388" s="64" t="str">
        <f>Code!$M$204</f>
        <v>EF 200</v>
      </c>
      <c r="BU388" s="64" t="str">
        <f>Code!$M$207</f>
        <v>EF 67</v>
      </c>
      <c r="BV388" s="64" t="str">
        <f>Code!$M$208</f>
        <v>EF 70</v>
      </c>
      <c r="BW388" s="64" t="str">
        <f>Code!$M$205</f>
        <v>EF 82</v>
      </c>
      <c r="BX388" s="64" t="s">
        <v>363</v>
      </c>
      <c r="BY388" s="64" t="s">
        <v>239</v>
      </c>
      <c r="BZ388" s="64" t="s">
        <v>240</v>
      </c>
      <c r="CA388" s="64"/>
      <c r="CB388" s="64"/>
      <c r="CC388" s="64"/>
      <c r="CD388" s="64"/>
      <c r="CE388" s="64"/>
      <c r="CF388" s="64"/>
      <c r="CG388" s="64"/>
      <c r="CH388" s="64"/>
      <c r="CI388" s="64"/>
      <c r="CJ388" s="64"/>
      <c r="CK388" s="64"/>
      <c r="CL388" s="64"/>
      <c r="CM388" s="18"/>
      <c r="CN388" s="18"/>
    </row>
    <row r="389" spans="1:92" ht="14.4" x14ac:dyDescent="0.3">
      <c r="A389" s="19" t="s">
        <v>95</v>
      </c>
      <c r="B389" s="31" t="s">
        <v>85</v>
      </c>
      <c r="C389" s="19" t="s">
        <v>71</v>
      </c>
      <c r="D389" s="19">
        <v>9</v>
      </c>
      <c r="E389" s="19">
        <f>VLOOKUP(D389,Lists!$B$3:$C$18,2,FALSE)</f>
        <v>9</v>
      </c>
      <c r="F389" s="19">
        <v>1</v>
      </c>
      <c r="G389" s="19" t="s">
        <v>66</v>
      </c>
      <c r="H389" s="23">
        <v>1600</v>
      </c>
      <c r="I389" s="37">
        <v>0.14016341923318668</v>
      </c>
      <c r="J389" s="36">
        <v>7.1357303575703178E-4</v>
      </c>
      <c r="K389" s="36">
        <f t="shared" si="89"/>
        <v>7.1357303575703178E-4</v>
      </c>
      <c r="L389" s="23">
        <v>3.32</v>
      </c>
      <c r="M389" s="35">
        <v>0.33</v>
      </c>
      <c r="N389" s="35">
        <f t="shared" si="90"/>
        <v>0.33</v>
      </c>
      <c r="O389" s="38">
        <v>11.11751269035533</v>
      </c>
      <c r="P389" s="38">
        <f t="shared" si="91"/>
        <v>11.11751269035533</v>
      </c>
      <c r="Q389" s="38">
        <v>1.3361692000000001</v>
      </c>
      <c r="R389" s="38">
        <v>0.96303017419071424</v>
      </c>
      <c r="S389" s="23">
        <v>1.23</v>
      </c>
      <c r="T389" s="23">
        <v>0.87</v>
      </c>
      <c r="U389" s="23">
        <v>10</v>
      </c>
      <c r="V389" s="23">
        <f t="shared" si="92"/>
        <v>10</v>
      </c>
      <c r="W389" s="23">
        <v>78</v>
      </c>
      <c r="X389" s="23">
        <f t="shared" si="93"/>
        <v>78</v>
      </c>
      <c r="Y389" s="23">
        <v>62</v>
      </c>
      <c r="Z389" s="23" t="str">
        <f>Code!$K$204</f>
        <v>EF 86</v>
      </c>
      <c r="AA389" s="23" t="str">
        <f>Code!$K$207</f>
        <v>EF 57</v>
      </c>
      <c r="AB389" s="23" t="str">
        <f>Code!$K$208</f>
        <v>EF 57</v>
      </c>
      <c r="AC389" s="23" t="str">
        <f>Code!$K$205</f>
        <v>EF 57</v>
      </c>
      <c r="AD389" s="23" t="s">
        <v>237</v>
      </c>
      <c r="AE389" s="23" t="s">
        <v>237</v>
      </c>
      <c r="AF389" s="23" t="s">
        <v>237</v>
      </c>
      <c r="AG389" s="39">
        <f t="shared" ref="AG389:AG452" si="105">J389</f>
        <v>7.1357303575703178E-4</v>
      </c>
      <c r="AH389" s="39">
        <f t="shared" si="94"/>
        <v>7.1357303575703178E-4</v>
      </c>
      <c r="AI389" s="18">
        <f t="shared" si="95"/>
        <v>3.32</v>
      </c>
      <c r="AJ389" s="41">
        <f>Code!$B$23</f>
        <v>0.15</v>
      </c>
      <c r="AK389" s="41">
        <f t="shared" si="96"/>
        <v>0.15</v>
      </c>
      <c r="AL389" s="110">
        <f t="shared" si="97"/>
        <v>11.11751269035533</v>
      </c>
      <c r="AM389" s="110">
        <f t="shared" si="98"/>
        <v>11.11751269035533</v>
      </c>
      <c r="AN389" s="110">
        <f t="shared" si="99"/>
        <v>1.3361692000000001</v>
      </c>
      <c r="AO389" s="110">
        <f t="shared" si="100"/>
        <v>0.96303017419071424</v>
      </c>
      <c r="AP389" s="18">
        <f>VLOOKUP(D389,Code!$B$92:$D$107,2,FALSE)</f>
        <v>0.32</v>
      </c>
      <c r="AQ389" s="18">
        <f>VLOOKUP(E389,Code!$B$92:$D$107,3,FALSE)</f>
        <v>0.25</v>
      </c>
      <c r="AR389" s="18">
        <f>Code!$C$132</f>
        <v>14</v>
      </c>
      <c r="AS389" s="18">
        <f t="shared" si="101"/>
        <v>14</v>
      </c>
      <c r="AT389" s="88">
        <f>Code!$C$189</f>
        <v>80</v>
      </c>
      <c r="AU389" s="88">
        <f t="shared" si="102"/>
        <v>80</v>
      </c>
      <c r="AV389" s="88">
        <f>Code!$C$198</f>
        <v>66</v>
      </c>
      <c r="AW389" s="18" t="str">
        <f>Code!$L$204</f>
        <v>EF 95</v>
      </c>
      <c r="AX389" s="64" t="str">
        <f>Code!$L$207</f>
        <v>EF 60</v>
      </c>
      <c r="AY389" s="64" t="str">
        <f>Code!$L$208</f>
        <v>EF 60</v>
      </c>
      <c r="AZ389" s="64" t="str">
        <f>Code!$L$205</f>
        <v>EF 62</v>
      </c>
      <c r="BA389" s="23" t="s">
        <v>237</v>
      </c>
      <c r="BB389" s="23" t="s">
        <v>237</v>
      </c>
      <c r="BC389" s="23" t="s">
        <v>237</v>
      </c>
      <c r="BD389" s="39">
        <f t="shared" si="103"/>
        <v>6.0653708039347702E-4</v>
      </c>
      <c r="BE389" s="39">
        <f t="shared" si="104"/>
        <v>4.9950112502992225E-4</v>
      </c>
      <c r="BF389" s="18">
        <f>Measures!$C$3</f>
        <v>8</v>
      </c>
      <c r="BG389" s="41">
        <f>Measures!$C$4</f>
        <v>0.1</v>
      </c>
      <c r="BH389" s="41">
        <v>0.06</v>
      </c>
      <c r="BI389" s="18">
        <f>VLOOKUP(D389,Measures!$B$6:$C$21,2,FALSE)</f>
        <v>30</v>
      </c>
      <c r="BJ389" s="18">
        <f>Measures!$C$22</f>
        <v>44</v>
      </c>
      <c r="BK389" s="18">
        <f>Measures!$C$23</f>
        <v>19</v>
      </c>
      <c r="BL389" s="18">
        <f>Measures!$C$24</f>
        <v>13</v>
      </c>
      <c r="BM389" s="18">
        <f>Measures!$C$26</f>
        <v>0.32</v>
      </c>
      <c r="BN389" s="18">
        <f>Measures!$D$26</f>
        <v>0.25</v>
      </c>
      <c r="BO389" s="18">
        <f>Measures!$C$27</f>
        <v>14</v>
      </c>
      <c r="BP389" s="18">
        <f>Measures!$C$28</f>
        <v>15</v>
      </c>
      <c r="BQ389" s="88">
        <f>Measures!$C$29</f>
        <v>92</v>
      </c>
      <c r="BR389" s="88">
        <f>Measures!$C$30</f>
        <v>95</v>
      </c>
      <c r="BS389" s="88">
        <f>Measures!$C$31</f>
        <v>70</v>
      </c>
      <c r="BT389" s="64" t="str">
        <f>Code!$M$204</f>
        <v>EF 200</v>
      </c>
      <c r="BU389" s="64" t="str">
        <f>Code!$M$207</f>
        <v>EF 67</v>
      </c>
      <c r="BV389" s="64" t="str">
        <f>Code!$M$208</f>
        <v>EF 70</v>
      </c>
      <c r="BW389" s="64" t="str">
        <f>Code!$M$205</f>
        <v>EF 82</v>
      </c>
      <c r="BX389" s="64" t="s">
        <v>363</v>
      </c>
      <c r="BY389" s="64" t="s">
        <v>239</v>
      </c>
      <c r="BZ389" s="64" t="s">
        <v>240</v>
      </c>
      <c r="CA389" s="64"/>
      <c r="CB389" s="64"/>
      <c r="CC389" s="64"/>
      <c r="CD389" s="64"/>
      <c r="CE389" s="64"/>
      <c r="CF389" s="64"/>
      <c r="CG389" s="64"/>
      <c r="CH389" s="64"/>
      <c r="CI389" s="64"/>
      <c r="CJ389" s="64"/>
      <c r="CK389" s="64"/>
      <c r="CL389" s="64"/>
      <c r="CM389" s="18"/>
      <c r="CN389" s="18"/>
    </row>
    <row r="390" spans="1:92" ht="14.4" x14ac:dyDescent="0.3">
      <c r="A390" s="19" t="s">
        <v>95</v>
      </c>
      <c r="B390" s="31" t="s">
        <v>85</v>
      </c>
      <c r="C390" s="19" t="s">
        <v>71</v>
      </c>
      <c r="D390" s="19">
        <v>9</v>
      </c>
      <c r="E390" s="19">
        <f>VLOOKUP(D390,Lists!$B$3:$C$18,2,FALSE)</f>
        <v>9</v>
      </c>
      <c r="F390" s="19">
        <v>2</v>
      </c>
      <c r="G390" s="19" t="s">
        <v>66</v>
      </c>
      <c r="H390" s="23">
        <v>1990</v>
      </c>
      <c r="I390" s="37">
        <v>0.14016341923318668</v>
      </c>
      <c r="J390" s="36">
        <v>7.1357303575703178E-4</v>
      </c>
      <c r="K390" s="36">
        <f t="shared" ref="K390:K453" si="106">J390</f>
        <v>7.1357303575703178E-4</v>
      </c>
      <c r="L390" s="23">
        <v>3.32</v>
      </c>
      <c r="M390" s="35">
        <v>0.33</v>
      </c>
      <c r="N390" s="35">
        <f t="shared" ref="N390:N453" si="107">M390</f>
        <v>0.33</v>
      </c>
      <c r="O390" s="38">
        <v>11.11751269035533</v>
      </c>
      <c r="P390" s="38">
        <f t="shared" ref="P390:P453" si="108">O390</f>
        <v>11.11751269035533</v>
      </c>
      <c r="Q390" s="38">
        <v>1.3361692000000001</v>
      </c>
      <c r="R390" s="38">
        <v>0.96303017419071424</v>
      </c>
      <c r="S390" s="23">
        <v>1.23</v>
      </c>
      <c r="T390" s="23">
        <v>0.87</v>
      </c>
      <c r="U390" s="23">
        <v>10</v>
      </c>
      <c r="V390" s="23">
        <f t="shared" ref="V390:V453" si="109">U390</f>
        <v>10</v>
      </c>
      <c r="W390" s="23">
        <v>78</v>
      </c>
      <c r="X390" s="23">
        <f t="shared" ref="X390:X453" si="110">W390</f>
        <v>78</v>
      </c>
      <c r="Y390" s="23">
        <v>62</v>
      </c>
      <c r="Z390" s="23" t="str">
        <f>Code!$K$204</f>
        <v>EF 86</v>
      </c>
      <c r="AA390" s="23" t="str">
        <f>Code!$K$207</f>
        <v>EF 57</v>
      </c>
      <c r="AB390" s="23" t="str">
        <f>Code!$K$208</f>
        <v>EF 57</v>
      </c>
      <c r="AC390" s="23" t="str">
        <f>Code!$K$205</f>
        <v>EF 57</v>
      </c>
      <c r="AD390" s="23" t="s">
        <v>237</v>
      </c>
      <c r="AE390" s="23" t="s">
        <v>237</v>
      </c>
      <c r="AF390" s="23" t="s">
        <v>237</v>
      </c>
      <c r="AG390" s="39">
        <f t="shared" si="105"/>
        <v>7.1357303575703178E-4</v>
      </c>
      <c r="AH390" s="39">
        <f t="shared" ref="AH390:AH453" si="111">AG390</f>
        <v>7.1357303575703178E-4</v>
      </c>
      <c r="AI390" s="18">
        <f t="shared" ref="AI390:AI453" si="112">L390</f>
        <v>3.32</v>
      </c>
      <c r="AJ390" s="41">
        <f>Code!$B$23</f>
        <v>0.15</v>
      </c>
      <c r="AK390" s="41">
        <f t="shared" ref="AK390:AK453" si="113">AJ390</f>
        <v>0.15</v>
      </c>
      <c r="AL390" s="110">
        <f t="shared" ref="AL390:AL453" si="114">O390</f>
        <v>11.11751269035533</v>
      </c>
      <c r="AM390" s="110">
        <f t="shared" ref="AM390:AM453" si="115">AL390</f>
        <v>11.11751269035533</v>
      </c>
      <c r="AN390" s="110">
        <f t="shared" ref="AN390:AN453" si="116">Q390</f>
        <v>1.3361692000000001</v>
      </c>
      <c r="AO390" s="110">
        <f t="shared" ref="AO390:AO453" si="117">R390</f>
        <v>0.96303017419071424</v>
      </c>
      <c r="AP390" s="18">
        <f>VLOOKUP(D390,Code!$B$92:$D$107,2,FALSE)</f>
        <v>0.32</v>
      </c>
      <c r="AQ390" s="18">
        <f>VLOOKUP(E390,Code!$B$92:$D$107,3,FALSE)</f>
        <v>0.25</v>
      </c>
      <c r="AR390" s="18">
        <f>Code!$C$132</f>
        <v>14</v>
      </c>
      <c r="AS390" s="18">
        <f t="shared" ref="AS390:AS453" si="118">AR390</f>
        <v>14</v>
      </c>
      <c r="AT390" s="88">
        <f>Code!$C$189</f>
        <v>80</v>
      </c>
      <c r="AU390" s="88">
        <f t="shared" ref="AU390:AU453" si="119">AT390</f>
        <v>80</v>
      </c>
      <c r="AV390" s="88">
        <f>Code!$C$198</f>
        <v>66</v>
      </c>
      <c r="AW390" s="18" t="str">
        <f>Code!$L$204</f>
        <v>EF 95</v>
      </c>
      <c r="AX390" s="64" t="str">
        <f>Code!$L$207</f>
        <v>EF 60</v>
      </c>
      <c r="AY390" s="64" t="str">
        <f>Code!$L$208</f>
        <v>EF 60</v>
      </c>
      <c r="AZ390" s="64" t="str">
        <f>Code!$L$205</f>
        <v>EF 62</v>
      </c>
      <c r="BA390" s="23" t="s">
        <v>237</v>
      </c>
      <c r="BB390" s="23" t="s">
        <v>237</v>
      </c>
      <c r="BC390" s="23" t="s">
        <v>237</v>
      </c>
      <c r="BD390" s="39">
        <f t="shared" ref="BD390:BD453" si="120" xml:space="preserve"> (1-15/100)*J390</f>
        <v>6.0653708039347702E-4</v>
      </c>
      <c r="BE390" s="39">
        <f t="shared" ref="BE390:BE453" si="121" xml:space="preserve"> (1-30/100)*J390</f>
        <v>4.9950112502992225E-4</v>
      </c>
      <c r="BF390" s="18">
        <f>Measures!$C$3</f>
        <v>8</v>
      </c>
      <c r="BG390" s="41">
        <f>Measures!$C$4</f>
        <v>0.1</v>
      </c>
      <c r="BH390" s="41">
        <v>0.06</v>
      </c>
      <c r="BI390" s="18">
        <f>VLOOKUP(D390,Measures!$B$6:$C$21,2,FALSE)</f>
        <v>30</v>
      </c>
      <c r="BJ390" s="18">
        <f>Measures!$C$22</f>
        <v>44</v>
      </c>
      <c r="BK390" s="18">
        <f>Measures!$C$23</f>
        <v>19</v>
      </c>
      <c r="BL390" s="18">
        <f>Measures!$C$24</f>
        <v>13</v>
      </c>
      <c r="BM390" s="18">
        <f>Measures!$C$26</f>
        <v>0.32</v>
      </c>
      <c r="BN390" s="18">
        <f>Measures!$D$26</f>
        <v>0.25</v>
      </c>
      <c r="BO390" s="18">
        <f>Measures!$C$27</f>
        <v>14</v>
      </c>
      <c r="BP390" s="18">
        <f>Measures!$C$28</f>
        <v>15</v>
      </c>
      <c r="BQ390" s="88">
        <f>Measures!$C$29</f>
        <v>92</v>
      </c>
      <c r="BR390" s="88">
        <f>Measures!$C$30</f>
        <v>95</v>
      </c>
      <c r="BS390" s="88">
        <f>Measures!$C$31</f>
        <v>70</v>
      </c>
      <c r="BT390" s="64" t="str">
        <f>Code!$M$204</f>
        <v>EF 200</v>
      </c>
      <c r="BU390" s="64" t="str">
        <f>Code!$M$207</f>
        <v>EF 67</v>
      </c>
      <c r="BV390" s="64" t="str">
        <f>Code!$M$208</f>
        <v>EF 70</v>
      </c>
      <c r="BW390" s="64" t="str">
        <f>Code!$M$205</f>
        <v>EF 82</v>
      </c>
      <c r="BX390" s="64" t="s">
        <v>363</v>
      </c>
      <c r="BY390" s="64" t="s">
        <v>239</v>
      </c>
      <c r="BZ390" s="64" t="s">
        <v>240</v>
      </c>
      <c r="CA390" s="64"/>
      <c r="CB390" s="64"/>
      <c r="CC390" s="64"/>
      <c r="CD390" s="64"/>
      <c r="CE390" s="64"/>
      <c r="CF390" s="64"/>
      <c r="CG390" s="64"/>
      <c r="CH390" s="64"/>
      <c r="CI390" s="64"/>
      <c r="CJ390" s="64"/>
      <c r="CK390" s="64"/>
      <c r="CL390" s="64"/>
      <c r="CM390" s="18"/>
      <c r="CN390" s="18"/>
    </row>
    <row r="391" spans="1:92" ht="14.4" x14ac:dyDescent="0.3">
      <c r="A391" s="19" t="s">
        <v>22</v>
      </c>
      <c r="B391" s="31" t="s">
        <v>85</v>
      </c>
      <c r="C391" s="19" t="s">
        <v>71</v>
      </c>
      <c r="D391" s="19">
        <v>9</v>
      </c>
      <c r="E391" s="19">
        <f>VLOOKUP(D391,Lists!$B$3:$C$18,2,FALSE)</f>
        <v>9</v>
      </c>
      <c r="F391" s="19">
        <v>1</v>
      </c>
      <c r="G391" s="19" t="s">
        <v>66</v>
      </c>
      <c r="H391" s="23">
        <v>1600</v>
      </c>
      <c r="I391" s="37">
        <v>0.14016341923318668</v>
      </c>
      <c r="J391" s="36">
        <v>7.1357303575703178E-4</v>
      </c>
      <c r="K391" s="36">
        <f t="shared" si="106"/>
        <v>7.1357303575703178E-4</v>
      </c>
      <c r="L391" s="23">
        <v>3.32</v>
      </c>
      <c r="M391" s="35">
        <v>0.33</v>
      </c>
      <c r="N391" s="35">
        <f t="shared" si="107"/>
        <v>0.33</v>
      </c>
      <c r="O391" s="38">
        <v>11.11751269035533</v>
      </c>
      <c r="P391" s="38">
        <f t="shared" si="108"/>
        <v>11.11751269035533</v>
      </c>
      <c r="Q391" s="38">
        <v>1.3361692000000001</v>
      </c>
      <c r="R391" s="38">
        <v>0.96303017419071424</v>
      </c>
      <c r="S391" s="23">
        <v>1.23</v>
      </c>
      <c r="T391" s="23">
        <v>0.87</v>
      </c>
      <c r="U391" s="23">
        <v>10</v>
      </c>
      <c r="V391" s="23">
        <f t="shared" si="109"/>
        <v>10</v>
      </c>
      <c r="W391" s="23">
        <v>78</v>
      </c>
      <c r="X391" s="23">
        <f t="shared" si="110"/>
        <v>78</v>
      </c>
      <c r="Y391" s="23">
        <v>62</v>
      </c>
      <c r="Z391" s="23" t="str">
        <f>Code!$K$204</f>
        <v>EF 86</v>
      </c>
      <c r="AA391" s="23" t="str">
        <f>Code!$K$207</f>
        <v>EF 57</v>
      </c>
      <c r="AB391" s="23" t="str">
        <f>Code!$K$208</f>
        <v>EF 57</v>
      </c>
      <c r="AC391" s="23" t="str">
        <f>Code!$K$205</f>
        <v>EF 57</v>
      </c>
      <c r="AD391" s="23" t="s">
        <v>237</v>
      </c>
      <c r="AE391" s="23" t="s">
        <v>237</v>
      </c>
      <c r="AF391" s="23" t="s">
        <v>237</v>
      </c>
      <c r="AG391" s="39">
        <f t="shared" si="105"/>
        <v>7.1357303575703178E-4</v>
      </c>
      <c r="AH391" s="39">
        <f t="shared" si="111"/>
        <v>7.1357303575703178E-4</v>
      </c>
      <c r="AI391" s="18">
        <f t="shared" si="112"/>
        <v>3.32</v>
      </c>
      <c r="AJ391" s="41">
        <f>Code!$B$23</f>
        <v>0.15</v>
      </c>
      <c r="AK391" s="41">
        <f t="shared" si="113"/>
        <v>0.15</v>
      </c>
      <c r="AL391" s="110">
        <f t="shared" si="114"/>
        <v>11.11751269035533</v>
      </c>
      <c r="AM391" s="110">
        <f t="shared" si="115"/>
        <v>11.11751269035533</v>
      </c>
      <c r="AN391" s="110">
        <f t="shared" si="116"/>
        <v>1.3361692000000001</v>
      </c>
      <c r="AO391" s="110">
        <f t="shared" si="117"/>
        <v>0.96303017419071424</v>
      </c>
      <c r="AP391" s="18">
        <f>VLOOKUP(D391,Code!$B$92:$D$107,2,FALSE)</f>
        <v>0.32</v>
      </c>
      <c r="AQ391" s="18">
        <f>VLOOKUP(E391,Code!$B$92:$D$107,3,FALSE)</f>
        <v>0.25</v>
      </c>
      <c r="AR391" s="18">
        <f>Code!$C$132</f>
        <v>14</v>
      </c>
      <c r="AS391" s="18">
        <f t="shared" si="118"/>
        <v>14</v>
      </c>
      <c r="AT391" s="88">
        <f>Code!$C$189</f>
        <v>80</v>
      </c>
      <c r="AU391" s="88">
        <f t="shared" si="119"/>
        <v>80</v>
      </c>
      <c r="AV391" s="88">
        <f>Code!$C$198</f>
        <v>66</v>
      </c>
      <c r="AW391" s="18" t="str">
        <f>Code!$L$204</f>
        <v>EF 95</v>
      </c>
      <c r="AX391" s="64" t="str">
        <f>Code!$L$207</f>
        <v>EF 60</v>
      </c>
      <c r="AY391" s="64" t="str">
        <f>Code!$L$208</f>
        <v>EF 60</v>
      </c>
      <c r="AZ391" s="64" t="str">
        <f>Code!$L$205</f>
        <v>EF 62</v>
      </c>
      <c r="BA391" s="23" t="s">
        <v>237</v>
      </c>
      <c r="BB391" s="23" t="s">
        <v>237</v>
      </c>
      <c r="BC391" s="23" t="s">
        <v>237</v>
      </c>
      <c r="BD391" s="39">
        <f t="shared" si="120"/>
        <v>6.0653708039347702E-4</v>
      </c>
      <c r="BE391" s="39">
        <f t="shared" si="121"/>
        <v>4.9950112502992225E-4</v>
      </c>
      <c r="BF391" s="18">
        <f>Measures!$C$3</f>
        <v>8</v>
      </c>
      <c r="BG391" s="41">
        <f>Measures!$C$4</f>
        <v>0.1</v>
      </c>
      <c r="BH391" s="41">
        <v>0.06</v>
      </c>
      <c r="BI391" s="18">
        <f>VLOOKUP(D391,Measures!$B$6:$C$21,2,FALSE)</f>
        <v>30</v>
      </c>
      <c r="BJ391" s="18">
        <f>Measures!$C$22</f>
        <v>44</v>
      </c>
      <c r="BK391" s="18">
        <f>Measures!$C$23</f>
        <v>19</v>
      </c>
      <c r="BL391" s="18">
        <f>Measures!$C$24</f>
        <v>13</v>
      </c>
      <c r="BM391" s="18">
        <f>Measures!$C$26</f>
        <v>0.32</v>
      </c>
      <c r="BN391" s="18">
        <f>Measures!$D$26</f>
        <v>0.25</v>
      </c>
      <c r="BO391" s="18">
        <f>Measures!$C$27</f>
        <v>14</v>
      </c>
      <c r="BP391" s="18">
        <f>Measures!$C$28</f>
        <v>15</v>
      </c>
      <c r="BQ391" s="88">
        <f>Measures!$C$29</f>
        <v>92</v>
      </c>
      <c r="BR391" s="88">
        <f>Measures!$C$30</f>
        <v>95</v>
      </c>
      <c r="BS391" s="88">
        <f>Measures!$C$31</f>
        <v>70</v>
      </c>
      <c r="BT391" s="64" t="str">
        <f>Code!$M$204</f>
        <v>EF 200</v>
      </c>
      <c r="BU391" s="64" t="str">
        <f>Code!$M$207</f>
        <v>EF 67</v>
      </c>
      <c r="BV391" s="64" t="str">
        <f>Code!$M$208</f>
        <v>EF 70</v>
      </c>
      <c r="BW391" s="64" t="str">
        <f>Code!$M$205</f>
        <v>EF 82</v>
      </c>
      <c r="BX391" s="64" t="s">
        <v>363</v>
      </c>
      <c r="BY391" s="64" t="s">
        <v>239</v>
      </c>
      <c r="BZ391" s="64" t="s">
        <v>240</v>
      </c>
      <c r="CA391" s="64"/>
      <c r="CB391" s="64"/>
      <c r="CC391" s="64"/>
      <c r="CD391" s="64"/>
      <c r="CE391" s="64"/>
      <c r="CF391" s="64"/>
      <c r="CG391" s="64"/>
      <c r="CH391" s="64"/>
      <c r="CI391" s="64"/>
      <c r="CJ391" s="64"/>
      <c r="CK391" s="64"/>
      <c r="CL391" s="64"/>
      <c r="CM391" s="18"/>
      <c r="CN391" s="18"/>
    </row>
    <row r="392" spans="1:92" ht="14.4" x14ac:dyDescent="0.3">
      <c r="A392" s="19" t="s">
        <v>22</v>
      </c>
      <c r="B392" s="31" t="s">
        <v>85</v>
      </c>
      <c r="C392" s="19" t="s">
        <v>71</v>
      </c>
      <c r="D392" s="19">
        <v>9</v>
      </c>
      <c r="E392" s="19">
        <f>VLOOKUP(D392,Lists!$B$3:$C$18,2,FALSE)</f>
        <v>9</v>
      </c>
      <c r="F392" s="19">
        <v>2</v>
      </c>
      <c r="G392" s="19" t="s">
        <v>66</v>
      </c>
      <c r="H392" s="23">
        <v>1990</v>
      </c>
      <c r="I392" s="37">
        <v>0.14016341923318668</v>
      </c>
      <c r="J392" s="36">
        <v>7.1357303575703178E-4</v>
      </c>
      <c r="K392" s="36">
        <f t="shared" si="106"/>
        <v>7.1357303575703178E-4</v>
      </c>
      <c r="L392" s="23">
        <v>3.32</v>
      </c>
      <c r="M392" s="35">
        <v>0.33</v>
      </c>
      <c r="N392" s="35">
        <f t="shared" si="107"/>
        <v>0.33</v>
      </c>
      <c r="O392" s="38">
        <v>11.11751269035533</v>
      </c>
      <c r="P392" s="38">
        <f t="shared" si="108"/>
        <v>11.11751269035533</v>
      </c>
      <c r="Q392" s="38">
        <v>1.3361692000000001</v>
      </c>
      <c r="R392" s="38">
        <v>0.96303017419071424</v>
      </c>
      <c r="S392" s="23">
        <v>1.23</v>
      </c>
      <c r="T392" s="23">
        <v>0.87</v>
      </c>
      <c r="U392" s="23">
        <v>10</v>
      </c>
      <c r="V392" s="23">
        <f t="shared" si="109"/>
        <v>10</v>
      </c>
      <c r="W392" s="23">
        <v>78</v>
      </c>
      <c r="X392" s="23">
        <f t="shared" si="110"/>
        <v>78</v>
      </c>
      <c r="Y392" s="23">
        <v>62</v>
      </c>
      <c r="Z392" s="23" t="str">
        <f>Code!$K$204</f>
        <v>EF 86</v>
      </c>
      <c r="AA392" s="23" t="str">
        <f>Code!$K$207</f>
        <v>EF 57</v>
      </c>
      <c r="AB392" s="23" t="str">
        <f>Code!$K$208</f>
        <v>EF 57</v>
      </c>
      <c r="AC392" s="23" t="str">
        <f>Code!$K$205</f>
        <v>EF 57</v>
      </c>
      <c r="AD392" s="23" t="s">
        <v>237</v>
      </c>
      <c r="AE392" s="23" t="s">
        <v>237</v>
      </c>
      <c r="AF392" s="23" t="s">
        <v>237</v>
      </c>
      <c r="AG392" s="39">
        <f t="shared" si="105"/>
        <v>7.1357303575703178E-4</v>
      </c>
      <c r="AH392" s="39">
        <f t="shared" si="111"/>
        <v>7.1357303575703178E-4</v>
      </c>
      <c r="AI392" s="18">
        <f t="shared" si="112"/>
        <v>3.32</v>
      </c>
      <c r="AJ392" s="41">
        <f>Code!$B$23</f>
        <v>0.15</v>
      </c>
      <c r="AK392" s="41">
        <f t="shared" si="113"/>
        <v>0.15</v>
      </c>
      <c r="AL392" s="110">
        <f t="shared" si="114"/>
        <v>11.11751269035533</v>
      </c>
      <c r="AM392" s="110">
        <f t="shared" si="115"/>
        <v>11.11751269035533</v>
      </c>
      <c r="AN392" s="110">
        <f t="shared" si="116"/>
        <v>1.3361692000000001</v>
      </c>
      <c r="AO392" s="110">
        <f t="shared" si="117"/>
        <v>0.96303017419071424</v>
      </c>
      <c r="AP392" s="18">
        <f>VLOOKUP(D392,Code!$B$92:$D$107,2,FALSE)</f>
        <v>0.32</v>
      </c>
      <c r="AQ392" s="18">
        <f>VLOOKUP(E392,Code!$B$92:$D$107,3,FALSE)</f>
        <v>0.25</v>
      </c>
      <c r="AR392" s="18">
        <f>Code!$C$132</f>
        <v>14</v>
      </c>
      <c r="AS392" s="18">
        <f t="shared" si="118"/>
        <v>14</v>
      </c>
      <c r="AT392" s="88">
        <f>Code!$C$189</f>
        <v>80</v>
      </c>
      <c r="AU392" s="88">
        <f t="shared" si="119"/>
        <v>80</v>
      </c>
      <c r="AV392" s="88">
        <f>Code!$C$198</f>
        <v>66</v>
      </c>
      <c r="AW392" s="18" t="str">
        <f>Code!$L$204</f>
        <v>EF 95</v>
      </c>
      <c r="AX392" s="64" t="str">
        <f>Code!$L$207</f>
        <v>EF 60</v>
      </c>
      <c r="AY392" s="64" t="str">
        <f>Code!$L$208</f>
        <v>EF 60</v>
      </c>
      <c r="AZ392" s="64" t="str">
        <f>Code!$L$205</f>
        <v>EF 62</v>
      </c>
      <c r="BA392" s="23" t="s">
        <v>237</v>
      </c>
      <c r="BB392" s="23" t="s">
        <v>237</v>
      </c>
      <c r="BC392" s="23" t="s">
        <v>237</v>
      </c>
      <c r="BD392" s="39">
        <f t="shared" si="120"/>
        <v>6.0653708039347702E-4</v>
      </c>
      <c r="BE392" s="39">
        <f t="shared" si="121"/>
        <v>4.9950112502992225E-4</v>
      </c>
      <c r="BF392" s="18">
        <f>Measures!$C$3</f>
        <v>8</v>
      </c>
      <c r="BG392" s="41">
        <f>Measures!$C$4</f>
        <v>0.1</v>
      </c>
      <c r="BH392" s="41">
        <v>0.06</v>
      </c>
      <c r="BI392" s="18">
        <f>VLOOKUP(D392,Measures!$B$6:$C$21,2,FALSE)</f>
        <v>30</v>
      </c>
      <c r="BJ392" s="18">
        <f>Measures!$C$22</f>
        <v>44</v>
      </c>
      <c r="BK392" s="18">
        <f>Measures!$C$23</f>
        <v>19</v>
      </c>
      <c r="BL392" s="18">
        <f>Measures!$C$24</f>
        <v>13</v>
      </c>
      <c r="BM392" s="18">
        <f>Measures!$C$26</f>
        <v>0.32</v>
      </c>
      <c r="BN392" s="18">
        <f>Measures!$D$26</f>
        <v>0.25</v>
      </c>
      <c r="BO392" s="18">
        <f>Measures!$C$27</f>
        <v>14</v>
      </c>
      <c r="BP392" s="18">
        <f>Measures!$C$28</f>
        <v>15</v>
      </c>
      <c r="BQ392" s="88">
        <f>Measures!$C$29</f>
        <v>92</v>
      </c>
      <c r="BR392" s="88">
        <f>Measures!$C$30</f>
        <v>95</v>
      </c>
      <c r="BS392" s="88">
        <f>Measures!$C$31</f>
        <v>70</v>
      </c>
      <c r="BT392" s="64" t="str">
        <f>Code!$M$204</f>
        <v>EF 200</v>
      </c>
      <c r="BU392" s="64" t="str">
        <f>Code!$M$207</f>
        <v>EF 67</v>
      </c>
      <c r="BV392" s="64" t="str">
        <f>Code!$M$208</f>
        <v>EF 70</v>
      </c>
      <c r="BW392" s="64" t="str">
        <f>Code!$M$205</f>
        <v>EF 82</v>
      </c>
      <c r="BX392" s="64" t="s">
        <v>363</v>
      </c>
      <c r="BY392" s="64" t="s">
        <v>239</v>
      </c>
      <c r="BZ392" s="64" t="s">
        <v>240</v>
      </c>
      <c r="CA392" s="64"/>
      <c r="CB392" s="64"/>
      <c r="CC392" s="64"/>
      <c r="CD392" s="64"/>
      <c r="CE392" s="64"/>
      <c r="CF392" s="64"/>
      <c r="CG392" s="64"/>
      <c r="CH392" s="64"/>
      <c r="CI392" s="64"/>
      <c r="CJ392" s="64"/>
      <c r="CK392" s="64"/>
      <c r="CL392" s="64"/>
      <c r="CM392" s="18"/>
      <c r="CN392" s="18"/>
    </row>
    <row r="393" spans="1:92" ht="14.4" x14ac:dyDescent="0.3">
      <c r="A393" s="19" t="s">
        <v>95</v>
      </c>
      <c r="B393" s="31" t="s">
        <v>85</v>
      </c>
      <c r="C393" s="19" t="s">
        <v>87</v>
      </c>
      <c r="D393" s="19">
        <v>9</v>
      </c>
      <c r="E393" s="19">
        <f>VLOOKUP(D393,Lists!$B$3:$C$18,2,FALSE)</f>
        <v>9</v>
      </c>
      <c r="F393" s="19">
        <v>1</v>
      </c>
      <c r="G393" s="19" t="s">
        <v>66</v>
      </c>
      <c r="H393" s="23">
        <v>1600</v>
      </c>
      <c r="I393" s="37">
        <v>0.14016341923318668</v>
      </c>
      <c r="J393" s="36">
        <v>7.1357303575703178E-4</v>
      </c>
      <c r="K393" s="36">
        <f t="shared" si="106"/>
        <v>7.1357303575703178E-4</v>
      </c>
      <c r="L393" s="23">
        <v>3.32</v>
      </c>
      <c r="M393" s="35">
        <v>0.33</v>
      </c>
      <c r="N393" s="35">
        <f t="shared" si="107"/>
        <v>0.33</v>
      </c>
      <c r="O393" s="38">
        <v>11.11751269035533</v>
      </c>
      <c r="P393" s="38">
        <f t="shared" si="108"/>
        <v>11.11751269035533</v>
      </c>
      <c r="Q393" s="38">
        <v>1.3361692000000001</v>
      </c>
      <c r="R393" s="38">
        <v>0.96303017419071424</v>
      </c>
      <c r="S393" s="23">
        <v>1.23</v>
      </c>
      <c r="T393" s="23">
        <v>0.87</v>
      </c>
      <c r="U393" s="23">
        <v>10</v>
      </c>
      <c r="V393" s="23">
        <f t="shared" si="109"/>
        <v>10</v>
      </c>
      <c r="W393" s="23">
        <v>78</v>
      </c>
      <c r="X393" s="23">
        <f t="shared" si="110"/>
        <v>78</v>
      </c>
      <c r="Y393" s="23">
        <v>62</v>
      </c>
      <c r="Z393" s="23" t="str">
        <f>Code!$K$204</f>
        <v>EF 86</v>
      </c>
      <c r="AA393" s="23" t="str">
        <f>Code!$K$207</f>
        <v>EF 57</v>
      </c>
      <c r="AB393" s="23" t="str">
        <f>Code!$K$208</f>
        <v>EF 57</v>
      </c>
      <c r="AC393" s="23" t="str">
        <f>Code!$K$205</f>
        <v>EF 57</v>
      </c>
      <c r="AD393" s="23" t="s">
        <v>237</v>
      </c>
      <c r="AE393" s="23" t="s">
        <v>237</v>
      </c>
      <c r="AF393" s="23" t="s">
        <v>237</v>
      </c>
      <c r="AG393" s="39">
        <f t="shared" si="105"/>
        <v>7.1357303575703178E-4</v>
      </c>
      <c r="AH393" s="39">
        <f t="shared" si="111"/>
        <v>7.1357303575703178E-4</v>
      </c>
      <c r="AI393" s="18">
        <f t="shared" si="112"/>
        <v>3.32</v>
      </c>
      <c r="AJ393" s="41">
        <f>Code!$B$23</f>
        <v>0.15</v>
      </c>
      <c r="AK393" s="41">
        <f t="shared" si="113"/>
        <v>0.15</v>
      </c>
      <c r="AL393" s="110">
        <f t="shared" si="114"/>
        <v>11.11751269035533</v>
      </c>
      <c r="AM393" s="110">
        <f t="shared" si="115"/>
        <v>11.11751269035533</v>
      </c>
      <c r="AN393" s="110">
        <f t="shared" si="116"/>
        <v>1.3361692000000001</v>
      </c>
      <c r="AO393" s="110">
        <f t="shared" si="117"/>
        <v>0.96303017419071424</v>
      </c>
      <c r="AP393" s="18">
        <f>VLOOKUP(D393,Code!$B$92:$D$107,2,FALSE)</f>
        <v>0.32</v>
      </c>
      <c r="AQ393" s="18">
        <f>VLOOKUP(E393,Code!$B$92:$D$107,3,FALSE)</f>
        <v>0.25</v>
      </c>
      <c r="AR393" s="18">
        <f>Code!$C$132</f>
        <v>14</v>
      </c>
      <c r="AS393" s="18">
        <f t="shared" si="118"/>
        <v>14</v>
      </c>
      <c r="AT393" s="88">
        <f>Code!$C$189</f>
        <v>80</v>
      </c>
      <c r="AU393" s="88">
        <f t="shared" si="119"/>
        <v>80</v>
      </c>
      <c r="AV393" s="88">
        <f>Code!$C$198</f>
        <v>66</v>
      </c>
      <c r="AW393" s="18" t="str">
        <f>Code!$L$204</f>
        <v>EF 95</v>
      </c>
      <c r="AX393" s="64" t="str">
        <f>Code!$L$207</f>
        <v>EF 60</v>
      </c>
      <c r="AY393" s="64" t="str">
        <f>Code!$L$208</f>
        <v>EF 60</v>
      </c>
      <c r="AZ393" s="64" t="str">
        <f>Code!$L$205</f>
        <v>EF 62</v>
      </c>
      <c r="BA393" s="23" t="s">
        <v>237</v>
      </c>
      <c r="BB393" s="23" t="s">
        <v>237</v>
      </c>
      <c r="BC393" s="23" t="s">
        <v>237</v>
      </c>
      <c r="BD393" s="39">
        <f t="shared" si="120"/>
        <v>6.0653708039347702E-4</v>
      </c>
      <c r="BE393" s="39">
        <f t="shared" si="121"/>
        <v>4.9950112502992225E-4</v>
      </c>
      <c r="BF393" s="18">
        <f>Measures!$C$3</f>
        <v>8</v>
      </c>
      <c r="BG393" s="41">
        <f>Measures!$C$4</f>
        <v>0.1</v>
      </c>
      <c r="BH393" s="41">
        <v>0.06</v>
      </c>
      <c r="BI393" s="18">
        <f>VLOOKUP(D393,Measures!$B$6:$C$21,2,FALSE)</f>
        <v>30</v>
      </c>
      <c r="BJ393" s="18">
        <f>Measures!$C$22</f>
        <v>44</v>
      </c>
      <c r="BK393" s="18">
        <f>Measures!$C$23</f>
        <v>19</v>
      </c>
      <c r="BL393" s="18">
        <f>Measures!$C$24</f>
        <v>13</v>
      </c>
      <c r="BM393" s="18">
        <f>Measures!$C$26</f>
        <v>0.32</v>
      </c>
      <c r="BN393" s="18">
        <f>Measures!$D$26</f>
        <v>0.25</v>
      </c>
      <c r="BO393" s="18">
        <f>Measures!$C$27</f>
        <v>14</v>
      </c>
      <c r="BP393" s="18">
        <f>Measures!$C$28</f>
        <v>15</v>
      </c>
      <c r="BQ393" s="88">
        <f>Measures!$C$29</f>
        <v>92</v>
      </c>
      <c r="BR393" s="88">
        <f>Measures!$C$30</f>
        <v>95</v>
      </c>
      <c r="BS393" s="88">
        <f>Measures!$C$31</f>
        <v>70</v>
      </c>
      <c r="BT393" s="64" t="str">
        <f>Code!$M$204</f>
        <v>EF 200</v>
      </c>
      <c r="BU393" s="64" t="str">
        <f>Code!$M$207</f>
        <v>EF 67</v>
      </c>
      <c r="BV393" s="64" t="str">
        <f>Code!$M$208</f>
        <v>EF 70</v>
      </c>
      <c r="BW393" s="64" t="str">
        <f>Code!$M$205</f>
        <v>EF 82</v>
      </c>
      <c r="BX393" s="64" t="s">
        <v>363</v>
      </c>
      <c r="BY393" s="64" t="s">
        <v>239</v>
      </c>
      <c r="BZ393" s="64" t="s">
        <v>240</v>
      </c>
      <c r="CA393" s="64"/>
      <c r="CB393" s="64"/>
      <c r="CC393" s="64"/>
      <c r="CD393" s="64"/>
      <c r="CE393" s="64"/>
      <c r="CF393" s="64"/>
      <c r="CG393" s="64"/>
      <c r="CH393" s="64"/>
      <c r="CI393" s="64"/>
      <c r="CJ393" s="64"/>
      <c r="CK393" s="64"/>
      <c r="CL393" s="64"/>
      <c r="CM393" s="18"/>
      <c r="CN393" s="18"/>
    </row>
    <row r="394" spans="1:92" ht="14.4" x14ac:dyDescent="0.3">
      <c r="A394" s="19" t="s">
        <v>95</v>
      </c>
      <c r="B394" s="31" t="s">
        <v>85</v>
      </c>
      <c r="C394" s="19" t="s">
        <v>87</v>
      </c>
      <c r="D394" s="19">
        <v>9</v>
      </c>
      <c r="E394" s="19">
        <f>VLOOKUP(D394,Lists!$B$3:$C$18,2,FALSE)</f>
        <v>9</v>
      </c>
      <c r="F394" s="19">
        <v>2</v>
      </c>
      <c r="G394" s="19" t="s">
        <v>66</v>
      </c>
      <c r="H394" s="23">
        <v>1990</v>
      </c>
      <c r="I394" s="37">
        <v>0.14016341923318668</v>
      </c>
      <c r="J394" s="36">
        <v>7.1357303575703178E-4</v>
      </c>
      <c r="K394" s="36">
        <f t="shared" si="106"/>
        <v>7.1357303575703178E-4</v>
      </c>
      <c r="L394" s="23">
        <v>3.32</v>
      </c>
      <c r="M394" s="35">
        <v>0.33</v>
      </c>
      <c r="N394" s="35">
        <f t="shared" si="107"/>
        <v>0.33</v>
      </c>
      <c r="O394" s="38">
        <v>11.11751269035533</v>
      </c>
      <c r="P394" s="38">
        <f t="shared" si="108"/>
        <v>11.11751269035533</v>
      </c>
      <c r="Q394" s="38">
        <v>1.3361692000000001</v>
      </c>
      <c r="R394" s="38">
        <v>0.96303017419071424</v>
      </c>
      <c r="S394" s="23">
        <v>1.23</v>
      </c>
      <c r="T394" s="23">
        <v>0.87</v>
      </c>
      <c r="U394" s="23">
        <v>10</v>
      </c>
      <c r="V394" s="23">
        <f t="shared" si="109"/>
        <v>10</v>
      </c>
      <c r="W394" s="23">
        <v>78</v>
      </c>
      <c r="X394" s="23">
        <f t="shared" si="110"/>
        <v>78</v>
      </c>
      <c r="Y394" s="23">
        <v>62</v>
      </c>
      <c r="Z394" s="23" t="str">
        <f>Code!$K$204</f>
        <v>EF 86</v>
      </c>
      <c r="AA394" s="23" t="str">
        <f>Code!$K$207</f>
        <v>EF 57</v>
      </c>
      <c r="AB394" s="23" t="str">
        <f>Code!$K$208</f>
        <v>EF 57</v>
      </c>
      <c r="AC394" s="23" t="str">
        <f>Code!$K$205</f>
        <v>EF 57</v>
      </c>
      <c r="AD394" s="23" t="s">
        <v>237</v>
      </c>
      <c r="AE394" s="23" t="s">
        <v>237</v>
      </c>
      <c r="AF394" s="23" t="s">
        <v>237</v>
      </c>
      <c r="AG394" s="39">
        <f t="shared" si="105"/>
        <v>7.1357303575703178E-4</v>
      </c>
      <c r="AH394" s="39">
        <f t="shared" si="111"/>
        <v>7.1357303575703178E-4</v>
      </c>
      <c r="AI394" s="18">
        <f t="shared" si="112"/>
        <v>3.32</v>
      </c>
      <c r="AJ394" s="41">
        <f>Code!$B$23</f>
        <v>0.15</v>
      </c>
      <c r="AK394" s="41">
        <f t="shared" si="113"/>
        <v>0.15</v>
      </c>
      <c r="AL394" s="110">
        <f t="shared" si="114"/>
        <v>11.11751269035533</v>
      </c>
      <c r="AM394" s="110">
        <f t="shared" si="115"/>
        <v>11.11751269035533</v>
      </c>
      <c r="AN394" s="110">
        <f t="shared" si="116"/>
        <v>1.3361692000000001</v>
      </c>
      <c r="AO394" s="110">
        <f t="shared" si="117"/>
        <v>0.96303017419071424</v>
      </c>
      <c r="AP394" s="18">
        <f>VLOOKUP(D394,Code!$B$92:$D$107,2,FALSE)</f>
        <v>0.32</v>
      </c>
      <c r="AQ394" s="18">
        <f>VLOOKUP(E394,Code!$B$92:$D$107,3,FALSE)</f>
        <v>0.25</v>
      </c>
      <c r="AR394" s="18">
        <f>Code!$C$132</f>
        <v>14</v>
      </c>
      <c r="AS394" s="18">
        <f t="shared" si="118"/>
        <v>14</v>
      </c>
      <c r="AT394" s="88">
        <f>Code!$C$189</f>
        <v>80</v>
      </c>
      <c r="AU394" s="88">
        <f t="shared" si="119"/>
        <v>80</v>
      </c>
      <c r="AV394" s="88">
        <f>Code!$C$198</f>
        <v>66</v>
      </c>
      <c r="AW394" s="18" t="str">
        <f>Code!$L$204</f>
        <v>EF 95</v>
      </c>
      <c r="AX394" s="64" t="str">
        <f>Code!$L$207</f>
        <v>EF 60</v>
      </c>
      <c r="AY394" s="64" t="str">
        <f>Code!$L$208</f>
        <v>EF 60</v>
      </c>
      <c r="AZ394" s="64" t="str">
        <f>Code!$L$205</f>
        <v>EF 62</v>
      </c>
      <c r="BA394" s="23" t="s">
        <v>237</v>
      </c>
      <c r="BB394" s="23" t="s">
        <v>237</v>
      </c>
      <c r="BC394" s="23" t="s">
        <v>237</v>
      </c>
      <c r="BD394" s="39">
        <f t="shared" si="120"/>
        <v>6.0653708039347702E-4</v>
      </c>
      <c r="BE394" s="39">
        <f t="shared" si="121"/>
        <v>4.9950112502992225E-4</v>
      </c>
      <c r="BF394" s="18">
        <f>Measures!$C$3</f>
        <v>8</v>
      </c>
      <c r="BG394" s="41">
        <f>Measures!$C$4</f>
        <v>0.1</v>
      </c>
      <c r="BH394" s="41">
        <v>0.06</v>
      </c>
      <c r="BI394" s="18">
        <f>VLOOKUP(D394,Measures!$B$6:$C$21,2,FALSE)</f>
        <v>30</v>
      </c>
      <c r="BJ394" s="18">
        <f>Measures!$C$22</f>
        <v>44</v>
      </c>
      <c r="BK394" s="18">
        <f>Measures!$C$23</f>
        <v>19</v>
      </c>
      <c r="BL394" s="18">
        <f>Measures!$C$24</f>
        <v>13</v>
      </c>
      <c r="BM394" s="18">
        <f>Measures!$C$26</f>
        <v>0.32</v>
      </c>
      <c r="BN394" s="18">
        <f>Measures!$D$26</f>
        <v>0.25</v>
      </c>
      <c r="BO394" s="18">
        <f>Measures!$C$27</f>
        <v>14</v>
      </c>
      <c r="BP394" s="18">
        <f>Measures!$C$28</f>
        <v>15</v>
      </c>
      <c r="BQ394" s="88">
        <f>Measures!$C$29</f>
        <v>92</v>
      </c>
      <c r="BR394" s="88">
        <f>Measures!$C$30</f>
        <v>95</v>
      </c>
      <c r="BS394" s="88">
        <f>Measures!$C$31</f>
        <v>70</v>
      </c>
      <c r="BT394" s="64" t="str">
        <f>Code!$M$204</f>
        <v>EF 200</v>
      </c>
      <c r="BU394" s="64" t="str">
        <f>Code!$M$207</f>
        <v>EF 67</v>
      </c>
      <c r="BV394" s="64" t="str">
        <f>Code!$M$208</f>
        <v>EF 70</v>
      </c>
      <c r="BW394" s="64" t="str">
        <f>Code!$M$205</f>
        <v>EF 82</v>
      </c>
      <c r="BX394" s="64" t="s">
        <v>363</v>
      </c>
      <c r="BY394" s="64" t="s">
        <v>239</v>
      </c>
      <c r="BZ394" s="64" t="s">
        <v>240</v>
      </c>
      <c r="CA394" s="64"/>
      <c r="CB394" s="64"/>
      <c r="CC394" s="64"/>
      <c r="CD394" s="64"/>
      <c r="CE394" s="64"/>
      <c r="CF394" s="64"/>
      <c r="CG394" s="64"/>
      <c r="CH394" s="64"/>
      <c r="CI394" s="64"/>
      <c r="CJ394" s="64"/>
      <c r="CK394" s="64"/>
      <c r="CL394" s="64"/>
      <c r="CM394" s="18"/>
      <c r="CN394" s="18"/>
    </row>
    <row r="395" spans="1:92" ht="14.4" x14ac:dyDescent="0.3">
      <c r="A395" s="19" t="s">
        <v>22</v>
      </c>
      <c r="B395" s="31" t="s">
        <v>85</v>
      </c>
      <c r="C395" s="19" t="s">
        <v>87</v>
      </c>
      <c r="D395" s="19">
        <v>9</v>
      </c>
      <c r="E395" s="19">
        <f>VLOOKUP(D395,Lists!$B$3:$C$18,2,FALSE)</f>
        <v>9</v>
      </c>
      <c r="F395" s="19">
        <v>1</v>
      </c>
      <c r="G395" s="19" t="s">
        <v>66</v>
      </c>
      <c r="H395" s="23">
        <v>1600</v>
      </c>
      <c r="I395" s="37">
        <v>0.14016341923318668</v>
      </c>
      <c r="J395" s="36">
        <v>7.1357303575703178E-4</v>
      </c>
      <c r="K395" s="36">
        <f t="shared" si="106"/>
        <v>7.1357303575703178E-4</v>
      </c>
      <c r="L395" s="23">
        <v>3.32</v>
      </c>
      <c r="M395" s="35">
        <v>0.33</v>
      </c>
      <c r="N395" s="35">
        <f t="shared" si="107"/>
        <v>0.33</v>
      </c>
      <c r="O395" s="38">
        <v>11.11751269035533</v>
      </c>
      <c r="P395" s="38">
        <f t="shared" si="108"/>
        <v>11.11751269035533</v>
      </c>
      <c r="Q395" s="38">
        <v>1.3361692000000001</v>
      </c>
      <c r="R395" s="38">
        <v>0.96303017419071424</v>
      </c>
      <c r="S395" s="23">
        <v>1.23</v>
      </c>
      <c r="T395" s="23">
        <v>0.87</v>
      </c>
      <c r="U395" s="23">
        <v>10</v>
      </c>
      <c r="V395" s="23">
        <f t="shared" si="109"/>
        <v>10</v>
      </c>
      <c r="W395" s="23">
        <v>78</v>
      </c>
      <c r="X395" s="23">
        <f t="shared" si="110"/>
        <v>78</v>
      </c>
      <c r="Y395" s="23">
        <v>62</v>
      </c>
      <c r="Z395" s="23" t="str">
        <f>Code!$K$204</f>
        <v>EF 86</v>
      </c>
      <c r="AA395" s="23" t="str">
        <f>Code!$K$207</f>
        <v>EF 57</v>
      </c>
      <c r="AB395" s="23" t="str">
        <f>Code!$K$208</f>
        <v>EF 57</v>
      </c>
      <c r="AC395" s="23" t="str">
        <f>Code!$K$205</f>
        <v>EF 57</v>
      </c>
      <c r="AD395" s="23" t="s">
        <v>237</v>
      </c>
      <c r="AE395" s="23" t="s">
        <v>237</v>
      </c>
      <c r="AF395" s="23" t="s">
        <v>237</v>
      </c>
      <c r="AG395" s="39">
        <f t="shared" si="105"/>
        <v>7.1357303575703178E-4</v>
      </c>
      <c r="AH395" s="39">
        <f t="shared" si="111"/>
        <v>7.1357303575703178E-4</v>
      </c>
      <c r="AI395" s="18">
        <f t="shared" si="112"/>
        <v>3.32</v>
      </c>
      <c r="AJ395" s="41">
        <f>Code!$B$23</f>
        <v>0.15</v>
      </c>
      <c r="AK395" s="41">
        <f t="shared" si="113"/>
        <v>0.15</v>
      </c>
      <c r="AL395" s="110">
        <f t="shared" si="114"/>
        <v>11.11751269035533</v>
      </c>
      <c r="AM395" s="110">
        <f t="shared" si="115"/>
        <v>11.11751269035533</v>
      </c>
      <c r="AN395" s="110">
        <f t="shared" si="116"/>
        <v>1.3361692000000001</v>
      </c>
      <c r="AO395" s="110">
        <f t="shared" si="117"/>
        <v>0.96303017419071424</v>
      </c>
      <c r="AP395" s="18">
        <f>VLOOKUP(D395,Code!$B$92:$D$107,2,FALSE)</f>
        <v>0.32</v>
      </c>
      <c r="AQ395" s="18">
        <f>VLOOKUP(E395,Code!$B$92:$D$107,3,FALSE)</f>
        <v>0.25</v>
      </c>
      <c r="AR395" s="18">
        <f>Code!$C$132</f>
        <v>14</v>
      </c>
      <c r="AS395" s="18">
        <f t="shared" si="118"/>
        <v>14</v>
      </c>
      <c r="AT395" s="88">
        <f>Code!$C$189</f>
        <v>80</v>
      </c>
      <c r="AU395" s="88">
        <f t="shared" si="119"/>
        <v>80</v>
      </c>
      <c r="AV395" s="88">
        <f>Code!$C$198</f>
        <v>66</v>
      </c>
      <c r="AW395" s="18" t="str">
        <f>Code!$L$204</f>
        <v>EF 95</v>
      </c>
      <c r="AX395" s="64" t="str">
        <f>Code!$L$207</f>
        <v>EF 60</v>
      </c>
      <c r="AY395" s="64" t="str">
        <f>Code!$L$208</f>
        <v>EF 60</v>
      </c>
      <c r="AZ395" s="64" t="str">
        <f>Code!$L$205</f>
        <v>EF 62</v>
      </c>
      <c r="BA395" s="23" t="s">
        <v>237</v>
      </c>
      <c r="BB395" s="23" t="s">
        <v>237</v>
      </c>
      <c r="BC395" s="23" t="s">
        <v>237</v>
      </c>
      <c r="BD395" s="39">
        <f t="shared" si="120"/>
        <v>6.0653708039347702E-4</v>
      </c>
      <c r="BE395" s="39">
        <f t="shared" si="121"/>
        <v>4.9950112502992225E-4</v>
      </c>
      <c r="BF395" s="18">
        <f>Measures!$C$3</f>
        <v>8</v>
      </c>
      <c r="BG395" s="41">
        <f>Measures!$C$4</f>
        <v>0.1</v>
      </c>
      <c r="BH395" s="41">
        <v>0.06</v>
      </c>
      <c r="BI395" s="18">
        <f>VLOOKUP(D395,Measures!$B$6:$C$21,2,FALSE)</f>
        <v>30</v>
      </c>
      <c r="BJ395" s="18">
        <f>Measures!$C$22</f>
        <v>44</v>
      </c>
      <c r="BK395" s="18">
        <f>Measures!$C$23</f>
        <v>19</v>
      </c>
      <c r="BL395" s="18">
        <f>Measures!$C$24</f>
        <v>13</v>
      </c>
      <c r="BM395" s="18">
        <f>Measures!$C$26</f>
        <v>0.32</v>
      </c>
      <c r="BN395" s="18">
        <f>Measures!$D$26</f>
        <v>0.25</v>
      </c>
      <c r="BO395" s="18">
        <f>Measures!$C$27</f>
        <v>14</v>
      </c>
      <c r="BP395" s="18">
        <f>Measures!$C$28</f>
        <v>15</v>
      </c>
      <c r="BQ395" s="88">
        <f>Measures!$C$29</f>
        <v>92</v>
      </c>
      <c r="BR395" s="88">
        <f>Measures!$C$30</f>
        <v>95</v>
      </c>
      <c r="BS395" s="88">
        <f>Measures!$C$31</f>
        <v>70</v>
      </c>
      <c r="BT395" s="64" t="str">
        <f>Code!$M$204</f>
        <v>EF 200</v>
      </c>
      <c r="BU395" s="64" t="str">
        <f>Code!$M$207</f>
        <v>EF 67</v>
      </c>
      <c r="BV395" s="64" t="str">
        <f>Code!$M$208</f>
        <v>EF 70</v>
      </c>
      <c r="BW395" s="64" t="str">
        <f>Code!$M$205</f>
        <v>EF 82</v>
      </c>
      <c r="BX395" s="64" t="s">
        <v>363</v>
      </c>
      <c r="BY395" s="64" t="s">
        <v>239</v>
      </c>
      <c r="BZ395" s="64" t="s">
        <v>240</v>
      </c>
      <c r="CA395" s="64"/>
      <c r="CB395" s="64"/>
      <c r="CC395" s="64"/>
      <c r="CD395" s="64"/>
      <c r="CE395" s="64"/>
      <c r="CF395" s="64"/>
      <c r="CG395" s="64"/>
      <c r="CH395" s="64"/>
      <c r="CI395" s="64"/>
      <c r="CJ395" s="64"/>
      <c r="CK395" s="64"/>
      <c r="CL395" s="64"/>
      <c r="CM395" s="18"/>
      <c r="CN395" s="18"/>
    </row>
    <row r="396" spans="1:92" ht="14.4" x14ac:dyDescent="0.3">
      <c r="A396" s="19" t="s">
        <v>22</v>
      </c>
      <c r="B396" s="31" t="s">
        <v>85</v>
      </c>
      <c r="C396" s="19" t="s">
        <v>87</v>
      </c>
      <c r="D396" s="19">
        <v>9</v>
      </c>
      <c r="E396" s="19">
        <f>VLOOKUP(D396,Lists!$B$3:$C$18,2,FALSE)</f>
        <v>9</v>
      </c>
      <c r="F396" s="19">
        <v>2</v>
      </c>
      <c r="G396" s="19" t="s">
        <v>66</v>
      </c>
      <c r="H396" s="23">
        <v>1990</v>
      </c>
      <c r="I396" s="37">
        <v>0.14016341923318668</v>
      </c>
      <c r="J396" s="36">
        <v>7.1357303575703178E-4</v>
      </c>
      <c r="K396" s="36">
        <f t="shared" si="106"/>
        <v>7.1357303575703178E-4</v>
      </c>
      <c r="L396" s="23">
        <v>3.32</v>
      </c>
      <c r="M396" s="35">
        <v>0.33</v>
      </c>
      <c r="N396" s="35">
        <f t="shared" si="107"/>
        <v>0.33</v>
      </c>
      <c r="O396" s="38">
        <v>11.11751269035533</v>
      </c>
      <c r="P396" s="38">
        <f t="shared" si="108"/>
        <v>11.11751269035533</v>
      </c>
      <c r="Q396" s="38">
        <v>1.3361692000000001</v>
      </c>
      <c r="R396" s="38">
        <v>0.96303017419071424</v>
      </c>
      <c r="S396" s="23">
        <v>1.23</v>
      </c>
      <c r="T396" s="23">
        <v>0.87</v>
      </c>
      <c r="U396" s="23">
        <v>10</v>
      </c>
      <c r="V396" s="23">
        <f t="shared" si="109"/>
        <v>10</v>
      </c>
      <c r="W396" s="23">
        <v>78</v>
      </c>
      <c r="X396" s="23">
        <f t="shared" si="110"/>
        <v>78</v>
      </c>
      <c r="Y396" s="23">
        <v>62</v>
      </c>
      <c r="Z396" s="23" t="str">
        <f>Code!$K$204</f>
        <v>EF 86</v>
      </c>
      <c r="AA396" s="23" t="str">
        <f>Code!$K$207</f>
        <v>EF 57</v>
      </c>
      <c r="AB396" s="23" t="str">
        <f>Code!$K$208</f>
        <v>EF 57</v>
      </c>
      <c r="AC396" s="23" t="str">
        <f>Code!$K$205</f>
        <v>EF 57</v>
      </c>
      <c r="AD396" s="23" t="s">
        <v>237</v>
      </c>
      <c r="AE396" s="23" t="s">
        <v>237</v>
      </c>
      <c r="AF396" s="23" t="s">
        <v>237</v>
      </c>
      <c r="AG396" s="39">
        <f t="shared" si="105"/>
        <v>7.1357303575703178E-4</v>
      </c>
      <c r="AH396" s="39">
        <f t="shared" si="111"/>
        <v>7.1357303575703178E-4</v>
      </c>
      <c r="AI396" s="18">
        <f t="shared" si="112"/>
        <v>3.32</v>
      </c>
      <c r="AJ396" s="41">
        <f>Code!$B$23</f>
        <v>0.15</v>
      </c>
      <c r="AK396" s="41">
        <f t="shared" si="113"/>
        <v>0.15</v>
      </c>
      <c r="AL396" s="110">
        <f t="shared" si="114"/>
        <v>11.11751269035533</v>
      </c>
      <c r="AM396" s="110">
        <f t="shared" si="115"/>
        <v>11.11751269035533</v>
      </c>
      <c r="AN396" s="110">
        <f t="shared" si="116"/>
        <v>1.3361692000000001</v>
      </c>
      <c r="AO396" s="110">
        <f t="shared" si="117"/>
        <v>0.96303017419071424</v>
      </c>
      <c r="AP396" s="18">
        <f>VLOOKUP(D396,Code!$B$92:$D$107,2,FALSE)</f>
        <v>0.32</v>
      </c>
      <c r="AQ396" s="18">
        <f>VLOOKUP(E396,Code!$B$92:$D$107,3,FALSE)</f>
        <v>0.25</v>
      </c>
      <c r="AR396" s="18">
        <f>Code!$C$132</f>
        <v>14</v>
      </c>
      <c r="AS396" s="18">
        <f t="shared" si="118"/>
        <v>14</v>
      </c>
      <c r="AT396" s="88">
        <f>Code!$C$189</f>
        <v>80</v>
      </c>
      <c r="AU396" s="88">
        <f t="shared" si="119"/>
        <v>80</v>
      </c>
      <c r="AV396" s="88">
        <f>Code!$C$198</f>
        <v>66</v>
      </c>
      <c r="AW396" s="18" t="str">
        <f>Code!$L$204</f>
        <v>EF 95</v>
      </c>
      <c r="AX396" s="64" t="str">
        <f>Code!$L$207</f>
        <v>EF 60</v>
      </c>
      <c r="AY396" s="64" t="str">
        <f>Code!$L$208</f>
        <v>EF 60</v>
      </c>
      <c r="AZ396" s="64" t="str">
        <f>Code!$L$205</f>
        <v>EF 62</v>
      </c>
      <c r="BA396" s="23" t="s">
        <v>237</v>
      </c>
      <c r="BB396" s="23" t="s">
        <v>237</v>
      </c>
      <c r="BC396" s="23" t="s">
        <v>237</v>
      </c>
      <c r="BD396" s="39">
        <f t="shared" si="120"/>
        <v>6.0653708039347702E-4</v>
      </c>
      <c r="BE396" s="39">
        <f t="shared" si="121"/>
        <v>4.9950112502992225E-4</v>
      </c>
      <c r="BF396" s="18">
        <f>Measures!$C$3</f>
        <v>8</v>
      </c>
      <c r="BG396" s="41">
        <f>Measures!$C$4</f>
        <v>0.1</v>
      </c>
      <c r="BH396" s="41">
        <v>0.06</v>
      </c>
      <c r="BI396" s="18">
        <f>VLOOKUP(D396,Measures!$B$6:$C$21,2,FALSE)</f>
        <v>30</v>
      </c>
      <c r="BJ396" s="18">
        <f>Measures!$C$22</f>
        <v>44</v>
      </c>
      <c r="BK396" s="18">
        <f>Measures!$C$23</f>
        <v>19</v>
      </c>
      <c r="BL396" s="18">
        <f>Measures!$C$24</f>
        <v>13</v>
      </c>
      <c r="BM396" s="18">
        <f>Measures!$C$26</f>
        <v>0.32</v>
      </c>
      <c r="BN396" s="18">
        <f>Measures!$D$26</f>
        <v>0.25</v>
      </c>
      <c r="BO396" s="18">
        <f>Measures!$C$27</f>
        <v>14</v>
      </c>
      <c r="BP396" s="18">
        <f>Measures!$C$28</f>
        <v>15</v>
      </c>
      <c r="BQ396" s="88">
        <f>Measures!$C$29</f>
        <v>92</v>
      </c>
      <c r="BR396" s="88">
        <f>Measures!$C$30</f>
        <v>95</v>
      </c>
      <c r="BS396" s="88">
        <f>Measures!$C$31</f>
        <v>70</v>
      </c>
      <c r="BT396" s="64" t="str">
        <f>Code!$M$204</f>
        <v>EF 200</v>
      </c>
      <c r="BU396" s="64" t="str">
        <f>Code!$M$207</f>
        <v>EF 67</v>
      </c>
      <c r="BV396" s="64" t="str">
        <f>Code!$M$208</f>
        <v>EF 70</v>
      </c>
      <c r="BW396" s="64" t="str">
        <f>Code!$M$205</f>
        <v>EF 82</v>
      </c>
      <c r="BX396" s="64" t="s">
        <v>363</v>
      </c>
      <c r="BY396" s="64" t="s">
        <v>239</v>
      </c>
      <c r="BZ396" s="64" t="s">
        <v>240</v>
      </c>
      <c r="CA396" s="64"/>
      <c r="CB396" s="64"/>
      <c r="CC396" s="64"/>
      <c r="CD396" s="64"/>
      <c r="CE396" s="64"/>
      <c r="CF396" s="64"/>
      <c r="CG396" s="64"/>
      <c r="CH396" s="64"/>
      <c r="CI396" s="64"/>
      <c r="CJ396" s="64"/>
      <c r="CK396" s="64"/>
      <c r="CL396" s="64"/>
      <c r="CM396" s="18"/>
      <c r="CN396" s="18"/>
    </row>
    <row r="397" spans="1:92" ht="14.4" x14ac:dyDescent="0.3">
      <c r="A397" s="19" t="s">
        <v>95</v>
      </c>
      <c r="B397" s="31" t="s">
        <v>85</v>
      </c>
      <c r="C397" s="19" t="s">
        <v>71</v>
      </c>
      <c r="D397" s="19">
        <v>9</v>
      </c>
      <c r="E397" s="19">
        <f>VLOOKUP(D397,Lists!$B$3:$C$18,2,FALSE)</f>
        <v>9</v>
      </c>
      <c r="F397" s="19">
        <v>1</v>
      </c>
      <c r="G397" s="19" t="s">
        <v>67</v>
      </c>
      <c r="H397" s="23">
        <v>1810</v>
      </c>
      <c r="I397" s="37">
        <v>0.11502100840336134</v>
      </c>
      <c r="J397" s="36">
        <v>5.1608452609801366E-4</v>
      </c>
      <c r="K397" s="36">
        <f t="shared" si="106"/>
        <v>5.1608452609801366E-4</v>
      </c>
      <c r="L397" s="23">
        <v>3.67</v>
      </c>
      <c r="M397" s="35">
        <v>0.26</v>
      </c>
      <c r="N397" s="35">
        <f t="shared" si="107"/>
        <v>0.26</v>
      </c>
      <c r="O397" s="38">
        <v>14.276729559735848</v>
      </c>
      <c r="P397" s="38">
        <f t="shared" si="108"/>
        <v>14.276729559735848</v>
      </c>
      <c r="Q397" s="38">
        <v>5.9551821</v>
      </c>
      <c r="R397" s="38">
        <v>10.254943899018233</v>
      </c>
      <c r="S397" s="23">
        <v>1.18</v>
      </c>
      <c r="T397" s="23">
        <v>0.87</v>
      </c>
      <c r="U397" s="23">
        <v>10</v>
      </c>
      <c r="V397" s="23">
        <f t="shared" si="109"/>
        <v>10</v>
      </c>
      <c r="W397" s="23">
        <v>78</v>
      </c>
      <c r="X397" s="23">
        <f t="shared" si="110"/>
        <v>78</v>
      </c>
      <c r="Y397" s="23">
        <v>62</v>
      </c>
      <c r="Z397" s="23" t="str">
        <f>Code!$K$204</f>
        <v>EF 86</v>
      </c>
      <c r="AA397" s="23" t="str">
        <f>Code!$K$207</f>
        <v>EF 57</v>
      </c>
      <c r="AB397" s="23" t="str">
        <f>Code!$K$208</f>
        <v>EF 57</v>
      </c>
      <c r="AC397" s="23" t="str">
        <f>Code!$K$205</f>
        <v>EF 57</v>
      </c>
      <c r="AD397" s="23" t="s">
        <v>237</v>
      </c>
      <c r="AE397" s="23" t="s">
        <v>237</v>
      </c>
      <c r="AF397" s="23" t="s">
        <v>237</v>
      </c>
      <c r="AG397" s="39">
        <f t="shared" si="105"/>
        <v>5.1608452609801366E-4</v>
      </c>
      <c r="AH397" s="39">
        <f t="shared" si="111"/>
        <v>5.1608452609801366E-4</v>
      </c>
      <c r="AI397" s="18">
        <f t="shared" si="112"/>
        <v>3.67</v>
      </c>
      <c r="AJ397" s="41">
        <f>Code!$B$23</f>
        <v>0.15</v>
      </c>
      <c r="AK397" s="41">
        <f t="shared" si="113"/>
        <v>0.15</v>
      </c>
      <c r="AL397" s="110">
        <f t="shared" si="114"/>
        <v>14.276729559735848</v>
      </c>
      <c r="AM397" s="110">
        <f t="shared" si="115"/>
        <v>14.276729559735848</v>
      </c>
      <c r="AN397" s="110">
        <f t="shared" si="116"/>
        <v>5.9551821</v>
      </c>
      <c r="AO397" s="110">
        <f t="shared" si="117"/>
        <v>10.254943899018233</v>
      </c>
      <c r="AP397" s="18">
        <f>VLOOKUP(D397,Code!$B$92:$D$107,2,FALSE)</f>
        <v>0.32</v>
      </c>
      <c r="AQ397" s="18">
        <f>VLOOKUP(E397,Code!$B$92:$D$107,3,FALSE)</f>
        <v>0.25</v>
      </c>
      <c r="AR397" s="18">
        <f>Code!$C$132</f>
        <v>14</v>
      </c>
      <c r="AS397" s="18">
        <f t="shared" si="118"/>
        <v>14</v>
      </c>
      <c r="AT397" s="88">
        <f>Code!$C$189</f>
        <v>80</v>
      </c>
      <c r="AU397" s="88">
        <f t="shared" si="119"/>
        <v>80</v>
      </c>
      <c r="AV397" s="88">
        <f>Code!$C$198</f>
        <v>66</v>
      </c>
      <c r="AW397" s="18" t="str">
        <f>Code!$L$204</f>
        <v>EF 95</v>
      </c>
      <c r="AX397" s="64" t="str">
        <f>Code!$L$207</f>
        <v>EF 60</v>
      </c>
      <c r="AY397" s="64" t="str">
        <f>Code!$L$208</f>
        <v>EF 60</v>
      </c>
      <c r="AZ397" s="64" t="str">
        <f>Code!$L$205</f>
        <v>EF 62</v>
      </c>
      <c r="BA397" s="23" t="s">
        <v>237</v>
      </c>
      <c r="BB397" s="23" t="s">
        <v>237</v>
      </c>
      <c r="BC397" s="23" t="s">
        <v>237</v>
      </c>
      <c r="BD397" s="39">
        <f t="shared" si="120"/>
        <v>4.3867184718331158E-4</v>
      </c>
      <c r="BE397" s="39">
        <f t="shared" si="121"/>
        <v>3.6125916826860955E-4</v>
      </c>
      <c r="BF397" s="18">
        <f>Measures!$C$3</f>
        <v>8</v>
      </c>
      <c r="BG397" s="41">
        <f>Measures!$C$4</f>
        <v>0.1</v>
      </c>
      <c r="BH397" s="41">
        <v>0.06</v>
      </c>
      <c r="BI397" s="18">
        <f>VLOOKUP(D397,Measures!$B$6:$C$21,2,FALSE)</f>
        <v>30</v>
      </c>
      <c r="BJ397" s="18">
        <f>Measures!$C$22</f>
        <v>44</v>
      </c>
      <c r="BK397" s="18">
        <f>Measures!$C$23</f>
        <v>19</v>
      </c>
      <c r="BL397" s="18">
        <f>Measures!$C$24</f>
        <v>13</v>
      </c>
      <c r="BM397" s="18">
        <f>Measures!$C$26</f>
        <v>0.32</v>
      </c>
      <c r="BN397" s="18">
        <f>Measures!$D$26</f>
        <v>0.25</v>
      </c>
      <c r="BO397" s="18">
        <f>Measures!$C$27</f>
        <v>14</v>
      </c>
      <c r="BP397" s="18">
        <f>Measures!$C$28</f>
        <v>15</v>
      </c>
      <c r="BQ397" s="88">
        <f>Measures!$C$29</f>
        <v>92</v>
      </c>
      <c r="BR397" s="88">
        <f>Measures!$C$30</f>
        <v>95</v>
      </c>
      <c r="BS397" s="88">
        <f>Measures!$C$31</f>
        <v>70</v>
      </c>
      <c r="BT397" s="64" t="str">
        <f>Code!$M$204</f>
        <v>EF 200</v>
      </c>
      <c r="BU397" s="64" t="str">
        <f>Code!$M$207</f>
        <v>EF 67</v>
      </c>
      <c r="BV397" s="64" t="str">
        <f>Code!$M$208</f>
        <v>EF 70</v>
      </c>
      <c r="BW397" s="64" t="str">
        <f>Code!$M$205</f>
        <v>EF 82</v>
      </c>
      <c r="BX397" s="64" t="s">
        <v>363</v>
      </c>
      <c r="BY397" s="64" t="s">
        <v>239</v>
      </c>
      <c r="BZ397" s="64" t="s">
        <v>240</v>
      </c>
      <c r="CA397" s="64"/>
      <c r="CB397" s="64"/>
      <c r="CC397" s="64"/>
      <c r="CD397" s="64"/>
      <c r="CE397" s="64"/>
      <c r="CF397" s="64"/>
      <c r="CG397" s="64"/>
      <c r="CH397" s="64"/>
      <c r="CI397" s="64"/>
      <c r="CJ397" s="64"/>
      <c r="CK397" s="64"/>
      <c r="CL397" s="64"/>
      <c r="CM397" s="18"/>
      <c r="CN397" s="18"/>
    </row>
    <row r="398" spans="1:92" ht="14.4" x14ac:dyDescent="0.3">
      <c r="A398" s="19" t="s">
        <v>95</v>
      </c>
      <c r="B398" s="31" t="s">
        <v>85</v>
      </c>
      <c r="C398" s="19" t="s">
        <v>71</v>
      </c>
      <c r="D398" s="19">
        <v>9</v>
      </c>
      <c r="E398" s="19">
        <f>VLOOKUP(D398,Lists!$B$3:$C$18,2,FALSE)</f>
        <v>9</v>
      </c>
      <c r="F398" s="19">
        <v>2</v>
      </c>
      <c r="G398" s="19" t="s">
        <v>67</v>
      </c>
      <c r="H398" s="23">
        <v>2400</v>
      </c>
      <c r="I398" s="37">
        <v>0.11502100840336134</v>
      </c>
      <c r="J398" s="36">
        <v>5.1608452609801366E-4</v>
      </c>
      <c r="K398" s="36">
        <f t="shared" si="106"/>
        <v>5.1608452609801366E-4</v>
      </c>
      <c r="L398" s="23">
        <v>3.67</v>
      </c>
      <c r="M398" s="35">
        <v>0.26</v>
      </c>
      <c r="N398" s="35">
        <f t="shared" si="107"/>
        <v>0.26</v>
      </c>
      <c r="O398" s="38">
        <v>14.276729559735848</v>
      </c>
      <c r="P398" s="38">
        <f t="shared" si="108"/>
        <v>14.276729559735848</v>
      </c>
      <c r="Q398" s="38">
        <v>5.9551821</v>
      </c>
      <c r="R398" s="38">
        <v>10.254943899018233</v>
      </c>
      <c r="S398" s="23">
        <v>1.18</v>
      </c>
      <c r="T398" s="23">
        <v>0.87</v>
      </c>
      <c r="U398" s="23">
        <v>10</v>
      </c>
      <c r="V398" s="23">
        <f t="shared" si="109"/>
        <v>10</v>
      </c>
      <c r="W398" s="23">
        <v>78</v>
      </c>
      <c r="X398" s="23">
        <f t="shared" si="110"/>
        <v>78</v>
      </c>
      <c r="Y398" s="23">
        <v>62</v>
      </c>
      <c r="Z398" s="23" t="str">
        <f>Code!$K$204</f>
        <v>EF 86</v>
      </c>
      <c r="AA398" s="23" t="str">
        <f>Code!$K$207</f>
        <v>EF 57</v>
      </c>
      <c r="AB398" s="23" t="str">
        <f>Code!$K$208</f>
        <v>EF 57</v>
      </c>
      <c r="AC398" s="23" t="str">
        <f>Code!$K$205</f>
        <v>EF 57</v>
      </c>
      <c r="AD398" s="23" t="s">
        <v>237</v>
      </c>
      <c r="AE398" s="23" t="s">
        <v>237</v>
      </c>
      <c r="AF398" s="23" t="s">
        <v>237</v>
      </c>
      <c r="AG398" s="39">
        <f t="shared" si="105"/>
        <v>5.1608452609801366E-4</v>
      </c>
      <c r="AH398" s="39">
        <f t="shared" si="111"/>
        <v>5.1608452609801366E-4</v>
      </c>
      <c r="AI398" s="18">
        <f t="shared" si="112"/>
        <v>3.67</v>
      </c>
      <c r="AJ398" s="41">
        <f>Code!$B$23</f>
        <v>0.15</v>
      </c>
      <c r="AK398" s="41">
        <f t="shared" si="113"/>
        <v>0.15</v>
      </c>
      <c r="AL398" s="110">
        <f t="shared" si="114"/>
        <v>14.276729559735848</v>
      </c>
      <c r="AM398" s="110">
        <f t="shared" si="115"/>
        <v>14.276729559735848</v>
      </c>
      <c r="AN398" s="110">
        <f t="shared" si="116"/>
        <v>5.9551821</v>
      </c>
      <c r="AO398" s="110">
        <f t="shared" si="117"/>
        <v>10.254943899018233</v>
      </c>
      <c r="AP398" s="18">
        <f>VLOOKUP(D398,Code!$B$92:$D$107,2,FALSE)</f>
        <v>0.32</v>
      </c>
      <c r="AQ398" s="18">
        <f>VLOOKUP(E398,Code!$B$92:$D$107,3,FALSE)</f>
        <v>0.25</v>
      </c>
      <c r="AR398" s="18">
        <f>Code!$C$132</f>
        <v>14</v>
      </c>
      <c r="AS398" s="18">
        <f t="shared" si="118"/>
        <v>14</v>
      </c>
      <c r="AT398" s="88">
        <f>Code!$C$189</f>
        <v>80</v>
      </c>
      <c r="AU398" s="88">
        <f t="shared" si="119"/>
        <v>80</v>
      </c>
      <c r="AV398" s="88">
        <f>Code!$C$198</f>
        <v>66</v>
      </c>
      <c r="AW398" s="18" t="str">
        <f>Code!$L$204</f>
        <v>EF 95</v>
      </c>
      <c r="AX398" s="64" t="str">
        <f>Code!$L$207</f>
        <v>EF 60</v>
      </c>
      <c r="AY398" s="64" t="str">
        <f>Code!$L$208</f>
        <v>EF 60</v>
      </c>
      <c r="AZ398" s="64" t="str">
        <f>Code!$L$205</f>
        <v>EF 62</v>
      </c>
      <c r="BA398" s="23" t="s">
        <v>237</v>
      </c>
      <c r="BB398" s="23" t="s">
        <v>237</v>
      </c>
      <c r="BC398" s="23" t="s">
        <v>237</v>
      </c>
      <c r="BD398" s="39">
        <f t="shared" si="120"/>
        <v>4.3867184718331158E-4</v>
      </c>
      <c r="BE398" s="39">
        <f t="shared" si="121"/>
        <v>3.6125916826860955E-4</v>
      </c>
      <c r="BF398" s="18">
        <f>Measures!$C$3</f>
        <v>8</v>
      </c>
      <c r="BG398" s="41">
        <f>Measures!$C$4</f>
        <v>0.1</v>
      </c>
      <c r="BH398" s="41">
        <v>0.06</v>
      </c>
      <c r="BI398" s="18">
        <f>VLOOKUP(D398,Measures!$B$6:$C$21,2,FALSE)</f>
        <v>30</v>
      </c>
      <c r="BJ398" s="18">
        <f>Measures!$C$22</f>
        <v>44</v>
      </c>
      <c r="BK398" s="18">
        <f>Measures!$C$23</f>
        <v>19</v>
      </c>
      <c r="BL398" s="18">
        <f>Measures!$C$24</f>
        <v>13</v>
      </c>
      <c r="BM398" s="18">
        <f>Measures!$C$26</f>
        <v>0.32</v>
      </c>
      <c r="BN398" s="18">
        <f>Measures!$D$26</f>
        <v>0.25</v>
      </c>
      <c r="BO398" s="18">
        <f>Measures!$C$27</f>
        <v>14</v>
      </c>
      <c r="BP398" s="18">
        <f>Measures!$C$28</f>
        <v>15</v>
      </c>
      <c r="BQ398" s="88">
        <f>Measures!$C$29</f>
        <v>92</v>
      </c>
      <c r="BR398" s="88">
        <f>Measures!$C$30</f>
        <v>95</v>
      </c>
      <c r="BS398" s="88">
        <f>Measures!$C$31</f>
        <v>70</v>
      </c>
      <c r="BT398" s="64" t="str">
        <f>Code!$M$204</f>
        <v>EF 200</v>
      </c>
      <c r="BU398" s="64" t="str">
        <f>Code!$M$207</f>
        <v>EF 67</v>
      </c>
      <c r="BV398" s="64" t="str">
        <f>Code!$M$208</f>
        <v>EF 70</v>
      </c>
      <c r="BW398" s="64" t="str">
        <f>Code!$M$205</f>
        <v>EF 82</v>
      </c>
      <c r="BX398" s="64" t="s">
        <v>363</v>
      </c>
      <c r="BY398" s="64" t="s">
        <v>239</v>
      </c>
      <c r="BZ398" s="64" t="s">
        <v>240</v>
      </c>
      <c r="CA398" s="64"/>
      <c r="CB398" s="64"/>
      <c r="CC398" s="64"/>
      <c r="CD398" s="64"/>
      <c r="CE398" s="64"/>
      <c r="CF398" s="64"/>
      <c r="CG398" s="64"/>
      <c r="CH398" s="64"/>
      <c r="CI398" s="64"/>
      <c r="CJ398" s="64"/>
      <c r="CK398" s="64"/>
      <c r="CL398" s="64"/>
      <c r="CM398" s="18"/>
      <c r="CN398" s="18"/>
    </row>
    <row r="399" spans="1:92" ht="14.4" x14ac:dyDescent="0.3">
      <c r="A399" s="19" t="s">
        <v>22</v>
      </c>
      <c r="B399" s="31" t="s">
        <v>85</v>
      </c>
      <c r="C399" s="19" t="s">
        <v>71</v>
      </c>
      <c r="D399" s="19">
        <v>9</v>
      </c>
      <c r="E399" s="19">
        <f>VLOOKUP(D399,Lists!$B$3:$C$18,2,FALSE)</f>
        <v>9</v>
      </c>
      <c r="F399" s="19">
        <v>1</v>
      </c>
      <c r="G399" s="19" t="s">
        <v>67</v>
      </c>
      <c r="H399" s="23">
        <v>1810</v>
      </c>
      <c r="I399" s="37">
        <v>0.11502100840336134</v>
      </c>
      <c r="J399" s="36">
        <v>5.1608452609801366E-4</v>
      </c>
      <c r="K399" s="36">
        <f t="shared" si="106"/>
        <v>5.1608452609801366E-4</v>
      </c>
      <c r="L399" s="23">
        <v>3.67</v>
      </c>
      <c r="M399" s="35">
        <v>0.26</v>
      </c>
      <c r="N399" s="35">
        <f t="shared" si="107"/>
        <v>0.26</v>
      </c>
      <c r="O399" s="38">
        <v>14.276729559735848</v>
      </c>
      <c r="P399" s="38">
        <f t="shared" si="108"/>
        <v>14.276729559735848</v>
      </c>
      <c r="Q399" s="38">
        <v>5.9551821</v>
      </c>
      <c r="R399" s="38">
        <v>10.254943899018233</v>
      </c>
      <c r="S399" s="23">
        <v>1.18</v>
      </c>
      <c r="T399" s="23">
        <v>0.87</v>
      </c>
      <c r="U399" s="23">
        <v>10</v>
      </c>
      <c r="V399" s="23">
        <f t="shared" si="109"/>
        <v>10</v>
      </c>
      <c r="W399" s="23">
        <v>78</v>
      </c>
      <c r="X399" s="23">
        <f t="shared" si="110"/>
        <v>78</v>
      </c>
      <c r="Y399" s="23">
        <v>62</v>
      </c>
      <c r="Z399" s="23" t="str">
        <f>Code!$K$204</f>
        <v>EF 86</v>
      </c>
      <c r="AA399" s="23" t="str">
        <f>Code!$K$207</f>
        <v>EF 57</v>
      </c>
      <c r="AB399" s="23" t="str">
        <f>Code!$K$208</f>
        <v>EF 57</v>
      </c>
      <c r="AC399" s="23" t="str">
        <f>Code!$K$205</f>
        <v>EF 57</v>
      </c>
      <c r="AD399" s="23" t="s">
        <v>237</v>
      </c>
      <c r="AE399" s="23" t="s">
        <v>237</v>
      </c>
      <c r="AF399" s="23" t="s">
        <v>237</v>
      </c>
      <c r="AG399" s="39">
        <f t="shared" si="105"/>
        <v>5.1608452609801366E-4</v>
      </c>
      <c r="AH399" s="39">
        <f t="shared" si="111"/>
        <v>5.1608452609801366E-4</v>
      </c>
      <c r="AI399" s="18">
        <f t="shared" si="112"/>
        <v>3.67</v>
      </c>
      <c r="AJ399" s="41">
        <f>Code!$B$23</f>
        <v>0.15</v>
      </c>
      <c r="AK399" s="41">
        <f t="shared" si="113"/>
        <v>0.15</v>
      </c>
      <c r="AL399" s="110">
        <f t="shared" si="114"/>
        <v>14.276729559735848</v>
      </c>
      <c r="AM399" s="110">
        <f t="shared" si="115"/>
        <v>14.276729559735848</v>
      </c>
      <c r="AN399" s="110">
        <f t="shared" si="116"/>
        <v>5.9551821</v>
      </c>
      <c r="AO399" s="110">
        <f t="shared" si="117"/>
        <v>10.254943899018233</v>
      </c>
      <c r="AP399" s="18">
        <f>VLOOKUP(D399,Code!$B$92:$D$107,2,FALSE)</f>
        <v>0.32</v>
      </c>
      <c r="AQ399" s="18">
        <f>VLOOKUP(E399,Code!$B$92:$D$107,3,FALSE)</f>
        <v>0.25</v>
      </c>
      <c r="AR399" s="18">
        <f>Code!$C$132</f>
        <v>14</v>
      </c>
      <c r="AS399" s="18">
        <f t="shared" si="118"/>
        <v>14</v>
      </c>
      <c r="AT399" s="88">
        <f>Code!$C$189</f>
        <v>80</v>
      </c>
      <c r="AU399" s="88">
        <f t="shared" si="119"/>
        <v>80</v>
      </c>
      <c r="AV399" s="88">
        <f>Code!$C$198</f>
        <v>66</v>
      </c>
      <c r="AW399" s="18" t="str">
        <f>Code!$L$204</f>
        <v>EF 95</v>
      </c>
      <c r="AX399" s="64" t="str">
        <f>Code!$L$207</f>
        <v>EF 60</v>
      </c>
      <c r="AY399" s="64" t="str">
        <f>Code!$L$208</f>
        <v>EF 60</v>
      </c>
      <c r="AZ399" s="64" t="str">
        <f>Code!$L$205</f>
        <v>EF 62</v>
      </c>
      <c r="BA399" s="23" t="s">
        <v>237</v>
      </c>
      <c r="BB399" s="23" t="s">
        <v>237</v>
      </c>
      <c r="BC399" s="23" t="s">
        <v>237</v>
      </c>
      <c r="BD399" s="39">
        <f t="shared" si="120"/>
        <v>4.3867184718331158E-4</v>
      </c>
      <c r="BE399" s="39">
        <f t="shared" si="121"/>
        <v>3.6125916826860955E-4</v>
      </c>
      <c r="BF399" s="18">
        <f>Measures!$C$3</f>
        <v>8</v>
      </c>
      <c r="BG399" s="41">
        <f>Measures!$C$4</f>
        <v>0.1</v>
      </c>
      <c r="BH399" s="41">
        <v>0.06</v>
      </c>
      <c r="BI399" s="18">
        <f>VLOOKUP(D399,Measures!$B$6:$C$21,2,FALSE)</f>
        <v>30</v>
      </c>
      <c r="BJ399" s="18">
        <f>Measures!$C$22</f>
        <v>44</v>
      </c>
      <c r="BK399" s="18">
        <f>Measures!$C$23</f>
        <v>19</v>
      </c>
      <c r="BL399" s="18">
        <f>Measures!$C$24</f>
        <v>13</v>
      </c>
      <c r="BM399" s="18">
        <f>Measures!$C$26</f>
        <v>0.32</v>
      </c>
      <c r="BN399" s="18">
        <f>Measures!$D$26</f>
        <v>0.25</v>
      </c>
      <c r="BO399" s="18">
        <f>Measures!$C$27</f>
        <v>14</v>
      </c>
      <c r="BP399" s="18">
        <f>Measures!$C$28</f>
        <v>15</v>
      </c>
      <c r="BQ399" s="88">
        <f>Measures!$C$29</f>
        <v>92</v>
      </c>
      <c r="BR399" s="88">
        <f>Measures!$C$30</f>
        <v>95</v>
      </c>
      <c r="BS399" s="88">
        <f>Measures!$C$31</f>
        <v>70</v>
      </c>
      <c r="BT399" s="64" t="str">
        <f>Code!$M$204</f>
        <v>EF 200</v>
      </c>
      <c r="BU399" s="64" t="str">
        <f>Code!$M$207</f>
        <v>EF 67</v>
      </c>
      <c r="BV399" s="64" t="str">
        <f>Code!$M$208</f>
        <v>EF 70</v>
      </c>
      <c r="BW399" s="64" t="str">
        <f>Code!$M$205</f>
        <v>EF 82</v>
      </c>
      <c r="BX399" s="64" t="s">
        <v>363</v>
      </c>
      <c r="BY399" s="64" t="s">
        <v>239</v>
      </c>
      <c r="BZ399" s="64" t="s">
        <v>240</v>
      </c>
      <c r="CA399" s="64"/>
      <c r="CB399" s="64"/>
      <c r="CC399" s="64"/>
      <c r="CD399" s="64"/>
      <c r="CE399" s="64"/>
      <c r="CF399" s="64"/>
      <c r="CG399" s="64"/>
      <c r="CH399" s="64"/>
      <c r="CI399" s="64"/>
      <c r="CJ399" s="64"/>
      <c r="CK399" s="64"/>
      <c r="CL399" s="64"/>
      <c r="CM399" s="18"/>
      <c r="CN399" s="18"/>
    </row>
    <row r="400" spans="1:92" ht="14.4" x14ac:dyDescent="0.3">
      <c r="A400" s="19" t="s">
        <v>22</v>
      </c>
      <c r="B400" s="31" t="s">
        <v>85</v>
      </c>
      <c r="C400" s="19" t="s">
        <v>71</v>
      </c>
      <c r="D400" s="19">
        <v>9</v>
      </c>
      <c r="E400" s="19">
        <f>VLOOKUP(D400,Lists!$B$3:$C$18,2,FALSE)</f>
        <v>9</v>
      </c>
      <c r="F400" s="19">
        <v>2</v>
      </c>
      <c r="G400" s="19" t="s">
        <v>67</v>
      </c>
      <c r="H400" s="23">
        <v>2400</v>
      </c>
      <c r="I400" s="37">
        <v>0.11502100840336134</v>
      </c>
      <c r="J400" s="36">
        <v>5.1608452609801366E-4</v>
      </c>
      <c r="K400" s="36">
        <f t="shared" si="106"/>
        <v>5.1608452609801366E-4</v>
      </c>
      <c r="L400" s="23">
        <v>3.67</v>
      </c>
      <c r="M400" s="35">
        <v>0.26</v>
      </c>
      <c r="N400" s="35">
        <f t="shared" si="107"/>
        <v>0.26</v>
      </c>
      <c r="O400" s="38">
        <v>14.276729559735848</v>
      </c>
      <c r="P400" s="38">
        <f t="shared" si="108"/>
        <v>14.276729559735848</v>
      </c>
      <c r="Q400" s="38">
        <v>5.9551821</v>
      </c>
      <c r="R400" s="38">
        <v>10.254943899018233</v>
      </c>
      <c r="S400" s="23">
        <v>1.18</v>
      </c>
      <c r="T400" s="23">
        <v>0.87</v>
      </c>
      <c r="U400" s="23">
        <v>10</v>
      </c>
      <c r="V400" s="23">
        <f t="shared" si="109"/>
        <v>10</v>
      </c>
      <c r="W400" s="23">
        <v>78</v>
      </c>
      <c r="X400" s="23">
        <f t="shared" si="110"/>
        <v>78</v>
      </c>
      <c r="Y400" s="23">
        <v>62</v>
      </c>
      <c r="Z400" s="23" t="str">
        <f>Code!$K$204</f>
        <v>EF 86</v>
      </c>
      <c r="AA400" s="23" t="str">
        <f>Code!$K$207</f>
        <v>EF 57</v>
      </c>
      <c r="AB400" s="23" t="str">
        <f>Code!$K$208</f>
        <v>EF 57</v>
      </c>
      <c r="AC400" s="23" t="str">
        <f>Code!$K$205</f>
        <v>EF 57</v>
      </c>
      <c r="AD400" s="23" t="s">
        <v>237</v>
      </c>
      <c r="AE400" s="23" t="s">
        <v>237</v>
      </c>
      <c r="AF400" s="23" t="s">
        <v>237</v>
      </c>
      <c r="AG400" s="39">
        <f t="shared" si="105"/>
        <v>5.1608452609801366E-4</v>
      </c>
      <c r="AH400" s="39">
        <f t="shared" si="111"/>
        <v>5.1608452609801366E-4</v>
      </c>
      <c r="AI400" s="18">
        <f t="shared" si="112"/>
        <v>3.67</v>
      </c>
      <c r="AJ400" s="41">
        <f>Code!$B$23</f>
        <v>0.15</v>
      </c>
      <c r="AK400" s="41">
        <f t="shared" si="113"/>
        <v>0.15</v>
      </c>
      <c r="AL400" s="110">
        <f t="shared" si="114"/>
        <v>14.276729559735848</v>
      </c>
      <c r="AM400" s="110">
        <f t="shared" si="115"/>
        <v>14.276729559735848</v>
      </c>
      <c r="AN400" s="110">
        <f t="shared" si="116"/>
        <v>5.9551821</v>
      </c>
      <c r="AO400" s="110">
        <f t="shared" si="117"/>
        <v>10.254943899018233</v>
      </c>
      <c r="AP400" s="18">
        <f>VLOOKUP(D400,Code!$B$92:$D$107,2,FALSE)</f>
        <v>0.32</v>
      </c>
      <c r="AQ400" s="18">
        <f>VLOOKUP(E400,Code!$B$92:$D$107,3,FALSE)</f>
        <v>0.25</v>
      </c>
      <c r="AR400" s="18">
        <f>Code!$C$132</f>
        <v>14</v>
      </c>
      <c r="AS400" s="18">
        <f t="shared" si="118"/>
        <v>14</v>
      </c>
      <c r="AT400" s="88">
        <f>Code!$C$189</f>
        <v>80</v>
      </c>
      <c r="AU400" s="88">
        <f t="shared" si="119"/>
        <v>80</v>
      </c>
      <c r="AV400" s="88">
        <f>Code!$C$198</f>
        <v>66</v>
      </c>
      <c r="AW400" s="18" t="str">
        <f>Code!$L$204</f>
        <v>EF 95</v>
      </c>
      <c r="AX400" s="64" t="str">
        <f>Code!$L$207</f>
        <v>EF 60</v>
      </c>
      <c r="AY400" s="64" t="str">
        <f>Code!$L$208</f>
        <v>EF 60</v>
      </c>
      <c r="AZ400" s="64" t="str">
        <f>Code!$L$205</f>
        <v>EF 62</v>
      </c>
      <c r="BA400" s="23" t="s">
        <v>237</v>
      </c>
      <c r="BB400" s="23" t="s">
        <v>237</v>
      </c>
      <c r="BC400" s="23" t="s">
        <v>237</v>
      </c>
      <c r="BD400" s="39">
        <f t="shared" si="120"/>
        <v>4.3867184718331158E-4</v>
      </c>
      <c r="BE400" s="39">
        <f t="shared" si="121"/>
        <v>3.6125916826860955E-4</v>
      </c>
      <c r="BF400" s="18">
        <f>Measures!$C$3</f>
        <v>8</v>
      </c>
      <c r="BG400" s="41">
        <f>Measures!$C$4</f>
        <v>0.1</v>
      </c>
      <c r="BH400" s="41">
        <v>0.06</v>
      </c>
      <c r="BI400" s="18">
        <f>VLOOKUP(D400,Measures!$B$6:$C$21,2,FALSE)</f>
        <v>30</v>
      </c>
      <c r="BJ400" s="18">
        <f>Measures!$C$22</f>
        <v>44</v>
      </c>
      <c r="BK400" s="18">
        <f>Measures!$C$23</f>
        <v>19</v>
      </c>
      <c r="BL400" s="18">
        <f>Measures!$C$24</f>
        <v>13</v>
      </c>
      <c r="BM400" s="18">
        <f>Measures!$C$26</f>
        <v>0.32</v>
      </c>
      <c r="BN400" s="18">
        <f>Measures!$D$26</f>
        <v>0.25</v>
      </c>
      <c r="BO400" s="18">
        <f>Measures!$C$27</f>
        <v>14</v>
      </c>
      <c r="BP400" s="18">
        <f>Measures!$C$28</f>
        <v>15</v>
      </c>
      <c r="BQ400" s="88">
        <f>Measures!$C$29</f>
        <v>92</v>
      </c>
      <c r="BR400" s="88">
        <f>Measures!$C$30</f>
        <v>95</v>
      </c>
      <c r="BS400" s="88">
        <f>Measures!$C$31</f>
        <v>70</v>
      </c>
      <c r="BT400" s="64" t="str">
        <f>Code!$M$204</f>
        <v>EF 200</v>
      </c>
      <c r="BU400" s="64" t="str">
        <f>Code!$M$207</f>
        <v>EF 67</v>
      </c>
      <c r="BV400" s="64" t="str">
        <f>Code!$M$208</f>
        <v>EF 70</v>
      </c>
      <c r="BW400" s="64" t="str">
        <f>Code!$M$205</f>
        <v>EF 82</v>
      </c>
      <c r="BX400" s="64" t="s">
        <v>363</v>
      </c>
      <c r="BY400" s="64" t="s">
        <v>239</v>
      </c>
      <c r="BZ400" s="64" t="s">
        <v>240</v>
      </c>
      <c r="CA400" s="64"/>
      <c r="CB400" s="64"/>
      <c r="CC400" s="64"/>
      <c r="CD400" s="64"/>
      <c r="CE400" s="64"/>
      <c r="CF400" s="64"/>
      <c r="CG400" s="64"/>
      <c r="CH400" s="64"/>
      <c r="CI400" s="64"/>
      <c r="CJ400" s="64"/>
      <c r="CK400" s="64"/>
      <c r="CL400" s="64"/>
      <c r="CM400" s="18"/>
      <c r="CN400" s="18"/>
    </row>
    <row r="401" spans="1:92" ht="14.4" x14ac:dyDescent="0.3">
      <c r="A401" s="19" t="s">
        <v>95</v>
      </c>
      <c r="B401" s="31" t="s">
        <v>85</v>
      </c>
      <c r="C401" s="19" t="s">
        <v>87</v>
      </c>
      <c r="D401" s="19">
        <v>9</v>
      </c>
      <c r="E401" s="19">
        <f>VLOOKUP(D401,Lists!$B$3:$C$18,2,FALSE)</f>
        <v>9</v>
      </c>
      <c r="F401" s="19">
        <v>1</v>
      </c>
      <c r="G401" s="19" t="s">
        <v>67</v>
      </c>
      <c r="H401" s="23">
        <v>1810</v>
      </c>
      <c r="I401" s="37">
        <v>0.11502100840336134</v>
      </c>
      <c r="J401" s="36">
        <v>5.1608452609801366E-4</v>
      </c>
      <c r="K401" s="36">
        <f t="shared" si="106"/>
        <v>5.1608452609801366E-4</v>
      </c>
      <c r="L401" s="23">
        <v>3.67</v>
      </c>
      <c r="M401" s="35">
        <v>0.26</v>
      </c>
      <c r="N401" s="35">
        <f t="shared" si="107"/>
        <v>0.26</v>
      </c>
      <c r="O401" s="38">
        <v>14.276729559735848</v>
      </c>
      <c r="P401" s="38">
        <f t="shared" si="108"/>
        <v>14.276729559735848</v>
      </c>
      <c r="Q401" s="38">
        <v>5.9551821</v>
      </c>
      <c r="R401" s="38">
        <v>10.254943899018233</v>
      </c>
      <c r="S401" s="23">
        <v>1.18</v>
      </c>
      <c r="T401" s="23">
        <v>0.87</v>
      </c>
      <c r="U401" s="23">
        <v>10</v>
      </c>
      <c r="V401" s="23">
        <f t="shared" si="109"/>
        <v>10</v>
      </c>
      <c r="W401" s="23">
        <v>78</v>
      </c>
      <c r="X401" s="23">
        <f t="shared" si="110"/>
        <v>78</v>
      </c>
      <c r="Y401" s="23">
        <v>62</v>
      </c>
      <c r="Z401" s="23" t="str">
        <f>Code!$K$204</f>
        <v>EF 86</v>
      </c>
      <c r="AA401" s="23" t="str">
        <f>Code!$K$207</f>
        <v>EF 57</v>
      </c>
      <c r="AB401" s="23" t="str">
        <f>Code!$K$208</f>
        <v>EF 57</v>
      </c>
      <c r="AC401" s="23" t="str">
        <f>Code!$K$205</f>
        <v>EF 57</v>
      </c>
      <c r="AD401" s="23" t="s">
        <v>237</v>
      </c>
      <c r="AE401" s="23" t="s">
        <v>237</v>
      </c>
      <c r="AF401" s="23" t="s">
        <v>237</v>
      </c>
      <c r="AG401" s="39">
        <f t="shared" si="105"/>
        <v>5.1608452609801366E-4</v>
      </c>
      <c r="AH401" s="39">
        <f t="shared" si="111"/>
        <v>5.1608452609801366E-4</v>
      </c>
      <c r="AI401" s="18">
        <f t="shared" si="112"/>
        <v>3.67</v>
      </c>
      <c r="AJ401" s="41">
        <f>Code!$B$23</f>
        <v>0.15</v>
      </c>
      <c r="AK401" s="41">
        <f t="shared" si="113"/>
        <v>0.15</v>
      </c>
      <c r="AL401" s="110">
        <f t="shared" si="114"/>
        <v>14.276729559735848</v>
      </c>
      <c r="AM401" s="110">
        <f t="shared" si="115"/>
        <v>14.276729559735848</v>
      </c>
      <c r="AN401" s="110">
        <f t="shared" si="116"/>
        <v>5.9551821</v>
      </c>
      <c r="AO401" s="110">
        <f t="shared" si="117"/>
        <v>10.254943899018233</v>
      </c>
      <c r="AP401" s="18">
        <f>VLOOKUP(D401,Code!$B$92:$D$107,2,FALSE)</f>
        <v>0.32</v>
      </c>
      <c r="AQ401" s="18">
        <f>VLOOKUP(E401,Code!$B$92:$D$107,3,FALSE)</f>
        <v>0.25</v>
      </c>
      <c r="AR401" s="18">
        <f>Code!$C$132</f>
        <v>14</v>
      </c>
      <c r="AS401" s="18">
        <f t="shared" si="118"/>
        <v>14</v>
      </c>
      <c r="AT401" s="88">
        <f>Code!$C$189</f>
        <v>80</v>
      </c>
      <c r="AU401" s="88">
        <f t="shared" si="119"/>
        <v>80</v>
      </c>
      <c r="AV401" s="88">
        <f>Code!$C$198</f>
        <v>66</v>
      </c>
      <c r="AW401" s="18" t="str">
        <f>Code!$L$204</f>
        <v>EF 95</v>
      </c>
      <c r="AX401" s="64" t="str">
        <f>Code!$L$207</f>
        <v>EF 60</v>
      </c>
      <c r="AY401" s="64" t="str">
        <f>Code!$L$208</f>
        <v>EF 60</v>
      </c>
      <c r="AZ401" s="64" t="str">
        <f>Code!$L$205</f>
        <v>EF 62</v>
      </c>
      <c r="BA401" s="23" t="s">
        <v>237</v>
      </c>
      <c r="BB401" s="23" t="s">
        <v>237</v>
      </c>
      <c r="BC401" s="23" t="s">
        <v>237</v>
      </c>
      <c r="BD401" s="39">
        <f t="shared" si="120"/>
        <v>4.3867184718331158E-4</v>
      </c>
      <c r="BE401" s="39">
        <f t="shared" si="121"/>
        <v>3.6125916826860955E-4</v>
      </c>
      <c r="BF401" s="18">
        <f>Measures!$C$3</f>
        <v>8</v>
      </c>
      <c r="BG401" s="41">
        <f>Measures!$C$4</f>
        <v>0.1</v>
      </c>
      <c r="BH401" s="41">
        <v>0.06</v>
      </c>
      <c r="BI401" s="18">
        <f>VLOOKUP(D401,Measures!$B$6:$C$21,2,FALSE)</f>
        <v>30</v>
      </c>
      <c r="BJ401" s="18">
        <f>Measures!$C$22</f>
        <v>44</v>
      </c>
      <c r="BK401" s="18">
        <f>Measures!$C$23</f>
        <v>19</v>
      </c>
      <c r="BL401" s="18">
        <f>Measures!$C$24</f>
        <v>13</v>
      </c>
      <c r="BM401" s="18">
        <f>Measures!$C$26</f>
        <v>0.32</v>
      </c>
      <c r="BN401" s="18">
        <f>Measures!$D$26</f>
        <v>0.25</v>
      </c>
      <c r="BO401" s="18">
        <f>Measures!$C$27</f>
        <v>14</v>
      </c>
      <c r="BP401" s="18">
        <f>Measures!$C$28</f>
        <v>15</v>
      </c>
      <c r="BQ401" s="88">
        <f>Measures!$C$29</f>
        <v>92</v>
      </c>
      <c r="BR401" s="88">
        <f>Measures!$C$30</f>
        <v>95</v>
      </c>
      <c r="BS401" s="88">
        <f>Measures!$C$31</f>
        <v>70</v>
      </c>
      <c r="BT401" s="64" t="str">
        <f>Code!$M$204</f>
        <v>EF 200</v>
      </c>
      <c r="BU401" s="64" t="str">
        <f>Code!$M$207</f>
        <v>EF 67</v>
      </c>
      <c r="BV401" s="64" t="str">
        <f>Code!$M$208</f>
        <v>EF 70</v>
      </c>
      <c r="BW401" s="64" t="str">
        <f>Code!$M$205</f>
        <v>EF 82</v>
      </c>
      <c r="BX401" s="64" t="s">
        <v>363</v>
      </c>
      <c r="BY401" s="64" t="s">
        <v>239</v>
      </c>
      <c r="BZ401" s="64" t="s">
        <v>240</v>
      </c>
      <c r="CA401" s="64"/>
      <c r="CB401" s="64"/>
      <c r="CC401" s="64"/>
      <c r="CD401" s="64"/>
      <c r="CE401" s="64"/>
      <c r="CF401" s="64"/>
      <c r="CG401" s="64"/>
      <c r="CH401" s="64"/>
      <c r="CI401" s="64"/>
      <c r="CJ401" s="64"/>
      <c r="CK401" s="64"/>
      <c r="CL401" s="64"/>
      <c r="CM401" s="18"/>
      <c r="CN401" s="18"/>
    </row>
    <row r="402" spans="1:92" ht="14.4" x14ac:dyDescent="0.3">
      <c r="A402" s="19" t="s">
        <v>95</v>
      </c>
      <c r="B402" s="31" t="s">
        <v>85</v>
      </c>
      <c r="C402" s="19" t="s">
        <v>87</v>
      </c>
      <c r="D402" s="19">
        <v>9</v>
      </c>
      <c r="E402" s="19">
        <f>VLOOKUP(D402,Lists!$B$3:$C$18,2,FALSE)</f>
        <v>9</v>
      </c>
      <c r="F402" s="19">
        <v>2</v>
      </c>
      <c r="G402" s="19" t="s">
        <v>67</v>
      </c>
      <c r="H402" s="23">
        <v>2400</v>
      </c>
      <c r="I402" s="37">
        <v>0.11502100840336134</v>
      </c>
      <c r="J402" s="36">
        <v>5.1608452609801366E-4</v>
      </c>
      <c r="K402" s="36">
        <f t="shared" si="106"/>
        <v>5.1608452609801366E-4</v>
      </c>
      <c r="L402" s="23">
        <v>3.67</v>
      </c>
      <c r="M402" s="35">
        <v>0.26</v>
      </c>
      <c r="N402" s="35">
        <f t="shared" si="107"/>
        <v>0.26</v>
      </c>
      <c r="O402" s="38">
        <v>14.276729559735848</v>
      </c>
      <c r="P402" s="38">
        <f t="shared" si="108"/>
        <v>14.276729559735848</v>
      </c>
      <c r="Q402" s="38">
        <v>5.9551821</v>
      </c>
      <c r="R402" s="38">
        <v>10.254943899018233</v>
      </c>
      <c r="S402" s="23">
        <v>1.18</v>
      </c>
      <c r="T402" s="23">
        <v>0.87</v>
      </c>
      <c r="U402" s="23">
        <v>10</v>
      </c>
      <c r="V402" s="23">
        <f t="shared" si="109"/>
        <v>10</v>
      </c>
      <c r="W402" s="23">
        <v>78</v>
      </c>
      <c r="X402" s="23">
        <f t="shared" si="110"/>
        <v>78</v>
      </c>
      <c r="Y402" s="23">
        <v>62</v>
      </c>
      <c r="Z402" s="23" t="str">
        <f>Code!$K$204</f>
        <v>EF 86</v>
      </c>
      <c r="AA402" s="23" t="str">
        <f>Code!$K$207</f>
        <v>EF 57</v>
      </c>
      <c r="AB402" s="23" t="str">
        <f>Code!$K$208</f>
        <v>EF 57</v>
      </c>
      <c r="AC402" s="23" t="str">
        <f>Code!$K$205</f>
        <v>EF 57</v>
      </c>
      <c r="AD402" s="23" t="s">
        <v>237</v>
      </c>
      <c r="AE402" s="23" t="s">
        <v>237</v>
      </c>
      <c r="AF402" s="23" t="s">
        <v>237</v>
      </c>
      <c r="AG402" s="39">
        <f t="shared" si="105"/>
        <v>5.1608452609801366E-4</v>
      </c>
      <c r="AH402" s="39">
        <f t="shared" si="111"/>
        <v>5.1608452609801366E-4</v>
      </c>
      <c r="AI402" s="18">
        <f t="shared" si="112"/>
        <v>3.67</v>
      </c>
      <c r="AJ402" s="41">
        <f>Code!$B$23</f>
        <v>0.15</v>
      </c>
      <c r="AK402" s="41">
        <f t="shared" si="113"/>
        <v>0.15</v>
      </c>
      <c r="AL402" s="110">
        <f t="shared" si="114"/>
        <v>14.276729559735848</v>
      </c>
      <c r="AM402" s="110">
        <f t="shared" si="115"/>
        <v>14.276729559735848</v>
      </c>
      <c r="AN402" s="110">
        <f t="shared" si="116"/>
        <v>5.9551821</v>
      </c>
      <c r="AO402" s="110">
        <f t="shared" si="117"/>
        <v>10.254943899018233</v>
      </c>
      <c r="AP402" s="18">
        <f>VLOOKUP(D402,Code!$B$92:$D$107,2,FALSE)</f>
        <v>0.32</v>
      </c>
      <c r="AQ402" s="18">
        <f>VLOOKUP(E402,Code!$B$92:$D$107,3,FALSE)</f>
        <v>0.25</v>
      </c>
      <c r="AR402" s="18">
        <f>Code!$C$132</f>
        <v>14</v>
      </c>
      <c r="AS402" s="18">
        <f t="shared" si="118"/>
        <v>14</v>
      </c>
      <c r="AT402" s="88">
        <f>Code!$C$189</f>
        <v>80</v>
      </c>
      <c r="AU402" s="88">
        <f t="shared" si="119"/>
        <v>80</v>
      </c>
      <c r="AV402" s="88">
        <f>Code!$C$198</f>
        <v>66</v>
      </c>
      <c r="AW402" s="18" t="str">
        <f>Code!$L$204</f>
        <v>EF 95</v>
      </c>
      <c r="AX402" s="64" t="str">
        <f>Code!$L$207</f>
        <v>EF 60</v>
      </c>
      <c r="AY402" s="64" t="str">
        <f>Code!$L$208</f>
        <v>EF 60</v>
      </c>
      <c r="AZ402" s="64" t="str">
        <f>Code!$L$205</f>
        <v>EF 62</v>
      </c>
      <c r="BA402" s="23" t="s">
        <v>237</v>
      </c>
      <c r="BB402" s="23" t="s">
        <v>237</v>
      </c>
      <c r="BC402" s="23" t="s">
        <v>237</v>
      </c>
      <c r="BD402" s="39">
        <f t="shared" si="120"/>
        <v>4.3867184718331158E-4</v>
      </c>
      <c r="BE402" s="39">
        <f t="shared" si="121"/>
        <v>3.6125916826860955E-4</v>
      </c>
      <c r="BF402" s="18">
        <f>Measures!$C$3</f>
        <v>8</v>
      </c>
      <c r="BG402" s="41">
        <f>Measures!$C$4</f>
        <v>0.1</v>
      </c>
      <c r="BH402" s="41">
        <v>0.06</v>
      </c>
      <c r="BI402" s="18">
        <f>VLOOKUP(D402,Measures!$B$6:$C$21,2,FALSE)</f>
        <v>30</v>
      </c>
      <c r="BJ402" s="18">
        <f>Measures!$C$22</f>
        <v>44</v>
      </c>
      <c r="BK402" s="18">
        <f>Measures!$C$23</f>
        <v>19</v>
      </c>
      <c r="BL402" s="18">
        <f>Measures!$C$24</f>
        <v>13</v>
      </c>
      <c r="BM402" s="18">
        <f>Measures!$C$26</f>
        <v>0.32</v>
      </c>
      <c r="BN402" s="18">
        <f>Measures!$D$26</f>
        <v>0.25</v>
      </c>
      <c r="BO402" s="18">
        <f>Measures!$C$27</f>
        <v>14</v>
      </c>
      <c r="BP402" s="18">
        <f>Measures!$C$28</f>
        <v>15</v>
      </c>
      <c r="BQ402" s="88">
        <f>Measures!$C$29</f>
        <v>92</v>
      </c>
      <c r="BR402" s="88">
        <f>Measures!$C$30</f>
        <v>95</v>
      </c>
      <c r="BS402" s="88">
        <f>Measures!$C$31</f>
        <v>70</v>
      </c>
      <c r="BT402" s="64" t="str">
        <f>Code!$M$204</f>
        <v>EF 200</v>
      </c>
      <c r="BU402" s="64" t="str">
        <f>Code!$M$207</f>
        <v>EF 67</v>
      </c>
      <c r="BV402" s="64" t="str">
        <f>Code!$M$208</f>
        <v>EF 70</v>
      </c>
      <c r="BW402" s="64" t="str">
        <f>Code!$M$205</f>
        <v>EF 82</v>
      </c>
      <c r="BX402" s="64" t="s">
        <v>363</v>
      </c>
      <c r="BY402" s="64" t="s">
        <v>239</v>
      </c>
      <c r="BZ402" s="64" t="s">
        <v>240</v>
      </c>
      <c r="CA402" s="64"/>
      <c r="CB402" s="64"/>
      <c r="CC402" s="64"/>
      <c r="CD402" s="64"/>
      <c r="CE402" s="64"/>
      <c r="CF402" s="64"/>
      <c r="CG402" s="64"/>
      <c r="CH402" s="64"/>
      <c r="CI402" s="64"/>
      <c r="CJ402" s="64"/>
      <c r="CK402" s="64"/>
      <c r="CL402" s="64"/>
      <c r="CM402" s="18"/>
      <c r="CN402" s="18"/>
    </row>
    <row r="403" spans="1:92" ht="14.4" x14ac:dyDescent="0.3">
      <c r="A403" s="19" t="s">
        <v>22</v>
      </c>
      <c r="B403" s="31" t="s">
        <v>85</v>
      </c>
      <c r="C403" s="19" t="s">
        <v>87</v>
      </c>
      <c r="D403" s="19">
        <v>9</v>
      </c>
      <c r="E403" s="19">
        <f>VLOOKUP(D403,Lists!$B$3:$C$18,2,FALSE)</f>
        <v>9</v>
      </c>
      <c r="F403" s="19">
        <v>1</v>
      </c>
      <c r="G403" s="19" t="s">
        <v>67</v>
      </c>
      <c r="H403" s="23">
        <v>1810</v>
      </c>
      <c r="I403" s="37">
        <v>0.11502100840336134</v>
      </c>
      <c r="J403" s="36">
        <v>5.1608452609801366E-4</v>
      </c>
      <c r="K403" s="36">
        <f t="shared" si="106"/>
        <v>5.1608452609801366E-4</v>
      </c>
      <c r="L403" s="23">
        <v>3.67</v>
      </c>
      <c r="M403" s="35">
        <v>0.26</v>
      </c>
      <c r="N403" s="35">
        <f t="shared" si="107"/>
        <v>0.26</v>
      </c>
      <c r="O403" s="38">
        <v>14.276729559735848</v>
      </c>
      <c r="P403" s="38">
        <f t="shared" si="108"/>
        <v>14.276729559735848</v>
      </c>
      <c r="Q403" s="38">
        <v>5.9551821</v>
      </c>
      <c r="R403" s="38">
        <v>10.254943899018233</v>
      </c>
      <c r="S403" s="23">
        <v>1.18</v>
      </c>
      <c r="T403" s="23">
        <v>0.87</v>
      </c>
      <c r="U403" s="23">
        <v>10</v>
      </c>
      <c r="V403" s="23">
        <f t="shared" si="109"/>
        <v>10</v>
      </c>
      <c r="W403" s="23">
        <v>78</v>
      </c>
      <c r="X403" s="23">
        <f t="shared" si="110"/>
        <v>78</v>
      </c>
      <c r="Y403" s="23">
        <v>62</v>
      </c>
      <c r="Z403" s="23" t="str">
        <f>Code!$K$204</f>
        <v>EF 86</v>
      </c>
      <c r="AA403" s="23" t="str">
        <f>Code!$K$207</f>
        <v>EF 57</v>
      </c>
      <c r="AB403" s="23" t="str">
        <f>Code!$K$208</f>
        <v>EF 57</v>
      </c>
      <c r="AC403" s="23" t="str">
        <f>Code!$K$205</f>
        <v>EF 57</v>
      </c>
      <c r="AD403" s="23" t="s">
        <v>237</v>
      </c>
      <c r="AE403" s="23" t="s">
        <v>237</v>
      </c>
      <c r="AF403" s="23" t="s">
        <v>237</v>
      </c>
      <c r="AG403" s="39">
        <f t="shared" si="105"/>
        <v>5.1608452609801366E-4</v>
      </c>
      <c r="AH403" s="39">
        <f t="shared" si="111"/>
        <v>5.1608452609801366E-4</v>
      </c>
      <c r="AI403" s="18">
        <f t="shared" si="112"/>
        <v>3.67</v>
      </c>
      <c r="AJ403" s="41">
        <f>Code!$B$23</f>
        <v>0.15</v>
      </c>
      <c r="AK403" s="41">
        <f t="shared" si="113"/>
        <v>0.15</v>
      </c>
      <c r="AL403" s="110">
        <f t="shared" si="114"/>
        <v>14.276729559735848</v>
      </c>
      <c r="AM403" s="110">
        <f t="shared" si="115"/>
        <v>14.276729559735848</v>
      </c>
      <c r="AN403" s="110">
        <f t="shared" si="116"/>
        <v>5.9551821</v>
      </c>
      <c r="AO403" s="110">
        <f t="shared" si="117"/>
        <v>10.254943899018233</v>
      </c>
      <c r="AP403" s="18">
        <f>VLOOKUP(D403,Code!$B$92:$D$107,2,FALSE)</f>
        <v>0.32</v>
      </c>
      <c r="AQ403" s="18">
        <f>VLOOKUP(E403,Code!$B$92:$D$107,3,FALSE)</f>
        <v>0.25</v>
      </c>
      <c r="AR403" s="18">
        <f>Code!$C$132</f>
        <v>14</v>
      </c>
      <c r="AS403" s="18">
        <f t="shared" si="118"/>
        <v>14</v>
      </c>
      <c r="AT403" s="88">
        <f>Code!$C$189</f>
        <v>80</v>
      </c>
      <c r="AU403" s="88">
        <f t="shared" si="119"/>
        <v>80</v>
      </c>
      <c r="AV403" s="88">
        <f>Code!$C$198</f>
        <v>66</v>
      </c>
      <c r="AW403" s="18" t="str">
        <f>Code!$L$204</f>
        <v>EF 95</v>
      </c>
      <c r="AX403" s="64" t="str">
        <f>Code!$L$207</f>
        <v>EF 60</v>
      </c>
      <c r="AY403" s="64" t="str">
        <f>Code!$L$208</f>
        <v>EF 60</v>
      </c>
      <c r="AZ403" s="64" t="str">
        <f>Code!$L$205</f>
        <v>EF 62</v>
      </c>
      <c r="BA403" s="23" t="s">
        <v>237</v>
      </c>
      <c r="BB403" s="23" t="s">
        <v>237</v>
      </c>
      <c r="BC403" s="23" t="s">
        <v>237</v>
      </c>
      <c r="BD403" s="39">
        <f t="shared" si="120"/>
        <v>4.3867184718331158E-4</v>
      </c>
      <c r="BE403" s="39">
        <f t="shared" si="121"/>
        <v>3.6125916826860955E-4</v>
      </c>
      <c r="BF403" s="18">
        <f>Measures!$C$3</f>
        <v>8</v>
      </c>
      <c r="BG403" s="41">
        <f>Measures!$C$4</f>
        <v>0.1</v>
      </c>
      <c r="BH403" s="41">
        <v>0.06</v>
      </c>
      <c r="BI403" s="18">
        <f>VLOOKUP(D403,Measures!$B$6:$C$21,2,FALSE)</f>
        <v>30</v>
      </c>
      <c r="BJ403" s="18">
        <f>Measures!$C$22</f>
        <v>44</v>
      </c>
      <c r="BK403" s="18">
        <f>Measures!$C$23</f>
        <v>19</v>
      </c>
      <c r="BL403" s="18">
        <f>Measures!$C$24</f>
        <v>13</v>
      </c>
      <c r="BM403" s="18">
        <f>Measures!$C$26</f>
        <v>0.32</v>
      </c>
      <c r="BN403" s="18">
        <f>Measures!$D$26</f>
        <v>0.25</v>
      </c>
      <c r="BO403" s="18">
        <f>Measures!$C$27</f>
        <v>14</v>
      </c>
      <c r="BP403" s="18">
        <f>Measures!$C$28</f>
        <v>15</v>
      </c>
      <c r="BQ403" s="88">
        <f>Measures!$C$29</f>
        <v>92</v>
      </c>
      <c r="BR403" s="88">
        <f>Measures!$C$30</f>
        <v>95</v>
      </c>
      <c r="BS403" s="88">
        <f>Measures!$C$31</f>
        <v>70</v>
      </c>
      <c r="BT403" s="64" t="str">
        <f>Code!$M$204</f>
        <v>EF 200</v>
      </c>
      <c r="BU403" s="64" t="str">
        <f>Code!$M$207</f>
        <v>EF 67</v>
      </c>
      <c r="BV403" s="64" t="str">
        <f>Code!$M$208</f>
        <v>EF 70</v>
      </c>
      <c r="BW403" s="64" t="str">
        <f>Code!$M$205</f>
        <v>EF 82</v>
      </c>
      <c r="BX403" s="64" t="s">
        <v>363</v>
      </c>
      <c r="BY403" s="64" t="s">
        <v>239</v>
      </c>
      <c r="BZ403" s="64" t="s">
        <v>240</v>
      </c>
      <c r="CA403" s="64"/>
      <c r="CB403" s="64"/>
      <c r="CC403" s="64"/>
      <c r="CD403" s="64"/>
      <c r="CE403" s="64"/>
      <c r="CF403" s="64"/>
      <c r="CG403" s="64"/>
      <c r="CH403" s="64"/>
      <c r="CI403" s="64"/>
      <c r="CJ403" s="64"/>
      <c r="CK403" s="64"/>
      <c r="CL403" s="64"/>
      <c r="CM403" s="18"/>
      <c r="CN403" s="18"/>
    </row>
    <row r="404" spans="1:92" ht="14.4" x14ac:dyDescent="0.3">
      <c r="A404" s="19" t="s">
        <v>22</v>
      </c>
      <c r="B404" s="31" t="s">
        <v>85</v>
      </c>
      <c r="C404" s="19" t="s">
        <v>87</v>
      </c>
      <c r="D404" s="19">
        <v>9</v>
      </c>
      <c r="E404" s="19">
        <f>VLOOKUP(D404,Lists!$B$3:$C$18,2,FALSE)</f>
        <v>9</v>
      </c>
      <c r="F404" s="19">
        <v>2</v>
      </c>
      <c r="G404" s="19" t="s">
        <v>67</v>
      </c>
      <c r="H404" s="23">
        <v>2400</v>
      </c>
      <c r="I404" s="37">
        <v>0.11502100840336134</v>
      </c>
      <c r="J404" s="36">
        <v>5.1608452609801366E-4</v>
      </c>
      <c r="K404" s="36">
        <f t="shared" si="106"/>
        <v>5.1608452609801366E-4</v>
      </c>
      <c r="L404" s="23">
        <v>3.67</v>
      </c>
      <c r="M404" s="35">
        <v>0.26</v>
      </c>
      <c r="N404" s="35">
        <f t="shared" si="107"/>
        <v>0.26</v>
      </c>
      <c r="O404" s="38">
        <v>14.276729559735848</v>
      </c>
      <c r="P404" s="38">
        <f t="shared" si="108"/>
        <v>14.276729559735848</v>
      </c>
      <c r="Q404" s="38">
        <v>5.9551821</v>
      </c>
      <c r="R404" s="38">
        <v>10.254943899018233</v>
      </c>
      <c r="S404" s="23">
        <v>1.18</v>
      </c>
      <c r="T404" s="23">
        <v>0.87</v>
      </c>
      <c r="U404" s="23">
        <v>10</v>
      </c>
      <c r="V404" s="23">
        <f t="shared" si="109"/>
        <v>10</v>
      </c>
      <c r="W404" s="23">
        <v>78</v>
      </c>
      <c r="X404" s="23">
        <f t="shared" si="110"/>
        <v>78</v>
      </c>
      <c r="Y404" s="23">
        <v>62</v>
      </c>
      <c r="Z404" s="23" t="str">
        <f>Code!$K$204</f>
        <v>EF 86</v>
      </c>
      <c r="AA404" s="23" t="str">
        <f>Code!$K$207</f>
        <v>EF 57</v>
      </c>
      <c r="AB404" s="23" t="str">
        <f>Code!$K$208</f>
        <v>EF 57</v>
      </c>
      <c r="AC404" s="23" t="str">
        <f>Code!$K$205</f>
        <v>EF 57</v>
      </c>
      <c r="AD404" s="23" t="s">
        <v>237</v>
      </c>
      <c r="AE404" s="23" t="s">
        <v>237</v>
      </c>
      <c r="AF404" s="23" t="s">
        <v>237</v>
      </c>
      <c r="AG404" s="39">
        <f t="shared" si="105"/>
        <v>5.1608452609801366E-4</v>
      </c>
      <c r="AH404" s="39">
        <f t="shared" si="111"/>
        <v>5.1608452609801366E-4</v>
      </c>
      <c r="AI404" s="18">
        <f t="shared" si="112"/>
        <v>3.67</v>
      </c>
      <c r="AJ404" s="41">
        <f>Code!$B$23</f>
        <v>0.15</v>
      </c>
      <c r="AK404" s="41">
        <f t="shared" si="113"/>
        <v>0.15</v>
      </c>
      <c r="AL404" s="110">
        <f t="shared" si="114"/>
        <v>14.276729559735848</v>
      </c>
      <c r="AM404" s="110">
        <f t="shared" si="115"/>
        <v>14.276729559735848</v>
      </c>
      <c r="AN404" s="110">
        <f t="shared" si="116"/>
        <v>5.9551821</v>
      </c>
      <c r="AO404" s="110">
        <f t="shared" si="117"/>
        <v>10.254943899018233</v>
      </c>
      <c r="AP404" s="18">
        <f>VLOOKUP(D404,Code!$B$92:$D$107,2,FALSE)</f>
        <v>0.32</v>
      </c>
      <c r="AQ404" s="18">
        <f>VLOOKUP(E404,Code!$B$92:$D$107,3,FALSE)</f>
        <v>0.25</v>
      </c>
      <c r="AR404" s="18">
        <f>Code!$C$132</f>
        <v>14</v>
      </c>
      <c r="AS404" s="18">
        <f t="shared" si="118"/>
        <v>14</v>
      </c>
      <c r="AT404" s="88">
        <f>Code!$C$189</f>
        <v>80</v>
      </c>
      <c r="AU404" s="88">
        <f t="shared" si="119"/>
        <v>80</v>
      </c>
      <c r="AV404" s="88">
        <f>Code!$C$198</f>
        <v>66</v>
      </c>
      <c r="AW404" s="18" t="str">
        <f>Code!$L$204</f>
        <v>EF 95</v>
      </c>
      <c r="AX404" s="64" t="str">
        <f>Code!$L$207</f>
        <v>EF 60</v>
      </c>
      <c r="AY404" s="64" t="str">
        <f>Code!$L$208</f>
        <v>EF 60</v>
      </c>
      <c r="AZ404" s="64" t="str">
        <f>Code!$L$205</f>
        <v>EF 62</v>
      </c>
      <c r="BA404" s="23" t="s">
        <v>237</v>
      </c>
      <c r="BB404" s="23" t="s">
        <v>237</v>
      </c>
      <c r="BC404" s="23" t="s">
        <v>237</v>
      </c>
      <c r="BD404" s="39">
        <f t="shared" si="120"/>
        <v>4.3867184718331158E-4</v>
      </c>
      <c r="BE404" s="39">
        <f t="shared" si="121"/>
        <v>3.6125916826860955E-4</v>
      </c>
      <c r="BF404" s="18">
        <f>Measures!$C$3</f>
        <v>8</v>
      </c>
      <c r="BG404" s="41">
        <f>Measures!$C$4</f>
        <v>0.1</v>
      </c>
      <c r="BH404" s="41">
        <v>0.06</v>
      </c>
      <c r="BI404" s="18">
        <f>VLOOKUP(D404,Measures!$B$6:$C$21,2,FALSE)</f>
        <v>30</v>
      </c>
      <c r="BJ404" s="18">
        <f>Measures!$C$22</f>
        <v>44</v>
      </c>
      <c r="BK404" s="18">
        <f>Measures!$C$23</f>
        <v>19</v>
      </c>
      <c r="BL404" s="18">
        <f>Measures!$C$24</f>
        <v>13</v>
      </c>
      <c r="BM404" s="18">
        <f>Measures!$C$26</f>
        <v>0.32</v>
      </c>
      <c r="BN404" s="18">
        <f>Measures!$D$26</f>
        <v>0.25</v>
      </c>
      <c r="BO404" s="18">
        <f>Measures!$C$27</f>
        <v>14</v>
      </c>
      <c r="BP404" s="18">
        <f>Measures!$C$28</f>
        <v>15</v>
      </c>
      <c r="BQ404" s="88">
        <f>Measures!$C$29</f>
        <v>92</v>
      </c>
      <c r="BR404" s="88">
        <f>Measures!$C$30</f>
        <v>95</v>
      </c>
      <c r="BS404" s="88">
        <f>Measures!$C$31</f>
        <v>70</v>
      </c>
      <c r="BT404" s="64" t="str">
        <f>Code!$M$204</f>
        <v>EF 200</v>
      </c>
      <c r="BU404" s="64" t="str">
        <f>Code!$M$207</f>
        <v>EF 67</v>
      </c>
      <c r="BV404" s="64" t="str">
        <f>Code!$M$208</f>
        <v>EF 70</v>
      </c>
      <c r="BW404" s="64" t="str">
        <f>Code!$M$205</f>
        <v>EF 82</v>
      </c>
      <c r="BX404" s="64" t="s">
        <v>363</v>
      </c>
      <c r="BY404" s="64" t="s">
        <v>239</v>
      </c>
      <c r="BZ404" s="64" t="s">
        <v>240</v>
      </c>
      <c r="CA404" s="64"/>
      <c r="CB404" s="64"/>
      <c r="CC404" s="64"/>
      <c r="CD404" s="64"/>
      <c r="CE404" s="64"/>
      <c r="CF404" s="64"/>
      <c r="CG404" s="64"/>
      <c r="CH404" s="64"/>
      <c r="CI404" s="64"/>
      <c r="CJ404" s="64"/>
      <c r="CK404" s="64"/>
      <c r="CL404" s="64"/>
      <c r="CM404" s="18"/>
      <c r="CN404" s="18"/>
    </row>
    <row r="405" spans="1:92" ht="14.4" x14ac:dyDescent="0.3">
      <c r="A405" s="19" t="s">
        <v>95</v>
      </c>
      <c r="B405" s="31" t="s">
        <v>85</v>
      </c>
      <c r="C405" s="19" t="s">
        <v>71</v>
      </c>
      <c r="D405" s="19">
        <v>9</v>
      </c>
      <c r="E405" s="19">
        <f>VLOOKUP(D405,Lists!$B$3:$C$18,2,FALSE)</f>
        <v>9</v>
      </c>
      <c r="F405" s="19">
        <v>1</v>
      </c>
      <c r="G405" s="19" t="s">
        <v>68</v>
      </c>
      <c r="H405" s="23">
        <v>1910</v>
      </c>
      <c r="I405" s="37">
        <v>0.2</v>
      </c>
      <c r="J405" s="36">
        <v>4.6411397360087065E-4</v>
      </c>
      <c r="K405" s="36">
        <f t="shared" si="106"/>
        <v>4.6411397360087065E-4</v>
      </c>
      <c r="L405" s="23">
        <v>4.26</v>
      </c>
      <c r="M405" s="35">
        <v>0.22</v>
      </c>
      <c r="N405" s="35">
        <f t="shared" si="107"/>
        <v>0.22</v>
      </c>
      <c r="O405" s="38">
        <v>17.333333333333332</v>
      </c>
      <c r="P405" s="38">
        <f t="shared" si="108"/>
        <v>17.333333333333332</v>
      </c>
      <c r="Q405" s="38">
        <v>5.9551821</v>
      </c>
      <c r="R405" s="38">
        <v>10.254943899018233</v>
      </c>
      <c r="S405" s="23">
        <v>0.67</v>
      </c>
      <c r="T405" s="23">
        <v>0.61</v>
      </c>
      <c r="U405" s="23">
        <v>10</v>
      </c>
      <c r="V405" s="23">
        <f t="shared" si="109"/>
        <v>10</v>
      </c>
      <c r="W405" s="23">
        <v>78</v>
      </c>
      <c r="X405" s="23">
        <f t="shared" si="110"/>
        <v>78</v>
      </c>
      <c r="Y405" s="23">
        <v>62</v>
      </c>
      <c r="Z405" s="23" t="str">
        <f>Code!$K$204</f>
        <v>EF 86</v>
      </c>
      <c r="AA405" s="23" t="str">
        <f>Code!$K$207</f>
        <v>EF 57</v>
      </c>
      <c r="AB405" s="23" t="str">
        <f>Code!$K$208</f>
        <v>EF 57</v>
      </c>
      <c r="AC405" s="23" t="str">
        <f>Code!$K$205</f>
        <v>EF 57</v>
      </c>
      <c r="AD405" s="23" t="s">
        <v>237</v>
      </c>
      <c r="AE405" s="23" t="s">
        <v>237</v>
      </c>
      <c r="AF405" s="23" t="s">
        <v>237</v>
      </c>
      <c r="AG405" s="39">
        <f t="shared" si="105"/>
        <v>4.6411397360087065E-4</v>
      </c>
      <c r="AH405" s="39">
        <f t="shared" si="111"/>
        <v>4.6411397360087065E-4</v>
      </c>
      <c r="AI405" s="18">
        <f t="shared" si="112"/>
        <v>4.26</v>
      </c>
      <c r="AJ405" s="41">
        <f>Code!$B$23</f>
        <v>0.15</v>
      </c>
      <c r="AK405" s="41">
        <f t="shared" si="113"/>
        <v>0.15</v>
      </c>
      <c r="AL405" s="110">
        <f t="shared" si="114"/>
        <v>17.333333333333332</v>
      </c>
      <c r="AM405" s="110">
        <f t="shared" si="115"/>
        <v>17.333333333333332</v>
      </c>
      <c r="AN405" s="110">
        <f t="shared" si="116"/>
        <v>5.9551821</v>
      </c>
      <c r="AO405" s="110">
        <f t="shared" si="117"/>
        <v>10.254943899018233</v>
      </c>
      <c r="AP405" s="18">
        <f>VLOOKUP(D405,Code!$B$92:$D$107,2,FALSE)</f>
        <v>0.32</v>
      </c>
      <c r="AQ405" s="18">
        <f>VLOOKUP(E405,Code!$B$92:$D$107,3,FALSE)</f>
        <v>0.25</v>
      </c>
      <c r="AR405" s="18">
        <f>Code!$C$132</f>
        <v>14</v>
      </c>
      <c r="AS405" s="18">
        <f t="shared" si="118"/>
        <v>14</v>
      </c>
      <c r="AT405" s="88">
        <f>Code!$C$189</f>
        <v>80</v>
      </c>
      <c r="AU405" s="88">
        <f t="shared" si="119"/>
        <v>80</v>
      </c>
      <c r="AV405" s="88">
        <f>Code!$C$198</f>
        <v>66</v>
      </c>
      <c r="AW405" s="18" t="str">
        <f>Code!$L$204</f>
        <v>EF 95</v>
      </c>
      <c r="AX405" s="64" t="str">
        <f>Code!$L$207</f>
        <v>EF 60</v>
      </c>
      <c r="AY405" s="64" t="str">
        <f>Code!$L$208</f>
        <v>EF 60</v>
      </c>
      <c r="AZ405" s="64" t="str">
        <f>Code!$L$205</f>
        <v>EF 62</v>
      </c>
      <c r="BA405" s="23" t="s">
        <v>237</v>
      </c>
      <c r="BB405" s="23" t="s">
        <v>237</v>
      </c>
      <c r="BC405" s="23" t="s">
        <v>237</v>
      </c>
      <c r="BD405" s="39">
        <f t="shared" si="120"/>
        <v>3.9449687756074004E-4</v>
      </c>
      <c r="BE405" s="39">
        <f t="shared" si="121"/>
        <v>3.2487978152060944E-4</v>
      </c>
      <c r="BF405" s="18">
        <f>Measures!$C$3</f>
        <v>8</v>
      </c>
      <c r="BG405" s="41">
        <f>Measures!$C$4</f>
        <v>0.1</v>
      </c>
      <c r="BH405" s="41">
        <v>0.06</v>
      </c>
      <c r="BI405" s="18">
        <f>VLOOKUP(D405,Measures!$B$6:$C$21,2,FALSE)</f>
        <v>30</v>
      </c>
      <c r="BJ405" s="18">
        <f>Measures!$C$22</f>
        <v>44</v>
      </c>
      <c r="BK405" s="18">
        <f>Measures!$C$23</f>
        <v>19</v>
      </c>
      <c r="BL405" s="18">
        <f>Measures!$C$24</f>
        <v>13</v>
      </c>
      <c r="BM405" s="18">
        <f>Measures!$C$26</f>
        <v>0.32</v>
      </c>
      <c r="BN405" s="18">
        <f>Measures!$D$26</f>
        <v>0.25</v>
      </c>
      <c r="BO405" s="18">
        <f>Measures!$C$27</f>
        <v>14</v>
      </c>
      <c r="BP405" s="18">
        <f>Measures!$C$28</f>
        <v>15</v>
      </c>
      <c r="BQ405" s="88">
        <f>Measures!$C$29</f>
        <v>92</v>
      </c>
      <c r="BR405" s="88">
        <f>Measures!$C$30</f>
        <v>95</v>
      </c>
      <c r="BS405" s="88">
        <f>Measures!$C$31</f>
        <v>70</v>
      </c>
      <c r="BT405" s="64" t="str">
        <f>Code!$M$204</f>
        <v>EF 200</v>
      </c>
      <c r="BU405" s="64" t="str">
        <f>Code!$M$207</f>
        <v>EF 67</v>
      </c>
      <c r="BV405" s="64" t="str">
        <f>Code!$M$208</f>
        <v>EF 70</v>
      </c>
      <c r="BW405" s="64" t="str">
        <f>Code!$M$205</f>
        <v>EF 82</v>
      </c>
      <c r="BX405" s="64" t="s">
        <v>363</v>
      </c>
      <c r="BY405" s="64" t="s">
        <v>239</v>
      </c>
      <c r="BZ405" s="64" t="s">
        <v>240</v>
      </c>
      <c r="CA405" s="64"/>
      <c r="CB405" s="64"/>
      <c r="CC405" s="64"/>
      <c r="CD405" s="64"/>
      <c r="CE405" s="64"/>
      <c r="CF405" s="64"/>
      <c r="CG405" s="64"/>
      <c r="CH405" s="64"/>
      <c r="CI405" s="64"/>
      <c r="CJ405" s="64"/>
      <c r="CK405" s="64"/>
      <c r="CL405" s="64"/>
      <c r="CM405" s="18"/>
      <c r="CN405" s="18"/>
    </row>
    <row r="406" spans="1:92" ht="14.4" x14ac:dyDescent="0.3">
      <c r="A406" s="19" t="s">
        <v>95</v>
      </c>
      <c r="B406" s="31" t="s">
        <v>85</v>
      </c>
      <c r="C406" s="19" t="s">
        <v>71</v>
      </c>
      <c r="D406" s="19">
        <v>9</v>
      </c>
      <c r="E406" s="19">
        <f>VLOOKUP(D406,Lists!$B$3:$C$18,2,FALSE)</f>
        <v>9</v>
      </c>
      <c r="F406" s="19">
        <v>2</v>
      </c>
      <c r="G406" s="19" t="s">
        <v>68</v>
      </c>
      <c r="H406" s="23">
        <v>2730</v>
      </c>
      <c r="I406" s="37">
        <v>0.2</v>
      </c>
      <c r="J406" s="36">
        <v>4.6411397360087065E-4</v>
      </c>
      <c r="K406" s="36">
        <f t="shared" si="106"/>
        <v>4.6411397360087065E-4</v>
      </c>
      <c r="L406" s="23">
        <v>4.26</v>
      </c>
      <c r="M406" s="35">
        <v>0.22</v>
      </c>
      <c r="N406" s="35">
        <f t="shared" si="107"/>
        <v>0.22</v>
      </c>
      <c r="O406" s="38">
        <v>17.333333333333332</v>
      </c>
      <c r="P406" s="38">
        <f t="shared" si="108"/>
        <v>17.333333333333332</v>
      </c>
      <c r="Q406" s="38">
        <v>5.9551821</v>
      </c>
      <c r="R406" s="38">
        <v>10.254943899018233</v>
      </c>
      <c r="S406" s="23">
        <v>0.67</v>
      </c>
      <c r="T406" s="23">
        <v>0.61</v>
      </c>
      <c r="U406" s="23">
        <v>10</v>
      </c>
      <c r="V406" s="23">
        <f t="shared" si="109"/>
        <v>10</v>
      </c>
      <c r="W406" s="23">
        <v>78</v>
      </c>
      <c r="X406" s="23">
        <f t="shared" si="110"/>
        <v>78</v>
      </c>
      <c r="Y406" s="23">
        <v>62</v>
      </c>
      <c r="Z406" s="23" t="str">
        <f>Code!$K$204</f>
        <v>EF 86</v>
      </c>
      <c r="AA406" s="23" t="str">
        <f>Code!$K$207</f>
        <v>EF 57</v>
      </c>
      <c r="AB406" s="23" t="str">
        <f>Code!$K$208</f>
        <v>EF 57</v>
      </c>
      <c r="AC406" s="23" t="str">
        <f>Code!$K$205</f>
        <v>EF 57</v>
      </c>
      <c r="AD406" s="23" t="s">
        <v>237</v>
      </c>
      <c r="AE406" s="23" t="s">
        <v>237</v>
      </c>
      <c r="AF406" s="23" t="s">
        <v>237</v>
      </c>
      <c r="AG406" s="39">
        <f t="shared" si="105"/>
        <v>4.6411397360087065E-4</v>
      </c>
      <c r="AH406" s="39">
        <f t="shared" si="111"/>
        <v>4.6411397360087065E-4</v>
      </c>
      <c r="AI406" s="18">
        <f t="shared" si="112"/>
        <v>4.26</v>
      </c>
      <c r="AJ406" s="41">
        <f>Code!$B$23</f>
        <v>0.15</v>
      </c>
      <c r="AK406" s="41">
        <f t="shared" si="113"/>
        <v>0.15</v>
      </c>
      <c r="AL406" s="110">
        <f t="shared" si="114"/>
        <v>17.333333333333332</v>
      </c>
      <c r="AM406" s="110">
        <f t="shared" si="115"/>
        <v>17.333333333333332</v>
      </c>
      <c r="AN406" s="110">
        <f t="shared" si="116"/>
        <v>5.9551821</v>
      </c>
      <c r="AO406" s="110">
        <f t="shared" si="117"/>
        <v>10.254943899018233</v>
      </c>
      <c r="AP406" s="18">
        <f>VLOOKUP(D406,Code!$B$92:$D$107,2,FALSE)</f>
        <v>0.32</v>
      </c>
      <c r="AQ406" s="18">
        <f>VLOOKUP(E406,Code!$B$92:$D$107,3,FALSE)</f>
        <v>0.25</v>
      </c>
      <c r="AR406" s="18">
        <f>Code!$C$132</f>
        <v>14</v>
      </c>
      <c r="AS406" s="18">
        <f t="shared" si="118"/>
        <v>14</v>
      </c>
      <c r="AT406" s="88">
        <f>Code!$C$189</f>
        <v>80</v>
      </c>
      <c r="AU406" s="88">
        <f t="shared" si="119"/>
        <v>80</v>
      </c>
      <c r="AV406" s="88">
        <f>Code!$C$198</f>
        <v>66</v>
      </c>
      <c r="AW406" s="18" t="str">
        <f>Code!$L$204</f>
        <v>EF 95</v>
      </c>
      <c r="AX406" s="64" t="str">
        <f>Code!$L$207</f>
        <v>EF 60</v>
      </c>
      <c r="AY406" s="64" t="str">
        <f>Code!$L$208</f>
        <v>EF 60</v>
      </c>
      <c r="AZ406" s="64" t="str">
        <f>Code!$L$205</f>
        <v>EF 62</v>
      </c>
      <c r="BA406" s="23" t="s">
        <v>237</v>
      </c>
      <c r="BB406" s="23" t="s">
        <v>237</v>
      </c>
      <c r="BC406" s="23" t="s">
        <v>237</v>
      </c>
      <c r="BD406" s="39">
        <f t="shared" si="120"/>
        <v>3.9449687756074004E-4</v>
      </c>
      <c r="BE406" s="39">
        <f t="shared" si="121"/>
        <v>3.2487978152060944E-4</v>
      </c>
      <c r="BF406" s="18">
        <f>Measures!$C$3</f>
        <v>8</v>
      </c>
      <c r="BG406" s="41">
        <f>Measures!$C$4</f>
        <v>0.1</v>
      </c>
      <c r="BH406" s="41">
        <v>0.06</v>
      </c>
      <c r="BI406" s="18">
        <f>VLOOKUP(D406,Measures!$B$6:$C$21,2,FALSE)</f>
        <v>30</v>
      </c>
      <c r="BJ406" s="18">
        <f>Measures!$C$22</f>
        <v>44</v>
      </c>
      <c r="BK406" s="18">
        <f>Measures!$C$23</f>
        <v>19</v>
      </c>
      <c r="BL406" s="18">
        <f>Measures!$C$24</f>
        <v>13</v>
      </c>
      <c r="BM406" s="18">
        <f>Measures!$C$26</f>
        <v>0.32</v>
      </c>
      <c r="BN406" s="18">
        <f>Measures!$D$26</f>
        <v>0.25</v>
      </c>
      <c r="BO406" s="18">
        <f>Measures!$C$27</f>
        <v>14</v>
      </c>
      <c r="BP406" s="18">
        <f>Measures!$C$28</f>
        <v>15</v>
      </c>
      <c r="BQ406" s="88">
        <f>Measures!$C$29</f>
        <v>92</v>
      </c>
      <c r="BR406" s="88">
        <f>Measures!$C$30</f>
        <v>95</v>
      </c>
      <c r="BS406" s="88">
        <f>Measures!$C$31</f>
        <v>70</v>
      </c>
      <c r="BT406" s="64" t="str">
        <f>Code!$M$204</f>
        <v>EF 200</v>
      </c>
      <c r="BU406" s="64" t="str">
        <f>Code!$M$207</f>
        <v>EF 67</v>
      </c>
      <c r="BV406" s="64" t="str">
        <f>Code!$M$208</f>
        <v>EF 70</v>
      </c>
      <c r="BW406" s="64" t="str">
        <f>Code!$M$205</f>
        <v>EF 82</v>
      </c>
      <c r="BX406" s="64" t="s">
        <v>363</v>
      </c>
      <c r="BY406" s="64" t="s">
        <v>239</v>
      </c>
      <c r="BZ406" s="64" t="s">
        <v>240</v>
      </c>
      <c r="CA406" s="64"/>
      <c r="CB406" s="64"/>
      <c r="CC406" s="64"/>
      <c r="CD406" s="64"/>
      <c r="CE406" s="64"/>
      <c r="CF406" s="64"/>
      <c r="CG406" s="64"/>
      <c r="CH406" s="64"/>
      <c r="CI406" s="64"/>
      <c r="CJ406" s="64"/>
      <c r="CK406" s="64"/>
      <c r="CL406" s="64"/>
      <c r="CM406" s="18"/>
      <c r="CN406" s="18"/>
    </row>
    <row r="407" spans="1:92" ht="14.4" x14ac:dyDescent="0.3">
      <c r="A407" s="19" t="s">
        <v>22</v>
      </c>
      <c r="B407" s="31" t="s">
        <v>85</v>
      </c>
      <c r="C407" s="19" t="s">
        <v>71</v>
      </c>
      <c r="D407" s="19">
        <v>9</v>
      </c>
      <c r="E407" s="19">
        <f>VLOOKUP(D407,Lists!$B$3:$C$18,2,FALSE)</f>
        <v>9</v>
      </c>
      <c r="F407" s="19">
        <v>1</v>
      </c>
      <c r="G407" s="19" t="s">
        <v>68</v>
      </c>
      <c r="H407" s="23">
        <v>1910</v>
      </c>
      <c r="I407" s="37">
        <v>0.2</v>
      </c>
      <c r="J407" s="36">
        <v>4.6411397360087065E-4</v>
      </c>
      <c r="K407" s="36">
        <f t="shared" si="106"/>
        <v>4.6411397360087065E-4</v>
      </c>
      <c r="L407" s="23">
        <v>4.26</v>
      </c>
      <c r="M407" s="35">
        <v>0.22</v>
      </c>
      <c r="N407" s="35">
        <f t="shared" si="107"/>
        <v>0.22</v>
      </c>
      <c r="O407" s="38">
        <v>17.333333333333332</v>
      </c>
      <c r="P407" s="38">
        <f t="shared" si="108"/>
        <v>17.333333333333332</v>
      </c>
      <c r="Q407" s="38">
        <v>5.9551821</v>
      </c>
      <c r="R407" s="38">
        <v>10.254943899018233</v>
      </c>
      <c r="S407" s="23">
        <v>0.67</v>
      </c>
      <c r="T407" s="23">
        <v>0.61</v>
      </c>
      <c r="U407" s="23">
        <v>10</v>
      </c>
      <c r="V407" s="23">
        <f t="shared" si="109"/>
        <v>10</v>
      </c>
      <c r="W407" s="23">
        <v>78</v>
      </c>
      <c r="X407" s="23">
        <f t="shared" si="110"/>
        <v>78</v>
      </c>
      <c r="Y407" s="23">
        <v>62</v>
      </c>
      <c r="Z407" s="23" t="str">
        <f>Code!$K$204</f>
        <v>EF 86</v>
      </c>
      <c r="AA407" s="23" t="str">
        <f>Code!$K$207</f>
        <v>EF 57</v>
      </c>
      <c r="AB407" s="23" t="str">
        <f>Code!$K$208</f>
        <v>EF 57</v>
      </c>
      <c r="AC407" s="23" t="str">
        <f>Code!$K$205</f>
        <v>EF 57</v>
      </c>
      <c r="AD407" s="23" t="s">
        <v>237</v>
      </c>
      <c r="AE407" s="23" t="s">
        <v>237</v>
      </c>
      <c r="AF407" s="23" t="s">
        <v>237</v>
      </c>
      <c r="AG407" s="39">
        <f t="shared" si="105"/>
        <v>4.6411397360087065E-4</v>
      </c>
      <c r="AH407" s="39">
        <f t="shared" si="111"/>
        <v>4.6411397360087065E-4</v>
      </c>
      <c r="AI407" s="18">
        <f t="shared" si="112"/>
        <v>4.26</v>
      </c>
      <c r="AJ407" s="41">
        <f>Code!$B$23</f>
        <v>0.15</v>
      </c>
      <c r="AK407" s="41">
        <f t="shared" si="113"/>
        <v>0.15</v>
      </c>
      <c r="AL407" s="110">
        <f t="shared" si="114"/>
        <v>17.333333333333332</v>
      </c>
      <c r="AM407" s="110">
        <f t="shared" si="115"/>
        <v>17.333333333333332</v>
      </c>
      <c r="AN407" s="110">
        <f t="shared" si="116"/>
        <v>5.9551821</v>
      </c>
      <c r="AO407" s="110">
        <f t="shared" si="117"/>
        <v>10.254943899018233</v>
      </c>
      <c r="AP407" s="18">
        <f>VLOOKUP(D407,Code!$B$92:$D$107,2,FALSE)</f>
        <v>0.32</v>
      </c>
      <c r="AQ407" s="18">
        <f>VLOOKUP(E407,Code!$B$92:$D$107,3,FALSE)</f>
        <v>0.25</v>
      </c>
      <c r="AR407" s="18">
        <f>Code!$C$132</f>
        <v>14</v>
      </c>
      <c r="AS407" s="18">
        <f t="shared" si="118"/>
        <v>14</v>
      </c>
      <c r="AT407" s="88">
        <f>Code!$C$189</f>
        <v>80</v>
      </c>
      <c r="AU407" s="88">
        <f t="shared" si="119"/>
        <v>80</v>
      </c>
      <c r="AV407" s="88">
        <f>Code!$C$198</f>
        <v>66</v>
      </c>
      <c r="AW407" s="18" t="str">
        <f>Code!$L$204</f>
        <v>EF 95</v>
      </c>
      <c r="AX407" s="64" t="str">
        <f>Code!$L$207</f>
        <v>EF 60</v>
      </c>
      <c r="AY407" s="64" t="str">
        <f>Code!$L$208</f>
        <v>EF 60</v>
      </c>
      <c r="AZ407" s="64" t="str">
        <f>Code!$L$205</f>
        <v>EF 62</v>
      </c>
      <c r="BA407" s="23" t="s">
        <v>237</v>
      </c>
      <c r="BB407" s="23" t="s">
        <v>237</v>
      </c>
      <c r="BC407" s="23" t="s">
        <v>237</v>
      </c>
      <c r="BD407" s="39">
        <f t="shared" si="120"/>
        <v>3.9449687756074004E-4</v>
      </c>
      <c r="BE407" s="39">
        <f t="shared" si="121"/>
        <v>3.2487978152060944E-4</v>
      </c>
      <c r="BF407" s="18">
        <f>Measures!$C$3</f>
        <v>8</v>
      </c>
      <c r="BG407" s="41">
        <f>Measures!$C$4</f>
        <v>0.1</v>
      </c>
      <c r="BH407" s="41">
        <v>0.06</v>
      </c>
      <c r="BI407" s="18">
        <f>VLOOKUP(D407,Measures!$B$6:$C$21,2,FALSE)</f>
        <v>30</v>
      </c>
      <c r="BJ407" s="18">
        <f>Measures!$C$22</f>
        <v>44</v>
      </c>
      <c r="BK407" s="18">
        <f>Measures!$C$23</f>
        <v>19</v>
      </c>
      <c r="BL407" s="18">
        <f>Measures!$C$24</f>
        <v>13</v>
      </c>
      <c r="BM407" s="18">
        <f>Measures!$C$26</f>
        <v>0.32</v>
      </c>
      <c r="BN407" s="18">
        <f>Measures!$D$26</f>
        <v>0.25</v>
      </c>
      <c r="BO407" s="18">
        <f>Measures!$C$27</f>
        <v>14</v>
      </c>
      <c r="BP407" s="18">
        <f>Measures!$C$28</f>
        <v>15</v>
      </c>
      <c r="BQ407" s="88">
        <f>Measures!$C$29</f>
        <v>92</v>
      </c>
      <c r="BR407" s="88">
        <f>Measures!$C$30</f>
        <v>95</v>
      </c>
      <c r="BS407" s="88">
        <f>Measures!$C$31</f>
        <v>70</v>
      </c>
      <c r="BT407" s="64" t="str">
        <f>Code!$M$204</f>
        <v>EF 200</v>
      </c>
      <c r="BU407" s="64" t="str">
        <f>Code!$M$207</f>
        <v>EF 67</v>
      </c>
      <c r="BV407" s="64" t="str">
        <f>Code!$M$208</f>
        <v>EF 70</v>
      </c>
      <c r="BW407" s="64" t="str">
        <f>Code!$M$205</f>
        <v>EF 82</v>
      </c>
      <c r="BX407" s="64" t="s">
        <v>363</v>
      </c>
      <c r="BY407" s="64" t="s">
        <v>239</v>
      </c>
      <c r="BZ407" s="64" t="s">
        <v>240</v>
      </c>
      <c r="CA407" s="64"/>
      <c r="CB407" s="64"/>
      <c r="CC407" s="64"/>
      <c r="CD407" s="64"/>
      <c r="CE407" s="64"/>
      <c r="CF407" s="64"/>
      <c r="CG407" s="64"/>
      <c r="CH407" s="64"/>
      <c r="CI407" s="64"/>
      <c r="CJ407" s="64"/>
      <c r="CK407" s="64"/>
      <c r="CL407" s="64"/>
      <c r="CM407" s="18"/>
      <c r="CN407" s="18"/>
    </row>
    <row r="408" spans="1:92" ht="14.4" x14ac:dyDescent="0.3">
      <c r="A408" s="19" t="s">
        <v>22</v>
      </c>
      <c r="B408" s="31" t="s">
        <v>85</v>
      </c>
      <c r="C408" s="19" t="s">
        <v>71</v>
      </c>
      <c r="D408" s="19">
        <v>9</v>
      </c>
      <c r="E408" s="19">
        <f>VLOOKUP(D408,Lists!$B$3:$C$18,2,FALSE)</f>
        <v>9</v>
      </c>
      <c r="F408" s="19">
        <v>2</v>
      </c>
      <c r="G408" s="19" t="s">
        <v>68</v>
      </c>
      <c r="H408" s="23">
        <v>2730</v>
      </c>
      <c r="I408" s="37">
        <v>0.2</v>
      </c>
      <c r="J408" s="36">
        <v>4.6411397360087065E-4</v>
      </c>
      <c r="K408" s="36">
        <f t="shared" si="106"/>
        <v>4.6411397360087065E-4</v>
      </c>
      <c r="L408" s="23">
        <v>4.26</v>
      </c>
      <c r="M408" s="35">
        <v>0.22</v>
      </c>
      <c r="N408" s="35">
        <f t="shared" si="107"/>
        <v>0.22</v>
      </c>
      <c r="O408" s="38">
        <v>17.333333333333332</v>
      </c>
      <c r="P408" s="38">
        <f t="shared" si="108"/>
        <v>17.333333333333332</v>
      </c>
      <c r="Q408" s="38">
        <v>5.9551821</v>
      </c>
      <c r="R408" s="38">
        <v>10.254943899018233</v>
      </c>
      <c r="S408" s="23">
        <v>0.67</v>
      </c>
      <c r="T408" s="23">
        <v>0.61</v>
      </c>
      <c r="U408" s="23">
        <v>10</v>
      </c>
      <c r="V408" s="23">
        <f t="shared" si="109"/>
        <v>10</v>
      </c>
      <c r="W408" s="23">
        <v>78</v>
      </c>
      <c r="X408" s="23">
        <f t="shared" si="110"/>
        <v>78</v>
      </c>
      <c r="Y408" s="23">
        <v>62</v>
      </c>
      <c r="Z408" s="23" t="str">
        <f>Code!$K$204</f>
        <v>EF 86</v>
      </c>
      <c r="AA408" s="23" t="str">
        <f>Code!$K$207</f>
        <v>EF 57</v>
      </c>
      <c r="AB408" s="23" t="str">
        <f>Code!$K$208</f>
        <v>EF 57</v>
      </c>
      <c r="AC408" s="23" t="str">
        <f>Code!$K$205</f>
        <v>EF 57</v>
      </c>
      <c r="AD408" s="23" t="s">
        <v>237</v>
      </c>
      <c r="AE408" s="23" t="s">
        <v>237</v>
      </c>
      <c r="AF408" s="23" t="s">
        <v>237</v>
      </c>
      <c r="AG408" s="39">
        <f t="shared" si="105"/>
        <v>4.6411397360087065E-4</v>
      </c>
      <c r="AH408" s="39">
        <f t="shared" si="111"/>
        <v>4.6411397360087065E-4</v>
      </c>
      <c r="AI408" s="18">
        <f t="shared" si="112"/>
        <v>4.26</v>
      </c>
      <c r="AJ408" s="41">
        <f>Code!$B$23</f>
        <v>0.15</v>
      </c>
      <c r="AK408" s="41">
        <f t="shared" si="113"/>
        <v>0.15</v>
      </c>
      <c r="AL408" s="110">
        <f t="shared" si="114"/>
        <v>17.333333333333332</v>
      </c>
      <c r="AM408" s="110">
        <f t="shared" si="115"/>
        <v>17.333333333333332</v>
      </c>
      <c r="AN408" s="110">
        <f t="shared" si="116"/>
        <v>5.9551821</v>
      </c>
      <c r="AO408" s="110">
        <f t="shared" si="117"/>
        <v>10.254943899018233</v>
      </c>
      <c r="AP408" s="18">
        <f>VLOOKUP(D408,Code!$B$92:$D$107,2,FALSE)</f>
        <v>0.32</v>
      </c>
      <c r="AQ408" s="18">
        <f>VLOOKUP(E408,Code!$B$92:$D$107,3,FALSE)</f>
        <v>0.25</v>
      </c>
      <c r="AR408" s="18">
        <f>Code!$C$132</f>
        <v>14</v>
      </c>
      <c r="AS408" s="18">
        <f t="shared" si="118"/>
        <v>14</v>
      </c>
      <c r="AT408" s="88">
        <f>Code!$C$189</f>
        <v>80</v>
      </c>
      <c r="AU408" s="88">
        <f t="shared" si="119"/>
        <v>80</v>
      </c>
      <c r="AV408" s="88">
        <f>Code!$C$198</f>
        <v>66</v>
      </c>
      <c r="AW408" s="18" t="str">
        <f>Code!$L$204</f>
        <v>EF 95</v>
      </c>
      <c r="AX408" s="64" t="str">
        <f>Code!$L$207</f>
        <v>EF 60</v>
      </c>
      <c r="AY408" s="64" t="str">
        <f>Code!$L$208</f>
        <v>EF 60</v>
      </c>
      <c r="AZ408" s="64" t="str">
        <f>Code!$L$205</f>
        <v>EF 62</v>
      </c>
      <c r="BA408" s="23" t="s">
        <v>237</v>
      </c>
      <c r="BB408" s="23" t="s">
        <v>237</v>
      </c>
      <c r="BC408" s="23" t="s">
        <v>237</v>
      </c>
      <c r="BD408" s="39">
        <f t="shared" si="120"/>
        <v>3.9449687756074004E-4</v>
      </c>
      <c r="BE408" s="39">
        <f t="shared" si="121"/>
        <v>3.2487978152060944E-4</v>
      </c>
      <c r="BF408" s="18">
        <f>Measures!$C$3</f>
        <v>8</v>
      </c>
      <c r="BG408" s="41">
        <f>Measures!$C$4</f>
        <v>0.1</v>
      </c>
      <c r="BH408" s="41">
        <v>0.06</v>
      </c>
      <c r="BI408" s="18">
        <f>VLOOKUP(D408,Measures!$B$6:$C$21,2,FALSE)</f>
        <v>30</v>
      </c>
      <c r="BJ408" s="18">
        <f>Measures!$C$22</f>
        <v>44</v>
      </c>
      <c r="BK408" s="18">
        <f>Measures!$C$23</f>
        <v>19</v>
      </c>
      <c r="BL408" s="18">
        <f>Measures!$C$24</f>
        <v>13</v>
      </c>
      <c r="BM408" s="18">
        <f>Measures!$C$26</f>
        <v>0.32</v>
      </c>
      <c r="BN408" s="18">
        <f>Measures!$D$26</f>
        <v>0.25</v>
      </c>
      <c r="BO408" s="18">
        <f>Measures!$C$27</f>
        <v>14</v>
      </c>
      <c r="BP408" s="18">
        <f>Measures!$C$28</f>
        <v>15</v>
      </c>
      <c r="BQ408" s="88">
        <f>Measures!$C$29</f>
        <v>92</v>
      </c>
      <c r="BR408" s="88">
        <f>Measures!$C$30</f>
        <v>95</v>
      </c>
      <c r="BS408" s="88">
        <f>Measures!$C$31</f>
        <v>70</v>
      </c>
      <c r="BT408" s="64" t="str">
        <f>Code!$M$204</f>
        <v>EF 200</v>
      </c>
      <c r="BU408" s="64" t="str">
        <f>Code!$M$207</f>
        <v>EF 67</v>
      </c>
      <c r="BV408" s="64" t="str">
        <f>Code!$M$208</f>
        <v>EF 70</v>
      </c>
      <c r="BW408" s="64" t="str">
        <f>Code!$M$205</f>
        <v>EF 82</v>
      </c>
      <c r="BX408" s="64" t="s">
        <v>363</v>
      </c>
      <c r="BY408" s="64" t="s">
        <v>239</v>
      </c>
      <c r="BZ408" s="64" t="s">
        <v>240</v>
      </c>
      <c r="CA408" s="64"/>
      <c r="CB408" s="64"/>
      <c r="CC408" s="64"/>
      <c r="CD408" s="64"/>
      <c r="CE408" s="64"/>
      <c r="CF408" s="64"/>
      <c r="CG408" s="64"/>
      <c r="CH408" s="64"/>
      <c r="CI408" s="64"/>
      <c r="CJ408" s="64"/>
      <c r="CK408" s="64"/>
      <c r="CL408" s="64"/>
      <c r="CM408" s="18"/>
      <c r="CN408" s="18"/>
    </row>
    <row r="409" spans="1:92" ht="14.4" x14ac:dyDescent="0.3">
      <c r="A409" s="19" t="s">
        <v>95</v>
      </c>
      <c r="B409" s="31" t="s">
        <v>85</v>
      </c>
      <c r="C409" s="19" t="s">
        <v>87</v>
      </c>
      <c r="D409" s="19">
        <v>9</v>
      </c>
      <c r="E409" s="19">
        <f>VLOOKUP(D409,Lists!$B$3:$C$18,2,FALSE)</f>
        <v>9</v>
      </c>
      <c r="F409" s="19">
        <v>1</v>
      </c>
      <c r="G409" s="19" t="s">
        <v>68</v>
      </c>
      <c r="H409" s="23">
        <v>1910</v>
      </c>
      <c r="I409" s="37">
        <v>0.2</v>
      </c>
      <c r="J409" s="36">
        <v>4.6411397360087065E-4</v>
      </c>
      <c r="K409" s="36">
        <f t="shared" si="106"/>
        <v>4.6411397360087065E-4</v>
      </c>
      <c r="L409" s="23">
        <v>4.26</v>
      </c>
      <c r="M409" s="35">
        <v>0.22</v>
      </c>
      <c r="N409" s="35">
        <f t="shared" si="107"/>
        <v>0.22</v>
      </c>
      <c r="O409" s="38">
        <v>17.333333333333332</v>
      </c>
      <c r="P409" s="38">
        <f t="shared" si="108"/>
        <v>17.333333333333332</v>
      </c>
      <c r="Q409" s="38">
        <v>5.9551821</v>
      </c>
      <c r="R409" s="38">
        <v>10.254943899018233</v>
      </c>
      <c r="S409" s="23">
        <v>0.67</v>
      </c>
      <c r="T409" s="23">
        <v>0.61</v>
      </c>
      <c r="U409" s="23">
        <v>10</v>
      </c>
      <c r="V409" s="23">
        <f t="shared" si="109"/>
        <v>10</v>
      </c>
      <c r="W409" s="23">
        <v>78</v>
      </c>
      <c r="X409" s="23">
        <f t="shared" si="110"/>
        <v>78</v>
      </c>
      <c r="Y409" s="23">
        <v>62</v>
      </c>
      <c r="Z409" s="23" t="str">
        <f>Code!$K$204</f>
        <v>EF 86</v>
      </c>
      <c r="AA409" s="23" t="str">
        <f>Code!$K$207</f>
        <v>EF 57</v>
      </c>
      <c r="AB409" s="23" t="str">
        <f>Code!$K$208</f>
        <v>EF 57</v>
      </c>
      <c r="AC409" s="23" t="str">
        <f>Code!$K$205</f>
        <v>EF 57</v>
      </c>
      <c r="AD409" s="23" t="s">
        <v>237</v>
      </c>
      <c r="AE409" s="23" t="s">
        <v>237</v>
      </c>
      <c r="AF409" s="23" t="s">
        <v>237</v>
      </c>
      <c r="AG409" s="39">
        <f t="shared" si="105"/>
        <v>4.6411397360087065E-4</v>
      </c>
      <c r="AH409" s="39">
        <f t="shared" si="111"/>
        <v>4.6411397360087065E-4</v>
      </c>
      <c r="AI409" s="18">
        <f t="shared" si="112"/>
        <v>4.26</v>
      </c>
      <c r="AJ409" s="41">
        <f>Code!$B$23</f>
        <v>0.15</v>
      </c>
      <c r="AK409" s="41">
        <f t="shared" si="113"/>
        <v>0.15</v>
      </c>
      <c r="AL409" s="110">
        <f t="shared" si="114"/>
        <v>17.333333333333332</v>
      </c>
      <c r="AM409" s="110">
        <f t="shared" si="115"/>
        <v>17.333333333333332</v>
      </c>
      <c r="AN409" s="110">
        <f t="shared" si="116"/>
        <v>5.9551821</v>
      </c>
      <c r="AO409" s="110">
        <f t="shared" si="117"/>
        <v>10.254943899018233</v>
      </c>
      <c r="AP409" s="18">
        <f>VLOOKUP(D409,Code!$B$92:$D$107,2,FALSE)</f>
        <v>0.32</v>
      </c>
      <c r="AQ409" s="18">
        <f>VLOOKUP(E409,Code!$B$92:$D$107,3,FALSE)</f>
        <v>0.25</v>
      </c>
      <c r="AR409" s="18">
        <f>Code!$C$132</f>
        <v>14</v>
      </c>
      <c r="AS409" s="18">
        <f t="shared" si="118"/>
        <v>14</v>
      </c>
      <c r="AT409" s="88">
        <f>Code!$C$189</f>
        <v>80</v>
      </c>
      <c r="AU409" s="88">
        <f t="shared" si="119"/>
        <v>80</v>
      </c>
      <c r="AV409" s="88">
        <f>Code!$C$198</f>
        <v>66</v>
      </c>
      <c r="AW409" s="18" t="str">
        <f>Code!$L$204</f>
        <v>EF 95</v>
      </c>
      <c r="AX409" s="64" t="str">
        <f>Code!$L$207</f>
        <v>EF 60</v>
      </c>
      <c r="AY409" s="64" t="str">
        <f>Code!$L$208</f>
        <v>EF 60</v>
      </c>
      <c r="AZ409" s="64" t="str">
        <f>Code!$L$205</f>
        <v>EF 62</v>
      </c>
      <c r="BA409" s="23" t="s">
        <v>237</v>
      </c>
      <c r="BB409" s="23" t="s">
        <v>237</v>
      </c>
      <c r="BC409" s="23" t="s">
        <v>237</v>
      </c>
      <c r="BD409" s="39">
        <f t="shared" si="120"/>
        <v>3.9449687756074004E-4</v>
      </c>
      <c r="BE409" s="39">
        <f t="shared" si="121"/>
        <v>3.2487978152060944E-4</v>
      </c>
      <c r="BF409" s="18">
        <f>Measures!$C$3</f>
        <v>8</v>
      </c>
      <c r="BG409" s="41">
        <f>Measures!$C$4</f>
        <v>0.1</v>
      </c>
      <c r="BH409" s="41">
        <v>0.06</v>
      </c>
      <c r="BI409" s="18">
        <f>VLOOKUP(D409,Measures!$B$6:$C$21,2,FALSE)</f>
        <v>30</v>
      </c>
      <c r="BJ409" s="18">
        <f>Measures!$C$22</f>
        <v>44</v>
      </c>
      <c r="BK409" s="18">
        <f>Measures!$C$23</f>
        <v>19</v>
      </c>
      <c r="BL409" s="18">
        <f>Measures!$C$24</f>
        <v>13</v>
      </c>
      <c r="BM409" s="18">
        <f>Measures!$C$26</f>
        <v>0.32</v>
      </c>
      <c r="BN409" s="18">
        <f>Measures!$D$26</f>
        <v>0.25</v>
      </c>
      <c r="BO409" s="18">
        <f>Measures!$C$27</f>
        <v>14</v>
      </c>
      <c r="BP409" s="18">
        <f>Measures!$C$28</f>
        <v>15</v>
      </c>
      <c r="BQ409" s="88">
        <f>Measures!$C$29</f>
        <v>92</v>
      </c>
      <c r="BR409" s="88">
        <f>Measures!$C$30</f>
        <v>95</v>
      </c>
      <c r="BS409" s="88">
        <f>Measures!$C$31</f>
        <v>70</v>
      </c>
      <c r="BT409" s="64" t="str">
        <f>Code!$M$204</f>
        <v>EF 200</v>
      </c>
      <c r="BU409" s="64" t="str">
        <f>Code!$M$207</f>
        <v>EF 67</v>
      </c>
      <c r="BV409" s="64" t="str">
        <f>Code!$M$208</f>
        <v>EF 70</v>
      </c>
      <c r="BW409" s="64" t="str">
        <f>Code!$M$205</f>
        <v>EF 82</v>
      </c>
      <c r="BX409" s="64" t="s">
        <v>363</v>
      </c>
      <c r="BY409" s="64" t="s">
        <v>239</v>
      </c>
      <c r="BZ409" s="64" t="s">
        <v>240</v>
      </c>
      <c r="CA409" s="64"/>
      <c r="CB409" s="64"/>
      <c r="CC409" s="64"/>
      <c r="CD409" s="64"/>
      <c r="CE409" s="64"/>
      <c r="CF409" s="64"/>
      <c r="CG409" s="64"/>
      <c r="CH409" s="64"/>
      <c r="CI409" s="64"/>
      <c r="CJ409" s="64"/>
      <c r="CK409" s="64"/>
      <c r="CL409" s="64"/>
      <c r="CM409" s="18"/>
      <c r="CN409" s="18"/>
    </row>
    <row r="410" spans="1:92" ht="14.4" x14ac:dyDescent="0.3">
      <c r="A410" s="19" t="s">
        <v>95</v>
      </c>
      <c r="B410" s="31" t="s">
        <v>85</v>
      </c>
      <c r="C410" s="19" t="s">
        <v>87</v>
      </c>
      <c r="D410" s="19">
        <v>9</v>
      </c>
      <c r="E410" s="19">
        <f>VLOOKUP(D410,Lists!$B$3:$C$18,2,FALSE)</f>
        <v>9</v>
      </c>
      <c r="F410" s="19">
        <v>2</v>
      </c>
      <c r="G410" s="19" t="s">
        <v>68</v>
      </c>
      <c r="H410" s="23">
        <v>2730</v>
      </c>
      <c r="I410" s="37">
        <v>0.2</v>
      </c>
      <c r="J410" s="36">
        <v>4.6411397360087065E-4</v>
      </c>
      <c r="K410" s="36">
        <f t="shared" si="106"/>
        <v>4.6411397360087065E-4</v>
      </c>
      <c r="L410" s="23">
        <v>4.26</v>
      </c>
      <c r="M410" s="35">
        <v>0.22</v>
      </c>
      <c r="N410" s="35">
        <f t="shared" si="107"/>
        <v>0.22</v>
      </c>
      <c r="O410" s="38">
        <v>17.333333333333332</v>
      </c>
      <c r="P410" s="38">
        <f t="shared" si="108"/>
        <v>17.333333333333332</v>
      </c>
      <c r="Q410" s="38">
        <v>5.9551821</v>
      </c>
      <c r="R410" s="38">
        <v>10.254943899018233</v>
      </c>
      <c r="S410" s="23">
        <v>0.67</v>
      </c>
      <c r="T410" s="23">
        <v>0.61</v>
      </c>
      <c r="U410" s="23">
        <v>10</v>
      </c>
      <c r="V410" s="23">
        <f t="shared" si="109"/>
        <v>10</v>
      </c>
      <c r="W410" s="23">
        <v>78</v>
      </c>
      <c r="X410" s="23">
        <f t="shared" si="110"/>
        <v>78</v>
      </c>
      <c r="Y410" s="23">
        <v>62</v>
      </c>
      <c r="Z410" s="23" t="str">
        <f>Code!$K$204</f>
        <v>EF 86</v>
      </c>
      <c r="AA410" s="23" t="str">
        <f>Code!$K$207</f>
        <v>EF 57</v>
      </c>
      <c r="AB410" s="23" t="str">
        <f>Code!$K$208</f>
        <v>EF 57</v>
      </c>
      <c r="AC410" s="23" t="str">
        <f>Code!$K$205</f>
        <v>EF 57</v>
      </c>
      <c r="AD410" s="23" t="s">
        <v>237</v>
      </c>
      <c r="AE410" s="23" t="s">
        <v>237</v>
      </c>
      <c r="AF410" s="23" t="s">
        <v>237</v>
      </c>
      <c r="AG410" s="39">
        <f t="shared" si="105"/>
        <v>4.6411397360087065E-4</v>
      </c>
      <c r="AH410" s="39">
        <f t="shared" si="111"/>
        <v>4.6411397360087065E-4</v>
      </c>
      <c r="AI410" s="18">
        <f t="shared" si="112"/>
        <v>4.26</v>
      </c>
      <c r="AJ410" s="41">
        <f>Code!$B$23</f>
        <v>0.15</v>
      </c>
      <c r="AK410" s="41">
        <f t="shared" si="113"/>
        <v>0.15</v>
      </c>
      <c r="AL410" s="110">
        <f t="shared" si="114"/>
        <v>17.333333333333332</v>
      </c>
      <c r="AM410" s="110">
        <f t="shared" si="115"/>
        <v>17.333333333333332</v>
      </c>
      <c r="AN410" s="110">
        <f t="shared" si="116"/>
        <v>5.9551821</v>
      </c>
      <c r="AO410" s="110">
        <f t="shared" si="117"/>
        <v>10.254943899018233</v>
      </c>
      <c r="AP410" s="18">
        <f>VLOOKUP(D410,Code!$B$92:$D$107,2,FALSE)</f>
        <v>0.32</v>
      </c>
      <c r="AQ410" s="18">
        <f>VLOOKUP(E410,Code!$B$92:$D$107,3,FALSE)</f>
        <v>0.25</v>
      </c>
      <c r="AR410" s="18">
        <f>Code!$C$132</f>
        <v>14</v>
      </c>
      <c r="AS410" s="18">
        <f t="shared" si="118"/>
        <v>14</v>
      </c>
      <c r="AT410" s="88">
        <f>Code!$C$189</f>
        <v>80</v>
      </c>
      <c r="AU410" s="88">
        <f t="shared" si="119"/>
        <v>80</v>
      </c>
      <c r="AV410" s="88">
        <f>Code!$C$198</f>
        <v>66</v>
      </c>
      <c r="AW410" s="18" t="str">
        <f>Code!$L$204</f>
        <v>EF 95</v>
      </c>
      <c r="AX410" s="64" t="str">
        <f>Code!$L$207</f>
        <v>EF 60</v>
      </c>
      <c r="AY410" s="64" t="str">
        <f>Code!$L$208</f>
        <v>EF 60</v>
      </c>
      <c r="AZ410" s="64" t="str">
        <f>Code!$L$205</f>
        <v>EF 62</v>
      </c>
      <c r="BA410" s="23" t="s">
        <v>237</v>
      </c>
      <c r="BB410" s="23" t="s">
        <v>237</v>
      </c>
      <c r="BC410" s="23" t="s">
        <v>237</v>
      </c>
      <c r="BD410" s="39">
        <f t="shared" si="120"/>
        <v>3.9449687756074004E-4</v>
      </c>
      <c r="BE410" s="39">
        <f t="shared" si="121"/>
        <v>3.2487978152060944E-4</v>
      </c>
      <c r="BF410" s="18">
        <f>Measures!$C$3</f>
        <v>8</v>
      </c>
      <c r="BG410" s="41">
        <f>Measures!$C$4</f>
        <v>0.1</v>
      </c>
      <c r="BH410" s="41">
        <v>0.06</v>
      </c>
      <c r="BI410" s="18">
        <f>VLOOKUP(D410,Measures!$B$6:$C$21,2,FALSE)</f>
        <v>30</v>
      </c>
      <c r="BJ410" s="18">
        <f>Measures!$C$22</f>
        <v>44</v>
      </c>
      <c r="BK410" s="18">
        <f>Measures!$C$23</f>
        <v>19</v>
      </c>
      <c r="BL410" s="18">
        <f>Measures!$C$24</f>
        <v>13</v>
      </c>
      <c r="BM410" s="18">
        <f>Measures!$C$26</f>
        <v>0.32</v>
      </c>
      <c r="BN410" s="18">
        <f>Measures!$D$26</f>
        <v>0.25</v>
      </c>
      <c r="BO410" s="18">
        <f>Measures!$C$27</f>
        <v>14</v>
      </c>
      <c r="BP410" s="18">
        <f>Measures!$C$28</f>
        <v>15</v>
      </c>
      <c r="BQ410" s="88">
        <f>Measures!$C$29</f>
        <v>92</v>
      </c>
      <c r="BR410" s="88">
        <f>Measures!$C$30</f>
        <v>95</v>
      </c>
      <c r="BS410" s="88">
        <f>Measures!$C$31</f>
        <v>70</v>
      </c>
      <c r="BT410" s="64" t="str">
        <f>Code!$M$204</f>
        <v>EF 200</v>
      </c>
      <c r="BU410" s="64" t="str">
        <f>Code!$M$207</f>
        <v>EF 67</v>
      </c>
      <c r="BV410" s="64" t="str">
        <f>Code!$M$208</f>
        <v>EF 70</v>
      </c>
      <c r="BW410" s="64" t="str">
        <f>Code!$M$205</f>
        <v>EF 82</v>
      </c>
      <c r="BX410" s="64" t="s">
        <v>363</v>
      </c>
      <c r="BY410" s="64" t="s">
        <v>239</v>
      </c>
      <c r="BZ410" s="64" t="s">
        <v>240</v>
      </c>
      <c r="CA410" s="64"/>
      <c r="CB410" s="64"/>
      <c r="CC410" s="64"/>
      <c r="CD410" s="64"/>
      <c r="CE410" s="64"/>
      <c r="CF410" s="64"/>
      <c r="CG410" s="64"/>
      <c r="CH410" s="64"/>
      <c r="CI410" s="64"/>
      <c r="CJ410" s="64"/>
      <c r="CK410" s="64"/>
      <c r="CL410" s="64"/>
      <c r="CM410" s="18"/>
      <c r="CN410" s="18"/>
    </row>
    <row r="411" spans="1:92" ht="14.4" x14ac:dyDescent="0.3">
      <c r="A411" s="19" t="s">
        <v>22</v>
      </c>
      <c r="B411" s="31" t="s">
        <v>85</v>
      </c>
      <c r="C411" s="19" t="s">
        <v>87</v>
      </c>
      <c r="D411" s="19">
        <v>9</v>
      </c>
      <c r="E411" s="19">
        <f>VLOOKUP(D411,Lists!$B$3:$C$18,2,FALSE)</f>
        <v>9</v>
      </c>
      <c r="F411" s="19">
        <v>1</v>
      </c>
      <c r="G411" s="19" t="s">
        <v>68</v>
      </c>
      <c r="H411" s="23">
        <v>1910</v>
      </c>
      <c r="I411" s="37">
        <v>0.2</v>
      </c>
      <c r="J411" s="36">
        <v>4.6411397360087065E-4</v>
      </c>
      <c r="K411" s="36">
        <f t="shared" si="106"/>
        <v>4.6411397360087065E-4</v>
      </c>
      <c r="L411" s="23">
        <v>4.26</v>
      </c>
      <c r="M411" s="35">
        <v>0.22</v>
      </c>
      <c r="N411" s="35">
        <f t="shared" si="107"/>
        <v>0.22</v>
      </c>
      <c r="O411" s="38">
        <v>17.333333333333332</v>
      </c>
      <c r="P411" s="38">
        <f t="shared" si="108"/>
        <v>17.333333333333332</v>
      </c>
      <c r="Q411" s="38">
        <v>5.9551821</v>
      </c>
      <c r="R411" s="38">
        <v>10.254943899018233</v>
      </c>
      <c r="S411" s="23">
        <v>0.67</v>
      </c>
      <c r="T411" s="23">
        <v>0.61</v>
      </c>
      <c r="U411" s="23">
        <v>10</v>
      </c>
      <c r="V411" s="23">
        <f t="shared" si="109"/>
        <v>10</v>
      </c>
      <c r="W411" s="23">
        <v>78</v>
      </c>
      <c r="X411" s="23">
        <f t="shared" si="110"/>
        <v>78</v>
      </c>
      <c r="Y411" s="23">
        <v>62</v>
      </c>
      <c r="Z411" s="23" t="str">
        <f>Code!$K$204</f>
        <v>EF 86</v>
      </c>
      <c r="AA411" s="23" t="str">
        <f>Code!$K$207</f>
        <v>EF 57</v>
      </c>
      <c r="AB411" s="23" t="str">
        <f>Code!$K$208</f>
        <v>EF 57</v>
      </c>
      <c r="AC411" s="23" t="str">
        <f>Code!$K$205</f>
        <v>EF 57</v>
      </c>
      <c r="AD411" s="23" t="s">
        <v>237</v>
      </c>
      <c r="AE411" s="23" t="s">
        <v>237</v>
      </c>
      <c r="AF411" s="23" t="s">
        <v>237</v>
      </c>
      <c r="AG411" s="39">
        <f t="shared" si="105"/>
        <v>4.6411397360087065E-4</v>
      </c>
      <c r="AH411" s="39">
        <f t="shared" si="111"/>
        <v>4.6411397360087065E-4</v>
      </c>
      <c r="AI411" s="18">
        <f t="shared" si="112"/>
        <v>4.26</v>
      </c>
      <c r="AJ411" s="41">
        <f>Code!$B$23</f>
        <v>0.15</v>
      </c>
      <c r="AK411" s="41">
        <f t="shared" si="113"/>
        <v>0.15</v>
      </c>
      <c r="AL411" s="110">
        <f t="shared" si="114"/>
        <v>17.333333333333332</v>
      </c>
      <c r="AM411" s="110">
        <f t="shared" si="115"/>
        <v>17.333333333333332</v>
      </c>
      <c r="AN411" s="110">
        <f t="shared" si="116"/>
        <v>5.9551821</v>
      </c>
      <c r="AO411" s="110">
        <f t="shared" si="117"/>
        <v>10.254943899018233</v>
      </c>
      <c r="AP411" s="18">
        <f>VLOOKUP(D411,Code!$B$92:$D$107,2,FALSE)</f>
        <v>0.32</v>
      </c>
      <c r="AQ411" s="18">
        <f>VLOOKUP(E411,Code!$B$92:$D$107,3,FALSE)</f>
        <v>0.25</v>
      </c>
      <c r="AR411" s="18">
        <f>Code!$C$132</f>
        <v>14</v>
      </c>
      <c r="AS411" s="18">
        <f t="shared" si="118"/>
        <v>14</v>
      </c>
      <c r="AT411" s="88">
        <f>Code!$C$189</f>
        <v>80</v>
      </c>
      <c r="AU411" s="88">
        <f t="shared" si="119"/>
        <v>80</v>
      </c>
      <c r="AV411" s="88">
        <f>Code!$C$198</f>
        <v>66</v>
      </c>
      <c r="AW411" s="18" t="str">
        <f>Code!$L$204</f>
        <v>EF 95</v>
      </c>
      <c r="AX411" s="64" t="str">
        <f>Code!$L$207</f>
        <v>EF 60</v>
      </c>
      <c r="AY411" s="64" t="str">
        <f>Code!$L$208</f>
        <v>EF 60</v>
      </c>
      <c r="AZ411" s="64" t="str">
        <f>Code!$L$205</f>
        <v>EF 62</v>
      </c>
      <c r="BA411" s="23" t="s">
        <v>237</v>
      </c>
      <c r="BB411" s="23" t="s">
        <v>237</v>
      </c>
      <c r="BC411" s="23" t="s">
        <v>237</v>
      </c>
      <c r="BD411" s="39">
        <f t="shared" si="120"/>
        <v>3.9449687756074004E-4</v>
      </c>
      <c r="BE411" s="39">
        <f t="shared" si="121"/>
        <v>3.2487978152060944E-4</v>
      </c>
      <c r="BF411" s="18">
        <f>Measures!$C$3</f>
        <v>8</v>
      </c>
      <c r="BG411" s="41">
        <f>Measures!$C$4</f>
        <v>0.1</v>
      </c>
      <c r="BH411" s="41">
        <v>0.06</v>
      </c>
      <c r="BI411" s="18">
        <f>VLOOKUP(D411,Measures!$B$6:$C$21,2,FALSE)</f>
        <v>30</v>
      </c>
      <c r="BJ411" s="18">
        <f>Measures!$C$22</f>
        <v>44</v>
      </c>
      <c r="BK411" s="18">
        <f>Measures!$C$23</f>
        <v>19</v>
      </c>
      <c r="BL411" s="18">
        <f>Measures!$C$24</f>
        <v>13</v>
      </c>
      <c r="BM411" s="18">
        <f>Measures!$C$26</f>
        <v>0.32</v>
      </c>
      <c r="BN411" s="18">
        <f>Measures!$D$26</f>
        <v>0.25</v>
      </c>
      <c r="BO411" s="18">
        <f>Measures!$C$27</f>
        <v>14</v>
      </c>
      <c r="BP411" s="18">
        <f>Measures!$C$28</f>
        <v>15</v>
      </c>
      <c r="BQ411" s="88">
        <f>Measures!$C$29</f>
        <v>92</v>
      </c>
      <c r="BR411" s="88">
        <f>Measures!$C$30</f>
        <v>95</v>
      </c>
      <c r="BS411" s="88">
        <f>Measures!$C$31</f>
        <v>70</v>
      </c>
      <c r="BT411" s="64" t="str">
        <f>Code!$M$204</f>
        <v>EF 200</v>
      </c>
      <c r="BU411" s="64" t="str">
        <f>Code!$M$207</f>
        <v>EF 67</v>
      </c>
      <c r="BV411" s="64" t="str">
        <f>Code!$M$208</f>
        <v>EF 70</v>
      </c>
      <c r="BW411" s="64" t="str">
        <f>Code!$M$205</f>
        <v>EF 82</v>
      </c>
      <c r="BX411" s="64" t="s">
        <v>363</v>
      </c>
      <c r="BY411" s="64" t="s">
        <v>239</v>
      </c>
      <c r="BZ411" s="64" t="s">
        <v>240</v>
      </c>
      <c r="CA411" s="64"/>
      <c r="CB411" s="64"/>
      <c r="CC411" s="64"/>
      <c r="CD411" s="64"/>
      <c r="CE411" s="64"/>
      <c r="CF411" s="64"/>
      <c r="CG411" s="64"/>
      <c r="CH411" s="64"/>
      <c r="CI411" s="64"/>
      <c r="CJ411" s="64"/>
      <c r="CK411" s="64"/>
      <c r="CL411" s="64"/>
      <c r="CM411" s="18"/>
      <c r="CN411" s="18"/>
    </row>
    <row r="412" spans="1:92" ht="14.4" x14ac:dyDescent="0.3">
      <c r="A412" s="19" t="s">
        <v>22</v>
      </c>
      <c r="B412" s="31" t="s">
        <v>85</v>
      </c>
      <c r="C412" s="19" t="s">
        <v>87</v>
      </c>
      <c r="D412" s="19">
        <v>9</v>
      </c>
      <c r="E412" s="19">
        <f>VLOOKUP(D412,Lists!$B$3:$C$18,2,FALSE)</f>
        <v>9</v>
      </c>
      <c r="F412" s="19">
        <v>2</v>
      </c>
      <c r="G412" s="19" t="s">
        <v>68</v>
      </c>
      <c r="H412" s="23">
        <v>2730</v>
      </c>
      <c r="I412" s="37">
        <v>0.2</v>
      </c>
      <c r="J412" s="36">
        <v>4.6411397360087065E-4</v>
      </c>
      <c r="K412" s="36">
        <f t="shared" si="106"/>
        <v>4.6411397360087065E-4</v>
      </c>
      <c r="L412" s="23">
        <v>4.26</v>
      </c>
      <c r="M412" s="35">
        <v>0.22</v>
      </c>
      <c r="N412" s="35">
        <f t="shared" si="107"/>
        <v>0.22</v>
      </c>
      <c r="O412" s="38">
        <v>17.333333333333332</v>
      </c>
      <c r="P412" s="38">
        <f t="shared" si="108"/>
        <v>17.333333333333332</v>
      </c>
      <c r="Q412" s="38">
        <v>5.9551821</v>
      </c>
      <c r="R412" s="38">
        <v>10.254943899018233</v>
      </c>
      <c r="S412" s="23">
        <v>0.67</v>
      </c>
      <c r="T412" s="23">
        <v>0.61</v>
      </c>
      <c r="U412" s="23">
        <v>10</v>
      </c>
      <c r="V412" s="23">
        <f t="shared" si="109"/>
        <v>10</v>
      </c>
      <c r="W412" s="23">
        <v>78</v>
      </c>
      <c r="X412" s="23">
        <f t="shared" si="110"/>
        <v>78</v>
      </c>
      <c r="Y412" s="23">
        <v>62</v>
      </c>
      <c r="Z412" s="23" t="str">
        <f>Code!$K$204</f>
        <v>EF 86</v>
      </c>
      <c r="AA412" s="23" t="str">
        <f>Code!$K$207</f>
        <v>EF 57</v>
      </c>
      <c r="AB412" s="23" t="str">
        <f>Code!$K$208</f>
        <v>EF 57</v>
      </c>
      <c r="AC412" s="23" t="str">
        <f>Code!$K$205</f>
        <v>EF 57</v>
      </c>
      <c r="AD412" s="23" t="s">
        <v>237</v>
      </c>
      <c r="AE412" s="23" t="s">
        <v>237</v>
      </c>
      <c r="AF412" s="23" t="s">
        <v>237</v>
      </c>
      <c r="AG412" s="39">
        <f t="shared" si="105"/>
        <v>4.6411397360087065E-4</v>
      </c>
      <c r="AH412" s="39">
        <f t="shared" si="111"/>
        <v>4.6411397360087065E-4</v>
      </c>
      <c r="AI412" s="18">
        <f t="shared" si="112"/>
        <v>4.26</v>
      </c>
      <c r="AJ412" s="41">
        <f>Code!$B$23</f>
        <v>0.15</v>
      </c>
      <c r="AK412" s="41">
        <f t="shared" si="113"/>
        <v>0.15</v>
      </c>
      <c r="AL412" s="110">
        <f t="shared" si="114"/>
        <v>17.333333333333332</v>
      </c>
      <c r="AM412" s="110">
        <f t="shared" si="115"/>
        <v>17.333333333333332</v>
      </c>
      <c r="AN412" s="110">
        <f t="shared" si="116"/>
        <v>5.9551821</v>
      </c>
      <c r="AO412" s="110">
        <f t="shared" si="117"/>
        <v>10.254943899018233</v>
      </c>
      <c r="AP412" s="18">
        <f>VLOOKUP(D412,Code!$B$92:$D$107,2,FALSE)</f>
        <v>0.32</v>
      </c>
      <c r="AQ412" s="18">
        <f>VLOOKUP(E412,Code!$B$92:$D$107,3,FALSE)</f>
        <v>0.25</v>
      </c>
      <c r="AR412" s="18">
        <f>Code!$C$132</f>
        <v>14</v>
      </c>
      <c r="AS412" s="18">
        <f t="shared" si="118"/>
        <v>14</v>
      </c>
      <c r="AT412" s="88">
        <f>Code!$C$189</f>
        <v>80</v>
      </c>
      <c r="AU412" s="88">
        <f t="shared" si="119"/>
        <v>80</v>
      </c>
      <c r="AV412" s="88">
        <f>Code!$C$198</f>
        <v>66</v>
      </c>
      <c r="AW412" s="18" t="str">
        <f>Code!$L$204</f>
        <v>EF 95</v>
      </c>
      <c r="AX412" s="64" t="str">
        <f>Code!$L$207</f>
        <v>EF 60</v>
      </c>
      <c r="AY412" s="64" t="str">
        <f>Code!$L$208</f>
        <v>EF 60</v>
      </c>
      <c r="AZ412" s="64" t="str">
        <f>Code!$L$205</f>
        <v>EF 62</v>
      </c>
      <c r="BA412" s="23" t="s">
        <v>237</v>
      </c>
      <c r="BB412" s="23" t="s">
        <v>237</v>
      </c>
      <c r="BC412" s="23" t="s">
        <v>237</v>
      </c>
      <c r="BD412" s="39">
        <f t="shared" si="120"/>
        <v>3.9449687756074004E-4</v>
      </c>
      <c r="BE412" s="39">
        <f t="shared" si="121"/>
        <v>3.2487978152060944E-4</v>
      </c>
      <c r="BF412" s="18">
        <f>Measures!$C$3</f>
        <v>8</v>
      </c>
      <c r="BG412" s="41">
        <f>Measures!$C$4</f>
        <v>0.1</v>
      </c>
      <c r="BH412" s="41">
        <v>0.06</v>
      </c>
      <c r="BI412" s="18">
        <f>VLOOKUP(D412,Measures!$B$6:$C$21,2,FALSE)</f>
        <v>30</v>
      </c>
      <c r="BJ412" s="18">
        <f>Measures!$C$22</f>
        <v>44</v>
      </c>
      <c r="BK412" s="18">
        <f>Measures!$C$23</f>
        <v>19</v>
      </c>
      <c r="BL412" s="18">
        <f>Measures!$C$24</f>
        <v>13</v>
      </c>
      <c r="BM412" s="18">
        <f>Measures!$C$26</f>
        <v>0.32</v>
      </c>
      <c r="BN412" s="18">
        <f>Measures!$D$26</f>
        <v>0.25</v>
      </c>
      <c r="BO412" s="18">
        <f>Measures!$C$27</f>
        <v>14</v>
      </c>
      <c r="BP412" s="18">
        <f>Measures!$C$28</f>
        <v>15</v>
      </c>
      <c r="BQ412" s="88">
        <f>Measures!$C$29</f>
        <v>92</v>
      </c>
      <c r="BR412" s="88">
        <f>Measures!$C$30</f>
        <v>95</v>
      </c>
      <c r="BS412" s="88">
        <f>Measures!$C$31</f>
        <v>70</v>
      </c>
      <c r="BT412" s="64" t="str">
        <f>Code!$M$204</f>
        <v>EF 200</v>
      </c>
      <c r="BU412" s="64" t="str">
        <f>Code!$M$207</f>
        <v>EF 67</v>
      </c>
      <c r="BV412" s="64" t="str">
        <f>Code!$M$208</f>
        <v>EF 70</v>
      </c>
      <c r="BW412" s="64" t="str">
        <f>Code!$M$205</f>
        <v>EF 82</v>
      </c>
      <c r="BX412" s="64" t="s">
        <v>363</v>
      </c>
      <c r="BY412" s="64" t="s">
        <v>239</v>
      </c>
      <c r="BZ412" s="64" t="s">
        <v>240</v>
      </c>
      <c r="CA412" s="64"/>
      <c r="CB412" s="64"/>
      <c r="CC412" s="64"/>
      <c r="CD412" s="64"/>
      <c r="CE412" s="64"/>
      <c r="CF412" s="64"/>
      <c r="CG412" s="64"/>
      <c r="CH412" s="64"/>
      <c r="CI412" s="64"/>
      <c r="CJ412" s="64"/>
      <c r="CK412" s="64"/>
      <c r="CL412" s="64"/>
      <c r="CM412" s="18"/>
      <c r="CN412" s="18"/>
    </row>
    <row r="413" spans="1:92" ht="14.4" x14ac:dyDescent="0.3">
      <c r="A413" s="19" t="s">
        <v>95</v>
      </c>
      <c r="B413" s="31" t="s">
        <v>86</v>
      </c>
      <c r="C413" s="19" t="s">
        <v>71</v>
      </c>
      <c r="D413" s="19">
        <v>9</v>
      </c>
      <c r="E413" s="19">
        <f>VLOOKUP(D413,Lists!$B$3:$C$18,2,FALSE)</f>
        <v>9</v>
      </c>
      <c r="F413" s="19">
        <v>1</v>
      </c>
      <c r="G413" s="19" t="s">
        <v>66</v>
      </c>
      <c r="H413" s="23">
        <v>1600</v>
      </c>
      <c r="I413" s="37">
        <v>0.14016341923318668</v>
      </c>
      <c r="J413" s="36">
        <v>7.1357303575703178E-4</v>
      </c>
      <c r="K413" s="36">
        <f t="shared" si="106"/>
        <v>7.1357303575703178E-4</v>
      </c>
      <c r="L413" s="23">
        <v>3.32</v>
      </c>
      <c r="M413" s="35">
        <v>0.33</v>
      </c>
      <c r="N413" s="35">
        <f t="shared" si="107"/>
        <v>0.33</v>
      </c>
      <c r="O413" s="38">
        <v>11.11751269035533</v>
      </c>
      <c r="P413" s="38">
        <f t="shared" si="108"/>
        <v>11.11751269035533</v>
      </c>
      <c r="Q413" s="38">
        <v>1.3361692000000001</v>
      </c>
      <c r="R413" s="38">
        <v>0.96303017419071424</v>
      </c>
      <c r="S413" s="23">
        <v>1.23</v>
      </c>
      <c r="T413" s="23">
        <v>0.87</v>
      </c>
      <c r="U413" s="23">
        <v>10</v>
      </c>
      <c r="V413" s="23">
        <f t="shared" si="109"/>
        <v>10</v>
      </c>
      <c r="W413" s="23">
        <v>78</v>
      </c>
      <c r="X413" s="23">
        <f t="shared" si="110"/>
        <v>78</v>
      </c>
      <c r="Y413" s="23">
        <v>62</v>
      </c>
      <c r="Z413" s="23" t="str">
        <f>Code!$K$204</f>
        <v>EF 86</v>
      </c>
      <c r="AA413" s="23" t="str">
        <f>Code!$K$207</f>
        <v>EF 57</v>
      </c>
      <c r="AB413" s="23" t="str">
        <f>Code!$K$208</f>
        <v>EF 57</v>
      </c>
      <c r="AC413" s="23" t="str">
        <f>Code!$K$205</f>
        <v>EF 57</v>
      </c>
      <c r="AD413" s="23" t="s">
        <v>237</v>
      </c>
      <c r="AE413" s="23" t="s">
        <v>237</v>
      </c>
      <c r="AF413" s="23" t="s">
        <v>237</v>
      </c>
      <c r="AG413" s="39">
        <f t="shared" si="105"/>
        <v>7.1357303575703178E-4</v>
      </c>
      <c r="AH413" s="39">
        <f t="shared" si="111"/>
        <v>7.1357303575703178E-4</v>
      </c>
      <c r="AI413" s="18">
        <f t="shared" si="112"/>
        <v>3.32</v>
      </c>
      <c r="AJ413" s="41">
        <f>Code!$B$23</f>
        <v>0.15</v>
      </c>
      <c r="AK413" s="41">
        <f t="shared" si="113"/>
        <v>0.15</v>
      </c>
      <c r="AL413" s="110">
        <f t="shared" si="114"/>
        <v>11.11751269035533</v>
      </c>
      <c r="AM413" s="110">
        <f t="shared" si="115"/>
        <v>11.11751269035533</v>
      </c>
      <c r="AN413" s="110">
        <f t="shared" si="116"/>
        <v>1.3361692000000001</v>
      </c>
      <c r="AO413" s="110">
        <f t="shared" si="117"/>
        <v>0.96303017419071424</v>
      </c>
      <c r="AP413" s="18">
        <f>VLOOKUP(D413,Code!$B$92:$D$107,2,FALSE)</f>
        <v>0.32</v>
      </c>
      <c r="AQ413" s="18">
        <f>VLOOKUP(E413,Code!$B$92:$D$107,3,FALSE)</f>
        <v>0.25</v>
      </c>
      <c r="AR413" s="18">
        <f>Code!$C$132</f>
        <v>14</v>
      </c>
      <c r="AS413" s="18">
        <f t="shared" si="118"/>
        <v>14</v>
      </c>
      <c r="AT413" s="88">
        <f>Code!$C$189</f>
        <v>80</v>
      </c>
      <c r="AU413" s="88">
        <f t="shared" si="119"/>
        <v>80</v>
      </c>
      <c r="AV413" s="88">
        <f>Code!$C$198</f>
        <v>66</v>
      </c>
      <c r="AW413" s="18" t="str">
        <f>Code!$L$204</f>
        <v>EF 95</v>
      </c>
      <c r="AX413" s="64" t="str">
        <f>Code!$L$207</f>
        <v>EF 60</v>
      </c>
      <c r="AY413" s="64" t="str">
        <f>Code!$L$208</f>
        <v>EF 60</v>
      </c>
      <c r="AZ413" s="64" t="str">
        <f>Code!$L$205</f>
        <v>EF 62</v>
      </c>
      <c r="BA413" s="23" t="s">
        <v>237</v>
      </c>
      <c r="BB413" s="23" t="s">
        <v>237</v>
      </c>
      <c r="BC413" s="23" t="s">
        <v>237</v>
      </c>
      <c r="BD413" s="39">
        <f t="shared" si="120"/>
        <v>6.0653708039347702E-4</v>
      </c>
      <c r="BE413" s="39">
        <f t="shared" si="121"/>
        <v>4.9950112502992225E-4</v>
      </c>
      <c r="BF413" s="18">
        <f>Measures!$C$3</f>
        <v>8</v>
      </c>
      <c r="BG413" s="41">
        <f>Measures!$C$4</f>
        <v>0.1</v>
      </c>
      <c r="BH413" s="41">
        <v>0.06</v>
      </c>
      <c r="BI413" s="18">
        <f>VLOOKUP(D413,Measures!$B$6:$C$21,2,FALSE)</f>
        <v>30</v>
      </c>
      <c r="BJ413" s="18">
        <f>Measures!$C$22</f>
        <v>44</v>
      </c>
      <c r="BK413" s="18">
        <f>Measures!$C$23</f>
        <v>19</v>
      </c>
      <c r="BL413" s="18">
        <f>Measures!$C$24</f>
        <v>13</v>
      </c>
      <c r="BM413" s="18">
        <f>Measures!$C$26</f>
        <v>0.32</v>
      </c>
      <c r="BN413" s="18">
        <f>Measures!$D$26</f>
        <v>0.25</v>
      </c>
      <c r="BO413" s="18">
        <f>Measures!$C$27</f>
        <v>14</v>
      </c>
      <c r="BP413" s="18">
        <f>Measures!$C$28</f>
        <v>15</v>
      </c>
      <c r="BQ413" s="88">
        <f>Measures!$C$29</f>
        <v>92</v>
      </c>
      <c r="BR413" s="88">
        <f>Measures!$C$30</f>
        <v>95</v>
      </c>
      <c r="BS413" s="88">
        <f>Measures!$C$31</f>
        <v>70</v>
      </c>
      <c r="BT413" s="64" t="str">
        <f>Code!$M$204</f>
        <v>EF 200</v>
      </c>
      <c r="BU413" s="64" t="str">
        <f>Code!$M$207</f>
        <v>EF 67</v>
      </c>
      <c r="BV413" s="64" t="str">
        <f>Code!$M$208</f>
        <v>EF 70</v>
      </c>
      <c r="BW413" s="64" t="str">
        <f>Code!$M$205</f>
        <v>EF 82</v>
      </c>
      <c r="BX413" s="64" t="s">
        <v>363</v>
      </c>
      <c r="BY413" s="64" t="s">
        <v>239</v>
      </c>
      <c r="BZ413" s="64" t="s">
        <v>240</v>
      </c>
      <c r="CA413" s="64"/>
      <c r="CB413" s="64"/>
      <c r="CC413" s="64"/>
      <c r="CD413" s="64"/>
      <c r="CE413" s="64"/>
      <c r="CF413" s="64"/>
      <c r="CG413" s="64"/>
      <c r="CH413" s="64"/>
      <c r="CI413" s="64"/>
      <c r="CJ413" s="64"/>
      <c r="CK413" s="64"/>
      <c r="CL413" s="64"/>
      <c r="CM413" s="18"/>
      <c r="CN413" s="18"/>
    </row>
    <row r="414" spans="1:92" ht="14.4" x14ac:dyDescent="0.3">
      <c r="A414" s="19" t="s">
        <v>95</v>
      </c>
      <c r="B414" s="31" t="s">
        <v>86</v>
      </c>
      <c r="C414" s="19" t="s">
        <v>71</v>
      </c>
      <c r="D414" s="19">
        <v>9</v>
      </c>
      <c r="E414" s="19">
        <f>VLOOKUP(D414,Lists!$B$3:$C$18,2,FALSE)</f>
        <v>9</v>
      </c>
      <c r="F414" s="19">
        <v>2</v>
      </c>
      <c r="G414" s="19" t="s">
        <v>66</v>
      </c>
      <c r="H414" s="23">
        <v>1990</v>
      </c>
      <c r="I414" s="37">
        <v>0.14016341923318668</v>
      </c>
      <c r="J414" s="36">
        <v>7.1357303575703178E-4</v>
      </c>
      <c r="K414" s="36">
        <f t="shared" si="106"/>
        <v>7.1357303575703178E-4</v>
      </c>
      <c r="L414" s="23">
        <v>3.32</v>
      </c>
      <c r="M414" s="35">
        <v>0.33</v>
      </c>
      <c r="N414" s="35">
        <f t="shared" si="107"/>
        <v>0.33</v>
      </c>
      <c r="O414" s="38">
        <v>11.11751269035533</v>
      </c>
      <c r="P414" s="38">
        <f t="shared" si="108"/>
        <v>11.11751269035533</v>
      </c>
      <c r="Q414" s="38">
        <v>1.3361692000000001</v>
      </c>
      <c r="R414" s="38">
        <v>0.96303017419071424</v>
      </c>
      <c r="S414" s="23">
        <v>1.23</v>
      </c>
      <c r="T414" s="23">
        <v>0.87</v>
      </c>
      <c r="U414" s="23">
        <v>10</v>
      </c>
      <c r="V414" s="23">
        <f t="shared" si="109"/>
        <v>10</v>
      </c>
      <c r="W414" s="23">
        <v>78</v>
      </c>
      <c r="X414" s="23">
        <f t="shared" si="110"/>
        <v>78</v>
      </c>
      <c r="Y414" s="23">
        <v>62</v>
      </c>
      <c r="Z414" s="23" t="str">
        <f>Code!$K$204</f>
        <v>EF 86</v>
      </c>
      <c r="AA414" s="23" t="str">
        <f>Code!$K$207</f>
        <v>EF 57</v>
      </c>
      <c r="AB414" s="23" t="str">
        <f>Code!$K$208</f>
        <v>EF 57</v>
      </c>
      <c r="AC414" s="23" t="str">
        <f>Code!$K$205</f>
        <v>EF 57</v>
      </c>
      <c r="AD414" s="23" t="s">
        <v>237</v>
      </c>
      <c r="AE414" s="23" t="s">
        <v>237</v>
      </c>
      <c r="AF414" s="23" t="s">
        <v>237</v>
      </c>
      <c r="AG414" s="39">
        <f t="shared" si="105"/>
        <v>7.1357303575703178E-4</v>
      </c>
      <c r="AH414" s="39">
        <f t="shared" si="111"/>
        <v>7.1357303575703178E-4</v>
      </c>
      <c r="AI414" s="18">
        <f t="shared" si="112"/>
        <v>3.32</v>
      </c>
      <c r="AJ414" s="41">
        <f>Code!$B$23</f>
        <v>0.15</v>
      </c>
      <c r="AK414" s="41">
        <f t="shared" si="113"/>
        <v>0.15</v>
      </c>
      <c r="AL414" s="110">
        <f t="shared" si="114"/>
        <v>11.11751269035533</v>
      </c>
      <c r="AM414" s="110">
        <f t="shared" si="115"/>
        <v>11.11751269035533</v>
      </c>
      <c r="AN414" s="110">
        <f t="shared" si="116"/>
        <v>1.3361692000000001</v>
      </c>
      <c r="AO414" s="110">
        <f t="shared" si="117"/>
        <v>0.96303017419071424</v>
      </c>
      <c r="AP414" s="18">
        <f>VLOOKUP(D414,Code!$B$92:$D$107,2,FALSE)</f>
        <v>0.32</v>
      </c>
      <c r="AQ414" s="18">
        <f>VLOOKUP(E414,Code!$B$92:$D$107,3,FALSE)</f>
        <v>0.25</v>
      </c>
      <c r="AR414" s="18">
        <f>Code!$C$132</f>
        <v>14</v>
      </c>
      <c r="AS414" s="18">
        <f t="shared" si="118"/>
        <v>14</v>
      </c>
      <c r="AT414" s="88">
        <f>Code!$C$189</f>
        <v>80</v>
      </c>
      <c r="AU414" s="88">
        <f t="shared" si="119"/>
        <v>80</v>
      </c>
      <c r="AV414" s="88">
        <f>Code!$C$198</f>
        <v>66</v>
      </c>
      <c r="AW414" s="18" t="str">
        <f>Code!$L$204</f>
        <v>EF 95</v>
      </c>
      <c r="AX414" s="64" t="str">
        <f>Code!$L$207</f>
        <v>EF 60</v>
      </c>
      <c r="AY414" s="64" t="str">
        <f>Code!$L$208</f>
        <v>EF 60</v>
      </c>
      <c r="AZ414" s="64" t="str">
        <f>Code!$L$205</f>
        <v>EF 62</v>
      </c>
      <c r="BA414" s="23" t="s">
        <v>237</v>
      </c>
      <c r="BB414" s="23" t="s">
        <v>237</v>
      </c>
      <c r="BC414" s="23" t="s">
        <v>237</v>
      </c>
      <c r="BD414" s="39">
        <f t="shared" si="120"/>
        <v>6.0653708039347702E-4</v>
      </c>
      <c r="BE414" s="39">
        <f t="shared" si="121"/>
        <v>4.9950112502992225E-4</v>
      </c>
      <c r="BF414" s="18">
        <f>Measures!$C$3</f>
        <v>8</v>
      </c>
      <c r="BG414" s="41">
        <f>Measures!$C$4</f>
        <v>0.1</v>
      </c>
      <c r="BH414" s="41">
        <v>0.06</v>
      </c>
      <c r="BI414" s="18">
        <f>VLOOKUP(D414,Measures!$B$6:$C$21,2,FALSE)</f>
        <v>30</v>
      </c>
      <c r="BJ414" s="18">
        <f>Measures!$C$22</f>
        <v>44</v>
      </c>
      <c r="BK414" s="18">
        <f>Measures!$C$23</f>
        <v>19</v>
      </c>
      <c r="BL414" s="18">
        <f>Measures!$C$24</f>
        <v>13</v>
      </c>
      <c r="BM414" s="18">
        <f>Measures!$C$26</f>
        <v>0.32</v>
      </c>
      <c r="BN414" s="18">
        <f>Measures!$D$26</f>
        <v>0.25</v>
      </c>
      <c r="BO414" s="18">
        <f>Measures!$C$27</f>
        <v>14</v>
      </c>
      <c r="BP414" s="18">
        <f>Measures!$C$28</f>
        <v>15</v>
      </c>
      <c r="BQ414" s="88">
        <f>Measures!$C$29</f>
        <v>92</v>
      </c>
      <c r="BR414" s="88">
        <f>Measures!$C$30</f>
        <v>95</v>
      </c>
      <c r="BS414" s="88">
        <f>Measures!$C$31</f>
        <v>70</v>
      </c>
      <c r="BT414" s="64" t="str">
        <f>Code!$M$204</f>
        <v>EF 200</v>
      </c>
      <c r="BU414" s="64" t="str">
        <f>Code!$M$207</f>
        <v>EF 67</v>
      </c>
      <c r="BV414" s="64" t="str">
        <f>Code!$M$208</f>
        <v>EF 70</v>
      </c>
      <c r="BW414" s="64" t="str">
        <f>Code!$M$205</f>
        <v>EF 82</v>
      </c>
      <c r="BX414" s="64" t="s">
        <v>363</v>
      </c>
      <c r="BY414" s="64" t="s">
        <v>239</v>
      </c>
      <c r="BZ414" s="64" t="s">
        <v>240</v>
      </c>
      <c r="CA414" s="64"/>
      <c r="CB414" s="64"/>
      <c r="CC414" s="64"/>
      <c r="CD414" s="64"/>
      <c r="CE414" s="64"/>
      <c r="CF414" s="64"/>
      <c r="CG414" s="64"/>
      <c r="CH414" s="64"/>
      <c r="CI414" s="64"/>
      <c r="CJ414" s="64"/>
      <c r="CK414" s="64"/>
      <c r="CL414" s="64"/>
      <c r="CM414" s="18"/>
      <c r="CN414" s="18"/>
    </row>
    <row r="415" spans="1:92" ht="14.4" x14ac:dyDescent="0.3">
      <c r="A415" s="19" t="s">
        <v>22</v>
      </c>
      <c r="B415" s="31" t="s">
        <v>86</v>
      </c>
      <c r="C415" s="19" t="s">
        <v>71</v>
      </c>
      <c r="D415" s="19">
        <v>9</v>
      </c>
      <c r="E415" s="19">
        <f>VLOOKUP(D415,Lists!$B$3:$C$18,2,FALSE)</f>
        <v>9</v>
      </c>
      <c r="F415" s="19">
        <v>1</v>
      </c>
      <c r="G415" s="19" t="s">
        <v>66</v>
      </c>
      <c r="H415" s="23">
        <v>1600</v>
      </c>
      <c r="I415" s="37">
        <v>0.14016341923318668</v>
      </c>
      <c r="J415" s="36">
        <v>7.1357303575703178E-4</v>
      </c>
      <c r="K415" s="36">
        <f t="shared" si="106"/>
        <v>7.1357303575703178E-4</v>
      </c>
      <c r="L415" s="23">
        <v>3.32</v>
      </c>
      <c r="M415" s="35">
        <v>0.33</v>
      </c>
      <c r="N415" s="35">
        <f t="shared" si="107"/>
        <v>0.33</v>
      </c>
      <c r="O415" s="38">
        <v>11.11751269035533</v>
      </c>
      <c r="P415" s="38">
        <f t="shared" si="108"/>
        <v>11.11751269035533</v>
      </c>
      <c r="Q415" s="38">
        <v>1.3361692000000001</v>
      </c>
      <c r="R415" s="38">
        <v>0.96303017419071424</v>
      </c>
      <c r="S415" s="23">
        <v>1.23</v>
      </c>
      <c r="T415" s="23">
        <v>0.87</v>
      </c>
      <c r="U415" s="23">
        <v>10</v>
      </c>
      <c r="V415" s="23">
        <f t="shared" si="109"/>
        <v>10</v>
      </c>
      <c r="W415" s="23">
        <v>78</v>
      </c>
      <c r="X415" s="23">
        <f t="shared" si="110"/>
        <v>78</v>
      </c>
      <c r="Y415" s="23">
        <v>62</v>
      </c>
      <c r="Z415" s="23" t="str">
        <f>Code!$K$204</f>
        <v>EF 86</v>
      </c>
      <c r="AA415" s="23" t="str">
        <f>Code!$K$207</f>
        <v>EF 57</v>
      </c>
      <c r="AB415" s="23" t="str">
        <f>Code!$K$208</f>
        <v>EF 57</v>
      </c>
      <c r="AC415" s="23" t="str">
        <f>Code!$K$205</f>
        <v>EF 57</v>
      </c>
      <c r="AD415" s="23" t="s">
        <v>237</v>
      </c>
      <c r="AE415" s="23" t="s">
        <v>237</v>
      </c>
      <c r="AF415" s="23" t="s">
        <v>237</v>
      </c>
      <c r="AG415" s="39">
        <f t="shared" si="105"/>
        <v>7.1357303575703178E-4</v>
      </c>
      <c r="AH415" s="39">
        <f t="shared" si="111"/>
        <v>7.1357303575703178E-4</v>
      </c>
      <c r="AI415" s="18">
        <f t="shared" si="112"/>
        <v>3.32</v>
      </c>
      <c r="AJ415" s="41">
        <f>Code!$B$23</f>
        <v>0.15</v>
      </c>
      <c r="AK415" s="41">
        <f t="shared" si="113"/>
        <v>0.15</v>
      </c>
      <c r="AL415" s="110">
        <f t="shared" si="114"/>
        <v>11.11751269035533</v>
      </c>
      <c r="AM415" s="110">
        <f t="shared" si="115"/>
        <v>11.11751269035533</v>
      </c>
      <c r="AN415" s="110">
        <f t="shared" si="116"/>
        <v>1.3361692000000001</v>
      </c>
      <c r="AO415" s="110">
        <f t="shared" si="117"/>
        <v>0.96303017419071424</v>
      </c>
      <c r="AP415" s="18">
        <f>VLOOKUP(D415,Code!$B$92:$D$107,2,FALSE)</f>
        <v>0.32</v>
      </c>
      <c r="AQ415" s="18">
        <f>VLOOKUP(E415,Code!$B$92:$D$107,3,FALSE)</f>
        <v>0.25</v>
      </c>
      <c r="AR415" s="18">
        <f>Code!$C$132</f>
        <v>14</v>
      </c>
      <c r="AS415" s="18">
        <f t="shared" si="118"/>
        <v>14</v>
      </c>
      <c r="AT415" s="88">
        <f>Code!$C$189</f>
        <v>80</v>
      </c>
      <c r="AU415" s="88">
        <f t="shared" si="119"/>
        <v>80</v>
      </c>
      <c r="AV415" s="88">
        <f>Code!$C$198</f>
        <v>66</v>
      </c>
      <c r="AW415" s="18" t="str">
        <f>Code!$L$204</f>
        <v>EF 95</v>
      </c>
      <c r="AX415" s="64" t="str">
        <f>Code!$L$207</f>
        <v>EF 60</v>
      </c>
      <c r="AY415" s="64" t="str">
        <f>Code!$L$208</f>
        <v>EF 60</v>
      </c>
      <c r="AZ415" s="64" t="str">
        <f>Code!$L$205</f>
        <v>EF 62</v>
      </c>
      <c r="BA415" s="23" t="s">
        <v>237</v>
      </c>
      <c r="BB415" s="23" t="s">
        <v>237</v>
      </c>
      <c r="BC415" s="23" t="s">
        <v>237</v>
      </c>
      <c r="BD415" s="39">
        <f t="shared" si="120"/>
        <v>6.0653708039347702E-4</v>
      </c>
      <c r="BE415" s="39">
        <f t="shared" si="121"/>
        <v>4.9950112502992225E-4</v>
      </c>
      <c r="BF415" s="18">
        <f>Measures!$C$3</f>
        <v>8</v>
      </c>
      <c r="BG415" s="41">
        <f>Measures!$C$4</f>
        <v>0.1</v>
      </c>
      <c r="BH415" s="41">
        <v>0.06</v>
      </c>
      <c r="BI415" s="18">
        <f>VLOOKUP(D415,Measures!$B$6:$C$21,2,FALSE)</f>
        <v>30</v>
      </c>
      <c r="BJ415" s="18">
        <f>Measures!$C$22</f>
        <v>44</v>
      </c>
      <c r="BK415" s="18">
        <f>Measures!$C$23</f>
        <v>19</v>
      </c>
      <c r="BL415" s="18">
        <f>Measures!$C$24</f>
        <v>13</v>
      </c>
      <c r="BM415" s="18">
        <f>Measures!$C$26</f>
        <v>0.32</v>
      </c>
      <c r="BN415" s="18">
        <f>Measures!$D$26</f>
        <v>0.25</v>
      </c>
      <c r="BO415" s="18">
        <f>Measures!$C$27</f>
        <v>14</v>
      </c>
      <c r="BP415" s="18">
        <f>Measures!$C$28</f>
        <v>15</v>
      </c>
      <c r="BQ415" s="88">
        <f>Measures!$C$29</f>
        <v>92</v>
      </c>
      <c r="BR415" s="88">
        <f>Measures!$C$30</f>
        <v>95</v>
      </c>
      <c r="BS415" s="88">
        <f>Measures!$C$31</f>
        <v>70</v>
      </c>
      <c r="BT415" s="64" t="str">
        <f>Code!$M$204</f>
        <v>EF 200</v>
      </c>
      <c r="BU415" s="64" t="str">
        <f>Code!$M$207</f>
        <v>EF 67</v>
      </c>
      <c r="BV415" s="64" t="str">
        <f>Code!$M$208</f>
        <v>EF 70</v>
      </c>
      <c r="BW415" s="64" t="str">
        <f>Code!$M$205</f>
        <v>EF 82</v>
      </c>
      <c r="BX415" s="64" t="s">
        <v>363</v>
      </c>
      <c r="BY415" s="64" t="s">
        <v>239</v>
      </c>
      <c r="BZ415" s="64" t="s">
        <v>240</v>
      </c>
      <c r="CA415" s="64"/>
      <c r="CB415" s="64"/>
      <c r="CC415" s="64"/>
      <c r="CD415" s="64"/>
      <c r="CE415" s="64"/>
      <c r="CF415" s="64"/>
      <c r="CG415" s="64"/>
      <c r="CH415" s="64"/>
      <c r="CI415" s="64"/>
      <c r="CJ415" s="64"/>
      <c r="CK415" s="64"/>
      <c r="CL415" s="64"/>
      <c r="CM415" s="18"/>
      <c r="CN415" s="18"/>
    </row>
    <row r="416" spans="1:92" ht="14.4" x14ac:dyDescent="0.3">
      <c r="A416" s="19" t="s">
        <v>22</v>
      </c>
      <c r="B416" s="31" t="s">
        <v>86</v>
      </c>
      <c r="C416" s="19" t="s">
        <v>71</v>
      </c>
      <c r="D416" s="19">
        <v>9</v>
      </c>
      <c r="E416" s="19">
        <f>VLOOKUP(D416,Lists!$B$3:$C$18,2,FALSE)</f>
        <v>9</v>
      </c>
      <c r="F416" s="19">
        <v>2</v>
      </c>
      <c r="G416" s="19" t="s">
        <v>66</v>
      </c>
      <c r="H416" s="23">
        <v>1990</v>
      </c>
      <c r="I416" s="37">
        <v>0.14016341923318668</v>
      </c>
      <c r="J416" s="36">
        <v>7.1357303575703178E-4</v>
      </c>
      <c r="K416" s="36">
        <f t="shared" si="106"/>
        <v>7.1357303575703178E-4</v>
      </c>
      <c r="L416" s="23">
        <v>3.32</v>
      </c>
      <c r="M416" s="35">
        <v>0.33</v>
      </c>
      <c r="N416" s="35">
        <f t="shared" si="107"/>
        <v>0.33</v>
      </c>
      <c r="O416" s="38">
        <v>11.11751269035533</v>
      </c>
      <c r="P416" s="38">
        <f t="shared" si="108"/>
        <v>11.11751269035533</v>
      </c>
      <c r="Q416" s="38">
        <v>1.3361692000000001</v>
      </c>
      <c r="R416" s="38">
        <v>0.96303017419071424</v>
      </c>
      <c r="S416" s="23">
        <v>1.23</v>
      </c>
      <c r="T416" s="23">
        <v>0.87</v>
      </c>
      <c r="U416" s="23">
        <v>10</v>
      </c>
      <c r="V416" s="23">
        <f t="shared" si="109"/>
        <v>10</v>
      </c>
      <c r="W416" s="23">
        <v>78</v>
      </c>
      <c r="X416" s="23">
        <f t="shared" si="110"/>
        <v>78</v>
      </c>
      <c r="Y416" s="23">
        <v>62</v>
      </c>
      <c r="Z416" s="23" t="str">
        <f>Code!$K$204</f>
        <v>EF 86</v>
      </c>
      <c r="AA416" s="23" t="str">
        <f>Code!$K$207</f>
        <v>EF 57</v>
      </c>
      <c r="AB416" s="23" t="str">
        <f>Code!$K$208</f>
        <v>EF 57</v>
      </c>
      <c r="AC416" s="23" t="str">
        <f>Code!$K$205</f>
        <v>EF 57</v>
      </c>
      <c r="AD416" s="23" t="s">
        <v>237</v>
      </c>
      <c r="AE416" s="23" t="s">
        <v>237</v>
      </c>
      <c r="AF416" s="23" t="s">
        <v>237</v>
      </c>
      <c r="AG416" s="39">
        <f t="shared" si="105"/>
        <v>7.1357303575703178E-4</v>
      </c>
      <c r="AH416" s="39">
        <f t="shared" si="111"/>
        <v>7.1357303575703178E-4</v>
      </c>
      <c r="AI416" s="18">
        <f t="shared" si="112"/>
        <v>3.32</v>
      </c>
      <c r="AJ416" s="41">
        <f>Code!$B$23</f>
        <v>0.15</v>
      </c>
      <c r="AK416" s="41">
        <f t="shared" si="113"/>
        <v>0.15</v>
      </c>
      <c r="AL416" s="110">
        <f t="shared" si="114"/>
        <v>11.11751269035533</v>
      </c>
      <c r="AM416" s="110">
        <f t="shared" si="115"/>
        <v>11.11751269035533</v>
      </c>
      <c r="AN416" s="110">
        <f t="shared" si="116"/>
        <v>1.3361692000000001</v>
      </c>
      <c r="AO416" s="110">
        <f t="shared" si="117"/>
        <v>0.96303017419071424</v>
      </c>
      <c r="AP416" s="18">
        <f>VLOOKUP(D416,Code!$B$92:$D$107,2,FALSE)</f>
        <v>0.32</v>
      </c>
      <c r="AQ416" s="18">
        <f>VLOOKUP(E416,Code!$B$92:$D$107,3,FALSE)</f>
        <v>0.25</v>
      </c>
      <c r="AR416" s="18">
        <f>Code!$C$132</f>
        <v>14</v>
      </c>
      <c r="AS416" s="18">
        <f t="shared" si="118"/>
        <v>14</v>
      </c>
      <c r="AT416" s="88">
        <f>Code!$C$189</f>
        <v>80</v>
      </c>
      <c r="AU416" s="88">
        <f t="shared" si="119"/>
        <v>80</v>
      </c>
      <c r="AV416" s="88">
        <f>Code!$C$198</f>
        <v>66</v>
      </c>
      <c r="AW416" s="18" t="str">
        <f>Code!$L$204</f>
        <v>EF 95</v>
      </c>
      <c r="AX416" s="64" t="str">
        <f>Code!$L$207</f>
        <v>EF 60</v>
      </c>
      <c r="AY416" s="64" t="str">
        <f>Code!$L$208</f>
        <v>EF 60</v>
      </c>
      <c r="AZ416" s="64" t="str">
        <f>Code!$L$205</f>
        <v>EF 62</v>
      </c>
      <c r="BA416" s="23" t="s">
        <v>237</v>
      </c>
      <c r="BB416" s="23" t="s">
        <v>237</v>
      </c>
      <c r="BC416" s="23" t="s">
        <v>237</v>
      </c>
      <c r="BD416" s="39">
        <f t="shared" si="120"/>
        <v>6.0653708039347702E-4</v>
      </c>
      <c r="BE416" s="39">
        <f t="shared" si="121"/>
        <v>4.9950112502992225E-4</v>
      </c>
      <c r="BF416" s="18">
        <f>Measures!$C$3</f>
        <v>8</v>
      </c>
      <c r="BG416" s="41">
        <f>Measures!$C$4</f>
        <v>0.1</v>
      </c>
      <c r="BH416" s="41">
        <v>0.06</v>
      </c>
      <c r="BI416" s="18">
        <f>VLOOKUP(D416,Measures!$B$6:$C$21,2,FALSE)</f>
        <v>30</v>
      </c>
      <c r="BJ416" s="18">
        <f>Measures!$C$22</f>
        <v>44</v>
      </c>
      <c r="BK416" s="18">
        <f>Measures!$C$23</f>
        <v>19</v>
      </c>
      <c r="BL416" s="18">
        <f>Measures!$C$24</f>
        <v>13</v>
      </c>
      <c r="BM416" s="18">
        <f>Measures!$C$26</f>
        <v>0.32</v>
      </c>
      <c r="BN416" s="18">
        <f>Measures!$D$26</f>
        <v>0.25</v>
      </c>
      <c r="BO416" s="18">
        <f>Measures!$C$27</f>
        <v>14</v>
      </c>
      <c r="BP416" s="18">
        <f>Measures!$C$28</f>
        <v>15</v>
      </c>
      <c r="BQ416" s="88">
        <f>Measures!$C$29</f>
        <v>92</v>
      </c>
      <c r="BR416" s="88">
        <f>Measures!$C$30</f>
        <v>95</v>
      </c>
      <c r="BS416" s="88">
        <f>Measures!$C$31</f>
        <v>70</v>
      </c>
      <c r="BT416" s="64" t="str">
        <f>Code!$M$204</f>
        <v>EF 200</v>
      </c>
      <c r="BU416" s="64" t="str">
        <f>Code!$M$207</f>
        <v>EF 67</v>
      </c>
      <c r="BV416" s="64" t="str">
        <f>Code!$M$208</f>
        <v>EF 70</v>
      </c>
      <c r="BW416" s="64" t="str">
        <f>Code!$M$205</f>
        <v>EF 82</v>
      </c>
      <c r="BX416" s="64" t="s">
        <v>363</v>
      </c>
      <c r="BY416" s="64" t="s">
        <v>239</v>
      </c>
      <c r="BZ416" s="64" t="s">
        <v>240</v>
      </c>
      <c r="CA416" s="64"/>
      <c r="CB416" s="64"/>
      <c r="CC416" s="64"/>
      <c r="CD416" s="64"/>
      <c r="CE416" s="64"/>
      <c r="CF416" s="64"/>
      <c r="CG416" s="64"/>
      <c r="CH416" s="64"/>
      <c r="CI416" s="64"/>
      <c r="CJ416" s="64"/>
      <c r="CK416" s="64"/>
      <c r="CL416" s="64"/>
      <c r="CM416" s="18"/>
      <c r="CN416" s="18"/>
    </row>
    <row r="417" spans="1:92" ht="14.4" x14ac:dyDescent="0.3">
      <c r="A417" s="19" t="s">
        <v>95</v>
      </c>
      <c r="B417" s="31" t="s">
        <v>86</v>
      </c>
      <c r="C417" s="19" t="s">
        <v>87</v>
      </c>
      <c r="D417" s="19">
        <v>9</v>
      </c>
      <c r="E417" s="19">
        <f>VLOOKUP(D417,Lists!$B$3:$C$18,2,FALSE)</f>
        <v>9</v>
      </c>
      <c r="F417" s="19">
        <v>1</v>
      </c>
      <c r="G417" s="19" t="s">
        <v>66</v>
      </c>
      <c r="H417" s="23">
        <v>1600</v>
      </c>
      <c r="I417" s="37">
        <v>0.14016341923318668</v>
      </c>
      <c r="J417" s="36">
        <v>7.1357303575703178E-4</v>
      </c>
      <c r="K417" s="36">
        <f t="shared" si="106"/>
        <v>7.1357303575703178E-4</v>
      </c>
      <c r="L417" s="23">
        <v>3.32</v>
      </c>
      <c r="M417" s="35">
        <v>0.33</v>
      </c>
      <c r="N417" s="35">
        <f t="shared" si="107"/>
        <v>0.33</v>
      </c>
      <c r="O417" s="38">
        <v>11.11751269035533</v>
      </c>
      <c r="P417" s="38">
        <f t="shared" si="108"/>
        <v>11.11751269035533</v>
      </c>
      <c r="Q417" s="38">
        <v>1.3361692000000001</v>
      </c>
      <c r="R417" s="38">
        <v>0.96303017419071424</v>
      </c>
      <c r="S417" s="23">
        <v>1.23</v>
      </c>
      <c r="T417" s="23">
        <v>0.87</v>
      </c>
      <c r="U417" s="23">
        <v>10</v>
      </c>
      <c r="V417" s="23">
        <f t="shared" si="109"/>
        <v>10</v>
      </c>
      <c r="W417" s="23">
        <v>78</v>
      </c>
      <c r="X417" s="23">
        <f t="shared" si="110"/>
        <v>78</v>
      </c>
      <c r="Y417" s="23">
        <v>62</v>
      </c>
      <c r="Z417" s="23" t="str">
        <f>Code!$K$204</f>
        <v>EF 86</v>
      </c>
      <c r="AA417" s="23" t="str">
        <f>Code!$K$207</f>
        <v>EF 57</v>
      </c>
      <c r="AB417" s="23" t="str">
        <f>Code!$K$208</f>
        <v>EF 57</v>
      </c>
      <c r="AC417" s="23" t="str">
        <f>Code!$K$205</f>
        <v>EF 57</v>
      </c>
      <c r="AD417" s="23" t="s">
        <v>237</v>
      </c>
      <c r="AE417" s="23" t="s">
        <v>237</v>
      </c>
      <c r="AF417" s="23" t="s">
        <v>237</v>
      </c>
      <c r="AG417" s="39">
        <f t="shared" si="105"/>
        <v>7.1357303575703178E-4</v>
      </c>
      <c r="AH417" s="39">
        <f t="shared" si="111"/>
        <v>7.1357303575703178E-4</v>
      </c>
      <c r="AI417" s="18">
        <f t="shared" si="112"/>
        <v>3.32</v>
      </c>
      <c r="AJ417" s="41">
        <f>Code!$B$23</f>
        <v>0.15</v>
      </c>
      <c r="AK417" s="41">
        <f t="shared" si="113"/>
        <v>0.15</v>
      </c>
      <c r="AL417" s="110">
        <f t="shared" si="114"/>
        <v>11.11751269035533</v>
      </c>
      <c r="AM417" s="110">
        <f t="shared" si="115"/>
        <v>11.11751269035533</v>
      </c>
      <c r="AN417" s="110">
        <f t="shared" si="116"/>
        <v>1.3361692000000001</v>
      </c>
      <c r="AO417" s="110">
        <f t="shared" si="117"/>
        <v>0.96303017419071424</v>
      </c>
      <c r="AP417" s="18">
        <f>VLOOKUP(D417,Code!$B$92:$D$107,2,FALSE)</f>
        <v>0.32</v>
      </c>
      <c r="AQ417" s="18">
        <f>VLOOKUP(E417,Code!$B$92:$D$107,3,FALSE)</f>
        <v>0.25</v>
      </c>
      <c r="AR417" s="18">
        <f>Code!$C$132</f>
        <v>14</v>
      </c>
      <c r="AS417" s="18">
        <f t="shared" si="118"/>
        <v>14</v>
      </c>
      <c r="AT417" s="88">
        <f>Code!$C$189</f>
        <v>80</v>
      </c>
      <c r="AU417" s="88">
        <f t="shared" si="119"/>
        <v>80</v>
      </c>
      <c r="AV417" s="88">
        <f>Code!$C$198</f>
        <v>66</v>
      </c>
      <c r="AW417" s="18" t="str">
        <f>Code!$L$204</f>
        <v>EF 95</v>
      </c>
      <c r="AX417" s="64" t="str">
        <f>Code!$L$207</f>
        <v>EF 60</v>
      </c>
      <c r="AY417" s="64" t="str">
        <f>Code!$L$208</f>
        <v>EF 60</v>
      </c>
      <c r="AZ417" s="64" t="str">
        <f>Code!$L$205</f>
        <v>EF 62</v>
      </c>
      <c r="BA417" s="23" t="s">
        <v>237</v>
      </c>
      <c r="BB417" s="23" t="s">
        <v>237</v>
      </c>
      <c r="BC417" s="23" t="s">
        <v>237</v>
      </c>
      <c r="BD417" s="39">
        <f t="shared" si="120"/>
        <v>6.0653708039347702E-4</v>
      </c>
      <c r="BE417" s="39">
        <f t="shared" si="121"/>
        <v>4.9950112502992225E-4</v>
      </c>
      <c r="BF417" s="18">
        <f>Measures!$C$3</f>
        <v>8</v>
      </c>
      <c r="BG417" s="41">
        <f>Measures!$C$4</f>
        <v>0.1</v>
      </c>
      <c r="BH417" s="41">
        <v>0.06</v>
      </c>
      <c r="BI417" s="18">
        <f>VLOOKUP(D417,Measures!$B$6:$C$21,2,FALSE)</f>
        <v>30</v>
      </c>
      <c r="BJ417" s="18">
        <f>Measures!$C$22</f>
        <v>44</v>
      </c>
      <c r="BK417" s="18">
        <f>Measures!$C$23</f>
        <v>19</v>
      </c>
      <c r="BL417" s="18">
        <f>Measures!$C$24</f>
        <v>13</v>
      </c>
      <c r="BM417" s="18">
        <f>Measures!$C$26</f>
        <v>0.32</v>
      </c>
      <c r="BN417" s="18">
        <f>Measures!$D$26</f>
        <v>0.25</v>
      </c>
      <c r="BO417" s="18">
        <f>Measures!$C$27</f>
        <v>14</v>
      </c>
      <c r="BP417" s="18">
        <f>Measures!$C$28</f>
        <v>15</v>
      </c>
      <c r="BQ417" s="88">
        <f>Measures!$C$29</f>
        <v>92</v>
      </c>
      <c r="BR417" s="88">
        <f>Measures!$C$30</f>
        <v>95</v>
      </c>
      <c r="BS417" s="88">
        <f>Measures!$C$31</f>
        <v>70</v>
      </c>
      <c r="BT417" s="64" t="str">
        <f>Code!$M$204</f>
        <v>EF 200</v>
      </c>
      <c r="BU417" s="64" t="str">
        <f>Code!$M$207</f>
        <v>EF 67</v>
      </c>
      <c r="BV417" s="64" t="str">
        <f>Code!$M$208</f>
        <v>EF 70</v>
      </c>
      <c r="BW417" s="64" t="str">
        <f>Code!$M$205</f>
        <v>EF 82</v>
      </c>
      <c r="BX417" s="64" t="s">
        <v>363</v>
      </c>
      <c r="BY417" s="64" t="s">
        <v>239</v>
      </c>
      <c r="BZ417" s="64" t="s">
        <v>240</v>
      </c>
      <c r="CA417" s="64"/>
      <c r="CB417" s="64"/>
      <c r="CC417" s="64"/>
      <c r="CD417" s="64"/>
      <c r="CE417" s="64"/>
      <c r="CF417" s="64"/>
      <c r="CG417" s="64"/>
      <c r="CH417" s="64"/>
      <c r="CI417" s="64"/>
      <c r="CJ417" s="64"/>
      <c r="CK417" s="64"/>
      <c r="CL417" s="64"/>
      <c r="CM417" s="18"/>
      <c r="CN417" s="18"/>
    </row>
    <row r="418" spans="1:92" ht="14.4" x14ac:dyDescent="0.3">
      <c r="A418" s="19" t="s">
        <v>95</v>
      </c>
      <c r="B418" s="31" t="s">
        <v>86</v>
      </c>
      <c r="C418" s="19" t="s">
        <v>87</v>
      </c>
      <c r="D418" s="19">
        <v>9</v>
      </c>
      <c r="E418" s="19">
        <f>VLOOKUP(D418,Lists!$B$3:$C$18,2,FALSE)</f>
        <v>9</v>
      </c>
      <c r="F418" s="19">
        <v>2</v>
      </c>
      <c r="G418" s="19" t="s">
        <v>66</v>
      </c>
      <c r="H418" s="23">
        <v>1990</v>
      </c>
      <c r="I418" s="37">
        <v>0.14016341923318668</v>
      </c>
      <c r="J418" s="36">
        <v>7.1357303575703178E-4</v>
      </c>
      <c r="K418" s="36">
        <f t="shared" si="106"/>
        <v>7.1357303575703178E-4</v>
      </c>
      <c r="L418" s="23">
        <v>3.32</v>
      </c>
      <c r="M418" s="35">
        <v>0.33</v>
      </c>
      <c r="N418" s="35">
        <f t="shared" si="107"/>
        <v>0.33</v>
      </c>
      <c r="O418" s="38">
        <v>11.11751269035533</v>
      </c>
      <c r="P418" s="38">
        <f t="shared" si="108"/>
        <v>11.11751269035533</v>
      </c>
      <c r="Q418" s="38">
        <v>1.3361692000000001</v>
      </c>
      <c r="R418" s="38">
        <v>0.96303017419071424</v>
      </c>
      <c r="S418" s="23">
        <v>1.23</v>
      </c>
      <c r="T418" s="23">
        <v>0.87</v>
      </c>
      <c r="U418" s="23">
        <v>10</v>
      </c>
      <c r="V418" s="23">
        <f t="shared" si="109"/>
        <v>10</v>
      </c>
      <c r="W418" s="23">
        <v>78</v>
      </c>
      <c r="X418" s="23">
        <f t="shared" si="110"/>
        <v>78</v>
      </c>
      <c r="Y418" s="23">
        <v>62</v>
      </c>
      <c r="Z418" s="23" t="str">
        <f>Code!$K$204</f>
        <v>EF 86</v>
      </c>
      <c r="AA418" s="23" t="str">
        <f>Code!$K$207</f>
        <v>EF 57</v>
      </c>
      <c r="AB418" s="23" t="str">
        <f>Code!$K$208</f>
        <v>EF 57</v>
      </c>
      <c r="AC418" s="23" t="str">
        <f>Code!$K$205</f>
        <v>EF 57</v>
      </c>
      <c r="AD418" s="23" t="s">
        <v>237</v>
      </c>
      <c r="AE418" s="23" t="s">
        <v>237</v>
      </c>
      <c r="AF418" s="23" t="s">
        <v>237</v>
      </c>
      <c r="AG418" s="39">
        <f t="shared" si="105"/>
        <v>7.1357303575703178E-4</v>
      </c>
      <c r="AH418" s="39">
        <f t="shared" si="111"/>
        <v>7.1357303575703178E-4</v>
      </c>
      <c r="AI418" s="18">
        <f t="shared" si="112"/>
        <v>3.32</v>
      </c>
      <c r="AJ418" s="41">
        <f>Code!$B$23</f>
        <v>0.15</v>
      </c>
      <c r="AK418" s="41">
        <f t="shared" si="113"/>
        <v>0.15</v>
      </c>
      <c r="AL418" s="110">
        <f t="shared" si="114"/>
        <v>11.11751269035533</v>
      </c>
      <c r="AM418" s="110">
        <f t="shared" si="115"/>
        <v>11.11751269035533</v>
      </c>
      <c r="AN418" s="110">
        <f t="shared" si="116"/>
        <v>1.3361692000000001</v>
      </c>
      <c r="AO418" s="110">
        <f t="shared" si="117"/>
        <v>0.96303017419071424</v>
      </c>
      <c r="AP418" s="18">
        <f>VLOOKUP(D418,Code!$B$92:$D$107,2,FALSE)</f>
        <v>0.32</v>
      </c>
      <c r="AQ418" s="18">
        <f>VLOOKUP(E418,Code!$B$92:$D$107,3,FALSE)</f>
        <v>0.25</v>
      </c>
      <c r="AR418" s="18">
        <f>Code!$C$132</f>
        <v>14</v>
      </c>
      <c r="AS418" s="18">
        <f t="shared" si="118"/>
        <v>14</v>
      </c>
      <c r="AT418" s="88">
        <f>Code!$C$189</f>
        <v>80</v>
      </c>
      <c r="AU418" s="88">
        <f t="shared" si="119"/>
        <v>80</v>
      </c>
      <c r="AV418" s="88">
        <f>Code!$C$198</f>
        <v>66</v>
      </c>
      <c r="AW418" s="18" t="str">
        <f>Code!$L$204</f>
        <v>EF 95</v>
      </c>
      <c r="AX418" s="64" t="str">
        <f>Code!$L$207</f>
        <v>EF 60</v>
      </c>
      <c r="AY418" s="64" t="str">
        <f>Code!$L$208</f>
        <v>EF 60</v>
      </c>
      <c r="AZ418" s="64" t="str">
        <f>Code!$L$205</f>
        <v>EF 62</v>
      </c>
      <c r="BA418" s="23" t="s">
        <v>237</v>
      </c>
      <c r="BB418" s="23" t="s">
        <v>237</v>
      </c>
      <c r="BC418" s="23" t="s">
        <v>237</v>
      </c>
      <c r="BD418" s="39">
        <f t="shared" si="120"/>
        <v>6.0653708039347702E-4</v>
      </c>
      <c r="BE418" s="39">
        <f t="shared" si="121"/>
        <v>4.9950112502992225E-4</v>
      </c>
      <c r="BF418" s="18">
        <f>Measures!$C$3</f>
        <v>8</v>
      </c>
      <c r="BG418" s="41">
        <f>Measures!$C$4</f>
        <v>0.1</v>
      </c>
      <c r="BH418" s="41">
        <v>0.06</v>
      </c>
      <c r="BI418" s="18">
        <f>VLOOKUP(D418,Measures!$B$6:$C$21,2,FALSE)</f>
        <v>30</v>
      </c>
      <c r="BJ418" s="18">
        <f>Measures!$C$22</f>
        <v>44</v>
      </c>
      <c r="BK418" s="18">
        <f>Measures!$C$23</f>
        <v>19</v>
      </c>
      <c r="BL418" s="18">
        <f>Measures!$C$24</f>
        <v>13</v>
      </c>
      <c r="BM418" s="18">
        <f>Measures!$C$26</f>
        <v>0.32</v>
      </c>
      <c r="BN418" s="18">
        <f>Measures!$D$26</f>
        <v>0.25</v>
      </c>
      <c r="BO418" s="18">
        <f>Measures!$C$27</f>
        <v>14</v>
      </c>
      <c r="BP418" s="18">
        <f>Measures!$C$28</f>
        <v>15</v>
      </c>
      <c r="BQ418" s="88">
        <f>Measures!$C$29</f>
        <v>92</v>
      </c>
      <c r="BR418" s="88">
        <f>Measures!$C$30</f>
        <v>95</v>
      </c>
      <c r="BS418" s="88">
        <f>Measures!$C$31</f>
        <v>70</v>
      </c>
      <c r="BT418" s="64" t="str">
        <f>Code!$M$204</f>
        <v>EF 200</v>
      </c>
      <c r="BU418" s="64" t="str">
        <f>Code!$M$207</f>
        <v>EF 67</v>
      </c>
      <c r="BV418" s="64" t="str">
        <f>Code!$M$208</f>
        <v>EF 70</v>
      </c>
      <c r="BW418" s="64" t="str">
        <f>Code!$M$205</f>
        <v>EF 82</v>
      </c>
      <c r="BX418" s="64" t="s">
        <v>363</v>
      </c>
      <c r="BY418" s="64" t="s">
        <v>239</v>
      </c>
      <c r="BZ418" s="64" t="s">
        <v>240</v>
      </c>
      <c r="CA418" s="64"/>
      <c r="CB418" s="64"/>
      <c r="CC418" s="64"/>
      <c r="CD418" s="64"/>
      <c r="CE418" s="64"/>
      <c r="CF418" s="64"/>
      <c r="CG418" s="64"/>
      <c r="CH418" s="64"/>
      <c r="CI418" s="64"/>
      <c r="CJ418" s="64"/>
      <c r="CK418" s="64"/>
      <c r="CL418" s="64"/>
      <c r="CM418" s="18"/>
      <c r="CN418" s="18"/>
    </row>
    <row r="419" spans="1:92" ht="14.4" x14ac:dyDescent="0.3">
      <c r="A419" s="19" t="s">
        <v>22</v>
      </c>
      <c r="B419" s="31" t="s">
        <v>86</v>
      </c>
      <c r="C419" s="19" t="s">
        <v>87</v>
      </c>
      <c r="D419" s="19">
        <v>9</v>
      </c>
      <c r="E419" s="19">
        <f>VLOOKUP(D419,Lists!$B$3:$C$18,2,FALSE)</f>
        <v>9</v>
      </c>
      <c r="F419" s="19">
        <v>1</v>
      </c>
      <c r="G419" s="19" t="s">
        <v>66</v>
      </c>
      <c r="H419" s="23">
        <v>1600</v>
      </c>
      <c r="I419" s="37">
        <v>0.14016341923318668</v>
      </c>
      <c r="J419" s="36">
        <v>7.1357303575703178E-4</v>
      </c>
      <c r="K419" s="36">
        <f t="shared" si="106"/>
        <v>7.1357303575703178E-4</v>
      </c>
      <c r="L419" s="23">
        <v>3.32</v>
      </c>
      <c r="M419" s="35">
        <v>0.33</v>
      </c>
      <c r="N419" s="35">
        <f t="shared" si="107"/>
        <v>0.33</v>
      </c>
      <c r="O419" s="38">
        <v>11.11751269035533</v>
      </c>
      <c r="P419" s="38">
        <f t="shared" si="108"/>
        <v>11.11751269035533</v>
      </c>
      <c r="Q419" s="38">
        <v>1.3361692000000001</v>
      </c>
      <c r="R419" s="38">
        <v>0.96303017419071424</v>
      </c>
      <c r="S419" s="23">
        <v>1.23</v>
      </c>
      <c r="T419" s="23">
        <v>0.87</v>
      </c>
      <c r="U419" s="23">
        <v>10</v>
      </c>
      <c r="V419" s="23">
        <f t="shared" si="109"/>
        <v>10</v>
      </c>
      <c r="W419" s="23">
        <v>78</v>
      </c>
      <c r="X419" s="23">
        <f t="shared" si="110"/>
        <v>78</v>
      </c>
      <c r="Y419" s="23">
        <v>62</v>
      </c>
      <c r="Z419" s="23" t="str">
        <f>Code!$K$204</f>
        <v>EF 86</v>
      </c>
      <c r="AA419" s="23" t="str">
        <f>Code!$K$207</f>
        <v>EF 57</v>
      </c>
      <c r="AB419" s="23" t="str">
        <f>Code!$K$208</f>
        <v>EF 57</v>
      </c>
      <c r="AC419" s="23" t="str">
        <f>Code!$K$205</f>
        <v>EF 57</v>
      </c>
      <c r="AD419" s="23" t="s">
        <v>237</v>
      </c>
      <c r="AE419" s="23" t="s">
        <v>237</v>
      </c>
      <c r="AF419" s="23" t="s">
        <v>237</v>
      </c>
      <c r="AG419" s="39">
        <f t="shared" si="105"/>
        <v>7.1357303575703178E-4</v>
      </c>
      <c r="AH419" s="39">
        <f t="shared" si="111"/>
        <v>7.1357303575703178E-4</v>
      </c>
      <c r="AI419" s="18">
        <f t="shared" si="112"/>
        <v>3.32</v>
      </c>
      <c r="AJ419" s="41">
        <f>Code!$B$23</f>
        <v>0.15</v>
      </c>
      <c r="AK419" s="41">
        <f t="shared" si="113"/>
        <v>0.15</v>
      </c>
      <c r="AL419" s="110">
        <f t="shared" si="114"/>
        <v>11.11751269035533</v>
      </c>
      <c r="AM419" s="110">
        <f t="shared" si="115"/>
        <v>11.11751269035533</v>
      </c>
      <c r="AN419" s="110">
        <f t="shared" si="116"/>
        <v>1.3361692000000001</v>
      </c>
      <c r="AO419" s="110">
        <f t="shared" si="117"/>
        <v>0.96303017419071424</v>
      </c>
      <c r="AP419" s="18">
        <f>VLOOKUP(D419,Code!$B$92:$D$107,2,FALSE)</f>
        <v>0.32</v>
      </c>
      <c r="AQ419" s="18">
        <f>VLOOKUP(E419,Code!$B$92:$D$107,3,FALSE)</f>
        <v>0.25</v>
      </c>
      <c r="AR419" s="18">
        <f>Code!$C$132</f>
        <v>14</v>
      </c>
      <c r="AS419" s="18">
        <f t="shared" si="118"/>
        <v>14</v>
      </c>
      <c r="AT419" s="88">
        <f>Code!$C$189</f>
        <v>80</v>
      </c>
      <c r="AU419" s="88">
        <f t="shared" si="119"/>
        <v>80</v>
      </c>
      <c r="AV419" s="88">
        <f>Code!$C$198</f>
        <v>66</v>
      </c>
      <c r="AW419" s="18" t="str">
        <f>Code!$L$204</f>
        <v>EF 95</v>
      </c>
      <c r="AX419" s="64" t="str">
        <f>Code!$L$207</f>
        <v>EF 60</v>
      </c>
      <c r="AY419" s="64" t="str">
        <f>Code!$L$208</f>
        <v>EF 60</v>
      </c>
      <c r="AZ419" s="64" t="str">
        <f>Code!$L$205</f>
        <v>EF 62</v>
      </c>
      <c r="BA419" s="23" t="s">
        <v>237</v>
      </c>
      <c r="BB419" s="23" t="s">
        <v>237</v>
      </c>
      <c r="BC419" s="23" t="s">
        <v>237</v>
      </c>
      <c r="BD419" s="39">
        <f t="shared" si="120"/>
        <v>6.0653708039347702E-4</v>
      </c>
      <c r="BE419" s="39">
        <f t="shared" si="121"/>
        <v>4.9950112502992225E-4</v>
      </c>
      <c r="BF419" s="18">
        <f>Measures!$C$3</f>
        <v>8</v>
      </c>
      <c r="BG419" s="41">
        <f>Measures!$C$4</f>
        <v>0.1</v>
      </c>
      <c r="BH419" s="41">
        <v>0.06</v>
      </c>
      <c r="BI419" s="18">
        <f>VLOOKUP(D419,Measures!$B$6:$C$21,2,FALSE)</f>
        <v>30</v>
      </c>
      <c r="BJ419" s="18">
        <f>Measures!$C$22</f>
        <v>44</v>
      </c>
      <c r="BK419" s="18">
        <f>Measures!$C$23</f>
        <v>19</v>
      </c>
      <c r="BL419" s="18">
        <f>Measures!$C$24</f>
        <v>13</v>
      </c>
      <c r="BM419" s="18">
        <f>Measures!$C$26</f>
        <v>0.32</v>
      </c>
      <c r="BN419" s="18">
        <f>Measures!$D$26</f>
        <v>0.25</v>
      </c>
      <c r="BO419" s="18">
        <f>Measures!$C$27</f>
        <v>14</v>
      </c>
      <c r="BP419" s="18">
        <f>Measures!$C$28</f>
        <v>15</v>
      </c>
      <c r="BQ419" s="88">
        <f>Measures!$C$29</f>
        <v>92</v>
      </c>
      <c r="BR419" s="88">
        <f>Measures!$C$30</f>
        <v>95</v>
      </c>
      <c r="BS419" s="88">
        <f>Measures!$C$31</f>
        <v>70</v>
      </c>
      <c r="BT419" s="64" t="str">
        <f>Code!$M$204</f>
        <v>EF 200</v>
      </c>
      <c r="BU419" s="64" t="str">
        <f>Code!$M$207</f>
        <v>EF 67</v>
      </c>
      <c r="BV419" s="64" t="str">
        <f>Code!$M$208</f>
        <v>EF 70</v>
      </c>
      <c r="BW419" s="64" t="str">
        <f>Code!$M$205</f>
        <v>EF 82</v>
      </c>
      <c r="BX419" s="64" t="s">
        <v>363</v>
      </c>
      <c r="BY419" s="64" t="s">
        <v>239</v>
      </c>
      <c r="BZ419" s="64" t="s">
        <v>240</v>
      </c>
      <c r="CA419" s="64"/>
      <c r="CB419" s="64"/>
      <c r="CC419" s="64"/>
      <c r="CD419" s="64"/>
      <c r="CE419" s="64"/>
      <c r="CF419" s="64"/>
      <c r="CG419" s="64"/>
      <c r="CH419" s="64"/>
      <c r="CI419" s="64"/>
      <c r="CJ419" s="64"/>
      <c r="CK419" s="64"/>
      <c r="CL419" s="64"/>
      <c r="CM419" s="18"/>
      <c r="CN419" s="18"/>
    </row>
    <row r="420" spans="1:92" ht="14.4" x14ac:dyDescent="0.3">
      <c r="A420" s="19" t="s">
        <v>22</v>
      </c>
      <c r="B420" s="31" t="s">
        <v>86</v>
      </c>
      <c r="C420" s="19" t="s">
        <v>87</v>
      </c>
      <c r="D420" s="19">
        <v>9</v>
      </c>
      <c r="E420" s="19">
        <f>VLOOKUP(D420,Lists!$B$3:$C$18,2,FALSE)</f>
        <v>9</v>
      </c>
      <c r="F420" s="19">
        <v>2</v>
      </c>
      <c r="G420" s="19" t="s">
        <v>66</v>
      </c>
      <c r="H420" s="23">
        <v>1990</v>
      </c>
      <c r="I420" s="37">
        <v>0.14016341923318668</v>
      </c>
      <c r="J420" s="36">
        <v>7.1357303575703178E-4</v>
      </c>
      <c r="K420" s="36">
        <f t="shared" si="106"/>
        <v>7.1357303575703178E-4</v>
      </c>
      <c r="L420" s="23">
        <v>3.32</v>
      </c>
      <c r="M420" s="35">
        <v>0.33</v>
      </c>
      <c r="N420" s="35">
        <f t="shared" si="107"/>
        <v>0.33</v>
      </c>
      <c r="O420" s="38">
        <v>11.11751269035533</v>
      </c>
      <c r="P420" s="38">
        <f t="shared" si="108"/>
        <v>11.11751269035533</v>
      </c>
      <c r="Q420" s="38">
        <v>1.3361692000000001</v>
      </c>
      <c r="R420" s="38">
        <v>0.96303017419071424</v>
      </c>
      <c r="S420" s="23">
        <v>1.23</v>
      </c>
      <c r="T420" s="23">
        <v>0.87</v>
      </c>
      <c r="U420" s="23">
        <v>10</v>
      </c>
      <c r="V420" s="23">
        <f t="shared" si="109"/>
        <v>10</v>
      </c>
      <c r="W420" s="23">
        <v>78</v>
      </c>
      <c r="X420" s="23">
        <f t="shared" si="110"/>
        <v>78</v>
      </c>
      <c r="Y420" s="23">
        <v>62</v>
      </c>
      <c r="Z420" s="23" t="str">
        <f>Code!$K$204</f>
        <v>EF 86</v>
      </c>
      <c r="AA420" s="23" t="str">
        <f>Code!$K$207</f>
        <v>EF 57</v>
      </c>
      <c r="AB420" s="23" t="str">
        <f>Code!$K$208</f>
        <v>EF 57</v>
      </c>
      <c r="AC420" s="23" t="str">
        <f>Code!$K$205</f>
        <v>EF 57</v>
      </c>
      <c r="AD420" s="23" t="s">
        <v>237</v>
      </c>
      <c r="AE420" s="23" t="s">
        <v>237</v>
      </c>
      <c r="AF420" s="23" t="s">
        <v>237</v>
      </c>
      <c r="AG420" s="39">
        <f t="shared" si="105"/>
        <v>7.1357303575703178E-4</v>
      </c>
      <c r="AH420" s="39">
        <f t="shared" si="111"/>
        <v>7.1357303575703178E-4</v>
      </c>
      <c r="AI420" s="18">
        <f t="shared" si="112"/>
        <v>3.32</v>
      </c>
      <c r="AJ420" s="41">
        <f>Code!$B$23</f>
        <v>0.15</v>
      </c>
      <c r="AK420" s="41">
        <f t="shared" si="113"/>
        <v>0.15</v>
      </c>
      <c r="AL420" s="110">
        <f t="shared" si="114"/>
        <v>11.11751269035533</v>
      </c>
      <c r="AM420" s="110">
        <f t="shared" si="115"/>
        <v>11.11751269035533</v>
      </c>
      <c r="AN420" s="110">
        <f t="shared" si="116"/>
        <v>1.3361692000000001</v>
      </c>
      <c r="AO420" s="110">
        <f t="shared" si="117"/>
        <v>0.96303017419071424</v>
      </c>
      <c r="AP420" s="18">
        <f>VLOOKUP(D420,Code!$B$92:$D$107,2,FALSE)</f>
        <v>0.32</v>
      </c>
      <c r="AQ420" s="18">
        <f>VLOOKUP(E420,Code!$B$92:$D$107,3,FALSE)</f>
        <v>0.25</v>
      </c>
      <c r="AR420" s="18">
        <f>Code!$C$132</f>
        <v>14</v>
      </c>
      <c r="AS420" s="18">
        <f t="shared" si="118"/>
        <v>14</v>
      </c>
      <c r="AT420" s="88">
        <f>Code!$C$189</f>
        <v>80</v>
      </c>
      <c r="AU420" s="88">
        <f t="shared" si="119"/>
        <v>80</v>
      </c>
      <c r="AV420" s="88">
        <f>Code!$C$198</f>
        <v>66</v>
      </c>
      <c r="AW420" s="18" t="str">
        <f>Code!$L$204</f>
        <v>EF 95</v>
      </c>
      <c r="AX420" s="64" t="str">
        <f>Code!$L$207</f>
        <v>EF 60</v>
      </c>
      <c r="AY420" s="64" t="str">
        <f>Code!$L$208</f>
        <v>EF 60</v>
      </c>
      <c r="AZ420" s="64" t="str">
        <f>Code!$L$205</f>
        <v>EF 62</v>
      </c>
      <c r="BA420" s="23" t="s">
        <v>237</v>
      </c>
      <c r="BB420" s="23" t="s">
        <v>237</v>
      </c>
      <c r="BC420" s="23" t="s">
        <v>237</v>
      </c>
      <c r="BD420" s="39">
        <f t="shared" si="120"/>
        <v>6.0653708039347702E-4</v>
      </c>
      <c r="BE420" s="39">
        <f t="shared" si="121"/>
        <v>4.9950112502992225E-4</v>
      </c>
      <c r="BF420" s="18">
        <f>Measures!$C$3</f>
        <v>8</v>
      </c>
      <c r="BG420" s="41">
        <f>Measures!$C$4</f>
        <v>0.1</v>
      </c>
      <c r="BH420" s="41">
        <v>0.06</v>
      </c>
      <c r="BI420" s="18">
        <f>VLOOKUP(D420,Measures!$B$6:$C$21,2,FALSE)</f>
        <v>30</v>
      </c>
      <c r="BJ420" s="18">
        <f>Measures!$C$22</f>
        <v>44</v>
      </c>
      <c r="BK420" s="18">
        <f>Measures!$C$23</f>
        <v>19</v>
      </c>
      <c r="BL420" s="18">
        <f>Measures!$C$24</f>
        <v>13</v>
      </c>
      <c r="BM420" s="18">
        <f>Measures!$C$26</f>
        <v>0.32</v>
      </c>
      <c r="BN420" s="18">
        <f>Measures!$D$26</f>
        <v>0.25</v>
      </c>
      <c r="BO420" s="18">
        <f>Measures!$C$27</f>
        <v>14</v>
      </c>
      <c r="BP420" s="18">
        <f>Measures!$C$28</f>
        <v>15</v>
      </c>
      <c r="BQ420" s="88">
        <f>Measures!$C$29</f>
        <v>92</v>
      </c>
      <c r="BR420" s="88">
        <f>Measures!$C$30</f>
        <v>95</v>
      </c>
      <c r="BS420" s="88">
        <f>Measures!$C$31</f>
        <v>70</v>
      </c>
      <c r="BT420" s="64" t="str">
        <f>Code!$M$204</f>
        <v>EF 200</v>
      </c>
      <c r="BU420" s="64" t="str">
        <f>Code!$M$207</f>
        <v>EF 67</v>
      </c>
      <c r="BV420" s="64" t="str">
        <f>Code!$M$208</f>
        <v>EF 70</v>
      </c>
      <c r="BW420" s="64" t="str">
        <f>Code!$M$205</f>
        <v>EF 82</v>
      </c>
      <c r="BX420" s="64" t="s">
        <v>363</v>
      </c>
      <c r="BY420" s="64" t="s">
        <v>239</v>
      </c>
      <c r="BZ420" s="64" t="s">
        <v>240</v>
      </c>
      <c r="CA420" s="64"/>
      <c r="CB420" s="64"/>
      <c r="CC420" s="64"/>
      <c r="CD420" s="64"/>
      <c r="CE420" s="64"/>
      <c r="CF420" s="64"/>
      <c r="CG420" s="64"/>
      <c r="CH420" s="64"/>
      <c r="CI420" s="64"/>
      <c r="CJ420" s="64"/>
      <c r="CK420" s="64"/>
      <c r="CL420" s="64"/>
      <c r="CM420" s="18"/>
      <c r="CN420" s="18"/>
    </row>
    <row r="421" spans="1:92" ht="14.4" x14ac:dyDescent="0.3">
      <c r="A421" s="19" t="s">
        <v>95</v>
      </c>
      <c r="B421" s="31" t="s">
        <v>86</v>
      </c>
      <c r="C421" s="19" t="s">
        <v>71</v>
      </c>
      <c r="D421" s="19">
        <v>9</v>
      </c>
      <c r="E421" s="19">
        <f>VLOOKUP(D421,Lists!$B$3:$C$18,2,FALSE)</f>
        <v>9</v>
      </c>
      <c r="F421" s="19">
        <v>1</v>
      </c>
      <c r="G421" s="19" t="s">
        <v>67</v>
      </c>
      <c r="H421" s="23">
        <v>1810</v>
      </c>
      <c r="I421" s="37">
        <v>0.11502100840336134</v>
      </c>
      <c r="J421" s="36">
        <v>5.1608452609801366E-4</v>
      </c>
      <c r="K421" s="36">
        <f t="shared" si="106"/>
        <v>5.1608452609801366E-4</v>
      </c>
      <c r="L421" s="23">
        <v>3.67</v>
      </c>
      <c r="M421" s="35">
        <v>0.26</v>
      </c>
      <c r="N421" s="35">
        <f t="shared" si="107"/>
        <v>0.26</v>
      </c>
      <c r="O421" s="38">
        <v>14.276729559735848</v>
      </c>
      <c r="P421" s="38">
        <f t="shared" si="108"/>
        <v>14.276729559735848</v>
      </c>
      <c r="Q421" s="38">
        <v>5.9551821</v>
      </c>
      <c r="R421" s="38">
        <v>10.254943899018233</v>
      </c>
      <c r="S421" s="23">
        <v>1.18</v>
      </c>
      <c r="T421" s="23">
        <v>0.87</v>
      </c>
      <c r="U421" s="23">
        <v>10</v>
      </c>
      <c r="V421" s="23">
        <f t="shared" si="109"/>
        <v>10</v>
      </c>
      <c r="W421" s="23">
        <v>78</v>
      </c>
      <c r="X421" s="23">
        <f t="shared" si="110"/>
        <v>78</v>
      </c>
      <c r="Y421" s="23">
        <v>62</v>
      </c>
      <c r="Z421" s="23" t="str">
        <f>Code!$K$204</f>
        <v>EF 86</v>
      </c>
      <c r="AA421" s="23" t="str">
        <f>Code!$K$207</f>
        <v>EF 57</v>
      </c>
      <c r="AB421" s="23" t="str">
        <f>Code!$K$208</f>
        <v>EF 57</v>
      </c>
      <c r="AC421" s="23" t="str">
        <f>Code!$K$205</f>
        <v>EF 57</v>
      </c>
      <c r="AD421" s="23" t="s">
        <v>237</v>
      </c>
      <c r="AE421" s="23" t="s">
        <v>237</v>
      </c>
      <c r="AF421" s="23" t="s">
        <v>237</v>
      </c>
      <c r="AG421" s="39">
        <f t="shared" si="105"/>
        <v>5.1608452609801366E-4</v>
      </c>
      <c r="AH421" s="39">
        <f t="shared" si="111"/>
        <v>5.1608452609801366E-4</v>
      </c>
      <c r="AI421" s="18">
        <f t="shared" si="112"/>
        <v>3.67</v>
      </c>
      <c r="AJ421" s="41">
        <f>Code!$B$23</f>
        <v>0.15</v>
      </c>
      <c r="AK421" s="41">
        <f t="shared" si="113"/>
        <v>0.15</v>
      </c>
      <c r="AL421" s="110">
        <f t="shared" si="114"/>
        <v>14.276729559735848</v>
      </c>
      <c r="AM421" s="110">
        <f t="shared" si="115"/>
        <v>14.276729559735848</v>
      </c>
      <c r="AN421" s="110">
        <f t="shared" si="116"/>
        <v>5.9551821</v>
      </c>
      <c r="AO421" s="110">
        <f t="shared" si="117"/>
        <v>10.254943899018233</v>
      </c>
      <c r="AP421" s="18">
        <f>VLOOKUP(D421,Code!$B$92:$D$107,2,FALSE)</f>
        <v>0.32</v>
      </c>
      <c r="AQ421" s="18">
        <f>VLOOKUP(E421,Code!$B$92:$D$107,3,FALSE)</f>
        <v>0.25</v>
      </c>
      <c r="AR421" s="18">
        <f>Code!$C$132</f>
        <v>14</v>
      </c>
      <c r="AS421" s="18">
        <f t="shared" si="118"/>
        <v>14</v>
      </c>
      <c r="AT421" s="88">
        <f>Code!$C$189</f>
        <v>80</v>
      </c>
      <c r="AU421" s="88">
        <f t="shared" si="119"/>
        <v>80</v>
      </c>
      <c r="AV421" s="88">
        <f>Code!$C$198</f>
        <v>66</v>
      </c>
      <c r="AW421" s="18" t="str">
        <f>Code!$L$204</f>
        <v>EF 95</v>
      </c>
      <c r="AX421" s="64" t="str">
        <f>Code!$L$207</f>
        <v>EF 60</v>
      </c>
      <c r="AY421" s="64" t="str">
        <f>Code!$L$208</f>
        <v>EF 60</v>
      </c>
      <c r="AZ421" s="64" t="str">
        <f>Code!$L$205</f>
        <v>EF 62</v>
      </c>
      <c r="BA421" s="23" t="s">
        <v>237</v>
      </c>
      <c r="BB421" s="23" t="s">
        <v>237</v>
      </c>
      <c r="BC421" s="23" t="s">
        <v>237</v>
      </c>
      <c r="BD421" s="39">
        <f t="shared" si="120"/>
        <v>4.3867184718331158E-4</v>
      </c>
      <c r="BE421" s="39">
        <f t="shared" si="121"/>
        <v>3.6125916826860955E-4</v>
      </c>
      <c r="BF421" s="18">
        <f>Measures!$C$3</f>
        <v>8</v>
      </c>
      <c r="BG421" s="41">
        <f>Measures!$C$4</f>
        <v>0.1</v>
      </c>
      <c r="BH421" s="41">
        <v>0.06</v>
      </c>
      <c r="BI421" s="18">
        <f>VLOOKUP(D421,Measures!$B$6:$C$21,2,FALSE)</f>
        <v>30</v>
      </c>
      <c r="BJ421" s="18">
        <f>Measures!$C$22</f>
        <v>44</v>
      </c>
      <c r="BK421" s="18">
        <f>Measures!$C$23</f>
        <v>19</v>
      </c>
      <c r="BL421" s="18">
        <f>Measures!$C$24</f>
        <v>13</v>
      </c>
      <c r="BM421" s="18">
        <f>Measures!$C$26</f>
        <v>0.32</v>
      </c>
      <c r="BN421" s="18">
        <f>Measures!$D$26</f>
        <v>0.25</v>
      </c>
      <c r="BO421" s="18">
        <f>Measures!$C$27</f>
        <v>14</v>
      </c>
      <c r="BP421" s="18">
        <f>Measures!$C$28</f>
        <v>15</v>
      </c>
      <c r="BQ421" s="88">
        <f>Measures!$C$29</f>
        <v>92</v>
      </c>
      <c r="BR421" s="88">
        <f>Measures!$C$30</f>
        <v>95</v>
      </c>
      <c r="BS421" s="88">
        <f>Measures!$C$31</f>
        <v>70</v>
      </c>
      <c r="BT421" s="64" t="str">
        <f>Code!$M$204</f>
        <v>EF 200</v>
      </c>
      <c r="BU421" s="64" t="str">
        <f>Code!$M$207</f>
        <v>EF 67</v>
      </c>
      <c r="BV421" s="64" t="str">
        <f>Code!$M$208</f>
        <v>EF 70</v>
      </c>
      <c r="BW421" s="64" t="str">
        <f>Code!$M$205</f>
        <v>EF 82</v>
      </c>
      <c r="BX421" s="64" t="s">
        <v>363</v>
      </c>
      <c r="BY421" s="64" t="s">
        <v>239</v>
      </c>
      <c r="BZ421" s="64" t="s">
        <v>240</v>
      </c>
      <c r="CA421" s="64"/>
      <c r="CB421" s="64"/>
      <c r="CC421" s="64"/>
      <c r="CD421" s="64"/>
      <c r="CE421" s="64"/>
      <c r="CF421" s="64"/>
      <c r="CG421" s="64"/>
      <c r="CH421" s="64"/>
      <c r="CI421" s="64"/>
      <c r="CJ421" s="64"/>
      <c r="CK421" s="64"/>
      <c r="CL421" s="64"/>
      <c r="CM421" s="18"/>
      <c r="CN421" s="18"/>
    </row>
    <row r="422" spans="1:92" ht="14.4" x14ac:dyDescent="0.3">
      <c r="A422" s="19" t="s">
        <v>95</v>
      </c>
      <c r="B422" s="31" t="s">
        <v>86</v>
      </c>
      <c r="C422" s="19" t="s">
        <v>71</v>
      </c>
      <c r="D422" s="19">
        <v>9</v>
      </c>
      <c r="E422" s="19">
        <f>VLOOKUP(D422,Lists!$B$3:$C$18,2,FALSE)</f>
        <v>9</v>
      </c>
      <c r="F422" s="19">
        <v>2</v>
      </c>
      <c r="G422" s="19" t="s">
        <v>67</v>
      </c>
      <c r="H422" s="23">
        <v>2400</v>
      </c>
      <c r="I422" s="37">
        <v>0.11502100840336134</v>
      </c>
      <c r="J422" s="36">
        <v>5.1608452609801366E-4</v>
      </c>
      <c r="K422" s="36">
        <f t="shared" si="106"/>
        <v>5.1608452609801366E-4</v>
      </c>
      <c r="L422" s="23">
        <v>3.67</v>
      </c>
      <c r="M422" s="35">
        <v>0.26</v>
      </c>
      <c r="N422" s="35">
        <f t="shared" si="107"/>
        <v>0.26</v>
      </c>
      <c r="O422" s="38">
        <v>14.276729559735848</v>
      </c>
      <c r="P422" s="38">
        <f t="shared" si="108"/>
        <v>14.276729559735848</v>
      </c>
      <c r="Q422" s="38">
        <v>5.9551821</v>
      </c>
      <c r="R422" s="38">
        <v>10.254943899018233</v>
      </c>
      <c r="S422" s="23">
        <v>1.18</v>
      </c>
      <c r="T422" s="23">
        <v>0.87</v>
      </c>
      <c r="U422" s="23">
        <v>10</v>
      </c>
      <c r="V422" s="23">
        <f t="shared" si="109"/>
        <v>10</v>
      </c>
      <c r="W422" s="23">
        <v>78</v>
      </c>
      <c r="X422" s="23">
        <f t="shared" si="110"/>
        <v>78</v>
      </c>
      <c r="Y422" s="23">
        <v>62</v>
      </c>
      <c r="Z422" s="23" t="str">
        <f>Code!$K$204</f>
        <v>EF 86</v>
      </c>
      <c r="AA422" s="23" t="str">
        <f>Code!$K$207</f>
        <v>EF 57</v>
      </c>
      <c r="AB422" s="23" t="str">
        <f>Code!$K$208</f>
        <v>EF 57</v>
      </c>
      <c r="AC422" s="23" t="str">
        <f>Code!$K$205</f>
        <v>EF 57</v>
      </c>
      <c r="AD422" s="23" t="s">
        <v>237</v>
      </c>
      <c r="AE422" s="23" t="s">
        <v>237</v>
      </c>
      <c r="AF422" s="23" t="s">
        <v>237</v>
      </c>
      <c r="AG422" s="39">
        <f t="shared" si="105"/>
        <v>5.1608452609801366E-4</v>
      </c>
      <c r="AH422" s="39">
        <f t="shared" si="111"/>
        <v>5.1608452609801366E-4</v>
      </c>
      <c r="AI422" s="18">
        <f t="shared" si="112"/>
        <v>3.67</v>
      </c>
      <c r="AJ422" s="41">
        <f>Code!$B$23</f>
        <v>0.15</v>
      </c>
      <c r="AK422" s="41">
        <f t="shared" si="113"/>
        <v>0.15</v>
      </c>
      <c r="AL422" s="110">
        <f t="shared" si="114"/>
        <v>14.276729559735848</v>
      </c>
      <c r="AM422" s="110">
        <f t="shared" si="115"/>
        <v>14.276729559735848</v>
      </c>
      <c r="AN422" s="110">
        <f t="shared" si="116"/>
        <v>5.9551821</v>
      </c>
      <c r="AO422" s="110">
        <f t="shared" si="117"/>
        <v>10.254943899018233</v>
      </c>
      <c r="AP422" s="18">
        <f>VLOOKUP(D422,Code!$B$92:$D$107,2,FALSE)</f>
        <v>0.32</v>
      </c>
      <c r="AQ422" s="18">
        <f>VLOOKUP(E422,Code!$B$92:$D$107,3,FALSE)</f>
        <v>0.25</v>
      </c>
      <c r="AR422" s="18">
        <f>Code!$C$132</f>
        <v>14</v>
      </c>
      <c r="AS422" s="18">
        <f t="shared" si="118"/>
        <v>14</v>
      </c>
      <c r="AT422" s="88">
        <f>Code!$C$189</f>
        <v>80</v>
      </c>
      <c r="AU422" s="88">
        <f t="shared" si="119"/>
        <v>80</v>
      </c>
      <c r="AV422" s="88">
        <f>Code!$C$198</f>
        <v>66</v>
      </c>
      <c r="AW422" s="18" t="str">
        <f>Code!$L$204</f>
        <v>EF 95</v>
      </c>
      <c r="AX422" s="64" t="str">
        <f>Code!$L$207</f>
        <v>EF 60</v>
      </c>
      <c r="AY422" s="64" t="str">
        <f>Code!$L$208</f>
        <v>EF 60</v>
      </c>
      <c r="AZ422" s="64" t="str">
        <f>Code!$L$205</f>
        <v>EF 62</v>
      </c>
      <c r="BA422" s="23" t="s">
        <v>237</v>
      </c>
      <c r="BB422" s="23" t="s">
        <v>237</v>
      </c>
      <c r="BC422" s="23" t="s">
        <v>237</v>
      </c>
      <c r="BD422" s="39">
        <f t="shared" si="120"/>
        <v>4.3867184718331158E-4</v>
      </c>
      <c r="BE422" s="39">
        <f t="shared" si="121"/>
        <v>3.6125916826860955E-4</v>
      </c>
      <c r="BF422" s="18">
        <f>Measures!$C$3</f>
        <v>8</v>
      </c>
      <c r="BG422" s="41">
        <f>Measures!$C$4</f>
        <v>0.1</v>
      </c>
      <c r="BH422" s="41">
        <v>0.06</v>
      </c>
      <c r="BI422" s="18">
        <f>VLOOKUP(D422,Measures!$B$6:$C$21,2,FALSE)</f>
        <v>30</v>
      </c>
      <c r="BJ422" s="18">
        <f>Measures!$C$22</f>
        <v>44</v>
      </c>
      <c r="BK422" s="18">
        <f>Measures!$C$23</f>
        <v>19</v>
      </c>
      <c r="BL422" s="18">
        <f>Measures!$C$24</f>
        <v>13</v>
      </c>
      <c r="BM422" s="18">
        <f>Measures!$C$26</f>
        <v>0.32</v>
      </c>
      <c r="BN422" s="18">
        <f>Measures!$D$26</f>
        <v>0.25</v>
      </c>
      <c r="BO422" s="18">
        <f>Measures!$C$27</f>
        <v>14</v>
      </c>
      <c r="BP422" s="18">
        <f>Measures!$C$28</f>
        <v>15</v>
      </c>
      <c r="BQ422" s="88">
        <f>Measures!$C$29</f>
        <v>92</v>
      </c>
      <c r="BR422" s="88">
        <f>Measures!$C$30</f>
        <v>95</v>
      </c>
      <c r="BS422" s="88">
        <f>Measures!$C$31</f>
        <v>70</v>
      </c>
      <c r="BT422" s="64" t="str">
        <f>Code!$M$204</f>
        <v>EF 200</v>
      </c>
      <c r="BU422" s="64" t="str">
        <f>Code!$M$207</f>
        <v>EF 67</v>
      </c>
      <c r="BV422" s="64" t="str">
        <f>Code!$M$208</f>
        <v>EF 70</v>
      </c>
      <c r="BW422" s="64" t="str">
        <f>Code!$M$205</f>
        <v>EF 82</v>
      </c>
      <c r="BX422" s="64" t="s">
        <v>363</v>
      </c>
      <c r="BY422" s="64" t="s">
        <v>239</v>
      </c>
      <c r="BZ422" s="64" t="s">
        <v>240</v>
      </c>
      <c r="CA422" s="64"/>
      <c r="CB422" s="64"/>
      <c r="CC422" s="64"/>
      <c r="CD422" s="64"/>
      <c r="CE422" s="64"/>
      <c r="CF422" s="64"/>
      <c r="CG422" s="64"/>
      <c r="CH422" s="64"/>
      <c r="CI422" s="64"/>
      <c r="CJ422" s="64"/>
      <c r="CK422" s="64"/>
      <c r="CL422" s="64"/>
      <c r="CM422" s="18"/>
      <c r="CN422" s="18"/>
    </row>
    <row r="423" spans="1:92" ht="14.4" x14ac:dyDescent="0.3">
      <c r="A423" s="19" t="s">
        <v>22</v>
      </c>
      <c r="B423" s="31" t="s">
        <v>86</v>
      </c>
      <c r="C423" s="19" t="s">
        <v>71</v>
      </c>
      <c r="D423" s="19">
        <v>9</v>
      </c>
      <c r="E423" s="19">
        <f>VLOOKUP(D423,Lists!$B$3:$C$18,2,FALSE)</f>
        <v>9</v>
      </c>
      <c r="F423" s="19">
        <v>1</v>
      </c>
      <c r="G423" s="19" t="s">
        <v>67</v>
      </c>
      <c r="H423" s="23">
        <v>1810</v>
      </c>
      <c r="I423" s="37">
        <v>0.11502100840336134</v>
      </c>
      <c r="J423" s="36">
        <v>5.1608452609801366E-4</v>
      </c>
      <c r="K423" s="36">
        <f t="shared" si="106"/>
        <v>5.1608452609801366E-4</v>
      </c>
      <c r="L423" s="23">
        <v>3.67</v>
      </c>
      <c r="M423" s="35">
        <v>0.26</v>
      </c>
      <c r="N423" s="35">
        <f t="shared" si="107"/>
        <v>0.26</v>
      </c>
      <c r="O423" s="38">
        <v>14.276729559735848</v>
      </c>
      <c r="P423" s="38">
        <f t="shared" si="108"/>
        <v>14.276729559735848</v>
      </c>
      <c r="Q423" s="38">
        <v>5.9551821</v>
      </c>
      <c r="R423" s="38">
        <v>10.254943899018233</v>
      </c>
      <c r="S423" s="23">
        <v>1.18</v>
      </c>
      <c r="T423" s="23">
        <v>0.87</v>
      </c>
      <c r="U423" s="23">
        <v>10</v>
      </c>
      <c r="V423" s="23">
        <f t="shared" si="109"/>
        <v>10</v>
      </c>
      <c r="W423" s="23">
        <v>78</v>
      </c>
      <c r="X423" s="23">
        <f t="shared" si="110"/>
        <v>78</v>
      </c>
      <c r="Y423" s="23">
        <v>62</v>
      </c>
      <c r="Z423" s="23" t="str">
        <f>Code!$K$204</f>
        <v>EF 86</v>
      </c>
      <c r="AA423" s="23" t="str">
        <f>Code!$K$207</f>
        <v>EF 57</v>
      </c>
      <c r="AB423" s="23" t="str">
        <f>Code!$K$208</f>
        <v>EF 57</v>
      </c>
      <c r="AC423" s="23" t="str">
        <f>Code!$K$205</f>
        <v>EF 57</v>
      </c>
      <c r="AD423" s="23" t="s">
        <v>237</v>
      </c>
      <c r="AE423" s="23" t="s">
        <v>237</v>
      </c>
      <c r="AF423" s="23" t="s">
        <v>237</v>
      </c>
      <c r="AG423" s="39">
        <f t="shared" si="105"/>
        <v>5.1608452609801366E-4</v>
      </c>
      <c r="AH423" s="39">
        <f t="shared" si="111"/>
        <v>5.1608452609801366E-4</v>
      </c>
      <c r="AI423" s="18">
        <f t="shared" si="112"/>
        <v>3.67</v>
      </c>
      <c r="AJ423" s="41">
        <f>Code!$B$23</f>
        <v>0.15</v>
      </c>
      <c r="AK423" s="41">
        <f t="shared" si="113"/>
        <v>0.15</v>
      </c>
      <c r="AL423" s="110">
        <f t="shared" si="114"/>
        <v>14.276729559735848</v>
      </c>
      <c r="AM423" s="110">
        <f t="shared" si="115"/>
        <v>14.276729559735848</v>
      </c>
      <c r="AN423" s="110">
        <f t="shared" si="116"/>
        <v>5.9551821</v>
      </c>
      <c r="AO423" s="110">
        <f t="shared" si="117"/>
        <v>10.254943899018233</v>
      </c>
      <c r="AP423" s="18">
        <f>VLOOKUP(D423,Code!$B$92:$D$107,2,FALSE)</f>
        <v>0.32</v>
      </c>
      <c r="AQ423" s="18">
        <f>VLOOKUP(E423,Code!$B$92:$D$107,3,FALSE)</f>
        <v>0.25</v>
      </c>
      <c r="AR423" s="18">
        <f>Code!$C$132</f>
        <v>14</v>
      </c>
      <c r="AS423" s="18">
        <f t="shared" si="118"/>
        <v>14</v>
      </c>
      <c r="AT423" s="88">
        <f>Code!$C$189</f>
        <v>80</v>
      </c>
      <c r="AU423" s="88">
        <f t="shared" si="119"/>
        <v>80</v>
      </c>
      <c r="AV423" s="88">
        <f>Code!$C$198</f>
        <v>66</v>
      </c>
      <c r="AW423" s="18" t="str">
        <f>Code!$L$204</f>
        <v>EF 95</v>
      </c>
      <c r="AX423" s="64" t="str">
        <f>Code!$L$207</f>
        <v>EF 60</v>
      </c>
      <c r="AY423" s="64" t="str">
        <f>Code!$L$208</f>
        <v>EF 60</v>
      </c>
      <c r="AZ423" s="64" t="str">
        <f>Code!$L$205</f>
        <v>EF 62</v>
      </c>
      <c r="BA423" s="23" t="s">
        <v>237</v>
      </c>
      <c r="BB423" s="23" t="s">
        <v>237</v>
      </c>
      <c r="BC423" s="23" t="s">
        <v>237</v>
      </c>
      <c r="BD423" s="39">
        <f t="shared" si="120"/>
        <v>4.3867184718331158E-4</v>
      </c>
      <c r="BE423" s="39">
        <f t="shared" si="121"/>
        <v>3.6125916826860955E-4</v>
      </c>
      <c r="BF423" s="18">
        <f>Measures!$C$3</f>
        <v>8</v>
      </c>
      <c r="BG423" s="41">
        <f>Measures!$C$4</f>
        <v>0.1</v>
      </c>
      <c r="BH423" s="41">
        <v>0.06</v>
      </c>
      <c r="BI423" s="18">
        <f>VLOOKUP(D423,Measures!$B$6:$C$21,2,FALSE)</f>
        <v>30</v>
      </c>
      <c r="BJ423" s="18">
        <f>Measures!$C$22</f>
        <v>44</v>
      </c>
      <c r="BK423" s="18">
        <f>Measures!$C$23</f>
        <v>19</v>
      </c>
      <c r="BL423" s="18">
        <f>Measures!$C$24</f>
        <v>13</v>
      </c>
      <c r="BM423" s="18">
        <f>Measures!$C$26</f>
        <v>0.32</v>
      </c>
      <c r="BN423" s="18">
        <f>Measures!$D$26</f>
        <v>0.25</v>
      </c>
      <c r="BO423" s="18">
        <f>Measures!$C$27</f>
        <v>14</v>
      </c>
      <c r="BP423" s="18">
        <f>Measures!$C$28</f>
        <v>15</v>
      </c>
      <c r="BQ423" s="88">
        <f>Measures!$C$29</f>
        <v>92</v>
      </c>
      <c r="BR423" s="88">
        <f>Measures!$C$30</f>
        <v>95</v>
      </c>
      <c r="BS423" s="88">
        <f>Measures!$C$31</f>
        <v>70</v>
      </c>
      <c r="BT423" s="64" t="str">
        <f>Code!$M$204</f>
        <v>EF 200</v>
      </c>
      <c r="BU423" s="64" t="str">
        <f>Code!$M$207</f>
        <v>EF 67</v>
      </c>
      <c r="BV423" s="64" t="str">
        <f>Code!$M$208</f>
        <v>EF 70</v>
      </c>
      <c r="BW423" s="64" t="str">
        <f>Code!$M$205</f>
        <v>EF 82</v>
      </c>
      <c r="BX423" s="64" t="s">
        <v>363</v>
      </c>
      <c r="BY423" s="64" t="s">
        <v>239</v>
      </c>
      <c r="BZ423" s="64" t="s">
        <v>240</v>
      </c>
      <c r="CA423" s="64"/>
      <c r="CB423" s="64"/>
      <c r="CC423" s="64"/>
      <c r="CD423" s="64"/>
      <c r="CE423" s="64"/>
      <c r="CF423" s="64"/>
      <c r="CG423" s="64"/>
      <c r="CH423" s="64"/>
      <c r="CI423" s="64"/>
      <c r="CJ423" s="64"/>
      <c r="CK423" s="64"/>
      <c r="CL423" s="64"/>
      <c r="CM423" s="18"/>
      <c r="CN423" s="18"/>
    </row>
    <row r="424" spans="1:92" ht="14.4" x14ac:dyDescent="0.3">
      <c r="A424" s="19" t="s">
        <v>22</v>
      </c>
      <c r="B424" s="31" t="s">
        <v>86</v>
      </c>
      <c r="C424" s="19" t="s">
        <v>71</v>
      </c>
      <c r="D424" s="19">
        <v>9</v>
      </c>
      <c r="E424" s="19">
        <f>VLOOKUP(D424,Lists!$B$3:$C$18,2,FALSE)</f>
        <v>9</v>
      </c>
      <c r="F424" s="19">
        <v>2</v>
      </c>
      <c r="G424" s="19" t="s">
        <v>67</v>
      </c>
      <c r="H424" s="23">
        <v>2400</v>
      </c>
      <c r="I424" s="37">
        <v>0.11502100840336134</v>
      </c>
      <c r="J424" s="36">
        <v>5.1608452609801366E-4</v>
      </c>
      <c r="K424" s="36">
        <f t="shared" si="106"/>
        <v>5.1608452609801366E-4</v>
      </c>
      <c r="L424" s="23">
        <v>3.67</v>
      </c>
      <c r="M424" s="35">
        <v>0.26</v>
      </c>
      <c r="N424" s="35">
        <f t="shared" si="107"/>
        <v>0.26</v>
      </c>
      <c r="O424" s="38">
        <v>14.276729559735848</v>
      </c>
      <c r="P424" s="38">
        <f t="shared" si="108"/>
        <v>14.276729559735848</v>
      </c>
      <c r="Q424" s="38">
        <v>5.9551821</v>
      </c>
      <c r="R424" s="38">
        <v>10.254943899018233</v>
      </c>
      <c r="S424" s="23">
        <v>1.18</v>
      </c>
      <c r="T424" s="23">
        <v>0.87</v>
      </c>
      <c r="U424" s="23">
        <v>10</v>
      </c>
      <c r="V424" s="23">
        <f t="shared" si="109"/>
        <v>10</v>
      </c>
      <c r="W424" s="23">
        <v>78</v>
      </c>
      <c r="X424" s="23">
        <f t="shared" si="110"/>
        <v>78</v>
      </c>
      <c r="Y424" s="23">
        <v>62</v>
      </c>
      <c r="Z424" s="23" t="str">
        <f>Code!$K$204</f>
        <v>EF 86</v>
      </c>
      <c r="AA424" s="23" t="str">
        <f>Code!$K$207</f>
        <v>EF 57</v>
      </c>
      <c r="AB424" s="23" t="str">
        <f>Code!$K$208</f>
        <v>EF 57</v>
      </c>
      <c r="AC424" s="23" t="str">
        <f>Code!$K$205</f>
        <v>EF 57</v>
      </c>
      <c r="AD424" s="23" t="s">
        <v>237</v>
      </c>
      <c r="AE424" s="23" t="s">
        <v>237</v>
      </c>
      <c r="AF424" s="23" t="s">
        <v>237</v>
      </c>
      <c r="AG424" s="39">
        <f t="shared" si="105"/>
        <v>5.1608452609801366E-4</v>
      </c>
      <c r="AH424" s="39">
        <f t="shared" si="111"/>
        <v>5.1608452609801366E-4</v>
      </c>
      <c r="AI424" s="18">
        <f t="shared" si="112"/>
        <v>3.67</v>
      </c>
      <c r="AJ424" s="41">
        <f>Code!$B$23</f>
        <v>0.15</v>
      </c>
      <c r="AK424" s="41">
        <f t="shared" si="113"/>
        <v>0.15</v>
      </c>
      <c r="AL424" s="110">
        <f t="shared" si="114"/>
        <v>14.276729559735848</v>
      </c>
      <c r="AM424" s="110">
        <f t="shared" si="115"/>
        <v>14.276729559735848</v>
      </c>
      <c r="AN424" s="110">
        <f t="shared" si="116"/>
        <v>5.9551821</v>
      </c>
      <c r="AO424" s="110">
        <f t="shared" si="117"/>
        <v>10.254943899018233</v>
      </c>
      <c r="AP424" s="18">
        <f>VLOOKUP(D424,Code!$B$92:$D$107,2,FALSE)</f>
        <v>0.32</v>
      </c>
      <c r="AQ424" s="18">
        <f>VLOOKUP(E424,Code!$B$92:$D$107,3,FALSE)</f>
        <v>0.25</v>
      </c>
      <c r="AR424" s="18">
        <f>Code!$C$132</f>
        <v>14</v>
      </c>
      <c r="AS424" s="18">
        <f t="shared" si="118"/>
        <v>14</v>
      </c>
      <c r="AT424" s="88">
        <f>Code!$C$189</f>
        <v>80</v>
      </c>
      <c r="AU424" s="88">
        <f t="shared" si="119"/>
        <v>80</v>
      </c>
      <c r="AV424" s="88">
        <f>Code!$C$198</f>
        <v>66</v>
      </c>
      <c r="AW424" s="18" t="str">
        <f>Code!$L$204</f>
        <v>EF 95</v>
      </c>
      <c r="AX424" s="64" t="str">
        <f>Code!$L$207</f>
        <v>EF 60</v>
      </c>
      <c r="AY424" s="64" t="str">
        <f>Code!$L$208</f>
        <v>EF 60</v>
      </c>
      <c r="AZ424" s="64" t="str">
        <f>Code!$L$205</f>
        <v>EF 62</v>
      </c>
      <c r="BA424" s="23" t="s">
        <v>237</v>
      </c>
      <c r="BB424" s="23" t="s">
        <v>237</v>
      </c>
      <c r="BC424" s="23" t="s">
        <v>237</v>
      </c>
      <c r="BD424" s="39">
        <f t="shared" si="120"/>
        <v>4.3867184718331158E-4</v>
      </c>
      <c r="BE424" s="39">
        <f t="shared" si="121"/>
        <v>3.6125916826860955E-4</v>
      </c>
      <c r="BF424" s="18">
        <f>Measures!$C$3</f>
        <v>8</v>
      </c>
      <c r="BG424" s="41">
        <f>Measures!$C$4</f>
        <v>0.1</v>
      </c>
      <c r="BH424" s="41">
        <v>0.06</v>
      </c>
      <c r="BI424" s="18">
        <f>VLOOKUP(D424,Measures!$B$6:$C$21,2,FALSE)</f>
        <v>30</v>
      </c>
      <c r="BJ424" s="18">
        <f>Measures!$C$22</f>
        <v>44</v>
      </c>
      <c r="BK424" s="18">
        <f>Measures!$C$23</f>
        <v>19</v>
      </c>
      <c r="BL424" s="18">
        <f>Measures!$C$24</f>
        <v>13</v>
      </c>
      <c r="BM424" s="18">
        <f>Measures!$C$26</f>
        <v>0.32</v>
      </c>
      <c r="BN424" s="18">
        <f>Measures!$D$26</f>
        <v>0.25</v>
      </c>
      <c r="BO424" s="18">
        <f>Measures!$C$27</f>
        <v>14</v>
      </c>
      <c r="BP424" s="18">
        <f>Measures!$C$28</f>
        <v>15</v>
      </c>
      <c r="BQ424" s="88">
        <f>Measures!$C$29</f>
        <v>92</v>
      </c>
      <c r="BR424" s="88">
        <f>Measures!$C$30</f>
        <v>95</v>
      </c>
      <c r="BS424" s="88">
        <f>Measures!$C$31</f>
        <v>70</v>
      </c>
      <c r="BT424" s="64" t="str">
        <f>Code!$M$204</f>
        <v>EF 200</v>
      </c>
      <c r="BU424" s="64" t="str">
        <f>Code!$M$207</f>
        <v>EF 67</v>
      </c>
      <c r="BV424" s="64" t="str">
        <f>Code!$M$208</f>
        <v>EF 70</v>
      </c>
      <c r="BW424" s="64" t="str">
        <f>Code!$M$205</f>
        <v>EF 82</v>
      </c>
      <c r="BX424" s="64" t="s">
        <v>363</v>
      </c>
      <c r="BY424" s="64" t="s">
        <v>239</v>
      </c>
      <c r="BZ424" s="64" t="s">
        <v>240</v>
      </c>
      <c r="CA424" s="64"/>
      <c r="CB424" s="64"/>
      <c r="CC424" s="64"/>
      <c r="CD424" s="64"/>
      <c r="CE424" s="64"/>
      <c r="CF424" s="64"/>
      <c r="CG424" s="64"/>
      <c r="CH424" s="64"/>
      <c r="CI424" s="64"/>
      <c r="CJ424" s="64"/>
      <c r="CK424" s="64"/>
      <c r="CL424" s="64"/>
      <c r="CM424" s="18"/>
      <c r="CN424" s="18"/>
    </row>
    <row r="425" spans="1:92" ht="14.4" x14ac:dyDescent="0.3">
      <c r="A425" s="19" t="s">
        <v>95</v>
      </c>
      <c r="B425" s="31" t="s">
        <v>86</v>
      </c>
      <c r="C425" s="19" t="s">
        <v>87</v>
      </c>
      <c r="D425" s="19">
        <v>9</v>
      </c>
      <c r="E425" s="19">
        <f>VLOOKUP(D425,Lists!$B$3:$C$18,2,FALSE)</f>
        <v>9</v>
      </c>
      <c r="F425" s="19">
        <v>1</v>
      </c>
      <c r="G425" s="19" t="s">
        <v>67</v>
      </c>
      <c r="H425" s="23">
        <v>1810</v>
      </c>
      <c r="I425" s="37">
        <v>0.11502100840336134</v>
      </c>
      <c r="J425" s="36">
        <v>5.1608452609801366E-4</v>
      </c>
      <c r="K425" s="36">
        <f t="shared" si="106"/>
        <v>5.1608452609801366E-4</v>
      </c>
      <c r="L425" s="23">
        <v>3.67</v>
      </c>
      <c r="M425" s="35">
        <v>0.26</v>
      </c>
      <c r="N425" s="35">
        <f t="shared" si="107"/>
        <v>0.26</v>
      </c>
      <c r="O425" s="38">
        <v>14.276729559735848</v>
      </c>
      <c r="P425" s="38">
        <f t="shared" si="108"/>
        <v>14.276729559735848</v>
      </c>
      <c r="Q425" s="38">
        <v>5.9551821</v>
      </c>
      <c r="R425" s="38">
        <v>10.254943899018233</v>
      </c>
      <c r="S425" s="23">
        <v>1.18</v>
      </c>
      <c r="T425" s="23">
        <v>0.87</v>
      </c>
      <c r="U425" s="23">
        <v>10</v>
      </c>
      <c r="V425" s="23">
        <f t="shared" si="109"/>
        <v>10</v>
      </c>
      <c r="W425" s="23">
        <v>78</v>
      </c>
      <c r="X425" s="23">
        <f t="shared" si="110"/>
        <v>78</v>
      </c>
      <c r="Y425" s="23">
        <v>62</v>
      </c>
      <c r="Z425" s="23" t="str">
        <f>Code!$K$204</f>
        <v>EF 86</v>
      </c>
      <c r="AA425" s="23" t="str">
        <f>Code!$K$207</f>
        <v>EF 57</v>
      </c>
      <c r="AB425" s="23" t="str">
        <f>Code!$K$208</f>
        <v>EF 57</v>
      </c>
      <c r="AC425" s="23" t="str">
        <f>Code!$K$205</f>
        <v>EF 57</v>
      </c>
      <c r="AD425" s="23" t="s">
        <v>237</v>
      </c>
      <c r="AE425" s="23" t="s">
        <v>237</v>
      </c>
      <c r="AF425" s="23" t="s">
        <v>237</v>
      </c>
      <c r="AG425" s="39">
        <f t="shared" si="105"/>
        <v>5.1608452609801366E-4</v>
      </c>
      <c r="AH425" s="39">
        <f t="shared" si="111"/>
        <v>5.1608452609801366E-4</v>
      </c>
      <c r="AI425" s="18">
        <f t="shared" si="112"/>
        <v>3.67</v>
      </c>
      <c r="AJ425" s="41">
        <f>Code!$B$23</f>
        <v>0.15</v>
      </c>
      <c r="AK425" s="41">
        <f t="shared" si="113"/>
        <v>0.15</v>
      </c>
      <c r="AL425" s="110">
        <f t="shared" si="114"/>
        <v>14.276729559735848</v>
      </c>
      <c r="AM425" s="110">
        <f t="shared" si="115"/>
        <v>14.276729559735848</v>
      </c>
      <c r="AN425" s="110">
        <f t="shared" si="116"/>
        <v>5.9551821</v>
      </c>
      <c r="AO425" s="110">
        <f t="shared" si="117"/>
        <v>10.254943899018233</v>
      </c>
      <c r="AP425" s="18">
        <f>VLOOKUP(D425,Code!$B$92:$D$107,2,FALSE)</f>
        <v>0.32</v>
      </c>
      <c r="AQ425" s="18">
        <f>VLOOKUP(E425,Code!$B$92:$D$107,3,FALSE)</f>
        <v>0.25</v>
      </c>
      <c r="AR425" s="18">
        <f>Code!$C$132</f>
        <v>14</v>
      </c>
      <c r="AS425" s="18">
        <f t="shared" si="118"/>
        <v>14</v>
      </c>
      <c r="AT425" s="88">
        <f>Code!$C$189</f>
        <v>80</v>
      </c>
      <c r="AU425" s="88">
        <f t="shared" si="119"/>
        <v>80</v>
      </c>
      <c r="AV425" s="88">
        <f>Code!$C$198</f>
        <v>66</v>
      </c>
      <c r="AW425" s="18" t="str">
        <f>Code!$L$204</f>
        <v>EF 95</v>
      </c>
      <c r="AX425" s="64" t="str">
        <f>Code!$L$207</f>
        <v>EF 60</v>
      </c>
      <c r="AY425" s="64" t="str">
        <f>Code!$L$208</f>
        <v>EF 60</v>
      </c>
      <c r="AZ425" s="64" t="str">
        <f>Code!$L$205</f>
        <v>EF 62</v>
      </c>
      <c r="BA425" s="23" t="s">
        <v>237</v>
      </c>
      <c r="BB425" s="23" t="s">
        <v>237</v>
      </c>
      <c r="BC425" s="23" t="s">
        <v>237</v>
      </c>
      <c r="BD425" s="39">
        <f t="shared" si="120"/>
        <v>4.3867184718331158E-4</v>
      </c>
      <c r="BE425" s="39">
        <f t="shared" si="121"/>
        <v>3.6125916826860955E-4</v>
      </c>
      <c r="BF425" s="18">
        <f>Measures!$C$3</f>
        <v>8</v>
      </c>
      <c r="BG425" s="41">
        <f>Measures!$C$4</f>
        <v>0.1</v>
      </c>
      <c r="BH425" s="41">
        <v>0.06</v>
      </c>
      <c r="BI425" s="18">
        <f>VLOOKUP(D425,Measures!$B$6:$C$21,2,FALSE)</f>
        <v>30</v>
      </c>
      <c r="BJ425" s="18">
        <f>Measures!$C$22</f>
        <v>44</v>
      </c>
      <c r="BK425" s="18">
        <f>Measures!$C$23</f>
        <v>19</v>
      </c>
      <c r="BL425" s="18">
        <f>Measures!$C$24</f>
        <v>13</v>
      </c>
      <c r="BM425" s="18">
        <f>Measures!$C$26</f>
        <v>0.32</v>
      </c>
      <c r="BN425" s="18">
        <f>Measures!$D$26</f>
        <v>0.25</v>
      </c>
      <c r="BO425" s="18">
        <f>Measures!$C$27</f>
        <v>14</v>
      </c>
      <c r="BP425" s="18">
        <f>Measures!$C$28</f>
        <v>15</v>
      </c>
      <c r="BQ425" s="88">
        <f>Measures!$C$29</f>
        <v>92</v>
      </c>
      <c r="BR425" s="88">
        <f>Measures!$C$30</f>
        <v>95</v>
      </c>
      <c r="BS425" s="88">
        <f>Measures!$C$31</f>
        <v>70</v>
      </c>
      <c r="BT425" s="64" t="str">
        <f>Code!$M$204</f>
        <v>EF 200</v>
      </c>
      <c r="BU425" s="64" t="str">
        <f>Code!$M$207</f>
        <v>EF 67</v>
      </c>
      <c r="BV425" s="64" t="str">
        <f>Code!$M$208</f>
        <v>EF 70</v>
      </c>
      <c r="BW425" s="64" t="str">
        <f>Code!$M$205</f>
        <v>EF 82</v>
      </c>
      <c r="BX425" s="64" t="s">
        <v>363</v>
      </c>
      <c r="BY425" s="64" t="s">
        <v>239</v>
      </c>
      <c r="BZ425" s="64" t="s">
        <v>240</v>
      </c>
      <c r="CA425" s="64"/>
      <c r="CB425" s="64"/>
      <c r="CC425" s="64"/>
      <c r="CD425" s="64"/>
      <c r="CE425" s="64"/>
      <c r="CF425" s="64"/>
      <c r="CG425" s="64"/>
      <c r="CH425" s="64"/>
      <c r="CI425" s="64"/>
      <c r="CJ425" s="64"/>
      <c r="CK425" s="64"/>
      <c r="CL425" s="64"/>
      <c r="CM425" s="18"/>
      <c r="CN425" s="18"/>
    </row>
    <row r="426" spans="1:92" ht="14.4" x14ac:dyDescent="0.3">
      <c r="A426" s="19" t="s">
        <v>95</v>
      </c>
      <c r="B426" s="31" t="s">
        <v>86</v>
      </c>
      <c r="C426" s="19" t="s">
        <v>87</v>
      </c>
      <c r="D426" s="19">
        <v>9</v>
      </c>
      <c r="E426" s="19">
        <f>VLOOKUP(D426,Lists!$B$3:$C$18,2,FALSE)</f>
        <v>9</v>
      </c>
      <c r="F426" s="19">
        <v>2</v>
      </c>
      <c r="G426" s="19" t="s">
        <v>67</v>
      </c>
      <c r="H426" s="23">
        <v>2400</v>
      </c>
      <c r="I426" s="37">
        <v>0.11502100840336134</v>
      </c>
      <c r="J426" s="36">
        <v>5.1608452609801366E-4</v>
      </c>
      <c r="K426" s="36">
        <f t="shared" si="106"/>
        <v>5.1608452609801366E-4</v>
      </c>
      <c r="L426" s="23">
        <v>3.67</v>
      </c>
      <c r="M426" s="35">
        <v>0.26</v>
      </c>
      <c r="N426" s="35">
        <f t="shared" si="107"/>
        <v>0.26</v>
      </c>
      <c r="O426" s="38">
        <v>14.276729559735848</v>
      </c>
      <c r="P426" s="38">
        <f t="shared" si="108"/>
        <v>14.276729559735848</v>
      </c>
      <c r="Q426" s="38">
        <v>5.9551821</v>
      </c>
      <c r="R426" s="38">
        <v>10.254943899018233</v>
      </c>
      <c r="S426" s="23">
        <v>1.18</v>
      </c>
      <c r="T426" s="23">
        <v>0.87</v>
      </c>
      <c r="U426" s="23">
        <v>10</v>
      </c>
      <c r="V426" s="23">
        <f t="shared" si="109"/>
        <v>10</v>
      </c>
      <c r="W426" s="23">
        <v>78</v>
      </c>
      <c r="X426" s="23">
        <f t="shared" si="110"/>
        <v>78</v>
      </c>
      <c r="Y426" s="23">
        <v>62</v>
      </c>
      <c r="Z426" s="23" t="str">
        <f>Code!$K$204</f>
        <v>EF 86</v>
      </c>
      <c r="AA426" s="23" t="str">
        <f>Code!$K$207</f>
        <v>EF 57</v>
      </c>
      <c r="AB426" s="23" t="str">
        <f>Code!$K$208</f>
        <v>EF 57</v>
      </c>
      <c r="AC426" s="23" t="str">
        <f>Code!$K$205</f>
        <v>EF 57</v>
      </c>
      <c r="AD426" s="23" t="s">
        <v>237</v>
      </c>
      <c r="AE426" s="23" t="s">
        <v>237</v>
      </c>
      <c r="AF426" s="23" t="s">
        <v>237</v>
      </c>
      <c r="AG426" s="39">
        <f t="shared" si="105"/>
        <v>5.1608452609801366E-4</v>
      </c>
      <c r="AH426" s="39">
        <f t="shared" si="111"/>
        <v>5.1608452609801366E-4</v>
      </c>
      <c r="AI426" s="18">
        <f t="shared" si="112"/>
        <v>3.67</v>
      </c>
      <c r="AJ426" s="41">
        <f>Code!$B$23</f>
        <v>0.15</v>
      </c>
      <c r="AK426" s="41">
        <f t="shared" si="113"/>
        <v>0.15</v>
      </c>
      <c r="AL426" s="110">
        <f t="shared" si="114"/>
        <v>14.276729559735848</v>
      </c>
      <c r="AM426" s="110">
        <f t="shared" si="115"/>
        <v>14.276729559735848</v>
      </c>
      <c r="AN426" s="110">
        <f t="shared" si="116"/>
        <v>5.9551821</v>
      </c>
      <c r="AO426" s="110">
        <f t="shared" si="117"/>
        <v>10.254943899018233</v>
      </c>
      <c r="AP426" s="18">
        <f>VLOOKUP(D426,Code!$B$92:$D$107,2,FALSE)</f>
        <v>0.32</v>
      </c>
      <c r="AQ426" s="18">
        <f>VLOOKUP(E426,Code!$B$92:$D$107,3,FALSE)</f>
        <v>0.25</v>
      </c>
      <c r="AR426" s="18">
        <f>Code!$C$132</f>
        <v>14</v>
      </c>
      <c r="AS426" s="18">
        <f t="shared" si="118"/>
        <v>14</v>
      </c>
      <c r="AT426" s="88">
        <f>Code!$C$189</f>
        <v>80</v>
      </c>
      <c r="AU426" s="88">
        <f t="shared" si="119"/>
        <v>80</v>
      </c>
      <c r="AV426" s="88">
        <f>Code!$C$198</f>
        <v>66</v>
      </c>
      <c r="AW426" s="18" t="str">
        <f>Code!$L$204</f>
        <v>EF 95</v>
      </c>
      <c r="AX426" s="64" t="str">
        <f>Code!$L$207</f>
        <v>EF 60</v>
      </c>
      <c r="AY426" s="64" t="str">
        <f>Code!$L$208</f>
        <v>EF 60</v>
      </c>
      <c r="AZ426" s="64" t="str">
        <f>Code!$L$205</f>
        <v>EF 62</v>
      </c>
      <c r="BA426" s="23" t="s">
        <v>237</v>
      </c>
      <c r="BB426" s="23" t="s">
        <v>237</v>
      </c>
      <c r="BC426" s="23" t="s">
        <v>237</v>
      </c>
      <c r="BD426" s="39">
        <f t="shared" si="120"/>
        <v>4.3867184718331158E-4</v>
      </c>
      <c r="BE426" s="39">
        <f t="shared" si="121"/>
        <v>3.6125916826860955E-4</v>
      </c>
      <c r="BF426" s="18">
        <f>Measures!$C$3</f>
        <v>8</v>
      </c>
      <c r="BG426" s="41">
        <f>Measures!$C$4</f>
        <v>0.1</v>
      </c>
      <c r="BH426" s="41">
        <v>0.06</v>
      </c>
      <c r="BI426" s="18">
        <f>VLOOKUP(D426,Measures!$B$6:$C$21,2,FALSE)</f>
        <v>30</v>
      </c>
      <c r="BJ426" s="18">
        <f>Measures!$C$22</f>
        <v>44</v>
      </c>
      <c r="BK426" s="18">
        <f>Measures!$C$23</f>
        <v>19</v>
      </c>
      <c r="BL426" s="18">
        <f>Measures!$C$24</f>
        <v>13</v>
      </c>
      <c r="BM426" s="18">
        <f>Measures!$C$26</f>
        <v>0.32</v>
      </c>
      <c r="BN426" s="18">
        <f>Measures!$D$26</f>
        <v>0.25</v>
      </c>
      <c r="BO426" s="18">
        <f>Measures!$C$27</f>
        <v>14</v>
      </c>
      <c r="BP426" s="18">
        <f>Measures!$C$28</f>
        <v>15</v>
      </c>
      <c r="BQ426" s="88">
        <f>Measures!$C$29</f>
        <v>92</v>
      </c>
      <c r="BR426" s="88">
        <f>Measures!$C$30</f>
        <v>95</v>
      </c>
      <c r="BS426" s="88">
        <f>Measures!$C$31</f>
        <v>70</v>
      </c>
      <c r="BT426" s="64" t="str">
        <f>Code!$M$204</f>
        <v>EF 200</v>
      </c>
      <c r="BU426" s="64" t="str">
        <f>Code!$M$207</f>
        <v>EF 67</v>
      </c>
      <c r="BV426" s="64" t="str">
        <f>Code!$M$208</f>
        <v>EF 70</v>
      </c>
      <c r="BW426" s="64" t="str">
        <f>Code!$M$205</f>
        <v>EF 82</v>
      </c>
      <c r="BX426" s="64" t="s">
        <v>363</v>
      </c>
      <c r="BY426" s="64" t="s">
        <v>239</v>
      </c>
      <c r="BZ426" s="64" t="s">
        <v>240</v>
      </c>
      <c r="CA426" s="64"/>
      <c r="CB426" s="64"/>
      <c r="CC426" s="64"/>
      <c r="CD426" s="64"/>
      <c r="CE426" s="64"/>
      <c r="CF426" s="64"/>
      <c r="CG426" s="64"/>
      <c r="CH426" s="64"/>
      <c r="CI426" s="64"/>
      <c r="CJ426" s="64"/>
      <c r="CK426" s="64"/>
      <c r="CL426" s="64"/>
      <c r="CM426" s="18"/>
      <c r="CN426" s="18"/>
    </row>
    <row r="427" spans="1:92" ht="14.4" x14ac:dyDescent="0.3">
      <c r="A427" s="19" t="s">
        <v>22</v>
      </c>
      <c r="B427" s="31" t="s">
        <v>86</v>
      </c>
      <c r="C427" s="19" t="s">
        <v>87</v>
      </c>
      <c r="D427" s="19">
        <v>9</v>
      </c>
      <c r="E427" s="19">
        <f>VLOOKUP(D427,Lists!$B$3:$C$18,2,FALSE)</f>
        <v>9</v>
      </c>
      <c r="F427" s="19">
        <v>1</v>
      </c>
      <c r="G427" s="19" t="s">
        <v>67</v>
      </c>
      <c r="H427" s="23">
        <v>1810</v>
      </c>
      <c r="I427" s="37">
        <v>0.11502100840336134</v>
      </c>
      <c r="J427" s="36">
        <v>5.1608452609801366E-4</v>
      </c>
      <c r="K427" s="36">
        <f t="shared" si="106"/>
        <v>5.1608452609801366E-4</v>
      </c>
      <c r="L427" s="23">
        <v>3.67</v>
      </c>
      <c r="M427" s="35">
        <v>0.26</v>
      </c>
      <c r="N427" s="35">
        <f t="shared" si="107"/>
        <v>0.26</v>
      </c>
      <c r="O427" s="38">
        <v>14.276729559735848</v>
      </c>
      <c r="P427" s="38">
        <f t="shared" si="108"/>
        <v>14.276729559735848</v>
      </c>
      <c r="Q427" s="38">
        <v>5.9551821</v>
      </c>
      <c r="R427" s="38">
        <v>10.254943899018233</v>
      </c>
      <c r="S427" s="23">
        <v>1.18</v>
      </c>
      <c r="T427" s="23">
        <v>0.87</v>
      </c>
      <c r="U427" s="23">
        <v>10</v>
      </c>
      <c r="V427" s="23">
        <f t="shared" si="109"/>
        <v>10</v>
      </c>
      <c r="W427" s="23">
        <v>78</v>
      </c>
      <c r="X427" s="23">
        <f t="shared" si="110"/>
        <v>78</v>
      </c>
      <c r="Y427" s="23">
        <v>62</v>
      </c>
      <c r="Z427" s="23" t="str">
        <f>Code!$K$204</f>
        <v>EF 86</v>
      </c>
      <c r="AA427" s="23" t="str">
        <f>Code!$K$207</f>
        <v>EF 57</v>
      </c>
      <c r="AB427" s="23" t="str">
        <f>Code!$K$208</f>
        <v>EF 57</v>
      </c>
      <c r="AC427" s="23" t="str">
        <f>Code!$K$205</f>
        <v>EF 57</v>
      </c>
      <c r="AD427" s="23" t="s">
        <v>237</v>
      </c>
      <c r="AE427" s="23" t="s">
        <v>237</v>
      </c>
      <c r="AF427" s="23" t="s">
        <v>237</v>
      </c>
      <c r="AG427" s="39">
        <f t="shared" si="105"/>
        <v>5.1608452609801366E-4</v>
      </c>
      <c r="AH427" s="39">
        <f t="shared" si="111"/>
        <v>5.1608452609801366E-4</v>
      </c>
      <c r="AI427" s="18">
        <f t="shared" si="112"/>
        <v>3.67</v>
      </c>
      <c r="AJ427" s="41">
        <f>Code!$B$23</f>
        <v>0.15</v>
      </c>
      <c r="AK427" s="41">
        <f t="shared" si="113"/>
        <v>0.15</v>
      </c>
      <c r="AL427" s="110">
        <f t="shared" si="114"/>
        <v>14.276729559735848</v>
      </c>
      <c r="AM427" s="110">
        <f t="shared" si="115"/>
        <v>14.276729559735848</v>
      </c>
      <c r="AN427" s="110">
        <f t="shared" si="116"/>
        <v>5.9551821</v>
      </c>
      <c r="AO427" s="110">
        <f t="shared" si="117"/>
        <v>10.254943899018233</v>
      </c>
      <c r="AP427" s="18">
        <f>VLOOKUP(D427,Code!$B$92:$D$107,2,FALSE)</f>
        <v>0.32</v>
      </c>
      <c r="AQ427" s="18">
        <f>VLOOKUP(E427,Code!$B$92:$D$107,3,FALSE)</f>
        <v>0.25</v>
      </c>
      <c r="AR427" s="18">
        <f>Code!$C$132</f>
        <v>14</v>
      </c>
      <c r="AS427" s="18">
        <f t="shared" si="118"/>
        <v>14</v>
      </c>
      <c r="AT427" s="88">
        <f>Code!$C$189</f>
        <v>80</v>
      </c>
      <c r="AU427" s="88">
        <f t="shared" si="119"/>
        <v>80</v>
      </c>
      <c r="AV427" s="88">
        <f>Code!$C$198</f>
        <v>66</v>
      </c>
      <c r="AW427" s="18" t="str">
        <f>Code!$L$204</f>
        <v>EF 95</v>
      </c>
      <c r="AX427" s="64" t="str">
        <f>Code!$L$207</f>
        <v>EF 60</v>
      </c>
      <c r="AY427" s="64" t="str">
        <f>Code!$L$208</f>
        <v>EF 60</v>
      </c>
      <c r="AZ427" s="64" t="str">
        <f>Code!$L$205</f>
        <v>EF 62</v>
      </c>
      <c r="BA427" s="23" t="s">
        <v>237</v>
      </c>
      <c r="BB427" s="23" t="s">
        <v>237</v>
      </c>
      <c r="BC427" s="23" t="s">
        <v>237</v>
      </c>
      <c r="BD427" s="39">
        <f t="shared" si="120"/>
        <v>4.3867184718331158E-4</v>
      </c>
      <c r="BE427" s="39">
        <f t="shared" si="121"/>
        <v>3.6125916826860955E-4</v>
      </c>
      <c r="BF427" s="18">
        <f>Measures!$C$3</f>
        <v>8</v>
      </c>
      <c r="BG427" s="41">
        <f>Measures!$C$4</f>
        <v>0.1</v>
      </c>
      <c r="BH427" s="41">
        <v>0.06</v>
      </c>
      <c r="BI427" s="18">
        <f>VLOOKUP(D427,Measures!$B$6:$C$21,2,FALSE)</f>
        <v>30</v>
      </c>
      <c r="BJ427" s="18">
        <f>Measures!$C$22</f>
        <v>44</v>
      </c>
      <c r="BK427" s="18">
        <f>Measures!$C$23</f>
        <v>19</v>
      </c>
      <c r="BL427" s="18">
        <f>Measures!$C$24</f>
        <v>13</v>
      </c>
      <c r="BM427" s="18">
        <f>Measures!$C$26</f>
        <v>0.32</v>
      </c>
      <c r="BN427" s="18">
        <f>Measures!$D$26</f>
        <v>0.25</v>
      </c>
      <c r="BO427" s="18">
        <f>Measures!$C$27</f>
        <v>14</v>
      </c>
      <c r="BP427" s="18">
        <f>Measures!$C$28</f>
        <v>15</v>
      </c>
      <c r="BQ427" s="88">
        <f>Measures!$C$29</f>
        <v>92</v>
      </c>
      <c r="BR427" s="88">
        <f>Measures!$C$30</f>
        <v>95</v>
      </c>
      <c r="BS427" s="88">
        <f>Measures!$C$31</f>
        <v>70</v>
      </c>
      <c r="BT427" s="64" t="str">
        <f>Code!$M$204</f>
        <v>EF 200</v>
      </c>
      <c r="BU427" s="64" t="str">
        <f>Code!$M$207</f>
        <v>EF 67</v>
      </c>
      <c r="BV427" s="64" t="str">
        <f>Code!$M$208</f>
        <v>EF 70</v>
      </c>
      <c r="BW427" s="64" t="str">
        <f>Code!$M$205</f>
        <v>EF 82</v>
      </c>
      <c r="BX427" s="64" t="s">
        <v>363</v>
      </c>
      <c r="BY427" s="64" t="s">
        <v>239</v>
      </c>
      <c r="BZ427" s="64" t="s">
        <v>240</v>
      </c>
      <c r="CA427" s="64"/>
      <c r="CB427" s="64"/>
      <c r="CC427" s="64"/>
      <c r="CD427" s="64"/>
      <c r="CE427" s="64"/>
      <c r="CF427" s="64"/>
      <c r="CG427" s="64"/>
      <c r="CH427" s="64"/>
      <c r="CI427" s="64"/>
      <c r="CJ427" s="64"/>
      <c r="CK427" s="64"/>
      <c r="CL427" s="64"/>
      <c r="CM427" s="18"/>
      <c r="CN427" s="18"/>
    </row>
    <row r="428" spans="1:92" ht="14.4" x14ac:dyDescent="0.3">
      <c r="A428" s="19" t="s">
        <v>22</v>
      </c>
      <c r="B428" s="31" t="s">
        <v>86</v>
      </c>
      <c r="C428" s="19" t="s">
        <v>87</v>
      </c>
      <c r="D428" s="19">
        <v>9</v>
      </c>
      <c r="E428" s="19">
        <f>VLOOKUP(D428,Lists!$B$3:$C$18,2,FALSE)</f>
        <v>9</v>
      </c>
      <c r="F428" s="19">
        <v>2</v>
      </c>
      <c r="G428" s="19" t="s">
        <v>67</v>
      </c>
      <c r="H428" s="23">
        <v>2400</v>
      </c>
      <c r="I428" s="37">
        <v>0.11502100840336134</v>
      </c>
      <c r="J428" s="36">
        <v>5.1608452609801366E-4</v>
      </c>
      <c r="K428" s="36">
        <f t="shared" si="106"/>
        <v>5.1608452609801366E-4</v>
      </c>
      <c r="L428" s="23">
        <v>3.67</v>
      </c>
      <c r="M428" s="35">
        <v>0.26</v>
      </c>
      <c r="N428" s="35">
        <f t="shared" si="107"/>
        <v>0.26</v>
      </c>
      <c r="O428" s="38">
        <v>14.276729559735848</v>
      </c>
      <c r="P428" s="38">
        <f t="shared" si="108"/>
        <v>14.276729559735848</v>
      </c>
      <c r="Q428" s="38">
        <v>5.9551821</v>
      </c>
      <c r="R428" s="38">
        <v>10.254943899018233</v>
      </c>
      <c r="S428" s="23">
        <v>1.18</v>
      </c>
      <c r="T428" s="23">
        <v>0.87</v>
      </c>
      <c r="U428" s="23">
        <v>10</v>
      </c>
      <c r="V428" s="23">
        <f t="shared" si="109"/>
        <v>10</v>
      </c>
      <c r="W428" s="23">
        <v>78</v>
      </c>
      <c r="X428" s="23">
        <f t="shared" si="110"/>
        <v>78</v>
      </c>
      <c r="Y428" s="23">
        <v>62</v>
      </c>
      <c r="Z428" s="23" t="str">
        <f>Code!$K$204</f>
        <v>EF 86</v>
      </c>
      <c r="AA428" s="23" t="str">
        <f>Code!$K$207</f>
        <v>EF 57</v>
      </c>
      <c r="AB428" s="23" t="str">
        <f>Code!$K$208</f>
        <v>EF 57</v>
      </c>
      <c r="AC428" s="23" t="str">
        <f>Code!$K$205</f>
        <v>EF 57</v>
      </c>
      <c r="AD428" s="23" t="s">
        <v>237</v>
      </c>
      <c r="AE428" s="23" t="s">
        <v>237</v>
      </c>
      <c r="AF428" s="23" t="s">
        <v>237</v>
      </c>
      <c r="AG428" s="39">
        <f t="shared" si="105"/>
        <v>5.1608452609801366E-4</v>
      </c>
      <c r="AH428" s="39">
        <f t="shared" si="111"/>
        <v>5.1608452609801366E-4</v>
      </c>
      <c r="AI428" s="18">
        <f t="shared" si="112"/>
        <v>3.67</v>
      </c>
      <c r="AJ428" s="41">
        <f>Code!$B$23</f>
        <v>0.15</v>
      </c>
      <c r="AK428" s="41">
        <f t="shared" si="113"/>
        <v>0.15</v>
      </c>
      <c r="AL428" s="110">
        <f t="shared" si="114"/>
        <v>14.276729559735848</v>
      </c>
      <c r="AM428" s="110">
        <f t="shared" si="115"/>
        <v>14.276729559735848</v>
      </c>
      <c r="AN428" s="110">
        <f t="shared" si="116"/>
        <v>5.9551821</v>
      </c>
      <c r="AO428" s="110">
        <f t="shared" si="117"/>
        <v>10.254943899018233</v>
      </c>
      <c r="AP428" s="18">
        <f>VLOOKUP(D428,Code!$B$92:$D$107,2,FALSE)</f>
        <v>0.32</v>
      </c>
      <c r="AQ428" s="18">
        <f>VLOOKUP(E428,Code!$B$92:$D$107,3,FALSE)</f>
        <v>0.25</v>
      </c>
      <c r="AR428" s="18">
        <f>Code!$C$132</f>
        <v>14</v>
      </c>
      <c r="AS428" s="18">
        <f t="shared" si="118"/>
        <v>14</v>
      </c>
      <c r="AT428" s="88">
        <f>Code!$C$189</f>
        <v>80</v>
      </c>
      <c r="AU428" s="88">
        <f t="shared" si="119"/>
        <v>80</v>
      </c>
      <c r="AV428" s="88">
        <f>Code!$C$198</f>
        <v>66</v>
      </c>
      <c r="AW428" s="18" t="str">
        <f>Code!$L$204</f>
        <v>EF 95</v>
      </c>
      <c r="AX428" s="64" t="str">
        <f>Code!$L$207</f>
        <v>EF 60</v>
      </c>
      <c r="AY428" s="64" t="str">
        <f>Code!$L$208</f>
        <v>EF 60</v>
      </c>
      <c r="AZ428" s="64" t="str">
        <f>Code!$L$205</f>
        <v>EF 62</v>
      </c>
      <c r="BA428" s="23" t="s">
        <v>237</v>
      </c>
      <c r="BB428" s="23" t="s">
        <v>237</v>
      </c>
      <c r="BC428" s="23" t="s">
        <v>237</v>
      </c>
      <c r="BD428" s="39">
        <f t="shared" si="120"/>
        <v>4.3867184718331158E-4</v>
      </c>
      <c r="BE428" s="39">
        <f t="shared" si="121"/>
        <v>3.6125916826860955E-4</v>
      </c>
      <c r="BF428" s="18">
        <f>Measures!$C$3</f>
        <v>8</v>
      </c>
      <c r="BG428" s="41">
        <f>Measures!$C$4</f>
        <v>0.1</v>
      </c>
      <c r="BH428" s="41">
        <v>0.06</v>
      </c>
      <c r="BI428" s="18">
        <f>VLOOKUP(D428,Measures!$B$6:$C$21,2,FALSE)</f>
        <v>30</v>
      </c>
      <c r="BJ428" s="18">
        <f>Measures!$C$22</f>
        <v>44</v>
      </c>
      <c r="BK428" s="18">
        <f>Measures!$C$23</f>
        <v>19</v>
      </c>
      <c r="BL428" s="18">
        <f>Measures!$C$24</f>
        <v>13</v>
      </c>
      <c r="BM428" s="18">
        <f>Measures!$C$26</f>
        <v>0.32</v>
      </c>
      <c r="BN428" s="18">
        <f>Measures!$D$26</f>
        <v>0.25</v>
      </c>
      <c r="BO428" s="18">
        <f>Measures!$C$27</f>
        <v>14</v>
      </c>
      <c r="BP428" s="18">
        <f>Measures!$C$28</f>
        <v>15</v>
      </c>
      <c r="BQ428" s="88">
        <f>Measures!$C$29</f>
        <v>92</v>
      </c>
      <c r="BR428" s="88">
        <f>Measures!$C$30</f>
        <v>95</v>
      </c>
      <c r="BS428" s="88">
        <f>Measures!$C$31</f>
        <v>70</v>
      </c>
      <c r="BT428" s="64" t="str">
        <f>Code!$M$204</f>
        <v>EF 200</v>
      </c>
      <c r="BU428" s="64" t="str">
        <f>Code!$M$207</f>
        <v>EF 67</v>
      </c>
      <c r="BV428" s="64" t="str">
        <f>Code!$M$208</f>
        <v>EF 70</v>
      </c>
      <c r="BW428" s="64" t="str">
        <f>Code!$M$205</f>
        <v>EF 82</v>
      </c>
      <c r="BX428" s="64" t="s">
        <v>363</v>
      </c>
      <c r="BY428" s="64" t="s">
        <v>239</v>
      </c>
      <c r="BZ428" s="64" t="s">
        <v>240</v>
      </c>
      <c r="CA428" s="64"/>
      <c r="CB428" s="64"/>
      <c r="CC428" s="64"/>
      <c r="CD428" s="64"/>
      <c r="CE428" s="64"/>
      <c r="CF428" s="64"/>
      <c r="CG428" s="64"/>
      <c r="CH428" s="64"/>
      <c r="CI428" s="64"/>
      <c r="CJ428" s="64"/>
      <c r="CK428" s="64"/>
      <c r="CL428" s="64"/>
      <c r="CM428" s="18"/>
      <c r="CN428" s="18"/>
    </row>
    <row r="429" spans="1:92" ht="14.4" x14ac:dyDescent="0.3">
      <c r="A429" s="19" t="s">
        <v>95</v>
      </c>
      <c r="B429" s="31" t="s">
        <v>86</v>
      </c>
      <c r="C429" s="19" t="s">
        <v>71</v>
      </c>
      <c r="D429" s="19">
        <v>9</v>
      </c>
      <c r="E429" s="19">
        <f>VLOOKUP(D429,Lists!$B$3:$C$18,2,FALSE)</f>
        <v>9</v>
      </c>
      <c r="F429" s="19">
        <v>1</v>
      </c>
      <c r="G429" s="19" t="s">
        <v>68</v>
      </c>
      <c r="H429" s="23">
        <v>1910</v>
      </c>
      <c r="I429" s="37">
        <v>0.2</v>
      </c>
      <c r="J429" s="36">
        <v>4.6411397360087065E-4</v>
      </c>
      <c r="K429" s="36">
        <f t="shared" si="106"/>
        <v>4.6411397360087065E-4</v>
      </c>
      <c r="L429" s="23">
        <v>4.26</v>
      </c>
      <c r="M429" s="35">
        <v>0.22</v>
      </c>
      <c r="N429" s="35">
        <f t="shared" si="107"/>
        <v>0.22</v>
      </c>
      <c r="O429" s="38">
        <v>17.333333333333332</v>
      </c>
      <c r="P429" s="38">
        <f t="shared" si="108"/>
        <v>17.333333333333332</v>
      </c>
      <c r="Q429" s="38">
        <v>5.9551821</v>
      </c>
      <c r="R429" s="38">
        <v>10.254943899018233</v>
      </c>
      <c r="S429" s="23">
        <v>0.67</v>
      </c>
      <c r="T429" s="23">
        <v>0.61</v>
      </c>
      <c r="U429" s="23">
        <v>10</v>
      </c>
      <c r="V429" s="23">
        <f t="shared" si="109"/>
        <v>10</v>
      </c>
      <c r="W429" s="23">
        <v>78</v>
      </c>
      <c r="X429" s="23">
        <f t="shared" si="110"/>
        <v>78</v>
      </c>
      <c r="Y429" s="23">
        <v>62</v>
      </c>
      <c r="Z429" s="23" t="str">
        <f>Code!$K$204</f>
        <v>EF 86</v>
      </c>
      <c r="AA429" s="23" t="str">
        <f>Code!$K$207</f>
        <v>EF 57</v>
      </c>
      <c r="AB429" s="23" t="str">
        <f>Code!$K$208</f>
        <v>EF 57</v>
      </c>
      <c r="AC429" s="23" t="str">
        <f>Code!$K$205</f>
        <v>EF 57</v>
      </c>
      <c r="AD429" s="23" t="s">
        <v>237</v>
      </c>
      <c r="AE429" s="23" t="s">
        <v>237</v>
      </c>
      <c r="AF429" s="23" t="s">
        <v>237</v>
      </c>
      <c r="AG429" s="39">
        <f t="shared" si="105"/>
        <v>4.6411397360087065E-4</v>
      </c>
      <c r="AH429" s="39">
        <f t="shared" si="111"/>
        <v>4.6411397360087065E-4</v>
      </c>
      <c r="AI429" s="18">
        <f t="shared" si="112"/>
        <v>4.26</v>
      </c>
      <c r="AJ429" s="41">
        <f>Code!$B$23</f>
        <v>0.15</v>
      </c>
      <c r="AK429" s="41">
        <f t="shared" si="113"/>
        <v>0.15</v>
      </c>
      <c r="AL429" s="110">
        <f t="shared" si="114"/>
        <v>17.333333333333332</v>
      </c>
      <c r="AM429" s="110">
        <f t="shared" si="115"/>
        <v>17.333333333333332</v>
      </c>
      <c r="AN429" s="110">
        <f t="shared" si="116"/>
        <v>5.9551821</v>
      </c>
      <c r="AO429" s="110">
        <f t="shared" si="117"/>
        <v>10.254943899018233</v>
      </c>
      <c r="AP429" s="18">
        <f>VLOOKUP(D429,Code!$B$92:$D$107,2,FALSE)</f>
        <v>0.32</v>
      </c>
      <c r="AQ429" s="18">
        <f>VLOOKUP(E429,Code!$B$92:$D$107,3,FALSE)</f>
        <v>0.25</v>
      </c>
      <c r="AR429" s="18">
        <f>Code!$C$132</f>
        <v>14</v>
      </c>
      <c r="AS429" s="18">
        <f t="shared" si="118"/>
        <v>14</v>
      </c>
      <c r="AT429" s="88">
        <f>Code!$C$189</f>
        <v>80</v>
      </c>
      <c r="AU429" s="88">
        <f t="shared" si="119"/>
        <v>80</v>
      </c>
      <c r="AV429" s="88">
        <f>Code!$C$198</f>
        <v>66</v>
      </c>
      <c r="AW429" s="18" t="str">
        <f>Code!$L$204</f>
        <v>EF 95</v>
      </c>
      <c r="AX429" s="64" t="str">
        <f>Code!$L$207</f>
        <v>EF 60</v>
      </c>
      <c r="AY429" s="64" t="str">
        <f>Code!$L$208</f>
        <v>EF 60</v>
      </c>
      <c r="AZ429" s="64" t="str">
        <f>Code!$L$205</f>
        <v>EF 62</v>
      </c>
      <c r="BA429" s="23" t="s">
        <v>237</v>
      </c>
      <c r="BB429" s="23" t="s">
        <v>237</v>
      </c>
      <c r="BC429" s="23" t="s">
        <v>237</v>
      </c>
      <c r="BD429" s="39">
        <f t="shared" si="120"/>
        <v>3.9449687756074004E-4</v>
      </c>
      <c r="BE429" s="39">
        <f t="shared" si="121"/>
        <v>3.2487978152060944E-4</v>
      </c>
      <c r="BF429" s="18">
        <f>Measures!$C$3</f>
        <v>8</v>
      </c>
      <c r="BG429" s="41">
        <f>Measures!$C$4</f>
        <v>0.1</v>
      </c>
      <c r="BH429" s="41">
        <v>0.06</v>
      </c>
      <c r="BI429" s="18">
        <f>VLOOKUP(D429,Measures!$B$6:$C$21,2,FALSE)</f>
        <v>30</v>
      </c>
      <c r="BJ429" s="18">
        <f>Measures!$C$22</f>
        <v>44</v>
      </c>
      <c r="BK429" s="18">
        <f>Measures!$C$23</f>
        <v>19</v>
      </c>
      <c r="BL429" s="18">
        <f>Measures!$C$24</f>
        <v>13</v>
      </c>
      <c r="BM429" s="18">
        <f>Measures!$C$26</f>
        <v>0.32</v>
      </c>
      <c r="BN429" s="18">
        <f>Measures!$D$26</f>
        <v>0.25</v>
      </c>
      <c r="BO429" s="18">
        <f>Measures!$C$27</f>
        <v>14</v>
      </c>
      <c r="BP429" s="18">
        <f>Measures!$C$28</f>
        <v>15</v>
      </c>
      <c r="BQ429" s="88">
        <f>Measures!$C$29</f>
        <v>92</v>
      </c>
      <c r="BR429" s="88">
        <f>Measures!$C$30</f>
        <v>95</v>
      </c>
      <c r="BS429" s="88">
        <f>Measures!$C$31</f>
        <v>70</v>
      </c>
      <c r="BT429" s="64" t="str">
        <f>Code!$M$204</f>
        <v>EF 200</v>
      </c>
      <c r="BU429" s="64" t="str">
        <f>Code!$M$207</f>
        <v>EF 67</v>
      </c>
      <c r="BV429" s="64" t="str">
        <f>Code!$M$208</f>
        <v>EF 70</v>
      </c>
      <c r="BW429" s="64" t="str">
        <f>Code!$M$205</f>
        <v>EF 82</v>
      </c>
      <c r="BX429" s="64" t="s">
        <v>363</v>
      </c>
      <c r="BY429" s="64" t="s">
        <v>239</v>
      </c>
      <c r="BZ429" s="64" t="s">
        <v>240</v>
      </c>
      <c r="CA429" s="64"/>
      <c r="CB429" s="64"/>
      <c r="CC429" s="64"/>
      <c r="CD429" s="64"/>
      <c r="CE429" s="64"/>
      <c r="CF429" s="64"/>
      <c r="CG429" s="64"/>
      <c r="CH429" s="64"/>
      <c r="CI429" s="64"/>
      <c r="CJ429" s="64"/>
      <c r="CK429" s="64"/>
      <c r="CL429" s="64"/>
      <c r="CM429" s="18"/>
      <c r="CN429" s="18"/>
    </row>
    <row r="430" spans="1:92" ht="14.4" x14ac:dyDescent="0.3">
      <c r="A430" s="19" t="s">
        <v>95</v>
      </c>
      <c r="B430" s="31" t="s">
        <v>86</v>
      </c>
      <c r="C430" s="19" t="s">
        <v>71</v>
      </c>
      <c r="D430" s="19">
        <v>9</v>
      </c>
      <c r="E430" s="19">
        <f>VLOOKUP(D430,Lists!$B$3:$C$18,2,FALSE)</f>
        <v>9</v>
      </c>
      <c r="F430" s="19">
        <v>2</v>
      </c>
      <c r="G430" s="19" t="s">
        <v>68</v>
      </c>
      <c r="H430" s="23">
        <v>2730</v>
      </c>
      <c r="I430" s="37">
        <v>0.2</v>
      </c>
      <c r="J430" s="36">
        <v>4.6411397360087065E-4</v>
      </c>
      <c r="K430" s="36">
        <f t="shared" si="106"/>
        <v>4.6411397360087065E-4</v>
      </c>
      <c r="L430" s="23">
        <v>4.26</v>
      </c>
      <c r="M430" s="35">
        <v>0.22</v>
      </c>
      <c r="N430" s="35">
        <f t="shared" si="107"/>
        <v>0.22</v>
      </c>
      <c r="O430" s="38">
        <v>17.333333333333332</v>
      </c>
      <c r="P430" s="38">
        <f t="shared" si="108"/>
        <v>17.333333333333332</v>
      </c>
      <c r="Q430" s="38">
        <v>5.9551821</v>
      </c>
      <c r="R430" s="38">
        <v>10.254943899018233</v>
      </c>
      <c r="S430" s="23">
        <v>0.67</v>
      </c>
      <c r="T430" s="23">
        <v>0.61</v>
      </c>
      <c r="U430" s="23">
        <v>10</v>
      </c>
      <c r="V430" s="23">
        <f t="shared" si="109"/>
        <v>10</v>
      </c>
      <c r="W430" s="23">
        <v>78</v>
      </c>
      <c r="X430" s="23">
        <f t="shared" si="110"/>
        <v>78</v>
      </c>
      <c r="Y430" s="23">
        <v>62</v>
      </c>
      <c r="Z430" s="23" t="str">
        <f>Code!$K$204</f>
        <v>EF 86</v>
      </c>
      <c r="AA430" s="23" t="str">
        <f>Code!$K$207</f>
        <v>EF 57</v>
      </c>
      <c r="AB430" s="23" t="str">
        <f>Code!$K$208</f>
        <v>EF 57</v>
      </c>
      <c r="AC430" s="23" t="str">
        <f>Code!$K$205</f>
        <v>EF 57</v>
      </c>
      <c r="AD430" s="23" t="s">
        <v>237</v>
      </c>
      <c r="AE430" s="23" t="s">
        <v>237</v>
      </c>
      <c r="AF430" s="23" t="s">
        <v>237</v>
      </c>
      <c r="AG430" s="39">
        <f t="shared" si="105"/>
        <v>4.6411397360087065E-4</v>
      </c>
      <c r="AH430" s="39">
        <f t="shared" si="111"/>
        <v>4.6411397360087065E-4</v>
      </c>
      <c r="AI430" s="18">
        <f t="shared" si="112"/>
        <v>4.26</v>
      </c>
      <c r="AJ430" s="41">
        <f>Code!$B$23</f>
        <v>0.15</v>
      </c>
      <c r="AK430" s="41">
        <f t="shared" si="113"/>
        <v>0.15</v>
      </c>
      <c r="AL430" s="110">
        <f t="shared" si="114"/>
        <v>17.333333333333332</v>
      </c>
      <c r="AM430" s="110">
        <f t="shared" si="115"/>
        <v>17.333333333333332</v>
      </c>
      <c r="AN430" s="110">
        <f t="shared" si="116"/>
        <v>5.9551821</v>
      </c>
      <c r="AO430" s="110">
        <f t="shared" si="117"/>
        <v>10.254943899018233</v>
      </c>
      <c r="AP430" s="18">
        <f>VLOOKUP(D430,Code!$B$92:$D$107,2,FALSE)</f>
        <v>0.32</v>
      </c>
      <c r="AQ430" s="18">
        <f>VLOOKUP(E430,Code!$B$92:$D$107,3,FALSE)</f>
        <v>0.25</v>
      </c>
      <c r="AR430" s="18">
        <f>Code!$C$132</f>
        <v>14</v>
      </c>
      <c r="AS430" s="18">
        <f t="shared" si="118"/>
        <v>14</v>
      </c>
      <c r="AT430" s="88">
        <f>Code!$C$189</f>
        <v>80</v>
      </c>
      <c r="AU430" s="88">
        <f t="shared" si="119"/>
        <v>80</v>
      </c>
      <c r="AV430" s="88">
        <f>Code!$C$198</f>
        <v>66</v>
      </c>
      <c r="AW430" s="18" t="str">
        <f>Code!$L$204</f>
        <v>EF 95</v>
      </c>
      <c r="AX430" s="64" t="str">
        <f>Code!$L$207</f>
        <v>EF 60</v>
      </c>
      <c r="AY430" s="64" t="str">
        <f>Code!$L$208</f>
        <v>EF 60</v>
      </c>
      <c r="AZ430" s="64" t="str">
        <f>Code!$L$205</f>
        <v>EF 62</v>
      </c>
      <c r="BA430" s="23" t="s">
        <v>237</v>
      </c>
      <c r="BB430" s="23" t="s">
        <v>237</v>
      </c>
      <c r="BC430" s="23" t="s">
        <v>237</v>
      </c>
      <c r="BD430" s="39">
        <f t="shared" si="120"/>
        <v>3.9449687756074004E-4</v>
      </c>
      <c r="BE430" s="39">
        <f t="shared" si="121"/>
        <v>3.2487978152060944E-4</v>
      </c>
      <c r="BF430" s="18">
        <f>Measures!$C$3</f>
        <v>8</v>
      </c>
      <c r="BG430" s="41">
        <f>Measures!$C$4</f>
        <v>0.1</v>
      </c>
      <c r="BH430" s="41">
        <v>0.06</v>
      </c>
      <c r="BI430" s="18">
        <f>VLOOKUP(D430,Measures!$B$6:$C$21,2,FALSE)</f>
        <v>30</v>
      </c>
      <c r="BJ430" s="18">
        <f>Measures!$C$22</f>
        <v>44</v>
      </c>
      <c r="BK430" s="18">
        <f>Measures!$C$23</f>
        <v>19</v>
      </c>
      <c r="BL430" s="18">
        <f>Measures!$C$24</f>
        <v>13</v>
      </c>
      <c r="BM430" s="18">
        <f>Measures!$C$26</f>
        <v>0.32</v>
      </c>
      <c r="BN430" s="18">
        <f>Measures!$D$26</f>
        <v>0.25</v>
      </c>
      <c r="BO430" s="18">
        <f>Measures!$C$27</f>
        <v>14</v>
      </c>
      <c r="BP430" s="18">
        <f>Measures!$C$28</f>
        <v>15</v>
      </c>
      <c r="BQ430" s="88">
        <f>Measures!$C$29</f>
        <v>92</v>
      </c>
      <c r="BR430" s="88">
        <f>Measures!$C$30</f>
        <v>95</v>
      </c>
      <c r="BS430" s="88">
        <f>Measures!$C$31</f>
        <v>70</v>
      </c>
      <c r="BT430" s="64" t="str">
        <f>Code!$M$204</f>
        <v>EF 200</v>
      </c>
      <c r="BU430" s="64" t="str">
        <f>Code!$M$207</f>
        <v>EF 67</v>
      </c>
      <c r="BV430" s="64" t="str">
        <f>Code!$M$208</f>
        <v>EF 70</v>
      </c>
      <c r="BW430" s="64" t="str">
        <f>Code!$M$205</f>
        <v>EF 82</v>
      </c>
      <c r="BX430" s="64" t="s">
        <v>363</v>
      </c>
      <c r="BY430" s="64" t="s">
        <v>239</v>
      </c>
      <c r="BZ430" s="64" t="s">
        <v>240</v>
      </c>
      <c r="CA430" s="64"/>
      <c r="CB430" s="64"/>
      <c r="CC430" s="64"/>
      <c r="CD430" s="64"/>
      <c r="CE430" s="64"/>
      <c r="CF430" s="64"/>
      <c r="CG430" s="64"/>
      <c r="CH430" s="64"/>
      <c r="CI430" s="64"/>
      <c r="CJ430" s="64"/>
      <c r="CK430" s="64"/>
      <c r="CL430" s="64"/>
      <c r="CM430" s="18"/>
      <c r="CN430" s="18"/>
    </row>
    <row r="431" spans="1:92" ht="14.4" x14ac:dyDescent="0.3">
      <c r="A431" s="19" t="s">
        <v>22</v>
      </c>
      <c r="B431" s="31" t="s">
        <v>86</v>
      </c>
      <c r="C431" s="19" t="s">
        <v>71</v>
      </c>
      <c r="D431" s="19">
        <v>9</v>
      </c>
      <c r="E431" s="19">
        <f>VLOOKUP(D431,Lists!$B$3:$C$18,2,FALSE)</f>
        <v>9</v>
      </c>
      <c r="F431" s="19">
        <v>1</v>
      </c>
      <c r="G431" s="19" t="s">
        <v>68</v>
      </c>
      <c r="H431" s="23">
        <v>1910</v>
      </c>
      <c r="I431" s="37">
        <v>0.2</v>
      </c>
      <c r="J431" s="36">
        <v>4.6411397360087065E-4</v>
      </c>
      <c r="K431" s="36">
        <f t="shared" si="106"/>
        <v>4.6411397360087065E-4</v>
      </c>
      <c r="L431" s="23">
        <v>4.26</v>
      </c>
      <c r="M431" s="35">
        <v>0.22</v>
      </c>
      <c r="N431" s="35">
        <f t="shared" si="107"/>
        <v>0.22</v>
      </c>
      <c r="O431" s="38">
        <v>17.333333333333332</v>
      </c>
      <c r="P431" s="38">
        <f t="shared" si="108"/>
        <v>17.333333333333332</v>
      </c>
      <c r="Q431" s="38">
        <v>5.9551821</v>
      </c>
      <c r="R431" s="38">
        <v>10.254943899018233</v>
      </c>
      <c r="S431" s="23">
        <v>0.67</v>
      </c>
      <c r="T431" s="23">
        <v>0.61</v>
      </c>
      <c r="U431" s="23">
        <v>10</v>
      </c>
      <c r="V431" s="23">
        <f t="shared" si="109"/>
        <v>10</v>
      </c>
      <c r="W431" s="23">
        <v>78</v>
      </c>
      <c r="X431" s="23">
        <f t="shared" si="110"/>
        <v>78</v>
      </c>
      <c r="Y431" s="23">
        <v>62</v>
      </c>
      <c r="Z431" s="23" t="str">
        <f>Code!$K$204</f>
        <v>EF 86</v>
      </c>
      <c r="AA431" s="23" t="str">
        <f>Code!$K$207</f>
        <v>EF 57</v>
      </c>
      <c r="AB431" s="23" t="str">
        <f>Code!$K$208</f>
        <v>EF 57</v>
      </c>
      <c r="AC431" s="23" t="str">
        <f>Code!$K$205</f>
        <v>EF 57</v>
      </c>
      <c r="AD431" s="23" t="s">
        <v>237</v>
      </c>
      <c r="AE431" s="23" t="s">
        <v>237</v>
      </c>
      <c r="AF431" s="23" t="s">
        <v>237</v>
      </c>
      <c r="AG431" s="39">
        <f t="shared" si="105"/>
        <v>4.6411397360087065E-4</v>
      </c>
      <c r="AH431" s="39">
        <f t="shared" si="111"/>
        <v>4.6411397360087065E-4</v>
      </c>
      <c r="AI431" s="18">
        <f t="shared" si="112"/>
        <v>4.26</v>
      </c>
      <c r="AJ431" s="41">
        <f>Code!$B$23</f>
        <v>0.15</v>
      </c>
      <c r="AK431" s="41">
        <f t="shared" si="113"/>
        <v>0.15</v>
      </c>
      <c r="AL431" s="110">
        <f t="shared" si="114"/>
        <v>17.333333333333332</v>
      </c>
      <c r="AM431" s="110">
        <f t="shared" si="115"/>
        <v>17.333333333333332</v>
      </c>
      <c r="AN431" s="110">
        <f t="shared" si="116"/>
        <v>5.9551821</v>
      </c>
      <c r="AO431" s="110">
        <f t="shared" si="117"/>
        <v>10.254943899018233</v>
      </c>
      <c r="AP431" s="18">
        <f>VLOOKUP(D431,Code!$B$92:$D$107,2,FALSE)</f>
        <v>0.32</v>
      </c>
      <c r="AQ431" s="18">
        <f>VLOOKUP(E431,Code!$B$92:$D$107,3,FALSE)</f>
        <v>0.25</v>
      </c>
      <c r="AR431" s="18">
        <f>Code!$C$132</f>
        <v>14</v>
      </c>
      <c r="AS431" s="18">
        <f t="shared" si="118"/>
        <v>14</v>
      </c>
      <c r="AT431" s="88">
        <f>Code!$C$189</f>
        <v>80</v>
      </c>
      <c r="AU431" s="88">
        <f t="shared" si="119"/>
        <v>80</v>
      </c>
      <c r="AV431" s="88">
        <f>Code!$C$198</f>
        <v>66</v>
      </c>
      <c r="AW431" s="18" t="str">
        <f>Code!$L$204</f>
        <v>EF 95</v>
      </c>
      <c r="AX431" s="64" t="str">
        <f>Code!$L$207</f>
        <v>EF 60</v>
      </c>
      <c r="AY431" s="64" t="str">
        <f>Code!$L$208</f>
        <v>EF 60</v>
      </c>
      <c r="AZ431" s="64" t="str">
        <f>Code!$L$205</f>
        <v>EF 62</v>
      </c>
      <c r="BA431" s="23" t="s">
        <v>237</v>
      </c>
      <c r="BB431" s="23" t="s">
        <v>237</v>
      </c>
      <c r="BC431" s="23" t="s">
        <v>237</v>
      </c>
      <c r="BD431" s="39">
        <f t="shared" si="120"/>
        <v>3.9449687756074004E-4</v>
      </c>
      <c r="BE431" s="39">
        <f t="shared" si="121"/>
        <v>3.2487978152060944E-4</v>
      </c>
      <c r="BF431" s="18">
        <f>Measures!$C$3</f>
        <v>8</v>
      </c>
      <c r="BG431" s="41">
        <f>Measures!$C$4</f>
        <v>0.1</v>
      </c>
      <c r="BH431" s="41">
        <v>0.06</v>
      </c>
      <c r="BI431" s="18">
        <f>VLOOKUP(D431,Measures!$B$6:$C$21,2,FALSE)</f>
        <v>30</v>
      </c>
      <c r="BJ431" s="18">
        <f>Measures!$C$22</f>
        <v>44</v>
      </c>
      <c r="BK431" s="18">
        <f>Measures!$C$23</f>
        <v>19</v>
      </c>
      <c r="BL431" s="18">
        <f>Measures!$C$24</f>
        <v>13</v>
      </c>
      <c r="BM431" s="18">
        <f>Measures!$C$26</f>
        <v>0.32</v>
      </c>
      <c r="BN431" s="18">
        <f>Measures!$D$26</f>
        <v>0.25</v>
      </c>
      <c r="BO431" s="18">
        <f>Measures!$C$27</f>
        <v>14</v>
      </c>
      <c r="BP431" s="18">
        <f>Measures!$C$28</f>
        <v>15</v>
      </c>
      <c r="BQ431" s="88">
        <f>Measures!$C$29</f>
        <v>92</v>
      </c>
      <c r="BR431" s="88">
        <f>Measures!$C$30</f>
        <v>95</v>
      </c>
      <c r="BS431" s="88">
        <f>Measures!$C$31</f>
        <v>70</v>
      </c>
      <c r="BT431" s="64" t="str">
        <f>Code!$M$204</f>
        <v>EF 200</v>
      </c>
      <c r="BU431" s="64" t="str">
        <f>Code!$M$207</f>
        <v>EF 67</v>
      </c>
      <c r="BV431" s="64" t="str">
        <f>Code!$M$208</f>
        <v>EF 70</v>
      </c>
      <c r="BW431" s="64" t="str">
        <f>Code!$M$205</f>
        <v>EF 82</v>
      </c>
      <c r="BX431" s="64" t="s">
        <v>363</v>
      </c>
      <c r="BY431" s="64" t="s">
        <v>239</v>
      </c>
      <c r="BZ431" s="64" t="s">
        <v>240</v>
      </c>
      <c r="CA431" s="64"/>
      <c r="CB431" s="64"/>
      <c r="CC431" s="64"/>
      <c r="CD431" s="64"/>
      <c r="CE431" s="64"/>
      <c r="CF431" s="64"/>
      <c r="CG431" s="64"/>
      <c r="CH431" s="64"/>
      <c r="CI431" s="64"/>
      <c r="CJ431" s="64"/>
      <c r="CK431" s="64"/>
      <c r="CL431" s="64"/>
      <c r="CM431" s="18"/>
      <c r="CN431" s="18"/>
    </row>
    <row r="432" spans="1:92" ht="14.4" x14ac:dyDescent="0.3">
      <c r="A432" s="19" t="s">
        <v>22</v>
      </c>
      <c r="B432" s="31" t="s">
        <v>86</v>
      </c>
      <c r="C432" s="19" t="s">
        <v>71</v>
      </c>
      <c r="D432" s="19">
        <v>9</v>
      </c>
      <c r="E432" s="19">
        <f>VLOOKUP(D432,Lists!$B$3:$C$18,2,FALSE)</f>
        <v>9</v>
      </c>
      <c r="F432" s="19">
        <v>2</v>
      </c>
      <c r="G432" s="19" t="s">
        <v>68</v>
      </c>
      <c r="H432" s="23">
        <v>2730</v>
      </c>
      <c r="I432" s="37">
        <v>0.2</v>
      </c>
      <c r="J432" s="36">
        <v>4.6411397360087065E-4</v>
      </c>
      <c r="K432" s="36">
        <f t="shared" si="106"/>
        <v>4.6411397360087065E-4</v>
      </c>
      <c r="L432" s="23">
        <v>4.26</v>
      </c>
      <c r="M432" s="35">
        <v>0.22</v>
      </c>
      <c r="N432" s="35">
        <f t="shared" si="107"/>
        <v>0.22</v>
      </c>
      <c r="O432" s="38">
        <v>17.333333333333332</v>
      </c>
      <c r="P432" s="38">
        <f t="shared" si="108"/>
        <v>17.333333333333332</v>
      </c>
      <c r="Q432" s="38">
        <v>5.9551821</v>
      </c>
      <c r="R432" s="38">
        <v>10.254943899018233</v>
      </c>
      <c r="S432" s="23">
        <v>0.67</v>
      </c>
      <c r="T432" s="23">
        <v>0.61</v>
      </c>
      <c r="U432" s="23">
        <v>10</v>
      </c>
      <c r="V432" s="23">
        <f t="shared" si="109"/>
        <v>10</v>
      </c>
      <c r="W432" s="23">
        <v>78</v>
      </c>
      <c r="X432" s="23">
        <f t="shared" si="110"/>
        <v>78</v>
      </c>
      <c r="Y432" s="23">
        <v>62</v>
      </c>
      <c r="Z432" s="23" t="str">
        <f>Code!$K$204</f>
        <v>EF 86</v>
      </c>
      <c r="AA432" s="23" t="str">
        <f>Code!$K$207</f>
        <v>EF 57</v>
      </c>
      <c r="AB432" s="23" t="str">
        <f>Code!$K$208</f>
        <v>EF 57</v>
      </c>
      <c r="AC432" s="23" t="str">
        <f>Code!$K$205</f>
        <v>EF 57</v>
      </c>
      <c r="AD432" s="23" t="s">
        <v>237</v>
      </c>
      <c r="AE432" s="23" t="s">
        <v>237</v>
      </c>
      <c r="AF432" s="23" t="s">
        <v>237</v>
      </c>
      <c r="AG432" s="39">
        <f t="shared" si="105"/>
        <v>4.6411397360087065E-4</v>
      </c>
      <c r="AH432" s="39">
        <f t="shared" si="111"/>
        <v>4.6411397360087065E-4</v>
      </c>
      <c r="AI432" s="18">
        <f t="shared" si="112"/>
        <v>4.26</v>
      </c>
      <c r="AJ432" s="41">
        <f>Code!$B$23</f>
        <v>0.15</v>
      </c>
      <c r="AK432" s="41">
        <f t="shared" si="113"/>
        <v>0.15</v>
      </c>
      <c r="AL432" s="110">
        <f t="shared" si="114"/>
        <v>17.333333333333332</v>
      </c>
      <c r="AM432" s="110">
        <f t="shared" si="115"/>
        <v>17.333333333333332</v>
      </c>
      <c r="AN432" s="110">
        <f t="shared" si="116"/>
        <v>5.9551821</v>
      </c>
      <c r="AO432" s="110">
        <f t="shared" si="117"/>
        <v>10.254943899018233</v>
      </c>
      <c r="AP432" s="18">
        <f>VLOOKUP(D432,Code!$B$92:$D$107,2,FALSE)</f>
        <v>0.32</v>
      </c>
      <c r="AQ432" s="18">
        <f>VLOOKUP(E432,Code!$B$92:$D$107,3,FALSE)</f>
        <v>0.25</v>
      </c>
      <c r="AR432" s="18">
        <f>Code!$C$132</f>
        <v>14</v>
      </c>
      <c r="AS432" s="18">
        <f t="shared" si="118"/>
        <v>14</v>
      </c>
      <c r="AT432" s="88">
        <f>Code!$C$189</f>
        <v>80</v>
      </c>
      <c r="AU432" s="88">
        <f t="shared" si="119"/>
        <v>80</v>
      </c>
      <c r="AV432" s="88">
        <f>Code!$C$198</f>
        <v>66</v>
      </c>
      <c r="AW432" s="18" t="str">
        <f>Code!$L$204</f>
        <v>EF 95</v>
      </c>
      <c r="AX432" s="64" t="str">
        <f>Code!$L$207</f>
        <v>EF 60</v>
      </c>
      <c r="AY432" s="64" t="str">
        <f>Code!$L$208</f>
        <v>EF 60</v>
      </c>
      <c r="AZ432" s="64" t="str">
        <f>Code!$L$205</f>
        <v>EF 62</v>
      </c>
      <c r="BA432" s="23" t="s">
        <v>237</v>
      </c>
      <c r="BB432" s="23" t="s">
        <v>237</v>
      </c>
      <c r="BC432" s="23" t="s">
        <v>237</v>
      </c>
      <c r="BD432" s="39">
        <f t="shared" si="120"/>
        <v>3.9449687756074004E-4</v>
      </c>
      <c r="BE432" s="39">
        <f t="shared" si="121"/>
        <v>3.2487978152060944E-4</v>
      </c>
      <c r="BF432" s="18">
        <f>Measures!$C$3</f>
        <v>8</v>
      </c>
      <c r="BG432" s="41">
        <f>Measures!$C$4</f>
        <v>0.1</v>
      </c>
      <c r="BH432" s="41">
        <v>0.06</v>
      </c>
      <c r="BI432" s="18">
        <f>VLOOKUP(D432,Measures!$B$6:$C$21,2,FALSE)</f>
        <v>30</v>
      </c>
      <c r="BJ432" s="18">
        <f>Measures!$C$22</f>
        <v>44</v>
      </c>
      <c r="BK432" s="18">
        <f>Measures!$C$23</f>
        <v>19</v>
      </c>
      <c r="BL432" s="18">
        <f>Measures!$C$24</f>
        <v>13</v>
      </c>
      <c r="BM432" s="18">
        <f>Measures!$C$26</f>
        <v>0.32</v>
      </c>
      <c r="BN432" s="18">
        <f>Measures!$D$26</f>
        <v>0.25</v>
      </c>
      <c r="BO432" s="18">
        <f>Measures!$C$27</f>
        <v>14</v>
      </c>
      <c r="BP432" s="18">
        <f>Measures!$C$28</f>
        <v>15</v>
      </c>
      <c r="BQ432" s="88">
        <f>Measures!$C$29</f>
        <v>92</v>
      </c>
      <c r="BR432" s="88">
        <f>Measures!$C$30</f>
        <v>95</v>
      </c>
      <c r="BS432" s="88">
        <f>Measures!$C$31</f>
        <v>70</v>
      </c>
      <c r="BT432" s="64" t="str">
        <f>Code!$M$204</f>
        <v>EF 200</v>
      </c>
      <c r="BU432" s="64" t="str">
        <f>Code!$M$207</f>
        <v>EF 67</v>
      </c>
      <c r="BV432" s="64" t="str">
        <f>Code!$M$208</f>
        <v>EF 70</v>
      </c>
      <c r="BW432" s="64" t="str">
        <f>Code!$M$205</f>
        <v>EF 82</v>
      </c>
      <c r="BX432" s="64" t="s">
        <v>363</v>
      </c>
      <c r="BY432" s="64" t="s">
        <v>239</v>
      </c>
      <c r="BZ432" s="64" t="s">
        <v>240</v>
      </c>
      <c r="CA432" s="64"/>
      <c r="CB432" s="64"/>
      <c r="CC432" s="64"/>
      <c r="CD432" s="64"/>
      <c r="CE432" s="64"/>
      <c r="CF432" s="64"/>
      <c r="CG432" s="64"/>
      <c r="CH432" s="64"/>
      <c r="CI432" s="64"/>
      <c r="CJ432" s="64"/>
      <c r="CK432" s="64"/>
      <c r="CL432" s="64"/>
      <c r="CM432" s="18"/>
      <c r="CN432" s="18"/>
    </row>
    <row r="433" spans="1:92" ht="14.4" x14ac:dyDescent="0.3">
      <c r="A433" s="19" t="s">
        <v>95</v>
      </c>
      <c r="B433" s="31" t="s">
        <v>86</v>
      </c>
      <c r="C433" s="19" t="s">
        <v>87</v>
      </c>
      <c r="D433" s="19">
        <v>9</v>
      </c>
      <c r="E433" s="19">
        <f>VLOOKUP(D433,Lists!$B$3:$C$18,2,FALSE)</f>
        <v>9</v>
      </c>
      <c r="F433" s="19">
        <v>1</v>
      </c>
      <c r="G433" s="19" t="s">
        <v>68</v>
      </c>
      <c r="H433" s="23">
        <v>1910</v>
      </c>
      <c r="I433" s="37">
        <v>0.2</v>
      </c>
      <c r="J433" s="36">
        <v>4.6411397360087065E-4</v>
      </c>
      <c r="K433" s="36">
        <f t="shared" si="106"/>
        <v>4.6411397360087065E-4</v>
      </c>
      <c r="L433" s="23">
        <v>4.26</v>
      </c>
      <c r="M433" s="35">
        <v>0.22</v>
      </c>
      <c r="N433" s="35">
        <f t="shared" si="107"/>
        <v>0.22</v>
      </c>
      <c r="O433" s="38">
        <v>17.333333333333332</v>
      </c>
      <c r="P433" s="38">
        <f t="shared" si="108"/>
        <v>17.333333333333332</v>
      </c>
      <c r="Q433" s="38">
        <v>5.9551821</v>
      </c>
      <c r="R433" s="38">
        <v>10.254943899018233</v>
      </c>
      <c r="S433" s="23">
        <v>0.67</v>
      </c>
      <c r="T433" s="23">
        <v>0.61</v>
      </c>
      <c r="U433" s="23">
        <v>10</v>
      </c>
      <c r="V433" s="23">
        <f t="shared" si="109"/>
        <v>10</v>
      </c>
      <c r="W433" s="23">
        <v>78</v>
      </c>
      <c r="X433" s="23">
        <f t="shared" si="110"/>
        <v>78</v>
      </c>
      <c r="Y433" s="23">
        <v>62</v>
      </c>
      <c r="Z433" s="23" t="str">
        <f>Code!$K$204</f>
        <v>EF 86</v>
      </c>
      <c r="AA433" s="23" t="str">
        <f>Code!$K$207</f>
        <v>EF 57</v>
      </c>
      <c r="AB433" s="23" t="str">
        <f>Code!$K$208</f>
        <v>EF 57</v>
      </c>
      <c r="AC433" s="23" t="str">
        <f>Code!$K$205</f>
        <v>EF 57</v>
      </c>
      <c r="AD433" s="23" t="s">
        <v>237</v>
      </c>
      <c r="AE433" s="23" t="s">
        <v>237</v>
      </c>
      <c r="AF433" s="23" t="s">
        <v>237</v>
      </c>
      <c r="AG433" s="39">
        <f t="shared" si="105"/>
        <v>4.6411397360087065E-4</v>
      </c>
      <c r="AH433" s="39">
        <f t="shared" si="111"/>
        <v>4.6411397360087065E-4</v>
      </c>
      <c r="AI433" s="18">
        <f t="shared" si="112"/>
        <v>4.26</v>
      </c>
      <c r="AJ433" s="41">
        <f>Code!$B$23</f>
        <v>0.15</v>
      </c>
      <c r="AK433" s="41">
        <f t="shared" si="113"/>
        <v>0.15</v>
      </c>
      <c r="AL433" s="110">
        <f t="shared" si="114"/>
        <v>17.333333333333332</v>
      </c>
      <c r="AM433" s="110">
        <f t="shared" si="115"/>
        <v>17.333333333333332</v>
      </c>
      <c r="AN433" s="110">
        <f t="shared" si="116"/>
        <v>5.9551821</v>
      </c>
      <c r="AO433" s="110">
        <f t="shared" si="117"/>
        <v>10.254943899018233</v>
      </c>
      <c r="AP433" s="18">
        <f>VLOOKUP(D433,Code!$B$92:$D$107,2,FALSE)</f>
        <v>0.32</v>
      </c>
      <c r="AQ433" s="18">
        <f>VLOOKUP(E433,Code!$B$92:$D$107,3,FALSE)</f>
        <v>0.25</v>
      </c>
      <c r="AR433" s="18">
        <f>Code!$C$132</f>
        <v>14</v>
      </c>
      <c r="AS433" s="18">
        <f t="shared" si="118"/>
        <v>14</v>
      </c>
      <c r="AT433" s="88">
        <f>Code!$C$189</f>
        <v>80</v>
      </c>
      <c r="AU433" s="88">
        <f t="shared" si="119"/>
        <v>80</v>
      </c>
      <c r="AV433" s="88">
        <f>Code!$C$198</f>
        <v>66</v>
      </c>
      <c r="AW433" s="18" t="str">
        <f>Code!$L$204</f>
        <v>EF 95</v>
      </c>
      <c r="AX433" s="64" t="str">
        <f>Code!$L$207</f>
        <v>EF 60</v>
      </c>
      <c r="AY433" s="64" t="str">
        <f>Code!$L$208</f>
        <v>EF 60</v>
      </c>
      <c r="AZ433" s="64" t="str">
        <f>Code!$L$205</f>
        <v>EF 62</v>
      </c>
      <c r="BA433" s="23" t="s">
        <v>237</v>
      </c>
      <c r="BB433" s="23" t="s">
        <v>237</v>
      </c>
      <c r="BC433" s="23" t="s">
        <v>237</v>
      </c>
      <c r="BD433" s="39">
        <f t="shared" si="120"/>
        <v>3.9449687756074004E-4</v>
      </c>
      <c r="BE433" s="39">
        <f t="shared" si="121"/>
        <v>3.2487978152060944E-4</v>
      </c>
      <c r="BF433" s="18">
        <f>Measures!$C$3</f>
        <v>8</v>
      </c>
      <c r="BG433" s="41">
        <f>Measures!$C$4</f>
        <v>0.1</v>
      </c>
      <c r="BH433" s="41">
        <v>0.06</v>
      </c>
      <c r="BI433" s="18">
        <f>VLOOKUP(D433,Measures!$B$6:$C$21,2,FALSE)</f>
        <v>30</v>
      </c>
      <c r="BJ433" s="18">
        <f>Measures!$C$22</f>
        <v>44</v>
      </c>
      <c r="BK433" s="18">
        <f>Measures!$C$23</f>
        <v>19</v>
      </c>
      <c r="BL433" s="18">
        <f>Measures!$C$24</f>
        <v>13</v>
      </c>
      <c r="BM433" s="18">
        <f>Measures!$C$26</f>
        <v>0.32</v>
      </c>
      <c r="BN433" s="18">
        <f>Measures!$D$26</f>
        <v>0.25</v>
      </c>
      <c r="BO433" s="18">
        <f>Measures!$C$27</f>
        <v>14</v>
      </c>
      <c r="BP433" s="18">
        <f>Measures!$C$28</f>
        <v>15</v>
      </c>
      <c r="BQ433" s="88">
        <f>Measures!$C$29</f>
        <v>92</v>
      </c>
      <c r="BR433" s="88">
        <f>Measures!$C$30</f>
        <v>95</v>
      </c>
      <c r="BS433" s="88">
        <f>Measures!$C$31</f>
        <v>70</v>
      </c>
      <c r="BT433" s="64" t="str">
        <f>Code!$M$204</f>
        <v>EF 200</v>
      </c>
      <c r="BU433" s="64" t="str">
        <f>Code!$M$207</f>
        <v>EF 67</v>
      </c>
      <c r="BV433" s="64" t="str">
        <f>Code!$M$208</f>
        <v>EF 70</v>
      </c>
      <c r="BW433" s="64" t="str">
        <f>Code!$M$205</f>
        <v>EF 82</v>
      </c>
      <c r="BX433" s="64" t="s">
        <v>363</v>
      </c>
      <c r="BY433" s="64" t="s">
        <v>239</v>
      </c>
      <c r="BZ433" s="64" t="s">
        <v>240</v>
      </c>
      <c r="CA433" s="64"/>
      <c r="CB433" s="64"/>
      <c r="CC433" s="64"/>
      <c r="CD433" s="64"/>
      <c r="CE433" s="64"/>
      <c r="CF433" s="64"/>
      <c r="CG433" s="64"/>
      <c r="CH433" s="64"/>
      <c r="CI433" s="64"/>
      <c r="CJ433" s="64"/>
      <c r="CK433" s="64"/>
      <c r="CL433" s="64"/>
      <c r="CM433" s="18"/>
      <c r="CN433" s="18"/>
    </row>
    <row r="434" spans="1:92" ht="14.4" x14ac:dyDescent="0.3">
      <c r="A434" s="19" t="s">
        <v>95</v>
      </c>
      <c r="B434" s="31" t="s">
        <v>86</v>
      </c>
      <c r="C434" s="19" t="s">
        <v>87</v>
      </c>
      <c r="D434" s="19">
        <v>9</v>
      </c>
      <c r="E434" s="19">
        <f>VLOOKUP(D434,Lists!$B$3:$C$18,2,FALSE)</f>
        <v>9</v>
      </c>
      <c r="F434" s="19">
        <v>2</v>
      </c>
      <c r="G434" s="19" t="s">
        <v>68</v>
      </c>
      <c r="H434" s="23">
        <v>2730</v>
      </c>
      <c r="I434" s="37">
        <v>0.2</v>
      </c>
      <c r="J434" s="36">
        <v>4.6411397360087065E-4</v>
      </c>
      <c r="K434" s="36">
        <f t="shared" si="106"/>
        <v>4.6411397360087065E-4</v>
      </c>
      <c r="L434" s="23">
        <v>4.26</v>
      </c>
      <c r="M434" s="35">
        <v>0.22</v>
      </c>
      <c r="N434" s="35">
        <f t="shared" si="107"/>
        <v>0.22</v>
      </c>
      <c r="O434" s="38">
        <v>17.333333333333332</v>
      </c>
      <c r="P434" s="38">
        <f t="shared" si="108"/>
        <v>17.333333333333332</v>
      </c>
      <c r="Q434" s="38">
        <v>5.9551821</v>
      </c>
      <c r="R434" s="38">
        <v>10.254943899018233</v>
      </c>
      <c r="S434" s="23">
        <v>0.67</v>
      </c>
      <c r="T434" s="23">
        <v>0.61</v>
      </c>
      <c r="U434" s="23">
        <v>10</v>
      </c>
      <c r="V434" s="23">
        <f t="shared" si="109"/>
        <v>10</v>
      </c>
      <c r="W434" s="23">
        <v>78</v>
      </c>
      <c r="X434" s="23">
        <f t="shared" si="110"/>
        <v>78</v>
      </c>
      <c r="Y434" s="23">
        <v>62</v>
      </c>
      <c r="Z434" s="23" t="str">
        <f>Code!$K$204</f>
        <v>EF 86</v>
      </c>
      <c r="AA434" s="23" t="str">
        <f>Code!$K$207</f>
        <v>EF 57</v>
      </c>
      <c r="AB434" s="23" t="str">
        <f>Code!$K$208</f>
        <v>EF 57</v>
      </c>
      <c r="AC434" s="23" t="str">
        <f>Code!$K$205</f>
        <v>EF 57</v>
      </c>
      <c r="AD434" s="23" t="s">
        <v>237</v>
      </c>
      <c r="AE434" s="23" t="s">
        <v>237</v>
      </c>
      <c r="AF434" s="23" t="s">
        <v>237</v>
      </c>
      <c r="AG434" s="39">
        <f t="shared" si="105"/>
        <v>4.6411397360087065E-4</v>
      </c>
      <c r="AH434" s="39">
        <f t="shared" si="111"/>
        <v>4.6411397360087065E-4</v>
      </c>
      <c r="AI434" s="18">
        <f t="shared" si="112"/>
        <v>4.26</v>
      </c>
      <c r="AJ434" s="41">
        <f>Code!$B$23</f>
        <v>0.15</v>
      </c>
      <c r="AK434" s="41">
        <f t="shared" si="113"/>
        <v>0.15</v>
      </c>
      <c r="AL434" s="110">
        <f t="shared" si="114"/>
        <v>17.333333333333332</v>
      </c>
      <c r="AM434" s="110">
        <f t="shared" si="115"/>
        <v>17.333333333333332</v>
      </c>
      <c r="AN434" s="110">
        <f t="shared" si="116"/>
        <v>5.9551821</v>
      </c>
      <c r="AO434" s="110">
        <f t="shared" si="117"/>
        <v>10.254943899018233</v>
      </c>
      <c r="AP434" s="18">
        <f>VLOOKUP(D434,Code!$B$92:$D$107,2,FALSE)</f>
        <v>0.32</v>
      </c>
      <c r="AQ434" s="18">
        <f>VLOOKUP(E434,Code!$B$92:$D$107,3,FALSE)</f>
        <v>0.25</v>
      </c>
      <c r="AR434" s="18">
        <f>Code!$C$132</f>
        <v>14</v>
      </c>
      <c r="AS434" s="18">
        <f t="shared" si="118"/>
        <v>14</v>
      </c>
      <c r="AT434" s="88">
        <f>Code!$C$189</f>
        <v>80</v>
      </c>
      <c r="AU434" s="88">
        <f t="shared" si="119"/>
        <v>80</v>
      </c>
      <c r="AV434" s="88">
        <f>Code!$C$198</f>
        <v>66</v>
      </c>
      <c r="AW434" s="18" t="str">
        <f>Code!$L$204</f>
        <v>EF 95</v>
      </c>
      <c r="AX434" s="64" t="str">
        <f>Code!$L$207</f>
        <v>EF 60</v>
      </c>
      <c r="AY434" s="64" t="str">
        <f>Code!$L$208</f>
        <v>EF 60</v>
      </c>
      <c r="AZ434" s="64" t="str">
        <f>Code!$L$205</f>
        <v>EF 62</v>
      </c>
      <c r="BA434" s="23" t="s">
        <v>237</v>
      </c>
      <c r="BB434" s="23" t="s">
        <v>237</v>
      </c>
      <c r="BC434" s="23" t="s">
        <v>237</v>
      </c>
      <c r="BD434" s="39">
        <f t="shared" si="120"/>
        <v>3.9449687756074004E-4</v>
      </c>
      <c r="BE434" s="39">
        <f t="shared" si="121"/>
        <v>3.2487978152060944E-4</v>
      </c>
      <c r="BF434" s="18">
        <f>Measures!$C$3</f>
        <v>8</v>
      </c>
      <c r="BG434" s="41">
        <f>Measures!$C$4</f>
        <v>0.1</v>
      </c>
      <c r="BH434" s="41">
        <v>0.06</v>
      </c>
      <c r="BI434" s="18">
        <f>VLOOKUP(D434,Measures!$B$6:$C$21,2,FALSE)</f>
        <v>30</v>
      </c>
      <c r="BJ434" s="18">
        <f>Measures!$C$22</f>
        <v>44</v>
      </c>
      <c r="BK434" s="18">
        <f>Measures!$C$23</f>
        <v>19</v>
      </c>
      <c r="BL434" s="18">
        <f>Measures!$C$24</f>
        <v>13</v>
      </c>
      <c r="BM434" s="18">
        <f>Measures!$C$26</f>
        <v>0.32</v>
      </c>
      <c r="BN434" s="18">
        <f>Measures!$D$26</f>
        <v>0.25</v>
      </c>
      <c r="BO434" s="18">
        <f>Measures!$C$27</f>
        <v>14</v>
      </c>
      <c r="BP434" s="18">
        <f>Measures!$C$28</f>
        <v>15</v>
      </c>
      <c r="BQ434" s="88">
        <f>Measures!$C$29</f>
        <v>92</v>
      </c>
      <c r="BR434" s="88">
        <f>Measures!$C$30</f>
        <v>95</v>
      </c>
      <c r="BS434" s="88">
        <f>Measures!$C$31</f>
        <v>70</v>
      </c>
      <c r="BT434" s="64" t="str">
        <f>Code!$M$204</f>
        <v>EF 200</v>
      </c>
      <c r="BU434" s="64" t="str">
        <f>Code!$M$207</f>
        <v>EF 67</v>
      </c>
      <c r="BV434" s="64" t="str">
        <f>Code!$M$208</f>
        <v>EF 70</v>
      </c>
      <c r="BW434" s="64" t="str">
        <f>Code!$M$205</f>
        <v>EF 82</v>
      </c>
      <c r="BX434" s="64" t="s">
        <v>363</v>
      </c>
      <c r="BY434" s="64" t="s">
        <v>239</v>
      </c>
      <c r="BZ434" s="64" t="s">
        <v>240</v>
      </c>
      <c r="CA434" s="64"/>
      <c r="CB434" s="64"/>
      <c r="CC434" s="64"/>
      <c r="CD434" s="64"/>
      <c r="CE434" s="64"/>
      <c r="CF434" s="64"/>
      <c r="CG434" s="64"/>
      <c r="CH434" s="64"/>
      <c r="CI434" s="64"/>
      <c r="CJ434" s="64"/>
      <c r="CK434" s="64"/>
      <c r="CL434" s="64"/>
      <c r="CM434" s="18"/>
      <c r="CN434" s="18"/>
    </row>
    <row r="435" spans="1:92" ht="14.4" x14ac:dyDescent="0.3">
      <c r="A435" s="19" t="s">
        <v>22</v>
      </c>
      <c r="B435" s="31" t="s">
        <v>86</v>
      </c>
      <c r="C435" s="19" t="s">
        <v>87</v>
      </c>
      <c r="D435" s="19">
        <v>9</v>
      </c>
      <c r="E435" s="19">
        <f>VLOOKUP(D435,Lists!$B$3:$C$18,2,FALSE)</f>
        <v>9</v>
      </c>
      <c r="F435" s="19">
        <v>1</v>
      </c>
      <c r="G435" s="19" t="s">
        <v>68</v>
      </c>
      <c r="H435" s="23">
        <v>1910</v>
      </c>
      <c r="I435" s="37">
        <v>0.2</v>
      </c>
      <c r="J435" s="36">
        <v>4.6411397360087065E-4</v>
      </c>
      <c r="K435" s="36">
        <f t="shared" si="106"/>
        <v>4.6411397360087065E-4</v>
      </c>
      <c r="L435" s="23">
        <v>4.26</v>
      </c>
      <c r="M435" s="35">
        <v>0.22</v>
      </c>
      <c r="N435" s="35">
        <f t="shared" si="107"/>
        <v>0.22</v>
      </c>
      <c r="O435" s="38">
        <v>17.333333333333332</v>
      </c>
      <c r="P435" s="38">
        <f t="shared" si="108"/>
        <v>17.333333333333332</v>
      </c>
      <c r="Q435" s="38">
        <v>5.9551821</v>
      </c>
      <c r="R435" s="38">
        <v>10.254943899018233</v>
      </c>
      <c r="S435" s="23">
        <v>0.67</v>
      </c>
      <c r="T435" s="23">
        <v>0.61</v>
      </c>
      <c r="U435" s="23">
        <v>10</v>
      </c>
      <c r="V435" s="23">
        <f t="shared" si="109"/>
        <v>10</v>
      </c>
      <c r="W435" s="23">
        <v>78</v>
      </c>
      <c r="X435" s="23">
        <f t="shared" si="110"/>
        <v>78</v>
      </c>
      <c r="Y435" s="23">
        <v>62</v>
      </c>
      <c r="Z435" s="23" t="str">
        <f>Code!$K$204</f>
        <v>EF 86</v>
      </c>
      <c r="AA435" s="23" t="str">
        <f>Code!$K$207</f>
        <v>EF 57</v>
      </c>
      <c r="AB435" s="23" t="str">
        <f>Code!$K$208</f>
        <v>EF 57</v>
      </c>
      <c r="AC435" s="23" t="str">
        <f>Code!$K$205</f>
        <v>EF 57</v>
      </c>
      <c r="AD435" s="23" t="s">
        <v>237</v>
      </c>
      <c r="AE435" s="23" t="s">
        <v>237</v>
      </c>
      <c r="AF435" s="23" t="s">
        <v>237</v>
      </c>
      <c r="AG435" s="39">
        <f t="shared" si="105"/>
        <v>4.6411397360087065E-4</v>
      </c>
      <c r="AH435" s="39">
        <f t="shared" si="111"/>
        <v>4.6411397360087065E-4</v>
      </c>
      <c r="AI435" s="18">
        <f t="shared" si="112"/>
        <v>4.26</v>
      </c>
      <c r="AJ435" s="41">
        <f>Code!$B$23</f>
        <v>0.15</v>
      </c>
      <c r="AK435" s="41">
        <f t="shared" si="113"/>
        <v>0.15</v>
      </c>
      <c r="AL435" s="110">
        <f t="shared" si="114"/>
        <v>17.333333333333332</v>
      </c>
      <c r="AM435" s="110">
        <f t="shared" si="115"/>
        <v>17.333333333333332</v>
      </c>
      <c r="AN435" s="110">
        <f t="shared" si="116"/>
        <v>5.9551821</v>
      </c>
      <c r="AO435" s="110">
        <f t="shared" si="117"/>
        <v>10.254943899018233</v>
      </c>
      <c r="AP435" s="18">
        <f>VLOOKUP(D435,Code!$B$92:$D$107,2,FALSE)</f>
        <v>0.32</v>
      </c>
      <c r="AQ435" s="18">
        <f>VLOOKUP(E435,Code!$B$92:$D$107,3,FALSE)</f>
        <v>0.25</v>
      </c>
      <c r="AR435" s="18">
        <f>Code!$C$132</f>
        <v>14</v>
      </c>
      <c r="AS435" s="18">
        <f t="shared" si="118"/>
        <v>14</v>
      </c>
      <c r="AT435" s="88">
        <f>Code!$C$189</f>
        <v>80</v>
      </c>
      <c r="AU435" s="88">
        <f t="shared" si="119"/>
        <v>80</v>
      </c>
      <c r="AV435" s="88">
        <f>Code!$C$198</f>
        <v>66</v>
      </c>
      <c r="AW435" s="18" t="str">
        <f>Code!$L$204</f>
        <v>EF 95</v>
      </c>
      <c r="AX435" s="64" t="str">
        <f>Code!$L$207</f>
        <v>EF 60</v>
      </c>
      <c r="AY435" s="64" t="str">
        <f>Code!$L$208</f>
        <v>EF 60</v>
      </c>
      <c r="AZ435" s="64" t="str">
        <f>Code!$L$205</f>
        <v>EF 62</v>
      </c>
      <c r="BA435" s="23" t="s">
        <v>237</v>
      </c>
      <c r="BB435" s="23" t="s">
        <v>237</v>
      </c>
      <c r="BC435" s="23" t="s">
        <v>237</v>
      </c>
      <c r="BD435" s="39">
        <f t="shared" si="120"/>
        <v>3.9449687756074004E-4</v>
      </c>
      <c r="BE435" s="39">
        <f t="shared" si="121"/>
        <v>3.2487978152060944E-4</v>
      </c>
      <c r="BF435" s="18">
        <f>Measures!$C$3</f>
        <v>8</v>
      </c>
      <c r="BG435" s="41">
        <f>Measures!$C$4</f>
        <v>0.1</v>
      </c>
      <c r="BH435" s="41">
        <v>0.06</v>
      </c>
      <c r="BI435" s="18">
        <f>VLOOKUP(D435,Measures!$B$6:$C$21,2,FALSE)</f>
        <v>30</v>
      </c>
      <c r="BJ435" s="18">
        <f>Measures!$C$22</f>
        <v>44</v>
      </c>
      <c r="BK435" s="18">
        <f>Measures!$C$23</f>
        <v>19</v>
      </c>
      <c r="BL435" s="18">
        <f>Measures!$C$24</f>
        <v>13</v>
      </c>
      <c r="BM435" s="18">
        <f>Measures!$C$26</f>
        <v>0.32</v>
      </c>
      <c r="BN435" s="18">
        <f>Measures!$D$26</f>
        <v>0.25</v>
      </c>
      <c r="BO435" s="18">
        <f>Measures!$C$27</f>
        <v>14</v>
      </c>
      <c r="BP435" s="18">
        <f>Measures!$C$28</f>
        <v>15</v>
      </c>
      <c r="BQ435" s="88">
        <f>Measures!$C$29</f>
        <v>92</v>
      </c>
      <c r="BR435" s="88">
        <f>Measures!$C$30</f>
        <v>95</v>
      </c>
      <c r="BS435" s="88">
        <f>Measures!$C$31</f>
        <v>70</v>
      </c>
      <c r="BT435" s="64" t="str">
        <f>Code!$M$204</f>
        <v>EF 200</v>
      </c>
      <c r="BU435" s="64" t="str">
        <f>Code!$M$207</f>
        <v>EF 67</v>
      </c>
      <c r="BV435" s="64" t="str">
        <f>Code!$M$208</f>
        <v>EF 70</v>
      </c>
      <c r="BW435" s="64" t="str">
        <f>Code!$M$205</f>
        <v>EF 82</v>
      </c>
      <c r="BX435" s="64" t="s">
        <v>363</v>
      </c>
      <c r="BY435" s="64" t="s">
        <v>239</v>
      </c>
      <c r="BZ435" s="64" t="s">
        <v>240</v>
      </c>
      <c r="CA435" s="64"/>
      <c r="CB435" s="64"/>
      <c r="CC435" s="64"/>
      <c r="CD435" s="64"/>
      <c r="CE435" s="64"/>
      <c r="CF435" s="64"/>
      <c r="CG435" s="64"/>
      <c r="CH435" s="64"/>
      <c r="CI435" s="64"/>
      <c r="CJ435" s="64"/>
      <c r="CK435" s="64"/>
      <c r="CL435" s="64"/>
      <c r="CM435" s="18"/>
      <c r="CN435" s="18"/>
    </row>
    <row r="436" spans="1:92" ht="14.4" x14ac:dyDescent="0.3">
      <c r="A436" s="19" t="s">
        <v>22</v>
      </c>
      <c r="B436" s="31" t="s">
        <v>86</v>
      </c>
      <c r="C436" s="19" t="s">
        <v>87</v>
      </c>
      <c r="D436" s="19">
        <v>9</v>
      </c>
      <c r="E436" s="19">
        <f>VLOOKUP(D436,Lists!$B$3:$C$18,2,FALSE)</f>
        <v>9</v>
      </c>
      <c r="F436" s="19">
        <v>2</v>
      </c>
      <c r="G436" s="19" t="s">
        <v>68</v>
      </c>
      <c r="H436" s="23">
        <v>2730</v>
      </c>
      <c r="I436" s="37">
        <v>0.2</v>
      </c>
      <c r="J436" s="36">
        <v>4.6411397360087065E-4</v>
      </c>
      <c r="K436" s="36">
        <f t="shared" si="106"/>
        <v>4.6411397360087065E-4</v>
      </c>
      <c r="L436" s="23">
        <v>4.26</v>
      </c>
      <c r="M436" s="35">
        <v>0.22</v>
      </c>
      <c r="N436" s="35">
        <f t="shared" si="107"/>
        <v>0.22</v>
      </c>
      <c r="O436" s="38">
        <v>17.333333333333332</v>
      </c>
      <c r="P436" s="38">
        <f t="shared" si="108"/>
        <v>17.333333333333332</v>
      </c>
      <c r="Q436" s="38">
        <v>5.9551821</v>
      </c>
      <c r="R436" s="38">
        <v>10.254943899018233</v>
      </c>
      <c r="S436" s="23">
        <v>0.67</v>
      </c>
      <c r="T436" s="23">
        <v>0.61</v>
      </c>
      <c r="U436" s="23">
        <v>10</v>
      </c>
      <c r="V436" s="23">
        <f t="shared" si="109"/>
        <v>10</v>
      </c>
      <c r="W436" s="23">
        <v>78</v>
      </c>
      <c r="X436" s="23">
        <f t="shared" si="110"/>
        <v>78</v>
      </c>
      <c r="Y436" s="23">
        <v>62</v>
      </c>
      <c r="Z436" s="23" t="str">
        <f>Code!$K$204</f>
        <v>EF 86</v>
      </c>
      <c r="AA436" s="23" t="str">
        <f>Code!$K$207</f>
        <v>EF 57</v>
      </c>
      <c r="AB436" s="23" t="str">
        <f>Code!$K$208</f>
        <v>EF 57</v>
      </c>
      <c r="AC436" s="23" t="str">
        <f>Code!$K$205</f>
        <v>EF 57</v>
      </c>
      <c r="AD436" s="23" t="s">
        <v>237</v>
      </c>
      <c r="AE436" s="23" t="s">
        <v>237</v>
      </c>
      <c r="AF436" s="23" t="s">
        <v>237</v>
      </c>
      <c r="AG436" s="39">
        <f t="shared" si="105"/>
        <v>4.6411397360087065E-4</v>
      </c>
      <c r="AH436" s="39">
        <f t="shared" si="111"/>
        <v>4.6411397360087065E-4</v>
      </c>
      <c r="AI436" s="18">
        <f t="shared" si="112"/>
        <v>4.26</v>
      </c>
      <c r="AJ436" s="41">
        <f>Code!$B$23</f>
        <v>0.15</v>
      </c>
      <c r="AK436" s="41">
        <f t="shared" si="113"/>
        <v>0.15</v>
      </c>
      <c r="AL436" s="110">
        <f t="shared" si="114"/>
        <v>17.333333333333332</v>
      </c>
      <c r="AM436" s="110">
        <f t="shared" si="115"/>
        <v>17.333333333333332</v>
      </c>
      <c r="AN436" s="110">
        <f t="shared" si="116"/>
        <v>5.9551821</v>
      </c>
      <c r="AO436" s="110">
        <f t="shared" si="117"/>
        <v>10.254943899018233</v>
      </c>
      <c r="AP436" s="18">
        <f>VLOOKUP(D436,Code!$B$92:$D$107,2,FALSE)</f>
        <v>0.32</v>
      </c>
      <c r="AQ436" s="18">
        <f>VLOOKUP(E436,Code!$B$92:$D$107,3,FALSE)</f>
        <v>0.25</v>
      </c>
      <c r="AR436" s="18">
        <f>Code!$C$132</f>
        <v>14</v>
      </c>
      <c r="AS436" s="18">
        <f t="shared" si="118"/>
        <v>14</v>
      </c>
      <c r="AT436" s="88">
        <f>Code!$C$189</f>
        <v>80</v>
      </c>
      <c r="AU436" s="88">
        <f t="shared" si="119"/>
        <v>80</v>
      </c>
      <c r="AV436" s="88">
        <f>Code!$C$198</f>
        <v>66</v>
      </c>
      <c r="AW436" s="18" t="str">
        <f>Code!$L$204</f>
        <v>EF 95</v>
      </c>
      <c r="AX436" s="64" t="str">
        <f>Code!$L$207</f>
        <v>EF 60</v>
      </c>
      <c r="AY436" s="64" t="str">
        <f>Code!$L$208</f>
        <v>EF 60</v>
      </c>
      <c r="AZ436" s="64" t="str">
        <f>Code!$L$205</f>
        <v>EF 62</v>
      </c>
      <c r="BA436" s="23" t="s">
        <v>237</v>
      </c>
      <c r="BB436" s="23" t="s">
        <v>237</v>
      </c>
      <c r="BC436" s="23" t="s">
        <v>237</v>
      </c>
      <c r="BD436" s="39">
        <f t="shared" si="120"/>
        <v>3.9449687756074004E-4</v>
      </c>
      <c r="BE436" s="39">
        <f t="shared" si="121"/>
        <v>3.2487978152060944E-4</v>
      </c>
      <c r="BF436" s="18">
        <f>Measures!$C$3</f>
        <v>8</v>
      </c>
      <c r="BG436" s="41">
        <f>Measures!$C$4</f>
        <v>0.1</v>
      </c>
      <c r="BH436" s="41">
        <v>0.06</v>
      </c>
      <c r="BI436" s="18">
        <f>VLOOKUP(D436,Measures!$B$6:$C$21,2,FALSE)</f>
        <v>30</v>
      </c>
      <c r="BJ436" s="18">
        <f>Measures!$C$22</f>
        <v>44</v>
      </c>
      <c r="BK436" s="18">
        <f>Measures!$C$23</f>
        <v>19</v>
      </c>
      <c r="BL436" s="18">
        <f>Measures!$C$24</f>
        <v>13</v>
      </c>
      <c r="BM436" s="18">
        <f>Measures!$C$26</f>
        <v>0.32</v>
      </c>
      <c r="BN436" s="18">
        <f>Measures!$D$26</f>
        <v>0.25</v>
      </c>
      <c r="BO436" s="18">
        <f>Measures!$C$27</f>
        <v>14</v>
      </c>
      <c r="BP436" s="18">
        <f>Measures!$C$28</f>
        <v>15</v>
      </c>
      <c r="BQ436" s="88">
        <f>Measures!$C$29</f>
        <v>92</v>
      </c>
      <c r="BR436" s="88">
        <f>Measures!$C$30</f>
        <v>95</v>
      </c>
      <c r="BS436" s="88">
        <f>Measures!$C$31</f>
        <v>70</v>
      </c>
      <c r="BT436" s="64" t="str">
        <f>Code!$M$204</f>
        <v>EF 200</v>
      </c>
      <c r="BU436" s="64" t="str">
        <f>Code!$M$207</f>
        <v>EF 67</v>
      </c>
      <c r="BV436" s="64" t="str">
        <f>Code!$M$208</f>
        <v>EF 70</v>
      </c>
      <c r="BW436" s="64" t="str">
        <f>Code!$M$205</f>
        <v>EF 82</v>
      </c>
      <c r="BX436" s="64" t="s">
        <v>363</v>
      </c>
      <c r="BY436" s="64" t="s">
        <v>239</v>
      </c>
      <c r="BZ436" s="64" t="s">
        <v>240</v>
      </c>
      <c r="CA436" s="64"/>
      <c r="CB436" s="64"/>
      <c r="CC436" s="64"/>
      <c r="CD436" s="64"/>
      <c r="CE436" s="64"/>
      <c r="CF436" s="64"/>
      <c r="CG436" s="64"/>
      <c r="CH436" s="64"/>
      <c r="CI436" s="64"/>
      <c r="CJ436" s="64"/>
      <c r="CK436" s="64"/>
      <c r="CL436" s="64"/>
      <c r="CM436" s="18"/>
      <c r="CN436" s="18"/>
    </row>
    <row r="437" spans="1:92" ht="14.4" x14ac:dyDescent="0.3">
      <c r="A437" s="19" t="s">
        <v>95</v>
      </c>
      <c r="B437" s="31" t="s">
        <v>85</v>
      </c>
      <c r="C437" s="19" t="s">
        <v>71</v>
      </c>
      <c r="D437" s="19">
        <v>10</v>
      </c>
      <c r="E437" s="19">
        <f>VLOOKUP(D437,Lists!$B$3:$C$18,2,FALSE)</f>
        <v>9</v>
      </c>
      <c r="F437" s="19">
        <v>1</v>
      </c>
      <c r="G437" s="19" t="s">
        <v>66</v>
      </c>
      <c r="H437" s="23">
        <v>1600</v>
      </c>
      <c r="I437" s="37">
        <v>0.14016341923318668</v>
      </c>
      <c r="J437" s="36">
        <v>7.1357303575703178E-4</v>
      </c>
      <c r="K437" s="36">
        <f t="shared" si="106"/>
        <v>7.1357303575703178E-4</v>
      </c>
      <c r="L437" s="23">
        <v>3.32</v>
      </c>
      <c r="M437" s="35">
        <v>0.33</v>
      </c>
      <c r="N437" s="35">
        <f t="shared" si="107"/>
        <v>0.33</v>
      </c>
      <c r="O437" s="38">
        <v>11.11751269035533</v>
      </c>
      <c r="P437" s="38">
        <f t="shared" si="108"/>
        <v>11.11751269035533</v>
      </c>
      <c r="Q437" s="38">
        <v>1.3361692000000001</v>
      </c>
      <c r="R437" s="38">
        <v>0.96303017419071424</v>
      </c>
      <c r="S437" s="23">
        <v>1.23</v>
      </c>
      <c r="T437" s="23">
        <v>0.87</v>
      </c>
      <c r="U437" s="23">
        <v>10</v>
      </c>
      <c r="V437" s="23">
        <f t="shared" si="109"/>
        <v>10</v>
      </c>
      <c r="W437" s="23">
        <v>78</v>
      </c>
      <c r="X437" s="23">
        <f t="shared" si="110"/>
        <v>78</v>
      </c>
      <c r="Y437" s="23">
        <v>62</v>
      </c>
      <c r="Z437" s="23" t="str">
        <f>Code!$K$204</f>
        <v>EF 86</v>
      </c>
      <c r="AA437" s="23" t="str">
        <f>Code!$K$207</f>
        <v>EF 57</v>
      </c>
      <c r="AB437" s="23" t="str">
        <f>Code!$K$208</f>
        <v>EF 57</v>
      </c>
      <c r="AC437" s="23" t="str">
        <f>Code!$K$205</f>
        <v>EF 57</v>
      </c>
      <c r="AD437" s="23" t="s">
        <v>237</v>
      </c>
      <c r="AE437" s="23" t="s">
        <v>237</v>
      </c>
      <c r="AF437" s="23" t="s">
        <v>237</v>
      </c>
      <c r="AG437" s="39">
        <f t="shared" si="105"/>
        <v>7.1357303575703178E-4</v>
      </c>
      <c r="AH437" s="39">
        <f t="shared" si="111"/>
        <v>7.1357303575703178E-4</v>
      </c>
      <c r="AI437" s="18">
        <f t="shared" si="112"/>
        <v>3.32</v>
      </c>
      <c r="AJ437" s="41">
        <f>Code!$B$23</f>
        <v>0.15</v>
      </c>
      <c r="AK437" s="41">
        <f t="shared" si="113"/>
        <v>0.15</v>
      </c>
      <c r="AL437" s="110">
        <f t="shared" si="114"/>
        <v>11.11751269035533</v>
      </c>
      <c r="AM437" s="110">
        <f t="shared" si="115"/>
        <v>11.11751269035533</v>
      </c>
      <c r="AN437" s="110">
        <f t="shared" si="116"/>
        <v>1.3361692000000001</v>
      </c>
      <c r="AO437" s="110">
        <f t="shared" si="117"/>
        <v>0.96303017419071424</v>
      </c>
      <c r="AP437" s="18">
        <f>VLOOKUP(D437,Code!$B$92:$D$107,2,FALSE)</f>
        <v>0.32</v>
      </c>
      <c r="AQ437" s="18">
        <f>VLOOKUP(E437,Code!$B$92:$D$107,3,FALSE)</f>
        <v>0.25</v>
      </c>
      <c r="AR437" s="18">
        <f>Code!$C$132</f>
        <v>14</v>
      </c>
      <c r="AS437" s="18">
        <f t="shared" si="118"/>
        <v>14</v>
      </c>
      <c r="AT437" s="88">
        <f>Code!$C$189</f>
        <v>80</v>
      </c>
      <c r="AU437" s="88">
        <f t="shared" si="119"/>
        <v>80</v>
      </c>
      <c r="AV437" s="88">
        <f>Code!$C$198</f>
        <v>66</v>
      </c>
      <c r="AW437" s="18" t="str">
        <f>Code!$L$204</f>
        <v>EF 95</v>
      </c>
      <c r="AX437" s="64" t="str">
        <f>Code!$L$207</f>
        <v>EF 60</v>
      </c>
      <c r="AY437" s="64" t="str">
        <f>Code!$L$208</f>
        <v>EF 60</v>
      </c>
      <c r="AZ437" s="64" t="str">
        <f>Code!$L$205</f>
        <v>EF 62</v>
      </c>
      <c r="BA437" s="23" t="s">
        <v>237</v>
      </c>
      <c r="BB437" s="23" t="s">
        <v>237</v>
      </c>
      <c r="BC437" s="23" t="s">
        <v>237</v>
      </c>
      <c r="BD437" s="39">
        <f t="shared" si="120"/>
        <v>6.0653708039347702E-4</v>
      </c>
      <c r="BE437" s="39">
        <f t="shared" si="121"/>
        <v>4.9950112502992225E-4</v>
      </c>
      <c r="BF437" s="18">
        <f>Measures!$C$3</f>
        <v>8</v>
      </c>
      <c r="BG437" s="41">
        <f>Measures!$C$4</f>
        <v>0.1</v>
      </c>
      <c r="BH437" s="41">
        <v>0.06</v>
      </c>
      <c r="BI437" s="18">
        <f>VLOOKUP(D437,Measures!$B$6:$C$21,2,FALSE)</f>
        <v>30</v>
      </c>
      <c r="BJ437" s="18">
        <f>Measures!$C$22</f>
        <v>44</v>
      </c>
      <c r="BK437" s="18">
        <f>Measures!$C$23</f>
        <v>19</v>
      </c>
      <c r="BL437" s="18">
        <f>Measures!$C$24</f>
        <v>13</v>
      </c>
      <c r="BM437" s="18">
        <f>Measures!$C$26</f>
        <v>0.32</v>
      </c>
      <c r="BN437" s="18">
        <f>Measures!$D$26</f>
        <v>0.25</v>
      </c>
      <c r="BO437" s="18">
        <f>Measures!$C$27</f>
        <v>14</v>
      </c>
      <c r="BP437" s="18">
        <f>Measures!$C$28</f>
        <v>15</v>
      </c>
      <c r="BQ437" s="88">
        <f>Measures!$C$29</f>
        <v>92</v>
      </c>
      <c r="BR437" s="88">
        <f>Measures!$C$30</f>
        <v>95</v>
      </c>
      <c r="BS437" s="88">
        <f>Measures!$C$31</f>
        <v>70</v>
      </c>
      <c r="BT437" s="64" t="str">
        <f>Code!$M$204</f>
        <v>EF 200</v>
      </c>
      <c r="BU437" s="64" t="str">
        <f>Code!$M$207</f>
        <v>EF 67</v>
      </c>
      <c r="BV437" s="64" t="str">
        <f>Code!$M$208</f>
        <v>EF 70</v>
      </c>
      <c r="BW437" s="64" t="str">
        <f>Code!$M$205</f>
        <v>EF 82</v>
      </c>
      <c r="BX437" s="64" t="s">
        <v>363</v>
      </c>
      <c r="BY437" s="64" t="s">
        <v>239</v>
      </c>
      <c r="BZ437" s="64" t="s">
        <v>240</v>
      </c>
      <c r="CA437" s="64"/>
      <c r="CB437" s="64"/>
      <c r="CC437" s="64"/>
      <c r="CD437" s="64"/>
      <c r="CE437" s="64"/>
      <c r="CF437" s="64"/>
      <c r="CG437" s="64"/>
      <c r="CH437" s="64"/>
      <c r="CI437" s="64"/>
      <c r="CJ437" s="64"/>
      <c r="CK437" s="64"/>
      <c r="CL437" s="64"/>
      <c r="CM437" s="18"/>
      <c r="CN437" s="18"/>
    </row>
    <row r="438" spans="1:92" ht="14.4" x14ac:dyDescent="0.3">
      <c r="A438" s="19" t="s">
        <v>95</v>
      </c>
      <c r="B438" s="31" t="s">
        <v>85</v>
      </c>
      <c r="C438" s="19" t="s">
        <v>71</v>
      </c>
      <c r="D438" s="19">
        <v>10</v>
      </c>
      <c r="E438" s="19">
        <f>VLOOKUP(D438,Lists!$B$3:$C$18,2,FALSE)</f>
        <v>9</v>
      </c>
      <c r="F438" s="19">
        <v>2</v>
      </c>
      <c r="G438" s="19" t="s">
        <v>66</v>
      </c>
      <c r="H438" s="23">
        <v>1990</v>
      </c>
      <c r="I438" s="37">
        <v>0.14016341923318668</v>
      </c>
      <c r="J438" s="36">
        <v>7.1357303575703178E-4</v>
      </c>
      <c r="K438" s="36">
        <f t="shared" si="106"/>
        <v>7.1357303575703178E-4</v>
      </c>
      <c r="L438" s="23">
        <v>3.32</v>
      </c>
      <c r="M438" s="35">
        <v>0.33</v>
      </c>
      <c r="N438" s="35">
        <f t="shared" si="107"/>
        <v>0.33</v>
      </c>
      <c r="O438" s="38">
        <v>11.11751269035533</v>
      </c>
      <c r="P438" s="38">
        <f t="shared" si="108"/>
        <v>11.11751269035533</v>
      </c>
      <c r="Q438" s="38">
        <v>1.3361692000000001</v>
      </c>
      <c r="R438" s="38">
        <v>0.96303017419071424</v>
      </c>
      <c r="S438" s="23">
        <v>1.23</v>
      </c>
      <c r="T438" s="23">
        <v>0.87</v>
      </c>
      <c r="U438" s="23">
        <v>10</v>
      </c>
      <c r="V438" s="23">
        <f t="shared" si="109"/>
        <v>10</v>
      </c>
      <c r="W438" s="23">
        <v>78</v>
      </c>
      <c r="X438" s="23">
        <f t="shared" si="110"/>
        <v>78</v>
      </c>
      <c r="Y438" s="23">
        <v>62</v>
      </c>
      <c r="Z438" s="23" t="str">
        <f>Code!$K$204</f>
        <v>EF 86</v>
      </c>
      <c r="AA438" s="23" t="str">
        <f>Code!$K$207</f>
        <v>EF 57</v>
      </c>
      <c r="AB438" s="23" t="str">
        <f>Code!$K$208</f>
        <v>EF 57</v>
      </c>
      <c r="AC438" s="23" t="str">
        <f>Code!$K$205</f>
        <v>EF 57</v>
      </c>
      <c r="AD438" s="23" t="s">
        <v>237</v>
      </c>
      <c r="AE438" s="23" t="s">
        <v>237</v>
      </c>
      <c r="AF438" s="23" t="s">
        <v>237</v>
      </c>
      <c r="AG438" s="39">
        <f t="shared" si="105"/>
        <v>7.1357303575703178E-4</v>
      </c>
      <c r="AH438" s="39">
        <f t="shared" si="111"/>
        <v>7.1357303575703178E-4</v>
      </c>
      <c r="AI438" s="18">
        <f t="shared" si="112"/>
        <v>3.32</v>
      </c>
      <c r="AJ438" s="41">
        <f>Code!$B$23</f>
        <v>0.15</v>
      </c>
      <c r="AK438" s="41">
        <f t="shared" si="113"/>
        <v>0.15</v>
      </c>
      <c r="AL438" s="110">
        <f t="shared" si="114"/>
        <v>11.11751269035533</v>
      </c>
      <c r="AM438" s="110">
        <f t="shared" si="115"/>
        <v>11.11751269035533</v>
      </c>
      <c r="AN438" s="110">
        <f t="shared" si="116"/>
        <v>1.3361692000000001</v>
      </c>
      <c r="AO438" s="110">
        <f t="shared" si="117"/>
        <v>0.96303017419071424</v>
      </c>
      <c r="AP438" s="18">
        <f>VLOOKUP(D438,Code!$B$92:$D$107,2,FALSE)</f>
        <v>0.32</v>
      </c>
      <c r="AQ438" s="18">
        <f>VLOOKUP(E438,Code!$B$92:$D$107,3,FALSE)</f>
        <v>0.25</v>
      </c>
      <c r="AR438" s="18">
        <f>Code!$C$132</f>
        <v>14</v>
      </c>
      <c r="AS438" s="18">
        <f t="shared" si="118"/>
        <v>14</v>
      </c>
      <c r="AT438" s="88">
        <f>Code!$C$189</f>
        <v>80</v>
      </c>
      <c r="AU438" s="88">
        <f t="shared" si="119"/>
        <v>80</v>
      </c>
      <c r="AV438" s="88">
        <f>Code!$C$198</f>
        <v>66</v>
      </c>
      <c r="AW438" s="18" t="str">
        <f>Code!$L$204</f>
        <v>EF 95</v>
      </c>
      <c r="AX438" s="64" t="str">
        <f>Code!$L$207</f>
        <v>EF 60</v>
      </c>
      <c r="AY438" s="64" t="str">
        <f>Code!$L$208</f>
        <v>EF 60</v>
      </c>
      <c r="AZ438" s="64" t="str">
        <f>Code!$L$205</f>
        <v>EF 62</v>
      </c>
      <c r="BA438" s="23" t="s">
        <v>237</v>
      </c>
      <c r="BB438" s="23" t="s">
        <v>237</v>
      </c>
      <c r="BC438" s="23" t="s">
        <v>237</v>
      </c>
      <c r="BD438" s="39">
        <f t="shared" si="120"/>
        <v>6.0653708039347702E-4</v>
      </c>
      <c r="BE438" s="39">
        <f t="shared" si="121"/>
        <v>4.9950112502992225E-4</v>
      </c>
      <c r="BF438" s="18">
        <f>Measures!$C$3</f>
        <v>8</v>
      </c>
      <c r="BG438" s="41">
        <f>Measures!$C$4</f>
        <v>0.1</v>
      </c>
      <c r="BH438" s="41">
        <v>0.06</v>
      </c>
      <c r="BI438" s="18">
        <f>VLOOKUP(D438,Measures!$B$6:$C$21,2,FALSE)</f>
        <v>30</v>
      </c>
      <c r="BJ438" s="18">
        <f>Measures!$C$22</f>
        <v>44</v>
      </c>
      <c r="BK438" s="18">
        <f>Measures!$C$23</f>
        <v>19</v>
      </c>
      <c r="BL438" s="18">
        <f>Measures!$C$24</f>
        <v>13</v>
      </c>
      <c r="BM438" s="18">
        <f>Measures!$C$26</f>
        <v>0.32</v>
      </c>
      <c r="BN438" s="18">
        <f>Measures!$D$26</f>
        <v>0.25</v>
      </c>
      <c r="BO438" s="18">
        <f>Measures!$C$27</f>
        <v>14</v>
      </c>
      <c r="BP438" s="18">
        <f>Measures!$C$28</f>
        <v>15</v>
      </c>
      <c r="BQ438" s="88">
        <f>Measures!$C$29</f>
        <v>92</v>
      </c>
      <c r="BR438" s="88">
        <f>Measures!$C$30</f>
        <v>95</v>
      </c>
      <c r="BS438" s="88">
        <f>Measures!$C$31</f>
        <v>70</v>
      </c>
      <c r="BT438" s="64" t="str">
        <f>Code!$M$204</f>
        <v>EF 200</v>
      </c>
      <c r="BU438" s="64" t="str">
        <f>Code!$M$207</f>
        <v>EF 67</v>
      </c>
      <c r="BV438" s="64" t="str">
        <f>Code!$M$208</f>
        <v>EF 70</v>
      </c>
      <c r="BW438" s="64" t="str">
        <f>Code!$M$205</f>
        <v>EF 82</v>
      </c>
      <c r="BX438" s="64" t="s">
        <v>363</v>
      </c>
      <c r="BY438" s="64" t="s">
        <v>239</v>
      </c>
      <c r="BZ438" s="64" t="s">
        <v>240</v>
      </c>
      <c r="CA438" s="64"/>
      <c r="CB438" s="64"/>
      <c r="CC438" s="64"/>
      <c r="CD438" s="64"/>
      <c r="CE438" s="64"/>
      <c r="CF438" s="64"/>
      <c r="CG438" s="64"/>
      <c r="CH438" s="64"/>
      <c r="CI438" s="64"/>
      <c r="CJ438" s="64"/>
      <c r="CK438" s="64"/>
      <c r="CL438" s="64"/>
      <c r="CM438" s="18"/>
      <c r="CN438" s="18"/>
    </row>
    <row r="439" spans="1:92" ht="14.4" x14ac:dyDescent="0.3">
      <c r="A439" s="19" t="s">
        <v>22</v>
      </c>
      <c r="B439" s="31" t="s">
        <v>85</v>
      </c>
      <c r="C439" s="19" t="s">
        <v>71</v>
      </c>
      <c r="D439" s="19">
        <v>10</v>
      </c>
      <c r="E439" s="19">
        <f>VLOOKUP(D439,Lists!$B$3:$C$18,2,FALSE)</f>
        <v>9</v>
      </c>
      <c r="F439" s="19">
        <v>1</v>
      </c>
      <c r="G439" s="19" t="s">
        <v>66</v>
      </c>
      <c r="H439" s="23">
        <v>1600</v>
      </c>
      <c r="I439" s="37">
        <v>0.14016341923318668</v>
      </c>
      <c r="J439" s="36">
        <v>7.1357303575703178E-4</v>
      </c>
      <c r="K439" s="36">
        <f t="shared" si="106"/>
        <v>7.1357303575703178E-4</v>
      </c>
      <c r="L439" s="23">
        <v>3.32</v>
      </c>
      <c r="M439" s="35">
        <v>0.33</v>
      </c>
      <c r="N439" s="35">
        <f t="shared" si="107"/>
        <v>0.33</v>
      </c>
      <c r="O439" s="38">
        <v>11.11751269035533</v>
      </c>
      <c r="P439" s="38">
        <f t="shared" si="108"/>
        <v>11.11751269035533</v>
      </c>
      <c r="Q439" s="38">
        <v>1.3361692000000001</v>
      </c>
      <c r="R439" s="38">
        <v>0.96303017419071424</v>
      </c>
      <c r="S439" s="23">
        <v>1.23</v>
      </c>
      <c r="T439" s="23">
        <v>0.87</v>
      </c>
      <c r="U439" s="23">
        <v>10</v>
      </c>
      <c r="V439" s="23">
        <f t="shared" si="109"/>
        <v>10</v>
      </c>
      <c r="W439" s="23">
        <v>78</v>
      </c>
      <c r="X439" s="23">
        <f t="shared" si="110"/>
        <v>78</v>
      </c>
      <c r="Y439" s="23">
        <v>62</v>
      </c>
      <c r="Z439" s="23" t="str">
        <f>Code!$K$204</f>
        <v>EF 86</v>
      </c>
      <c r="AA439" s="23" t="str">
        <f>Code!$K$207</f>
        <v>EF 57</v>
      </c>
      <c r="AB439" s="23" t="str">
        <f>Code!$K$208</f>
        <v>EF 57</v>
      </c>
      <c r="AC439" s="23" t="str">
        <f>Code!$K$205</f>
        <v>EF 57</v>
      </c>
      <c r="AD439" s="23" t="s">
        <v>237</v>
      </c>
      <c r="AE439" s="23" t="s">
        <v>237</v>
      </c>
      <c r="AF439" s="23" t="s">
        <v>237</v>
      </c>
      <c r="AG439" s="39">
        <f t="shared" si="105"/>
        <v>7.1357303575703178E-4</v>
      </c>
      <c r="AH439" s="39">
        <f t="shared" si="111"/>
        <v>7.1357303575703178E-4</v>
      </c>
      <c r="AI439" s="18">
        <f t="shared" si="112"/>
        <v>3.32</v>
      </c>
      <c r="AJ439" s="41">
        <f>Code!$B$23</f>
        <v>0.15</v>
      </c>
      <c r="AK439" s="41">
        <f t="shared" si="113"/>
        <v>0.15</v>
      </c>
      <c r="AL439" s="110">
        <f t="shared" si="114"/>
        <v>11.11751269035533</v>
      </c>
      <c r="AM439" s="110">
        <f t="shared" si="115"/>
        <v>11.11751269035533</v>
      </c>
      <c r="AN439" s="110">
        <f t="shared" si="116"/>
        <v>1.3361692000000001</v>
      </c>
      <c r="AO439" s="110">
        <f t="shared" si="117"/>
        <v>0.96303017419071424</v>
      </c>
      <c r="AP439" s="18">
        <f>VLOOKUP(D439,Code!$B$92:$D$107,2,FALSE)</f>
        <v>0.32</v>
      </c>
      <c r="AQ439" s="18">
        <f>VLOOKUP(E439,Code!$B$92:$D$107,3,FALSE)</f>
        <v>0.25</v>
      </c>
      <c r="AR439" s="18">
        <f>Code!$C$132</f>
        <v>14</v>
      </c>
      <c r="AS439" s="18">
        <f t="shared" si="118"/>
        <v>14</v>
      </c>
      <c r="AT439" s="88">
        <f>Code!$C$189</f>
        <v>80</v>
      </c>
      <c r="AU439" s="88">
        <f t="shared" si="119"/>
        <v>80</v>
      </c>
      <c r="AV439" s="88">
        <f>Code!$C$198</f>
        <v>66</v>
      </c>
      <c r="AW439" s="18" t="str">
        <f>Code!$L$204</f>
        <v>EF 95</v>
      </c>
      <c r="AX439" s="64" t="str">
        <f>Code!$L$207</f>
        <v>EF 60</v>
      </c>
      <c r="AY439" s="64" t="str">
        <f>Code!$L$208</f>
        <v>EF 60</v>
      </c>
      <c r="AZ439" s="64" t="str">
        <f>Code!$L$205</f>
        <v>EF 62</v>
      </c>
      <c r="BA439" s="23" t="s">
        <v>237</v>
      </c>
      <c r="BB439" s="23" t="s">
        <v>237</v>
      </c>
      <c r="BC439" s="23" t="s">
        <v>237</v>
      </c>
      <c r="BD439" s="39">
        <f t="shared" si="120"/>
        <v>6.0653708039347702E-4</v>
      </c>
      <c r="BE439" s="39">
        <f t="shared" si="121"/>
        <v>4.9950112502992225E-4</v>
      </c>
      <c r="BF439" s="18">
        <f>Measures!$C$3</f>
        <v>8</v>
      </c>
      <c r="BG439" s="41">
        <f>Measures!$C$4</f>
        <v>0.1</v>
      </c>
      <c r="BH439" s="41">
        <v>0.06</v>
      </c>
      <c r="BI439" s="18">
        <f>VLOOKUP(D439,Measures!$B$6:$C$21,2,FALSE)</f>
        <v>30</v>
      </c>
      <c r="BJ439" s="18">
        <f>Measures!$C$22</f>
        <v>44</v>
      </c>
      <c r="BK439" s="18">
        <f>Measures!$C$23</f>
        <v>19</v>
      </c>
      <c r="BL439" s="18">
        <f>Measures!$C$24</f>
        <v>13</v>
      </c>
      <c r="BM439" s="18">
        <f>Measures!$C$26</f>
        <v>0.32</v>
      </c>
      <c r="BN439" s="18">
        <f>Measures!$D$26</f>
        <v>0.25</v>
      </c>
      <c r="BO439" s="18">
        <f>Measures!$C$27</f>
        <v>14</v>
      </c>
      <c r="BP439" s="18">
        <f>Measures!$C$28</f>
        <v>15</v>
      </c>
      <c r="BQ439" s="88">
        <f>Measures!$C$29</f>
        <v>92</v>
      </c>
      <c r="BR439" s="88">
        <f>Measures!$C$30</f>
        <v>95</v>
      </c>
      <c r="BS439" s="88">
        <f>Measures!$C$31</f>
        <v>70</v>
      </c>
      <c r="BT439" s="64" t="str">
        <f>Code!$M$204</f>
        <v>EF 200</v>
      </c>
      <c r="BU439" s="64" t="str">
        <f>Code!$M$207</f>
        <v>EF 67</v>
      </c>
      <c r="BV439" s="64" t="str">
        <f>Code!$M$208</f>
        <v>EF 70</v>
      </c>
      <c r="BW439" s="64" t="str">
        <f>Code!$M$205</f>
        <v>EF 82</v>
      </c>
      <c r="BX439" s="64" t="s">
        <v>363</v>
      </c>
      <c r="BY439" s="64" t="s">
        <v>239</v>
      </c>
      <c r="BZ439" s="64" t="s">
        <v>240</v>
      </c>
      <c r="CA439" s="64"/>
      <c r="CB439" s="64"/>
      <c r="CC439" s="64"/>
      <c r="CD439" s="64"/>
      <c r="CE439" s="64"/>
      <c r="CF439" s="64"/>
      <c r="CG439" s="64"/>
      <c r="CH439" s="64"/>
      <c r="CI439" s="64"/>
      <c r="CJ439" s="64"/>
      <c r="CK439" s="64"/>
      <c r="CL439" s="64"/>
      <c r="CM439" s="18"/>
      <c r="CN439" s="18"/>
    </row>
    <row r="440" spans="1:92" ht="14.4" x14ac:dyDescent="0.3">
      <c r="A440" s="19" t="s">
        <v>22</v>
      </c>
      <c r="B440" s="31" t="s">
        <v>85</v>
      </c>
      <c r="C440" s="19" t="s">
        <v>71</v>
      </c>
      <c r="D440" s="19">
        <v>10</v>
      </c>
      <c r="E440" s="19">
        <f>VLOOKUP(D440,Lists!$B$3:$C$18,2,FALSE)</f>
        <v>9</v>
      </c>
      <c r="F440" s="19">
        <v>2</v>
      </c>
      <c r="G440" s="19" t="s">
        <v>66</v>
      </c>
      <c r="H440" s="23">
        <v>1990</v>
      </c>
      <c r="I440" s="37">
        <v>0.14016341923318668</v>
      </c>
      <c r="J440" s="36">
        <v>7.1357303575703178E-4</v>
      </c>
      <c r="K440" s="36">
        <f t="shared" si="106"/>
        <v>7.1357303575703178E-4</v>
      </c>
      <c r="L440" s="23">
        <v>3.32</v>
      </c>
      <c r="M440" s="35">
        <v>0.33</v>
      </c>
      <c r="N440" s="35">
        <f t="shared" si="107"/>
        <v>0.33</v>
      </c>
      <c r="O440" s="38">
        <v>11.11751269035533</v>
      </c>
      <c r="P440" s="38">
        <f t="shared" si="108"/>
        <v>11.11751269035533</v>
      </c>
      <c r="Q440" s="38">
        <v>1.3361692000000001</v>
      </c>
      <c r="R440" s="38">
        <v>0.96303017419071424</v>
      </c>
      <c r="S440" s="23">
        <v>1.23</v>
      </c>
      <c r="T440" s="23">
        <v>0.87</v>
      </c>
      <c r="U440" s="23">
        <v>10</v>
      </c>
      <c r="V440" s="23">
        <f t="shared" si="109"/>
        <v>10</v>
      </c>
      <c r="W440" s="23">
        <v>78</v>
      </c>
      <c r="X440" s="23">
        <f t="shared" si="110"/>
        <v>78</v>
      </c>
      <c r="Y440" s="23">
        <v>62</v>
      </c>
      <c r="Z440" s="23" t="str">
        <f>Code!$K$204</f>
        <v>EF 86</v>
      </c>
      <c r="AA440" s="23" t="str">
        <f>Code!$K$207</f>
        <v>EF 57</v>
      </c>
      <c r="AB440" s="23" t="str">
        <f>Code!$K$208</f>
        <v>EF 57</v>
      </c>
      <c r="AC440" s="23" t="str">
        <f>Code!$K$205</f>
        <v>EF 57</v>
      </c>
      <c r="AD440" s="23" t="s">
        <v>237</v>
      </c>
      <c r="AE440" s="23" t="s">
        <v>237</v>
      </c>
      <c r="AF440" s="23" t="s">
        <v>237</v>
      </c>
      <c r="AG440" s="39">
        <f t="shared" si="105"/>
        <v>7.1357303575703178E-4</v>
      </c>
      <c r="AH440" s="39">
        <f t="shared" si="111"/>
        <v>7.1357303575703178E-4</v>
      </c>
      <c r="AI440" s="18">
        <f t="shared" si="112"/>
        <v>3.32</v>
      </c>
      <c r="AJ440" s="41">
        <f>Code!$B$23</f>
        <v>0.15</v>
      </c>
      <c r="AK440" s="41">
        <f t="shared" si="113"/>
        <v>0.15</v>
      </c>
      <c r="AL440" s="110">
        <f t="shared" si="114"/>
        <v>11.11751269035533</v>
      </c>
      <c r="AM440" s="110">
        <f t="shared" si="115"/>
        <v>11.11751269035533</v>
      </c>
      <c r="AN440" s="110">
        <f t="shared" si="116"/>
        <v>1.3361692000000001</v>
      </c>
      <c r="AO440" s="110">
        <f t="shared" si="117"/>
        <v>0.96303017419071424</v>
      </c>
      <c r="AP440" s="18">
        <f>VLOOKUP(D440,Code!$B$92:$D$107,2,FALSE)</f>
        <v>0.32</v>
      </c>
      <c r="AQ440" s="18">
        <f>VLOOKUP(E440,Code!$B$92:$D$107,3,FALSE)</f>
        <v>0.25</v>
      </c>
      <c r="AR440" s="18">
        <f>Code!$C$132</f>
        <v>14</v>
      </c>
      <c r="AS440" s="18">
        <f t="shared" si="118"/>
        <v>14</v>
      </c>
      <c r="AT440" s="88">
        <f>Code!$C$189</f>
        <v>80</v>
      </c>
      <c r="AU440" s="88">
        <f t="shared" si="119"/>
        <v>80</v>
      </c>
      <c r="AV440" s="88">
        <f>Code!$C$198</f>
        <v>66</v>
      </c>
      <c r="AW440" s="18" t="str">
        <f>Code!$L$204</f>
        <v>EF 95</v>
      </c>
      <c r="AX440" s="64" t="str">
        <f>Code!$L$207</f>
        <v>EF 60</v>
      </c>
      <c r="AY440" s="64" t="str">
        <f>Code!$L$208</f>
        <v>EF 60</v>
      </c>
      <c r="AZ440" s="64" t="str">
        <f>Code!$L$205</f>
        <v>EF 62</v>
      </c>
      <c r="BA440" s="23" t="s">
        <v>237</v>
      </c>
      <c r="BB440" s="23" t="s">
        <v>237</v>
      </c>
      <c r="BC440" s="23" t="s">
        <v>237</v>
      </c>
      <c r="BD440" s="39">
        <f t="shared" si="120"/>
        <v>6.0653708039347702E-4</v>
      </c>
      <c r="BE440" s="39">
        <f t="shared" si="121"/>
        <v>4.9950112502992225E-4</v>
      </c>
      <c r="BF440" s="18">
        <f>Measures!$C$3</f>
        <v>8</v>
      </c>
      <c r="BG440" s="41">
        <f>Measures!$C$4</f>
        <v>0.1</v>
      </c>
      <c r="BH440" s="41">
        <v>0.06</v>
      </c>
      <c r="BI440" s="18">
        <f>VLOOKUP(D440,Measures!$B$6:$C$21,2,FALSE)</f>
        <v>30</v>
      </c>
      <c r="BJ440" s="18">
        <f>Measures!$C$22</f>
        <v>44</v>
      </c>
      <c r="BK440" s="18">
        <f>Measures!$C$23</f>
        <v>19</v>
      </c>
      <c r="BL440" s="18">
        <f>Measures!$C$24</f>
        <v>13</v>
      </c>
      <c r="BM440" s="18">
        <f>Measures!$C$26</f>
        <v>0.32</v>
      </c>
      <c r="BN440" s="18">
        <f>Measures!$D$26</f>
        <v>0.25</v>
      </c>
      <c r="BO440" s="18">
        <f>Measures!$C$27</f>
        <v>14</v>
      </c>
      <c r="BP440" s="18">
        <f>Measures!$C$28</f>
        <v>15</v>
      </c>
      <c r="BQ440" s="88">
        <f>Measures!$C$29</f>
        <v>92</v>
      </c>
      <c r="BR440" s="88">
        <f>Measures!$C$30</f>
        <v>95</v>
      </c>
      <c r="BS440" s="88">
        <f>Measures!$C$31</f>
        <v>70</v>
      </c>
      <c r="BT440" s="64" t="str">
        <f>Code!$M$204</f>
        <v>EF 200</v>
      </c>
      <c r="BU440" s="64" t="str">
        <f>Code!$M$207</f>
        <v>EF 67</v>
      </c>
      <c r="BV440" s="64" t="str">
        <f>Code!$M$208</f>
        <v>EF 70</v>
      </c>
      <c r="BW440" s="64" t="str">
        <f>Code!$M$205</f>
        <v>EF 82</v>
      </c>
      <c r="BX440" s="64" t="s">
        <v>363</v>
      </c>
      <c r="BY440" s="64" t="s">
        <v>239</v>
      </c>
      <c r="BZ440" s="64" t="s">
        <v>240</v>
      </c>
      <c r="CA440" s="64"/>
      <c r="CB440" s="64"/>
      <c r="CC440" s="64"/>
      <c r="CD440" s="64"/>
      <c r="CE440" s="64"/>
      <c r="CF440" s="64"/>
      <c r="CG440" s="64"/>
      <c r="CH440" s="64"/>
      <c r="CI440" s="64"/>
      <c r="CJ440" s="64"/>
      <c r="CK440" s="64"/>
      <c r="CL440" s="64"/>
      <c r="CM440" s="18"/>
      <c r="CN440" s="18"/>
    </row>
    <row r="441" spans="1:92" ht="14.4" x14ac:dyDescent="0.3">
      <c r="A441" s="19" t="s">
        <v>95</v>
      </c>
      <c r="B441" s="31" t="s">
        <v>85</v>
      </c>
      <c r="C441" s="19" t="s">
        <v>87</v>
      </c>
      <c r="D441" s="19">
        <v>10</v>
      </c>
      <c r="E441" s="19">
        <f>VLOOKUP(D441,Lists!$B$3:$C$18,2,FALSE)</f>
        <v>9</v>
      </c>
      <c r="F441" s="19">
        <v>1</v>
      </c>
      <c r="G441" s="19" t="s">
        <v>66</v>
      </c>
      <c r="H441" s="23">
        <v>1600</v>
      </c>
      <c r="I441" s="37">
        <v>0.14016341923318668</v>
      </c>
      <c r="J441" s="36">
        <v>7.1357303575703178E-4</v>
      </c>
      <c r="K441" s="36">
        <f t="shared" si="106"/>
        <v>7.1357303575703178E-4</v>
      </c>
      <c r="L441" s="23">
        <v>3.32</v>
      </c>
      <c r="M441" s="35">
        <v>0.33</v>
      </c>
      <c r="N441" s="35">
        <f t="shared" si="107"/>
        <v>0.33</v>
      </c>
      <c r="O441" s="38">
        <v>11.11751269035533</v>
      </c>
      <c r="P441" s="38">
        <f t="shared" si="108"/>
        <v>11.11751269035533</v>
      </c>
      <c r="Q441" s="38">
        <v>1.3361692000000001</v>
      </c>
      <c r="R441" s="38">
        <v>0.96303017419071424</v>
      </c>
      <c r="S441" s="23">
        <v>1.23</v>
      </c>
      <c r="T441" s="23">
        <v>0.87</v>
      </c>
      <c r="U441" s="23">
        <v>10</v>
      </c>
      <c r="V441" s="23">
        <f t="shared" si="109"/>
        <v>10</v>
      </c>
      <c r="W441" s="23">
        <v>78</v>
      </c>
      <c r="X441" s="23">
        <f t="shared" si="110"/>
        <v>78</v>
      </c>
      <c r="Y441" s="23">
        <v>62</v>
      </c>
      <c r="Z441" s="23" t="str">
        <f>Code!$K$204</f>
        <v>EF 86</v>
      </c>
      <c r="AA441" s="23" t="str">
        <f>Code!$K$207</f>
        <v>EF 57</v>
      </c>
      <c r="AB441" s="23" t="str">
        <f>Code!$K$208</f>
        <v>EF 57</v>
      </c>
      <c r="AC441" s="23" t="str">
        <f>Code!$K$205</f>
        <v>EF 57</v>
      </c>
      <c r="AD441" s="23" t="s">
        <v>237</v>
      </c>
      <c r="AE441" s="23" t="s">
        <v>237</v>
      </c>
      <c r="AF441" s="23" t="s">
        <v>237</v>
      </c>
      <c r="AG441" s="39">
        <f t="shared" si="105"/>
        <v>7.1357303575703178E-4</v>
      </c>
      <c r="AH441" s="39">
        <f t="shared" si="111"/>
        <v>7.1357303575703178E-4</v>
      </c>
      <c r="AI441" s="18">
        <f t="shared" si="112"/>
        <v>3.32</v>
      </c>
      <c r="AJ441" s="41">
        <f>Code!$B$23</f>
        <v>0.15</v>
      </c>
      <c r="AK441" s="41">
        <f t="shared" si="113"/>
        <v>0.15</v>
      </c>
      <c r="AL441" s="110">
        <f t="shared" si="114"/>
        <v>11.11751269035533</v>
      </c>
      <c r="AM441" s="110">
        <f t="shared" si="115"/>
        <v>11.11751269035533</v>
      </c>
      <c r="AN441" s="110">
        <f t="shared" si="116"/>
        <v>1.3361692000000001</v>
      </c>
      <c r="AO441" s="110">
        <f t="shared" si="117"/>
        <v>0.96303017419071424</v>
      </c>
      <c r="AP441" s="18">
        <f>VLOOKUP(D441,Code!$B$92:$D$107,2,FALSE)</f>
        <v>0.32</v>
      </c>
      <c r="AQ441" s="18">
        <f>VLOOKUP(E441,Code!$B$92:$D$107,3,FALSE)</f>
        <v>0.25</v>
      </c>
      <c r="AR441" s="18">
        <f>Code!$C$132</f>
        <v>14</v>
      </c>
      <c r="AS441" s="18">
        <f t="shared" si="118"/>
        <v>14</v>
      </c>
      <c r="AT441" s="88">
        <f>Code!$C$189</f>
        <v>80</v>
      </c>
      <c r="AU441" s="88">
        <f t="shared" si="119"/>
        <v>80</v>
      </c>
      <c r="AV441" s="88">
        <f>Code!$C$198</f>
        <v>66</v>
      </c>
      <c r="AW441" s="18" t="str">
        <f>Code!$L$204</f>
        <v>EF 95</v>
      </c>
      <c r="AX441" s="64" t="str">
        <f>Code!$L$207</f>
        <v>EF 60</v>
      </c>
      <c r="AY441" s="64" t="str">
        <f>Code!$L$208</f>
        <v>EF 60</v>
      </c>
      <c r="AZ441" s="64" t="str">
        <f>Code!$L$205</f>
        <v>EF 62</v>
      </c>
      <c r="BA441" s="23" t="s">
        <v>237</v>
      </c>
      <c r="BB441" s="23" t="s">
        <v>237</v>
      </c>
      <c r="BC441" s="23" t="s">
        <v>237</v>
      </c>
      <c r="BD441" s="39">
        <f t="shared" si="120"/>
        <v>6.0653708039347702E-4</v>
      </c>
      <c r="BE441" s="39">
        <f t="shared" si="121"/>
        <v>4.9950112502992225E-4</v>
      </c>
      <c r="BF441" s="18">
        <f>Measures!$C$3</f>
        <v>8</v>
      </c>
      <c r="BG441" s="41">
        <f>Measures!$C$4</f>
        <v>0.1</v>
      </c>
      <c r="BH441" s="41">
        <v>0.06</v>
      </c>
      <c r="BI441" s="18">
        <f>VLOOKUP(D441,Measures!$B$6:$C$21,2,FALSE)</f>
        <v>30</v>
      </c>
      <c r="BJ441" s="18">
        <f>Measures!$C$22</f>
        <v>44</v>
      </c>
      <c r="BK441" s="18">
        <f>Measures!$C$23</f>
        <v>19</v>
      </c>
      <c r="BL441" s="18">
        <f>Measures!$C$24</f>
        <v>13</v>
      </c>
      <c r="BM441" s="18">
        <f>Measures!$C$26</f>
        <v>0.32</v>
      </c>
      <c r="BN441" s="18">
        <f>Measures!$D$26</f>
        <v>0.25</v>
      </c>
      <c r="BO441" s="18">
        <f>Measures!$C$27</f>
        <v>14</v>
      </c>
      <c r="BP441" s="18">
        <f>Measures!$C$28</f>
        <v>15</v>
      </c>
      <c r="BQ441" s="88">
        <f>Measures!$C$29</f>
        <v>92</v>
      </c>
      <c r="BR441" s="88">
        <f>Measures!$C$30</f>
        <v>95</v>
      </c>
      <c r="BS441" s="88">
        <f>Measures!$C$31</f>
        <v>70</v>
      </c>
      <c r="BT441" s="64" t="str">
        <f>Code!$M$204</f>
        <v>EF 200</v>
      </c>
      <c r="BU441" s="64" t="str">
        <f>Code!$M$207</f>
        <v>EF 67</v>
      </c>
      <c r="BV441" s="64" t="str">
        <f>Code!$M$208</f>
        <v>EF 70</v>
      </c>
      <c r="BW441" s="64" t="str">
        <f>Code!$M$205</f>
        <v>EF 82</v>
      </c>
      <c r="BX441" s="64" t="s">
        <v>363</v>
      </c>
      <c r="BY441" s="64" t="s">
        <v>239</v>
      </c>
      <c r="BZ441" s="64" t="s">
        <v>240</v>
      </c>
      <c r="CA441" s="64"/>
      <c r="CB441" s="64"/>
      <c r="CC441" s="64"/>
      <c r="CD441" s="64"/>
      <c r="CE441" s="64"/>
      <c r="CF441" s="64"/>
      <c r="CG441" s="64"/>
      <c r="CH441" s="64"/>
      <c r="CI441" s="64"/>
      <c r="CJ441" s="64"/>
      <c r="CK441" s="64"/>
      <c r="CL441" s="64"/>
      <c r="CM441" s="18"/>
      <c r="CN441" s="18"/>
    </row>
    <row r="442" spans="1:92" ht="14.4" x14ac:dyDescent="0.3">
      <c r="A442" s="19" t="s">
        <v>95</v>
      </c>
      <c r="B442" s="31" t="s">
        <v>85</v>
      </c>
      <c r="C442" s="19" t="s">
        <v>87</v>
      </c>
      <c r="D442" s="19">
        <v>10</v>
      </c>
      <c r="E442" s="19">
        <f>VLOOKUP(D442,Lists!$B$3:$C$18,2,FALSE)</f>
        <v>9</v>
      </c>
      <c r="F442" s="19">
        <v>2</v>
      </c>
      <c r="G442" s="19" t="s">
        <v>66</v>
      </c>
      <c r="H442" s="23">
        <v>1990</v>
      </c>
      <c r="I442" s="37">
        <v>0.14016341923318668</v>
      </c>
      <c r="J442" s="36">
        <v>7.1357303575703178E-4</v>
      </c>
      <c r="K442" s="36">
        <f t="shared" si="106"/>
        <v>7.1357303575703178E-4</v>
      </c>
      <c r="L442" s="23">
        <v>3.32</v>
      </c>
      <c r="M442" s="35">
        <v>0.33</v>
      </c>
      <c r="N442" s="35">
        <f t="shared" si="107"/>
        <v>0.33</v>
      </c>
      <c r="O442" s="38">
        <v>11.11751269035533</v>
      </c>
      <c r="P442" s="38">
        <f t="shared" si="108"/>
        <v>11.11751269035533</v>
      </c>
      <c r="Q442" s="38">
        <v>1.3361692000000001</v>
      </c>
      <c r="R442" s="38">
        <v>0.96303017419071424</v>
      </c>
      <c r="S442" s="23">
        <v>1.23</v>
      </c>
      <c r="T442" s="23">
        <v>0.87</v>
      </c>
      <c r="U442" s="23">
        <v>10</v>
      </c>
      <c r="V442" s="23">
        <f t="shared" si="109"/>
        <v>10</v>
      </c>
      <c r="W442" s="23">
        <v>78</v>
      </c>
      <c r="X442" s="23">
        <f t="shared" si="110"/>
        <v>78</v>
      </c>
      <c r="Y442" s="23">
        <v>62</v>
      </c>
      <c r="Z442" s="23" t="str">
        <f>Code!$K$204</f>
        <v>EF 86</v>
      </c>
      <c r="AA442" s="23" t="str">
        <f>Code!$K$207</f>
        <v>EF 57</v>
      </c>
      <c r="AB442" s="23" t="str">
        <f>Code!$K$208</f>
        <v>EF 57</v>
      </c>
      <c r="AC442" s="23" t="str">
        <f>Code!$K$205</f>
        <v>EF 57</v>
      </c>
      <c r="AD442" s="23" t="s">
        <v>237</v>
      </c>
      <c r="AE442" s="23" t="s">
        <v>237</v>
      </c>
      <c r="AF442" s="23" t="s">
        <v>237</v>
      </c>
      <c r="AG442" s="39">
        <f t="shared" si="105"/>
        <v>7.1357303575703178E-4</v>
      </c>
      <c r="AH442" s="39">
        <f t="shared" si="111"/>
        <v>7.1357303575703178E-4</v>
      </c>
      <c r="AI442" s="18">
        <f t="shared" si="112"/>
        <v>3.32</v>
      </c>
      <c r="AJ442" s="41">
        <f>Code!$B$23</f>
        <v>0.15</v>
      </c>
      <c r="AK442" s="41">
        <f t="shared" si="113"/>
        <v>0.15</v>
      </c>
      <c r="AL442" s="110">
        <f t="shared" si="114"/>
        <v>11.11751269035533</v>
      </c>
      <c r="AM442" s="110">
        <f t="shared" si="115"/>
        <v>11.11751269035533</v>
      </c>
      <c r="AN442" s="110">
        <f t="shared" si="116"/>
        <v>1.3361692000000001</v>
      </c>
      <c r="AO442" s="110">
        <f t="shared" si="117"/>
        <v>0.96303017419071424</v>
      </c>
      <c r="AP442" s="18">
        <f>VLOOKUP(D442,Code!$B$92:$D$107,2,FALSE)</f>
        <v>0.32</v>
      </c>
      <c r="AQ442" s="18">
        <f>VLOOKUP(E442,Code!$B$92:$D$107,3,FALSE)</f>
        <v>0.25</v>
      </c>
      <c r="AR442" s="18">
        <f>Code!$C$132</f>
        <v>14</v>
      </c>
      <c r="AS442" s="18">
        <f t="shared" si="118"/>
        <v>14</v>
      </c>
      <c r="AT442" s="88">
        <f>Code!$C$189</f>
        <v>80</v>
      </c>
      <c r="AU442" s="88">
        <f t="shared" si="119"/>
        <v>80</v>
      </c>
      <c r="AV442" s="88">
        <f>Code!$C$198</f>
        <v>66</v>
      </c>
      <c r="AW442" s="18" t="str">
        <f>Code!$L$204</f>
        <v>EF 95</v>
      </c>
      <c r="AX442" s="64" t="str">
        <f>Code!$L$207</f>
        <v>EF 60</v>
      </c>
      <c r="AY442" s="64" t="str">
        <f>Code!$L$208</f>
        <v>EF 60</v>
      </c>
      <c r="AZ442" s="64" t="str">
        <f>Code!$L$205</f>
        <v>EF 62</v>
      </c>
      <c r="BA442" s="23" t="s">
        <v>237</v>
      </c>
      <c r="BB442" s="23" t="s">
        <v>237</v>
      </c>
      <c r="BC442" s="23" t="s">
        <v>237</v>
      </c>
      <c r="BD442" s="39">
        <f t="shared" si="120"/>
        <v>6.0653708039347702E-4</v>
      </c>
      <c r="BE442" s="39">
        <f t="shared" si="121"/>
        <v>4.9950112502992225E-4</v>
      </c>
      <c r="BF442" s="18">
        <f>Measures!$C$3</f>
        <v>8</v>
      </c>
      <c r="BG442" s="41">
        <f>Measures!$C$4</f>
        <v>0.1</v>
      </c>
      <c r="BH442" s="41">
        <v>0.06</v>
      </c>
      <c r="BI442" s="18">
        <f>VLOOKUP(D442,Measures!$B$6:$C$21,2,FALSE)</f>
        <v>30</v>
      </c>
      <c r="BJ442" s="18">
        <f>Measures!$C$22</f>
        <v>44</v>
      </c>
      <c r="BK442" s="18">
        <f>Measures!$C$23</f>
        <v>19</v>
      </c>
      <c r="BL442" s="18">
        <f>Measures!$C$24</f>
        <v>13</v>
      </c>
      <c r="BM442" s="18">
        <f>Measures!$C$26</f>
        <v>0.32</v>
      </c>
      <c r="BN442" s="18">
        <f>Measures!$D$26</f>
        <v>0.25</v>
      </c>
      <c r="BO442" s="18">
        <f>Measures!$C$27</f>
        <v>14</v>
      </c>
      <c r="BP442" s="18">
        <f>Measures!$C$28</f>
        <v>15</v>
      </c>
      <c r="BQ442" s="88">
        <f>Measures!$C$29</f>
        <v>92</v>
      </c>
      <c r="BR442" s="88">
        <f>Measures!$C$30</f>
        <v>95</v>
      </c>
      <c r="BS442" s="88">
        <f>Measures!$C$31</f>
        <v>70</v>
      </c>
      <c r="BT442" s="64" t="str">
        <f>Code!$M$204</f>
        <v>EF 200</v>
      </c>
      <c r="BU442" s="64" t="str">
        <f>Code!$M$207</f>
        <v>EF 67</v>
      </c>
      <c r="BV442" s="64" t="str">
        <f>Code!$M$208</f>
        <v>EF 70</v>
      </c>
      <c r="BW442" s="64" t="str">
        <f>Code!$M$205</f>
        <v>EF 82</v>
      </c>
      <c r="BX442" s="64" t="s">
        <v>363</v>
      </c>
      <c r="BY442" s="64" t="s">
        <v>239</v>
      </c>
      <c r="BZ442" s="64" t="s">
        <v>240</v>
      </c>
      <c r="CA442" s="64"/>
      <c r="CB442" s="64"/>
      <c r="CC442" s="64"/>
      <c r="CD442" s="64"/>
      <c r="CE442" s="64"/>
      <c r="CF442" s="64"/>
      <c r="CG442" s="64"/>
      <c r="CH442" s="64"/>
      <c r="CI442" s="64"/>
      <c r="CJ442" s="64"/>
      <c r="CK442" s="64"/>
      <c r="CL442" s="64"/>
      <c r="CM442" s="18"/>
      <c r="CN442" s="18"/>
    </row>
    <row r="443" spans="1:92" ht="14.4" x14ac:dyDescent="0.3">
      <c r="A443" s="19" t="s">
        <v>22</v>
      </c>
      <c r="B443" s="31" t="s">
        <v>85</v>
      </c>
      <c r="C443" s="19" t="s">
        <v>87</v>
      </c>
      <c r="D443" s="19">
        <v>10</v>
      </c>
      <c r="E443" s="19">
        <f>VLOOKUP(D443,Lists!$B$3:$C$18,2,FALSE)</f>
        <v>9</v>
      </c>
      <c r="F443" s="19">
        <v>1</v>
      </c>
      <c r="G443" s="19" t="s">
        <v>66</v>
      </c>
      <c r="H443" s="23">
        <v>1600</v>
      </c>
      <c r="I443" s="37">
        <v>0.14016341923318668</v>
      </c>
      <c r="J443" s="36">
        <v>7.1357303575703178E-4</v>
      </c>
      <c r="K443" s="36">
        <f t="shared" si="106"/>
        <v>7.1357303575703178E-4</v>
      </c>
      <c r="L443" s="23">
        <v>3.32</v>
      </c>
      <c r="M443" s="35">
        <v>0.33</v>
      </c>
      <c r="N443" s="35">
        <f t="shared" si="107"/>
        <v>0.33</v>
      </c>
      <c r="O443" s="38">
        <v>11.11751269035533</v>
      </c>
      <c r="P443" s="38">
        <f t="shared" si="108"/>
        <v>11.11751269035533</v>
      </c>
      <c r="Q443" s="38">
        <v>1.3361692000000001</v>
      </c>
      <c r="R443" s="38">
        <v>0.96303017419071424</v>
      </c>
      <c r="S443" s="23">
        <v>1.23</v>
      </c>
      <c r="T443" s="23">
        <v>0.87</v>
      </c>
      <c r="U443" s="23">
        <v>10</v>
      </c>
      <c r="V443" s="23">
        <f t="shared" si="109"/>
        <v>10</v>
      </c>
      <c r="W443" s="23">
        <v>78</v>
      </c>
      <c r="X443" s="23">
        <f t="shared" si="110"/>
        <v>78</v>
      </c>
      <c r="Y443" s="23">
        <v>62</v>
      </c>
      <c r="Z443" s="23" t="str">
        <f>Code!$K$204</f>
        <v>EF 86</v>
      </c>
      <c r="AA443" s="23" t="str">
        <f>Code!$K$207</f>
        <v>EF 57</v>
      </c>
      <c r="AB443" s="23" t="str">
        <f>Code!$K$208</f>
        <v>EF 57</v>
      </c>
      <c r="AC443" s="23" t="str">
        <f>Code!$K$205</f>
        <v>EF 57</v>
      </c>
      <c r="AD443" s="23" t="s">
        <v>237</v>
      </c>
      <c r="AE443" s="23" t="s">
        <v>237</v>
      </c>
      <c r="AF443" s="23" t="s">
        <v>237</v>
      </c>
      <c r="AG443" s="39">
        <f t="shared" si="105"/>
        <v>7.1357303575703178E-4</v>
      </c>
      <c r="AH443" s="39">
        <f t="shared" si="111"/>
        <v>7.1357303575703178E-4</v>
      </c>
      <c r="AI443" s="18">
        <f t="shared" si="112"/>
        <v>3.32</v>
      </c>
      <c r="AJ443" s="41">
        <f>Code!$B$23</f>
        <v>0.15</v>
      </c>
      <c r="AK443" s="41">
        <f t="shared" si="113"/>
        <v>0.15</v>
      </c>
      <c r="AL443" s="110">
        <f t="shared" si="114"/>
        <v>11.11751269035533</v>
      </c>
      <c r="AM443" s="110">
        <f t="shared" si="115"/>
        <v>11.11751269035533</v>
      </c>
      <c r="AN443" s="110">
        <f t="shared" si="116"/>
        <v>1.3361692000000001</v>
      </c>
      <c r="AO443" s="110">
        <f t="shared" si="117"/>
        <v>0.96303017419071424</v>
      </c>
      <c r="AP443" s="18">
        <f>VLOOKUP(D443,Code!$B$92:$D$107,2,FALSE)</f>
        <v>0.32</v>
      </c>
      <c r="AQ443" s="18">
        <f>VLOOKUP(E443,Code!$B$92:$D$107,3,FALSE)</f>
        <v>0.25</v>
      </c>
      <c r="AR443" s="18">
        <f>Code!$C$132</f>
        <v>14</v>
      </c>
      <c r="AS443" s="18">
        <f t="shared" si="118"/>
        <v>14</v>
      </c>
      <c r="AT443" s="88">
        <f>Code!$C$189</f>
        <v>80</v>
      </c>
      <c r="AU443" s="88">
        <f t="shared" si="119"/>
        <v>80</v>
      </c>
      <c r="AV443" s="88">
        <f>Code!$C$198</f>
        <v>66</v>
      </c>
      <c r="AW443" s="18" t="str">
        <f>Code!$L$204</f>
        <v>EF 95</v>
      </c>
      <c r="AX443" s="64" t="str">
        <f>Code!$L$207</f>
        <v>EF 60</v>
      </c>
      <c r="AY443" s="64" t="str">
        <f>Code!$L$208</f>
        <v>EF 60</v>
      </c>
      <c r="AZ443" s="64" t="str">
        <f>Code!$L$205</f>
        <v>EF 62</v>
      </c>
      <c r="BA443" s="23" t="s">
        <v>237</v>
      </c>
      <c r="BB443" s="23" t="s">
        <v>237</v>
      </c>
      <c r="BC443" s="23" t="s">
        <v>237</v>
      </c>
      <c r="BD443" s="39">
        <f t="shared" si="120"/>
        <v>6.0653708039347702E-4</v>
      </c>
      <c r="BE443" s="39">
        <f t="shared" si="121"/>
        <v>4.9950112502992225E-4</v>
      </c>
      <c r="BF443" s="18">
        <f>Measures!$C$3</f>
        <v>8</v>
      </c>
      <c r="BG443" s="41">
        <f>Measures!$C$4</f>
        <v>0.1</v>
      </c>
      <c r="BH443" s="41">
        <v>0.06</v>
      </c>
      <c r="BI443" s="18">
        <f>VLOOKUP(D443,Measures!$B$6:$C$21,2,FALSE)</f>
        <v>30</v>
      </c>
      <c r="BJ443" s="18">
        <f>Measures!$C$22</f>
        <v>44</v>
      </c>
      <c r="BK443" s="18">
        <f>Measures!$C$23</f>
        <v>19</v>
      </c>
      <c r="BL443" s="18">
        <f>Measures!$C$24</f>
        <v>13</v>
      </c>
      <c r="BM443" s="18">
        <f>Measures!$C$26</f>
        <v>0.32</v>
      </c>
      <c r="BN443" s="18">
        <f>Measures!$D$26</f>
        <v>0.25</v>
      </c>
      <c r="BO443" s="18">
        <f>Measures!$C$27</f>
        <v>14</v>
      </c>
      <c r="BP443" s="18">
        <f>Measures!$C$28</f>
        <v>15</v>
      </c>
      <c r="BQ443" s="88">
        <f>Measures!$C$29</f>
        <v>92</v>
      </c>
      <c r="BR443" s="88">
        <f>Measures!$C$30</f>
        <v>95</v>
      </c>
      <c r="BS443" s="88">
        <f>Measures!$C$31</f>
        <v>70</v>
      </c>
      <c r="BT443" s="64" t="str">
        <f>Code!$M$204</f>
        <v>EF 200</v>
      </c>
      <c r="BU443" s="64" t="str">
        <f>Code!$M$207</f>
        <v>EF 67</v>
      </c>
      <c r="BV443" s="64" t="str">
        <f>Code!$M$208</f>
        <v>EF 70</v>
      </c>
      <c r="BW443" s="64" t="str">
        <f>Code!$M$205</f>
        <v>EF 82</v>
      </c>
      <c r="BX443" s="64" t="s">
        <v>363</v>
      </c>
      <c r="BY443" s="64" t="s">
        <v>239</v>
      </c>
      <c r="BZ443" s="64" t="s">
        <v>240</v>
      </c>
      <c r="CA443" s="64"/>
      <c r="CB443" s="64"/>
      <c r="CC443" s="64"/>
      <c r="CD443" s="64"/>
      <c r="CE443" s="64"/>
      <c r="CF443" s="64"/>
      <c r="CG443" s="64"/>
      <c r="CH443" s="64"/>
      <c r="CI443" s="64"/>
      <c r="CJ443" s="64"/>
      <c r="CK443" s="64"/>
      <c r="CL443" s="64"/>
      <c r="CM443" s="18"/>
      <c r="CN443" s="18"/>
    </row>
    <row r="444" spans="1:92" ht="14.4" x14ac:dyDescent="0.3">
      <c r="A444" s="19" t="s">
        <v>22</v>
      </c>
      <c r="B444" s="31" t="s">
        <v>85</v>
      </c>
      <c r="C444" s="19" t="s">
        <v>87</v>
      </c>
      <c r="D444" s="19">
        <v>10</v>
      </c>
      <c r="E444" s="19">
        <f>VLOOKUP(D444,Lists!$B$3:$C$18,2,FALSE)</f>
        <v>9</v>
      </c>
      <c r="F444" s="19">
        <v>2</v>
      </c>
      <c r="G444" s="19" t="s">
        <v>66</v>
      </c>
      <c r="H444" s="23">
        <v>1990</v>
      </c>
      <c r="I444" s="37">
        <v>0.14016341923318668</v>
      </c>
      <c r="J444" s="36">
        <v>7.1357303575703178E-4</v>
      </c>
      <c r="K444" s="36">
        <f t="shared" si="106"/>
        <v>7.1357303575703178E-4</v>
      </c>
      <c r="L444" s="23">
        <v>3.32</v>
      </c>
      <c r="M444" s="35">
        <v>0.33</v>
      </c>
      <c r="N444" s="35">
        <f t="shared" si="107"/>
        <v>0.33</v>
      </c>
      <c r="O444" s="38">
        <v>11.11751269035533</v>
      </c>
      <c r="P444" s="38">
        <f t="shared" si="108"/>
        <v>11.11751269035533</v>
      </c>
      <c r="Q444" s="38">
        <v>1.3361692000000001</v>
      </c>
      <c r="R444" s="38">
        <v>0.96303017419071424</v>
      </c>
      <c r="S444" s="23">
        <v>1.23</v>
      </c>
      <c r="T444" s="23">
        <v>0.87</v>
      </c>
      <c r="U444" s="23">
        <v>10</v>
      </c>
      <c r="V444" s="23">
        <f t="shared" si="109"/>
        <v>10</v>
      </c>
      <c r="W444" s="23">
        <v>78</v>
      </c>
      <c r="X444" s="23">
        <f t="shared" si="110"/>
        <v>78</v>
      </c>
      <c r="Y444" s="23">
        <v>62</v>
      </c>
      <c r="Z444" s="23" t="str">
        <f>Code!$K$204</f>
        <v>EF 86</v>
      </c>
      <c r="AA444" s="23" t="str">
        <f>Code!$K$207</f>
        <v>EF 57</v>
      </c>
      <c r="AB444" s="23" t="str">
        <f>Code!$K$208</f>
        <v>EF 57</v>
      </c>
      <c r="AC444" s="23" t="str">
        <f>Code!$K$205</f>
        <v>EF 57</v>
      </c>
      <c r="AD444" s="23" t="s">
        <v>237</v>
      </c>
      <c r="AE444" s="23" t="s">
        <v>237</v>
      </c>
      <c r="AF444" s="23" t="s">
        <v>237</v>
      </c>
      <c r="AG444" s="39">
        <f t="shared" si="105"/>
        <v>7.1357303575703178E-4</v>
      </c>
      <c r="AH444" s="39">
        <f t="shared" si="111"/>
        <v>7.1357303575703178E-4</v>
      </c>
      <c r="AI444" s="18">
        <f t="shared" si="112"/>
        <v>3.32</v>
      </c>
      <c r="AJ444" s="41">
        <f>Code!$B$23</f>
        <v>0.15</v>
      </c>
      <c r="AK444" s="41">
        <f t="shared" si="113"/>
        <v>0.15</v>
      </c>
      <c r="AL444" s="110">
        <f t="shared" si="114"/>
        <v>11.11751269035533</v>
      </c>
      <c r="AM444" s="110">
        <f t="shared" si="115"/>
        <v>11.11751269035533</v>
      </c>
      <c r="AN444" s="110">
        <f t="shared" si="116"/>
        <v>1.3361692000000001</v>
      </c>
      <c r="AO444" s="110">
        <f t="shared" si="117"/>
        <v>0.96303017419071424</v>
      </c>
      <c r="AP444" s="18">
        <f>VLOOKUP(D444,Code!$B$92:$D$107,2,FALSE)</f>
        <v>0.32</v>
      </c>
      <c r="AQ444" s="18">
        <f>VLOOKUP(E444,Code!$B$92:$D$107,3,FALSE)</f>
        <v>0.25</v>
      </c>
      <c r="AR444" s="18">
        <f>Code!$C$132</f>
        <v>14</v>
      </c>
      <c r="AS444" s="18">
        <f t="shared" si="118"/>
        <v>14</v>
      </c>
      <c r="AT444" s="88">
        <f>Code!$C$189</f>
        <v>80</v>
      </c>
      <c r="AU444" s="88">
        <f t="shared" si="119"/>
        <v>80</v>
      </c>
      <c r="AV444" s="88">
        <f>Code!$C$198</f>
        <v>66</v>
      </c>
      <c r="AW444" s="18" t="str">
        <f>Code!$L$204</f>
        <v>EF 95</v>
      </c>
      <c r="AX444" s="64" t="str">
        <f>Code!$L$207</f>
        <v>EF 60</v>
      </c>
      <c r="AY444" s="64" t="str">
        <f>Code!$L$208</f>
        <v>EF 60</v>
      </c>
      <c r="AZ444" s="64" t="str">
        <f>Code!$L$205</f>
        <v>EF 62</v>
      </c>
      <c r="BA444" s="23" t="s">
        <v>237</v>
      </c>
      <c r="BB444" s="23" t="s">
        <v>237</v>
      </c>
      <c r="BC444" s="23" t="s">
        <v>237</v>
      </c>
      <c r="BD444" s="39">
        <f t="shared" si="120"/>
        <v>6.0653708039347702E-4</v>
      </c>
      <c r="BE444" s="39">
        <f t="shared" si="121"/>
        <v>4.9950112502992225E-4</v>
      </c>
      <c r="BF444" s="18">
        <f>Measures!$C$3</f>
        <v>8</v>
      </c>
      <c r="BG444" s="41">
        <f>Measures!$C$4</f>
        <v>0.1</v>
      </c>
      <c r="BH444" s="41">
        <v>0.06</v>
      </c>
      <c r="BI444" s="18">
        <f>VLOOKUP(D444,Measures!$B$6:$C$21,2,FALSE)</f>
        <v>30</v>
      </c>
      <c r="BJ444" s="18">
        <f>Measures!$C$22</f>
        <v>44</v>
      </c>
      <c r="BK444" s="18">
        <f>Measures!$C$23</f>
        <v>19</v>
      </c>
      <c r="BL444" s="18">
        <f>Measures!$C$24</f>
        <v>13</v>
      </c>
      <c r="BM444" s="18">
        <f>Measures!$C$26</f>
        <v>0.32</v>
      </c>
      <c r="BN444" s="18">
        <f>Measures!$D$26</f>
        <v>0.25</v>
      </c>
      <c r="BO444" s="18">
        <f>Measures!$C$27</f>
        <v>14</v>
      </c>
      <c r="BP444" s="18">
        <f>Measures!$C$28</f>
        <v>15</v>
      </c>
      <c r="BQ444" s="88">
        <f>Measures!$C$29</f>
        <v>92</v>
      </c>
      <c r="BR444" s="88">
        <f>Measures!$C$30</f>
        <v>95</v>
      </c>
      <c r="BS444" s="88">
        <f>Measures!$C$31</f>
        <v>70</v>
      </c>
      <c r="BT444" s="64" t="str">
        <f>Code!$M$204</f>
        <v>EF 200</v>
      </c>
      <c r="BU444" s="64" t="str">
        <f>Code!$M$207</f>
        <v>EF 67</v>
      </c>
      <c r="BV444" s="64" t="str">
        <f>Code!$M$208</f>
        <v>EF 70</v>
      </c>
      <c r="BW444" s="64" t="str">
        <f>Code!$M$205</f>
        <v>EF 82</v>
      </c>
      <c r="BX444" s="64" t="s">
        <v>363</v>
      </c>
      <c r="BY444" s="64" t="s">
        <v>239</v>
      </c>
      <c r="BZ444" s="64" t="s">
        <v>240</v>
      </c>
      <c r="CA444" s="64"/>
      <c r="CB444" s="64"/>
      <c r="CC444" s="64"/>
      <c r="CD444" s="64"/>
      <c r="CE444" s="64"/>
      <c r="CF444" s="64"/>
      <c r="CG444" s="64"/>
      <c r="CH444" s="64"/>
      <c r="CI444" s="64"/>
      <c r="CJ444" s="64"/>
      <c r="CK444" s="64"/>
      <c r="CL444" s="64"/>
      <c r="CM444" s="18"/>
      <c r="CN444" s="18"/>
    </row>
    <row r="445" spans="1:92" ht="14.4" x14ac:dyDescent="0.3">
      <c r="A445" s="19" t="s">
        <v>95</v>
      </c>
      <c r="B445" s="31" t="s">
        <v>85</v>
      </c>
      <c r="C445" s="19" t="s">
        <v>71</v>
      </c>
      <c r="D445" s="19">
        <v>10</v>
      </c>
      <c r="E445" s="19">
        <f>VLOOKUP(D445,Lists!$B$3:$C$18,2,FALSE)</f>
        <v>9</v>
      </c>
      <c r="F445" s="19">
        <v>1</v>
      </c>
      <c r="G445" s="19" t="s">
        <v>67</v>
      </c>
      <c r="H445" s="23">
        <v>1810</v>
      </c>
      <c r="I445" s="37">
        <v>0.11502100840336134</v>
      </c>
      <c r="J445" s="36">
        <v>5.1608452609801366E-4</v>
      </c>
      <c r="K445" s="36">
        <f t="shared" si="106"/>
        <v>5.1608452609801366E-4</v>
      </c>
      <c r="L445" s="23">
        <v>3.67</v>
      </c>
      <c r="M445" s="35">
        <v>0.26</v>
      </c>
      <c r="N445" s="35">
        <f t="shared" si="107"/>
        <v>0.26</v>
      </c>
      <c r="O445" s="38">
        <v>14.276729559735848</v>
      </c>
      <c r="P445" s="38">
        <f t="shared" si="108"/>
        <v>14.276729559735848</v>
      </c>
      <c r="Q445" s="38">
        <v>5.9551821</v>
      </c>
      <c r="R445" s="38">
        <v>10.254943899018233</v>
      </c>
      <c r="S445" s="23">
        <v>1.18</v>
      </c>
      <c r="T445" s="23">
        <v>0.87</v>
      </c>
      <c r="U445" s="23">
        <v>10</v>
      </c>
      <c r="V445" s="23">
        <f t="shared" si="109"/>
        <v>10</v>
      </c>
      <c r="W445" s="23">
        <v>78</v>
      </c>
      <c r="X445" s="23">
        <f t="shared" si="110"/>
        <v>78</v>
      </c>
      <c r="Y445" s="23">
        <v>62</v>
      </c>
      <c r="Z445" s="23" t="str">
        <f>Code!$K$204</f>
        <v>EF 86</v>
      </c>
      <c r="AA445" s="23" t="str">
        <f>Code!$K$207</f>
        <v>EF 57</v>
      </c>
      <c r="AB445" s="23" t="str">
        <f>Code!$K$208</f>
        <v>EF 57</v>
      </c>
      <c r="AC445" s="23" t="str">
        <f>Code!$K$205</f>
        <v>EF 57</v>
      </c>
      <c r="AD445" s="23" t="s">
        <v>237</v>
      </c>
      <c r="AE445" s="23" t="s">
        <v>237</v>
      </c>
      <c r="AF445" s="23" t="s">
        <v>237</v>
      </c>
      <c r="AG445" s="39">
        <f t="shared" si="105"/>
        <v>5.1608452609801366E-4</v>
      </c>
      <c r="AH445" s="39">
        <f t="shared" si="111"/>
        <v>5.1608452609801366E-4</v>
      </c>
      <c r="AI445" s="18">
        <f t="shared" si="112"/>
        <v>3.67</v>
      </c>
      <c r="AJ445" s="41">
        <f>Code!$B$23</f>
        <v>0.15</v>
      </c>
      <c r="AK445" s="41">
        <f t="shared" si="113"/>
        <v>0.15</v>
      </c>
      <c r="AL445" s="110">
        <f t="shared" si="114"/>
        <v>14.276729559735848</v>
      </c>
      <c r="AM445" s="110">
        <f t="shared" si="115"/>
        <v>14.276729559735848</v>
      </c>
      <c r="AN445" s="110">
        <f t="shared" si="116"/>
        <v>5.9551821</v>
      </c>
      <c r="AO445" s="110">
        <f t="shared" si="117"/>
        <v>10.254943899018233</v>
      </c>
      <c r="AP445" s="18">
        <f>VLOOKUP(D445,Code!$B$92:$D$107,2,FALSE)</f>
        <v>0.32</v>
      </c>
      <c r="AQ445" s="18">
        <f>VLOOKUP(E445,Code!$B$92:$D$107,3,FALSE)</f>
        <v>0.25</v>
      </c>
      <c r="AR445" s="18">
        <f>Code!$C$132</f>
        <v>14</v>
      </c>
      <c r="AS445" s="18">
        <f t="shared" si="118"/>
        <v>14</v>
      </c>
      <c r="AT445" s="88">
        <f>Code!$C$189</f>
        <v>80</v>
      </c>
      <c r="AU445" s="88">
        <f t="shared" si="119"/>
        <v>80</v>
      </c>
      <c r="AV445" s="88">
        <f>Code!$C$198</f>
        <v>66</v>
      </c>
      <c r="AW445" s="18" t="str">
        <f>Code!$L$204</f>
        <v>EF 95</v>
      </c>
      <c r="AX445" s="64" t="str">
        <f>Code!$L$207</f>
        <v>EF 60</v>
      </c>
      <c r="AY445" s="64" t="str">
        <f>Code!$L$208</f>
        <v>EF 60</v>
      </c>
      <c r="AZ445" s="64" t="str">
        <f>Code!$L$205</f>
        <v>EF 62</v>
      </c>
      <c r="BA445" s="23" t="s">
        <v>237</v>
      </c>
      <c r="BB445" s="23" t="s">
        <v>237</v>
      </c>
      <c r="BC445" s="23" t="s">
        <v>237</v>
      </c>
      <c r="BD445" s="39">
        <f t="shared" si="120"/>
        <v>4.3867184718331158E-4</v>
      </c>
      <c r="BE445" s="39">
        <f t="shared" si="121"/>
        <v>3.6125916826860955E-4</v>
      </c>
      <c r="BF445" s="18">
        <f>Measures!$C$3</f>
        <v>8</v>
      </c>
      <c r="BG445" s="41">
        <f>Measures!$C$4</f>
        <v>0.1</v>
      </c>
      <c r="BH445" s="41">
        <v>0.06</v>
      </c>
      <c r="BI445" s="18">
        <f>VLOOKUP(D445,Measures!$B$6:$C$21,2,FALSE)</f>
        <v>30</v>
      </c>
      <c r="BJ445" s="18">
        <f>Measures!$C$22</f>
        <v>44</v>
      </c>
      <c r="BK445" s="18">
        <f>Measures!$C$23</f>
        <v>19</v>
      </c>
      <c r="BL445" s="18">
        <f>Measures!$C$24</f>
        <v>13</v>
      </c>
      <c r="BM445" s="18">
        <f>Measures!$C$26</f>
        <v>0.32</v>
      </c>
      <c r="BN445" s="18">
        <f>Measures!$D$26</f>
        <v>0.25</v>
      </c>
      <c r="BO445" s="18">
        <f>Measures!$C$27</f>
        <v>14</v>
      </c>
      <c r="BP445" s="18">
        <f>Measures!$C$28</f>
        <v>15</v>
      </c>
      <c r="BQ445" s="88">
        <f>Measures!$C$29</f>
        <v>92</v>
      </c>
      <c r="BR445" s="88">
        <f>Measures!$C$30</f>
        <v>95</v>
      </c>
      <c r="BS445" s="88">
        <f>Measures!$C$31</f>
        <v>70</v>
      </c>
      <c r="BT445" s="64" t="str">
        <f>Code!$M$204</f>
        <v>EF 200</v>
      </c>
      <c r="BU445" s="64" t="str">
        <f>Code!$M$207</f>
        <v>EF 67</v>
      </c>
      <c r="BV445" s="64" t="str">
        <f>Code!$M$208</f>
        <v>EF 70</v>
      </c>
      <c r="BW445" s="64" t="str">
        <f>Code!$M$205</f>
        <v>EF 82</v>
      </c>
      <c r="BX445" s="64" t="s">
        <v>363</v>
      </c>
      <c r="BY445" s="64" t="s">
        <v>239</v>
      </c>
      <c r="BZ445" s="64" t="s">
        <v>240</v>
      </c>
      <c r="CA445" s="64"/>
      <c r="CB445" s="64"/>
      <c r="CC445" s="64"/>
      <c r="CD445" s="64"/>
      <c r="CE445" s="64"/>
      <c r="CF445" s="64"/>
      <c r="CG445" s="64"/>
      <c r="CH445" s="64"/>
      <c r="CI445" s="64"/>
      <c r="CJ445" s="64"/>
      <c r="CK445" s="64"/>
      <c r="CL445" s="64"/>
      <c r="CM445" s="18"/>
      <c r="CN445" s="18"/>
    </row>
    <row r="446" spans="1:92" ht="14.4" x14ac:dyDescent="0.3">
      <c r="A446" s="19" t="s">
        <v>95</v>
      </c>
      <c r="B446" s="31" t="s">
        <v>85</v>
      </c>
      <c r="C446" s="19" t="s">
        <v>71</v>
      </c>
      <c r="D446" s="19">
        <v>10</v>
      </c>
      <c r="E446" s="19">
        <f>VLOOKUP(D446,Lists!$B$3:$C$18,2,FALSE)</f>
        <v>9</v>
      </c>
      <c r="F446" s="19">
        <v>2</v>
      </c>
      <c r="G446" s="19" t="s">
        <v>67</v>
      </c>
      <c r="H446" s="23">
        <v>2400</v>
      </c>
      <c r="I446" s="37">
        <v>0.11502100840336134</v>
      </c>
      <c r="J446" s="36">
        <v>5.1608452609801366E-4</v>
      </c>
      <c r="K446" s="36">
        <f t="shared" si="106"/>
        <v>5.1608452609801366E-4</v>
      </c>
      <c r="L446" s="23">
        <v>3.67</v>
      </c>
      <c r="M446" s="35">
        <v>0.26</v>
      </c>
      <c r="N446" s="35">
        <f t="shared" si="107"/>
        <v>0.26</v>
      </c>
      <c r="O446" s="38">
        <v>14.276729559735848</v>
      </c>
      <c r="P446" s="38">
        <f t="shared" si="108"/>
        <v>14.276729559735848</v>
      </c>
      <c r="Q446" s="38">
        <v>5.9551821</v>
      </c>
      <c r="R446" s="38">
        <v>10.254943899018233</v>
      </c>
      <c r="S446" s="23">
        <v>1.18</v>
      </c>
      <c r="T446" s="23">
        <v>0.87</v>
      </c>
      <c r="U446" s="23">
        <v>10</v>
      </c>
      <c r="V446" s="23">
        <f t="shared" si="109"/>
        <v>10</v>
      </c>
      <c r="W446" s="23">
        <v>78</v>
      </c>
      <c r="X446" s="23">
        <f t="shared" si="110"/>
        <v>78</v>
      </c>
      <c r="Y446" s="23">
        <v>62</v>
      </c>
      <c r="Z446" s="23" t="str">
        <f>Code!$K$204</f>
        <v>EF 86</v>
      </c>
      <c r="AA446" s="23" t="str">
        <f>Code!$K$207</f>
        <v>EF 57</v>
      </c>
      <c r="AB446" s="23" t="str">
        <f>Code!$K$208</f>
        <v>EF 57</v>
      </c>
      <c r="AC446" s="23" t="str">
        <f>Code!$K$205</f>
        <v>EF 57</v>
      </c>
      <c r="AD446" s="23" t="s">
        <v>237</v>
      </c>
      <c r="AE446" s="23" t="s">
        <v>237</v>
      </c>
      <c r="AF446" s="23" t="s">
        <v>237</v>
      </c>
      <c r="AG446" s="39">
        <f t="shared" si="105"/>
        <v>5.1608452609801366E-4</v>
      </c>
      <c r="AH446" s="39">
        <f t="shared" si="111"/>
        <v>5.1608452609801366E-4</v>
      </c>
      <c r="AI446" s="18">
        <f t="shared" si="112"/>
        <v>3.67</v>
      </c>
      <c r="AJ446" s="41">
        <f>Code!$B$23</f>
        <v>0.15</v>
      </c>
      <c r="AK446" s="41">
        <f t="shared" si="113"/>
        <v>0.15</v>
      </c>
      <c r="AL446" s="110">
        <f t="shared" si="114"/>
        <v>14.276729559735848</v>
      </c>
      <c r="AM446" s="110">
        <f t="shared" si="115"/>
        <v>14.276729559735848</v>
      </c>
      <c r="AN446" s="110">
        <f t="shared" si="116"/>
        <v>5.9551821</v>
      </c>
      <c r="AO446" s="110">
        <f t="shared" si="117"/>
        <v>10.254943899018233</v>
      </c>
      <c r="AP446" s="18">
        <f>VLOOKUP(D446,Code!$B$92:$D$107,2,FALSE)</f>
        <v>0.32</v>
      </c>
      <c r="AQ446" s="18">
        <f>VLOOKUP(E446,Code!$B$92:$D$107,3,FALSE)</f>
        <v>0.25</v>
      </c>
      <c r="AR446" s="18">
        <f>Code!$C$132</f>
        <v>14</v>
      </c>
      <c r="AS446" s="18">
        <f t="shared" si="118"/>
        <v>14</v>
      </c>
      <c r="AT446" s="88">
        <f>Code!$C$189</f>
        <v>80</v>
      </c>
      <c r="AU446" s="88">
        <f t="shared" si="119"/>
        <v>80</v>
      </c>
      <c r="AV446" s="88">
        <f>Code!$C$198</f>
        <v>66</v>
      </c>
      <c r="AW446" s="18" t="str">
        <f>Code!$L$204</f>
        <v>EF 95</v>
      </c>
      <c r="AX446" s="64" t="str">
        <f>Code!$L$207</f>
        <v>EF 60</v>
      </c>
      <c r="AY446" s="64" t="str">
        <f>Code!$L$208</f>
        <v>EF 60</v>
      </c>
      <c r="AZ446" s="64" t="str">
        <f>Code!$L$205</f>
        <v>EF 62</v>
      </c>
      <c r="BA446" s="23" t="s">
        <v>237</v>
      </c>
      <c r="BB446" s="23" t="s">
        <v>237</v>
      </c>
      <c r="BC446" s="23" t="s">
        <v>237</v>
      </c>
      <c r="BD446" s="39">
        <f t="shared" si="120"/>
        <v>4.3867184718331158E-4</v>
      </c>
      <c r="BE446" s="39">
        <f t="shared" si="121"/>
        <v>3.6125916826860955E-4</v>
      </c>
      <c r="BF446" s="18">
        <f>Measures!$C$3</f>
        <v>8</v>
      </c>
      <c r="BG446" s="41">
        <f>Measures!$C$4</f>
        <v>0.1</v>
      </c>
      <c r="BH446" s="41">
        <v>0.06</v>
      </c>
      <c r="BI446" s="18">
        <f>VLOOKUP(D446,Measures!$B$6:$C$21,2,FALSE)</f>
        <v>30</v>
      </c>
      <c r="BJ446" s="18">
        <f>Measures!$C$22</f>
        <v>44</v>
      </c>
      <c r="BK446" s="18">
        <f>Measures!$C$23</f>
        <v>19</v>
      </c>
      <c r="BL446" s="18">
        <f>Measures!$C$24</f>
        <v>13</v>
      </c>
      <c r="BM446" s="18">
        <f>Measures!$C$26</f>
        <v>0.32</v>
      </c>
      <c r="BN446" s="18">
        <f>Measures!$D$26</f>
        <v>0.25</v>
      </c>
      <c r="BO446" s="18">
        <f>Measures!$C$27</f>
        <v>14</v>
      </c>
      <c r="BP446" s="18">
        <f>Measures!$C$28</f>
        <v>15</v>
      </c>
      <c r="BQ446" s="88">
        <f>Measures!$C$29</f>
        <v>92</v>
      </c>
      <c r="BR446" s="88">
        <f>Measures!$C$30</f>
        <v>95</v>
      </c>
      <c r="BS446" s="88">
        <f>Measures!$C$31</f>
        <v>70</v>
      </c>
      <c r="BT446" s="64" t="str">
        <f>Code!$M$204</f>
        <v>EF 200</v>
      </c>
      <c r="BU446" s="64" t="str">
        <f>Code!$M$207</f>
        <v>EF 67</v>
      </c>
      <c r="BV446" s="64" t="str">
        <f>Code!$M$208</f>
        <v>EF 70</v>
      </c>
      <c r="BW446" s="64" t="str">
        <f>Code!$M$205</f>
        <v>EF 82</v>
      </c>
      <c r="BX446" s="64" t="s">
        <v>363</v>
      </c>
      <c r="BY446" s="64" t="s">
        <v>239</v>
      </c>
      <c r="BZ446" s="64" t="s">
        <v>240</v>
      </c>
      <c r="CA446" s="64"/>
      <c r="CB446" s="64"/>
      <c r="CC446" s="64"/>
      <c r="CD446" s="64"/>
      <c r="CE446" s="64"/>
      <c r="CF446" s="64"/>
      <c r="CG446" s="64"/>
      <c r="CH446" s="64"/>
      <c r="CI446" s="64"/>
      <c r="CJ446" s="64"/>
      <c r="CK446" s="64"/>
      <c r="CL446" s="64"/>
      <c r="CM446" s="18"/>
      <c r="CN446" s="18"/>
    </row>
    <row r="447" spans="1:92" ht="14.4" x14ac:dyDescent="0.3">
      <c r="A447" s="19" t="s">
        <v>22</v>
      </c>
      <c r="B447" s="31" t="s">
        <v>85</v>
      </c>
      <c r="C447" s="19" t="s">
        <v>71</v>
      </c>
      <c r="D447" s="19">
        <v>10</v>
      </c>
      <c r="E447" s="19">
        <f>VLOOKUP(D447,Lists!$B$3:$C$18,2,FALSE)</f>
        <v>9</v>
      </c>
      <c r="F447" s="19">
        <v>1</v>
      </c>
      <c r="G447" s="19" t="s">
        <v>67</v>
      </c>
      <c r="H447" s="23">
        <v>1810</v>
      </c>
      <c r="I447" s="37">
        <v>0.11502100840336134</v>
      </c>
      <c r="J447" s="36">
        <v>5.1608452609801366E-4</v>
      </c>
      <c r="K447" s="36">
        <f t="shared" si="106"/>
        <v>5.1608452609801366E-4</v>
      </c>
      <c r="L447" s="23">
        <v>3.67</v>
      </c>
      <c r="M447" s="35">
        <v>0.26</v>
      </c>
      <c r="N447" s="35">
        <f t="shared" si="107"/>
        <v>0.26</v>
      </c>
      <c r="O447" s="38">
        <v>14.276729559735848</v>
      </c>
      <c r="P447" s="38">
        <f t="shared" si="108"/>
        <v>14.276729559735848</v>
      </c>
      <c r="Q447" s="38">
        <v>5.9551821</v>
      </c>
      <c r="R447" s="38">
        <v>10.254943899018233</v>
      </c>
      <c r="S447" s="23">
        <v>1.18</v>
      </c>
      <c r="T447" s="23">
        <v>0.87</v>
      </c>
      <c r="U447" s="23">
        <v>10</v>
      </c>
      <c r="V447" s="23">
        <f t="shared" si="109"/>
        <v>10</v>
      </c>
      <c r="W447" s="23">
        <v>78</v>
      </c>
      <c r="X447" s="23">
        <f t="shared" si="110"/>
        <v>78</v>
      </c>
      <c r="Y447" s="23">
        <v>62</v>
      </c>
      <c r="Z447" s="23" t="str">
        <f>Code!$K$204</f>
        <v>EF 86</v>
      </c>
      <c r="AA447" s="23" t="str">
        <f>Code!$K$207</f>
        <v>EF 57</v>
      </c>
      <c r="AB447" s="23" t="str">
        <f>Code!$K$208</f>
        <v>EF 57</v>
      </c>
      <c r="AC447" s="23" t="str">
        <f>Code!$K$205</f>
        <v>EF 57</v>
      </c>
      <c r="AD447" s="23" t="s">
        <v>237</v>
      </c>
      <c r="AE447" s="23" t="s">
        <v>237</v>
      </c>
      <c r="AF447" s="23" t="s">
        <v>237</v>
      </c>
      <c r="AG447" s="39">
        <f t="shared" si="105"/>
        <v>5.1608452609801366E-4</v>
      </c>
      <c r="AH447" s="39">
        <f t="shared" si="111"/>
        <v>5.1608452609801366E-4</v>
      </c>
      <c r="AI447" s="18">
        <f t="shared" si="112"/>
        <v>3.67</v>
      </c>
      <c r="AJ447" s="41">
        <f>Code!$B$23</f>
        <v>0.15</v>
      </c>
      <c r="AK447" s="41">
        <f t="shared" si="113"/>
        <v>0.15</v>
      </c>
      <c r="AL447" s="110">
        <f t="shared" si="114"/>
        <v>14.276729559735848</v>
      </c>
      <c r="AM447" s="110">
        <f t="shared" si="115"/>
        <v>14.276729559735848</v>
      </c>
      <c r="AN447" s="110">
        <f t="shared" si="116"/>
        <v>5.9551821</v>
      </c>
      <c r="AO447" s="110">
        <f t="shared" si="117"/>
        <v>10.254943899018233</v>
      </c>
      <c r="AP447" s="18">
        <f>VLOOKUP(D447,Code!$B$92:$D$107,2,FALSE)</f>
        <v>0.32</v>
      </c>
      <c r="AQ447" s="18">
        <f>VLOOKUP(E447,Code!$B$92:$D$107,3,FALSE)</f>
        <v>0.25</v>
      </c>
      <c r="AR447" s="18">
        <f>Code!$C$132</f>
        <v>14</v>
      </c>
      <c r="AS447" s="18">
        <f t="shared" si="118"/>
        <v>14</v>
      </c>
      <c r="AT447" s="88">
        <f>Code!$C$189</f>
        <v>80</v>
      </c>
      <c r="AU447" s="88">
        <f t="shared" si="119"/>
        <v>80</v>
      </c>
      <c r="AV447" s="88">
        <f>Code!$C$198</f>
        <v>66</v>
      </c>
      <c r="AW447" s="18" t="str">
        <f>Code!$L$204</f>
        <v>EF 95</v>
      </c>
      <c r="AX447" s="64" t="str">
        <f>Code!$L$207</f>
        <v>EF 60</v>
      </c>
      <c r="AY447" s="64" t="str">
        <f>Code!$L$208</f>
        <v>EF 60</v>
      </c>
      <c r="AZ447" s="64" t="str">
        <f>Code!$L$205</f>
        <v>EF 62</v>
      </c>
      <c r="BA447" s="23" t="s">
        <v>237</v>
      </c>
      <c r="BB447" s="23" t="s">
        <v>237</v>
      </c>
      <c r="BC447" s="23" t="s">
        <v>237</v>
      </c>
      <c r="BD447" s="39">
        <f t="shared" si="120"/>
        <v>4.3867184718331158E-4</v>
      </c>
      <c r="BE447" s="39">
        <f t="shared" si="121"/>
        <v>3.6125916826860955E-4</v>
      </c>
      <c r="BF447" s="18">
        <f>Measures!$C$3</f>
        <v>8</v>
      </c>
      <c r="BG447" s="41">
        <f>Measures!$C$4</f>
        <v>0.1</v>
      </c>
      <c r="BH447" s="41">
        <v>0.06</v>
      </c>
      <c r="BI447" s="18">
        <f>VLOOKUP(D447,Measures!$B$6:$C$21,2,FALSE)</f>
        <v>30</v>
      </c>
      <c r="BJ447" s="18">
        <f>Measures!$C$22</f>
        <v>44</v>
      </c>
      <c r="BK447" s="18">
        <f>Measures!$C$23</f>
        <v>19</v>
      </c>
      <c r="BL447" s="18">
        <f>Measures!$C$24</f>
        <v>13</v>
      </c>
      <c r="BM447" s="18">
        <f>Measures!$C$26</f>
        <v>0.32</v>
      </c>
      <c r="BN447" s="18">
        <f>Measures!$D$26</f>
        <v>0.25</v>
      </c>
      <c r="BO447" s="18">
        <f>Measures!$C$27</f>
        <v>14</v>
      </c>
      <c r="BP447" s="18">
        <f>Measures!$C$28</f>
        <v>15</v>
      </c>
      <c r="BQ447" s="88">
        <f>Measures!$C$29</f>
        <v>92</v>
      </c>
      <c r="BR447" s="88">
        <f>Measures!$C$30</f>
        <v>95</v>
      </c>
      <c r="BS447" s="88">
        <f>Measures!$C$31</f>
        <v>70</v>
      </c>
      <c r="BT447" s="64" t="str">
        <f>Code!$M$204</f>
        <v>EF 200</v>
      </c>
      <c r="BU447" s="64" t="str">
        <f>Code!$M$207</f>
        <v>EF 67</v>
      </c>
      <c r="BV447" s="64" t="str">
        <f>Code!$M$208</f>
        <v>EF 70</v>
      </c>
      <c r="BW447" s="64" t="str">
        <f>Code!$M$205</f>
        <v>EF 82</v>
      </c>
      <c r="BX447" s="64" t="s">
        <v>363</v>
      </c>
      <c r="BY447" s="64" t="s">
        <v>239</v>
      </c>
      <c r="BZ447" s="64" t="s">
        <v>240</v>
      </c>
      <c r="CA447" s="64"/>
      <c r="CB447" s="64"/>
      <c r="CC447" s="64"/>
      <c r="CD447" s="64"/>
      <c r="CE447" s="64"/>
      <c r="CF447" s="64"/>
      <c r="CG447" s="64"/>
      <c r="CH447" s="64"/>
      <c r="CI447" s="64"/>
      <c r="CJ447" s="64"/>
      <c r="CK447" s="64"/>
      <c r="CL447" s="64"/>
      <c r="CM447" s="18"/>
      <c r="CN447" s="18"/>
    </row>
    <row r="448" spans="1:92" ht="14.4" x14ac:dyDescent="0.3">
      <c r="A448" s="19" t="s">
        <v>22</v>
      </c>
      <c r="B448" s="31" t="s">
        <v>85</v>
      </c>
      <c r="C448" s="19" t="s">
        <v>71</v>
      </c>
      <c r="D448" s="19">
        <v>10</v>
      </c>
      <c r="E448" s="19">
        <f>VLOOKUP(D448,Lists!$B$3:$C$18,2,FALSE)</f>
        <v>9</v>
      </c>
      <c r="F448" s="19">
        <v>2</v>
      </c>
      <c r="G448" s="19" t="s">
        <v>67</v>
      </c>
      <c r="H448" s="23">
        <v>2400</v>
      </c>
      <c r="I448" s="37">
        <v>0.11502100840336134</v>
      </c>
      <c r="J448" s="36">
        <v>5.1608452609801366E-4</v>
      </c>
      <c r="K448" s="36">
        <f t="shared" si="106"/>
        <v>5.1608452609801366E-4</v>
      </c>
      <c r="L448" s="23">
        <v>3.67</v>
      </c>
      <c r="M448" s="35">
        <v>0.26</v>
      </c>
      <c r="N448" s="35">
        <f t="shared" si="107"/>
        <v>0.26</v>
      </c>
      <c r="O448" s="38">
        <v>14.276729559735848</v>
      </c>
      <c r="P448" s="38">
        <f t="shared" si="108"/>
        <v>14.276729559735848</v>
      </c>
      <c r="Q448" s="38">
        <v>5.9551821</v>
      </c>
      <c r="R448" s="38">
        <v>10.254943899018233</v>
      </c>
      <c r="S448" s="23">
        <v>1.18</v>
      </c>
      <c r="T448" s="23">
        <v>0.87</v>
      </c>
      <c r="U448" s="23">
        <v>10</v>
      </c>
      <c r="V448" s="23">
        <f t="shared" si="109"/>
        <v>10</v>
      </c>
      <c r="W448" s="23">
        <v>78</v>
      </c>
      <c r="X448" s="23">
        <f t="shared" si="110"/>
        <v>78</v>
      </c>
      <c r="Y448" s="23">
        <v>62</v>
      </c>
      <c r="Z448" s="23" t="str">
        <f>Code!$K$204</f>
        <v>EF 86</v>
      </c>
      <c r="AA448" s="23" t="str">
        <f>Code!$K$207</f>
        <v>EF 57</v>
      </c>
      <c r="AB448" s="23" t="str">
        <f>Code!$K$208</f>
        <v>EF 57</v>
      </c>
      <c r="AC448" s="23" t="str">
        <f>Code!$K$205</f>
        <v>EF 57</v>
      </c>
      <c r="AD448" s="23" t="s">
        <v>237</v>
      </c>
      <c r="AE448" s="23" t="s">
        <v>237</v>
      </c>
      <c r="AF448" s="23" t="s">
        <v>237</v>
      </c>
      <c r="AG448" s="39">
        <f t="shared" si="105"/>
        <v>5.1608452609801366E-4</v>
      </c>
      <c r="AH448" s="39">
        <f t="shared" si="111"/>
        <v>5.1608452609801366E-4</v>
      </c>
      <c r="AI448" s="18">
        <f t="shared" si="112"/>
        <v>3.67</v>
      </c>
      <c r="AJ448" s="41">
        <f>Code!$B$23</f>
        <v>0.15</v>
      </c>
      <c r="AK448" s="41">
        <f t="shared" si="113"/>
        <v>0.15</v>
      </c>
      <c r="AL448" s="110">
        <f t="shared" si="114"/>
        <v>14.276729559735848</v>
      </c>
      <c r="AM448" s="110">
        <f t="shared" si="115"/>
        <v>14.276729559735848</v>
      </c>
      <c r="AN448" s="110">
        <f t="shared" si="116"/>
        <v>5.9551821</v>
      </c>
      <c r="AO448" s="110">
        <f t="shared" si="117"/>
        <v>10.254943899018233</v>
      </c>
      <c r="AP448" s="18">
        <f>VLOOKUP(D448,Code!$B$92:$D$107,2,FALSE)</f>
        <v>0.32</v>
      </c>
      <c r="AQ448" s="18">
        <f>VLOOKUP(E448,Code!$B$92:$D$107,3,FALSE)</f>
        <v>0.25</v>
      </c>
      <c r="AR448" s="18">
        <f>Code!$C$132</f>
        <v>14</v>
      </c>
      <c r="AS448" s="18">
        <f t="shared" si="118"/>
        <v>14</v>
      </c>
      <c r="AT448" s="88">
        <f>Code!$C$189</f>
        <v>80</v>
      </c>
      <c r="AU448" s="88">
        <f t="shared" si="119"/>
        <v>80</v>
      </c>
      <c r="AV448" s="88">
        <f>Code!$C$198</f>
        <v>66</v>
      </c>
      <c r="AW448" s="18" t="str">
        <f>Code!$L$204</f>
        <v>EF 95</v>
      </c>
      <c r="AX448" s="64" t="str">
        <f>Code!$L$207</f>
        <v>EF 60</v>
      </c>
      <c r="AY448" s="64" t="str">
        <f>Code!$L$208</f>
        <v>EF 60</v>
      </c>
      <c r="AZ448" s="64" t="str">
        <f>Code!$L$205</f>
        <v>EF 62</v>
      </c>
      <c r="BA448" s="23" t="s">
        <v>237</v>
      </c>
      <c r="BB448" s="23" t="s">
        <v>237</v>
      </c>
      <c r="BC448" s="23" t="s">
        <v>237</v>
      </c>
      <c r="BD448" s="39">
        <f t="shared" si="120"/>
        <v>4.3867184718331158E-4</v>
      </c>
      <c r="BE448" s="39">
        <f t="shared" si="121"/>
        <v>3.6125916826860955E-4</v>
      </c>
      <c r="BF448" s="18">
        <f>Measures!$C$3</f>
        <v>8</v>
      </c>
      <c r="BG448" s="41">
        <f>Measures!$C$4</f>
        <v>0.1</v>
      </c>
      <c r="BH448" s="41">
        <v>0.06</v>
      </c>
      <c r="BI448" s="18">
        <f>VLOOKUP(D448,Measures!$B$6:$C$21,2,FALSE)</f>
        <v>30</v>
      </c>
      <c r="BJ448" s="18">
        <f>Measures!$C$22</f>
        <v>44</v>
      </c>
      <c r="BK448" s="18">
        <f>Measures!$C$23</f>
        <v>19</v>
      </c>
      <c r="BL448" s="18">
        <f>Measures!$C$24</f>
        <v>13</v>
      </c>
      <c r="BM448" s="18">
        <f>Measures!$C$26</f>
        <v>0.32</v>
      </c>
      <c r="BN448" s="18">
        <f>Measures!$D$26</f>
        <v>0.25</v>
      </c>
      <c r="BO448" s="18">
        <f>Measures!$C$27</f>
        <v>14</v>
      </c>
      <c r="BP448" s="18">
        <f>Measures!$C$28</f>
        <v>15</v>
      </c>
      <c r="BQ448" s="88">
        <f>Measures!$C$29</f>
        <v>92</v>
      </c>
      <c r="BR448" s="88">
        <f>Measures!$C$30</f>
        <v>95</v>
      </c>
      <c r="BS448" s="88">
        <f>Measures!$C$31</f>
        <v>70</v>
      </c>
      <c r="BT448" s="64" t="str">
        <f>Code!$M$204</f>
        <v>EF 200</v>
      </c>
      <c r="BU448" s="64" t="str">
        <f>Code!$M$207</f>
        <v>EF 67</v>
      </c>
      <c r="BV448" s="64" t="str">
        <f>Code!$M$208</f>
        <v>EF 70</v>
      </c>
      <c r="BW448" s="64" t="str">
        <f>Code!$M$205</f>
        <v>EF 82</v>
      </c>
      <c r="BX448" s="64" t="s">
        <v>363</v>
      </c>
      <c r="BY448" s="64" t="s">
        <v>239</v>
      </c>
      <c r="BZ448" s="64" t="s">
        <v>240</v>
      </c>
      <c r="CA448" s="64"/>
      <c r="CB448" s="64"/>
      <c r="CC448" s="64"/>
      <c r="CD448" s="64"/>
      <c r="CE448" s="64"/>
      <c r="CF448" s="64"/>
      <c r="CG448" s="64"/>
      <c r="CH448" s="64"/>
      <c r="CI448" s="64"/>
      <c r="CJ448" s="64"/>
      <c r="CK448" s="64"/>
      <c r="CL448" s="64"/>
      <c r="CM448" s="18"/>
      <c r="CN448" s="18"/>
    </row>
    <row r="449" spans="1:92" ht="14.4" x14ac:dyDescent="0.3">
      <c r="A449" s="19" t="s">
        <v>95</v>
      </c>
      <c r="B449" s="31" t="s">
        <v>85</v>
      </c>
      <c r="C449" s="19" t="s">
        <v>87</v>
      </c>
      <c r="D449" s="19">
        <v>10</v>
      </c>
      <c r="E449" s="19">
        <f>VLOOKUP(D449,Lists!$B$3:$C$18,2,FALSE)</f>
        <v>9</v>
      </c>
      <c r="F449" s="19">
        <v>1</v>
      </c>
      <c r="G449" s="19" t="s">
        <v>67</v>
      </c>
      <c r="H449" s="23">
        <v>1810</v>
      </c>
      <c r="I449" s="37">
        <v>0.11502100840336134</v>
      </c>
      <c r="J449" s="36">
        <v>5.1608452609801366E-4</v>
      </c>
      <c r="K449" s="36">
        <f t="shared" si="106"/>
        <v>5.1608452609801366E-4</v>
      </c>
      <c r="L449" s="23">
        <v>3.67</v>
      </c>
      <c r="M449" s="35">
        <v>0.26</v>
      </c>
      <c r="N449" s="35">
        <f t="shared" si="107"/>
        <v>0.26</v>
      </c>
      <c r="O449" s="38">
        <v>14.276729559735848</v>
      </c>
      <c r="P449" s="38">
        <f t="shared" si="108"/>
        <v>14.276729559735848</v>
      </c>
      <c r="Q449" s="38">
        <v>5.9551821</v>
      </c>
      <c r="R449" s="38">
        <v>10.254943899018233</v>
      </c>
      <c r="S449" s="23">
        <v>1.18</v>
      </c>
      <c r="T449" s="23">
        <v>0.87</v>
      </c>
      <c r="U449" s="23">
        <v>10</v>
      </c>
      <c r="V449" s="23">
        <f t="shared" si="109"/>
        <v>10</v>
      </c>
      <c r="W449" s="23">
        <v>78</v>
      </c>
      <c r="X449" s="23">
        <f t="shared" si="110"/>
        <v>78</v>
      </c>
      <c r="Y449" s="23">
        <v>62</v>
      </c>
      <c r="Z449" s="23" t="str">
        <f>Code!$K$204</f>
        <v>EF 86</v>
      </c>
      <c r="AA449" s="23" t="str">
        <f>Code!$K$207</f>
        <v>EF 57</v>
      </c>
      <c r="AB449" s="23" t="str">
        <f>Code!$K$208</f>
        <v>EF 57</v>
      </c>
      <c r="AC449" s="23" t="str">
        <f>Code!$K$205</f>
        <v>EF 57</v>
      </c>
      <c r="AD449" s="23" t="s">
        <v>237</v>
      </c>
      <c r="AE449" s="23" t="s">
        <v>237</v>
      </c>
      <c r="AF449" s="23" t="s">
        <v>237</v>
      </c>
      <c r="AG449" s="39">
        <f t="shared" si="105"/>
        <v>5.1608452609801366E-4</v>
      </c>
      <c r="AH449" s="39">
        <f t="shared" si="111"/>
        <v>5.1608452609801366E-4</v>
      </c>
      <c r="AI449" s="18">
        <f t="shared" si="112"/>
        <v>3.67</v>
      </c>
      <c r="AJ449" s="41">
        <f>Code!$B$23</f>
        <v>0.15</v>
      </c>
      <c r="AK449" s="41">
        <f t="shared" si="113"/>
        <v>0.15</v>
      </c>
      <c r="AL449" s="110">
        <f t="shared" si="114"/>
        <v>14.276729559735848</v>
      </c>
      <c r="AM449" s="110">
        <f t="shared" si="115"/>
        <v>14.276729559735848</v>
      </c>
      <c r="AN449" s="110">
        <f t="shared" si="116"/>
        <v>5.9551821</v>
      </c>
      <c r="AO449" s="110">
        <f t="shared" si="117"/>
        <v>10.254943899018233</v>
      </c>
      <c r="AP449" s="18">
        <f>VLOOKUP(D449,Code!$B$92:$D$107,2,FALSE)</f>
        <v>0.32</v>
      </c>
      <c r="AQ449" s="18">
        <f>VLOOKUP(E449,Code!$B$92:$D$107,3,FALSE)</f>
        <v>0.25</v>
      </c>
      <c r="AR449" s="18">
        <f>Code!$C$132</f>
        <v>14</v>
      </c>
      <c r="AS449" s="18">
        <f t="shared" si="118"/>
        <v>14</v>
      </c>
      <c r="AT449" s="88">
        <f>Code!$C$189</f>
        <v>80</v>
      </c>
      <c r="AU449" s="88">
        <f t="shared" si="119"/>
        <v>80</v>
      </c>
      <c r="AV449" s="88">
        <f>Code!$C$198</f>
        <v>66</v>
      </c>
      <c r="AW449" s="18" t="str">
        <f>Code!$L$204</f>
        <v>EF 95</v>
      </c>
      <c r="AX449" s="64" t="str">
        <f>Code!$L$207</f>
        <v>EF 60</v>
      </c>
      <c r="AY449" s="64" t="str">
        <f>Code!$L$208</f>
        <v>EF 60</v>
      </c>
      <c r="AZ449" s="64" t="str">
        <f>Code!$L$205</f>
        <v>EF 62</v>
      </c>
      <c r="BA449" s="23" t="s">
        <v>237</v>
      </c>
      <c r="BB449" s="23" t="s">
        <v>237</v>
      </c>
      <c r="BC449" s="23" t="s">
        <v>237</v>
      </c>
      <c r="BD449" s="39">
        <f t="shared" si="120"/>
        <v>4.3867184718331158E-4</v>
      </c>
      <c r="BE449" s="39">
        <f t="shared" si="121"/>
        <v>3.6125916826860955E-4</v>
      </c>
      <c r="BF449" s="18">
        <f>Measures!$C$3</f>
        <v>8</v>
      </c>
      <c r="BG449" s="41">
        <f>Measures!$C$4</f>
        <v>0.1</v>
      </c>
      <c r="BH449" s="41">
        <v>0.06</v>
      </c>
      <c r="BI449" s="18">
        <f>VLOOKUP(D449,Measures!$B$6:$C$21,2,FALSE)</f>
        <v>30</v>
      </c>
      <c r="BJ449" s="18">
        <f>Measures!$C$22</f>
        <v>44</v>
      </c>
      <c r="BK449" s="18">
        <f>Measures!$C$23</f>
        <v>19</v>
      </c>
      <c r="BL449" s="18">
        <f>Measures!$C$24</f>
        <v>13</v>
      </c>
      <c r="BM449" s="18">
        <f>Measures!$C$26</f>
        <v>0.32</v>
      </c>
      <c r="BN449" s="18">
        <f>Measures!$D$26</f>
        <v>0.25</v>
      </c>
      <c r="BO449" s="18">
        <f>Measures!$C$27</f>
        <v>14</v>
      </c>
      <c r="BP449" s="18">
        <f>Measures!$C$28</f>
        <v>15</v>
      </c>
      <c r="BQ449" s="88">
        <f>Measures!$C$29</f>
        <v>92</v>
      </c>
      <c r="BR449" s="88">
        <f>Measures!$C$30</f>
        <v>95</v>
      </c>
      <c r="BS449" s="88">
        <f>Measures!$C$31</f>
        <v>70</v>
      </c>
      <c r="BT449" s="64" t="str">
        <f>Code!$M$204</f>
        <v>EF 200</v>
      </c>
      <c r="BU449" s="64" t="str">
        <f>Code!$M$207</f>
        <v>EF 67</v>
      </c>
      <c r="BV449" s="64" t="str">
        <f>Code!$M$208</f>
        <v>EF 70</v>
      </c>
      <c r="BW449" s="64" t="str">
        <f>Code!$M$205</f>
        <v>EF 82</v>
      </c>
      <c r="BX449" s="64" t="s">
        <v>363</v>
      </c>
      <c r="BY449" s="64" t="s">
        <v>239</v>
      </c>
      <c r="BZ449" s="64" t="s">
        <v>240</v>
      </c>
      <c r="CA449" s="64"/>
      <c r="CB449" s="64"/>
      <c r="CC449" s="64"/>
      <c r="CD449" s="64"/>
      <c r="CE449" s="64"/>
      <c r="CF449" s="64"/>
      <c r="CG449" s="64"/>
      <c r="CH449" s="64"/>
      <c r="CI449" s="64"/>
      <c r="CJ449" s="64"/>
      <c r="CK449" s="64"/>
      <c r="CL449" s="64"/>
      <c r="CM449" s="18"/>
      <c r="CN449" s="18"/>
    </row>
    <row r="450" spans="1:92" ht="14.4" x14ac:dyDescent="0.3">
      <c r="A450" s="19" t="s">
        <v>95</v>
      </c>
      <c r="B450" s="31" t="s">
        <v>85</v>
      </c>
      <c r="C450" s="19" t="s">
        <v>87</v>
      </c>
      <c r="D450" s="19">
        <v>10</v>
      </c>
      <c r="E450" s="19">
        <f>VLOOKUP(D450,Lists!$B$3:$C$18,2,FALSE)</f>
        <v>9</v>
      </c>
      <c r="F450" s="19">
        <v>2</v>
      </c>
      <c r="G450" s="19" t="s">
        <v>67</v>
      </c>
      <c r="H450" s="23">
        <v>2400</v>
      </c>
      <c r="I450" s="37">
        <v>0.11502100840336134</v>
      </c>
      <c r="J450" s="36">
        <v>5.1608452609801366E-4</v>
      </c>
      <c r="K450" s="36">
        <f t="shared" si="106"/>
        <v>5.1608452609801366E-4</v>
      </c>
      <c r="L450" s="23">
        <v>3.67</v>
      </c>
      <c r="M450" s="35">
        <v>0.26</v>
      </c>
      <c r="N450" s="35">
        <f t="shared" si="107"/>
        <v>0.26</v>
      </c>
      <c r="O450" s="38">
        <v>14.276729559735848</v>
      </c>
      <c r="P450" s="38">
        <f t="shared" si="108"/>
        <v>14.276729559735848</v>
      </c>
      <c r="Q450" s="38">
        <v>5.9551821</v>
      </c>
      <c r="R450" s="38">
        <v>10.254943899018233</v>
      </c>
      <c r="S450" s="23">
        <v>1.18</v>
      </c>
      <c r="T450" s="23">
        <v>0.87</v>
      </c>
      <c r="U450" s="23">
        <v>10</v>
      </c>
      <c r="V450" s="23">
        <f t="shared" si="109"/>
        <v>10</v>
      </c>
      <c r="W450" s="23">
        <v>78</v>
      </c>
      <c r="X450" s="23">
        <f t="shared" si="110"/>
        <v>78</v>
      </c>
      <c r="Y450" s="23">
        <v>62</v>
      </c>
      <c r="Z450" s="23" t="str">
        <f>Code!$K$204</f>
        <v>EF 86</v>
      </c>
      <c r="AA450" s="23" t="str">
        <f>Code!$K$207</f>
        <v>EF 57</v>
      </c>
      <c r="AB450" s="23" t="str">
        <f>Code!$K$208</f>
        <v>EF 57</v>
      </c>
      <c r="AC450" s="23" t="str">
        <f>Code!$K$205</f>
        <v>EF 57</v>
      </c>
      <c r="AD450" s="23" t="s">
        <v>237</v>
      </c>
      <c r="AE450" s="23" t="s">
        <v>237</v>
      </c>
      <c r="AF450" s="23" t="s">
        <v>237</v>
      </c>
      <c r="AG450" s="39">
        <f t="shared" si="105"/>
        <v>5.1608452609801366E-4</v>
      </c>
      <c r="AH450" s="39">
        <f t="shared" si="111"/>
        <v>5.1608452609801366E-4</v>
      </c>
      <c r="AI450" s="18">
        <f t="shared" si="112"/>
        <v>3.67</v>
      </c>
      <c r="AJ450" s="41">
        <f>Code!$B$23</f>
        <v>0.15</v>
      </c>
      <c r="AK450" s="41">
        <f t="shared" si="113"/>
        <v>0.15</v>
      </c>
      <c r="AL450" s="110">
        <f t="shared" si="114"/>
        <v>14.276729559735848</v>
      </c>
      <c r="AM450" s="110">
        <f t="shared" si="115"/>
        <v>14.276729559735848</v>
      </c>
      <c r="AN450" s="110">
        <f t="shared" si="116"/>
        <v>5.9551821</v>
      </c>
      <c r="AO450" s="110">
        <f t="shared" si="117"/>
        <v>10.254943899018233</v>
      </c>
      <c r="AP450" s="18">
        <f>VLOOKUP(D450,Code!$B$92:$D$107,2,FALSE)</f>
        <v>0.32</v>
      </c>
      <c r="AQ450" s="18">
        <f>VLOOKUP(E450,Code!$B$92:$D$107,3,FALSE)</f>
        <v>0.25</v>
      </c>
      <c r="AR450" s="18">
        <f>Code!$C$132</f>
        <v>14</v>
      </c>
      <c r="AS450" s="18">
        <f t="shared" si="118"/>
        <v>14</v>
      </c>
      <c r="AT450" s="88">
        <f>Code!$C$189</f>
        <v>80</v>
      </c>
      <c r="AU450" s="88">
        <f t="shared" si="119"/>
        <v>80</v>
      </c>
      <c r="AV450" s="88">
        <f>Code!$C$198</f>
        <v>66</v>
      </c>
      <c r="AW450" s="18" t="str">
        <f>Code!$L$204</f>
        <v>EF 95</v>
      </c>
      <c r="AX450" s="64" t="str">
        <f>Code!$L$207</f>
        <v>EF 60</v>
      </c>
      <c r="AY450" s="64" t="str">
        <f>Code!$L$208</f>
        <v>EF 60</v>
      </c>
      <c r="AZ450" s="64" t="str">
        <f>Code!$L$205</f>
        <v>EF 62</v>
      </c>
      <c r="BA450" s="23" t="s">
        <v>237</v>
      </c>
      <c r="BB450" s="23" t="s">
        <v>237</v>
      </c>
      <c r="BC450" s="23" t="s">
        <v>237</v>
      </c>
      <c r="BD450" s="39">
        <f t="shared" si="120"/>
        <v>4.3867184718331158E-4</v>
      </c>
      <c r="BE450" s="39">
        <f t="shared" si="121"/>
        <v>3.6125916826860955E-4</v>
      </c>
      <c r="BF450" s="18">
        <f>Measures!$C$3</f>
        <v>8</v>
      </c>
      <c r="BG450" s="41">
        <f>Measures!$C$4</f>
        <v>0.1</v>
      </c>
      <c r="BH450" s="41">
        <v>0.06</v>
      </c>
      <c r="BI450" s="18">
        <f>VLOOKUP(D450,Measures!$B$6:$C$21,2,FALSE)</f>
        <v>30</v>
      </c>
      <c r="BJ450" s="18">
        <f>Measures!$C$22</f>
        <v>44</v>
      </c>
      <c r="BK450" s="18">
        <f>Measures!$C$23</f>
        <v>19</v>
      </c>
      <c r="BL450" s="18">
        <f>Measures!$C$24</f>
        <v>13</v>
      </c>
      <c r="BM450" s="18">
        <f>Measures!$C$26</f>
        <v>0.32</v>
      </c>
      <c r="BN450" s="18">
        <f>Measures!$D$26</f>
        <v>0.25</v>
      </c>
      <c r="BO450" s="18">
        <f>Measures!$C$27</f>
        <v>14</v>
      </c>
      <c r="BP450" s="18">
        <f>Measures!$C$28</f>
        <v>15</v>
      </c>
      <c r="BQ450" s="88">
        <f>Measures!$C$29</f>
        <v>92</v>
      </c>
      <c r="BR450" s="88">
        <f>Measures!$C$30</f>
        <v>95</v>
      </c>
      <c r="BS450" s="88">
        <f>Measures!$C$31</f>
        <v>70</v>
      </c>
      <c r="BT450" s="64" t="str">
        <f>Code!$M$204</f>
        <v>EF 200</v>
      </c>
      <c r="BU450" s="64" t="str">
        <f>Code!$M$207</f>
        <v>EF 67</v>
      </c>
      <c r="BV450" s="64" t="str">
        <f>Code!$M$208</f>
        <v>EF 70</v>
      </c>
      <c r="BW450" s="64" t="str">
        <f>Code!$M$205</f>
        <v>EF 82</v>
      </c>
      <c r="BX450" s="64" t="s">
        <v>363</v>
      </c>
      <c r="BY450" s="64" t="s">
        <v>239</v>
      </c>
      <c r="BZ450" s="64" t="s">
        <v>240</v>
      </c>
      <c r="CA450" s="64"/>
      <c r="CB450" s="64"/>
      <c r="CC450" s="64"/>
      <c r="CD450" s="64"/>
      <c r="CE450" s="64"/>
      <c r="CF450" s="64"/>
      <c r="CG450" s="64"/>
      <c r="CH450" s="64"/>
      <c r="CI450" s="64"/>
      <c r="CJ450" s="64"/>
      <c r="CK450" s="64"/>
      <c r="CL450" s="64"/>
      <c r="CM450" s="18"/>
      <c r="CN450" s="18"/>
    </row>
    <row r="451" spans="1:92" ht="14.4" x14ac:dyDescent="0.3">
      <c r="A451" s="19" t="s">
        <v>22</v>
      </c>
      <c r="B451" s="31" t="s">
        <v>85</v>
      </c>
      <c r="C451" s="19" t="s">
        <v>87</v>
      </c>
      <c r="D451" s="19">
        <v>10</v>
      </c>
      <c r="E451" s="19">
        <f>VLOOKUP(D451,Lists!$B$3:$C$18,2,FALSE)</f>
        <v>9</v>
      </c>
      <c r="F451" s="19">
        <v>1</v>
      </c>
      <c r="G451" s="19" t="s">
        <v>67</v>
      </c>
      <c r="H451" s="23">
        <v>1810</v>
      </c>
      <c r="I451" s="37">
        <v>0.11502100840336134</v>
      </c>
      <c r="J451" s="36">
        <v>5.1608452609801366E-4</v>
      </c>
      <c r="K451" s="36">
        <f t="shared" si="106"/>
        <v>5.1608452609801366E-4</v>
      </c>
      <c r="L451" s="23">
        <v>3.67</v>
      </c>
      <c r="M451" s="35">
        <v>0.26</v>
      </c>
      <c r="N451" s="35">
        <f t="shared" si="107"/>
        <v>0.26</v>
      </c>
      <c r="O451" s="38">
        <v>14.276729559735848</v>
      </c>
      <c r="P451" s="38">
        <f t="shared" si="108"/>
        <v>14.276729559735848</v>
      </c>
      <c r="Q451" s="38">
        <v>5.9551821</v>
      </c>
      <c r="R451" s="38">
        <v>10.254943899018233</v>
      </c>
      <c r="S451" s="23">
        <v>1.18</v>
      </c>
      <c r="T451" s="23">
        <v>0.87</v>
      </c>
      <c r="U451" s="23">
        <v>10</v>
      </c>
      <c r="V451" s="23">
        <f t="shared" si="109"/>
        <v>10</v>
      </c>
      <c r="W451" s="23">
        <v>78</v>
      </c>
      <c r="X451" s="23">
        <f t="shared" si="110"/>
        <v>78</v>
      </c>
      <c r="Y451" s="23">
        <v>62</v>
      </c>
      <c r="Z451" s="23" t="str">
        <f>Code!$K$204</f>
        <v>EF 86</v>
      </c>
      <c r="AA451" s="23" t="str">
        <f>Code!$K$207</f>
        <v>EF 57</v>
      </c>
      <c r="AB451" s="23" t="str">
        <f>Code!$K$208</f>
        <v>EF 57</v>
      </c>
      <c r="AC451" s="23" t="str">
        <f>Code!$K$205</f>
        <v>EF 57</v>
      </c>
      <c r="AD451" s="23" t="s">
        <v>237</v>
      </c>
      <c r="AE451" s="23" t="s">
        <v>237</v>
      </c>
      <c r="AF451" s="23" t="s">
        <v>237</v>
      </c>
      <c r="AG451" s="39">
        <f t="shared" si="105"/>
        <v>5.1608452609801366E-4</v>
      </c>
      <c r="AH451" s="39">
        <f t="shared" si="111"/>
        <v>5.1608452609801366E-4</v>
      </c>
      <c r="AI451" s="18">
        <f t="shared" si="112"/>
        <v>3.67</v>
      </c>
      <c r="AJ451" s="41">
        <f>Code!$B$23</f>
        <v>0.15</v>
      </c>
      <c r="AK451" s="41">
        <f t="shared" si="113"/>
        <v>0.15</v>
      </c>
      <c r="AL451" s="110">
        <f t="shared" si="114"/>
        <v>14.276729559735848</v>
      </c>
      <c r="AM451" s="110">
        <f t="shared" si="115"/>
        <v>14.276729559735848</v>
      </c>
      <c r="AN451" s="110">
        <f t="shared" si="116"/>
        <v>5.9551821</v>
      </c>
      <c r="AO451" s="110">
        <f t="shared" si="117"/>
        <v>10.254943899018233</v>
      </c>
      <c r="AP451" s="18">
        <f>VLOOKUP(D451,Code!$B$92:$D$107,2,FALSE)</f>
        <v>0.32</v>
      </c>
      <c r="AQ451" s="18">
        <f>VLOOKUP(E451,Code!$B$92:$D$107,3,FALSE)</f>
        <v>0.25</v>
      </c>
      <c r="AR451" s="18">
        <f>Code!$C$132</f>
        <v>14</v>
      </c>
      <c r="AS451" s="18">
        <f t="shared" si="118"/>
        <v>14</v>
      </c>
      <c r="AT451" s="88">
        <f>Code!$C$189</f>
        <v>80</v>
      </c>
      <c r="AU451" s="88">
        <f t="shared" si="119"/>
        <v>80</v>
      </c>
      <c r="AV451" s="88">
        <f>Code!$C$198</f>
        <v>66</v>
      </c>
      <c r="AW451" s="18" t="str">
        <f>Code!$L$204</f>
        <v>EF 95</v>
      </c>
      <c r="AX451" s="64" t="str">
        <f>Code!$L$207</f>
        <v>EF 60</v>
      </c>
      <c r="AY451" s="64" t="str">
        <f>Code!$L$208</f>
        <v>EF 60</v>
      </c>
      <c r="AZ451" s="64" t="str">
        <f>Code!$L$205</f>
        <v>EF 62</v>
      </c>
      <c r="BA451" s="23" t="s">
        <v>237</v>
      </c>
      <c r="BB451" s="23" t="s">
        <v>237</v>
      </c>
      <c r="BC451" s="23" t="s">
        <v>237</v>
      </c>
      <c r="BD451" s="39">
        <f t="shared" si="120"/>
        <v>4.3867184718331158E-4</v>
      </c>
      <c r="BE451" s="39">
        <f t="shared" si="121"/>
        <v>3.6125916826860955E-4</v>
      </c>
      <c r="BF451" s="18">
        <f>Measures!$C$3</f>
        <v>8</v>
      </c>
      <c r="BG451" s="41">
        <f>Measures!$C$4</f>
        <v>0.1</v>
      </c>
      <c r="BH451" s="41">
        <v>0.06</v>
      </c>
      <c r="BI451" s="18">
        <f>VLOOKUP(D451,Measures!$B$6:$C$21,2,FALSE)</f>
        <v>30</v>
      </c>
      <c r="BJ451" s="18">
        <f>Measures!$C$22</f>
        <v>44</v>
      </c>
      <c r="BK451" s="18">
        <f>Measures!$C$23</f>
        <v>19</v>
      </c>
      <c r="BL451" s="18">
        <f>Measures!$C$24</f>
        <v>13</v>
      </c>
      <c r="BM451" s="18">
        <f>Measures!$C$26</f>
        <v>0.32</v>
      </c>
      <c r="BN451" s="18">
        <f>Measures!$D$26</f>
        <v>0.25</v>
      </c>
      <c r="BO451" s="18">
        <f>Measures!$C$27</f>
        <v>14</v>
      </c>
      <c r="BP451" s="18">
        <f>Measures!$C$28</f>
        <v>15</v>
      </c>
      <c r="BQ451" s="88">
        <f>Measures!$C$29</f>
        <v>92</v>
      </c>
      <c r="BR451" s="88">
        <f>Measures!$C$30</f>
        <v>95</v>
      </c>
      <c r="BS451" s="88">
        <f>Measures!$C$31</f>
        <v>70</v>
      </c>
      <c r="BT451" s="64" t="str">
        <f>Code!$M$204</f>
        <v>EF 200</v>
      </c>
      <c r="BU451" s="64" t="str">
        <f>Code!$M$207</f>
        <v>EF 67</v>
      </c>
      <c r="BV451" s="64" t="str">
        <f>Code!$M$208</f>
        <v>EF 70</v>
      </c>
      <c r="BW451" s="64" t="str">
        <f>Code!$M$205</f>
        <v>EF 82</v>
      </c>
      <c r="BX451" s="64" t="s">
        <v>363</v>
      </c>
      <c r="BY451" s="64" t="s">
        <v>239</v>
      </c>
      <c r="BZ451" s="64" t="s">
        <v>240</v>
      </c>
      <c r="CA451" s="64"/>
      <c r="CB451" s="64"/>
      <c r="CC451" s="64"/>
      <c r="CD451" s="64"/>
      <c r="CE451" s="64"/>
      <c r="CF451" s="64"/>
      <c r="CG451" s="64"/>
      <c r="CH451" s="64"/>
      <c r="CI451" s="64"/>
      <c r="CJ451" s="64"/>
      <c r="CK451" s="64"/>
      <c r="CL451" s="64"/>
      <c r="CM451" s="18"/>
      <c r="CN451" s="18"/>
    </row>
    <row r="452" spans="1:92" ht="14.4" x14ac:dyDescent="0.3">
      <c r="A452" s="19" t="s">
        <v>22</v>
      </c>
      <c r="B452" s="31" t="s">
        <v>85</v>
      </c>
      <c r="C452" s="19" t="s">
        <v>87</v>
      </c>
      <c r="D452" s="19">
        <v>10</v>
      </c>
      <c r="E452" s="19">
        <f>VLOOKUP(D452,Lists!$B$3:$C$18,2,FALSE)</f>
        <v>9</v>
      </c>
      <c r="F452" s="19">
        <v>2</v>
      </c>
      <c r="G452" s="19" t="s">
        <v>67</v>
      </c>
      <c r="H452" s="23">
        <v>2400</v>
      </c>
      <c r="I452" s="37">
        <v>0.11502100840336134</v>
      </c>
      <c r="J452" s="36">
        <v>5.1608452609801366E-4</v>
      </c>
      <c r="K452" s="36">
        <f t="shared" si="106"/>
        <v>5.1608452609801366E-4</v>
      </c>
      <c r="L452" s="23">
        <v>3.67</v>
      </c>
      <c r="M452" s="35">
        <v>0.26</v>
      </c>
      <c r="N452" s="35">
        <f t="shared" si="107"/>
        <v>0.26</v>
      </c>
      <c r="O452" s="38">
        <v>14.276729559735848</v>
      </c>
      <c r="P452" s="38">
        <f t="shared" si="108"/>
        <v>14.276729559735848</v>
      </c>
      <c r="Q452" s="38">
        <v>5.9551821</v>
      </c>
      <c r="R452" s="38">
        <v>10.254943899018233</v>
      </c>
      <c r="S452" s="23">
        <v>1.18</v>
      </c>
      <c r="T452" s="23">
        <v>0.87</v>
      </c>
      <c r="U452" s="23">
        <v>10</v>
      </c>
      <c r="V452" s="23">
        <f t="shared" si="109"/>
        <v>10</v>
      </c>
      <c r="W452" s="23">
        <v>78</v>
      </c>
      <c r="X452" s="23">
        <f t="shared" si="110"/>
        <v>78</v>
      </c>
      <c r="Y452" s="23">
        <v>62</v>
      </c>
      <c r="Z452" s="23" t="str">
        <f>Code!$K$204</f>
        <v>EF 86</v>
      </c>
      <c r="AA452" s="23" t="str">
        <f>Code!$K$207</f>
        <v>EF 57</v>
      </c>
      <c r="AB452" s="23" t="str">
        <f>Code!$K$208</f>
        <v>EF 57</v>
      </c>
      <c r="AC452" s="23" t="str">
        <f>Code!$K$205</f>
        <v>EF 57</v>
      </c>
      <c r="AD452" s="23" t="s">
        <v>237</v>
      </c>
      <c r="AE452" s="23" t="s">
        <v>237</v>
      </c>
      <c r="AF452" s="23" t="s">
        <v>237</v>
      </c>
      <c r="AG452" s="39">
        <f t="shared" si="105"/>
        <v>5.1608452609801366E-4</v>
      </c>
      <c r="AH452" s="39">
        <f t="shared" si="111"/>
        <v>5.1608452609801366E-4</v>
      </c>
      <c r="AI452" s="18">
        <f t="shared" si="112"/>
        <v>3.67</v>
      </c>
      <c r="AJ452" s="41">
        <f>Code!$B$23</f>
        <v>0.15</v>
      </c>
      <c r="AK452" s="41">
        <f t="shared" si="113"/>
        <v>0.15</v>
      </c>
      <c r="AL452" s="110">
        <f t="shared" si="114"/>
        <v>14.276729559735848</v>
      </c>
      <c r="AM452" s="110">
        <f t="shared" si="115"/>
        <v>14.276729559735848</v>
      </c>
      <c r="AN452" s="110">
        <f t="shared" si="116"/>
        <v>5.9551821</v>
      </c>
      <c r="AO452" s="110">
        <f t="shared" si="117"/>
        <v>10.254943899018233</v>
      </c>
      <c r="AP452" s="18">
        <f>VLOOKUP(D452,Code!$B$92:$D$107,2,FALSE)</f>
        <v>0.32</v>
      </c>
      <c r="AQ452" s="18">
        <f>VLOOKUP(E452,Code!$B$92:$D$107,3,FALSE)</f>
        <v>0.25</v>
      </c>
      <c r="AR452" s="18">
        <f>Code!$C$132</f>
        <v>14</v>
      </c>
      <c r="AS452" s="18">
        <f t="shared" si="118"/>
        <v>14</v>
      </c>
      <c r="AT452" s="88">
        <f>Code!$C$189</f>
        <v>80</v>
      </c>
      <c r="AU452" s="88">
        <f t="shared" si="119"/>
        <v>80</v>
      </c>
      <c r="AV452" s="88">
        <f>Code!$C$198</f>
        <v>66</v>
      </c>
      <c r="AW452" s="18" t="str">
        <f>Code!$L$204</f>
        <v>EF 95</v>
      </c>
      <c r="AX452" s="64" t="str">
        <f>Code!$L$207</f>
        <v>EF 60</v>
      </c>
      <c r="AY452" s="64" t="str">
        <f>Code!$L$208</f>
        <v>EF 60</v>
      </c>
      <c r="AZ452" s="64" t="str">
        <f>Code!$L$205</f>
        <v>EF 62</v>
      </c>
      <c r="BA452" s="23" t="s">
        <v>237</v>
      </c>
      <c r="BB452" s="23" t="s">
        <v>237</v>
      </c>
      <c r="BC452" s="23" t="s">
        <v>237</v>
      </c>
      <c r="BD452" s="39">
        <f t="shared" si="120"/>
        <v>4.3867184718331158E-4</v>
      </c>
      <c r="BE452" s="39">
        <f t="shared" si="121"/>
        <v>3.6125916826860955E-4</v>
      </c>
      <c r="BF452" s="18">
        <f>Measures!$C$3</f>
        <v>8</v>
      </c>
      <c r="BG452" s="41">
        <f>Measures!$C$4</f>
        <v>0.1</v>
      </c>
      <c r="BH452" s="41">
        <v>0.06</v>
      </c>
      <c r="BI452" s="18">
        <f>VLOOKUP(D452,Measures!$B$6:$C$21,2,FALSE)</f>
        <v>30</v>
      </c>
      <c r="BJ452" s="18">
        <f>Measures!$C$22</f>
        <v>44</v>
      </c>
      <c r="BK452" s="18">
        <f>Measures!$C$23</f>
        <v>19</v>
      </c>
      <c r="BL452" s="18">
        <f>Measures!$C$24</f>
        <v>13</v>
      </c>
      <c r="BM452" s="18">
        <f>Measures!$C$26</f>
        <v>0.32</v>
      </c>
      <c r="BN452" s="18">
        <f>Measures!$D$26</f>
        <v>0.25</v>
      </c>
      <c r="BO452" s="18">
        <f>Measures!$C$27</f>
        <v>14</v>
      </c>
      <c r="BP452" s="18">
        <f>Measures!$C$28</f>
        <v>15</v>
      </c>
      <c r="BQ452" s="88">
        <f>Measures!$C$29</f>
        <v>92</v>
      </c>
      <c r="BR452" s="88">
        <f>Measures!$C$30</f>
        <v>95</v>
      </c>
      <c r="BS452" s="88">
        <f>Measures!$C$31</f>
        <v>70</v>
      </c>
      <c r="BT452" s="64" t="str">
        <f>Code!$M$204</f>
        <v>EF 200</v>
      </c>
      <c r="BU452" s="64" t="str">
        <f>Code!$M$207</f>
        <v>EF 67</v>
      </c>
      <c r="BV452" s="64" t="str">
        <f>Code!$M$208</f>
        <v>EF 70</v>
      </c>
      <c r="BW452" s="64" t="str">
        <f>Code!$M$205</f>
        <v>EF 82</v>
      </c>
      <c r="BX452" s="64" t="s">
        <v>363</v>
      </c>
      <c r="BY452" s="64" t="s">
        <v>239</v>
      </c>
      <c r="BZ452" s="64" t="s">
        <v>240</v>
      </c>
      <c r="CA452" s="64"/>
      <c r="CB452" s="64"/>
      <c r="CC452" s="64"/>
      <c r="CD452" s="64"/>
      <c r="CE452" s="64"/>
      <c r="CF452" s="64"/>
      <c r="CG452" s="64"/>
      <c r="CH452" s="64"/>
      <c r="CI452" s="64"/>
      <c r="CJ452" s="64"/>
      <c r="CK452" s="64"/>
      <c r="CL452" s="64"/>
      <c r="CM452" s="18"/>
      <c r="CN452" s="18"/>
    </row>
    <row r="453" spans="1:92" ht="14.4" x14ac:dyDescent="0.3">
      <c r="A453" s="19" t="s">
        <v>95</v>
      </c>
      <c r="B453" s="31" t="s">
        <v>85</v>
      </c>
      <c r="C453" s="19" t="s">
        <v>71</v>
      </c>
      <c r="D453" s="19">
        <v>10</v>
      </c>
      <c r="E453" s="19">
        <f>VLOOKUP(D453,Lists!$B$3:$C$18,2,FALSE)</f>
        <v>9</v>
      </c>
      <c r="F453" s="19">
        <v>1</v>
      </c>
      <c r="G453" s="19" t="s">
        <v>68</v>
      </c>
      <c r="H453" s="23">
        <v>1910</v>
      </c>
      <c r="I453" s="37">
        <v>0.2</v>
      </c>
      <c r="J453" s="36">
        <v>4.6411397360087065E-4</v>
      </c>
      <c r="K453" s="36">
        <f t="shared" si="106"/>
        <v>4.6411397360087065E-4</v>
      </c>
      <c r="L453" s="23">
        <v>4.26</v>
      </c>
      <c r="M453" s="35">
        <v>0.22</v>
      </c>
      <c r="N453" s="35">
        <f t="shared" si="107"/>
        <v>0.22</v>
      </c>
      <c r="O453" s="38">
        <v>17.333333333333332</v>
      </c>
      <c r="P453" s="38">
        <f t="shared" si="108"/>
        <v>17.333333333333332</v>
      </c>
      <c r="Q453" s="38">
        <v>5.9551821</v>
      </c>
      <c r="R453" s="38">
        <v>10.254943899018233</v>
      </c>
      <c r="S453" s="23">
        <v>0.67</v>
      </c>
      <c r="T453" s="23">
        <v>0.61</v>
      </c>
      <c r="U453" s="23">
        <v>10</v>
      </c>
      <c r="V453" s="23">
        <f t="shared" si="109"/>
        <v>10</v>
      </c>
      <c r="W453" s="23">
        <v>78</v>
      </c>
      <c r="X453" s="23">
        <f t="shared" si="110"/>
        <v>78</v>
      </c>
      <c r="Y453" s="23">
        <v>62</v>
      </c>
      <c r="Z453" s="23" t="str">
        <f>Code!$K$204</f>
        <v>EF 86</v>
      </c>
      <c r="AA453" s="23" t="str">
        <f>Code!$K$207</f>
        <v>EF 57</v>
      </c>
      <c r="AB453" s="23" t="str">
        <f>Code!$K$208</f>
        <v>EF 57</v>
      </c>
      <c r="AC453" s="23" t="str">
        <f>Code!$K$205</f>
        <v>EF 57</v>
      </c>
      <c r="AD453" s="23" t="s">
        <v>237</v>
      </c>
      <c r="AE453" s="23" t="s">
        <v>237</v>
      </c>
      <c r="AF453" s="23" t="s">
        <v>237</v>
      </c>
      <c r="AG453" s="39">
        <f t="shared" ref="AG453:AG516" si="122">J453</f>
        <v>4.6411397360087065E-4</v>
      </c>
      <c r="AH453" s="39">
        <f t="shared" si="111"/>
        <v>4.6411397360087065E-4</v>
      </c>
      <c r="AI453" s="18">
        <f t="shared" si="112"/>
        <v>4.26</v>
      </c>
      <c r="AJ453" s="41">
        <f>Code!$B$23</f>
        <v>0.15</v>
      </c>
      <c r="AK453" s="41">
        <f t="shared" si="113"/>
        <v>0.15</v>
      </c>
      <c r="AL453" s="110">
        <f t="shared" si="114"/>
        <v>17.333333333333332</v>
      </c>
      <c r="AM453" s="110">
        <f t="shared" si="115"/>
        <v>17.333333333333332</v>
      </c>
      <c r="AN453" s="110">
        <f t="shared" si="116"/>
        <v>5.9551821</v>
      </c>
      <c r="AO453" s="110">
        <f t="shared" si="117"/>
        <v>10.254943899018233</v>
      </c>
      <c r="AP453" s="18">
        <f>VLOOKUP(D453,Code!$B$92:$D$107,2,FALSE)</f>
        <v>0.32</v>
      </c>
      <c r="AQ453" s="18">
        <f>VLOOKUP(E453,Code!$B$92:$D$107,3,FALSE)</f>
        <v>0.25</v>
      </c>
      <c r="AR453" s="18">
        <f>Code!$C$132</f>
        <v>14</v>
      </c>
      <c r="AS453" s="18">
        <f t="shared" si="118"/>
        <v>14</v>
      </c>
      <c r="AT453" s="88">
        <f>Code!$C$189</f>
        <v>80</v>
      </c>
      <c r="AU453" s="88">
        <f t="shared" si="119"/>
        <v>80</v>
      </c>
      <c r="AV453" s="88">
        <f>Code!$C$198</f>
        <v>66</v>
      </c>
      <c r="AW453" s="18" t="str">
        <f>Code!$L$204</f>
        <v>EF 95</v>
      </c>
      <c r="AX453" s="64" t="str">
        <f>Code!$L$207</f>
        <v>EF 60</v>
      </c>
      <c r="AY453" s="64" t="str">
        <f>Code!$L$208</f>
        <v>EF 60</v>
      </c>
      <c r="AZ453" s="64" t="str">
        <f>Code!$L$205</f>
        <v>EF 62</v>
      </c>
      <c r="BA453" s="23" t="s">
        <v>237</v>
      </c>
      <c r="BB453" s="23" t="s">
        <v>237</v>
      </c>
      <c r="BC453" s="23" t="s">
        <v>237</v>
      </c>
      <c r="BD453" s="39">
        <f t="shared" si="120"/>
        <v>3.9449687756074004E-4</v>
      </c>
      <c r="BE453" s="39">
        <f t="shared" si="121"/>
        <v>3.2487978152060944E-4</v>
      </c>
      <c r="BF453" s="18">
        <f>Measures!$C$3</f>
        <v>8</v>
      </c>
      <c r="BG453" s="41">
        <f>Measures!$C$4</f>
        <v>0.1</v>
      </c>
      <c r="BH453" s="41">
        <v>0.06</v>
      </c>
      <c r="BI453" s="18">
        <f>VLOOKUP(D453,Measures!$B$6:$C$21,2,FALSE)</f>
        <v>30</v>
      </c>
      <c r="BJ453" s="18">
        <f>Measures!$C$22</f>
        <v>44</v>
      </c>
      <c r="BK453" s="18">
        <f>Measures!$C$23</f>
        <v>19</v>
      </c>
      <c r="BL453" s="18">
        <f>Measures!$C$24</f>
        <v>13</v>
      </c>
      <c r="BM453" s="18">
        <f>Measures!$C$26</f>
        <v>0.32</v>
      </c>
      <c r="BN453" s="18">
        <f>Measures!$D$26</f>
        <v>0.25</v>
      </c>
      <c r="BO453" s="18">
        <f>Measures!$C$27</f>
        <v>14</v>
      </c>
      <c r="BP453" s="18">
        <f>Measures!$C$28</f>
        <v>15</v>
      </c>
      <c r="BQ453" s="88">
        <f>Measures!$C$29</f>
        <v>92</v>
      </c>
      <c r="BR453" s="88">
        <f>Measures!$C$30</f>
        <v>95</v>
      </c>
      <c r="BS453" s="88">
        <f>Measures!$C$31</f>
        <v>70</v>
      </c>
      <c r="BT453" s="64" t="str">
        <f>Code!$M$204</f>
        <v>EF 200</v>
      </c>
      <c r="BU453" s="64" t="str">
        <f>Code!$M$207</f>
        <v>EF 67</v>
      </c>
      <c r="BV453" s="64" t="str">
        <f>Code!$M$208</f>
        <v>EF 70</v>
      </c>
      <c r="BW453" s="64" t="str">
        <f>Code!$M$205</f>
        <v>EF 82</v>
      </c>
      <c r="BX453" s="64" t="s">
        <v>363</v>
      </c>
      <c r="BY453" s="64" t="s">
        <v>239</v>
      </c>
      <c r="BZ453" s="64" t="s">
        <v>240</v>
      </c>
      <c r="CA453" s="64"/>
      <c r="CB453" s="64"/>
      <c r="CC453" s="64"/>
      <c r="CD453" s="64"/>
      <c r="CE453" s="64"/>
      <c r="CF453" s="64"/>
      <c r="CG453" s="64"/>
      <c r="CH453" s="64"/>
      <c r="CI453" s="64"/>
      <c r="CJ453" s="64"/>
      <c r="CK453" s="64"/>
      <c r="CL453" s="64"/>
      <c r="CM453" s="18"/>
      <c r="CN453" s="18"/>
    </row>
    <row r="454" spans="1:92" ht="14.4" x14ac:dyDescent="0.3">
      <c r="A454" s="19" t="s">
        <v>95</v>
      </c>
      <c r="B454" s="31" t="s">
        <v>85</v>
      </c>
      <c r="C454" s="19" t="s">
        <v>71</v>
      </c>
      <c r="D454" s="19">
        <v>10</v>
      </c>
      <c r="E454" s="19">
        <f>VLOOKUP(D454,Lists!$B$3:$C$18,2,FALSE)</f>
        <v>9</v>
      </c>
      <c r="F454" s="19">
        <v>2</v>
      </c>
      <c r="G454" s="19" t="s">
        <v>68</v>
      </c>
      <c r="H454" s="23">
        <v>2730</v>
      </c>
      <c r="I454" s="37">
        <v>0.2</v>
      </c>
      <c r="J454" s="36">
        <v>4.6411397360087065E-4</v>
      </c>
      <c r="K454" s="36">
        <f t="shared" ref="K454:K517" si="123">J454</f>
        <v>4.6411397360087065E-4</v>
      </c>
      <c r="L454" s="23">
        <v>4.26</v>
      </c>
      <c r="M454" s="35">
        <v>0.22</v>
      </c>
      <c r="N454" s="35">
        <f t="shared" ref="N454:N517" si="124">M454</f>
        <v>0.22</v>
      </c>
      <c r="O454" s="38">
        <v>17.333333333333332</v>
      </c>
      <c r="P454" s="38">
        <f t="shared" ref="P454:P517" si="125">O454</f>
        <v>17.333333333333332</v>
      </c>
      <c r="Q454" s="38">
        <v>5.9551821</v>
      </c>
      <c r="R454" s="38">
        <v>10.254943899018233</v>
      </c>
      <c r="S454" s="23">
        <v>0.67</v>
      </c>
      <c r="T454" s="23">
        <v>0.61</v>
      </c>
      <c r="U454" s="23">
        <v>10</v>
      </c>
      <c r="V454" s="23">
        <f t="shared" ref="V454:V517" si="126">U454</f>
        <v>10</v>
      </c>
      <c r="W454" s="23">
        <v>78</v>
      </c>
      <c r="X454" s="23">
        <f t="shared" ref="X454:X517" si="127">W454</f>
        <v>78</v>
      </c>
      <c r="Y454" s="23">
        <v>62</v>
      </c>
      <c r="Z454" s="23" t="str">
        <f>Code!$K$204</f>
        <v>EF 86</v>
      </c>
      <c r="AA454" s="23" t="str">
        <f>Code!$K$207</f>
        <v>EF 57</v>
      </c>
      <c r="AB454" s="23" t="str">
        <f>Code!$K$208</f>
        <v>EF 57</v>
      </c>
      <c r="AC454" s="23" t="str">
        <f>Code!$K$205</f>
        <v>EF 57</v>
      </c>
      <c r="AD454" s="23" t="s">
        <v>237</v>
      </c>
      <c r="AE454" s="23" t="s">
        <v>237</v>
      </c>
      <c r="AF454" s="23" t="s">
        <v>237</v>
      </c>
      <c r="AG454" s="39">
        <f t="shared" si="122"/>
        <v>4.6411397360087065E-4</v>
      </c>
      <c r="AH454" s="39">
        <f t="shared" ref="AH454:AH517" si="128">AG454</f>
        <v>4.6411397360087065E-4</v>
      </c>
      <c r="AI454" s="18">
        <f t="shared" ref="AI454:AI517" si="129">L454</f>
        <v>4.26</v>
      </c>
      <c r="AJ454" s="41">
        <f>Code!$B$23</f>
        <v>0.15</v>
      </c>
      <c r="AK454" s="41">
        <f t="shared" ref="AK454:AK517" si="130">AJ454</f>
        <v>0.15</v>
      </c>
      <c r="AL454" s="110">
        <f t="shared" ref="AL454:AL517" si="131">O454</f>
        <v>17.333333333333332</v>
      </c>
      <c r="AM454" s="110">
        <f t="shared" ref="AM454:AM517" si="132">AL454</f>
        <v>17.333333333333332</v>
      </c>
      <c r="AN454" s="110">
        <f t="shared" ref="AN454:AN517" si="133">Q454</f>
        <v>5.9551821</v>
      </c>
      <c r="AO454" s="110">
        <f t="shared" ref="AO454:AO517" si="134">R454</f>
        <v>10.254943899018233</v>
      </c>
      <c r="AP454" s="18">
        <f>VLOOKUP(D454,Code!$B$92:$D$107,2,FALSE)</f>
        <v>0.32</v>
      </c>
      <c r="AQ454" s="18">
        <f>VLOOKUP(E454,Code!$B$92:$D$107,3,FALSE)</f>
        <v>0.25</v>
      </c>
      <c r="AR454" s="18">
        <f>Code!$C$132</f>
        <v>14</v>
      </c>
      <c r="AS454" s="18">
        <f t="shared" ref="AS454:AS517" si="135">AR454</f>
        <v>14</v>
      </c>
      <c r="AT454" s="88">
        <f>Code!$C$189</f>
        <v>80</v>
      </c>
      <c r="AU454" s="88">
        <f t="shared" ref="AU454:AU517" si="136">AT454</f>
        <v>80</v>
      </c>
      <c r="AV454" s="88">
        <f>Code!$C$198</f>
        <v>66</v>
      </c>
      <c r="AW454" s="18" t="str">
        <f>Code!$L$204</f>
        <v>EF 95</v>
      </c>
      <c r="AX454" s="64" t="str">
        <f>Code!$L$207</f>
        <v>EF 60</v>
      </c>
      <c r="AY454" s="64" t="str">
        <f>Code!$L$208</f>
        <v>EF 60</v>
      </c>
      <c r="AZ454" s="64" t="str">
        <f>Code!$L$205</f>
        <v>EF 62</v>
      </c>
      <c r="BA454" s="23" t="s">
        <v>237</v>
      </c>
      <c r="BB454" s="23" t="s">
        <v>237</v>
      </c>
      <c r="BC454" s="23" t="s">
        <v>237</v>
      </c>
      <c r="BD454" s="39">
        <f t="shared" ref="BD454:BD517" si="137" xml:space="preserve"> (1-15/100)*J454</f>
        <v>3.9449687756074004E-4</v>
      </c>
      <c r="BE454" s="39">
        <f t="shared" ref="BE454:BE517" si="138" xml:space="preserve"> (1-30/100)*J454</f>
        <v>3.2487978152060944E-4</v>
      </c>
      <c r="BF454" s="18">
        <f>Measures!$C$3</f>
        <v>8</v>
      </c>
      <c r="BG454" s="41">
        <f>Measures!$C$4</f>
        <v>0.1</v>
      </c>
      <c r="BH454" s="41">
        <v>0.06</v>
      </c>
      <c r="BI454" s="18">
        <f>VLOOKUP(D454,Measures!$B$6:$C$21,2,FALSE)</f>
        <v>30</v>
      </c>
      <c r="BJ454" s="18">
        <f>Measures!$C$22</f>
        <v>44</v>
      </c>
      <c r="BK454" s="18">
        <f>Measures!$C$23</f>
        <v>19</v>
      </c>
      <c r="BL454" s="18">
        <f>Measures!$C$24</f>
        <v>13</v>
      </c>
      <c r="BM454" s="18">
        <f>Measures!$C$26</f>
        <v>0.32</v>
      </c>
      <c r="BN454" s="18">
        <f>Measures!$D$26</f>
        <v>0.25</v>
      </c>
      <c r="BO454" s="18">
        <f>Measures!$C$27</f>
        <v>14</v>
      </c>
      <c r="BP454" s="18">
        <f>Measures!$C$28</f>
        <v>15</v>
      </c>
      <c r="BQ454" s="88">
        <f>Measures!$C$29</f>
        <v>92</v>
      </c>
      <c r="BR454" s="88">
        <f>Measures!$C$30</f>
        <v>95</v>
      </c>
      <c r="BS454" s="88">
        <f>Measures!$C$31</f>
        <v>70</v>
      </c>
      <c r="BT454" s="64" t="str">
        <f>Code!$M$204</f>
        <v>EF 200</v>
      </c>
      <c r="BU454" s="64" t="str">
        <f>Code!$M$207</f>
        <v>EF 67</v>
      </c>
      <c r="BV454" s="64" t="str">
        <f>Code!$M$208</f>
        <v>EF 70</v>
      </c>
      <c r="BW454" s="64" t="str">
        <f>Code!$M$205</f>
        <v>EF 82</v>
      </c>
      <c r="BX454" s="64" t="s">
        <v>363</v>
      </c>
      <c r="BY454" s="64" t="s">
        <v>239</v>
      </c>
      <c r="BZ454" s="64" t="s">
        <v>240</v>
      </c>
      <c r="CA454" s="64"/>
      <c r="CB454" s="64"/>
      <c r="CC454" s="64"/>
      <c r="CD454" s="64"/>
      <c r="CE454" s="64"/>
      <c r="CF454" s="64"/>
      <c r="CG454" s="64"/>
      <c r="CH454" s="64"/>
      <c r="CI454" s="64"/>
      <c r="CJ454" s="64"/>
      <c r="CK454" s="64"/>
      <c r="CL454" s="64"/>
      <c r="CM454" s="18"/>
      <c r="CN454" s="18"/>
    </row>
    <row r="455" spans="1:92" ht="14.4" x14ac:dyDescent="0.3">
      <c r="A455" s="19" t="s">
        <v>22</v>
      </c>
      <c r="B455" s="31" t="s">
        <v>85</v>
      </c>
      <c r="C455" s="19" t="s">
        <v>71</v>
      </c>
      <c r="D455" s="19">
        <v>10</v>
      </c>
      <c r="E455" s="19">
        <f>VLOOKUP(D455,Lists!$B$3:$C$18,2,FALSE)</f>
        <v>9</v>
      </c>
      <c r="F455" s="19">
        <v>1</v>
      </c>
      <c r="G455" s="19" t="s">
        <v>68</v>
      </c>
      <c r="H455" s="23">
        <v>1910</v>
      </c>
      <c r="I455" s="37">
        <v>0.2</v>
      </c>
      <c r="J455" s="36">
        <v>4.6411397360087065E-4</v>
      </c>
      <c r="K455" s="36">
        <f t="shared" si="123"/>
        <v>4.6411397360087065E-4</v>
      </c>
      <c r="L455" s="23">
        <v>4.26</v>
      </c>
      <c r="M455" s="35">
        <v>0.22</v>
      </c>
      <c r="N455" s="35">
        <f t="shared" si="124"/>
        <v>0.22</v>
      </c>
      <c r="O455" s="38">
        <v>17.333333333333332</v>
      </c>
      <c r="P455" s="38">
        <f t="shared" si="125"/>
        <v>17.333333333333332</v>
      </c>
      <c r="Q455" s="38">
        <v>5.9551821</v>
      </c>
      <c r="R455" s="38">
        <v>10.254943899018233</v>
      </c>
      <c r="S455" s="23">
        <v>0.67</v>
      </c>
      <c r="T455" s="23">
        <v>0.61</v>
      </c>
      <c r="U455" s="23">
        <v>10</v>
      </c>
      <c r="V455" s="23">
        <f t="shared" si="126"/>
        <v>10</v>
      </c>
      <c r="W455" s="23">
        <v>78</v>
      </c>
      <c r="X455" s="23">
        <f t="shared" si="127"/>
        <v>78</v>
      </c>
      <c r="Y455" s="23">
        <v>62</v>
      </c>
      <c r="Z455" s="23" t="str">
        <f>Code!$K$204</f>
        <v>EF 86</v>
      </c>
      <c r="AA455" s="23" t="str">
        <f>Code!$K$207</f>
        <v>EF 57</v>
      </c>
      <c r="AB455" s="23" t="str">
        <f>Code!$K$208</f>
        <v>EF 57</v>
      </c>
      <c r="AC455" s="23" t="str">
        <f>Code!$K$205</f>
        <v>EF 57</v>
      </c>
      <c r="AD455" s="23" t="s">
        <v>237</v>
      </c>
      <c r="AE455" s="23" t="s">
        <v>237</v>
      </c>
      <c r="AF455" s="23" t="s">
        <v>237</v>
      </c>
      <c r="AG455" s="39">
        <f t="shared" si="122"/>
        <v>4.6411397360087065E-4</v>
      </c>
      <c r="AH455" s="39">
        <f t="shared" si="128"/>
        <v>4.6411397360087065E-4</v>
      </c>
      <c r="AI455" s="18">
        <f t="shared" si="129"/>
        <v>4.26</v>
      </c>
      <c r="AJ455" s="41">
        <f>Code!$B$23</f>
        <v>0.15</v>
      </c>
      <c r="AK455" s="41">
        <f t="shared" si="130"/>
        <v>0.15</v>
      </c>
      <c r="AL455" s="110">
        <f t="shared" si="131"/>
        <v>17.333333333333332</v>
      </c>
      <c r="AM455" s="110">
        <f t="shared" si="132"/>
        <v>17.333333333333332</v>
      </c>
      <c r="AN455" s="110">
        <f t="shared" si="133"/>
        <v>5.9551821</v>
      </c>
      <c r="AO455" s="110">
        <f t="shared" si="134"/>
        <v>10.254943899018233</v>
      </c>
      <c r="AP455" s="18">
        <f>VLOOKUP(D455,Code!$B$92:$D$107,2,FALSE)</f>
        <v>0.32</v>
      </c>
      <c r="AQ455" s="18">
        <f>VLOOKUP(E455,Code!$B$92:$D$107,3,FALSE)</f>
        <v>0.25</v>
      </c>
      <c r="AR455" s="18">
        <f>Code!$C$132</f>
        <v>14</v>
      </c>
      <c r="AS455" s="18">
        <f t="shared" si="135"/>
        <v>14</v>
      </c>
      <c r="AT455" s="88">
        <f>Code!$C$189</f>
        <v>80</v>
      </c>
      <c r="AU455" s="88">
        <f t="shared" si="136"/>
        <v>80</v>
      </c>
      <c r="AV455" s="88">
        <f>Code!$C$198</f>
        <v>66</v>
      </c>
      <c r="AW455" s="18" t="str">
        <f>Code!$L$204</f>
        <v>EF 95</v>
      </c>
      <c r="AX455" s="64" t="str">
        <f>Code!$L$207</f>
        <v>EF 60</v>
      </c>
      <c r="AY455" s="64" t="str">
        <f>Code!$L$208</f>
        <v>EF 60</v>
      </c>
      <c r="AZ455" s="64" t="str">
        <f>Code!$L$205</f>
        <v>EF 62</v>
      </c>
      <c r="BA455" s="23" t="s">
        <v>237</v>
      </c>
      <c r="BB455" s="23" t="s">
        <v>237</v>
      </c>
      <c r="BC455" s="23" t="s">
        <v>237</v>
      </c>
      <c r="BD455" s="39">
        <f t="shared" si="137"/>
        <v>3.9449687756074004E-4</v>
      </c>
      <c r="BE455" s="39">
        <f t="shared" si="138"/>
        <v>3.2487978152060944E-4</v>
      </c>
      <c r="BF455" s="18">
        <f>Measures!$C$3</f>
        <v>8</v>
      </c>
      <c r="BG455" s="41">
        <f>Measures!$C$4</f>
        <v>0.1</v>
      </c>
      <c r="BH455" s="41">
        <v>0.06</v>
      </c>
      <c r="BI455" s="18">
        <f>VLOOKUP(D455,Measures!$B$6:$C$21,2,FALSE)</f>
        <v>30</v>
      </c>
      <c r="BJ455" s="18">
        <f>Measures!$C$22</f>
        <v>44</v>
      </c>
      <c r="BK455" s="18">
        <f>Measures!$C$23</f>
        <v>19</v>
      </c>
      <c r="BL455" s="18">
        <f>Measures!$C$24</f>
        <v>13</v>
      </c>
      <c r="BM455" s="18">
        <f>Measures!$C$26</f>
        <v>0.32</v>
      </c>
      <c r="BN455" s="18">
        <f>Measures!$D$26</f>
        <v>0.25</v>
      </c>
      <c r="BO455" s="18">
        <f>Measures!$C$27</f>
        <v>14</v>
      </c>
      <c r="BP455" s="18">
        <f>Measures!$C$28</f>
        <v>15</v>
      </c>
      <c r="BQ455" s="88">
        <f>Measures!$C$29</f>
        <v>92</v>
      </c>
      <c r="BR455" s="88">
        <f>Measures!$C$30</f>
        <v>95</v>
      </c>
      <c r="BS455" s="88">
        <f>Measures!$C$31</f>
        <v>70</v>
      </c>
      <c r="BT455" s="64" t="str">
        <f>Code!$M$204</f>
        <v>EF 200</v>
      </c>
      <c r="BU455" s="64" t="str">
        <f>Code!$M$207</f>
        <v>EF 67</v>
      </c>
      <c r="BV455" s="64" t="str">
        <f>Code!$M$208</f>
        <v>EF 70</v>
      </c>
      <c r="BW455" s="64" t="str">
        <f>Code!$M$205</f>
        <v>EF 82</v>
      </c>
      <c r="BX455" s="64" t="s">
        <v>363</v>
      </c>
      <c r="BY455" s="64" t="s">
        <v>239</v>
      </c>
      <c r="BZ455" s="64" t="s">
        <v>240</v>
      </c>
      <c r="CA455" s="64"/>
      <c r="CB455" s="64"/>
      <c r="CC455" s="64"/>
      <c r="CD455" s="64"/>
      <c r="CE455" s="64"/>
      <c r="CF455" s="64"/>
      <c r="CG455" s="64"/>
      <c r="CH455" s="64"/>
      <c r="CI455" s="64"/>
      <c r="CJ455" s="64"/>
      <c r="CK455" s="64"/>
      <c r="CL455" s="64"/>
      <c r="CM455" s="18"/>
      <c r="CN455" s="18"/>
    </row>
    <row r="456" spans="1:92" ht="14.4" x14ac:dyDescent="0.3">
      <c r="A456" s="19" t="s">
        <v>22</v>
      </c>
      <c r="B456" s="31" t="s">
        <v>85</v>
      </c>
      <c r="C456" s="19" t="s">
        <v>71</v>
      </c>
      <c r="D456" s="19">
        <v>10</v>
      </c>
      <c r="E456" s="19">
        <f>VLOOKUP(D456,Lists!$B$3:$C$18,2,FALSE)</f>
        <v>9</v>
      </c>
      <c r="F456" s="19">
        <v>2</v>
      </c>
      <c r="G456" s="19" t="s">
        <v>68</v>
      </c>
      <c r="H456" s="23">
        <v>2730</v>
      </c>
      <c r="I456" s="37">
        <v>0.2</v>
      </c>
      <c r="J456" s="36">
        <v>4.6411397360087065E-4</v>
      </c>
      <c r="K456" s="36">
        <f t="shared" si="123"/>
        <v>4.6411397360087065E-4</v>
      </c>
      <c r="L456" s="23">
        <v>4.26</v>
      </c>
      <c r="M456" s="35">
        <v>0.22</v>
      </c>
      <c r="N456" s="35">
        <f t="shared" si="124"/>
        <v>0.22</v>
      </c>
      <c r="O456" s="38">
        <v>17.333333333333332</v>
      </c>
      <c r="P456" s="38">
        <f t="shared" si="125"/>
        <v>17.333333333333332</v>
      </c>
      <c r="Q456" s="38">
        <v>5.9551821</v>
      </c>
      <c r="R456" s="38">
        <v>10.254943899018233</v>
      </c>
      <c r="S456" s="23">
        <v>0.67</v>
      </c>
      <c r="T456" s="23">
        <v>0.61</v>
      </c>
      <c r="U456" s="23">
        <v>10</v>
      </c>
      <c r="V456" s="23">
        <f t="shared" si="126"/>
        <v>10</v>
      </c>
      <c r="W456" s="23">
        <v>78</v>
      </c>
      <c r="X456" s="23">
        <f t="shared" si="127"/>
        <v>78</v>
      </c>
      <c r="Y456" s="23">
        <v>62</v>
      </c>
      <c r="Z456" s="23" t="str">
        <f>Code!$K$204</f>
        <v>EF 86</v>
      </c>
      <c r="AA456" s="23" t="str">
        <f>Code!$K$207</f>
        <v>EF 57</v>
      </c>
      <c r="AB456" s="23" t="str">
        <f>Code!$K$208</f>
        <v>EF 57</v>
      </c>
      <c r="AC456" s="23" t="str">
        <f>Code!$K$205</f>
        <v>EF 57</v>
      </c>
      <c r="AD456" s="23" t="s">
        <v>237</v>
      </c>
      <c r="AE456" s="23" t="s">
        <v>237</v>
      </c>
      <c r="AF456" s="23" t="s">
        <v>237</v>
      </c>
      <c r="AG456" s="39">
        <f t="shared" si="122"/>
        <v>4.6411397360087065E-4</v>
      </c>
      <c r="AH456" s="39">
        <f t="shared" si="128"/>
        <v>4.6411397360087065E-4</v>
      </c>
      <c r="AI456" s="18">
        <f t="shared" si="129"/>
        <v>4.26</v>
      </c>
      <c r="AJ456" s="41">
        <f>Code!$B$23</f>
        <v>0.15</v>
      </c>
      <c r="AK456" s="41">
        <f t="shared" si="130"/>
        <v>0.15</v>
      </c>
      <c r="AL456" s="110">
        <f t="shared" si="131"/>
        <v>17.333333333333332</v>
      </c>
      <c r="AM456" s="110">
        <f t="shared" si="132"/>
        <v>17.333333333333332</v>
      </c>
      <c r="AN456" s="110">
        <f t="shared" si="133"/>
        <v>5.9551821</v>
      </c>
      <c r="AO456" s="110">
        <f t="shared" si="134"/>
        <v>10.254943899018233</v>
      </c>
      <c r="AP456" s="18">
        <f>VLOOKUP(D456,Code!$B$92:$D$107,2,FALSE)</f>
        <v>0.32</v>
      </c>
      <c r="AQ456" s="18">
        <f>VLOOKUP(E456,Code!$B$92:$D$107,3,FALSE)</f>
        <v>0.25</v>
      </c>
      <c r="AR456" s="18">
        <f>Code!$C$132</f>
        <v>14</v>
      </c>
      <c r="AS456" s="18">
        <f t="shared" si="135"/>
        <v>14</v>
      </c>
      <c r="AT456" s="88">
        <f>Code!$C$189</f>
        <v>80</v>
      </c>
      <c r="AU456" s="88">
        <f t="shared" si="136"/>
        <v>80</v>
      </c>
      <c r="AV456" s="88">
        <f>Code!$C$198</f>
        <v>66</v>
      </c>
      <c r="AW456" s="18" t="str">
        <f>Code!$L$204</f>
        <v>EF 95</v>
      </c>
      <c r="AX456" s="64" t="str">
        <f>Code!$L$207</f>
        <v>EF 60</v>
      </c>
      <c r="AY456" s="64" t="str">
        <f>Code!$L$208</f>
        <v>EF 60</v>
      </c>
      <c r="AZ456" s="64" t="str">
        <f>Code!$L$205</f>
        <v>EF 62</v>
      </c>
      <c r="BA456" s="23" t="s">
        <v>237</v>
      </c>
      <c r="BB456" s="23" t="s">
        <v>237</v>
      </c>
      <c r="BC456" s="23" t="s">
        <v>237</v>
      </c>
      <c r="BD456" s="39">
        <f t="shared" si="137"/>
        <v>3.9449687756074004E-4</v>
      </c>
      <c r="BE456" s="39">
        <f t="shared" si="138"/>
        <v>3.2487978152060944E-4</v>
      </c>
      <c r="BF456" s="18">
        <f>Measures!$C$3</f>
        <v>8</v>
      </c>
      <c r="BG456" s="41">
        <f>Measures!$C$4</f>
        <v>0.1</v>
      </c>
      <c r="BH456" s="41">
        <v>0.06</v>
      </c>
      <c r="BI456" s="18">
        <f>VLOOKUP(D456,Measures!$B$6:$C$21,2,FALSE)</f>
        <v>30</v>
      </c>
      <c r="BJ456" s="18">
        <f>Measures!$C$22</f>
        <v>44</v>
      </c>
      <c r="BK456" s="18">
        <f>Measures!$C$23</f>
        <v>19</v>
      </c>
      <c r="BL456" s="18">
        <f>Measures!$C$24</f>
        <v>13</v>
      </c>
      <c r="BM456" s="18">
        <f>Measures!$C$26</f>
        <v>0.32</v>
      </c>
      <c r="BN456" s="18">
        <f>Measures!$D$26</f>
        <v>0.25</v>
      </c>
      <c r="BO456" s="18">
        <f>Measures!$C$27</f>
        <v>14</v>
      </c>
      <c r="BP456" s="18">
        <f>Measures!$C$28</f>
        <v>15</v>
      </c>
      <c r="BQ456" s="88">
        <f>Measures!$C$29</f>
        <v>92</v>
      </c>
      <c r="BR456" s="88">
        <f>Measures!$C$30</f>
        <v>95</v>
      </c>
      <c r="BS456" s="88">
        <f>Measures!$C$31</f>
        <v>70</v>
      </c>
      <c r="BT456" s="64" t="str">
        <f>Code!$M$204</f>
        <v>EF 200</v>
      </c>
      <c r="BU456" s="64" t="str">
        <f>Code!$M$207</f>
        <v>EF 67</v>
      </c>
      <c r="BV456" s="64" t="str">
        <f>Code!$M$208</f>
        <v>EF 70</v>
      </c>
      <c r="BW456" s="64" t="str">
        <f>Code!$M$205</f>
        <v>EF 82</v>
      </c>
      <c r="BX456" s="64" t="s">
        <v>363</v>
      </c>
      <c r="BY456" s="64" t="s">
        <v>239</v>
      </c>
      <c r="BZ456" s="64" t="s">
        <v>240</v>
      </c>
      <c r="CA456" s="64"/>
      <c r="CB456" s="64"/>
      <c r="CC456" s="64"/>
      <c r="CD456" s="64"/>
      <c r="CE456" s="64"/>
      <c r="CF456" s="64"/>
      <c r="CG456" s="64"/>
      <c r="CH456" s="64"/>
      <c r="CI456" s="64"/>
      <c r="CJ456" s="64"/>
      <c r="CK456" s="64"/>
      <c r="CL456" s="64"/>
      <c r="CM456" s="18"/>
      <c r="CN456" s="18"/>
    </row>
    <row r="457" spans="1:92" ht="14.4" x14ac:dyDescent="0.3">
      <c r="A457" s="19" t="s">
        <v>95</v>
      </c>
      <c r="B457" s="31" t="s">
        <v>85</v>
      </c>
      <c r="C457" s="19" t="s">
        <v>87</v>
      </c>
      <c r="D457" s="19">
        <v>10</v>
      </c>
      <c r="E457" s="19">
        <f>VLOOKUP(D457,Lists!$B$3:$C$18,2,FALSE)</f>
        <v>9</v>
      </c>
      <c r="F457" s="19">
        <v>1</v>
      </c>
      <c r="G457" s="19" t="s">
        <v>68</v>
      </c>
      <c r="H457" s="23">
        <v>1910</v>
      </c>
      <c r="I457" s="37">
        <v>0.2</v>
      </c>
      <c r="J457" s="36">
        <v>4.6411397360087065E-4</v>
      </c>
      <c r="K457" s="36">
        <f t="shared" si="123"/>
        <v>4.6411397360087065E-4</v>
      </c>
      <c r="L457" s="23">
        <v>4.26</v>
      </c>
      <c r="M457" s="35">
        <v>0.22</v>
      </c>
      <c r="N457" s="35">
        <f t="shared" si="124"/>
        <v>0.22</v>
      </c>
      <c r="O457" s="38">
        <v>17.333333333333332</v>
      </c>
      <c r="P457" s="38">
        <f t="shared" si="125"/>
        <v>17.333333333333332</v>
      </c>
      <c r="Q457" s="38">
        <v>5.9551821</v>
      </c>
      <c r="R457" s="38">
        <v>10.254943899018233</v>
      </c>
      <c r="S457" s="23">
        <v>0.67</v>
      </c>
      <c r="T457" s="23">
        <v>0.61</v>
      </c>
      <c r="U457" s="23">
        <v>10</v>
      </c>
      <c r="V457" s="23">
        <f t="shared" si="126"/>
        <v>10</v>
      </c>
      <c r="W457" s="23">
        <v>78</v>
      </c>
      <c r="X457" s="23">
        <f t="shared" si="127"/>
        <v>78</v>
      </c>
      <c r="Y457" s="23">
        <v>62</v>
      </c>
      <c r="Z457" s="23" t="str">
        <f>Code!$K$204</f>
        <v>EF 86</v>
      </c>
      <c r="AA457" s="23" t="str">
        <f>Code!$K$207</f>
        <v>EF 57</v>
      </c>
      <c r="AB457" s="23" t="str">
        <f>Code!$K$208</f>
        <v>EF 57</v>
      </c>
      <c r="AC457" s="23" t="str">
        <f>Code!$K$205</f>
        <v>EF 57</v>
      </c>
      <c r="AD457" s="23" t="s">
        <v>237</v>
      </c>
      <c r="AE457" s="23" t="s">
        <v>237</v>
      </c>
      <c r="AF457" s="23" t="s">
        <v>237</v>
      </c>
      <c r="AG457" s="39">
        <f t="shared" si="122"/>
        <v>4.6411397360087065E-4</v>
      </c>
      <c r="AH457" s="39">
        <f t="shared" si="128"/>
        <v>4.6411397360087065E-4</v>
      </c>
      <c r="AI457" s="18">
        <f t="shared" si="129"/>
        <v>4.26</v>
      </c>
      <c r="AJ457" s="41">
        <f>Code!$B$23</f>
        <v>0.15</v>
      </c>
      <c r="AK457" s="41">
        <f t="shared" si="130"/>
        <v>0.15</v>
      </c>
      <c r="AL457" s="110">
        <f t="shared" si="131"/>
        <v>17.333333333333332</v>
      </c>
      <c r="AM457" s="110">
        <f t="shared" si="132"/>
        <v>17.333333333333332</v>
      </c>
      <c r="AN457" s="110">
        <f t="shared" si="133"/>
        <v>5.9551821</v>
      </c>
      <c r="AO457" s="110">
        <f t="shared" si="134"/>
        <v>10.254943899018233</v>
      </c>
      <c r="AP457" s="18">
        <f>VLOOKUP(D457,Code!$B$92:$D$107,2,FALSE)</f>
        <v>0.32</v>
      </c>
      <c r="AQ457" s="18">
        <f>VLOOKUP(E457,Code!$B$92:$D$107,3,FALSE)</f>
        <v>0.25</v>
      </c>
      <c r="AR457" s="18">
        <f>Code!$C$132</f>
        <v>14</v>
      </c>
      <c r="AS457" s="18">
        <f t="shared" si="135"/>
        <v>14</v>
      </c>
      <c r="AT457" s="88">
        <f>Code!$C$189</f>
        <v>80</v>
      </c>
      <c r="AU457" s="88">
        <f t="shared" si="136"/>
        <v>80</v>
      </c>
      <c r="AV457" s="88">
        <f>Code!$C$198</f>
        <v>66</v>
      </c>
      <c r="AW457" s="18" t="str">
        <f>Code!$L$204</f>
        <v>EF 95</v>
      </c>
      <c r="AX457" s="64" t="str">
        <f>Code!$L$207</f>
        <v>EF 60</v>
      </c>
      <c r="AY457" s="64" t="str">
        <f>Code!$L$208</f>
        <v>EF 60</v>
      </c>
      <c r="AZ457" s="64" t="str">
        <f>Code!$L$205</f>
        <v>EF 62</v>
      </c>
      <c r="BA457" s="23" t="s">
        <v>237</v>
      </c>
      <c r="BB457" s="23" t="s">
        <v>237</v>
      </c>
      <c r="BC457" s="23" t="s">
        <v>237</v>
      </c>
      <c r="BD457" s="39">
        <f t="shared" si="137"/>
        <v>3.9449687756074004E-4</v>
      </c>
      <c r="BE457" s="39">
        <f t="shared" si="138"/>
        <v>3.2487978152060944E-4</v>
      </c>
      <c r="BF457" s="18">
        <f>Measures!$C$3</f>
        <v>8</v>
      </c>
      <c r="BG457" s="41">
        <f>Measures!$C$4</f>
        <v>0.1</v>
      </c>
      <c r="BH457" s="41">
        <v>0.06</v>
      </c>
      <c r="BI457" s="18">
        <f>VLOOKUP(D457,Measures!$B$6:$C$21,2,FALSE)</f>
        <v>30</v>
      </c>
      <c r="BJ457" s="18">
        <f>Measures!$C$22</f>
        <v>44</v>
      </c>
      <c r="BK457" s="18">
        <f>Measures!$C$23</f>
        <v>19</v>
      </c>
      <c r="BL457" s="18">
        <f>Measures!$C$24</f>
        <v>13</v>
      </c>
      <c r="BM457" s="18">
        <f>Measures!$C$26</f>
        <v>0.32</v>
      </c>
      <c r="BN457" s="18">
        <f>Measures!$D$26</f>
        <v>0.25</v>
      </c>
      <c r="BO457" s="18">
        <f>Measures!$C$27</f>
        <v>14</v>
      </c>
      <c r="BP457" s="18">
        <f>Measures!$C$28</f>
        <v>15</v>
      </c>
      <c r="BQ457" s="88">
        <f>Measures!$C$29</f>
        <v>92</v>
      </c>
      <c r="BR457" s="88">
        <f>Measures!$C$30</f>
        <v>95</v>
      </c>
      <c r="BS457" s="88">
        <f>Measures!$C$31</f>
        <v>70</v>
      </c>
      <c r="BT457" s="64" t="str">
        <f>Code!$M$204</f>
        <v>EF 200</v>
      </c>
      <c r="BU457" s="64" t="str">
        <f>Code!$M$207</f>
        <v>EF 67</v>
      </c>
      <c r="BV457" s="64" t="str">
        <f>Code!$M$208</f>
        <v>EF 70</v>
      </c>
      <c r="BW457" s="64" t="str">
        <f>Code!$M$205</f>
        <v>EF 82</v>
      </c>
      <c r="BX457" s="64" t="s">
        <v>363</v>
      </c>
      <c r="BY457" s="64" t="s">
        <v>239</v>
      </c>
      <c r="BZ457" s="64" t="s">
        <v>240</v>
      </c>
      <c r="CA457" s="64"/>
      <c r="CB457" s="64"/>
      <c r="CC457" s="64"/>
      <c r="CD457" s="64"/>
      <c r="CE457" s="64"/>
      <c r="CF457" s="64"/>
      <c r="CG457" s="64"/>
      <c r="CH457" s="64"/>
      <c r="CI457" s="64"/>
      <c r="CJ457" s="64"/>
      <c r="CK457" s="64"/>
      <c r="CL457" s="64"/>
      <c r="CM457" s="18"/>
      <c r="CN457" s="18"/>
    </row>
    <row r="458" spans="1:92" ht="14.4" x14ac:dyDescent="0.3">
      <c r="A458" s="19" t="s">
        <v>95</v>
      </c>
      <c r="B458" s="31" t="s">
        <v>85</v>
      </c>
      <c r="C458" s="19" t="s">
        <v>87</v>
      </c>
      <c r="D458" s="19">
        <v>10</v>
      </c>
      <c r="E458" s="19">
        <f>VLOOKUP(D458,Lists!$B$3:$C$18,2,FALSE)</f>
        <v>9</v>
      </c>
      <c r="F458" s="19">
        <v>2</v>
      </c>
      <c r="G458" s="19" t="s">
        <v>68</v>
      </c>
      <c r="H458" s="23">
        <v>2730</v>
      </c>
      <c r="I458" s="37">
        <v>0.2</v>
      </c>
      <c r="J458" s="36">
        <v>4.6411397360087065E-4</v>
      </c>
      <c r="K458" s="36">
        <f t="shared" si="123"/>
        <v>4.6411397360087065E-4</v>
      </c>
      <c r="L458" s="23">
        <v>4.26</v>
      </c>
      <c r="M458" s="35">
        <v>0.22</v>
      </c>
      <c r="N458" s="35">
        <f t="shared" si="124"/>
        <v>0.22</v>
      </c>
      <c r="O458" s="38">
        <v>17.333333333333332</v>
      </c>
      <c r="P458" s="38">
        <f t="shared" si="125"/>
        <v>17.333333333333332</v>
      </c>
      <c r="Q458" s="38">
        <v>5.9551821</v>
      </c>
      <c r="R458" s="38">
        <v>10.254943899018233</v>
      </c>
      <c r="S458" s="23">
        <v>0.67</v>
      </c>
      <c r="T458" s="23">
        <v>0.61</v>
      </c>
      <c r="U458" s="23">
        <v>10</v>
      </c>
      <c r="V458" s="23">
        <f t="shared" si="126"/>
        <v>10</v>
      </c>
      <c r="W458" s="23">
        <v>78</v>
      </c>
      <c r="X458" s="23">
        <f t="shared" si="127"/>
        <v>78</v>
      </c>
      <c r="Y458" s="23">
        <v>62</v>
      </c>
      <c r="Z458" s="23" t="str">
        <f>Code!$K$204</f>
        <v>EF 86</v>
      </c>
      <c r="AA458" s="23" t="str">
        <f>Code!$K$207</f>
        <v>EF 57</v>
      </c>
      <c r="AB458" s="23" t="str">
        <f>Code!$K$208</f>
        <v>EF 57</v>
      </c>
      <c r="AC458" s="23" t="str">
        <f>Code!$K$205</f>
        <v>EF 57</v>
      </c>
      <c r="AD458" s="23" t="s">
        <v>237</v>
      </c>
      <c r="AE458" s="23" t="s">
        <v>237</v>
      </c>
      <c r="AF458" s="23" t="s">
        <v>237</v>
      </c>
      <c r="AG458" s="39">
        <f t="shared" si="122"/>
        <v>4.6411397360087065E-4</v>
      </c>
      <c r="AH458" s="39">
        <f t="shared" si="128"/>
        <v>4.6411397360087065E-4</v>
      </c>
      <c r="AI458" s="18">
        <f t="shared" si="129"/>
        <v>4.26</v>
      </c>
      <c r="AJ458" s="41">
        <f>Code!$B$23</f>
        <v>0.15</v>
      </c>
      <c r="AK458" s="41">
        <f t="shared" si="130"/>
        <v>0.15</v>
      </c>
      <c r="AL458" s="110">
        <f t="shared" si="131"/>
        <v>17.333333333333332</v>
      </c>
      <c r="AM458" s="110">
        <f t="shared" si="132"/>
        <v>17.333333333333332</v>
      </c>
      <c r="AN458" s="110">
        <f t="shared" si="133"/>
        <v>5.9551821</v>
      </c>
      <c r="AO458" s="110">
        <f t="shared" si="134"/>
        <v>10.254943899018233</v>
      </c>
      <c r="AP458" s="18">
        <f>VLOOKUP(D458,Code!$B$92:$D$107,2,FALSE)</f>
        <v>0.32</v>
      </c>
      <c r="AQ458" s="18">
        <f>VLOOKUP(E458,Code!$B$92:$D$107,3,FALSE)</f>
        <v>0.25</v>
      </c>
      <c r="AR458" s="18">
        <f>Code!$C$132</f>
        <v>14</v>
      </c>
      <c r="AS458" s="18">
        <f t="shared" si="135"/>
        <v>14</v>
      </c>
      <c r="AT458" s="88">
        <f>Code!$C$189</f>
        <v>80</v>
      </c>
      <c r="AU458" s="88">
        <f t="shared" si="136"/>
        <v>80</v>
      </c>
      <c r="AV458" s="88">
        <f>Code!$C$198</f>
        <v>66</v>
      </c>
      <c r="AW458" s="18" t="str">
        <f>Code!$L$204</f>
        <v>EF 95</v>
      </c>
      <c r="AX458" s="64" t="str">
        <f>Code!$L$207</f>
        <v>EF 60</v>
      </c>
      <c r="AY458" s="64" t="str">
        <f>Code!$L$208</f>
        <v>EF 60</v>
      </c>
      <c r="AZ458" s="64" t="str">
        <f>Code!$L$205</f>
        <v>EF 62</v>
      </c>
      <c r="BA458" s="23" t="s">
        <v>237</v>
      </c>
      <c r="BB458" s="23" t="s">
        <v>237</v>
      </c>
      <c r="BC458" s="23" t="s">
        <v>237</v>
      </c>
      <c r="BD458" s="39">
        <f t="shared" si="137"/>
        <v>3.9449687756074004E-4</v>
      </c>
      <c r="BE458" s="39">
        <f t="shared" si="138"/>
        <v>3.2487978152060944E-4</v>
      </c>
      <c r="BF458" s="18">
        <f>Measures!$C$3</f>
        <v>8</v>
      </c>
      <c r="BG458" s="41">
        <f>Measures!$C$4</f>
        <v>0.1</v>
      </c>
      <c r="BH458" s="41">
        <v>0.06</v>
      </c>
      <c r="BI458" s="18">
        <f>VLOOKUP(D458,Measures!$B$6:$C$21,2,FALSE)</f>
        <v>30</v>
      </c>
      <c r="BJ458" s="18">
        <f>Measures!$C$22</f>
        <v>44</v>
      </c>
      <c r="BK458" s="18">
        <f>Measures!$C$23</f>
        <v>19</v>
      </c>
      <c r="BL458" s="18">
        <f>Measures!$C$24</f>
        <v>13</v>
      </c>
      <c r="BM458" s="18">
        <f>Measures!$C$26</f>
        <v>0.32</v>
      </c>
      <c r="BN458" s="18">
        <f>Measures!$D$26</f>
        <v>0.25</v>
      </c>
      <c r="BO458" s="18">
        <f>Measures!$C$27</f>
        <v>14</v>
      </c>
      <c r="BP458" s="18">
        <f>Measures!$C$28</f>
        <v>15</v>
      </c>
      <c r="BQ458" s="88">
        <f>Measures!$C$29</f>
        <v>92</v>
      </c>
      <c r="BR458" s="88">
        <f>Measures!$C$30</f>
        <v>95</v>
      </c>
      <c r="BS458" s="88">
        <f>Measures!$C$31</f>
        <v>70</v>
      </c>
      <c r="BT458" s="64" t="str">
        <f>Code!$M$204</f>
        <v>EF 200</v>
      </c>
      <c r="BU458" s="64" t="str">
        <f>Code!$M$207</f>
        <v>EF 67</v>
      </c>
      <c r="BV458" s="64" t="str">
        <f>Code!$M$208</f>
        <v>EF 70</v>
      </c>
      <c r="BW458" s="64" t="str">
        <f>Code!$M$205</f>
        <v>EF 82</v>
      </c>
      <c r="BX458" s="64" t="s">
        <v>363</v>
      </c>
      <c r="BY458" s="64" t="s">
        <v>239</v>
      </c>
      <c r="BZ458" s="64" t="s">
        <v>240</v>
      </c>
      <c r="CA458" s="64"/>
      <c r="CB458" s="64"/>
      <c r="CC458" s="64"/>
      <c r="CD458" s="64"/>
      <c r="CE458" s="64"/>
      <c r="CF458" s="64"/>
      <c r="CG458" s="64"/>
      <c r="CH458" s="64"/>
      <c r="CI458" s="64"/>
      <c r="CJ458" s="64"/>
      <c r="CK458" s="64"/>
      <c r="CL458" s="64"/>
      <c r="CM458" s="18"/>
      <c r="CN458" s="18"/>
    </row>
    <row r="459" spans="1:92" ht="14.4" x14ac:dyDescent="0.3">
      <c r="A459" s="19" t="s">
        <v>22</v>
      </c>
      <c r="B459" s="31" t="s">
        <v>85</v>
      </c>
      <c r="C459" s="19" t="s">
        <v>87</v>
      </c>
      <c r="D459" s="19">
        <v>10</v>
      </c>
      <c r="E459" s="19">
        <f>VLOOKUP(D459,Lists!$B$3:$C$18,2,FALSE)</f>
        <v>9</v>
      </c>
      <c r="F459" s="19">
        <v>1</v>
      </c>
      <c r="G459" s="19" t="s">
        <v>68</v>
      </c>
      <c r="H459" s="23">
        <v>1910</v>
      </c>
      <c r="I459" s="37">
        <v>0.2</v>
      </c>
      <c r="J459" s="36">
        <v>4.6411397360087065E-4</v>
      </c>
      <c r="K459" s="36">
        <f t="shared" si="123"/>
        <v>4.6411397360087065E-4</v>
      </c>
      <c r="L459" s="23">
        <v>4.26</v>
      </c>
      <c r="M459" s="35">
        <v>0.22</v>
      </c>
      <c r="N459" s="35">
        <f t="shared" si="124"/>
        <v>0.22</v>
      </c>
      <c r="O459" s="38">
        <v>17.333333333333332</v>
      </c>
      <c r="P459" s="38">
        <f t="shared" si="125"/>
        <v>17.333333333333332</v>
      </c>
      <c r="Q459" s="38">
        <v>5.9551821</v>
      </c>
      <c r="R459" s="38">
        <v>10.254943899018233</v>
      </c>
      <c r="S459" s="23">
        <v>0.67</v>
      </c>
      <c r="T459" s="23">
        <v>0.61</v>
      </c>
      <c r="U459" s="23">
        <v>10</v>
      </c>
      <c r="V459" s="23">
        <f t="shared" si="126"/>
        <v>10</v>
      </c>
      <c r="W459" s="23">
        <v>78</v>
      </c>
      <c r="X459" s="23">
        <f t="shared" si="127"/>
        <v>78</v>
      </c>
      <c r="Y459" s="23">
        <v>62</v>
      </c>
      <c r="Z459" s="23" t="str">
        <f>Code!$K$204</f>
        <v>EF 86</v>
      </c>
      <c r="AA459" s="23" t="str">
        <f>Code!$K$207</f>
        <v>EF 57</v>
      </c>
      <c r="AB459" s="23" t="str">
        <f>Code!$K$208</f>
        <v>EF 57</v>
      </c>
      <c r="AC459" s="23" t="str">
        <f>Code!$K$205</f>
        <v>EF 57</v>
      </c>
      <c r="AD459" s="23" t="s">
        <v>237</v>
      </c>
      <c r="AE459" s="23" t="s">
        <v>237</v>
      </c>
      <c r="AF459" s="23" t="s">
        <v>237</v>
      </c>
      <c r="AG459" s="39">
        <f t="shared" si="122"/>
        <v>4.6411397360087065E-4</v>
      </c>
      <c r="AH459" s="39">
        <f t="shared" si="128"/>
        <v>4.6411397360087065E-4</v>
      </c>
      <c r="AI459" s="18">
        <f t="shared" si="129"/>
        <v>4.26</v>
      </c>
      <c r="AJ459" s="41">
        <f>Code!$B$23</f>
        <v>0.15</v>
      </c>
      <c r="AK459" s="41">
        <f t="shared" si="130"/>
        <v>0.15</v>
      </c>
      <c r="AL459" s="110">
        <f t="shared" si="131"/>
        <v>17.333333333333332</v>
      </c>
      <c r="AM459" s="110">
        <f t="shared" si="132"/>
        <v>17.333333333333332</v>
      </c>
      <c r="AN459" s="110">
        <f t="shared" si="133"/>
        <v>5.9551821</v>
      </c>
      <c r="AO459" s="110">
        <f t="shared" si="134"/>
        <v>10.254943899018233</v>
      </c>
      <c r="AP459" s="18">
        <f>VLOOKUP(D459,Code!$B$92:$D$107,2,FALSE)</f>
        <v>0.32</v>
      </c>
      <c r="AQ459" s="18">
        <f>VLOOKUP(E459,Code!$B$92:$D$107,3,FALSE)</f>
        <v>0.25</v>
      </c>
      <c r="AR459" s="18">
        <f>Code!$C$132</f>
        <v>14</v>
      </c>
      <c r="AS459" s="18">
        <f t="shared" si="135"/>
        <v>14</v>
      </c>
      <c r="AT459" s="88">
        <f>Code!$C$189</f>
        <v>80</v>
      </c>
      <c r="AU459" s="88">
        <f t="shared" si="136"/>
        <v>80</v>
      </c>
      <c r="AV459" s="88">
        <f>Code!$C$198</f>
        <v>66</v>
      </c>
      <c r="AW459" s="18" t="str">
        <f>Code!$L$204</f>
        <v>EF 95</v>
      </c>
      <c r="AX459" s="64" t="str">
        <f>Code!$L$207</f>
        <v>EF 60</v>
      </c>
      <c r="AY459" s="64" t="str">
        <f>Code!$L$208</f>
        <v>EF 60</v>
      </c>
      <c r="AZ459" s="64" t="str">
        <f>Code!$L$205</f>
        <v>EF 62</v>
      </c>
      <c r="BA459" s="23" t="s">
        <v>237</v>
      </c>
      <c r="BB459" s="23" t="s">
        <v>237</v>
      </c>
      <c r="BC459" s="23" t="s">
        <v>237</v>
      </c>
      <c r="BD459" s="39">
        <f t="shared" si="137"/>
        <v>3.9449687756074004E-4</v>
      </c>
      <c r="BE459" s="39">
        <f t="shared" si="138"/>
        <v>3.2487978152060944E-4</v>
      </c>
      <c r="BF459" s="18">
        <f>Measures!$C$3</f>
        <v>8</v>
      </c>
      <c r="BG459" s="41">
        <f>Measures!$C$4</f>
        <v>0.1</v>
      </c>
      <c r="BH459" s="41">
        <v>0.06</v>
      </c>
      <c r="BI459" s="18">
        <f>VLOOKUP(D459,Measures!$B$6:$C$21,2,FALSE)</f>
        <v>30</v>
      </c>
      <c r="BJ459" s="18">
        <f>Measures!$C$22</f>
        <v>44</v>
      </c>
      <c r="BK459" s="18">
        <f>Measures!$C$23</f>
        <v>19</v>
      </c>
      <c r="BL459" s="18">
        <f>Measures!$C$24</f>
        <v>13</v>
      </c>
      <c r="BM459" s="18">
        <f>Measures!$C$26</f>
        <v>0.32</v>
      </c>
      <c r="BN459" s="18">
        <f>Measures!$D$26</f>
        <v>0.25</v>
      </c>
      <c r="BO459" s="18">
        <f>Measures!$C$27</f>
        <v>14</v>
      </c>
      <c r="BP459" s="18">
        <f>Measures!$C$28</f>
        <v>15</v>
      </c>
      <c r="BQ459" s="88">
        <f>Measures!$C$29</f>
        <v>92</v>
      </c>
      <c r="BR459" s="88">
        <f>Measures!$C$30</f>
        <v>95</v>
      </c>
      <c r="BS459" s="88">
        <f>Measures!$C$31</f>
        <v>70</v>
      </c>
      <c r="BT459" s="64" t="str">
        <f>Code!$M$204</f>
        <v>EF 200</v>
      </c>
      <c r="BU459" s="64" t="str">
        <f>Code!$M$207</f>
        <v>EF 67</v>
      </c>
      <c r="BV459" s="64" t="str">
        <f>Code!$M$208</f>
        <v>EF 70</v>
      </c>
      <c r="BW459" s="64" t="str">
        <f>Code!$M$205</f>
        <v>EF 82</v>
      </c>
      <c r="BX459" s="64" t="s">
        <v>363</v>
      </c>
      <c r="BY459" s="64" t="s">
        <v>239</v>
      </c>
      <c r="BZ459" s="64" t="s">
        <v>240</v>
      </c>
      <c r="CA459" s="64"/>
      <c r="CB459" s="64"/>
      <c r="CC459" s="64"/>
      <c r="CD459" s="64"/>
      <c r="CE459" s="64"/>
      <c r="CF459" s="64"/>
      <c r="CG459" s="64"/>
      <c r="CH459" s="64"/>
      <c r="CI459" s="64"/>
      <c r="CJ459" s="64"/>
      <c r="CK459" s="64"/>
      <c r="CL459" s="64"/>
      <c r="CM459" s="18"/>
      <c r="CN459" s="18"/>
    </row>
    <row r="460" spans="1:92" ht="14.4" x14ac:dyDescent="0.3">
      <c r="A460" s="19" t="s">
        <v>22</v>
      </c>
      <c r="B460" s="31" t="s">
        <v>85</v>
      </c>
      <c r="C460" s="19" t="s">
        <v>87</v>
      </c>
      <c r="D460" s="19">
        <v>10</v>
      </c>
      <c r="E460" s="19">
        <f>VLOOKUP(D460,Lists!$B$3:$C$18,2,FALSE)</f>
        <v>9</v>
      </c>
      <c r="F460" s="19">
        <v>2</v>
      </c>
      <c r="G460" s="19" t="s">
        <v>68</v>
      </c>
      <c r="H460" s="23">
        <v>2730</v>
      </c>
      <c r="I460" s="37">
        <v>0.2</v>
      </c>
      <c r="J460" s="36">
        <v>4.6411397360087065E-4</v>
      </c>
      <c r="K460" s="36">
        <f t="shared" si="123"/>
        <v>4.6411397360087065E-4</v>
      </c>
      <c r="L460" s="23">
        <v>4.26</v>
      </c>
      <c r="M460" s="35">
        <v>0.22</v>
      </c>
      <c r="N460" s="35">
        <f t="shared" si="124"/>
        <v>0.22</v>
      </c>
      <c r="O460" s="38">
        <v>17.333333333333332</v>
      </c>
      <c r="P460" s="38">
        <f t="shared" si="125"/>
        <v>17.333333333333332</v>
      </c>
      <c r="Q460" s="38">
        <v>5.9551821</v>
      </c>
      <c r="R460" s="38">
        <v>10.254943899018233</v>
      </c>
      <c r="S460" s="23">
        <v>0.67</v>
      </c>
      <c r="T460" s="23">
        <v>0.61</v>
      </c>
      <c r="U460" s="23">
        <v>10</v>
      </c>
      <c r="V460" s="23">
        <f t="shared" si="126"/>
        <v>10</v>
      </c>
      <c r="W460" s="23">
        <v>78</v>
      </c>
      <c r="X460" s="23">
        <f t="shared" si="127"/>
        <v>78</v>
      </c>
      <c r="Y460" s="23">
        <v>62</v>
      </c>
      <c r="Z460" s="23" t="str">
        <f>Code!$K$204</f>
        <v>EF 86</v>
      </c>
      <c r="AA460" s="23" t="str">
        <f>Code!$K$207</f>
        <v>EF 57</v>
      </c>
      <c r="AB460" s="23" t="str">
        <f>Code!$K$208</f>
        <v>EF 57</v>
      </c>
      <c r="AC460" s="23" t="str">
        <f>Code!$K$205</f>
        <v>EF 57</v>
      </c>
      <c r="AD460" s="23" t="s">
        <v>237</v>
      </c>
      <c r="AE460" s="23" t="s">
        <v>237</v>
      </c>
      <c r="AF460" s="23" t="s">
        <v>237</v>
      </c>
      <c r="AG460" s="39">
        <f t="shared" si="122"/>
        <v>4.6411397360087065E-4</v>
      </c>
      <c r="AH460" s="39">
        <f t="shared" si="128"/>
        <v>4.6411397360087065E-4</v>
      </c>
      <c r="AI460" s="18">
        <f t="shared" si="129"/>
        <v>4.26</v>
      </c>
      <c r="AJ460" s="41">
        <f>Code!$B$23</f>
        <v>0.15</v>
      </c>
      <c r="AK460" s="41">
        <f t="shared" si="130"/>
        <v>0.15</v>
      </c>
      <c r="AL460" s="110">
        <f t="shared" si="131"/>
        <v>17.333333333333332</v>
      </c>
      <c r="AM460" s="110">
        <f t="shared" si="132"/>
        <v>17.333333333333332</v>
      </c>
      <c r="AN460" s="110">
        <f t="shared" si="133"/>
        <v>5.9551821</v>
      </c>
      <c r="AO460" s="110">
        <f t="shared" si="134"/>
        <v>10.254943899018233</v>
      </c>
      <c r="AP460" s="18">
        <f>VLOOKUP(D460,Code!$B$92:$D$107,2,FALSE)</f>
        <v>0.32</v>
      </c>
      <c r="AQ460" s="18">
        <f>VLOOKUP(E460,Code!$B$92:$D$107,3,FALSE)</f>
        <v>0.25</v>
      </c>
      <c r="AR460" s="18">
        <f>Code!$C$132</f>
        <v>14</v>
      </c>
      <c r="AS460" s="18">
        <f t="shared" si="135"/>
        <v>14</v>
      </c>
      <c r="AT460" s="88">
        <f>Code!$C$189</f>
        <v>80</v>
      </c>
      <c r="AU460" s="88">
        <f t="shared" si="136"/>
        <v>80</v>
      </c>
      <c r="AV460" s="88">
        <f>Code!$C$198</f>
        <v>66</v>
      </c>
      <c r="AW460" s="18" t="str">
        <f>Code!$L$204</f>
        <v>EF 95</v>
      </c>
      <c r="AX460" s="64" t="str">
        <f>Code!$L$207</f>
        <v>EF 60</v>
      </c>
      <c r="AY460" s="64" t="str">
        <f>Code!$L$208</f>
        <v>EF 60</v>
      </c>
      <c r="AZ460" s="64" t="str">
        <f>Code!$L$205</f>
        <v>EF 62</v>
      </c>
      <c r="BA460" s="23" t="s">
        <v>237</v>
      </c>
      <c r="BB460" s="23" t="s">
        <v>237</v>
      </c>
      <c r="BC460" s="23" t="s">
        <v>237</v>
      </c>
      <c r="BD460" s="39">
        <f t="shared" si="137"/>
        <v>3.9449687756074004E-4</v>
      </c>
      <c r="BE460" s="39">
        <f t="shared" si="138"/>
        <v>3.2487978152060944E-4</v>
      </c>
      <c r="BF460" s="18">
        <f>Measures!$C$3</f>
        <v>8</v>
      </c>
      <c r="BG460" s="41">
        <f>Measures!$C$4</f>
        <v>0.1</v>
      </c>
      <c r="BH460" s="41">
        <v>0.06</v>
      </c>
      <c r="BI460" s="18">
        <f>VLOOKUP(D460,Measures!$B$6:$C$21,2,FALSE)</f>
        <v>30</v>
      </c>
      <c r="BJ460" s="18">
        <f>Measures!$C$22</f>
        <v>44</v>
      </c>
      <c r="BK460" s="18">
        <f>Measures!$C$23</f>
        <v>19</v>
      </c>
      <c r="BL460" s="18">
        <f>Measures!$C$24</f>
        <v>13</v>
      </c>
      <c r="BM460" s="18">
        <f>Measures!$C$26</f>
        <v>0.32</v>
      </c>
      <c r="BN460" s="18">
        <f>Measures!$D$26</f>
        <v>0.25</v>
      </c>
      <c r="BO460" s="18">
        <f>Measures!$C$27</f>
        <v>14</v>
      </c>
      <c r="BP460" s="18">
        <f>Measures!$C$28</f>
        <v>15</v>
      </c>
      <c r="BQ460" s="88">
        <f>Measures!$C$29</f>
        <v>92</v>
      </c>
      <c r="BR460" s="88">
        <f>Measures!$C$30</f>
        <v>95</v>
      </c>
      <c r="BS460" s="88">
        <f>Measures!$C$31</f>
        <v>70</v>
      </c>
      <c r="BT460" s="64" t="str">
        <f>Code!$M$204</f>
        <v>EF 200</v>
      </c>
      <c r="BU460" s="64" t="str">
        <f>Code!$M$207</f>
        <v>EF 67</v>
      </c>
      <c r="BV460" s="64" t="str">
        <f>Code!$M$208</f>
        <v>EF 70</v>
      </c>
      <c r="BW460" s="64" t="str">
        <f>Code!$M$205</f>
        <v>EF 82</v>
      </c>
      <c r="BX460" s="64" t="s">
        <v>363</v>
      </c>
      <c r="BY460" s="64" t="s">
        <v>239</v>
      </c>
      <c r="BZ460" s="64" t="s">
        <v>240</v>
      </c>
      <c r="CA460" s="64"/>
      <c r="CB460" s="64"/>
      <c r="CC460" s="64"/>
      <c r="CD460" s="64"/>
      <c r="CE460" s="64"/>
      <c r="CF460" s="64"/>
      <c r="CG460" s="64"/>
      <c r="CH460" s="64"/>
      <c r="CI460" s="64"/>
      <c r="CJ460" s="64"/>
      <c r="CK460" s="64"/>
      <c r="CL460" s="64"/>
      <c r="CM460" s="18"/>
      <c r="CN460" s="18"/>
    </row>
    <row r="461" spans="1:92" ht="14.4" x14ac:dyDescent="0.3">
      <c r="A461" s="19" t="s">
        <v>95</v>
      </c>
      <c r="B461" s="31" t="s">
        <v>86</v>
      </c>
      <c r="C461" s="19" t="s">
        <v>71</v>
      </c>
      <c r="D461" s="19">
        <v>10</v>
      </c>
      <c r="E461" s="19">
        <f>VLOOKUP(D461,Lists!$B$3:$C$18,2,FALSE)</f>
        <v>9</v>
      </c>
      <c r="F461" s="19">
        <v>1</v>
      </c>
      <c r="G461" s="19" t="s">
        <v>66</v>
      </c>
      <c r="H461" s="23">
        <v>1600</v>
      </c>
      <c r="I461" s="37">
        <v>0.14016341923318668</v>
      </c>
      <c r="J461" s="36">
        <v>7.1357303575703178E-4</v>
      </c>
      <c r="K461" s="36">
        <f t="shared" si="123"/>
        <v>7.1357303575703178E-4</v>
      </c>
      <c r="L461" s="23">
        <v>3.32</v>
      </c>
      <c r="M461" s="35">
        <v>0.33</v>
      </c>
      <c r="N461" s="35">
        <f t="shared" si="124"/>
        <v>0.33</v>
      </c>
      <c r="O461" s="38">
        <v>11.11751269035533</v>
      </c>
      <c r="P461" s="38">
        <f t="shared" si="125"/>
        <v>11.11751269035533</v>
      </c>
      <c r="Q461" s="38">
        <v>1.3361692000000001</v>
      </c>
      <c r="R461" s="38">
        <v>0.96303017419071424</v>
      </c>
      <c r="S461" s="23">
        <v>1.23</v>
      </c>
      <c r="T461" s="23">
        <v>0.87</v>
      </c>
      <c r="U461" s="23">
        <v>10</v>
      </c>
      <c r="V461" s="23">
        <f t="shared" si="126"/>
        <v>10</v>
      </c>
      <c r="W461" s="23">
        <v>78</v>
      </c>
      <c r="X461" s="23">
        <f t="shared" si="127"/>
        <v>78</v>
      </c>
      <c r="Y461" s="23">
        <v>62</v>
      </c>
      <c r="Z461" s="23" t="str">
        <f>Code!$K$204</f>
        <v>EF 86</v>
      </c>
      <c r="AA461" s="23" t="str">
        <f>Code!$K$207</f>
        <v>EF 57</v>
      </c>
      <c r="AB461" s="23" t="str">
        <f>Code!$K$208</f>
        <v>EF 57</v>
      </c>
      <c r="AC461" s="23" t="str">
        <f>Code!$K$205</f>
        <v>EF 57</v>
      </c>
      <c r="AD461" s="23" t="s">
        <v>237</v>
      </c>
      <c r="AE461" s="23" t="s">
        <v>237</v>
      </c>
      <c r="AF461" s="23" t="s">
        <v>237</v>
      </c>
      <c r="AG461" s="39">
        <f t="shared" si="122"/>
        <v>7.1357303575703178E-4</v>
      </c>
      <c r="AH461" s="39">
        <f t="shared" si="128"/>
        <v>7.1357303575703178E-4</v>
      </c>
      <c r="AI461" s="18">
        <f t="shared" si="129"/>
        <v>3.32</v>
      </c>
      <c r="AJ461" s="41">
        <f>Code!$B$23</f>
        <v>0.15</v>
      </c>
      <c r="AK461" s="41">
        <f t="shared" si="130"/>
        <v>0.15</v>
      </c>
      <c r="AL461" s="110">
        <f t="shared" si="131"/>
        <v>11.11751269035533</v>
      </c>
      <c r="AM461" s="110">
        <f t="shared" si="132"/>
        <v>11.11751269035533</v>
      </c>
      <c r="AN461" s="110">
        <f t="shared" si="133"/>
        <v>1.3361692000000001</v>
      </c>
      <c r="AO461" s="110">
        <f t="shared" si="134"/>
        <v>0.96303017419071424</v>
      </c>
      <c r="AP461" s="18">
        <f>VLOOKUP(D461,Code!$B$92:$D$107,2,FALSE)</f>
        <v>0.32</v>
      </c>
      <c r="AQ461" s="18">
        <f>VLOOKUP(E461,Code!$B$92:$D$107,3,FALSE)</f>
        <v>0.25</v>
      </c>
      <c r="AR461" s="18">
        <f>Code!$C$132</f>
        <v>14</v>
      </c>
      <c r="AS461" s="18">
        <f t="shared" si="135"/>
        <v>14</v>
      </c>
      <c r="AT461" s="88">
        <f>Code!$C$189</f>
        <v>80</v>
      </c>
      <c r="AU461" s="88">
        <f t="shared" si="136"/>
        <v>80</v>
      </c>
      <c r="AV461" s="88">
        <f>Code!$C$198</f>
        <v>66</v>
      </c>
      <c r="AW461" s="18" t="str">
        <f>Code!$L$204</f>
        <v>EF 95</v>
      </c>
      <c r="AX461" s="64" t="str">
        <f>Code!$L$207</f>
        <v>EF 60</v>
      </c>
      <c r="AY461" s="64" t="str">
        <f>Code!$L$208</f>
        <v>EF 60</v>
      </c>
      <c r="AZ461" s="64" t="str">
        <f>Code!$L$205</f>
        <v>EF 62</v>
      </c>
      <c r="BA461" s="23" t="s">
        <v>237</v>
      </c>
      <c r="BB461" s="23" t="s">
        <v>237</v>
      </c>
      <c r="BC461" s="23" t="s">
        <v>237</v>
      </c>
      <c r="BD461" s="39">
        <f t="shared" si="137"/>
        <v>6.0653708039347702E-4</v>
      </c>
      <c r="BE461" s="39">
        <f t="shared" si="138"/>
        <v>4.9950112502992225E-4</v>
      </c>
      <c r="BF461" s="18">
        <f>Measures!$C$3</f>
        <v>8</v>
      </c>
      <c r="BG461" s="41">
        <f>Measures!$C$4</f>
        <v>0.1</v>
      </c>
      <c r="BH461" s="41">
        <v>0.06</v>
      </c>
      <c r="BI461" s="18">
        <f>VLOOKUP(D461,Measures!$B$6:$C$21,2,FALSE)</f>
        <v>30</v>
      </c>
      <c r="BJ461" s="18">
        <f>Measures!$C$22</f>
        <v>44</v>
      </c>
      <c r="BK461" s="18">
        <f>Measures!$C$23</f>
        <v>19</v>
      </c>
      <c r="BL461" s="18">
        <f>Measures!$C$24</f>
        <v>13</v>
      </c>
      <c r="BM461" s="18">
        <f>Measures!$C$26</f>
        <v>0.32</v>
      </c>
      <c r="BN461" s="18">
        <f>Measures!$D$26</f>
        <v>0.25</v>
      </c>
      <c r="BO461" s="18">
        <f>Measures!$C$27</f>
        <v>14</v>
      </c>
      <c r="BP461" s="18">
        <f>Measures!$C$28</f>
        <v>15</v>
      </c>
      <c r="BQ461" s="88">
        <f>Measures!$C$29</f>
        <v>92</v>
      </c>
      <c r="BR461" s="88">
        <f>Measures!$C$30</f>
        <v>95</v>
      </c>
      <c r="BS461" s="88">
        <f>Measures!$C$31</f>
        <v>70</v>
      </c>
      <c r="BT461" s="64" t="str">
        <f>Code!$M$204</f>
        <v>EF 200</v>
      </c>
      <c r="BU461" s="64" t="str">
        <f>Code!$M$207</f>
        <v>EF 67</v>
      </c>
      <c r="BV461" s="64" t="str">
        <f>Code!$M$208</f>
        <v>EF 70</v>
      </c>
      <c r="BW461" s="64" t="str">
        <f>Code!$M$205</f>
        <v>EF 82</v>
      </c>
      <c r="BX461" s="64" t="s">
        <v>363</v>
      </c>
      <c r="BY461" s="64" t="s">
        <v>239</v>
      </c>
      <c r="BZ461" s="64" t="s">
        <v>240</v>
      </c>
      <c r="CA461" s="64"/>
      <c r="CB461" s="64"/>
      <c r="CC461" s="64"/>
      <c r="CD461" s="64"/>
      <c r="CE461" s="64"/>
      <c r="CF461" s="64"/>
      <c r="CG461" s="64"/>
      <c r="CH461" s="64"/>
      <c r="CI461" s="64"/>
      <c r="CJ461" s="64"/>
      <c r="CK461" s="64"/>
      <c r="CL461" s="64"/>
      <c r="CM461" s="18"/>
      <c r="CN461" s="18"/>
    </row>
    <row r="462" spans="1:92" ht="14.4" x14ac:dyDescent="0.3">
      <c r="A462" s="19" t="s">
        <v>95</v>
      </c>
      <c r="B462" s="31" t="s">
        <v>86</v>
      </c>
      <c r="C462" s="19" t="s">
        <v>71</v>
      </c>
      <c r="D462" s="19">
        <v>10</v>
      </c>
      <c r="E462" s="19">
        <f>VLOOKUP(D462,Lists!$B$3:$C$18,2,FALSE)</f>
        <v>9</v>
      </c>
      <c r="F462" s="19">
        <v>2</v>
      </c>
      <c r="G462" s="19" t="s">
        <v>66</v>
      </c>
      <c r="H462" s="23">
        <v>1990</v>
      </c>
      <c r="I462" s="37">
        <v>0.14016341923318668</v>
      </c>
      <c r="J462" s="36">
        <v>7.1357303575703178E-4</v>
      </c>
      <c r="K462" s="36">
        <f t="shared" si="123"/>
        <v>7.1357303575703178E-4</v>
      </c>
      <c r="L462" s="23">
        <v>3.32</v>
      </c>
      <c r="M462" s="35">
        <v>0.33</v>
      </c>
      <c r="N462" s="35">
        <f t="shared" si="124"/>
        <v>0.33</v>
      </c>
      <c r="O462" s="38">
        <v>11.11751269035533</v>
      </c>
      <c r="P462" s="38">
        <f t="shared" si="125"/>
        <v>11.11751269035533</v>
      </c>
      <c r="Q462" s="38">
        <v>1.3361692000000001</v>
      </c>
      <c r="R462" s="38">
        <v>0.96303017419071424</v>
      </c>
      <c r="S462" s="23">
        <v>1.23</v>
      </c>
      <c r="T462" s="23">
        <v>0.87</v>
      </c>
      <c r="U462" s="23">
        <v>10</v>
      </c>
      <c r="V462" s="23">
        <f t="shared" si="126"/>
        <v>10</v>
      </c>
      <c r="W462" s="23">
        <v>78</v>
      </c>
      <c r="X462" s="23">
        <f t="shared" si="127"/>
        <v>78</v>
      </c>
      <c r="Y462" s="23">
        <v>62</v>
      </c>
      <c r="Z462" s="23" t="str">
        <f>Code!$K$204</f>
        <v>EF 86</v>
      </c>
      <c r="AA462" s="23" t="str">
        <f>Code!$K$207</f>
        <v>EF 57</v>
      </c>
      <c r="AB462" s="23" t="str">
        <f>Code!$K$208</f>
        <v>EF 57</v>
      </c>
      <c r="AC462" s="23" t="str">
        <f>Code!$K$205</f>
        <v>EF 57</v>
      </c>
      <c r="AD462" s="23" t="s">
        <v>237</v>
      </c>
      <c r="AE462" s="23" t="s">
        <v>237</v>
      </c>
      <c r="AF462" s="23" t="s">
        <v>237</v>
      </c>
      <c r="AG462" s="39">
        <f t="shared" si="122"/>
        <v>7.1357303575703178E-4</v>
      </c>
      <c r="AH462" s="39">
        <f t="shared" si="128"/>
        <v>7.1357303575703178E-4</v>
      </c>
      <c r="AI462" s="18">
        <f t="shared" si="129"/>
        <v>3.32</v>
      </c>
      <c r="AJ462" s="41">
        <f>Code!$B$23</f>
        <v>0.15</v>
      </c>
      <c r="AK462" s="41">
        <f t="shared" si="130"/>
        <v>0.15</v>
      </c>
      <c r="AL462" s="110">
        <f t="shared" si="131"/>
        <v>11.11751269035533</v>
      </c>
      <c r="AM462" s="110">
        <f t="shared" si="132"/>
        <v>11.11751269035533</v>
      </c>
      <c r="AN462" s="110">
        <f t="shared" si="133"/>
        <v>1.3361692000000001</v>
      </c>
      <c r="AO462" s="110">
        <f t="shared" si="134"/>
        <v>0.96303017419071424</v>
      </c>
      <c r="AP462" s="18">
        <f>VLOOKUP(D462,Code!$B$92:$D$107,2,FALSE)</f>
        <v>0.32</v>
      </c>
      <c r="AQ462" s="18">
        <f>VLOOKUP(E462,Code!$B$92:$D$107,3,FALSE)</f>
        <v>0.25</v>
      </c>
      <c r="AR462" s="18">
        <f>Code!$C$132</f>
        <v>14</v>
      </c>
      <c r="AS462" s="18">
        <f t="shared" si="135"/>
        <v>14</v>
      </c>
      <c r="AT462" s="88">
        <f>Code!$C$189</f>
        <v>80</v>
      </c>
      <c r="AU462" s="88">
        <f t="shared" si="136"/>
        <v>80</v>
      </c>
      <c r="AV462" s="88">
        <f>Code!$C$198</f>
        <v>66</v>
      </c>
      <c r="AW462" s="18" t="str">
        <f>Code!$L$204</f>
        <v>EF 95</v>
      </c>
      <c r="AX462" s="64" t="str">
        <f>Code!$L$207</f>
        <v>EF 60</v>
      </c>
      <c r="AY462" s="64" t="str">
        <f>Code!$L$208</f>
        <v>EF 60</v>
      </c>
      <c r="AZ462" s="64" t="str">
        <f>Code!$L$205</f>
        <v>EF 62</v>
      </c>
      <c r="BA462" s="23" t="s">
        <v>237</v>
      </c>
      <c r="BB462" s="23" t="s">
        <v>237</v>
      </c>
      <c r="BC462" s="23" t="s">
        <v>237</v>
      </c>
      <c r="BD462" s="39">
        <f t="shared" si="137"/>
        <v>6.0653708039347702E-4</v>
      </c>
      <c r="BE462" s="39">
        <f t="shared" si="138"/>
        <v>4.9950112502992225E-4</v>
      </c>
      <c r="BF462" s="18">
        <f>Measures!$C$3</f>
        <v>8</v>
      </c>
      <c r="BG462" s="41">
        <f>Measures!$C$4</f>
        <v>0.1</v>
      </c>
      <c r="BH462" s="41">
        <v>0.06</v>
      </c>
      <c r="BI462" s="18">
        <f>VLOOKUP(D462,Measures!$B$6:$C$21,2,FALSE)</f>
        <v>30</v>
      </c>
      <c r="BJ462" s="18">
        <f>Measures!$C$22</f>
        <v>44</v>
      </c>
      <c r="BK462" s="18">
        <f>Measures!$C$23</f>
        <v>19</v>
      </c>
      <c r="BL462" s="18">
        <f>Measures!$C$24</f>
        <v>13</v>
      </c>
      <c r="BM462" s="18">
        <f>Measures!$C$26</f>
        <v>0.32</v>
      </c>
      <c r="BN462" s="18">
        <f>Measures!$D$26</f>
        <v>0.25</v>
      </c>
      <c r="BO462" s="18">
        <f>Measures!$C$27</f>
        <v>14</v>
      </c>
      <c r="BP462" s="18">
        <f>Measures!$C$28</f>
        <v>15</v>
      </c>
      <c r="BQ462" s="88">
        <f>Measures!$C$29</f>
        <v>92</v>
      </c>
      <c r="BR462" s="88">
        <f>Measures!$C$30</f>
        <v>95</v>
      </c>
      <c r="BS462" s="88">
        <f>Measures!$C$31</f>
        <v>70</v>
      </c>
      <c r="BT462" s="64" t="str">
        <f>Code!$M$204</f>
        <v>EF 200</v>
      </c>
      <c r="BU462" s="64" t="str">
        <f>Code!$M$207</f>
        <v>EF 67</v>
      </c>
      <c r="BV462" s="64" t="str">
        <f>Code!$M$208</f>
        <v>EF 70</v>
      </c>
      <c r="BW462" s="64" t="str">
        <f>Code!$M$205</f>
        <v>EF 82</v>
      </c>
      <c r="BX462" s="64" t="s">
        <v>363</v>
      </c>
      <c r="BY462" s="64" t="s">
        <v>239</v>
      </c>
      <c r="BZ462" s="64" t="s">
        <v>240</v>
      </c>
      <c r="CA462" s="64"/>
      <c r="CB462" s="64"/>
      <c r="CC462" s="64"/>
      <c r="CD462" s="64"/>
      <c r="CE462" s="64"/>
      <c r="CF462" s="64"/>
      <c r="CG462" s="64"/>
      <c r="CH462" s="64"/>
      <c r="CI462" s="64"/>
      <c r="CJ462" s="64"/>
      <c r="CK462" s="64"/>
      <c r="CL462" s="64"/>
      <c r="CM462" s="18"/>
      <c r="CN462" s="18"/>
    </row>
    <row r="463" spans="1:92" ht="14.4" x14ac:dyDescent="0.3">
      <c r="A463" s="19" t="s">
        <v>22</v>
      </c>
      <c r="B463" s="31" t="s">
        <v>86</v>
      </c>
      <c r="C463" s="19" t="s">
        <v>71</v>
      </c>
      <c r="D463" s="19">
        <v>10</v>
      </c>
      <c r="E463" s="19">
        <f>VLOOKUP(D463,Lists!$B$3:$C$18,2,FALSE)</f>
        <v>9</v>
      </c>
      <c r="F463" s="19">
        <v>1</v>
      </c>
      <c r="G463" s="19" t="s">
        <v>66</v>
      </c>
      <c r="H463" s="23">
        <v>1600</v>
      </c>
      <c r="I463" s="37">
        <v>0.14016341923318668</v>
      </c>
      <c r="J463" s="36">
        <v>7.1357303575703178E-4</v>
      </c>
      <c r="K463" s="36">
        <f t="shared" si="123"/>
        <v>7.1357303575703178E-4</v>
      </c>
      <c r="L463" s="23">
        <v>3.32</v>
      </c>
      <c r="M463" s="35">
        <v>0.33</v>
      </c>
      <c r="N463" s="35">
        <f t="shared" si="124"/>
        <v>0.33</v>
      </c>
      <c r="O463" s="38">
        <v>11.11751269035533</v>
      </c>
      <c r="P463" s="38">
        <f t="shared" si="125"/>
        <v>11.11751269035533</v>
      </c>
      <c r="Q463" s="38">
        <v>1.3361692000000001</v>
      </c>
      <c r="R463" s="38">
        <v>0.96303017419071424</v>
      </c>
      <c r="S463" s="23">
        <v>1.23</v>
      </c>
      <c r="T463" s="23">
        <v>0.87</v>
      </c>
      <c r="U463" s="23">
        <v>10</v>
      </c>
      <c r="V463" s="23">
        <f t="shared" si="126"/>
        <v>10</v>
      </c>
      <c r="W463" s="23">
        <v>78</v>
      </c>
      <c r="X463" s="23">
        <f t="shared" si="127"/>
        <v>78</v>
      </c>
      <c r="Y463" s="23">
        <v>62</v>
      </c>
      <c r="Z463" s="23" t="str">
        <f>Code!$K$204</f>
        <v>EF 86</v>
      </c>
      <c r="AA463" s="23" t="str">
        <f>Code!$K$207</f>
        <v>EF 57</v>
      </c>
      <c r="AB463" s="23" t="str">
        <f>Code!$K$208</f>
        <v>EF 57</v>
      </c>
      <c r="AC463" s="23" t="str">
        <f>Code!$K$205</f>
        <v>EF 57</v>
      </c>
      <c r="AD463" s="23" t="s">
        <v>237</v>
      </c>
      <c r="AE463" s="23" t="s">
        <v>237</v>
      </c>
      <c r="AF463" s="23" t="s">
        <v>237</v>
      </c>
      <c r="AG463" s="39">
        <f t="shared" si="122"/>
        <v>7.1357303575703178E-4</v>
      </c>
      <c r="AH463" s="39">
        <f t="shared" si="128"/>
        <v>7.1357303575703178E-4</v>
      </c>
      <c r="AI463" s="18">
        <f t="shared" si="129"/>
        <v>3.32</v>
      </c>
      <c r="AJ463" s="41">
        <f>Code!$B$23</f>
        <v>0.15</v>
      </c>
      <c r="AK463" s="41">
        <f t="shared" si="130"/>
        <v>0.15</v>
      </c>
      <c r="AL463" s="110">
        <f t="shared" si="131"/>
        <v>11.11751269035533</v>
      </c>
      <c r="AM463" s="110">
        <f t="shared" si="132"/>
        <v>11.11751269035533</v>
      </c>
      <c r="AN463" s="110">
        <f t="shared" si="133"/>
        <v>1.3361692000000001</v>
      </c>
      <c r="AO463" s="110">
        <f t="shared" si="134"/>
        <v>0.96303017419071424</v>
      </c>
      <c r="AP463" s="18">
        <f>VLOOKUP(D463,Code!$B$92:$D$107,2,FALSE)</f>
        <v>0.32</v>
      </c>
      <c r="AQ463" s="18">
        <f>VLOOKUP(E463,Code!$B$92:$D$107,3,FALSE)</f>
        <v>0.25</v>
      </c>
      <c r="AR463" s="18">
        <f>Code!$C$132</f>
        <v>14</v>
      </c>
      <c r="AS463" s="18">
        <f t="shared" si="135"/>
        <v>14</v>
      </c>
      <c r="AT463" s="88">
        <f>Code!$C$189</f>
        <v>80</v>
      </c>
      <c r="AU463" s="88">
        <f t="shared" si="136"/>
        <v>80</v>
      </c>
      <c r="AV463" s="88">
        <f>Code!$C$198</f>
        <v>66</v>
      </c>
      <c r="AW463" s="18" t="str">
        <f>Code!$L$204</f>
        <v>EF 95</v>
      </c>
      <c r="AX463" s="64" t="str">
        <f>Code!$L$207</f>
        <v>EF 60</v>
      </c>
      <c r="AY463" s="64" t="str">
        <f>Code!$L$208</f>
        <v>EF 60</v>
      </c>
      <c r="AZ463" s="64" t="str">
        <f>Code!$L$205</f>
        <v>EF 62</v>
      </c>
      <c r="BA463" s="23" t="s">
        <v>237</v>
      </c>
      <c r="BB463" s="23" t="s">
        <v>237</v>
      </c>
      <c r="BC463" s="23" t="s">
        <v>237</v>
      </c>
      <c r="BD463" s="39">
        <f t="shared" si="137"/>
        <v>6.0653708039347702E-4</v>
      </c>
      <c r="BE463" s="39">
        <f t="shared" si="138"/>
        <v>4.9950112502992225E-4</v>
      </c>
      <c r="BF463" s="18">
        <f>Measures!$C$3</f>
        <v>8</v>
      </c>
      <c r="BG463" s="41">
        <f>Measures!$C$4</f>
        <v>0.1</v>
      </c>
      <c r="BH463" s="41">
        <v>0.06</v>
      </c>
      <c r="BI463" s="18">
        <f>VLOOKUP(D463,Measures!$B$6:$C$21,2,FALSE)</f>
        <v>30</v>
      </c>
      <c r="BJ463" s="18">
        <f>Measures!$C$22</f>
        <v>44</v>
      </c>
      <c r="BK463" s="18">
        <f>Measures!$C$23</f>
        <v>19</v>
      </c>
      <c r="BL463" s="18">
        <f>Measures!$C$24</f>
        <v>13</v>
      </c>
      <c r="BM463" s="18">
        <f>Measures!$C$26</f>
        <v>0.32</v>
      </c>
      <c r="BN463" s="18">
        <f>Measures!$D$26</f>
        <v>0.25</v>
      </c>
      <c r="BO463" s="18">
        <f>Measures!$C$27</f>
        <v>14</v>
      </c>
      <c r="BP463" s="18">
        <f>Measures!$C$28</f>
        <v>15</v>
      </c>
      <c r="BQ463" s="88">
        <f>Measures!$C$29</f>
        <v>92</v>
      </c>
      <c r="BR463" s="88">
        <f>Measures!$C$30</f>
        <v>95</v>
      </c>
      <c r="BS463" s="88">
        <f>Measures!$C$31</f>
        <v>70</v>
      </c>
      <c r="BT463" s="64" t="str">
        <f>Code!$M$204</f>
        <v>EF 200</v>
      </c>
      <c r="BU463" s="64" t="str">
        <f>Code!$M$207</f>
        <v>EF 67</v>
      </c>
      <c r="BV463" s="64" t="str">
        <f>Code!$M$208</f>
        <v>EF 70</v>
      </c>
      <c r="BW463" s="64" t="str">
        <f>Code!$M$205</f>
        <v>EF 82</v>
      </c>
      <c r="BX463" s="64" t="s">
        <v>363</v>
      </c>
      <c r="BY463" s="64" t="s">
        <v>239</v>
      </c>
      <c r="BZ463" s="64" t="s">
        <v>240</v>
      </c>
      <c r="CA463" s="64"/>
      <c r="CB463" s="64"/>
      <c r="CC463" s="64"/>
      <c r="CD463" s="64"/>
      <c r="CE463" s="64"/>
      <c r="CF463" s="64"/>
      <c r="CG463" s="64"/>
      <c r="CH463" s="64"/>
      <c r="CI463" s="64"/>
      <c r="CJ463" s="64"/>
      <c r="CK463" s="64"/>
      <c r="CL463" s="64"/>
      <c r="CM463" s="18"/>
      <c r="CN463" s="18"/>
    </row>
    <row r="464" spans="1:92" ht="14.4" x14ac:dyDescent="0.3">
      <c r="A464" s="19" t="s">
        <v>22</v>
      </c>
      <c r="B464" s="31" t="s">
        <v>86</v>
      </c>
      <c r="C464" s="19" t="s">
        <v>71</v>
      </c>
      <c r="D464" s="19">
        <v>10</v>
      </c>
      <c r="E464" s="19">
        <f>VLOOKUP(D464,Lists!$B$3:$C$18,2,FALSE)</f>
        <v>9</v>
      </c>
      <c r="F464" s="19">
        <v>2</v>
      </c>
      <c r="G464" s="19" t="s">
        <v>66</v>
      </c>
      <c r="H464" s="23">
        <v>1990</v>
      </c>
      <c r="I464" s="37">
        <v>0.14016341923318668</v>
      </c>
      <c r="J464" s="36">
        <v>7.1357303575703178E-4</v>
      </c>
      <c r="K464" s="36">
        <f t="shared" si="123"/>
        <v>7.1357303575703178E-4</v>
      </c>
      <c r="L464" s="23">
        <v>3.32</v>
      </c>
      <c r="M464" s="35">
        <v>0.33</v>
      </c>
      <c r="N464" s="35">
        <f t="shared" si="124"/>
        <v>0.33</v>
      </c>
      <c r="O464" s="38">
        <v>11.11751269035533</v>
      </c>
      <c r="P464" s="38">
        <f t="shared" si="125"/>
        <v>11.11751269035533</v>
      </c>
      <c r="Q464" s="38">
        <v>1.3361692000000001</v>
      </c>
      <c r="R464" s="38">
        <v>0.96303017419071424</v>
      </c>
      <c r="S464" s="23">
        <v>1.23</v>
      </c>
      <c r="T464" s="23">
        <v>0.87</v>
      </c>
      <c r="U464" s="23">
        <v>10</v>
      </c>
      <c r="V464" s="23">
        <f t="shared" si="126"/>
        <v>10</v>
      </c>
      <c r="W464" s="23">
        <v>78</v>
      </c>
      <c r="X464" s="23">
        <f t="shared" si="127"/>
        <v>78</v>
      </c>
      <c r="Y464" s="23">
        <v>62</v>
      </c>
      <c r="Z464" s="23" t="str">
        <f>Code!$K$204</f>
        <v>EF 86</v>
      </c>
      <c r="AA464" s="23" t="str">
        <f>Code!$K$207</f>
        <v>EF 57</v>
      </c>
      <c r="AB464" s="23" t="str">
        <f>Code!$K$208</f>
        <v>EF 57</v>
      </c>
      <c r="AC464" s="23" t="str">
        <f>Code!$K$205</f>
        <v>EF 57</v>
      </c>
      <c r="AD464" s="23" t="s">
        <v>237</v>
      </c>
      <c r="AE464" s="23" t="s">
        <v>237</v>
      </c>
      <c r="AF464" s="23" t="s">
        <v>237</v>
      </c>
      <c r="AG464" s="39">
        <f t="shared" si="122"/>
        <v>7.1357303575703178E-4</v>
      </c>
      <c r="AH464" s="39">
        <f t="shared" si="128"/>
        <v>7.1357303575703178E-4</v>
      </c>
      <c r="AI464" s="18">
        <f t="shared" si="129"/>
        <v>3.32</v>
      </c>
      <c r="AJ464" s="41">
        <f>Code!$B$23</f>
        <v>0.15</v>
      </c>
      <c r="AK464" s="41">
        <f t="shared" si="130"/>
        <v>0.15</v>
      </c>
      <c r="AL464" s="110">
        <f t="shared" si="131"/>
        <v>11.11751269035533</v>
      </c>
      <c r="AM464" s="110">
        <f t="shared" si="132"/>
        <v>11.11751269035533</v>
      </c>
      <c r="AN464" s="110">
        <f t="shared" si="133"/>
        <v>1.3361692000000001</v>
      </c>
      <c r="AO464" s="110">
        <f t="shared" si="134"/>
        <v>0.96303017419071424</v>
      </c>
      <c r="AP464" s="18">
        <f>VLOOKUP(D464,Code!$B$92:$D$107,2,FALSE)</f>
        <v>0.32</v>
      </c>
      <c r="AQ464" s="18">
        <f>VLOOKUP(E464,Code!$B$92:$D$107,3,FALSE)</f>
        <v>0.25</v>
      </c>
      <c r="AR464" s="18">
        <f>Code!$C$132</f>
        <v>14</v>
      </c>
      <c r="AS464" s="18">
        <f t="shared" si="135"/>
        <v>14</v>
      </c>
      <c r="AT464" s="88">
        <f>Code!$C$189</f>
        <v>80</v>
      </c>
      <c r="AU464" s="88">
        <f t="shared" si="136"/>
        <v>80</v>
      </c>
      <c r="AV464" s="88">
        <f>Code!$C$198</f>
        <v>66</v>
      </c>
      <c r="AW464" s="18" t="str">
        <f>Code!$L$204</f>
        <v>EF 95</v>
      </c>
      <c r="AX464" s="64" t="str">
        <f>Code!$L$207</f>
        <v>EF 60</v>
      </c>
      <c r="AY464" s="64" t="str">
        <f>Code!$L$208</f>
        <v>EF 60</v>
      </c>
      <c r="AZ464" s="64" t="str">
        <f>Code!$L$205</f>
        <v>EF 62</v>
      </c>
      <c r="BA464" s="23" t="s">
        <v>237</v>
      </c>
      <c r="BB464" s="23" t="s">
        <v>237</v>
      </c>
      <c r="BC464" s="23" t="s">
        <v>237</v>
      </c>
      <c r="BD464" s="39">
        <f t="shared" si="137"/>
        <v>6.0653708039347702E-4</v>
      </c>
      <c r="BE464" s="39">
        <f t="shared" si="138"/>
        <v>4.9950112502992225E-4</v>
      </c>
      <c r="BF464" s="18">
        <f>Measures!$C$3</f>
        <v>8</v>
      </c>
      <c r="BG464" s="41">
        <f>Measures!$C$4</f>
        <v>0.1</v>
      </c>
      <c r="BH464" s="41">
        <v>0.06</v>
      </c>
      <c r="BI464" s="18">
        <f>VLOOKUP(D464,Measures!$B$6:$C$21,2,FALSE)</f>
        <v>30</v>
      </c>
      <c r="BJ464" s="18">
        <f>Measures!$C$22</f>
        <v>44</v>
      </c>
      <c r="BK464" s="18">
        <f>Measures!$C$23</f>
        <v>19</v>
      </c>
      <c r="BL464" s="18">
        <f>Measures!$C$24</f>
        <v>13</v>
      </c>
      <c r="BM464" s="18">
        <f>Measures!$C$26</f>
        <v>0.32</v>
      </c>
      <c r="BN464" s="18">
        <f>Measures!$D$26</f>
        <v>0.25</v>
      </c>
      <c r="BO464" s="18">
        <f>Measures!$C$27</f>
        <v>14</v>
      </c>
      <c r="BP464" s="18">
        <f>Measures!$C$28</f>
        <v>15</v>
      </c>
      <c r="BQ464" s="88">
        <f>Measures!$C$29</f>
        <v>92</v>
      </c>
      <c r="BR464" s="88">
        <f>Measures!$C$30</f>
        <v>95</v>
      </c>
      <c r="BS464" s="88">
        <f>Measures!$C$31</f>
        <v>70</v>
      </c>
      <c r="BT464" s="64" t="str">
        <f>Code!$M$204</f>
        <v>EF 200</v>
      </c>
      <c r="BU464" s="64" t="str">
        <f>Code!$M$207</f>
        <v>EF 67</v>
      </c>
      <c r="BV464" s="64" t="str">
        <f>Code!$M$208</f>
        <v>EF 70</v>
      </c>
      <c r="BW464" s="64" t="str">
        <f>Code!$M$205</f>
        <v>EF 82</v>
      </c>
      <c r="BX464" s="64" t="s">
        <v>363</v>
      </c>
      <c r="BY464" s="64" t="s">
        <v>239</v>
      </c>
      <c r="BZ464" s="64" t="s">
        <v>240</v>
      </c>
      <c r="CA464" s="64"/>
      <c r="CB464" s="64"/>
      <c r="CC464" s="64"/>
      <c r="CD464" s="64"/>
      <c r="CE464" s="64"/>
      <c r="CF464" s="64"/>
      <c r="CG464" s="64"/>
      <c r="CH464" s="64"/>
      <c r="CI464" s="64"/>
      <c r="CJ464" s="64"/>
      <c r="CK464" s="64"/>
      <c r="CL464" s="64"/>
      <c r="CM464" s="18"/>
      <c r="CN464" s="18"/>
    </row>
    <row r="465" spans="1:92" ht="14.4" x14ac:dyDescent="0.3">
      <c r="A465" s="19" t="s">
        <v>95</v>
      </c>
      <c r="B465" s="31" t="s">
        <v>86</v>
      </c>
      <c r="C465" s="19" t="s">
        <v>87</v>
      </c>
      <c r="D465" s="19">
        <v>10</v>
      </c>
      <c r="E465" s="19">
        <f>VLOOKUP(D465,Lists!$B$3:$C$18,2,FALSE)</f>
        <v>9</v>
      </c>
      <c r="F465" s="19">
        <v>1</v>
      </c>
      <c r="G465" s="19" t="s">
        <v>66</v>
      </c>
      <c r="H465" s="23">
        <v>1600</v>
      </c>
      <c r="I465" s="37">
        <v>0.14016341923318668</v>
      </c>
      <c r="J465" s="36">
        <v>7.1357303575703178E-4</v>
      </c>
      <c r="K465" s="36">
        <f t="shared" si="123"/>
        <v>7.1357303575703178E-4</v>
      </c>
      <c r="L465" s="23">
        <v>3.32</v>
      </c>
      <c r="M465" s="35">
        <v>0.33</v>
      </c>
      <c r="N465" s="35">
        <f t="shared" si="124"/>
        <v>0.33</v>
      </c>
      <c r="O465" s="38">
        <v>11.11751269035533</v>
      </c>
      <c r="P465" s="38">
        <f t="shared" si="125"/>
        <v>11.11751269035533</v>
      </c>
      <c r="Q465" s="38">
        <v>1.3361692000000001</v>
      </c>
      <c r="R465" s="38">
        <v>0.96303017419071424</v>
      </c>
      <c r="S465" s="23">
        <v>1.23</v>
      </c>
      <c r="T465" s="23">
        <v>0.87</v>
      </c>
      <c r="U465" s="23">
        <v>10</v>
      </c>
      <c r="V465" s="23">
        <f t="shared" si="126"/>
        <v>10</v>
      </c>
      <c r="W465" s="23">
        <v>78</v>
      </c>
      <c r="X465" s="23">
        <f t="shared" si="127"/>
        <v>78</v>
      </c>
      <c r="Y465" s="23">
        <v>62</v>
      </c>
      <c r="Z465" s="23" t="str">
        <f>Code!$K$204</f>
        <v>EF 86</v>
      </c>
      <c r="AA465" s="23" t="str">
        <f>Code!$K$207</f>
        <v>EF 57</v>
      </c>
      <c r="AB465" s="23" t="str">
        <f>Code!$K$208</f>
        <v>EF 57</v>
      </c>
      <c r="AC465" s="23" t="str">
        <f>Code!$K$205</f>
        <v>EF 57</v>
      </c>
      <c r="AD465" s="23" t="s">
        <v>237</v>
      </c>
      <c r="AE465" s="23" t="s">
        <v>237</v>
      </c>
      <c r="AF465" s="23" t="s">
        <v>237</v>
      </c>
      <c r="AG465" s="39">
        <f t="shared" si="122"/>
        <v>7.1357303575703178E-4</v>
      </c>
      <c r="AH465" s="39">
        <f t="shared" si="128"/>
        <v>7.1357303575703178E-4</v>
      </c>
      <c r="AI465" s="18">
        <f t="shared" si="129"/>
        <v>3.32</v>
      </c>
      <c r="AJ465" s="41">
        <f>Code!$B$23</f>
        <v>0.15</v>
      </c>
      <c r="AK465" s="41">
        <f t="shared" si="130"/>
        <v>0.15</v>
      </c>
      <c r="AL465" s="110">
        <f t="shared" si="131"/>
        <v>11.11751269035533</v>
      </c>
      <c r="AM465" s="110">
        <f t="shared" si="132"/>
        <v>11.11751269035533</v>
      </c>
      <c r="AN465" s="110">
        <f t="shared" si="133"/>
        <v>1.3361692000000001</v>
      </c>
      <c r="AO465" s="110">
        <f t="shared" si="134"/>
        <v>0.96303017419071424</v>
      </c>
      <c r="AP465" s="18">
        <f>VLOOKUP(D465,Code!$B$92:$D$107,2,FALSE)</f>
        <v>0.32</v>
      </c>
      <c r="AQ465" s="18">
        <f>VLOOKUP(E465,Code!$B$92:$D$107,3,FALSE)</f>
        <v>0.25</v>
      </c>
      <c r="AR465" s="18">
        <f>Code!$C$132</f>
        <v>14</v>
      </c>
      <c r="AS465" s="18">
        <f t="shared" si="135"/>
        <v>14</v>
      </c>
      <c r="AT465" s="88">
        <f>Code!$C$189</f>
        <v>80</v>
      </c>
      <c r="AU465" s="88">
        <f t="shared" si="136"/>
        <v>80</v>
      </c>
      <c r="AV465" s="88">
        <f>Code!$C$198</f>
        <v>66</v>
      </c>
      <c r="AW465" s="18" t="str">
        <f>Code!$L$204</f>
        <v>EF 95</v>
      </c>
      <c r="AX465" s="64" t="str">
        <f>Code!$L$207</f>
        <v>EF 60</v>
      </c>
      <c r="AY465" s="64" t="str">
        <f>Code!$L$208</f>
        <v>EF 60</v>
      </c>
      <c r="AZ465" s="64" t="str">
        <f>Code!$L$205</f>
        <v>EF 62</v>
      </c>
      <c r="BA465" s="23" t="s">
        <v>237</v>
      </c>
      <c r="BB465" s="23" t="s">
        <v>237</v>
      </c>
      <c r="BC465" s="23" t="s">
        <v>237</v>
      </c>
      <c r="BD465" s="39">
        <f t="shared" si="137"/>
        <v>6.0653708039347702E-4</v>
      </c>
      <c r="BE465" s="39">
        <f t="shared" si="138"/>
        <v>4.9950112502992225E-4</v>
      </c>
      <c r="BF465" s="18">
        <f>Measures!$C$3</f>
        <v>8</v>
      </c>
      <c r="BG465" s="41">
        <f>Measures!$C$4</f>
        <v>0.1</v>
      </c>
      <c r="BH465" s="41">
        <v>0.06</v>
      </c>
      <c r="BI465" s="18">
        <f>VLOOKUP(D465,Measures!$B$6:$C$21,2,FALSE)</f>
        <v>30</v>
      </c>
      <c r="BJ465" s="18">
        <f>Measures!$C$22</f>
        <v>44</v>
      </c>
      <c r="BK465" s="18">
        <f>Measures!$C$23</f>
        <v>19</v>
      </c>
      <c r="BL465" s="18">
        <f>Measures!$C$24</f>
        <v>13</v>
      </c>
      <c r="BM465" s="18">
        <f>Measures!$C$26</f>
        <v>0.32</v>
      </c>
      <c r="BN465" s="18">
        <f>Measures!$D$26</f>
        <v>0.25</v>
      </c>
      <c r="BO465" s="18">
        <f>Measures!$C$27</f>
        <v>14</v>
      </c>
      <c r="BP465" s="18">
        <f>Measures!$C$28</f>
        <v>15</v>
      </c>
      <c r="BQ465" s="88">
        <f>Measures!$C$29</f>
        <v>92</v>
      </c>
      <c r="BR465" s="88">
        <f>Measures!$C$30</f>
        <v>95</v>
      </c>
      <c r="BS465" s="88">
        <f>Measures!$C$31</f>
        <v>70</v>
      </c>
      <c r="BT465" s="64" t="str">
        <f>Code!$M$204</f>
        <v>EF 200</v>
      </c>
      <c r="BU465" s="64" t="str">
        <f>Code!$M$207</f>
        <v>EF 67</v>
      </c>
      <c r="BV465" s="64" t="str">
        <f>Code!$M$208</f>
        <v>EF 70</v>
      </c>
      <c r="BW465" s="64" t="str">
        <f>Code!$M$205</f>
        <v>EF 82</v>
      </c>
      <c r="BX465" s="64" t="s">
        <v>363</v>
      </c>
      <c r="BY465" s="64" t="s">
        <v>239</v>
      </c>
      <c r="BZ465" s="64" t="s">
        <v>240</v>
      </c>
      <c r="CA465" s="64"/>
      <c r="CB465" s="64"/>
      <c r="CC465" s="64"/>
      <c r="CD465" s="64"/>
      <c r="CE465" s="64"/>
      <c r="CF465" s="64"/>
      <c r="CG465" s="64"/>
      <c r="CH465" s="64"/>
      <c r="CI465" s="64"/>
      <c r="CJ465" s="64"/>
      <c r="CK465" s="64"/>
      <c r="CL465" s="64"/>
      <c r="CM465" s="18"/>
      <c r="CN465" s="18"/>
    </row>
    <row r="466" spans="1:92" ht="14.4" x14ac:dyDescent="0.3">
      <c r="A466" s="19" t="s">
        <v>95</v>
      </c>
      <c r="B466" s="31" t="s">
        <v>86</v>
      </c>
      <c r="C466" s="19" t="s">
        <v>87</v>
      </c>
      <c r="D466" s="19">
        <v>10</v>
      </c>
      <c r="E466" s="19">
        <f>VLOOKUP(D466,Lists!$B$3:$C$18,2,FALSE)</f>
        <v>9</v>
      </c>
      <c r="F466" s="19">
        <v>2</v>
      </c>
      <c r="G466" s="19" t="s">
        <v>66</v>
      </c>
      <c r="H466" s="23">
        <v>1990</v>
      </c>
      <c r="I466" s="37">
        <v>0.14016341923318668</v>
      </c>
      <c r="J466" s="36">
        <v>7.1357303575703178E-4</v>
      </c>
      <c r="K466" s="36">
        <f t="shared" si="123"/>
        <v>7.1357303575703178E-4</v>
      </c>
      <c r="L466" s="23">
        <v>3.32</v>
      </c>
      <c r="M466" s="35">
        <v>0.33</v>
      </c>
      <c r="N466" s="35">
        <f t="shared" si="124"/>
        <v>0.33</v>
      </c>
      <c r="O466" s="38">
        <v>11.11751269035533</v>
      </c>
      <c r="P466" s="38">
        <f t="shared" si="125"/>
        <v>11.11751269035533</v>
      </c>
      <c r="Q466" s="38">
        <v>1.3361692000000001</v>
      </c>
      <c r="R466" s="38">
        <v>0.96303017419071424</v>
      </c>
      <c r="S466" s="23">
        <v>1.23</v>
      </c>
      <c r="T466" s="23">
        <v>0.87</v>
      </c>
      <c r="U466" s="23">
        <v>10</v>
      </c>
      <c r="V466" s="23">
        <f t="shared" si="126"/>
        <v>10</v>
      </c>
      <c r="W466" s="23">
        <v>78</v>
      </c>
      <c r="X466" s="23">
        <f t="shared" si="127"/>
        <v>78</v>
      </c>
      <c r="Y466" s="23">
        <v>62</v>
      </c>
      <c r="Z466" s="23" t="str">
        <f>Code!$K$204</f>
        <v>EF 86</v>
      </c>
      <c r="AA466" s="23" t="str">
        <f>Code!$K$207</f>
        <v>EF 57</v>
      </c>
      <c r="AB466" s="23" t="str">
        <f>Code!$K$208</f>
        <v>EF 57</v>
      </c>
      <c r="AC466" s="23" t="str">
        <f>Code!$K$205</f>
        <v>EF 57</v>
      </c>
      <c r="AD466" s="23" t="s">
        <v>237</v>
      </c>
      <c r="AE466" s="23" t="s">
        <v>237</v>
      </c>
      <c r="AF466" s="23" t="s">
        <v>237</v>
      </c>
      <c r="AG466" s="39">
        <f t="shared" si="122"/>
        <v>7.1357303575703178E-4</v>
      </c>
      <c r="AH466" s="39">
        <f t="shared" si="128"/>
        <v>7.1357303575703178E-4</v>
      </c>
      <c r="AI466" s="18">
        <f t="shared" si="129"/>
        <v>3.32</v>
      </c>
      <c r="AJ466" s="41">
        <f>Code!$B$23</f>
        <v>0.15</v>
      </c>
      <c r="AK466" s="41">
        <f t="shared" si="130"/>
        <v>0.15</v>
      </c>
      <c r="AL466" s="110">
        <f t="shared" si="131"/>
        <v>11.11751269035533</v>
      </c>
      <c r="AM466" s="110">
        <f t="shared" si="132"/>
        <v>11.11751269035533</v>
      </c>
      <c r="AN466" s="110">
        <f t="shared" si="133"/>
        <v>1.3361692000000001</v>
      </c>
      <c r="AO466" s="110">
        <f t="shared" si="134"/>
        <v>0.96303017419071424</v>
      </c>
      <c r="AP466" s="18">
        <f>VLOOKUP(D466,Code!$B$92:$D$107,2,FALSE)</f>
        <v>0.32</v>
      </c>
      <c r="AQ466" s="18">
        <f>VLOOKUP(E466,Code!$B$92:$D$107,3,FALSE)</f>
        <v>0.25</v>
      </c>
      <c r="AR466" s="18">
        <f>Code!$C$132</f>
        <v>14</v>
      </c>
      <c r="AS466" s="18">
        <f t="shared" si="135"/>
        <v>14</v>
      </c>
      <c r="AT466" s="88">
        <f>Code!$C$189</f>
        <v>80</v>
      </c>
      <c r="AU466" s="88">
        <f t="shared" si="136"/>
        <v>80</v>
      </c>
      <c r="AV466" s="88">
        <f>Code!$C$198</f>
        <v>66</v>
      </c>
      <c r="AW466" s="18" t="str">
        <f>Code!$L$204</f>
        <v>EF 95</v>
      </c>
      <c r="AX466" s="64" t="str">
        <f>Code!$L$207</f>
        <v>EF 60</v>
      </c>
      <c r="AY466" s="64" t="str">
        <f>Code!$L$208</f>
        <v>EF 60</v>
      </c>
      <c r="AZ466" s="64" t="str">
        <f>Code!$L$205</f>
        <v>EF 62</v>
      </c>
      <c r="BA466" s="23" t="s">
        <v>237</v>
      </c>
      <c r="BB466" s="23" t="s">
        <v>237</v>
      </c>
      <c r="BC466" s="23" t="s">
        <v>237</v>
      </c>
      <c r="BD466" s="39">
        <f t="shared" si="137"/>
        <v>6.0653708039347702E-4</v>
      </c>
      <c r="BE466" s="39">
        <f t="shared" si="138"/>
        <v>4.9950112502992225E-4</v>
      </c>
      <c r="BF466" s="18">
        <f>Measures!$C$3</f>
        <v>8</v>
      </c>
      <c r="BG466" s="41">
        <f>Measures!$C$4</f>
        <v>0.1</v>
      </c>
      <c r="BH466" s="41">
        <v>0.06</v>
      </c>
      <c r="BI466" s="18">
        <f>VLOOKUP(D466,Measures!$B$6:$C$21,2,FALSE)</f>
        <v>30</v>
      </c>
      <c r="BJ466" s="18">
        <f>Measures!$C$22</f>
        <v>44</v>
      </c>
      <c r="BK466" s="18">
        <f>Measures!$C$23</f>
        <v>19</v>
      </c>
      <c r="BL466" s="18">
        <f>Measures!$C$24</f>
        <v>13</v>
      </c>
      <c r="BM466" s="18">
        <f>Measures!$C$26</f>
        <v>0.32</v>
      </c>
      <c r="BN466" s="18">
        <f>Measures!$D$26</f>
        <v>0.25</v>
      </c>
      <c r="BO466" s="18">
        <f>Measures!$C$27</f>
        <v>14</v>
      </c>
      <c r="BP466" s="18">
        <f>Measures!$C$28</f>
        <v>15</v>
      </c>
      <c r="BQ466" s="88">
        <f>Measures!$C$29</f>
        <v>92</v>
      </c>
      <c r="BR466" s="88">
        <f>Measures!$C$30</f>
        <v>95</v>
      </c>
      <c r="BS466" s="88">
        <f>Measures!$C$31</f>
        <v>70</v>
      </c>
      <c r="BT466" s="64" t="str">
        <f>Code!$M$204</f>
        <v>EF 200</v>
      </c>
      <c r="BU466" s="64" t="str">
        <f>Code!$M$207</f>
        <v>EF 67</v>
      </c>
      <c r="BV466" s="64" t="str">
        <f>Code!$M$208</f>
        <v>EF 70</v>
      </c>
      <c r="BW466" s="64" t="str">
        <f>Code!$M$205</f>
        <v>EF 82</v>
      </c>
      <c r="BX466" s="64" t="s">
        <v>363</v>
      </c>
      <c r="BY466" s="64" t="s">
        <v>239</v>
      </c>
      <c r="BZ466" s="64" t="s">
        <v>240</v>
      </c>
      <c r="CA466" s="64"/>
      <c r="CB466" s="64"/>
      <c r="CC466" s="64"/>
      <c r="CD466" s="64"/>
      <c r="CE466" s="64"/>
      <c r="CF466" s="64"/>
      <c r="CG466" s="64"/>
      <c r="CH466" s="64"/>
      <c r="CI466" s="64"/>
      <c r="CJ466" s="64"/>
      <c r="CK466" s="64"/>
      <c r="CL466" s="64"/>
      <c r="CM466" s="18"/>
      <c r="CN466" s="18"/>
    </row>
    <row r="467" spans="1:92" ht="14.4" x14ac:dyDescent="0.3">
      <c r="A467" s="19" t="s">
        <v>22</v>
      </c>
      <c r="B467" s="31" t="s">
        <v>86</v>
      </c>
      <c r="C467" s="19" t="s">
        <v>87</v>
      </c>
      <c r="D467" s="19">
        <v>10</v>
      </c>
      <c r="E467" s="19">
        <f>VLOOKUP(D467,Lists!$B$3:$C$18,2,FALSE)</f>
        <v>9</v>
      </c>
      <c r="F467" s="19">
        <v>1</v>
      </c>
      <c r="G467" s="19" t="s">
        <v>66</v>
      </c>
      <c r="H467" s="23">
        <v>1600</v>
      </c>
      <c r="I467" s="37">
        <v>0.14016341923318668</v>
      </c>
      <c r="J467" s="36">
        <v>7.1357303575703178E-4</v>
      </c>
      <c r="K467" s="36">
        <f t="shared" si="123"/>
        <v>7.1357303575703178E-4</v>
      </c>
      <c r="L467" s="23">
        <v>3.32</v>
      </c>
      <c r="M467" s="35">
        <v>0.33</v>
      </c>
      <c r="N467" s="35">
        <f t="shared" si="124"/>
        <v>0.33</v>
      </c>
      <c r="O467" s="38">
        <v>11.11751269035533</v>
      </c>
      <c r="P467" s="38">
        <f t="shared" si="125"/>
        <v>11.11751269035533</v>
      </c>
      <c r="Q467" s="38">
        <v>1.3361692000000001</v>
      </c>
      <c r="R467" s="38">
        <v>0.96303017419071424</v>
      </c>
      <c r="S467" s="23">
        <v>1.23</v>
      </c>
      <c r="T467" s="23">
        <v>0.87</v>
      </c>
      <c r="U467" s="23">
        <v>10</v>
      </c>
      <c r="V467" s="23">
        <f t="shared" si="126"/>
        <v>10</v>
      </c>
      <c r="W467" s="23">
        <v>78</v>
      </c>
      <c r="X467" s="23">
        <f t="shared" si="127"/>
        <v>78</v>
      </c>
      <c r="Y467" s="23">
        <v>62</v>
      </c>
      <c r="Z467" s="23" t="str">
        <f>Code!$K$204</f>
        <v>EF 86</v>
      </c>
      <c r="AA467" s="23" t="str">
        <f>Code!$K$207</f>
        <v>EF 57</v>
      </c>
      <c r="AB467" s="23" t="str">
        <f>Code!$K$208</f>
        <v>EF 57</v>
      </c>
      <c r="AC467" s="23" t="str">
        <f>Code!$K$205</f>
        <v>EF 57</v>
      </c>
      <c r="AD467" s="23" t="s">
        <v>237</v>
      </c>
      <c r="AE467" s="23" t="s">
        <v>237</v>
      </c>
      <c r="AF467" s="23" t="s">
        <v>237</v>
      </c>
      <c r="AG467" s="39">
        <f t="shared" si="122"/>
        <v>7.1357303575703178E-4</v>
      </c>
      <c r="AH467" s="39">
        <f t="shared" si="128"/>
        <v>7.1357303575703178E-4</v>
      </c>
      <c r="AI467" s="18">
        <f t="shared" si="129"/>
        <v>3.32</v>
      </c>
      <c r="AJ467" s="41">
        <f>Code!$B$23</f>
        <v>0.15</v>
      </c>
      <c r="AK467" s="41">
        <f t="shared" si="130"/>
        <v>0.15</v>
      </c>
      <c r="AL467" s="110">
        <f t="shared" si="131"/>
        <v>11.11751269035533</v>
      </c>
      <c r="AM467" s="110">
        <f t="shared" si="132"/>
        <v>11.11751269035533</v>
      </c>
      <c r="AN467" s="110">
        <f t="shared" si="133"/>
        <v>1.3361692000000001</v>
      </c>
      <c r="AO467" s="110">
        <f t="shared" si="134"/>
        <v>0.96303017419071424</v>
      </c>
      <c r="AP467" s="18">
        <f>VLOOKUP(D467,Code!$B$92:$D$107,2,FALSE)</f>
        <v>0.32</v>
      </c>
      <c r="AQ467" s="18">
        <f>VLOOKUP(E467,Code!$B$92:$D$107,3,FALSE)</f>
        <v>0.25</v>
      </c>
      <c r="AR467" s="18">
        <f>Code!$C$132</f>
        <v>14</v>
      </c>
      <c r="AS467" s="18">
        <f t="shared" si="135"/>
        <v>14</v>
      </c>
      <c r="AT467" s="88">
        <f>Code!$C$189</f>
        <v>80</v>
      </c>
      <c r="AU467" s="88">
        <f t="shared" si="136"/>
        <v>80</v>
      </c>
      <c r="AV467" s="88">
        <f>Code!$C$198</f>
        <v>66</v>
      </c>
      <c r="AW467" s="18" t="str">
        <f>Code!$L$204</f>
        <v>EF 95</v>
      </c>
      <c r="AX467" s="64" t="str">
        <f>Code!$L$207</f>
        <v>EF 60</v>
      </c>
      <c r="AY467" s="64" t="str">
        <f>Code!$L$208</f>
        <v>EF 60</v>
      </c>
      <c r="AZ467" s="64" t="str">
        <f>Code!$L$205</f>
        <v>EF 62</v>
      </c>
      <c r="BA467" s="23" t="s">
        <v>237</v>
      </c>
      <c r="BB467" s="23" t="s">
        <v>237</v>
      </c>
      <c r="BC467" s="23" t="s">
        <v>237</v>
      </c>
      <c r="BD467" s="39">
        <f t="shared" si="137"/>
        <v>6.0653708039347702E-4</v>
      </c>
      <c r="BE467" s="39">
        <f t="shared" si="138"/>
        <v>4.9950112502992225E-4</v>
      </c>
      <c r="BF467" s="18">
        <f>Measures!$C$3</f>
        <v>8</v>
      </c>
      <c r="BG467" s="41">
        <f>Measures!$C$4</f>
        <v>0.1</v>
      </c>
      <c r="BH467" s="41">
        <v>0.06</v>
      </c>
      <c r="BI467" s="18">
        <f>VLOOKUP(D467,Measures!$B$6:$C$21,2,FALSE)</f>
        <v>30</v>
      </c>
      <c r="BJ467" s="18">
        <f>Measures!$C$22</f>
        <v>44</v>
      </c>
      <c r="BK467" s="18">
        <f>Measures!$C$23</f>
        <v>19</v>
      </c>
      <c r="BL467" s="18">
        <f>Measures!$C$24</f>
        <v>13</v>
      </c>
      <c r="BM467" s="18">
        <f>Measures!$C$26</f>
        <v>0.32</v>
      </c>
      <c r="BN467" s="18">
        <f>Measures!$D$26</f>
        <v>0.25</v>
      </c>
      <c r="BO467" s="18">
        <f>Measures!$C$27</f>
        <v>14</v>
      </c>
      <c r="BP467" s="18">
        <f>Measures!$C$28</f>
        <v>15</v>
      </c>
      <c r="BQ467" s="88">
        <f>Measures!$C$29</f>
        <v>92</v>
      </c>
      <c r="BR467" s="88">
        <f>Measures!$C$30</f>
        <v>95</v>
      </c>
      <c r="BS467" s="88">
        <f>Measures!$C$31</f>
        <v>70</v>
      </c>
      <c r="BT467" s="64" t="str">
        <f>Code!$M$204</f>
        <v>EF 200</v>
      </c>
      <c r="BU467" s="64" t="str">
        <f>Code!$M$207</f>
        <v>EF 67</v>
      </c>
      <c r="BV467" s="64" t="str">
        <f>Code!$M$208</f>
        <v>EF 70</v>
      </c>
      <c r="BW467" s="64" t="str">
        <f>Code!$M$205</f>
        <v>EF 82</v>
      </c>
      <c r="BX467" s="64" t="s">
        <v>363</v>
      </c>
      <c r="BY467" s="64" t="s">
        <v>239</v>
      </c>
      <c r="BZ467" s="64" t="s">
        <v>240</v>
      </c>
      <c r="CA467" s="64"/>
      <c r="CB467" s="64"/>
      <c r="CC467" s="64"/>
      <c r="CD467" s="64"/>
      <c r="CE467" s="64"/>
      <c r="CF467" s="64"/>
      <c r="CG467" s="64"/>
      <c r="CH467" s="64"/>
      <c r="CI467" s="64"/>
      <c r="CJ467" s="64"/>
      <c r="CK467" s="64"/>
      <c r="CL467" s="64"/>
      <c r="CM467" s="18"/>
      <c r="CN467" s="18"/>
    </row>
    <row r="468" spans="1:92" ht="14.4" x14ac:dyDescent="0.3">
      <c r="A468" s="19" t="s">
        <v>22</v>
      </c>
      <c r="B468" s="31" t="s">
        <v>86</v>
      </c>
      <c r="C468" s="19" t="s">
        <v>87</v>
      </c>
      <c r="D468" s="19">
        <v>10</v>
      </c>
      <c r="E468" s="19">
        <f>VLOOKUP(D468,Lists!$B$3:$C$18,2,FALSE)</f>
        <v>9</v>
      </c>
      <c r="F468" s="19">
        <v>2</v>
      </c>
      <c r="G468" s="19" t="s">
        <v>66</v>
      </c>
      <c r="H468" s="23">
        <v>1990</v>
      </c>
      <c r="I468" s="37">
        <v>0.14016341923318668</v>
      </c>
      <c r="J468" s="36">
        <v>7.1357303575703178E-4</v>
      </c>
      <c r="K468" s="36">
        <f t="shared" si="123"/>
        <v>7.1357303575703178E-4</v>
      </c>
      <c r="L468" s="23">
        <v>3.32</v>
      </c>
      <c r="M468" s="35">
        <v>0.33</v>
      </c>
      <c r="N468" s="35">
        <f t="shared" si="124"/>
        <v>0.33</v>
      </c>
      <c r="O468" s="38">
        <v>11.11751269035533</v>
      </c>
      <c r="P468" s="38">
        <f t="shared" si="125"/>
        <v>11.11751269035533</v>
      </c>
      <c r="Q468" s="38">
        <v>1.3361692000000001</v>
      </c>
      <c r="R468" s="38">
        <v>0.96303017419071424</v>
      </c>
      <c r="S468" s="23">
        <v>1.23</v>
      </c>
      <c r="T468" s="23">
        <v>0.87</v>
      </c>
      <c r="U468" s="23">
        <v>10</v>
      </c>
      <c r="V468" s="23">
        <f t="shared" si="126"/>
        <v>10</v>
      </c>
      <c r="W468" s="23">
        <v>78</v>
      </c>
      <c r="X468" s="23">
        <f t="shared" si="127"/>
        <v>78</v>
      </c>
      <c r="Y468" s="23">
        <v>62</v>
      </c>
      <c r="Z468" s="23" t="str">
        <f>Code!$K$204</f>
        <v>EF 86</v>
      </c>
      <c r="AA468" s="23" t="str">
        <f>Code!$K$207</f>
        <v>EF 57</v>
      </c>
      <c r="AB468" s="23" t="str">
        <f>Code!$K$208</f>
        <v>EF 57</v>
      </c>
      <c r="AC468" s="23" t="str">
        <f>Code!$K$205</f>
        <v>EF 57</v>
      </c>
      <c r="AD468" s="23" t="s">
        <v>237</v>
      </c>
      <c r="AE468" s="23" t="s">
        <v>237</v>
      </c>
      <c r="AF468" s="23" t="s">
        <v>237</v>
      </c>
      <c r="AG468" s="39">
        <f t="shared" si="122"/>
        <v>7.1357303575703178E-4</v>
      </c>
      <c r="AH468" s="39">
        <f t="shared" si="128"/>
        <v>7.1357303575703178E-4</v>
      </c>
      <c r="AI468" s="18">
        <f t="shared" si="129"/>
        <v>3.32</v>
      </c>
      <c r="AJ468" s="41">
        <f>Code!$B$23</f>
        <v>0.15</v>
      </c>
      <c r="AK468" s="41">
        <f t="shared" si="130"/>
        <v>0.15</v>
      </c>
      <c r="AL468" s="110">
        <f t="shared" si="131"/>
        <v>11.11751269035533</v>
      </c>
      <c r="AM468" s="110">
        <f t="shared" si="132"/>
        <v>11.11751269035533</v>
      </c>
      <c r="AN468" s="110">
        <f t="shared" si="133"/>
        <v>1.3361692000000001</v>
      </c>
      <c r="AO468" s="110">
        <f t="shared" si="134"/>
        <v>0.96303017419071424</v>
      </c>
      <c r="AP468" s="18">
        <f>VLOOKUP(D468,Code!$B$92:$D$107,2,FALSE)</f>
        <v>0.32</v>
      </c>
      <c r="AQ468" s="18">
        <f>VLOOKUP(E468,Code!$B$92:$D$107,3,FALSE)</f>
        <v>0.25</v>
      </c>
      <c r="AR468" s="18">
        <f>Code!$C$132</f>
        <v>14</v>
      </c>
      <c r="AS468" s="18">
        <f t="shared" si="135"/>
        <v>14</v>
      </c>
      <c r="AT468" s="88">
        <f>Code!$C$189</f>
        <v>80</v>
      </c>
      <c r="AU468" s="88">
        <f t="shared" si="136"/>
        <v>80</v>
      </c>
      <c r="AV468" s="88">
        <f>Code!$C$198</f>
        <v>66</v>
      </c>
      <c r="AW468" s="18" t="str">
        <f>Code!$L$204</f>
        <v>EF 95</v>
      </c>
      <c r="AX468" s="64" t="str">
        <f>Code!$L$207</f>
        <v>EF 60</v>
      </c>
      <c r="AY468" s="64" t="str">
        <f>Code!$L$208</f>
        <v>EF 60</v>
      </c>
      <c r="AZ468" s="64" t="str">
        <f>Code!$L$205</f>
        <v>EF 62</v>
      </c>
      <c r="BA468" s="23" t="s">
        <v>237</v>
      </c>
      <c r="BB468" s="23" t="s">
        <v>237</v>
      </c>
      <c r="BC468" s="23" t="s">
        <v>237</v>
      </c>
      <c r="BD468" s="39">
        <f t="shared" si="137"/>
        <v>6.0653708039347702E-4</v>
      </c>
      <c r="BE468" s="39">
        <f t="shared" si="138"/>
        <v>4.9950112502992225E-4</v>
      </c>
      <c r="BF468" s="18">
        <f>Measures!$C$3</f>
        <v>8</v>
      </c>
      <c r="BG468" s="41">
        <f>Measures!$C$4</f>
        <v>0.1</v>
      </c>
      <c r="BH468" s="41">
        <v>0.06</v>
      </c>
      <c r="BI468" s="18">
        <f>VLOOKUP(D468,Measures!$B$6:$C$21,2,FALSE)</f>
        <v>30</v>
      </c>
      <c r="BJ468" s="18">
        <f>Measures!$C$22</f>
        <v>44</v>
      </c>
      <c r="BK468" s="18">
        <f>Measures!$C$23</f>
        <v>19</v>
      </c>
      <c r="BL468" s="18">
        <f>Measures!$C$24</f>
        <v>13</v>
      </c>
      <c r="BM468" s="18">
        <f>Measures!$C$26</f>
        <v>0.32</v>
      </c>
      <c r="BN468" s="18">
        <f>Measures!$D$26</f>
        <v>0.25</v>
      </c>
      <c r="BO468" s="18">
        <f>Measures!$C$27</f>
        <v>14</v>
      </c>
      <c r="BP468" s="18">
        <f>Measures!$C$28</f>
        <v>15</v>
      </c>
      <c r="BQ468" s="88">
        <f>Measures!$C$29</f>
        <v>92</v>
      </c>
      <c r="BR468" s="88">
        <f>Measures!$C$30</f>
        <v>95</v>
      </c>
      <c r="BS468" s="88">
        <f>Measures!$C$31</f>
        <v>70</v>
      </c>
      <c r="BT468" s="64" t="str">
        <f>Code!$M$204</f>
        <v>EF 200</v>
      </c>
      <c r="BU468" s="64" t="str">
        <f>Code!$M$207</f>
        <v>EF 67</v>
      </c>
      <c r="BV468" s="64" t="str">
        <f>Code!$M$208</f>
        <v>EF 70</v>
      </c>
      <c r="BW468" s="64" t="str">
        <f>Code!$M$205</f>
        <v>EF 82</v>
      </c>
      <c r="BX468" s="64" t="s">
        <v>363</v>
      </c>
      <c r="BY468" s="64" t="s">
        <v>239</v>
      </c>
      <c r="BZ468" s="64" t="s">
        <v>240</v>
      </c>
      <c r="CA468" s="64"/>
      <c r="CB468" s="64"/>
      <c r="CC468" s="64"/>
      <c r="CD468" s="64"/>
      <c r="CE468" s="64"/>
      <c r="CF468" s="64"/>
      <c r="CG468" s="64"/>
      <c r="CH468" s="64"/>
      <c r="CI468" s="64"/>
      <c r="CJ468" s="64"/>
      <c r="CK468" s="64"/>
      <c r="CL468" s="64"/>
      <c r="CM468" s="18"/>
      <c r="CN468" s="18"/>
    </row>
    <row r="469" spans="1:92" ht="14.4" x14ac:dyDescent="0.3">
      <c r="A469" s="19" t="s">
        <v>95</v>
      </c>
      <c r="B469" s="31" t="s">
        <v>86</v>
      </c>
      <c r="C469" s="19" t="s">
        <v>71</v>
      </c>
      <c r="D469" s="19">
        <v>10</v>
      </c>
      <c r="E469" s="19">
        <f>VLOOKUP(D469,Lists!$B$3:$C$18,2,FALSE)</f>
        <v>9</v>
      </c>
      <c r="F469" s="19">
        <v>1</v>
      </c>
      <c r="G469" s="19" t="s">
        <v>67</v>
      </c>
      <c r="H469" s="23">
        <v>1810</v>
      </c>
      <c r="I469" s="37">
        <v>0.11502100840336134</v>
      </c>
      <c r="J469" s="36">
        <v>5.1608452609801366E-4</v>
      </c>
      <c r="K469" s="36">
        <f t="shared" si="123"/>
        <v>5.1608452609801366E-4</v>
      </c>
      <c r="L469" s="23">
        <v>3.67</v>
      </c>
      <c r="M469" s="35">
        <v>0.26</v>
      </c>
      <c r="N469" s="35">
        <f t="shared" si="124"/>
        <v>0.26</v>
      </c>
      <c r="O469" s="38">
        <v>14.276729559735848</v>
      </c>
      <c r="P469" s="38">
        <f t="shared" si="125"/>
        <v>14.276729559735848</v>
      </c>
      <c r="Q469" s="38">
        <v>5.9551821</v>
      </c>
      <c r="R469" s="38">
        <v>10.254943899018233</v>
      </c>
      <c r="S469" s="23">
        <v>1.18</v>
      </c>
      <c r="T469" s="23">
        <v>0.87</v>
      </c>
      <c r="U469" s="23">
        <v>10</v>
      </c>
      <c r="V469" s="23">
        <f t="shared" si="126"/>
        <v>10</v>
      </c>
      <c r="W469" s="23">
        <v>78</v>
      </c>
      <c r="X469" s="23">
        <f t="shared" si="127"/>
        <v>78</v>
      </c>
      <c r="Y469" s="23">
        <v>62</v>
      </c>
      <c r="Z469" s="23" t="str">
        <f>Code!$K$204</f>
        <v>EF 86</v>
      </c>
      <c r="AA469" s="23" t="str">
        <f>Code!$K$207</f>
        <v>EF 57</v>
      </c>
      <c r="AB469" s="23" t="str">
        <f>Code!$K$208</f>
        <v>EF 57</v>
      </c>
      <c r="AC469" s="23" t="str">
        <f>Code!$K$205</f>
        <v>EF 57</v>
      </c>
      <c r="AD469" s="23" t="s">
        <v>237</v>
      </c>
      <c r="AE469" s="23" t="s">
        <v>237</v>
      </c>
      <c r="AF469" s="23" t="s">
        <v>237</v>
      </c>
      <c r="AG469" s="39">
        <f t="shared" si="122"/>
        <v>5.1608452609801366E-4</v>
      </c>
      <c r="AH469" s="39">
        <f t="shared" si="128"/>
        <v>5.1608452609801366E-4</v>
      </c>
      <c r="AI469" s="18">
        <f t="shared" si="129"/>
        <v>3.67</v>
      </c>
      <c r="AJ469" s="41">
        <f>Code!$B$23</f>
        <v>0.15</v>
      </c>
      <c r="AK469" s="41">
        <f t="shared" si="130"/>
        <v>0.15</v>
      </c>
      <c r="AL469" s="110">
        <f t="shared" si="131"/>
        <v>14.276729559735848</v>
      </c>
      <c r="AM469" s="110">
        <f t="shared" si="132"/>
        <v>14.276729559735848</v>
      </c>
      <c r="AN469" s="110">
        <f t="shared" si="133"/>
        <v>5.9551821</v>
      </c>
      <c r="AO469" s="110">
        <f t="shared" si="134"/>
        <v>10.254943899018233</v>
      </c>
      <c r="AP469" s="18">
        <f>VLOOKUP(D469,Code!$B$92:$D$107,2,FALSE)</f>
        <v>0.32</v>
      </c>
      <c r="AQ469" s="18">
        <f>VLOOKUP(E469,Code!$B$92:$D$107,3,FALSE)</f>
        <v>0.25</v>
      </c>
      <c r="AR469" s="18">
        <f>Code!$C$132</f>
        <v>14</v>
      </c>
      <c r="AS469" s="18">
        <f t="shared" si="135"/>
        <v>14</v>
      </c>
      <c r="AT469" s="88">
        <f>Code!$C$189</f>
        <v>80</v>
      </c>
      <c r="AU469" s="88">
        <f t="shared" si="136"/>
        <v>80</v>
      </c>
      <c r="AV469" s="88">
        <f>Code!$C$198</f>
        <v>66</v>
      </c>
      <c r="AW469" s="18" t="str">
        <f>Code!$L$204</f>
        <v>EF 95</v>
      </c>
      <c r="AX469" s="64" t="str">
        <f>Code!$L$207</f>
        <v>EF 60</v>
      </c>
      <c r="AY469" s="64" t="str">
        <f>Code!$L$208</f>
        <v>EF 60</v>
      </c>
      <c r="AZ469" s="64" t="str">
        <f>Code!$L$205</f>
        <v>EF 62</v>
      </c>
      <c r="BA469" s="23" t="s">
        <v>237</v>
      </c>
      <c r="BB469" s="23" t="s">
        <v>237</v>
      </c>
      <c r="BC469" s="23" t="s">
        <v>237</v>
      </c>
      <c r="BD469" s="39">
        <f t="shared" si="137"/>
        <v>4.3867184718331158E-4</v>
      </c>
      <c r="BE469" s="39">
        <f t="shared" si="138"/>
        <v>3.6125916826860955E-4</v>
      </c>
      <c r="BF469" s="18">
        <f>Measures!$C$3</f>
        <v>8</v>
      </c>
      <c r="BG469" s="41">
        <f>Measures!$C$4</f>
        <v>0.1</v>
      </c>
      <c r="BH469" s="41">
        <v>0.06</v>
      </c>
      <c r="BI469" s="18">
        <f>VLOOKUP(D469,Measures!$B$6:$C$21,2,FALSE)</f>
        <v>30</v>
      </c>
      <c r="BJ469" s="18">
        <f>Measures!$C$22</f>
        <v>44</v>
      </c>
      <c r="BK469" s="18">
        <f>Measures!$C$23</f>
        <v>19</v>
      </c>
      <c r="BL469" s="18">
        <f>Measures!$C$24</f>
        <v>13</v>
      </c>
      <c r="BM469" s="18">
        <f>Measures!$C$26</f>
        <v>0.32</v>
      </c>
      <c r="BN469" s="18">
        <f>Measures!$D$26</f>
        <v>0.25</v>
      </c>
      <c r="BO469" s="18">
        <f>Measures!$C$27</f>
        <v>14</v>
      </c>
      <c r="BP469" s="18">
        <f>Measures!$C$28</f>
        <v>15</v>
      </c>
      <c r="BQ469" s="88">
        <f>Measures!$C$29</f>
        <v>92</v>
      </c>
      <c r="BR469" s="88">
        <f>Measures!$C$30</f>
        <v>95</v>
      </c>
      <c r="BS469" s="88">
        <f>Measures!$C$31</f>
        <v>70</v>
      </c>
      <c r="BT469" s="64" t="str">
        <f>Code!$M$204</f>
        <v>EF 200</v>
      </c>
      <c r="BU469" s="64" t="str">
        <f>Code!$M$207</f>
        <v>EF 67</v>
      </c>
      <c r="BV469" s="64" t="str">
        <f>Code!$M$208</f>
        <v>EF 70</v>
      </c>
      <c r="BW469" s="64" t="str">
        <f>Code!$M$205</f>
        <v>EF 82</v>
      </c>
      <c r="BX469" s="64" t="s">
        <v>363</v>
      </c>
      <c r="BY469" s="64" t="s">
        <v>239</v>
      </c>
      <c r="BZ469" s="64" t="s">
        <v>240</v>
      </c>
      <c r="CA469" s="64"/>
      <c r="CB469" s="64"/>
      <c r="CC469" s="64"/>
      <c r="CD469" s="64"/>
      <c r="CE469" s="64"/>
      <c r="CF469" s="64"/>
      <c r="CG469" s="64"/>
      <c r="CH469" s="64"/>
      <c r="CI469" s="64"/>
      <c r="CJ469" s="64"/>
      <c r="CK469" s="64"/>
      <c r="CL469" s="64"/>
      <c r="CM469" s="18"/>
      <c r="CN469" s="18"/>
    </row>
    <row r="470" spans="1:92" ht="14.4" x14ac:dyDescent="0.3">
      <c r="A470" s="19" t="s">
        <v>95</v>
      </c>
      <c r="B470" s="31" t="s">
        <v>86</v>
      </c>
      <c r="C470" s="19" t="s">
        <v>71</v>
      </c>
      <c r="D470" s="19">
        <v>10</v>
      </c>
      <c r="E470" s="19">
        <f>VLOOKUP(D470,Lists!$B$3:$C$18,2,FALSE)</f>
        <v>9</v>
      </c>
      <c r="F470" s="19">
        <v>2</v>
      </c>
      <c r="G470" s="19" t="s">
        <v>67</v>
      </c>
      <c r="H470" s="23">
        <v>2400</v>
      </c>
      <c r="I470" s="37">
        <v>0.11502100840336134</v>
      </c>
      <c r="J470" s="36">
        <v>5.1608452609801366E-4</v>
      </c>
      <c r="K470" s="36">
        <f t="shared" si="123"/>
        <v>5.1608452609801366E-4</v>
      </c>
      <c r="L470" s="23">
        <v>3.67</v>
      </c>
      <c r="M470" s="35">
        <v>0.26</v>
      </c>
      <c r="N470" s="35">
        <f t="shared" si="124"/>
        <v>0.26</v>
      </c>
      <c r="O470" s="38">
        <v>14.276729559735848</v>
      </c>
      <c r="P470" s="38">
        <f t="shared" si="125"/>
        <v>14.276729559735848</v>
      </c>
      <c r="Q470" s="38">
        <v>5.9551821</v>
      </c>
      <c r="R470" s="38">
        <v>10.254943899018233</v>
      </c>
      <c r="S470" s="23">
        <v>1.18</v>
      </c>
      <c r="T470" s="23">
        <v>0.87</v>
      </c>
      <c r="U470" s="23">
        <v>10</v>
      </c>
      <c r="V470" s="23">
        <f t="shared" si="126"/>
        <v>10</v>
      </c>
      <c r="W470" s="23">
        <v>78</v>
      </c>
      <c r="X470" s="23">
        <f t="shared" si="127"/>
        <v>78</v>
      </c>
      <c r="Y470" s="23">
        <v>62</v>
      </c>
      <c r="Z470" s="23" t="str">
        <f>Code!$K$204</f>
        <v>EF 86</v>
      </c>
      <c r="AA470" s="23" t="str">
        <f>Code!$K$207</f>
        <v>EF 57</v>
      </c>
      <c r="AB470" s="23" t="str">
        <f>Code!$K$208</f>
        <v>EF 57</v>
      </c>
      <c r="AC470" s="23" t="str">
        <f>Code!$K$205</f>
        <v>EF 57</v>
      </c>
      <c r="AD470" s="23" t="s">
        <v>237</v>
      </c>
      <c r="AE470" s="23" t="s">
        <v>237</v>
      </c>
      <c r="AF470" s="23" t="s">
        <v>237</v>
      </c>
      <c r="AG470" s="39">
        <f t="shared" si="122"/>
        <v>5.1608452609801366E-4</v>
      </c>
      <c r="AH470" s="39">
        <f t="shared" si="128"/>
        <v>5.1608452609801366E-4</v>
      </c>
      <c r="AI470" s="18">
        <f t="shared" si="129"/>
        <v>3.67</v>
      </c>
      <c r="AJ470" s="41">
        <f>Code!$B$23</f>
        <v>0.15</v>
      </c>
      <c r="AK470" s="41">
        <f t="shared" si="130"/>
        <v>0.15</v>
      </c>
      <c r="AL470" s="110">
        <f t="shared" si="131"/>
        <v>14.276729559735848</v>
      </c>
      <c r="AM470" s="110">
        <f t="shared" si="132"/>
        <v>14.276729559735848</v>
      </c>
      <c r="AN470" s="110">
        <f t="shared" si="133"/>
        <v>5.9551821</v>
      </c>
      <c r="AO470" s="110">
        <f t="shared" si="134"/>
        <v>10.254943899018233</v>
      </c>
      <c r="AP470" s="18">
        <f>VLOOKUP(D470,Code!$B$92:$D$107,2,FALSE)</f>
        <v>0.32</v>
      </c>
      <c r="AQ470" s="18">
        <f>VLOOKUP(E470,Code!$B$92:$D$107,3,FALSE)</f>
        <v>0.25</v>
      </c>
      <c r="AR470" s="18">
        <f>Code!$C$132</f>
        <v>14</v>
      </c>
      <c r="AS470" s="18">
        <f t="shared" si="135"/>
        <v>14</v>
      </c>
      <c r="AT470" s="88">
        <f>Code!$C$189</f>
        <v>80</v>
      </c>
      <c r="AU470" s="88">
        <f t="shared" si="136"/>
        <v>80</v>
      </c>
      <c r="AV470" s="88">
        <f>Code!$C$198</f>
        <v>66</v>
      </c>
      <c r="AW470" s="18" t="str">
        <f>Code!$L$204</f>
        <v>EF 95</v>
      </c>
      <c r="AX470" s="64" t="str">
        <f>Code!$L$207</f>
        <v>EF 60</v>
      </c>
      <c r="AY470" s="64" t="str">
        <f>Code!$L$208</f>
        <v>EF 60</v>
      </c>
      <c r="AZ470" s="64" t="str">
        <f>Code!$L$205</f>
        <v>EF 62</v>
      </c>
      <c r="BA470" s="23" t="s">
        <v>237</v>
      </c>
      <c r="BB470" s="23" t="s">
        <v>237</v>
      </c>
      <c r="BC470" s="23" t="s">
        <v>237</v>
      </c>
      <c r="BD470" s="39">
        <f t="shared" si="137"/>
        <v>4.3867184718331158E-4</v>
      </c>
      <c r="BE470" s="39">
        <f t="shared" si="138"/>
        <v>3.6125916826860955E-4</v>
      </c>
      <c r="BF470" s="18">
        <f>Measures!$C$3</f>
        <v>8</v>
      </c>
      <c r="BG470" s="41">
        <f>Measures!$C$4</f>
        <v>0.1</v>
      </c>
      <c r="BH470" s="41">
        <v>0.06</v>
      </c>
      <c r="BI470" s="18">
        <f>VLOOKUP(D470,Measures!$B$6:$C$21,2,FALSE)</f>
        <v>30</v>
      </c>
      <c r="BJ470" s="18">
        <f>Measures!$C$22</f>
        <v>44</v>
      </c>
      <c r="BK470" s="18">
        <f>Measures!$C$23</f>
        <v>19</v>
      </c>
      <c r="BL470" s="18">
        <f>Measures!$C$24</f>
        <v>13</v>
      </c>
      <c r="BM470" s="18">
        <f>Measures!$C$26</f>
        <v>0.32</v>
      </c>
      <c r="BN470" s="18">
        <f>Measures!$D$26</f>
        <v>0.25</v>
      </c>
      <c r="BO470" s="18">
        <f>Measures!$C$27</f>
        <v>14</v>
      </c>
      <c r="BP470" s="18">
        <f>Measures!$C$28</f>
        <v>15</v>
      </c>
      <c r="BQ470" s="88">
        <f>Measures!$C$29</f>
        <v>92</v>
      </c>
      <c r="BR470" s="88">
        <f>Measures!$C$30</f>
        <v>95</v>
      </c>
      <c r="BS470" s="88">
        <f>Measures!$C$31</f>
        <v>70</v>
      </c>
      <c r="BT470" s="64" t="str">
        <f>Code!$M$204</f>
        <v>EF 200</v>
      </c>
      <c r="BU470" s="64" t="str">
        <f>Code!$M$207</f>
        <v>EF 67</v>
      </c>
      <c r="BV470" s="64" t="str">
        <f>Code!$M$208</f>
        <v>EF 70</v>
      </c>
      <c r="BW470" s="64" t="str">
        <f>Code!$M$205</f>
        <v>EF 82</v>
      </c>
      <c r="BX470" s="64" t="s">
        <v>363</v>
      </c>
      <c r="BY470" s="64" t="s">
        <v>239</v>
      </c>
      <c r="BZ470" s="64" t="s">
        <v>240</v>
      </c>
      <c r="CA470" s="64"/>
      <c r="CB470" s="64"/>
      <c r="CC470" s="64"/>
      <c r="CD470" s="64"/>
      <c r="CE470" s="64"/>
      <c r="CF470" s="64"/>
      <c r="CG470" s="64"/>
      <c r="CH470" s="64"/>
      <c r="CI470" s="64"/>
      <c r="CJ470" s="64"/>
      <c r="CK470" s="64"/>
      <c r="CL470" s="64"/>
      <c r="CM470" s="18"/>
      <c r="CN470" s="18"/>
    </row>
    <row r="471" spans="1:92" ht="14.4" x14ac:dyDescent="0.3">
      <c r="A471" s="19" t="s">
        <v>22</v>
      </c>
      <c r="B471" s="31" t="s">
        <v>86</v>
      </c>
      <c r="C471" s="19" t="s">
        <v>71</v>
      </c>
      <c r="D471" s="19">
        <v>10</v>
      </c>
      <c r="E471" s="19">
        <f>VLOOKUP(D471,Lists!$B$3:$C$18,2,FALSE)</f>
        <v>9</v>
      </c>
      <c r="F471" s="19">
        <v>1</v>
      </c>
      <c r="G471" s="19" t="s">
        <v>67</v>
      </c>
      <c r="H471" s="23">
        <v>1810</v>
      </c>
      <c r="I471" s="37">
        <v>0.11502100840336134</v>
      </c>
      <c r="J471" s="36">
        <v>5.1608452609801366E-4</v>
      </c>
      <c r="K471" s="36">
        <f t="shared" si="123"/>
        <v>5.1608452609801366E-4</v>
      </c>
      <c r="L471" s="23">
        <v>3.67</v>
      </c>
      <c r="M471" s="35">
        <v>0.26</v>
      </c>
      <c r="N471" s="35">
        <f t="shared" si="124"/>
        <v>0.26</v>
      </c>
      <c r="O471" s="38">
        <v>14.276729559735848</v>
      </c>
      <c r="P471" s="38">
        <f t="shared" si="125"/>
        <v>14.276729559735848</v>
      </c>
      <c r="Q471" s="38">
        <v>5.9551821</v>
      </c>
      <c r="R471" s="38">
        <v>10.254943899018233</v>
      </c>
      <c r="S471" s="23">
        <v>1.18</v>
      </c>
      <c r="T471" s="23">
        <v>0.87</v>
      </c>
      <c r="U471" s="23">
        <v>10</v>
      </c>
      <c r="V471" s="23">
        <f t="shared" si="126"/>
        <v>10</v>
      </c>
      <c r="W471" s="23">
        <v>78</v>
      </c>
      <c r="X471" s="23">
        <f t="shared" si="127"/>
        <v>78</v>
      </c>
      <c r="Y471" s="23">
        <v>62</v>
      </c>
      <c r="Z471" s="23" t="str">
        <f>Code!$K$204</f>
        <v>EF 86</v>
      </c>
      <c r="AA471" s="23" t="str">
        <f>Code!$K$207</f>
        <v>EF 57</v>
      </c>
      <c r="AB471" s="23" t="str">
        <f>Code!$K$208</f>
        <v>EF 57</v>
      </c>
      <c r="AC471" s="23" t="str">
        <f>Code!$K$205</f>
        <v>EF 57</v>
      </c>
      <c r="AD471" s="23" t="s">
        <v>237</v>
      </c>
      <c r="AE471" s="23" t="s">
        <v>237</v>
      </c>
      <c r="AF471" s="23" t="s">
        <v>237</v>
      </c>
      <c r="AG471" s="39">
        <f t="shared" si="122"/>
        <v>5.1608452609801366E-4</v>
      </c>
      <c r="AH471" s="39">
        <f t="shared" si="128"/>
        <v>5.1608452609801366E-4</v>
      </c>
      <c r="AI471" s="18">
        <f t="shared" si="129"/>
        <v>3.67</v>
      </c>
      <c r="AJ471" s="41">
        <f>Code!$B$23</f>
        <v>0.15</v>
      </c>
      <c r="AK471" s="41">
        <f t="shared" si="130"/>
        <v>0.15</v>
      </c>
      <c r="AL471" s="110">
        <f t="shared" si="131"/>
        <v>14.276729559735848</v>
      </c>
      <c r="AM471" s="110">
        <f t="shared" si="132"/>
        <v>14.276729559735848</v>
      </c>
      <c r="AN471" s="110">
        <f t="shared" si="133"/>
        <v>5.9551821</v>
      </c>
      <c r="AO471" s="110">
        <f t="shared" si="134"/>
        <v>10.254943899018233</v>
      </c>
      <c r="AP471" s="18">
        <f>VLOOKUP(D471,Code!$B$92:$D$107,2,FALSE)</f>
        <v>0.32</v>
      </c>
      <c r="AQ471" s="18">
        <f>VLOOKUP(E471,Code!$B$92:$D$107,3,FALSE)</f>
        <v>0.25</v>
      </c>
      <c r="AR471" s="18">
        <f>Code!$C$132</f>
        <v>14</v>
      </c>
      <c r="AS471" s="18">
        <f t="shared" si="135"/>
        <v>14</v>
      </c>
      <c r="AT471" s="88">
        <f>Code!$C$189</f>
        <v>80</v>
      </c>
      <c r="AU471" s="88">
        <f t="shared" si="136"/>
        <v>80</v>
      </c>
      <c r="AV471" s="88">
        <f>Code!$C$198</f>
        <v>66</v>
      </c>
      <c r="AW471" s="18" t="str">
        <f>Code!$L$204</f>
        <v>EF 95</v>
      </c>
      <c r="AX471" s="64" t="str">
        <f>Code!$L$207</f>
        <v>EF 60</v>
      </c>
      <c r="AY471" s="64" t="str">
        <f>Code!$L$208</f>
        <v>EF 60</v>
      </c>
      <c r="AZ471" s="64" t="str">
        <f>Code!$L$205</f>
        <v>EF 62</v>
      </c>
      <c r="BA471" s="23" t="s">
        <v>237</v>
      </c>
      <c r="BB471" s="23" t="s">
        <v>237</v>
      </c>
      <c r="BC471" s="23" t="s">
        <v>237</v>
      </c>
      <c r="BD471" s="39">
        <f t="shared" si="137"/>
        <v>4.3867184718331158E-4</v>
      </c>
      <c r="BE471" s="39">
        <f t="shared" si="138"/>
        <v>3.6125916826860955E-4</v>
      </c>
      <c r="BF471" s="18">
        <f>Measures!$C$3</f>
        <v>8</v>
      </c>
      <c r="BG471" s="41">
        <f>Measures!$C$4</f>
        <v>0.1</v>
      </c>
      <c r="BH471" s="41">
        <v>0.06</v>
      </c>
      <c r="BI471" s="18">
        <f>VLOOKUP(D471,Measures!$B$6:$C$21,2,FALSE)</f>
        <v>30</v>
      </c>
      <c r="BJ471" s="18">
        <f>Measures!$C$22</f>
        <v>44</v>
      </c>
      <c r="BK471" s="18">
        <f>Measures!$C$23</f>
        <v>19</v>
      </c>
      <c r="BL471" s="18">
        <f>Measures!$C$24</f>
        <v>13</v>
      </c>
      <c r="BM471" s="18">
        <f>Measures!$C$26</f>
        <v>0.32</v>
      </c>
      <c r="BN471" s="18">
        <f>Measures!$D$26</f>
        <v>0.25</v>
      </c>
      <c r="BO471" s="18">
        <f>Measures!$C$27</f>
        <v>14</v>
      </c>
      <c r="BP471" s="18">
        <f>Measures!$C$28</f>
        <v>15</v>
      </c>
      <c r="BQ471" s="88">
        <f>Measures!$C$29</f>
        <v>92</v>
      </c>
      <c r="BR471" s="88">
        <f>Measures!$C$30</f>
        <v>95</v>
      </c>
      <c r="BS471" s="88">
        <f>Measures!$C$31</f>
        <v>70</v>
      </c>
      <c r="BT471" s="64" t="str">
        <f>Code!$M$204</f>
        <v>EF 200</v>
      </c>
      <c r="BU471" s="64" t="str">
        <f>Code!$M$207</f>
        <v>EF 67</v>
      </c>
      <c r="BV471" s="64" t="str">
        <f>Code!$M$208</f>
        <v>EF 70</v>
      </c>
      <c r="BW471" s="64" t="str">
        <f>Code!$M$205</f>
        <v>EF 82</v>
      </c>
      <c r="BX471" s="64" t="s">
        <v>363</v>
      </c>
      <c r="BY471" s="64" t="s">
        <v>239</v>
      </c>
      <c r="BZ471" s="64" t="s">
        <v>240</v>
      </c>
      <c r="CA471" s="64"/>
      <c r="CB471" s="64"/>
      <c r="CC471" s="64"/>
      <c r="CD471" s="64"/>
      <c r="CE471" s="64"/>
      <c r="CF471" s="64"/>
      <c r="CG471" s="64"/>
      <c r="CH471" s="64"/>
      <c r="CI471" s="64"/>
      <c r="CJ471" s="64"/>
      <c r="CK471" s="64"/>
      <c r="CL471" s="64"/>
      <c r="CM471" s="18"/>
      <c r="CN471" s="18"/>
    </row>
    <row r="472" spans="1:92" ht="14.4" x14ac:dyDescent="0.3">
      <c r="A472" s="19" t="s">
        <v>22</v>
      </c>
      <c r="B472" s="31" t="s">
        <v>86</v>
      </c>
      <c r="C472" s="19" t="s">
        <v>71</v>
      </c>
      <c r="D472" s="19">
        <v>10</v>
      </c>
      <c r="E472" s="19">
        <f>VLOOKUP(D472,Lists!$B$3:$C$18,2,FALSE)</f>
        <v>9</v>
      </c>
      <c r="F472" s="19">
        <v>2</v>
      </c>
      <c r="G472" s="19" t="s">
        <v>67</v>
      </c>
      <c r="H472" s="23">
        <v>2400</v>
      </c>
      <c r="I472" s="37">
        <v>0.11502100840336134</v>
      </c>
      <c r="J472" s="36">
        <v>5.1608452609801366E-4</v>
      </c>
      <c r="K472" s="36">
        <f t="shared" si="123"/>
        <v>5.1608452609801366E-4</v>
      </c>
      <c r="L472" s="23">
        <v>3.67</v>
      </c>
      <c r="M472" s="35">
        <v>0.26</v>
      </c>
      <c r="N472" s="35">
        <f t="shared" si="124"/>
        <v>0.26</v>
      </c>
      <c r="O472" s="38">
        <v>14.276729559735848</v>
      </c>
      <c r="P472" s="38">
        <f t="shared" si="125"/>
        <v>14.276729559735848</v>
      </c>
      <c r="Q472" s="38">
        <v>5.9551821</v>
      </c>
      <c r="R472" s="38">
        <v>10.254943899018233</v>
      </c>
      <c r="S472" s="23">
        <v>1.18</v>
      </c>
      <c r="T472" s="23">
        <v>0.87</v>
      </c>
      <c r="U472" s="23">
        <v>10</v>
      </c>
      <c r="V472" s="23">
        <f t="shared" si="126"/>
        <v>10</v>
      </c>
      <c r="W472" s="23">
        <v>78</v>
      </c>
      <c r="X472" s="23">
        <f t="shared" si="127"/>
        <v>78</v>
      </c>
      <c r="Y472" s="23">
        <v>62</v>
      </c>
      <c r="Z472" s="23" t="str">
        <f>Code!$K$204</f>
        <v>EF 86</v>
      </c>
      <c r="AA472" s="23" t="str">
        <f>Code!$K$207</f>
        <v>EF 57</v>
      </c>
      <c r="AB472" s="23" t="str">
        <f>Code!$K$208</f>
        <v>EF 57</v>
      </c>
      <c r="AC472" s="23" t="str">
        <f>Code!$K$205</f>
        <v>EF 57</v>
      </c>
      <c r="AD472" s="23" t="s">
        <v>237</v>
      </c>
      <c r="AE472" s="23" t="s">
        <v>237</v>
      </c>
      <c r="AF472" s="23" t="s">
        <v>237</v>
      </c>
      <c r="AG472" s="39">
        <f t="shared" si="122"/>
        <v>5.1608452609801366E-4</v>
      </c>
      <c r="AH472" s="39">
        <f t="shared" si="128"/>
        <v>5.1608452609801366E-4</v>
      </c>
      <c r="AI472" s="18">
        <f t="shared" si="129"/>
        <v>3.67</v>
      </c>
      <c r="AJ472" s="41">
        <f>Code!$B$23</f>
        <v>0.15</v>
      </c>
      <c r="AK472" s="41">
        <f t="shared" si="130"/>
        <v>0.15</v>
      </c>
      <c r="AL472" s="110">
        <f t="shared" si="131"/>
        <v>14.276729559735848</v>
      </c>
      <c r="AM472" s="110">
        <f t="shared" si="132"/>
        <v>14.276729559735848</v>
      </c>
      <c r="AN472" s="110">
        <f t="shared" si="133"/>
        <v>5.9551821</v>
      </c>
      <c r="AO472" s="110">
        <f t="shared" si="134"/>
        <v>10.254943899018233</v>
      </c>
      <c r="AP472" s="18">
        <f>VLOOKUP(D472,Code!$B$92:$D$107,2,FALSE)</f>
        <v>0.32</v>
      </c>
      <c r="AQ472" s="18">
        <f>VLOOKUP(E472,Code!$B$92:$D$107,3,FALSE)</f>
        <v>0.25</v>
      </c>
      <c r="AR472" s="18">
        <f>Code!$C$132</f>
        <v>14</v>
      </c>
      <c r="AS472" s="18">
        <f t="shared" si="135"/>
        <v>14</v>
      </c>
      <c r="AT472" s="88">
        <f>Code!$C$189</f>
        <v>80</v>
      </c>
      <c r="AU472" s="88">
        <f t="shared" si="136"/>
        <v>80</v>
      </c>
      <c r="AV472" s="88">
        <f>Code!$C$198</f>
        <v>66</v>
      </c>
      <c r="AW472" s="18" t="str">
        <f>Code!$L$204</f>
        <v>EF 95</v>
      </c>
      <c r="AX472" s="64" t="str">
        <f>Code!$L$207</f>
        <v>EF 60</v>
      </c>
      <c r="AY472" s="64" t="str">
        <f>Code!$L$208</f>
        <v>EF 60</v>
      </c>
      <c r="AZ472" s="64" t="str">
        <f>Code!$L$205</f>
        <v>EF 62</v>
      </c>
      <c r="BA472" s="23" t="s">
        <v>237</v>
      </c>
      <c r="BB472" s="23" t="s">
        <v>237</v>
      </c>
      <c r="BC472" s="23" t="s">
        <v>237</v>
      </c>
      <c r="BD472" s="39">
        <f t="shared" si="137"/>
        <v>4.3867184718331158E-4</v>
      </c>
      <c r="BE472" s="39">
        <f t="shared" si="138"/>
        <v>3.6125916826860955E-4</v>
      </c>
      <c r="BF472" s="18">
        <f>Measures!$C$3</f>
        <v>8</v>
      </c>
      <c r="BG472" s="41">
        <f>Measures!$C$4</f>
        <v>0.1</v>
      </c>
      <c r="BH472" s="41">
        <v>0.06</v>
      </c>
      <c r="BI472" s="18">
        <f>VLOOKUP(D472,Measures!$B$6:$C$21,2,FALSE)</f>
        <v>30</v>
      </c>
      <c r="BJ472" s="18">
        <f>Measures!$C$22</f>
        <v>44</v>
      </c>
      <c r="BK472" s="18">
        <f>Measures!$C$23</f>
        <v>19</v>
      </c>
      <c r="BL472" s="18">
        <f>Measures!$C$24</f>
        <v>13</v>
      </c>
      <c r="BM472" s="18">
        <f>Measures!$C$26</f>
        <v>0.32</v>
      </c>
      <c r="BN472" s="18">
        <f>Measures!$D$26</f>
        <v>0.25</v>
      </c>
      <c r="BO472" s="18">
        <f>Measures!$C$27</f>
        <v>14</v>
      </c>
      <c r="BP472" s="18">
        <f>Measures!$C$28</f>
        <v>15</v>
      </c>
      <c r="BQ472" s="88">
        <f>Measures!$C$29</f>
        <v>92</v>
      </c>
      <c r="BR472" s="88">
        <f>Measures!$C$30</f>
        <v>95</v>
      </c>
      <c r="BS472" s="88">
        <f>Measures!$C$31</f>
        <v>70</v>
      </c>
      <c r="BT472" s="64" t="str">
        <f>Code!$M$204</f>
        <v>EF 200</v>
      </c>
      <c r="BU472" s="64" t="str">
        <f>Code!$M$207</f>
        <v>EF 67</v>
      </c>
      <c r="BV472" s="64" t="str">
        <f>Code!$M$208</f>
        <v>EF 70</v>
      </c>
      <c r="BW472" s="64" t="str">
        <f>Code!$M$205</f>
        <v>EF 82</v>
      </c>
      <c r="BX472" s="64" t="s">
        <v>363</v>
      </c>
      <c r="BY472" s="64" t="s">
        <v>239</v>
      </c>
      <c r="BZ472" s="64" t="s">
        <v>240</v>
      </c>
      <c r="CA472" s="64"/>
      <c r="CB472" s="64"/>
      <c r="CC472" s="64"/>
      <c r="CD472" s="64"/>
      <c r="CE472" s="64"/>
      <c r="CF472" s="64"/>
      <c r="CG472" s="64"/>
      <c r="CH472" s="64"/>
      <c r="CI472" s="64"/>
      <c r="CJ472" s="64"/>
      <c r="CK472" s="64"/>
      <c r="CL472" s="64"/>
      <c r="CM472" s="18"/>
      <c r="CN472" s="18"/>
    </row>
    <row r="473" spans="1:92" ht="14.4" x14ac:dyDescent="0.3">
      <c r="A473" s="19" t="s">
        <v>95</v>
      </c>
      <c r="B473" s="31" t="s">
        <v>86</v>
      </c>
      <c r="C473" s="19" t="s">
        <v>87</v>
      </c>
      <c r="D473" s="19">
        <v>10</v>
      </c>
      <c r="E473" s="19">
        <f>VLOOKUP(D473,Lists!$B$3:$C$18,2,FALSE)</f>
        <v>9</v>
      </c>
      <c r="F473" s="19">
        <v>1</v>
      </c>
      <c r="G473" s="19" t="s">
        <v>67</v>
      </c>
      <c r="H473" s="23">
        <v>1810</v>
      </c>
      <c r="I473" s="37">
        <v>0.11502100840336134</v>
      </c>
      <c r="J473" s="36">
        <v>5.1608452609801366E-4</v>
      </c>
      <c r="K473" s="36">
        <f t="shared" si="123"/>
        <v>5.1608452609801366E-4</v>
      </c>
      <c r="L473" s="23">
        <v>3.67</v>
      </c>
      <c r="M473" s="35">
        <v>0.26</v>
      </c>
      <c r="N473" s="35">
        <f t="shared" si="124"/>
        <v>0.26</v>
      </c>
      <c r="O473" s="38">
        <v>14.276729559735848</v>
      </c>
      <c r="P473" s="38">
        <f t="shared" si="125"/>
        <v>14.276729559735848</v>
      </c>
      <c r="Q473" s="38">
        <v>5.9551821</v>
      </c>
      <c r="R473" s="38">
        <v>10.254943899018233</v>
      </c>
      <c r="S473" s="23">
        <v>1.18</v>
      </c>
      <c r="T473" s="23">
        <v>0.87</v>
      </c>
      <c r="U473" s="23">
        <v>10</v>
      </c>
      <c r="V473" s="23">
        <f t="shared" si="126"/>
        <v>10</v>
      </c>
      <c r="W473" s="23">
        <v>78</v>
      </c>
      <c r="X473" s="23">
        <f t="shared" si="127"/>
        <v>78</v>
      </c>
      <c r="Y473" s="23">
        <v>62</v>
      </c>
      <c r="Z473" s="23" t="str">
        <f>Code!$K$204</f>
        <v>EF 86</v>
      </c>
      <c r="AA473" s="23" t="str">
        <f>Code!$K$207</f>
        <v>EF 57</v>
      </c>
      <c r="AB473" s="23" t="str">
        <f>Code!$K$208</f>
        <v>EF 57</v>
      </c>
      <c r="AC473" s="23" t="str">
        <f>Code!$K$205</f>
        <v>EF 57</v>
      </c>
      <c r="AD473" s="23" t="s">
        <v>237</v>
      </c>
      <c r="AE473" s="23" t="s">
        <v>237</v>
      </c>
      <c r="AF473" s="23" t="s">
        <v>237</v>
      </c>
      <c r="AG473" s="39">
        <f t="shared" si="122"/>
        <v>5.1608452609801366E-4</v>
      </c>
      <c r="AH473" s="39">
        <f t="shared" si="128"/>
        <v>5.1608452609801366E-4</v>
      </c>
      <c r="AI473" s="18">
        <f t="shared" si="129"/>
        <v>3.67</v>
      </c>
      <c r="AJ473" s="41">
        <f>Code!$B$23</f>
        <v>0.15</v>
      </c>
      <c r="AK473" s="41">
        <f t="shared" si="130"/>
        <v>0.15</v>
      </c>
      <c r="AL473" s="110">
        <f t="shared" si="131"/>
        <v>14.276729559735848</v>
      </c>
      <c r="AM473" s="110">
        <f t="shared" si="132"/>
        <v>14.276729559735848</v>
      </c>
      <c r="AN473" s="110">
        <f t="shared" si="133"/>
        <v>5.9551821</v>
      </c>
      <c r="AO473" s="110">
        <f t="shared" si="134"/>
        <v>10.254943899018233</v>
      </c>
      <c r="AP473" s="18">
        <f>VLOOKUP(D473,Code!$B$92:$D$107,2,FALSE)</f>
        <v>0.32</v>
      </c>
      <c r="AQ473" s="18">
        <f>VLOOKUP(E473,Code!$B$92:$D$107,3,FALSE)</f>
        <v>0.25</v>
      </c>
      <c r="AR473" s="18">
        <f>Code!$C$132</f>
        <v>14</v>
      </c>
      <c r="AS473" s="18">
        <f t="shared" si="135"/>
        <v>14</v>
      </c>
      <c r="AT473" s="88">
        <f>Code!$C$189</f>
        <v>80</v>
      </c>
      <c r="AU473" s="88">
        <f t="shared" si="136"/>
        <v>80</v>
      </c>
      <c r="AV473" s="88">
        <f>Code!$C$198</f>
        <v>66</v>
      </c>
      <c r="AW473" s="18" t="str">
        <f>Code!$L$204</f>
        <v>EF 95</v>
      </c>
      <c r="AX473" s="64" t="str">
        <f>Code!$L$207</f>
        <v>EF 60</v>
      </c>
      <c r="AY473" s="64" t="str">
        <f>Code!$L$208</f>
        <v>EF 60</v>
      </c>
      <c r="AZ473" s="64" t="str">
        <f>Code!$L$205</f>
        <v>EF 62</v>
      </c>
      <c r="BA473" s="23" t="s">
        <v>237</v>
      </c>
      <c r="BB473" s="23" t="s">
        <v>237</v>
      </c>
      <c r="BC473" s="23" t="s">
        <v>237</v>
      </c>
      <c r="BD473" s="39">
        <f t="shared" si="137"/>
        <v>4.3867184718331158E-4</v>
      </c>
      <c r="BE473" s="39">
        <f t="shared" si="138"/>
        <v>3.6125916826860955E-4</v>
      </c>
      <c r="BF473" s="18">
        <f>Measures!$C$3</f>
        <v>8</v>
      </c>
      <c r="BG473" s="41">
        <f>Measures!$C$4</f>
        <v>0.1</v>
      </c>
      <c r="BH473" s="41">
        <v>0.06</v>
      </c>
      <c r="BI473" s="18">
        <f>VLOOKUP(D473,Measures!$B$6:$C$21,2,FALSE)</f>
        <v>30</v>
      </c>
      <c r="BJ473" s="18">
        <f>Measures!$C$22</f>
        <v>44</v>
      </c>
      <c r="BK473" s="18">
        <f>Measures!$C$23</f>
        <v>19</v>
      </c>
      <c r="BL473" s="18">
        <f>Measures!$C$24</f>
        <v>13</v>
      </c>
      <c r="BM473" s="18">
        <f>Measures!$C$26</f>
        <v>0.32</v>
      </c>
      <c r="BN473" s="18">
        <f>Measures!$D$26</f>
        <v>0.25</v>
      </c>
      <c r="BO473" s="18">
        <f>Measures!$C$27</f>
        <v>14</v>
      </c>
      <c r="BP473" s="18">
        <f>Measures!$C$28</f>
        <v>15</v>
      </c>
      <c r="BQ473" s="88">
        <f>Measures!$C$29</f>
        <v>92</v>
      </c>
      <c r="BR473" s="88">
        <f>Measures!$C$30</f>
        <v>95</v>
      </c>
      <c r="BS473" s="88">
        <f>Measures!$C$31</f>
        <v>70</v>
      </c>
      <c r="BT473" s="64" t="str">
        <f>Code!$M$204</f>
        <v>EF 200</v>
      </c>
      <c r="BU473" s="64" t="str">
        <f>Code!$M$207</f>
        <v>EF 67</v>
      </c>
      <c r="BV473" s="64" t="str">
        <f>Code!$M$208</f>
        <v>EF 70</v>
      </c>
      <c r="BW473" s="64" t="str">
        <f>Code!$M$205</f>
        <v>EF 82</v>
      </c>
      <c r="BX473" s="64" t="s">
        <v>363</v>
      </c>
      <c r="BY473" s="64" t="s">
        <v>239</v>
      </c>
      <c r="BZ473" s="64" t="s">
        <v>240</v>
      </c>
      <c r="CA473" s="64"/>
      <c r="CB473" s="64"/>
      <c r="CC473" s="64"/>
      <c r="CD473" s="64"/>
      <c r="CE473" s="64"/>
      <c r="CF473" s="64"/>
      <c r="CG473" s="64"/>
      <c r="CH473" s="64"/>
      <c r="CI473" s="64"/>
      <c r="CJ473" s="64"/>
      <c r="CK473" s="64"/>
      <c r="CL473" s="64"/>
      <c r="CM473" s="18"/>
      <c r="CN473" s="18"/>
    </row>
    <row r="474" spans="1:92" ht="14.4" x14ac:dyDescent="0.3">
      <c r="A474" s="19" t="s">
        <v>95</v>
      </c>
      <c r="B474" s="31" t="s">
        <v>86</v>
      </c>
      <c r="C474" s="19" t="s">
        <v>87</v>
      </c>
      <c r="D474" s="19">
        <v>10</v>
      </c>
      <c r="E474" s="19">
        <f>VLOOKUP(D474,Lists!$B$3:$C$18,2,FALSE)</f>
        <v>9</v>
      </c>
      <c r="F474" s="19">
        <v>2</v>
      </c>
      <c r="G474" s="19" t="s">
        <v>67</v>
      </c>
      <c r="H474" s="23">
        <v>2400</v>
      </c>
      <c r="I474" s="37">
        <v>0.11502100840336134</v>
      </c>
      <c r="J474" s="36">
        <v>5.1608452609801366E-4</v>
      </c>
      <c r="K474" s="36">
        <f t="shared" si="123"/>
        <v>5.1608452609801366E-4</v>
      </c>
      <c r="L474" s="23">
        <v>3.67</v>
      </c>
      <c r="M474" s="35">
        <v>0.26</v>
      </c>
      <c r="N474" s="35">
        <f t="shared" si="124"/>
        <v>0.26</v>
      </c>
      <c r="O474" s="38">
        <v>14.276729559735848</v>
      </c>
      <c r="P474" s="38">
        <f t="shared" si="125"/>
        <v>14.276729559735848</v>
      </c>
      <c r="Q474" s="38">
        <v>5.9551821</v>
      </c>
      <c r="R474" s="38">
        <v>10.254943899018233</v>
      </c>
      <c r="S474" s="23">
        <v>1.18</v>
      </c>
      <c r="T474" s="23">
        <v>0.87</v>
      </c>
      <c r="U474" s="23">
        <v>10</v>
      </c>
      <c r="V474" s="23">
        <f t="shared" si="126"/>
        <v>10</v>
      </c>
      <c r="W474" s="23">
        <v>78</v>
      </c>
      <c r="X474" s="23">
        <f t="shared" si="127"/>
        <v>78</v>
      </c>
      <c r="Y474" s="23">
        <v>62</v>
      </c>
      <c r="Z474" s="23" t="str">
        <f>Code!$K$204</f>
        <v>EF 86</v>
      </c>
      <c r="AA474" s="23" t="str">
        <f>Code!$K$207</f>
        <v>EF 57</v>
      </c>
      <c r="AB474" s="23" t="str">
        <f>Code!$K$208</f>
        <v>EF 57</v>
      </c>
      <c r="AC474" s="23" t="str">
        <f>Code!$K$205</f>
        <v>EF 57</v>
      </c>
      <c r="AD474" s="23" t="s">
        <v>237</v>
      </c>
      <c r="AE474" s="23" t="s">
        <v>237</v>
      </c>
      <c r="AF474" s="23" t="s">
        <v>237</v>
      </c>
      <c r="AG474" s="39">
        <f t="shared" si="122"/>
        <v>5.1608452609801366E-4</v>
      </c>
      <c r="AH474" s="39">
        <f t="shared" si="128"/>
        <v>5.1608452609801366E-4</v>
      </c>
      <c r="AI474" s="18">
        <f t="shared" si="129"/>
        <v>3.67</v>
      </c>
      <c r="AJ474" s="41">
        <f>Code!$B$23</f>
        <v>0.15</v>
      </c>
      <c r="AK474" s="41">
        <f t="shared" si="130"/>
        <v>0.15</v>
      </c>
      <c r="AL474" s="110">
        <f t="shared" si="131"/>
        <v>14.276729559735848</v>
      </c>
      <c r="AM474" s="110">
        <f t="shared" si="132"/>
        <v>14.276729559735848</v>
      </c>
      <c r="AN474" s="110">
        <f t="shared" si="133"/>
        <v>5.9551821</v>
      </c>
      <c r="AO474" s="110">
        <f t="shared" si="134"/>
        <v>10.254943899018233</v>
      </c>
      <c r="AP474" s="18">
        <f>VLOOKUP(D474,Code!$B$92:$D$107,2,FALSE)</f>
        <v>0.32</v>
      </c>
      <c r="AQ474" s="18">
        <f>VLOOKUP(E474,Code!$B$92:$D$107,3,FALSE)</f>
        <v>0.25</v>
      </c>
      <c r="AR474" s="18">
        <f>Code!$C$132</f>
        <v>14</v>
      </c>
      <c r="AS474" s="18">
        <f t="shared" si="135"/>
        <v>14</v>
      </c>
      <c r="AT474" s="88">
        <f>Code!$C$189</f>
        <v>80</v>
      </c>
      <c r="AU474" s="88">
        <f t="shared" si="136"/>
        <v>80</v>
      </c>
      <c r="AV474" s="88">
        <f>Code!$C$198</f>
        <v>66</v>
      </c>
      <c r="AW474" s="18" t="str">
        <f>Code!$L$204</f>
        <v>EF 95</v>
      </c>
      <c r="AX474" s="64" t="str">
        <f>Code!$L$207</f>
        <v>EF 60</v>
      </c>
      <c r="AY474" s="64" t="str">
        <f>Code!$L$208</f>
        <v>EF 60</v>
      </c>
      <c r="AZ474" s="64" t="str">
        <f>Code!$L$205</f>
        <v>EF 62</v>
      </c>
      <c r="BA474" s="23" t="s">
        <v>237</v>
      </c>
      <c r="BB474" s="23" t="s">
        <v>237</v>
      </c>
      <c r="BC474" s="23" t="s">
        <v>237</v>
      </c>
      <c r="BD474" s="39">
        <f t="shared" si="137"/>
        <v>4.3867184718331158E-4</v>
      </c>
      <c r="BE474" s="39">
        <f t="shared" si="138"/>
        <v>3.6125916826860955E-4</v>
      </c>
      <c r="BF474" s="18">
        <f>Measures!$C$3</f>
        <v>8</v>
      </c>
      <c r="BG474" s="41">
        <f>Measures!$C$4</f>
        <v>0.1</v>
      </c>
      <c r="BH474" s="41">
        <v>0.06</v>
      </c>
      <c r="BI474" s="18">
        <f>VLOOKUP(D474,Measures!$B$6:$C$21,2,FALSE)</f>
        <v>30</v>
      </c>
      <c r="BJ474" s="18">
        <f>Measures!$C$22</f>
        <v>44</v>
      </c>
      <c r="BK474" s="18">
        <f>Measures!$C$23</f>
        <v>19</v>
      </c>
      <c r="BL474" s="18">
        <f>Measures!$C$24</f>
        <v>13</v>
      </c>
      <c r="BM474" s="18">
        <f>Measures!$C$26</f>
        <v>0.32</v>
      </c>
      <c r="BN474" s="18">
        <f>Measures!$D$26</f>
        <v>0.25</v>
      </c>
      <c r="BO474" s="18">
        <f>Measures!$C$27</f>
        <v>14</v>
      </c>
      <c r="BP474" s="18">
        <f>Measures!$C$28</f>
        <v>15</v>
      </c>
      <c r="BQ474" s="88">
        <f>Measures!$C$29</f>
        <v>92</v>
      </c>
      <c r="BR474" s="88">
        <f>Measures!$C$30</f>
        <v>95</v>
      </c>
      <c r="BS474" s="88">
        <f>Measures!$C$31</f>
        <v>70</v>
      </c>
      <c r="BT474" s="64" t="str">
        <f>Code!$M$204</f>
        <v>EF 200</v>
      </c>
      <c r="BU474" s="64" t="str">
        <f>Code!$M$207</f>
        <v>EF 67</v>
      </c>
      <c r="BV474" s="64" t="str">
        <f>Code!$M$208</f>
        <v>EF 70</v>
      </c>
      <c r="BW474" s="64" t="str">
        <f>Code!$M$205</f>
        <v>EF 82</v>
      </c>
      <c r="BX474" s="64" t="s">
        <v>363</v>
      </c>
      <c r="BY474" s="64" t="s">
        <v>239</v>
      </c>
      <c r="BZ474" s="64" t="s">
        <v>240</v>
      </c>
      <c r="CA474" s="64"/>
      <c r="CB474" s="64"/>
      <c r="CC474" s="64"/>
      <c r="CD474" s="64"/>
      <c r="CE474" s="64"/>
      <c r="CF474" s="64"/>
      <c r="CG474" s="64"/>
      <c r="CH474" s="64"/>
      <c r="CI474" s="64"/>
      <c r="CJ474" s="64"/>
      <c r="CK474" s="64"/>
      <c r="CL474" s="64"/>
      <c r="CM474" s="18"/>
      <c r="CN474" s="18"/>
    </row>
    <row r="475" spans="1:92" ht="14.4" x14ac:dyDescent="0.3">
      <c r="A475" s="19" t="s">
        <v>22</v>
      </c>
      <c r="B475" s="31" t="s">
        <v>86</v>
      </c>
      <c r="C475" s="19" t="s">
        <v>87</v>
      </c>
      <c r="D475" s="19">
        <v>10</v>
      </c>
      <c r="E475" s="19">
        <f>VLOOKUP(D475,Lists!$B$3:$C$18,2,FALSE)</f>
        <v>9</v>
      </c>
      <c r="F475" s="19">
        <v>1</v>
      </c>
      <c r="G475" s="19" t="s">
        <v>67</v>
      </c>
      <c r="H475" s="23">
        <v>1810</v>
      </c>
      <c r="I475" s="37">
        <v>0.11502100840336134</v>
      </c>
      <c r="J475" s="36">
        <v>5.1608452609801366E-4</v>
      </c>
      <c r="K475" s="36">
        <f t="shared" si="123"/>
        <v>5.1608452609801366E-4</v>
      </c>
      <c r="L475" s="23">
        <v>3.67</v>
      </c>
      <c r="M475" s="35">
        <v>0.26</v>
      </c>
      <c r="N475" s="35">
        <f t="shared" si="124"/>
        <v>0.26</v>
      </c>
      <c r="O475" s="38">
        <v>14.276729559735848</v>
      </c>
      <c r="P475" s="38">
        <f t="shared" si="125"/>
        <v>14.276729559735848</v>
      </c>
      <c r="Q475" s="38">
        <v>5.9551821</v>
      </c>
      <c r="R475" s="38">
        <v>10.254943899018233</v>
      </c>
      <c r="S475" s="23">
        <v>1.18</v>
      </c>
      <c r="T475" s="23">
        <v>0.87</v>
      </c>
      <c r="U475" s="23">
        <v>10</v>
      </c>
      <c r="V475" s="23">
        <f t="shared" si="126"/>
        <v>10</v>
      </c>
      <c r="W475" s="23">
        <v>78</v>
      </c>
      <c r="X475" s="23">
        <f t="shared" si="127"/>
        <v>78</v>
      </c>
      <c r="Y475" s="23">
        <v>62</v>
      </c>
      <c r="Z475" s="23" t="str">
        <f>Code!$K$204</f>
        <v>EF 86</v>
      </c>
      <c r="AA475" s="23" t="str">
        <f>Code!$K$207</f>
        <v>EF 57</v>
      </c>
      <c r="AB475" s="23" t="str">
        <f>Code!$K$208</f>
        <v>EF 57</v>
      </c>
      <c r="AC475" s="23" t="str">
        <f>Code!$K$205</f>
        <v>EF 57</v>
      </c>
      <c r="AD475" s="23" t="s">
        <v>237</v>
      </c>
      <c r="AE475" s="23" t="s">
        <v>237</v>
      </c>
      <c r="AF475" s="23" t="s">
        <v>237</v>
      </c>
      <c r="AG475" s="39">
        <f t="shared" si="122"/>
        <v>5.1608452609801366E-4</v>
      </c>
      <c r="AH475" s="39">
        <f t="shared" si="128"/>
        <v>5.1608452609801366E-4</v>
      </c>
      <c r="AI475" s="18">
        <f t="shared" si="129"/>
        <v>3.67</v>
      </c>
      <c r="AJ475" s="41">
        <f>Code!$B$23</f>
        <v>0.15</v>
      </c>
      <c r="AK475" s="41">
        <f t="shared" si="130"/>
        <v>0.15</v>
      </c>
      <c r="AL475" s="110">
        <f t="shared" si="131"/>
        <v>14.276729559735848</v>
      </c>
      <c r="AM475" s="110">
        <f t="shared" si="132"/>
        <v>14.276729559735848</v>
      </c>
      <c r="AN475" s="110">
        <f t="shared" si="133"/>
        <v>5.9551821</v>
      </c>
      <c r="AO475" s="110">
        <f t="shared" si="134"/>
        <v>10.254943899018233</v>
      </c>
      <c r="AP475" s="18">
        <f>VLOOKUP(D475,Code!$B$92:$D$107,2,FALSE)</f>
        <v>0.32</v>
      </c>
      <c r="AQ475" s="18">
        <f>VLOOKUP(E475,Code!$B$92:$D$107,3,FALSE)</f>
        <v>0.25</v>
      </c>
      <c r="AR475" s="18">
        <f>Code!$C$132</f>
        <v>14</v>
      </c>
      <c r="AS475" s="18">
        <f t="shared" si="135"/>
        <v>14</v>
      </c>
      <c r="AT475" s="88">
        <f>Code!$C$189</f>
        <v>80</v>
      </c>
      <c r="AU475" s="88">
        <f t="shared" si="136"/>
        <v>80</v>
      </c>
      <c r="AV475" s="88">
        <f>Code!$C$198</f>
        <v>66</v>
      </c>
      <c r="AW475" s="18" t="str">
        <f>Code!$L$204</f>
        <v>EF 95</v>
      </c>
      <c r="AX475" s="64" t="str">
        <f>Code!$L$207</f>
        <v>EF 60</v>
      </c>
      <c r="AY475" s="64" t="str">
        <f>Code!$L$208</f>
        <v>EF 60</v>
      </c>
      <c r="AZ475" s="64" t="str">
        <f>Code!$L$205</f>
        <v>EF 62</v>
      </c>
      <c r="BA475" s="23" t="s">
        <v>237</v>
      </c>
      <c r="BB475" s="23" t="s">
        <v>237</v>
      </c>
      <c r="BC475" s="23" t="s">
        <v>237</v>
      </c>
      <c r="BD475" s="39">
        <f t="shared" si="137"/>
        <v>4.3867184718331158E-4</v>
      </c>
      <c r="BE475" s="39">
        <f t="shared" si="138"/>
        <v>3.6125916826860955E-4</v>
      </c>
      <c r="BF475" s="18">
        <f>Measures!$C$3</f>
        <v>8</v>
      </c>
      <c r="BG475" s="41">
        <f>Measures!$C$4</f>
        <v>0.1</v>
      </c>
      <c r="BH475" s="41">
        <v>0.06</v>
      </c>
      <c r="BI475" s="18">
        <f>VLOOKUP(D475,Measures!$B$6:$C$21,2,FALSE)</f>
        <v>30</v>
      </c>
      <c r="BJ475" s="18">
        <f>Measures!$C$22</f>
        <v>44</v>
      </c>
      <c r="BK475" s="18">
        <f>Measures!$C$23</f>
        <v>19</v>
      </c>
      <c r="BL475" s="18">
        <f>Measures!$C$24</f>
        <v>13</v>
      </c>
      <c r="BM475" s="18">
        <f>Measures!$C$26</f>
        <v>0.32</v>
      </c>
      <c r="BN475" s="18">
        <f>Measures!$D$26</f>
        <v>0.25</v>
      </c>
      <c r="BO475" s="18">
        <f>Measures!$C$27</f>
        <v>14</v>
      </c>
      <c r="BP475" s="18">
        <f>Measures!$C$28</f>
        <v>15</v>
      </c>
      <c r="BQ475" s="88">
        <f>Measures!$C$29</f>
        <v>92</v>
      </c>
      <c r="BR475" s="88">
        <f>Measures!$C$30</f>
        <v>95</v>
      </c>
      <c r="BS475" s="88">
        <f>Measures!$C$31</f>
        <v>70</v>
      </c>
      <c r="BT475" s="64" t="str">
        <f>Code!$M$204</f>
        <v>EF 200</v>
      </c>
      <c r="BU475" s="64" t="str">
        <f>Code!$M$207</f>
        <v>EF 67</v>
      </c>
      <c r="BV475" s="64" t="str">
        <f>Code!$M$208</f>
        <v>EF 70</v>
      </c>
      <c r="BW475" s="64" t="str">
        <f>Code!$M$205</f>
        <v>EF 82</v>
      </c>
      <c r="BX475" s="64" t="s">
        <v>363</v>
      </c>
      <c r="BY475" s="64" t="s">
        <v>239</v>
      </c>
      <c r="BZ475" s="64" t="s">
        <v>240</v>
      </c>
      <c r="CA475" s="64"/>
      <c r="CB475" s="64"/>
      <c r="CC475" s="64"/>
      <c r="CD475" s="64"/>
      <c r="CE475" s="64"/>
      <c r="CF475" s="64"/>
      <c r="CG475" s="64"/>
      <c r="CH475" s="64"/>
      <c r="CI475" s="64"/>
      <c r="CJ475" s="64"/>
      <c r="CK475" s="64"/>
      <c r="CL475" s="64"/>
      <c r="CM475" s="18"/>
      <c r="CN475" s="18"/>
    </row>
    <row r="476" spans="1:92" ht="14.4" x14ac:dyDescent="0.3">
      <c r="A476" s="19" t="s">
        <v>22</v>
      </c>
      <c r="B476" s="31" t="s">
        <v>86</v>
      </c>
      <c r="C476" s="19" t="s">
        <v>87</v>
      </c>
      <c r="D476" s="19">
        <v>10</v>
      </c>
      <c r="E476" s="19">
        <f>VLOOKUP(D476,Lists!$B$3:$C$18,2,FALSE)</f>
        <v>9</v>
      </c>
      <c r="F476" s="19">
        <v>2</v>
      </c>
      <c r="G476" s="19" t="s">
        <v>67</v>
      </c>
      <c r="H476" s="23">
        <v>2400</v>
      </c>
      <c r="I476" s="37">
        <v>0.11502100840336134</v>
      </c>
      <c r="J476" s="36">
        <v>5.1608452609801366E-4</v>
      </c>
      <c r="K476" s="36">
        <f t="shared" si="123"/>
        <v>5.1608452609801366E-4</v>
      </c>
      <c r="L476" s="23">
        <v>3.67</v>
      </c>
      <c r="M476" s="35">
        <v>0.26</v>
      </c>
      <c r="N476" s="35">
        <f t="shared" si="124"/>
        <v>0.26</v>
      </c>
      <c r="O476" s="38">
        <v>14.276729559735848</v>
      </c>
      <c r="P476" s="38">
        <f t="shared" si="125"/>
        <v>14.276729559735848</v>
      </c>
      <c r="Q476" s="38">
        <v>5.9551821</v>
      </c>
      <c r="R476" s="38">
        <v>10.254943899018233</v>
      </c>
      <c r="S476" s="23">
        <v>1.18</v>
      </c>
      <c r="T476" s="23">
        <v>0.87</v>
      </c>
      <c r="U476" s="23">
        <v>10</v>
      </c>
      <c r="V476" s="23">
        <f t="shared" si="126"/>
        <v>10</v>
      </c>
      <c r="W476" s="23">
        <v>78</v>
      </c>
      <c r="X476" s="23">
        <f t="shared" si="127"/>
        <v>78</v>
      </c>
      <c r="Y476" s="23">
        <v>62</v>
      </c>
      <c r="Z476" s="23" t="str">
        <f>Code!$K$204</f>
        <v>EF 86</v>
      </c>
      <c r="AA476" s="23" t="str">
        <f>Code!$K$207</f>
        <v>EF 57</v>
      </c>
      <c r="AB476" s="23" t="str">
        <f>Code!$K$208</f>
        <v>EF 57</v>
      </c>
      <c r="AC476" s="23" t="str">
        <f>Code!$K$205</f>
        <v>EF 57</v>
      </c>
      <c r="AD476" s="23" t="s">
        <v>237</v>
      </c>
      <c r="AE476" s="23" t="s">
        <v>237</v>
      </c>
      <c r="AF476" s="23" t="s">
        <v>237</v>
      </c>
      <c r="AG476" s="39">
        <f t="shared" si="122"/>
        <v>5.1608452609801366E-4</v>
      </c>
      <c r="AH476" s="39">
        <f t="shared" si="128"/>
        <v>5.1608452609801366E-4</v>
      </c>
      <c r="AI476" s="18">
        <f t="shared" si="129"/>
        <v>3.67</v>
      </c>
      <c r="AJ476" s="41">
        <f>Code!$B$23</f>
        <v>0.15</v>
      </c>
      <c r="AK476" s="41">
        <f t="shared" si="130"/>
        <v>0.15</v>
      </c>
      <c r="AL476" s="110">
        <f t="shared" si="131"/>
        <v>14.276729559735848</v>
      </c>
      <c r="AM476" s="110">
        <f t="shared" si="132"/>
        <v>14.276729559735848</v>
      </c>
      <c r="AN476" s="110">
        <f t="shared" si="133"/>
        <v>5.9551821</v>
      </c>
      <c r="AO476" s="110">
        <f t="shared" si="134"/>
        <v>10.254943899018233</v>
      </c>
      <c r="AP476" s="18">
        <f>VLOOKUP(D476,Code!$B$92:$D$107,2,FALSE)</f>
        <v>0.32</v>
      </c>
      <c r="AQ476" s="18">
        <f>VLOOKUP(E476,Code!$B$92:$D$107,3,FALSE)</f>
        <v>0.25</v>
      </c>
      <c r="AR476" s="18">
        <f>Code!$C$132</f>
        <v>14</v>
      </c>
      <c r="AS476" s="18">
        <f t="shared" si="135"/>
        <v>14</v>
      </c>
      <c r="AT476" s="88">
        <f>Code!$C$189</f>
        <v>80</v>
      </c>
      <c r="AU476" s="88">
        <f t="shared" si="136"/>
        <v>80</v>
      </c>
      <c r="AV476" s="88">
        <f>Code!$C$198</f>
        <v>66</v>
      </c>
      <c r="AW476" s="18" t="str">
        <f>Code!$L$204</f>
        <v>EF 95</v>
      </c>
      <c r="AX476" s="64" t="str">
        <f>Code!$L$207</f>
        <v>EF 60</v>
      </c>
      <c r="AY476" s="64" t="str">
        <f>Code!$L$208</f>
        <v>EF 60</v>
      </c>
      <c r="AZ476" s="64" t="str">
        <f>Code!$L$205</f>
        <v>EF 62</v>
      </c>
      <c r="BA476" s="23" t="s">
        <v>237</v>
      </c>
      <c r="BB476" s="23" t="s">
        <v>237</v>
      </c>
      <c r="BC476" s="23" t="s">
        <v>237</v>
      </c>
      <c r="BD476" s="39">
        <f t="shared" si="137"/>
        <v>4.3867184718331158E-4</v>
      </c>
      <c r="BE476" s="39">
        <f t="shared" si="138"/>
        <v>3.6125916826860955E-4</v>
      </c>
      <c r="BF476" s="18">
        <f>Measures!$C$3</f>
        <v>8</v>
      </c>
      <c r="BG476" s="41">
        <f>Measures!$C$4</f>
        <v>0.1</v>
      </c>
      <c r="BH476" s="41">
        <v>0.06</v>
      </c>
      <c r="BI476" s="18">
        <f>VLOOKUP(D476,Measures!$B$6:$C$21,2,FALSE)</f>
        <v>30</v>
      </c>
      <c r="BJ476" s="18">
        <f>Measures!$C$22</f>
        <v>44</v>
      </c>
      <c r="BK476" s="18">
        <f>Measures!$C$23</f>
        <v>19</v>
      </c>
      <c r="BL476" s="18">
        <f>Measures!$C$24</f>
        <v>13</v>
      </c>
      <c r="BM476" s="18">
        <f>Measures!$C$26</f>
        <v>0.32</v>
      </c>
      <c r="BN476" s="18">
        <f>Measures!$D$26</f>
        <v>0.25</v>
      </c>
      <c r="BO476" s="18">
        <f>Measures!$C$27</f>
        <v>14</v>
      </c>
      <c r="BP476" s="18">
        <f>Measures!$C$28</f>
        <v>15</v>
      </c>
      <c r="BQ476" s="88">
        <f>Measures!$C$29</f>
        <v>92</v>
      </c>
      <c r="BR476" s="88">
        <f>Measures!$C$30</f>
        <v>95</v>
      </c>
      <c r="BS476" s="88">
        <f>Measures!$C$31</f>
        <v>70</v>
      </c>
      <c r="BT476" s="64" t="str">
        <f>Code!$M$204</f>
        <v>EF 200</v>
      </c>
      <c r="BU476" s="64" t="str">
        <f>Code!$M$207</f>
        <v>EF 67</v>
      </c>
      <c r="BV476" s="64" t="str">
        <f>Code!$M$208</f>
        <v>EF 70</v>
      </c>
      <c r="BW476" s="64" t="str">
        <f>Code!$M$205</f>
        <v>EF 82</v>
      </c>
      <c r="BX476" s="64" t="s">
        <v>363</v>
      </c>
      <c r="BY476" s="64" t="s">
        <v>239</v>
      </c>
      <c r="BZ476" s="64" t="s">
        <v>240</v>
      </c>
      <c r="CA476" s="64"/>
      <c r="CB476" s="64"/>
      <c r="CC476" s="64"/>
      <c r="CD476" s="64"/>
      <c r="CE476" s="64"/>
      <c r="CF476" s="64"/>
      <c r="CG476" s="64"/>
      <c r="CH476" s="64"/>
      <c r="CI476" s="64"/>
      <c r="CJ476" s="64"/>
      <c r="CK476" s="64"/>
      <c r="CL476" s="64"/>
      <c r="CM476" s="18"/>
      <c r="CN476" s="18"/>
    </row>
    <row r="477" spans="1:92" ht="14.4" x14ac:dyDescent="0.3">
      <c r="A477" s="19" t="s">
        <v>95</v>
      </c>
      <c r="B477" s="31" t="s">
        <v>86</v>
      </c>
      <c r="C477" s="19" t="s">
        <v>71</v>
      </c>
      <c r="D477" s="19">
        <v>10</v>
      </c>
      <c r="E477" s="19">
        <f>VLOOKUP(D477,Lists!$B$3:$C$18,2,FALSE)</f>
        <v>9</v>
      </c>
      <c r="F477" s="19">
        <v>1</v>
      </c>
      <c r="G477" s="19" t="s">
        <v>68</v>
      </c>
      <c r="H477" s="23">
        <v>1910</v>
      </c>
      <c r="I477" s="37">
        <v>0.2</v>
      </c>
      <c r="J477" s="36">
        <v>4.6411397360087065E-4</v>
      </c>
      <c r="K477" s="36">
        <f t="shared" si="123"/>
        <v>4.6411397360087065E-4</v>
      </c>
      <c r="L477" s="23">
        <v>4.26</v>
      </c>
      <c r="M477" s="35">
        <v>0.22</v>
      </c>
      <c r="N477" s="35">
        <f t="shared" si="124"/>
        <v>0.22</v>
      </c>
      <c r="O477" s="38">
        <v>17.333333333333332</v>
      </c>
      <c r="P477" s="38">
        <f t="shared" si="125"/>
        <v>17.333333333333332</v>
      </c>
      <c r="Q477" s="38">
        <v>5.9551821</v>
      </c>
      <c r="R477" s="38">
        <v>10.254943899018233</v>
      </c>
      <c r="S477" s="23">
        <v>0.67</v>
      </c>
      <c r="T477" s="23">
        <v>0.61</v>
      </c>
      <c r="U477" s="23">
        <v>10</v>
      </c>
      <c r="V477" s="23">
        <f t="shared" si="126"/>
        <v>10</v>
      </c>
      <c r="W477" s="23">
        <v>78</v>
      </c>
      <c r="X477" s="23">
        <f t="shared" si="127"/>
        <v>78</v>
      </c>
      <c r="Y477" s="23">
        <v>62</v>
      </c>
      <c r="Z477" s="23" t="str">
        <f>Code!$K$204</f>
        <v>EF 86</v>
      </c>
      <c r="AA477" s="23" t="str">
        <f>Code!$K$207</f>
        <v>EF 57</v>
      </c>
      <c r="AB477" s="23" t="str">
        <f>Code!$K$208</f>
        <v>EF 57</v>
      </c>
      <c r="AC477" s="23" t="str">
        <f>Code!$K$205</f>
        <v>EF 57</v>
      </c>
      <c r="AD477" s="23" t="s">
        <v>237</v>
      </c>
      <c r="AE477" s="23" t="s">
        <v>237</v>
      </c>
      <c r="AF477" s="23" t="s">
        <v>237</v>
      </c>
      <c r="AG477" s="39">
        <f t="shared" si="122"/>
        <v>4.6411397360087065E-4</v>
      </c>
      <c r="AH477" s="39">
        <f t="shared" si="128"/>
        <v>4.6411397360087065E-4</v>
      </c>
      <c r="AI477" s="18">
        <f t="shared" si="129"/>
        <v>4.26</v>
      </c>
      <c r="AJ477" s="41">
        <f>Code!$B$23</f>
        <v>0.15</v>
      </c>
      <c r="AK477" s="41">
        <f t="shared" si="130"/>
        <v>0.15</v>
      </c>
      <c r="AL477" s="110">
        <f t="shared" si="131"/>
        <v>17.333333333333332</v>
      </c>
      <c r="AM477" s="110">
        <f t="shared" si="132"/>
        <v>17.333333333333332</v>
      </c>
      <c r="AN477" s="110">
        <f t="shared" si="133"/>
        <v>5.9551821</v>
      </c>
      <c r="AO477" s="110">
        <f t="shared" si="134"/>
        <v>10.254943899018233</v>
      </c>
      <c r="AP477" s="18">
        <f>VLOOKUP(D477,Code!$B$92:$D$107,2,FALSE)</f>
        <v>0.32</v>
      </c>
      <c r="AQ477" s="18">
        <f>VLOOKUP(E477,Code!$B$92:$D$107,3,FALSE)</f>
        <v>0.25</v>
      </c>
      <c r="AR477" s="18">
        <f>Code!$C$132</f>
        <v>14</v>
      </c>
      <c r="AS477" s="18">
        <f t="shared" si="135"/>
        <v>14</v>
      </c>
      <c r="AT477" s="88">
        <f>Code!$C$189</f>
        <v>80</v>
      </c>
      <c r="AU477" s="88">
        <f t="shared" si="136"/>
        <v>80</v>
      </c>
      <c r="AV477" s="88">
        <f>Code!$C$198</f>
        <v>66</v>
      </c>
      <c r="AW477" s="18" t="str">
        <f>Code!$L$204</f>
        <v>EF 95</v>
      </c>
      <c r="AX477" s="64" t="str">
        <f>Code!$L$207</f>
        <v>EF 60</v>
      </c>
      <c r="AY477" s="64" t="str">
        <f>Code!$L$208</f>
        <v>EF 60</v>
      </c>
      <c r="AZ477" s="64" t="str">
        <f>Code!$L$205</f>
        <v>EF 62</v>
      </c>
      <c r="BA477" s="23" t="s">
        <v>237</v>
      </c>
      <c r="BB477" s="23" t="s">
        <v>237</v>
      </c>
      <c r="BC477" s="23" t="s">
        <v>237</v>
      </c>
      <c r="BD477" s="39">
        <f t="shared" si="137"/>
        <v>3.9449687756074004E-4</v>
      </c>
      <c r="BE477" s="39">
        <f t="shared" si="138"/>
        <v>3.2487978152060944E-4</v>
      </c>
      <c r="BF477" s="18">
        <f>Measures!$C$3</f>
        <v>8</v>
      </c>
      <c r="BG477" s="41">
        <f>Measures!$C$4</f>
        <v>0.1</v>
      </c>
      <c r="BH477" s="41">
        <v>0.06</v>
      </c>
      <c r="BI477" s="18">
        <f>VLOOKUP(D477,Measures!$B$6:$C$21,2,FALSE)</f>
        <v>30</v>
      </c>
      <c r="BJ477" s="18">
        <f>Measures!$C$22</f>
        <v>44</v>
      </c>
      <c r="BK477" s="18">
        <f>Measures!$C$23</f>
        <v>19</v>
      </c>
      <c r="BL477" s="18">
        <f>Measures!$C$24</f>
        <v>13</v>
      </c>
      <c r="BM477" s="18">
        <f>Measures!$C$26</f>
        <v>0.32</v>
      </c>
      <c r="BN477" s="18">
        <f>Measures!$D$26</f>
        <v>0.25</v>
      </c>
      <c r="BO477" s="18">
        <f>Measures!$C$27</f>
        <v>14</v>
      </c>
      <c r="BP477" s="18">
        <f>Measures!$C$28</f>
        <v>15</v>
      </c>
      <c r="BQ477" s="88">
        <f>Measures!$C$29</f>
        <v>92</v>
      </c>
      <c r="BR477" s="88">
        <f>Measures!$C$30</f>
        <v>95</v>
      </c>
      <c r="BS477" s="88">
        <f>Measures!$C$31</f>
        <v>70</v>
      </c>
      <c r="BT477" s="64" t="str">
        <f>Code!$M$204</f>
        <v>EF 200</v>
      </c>
      <c r="BU477" s="64" t="str">
        <f>Code!$M$207</f>
        <v>EF 67</v>
      </c>
      <c r="BV477" s="64" t="str">
        <f>Code!$M$208</f>
        <v>EF 70</v>
      </c>
      <c r="BW477" s="64" t="str">
        <f>Code!$M$205</f>
        <v>EF 82</v>
      </c>
      <c r="BX477" s="64" t="s">
        <v>363</v>
      </c>
      <c r="BY477" s="64" t="s">
        <v>239</v>
      </c>
      <c r="BZ477" s="64" t="s">
        <v>240</v>
      </c>
      <c r="CA477" s="64"/>
      <c r="CB477" s="64"/>
      <c r="CC477" s="64"/>
      <c r="CD477" s="64"/>
      <c r="CE477" s="64"/>
      <c r="CF477" s="64"/>
      <c r="CG477" s="64"/>
      <c r="CH477" s="64"/>
      <c r="CI477" s="64"/>
      <c r="CJ477" s="64"/>
      <c r="CK477" s="64"/>
      <c r="CL477" s="64"/>
      <c r="CM477" s="18"/>
      <c r="CN477" s="18"/>
    </row>
    <row r="478" spans="1:92" ht="14.4" x14ac:dyDescent="0.3">
      <c r="A478" s="19" t="s">
        <v>95</v>
      </c>
      <c r="B478" s="31" t="s">
        <v>86</v>
      </c>
      <c r="C478" s="19" t="s">
        <v>71</v>
      </c>
      <c r="D478" s="19">
        <v>10</v>
      </c>
      <c r="E478" s="19">
        <f>VLOOKUP(D478,Lists!$B$3:$C$18,2,FALSE)</f>
        <v>9</v>
      </c>
      <c r="F478" s="19">
        <v>2</v>
      </c>
      <c r="G478" s="19" t="s">
        <v>68</v>
      </c>
      <c r="H478" s="23">
        <v>2730</v>
      </c>
      <c r="I478" s="37">
        <v>0.2</v>
      </c>
      <c r="J478" s="36">
        <v>4.6411397360087065E-4</v>
      </c>
      <c r="K478" s="36">
        <f t="shared" si="123"/>
        <v>4.6411397360087065E-4</v>
      </c>
      <c r="L478" s="23">
        <v>4.26</v>
      </c>
      <c r="M478" s="35">
        <v>0.22</v>
      </c>
      <c r="N478" s="35">
        <f t="shared" si="124"/>
        <v>0.22</v>
      </c>
      <c r="O478" s="38">
        <v>17.333333333333332</v>
      </c>
      <c r="P478" s="38">
        <f t="shared" si="125"/>
        <v>17.333333333333332</v>
      </c>
      <c r="Q478" s="38">
        <v>5.9551821</v>
      </c>
      <c r="R478" s="38">
        <v>10.254943899018233</v>
      </c>
      <c r="S478" s="23">
        <v>0.67</v>
      </c>
      <c r="T478" s="23">
        <v>0.61</v>
      </c>
      <c r="U478" s="23">
        <v>10</v>
      </c>
      <c r="V478" s="23">
        <f t="shared" si="126"/>
        <v>10</v>
      </c>
      <c r="W478" s="23">
        <v>78</v>
      </c>
      <c r="X478" s="23">
        <f t="shared" si="127"/>
        <v>78</v>
      </c>
      <c r="Y478" s="23">
        <v>62</v>
      </c>
      <c r="Z478" s="23" t="str">
        <f>Code!$K$204</f>
        <v>EF 86</v>
      </c>
      <c r="AA478" s="23" t="str">
        <f>Code!$K$207</f>
        <v>EF 57</v>
      </c>
      <c r="AB478" s="23" t="str">
        <f>Code!$K$208</f>
        <v>EF 57</v>
      </c>
      <c r="AC478" s="23" t="str">
        <f>Code!$K$205</f>
        <v>EF 57</v>
      </c>
      <c r="AD478" s="23" t="s">
        <v>237</v>
      </c>
      <c r="AE478" s="23" t="s">
        <v>237</v>
      </c>
      <c r="AF478" s="23" t="s">
        <v>237</v>
      </c>
      <c r="AG478" s="39">
        <f t="shared" si="122"/>
        <v>4.6411397360087065E-4</v>
      </c>
      <c r="AH478" s="39">
        <f t="shared" si="128"/>
        <v>4.6411397360087065E-4</v>
      </c>
      <c r="AI478" s="18">
        <f t="shared" si="129"/>
        <v>4.26</v>
      </c>
      <c r="AJ478" s="41">
        <f>Code!$B$23</f>
        <v>0.15</v>
      </c>
      <c r="AK478" s="41">
        <f t="shared" si="130"/>
        <v>0.15</v>
      </c>
      <c r="AL478" s="110">
        <f t="shared" si="131"/>
        <v>17.333333333333332</v>
      </c>
      <c r="AM478" s="110">
        <f t="shared" si="132"/>
        <v>17.333333333333332</v>
      </c>
      <c r="AN478" s="110">
        <f t="shared" si="133"/>
        <v>5.9551821</v>
      </c>
      <c r="AO478" s="110">
        <f t="shared" si="134"/>
        <v>10.254943899018233</v>
      </c>
      <c r="AP478" s="18">
        <f>VLOOKUP(D478,Code!$B$92:$D$107,2,FALSE)</f>
        <v>0.32</v>
      </c>
      <c r="AQ478" s="18">
        <f>VLOOKUP(E478,Code!$B$92:$D$107,3,FALSE)</f>
        <v>0.25</v>
      </c>
      <c r="AR478" s="18">
        <f>Code!$C$132</f>
        <v>14</v>
      </c>
      <c r="AS478" s="18">
        <f t="shared" si="135"/>
        <v>14</v>
      </c>
      <c r="AT478" s="88">
        <f>Code!$C$189</f>
        <v>80</v>
      </c>
      <c r="AU478" s="88">
        <f t="shared" si="136"/>
        <v>80</v>
      </c>
      <c r="AV478" s="88">
        <f>Code!$C$198</f>
        <v>66</v>
      </c>
      <c r="AW478" s="18" t="str">
        <f>Code!$L$204</f>
        <v>EF 95</v>
      </c>
      <c r="AX478" s="64" t="str">
        <f>Code!$L$207</f>
        <v>EF 60</v>
      </c>
      <c r="AY478" s="64" t="str">
        <f>Code!$L$208</f>
        <v>EF 60</v>
      </c>
      <c r="AZ478" s="64" t="str">
        <f>Code!$L$205</f>
        <v>EF 62</v>
      </c>
      <c r="BA478" s="23" t="s">
        <v>237</v>
      </c>
      <c r="BB478" s="23" t="s">
        <v>237</v>
      </c>
      <c r="BC478" s="23" t="s">
        <v>237</v>
      </c>
      <c r="BD478" s="39">
        <f t="shared" si="137"/>
        <v>3.9449687756074004E-4</v>
      </c>
      <c r="BE478" s="39">
        <f t="shared" si="138"/>
        <v>3.2487978152060944E-4</v>
      </c>
      <c r="BF478" s="18">
        <f>Measures!$C$3</f>
        <v>8</v>
      </c>
      <c r="BG478" s="41">
        <f>Measures!$C$4</f>
        <v>0.1</v>
      </c>
      <c r="BH478" s="41">
        <v>0.06</v>
      </c>
      <c r="BI478" s="18">
        <f>VLOOKUP(D478,Measures!$B$6:$C$21,2,FALSE)</f>
        <v>30</v>
      </c>
      <c r="BJ478" s="18">
        <f>Measures!$C$22</f>
        <v>44</v>
      </c>
      <c r="BK478" s="18">
        <f>Measures!$C$23</f>
        <v>19</v>
      </c>
      <c r="BL478" s="18">
        <f>Measures!$C$24</f>
        <v>13</v>
      </c>
      <c r="BM478" s="18">
        <f>Measures!$C$26</f>
        <v>0.32</v>
      </c>
      <c r="BN478" s="18">
        <f>Measures!$D$26</f>
        <v>0.25</v>
      </c>
      <c r="BO478" s="18">
        <f>Measures!$C$27</f>
        <v>14</v>
      </c>
      <c r="BP478" s="18">
        <f>Measures!$C$28</f>
        <v>15</v>
      </c>
      <c r="BQ478" s="88">
        <f>Measures!$C$29</f>
        <v>92</v>
      </c>
      <c r="BR478" s="88">
        <f>Measures!$C$30</f>
        <v>95</v>
      </c>
      <c r="BS478" s="88">
        <f>Measures!$C$31</f>
        <v>70</v>
      </c>
      <c r="BT478" s="64" t="str">
        <f>Code!$M$204</f>
        <v>EF 200</v>
      </c>
      <c r="BU478" s="64" t="str">
        <f>Code!$M$207</f>
        <v>EF 67</v>
      </c>
      <c r="BV478" s="64" t="str">
        <f>Code!$M$208</f>
        <v>EF 70</v>
      </c>
      <c r="BW478" s="64" t="str">
        <f>Code!$M$205</f>
        <v>EF 82</v>
      </c>
      <c r="BX478" s="64" t="s">
        <v>363</v>
      </c>
      <c r="BY478" s="64" t="s">
        <v>239</v>
      </c>
      <c r="BZ478" s="64" t="s">
        <v>240</v>
      </c>
      <c r="CA478" s="64"/>
      <c r="CB478" s="64"/>
      <c r="CC478" s="64"/>
      <c r="CD478" s="64"/>
      <c r="CE478" s="64"/>
      <c r="CF478" s="64"/>
      <c r="CG478" s="64"/>
      <c r="CH478" s="64"/>
      <c r="CI478" s="64"/>
      <c r="CJ478" s="64"/>
      <c r="CK478" s="64"/>
      <c r="CL478" s="64"/>
      <c r="CM478" s="18"/>
      <c r="CN478" s="18"/>
    </row>
    <row r="479" spans="1:92" ht="14.4" x14ac:dyDescent="0.3">
      <c r="A479" s="19" t="s">
        <v>22</v>
      </c>
      <c r="B479" s="31" t="s">
        <v>86</v>
      </c>
      <c r="C479" s="19" t="s">
        <v>71</v>
      </c>
      <c r="D479" s="19">
        <v>10</v>
      </c>
      <c r="E479" s="19">
        <f>VLOOKUP(D479,Lists!$B$3:$C$18,2,FALSE)</f>
        <v>9</v>
      </c>
      <c r="F479" s="19">
        <v>1</v>
      </c>
      <c r="G479" s="19" t="s">
        <v>68</v>
      </c>
      <c r="H479" s="23">
        <v>1910</v>
      </c>
      <c r="I479" s="37">
        <v>0.2</v>
      </c>
      <c r="J479" s="36">
        <v>4.6411397360087065E-4</v>
      </c>
      <c r="K479" s="36">
        <f t="shared" si="123"/>
        <v>4.6411397360087065E-4</v>
      </c>
      <c r="L479" s="23">
        <v>4.26</v>
      </c>
      <c r="M479" s="35">
        <v>0.22</v>
      </c>
      <c r="N479" s="35">
        <f t="shared" si="124"/>
        <v>0.22</v>
      </c>
      <c r="O479" s="38">
        <v>17.333333333333332</v>
      </c>
      <c r="P479" s="38">
        <f t="shared" si="125"/>
        <v>17.333333333333332</v>
      </c>
      <c r="Q479" s="38">
        <v>5.9551821</v>
      </c>
      <c r="R479" s="38">
        <v>10.254943899018233</v>
      </c>
      <c r="S479" s="23">
        <v>0.67</v>
      </c>
      <c r="T479" s="23">
        <v>0.61</v>
      </c>
      <c r="U479" s="23">
        <v>10</v>
      </c>
      <c r="V479" s="23">
        <f t="shared" si="126"/>
        <v>10</v>
      </c>
      <c r="W479" s="23">
        <v>78</v>
      </c>
      <c r="X479" s="23">
        <f t="shared" si="127"/>
        <v>78</v>
      </c>
      <c r="Y479" s="23">
        <v>62</v>
      </c>
      <c r="Z479" s="23" t="str">
        <f>Code!$K$204</f>
        <v>EF 86</v>
      </c>
      <c r="AA479" s="23" t="str">
        <f>Code!$K$207</f>
        <v>EF 57</v>
      </c>
      <c r="AB479" s="23" t="str">
        <f>Code!$K$208</f>
        <v>EF 57</v>
      </c>
      <c r="AC479" s="23" t="str">
        <f>Code!$K$205</f>
        <v>EF 57</v>
      </c>
      <c r="AD479" s="23" t="s">
        <v>237</v>
      </c>
      <c r="AE479" s="23" t="s">
        <v>237</v>
      </c>
      <c r="AF479" s="23" t="s">
        <v>237</v>
      </c>
      <c r="AG479" s="39">
        <f t="shared" si="122"/>
        <v>4.6411397360087065E-4</v>
      </c>
      <c r="AH479" s="39">
        <f t="shared" si="128"/>
        <v>4.6411397360087065E-4</v>
      </c>
      <c r="AI479" s="18">
        <f t="shared" si="129"/>
        <v>4.26</v>
      </c>
      <c r="AJ479" s="41">
        <f>Code!$B$23</f>
        <v>0.15</v>
      </c>
      <c r="AK479" s="41">
        <f t="shared" si="130"/>
        <v>0.15</v>
      </c>
      <c r="AL479" s="110">
        <f t="shared" si="131"/>
        <v>17.333333333333332</v>
      </c>
      <c r="AM479" s="110">
        <f t="shared" si="132"/>
        <v>17.333333333333332</v>
      </c>
      <c r="AN479" s="110">
        <f t="shared" si="133"/>
        <v>5.9551821</v>
      </c>
      <c r="AO479" s="110">
        <f t="shared" si="134"/>
        <v>10.254943899018233</v>
      </c>
      <c r="AP479" s="18">
        <f>VLOOKUP(D479,Code!$B$92:$D$107,2,FALSE)</f>
        <v>0.32</v>
      </c>
      <c r="AQ479" s="18">
        <f>VLOOKUP(E479,Code!$B$92:$D$107,3,FALSE)</f>
        <v>0.25</v>
      </c>
      <c r="AR479" s="18">
        <f>Code!$C$132</f>
        <v>14</v>
      </c>
      <c r="AS479" s="18">
        <f t="shared" si="135"/>
        <v>14</v>
      </c>
      <c r="AT479" s="88">
        <f>Code!$C$189</f>
        <v>80</v>
      </c>
      <c r="AU479" s="88">
        <f t="shared" si="136"/>
        <v>80</v>
      </c>
      <c r="AV479" s="88">
        <f>Code!$C$198</f>
        <v>66</v>
      </c>
      <c r="AW479" s="18" t="str">
        <f>Code!$L$204</f>
        <v>EF 95</v>
      </c>
      <c r="AX479" s="64" t="str">
        <f>Code!$L$207</f>
        <v>EF 60</v>
      </c>
      <c r="AY479" s="64" t="str">
        <f>Code!$L$208</f>
        <v>EF 60</v>
      </c>
      <c r="AZ479" s="64" t="str">
        <f>Code!$L$205</f>
        <v>EF 62</v>
      </c>
      <c r="BA479" s="23" t="s">
        <v>237</v>
      </c>
      <c r="BB479" s="23" t="s">
        <v>237</v>
      </c>
      <c r="BC479" s="23" t="s">
        <v>237</v>
      </c>
      <c r="BD479" s="39">
        <f t="shared" si="137"/>
        <v>3.9449687756074004E-4</v>
      </c>
      <c r="BE479" s="39">
        <f t="shared" si="138"/>
        <v>3.2487978152060944E-4</v>
      </c>
      <c r="BF479" s="18">
        <f>Measures!$C$3</f>
        <v>8</v>
      </c>
      <c r="BG479" s="41">
        <f>Measures!$C$4</f>
        <v>0.1</v>
      </c>
      <c r="BH479" s="41">
        <v>0.06</v>
      </c>
      <c r="BI479" s="18">
        <f>VLOOKUP(D479,Measures!$B$6:$C$21,2,FALSE)</f>
        <v>30</v>
      </c>
      <c r="BJ479" s="18">
        <f>Measures!$C$22</f>
        <v>44</v>
      </c>
      <c r="BK479" s="18">
        <f>Measures!$C$23</f>
        <v>19</v>
      </c>
      <c r="BL479" s="18">
        <f>Measures!$C$24</f>
        <v>13</v>
      </c>
      <c r="BM479" s="18">
        <f>Measures!$C$26</f>
        <v>0.32</v>
      </c>
      <c r="BN479" s="18">
        <f>Measures!$D$26</f>
        <v>0.25</v>
      </c>
      <c r="BO479" s="18">
        <f>Measures!$C$27</f>
        <v>14</v>
      </c>
      <c r="BP479" s="18">
        <f>Measures!$C$28</f>
        <v>15</v>
      </c>
      <c r="BQ479" s="88">
        <f>Measures!$C$29</f>
        <v>92</v>
      </c>
      <c r="BR479" s="88">
        <f>Measures!$C$30</f>
        <v>95</v>
      </c>
      <c r="BS479" s="88">
        <f>Measures!$C$31</f>
        <v>70</v>
      </c>
      <c r="BT479" s="64" t="str">
        <f>Code!$M$204</f>
        <v>EF 200</v>
      </c>
      <c r="BU479" s="64" t="str">
        <f>Code!$M$207</f>
        <v>EF 67</v>
      </c>
      <c r="BV479" s="64" t="str">
        <f>Code!$M$208</f>
        <v>EF 70</v>
      </c>
      <c r="BW479" s="64" t="str">
        <f>Code!$M$205</f>
        <v>EF 82</v>
      </c>
      <c r="BX479" s="64" t="s">
        <v>363</v>
      </c>
      <c r="BY479" s="64" t="s">
        <v>239</v>
      </c>
      <c r="BZ479" s="64" t="s">
        <v>240</v>
      </c>
      <c r="CA479" s="64"/>
      <c r="CB479" s="64"/>
      <c r="CC479" s="64"/>
      <c r="CD479" s="64"/>
      <c r="CE479" s="64"/>
      <c r="CF479" s="64"/>
      <c r="CG479" s="64"/>
      <c r="CH479" s="64"/>
      <c r="CI479" s="64"/>
      <c r="CJ479" s="64"/>
      <c r="CK479" s="64"/>
      <c r="CL479" s="64"/>
      <c r="CM479" s="18"/>
      <c r="CN479" s="18"/>
    </row>
    <row r="480" spans="1:92" ht="14.4" x14ac:dyDescent="0.3">
      <c r="A480" s="19" t="s">
        <v>22</v>
      </c>
      <c r="B480" s="31" t="s">
        <v>86</v>
      </c>
      <c r="C480" s="19" t="s">
        <v>71</v>
      </c>
      <c r="D480" s="19">
        <v>10</v>
      </c>
      <c r="E480" s="19">
        <f>VLOOKUP(D480,Lists!$B$3:$C$18,2,FALSE)</f>
        <v>9</v>
      </c>
      <c r="F480" s="19">
        <v>2</v>
      </c>
      <c r="G480" s="19" t="s">
        <v>68</v>
      </c>
      <c r="H480" s="23">
        <v>2730</v>
      </c>
      <c r="I480" s="37">
        <v>0.2</v>
      </c>
      <c r="J480" s="36">
        <v>4.6411397360087065E-4</v>
      </c>
      <c r="K480" s="36">
        <f t="shared" si="123"/>
        <v>4.6411397360087065E-4</v>
      </c>
      <c r="L480" s="23">
        <v>4.26</v>
      </c>
      <c r="M480" s="35">
        <v>0.22</v>
      </c>
      <c r="N480" s="35">
        <f t="shared" si="124"/>
        <v>0.22</v>
      </c>
      <c r="O480" s="38">
        <v>17.333333333333332</v>
      </c>
      <c r="P480" s="38">
        <f t="shared" si="125"/>
        <v>17.333333333333332</v>
      </c>
      <c r="Q480" s="38">
        <v>5.9551821</v>
      </c>
      <c r="R480" s="38">
        <v>10.254943899018233</v>
      </c>
      <c r="S480" s="23">
        <v>0.67</v>
      </c>
      <c r="T480" s="23">
        <v>0.61</v>
      </c>
      <c r="U480" s="23">
        <v>10</v>
      </c>
      <c r="V480" s="23">
        <f t="shared" si="126"/>
        <v>10</v>
      </c>
      <c r="W480" s="23">
        <v>78</v>
      </c>
      <c r="X480" s="23">
        <f t="shared" si="127"/>
        <v>78</v>
      </c>
      <c r="Y480" s="23">
        <v>62</v>
      </c>
      <c r="Z480" s="23" t="str">
        <f>Code!$K$204</f>
        <v>EF 86</v>
      </c>
      <c r="AA480" s="23" t="str">
        <f>Code!$K$207</f>
        <v>EF 57</v>
      </c>
      <c r="AB480" s="23" t="str">
        <f>Code!$K$208</f>
        <v>EF 57</v>
      </c>
      <c r="AC480" s="23" t="str">
        <f>Code!$K$205</f>
        <v>EF 57</v>
      </c>
      <c r="AD480" s="23" t="s">
        <v>237</v>
      </c>
      <c r="AE480" s="23" t="s">
        <v>237</v>
      </c>
      <c r="AF480" s="23" t="s">
        <v>237</v>
      </c>
      <c r="AG480" s="39">
        <f t="shared" si="122"/>
        <v>4.6411397360087065E-4</v>
      </c>
      <c r="AH480" s="39">
        <f t="shared" si="128"/>
        <v>4.6411397360087065E-4</v>
      </c>
      <c r="AI480" s="18">
        <f t="shared" si="129"/>
        <v>4.26</v>
      </c>
      <c r="AJ480" s="41">
        <f>Code!$B$23</f>
        <v>0.15</v>
      </c>
      <c r="AK480" s="41">
        <f t="shared" si="130"/>
        <v>0.15</v>
      </c>
      <c r="AL480" s="110">
        <f t="shared" si="131"/>
        <v>17.333333333333332</v>
      </c>
      <c r="AM480" s="110">
        <f t="shared" si="132"/>
        <v>17.333333333333332</v>
      </c>
      <c r="AN480" s="110">
        <f t="shared" si="133"/>
        <v>5.9551821</v>
      </c>
      <c r="AO480" s="110">
        <f t="shared" si="134"/>
        <v>10.254943899018233</v>
      </c>
      <c r="AP480" s="18">
        <f>VLOOKUP(D480,Code!$B$92:$D$107,2,FALSE)</f>
        <v>0.32</v>
      </c>
      <c r="AQ480" s="18">
        <f>VLOOKUP(E480,Code!$B$92:$D$107,3,FALSE)</f>
        <v>0.25</v>
      </c>
      <c r="AR480" s="18">
        <f>Code!$C$132</f>
        <v>14</v>
      </c>
      <c r="AS480" s="18">
        <f t="shared" si="135"/>
        <v>14</v>
      </c>
      <c r="AT480" s="88">
        <f>Code!$C$189</f>
        <v>80</v>
      </c>
      <c r="AU480" s="88">
        <f t="shared" si="136"/>
        <v>80</v>
      </c>
      <c r="AV480" s="88">
        <f>Code!$C$198</f>
        <v>66</v>
      </c>
      <c r="AW480" s="18" t="str">
        <f>Code!$L$204</f>
        <v>EF 95</v>
      </c>
      <c r="AX480" s="64" t="str">
        <f>Code!$L$207</f>
        <v>EF 60</v>
      </c>
      <c r="AY480" s="64" t="str">
        <f>Code!$L$208</f>
        <v>EF 60</v>
      </c>
      <c r="AZ480" s="64" t="str">
        <f>Code!$L$205</f>
        <v>EF 62</v>
      </c>
      <c r="BA480" s="23" t="s">
        <v>237</v>
      </c>
      <c r="BB480" s="23" t="s">
        <v>237</v>
      </c>
      <c r="BC480" s="23" t="s">
        <v>237</v>
      </c>
      <c r="BD480" s="39">
        <f t="shared" si="137"/>
        <v>3.9449687756074004E-4</v>
      </c>
      <c r="BE480" s="39">
        <f t="shared" si="138"/>
        <v>3.2487978152060944E-4</v>
      </c>
      <c r="BF480" s="18">
        <f>Measures!$C$3</f>
        <v>8</v>
      </c>
      <c r="BG480" s="41">
        <f>Measures!$C$4</f>
        <v>0.1</v>
      </c>
      <c r="BH480" s="41">
        <v>0.06</v>
      </c>
      <c r="BI480" s="18">
        <f>VLOOKUP(D480,Measures!$B$6:$C$21,2,FALSE)</f>
        <v>30</v>
      </c>
      <c r="BJ480" s="18">
        <f>Measures!$C$22</f>
        <v>44</v>
      </c>
      <c r="BK480" s="18">
        <f>Measures!$C$23</f>
        <v>19</v>
      </c>
      <c r="BL480" s="18">
        <f>Measures!$C$24</f>
        <v>13</v>
      </c>
      <c r="BM480" s="18">
        <f>Measures!$C$26</f>
        <v>0.32</v>
      </c>
      <c r="BN480" s="18">
        <f>Measures!$D$26</f>
        <v>0.25</v>
      </c>
      <c r="BO480" s="18">
        <f>Measures!$C$27</f>
        <v>14</v>
      </c>
      <c r="BP480" s="18">
        <f>Measures!$C$28</f>
        <v>15</v>
      </c>
      <c r="BQ480" s="88">
        <f>Measures!$C$29</f>
        <v>92</v>
      </c>
      <c r="BR480" s="88">
        <f>Measures!$C$30</f>
        <v>95</v>
      </c>
      <c r="BS480" s="88">
        <f>Measures!$C$31</f>
        <v>70</v>
      </c>
      <c r="BT480" s="64" t="str">
        <f>Code!$M$204</f>
        <v>EF 200</v>
      </c>
      <c r="BU480" s="64" t="str">
        <f>Code!$M$207</f>
        <v>EF 67</v>
      </c>
      <c r="BV480" s="64" t="str">
        <f>Code!$M$208</f>
        <v>EF 70</v>
      </c>
      <c r="BW480" s="64" t="str">
        <f>Code!$M$205</f>
        <v>EF 82</v>
      </c>
      <c r="BX480" s="64" t="s">
        <v>363</v>
      </c>
      <c r="BY480" s="64" t="s">
        <v>239</v>
      </c>
      <c r="BZ480" s="64" t="s">
        <v>240</v>
      </c>
      <c r="CA480" s="64"/>
      <c r="CB480" s="64"/>
      <c r="CC480" s="64"/>
      <c r="CD480" s="64"/>
      <c r="CE480" s="64"/>
      <c r="CF480" s="64"/>
      <c r="CG480" s="64"/>
      <c r="CH480" s="64"/>
      <c r="CI480" s="64"/>
      <c r="CJ480" s="64"/>
      <c r="CK480" s="64"/>
      <c r="CL480" s="64"/>
      <c r="CM480" s="18"/>
      <c r="CN480" s="18"/>
    </row>
    <row r="481" spans="1:92" ht="14.4" x14ac:dyDescent="0.3">
      <c r="A481" s="19" t="s">
        <v>95</v>
      </c>
      <c r="B481" s="31" t="s">
        <v>86</v>
      </c>
      <c r="C481" s="19" t="s">
        <v>87</v>
      </c>
      <c r="D481" s="19">
        <v>10</v>
      </c>
      <c r="E481" s="19">
        <f>VLOOKUP(D481,Lists!$B$3:$C$18,2,FALSE)</f>
        <v>9</v>
      </c>
      <c r="F481" s="19">
        <v>1</v>
      </c>
      <c r="G481" s="19" t="s">
        <v>68</v>
      </c>
      <c r="H481" s="23">
        <v>1910</v>
      </c>
      <c r="I481" s="37">
        <v>0.2</v>
      </c>
      <c r="J481" s="36">
        <v>4.6411397360087065E-4</v>
      </c>
      <c r="K481" s="36">
        <f t="shared" si="123"/>
        <v>4.6411397360087065E-4</v>
      </c>
      <c r="L481" s="23">
        <v>4.26</v>
      </c>
      <c r="M481" s="35">
        <v>0.22</v>
      </c>
      <c r="N481" s="35">
        <f t="shared" si="124"/>
        <v>0.22</v>
      </c>
      <c r="O481" s="38">
        <v>17.333333333333332</v>
      </c>
      <c r="P481" s="38">
        <f t="shared" si="125"/>
        <v>17.333333333333332</v>
      </c>
      <c r="Q481" s="38">
        <v>5.9551821</v>
      </c>
      <c r="R481" s="38">
        <v>10.254943899018233</v>
      </c>
      <c r="S481" s="23">
        <v>0.67</v>
      </c>
      <c r="T481" s="23">
        <v>0.61</v>
      </c>
      <c r="U481" s="23">
        <v>10</v>
      </c>
      <c r="V481" s="23">
        <f t="shared" si="126"/>
        <v>10</v>
      </c>
      <c r="W481" s="23">
        <v>78</v>
      </c>
      <c r="X481" s="23">
        <f t="shared" si="127"/>
        <v>78</v>
      </c>
      <c r="Y481" s="23">
        <v>62</v>
      </c>
      <c r="Z481" s="23" t="str">
        <f>Code!$K$204</f>
        <v>EF 86</v>
      </c>
      <c r="AA481" s="23" t="str">
        <f>Code!$K$207</f>
        <v>EF 57</v>
      </c>
      <c r="AB481" s="23" t="str">
        <f>Code!$K$208</f>
        <v>EF 57</v>
      </c>
      <c r="AC481" s="23" t="str">
        <f>Code!$K$205</f>
        <v>EF 57</v>
      </c>
      <c r="AD481" s="23" t="s">
        <v>237</v>
      </c>
      <c r="AE481" s="23" t="s">
        <v>237</v>
      </c>
      <c r="AF481" s="23" t="s">
        <v>237</v>
      </c>
      <c r="AG481" s="39">
        <f t="shared" si="122"/>
        <v>4.6411397360087065E-4</v>
      </c>
      <c r="AH481" s="39">
        <f t="shared" si="128"/>
        <v>4.6411397360087065E-4</v>
      </c>
      <c r="AI481" s="18">
        <f t="shared" si="129"/>
        <v>4.26</v>
      </c>
      <c r="AJ481" s="41">
        <f>Code!$B$23</f>
        <v>0.15</v>
      </c>
      <c r="AK481" s="41">
        <f t="shared" si="130"/>
        <v>0.15</v>
      </c>
      <c r="AL481" s="110">
        <f t="shared" si="131"/>
        <v>17.333333333333332</v>
      </c>
      <c r="AM481" s="110">
        <f t="shared" si="132"/>
        <v>17.333333333333332</v>
      </c>
      <c r="AN481" s="110">
        <f t="shared" si="133"/>
        <v>5.9551821</v>
      </c>
      <c r="AO481" s="110">
        <f t="shared" si="134"/>
        <v>10.254943899018233</v>
      </c>
      <c r="AP481" s="18">
        <f>VLOOKUP(D481,Code!$B$92:$D$107,2,FALSE)</f>
        <v>0.32</v>
      </c>
      <c r="AQ481" s="18">
        <f>VLOOKUP(E481,Code!$B$92:$D$107,3,FALSE)</f>
        <v>0.25</v>
      </c>
      <c r="AR481" s="18">
        <f>Code!$C$132</f>
        <v>14</v>
      </c>
      <c r="AS481" s="18">
        <f t="shared" si="135"/>
        <v>14</v>
      </c>
      <c r="AT481" s="88">
        <f>Code!$C$189</f>
        <v>80</v>
      </c>
      <c r="AU481" s="88">
        <f t="shared" si="136"/>
        <v>80</v>
      </c>
      <c r="AV481" s="88">
        <f>Code!$C$198</f>
        <v>66</v>
      </c>
      <c r="AW481" s="18" t="str">
        <f>Code!$L$204</f>
        <v>EF 95</v>
      </c>
      <c r="AX481" s="64" t="str">
        <f>Code!$L$207</f>
        <v>EF 60</v>
      </c>
      <c r="AY481" s="64" t="str">
        <f>Code!$L$208</f>
        <v>EF 60</v>
      </c>
      <c r="AZ481" s="64" t="str">
        <f>Code!$L$205</f>
        <v>EF 62</v>
      </c>
      <c r="BA481" s="23" t="s">
        <v>237</v>
      </c>
      <c r="BB481" s="23" t="s">
        <v>237</v>
      </c>
      <c r="BC481" s="23" t="s">
        <v>237</v>
      </c>
      <c r="BD481" s="39">
        <f t="shared" si="137"/>
        <v>3.9449687756074004E-4</v>
      </c>
      <c r="BE481" s="39">
        <f t="shared" si="138"/>
        <v>3.2487978152060944E-4</v>
      </c>
      <c r="BF481" s="18">
        <f>Measures!$C$3</f>
        <v>8</v>
      </c>
      <c r="BG481" s="41">
        <f>Measures!$C$4</f>
        <v>0.1</v>
      </c>
      <c r="BH481" s="41">
        <v>0.06</v>
      </c>
      <c r="BI481" s="18">
        <f>VLOOKUP(D481,Measures!$B$6:$C$21,2,FALSE)</f>
        <v>30</v>
      </c>
      <c r="BJ481" s="18">
        <f>Measures!$C$22</f>
        <v>44</v>
      </c>
      <c r="BK481" s="18">
        <f>Measures!$C$23</f>
        <v>19</v>
      </c>
      <c r="BL481" s="18">
        <f>Measures!$C$24</f>
        <v>13</v>
      </c>
      <c r="BM481" s="18">
        <f>Measures!$C$26</f>
        <v>0.32</v>
      </c>
      <c r="BN481" s="18">
        <f>Measures!$D$26</f>
        <v>0.25</v>
      </c>
      <c r="BO481" s="18">
        <f>Measures!$C$27</f>
        <v>14</v>
      </c>
      <c r="BP481" s="18">
        <f>Measures!$C$28</f>
        <v>15</v>
      </c>
      <c r="BQ481" s="88">
        <f>Measures!$C$29</f>
        <v>92</v>
      </c>
      <c r="BR481" s="88">
        <f>Measures!$C$30</f>
        <v>95</v>
      </c>
      <c r="BS481" s="88">
        <f>Measures!$C$31</f>
        <v>70</v>
      </c>
      <c r="BT481" s="64" t="str">
        <f>Code!$M$204</f>
        <v>EF 200</v>
      </c>
      <c r="BU481" s="64" t="str">
        <f>Code!$M$207</f>
        <v>EF 67</v>
      </c>
      <c r="BV481" s="64" t="str">
        <f>Code!$M$208</f>
        <v>EF 70</v>
      </c>
      <c r="BW481" s="64" t="str">
        <f>Code!$M$205</f>
        <v>EF 82</v>
      </c>
      <c r="BX481" s="64" t="s">
        <v>363</v>
      </c>
      <c r="BY481" s="64" t="s">
        <v>239</v>
      </c>
      <c r="BZ481" s="64" t="s">
        <v>240</v>
      </c>
      <c r="CA481" s="64"/>
      <c r="CB481" s="64"/>
      <c r="CC481" s="64"/>
      <c r="CD481" s="64"/>
      <c r="CE481" s="64"/>
      <c r="CF481" s="64"/>
      <c r="CG481" s="64"/>
      <c r="CH481" s="64"/>
      <c r="CI481" s="64"/>
      <c r="CJ481" s="64"/>
      <c r="CK481" s="64"/>
      <c r="CL481" s="64"/>
      <c r="CM481" s="18"/>
      <c r="CN481" s="18"/>
    </row>
    <row r="482" spans="1:92" ht="14.4" x14ac:dyDescent="0.3">
      <c r="A482" s="19" t="s">
        <v>95</v>
      </c>
      <c r="B482" s="31" t="s">
        <v>86</v>
      </c>
      <c r="C482" s="19" t="s">
        <v>87</v>
      </c>
      <c r="D482" s="19">
        <v>10</v>
      </c>
      <c r="E482" s="19">
        <f>VLOOKUP(D482,Lists!$B$3:$C$18,2,FALSE)</f>
        <v>9</v>
      </c>
      <c r="F482" s="19">
        <v>2</v>
      </c>
      <c r="G482" s="19" t="s">
        <v>68</v>
      </c>
      <c r="H482" s="23">
        <v>2730</v>
      </c>
      <c r="I482" s="37">
        <v>0.2</v>
      </c>
      <c r="J482" s="36">
        <v>4.6411397360087065E-4</v>
      </c>
      <c r="K482" s="36">
        <f t="shared" si="123"/>
        <v>4.6411397360087065E-4</v>
      </c>
      <c r="L482" s="23">
        <v>4.26</v>
      </c>
      <c r="M482" s="35">
        <v>0.22</v>
      </c>
      <c r="N482" s="35">
        <f t="shared" si="124"/>
        <v>0.22</v>
      </c>
      <c r="O482" s="38">
        <v>17.333333333333332</v>
      </c>
      <c r="P482" s="38">
        <f t="shared" si="125"/>
        <v>17.333333333333332</v>
      </c>
      <c r="Q482" s="38">
        <v>5.9551821</v>
      </c>
      <c r="R482" s="38">
        <v>10.254943899018233</v>
      </c>
      <c r="S482" s="23">
        <v>0.67</v>
      </c>
      <c r="T482" s="23">
        <v>0.61</v>
      </c>
      <c r="U482" s="23">
        <v>10</v>
      </c>
      <c r="V482" s="23">
        <f t="shared" si="126"/>
        <v>10</v>
      </c>
      <c r="W482" s="23">
        <v>78</v>
      </c>
      <c r="X482" s="23">
        <f t="shared" si="127"/>
        <v>78</v>
      </c>
      <c r="Y482" s="23">
        <v>62</v>
      </c>
      <c r="Z482" s="23" t="str">
        <f>Code!$K$204</f>
        <v>EF 86</v>
      </c>
      <c r="AA482" s="23" t="str">
        <f>Code!$K$207</f>
        <v>EF 57</v>
      </c>
      <c r="AB482" s="23" t="str">
        <f>Code!$K$208</f>
        <v>EF 57</v>
      </c>
      <c r="AC482" s="23" t="str">
        <f>Code!$K$205</f>
        <v>EF 57</v>
      </c>
      <c r="AD482" s="23" t="s">
        <v>237</v>
      </c>
      <c r="AE482" s="23" t="s">
        <v>237</v>
      </c>
      <c r="AF482" s="23" t="s">
        <v>237</v>
      </c>
      <c r="AG482" s="39">
        <f t="shared" si="122"/>
        <v>4.6411397360087065E-4</v>
      </c>
      <c r="AH482" s="39">
        <f t="shared" si="128"/>
        <v>4.6411397360087065E-4</v>
      </c>
      <c r="AI482" s="18">
        <f t="shared" si="129"/>
        <v>4.26</v>
      </c>
      <c r="AJ482" s="41">
        <f>Code!$B$23</f>
        <v>0.15</v>
      </c>
      <c r="AK482" s="41">
        <f t="shared" si="130"/>
        <v>0.15</v>
      </c>
      <c r="AL482" s="110">
        <f t="shared" si="131"/>
        <v>17.333333333333332</v>
      </c>
      <c r="AM482" s="110">
        <f t="shared" si="132"/>
        <v>17.333333333333332</v>
      </c>
      <c r="AN482" s="110">
        <f t="shared" si="133"/>
        <v>5.9551821</v>
      </c>
      <c r="AO482" s="110">
        <f t="shared" si="134"/>
        <v>10.254943899018233</v>
      </c>
      <c r="AP482" s="18">
        <f>VLOOKUP(D482,Code!$B$92:$D$107,2,FALSE)</f>
        <v>0.32</v>
      </c>
      <c r="AQ482" s="18">
        <f>VLOOKUP(E482,Code!$B$92:$D$107,3,FALSE)</f>
        <v>0.25</v>
      </c>
      <c r="AR482" s="18">
        <f>Code!$C$132</f>
        <v>14</v>
      </c>
      <c r="AS482" s="18">
        <f t="shared" si="135"/>
        <v>14</v>
      </c>
      <c r="AT482" s="88">
        <f>Code!$C$189</f>
        <v>80</v>
      </c>
      <c r="AU482" s="88">
        <f t="shared" si="136"/>
        <v>80</v>
      </c>
      <c r="AV482" s="88">
        <f>Code!$C$198</f>
        <v>66</v>
      </c>
      <c r="AW482" s="18" t="str">
        <f>Code!$L$204</f>
        <v>EF 95</v>
      </c>
      <c r="AX482" s="64" t="str">
        <f>Code!$L$207</f>
        <v>EF 60</v>
      </c>
      <c r="AY482" s="64" t="str">
        <f>Code!$L$208</f>
        <v>EF 60</v>
      </c>
      <c r="AZ482" s="64" t="str">
        <f>Code!$L$205</f>
        <v>EF 62</v>
      </c>
      <c r="BA482" s="23" t="s">
        <v>237</v>
      </c>
      <c r="BB482" s="23" t="s">
        <v>237</v>
      </c>
      <c r="BC482" s="23" t="s">
        <v>237</v>
      </c>
      <c r="BD482" s="39">
        <f t="shared" si="137"/>
        <v>3.9449687756074004E-4</v>
      </c>
      <c r="BE482" s="39">
        <f t="shared" si="138"/>
        <v>3.2487978152060944E-4</v>
      </c>
      <c r="BF482" s="18">
        <f>Measures!$C$3</f>
        <v>8</v>
      </c>
      <c r="BG482" s="41">
        <f>Measures!$C$4</f>
        <v>0.1</v>
      </c>
      <c r="BH482" s="41">
        <v>0.06</v>
      </c>
      <c r="BI482" s="18">
        <f>VLOOKUP(D482,Measures!$B$6:$C$21,2,FALSE)</f>
        <v>30</v>
      </c>
      <c r="BJ482" s="18">
        <f>Measures!$C$22</f>
        <v>44</v>
      </c>
      <c r="BK482" s="18">
        <f>Measures!$C$23</f>
        <v>19</v>
      </c>
      <c r="BL482" s="18">
        <f>Measures!$C$24</f>
        <v>13</v>
      </c>
      <c r="BM482" s="18">
        <f>Measures!$C$26</f>
        <v>0.32</v>
      </c>
      <c r="BN482" s="18">
        <f>Measures!$D$26</f>
        <v>0.25</v>
      </c>
      <c r="BO482" s="18">
        <f>Measures!$C$27</f>
        <v>14</v>
      </c>
      <c r="BP482" s="18">
        <f>Measures!$C$28</f>
        <v>15</v>
      </c>
      <c r="BQ482" s="88">
        <f>Measures!$C$29</f>
        <v>92</v>
      </c>
      <c r="BR482" s="88">
        <f>Measures!$C$30</f>
        <v>95</v>
      </c>
      <c r="BS482" s="88">
        <f>Measures!$C$31</f>
        <v>70</v>
      </c>
      <c r="BT482" s="64" t="str">
        <f>Code!$M$204</f>
        <v>EF 200</v>
      </c>
      <c r="BU482" s="64" t="str">
        <f>Code!$M$207</f>
        <v>EF 67</v>
      </c>
      <c r="BV482" s="64" t="str">
        <f>Code!$M$208</f>
        <v>EF 70</v>
      </c>
      <c r="BW482" s="64" t="str">
        <f>Code!$M$205</f>
        <v>EF 82</v>
      </c>
      <c r="BX482" s="64" t="s">
        <v>363</v>
      </c>
      <c r="BY482" s="64" t="s">
        <v>239</v>
      </c>
      <c r="BZ482" s="64" t="s">
        <v>240</v>
      </c>
      <c r="CA482" s="64"/>
      <c r="CB482" s="64"/>
      <c r="CC482" s="64"/>
      <c r="CD482" s="64"/>
      <c r="CE482" s="64"/>
      <c r="CF482" s="64"/>
      <c r="CG482" s="64"/>
      <c r="CH482" s="64"/>
      <c r="CI482" s="64"/>
      <c r="CJ482" s="64"/>
      <c r="CK482" s="64"/>
      <c r="CL482" s="64"/>
      <c r="CM482" s="18"/>
      <c r="CN482" s="18"/>
    </row>
    <row r="483" spans="1:92" ht="14.4" x14ac:dyDescent="0.3">
      <c r="A483" s="19" t="s">
        <v>22</v>
      </c>
      <c r="B483" s="31" t="s">
        <v>86</v>
      </c>
      <c r="C483" s="19" t="s">
        <v>87</v>
      </c>
      <c r="D483" s="19">
        <v>10</v>
      </c>
      <c r="E483" s="19">
        <f>VLOOKUP(D483,Lists!$B$3:$C$18,2,FALSE)</f>
        <v>9</v>
      </c>
      <c r="F483" s="19">
        <v>1</v>
      </c>
      <c r="G483" s="19" t="s">
        <v>68</v>
      </c>
      <c r="H483" s="23">
        <v>1910</v>
      </c>
      <c r="I483" s="37">
        <v>0.2</v>
      </c>
      <c r="J483" s="36">
        <v>4.6411397360087065E-4</v>
      </c>
      <c r="K483" s="36">
        <f t="shared" si="123"/>
        <v>4.6411397360087065E-4</v>
      </c>
      <c r="L483" s="23">
        <v>4.26</v>
      </c>
      <c r="M483" s="35">
        <v>0.22</v>
      </c>
      <c r="N483" s="35">
        <f t="shared" si="124"/>
        <v>0.22</v>
      </c>
      <c r="O483" s="38">
        <v>17.333333333333332</v>
      </c>
      <c r="P483" s="38">
        <f t="shared" si="125"/>
        <v>17.333333333333332</v>
      </c>
      <c r="Q483" s="38">
        <v>5.9551821</v>
      </c>
      <c r="R483" s="38">
        <v>10.254943899018233</v>
      </c>
      <c r="S483" s="23">
        <v>0.67</v>
      </c>
      <c r="T483" s="23">
        <v>0.61</v>
      </c>
      <c r="U483" s="23">
        <v>10</v>
      </c>
      <c r="V483" s="23">
        <f t="shared" si="126"/>
        <v>10</v>
      </c>
      <c r="W483" s="23">
        <v>78</v>
      </c>
      <c r="X483" s="23">
        <f t="shared" si="127"/>
        <v>78</v>
      </c>
      <c r="Y483" s="23">
        <v>62</v>
      </c>
      <c r="Z483" s="23" t="str">
        <f>Code!$K$204</f>
        <v>EF 86</v>
      </c>
      <c r="AA483" s="23" t="str">
        <f>Code!$K$207</f>
        <v>EF 57</v>
      </c>
      <c r="AB483" s="23" t="str">
        <f>Code!$K$208</f>
        <v>EF 57</v>
      </c>
      <c r="AC483" s="23" t="str">
        <f>Code!$K$205</f>
        <v>EF 57</v>
      </c>
      <c r="AD483" s="23" t="s">
        <v>237</v>
      </c>
      <c r="AE483" s="23" t="s">
        <v>237</v>
      </c>
      <c r="AF483" s="23" t="s">
        <v>237</v>
      </c>
      <c r="AG483" s="39">
        <f t="shared" si="122"/>
        <v>4.6411397360087065E-4</v>
      </c>
      <c r="AH483" s="39">
        <f t="shared" si="128"/>
        <v>4.6411397360087065E-4</v>
      </c>
      <c r="AI483" s="18">
        <f t="shared" si="129"/>
        <v>4.26</v>
      </c>
      <c r="AJ483" s="41">
        <f>Code!$B$23</f>
        <v>0.15</v>
      </c>
      <c r="AK483" s="41">
        <f t="shared" si="130"/>
        <v>0.15</v>
      </c>
      <c r="AL483" s="110">
        <f t="shared" si="131"/>
        <v>17.333333333333332</v>
      </c>
      <c r="AM483" s="110">
        <f t="shared" si="132"/>
        <v>17.333333333333332</v>
      </c>
      <c r="AN483" s="110">
        <f t="shared" si="133"/>
        <v>5.9551821</v>
      </c>
      <c r="AO483" s="110">
        <f t="shared" si="134"/>
        <v>10.254943899018233</v>
      </c>
      <c r="AP483" s="18">
        <f>VLOOKUP(D483,Code!$B$92:$D$107,2,FALSE)</f>
        <v>0.32</v>
      </c>
      <c r="AQ483" s="18">
        <f>VLOOKUP(E483,Code!$B$92:$D$107,3,FALSE)</f>
        <v>0.25</v>
      </c>
      <c r="AR483" s="18">
        <f>Code!$C$132</f>
        <v>14</v>
      </c>
      <c r="AS483" s="18">
        <f t="shared" si="135"/>
        <v>14</v>
      </c>
      <c r="AT483" s="88">
        <f>Code!$C$189</f>
        <v>80</v>
      </c>
      <c r="AU483" s="88">
        <f t="shared" si="136"/>
        <v>80</v>
      </c>
      <c r="AV483" s="88">
        <f>Code!$C$198</f>
        <v>66</v>
      </c>
      <c r="AW483" s="18" t="str">
        <f>Code!$L$204</f>
        <v>EF 95</v>
      </c>
      <c r="AX483" s="64" t="str">
        <f>Code!$L$207</f>
        <v>EF 60</v>
      </c>
      <c r="AY483" s="64" t="str">
        <f>Code!$L$208</f>
        <v>EF 60</v>
      </c>
      <c r="AZ483" s="64" t="str">
        <f>Code!$L$205</f>
        <v>EF 62</v>
      </c>
      <c r="BA483" s="23" t="s">
        <v>237</v>
      </c>
      <c r="BB483" s="23" t="s">
        <v>237</v>
      </c>
      <c r="BC483" s="23" t="s">
        <v>237</v>
      </c>
      <c r="BD483" s="39">
        <f t="shared" si="137"/>
        <v>3.9449687756074004E-4</v>
      </c>
      <c r="BE483" s="39">
        <f t="shared" si="138"/>
        <v>3.2487978152060944E-4</v>
      </c>
      <c r="BF483" s="18">
        <f>Measures!$C$3</f>
        <v>8</v>
      </c>
      <c r="BG483" s="41">
        <f>Measures!$C$4</f>
        <v>0.1</v>
      </c>
      <c r="BH483" s="41">
        <v>0.06</v>
      </c>
      <c r="BI483" s="18">
        <f>VLOOKUP(D483,Measures!$B$6:$C$21,2,FALSE)</f>
        <v>30</v>
      </c>
      <c r="BJ483" s="18">
        <f>Measures!$C$22</f>
        <v>44</v>
      </c>
      <c r="BK483" s="18">
        <f>Measures!$C$23</f>
        <v>19</v>
      </c>
      <c r="BL483" s="18">
        <f>Measures!$C$24</f>
        <v>13</v>
      </c>
      <c r="BM483" s="18">
        <f>Measures!$C$26</f>
        <v>0.32</v>
      </c>
      <c r="BN483" s="18">
        <f>Measures!$D$26</f>
        <v>0.25</v>
      </c>
      <c r="BO483" s="18">
        <f>Measures!$C$27</f>
        <v>14</v>
      </c>
      <c r="BP483" s="18">
        <f>Measures!$C$28</f>
        <v>15</v>
      </c>
      <c r="BQ483" s="88">
        <f>Measures!$C$29</f>
        <v>92</v>
      </c>
      <c r="BR483" s="88">
        <f>Measures!$C$30</f>
        <v>95</v>
      </c>
      <c r="BS483" s="88">
        <f>Measures!$C$31</f>
        <v>70</v>
      </c>
      <c r="BT483" s="64" t="str">
        <f>Code!$M$204</f>
        <v>EF 200</v>
      </c>
      <c r="BU483" s="64" t="str">
        <f>Code!$M$207</f>
        <v>EF 67</v>
      </c>
      <c r="BV483" s="64" t="str">
        <f>Code!$M$208</f>
        <v>EF 70</v>
      </c>
      <c r="BW483" s="64" t="str">
        <f>Code!$M$205</f>
        <v>EF 82</v>
      </c>
      <c r="BX483" s="64" t="s">
        <v>363</v>
      </c>
      <c r="BY483" s="64" t="s">
        <v>239</v>
      </c>
      <c r="BZ483" s="64" t="s">
        <v>240</v>
      </c>
      <c r="CA483" s="64"/>
      <c r="CB483" s="64"/>
      <c r="CC483" s="64"/>
      <c r="CD483" s="64"/>
      <c r="CE483" s="64"/>
      <c r="CF483" s="64"/>
      <c r="CG483" s="64"/>
      <c r="CH483" s="64"/>
      <c r="CI483" s="64"/>
      <c r="CJ483" s="64"/>
      <c r="CK483" s="64"/>
      <c r="CL483" s="64"/>
      <c r="CM483" s="18"/>
      <c r="CN483" s="18"/>
    </row>
    <row r="484" spans="1:92" ht="14.4" x14ac:dyDescent="0.3">
      <c r="A484" s="19" t="s">
        <v>22</v>
      </c>
      <c r="B484" s="31" t="s">
        <v>86</v>
      </c>
      <c r="C484" s="19" t="s">
        <v>87</v>
      </c>
      <c r="D484" s="19">
        <v>10</v>
      </c>
      <c r="E484" s="19">
        <f>VLOOKUP(D484,Lists!$B$3:$C$18,2,FALSE)</f>
        <v>9</v>
      </c>
      <c r="F484" s="19">
        <v>2</v>
      </c>
      <c r="G484" s="19" t="s">
        <v>68</v>
      </c>
      <c r="H484" s="23">
        <v>2730</v>
      </c>
      <c r="I484" s="37">
        <v>0.2</v>
      </c>
      <c r="J484" s="36">
        <v>4.6411397360087065E-4</v>
      </c>
      <c r="K484" s="36">
        <f t="shared" si="123"/>
        <v>4.6411397360087065E-4</v>
      </c>
      <c r="L484" s="23">
        <v>4.26</v>
      </c>
      <c r="M484" s="35">
        <v>0.22</v>
      </c>
      <c r="N484" s="35">
        <f t="shared" si="124"/>
        <v>0.22</v>
      </c>
      <c r="O484" s="38">
        <v>17.333333333333332</v>
      </c>
      <c r="P484" s="38">
        <f t="shared" si="125"/>
        <v>17.333333333333332</v>
      </c>
      <c r="Q484" s="38">
        <v>5.9551821</v>
      </c>
      <c r="R484" s="38">
        <v>10.254943899018233</v>
      </c>
      <c r="S484" s="23">
        <v>0.67</v>
      </c>
      <c r="T484" s="23">
        <v>0.61</v>
      </c>
      <c r="U484" s="23">
        <v>10</v>
      </c>
      <c r="V484" s="23">
        <f t="shared" si="126"/>
        <v>10</v>
      </c>
      <c r="W484" s="23">
        <v>78</v>
      </c>
      <c r="X484" s="23">
        <f t="shared" si="127"/>
        <v>78</v>
      </c>
      <c r="Y484" s="23">
        <v>62</v>
      </c>
      <c r="Z484" s="23" t="str">
        <f>Code!$K$204</f>
        <v>EF 86</v>
      </c>
      <c r="AA484" s="23" t="str">
        <f>Code!$K$207</f>
        <v>EF 57</v>
      </c>
      <c r="AB484" s="23" t="str">
        <f>Code!$K$208</f>
        <v>EF 57</v>
      </c>
      <c r="AC484" s="23" t="str">
        <f>Code!$K$205</f>
        <v>EF 57</v>
      </c>
      <c r="AD484" s="23" t="s">
        <v>237</v>
      </c>
      <c r="AE484" s="23" t="s">
        <v>237</v>
      </c>
      <c r="AF484" s="23" t="s">
        <v>237</v>
      </c>
      <c r="AG484" s="39">
        <f t="shared" si="122"/>
        <v>4.6411397360087065E-4</v>
      </c>
      <c r="AH484" s="39">
        <f t="shared" si="128"/>
        <v>4.6411397360087065E-4</v>
      </c>
      <c r="AI484" s="18">
        <f t="shared" si="129"/>
        <v>4.26</v>
      </c>
      <c r="AJ484" s="41">
        <f>Code!$B$23</f>
        <v>0.15</v>
      </c>
      <c r="AK484" s="41">
        <f t="shared" si="130"/>
        <v>0.15</v>
      </c>
      <c r="AL484" s="110">
        <f t="shared" si="131"/>
        <v>17.333333333333332</v>
      </c>
      <c r="AM484" s="110">
        <f t="shared" si="132"/>
        <v>17.333333333333332</v>
      </c>
      <c r="AN484" s="110">
        <f t="shared" si="133"/>
        <v>5.9551821</v>
      </c>
      <c r="AO484" s="110">
        <f t="shared" si="134"/>
        <v>10.254943899018233</v>
      </c>
      <c r="AP484" s="18">
        <f>VLOOKUP(D484,Code!$B$92:$D$107,2,FALSE)</f>
        <v>0.32</v>
      </c>
      <c r="AQ484" s="18">
        <f>VLOOKUP(E484,Code!$B$92:$D$107,3,FALSE)</f>
        <v>0.25</v>
      </c>
      <c r="AR484" s="18">
        <f>Code!$C$132</f>
        <v>14</v>
      </c>
      <c r="AS484" s="18">
        <f t="shared" si="135"/>
        <v>14</v>
      </c>
      <c r="AT484" s="88">
        <f>Code!$C$189</f>
        <v>80</v>
      </c>
      <c r="AU484" s="88">
        <f t="shared" si="136"/>
        <v>80</v>
      </c>
      <c r="AV484" s="88">
        <f>Code!$C$198</f>
        <v>66</v>
      </c>
      <c r="AW484" s="18" t="str">
        <f>Code!$L$204</f>
        <v>EF 95</v>
      </c>
      <c r="AX484" s="64" t="str">
        <f>Code!$L$207</f>
        <v>EF 60</v>
      </c>
      <c r="AY484" s="64" t="str">
        <f>Code!$L$208</f>
        <v>EF 60</v>
      </c>
      <c r="AZ484" s="64" t="str">
        <f>Code!$L$205</f>
        <v>EF 62</v>
      </c>
      <c r="BA484" s="23" t="s">
        <v>237</v>
      </c>
      <c r="BB484" s="23" t="s">
        <v>237</v>
      </c>
      <c r="BC484" s="23" t="s">
        <v>237</v>
      </c>
      <c r="BD484" s="39">
        <f t="shared" si="137"/>
        <v>3.9449687756074004E-4</v>
      </c>
      <c r="BE484" s="39">
        <f t="shared" si="138"/>
        <v>3.2487978152060944E-4</v>
      </c>
      <c r="BF484" s="18">
        <f>Measures!$C$3</f>
        <v>8</v>
      </c>
      <c r="BG484" s="41">
        <f>Measures!$C$4</f>
        <v>0.1</v>
      </c>
      <c r="BH484" s="41">
        <v>0.06</v>
      </c>
      <c r="BI484" s="18">
        <f>VLOOKUP(D484,Measures!$B$6:$C$21,2,FALSE)</f>
        <v>30</v>
      </c>
      <c r="BJ484" s="18">
        <f>Measures!$C$22</f>
        <v>44</v>
      </c>
      <c r="BK484" s="18">
        <f>Measures!$C$23</f>
        <v>19</v>
      </c>
      <c r="BL484" s="18">
        <f>Measures!$C$24</f>
        <v>13</v>
      </c>
      <c r="BM484" s="18">
        <f>Measures!$C$26</f>
        <v>0.32</v>
      </c>
      <c r="BN484" s="18">
        <f>Measures!$D$26</f>
        <v>0.25</v>
      </c>
      <c r="BO484" s="18">
        <f>Measures!$C$27</f>
        <v>14</v>
      </c>
      <c r="BP484" s="18">
        <f>Measures!$C$28</f>
        <v>15</v>
      </c>
      <c r="BQ484" s="88">
        <f>Measures!$C$29</f>
        <v>92</v>
      </c>
      <c r="BR484" s="88">
        <f>Measures!$C$30</f>
        <v>95</v>
      </c>
      <c r="BS484" s="88">
        <f>Measures!$C$31</f>
        <v>70</v>
      </c>
      <c r="BT484" s="64" t="str">
        <f>Code!$M$204</f>
        <v>EF 200</v>
      </c>
      <c r="BU484" s="64" t="str">
        <f>Code!$M$207</f>
        <v>EF 67</v>
      </c>
      <c r="BV484" s="64" t="str">
        <f>Code!$M$208</f>
        <v>EF 70</v>
      </c>
      <c r="BW484" s="64" t="str">
        <f>Code!$M$205</f>
        <v>EF 82</v>
      </c>
      <c r="BX484" s="64" t="s">
        <v>363</v>
      </c>
      <c r="BY484" s="64" t="s">
        <v>239</v>
      </c>
      <c r="BZ484" s="64" t="s">
        <v>240</v>
      </c>
      <c r="CA484" s="64"/>
      <c r="CB484" s="64"/>
      <c r="CC484" s="64"/>
      <c r="CD484" s="64"/>
      <c r="CE484" s="64"/>
      <c r="CF484" s="64"/>
      <c r="CG484" s="64"/>
      <c r="CH484" s="64"/>
      <c r="CI484" s="64"/>
      <c r="CJ484" s="64"/>
      <c r="CK484" s="64"/>
      <c r="CL484" s="64"/>
      <c r="CM484" s="18"/>
      <c r="CN484" s="18"/>
    </row>
    <row r="485" spans="1:92" ht="14.4" x14ac:dyDescent="0.3">
      <c r="A485" s="19" t="s">
        <v>95</v>
      </c>
      <c r="B485" s="31" t="s">
        <v>85</v>
      </c>
      <c r="C485" s="19" t="s">
        <v>71</v>
      </c>
      <c r="D485" s="19">
        <v>12</v>
      </c>
      <c r="E485" s="19">
        <f>VLOOKUP(D485,Lists!$B$3:$C$18,2,FALSE)</f>
        <v>12</v>
      </c>
      <c r="F485" s="19">
        <v>1</v>
      </c>
      <c r="G485" s="19" t="s">
        <v>66</v>
      </c>
      <c r="H485" s="23">
        <v>1600</v>
      </c>
      <c r="I485" s="37">
        <v>0.14016341923318668</v>
      </c>
      <c r="J485" s="36">
        <v>7.1357303575703178E-4</v>
      </c>
      <c r="K485" s="36">
        <f t="shared" si="123"/>
        <v>7.1357303575703178E-4</v>
      </c>
      <c r="L485" s="23">
        <v>3.32</v>
      </c>
      <c r="M485" s="35">
        <v>0.33</v>
      </c>
      <c r="N485" s="35">
        <f t="shared" si="124"/>
        <v>0.33</v>
      </c>
      <c r="O485" s="38">
        <v>11.931567328918323</v>
      </c>
      <c r="P485" s="38">
        <f t="shared" si="125"/>
        <v>11.931567328918323</v>
      </c>
      <c r="Q485" s="38">
        <v>1.3361692000000001</v>
      </c>
      <c r="R485" s="38">
        <v>3.0951638065522622</v>
      </c>
      <c r="S485" s="23">
        <v>1.23</v>
      </c>
      <c r="T485" s="23">
        <v>0.87</v>
      </c>
      <c r="U485" s="23">
        <v>10</v>
      </c>
      <c r="V485" s="23">
        <f t="shared" si="126"/>
        <v>10</v>
      </c>
      <c r="W485" s="23">
        <v>78</v>
      </c>
      <c r="X485" s="23">
        <f t="shared" si="127"/>
        <v>78</v>
      </c>
      <c r="Y485" s="23">
        <v>62</v>
      </c>
      <c r="Z485" s="23" t="str">
        <f>Code!$K$204</f>
        <v>EF 86</v>
      </c>
      <c r="AA485" s="23" t="str">
        <f>Code!$K$207</f>
        <v>EF 57</v>
      </c>
      <c r="AB485" s="23" t="str">
        <f>Code!$K$208</f>
        <v>EF 57</v>
      </c>
      <c r="AC485" s="23" t="str">
        <f>Code!$K$205</f>
        <v>EF 57</v>
      </c>
      <c r="AD485" s="23" t="s">
        <v>237</v>
      </c>
      <c r="AE485" s="23" t="s">
        <v>237</v>
      </c>
      <c r="AF485" s="23" t="s">
        <v>237</v>
      </c>
      <c r="AG485" s="39">
        <f t="shared" si="122"/>
        <v>7.1357303575703178E-4</v>
      </c>
      <c r="AH485" s="39">
        <f t="shared" si="128"/>
        <v>7.1357303575703178E-4</v>
      </c>
      <c r="AI485" s="18">
        <f t="shared" si="129"/>
        <v>3.32</v>
      </c>
      <c r="AJ485" s="41">
        <f>Code!$B$23</f>
        <v>0.15</v>
      </c>
      <c r="AK485" s="41">
        <f t="shared" si="130"/>
        <v>0.15</v>
      </c>
      <c r="AL485" s="110">
        <f t="shared" si="131"/>
        <v>11.931567328918323</v>
      </c>
      <c r="AM485" s="110">
        <f t="shared" si="132"/>
        <v>11.931567328918323</v>
      </c>
      <c r="AN485" s="110">
        <f t="shared" si="133"/>
        <v>1.3361692000000001</v>
      </c>
      <c r="AO485" s="110">
        <f t="shared" si="134"/>
        <v>3.0951638065522622</v>
      </c>
      <c r="AP485" s="18">
        <f>VLOOKUP(D485,Code!$B$92:$D$107,2,FALSE)</f>
        <v>0.32</v>
      </c>
      <c r="AQ485" s="18">
        <f>VLOOKUP(E485,Code!$B$92:$D$107,3,FALSE)</f>
        <v>0.25</v>
      </c>
      <c r="AR485" s="18">
        <f>Code!$C$132</f>
        <v>14</v>
      </c>
      <c r="AS485" s="18">
        <f t="shared" si="135"/>
        <v>14</v>
      </c>
      <c r="AT485" s="88">
        <f>Code!$C$189</f>
        <v>80</v>
      </c>
      <c r="AU485" s="88">
        <f t="shared" si="136"/>
        <v>80</v>
      </c>
      <c r="AV485" s="88">
        <f>Code!$C$198</f>
        <v>66</v>
      </c>
      <c r="AW485" s="18" t="str">
        <f>Code!$L$204</f>
        <v>EF 95</v>
      </c>
      <c r="AX485" s="64" t="str">
        <f>Code!$L$207</f>
        <v>EF 60</v>
      </c>
      <c r="AY485" s="64" t="str">
        <f>Code!$L$208</f>
        <v>EF 60</v>
      </c>
      <c r="AZ485" s="64" t="str">
        <f>Code!$L$205</f>
        <v>EF 62</v>
      </c>
      <c r="BA485" s="23" t="s">
        <v>237</v>
      </c>
      <c r="BB485" s="23" t="s">
        <v>237</v>
      </c>
      <c r="BC485" s="23" t="s">
        <v>237</v>
      </c>
      <c r="BD485" s="39">
        <f t="shared" si="137"/>
        <v>6.0653708039347702E-4</v>
      </c>
      <c r="BE485" s="39">
        <f t="shared" si="138"/>
        <v>4.9950112502992225E-4</v>
      </c>
      <c r="BF485" s="18">
        <f>Measures!$C$3</f>
        <v>8</v>
      </c>
      <c r="BG485" s="41">
        <f>Measures!$C$4</f>
        <v>0.1</v>
      </c>
      <c r="BH485" s="41">
        <v>0.06</v>
      </c>
      <c r="BI485" s="18">
        <f>VLOOKUP(D485,Measures!$B$6:$C$21,2,FALSE)</f>
        <v>38</v>
      </c>
      <c r="BJ485" s="18">
        <f>Measures!$C$22</f>
        <v>44</v>
      </c>
      <c r="BK485" s="18">
        <f>Measures!$C$23</f>
        <v>19</v>
      </c>
      <c r="BL485" s="18">
        <f>Measures!$C$24</f>
        <v>13</v>
      </c>
      <c r="BM485" s="18">
        <f>Measures!$C$26</f>
        <v>0.32</v>
      </c>
      <c r="BN485" s="18">
        <f>Measures!$D$26</f>
        <v>0.25</v>
      </c>
      <c r="BO485" s="18">
        <f>Measures!$C$27</f>
        <v>14</v>
      </c>
      <c r="BP485" s="18">
        <f>Measures!$C$28</f>
        <v>15</v>
      </c>
      <c r="BQ485" s="88">
        <f>Measures!$C$29</f>
        <v>92</v>
      </c>
      <c r="BR485" s="88">
        <f>Measures!$C$30</f>
        <v>95</v>
      </c>
      <c r="BS485" s="88">
        <f>Measures!$C$31</f>
        <v>70</v>
      </c>
      <c r="BT485" s="64" t="str">
        <f>Code!$M$204</f>
        <v>EF 200</v>
      </c>
      <c r="BU485" s="64" t="str">
        <f>Code!$M$207</f>
        <v>EF 67</v>
      </c>
      <c r="BV485" s="64" t="str">
        <f>Code!$M$208</f>
        <v>EF 70</v>
      </c>
      <c r="BW485" s="64" t="str">
        <f>Code!$M$205</f>
        <v>EF 82</v>
      </c>
      <c r="BX485" s="64" t="s">
        <v>363</v>
      </c>
      <c r="BY485" s="64" t="s">
        <v>239</v>
      </c>
      <c r="BZ485" s="64" t="s">
        <v>240</v>
      </c>
      <c r="CA485" s="64"/>
      <c r="CB485" s="64"/>
      <c r="CC485" s="64"/>
      <c r="CD485" s="64"/>
      <c r="CE485" s="64"/>
      <c r="CF485" s="64"/>
      <c r="CG485" s="64"/>
      <c r="CH485" s="64"/>
      <c r="CI485" s="64"/>
      <c r="CJ485" s="64"/>
      <c r="CK485" s="64"/>
      <c r="CL485" s="64"/>
      <c r="CM485" s="18"/>
      <c r="CN485" s="18"/>
    </row>
    <row r="486" spans="1:92" ht="14.4" x14ac:dyDescent="0.3">
      <c r="A486" s="19" t="s">
        <v>95</v>
      </c>
      <c r="B486" s="31" t="s">
        <v>85</v>
      </c>
      <c r="C486" s="19" t="s">
        <v>71</v>
      </c>
      <c r="D486" s="19">
        <v>12</v>
      </c>
      <c r="E486" s="19">
        <f>VLOOKUP(D486,Lists!$B$3:$C$18,2,FALSE)</f>
        <v>12</v>
      </c>
      <c r="F486" s="19">
        <v>2</v>
      </c>
      <c r="G486" s="19" t="s">
        <v>66</v>
      </c>
      <c r="H486" s="23">
        <v>1990</v>
      </c>
      <c r="I486" s="37">
        <v>0.14016341923318668</v>
      </c>
      <c r="J486" s="36">
        <v>7.1357303575703178E-4</v>
      </c>
      <c r="K486" s="36">
        <f t="shared" si="123"/>
        <v>7.1357303575703178E-4</v>
      </c>
      <c r="L486" s="23">
        <v>3.32</v>
      </c>
      <c r="M486" s="35">
        <v>0.33</v>
      </c>
      <c r="N486" s="35">
        <f t="shared" si="124"/>
        <v>0.33</v>
      </c>
      <c r="O486" s="38">
        <v>11.931567328918323</v>
      </c>
      <c r="P486" s="38">
        <f t="shared" si="125"/>
        <v>11.931567328918323</v>
      </c>
      <c r="Q486" s="38">
        <v>1.3361692000000001</v>
      </c>
      <c r="R486" s="38">
        <v>3.0951638065522622</v>
      </c>
      <c r="S486" s="23">
        <v>1.23</v>
      </c>
      <c r="T486" s="23">
        <v>0.87</v>
      </c>
      <c r="U486" s="23">
        <v>10</v>
      </c>
      <c r="V486" s="23">
        <f t="shared" si="126"/>
        <v>10</v>
      </c>
      <c r="W486" s="23">
        <v>78</v>
      </c>
      <c r="X486" s="23">
        <f t="shared" si="127"/>
        <v>78</v>
      </c>
      <c r="Y486" s="23">
        <v>62</v>
      </c>
      <c r="Z486" s="23" t="str">
        <f>Code!$K$204</f>
        <v>EF 86</v>
      </c>
      <c r="AA486" s="23" t="str">
        <f>Code!$K$207</f>
        <v>EF 57</v>
      </c>
      <c r="AB486" s="23" t="str">
        <f>Code!$K$208</f>
        <v>EF 57</v>
      </c>
      <c r="AC486" s="23" t="str">
        <f>Code!$K$205</f>
        <v>EF 57</v>
      </c>
      <c r="AD486" s="23" t="s">
        <v>237</v>
      </c>
      <c r="AE486" s="23" t="s">
        <v>237</v>
      </c>
      <c r="AF486" s="23" t="s">
        <v>237</v>
      </c>
      <c r="AG486" s="39">
        <f t="shared" si="122"/>
        <v>7.1357303575703178E-4</v>
      </c>
      <c r="AH486" s="39">
        <f t="shared" si="128"/>
        <v>7.1357303575703178E-4</v>
      </c>
      <c r="AI486" s="18">
        <f t="shared" si="129"/>
        <v>3.32</v>
      </c>
      <c r="AJ486" s="41">
        <f>Code!$B$23</f>
        <v>0.15</v>
      </c>
      <c r="AK486" s="41">
        <f t="shared" si="130"/>
        <v>0.15</v>
      </c>
      <c r="AL486" s="110">
        <f t="shared" si="131"/>
        <v>11.931567328918323</v>
      </c>
      <c r="AM486" s="110">
        <f t="shared" si="132"/>
        <v>11.931567328918323</v>
      </c>
      <c r="AN486" s="110">
        <f t="shared" si="133"/>
        <v>1.3361692000000001</v>
      </c>
      <c r="AO486" s="110">
        <f t="shared" si="134"/>
        <v>3.0951638065522622</v>
      </c>
      <c r="AP486" s="18">
        <f>VLOOKUP(D486,Code!$B$92:$D$107,2,FALSE)</f>
        <v>0.32</v>
      </c>
      <c r="AQ486" s="18">
        <f>VLOOKUP(E486,Code!$B$92:$D$107,3,FALSE)</f>
        <v>0.25</v>
      </c>
      <c r="AR486" s="18">
        <f>Code!$C$132</f>
        <v>14</v>
      </c>
      <c r="AS486" s="18">
        <f t="shared" si="135"/>
        <v>14</v>
      </c>
      <c r="AT486" s="88">
        <f>Code!$C$189</f>
        <v>80</v>
      </c>
      <c r="AU486" s="88">
        <f t="shared" si="136"/>
        <v>80</v>
      </c>
      <c r="AV486" s="88">
        <f>Code!$C$198</f>
        <v>66</v>
      </c>
      <c r="AW486" s="18" t="str">
        <f>Code!$L$204</f>
        <v>EF 95</v>
      </c>
      <c r="AX486" s="64" t="str">
        <f>Code!$L$207</f>
        <v>EF 60</v>
      </c>
      <c r="AY486" s="64" t="str">
        <f>Code!$L$208</f>
        <v>EF 60</v>
      </c>
      <c r="AZ486" s="64" t="str">
        <f>Code!$L$205</f>
        <v>EF 62</v>
      </c>
      <c r="BA486" s="23" t="s">
        <v>237</v>
      </c>
      <c r="BB486" s="23" t="s">
        <v>237</v>
      </c>
      <c r="BC486" s="23" t="s">
        <v>237</v>
      </c>
      <c r="BD486" s="39">
        <f t="shared" si="137"/>
        <v>6.0653708039347702E-4</v>
      </c>
      <c r="BE486" s="39">
        <f t="shared" si="138"/>
        <v>4.9950112502992225E-4</v>
      </c>
      <c r="BF486" s="18">
        <f>Measures!$C$3</f>
        <v>8</v>
      </c>
      <c r="BG486" s="41">
        <f>Measures!$C$4</f>
        <v>0.1</v>
      </c>
      <c r="BH486" s="41">
        <v>0.06</v>
      </c>
      <c r="BI486" s="18">
        <f>VLOOKUP(D486,Measures!$B$6:$C$21,2,FALSE)</f>
        <v>38</v>
      </c>
      <c r="BJ486" s="18">
        <f>Measures!$C$22</f>
        <v>44</v>
      </c>
      <c r="BK486" s="18">
        <f>Measures!$C$23</f>
        <v>19</v>
      </c>
      <c r="BL486" s="18">
        <f>Measures!$C$24</f>
        <v>13</v>
      </c>
      <c r="BM486" s="18">
        <f>Measures!$C$26</f>
        <v>0.32</v>
      </c>
      <c r="BN486" s="18">
        <f>Measures!$D$26</f>
        <v>0.25</v>
      </c>
      <c r="BO486" s="18">
        <f>Measures!$C$27</f>
        <v>14</v>
      </c>
      <c r="BP486" s="18">
        <f>Measures!$C$28</f>
        <v>15</v>
      </c>
      <c r="BQ486" s="88">
        <f>Measures!$C$29</f>
        <v>92</v>
      </c>
      <c r="BR486" s="88">
        <f>Measures!$C$30</f>
        <v>95</v>
      </c>
      <c r="BS486" s="88">
        <f>Measures!$C$31</f>
        <v>70</v>
      </c>
      <c r="BT486" s="64" t="str">
        <f>Code!$M$204</f>
        <v>EF 200</v>
      </c>
      <c r="BU486" s="64" t="str">
        <f>Code!$M$207</f>
        <v>EF 67</v>
      </c>
      <c r="BV486" s="64" t="str">
        <f>Code!$M$208</f>
        <v>EF 70</v>
      </c>
      <c r="BW486" s="64" t="str">
        <f>Code!$M$205</f>
        <v>EF 82</v>
      </c>
      <c r="BX486" s="64" t="s">
        <v>363</v>
      </c>
      <c r="BY486" s="64" t="s">
        <v>239</v>
      </c>
      <c r="BZ486" s="64" t="s">
        <v>240</v>
      </c>
      <c r="CA486" s="64"/>
      <c r="CB486" s="64"/>
      <c r="CC486" s="64"/>
      <c r="CD486" s="64"/>
      <c r="CE486" s="64"/>
      <c r="CF486" s="64"/>
      <c r="CG486" s="64"/>
      <c r="CH486" s="64"/>
      <c r="CI486" s="64"/>
      <c r="CJ486" s="64"/>
      <c r="CK486" s="64"/>
      <c r="CL486" s="64"/>
      <c r="CM486" s="18"/>
      <c r="CN486" s="18"/>
    </row>
    <row r="487" spans="1:92" ht="14.4" x14ac:dyDescent="0.3">
      <c r="A487" s="19" t="s">
        <v>22</v>
      </c>
      <c r="B487" s="31" t="s">
        <v>85</v>
      </c>
      <c r="C487" s="19" t="s">
        <v>71</v>
      </c>
      <c r="D487" s="19">
        <v>12</v>
      </c>
      <c r="E487" s="19">
        <f>VLOOKUP(D487,Lists!$B$3:$C$18,2,FALSE)</f>
        <v>12</v>
      </c>
      <c r="F487" s="19">
        <v>1</v>
      </c>
      <c r="G487" s="19" t="s">
        <v>66</v>
      </c>
      <c r="H487" s="23">
        <v>1600</v>
      </c>
      <c r="I487" s="37">
        <v>0.14016341923318668</v>
      </c>
      <c r="J487" s="36">
        <v>7.1357303575703178E-4</v>
      </c>
      <c r="K487" s="36">
        <f t="shared" si="123"/>
        <v>7.1357303575703178E-4</v>
      </c>
      <c r="L487" s="23">
        <v>3.32</v>
      </c>
      <c r="M487" s="35">
        <v>0.33</v>
      </c>
      <c r="N487" s="35">
        <f t="shared" si="124"/>
        <v>0.33</v>
      </c>
      <c r="O487" s="38">
        <v>11.931567328918323</v>
      </c>
      <c r="P487" s="38">
        <f t="shared" si="125"/>
        <v>11.931567328918323</v>
      </c>
      <c r="Q487" s="38">
        <v>1.3361692000000001</v>
      </c>
      <c r="R487" s="38">
        <v>3.0951638065522622</v>
      </c>
      <c r="S487" s="23">
        <v>1.23</v>
      </c>
      <c r="T487" s="23">
        <v>0.87</v>
      </c>
      <c r="U487" s="23">
        <v>10</v>
      </c>
      <c r="V487" s="23">
        <f t="shared" si="126"/>
        <v>10</v>
      </c>
      <c r="W487" s="23">
        <v>78</v>
      </c>
      <c r="X487" s="23">
        <f t="shared" si="127"/>
        <v>78</v>
      </c>
      <c r="Y487" s="23">
        <v>62</v>
      </c>
      <c r="Z487" s="23" t="str">
        <f>Code!$K$204</f>
        <v>EF 86</v>
      </c>
      <c r="AA487" s="23" t="str">
        <f>Code!$K$207</f>
        <v>EF 57</v>
      </c>
      <c r="AB487" s="23" t="str">
        <f>Code!$K$208</f>
        <v>EF 57</v>
      </c>
      <c r="AC487" s="23" t="str">
        <f>Code!$K$205</f>
        <v>EF 57</v>
      </c>
      <c r="AD487" s="23" t="s">
        <v>237</v>
      </c>
      <c r="AE487" s="23" t="s">
        <v>237</v>
      </c>
      <c r="AF487" s="23" t="s">
        <v>237</v>
      </c>
      <c r="AG487" s="39">
        <f t="shared" si="122"/>
        <v>7.1357303575703178E-4</v>
      </c>
      <c r="AH487" s="39">
        <f t="shared" si="128"/>
        <v>7.1357303575703178E-4</v>
      </c>
      <c r="AI487" s="18">
        <f t="shared" si="129"/>
        <v>3.32</v>
      </c>
      <c r="AJ487" s="41">
        <f>Code!$B$23</f>
        <v>0.15</v>
      </c>
      <c r="AK487" s="41">
        <f t="shared" si="130"/>
        <v>0.15</v>
      </c>
      <c r="AL487" s="110">
        <f t="shared" si="131"/>
        <v>11.931567328918323</v>
      </c>
      <c r="AM487" s="110">
        <f t="shared" si="132"/>
        <v>11.931567328918323</v>
      </c>
      <c r="AN487" s="110">
        <f t="shared" si="133"/>
        <v>1.3361692000000001</v>
      </c>
      <c r="AO487" s="110">
        <f t="shared" si="134"/>
        <v>3.0951638065522622</v>
      </c>
      <c r="AP487" s="18">
        <f>VLOOKUP(D487,Code!$B$92:$D$107,2,FALSE)</f>
        <v>0.32</v>
      </c>
      <c r="AQ487" s="18">
        <f>VLOOKUP(E487,Code!$B$92:$D$107,3,FALSE)</f>
        <v>0.25</v>
      </c>
      <c r="AR487" s="18">
        <f>Code!$C$132</f>
        <v>14</v>
      </c>
      <c r="AS487" s="18">
        <f t="shared" si="135"/>
        <v>14</v>
      </c>
      <c r="AT487" s="88">
        <f>Code!$C$189</f>
        <v>80</v>
      </c>
      <c r="AU487" s="88">
        <f t="shared" si="136"/>
        <v>80</v>
      </c>
      <c r="AV487" s="88">
        <f>Code!$C$198</f>
        <v>66</v>
      </c>
      <c r="AW487" s="18" t="str">
        <f>Code!$L$204</f>
        <v>EF 95</v>
      </c>
      <c r="AX487" s="64" t="str">
        <f>Code!$L$207</f>
        <v>EF 60</v>
      </c>
      <c r="AY487" s="64" t="str">
        <f>Code!$L$208</f>
        <v>EF 60</v>
      </c>
      <c r="AZ487" s="64" t="str">
        <f>Code!$L$205</f>
        <v>EF 62</v>
      </c>
      <c r="BA487" s="23" t="s">
        <v>237</v>
      </c>
      <c r="BB487" s="23" t="s">
        <v>237</v>
      </c>
      <c r="BC487" s="23" t="s">
        <v>237</v>
      </c>
      <c r="BD487" s="39">
        <f t="shared" si="137"/>
        <v>6.0653708039347702E-4</v>
      </c>
      <c r="BE487" s="39">
        <f t="shared" si="138"/>
        <v>4.9950112502992225E-4</v>
      </c>
      <c r="BF487" s="18">
        <f>Measures!$C$3</f>
        <v>8</v>
      </c>
      <c r="BG487" s="41">
        <f>Measures!$C$4</f>
        <v>0.1</v>
      </c>
      <c r="BH487" s="41">
        <v>0.06</v>
      </c>
      <c r="BI487" s="18">
        <f>VLOOKUP(D487,Measures!$B$6:$C$21,2,FALSE)</f>
        <v>38</v>
      </c>
      <c r="BJ487" s="18">
        <f>Measures!$C$22</f>
        <v>44</v>
      </c>
      <c r="BK487" s="18">
        <f>Measures!$C$23</f>
        <v>19</v>
      </c>
      <c r="BL487" s="18">
        <f>Measures!$C$24</f>
        <v>13</v>
      </c>
      <c r="BM487" s="18">
        <f>Measures!$C$26</f>
        <v>0.32</v>
      </c>
      <c r="BN487" s="18">
        <f>Measures!$D$26</f>
        <v>0.25</v>
      </c>
      <c r="BO487" s="18">
        <f>Measures!$C$27</f>
        <v>14</v>
      </c>
      <c r="BP487" s="18">
        <f>Measures!$C$28</f>
        <v>15</v>
      </c>
      <c r="BQ487" s="88">
        <f>Measures!$C$29</f>
        <v>92</v>
      </c>
      <c r="BR487" s="88">
        <f>Measures!$C$30</f>
        <v>95</v>
      </c>
      <c r="BS487" s="88">
        <f>Measures!$C$31</f>
        <v>70</v>
      </c>
      <c r="BT487" s="64" t="str">
        <f>Code!$M$204</f>
        <v>EF 200</v>
      </c>
      <c r="BU487" s="64" t="str">
        <f>Code!$M$207</f>
        <v>EF 67</v>
      </c>
      <c r="BV487" s="64" t="str">
        <f>Code!$M$208</f>
        <v>EF 70</v>
      </c>
      <c r="BW487" s="64" t="str">
        <f>Code!$M$205</f>
        <v>EF 82</v>
      </c>
      <c r="BX487" s="64" t="s">
        <v>363</v>
      </c>
      <c r="BY487" s="64" t="s">
        <v>239</v>
      </c>
      <c r="BZ487" s="64" t="s">
        <v>240</v>
      </c>
      <c r="CA487" s="64"/>
      <c r="CB487" s="64"/>
      <c r="CC487" s="64"/>
      <c r="CD487" s="64"/>
      <c r="CE487" s="64"/>
      <c r="CF487" s="64"/>
      <c r="CG487" s="64"/>
      <c r="CH487" s="64"/>
      <c r="CI487" s="64"/>
      <c r="CJ487" s="64"/>
      <c r="CK487" s="64"/>
      <c r="CL487" s="64"/>
      <c r="CM487" s="18"/>
      <c r="CN487" s="18"/>
    </row>
    <row r="488" spans="1:92" ht="14.4" x14ac:dyDescent="0.3">
      <c r="A488" s="19" t="s">
        <v>22</v>
      </c>
      <c r="B488" s="31" t="s">
        <v>85</v>
      </c>
      <c r="C488" s="19" t="s">
        <v>71</v>
      </c>
      <c r="D488" s="19">
        <v>12</v>
      </c>
      <c r="E488" s="19">
        <f>VLOOKUP(D488,Lists!$B$3:$C$18,2,FALSE)</f>
        <v>12</v>
      </c>
      <c r="F488" s="19">
        <v>2</v>
      </c>
      <c r="G488" s="19" t="s">
        <v>66</v>
      </c>
      <c r="H488" s="23">
        <v>1990</v>
      </c>
      <c r="I488" s="37">
        <v>0.14016341923318668</v>
      </c>
      <c r="J488" s="36">
        <v>7.1357303575703178E-4</v>
      </c>
      <c r="K488" s="36">
        <f t="shared" si="123"/>
        <v>7.1357303575703178E-4</v>
      </c>
      <c r="L488" s="23">
        <v>3.32</v>
      </c>
      <c r="M488" s="35">
        <v>0.33</v>
      </c>
      <c r="N488" s="35">
        <f t="shared" si="124"/>
        <v>0.33</v>
      </c>
      <c r="O488" s="38">
        <v>11.931567328918323</v>
      </c>
      <c r="P488" s="38">
        <f t="shared" si="125"/>
        <v>11.931567328918323</v>
      </c>
      <c r="Q488" s="38">
        <v>1.3361692000000001</v>
      </c>
      <c r="R488" s="38">
        <v>3.0951638065522622</v>
      </c>
      <c r="S488" s="23">
        <v>1.23</v>
      </c>
      <c r="T488" s="23">
        <v>0.87</v>
      </c>
      <c r="U488" s="23">
        <v>10</v>
      </c>
      <c r="V488" s="23">
        <f t="shared" si="126"/>
        <v>10</v>
      </c>
      <c r="W488" s="23">
        <v>78</v>
      </c>
      <c r="X488" s="23">
        <f t="shared" si="127"/>
        <v>78</v>
      </c>
      <c r="Y488" s="23">
        <v>62</v>
      </c>
      <c r="Z488" s="23" t="str">
        <f>Code!$K$204</f>
        <v>EF 86</v>
      </c>
      <c r="AA488" s="23" t="str">
        <f>Code!$K$207</f>
        <v>EF 57</v>
      </c>
      <c r="AB488" s="23" t="str">
        <f>Code!$K$208</f>
        <v>EF 57</v>
      </c>
      <c r="AC488" s="23" t="str">
        <f>Code!$K$205</f>
        <v>EF 57</v>
      </c>
      <c r="AD488" s="23" t="s">
        <v>237</v>
      </c>
      <c r="AE488" s="23" t="s">
        <v>237</v>
      </c>
      <c r="AF488" s="23" t="s">
        <v>237</v>
      </c>
      <c r="AG488" s="39">
        <f t="shared" si="122"/>
        <v>7.1357303575703178E-4</v>
      </c>
      <c r="AH488" s="39">
        <f t="shared" si="128"/>
        <v>7.1357303575703178E-4</v>
      </c>
      <c r="AI488" s="18">
        <f t="shared" si="129"/>
        <v>3.32</v>
      </c>
      <c r="AJ488" s="41">
        <f>Code!$B$23</f>
        <v>0.15</v>
      </c>
      <c r="AK488" s="41">
        <f t="shared" si="130"/>
        <v>0.15</v>
      </c>
      <c r="AL488" s="110">
        <f t="shared" si="131"/>
        <v>11.931567328918323</v>
      </c>
      <c r="AM488" s="110">
        <f t="shared" si="132"/>
        <v>11.931567328918323</v>
      </c>
      <c r="AN488" s="110">
        <f t="shared" si="133"/>
        <v>1.3361692000000001</v>
      </c>
      <c r="AO488" s="110">
        <f t="shared" si="134"/>
        <v>3.0951638065522622</v>
      </c>
      <c r="AP488" s="18">
        <f>VLOOKUP(D488,Code!$B$92:$D$107,2,FALSE)</f>
        <v>0.32</v>
      </c>
      <c r="AQ488" s="18">
        <f>VLOOKUP(E488,Code!$B$92:$D$107,3,FALSE)</f>
        <v>0.25</v>
      </c>
      <c r="AR488" s="18">
        <f>Code!$C$132</f>
        <v>14</v>
      </c>
      <c r="AS488" s="18">
        <f t="shared" si="135"/>
        <v>14</v>
      </c>
      <c r="AT488" s="88">
        <f>Code!$C$189</f>
        <v>80</v>
      </c>
      <c r="AU488" s="88">
        <f t="shared" si="136"/>
        <v>80</v>
      </c>
      <c r="AV488" s="88">
        <f>Code!$C$198</f>
        <v>66</v>
      </c>
      <c r="AW488" s="18" t="str">
        <f>Code!$L$204</f>
        <v>EF 95</v>
      </c>
      <c r="AX488" s="64" t="str">
        <f>Code!$L$207</f>
        <v>EF 60</v>
      </c>
      <c r="AY488" s="64" t="str">
        <f>Code!$L$208</f>
        <v>EF 60</v>
      </c>
      <c r="AZ488" s="64" t="str">
        <f>Code!$L$205</f>
        <v>EF 62</v>
      </c>
      <c r="BA488" s="23" t="s">
        <v>237</v>
      </c>
      <c r="BB488" s="23" t="s">
        <v>237</v>
      </c>
      <c r="BC488" s="23" t="s">
        <v>237</v>
      </c>
      <c r="BD488" s="39">
        <f t="shared" si="137"/>
        <v>6.0653708039347702E-4</v>
      </c>
      <c r="BE488" s="39">
        <f t="shared" si="138"/>
        <v>4.9950112502992225E-4</v>
      </c>
      <c r="BF488" s="18">
        <f>Measures!$C$3</f>
        <v>8</v>
      </c>
      <c r="BG488" s="41">
        <f>Measures!$C$4</f>
        <v>0.1</v>
      </c>
      <c r="BH488" s="41">
        <v>0.06</v>
      </c>
      <c r="BI488" s="18">
        <f>VLOOKUP(D488,Measures!$B$6:$C$21,2,FALSE)</f>
        <v>38</v>
      </c>
      <c r="BJ488" s="18">
        <f>Measures!$C$22</f>
        <v>44</v>
      </c>
      <c r="BK488" s="18">
        <f>Measures!$C$23</f>
        <v>19</v>
      </c>
      <c r="BL488" s="18">
        <f>Measures!$C$24</f>
        <v>13</v>
      </c>
      <c r="BM488" s="18">
        <f>Measures!$C$26</f>
        <v>0.32</v>
      </c>
      <c r="BN488" s="18">
        <f>Measures!$D$26</f>
        <v>0.25</v>
      </c>
      <c r="BO488" s="18">
        <f>Measures!$C$27</f>
        <v>14</v>
      </c>
      <c r="BP488" s="18">
        <f>Measures!$C$28</f>
        <v>15</v>
      </c>
      <c r="BQ488" s="88">
        <f>Measures!$C$29</f>
        <v>92</v>
      </c>
      <c r="BR488" s="88">
        <f>Measures!$C$30</f>
        <v>95</v>
      </c>
      <c r="BS488" s="88">
        <f>Measures!$C$31</f>
        <v>70</v>
      </c>
      <c r="BT488" s="64" t="str">
        <f>Code!$M$204</f>
        <v>EF 200</v>
      </c>
      <c r="BU488" s="64" t="str">
        <f>Code!$M$207</f>
        <v>EF 67</v>
      </c>
      <c r="BV488" s="64" t="str">
        <f>Code!$M$208</f>
        <v>EF 70</v>
      </c>
      <c r="BW488" s="64" t="str">
        <f>Code!$M$205</f>
        <v>EF 82</v>
      </c>
      <c r="BX488" s="64" t="s">
        <v>363</v>
      </c>
      <c r="BY488" s="64" t="s">
        <v>239</v>
      </c>
      <c r="BZ488" s="64" t="s">
        <v>240</v>
      </c>
      <c r="CA488" s="64"/>
      <c r="CB488" s="64"/>
      <c r="CC488" s="64"/>
      <c r="CD488" s="64"/>
      <c r="CE488" s="64"/>
      <c r="CF488" s="64"/>
      <c r="CG488" s="64"/>
      <c r="CH488" s="64"/>
      <c r="CI488" s="64"/>
      <c r="CJ488" s="64"/>
      <c r="CK488" s="64"/>
      <c r="CL488" s="64"/>
      <c r="CM488" s="18"/>
      <c r="CN488" s="18"/>
    </row>
    <row r="489" spans="1:92" ht="14.4" x14ac:dyDescent="0.3">
      <c r="A489" s="19" t="s">
        <v>95</v>
      </c>
      <c r="B489" s="31" t="s">
        <v>85</v>
      </c>
      <c r="C489" s="19" t="s">
        <v>87</v>
      </c>
      <c r="D489" s="19">
        <v>12</v>
      </c>
      <c r="E489" s="19">
        <f>VLOOKUP(D489,Lists!$B$3:$C$18,2,FALSE)</f>
        <v>12</v>
      </c>
      <c r="F489" s="19">
        <v>1</v>
      </c>
      <c r="G489" s="19" t="s">
        <v>66</v>
      </c>
      <c r="H489" s="23">
        <v>1600</v>
      </c>
      <c r="I489" s="37">
        <v>0.14016341923318668</v>
      </c>
      <c r="J489" s="36">
        <v>7.1357303575703178E-4</v>
      </c>
      <c r="K489" s="36">
        <f t="shared" si="123"/>
        <v>7.1357303575703178E-4</v>
      </c>
      <c r="L489" s="23">
        <v>3.32</v>
      </c>
      <c r="M489" s="35">
        <v>0.33</v>
      </c>
      <c r="N489" s="35">
        <f t="shared" si="124"/>
        <v>0.33</v>
      </c>
      <c r="O489" s="38">
        <v>11.931567328918323</v>
      </c>
      <c r="P489" s="38">
        <f t="shared" si="125"/>
        <v>11.931567328918323</v>
      </c>
      <c r="Q489" s="38">
        <v>1.3361692000000001</v>
      </c>
      <c r="R489" s="38">
        <v>3.0951638065522622</v>
      </c>
      <c r="S489" s="23">
        <v>1.23</v>
      </c>
      <c r="T489" s="23">
        <v>0.87</v>
      </c>
      <c r="U489" s="23">
        <v>10</v>
      </c>
      <c r="V489" s="23">
        <f t="shared" si="126"/>
        <v>10</v>
      </c>
      <c r="W489" s="23">
        <v>78</v>
      </c>
      <c r="X489" s="23">
        <f t="shared" si="127"/>
        <v>78</v>
      </c>
      <c r="Y489" s="23">
        <v>62</v>
      </c>
      <c r="Z489" s="23" t="str">
        <f>Code!$K$204</f>
        <v>EF 86</v>
      </c>
      <c r="AA489" s="23" t="str">
        <f>Code!$K$207</f>
        <v>EF 57</v>
      </c>
      <c r="AB489" s="23" t="str">
        <f>Code!$K$208</f>
        <v>EF 57</v>
      </c>
      <c r="AC489" s="23" t="str">
        <f>Code!$K$205</f>
        <v>EF 57</v>
      </c>
      <c r="AD489" s="23" t="s">
        <v>237</v>
      </c>
      <c r="AE489" s="23" t="s">
        <v>237</v>
      </c>
      <c r="AF489" s="23" t="s">
        <v>237</v>
      </c>
      <c r="AG489" s="39">
        <f t="shared" si="122"/>
        <v>7.1357303575703178E-4</v>
      </c>
      <c r="AH489" s="39">
        <f t="shared" si="128"/>
        <v>7.1357303575703178E-4</v>
      </c>
      <c r="AI489" s="18">
        <f t="shared" si="129"/>
        <v>3.32</v>
      </c>
      <c r="AJ489" s="41">
        <f>Code!$B$23</f>
        <v>0.15</v>
      </c>
      <c r="AK489" s="41">
        <f t="shared" si="130"/>
        <v>0.15</v>
      </c>
      <c r="AL489" s="110">
        <f t="shared" si="131"/>
        <v>11.931567328918323</v>
      </c>
      <c r="AM489" s="110">
        <f t="shared" si="132"/>
        <v>11.931567328918323</v>
      </c>
      <c r="AN489" s="110">
        <f t="shared" si="133"/>
        <v>1.3361692000000001</v>
      </c>
      <c r="AO489" s="110">
        <f t="shared" si="134"/>
        <v>3.0951638065522622</v>
      </c>
      <c r="AP489" s="18">
        <f>VLOOKUP(D489,Code!$B$92:$D$107,2,FALSE)</f>
        <v>0.32</v>
      </c>
      <c r="AQ489" s="18">
        <f>VLOOKUP(E489,Code!$B$92:$D$107,3,FALSE)</f>
        <v>0.25</v>
      </c>
      <c r="AR489" s="18">
        <f>Code!$C$132</f>
        <v>14</v>
      </c>
      <c r="AS489" s="18">
        <f t="shared" si="135"/>
        <v>14</v>
      </c>
      <c r="AT489" s="88">
        <f>Code!$C$189</f>
        <v>80</v>
      </c>
      <c r="AU489" s="88">
        <f t="shared" si="136"/>
        <v>80</v>
      </c>
      <c r="AV489" s="88">
        <f>Code!$C$198</f>
        <v>66</v>
      </c>
      <c r="AW489" s="18" t="str">
        <f>Code!$L$204</f>
        <v>EF 95</v>
      </c>
      <c r="AX489" s="64" t="str">
        <f>Code!$L$207</f>
        <v>EF 60</v>
      </c>
      <c r="AY489" s="64" t="str">
        <f>Code!$L$208</f>
        <v>EF 60</v>
      </c>
      <c r="AZ489" s="64" t="str">
        <f>Code!$L$205</f>
        <v>EF 62</v>
      </c>
      <c r="BA489" s="23" t="s">
        <v>237</v>
      </c>
      <c r="BB489" s="23" t="s">
        <v>237</v>
      </c>
      <c r="BC489" s="23" t="s">
        <v>237</v>
      </c>
      <c r="BD489" s="39">
        <f t="shared" si="137"/>
        <v>6.0653708039347702E-4</v>
      </c>
      <c r="BE489" s="39">
        <f t="shared" si="138"/>
        <v>4.9950112502992225E-4</v>
      </c>
      <c r="BF489" s="18">
        <f>Measures!$C$3</f>
        <v>8</v>
      </c>
      <c r="BG489" s="41">
        <f>Measures!$C$4</f>
        <v>0.1</v>
      </c>
      <c r="BH489" s="41">
        <v>0.06</v>
      </c>
      <c r="BI489" s="18">
        <f>VLOOKUP(D489,Measures!$B$6:$C$21,2,FALSE)</f>
        <v>38</v>
      </c>
      <c r="BJ489" s="18">
        <f>Measures!$C$22</f>
        <v>44</v>
      </c>
      <c r="BK489" s="18">
        <f>Measures!$C$23</f>
        <v>19</v>
      </c>
      <c r="BL489" s="18">
        <f>Measures!$C$24</f>
        <v>13</v>
      </c>
      <c r="BM489" s="18">
        <f>Measures!$C$26</f>
        <v>0.32</v>
      </c>
      <c r="BN489" s="18">
        <f>Measures!$D$26</f>
        <v>0.25</v>
      </c>
      <c r="BO489" s="18">
        <f>Measures!$C$27</f>
        <v>14</v>
      </c>
      <c r="BP489" s="18">
        <f>Measures!$C$28</f>
        <v>15</v>
      </c>
      <c r="BQ489" s="88">
        <f>Measures!$C$29</f>
        <v>92</v>
      </c>
      <c r="BR489" s="88">
        <f>Measures!$C$30</f>
        <v>95</v>
      </c>
      <c r="BS489" s="88">
        <f>Measures!$C$31</f>
        <v>70</v>
      </c>
      <c r="BT489" s="64" t="str">
        <f>Code!$M$204</f>
        <v>EF 200</v>
      </c>
      <c r="BU489" s="64" t="str">
        <f>Code!$M$207</f>
        <v>EF 67</v>
      </c>
      <c r="BV489" s="64" t="str">
        <f>Code!$M$208</f>
        <v>EF 70</v>
      </c>
      <c r="BW489" s="64" t="str">
        <f>Code!$M$205</f>
        <v>EF 82</v>
      </c>
      <c r="BX489" s="64" t="s">
        <v>363</v>
      </c>
      <c r="BY489" s="64" t="s">
        <v>239</v>
      </c>
      <c r="BZ489" s="64" t="s">
        <v>240</v>
      </c>
      <c r="CA489" s="64"/>
      <c r="CB489" s="64"/>
      <c r="CC489" s="64"/>
      <c r="CD489" s="64"/>
      <c r="CE489" s="64"/>
      <c r="CF489" s="64"/>
      <c r="CG489" s="64"/>
      <c r="CH489" s="64"/>
      <c r="CI489" s="64"/>
      <c r="CJ489" s="64"/>
      <c r="CK489" s="64"/>
      <c r="CL489" s="64"/>
      <c r="CM489" s="18"/>
      <c r="CN489" s="18"/>
    </row>
    <row r="490" spans="1:92" ht="14.4" x14ac:dyDescent="0.3">
      <c r="A490" s="19" t="s">
        <v>95</v>
      </c>
      <c r="B490" s="31" t="s">
        <v>85</v>
      </c>
      <c r="C490" s="19" t="s">
        <v>87</v>
      </c>
      <c r="D490" s="19">
        <v>12</v>
      </c>
      <c r="E490" s="19">
        <f>VLOOKUP(D490,Lists!$B$3:$C$18,2,FALSE)</f>
        <v>12</v>
      </c>
      <c r="F490" s="19">
        <v>2</v>
      </c>
      <c r="G490" s="19" t="s">
        <v>66</v>
      </c>
      <c r="H490" s="23">
        <v>1990</v>
      </c>
      <c r="I490" s="37">
        <v>0.14016341923318668</v>
      </c>
      <c r="J490" s="36">
        <v>7.1357303575703178E-4</v>
      </c>
      <c r="K490" s="36">
        <f t="shared" si="123"/>
        <v>7.1357303575703178E-4</v>
      </c>
      <c r="L490" s="23">
        <v>3.32</v>
      </c>
      <c r="M490" s="35">
        <v>0.33</v>
      </c>
      <c r="N490" s="35">
        <f t="shared" si="124"/>
        <v>0.33</v>
      </c>
      <c r="O490" s="38">
        <v>11.931567328918323</v>
      </c>
      <c r="P490" s="38">
        <f t="shared" si="125"/>
        <v>11.931567328918323</v>
      </c>
      <c r="Q490" s="38">
        <v>1.3361692000000001</v>
      </c>
      <c r="R490" s="38">
        <v>3.0951638065522622</v>
      </c>
      <c r="S490" s="23">
        <v>1.23</v>
      </c>
      <c r="T490" s="23">
        <v>0.87</v>
      </c>
      <c r="U490" s="23">
        <v>10</v>
      </c>
      <c r="V490" s="23">
        <f t="shared" si="126"/>
        <v>10</v>
      </c>
      <c r="W490" s="23">
        <v>78</v>
      </c>
      <c r="X490" s="23">
        <f t="shared" si="127"/>
        <v>78</v>
      </c>
      <c r="Y490" s="23">
        <v>62</v>
      </c>
      <c r="Z490" s="23" t="str">
        <f>Code!$K$204</f>
        <v>EF 86</v>
      </c>
      <c r="AA490" s="23" t="str">
        <f>Code!$K$207</f>
        <v>EF 57</v>
      </c>
      <c r="AB490" s="23" t="str">
        <f>Code!$K$208</f>
        <v>EF 57</v>
      </c>
      <c r="AC490" s="23" t="str">
        <f>Code!$K$205</f>
        <v>EF 57</v>
      </c>
      <c r="AD490" s="23" t="s">
        <v>237</v>
      </c>
      <c r="AE490" s="23" t="s">
        <v>237</v>
      </c>
      <c r="AF490" s="23" t="s">
        <v>237</v>
      </c>
      <c r="AG490" s="39">
        <f t="shared" si="122"/>
        <v>7.1357303575703178E-4</v>
      </c>
      <c r="AH490" s="39">
        <f t="shared" si="128"/>
        <v>7.1357303575703178E-4</v>
      </c>
      <c r="AI490" s="18">
        <f t="shared" si="129"/>
        <v>3.32</v>
      </c>
      <c r="AJ490" s="41">
        <f>Code!$B$23</f>
        <v>0.15</v>
      </c>
      <c r="AK490" s="41">
        <f t="shared" si="130"/>
        <v>0.15</v>
      </c>
      <c r="AL490" s="110">
        <f t="shared" si="131"/>
        <v>11.931567328918323</v>
      </c>
      <c r="AM490" s="110">
        <f t="shared" si="132"/>
        <v>11.931567328918323</v>
      </c>
      <c r="AN490" s="110">
        <f t="shared" si="133"/>
        <v>1.3361692000000001</v>
      </c>
      <c r="AO490" s="110">
        <f t="shared" si="134"/>
        <v>3.0951638065522622</v>
      </c>
      <c r="AP490" s="18">
        <f>VLOOKUP(D490,Code!$B$92:$D$107,2,FALSE)</f>
        <v>0.32</v>
      </c>
      <c r="AQ490" s="18">
        <f>VLOOKUP(E490,Code!$B$92:$D$107,3,FALSE)</f>
        <v>0.25</v>
      </c>
      <c r="AR490" s="18">
        <f>Code!$C$132</f>
        <v>14</v>
      </c>
      <c r="AS490" s="18">
        <f t="shared" si="135"/>
        <v>14</v>
      </c>
      <c r="AT490" s="88">
        <f>Code!$C$189</f>
        <v>80</v>
      </c>
      <c r="AU490" s="88">
        <f t="shared" si="136"/>
        <v>80</v>
      </c>
      <c r="AV490" s="88">
        <f>Code!$C$198</f>
        <v>66</v>
      </c>
      <c r="AW490" s="18" t="str">
        <f>Code!$L$204</f>
        <v>EF 95</v>
      </c>
      <c r="AX490" s="64" t="str">
        <f>Code!$L$207</f>
        <v>EF 60</v>
      </c>
      <c r="AY490" s="64" t="str">
        <f>Code!$L$208</f>
        <v>EF 60</v>
      </c>
      <c r="AZ490" s="64" t="str">
        <f>Code!$L$205</f>
        <v>EF 62</v>
      </c>
      <c r="BA490" s="23" t="s">
        <v>237</v>
      </c>
      <c r="BB490" s="23" t="s">
        <v>237</v>
      </c>
      <c r="BC490" s="23" t="s">
        <v>237</v>
      </c>
      <c r="BD490" s="39">
        <f t="shared" si="137"/>
        <v>6.0653708039347702E-4</v>
      </c>
      <c r="BE490" s="39">
        <f t="shared" si="138"/>
        <v>4.9950112502992225E-4</v>
      </c>
      <c r="BF490" s="18">
        <f>Measures!$C$3</f>
        <v>8</v>
      </c>
      <c r="BG490" s="41">
        <f>Measures!$C$4</f>
        <v>0.1</v>
      </c>
      <c r="BH490" s="41">
        <v>0.06</v>
      </c>
      <c r="BI490" s="18">
        <f>VLOOKUP(D490,Measures!$B$6:$C$21,2,FALSE)</f>
        <v>38</v>
      </c>
      <c r="BJ490" s="18">
        <f>Measures!$C$22</f>
        <v>44</v>
      </c>
      <c r="BK490" s="18">
        <f>Measures!$C$23</f>
        <v>19</v>
      </c>
      <c r="BL490" s="18">
        <f>Measures!$C$24</f>
        <v>13</v>
      </c>
      <c r="BM490" s="18">
        <f>Measures!$C$26</f>
        <v>0.32</v>
      </c>
      <c r="BN490" s="18">
        <f>Measures!$D$26</f>
        <v>0.25</v>
      </c>
      <c r="BO490" s="18">
        <f>Measures!$C$27</f>
        <v>14</v>
      </c>
      <c r="BP490" s="18">
        <f>Measures!$C$28</f>
        <v>15</v>
      </c>
      <c r="BQ490" s="88">
        <f>Measures!$C$29</f>
        <v>92</v>
      </c>
      <c r="BR490" s="88">
        <f>Measures!$C$30</f>
        <v>95</v>
      </c>
      <c r="BS490" s="88">
        <f>Measures!$C$31</f>
        <v>70</v>
      </c>
      <c r="BT490" s="64" t="str">
        <f>Code!$M$204</f>
        <v>EF 200</v>
      </c>
      <c r="BU490" s="64" t="str">
        <f>Code!$M$207</f>
        <v>EF 67</v>
      </c>
      <c r="BV490" s="64" t="str">
        <f>Code!$M$208</f>
        <v>EF 70</v>
      </c>
      <c r="BW490" s="64" t="str">
        <f>Code!$M$205</f>
        <v>EF 82</v>
      </c>
      <c r="BX490" s="64" t="s">
        <v>363</v>
      </c>
      <c r="BY490" s="64" t="s">
        <v>239</v>
      </c>
      <c r="BZ490" s="64" t="s">
        <v>240</v>
      </c>
      <c r="CA490" s="64"/>
      <c r="CB490" s="64"/>
      <c r="CC490" s="64"/>
      <c r="CD490" s="64"/>
      <c r="CE490" s="64"/>
      <c r="CF490" s="64"/>
      <c r="CG490" s="64"/>
      <c r="CH490" s="64"/>
      <c r="CI490" s="64"/>
      <c r="CJ490" s="64"/>
      <c r="CK490" s="64"/>
      <c r="CL490" s="64"/>
      <c r="CM490" s="18"/>
      <c r="CN490" s="18"/>
    </row>
    <row r="491" spans="1:92" ht="14.4" x14ac:dyDescent="0.3">
      <c r="A491" s="19" t="s">
        <v>22</v>
      </c>
      <c r="B491" s="31" t="s">
        <v>85</v>
      </c>
      <c r="C491" s="19" t="s">
        <v>87</v>
      </c>
      <c r="D491" s="19">
        <v>12</v>
      </c>
      <c r="E491" s="19">
        <f>VLOOKUP(D491,Lists!$B$3:$C$18,2,FALSE)</f>
        <v>12</v>
      </c>
      <c r="F491" s="19">
        <v>1</v>
      </c>
      <c r="G491" s="19" t="s">
        <v>66</v>
      </c>
      <c r="H491" s="23">
        <v>1600</v>
      </c>
      <c r="I491" s="37">
        <v>0.14016341923318668</v>
      </c>
      <c r="J491" s="36">
        <v>7.1357303575703178E-4</v>
      </c>
      <c r="K491" s="36">
        <f t="shared" si="123"/>
        <v>7.1357303575703178E-4</v>
      </c>
      <c r="L491" s="23">
        <v>3.32</v>
      </c>
      <c r="M491" s="35">
        <v>0.33</v>
      </c>
      <c r="N491" s="35">
        <f t="shared" si="124"/>
        <v>0.33</v>
      </c>
      <c r="O491" s="38">
        <v>11.931567328918323</v>
      </c>
      <c r="P491" s="38">
        <f t="shared" si="125"/>
        <v>11.931567328918323</v>
      </c>
      <c r="Q491" s="38">
        <v>1.3361692000000001</v>
      </c>
      <c r="R491" s="38">
        <v>3.0951638065522622</v>
      </c>
      <c r="S491" s="23">
        <v>1.23</v>
      </c>
      <c r="T491" s="23">
        <v>0.87</v>
      </c>
      <c r="U491" s="23">
        <v>10</v>
      </c>
      <c r="V491" s="23">
        <f t="shared" si="126"/>
        <v>10</v>
      </c>
      <c r="W491" s="23">
        <v>78</v>
      </c>
      <c r="X491" s="23">
        <f t="shared" si="127"/>
        <v>78</v>
      </c>
      <c r="Y491" s="23">
        <v>62</v>
      </c>
      <c r="Z491" s="23" t="str">
        <f>Code!$K$204</f>
        <v>EF 86</v>
      </c>
      <c r="AA491" s="23" t="str">
        <f>Code!$K$207</f>
        <v>EF 57</v>
      </c>
      <c r="AB491" s="23" t="str">
        <f>Code!$K$208</f>
        <v>EF 57</v>
      </c>
      <c r="AC491" s="23" t="str">
        <f>Code!$K$205</f>
        <v>EF 57</v>
      </c>
      <c r="AD491" s="23" t="s">
        <v>237</v>
      </c>
      <c r="AE491" s="23" t="s">
        <v>237</v>
      </c>
      <c r="AF491" s="23" t="s">
        <v>237</v>
      </c>
      <c r="AG491" s="39">
        <f t="shared" si="122"/>
        <v>7.1357303575703178E-4</v>
      </c>
      <c r="AH491" s="39">
        <f t="shared" si="128"/>
        <v>7.1357303575703178E-4</v>
      </c>
      <c r="AI491" s="18">
        <f t="shared" si="129"/>
        <v>3.32</v>
      </c>
      <c r="AJ491" s="41">
        <f>Code!$B$23</f>
        <v>0.15</v>
      </c>
      <c r="AK491" s="41">
        <f t="shared" si="130"/>
        <v>0.15</v>
      </c>
      <c r="AL491" s="110">
        <f t="shared" si="131"/>
        <v>11.931567328918323</v>
      </c>
      <c r="AM491" s="110">
        <f t="shared" si="132"/>
        <v>11.931567328918323</v>
      </c>
      <c r="AN491" s="110">
        <f t="shared" si="133"/>
        <v>1.3361692000000001</v>
      </c>
      <c r="AO491" s="110">
        <f t="shared" si="134"/>
        <v>3.0951638065522622</v>
      </c>
      <c r="AP491" s="18">
        <f>VLOOKUP(D491,Code!$B$92:$D$107,2,FALSE)</f>
        <v>0.32</v>
      </c>
      <c r="AQ491" s="18">
        <f>VLOOKUP(E491,Code!$B$92:$D$107,3,FALSE)</f>
        <v>0.25</v>
      </c>
      <c r="AR491" s="18">
        <f>Code!$C$132</f>
        <v>14</v>
      </c>
      <c r="AS491" s="18">
        <f t="shared" si="135"/>
        <v>14</v>
      </c>
      <c r="AT491" s="88">
        <f>Code!$C$189</f>
        <v>80</v>
      </c>
      <c r="AU491" s="88">
        <f t="shared" si="136"/>
        <v>80</v>
      </c>
      <c r="AV491" s="88">
        <f>Code!$C$198</f>
        <v>66</v>
      </c>
      <c r="AW491" s="18" t="str">
        <f>Code!$L$204</f>
        <v>EF 95</v>
      </c>
      <c r="AX491" s="64" t="str">
        <f>Code!$L$207</f>
        <v>EF 60</v>
      </c>
      <c r="AY491" s="64" t="str">
        <f>Code!$L$208</f>
        <v>EF 60</v>
      </c>
      <c r="AZ491" s="64" t="str">
        <f>Code!$L$205</f>
        <v>EF 62</v>
      </c>
      <c r="BA491" s="23" t="s">
        <v>237</v>
      </c>
      <c r="BB491" s="23" t="s">
        <v>237</v>
      </c>
      <c r="BC491" s="23" t="s">
        <v>237</v>
      </c>
      <c r="BD491" s="39">
        <f t="shared" si="137"/>
        <v>6.0653708039347702E-4</v>
      </c>
      <c r="BE491" s="39">
        <f t="shared" si="138"/>
        <v>4.9950112502992225E-4</v>
      </c>
      <c r="BF491" s="18">
        <f>Measures!$C$3</f>
        <v>8</v>
      </c>
      <c r="BG491" s="41">
        <f>Measures!$C$4</f>
        <v>0.1</v>
      </c>
      <c r="BH491" s="41">
        <v>0.06</v>
      </c>
      <c r="BI491" s="18">
        <f>VLOOKUP(D491,Measures!$B$6:$C$21,2,FALSE)</f>
        <v>38</v>
      </c>
      <c r="BJ491" s="18">
        <f>Measures!$C$22</f>
        <v>44</v>
      </c>
      <c r="BK491" s="18">
        <f>Measures!$C$23</f>
        <v>19</v>
      </c>
      <c r="BL491" s="18">
        <f>Measures!$C$24</f>
        <v>13</v>
      </c>
      <c r="BM491" s="18">
        <f>Measures!$C$26</f>
        <v>0.32</v>
      </c>
      <c r="BN491" s="18">
        <f>Measures!$D$26</f>
        <v>0.25</v>
      </c>
      <c r="BO491" s="18">
        <f>Measures!$C$27</f>
        <v>14</v>
      </c>
      <c r="BP491" s="18">
        <f>Measures!$C$28</f>
        <v>15</v>
      </c>
      <c r="BQ491" s="88">
        <f>Measures!$C$29</f>
        <v>92</v>
      </c>
      <c r="BR491" s="88">
        <f>Measures!$C$30</f>
        <v>95</v>
      </c>
      <c r="BS491" s="88">
        <f>Measures!$C$31</f>
        <v>70</v>
      </c>
      <c r="BT491" s="64" t="str">
        <f>Code!$M$204</f>
        <v>EF 200</v>
      </c>
      <c r="BU491" s="64" t="str">
        <f>Code!$M$207</f>
        <v>EF 67</v>
      </c>
      <c r="BV491" s="64" t="str">
        <f>Code!$M$208</f>
        <v>EF 70</v>
      </c>
      <c r="BW491" s="64" t="str">
        <f>Code!$M$205</f>
        <v>EF 82</v>
      </c>
      <c r="BX491" s="64" t="s">
        <v>363</v>
      </c>
      <c r="BY491" s="64" t="s">
        <v>239</v>
      </c>
      <c r="BZ491" s="64" t="s">
        <v>240</v>
      </c>
      <c r="CA491" s="64"/>
      <c r="CB491" s="64"/>
      <c r="CC491" s="64"/>
      <c r="CD491" s="64"/>
      <c r="CE491" s="64"/>
      <c r="CF491" s="64"/>
      <c r="CG491" s="64"/>
      <c r="CH491" s="64"/>
      <c r="CI491" s="64"/>
      <c r="CJ491" s="64"/>
      <c r="CK491" s="64"/>
      <c r="CL491" s="64"/>
      <c r="CM491" s="18"/>
      <c r="CN491" s="18"/>
    </row>
    <row r="492" spans="1:92" ht="14.4" x14ac:dyDescent="0.3">
      <c r="A492" s="19" t="s">
        <v>22</v>
      </c>
      <c r="B492" s="31" t="s">
        <v>85</v>
      </c>
      <c r="C492" s="19" t="s">
        <v>87</v>
      </c>
      <c r="D492" s="19">
        <v>12</v>
      </c>
      <c r="E492" s="19">
        <f>VLOOKUP(D492,Lists!$B$3:$C$18,2,FALSE)</f>
        <v>12</v>
      </c>
      <c r="F492" s="19">
        <v>2</v>
      </c>
      <c r="G492" s="19" t="s">
        <v>66</v>
      </c>
      <c r="H492" s="23">
        <v>1990</v>
      </c>
      <c r="I492" s="37">
        <v>0.14016341923318668</v>
      </c>
      <c r="J492" s="36">
        <v>7.1357303575703178E-4</v>
      </c>
      <c r="K492" s="36">
        <f t="shared" si="123"/>
        <v>7.1357303575703178E-4</v>
      </c>
      <c r="L492" s="23">
        <v>3.32</v>
      </c>
      <c r="M492" s="35">
        <v>0.33</v>
      </c>
      <c r="N492" s="35">
        <f t="shared" si="124"/>
        <v>0.33</v>
      </c>
      <c r="O492" s="38">
        <v>11.931567328918323</v>
      </c>
      <c r="P492" s="38">
        <f t="shared" si="125"/>
        <v>11.931567328918323</v>
      </c>
      <c r="Q492" s="38">
        <v>1.3361692000000001</v>
      </c>
      <c r="R492" s="38">
        <v>3.0951638065522622</v>
      </c>
      <c r="S492" s="23">
        <v>1.23</v>
      </c>
      <c r="T492" s="23">
        <v>0.87</v>
      </c>
      <c r="U492" s="23">
        <v>10</v>
      </c>
      <c r="V492" s="23">
        <f t="shared" si="126"/>
        <v>10</v>
      </c>
      <c r="W492" s="23">
        <v>78</v>
      </c>
      <c r="X492" s="23">
        <f t="shared" si="127"/>
        <v>78</v>
      </c>
      <c r="Y492" s="23">
        <v>62</v>
      </c>
      <c r="Z492" s="23" t="str">
        <f>Code!$K$204</f>
        <v>EF 86</v>
      </c>
      <c r="AA492" s="23" t="str">
        <f>Code!$K$207</f>
        <v>EF 57</v>
      </c>
      <c r="AB492" s="23" t="str">
        <f>Code!$K$208</f>
        <v>EF 57</v>
      </c>
      <c r="AC492" s="23" t="str">
        <f>Code!$K$205</f>
        <v>EF 57</v>
      </c>
      <c r="AD492" s="23" t="s">
        <v>237</v>
      </c>
      <c r="AE492" s="23" t="s">
        <v>237</v>
      </c>
      <c r="AF492" s="23" t="s">
        <v>237</v>
      </c>
      <c r="AG492" s="39">
        <f t="shared" si="122"/>
        <v>7.1357303575703178E-4</v>
      </c>
      <c r="AH492" s="39">
        <f t="shared" si="128"/>
        <v>7.1357303575703178E-4</v>
      </c>
      <c r="AI492" s="18">
        <f t="shared" si="129"/>
        <v>3.32</v>
      </c>
      <c r="AJ492" s="41">
        <f>Code!$B$23</f>
        <v>0.15</v>
      </c>
      <c r="AK492" s="41">
        <f t="shared" si="130"/>
        <v>0.15</v>
      </c>
      <c r="AL492" s="110">
        <f t="shared" si="131"/>
        <v>11.931567328918323</v>
      </c>
      <c r="AM492" s="110">
        <f t="shared" si="132"/>
        <v>11.931567328918323</v>
      </c>
      <c r="AN492" s="110">
        <f t="shared" si="133"/>
        <v>1.3361692000000001</v>
      </c>
      <c r="AO492" s="110">
        <f t="shared" si="134"/>
        <v>3.0951638065522622</v>
      </c>
      <c r="AP492" s="18">
        <f>VLOOKUP(D492,Code!$B$92:$D$107,2,FALSE)</f>
        <v>0.32</v>
      </c>
      <c r="AQ492" s="18">
        <f>VLOOKUP(E492,Code!$B$92:$D$107,3,FALSE)</f>
        <v>0.25</v>
      </c>
      <c r="AR492" s="18">
        <f>Code!$C$132</f>
        <v>14</v>
      </c>
      <c r="AS492" s="18">
        <f t="shared" si="135"/>
        <v>14</v>
      </c>
      <c r="AT492" s="88">
        <f>Code!$C$189</f>
        <v>80</v>
      </c>
      <c r="AU492" s="88">
        <f t="shared" si="136"/>
        <v>80</v>
      </c>
      <c r="AV492" s="88">
        <f>Code!$C$198</f>
        <v>66</v>
      </c>
      <c r="AW492" s="18" t="str">
        <f>Code!$L$204</f>
        <v>EF 95</v>
      </c>
      <c r="AX492" s="64" t="str">
        <f>Code!$L$207</f>
        <v>EF 60</v>
      </c>
      <c r="AY492" s="64" t="str">
        <f>Code!$L$208</f>
        <v>EF 60</v>
      </c>
      <c r="AZ492" s="64" t="str">
        <f>Code!$L$205</f>
        <v>EF 62</v>
      </c>
      <c r="BA492" s="23" t="s">
        <v>237</v>
      </c>
      <c r="BB492" s="23" t="s">
        <v>237</v>
      </c>
      <c r="BC492" s="23" t="s">
        <v>237</v>
      </c>
      <c r="BD492" s="39">
        <f t="shared" si="137"/>
        <v>6.0653708039347702E-4</v>
      </c>
      <c r="BE492" s="39">
        <f t="shared" si="138"/>
        <v>4.9950112502992225E-4</v>
      </c>
      <c r="BF492" s="18">
        <f>Measures!$C$3</f>
        <v>8</v>
      </c>
      <c r="BG492" s="41">
        <f>Measures!$C$4</f>
        <v>0.1</v>
      </c>
      <c r="BH492" s="41">
        <v>0.06</v>
      </c>
      <c r="BI492" s="18">
        <f>VLOOKUP(D492,Measures!$B$6:$C$21,2,FALSE)</f>
        <v>38</v>
      </c>
      <c r="BJ492" s="18">
        <f>Measures!$C$22</f>
        <v>44</v>
      </c>
      <c r="BK492" s="18">
        <f>Measures!$C$23</f>
        <v>19</v>
      </c>
      <c r="BL492" s="18">
        <f>Measures!$C$24</f>
        <v>13</v>
      </c>
      <c r="BM492" s="18">
        <f>Measures!$C$26</f>
        <v>0.32</v>
      </c>
      <c r="BN492" s="18">
        <f>Measures!$D$26</f>
        <v>0.25</v>
      </c>
      <c r="BO492" s="18">
        <f>Measures!$C$27</f>
        <v>14</v>
      </c>
      <c r="BP492" s="18">
        <f>Measures!$C$28</f>
        <v>15</v>
      </c>
      <c r="BQ492" s="88">
        <f>Measures!$C$29</f>
        <v>92</v>
      </c>
      <c r="BR492" s="88">
        <f>Measures!$C$30</f>
        <v>95</v>
      </c>
      <c r="BS492" s="88">
        <f>Measures!$C$31</f>
        <v>70</v>
      </c>
      <c r="BT492" s="64" t="str">
        <f>Code!$M$204</f>
        <v>EF 200</v>
      </c>
      <c r="BU492" s="64" t="str">
        <f>Code!$M$207</f>
        <v>EF 67</v>
      </c>
      <c r="BV492" s="64" t="str">
        <f>Code!$M$208</f>
        <v>EF 70</v>
      </c>
      <c r="BW492" s="64" t="str">
        <f>Code!$M$205</f>
        <v>EF 82</v>
      </c>
      <c r="BX492" s="64" t="s">
        <v>363</v>
      </c>
      <c r="BY492" s="64" t="s">
        <v>239</v>
      </c>
      <c r="BZ492" s="64" t="s">
        <v>240</v>
      </c>
      <c r="CA492" s="64"/>
      <c r="CB492" s="64"/>
      <c r="CC492" s="64"/>
      <c r="CD492" s="64"/>
      <c r="CE492" s="64"/>
      <c r="CF492" s="64"/>
      <c r="CG492" s="64"/>
      <c r="CH492" s="64"/>
      <c r="CI492" s="64"/>
      <c r="CJ492" s="64"/>
      <c r="CK492" s="64"/>
      <c r="CL492" s="64"/>
      <c r="CM492" s="18"/>
      <c r="CN492" s="18"/>
    </row>
    <row r="493" spans="1:92" ht="14.4" x14ac:dyDescent="0.3">
      <c r="A493" s="19" t="s">
        <v>95</v>
      </c>
      <c r="B493" s="31" t="s">
        <v>85</v>
      </c>
      <c r="C493" s="19" t="s">
        <v>71</v>
      </c>
      <c r="D493" s="19">
        <v>12</v>
      </c>
      <c r="E493" s="19">
        <f>VLOOKUP(D493,Lists!$B$3:$C$18,2,FALSE)</f>
        <v>12</v>
      </c>
      <c r="F493" s="19">
        <v>1</v>
      </c>
      <c r="G493" s="19" t="s">
        <v>67</v>
      </c>
      <c r="H493" s="23">
        <v>1810</v>
      </c>
      <c r="I493" s="37">
        <v>0.11502100840336134</v>
      </c>
      <c r="J493" s="36">
        <v>5.1608452609801366E-4</v>
      </c>
      <c r="K493" s="36">
        <f t="shared" si="123"/>
        <v>5.1608452609801366E-4</v>
      </c>
      <c r="L493" s="23">
        <v>3.67</v>
      </c>
      <c r="M493" s="35">
        <v>0.26</v>
      </c>
      <c r="N493" s="35">
        <f t="shared" si="124"/>
        <v>0.26</v>
      </c>
      <c r="O493" s="38">
        <v>15.904477611940299</v>
      </c>
      <c r="P493" s="38">
        <f t="shared" si="125"/>
        <v>15.904477611940299</v>
      </c>
      <c r="Q493" s="38">
        <v>5.9551821</v>
      </c>
      <c r="R493" s="38">
        <v>10.254943899018233</v>
      </c>
      <c r="S493" s="23">
        <v>0.93500000000000005</v>
      </c>
      <c r="T493" s="23">
        <v>0.83000000000000007</v>
      </c>
      <c r="U493" s="23">
        <v>10</v>
      </c>
      <c r="V493" s="23">
        <f t="shared" si="126"/>
        <v>10</v>
      </c>
      <c r="W493" s="23">
        <v>78</v>
      </c>
      <c r="X493" s="23">
        <f t="shared" si="127"/>
        <v>78</v>
      </c>
      <c r="Y493" s="23">
        <v>62</v>
      </c>
      <c r="Z493" s="23" t="str">
        <f>Code!$K$204</f>
        <v>EF 86</v>
      </c>
      <c r="AA493" s="23" t="str">
        <f>Code!$K$207</f>
        <v>EF 57</v>
      </c>
      <c r="AB493" s="23" t="str">
        <f>Code!$K$208</f>
        <v>EF 57</v>
      </c>
      <c r="AC493" s="23" t="str">
        <f>Code!$K$205</f>
        <v>EF 57</v>
      </c>
      <c r="AD493" s="23" t="s">
        <v>237</v>
      </c>
      <c r="AE493" s="23" t="s">
        <v>237</v>
      </c>
      <c r="AF493" s="23" t="s">
        <v>237</v>
      </c>
      <c r="AG493" s="39">
        <f t="shared" si="122"/>
        <v>5.1608452609801366E-4</v>
      </c>
      <c r="AH493" s="39">
        <f t="shared" si="128"/>
        <v>5.1608452609801366E-4</v>
      </c>
      <c r="AI493" s="18">
        <f t="shared" si="129"/>
        <v>3.67</v>
      </c>
      <c r="AJ493" s="41">
        <f>Code!$B$23</f>
        <v>0.15</v>
      </c>
      <c r="AK493" s="41">
        <f t="shared" si="130"/>
        <v>0.15</v>
      </c>
      <c r="AL493" s="110">
        <f t="shared" si="131"/>
        <v>15.904477611940299</v>
      </c>
      <c r="AM493" s="110">
        <f t="shared" si="132"/>
        <v>15.904477611940299</v>
      </c>
      <c r="AN493" s="110">
        <f t="shared" si="133"/>
        <v>5.9551821</v>
      </c>
      <c r="AO493" s="110">
        <f t="shared" si="134"/>
        <v>10.254943899018233</v>
      </c>
      <c r="AP493" s="18">
        <f>VLOOKUP(D493,Code!$B$92:$D$107,2,FALSE)</f>
        <v>0.32</v>
      </c>
      <c r="AQ493" s="18">
        <f>VLOOKUP(E493,Code!$B$92:$D$107,3,FALSE)</f>
        <v>0.25</v>
      </c>
      <c r="AR493" s="18">
        <f>Code!$C$132</f>
        <v>14</v>
      </c>
      <c r="AS493" s="18">
        <f t="shared" si="135"/>
        <v>14</v>
      </c>
      <c r="AT493" s="88">
        <f>Code!$C$189</f>
        <v>80</v>
      </c>
      <c r="AU493" s="88">
        <f t="shared" si="136"/>
        <v>80</v>
      </c>
      <c r="AV493" s="88">
        <f>Code!$C$198</f>
        <v>66</v>
      </c>
      <c r="AW493" s="18" t="str">
        <f>Code!$L$204</f>
        <v>EF 95</v>
      </c>
      <c r="AX493" s="64" t="str">
        <f>Code!$L$207</f>
        <v>EF 60</v>
      </c>
      <c r="AY493" s="64" t="str">
        <f>Code!$L$208</f>
        <v>EF 60</v>
      </c>
      <c r="AZ493" s="64" t="str">
        <f>Code!$L$205</f>
        <v>EF 62</v>
      </c>
      <c r="BA493" s="23" t="s">
        <v>237</v>
      </c>
      <c r="BB493" s="23" t="s">
        <v>237</v>
      </c>
      <c r="BC493" s="23" t="s">
        <v>237</v>
      </c>
      <c r="BD493" s="39">
        <f t="shared" si="137"/>
        <v>4.3867184718331158E-4</v>
      </c>
      <c r="BE493" s="39">
        <f t="shared" si="138"/>
        <v>3.6125916826860955E-4</v>
      </c>
      <c r="BF493" s="18">
        <f>Measures!$C$3</f>
        <v>8</v>
      </c>
      <c r="BG493" s="41">
        <f>Measures!$C$4</f>
        <v>0.1</v>
      </c>
      <c r="BH493" s="41">
        <v>0.06</v>
      </c>
      <c r="BI493" s="18">
        <f>VLOOKUP(D493,Measures!$B$6:$C$21,2,FALSE)</f>
        <v>38</v>
      </c>
      <c r="BJ493" s="18">
        <f>Measures!$C$22</f>
        <v>44</v>
      </c>
      <c r="BK493" s="18">
        <f>Measures!$C$23</f>
        <v>19</v>
      </c>
      <c r="BL493" s="18">
        <f>Measures!$C$24</f>
        <v>13</v>
      </c>
      <c r="BM493" s="18">
        <f>Measures!$C$26</f>
        <v>0.32</v>
      </c>
      <c r="BN493" s="18">
        <f>Measures!$D$26</f>
        <v>0.25</v>
      </c>
      <c r="BO493" s="18">
        <f>Measures!$C$27</f>
        <v>14</v>
      </c>
      <c r="BP493" s="18">
        <f>Measures!$C$28</f>
        <v>15</v>
      </c>
      <c r="BQ493" s="88">
        <f>Measures!$C$29</f>
        <v>92</v>
      </c>
      <c r="BR493" s="88">
        <f>Measures!$C$30</f>
        <v>95</v>
      </c>
      <c r="BS493" s="88">
        <f>Measures!$C$31</f>
        <v>70</v>
      </c>
      <c r="BT493" s="64" t="str">
        <f>Code!$M$204</f>
        <v>EF 200</v>
      </c>
      <c r="BU493" s="64" t="str">
        <f>Code!$M$207</f>
        <v>EF 67</v>
      </c>
      <c r="BV493" s="64" t="str">
        <f>Code!$M$208</f>
        <v>EF 70</v>
      </c>
      <c r="BW493" s="64" t="str">
        <f>Code!$M$205</f>
        <v>EF 82</v>
      </c>
      <c r="BX493" s="64" t="s">
        <v>363</v>
      </c>
      <c r="BY493" s="64" t="s">
        <v>239</v>
      </c>
      <c r="BZ493" s="64" t="s">
        <v>240</v>
      </c>
      <c r="CA493" s="64"/>
      <c r="CB493" s="64"/>
      <c r="CC493" s="64"/>
      <c r="CD493" s="64"/>
      <c r="CE493" s="64"/>
      <c r="CF493" s="64"/>
      <c r="CG493" s="64"/>
      <c r="CH493" s="64"/>
      <c r="CI493" s="64"/>
      <c r="CJ493" s="64"/>
      <c r="CK493" s="64"/>
      <c r="CL493" s="64"/>
      <c r="CM493" s="18"/>
      <c r="CN493" s="18"/>
    </row>
    <row r="494" spans="1:92" ht="14.4" x14ac:dyDescent="0.3">
      <c r="A494" s="19" t="s">
        <v>95</v>
      </c>
      <c r="B494" s="31" t="s">
        <v>85</v>
      </c>
      <c r="C494" s="19" t="s">
        <v>71</v>
      </c>
      <c r="D494" s="19">
        <v>12</v>
      </c>
      <c r="E494" s="19">
        <f>VLOOKUP(D494,Lists!$B$3:$C$18,2,FALSE)</f>
        <v>12</v>
      </c>
      <c r="F494" s="19">
        <v>2</v>
      </c>
      <c r="G494" s="19" t="s">
        <v>67</v>
      </c>
      <c r="H494" s="23">
        <v>2400</v>
      </c>
      <c r="I494" s="37">
        <v>0.11502100840336134</v>
      </c>
      <c r="J494" s="36">
        <v>5.1608452609801366E-4</v>
      </c>
      <c r="K494" s="36">
        <f t="shared" si="123"/>
        <v>5.1608452609801366E-4</v>
      </c>
      <c r="L494" s="23">
        <v>3.67</v>
      </c>
      <c r="M494" s="35">
        <v>0.26</v>
      </c>
      <c r="N494" s="35">
        <f t="shared" si="124"/>
        <v>0.26</v>
      </c>
      <c r="O494" s="38">
        <v>15.904477611940299</v>
      </c>
      <c r="P494" s="38">
        <f t="shared" si="125"/>
        <v>15.904477611940299</v>
      </c>
      <c r="Q494" s="38">
        <v>5.9551821</v>
      </c>
      <c r="R494" s="38">
        <v>10.254943899018233</v>
      </c>
      <c r="S494" s="23">
        <v>0.93500000000000005</v>
      </c>
      <c r="T494" s="23">
        <v>0.83000000000000007</v>
      </c>
      <c r="U494" s="23">
        <v>10</v>
      </c>
      <c r="V494" s="23">
        <f t="shared" si="126"/>
        <v>10</v>
      </c>
      <c r="W494" s="23">
        <v>78</v>
      </c>
      <c r="X494" s="23">
        <f t="shared" si="127"/>
        <v>78</v>
      </c>
      <c r="Y494" s="23">
        <v>62</v>
      </c>
      <c r="Z494" s="23" t="str">
        <f>Code!$K$204</f>
        <v>EF 86</v>
      </c>
      <c r="AA494" s="23" t="str">
        <f>Code!$K$207</f>
        <v>EF 57</v>
      </c>
      <c r="AB494" s="23" t="str">
        <f>Code!$K$208</f>
        <v>EF 57</v>
      </c>
      <c r="AC494" s="23" t="str">
        <f>Code!$K$205</f>
        <v>EF 57</v>
      </c>
      <c r="AD494" s="23" t="s">
        <v>237</v>
      </c>
      <c r="AE494" s="23" t="s">
        <v>237</v>
      </c>
      <c r="AF494" s="23" t="s">
        <v>237</v>
      </c>
      <c r="AG494" s="39">
        <f t="shared" si="122"/>
        <v>5.1608452609801366E-4</v>
      </c>
      <c r="AH494" s="39">
        <f t="shared" si="128"/>
        <v>5.1608452609801366E-4</v>
      </c>
      <c r="AI494" s="18">
        <f t="shared" si="129"/>
        <v>3.67</v>
      </c>
      <c r="AJ494" s="41">
        <f>Code!$B$23</f>
        <v>0.15</v>
      </c>
      <c r="AK494" s="41">
        <f t="shared" si="130"/>
        <v>0.15</v>
      </c>
      <c r="AL494" s="110">
        <f t="shared" si="131"/>
        <v>15.904477611940299</v>
      </c>
      <c r="AM494" s="110">
        <f t="shared" si="132"/>
        <v>15.904477611940299</v>
      </c>
      <c r="AN494" s="110">
        <f t="shared" si="133"/>
        <v>5.9551821</v>
      </c>
      <c r="AO494" s="110">
        <f t="shared" si="134"/>
        <v>10.254943899018233</v>
      </c>
      <c r="AP494" s="18">
        <f>VLOOKUP(D494,Code!$B$92:$D$107,2,FALSE)</f>
        <v>0.32</v>
      </c>
      <c r="AQ494" s="18">
        <f>VLOOKUP(E494,Code!$B$92:$D$107,3,FALSE)</f>
        <v>0.25</v>
      </c>
      <c r="AR494" s="18">
        <f>Code!$C$132</f>
        <v>14</v>
      </c>
      <c r="AS494" s="18">
        <f t="shared" si="135"/>
        <v>14</v>
      </c>
      <c r="AT494" s="88">
        <f>Code!$C$189</f>
        <v>80</v>
      </c>
      <c r="AU494" s="88">
        <f t="shared" si="136"/>
        <v>80</v>
      </c>
      <c r="AV494" s="88">
        <f>Code!$C$198</f>
        <v>66</v>
      </c>
      <c r="AW494" s="18" t="str">
        <f>Code!$L$204</f>
        <v>EF 95</v>
      </c>
      <c r="AX494" s="64" t="str">
        <f>Code!$L$207</f>
        <v>EF 60</v>
      </c>
      <c r="AY494" s="64" t="str">
        <f>Code!$L$208</f>
        <v>EF 60</v>
      </c>
      <c r="AZ494" s="64" t="str">
        <f>Code!$L$205</f>
        <v>EF 62</v>
      </c>
      <c r="BA494" s="23" t="s">
        <v>237</v>
      </c>
      <c r="BB494" s="23" t="s">
        <v>237</v>
      </c>
      <c r="BC494" s="23" t="s">
        <v>237</v>
      </c>
      <c r="BD494" s="39">
        <f t="shared" si="137"/>
        <v>4.3867184718331158E-4</v>
      </c>
      <c r="BE494" s="39">
        <f t="shared" si="138"/>
        <v>3.6125916826860955E-4</v>
      </c>
      <c r="BF494" s="18">
        <f>Measures!$C$3</f>
        <v>8</v>
      </c>
      <c r="BG494" s="41">
        <f>Measures!$C$4</f>
        <v>0.1</v>
      </c>
      <c r="BH494" s="41">
        <v>0.06</v>
      </c>
      <c r="BI494" s="18">
        <f>VLOOKUP(D494,Measures!$B$6:$C$21,2,FALSE)</f>
        <v>38</v>
      </c>
      <c r="BJ494" s="18">
        <f>Measures!$C$22</f>
        <v>44</v>
      </c>
      <c r="BK494" s="18">
        <f>Measures!$C$23</f>
        <v>19</v>
      </c>
      <c r="BL494" s="18">
        <f>Measures!$C$24</f>
        <v>13</v>
      </c>
      <c r="BM494" s="18">
        <f>Measures!$C$26</f>
        <v>0.32</v>
      </c>
      <c r="BN494" s="18">
        <f>Measures!$D$26</f>
        <v>0.25</v>
      </c>
      <c r="BO494" s="18">
        <f>Measures!$C$27</f>
        <v>14</v>
      </c>
      <c r="BP494" s="18">
        <f>Measures!$C$28</f>
        <v>15</v>
      </c>
      <c r="BQ494" s="88">
        <f>Measures!$C$29</f>
        <v>92</v>
      </c>
      <c r="BR494" s="88">
        <f>Measures!$C$30</f>
        <v>95</v>
      </c>
      <c r="BS494" s="88">
        <f>Measures!$C$31</f>
        <v>70</v>
      </c>
      <c r="BT494" s="64" t="str">
        <f>Code!$M$204</f>
        <v>EF 200</v>
      </c>
      <c r="BU494" s="64" t="str">
        <f>Code!$M$207</f>
        <v>EF 67</v>
      </c>
      <c r="BV494" s="64" t="str">
        <f>Code!$M$208</f>
        <v>EF 70</v>
      </c>
      <c r="BW494" s="64" t="str">
        <f>Code!$M$205</f>
        <v>EF 82</v>
      </c>
      <c r="BX494" s="64" t="s">
        <v>363</v>
      </c>
      <c r="BY494" s="64" t="s">
        <v>239</v>
      </c>
      <c r="BZ494" s="64" t="s">
        <v>240</v>
      </c>
      <c r="CA494" s="64"/>
      <c r="CB494" s="64"/>
      <c r="CC494" s="64"/>
      <c r="CD494" s="64"/>
      <c r="CE494" s="64"/>
      <c r="CF494" s="64"/>
      <c r="CG494" s="64"/>
      <c r="CH494" s="64"/>
      <c r="CI494" s="64"/>
      <c r="CJ494" s="64"/>
      <c r="CK494" s="64"/>
      <c r="CL494" s="64"/>
      <c r="CM494" s="18"/>
      <c r="CN494" s="18"/>
    </row>
    <row r="495" spans="1:92" ht="14.4" x14ac:dyDescent="0.3">
      <c r="A495" s="19" t="s">
        <v>22</v>
      </c>
      <c r="B495" s="31" t="s">
        <v>85</v>
      </c>
      <c r="C495" s="19" t="s">
        <v>71</v>
      </c>
      <c r="D495" s="19">
        <v>12</v>
      </c>
      <c r="E495" s="19">
        <f>VLOOKUP(D495,Lists!$B$3:$C$18,2,FALSE)</f>
        <v>12</v>
      </c>
      <c r="F495" s="19">
        <v>1</v>
      </c>
      <c r="G495" s="19" t="s">
        <v>67</v>
      </c>
      <c r="H495" s="23">
        <v>1810</v>
      </c>
      <c r="I495" s="37">
        <v>0.11502100840336134</v>
      </c>
      <c r="J495" s="36">
        <v>5.1608452609801366E-4</v>
      </c>
      <c r="K495" s="36">
        <f t="shared" si="123"/>
        <v>5.1608452609801366E-4</v>
      </c>
      <c r="L495" s="23">
        <v>3.67</v>
      </c>
      <c r="M495" s="35">
        <v>0.26</v>
      </c>
      <c r="N495" s="35">
        <f t="shared" si="124"/>
        <v>0.26</v>
      </c>
      <c r="O495" s="38">
        <v>15.904477611940299</v>
      </c>
      <c r="P495" s="38">
        <f t="shared" si="125"/>
        <v>15.904477611940299</v>
      </c>
      <c r="Q495" s="38">
        <v>5.9551821</v>
      </c>
      <c r="R495" s="38">
        <v>10.254943899018233</v>
      </c>
      <c r="S495" s="23">
        <v>0.93500000000000005</v>
      </c>
      <c r="T495" s="23">
        <v>0.83000000000000007</v>
      </c>
      <c r="U495" s="23">
        <v>10</v>
      </c>
      <c r="V495" s="23">
        <f t="shared" si="126"/>
        <v>10</v>
      </c>
      <c r="W495" s="23">
        <v>78</v>
      </c>
      <c r="X495" s="23">
        <f t="shared" si="127"/>
        <v>78</v>
      </c>
      <c r="Y495" s="23">
        <v>62</v>
      </c>
      <c r="Z495" s="23" t="str">
        <f>Code!$K$204</f>
        <v>EF 86</v>
      </c>
      <c r="AA495" s="23" t="str">
        <f>Code!$K$207</f>
        <v>EF 57</v>
      </c>
      <c r="AB495" s="23" t="str">
        <f>Code!$K$208</f>
        <v>EF 57</v>
      </c>
      <c r="AC495" s="23" t="str">
        <f>Code!$K$205</f>
        <v>EF 57</v>
      </c>
      <c r="AD495" s="23" t="s">
        <v>237</v>
      </c>
      <c r="AE495" s="23" t="s">
        <v>237</v>
      </c>
      <c r="AF495" s="23" t="s">
        <v>237</v>
      </c>
      <c r="AG495" s="39">
        <f t="shared" si="122"/>
        <v>5.1608452609801366E-4</v>
      </c>
      <c r="AH495" s="39">
        <f t="shared" si="128"/>
        <v>5.1608452609801366E-4</v>
      </c>
      <c r="AI495" s="18">
        <f t="shared" si="129"/>
        <v>3.67</v>
      </c>
      <c r="AJ495" s="41">
        <f>Code!$B$23</f>
        <v>0.15</v>
      </c>
      <c r="AK495" s="41">
        <f t="shared" si="130"/>
        <v>0.15</v>
      </c>
      <c r="AL495" s="110">
        <f t="shared" si="131"/>
        <v>15.904477611940299</v>
      </c>
      <c r="AM495" s="110">
        <f t="shared" si="132"/>
        <v>15.904477611940299</v>
      </c>
      <c r="AN495" s="110">
        <f t="shared" si="133"/>
        <v>5.9551821</v>
      </c>
      <c r="AO495" s="110">
        <f t="shared" si="134"/>
        <v>10.254943899018233</v>
      </c>
      <c r="AP495" s="18">
        <f>VLOOKUP(D495,Code!$B$92:$D$107,2,FALSE)</f>
        <v>0.32</v>
      </c>
      <c r="AQ495" s="18">
        <f>VLOOKUP(E495,Code!$B$92:$D$107,3,FALSE)</f>
        <v>0.25</v>
      </c>
      <c r="AR495" s="18">
        <f>Code!$C$132</f>
        <v>14</v>
      </c>
      <c r="AS495" s="18">
        <f t="shared" si="135"/>
        <v>14</v>
      </c>
      <c r="AT495" s="88">
        <f>Code!$C$189</f>
        <v>80</v>
      </c>
      <c r="AU495" s="88">
        <f t="shared" si="136"/>
        <v>80</v>
      </c>
      <c r="AV495" s="88">
        <f>Code!$C$198</f>
        <v>66</v>
      </c>
      <c r="AW495" s="18" t="str">
        <f>Code!$L$204</f>
        <v>EF 95</v>
      </c>
      <c r="AX495" s="64" t="str">
        <f>Code!$L$207</f>
        <v>EF 60</v>
      </c>
      <c r="AY495" s="64" t="str">
        <f>Code!$L$208</f>
        <v>EF 60</v>
      </c>
      <c r="AZ495" s="64" t="str">
        <f>Code!$L$205</f>
        <v>EF 62</v>
      </c>
      <c r="BA495" s="23" t="s">
        <v>237</v>
      </c>
      <c r="BB495" s="23" t="s">
        <v>237</v>
      </c>
      <c r="BC495" s="23" t="s">
        <v>237</v>
      </c>
      <c r="BD495" s="39">
        <f t="shared" si="137"/>
        <v>4.3867184718331158E-4</v>
      </c>
      <c r="BE495" s="39">
        <f t="shared" si="138"/>
        <v>3.6125916826860955E-4</v>
      </c>
      <c r="BF495" s="18">
        <f>Measures!$C$3</f>
        <v>8</v>
      </c>
      <c r="BG495" s="41">
        <f>Measures!$C$4</f>
        <v>0.1</v>
      </c>
      <c r="BH495" s="41">
        <v>0.06</v>
      </c>
      <c r="BI495" s="18">
        <f>VLOOKUP(D495,Measures!$B$6:$C$21,2,FALSE)</f>
        <v>38</v>
      </c>
      <c r="BJ495" s="18">
        <f>Measures!$C$22</f>
        <v>44</v>
      </c>
      <c r="BK495" s="18">
        <f>Measures!$C$23</f>
        <v>19</v>
      </c>
      <c r="BL495" s="18">
        <f>Measures!$C$24</f>
        <v>13</v>
      </c>
      <c r="BM495" s="18">
        <f>Measures!$C$26</f>
        <v>0.32</v>
      </c>
      <c r="BN495" s="18">
        <f>Measures!$D$26</f>
        <v>0.25</v>
      </c>
      <c r="BO495" s="18">
        <f>Measures!$C$27</f>
        <v>14</v>
      </c>
      <c r="BP495" s="18">
        <f>Measures!$C$28</f>
        <v>15</v>
      </c>
      <c r="BQ495" s="88">
        <f>Measures!$C$29</f>
        <v>92</v>
      </c>
      <c r="BR495" s="88">
        <f>Measures!$C$30</f>
        <v>95</v>
      </c>
      <c r="BS495" s="88">
        <f>Measures!$C$31</f>
        <v>70</v>
      </c>
      <c r="BT495" s="64" t="str">
        <f>Code!$M$204</f>
        <v>EF 200</v>
      </c>
      <c r="BU495" s="64" t="str">
        <f>Code!$M$207</f>
        <v>EF 67</v>
      </c>
      <c r="BV495" s="64" t="str">
        <f>Code!$M$208</f>
        <v>EF 70</v>
      </c>
      <c r="BW495" s="64" t="str">
        <f>Code!$M$205</f>
        <v>EF 82</v>
      </c>
      <c r="BX495" s="64" t="s">
        <v>363</v>
      </c>
      <c r="BY495" s="64" t="s">
        <v>239</v>
      </c>
      <c r="BZ495" s="64" t="s">
        <v>240</v>
      </c>
      <c r="CA495" s="64"/>
      <c r="CB495" s="64"/>
      <c r="CC495" s="64"/>
      <c r="CD495" s="64"/>
      <c r="CE495" s="64"/>
      <c r="CF495" s="64"/>
      <c r="CG495" s="64"/>
      <c r="CH495" s="64"/>
      <c r="CI495" s="64"/>
      <c r="CJ495" s="64"/>
      <c r="CK495" s="64"/>
      <c r="CL495" s="64"/>
      <c r="CM495" s="18"/>
      <c r="CN495" s="18"/>
    </row>
    <row r="496" spans="1:92" ht="14.4" x14ac:dyDescent="0.3">
      <c r="A496" s="19" t="s">
        <v>22</v>
      </c>
      <c r="B496" s="31" t="s">
        <v>85</v>
      </c>
      <c r="C496" s="19" t="s">
        <v>71</v>
      </c>
      <c r="D496" s="19">
        <v>12</v>
      </c>
      <c r="E496" s="19">
        <f>VLOOKUP(D496,Lists!$B$3:$C$18,2,FALSE)</f>
        <v>12</v>
      </c>
      <c r="F496" s="19">
        <v>2</v>
      </c>
      <c r="G496" s="19" t="s">
        <v>67</v>
      </c>
      <c r="H496" s="23">
        <v>2400</v>
      </c>
      <c r="I496" s="37">
        <v>0.11502100840336134</v>
      </c>
      <c r="J496" s="36">
        <v>5.1608452609801366E-4</v>
      </c>
      <c r="K496" s="36">
        <f t="shared" si="123"/>
        <v>5.1608452609801366E-4</v>
      </c>
      <c r="L496" s="23">
        <v>3.67</v>
      </c>
      <c r="M496" s="35">
        <v>0.26</v>
      </c>
      <c r="N496" s="35">
        <f t="shared" si="124"/>
        <v>0.26</v>
      </c>
      <c r="O496" s="38">
        <v>15.904477611940299</v>
      </c>
      <c r="P496" s="38">
        <f t="shared" si="125"/>
        <v>15.904477611940299</v>
      </c>
      <c r="Q496" s="38">
        <v>5.9551821</v>
      </c>
      <c r="R496" s="38">
        <v>10.254943899018233</v>
      </c>
      <c r="S496" s="23">
        <v>0.93500000000000005</v>
      </c>
      <c r="T496" s="23">
        <v>0.83000000000000007</v>
      </c>
      <c r="U496" s="23">
        <v>10</v>
      </c>
      <c r="V496" s="23">
        <f t="shared" si="126"/>
        <v>10</v>
      </c>
      <c r="W496" s="23">
        <v>78</v>
      </c>
      <c r="X496" s="23">
        <f t="shared" si="127"/>
        <v>78</v>
      </c>
      <c r="Y496" s="23">
        <v>62</v>
      </c>
      <c r="Z496" s="23" t="str">
        <f>Code!$K$204</f>
        <v>EF 86</v>
      </c>
      <c r="AA496" s="23" t="str">
        <f>Code!$K$207</f>
        <v>EF 57</v>
      </c>
      <c r="AB496" s="23" t="str">
        <f>Code!$K$208</f>
        <v>EF 57</v>
      </c>
      <c r="AC496" s="23" t="str">
        <f>Code!$K$205</f>
        <v>EF 57</v>
      </c>
      <c r="AD496" s="23" t="s">
        <v>237</v>
      </c>
      <c r="AE496" s="23" t="s">
        <v>237</v>
      </c>
      <c r="AF496" s="23" t="s">
        <v>237</v>
      </c>
      <c r="AG496" s="39">
        <f t="shared" si="122"/>
        <v>5.1608452609801366E-4</v>
      </c>
      <c r="AH496" s="39">
        <f t="shared" si="128"/>
        <v>5.1608452609801366E-4</v>
      </c>
      <c r="AI496" s="18">
        <f t="shared" si="129"/>
        <v>3.67</v>
      </c>
      <c r="AJ496" s="41">
        <f>Code!$B$23</f>
        <v>0.15</v>
      </c>
      <c r="AK496" s="41">
        <f t="shared" si="130"/>
        <v>0.15</v>
      </c>
      <c r="AL496" s="110">
        <f t="shared" si="131"/>
        <v>15.904477611940299</v>
      </c>
      <c r="AM496" s="110">
        <f t="shared" si="132"/>
        <v>15.904477611940299</v>
      </c>
      <c r="AN496" s="110">
        <f t="shared" si="133"/>
        <v>5.9551821</v>
      </c>
      <c r="AO496" s="110">
        <f t="shared" si="134"/>
        <v>10.254943899018233</v>
      </c>
      <c r="AP496" s="18">
        <f>VLOOKUP(D496,Code!$B$92:$D$107,2,FALSE)</f>
        <v>0.32</v>
      </c>
      <c r="AQ496" s="18">
        <f>VLOOKUP(E496,Code!$B$92:$D$107,3,FALSE)</f>
        <v>0.25</v>
      </c>
      <c r="AR496" s="18">
        <f>Code!$C$132</f>
        <v>14</v>
      </c>
      <c r="AS496" s="18">
        <f t="shared" si="135"/>
        <v>14</v>
      </c>
      <c r="AT496" s="88">
        <f>Code!$C$189</f>
        <v>80</v>
      </c>
      <c r="AU496" s="88">
        <f t="shared" si="136"/>
        <v>80</v>
      </c>
      <c r="AV496" s="88">
        <f>Code!$C$198</f>
        <v>66</v>
      </c>
      <c r="AW496" s="18" t="str">
        <f>Code!$L$204</f>
        <v>EF 95</v>
      </c>
      <c r="AX496" s="64" t="str">
        <f>Code!$L$207</f>
        <v>EF 60</v>
      </c>
      <c r="AY496" s="64" t="str">
        <f>Code!$L$208</f>
        <v>EF 60</v>
      </c>
      <c r="AZ496" s="64" t="str">
        <f>Code!$L$205</f>
        <v>EF 62</v>
      </c>
      <c r="BA496" s="23" t="s">
        <v>237</v>
      </c>
      <c r="BB496" s="23" t="s">
        <v>237</v>
      </c>
      <c r="BC496" s="23" t="s">
        <v>237</v>
      </c>
      <c r="BD496" s="39">
        <f t="shared" si="137"/>
        <v>4.3867184718331158E-4</v>
      </c>
      <c r="BE496" s="39">
        <f t="shared" si="138"/>
        <v>3.6125916826860955E-4</v>
      </c>
      <c r="BF496" s="18">
        <f>Measures!$C$3</f>
        <v>8</v>
      </c>
      <c r="BG496" s="41">
        <f>Measures!$C$4</f>
        <v>0.1</v>
      </c>
      <c r="BH496" s="41">
        <v>0.06</v>
      </c>
      <c r="BI496" s="18">
        <f>VLOOKUP(D496,Measures!$B$6:$C$21,2,FALSE)</f>
        <v>38</v>
      </c>
      <c r="BJ496" s="18">
        <f>Measures!$C$22</f>
        <v>44</v>
      </c>
      <c r="BK496" s="18">
        <f>Measures!$C$23</f>
        <v>19</v>
      </c>
      <c r="BL496" s="18">
        <f>Measures!$C$24</f>
        <v>13</v>
      </c>
      <c r="BM496" s="18">
        <f>Measures!$C$26</f>
        <v>0.32</v>
      </c>
      <c r="BN496" s="18">
        <f>Measures!$D$26</f>
        <v>0.25</v>
      </c>
      <c r="BO496" s="18">
        <f>Measures!$C$27</f>
        <v>14</v>
      </c>
      <c r="BP496" s="18">
        <f>Measures!$C$28</f>
        <v>15</v>
      </c>
      <c r="BQ496" s="88">
        <f>Measures!$C$29</f>
        <v>92</v>
      </c>
      <c r="BR496" s="88">
        <f>Measures!$C$30</f>
        <v>95</v>
      </c>
      <c r="BS496" s="88">
        <f>Measures!$C$31</f>
        <v>70</v>
      </c>
      <c r="BT496" s="64" t="str">
        <f>Code!$M$204</f>
        <v>EF 200</v>
      </c>
      <c r="BU496" s="64" t="str">
        <f>Code!$M$207</f>
        <v>EF 67</v>
      </c>
      <c r="BV496" s="64" t="str">
        <f>Code!$M$208</f>
        <v>EF 70</v>
      </c>
      <c r="BW496" s="64" t="str">
        <f>Code!$M$205</f>
        <v>EF 82</v>
      </c>
      <c r="BX496" s="64" t="s">
        <v>363</v>
      </c>
      <c r="BY496" s="64" t="s">
        <v>239</v>
      </c>
      <c r="BZ496" s="64" t="s">
        <v>240</v>
      </c>
      <c r="CA496" s="64"/>
      <c r="CB496" s="64"/>
      <c r="CC496" s="64"/>
      <c r="CD496" s="64"/>
      <c r="CE496" s="64"/>
      <c r="CF496" s="64"/>
      <c r="CG496" s="64"/>
      <c r="CH496" s="64"/>
      <c r="CI496" s="64"/>
      <c r="CJ496" s="64"/>
      <c r="CK496" s="64"/>
      <c r="CL496" s="64"/>
      <c r="CM496" s="18"/>
      <c r="CN496" s="18"/>
    </row>
    <row r="497" spans="1:92" ht="14.4" x14ac:dyDescent="0.3">
      <c r="A497" s="19" t="s">
        <v>95</v>
      </c>
      <c r="B497" s="31" t="s">
        <v>85</v>
      </c>
      <c r="C497" s="19" t="s">
        <v>87</v>
      </c>
      <c r="D497" s="19">
        <v>12</v>
      </c>
      <c r="E497" s="19">
        <f>VLOOKUP(D497,Lists!$B$3:$C$18,2,FALSE)</f>
        <v>12</v>
      </c>
      <c r="F497" s="19">
        <v>1</v>
      </c>
      <c r="G497" s="19" t="s">
        <v>67</v>
      </c>
      <c r="H497" s="23">
        <v>1810</v>
      </c>
      <c r="I497" s="37">
        <v>0.11502100840336134</v>
      </c>
      <c r="J497" s="36">
        <v>5.1608452609801366E-4</v>
      </c>
      <c r="K497" s="36">
        <f t="shared" si="123"/>
        <v>5.1608452609801366E-4</v>
      </c>
      <c r="L497" s="23">
        <v>3.67</v>
      </c>
      <c r="M497" s="35">
        <v>0.26</v>
      </c>
      <c r="N497" s="35">
        <f t="shared" si="124"/>
        <v>0.26</v>
      </c>
      <c r="O497" s="38">
        <v>15.904477611940299</v>
      </c>
      <c r="P497" s="38">
        <f t="shared" si="125"/>
        <v>15.904477611940299</v>
      </c>
      <c r="Q497" s="38">
        <v>5.9551821</v>
      </c>
      <c r="R497" s="38">
        <v>10.254943899018233</v>
      </c>
      <c r="S497" s="23">
        <v>0.93500000000000005</v>
      </c>
      <c r="T497" s="23">
        <v>0.83000000000000007</v>
      </c>
      <c r="U497" s="23">
        <v>10</v>
      </c>
      <c r="V497" s="23">
        <f t="shared" si="126"/>
        <v>10</v>
      </c>
      <c r="W497" s="23">
        <v>78</v>
      </c>
      <c r="X497" s="23">
        <f t="shared" si="127"/>
        <v>78</v>
      </c>
      <c r="Y497" s="23">
        <v>62</v>
      </c>
      <c r="Z497" s="23" t="str">
        <f>Code!$K$204</f>
        <v>EF 86</v>
      </c>
      <c r="AA497" s="23" t="str">
        <f>Code!$K$207</f>
        <v>EF 57</v>
      </c>
      <c r="AB497" s="23" t="str">
        <f>Code!$K$208</f>
        <v>EF 57</v>
      </c>
      <c r="AC497" s="23" t="str">
        <f>Code!$K$205</f>
        <v>EF 57</v>
      </c>
      <c r="AD497" s="23" t="s">
        <v>237</v>
      </c>
      <c r="AE497" s="23" t="s">
        <v>237</v>
      </c>
      <c r="AF497" s="23" t="s">
        <v>237</v>
      </c>
      <c r="AG497" s="39">
        <f t="shared" si="122"/>
        <v>5.1608452609801366E-4</v>
      </c>
      <c r="AH497" s="39">
        <f t="shared" si="128"/>
        <v>5.1608452609801366E-4</v>
      </c>
      <c r="AI497" s="18">
        <f t="shared" si="129"/>
        <v>3.67</v>
      </c>
      <c r="AJ497" s="41">
        <f>Code!$B$23</f>
        <v>0.15</v>
      </c>
      <c r="AK497" s="41">
        <f t="shared" si="130"/>
        <v>0.15</v>
      </c>
      <c r="AL497" s="110">
        <f t="shared" si="131"/>
        <v>15.904477611940299</v>
      </c>
      <c r="AM497" s="110">
        <f t="shared" si="132"/>
        <v>15.904477611940299</v>
      </c>
      <c r="AN497" s="110">
        <f t="shared" si="133"/>
        <v>5.9551821</v>
      </c>
      <c r="AO497" s="110">
        <f t="shared" si="134"/>
        <v>10.254943899018233</v>
      </c>
      <c r="AP497" s="18">
        <f>VLOOKUP(D497,Code!$B$92:$D$107,2,FALSE)</f>
        <v>0.32</v>
      </c>
      <c r="AQ497" s="18">
        <f>VLOOKUP(E497,Code!$B$92:$D$107,3,FALSE)</f>
        <v>0.25</v>
      </c>
      <c r="AR497" s="18">
        <f>Code!$C$132</f>
        <v>14</v>
      </c>
      <c r="AS497" s="18">
        <f t="shared" si="135"/>
        <v>14</v>
      </c>
      <c r="AT497" s="88">
        <f>Code!$C$189</f>
        <v>80</v>
      </c>
      <c r="AU497" s="88">
        <f t="shared" si="136"/>
        <v>80</v>
      </c>
      <c r="AV497" s="88">
        <f>Code!$C$198</f>
        <v>66</v>
      </c>
      <c r="AW497" s="18" t="str">
        <f>Code!$L$204</f>
        <v>EF 95</v>
      </c>
      <c r="AX497" s="64" t="str">
        <f>Code!$L$207</f>
        <v>EF 60</v>
      </c>
      <c r="AY497" s="64" t="str">
        <f>Code!$L$208</f>
        <v>EF 60</v>
      </c>
      <c r="AZ497" s="64" t="str">
        <f>Code!$L$205</f>
        <v>EF 62</v>
      </c>
      <c r="BA497" s="23" t="s">
        <v>237</v>
      </c>
      <c r="BB497" s="23" t="s">
        <v>237</v>
      </c>
      <c r="BC497" s="23" t="s">
        <v>237</v>
      </c>
      <c r="BD497" s="39">
        <f t="shared" si="137"/>
        <v>4.3867184718331158E-4</v>
      </c>
      <c r="BE497" s="39">
        <f t="shared" si="138"/>
        <v>3.6125916826860955E-4</v>
      </c>
      <c r="BF497" s="18">
        <f>Measures!$C$3</f>
        <v>8</v>
      </c>
      <c r="BG497" s="41">
        <f>Measures!$C$4</f>
        <v>0.1</v>
      </c>
      <c r="BH497" s="41">
        <v>0.06</v>
      </c>
      <c r="BI497" s="18">
        <f>VLOOKUP(D497,Measures!$B$6:$C$21,2,FALSE)</f>
        <v>38</v>
      </c>
      <c r="BJ497" s="18">
        <f>Measures!$C$22</f>
        <v>44</v>
      </c>
      <c r="BK497" s="18">
        <f>Measures!$C$23</f>
        <v>19</v>
      </c>
      <c r="BL497" s="18">
        <f>Measures!$C$24</f>
        <v>13</v>
      </c>
      <c r="BM497" s="18">
        <f>Measures!$C$26</f>
        <v>0.32</v>
      </c>
      <c r="BN497" s="18">
        <f>Measures!$D$26</f>
        <v>0.25</v>
      </c>
      <c r="BO497" s="18">
        <f>Measures!$C$27</f>
        <v>14</v>
      </c>
      <c r="BP497" s="18">
        <f>Measures!$C$28</f>
        <v>15</v>
      </c>
      <c r="BQ497" s="88">
        <f>Measures!$C$29</f>
        <v>92</v>
      </c>
      <c r="BR497" s="88">
        <f>Measures!$C$30</f>
        <v>95</v>
      </c>
      <c r="BS497" s="88">
        <f>Measures!$C$31</f>
        <v>70</v>
      </c>
      <c r="BT497" s="64" t="str">
        <f>Code!$M$204</f>
        <v>EF 200</v>
      </c>
      <c r="BU497" s="64" t="str">
        <f>Code!$M$207</f>
        <v>EF 67</v>
      </c>
      <c r="BV497" s="64" t="str">
        <f>Code!$M$208</f>
        <v>EF 70</v>
      </c>
      <c r="BW497" s="64" t="str">
        <f>Code!$M$205</f>
        <v>EF 82</v>
      </c>
      <c r="BX497" s="64" t="s">
        <v>363</v>
      </c>
      <c r="BY497" s="64" t="s">
        <v>239</v>
      </c>
      <c r="BZ497" s="64" t="s">
        <v>240</v>
      </c>
      <c r="CA497" s="64"/>
      <c r="CB497" s="64"/>
      <c r="CC497" s="64"/>
      <c r="CD497" s="64"/>
      <c r="CE497" s="64"/>
      <c r="CF497" s="64"/>
      <c r="CG497" s="64"/>
      <c r="CH497" s="64"/>
      <c r="CI497" s="64"/>
      <c r="CJ497" s="64"/>
      <c r="CK497" s="64"/>
      <c r="CL497" s="64"/>
      <c r="CM497" s="18"/>
      <c r="CN497" s="18"/>
    </row>
    <row r="498" spans="1:92" ht="14.4" x14ac:dyDescent="0.3">
      <c r="A498" s="19" t="s">
        <v>95</v>
      </c>
      <c r="B498" s="31" t="s">
        <v>85</v>
      </c>
      <c r="C498" s="19" t="s">
        <v>87</v>
      </c>
      <c r="D498" s="19">
        <v>12</v>
      </c>
      <c r="E498" s="19">
        <f>VLOOKUP(D498,Lists!$B$3:$C$18,2,FALSE)</f>
        <v>12</v>
      </c>
      <c r="F498" s="19">
        <v>2</v>
      </c>
      <c r="G498" s="19" t="s">
        <v>67</v>
      </c>
      <c r="H498" s="23">
        <v>2400</v>
      </c>
      <c r="I498" s="37">
        <v>0.11502100840336134</v>
      </c>
      <c r="J498" s="36">
        <v>5.1608452609801366E-4</v>
      </c>
      <c r="K498" s="36">
        <f t="shared" si="123"/>
        <v>5.1608452609801366E-4</v>
      </c>
      <c r="L498" s="23">
        <v>3.67</v>
      </c>
      <c r="M498" s="35">
        <v>0.26</v>
      </c>
      <c r="N498" s="35">
        <f t="shared" si="124"/>
        <v>0.26</v>
      </c>
      <c r="O498" s="38">
        <v>15.904477611940299</v>
      </c>
      <c r="P498" s="38">
        <f t="shared" si="125"/>
        <v>15.904477611940299</v>
      </c>
      <c r="Q498" s="38">
        <v>5.9551821</v>
      </c>
      <c r="R498" s="38">
        <v>10.254943899018233</v>
      </c>
      <c r="S498" s="23">
        <v>0.93500000000000005</v>
      </c>
      <c r="T498" s="23">
        <v>0.83000000000000007</v>
      </c>
      <c r="U498" s="23">
        <v>10</v>
      </c>
      <c r="V498" s="23">
        <f t="shared" si="126"/>
        <v>10</v>
      </c>
      <c r="W498" s="23">
        <v>78</v>
      </c>
      <c r="X498" s="23">
        <f t="shared" si="127"/>
        <v>78</v>
      </c>
      <c r="Y498" s="23">
        <v>62</v>
      </c>
      <c r="Z498" s="23" t="str">
        <f>Code!$K$204</f>
        <v>EF 86</v>
      </c>
      <c r="AA498" s="23" t="str">
        <f>Code!$K$207</f>
        <v>EF 57</v>
      </c>
      <c r="AB498" s="23" t="str">
        <f>Code!$K$208</f>
        <v>EF 57</v>
      </c>
      <c r="AC498" s="23" t="str">
        <f>Code!$K$205</f>
        <v>EF 57</v>
      </c>
      <c r="AD498" s="23" t="s">
        <v>237</v>
      </c>
      <c r="AE498" s="23" t="s">
        <v>237</v>
      </c>
      <c r="AF498" s="23" t="s">
        <v>237</v>
      </c>
      <c r="AG498" s="39">
        <f t="shared" si="122"/>
        <v>5.1608452609801366E-4</v>
      </c>
      <c r="AH498" s="39">
        <f t="shared" si="128"/>
        <v>5.1608452609801366E-4</v>
      </c>
      <c r="AI498" s="18">
        <f t="shared" si="129"/>
        <v>3.67</v>
      </c>
      <c r="AJ498" s="41">
        <f>Code!$B$23</f>
        <v>0.15</v>
      </c>
      <c r="AK498" s="41">
        <f t="shared" si="130"/>
        <v>0.15</v>
      </c>
      <c r="AL498" s="110">
        <f t="shared" si="131"/>
        <v>15.904477611940299</v>
      </c>
      <c r="AM498" s="110">
        <f t="shared" si="132"/>
        <v>15.904477611940299</v>
      </c>
      <c r="AN498" s="110">
        <f t="shared" si="133"/>
        <v>5.9551821</v>
      </c>
      <c r="AO498" s="110">
        <f t="shared" si="134"/>
        <v>10.254943899018233</v>
      </c>
      <c r="AP498" s="18">
        <f>VLOOKUP(D498,Code!$B$92:$D$107,2,FALSE)</f>
        <v>0.32</v>
      </c>
      <c r="AQ498" s="18">
        <f>VLOOKUP(E498,Code!$B$92:$D$107,3,FALSE)</f>
        <v>0.25</v>
      </c>
      <c r="AR498" s="18">
        <f>Code!$C$132</f>
        <v>14</v>
      </c>
      <c r="AS498" s="18">
        <f t="shared" si="135"/>
        <v>14</v>
      </c>
      <c r="AT498" s="88">
        <f>Code!$C$189</f>
        <v>80</v>
      </c>
      <c r="AU498" s="88">
        <f t="shared" si="136"/>
        <v>80</v>
      </c>
      <c r="AV498" s="88">
        <f>Code!$C$198</f>
        <v>66</v>
      </c>
      <c r="AW498" s="18" t="str">
        <f>Code!$L$204</f>
        <v>EF 95</v>
      </c>
      <c r="AX498" s="64" t="str">
        <f>Code!$L$207</f>
        <v>EF 60</v>
      </c>
      <c r="AY498" s="64" t="str">
        <f>Code!$L$208</f>
        <v>EF 60</v>
      </c>
      <c r="AZ498" s="64" t="str">
        <f>Code!$L$205</f>
        <v>EF 62</v>
      </c>
      <c r="BA498" s="23" t="s">
        <v>237</v>
      </c>
      <c r="BB498" s="23" t="s">
        <v>237</v>
      </c>
      <c r="BC498" s="23" t="s">
        <v>237</v>
      </c>
      <c r="BD498" s="39">
        <f t="shared" si="137"/>
        <v>4.3867184718331158E-4</v>
      </c>
      <c r="BE498" s="39">
        <f t="shared" si="138"/>
        <v>3.6125916826860955E-4</v>
      </c>
      <c r="BF498" s="18">
        <f>Measures!$C$3</f>
        <v>8</v>
      </c>
      <c r="BG498" s="41">
        <f>Measures!$C$4</f>
        <v>0.1</v>
      </c>
      <c r="BH498" s="41">
        <v>0.06</v>
      </c>
      <c r="BI498" s="18">
        <f>VLOOKUP(D498,Measures!$B$6:$C$21,2,FALSE)</f>
        <v>38</v>
      </c>
      <c r="BJ498" s="18">
        <f>Measures!$C$22</f>
        <v>44</v>
      </c>
      <c r="BK498" s="18">
        <f>Measures!$C$23</f>
        <v>19</v>
      </c>
      <c r="BL498" s="18">
        <f>Measures!$C$24</f>
        <v>13</v>
      </c>
      <c r="BM498" s="18">
        <f>Measures!$C$26</f>
        <v>0.32</v>
      </c>
      <c r="BN498" s="18">
        <f>Measures!$D$26</f>
        <v>0.25</v>
      </c>
      <c r="BO498" s="18">
        <f>Measures!$C$27</f>
        <v>14</v>
      </c>
      <c r="BP498" s="18">
        <f>Measures!$C$28</f>
        <v>15</v>
      </c>
      <c r="BQ498" s="88">
        <f>Measures!$C$29</f>
        <v>92</v>
      </c>
      <c r="BR498" s="88">
        <f>Measures!$C$30</f>
        <v>95</v>
      </c>
      <c r="BS498" s="88">
        <f>Measures!$C$31</f>
        <v>70</v>
      </c>
      <c r="BT498" s="64" t="str">
        <f>Code!$M$204</f>
        <v>EF 200</v>
      </c>
      <c r="BU498" s="64" t="str">
        <f>Code!$M$207</f>
        <v>EF 67</v>
      </c>
      <c r="BV498" s="64" t="str">
        <f>Code!$M$208</f>
        <v>EF 70</v>
      </c>
      <c r="BW498" s="64" t="str">
        <f>Code!$M$205</f>
        <v>EF 82</v>
      </c>
      <c r="BX498" s="64" t="s">
        <v>363</v>
      </c>
      <c r="BY498" s="64" t="s">
        <v>239</v>
      </c>
      <c r="BZ498" s="64" t="s">
        <v>240</v>
      </c>
      <c r="CA498" s="64"/>
      <c r="CB498" s="64"/>
      <c r="CC498" s="64"/>
      <c r="CD498" s="64"/>
      <c r="CE498" s="64"/>
      <c r="CF498" s="64"/>
      <c r="CG498" s="64"/>
      <c r="CH498" s="64"/>
      <c r="CI498" s="64"/>
      <c r="CJ498" s="64"/>
      <c r="CK498" s="64"/>
      <c r="CL498" s="64"/>
      <c r="CM498" s="18"/>
      <c r="CN498" s="18"/>
    </row>
    <row r="499" spans="1:92" ht="14.4" x14ac:dyDescent="0.3">
      <c r="A499" s="19" t="s">
        <v>22</v>
      </c>
      <c r="B499" s="31" t="s">
        <v>85</v>
      </c>
      <c r="C499" s="19" t="s">
        <v>87</v>
      </c>
      <c r="D499" s="19">
        <v>12</v>
      </c>
      <c r="E499" s="19">
        <f>VLOOKUP(D499,Lists!$B$3:$C$18,2,FALSE)</f>
        <v>12</v>
      </c>
      <c r="F499" s="19">
        <v>1</v>
      </c>
      <c r="G499" s="19" t="s">
        <v>67</v>
      </c>
      <c r="H499" s="23">
        <v>1810</v>
      </c>
      <c r="I499" s="37">
        <v>0.11502100840336134</v>
      </c>
      <c r="J499" s="36">
        <v>5.1608452609801366E-4</v>
      </c>
      <c r="K499" s="36">
        <f t="shared" si="123"/>
        <v>5.1608452609801366E-4</v>
      </c>
      <c r="L499" s="23">
        <v>3.67</v>
      </c>
      <c r="M499" s="35">
        <v>0.26</v>
      </c>
      <c r="N499" s="35">
        <f t="shared" si="124"/>
        <v>0.26</v>
      </c>
      <c r="O499" s="38">
        <v>15.904477611940299</v>
      </c>
      <c r="P499" s="38">
        <f t="shared" si="125"/>
        <v>15.904477611940299</v>
      </c>
      <c r="Q499" s="38">
        <v>5.9551821</v>
      </c>
      <c r="R499" s="38">
        <v>10.254943899018233</v>
      </c>
      <c r="S499" s="23">
        <v>0.93500000000000005</v>
      </c>
      <c r="T499" s="23">
        <v>0.83000000000000007</v>
      </c>
      <c r="U499" s="23">
        <v>10</v>
      </c>
      <c r="V499" s="23">
        <f t="shared" si="126"/>
        <v>10</v>
      </c>
      <c r="W499" s="23">
        <v>78</v>
      </c>
      <c r="X499" s="23">
        <f t="shared" si="127"/>
        <v>78</v>
      </c>
      <c r="Y499" s="23">
        <v>62</v>
      </c>
      <c r="Z499" s="23" t="str">
        <f>Code!$K$204</f>
        <v>EF 86</v>
      </c>
      <c r="AA499" s="23" t="str">
        <f>Code!$K$207</f>
        <v>EF 57</v>
      </c>
      <c r="AB499" s="23" t="str">
        <f>Code!$K$208</f>
        <v>EF 57</v>
      </c>
      <c r="AC499" s="23" t="str">
        <f>Code!$K$205</f>
        <v>EF 57</v>
      </c>
      <c r="AD499" s="23" t="s">
        <v>237</v>
      </c>
      <c r="AE499" s="23" t="s">
        <v>237</v>
      </c>
      <c r="AF499" s="23" t="s">
        <v>237</v>
      </c>
      <c r="AG499" s="39">
        <f t="shared" si="122"/>
        <v>5.1608452609801366E-4</v>
      </c>
      <c r="AH499" s="39">
        <f t="shared" si="128"/>
        <v>5.1608452609801366E-4</v>
      </c>
      <c r="AI499" s="18">
        <f t="shared" si="129"/>
        <v>3.67</v>
      </c>
      <c r="AJ499" s="41">
        <f>Code!$B$23</f>
        <v>0.15</v>
      </c>
      <c r="AK499" s="41">
        <f t="shared" si="130"/>
        <v>0.15</v>
      </c>
      <c r="AL499" s="110">
        <f t="shared" si="131"/>
        <v>15.904477611940299</v>
      </c>
      <c r="AM499" s="110">
        <f t="shared" si="132"/>
        <v>15.904477611940299</v>
      </c>
      <c r="AN499" s="110">
        <f t="shared" si="133"/>
        <v>5.9551821</v>
      </c>
      <c r="AO499" s="110">
        <f t="shared" si="134"/>
        <v>10.254943899018233</v>
      </c>
      <c r="AP499" s="18">
        <f>VLOOKUP(D499,Code!$B$92:$D$107,2,FALSE)</f>
        <v>0.32</v>
      </c>
      <c r="AQ499" s="18">
        <f>VLOOKUP(E499,Code!$B$92:$D$107,3,FALSE)</f>
        <v>0.25</v>
      </c>
      <c r="AR499" s="18">
        <f>Code!$C$132</f>
        <v>14</v>
      </c>
      <c r="AS499" s="18">
        <f t="shared" si="135"/>
        <v>14</v>
      </c>
      <c r="AT499" s="88">
        <f>Code!$C$189</f>
        <v>80</v>
      </c>
      <c r="AU499" s="88">
        <f t="shared" si="136"/>
        <v>80</v>
      </c>
      <c r="AV499" s="88">
        <f>Code!$C$198</f>
        <v>66</v>
      </c>
      <c r="AW499" s="18" t="str">
        <f>Code!$L$204</f>
        <v>EF 95</v>
      </c>
      <c r="AX499" s="64" t="str">
        <f>Code!$L$207</f>
        <v>EF 60</v>
      </c>
      <c r="AY499" s="64" t="str">
        <f>Code!$L$208</f>
        <v>EF 60</v>
      </c>
      <c r="AZ499" s="64" t="str">
        <f>Code!$L$205</f>
        <v>EF 62</v>
      </c>
      <c r="BA499" s="23" t="s">
        <v>237</v>
      </c>
      <c r="BB499" s="23" t="s">
        <v>237</v>
      </c>
      <c r="BC499" s="23" t="s">
        <v>237</v>
      </c>
      <c r="BD499" s="39">
        <f t="shared" si="137"/>
        <v>4.3867184718331158E-4</v>
      </c>
      <c r="BE499" s="39">
        <f t="shared" si="138"/>
        <v>3.6125916826860955E-4</v>
      </c>
      <c r="BF499" s="18">
        <f>Measures!$C$3</f>
        <v>8</v>
      </c>
      <c r="BG499" s="41">
        <f>Measures!$C$4</f>
        <v>0.1</v>
      </c>
      <c r="BH499" s="41">
        <v>0.06</v>
      </c>
      <c r="BI499" s="18">
        <f>VLOOKUP(D499,Measures!$B$6:$C$21,2,FALSE)</f>
        <v>38</v>
      </c>
      <c r="BJ499" s="18">
        <f>Measures!$C$22</f>
        <v>44</v>
      </c>
      <c r="BK499" s="18">
        <f>Measures!$C$23</f>
        <v>19</v>
      </c>
      <c r="BL499" s="18">
        <f>Measures!$C$24</f>
        <v>13</v>
      </c>
      <c r="BM499" s="18">
        <f>Measures!$C$26</f>
        <v>0.32</v>
      </c>
      <c r="BN499" s="18">
        <f>Measures!$D$26</f>
        <v>0.25</v>
      </c>
      <c r="BO499" s="18">
        <f>Measures!$C$27</f>
        <v>14</v>
      </c>
      <c r="BP499" s="18">
        <f>Measures!$C$28</f>
        <v>15</v>
      </c>
      <c r="BQ499" s="88">
        <f>Measures!$C$29</f>
        <v>92</v>
      </c>
      <c r="BR499" s="88">
        <f>Measures!$C$30</f>
        <v>95</v>
      </c>
      <c r="BS499" s="88">
        <f>Measures!$C$31</f>
        <v>70</v>
      </c>
      <c r="BT499" s="64" t="str">
        <f>Code!$M$204</f>
        <v>EF 200</v>
      </c>
      <c r="BU499" s="64" t="str">
        <f>Code!$M$207</f>
        <v>EF 67</v>
      </c>
      <c r="BV499" s="64" t="str">
        <f>Code!$M$208</f>
        <v>EF 70</v>
      </c>
      <c r="BW499" s="64" t="str">
        <f>Code!$M$205</f>
        <v>EF 82</v>
      </c>
      <c r="BX499" s="64" t="s">
        <v>363</v>
      </c>
      <c r="BY499" s="64" t="s">
        <v>239</v>
      </c>
      <c r="BZ499" s="64" t="s">
        <v>240</v>
      </c>
      <c r="CA499" s="64"/>
      <c r="CB499" s="64"/>
      <c r="CC499" s="64"/>
      <c r="CD499" s="64"/>
      <c r="CE499" s="64"/>
      <c r="CF499" s="64"/>
      <c r="CG499" s="64"/>
      <c r="CH499" s="64"/>
      <c r="CI499" s="64"/>
      <c r="CJ499" s="64"/>
      <c r="CK499" s="64"/>
      <c r="CL499" s="64"/>
      <c r="CM499" s="18"/>
      <c r="CN499" s="18"/>
    </row>
    <row r="500" spans="1:92" ht="14.4" x14ac:dyDescent="0.3">
      <c r="A500" s="19" t="s">
        <v>22</v>
      </c>
      <c r="B500" s="31" t="s">
        <v>85</v>
      </c>
      <c r="C500" s="19" t="s">
        <v>87</v>
      </c>
      <c r="D500" s="19">
        <v>12</v>
      </c>
      <c r="E500" s="19">
        <f>VLOOKUP(D500,Lists!$B$3:$C$18,2,FALSE)</f>
        <v>12</v>
      </c>
      <c r="F500" s="19">
        <v>2</v>
      </c>
      <c r="G500" s="19" t="s">
        <v>67</v>
      </c>
      <c r="H500" s="23">
        <v>2400</v>
      </c>
      <c r="I500" s="37">
        <v>0.11502100840336134</v>
      </c>
      <c r="J500" s="36">
        <v>5.1608452609801366E-4</v>
      </c>
      <c r="K500" s="36">
        <f t="shared" si="123"/>
        <v>5.1608452609801366E-4</v>
      </c>
      <c r="L500" s="23">
        <v>3.67</v>
      </c>
      <c r="M500" s="35">
        <v>0.26</v>
      </c>
      <c r="N500" s="35">
        <f t="shared" si="124"/>
        <v>0.26</v>
      </c>
      <c r="O500" s="38">
        <v>15.904477611940299</v>
      </c>
      <c r="P500" s="38">
        <f t="shared" si="125"/>
        <v>15.904477611940299</v>
      </c>
      <c r="Q500" s="38">
        <v>5.9551821</v>
      </c>
      <c r="R500" s="38">
        <v>10.254943899018233</v>
      </c>
      <c r="S500" s="23">
        <v>0.93500000000000005</v>
      </c>
      <c r="T500" s="23">
        <v>0.83000000000000007</v>
      </c>
      <c r="U500" s="23">
        <v>10</v>
      </c>
      <c r="V500" s="23">
        <f t="shared" si="126"/>
        <v>10</v>
      </c>
      <c r="W500" s="23">
        <v>78</v>
      </c>
      <c r="X500" s="23">
        <f t="shared" si="127"/>
        <v>78</v>
      </c>
      <c r="Y500" s="23">
        <v>62</v>
      </c>
      <c r="Z500" s="23" t="str">
        <f>Code!$K$204</f>
        <v>EF 86</v>
      </c>
      <c r="AA500" s="23" t="str">
        <f>Code!$K$207</f>
        <v>EF 57</v>
      </c>
      <c r="AB500" s="23" t="str">
        <f>Code!$K$208</f>
        <v>EF 57</v>
      </c>
      <c r="AC500" s="23" t="str">
        <f>Code!$K$205</f>
        <v>EF 57</v>
      </c>
      <c r="AD500" s="23" t="s">
        <v>237</v>
      </c>
      <c r="AE500" s="23" t="s">
        <v>237</v>
      </c>
      <c r="AF500" s="23" t="s">
        <v>237</v>
      </c>
      <c r="AG500" s="39">
        <f t="shared" si="122"/>
        <v>5.1608452609801366E-4</v>
      </c>
      <c r="AH500" s="39">
        <f t="shared" si="128"/>
        <v>5.1608452609801366E-4</v>
      </c>
      <c r="AI500" s="18">
        <f t="shared" si="129"/>
        <v>3.67</v>
      </c>
      <c r="AJ500" s="41">
        <f>Code!$B$23</f>
        <v>0.15</v>
      </c>
      <c r="AK500" s="41">
        <f t="shared" si="130"/>
        <v>0.15</v>
      </c>
      <c r="AL500" s="110">
        <f t="shared" si="131"/>
        <v>15.904477611940299</v>
      </c>
      <c r="AM500" s="110">
        <f t="shared" si="132"/>
        <v>15.904477611940299</v>
      </c>
      <c r="AN500" s="110">
        <f t="shared" si="133"/>
        <v>5.9551821</v>
      </c>
      <c r="AO500" s="110">
        <f t="shared" si="134"/>
        <v>10.254943899018233</v>
      </c>
      <c r="AP500" s="18">
        <f>VLOOKUP(D500,Code!$B$92:$D$107,2,FALSE)</f>
        <v>0.32</v>
      </c>
      <c r="AQ500" s="18">
        <f>VLOOKUP(E500,Code!$B$92:$D$107,3,FALSE)</f>
        <v>0.25</v>
      </c>
      <c r="AR500" s="18">
        <f>Code!$C$132</f>
        <v>14</v>
      </c>
      <c r="AS500" s="18">
        <f t="shared" si="135"/>
        <v>14</v>
      </c>
      <c r="AT500" s="88">
        <f>Code!$C$189</f>
        <v>80</v>
      </c>
      <c r="AU500" s="88">
        <f t="shared" si="136"/>
        <v>80</v>
      </c>
      <c r="AV500" s="88">
        <f>Code!$C$198</f>
        <v>66</v>
      </c>
      <c r="AW500" s="18" t="str">
        <f>Code!$L$204</f>
        <v>EF 95</v>
      </c>
      <c r="AX500" s="64" t="str">
        <f>Code!$L$207</f>
        <v>EF 60</v>
      </c>
      <c r="AY500" s="64" t="str">
        <f>Code!$L$208</f>
        <v>EF 60</v>
      </c>
      <c r="AZ500" s="64" t="str">
        <f>Code!$L$205</f>
        <v>EF 62</v>
      </c>
      <c r="BA500" s="23" t="s">
        <v>237</v>
      </c>
      <c r="BB500" s="23" t="s">
        <v>237</v>
      </c>
      <c r="BC500" s="23" t="s">
        <v>237</v>
      </c>
      <c r="BD500" s="39">
        <f t="shared" si="137"/>
        <v>4.3867184718331158E-4</v>
      </c>
      <c r="BE500" s="39">
        <f t="shared" si="138"/>
        <v>3.6125916826860955E-4</v>
      </c>
      <c r="BF500" s="18">
        <f>Measures!$C$3</f>
        <v>8</v>
      </c>
      <c r="BG500" s="41">
        <f>Measures!$C$4</f>
        <v>0.1</v>
      </c>
      <c r="BH500" s="41">
        <v>0.06</v>
      </c>
      <c r="BI500" s="18">
        <f>VLOOKUP(D500,Measures!$B$6:$C$21,2,FALSE)</f>
        <v>38</v>
      </c>
      <c r="BJ500" s="18">
        <f>Measures!$C$22</f>
        <v>44</v>
      </c>
      <c r="BK500" s="18">
        <f>Measures!$C$23</f>
        <v>19</v>
      </c>
      <c r="BL500" s="18">
        <f>Measures!$C$24</f>
        <v>13</v>
      </c>
      <c r="BM500" s="18">
        <f>Measures!$C$26</f>
        <v>0.32</v>
      </c>
      <c r="BN500" s="18">
        <f>Measures!$D$26</f>
        <v>0.25</v>
      </c>
      <c r="BO500" s="18">
        <f>Measures!$C$27</f>
        <v>14</v>
      </c>
      <c r="BP500" s="18">
        <f>Measures!$C$28</f>
        <v>15</v>
      </c>
      <c r="BQ500" s="88">
        <f>Measures!$C$29</f>
        <v>92</v>
      </c>
      <c r="BR500" s="88">
        <f>Measures!$C$30</f>
        <v>95</v>
      </c>
      <c r="BS500" s="88">
        <f>Measures!$C$31</f>
        <v>70</v>
      </c>
      <c r="BT500" s="64" t="str">
        <f>Code!$M$204</f>
        <v>EF 200</v>
      </c>
      <c r="BU500" s="64" t="str">
        <f>Code!$M$207</f>
        <v>EF 67</v>
      </c>
      <c r="BV500" s="64" t="str">
        <f>Code!$M$208</f>
        <v>EF 70</v>
      </c>
      <c r="BW500" s="64" t="str">
        <f>Code!$M$205</f>
        <v>EF 82</v>
      </c>
      <c r="BX500" s="64" t="s">
        <v>363</v>
      </c>
      <c r="BY500" s="64" t="s">
        <v>239</v>
      </c>
      <c r="BZ500" s="64" t="s">
        <v>240</v>
      </c>
      <c r="CA500" s="64"/>
      <c r="CB500" s="64"/>
      <c r="CC500" s="64"/>
      <c r="CD500" s="64"/>
      <c r="CE500" s="64"/>
      <c r="CF500" s="64"/>
      <c r="CG500" s="64"/>
      <c r="CH500" s="64"/>
      <c r="CI500" s="64"/>
      <c r="CJ500" s="64"/>
      <c r="CK500" s="64"/>
      <c r="CL500" s="64"/>
      <c r="CM500" s="18"/>
      <c r="CN500" s="18"/>
    </row>
    <row r="501" spans="1:92" ht="14.4" x14ac:dyDescent="0.3">
      <c r="A501" s="19" t="s">
        <v>95</v>
      </c>
      <c r="B501" s="31" t="s">
        <v>85</v>
      </c>
      <c r="C501" s="19" t="s">
        <v>71</v>
      </c>
      <c r="D501" s="19">
        <v>12</v>
      </c>
      <c r="E501" s="19">
        <f>VLOOKUP(D501,Lists!$B$3:$C$18,2,FALSE)</f>
        <v>12</v>
      </c>
      <c r="F501" s="19">
        <v>1</v>
      </c>
      <c r="G501" s="19" t="s">
        <v>68</v>
      </c>
      <c r="H501" s="23">
        <v>1910</v>
      </c>
      <c r="I501" s="37">
        <v>0.2</v>
      </c>
      <c r="J501" s="36">
        <v>4.6411397360087065E-4</v>
      </c>
      <c r="K501" s="36">
        <f t="shared" si="123"/>
        <v>4.6411397360087065E-4</v>
      </c>
      <c r="L501" s="23">
        <v>4.26</v>
      </c>
      <c r="M501" s="35">
        <v>0.22</v>
      </c>
      <c r="N501" s="35">
        <f t="shared" si="124"/>
        <v>0.22</v>
      </c>
      <c r="O501" s="38">
        <v>17.742857142857144</v>
      </c>
      <c r="P501" s="38">
        <f t="shared" si="125"/>
        <v>17.742857142857144</v>
      </c>
      <c r="Q501" s="38">
        <v>5.9551821</v>
      </c>
      <c r="R501" s="38">
        <v>10.254943899018233</v>
      </c>
      <c r="S501" s="23">
        <v>0.62</v>
      </c>
      <c r="T501" s="23">
        <v>0.7</v>
      </c>
      <c r="U501" s="23">
        <v>10</v>
      </c>
      <c r="V501" s="23">
        <f t="shared" si="126"/>
        <v>10</v>
      </c>
      <c r="W501" s="23">
        <v>78</v>
      </c>
      <c r="X501" s="23">
        <f t="shared" si="127"/>
        <v>78</v>
      </c>
      <c r="Y501" s="23">
        <v>62</v>
      </c>
      <c r="Z501" s="23" t="str">
        <f>Code!$K$204</f>
        <v>EF 86</v>
      </c>
      <c r="AA501" s="23" t="str">
        <f>Code!$K$207</f>
        <v>EF 57</v>
      </c>
      <c r="AB501" s="23" t="str">
        <f>Code!$K$208</f>
        <v>EF 57</v>
      </c>
      <c r="AC501" s="23" t="str">
        <f>Code!$K$205</f>
        <v>EF 57</v>
      </c>
      <c r="AD501" s="23" t="s">
        <v>237</v>
      </c>
      <c r="AE501" s="23" t="s">
        <v>237</v>
      </c>
      <c r="AF501" s="23" t="s">
        <v>237</v>
      </c>
      <c r="AG501" s="39">
        <f t="shared" si="122"/>
        <v>4.6411397360087065E-4</v>
      </c>
      <c r="AH501" s="39">
        <f t="shared" si="128"/>
        <v>4.6411397360087065E-4</v>
      </c>
      <c r="AI501" s="18">
        <f t="shared" si="129"/>
        <v>4.26</v>
      </c>
      <c r="AJ501" s="41">
        <f>Code!$B$23</f>
        <v>0.15</v>
      </c>
      <c r="AK501" s="41">
        <f t="shared" si="130"/>
        <v>0.15</v>
      </c>
      <c r="AL501" s="110">
        <f t="shared" si="131"/>
        <v>17.742857142857144</v>
      </c>
      <c r="AM501" s="110">
        <f t="shared" si="132"/>
        <v>17.742857142857144</v>
      </c>
      <c r="AN501" s="110">
        <f t="shared" si="133"/>
        <v>5.9551821</v>
      </c>
      <c r="AO501" s="110">
        <f t="shared" si="134"/>
        <v>10.254943899018233</v>
      </c>
      <c r="AP501" s="18">
        <f>VLOOKUP(D501,Code!$B$92:$D$107,2,FALSE)</f>
        <v>0.32</v>
      </c>
      <c r="AQ501" s="18">
        <f>VLOOKUP(E501,Code!$B$92:$D$107,3,FALSE)</f>
        <v>0.25</v>
      </c>
      <c r="AR501" s="18">
        <f>Code!$C$132</f>
        <v>14</v>
      </c>
      <c r="AS501" s="18">
        <f t="shared" si="135"/>
        <v>14</v>
      </c>
      <c r="AT501" s="88">
        <f>Code!$C$189</f>
        <v>80</v>
      </c>
      <c r="AU501" s="88">
        <f t="shared" si="136"/>
        <v>80</v>
      </c>
      <c r="AV501" s="88">
        <f>Code!$C$198</f>
        <v>66</v>
      </c>
      <c r="AW501" s="18" t="str">
        <f>Code!$L$204</f>
        <v>EF 95</v>
      </c>
      <c r="AX501" s="64" t="str">
        <f>Code!$L$207</f>
        <v>EF 60</v>
      </c>
      <c r="AY501" s="64" t="str">
        <f>Code!$L$208</f>
        <v>EF 60</v>
      </c>
      <c r="AZ501" s="64" t="str">
        <f>Code!$L$205</f>
        <v>EF 62</v>
      </c>
      <c r="BA501" s="23" t="s">
        <v>237</v>
      </c>
      <c r="BB501" s="23" t="s">
        <v>237</v>
      </c>
      <c r="BC501" s="23" t="s">
        <v>237</v>
      </c>
      <c r="BD501" s="39">
        <f t="shared" si="137"/>
        <v>3.9449687756074004E-4</v>
      </c>
      <c r="BE501" s="39">
        <f t="shared" si="138"/>
        <v>3.2487978152060944E-4</v>
      </c>
      <c r="BF501" s="18">
        <f>Measures!$C$3</f>
        <v>8</v>
      </c>
      <c r="BG501" s="41">
        <f>Measures!$C$4</f>
        <v>0.1</v>
      </c>
      <c r="BH501" s="41">
        <v>0.06</v>
      </c>
      <c r="BI501" s="18">
        <f>VLOOKUP(D501,Measures!$B$6:$C$21,2,FALSE)</f>
        <v>38</v>
      </c>
      <c r="BJ501" s="18">
        <f>Measures!$C$22</f>
        <v>44</v>
      </c>
      <c r="BK501" s="18">
        <f>Measures!$C$23</f>
        <v>19</v>
      </c>
      <c r="BL501" s="18">
        <f>Measures!$C$24</f>
        <v>13</v>
      </c>
      <c r="BM501" s="18">
        <f>Measures!$C$26</f>
        <v>0.32</v>
      </c>
      <c r="BN501" s="18">
        <f>Measures!$D$26</f>
        <v>0.25</v>
      </c>
      <c r="BO501" s="18">
        <f>Measures!$C$27</f>
        <v>14</v>
      </c>
      <c r="BP501" s="18">
        <f>Measures!$C$28</f>
        <v>15</v>
      </c>
      <c r="BQ501" s="88">
        <f>Measures!$C$29</f>
        <v>92</v>
      </c>
      <c r="BR501" s="88">
        <f>Measures!$C$30</f>
        <v>95</v>
      </c>
      <c r="BS501" s="88">
        <f>Measures!$C$31</f>
        <v>70</v>
      </c>
      <c r="BT501" s="64" t="str">
        <f>Code!$M$204</f>
        <v>EF 200</v>
      </c>
      <c r="BU501" s="64" t="str">
        <f>Code!$M$207</f>
        <v>EF 67</v>
      </c>
      <c r="BV501" s="64" t="str">
        <f>Code!$M$208</f>
        <v>EF 70</v>
      </c>
      <c r="BW501" s="64" t="str">
        <f>Code!$M$205</f>
        <v>EF 82</v>
      </c>
      <c r="BX501" s="64" t="s">
        <v>363</v>
      </c>
      <c r="BY501" s="64" t="s">
        <v>239</v>
      </c>
      <c r="BZ501" s="64" t="s">
        <v>240</v>
      </c>
      <c r="CA501" s="64"/>
      <c r="CB501" s="64"/>
      <c r="CC501" s="64"/>
      <c r="CD501" s="64"/>
      <c r="CE501" s="64"/>
      <c r="CF501" s="64"/>
      <c r="CG501" s="64"/>
      <c r="CH501" s="64"/>
      <c r="CI501" s="64"/>
      <c r="CJ501" s="64"/>
      <c r="CK501" s="64"/>
      <c r="CL501" s="64"/>
      <c r="CM501" s="18"/>
      <c r="CN501" s="18"/>
    </row>
    <row r="502" spans="1:92" ht="14.4" x14ac:dyDescent="0.3">
      <c r="A502" s="19" t="s">
        <v>95</v>
      </c>
      <c r="B502" s="31" t="s">
        <v>85</v>
      </c>
      <c r="C502" s="19" t="s">
        <v>71</v>
      </c>
      <c r="D502" s="19">
        <v>12</v>
      </c>
      <c r="E502" s="19">
        <f>VLOOKUP(D502,Lists!$B$3:$C$18,2,FALSE)</f>
        <v>12</v>
      </c>
      <c r="F502" s="19">
        <v>2</v>
      </c>
      <c r="G502" s="19" t="s">
        <v>68</v>
      </c>
      <c r="H502" s="23">
        <v>2730</v>
      </c>
      <c r="I502" s="37">
        <v>0.2</v>
      </c>
      <c r="J502" s="36">
        <v>4.6411397360087065E-4</v>
      </c>
      <c r="K502" s="36">
        <f t="shared" si="123"/>
        <v>4.6411397360087065E-4</v>
      </c>
      <c r="L502" s="23">
        <v>4.26</v>
      </c>
      <c r="M502" s="35">
        <v>0.22</v>
      </c>
      <c r="N502" s="35">
        <f t="shared" si="124"/>
        <v>0.22</v>
      </c>
      <c r="O502" s="38">
        <v>17.742857142857144</v>
      </c>
      <c r="P502" s="38">
        <f t="shared" si="125"/>
        <v>17.742857142857144</v>
      </c>
      <c r="Q502" s="38">
        <v>5.9551821</v>
      </c>
      <c r="R502" s="38">
        <v>10.254943899018233</v>
      </c>
      <c r="S502" s="23">
        <v>0.62</v>
      </c>
      <c r="T502" s="23">
        <v>0.7</v>
      </c>
      <c r="U502" s="23">
        <v>10</v>
      </c>
      <c r="V502" s="23">
        <f t="shared" si="126"/>
        <v>10</v>
      </c>
      <c r="W502" s="23">
        <v>78</v>
      </c>
      <c r="X502" s="23">
        <f t="shared" si="127"/>
        <v>78</v>
      </c>
      <c r="Y502" s="23">
        <v>62</v>
      </c>
      <c r="Z502" s="23" t="str">
        <f>Code!$K$204</f>
        <v>EF 86</v>
      </c>
      <c r="AA502" s="23" t="str">
        <f>Code!$K$207</f>
        <v>EF 57</v>
      </c>
      <c r="AB502" s="23" t="str">
        <f>Code!$K$208</f>
        <v>EF 57</v>
      </c>
      <c r="AC502" s="23" t="str">
        <f>Code!$K$205</f>
        <v>EF 57</v>
      </c>
      <c r="AD502" s="23" t="s">
        <v>237</v>
      </c>
      <c r="AE502" s="23" t="s">
        <v>237</v>
      </c>
      <c r="AF502" s="23" t="s">
        <v>237</v>
      </c>
      <c r="AG502" s="39">
        <f t="shared" si="122"/>
        <v>4.6411397360087065E-4</v>
      </c>
      <c r="AH502" s="39">
        <f t="shared" si="128"/>
        <v>4.6411397360087065E-4</v>
      </c>
      <c r="AI502" s="18">
        <f t="shared" si="129"/>
        <v>4.26</v>
      </c>
      <c r="AJ502" s="41">
        <f>Code!$B$23</f>
        <v>0.15</v>
      </c>
      <c r="AK502" s="41">
        <f t="shared" si="130"/>
        <v>0.15</v>
      </c>
      <c r="AL502" s="110">
        <f t="shared" si="131"/>
        <v>17.742857142857144</v>
      </c>
      <c r="AM502" s="110">
        <f t="shared" si="132"/>
        <v>17.742857142857144</v>
      </c>
      <c r="AN502" s="110">
        <f t="shared" si="133"/>
        <v>5.9551821</v>
      </c>
      <c r="AO502" s="110">
        <f t="shared" si="134"/>
        <v>10.254943899018233</v>
      </c>
      <c r="AP502" s="18">
        <f>VLOOKUP(D502,Code!$B$92:$D$107,2,FALSE)</f>
        <v>0.32</v>
      </c>
      <c r="AQ502" s="18">
        <f>VLOOKUP(E502,Code!$B$92:$D$107,3,FALSE)</f>
        <v>0.25</v>
      </c>
      <c r="AR502" s="18">
        <f>Code!$C$132</f>
        <v>14</v>
      </c>
      <c r="AS502" s="18">
        <f t="shared" si="135"/>
        <v>14</v>
      </c>
      <c r="AT502" s="88">
        <f>Code!$C$189</f>
        <v>80</v>
      </c>
      <c r="AU502" s="88">
        <f t="shared" si="136"/>
        <v>80</v>
      </c>
      <c r="AV502" s="88">
        <f>Code!$C$198</f>
        <v>66</v>
      </c>
      <c r="AW502" s="18" t="str">
        <f>Code!$L$204</f>
        <v>EF 95</v>
      </c>
      <c r="AX502" s="64" t="str">
        <f>Code!$L$207</f>
        <v>EF 60</v>
      </c>
      <c r="AY502" s="64" t="str">
        <f>Code!$L$208</f>
        <v>EF 60</v>
      </c>
      <c r="AZ502" s="64" t="str">
        <f>Code!$L$205</f>
        <v>EF 62</v>
      </c>
      <c r="BA502" s="23" t="s">
        <v>237</v>
      </c>
      <c r="BB502" s="23" t="s">
        <v>237</v>
      </c>
      <c r="BC502" s="23" t="s">
        <v>237</v>
      </c>
      <c r="BD502" s="39">
        <f t="shared" si="137"/>
        <v>3.9449687756074004E-4</v>
      </c>
      <c r="BE502" s="39">
        <f t="shared" si="138"/>
        <v>3.2487978152060944E-4</v>
      </c>
      <c r="BF502" s="18">
        <f>Measures!$C$3</f>
        <v>8</v>
      </c>
      <c r="BG502" s="41">
        <f>Measures!$C$4</f>
        <v>0.1</v>
      </c>
      <c r="BH502" s="41">
        <v>0.06</v>
      </c>
      <c r="BI502" s="18">
        <f>VLOOKUP(D502,Measures!$B$6:$C$21,2,FALSE)</f>
        <v>38</v>
      </c>
      <c r="BJ502" s="18">
        <f>Measures!$C$22</f>
        <v>44</v>
      </c>
      <c r="BK502" s="18">
        <f>Measures!$C$23</f>
        <v>19</v>
      </c>
      <c r="BL502" s="18">
        <f>Measures!$C$24</f>
        <v>13</v>
      </c>
      <c r="BM502" s="18">
        <f>Measures!$C$26</f>
        <v>0.32</v>
      </c>
      <c r="BN502" s="18">
        <f>Measures!$D$26</f>
        <v>0.25</v>
      </c>
      <c r="BO502" s="18">
        <f>Measures!$C$27</f>
        <v>14</v>
      </c>
      <c r="BP502" s="18">
        <f>Measures!$C$28</f>
        <v>15</v>
      </c>
      <c r="BQ502" s="88">
        <f>Measures!$C$29</f>
        <v>92</v>
      </c>
      <c r="BR502" s="88">
        <f>Measures!$C$30</f>
        <v>95</v>
      </c>
      <c r="BS502" s="88">
        <f>Measures!$C$31</f>
        <v>70</v>
      </c>
      <c r="BT502" s="64" t="str">
        <f>Code!$M$204</f>
        <v>EF 200</v>
      </c>
      <c r="BU502" s="64" t="str">
        <f>Code!$M$207</f>
        <v>EF 67</v>
      </c>
      <c r="BV502" s="64" t="str">
        <f>Code!$M$208</f>
        <v>EF 70</v>
      </c>
      <c r="BW502" s="64" t="str">
        <f>Code!$M$205</f>
        <v>EF 82</v>
      </c>
      <c r="BX502" s="64" t="s">
        <v>363</v>
      </c>
      <c r="BY502" s="64" t="s">
        <v>239</v>
      </c>
      <c r="BZ502" s="64" t="s">
        <v>240</v>
      </c>
      <c r="CA502" s="64"/>
      <c r="CB502" s="64"/>
      <c r="CC502" s="64"/>
      <c r="CD502" s="64"/>
      <c r="CE502" s="64"/>
      <c r="CF502" s="64"/>
      <c r="CG502" s="64"/>
      <c r="CH502" s="64"/>
      <c r="CI502" s="64"/>
      <c r="CJ502" s="64"/>
      <c r="CK502" s="64"/>
      <c r="CL502" s="64"/>
      <c r="CM502" s="18"/>
      <c r="CN502" s="18"/>
    </row>
    <row r="503" spans="1:92" ht="14.4" x14ac:dyDescent="0.3">
      <c r="A503" s="19" t="s">
        <v>22</v>
      </c>
      <c r="B503" s="31" t="s">
        <v>85</v>
      </c>
      <c r="C503" s="19" t="s">
        <v>71</v>
      </c>
      <c r="D503" s="19">
        <v>12</v>
      </c>
      <c r="E503" s="19">
        <f>VLOOKUP(D503,Lists!$B$3:$C$18,2,FALSE)</f>
        <v>12</v>
      </c>
      <c r="F503" s="19">
        <v>1</v>
      </c>
      <c r="G503" s="19" t="s">
        <v>68</v>
      </c>
      <c r="H503" s="23">
        <v>1910</v>
      </c>
      <c r="I503" s="37">
        <v>0.2</v>
      </c>
      <c r="J503" s="36">
        <v>4.6411397360087065E-4</v>
      </c>
      <c r="K503" s="36">
        <f t="shared" si="123"/>
        <v>4.6411397360087065E-4</v>
      </c>
      <c r="L503" s="23">
        <v>4.26</v>
      </c>
      <c r="M503" s="35">
        <v>0.22</v>
      </c>
      <c r="N503" s="35">
        <f t="shared" si="124"/>
        <v>0.22</v>
      </c>
      <c r="O503" s="38">
        <v>17.742857142857144</v>
      </c>
      <c r="P503" s="38">
        <f t="shared" si="125"/>
        <v>17.742857142857144</v>
      </c>
      <c r="Q503" s="38">
        <v>5.9551821</v>
      </c>
      <c r="R503" s="38">
        <v>10.254943899018233</v>
      </c>
      <c r="S503" s="23">
        <v>0.62</v>
      </c>
      <c r="T503" s="23">
        <v>0.7</v>
      </c>
      <c r="U503" s="23">
        <v>10</v>
      </c>
      <c r="V503" s="23">
        <f t="shared" si="126"/>
        <v>10</v>
      </c>
      <c r="W503" s="23">
        <v>78</v>
      </c>
      <c r="X503" s="23">
        <f t="shared" si="127"/>
        <v>78</v>
      </c>
      <c r="Y503" s="23">
        <v>62</v>
      </c>
      <c r="Z503" s="23" t="str">
        <f>Code!$K$204</f>
        <v>EF 86</v>
      </c>
      <c r="AA503" s="23" t="str">
        <f>Code!$K$207</f>
        <v>EF 57</v>
      </c>
      <c r="AB503" s="23" t="str">
        <f>Code!$K$208</f>
        <v>EF 57</v>
      </c>
      <c r="AC503" s="23" t="str">
        <f>Code!$K$205</f>
        <v>EF 57</v>
      </c>
      <c r="AD503" s="23" t="s">
        <v>237</v>
      </c>
      <c r="AE503" s="23" t="s">
        <v>237</v>
      </c>
      <c r="AF503" s="23" t="s">
        <v>237</v>
      </c>
      <c r="AG503" s="39">
        <f t="shared" si="122"/>
        <v>4.6411397360087065E-4</v>
      </c>
      <c r="AH503" s="39">
        <f t="shared" si="128"/>
        <v>4.6411397360087065E-4</v>
      </c>
      <c r="AI503" s="18">
        <f t="shared" si="129"/>
        <v>4.26</v>
      </c>
      <c r="AJ503" s="41">
        <f>Code!$B$23</f>
        <v>0.15</v>
      </c>
      <c r="AK503" s="41">
        <f t="shared" si="130"/>
        <v>0.15</v>
      </c>
      <c r="AL503" s="110">
        <f t="shared" si="131"/>
        <v>17.742857142857144</v>
      </c>
      <c r="AM503" s="110">
        <f t="shared" si="132"/>
        <v>17.742857142857144</v>
      </c>
      <c r="AN503" s="110">
        <f t="shared" si="133"/>
        <v>5.9551821</v>
      </c>
      <c r="AO503" s="110">
        <f t="shared" si="134"/>
        <v>10.254943899018233</v>
      </c>
      <c r="AP503" s="18">
        <f>VLOOKUP(D503,Code!$B$92:$D$107,2,FALSE)</f>
        <v>0.32</v>
      </c>
      <c r="AQ503" s="18">
        <f>VLOOKUP(E503,Code!$B$92:$D$107,3,FALSE)</f>
        <v>0.25</v>
      </c>
      <c r="AR503" s="18">
        <f>Code!$C$132</f>
        <v>14</v>
      </c>
      <c r="AS503" s="18">
        <f t="shared" si="135"/>
        <v>14</v>
      </c>
      <c r="AT503" s="88">
        <f>Code!$C$189</f>
        <v>80</v>
      </c>
      <c r="AU503" s="88">
        <f t="shared" si="136"/>
        <v>80</v>
      </c>
      <c r="AV503" s="88">
        <f>Code!$C$198</f>
        <v>66</v>
      </c>
      <c r="AW503" s="18" t="str">
        <f>Code!$L$204</f>
        <v>EF 95</v>
      </c>
      <c r="AX503" s="64" t="str">
        <f>Code!$L$207</f>
        <v>EF 60</v>
      </c>
      <c r="AY503" s="64" t="str">
        <f>Code!$L$208</f>
        <v>EF 60</v>
      </c>
      <c r="AZ503" s="64" t="str">
        <f>Code!$L$205</f>
        <v>EF 62</v>
      </c>
      <c r="BA503" s="23" t="s">
        <v>237</v>
      </c>
      <c r="BB503" s="23" t="s">
        <v>237</v>
      </c>
      <c r="BC503" s="23" t="s">
        <v>237</v>
      </c>
      <c r="BD503" s="39">
        <f t="shared" si="137"/>
        <v>3.9449687756074004E-4</v>
      </c>
      <c r="BE503" s="39">
        <f t="shared" si="138"/>
        <v>3.2487978152060944E-4</v>
      </c>
      <c r="BF503" s="18">
        <f>Measures!$C$3</f>
        <v>8</v>
      </c>
      <c r="BG503" s="41">
        <f>Measures!$C$4</f>
        <v>0.1</v>
      </c>
      <c r="BH503" s="41">
        <v>0.06</v>
      </c>
      <c r="BI503" s="18">
        <f>VLOOKUP(D503,Measures!$B$6:$C$21,2,FALSE)</f>
        <v>38</v>
      </c>
      <c r="BJ503" s="18">
        <f>Measures!$C$22</f>
        <v>44</v>
      </c>
      <c r="BK503" s="18">
        <f>Measures!$C$23</f>
        <v>19</v>
      </c>
      <c r="BL503" s="18">
        <f>Measures!$C$24</f>
        <v>13</v>
      </c>
      <c r="BM503" s="18">
        <f>Measures!$C$26</f>
        <v>0.32</v>
      </c>
      <c r="BN503" s="18">
        <f>Measures!$D$26</f>
        <v>0.25</v>
      </c>
      <c r="BO503" s="18">
        <f>Measures!$C$27</f>
        <v>14</v>
      </c>
      <c r="BP503" s="18">
        <f>Measures!$C$28</f>
        <v>15</v>
      </c>
      <c r="BQ503" s="88">
        <f>Measures!$C$29</f>
        <v>92</v>
      </c>
      <c r="BR503" s="88">
        <f>Measures!$C$30</f>
        <v>95</v>
      </c>
      <c r="BS503" s="88">
        <f>Measures!$C$31</f>
        <v>70</v>
      </c>
      <c r="BT503" s="64" t="str">
        <f>Code!$M$204</f>
        <v>EF 200</v>
      </c>
      <c r="BU503" s="64" t="str">
        <f>Code!$M$207</f>
        <v>EF 67</v>
      </c>
      <c r="BV503" s="64" t="str">
        <f>Code!$M$208</f>
        <v>EF 70</v>
      </c>
      <c r="BW503" s="64" t="str">
        <f>Code!$M$205</f>
        <v>EF 82</v>
      </c>
      <c r="BX503" s="64" t="s">
        <v>363</v>
      </c>
      <c r="BY503" s="64" t="s">
        <v>239</v>
      </c>
      <c r="BZ503" s="64" t="s">
        <v>240</v>
      </c>
      <c r="CA503" s="64"/>
      <c r="CB503" s="64"/>
      <c r="CC503" s="64"/>
      <c r="CD503" s="64"/>
      <c r="CE503" s="64"/>
      <c r="CF503" s="64"/>
      <c r="CG503" s="64"/>
      <c r="CH503" s="64"/>
      <c r="CI503" s="64"/>
      <c r="CJ503" s="64"/>
      <c r="CK503" s="64"/>
      <c r="CL503" s="64"/>
      <c r="CM503" s="18"/>
      <c r="CN503" s="18"/>
    </row>
    <row r="504" spans="1:92" ht="14.4" x14ac:dyDescent="0.3">
      <c r="A504" s="19" t="s">
        <v>22</v>
      </c>
      <c r="B504" s="31" t="s">
        <v>85</v>
      </c>
      <c r="C504" s="19" t="s">
        <v>71</v>
      </c>
      <c r="D504" s="19">
        <v>12</v>
      </c>
      <c r="E504" s="19">
        <f>VLOOKUP(D504,Lists!$B$3:$C$18,2,FALSE)</f>
        <v>12</v>
      </c>
      <c r="F504" s="19">
        <v>2</v>
      </c>
      <c r="G504" s="19" t="s">
        <v>68</v>
      </c>
      <c r="H504" s="23">
        <v>2730</v>
      </c>
      <c r="I504" s="37">
        <v>0.2</v>
      </c>
      <c r="J504" s="36">
        <v>4.6411397360087065E-4</v>
      </c>
      <c r="K504" s="36">
        <f t="shared" si="123"/>
        <v>4.6411397360087065E-4</v>
      </c>
      <c r="L504" s="23">
        <v>4.26</v>
      </c>
      <c r="M504" s="35">
        <v>0.22</v>
      </c>
      <c r="N504" s="35">
        <f t="shared" si="124"/>
        <v>0.22</v>
      </c>
      <c r="O504" s="38">
        <v>17.742857142857144</v>
      </c>
      <c r="P504" s="38">
        <f t="shared" si="125"/>
        <v>17.742857142857144</v>
      </c>
      <c r="Q504" s="38">
        <v>5.9551821</v>
      </c>
      <c r="R504" s="38">
        <v>10.254943899018233</v>
      </c>
      <c r="S504" s="23">
        <v>0.62</v>
      </c>
      <c r="T504" s="23">
        <v>0.7</v>
      </c>
      <c r="U504" s="23">
        <v>10</v>
      </c>
      <c r="V504" s="23">
        <f t="shared" si="126"/>
        <v>10</v>
      </c>
      <c r="W504" s="23">
        <v>78</v>
      </c>
      <c r="X504" s="23">
        <f t="shared" si="127"/>
        <v>78</v>
      </c>
      <c r="Y504" s="23">
        <v>62</v>
      </c>
      <c r="Z504" s="23" t="str">
        <f>Code!$K$204</f>
        <v>EF 86</v>
      </c>
      <c r="AA504" s="23" t="str">
        <f>Code!$K$207</f>
        <v>EF 57</v>
      </c>
      <c r="AB504" s="23" t="str">
        <f>Code!$K$208</f>
        <v>EF 57</v>
      </c>
      <c r="AC504" s="23" t="str">
        <f>Code!$K$205</f>
        <v>EF 57</v>
      </c>
      <c r="AD504" s="23" t="s">
        <v>237</v>
      </c>
      <c r="AE504" s="23" t="s">
        <v>237</v>
      </c>
      <c r="AF504" s="23" t="s">
        <v>237</v>
      </c>
      <c r="AG504" s="39">
        <f t="shared" si="122"/>
        <v>4.6411397360087065E-4</v>
      </c>
      <c r="AH504" s="39">
        <f t="shared" si="128"/>
        <v>4.6411397360087065E-4</v>
      </c>
      <c r="AI504" s="18">
        <f t="shared" si="129"/>
        <v>4.26</v>
      </c>
      <c r="AJ504" s="41">
        <f>Code!$B$23</f>
        <v>0.15</v>
      </c>
      <c r="AK504" s="41">
        <f t="shared" si="130"/>
        <v>0.15</v>
      </c>
      <c r="AL504" s="110">
        <f t="shared" si="131"/>
        <v>17.742857142857144</v>
      </c>
      <c r="AM504" s="110">
        <f t="shared" si="132"/>
        <v>17.742857142857144</v>
      </c>
      <c r="AN504" s="110">
        <f t="shared" si="133"/>
        <v>5.9551821</v>
      </c>
      <c r="AO504" s="110">
        <f t="shared" si="134"/>
        <v>10.254943899018233</v>
      </c>
      <c r="AP504" s="18">
        <f>VLOOKUP(D504,Code!$B$92:$D$107,2,FALSE)</f>
        <v>0.32</v>
      </c>
      <c r="AQ504" s="18">
        <f>VLOOKUP(E504,Code!$B$92:$D$107,3,FALSE)</f>
        <v>0.25</v>
      </c>
      <c r="AR504" s="18">
        <f>Code!$C$132</f>
        <v>14</v>
      </c>
      <c r="AS504" s="18">
        <f t="shared" si="135"/>
        <v>14</v>
      </c>
      <c r="AT504" s="88">
        <f>Code!$C$189</f>
        <v>80</v>
      </c>
      <c r="AU504" s="88">
        <f t="shared" si="136"/>
        <v>80</v>
      </c>
      <c r="AV504" s="88">
        <f>Code!$C$198</f>
        <v>66</v>
      </c>
      <c r="AW504" s="18" t="str">
        <f>Code!$L$204</f>
        <v>EF 95</v>
      </c>
      <c r="AX504" s="64" t="str">
        <f>Code!$L$207</f>
        <v>EF 60</v>
      </c>
      <c r="AY504" s="64" t="str">
        <f>Code!$L$208</f>
        <v>EF 60</v>
      </c>
      <c r="AZ504" s="64" t="str">
        <f>Code!$L$205</f>
        <v>EF 62</v>
      </c>
      <c r="BA504" s="23" t="s">
        <v>237</v>
      </c>
      <c r="BB504" s="23" t="s">
        <v>237</v>
      </c>
      <c r="BC504" s="23" t="s">
        <v>237</v>
      </c>
      <c r="BD504" s="39">
        <f t="shared" si="137"/>
        <v>3.9449687756074004E-4</v>
      </c>
      <c r="BE504" s="39">
        <f t="shared" si="138"/>
        <v>3.2487978152060944E-4</v>
      </c>
      <c r="BF504" s="18">
        <f>Measures!$C$3</f>
        <v>8</v>
      </c>
      <c r="BG504" s="41">
        <f>Measures!$C$4</f>
        <v>0.1</v>
      </c>
      <c r="BH504" s="41">
        <v>0.06</v>
      </c>
      <c r="BI504" s="18">
        <f>VLOOKUP(D504,Measures!$B$6:$C$21,2,FALSE)</f>
        <v>38</v>
      </c>
      <c r="BJ504" s="18">
        <f>Measures!$C$22</f>
        <v>44</v>
      </c>
      <c r="BK504" s="18">
        <f>Measures!$C$23</f>
        <v>19</v>
      </c>
      <c r="BL504" s="18">
        <f>Measures!$C$24</f>
        <v>13</v>
      </c>
      <c r="BM504" s="18">
        <f>Measures!$C$26</f>
        <v>0.32</v>
      </c>
      <c r="BN504" s="18">
        <f>Measures!$D$26</f>
        <v>0.25</v>
      </c>
      <c r="BO504" s="18">
        <f>Measures!$C$27</f>
        <v>14</v>
      </c>
      <c r="BP504" s="18">
        <f>Measures!$C$28</f>
        <v>15</v>
      </c>
      <c r="BQ504" s="88">
        <f>Measures!$C$29</f>
        <v>92</v>
      </c>
      <c r="BR504" s="88">
        <f>Measures!$C$30</f>
        <v>95</v>
      </c>
      <c r="BS504" s="88">
        <f>Measures!$C$31</f>
        <v>70</v>
      </c>
      <c r="BT504" s="64" t="str">
        <f>Code!$M$204</f>
        <v>EF 200</v>
      </c>
      <c r="BU504" s="64" t="str">
        <f>Code!$M$207</f>
        <v>EF 67</v>
      </c>
      <c r="BV504" s="64" t="str">
        <f>Code!$M$208</f>
        <v>EF 70</v>
      </c>
      <c r="BW504" s="64" t="str">
        <f>Code!$M$205</f>
        <v>EF 82</v>
      </c>
      <c r="BX504" s="64" t="s">
        <v>363</v>
      </c>
      <c r="BY504" s="64" t="s">
        <v>239</v>
      </c>
      <c r="BZ504" s="64" t="s">
        <v>240</v>
      </c>
      <c r="CA504" s="64"/>
      <c r="CB504" s="64"/>
      <c r="CC504" s="64"/>
      <c r="CD504" s="64"/>
      <c r="CE504" s="64"/>
      <c r="CF504" s="64"/>
      <c r="CG504" s="64"/>
      <c r="CH504" s="64"/>
      <c r="CI504" s="64"/>
      <c r="CJ504" s="64"/>
      <c r="CK504" s="64"/>
      <c r="CL504" s="64"/>
      <c r="CM504" s="18"/>
      <c r="CN504" s="18"/>
    </row>
    <row r="505" spans="1:92" ht="14.4" x14ac:dyDescent="0.3">
      <c r="A505" s="19" t="s">
        <v>95</v>
      </c>
      <c r="B505" s="31" t="s">
        <v>85</v>
      </c>
      <c r="C505" s="19" t="s">
        <v>87</v>
      </c>
      <c r="D505" s="19">
        <v>12</v>
      </c>
      <c r="E505" s="19">
        <f>VLOOKUP(D505,Lists!$B$3:$C$18,2,FALSE)</f>
        <v>12</v>
      </c>
      <c r="F505" s="19">
        <v>1</v>
      </c>
      <c r="G505" s="19" t="s">
        <v>68</v>
      </c>
      <c r="H505" s="23">
        <v>1910</v>
      </c>
      <c r="I505" s="37">
        <v>0.2</v>
      </c>
      <c r="J505" s="36">
        <v>4.6411397360087065E-4</v>
      </c>
      <c r="K505" s="36">
        <f t="shared" si="123"/>
        <v>4.6411397360087065E-4</v>
      </c>
      <c r="L505" s="23">
        <v>4.26</v>
      </c>
      <c r="M505" s="35">
        <v>0.22</v>
      </c>
      <c r="N505" s="35">
        <f t="shared" si="124"/>
        <v>0.22</v>
      </c>
      <c r="O505" s="38">
        <v>17.742857142857144</v>
      </c>
      <c r="P505" s="38">
        <f t="shared" si="125"/>
        <v>17.742857142857144</v>
      </c>
      <c r="Q505" s="38">
        <v>5.9551821</v>
      </c>
      <c r="R505" s="38">
        <v>10.254943899018233</v>
      </c>
      <c r="S505" s="23">
        <v>0.62</v>
      </c>
      <c r="T505" s="23">
        <v>0.7</v>
      </c>
      <c r="U505" s="23">
        <v>10</v>
      </c>
      <c r="V505" s="23">
        <f t="shared" si="126"/>
        <v>10</v>
      </c>
      <c r="W505" s="23">
        <v>78</v>
      </c>
      <c r="X505" s="23">
        <f t="shared" si="127"/>
        <v>78</v>
      </c>
      <c r="Y505" s="23">
        <v>62</v>
      </c>
      <c r="Z505" s="23" t="str">
        <f>Code!$K$204</f>
        <v>EF 86</v>
      </c>
      <c r="AA505" s="23" t="str">
        <f>Code!$K$207</f>
        <v>EF 57</v>
      </c>
      <c r="AB505" s="23" t="str">
        <f>Code!$K$208</f>
        <v>EF 57</v>
      </c>
      <c r="AC505" s="23" t="str">
        <f>Code!$K$205</f>
        <v>EF 57</v>
      </c>
      <c r="AD505" s="23" t="s">
        <v>237</v>
      </c>
      <c r="AE505" s="23" t="s">
        <v>237</v>
      </c>
      <c r="AF505" s="23" t="s">
        <v>237</v>
      </c>
      <c r="AG505" s="39">
        <f t="shared" si="122"/>
        <v>4.6411397360087065E-4</v>
      </c>
      <c r="AH505" s="39">
        <f t="shared" si="128"/>
        <v>4.6411397360087065E-4</v>
      </c>
      <c r="AI505" s="18">
        <f t="shared" si="129"/>
        <v>4.26</v>
      </c>
      <c r="AJ505" s="41">
        <f>Code!$B$23</f>
        <v>0.15</v>
      </c>
      <c r="AK505" s="41">
        <f t="shared" si="130"/>
        <v>0.15</v>
      </c>
      <c r="AL505" s="110">
        <f t="shared" si="131"/>
        <v>17.742857142857144</v>
      </c>
      <c r="AM505" s="110">
        <f t="shared" si="132"/>
        <v>17.742857142857144</v>
      </c>
      <c r="AN505" s="110">
        <f t="shared" si="133"/>
        <v>5.9551821</v>
      </c>
      <c r="AO505" s="110">
        <f t="shared" si="134"/>
        <v>10.254943899018233</v>
      </c>
      <c r="AP505" s="18">
        <f>VLOOKUP(D505,Code!$B$92:$D$107,2,FALSE)</f>
        <v>0.32</v>
      </c>
      <c r="AQ505" s="18">
        <f>VLOOKUP(E505,Code!$B$92:$D$107,3,FALSE)</f>
        <v>0.25</v>
      </c>
      <c r="AR505" s="18">
        <f>Code!$C$132</f>
        <v>14</v>
      </c>
      <c r="AS505" s="18">
        <f t="shared" si="135"/>
        <v>14</v>
      </c>
      <c r="AT505" s="88">
        <f>Code!$C$189</f>
        <v>80</v>
      </c>
      <c r="AU505" s="88">
        <f t="shared" si="136"/>
        <v>80</v>
      </c>
      <c r="AV505" s="88">
        <f>Code!$C$198</f>
        <v>66</v>
      </c>
      <c r="AW505" s="18" t="str">
        <f>Code!$L$204</f>
        <v>EF 95</v>
      </c>
      <c r="AX505" s="64" t="str">
        <f>Code!$L$207</f>
        <v>EF 60</v>
      </c>
      <c r="AY505" s="64" t="str">
        <f>Code!$L$208</f>
        <v>EF 60</v>
      </c>
      <c r="AZ505" s="64" t="str">
        <f>Code!$L$205</f>
        <v>EF 62</v>
      </c>
      <c r="BA505" s="23" t="s">
        <v>237</v>
      </c>
      <c r="BB505" s="23" t="s">
        <v>237</v>
      </c>
      <c r="BC505" s="23" t="s">
        <v>237</v>
      </c>
      <c r="BD505" s="39">
        <f t="shared" si="137"/>
        <v>3.9449687756074004E-4</v>
      </c>
      <c r="BE505" s="39">
        <f t="shared" si="138"/>
        <v>3.2487978152060944E-4</v>
      </c>
      <c r="BF505" s="18">
        <f>Measures!$C$3</f>
        <v>8</v>
      </c>
      <c r="BG505" s="41">
        <f>Measures!$C$4</f>
        <v>0.1</v>
      </c>
      <c r="BH505" s="41">
        <v>0.06</v>
      </c>
      <c r="BI505" s="18">
        <f>VLOOKUP(D505,Measures!$B$6:$C$21,2,FALSE)</f>
        <v>38</v>
      </c>
      <c r="BJ505" s="18">
        <f>Measures!$C$22</f>
        <v>44</v>
      </c>
      <c r="BK505" s="18">
        <f>Measures!$C$23</f>
        <v>19</v>
      </c>
      <c r="BL505" s="18">
        <f>Measures!$C$24</f>
        <v>13</v>
      </c>
      <c r="BM505" s="18">
        <f>Measures!$C$26</f>
        <v>0.32</v>
      </c>
      <c r="BN505" s="18">
        <f>Measures!$D$26</f>
        <v>0.25</v>
      </c>
      <c r="BO505" s="18">
        <f>Measures!$C$27</f>
        <v>14</v>
      </c>
      <c r="BP505" s="18">
        <f>Measures!$C$28</f>
        <v>15</v>
      </c>
      <c r="BQ505" s="88">
        <f>Measures!$C$29</f>
        <v>92</v>
      </c>
      <c r="BR505" s="88">
        <f>Measures!$C$30</f>
        <v>95</v>
      </c>
      <c r="BS505" s="88">
        <f>Measures!$C$31</f>
        <v>70</v>
      </c>
      <c r="BT505" s="64" t="str">
        <f>Code!$M$204</f>
        <v>EF 200</v>
      </c>
      <c r="BU505" s="64" t="str">
        <f>Code!$M$207</f>
        <v>EF 67</v>
      </c>
      <c r="BV505" s="64" t="str">
        <f>Code!$M$208</f>
        <v>EF 70</v>
      </c>
      <c r="BW505" s="64" t="str">
        <f>Code!$M$205</f>
        <v>EF 82</v>
      </c>
      <c r="BX505" s="64" t="s">
        <v>363</v>
      </c>
      <c r="BY505" s="64" t="s">
        <v>239</v>
      </c>
      <c r="BZ505" s="64" t="s">
        <v>240</v>
      </c>
      <c r="CA505" s="64"/>
      <c r="CB505" s="64"/>
      <c r="CC505" s="64"/>
      <c r="CD505" s="64"/>
      <c r="CE505" s="64"/>
      <c r="CF505" s="64"/>
      <c r="CG505" s="64"/>
      <c r="CH505" s="64"/>
      <c r="CI505" s="64"/>
      <c r="CJ505" s="64"/>
      <c r="CK505" s="64"/>
      <c r="CL505" s="64"/>
      <c r="CM505" s="18"/>
      <c r="CN505" s="18"/>
    </row>
    <row r="506" spans="1:92" ht="14.4" x14ac:dyDescent="0.3">
      <c r="A506" s="19" t="s">
        <v>95</v>
      </c>
      <c r="B506" s="31" t="s">
        <v>85</v>
      </c>
      <c r="C506" s="19" t="s">
        <v>87</v>
      </c>
      <c r="D506" s="19">
        <v>12</v>
      </c>
      <c r="E506" s="19">
        <f>VLOOKUP(D506,Lists!$B$3:$C$18,2,FALSE)</f>
        <v>12</v>
      </c>
      <c r="F506" s="19">
        <v>2</v>
      </c>
      <c r="G506" s="19" t="s">
        <v>68</v>
      </c>
      <c r="H506" s="23">
        <v>2730</v>
      </c>
      <c r="I506" s="37">
        <v>0.2</v>
      </c>
      <c r="J506" s="36">
        <v>4.6411397360087065E-4</v>
      </c>
      <c r="K506" s="36">
        <f t="shared" si="123"/>
        <v>4.6411397360087065E-4</v>
      </c>
      <c r="L506" s="23">
        <v>4.26</v>
      </c>
      <c r="M506" s="35">
        <v>0.22</v>
      </c>
      <c r="N506" s="35">
        <f t="shared" si="124"/>
        <v>0.22</v>
      </c>
      <c r="O506" s="38">
        <v>17.742857142857144</v>
      </c>
      <c r="P506" s="38">
        <f t="shared" si="125"/>
        <v>17.742857142857144</v>
      </c>
      <c r="Q506" s="38">
        <v>5.9551821</v>
      </c>
      <c r="R506" s="38">
        <v>10.254943899018233</v>
      </c>
      <c r="S506" s="23">
        <v>0.62</v>
      </c>
      <c r="T506" s="23">
        <v>0.7</v>
      </c>
      <c r="U506" s="23">
        <v>10</v>
      </c>
      <c r="V506" s="23">
        <f t="shared" si="126"/>
        <v>10</v>
      </c>
      <c r="W506" s="23">
        <v>78</v>
      </c>
      <c r="X506" s="23">
        <f t="shared" si="127"/>
        <v>78</v>
      </c>
      <c r="Y506" s="23">
        <v>62</v>
      </c>
      <c r="Z506" s="23" t="str">
        <f>Code!$K$204</f>
        <v>EF 86</v>
      </c>
      <c r="AA506" s="23" t="str">
        <f>Code!$K$207</f>
        <v>EF 57</v>
      </c>
      <c r="AB506" s="23" t="str">
        <f>Code!$K$208</f>
        <v>EF 57</v>
      </c>
      <c r="AC506" s="23" t="str">
        <f>Code!$K$205</f>
        <v>EF 57</v>
      </c>
      <c r="AD506" s="23" t="s">
        <v>237</v>
      </c>
      <c r="AE506" s="23" t="s">
        <v>237</v>
      </c>
      <c r="AF506" s="23" t="s">
        <v>237</v>
      </c>
      <c r="AG506" s="39">
        <f t="shared" si="122"/>
        <v>4.6411397360087065E-4</v>
      </c>
      <c r="AH506" s="39">
        <f t="shared" si="128"/>
        <v>4.6411397360087065E-4</v>
      </c>
      <c r="AI506" s="18">
        <f t="shared" si="129"/>
        <v>4.26</v>
      </c>
      <c r="AJ506" s="41">
        <f>Code!$B$23</f>
        <v>0.15</v>
      </c>
      <c r="AK506" s="41">
        <f t="shared" si="130"/>
        <v>0.15</v>
      </c>
      <c r="AL506" s="110">
        <f t="shared" si="131"/>
        <v>17.742857142857144</v>
      </c>
      <c r="AM506" s="110">
        <f t="shared" si="132"/>
        <v>17.742857142857144</v>
      </c>
      <c r="AN506" s="110">
        <f t="shared" si="133"/>
        <v>5.9551821</v>
      </c>
      <c r="AO506" s="110">
        <f t="shared" si="134"/>
        <v>10.254943899018233</v>
      </c>
      <c r="AP506" s="18">
        <f>VLOOKUP(D506,Code!$B$92:$D$107,2,FALSE)</f>
        <v>0.32</v>
      </c>
      <c r="AQ506" s="18">
        <f>VLOOKUP(E506,Code!$B$92:$D$107,3,FALSE)</f>
        <v>0.25</v>
      </c>
      <c r="AR506" s="18">
        <f>Code!$C$132</f>
        <v>14</v>
      </c>
      <c r="AS506" s="18">
        <f t="shared" si="135"/>
        <v>14</v>
      </c>
      <c r="AT506" s="88">
        <f>Code!$C$189</f>
        <v>80</v>
      </c>
      <c r="AU506" s="88">
        <f t="shared" si="136"/>
        <v>80</v>
      </c>
      <c r="AV506" s="88">
        <f>Code!$C$198</f>
        <v>66</v>
      </c>
      <c r="AW506" s="18" t="str">
        <f>Code!$L$204</f>
        <v>EF 95</v>
      </c>
      <c r="AX506" s="64" t="str">
        <f>Code!$L$207</f>
        <v>EF 60</v>
      </c>
      <c r="AY506" s="64" t="str">
        <f>Code!$L$208</f>
        <v>EF 60</v>
      </c>
      <c r="AZ506" s="64" t="str">
        <f>Code!$L$205</f>
        <v>EF 62</v>
      </c>
      <c r="BA506" s="23" t="s">
        <v>237</v>
      </c>
      <c r="BB506" s="23" t="s">
        <v>237</v>
      </c>
      <c r="BC506" s="23" t="s">
        <v>237</v>
      </c>
      <c r="BD506" s="39">
        <f t="shared" si="137"/>
        <v>3.9449687756074004E-4</v>
      </c>
      <c r="BE506" s="39">
        <f t="shared" si="138"/>
        <v>3.2487978152060944E-4</v>
      </c>
      <c r="BF506" s="18">
        <f>Measures!$C$3</f>
        <v>8</v>
      </c>
      <c r="BG506" s="41">
        <f>Measures!$C$4</f>
        <v>0.1</v>
      </c>
      <c r="BH506" s="41">
        <v>0.06</v>
      </c>
      <c r="BI506" s="18">
        <f>VLOOKUP(D506,Measures!$B$6:$C$21,2,FALSE)</f>
        <v>38</v>
      </c>
      <c r="BJ506" s="18">
        <f>Measures!$C$22</f>
        <v>44</v>
      </c>
      <c r="BK506" s="18">
        <f>Measures!$C$23</f>
        <v>19</v>
      </c>
      <c r="BL506" s="18">
        <f>Measures!$C$24</f>
        <v>13</v>
      </c>
      <c r="BM506" s="18">
        <f>Measures!$C$26</f>
        <v>0.32</v>
      </c>
      <c r="BN506" s="18">
        <f>Measures!$D$26</f>
        <v>0.25</v>
      </c>
      <c r="BO506" s="18">
        <f>Measures!$C$27</f>
        <v>14</v>
      </c>
      <c r="BP506" s="18">
        <f>Measures!$C$28</f>
        <v>15</v>
      </c>
      <c r="BQ506" s="88">
        <f>Measures!$C$29</f>
        <v>92</v>
      </c>
      <c r="BR506" s="88">
        <f>Measures!$C$30</f>
        <v>95</v>
      </c>
      <c r="BS506" s="88">
        <f>Measures!$C$31</f>
        <v>70</v>
      </c>
      <c r="BT506" s="64" t="str">
        <f>Code!$M$204</f>
        <v>EF 200</v>
      </c>
      <c r="BU506" s="64" t="str">
        <f>Code!$M$207</f>
        <v>EF 67</v>
      </c>
      <c r="BV506" s="64" t="str">
        <f>Code!$M$208</f>
        <v>EF 70</v>
      </c>
      <c r="BW506" s="64" t="str">
        <f>Code!$M$205</f>
        <v>EF 82</v>
      </c>
      <c r="BX506" s="64" t="s">
        <v>363</v>
      </c>
      <c r="BY506" s="64" t="s">
        <v>239</v>
      </c>
      <c r="BZ506" s="64" t="s">
        <v>240</v>
      </c>
      <c r="CA506" s="64"/>
      <c r="CB506" s="64"/>
      <c r="CC506" s="64"/>
      <c r="CD506" s="64"/>
      <c r="CE506" s="64"/>
      <c r="CF506" s="64"/>
      <c r="CG506" s="64"/>
      <c r="CH506" s="64"/>
      <c r="CI506" s="64"/>
      <c r="CJ506" s="64"/>
      <c r="CK506" s="64"/>
      <c r="CL506" s="64"/>
      <c r="CM506" s="18"/>
      <c r="CN506" s="18"/>
    </row>
    <row r="507" spans="1:92" ht="14.4" x14ac:dyDescent="0.3">
      <c r="A507" s="19" t="s">
        <v>22</v>
      </c>
      <c r="B507" s="31" t="s">
        <v>85</v>
      </c>
      <c r="C507" s="19" t="s">
        <v>87</v>
      </c>
      <c r="D507" s="19">
        <v>12</v>
      </c>
      <c r="E507" s="19">
        <f>VLOOKUP(D507,Lists!$B$3:$C$18,2,FALSE)</f>
        <v>12</v>
      </c>
      <c r="F507" s="19">
        <v>1</v>
      </c>
      <c r="G507" s="19" t="s">
        <v>68</v>
      </c>
      <c r="H507" s="23">
        <v>1910</v>
      </c>
      <c r="I507" s="37">
        <v>0.2</v>
      </c>
      <c r="J507" s="36">
        <v>4.6411397360087065E-4</v>
      </c>
      <c r="K507" s="36">
        <f t="shared" si="123"/>
        <v>4.6411397360087065E-4</v>
      </c>
      <c r="L507" s="23">
        <v>4.26</v>
      </c>
      <c r="M507" s="35">
        <v>0.22</v>
      </c>
      <c r="N507" s="35">
        <f t="shared" si="124"/>
        <v>0.22</v>
      </c>
      <c r="O507" s="38">
        <v>17.742857142857144</v>
      </c>
      <c r="P507" s="38">
        <f t="shared" si="125"/>
        <v>17.742857142857144</v>
      </c>
      <c r="Q507" s="38">
        <v>5.9551821</v>
      </c>
      <c r="R507" s="38">
        <v>10.254943899018233</v>
      </c>
      <c r="S507" s="23">
        <v>0.62</v>
      </c>
      <c r="T507" s="23">
        <v>0.7</v>
      </c>
      <c r="U507" s="23">
        <v>10</v>
      </c>
      <c r="V507" s="23">
        <f t="shared" si="126"/>
        <v>10</v>
      </c>
      <c r="W507" s="23">
        <v>78</v>
      </c>
      <c r="X507" s="23">
        <f t="shared" si="127"/>
        <v>78</v>
      </c>
      <c r="Y507" s="23">
        <v>62</v>
      </c>
      <c r="Z507" s="23" t="str">
        <f>Code!$K$204</f>
        <v>EF 86</v>
      </c>
      <c r="AA507" s="23" t="str">
        <f>Code!$K$207</f>
        <v>EF 57</v>
      </c>
      <c r="AB507" s="23" t="str">
        <f>Code!$K$208</f>
        <v>EF 57</v>
      </c>
      <c r="AC507" s="23" t="str">
        <f>Code!$K$205</f>
        <v>EF 57</v>
      </c>
      <c r="AD507" s="23" t="s">
        <v>237</v>
      </c>
      <c r="AE507" s="23" t="s">
        <v>237</v>
      </c>
      <c r="AF507" s="23" t="s">
        <v>237</v>
      </c>
      <c r="AG507" s="39">
        <f t="shared" si="122"/>
        <v>4.6411397360087065E-4</v>
      </c>
      <c r="AH507" s="39">
        <f t="shared" si="128"/>
        <v>4.6411397360087065E-4</v>
      </c>
      <c r="AI507" s="18">
        <f t="shared" si="129"/>
        <v>4.26</v>
      </c>
      <c r="AJ507" s="41">
        <f>Code!$B$23</f>
        <v>0.15</v>
      </c>
      <c r="AK507" s="41">
        <f t="shared" si="130"/>
        <v>0.15</v>
      </c>
      <c r="AL507" s="110">
        <f t="shared" si="131"/>
        <v>17.742857142857144</v>
      </c>
      <c r="AM507" s="110">
        <f t="shared" si="132"/>
        <v>17.742857142857144</v>
      </c>
      <c r="AN507" s="110">
        <f t="shared" si="133"/>
        <v>5.9551821</v>
      </c>
      <c r="AO507" s="110">
        <f t="shared" si="134"/>
        <v>10.254943899018233</v>
      </c>
      <c r="AP507" s="18">
        <f>VLOOKUP(D507,Code!$B$92:$D$107,2,FALSE)</f>
        <v>0.32</v>
      </c>
      <c r="AQ507" s="18">
        <f>VLOOKUP(E507,Code!$B$92:$D$107,3,FALSE)</f>
        <v>0.25</v>
      </c>
      <c r="AR507" s="18">
        <f>Code!$C$132</f>
        <v>14</v>
      </c>
      <c r="AS507" s="18">
        <f t="shared" si="135"/>
        <v>14</v>
      </c>
      <c r="AT507" s="88">
        <f>Code!$C$189</f>
        <v>80</v>
      </c>
      <c r="AU507" s="88">
        <f t="shared" si="136"/>
        <v>80</v>
      </c>
      <c r="AV507" s="88">
        <f>Code!$C$198</f>
        <v>66</v>
      </c>
      <c r="AW507" s="18" t="str">
        <f>Code!$L$204</f>
        <v>EF 95</v>
      </c>
      <c r="AX507" s="64" t="str">
        <f>Code!$L$207</f>
        <v>EF 60</v>
      </c>
      <c r="AY507" s="64" t="str">
        <f>Code!$L$208</f>
        <v>EF 60</v>
      </c>
      <c r="AZ507" s="64" t="str">
        <f>Code!$L$205</f>
        <v>EF 62</v>
      </c>
      <c r="BA507" s="23" t="s">
        <v>237</v>
      </c>
      <c r="BB507" s="23" t="s">
        <v>237</v>
      </c>
      <c r="BC507" s="23" t="s">
        <v>237</v>
      </c>
      <c r="BD507" s="39">
        <f t="shared" si="137"/>
        <v>3.9449687756074004E-4</v>
      </c>
      <c r="BE507" s="39">
        <f t="shared" si="138"/>
        <v>3.2487978152060944E-4</v>
      </c>
      <c r="BF507" s="18">
        <f>Measures!$C$3</f>
        <v>8</v>
      </c>
      <c r="BG507" s="41">
        <f>Measures!$C$4</f>
        <v>0.1</v>
      </c>
      <c r="BH507" s="41">
        <v>0.06</v>
      </c>
      <c r="BI507" s="18">
        <f>VLOOKUP(D507,Measures!$B$6:$C$21,2,FALSE)</f>
        <v>38</v>
      </c>
      <c r="BJ507" s="18">
        <f>Measures!$C$22</f>
        <v>44</v>
      </c>
      <c r="BK507" s="18">
        <f>Measures!$C$23</f>
        <v>19</v>
      </c>
      <c r="BL507" s="18">
        <f>Measures!$C$24</f>
        <v>13</v>
      </c>
      <c r="BM507" s="18">
        <f>Measures!$C$26</f>
        <v>0.32</v>
      </c>
      <c r="BN507" s="18">
        <f>Measures!$D$26</f>
        <v>0.25</v>
      </c>
      <c r="BO507" s="18">
        <f>Measures!$C$27</f>
        <v>14</v>
      </c>
      <c r="BP507" s="18">
        <f>Measures!$C$28</f>
        <v>15</v>
      </c>
      <c r="BQ507" s="88">
        <f>Measures!$C$29</f>
        <v>92</v>
      </c>
      <c r="BR507" s="88">
        <f>Measures!$C$30</f>
        <v>95</v>
      </c>
      <c r="BS507" s="88">
        <f>Measures!$C$31</f>
        <v>70</v>
      </c>
      <c r="BT507" s="64" t="str">
        <f>Code!$M$204</f>
        <v>EF 200</v>
      </c>
      <c r="BU507" s="64" t="str">
        <f>Code!$M$207</f>
        <v>EF 67</v>
      </c>
      <c r="BV507" s="64" t="str">
        <f>Code!$M$208</f>
        <v>EF 70</v>
      </c>
      <c r="BW507" s="64" t="str">
        <f>Code!$M$205</f>
        <v>EF 82</v>
      </c>
      <c r="BX507" s="64" t="s">
        <v>363</v>
      </c>
      <c r="BY507" s="64" t="s">
        <v>239</v>
      </c>
      <c r="BZ507" s="64" t="s">
        <v>240</v>
      </c>
      <c r="CA507" s="64"/>
      <c r="CB507" s="64"/>
      <c r="CC507" s="64"/>
      <c r="CD507" s="64"/>
      <c r="CE507" s="64"/>
      <c r="CF507" s="64"/>
      <c r="CG507" s="64"/>
      <c r="CH507" s="64"/>
      <c r="CI507" s="64"/>
      <c r="CJ507" s="64"/>
      <c r="CK507" s="64"/>
      <c r="CL507" s="64"/>
      <c r="CM507" s="18"/>
      <c r="CN507" s="18"/>
    </row>
    <row r="508" spans="1:92" ht="14.4" x14ac:dyDescent="0.3">
      <c r="A508" s="19" t="s">
        <v>22</v>
      </c>
      <c r="B508" s="31" t="s">
        <v>85</v>
      </c>
      <c r="C508" s="19" t="s">
        <v>87</v>
      </c>
      <c r="D508" s="19">
        <v>12</v>
      </c>
      <c r="E508" s="19">
        <f>VLOOKUP(D508,Lists!$B$3:$C$18,2,FALSE)</f>
        <v>12</v>
      </c>
      <c r="F508" s="19">
        <v>2</v>
      </c>
      <c r="G508" s="19" t="s">
        <v>68</v>
      </c>
      <c r="H508" s="23">
        <v>2730</v>
      </c>
      <c r="I508" s="37">
        <v>0.2</v>
      </c>
      <c r="J508" s="36">
        <v>4.6411397360087065E-4</v>
      </c>
      <c r="K508" s="36">
        <f t="shared" si="123"/>
        <v>4.6411397360087065E-4</v>
      </c>
      <c r="L508" s="23">
        <v>4.26</v>
      </c>
      <c r="M508" s="35">
        <v>0.22</v>
      </c>
      <c r="N508" s="35">
        <f t="shared" si="124"/>
        <v>0.22</v>
      </c>
      <c r="O508" s="38">
        <v>17.742857142857144</v>
      </c>
      <c r="P508" s="38">
        <f t="shared" si="125"/>
        <v>17.742857142857144</v>
      </c>
      <c r="Q508" s="38">
        <v>5.9551821</v>
      </c>
      <c r="R508" s="38">
        <v>10.254943899018233</v>
      </c>
      <c r="S508" s="23">
        <v>0.62</v>
      </c>
      <c r="T508" s="23">
        <v>0.7</v>
      </c>
      <c r="U508" s="23">
        <v>10</v>
      </c>
      <c r="V508" s="23">
        <f t="shared" si="126"/>
        <v>10</v>
      </c>
      <c r="W508" s="23">
        <v>78</v>
      </c>
      <c r="X508" s="23">
        <f t="shared" si="127"/>
        <v>78</v>
      </c>
      <c r="Y508" s="23">
        <v>62</v>
      </c>
      <c r="Z508" s="23" t="str">
        <f>Code!$K$204</f>
        <v>EF 86</v>
      </c>
      <c r="AA508" s="23" t="str">
        <f>Code!$K$207</f>
        <v>EF 57</v>
      </c>
      <c r="AB508" s="23" t="str">
        <f>Code!$K$208</f>
        <v>EF 57</v>
      </c>
      <c r="AC508" s="23" t="str">
        <f>Code!$K$205</f>
        <v>EF 57</v>
      </c>
      <c r="AD508" s="23" t="s">
        <v>237</v>
      </c>
      <c r="AE508" s="23" t="s">
        <v>237</v>
      </c>
      <c r="AF508" s="23" t="s">
        <v>237</v>
      </c>
      <c r="AG508" s="39">
        <f t="shared" si="122"/>
        <v>4.6411397360087065E-4</v>
      </c>
      <c r="AH508" s="39">
        <f t="shared" si="128"/>
        <v>4.6411397360087065E-4</v>
      </c>
      <c r="AI508" s="18">
        <f t="shared" si="129"/>
        <v>4.26</v>
      </c>
      <c r="AJ508" s="41">
        <f>Code!$B$23</f>
        <v>0.15</v>
      </c>
      <c r="AK508" s="41">
        <f t="shared" si="130"/>
        <v>0.15</v>
      </c>
      <c r="AL508" s="110">
        <f t="shared" si="131"/>
        <v>17.742857142857144</v>
      </c>
      <c r="AM508" s="110">
        <f t="shared" si="132"/>
        <v>17.742857142857144</v>
      </c>
      <c r="AN508" s="110">
        <f t="shared" si="133"/>
        <v>5.9551821</v>
      </c>
      <c r="AO508" s="110">
        <f t="shared" si="134"/>
        <v>10.254943899018233</v>
      </c>
      <c r="AP508" s="18">
        <f>VLOOKUP(D508,Code!$B$92:$D$107,2,FALSE)</f>
        <v>0.32</v>
      </c>
      <c r="AQ508" s="18">
        <f>VLOOKUP(E508,Code!$B$92:$D$107,3,FALSE)</f>
        <v>0.25</v>
      </c>
      <c r="AR508" s="18">
        <f>Code!$C$132</f>
        <v>14</v>
      </c>
      <c r="AS508" s="18">
        <f t="shared" si="135"/>
        <v>14</v>
      </c>
      <c r="AT508" s="88">
        <f>Code!$C$189</f>
        <v>80</v>
      </c>
      <c r="AU508" s="88">
        <f t="shared" si="136"/>
        <v>80</v>
      </c>
      <c r="AV508" s="88">
        <f>Code!$C$198</f>
        <v>66</v>
      </c>
      <c r="AW508" s="18" t="str">
        <f>Code!$L$204</f>
        <v>EF 95</v>
      </c>
      <c r="AX508" s="64" t="str">
        <f>Code!$L$207</f>
        <v>EF 60</v>
      </c>
      <c r="AY508" s="64" t="str">
        <f>Code!$L$208</f>
        <v>EF 60</v>
      </c>
      <c r="AZ508" s="64" t="str">
        <f>Code!$L$205</f>
        <v>EF 62</v>
      </c>
      <c r="BA508" s="23" t="s">
        <v>237</v>
      </c>
      <c r="BB508" s="23" t="s">
        <v>237</v>
      </c>
      <c r="BC508" s="23" t="s">
        <v>237</v>
      </c>
      <c r="BD508" s="39">
        <f t="shared" si="137"/>
        <v>3.9449687756074004E-4</v>
      </c>
      <c r="BE508" s="39">
        <f t="shared" si="138"/>
        <v>3.2487978152060944E-4</v>
      </c>
      <c r="BF508" s="18">
        <f>Measures!$C$3</f>
        <v>8</v>
      </c>
      <c r="BG508" s="41">
        <f>Measures!$C$4</f>
        <v>0.1</v>
      </c>
      <c r="BH508" s="41">
        <v>0.06</v>
      </c>
      <c r="BI508" s="18">
        <f>VLOOKUP(D508,Measures!$B$6:$C$21,2,FALSE)</f>
        <v>38</v>
      </c>
      <c r="BJ508" s="18">
        <f>Measures!$C$22</f>
        <v>44</v>
      </c>
      <c r="BK508" s="18">
        <f>Measures!$C$23</f>
        <v>19</v>
      </c>
      <c r="BL508" s="18">
        <f>Measures!$C$24</f>
        <v>13</v>
      </c>
      <c r="BM508" s="18">
        <f>Measures!$C$26</f>
        <v>0.32</v>
      </c>
      <c r="BN508" s="18">
        <f>Measures!$D$26</f>
        <v>0.25</v>
      </c>
      <c r="BO508" s="18">
        <f>Measures!$C$27</f>
        <v>14</v>
      </c>
      <c r="BP508" s="18">
        <f>Measures!$C$28</f>
        <v>15</v>
      </c>
      <c r="BQ508" s="88">
        <f>Measures!$C$29</f>
        <v>92</v>
      </c>
      <c r="BR508" s="88">
        <f>Measures!$C$30</f>
        <v>95</v>
      </c>
      <c r="BS508" s="88">
        <f>Measures!$C$31</f>
        <v>70</v>
      </c>
      <c r="BT508" s="64" t="str">
        <f>Code!$M$204</f>
        <v>EF 200</v>
      </c>
      <c r="BU508" s="64" t="str">
        <f>Code!$M$207</f>
        <v>EF 67</v>
      </c>
      <c r="BV508" s="64" t="str">
        <f>Code!$M$208</f>
        <v>EF 70</v>
      </c>
      <c r="BW508" s="64" t="str">
        <f>Code!$M$205</f>
        <v>EF 82</v>
      </c>
      <c r="BX508" s="64" t="s">
        <v>363</v>
      </c>
      <c r="BY508" s="64" t="s">
        <v>239</v>
      </c>
      <c r="BZ508" s="64" t="s">
        <v>240</v>
      </c>
      <c r="CA508" s="64"/>
      <c r="CB508" s="64"/>
      <c r="CC508" s="64"/>
      <c r="CD508" s="64"/>
      <c r="CE508" s="64"/>
      <c r="CF508" s="64"/>
      <c r="CG508" s="64"/>
      <c r="CH508" s="64"/>
      <c r="CI508" s="64"/>
      <c r="CJ508" s="64"/>
      <c r="CK508" s="64"/>
      <c r="CL508" s="64"/>
      <c r="CM508" s="18"/>
      <c r="CN508" s="18"/>
    </row>
    <row r="509" spans="1:92" ht="14.4" x14ac:dyDescent="0.3">
      <c r="A509" s="19" t="s">
        <v>95</v>
      </c>
      <c r="B509" s="31" t="s">
        <v>86</v>
      </c>
      <c r="C509" s="19" t="s">
        <v>71</v>
      </c>
      <c r="D509" s="19">
        <v>12</v>
      </c>
      <c r="E509" s="19">
        <f>VLOOKUP(D509,Lists!$B$3:$C$18,2,FALSE)</f>
        <v>12</v>
      </c>
      <c r="F509" s="19">
        <v>1</v>
      </c>
      <c r="G509" s="19" t="s">
        <v>66</v>
      </c>
      <c r="H509" s="23">
        <v>1600</v>
      </c>
      <c r="I509" s="37">
        <v>0.14016341923318668</v>
      </c>
      <c r="J509" s="36">
        <v>7.1357303575703178E-4</v>
      </c>
      <c r="K509" s="36">
        <f t="shared" si="123"/>
        <v>7.1357303575703178E-4</v>
      </c>
      <c r="L509" s="23">
        <v>3.32</v>
      </c>
      <c r="M509" s="35">
        <v>0.33</v>
      </c>
      <c r="N509" s="35">
        <f t="shared" si="124"/>
        <v>0.33</v>
      </c>
      <c r="O509" s="38">
        <v>11.931567328918323</v>
      </c>
      <c r="P509" s="38">
        <f t="shared" si="125"/>
        <v>11.931567328918323</v>
      </c>
      <c r="Q509" s="38">
        <v>1.3361692000000001</v>
      </c>
      <c r="R509" s="38">
        <v>3.0951638065522622</v>
      </c>
      <c r="S509" s="23">
        <v>1.23</v>
      </c>
      <c r="T509" s="23">
        <v>0.87</v>
      </c>
      <c r="U509" s="23">
        <v>10</v>
      </c>
      <c r="V509" s="23">
        <f t="shared" si="126"/>
        <v>10</v>
      </c>
      <c r="W509" s="23">
        <v>78</v>
      </c>
      <c r="X509" s="23">
        <f t="shared" si="127"/>
        <v>78</v>
      </c>
      <c r="Y509" s="23">
        <v>62</v>
      </c>
      <c r="Z509" s="23" t="str">
        <f>Code!$K$204</f>
        <v>EF 86</v>
      </c>
      <c r="AA509" s="23" t="str">
        <f>Code!$K$207</f>
        <v>EF 57</v>
      </c>
      <c r="AB509" s="23" t="str">
        <f>Code!$K$208</f>
        <v>EF 57</v>
      </c>
      <c r="AC509" s="23" t="str">
        <f>Code!$K$205</f>
        <v>EF 57</v>
      </c>
      <c r="AD509" s="23" t="s">
        <v>237</v>
      </c>
      <c r="AE509" s="23" t="s">
        <v>237</v>
      </c>
      <c r="AF509" s="23" t="s">
        <v>237</v>
      </c>
      <c r="AG509" s="39">
        <f t="shared" si="122"/>
        <v>7.1357303575703178E-4</v>
      </c>
      <c r="AH509" s="39">
        <f t="shared" si="128"/>
        <v>7.1357303575703178E-4</v>
      </c>
      <c r="AI509" s="18">
        <f t="shared" si="129"/>
        <v>3.32</v>
      </c>
      <c r="AJ509" s="41">
        <f>Code!$B$23</f>
        <v>0.15</v>
      </c>
      <c r="AK509" s="41">
        <f t="shared" si="130"/>
        <v>0.15</v>
      </c>
      <c r="AL509" s="110">
        <f t="shared" si="131"/>
        <v>11.931567328918323</v>
      </c>
      <c r="AM509" s="110">
        <f t="shared" si="132"/>
        <v>11.931567328918323</v>
      </c>
      <c r="AN509" s="110">
        <f t="shared" si="133"/>
        <v>1.3361692000000001</v>
      </c>
      <c r="AO509" s="110">
        <f t="shared" si="134"/>
        <v>3.0951638065522622</v>
      </c>
      <c r="AP509" s="18">
        <f>VLOOKUP(D509,Code!$B$92:$D$107,2,FALSE)</f>
        <v>0.32</v>
      </c>
      <c r="AQ509" s="18">
        <f>VLOOKUP(E509,Code!$B$92:$D$107,3,FALSE)</f>
        <v>0.25</v>
      </c>
      <c r="AR509" s="18">
        <f>Code!$C$132</f>
        <v>14</v>
      </c>
      <c r="AS509" s="18">
        <f t="shared" si="135"/>
        <v>14</v>
      </c>
      <c r="AT509" s="88">
        <f>Code!$C$189</f>
        <v>80</v>
      </c>
      <c r="AU509" s="88">
        <f t="shared" si="136"/>
        <v>80</v>
      </c>
      <c r="AV509" s="88">
        <f>Code!$C$198</f>
        <v>66</v>
      </c>
      <c r="AW509" s="18" t="str">
        <f>Code!$L$204</f>
        <v>EF 95</v>
      </c>
      <c r="AX509" s="64" t="str">
        <f>Code!$L$207</f>
        <v>EF 60</v>
      </c>
      <c r="AY509" s="64" t="str">
        <f>Code!$L$208</f>
        <v>EF 60</v>
      </c>
      <c r="AZ509" s="64" t="str">
        <f>Code!$L$205</f>
        <v>EF 62</v>
      </c>
      <c r="BA509" s="23" t="s">
        <v>237</v>
      </c>
      <c r="BB509" s="23" t="s">
        <v>237</v>
      </c>
      <c r="BC509" s="23" t="s">
        <v>237</v>
      </c>
      <c r="BD509" s="39">
        <f t="shared" si="137"/>
        <v>6.0653708039347702E-4</v>
      </c>
      <c r="BE509" s="39">
        <f t="shared" si="138"/>
        <v>4.9950112502992225E-4</v>
      </c>
      <c r="BF509" s="18">
        <f>Measures!$C$3</f>
        <v>8</v>
      </c>
      <c r="BG509" s="41">
        <f>Measures!$C$4</f>
        <v>0.1</v>
      </c>
      <c r="BH509" s="41">
        <v>0.06</v>
      </c>
      <c r="BI509" s="18">
        <f>VLOOKUP(D509,Measures!$B$6:$C$21,2,FALSE)</f>
        <v>38</v>
      </c>
      <c r="BJ509" s="18">
        <f>Measures!$C$22</f>
        <v>44</v>
      </c>
      <c r="BK509" s="18">
        <f>Measures!$C$23</f>
        <v>19</v>
      </c>
      <c r="BL509" s="18">
        <f>Measures!$C$24</f>
        <v>13</v>
      </c>
      <c r="BM509" s="18">
        <f>Measures!$C$26</f>
        <v>0.32</v>
      </c>
      <c r="BN509" s="18">
        <f>Measures!$D$26</f>
        <v>0.25</v>
      </c>
      <c r="BO509" s="18">
        <f>Measures!$C$27</f>
        <v>14</v>
      </c>
      <c r="BP509" s="18">
        <f>Measures!$C$28</f>
        <v>15</v>
      </c>
      <c r="BQ509" s="88">
        <f>Measures!$C$29</f>
        <v>92</v>
      </c>
      <c r="BR509" s="88">
        <f>Measures!$C$30</f>
        <v>95</v>
      </c>
      <c r="BS509" s="88">
        <f>Measures!$C$31</f>
        <v>70</v>
      </c>
      <c r="BT509" s="64" t="str">
        <f>Code!$M$204</f>
        <v>EF 200</v>
      </c>
      <c r="BU509" s="64" t="str">
        <f>Code!$M$207</f>
        <v>EF 67</v>
      </c>
      <c r="BV509" s="64" t="str">
        <f>Code!$M$208</f>
        <v>EF 70</v>
      </c>
      <c r="BW509" s="64" t="str">
        <f>Code!$M$205</f>
        <v>EF 82</v>
      </c>
      <c r="BX509" s="64" t="s">
        <v>363</v>
      </c>
      <c r="BY509" s="64" t="s">
        <v>239</v>
      </c>
      <c r="BZ509" s="64" t="s">
        <v>240</v>
      </c>
      <c r="CA509" s="64"/>
      <c r="CB509" s="64"/>
      <c r="CC509" s="64"/>
      <c r="CD509" s="64"/>
      <c r="CE509" s="64"/>
      <c r="CF509" s="64"/>
      <c r="CG509" s="64"/>
      <c r="CH509" s="64"/>
      <c r="CI509" s="64"/>
      <c r="CJ509" s="64"/>
      <c r="CK509" s="64"/>
      <c r="CL509" s="64"/>
      <c r="CM509" s="18"/>
      <c r="CN509" s="18"/>
    </row>
    <row r="510" spans="1:92" ht="14.4" x14ac:dyDescent="0.3">
      <c r="A510" s="19" t="s">
        <v>95</v>
      </c>
      <c r="B510" s="31" t="s">
        <v>86</v>
      </c>
      <c r="C510" s="19" t="s">
        <v>71</v>
      </c>
      <c r="D510" s="19">
        <v>12</v>
      </c>
      <c r="E510" s="19">
        <f>VLOOKUP(D510,Lists!$B$3:$C$18,2,FALSE)</f>
        <v>12</v>
      </c>
      <c r="F510" s="19">
        <v>2</v>
      </c>
      <c r="G510" s="19" t="s">
        <v>66</v>
      </c>
      <c r="H510" s="23">
        <v>1990</v>
      </c>
      <c r="I510" s="37">
        <v>0.14016341923318668</v>
      </c>
      <c r="J510" s="36">
        <v>7.1357303575703178E-4</v>
      </c>
      <c r="K510" s="36">
        <f t="shared" si="123"/>
        <v>7.1357303575703178E-4</v>
      </c>
      <c r="L510" s="23">
        <v>3.32</v>
      </c>
      <c r="M510" s="35">
        <v>0.33</v>
      </c>
      <c r="N510" s="35">
        <f t="shared" si="124"/>
        <v>0.33</v>
      </c>
      <c r="O510" s="38">
        <v>11.931567328918323</v>
      </c>
      <c r="P510" s="38">
        <f t="shared" si="125"/>
        <v>11.931567328918323</v>
      </c>
      <c r="Q510" s="38">
        <v>1.3361692000000001</v>
      </c>
      <c r="R510" s="38">
        <v>3.0951638065522622</v>
      </c>
      <c r="S510" s="23">
        <v>1.23</v>
      </c>
      <c r="T510" s="23">
        <v>0.87</v>
      </c>
      <c r="U510" s="23">
        <v>10</v>
      </c>
      <c r="V510" s="23">
        <f t="shared" si="126"/>
        <v>10</v>
      </c>
      <c r="W510" s="23">
        <v>78</v>
      </c>
      <c r="X510" s="23">
        <f t="shared" si="127"/>
        <v>78</v>
      </c>
      <c r="Y510" s="23">
        <v>62</v>
      </c>
      <c r="Z510" s="23" t="str">
        <f>Code!$K$204</f>
        <v>EF 86</v>
      </c>
      <c r="AA510" s="23" t="str">
        <f>Code!$K$207</f>
        <v>EF 57</v>
      </c>
      <c r="AB510" s="23" t="str">
        <f>Code!$K$208</f>
        <v>EF 57</v>
      </c>
      <c r="AC510" s="23" t="str">
        <f>Code!$K$205</f>
        <v>EF 57</v>
      </c>
      <c r="AD510" s="23" t="s">
        <v>237</v>
      </c>
      <c r="AE510" s="23" t="s">
        <v>237</v>
      </c>
      <c r="AF510" s="23" t="s">
        <v>237</v>
      </c>
      <c r="AG510" s="39">
        <f t="shared" si="122"/>
        <v>7.1357303575703178E-4</v>
      </c>
      <c r="AH510" s="39">
        <f t="shared" si="128"/>
        <v>7.1357303575703178E-4</v>
      </c>
      <c r="AI510" s="18">
        <f t="shared" si="129"/>
        <v>3.32</v>
      </c>
      <c r="AJ510" s="41">
        <f>Code!$B$23</f>
        <v>0.15</v>
      </c>
      <c r="AK510" s="41">
        <f t="shared" si="130"/>
        <v>0.15</v>
      </c>
      <c r="AL510" s="110">
        <f t="shared" si="131"/>
        <v>11.931567328918323</v>
      </c>
      <c r="AM510" s="110">
        <f t="shared" si="132"/>
        <v>11.931567328918323</v>
      </c>
      <c r="AN510" s="110">
        <f t="shared" si="133"/>
        <v>1.3361692000000001</v>
      </c>
      <c r="AO510" s="110">
        <f t="shared" si="134"/>
        <v>3.0951638065522622</v>
      </c>
      <c r="AP510" s="18">
        <f>VLOOKUP(D510,Code!$B$92:$D$107,2,FALSE)</f>
        <v>0.32</v>
      </c>
      <c r="AQ510" s="18">
        <f>VLOOKUP(E510,Code!$B$92:$D$107,3,FALSE)</f>
        <v>0.25</v>
      </c>
      <c r="AR510" s="18">
        <f>Code!$C$132</f>
        <v>14</v>
      </c>
      <c r="AS510" s="18">
        <f t="shared" si="135"/>
        <v>14</v>
      </c>
      <c r="AT510" s="88">
        <f>Code!$C$189</f>
        <v>80</v>
      </c>
      <c r="AU510" s="88">
        <f t="shared" si="136"/>
        <v>80</v>
      </c>
      <c r="AV510" s="88">
        <f>Code!$C$198</f>
        <v>66</v>
      </c>
      <c r="AW510" s="18" t="str">
        <f>Code!$L$204</f>
        <v>EF 95</v>
      </c>
      <c r="AX510" s="64" t="str">
        <f>Code!$L$207</f>
        <v>EF 60</v>
      </c>
      <c r="AY510" s="64" t="str">
        <f>Code!$L$208</f>
        <v>EF 60</v>
      </c>
      <c r="AZ510" s="64" t="str">
        <f>Code!$L$205</f>
        <v>EF 62</v>
      </c>
      <c r="BA510" s="23" t="s">
        <v>237</v>
      </c>
      <c r="BB510" s="23" t="s">
        <v>237</v>
      </c>
      <c r="BC510" s="23" t="s">
        <v>237</v>
      </c>
      <c r="BD510" s="39">
        <f t="shared" si="137"/>
        <v>6.0653708039347702E-4</v>
      </c>
      <c r="BE510" s="39">
        <f t="shared" si="138"/>
        <v>4.9950112502992225E-4</v>
      </c>
      <c r="BF510" s="18">
        <f>Measures!$C$3</f>
        <v>8</v>
      </c>
      <c r="BG510" s="41">
        <f>Measures!$C$4</f>
        <v>0.1</v>
      </c>
      <c r="BH510" s="41">
        <v>0.06</v>
      </c>
      <c r="BI510" s="18">
        <f>VLOOKUP(D510,Measures!$B$6:$C$21,2,FALSE)</f>
        <v>38</v>
      </c>
      <c r="BJ510" s="18">
        <f>Measures!$C$22</f>
        <v>44</v>
      </c>
      <c r="BK510" s="18">
        <f>Measures!$C$23</f>
        <v>19</v>
      </c>
      <c r="BL510" s="18">
        <f>Measures!$C$24</f>
        <v>13</v>
      </c>
      <c r="BM510" s="18">
        <f>Measures!$C$26</f>
        <v>0.32</v>
      </c>
      <c r="BN510" s="18">
        <f>Measures!$D$26</f>
        <v>0.25</v>
      </c>
      <c r="BO510" s="18">
        <f>Measures!$C$27</f>
        <v>14</v>
      </c>
      <c r="BP510" s="18">
        <f>Measures!$C$28</f>
        <v>15</v>
      </c>
      <c r="BQ510" s="88">
        <f>Measures!$C$29</f>
        <v>92</v>
      </c>
      <c r="BR510" s="88">
        <f>Measures!$C$30</f>
        <v>95</v>
      </c>
      <c r="BS510" s="88">
        <f>Measures!$C$31</f>
        <v>70</v>
      </c>
      <c r="BT510" s="64" t="str">
        <f>Code!$M$204</f>
        <v>EF 200</v>
      </c>
      <c r="BU510" s="64" t="str">
        <f>Code!$M$207</f>
        <v>EF 67</v>
      </c>
      <c r="BV510" s="64" t="str">
        <f>Code!$M$208</f>
        <v>EF 70</v>
      </c>
      <c r="BW510" s="64" t="str">
        <f>Code!$M$205</f>
        <v>EF 82</v>
      </c>
      <c r="BX510" s="64" t="s">
        <v>363</v>
      </c>
      <c r="BY510" s="64" t="s">
        <v>239</v>
      </c>
      <c r="BZ510" s="64" t="s">
        <v>240</v>
      </c>
      <c r="CA510" s="64"/>
      <c r="CB510" s="64"/>
      <c r="CC510" s="64"/>
      <c r="CD510" s="64"/>
      <c r="CE510" s="64"/>
      <c r="CF510" s="64"/>
      <c r="CG510" s="64"/>
      <c r="CH510" s="64"/>
      <c r="CI510" s="64"/>
      <c r="CJ510" s="64"/>
      <c r="CK510" s="64"/>
      <c r="CL510" s="64"/>
      <c r="CM510" s="18"/>
      <c r="CN510" s="18"/>
    </row>
    <row r="511" spans="1:92" ht="14.4" x14ac:dyDescent="0.3">
      <c r="A511" s="19" t="s">
        <v>22</v>
      </c>
      <c r="B511" s="31" t="s">
        <v>86</v>
      </c>
      <c r="C511" s="19" t="s">
        <v>71</v>
      </c>
      <c r="D511" s="19">
        <v>12</v>
      </c>
      <c r="E511" s="19">
        <f>VLOOKUP(D511,Lists!$B$3:$C$18,2,FALSE)</f>
        <v>12</v>
      </c>
      <c r="F511" s="19">
        <v>1</v>
      </c>
      <c r="G511" s="19" t="s">
        <v>66</v>
      </c>
      <c r="H511" s="23">
        <v>1600</v>
      </c>
      <c r="I511" s="37">
        <v>0.14016341923318668</v>
      </c>
      <c r="J511" s="36">
        <v>7.1357303575703178E-4</v>
      </c>
      <c r="K511" s="36">
        <f t="shared" si="123"/>
        <v>7.1357303575703178E-4</v>
      </c>
      <c r="L511" s="23">
        <v>3.32</v>
      </c>
      <c r="M511" s="35">
        <v>0.33</v>
      </c>
      <c r="N511" s="35">
        <f t="shared" si="124"/>
        <v>0.33</v>
      </c>
      <c r="O511" s="38">
        <v>11.931567328918323</v>
      </c>
      <c r="P511" s="38">
        <f t="shared" si="125"/>
        <v>11.931567328918323</v>
      </c>
      <c r="Q511" s="38">
        <v>1.3361692000000001</v>
      </c>
      <c r="R511" s="38">
        <v>3.0951638065522622</v>
      </c>
      <c r="S511" s="23">
        <v>1.23</v>
      </c>
      <c r="T511" s="23">
        <v>0.87</v>
      </c>
      <c r="U511" s="23">
        <v>10</v>
      </c>
      <c r="V511" s="23">
        <f t="shared" si="126"/>
        <v>10</v>
      </c>
      <c r="W511" s="23">
        <v>78</v>
      </c>
      <c r="X511" s="23">
        <f t="shared" si="127"/>
        <v>78</v>
      </c>
      <c r="Y511" s="23">
        <v>62</v>
      </c>
      <c r="Z511" s="23" t="str">
        <f>Code!$K$204</f>
        <v>EF 86</v>
      </c>
      <c r="AA511" s="23" t="str">
        <f>Code!$K$207</f>
        <v>EF 57</v>
      </c>
      <c r="AB511" s="23" t="str">
        <f>Code!$K$208</f>
        <v>EF 57</v>
      </c>
      <c r="AC511" s="23" t="str">
        <f>Code!$K$205</f>
        <v>EF 57</v>
      </c>
      <c r="AD511" s="23" t="s">
        <v>237</v>
      </c>
      <c r="AE511" s="23" t="s">
        <v>237</v>
      </c>
      <c r="AF511" s="23" t="s">
        <v>237</v>
      </c>
      <c r="AG511" s="39">
        <f t="shared" si="122"/>
        <v>7.1357303575703178E-4</v>
      </c>
      <c r="AH511" s="39">
        <f t="shared" si="128"/>
        <v>7.1357303575703178E-4</v>
      </c>
      <c r="AI511" s="18">
        <f t="shared" si="129"/>
        <v>3.32</v>
      </c>
      <c r="AJ511" s="41">
        <f>Code!$B$23</f>
        <v>0.15</v>
      </c>
      <c r="AK511" s="41">
        <f t="shared" si="130"/>
        <v>0.15</v>
      </c>
      <c r="AL511" s="110">
        <f t="shared" si="131"/>
        <v>11.931567328918323</v>
      </c>
      <c r="AM511" s="110">
        <f t="shared" si="132"/>
        <v>11.931567328918323</v>
      </c>
      <c r="AN511" s="110">
        <f t="shared" si="133"/>
        <v>1.3361692000000001</v>
      </c>
      <c r="AO511" s="110">
        <f t="shared" si="134"/>
        <v>3.0951638065522622</v>
      </c>
      <c r="AP511" s="18">
        <f>VLOOKUP(D511,Code!$B$92:$D$107,2,FALSE)</f>
        <v>0.32</v>
      </c>
      <c r="AQ511" s="18">
        <f>VLOOKUP(E511,Code!$B$92:$D$107,3,FALSE)</f>
        <v>0.25</v>
      </c>
      <c r="AR511" s="18">
        <f>Code!$C$132</f>
        <v>14</v>
      </c>
      <c r="AS511" s="18">
        <f t="shared" si="135"/>
        <v>14</v>
      </c>
      <c r="AT511" s="88">
        <f>Code!$C$189</f>
        <v>80</v>
      </c>
      <c r="AU511" s="88">
        <f t="shared" si="136"/>
        <v>80</v>
      </c>
      <c r="AV511" s="88">
        <f>Code!$C$198</f>
        <v>66</v>
      </c>
      <c r="AW511" s="18" t="str">
        <f>Code!$L$204</f>
        <v>EF 95</v>
      </c>
      <c r="AX511" s="64" t="str">
        <f>Code!$L$207</f>
        <v>EF 60</v>
      </c>
      <c r="AY511" s="64" t="str">
        <f>Code!$L$208</f>
        <v>EF 60</v>
      </c>
      <c r="AZ511" s="64" t="str">
        <f>Code!$L$205</f>
        <v>EF 62</v>
      </c>
      <c r="BA511" s="23" t="s">
        <v>237</v>
      </c>
      <c r="BB511" s="23" t="s">
        <v>237</v>
      </c>
      <c r="BC511" s="23" t="s">
        <v>237</v>
      </c>
      <c r="BD511" s="39">
        <f t="shared" si="137"/>
        <v>6.0653708039347702E-4</v>
      </c>
      <c r="BE511" s="39">
        <f t="shared" si="138"/>
        <v>4.9950112502992225E-4</v>
      </c>
      <c r="BF511" s="18">
        <f>Measures!$C$3</f>
        <v>8</v>
      </c>
      <c r="BG511" s="41">
        <f>Measures!$C$4</f>
        <v>0.1</v>
      </c>
      <c r="BH511" s="41">
        <v>0.06</v>
      </c>
      <c r="BI511" s="18">
        <f>VLOOKUP(D511,Measures!$B$6:$C$21,2,FALSE)</f>
        <v>38</v>
      </c>
      <c r="BJ511" s="18">
        <f>Measures!$C$22</f>
        <v>44</v>
      </c>
      <c r="BK511" s="18">
        <f>Measures!$C$23</f>
        <v>19</v>
      </c>
      <c r="BL511" s="18">
        <f>Measures!$C$24</f>
        <v>13</v>
      </c>
      <c r="BM511" s="18">
        <f>Measures!$C$26</f>
        <v>0.32</v>
      </c>
      <c r="BN511" s="18">
        <f>Measures!$D$26</f>
        <v>0.25</v>
      </c>
      <c r="BO511" s="18">
        <f>Measures!$C$27</f>
        <v>14</v>
      </c>
      <c r="BP511" s="18">
        <f>Measures!$C$28</f>
        <v>15</v>
      </c>
      <c r="BQ511" s="88">
        <f>Measures!$C$29</f>
        <v>92</v>
      </c>
      <c r="BR511" s="88">
        <f>Measures!$C$30</f>
        <v>95</v>
      </c>
      <c r="BS511" s="88">
        <f>Measures!$C$31</f>
        <v>70</v>
      </c>
      <c r="BT511" s="64" t="str">
        <f>Code!$M$204</f>
        <v>EF 200</v>
      </c>
      <c r="BU511" s="64" t="str">
        <f>Code!$M$207</f>
        <v>EF 67</v>
      </c>
      <c r="BV511" s="64" t="str">
        <f>Code!$M$208</f>
        <v>EF 70</v>
      </c>
      <c r="BW511" s="64" t="str">
        <f>Code!$M$205</f>
        <v>EF 82</v>
      </c>
      <c r="BX511" s="64" t="s">
        <v>363</v>
      </c>
      <c r="BY511" s="64" t="s">
        <v>239</v>
      </c>
      <c r="BZ511" s="64" t="s">
        <v>240</v>
      </c>
      <c r="CA511" s="64"/>
      <c r="CB511" s="64"/>
      <c r="CC511" s="64"/>
      <c r="CD511" s="64"/>
      <c r="CE511" s="64"/>
      <c r="CF511" s="64"/>
      <c r="CG511" s="64"/>
      <c r="CH511" s="64"/>
      <c r="CI511" s="64"/>
      <c r="CJ511" s="64"/>
      <c r="CK511" s="64"/>
      <c r="CL511" s="64"/>
      <c r="CM511" s="18"/>
      <c r="CN511" s="18"/>
    </row>
    <row r="512" spans="1:92" ht="14.4" x14ac:dyDescent="0.3">
      <c r="A512" s="19" t="s">
        <v>22</v>
      </c>
      <c r="B512" s="31" t="s">
        <v>86</v>
      </c>
      <c r="C512" s="19" t="s">
        <v>71</v>
      </c>
      <c r="D512" s="19">
        <v>12</v>
      </c>
      <c r="E512" s="19">
        <f>VLOOKUP(D512,Lists!$B$3:$C$18,2,FALSE)</f>
        <v>12</v>
      </c>
      <c r="F512" s="19">
        <v>2</v>
      </c>
      <c r="G512" s="19" t="s">
        <v>66</v>
      </c>
      <c r="H512" s="23">
        <v>1990</v>
      </c>
      <c r="I512" s="37">
        <v>0.14016341923318668</v>
      </c>
      <c r="J512" s="36">
        <v>7.1357303575703178E-4</v>
      </c>
      <c r="K512" s="36">
        <f t="shared" si="123"/>
        <v>7.1357303575703178E-4</v>
      </c>
      <c r="L512" s="23">
        <v>3.32</v>
      </c>
      <c r="M512" s="35">
        <v>0.33</v>
      </c>
      <c r="N512" s="35">
        <f t="shared" si="124"/>
        <v>0.33</v>
      </c>
      <c r="O512" s="38">
        <v>11.931567328918323</v>
      </c>
      <c r="P512" s="38">
        <f t="shared" si="125"/>
        <v>11.931567328918323</v>
      </c>
      <c r="Q512" s="38">
        <v>1.3361692000000001</v>
      </c>
      <c r="R512" s="38">
        <v>3.0951638065522622</v>
      </c>
      <c r="S512" s="23">
        <v>1.23</v>
      </c>
      <c r="T512" s="23">
        <v>0.87</v>
      </c>
      <c r="U512" s="23">
        <v>10</v>
      </c>
      <c r="V512" s="23">
        <f t="shared" si="126"/>
        <v>10</v>
      </c>
      <c r="W512" s="23">
        <v>78</v>
      </c>
      <c r="X512" s="23">
        <f t="shared" si="127"/>
        <v>78</v>
      </c>
      <c r="Y512" s="23">
        <v>62</v>
      </c>
      <c r="Z512" s="23" t="str">
        <f>Code!$K$204</f>
        <v>EF 86</v>
      </c>
      <c r="AA512" s="23" t="str">
        <f>Code!$K$207</f>
        <v>EF 57</v>
      </c>
      <c r="AB512" s="23" t="str">
        <f>Code!$K$208</f>
        <v>EF 57</v>
      </c>
      <c r="AC512" s="23" t="str">
        <f>Code!$K$205</f>
        <v>EF 57</v>
      </c>
      <c r="AD512" s="23" t="s">
        <v>237</v>
      </c>
      <c r="AE512" s="23" t="s">
        <v>237</v>
      </c>
      <c r="AF512" s="23" t="s">
        <v>237</v>
      </c>
      <c r="AG512" s="39">
        <f t="shared" si="122"/>
        <v>7.1357303575703178E-4</v>
      </c>
      <c r="AH512" s="39">
        <f t="shared" si="128"/>
        <v>7.1357303575703178E-4</v>
      </c>
      <c r="AI512" s="18">
        <f t="shared" si="129"/>
        <v>3.32</v>
      </c>
      <c r="AJ512" s="41">
        <f>Code!$B$23</f>
        <v>0.15</v>
      </c>
      <c r="AK512" s="41">
        <f t="shared" si="130"/>
        <v>0.15</v>
      </c>
      <c r="AL512" s="110">
        <f t="shared" si="131"/>
        <v>11.931567328918323</v>
      </c>
      <c r="AM512" s="110">
        <f t="shared" si="132"/>
        <v>11.931567328918323</v>
      </c>
      <c r="AN512" s="110">
        <f t="shared" si="133"/>
        <v>1.3361692000000001</v>
      </c>
      <c r="AO512" s="110">
        <f t="shared" si="134"/>
        <v>3.0951638065522622</v>
      </c>
      <c r="AP512" s="18">
        <f>VLOOKUP(D512,Code!$B$92:$D$107,2,FALSE)</f>
        <v>0.32</v>
      </c>
      <c r="AQ512" s="18">
        <f>VLOOKUP(E512,Code!$B$92:$D$107,3,FALSE)</f>
        <v>0.25</v>
      </c>
      <c r="AR512" s="18">
        <f>Code!$C$132</f>
        <v>14</v>
      </c>
      <c r="AS512" s="18">
        <f t="shared" si="135"/>
        <v>14</v>
      </c>
      <c r="AT512" s="88">
        <f>Code!$C$189</f>
        <v>80</v>
      </c>
      <c r="AU512" s="88">
        <f t="shared" si="136"/>
        <v>80</v>
      </c>
      <c r="AV512" s="88">
        <f>Code!$C$198</f>
        <v>66</v>
      </c>
      <c r="AW512" s="18" t="str">
        <f>Code!$L$204</f>
        <v>EF 95</v>
      </c>
      <c r="AX512" s="64" t="str">
        <f>Code!$L$207</f>
        <v>EF 60</v>
      </c>
      <c r="AY512" s="64" t="str">
        <f>Code!$L$208</f>
        <v>EF 60</v>
      </c>
      <c r="AZ512" s="64" t="str">
        <f>Code!$L$205</f>
        <v>EF 62</v>
      </c>
      <c r="BA512" s="23" t="s">
        <v>237</v>
      </c>
      <c r="BB512" s="23" t="s">
        <v>237</v>
      </c>
      <c r="BC512" s="23" t="s">
        <v>237</v>
      </c>
      <c r="BD512" s="39">
        <f t="shared" si="137"/>
        <v>6.0653708039347702E-4</v>
      </c>
      <c r="BE512" s="39">
        <f t="shared" si="138"/>
        <v>4.9950112502992225E-4</v>
      </c>
      <c r="BF512" s="18">
        <f>Measures!$C$3</f>
        <v>8</v>
      </c>
      <c r="BG512" s="41">
        <f>Measures!$C$4</f>
        <v>0.1</v>
      </c>
      <c r="BH512" s="41">
        <v>0.06</v>
      </c>
      <c r="BI512" s="18">
        <f>VLOOKUP(D512,Measures!$B$6:$C$21,2,FALSE)</f>
        <v>38</v>
      </c>
      <c r="BJ512" s="18">
        <f>Measures!$C$22</f>
        <v>44</v>
      </c>
      <c r="BK512" s="18">
        <f>Measures!$C$23</f>
        <v>19</v>
      </c>
      <c r="BL512" s="18">
        <f>Measures!$C$24</f>
        <v>13</v>
      </c>
      <c r="BM512" s="18">
        <f>Measures!$C$26</f>
        <v>0.32</v>
      </c>
      <c r="BN512" s="18">
        <f>Measures!$D$26</f>
        <v>0.25</v>
      </c>
      <c r="BO512" s="18">
        <f>Measures!$C$27</f>
        <v>14</v>
      </c>
      <c r="BP512" s="18">
        <f>Measures!$C$28</f>
        <v>15</v>
      </c>
      <c r="BQ512" s="88">
        <f>Measures!$C$29</f>
        <v>92</v>
      </c>
      <c r="BR512" s="88">
        <f>Measures!$C$30</f>
        <v>95</v>
      </c>
      <c r="BS512" s="88">
        <f>Measures!$C$31</f>
        <v>70</v>
      </c>
      <c r="BT512" s="64" t="str">
        <f>Code!$M$204</f>
        <v>EF 200</v>
      </c>
      <c r="BU512" s="64" t="str">
        <f>Code!$M$207</f>
        <v>EF 67</v>
      </c>
      <c r="BV512" s="64" t="str">
        <f>Code!$M$208</f>
        <v>EF 70</v>
      </c>
      <c r="BW512" s="64" t="str">
        <f>Code!$M$205</f>
        <v>EF 82</v>
      </c>
      <c r="BX512" s="64" t="s">
        <v>363</v>
      </c>
      <c r="BY512" s="64" t="s">
        <v>239</v>
      </c>
      <c r="BZ512" s="64" t="s">
        <v>240</v>
      </c>
      <c r="CA512" s="64"/>
      <c r="CB512" s="64"/>
      <c r="CC512" s="64"/>
      <c r="CD512" s="64"/>
      <c r="CE512" s="64"/>
      <c r="CF512" s="64"/>
      <c r="CG512" s="64"/>
      <c r="CH512" s="64"/>
      <c r="CI512" s="64"/>
      <c r="CJ512" s="64"/>
      <c r="CK512" s="64"/>
      <c r="CL512" s="64"/>
      <c r="CM512" s="18"/>
      <c r="CN512" s="18"/>
    </row>
    <row r="513" spans="1:92" ht="14.4" x14ac:dyDescent="0.3">
      <c r="A513" s="19" t="s">
        <v>95</v>
      </c>
      <c r="B513" s="31" t="s">
        <v>86</v>
      </c>
      <c r="C513" s="19" t="s">
        <v>87</v>
      </c>
      <c r="D513" s="19">
        <v>12</v>
      </c>
      <c r="E513" s="19">
        <f>VLOOKUP(D513,Lists!$B$3:$C$18,2,FALSE)</f>
        <v>12</v>
      </c>
      <c r="F513" s="19">
        <v>1</v>
      </c>
      <c r="G513" s="19" t="s">
        <v>66</v>
      </c>
      <c r="H513" s="23">
        <v>1600</v>
      </c>
      <c r="I513" s="37">
        <v>0.14016341923318668</v>
      </c>
      <c r="J513" s="36">
        <v>7.1357303575703178E-4</v>
      </c>
      <c r="K513" s="36">
        <f t="shared" si="123"/>
        <v>7.1357303575703178E-4</v>
      </c>
      <c r="L513" s="23">
        <v>3.32</v>
      </c>
      <c r="M513" s="35">
        <v>0.33</v>
      </c>
      <c r="N513" s="35">
        <f t="shared" si="124"/>
        <v>0.33</v>
      </c>
      <c r="O513" s="38">
        <v>11.931567328918323</v>
      </c>
      <c r="P513" s="38">
        <f t="shared" si="125"/>
        <v>11.931567328918323</v>
      </c>
      <c r="Q513" s="38">
        <v>1.3361692000000001</v>
      </c>
      <c r="R513" s="38">
        <v>3.0951638065522622</v>
      </c>
      <c r="S513" s="23">
        <v>1.23</v>
      </c>
      <c r="T513" s="23">
        <v>0.87</v>
      </c>
      <c r="U513" s="23">
        <v>10</v>
      </c>
      <c r="V513" s="23">
        <f t="shared" si="126"/>
        <v>10</v>
      </c>
      <c r="W513" s="23">
        <v>78</v>
      </c>
      <c r="X513" s="23">
        <f t="shared" si="127"/>
        <v>78</v>
      </c>
      <c r="Y513" s="23">
        <v>62</v>
      </c>
      <c r="Z513" s="23" t="str">
        <f>Code!$K$204</f>
        <v>EF 86</v>
      </c>
      <c r="AA513" s="23" t="str">
        <f>Code!$K$207</f>
        <v>EF 57</v>
      </c>
      <c r="AB513" s="23" t="str">
        <f>Code!$K$208</f>
        <v>EF 57</v>
      </c>
      <c r="AC513" s="23" t="str">
        <f>Code!$K$205</f>
        <v>EF 57</v>
      </c>
      <c r="AD513" s="23" t="s">
        <v>237</v>
      </c>
      <c r="AE513" s="23" t="s">
        <v>237</v>
      </c>
      <c r="AF513" s="23" t="s">
        <v>237</v>
      </c>
      <c r="AG513" s="39">
        <f t="shared" si="122"/>
        <v>7.1357303575703178E-4</v>
      </c>
      <c r="AH513" s="39">
        <f t="shared" si="128"/>
        <v>7.1357303575703178E-4</v>
      </c>
      <c r="AI513" s="18">
        <f t="shared" si="129"/>
        <v>3.32</v>
      </c>
      <c r="AJ513" s="41">
        <f>Code!$B$23</f>
        <v>0.15</v>
      </c>
      <c r="AK513" s="41">
        <f t="shared" si="130"/>
        <v>0.15</v>
      </c>
      <c r="AL513" s="110">
        <f t="shared" si="131"/>
        <v>11.931567328918323</v>
      </c>
      <c r="AM513" s="110">
        <f t="shared" si="132"/>
        <v>11.931567328918323</v>
      </c>
      <c r="AN513" s="110">
        <f t="shared" si="133"/>
        <v>1.3361692000000001</v>
      </c>
      <c r="AO513" s="110">
        <f t="shared" si="134"/>
        <v>3.0951638065522622</v>
      </c>
      <c r="AP513" s="18">
        <f>VLOOKUP(D513,Code!$B$92:$D$107,2,FALSE)</f>
        <v>0.32</v>
      </c>
      <c r="AQ513" s="18">
        <f>VLOOKUP(E513,Code!$B$92:$D$107,3,FALSE)</f>
        <v>0.25</v>
      </c>
      <c r="AR513" s="18">
        <f>Code!$C$132</f>
        <v>14</v>
      </c>
      <c r="AS513" s="18">
        <f t="shared" si="135"/>
        <v>14</v>
      </c>
      <c r="AT513" s="88">
        <f>Code!$C$189</f>
        <v>80</v>
      </c>
      <c r="AU513" s="88">
        <f t="shared" si="136"/>
        <v>80</v>
      </c>
      <c r="AV513" s="88">
        <f>Code!$C$198</f>
        <v>66</v>
      </c>
      <c r="AW513" s="18" t="str">
        <f>Code!$L$204</f>
        <v>EF 95</v>
      </c>
      <c r="AX513" s="64" t="str">
        <f>Code!$L$207</f>
        <v>EF 60</v>
      </c>
      <c r="AY513" s="64" t="str">
        <f>Code!$L$208</f>
        <v>EF 60</v>
      </c>
      <c r="AZ513" s="64" t="str">
        <f>Code!$L$205</f>
        <v>EF 62</v>
      </c>
      <c r="BA513" s="23" t="s">
        <v>237</v>
      </c>
      <c r="BB513" s="23" t="s">
        <v>237</v>
      </c>
      <c r="BC513" s="23" t="s">
        <v>237</v>
      </c>
      <c r="BD513" s="39">
        <f t="shared" si="137"/>
        <v>6.0653708039347702E-4</v>
      </c>
      <c r="BE513" s="39">
        <f t="shared" si="138"/>
        <v>4.9950112502992225E-4</v>
      </c>
      <c r="BF513" s="18">
        <f>Measures!$C$3</f>
        <v>8</v>
      </c>
      <c r="BG513" s="41">
        <f>Measures!$C$4</f>
        <v>0.1</v>
      </c>
      <c r="BH513" s="41">
        <v>0.06</v>
      </c>
      <c r="BI513" s="18">
        <f>VLOOKUP(D513,Measures!$B$6:$C$21,2,FALSE)</f>
        <v>38</v>
      </c>
      <c r="BJ513" s="18">
        <f>Measures!$C$22</f>
        <v>44</v>
      </c>
      <c r="BK513" s="18">
        <f>Measures!$C$23</f>
        <v>19</v>
      </c>
      <c r="BL513" s="18">
        <f>Measures!$C$24</f>
        <v>13</v>
      </c>
      <c r="BM513" s="18">
        <f>Measures!$C$26</f>
        <v>0.32</v>
      </c>
      <c r="BN513" s="18">
        <f>Measures!$D$26</f>
        <v>0.25</v>
      </c>
      <c r="BO513" s="18">
        <f>Measures!$C$27</f>
        <v>14</v>
      </c>
      <c r="BP513" s="18">
        <f>Measures!$C$28</f>
        <v>15</v>
      </c>
      <c r="BQ513" s="88">
        <f>Measures!$C$29</f>
        <v>92</v>
      </c>
      <c r="BR513" s="88">
        <f>Measures!$C$30</f>
        <v>95</v>
      </c>
      <c r="BS513" s="88">
        <f>Measures!$C$31</f>
        <v>70</v>
      </c>
      <c r="BT513" s="64" t="str">
        <f>Code!$M$204</f>
        <v>EF 200</v>
      </c>
      <c r="BU513" s="64" t="str">
        <f>Code!$M$207</f>
        <v>EF 67</v>
      </c>
      <c r="BV513" s="64" t="str">
        <f>Code!$M$208</f>
        <v>EF 70</v>
      </c>
      <c r="BW513" s="64" t="str">
        <f>Code!$M$205</f>
        <v>EF 82</v>
      </c>
      <c r="BX513" s="64" t="s">
        <v>363</v>
      </c>
      <c r="BY513" s="64" t="s">
        <v>239</v>
      </c>
      <c r="BZ513" s="64" t="s">
        <v>240</v>
      </c>
      <c r="CA513" s="64"/>
      <c r="CB513" s="64"/>
      <c r="CC513" s="64"/>
      <c r="CD513" s="64"/>
      <c r="CE513" s="64"/>
      <c r="CF513" s="64"/>
      <c r="CG513" s="64"/>
      <c r="CH513" s="64"/>
      <c r="CI513" s="64"/>
      <c r="CJ513" s="64"/>
      <c r="CK513" s="64"/>
      <c r="CL513" s="64"/>
      <c r="CM513" s="18"/>
      <c r="CN513" s="18"/>
    </row>
    <row r="514" spans="1:92" ht="14.4" x14ac:dyDescent="0.3">
      <c r="A514" s="19" t="s">
        <v>95</v>
      </c>
      <c r="B514" s="31" t="s">
        <v>86</v>
      </c>
      <c r="C514" s="19" t="s">
        <v>87</v>
      </c>
      <c r="D514" s="19">
        <v>12</v>
      </c>
      <c r="E514" s="19">
        <f>VLOOKUP(D514,Lists!$B$3:$C$18,2,FALSE)</f>
        <v>12</v>
      </c>
      <c r="F514" s="19">
        <v>2</v>
      </c>
      <c r="G514" s="19" t="s">
        <v>66</v>
      </c>
      <c r="H514" s="23">
        <v>1990</v>
      </c>
      <c r="I514" s="37">
        <v>0.14016341923318668</v>
      </c>
      <c r="J514" s="36">
        <v>7.1357303575703178E-4</v>
      </c>
      <c r="K514" s="36">
        <f t="shared" si="123"/>
        <v>7.1357303575703178E-4</v>
      </c>
      <c r="L514" s="23">
        <v>3.32</v>
      </c>
      <c r="M514" s="35">
        <v>0.33</v>
      </c>
      <c r="N514" s="35">
        <f t="shared" si="124"/>
        <v>0.33</v>
      </c>
      <c r="O514" s="38">
        <v>11.931567328918323</v>
      </c>
      <c r="P514" s="38">
        <f t="shared" si="125"/>
        <v>11.931567328918323</v>
      </c>
      <c r="Q514" s="38">
        <v>1.3361692000000001</v>
      </c>
      <c r="R514" s="38">
        <v>3.0951638065522622</v>
      </c>
      <c r="S514" s="23">
        <v>1.23</v>
      </c>
      <c r="T514" s="23">
        <v>0.87</v>
      </c>
      <c r="U514" s="23">
        <v>10</v>
      </c>
      <c r="V514" s="23">
        <f t="shared" si="126"/>
        <v>10</v>
      </c>
      <c r="W514" s="23">
        <v>78</v>
      </c>
      <c r="X514" s="23">
        <f t="shared" si="127"/>
        <v>78</v>
      </c>
      <c r="Y514" s="23">
        <v>62</v>
      </c>
      <c r="Z514" s="23" t="str">
        <f>Code!$K$204</f>
        <v>EF 86</v>
      </c>
      <c r="AA514" s="23" t="str">
        <f>Code!$K$207</f>
        <v>EF 57</v>
      </c>
      <c r="AB514" s="23" t="str">
        <f>Code!$K$208</f>
        <v>EF 57</v>
      </c>
      <c r="AC514" s="23" t="str">
        <f>Code!$K$205</f>
        <v>EF 57</v>
      </c>
      <c r="AD514" s="23" t="s">
        <v>237</v>
      </c>
      <c r="AE514" s="23" t="s">
        <v>237</v>
      </c>
      <c r="AF514" s="23" t="s">
        <v>237</v>
      </c>
      <c r="AG514" s="39">
        <f t="shared" si="122"/>
        <v>7.1357303575703178E-4</v>
      </c>
      <c r="AH514" s="39">
        <f t="shared" si="128"/>
        <v>7.1357303575703178E-4</v>
      </c>
      <c r="AI514" s="18">
        <f t="shared" si="129"/>
        <v>3.32</v>
      </c>
      <c r="AJ514" s="41">
        <f>Code!$B$23</f>
        <v>0.15</v>
      </c>
      <c r="AK514" s="41">
        <f t="shared" si="130"/>
        <v>0.15</v>
      </c>
      <c r="AL514" s="110">
        <f t="shared" si="131"/>
        <v>11.931567328918323</v>
      </c>
      <c r="AM514" s="110">
        <f t="shared" si="132"/>
        <v>11.931567328918323</v>
      </c>
      <c r="AN514" s="110">
        <f t="shared" si="133"/>
        <v>1.3361692000000001</v>
      </c>
      <c r="AO514" s="110">
        <f t="shared" si="134"/>
        <v>3.0951638065522622</v>
      </c>
      <c r="AP514" s="18">
        <f>VLOOKUP(D514,Code!$B$92:$D$107,2,FALSE)</f>
        <v>0.32</v>
      </c>
      <c r="AQ514" s="18">
        <f>VLOOKUP(E514,Code!$B$92:$D$107,3,FALSE)</f>
        <v>0.25</v>
      </c>
      <c r="AR514" s="18">
        <f>Code!$C$132</f>
        <v>14</v>
      </c>
      <c r="AS514" s="18">
        <f t="shared" si="135"/>
        <v>14</v>
      </c>
      <c r="AT514" s="88">
        <f>Code!$C$189</f>
        <v>80</v>
      </c>
      <c r="AU514" s="88">
        <f t="shared" si="136"/>
        <v>80</v>
      </c>
      <c r="AV514" s="88">
        <f>Code!$C$198</f>
        <v>66</v>
      </c>
      <c r="AW514" s="18" t="str">
        <f>Code!$L$204</f>
        <v>EF 95</v>
      </c>
      <c r="AX514" s="64" t="str">
        <f>Code!$L$207</f>
        <v>EF 60</v>
      </c>
      <c r="AY514" s="64" t="str">
        <f>Code!$L$208</f>
        <v>EF 60</v>
      </c>
      <c r="AZ514" s="64" t="str">
        <f>Code!$L$205</f>
        <v>EF 62</v>
      </c>
      <c r="BA514" s="23" t="s">
        <v>237</v>
      </c>
      <c r="BB514" s="23" t="s">
        <v>237</v>
      </c>
      <c r="BC514" s="23" t="s">
        <v>237</v>
      </c>
      <c r="BD514" s="39">
        <f t="shared" si="137"/>
        <v>6.0653708039347702E-4</v>
      </c>
      <c r="BE514" s="39">
        <f t="shared" si="138"/>
        <v>4.9950112502992225E-4</v>
      </c>
      <c r="BF514" s="18">
        <f>Measures!$C$3</f>
        <v>8</v>
      </c>
      <c r="BG514" s="41">
        <f>Measures!$C$4</f>
        <v>0.1</v>
      </c>
      <c r="BH514" s="41">
        <v>0.06</v>
      </c>
      <c r="BI514" s="18">
        <f>VLOOKUP(D514,Measures!$B$6:$C$21,2,FALSE)</f>
        <v>38</v>
      </c>
      <c r="BJ514" s="18">
        <f>Measures!$C$22</f>
        <v>44</v>
      </c>
      <c r="BK514" s="18">
        <f>Measures!$C$23</f>
        <v>19</v>
      </c>
      <c r="BL514" s="18">
        <f>Measures!$C$24</f>
        <v>13</v>
      </c>
      <c r="BM514" s="18">
        <f>Measures!$C$26</f>
        <v>0.32</v>
      </c>
      <c r="BN514" s="18">
        <f>Measures!$D$26</f>
        <v>0.25</v>
      </c>
      <c r="BO514" s="18">
        <f>Measures!$C$27</f>
        <v>14</v>
      </c>
      <c r="BP514" s="18">
        <f>Measures!$C$28</f>
        <v>15</v>
      </c>
      <c r="BQ514" s="88">
        <f>Measures!$C$29</f>
        <v>92</v>
      </c>
      <c r="BR514" s="88">
        <f>Measures!$C$30</f>
        <v>95</v>
      </c>
      <c r="BS514" s="88">
        <f>Measures!$C$31</f>
        <v>70</v>
      </c>
      <c r="BT514" s="64" t="str">
        <f>Code!$M$204</f>
        <v>EF 200</v>
      </c>
      <c r="BU514" s="64" t="str">
        <f>Code!$M$207</f>
        <v>EF 67</v>
      </c>
      <c r="BV514" s="64" t="str">
        <f>Code!$M$208</f>
        <v>EF 70</v>
      </c>
      <c r="BW514" s="64" t="str">
        <f>Code!$M$205</f>
        <v>EF 82</v>
      </c>
      <c r="BX514" s="64" t="s">
        <v>363</v>
      </c>
      <c r="BY514" s="64" t="s">
        <v>239</v>
      </c>
      <c r="BZ514" s="64" t="s">
        <v>240</v>
      </c>
      <c r="CA514" s="64"/>
      <c r="CB514" s="64"/>
      <c r="CC514" s="64"/>
      <c r="CD514" s="64"/>
      <c r="CE514" s="64"/>
      <c r="CF514" s="64"/>
      <c r="CG514" s="64"/>
      <c r="CH514" s="64"/>
      <c r="CI514" s="64"/>
      <c r="CJ514" s="64"/>
      <c r="CK514" s="64"/>
      <c r="CL514" s="64"/>
      <c r="CM514" s="18"/>
      <c r="CN514" s="18"/>
    </row>
    <row r="515" spans="1:92" ht="14.4" x14ac:dyDescent="0.3">
      <c r="A515" s="19" t="s">
        <v>22</v>
      </c>
      <c r="B515" s="31" t="s">
        <v>86</v>
      </c>
      <c r="C515" s="19" t="s">
        <v>87</v>
      </c>
      <c r="D515" s="19">
        <v>12</v>
      </c>
      <c r="E515" s="19">
        <f>VLOOKUP(D515,Lists!$B$3:$C$18,2,FALSE)</f>
        <v>12</v>
      </c>
      <c r="F515" s="19">
        <v>1</v>
      </c>
      <c r="G515" s="19" t="s">
        <v>66</v>
      </c>
      <c r="H515" s="23">
        <v>1600</v>
      </c>
      <c r="I515" s="37">
        <v>0.14016341923318668</v>
      </c>
      <c r="J515" s="36">
        <v>7.1357303575703178E-4</v>
      </c>
      <c r="K515" s="36">
        <f t="shared" si="123"/>
        <v>7.1357303575703178E-4</v>
      </c>
      <c r="L515" s="23">
        <v>3.32</v>
      </c>
      <c r="M515" s="35">
        <v>0.33</v>
      </c>
      <c r="N515" s="35">
        <f t="shared" si="124"/>
        <v>0.33</v>
      </c>
      <c r="O515" s="38">
        <v>11.931567328918323</v>
      </c>
      <c r="P515" s="38">
        <f t="shared" si="125"/>
        <v>11.931567328918323</v>
      </c>
      <c r="Q515" s="38">
        <v>1.3361692000000001</v>
      </c>
      <c r="R515" s="38">
        <v>3.0951638065522622</v>
      </c>
      <c r="S515" s="23">
        <v>1.23</v>
      </c>
      <c r="T515" s="23">
        <v>0.87</v>
      </c>
      <c r="U515" s="23">
        <v>10</v>
      </c>
      <c r="V515" s="23">
        <f t="shared" si="126"/>
        <v>10</v>
      </c>
      <c r="W515" s="23">
        <v>78</v>
      </c>
      <c r="X515" s="23">
        <f t="shared" si="127"/>
        <v>78</v>
      </c>
      <c r="Y515" s="23">
        <v>62</v>
      </c>
      <c r="Z515" s="23" t="str">
        <f>Code!$K$204</f>
        <v>EF 86</v>
      </c>
      <c r="AA515" s="23" t="str">
        <f>Code!$K$207</f>
        <v>EF 57</v>
      </c>
      <c r="AB515" s="23" t="str">
        <f>Code!$K$208</f>
        <v>EF 57</v>
      </c>
      <c r="AC515" s="23" t="str">
        <f>Code!$K$205</f>
        <v>EF 57</v>
      </c>
      <c r="AD515" s="23" t="s">
        <v>237</v>
      </c>
      <c r="AE515" s="23" t="s">
        <v>237</v>
      </c>
      <c r="AF515" s="23" t="s">
        <v>237</v>
      </c>
      <c r="AG515" s="39">
        <f t="shared" si="122"/>
        <v>7.1357303575703178E-4</v>
      </c>
      <c r="AH515" s="39">
        <f t="shared" si="128"/>
        <v>7.1357303575703178E-4</v>
      </c>
      <c r="AI515" s="18">
        <f t="shared" si="129"/>
        <v>3.32</v>
      </c>
      <c r="AJ515" s="41">
        <f>Code!$B$23</f>
        <v>0.15</v>
      </c>
      <c r="AK515" s="41">
        <f t="shared" si="130"/>
        <v>0.15</v>
      </c>
      <c r="AL515" s="110">
        <f t="shared" si="131"/>
        <v>11.931567328918323</v>
      </c>
      <c r="AM515" s="110">
        <f t="shared" si="132"/>
        <v>11.931567328918323</v>
      </c>
      <c r="AN515" s="110">
        <f t="shared" si="133"/>
        <v>1.3361692000000001</v>
      </c>
      <c r="AO515" s="110">
        <f t="shared" si="134"/>
        <v>3.0951638065522622</v>
      </c>
      <c r="AP515" s="18">
        <f>VLOOKUP(D515,Code!$B$92:$D$107,2,FALSE)</f>
        <v>0.32</v>
      </c>
      <c r="AQ515" s="18">
        <f>VLOOKUP(E515,Code!$B$92:$D$107,3,FALSE)</f>
        <v>0.25</v>
      </c>
      <c r="AR515" s="18">
        <f>Code!$C$132</f>
        <v>14</v>
      </c>
      <c r="AS515" s="18">
        <f t="shared" si="135"/>
        <v>14</v>
      </c>
      <c r="AT515" s="88">
        <f>Code!$C$189</f>
        <v>80</v>
      </c>
      <c r="AU515" s="88">
        <f t="shared" si="136"/>
        <v>80</v>
      </c>
      <c r="AV515" s="88">
        <f>Code!$C$198</f>
        <v>66</v>
      </c>
      <c r="AW515" s="18" t="str">
        <f>Code!$L$204</f>
        <v>EF 95</v>
      </c>
      <c r="AX515" s="64" t="str">
        <f>Code!$L$207</f>
        <v>EF 60</v>
      </c>
      <c r="AY515" s="64" t="str">
        <f>Code!$L$208</f>
        <v>EF 60</v>
      </c>
      <c r="AZ515" s="64" t="str">
        <f>Code!$L$205</f>
        <v>EF 62</v>
      </c>
      <c r="BA515" s="23" t="s">
        <v>237</v>
      </c>
      <c r="BB515" s="23" t="s">
        <v>237</v>
      </c>
      <c r="BC515" s="23" t="s">
        <v>237</v>
      </c>
      <c r="BD515" s="39">
        <f t="shared" si="137"/>
        <v>6.0653708039347702E-4</v>
      </c>
      <c r="BE515" s="39">
        <f t="shared" si="138"/>
        <v>4.9950112502992225E-4</v>
      </c>
      <c r="BF515" s="18">
        <f>Measures!$C$3</f>
        <v>8</v>
      </c>
      <c r="BG515" s="41">
        <f>Measures!$C$4</f>
        <v>0.1</v>
      </c>
      <c r="BH515" s="41">
        <v>0.06</v>
      </c>
      <c r="BI515" s="18">
        <f>VLOOKUP(D515,Measures!$B$6:$C$21,2,FALSE)</f>
        <v>38</v>
      </c>
      <c r="BJ515" s="18">
        <f>Measures!$C$22</f>
        <v>44</v>
      </c>
      <c r="BK515" s="18">
        <f>Measures!$C$23</f>
        <v>19</v>
      </c>
      <c r="BL515" s="18">
        <f>Measures!$C$24</f>
        <v>13</v>
      </c>
      <c r="BM515" s="18">
        <f>Measures!$C$26</f>
        <v>0.32</v>
      </c>
      <c r="BN515" s="18">
        <f>Measures!$D$26</f>
        <v>0.25</v>
      </c>
      <c r="BO515" s="18">
        <f>Measures!$C$27</f>
        <v>14</v>
      </c>
      <c r="BP515" s="18">
        <f>Measures!$C$28</f>
        <v>15</v>
      </c>
      <c r="BQ515" s="88">
        <f>Measures!$C$29</f>
        <v>92</v>
      </c>
      <c r="BR515" s="88">
        <f>Measures!$C$30</f>
        <v>95</v>
      </c>
      <c r="BS515" s="88">
        <f>Measures!$C$31</f>
        <v>70</v>
      </c>
      <c r="BT515" s="64" t="str">
        <f>Code!$M$204</f>
        <v>EF 200</v>
      </c>
      <c r="BU515" s="64" t="str">
        <f>Code!$M$207</f>
        <v>EF 67</v>
      </c>
      <c r="BV515" s="64" t="str">
        <f>Code!$M$208</f>
        <v>EF 70</v>
      </c>
      <c r="BW515" s="64" t="str">
        <f>Code!$M$205</f>
        <v>EF 82</v>
      </c>
      <c r="BX515" s="64" t="s">
        <v>363</v>
      </c>
      <c r="BY515" s="64" t="s">
        <v>239</v>
      </c>
      <c r="BZ515" s="64" t="s">
        <v>240</v>
      </c>
      <c r="CA515" s="64"/>
      <c r="CB515" s="64"/>
      <c r="CC515" s="64"/>
      <c r="CD515" s="64"/>
      <c r="CE515" s="64"/>
      <c r="CF515" s="64"/>
      <c r="CG515" s="64"/>
      <c r="CH515" s="64"/>
      <c r="CI515" s="64"/>
      <c r="CJ515" s="64"/>
      <c r="CK515" s="64"/>
      <c r="CL515" s="64"/>
      <c r="CM515" s="18"/>
      <c r="CN515" s="18"/>
    </row>
    <row r="516" spans="1:92" ht="14.4" x14ac:dyDescent="0.3">
      <c r="A516" s="19" t="s">
        <v>22</v>
      </c>
      <c r="B516" s="31" t="s">
        <v>86</v>
      </c>
      <c r="C516" s="19" t="s">
        <v>87</v>
      </c>
      <c r="D516" s="19">
        <v>12</v>
      </c>
      <c r="E516" s="19">
        <f>VLOOKUP(D516,Lists!$B$3:$C$18,2,FALSE)</f>
        <v>12</v>
      </c>
      <c r="F516" s="19">
        <v>2</v>
      </c>
      <c r="G516" s="19" t="s">
        <v>66</v>
      </c>
      <c r="H516" s="23">
        <v>1990</v>
      </c>
      <c r="I516" s="37">
        <v>0.14016341923318668</v>
      </c>
      <c r="J516" s="36">
        <v>7.1357303575703178E-4</v>
      </c>
      <c r="K516" s="36">
        <f t="shared" si="123"/>
        <v>7.1357303575703178E-4</v>
      </c>
      <c r="L516" s="23">
        <v>3.32</v>
      </c>
      <c r="M516" s="35">
        <v>0.33</v>
      </c>
      <c r="N516" s="35">
        <f t="shared" si="124"/>
        <v>0.33</v>
      </c>
      <c r="O516" s="38">
        <v>11.931567328918323</v>
      </c>
      <c r="P516" s="38">
        <f t="shared" si="125"/>
        <v>11.931567328918323</v>
      </c>
      <c r="Q516" s="38">
        <v>1.3361692000000001</v>
      </c>
      <c r="R516" s="38">
        <v>3.0951638065522622</v>
      </c>
      <c r="S516" s="23">
        <v>1.23</v>
      </c>
      <c r="T516" s="23">
        <v>0.87</v>
      </c>
      <c r="U516" s="23">
        <v>10</v>
      </c>
      <c r="V516" s="23">
        <f t="shared" si="126"/>
        <v>10</v>
      </c>
      <c r="W516" s="23">
        <v>78</v>
      </c>
      <c r="X516" s="23">
        <f t="shared" si="127"/>
        <v>78</v>
      </c>
      <c r="Y516" s="23">
        <v>62</v>
      </c>
      <c r="Z516" s="23" t="str">
        <f>Code!$K$204</f>
        <v>EF 86</v>
      </c>
      <c r="AA516" s="23" t="str">
        <f>Code!$K$207</f>
        <v>EF 57</v>
      </c>
      <c r="AB516" s="23" t="str">
        <f>Code!$K$208</f>
        <v>EF 57</v>
      </c>
      <c r="AC516" s="23" t="str">
        <f>Code!$K$205</f>
        <v>EF 57</v>
      </c>
      <c r="AD516" s="23" t="s">
        <v>237</v>
      </c>
      <c r="AE516" s="23" t="s">
        <v>237</v>
      </c>
      <c r="AF516" s="23" t="s">
        <v>237</v>
      </c>
      <c r="AG516" s="39">
        <f t="shared" si="122"/>
        <v>7.1357303575703178E-4</v>
      </c>
      <c r="AH516" s="39">
        <f t="shared" si="128"/>
        <v>7.1357303575703178E-4</v>
      </c>
      <c r="AI516" s="18">
        <f t="shared" si="129"/>
        <v>3.32</v>
      </c>
      <c r="AJ516" s="41">
        <f>Code!$B$23</f>
        <v>0.15</v>
      </c>
      <c r="AK516" s="41">
        <f t="shared" si="130"/>
        <v>0.15</v>
      </c>
      <c r="AL516" s="110">
        <f t="shared" si="131"/>
        <v>11.931567328918323</v>
      </c>
      <c r="AM516" s="110">
        <f t="shared" si="132"/>
        <v>11.931567328918323</v>
      </c>
      <c r="AN516" s="110">
        <f t="shared" si="133"/>
        <v>1.3361692000000001</v>
      </c>
      <c r="AO516" s="110">
        <f t="shared" si="134"/>
        <v>3.0951638065522622</v>
      </c>
      <c r="AP516" s="18">
        <f>VLOOKUP(D516,Code!$B$92:$D$107,2,FALSE)</f>
        <v>0.32</v>
      </c>
      <c r="AQ516" s="18">
        <f>VLOOKUP(E516,Code!$B$92:$D$107,3,FALSE)</f>
        <v>0.25</v>
      </c>
      <c r="AR516" s="18">
        <f>Code!$C$132</f>
        <v>14</v>
      </c>
      <c r="AS516" s="18">
        <f t="shared" si="135"/>
        <v>14</v>
      </c>
      <c r="AT516" s="88">
        <f>Code!$C$189</f>
        <v>80</v>
      </c>
      <c r="AU516" s="88">
        <f t="shared" si="136"/>
        <v>80</v>
      </c>
      <c r="AV516" s="88">
        <f>Code!$C$198</f>
        <v>66</v>
      </c>
      <c r="AW516" s="18" t="str">
        <f>Code!$L$204</f>
        <v>EF 95</v>
      </c>
      <c r="AX516" s="64" t="str">
        <f>Code!$L$207</f>
        <v>EF 60</v>
      </c>
      <c r="AY516" s="64" t="str">
        <f>Code!$L$208</f>
        <v>EF 60</v>
      </c>
      <c r="AZ516" s="64" t="str">
        <f>Code!$L$205</f>
        <v>EF 62</v>
      </c>
      <c r="BA516" s="23" t="s">
        <v>237</v>
      </c>
      <c r="BB516" s="23" t="s">
        <v>237</v>
      </c>
      <c r="BC516" s="23" t="s">
        <v>237</v>
      </c>
      <c r="BD516" s="39">
        <f t="shared" si="137"/>
        <v>6.0653708039347702E-4</v>
      </c>
      <c r="BE516" s="39">
        <f t="shared" si="138"/>
        <v>4.9950112502992225E-4</v>
      </c>
      <c r="BF516" s="18">
        <f>Measures!$C$3</f>
        <v>8</v>
      </c>
      <c r="BG516" s="41">
        <f>Measures!$C$4</f>
        <v>0.1</v>
      </c>
      <c r="BH516" s="41">
        <v>0.06</v>
      </c>
      <c r="BI516" s="18">
        <f>VLOOKUP(D516,Measures!$B$6:$C$21,2,FALSE)</f>
        <v>38</v>
      </c>
      <c r="BJ516" s="18">
        <f>Measures!$C$22</f>
        <v>44</v>
      </c>
      <c r="BK516" s="18">
        <f>Measures!$C$23</f>
        <v>19</v>
      </c>
      <c r="BL516" s="18">
        <f>Measures!$C$24</f>
        <v>13</v>
      </c>
      <c r="BM516" s="18">
        <f>Measures!$C$26</f>
        <v>0.32</v>
      </c>
      <c r="BN516" s="18">
        <f>Measures!$D$26</f>
        <v>0.25</v>
      </c>
      <c r="BO516" s="18">
        <f>Measures!$C$27</f>
        <v>14</v>
      </c>
      <c r="BP516" s="18">
        <f>Measures!$C$28</f>
        <v>15</v>
      </c>
      <c r="BQ516" s="88">
        <f>Measures!$C$29</f>
        <v>92</v>
      </c>
      <c r="BR516" s="88">
        <f>Measures!$C$30</f>
        <v>95</v>
      </c>
      <c r="BS516" s="88">
        <f>Measures!$C$31</f>
        <v>70</v>
      </c>
      <c r="BT516" s="64" t="str">
        <f>Code!$M$204</f>
        <v>EF 200</v>
      </c>
      <c r="BU516" s="64" t="str">
        <f>Code!$M$207</f>
        <v>EF 67</v>
      </c>
      <c r="BV516" s="64" t="str">
        <f>Code!$M$208</f>
        <v>EF 70</v>
      </c>
      <c r="BW516" s="64" t="str">
        <f>Code!$M$205</f>
        <v>EF 82</v>
      </c>
      <c r="BX516" s="64" t="s">
        <v>363</v>
      </c>
      <c r="BY516" s="64" t="s">
        <v>239</v>
      </c>
      <c r="BZ516" s="64" t="s">
        <v>240</v>
      </c>
      <c r="CA516" s="64"/>
      <c r="CB516" s="64"/>
      <c r="CC516" s="64"/>
      <c r="CD516" s="64"/>
      <c r="CE516" s="64"/>
      <c r="CF516" s="64"/>
      <c r="CG516" s="64"/>
      <c r="CH516" s="64"/>
      <c r="CI516" s="64"/>
      <c r="CJ516" s="64"/>
      <c r="CK516" s="64"/>
      <c r="CL516" s="64"/>
      <c r="CM516" s="18"/>
      <c r="CN516" s="18"/>
    </row>
    <row r="517" spans="1:92" ht="14.4" x14ac:dyDescent="0.3">
      <c r="A517" s="19" t="s">
        <v>95</v>
      </c>
      <c r="B517" s="31" t="s">
        <v>86</v>
      </c>
      <c r="C517" s="19" t="s">
        <v>71</v>
      </c>
      <c r="D517" s="19">
        <v>12</v>
      </c>
      <c r="E517" s="19">
        <f>VLOOKUP(D517,Lists!$B$3:$C$18,2,FALSE)</f>
        <v>12</v>
      </c>
      <c r="F517" s="19">
        <v>1</v>
      </c>
      <c r="G517" s="19" t="s">
        <v>67</v>
      </c>
      <c r="H517" s="23">
        <v>1810</v>
      </c>
      <c r="I517" s="37">
        <v>0.11502100840336134</v>
      </c>
      <c r="J517" s="36">
        <v>5.1608452609801366E-4</v>
      </c>
      <c r="K517" s="36">
        <f t="shared" si="123"/>
        <v>5.1608452609801366E-4</v>
      </c>
      <c r="L517" s="23">
        <v>3.67</v>
      </c>
      <c r="M517" s="35">
        <v>0.26</v>
      </c>
      <c r="N517" s="35">
        <f t="shared" si="124"/>
        <v>0.26</v>
      </c>
      <c r="O517" s="38">
        <v>15.904477611940299</v>
      </c>
      <c r="P517" s="38">
        <f t="shared" si="125"/>
        <v>15.904477611940299</v>
      </c>
      <c r="Q517" s="38">
        <v>5.9551821</v>
      </c>
      <c r="R517" s="38">
        <v>10.254943899018233</v>
      </c>
      <c r="S517" s="23">
        <v>0.93500000000000005</v>
      </c>
      <c r="T517" s="23">
        <v>0.83000000000000007</v>
      </c>
      <c r="U517" s="23">
        <v>10</v>
      </c>
      <c r="V517" s="23">
        <f t="shared" si="126"/>
        <v>10</v>
      </c>
      <c r="W517" s="23">
        <v>78</v>
      </c>
      <c r="X517" s="23">
        <f t="shared" si="127"/>
        <v>78</v>
      </c>
      <c r="Y517" s="23">
        <v>62</v>
      </c>
      <c r="Z517" s="23" t="str">
        <f>Code!$K$204</f>
        <v>EF 86</v>
      </c>
      <c r="AA517" s="23" t="str">
        <f>Code!$K$207</f>
        <v>EF 57</v>
      </c>
      <c r="AB517" s="23" t="str">
        <f>Code!$K$208</f>
        <v>EF 57</v>
      </c>
      <c r="AC517" s="23" t="str">
        <f>Code!$K$205</f>
        <v>EF 57</v>
      </c>
      <c r="AD517" s="23" t="s">
        <v>237</v>
      </c>
      <c r="AE517" s="23" t="s">
        <v>237</v>
      </c>
      <c r="AF517" s="23" t="s">
        <v>237</v>
      </c>
      <c r="AG517" s="39">
        <f t="shared" ref="AG517:AG580" si="139">J517</f>
        <v>5.1608452609801366E-4</v>
      </c>
      <c r="AH517" s="39">
        <f t="shared" si="128"/>
        <v>5.1608452609801366E-4</v>
      </c>
      <c r="AI517" s="18">
        <f t="shared" si="129"/>
        <v>3.67</v>
      </c>
      <c r="AJ517" s="41">
        <f>Code!$B$23</f>
        <v>0.15</v>
      </c>
      <c r="AK517" s="41">
        <f t="shared" si="130"/>
        <v>0.15</v>
      </c>
      <c r="AL517" s="110">
        <f t="shared" si="131"/>
        <v>15.904477611940299</v>
      </c>
      <c r="AM517" s="110">
        <f t="shared" si="132"/>
        <v>15.904477611940299</v>
      </c>
      <c r="AN517" s="110">
        <f t="shared" si="133"/>
        <v>5.9551821</v>
      </c>
      <c r="AO517" s="110">
        <f t="shared" si="134"/>
        <v>10.254943899018233</v>
      </c>
      <c r="AP517" s="18">
        <f>VLOOKUP(D517,Code!$B$92:$D$107,2,FALSE)</f>
        <v>0.32</v>
      </c>
      <c r="AQ517" s="18">
        <f>VLOOKUP(E517,Code!$B$92:$D$107,3,FALSE)</f>
        <v>0.25</v>
      </c>
      <c r="AR517" s="18">
        <f>Code!$C$132</f>
        <v>14</v>
      </c>
      <c r="AS517" s="18">
        <f t="shared" si="135"/>
        <v>14</v>
      </c>
      <c r="AT517" s="88">
        <f>Code!$C$189</f>
        <v>80</v>
      </c>
      <c r="AU517" s="88">
        <f t="shared" si="136"/>
        <v>80</v>
      </c>
      <c r="AV517" s="88">
        <f>Code!$C$198</f>
        <v>66</v>
      </c>
      <c r="AW517" s="18" t="str">
        <f>Code!$L$204</f>
        <v>EF 95</v>
      </c>
      <c r="AX517" s="64" t="str">
        <f>Code!$L$207</f>
        <v>EF 60</v>
      </c>
      <c r="AY517" s="64" t="str">
        <f>Code!$L$208</f>
        <v>EF 60</v>
      </c>
      <c r="AZ517" s="64" t="str">
        <f>Code!$L$205</f>
        <v>EF 62</v>
      </c>
      <c r="BA517" s="23" t="s">
        <v>237</v>
      </c>
      <c r="BB517" s="23" t="s">
        <v>237</v>
      </c>
      <c r="BC517" s="23" t="s">
        <v>237</v>
      </c>
      <c r="BD517" s="39">
        <f t="shared" si="137"/>
        <v>4.3867184718331158E-4</v>
      </c>
      <c r="BE517" s="39">
        <f t="shared" si="138"/>
        <v>3.6125916826860955E-4</v>
      </c>
      <c r="BF517" s="18">
        <f>Measures!$C$3</f>
        <v>8</v>
      </c>
      <c r="BG517" s="41">
        <f>Measures!$C$4</f>
        <v>0.1</v>
      </c>
      <c r="BH517" s="41">
        <v>0.06</v>
      </c>
      <c r="BI517" s="18">
        <f>VLOOKUP(D517,Measures!$B$6:$C$21,2,FALSE)</f>
        <v>38</v>
      </c>
      <c r="BJ517" s="18">
        <f>Measures!$C$22</f>
        <v>44</v>
      </c>
      <c r="BK517" s="18">
        <f>Measures!$C$23</f>
        <v>19</v>
      </c>
      <c r="BL517" s="18">
        <f>Measures!$C$24</f>
        <v>13</v>
      </c>
      <c r="BM517" s="18">
        <f>Measures!$C$26</f>
        <v>0.32</v>
      </c>
      <c r="BN517" s="18">
        <f>Measures!$D$26</f>
        <v>0.25</v>
      </c>
      <c r="BO517" s="18">
        <f>Measures!$C$27</f>
        <v>14</v>
      </c>
      <c r="BP517" s="18">
        <f>Measures!$C$28</f>
        <v>15</v>
      </c>
      <c r="BQ517" s="88">
        <f>Measures!$C$29</f>
        <v>92</v>
      </c>
      <c r="BR517" s="88">
        <f>Measures!$C$30</f>
        <v>95</v>
      </c>
      <c r="BS517" s="88">
        <f>Measures!$C$31</f>
        <v>70</v>
      </c>
      <c r="BT517" s="64" t="str">
        <f>Code!$M$204</f>
        <v>EF 200</v>
      </c>
      <c r="BU517" s="64" t="str">
        <f>Code!$M$207</f>
        <v>EF 67</v>
      </c>
      <c r="BV517" s="64" t="str">
        <f>Code!$M$208</f>
        <v>EF 70</v>
      </c>
      <c r="BW517" s="64" t="str">
        <f>Code!$M$205</f>
        <v>EF 82</v>
      </c>
      <c r="BX517" s="64" t="s">
        <v>363</v>
      </c>
      <c r="BY517" s="64" t="s">
        <v>239</v>
      </c>
      <c r="BZ517" s="64" t="s">
        <v>240</v>
      </c>
      <c r="CA517" s="64"/>
      <c r="CB517" s="64"/>
      <c r="CC517" s="64"/>
      <c r="CD517" s="64"/>
      <c r="CE517" s="64"/>
      <c r="CF517" s="64"/>
      <c r="CG517" s="64"/>
      <c r="CH517" s="64"/>
      <c r="CI517" s="64"/>
      <c r="CJ517" s="64"/>
      <c r="CK517" s="64"/>
      <c r="CL517" s="64"/>
      <c r="CM517" s="18"/>
      <c r="CN517" s="18"/>
    </row>
    <row r="518" spans="1:92" ht="14.4" x14ac:dyDescent="0.3">
      <c r="A518" s="19" t="s">
        <v>95</v>
      </c>
      <c r="B518" s="31" t="s">
        <v>86</v>
      </c>
      <c r="C518" s="19" t="s">
        <v>71</v>
      </c>
      <c r="D518" s="19">
        <v>12</v>
      </c>
      <c r="E518" s="19">
        <f>VLOOKUP(D518,Lists!$B$3:$C$18,2,FALSE)</f>
        <v>12</v>
      </c>
      <c r="F518" s="19">
        <v>2</v>
      </c>
      <c r="G518" s="19" t="s">
        <v>67</v>
      </c>
      <c r="H518" s="23">
        <v>2400</v>
      </c>
      <c r="I518" s="37">
        <v>0.11502100840336134</v>
      </c>
      <c r="J518" s="36">
        <v>5.1608452609801366E-4</v>
      </c>
      <c r="K518" s="36">
        <f t="shared" ref="K518:K581" si="140">J518</f>
        <v>5.1608452609801366E-4</v>
      </c>
      <c r="L518" s="23">
        <v>3.67</v>
      </c>
      <c r="M518" s="35">
        <v>0.26</v>
      </c>
      <c r="N518" s="35">
        <f t="shared" ref="N518:N581" si="141">M518</f>
        <v>0.26</v>
      </c>
      <c r="O518" s="38">
        <v>15.904477611940299</v>
      </c>
      <c r="P518" s="38">
        <f t="shared" ref="P518:P581" si="142">O518</f>
        <v>15.904477611940299</v>
      </c>
      <c r="Q518" s="38">
        <v>5.9551821</v>
      </c>
      <c r="R518" s="38">
        <v>10.254943899018233</v>
      </c>
      <c r="S518" s="23">
        <v>0.93500000000000005</v>
      </c>
      <c r="T518" s="23">
        <v>0.83000000000000007</v>
      </c>
      <c r="U518" s="23">
        <v>10</v>
      </c>
      <c r="V518" s="23">
        <f t="shared" ref="V518:V581" si="143">U518</f>
        <v>10</v>
      </c>
      <c r="W518" s="23">
        <v>78</v>
      </c>
      <c r="X518" s="23">
        <f t="shared" ref="X518:X581" si="144">W518</f>
        <v>78</v>
      </c>
      <c r="Y518" s="23">
        <v>62</v>
      </c>
      <c r="Z518" s="23" t="str">
        <f>Code!$K$204</f>
        <v>EF 86</v>
      </c>
      <c r="AA518" s="23" t="str">
        <f>Code!$K$207</f>
        <v>EF 57</v>
      </c>
      <c r="AB518" s="23" t="str">
        <f>Code!$K$208</f>
        <v>EF 57</v>
      </c>
      <c r="AC518" s="23" t="str">
        <f>Code!$K$205</f>
        <v>EF 57</v>
      </c>
      <c r="AD518" s="23" t="s">
        <v>237</v>
      </c>
      <c r="AE518" s="23" t="s">
        <v>237</v>
      </c>
      <c r="AF518" s="23" t="s">
        <v>237</v>
      </c>
      <c r="AG518" s="39">
        <f t="shared" si="139"/>
        <v>5.1608452609801366E-4</v>
      </c>
      <c r="AH518" s="39">
        <f t="shared" ref="AH518:AH581" si="145">AG518</f>
        <v>5.1608452609801366E-4</v>
      </c>
      <c r="AI518" s="18">
        <f t="shared" ref="AI518:AI581" si="146">L518</f>
        <v>3.67</v>
      </c>
      <c r="AJ518" s="41">
        <f>Code!$B$23</f>
        <v>0.15</v>
      </c>
      <c r="AK518" s="41">
        <f t="shared" ref="AK518:AK581" si="147">AJ518</f>
        <v>0.15</v>
      </c>
      <c r="AL518" s="110">
        <f t="shared" ref="AL518:AL581" si="148">O518</f>
        <v>15.904477611940299</v>
      </c>
      <c r="AM518" s="110">
        <f t="shared" ref="AM518:AM581" si="149">AL518</f>
        <v>15.904477611940299</v>
      </c>
      <c r="AN518" s="110">
        <f t="shared" ref="AN518:AN581" si="150">Q518</f>
        <v>5.9551821</v>
      </c>
      <c r="AO518" s="110">
        <f t="shared" ref="AO518:AO581" si="151">R518</f>
        <v>10.254943899018233</v>
      </c>
      <c r="AP518" s="18">
        <f>VLOOKUP(D518,Code!$B$92:$D$107,2,FALSE)</f>
        <v>0.32</v>
      </c>
      <c r="AQ518" s="18">
        <f>VLOOKUP(E518,Code!$B$92:$D$107,3,FALSE)</f>
        <v>0.25</v>
      </c>
      <c r="AR518" s="18">
        <f>Code!$C$132</f>
        <v>14</v>
      </c>
      <c r="AS518" s="18">
        <f t="shared" ref="AS518:AS581" si="152">AR518</f>
        <v>14</v>
      </c>
      <c r="AT518" s="88">
        <f>Code!$C$189</f>
        <v>80</v>
      </c>
      <c r="AU518" s="88">
        <f t="shared" ref="AU518:AU581" si="153">AT518</f>
        <v>80</v>
      </c>
      <c r="AV518" s="88">
        <f>Code!$C$198</f>
        <v>66</v>
      </c>
      <c r="AW518" s="18" t="str">
        <f>Code!$L$204</f>
        <v>EF 95</v>
      </c>
      <c r="AX518" s="64" t="str">
        <f>Code!$L$207</f>
        <v>EF 60</v>
      </c>
      <c r="AY518" s="64" t="str">
        <f>Code!$L$208</f>
        <v>EF 60</v>
      </c>
      <c r="AZ518" s="64" t="str">
        <f>Code!$L$205</f>
        <v>EF 62</v>
      </c>
      <c r="BA518" s="23" t="s">
        <v>237</v>
      </c>
      <c r="BB518" s="23" t="s">
        <v>237</v>
      </c>
      <c r="BC518" s="23" t="s">
        <v>237</v>
      </c>
      <c r="BD518" s="39">
        <f t="shared" ref="BD518:BD581" si="154" xml:space="preserve"> (1-15/100)*J518</f>
        <v>4.3867184718331158E-4</v>
      </c>
      <c r="BE518" s="39">
        <f t="shared" ref="BE518:BE581" si="155" xml:space="preserve"> (1-30/100)*J518</f>
        <v>3.6125916826860955E-4</v>
      </c>
      <c r="BF518" s="18">
        <f>Measures!$C$3</f>
        <v>8</v>
      </c>
      <c r="BG518" s="41">
        <f>Measures!$C$4</f>
        <v>0.1</v>
      </c>
      <c r="BH518" s="41">
        <v>0.06</v>
      </c>
      <c r="BI518" s="18">
        <f>VLOOKUP(D518,Measures!$B$6:$C$21,2,FALSE)</f>
        <v>38</v>
      </c>
      <c r="BJ518" s="18">
        <f>Measures!$C$22</f>
        <v>44</v>
      </c>
      <c r="BK518" s="18">
        <f>Measures!$C$23</f>
        <v>19</v>
      </c>
      <c r="BL518" s="18">
        <f>Measures!$C$24</f>
        <v>13</v>
      </c>
      <c r="BM518" s="18">
        <f>Measures!$C$26</f>
        <v>0.32</v>
      </c>
      <c r="BN518" s="18">
        <f>Measures!$D$26</f>
        <v>0.25</v>
      </c>
      <c r="BO518" s="18">
        <f>Measures!$C$27</f>
        <v>14</v>
      </c>
      <c r="BP518" s="18">
        <f>Measures!$C$28</f>
        <v>15</v>
      </c>
      <c r="BQ518" s="88">
        <f>Measures!$C$29</f>
        <v>92</v>
      </c>
      <c r="BR518" s="88">
        <f>Measures!$C$30</f>
        <v>95</v>
      </c>
      <c r="BS518" s="88">
        <f>Measures!$C$31</f>
        <v>70</v>
      </c>
      <c r="BT518" s="64" t="str">
        <f>Code!$M$204</f>
        <v>EF 200</v>
      </c>
      <c r="BU518" s="64" t="str">
        <f>Code!$M$207</f>
        <v>EF 67</v>
      </c>
      <c r="BV518" s="64" t="str">
        <f>Code!$M$208</f>
        <v>EF 70</v>
      </c>
      <c r="BW518" s="64" t="str">
        <f>Code!$M$205</f>
        <v>EF 82</v>
      </c>
      <c r="BX518" s="64" t="s">
        <v>363</v>
      </c>
      <c r="BY518" s="64" t="s">
        <v>239</v>
      </c>
      <c r="BZ518" s="64" t="s">
        <v>240</v>
      </c>
      <c r="CA518" s="64"/>
      <c r="CB518" s="64"/>
      <c r="CC518" s="64"/>
      <c r="CD518" s="64"/>
      <c r="CE518" s="64"/>
      <c r="CF518" s="64"/>
      <c r="CG518" s="64"/>
      <c r="CH518" s="64"/>
      <c r="CI518" s="64"/>
      <c r="CJ518" s="64"/>
      <c r="CK518" s="64"/>
      <c r="CL518" s="64"/>
      <c r="CM518" s="18"/>
      <c r="CN518" s="18"/>
    </row>
    <row r="519" spans="1:92" ht="14.4" x14ac:dyDescent="0.3">
      <c r="A519" s="19" t="s">
        <v>22</v>
      </c>
      <c r="B519" s="31" t="s">
        <v>86</v>
      </c>
      <c r="C519" s="19" t="s">
        <v>71</v>
      </c>
      <c r="D519" s="19">
        <v>12</v>
      </c>
      <c r="E519" s="19">
        <f>VLOOKUP(D519,Lists!$B$3:$C$18,2,FALSE)</f>
        <v>12</v>
      </c>
      <c r="F519" s="19">
        <v>1</v>
      </c>
      <c r="G519" s="19" t="s">
        <v>67</v>
      </c>
      <c r="H519" s="23">
        <v>1810</v>
      </c>
      <c r="I519" s="37">
        <v>0.11502100840336134</v>
      </c>
      <c r="J519" s="36">
        <v>5.1608452609801366E-4</v>
      </c>
      <c r="K519" s="36">
        <f t="shared" si="140"/>
        <v>5.1608452609801366E-4</v>
      </c>
      <c r="L519" s="23">
        <v>3.67</v>
      </c>
      <c r="M519" s="35">
        <v>0.26</v>
      </c>
      <c r="N519" s="35">
        <f t="shared" si="141"/>
        <v>0.26</v>
      </c>
      <c r="O519" s="38">
        <v>15.904477611940299</v>
      </c>
      <c r="P519" s="38">
        <f t="shared" si="142"/>
        <v>15.904477611940299</v>
      </c>
      <c r="Q519" s="38">
        <v>5.9551821</v>
      </c>
      <c r="R519" s="38">
        <v>10.254943899018233</v>
      </c>
      <c r="S519" s="23">
        <v>0.93500000000000005</v>
      </c>
      <c r="T519" s="23">
        <v>0.83000000000000007</v>
      </c>
      <c r="U519" s="23">
        <v>10</v>
      </c>
      <c r="V519" s="23">
        <f t="shared" si="143"/>
        <v>10</v>
      </c>
      <c r="W519" s="23">
        <v>78</v>
      </c>
      <c r="X519" s="23">
        <f t="shared" si="144"/>
        <v>78</v>
      </c>
      <c r="Y519" s="23">
        <v>62</v>
      </c>
      <c r="Z519" s="23" t="str">
        <f>Code!$K$204</f>
        <v>EF 86</v>
      </c>
      <c r="AA519" s="23" t="str">
        <f>Code!$K$207</f>
        <v>EF 57</v>
      </c>
      <c r="AB519" s="23" t="str">
        <f>Code!$K$208</f>
        <v>EF 57</v>
      </c>
      <c r="AC519" s="23" t="str">
        <f>Code!$K$205</f>
        <v>EF 57</v>
      </c>
      <c r="AD519" s="23" t="s">
        <v>237</v>
      </c>
      <c r="AE519" s="23" t="s">
        <v>237</v>
      </c>
      <c r="AF519" s="23" t="s">
        <v>237</v>
      </c>
      <c r="AG519" s="39">
        <f t="shared" si="139"/>
        <v>5.1608452609801366E-4</v>
      </c>
      <c r="AH519" s="39">
        <f t="shared" si="145"/>
        <v>5.1608452609801366E-4</v>
      </c>
      <c r="AI519" s="18">
        <f t="shared" si="146"/>
        <v>3.67</v>
      </c>
      <c r="AJ519" s="41">
        <f>Code!$B$23</f>
        <v>0.15</v>
      </c>
      <c r="AK519" s="41">
        <f t="shared" si="147"/>
        <v>0.15</v>
      </c>
      <c r="AL519" s="110">
        <f t="shared" si="148"/>
        <v>15.904477611940299</v>
      </c>
      <c r="AM519" s="110">
        <f t="shared" si="149"/>
        <v>15.904477611940299</v>
      </c>
      <c r="AN519" s="110">
        <f t="shared" si="150"/>
        <v>5.9551821</v>
      </c>
      <c r="AO519" s="110">
        <f t="shared" si="151"/>
        <v>10.254943899018233</v>
      </c>
      <c r="AP519" s="18">
        <f>VLOOKUP(D519,Code!$B$92:$D$107,2,FALSE)</f>
        <v>0.32</v>
      </c>
      <c r="AQ519" s="18">
        <f>VLOOKUP(E519,Code!$B$92:$D$107,3,FALSE)</f>
        <v>0.25</v>
      </c>
      <c r="AR519" s="18">
        <f>Code!$C$132</f>
        <v>14</v>
      </c>
      <c r="AS519" s="18">
        <f t="shared" si="152"/>
        <v>14</v>
      </c>
      <c r="AT519" s="88">
        <f>Code!$C$189</f>
        <v>80</v>
      </c>
      <c r="AU519" s="88">
        <f t="shared" si="153"/>
        <v>80</v>
      </c>
      <c r="AV519" s="88">
        <f>Code!$C$198</f>
        <v>66</v>
      </c>
      <c r="AW519" s="18" t="str">
        <f>Code!$L$204</f>
        <v>EF 95</v>
      </c>
      <c r="AX519" s="64" t="str">
        <f>Code!$L$207</f>
        <v>EF 60</v>
      </c>
      <c r="AY519" s="64" t="str">
        <f>Code!$L$208</f>
        <v>EF 60</v>
      </c>
      <c r="AZ519" s="64" t="str">
        <f>Code!$L$205</f>
        <v>EF 62</v>
      </c>
      <c r="BA519" s="23" t="s">
        <v>237</v>
      </c>
      <c r="BB519" s="23" t="s">
        <v>237</v>
      </c>
      <c r="BC519" s="23" t="s">
        <v>237</v>
      </c>
      <c r="BD519" s="39">
        <f t="shared" si="154"/>
        <v>4.3867184718331158E-4</v>
      </c>
      <c r="BE519" s="39">
        <f t="shared" si="155"/>
        <v>3.6125916826860955E-4</v>
      </c>
      <c r="BF519" s="18">
        <f>Measures!$C$3</f>
        <v>8</v>
      </c>
      <c r="BG519" s="41">
        <f>Measures!$C$4</f>
        <v>0.1</v>
      </c>
      <c r="BH519" s="41">
        <v>0.06</v>
      </c>
      <c r="BI519" s="18">
        <f>VLOOKUP(D519,Measures!$B$6:$C$21,2,FALSE)</f>
        <v>38</v>
      </c>
      <c r="BJ519" s="18">
        <f>Measures!$C$22</f>
        <v>44</v>
      </c>
      <c r="BK519" s="18">
        <f>Measures!$C$23</f>
        <v>19</v>
      </c>
      <c r="BL519" s="18">
        <f>Measures!$C$24</f>
        <v>13</v>
      </c>
      <c r="BM519" s="18">
        <f>Measures!$C$26</f>
        <v>0.32</v>
      </c>
      <c r="BN519" s="18">
        <f>Measures!$D$26</f>
        <v>0.25</v>
      </c>
      <c r="BO519" s="18">
        <f>Measures!$C$27</f>
        <v>14</v>
      </c>
      <c r="BP519" s="18">
        <f>Measures!$C$28</f>
        <v>15</v>
      </c>
      <c r="BQ519" s="88">
        <f>Measures!$C$29</f>
        <v>92</v>
      </c>
      <c r="BR519" s="88">
        <f>Measures!$C$30</f>
        <v>95</v>
      </c>
      <c r="BS519" s="88">
        <f>Measures!$C$31</f>
        <v>70</v>
      </c>
      <c r="BT519" s="64" t="str">
        <f>Code!$M$204</f>
        <v>EF 200</v>
      </c>
      <c r="BU519" s="64" t="str">
        <f>Code!$M$207</f>
        <v>EF 67</v>
      </c>
      <c r="BV519" s="64" t="str">
        <f>Code!$M$208</f>
        <v>EF 70</v>
      </c>
      <c r="BW519" s="64" t="str">
        <f>Code!$M$205</f>
        <v>EF 82</v>
      </c>
      <c r="BX519" s="64" t="s">
        <v>363</v>
      </c>
      <c r="BY519" s="64" t="s">
        <v>239</v>
      </c>
      <c r="BZ519" s="64" t="s">
        <v>240</v>
      </c>
      <c r="CA519" s="64"/>
      <c r="CB519" s="64"/>
      <c r="CC519" s="64"/>
      <c r="CD519" s="64"/>
      <c r="CE519" s="64"/>
      <c r="CF519" s="64"/>
      <c r="CG519" s="64"/>
      <c r="CH519" s="64"/>
      <c r="CI519" s="64"/>
      <c r="CJ519" s="64"/>
      <c r="CK519" s="64"/>
      <c r="CL519" s="64"/>
      <c r="CM519" s="18"/>
      <c r="CN519" s="18"/>
    </row>
    <row r="520" spans="1:92" ht="14.4" x14ac:dyDescent="0.3">
      <c r="A520" s="19" t="s">
        <v>22</v>
      </c>
      <c r="B520" s="31" t="s">
        <v>86</v>
      </c>
      <c r="C520" s="19" t="s">
        <v>71</v>
      </c>
      <c r="D520" s="19">
        <v>12</v>
      </c>
      <c r="E520" s="19">
        <f>VLOOKUP(D520,Lists!$B$3:$C$18,2,FALSE)</f>
        <v>12</v>
      </c>
      <c r="F520" s="19">
        <v>2</v>
      </c>
      <c r="G520" s="19" t="s">
        <v>67</v>
      </c>
      <c r="H520" s="23">
        <v>2400</v>
      </c>
      <c r="I520" s="37">
        <v>0.11502100840336134</v>
      </c>
      <c r="J520" s="36">
        <v>5.1608452609801366E-4</v>
      </c>
      <c r="K520" s="36">
        <f t="shared" si="140"/>
        <v>5.1608452609801366E-4</v>
      </c>
      <c r="L520" s="23">
        <v>3.67</v>
      </c>
      <c r="M520" s="35">
        <v>0.26</v>
      </c>
      <c r="N520" s="35">
        <f t="shared" si="141"/>
        <v>0.26</v>
      </c>
      <c r="O520" s="38">
        <v>15.904477611940299</v>
      </c>
      <c r="P520" s="38">
        <f t="shared" si="142"/>
        <v>15.904477611940299</v>
      </c>
      <c r="Q520" s="38">
        <v>5.9551821</v>
      </c>
      <c r="R520" s="38">
        <v>10.254943899018233</v>
      </c>
      <c r="S520" s="23">
        <v>0.93500000000000005</v>
      </c>
      <c r="T520" s="23">
        <v>0.83000000000000007</v>
      </c>
      <c r="U520" s="23">
        <v>10</v>
      </c>
      <c r="V520" s="23">
        <f t="shared" si="143"/>
        <v>10</v>
      </c>
      <c r="W520" s="23">
        <v>78</v>
      </c>
      <c r="X520" s="23">
        <f t="shared" si="144"/>
        <v>78</v>
      </c>
      <c r="Y520" s="23">
        <v>62</v>
      </c>
      <c r="Z520" s="23" t="str">
        <f>Code!$K$204</f>
        <v>EF 86</v>
      </c>
      <c r="AA520" s="23" t="str">
        <f>Code!$K$207</f>
        <v>EF 57</v>
      </c>
      <c r="AB520" s="23" t="str">
        <f>Code!$K$208</f>
        <v>EF 57</v>
      </c>
      <c r="AC520" s="23" t="str">
        <f>Code!$K$205</f>
        <v>EF 57</v>
      </c>
      <c r="AD520" s="23" t="s">
        <v>237</v>
      </c>
      <c r="AE520" s="23" t="s">
        <v>237</v>
      </c>
      <c r="AF520" s="23" t="s">
        <v>237</v>
      </c>
      <c r="AG520" s="39">
        <f t="shared" si="139"/>
        <v>5.1608452609801366E-4</v>
      </c>
      <c r="AH520" s="39">
        <f t="shared" si="145"/>
        <v>5.1608452609801366E-4</v>
      </c>
      <c r="AI520" s="18">
        <f t="shared" si="146"/>
        <v>3.67</v>
      </c>
      <c r="AJ520" s="41">
        <f>Code!$B$23</f>
        <v>0.15</v>
      </c>
      <c r="AK520" s="41">
        <f t="shared" si="147"/>
        <v>0.15</v>
      </c>
      <c r="AL520" s="110">
        <f t="shared" si="148"/>
        <v>15.904477611940299</v>
      </c>
      <c r="AM520" s="110">
        <f t="shared" si="149"/>
        <v>15.904477611940299</v>
      </c>
      <c r="AN520" s="110">
        <f t="shared" si="150"/>
        <v>5.9551821</v>
      </c>
      <c r="AO520" s="110">
        <f t="shared" si="151"/>
        <v>10.254943899018233</v>
      </c>
      <c r="AP520" s="18">
        <f>VLOOKUP(D520,Code!$B$92:$D$107,2,FALSE)</f>
        <v>0.32</v>
      </c>
      <c r="AQ520" s="18">
        <f>VLOOKUP(E520,Code!$B$92:$D$107,3,FALSE)</f>
        <v>0.25</v>
      </c>
      <c r="AR520" s="18">
        <f>Code!$C$132</f>
        <v>14</v>
      </c>
      <c r="AS520" s="18">
        <f t="shared" si="152"/>
        <v>14</v>
      </c>
      <c r="AT520" s="88">
        <f>Code!$C$189</f>
        <v>80</v>
      </c>
      <c r="AU520" s="88">
        <f t="shared" si="153"/>
        <v>80</v>
      </c>
      <c r="AV520" s="88">
        <f>Code!$C$198</f>
        <v>66</v>
      </c>
      <c r="AW520" s="18" t="str">
        <f>Code!$L$204</f>
        <v>EF 95</v>
      </c>
      <c r="AX520" s="64" t="str">
        <f>Code!$L$207</f>
        <v>EF 60</v>
      </c>
      <c r="AY520" s="64" t="str">
        <f>Code!$L$208</f>
        <v>EF 60</v>
      </c>
      <c r="AZ520" s="64" t="str">
        <f>Code!$L$205</f>
        <v>EF 62</v>
      </c>
      <c r="BA520" s="23" t="s">
        <v>237</v>
      </c>
      <c r="BB520" s="23" t="s">
        <v>237</v>
      </c>
      <c r="BC520" s="23" t="s">
        <v>237</v>
      </c>
      <c r="BD520" s="39">
        <f t="shared" si="154"/>
        <v>4.3867184718331158E-4</v>
      </c>
      <c r="BE520" s="39">
        <f t="shared" si="155"/>
        <v>3.6125916826860955E-4</v>
      </c>
      <c r="BF520" s="18">
        <f>Measures!$C$3</f>
        <v>8</v>
      </c>
      <c r="BG520" s="41">
        <f>Measures!$C$4</f>
        <v>0.1</v>
      </c>
      <c r="BH520" s="41">
        <v>0.06</v>
      </c>
      <c r="BI520" s="18">
        <f>VLOOKUP(D520,Measures!$B$6:$C$21,2,FALSE)</f>
        <v>38</v>
      </c>
      <c r="BJ520" s="18">
        <f>Measures!$C$22</f>
        <v>44</v>
      </c>
      <c r="BK520" s="18">
        <f>Measures!$C$23</f>
        <v>19</v>
      </c>
      <c r="BL520" s="18">
        <f>Measures!$C$24</f>
        <v>13</v>
      </c>
      <c r="BM520" s="18">
        <f>Measures!$C$26</f>
        <v>0.32</v>
      </c>
      <c r="BN520" s="18">
        <f>Measures!$D$26</f>
        <v>0.25</v>
      </c>
      <c r="BO520" s="18">
        <f>Measures!$C$27</f>
        <v>14</v>
      </c>
      <c r="BP520" s="18">
        <f>Measures!$C$28</f>
        <v>15</v>
      </c>
      <c r="BQ520" s="88">
        <f>Measures!$C$29</f>
        <v>92</v>
      </c>
      <c r="BR520" s="88">
        <f>Measures!$C$30</f>
        <v>95</v>
      </c>
      <c r="BS520" s="88">
        <f>Measures!$C$31</f>
        <v>70</v>
      </c>
      <c r="BT520" s="64" t="str">
        <f>Code!$M$204</f>
        <v>EF 200</v>
      </c>
      <c r="BU520" s="64" t="str">
        <f>Code!$M$207</f>
        <v>EF 67</v>
      </c>
      <c r="BV520" s="64" t="str">
        <f>Code!$M$208</f>
        <v>EF 70</v>
      </c>
      <c r="BW520" s="64" t="str">
        <f>Code!$M$205</f>
        <v>EF 82</v>
      </c>
      <c r="BX520" s="64" t="s">
        <v>363</v>
      </c>
      <c r="BY520" s="64" t="s">
        <v>239</v>
      </c>
      <c r="BZ520" s="64" t="s">
        <v>240</v>
      </c>
      <c r="CA520" s="64"/>
      <c r="CB520" s="64"/>
      <c r="CC520" s="64"/>
      <c r="CD520" s="64"/>
      <c r="CE520" s="64"/>
      <c r="CF520" s="64"/>
      <c r="CG520" s="64"/>
      <c r="CH520" s="64"/>
      <c r="CI520" s="64"/>
      <c r="CJ520" s="64"/>
      <c r="CK520" s="64"/>
      <c r="CL520" s="64"/>
      <c r="CM520" s="18"/>
      <c r="CN520" s="18"/>
    </row>
    <row r="521" spans="1:92" ht="14.4" x14ac:dyDescent="0.3">
      <c r="A521" s="19" t="s">
        <v>95</v>
      </c>
      <c r="B521" s="31" t="s">
        <v>86</v>
      </c>
      <c r="C521" s="19" t="s">
        <v>87</v>
      </c>
      <c r="D521" s="19">
        <v>12</v>
      </c>
      <c r="E521" s="19">
        <f>VLOOKUP(D521,Lists!$B$3:$C$18,2,FALSE)</f>
        <v>12</v>
      </c>
      <c r="F521" s="19">
        <v>1</v>
      </c>
      <c r="G521" s="19" t="s">
        <v>67</v>
      </c>
      <c r="H521" s="23">
        <v>1810</v>
      </c>
      <c r="I521" s="37">
        <v>0.11502100840336134</v>
      </c>
      <c r="J521" s="36">
        <v>5.1608452609801366E-4</v>
      </c>
      <c r="K521" s="36">
        <f t="shared" si="140"/>
        <v>5.1608452609801366E-4</v>
      </c>
      <c r="L521" s="23">
        <v>3.67</v>
      </c>
      <c r="M521" s="35">
        <v>0.26</v>
      </c>
      <c r="N521" s="35">
        <f t="shared" si="141"/>
        <v>0.26</v>
      </c>
      <c r="O521" s="38">
        <v>15.904477611940299</v>
      </c>
      <c r="P521" s="38">
        <f t="shared" si="142"/>
        <v>15.904477611940299</v>
      </c>
      <c r="Q521" s="38">
        <v>5.9551821</v>
      </c>
      <c r="R521" s="38">
        <v>10.254943899018233</v>
      </c>
      <c r="S521" s="23">
        <v>0.93500000000000005</v>
      </c>
      <c r="T521" s="23">
        <v>0.83000000000000007</v>
      </c>
      <c r="U521" s="23">
        <v>10</v>
      </c>
      <c r="V521" s="23">
        <f t="shared" si="143"/>
        <v>10</v>
      </c>
      <c r="W521" s="23">
        <v>78</v>
      </c>
      <c r="X521" s="23">
        <f t="shared" si="144"/>
        <v>78</v>
      </c>
      <c r="Y521" s="23">
        <v>62</v>
      </c>
      <c r="Z521" s="23" t="str">
        <f>Code!$K$204</f>
        <v>EF 86</v>
      </c>
      <c r="AA521" s="23" t="str">
        <f>Code!$K$207</f>
        <v>EF 57</v>
      </c>
      <c r="AB521" s="23" t="str">
        <f>Code!$K$208</f>
        <v>EF 57</v>
      </c>
      <c r="AC521" s="23" t="str">
        <f>Code!$K$205</f>
        <v>EF 57</v>
      </c>
      <c r="AD521" s="23" t="s">
        <v>237</v>
      </c>
      <c r="AE521" s="23" t="s">
        <v>237</v>
      </c>
      <c r="AF521" s="23" t="s">
        <v>237</v>
      </c>
      <c r="AG521" s="39">
        <f t="shared" si="139"/>
        <v>5.1608452609801366E-4</v>
      </c>
      <c r="AH521" s="39">
        <f t="shared" si="145"/>
        <v>5.1608452609801366E-4</v>
      </c>
      <c r="AI521" s="18">
        <f t="shared" si="146"/>
        <v>3.67</v>
      </c>
      <c r="AJ521" s="41">
        <f>Code!$B$23</f>
        <v>0.15</v>
      </c>
      <c r="AK521" s="41">
        <f t="shared" si="147"/>
        <v>0.15</v>
      </c>
      <c r="AL521" s="110">
        <f t="shared" si="148"/>
        <v>15.904477611940299</v>
      </c>
      <c r="AM521" s="110">
        <f t="shared" si="149"/>
        <v>15.904477611940299</v>
      </c>
      <c r="AN521" s="110">
        <f t="shared" si="150"/>
        <v>5.9551821</v>
      </c>
      <c r="AO521" s="110">
        <f t="shared" si="151"/>
        <v>10.254943899018233</v>
      </c>
      <c r="AP521" s="18">
        <f>VLOOKUP(D521,Code!$B$92:$D$107,2,FALSE)</f>
        <v>0.32</v>
      </c>
      <c r="AQ521" s="18">
        <f>VLOOKUP(E521,Code!$B$92:$D$107,3,FALSE)</f>
        <v>0.25</v>
      </c>
      <c r="AR521" s="18">
        <f>Code!$C$132</f>
        <v>14</v>
      </c>
      <c r="AS521" s="18">
        <f t="shared" si="152"/>
        <v>14</v>
      </c>
      <c r="AT521" s="88">
        <f>Code!$C$189</f>
        <v>80</v>
      </c>
      <c r="AU521" s="88">
        <f t="shared" si="153"/>
        <v>80</v>
      </c>
      <c r="AV521" s="88">
        <f>Code!$C$198</f>
        <v>66</v>
      </c>
      <c r="AW521" s="18" t="str">
        <f>Code!$L$204</f>
        <v>EF 95</v>
      </c>
      <c r="AX521" s="64" t="str">
        <f>Code!$L$207</f>
        <v>EF 60</v>
      </c>
      <c r="AY521" s="64" t="str">
        <f>Code!$L$208</f>
        <v>EF 60</v>
      </c>
      <c r="AZ521" s="64" t="str">
        <f>Code!$L$205</f>
        <v>EF 62</v>
      </c>
      <c r="BA521" s="23" t="s">
        <v>237</v>
      </c>
      <c r="BB521" s="23" t="s">
        <v>237</v>
      </c>
      <c r="BC521" s="23" t="s">
        <v>237</v>
      </c>
      <c r="BD521" s="39">
        <f t="shared" si="154"/>
        <v>4.3867184718331158E-4</v>
      </c>
      <c r="BE521" s="39">
        <f t="shared" si="155"/>
        <v>3.6125916826860955E-4</v>
      </c>
      <c r="BF521" s="18">
        <f>Measures!$C$3</f>
        <v>8</v>
      </c>
      <c r="BG521" s="41">
        <f>Measures!$C$4</f>
        <v>0.1</v>
      </c>
      <c r="BH521" s="41">
        <v>0.06</v>
      </c>
      <c r="BI521" s="18">
        <f>VLOOKUP(D521,Measures!$B$6:$C$21,2,FALSE)</f>
        <v>38</v>
      </c>
      <c r="BJ521" s="18">
        <f>Measures!$C$22</f>
        <v>44</v>
      </c>
      <c r="BK521" s="18">
        <f>Measures!$C$23</f>
        <v>19</v>
      </c>
      <c r="BL521" s="18">
        <f>Measures!$C$24</f>
        <v>13</v>
      </c>
      <c r="BM521" s="18">
        <f>Measures!$C$26</f>
        <v>0.32</v>
      </c>
      <c r="BN521" s="18">
        <f>Measures!$D$26</f>
        <v>0.25</v>
      </c>
      <c r="BO521" s="18">
        <f>Measures!$C$27</f>
        <v>14</v>
      </c>
      <c r="BP521" s="18">
        <f>Measures!$C$28</f>
        <v>15</v>
      </c>
      <c r="BQ521" s="88">
        <f>Measures!$C$29</f>
        <v>92</v>
      </c>
      <c r="BR521" s="88">
        <f>Measures!$C$30</f>
        <v>95</v>
      </c>
      <c r="BS521" s="88">
        <f>Measures!$C$31</f>
        <v>70</v>
      </c>
      <c r="BT521" s="64" t="str">
        <f>Code!$M$204</f>
        <v>EF 200</v>
      </c>
      <c r="BU521" s="64" t="str">
        <f>Code!$M$207</f>
        <v>EF 67</v>
      </c>
      <c r="BV521" s="64" t="str">
        <f>Code!$M$208</f>
        <v>EF 70</v>
      </c>
      <c r="BW521" s="64" t="str">
        <f>Code!$M$205</f>
        <v>EF 82</v>
      </c>
      <c r="BX521" s="64" t="s">
        <v>363</v>
      </c>
      <c r="BY521" s="64" t="s">
        <v>239</v>
      </c>
      <c r="BZ521" s="64" t="s">
        <v>240</v>
      </c>
      <c r="CA521" s="64"/>
      <c r="CB521" s="64"/>
      <c r="CC521" s="64"/>
      <c r="CD521" s="64"/>
      <c r="CE521" s="64"/>
      <c r="CF521" s="64"/>
      <c r="CG521" s="64"/>
      <c r="CH521" s="64"/>
      <c r="CI521" s="64"/>
      <c r="CJ521" s="64"/>
      <c r="CK521" s="64"/>
      <c r="CL521" s="64"/>
      <c r="CM521" s="18"/>
      <c r="CN521" s="18"/>
    </row>
    <row r="522" spans="1:92" ht="14.4" x14ac:dyDescent="0.3">
      <c r="A522" s="19" t="s">
        <v>95</v>
      </c>
      <c r="B522" s="31" t="s">
        <v>86</v>
      </c>
      <c r="C522" s="19" t="s">
        <v>87</v>
      </c>
      <c r="D522" s="19">
        <v>12</v>
      </c>
      <c r="E522" s="19">
        <f>VLOOKUP(D522,Lists!$B$3:$C$18,2,FALSE)</f>
        <v>12</v>
      </c>
      <c r="F522" s="19">
        <v>2</v>
      </c>
      <c r="G522" s="19" t="s">
        <v>67</v>
      </c>
      <c r="H522" s="23">
        <v>2400</v>
      </c>
      <c r="I522" s="37">
        <v>0.11502100840336134</v>
      </c>
      <c r="J522" s="36">
        <v>5.1608452609801366E-4</v>
      </c>
      <c r="K522" s="36">
        <f t="shared" si="140"/>
        <v>5.1608452609801366E-4</v>
      </c>
      <c r="L522" s="23">
        <v>3.67</v>
      </c>
      <c r="M522" s="35">
        <v>0.26</v>
      </c>
      <c r="N522" s="35">
        <f t="shared" si="141"/>
        <v>0.26</v>
      </c>
      <c r="O522" s="38">
        <v>15.904477611940299</v>
      </c>
      <c r="P522" s="38">
        <f t="shared" si="142"/>
        <v>15.904477611940299</v>
      </c>
      <c r="Q522" s="38">
        <v>5.9551821</v>
      </c>
      <c r="R522" s="38">
        <v>10.254943899018233</v>
      </c>
      <c r="S522" s="23">
        <v>0.93500000000000005</v>
      </c>
      <c r="T522" s="23">
        <v>0.83000000000000007</v>
      </c>
      <c r="U522" s="23">
        <v>10</v>
      </c>
      <c r="V522" s="23">
        <f t="shared" si="143"/>
        <v>10</v>
      </c>
      <c r="W522" s="23">
        <v>78</v>
      </c>
      <c r="X522" s="23">
        <f t="shared" si="144"/>
        <v>78</v>
      </c>
      <c r="Y522" s="23">
        <v>62</v>
      </c>
      <c r="Z522" s="23" t="str">
        <f>Code!$K$204</f>
        <v>EF 86</v>
      </c>
      <c r="AA522" s="23" t="str">
        <f>Code!$K$207</f>
        <v>EF 57</v>
      </c>
      <c r="AB522" s="23" t="str">
        <f>Code!$K$208</f>
        <v>EF 57</v>
      </c>
      <c r="AC522" s="23" t="str">
        <f>Code!$K$205</f>
        <v>EF 57</v>
      </c>
      <c r="AD522" s="23" t="s">
        <v>237</v>
      </c>
      <c r="AE522" s="23" t="s">
        <v>237</v>
      </c>
      <c r="AF522" s="23" t="s">
        <v>237</v>
      </c>
      <c r="AG522" s="39">
        <f t="shared" si="139"/>
        <v>5.1608452609801366E-4</v>
      </c>
      <c r="AH522" s="39">
        <f t="shared" si="145"/>
        <v>5.1608452609801366E-4</v>
      </c>
      <c r="AI522" s="18">
        <f t="shared" si="146"/>
        <v>3.67</v>
      </c>
      <c r="AJ522" s="41">
        <f>Code!$B$23</f>
        <v>0.15</v>
      </c>
      <c r="AK522" s="41">
        <f t="shared" si="147"/>
        <v>0.15</v>
      </c>
      <c r="AL522" s="110">
        <f t="shared" si="148"/>
        <v>15.904477611940299</v>
      </c>
      <c r="AM522" s="110">
        <f t="shared" si="149"/>
        <v>15.904477611940299</v>
      </c>
      <c r="AN522" s="110">
        <f t="shared" si="150"/>
        <v>5.9551821</v>
      </c>
      <c r="AO522" s="110">
        <f t="shared" si="151"/>
        <v>10.254943899018233</v>
      </c>
      <c r="AP522" s="18">
        <f>VLOOKUP(D522,Code!$B$92:$D$107,2,FALSE)</f>
        <v>0.32</v>
      </c>
      <c r="AQ522" s="18">
        <f>VLOOKUP(E522,Code!$B$92:$D$107,3,FALSE)</f>
        <v>0.25</v>
      </c>
      <c r="AR522" s="18">
        <f>Code!$C$132</f>
        <v>14</v>
      </c>
      <c r="AS522" s="18">
        <f t="shared" si="152"/>
        <v>14</v>
      </c>
      <c r="AT522" s="88">
        <f>Code!$C$189</f>
        <v>80</v>
      </c>
      <c r="AU522" s="88">
        <f t="shared" si="153"/>
        <v>80</v>
      </c>
      <c r="AV522" s="88">
        <f>Code!$C$198</f>
        <v>66</v>
      </c>
      <c r="AW522" s="18" t="str">
        <f>Code!$L$204</f>
        <v>EF 95</v>
      </c>
      <c r="AX522" s="64" t="str">
        <f>Code!$L$207</f>
        <v>EF 60</v>
      </c>
      <c r="AY522" s="64" t="str">
        <f>Code!$L$208</f>
        <v>EF 60</v>
      </c>
      <c r="AZ522" s="64" t="str">
        <f>Code!$L$205</f>
        <v>EF 62</v>
      </c>
      <c r="BA522" s="23" t="s">
        <v>237</v>
      </c>
      <c r="BB522" s="23" t="s">
        <v>237</v>
      </c>
      <c r="BC522" s="23" t="s">
        <v>237</v>
      </c>
      <c r="BD522" s="39">
        <f t="shared" si="154"/>
        <v>4.3867184718331158E-4</v>
      </c>
      <c r="BE522" s="39">
        <f t="shared" si="155"/>
        <v>3.6125916826860955E-4</v>
      </c>
      <c r="BF522" s="18">
        <f>Measures!$C$3</f>
        <v>8</v>
      </c>
      <c r="BG522" s="41">
        <f>Measures!$C$4</f>
        <v>0.1</v>
      </c>
      <c r="BH522" s="41">
        <v>0.06</v>
      </c>
      <c r="BI522" s="18">
        <f>VLOOKUP(D522,Measures!$B$6:$C$21,2,FALSE)</f>
        <v>38</v>
      </c>
      <c r="BJ522" s="18">
        <f>Measures!$C$22</f>
        <v>44</v>
      </c>
      <c r="BK522" s="18">
        <f>Measures!$C$23</f>
        <v>19</v>
      </c>
      <c r="BL522" s="18">
        <f>Measures!$C$24</f>
        <v>13</v>
      </c>
      <c r="BM522" s="18">
        <f>Measures!$C$26</f>
        <v>0.32</v>
      </c>
      <c r="BN522" s="18">
        <f>Measures!$D$26</f>
        <v>0.25</v>
      </c>
      <c r="BO522" s="18">
        <f>Measures!$C$27</f>
        <v>14</v>
      </c>
      <c r="BP522" s="18">
        <f>Measures!$C$28</f>
        <v>15</v>
      </c>
      <c r="BQ522" s="88">
        <f>Measures!$C$29</f>
        <v>92</v>
      </c>
      <c r="BR522" s="88">
        <f>Measures!$C$30</f>
        <v>95</v>
      </c>
      <c r="BS522" s="88">
        <f>Measures!$C$31</f>
        <v>70</v>
      </c>
      <c r="BT522" s="64" t="str">
        <f>Code!$M$204</f>
        <v>EF 200</v>
      </c>
      <c r="BU522" s="64" t="str">
        <f>Code!$M$207</f>
        <v>EF 67</v>
      </c>
      <c r="BV522" s="64" t="str">
        <f>Code!$M$208</f>
        <v>EF 70</v>
      </c>
      <c r="BW522" s="64" t="str">
        <f>Code!$M$205</f>
        <v>EF 82</v>
      </c>
      <c r="BX522" s="64" t="s">
        <v>363</v>
      </c>
      <c r="BY522" s="64" t="s">
        <v>239</v>
      </c>
      <c r="BZ522" s="64" t="s">
        <v>240</v>
      </c>
      <c r="CA522" s="64"/>
      <c r="CB522" s="64"/>
      <c r="CC522" s="64"/>
      <c r="CD522" s="64"/>
      <c r="CE522" s="64"/>
      <c r="CF522" s="64"/>
      <c r="CG522" s="64"/>
      <c r="CH522" s="64"/>
      <c r="CI522" s="64"/>
      <c r="CJ522" s="64"/>
      <c r="CK522" s="64"/>
      <c r="CL522" s="64"/>
      <c r="CM522" s="18"/>
      <c r="CN522" s="18"/>
    </row>
    <row r="523" spans="1:92" ht="14.4" x14ac:dyDescent="0.3">
      <c r="A523" s="19" t="s">
        <v>22</v>
      </c>
      <c r="B523" s="31" t="s">
        <v>86</v>
      </c>
      <c r="C523" s="19" t="s">
        <v>87</v>
      </c>
      <c r="D523" s="19">
        <v>12</v>
      </c>
      <c r="E523" s="19">
        <f>VLOOKUP(D523,Lists!$B$3:$C$18,2,FALSE)</f>
        <v>12</v>
      </c>
      <c r="F523" s="19">
        <v>1</v>
      </c>
      <c r="G523" s="19" t="s">
        <v>67</v>
      </c>
      <c r="H523" s="23">
        <v>1810</v>
      </c>
      <c r="I523" s="37">
        <v>0.11502100840336134</v>
      </c>
      <c r="J523" s="36">
        <v>5.1608452609801366E-4</v>
      </c>
      <c r="K523" s="36">
        <f t="shared" si="140"/>
        <v>5.1608452609801366E-4</v>
      </c>
      <c r="L523" s="23">
        <v>3.67</v>
      </c>
      <c r="M523" s="35">
        <v>0.26</v>
      </c>
      <c r="N523" s="35">
        <f t="shared" si="141"/>
        <v>0.26</v>
      </c>
      <c r="O523" s="38">
        <v>15.904477611940299</v>
      </c>
      <c r="P523" s="38">
        <f t="shared" si="142"/>
        <v>15.904477611940299</v>
      </c>
      <c r="Q523" s="38">
        <v>5.9551821</v>
      </c>
      <c r="R523" s="38">
        <v>10.254943899018233</v>
      </c>
      <c r="S523" s="23">
        <v>0.93500000000000005</v>
      </c>
      <c r="T523" s="23">
        <v>0.83000000000000007</v>
      </c>
      <c r="U523" s="23">
        <v>10</v>
      </c>
      <c r="V523" s="23">
        <f t="shared" si="143"/>
        <v>10</v>
      </c>
      <c r="W523" s="23">
        <v>78</v>
      </c>
      <c r="X523" s="23">
        <f t="shared" si="144"/>
        <v>78</v>
      </c>
      <c r="Y523" s="23">
        <v>62</v>
      </c>
      <c r="Z523" s="23" t="str">
        <f>Code!$K$204</f>
        <v>EF 86</v>
      </c>
      <c r="AA523" s="23" t="str">
        <f>Code!$K$207</f>
        <v>EF 57</v>
      </c>
      <c r="AB523" s="23" t="str">
        <f>Code!$K$208</f>
        <v>EF 57</v>
      </c>
      <c r="AC523" s="23" t="str">
        <f>Code!$K$205</f>
        <v>EF 57</v>
      </c>
      <c r="AD523" s="23" t="s">
        <v>237</v>
      </c>
      <c r="AE523" s="23" t="s">
        <v>237</v>
      </c>
      <c r="AF523" s="23" t="s">
        <v>237</v>
      </c>
      <c r="AG523" s="39">
        <f t="shared" si="139"/>
        <v>5.1608452609801366E-4</v>
      </c>
      <c r="AH523" s="39">
        <f t="shared" si="145"/>
        <v>5.1608452609801366E-4</v>
      </c>
      <c r="AI523" s="18">
        <f t="shared" si="146"/>
        <v>3.67</v>
      </c>
      <c r="AJ523" s="41">
        <f>Code!$B$23</f>
        <v>0.15</v>
      </c>
      <c r="AK523" s="41">
        <f t="shared" si="147"/>
        <v>0.15</v>
      </c>
      <c r="AL523" s="110">
        <f t="shared" si="148"/>
        <v>15.904477611940299</v>
      </c>
      <c r="AM523" s="110">
        <f t="shared" si="149"/>
        <v>15.904477611940299</v>
      </c>
      <c r="AN523" s="110">
        <f t="shared" si="150"/>
        <v>5.9551821</v>
      </c>
      <c r="AO523" s="110">
        <f t="shared" si="151"/>
        <v>10.254943899018233</v>
      </c>
      <c r="AP523" s="18">
        <f>VLOOKUP(D523,Code!$B$92:$D$107,2,FALSE)</f>
        <v>0.32</v>
      </c>
      <c r="AQ523" s="18">
        <f>VLOOKUP(E523,Code!$B$92:$D$107,3,FALSE)</f>
        <v>0.25</v>
      </c>
      <c r="AR523" s="18">
        <f>Code!$C$132</f>
        <v>14</v>
      </c>
      <c r="AS523" s="18">
        <f t="shared" si="152"/>
        <v>14</v>
      </c>
      <c r="AT523" s="88">
        <f>Code!$C$189</f>
        <v>80</v>
      </c>
      <c r="AU523" s="88">
        <f t="shared" si="153"/>
        <v>80</v>
      </c>
      <c r="AV523" s="88">
        <f>Code!$C$198</f>
        <v>66</v>
      </c>
      <c r="AW523" s="18" t="str">
        <f>Code!$L$204</f>
        <v>EF 95</v>
      </c>
      <c r="AX523" s="64" t="str">
        <f>Code!$L$207</f>
        <v>EF 60</v>
      </c>
      <c r="AY523" s="64" t="str">
        <f>Code!$L$208</f>
        <v>EF 60</v>
      </c>
      <c r="AZ523" s="64" t="str">
        <f>Code!$L$205</f>
        <v>EF 62</v>
      </c>
      <c r="BA523" s="23" t="s">
        <v>237</v>
      </c>
      <c r="BB523" s="23" t="s">
        <v>237</v>
      </c>
      <c r="BC523" s="23" t="s">
        <v>237</v>
      </c>
      <c r="BD523" s="39">
        <f t="shared" si="154"/>
        <v>4.3867184718331158E-4</v>
      </c>
      <c r="BE523" s="39">
        <f t="shared" si="155"/>
        <v>3.6125916826860955E-4</v>
      </c>
      <c r="BF523" s="18">
        <f>Measures!$C$3</f>
        <v>8</v>
      </c>
      <c r="BG523" s="41">
        <f>Measures!$C$4</f>
        <v>0.1</v>
      </c>
      <c r="BH523" s="41">
        <v>0.06</v>
      </c>
      <c r="BI523" s="18">
        <f>VLOOKUP(D523,Measures!$B$6:$C$21,2,FALSE)</f>
        <v>38</v>
      </c>
      <c r="BJ523" s="18">
        <f>Measures!$C$22</f>
        <v>44</v>
      </c>
      <c r="BK523" s="18">
        <f>Measures!$C$23</f>
        <v>19</v>
      </c>
      <c r="BL523" s="18">
        <f>Measures!$C$24</f>
        <v>13</v>
      </c>
      <c r="BM523" s="18">
        <f>Measures!$C$26</f>
        <v>0.32</v>
      </c>
      <c r="BN523" s="18">
        <f>Measures!$D$26</f>
        <v>0.25</v>
      </c>
      <c r="BO523" s="18">
        <f>Measures!$C$27</f>
        <v>14</v>
      </c>
      <c r="BP523" s="18">
        <f>Measures!$C$28</f>
        <v>15</v>
      </c>
      <c r="BQ523" s="88">
        <f>Measures!$C$29</f>
        <v>92</v>
      </c>
      <c r="BR523" s="88">
        <f>Measures!$C$30</f>
        <v>95</v>
      </c>
      <c r="BS523" s="88">
        <f>Measures!$C$31</f>
        <v>70</v>
      </c>
      <c r="BT523" s="64" t="str">
        <f>Code!$M$204</f>
        <v>EF 200</v>
      </c>
      <c r="BU523" s="64" t="str">
        <f>Code!$M$207</f>
        <v>EF 67</v>
      </c>
      <c r="BV523" s="64" t="str">
        <f>Code!$M$208</f>
        <v>EF 70</v>
      </c>
      <c r="BW523" s="64" t="str">
        <f>Code!$M$205</f>
        <v>EF 82</v>
      </c>
      <c r="BX523" s="64" t="s">
        <v>363</v>
      </c>
      <c r="BY523" s="64" t="s">
        <v>239</v>
      </c>
      <c r="BZ523" s="64" t="s">
        <v>240</v>
      </c>
      <c r="CA523" s="64"/>
      <c r="CB523" s="64"/>
      <c r="CC523" s="64"/>
      <c r="CD523" s="64"/>
      <c r="CE523" s="64"/>
      <c r="CF523" s="64"/>
      <c r="CG523" s="64"/>
      <c r="CH523" s="64"/>
      <c r="CI523" s="64"/>
      <c r="CJ523" s="64"/>
      <c r="CK523" s="64"/>
      <c r="CL523" s="64"/>
      <c r="CM523" s="18"/>
      <c r="CN523" s="18"/>
    </row>
    <row r="524" spans="1:92" ht="14.4" x14ac:dyDescent="0.3">
      <c r="A524" s="19" t="s">
        <v>22</v>
      </c>
      <c r="B524" s="31" t="s">
        <v>86</v>
      </c>
      <c r="C524" s="19" t="s">
        <v>87</v>
      </c>
      <c r="D524" s="19">
        <v>12</v>
      </c>
      <c r="E524" s="19">
        <f>VLOOKUP(D524,Lists!$B$3:$C$18,2,FALSE)</f>
        <v>12</v>
      </c>
      <c r="F524" s="19">
        <v>2</v>
      </c>
      <c r="G524" s="19" t="s">
        <v>67</v>
      </c>
      <c r="H524" s="23">
        <v>2400</v>
      </c>
      <c r="I524" s="37">
        <v>0.11502100840336134</v>
      </c>
      <c r="J524" s="36">
        <v>5.1608452609801366E-4</v>
      </c>
      <c r="K524" s="36">
        <f t="shared" si="140"/>
        <v>5.1608452609801366E-4</v>
      </c>
      <c r="L524" s="23">
        <v>3.67</v>
      </c>
      <c r="M524" s="35">
        <v>0.26</v>
      </c>
      <c r="N524" s="35">
        <f t="shared" si="141"/>
        <v>0.26</v>
      </c>
      <c r="O524" s="38">
        <v>15.904477611940299</v>
      </c>
      <c r="P524" s="38">
        <f t="shared" si="142"/>
        <v>15.904477611940299</v>
      </c>
      <c r="Q524" s="38">
        <v>5.9551821</v>
      </c>
      <c r="R524" s="38">
        <v>10.254943899018233</v>
      </c>
      <c r="S524" s="23">
        <v>0.93500000000000005</v>
      </c>
      <c r="T524" s="23">
        <v>0.83000000000000007</v>
      </c>
      <c r="U524" s="23">
        <v>10</v>
      </c>
      <c r="V524" s="23">
        <f t="shared" si="143"/>
        <v>10</v>
      </c>
      <c r="W524" s="23">
        <v>78</v>
      </c>
      <c r="X524" s="23">
        <f t="shared" si="144"/>
        <v>78</v>
      </c>
      <c r="Y524" s="23">
        <v>62</v>
      </c>
      <c r="Z524" s="23" t="str">
        <f>Code!$K$204</f>
        <v>EF 86</v>
      </c>
      <c r="AA524" s="23" t="str">
        <f>Code!$K$207</f>
        <v>EF 57</v>
      </c>
      <c r="AB524" s="23" t="str">
        <f>Code!$K$208</f>
        <v>EF 57</v>
      </c>
      <c r="AC524" s="23" t="str">
        <f>Code!$K$205</f>
        <v>EF 57</v>
      </c>
      <c r="AD524" s="23" t="s">
        <v>237</v>
      </c>
      <c r="AE524" s="23" t="s">
        <v>237</v>
      </c>
      <c r="AF524" s="23" t="s">
        <v>237</v>
      </c>
      <c r="AG524" s="39">
        <f t="shared" si="139"/>
        <v>5.1608452609801366E-4</v>
      </c>
      <c r="AH524" s="39">
        <f t="shared" si="145"/>
        <v>5.1608452609801366E-4</v>
      </c>
      <c r="AI524" s="18">
        <f t="shared" si="146"/>
        <v>3.67</v>
      </c>
      <c r="AJ524" s="41">
        <f>Code!$B$23</f>
        <v>0.15</v>
      </c>
      <c r="AK524" s="41">
        <f t="shared" si="147"/>
        <v>0.15</v>
      </c>
      <c r="AL524" s="110">
        <f t="shared" si="148"/>
        <v>15.904477611940299</v>
      </c>
      <c r="AM524" s="110">
        <f t="shared" si="149"/>
        <v>15.904477611940299</v>
      </c>
      <c r="AN524" s="110">
        <f t="shared" si="150"/>
        <v>5.9551821</v>
      </c>
      <c r="AO524" s="110">
        <f t="shared" si="151"/>
        <v>10.254943899018233</v>
      </c>
      <c r="AP524" s="18">
        <f>VLOOKUP(D524,Code!$B$92:$D$107,2,FALSE)</f>
        <v>0.32</v>
      </c>
      <c r="AQ524" s="18">
        <f>VLOOKUP(E524,Code!$B$92:$D$107,3,FALSE)</f>
        <v>0.25</v>
      </c>
      <c r="AR524" s="18">
        <f>Code!$C$132</f>
        <v>14</v>
      </c>
      <c r="AS524" s="18">
        <f t="shared" si="152"/>
        <v>14</v>
      </c>
      <c r="AT524" s="88">
        <f>Code!$C$189</f>
        <v>80</v>
      </c>
      <c r="AU524" s="88">
        <f t="shared" si="153"/>
        <v>80</v>
      </c>
      <c r="AV524" s="88">
        <f>Code!$C$198</f>
        <v>66</v>
      </c>
      <c r="AW524" s="18" t="str">
        <f>Code!$L$204</f>
        <v>EF 95</v>
      </c>
      <c r="AX524" s="64" t="str">
        <f>Code!$L$207</f>
        <v>EF 60</v>
      </c>
      <c r="AY524" s="64" t="str">
        <f>Code!$L$208</f>
        <v>EF 60</v>
      </c>
      <c r="AZ524" s="64" t="str">
        <f>Code!$L$205</f>
        <v>EF 62</v>
      </c>
      <c r="BA524" s="23" t="s">
        <v>237</v>
      </c>
      <c r="BB524" s="23" t="s">
        <v>237</v>
      </c>
      <c r="BC524" s="23" t="s">
        <v>237</v>
      </c>
      <c r="BD524" s="39">
        <f t="shared" si="154"/>
        <v>4.3867184718331158E-4</v>
      </c>
      <c r="BE524" s="39">
        <f t="shared" si="155"/>
        <v>3.6125916826860955E-4</v>
      </c>
      <c r="BF524" s="18">
        <f>Measures!$C$3</f>
        <v>8</v>
      </c>
      <c r="BG524" s="41">
        <f>Measures!$C$4</f>
        <v>0.1</v>
      </c>
      <c r="BH524" s="41">
        <v>0.06</v>
      </c>
      <c r="BI524" s="18">
        <f>VLOOKUP(D524,Measures!$B$6:$C$21,2,FALSE)</f>
        <v>38</v>
      </c>
      <c r="BJ524" s="18">
        <f>Measures!$C$22</f>
        <v>44</v>
      </c>
      <c r="BK524" s="18">
        <f>Measures!$C$23</f>
        <v>19</v>
      </c>
      <c r="BL524" s="18">
        <f>Measures!$C$24</f>
        <v>13</v>
      </c>
      <c r="BM524" s="18">
        <f>Measures!$C$26</f>
        <v>0.32</v>
      </c>
      <c r="BN524" s="18">
        <f>Measures!$D$26</f>
        <v>0.25</v>
      </c>
      <c r="BO524" s="18">
        <f>Measures!$C$27</f>
        <v>14</v>
      </c>
      <c r="BP524" s="18">
        <f>Measures!$C$28</f>
        <v>15</v>
      </c>
      <c r="BQ524" s="88">
        <f>Measures!$C$29</f>
        <v>92</v>
      </c>
      <c r="BR524" s="88">
        <f>Measures!$C$30</f>
        <v>95</v>
      </c>
      <c r="BS524" s="88">
        <f>Measures!$C$31</f>
        <v>70</v>
      </c>
      <c r="BT524" s="64" t="str">
        <f>Code!$M$204</f>
        <v>EF 200</v>
      </c>
      <c r="BU524" s="64" t="str">
        <f>Code!$M$207</f>
        <v>EF 67</v>
      </c>
      <c r="BV524" s="64" t="str">
        <f>Code!$M$208</f>
        <v>EF 70</v>
      </c>
      <c r="BW524" s="64" t="str">
        <f>Code!$M$205</f>
        <v>EF 82</v>
      </c>
      <c r="BX524" s="64" t="s">
        <v>363</v>
      </c>
      <c r="BY524" s="64" t="s">
        <v>239</v>
      </c>
      <c r="BZ524" s="64" t="s">
        <v>240</v>
      </c>
      <c r="CA524" s="64"/>
      <c r="CB524" s="64"/>
      <c r="CC524" s="64"/>
      <c r="CD524" s="64"/>
      <c r="CE524" s="64"/>
      <c r="CF524" s="64"/>
      <c r="CG524" s="64"/>
      <c r="CH524" s="64"/>
      <c r="CI524" s="64"/>
      <c r="CJ524" s="64"/>
      <c r="CK524" s="64"/>
      <c r="CL524" s="64"/>
      <c r="CM524" s="18"/>
      <c r="CN524" s="18"/>
    </row>
    <row r="525" spans="1:92" ht="14.4" x14ac:dyDescent="0.3">
      <c r="A525" s="19" t="s">
        <v>95</v>
      </c>
      <c r="B525" s="31" t="s">
        <v>86</v>
      </c>
      <c r="C525" s="19" t="s">
        <v>71</v>
      </c>
      <c r="D525" s="19">
        <v>12</v>
      </c>
      <c r="E525" s="19">
        <f>VLOOKUP(D525,Lists!$B$3:$C$18,2,FALSE)</f>
        <v>12</v>
      </c>
      <c r="F525" s="19">
        <v>1</v>
      </c>
      <c r="G525" s="19" t="s">
        <v>68</v>
      </c>
      <c r="H525" s="23">
        <v>1910</v>
      </c>
      <c r="I525" s="37">
        <v>0.2</v>
      </c>
      <c r="J525" s="36">
        <v>4.6411397360087065E-4</v>
      </c>
      <c r="K525" s="36">
        <f t="shared" si="140"/>
        <v>4.6411397360087065E-4</v>
      </c>
      <c r="L525" s="23">
        <v>4.26</v>
      </c>
      <c r="M525" s="35">
        <v>0.22</v>
      </c>
      <c r="N525" s="35">
        <f t="shared" si="141"/>
        <v>0.22</v>
      </c>
      <c r="O525" s="38">
        <v>17.742857142857144</v>
      </c>
      <c r="P525" s="38">
        <f t="shared" si="142"/>
        <v>17.742857142857144</v>
      </c>
      <c r="Q525" s="38">
        <v>5.9551821</v>
      </c>
      <c r="R525" s="38">
        <v>10.254943899018233</v>
      </c>
      <c r="S525" s="23">
        <v>0.62</v>
      </c>
      <c r="T525" s="23">
        <v>0.7</v>
      </c>
      <c r="U525" s="23">
        <v>10</v>
      </c>
      <c r="V525" s="23">
        <f t="shared" si="143"/>
        <v>10</v>
      </c>
      <c r="W525" s="23">
        <v>78</v>
      </c>
      <c r="X525" s="23">
        <f t="shared" si="144"/>
        <v>78</v>
      </c>
      <c r="Y525" s="23">
        <v>62</v>
      </c>
      <c r="Z525" s="23" t="str">
        <f>Code!$K$204</f>
        <v>EF 86</v>
      </c>
      <c r="AA525" s="23" t="str">
        <f>Code!$K$207</f>
        <v>EF 57</v>
      </c>
      <c r="AB525" s="23" t="str">
        <f>Code!$K$208</f>
        <v>EF 57</v>
      </c>
      <c r="AC525" s="23" t="str">
        <f>Code!$K$205</f>
        <v>EF 57</v>
      </c>
      <c r="AD525" s="23" t="s">
        <v>237</v>
      </c>
      <c r="AE525" s="23" t="s">
        <v>237</v>
      </c>
      <c r="AF525" s="23" t="s">
        <v>237</v>
      </c>
      <c r="AG525" s="39">
        <f t="shared" si="139"/>
        <v>4.6411397360087065E-4</v>
      </c>
      <c r="AH525" s="39">
        <f t="shared" si="145"/>
        <v>4.6411397360087065E-4</v>
      </c>
      <c r="AI525" s="18">
        <f t="shared" si="146"/>
        <v>4.26</v>
      </c>
      <c r="AJ525" s="41">
        <f>Code!$B$23</f>
        <v>0.15</v>
      </c>
      <c r="AK525" s="41">
        <f t="shared" si="147"/>
        <v>0.15</v>
      </c>
      <c r="AL525" s="110">
        <f t="shared" si="148"/>
        <v>17.742857142857144</v>
      </c>
      <c r="AM525" s="110">
        <f t="shared" si="149"/>
        <v>17.742857142857144</v>
      </c>
      <c r="AN525" s="110">
        <f t="shared" si="150"/>
        <v>5.9551821</v>
      </c>
      <c r="AO525" s="110">
        <f t="shared" si="151"/>
        <v>10.254943899018233</v>
      </c>
      <c r="AP525" s="18">
        <f>VLOOKUP(D525,Code!$B$92:$D$107,2,FALSE)</f>
        <v>0.32</v>
      </c>
      <c r="AQ525" s="18">
        <f>VLOOKUP(E525,Code!$B$92:$D$107,3,FALSE)</f>
        <v>0.25</v>
      </c>
      <c r="AR525" s="18">
        <f>Code!$C$132</f>
        <v>14</v>
      </c>
      <c r="AS525" s="18">
        <f t="shared" si="152"/>
        <v>14</v>
      </c>
      <c r="AT525" s="88">
        <f>Code!$C$189</f>
        <v>80</v>
      </c>
      <c r="AU525" s="88">
        <f t="shared" si="153"/>
        <v>80</v>
      </c>
      <c r="AV525" s="88">
        <f>Code!$C$198</f>
        <v>66</v>
      </c>
      <c r="AW525" s="18" t="str">
        <f>Code!$L$204</f>
        <v>EF 95</v>
      </c>
      <c r="AX525" s="64" t="str">
        <f>Code!$L$207</f>
        <v>EF 60</v>
      </c>
      <c r="AY525" s="64" t="str">
        <f>Code!$L$208</f>
        <v>EF 60</v>
      </c>
      <c r="AZ525" s="64" t="str">
        <f>Code!$L$205</f>
        <v>EF 62</v>
      </c>
      <c r="BA525" s="23" t="s">
        <v>237</v>
      </c>
      <c r="BB525" s="23" t="s">
        <v>237</v>
      </c>
      <c r="BC525" s="23" t="s">
        <v>237</v>
      </c>
      <c r="BD525" s="39">
        <f t="shared" si="154"/>
        <v>3.9449687756074004E-4</v>
      </c>
      <c r="BE525" s="39">
        <f t="shared" si="155"/>
        <v>3.2487978152060944E-4</v>
      </c>
      <c r="BF525" s="18">
        <f>Measures!$C$3</f>
        <v>8</v>
      </c>
      <c r="BG525" s="41">
        <f>Measures!$C$4</f>
        <v>0.1</v>
      </c>
      <c r="BH525" s="41">
        <v>0.06</v>
      </c>
      <c r="BI525" s="18">
        <f>VLOOKUP(D525,Measures!$B$6:$C$21,2,FALSE)</f>
        <v>38</v>
      </c>
      <c r="BJ525" s="18">
        <f>Measures!$C$22</f>
        <v>44</v>
      </c>
      <c r="BK525" s="18">
        <f>Measures!$C$23</f>
        <v>19</v>
      </c>
      <c r="BL525" s="18">
        <f>Measures!$C$24</f>
        <v>13</v>
      </c>
      <c r="BM525" s="18">
        <f>Measures!$C$26</f>
        <v>0.32</v>
      </c>
      <c r="BN525" s="18">
        <f>Measures!$D$26</f>
        <v>0.25</v>
      </c>
      <c r="BO525" s="18">
        <f>Measures!$C$27</f>
        <v>14</v>
      </c>
      <c r="BP525" s="18">
        <f>Measures!$C$28</f>
        <v>15</v>
      </c>
      <c r="BQ525" s="88">
        <f>Measures!$C$29</f>
        <v>92</v>
      </c>
      <c r="BR525" s="88">
        <f>Measures!$C$30</f>
        <v>95</v>
      </c>
      <c r="BS525" s="88">
        <f>Measures!$C$31</f>
        <v>70</v>
      </c>
      <c r="BT525" s="64" t="str">
        <f>Code!$M$204</f>
        <v>EF 200</v>
      </c>
      <c r="BU525" s="64" t="str">
        <f>Code!$M$207</f>
        <v>EF 67</v>
      </c>
      <c r="BV525" s="64" t="str">
        <f>Code!$M$208</f>
        <v>EF 70</v>
      </c>
      <c r="BW525" s="64" t="str">
        <f>Code!$M$205</f>
        <v>EF 82</v>
      </c>
      <c r="BX525" s="64" t="s">
        <v>363</v>
      </c>
      <c r="BY525" s="64" t="s">
        <v>239</v>
      </c>
      <c r="BZ525" s="64" t="s">
        <v>240</v>
      </c>
      <c r="CA525" s="64"/>
      <c r="CB525" s="64"/>
      <c r="CC525" s="64"/>
      <c r="CD525" s="64"/>
      <c r="CE525" s="64"/>
      <c r="CF525" s="64"/>
      <c r="CG525" s="64"/>
      <c r="CH525" s="64"/>
      <c r="CI525" s="64"/>
      <c r="CJ525" s="64"/>
      <c r="CK525" s="64"/>
      <c r="CL525" s="64"/>
      <c r="CM525" s="18"/>
      <c r="CN525" s="18"/>
    </row>
    <row r="526" spans="1:92" ht="14.4" x14ac:dyDescent="0.3">
      <c r="A526" s="19" t="s">
        <v>95</v>
      </c>
      <c r="B526" s="31" t="s">
        <v>86</v>
      </c>
      <c r="C526" s="19" t="s">
        <v>71</v>
      </c>
      <c r="D526" s="19">
        <v>12</v>
      </c>
      <c r="E526" s="19">
        <f>VLOOKUP(D526,Lists!$B$3:$C$18,2,FALSE)</f>
        <v>12</v>
      </c>
      <c r="F526" s="19">
        <v>2</v>
      </c>
      <c r="G526" s="19" t="s">
        <v>68</v>
      </c>
      <c r="H526" s="23">
        <v>2730</v>
      </c>
      <c r="I526" s="37">
        <v>0.2</v>
      </c>
      <c r="J526" s="36">
        <v>4.6411397360087065E-4</v>
      </c>
      <c r="K526" s="36">
        <f t="shared" si="140"/>
        <v>4.6411397360087065E-4</v>
      </c>
      <c r="L526" s="23">
        <v>4.26</v>
      </c>
      <c r="M526" s="35">
        <v>0.22</v>
      </c>
      <c r="N526" s="35">
        <f t="shared" si="141"/>
        <v>0.22</v>
      </c>
      <c r="O526" s="38">
        <v>17.742857142857144</v>
      </c>
      <c r="P526" s="38">
        <f t="shared" si="142"/>
        <v>17.742857142857144</v>
      </c>
      <c r="Q526" s="38">
        <v>5.9551821</v>
      </c>
      <c r="R526" s="38">
        <v>10.254943899018233</v>
      </c>
      <c r="S526" s="23">
        <v>0.62</v>
      </c>
      <c r="T526" s="23">
        <v>0.7</v>
      </c>
      <c r="U526" s="23">
        <v>10</v>
      </c>
      <c r="V526" s="23">
        <f t="shared" si="143"/>
        <v>10</v>
      </c>
      <c r="W526" s="23">
        <v>78</v>
      </c>
      <c r="X526" s="23">
        <f t="shared" si="144"/>
        <v>78</v>
      </c>
      <c r="Y526" s="23">
        <v>62</v>
      </c>
      <c r="Z526" s="23" t="str">
        <f>Code!$K$204</f>
        <v>EF 86</v>
      </c>
      <c r="AA526" s="23" t="str">
        <f>Code!$K$207</f>
        <v>EF 57</v>
      </c>
      <c r="AB526" s="23" t="str">
        <f>Code!$K$208</f>
        <v>EF 57</v>
      </c>
      <c r="AC526" s="23" t="str">
        <f>Code!$K$205</f>
        <v>EF 57</v>
      </c>
      <c r="AD526" s="23" t="s">
        <v>237</v>
      </c>
      <c r="AE526" s="23" t="s">
        <v>237</v>
      </c>
      <c r="AF526" s="23" t="s">
        <v>237</v>
      </c>
      <c r="AG526" s="39">
        <f t="shared" si="139"/>
        <v>4.6411397360087065E-4</v>
      </c>
      <c r="AH526" s="39">
        <f t="shared" si="145"/>
        <v>4.6411397360087065E-4</v>
      </c>
      <c r="AI526" s="18">
        <f t="shared" si="146"/>
        <v>4.26</v>
      </c>
      <c r="AJ526" s="41">
        <f>Code!$B$23</f>
        <v>0.15</v>
      </c>
      <c r="AK526" s="41">
        <f t="shared" si="147"/>
        <v>0.15</v>
      </c>
      <c r="AL526" s="110">
        <f t="shared" si="148"/>
        <v>17.742857142857144</v>
      </c>
      <c r="AM526" s="110">
        <f t="shared" si="149"/>
        <v>17.742857142857144</v>
      </c>
      <c r="AN526" s="110">
        <f t="shared" si="150"/>
        <v>5.9551821</v>
      </c>
      <c r="AO526" s="110">
        <f t="shared" si="151"/>
        <v>10.254943899018233</v>
      </c>
      <c r="AP526" s="18">
        <f>VLOOKUP(D526,Code!$B$92:$D$107,2,FALSE)</f>
        <v>0.32</v>
      </c>
      <c r="AQ526" s="18">
        <f>VLOOKUP(E526,Code!$B$92:$D$107,3,FALSE)</f>
        <v>0.25</v>
      </c>
      <c r="AR526" s="18">
        <f>Code!$C$132</f>
        <v>14</v>
      </c>
      <c r="AS526" s="18">
        <f t="shared" si="152"/>
        <v>14</v>
      </c>
      <c r="AT526" s="88">
        <f>Code!$C$189</f>
        <v>80</v>
      </c>
      <c r="AU526" s="88">
        <f t="shared" si="153"/>
        <v>80</v>
      </c>
      <c r="AV526" s="88">
        <f>Code!$C$198</f>
        <v>66</v>
      </c>
      <c r="AW526" s="18" t="str">
        <f>Code!$L$204</f>
        <v>EF 95</v>
      </c>
      <c r="AX526" s="64" t="str">
        <f>Code!$L$207</f>
        <v>EF 60</v>
      </c>
      <c r="AY526" s="64" t="str">
        <f>Code!$L$208</f>
        <v>EF 60</v>
      </c>
      <c r="AZ526" s="64" t="str">
        <f>Code!$L$205</f>
        <v>EF 62</v>
      </c>
      <c r="BA526" s="23" t="s">
        <v>237</v>
      </c>
      <c r="BB526" s="23" t="s">
        <v>237</v>
      </c>
      <c r="BC526" s="23" t="s">
        <v>237</v>
      </c>
      <c r="BD526" s="39">
        <f t="shared" si="154"/>
        <v>3.9449687756074004E-4</v>
      </c>
      <c r="BE526" s="39">
        <f t="shared" si="155"/>
        <v>3.2487978152060944E-4</v>
      </c>
      <c r="BF526" s="18">
        <f>Measures!$C$3</f>
        <v>8</v>
      </c>
      <c r="BG526" s="41">
        <f>Measures!$C$4</f>
        <v>0.1</v>
      </c>
      <c r="BH526" s="41">
        <v>0.06</v>
      </c>
      <c r="BI526" s="18">
        <f>VLOOKUP(D526,Measures!$B$6:$C$21,2,FALSE)</f>
        <v>38</v>
      </c>
      <c r="BJ526" s="18">
        <f>Measures!$C$22</f>
        <v>44</v>
      </c>
      <c r="BK526" s="18">
        <f>Measures!$C$23</f>
        <v>19</v>
      </c>
      <c r="BL526" s="18">
        <f>Measures!$C$24</f>
        <v>13</v>
      </c>
      <c r="BM526" s="18">
        <f>Measures!$C$26</f>
        <v>0.32</v>
      </c>
      <c r="BN526" s="18">
        <f>Measures!$D$26</f>
        <v>0.25</v>
      </c>
      <c r="BO526" s="18">
        <f>Measures!$C$27</f>
        <v>14</v>
      </c>
      <c r="BP526" s="18">
        <f>Measures!$C$28</f>
        <v>15</v>
      </c>
      <c r="BQ526" s="88">
        <f>Measures!$C$29</f>
        <v>92</v>
      </c>
      <c r="BR526" s="88">
        <f>Measures!$C$30</f>
        <v>95</v>
      </c>
      <c r="BS526" s="88">
        <f>Measures!$C$31</f>
        <v>70</v>
      </c>
      <c r="BT526" s="64" t="str">
        <f>Code!$M$204</f>
        <v>EF 200</v>
      </c>
      <c r="BU526" s="64" t="str">
        <f>Code!$M$207</f>
        <v>EF 67</v>
      </c>
      <c r="BV526" s="64" t="str">
        <f>Code!$M$208</f>
        <v>EF 70</v>
      </c>
      <c r="BW526" s="64" t="str">
        <f>Code!$M$205</f>
        <v>EF 82</v>
      </c>
      <c r="BX526" s="64" t="s">
        <v>363</v>
      </c>
      <c r="BY526" s="64" t="s">
        <v>239</v>
      </c>
      <c r="BZ526" s="64" t="s">
        <v>240</v>
      </c>
      <c r="CA526" s="64"/>
      <c r="CB526" s="64"/>
      <c r="CC526" s="64"/>
      <c r="CD526" s="64"/>
      <c r="CE526" s="64"/>
      <c r="CF526" s="64"/>
      <c r="CG526" s="64"/>
      <c r="CH526" s="64"/>
      <c r="CI526" s="64"/>
      <c r="CJ526" s="64"/>
      <c r="CK526" s="64"/>
      <c r="CL526" s="64"/>
      <c r="CM526" s="18"/>
      <c r="CN526" s="18"/>
    </row>
    <row r="527" spans="1:92" ht="14.4" x14ac:dyDescent="0.3">
      <c r="A527" s="19" t="s">
        <v>22</v>
      </c>
      <c r="B527" s="31" t="s">
        <v>86</v>
      </c>
      <c r="C527" s="19" t="s">
        <v>71</v>
      </c>
      <c r="D527" s="19">
        <v>12</v>
      </c>
      <c r="E527" s="19">
        <f>VLOOKUP(D527,Lists!$B$3:$C$18,2,FALSE)</f>
        <v>12</v>
      </c>
      <c r="F527" s="19">
        <v>1</v>
      </c>
      <c r="G527" s="19" t="s">
        <v>68</v>
      </c>
      <c r="H527" s="23">
        <v>1910</v>
      </c>
      <c r="I527" s="37">
        <v>0.2</v>
      </c>
      <c r="J527" s="36">
        <v>4.6411397360087065E-4</v>
      </c>
      <c r="K527" s="36">
        <f t="shared" si="140"/>
        <v>4.6411397360087065E-4</v>
      </c>
      <c r="L527" s="23">
        <v>4.26</v>
      </c>
      <c r="M527" s="35">
        <v>0.22</v>
      </c>
      <c r="N527" s="35">
        <f t="shared" si="141"/>
        <v>0.22</v>
      </c>
      <c r="O527" s="38">
        <v>17.742857142857144</v>
      </c>
      <c r="P527" s="38">
        <f t="shared" si="142"/>
        <v>17.742857142857144</v>
      </c>
      <c r="Q527" s="38">
        <v>5.9551821</v>
      </c>
      <c r="R527" s="38">
        <v>10.254943899018233</v>
      </c>
      <c r="S527" s="23">
        <v>0.62</v>
      </c>
      <c r="T527" s="23">
        <v>0.7</v>
      </c>
      <c r="U527" s="23">
        <v>10</v>
      </c>
      <c r="V527" s="23">
        <f t="shared" si="143"/>
        <v>10</v>
      </c>
      <c r="W527" s="23">
        <v>78</v>
      </c>
      <c r="X527" s="23">
        <f t="shared" si="144"/>
        <v>78</v>
      </c>
      <c r="Y527" s="23">
        <v>62</v>
      </c>
      <c r="Z527" s="23" t="str">
        <f>Code!$K$204</f>
        <v>EF 86</v>
      </c>
      <c r="AA527" s="23" t="str">
        <f>Code!$K$207</f>
        <v>EF 57</v>
      </c>
      <c r="AB527" s="23" t="str">
        <f>Code!$K$208</f>
        <v>EF 57</v>
      </c>
      <c r="AC527" s="23" t="str">
        <f>Code!$K$205</f>
        <v>EF 57</v>
      </c>
      <c r="AD527" s="23" t="s">
        <v>237</v>
      </c>
      <c r="AE527" s="23" t="s">
        <v>237</v>
      </c>
      <c r="AF527" s="23" t="s">
        <v>237</v>
      </c>
      <c r="AG527" s="39">
        <f t="shared" si="139"/>
        <v>4.6411397360087065E-4</v>
      </c>
      <c r="AH527" s="39">
        <f t="shared" si="145"/>
        <v>4.6411397360087065E-4</v>
      </c>
      <c r="AI527" s="18">
        <f t="shared" si="146"/>
        <v>4.26</v>
      </c>
      <c r="AJ527" s="41">
        <f>Code!$B$23</f>
        <v>0.15</v>
      </c>
      <c r="AK527" s="41">
        <f t="shared" si="147"/>
        <v>0.15</v>
      </c>
      <c r="AL527" s="110">
        <f t="shared" si="148"/>
        <v>17.742857142857144</v>
      </c>
      <c r="AM527" s="110">
        <f t="shared" si="149"/>
        <v>17.742857142857144</v>
      </c>
      <c r="AN527" s="110">
        <f t="shared" si="150"/>
        <v>5.9551821</v>
      </c>
      <c r="AO527" s="110">
        <f t="shared" si="151"/>
        <v>10.254943899018233</v>
      </c>
      <c r="AP527" s="18">
        <f>VLOOKUP(D527,Code!$B$92:$D$107,2,FALSE)</f>
        <v>0.32</v>
      </c>
      <c r="AQ527" s="18">
        <f>VLOOKUP(E527,Code!$B$92:$D$107,3,FALSE)</f>
        <v>0.25</v>
      </c>
      <c r="AR527" s="18">
        <f>Code!$C$132</f>
        <v>14</v>
      </c>
      <c r="AS527" s="18">
        <f t="shared" si="152"/>
        <v>14</v>
      </c>
      <c r="AT527" s="88">
        <f>Code!$C$189</f>
        <v>80</v>
      </c>
      <c r="AU527" s="88">
        <f t="shared" si="153"/>
        <v>80</v>
      </c>
      <c r="AV527" s="88">
        <f>Code!$C$198</f>
        <v>66</v>
      </c>
      <c r="AW527" s="18" t="str">
        <f>Code!$L$204</f>
        <v>EF 95</v>
      </c>
      <c r="AX527" s="64" t="str">
        <f>Code!$L$207</f>
        <v>EF 60</v>
      </c>
      <c r="AY527" s="64" t="str">
        <f>Code!$L$208</f>
        <v>EF 60</v>
      </c>
      <c r="AZ527" s="64" t="str">
        <f>Code!$L$205</f>
        <v>EF 62</v>
      </c>
      <c r="BA527" s="23" t="s">
        <v>237</v>
      </c>
      <c r="BB527" s="23" t="s">
        <v>237</v>
      </c>
      <c r="BC527" s="23" t="s">
        <v>237</v>
      </c>
      <c r="BD527" s="39">
        <f t="shared" si="154"/>
        <v>3.9449687756074004E-4</v>
      </c>
      <c r="BE527" s="39">
        <f t="shared" si="155"/>
        <v>3.2487978152060944E-4</v>
      </c>
      <c r="BF527" s="18">
        <f>Measures!$C$3</f>
        <v>8</v>
      </c>
      <c r="BG527" s="41">
        <f>Measures!$C$4</f>
        <v>0.1</v>
      </c>
      <c r="BH527" s="41">
        <v>0.06</v>
      </c>
      <c r="BI527" s="18">
        <f>VLOOKUP(D527,Measures!$B$6:$C$21,2,FALSE)</f>
        <v>38</v>
      </c>
      <c r="BJ527" s="18">
        <f>Measures!$C$22</f>
        <v>44</v>
      </c>
      <c r="BK527" s="18">
        <f>Measures!$C$23</f>
        <v>19</v>
      </c>
      <c r="BL527" s="18">
        <f>Measures!$C$24</f>
        <v>13</v>
      </c>
      <c r="BM527" s="18">
        <f>Measures!$C$26</f>
        <v>0.32</v>
      </c>
      <c r="BN527" s="18">
        <f>Measures!$D$26</f>
        <v>0.25</v>
      </c>
      <c r="BO527" s="18">
        <f>Measures!$C$27</f>
        <v>14</v>
      </c>
      <c r="BP527" s="18">
        <f>Measures!$C$28</f>
        <v>15</v>
      </c>
      <c r="BQ527" s="88">
        <f>Measures!$C$29</f>
        <v>92</v>
      </c>
      <c r="BR527" s="88">
        <f>Measures!$C$30</f>
        <v>95</v>
      </c>
      <c r="BS527" s="88">
        <f>Measures!$C$31</f>
        <v>70</v>
      </c>
      <c r="BT527" s="64" t="str">
        <f>Code!$M$204</f>
        <v>EF 200</v>
      </c>
      <c r="BU527" s="64" t="str">
        <f>Code!$M$207</f>
        <v>EF 67</v>
      </c>
      <c r="BV527" s="64" t="str">
        <f>Code!$M$208</f>
        <v>EF 70</v>
      </c>
      <c r="BW527" s="64" t="str">
        <f>Code!$M$205</f>
        <v>EF 82</v>
      </c>
      <c r="BX527" s="64" t="s">
        <v>363</v>
      </c>
      <c r="BY527" s="64" t="s">
        <v>239</v>
      </c>
      <c r="BZ527" s="64" t="s">
        <v>240</v>
      </c>
      <c r="CA527" s="64"/>
      <c r="CB527" s="64"/>
      <c r="CC527" s="64"/>
      <c r="CD527" s="64"/>
      <c r="CE527" s="64"/>
      <c r="CF527" s="64"/>
      <c r="CG527" s="64"/>
      <c r="CH527" s="64"/>
      <c r="CI527" s="64"/>
      <c r="CJ527" s="64"/>
      <c r="CK527" s="64"/>
      <c r="CL527" s="64"/>
      <c r="CM527" s="18"/>
      <c r="CN527" s="18"/>
    </row>
    <row r="528" spans="1:92" ht="14.4" x14ac:dyDescent="0.3">
      <c r="A528" s="19" t="s">
        <v>22</v>
      </c>
      <c r="B528" s="31" t="s">
        <v>86</v>
      </c>
      <c r="C528" s="19" t="s">
        <v>71</v>
      </c>
      <c r="D528" s="19">
        <v>12</v>
      </c>
      <c r="E528" s="19">
        <f>VLOOKUP(D528,Lists!$B$3:$C$18,2,FALSE)</f>
        <v>12</v>
      </c>
      <c r="F528" s="19">
        <v>2</v>
      </c>
      <c r="G528" s="19" t="s">
        <v>68</v>
      </c>
      <c r="H528" s="23">
        <v>2730</v>
      </c>
      <c r="I528" s="37">
        <v>0.2</v>
      </c>
      <c r="J528" s="36">
        <v>4.6411397360087065E-4</v>
      </c>
      <c r="K528" s="36">
        <f t="shared" si="140"/>
        <v>4.6411397360087065E-4</v>
      </c>
      <c r="L528" s="23">
        <v>4.26</v>
      </c>
      <c r="M528" s="35">
        <v>0.22</v>
      </c>
      <c r="N528" s="35">
        <f t="shared" si="141"/>
        <v>0.22</v>
      </c>
      <c r="O528" s="38">
        <v>17.742857142857144</v>
      </c>
      <c r="P528" s="38">
        <f t="shared" si="142"/>
        <v>17.742857142857144</v>
      </c>
      <c r="Q528" s="38">
        <v>5.9551821</v>
      </c>
      <c r="R528" s="38">
        <v>10.254943899018233</v>
      </c>
      <c r="S528" s="23">
        <v>0.62</v>
      </c>
      <c r="T528" s="23">
        <v>0.7</v>
      </c>
      <c r="U528" s="23">
        <v>10</v>
      </c>
      <c r="V528" s="23">
        <f t="shared" si="143"/>
        <v>10</v>
      </c>
      <c r="W528" s="23">
        <v>78</v>
      </c>
      <c r="X528" s="23">
        <f t="shared" si="144"/>
        <v>78</v>
      </c>
      <c r="Y528" s="23">
        <v>62</v>
      </c>
      <c r="Z528" s="23" t="str">
        <f>Code!$K$204</f>
        <v>EF 86</v>
      </c>
      <c r="AA528" s="23" t="str">
        <f>Code!$K$207</f>
        <v>EF 57</v>
      </c>
      <c r="AB528" s="23" t="str">
        <f>Code!$K$208</f>
        <v>EF 57</v>
      </c>
      <c r="AC528" s="23" t="str">
        <f>Code!$K$205</f>
        <v>EF 57</v>
      </c>
      <c r="AD528" s="23" t="s">
        <v>237</v>
      </c>
      <c r="AE528" s="23" t="s">
        <v>237</v>
      </c>
      <c r="AF528" s="23" t="s">
        <v>237</v>
      </c>
      <c r="AG528" s="39">
        <f t="shared" si="139"/>
        <v>4.6411397360087065E-4</v>
      </c>
      <c r="AH528" s="39">
        <f t="shared" si="145"/>
        <v>4.6411397360087065E-4</v>
      </c>
      <c r="AI528" s="18">
        <f t="shared" si="146"/>
        <v>4.26</v>
      </c>
      <c r="AJ528" s="41">
        <f>Code!$B$23</f>
        <v>0.15</v>
      </c>
      <c r="AK528" s="41">
        <f t="shared" si="147"/>
        <v>0.15</v>
      </c>
      <c r="AL528" s="110">
        <f t="shared" si="148"/>
        <v>17.742857142857144</v>
      </c>
      <c r="AM528" s="110">
        <f t="shared" si="149"/>
        <v>17.742857142857144</v>
      </c>
      <c r="AN528" s="110">
        <f t="shared" si="150"/>
        <v>5.9551821</v>
      </c>
      <c r="AO528" s="110">
        <f t="shared" si="151"/>
        <v>10.254943899018233</v>
      </c>
      <c r="AP528" s="18">
        <f>VLOOKUP(D528,Code!$B$92:$D$107,2,FALSE)</f>
        <v>0.32</v>
      </c>
      <c r="AQ528" s="18">
        <f>VLOOKUP(E528,Code!$B$92:$D$107,3,FALSE)</f>
        <v>0.25</v>
      </c>
      <c r="AR528" s="18">
        <f>Code!$C$132</f>
        <v>14</v>
      </c>
      <c r="AS528" s="18">
        <f t="shared" si="152"/>
        <v>14</v>
      </c>
      <c r="AT528" s="88">
        <f>Code!$C$189</f>
        <v>80</v>
      </c>
      <c r="AU528" s="88">
        <f t="shared" si="153"/>
        <v>80</v>
      </c>
      <c r="AV528" s="88">
        <f>Code!$C$198</f>
        <v>66</v>
      </c>
      <c r="AW528" s="18" t="str">
        <f>Code!$L$204</f>
        <v>EF 95</v>
      </c>
      <c r="AX528" s="64" t="str">
        <f>Code!$L$207</f>
        <v>EF 60</v>
      </c>
      <c r="AY528" s="64" t="str">
        <f>Code!$L$208</f>
        <v>EF 60</v>
      </c>
      <c r="AZ528" s="64" t="str">
        <f>Code!$L$205</f>
        <v>EF 62</v>
      </c>
      <c r="BA528" s="23" t="s">
        <v>237</v>
      </c>
      <c r="BB528" s="23" t="s">
        <v>237</v>
      </c>
      <c r="BC528" s="23" t="s">
        <v>237</v>
      </c>
      <c r="BD528" s="39">
        <f t="shared" si="154"/>
        <v>3.9449687756074004E-4</v>
      </c>
      <c r="BE528" s="39">
        <f t="shared" si="155"/>
        <v>3.2487978152060944E-4</v>
      </c>
      <c r="BF528" s="18">
        <f>Measures!$C$3</f>
        <v>8</v>
      </c>
      <c r="BG528" s="41">
        <f>Measures!$C$4</f>
        <v>0.1</v>
      </c>
      <c r="BH528" s="41">
        <v>0.06</v>
      </c>
      <c r="BI528" s="18">
        <f>VLOOKUP(D528,Measures!$B$6:$C$21,2,FALSE)</f>
        <v>38</v>
      </c>
      <c r="BJ528" s="18">
        <f>Measures!$C$22</f>
        <v>44</v>
      </c>
      <c r="BK528" s="18">
        <f>Measures!$C$23</f>
        <v>19</v>
      </c>
      <c r="BL528" s="18">
        <f>Measures!$C$24</f>
        <v>13</v>
      </c>
      <c r="BM528" s="18">
        <f>Measures!$C$26</f>
        <v>0.32</v>
      </c>
      <c r="BN528" s="18">
        <f>Measures!$D$26</f>
        <v>0.25</v>
      </c>
      <c r="BO528" s="18">
        <f>Measures!$C$27</f>
        <v>14</v>
      </c>
      <c r="BP528" s="18">
        <f>Measures!$C$28</f>
        <v>15</v>
      </c>
      <c r="BQ528" s="88">
        <f>Measures!$C$29</f>
        <v>92</v>
      </c>
      <c r="BR528" s="88">
        <f>Measures!$C$30</f>
        <v>95</v>
      </c>
      <c r="BS528" s="88">
        <f>Measures!$C$31</f>
        <v>70</v>
      </c>
      <c r="BT528" s="64" t="str">
        <f>Code!$M$204</f>
        <v>EF 200</v>
      </c>
      <c r="BU528" s="64" t="str">
        <f>Code!$M$207</f>
        <v>EF 67</v>
      </c>
      <c r="BV528" s="64" t="str">
        <f>Code!$M$208</f>
        <v>EF 70</v>
      </c>
      <c r="BW528" s="64" t="str">
        <f>Code!$M$205</f>
        <v>EF 82</v>
      </c>
      <c r="BX528" s="64" t="s">
        <v>363</v>
      </c>
      <c r="BY528" s="64" t="s">
        <v>239</v>
      </c>
      <c r="BZ528" s="64" t="s">
        <v>240</v>
      </c>
      <c r="CA528" s="64"/>
      <c r="CB528" s="64"/>
      <c r="CC528" s="64"/>
      <c r="CD528" s="64"/>
      <c r="CE528" s="64"/>
      <c r="CF528" s="64"/>
      <c r="CG528" s="64"/>
      <c r="CH528" s="64"/>
      <c r="CI528" s="64"/>
      <c r="CJ528" s="64"/>
      <c r="CK528" s="64"/>
      <c r="CL528" s="64"/>
      <c r="CM528" s="18"/>
      <c r="CN528" s="18"/>
    </row>
    <row r="529" spans="1:92" ht="14.4" x14ac:dyDescent="0.3">
      <c r="A529" s="19" t="s">
        <v>95</v>
      </c>
      <c r="B529" s="31" t="s">
        <v>86</v>
      </c>
      <c r="C529" s="19" t="s">
        <v>87</v>
      </c>
      <c r="D529" s="19">
        <v>12</v>
      </c>
      <c r="E529" s="19">
        <f>VLOOKUP(D529,Lists!$B$3:$C$18,2,FALSE)</f>
        <v>12</v>
      </c>
      <c r="F529" s="19">
        <v>1</v>
      </c>
      <c r="G529" s="19" t="s">
        <v>68</v>
      </c>
      <c r="H529" s="23">
        <v>1910</v>
      </c>
      <c r="I529" s="37">
        <v>0.2</v>
      </c>
      <c r="J529" s="36">
        <v>4.6411397360087065E-4</v>
      </c>
      <c r="K529" s="36">
        <f t="shared" si="140"/>
        <v>4.6411397360087065E-4</v>
      </c>
      <c r="L529" s="23">
        <v>4.26</v>
      </c>
      <c r="M529" s="35">
        <v>0.22</v>
      </c>
      <c r="N529" s="35">
        <f t="shared" si="141"/>
        <v>0.22</v>
      </c>
      <c r="O529" s="38">
        <v>17.742857142857144</v>
      </c>
      <c r="P529" s="38">
        <f t="shared" si="142"/>
        <v>17.742857142857144</v>
      </c>
      <c r="Q529" s="38">
        <v>5.9551821</v>
      </c>
      <c r="R529" s="38">
        <v>10.254943899018233</v>
      </c>
      <c r="S529" s="23">
        <v>0.62</v>
      </c>
      <c r="T529" s="23">
        <v>0.7</v>
      </c>
      <c r="U529" s="23">
        <v>10</v>
      </c>
      <c r="V529" s="23">
        <f t="shared" si="143"/>
        <v>10</v>
      </c>
      <c r="W529" s="23">
        <v>78</v>
      </c>
      <c r="X529" s="23">
        <f t="shared" si="144"/>
        <v>78</v>
      </c>
      <c r="Y529" s="23">
        <v>62</v>
      </c>
      <c r="Z529" s="23" t="str">
        <f>Code!$K$204</f>
        <v>EF 86</v>
      </c>
      <c r="AA529" s="23" t="str">
        <f>Code!$K$207</f>
        <v>EF 57</v>
      </c>
      <c r="AB529" s="23" t="str">
        <f>Code!$K$208</f>
        <v>EF 57</v>
      </c>
      <c r="AC529" s="23" t="str">
        <f>Code!$K$205</f>
        <v>EF 57</v>
      </c>
      <c r="AD529" s="23" t="s">
        <v>237</v>
      </c>
      <c r="AE529" s="23" t="s">
        <v>237</v>
      </c>
      <c r="AF529" s="23" t="s">
        <v>237</v>
      </c>
      <c r="AG529" s="39">
        <f t="shared" si="139"/>
        <v>4.6411397360087065E-4</v>
      </c>
      <c r="AH529" s="39">
        <f t="shared" si="145"/>
        <v>4.6411397360087065E-4</v>
      </c>
      <c r="AI529" s="18">
        <f t="shared" si="146"/>
        <v>4.26</v>
      </c>
      <c r="AJ529" s="41">
        <f>Code!$B$23</f>
        <v>0.15</v>
      </c>
      <c r="AK529" s="41">
        <f t="shared" si="147"/>
        <v>0.15</v>
      </c>
      <c r="AL529" s="110">
        <f t="shared" si="148"/>
        <v>17.742857142857144</v>
      </c>
      <c r="AM529" s="110">
        <f t="shared" si="149"/>
        <v>17.742857142857144</v>
      </c>
      <c r="AN529" s="110">
        <f t="shared" si="150"/>
        <v>5.9551821</v>
      </c>
      <c r="AO529" s="110">
        <f t="shared" si="151"/>
        <v>10.254943899018233</v>
      </c>
      <c r="AP529" s="18">
        <f>VLOOKUP(D529,Code!$B$92:$D$107,2,FALSE)</f>
        <v>0.32</v>
      </c>
      <c r="AQ529" s="18">
        <f>VLOOKUP(E529,Code!$B$92:$D$107,3,FALSE)</f>
        <v>0.25</v>
      </c>
      <c r="AR529" s="18">
        <f>Code!$C$132</f>
        <v>14</v>
      </c>
      <c r="AS529" s="18">
        <f t="shared" si="152"/>
        <v>14</v>
      </c>
      <c r="AT529" s="88">
        <f>Code!$C$189</f>
        <v>80</v>
      </c>
      <c r="AU529" s="88">
        <f t="shared" si="153"/>
        <v>80</v>
      </c>
      <c r="AV529" s="88">
        <f>Code!$C$198</f>
        <v>66</v>
      </c>
      <c r="AW529" s="18" t="str">
        <f>Code!$L$204</f>
        <v>EF 95</v>
      </c>
      <c r="AX529" s="64" t="str">
        <f>Code!$L$207</f>
        <v>EF 60</v>
      </c>
      <c r="AY529" s="64" t="str">
        <f>Code!$L$208</f>
        <v>EF 60</v>
      </c>
      <c r="AZ529" s="64" t="str">
        <f>Code!$L$205</f>
        <v>EF 62</v>
      </c>
      <c r="BA529" s="23" t="s">
        <v>237</v>
      </c>
      <c r="BB529" s="23" t="s">
        <v>237</v>
      </c>
      <c r="BC529" s="23" t="s">
        <v>237</v>
      </c>
      <c r="BD529" s="39">
        <f t="shared" si="154"/>
        <v>3.9449687756074004E-4</v>
      </c>
      <c r="BE529" s="39">
        <f t="shared" si="155"/>
        <v>3.2487978152060944E-4</v>
      </c>
      <c r="BF529" s="18">
        <f>Measures!$C$3</f>
        <v>8</v>
      </c>
      <c r="BG529" s="41">
        <f>Measures!$C$4</f>
        <v>0.1</v>
      </c>
      <c r="BH529" s="41">
        <v>0.06</v>
      </c>
      <c r="BI529" s="18">
        <f>VLOOKUP(D529,Measures!$B$6:$C$21,2,FALSE)</f>
        <v>38</v>
      </c>
      <c r="BJ529" s="18">
        <f>Measures!$C$22</f>
        <v>44</v>
      </c>
      <c r="BK529" s="18">
        <f>Measures!$C$23</f>
        <v>19</v>
      </c>
      <c r="BL529" s="18">
        <f>Measures!$C$24</f>
        <v>13</v>
      </c>
      <c r="BM529" s="18">
        <f>Measures!$C$26</f>
        <v>0.32</v>
      </c>
      <c r="BN529" s="18">
        <f>Measures!$D$26</f>
        <v>0.25</v>
      </c>
      <c r="BO529" s="18">
        <f>Measures!$C$27</f>
        <v>14</v>
      </c>
      <c r="BP529" s="18">
        <f>Measures!$C$28</f>
        <v>15</v>
      </c>
      <c r="BQ529" s="88">
        <f>Measures!$C$29</f>
        <v>92</v>
      </c>
      <c r="BR529" s="88">
        <f>Measures!$C$30</f>
        <v>95</v>
      </c>
      <c r="BS529" s="88">
        <f>Measures!$C$31</f>
        <v>70</v>
      </c>
      <c r="BT529" s="64" t="str">
        <f>Code!$M$204</f>
        <v>EF 200</v>
      </c>
      <c r="BU529" s="64" t="str">
        <f>Code!$M$207</f>
        <v>EF 67</v>
      </c>
      <c r="BV529" s="64" t="str">
        <f>Code!$M$208</f>
        <v>EF 70</v>
      </c>
      <c r="BW529" s="64" t="str">
        <f>Code!$M$205</f>
        <v>EF 82</v>
      </c>
      <c r="BX529" s="64" t="s">
        <v>363</v>
      </c>
      <c r="BY529" s="64" t="s">
        <v>239</v>
      </c>
      <c r="BZ529" s="64" t="s">
        <v>240</v>
      </c>
      <c r="CA529" s="64"/>
      <c r="CB529" s="64"/>
      <c r="CC529" s="64"/>
      <c r="CD529" s="64"/>
      <c r="CE529" s="64"/>
      <c r="CF529" s="64"/>
      <c r="CG529" s="64"/>
      <c r="CH529" s="64"/>
      <c r="CI529" s="64"/>
      <c r="CJ529" s="64"/>
      <c r="CK529" s="64"/>
      <c r="CL529" s="64"/>
      <c r="CM529" s="18"/>
      <c r="CN529" s="18"/>
    </row>
    <row r="530" spans="1:92" ht="14.4" x14ac:dyDescent="0.3">
      <c r="A530" s="19" t="s">
        <v>95</v>
      </c>
      <c r="B530" s="31" t="s">
        <v>86</v>
      </c>
      <c r="C530" s="19" t="s">
        <v>87</v>
      </c>
      <c r="D530" s="19">
        <v>12</v>
      </c>
      <c r="E530" s="19">
        <f>VLOOKUP(D530,Lists!$B$3:$C$18,2,FALSE)</f>
        <v>12</v>
      </c>
      <c r="F530" s="19">
        <v>2</v>
      </c>
      <c r="G530" s="19" t="s">
        <v>68</v>
      </c>
      <c r="H530" s="23">
        <v>2730</v>
      </c>
      <c r="I530" s="37">
        <v>0.2</v>
      </c>
      <c r="J530" s="36">
        <v>4.6411397360087065E-4</v>
      </c>
      <c r="K530" s="36">
        <f t="shared" si="140"/>
        <v>4.6411397360087065E-4</v>
      </c>
      <c r="L530" s="23">
        <v>4.26</v>
      </c>
      <c r="M530" s="35">
        <v>0.22</v>
      </c>
      <c r="N530" s="35">
        <f t="shared" si="141"/>
        <v>0.22</v>
      </c>
      <c r="O530" s="38">
        <v>17.742857142857144</v>
      </c>
      <c r="P530" s="38">
        <f t="shared" si="142"/>
        <v>17.742857142857144</v>
      </c>
      <c r="Q530" s="38">
        <v>5.9551821</v>
      </c>
      <c r="R530" s="38">
        <v>10.254943899018233</v>
      </c>
      <c r="S530" s="23">
        <v>0.62</v>
      </c>
      <c r="T530" s="23">
        <v>0.7</v>
      </c>
      <c r="U530" s="23">
        <v>10</v>
      </c>
      <c r="V530" s="23">
        <f t="shared" si="143"/>
        <v>10</v>
      </c>
      <c r="W530" s="23">
        <v>78</v>
      </c>
      <c r="X530" s="23">
        <f t="shared" si="144"/>
        <v>78</v>
      </c>
      <c r="Y530" s="23">
        <v>62</v>
      </c>
      <c r="Z530" s="23" t="str">
        <f>Code!$K$204</f>
        <v>EF 86</v>
      </c>
      <c r="AA530" s="23" t="str">
        <f>Code!$K$207</f>
        <v>EF 57</v>
      </c>
      <c r="AB530" s="23" t="str">
        <f>Code!$K$208</f>
        <v>EF 57</v>
      </c>
      <c r="AC530" s="23" t="str">
        <f>Code!$K$205</f>
        <v>EF 57</v>
      </c>
      <c r="AD530" s="23" t="s">
        <v>237</v>
      </c>
      <c r="AE530" s="23" t="s">
        <v>237</v>
      </c>
      <c r="AF530" s="23" t="s">
        <v>237</v>
      </c>
      <c r="AG530" s="39">
        <f t="shared" si="139"/>
        <v>4.6411397360087065E-4</v>
      </c>
      <c r="AH530" s="39">
        <f t="shared" si="145"/>
        <v>4.6411397360087065E-4</v>
      </c>
      <c r="AI530" s="18">
        <f t="shared" si="146"/>
        <v>4.26</v>
      </c>
      <c r="AJ530" s="41">
        <f>Code!$B$23</f>
        <v>0.15</v>
      </c>
      <c r="AK530" s="41">
        <f t="shared" si="147"/>
        <v>0.15</v>
      </c>
      <c r="AL530" s="110">
        <f t="shared" si="148"/>
        <v>17.742857142857144</v>
      </c>
      <c r="AM530" s="110">
        <f t="shared" si="149"/>
        <v>17.742857142857144</v>
      </c>
      <c r="AN530" s="110">
        <f t="shared" si="150"/>
        <v>5.9551821</v>
      </c>
      <c r="AO530" s="110">
        <f t="shared" si="151"/>
        <v>10.254943899018233</v>
      </c>
      <c r="AP530" s="18">
        <f>VLOOKUP(D530,Code!$B$92:$D$107,2,FALSE)</f>
        <v>0.32</v>
      </c>
      <c r="AQ530" s="18">
        <f>VLOOKUP(E530,Code!$B$92:$D$107,3,FALSE)</f>
        <v>0.25</v>
      </c>
      <c r="AR530" s="18">
        <f>Code!$C$132</f>
        <v>14</v>
      </c>
      <c r="AS530" s="18">
        <f t="shared" si="152"/>
        <v>14</v>
      </c>
      <c r="AT530" s="88">
        <f>Code!$C$189</f>
        <v>80</v>
      </c>
      <c r="AU530" s="88">
        <f t="shared" si="153"/>
        <v>80</v>
      </c>
      <c r="AV530" s="88">
        <f>Code!$C$198</f>
        <v>66</v>
      </c>
      <c r="AW530" s="18" t="str">
        <f>Code!$L$204</f>
        <v>EF 95</v>
      </c>
      <c r="AX530" s="64" t="str">
        <f>Code!$L$207</f>
        <v>EF 60</v>
      </c>
      <c r="AY530" s="64" t="str">
        <f>Code!$L$208</f>
        <v>EF 60</v>
      </c>
      <c r="AZ530" s="64" t="str">
        <f>Code!$L$205</f>
        <v>EF 62</v>
      </c>
      <c r="BA530" s="23" t="s">
        <v>237</v>
      </c>
      <c r="BB530" s="23" t="s">
        <v>237</v>
      </c>
      <c r="BC530" s="23" t="s">
        <v>237</v>
      </c>
      <c r="BD530" s="39">
        <f t="shared" si="154"/>
        <v>3.9449687756074004E-4</v>
      </c>
      <c r="BE530" s="39">
        <f t="shared" si="155"/>
        <v>3.2487978152060944E-4</v>
      </c>
      <c r="BF530" s="18">
        <f>Measures!$C$3</f>
        <v>8</v>
      </c>
      <c r="BG530" s="41">
        <f>Measures!$C$4</f>
        <v>0.1</v>
      </c>
      <c r="BH530" s="41">
        <v>0.06</v>
      </c>
      <c r="BI530" s="18">
        <f>VLOOKUP(D530,Measures!$B$6:$C$21,2,FALSE)</f>
        <v>38</v>
      </c>
      <c r="BJ530" s="18">
        <f>Measures!$C$22</f>
        <v>44</v>
      </c>
      <c r="BK530" s="18">
        <f>Measures!$C$23</f>
        <v>19</v>
      </c>
      <c r="BL530" s="18">
        <f>Measures!$C$24</f>
        <v>13</v>
      </c>
      <c r="BM530" s="18">
        <f>Measures!$C$26</f>
        <v>0.32</v>
      </c>
      <c r="BN530" s="18">
        <f>Measures!$D$26</f>
        <v>0.25</v>
      </c>
      <c r="BO530" s="18">
        <f>Measures!$C$27</f>
        <v>14</v>
      </c>
      <c r="BP530" s="18">
        <f>Measures!$C$28</f>
        <v>15</v>
      </c>
      <c r="BQ530" s="88">
        <f>Measures!$C$29</f>
        <v>92</v>
      </c>
      <c r="BR530" s="88">
        <f>Measures!$C$30</f>
        <v>95</v>
      </c>
      <c r="BS530" s="88">
        <f>Measures!$C$31</f>
        <v>70</v>
      </c>
      <c r="BT530" s="64" t="str">
        <f>Code!$M$204</f>
        <v>EF 200</v>
      </c>
      <c r="BU530" s="64" t="str">
        <f>Code!$M$207</f>
        <v>EF 67</v>
      </c>
      <c r="BV530" s="64" t="str">
        <f>Code!$M$208</f>
        <v>EF 70</v>
      </c>
      <c r="BW530" s="64" t="str">
        <f>Code!$M$205</f>
        <v>EF 82</v>
      </c>
      <c r="BX530" s="64" t="s">
        <v>363</v>
      </c>
      <c r="BY530" s="64" t="s">
        <v>239</v>
      </c>
      <c r="BZ530" s="64" t="s">
        <v>240</v>
      </c>
      <c r="CA530" s="64"/>
      <c r="CB530" s="64"/>
      <c r="CC530" s="64"/>
      <c r="CD530" s="64"/>
      <c r="CE530" s="64"/>
      <c r="CF530" s="64"/>
      <c r="CG530" s="64"/>
      <c r="CH530" s="64"/>
      <c r="CI530" s="64"/>
      <c r="CJ530" s="64"/>
      <c r="CK530" s="64"/>
      <c r="CL530" s="64"/>
      <c r="CM530" s="18"/>
      <c r="CN530" s="18"/>
    </row>
    <row r="531" spans="1:92" ht="14.4" x14ac:dyDescent="0.3">
      <c r="A531" s="19" t="s">
        <v>22</v>
      </c>
      <c r="B531" s="31" t="s">
        <v>86</v>
      </c>
      <c r="C531" s="19" t="s">
        <v>87</v>
      </c>
      <c r="D531" s="19">
        <v>12</v>
      </c>
      <c r="E531" s="19">
        <f>VLOOKUP(D531,Lists!$B$3:$C$18,2,FALSE)</f>
        <v>12</v>
      </c>
      <c r="F531" s="19">
        <v>1</v>
      </c>
      <c r="G531" s="19" t="s">
        <v>68</v>
      </c>
      <c r="H531" s="23">
        <v>1910</v>
      </c>
      <c r="I531" s="37">
        <v>0.2</v>
      </c>
      <c r="J531" s="36">
        <v>4.6411397360087065E-4</v>
      </c>
      <c r="K531" s="36">
        <f t="shared" si="140"/>
        <v>4.6411397360087065E-4</v>
      </c>
      <c r="L531" s="23">
        <v>4.26</v>
      </c>
      <c r="M531" s="35">
        <v>0.22</v>
      </c>
      <c r="N531" s="35">
        <f t="shared" si="141"/>
        <v>0.22</v>
      </c>
      <c r="O531" s="38">
        <v>17.742857142857144</v>
      </c>
      <c r="P531" s="38">
        <f t="shared" si="142"/>
        <v>17.742857142857144</v>
      </c>
      <c r="Q531" s="38">
        <v>5.9551821</v>
      </c>
      <c r="R531" s="38">
        <v>10.254943899018233</v>
      </c>
      <c r="S531" s="23">
        <v>0.62</v>
      </c>
      <c r="T531" s="23">
        <v>0.7</v>
      </c>
      <c r="U531" s="23">
        <v>10</v>
      </c>
      <c r="V531" s="23">
        <f t="shared" si="143"/>
        <v>10</v>
      </c>
      <c r="W531" s="23">
        <v>78</v>
      </c>
      <c r="X531" s="23">
        <f t="shared" si="144"/>
        <v>78</v>
      </c>
      <c r="Y531" s="23">
        <v>62</v>
      </c>
      <c r="Z531" s="23" t="str">
        <f>Code!$K$204</f>
        <v>EF 86</v>
      </c>
      <c r="AA531" s="23" t="str">
        <f>Code!$K$207</f>
        <v>EF 57</v>
      </c>
      <c r="AB531" s="23" t="str">
        <f>Code!$K$208</f>
        <v>EF 57</v>
      </c>
      <c r="AC531" s="23" t="str">
        <f>Code!$K$205</f>
        <v>EF 57</v>
      </c>
      <c r="AD531" s="23" t="s">
        <v>237</v>
      </c>
      <c r="AE531" s="23" t="s">
        <v>237</v>
      </c>
      <c r="AF531" s="23" t="s">
        <v>237</v>
      </c>
      <c r="AG531" s="39">
        <f t="shared" si="139"/>
        <v>4.6411397360087065E-4</v>
      </c>
      <c r="AH531" s="39">
        <f t="shared" si="145"/>
        <v>4.6411397360087065E-4</v>
      </c>
      <c r="AI531" s="18">
        <f t="shared" si="146"/>
        <v>4.26</v>
      </c>
      <c r="AJ531" s="41">
        <f>Code!$B$23</f>
        <v>0.15</v>
      </c>
      <c r="AK531" s="41">
        <f t="shared" si="147"/>
        <v>0.15</v>
      </c>
      <c r="AL531" s="110">
        <f t="shared" si="148"/>
        <v>17.742857142857144</v>
      </c>
      <c r="AM531" s="110">
        <f t="shared" si="149"/>
        <v>17.742857142857144</v>
      </c>
      <c r="AN531" s="110">
        <f t="shared" si="150"/>
        <v>5.9551821</v>
      </c>
      <c r="AO531" s="110">
        <f t="shared" si="151"/>
        <v>10.254943899018233</v>
      </c>
      <c r="AP531" s="18">
        <f>VLOOKUP(D531,Code!$B$92:$D$107,2,FALSE)</f>
        <v>0.32</v>
      </c>
      <c r="AQ531" s="18">
        <f>VLOOKUP(E531,Code!$B$92:$D$107,3,FALSE)</f>
        <v>0.25</v>
      </c>
      <c r="AR531" s="18">
        <f>Code!$C$132</f>
        <v>14</v>
      </c>
      <c r="AS531" s="18">
        <f t="shared" si="152"/>
        <v>14</v>
      </c>
      <c r="AT531" s="88">
        <f>Code!$C$189</f>
        <v>80</v>
      </c>
      <c r="AU531" s="88">
        <f t="shared" si="153"/>
        <v>80</v>
      </c>
      <c r="AV531" s="88">
        <f>Code!$C$198</f>
        <v>66</v>
      </c>
      <c r="AW531" s="18" t="str">
        <f>Code!$L$204</f>
        <v>EF 95</v>
      </c>
      <c r="AX531" s="64" t="str">
        <f>Code!$L$207</f>
        <v>EF 60</v>
      </c>
      <c r="AY531" s="64" t="str">
        <f>Code!$L$208</f>
        <v>EF 60</v>
      </c>
      <c r="AZ531" s="64" t="str">
        <f>Code!$L$205</f>
        <v>EF 62</v>
      </c>
      <c r="BA531" s="23" t="s">
        <v>237</v>
      </c>
      <c r="BB531" s="23" t="s">
        <v>237</v>
      </c>
      <c r="BC531" s="23" t="s">
        <v>237</v>
      </c>
      <c r="BD531" s="39">
        <f t="shared" si="154"/>
        <v>3.9449687756074004E-4</v>
      </c>
      <c r="BE531" s="39">
        <f t="shared" si="155"/>
        <v>3.2487978152060944E-4</v>
      </c>
      <c r="BF531" s="18">
        <f>Measures!$C$3</f>
        <v>8</v>
      </c>
      <c r="BG531" s="41">
        <f>Measures!$C$4</f>
        <v>0.1</v>
      </c>
      <c r="BH531" s="41">
        <v>0.06</v>
      </c>
      <c r="BI531" s="18">
        <f>VLOOKUP(D531,Measures!$B$6:$C$21,2,FALSE)</f>
        <v>38</v>
      </c>
      <c r="BJ531" s="18">
        <f>Measures!$C$22</f>
        <v>44</v>
      </c>
      <c r="BK531" s="18">
        <f>Measures!$C$23</f>
        <v>19</v>
      </c>
      <c r="BL531" s="18">
        <f>Measures!$C$24</f>
        <v>13</v>
      </c>
      <c r="BM531" s="18">
        <f>Measures!$C$26</f>
        <v>0.32</v>
      </c>
      <c r="BN531" s="18">
        <f>Measures!$D$26</f>
        <v>0.25</v>
      </c>
      <c r="BO531" s="18">
        <f>Measures!$C$27</f>
        <v>14</v>
      </c>
      <c r="BP531" s="18">
        <f>Measures!$C$28</f>
        <v>15</v>
      </c>
      <c r="BQ531" s="88">
        <f>Measures!$C$29</f>
        <v>92</v>
      </c>
      <c r="BR531" s="88">
        <f>Measures!$C$30</f>
        <v>95</v>
      </c>
      <c r="BS531" s="88">
        <f>Measures!$C$31</f>
        <v>70</v>
      </c>
      <c r="BT531" s="64" t="str">
        <f>Code!$M$204</f>
        <v>EF 200</v>
      </c>
      <c r="BU531" s="64" t="str">
        <f>Code!$M$207</f>
        <v>EF 67</v>
      </c>
      <c r="BV531" s="64" t="str">
        <f>Code!$M$208</f>
        <v>EF 70</v>
      </c>
      <c r="BW531" s="64" t="str">
        <f>Code!$M$205</f>
        <v>EF 82</v>
      </c>
      <c r="BX531" s="64" t="s">
        <v>363</v>
      </c>
      <c r="BY531" s="64" t="s">
        <v>239</v>
      </c>
      <c r="BZ531" s="64" t="s">
        <v>240</v>
      </c>
      <c r="CA531" s="64"/>
      <c r="CB531" s="64"/>
      <c r="CC531" s="64"/>
      <c r="CD531" s="64"/>
      <c r="CE531" s="64"/>
      <c r="CF531" s="64"/>
      <c r="CG531" s="64"/>
      <c r="CH531" s="64"/>
      <c r="CI531" s="64"/>
      <c r="CJ531" s="64"/>
      <c r="CK531" s="64"/>
      <c r="CL531" s="64"/>
      <c r="CM531" s="18"/>
      <c r="CN531" s="18"/>
    </row>
    <row r="532" spans="1:92" ht="14.4" x14ac:dyDescent="0.3">
      <c r="A532" s="19" t="s">
        <v>22</v>
      </c>
      <c r="B532" s="31" t="s">
        <v>86</v>
      </c>
      <c r="C532" s="19" t="s">
        <v>87</v>
      </c>
      <c r="D532" s="19">
        <v>12</v>
      </c>
      <c r="E532" s="19">
        <f>VLOOKUP(D532,Lists!$B$3:$C$18,2,FALSE)</f>
        <v>12</v>
      </c>
      <c r="F532" s="19">
        <v>2</v>
      </c>
      <c r="G532" s="19" t="s">
        <v>68</v>
      </c>
      <c r="H532" s="23">
        <v>2730</v>
      </c>
      <c r="I532" s="37">
        <v>0.2</v>
      </c>
      <c r="J532" s="36">
        <v>4.6411397360087065E-4</v>
      </c>
      <c r="K532" s="36">
        <f t="shared" si="140"/>
        <v>4.6411397360087065E-4</v>
      </c>
      <c r="L532" s="23">
        <v>4.26</v>
      </c>
      <c r="M532" s="35">
        <v>0.22</v>
      </c>
      <c r="N532" s="35">
        <f t="shared" si="141"/>
        <v>0.22</v>
      </c>
      <c r="O532" s="38">
        <v>17.742857142857144</v>
      </c>
      <c r="P532" s="38">
        <f t="shared" si="142"/>
        <v>17.742857142857144</v>
      </c>
      <c r="Q532" s="38">
        <v>5.9551821</v>
      </c>
      <c r="R532" s="38">
        <v>10.254943899018233</v>
      </c>
      <c r="S532" s="23">
        <v>0.62</v>
      </c>
      <c r="T532" s="23">
        <v>0.7</v>
      </c>
      <c r="U532" s="23">
        <v>10</v>
      </c>
      <c r="V532" s="23">
        <f t="shared" si="143"/>
        <v>10</v>
      </c>
      <c r="W532" s="23">
        <v>78</v>
      </c>
      <c r="X532" s="23">
        <f t="shared" si="144"/>
        <v>78</v>
      </c>
      <c r="Y532" s="23">
        <v>62</v>
      </c>
      <c r="Z532" s="23" t="str">
        <f>Code!$K$204</f>
        <v>EF 86</v>
      </c>
      <c r="AA532" s="23" t="str">
        <f>Code!$K$207</f>
        <v>EF 57</v>
      </c>
      <c r="AB532" s="23" t="str">
        <f>Code!$K$208</f>
        <v>EF 57</v>
      </c>
      <c r="AC532" s="23" t="str">
        <f>Code!$K$205</f>
        <v>EF 57</v>
      </c>
      <c r="AD532" s="23" t="s">
        <v>237</v>
      </c>
      <c r="AE532" s="23" t="s">
        <v>237</v>
      </c>
      <c r="AF532" s="23" t="s">
        <v>237</v>
      </c>
      <c r="AG532" s="39">
        <f t="shared" si="139"/>
        <v>4.6411397360087065E-4</v>
      </c>
      <c r="AH532" s="39">
        <f t="shared" si="145"/>
        <v>4.6411397360087065E-4</v>
      </c>
      <c r="AI532" s="18">
        <f t="shared" si="146"/>
        <v>4.26</v>
      </c>
      <c r="AJ532" s="41">
        <f>Code!$B$23</f>
        <v>0.15</v>
      </c>
      <c r="AK532" s="41">
        <f t="shared" si="147"/>
        <v>0.15</v>
      </c>
      <c r="AL532" s="110">
        <f t="shared" si="148"/>
        <v>17.742857142857144</v>
      </c>
      <c r="AM532" s="110">
        <f t="shared" si="149"/>
        <v>17.742857142857144</v>
      </c>
      <c r="AN532" s="110">
        <f t="shared" si="150"/>
        <v>5.9551821</v>
      </c>
      <c r="AO532" s="110">
        <f t="shared" si="151"/>
        <v>10.254943899018233</v>
      </c>
      <c r="AP532" s="18">
        <f>VLOOKUP(D532,Code!$B$92:$D$107,2,FALSE)</f>
        <v>0.32</v>
      </c>
      <c r="AQ532" s="18">
        <f>VLOOKUP(E532,Code!$B$92:$D$107,3,FALSE)</f>
        <v>0.25</v>
      </c>
      <c r="AR532" s="18">
        <f>Code!$C$132</f>
        <v>14</v>
      </c>
      <c r="AS532" s="18">
        <f t="shared" si="152"/>
        <v>14</v>
      </c>
      <c r="AT532" s="88">
        <f>Code!$C$189</f>
        <v>80</v>
      </c>
      <c r="AU532" s="88">
        <f t="shared" si="153"/>
        <v>80</v>
      </c>
      <c r="AV532" s="88">
        <f>Code!$C$198</f>
        <v>66</v>
      </c>
      <c r="AW532" s="18" t="str">
        <f>Code!$L$204</f>
        <v>EF 95</v>
      </c>
      <c r="AX532" s="64" t="str">
        <f>Code!$L$207</f>
        <v>EF 60</v>
      </c>
      <c r="AY532" s="64" t="str">
        <f>Code!$L$208</f>
        <v>EF 60</v>
      </c>
      <c r="AZ532" s="64" t="str">
        <f>Code!$L$205</f>
        <v>EF 62</v>
      </c>
      <c r="BA532" s="23" t="s">
        <v>237</v>
      </c>
      <c r="BB532" s="23" t="s">
        <v>237</v>
      </c>
      <c r="BC532" s="23" t="s">
        <v>237</v>
      </c>
      <c r="BD532" s="39">
        <f t="shared" si="154"/>
        <v>3.9449687756074004E-4</v>
      </c>
      <c r="BE532" s="39">
        <f t="shared" si="155"/>
        <v>3.2487978152060944E-4</v>
      </c>
      <c r="BF532" s="18">
        <f>Measures!$C$3</f>
        <v>8</v>
      </c>
      <c r="BG532" s="41">
        <f>Measures!$C$4</f>
        <v>0.1</v>
      </c>
      <c r="BH532" s="41">
        <v>0.06</v>
      </c>
      <c r="BI532" s="18">
        <f>VLOOKUP(D532,Measures!$B$6:$C$21,2,FALSE)</f>
        <v>38</v>
      </c>
      <c r="BJ532" s="18">
        <f>Measures!$C$22</f>
        <v>44</v>
      </c>
      <c r="BK532" s="18">
        <f>Measures!$C$23</f>
        <v>19</v>
      </c>
      <c r="BL532" s="18">
        <f>Measures!$C$24</f>
        <v>13</v>
      </c>
      <c r="BM532" s="18">
        <f>Measures!$C$26</f>
        <v>0.32</v>
      </c>
      <c r="BN532" s="18">
        <f>Measures!$D$26</f>
        <v>0.25</v>
      </c>
      <c r="BO532" s="18">
        <f>Measures!$C$27</f>
        <v>14</v>
      </c>
      <c r="BP532" s="18">
        <f>Measures!$C$28</f>
        <v>15</v>
      </c>
      <c r="BQ532" s="88">
        <f>Measures!$C$29</f>
        <v>92</v>
      </c>
      <c r="BR532" s="88">
        <f>Measures!$C$30</f>
        <v>95</v>
      </c>
      <c r="BS532" s="88">
        <f>Measures!$C$31</f>
        <v>70</v>
      </c>
      <c r="BT532" s="64" t="str">
        <f>Code!$M$204</f>
        <v>EF 200</v>
      </c>
      <c r="BU532" s="64" t="str">
        <f>Code!$M$207</f>
        <v>EF 67</v>
      </c>
      <c r="BV532" s="64" t="str">
        <f>Code!$M$208</f>
        <v>EF 70</v>
      </c>
      <c r="BW532" s="64" t="str">
        <f>Code!$M$205</f>
        <v>EF 82</v>
      </c>
      <c r="BX532" s="64" t="s">
        <v>363</v>
      </c>
      <c r="BY532" s="64" t="s">
        <v>239</v>
      </c>
      <c r="BZ532" s="64" t="s">
        <v>240</v>
      </c>
      <c r="CA532" s="64"/>
      <c r="CB532" s="64"/>
      <c r="CC532" s="64"/>
      <c r="CD532" s="64"/>
      <c r="CE532" s="64"/>
      <c r="CF532" s="64"/>
      <c r="CG532" s="64"/>
      <c r="CH532" s="64"/>
      <c r="CI532" s="64"/>
      <c r="CJ532" s="64"/>
      <c r="CK532" s="64"/>
      <c r="CL532" s="64"/>
      <c r="CM532" s="18"/>
      <c r="CN532" s="18"/>
    </row>
    <row r="533" spans="1:92" ht="14.4" x14ac:dyDescent="0.3">
      <c r="A533" s="19" t="s">
        <v>95</v>
      </c>
      <c r="B533" s="31" t="s">
        <v>85</v>
      </c>
      <c r="C533" s="19" t="s">
        <v>71</v>
      </c>
      <c r="D533" s="19">
        <v>16</v>
      </c>
      <c r="E533" s="19">
        <f>VLOOKUP(D533,Lists!$B$3:$C$18,2,FALSE)</f>
        <v>12</v>
      </c>
      <c r="F533" s="19">
        <v>1</v>
      </c>
      <c r="G533" s="19" t="s">
        <v>66</v>
      </c>
      <c r="H533" s="23">
        <v>1600</v>
      </c>
      <c r="I533" s="37">
        <v>0.14016341923318668</v>
      </c>
      <c r="J533" s="36">
        <v>7.1357303575703178E-4</v>
      </c>
      <c r="K533" s="36">
        <f t="shared" si="140"/>
        <v>7.1357303575703178E-4</v>
      </c>
      <c r="L533" s="23">
        <v>3.32</v>
      </c>
      <c r="M533" s="35">
        <v>0.33</v>
      </c>
      <c r="N533" s="35">
        <f t="shared" si="141"/>
        <v>0.33</v>
      </c>
      <c r="O533" s="38">
        <v>11.931567328918323</v>
      </c>
      <c r="P533" s="38">
        <f t="shared" si="142"/>
        <v>11.931567328918323</v>
      </c>
      <c r="Q533" s="38">
        <v>1.3361692000000001</v>
      </c>
      <c r="R533" s="38">
        <v>3.0951638065522622</v>
      </c>
      <c r="S533" s="23">
        <v>1.23</v>
      </c>
      <c r="T533" s="23">
        <v>0.87</v>
      </c>
      <c r="U533" s="23">
        <v>10</v>
      </c>
      <c r="V533" s="23">
        <f t="shared" si="143"/>
        <v>10</v>
      </c>
      <c r="W533" s="23">
        <v>78</v>
      </c>
      <c r="X533" s="23">
        <f t="shared" si="144"/>
        <v>78</v>
      </c>
      <c r="Y533" s="23">
        <v>62</v>
      </c>
      <c r="Z533" s="23" t="str">
        <f>Code!$K$204</f>
        <v>EF 86</v>
      </c>
      <c r="AA533" s="23" t="str">
        <f>Code!$K$207</f>
        <v>EF 57</v>
      </c>
      <c r="AB533" s="23" t="str">
        <f>Code!$K$208</f>
        <v>EF 57</v>
      </c>
      <c r="AC533" s="23" t="str">
        <f>Code!$K$205</f>
        <v>EF 57</v>
      </c>
      <c r="AD533" s="23" t="s">
        <v>237</v>
      </c>
      <c r="AE533" s="23" t="s">
        <v>237</v>
      </c>
      <c r="AF533" s="23" t="s">
        <v>237</v>
      </c>
      <c r="AG533" s="39">
        <f t="shared" si="139"/>
        <v>7.1357303575703178E-4</v>
      </c>
      <c r="AH533" s="39">
        <f t="shared" si="145"/>
        <v>7.1357303575703178E-4</v>
      </c>
      <c r="AI533" s="18">
        <f t="shared" si="146"/>
        <v>3.32</v>
      </c>
      <c r="AJ533" s="41">
        <f>Code!$B$23</f>
        <v>0.15</v>
      </c>
      <c r="AK533" s="41">
        <f t="shared" si="147"/>
        <v>0.15</v>
      </c>
      <c r="AL533" s="110">
        <f t="shared" si="148"/>
        <v>11.931567328918323</v>
      </c>
      <c r="AM533" s="110">
        <f t="shared" si="149"/>
        <v>11.931567328918323</v>
      </c>
      <c r="AN533" s="110">
        <f t="shared" si="150"/>
        <v>1.3361692000000001</v>
      </c>
      <c r="AO533" s="110">
        <f t="shared" si="151"/>
        <v>3.0951638065522622</v>
      </c>
      <c r="AP533" s="18">
        <f>VLOOKUP(D533,Code!$B$92:$D$107,2,FALSE)</f>
        <v>0.32</v>
      </c>
      <c r="AQ533" s="18">
        <f>VLOOKUP(E533,Code!$B$92:$D$107,3,FALSE)</f>
        <v>0.25</v>
      </c>
      <c r="AR533" s="18">
        <f>Code!$C$132</f>
        <v>14</v>
      </c>
      <c r="AS533" s="18">
        <f t="shared" si="152"/>
        <v>14</v>
      </c>
      <c r="AT533" s="88">
        <f>Code!$C$189</f>
        <v>80</v>
      </c>
      <c r="AU533" s="88">
        <f t="shared" si="153"/>
        <v>80</v>
      </c>
      <c r="AV533" s="88">
        <f>Code!$C$198</f>
        <v>66</v>
      </c>
      <c r="AW533" s="18" t="str">
        <f>Code!$L$204</f>
        <v>EF 95</v>
      </c>
      <c r="AX533" s="64" t="str">
        <f>Code!$L$207</f>
        <v>EF 60</v>
      </c>
      <c r="AY533" s="64" t="str">
        <f>Code!$L$208</f>
        <v>EF 60</v>
      </c>
      <c r="AZ533" s="64" t="str">
        <f>Code!$L$205</f>
        <v>EF 62</v>
      </c>
      <c r="BA533" s="23" t="s">
        <v>237</v>
      </c>
      <c r="BB533" s="23" t="s">
        <v>237</v>
      </c>
      <c r="BC533" s="23" t="s">
        <v>237</v>
      </c>
      <c r="BD533" s="39">
        <f t="shared" si="154"/>
        <v>6.0653708039347702E-4</v>
      </c>
      <c r="BE533" s="39">
        <f t="shared" si="155"/>
        <v>4.9950112502992225E-4</v>
      </c>
      <c r="BF533" s="18">
        <f>Measures!$C$3</f>
        <v>8</v>
      </c>
      <c r="BG533" s="41">
        <f>Measures!$C$4</f>
        <v>0.1</v>
      </c>
      <c r="BH533" s="41">
        <v>0.06</v>
      </c>
      <c r="BI533" s="18">
        <f>VLOOKUP(D533,Measures!$B$6:$C$21,2,FALSE)</f>
        <v>38</v>
      </c>
      <c r="BJ533" s="18">
        <f>Measures!$C$22</f>
        <v>44</v>
      </c>
      <c r="BK533" s="18">
        <f>Measures!$C$23</f>
        <v>19</v>
      </c>
      <c r="BL533" s="18">
        <f>Measures!$C$24</f>
        <v>13</v>
      </c>
      <c r="BM533" s="18">
        <f>Measures!$C$26</f>
        <v>0.32</v>
      </c>
      <c r="BN533" s="18">
        <f>Measures!$D$26</f>
        <v>0.25</v>
      </c>
      <c r="BO533" s="18">
        <f>Measures!$C$27</f>
        <v>14</v>
      </c>
      <c r="BP533" s="18">
        <f>Measures!$C$28</f>
        <v>15</v>
      </c>
      <c r="BQ533" s="88">
        <f>Measures!$C$29</f>
        <v>92</v>
      </c>
      <c r="BR533" s="88">
        <f>Measures!$C$30</f>
        <v>95</v>
      </c>
      <c r="BS533" s="88">
        <f>Measures!$C$31</f>
        <v>70</v>
      </c>
      <c r="BT533" s="64" t="str">
        <f>Code!$M$204</f>
        <v>EF 200</v>
      </c>
      <c r="BU533" s="64" t="str">
        <f>Code!$M$207</f>
        <v>EF 67</v>
      </c>
      <c r="BV533" s="64" t="str">
        <f>Code!$M$208</f>
        <v>EF 70</v>
      </c>
      <c r="BW533" s="64" t="str">
        <f>Code!$M$205</f>
        <v>EF 82</v>
      </c>
      <c r="BX533" s="64" t="s">
        <v>363</v>
      </c>
      <c r="BY533" s="64" t="s">
        <v>239</v>
      </c>
      <c r="BZ533" s="64" t="s">
        <v>240</v>
      </c>
      <c r="CA533" s="64"/>
      <c r="CB533" s="64"/>
      <c r="CC533" s="64"/>
      <c r="CD533" s="64"/>
      <c r="CE533" s="64"/>
      <c r="CF533" s="64"/>
      <c r="CG533" s="64"/>
      <c r="CH533" s="64"/>
      <c r="CI533" s="64"/>
      <c r="CJ533" s="64"/>
      <c r="CK533" s="64"/>
      <c r="CL533" s="64"/>
      <c r="CM533" s="18"/>
      <c r="CN533" s="18"/>
    </row>
    <row r="534" spans="1:92" ht="14.4" x14ac:dyDescent="0.3">
      <c r="A534" s="19" t="s">
        <v>95</v>
      </c>
      <c r="B534" s="31" t="s">
        <v>85</v>
      </c>
      <c r="C534" s="19" t="s">
        <v>71</v>
      </c>
      <c r="D534" s="19">
        <v>16</v>
      </c>
      <c r="E534" s="19">
        <f>VLOOKUP(D534,Lists!$B$3:$C$18,2,FALSE)</f>
        <v>12</v>
      </c>
      <c r="F534" s="19">
        <v>2</v>
      </c>
      <c r="G534" s="19" t="s">
        <v>66</v>
      </c>
      <c r="H534" s="23">
        <v>1990</v>
      </c>
      <c r="I534" s="37">
        <v>0.14016341923318668</v>
      </c>
      <c r="J534" s="36">
        <v>7.1357303575703178E-4</v>
      </c>
      <c r="K534" s="36">
        <f t="shared" si="140"/>
        <v>7.1357303575703178E-4</v>
      </c>
      <c r="L534" s="23">
        <v>3.32</v>
      </c>
      <c r="M534" s="35">
        <v>0.33</v>
      </c>
      <c r="N534" s="35">
        <f t="shared" si="141"/>
        <v>0.33</v>
      </c>
      <c r="O534" s="38">
        <v>11.931567328918323</v>
      </c>
      <c r="P534" s="38">
        <f t="shared" si="142"/>
        <v>11.931567328918323</v>
      </c>
      <c r="Q534" s="38">
        <v>1.3361692000000001</v>
      </c>
      <c r="R534" s="38">
        <v>3.0951638065522622</v>
      </c>
      <c r="S534" s="23">
        <v>1.23</v>
      </c>
      <c r="T534" s="23">
        <v>0.87</v>
      </c>
      <c r="U534" s="23">
        <v>10</v>
      </c>
      <c r="V534" s="23">
        <f t="shared" si="143"/>
        <v>10</v>
      </c>
      <c r="W534" s="23">
        <v>78</v>
      </c>
      <c r="X534" s="23">
        <f t="shared" si="144"/>
        <v>78</v>
      </c>
      <c r="Y534" s="23">
        <v>62</v>
      </c>
      <c r="Z534" s="23" t="str">
        <f>Code!$K$204</f>
        <v>EF 86</v>
      </c>
      <c r="AA534" s="23" t="str">
        <f>Code!$K$207</f>
        <v>EF 57</v>
      </c>
      <c r="AB534" s="23" t="str">
        <f>Code!$K$208</f>
        <v>EF 57</v>
      </c>
      <c r="AC534" s="23" t="str">
        <f>Code!$K$205</f>
        <v>EF 57</v>
      </c>
      <c r="AD534" s="23" t="s">
        <v>237</v>
      </c>
      <c r="AE534" s="23" t="s">
        <v>237</v>
      </c>
      <c r="AF534" s="23" t="s">
        <v>237</v>
      </c>
      <c r="AG534" s="39">
        <f t="shared" si="139"/>
        <v>7.1357303575703178E-4</v>
      </c>
      <c r="AH534" s="39">
        <f t="shared" si="145"/>
        <v>7.1357303575703178E-4</v>
      </c>
      <c r="AI534" s="18">
        <f t="shared" si="146"/>
        <v>3.32</v>
      </c>
      <c r="AJ534" s="41">
        <f>Code!$B$23</f>
        <v>0.15</v>
      </c>
      <c r="AK534" s="41">
        <f t="shared" si="147"/>
        <v>0.15</v>
      </c>
      <c r="AL534" s="110">
        <f t="shared" si="148"/>
        <v>11.931567328918323</v>
      </c>
      <c r="AM534" s="110">
        <f t="shared" si="149"/>
        <v>11.931567328918323</v>
      </c>
      <c r="AN534" s="110">
        <f t="shared" si="150"/>
        <v>1.3361692000000001</v>
      </c>
      <c r="AO534" s="110">
        <f t="shared" si="151"/>
        <v>3.0951638065522622</v>
      </c>
      <c r="AP534" s="18">
        <f>VLOOKUP(D534,Code!$B$92:$D$107,2,FALSE)</f>
        <v>0.32</v>
      </c>
      <c r="AQ534" s="18">
        <f>VLOOKUP(E534,Code!$B$92:$D$107,3,FALSE)</f>
        <v>0.25</v>
      </c>
      <c r="AR534" s="18">
        <f>Code!$C$132</f>
        <v>14</v>
      </c>
      <c r="AS534" s="18">
        <f t="shared" si="152"/>
        <v>14</v>
      </c>
      <c r="AT534" s="88">
        <f>Code!$C$189</f>
        <v>80</v>
      </c>
      <c r="AU534" s="88">
        <f t="shared" si="153"/>
        <v>80</v>
      </c>
      <c r="AV534" s="88">
        <f>Code!$C$198</f>
        <v>66</v>
      </c>
      <c r="AW534" s="18" t="str">
        <f>Code!$L$204</f>
        <v>EF 95</v>
      </c>
      <c r="AX534" s="64" t="str">
        <f>Code!$L$207</f>
        <v>EF 60</v>
      </c>
      <c r="AY534" s="64" t="str">
        <f>Code!$L$208</f>
        <v>EF 60</v>
      </c>
      <c r="AZ534" s="64" t="str">
        <f>Code!$L$205</f>
        <v>EF 62</v>
      </c>
      <c r="BA534" s="23" t="s">
        <v>237</v>
      </c>
      <c r="BB534" s="23" t="s">
        <v>237</v>
      </c>
      <c r="BC534" s="23" t="s">
        <v>237</v>
      </c>
      <c r="BD534" s="39">
        <f t="shared" si="154"/>
        <v>6.0653708039347702E-4</v>
      </c>
      <c r="BE534" s="39">
        <f t="shared" si="155"/>
        <v>4.9950112502992225E-4</v>
      </c>
      <c r="BF534" s="18">
        <f>Measures!$C$3</f>
        <v>8</v>
      </c>
      <c r="BG534" s="41">
        <f>Measures!$C$4</f>
        <v>0.1</v>
      </c>
      <c r="BH534" s="41">
        <v>0.06</v>
      </c>
      <c r="BI534" s="18">
        <f>VLOOKUP(D534,Measures!$B$6:$C$21,2,FALSE)</f>
        <v>38</v>
      </c>
      <c r="BJ534" s="18">
        <f>Measures!$C$22</f>
        <v>44</v>
      </c>
      <c r="BK534" s="18">
        <f>Measures!$C$23</f>
        <v>19</v>
      </c>
      <c r="BL534" s="18">
        <f>Measures!$C$24</f>
        <v>13</v>
      </c>
      <c r="BM534" s="18">
        <f>Measures!$C$26</f>
        <v>0.32</v>
      </c>
      <c r="BN534" s="18">
        <f>Measures!$D$26</f>
        <v>0.25</v>
      </c>
      <c r="BO534" s="18">
        <f>Measures!$C$27</f>
        <v>14</v>
      </c>
      <c r="BP534" s="18">
        <f>Measures!$C$28</f>
        <v>15</v>
      </c>
      <c r="BQ534" s="88">
        <f>Measures!$C$29</f>
        <v>92</v>
      </c>
      <c r="BR534" s="88">
        <f>Measures!$C$30</f>
        <v>95</v>
      </c>
      <c r="BS534" s="88">
        <f>Measures!$C$31</f>
        <v>70</v>
      </c>
      <c r="BT534" s="64" t="str">
        <f>Code!$M$204</f>
        <v>EF 200</v>
      </c>
      <c r="BU534" s="64" t="str">
        <f>Code!$M$207</f>
        <v>EF 67</v>
      </c>
      <c r="BV534" s="64" t="str">
        <f>Code!$M$208</f>
        <v>EF 70</v>
      </c>
      <c r="BW534" s="64" t="str">
        <f>Code!$M$205</f>
        <v>EF 82</v>
      </c>
      <c r="BX534" s="64" t="s">
        <v>363</v>
      </c>
      <c r="BY534" s="64" t="s">
        <v>239</v>
      </c>
      <c r="BZ534" s="64" t="s">
        <v>240</v>
      </c>
      <c r="CA534" s="64"/>
      <c r="CB534" s="64"/>
      <c r="CC534" s="64"/>
      <c r="CD534" s="64"/>
      <c r="CE534" s="64"/>
      <c r="CF534" s="64"/>
      <c r="CG534" s="64"/>
      <c r="CH534" s="64"/>
      <c r="CI534" s="64"/>
      <c r="CJ534" s="64"/>
      <c r="CK534" s="64"/>
      <c r="CL534" s="64"/>
      <c r="CM534" s="18"/>
      <c r="CN534" s="18"/>
    </row>
    <row r="535" spans="1:92" ht="14.4" x14ac:dyDescent="0.3">
      <c r="A535" s="19" t="s">
        <v>22</v>
      </c>
      <c r="B535" s="31" t="s">
        <v>85</v>
      </c>
      <c r="C535" s="19" t="s">
        <v>71</v>
      </c>
      <c r="D535" s="19">
        <v>16</v>
      </c>
      <c r="E535" s="19">
        <f>VLOOKUP(D535,Lists!$B$3:$C$18,2,FALSE)</f>
        <v>12</v>
      </c>
      <c r="F535" s="19">
        <v>1</v>
      </c>
      <c r="G535" s="19" t="s">
        <v>66</v>
      </c>
      <c r="H535" s="23">
        <v>1600</v>
      </c>
      <c r="I535" s="37">
        <v>0.14016341923318668</v>
      </c>
      <c r="J535" s="36">
        <v>7.1357303575703178E-4</v>
      </c>
      <c r="K535" s="36">
        <f t="shared" si="140"/>
        <v>7.1357303575703178E-4</v>
      </c>
      <c r="L535" s="23">
        <v>3.32</v>
      </c>
      <c r="M535" s="35">
        <v>0.33</v>
      </c>
      <c r="N535" s="35">
        <f t="shared" si="141"/>
        <v>0.33</v>
      </c>
      <c r="O535" s="38">
        <v>11.931567328918323</v>
      </c>
      <c r="P535" s="38">
        <f t="shared" si="142"/>
        <v>11.931567328918323</v>
      </c>
      <c r="Q535" s="38">
        <v>1.3361692000000001</v>
      </c>
      <c r="R535" s="38">
        <v>3.0951638065522622</v>
      </c>
      <c r="S535" s="23">
        <v>1.23</v>
      </c>
      <c r="T535" s="23">
        <v>0.87</v>
      </c>
      <c r="U535" s="23">
        <v>10</v>
      </c>
      <c r="V535" s="23">
        <f t="shared" si="143"/>
        <v>10</v>
      </c>
      <c r="W535" s="23">
        <v>78</v>
      </c>
      <c r="X535" s="23">
        <f t="shared" si="144"/>
        <v>78</v>
      </c>
      <c r="Y535" s="23">
        <v>62</v>
      </c>
      <c r="Z535" s="23" t="str">
        <f>Code!$K$204</f>
        <v>EF 86</v>
      </c>
      <c r="AA535" s="23" t="str">
        <f>Code!$K$207</f>
        <v>EF 57</v>
      </c>
      <c r="AB535" s="23" t="str">
        <f>Code!$K$208</f>
        <v>EF 57</v>
      </c>
      <c r="AC535" s="23" t="str">
        <f>Code!$K$205</f>
        <v>EF 57</v>
      </c>
      <c r="AD535" s="23" t="s">
        <v>237</v>
      </c>
      <c r="AE535" s="23" t="s">
        <v>237</v>
      </c>
      <c r="AF535" s="23" t="s">
        <v>237</v>
      </c>
      <c r="AG535" s="39">
        <f t="shared" si="139"/>
        <v>7.1357303575703178E-4</v>
      </c>
      <c r="AH535" s="39">
        <f t="shared" si="145"/>
        <v>7.1357303575703178E-4</v>
      </c>
      <c r="AI535" s="18">
        <f t="shared" si="146"/>
        <v>3.32</v>
      </c>
      <c r="AJ535" s="41">
        <f>Code!$B$23</f>
        <v>0.15</v>
      </c>
      <c r="AK535" s="41">
        <f t="shared" si="147"/>
        <v>0.15</v>
      </c>
      <c r="AL535" s="110">
        <f t="shared" si="148"/>
        <v>11.931567328918323</v>
      </c>
      <c r="AM535" s="110">
        <f t="shared" si="149"/>
        <v>11.931567328918323</v>
      </c>
      <c r="AN535" s="110">
        <f t="shared" si="150"/>
        <v>1.3361692000000001</v>
      </c>
      <c r="AO535" s="110">
        <f t="shared" si="151"/>
        <v>3.0951638065522622</v>
      </c>
      <c r="AP535" s="18">
        <f>VLOOKUP(D535,Code!$B$92:$D$107,2,FALSE)</f>
        <v>0.32</v>
      </c>
      <c r="AQ535" s="18">
        <f>VLOOKUP(E535,Code!$B$92:$D$107,3,FALSE)</f>
        <v>0.25</v>
      </c>
      <c r="AR535" s="18">
        <f>Code!$C$132</f>
        <v>14</v>
      </c>
      <c r="AS535" s="18">
        <f t="shared" si="152"/>
        <v>14</v>
      </c>
      <c r="AT535" s="88">
        <f>Code!$C$189</f>
        <v>80</v>
      </c>
      <c r="AU535" s="88">
        <f t="shared" si="153"/>
        <v>80</v>
      </c>
      <c r="AV535" s="88">
        <f>Code!$C$198</f>
        <v>66</v>
      </c>
      <c r="AW535" s="18" t="str">
        <f>Code!$L$204</f>
        <v>EF 95</v>
      </c>
      <c r="AX535" s="64" t="str">
        <f>Code!$L$207</f>
        <v>EF 60</v>
      </c>
      <c r="AY535" s="64" t="str">
        <f>Code!$L$208</f>
        <v>EF 60</v>
      </c>
      <c r="AZ535" s="64" t="str">
        <f>Code!$L$205</f>
        <v>EF 62</v>
      </c>
      <c r="BA535" s="23" t="s">
        <v>237</v>
      </c>
      <c r="BB535" s="23" t="s">
        <v>237</v>
      </c>
      <c r="BC535" s="23" t="s">
        <v>237</v>
      </c>
      <c r="BD535" s="39">
        <f t="shared" si="154"/>
        <v>6.0653708039347702E-4</v>
      </c>
      <c r="BE535" s="39">
        <f t="shared" si="155"/>
        <v>4.9950112502992225E-4</v>
      </c>
      <c r="BF535" s="18">
        <f>Measures!$C$3</f>
        <v>8</v>
      </c>
      <c r="BG535" s="41">
        <f>Measures!$C$4</f>
        <v>0.1</v>
      </c>
      <c r="BH535" s="41">
        <v>0.06</v>
      </c>
      <c r="BI535" s="18">
        <f>VLOOKUP(D535,Measures!$B$6:$C$21,2,FALSE)</f>
        <v>38</v>
      </c>
      <c r="BJ535" s="18">
        <f>Measures!$C$22</f>
        <v>44</v>
      </c>
      <c r="BK535" s="18">
        <f>Measures!$C$23</f>
        <v>19</v>
      </c>
      <c r="BL535" s="18">
        <f>Measures!$C$24</f>
        <v>13</v>
      </c>
      <c r="BM535" s="18">
        <f>Measures!$C$26</f>
        <v>0.32</v>
      </c>
      <c r="BN535" s="18">
        <f>Measures!$D$26</f>
        <v>0.25</v>
      </c>
      <c r="BO535" s="18">
        <f>Measures!$C$27</f>
        <v>14</v>
      </c>
      <c r="BP535" s="18">
        <f>Measures!$C$28</f>
        <v>15</v>
      </c>
      <c r="BQ535" s="88">
        <f>Measures!$C$29</f>
        <v>92</v>
      </c>
      <c r="BR535" s="88">
        <f>Measures!$C$30</f>
        <v>95</v>
      </c>
      <c r="BS535" s="88">
        <f>Measures!$C$31</f>
        <v>70</v>
      </c>
      <c r="BT535" s="64" t="str">
        <f>Code!$M$204</f>
        <v>EF 200</v>
      </c>
      <c r="BU535" s="64" t="str">
        <f>Code!$M$207</f>
        <v>EF 67</v>
      </c>
      <c r="BV535" s="64" t="str">
        <f>Code!$M$208</f>
        <v>EF 70</v>
      </c>
      <c r="BW535" s="64" t="str">
        <f>Code!$M$205</f>
        <v>EF 82</v>
      </c>
      <c r="BX535" s="64" t="s">
        <v>363</v>
      </c>
      <c r="BY535" s="64" t="s">
        <v>239</v>
      </c>
      <c r="BZ535" s="64" t="s">
        <v>240</v>
      </c>
      <c r="CA535" s="64"/>
      <c r="CB535" s="64"/>
      <c r="CC535" s="64"/>
      <c r="CD535" s="64"/>
      <c r="CE535" s="64"/>
      <c r="CF535" s="64"/>
      <c r="CG535" s="64"/>
      <c r="CH535" s="64"/>
      <c r="CI535" s="64"/>
      <c r="CJ535" s="64"/>
      <c r="CK535" s="64"/>
      <c r="CL535" s="64"/>
      <c r="CM535" s="18"/>
      <c r="CN535" s="18"/>
    </row>
    <row r="536" spans="1:92" ht="14.4" x14ac:dyDescent="0.3">
      <c r="A536" s="19" t="s">
        <v>22</v>
      </c>
      <c r="B536" s="31" t="s">
        <v>85</v>
      </c>
      <c r="C536" s="19" t="s">
        <v>71</v>
      </c>
      <c r="D536" s="19">
        <v>16</v>
      </c>
      <c r="E536" s="19">
        <f>VLOOKUP(D536,Lists!$B$3:$C$18,2,FALSE)</f>
        <v>12</v>
      </c>
      <c r="F536" s="19">
        <v>2</v>
      </c>
      <c r="G536" s="19" t="s">
        <v>66</v>
      </c>
      <c r="H536" s="23">
        <v>1990</v>
      </c>
      <c r="I536" s="37">
        <v>0.14016341923318668</v>
      </c>
      <c r="J536" s="36">
        <v>7.1357303575703178E-4</v>
      </c>
      <c r="K536" s="36">
        <f t="shared" si="140"/>
        <v>7.1357303575703178E-4</v>
      </c>
      <c r="L536" s="23">
        <v>3.32</v>
      </c>
      <c r="M536" s="35">
        <v>0.33</v>
      </c>
      <c r="N536" s="35">
        <f t="shared" si="141"/>
        <v>0.33</v>
      </c>
      <c r="O536" s="38">
        <v>11.931567328918323</v>
      </c>
      <c r="P536" s="38">
        <f t="shared" si="142"/>
        <v>11.931567328918323</v>
      </c>
      <c r="Q536" s="38">
        <v>1.3361692000000001</v>
      </c>
      <c r="R536" s="38">
        <v>3.0951638065522622</v>
      </c>
      <c r="S536" s="23">
        <v>1.23</v>
      </c>
      <c r="T536" s="23">
        <v>0.87</v>
      </c>
      <c r="U536" s="23">
        <v>10</v>
      </c>
      <c r="V536" s="23">
        <f t="shared" si="143"/>
        <v>10</v>
      </c>
      <c r="W536" s="23">
        <v>78</v>
      </c>
      <c r="X536" s="23">
        <f t="shared" si="144"/>
        <v>78</v>
      </c>
      <c r="Y536" s="23">
        <v>62</v>
      </c>
      <c r="Z536" s="23" t="str">
        <f>Code!$K$204</f>
        <v>EF 86</v>
      </c>
      <c r="AA536" s="23" t="str">
        <f>Code!$K$207</f>
        <v>EF 57</v>
      </c>
      <c r="AB536" s="23" t="str">
        <f>Code!$K$208</f>
        <v>EF 57</v>
      </c>
      <c r="AC536" s="23" t="str">
        <f>Code!$K$205</f>
        <v>EF 57</v>
      </c>
      <c r="AD536" s="23" t="s">
        <v>237</v>
      </c>
      <c r="AE536" s="23" t="s">
        <v>237</v>
      </c>
      <c r="AF536" s="23" t="s">
        <v>237</v>
      </c>
      <c r="AG536" s="39">
        <f t="shared" si="139"/>
        <v>7.1357303575703178E-4</v>
      </c>
      <c r="AH536" s="39">
        <f t="shared" si="145"/>
        <v>7.1357303575703178E-4</v>
      </c>
      <c r="AI536" s="18">
        <f t="shared" si="146"/>
        <v>3.32</v>
      </c>
      <c r="AJ536" s="41">
        <f>Code!$B$23</f>
        <v>0.15</v>
      </c>
      <c r="AK536" s="41">
        <f t="shared" si="147"/>
        <v>0.15</v>
      </c>
      <c r="AL536" s="110">
        <f t="shared" si="148"/>
        <v>11.931567328918323</v>
      </c>
      <c r="AM536" s="110">
        <f t="shared" si="149"/>
        <v>11.931567328918323</v>
      </c>
      <c r="AN536" s="110">
        <f t="shared" si="150"/>
        <v>1.3361692000000001</v>
      </c>
      <c r="AO536" s="110">
        <f t="shared" si="151"/>
        <v>3.0951638065522622</v>
      </c>
      <c r="AP536" s="18">
        <f>VLOOKUP(D536,Code!$B$92:$D$107,2,FALSE)</f>
        <v>0.32</v>
      </c>
      <c r="AQ536" s="18">
        <f>VLOOKUP(E536,Code!$B$92:$D$107,3,FALSE)</f>
        <v>0.25</v>
      </c>
      <c r="AR536" s="18">
        <f>Code!$C$132</f>
        <v>14</v>
      </c>
      <c r="AS536" s="18">
        <f t="shared" si="152"/>
        <v>14</v>
      </c>
      <c r="AT536" s="88">
        <f>Code!$C$189</f>
        <v>80</v>
      </c>
      <c r="AU536" s="88">
        <f t="shared" si="153"/>
        <v>80</v>
      </c>
      <c r="AV536" s="88">
        <f>Code!$C$198</f>
        <v>66</v>
      </c>
      <c r="AW536" s="18" t="str">
        <f>Code!$L$204</f>
        <v>EF 95</v>
      </c>
      <c r="AX536" s="64" t="str">
        <f>Code!$L$207</f>
        <v>EF 60</v>
      </c>
      <c r="AY536" s="64" t="str">
        <f>Code!$L$208</f>
        <v>EF 60</v>
      </c>
      <c r="AZ536" s="64" t="str">
        <f>Code!$L$205</f>
        <v>EF 62</v>
      </c>
      <c r="BA536" s="23" t="s">
        <v>237</v>
      </c>
      <c r="BB536" s="23" t="s">
        <v>237</v>
      </c>
      <c r="BC536" s="23" t="s">
        <v>237</v>
      </c>
      <c r="BD536" s="39">
        <f t="shared" si="154"/>
        <v>6.0653708039347702E-4</v>
      </c>
      <c r="BE536" s="39">
        <f t="shared" si="155"/>
        <v>4.9950112502992225E-4</v>
      </c>
      <c r="BF536" s="18">
        <f>Measures!$C$3</f>
        <v>8</v>
      </c>
      <c r="BG536" s="41">
        <f>Measures!$C$4</f>
        <v>0.1</v>
      </c>
      <c r="BH536" s="41">
        <v>0.06</v>
      </c>
      <c r="BI536" s="18">
        <f>VLOOKUP(D536,Measures!$B$6:$C$21,2,FALSE)</f>
        <v>38</v>
      </c>
      <c r="BJ536" s="18">
        <f>Measures!$C$22</f>
        <v>44</v>
      </c>
      <c r="BK536" s="18">
        <f>Measures!$C$23</f>
        <v>19</v>
      </c>
      <c r="BL536" s="18">
        <f>Measures!$C$24</f>
        <v>13</v>
      </c>
      <c r="BM536" s="18">
        <f>Measures!$C$26</f>
        <v>0.32</v>
      </c>
      <c r="BN536" s="18">
        <f>Measures!$D$26</f>
        <v>0.25</v>
      </c>
      <c r="BO536" s="18">
        <f>Measures!$C$27</f>
        <v>14</v>
      </c>
      <c r="BP536" s="18">
        <f>Measures!$C$28</f>
        <v>15</v>
      </c>
      <c r="BQ536" s="88">
        <f>Measures!$C$29</f>
        <v>92</v>
      </c>
      <c r="BR536" s="88">
        <f>Measures!$C$30</f>
        <v>95</v>
      </c>
      <c r="BS536" s="88">
        <f>Measures!$C$31</f>
        <v>70</v>
      </c>
      <c r="BT536" s="64" t="str">
        <f>Code!$M$204</f>
        <v>EF 200</v>
      </c>
      <c r="BU536" s="64" t="str">
        <f>Code!$M$207</f>
        <v>EF 67</v>
      </c>
      <c r="BV536" s="64" t="str">
        <f>Code!$M$208</f>
        <v>EF 70</v>
      </c>
      <c r="BW536" s="64" t="str">
        <f>Code!$M$205</f>
        <v>EF 82</v>
      </c>
      <c r="BX536" s="64" t="s">
        <v>363</v>
      </c>
      <c r="BY536" s="64" t="s">
        <v>239</v>
      </c>
      <c r="BZ536" s="64" t="s">
        <v>240</v>
      </c>
      <c r="CA536" s="64"/>
      <c r="CB536" s="64"/>
      <c r="CC536" s="64"/>
      <c r="CD536" s="64"/>
      <c r="CE536" s="64"/>
      <c r="CF536" s="64"/>
      <c r="CG536" s="64"/>
      <c r="CH536" s="64"/>
      <c r="CI536" s="64"/>
      <c r="CJ536" s="64"/>
      <c r="CK536" s="64"/>
      <c r="CL536" s="64"/>
      <c r="CM536" s="18"/>
      <c r="CN536" s="18"/>
    </row>
    <row r="537" spans="1:92" ht="14.4" x14ac:dyDescent="0.3">
      <c r="A537" s="19" t="s">
        <v>95</v>
      </c>
      <c r="B537" s="31" t="s">
        <v>85</v>
      </c>
      <c r="C537" s="19" t="s">
        <v>87</v>
      </c>
      <c r="D537" s="19">
        <v>16</v>
      </c>
      <c r="E537" s="19">
        <f>VLOOKUP(D537,Lists!$B$3:$C$18,2,FALSE)</f>
        <v>12</v>
      </c>
      <c r="F537" s="19">
        <v>1</v>
      </c>
      <c r="G537" s="19" t="s">
        <v>66</v>
      </c>
      <c r="H537" s="23">
        <v>1600</v>
      </c>
      <c r="I537" s="37">
        <v>0.14016341923318668</v>
      </c>
      <c r="J537" s="36">
        <v>7.1357303575703178E-4</v>
      </c>
      <c r="K537" s="36">
        <f t="shared" si="140"/>
        <v>7.1357303575703178E-4</v>
      </c>
      <c r="L537" s="23">
        <v>3.32</v>
      </c>
      <c r="M537" s="35">
        <v>0.33</v>
      </c>
      <c r="N537" s="35">
        <f t="shared" si="141"/>
        <v>0.33</v>
      </c>
      <c r="O537" s="38">
        <v>11.931567328918323</v>
      </c>
      <c r="P537" s="38">
        <f t="shared" si="142"/>
        <v>11.931567328918323</v>
      </c>
      <c r="Q537" s="38">
        <v>1.3361692000000001</v>
      </c>
      <c r="R537" s="38">
        <v>3.0951638065522622</v>
      </c>
      <c r="S537" s="23">
        <v>1.23</v>
      </c>
      <c r="T537" s="23">
        <v>0.87</v>
      </c>
      <c r="U537" s="23">
        <v>10</v>
      </c>
      <c r="V537" s="23">
        <f t="shared" si="143"/>
        <v>10</v>
      </c>
      <c r="W537" s="23">
        <v>78</v>
      </c>
      <c r="X537" s="23">
        <f t="shared" si="144"/>
        <v>78</v>
      </c>
      <c r="Y537" s="23">
        <v>62</v>
      </c>
      <c r="Z537" s="23" t="str">
        <f>Code!$K$204</f>
        <v>EF 86</v>
      </c>
      <c r="AA537" s="23" t="str">
        <f>Code!$K$207</f>
        <v>EF 57</v>
      </c>
      <c r="AB537" s="23" t="str">
        <f>Code!$K$208</f>
        <v>EF 57</v>
      </c>
      <c r="AC537" s="23" t="str">
        <f>Code!$K$205</f>
        <v>EF 57</v>
      </c>
      <c r="AD537" s="23" t="s">
        <v>237</v>
      </c>
      <c r="AE537" s="23" t="s">
        <v>237</v>
      </c>
      <c r="AF537" s="23" t="s">
        <v>237</v>
      </c>
      <c r="AG537" s="39">
        <f t="shared" si="139"/>
        <v>7.1357303575703178E-4</v>
      </c>
      <c r="AH537" s="39">
        <f t="shared" si="145"/>
        <v>7.1357303575703178E-4</v>
      </c>
      <c r="AI537" s="18">
        <f t="shared" si="146"/>
        <v>3.32</v>
      </c>
      <c r="AJ537" s="41">
        <f>Code!$B$23</f>
        <v>0.15</v>
      </c>
      <c r="AK537" s="41">
        <f t="shared" si="147"/>
        <v>0.15</v>
      </c>
      <c r="AL537" s="110">
        <f t="shared" si="148"/>
        <v>11.931567328918323</v>
      </c>
      <c r="AM537" s="110">
        <f t="shared" si="149"/>
        <v>11.931567328918323</v>
      </c>
      <c r="AN537" s="110">
        <f t="shared" si="150"/>
        <v>1.3361692000000001</v>
      </c>
      <c r="AO537" s="110">
        <f t="shared" si="151"/>
        <v>3.0951638065522622</v>
      </c>
      <c r="AP537" s="18">
        <f>VLOOKUP(D537,Code!$B$92:$D$107,2,FALSE)</f>
        <v>0.32</v>
      </c>
      <c r="AQ537" s="18">
        <f>VLOOKUP(E537,Code!$B$92:$D$107,3,FALSE)</f>
        <v>0.25</v>
      </c>
      <c r="AR537" s="18">
        <f>Code!$C$132</f>
        <v>14</v>
      </c>
      <c r="AS537" s="18">
        <f t="shared" si="152"/>
        <v>14</v>
      </c>
      <c r="AT537" s="88">
        <f>Code!$C$189</f>
        <v>80</v>
      </c>
      <c r="AU537" s="88">
        <f t="shared" si="153"/>
        <v>80</v>
      </c>
      <c r="AV537" s="88">
        <f>Code!$C$198</f>
        <v>66</v>
      </c>
      <c r="AW537" s="18" t="str">
        <f>Code!$L$204</f>
        <v>EF 95</v>
      </c>
      <c r="AX537" s="64" t="str">
        <f>Code!$L$207</f>
        <v>EF 60</v>
      </c>
      <c r="AY537" s="64" t="str">
        <f>Code!$L$208</f>
        <v>EF 60</v>
      </c>
      <c r="AZ537" s="64" t="str">
        <f>Code!$L$205</f>
        <v>EF 62</v>
      </c>
      <c r="BA537" s="23" t="s">
        <v>237</v>
      </c>
      <c r="BB537" s="23" t="s">
        <v>237</v>
      </c>
      <c r="BC537" s="23" t="s">
        <v>237</v>
      </c>
      <c r="BD537" s="39">
        <f t="shared" si="154"/>
        <v>6.0653708039347702E-4</v>
      </c>
      <c r="BE537" s="39">
        <f t="shared" si="155"/>
        <v>4.9950112502992225E-4</v>
      </c>
      <c r="BF537" s="18">
        <f>Measures!$C$3</f>
        <v>8</v>
      </c>
      <c r="BG537" s="41">
        <f>Measures!$C$4</f>
        <v>0.1</v>
      </c>
      <c r="BH537" s="41">
        <v>0.06</v>
      </c>
      <c r="BI537" s="18">
        <f>VLOOKUP(D537,Measures!$B$6:$C$21,2,FALSE)</f>
        <v>38</v>
      </c>
      <c r="BJ537" s="18">
        <f>Measures!$C$22</f>
        <v>44</v>
      </c>
      <c r="BK537" s="18">
        <f>Measures!$C$23</f>
        <v>19</v>
      </c>
      <c r="BL537" s="18">
        <f>Measures!$C$24</f>
        <v>13</v>
      </c>
      <c r="BM537" s="18">
        <f>Measures!$C$26</f>
        <v>0.32</v>
      </c>
      <c r="BN537" s="18">
        <f>Measures!$D$26</f>
        <v>0.25</v>
      </c>
      <c r="BO537" s="18">
        <f>Measures!$C$27</f>
        <v>14</v>
      </c>
      <c r="BP537" s="18">
        <f>Measures!$C$28</f>
        <v>15</v>
      </c>
      <c r="BQ537" s="88">
        <f>Measures!$C$29</f>
        <v>92</v>
      </c>
      <c r="BR537" s="88">
        <f>Measures!$C$30</f>
        <v>95</v>
      </c>
      <c r="BS537" s="88">
        <f>Measures!$C$31</f>
        <v>70</v>
      </c>
      <c r="BT537" s="64" t="str">
        <f>Code!$M$204</f>
        <v>EF 200</v>
      </c>
      <c r="BU537" s="64" t="str">
        <f>Code!$M$207</f>
        <v>EF 67</v>
      </c>
      <c r="BV537" s="64" t="str">
        <f>Code!$M$208</f>
        <v>EF 70</v>
      </c>
      <c r="BW537" s="64" t="str">
        <f>Code!$M$205</f>
        <v>EF 82</v>
      </c>
      <c r="BX537" s="64" t="s">
        <v>363</v>
      </c>
      <c r="BY537" s="64" t="s">
        <v>239</v>
      </c>
      <c r="BZ537" s="64" t="s">
        <v>240</v>
      </c>
      <c r="CA537" s="64"/>
      <c r="CB537" s="64"/>
      <c r="CC537" s="64"/>
      <c r="CD537" s="64"/>
      <c r="CE537" s="64"/>
      <c r="CF537" s="64"/>
      <c r="CG537" s="64"/>
      <c r="CH537" s="64"/>
      <c r="CI537" s="64"/>
      <c r="CJ537" s="64"/>
      <c r="CK537" s="64"/>
      <c r="CL537" s="64"/>
      <c r="CM537" s="18"/>
      <c r="CN537" s="18"/>
    </row>
    <row r="538" spans="1:92" ht="14.4" x14ac:dyDescent="0.3">
      <c r="A538" s="19" t="s">
        <v>95</v>
      </c>
      <c r="B538" s="31" t="s">
        <v>85</v>
      </c>
      <c r="C538" s="19" t="s">
        <v>87</v>
      </c>
      <c r="D538" s="19">
        <v>16</v>
      </c>
      <c r="E538" s="19">
        <f>VLOOKUP(D538,Lists!$B$3:$C$18,2,FALSE)</f>
        <v>12</v>
      </c>
      <c r="F538" s="19">
        <v>2</v>
      </c>
      <c r="G538" s="19" t="s">
        <v>66</v>
      </c>
      <c r="H538" s="23">
        <v>1990</v>
      </c>
      <c r="I538" s="37">
        <v>0.14016341923318668</v>
      </c>
      <c r="J538" s="36">
        <v>7.1357303575703178E-4</v>
      </c>
      <c r="K538" s="36">
        <f t="shared" si="140"/>
        <v>7.1357303575703178E-4</v>
      </c>
      <c r="L538" s="23">
        <v>3.32</v>
      </c>
      <c r="M538" s="35">
        <v>0.33</v>
      </c>
      <c r="N538" s="35">
        <f t="shared" si="141"/>
        <v>0.33</v>
      </c>
      <c r="O538" s="38">
        <v>11.931567328918323</v>
      </c>
      <c r="P538" s="38">
        <f t="shared" si="142"/>
        <v>11.931567328918323</v>
      </c>
      <c r="Q538" s="38">
        <v>1.3361692000000001</v>
      </c>
      <c r="R538" s="38">
        <v>3.0951638065522622</v>
      </c>
      <c r="S538" s="23">
        <v>1.23</v>
      </c>
      <c r="T538" s="23">
        <v>0.87</v>
      </c>
      <c r="U538" s="23">
        <v>10</v>
      </c>
      <c r="V538" s="23">
        <f t="shared" si="143"/>
        <v>10</v>
      </c>
      <c r="W538" s="23">
        <v>78</v>
      </c>
      <c r="X538" s="23">
        <f t="shared" si="144"/>
        <v>78</v>
      </c>
      <c r="Y538" s="23">
        <v>62</v>
      </c>
      <c r="Z538" s="23" t="str">
        <f>Code!$K$204</f>
        <v>EF 86</v>
      </c>
      <c r="AA538" s="23" t="str">
        <f>Code!$K$207</f>
        <v>EF 57</v>
      </c>
      <c r="AB538" s="23" t="str">
        <f>Code!$K$208</f>
        <v>EF 57</v>
      </c>
      <c r="AC538" s="23" t="str">
        <f>Code!$K$205</f>
        <v>EF 57</v>
      </c>
      <c r="AD538" s="23" t="s">
        <v>237</v>
      </c>
      <c r="AE538" s="23" t="s">
        <v>237</v>
      </c>
      <c r="AF538" s="23" t="s">
        <v>237</v>
      </c>
      <c r="AG538" s="39">
        <f t="shared" si="139"/>
        <v>7.1357303575703178E-4</v>
      </c>
      <c r="AH538" s="39">
        <f t="shared" si="145"/>
        <v>7.1357303575703178E-4</v>
      </c>
      <c r="AI538" s="18">
        <f t="shared" si="146"/>
        <v>3.32</v>
      </c>
      <c r="AJ538" s="41">
        <f>Code!$B$23</f>
        <v>0.15</v>
      </c>
      <c r="AK538" s="41">
        <f t="shared" si="147"/>
        <v>0.15</v>
      </c>
      <c r="AL538" s="110">
        <f t="shared" si="148"/>
        <v>11.931567328918323</v>
      </c>
      <c r="AM538" s="110">
        <f t="shared" si="149"/>
        <v>11.931567328918323</v>
      </c>
      <c r="AN538" s="110">
        <f t="shared" si="150"/>
        <v>1.3361692000000001</v>
      </c>
      <c r="AO538" s="110">
        <f t="shared" si="151"/>
        <v>3.0951638065522622</v>
      </c>
      <c r="AP538" s="18">
        <f>VLOOKUP(D538,Code!$B$92:$D$107,2,FALSE)</f>
        <v>0.32</v>
      </c>
      <c r="AQ538" s="18">
        <f>VLOOKUP(E538,Code!$B$92:$D$107,3,FALSE)</f>
        <v>0.25</v>
      </c>
      <c r="AR538" s="18">
        <f>Code!$C$132</f>
        <v>14</v>
      </c>
      <c r="AS538" s="18">
        <f t="shared" si="152"/>
        <v>14</v>
      </c>
      <c r="AT538" s="88">
        <f>Code!$C$189</f>
        <v>80</v>
      </c>
      <c r="AU538" s="88">
        <f t="shared" si="153"/>
        <v>80</v>
      </c>
      <c r="AV538" s="88">
        <f>Code!$C$198</f>
        <v>66</v>
      </c>
      <c r="AW538" s="18" t="str">
        <f>Code!$L$204</f>
        <v>EF 95</v>
      </c>
      <c r="AX538" s="64" t="str">
        <f>Code!$L$207</f>
        <v>EF 60</v>
      </c>
      <c r="AY538" s="64" t="str">
        <f>Code!$L$208</f>
        <v>EF 60</v>
      </c>
      <c r="AZ538" s="64" t="str">
        <f>Code!$L$205</f>
        <v>EF 62</v>
      </c>
      <c r="BA538" s="23" t="s">
        <v>237</v>
      </c>
      <c r="BB538" s="23" t="s">
        <v>237</v>
      </c>
      <c r="BC538" s="23" t="s">
        <v>237</v>
      </c>
      <c r="BD538" s="39">
        <f t="shared" si="154"/>
        <v>6.0653708039347702E-4</v>
      </c>
      <c r="BE538" s="39">
        <f t="shared" si="155"/>
        <v>4.9950112502992225E-4</v>
      </c>
      <c r="BF538" s="18">
        <f>Measures!$C$3</f>
        <v>8</v>
      </c>
      <c r="BG538" s="41">
        <f>Measures!$C$4</f>
        <v>0.1</v>
      </c>
      <c r="BH538" s="41">
        <v>0.06</v>
      </c>
      <c r="BI538" s="18">
        <f>VLOOKUP(D538,Measures!$B$6:$C$21,2,FALSE)</f>
        <v>38</v>
      </c>
      <c r="BJ538" s="18">
        <f>Measures!$C$22</f>
        <v>44</v>
      </c>
      <c r="BK538" s="18">
        <f>Measures!$C$23</f>
        <v>19</v>
      </c>
      <c r="BL538" s="18">
        <f>Measures!$C$24</f>
        <v>13</v>
      </c>
      <c r="BM538" s="18">
        <f>Measures!$C$26</f>
        <v>0.32</v>
      </c>
      <c r="BN538" s="18">
        <f>Measures!$D$26</f>
        <v>0.25</v>
      </c>
      <c r="BO538" s="18">
        <f>Measures!$C$27</f>
        <v>14</v>
      </c>
      <c r="BP538" s="18">
        <f>Measures!$C$28</f>
        <v>15</v>
      </c>
      <c r="BQ538" s="88">
        <f>Measures!$C$29</f>
        <v>92</v>
      </c>
      <c r="BR538" s="88">
        <f>Measures!$C$30</f>
        <v>95</v>
      </c>
      <c r="BS538" s="88">
        <f>Measures!$C$31</f>
        <v>70</v>
      </c>
      <c r="BT538" s="64" t="str">
        <f>Code!$M$204</f>
        <v>EF 200</v>
      </c>
      <c r="BU538" s="64" t="str">
        <f>Code!$M$207</f>
        <v>EF 67</v>
      </c>
      <c r="BV538" s="64" t="str">
        <f>Code!$M$208</f>
        <v>EF 70</v>
      </c>
      <c r="BW538" s="64" t="str">
        <f>Code!$M$205</f>
        <v>EF 82</v>
      </c>
      <c r="BX538" s="64" t="s">
        <v>363</v>
      </c>
      <c r="BY538" s="64" t="s">
        <v>239</v>
      </c>
      <c r="BZ538" s="64" t="s">
        <v>240</v>
      </c>
      <c r="CA538" s="64"/>
      <c r="CB538" s="64"/>
      <c r="CC538" s="64"/>
      <c r="CD538" s="64"/>
      <c r="CE538" s="64"/>
      <c r="CF538" s="64"/>
      <c r="CG538" s="64"/>
      <c r="CH538" s="64"/>
      <c r="CI538" s="64"/>
      <c r="CJ538" s="64"/>
      <c r="CK538" s="64"/>
      <c r="CL538" s="64"/>
      <c r="CM538" s="18"/>
      <c r="CN538" s="18"/>
    </row>
    <row r="539" spans="1:92" ht="14.4" x14ac:dyDescent="0.3">
      <c r="A539" s="19" t="s">
        <v>22</v>
      </c>
      <c r="B539" s="31" t="s">
        <v>85</v>
      </c>
      <c r="C539" s="19" t="s">
        <v>87</v>
      </c>
      <c r="D539" s="19">
        <v>16</v>
      </c>
      <c r="E539" s="19">
        <f>VLOOKUP(D539,Lists!$B$3:$C$18,2,FALSE)</f>
        <v>12</v>
      </c>
      <c r="F539" s="19">
        <v>1</v>
      </c>
      <c r="G539" s="19" t="s">
        <v>66</v>
      </c>
      <c r="H539" s="23">
        <v>1600</v>
      </c>
      <c r="I539" s="37">
        <v>0.14016341923318668</v>
      </c>
      <c r="J539" s="36">
        <v>7.1357303575703178E-4</v>
      </c>
      <c r="K539" s="36">
        <f t="shared" si="140"/>
        <v>7.1357303575703178E-4</v>
      </c>
      <c r="L539" s="23">
        <v>3.32</v>
      </c>
      <c r="M539" s="35">
        <v>0.33</v>
      </c>
      <c r="N539" s="35">
        <f t="shared" si="141"/>
        <v>0.33</v>
      </c>
      <c r="O539" s="38">
        <v>11.931567328918323</v>
      </c>
      <c r="P539" s="38">
        <f t="shared" si="142"/>
        <v>11.931567328918323</v>
      </c>
      <c r="Q539" s="38">
        <v>1.3361692000000001</v>
      </c>
      <c r="R539" s="38">
        <v>3.0951638065522622</v>
      </c>
      <c r="S539" s="23">
        <v>1.23</v>
      </c>
      <c r="T539" s="23">
        <v>0.87</v>
      </c>
      <c r="U539" s="23">
        <v>10</v>
      </c>
      <c r="V539" s="23">
        <f t="shared" si="143"/>
        <v>10</v>
      </c>
      <c r="W539" s="23">
        <v>78</v>
      </c>
      <c r="X539" s="23">
        <f t="shared" si="144"/>
        <v>78</v>
      </c>
      <c r="Y539" s="23">
        <v>62</v>
      </c>
      <c r="Z539" s="23" t="str">
        <f>Code!$K$204</f>
        <v>EF 86</v>
      </c>
      <c r="AA539" s="23" t="str">
        <f>Code!$K$207</f>
        <v>EF 57</v>
      </c>
      <c r="AB539" s="23" t="str">
        <f>Code!$K$208</f>
        <v>EF 57</v>
      </c>
      <c r="AC539" s="23" t="str">
        <f>Code!$K$205</f>
        <v>EF 57</v>
      </c>
      <c r="AD539" s="23" t="s">
        <v>237</v>
      </c>
      <c r="AE539" s="23" t="s">
        <v>237</v>
      </c>
      <c r="AF539" s="23" t="s">
        <v>237</v>
      </c>
      <c r="AG539" s="39">
        <f t="shared" si="139"/>
        <v>7.1357303575703178E-4</v>
      </c>
      <c r="AH539" s="39">
        <f t="shared" si="145"/>
        <v>7.1357303575703178E-4</v>
      </c>
      <c r="AI539" s="18">
        <f t="shared" si="146"/>
        <v>3.32</v>
      </c>
      <c r="AJ539" s="41">
        <f>Code!$B$23</f>
        <v>0.15</v>
      </c>
      <c r="AK539" s="41">
        <f t="shared" si="147"/>
        <v>0.15</v>
      </c>
      <c r="AL539" s="110">
        <f t="shared" si="148"/>
        <v>11.931567328918323</v>
      </c>
      <c r="AM539" s="110">
        <f t="shared" si="149"/>
        <v>11.931567328918323</v>
      </c>
      <c r="AN539" s="110">
        <f t="shared" si="150"/>
        <v>1.3361692000000001</v>
      </c>
      <c r="AO539" s="110">
        <f t="shared" si="151"/>
        <v>3.0951638065522622</v>
      </c>
      <c r="AP539" s="18">
        <f>VLOOKUP(D539,Code!$B$92:$D$107,2,FALSE)</f>
        <v>0.32</v>
      </c>
      <c r="AQ539" s="18">
        <f>VLOOKUP(E539,Code!$B$92:$D$107,3,FALSE)</f>
        <v>0.25</v>
      </c>
      <c r="AR539" s="18">
        <f>Code!$C$132</f>
        <v>14</v>
      </c>
      <c r="AS539" s="18">
        <f t="shared" si="152"/>
        <v>14</v>
      </c>
      <c r="AT539" s="88">
        <f>Code!$C$189</f>
        <v>80</v>
      </c>
      <c r="AU539" s="88">
        <f t="shared" si="153"/>
        <v>80</v>
      </c>
      <c r="AV539" s="88">
        <f>Code!$C$198</f>
        <v>66</v>
      </c>
      <c r="AW539" s="18" t="str">
        <f>Code!$L$204</f>
        <v>EF 95</v>
      </c>
      <c r="AX539" s="64" t="str">
        <f>Code!$L$207</f>
        <v>EF 60</v>
      </c>
      <c r="AY539" s="64" t="str">
        <f>Code!$L$208</f>
        <v>EF 60</v>
      </c>
      <c r="AZ539" s="64" t="str">
        <f>Code!$L$205</f>
        <v>EF 62</v>
      </c>
      <c r="BA539" s="23" t="s">
        <v>237</v>
      </c>
      <c r="BB539" s="23" t="s">
        <v>237</v>
      </c>
      <c r="BC539" s="23" t="s">
        <v>237</v>
      </c>
      <c r="BD539" s="39">
        <f t="shared" si="154"/>
        <v>6.0653708039347702E-4</v>
      </c>
      <c r="BE539" s="39">
        <f t="shared" si="155"/>
        <v>4.9950112502992225E-4</v>
      </c>
      <c r="BF539" s="18">
        <f>Measures!$C$3</f>
        <v>8</v>
      </c>
      <c r="BG539" s="41">
        <f>Measures!$C$4</f>
        <v>0.1</v>
      </c>
      <c r="BH539" s="41">
        <v>0.06</v>
      </c>
      <c r="BI539" s="18">
        <f>VLOOKUP(D539,Measures!$B$6:$C$21,2,FALSE)</f>
        <v>38</v>
      </c>
      <c r="BJ539" s="18">
        <f>Measures!$C$22</f>
        <v>44</v>
      </c>
      <c r="BK539" s="18">
        <f>Measures!$C$23</f>
        <v>19</v>
      </c>
      <c r="BL539" s="18">
        <f>Measures!$C$24</f>
        <v>13</v>
      </c>
      <c r="BM539" s="18">
        <f>Measures!$C$26</f>
        <v>0.32</v>
      </c>
      <c r="BN539" s="18">
        <f>Measures!$D$26</f>
        <v>0.25</v>
      </c>
      <c r="BO539" s="18">
        <f>Measures!$C$27</f>
        <v>14</v>
      </c>
      <c r="BP539" s="18">
        <f>Measures!$C$28</f>
        <v>15</v>
      </c>
      <c r="BQ539" s="88">
        <f>Measures!$C$29</f>
        <v>92</v>
      </c>
      <c r="BR539" s="88">
        <f>Measures!$C$30</f>
        <v>95</v>
      </c>
      <c r="BS539" s="88">
        <f>Measures!$C$31</f>
        <v>70</v>
      </c>
      <c r="BT539" s="64" t="str">
        <f>Code!$M$204</f>
        <v>EF 200</v>
      </c>
      <c r="BU539" s="64" t="str">
        <f>Code!$M$207</f>
        <v>EF 67</v>
      </c>
      <c r="BV539" s="64" t="str">
        <f>Code!$M$208</f>
        <v>EF 70</v>
      </c>
      <c r="BW539" s="64" t="str">
        <f>Code!$M$205</f>
        <v>EF 82</v>
      </c>
      <c r="BX539" s="64" t="s">
        <v>363</v>
      </c>
      <c r="BY539" s="64" t="s">
        <v>239</v>
      </c>
      <c r="BZ539" s="64" t="s">
        <v>240</v>
      </c>
      <c r="CA539" s="64"/>
      <c r="CB539" s="64"/>
      <c r="CC539" s="64"/>
      <c r="CD539" s="64"/>
      <c r="CE539" s="64"/>
      <c r="CF539" s="64"/>
      <c r="CG539" s="64"/>
      <c r="CH539" s="64"/>
      <c r="CI539" s="64"/>
      <c r="CJ539" s="64"/>
      <c r="CK539" s="64"/>
      <c r="CL539" s="64"/>
      <c r="CM539" s="18"/>
      <c r="CN539" s="18"/>
    </row>
    <row r="540" spans="1:92" ht="14.4" x14ac:dyDescent="0.3">
      <c r="A540" s="19" t="s">
        <v>22</v>
      </c>
      <c r="B540" s="31" t="s">
        <v>85</v>
      </c>
      <c r="C540" s="19" t="s">
        <v>87</v>
      </c>
      <c r="D540" s="19">
        <v>16</v>
      </c>
      <c r="E540" s="19">
        <f>VLOOKUP(D540,Lists!$B$3:$C$18,2,FALSE)</f>
        <v>12</v>
      </c>
      <c r="F540" s="19">
        <v>2</v>
      </c>
      <c r="G540" s="19" t="s">
        <v>66</v>
      </c>
      <c r="H540" s="23">
        <v>1990</v>
      </c>
      <c r="I540" s="37">
        <v>0.14016341923318668</v>
      </c>
      <c r="J540" s="36">
        <v>7.1357303575703178E-4</v>
      </c>
      <c r="K540" s="36">
        <f t="shared" si="140"/>
        <v>7.1357303575703178E-4</v>
      </c>
      <c r="L540" s="23">
        <v>3.32</v>
      </c>
      <c r="M540" s="35">
        <v>0.33</v>
      </c>
      <c r="N540" s="35">
        <f t="shared" si="141"/>
        <v>0.33</v>
      </c>
      <c r="O540" s="38">
        <v>11.931567328918323</v>
      </c>
      <c r="P540" s="38">
        <f t="shared" si="142"/>
        <v>11.931567328918323</v>
      </c>
      <c r="Q540" s="38">
        <v>1.3361692000000001</v>
      </c>
      <c r="R540" s="38">
        <v>3.0951638065522622</v>
      </c>
      <c r="S540" s="23">
        <v>1.23</v>
      </c>
      <c r="T540" s="23">
        <v>0.87</v>
      </c>
      <c r="U540" s="23">
        <v>10</v>
      </c>
      <c r="V540" s="23">
        <f t="shared" si="143"/>
        <v>10</v>
      </c>
      <c r="W540" s="23">
        <v>78</v>
      </c>
      <c r="X540" s="23">
        <f t="shared" si="144"/>
        <v>78</v>
      </c>
      <c r="Y540" s="23">
        <v>62</v>
      </c>
      <c r="Z540" s="23" t="str">
        <f>Code!$K$204</f>
        <v>EF 86</v>
      </c>
      <c r="AA540" s="23" t="str">
        <f>Code!$K$207</f>
        <v>EF 57</v>
      </c>
      <c r="AB540" s="23" t="str">
        <f>Code!$K$208</f>
        <v>EF 57</v>
      </c>
      <c r="AC540" s="23" t="str">
        <f>Code!$K$205</f>
        <v>EF 57</v>
      </c>
      <c r="AD540" s="23" t="s">
        <v>237</v>
      </c>
      <c r="AE540" s="23" t="s">
        <v>237</v>
      </c>
      <c r="AF540" s="23" t="s">
        <v>237</v>
      </c>
      <c r="AG540" s="39">
        <f t="shared" si="139"/>
        <v>7.1357303575703178E-4</v>
      </c>
      <c r="AH540" s="39">
        <f t="shared" si="145"/>
        <v>7.1357303575703178E-4</v>
      </c>
      <c r="AI540" s="18">
        <f t="shared" si="146"/>
        <v>3.32</v>
      </c>
      <c r="AJ540" s="41">
        <f>Code!$B$23</f>
        <v>0.15</v>
      </c>
      <c r="AK540" s="41">
        <f t="shared" si="147"/>
        <v>0.15</v>
      </c>
      <c r="AL540" s="110">
        <f t="shared" si="148"/>
        <v>11.931567328918323</v>
      </c>
      <c r="AM540" s="110">
        <f t="shared" si="149"/>
        <v>11.931567328918323</v>
      </c>
      <c r="AN540" s="110">
        <f t="shared" si="150"/>
        <v>1.3361692000000001</v>
      </c>
      <c r="AO540" s="110">
        <f t="shared" si="151"/>
        <v>3.0951638065522622</v>
      </c>
      <c r="AP540" s="18">
        <f>VLOOKUP(D540,Code!$B$92:$D$107,2,FALSE)</f>
        <v>0.32</v>
      </c>
      <c r="AQ540" s="18">
        <f>VLOOKUP(E540,Code!$B$92:$D$107,3,FALSE)</f>
        <v>0.25</v>
      </c>
      <c r="AR540" s="18">
        <f>Code!$C$132</f>
        <v>14</v>
      </c>
      <c r="AS540" s="18">
        <f t="shared" si="152"/>
        <v>14</v>
      </c>
      <c r="AT540" s="88">
        <f>Code!$C$189</f>
        <v>80</v>
      </c>
      <c r="AU540" s="88">
        <f t="shared" si="153"/>
        <v>80</v>
      </c>
      <c r="AV540" s="88">
        <f>Code!$C$198</f>
        <v>66</v>
      </c>
      <c r="AW540" s="18" t="str">
        <f>Code!$L$204</f>
        <v>EF 95</v>
      </c>
      <c r="AX540" s="64" t="str">
        <f>Code!$L$207</f>
        <v>EF 60</v>
      </c>
      <c r="AY540" s="64" t="str">
        <f>Code!$L$208</f>
        <v>EF 60</v>
      </c>
      <c r="AZ540" s="64" t="str">
        <f>Code!$L$205</f>
        <v>EF 62</v>
      </c>
      <c r="BA540" s="23" t="s">
        <v>237</v>
      </c>
      <c r="BB540" s="23" t="s">
        <v>237</v>
      </c>
      <c r="BC540" s="23" t="s">
        <v>237</v>
      </c>
      <c r="BD540" s="39">
        <f t="shared" si="154"/>
        <v>6.0653708039347702E-4</v>
      </c>
      <c r="BE540" s="39">
        <f t="shared" si="155"/>
        <v>4.9950112502992225E-4</v>
      </c>
      <c r="BF540" s="18">
        <f>Measures!$C$3</f>
        <v>8</v>
      </c>
      <c r="BG540" s="41">
        <f>Measures!$C$4</f>
        <v>0.1</v>
      </c>
      <c r="BH540" s="41">
        <v>0.06</v>
      </c>
      <c r="BI540" s="18">
        <f>VLOOKUP(D540,Measures!$B$6:$C$21,2,FALSE)</f>
        <v>38</v>
      </c>
      <c r="BJ540" s="18">
        <f>Measures!$C$22</f>
        <v>44</v>
      </c>
      <c r="BK540" s="18">
        <f>Measures!$C$23</f>
        <v>19</v>
      </c>
      <c r="BL540" s="18">
        <f>Measures!$C$24</f>
        <v>13</v>
      </c>
      <c r="BM540" s="18">
        <f>Measures!$C$26</f>
        <v>0.32</v>
      </c>
      <c r="BN540" s="18">
        <f>Measures!$D$26</f>
        <v>0.25</v>
      </c>
      <c r="BO540" s="18">
        <f>Measures!$C$27</f>
        <v>14</v>
      </c>
      <c r="BP540" s="18">
        <f>Measures!$C$28</f>
        <v>15</v>
      </c>
      <c r="BQ540" s="88">
        <f>Measures!$C$29</f>
        <v>92</v>
      </c>
      <c r="BR540" s="88">
        <f>Measures!$C$30</f>
        <v>95</v>
      </c>
      <c r="BS540" s="88">
        <f>Measures!$C$31</f>
        <v>70</v>
      </c>
      <c r="BT540" s="64" t="str">
        <f>Code!$M$204</f>
        <v>EF 200</v>
      </c>
      <c r="BU540" s="64" t="str">
        <f>Code!$M$207</f>
        <v>EF 67</v>
      </c>
      <c r="BV540" s="64" t="str">
        <f>Code!$M$208</f>
        <v>EF 70</v>
      </c>
      <c r="BW540" s="64" t="str">
        <f>Code!$M$205</f>
        <v>EF 82</v>
      </c>
      <c r="BX540" s="64" t="s">
        <v>363</v>
      </c>
      <c r="BY540" s="64" t="s">
        <v>239</v>
      </c>
      <c r="BZ540" s="64" t="s">
        <v>240</v>
      </c>
      <c r="CA540" s="64"/>
      <c r="CB540" s="64"/>
      <c r="CC540" s="64"/>
      <c r="CD540" s="64"/>
      <c r="CE540" s="64"/>
      <c r="CF540" s="64"/>
      <c r="CG540" s="64"/>
      <c r="CH540" s="64"/>
      <c r="CI540" s="64"/>
      <c r="CJ540" s="64"/>
      <c r="CK540" s="64"/>
      <c r="CL540" s="64"/>
      <c r="CM540" s="18"/>
      <c r="CN540" s="18"/>
    </row>
    <row r="541" spans="1:92" ht="14.4" x14ac:dyDescent="0.3">
      <c r="A541" s="19" t="s">
        <v>95</v>
      </c>
      <c r="B541" s="31" t="s">
        <v>85</v>
      </c>
      <c r="C541" s="19" t="s">
        <v>71</v>
      </c>
      <c r="D541" s="19">
        <v>16</v>
      </c>
      <c r="E541" s="19">
        <f>VLOOKUP(D541,Lists!$B$3:$C$18,2,FALSE)</f>
        <v>12</v>
      </c>
      <c r="F541" s="19">
        <v>1</v>
      </c>
      <c r="G541" s="19" t="s">
        <v>67</v>
      </c>
      <c r="H541" s="23">
        <v>1810</v>
      </c>
      <c r="I541" s="37">
        <v>0.11502100840336134</v>
      </c>
      <c r="J541" s="36">
        <v>5.1608452609801366E-4</v>
      </c>
      <c r="K541" s="36">
        <f t="shared" si="140"/>
        <v>5.1608452609801366E-4</v>
      </c>
      <c r="L541" s="23">
        <v>3.67</v>
      </c>
      <c r="M541" s="35">
        <v>0.26</v>
      </c>
      <c r="N541" s="35">
        <f t="shared" si="141"/>
        <v>0.26</v>
      </c>
      <c r="O541" s="38">
        <v>15.904477611940299</v>
      </c>
      <c r="P541" s="38">
        <f t="shared" si="142"/>
        <v>15.904477611940299</v>
      </c>
      <c r="Q541" s="38">
        <v>5.9551821</v>
      </c>
      <c r="R541" s="38">
        <v>10.254943899018233</v>
      </c>
      <c r="S541" s="23">
        <v>0.93500000000000005</v>
      </c>
      <c r="T541" s="23">
        <v>0.83000000000000007</v>
      </c>
      <c r="U541" s="23">
        <v>10</v>
      </c>
      <c r="V541" s="23">
        <f t="shared" si="143"/>
        <v>10</v>
      </c>
      <c r="W541" s="23">
        <v>78</v>
      </c>
      <c r="X541" s="23">
        <f t="shared" si="144"/>
        <v>78</v>
      </c>
      <c r="Y541" s="23">
        <v>62</v>
      </c>
      <c r="Z541" s="23" t="str">
        <f>Code!$K$204</f>
        <v>EF 86</v>
      </c>
      <c r="AA541" s="23" t="str">
        <f>Code!$K$207</f>
        <v>EF 57</v>
      </c>
      <c r="AB541" s="23" t="str">
        <f>Code!$K$208</f>
        <v>EF 57</v>
      </c>
      <c r="AC541" s="23" t="str">
        <f>Code!$K$205</f>
        <v>EF 57</v>
      </c>
      <c r="AD541" s="23" t="s">
        <v>237</v>
      </c>
      <c r="AE541" s="23" t="s">
        <v>237</v>
      </c>
      <c r="AF541" s="23" t="s">
        <v>237</v>
      </c>
      <c r="AG541" s="39">
        <f t="shared" si="139"/>
        <v>5.1608452609801366E-4</v>
      </c>
      <c r="AH541" s="39">
        <f t="shared" si="145"/>
        <v>5.1608452609801366E-4</v>
      </c>
      <c r="AI541" s="18">
        <f t="shared" si="146"/>
        <v>3.67</v>
      </c>
      <c r="AJ541" s="41">
        <f>Code!$B$23</f>
        <v>0.15</v>
      </c>
      <c r="AK541" s="41">
        <f t="shared" si="147"/>
        <v>0.15</v>
      </c>
      <c r="AL541" s="110">
        <f t="shared" si="148"/>
        <v>15.904477611940299</v>
      </c>
      <c r="AM541" s="110">
        <f t="shared" si="149"/>
        <v>15.904477611940299</v>
      </c>
      <c r="AN541" s="110">
        <f t="shared" si="150"/>
        <v>5.9551821</v>
      </c>
      <c r="AO541" s="110">
        <f t="shared" si="151"/>
        <v>10.254943899018233</v>
      </c>
      <c r="AP541" s="18">
        <f>VLOOKUP(D541,Code!$B$92:$D$107,2,FALSE)</f>
        <v>0.32</v>
      </c>
      <c r="AQ541" s="18">
        <f>VLOOKUP(E541,Code!$B$92:$D$107,3,FALSE)</f>
        <v>0.25</v>
      </c>
      <c r="AR541" s="18">
        <f>Code!$C$132</f>
        <v>14</v>
      </c>
      <c r="AS541" s="18">
        <f t="shared" si="152"/>
        <v>14</v>
      </c>
      <c r="AT541" s="88">
        <f>Code!$C$189</f>
        <v>80</v>
      </c>
      <c r="AU541" s="88">
        <f t="shared" si="153"/>
        <v>80</v>
      </c>
      <c r="AV541" s="88">
        <f>Code!$C$198</f>
        <v>66</v>
      </c>
      <c r="AW541" s="18" t="str">
        <f>Code!$L$204</f>
        <v>EF 95</v>
      </c>
      <c r="AX541" s="64" t="str">
        <f>Code!$L$207</f>
        <v>EF 60</v>
      </c>
      <c r="AY541" s="64" t="str">
        <f>Code!$L$208</f>
        <v>EF 60</v>
      </c>
      <c r="AZ541" s="64" t="str">
        <f>Code!$L$205</f>
        <v>EF 62</v>
      </c>
      <c r="BA541" s="23" t="s">
        <v>237</v>
      </c>
      <c r="BB541" s="23" t="s">
        <v>237</v>
      </c>
      <c r="BC541" s="23" t="s">
        <v>237</v>
      </c>
      <c r="BD541" s="39">
        <f t="shared" si="154"/>
        <v>4.3867184718331158E-4</v>
      </c>
      <c r="BE541" s="39">
        <f t="shared" si="155"/>
        <v>3.6125916826860955E-4</v>
      </c>
      <c r="BF541" s="18">
        <f>Measures!$C$3</f>
        <v>8</v>
      </c>
      <c r="BG541" s="41">
        <f>Measures!$C$4</f>
        <v>0.1</v>
      </c>
      <c r="BH541" s="41">
        <v>0.06</v>
      </c>
      <c r="BI541" s="18">
        <f>VLOOKUP(D541,Measures!$B$6:$C$21,2,FALSE)</f>
        <v>38</v>
      </c>
      <c r="BJ541" s="18">
        <f>Measures!$C$22</f>
        <v>44</v>
      </c>
      <c r="BK541" s="18">
        <f>Measures!$C$23</f>
        <v>19</v>
      </c>
      <c r="BL541" s="18">
        <f>Measures!$C$24</f>
        <v>13</v>
      </c>
      <c r="BM541" s="18">
        <f>Measures!$C$26</f>
        <v>0.32</v>
      </c>
      <c r="BN541" s="18">
        <f>Measures!$D$26</f>
        <v>0.25</v>
      </c>
      <c r="BO541" s="18">
        <f>Measures!$C$27</f>
        <v>14</v>
      </c>
      <c r="BP541" s="18">
        <f>Measures!$C$28</f>
        <v>15</v>
      </c>
      <c r="BQ541" s="88">
        <f>Measures!$C$29</f>
        <v>92</v>
      </c>
      <c r="BR541" s="88">
        <f>Measures!$C$30</f>
        <v>95</v>
      </c>
      <c r="BS541" s="88">
        <f>Measures!$C$31</f>
        <v>70</v>
      </c>
      <c r="BT541" s="64" t="str">
        <f>Code!$M$204</f>
        <v>EF 200</v>
      </c>
      <c r="BU541" s="64" t="str">
        <f>Code!$M$207</f>
        <v>EF 67</v>
      </c>
      <c r="BV541" s="64" t="str">
        <f>Code!$M$208</f>
        <v>EF 70</v>
      </c>
      <c r="BW541" s="64" t="str">
        <f>Code!$M$205</f>
        <v>EF 82</v>
      </c>
      <c r="BX541" s="64" t="s">
        <v>363</v>
      </c>
      <c r="BY541" s="64" t="s">
        <v>239</v>
      </c>
      <c r="BZ541" s="64" t="s">
        <v>240</v>
      </c>
      <c r="CA541" s="64"/>
      <c r="CB541" s="64"/>
      <c r="CC541" s="64"/>
      <c r="CD541" s="64"/>
      <c r="CE541" s="64"/>
      <c r="CF541" s="64"/>
      <c r="CG541" s="64"/>
      <c r="CH541" s="64"/>
      <c r="CI541" s="64"/>
      <c r="CJ541" s="64"/>
      <c r="CK541" s="64"/>
      <c r="CL541" s="64"/>
      <c r="CM541" s="18"/>
      <c r="CN541" s="18"/>
    </row>
    <row r="542" spans="1:92" ht="14.4" x14ac:dyDescent="0.3">
      <c r="A542" s="19" t="s">
        <v>95</v>
      </c>
      <c r="B542" s="31" t="s">
        <v>85</v>
      </c>
      <c r="C542" s="19" t="s">
        <v>71</v>
      </c>
      <c r="D542" s="19">
        <v>16</v>
      </c>
      <c r="E542" s="19">
        <f>VLOOKUP(D542,Lists!$B$3:$C$18,2,FALSE)</f>
        <v>12</v>
      </c>
      <c r="F542" s="19">
        <v>2</v>
      </c>
      <c r="G542" s="19" t="s">
        <v>67</v>
      </c>
      <c r="H542" s="23">
        <v>2400</v>
      </c>
      <c r="I542" s="37">
        <v>0.11502100840336134</v>
      </c>
      <c r="J542" s="36">
        <v>5.1608452609801366E-4</v>
      </c>
      <c r="K542" s="36">
        <f t="shared" si="140"/>
        <v>5.1608452609801366E-4</v>
      </c>
      <c r="L542" s="23">
        <v>3.67</v>
      </c>
      <c r="M542" s="35">
        <v>0.26</v>
      </c>
      <c r="N542" s="35">
        <f t="shared" si="141"/>
        <v>0.26</v>
      </c>
      <c r="O542" s="38">
        <v>15.904477611940299</v>
      </c>
      <c r="P542" s="38">
        <f t="shared" si="142"/>
        <v>15.904477611940299</v>
      </c>
      <c r="Q542" s="38">
        <v>5.9551821</v>
      </c>
      <c r="R542" s="38">
        <v>10.254943899018233</v>
      </c>
      <c r="S542" s="23">
        <v>0.93500000000000005</v>
      </c>
      <c r="T542" s="23">
        <v>0.83000000000000007</v>
      </c>
      <c r="U542" s="23">
        <v>10</v>
      </c>
      <c r="V542" s="23">
        <f t="shared" si="143"/>
        <v>10</v>
      </c>
      <c r="W542" s="23">
        <v>78</v>
      </c>
      <c r="X542" s="23">
        <f t="shared" si="144"/>
        <v>78</v>
      </c>
      <c r="Y542" s="23">
        <v>62</v>
      </c>
      <c r="Z542" s="23" t="str">
        <f>Code!$K$204</f>
        <v>EF 86</v>
      </c>
      <c r="AA542" s="23" t="str">
        <f>Code!$K$207</f>
        <v>EF 57</v>
      </c>
      <c r="AB542" s="23" t="str">
        <f>Code!$K$208</f>
        <v>EF 57</v>
      </c>
      <c r="AC542" s="23" t="str">
        <f>Code!$K$205</f>
        <v>EF 57</v>
      </c>
      <c r="AD542" s="23" t="s">
        <v>237</v>
      </c>
      <c r="AE542" s="23" t="s">
        <v>237</v>
      </c>
      <c r="AF542" s="23" t="s">
        <v>237</v>
      </c>
      <c r="AG542" s="39">
        <f t="shared" si="139"/>
        <v>5.1608452609801366E-4</v>
      </c>
      <c r="AH542" s="39">
        <f t="shared" si="145"/>
        <v>5.1608452609801366E-4</v>
      </c>
      <c r="AI542" s="18">
        <f t="shared" si="146"/>
        <v>3.67</v>
      </c>
      <c r="AJ542" s="41">
        <f>Code!$B$23</f>
        <v>0.15</v>
      </c>
      <c r="AK542" s="41">
        <f t="shared" si="147"/>
        <v>0.15</v>
      </c>
      <c r="AL542" s="110">
        <f t="shared" si="148"/>
        <v>15.904477611940299</v>
      </c>
      <c r="AM542" s="110">
        <f t="shared" si="149"/>
        <v>15.904477611940299</v>
      </c>
      <c r="AN542" s="110">
        <f t="shared" si="150"/>
        <v>5.9551821</v>
      </c>
      <c r="AO542" s="110">
        <f t="shared" si="151"/>
        <v>10.254943899018233</v>
      </c>
      <c r="AP542" s="18">
        <f>VLOOKUP(D542,Code!$B$92:$D$107,2,FALSE)</f>
        <v>0.32</v>
      </c>
      <c r="AQ542" s="18">
        <f>VLOOKUP(E542,Code!$B$92:$D$107,3,FALSE)</f>
        <v>0.25</v>
      </c>
      <c r="AR542" s="18">
        <f>Code!$C$132</f>
        <v>14</v>
      </c>
      <c r="AS542" s="18">
        <f t="shared" si="152"/>
        <v>14</v>
      </c>
      <c r="AT542" s="88">
        <f>Code!$C$189</f>
        <v>80</v>
      </c>
      <c r="AU542" s="88">
        <f t="shared" si="153"/>
        <v>80</v>
      </c>
      <c r="AV542" s="88">
        <f>Code!$C$198</f>
        <v>66</v>
      </c>
      <c r="AW542" s="18" t="str">
        <f>Code!$L$204</f>
        <v>EF 95</v>
      </c>
      <c r="AX542" s="64" t="str">
        <f>Code!$L$207</f>
        <v>EF 60</v>
      </c>
      <c r="AY542" s="64" t="str">
        <f>Code!$L$208</f>
        <v>EF 60</v>
      </c>
      <c r="AZ542" s="64" t="str">
        <f>Code!$L$205</f>
        <v>EF 62</v>
      </c>
      <c r="BA542" s="23" t="s">
        <v>237</v>
      </c>
      <c r="BB542" s="23" t="s">
        <v>237</v>
      </c>
      <c r="BC542" s="23" t="s">
        <v>237</v>
      </c>
      <c r="BD542" s="39">
        <f t="shared" si="154"/>
        <v>4.3867184718331158E-4</v>
      </c>
      <c r="BE542" s="39">
        <f t="shared" si="155"/>
        <v>3.6125916826860955E-4</v>
      </c>
      <c r="BF542" s="18">
        <f>Measures!$C$3</f>
        <v>8</v>
      </c>
      <c r="BG542" s="41">
        <f>Measures!$C$4</f>
        <v>0.1</v>
      </c>
      <c r="BH542" s="41">
        <v>0.06</v>
      </c>
      <c r="BI542" s="18">
        <f>VLOOKUP(D542,Measures!$B$6:$C$21,2,FALSE)</f>
        <v>38</v>
      </c>
      <c r="BJ542" s="18">
        <f>Measures!$C$22</f>
        <v>44</v>
      </c>
      <c r="BK542" s="18">
        <f>Measures!$C$23</f>
        <v>19</v>
      </c>
      <c r="BL542" s="18">
        <f>Measures!$C$24</f>
        <v>13</v>
      </c>
      <c r="BM542" s="18">
        <f>Measures!$C$26</f>
        <v>0.32</v>
      </c>
      <c r="BN542" s="18">
        <f>Measures!$D$26</f>
        <v>0.25</v>
      </c>
      <c r="BO542" s="18">
        <f>Measures!$C$27</f>
        <v>14</v>
      </c>
      <c r="BP542" s="18">
        <f>Measures!$C$28</f>
        <v>15</v>
      </c>
      <c r="BQ542" s="88">
        <f>Measures!$C$29</f>
        <v>92</v>
      </c>
      <c r="BR542" s="88">
        <f>Measures!$C$30</f>
        <v>95</v>
      </c>
      <c r="BS542" s="88">
        <f>Measures!$C$31</f>
        <v>70</v>
      </c>
      <c r="BT542" s="64" t="str">
        <f>Code!$M$204</f>
        <v>EF 200</v>
      </c>
      <c r="BU542" s="64" t="str">
        <f>Code!$M$207</f>
        <v>EF 67</v>
      </c>
      <c r="BV542" s="64" t="str">
        <f>Code!$M$208</f>
        <v>EF 70</v>
      </c>
      <c r="BW542" s="64" t="str">
        <f>Code!$M$205</f>
        <v>EF 82</v>
      </c>
      <c r="BX542" s="64" t="s">
        <v>363</v>
      </c>
      <c r="BY542" s="64" t="s">
        <v>239</v>
      </c>
      <c r="BZ542" s="64" t="s">
        <v>240</v>
      </c>
      <c r="CA542" s="64"/>
      <c r="CB542" s="64"/>
      <c r="CC542" s="64"/>
      <c r="CD542" s="64"/>
      <c r="CE542" s="64"/>
      <c r="CF542" s="64"/>
      <c r="CG542" s="64"/>
      <c r="CH542" s="64"/>
      <c r="CI542" s="64"/>
      <c r="CJ542" s="64"/>
      <c r="CK542" s="64"/>
      <c r="CL542" s="64"/>
      <c r="CM542" s="18"/>
      <c r="CN542" s="18"/>
    </row>
    <row r="543" spans="1:92" ht="14.4" x14ac:dyDescent="0.3">
      <c r="A543" s="19" t="s">
        <v>22</v>
      </c>
      <c r="B543" s="31" t="s">
        <v>85</v>
      </c>
      <c r="C543" s="19" t="s">
        <v>71</v>
      </c>
      <c r="D543" s="19">
        <v>16</v>
      </c>
      <c r="E543" s="19">
        <f>VLOOKUP(D543,Lists!$B$3:$C$18,2,FALSE)</f>
        <v>12</v>
      </c>
      <c r="F543" s="19">
        <v>1</v>
      </c>
      <c r="G543" s="19" t="s">
        <v>67</v>
      </c>
      <c r="H543" s="23">
        <v>1810</v>
      </c>
      <c r="I543" s="37">
        <v>0.11502100840336134</v>
      </c>
      <c r="J543" s="36">
        <v>5.1608452609801366E-4</v>
      </c>
      <c r="K543" s="36">
        <f t="shared" si="140"/>
        <v>5.1608452609801366E-4</v>
      </c>
      <c r="L543" s="23">
        <v>3.67</v>
      </c>
      <c r="M543" s="35">
        <v>0.26</v>
      </c>
      <c r="N543" s="35">
        <f t="shared" si="141"/>
        <v>0.26</v>
      </c>
      <c r="O543" s="38">
        <v>15.904477611940299</v>
      </c>
      <c r="P543" s="38">
        <f t="shared" si="142"/>
        <v>15.904477611940299</v>
      </c>
      <c r="Q543" s="38">
        <v>5.9551821</v>
      </c>
      <c r="R543" s="38">
        <v>10.254943899018233</v>
      </c>
      <c r="S543" s="23">
        <v>0.93500000000000005</v>
      </c>
      <c r="T543" s="23">
        <v>0.83000000000000007</v>
      </c>
      <c r="U543" s="23">
        <v>10</v>
      </c>
      <c r="V543" s="23">
        <f t="shared" si="143"/>
        <v>10</v>
      </c>
      <c r="W543" s="23">
        <v>78</v>
      </c>
      <c r="X543" s="23">
        <f t="shared" si="144"/>
        <v>78</v>
      </c>
      <c r="Y543" s="23">
        <v>62</v>
      </c>
      <c r="Z543" s="23" t="str">
        <f>Code!$K$204</f>
        <v>EF 86</v>
      </c>
      <c r="AA543" s="23" t="str">
        <f>Code!$K$207</f>
        <v>EF 57</v>
      </c>
      <c r="AB543" s="23" t="str">
        <f>Code!$K$208</f>
        <v>EF 57</v>
      </c>
      <c r="AC543" s="23" t="str">
        <f>Code!$K$205</f>
        <v>EF 57</v>
      </c>
      <c r="AD543" s="23" t="s">
        <v>237</v>
      </c>
      <c r="AE543" s="23" t="s">
        <v>237</v>
      </c>
      <c r="AF543" s="23" t="s">
        <v>237</v>
      </c>
      <c r="AG543" s="39">
        <f t="shared" si="139"/>
        <v>5.1608452609801366E-4</v>
      </c>
      <c r="AH543" s="39">
        <f t="shared" si="145"/>
        <v>5.1608452609801366E-4</v>
      </c>
      <c r="AI543" s="18">
        <f t="shared" si="146"/>
        <v>3.67</v>
      </c>
      <c r="AJ543" s="41">
        <f>Code!$B$23</f>
        <v>0.15</v>
      </c>
      <c r="AK543" s="41">
        <f t="shared" si="147"/>
        <v>0.15</v>
      </c>
      <c r="AL543" s="110">
        <f t="shared" si="148"/>
        <v>15.904477611940299</v>
      </c>
      <c r="AM543" s="110">
        <f t="shared" si="149"/>
        <v>15.904477611940299</v>
      </c>
      <c r="AN543" s="110">
        <f t="shared" si="150"/>
        <v>5.9551821</v>
      </c>
      <c r="AO543" s="110">
        <f t="shared" si="151"/>
        <v>10.254943899018233</v>
      </c>
      <c r="AP543" s="18">
        <f>VLOOKUP(D543,Code!$B$92:$D$107,2,FALSE)</f>
        <v>0.32</v>
      </c>
      <c r="AQ543" s="18">
        <f>VLOOKUP(E543,Code!$B$92:$D$107,3,FALSE)</f>
        <v>0.25</v>
      </c>
      <c r="AR543" s="18">
        <f>Code!$C$132</f>
        <v>14</v>
      </c>
      <c r="AS543" s="18">
        <f t="shared" si="152"/>
        <v>14</v>
      </c>
      <c r="AT543" s="88">
        <f>Code!$C$189</f>
        <v>80</v>
      </c>
      <c r="AU543" s="88">
        <f t="shared" si="153"/>
        <v>80</v>
      </c>
      <c r="AV543" s="88">
        <f>Code!$C$198</f>
        <v>66</v>
      </c>
      <c r="AW543" s="18" t="str">
        <f>Code!$L$204</f>
        <v>EF 95</v>
      </c>
      <c r="AX543" s="64" t="str">
        <f>Code!$L$207</f>
        <v>EF 60</v>
      </c>
      <c r="AY543" s="64" t="str">
        <f>Code!$L$208</f>
        <v>EF 60</v>
      </c>
      <c r="AZ543" s="64" t="str">
        <f>Code!$L$205</f>
        <v>EF 62</v>
      </c>
      <c r="BA543" s="23" t="s">
        <v>237</v>
      </c>
      <c r="BB543" s="23" t="s">
        <v>237</v>
      </c>
      <c r="BC543" s="23" t="s">
        <v>237</v>
      </c>
      <c r="BD543" s="39">
        <f t="shared" si="154"/>
        <v>4.3867184718331158E-4</v>
      </c>
      <c r="BE543" s="39">
        <f t="shared" si="155"/>
        <v>3.6125916826860955E-4</v>
      </c>
      <c r="BF543" s="18">
        <f>Measures!$C$3</f>
        <v>8</v>
      </c>
      <c r="BG543" s="41">
        <f>Measures!$C$4</f>
        <v>0.1</v>
      </c>
      <c r="BH543" s="41">
        <v>0.06</v>
      </c>
      <c r="BI543" s="18">
        <f>VLOOKUP(D543,Measures!$B$6:$C$21,2,FALSE)</f>
        <v>38</v>
      </c>
      <c r="BJ543" s="18">
        <f>Measures!$C$22</f>
        <v>44</v>
      </c>
      <c r="BK543" s="18">
        <f>Measures!$C$23</f>
        <v>19</v>
      </c>
      <c r="BL543" s="18">
        <f>Measures!$C$24</f>
        <v>13</v>
      </c>
      <c r="BM543" s="18">
        <f>Measures!$C$26</f>
        <v>0.32</v>
      </c>
      <c r="BN543" s="18">
        <f>Measures!$D$26</f>
        <v>0.25</v>
      </c>
      <c r="BO543" s="18">
        <f>Measures!$C$27</f>
        <v>14</v>
      </c>
      <c r="BP543" s="18">
        <f>Measures!$C$28</f>
        <v>15</v>
      </c>
      <c r="BQ543" s="88">
        <f>Measures!$C$29</f>
        <v>92</v>
      </c>
      <c r="BR543" s="88">
        <f>Measures!$C$30</f>
        <v>95</v>
      </c>
      <c r="BS543" s="88">
        <f>Measures!$C$31</f>
        <v>70</v>
      </c>
      <c r="BT543" s="64" t="str">
        <f>Code!$M$204</f>
        <v>EF 200</v>
      </c>
      <c r="BU543" s="64" t="str">
        <f>Code!$M$207</f>
        <v>EF 67</v>
      </c>
      <c r="BV543" s="64" t="str">
        <f>Code!$M$208</f>
        <v>EF 70</v>
      </c>
      <c r="BW543" s="64" t="str">
        <f>Code!$M$205</f>
        <v>EF 82</v>
      </c>
      <c r="BX543" s="64" t="s">
        <v>363</v>
      </c>
      <c r="BY543" s="64" t="s">
        <v>239</v>
      </c>
      <c r="BZ543" s="64" t="s">
        <v>240</v>
      </c>
      <c r="CA543" s="64"/>
      <c r="CB543" s="64"/>
      <c r="CC543" s="64"/>
      <c r="CD543" s="64"/>
      <c r="CE543" s="64"/>
      <c r="CF543" s="64"/>
      <c r="CG543" s="64"/>
      <c r="CH543" s="64"/>
      <c r="CI543" s="64"/>
      <c r="CJ543" s="64"/>
      <c r="CK543" s="64"/>
      <c r="CL543" s="64"/>
      <c r="CM543" s="18"/>
      <c r="CN543" s="18"/>
    </row>
    <row r="544" spans="1:92" ht="14.4" x14ac:dyDescent="0.3">
      <c r="A544" s="19" t="s">
        <v>22</v>
      </c>
      <c r="B544" s="31" t="s">
        <v>85</v>
      </c>
      <c r="C544" s="19" t="s">
        <v>71</v>
      </c>
      <c r="D544" s="19">
        <v>16</v>
      </c>
      <c r="E544" s="19">
        <f>VLOOKUP(D544,Lists!$B$3:$C$18,2,FALSE)</f>
        <v>12</v>
      </c>
      <c r="F544" s="19">
        <v>2</v>
      </c>
      <c r="G544" s="19" t="s">
        <v>67</v>
      </c>
      <c r="H544" s="23">
        <v>2400</v>
      </c>
      <c r="I544" s="37">
        <v>0.11502100840336134</v>
      </c>
      <c r="J544" s="36">
        <v>5.1608452609801366E-4</v>
      </c>
      <c r="K544" s="36">
        <f t="shared" si="140"/>
        <v>5.1608452609801366E-4</v>
      </c>
      <c r="L544" s="23">
        <v>3.67</v>
      </c>
      <c r="M544" s="35">
        <v>0.26</v>
      </c>
      <c r="N544" s="35">
        <f t="shared" si="141"/>
        <v>0.26</v>
      </c>
      <c r="O544" s="38">
        <v>15.904477611940299</v>
      </c>
      <c r="P544" s="38">
        <f t="shared" si="142"/>
        <v>15.904477611940299</v>
      </c>
      <c r="Q544" s="38">
        <v>5.9551821</v>
      </c>
      <c r="R544" s="38">
        <v>10.254943899018233</v>
      </c>
      <c r="S544" s="23">
        <v>0.93500000000000005</v>
      </c>
      <c r="T544" s="23">
        <v>0.83000000000000007</v>
      </c>
      <c r="U544" s="23">
        <v>10</v>
      </c>
      <c r="V544" s="23">
        <f t="shared" si="143"/>
        <v>10</v>
      </c>
      <c r="W544" s="23">
        <v>78</v>
      </c>
      <c r="X544" s="23">
        <f t="shared" si="144"/>
        <v>78</v>
      </c>
      <c r="Y544" s="23">
        <v>62</v>
      </c>
      <c r="Z544" s="23" t="str">
        <f>Code!$K$204</f>
        <v>EF 86</v>
      </c>
      <c r="AA544" s="23" t="str">
        <f>Code!$K$207</f>
        <v>EF 57</v>
      </c>
      <c r="AB544" s="23" t="str">
        <f>Code!$K$208</f>
        <v>EF 57</v>
      </c>
      <c r="AC544" s="23" t="str">
        <f>Code!$K$205</f>
        <v>EF 57</v>
      </c>
      <c r="AD544" s="23" t="s">
        <v>237</v>
      </c>
      <c r="AE544" s="23" t="s">
        <v>237</v>
      </c>
      <c r="AF544" s="23" t="s">
        <v>237</v>
      </c>
      <c r="AG544" s="39">
        <f t="shared" si="139"/>
        <v>5.1608452609801366E-4</v>
      </c>
      <c r="AH544" s="39">
        <f t="shared" si="145"/>
        <v>5.1608452609801366E-4</v>
      </c>
      <c r="AI544" s="18">
        <f t="shared" si="146"/>
        <v>3.67</v>
      </c>
      <c r="AJ544" s="41">
        <f>Code!$B$23</f>
        <v>0.15</v>
      </c>
      <c r="AK544" s="41">
        <f t="shared" si="147"/>
        <v>0.15</v>
      </c>
      <c r="AL544" s="110">
        <f t="shared" si="148"/>
        <v>15.904477611940299</v>
      </c>
      <c r="AM544" s="110">
        <f t="shared" si="149"/>
        <v>15.904477611940299</v>
      </c>
      <c r="AN544" s="110">
        <f t="shared" si="150"/>
        <v>5.9551821</v>
      </c>
      <c r="AO544" s="110">
        <f t="shared" si="151"/>
        <v>10.254943899018233</v>
      </c>
      <c r="AP544" s="18">
        <f>VLOOKUP(D544,Code!$B$92:$D$107,2,FALSE)</f>
        <v>0.32</v>
      </c>
      <c r="AQ544" s="18">
        <f>VLOOKUP(E544,Code!$B$92:$D$107,3,FALSE)</f>
        <v>0.25</v>
      </c>
      <c r="AR544" s="18">
        <f>Code!$C$132</f>
        <v>14</v>
      </c>
      <c r="AS544" s="18">
        <f t="shared" si="152"/>
        <v>14</v>
      </c>
      <c r="AT544" s="88">
        <f>Code!$C$189</f>
        <v>80</v>
      </c>
      <c r="AU544" s="88">
        <f t="shared" si="153"/>
        <v>80</v>
      </c>
      <c r="AV544" s="88">
        <f>Code!$C$198</f>
        <v>66</v>
      </c>
      <c r="AW544" s="18" t="str">
        <f>Code!$L$204</f>
        <v>EF 95</v>
      </c>
      <c r="AX544" s="64" t="str">
        <f>Code!$L$207</f>
        <v>EF 60</v>
      </c>
      <c r="AY544" s="64" t="str">
        <f>Code!$L$208</f>
        <v>EF 60</v>
      </c>
      <c r="AZ544" s="64" t="str">
        <f>Code!$L$205</f>
        <v>EF 62</v>
      </c>
      <c r="BA544" s="23" t="s">
        <v>237</v>
      </c>
      <c r="BB544" s="23" t="s">
        <v>237</v>
      </c>
      <c r="BC544" s="23" t="s">
        <v>237</v>
      </c>
      <c r="BD544" s="39">
        <f t="shared" si="154"/>
        <v>4.3867184718331158E-4</v>
      </c>
      <c r="BE544" s="39">
        <f t="shared" si="155"/>
        <v>3.6125916826860955E-4</v>
      </c>
      <c r="BF544" s="18">
        <f>Measures!$C$3</f>
        <v>8</v>
      </c>
      <c r="BG544" s="41">
        <f>Measures!$C$4</f>
        <v>0.1</v>
      </c>
      <c r="BH544" s="41">
        <v>0.06</v>
      </c>
      <c r="BI544" s="18">
        <f>VLOOKUP(D544,Measures!$B$6:$C$21,2,FALSE)</f>
        <v>38</v>
      </c>
      <c r="BJ544" s="18">
        <f>Measures!$C$22</f>
        <v>44</v>
      </c>
      <c r="BK544" s="18">
        <f>Measures!$C$23</f>
        <v>19</v>
      </c>
      <c r="BL544" s="18">
        <f>Measures!$C$24</f>
        <v>13</v>
      </c>
      <c r="BM544" s="18">
        <f>Measures!$C$26</f>
        <v>0.32</v>
      </c>
      <c r="BN544" s="18">
        <f>Measures!$D$26</f>
        <v>0.25</v>
      </c>
      <c r="BO544" s="18">
        <f>Measures!$C$27</f>
        <v>14</v>
      </c>
      <c r="BP544" s="18">
        <f>Measures!$C$28</f>
        <v>15</v>
      </c>
      <c r="BQ544" s="88">
        <f>Measures!$C$29</f>
        <v>92</v>
      </c>
      <c r="BR544" s="88">
        <f>Measures!$C$30</f>
        <v>95</v>
      </c>
      <c r="BS544" s="88">
        <f>Measures!$C$31</f>
        <v>70</v>
      </c>
      <c r="BT544" s="64" t="str">
        <f>Code!$M$204</f>
        <v>EF 200</v>
      </c>
      <c r="BU544" s="64" t="str">
        <f>Code!$M$207</f>
        <v>EF 67</v>
      </c>
      <c r="BV544" s="64" t="str">
        <f>Code!$M$208</f>
        <v>EF 70</v>
      </c>
      <c r="BW544" s="64" t="str">
        <f>Code!$M$205</f>
        <v>EF 82</v>
      </c>
      <c r="BX544" s="64" t="s">
        <v>363</v>
      </c>
      <c r="BY544" s="64" t="s">
        <v>239</v>
      </c>
      <c r="BZ544" s="64" t="s">
        <v>240</v>
      </c>
      <c r="CA544" s="64"/>
      <c r="CB544" s="64"/>
      <c r="CC544" s="64"/>
      <c r="CD544" s="64"/>
      <c r="CE544" s="64"/>
      <c r="CF544" s="64"/>
      <c r="CG544" s="64"/>
      <c r="CH544" s="64"/>
      <c r="CI544" s="64"/>
      <c r="CJ544" s="64"/>
      <c r="CK544" s="64"/>
      <c r="CL544" s="64"/>
      <c r="CM544" s="18"/>
      <c r="CN544" s="18"/>
    </row>
    <row r="545" spans="1:92" ht="14.4" x14ac:dyDescent="0.3">
      <c r="A545" s="19" t="s">
        <v>95</v>
      </c>
      <c r="B545" s="31" t="s">
        <v>85</v>
      </c>
      <c r="C545" s="19" t="s">
        <v>87</v>
      </c>
      <c r="D545" s="19">
        <v>16</v>
      </c>
      <c r="E545" s="19">
        <f>VLOOKUP(D545,Lists!$B$3:$C$18,2,FALSE)</f>
        <v>12</v>
      </c>
      <c r="F545" s="19">
        <v>1</v>
      </c>
      <c r="G545" s="19" t="s">
        <v>67</v>
      </c>
      <c r="H545" s="23">
        <v>1810</v>
      </c>
      <c r="I545" s="37">
        <v>0.11502100840336134</v>
      </c>
      <c r="J545" s="36">
        <v>5.1608452609801366E-4</v>
      </c>
      <c r="K545" s="36">
        <f t="shared" si="140"/>
        <v>5.1608452609801366E-4</v>
      </c>
      <c r="L545" s="23">
        <v>3.67</v>
      </c>
      <c r="M545" s="35">
        <v>0.26</v>
      </c>
      <c r="N545" s="35">
        <f t="shared" si="141"/>
        <v>0.26</v>
      </c>
      <c r="O545" s="38">
        <v>15.904477611940299</v>
      </c>
      <c r="P545" s="38">
        <f t="shared" si="142"/>
        <v>15.904477611940299</v>
      </c>
      <c r="Q545" s="38">
        <v>5.9551821</v>
      </c>
      <c r="R545" s="38">
        <v>10.254943899018233</v>
      </c>
      <c r="S545" s="23">
        <v>0.93500000000000005</v>
      </c>
      <c r="T545" s="23">
        <v>0.83000000000000007</v>
      </c>
      <c r="U545" s="23">
        <v>10</v>
      </c>
      <c r="V545" s="23">
        <f t="shared" si="143"/>
        <v>10</v>
      </c>
      <c r="W545" s="23">
        <v>78</v>
      </c>
      <c r="X545" s="23">
        <f t="shared" si="144"/>
        <v>78</v>
      </c>
      <c r="Y545" s="23">
        <v>62</v>
      </c>
      <c r="Z545" s="23" t="str">
        <f>Code!$K$204</f>
        <v>EF 86</v>
      </c>
      <c r="AA545" s="23" t="str">
        <f>Code!$K$207</f>
        <v>EF 57</v>
      </c>
      <c r="AB545" s="23" t="str">
        <f>Code!$K$208</f>
        <v>EF 57</v>
      </c>
      <c r="AC545" s="23" t="str">
        <f>Code!$K$205</f>
        <v>EF 57</v>
      </c>
      <c r="AD545" s="23" t="s">
        <v>237</v>
      </c>
      <c r="AE545" s="23" t="s">
        <v>237</v>
      </c>
      <c r="AF545" s="23" t="s">
        <v>237</v>
      </c>
      <c r="AG545" s="39">
        <f t="shared" si="139"/>
        <v>5.1608452609801366E-4</v>
      </c>
      <c r="AH545" s="39">
        <f t="shared" si="145"/>
        <v>5.1608452609801366E-4</v>
      </c>
      <c r="AI545" s="18">
        <f t="shared" si="146"/>
        <v>3.67</v>
      </c>
      <c r="AJ545" s="41">
        <f>Code!$B$23</f>
        <v>0.15</v>
      </c>
      <c r="AK545" s="41">
        <f t="shared" si="147"/>
        <v>0.15</v>
      </c>
      <c r="AL545" s="110">
        <f t="shared" si="148"/>
        <v>15.904477611940299</v>
      </c>
      <c r="AM545" s="110">
        <f t="shared" si="149"/>
        <v>15.904477611940299</v>
      </c>
      <c r="AN545" s="110">
        <f t="shared" si="150"/>
        <v>5.9551821</v>
      </c>
      <c r="AO545" s="110">
        <f t="shared" si="151"/>
        <v>10.254943899018233</v>
      </c>
      <c r="AP545" s="18">
        <f>VLOOKUP(D545,Code!$B$92:$D$107,2,FALSE)</f>
        <v>0.32</v>
      </c>
      <c r="AQ545" s="18">
        <f>VLOOKUP(E545,Code!$B$92:$D$107,3,FALSE)</f>
        <v>0.25</v>
      </c>
      <c r="AR545" s="18">
        <f>Code!$C$132</f>
        <v>14</v>
      </c>
      <c r="AS545" s="18">
        <f t="shared" si="152"/>
        <v>14</v>
      </c>
      <c r="AT545" s="88">
        <f>Code!$C$189</f>
        <v>80</v>
      </c>
      <c r="AU545" s="88">
        <f t="shared" si="153"/>
        <v>80</v>
      </c>
      <c r="AV545" s="88">
        <f>Code!$C$198</f>
        <v>66</v>
      </c>
      <c r="AW545" s="18" t="str">
        <f>Code!$L$204</f>
        <v>EF 95</v>
      </c>
      <c r="AX545" s="64" t="str">
        <f>Code!$L$207</f>
        <v>EF 60</v>
      </c>
      <c r="AY545" s="64" t="str">
        <f>Code!$L$208</f>
        <v>EF 60</v>
      </c>
      <c r="AZ545" s="64" t="str">
        <f>Code!$L$205</f>
        <v>EF 62</v>
      </c>
      <c r="BA545" s="23" t="s">
        <v>237</v>
      </c>
      <c r="BB545" s="23" t="s">
        <v>237</v>
      </c>
      <c r="BC545" s="23" t="s">
        <v>237</v>
      </c>
      <c r="BD545" s="39">
        <f t="shared" si="154"/>
        <v>4.3867184718331158E-4</v>
      </c>
      <c r="BE545" s="39">
        <f t="shared" si="155"/>
        <v>3.6125916826860955E-4</v>
      </c>
      <c r="BF545" s="18">
        <f>Measures!$C$3</f>
        <v>8</v>
      </c>
      <c r="BG545" s="41">
        <f>Measures!$C$4</f>
        <v>0.1</v>
      </c>
      <c r="BH545" s="41">
        <v>0.06</v>
      </c>
      <c r="BI545" s="18">
        <f>VLOOKUP(D545,Measures!$B$6:$C$21,2,FALSE)</f>
        <v>38</v>
      </c>
      <c r="BJ545" s="18">
        <f>Measures!$C$22</f>
        <v>44</v>
      </c>
      <c r="BK545" s="18">
        <f>Measures!$C$23</f>
        <v>19</v>
      </c>
      <c r="BL545" s="18">
        <f>Measures!$C$24</f>
        <v>13</v>
      </c>
      <c r="BM545" s="18">
        <f>Measures!$C$26</f>
        <v>0.32</v>
      </c>
      <c r="BN545" s="18">
        <f>Measures!$D$26</f>
        <v>0.25</v>
      </c>
      <c r="BO545" s="18">
        <f>Measures!$C$27</f>
        <v>14</v>
      </c>
      <c r="BP545" s="18">
        <f>Measures!$C$28</f>
        <v>15</v>
      </c>
      <c r="BQ545" s="88">
        <f>Measures!$C$29</f>
        <v>92</v>
      </c>
      <c r="BR545" s="88">
        <f>Measures!$C$30</f>
        <v>95</v>
      </c>
      <c r="BS545" s="88">
        <f>Measures!$C$31</f>
        <v>70</v>
      </c>
      <c r="BT545" s="64" t="str">
        <f>Code!$M$204</f>
        <v>EF 200</v>
      </c>
      <c r="BU545" s="64" t="str">
        <f>Code!$M$207</f>
        <v>EF 67</v>
      </c>
      <c r="BV545" s="64" t="str">
        <f>Code!$M$208</f>
        <v>EF 70</v>
      </c>
      <c r="BW545" s="64" t="str">
        <f>Code!$M$205</f>
        <v>EF 82</v>
      </c>
      <c r="BX545" s="64" t="s">
        <v>363</v>
      </c>
      <c r="BY545" s="64" t="s">
        <v>239</v>
      </c>
      <c r="BZ545" s="64" t="s">
        <v>240</v>
      </c>
      <c r="CA545" s="64"/>
      <c r="CB545" s="64"/>
      <c r="CC545" s="64"/>
      <c r="CD545" s="64"/>
      <c r="CE545" s="64"/>
      <c r="CF545" s="64"/>
      <c r="CG545" s="64"/>
      <c r="CH545" s="64"/>
      <c r="CI545" s="64"/>
      <c r="CJ545" s="64"/>
      <c r="CK545" s="64"/>
      <c r="CL545" s="64"/>
      <c r="CM545" s="18"/>
      <c r="CN545" s="18"/>
    </row>
    <row r="546" spans="1:92" ht="14.4" x14ac:dyDescent="0.3">
      <c r="A546" s="19" t="s">
        <v>95</v>
      </c>
      <c r="B546" s="31" t="s">
        <v>85</v>
      </c>
      <c r="C546" s="19" t="s">
        <v>87</v>
      </c>
      <c r="D546" s="19">
        <v>16</v>
      </c>
      <c r="E546" s="19">
        <f>VLOOKUP(D546,Lists!$B$3:$C$18,2,FALSE)</f>
        <v>12</v>
      </c>
      <c r="F546" s="19">
        <v>2</v>
      </c>
      <c r="G546" s="19" t="s">
        <v>67</v>
      </c>
      <c r="H546" s="23">
        <v>2400</v>
      </c>
      <c r="I546" s="37">
        <v>0.11502100840336134</v>
      </c>
      <c r="J546" s="36">
        <v>5.1608452609801366E-4</v>
      </c>
      <c r="K546" s="36">
        <f t="shared" si="140"/>
        <v>5.1608452609801366E-4</v>
      </c>
      <c r="L546" s="23">
        <v>3.67</v>
      </c>
      <c r="M546" s="35">
        <v>0.26</v>
      </c>
      <c r="N546" s="35">
        <f t="shared" si="141"/>
        <v>0.26</v>
      </c>
      <c r="O546" s="38">
        <v>15.904477611940299</v>
      </c>
      <c r="P546" s="38">
        <f t="shared" si="142"/>
        <v>15.904477611940299</v>
      </c>
      <c r="Q546" s="38">
        <v>5.9551821</v>
      </c>
      <c r="R546" s="38">
        <v>10.254943899018233</v>
      </c>
      <c r="S546" s="23">
        <v>0.93500000000000005</v>
      </c>
      <c r="T546" s="23">
        <v>0.83000000000000007</v>
      </c>
      <c r="U546" s="23">
        <v>10</v>
      </c>
      <c r="V546" s="23">
        <f t="shared" si="143"/>
        <v>10</v>
      </c>
      <c r="W546" s="23">
        <v>78</v>
      </c>
      <c r="X546" s="23">
        <f t="shared" si="144"/>
        <v>78</v>
      </c>
      <c r="Y546" s="23">
        <v>62</v>
      </c>
      <c r="Z546" s="23" t="str">
        <f>Code!$K$204</f>
        <v>EF 86</v>
      </c>
      <c r="AA546" s="23" t="str">
        <f>Code!$K$207</f>
        <v>EF 57</v>
      </c>
      <c r="AB546" s="23" t="str">
        <f>Code!$K$208</f>
        <v>EF 57</v>
      </c>
      <c r="AC546" s="23" t="str">
        <f>Code!$K$205</f>
        <v>EF 57</v>
      </c>
      <c r="AD546" s="23" t="s">
        <v>237</v>
      </c>
      <c r="AE546" s="23" t="s">
        <v>237</v>
      </c>
      <c r="AF546" s="23" t="s">
        <v>237</v>
      </c>
      <c r="AG546" s="39">
        <f t="shared" si="139"/>
        <v>5.1608452609801366E-4</v>
      </c>
      <c r="AH546" s="39">
        <f t="shared" si="145"/>
        <v>5.1608452609801366E-4</v>
      </c>
      <c r="AI546" s="18">
        <f t="shared" si="146"/>
        <v>3.67</v>
      </c>
      <c r="AJ546" s="41">
        <f>Code!$B$23</f>
        <v>0.15</v>
      </c>
      <c r="AK546" s="41">
        <f t="shared" si="147"/>
        <v>0.15</v>
      </c>
      <c r="AL546" s="110">
        <f t="shared" si="148"/>
        <v>15.904477611940299</v>
      </c>
      <c r="AM546" s="110">
        <f t="shared" si="149"/>
        <v>15.904477611940299</v>
      </c>
      <c r="AN546" s="110">
        <f t="shared" si="150"/>
        <v>5.9551821</v>
      </c>
      <c r="AO546" s="110">
        <f t="shared" si="151"/>
        <v>10.254943899018233</v>
      </c>
      <c r="AP546" s="18">
        <f>VLOOKUP(D546,Code!$B$92:$D$107,2,FALSE)</f>
        <v>0.32</v>
      </c>
      <c r="AQ546" s="18">
        <f>VLOOKUP(E546,Code!$B$92:$D$107,3,FALSE)</f>
        <v>0.25</v>
      </c>
      <c r="AR546" s="18">
        <f>Code!$C$132</f>
        <v>14</v>
      </c>
      <c r="AS546" s="18">
        <f t="shared" si="152"/>
        <v>14</v>
      </c>
      <c r="AT546" s="88">
        <f>Code!$C$189</f>
        <v>80</v>
      </c>
      <c r="AU546" s="88">
        <f t="shared" si="153"/>
        <v>80</v>
      </c>
      <c r="AV546" s="88">
        <f>Code!$C$198</f>
        <v>66</v>
      </c>
      <c r="AW546" s="18" t="str">
        <f>Code!$L$204</f>
        <v>EF 95</v>
      </c>
      <c r="AX546" s="64" t="str">
        <f>Code!$L$207</f>
        <v>EF 60</v>
      </c>
      <c r="AY546" s="64" t="str">
        <f>Code!$L$208</f>
        <v>EF 60</v>
      </c>
      <c r="AZ546" s="64" t="str">
        <f>Code!$L$205</f>
        <v>EF 62</v>
      </c>
      <c r="BA546" s="23" t="s">
        <v>237</v>
      </c>
      <c r="BB546" s="23" t="s">
        <v>237</v>
      </c>
      <c r="BC546" s="23" t="s">
        <v>237</v>
      </c>
      <c r="BD546" s="39">
        <f t="shared" si="154"/>
        <v>4.3867184718331158E-4</v>
      </c>
      <c r="BE546" s="39">
        <f t="shared" si="155"/>
        <v>3.6125916826860955E-4</v>
      </c>
      <c r="BF546" s="18">
        <f>Measures!$C$3</f>
        <v>8</v>
      </c>
      <c r="BG546" s="41">
        <f>Measures!$C$4</f>
        <v>0.1</v>
      </c>
      <c r="BH546" s="41">
        <v>0.06</v>
      </c>
      <c r="BI546" s="18">
        <f>VLOOKUP(D546,Measures!$B$6:$C$21,2,FALSE)</f>
        <v>38</v>
      </c>
      <c r="BJ546" s="18">
        <f>Measures!$C$22</f>
        <v>44</v>
      </c>
      <c r="BK546" s="18">
        <f>Measures!$C$23</f>
        <v>19</v>
      </c>
      <c r="BL546" s="18">
        <f>Measures!$C$24</f>
        <v>13</v>
      </c>
      <c r="BM546" s="18">
        <f>Measures!$C$26</f>
        <v>0.32</v>
      </c>
      <c r="BN546" s="18">
        <f>Measures!$D$26</f>
        <v>0.25</v>
      </c>
      <c r="BO546" s="18">
        <f>Measures!$C$27</f>
        <v>14</v>
      </c>
      <c r="BP546" s="18">
        <f>Measures!$C$28</f>
        <v>15</v>
      </c>
      <c r="BQ546" s="88">
        <f>Measures!$C$29</f>
        <v>92</v>
      </c>
      <c r="BR546" s="88">
        <f>Measures!$C$30</f>
        <v>95</v>
      </c>
      <c r="BS546" s="88">
        <f>Measures!$C$31</f>
        <v>70</v>
      </c>
      <c r="BT546" s="64" t="str">
        <f>Code!$M$204</f>
        <v>EF 200</v>
      </c>
      <c r="BU546" s="64" t="str">
        <f>Code!$M$207</f>
        <v>EF 67</v>
      </c>
      <c r="BV546" s="64" t="str">
        <f>Code!$M$208</f>
        <v>EF 70</v>
      </c>
      <c r="BW546" s="64" t="str">
        <f>Code!$M$205</f>
        <v>EF 82</v>
      </c>
      <c r="BX546" s="64" t="s">
        <v>363</v>
      </c>
      <c r="BY546" s="64" t="s">
        <v>239</v>
      </c>
      <c r="BZ546" s="64" t="s">
        <v>240</v>
      </c>
      <c r="CA546" s="64"/>
      <c r="CB546" s="64"/>
      <c r="CC546" s="64"/>
      <c r="CD546" s="64"/>
      <c r="CE546" s="64"/>
      <c r="CF546" s="64"/>
      <c r="CG546" s="64"/>
      <c r="CH546" s="64"/>
      <c r="CI546" s="64"/>
      <c r="CJ546" s="64"/>
      <c r="CK546" s="64"/>
      <c r="CL546" s="64"/>
      <c r="CM546" s="18"/>
      <c r="CN546" s="18"/>
    </row>
    <row r="547" spans="1:92" ht="14.4" x14ac:dyDescent="0.3">
      <c r="A547" s="19" t="s">
        <v>22</v>
      </c>
      <c r="B547" s="31" t="s">
        <v>85</v>
      </c>
      <c r="C547" s="19" t="s">
        <v>87</v>
      </c>
      <c r="D547" s="19">
        <v>16</v>
      </c>
      <c r="E547" s="19">
        <f>VLOOKUP(D547,Lists!$B$3:$C$18,2,FALSE)</f>
        <v>12</v>
      </c>
      <c r="F547" s="19">
        <v>1</v>
      </c>
      <c r="G547" s="19" t="s">
        <v>67</v>
      </c>
      <c r="H547" s="23">
        <v>1810</v>
      </c>
      <c r="I547" s="37">
        <v>0.11502100840336134</v>
      </c>
      <c r="J547" s="36">
        <v>5.1608452609801366E-4</v>
      </c>
      <c r="K547" s="36">
        <f t="shared" si="140"/>
        <v>5.1608452609801366E-4</v>
      </c>
      <c r="L547" s="23">
        <v>3.67</v>
      </c>
      <c r="M547" s="35">
        <v>0.26</v>
      </c>
      <c r="N547" s="35">
        <f t="shared" si="141"/>
        <v>0.26</v>
      </c>
      <c r="O547" s="38">
        <v>15.904477611940299</v>
      </c>
      <c r="P547" s="38">
        <f t="shared" si="142"/>
        <v>15.904477611940299</v>
      </c>
      <c r="Q547" s="38">
        <v>5.9551821</v>
      </c>
      <c r="R547" s="38">
        <v>10.254943899018233</v>
      </c>
      <c r="S547" s="23">
        <v>0.93500000000000005</v>
      </c>
      <c r="T547" s="23">
        <v>0.83000000000000007</v>
      </c>
      <c r="U547" s="23">
        <v>10</v>
      </c>
      <c r="V547" s="23">
        <f t="shared" si="143"/>
        <v>10</v>
      </c>
      <c r="W547" s="23">
        <v>78</v>
      </c>
      <c r="X547" s="23">
        <f t="shared" si="144"/>
        <v>78</v>
      </c>
      <c r="Y547" s="23">
        <v>62</v>
      </c>
      <c r="Z547" s="23" t="str">
        <f>Code!$K$204</f>
        <v>EF 86</v>
      </c>
      <c r="AA547" s="23" t="str">
        <f>Code!$K$207</f>
        <v>EF 57</v>
      </c>
      <c r="AB547" s="23" t="str">
        <f>Code!$K$208</f>
        <v>EF 57</v>
      </c>
      <c r="AC547" s="23" t="str">
        <f>Code!$K$205</f>
        <v>EF 57</v>
      </c>
      <c r="AD547" s="23" t="s">
        <v>237</v>
      </c>
      <c r="AE547" s="23" t="s">
        <v>237</v>
      </c>
      <c r="AF547" s="23" t="s">
        <v>237</v>
      </c>
      <c r="AG547" s="39">
        <f t="shared" si="139"/>
        <v>5.1608452609801366E-4</v>
      </c>
      <c r="AH547" s="39">
        <f t="shared" si="145"/>
        <v>5.1608452609801366E-4</v>
      </c>
      <c r="AI547" s="18">
        <f t="shared" si="146"/>
        <v>3.67</v>
      </c>
      <c r="AJ547" s="41">
        <f>Code!$B$23</f>
        <v>0.15</v>
      </c>
      <c r="AK547" s="41">
        <f t="shared" si="147"/>
        <v>0.15</v>
      </c>
      <c r="AL547" s="110">
        <f t="shared" si="148"/>
        <v>15.904477611940299</v>
      </c>
      <c r="AM547" s="110">
        <f t="shared" si="149"/>
        <v>15.904477611940299</v>
      </c>
      <c r="AN547" s="110">
        <f t="shared" si="150"/>
        <v>5.9551821</v>
      </c>
      <c r="AO547" s="110">
        <f t="shared" si="151"/>
        <v>10.254943899018233</v>
      </c>
      <c r="AP547" s="18">
        <f>VLOOKUP(D547,Code!$B$92:$D$107,2,FALSE)</f>
        <v>0.32</v>
      </c>
      <c r="AQ547" s="18">
        <f>VLOOKUP(E547,Code!$B$92:$D$107,3,FALSE)</f>
        <v>0.25</v>
      </c>
      <c r="AR547" s="18">
        <f>Code!$C$132</f>
        <v>14</v>
      </c>
      <c r="AS547" s="18">
        <f t="shared" si="152"/>
        <v>14</v>
      </c>
      <c r="AT547" s="88">
        <f>Code!$C$189</f>
        <v>80</v>
      </c>
      <c r="AU547" s="88">
        <f t="shared" si="153"/>
        <v>80</v>
      </c>
      <c r="AV547" s="88">
        <f>Code!$C$198</f>
        <v>66</v>
      </c>
      <c r="AW547" s="18" t="str">
        <f>Code!$L$204</f>
        <v>EF 95</v>
      </c>
      <c r="AX547" s="64" t="str">
        <f>Code!$L$207</f>
        <v>EF 60</v>
      </c>
      <c r="AY547" s="64" t="str">
        <f>Code!$L$208</f>
        <v>EF 60</v>
      </c>
      <c r="AZ547" s="64" t="str">
        <f>Code!$L$205</f>
        <v>EF 62</v>
      </c>
      <c r="BA547" s="23" t="s">
        <v>237</v>
      </c>
      <c r="BB547" s="23" t="s">
        <v>237</v>
      </c>
      <c r="BC547" s="23" t="s">
        <v>237</v>
      </c>
      <c r="BD547" s="39">
        <f t="shared" si="154"/>
        <v>4.3867184718331158E-4</v>
      </c>
      <c r="BE547" s="39">
        <f t="shared" si="155"/>
        <v>3.6125916826860955E-4</v>
      </c>
      <c r="BF547" s="18">
        <f>Measures!$C$3</f>
        <v>8</v>
      </c>
      <c r="BG547" s="41">
        <f>Measures!$C$4</f>
        <v>0.1</v>
      </c>
      <c r="BH547" s="41">
        <v>0.06</v>
      </c>
      <c r="BI547" s="18">
        <f>VLOOKUP(D547,Measures!$B$6:$C$21,2,FALSE)</f>
        <v>38</v>
      </c>
      <c r="BJ547" s="18">
        <f>Measures!$C$22</f>
        <v>44</v>
      </c>
      <c r="BK547" s="18">
        <f>Measures!$C$23</f>
        <v>19</v>
      </c>
      <c r="BL547" s="18">
        <f>Measures!$C$24</f>
        <v>13</v>
      </c>
      <c r="BM547" s="18">
        <f>Measures!$C$26</f>
        <v>0.32</v>
      </c>
      <c r="BN547" s="18">
        <f>Measures!$D$26</f>
        <v>0.25</v>
      </c>
      <c r="BO547" s="18">
        <f>Measures!$C$27</f>
        <v>14</v>
      </c>
      <c r="BP547" s="18">
        <f>Measures!$C$28</f>
        <v>15</v>
      </c>
      <c r="BQ547" s="88">
        <f>Measures!$C$29</f>
        <v>92</v>
      </c>
      <c r="BR547" s="88">
        <f>Measures!$C$30</f>
        <v>95</v>
      </c>
      <c r="BS547" s="88">
        <f>Measures!$C$31</f>
        <v>70</v>
      </c>
      <c r="BT547" s="64" t="str">
        <f>Code!$M$204</f>
        <v>EF 200</v>
      </c>
      <c r="BU547" s="64" t="str">
        <f>Code!$M$207</f>
        <v>EF 67</v>
      </c>
      <c r="BV547" s="64" t="str">
        <f>Code!$M$208</f>
        <v>EF 70</v>
      </c>
      <c r="BW547" s="64" t="str">
        <f>Code!$M$205</f>
        <v>EF 82</v>
      </c>
      <c r="BX547" s="64" t="s">
        <v>363</v>
      </c>
      <c r="BY547" s="64" t="s">
        <v>239</v>
      </c>
      <c r="BZ547" s="64" t="s">
        <v>240</v>
      </c>
      <c r="CA547" s="64"/>
      <c r="CB547" s="64"/>
      <c r="CC547" s="64"/>
      <c r="CD547" s="64"/>
      <c r="CE547" s="64"/>
      <c r="CF547" s="64"/>
      <c r="CG547" s="64"/>
      <c r="CH547" s="64"/>
      <c r="CI547" s="64"/>
      <c r="CJ547" s="64"/>
      <c r="CK547" s="64"/>
      <c r="CL547" s="64"/>
      <c r="CM547" s="18"/>
      <c r="CN547" s="18"/>
    </row>
    <row r="548" spans="1:92" ht="14.4" x14ac:dyDescent="0.3">
      <c r="A548" s="19" t="s">
        <v>22</v>
      </c>
      <c r="B548" s="31" t="s">
        <v>85</v>
      </c>
      <c r="C548" s="19" t="s">
        <v>87</v>
      </c>
      <c r="D548" s="19">
        <v>16</v>
      </c>
      <c r="E548" s="19">
        <f>VLOOKUP(D548,Lists!$B$3:$C$18,2,FALSE)</f>
        <v>12</v>
      </c>
      <c r="F548" s="19">
        <v>2</v>
      </c>
      <c r="G548" s="19" t="s">
        <v>67</v>
      </c>
      <c r="H548" s="23">
        <v>2400</v>
      </c>
      <c r="I548" s="37">
        <v>0.11502100840336134</v>
      </c>
      <c r="J548" s="36">
        <v>5.1608452609801366E-4</v>
      </c>
      <c r="K548" s="36">
        <f t="shared" si="140"/>
        <v>5.1608452609801366E-4</v>
      </c>
      <c r="L548" s="23">
        <v>3.67</v>
      </c>
      <c r="M548" s="35">
        <v>0.26</v>
      </c>
      <c r="N548" s="35">
        <f t="shared" si="141"/>
        <v>0.26</v>
      </c>
      <c r="O548" s="38">
        <v>15.904477611940299</v>
      </c>
      <c r="P548" s="38">
        <f t="shared" si="142"/>
        <v>15.904477611940299</v>
      </c>
      <c r="Q548" s="38">
        <v>5.9551821</v>
      </c>
      <c r="R548" s="38">
        <v>10.254943899018233</v>
      </c>
      <c r="S548" s="23">
        <v>0.93500000000000005</v>
      </c>
      <c r="T548" s="23">
        <v>0.83000000000000007</v>
      </c>
      <c r="U548" s="23">
        <v>10</v>
      </c>
      <c r="V548" s="23">
        <f t="shared" si="143"/>
        <v>10</v>
      </c>
      <c r="W548" s="23">
        <v>78</v>
      </c>
      <c r="X548" s="23">
        <f t="shared" si="144"/>
        <v>78</v>
      </c>
      <c r="Y548" s="23">
        <v>62</v>
      </c>
      <c r="Z548" s="23" t="str">
        <f>Code!$K$204</f>
        <v>EF 86</v>
      </c>
      <c r="AA548" s="23" t="str">
        <f>Code!$K$207</f>
        <v>EF 57</v>
      </c>
      <c r="AB548" s="23" t="str">
        <f>Code!$K$208</f>
        <v>EF 57</v>
      </c>
      <c r="AC548" s="23" t="str">
        <f>Code!$K$205</f>
        <v>EF 57</v>
      </c>
      <c r="AD548" s="23" t="s">
        <v>237</v>
      </c>
      <c r="AE548" s="23" t="s">
        <v>237</v>
      </c>
      <c r="AF548" s="23" t="s">
        <v>237</v>
      </c>
      <c r="AG548" s="39">
        <f t="shared" si="139"/>
        <v>5.1608452609801366E-4</v>
      </c>
      <c r="AH548" s="39">
        <f t="shared" si="145"/>
        <v>5.1608452609801366E-4</v>
      </c>
      <c r="AI548" s="18">
        <f t="shared" si="146"/>
        <v>3.67</v>
      </c>
      <c r="AJ548" s="41">
        <f>Code!$B$23</f>
        <v>0.15</v>
      </c>
      <c r="AK548" s="41">
        <f t="shared" si="147"/>
        <v>0.15</v>
      </c>
      <c r="AL548" s="110">
        <f t="shared" si="148"/>
        <v>15.904477611940299</v>
      </c>
      <c r="AM548" s="110">
        <f t="shared" si="149"/>
        <v>15.904477611940299</v>
      </c>
      <c r="AN548" s="110">
        <f t="shared" si="150"/>
        <v>5.9551821</v>
      </c>
      <c r="AO548" s="110">
        <f t="shared" si="151"/>
        <v>10.254943899018233</v>
      </c>
      <c r="AP548" s="18">
        <f>VLOOKUP(D548,Code!$B$92:$D$107,2,FALSE)</f>
        <v>0.32</v>
      </c>
      <c r="AQ548" s="18">
        <f>VLOOKUP(E548,Code!$B$92:$D$107,3,FALSE)</f>
        <v>0.25</v>
      </c>
      <c r="AR548" s="18">
        <f>Code!$C$132</f>
        <v>14</v>
      </c>
      <c r="AS548" s="18">
        <f t="shared" si="152"/>
        <v>14</v>
      </c>
      <c r="AT548" s="88">
        <f>Code!$C$189</f>
        <v>80</v>
      </c>
      <c r="AU548" s="88">
        <f t="shared" si="153"/>
        <v>80</v>
      </c>
      <c r="AV548" s="88">
        <f>Code!$C$198</f>
        <v>66</v>
      </c>
      <c r="AW548" s="18" t="str">
        <f>Code!$L$204</f>
        <v>EF 95</v>
      </c>
      <c r="AX548" s="64" t="str">
        <f>Code!$L$207</f>
        <v>EF 60</v>
      </c>
      <c r="AY548" s="64" t="str">
        <f>Code!$L$208</f>
        <v>EF 60</v>
      </c>
      <c r="AZ548" s="64" t="str">
        <f>Code!$L$205</f>
        <v>EF 62</v>
      </c>
      <c r="BA548" s="23" t="s">
        <v>237</v>
      </c>
      <c r="BB548" s="23" t="s">
        <v>237</v>
      </c>
      <c r="BC548" s="23" t="s">
        <v>237</v>
      </c>
      <c r="BD548" s="39">
        <f t="shared" si="154"/>
        <v>4.3867184718331158E-4</v>
      </c>
      <c r="BE548" s="39">
        <f t="shared" si="155"/>
        <v>3.6125916826860955E-4</v>
      </c>
      <c r="BF548" s="18">
        <f>Measures!$C$3</f>
        <v>8</v>
      </c>
      <c r="BG548" s="41">
        <f>Measures!$C$4</f>
        <v>0.1</v>
      </c>
      <c r="BH548" s="41">
        <v>0.06</v>
      </c>
      <c r="BI548" s="18">
        <f>VLOOKUP(D548,Measures!$B$6:$C$21,2,FALSE)</f>
        <v>38</v>
      </c>
      <c r="BJ548" s="18">
        <f>Measures!$C$22</f>
        <v>44</v>
      </c>
      <c r="BK548" s="18">
        <f>Measures!$C$23</f>
        <v>19</v>
      </c>
      <c r="BL548" s="18">
        <f>Measures!$C$24</f>
        <v>13</v>
      </c>
      <c r="BM548" s="18">
        <f>Measures!$C$26</f>
        <v>0.32</v>
      </c>
      <c r="BN548" s="18">
        <f>Measures!$D$26</f>
        <v>0.25</v>
      </c>
      <c r="BO548" s="18">
        <f>Measures!$C$27</f>
        <v>14</v>
      </c>
      <c r="BP548" s="18">
        <f>Measures!$C$28</f>
        <v>15</v>
      </c>
      <c r="BQ548" s="88">
        <f>Measures!$C$29</f>
        <v>92</v>
      </c>
      <c r="BR548" s="88">
        <f>Measures!$C$30</f>
        <v>95</v>
      </c>
      <c r="BS548" s="88">
        <f>Measures!$C$31</f>
        <v>70</v>
      </c>
      <c r="BT548" s="64" t="str">
        <f>Code!$M$204</f>
        <v>EF 200</v>
      </c>
      <c r="BU548" s="64" t="str">
        <f>Code!$M$207</f>
        <v>EF 67</v>
      </c>
      <c r="BV548" s="64" t="str">
        <f>Code!$M$208</f>
        <v>EF 70</v>
      </c>
      <c r="BW548" s="64" t="str">
        <f>Code!$M$205</f>
        <v>EF 82</v>
      </c>
      <c r="BX548" s="64" t="s">
        <v>363</v>
      </c>
      <c r="BY548" s="64" t="s">
        <v>239</v>
      </c>
      <c r="BZ548" s="64" t="s">
        <v>240</v>
      </c>
      <c r="CA548" s="64"/>
      <c r="CB548" s="64"/>
      <c r="CC548" s="64"/>
      <c r="CD548" s="64"/>
      <c r="CE548" s="64"/>
      <c r="CF548" s="64"/>
      <c r="CG548" s="64"/>
      <c r="CH548" s="64"/>
      <c r="CI548" s="64"/>
      <c r="CJ548" s="64"/>
      <c r="CK548" s="64"/>
      <c r="CL548" s="64"/>
      <c r="CM548" s="18"/>
      <c r="CN548" s="18"/>
    </row>
    <row r="549" spans="1:92" ht="14.4" x14ac:dyDescent="0.3">
      <c r="A549" s="19" t="s">
        <v>95</v>
      </c>
      <c r="B549" s="31" t="s">
        <v>85</v>
      </c>
      <c r="C549" s="19" t="s">
        <v>71</v>
      </c>
      <c r="D549" s="19">
        <v>16</v>
      </c>
      <c r="E549" s="19">
        <f>VLOOKUP(D549,Lists!$B$3:$C$18,2,FALSE)</f>
        <v>12</v>
      </c>
      <c r="F549" s="19">
        <v>1</v>
      </c>
      <c r="G549" s="19" t="s">
        <v>68</v>
      </c>
      <c r="H549" s="23">
        <v>1910</v>
      </c>
      <c r="I549" s="37">
        <v>0.2</v>
      </c>
      <c r="J549" s="36">
        <v>4.6411397360087065E-4</v>
      </c>
      <c r="K549" s="36">
        <f t="shared" si="140"/>
        <v>4.6411397360087065E-4</v>
      </c>
      <c r="L549" s="23">
        <v>4.26</v>
      </c>
      <c r="M549" s="35">
        <v>0.22</v>
      </c>
      <c r="N549" s="35">
        <f t="shared" si="141"/>
        <v>0.22</v>
      </c>
      <c r="O549" s="38">
        <v>17.742857142857144</v>
      </c>
      <c r="P549" s="38">
        <f t="shared" si="142"/>
        <v>17.742857142857144</v>
      </c>
      <c r="Q549" s="38">
        <v>5.9551821</v>
      </c>
      <c r="R549" s="38">
        <v>10.254943899018233</v>
      </c>
      <c r="S549" s="23">
        <v>0.62</v>
      </c>
      <c r="T549" s="23">
        <v>0.7</v>
      </c>
      <c r="U549" s="23">
        <v>10</v>
      </c>
      <c r="V549" s="23">
        <f t="shared" si="143"/>
        <v>10</v>
      </c>
      <c r="W549" s="23">
        <v>78</v>
      </c>
      <c r="X549" s="23">
        <f t="shared" si="144"/>
        <v>78</v>
      </c>
      <c r="Y549" s="23">
        <v>62</v>
      </c>
      <c r="Z549" s="23" t="str">
        <f>Code!$K$204</f>
        <v>EF 86</v>
      </c>
      <c r="AA549" s="23" t="str">
        <f>Code!$K$207</f>
        <v>EF 57</v>
      </c>
      <c r="AB549" s="23" t="str">
        <f>Code!$K$208</f>
        <v>EF 57</v>
      </c>
      <c r="AC549" s="23" t="str">
        <f>Code!$K$205</f>
        <v>EF 57</v>
      </c>
      <c r="AD549" s="23" t="s">
        <v>237</v>
      </c>
      <c r="AE549" s="23" t="s">
        <v>237</v>
      </c>
      <c r="AF549" s="23" t="s">
        <v>237</v>
      </c>
      <c r="AG549" s="39">
        <f t="shared" si="139"/>
        <v>4.6411397360087065E-4</v>
      </c>
      <c r="AH549" s="39">
        <f t="shared" si="145"/>
        <v>4.6411397360087065E-4</v>
      </c>
      <c r="AI549" s="18">
        <f t="shared" si="146"/>
        <v>4.26</v>
      </c>
      <c r="AJ549" s="41">
        <f>Code!$B$23</f>
        <v>0.15</v>
      </c>
      <c r="AK549" s="41">
        <f t="shared" si="147"/>
        <v>0.15</v>
      </c>
      <c r="AL549" s="110">
        <f t="shared" si="148"/>
        <v>17.742857142857144</v>
      </c>
      <c r="AM549" s="110">
        <f t="shared" si="149"/>
        <v>17.742857142857144</v>
      </c>
      <c r="AN549" s="110">
        <f t="shared" si="150"/>
        <v>5.9551821</v>
      </c>
      <c r="AO549" s="110">
        <f t="shared" si="151"/>
        <v>10.254943899018233</v>
      </c>
      <c r="AP549" s="18">
        <f>VLOOKUP(D549,Code!$B$92:$D$107,2,FALSE)</f>
        <v>0.32</v>
      </c>
      <c r="AQ549" s="18">
        <f>VLOOKUP(E549,Code!$B$92:$D$107,3,FALSE)</f>
        <v>0.25</v>
      </c>
      <c r="AR549" s="18">
        <f>Code!$C$132</f>
        <v>14</v>
      </c>
      <c r="AS549" s="18">
        <f t="shared" si="152"/>
        <v>14</v>
      </c>
      <c r="AT549" s="88">
        <f>Code!$C$189</f>
        <v>80</v>
      </c>
      <c r="AU549" s="88">
        <f t="shared" si="153"/>
        <v>80</v>
      </c>
      <c r="AV549" s="88">
        <f>Code!$C$198</f>
        <v>66</v>
      </c>
      <c r="AW549" s="18" t="str">
        <f>Code!$L$204</f>
        <v>EF 95</v>
      </c>
      <c r="AX549" s="64" t="str">
        <f>Code!$L$207</f>
        <v>EF 60</v>
      </c>
      <c r="AY549" s="64" t="str">
        <f>Code!$L$208</f>
        <v>EF 60</v>
      </c>
      <c r="AZ549" s="64" t="str">
        <f>Code!$L$205</f>
        <v>EF 62</v>
      </c>
      <c r="BA549" s="23" t="s">
        <v>237</v>
      </c>
      <c r="BB549" s="23" t="s">
        <v>237</v>
      </c>
      <c r="BC549" s="23" t="s">
        <v>237</v>
      </c>
      <c r="BD549" s="39">
        <f t="shared" si="154"/>
        <v>3.9449687756074004E-4</v>
      </c>
      <c r="BE549" s="39">
        <f t="shared" si="155"/>
        <v>3.2487978152060944E-4</v>
      </c>
      <c r="BF549" s="18">
        <f>Measures!$C$3</f>
        <v>8</v>
      </c>
      <c r="BG549" s="41">
        <f>Measures!$C$4</f>
        <v>0.1</v>
      </c>
      <c r="BH549" s="41">
        <v>0.06</v>
      </c>
      <c r="BI549" s="18">
        <f>VLOOKUP(D549,Measures!$B$6:$C$21,2,FALSE)</f>
        <v>38</v>
      </c>
      <c r="BJ549" s="18">
        <f>Measures!$C$22</f>
        <v>44</v>
      </c>
      <c r="BK549" s="18">
        <f>Measures!$C$23</f>
        <v>19</v>
      </c>
      <c r="BL549" s="18">
        <f>Measures!$C$24</f>
        <v>13</v>
      </c>
      <c r="BM549" s="18">
        <f>Measures!$C$26</f>
        <v>0.32</v>
      </c>
      <c r="BN549" s="18">
        <f>Measures!$D$26</f>
        <v>0.25</v>
      </c>
      <c r="BO549" s="18">
        <f>Measures!$C$27</f>
        <v>14</v>
      </c>
      <c r="BP549" s="18">
        <f>Measures!$C$28</f>
        <v>15</v>
      </c>
      <c r="BQ549" s="88">
        <f>Measures!$C$29</f>
        <v>92</v>
      </c>
      <c r="BR549" s="88">
        <f>Measures!$C$30</f>
        <v>95</v>
      </c>
      <c r="BS549" s="88">
        <f>Measures!$C$31</f>
        <v>70</v>
      </c>
      <c r="BT549" s="64" t="str">
        <f>Code!$M$204</f>
        <v>EF 200</v>
      </c>
      <c r="BU549" s="64" t="str">
        <f>Code!$M$207</f>
        <v>EF 67</v>
      </c>
      <c r="BV549" s="64" t="str">
        <f>Code!$M$208</f>
        <v>EF 70</v>
      </c>
      <c r="BW549" s="64" t="str">
        <f>Code!$M$205</f>
        <v>EF 82</v>
      </c>
      <c r="BX549" s="64" t="s">
        <v>363</v>
      </c>
      <c r="BY549" s="64" t="s">
        <v>239</v>
      </c>
      <c r="BZ549" s="64" t="s">
        <v>240</v>
      </c>
      <c r="CA549" s="64"/>
      <c r="CB549" s="64"/>
      <c r="CC549" s="64"/>
      <c r="CD549" s="64"/>
      <c r="CE549" s="64"/>
      <c r="CF549" s="64"/>
      <c r="CG549" s="64"/>
      <c r="CH549" s="64"/>
      <c r="CI549" s="64"/>
      <c r="CJ549" s="64"/>
      <c r="CK549" s="64"/>
      <c r="CL549" s="64"/>
      <c r="CM549" s="18"/>
      <c r="CN549" s="18"/>
    </row>
    <row r="550" spans="1:92" ht="14.4" x14ac:dyDescent="0.3">
      <c r="A550" s="19" t="s">
        <v>95</v>
      </c>
      <c r="B550" s="31" t="s">
        <v>85</v>
      </c>
      <c r="C550" s="19" t="s">
        <v>71</v>
      </c>
      <c r="D550" s="19">
        <v>16</v>
      </c>
      <c r="E550" s="19">
        <f>VLOOKUP(D550,Lists!$B$3:$C$18,2,FALSE)</f>
        <v>12</v>
      </c>
      <c r="F550" s="19">
        <v>2</v>
      </c>
      <c r="G550" s="19" t="s">
        <v>68</v>
      </c>
      <c r="H550" s="23">
        <v>2730</v>
      </c>
      <c r="I550" s="37">
        <v>0.2</v>
      </c>
      <c r="J550" s="36">
        <v>4.6411397360087065E-4</v>
      </c>
      <c r="K550" s="36">
        <f t="shared" si="140"/>
        <v>4.6411397360087065E-4</v>
      </c>
      <c r="L550" s="23">
        <v>4.26</v>
      </c>
      <c r="M550" s="35">
        <v>0.22</v>
      </c>
      <c r="N550" s="35">
        <f t="shared" si="141"/>
        <v>0.22</v>
      </c>
      <c r="O550" s="38">
        <v>17.742857142857144</v>
      </c>
      <c r="P550" s="38">
        <f t="shared" si="142"/>
        <v>17.742857142857144</v>
      </c>
      <c r="Q550" s="38">
        <v>5.9551821</v>
      </c>
      <c r="R550" s="38">
        <v>10.254943899018233</v>
      </c>
      <c r="S550" s="23">
        <v>0.62</v>
      </c>
      <c r="T550" s="23">
        <v>0.7</v>
      </c>
      <c r="U550" s="23">
        <v>10</v>
      </c>
      <c r="V550" s="23">
        <f t="shared" si="143"/>
        <v>10</v>
      </c>
      <c r="W550" s="23">
        <v>78</v>
      </c>
      <c r="X550" s="23">
        <f t="shared" si="144"/>
        <v>78</v>
      </c>
      <c r="Y550" s="23">
        <v>62</v>
      </c>
      <c r="Z550" s="23" t="str">
        <f>Code!$K$204</f>
        <v>EF 86</v>
      </c>
      <c r="AA550" s="23" t="str">
        <f>Code!$K$207</f>
        <v>EF 57</v>
      </c>
      <c r="AB550" s="23" t="str">
        <f>Code!$K$208</f>
        <v>EF 57</v>
      </c>
      <c r="AC550" s="23" t="str">
        <f>Code!$K$205</f>
        <v>EF 57</v>
      </c>
      <c r="AD550" s="23" t="s">
        <v>237</v>
      </c>
      <c r="AE550" s="23" t="s">
        <v>237</v>
      </c>
      <c r="AF550" s="23" t="s">
        <v>237</v>
      </c>
      <c r="AG550" s="39">
        <f t="shared" si="139"/>
        <v>4.6411397360087065E-4</v>
      </c>
      <c r="AH550" s="39">
        <f t="shared" si="145"/>
        <v>4.6411397360087065E-4</v>
      </c>
      <c r="AI550" s="18">
        <f t="shared" si="146"/>
        <v>4.26</v>
      </c>
      <c r="AJ550" s="41">
        <f>Code!$B$23</f>
        <v>0.15</v>
      </c>
      <c r="AK550" s="41">
        <f t="shared" si="147"/>
        <v>0.15</v>
      </c>
      <c r="AL550" s="110">
        <f t="shared" si="148"/>
        <v>17.742857142857144</v>
      </c>
      <c r="AM550" s="110">
        <f t="shared" si="149"/>
        <v>17.742857142857144</v>
      </c>
      <c r="AN550" s="110">
        <f t="shared" si="150"/>
        <v>5.9551821</v>
      </c>
      <c r="AO550" s="110">
        <f t="shared" si="151"/>
        <v>10.254943899018233</v>
      </c>
      <c r="AP550" s="18">
        <f>VLOOKUP(D550,Code!$B$92:$D$107,2,FALSE)</f>
        <v>0.32</v>
      </c>
      <c r="AQ550" s="18">
        <f>VLOOKUP(E550,Code!$B$92:$D$107,3,FALSE)</f>
        <v>0.25</v>
      </c>
      <c r="AR550" s="18">
        <f>Code!$C$132</f>
        <v>14</v>
      </c>
      <c r="AS550" s="18">
        <f t="shared" si="152"/>
        <v>14</v>
      </c>
      <c r="AT550" s="88">
        <f>Code!$C$189</f>
        <v>80</v>
      </c>
      <c r="AU550" s="88">
        <f t="shared" si="153"/>
        <v>80</v>
      </c>
      <c r="AV550" s="88">
        <f>Code!$C$198</f>
        <v>66</v>
      </c>
      <c r="AW550" s="18" t="str">
        <f>Code!$L$204</f>
        <v>EF 95</v>
      </c>
      <c r="AX550" s="64" t="str">
        <f>Code!$L$207</f>
        <v>EF 60</v>
      </c>
      <c r="AY550" s="64" t="str">
        <f>Code!$L$208</f>
        <v>EF 60</v>
      </c>
      <c r="AZ550" s="64" t="str">
        <f>Code!$L$205</f>
        <v>EF 62</v>
      </c>
      <c r="BA550" s="23" t="s">
        <v>237</v>
      </c>
      <c r="BB550" s="23" t="s">
        <v>237</v>
      </c>
      <c r="BC550" s="23" t="s">
        <v>237</v>
      </c>
      <c r="BD550" s="39">
        <f t="shared" si="154"/>
        <v>3.9449687756074004E-4</v>
      </c>
      <c r="BE550" s="39">
        <f t="shared" si="155"/>
        <v>3.2487978152060944E-4</v>
      </c>
      <c r="BF550" s="18">
        <f>Measures!$C$3</f>
        <v>8</v>
      </c>
      <c r="BG550" s="41">
        <f>Measures!$C$4</f>
        <v>0.1</v>
      </c>
      <c r="BH550" s="41">
        <v>0.06</v>
      </c>
      <c r="BI550" s="18">
        <f>VLOOKUP(D550,Measures!$B$6:$C$21,2,FALSE)</f>
        <v>38</v>
      </c>
      <c r="BJ550" s="18">
        <f>Measures!$C$22</f>
        <v>44</v>
      </c>
      <c r="BK550" s="18">
        <f>Measures!$C$23</f>
        <v>19</v>
      </c>
      <c r="BL550" s="18">
        <f>Measures!$C$24</f>
        <v>13</v>
      </c>
      <c r="BM550" s="18">
        <f>Measures!$C$26</f>
        <v>0.32</v>
      </c>
      <c r="BN550" s="18">
        <f>Measures!$D$26</f>
        <v>0.25</v>
      </c>
      <c r="BO550" s="18">
        <f>Measures!$C$27</f>
        <v>14</v>
      </c>
      <c r="BP550" s="18">
        <f>Measures!$C$28</f>
        <v>15</v>
      </c>
      <c r="BQ550" s="88">
        <f>Measures!$C$29</f>
        <v>92</v>
      </c>
      <c r="BR550" s="88">
        <f>Measures!$C$30</f>
        <v>95</v>
      </c>
      <c r="BS550" s="88">
        <f>Measures!$C$31</f>
        <v>70</v>
      </c>
      <c r="BT550" s="64" t="str">
        <f>Code!$M$204</f>
        <v>EF 200</v>
      </c>
      <c r="BU550" s="64" t="str">
        <f>Code!$M$207</f>
        <v>EF 67</v>
      </c>
      <c r="BV550" s="64" t="str">
        <f>Code!$M$208</f>
        <v>EF 70</v>
      </c>
      <c r="BW550" s="64" t="str">
        <f>Code!$M$205</f>
        <v>EF 82</v>
      </c>
      <c r="BX550" s="64" t="s">
        <v>363</v>
      </c>
      <c r="BY550" s="64" t="s">
        <v>239</v>
      </c>
      <c r="BZ550" s="64" t="s">
        <v>240</v>
      </c>
      <c r="CA550" s="64"/>
      <c r="CB550" s="64"/>
      <c r="CC550" s="64"/>
      <c r="CD550" s="64"/>
      <c r="CE550" s="64"/>
      <c r="CF550" s="64"/>
      <c r="CG550" s="64"/>
      <c r="CH550" s="64"/>
      <c r="CI550" s="64"/>
      <c r="CJ550" s="64"/>
      <c r="CK550" s="64"/>
      <c r="CL550" s="64"/>
      <c r="CM550" s="18"/>
      <c r="CN550" s="18"/>
    </row>
    <row r="551" spans="1:92" ht="14.4" x14ac:dyDescent="0.3">
      <c r="A551" s="19" t="s">
        <v>22</v>
      </c>
      <c r="B551" s="31" t="s">
        <v>85</v>
      </c>
      <c r="C551" s="19" t="s">
        <v>71</v>
      </c>
      <c r="D551" s="19">
        <v>16</v>
      </c>
      <c r="E551" s="19">
        <f>VLOOKUP(D551,Lists!$B$3:$C$18,2,FALSE)</f>
        <v>12</v>
      </c>
      <c r="F551" s="19">
        <v>1</v>
      </c>
      <c r="G551" s="19" t="s">
        <v>68</v>
      </c>
      <c r="H551" s="23">
        <v>1910</v>
      </c>
      <c r="I551" s="37">
        <v>0.2</v>
      </c>
      <c r="J551" s="36">
        <v>4.6411397360087065E-4</v>
      </c>
      <c r="K551" s="36">
        <f t="shared" si="140"/>
        <v>4.6411397360087065E-4</v>
      </c>
      <c r="L551" s="23">
        <v>4.26</v>
      </c>
      <c r="M551" s="35">
        <v>0.22</v>
      </c>
      <c r="N551" s="35">
        <f t="shared" si="141"/>
        <v>0.22</v>
      </c>
      <c r="O551" s="38">
        <v>17.742857142857144</v>
      </c>
      <c r="P551" s="38">
        <f t="shared" si="142"/>
        <v>17.742857142857144</v>
      </c>
      <c r="Q551" s="38">
        <v>5.9551821</v>
      </c>
      <c r="R551" s="38">
        <v>10.254943899018233</v>
      </c>
      <c r="S551" s="23">
        <v>0.62</v>
      </c>
      <c r="T551" s="23">
        <v>0.7</v>
      </c>
      <c r="U551" s="23">
        <v>10</v>
      </c>
      <c r="V551" s="23">
        <f t="shared" si="143"/>
        <v>10</v>
      </c>
      <c r="W551" s="23">
        <v>78</v>
      </c>
      <c r="X551" s="23">
        <f t="shared" si="144"/>
        <v>78</v>
      </c>
      <c r="Y551" s="23">
        <v>62</v>
      </c>
      <c r="Z551" s="23" t="str">
        <f>Code!$K$204</f>
        <v>EF 86</v>
      </c>
      <c r="AA551" s="23" t="str">
        <f>Code!$K$207</f>
        <v>EF 57</v>
      </c>
      <c r="AB551" s="23" t="str">
        <f>Code!$K$208</f>
        <v>EF 57</v>
      </c>
      <c r="AC551" s="23" t="str">
        <f>Code!$K$205</f>
        <v>EF 57</v>
      </c>
      <c r="AD551" s="23" t="s">
        <v>237</v>
      </c>
      <c r="AE551" s="23" t="s">
        <v>237</v>
      </c>
      <c r="AF551" s="23" t="s">
        <v>237</v>
      </c>
      <c r="AG551" s="39">
        <f t="shared" si="139"/>
        <v>4.6411397360087065E-4</v>
      </c>
      <c r="AH551" s="39">
        <f t="shared" si="145"/>
        <v>4.6411397360087065E-4</v>
      </c>
      <c r="AI551" s="18">
        <f t="shared" si="146"/>
        <v>4.26</v>
      </c>
      <c r="AJ551" s="41">
        <f>Code!$B$23</f>
        <v>0.15</v>
      </c>
      <c r="AK551" s="41">
        <f t="shared" si="147"/>
        <v>0.15</v>
      </c>
      <c r="AL551" s="110">
        <f t="shared" si="148"/>
        <v>17.742857142857144</v>
      </c>
      <c r="AM551" s="110">
        <f t="shared" si="149"/>
        <v>17.742857142857144</v>
      </c>
      <c r="AN551" s="110">
        <f t="shared" si="150"/>
        <v>5.9551821</v>
      </c>
      <c r="AO551" s="110">
        <f t="shared" si="151"/>
        <v>10.254943899018233</v>
      </c>
      <c r="AP551" s="18">
        <f>VLOOKUP(D551,Code!$B$92:$D$107,2,FALSE)</f>
        <v>0.32</v>
      </c>
      <c r="AQ551" s="18">
        <f>VLOOKUP(E551,Code!$B$92:$D$107,3,FALSE)</f>
        <v>0.25</v>
      </c>
      <c r="AR551" s="18">
        <f>Code!$C$132</f>
        <v>14</v>
      </c>
      <c r="AS551" s="18">
        <f t="shared" si="152"/>
        <v>14</v>
      </c>
      <c r="AT551" s="88">
        <f>Code!$C$189</f>
        <v>80</v>
      </c>
      <c r="AU551" s="88">
        <f t="shared" si="153"/>
        <v>80</v>
      </c>
      <c r="AV551" s="88">
        <f>Code!$C$198</f>
        <v>66</v>
      </c>
      <c r="AW551" s="18" t="str">
        <f>Code!$L$204</f>
        <v>EF 95</v>
      </c>
      <c r="AX551" s="64" t="str">
        <f>Code!$L$207</f>
        <v>EF 60</v>
      </c>
      <c r="AY551" s="64" t="str">
        <f>Code!$L$208</f>
        <v>EF 60</v>
      </c>
      <c r="AZ551" s="64" t="str">
        <f>Code!$L$205</f>
        <v>EF 62</v>
      </c>
      <c r="BA551" s="23" t="s">
        <v>237</v>
      </c>
      <c r="BB551" s="23" t="s">
        <v>237</v>
      </c>
      <c r="BC551" s="23" t="s">
        <v>237</v>
      </c>
      <c r="BD551" s="39">
        <f t="shared" si="154"/>
        <v>3.9449687756074004E-4</v>
      </c>
      <c r="BE551" s="39">
        <f t="shared" si="155"/>
        <v>3.2487978152060944E-4</v>
      </c>
      <c r="BF551" s="18">
        <f>Measures!$C$3</f>
        <v>8</v>
      </c>
      <c r="BG551" s="41">
        <f>Measures!$C$4</f>
        <v>0.1</v>
      </c>
      <c r="BH551" s="41">
        <v>0.06</v>
      </c>
      <c r="BI551" s="18">
        <f>VLOOKUP(D551,Measures!$B$6:$C$21,2,FALSE)</f>
        <v>38</v>
      </c>
      <c r="BJ551" s="18">
        <f>Measures!$C$22</f>
        <v>44</v>
      </c>
      <c r="BK551" s="18">
        <f>Measures!$C$23</f>
        <v>19</v>
      </c>
      <c r="BL551" s="18">
        <f>Measures!$C$24</f>
        <v>13</v>
      </c>
      <c r="BM551" s="18">
        <f>Measures!$C$26</f>
        <v>0.32</v>
      </c>
      <c r="BN551" s="18">
        <f>Measures!$D$26</f>
        <v>0.25</v>
      </c>
      <c r="BO551" s="18">
        <f>Measures!$C$27</f>
        <v>14</v>
      </c>
      <c r="BP551" s="18">
        <f>Measures!$C$28</f>
        <v>15</v>
      </c>
      <c r="BQ551" s="88">
        <f>Measures!$C$29</f>
        <v>92</v>
      </c>
      <c r="BR551" s="88">
        <f>Measures!$C$30</f>
        <v>95</v>
      </c>
      <c r="BS551" s="88">
        <f>Measures!$C$31</f>
        <v>70</v>
      </c>
      <c r="BT551" s="64" t="str">
        <f>Code!$M$204</f>
        <v>EF 200</v>
      </c>
      <c r="BU551" s="64" t="str">
        <f>Code!$M$207</f>
        <v>EF 67</v>
      </c>
      <c r="BV551" s="64" t="str">
        <f>Code!$M$208</f>
        <v>EF 70</v>
      </c>
      <c r="BW551" s="64" t="str">
        <f>Code!$M$205</f>
        <v>EF 82</v>
      </c>
      <c r="BX551" s="64" t="s">
        <v>363</v>
      </c>
      <c r="BY551" s="64" t="s">
        <v>239</v>
      </c>
      <c r="BZ551" s="64" t="s">
        <v>240</v>
      </c>
      <c r="CA551" s="64"/>
      <c r="CB551" s="64"/>
      <c r="CC551" s="64"/>
      <c r="CD551" s="64"/>
      <c r="CE551" s="64"/>
      <c r="CF551" s="64"/>
      <c r="CG551" s="64"/>
      <c r="CH551" s="64"/>
      <c r="CI551" s="64"/>
      <c r="CJ551" s="64"/>
      <c r="CK551" s="64"/>
      <c r="CL551" s="64"/>
      <c r="CM551" s="18"/>
      <c r="CN551" s="18"/>
    </row>
    <row r="552" spans="1:92" ht="14.4" x14ac:dyDescent="0.3">
      <c r="A552" s="19" t="s">
        <v>22</v>
      </c>
      <c r="B552" s="31" t="s">
        <v>85</v>
      </c>
      <c r="C552" s="19" t="s">
        <v>71</v>
      </c>
      <c r="D552" s="19">
        <v>16</v>
      </c>
      <c r="E552" s="19">
        <f>VLOOKUP(D552,Lists!$B$3:$C$18,2,FALSE)</f>
        <v>12</v>
      </c>
      <c r="F552" s="19">
        <v>2</v>
      </c>
      <c r="G552" s="19" t="s">
        <v>68</v>
      </c>
      <c r="H552" s="23">
        <v>2730</v>
      </c>
      <c r="I552" s="37">
        <v>0.2</v>
      </c>
      <c r="J552" s="36">
        <v>4.6411397360087065E-4</v>
      </c>
      <c r="K552" s="36">
        <f t="shared" si="140"/>
        <v>4.6411397360087065E-4</v>
      </c>
      <c r="L552" s="23">
        <v>4.26</v>
      </c>
      <c r="M552" s="35">
        <v>0.22</v>
      </c>
      <c r="N552" s="35">
        <f t="shared" si="141"/>
        <v>0.22</v>
      </c>
      <c r="O552" s="38">
        <v>17.742857142857144</v>
      </c>
      <c r="P552" s="38">
        <f t="shared" si="142"/>
        <v>17.742857142857144</v>
      </c>
      <c r="Q552" s="38">
        <v>5.9551821</v>
      </c>
      <c r="R552" s="38">
        <v>10.254943899018233</v>
      </c>
      <c r="S552" s="23">
        <v>0.62</v>
      </c>
      <c r="T552" s="23">
        <v>0.7</v>
      </c>
      <c r="U552" s="23">
        <v>10</v>
      </c>
      <c r="V552" s="23">
        <f t="shared" si="143"/>
        <v>10</v>
      </c>
      <c r="W552" s="23">
        <v>78</v>
      </c>
      <c r="X552" s="23">
        <f t="shared" si="144"/>
        <v>78</v>
      </c>
      <c r="Y552" s="23">
        <v>62</v>
      </c>
      <c r="Z552" s="23" t="str">
        <f>Code!$K$204</f>
        <v>EF 86</v>
      </c>
      <c r="AA552" s="23" t="str">
        <f>Code!$K$207</f>
        <v>EF 57</v>
      </c>
      <c r="AB552" s="23" t="str">
        <f>Code!$K$208</f>
        <v>EF 57</v>
      </c>
      <c r="AC552" s="23" t="str">
        <f>Code!$K$205</f>
        <v>EF 57</v>
      </c>
      <c r="AD552" s="23" t="s">
        <v>237</v>
      </c>
      <c r="AE552" s="23" t="s">
        <v>237</v>
      </c>
      <c r="AF552" s="23" t="s">
        <v>237</v>
      </c>
      <c r="AG552" s="39">
        <f t="shared" si="139"/>
        <v>4.6411397360087065E-4</v>
      </c>
      <c r="AH552" s="39">
        <f t="shared" si="145"/>
        <v>4.6411397360087065E-4</v>
      </c>
      <c r="AI552" s="18">
        <f t="shared" si="146"/>
        <v>4.26</v>
      </c>
      <c r="AJ552" s="41">
        <f>Code!$B$23</f>
        <v>0.15</v>
      </c>
      <c r="AK552" s="41">
        <f t="shared" si="147"/>
        <v>0.15</v>
      </c>
      <c r="AL552" s="110">
        <f t="shared" si="148"/>
        <v>17.742857142857144</v>
      </c>
      <c r="AM552" s="110">
        <f t="shared" si="149"/>
        <v>17.742857142857144</v>
      </c>
      <c r="AN552" s="110">
        <f t="shared" si="150"/>
        <v>5.9551821</v>
      </c>
      <c r="AO552" s="110">
        <f t="shared" si="151"/>
        <v>10.254943899018233</v>
      </c>
      <c r="AP552" s="18">
        <f>VLOOKUP(D552,Code!$B$92:$D$107,2,FALSE)</f>
        <v>0.32</v>
      </c>
      <c r="AQ552" s="18">
        <f>VLOOKUP(E552,Code!$B$92:$D$107,3,FALSE)</f>
        <v>0.25</v>
      </c>
      <c r="AR552" s="18">
        <f>Code!$C$132</f>
        <v>14</v>
      </c>
      <c r="AS552" s="18">
        <f t="shared" si="152"/>
        <v>14</v>
      </c>
      <c r="AT552" s="88">
        <f>Code!$C$189</f>
        <v>80</v>
      </c>
      <c r="AU552" s="88">
        <f t="shared" si="153"/>
        <v>80</v>
      </c>
      <c r="AV552" s="88">
        <f>Code!$C$198</f>
        <v>66</v>
      </c>
      <c r="AW552" s="18" t="str">
        <f>Code!$L$204</f>
        <v>EF 95</v>
      </c>
      <c r="AX552" s="64" t="str">
        <f>Code!$L$207</f>
        <v>EF 60</v>
      </c>
      <c r="AY552" s="64" t="str">
        <f>Code!$L$208</f>
        <v>EF 60</v>
      </c>
      <c r="AZ552" s="64" t="str">
        <f>Code!$L$205</f>
        <v>EF 62</v>
      </c>
      <c r="BA552" s="23" t="s">
        <v>237</v>
      </c>
      <c r="BB552" s="23" t="s">
        <v>237</v>
      </c>
      <c r="BC552" s="23" t="s">
        <v>237</v>
      </c>
      <c r="BD552" s="39">
        <f t="shared" si="154"/>
        <v>3.9449687756074004E-4</v>
      </c>
      <c r="BE552" s="39">
        <f t="shared" si="155"/>
        <v>3.2487978152060944E-4</v>
      </c>
      <c r="BF552" s="18">
        <f>Measures!$C$3</f>
        <v>8</v>
      </c>
      <c r="BG552" s="41">
        <f>Measures!$C$4</f>
        <v>0.1</v>
      </c>
      <c r="BH552" s="41">
        <v>0.06</v>
      </c>
      <c r="BI552" s="18">
        <f>VLOOKUP(D552,Measures!$B$6:$C$21,2,FALSE)</f>
        <v>38</v>
      </c>
      <c r="BJ552" s="18">
        <f>Measures!$C$22</f>
        <v>44</v>
      </c>
      <c r="BK552" s="18">
        <f>Measures!$C$23</f>
        <v>19</v>
      </c>
      <c r="BL552" s="18">
        <f>Measures!$C$24</f>
        <v>13</v>
      </c>
      <c r="BM552" s="18">
        <f>Measures!$C$26</f>
        <v>0.32</v>
      </c>
      <c r="BN552" s="18">
        <f>Measures!$D$26</f>
        <v>0.25</v>
      </c>
      <c r="BO552" s="18">
        <f>Measures!$C$27</f>
        <v>14</v>
      </c>
      <c r="BP552" s="18">
        <f>Measures!$C$28</f>
        <v>15</v>
      </c>
      <c r="BQ552" s="88">
        <f>Measures!$C$29</f>
        <v>92</v>
      </c>
      <c r="BR552" s="88">
        <f>Measures!$C$30</f>
        <v>95</v>
      </c>
      <c r="BS552" s="88">
        <f>Measures!$C$31</f>
        <v>70</v>
      </c>
      <c r="BT552" s="64" t="str">
        <f>Code!$M$204</f>
        <v>EF 200</v>
      </c>
      <c r="BU552" s="64" t="str">
        <f>Code!$M$207</f>
        <v>EF 67</v>
      </c>
      <c r="BV552" s="64" t="str">
        <f>Code!$M$208</f>
        <v>EF 70</v>
      </c>
      <c r="BW552" s="64" t="str">
        <f>Code!$M$205</f>
        <v>EF 82</v>
      </c>
      <c r="BX552" s="64" t="s">
        <v>363</v>
      </c>
      <c r="BY552" s="64" t="s">
        <v>239</v>
      </c>
      <c r="BZ552" s="64" t="s">
        <v>240</v>
      </c>
      <c r="CA552" s="64"/>
      <c r="CB552" s="64"/>
      <c r="CC552" s="64"/>
      <c r="CD552" s="64"/>
      <c r="CE552" s="64"/>
      <c r="CF552" s="64"/>
      <c r="CG552" s="64"/>
      <c r="CH552" s="64"/>
      <c r="CI552" s="64"/>
      <c r="CJ552" s="64"/>
      <c r="CK552" s="64"/>
      <c r="CL552" s="64"/>
      <c r="CM552" s="18"/>
      <c r="CN552" s="18"/>
    </row>
    <row r="553" spans="1:92" ht="14.4" x14ac:dyDescent="0.3">
      <c r="A553" s="19" t="s">
        <v>95</v>
      </c>
      <c r="B553" s="31" t="s">
        <v>85</v>
      </c>
      <c r="C553" s="19" t="s">
        <v>87</v>
      </c>
      <c r="D553" s="19">
        <v>16</v>
      </c>
      <c r="E553" s="19">
        <f>VLOOKUP(D553,Lists!$B$3:$C$18,2,FALSE)</f>
        <v>12</v>
      </c>
      <c r="F553" s="19">
        <v>1</v>
      </c>
      <c r="G553" s="19" t="s">
        <v>68</v>
      </c>
      <c r="H553" s="23">
        <v>1910</v>
      </c>
      <c r="I553" s="37">
        <v>0.2</v>
      </c>
      <c r="J553" s="36">
        <v>4.6411397360087065E-4</v>
      </c>
      <c r="K553" s="36">
        <f t="shared" si="140"/>
        <v>4.6411397360087065E-4</v>
      </c>
      <c r="L553" s="23">
        <v>4.26</v>
      </c>
      <c r="M553" s="35">
        <v>0.22</v>
      </c>
      <c r="N553" s="35">
        <f t="shared" si="141"/>
        <v>0.22</v>
      </c>
      <c r="O553" s="38">
        <v>17.742857142857144</v>
      </c>
      <c r="P553" s="38">
        <f t="shared" si="142"/>
        <v>17.742857142857144</v>
      </c>
      <c r="Q553" s="38">
        <v>5.9551821</v>
      </c>
      <c r="R553" s="38">
        <v>10.254943899018233</v>
      </c>
      <c r="S553" s="23">
        <v>0.62</v>
      </c>
      <c r="T553" s="23">
        <v>0.7</v>
      </c>
      <c r="U553" s="23">
        <v>10</v>
      </c>
      <c r="V553" s="23">
        <f t="shared" si="143"/>
        <v>10</v>
      </c>
      <c r="W553" s="23">
        <v>78</v>
      </c>
      <c r="X553" s="23">
        <f t="shared" si="144"/>
        <v>78</v>
      </c>
      <c r="Y553" s="23">
        <v>62</v>
      </c>
      <c r="Z553" s="23" t="str">
        <f>Code!$K$204</f>
        <v>EF 86</v>
      </c>
      <c r="AA553" s="23" t="str">
        <f>Code!$K$207</f>
        <v>EF 57</v>
      </c>
      <c r="AB553" s="23" t="str">
        <f>Code!$K$208</f>
        <v>EF 57</v>
      </c>
      <c r="AC553" s="23" t="str">
        <f>Code!$K$205</f>
        <v>EF 57</v>
      </c>
      <c r="AD553" s="23" t="s">
        <v>237</v>
      </c>
      <c r="AE553" s="23" t="s">
        <v>237</v>
      </c>
      <c r="AF553" s="23" t="s">
        <v>237</v>
      </c>
      <c r="AG553" s="39">
        <f t="shared" si="139"/>
        <v>4.6411397360087065E-4</v>
      </c>
      <c r="AH553" s="39">
        <f t="shared" si="145"/>
        <v>4.6411397360087065E-4</v>
      </c>
      <c r="AI553" s="18">
        <f t="shared" si="146"/>
        <v>4.26</v>
      </c>
      <c r="AJ553" s="41">
        <f>Code!$B$23</f>
        <v>0.15</v>
      </c>
      <c r="AK553" s="41">
        <f t="shared" si="147"/>
        <v>0.15</v>
      </c>
      <c r="AL553" s="110">
        <f t="shared" si="148"/>
        <v>17.742857142857144</v>
      </c>
      <c r="AM553" s="110">
        <f t="shared" si="149"/>
        <v>17.742857142857144</v>
      </c>
      <c r="AN553" s="110">
        <f t="shared" si="150"/>
        <v>5.9551821</v>
      </c>
      <c r="AO553" s="110">
        <f t="shared" si="151"/>
        <v>10.254943899018233</v>
      </c>
      <c r="AP553" s="18">
        <f>VLOOKUP(D553,Code!$B$92:$D$107,2,FALSE)</f>
        <v>0.32</v>
      </c>
      <c r="AQ553" s="18">
        <f>VLOOKUP(E553,Code!$B$92:$D$107,3,FALSE)</f>
        <v>0.25</v>
      </c>
      <c r="AR553" s="18">
        <f>Code!$C$132</f>
        <v>14</v>
      </c>
      <c r="AS553" s="18">
        <f t="shared" si="152"/>
        <v>14</v>
      </c>
      <c r="AT553" s="88">
        <f>Code!$C$189</f>
        <v>80</v>
      </c>
      <c r="AU553" s="88">
        <f t="shared" si="153"/>
        <v>80</v>
      </c>
      <c r="AV553" s="88">
        <f>Code!$C$198</f>
        <v>66</v>
      </c>
      <c r="AW553" s="18" t="str">
        <f>Code!$L$204</f>
        <v>EF 95</v>
      </c>
      <c r="AX553" s="64" t="str">
        <f>Code!$L$207</f>
        <v>EF 60</v>
      </c>
      <c r="AY553" s="64" t="str">
        <f>Code!$L$208</f>
        <v>EF 60</v>
      </c>
      <c r="AZ553" s="64" t="str">
        <f>Code!$L$205</f>
        <v>EF 62</v>
      </c>
      <c r="BA553" s="23" t="s">
        <v>237</v>
      </c>
      <c r="BB553" s="23" t="s">
        <v>237</v>
      </c>
      <c r="BC553" s="23" t="s">
        <v>237</v>
      </c>
      <c r="BD553" s="39">
        <f t="shared" si="154"/>
        <v>3.9449687756074004E-4</v>
      </c>
      <c r="BE553" s="39">
        <f t="shared" si="155"/>
        <v>3.2487978152060944E-4</v>
      </c>
      <c r="BF553" s="18">
        <f>Measures!$C$3</f>
        <v>8</v>
      </c>
      <c r="BG553" s="41">
        <f>Measures!$C$4</f>
        <v>0.1</v>
      </c>
      <c r="BH553" s="41">
        <v>0.06</v>
      </c>
      <c r="BI553" s="18">
        <f>VLOOKUP(D553,Measures!$B$6:$C$21,2,FALSE)</f>
        <v>38</v>
      </c>
      <c r="BJ553" s="18">
        <f>Measures!$C$22</f>
        <v>44</v>
      </c>
      <c r="BK553" s="18">
        <f>Measures!$C$23</f>
        <v>19</v>
      </c>
      <c r="BL553" s="18">
        <f>Measures!$C$24</f>
        <v>13</v>
      </c>
      <c r="BM553" s="18">
        <f>Measures!$C$26</f>
        <v>0.32</v>
      </c>
      <c r="BN553" s="18">
        <f>Measures!$D$26</f>
        <v>0.25</v>
      </c>
      <c r="BO553" s="18">
        <f>Measures!$C$27</f>
        <v>14</v>
      </c>
      <c r="BP553" s="18">
        <f>Measures!$C$28</f>
        <v>15</v>
      </c>
      <c r="BQ553" s="88">
        <f>Measures!$C$29</f>
        <v>92</v>
      </c>
      <c r="BR553" s="88">
        <f>Measures!$C$30</f>
        <v>95</v>
      </c>
      <c r="BS553" s="88">
        <f>Measures!$C$31</f>
        <v>70</v>
      </c>
      <c r="BT553" s="64" t="str">
        <f>Code!$M$204</f>
        <v>EF 200</v>
      </c>
      <c r="BU553" s="64" t="str">
        <f>Code!$M$207</f>
        <v>EF 67</v>
      </c>
      <c r="BV553" s="64" t="str">
        <f>Code!$M$208</f>
        <v>EF 70</v>
      </c>
      <c r="BW553" s="64" t="str">
        <f>Code!$M$205</f>
        <v>EF 82</v>
      </c>
      <c r="BX553" s="64" t="s">
        <v>363</v>
      </c>
      <c r="BY553" s="64" t="s">
        <v>239</v>
      </c>
      <c r="BZ553" s="64" t="s">
        <v>240</v>
      </c>
      <c r="CA553" s="64"/>
      <c r="CB553" s="64"/>
      <c r="CC553" s="64"/>
      <c r="CD553" s="64"/>
      <c r="CE553" s="64"/>
      <c r="CF553" s="64"/>
      <c r="CG553" s="64"/>
      <c r="CH553" s="64"/>
      <c r="CI553" s="64"/>
      <c r="CJ553" s="64"/>
      <c r="CK553" s="64"/>
      <c r="CL553" s="64"/>
      <c r="CM553" s="18"/>
      <c r="CN553" s="18"/>
    </row>
    <row r="554" spans="1:92" ht="14.4" x14ac:dyDescent="0.3">
      <c r="A554" s="19" t="s">
        <v>95</v>
      </c>
      <c r="B554" s="31" t="s">
        <v>85</v>
      </c>
      <c r="C554" s="19" t="s">
        <v>87</v>
      </c>
      <c r="D554" s="19">
        <v>16</v>
      </c>
      <c r="E554" s="19">
        <f>VLOOKUP(D554,Lists!$B$3:$C$18,2,FALSE)</f>
        <v>12</v>
      </c>
      <c r="F554" s="19">
        <v>2</v>
      </c>
      <c r="G554" s="19" t="s">
        <v>68</v>
      </c>
      <c r="H554" s="23">
        <v>2730</v>
      </c>
      <c r="I554" s="37">
        <v>0.2</v>
      </c>
      <c r="J554" s="36">
        <v>4.6411397360087065E-4</v>
      </c>
      <c r="K554" s="36">
        <f t="shared" si="140"/>
        <v>4.6411397360087065E-4</v>
      </c>
      <c r="L554" s="23">
        <v>4.26</v>
      </c>
      <c r="M554" s="35">
        <v>0.22</v>
      </c>
      <c r="N554" s="35">
        <f t="shared" si="141"/>
        <v>0.22</v>
      </c>
      <c r="O554" s="38">
        <v>17.742857142857144</v>
      </c>
      <c r="P554" s="38">
        <f t="shared" si="142"/>
        <v>17.742857142857144</v>
      </c>
      <c r="Q554" s="38">
        <v>5.9551821</v>
      </c>
      <c r="R554" s="38">
        <v>10.254943899018233</v>
      </c>
      <c r="S554" s="23">
        <v>0.62</v>
      </c>
      <c r="T554" s="23">
        <v>0.7</v>
      </c>
      <c r="U554" s="23">
        <v>10</v>
      </c>
      <c r="V554" s="23">
        <f t="shared" si="143"/>
        <v>10</v>
      </c>
      <c r="W554" s="23">
        <v>78</v>
      </c>
      <c r="X554" s="23">
        <f t="shared" si="144"/>
        <v>78</v>
      </c>
      <c r="Y554" s="23">
        <v>62</v>
      </c>
      <c r="Z554" s="23" t="str">
        <f>Code!$K$204</f>
        <v>EF 86</v>
      </c>
      <c r="AA554" s="23" t="str">
        <f>Code!$K$207</f>
        <v>EF 57</v>
      </c>
      <c r="AB554" s="23" t="str">
        <f>Code!$K$208</f>
        <v>EF 57</v>
      </c>
      <c r="AC554" s="23" t="str">
        <f>Code!$K$205</f>
        <v>EF 57</v>
      </c>
      <c r="AD554" s="23" t="s">
        <v>237</v>
      </c>
      <c r="AE554" s="23" t="s">
        <v>237</v>
      </c>
      <c r="AF554" s="23" t="s">
        <v>237</v>
      </c>
      <c r="AG554" s="39">
        <f t="shared" si="139"/>
        <v>4.6411397360087065E-4</v>
      </c>
      <c r="AH554" s="39">
        <f t="shared" si="145"/>
        <v>4.6411397360087065E-4</v>
      </c>
      <c r="AI554" s="18">
        <f t="shared" si="146"/>
        <v>4.26</v>
      </c>
      <c r="AJ554" s="41">
        <f>Code!$B$23</f>
        <v>0.15</v>
      </c>
      <c r="AK554" s="41">
        <f t="shared" si="147"/>
        <v>0.15</v>
      </c>
      <c r="AL554" s="110">
        <f t="shared" si="148"/>
        <v>17.742857142857144</v>
      </c>
      <c r="AM554" s="110">
        <f t="shared" si="149"/>
        <v>17.742857142857144</v>
      </c>
      <c r="AN554" s="110">
        <f t="shared" si="150"/>
        <v>5.9551821</v>
      </c>
      <c r="AO554" s="110">
        <f t="shared" si="151"/>
        <v>10.254943899018233</v>
      </c>
      <c r="AP554" s="18">
        <f>VLOOKUP(D554,Code!$B$92:$D$107,2,FALSE)</f>
        <v>0.32</v>
      </c>
      <c r="AQ554" s="18">
        <f>VLOOKUP(E554,Code!$B$92:$D$107,3,FALSE)</f>
        <v>0.25</v>
      </c>
      <c r="AR554" s="18">
        <f>Code!$C$132</f>
        <v>14</v>
      </c>
      <c r="AS554" s="18">
        <f t="shared" si="152"/>
        <v>14</v>
      </c>
      <c r="AT554" s="88">
        <f>Code!$C$189</f>
        <v>80</v>
      </c>
      <c r="AU554" s="88">
        <f t="shared" si="153"/>
        <v>80</v>
      </c>
      <c r="AV554" s="88">
        <f>Code!$C$198</f>
        <v>66</v>
      </c>
      <c r="AW554" s="18" t="str">
        <f>Code!$L$204</f>
        <v>EF 95</v>
      </c>
      <c r="AX554" s="64" t="str">
        <f>Code!$L$207</f>
        <v>EF 60</v>
      </c>
      <c r="AY554" s="64" t="str">
        <f>Code!$L$208</f>
        <v>EF 60</v>
      </c>
      <c r="AZ554" s="64" t="str">
        <f>Code!$L$205</f>
        <v>EF 62</v>
      </c>
      <c r="BA554" s="23" t="s">
        <v>237</v>
      </c>
      <c r="BB554" s="23" t="s">
        <v>237</v>
      </c>
      <c r="BC554" s="23" t="s">
        <v>237</v>
      </c>
      <c r="BD554" s="39">
        <f t="shared" si="154"/>
        <v>3.9449687756074004E-4</v>
      </c>
      <c r="BE554" s="39">
        <f t="shared" si="155"/>
        <v>3.2487978152060944E-4</v>
      </c>
      <c r="BF554" s="18">
        <f>Measures!$C$3</f>
        <v>8</v>
      </c>
      <c r="BG554" s="41">
        <f>Measures!$C$4</f>
        <v>0.1</v>
      </c>
      <c r="BH554" s="41">
        <v>0.06</v>
      </c>
      <c r="BI554" s="18">
        <f>VLOOKUP(D554,Measures!$B$6:$C$21,2,FALSE)</f>
        <v>38</v>
      </c>
      <c r="BJ554" s="18">
        <f>Measures!$C$22</f>
        <v>44</v>
      </c>
      <c r="BK554" s="18">
        <f>Measures!$C$23</f>
        <v>19</v>
      </c>
      <c r="BL554" s="18">
        <f>Measures!$C$24</f>
        <v>13</v>
      </c>
      <c r="BM554" s="18">
        <f>Measures!$C$26</f>
        <v>0.32</v>
      </c>
      <c r="BN554" s="18">
        <f>Measures!$D$26</f>
        <v>0.25</v>
      </c>
      <c r="BO554" s="18">
        <f>Measures!$C$27</f>
        <v>14</v>
      </c>
      <c r="BP554" s="18">
        <f>Measures!$C$28</f>
        <v>15</v>
      </c>
      <c r="BQ554" s="88">
        <f>Measures!$C$29</f>
        <v>92</v>
      </c>
      <c r="BR554" s="88">
        <f>Measures!$C$30</f>
        <v>95</v>
      </c>
      <c r="BS554" s="88">
        <f>Measures!$C$31</f>
        <v>70</v>
      </c>
      <c r="BT554" s="64" t="str">
        <f>Code!$M$204</f>
        <v>EF 200</v>
      </c>
      <c r="BU554" s="64" t="str">
        <f>Code!$M$207</f>
        <v>EF 67</v>
      </c>
      <c r="BV554" s="64" t="str">
        <f>Code!$M$208</f>
        <v>EF 70</v>
      </c>
      <c r="BW554" s="64" t="str">
        <f>Code!$M$205</f>
        <v>EF 82</v>
      </c>
      <c r="BX554" s="64" t="s">
        <v>363</v>
      </c>
      <c r="BY554" s="64" t="s">
        <v>239</v>
      </c>
      <c r="BZ554" s="64" t="s">
        <v>240</v>
      </c>
      <c r="CA554" s="64"/>
      <c r="CB554" s="64"/>
      <c r="CC554" s="64"/>
      <c r="CD554" s="64"/>
      <c r="CE554" s="64"/>
      <c r="CF554" s="64"/>
      <c r="CG554" s="64"/>
      <c r="CH554" s="64"/>
      <c r="CI554" s="64"/>
      <c r="CJ554" s="64"/>
      <c r="CK554" s="64"/>
      <c r="CL554" s="64"/>
      <c r="CM554" s="18"/>
      <c r="CN554" s="18"/>
    </row>
    <row r="555" spans="1:92" ht="14.4" x14ac:dyDescent="0.3">
      <c r="A555" s="19" t="s">
        <v>22</v>
      </c>
      <c r="B555" s="31" t="s">
        <v>85</v>
      </c>
      <c r="C555" s="19" t="s">
        <v>87</v>
      </c>
      <c r="D555" s="19">
        <v>16</v>
      </c>
      <c r="E555" s="19">
        <f>VLOOKUP(D555,Lists!$B$3:$C$18,2,FALSE)</f>
        <v>12</v>
      </c>
      <c r="F555" s="19">
        <v>1</v>
      </c>
      <c r="G555" s="19" t="s">
        <v>68</v>
      </c>
      <c r="H555" s="23">
        <v>1910</v>
      </c>
      <c r="I555" s="37">
        <v>0.2</v>
      </c>
      <c r="J555" s="36">
        <v>4.6411397360087065E-4</v>
      </c>
      <c r="K555" s="36">
        <f t="shared" si="140"/>
        <v>4.6411397360087065E-4</v>
      </c>
      <c r="L555" s="23">
        <v>4.26</v>
      </c>
      <c r="M555" s="35">
        <v>0.22</v>
      </c>
      <c r="N555" s="35">
        <f t="shared" si="141"/>
        <v>0.22</v>
      </c>
      <c r="O555" s="38">
        <v>17.742857142857144</v>
      </c>
      <c r="P555" s="38">
        <f t="shared" si="142"/>
        <v>17.742857142857144</v>
      </c>
      <c r="Q555" s="38">
        <v>5.9551821</v>
      </c>
      <c r="R555" s="38">
        <v>10.254943899018233</v>
      </c>
      <c r="S555" s="23">
        <v>0.62</v>
      </c>
      <c r="T555" s="23">
        <v>0.7</v>
      </c>
      <c r="U555" s="23">
        <v>10</v>
      </c>
      <c r="V555" s="23">
        <f t="shared" si="143"/>
        <v>10</v>
      </c>
      <c r="W555" s="23">
        <v>78</v>
      </c>
      <c r="X555" s="23">
        <f t="shared" si="144"/>
        <v>78</v>
      </c>
      <c r="Y555" s="23">
        <v>62</v>
      </c>
      <c r="Z555" s="23" t="str">
        <f>Code!$K$204</f>
        <v>EF 86</v>
      </c>
      <c r="AA555" s="23" t="str">
        <f>Code!$K$207</f>
        <v>EF 57</v>
      </c>
      <c r="AB555" s="23" t="str">
        <f>Code!$K$208</f>
        <v>EF 57</v>
      </c>
      <c r="AC555" s="23" t="str">
        <f>Code!$K$205</f>
        <v>EF 57</v>
      </c>
      <c r="AD555" s="23" t="s">
        <v>237</v>
      </c>
      <c r="AE555" s="23" t="s">
        <v>237</v>
      </c>
      <c r="AF555" s="23" t="s">
        <v>237</v>
      </c>
      <c r="AG555" s="39">
        <f t="shared" si="139"/>
        <v>4.6411397360087065E-4</v>
      </c>
      <c r="AH555" s="39">
        <f t="shared" si="145"/>
        <v>4.6411397360087065E-4</v>
      </c>
      <c r="AI555" s="18">
        <f t="shared" si="146"/>
        <v>4.26</v>
      </c>
      <c r="AJ555" s="41">
        <f>Code!$B$23</f>
        <v>0.15</v>
      </c>
      <c r="AK555" s="41">
        <f t="shared" si="147"/>
        <v>0.15</v>
      </c>
      <c r="AL555" s="110">
        <f t="shared" si="148"/>
        <v>17.742857142857144</v>
      </c>
      <c r="AM555" s="110">
        <f t="shared" si="149"/>
        <v>17.742857142857144</v>
      </c>
      <c r="AN555" s="110">
        <f t="shared" si="150"/>
        <v>5.9551821</v>
      </c>
      <c r="AO555" s="110">
        <f t="shared" si="151"/>
        <v>10.254943899018233</v>
      </c>
      <c r="AP555" s="18">
        <f>VLOOKUP(D555,Code!$B$92:$D$107,2,FALSE)</f>
        <v>0.32</v>
      </c>
      <c r="AQ555" s="18">
        <f>VLOOKUP(E555,Code!$B$92:$D$107,3,FALSE)</f>
        <v>0.25</v>
      </c>
      <c r="AR555" s="18">
        <f>Code!$C$132</f>
        <v>14</v>
      </c>
      <c r="AS555" s="18">
        <f t="shared" si="152"/>
        <v>14</v>
      </c>
      <c r="AT555" s="88">
        <f>Code!$C$189</f>
        <v>80</v>
      </c>
      <c r="AU555" s="88">
        <f t="shared" si="153"/>
        <v>80</v>
      </c>
      <c r="AV555" s="88">
        <f>Code!$C$198</f>
        <v>66</v>
      </c>
      <c r="AW555" s="18" t="str">
        <f>Code!$L$204</f>
        <v>EF 95</v>
      </c>
      <c r="AX555" s="64" t="str">
        <f>Code!$L$207</f>
        <v>EF 60</v>
      </c>
      <c r="AY555" s="64" t="str">
        <f>Code!$L$208</f>
        <v>EF 60</v>
      </c>
      <c r="AZ555" s="64" t="str">
        <f>Code!$L$205</f>
        <v>EF 62</v>
      </c>
      <c r="BA555" s="23" t="s">
        <v>237</v>
      </c>
      <c r="BB555" s="23" t="s">
        <v>237</v>
      </c>
      <c r="BC555" s="23" t="s">
        <v>237</v>
      </c>
      <c r="BD555" s="39">
        <f t="shared" si="154"/>
        <v>3.9449687756074004E-4</v>
      </c>
      <c r="BE555" s="39">
        <f t="shared" si="155"/>
        <v>3.2487978152060944E-4</v>
      </c>
      <c r="BF555" s="18">
        <f>Measures!$C$3</f>
        <v>8</v>
      </c>
      <c r="BG555" s="41">
        <f>Measures!$C$4</f>
        <v>0.1</v>
      </c>
      <c r="BH555" s="41">
        <v>0.06</v>
      </c>
      <c r="BI555" s="18">
        <f>VLOOKUP(D555,Measures!$B$6:$C$21,2,FALSE)</f>
        <v>38</v>
      </c>
      <c r="BJ555" s="18">
        <f>Measures!$C$22</f>
        <v>44</v>
      </c>
      <c r="BK555" s="18">
        <f>Measures!$C$23</f>
        <v>19</v>
      </c>
      <c r="BL555" s="18">
        <f>Measures!$C$24</f>
        <v>13</v>
      </c>
      <c r="BM555" s="18">
        <f>Measures!$C$26</f>
        <v>0.32</v>
      </c>
      <c r="BN555" s="18">
        <f>Measures!$D$26</f>
        <v>0.25</v>
      </c>
      <c r="BO555" s="18">
        <f>Measures!$C$27</f>
        <v>14</v>
      </c>
      <c r="BP555" s="18">
        <f>Measures!$C$28</f>
        <v>15</v>
      </c>
      <c r="BQ555" s="88">
        <f>Measures!$C$29</f>
        <v>92</v>
      </c>
      <c r="BR555" s="88">
        <f>Measures!$C$30</f>
        <v>95</v>
      </c>
      <c r="BS555" s="88">
        <f>Measures!$C$31</f>
        <v>70</v>
      </c>
      <c r="BT555" s="64" t="str">
        <f>Code!$M$204</f>
        <v>EF 200</v>
      </c>
      <c r="BU555" s="64" t="str">
        <f>Code!$M$207</f>
        <v>EF 67</v>
      </c>
      <c r="BV555" s="64" t="str">
        <f>Code!$M$208</f>
        <v>EF 70</v>
      </c>
      <c r="BW555" s="64" t="str">
        <f>Code!$M$205</f>
        <v>EF 82</v>
      </c>
      <c r="BX555" s="64" t="s">
        <v>363</v>
      </c>
      <c r="BY555" s="64" t="s">
        <v>239</v>
      </c>
      <c r="BZ555" s="64" t="s">
        <v>240</v>
      </c>
      <c r="CA555" s="64"/>
      <c r="CB555" s="64"/>
      <c r="CC555" s="64"/>
      <c r="CD555" s="64"/>
      <c r="CE555" s="64"/>
      <c r="CF555" s="64"/>
      <c r="CG555" s="64"/>
      <c r="CH555" s="64"/>
      <c r="CI555" s="64"/>
      <c r="CJ555" s="64"/>
      <c r="CK555" s="64"/>
      <c r="CL555" s="64"/>
      <c r="CM555" s="18"/>
      <c r="CN555" s="18"/>
    </row>
    <row r="556" spans="1:92" ht="14.4" x14ac:dyDescent="0.3">
      <c r="A556" s="19" t="s">
        <v>22</v>
      </c>
      <c r="B556" s="31" t="s">
        <v>85</v>
      </c>
      <c r="C556" s="19" t="s">
        <v>87</v>
      </c>
      <c r="D556" s="19">
        <v>16</v>
      </c>
      <c r="E556" s="19">
        <f>VLOOKUP(D556,Lists!$B$3:$C$18,2,FALSE)</f>
        <v>12</v>
      </c>
      <c r="F556" s="19">
        <v>2</v>
      </c>
      <c r="G556" s="19" t="s">
        <v>68</v>
      </c>
      <c r="H556" s="23">
        <v>2730</v>
      </c>
      <c r="I556" s="37">
        <v>0.2</v>
      </c>
      <c r="J556" s="36">
        <v>4.6411397360087065E-4</v>
      </c>
      <c r="K556" s="36">
        <f t="shared" si="140"/>
        <v>4.6411397360087065E-4</v>
      </c>
      <c r="L556" s="23">
        <v>4.26</v>
      </c>
      <c r="M556" s="35">
        <v>0.22</v>
      </c>
      <c r="N556" s="35">
        <f t="shared" si="141"/>
        <v>0.22</v>
      </c>
      <c r="O556" s="38">
        <v>17.742857142857144</v>
      </c>
      <c r="P556" s="38">
        <f t="shared" si="142"/>
        <v>17.742857142857144</v>
      </c>
      <c r="Q556" s="38">
        <v>5.9551821</v>
      </c>
      <c r="R556" s="38">
        <v>10.254943899018233</v>
      </c>
      <c r="S556" s="23">
        <v>0.62</v>
      </c>
      <c r="T556" s="23">
        <v>0.7</v>
      </c>
      <c r="U556" s="23">
        <v>10</v>
      </c>
      <c r="V556" s="23">
        <f t="shared" si="143"/>
        <v>10</v>
      </c>
      <c r="W556" s="23">
        <v>78</v>
      </c>
      <c r="X556" s="23">
        <f t="shared" si="144"/>
        <v>78</v>
      </c>
      <c r="Y556" s="23">
        <v>62</v>
      </c>
      <c r="Z556" s="23" t="str">
        <f>Code!$K$204</f>
        <v>EF 86</v>
      </c>
      <c r="AA556" s="23" t="str">
        <f>Code!$K$207</f>
        <v>EF 57</v>
      </c>
      <c r="AB556" s="23" t="str">
        <f>Code!$K$208</f>
        <v>EF 57</v>
      </c>
      <c r="AC556" s="23" t="str">
        <f>Code!$K$205</f>
        <v>EF 57</v>
      </c>
      <c r="AD556" s="23" t="s">
        <v>237</v>
      </c>
      <c r="AE556" s="23" t="s">
        <v>237</v>
      </c>
      <c r="AF556" s="23" t="s">
        <v>237</v>
      </c>
      <c r="AG556" s="39">
        <f t="shared" si="139"/>
        <v>4.6411397360087065E-4</v>
      </c>
      <c r="AH556" s="39">
        <f t="shared" si="145"/>
        <v>4.6411397360087065E-4</v>
      </c>
      <c r="AI556" s="18">
        <f t="shared" si="146"/>
        <v>4.26</v>
      </c>
      <c r="AJ556" s="41">
        <f>Code!$B$23</f>
        <v>0.15</v>
      </c>
      <c r="AK556" s="41">
        <f t="shared" si="147"/>
        <v>0.15</v>
      </c>
      <c r="AL556" s="110">
        <f t="shared" si="148"/>
        <v>17.742857142857144</v>
      </c>
      <c r="AM556" s="110">
        <f t="shared" si="149"/>
        <v>17.742857142857144</v>
      </c>
      <c r="AN556" s="110">
        <f t="shared" si="150"/>
        <v>5.9551821</v>
      </c>
      <c r="AO556" s="110">
        <f t="shared" si="151"/>
        <v>10.254943899018233</v>
      </c>
      <c r="AP556" s="18">
        <f>VLOOKUP(D556,Code!$B$92:$D$107,2,FALSE)</f>
        <v>0.32</v>
      </c>
      <c r="AQ556" s="18">
        <f>VLOOKUP(E556,Code!$B$92:$D$107,3,FALSE)</f>
        <v>0.25</v>
      </c>
      <c r="AR556" s="18">
        <f>Code!$C$132</f>
        <v>14</v>
      </c>
      <c r="AS556" s="18">
        <f t="shared" si="152"/>
        <v>14</v>
      </c>
      <c r="AT556" s="88">
        <f>Code!$C$189</f>
        <v>80</v>
      </c>
      <c r="AU556" s="88">
        <f t="shared" si="153"/>
        <v>80</v>
      </c>
      <c r="AV556" s="88">
        <f>Code!$C$198</f>
        <v>66</v>
      </c>
      <c r="AW556" s="18" t="str">
        <f>Code!$L$204</f>
        <v>EF 95</v>
      </c>
      <c r="AX556" s="64" t="str">
        <f>Code!$L$207</f>
        <v>EF 60</v>
      </c>
      <c r="AY556" s="64" t="str">
        <f>Code!$L$208</f>
        <v>EF 60</v>
      </c>
      <c r="AZ556" s="64" t="str">
        <f>Code!$L$205</f>
        <v>EF 62</v>
      </c>
      <c r="BA556" s="23" t="s">
        <v>237</v>
      </c>
      <c r="BB556" s="23" t="s">
        <v>237</v>
      </c>
      <c r="BC556" s="23" t="s">
        <v>237</v>
      </c>
      <c r="BD556" s="39">
        <f t="shared" si="154"/>
        <v>3.9449687756074004E-4</v>
      </c>
      <c r="BE556" s="39">
        <f t="shared" si="155"/>
        <v>3.2487978152060944E-4</v>
      </c>
      <c r="BF556" s="18">
        <f>Measures!$C$3</f>
        <v>8</v>
      </c>
      <c r="BG556" s="41">
        <f>Measures!$C$4</f>
        <v>0.1</v>
      </c>
      <c r="BH556" s="41">
        <v>0.06</v>
      </c>
      <c r="BI556" s="18">
        <f>VLOOKUP(D556,Measures!$B$6:$C$21,2,FALSE)</f>
        <v>38</v>
      </c>
      <c r="BJ556" s="18">
        <f>Measures!$C$22</f>
        <v>44</v>
      </c>
      <c r="BK556" s="18">
        <f>Measures!$C$23</f>
        <v>19</v>
      </c>
      <c r="BL556" s="18">
        <f>Measures!$C$24</f>
        <v>13</v>
      </c>
      <c r="BM556" s="18">
        <f>Measures!$C$26</f>
        <v>0.32</v>
      </c>
      <c r="BN556" s="18">
        <f>Measures!$D$26</f>
        <v>0.25</v>
      </c>
      <c r="BO556" s="18">
        <f>Measures!$C$27</f>
        <v>14</v>
      </c>
      <c r="BP556" s="18">
        <f>Measures!$C$28</f>
        <v>15</v>
      </c>
      <c r="BQ556" s="88">
        <f>Measures!$C$29</f>
        <v>92</v>
      </c>
      <c r="BR556" s="88">
        <f>Measures!$C$30</f>
        <v>95</v>
      </c>
      <c r="BS556" s="88">
        <f>Measures!$C$31</f>
        <v>70</v>
      </c>
      <c r="BT556" s="64" t="str">
        <f>Code!$M$204</f>
        <v>EF 200</v>
      </c>
      <c r="BU556" s="64" t="str">
        <f>Code!$M$207</f>
        <v>EF 67</v>
      </c>
      <c r="BV556" s="64" t="str">
        <f>Code!$M$208</f>
        <v>EF 70</v>
      </c>
      <c r="BW556" s="64" t="str">
        <f>Code!$M$205</f>
        <v>EF 82</v>
      </c>
      <c r="BX556" s="64" t="s">
        <v>363</v>
      </c>
      <c r="BY556" s="64" t="s">
        <v>239</v>
      </c>
      <c r="BZ556" s="64" t="s">
        <v>240</v>
      </c>
      <c r="CA556" s="64"/>
      <c r="CB556" s="64"/>
      <c r="CC556" s="64"/>
      <c r="CD556" s="64"/>
      <c r="CE556" s="64"/>
      <c r="CF556" s="64"/>
      <c r="CG556" s="64"/>
      <c r="CH556" s="64"/>
      <c r="CI556" s="64"/>
      <c r="CJ556" s="64"/>
      <c r="CK556" s="64"/>
      <c r="CL556" s="64"/>
      <c r="CM556" s="18"/>
      <c r="CN556" s="18"/>
    </row>
    <row r="557" spans="1:92" ht="14.4" x14ac:dyDescent="0.3">
      <c r="A557" s="19" t="s">
        <v>95</v>
      </c>
      <c r="B557" s="31" t="s">
        <v>86</v>
      </c>
      <c r="C557" s="19" t="s">
        <v>71</v>
      </c>
      <c r="D557" s="19">
        <v>16</v>
      </c>
      <c r="E557" s="19">
        <f>VLOOKUP(D557,Lists!$B$3:$C$18,2,FALSE)</f>
        <v>12</v>
      </c>
      <c r="F557" s="19">
        <v>1</v>
      </c>
      <c r="G557" s="19" t="s">
        <v>66</v>
      </c>
      <c r="H557" s="23">
        <v>1600</v>
      </c>
      <c r="I557" s="37">
        <v>0.14016341923318668</v>
      </c>
      <c r="J557" s="36">
        <v>7.1357303575703178E-4</v>
      </c>
      <c r="K557" s="36">
        <f t="shared" si="140"/>
        <v>7.1357303575703178E-4</v>
      </c>
      <c r="L557" s="23">
        <v>3.32</v>
      </c>
      <c r="M557" s="35">
        <v>0.33</v>
      </c>
      <c r="N557" s="35">
        <f t="shared" si="141"/>
        <v>0.33</v>
      </c>
      <c r="O557" s="38">
        <v>11.931567328918323</v>
      </c>
      <c r="P557" s="38">
        <f t="shared" si="142"/>
        <v>11.931567328918323</v>
      </c>
      <c r="Q557" s="38">
        <v>1.3361692000000001</v>
      </c>
      <c r="R557" s="38">
        <v>3.0951638065522622</v>
      </c>
      <c r="S557" s="23">
        <v>1.23</v>
      </c>
      <c r="T557" s="23">
        <v>0.87</v>
      </c>
      <c r="U557" s="23">
        <v>10</v>
      </c>
      <c r="V557" s="23">
        <f t="shared" si="143"/>
        <v>10</v>
      </c>
      <c r="W557" s="23">
        <v>78</v>
      </c>
      <c r="X557" s="23">
        <f t="shared" si="144"/>
        <v>78</v>
      </c>
      <c r="Y557" s="23">
        <v>62</v>
      </c>
      <c r="Z557" s="23" t="str">
        <f>Code!$K$204</f>
        <v>EF 86</v>
      </c>
      <c r="AA557" s="23" t="str">
        <f>Code!$K$207</f>
        <v>EF 57</v>
      </c>
      <c r="AB557" s="23" t="str">
        <f>Code!$K$208</f>
        <v>EF 57</v>
      </c>
      <c r="AC557" s="23" t="str">
        <f>Code!$K$205</f>
        <v>EF 57</v>
      </c>
      <c r="AD557" s="23" t="s">
        <v>237</v>
      </c>
      <c r="AE557" s="23" t="s">
        <v>237</v>
      </c>
      <c r="AF557" s="23" t="s">
        <v>237</v>
      </c>
      <c r="AG557" s="39">
        <f t="shared" si="139"/>
        <v>7.1357303575703178E-4</v>
      </c>
      <c r="AH557" s="39">
        <f t="shared" si="145"/>
        <v>7.1357303575703178E-4</v>
      </c>
      <c r="AI557" s="18">
        <f t="shared" si="146"/>
        <v>3.32</v>
      </c>
      <c r="AJ557" s="41">
        <f>Code!$B$23</f>
        <v>0.15</v>
      </c>
      <c r="AK557" s="41">
        <f t="shared" si="147"/>
        <v>0.15</v>
      </c>
      <c r="AL557" s="110">
        <f t="shared" si="148"/>
        <v>11.931567328918323</v>
      </c>
      <c r="AM557" s="110">
        <f t="shared" si="149"/>
        <v>11.931567328918323</v>
      </c>
      <c r="AN557" s="110">
        <f t="shared" si="150"/>
        <v>1.3361692000000001</v>
      </c>
      <c r="AO557" s="110">
        <f t="shared" si="151"/>
        <v>3.0951638065522622</v>
      </c>
      <c r="AP557" s="18">
        <f>VLOOKUP(D557,Code!$B$92:$D$107,2,FALSE)</f>
        <v>0.32</v>
      </c>
      <c r="AQ557" s="18">
        <f>VLOOKUP(E557,Code!$B$92:$D$107,3,FALSE)</f>
        <v>0.25</v>
      </c>
      <c r="AR557" s="18">
        <f>Code!$C$132</f>
        <v>14</v>
      </c>
      <c r="AS557" s="18">
        <f t="shared" si="152"/>
        <v>14</v>
      </c>
      <c r="AT557" s="88">
        <f>Code!$C$189</f>
        <v>80</v>
      </c>
      <c r="AU557" s="88">
        <f t="shared" si="153"/>
        <v>80</v>
      </c>
      <c r="AV557" s="88">
        <f>Code!$C$198</f>
        <v>66</v>
      </c>
      <c r="AW557" s="18" t="str">
        <f>Code!$L$204</f>
        <v>EF 95</v>
      </c>
      <c r="AX557" s="64" t="str">
        <f>Code!$L$207</f>
        <v>EF 60</v>
      </c>
      <c r="AY557" s="64" t="str">
        <f>Code!$L$208</f>
        <v>EF 60</v>
      </c>
      <c r="AZ557" s="64" t="str">
        <f>Code!$L$205</f>
        <v>EF 62</v>
      </c>
      <c r="BA557" s="23" t="s">
        <v>237</v>
      </c>
      <c r="BB557" s="23" t="s">
        <v>237</v>
      </c>
      <c r="BC557" s="23" t="s">
        <v>237</v>
      </c>
      <c r="BD557" s="39">
        <f t="shared" si="154"/>
        <v>6.0653708039347702E-4</v>
      </c>
      <c r="BE557" s="39">
        <f t="shared" si="155"/>
        <v>4.9950112502992225E-4</v>
      </c>
      <c r="BF557" s="18">
        <f>Measures!$C$3</f>
        <v>8</v>
      </c>
      <c r="BG557" s="41">
        <f>Measures!$C$4</f>
        <v>0.1</v>
      </c>
      <c r="BH557" s="41">
        <v>0.06</v>
      </c>
      <c r="BI557" s="18">
        <f>VLOOKUP(D557,Measures!$B$6:$C$21,2,FALSE)</f>
        <v>38</v>
      </c>
      <c r="BJ557" s="18">
        <f>Measures!$C$22</f>
        <v>44</v>
      </c>
      <c r="BK557" s="18">
        <f>Measures!$C$23</f>
        <v>19</v>
      </c>
      <c r="BL557" s="18">
        <f>Measures!$C$24</f>
        <v>13</v>
      </c>
      <c r="BM557" s="18">
        <f>Measures!$C$26</f>
        <v>0.32</v>
      </c>
      <c r="BN557" s="18">
        <f>Measures!$D$26</f>
        <v>0.25</v>
      </c>
      <c r="BO557" s="18">
        <f>Measures!$C$27</f>
        <v>14</v>
      </c>
      <c r="BP557" s="18">
        <f>Measures!$C$28</f>
        <v>15</v>
      </c>
      <c r="BQ557" s="88">
        <f>Measures!$C$29</f>
        <v>92</v>
      </c>
      <c r="BR557" s="88">
        <f>Measures!$C$30</f>
        <v>95</v>
      </c>
      <c r="BS557" s="88">
        <f>Measures!$C$31</f>
        <v>70</v>
      </c>
      <c r="BT557" s="64" t="str">
        <f>Code!$M$204</f>
        <v>EF 200</v>
      </c>
      <c r="BU557" s="64" t="str">
        <f>Code!$M$207</f>
        <v>EF 67</v>
      </c>
      <c r="BV557" s="64" t="str">
        <f>Code!$M$208</f>
        <v>EF 70</v>
      </c>
      <c r="BW557" s="64" t="str">
        <f>Code!$M$205</f>
        <v>EF 82</v>
      </c>
      <c r="BX557" s="64" t="s">
        <v>363</v>
      </c>
      <c r="BY557" s="64" t="s">
        <v>239</v>
      </c>
      <c r="BZ557" s="64" t="s">
        <v>240</v>
      </c>
      <c r="CA557" s="64"/>
      <c r="CB557" s="64"/>
      <c r="CC557" s="64"/>
      <c r="CD557" s="64"/>
      <c r="CE557" s="64"/>
      <c r="CF557" s="64"/>
      <c r="CG557" s="64"/>
      <c r="CH557" s="64"/>
      <c r="CI557" s="64"/>
      <c r="CJ557" s="64"/>
      <c r="CK557" s="64"/>
      <c r="CL557" s="64"/>
      <c r="CM557" s="18"/>
      <c r="CN557" s="18"/>
    </row>
    <row r="558" spans="1:92" ht="14.4" x14ac:dyDescent="0.3">
      <c r="A558" s="19" t="s">
        <v>95</v>
      </c>
      <c r="B558" s="31" t="s">
        <v>86</v>
      </c>
      <c r="C558" s="19" t="s">
        <v>71</v>
      </c>
      <c r="D558" s="19">
        <v>16</v>
      </c>
      <c r="E558" s="19">
        <f>VLOOKUP(D558,Lists!$B$3:$C$18,2,FALSE)</f>
        <v>12</v>
      </c>
      <c r="F558" s="19">
        <v>2</v>
      </c>
      <c r="G558" s="19" t="s">
        <v>66</v>
      </c>
      <c r="H558" s="23">
        <v>1990</v>
      </c>
      <c r="I558" s="37">
        <v>0.14016341923318668</v>
      </c>
      <c r="J558" s="36">
        <v>7.1357303575703178E-4</v>
      </c>
      <c r="K558" s="36">
        <f t="shared" si="140"/>
        <v>7.1357303575703178E-4</v>
      </c>
      <c r="L558" s="23">
        <v>3.32</v>
      </c>
      <c r="M558" s="35">
        <v>0.33</v>
      </c>
      <c r="N558" s="35">
        <f t="shared" si="141"/>
        <v>0.33</v>
      </c>
      <c r="O558" s="38">
        <v>11.931567328918323</v>
      </c>
      <c r="P558" s="38">
        <f t="shared" si="142"/>
        <v>11.931567328918323</v>
      </c>
      <c r="Q558" s="38">
        <v>1.3361692000000001</v>
      </c>
      <c r="R558" s="38">
        <v>3.0951638065522622</v>
      </c>
      <c r="S558" s="23">
        <v>1.23</v>
      </c>
      <c r="T558" s="23">
        <v>0.87</v>
      </c>
      <c r="U558" s="23">
        <v>10</v>
      </c>
      <c r="V558" s="23">
        <f t="shared" si="143"/>
        <v>10</v>
      </c>
      <c r="W558" s="23">
        <v>78</v>
      </c>
      <c r="X558" s="23">
        <f t="shared" si="144"/>
        <v>78</v>
      </c>
      <c r="Y558" s="23">
        <v>62</v>
      </c>
      <c r="Z558" s="23" t="str">
        <f>Code!$K$204</f>
        <v>EF 86</v>
      </c>
      <c r="AA558" s="23" t="str">
        <f>Code!$K$207</f>
        <v>EF 57</v>
      </c>
      <c r="AB558" s="23" t="str">
        <f>Code!$K$208</f>
        <v>EF 57</v>
      </c>
      <c r="AC558" s="23" t="str">
        <f>Code!$K$205</f>
        <v>EF 57</v>
      </c>
      <c r="AD558" s="23" t="s">
        <v>237</v>
      </c>
      <c r="AE558" s="23" t="s">
        <v>237</v>
      </c>
      <c r="AF558" s="23" t="s">
        <v>237</v>
      </c>
      <c r="AG558" s="39">
        <f t="shared" si="139"/>
        <v>7.1357303575703178E-4</v>
      </c>
      <c r="AH558" s="39">
        <f t="shared" si="145"/>
        <v>7.1357303575703178E-4</v>
      </c>
      <c r="AI558" s="18">
        <f t="shared" si="146"/>
        <v>3.32</v>
      </c>
      <c r="AJ558" s="41">
        <f>Code!$B$23</f>
        <v>0.15</v>
      </c>
      <c r="AK558" s="41">
        <f t="shared" si="147"/>
        <v>0.15</v>
      </c>
      <c r="AL558" s="110">
        <f t="shared" si="148"/>
        <v>11.931567328918323</v>
      </c>
      <c r="AM558" s="110">
        <f t="shared" si="149"/>
        <v>11.931567328918323</v>
      </c>
      <c r="AN558" s="110">
        <f t="shared" si="150"/>
        <v>1.3361692000000001</v>
      </c>
      <c r="AO558" s="110">
        <f t="shared" si="151"/>
        <v>3.0951638065522622</v>
      </c>
      <c r="AP558" s="18">
        <f>VLOOKUP(D558,Code!$B$92:$D$107,2,FALSE)</f>
        <v>0.32</v>
      </c>
      <c r="AQ558" s="18">
        <f>VLOOKUP(E558,Code!$B$92:$D$107,3,FALSE)</f>
        <v>0.25</v>
      </c>
      <c r="AR558" s="18">
        <f>Code!$C$132</f>
        <v>14</v>
      </c>
      <c r="AS558" s="18">
        <f t="shared" si="152"/>
        <v>14</v>
      </c>
      <c r="AT558" s="88">
        <f>Code!$C$189</f>
        <v>80</v>
      </c>
      <c r="AU558" s="88">
        <f t="shared" si="153"/>
        <v>80</v>
      </c>
      <c r="AV558" s="88">
        <f>Code!$C$198</f>
        <v>66</v>
      </c>
      <c r="AW558" s="18" t="str">
        <f>Code!$L$204</f>
        <v>EF 95</v>
      </c>
      <c r="AX558" s="64" t="str">
        <f>Code!$L$207</f>
        <v>EF 60</v>
      </c>
      <c r="AY558" s="64" t="str">
        <f>Code!$L$208</f>
        <v>EF 60</v>
      </c>
      <c r="AZ558" s="64" t="str">
        <f>Code!$L$205</f>
        <v>EF 62</v>
      </c>
      <c r="BA558" s="23" t="s">
        <v>237</v>
      </c>
      <c r="BB558" s="23" t="s">
        <v>237</v>
      </c>
      <c r="BC558" s="23" t="s">
        <v>237</v>
      </c>
      <c r="BD558" s="39">
        <f t="shared" si="154"/>
        <v>6.0653708039347702E-4</v>
      </c>
      <c r="BE558" s="39">
        <f t="shared" si="155"/>
        <v>4.9950112502992225E-4</v>
      </c>
      <c r="BF558" s="18">
        <f>Measures!$C$3</f>
        <v>8</v>
      </c>
      <c r="BG558" s="41">
        <f>Measures!$C$4</f>
        <v>0.1</v>
      </c>
      <c r="BH558" s="41">
        <v>0.06</v>
      </c>
      <c r="BI558" s="18">
        <f>VLOOKUP(D558,Measures!$B$6:$C$21,2,FALSE)</f>
        <v>38</v>
      </c>
      <c r="BJ558" s="18">
        <f>Measures!$C$22</f>
        <v>44</v>
      </c>
      <c r="BK558" s="18">
        <f>Measures!$C$23</f>
        <v>19</v>
      </c>
      <c r="BL558" s="18">
        <f>Measures!$C$24</f>
        <v>13</v>
      </c>
      <c r="BM558" s="18">
        <f>Measures!$C$26</f>
        <v>0.32</v>
      </c>
      <c r="BN558" s="18">
        <f>Measures!$D$26</f>
        <v>0.25</v>
      </c>
      <c r="BO558" s="18">
        <f>Measures!$C$27</f>
        <v>14</v>
      </c>
      <c r="BP558" s="18">
        <f>Measures!$C$28</f>
        <v>15</v>
      </c>
      <c r="BQ558" s="88">
        <f>Measures!$C$29</f>
        <v>92</v>
      </c>
      <c r="BR558" s="88">
        <f>Measures!$C$30</f>
        <v>95</v>
      </c>
      <c r="BS558" s="88">
        <f>Measures!$C$31</f>
        <v>70</v>
      </c>
      <c r="BT558" s="64" t="str">
        <f>Code!$M$204</f>
        <v>EF 200</v>
      </c>
      <c r="BU558" s="64" t="str">
        <f>Code!$M$207</f>
        <v>EF 67</v>
      </c>
      <c r="BV558" s="64" t="str">
        <f>Code!$M$208</f>
        <v>EF 70</v>
      </c>
      <c r="BW558" s="64" t="str">
        <f>Code!$M$205</f>
        <v>EF 82</v>
      </c>
      <c r="BX558" s="64" t="s">
        <v>363</v>
      </c>
      <c r="BY558" s="64" t="s">
        <v>239</v>
      </c>
      <c r="BZ558" s="64" t="s">
        <v>240</v>
      </c>
      <c r="CA558" s="64"/>
      <c r="CB558" s="64"/>
      <c r="CC558" s="64"/>
      <c r="CD558" s="64"/>
      <c r="CE558" s="64"/>
      <c r="CF558" s="64"/>
      <c r="CG558" s="64"/>
      <c r="CH558" s="64"/>
      <c r="CI558" s="64"/>
      <c r="CJ558" s="64"/>
      <c r="CK558" s="64"/>
      <c r="CL558" s="64"/>
      <c r="CM558" s="18"/>
      <c r="CN558" s="18"/>
    </row>
    <row r="559" spans="1:92" ht="14.4" x14ac:dyDescent="0.3">
      <c r="A559" s="19" t="s">
        <v>22</v>
      </c>
      <c r="B559" s="31" t="s">
        <v>86</v>
      </c>
      <c r="C559" s="19" t="s">
        <v>71</v>
      </c>
      <c r="D559" s="19">
        <v>16</v>
      </c>
      <c r="E559" s="19">
        <f>VLOOKUP(D559,Lists!$B$3:$C$18,2,FALSE)</f>
        <v>12</v>
      </c>
      <c r="F559" s="19">
        <v>1</v>
      </c>
      <c r="G559" s="19" t="s">
        <v>66</v>
      </c>
      <c r="H559" s="23">
        <v>1600</v>
      </c>
      <c r="I559" s="37">
        <v>0.14016341923318668</v>
      </c>
      <c r="J559" s="36">
        <v>7.1357303575703178E-4</v>
      </c>
      <c r="K559" s="36">
        <f t="shared" si="140"/>
        <v>7.1357303575703178E-4</v>
      </c>
      <c r="L559" s="23">
        <v>3.32</v>
      </c>
      <c r="M559" s="35">
        <v>0.33</v>
      </c>
      <c r="N559" s="35">
        <f t="shared" si="141"/>
        <v>0.33</v>
      </c>
      <c r="O559" s="38">
        <v>11.931567328918323</v>
      </c>
      <c r="P559" s="38">
        <f t="shared" si="142"/>
        <v>11.931567328918323</v>
      </c>
      <c r="Q559" s="38">
        <v>1.3361692000000001</v>
      </c>
      <c r="R559" s="38">
        <v>3.0951638065522622</v>
      </c>
      <c r="S559" s="23">
        <v>1.23</v>
      </c>
      <c r="T559" s="23">
        <v>0.87</v>
      </c>
      <c r="U559" s="23">
        <v>10</v>
      </c>
      <c r="V559" s="23">
        <f t="shared" si="143"/>
        <v>10</v>
      </c>
      <c r="W559" s="23">
        <v>78</v>
      </c>
      <c r="X559" s="23">
        <f t="shared" si="144"/>
        <v>78</v>
      </c>
      <c r="Y559" s="23">
        <v>62</v>
      </c>
      <c r="Z559" s="23" t="str">
        <f>Code!$K$204</f>
        <v>EF 86</v>
      </c>
      <c r="AA559" s="23" t="str">
        <f>Code!$K$207</f>
        <v>EF 57</v>
      </c>
      <c r="AB559" s="23" t="str">
        <f>Code!$K$208</f>
        <v>EF 57</v>
      </c>
      <c r="AC559" s="23" t="str">
        <f>Code!$K$205</f>
        <v>EF 57</v>
      </c>
      <c r="AD559" s="23" t="s">
        <v>237</v>
      </c>
      <c r="AE559" s="23" t="s">
        <v>237</v>
      </c>
      <c r="AF559" s="23" t="s">
        <v>237</v>
      </c>
      <c r="AG559" s="39">
        <f t="shared" si="139"/>
        <v>7.1357303575703178E-4</v>
      </c>
      <c r="AH559" s="39">
        <f t="shared" si="145"/>
        <v>7.1357303575703178E-4</v>
      </c>
      <c r="AI559" s="18">
        <f t="shared" si="146"/>
        <v>3.32</v>
      </c>
      <c r="AJ559" s="41">
        <f>Code!$B$23</f>
        <v>0.15</v>
      </c>
      <c r="AK559" s="41">
        <f t="shared" si="147"/>
        <v>0.15</v>
      </c>
      <c r="AL559" s="110">
        <f t="shared" si="148"/>
        <v>11.931567328918323</v>
      </c>
      <c r="AM559" s="110">
        <f t="shared" si="149"/>
        <v>11.931567328918323</v>
      </c>
      <c r="AN559" s="110">
        <f t="shared" si="150"/>
        <v>1.3361692000000001</v>
      </c>
      <c r="AO559" s="110">
        <f t="shared" si="151"/>
        <v>3.0951638065522622</v>
      </c>
      <c r="AP559" s="18">
        <f>VLOOKUP(D559,Code!$B$92:$D$107,2,FALSE)</f>
        <v>0.32</v>
      </c>
      <c r="AQ559" s="18">
        <f>VLOOKUP(E559,Code!$B$92:$D$107,3,FALSE)</f>
        <v>0.25</v>
      </c>
      <c r="AR559" s="18">
        <f>Code!$C$132</f>
        <v>14</v>
      </c>
      <c r="AS559" s="18">
        <f t="shared" si="152"/>
        <v>14</v>
      </c>
      <c r="AT559" s="88">
        <f>Code!$C$189</f>
        <v>80</v>
      </c>
      <c r="AU559" s="88">
        <f t="shared" si="153"/>
        <v>80</v>
      </c>
      <c r="AV559" s="88">
        <f>Code!$C$198</f>
        <v>66</v>
      </c>
      <c r="AW559" s="18" t="str">
        <f>Code!$L$204</f>
        <v>EF 95</v>
      </c>
      <c r="AX559" s="64" t="str">
        <f>Code!$L$207</f>
        <v>EF 60</v>
      </c>
      <c r="AY559" s="64" t="str">
        <f>Code!$L$208</f>
        <v>EF 60</v>
      </c>
      <c r="AZ559" s="64" t="str">
        <f>Code!$L$205</f>
        <v>EF 62</v>
      </c>
      <c r="BA559" s="23" t="s">
        <v>237</v>
      </c>
      <c r="BB559" s="23" t="s">
        <v>237</v>
      </c>
      <c r="BC559" s="23" t="s">
        <v>237</v>
      </c>
      <c r="BD559" s="39">
        <f t="shared" si="154"/>
        <v>6.0653708039347702E-4</v>
      </c>
      <c r="BE559" s="39">
        <f t="shared" si="155"/>
        <v>4.9950112502992225E-4</v>
      </c>
      <c r="BF559" s="18">
        <f>Measures!$C$3</f>
        <v>8</v>
      </c>
      <c r="BG559" s="41">
        <f>Measures!$C$4</f>
        <v>0.1</v>
      </c>
      <c r="BH559" s="41">
        <v>0.06</v>
      </c>
      <c r="BI559" s="18">
        <f>VLOOKUP(D559,Measures!$B$6:$C$21,2,FALSE)</f>
        <v>38</v>
      </c>
      <c r="BJ559" s="18">
        <f>Measures!$C$22</f>
        <v>44</v>
      </c>
      <c r="BK559" s="18">
        <f>Measures!$C$23</f>
        <v>19</v>
      </c>
      <c r="BL559" s="18">
        <f>Measures!$C$24</f>
        <v>13</v>
      </c>
      <c r="BM559" s="18">
        <f>Measures!$C$26</f>
        <v>0.32</v>
      </c>
      <c r="BN559" s="18">
        <f>Measures!$D$26</f>
        <v>0.25</v>
      </c>
      <c r="BO559" s="18">
        <f>Measures!$C$27</f>
        <v>14</v>
      </c>
      <c r="BP559" s="18">
        <f>Measures!$C$28</f>
        <v>15</v>
      </c>
      <c r="BQ559" s="88">
        <f>Measures!$C$29</f>
        <v>92</v>
      </c>
      <c r="BR559" s="88">
        <f>Measures!$C$30</f>
        <v>95</v>
      </c>
      <c r="BS559" s="88">
        <f>Measures!$C$31</f>
        <v>70</v>
      </c>
      <c r="BT559" s="64" t="str">
        <f>Code!$M$204</f>
        <v>EF 200</v>
      </c>
      <c r="BU559" s="64" t="str">
        <f>Code!$M$207</f>
        <v>EF 67</v>
      </c>
      <c r="BV559" s="64" t="str">
        <f>Code!$M$208</f>
        <v>EF 70</v>
      </c>
      <c r="BW559" s="64" t="str">
        <f>Code!$M$205</f>
        <v>EF 82</v>
      </c>
      <c r="BX559" s="64" t="s">
        <v>363</v>
      </c>
      <c r="BY559" s="64" t="s">
        <v>239</v>
      </c>
      <c r="BZ559" s="64" t="s">
        <v>240</v>
      </c>
      <c r="CA559" s="64"/>
      <c r="CB559" s="64"/>
      <c r="CC559" s="64"/>
      <c r="CD559" s="64"/>
      <c r="CE559" s="64"/>
      <c r="CF559" s="64"/>
      <c r="CG559" s="64"/>
      <c r="CH559" s="64"/>
      <c r="CI559" s="64"/>
      <c r="CJ559" s="64"/>
      <c r="CK559" s="64"/>
      <c r="CL559" s="64"/>
      <c r="CM559" s="18"/>
      <c r="CN559" s="18"/>
    </row>
    <row r="560" spans="1:92" ht="14.4" x14ac:dyDescent="0.3">
      <c r="A560" s="19" t="s">
        <v>22</v>
      </c>
      <c r="B560" s="31" t="s">
        <v>86</v>
      </c>
      <c r="C560" s="19" t="s">
        <v>71</v>
      </c>
      <c r="D560" s="19">
        <v>16</v>
      </c>
      <c r="E560" s="19">
        <f>VLOOKUP(D560,Lists!$B$3:$C$18,2,FALSE)</f>
        <v>12</v>
      </c>
      <c r="F560" s="19">
        <v>2</v>
      </c>
      <c r="G560" s="19" t="s">
        <v>66</v>
      </c>
      <c r="H560" s="23">
        <v>1990</v>
      </c>
      <c r="I560" s="37">
        <v>0.14016341923318668</v>
      </c>
      <c r="J560" s="36">
        <v>7.1357303575703178E-4</v>
      </c>
      <c r="K560" s="36">
        <f t="shared" si="140"/>
        <v>7.1357303575703178E-4</v>
      </c>
      <c r="L560" s="23">
        <v>3.32</v>
      </c>
      <c r="M560" s="35">
        <v>0.33</v>
      </c>
      <c r="N560" s="35">
        <f t="shared" si="141"/>
        <v>0.33</v>
      </c>
      <c r="O560" s="38">
        <v>11.931567328918323</v>
      </c>
      <c r="P560" s="38">
        <f t="shared" si="142"/>
        <v>11.931567328918323</v>
      </c>
      <c r="Q560" s="38">
        <v>1.3361692000000001</v>
      </c>
      <c r="R560" s="38">
        <v>3.0951638065522622</v>
      </c>
      <c r="S560" s="23">
        <v>1.23</v>
      </c>
      <c r="T560" s="23">
        <v>0.87</v>
      </c>
      <c r="U560" s="23">
        <v>10</v>
      </c>
      <c r="V560" s="23">
        <f t="shared" si="143"/>
        <v>10</v>
      </c>
      <c r="W560" s="23">
        <v>78</v>
      </c>
      <c r="X560" s="23">
        <f t="shared" si="144"/>
        <v>78</v>
      </c>
      <c r="Y560" s="23">
        <v>62</v>
      </c>
      <c r="Z560" s="23" t="str">
        <f>Code!$K$204</f>
        <v>EF 86</v>
      </c>
      <c r="AA560" s="23" t="str">
        <f>Code!$K$207</f>
        <v>EF 57</v>
      </c>
      <c r="AB560" s="23" t="str">
        <f>Code!$K$208</f>
        <v>EF 57</v>
      </c>
      <c r="AC560" s="23" t="str">
        <f>Code!$K$205</f>
        <v>EF 57</v>
      </c>
      <c r="AD560" s="23" t="s">
        <v>237</v>
      </c>
      <c r="AE560" s="23" t="s">
        <v>237</v>
      </c>
      <c r="AF560" s="23" t="s">
        <v>237</v>
      </c>
      <c r="AG560" s="39">
        <f t="shared" si="139"/>
        <v>7.1357303575703178E-4</v>
      </c>
      <c r="AH560" s="39">
        <f t="shared" si="145"/>
        <v>7.1357303575703178E-4</v>
      </c>
      <c r="AI560" s="18">
        <f t="shared" si="146"/>
        <v>3.32</v>
      </c>
      <c r="AJ560" s="41">
        <f>Code!$B$23</f>
        <v>0.15</v>
      </c>
      <c r="AK560" s="41">
        <f t="shared" si="147"/>
        <v>0.15</v>
      </c>
      <c r="AL560" s="110">
        <f t="shared" si="148"/>
        <v>11.931567328918323</v>
      </c>
      <c r="AM560" s="110">
        <f t="shared" si="149"/>
        <v>11.931567328918323</v>
      </c>
      <c r="AN560" s="110">
        <f t="shared" si="150"/>
        <v>1.3361692000000001</v>
      </c>
      <c r="AO560" s="110">
        <f t="shared" si="151"/>
        <v>3.0951638065522622</v>
      </c>
      <c r="AP560" s="18">
        <f>VLOOKUP(D560,Code!$B$92:$D$107,2,FALSE)</f>
        <v>0.32</v>
      </c>
      <c r="AQ560" s="18">
        <f>VLOOKUP(E560,Code!$B$92:$D$107,3,FALSE)</f>
        <v>0.25</v>
      </c>
      <c r="AR560" s="18">
        <f>Code!$C$132</f>
        <v>14</v>
      </c>
      <c r="AS560" s="18">
        <f t="shared" si="152"/>
        <v>14</v>
      </c>
      <c r="AT560" s="88">
        <f>Code!$C$189</f>
        <v>80</v>
      </c>
      <c r="AU560" s="88">
        <f t="shared" si="153"/>
        <v>80</v>
      </c>
      <c r="AV560" s="88">
        <f>Code!$C$198</f>
        <v>66</v>
      </c>
      <c r="AW560" s="18" t="str">
        <f>Code!$L$204</f>
        <v>EF 95</v>
      </c>
      <c r="AX560" s="64" t="str">
        <f>Code!$L$207</f>
        <v>EF 60</v>
      </c>
      <c r="AY560" s="64" t="str">
        <f>Code!$L$208</f>
        <v>EF 60</v>
      </c>
      <c r="AZ560" s="64" t="str">
        <f>Code!$L$205</f>
        <v>EF 62</v>
      </c>
      <c r="BA560" s="23" t="s">
        <v>237</v>
      </c>
      <c r="BB560" s="23" t="s">
        <v>237</v>
      </c>
      <c r="BC560" s="23" t="s">
        <v>237</v>
      </c>
      <c r="BD560" s="39">
        <f t="shared" si="154"/>
        <v>6.0653708039347702E-4</v>
      </c>
      <c r="BE560" s="39">
        <f t="shared" si="155"/>
        <v>4.9950112502992225E-4</v>
      </c>
      <c r="BF560" s="18">
        <f>Measures!$C$3</f>
        <v>8</v>
      </c>
      <c r="BG560" s="41">
        <f>Measures!$C$4</f>
        <v>0.1</v>
      </c>
      <c r="BH560" s="41">
        <v>0.06</v>
      </c>
      <c r="BI560" s="18">
        <f>VLOOKUP(D560,Measures!$B$6:$C$21,2,FALSE)</f>
        <v>38</v>
      </c>
      <c r="BJ560" s="18">
        <f>Measures!$C$22</f>
        <v>44</v>
      </c>
      <c r="BK560" s="18">
        <f>Measures!$C$23</f>
        <v>19</v>
      </c>
      <c r="BL560" s="18">
        <f>Measures!$C$24</f>
        <v>13</v>
      </c>
      <c r="BM560" s="18">
        <f>Measures!$C$26</f>
        <v>0.32</v>
      </c>
      <c r="BN560" s="18">
        <f>Measures!$D$26</f>
        <v>0.25</v>
      </c>
      <c r="BO560" s="18">
        <f>Measures!$C$27</f>
        <v>14</v>
      </c>
      <c r="BP560" s="18">
        <f>Measures!$C$28</f>
        <v>15</v>
      </c>
      <c r="BQ560" s="88">
        <f>Measures!$C$29</f>
        <v>92</v>
      </c>
      <c r="BR560" s="88">
        <f>Measures!$C$30</f>
        <v>95</v>
      </c>
      <c r="BS560" s="88">
        <f>Measures!$C$31</f>
        <v>70</v>
      </c>
      <c r="BT560" s="64" t="str">
        <f>Code!$M$204</f>
        <v>EF 200</v>
      </c>
      <c r="BU560" s="64" t="str">
        <f>Code!$M$207</f>
        <v>EF 67</v>
      </c>
      <c r="BV560" s="64" t="str">
        <f>Code!$M$208</f>
        <v>EF 70</v>
      </c>
      <c r="BW560" s="64" t="str">
        <f>Code!$M$205</f>
        <v>EF 82</v>
      </c>
      <c r="BX560" s="64" t="s">
        <v>363</v>
      </c>
      <c r="BY560" s="64" t="s">
        <v>239</v>
      </c>
      <c r="BZ560" s="64" t="s">
        <v>240</v>
      </c>
      <c r="CA560" s="64"/>
      <c r="CB560" s="64"/>
      <c r="CC560" s="64"/>
      <c r="CD560" s="64"/>
      <c r="CE560" s="64"/>
      <c r="CF560" s="64"/>
      <c r="CG560" s="64"/>
      <c r="CH560" s="64"/>
      <c r="CI560" s="64"/>
      <c r="CJ560" s="64"/>
      <c r="CK560" s="64"/>
      <c r="CL560" s="64"/>
      <c r="CM560" s="18"/>
      <c r="CN560" s="18"/>
    </row>
    <row r="561" spans="1:92" ht="14.4" x14ac:dyDescent="0.3">
      <c r="A561" s="19" t="s">
        <v>95</v>
      </c>
      <c r="B561" s="31" t="s">
        <v>86</v>
      </c>
      <c r="C561" s="19" t="s">
        <v>87</v>
      </c>
      <c r="D561" s="19">
        <v>16</v>
      </c>
      <c r="E561" s="19">
        <f>VLOOKUP(D561,Lists!$B$3:$C$18,2,FALSE)</f>
        <v>12</v>
      </c>
      <c r="F561" s="19">
        <v>1</v>
      </c>
      <c r="G561" s="19" t="s">
        <v>66</v>
      </c>
      <c r="H561" s="23">
        <v>1600</v>
      </c>
      <c r="I561" s="37">
        <v>0.14016341923318668</v>
      </c>
      <c r="J561" s="36">
        <v>7.1357303575703178E-4</v>
      </c>
      <c r="K561" s="36">
        <f t="shared" si="140"/>
        <v>7.1357303575703178E-4</v>
      </c>
      <c r="L561" s="23">
        <v>3.32</v>
      </c>
      <c r="M561" s="35">
        <v>0.33</v>
      </c>
      <c r="N561" s="35">
        <f t="shared" si="141"/>
        <v>0.33</v>
      </c>
      <c r="O561" s="38">
        <v>11.931567328918323</v>
      </c>
      <c r="P561" s="38">
        <f t="shared" si="142"/>
        <v>11.931567328918323</v>
      </c>
      <c r="Q561" s="38">
        <v>1.3361692000000001</v>
      </c>
      <c r="R561" s="38">
        <v>3.0951638065522622</v>
      </c>
      <c r="S561" s="23">
        <v>1.23</v>
      </c>
      <c r="T561" s="23">
        <v>0.87</v>
      </c>
      <c r="U561" s="23">
        <v>10</v>
      </c>
      <c r="V561" s="23">
        <f t="shared" si="143"/>
        <v>10</v>
      </c>
      <c r="W561" s="23">
        <v>78</v>
      </c>
      <c r="X561" s="23">
        <f t="shared" si="144"/>
        <v>78</v>
      </c>
      <c r="Y561" s="23">
        <v>62</v>
      </c>
      <c r="Z561" s="23" t="str">
        <f>Code!$K$204</f>
        <v>EF 86</v>
      </c>
      <c r="AA561" s="23" t="str">
        <f>Code!$K$207</f>
        <v>EF 57</v>
      </c>
      <c r="AB561" s="23" t="str">
        <f>Code!$K$208</f>
        <v>EF 57</v>
      </c>
      <c r="AC561" s="23" t="str">
        <f>Code!$K$205</f>
        <v>EF 57</v>
      </c>
      <c r="AD561" s="23" t="s">
        <v>237</v>
      </c>
      <c r="AE561" s="23" t="s">
        <v>237</v>
      </c>
      <c r="AF561" s="23" t="s">
        <v>237</v>
      </c>
      <c r="AG561" s="39">
        <f t="shared" si="139"/>
        <v>7.1357303575703178E-4</v>
      </c>
      <c r="AH561" s="39">
        <f t="shared" si="145"/>
        <v>7.1357303575703178E-4</v>
      </c>
      <c r="AI561" s="18">
        <f t="shared" si="146"/>
        <v>3.32</v>
      </c>
      <c r="AJ561" s="41">
        <f>Code!$B$23</f>
        <v>0.15</v>
      </c>
      <c r="AK561" s="41">
        <f t="shared" si="147"/>
        <v>0.15</v>
      </c>
      <c r="AL561" s="110">
        <f t="shared" si="148"/>
        <v>11.931567328918323</v>
      </c>
      <c r="AM561" s="110">
        <f t="shared" si="149"/>
        <v>11.931567328918323</v>
      </c>
      <c r="AN561" s="110">
        <f t="shared" si="150"/>
        <v>1.3361692000000001</v>
      </c>
      <c r="AO561" s="110">
        <f t="shared" si="151"/>
        <v>3.0951638065522622</v>
      </c>
      <c r="AP561" s="18">
        <f>VLOOKUP(D561,Code!$B$92:$D$107,2,FALSE)</f>
        <v>0.32</v>
      </c>
      <c r="AQ561" s="18">
        <f>VLOOKUP(E561,Code!$B$92:$D$107,3,FALSE)</f>
        <v>0.25</v>
      </c>
      <c r="AR561" s="18">
        <f>Code!$C$132</f>
        <v>14</v>
      </c>
      <c r="AS561" s="18">
        <f t="shared" si="152"/>
        <v>14</v>
      </c>
      <c r="AT561" s="88">
        <f>Code!$C$189</f>
        <v>80</v>
      </c>
      <c r="AU561" s="88">
        <f t="shared" si="153"/>
        <v>80</v>
      </c>
      <c r="AV561" s="88">
        <f>Code!$C$198</f>
        <v>66</v>
      </c>
      <c r="AW561" s="18" t="str">
        <f>Code!$L$204</f>
        <v>EF 95</v>
      </c>
      <c r="AX561" s="64" t="str">
        <f>Code!$L$207</f>
        <v>EF 60</v>
      </c>
      <c r="AY561" s="64" t="str">
        <f>Code!$L$208</f>
        <v>EF 60</v>
      </c>
      <c r="AZ561" s="64" t="str">
        <f>Code!$L$205</f>
        <v>EF 62</v>
      </c>
      <c r="BA561" s="23" t="s">
        <v>237</v>
      </c>
      <c r="BB561" s="23" t="s">
        <v>237</v>
      </c>
      <c r="BC561" s="23" t="s">
        <v>237</v>
      </c>
      <c r="BD561" s="39">
        <f t="shared" si="154"/>
        <v>6.0653708039347702E-4</v>
      </c>
      <c r="BE561" s="39">
        <f t="shared" si="155"/>
        <v>4.9950112502992225E-4</v>
      </c>
      <c r="BF561" s="18">
        <f>Measures!$C$3</f>
        <v>8</v>
      </c>
      <c r="BG561" s="41">
        <f>Measures!$C$4</f>
        <v>0.1</v>
      </c>
      <c r="BH561" s="41">
        <v>0.06</v>
      </c>
      <c r="BI561" s="18">
        <f>VLOOKUP(D561,Measures!$B$6:$C$21,2,FALSE)</f>
        <v>38</v>
      </c>
      <c r="BJ561" s="18">
        <f>Measures!$C$22</f>
        <v>44</v>
      </c>
      <c r="BK561" s="18">
        <f>Measures!$C$23</f>
        <v>19</v>
      </c>
      <c r="BL561" s="18">
        <f>Measures!$C$24</f>
        <v>13</v>
      </c>
      <c r="BM561" s="18">
        <f>Measures!$C$26</f>
        <v>0.32</v>
      </c>
      <c r="BN561" s="18">
        <f>Measures!$D$26</f>
        <v>0.25</v>
      </c>
      <c r="BO561" s="18">
        <f>Measures!$C$27</f>
        <v>14</v>
      </c>
      <c r="BP561" s="18">
        <f>Measures!$C$28</f>
        <v>15</v>
      </c>
      <c r="BQ561" s="88">
        <f>Measures!$C$29</f>
        <v>92</v>
      </c>
      <c r="BR561" s="88">
        <f>Measures!$C$30</f>
        <v>95</v>
      </c>
      <c r="BS561" s="88">
        <f>Measures!$C$31</f>
        <v>70</v>
      </c>
      <c r="BT561" s="64" t="str">
        <f>Code!$M$204</f>
        <v>EF 200</v>
      </c>
      <c r="BU561" s="64" t="str">
        <f>Code!$M$207</f>
        <v>EF 67</v>
      </c>
      <c r="BV561" s="64" t="str">
        <f>Code!$M$208</f>
        <v>EF 70</v>
      </c>
      <c r="BW561" s="64" t="str">
        <f>Code!$M$205</f>
        <v>EF 82</v>
      </c>
      <c r="BX561" s="64" t="s">
        <v>363</v>
      </c>
      <c r="BY561" s="64" t="s">
        <v>239</v>
      </c>
      <c r="BZ561" s="64" t="s">
        <v>240</v>
      </c>
      <c r="CA561" s="64"/>
      <c r="CB561" s="64"/>
      <c r="CC561" s="64"/>
      <c r="CD561" s="64"/>
      <c r="CE561" s="64"/>
      <c r="CF561" s="64"/>
      <c r="CG561" s="64"/>
      <c r="CH561" s="64"/>
      <c r="CI561" s="64"/>
      <c r="CJ561" s="64"/>
      <c r="CK561" s="64"/>
      <c r="CL561" s="64"/>
      <c r="CM561" s="18"/>
      <c r="CN561" s="18"/>
    </row>
    <row r="562" spans="1:92" ht="14.4" x14ac:dyDescent="0.3">
      <c r="A562" s="19" t="s">
        <v>95</v>
      </c>
      <c r="B562" s="31" t="s">
        <v>86</v>
      </c>
      <c r="C562" s="19" t="s">
        <v>87</v>
      </c>
      <c r="D562" s="19">
        <v>16</v>
      </c>
      <c r="E562" s="19">
        <f>VLOOKUP(D562,Lists!$B$3:$C$18,2,FALSE)</f>
        <v>12</v>
      </c>
      <c r="F562" s="19">
        <v>2</v>
      </c>
      <c r="G562" s="19" t="s">
        <v>66</v>
      </c>
      <c r="H562" s="23">
        <v>1990</v>
      </c>
      <c r="I562" s="37">
        <v>0.14016341923318668</v>
      </c>
      <c r="J562" s="36">
        <v>7.1357303575703178E-4</v>
      </c>
      <c r="K562" s="36">
        <f t="shared" si="140"/>
        <v>7.1357303575703178E-4</v>
      </c>
      <c r="L562" s="23">
        <v>3.32</v>
      </c>
      <c r="M562" s="35">
        <v>0.33</v>
      </c>
      <c r="N562" s="35">
        <f t="shared" si="141"/>
        <v>0.33</v>
      </c>
      <c r="O562" s="38">
        <v>11.931567328918323</v>
      </c>
      <c r="P562" s="38">
        <f t="shared" si="142"/>
        <v>11.931567328918323</v>
      </c>
      <c r="Q562" s="38">
        <v>1.3361692000000001</v>
      </c>
      <c r="R562" s="38">
        <v>3.0951638065522622</v>
      </c>
      <c r="S562" s="23">
        <v>1.23</v>
      </c>
      <c r="T562" s="23">
        <v>0.87</v>
      </c>
      <c r="U562" s="23">
        <v>10</v>
      </c>
      <c r="V562" s="23">
        <f t="shared" si="143"/>
        <v>10</v>
      </c>
      <c r="W562" s="23">
        <v>78</v>
      </c>
      <c r="X562" s="23">
        <f t="shared" si="144"/>
        <v>78</v>
      </c>
      <c r="Y562" s="23">
        <v>62</v>
      </c>
      <c r="Z562" s="23" t="str">
        <f>Code!$K$204</f>
        <v>EF 86</v>
      </c>
      <c r="AA562" s="23" t="str">
        <f>Code!$K$207</f>
        <v>EF 57</v>
      </c>
      <c r="AB562" s="23" t="str">
        <f>Code!$K$208</f>
        <v>EF 57</v>
      </c>
      <c r="AC562" s="23" t="str">
        <f>Code!$K$205</f>
        <v>EF 57</v>
      </c>
      <c r="AD562" s="23" t="s">
        <v>237</v>
      </c>
      <c r="AE562" s="23" t="s">
        <v>237</v>
      </c>
      <c r="AF562" s="23" t="s">
        <v>237</v>
      </c>
      <c r="AG562" s="39">
        <f t="shared" si="139"/>
        <v>7.1357303575703178E-4</v>
      </c>
      <c r="AH562" s="39">
        <f t="shared" si="145"/>
        <v>7.1357303575703178E-4</v>
      </c>
      <c r="AI562" s="18">
        <f t="shared" si="146"/>
        <v>3.32</v>
      </c>
      <c r="AJ562" s="41">
        <f>Code!$B$23</f>
        <v>0.15</v>
      </c>
      <c r="AK562" s="41">
        <f t="shared" si="147"/>
        <v>0.15</v>
      </c>
      <c r="AL562" s="110">
        <f t="shared" si="148"/>
        <v>11.931567328918323</v>
      </c>
      <c r="AM562" s="110">
        <f t="shared" si="149"/>
        <v>11.931567328918323</v>
      </c>
      <c r="AN562" s="110">
        <f t="shared" si="150"/>
        <v>1.3361692000000001</v>
      </c>
      <c r="AO562" s="110">
        <f t="shared" si="151"/>
        <v>3.0951638065522622</v>
      </c>
      <c r="AP562" s="18">
        <f>VLOOKUP(D562,Code!$B$92:$D$107,2,FALSE)</f>
        <v>0.32</v>
      </c>
      <c r="AQ562" s="18">
        <f>VLOOKUP(E562,Code!$B$92:$D$107,3,FALSE)</f>
        <v>0.25</v>
      </c>
      <c r="AR562" s="18">
        <f>Code!$C$132</f>
        <v>14</v>
      </c>
      <c r="AS562" s="18">
        <f t="shared" si="152"/>
        <v>14</v>
      </c>
      <c r="AT562" s="88">
        <f>Code!$C$189</f>
        <v>80</v>
      </c>
      <c r="AU562" s="88">
        <f t="shared" si="153"/>
        <v>80</v>
      </c>
      <c r="AV562" s="88">
        <f>Code!$C$198</f>
        <v>66</v>
      </c>
      <c r="AW562" s="18" t="str">
        <f>Code!$L$204</f>
        <v>EF 95</v>
      </c>
      <c r="AX562" s="64" t="str">
        <f>Code!$L$207</f>
        <v>EF 60</v>
      </c>
      <c r="AY562" s="64" t="str">
        <f>Code!$L$208</f>
        <v>EF 60</v>
      </c>
      <c r="AZ562" s="64" t="str">
        <f>Code!$L$205</f>
        <v>EF 62</v>
      </c>
      <c r="BA562" s="23" t="s">
        <v>237</v>
      </c>
      <c r="BB562" s="23" t="s">
        <v>237</v>
      </c>
      <c r="BC562" s="23" t="s">
        <v>237</v>
      </c>
      <c r="BD562" s="39">
        <f t="shared" si="154"/>
        <v>6.0653708039347702E-4</v>
      </c>
      <c r="BE562" s="39">
        <f t="shared" si="155"/>
        <v>4.9950112502992225E-4</v>
      </c>
      <c r="BF562" s="18">
        <f>Measures!$C$3</f>
        <v>8</v>
      </c>
      <c r="BG562" s="41">
        <f>Measures!$C$4</f>
        <v>0.1</v>
      </c>
      <c r="BH562" s="41">
        <v>0.06</v>
      </c>
      <c r="BI562" s="18">
        <f>VLOOKUP(D562,Measures!$B$6:$C$21,2,FALSE)</f>
        <v>38</v>
      </c>
      <c r="BJ562" s="18">
        <f>Measures!$C$22</f>
        <v>44</v>
      </c>
      <c r="BK562" s="18">
        <f>Measures!$C$23</f>
        <v>19</v>
      </c>
      <c r="BL562" s="18">
        <f>Measures!$C$24</f>
        <v>13</v>
      </c>
      <c r="BM562" s="18">
        <f>Measures!$C$26</f>
        <v>0.32</v>
      </c>
      <c r="BN562" s="18">
        <f>Measures!$D$26</f>
        <v>0.25</v>
      </c>
      <c r="BO562" s="18">
        <f>Measures!$C$27</f>
        <v>14</v>
      </c>
      <c r="BP562" s="18">
        <f>Measures!$C$28</f>
        <v>15</v>
      </c>
      <c r="BQ562" s="88">
        <f>Measures!$C$29</f>
        <v>92</v>
      </c>
      <c r="BR562" s="88">
        <f>Measures!$C$30</f>
        <v>95</v>
      </c>
      <c r="BS562" s="88">
        <f>Measures!$C$31</f>
        <v>70</v>
      </c>
      <c r="BT562" s="64" t="str">
        <f>Code!$M$204</f>
        <v>EF 200</v>
      </c>
      <c r="BU562" s="64" t="str">
        <f>Code!$M$207</f>
        <v>EF 67</v>
      </c>
      <c r="BV562" s="64" t="str">
        <f>Code!$M$208</f>
        <v>EF 70</v>
      </c>
      <c r="BW562" s="64" t="str">
        <f>Code!$M$205</f>
        <v>EF 82</v>
      </c>
      <c r="BX562" s="64" t="s">
        <v>363</v>
      </c>
      <c r="BY562" s="64" t="s">
        <v>239</v>
      </c>
      <c r="BZ562" s="64" t="s">
        <v>240</v>
      </c>
      <c r="CA562" s="64"/>
      <c r="CB562" s="64"/>
      <c r="CC562" s="64"/>
      <c r="CD562" s="64"/>
      <c r="CE562" s="64"/>
      <c r="CF562" s="64"/>
      <c r="CG562" s="64"/>
      <c r="CH562" s="64"/>
      <c r="CI562" s="64"/>
      <c r="CJ562" s="64"/>
      <c r="CK562" s="64"/>
      <c r="CL562" s="64"/>
      <c r="CM562" s="18"/>
      <c r="CN562" s="18"/>
    </row>
    <row r="563" spans="1:92" ht="14.4" x14ac:dyDescent="0.3">
      <c r="A563" s="19" t="s">
        <v>22</v>
      </c>
      <c r="B563" s="31" t="s">
        <v>86</v>
      </c>
      <c r="C563" s="19" t="s">
        <v>87</v>
      </c>
      <c r="D563" s="19">
        <v>16</v>
      </c>
      <c r="E563" s="19">
        <f>VLOOKUP(D563,Lists!$B$3:$C$18,2,FALSE)</f>
        <v>12</v>
      </c>
      <c r="F563" s="19">
        <v>1</v>
      </c>
      <c r="G563" s="19" t="s">
        <v>66</v>
      </c>
      <c r="H563" s="23">
        <v>1600</v>
      </c>
      <c r="I563" s="37">
        <v>0.14016341923318668</v>
      </c>
      <c r="J563" s="36">
        <v>7.1357303575703178E-4</v>
      </c>
      <c r="K563" s="36">
        <f t="shared" si="140"/>
        <v>7.1357303575703178E-4</v>
      </c>
      <c r="L563" s="23">
        <v>3.32</v>
      </c>
      <c r="M563" s="35">
        <v>0.33</v>
      </c>
      <c r="N563" s="35">
        <f t="shared" si="141"/>
        <v>0.33</v>
      </c>
      <c r="O563" s="38">
        <v>11.931567328918323</v>
      </c>
      <c r="P563" s="38">
        <f t="shared" si="142"/>
        <v>11.931567328918323</v>
      </c>
      <c r="Q563" s="38">
        <v>1.3361692000000001</v>
      </c>
      <c r="R563" s="38">
        <v>3.0951638065522622</v>
      </c>
      <c r="S563" s="23">
        <v>1.23</v>
      </c>
      <c r="T563" s="23">
        <v>0.87</v>
      </c>
      <c r="U563" s="23">
        <v>10</v>
      </c>
      <c r="V563" s="23">
        <f t="shared" si="143"/>
        <v>10</v>
      </c>
      <c r="W563" s="23">
        <v>78</v>
      </c>
      <c r="X563" s="23">
        <f t="shared" si="144"/>
        <v>78</v>
      </c>
      <c r="Y563" s="23">
        <v>62</v>
      </c>
      <c r="Z563" s="23" t="str">
        <f>Code!$K$204</f>
        <v>EF 86</v>
      </c>
      <c r="AA563" s="23" t="str">
        <f>Code!$K$207</f>
        <v>EF 57</v>
      </c>
      <c r="AB563" s="23" t="str">
        <f>Code!$K$208</f>
        <v>EF 57</v>
      </c>
      <c r="AC563" s="23" t="str">
        <f>Code!$K$205</f>
        <v>EF 57</v>
      </c>
      <c r="AD563" s="23" t="s">
        <v>237</v>
      </c>
      <c r="AE563" s="23" t="s">
        <v>237</v>
      </c>
      <c r="AF563" s="23" t="s">
        <v>237</v>
      </c>
      <c r="AG563" s="39">
        <f t="shared" si="139"/>
        <v>7.1357303575703178E-4</v>
      </c>
      <c r="AH563" s="39">
        <f t="shared" si="145"/>
        <v>7.1357303575703178E-4</v>
      </c>
      <c r="AI563" s="18">
        <f t="shared" si="146"/>
        <v>3.32</v>
      </c>
      <c r="AJ563" s="41">
        <f>Code!$B$23</f>
        <v>0.15</v>
      </c>
      <c r="AK563" s="41">
        <f t="shared" si="147"/>
        <v>0.15</v>
      </c>
      <c r="AL563" s="110">
        <f t="shared" si="148"/>
        <v>11.931567328918323</v>
      </c>
      <c r="AM563" s="110">
        <f t="shared" si="149"/>
        <v>11.931567328918323</v>
      </c>
      <c r="AN563" s="110">
        <f t="shared" si="150"/>
        <v>1.3361692000000001</v>
      </c>
      <c r="AO563" s="110">
        <f t="shared" si="151"/>
        <v>3.0951638065522622</v>
      </c>
      <c r="AP563" s="18">
        <f>VLOOKUP(D563,Code!$B$92:$D$107,2,FALSE)</f>
        <v>0.32</v>
      </c>
      <c r="AQ563" s="18">
        <f>VLOOKUP(E563,Code!$B$92:$D$107,3,FALSE)</f>
        <v>0.25</v>
      </c>
      <c r="AR563" s="18">
        <f>Code!$C$132</f>
        <v>14</v>
      </c>
      <c r="AS563" s="18">
        <f t="shared" si="152"/>
        <v>14</v>
      </c>
      <c r="AT563" s="88">
        <f>Code!$C$189</f>
        <v>80</v>
      </c>
      <c r="AU563" s="88">
        <f t="shared" si="153"/>
        <v>80</v>
      </c>
      <c r="AV563" s="88">
        <f>Code!$C$198</f>
        <v>66</v>
      </c>
      <c r="AW563" s="18" t="str">
        <f>Code!$L$204</f>
        <v>EF 95</v>
      </c>
      <c r="AX563" s="64" t="str">
        <f>Code!$L$207</f>
        <v>EF 60</v>
      </c>
      <c r="AY563" s="64" t="str">
        <f>Code!$L$208</f>
        <v>EF 60</v>
      </c>
      <c r="AZ563" s="64" t="str">
        <f>Code!$L$205</f>
        <v>EF 62</v>
      </c>
      <c r="BA563" s="23" t="s">
        <v>237</v>
      </c>
      <c r="BB563" s="23" t="s">
        <v>237</v>
      </c>
      <c r="BC563" s="23" t="s">
        <v>237</v>
      </c>
      <c r="BD563" s="39">
        <f t="shared" si="154"/>
        <v>6.0653708039347702E-4</v>
      </c>
      <c r="BE563" s="39">
        <f t="shared" si="155"/>
        <v>4.9950112502992225E-4</v>
      </c>
      <c r="BF563" s="18">
        <f>Measures!$C$3</f>
        <v>8</v>
      </c>
      <c r="BG563" s="41">
        <f>Measures!$C$4</f>
        <v>0.1</v>
      </c>
      <c r="BH563" s="41">
        <v>0.06</v>
      </c>
      <c r="BI563" s="18">
        <f>VLOOKUP(D563,Measures!$B$6:$C$21,2,FALSE)</f>
        <v>38</v>
      </c>
      <c r="BJ563" s="18">
        <f>Measures!$C$22</f>
        <v>44</v>
      </c>
      <c r="BK563" s="18">
        <f>Measures!$C$23</f>
        <v>19</v>
      </c>
      <c r="BL563" s="18">
        <f>Measures!$C$24</f>
        <v>13</v>
      </c>
      <c r="BM563" s="18">
        <f>Measures!$C$26</f>
        <v>0.32</v>
      </c>
      <c r="BN563" s="18">
        <f>Measures!$D$26</f>
        <v>0.25</v>
      </c>
      <c r="BO563" s="18">
        <f>Measures!$C$27</f>
        <v>14</v>
      </c>
      <c r="BP563" s="18">
        <f>Measures!$C$28</f>
        <v>15</v>
      </c>
      <c r="BQ563" s="88">
        <f>Measures!$C$29</f>
        <v>92</v>
      </c>
      <c r="BR563" s="88">
        <f>Measures!$C$30</f>
        <v>95</v>
      </c>
      <c r="BS563" s="88">
        <f>Measures!$C$31</f>
        <v>70</v>
      </c>
      <c r="BT563" s="64" t="str">
        <f>Code!$M$204</f>
        <v>EF 200</v>
      </c>
      <c r="BU563" s="64" t="str">
        <f>Code!$M$207</f>
        <v>EF 67</v>
      </c>
      <c r="BV563" s="64" t="str">
        <f>Code!$M$208</f>
        <v>EF 70</v>
      </c>
      <c r="BW563" s="64" t="str">
        <f>Code!$M$205</f>
        <v>EF 82</v>
      </c>
      <c r="BX563" s="64" t="s">
        <v>363</v>
      </c>
      <c r="BY563" s="64" t="s">
        <v>239</v>
      </c>
      <c r="BZ563" s="64" t="s">
        <v>240</v>
      </c>
      <c r="CA563" s="64"/>
      <c r="CB563" s="64"/>
      <c r="CC563" s="64"/>
      <c r="CD563" s="64"/>
      <c r="CE563" s="64"/>
      <c r="CF563" s="64"/>
      <c r="CG563" s="64"/>
      <c r="CH563" s="64"/>
      <c r="CI563" s="64"/>
      <c r="CJ563" s="64"/>
      <c r="CK563" s="64"/>
      <c r="CL563" s="64"/>
      <c r="CM563" s="18"/>
      <c r="CN563" s="18"/>
    </row>
    <row r="564" spans="1:92" ht="14.4" x14ac:dyDescent="0.3">
      <c r="A564" s="19" t="s">
        <v>22</v>
      </c>
      <c r="B564" s="31" t="s">
        <v>86</v>
      </c>
      <c r="C564" s="19" t="s">
        <v>87</v>
      </c>
      <c r="D564" s="19">
        <v>16</v>
      </c>
      <c r="E564" s="19">
        <f>VLOOKUP(D564,Lists!$B$3:$C$18,2,FALSE)</f>
        <v>12</v>
      </c>
      <c r="F564" s="19">
        <v>2</v>
      </c>
      <c r="G564" s="19" t="s">
        <v>66</v>
      </c>
      <c r="H564" s="23">
        <v>1990</v>
      </c>
      <c r="I564" s="37">
        <v>0.14016341923318668</v>
      </c>
      <c r="J564" s="36">
        <v>7.1357303575703178E-4</v>
      </c>
      <c r="K564" s="36">
        <f t="shared" si="140"/>
        <v>7.1357303575703178E-4</v>
      </c>
      <c r="L564" s="23">
        <v>3.32</v>
      </c>
      <c r="M564" s="35">
        <v>0.33</v>
      </c>
      <c r="N564" s="35">
        <f t="shared" si="141"/>
        <v>0.33</v>
      </c>
      <c r="O564" s="38">
        <v>11.931567328918323</v>
      </c>
      <c r="P564" s="38">
        <f t="shared" si="142"/>
        <v>11.931567328918323</v>
      </c>
      <c r="Q564" s="38">
        <v>1.3361692000000001</v>
      </c>
      <c r="R564" s="38">
        <v>3.0951638065522622</v>
      </c>
      <c r="S564" s="23">
        <v>1.23</v>
      </c>
      <c r="T564" s="23">
        <v>0.87</v>
      </c>
      <c r="U564" s="23">
        <v>10</v>
      </c>
      <c r="V564" s="23">
        <f t="shared" si="143"/>
        <v>10</v>
      </c>
      <c r="W564" s="23">
        <v>78</v>
      </c>
      <c r="X564" s="23">
        <f t="shared" si="144"/>
        <v>78</v>
      </c>
      <c r="Y564" s="23">
        <v>62</v>
      </c>
      <c r="Z564" s="23" t="str">
        <f>Code!$K$204</f>
        <v>EF 86</v>
      </c>
      <c r="AA564" s="23" t="str">
        <f>Code!$K$207</f>
        <v>EF 57</v>
      </c>
      <c r="AB564" s="23" t="str">
        <f>Code!$K$208</f>
        <v>EF 57</v>
      </c>
      <c r="AC564" s="23" t="str">
        <f>Code!$K$205</f>
        <v>EF 57</v>
      </c>
      <c r="AD564" s="23" t="s">
        <v>237</v>
      </c>
      <c r="AE564" s="23" t="s">
        <v>237</v>
      </c>
      <c r="AF564" s="23" t="s">
        <v>237</v>
      </c>
      <c r="AG564" s="39">
        <f t="shared" si="139"/>
        <v>7.1357303575703178E-4</v>
      </c>
      <c r="AH564" s="39">
        <f t="shared" si="145"/>
        <v>7.1357303575703178E-4</v>
      </c>
      <c r="AI564" s="18">
        <f t="shared" si="146"/>
        <v>3.32</v>
      </c>
      <c r="AJ564" s="41">
        <f>Code!$B$23</f>
        <v>0.15</v>
      </c>
      <c r="AK564" s="41">
        <f t="shared" si="147"/>
        <v>0.15</v>
      </c>
      <c r="AL564" s="110">
        <f t="shared" si="148"/>
        <v>11.931567328918323</v>
      </c>
      <c r="AM564" s="110">
        <f t="shared" si="149"/>
        <v>11.931567328918323</v>
      </c>
      <c r="AN564" s="110">
        <f t="shared" si="150"/>
        <v>1.3361692000000001</v>
      </c>
      <c r="AO564" s="110">
        <f t="shared" si="151"/>
        <v>3.0951638065522622</v>
      </c>
      <c r="AP564" s="18">
        <f>VLOOKUP(D564,Code!$B$92:$D$107,2,FALSE)</f>
        <v>0.32</v>
      </c>
      <c r="AQ564" s="18">
        <f>VLOOKUP(E564,Code!$B$92:$D$107,3,FALSE)</f>
        <v>0.25</v>
      </c>
      <c r="AR564" s="18">
        <f>Code!$C$132</f>
        <v>14</v>
      </c>
      <c r="AS564" s="18">
        <f t="shared" si="152"/>
        <v>14</v>
      </c>
      <c r="AT564" s="88">
        <f>Code!$C$189</f>
        <v>80</v>
      </c>
      <c r="AU564" s="88">
        <f t="shared" si="153"/>
        <v>80</v>
      </c>
      <c r="AV564" s="88">
        <f>Code!$C$198</f>
        <v>66</v>
      </c>
      <c r="AW564" s="18" t="str">
        <f>Code!$L$204</f>
        <v>EF 95</v>
      </c>
      <c r="AX564" s="64" t="str">
        <f>Code!$L$207</f>
        <v>EF 60</v>
      </c>
      <c r="AY564" s="64" t="str">
        <f>Code!$L$208</f>
        <v>EF 60</v>
      </c>
      <c r="AZ564" s="64" t="str">
        <f>Code!$L$205</f>
        <v>EF 62</v>
      </c>
      <c r="BA564" s="23" t="s">
        <v>237</v>
      </c>
      <c r="BB564" s="23" t="s">
        <v>237</v>
      </c>
      <c r="BC564" s="23" t="s">
        <v>237</v>
      </c>
      <c r="BD564" s="39">
        <f t="shared" si="154"/>
        <v>6.0653708039347702E-4</v>
      </c>
      <c r="BE564" s="39">
        <f t="shared" si="155"/>
        <v>4.9950112502992225E-4</v>
      </c>
      <c r="BF564" s="18">
        <f>Measures!$C$3</f>
        <v>8</v>
      </c>
      <c r="BG564" s="41">
        <f>Measures!$C$4</f>
        <v>0.1</v>
      </c>
      <c r="BH564" s="41">
        <v>0.06</v>
      </c>
      <c r="BI564" s="18">
        <f>VLOOKUP(D564,Measures!$B$6:$C$21,2,FALSE)</f>
        <v>38</v>
      </c>
      <c r="BJ564" s="18">
        <f>Measures!$C$22</f>
        <v>44</v>
      </c>
      <c r="BK564" s="18">
        <f>Measures!$C$23</f>
        <v>19</v>
      </c>
      <c r="BL564" s="18">
        <f>Measures!$C$24</f>
        <v>13</v>
      </c>
      <c r="BM564" s="18">
        <f>Measures!$C$26</f>
        <v>0.32</v>
      </c>
      <c r="BN564" s="18">
        <f>Measures!$D$26</f>
        <v>0.25</v>
      </c>
      <c r="BO564" s="18">
        <f>Measures!$C$27</f>
        <v>14</v>
      </c>
      <c r="BP564" s="18">
        <f>Measures!$C$28</f>
        <v>15</v>
      </c>
      <c r="BQ564" s="88">
        <f>Measures!$C$29</f>
        <v>92</v>
      </c>
      <c r="BR564" s="88">
        <f>Measures!$C$30</f>
        <v>95</v>
      </c>
      <c r="BS564" s="88">
        <f>Measures!$C$31</f>
        <v>70</v>
      </c>
      <c r="BT564" s="64" t="str">
        <f>Code!$M$204</f>
        <v>EF 200</v>
      </c>
      <c r="BU564" s="64" t="str">
        <f>Code!$M$207</f>
        <v>EF 67</v>
      </c>
      <c r="BV564" s="64" t="str">
        <f>Code!$M$208</f>
        <v>EF 70</v>
      </c>
      <c r="BW564" s="64" t="str">
        <f>Code!$M$205</f>
        <v>EF 82</v>
      </c>
      <c r="BX564" s="64" t="s">
        <v>363</v>
      </c>
      <c r="BY564" s="64" t="s">
        <v>239</v>
      </c>
      <c r="BZ564" s="64" t="s">
        <v>240</v>
      </c>
      <c r="CA564" s="64"/>
      <c r="CB564" s="64"/>
      <c r="CC564" s="64"/>
      <c r="CD564" s="64"/>
      <c r="CE564" s="64"/>
      <c r="CF564" s="64"/>
      <c r="CG564" s="64"/>
      <c r="CH564" s="64"/>
      <c r="CI564" s="64"/>
      <c r="CJ564" s="64"/>
      <c r="CK564" s="64"/>
      <c r="CL564" s="64"/>
      <c r="CM564" s="18"/>
      <c r="CN564" s="18"/>
    </row>
    <row r="565" spans="1:92" ht="14.4" x14ac:dyDescent="0.3">
      <c r="A565" s="19" t="s">
        <v>95</v>
      </c>
      <c r="B565" s="31" t="s">
        <v>86</v>
      </c>
      <c r="C565" s="19" t="s">
        <v>71</v>
      </c>
      <c r="D565" s="19">
        <v>16</v>
      </c>
      <c r="E565" s="19">
        <f>VLOOKUP(D565,Lists!$B$3:$C$18,2,FALSE)</f>
        <v>12</v>
      </c>
      <c r="F565" s="19">
        <v>1</v>
      </c>
      <c r="G565" s="19" t="s">
        <v>67</v>
      </c>
      <c r="H565" s="23">
        <v>1810</v>
      </c>
      <c r="I565" s="37">
        <v>0.11502100840336134</v>
      </c>
      <c r="J565" s="36">
        <v>5.1608452609801366E-4</v>
      </c>
      <c r="K565" s="36">
        <f t="shared" si="140"/>
        <v>5.1608452609801366E-4</v>
      </c>
      <c r="L565" s="23">
        <v>3.67</v>
      </c>
      <c r="M565" s="35">
        <v>0.26</v>
      </c>
      <c r="N565" s="35">
        <f t="shared" si="141"/>
        <v>0.26</v>
      </c>
      <c r="O565" s="38">
        <v>15.904477611940299</v>
      </c>
      <c r="P565" s="38">
        <f t="shared" si="142"/>
        <v>15.904477611940299</v>
      </c>
      <c r="Q565" s="38">
        <v>5.9551821</v>
      </c>
      <c r="R565" s="38">
        <v>10.254943899018233</v>
      </c>
      <c r="S565" s="23">
        <v>0.93500000000000005</v>
      </c>
      <c r="T565" s="23">
        <v>0.83000000000000007</v>
      </c>
      <c r="U565" s="23">
        <v>10</v>
      </c>
      <c r="V565" s="23">
        <f t="shared" si="143"/>
        <v>10</v>
      </c>
      <c r="W565" s="23">
        <v>78</v>
      </c>
      <c r="X565" s="23">
        <f t="shared" si="144"/>
        <v>78</v>
      </c>
      <c r="Y565" s="23">
        <v>62</v>
      </c>
      <c r="Z565" s="23" t="str">
        <f>Code!$K$204</f>
        <v>EF 86</v>
      </c>
      <c r="AA565" s="23" t="str">
        <f>Code!$K$207</f>
        <v>EF 57</v>
      </c>
      <c r="AB565" s="23" t="str">
        <f>Code!$K$208</f>
        <v>EF 57</v>
      </c>
      <c r="AC565" s="23" t="str">
        <f>Code!$K$205</f>
        <v>EF 57</v>
      </c>
      <c r="AD565" s="23" t="s">
        <v>237</v>
      </c>
      <c r="AE565" s="23" t="s">
        <v>237</v>
      </c>
      <c r="AF565" s="23" t="s">
        <v>237</v>
      </c>
      <c r="AG565" s="39">
        <f t="shared" si="139"/>
        <v>5.1608452609801366E-4</v>
      </c>
      <c r="AH565" s="39">
        <f t="shared" si="145"/>
        <v>5.1608452609801366E-4</v>
      </c>
      <c r="AI565" s="18">
        <f t="shared" si="146"/>
        <v>3.67</v>
      </c>
      <c r="AJ565" s="41">
        <f>Code!$B$23</f>
        <v>0.15</v>
      </c>
      <c r="AK565" s="41">
        <f t="shared" si="147"/>
        <v>0.15</v>
      </c>
      <c r="AL565" s="110">
        <f t="shared" si="148"/>
        <v>15.904477611940299</v>
      </c>
      <c r="AM565" s="110">
        <f t="shared" si="149"/>
        <v>15.904477611940299</v>
      </c>
      <c r="AN565" s="110">
        <f t="shared" si="150"/>
        <v>5.9551821</v>
      </c>
      <c r="AO565" s="110">
        <f t="shared" si="151"/>
        <v>10.254943899018233</v>
      </c>
      <c r="AP565" s="18">
        <f>VLOOKUP(D565,Code!$B$92:$D$107,2,FALSE)</f>
        <v>0.32</v>
      </c>
      <c r="AQ565" s="18">
        <f>VLOOKUP(E565,Code!$B$92:$D$107,3,FALSE)</f>
        <v>0.25</v>
      </c>
      <c r="AR565" s="18">
        <f>Code!$C$132</f>
        <v>14</v>
      </c>
      <c r="AS565" s="18">
        <f t="shared" si="152"/>
        <v>14</v>
      </c>
      <c r="AT565" s="88">
        <f>Code!$C$189</f>
        <v>80</v>
      </c>
      <c r="AU565" s="88">
        <f t="shared" si="153"/>
        <v>80</v>
      </c>
      <c r="AV565" s="88">
        <f>Code!$C$198</f>
        <v>66</v>
      </c>
      <c r="AW565" s="18" t="str">
        <f>Code!$L$204</f>
        <v>EF 95</v>
      </c>
      <c r="AX565" s="64" t="str">
        <f>Code!$L$207</f>
        <v>EF 60</v>
      </c>
      <c r="AY565" s="64" t="str">
        <f>Code!$L$208</f>
        <v>EF 60</v>
      </c>
      <c r="AZ565" s="64" t="str">
        <f>Code!$L$205</f>
        <v>EF 62</v>
      </c>
      <c r="BA565" s="23" t="s">
        <v>237</v>
      </c>
      <c r="BB565" s="23" t="s">
        <v>237</v>
      </c>
      <c r="BC565" s="23" t="s">
        <v>237</v>
      </c>
      <c r="BD565" s="39">
        <f t="shared" si="154"/>
        <v>4.3867184718331158E-4</v>
      </c>
      <c r="BE565" s="39">
        <f t="shared" si="155"/>
        <v>3.6125916826860955E-4</v>
      </c>
      <c r="BF565" s="18">
        <f>Measures!$C$3</f>
        <v>8</v>
      </c>
      <c r="BG565" s="41">
        <f>Measures!$C$4</f>
        <v>0.1</v>
      </c>
      <c r="BH565" s="41">
        <v>0.06</v>
      </c>
      <c r="BI565" s="18">
        <f>VLOOKUP(D565,Measures!$B$6:$C$21,2,FALSE)</f>
        <v>38</v>
      </c>
      <c r="BJ565" s="18">
        <f>Measures!$C$22</f>
        <v>44</v>
      </c>
      <c r="BK565" s="18">
        <f>Measures!$C$23</f>
        <v>19</v>
      </c>
      <c r="BL565" s="18">
        <f>Measures!$C$24</f>
        <v>13</v>
      </c>
      <c r="BM565" s="18">
        <f>Measures!$C$26</f>
        <v>0.32</v>
      </c>
      <c r="BN565" s="18">
        <f>Measures!$D$26</f>
        <v>0.25</v>
      </c>
      <c r="BO565" s="18">
        <f>Measures!$C$27</f>
        <v>14</v>
      </c>
      <c r="BP565" s="18">
        <f>Measures!$C$28</f>
        <v>15</v>
      </c>
      <c r="BQ565" s="88">
        <f>Measures!$C$29</f>
        <v>92</v>
      </c>
      <c r="BR565" s="88">
        <f>Measures!$C$30</f>
        <v>95</v>
      </c>
      <c r="BS565" s="88">
        <f>Measures!$C$31</f>
        <v>70</v>
      </c>
      <c r="BT565" s="64" t="str">
        <f>Code!$M$204</f>
        <v>EF 200</v>
      </c>
      <c r="BU565" s="64" t="str">
        <f>Code!$M$207</f>
        <v>EF 67</v>
      </c>
      <c r="BV565" s="64" t="str">
        <f>Code!$M$208</f>
        <v>EF 70</v>
      </c>
      <c r="BW565" s="64" t="str">
        <f>Code!$M$205</f>
        <v>EF 82</v>
      </c>
      <c r="BX565" s="64" t="s">
        <v>363</v>
      </c>
      <c r="BY565" s="64" t="s">
        <v>239</v>
      </c>
      <c r="BZ565" s="64" t="s">
        <v>240</v>
      </c>
      <c r="CA565" s="64"/>
      <c r="CB565" s="64"/>
      <c r="CC565" s="64"/>
      <c r="CD565" s="64"/>
      <c r="CE565" s="64"/>
      <c r="CF565" s="64"/>
      <c r="CG565" s="64"/>
      <c r="CH565" s="64"/>
      <c r="CI565" s="64"/>
      <c r="CJ565" s="64"/>
      <c r="CK565" s="64"/>
      <c r="CL565" s="64"/>
      <c r="CM565" s="18"/>
      <c r="CN565" s="18"/>
    </row>
    <row r="566" spans="1:92" ht="14.4" x14ac:dyDescent="0.3">
      <c r="A566" s="19" t="s">
        <v>95</v>
      </c>
      <c r="B566" s="31" t="s">
        <v>86</v>
      </c>
      <c r="C566" s="19" t="s">
        <v>71</v>
      </c>
      <c r="D566" s="19">
        <v>16</v>
      </c>
      <c r="E566" s="19">
        <f>VLOOKUP(D566,Lists!$B$3:$C$18,2,FALSE)</f>
        <v>12</v>
      </c>
      <c r="F566" s="19">
        <v>2</v>
      </c>
      <c r="G566" s="19" t="s">
        <v>67</v>
      </c>
      <c r="H566" s="23">
        <v>2400</v>
      </c>
      <c r="I566" s="37">
        <v>0.11502100840336134</v>
      </c>
      <c r="J566" s="36">
        <v>5.1608452609801366E-4</v>
      </c>
      <c r="K566" s="36">
        <f t="shared" si="140"/>
        <v>5.1608452609801366E-4</v>
      </c>
      <c r="L566" s="23">
        <v>3.67</v>
      </c>
      <c r="M566" s="35">
        <v>0.26</v>
      </c>
      <c r="N566" s="35">
        <f t="shared" si="141"/>
        <v>0.26</v>
      </c>
      <c r="O566" s="38">
        <v>15.904477611940299</v>
      </c>
      <c r="P566" s="38">
        <f t="shared" si="142"/>
        <v>15.904477611940299</v>
      </c>
      <c r="Q566" s="38">
        <v>5.9551821</v>
      </c>
      <c r="R566" s="38">
        <v>10.254943899018233</v>
      </c>
      <c r="S566" s="23">
        <v>0.93500000000000005</v>
      </c>
      <c r="T566" s="23">
        <v>0.83000000000000007</v>
      </c>
      <c r="U566" s="23">
        <v>10</v>
      </c>
      <c r="V566" s="23">
        <f t="shared" si="143"/>
        <v>10</v>
      </c>
      <c r="W566" s="23">
        <v>78</v>
      </c>
      <c r="X566" s="23">
        <f t="shared" si="144"/>
        <v>78</v>
      </c>
      <c r="Y566" s="23">
        <v>62</v>
      </c>
      <c r="Z566" s="23" t="str">
        <f>Code!$K$204</f>
        <v>EF 86</v>
      </c>
      <c r="AA566" s="23" t="str">
        <f>Code!$K$207</f>
        <v>EF 57</v>
      </c>
      <c r="AB566" s="23" t="str">
        <f>Code!$K$208</f>
        <v>EF 57</v>
      </c>
      <c r="AC566" s="23" t="str">
        <f>Code!$K$205</f>
        <v>EF 57</v>
      </c>
      <c r="AD566" s="23" t="s">
        <v>237</v>
      </c>
      <c r="AE566" s="23" t="s">
        <v>237</v>
      </c>
      <c r="AF566" s="23" t="s">
        <v>237</v>
      </c>
      <c r="AG566" s="39">
        <f t="shared" si="139"/>
        <v>5.1608452609801366E-4</v>
      </c>
      <c r="AH566" s="39">
        <f t="shared" si="145"/>
        <v>5.1608452609801366E-4</v>
      </c>
      <c r="AI566" s="18">
        <f t="shared" si="146"/>
        <v>3.67</v>
      </c>
      <c r="AJ566" s="41">
        <f>Code!$B$23</f>
        <v>0.15</v>
      </c>
      <c r="AK566" s="41">
        <f t="shared" si="147"/>
        <v>0.15</v>
      </c>
      <c r="AL566" s="110">
        <f t="shared" si="148"/>
        <v>15.904477611940299</v>
      </c>
      <c r="AM566" s="110">
        <f t="shared" si="149"/>
        <v>15.904477611940299</v>
      </c>
      <c r="AN566" s="110">
        <f t="shared" si="150"/>
        <v>5.9551821</v>
      </c>
      <c r="AO566" s="110">
        <f t="shared" si="151"/>
        <v>10.254943899018233</v>
      </c>
      <c r="AP566" s="18">
        <f>VLOOKUP(D566,Code!$B$92:$D$107,2,FALSE)</f>
        <v>0.32</v>
      </c>
      <c r="AQ566" s="18">
        <f>VLOOKUP(E566,Code!$B$92:$D$107,3,FALSE)</f>
        <v>0.25</v>
      </c>
      <c r="AR566" s="18">
        <f>Code!$C$132</f>
        <v>14</v>
      </c>
      <c r="AS566" s="18">
        <f t="shared" si="152"/>
        <v>14</v>
      </c>
      <c r="AT566" s="88">
        <f>Code!$C$189</f>
        <v>80</v>
      </c>
      <c r="AU566" s="88">
        <f t="shared" si="153"/>
        <v>80</v>
      </c>
      <c r="AV566" s="88">
        <f>Code!$C$198</f>
        <v>66</v>
      </c>
      <c r="AW566" s="18" t="str">
        <f>Code!$L$204</f>
        <v>EF 95</v>
      </c>
      <c r="AX566" s="64" t="str">
        <f>Code!$L$207</f>
        <v>EF 60</v>
      </c>
      <c r="AY566" s="64" t="str">
        <f>Code!$L$208</f>
        <v>EF 60</v>
      </c>
      <c r="AZ566" s="64" t="str">
        <f>Code!$L$205</f>
        <v>EF 62</v>
      </c>
      <c r="BA566" s="23" t="s">
        <v>237</v>
      </c>
      <c r="BB566" s="23" t="s">
        <v>237</v>
      </c>
      <c r="BC566" s="23" t="s">
        <v>237</v>
      </c>
      <c r="BD566" s="39">
        <f t="shared" si="154"/>
        <v>4.3867184718331158E-4</v>
      </c>
      <c r="BE566" s="39">
        <f t="shared" si="155"/>
        <v>3.6125916826860955E-4</v>
      </c>
      <c r="BF566" s="18">
        <f>Measures!$C$3</f>
        <v>8</v>
      </c>
      <c r="BG566" s="41">
        <f>Measures!$C$4</f>
        <v>0.1</v>
      </c>
      <c r="BH566" s="41">
        <v>0.06</v>
      </c>
      <c r="BI566" s="18">
        <f>VLOOKUP(D566,Measures!$B$6:$C$21,2,FALSE)</f>
        <v>38</v>
      </c>
      <c r="BJ566" s="18">
        <f>Measures!$C$22</f>
        <v>44</v>
      </c>
      <c r="BK566" s="18">
        <f>Measures!$C$23</f>
        <v>19</v>
      </c>
      <c r="BL566" s="18">
        <f>Measures!$C$24</f>
        <v>13</v>
      </c>
      <c r="BM566" s="18">
        <f>Measures!$C$26</f>
        <v>0.32</v>
      </c>
      <c r="BN566" s="18">
        <f>Measures!$D$26</f>
        <v>0.25</v>
      </c>
      <c r="BO566" s="18">
        <f>Measures!$C$27</f>
        <v>14</v>
      </c>
      <c r="BP566" s="18">
        <f>Measures!$C$28</f>
        <v>15</v>
      </c>
      <c r="BQ566" s="88">
        <f>Measures!$C$29</f>
        <v>92</v>
      </c>
      <c r="BR566" s="88">
        <f>Measures!$C$30</f>
        <v>95</v>
      </c>
      <c r="BS566" s="88">
        <f>Measures!$C$31</f>
        <v>70</v>
      </c>
      <c r="BT566" s="64" t="str">
        <f>Code!$M$204</f>
        <v>EF 200</v>
      </c>
      <c r="BU566" s="64" t="str">
        <f>Code!$M$207</f>
        <v>EF 67</v>
      </c>
      <c r="BV566" s="64" t="str">
        <f>Code!$M$208</f>
        <v>EF 70</v>
      </c>
      <c r="BW566" s="64" t="str">
        <f>Code!$M$205</f>
        <v>EF 82</v>
      </c>
      <c r="BX566" s="64" t="s">
        <v>363</v>
      </c>
      <c r="BY566" s="64" t="s">
        <v>239</v>
      </c>
      <c r="BZ566" s="64" t="s">
        <v>240</v>
      </c>
      <c r="CA566" s="64"/>
      <c r="CB566" s="64"/>
      <c r="CC566" s="64"/>
      <c r="CD566" s="64"/>
      <c r="CE566" s="64"/>
      <c r="CF566" s="64"/>
      <c r="CG566" s="64"/>
      <c r="CH566" s="64"/>
      <c r="CI566" s="64"/>
      <c r="CJ566" s="64"/>
      <c r="CK566" s="64"/>
      <c r="CL566" s="64"/>
      <c r="CM566" s="18"/>
      <c r="CN566" s="18"/>
    </row>
    <row r="567" spans="1:92" ht="14.4" x14ac:dyDescent="0.3">
      <c r="A567" s="19" t="s">
        <v>22</v>
      </c>
      <c r="B567" s="31" t="s">
        <v>86</v>
      </c>
      <c r="C567" s="19" t="s">
        <v>71</v>
      </c>
      <c r="D567" s="19">
        <v>16</v>
      </c>
      <c r="E567" s="19">
        <f>VLOOKUP(D567,Lists!$B$3:$C$18,2,FALSE)</f>
        <v>12</v>
      </c>
      <c r="F567" s="19">
        <v>1</v>
      </c>
      <c r="G567" s="19" t="s">
        <v>67</v>
      </c>
      <c r="H567" s="23">
        <v>1810</v>
      </c>
      <c r="I567" s="37">
        <v>0.11502100840336134</v>
      </c>
      <c r="J567" s="36">
        <v>5.1608452609801366E-4</v>
      </c>
      <c r="K567" s="36">
        <f t="shared" si="140"/>
        <v>5.1608452609801366E-4</v>
      </c>
      <c r="L567" s="23">
        <v>3.67</v>
      </c>
      <c r="M567" s="35">
        <v>0.26</v>
      </c>
      <c r="N567" s="35">
        <f t="shared" si="141"/>
        <v>0.26</v>
      </c>
      <c r="O567" s="38">
        <v>15.904477611940299</v>
      </c>
      <c r="P567" s="38">
        <f t="shared" si="142"/>
        <v>15.904477611940299</v>
      </c>
      <c r="Q567" s="38">
        <v>5.9551821</v>
      </c>
      <c r="R567" s="38">
        <v>10.254943899018233</v>
      </c>
      <c r="S567" s="23">
        <v>0.93500000000000005</v>
      </c>
      <c r="T567" s="23">
        <v>0.83000000000000007</v>
      </c>
      <c r="U567" s="23">
        <v>10</v>
      </c>
      <c r="V567" s="23">
        <f t="shared" si="143"/>
        <v>10</v>
      </c>
      <c r="W567" s="23">
        <v>78</v>
      </c>
      <c r="X567" s="23">
        <f t="shared" si="144"/>
        <v>78</v>
      </c>
      <c r="Y567" s="23">
        <v>62</v>
      </c>
      <c r="Z567" s="23" t="str">
        <f>Code!$K$204</f>
        <v>EF 86</v>
      </c>
      <c r="AA567" s="23" t="str">
        <f>Code!$K$207</f>
        <v>EF 57</v>
      </c>
      <c r="AB567" s="23" t="str">
        <f>Code!$K$208</f>
        <v>EF 57</v>
      </c>
      <c r="AC567" s="23" t="str">
        <f>Code!$K$205</f>
        <v>EF 57</v>
      </c>
      <c r="AD567" s="23" t="s">
        <v>237</v>
      </c>
      <c r="AE567" s="23" t="s">
        <v>237</v>
      </c>
      <c r="AF567" s="23" t="s">
        <v>237</v>
      </c>
      <c r="AG567" s="39">
        <f t="shared" si="139"/>
        <v>5.1608452609801366E-4</v>
      </c>
      <c r="AH567" s="39">
        <f t="shared" si="145"/>
        <v>5.1608452609801366E-4</v>
      </c>
      <c r="AI567" s="18">
        <f t="shared" si="146"/>
        <v>3.67</v>
      </c>
      <c r="AJ567" s="41">
        <f>Code!$B$23</f>
        <v>0.15</v>
      </c>
      <c r="AK567" s="41">
        <f t="shared" si="147"/>
        <v>0.15</v>
      </c>
      <c r="AL567" s="110">
        <f t="shared" si="148"/>
        <v>15.904477611940299</v>
      </c>
      <c r="AM567" s="110">
        <f t="shared" si="149"/>
        <v>15.904477611940299</v>
      </c>
      <c r="AN567" s="110">
        <f t="shared" si="150"/>
        <v>5.9551821</v>
      </c>
      <c r="AO567" s="110">
        <f t="shared" si="151"/>
        <v>10.254943899018233</v>
      </c>
      <c r="AP567" s="18">
        <f>VLOOKUP(D567,Code!$B$92:$D$107,2,FALSE)</f>
        <v>0.32</v>
      </c>
      <c r="AQ567" s="18">
        <f>VLOOKUP(E567,Code!$B$92:$D$107,3,FALSE)</f>
        <v>0.25</v>
      </c>
      <c r="AR567" s="18">
        <f>Code!$C$132</f>
        <v>14</v>
      </c>
      <c r="AS567" s="18">
        <f t="shared" si="152"/>
        <v>14</v>
      </c>
      <c r="AT567" s="88">
        <f>Code!$C$189</f>
        <v>80</v>
      </c>
      <c r="AU567" s="88">
        <f t="shared" si="153"/>
        <v>80</v>
      </c>
      <c r="AV567" s="88">
        <f>Code!$C$198</f>
        <v>66</v>
      </c>
      <c r="AW567" s="18" t="str">
        <f>Code!$L$204</f>
        <v>EF 95</v>
      </c>
      <c r="AX567" s="64" t="str">
        <f>Code!$L$207</f>
        <v>EF 60</v>
      </c>
      <c r="AY567" s="64" t="str">
        <f>Code!$L$208</f>
        <v>EF 60</v>
      </c>
      <c r="AZ567" s="64" t="str">
        <f>Code!$L$205</f>
        <v>EF 62</v>
      </c>
      <c r="BA567" s="23" t="s">
        <v>237</v>
      </c>
      <c r="BB567" s="23" t="s">
        <v>237</v>
      </c>
      <c r="BC567" s="23" t="s">
        <v>237</v>
      </c>
      <c r="BD567" s="39">
        <f t="shared" si="154"/>
        <v>4.3867184718331158E-4</v>
      </c>
      <c r="BE567" s="39">
        <f t="shared" si="155"/>
        <v>3.6125916826860955E-4</v>
      </c>
      <c r="BF567" s="18">
        <f>Measures!$C$3</f>
        <v>8</v>
      </c>
      <c r="BG567" s="41">
        <f>Measures!$C$4</f>
        <v>0.1</v>
      </c>
      <c r="BH567" s="41">
        <v>0.06</v>
      </c>
      <c r="BI567" s="18">
        <f>VLOOKUP(D567,Measures!$B$6:$C$21,2,FALSE)</f>
        <v>38</v>
      </c>
      <c r="BJ567" s="18">
        <f>Measures!$C$22</f>
        <v>44</v>
      </c>
      <c r="BK567" s="18">
        <f>Measures!$C$23</f>
        <v>19</v>
      </c>
      <c r="BL567" s="18">
        <f>Measures!$C$24</f>
        <v>13</v>
      </c>
      <c r="BM567" s="18">
        <f>Measures!$C$26</f>
        <v>0.32</v>
      </c>
      <c r="BN567" s="18">
        <f>Measures!$D$26</f>
        <v>0.25</v>
      </c>
      <c r="BO567" s="18">
        <f>Measures!$C$27</f>
        <v>14</v>
      </c>
      <c r="BP567" s="18">
        <f>Measures!$C$28</f>
        <v>15</v>
      </c>
      <c r="BQ567" s="88">
        <f>Measures!$C$29</f>
        <v>92</v>
      </c>
      <c r="BR567" s="88">
        <f>Measures!$C$30</f>
        <v>95</v>
      </c>
      <c r="BS567" s="88">
        <f>Measures!$C$31</f>
        <v>70</v>
      </c>
      <c r="BT567" s="64" t="str">
        <f>Code!$M$204</f>
        <v>EF 200</v>
      </c>
      <c r="BU567" s="64" t="str">
        <f>Code!$M$207</f>
        <v>EF 67</v>
      </c>
      <c r="BV567" s="64" t="str">
        <f>Code!$M$208</f>
        <v>EF 70</v>
      </c>
      <c r="BW567" s="64" t="str">
        <f>Code!$M$205</f>
        <v>EF 82</v>
      </c>
      <c r="BX567" s="64" t="s">
        <v>363</v>
      </c>
      <c r="BY567" s="64" t="s">
        <v>239</v>
      </c>
      <c r="BZ567" s="64" t="s">
        <v>240</v>
      </c>
      <c r="CA567" s="64"/>
      <c r="CB567" s="64"/>
      <c r="CC567" s="64"/>
      <c r="CD567" s="64"/>
      <c r="CE567" s="64"/>
      <c r="CF567" s="64"/>
      <c r="CG567" s="64"/>
      <c r="CH567" s="64"/>
      <c r="CI567" s="64"/>
      <c r="CJ567" s="64"/>
      <c r="CK567" s="64"/>
      <c r="CL567" s="64"/>
      <c r="CM567" s="18"/>
      <c r="CN567" s="18"/>
    </row>
    <row r="568" spans="1:92" ht="14.4" x14ac:dyDescent="0.3">
      <c r="A568" s="19" t="s">
        <v>22</v>
      </c>
      <c r="B568" s="31" t="s">
        <v>86</v>
      </c>
      <c r="C568" s="19" t="s">
        <v>71</v>
      </c>
      <c r="D568" s="19">
        <v>16</v>
      </c>
      <c r="E568" s="19">
        <f>VLOOKUP(D568,Lists!$B$3:$C$18,2,FALSE)</f>
        <v>12</v>
      </c>
      <c r="F568" s="19">
        <v>2</v>
      </c>
      <c r="G568" s="19" t="s">
        <v>67</v>
      </c>
      <c r="H568" s="23">
        <v>2400</v>
      </c>
      <c r="I568" s="37">
        <v>0.11502100840336134</v>
      </c>
      <c r="J568" s="36">
        <v>5.1608452609801366E-4</v>
      </c>
      <c r="K568" s="36">
        <f t="shared" si="140"/>
        <v>5.1608452609801366E-4</v>
      </c>
      <c r="L568" s="23">
        <v>3.67</v>
      </c>
      <c r="M568" s="35">
        <v>0.26</v>
      </c>
      <c r="N568" s="35">
        <f t="shared" si="141"/>
        <v>0.26</v>
      </c>
      <c r="O568" s="38">
        <v>15.904477611940299</v>
      </c>
      <c r="P568" s="38">
        <f t="shared" si="142"/>
        <v>15.904477611940299</v>
      </c>
      <c r="Q568" s="38">
        <v>5.9551821</v>
      </c>
      <c r="R568" s="38">
        <v>10.254943899018233</v>
      </c>
      <c r="S568" s="23">
        <v>0.93500000000000005</v>
      </c>
      <c r="T568" s="23">
        <v>0.83000000000000007</v>
      </c>
      <c r="U568" s="23">
        <v>10</v>
      </c>
      <c r="V568" s="23">
        <f t="shared" si="143"/>
        <v>10</v>
      </c>
      <c r="W568" s="23">
        <v>78</v>
      </c>
      <c r="X568" s="23">
        <f t="shared" si="144"/>
        <v>78</v>
      </c>
      <c r="Y568" s="23">
        <v>62</v>
      </c>
      <c r="Z568" s="23" t="str">
        <f>Code!$K$204</f>
        <v>EF 86</v>
      </c>
      <c r="AA568" s="23" t="str">
        <f>Code!$K$207</f>
        <v>EF 57</v>
      </c>
      <c r="AB568" s="23" t="str">
        <f>Code!$K$208</f>
        <v>EF 57</v>
      </c>
      <c r="AC568" s="23" t="str">
        <f>Code!$K$205</f>
        <v>EF 57</v>
      </c>
      <c r="AD568" s="23" t="s">
        <v>237</v>
      </c>
      <c r="AE568" s="23" t="s">
        <v>237</v>
      </c>
      <c r="AF568" s="23" t="s">
        <v>237</v>
      </c>
      <c r="AG568" s="39">
        <f t="shared" si="139"/>
        <v>5.1608452609801366E-4</v>
      </c>
      <c r="AH568" s="39">
        <f t="shared" si="145"/>
        <v>5.1608452609801366E-4</v>
      </c>
      <c r="AI568" s="18">
        <f t="shared" si="146"/>
        <v>3.67</v>
      </c>
      <c r="AJ568" s="41">
        <f>Code!$B$23</f>
        <v>0.15</v>
      </c>
      <c r="AK568" s="41">
        <f t="shared" si="147"/>
        <v>0.15</v>
      </c>
      <c r="AL568" s="110">
        <f t="shared" si="148"/>
        <v>15.904477611940299</v>
      </c>
      <c r="AM568" s="110">
        <f t="shared" si="149"/>
        <v>15.904477611940299</v>
      </c>
      <c r="AN568" s="110">
        <f t="shared" si="150"/>
        <v>5.9551821</v>
      </c>
      <c r="AO568" s="110">
        <f t="shared" si="151"/>
        <v>10.254943899018233</v>
      </c>
      <c r="AP568" s="18">
        <f>VLOOKUP(D568,Code!$B$92:$D$107,2,FALSE)</f>
        <v>0.32</v>
      </c>
      <c r="AQ568" s="18">
        <f>VLOOKUP(E568,Code!$B$92:$D$107,3,FALSE)</f>
        <v>0.25</v>
      </c>
      <c r="AR568" s="18">
        <f>Code!$C$132</f>
        <v>14</v>
      </c>
      <c r="AS568" s="18">
        <f t="shared" si="152"/>
        <v>14</v>
      </c>
      <c r="AT568" s="88">
        <f>Code!$C$189</f>
        <v>80</v>
      </c>
      <c r="AU568" s="88">
        <f t="shared" si="153"/>
        <v>80</v>
      </c>
      <c r="AV568" s="88">
        <f>Code!$C$198</f>
        <v>66</v>
      </c>
      <c r="AW568" s="18" t="str">
        <f>Code!$L$204</f>
        <v>EF 95</v>
      </c>
      <c r="AX568" s="64" t="str">
        <f>Code!$L$207</f>
        <v>EF 60</v>
      </c>
      <c r="AY568" s="64" t="str">
        <f>Code!$L$208</f>
        <v>EF 60</v>
      </c>
      <c r="AZ568" s="64" t="str">
        <f>Code!$L$205</f>
        <v>EF 62</v>
      </c>
      <c r="BA568" s="23" t="s">
        <v>237</v>
      </c>
      <c r="BB568" s="23" t="s">
        <v>237</v>
      </c>
      <c r="BC568" s="23" t="s">
        <v>237</v>
      </c>
      <c r="BD568" s="39">
        <f t="shared" si="154"/>
        <v>4.3867184718331158E-4</v>
      </c>
      <c r="BE568" s="39">
        <f t="shared" si="155"/>
        <v>3.6125916826860955E-4</v>
      </c>
      <c r="BF568" s="18">
        <f>Measures!$C$3</f>
        <v>8</v>
      </c>
      <c r="BG568" s="41">
        <f>Measures!$C$4</f>
        <v>0.1</v>
      </c>
      <c r="BH568" s="41">
        <v>0.06</v>
      </c>
      <c r="BI568" s="18">
        <f>VLOOKUP(D568,Measures!$B$6:$C$21,2,FALSE)</f>
        <v>38</v>
      </c>
      <c r="BJ568" s="18">
        <f>Measures!$C$22</f>
        <v>44</v>
      </c>
      <c r="BK568" s="18">
        <f>Measures!$C$23</f>
        <v>19</v>
      </c>
      <c r="BL568" s="18">
        <f>Measures!$C$24</f>
        <v>13</v>
      </c>
      <c r="BM568" s="18">
        <f>Measures!$C$26</f>
        <v>0.32</v>
      </c>
      <c r="BN568" s="18">
        <f>Measures!$D$26</f>
        <v>0.25</v>
      </c>
      <c r="BO568" s="18">
        <f>Measures!$C$27</f>
        <v>14</v>
      </c>
      <c r="BP568" s="18">
        <f>Measures!$C$28</f>
        <v>15</v>
      </c>
      <c r="BQ568" s="88">
        <f>Measures!$C$29</f>
        <v>92</v>
      </c>
      <c r="BR568" s="88">
        <f>Measures!$C$30</f>
        <v>95</v>
      </c>
      <c r="BS568" s="88">
        <f>Measures!$C$31</f>
        <v>70</v>
      </c>
      <c r="BT568" s="64" t="str">
        <f>Code!$M$204</f>
        <v>EF 200</v>
      </c>
      <c r="BU568" s="64" t="str">
        <f>Code!$M$207</f>
        <v>EF 67</v>
      </c>
      <c r="BV568" s="64" t="str">
        <f>Code!$M$208</f>
        <v>EF 70</v>
      </c>
      <c r="BW568" s="64" t="str">
        <f>Code!$M$205</f>
        <v>EF 82</v>
      </c>
      <c r="BX568" s="64" t="s">
        <v>363</v>
      </c>
      <c r="BY568" s="64" t="s">
        <v>239</v>
      </c>
      <c r="BZ568" s="64" t="s">
        <v>240</v>
      </c>
      <c r="CA568" s="64"/>
      <c r="CB568" s="64"/>
      <c r="CC568" s="64"/>
      <c r="CD568" s="64"/>
      <c r="CE568" s="64"/>
      <c r="CF568" s="64"/>
      <c r="CG568" s="64"/>
      <c r="CH568" s="64"/>
      <c r="CI568" s="64"/>
      <c r="CJ568" s="64"/>
      <c r="CK568" s="64"/>
      <c r="CL568" s="64"/>
      <c r="CM568" s="18"/>
      <c r="CN568" s="18"/>
    </row>
    <row r="569" spans="1:92" ht="14.4" x14ac:dyDescent="0.3">
      <c r="A569" s="19" t="s">
        <v>95</v>
      </c>
      <c r="B569" s="31" t="s">
        <v>86</v>
      </c>
      <c r="C569" s="19" t="s">
        <v>87</v>
      </c>
      <c r="D569" s="19">
        <v>16</v>
      </c>
      <c r="E569" s="19">
        <f>VLOOKUP(D569,Lists!$B$3:$C$18,2,FALSE)</f>
        <v>12</v>
      </c>
      <c r="F569" s="19">
        <v>1</v>
      </c>
      <c r="G569" s="19" t="s">
        <v>67</v>
      </c>
      <c r="H569" s="23">
        <v>1810</v>
      </c>
      <c r="I569" s="37">
        <v>0.11502100840336134</v>
      </c>
      <c r="J569" s="36">
        <v>5.1608452609801366E-4</v>
      </c>
      <c r="K569" s="36">
        <f t="shared" si="140"/>
        <v>5.1608452609801366E-4</v>
      </c>
      <c r="L569" s="23">
        <v>3.67</v>
      </c>
      <c r="M569" s="35">
        <v>0.26</v>
      </c>
      <c r="N569" s="35">
        <f t="shared" si="141"/>
        <v>0.26</v>
      </c>
      <c r="O569" s="38">
        <v>15.904477611940299</v>
      </c>
      <c r="P569" s="38">
        <f t="shared" si="142"/>
        <v>15.904477611940299</v>
      </c>
      <c r="Q569" s="38">
        <v>5.9551821</v>
      </c>
      <c r="R569" s="38">
        <v>10.254943899018233</v>
      </c>
      <c r="S569" s="23">
        <v>0.93500000000000005</v>
      </c>
      <c r="T569" s="23">
        <v>0.83000000000000007</v>
      </c>
      <c r="U569" s="23">
        <v>10</v>
      </c>
      <c r="V569" s="23">
        <f t="shared" si="143"/>
        <v>10</v>
      </c>
      <c r="W569" s="23">
        <v>78</v>
      </c>
      <c r="X569" s="23">
        <f t="shared" si="144"/>
        <v>78</v>
      </c>
      <c r="Y569" s="23">
        <v>62</v>
      </c>
      <c r="Z569" s="23" t="str">
        <f>Code!$K$204</f>
        <v>EF 86</v>
      </c>
      <c r="AA569" s="23" t="str">
        <f>Code!$K$207</f>
        <v>EF 57</v>
      </c>
      <c r="AB569" s="23" t="str">
        <f>Code!$K$208</f>
        <v>EF 57</v>
      </c>
      <c r="AC569" s="23" t="str">
        <f>Code!$K$205</f>
        <v>EF 57</v>
      </c>
      <c r="AD569" s="23" t="s">
        <v>237</v>
      </c>
      <c r="AE569" s="23" t="s">
        <v>237</v>
      </c>
      <c r="AF569" s="23" t="s">
        <v>237</v>
      </c>
      <c r="AG569" s="39">
        <f t="shared" si="139"/>
        <v>5.1608452609801366E-4</v>
      </c>
      <c r="AH569" s="39">
        <f t="shared" si="145"/>
        <v>5.1608452609801366E-4</v>
      </c>
      <c r="AI569" s="18">
        <f t="shared" si="146"/>
        <v>3.67</v>
      </c>
      <c r="AJ569" s="41">
        <f>Code!$B$23</f>
        <v>0.15</v>
      </c>
      <c r="AK569" s="41">
        <f t="shared" si="147"/>
        <v>0.15</v>
      </c>
      <c r="AL569" s="110">
        <f t="shared" si="148"/>
        <v>15.904477611940299</v>
      </c>
      <c r="AM569" s="110">
        <f t="shared" si="149"/>
        <v>15.904477611940299</v>
      </c>
      <c r="AN569" s="110">
        <f t="shared" si="150"/>
        <v>5.9551821</v>
      </c>
      <c r="AO569" s="110">
        <f t="shared" si="151"/>
        <v>10.254943899018233</v>
      </c>
      <c r="AP569" s="18">
        <f>VLOOKUP(D569,Code!$B$92:$D$107,2,FALSE)</f>
        <v>0.32</v>
      </c>
      <c r="AQ569" s="18">
        <f>VLOOKUP(E569,Code!$B$92:$D$107,3,FALSE)</f>
        <v>0.25</v>
      </c>
      <c r="AR569" s="18">
        <f>Code!$C$132</f>
        <v>14</v>
      </c>
      <c r="AS569" s="18">
        <f t="shared" si="152"/>
        <v>14</v>
      </c>
      <c r="AT569" s="88">
        <f>Code!$C$189</f>
        <v>80</v>
      </c>
      <c r="AU569" s="88">
        <f t="shared" si="153"/>
        <v>80</v>
      </c>
      <c r="AV569" s="88">
        <f>Code!$C$198</f>
        <v>66</v>
      </c>
      <c r="AW569" s="18" t="str">
        <f>Code!$L$204</f>
        <v>EF 95</v>
      </c>
      <c r="AX569" s="64" t="str">
        <f>Code!$L$207</f>
        <v>EF 60</v>
      </c>
      <c r="AY569" s="64" t="str">
        <f>Code!$L$208</f>
        <v>EF 60</v>
      </c>
      <c r="AZ569" s="64" t="str">
        <f>Code!$L$205</f>
        <v>EF 62</v>
      </c>
      <c r="BA569" s="23" t="s">
        <v>237</v>
      </c>
      <c r="BB569" s="23" t="s">
        <v>237</v>
      </c>
      <c r="BC569" s="23" t="s">
        <v>237</v>
      </c>
      <c r="BD569" s="39">
        <f t="shared" si="154"/>
        <v>4.3867184718331158E-4</v>
      </c>
      <c r="BE569" s="39">
        <f t="shared" si="155"/>
        <v>3.6125916826860955E-4</v>
      </c>
      <c r="BF569" s="18">
        <f>Measures!$C$3</f>
        <v>8</v>
      </c>
      <c r="BG569" s="41">
        <f>Measures!$C$4</f>
        <v>0.1</v>
      </c>
      <c r="BH569" s="41">
        <v>0.06</v>
      </c>
      <c r="BI569" s="18">
        <f>VLOOKUP(D569,Measures!$B$6:$C$21,2,FALSE)</f>
        <v>38</v>
      </c>
      <c r="BJ569" s="18">
        <f>Measures!$C$22</f>
        <v>44</v>
      </c>
      <c r="BK569" s="18">
        <f>Measures!$C$23</f>
        <v>19</v>
      </c>
      <c r="BL569" s="18">
        <f>Measures!$C$24</f>
        <v>13</v>
      </c>
      <c r="BM569" s="18">
        <f>Measures!$C$26</f>
        <v>0.32</v>
      </c>
      <c r="BN569" s="18">
        <f>Measures!$D$26</f>
        <v>0.25</v>
      </c>
      <c r="BO569" s="18">
        <f>Measures!$C$27</f>
        <v>14</v>
      </c>
      <c r="BP569" s="18">
        <f>Measures!$C$28</f>
        <v>15</v>
      </c>
      <c r="BQ569" s="88">
        <f>Measures!$C$29</f>
        <v>92</v>
      </c>
      <c r="BR569" s="88">
        <f>Measures!$C$30</f>
        <v>95</v>
      </c>
      <c r="BS569" s="88">
        <f>Measures!$C$31</f>
        <v>70</v>
      </c>
      <c r="BT569" s="64" t="str">
        <f>Code!$M$204</f>
        <v>EF 200</v>
      </c>
      <c r="BU569" s="64" t="str">
        <f>Code!$M$207</f>
        <v>EF 67</v>
      </c>
      <c r="BV569" s="64" t="str">
        <f>Code!$M$208</f>
        <v>EF 70</v>
      </c>
      <c r="BW569" s="64" t="str">
        <f>Code!$M$205</f>
        <v>EF 82</v>
      </c>
      <c r="BX569" s="64" t="s">
        <v>363</v>
      </c>
      <c r="BY569" s="64" t="s">
        <v>239</v>
      </c>
      <c r="BZ569" s="64" t="s">
        <v>240</v>
      </c>
      <c r="CA569" s="64"/>
      <c r="CB569" s="64"/>
      <c r="CC569" s="64"/>
      <c r="CD569" s="64"/>
      <c r="CE569" s="64"/>
      <c r="CF569" s="64"/>
      <c r="CG569" s="64"/>
      <c r="CH569" s="64"/>
      <c r="CI569" s="64"/>
      <c r="CJ569" s="64"/>
      <c r="CK569" s="64"/>
      <c r="CL569" s="64"/>
      <c r="CM569" s="18"/>
      <c r="CN569" s="18"/>
    </row>
    <row r="570" spans="1:92" ht="14.4" x14ac:dyDescent="0.3">
      <c r="A570" s="19" t="s">
        <v>95</v>
      </c>
      <c r="B570" s="31" t="s">
        <v>86</v>
      </c>
      <c r="C570" s="19" t="s">
        <v>87</v>
      </c>
      <c r="D570" s="19">
        <v>16</v>
      </c>
      <c r="E570" s="19">
        <f>VLOOKUP(D570,Lists!$B$3:$C$18,2,FALSE)</f>
        <v>12</v>
      </c>
      <c r="F570" s="19">
        <v>2</v>
      </c>
      <c r="G570" s="19" t="s">
        <v>67</v>
      </c>
      <c r="H570" s="23">
        <v>2400</v>
      </c>
      <c r="I570" s="37">
        <v>0.11502100840336134</v>
      </c>
      <c r="J570" s="36">
        <v>5.1608452609801366E-4</v>
      </c>
      <c r="K570" s="36">
        <f t="shared" si="140"/>
        <v>5.1608452609801366E-4</v>
      </c>
      <c r="L570" s="23">
        <v>3.67</v>
      </c>
      <c r="M570" s="35">
        <v>0.26</v>
      </c>
      <c r="N570" s="35">
        <f t="shared" si="141"/>
        <v>0.26</v>
      </c>
      <c r="O570" s="38">
        <v>15.904477611940299</v>
      </c>
      <c r="P570" s="38">
        <f t="shared" si="142"/>
        <v>15.904477611940299</v>
      </c>
      <c r="Q570" s="38">
        <v>5.9551821</v>
      </c>
      <c r="R570" s="38">
        <v>10.254943899018233</v>
      </c>
      <c r="S570" s="23">
        <v>0.93500000000000005</v>
      </c>
      <c r="T570" s="23">
        <v>0.83000000000000007</v>
      </c>
      <c r="U570" s="23">
        <v>10</v>
      </c>
      <c r="V570" s="23">
        <f t="shared" si="143"/>
        <v>10</v>
      </c>
      <c r="W570" s="23">
        <v>78</v>
      </c>
      <c r="X570" s="23">
        <f t="shared" si="144"/>
        <v>78</v>
      </c>
      <c r="Y570" s="23">
        <v>62</v>
      </c>
      <c r="Z570" s="23" t="str">
        <f>Code!$K$204</f>
        <v>EF 86</v>
      </c>
      <c r="AA570" s="23" t="str">
        <f>Code!$K$207</f>
        <v>EF 57</v>
      </c>
      <c r="AB570" s="23" t="str">
        <f>Code!$K$208</f>
        <v>EF 57</v>
      </c>
      <c r="AC570" s="23" t="str">
        <f>Code!$K$205</f>
        <v>EF 57</v>
      </c>
      <c r="AD570" s="23" t="s">
        <v>237</v>
      </c>
      <c r="AE570" s="23" t="s">
        <v>237</v>
      </c>
      <c r="AF570" s="23" t="s">
        <v>237</v>
      </c>
      <c r="AG570" s="39">
        <f t="shared" si="139"/>
        <v>5.1608452609801366E-4</v>
      </c>
      <c r="AH570" s="39">
        <f t="shared" si="145"/>
        <v>5.1608452609801366E-4</v>
      </c>
      <c r="AI570" s="18">
        <f t="shared" si="146"/>
        <v>3.67</v>
      </c>
      <c r="AJ570" s="41">
        <f>Code!$B$23</f>
        <v>0.15</v>
      </c>
      <c r="AK570" s="41">
        <f t="shared" si="147"/>
        <v>0.15</v>
      </c>
      <c r="AL570" s="110">
        <f t="shared" si="148"/>
        <v>15.904477611940299</v>
      </c>
      <c r="AM570" s="110">
        <f t="shared" si="149"/>
        <v>15.904477611940299</v>
      </c>
      <c r="AN570" s="110">
        <f t="shared" si="150"/>
        <v>5.9551821</v>
      </c>
      <c r="AO570" s="110">
        <f t="shared" si="151"/>
        <v>10.254943899018233</v>
      </c>
      <c r="AP570" s="18">
        <f>VLOOKUP(D570,Code!$B$92:$D$107,2,FALSE)</f>
        <v>0.32</v>
      </c>
      <c r="AQ570" s="18">
        <f>VLOOKUP(E570,Code!$B$92:$D$107,3,FALSE)</f>
        <v>0.25</v>
      </c>
      <c r="AR570" s="18">
        <f>Code!$C$132</f>
        <v>14</v>
      </c>
      <c r="AS570" s="18">
        <f t="shared" si="152"/>
        <v>14</v>
      </c>
      <c r="AT570" s="88">
        <f>Code!$C$189</f>
        <v>80</v>
      </c>
      <c r="AU570" s="88">
        <f t="shared" si="153"/>
        <v>80</v>
      </c>
      <c r="AV570" s="88">
        <f>Code!$C$198</f>
        <v>66</v>
      </c>
      <c r="AW570" s="18" t="str">
        <f>Code!$L$204</f>
        <v>EF 95</v>
      </c>
      <c r="AX570" s="64" t="str">
        <f>Code!$L$207</f>
        <v>EF 60</v>
      </c>
      <c r="AY570" s="64" t="str">
        <f>Code!$L$208</f>
        <v>EF 60</v>
      </c>
      <c r="AZ570" s="64" t="str">
        <f>Code!$L$205</f>
        <v>EF 62</v>
      </c>
      <c r="BA570" s="23" t="s">
        <v>237</v>
      </c>
      <c r="BB570" s="23" t="s">
        <v>237</v>
      </c>
      <c r="BC570" s="23" t="s">
        <v>237</v>
      </c>
      <c r="BD570" s="39">
        <f t="shared" si="154"/>
        <v>4.3867184718331158E-4</v>
      </c>
      <c r="BE570" s="39">
        <f t="shared" si="155"/>
        <v>3.6125916826860955E-4</v>
      </c>
      <c r="BF570" s="18">
        <f>Measures!$C$3</f>
        <v>8</v>
      </c>
      <c r="BG570" s="41">
        <f>Measures!$C$4</f>
        <v>0.1</v>
      </c>
      <c r="BH570" s="41">
        <v>0.06</v>
      </c>
      <c r="BI570" s="18">
        <f>VLOOKUP(D570,Measures!$B$6:$C$21,2,FALSE)</f>
        <v>38</v>
      </c>
      <c r="BJ570" s="18">
        <f>Measures!$C$22</f>
        <v>44</v>
      </c>
      <c r="BK570" s="18">
        <f>Measures!$C$23</f>
        <v>19</v>
      </c>
      <c r="BL570" s="18">
        <f>Measures!$C$24</f>
        <v>13</v>
      </c>
      <c r="BM570" s="18">
        <f>Measures!$C$26</f>
        <v>0.32</v>
      </c>
      <c r="BN570" s="18">
        <f>Measures!$D$26</f>
        <v>0.25</v>
      </c>
      <c r="BO570" s="18">
        <f>Measures!$C$27</f>
        <v>14</v>
      </c>
      <c r="BP570" s="18">
        <f>Measures!$C$28</f>
        <v>15</v>
      </c>
      <c r="BQ570" s="88">
        <f>Measures!$C$29</f>
        <v>92</v>
      </c>
      <c r="BR570" s="88">
        <f>Measures!$C$30</f>
        <v>95</v>
      </c>
      <c r="BS570" s="88">
        <f>Measures!$C$31</f>
        <v>70</v>
      </c>
      <c r="BT570" s="64" t="str">
        <f>Code!$M$204</f>
        <v>EF 200</v>
      </c>
      <c r="BU570" s="64" t="str">
        <f>Code!$M$207</f>
        <v>EF 67</v>
      </c>
      <c r="BV570" s="64" t="str">
        <f>Code!$M$208</f>
        <v>EF 70</v>
      </c>
      <c r="BW570" s="64" t="str">
        <f>Code!$M$205</f>
        <v>EF 82</v>
      </c>
      <c r="BX570" s="64" t="s">
        <v>363</v>
      </c>
      <c r="BY570" s="64" t="s">
        <v>239</v>
      </c>
      <c r="BZ570" s="64" t="s">
        <v>240</v>
      </c>
      <c r="CA570" s="64"/>
      <c r="CB570" s="64"/>
      <c r="CC570" s="64"/>
      <c r="CD570" s="64"/>
      <c r="CE570" s="64"/>
      <c r="CF570" s="64"/>
      <c r="CG570" s="64"/>
      <c r="CH570" s="64"/>
      <c r="CI570" s="64"/>
      <c r="CJ570" s="64"/>
      <c r="CK570" s="64"/>
      <c r="CL570" s="64"/>
      <c r="CM570" s="18"/>
      <c r="CN570" s="18"/>
    </row>
    <row r="571" spans="1:92" ht="14.4" x14ac:dyDescent="0.3">
      <c r="A571" s="19" t="s">
        <v>22</v>
      </c>
      <c r="B571" s="31" t="s">
        <v>86</v>
      </c>
      <c r="C571" s="19" t="s">
        <v>87</v>
      </c>
      <c r="D571" s="19">
        <v>16</v>
      </c>
      <c r="E571" s="19">
        <f>VLOOKUP(D571,Lists!$B$3:$C$18,2,FALSE)</f>
        <v>12</v>
      </c>
      <c r="F571" s="19">
        <v>1</v>
      </c>
      <c r="G571" s="19" t="s">
        <v>67</v>
      </c>
      <c r="H571" s="23">
        <v>1810</v>
      </c>
      <c r="I571" s="37">
        <v>0.11502100840336134</v>
      </c>
      <c r="J571" s="36">
        <v>5.1608452609801366E-4</v>
      </c>
      <c r="K571" s="36">
        <f t="shared" si="140"/>
        <v>5.1608452609801366E-4</v>
      </c>
      <c r="L571" s="23">
        <v>3.67</v>
      </c>
      <c r="M571" s="35">
        <v>0.26</v>
      </c>
      <c r="N571" s="35">
        <f t="shared" si="141"/>
        <v>0.26</v>
      </c>
      <c r="O571" s="38">
        <v>15.904477611940299</v>
      </c>
      <c r="P571" s="38">
        <f t="shared" si="142"/>
        <v>15.904477611940299</v>
      </c>
      <c r="Q571" s="38">
        <v>5.9551821</v>
      </c>
      <c r="R571" s="38">
        <v>10.254943899018233</v>
      </c>
      <c r="S571" s="23">
        <v>0.93500000000000005</v>
      </c>
      <c r="T571" s="23">
        <v>0.83000000000000007</v>
      </c>
      <c r="U571" s="23">
        <v>10</v>
      </c>
      <c r="V571" s="23">
        <f t="shared" si="143"/>
        <v>10</v>
      </c>
      <c r="W571" s="23">
        <v>78</v>
      </c>
      <c r="X571" s="23">
        <f t="shared" si="144"/>
        <v>78</v>
      </c>
      <c r="Y571" s="23">
        <v>62</v>
      </c>
      <c r="Z571" s="23" t="str">
        <f>Code!$K$204</f>
        <v>EF 86</v>
      </c>
      <c r="AA571" s="23" t="str">
        <f>Code!$K$207</f>
        <v>EF 57</v>
      </c>
      <c r="AB571" s="23" t="str">
        <f>Code!$K$208</f>
        <v>EF 57</v>
      </c>
      <c r="AC571" s="23" t="str">
        <f>Code!$K$205</f>
        <v>EF 57</v>
      </c>
      <c r="AD571" s="23" t="s">
        <v>237</v>
      </c>
      <c r="AE571" s="23" t="s">
        <v>237</v>
      </c>
      <c r="AF571" s="23" t="s">
        <v>237</v>
      </c>
      <c r="AG571" s="39">
        <f t="shared" si="139"/>
        <v>5.1608452609801366E-4</v>
      </c>
      <c r="AH571" s="39">
        <f t="shared" si="145"/>
        <v>5.1608452609801366E-4</v>
      </c>
      <c r="AI571" s="18">
        <f t="shared" si="146"/>
        <v>3.67</v>
      </c>
      <c r="AJ571" s="41">
        <f>Code!$B$23</f>
        <v>0.15</v>
      </c>
      <c r="AK571" s="41">
        <f t="shared" si="147"/>
        <v>0.15</v>
      </c>
      <c r="AL571" s="110">
        <f t="shared" si="148"/>
        <v>15.904477611940299</v>
      </c>
      <c r="AM571" s="110">
        <f t="shared" si="149"/>
        <v>15.904477611940299</v>
      </c>
      <c r="AN571" s="110">
        <f t="shared" si="150"/>
        <v>5.9551821</v>
      </c>
      <c r="AO571" s="110">
        <f t="shared" si="151"/>
        <v>10.254943899018233</v>
      </c>
      <c r="AP571" s="18">
        <f>VLOOKUP(D571,Code!$B$92:$D$107,2,FALSE)</f>
        <v>0.32</v>
      </c>
      <c r="AQ571" s="18">
        <f>VLOOKUP(E571,Code!$B$92:$D$107,3,FALSE)</f>
        <v>0.25</v>
      </c>
      <c r="AR571" s="18">
        <f>Code!$C$132</f>
        <v>14</v>
      </c>
      <c r="AS571" s="18">
        <f t="shared" si="152"/>
        <v>14</v>
      </c>
      <c r="AT571" s="88">
        <f>Code!$C$189</f>
        <v>80</v>
      </c>
      <c r="AU571" s="88">
        <f t="shared" si="153"/>
        <v>80</v>
      </c>
      <c r="AV571" s="88">
        <f>Code!$C$198</f>
        <v>66</v>
      </c>
      <c r="AW571" s="18" t="str">
        <f>Code!$L$204</f>
        <v>EF 95</v>
      </c>
      <c r="AX571" s="64" t="str">
        <f>Code!$L$207</f>
        <v>EF 60</v>
      </c>
      <c r="AY571" s="64" t="str">
        <f>Code!$L$208</f>
        <v>EF 60</v>
      </c>
      <c r="AZ571" s="64" t="str">
        <f>Code!$L$205</f>
        <v>EF 62</v>
      </c>
      <c r="BA571" s="23" t="s">
        <v>237</v>
      </c>
      <c r="BB571" s="23" t="s">
        <v>237</v>
      </c>
      <c r="BC571" s="23" t="s">
        <v>237</v>
      </c>
      <c r="BD571" s="39">
        <f t="shared" si="154"/>
        <v>4.3867184718331158E-4</v>
      </c>
      <c r="BE571" s="39">
        <f t="shared" si="155"/>
        <v>3.6125916826860955E-4</v>
      </c>
      <c r="BF571" s="18">
        <f>Measures!$C$3</f>
        <v>8</v>
      </c>
      <c r="BG571" s="41">
        <f>Measures!$C$4</f>
        <v>0.1</v>
      </c>
      <c r="BH571" s="41">
        <v>0.06</v>
      </c>
      <c r="BI571" s="18">
        <f>VLOOKUP(D571,Measures!$B$6:$C$21,2,FALSE)</f>
        <v>38</v>
      </c>
      <c r="BJ571" s="18">
        <f>Measures!$C$22</f>
        <v>44</v>
      </c>
      <c r="BK571" s="18">
        <f>Measures!$C$23</f>
        <v>19</v>
      </c>
      <c r="BL571" s="18">
        <f>Measures!$C$24</f>
        <v>13</v>
      </c>
      <c r="BM571" s="18">
        <f>Measures!$C$26</f>
        <v>0.32</v>
      </c>
      <c r="BN571" s="18">
        <f>Measures!$D$26</f>
        <v>0.25</v>
      </c>
      <c r="BO571" s="18">
        <f>Measures!$C$27</f>
        <v>14</v>
      </c>
      <c r="BP571" s="18">
        <f>Measures!$C$28</f>
        <v>15</v>
      </c>
      <c r="BQ571" s="88">
        <f>Measures!$C$29</f>
        <v>92</v>
      </c>
      <c r="BR571" s="88">
        <f>Measures!$C$30</f>
        <v>95</v>
      </c>
      <c r="BS571" s="88">
        <f>Measures!$C$31</f>
        <v>70</v>
      </c>
      <c r="BT571" s="64" t="str">
        <f>Code!$M$204</f>
        <v>EF 200</v>
      </c>
      <c r="BU571" s="64" t="str">
        <f>Code!$M$207</f>
        <v>EF 67</v>
      </c>
      <c r="BV571" s="64" t="str">
        <f>Code!$M$208</f>
        <v>EF 70</v>
      </c>
      <c r="BW571" s="64" t="str">
        <f>Code!$M$205</f>
        <v>EF 82</v>
      </c>
      <c r="BX571" s="64" t="s">
        <v>363</v>
      </c>
      <c r="BY571" s="64" t="s">
        <v>239</v>
      </c>
      <c r="BZ571" s="64" t="s">
        <v>240</v>
      </c>
      <c r="CA571" s="64"/>
      <c r="CB571" s="64"/>
      <c r="CC571" s="64"/>
      <c r="CD571" s="64"/>
      <c r="CE571" s="64"/>
      <c r="CF571" s="64"/>
      <c r="CG571" s="64"/>
      <c r="CH571" s="64"/>
      <c r="CI571" s="64"/>
      <c r="CJ571" s="64"/>
      <c r="CK571" s="64"/>
      <c r="CL571" s="64"/>
      <c r="CM571" s="18"/>
      <c r="CN571" s="18"/>
    </row>
    <row r="572" spans="1:92" ht="14.4" x14ac:dyDescent="0.3">
      <c r="A572" s="19" t="s">
        <v>22</v>
      </c>
      <c r="B572" s="31" t="s">
        <v>86</v>
      </c>
      <c r="C572" s="19" t="s">
        <v>87</v>
      </c>
      <c r="D572" s="19">
        <v>16</v>
      </c>
      <c r="E572" s="19">
        <f>VLOOKUP(D572,Lists!$B$3:$C$18,2,FALSE)</f>
        <v>12</v>
      </c>
      <c r="F572" s="19">
        <v>2</v>
      </c>
      <c r="G572" s="19" t="s">
        <v>67</v>
      </c>
      <c r="H572" s="23">
        <v>2400</v>
      </c>
      <c r="I572" s="37">
        <v>0.11502100840336134</v>
      </c>
      <c r="J572" s="36">
        <v>5.1608452609801366E-4</v>
      </c>
      <c r="K572" s="36">
        <f t="shared" si="140"/>
        <v>5.1608452609801366E-4</v>
      </c>
      <c r="L572" s="23">
        <v>3.67</v>
      </c>
      <c r="M572" s="35">
        <v>0.26</v>
      </c>
      <c r="N572" s="35">
        <f t="shared" si="141"/>
        <v>0.26</v>
      </c>
      <c r="O572" s="38">
        <v>15.904477611940299</v>
      </c>
      <c r="P572" s="38">
        <f t="shared" si="142"/>
        <v>15.904477611940299</v>
      </c>
      <c r="Q572" s="38">
        <v>5.9551821</v>
      </c>
      <c r="R572" s="38">
        <v>10.254943899018233</v>
      </c>
      <c r="S572" s="23">
        <v>0.93500000000000005</v>
      </c>
      <c r="T572" s="23">
        <v>0.83000000000000007</v>
      </c>
      <c r="U572" s="23">
        <v>10</v>
      </c>
      <c r="V572" s="23">
        <f t="shared" si="143"/>
        <v>10</v>
      </c>
      <c r="W572" s="23">
        <v>78</v>
      </c>
      <c r="X572" s="23">
        <f t="shared" si="144"/>
        <v>78</v>
      </c>
      <c r="Y572" s="23">
        <v>62</v>
      </c>
      <c r="Z572" s="23" t="str">
        <f>Code!$K$204</f>
        <v>EF 86</v>
      </c>
      <c r="AA572" s="23" t="str">
        <f>Code!$K$207</f>
        <v>EF 57</v>
      </c>
      <c r="AB572" s="23" t="str">
        <f>Code!$K$208</f>
        <v>EF 57</v>
      </c>
      <c r="AC572" s="23" t="str">
        <f>Code!$K$205</f>
        <v>EF 57</v>
      </c>
      <c r="AD572" s="23" t="s">
        <v>237</v>
      </c>
      <c r="AE572" s="23" t="s">
        <v>237</v>
      </c>
      <c r="AF572" s="23" t="s">
        <v>237</v>
      </c>
      <c r="AG572" s="39">
        <f t="shared" si="139"/>
        <v>5.1608452609801366E-4</v>
      </c>
      <c r="AH572" s="39">
        <f t="shared" si="145"/>
        <v>5.1608452609801366E-4</v>
      </c>
      <c r="AI572" s="18">
        <f t="shared" si="146"/>
        <v>3.67</v>
      </c>
      <c r="AJ572" s="41">
        <f>Code!$B$23</f>
        <v>0.15</v>
      </c>
      <c r="AK572" s="41">
        <f t="shared" si="147"/>
        <v>0.15</v>
      </c>
      <c r="AL572" s="110">
        <f t="shared" si="148"/>
        <v>15.904477611940299</v>
      </c>
      <c r="AM572" s="110">
        <f t="shared" si="149"/>
        <v>15.904477611940299</v>
      </c>
      <c r="AN572" s="110">
        <f t="shared" si="150"/>
        <v>5.9551821</v>
      </c>
      <c r="AO572" s="110">
        <f t="shared" si="151"/>
        <v>10.254943899018233</v>
      </c>
      <c r="AP572" s="18">
        <f>VLOOKUP(D572,Code!$B$92:$D$107,2,FALSE)</f>
        <v>0.32</v>
      </c>
      <c r="AQ572" s="18">
        <f>VLOOKUP(E572,Code!$B$92:$D$107,3,FALSE)</f>
        <v>0.25</v>
      </c>
      <c r="AR572" s="18">
        <f>Code!$C$132</f>
        <v>14</v>
      </c>
      <c r="AS572" s="18">
        <f t="shared" si="152"/>
        <v>14</v>
      </c>
      <c r="AT572" s="88">
        <f>Code!$C$189</f>
        <v>80</v>
      </c>
      <c r="AU572" s="88">
        <f t="shared" si="153"/>
        <v>80</v>
      </c>
      <c r="AV572" s="88">
        <f>Code!$C$198</f>
        <v>66</v>
      </c>
      <c r="AW572" s="18" t="str">
        <f>Code!$L$204</f>
        <v>EF 95</v>
      </c>
      <c r="AX572" s="64" t="str">
        <f>Code!$L$207</f>
        <v>EF 60</v>
      </c>
      <c r="AY572" s="64" t="str">
        <f>Code!$L$208</f>
        <v>EF 60</v>
      </c>
      <c r="AZ572" s="64" t="str">
        <f>Code!$L$205</f>
        <v>EF 62</v>
      </c>
      <c r="BA572" s="23" t="s">
        <v>237</v>
      </c>
      <c r="BB572" s="23" t="s">
        <v>237</v>
      </c>
      <c r="BC572" s="23" t="s">
        <v>237</v>
      </c>
      <c r="BD572" s="39">
        <f t="shared" si="154"/>
        <v>4.3867184718331158E-4</v>
      </c>
      <c r="BE572" s="39">
        <f t="shared" si="155"/>
        <v>3.6125916826860955E-4</v>
      </c>
      <c r="BF572" s="18">
        <f>Measures!$C$3</f>
        <v>8</v>
      </c>
      <c r="BG572" s="41">
        <f>Measures!$C$4</f>
        <v>0.1</v>
      </c>
      <c r="BH572" s="41">
        <v>0.06</v>
      </c>
      <c r="BI572" s="18">
        <f>VLOOKUP(D572,Measures!$B$6:$C$21,2,FALSE)</f>
        <v>38</v>
      </c>
      <c r="BJ572" s="18">
        <f>Measures!$C$22</f>
        <v>44</v>
      </c>
      <c r="BK572" s="18">
        <f>Measures!$C$23</f>
        <v>19</v>
      </c>
      <c r="BL572" s="18">
        <f>Measures!$C$24</f>
        <v>13</v>
      </c>
      <c r="BM572" s="18">
        <f>Measures!$C$26</f>
        <v>0.32</v>
      </c>
      <c r="BN572" s="18">
        <f>Measures!$D$26</f>
        <v>0.25</v>
      </c>
      <c r="BO572" s="18">
        <f>Measures!$C$27</f>
        <v>14</v>
      </c>
      <c r="BP572" s="18">
        <f>Measures!$C$28</f>
        <v>15</v>
      </c>
      <c r="BQ572" s="88">
        <f>Measures!$C$29</f>
        <v>92</v>
      </c>
      <c r="BR572" s="88">
        <f>Measures!$C$30</f>
        <v>95</v>
      </c>
      <c r="BS572" s="88">
        <f>Measures!$C$31</f>
        <v>70</v>
      </c>
      <c r="BT572" s="64" t="str">
        <f>Code!$M$204</f>
        <v>EF 200</v>
      </c>
      <c r="BU572" s="64" t="str">
        <f>Code!$M$207</f>
        <v>EF 67</v>
      </c>
      <c r="BV572" s="64" t="str">
        <f>Code!$M$208</f>
        <v>EF 70</v>
      </c>
      <c r="BW572" s="64" t="str">
        <f>Code!$M$205</f>
        <v>EF 82</v>
      </c>
      <c r="BX572" s="64" t="s">
        <v>363</v>
      </c>
      <c r="BY572" s="64" t="s">
        <v>239</v>
      </c>
      <c r="BZ572" s="64" t="s">
        <v>240</v>
      </c>
      <c r="CA572" s="64"/>
      <c r="CB572" s="64"/>
      <c r="CC572" s="64"/>
      <c r="CD572" s="64"/>
      <c r="CE572" s="64"/>
      <c r="CF572" s="64"/>
      <c r="CG572" s="64"/>
      <c r="CH572" s="64"/>
      <c r="CI572" s="64"/>
      <c r="CJ572" s="64"/>
      <c r="CK572" s="64"/>
      <c r="CL572" s="64"/>
      <c r="CM572" s="18"/>
      <c r="CN572" s="18"/>
    </row>
    <row r="573" spans="1:92" ht="14.4" x14ac:dyDescent="0.3">
      <c r="A573" s="19" t="s">
        <v>95</v>
      </c>
      <c r="B573" s="31" t="s">
        <v>86</v>
      </c>
      <c r="C573" s="19" t="s">
        <v>71</v>
      </c>
      <c r="D573" s="19">
        <v>16</v>
      </c>
      <c r="E573" s="19">
        <f>VLOOKUP(D573,Lists!$B$3:$C$18,2,FALSE)</f>
        <v>12</v>
      </c>
      <c r="F573" s="19">
        <v>1</v>
      </c>
      <c r="G573" s="19" t="s">
        <v>68</v>
      </c>
      <c r="H573" s="23">
        <v>1910</v>
      </c>
      <c r="I573" s="37">
        <v>0.2</v>
      </c>
      <c r="J573" s="36">
        <v>4.6411397360087065E-4</v>
      </c>
      <c r="K573" s="36">
        <f t="shared" si="140"/>
        <v>4.6411397360087065E-4</v>
      </c>
      <c r="L573" s="23">
        <v>4.26</v>
      </c>
      <c r="M573" s="35">
        <v>0.22</v>
      </c>
      <c r="N573" s="35">
        <f t="shared" si="141"/>
        <v>0.22</v>
      </c>
      <c r="O573" s="38">
        <v>17.742857142857144</v>
      </c>
      <c r="P573" s="38">
        <f t="shared" si="142"/>
        <v>17.742857142857144</v>
      </c>
      <c r="Q573" s="38">
        <v>5.9551821</v>
      </c>
      <c r="R573" s="38">
        <v>10.254943899018233</v>
      </c>
      <c r="S573" s="23">
        <v>0.62</v>
      </c>
      <c r="T573" s="23">
        <v>0.7</v>
      </c>
      <c r="U573" s="23">
        <v>10</v>
      </c>
      <c r="V573" s="23">
        <f t="shared" si="143"/>
        <v>10</v>
      </c>
      <c r="W573" s="23">
        <v>78</v>
      </c>
      <c r="X573" s="23">
        <f t="shared" si="144"/>
        <v>78</v>
      </c>
      <c r="Y573" s="23">
        <v>62</v>
      </c>
      <c r="Z573" s="23" t="str">
        <f>Code!$K$204</f>
        <v>EF 86</v>
      </c>
      <c r="AA573" s="23" t="str">
        <f>Code!$K$207</f>
        <v>EF 57</v>
      </c>
      <c r="AB573" s="23" t="str">
        <f>Code!$K$208</f>
        <v>EF 57</v>
      </c>
      <c r="AC573" s="23" t="str">
        <f>Code!$K$205</f>
        <v>EF 57</v>
      </c>
      <c r="AD573" s="23" t="s">
        <v>237</v>
      </c>
      <c r="AE573" s="23" t="s">
        <v>237</v>
      </c>
      <c r="AF573" s="23" t="s">
        <v>237</v>
      </c>
      <c r="AG573" s="39">
        <f t="shared" si="139"/>
        <v>4.6411397360087065E-4</v>
      </c>
      <c r="AH573" s="39">
        <f t="shared" si="145"/>
        <v>4.6411397360087065E-4</v>
      </c>
      <c r="AI573" s="18">
        <f t="shared" si="146"/>
        <v>4.26</v>
      </c>
      <c r="AJ573" s="41">
        <f>Code!$B$23</f>
        <v>0.15</v>
      </c>
      <c r="AK573" s="41">
        <f t="shared" si="147"/>
        <v>0.15</v>
      </c>
      <c r="AL573" s="110">
        <f t="shared" si="148"/>
        <v>17.742857142857144</v>
      </c>
      <c r="AM573" s="110">
        <f t="shared" si="149"/>
        <v>17.742857142857144</v>
      </c>
      <c r="AN573" s="110">
        <f t="shared" si="150"/>
        <v>5.9551821</v>
      </c>
      <c r="AO573" s="110">
        <f t="shared" si="151"/>
        <v>10.254943899018233</v>
      </c>
      <c r="AP573" s="18">
        <f>VLOOKUP(D573,Code!$B$92:$D$107,2,FALSE)</f>
        <v>0.32</v>
      </c>
      <c r="AQ573" s="18">
        <f>VLOOKUP(E573,Code!$B$92:$D$107,3,FALSE)</f>
        <v>0.25</v>
      </c>
      <c r="AR573" s="18">
        <f>Code!$C$132</f>
        <v>14</v>
      </c>
      <c r="AS573" s="18">
        <f t="shared" si="152"/>
        <v>14</v>
      </c>
      <c r="AT573" s="88">
        <f>Code!$C$189</f>
        <v>80</v>
      </c>
      <c r="AU573" s="88">
        <f t="shared" si="153"/>
        <v>80</v>
      </c>
      <c r="AV573" s="88">
        <f>Code!$C$198</f>
        <v>66</v>
      </c>
      <c r="AW573" s="18" t="str">
        <f>Code!$L$204</f>
        <v>EF 95</v>
      </c>
      <c r="AX573" s="64" t="str">
        <f>Code!$L$207</f>
        <v>EF 60</v>
      </c>
      <c r="AY573" s="64" t="str">
        <f>Code!$L$208</f>
        <v>EF 60</v>
      </c>
      <c r="AZ573" s="64" t="str">
        <f>Code!$L$205</f>
        <v>EF 62</v>
      </c>
      <c r="BA573" s="23" t="s">
        <v>237</v>
      </c>
      <c r="BB573" s="23" t="s">
        <v>237</v>
      </c>
      <c r="BC573" s="23" t="s">
        <v>237</v>
      </c>
      <c r="BD573" s="39">
        <f t="shared" si="154"/>
        <v>3.9449687756074004E-4</v>
      </c>
      <c r="BE573" s="39">
        <f t="shared" si="155"/>
        <v>3.2487978152060944E-4</v>
      </c>
      <c r="BF573" s="18">
        <f>Measures!$C$3</f>
        <v>8</v>
      </c>
      <c r="BG573" s="41">
        <f>Measures!$C$4</f>
        <v>0.1</v>
      </c>
      <c r="BH573" s="41">
        <v>0.06</v>
      </c>
      <c r="BI573" s="18">
        <f>VLOOKUP(D573,Measures!$B$6:$C$21,2,FALSE)</f>
        <v>38</v>
      </c>
      <c r="BJ573" s="18">
        <f>Measures!$C$22</f>
        <v>44</v>
      </c>
      <c r="BK573" s="18">
        <f>Measures!$C$23</f>
        <v>19</v>
      </c>
      <c r="BL573" s="18">
        <f>Measures!$C$24</f>
        <v>13</v>
      </c>
      <c r="BM573" s="18">
        <f>Measures!$C$26</f>
        <v>0.32</v>
      </c>
      <c r="BN573" s="18">
        <f>Measures!$D$26</f>
        <v>0.25</v>
      </c>
      <c r="BO573" s="18">
        <f>Measures!$C$27</f>
        <v>14</v>
      </c>
      <c r="BP573" s="18">
        <f>Measures!$C$28</f>
        <v>15</v>
      </c>
      <c r="BQ573" s="88">
        <f>Measures!$C$29</f>
        <v>92</v>
      </c>
      <c r="BR573" s="88">
        <f>Measures!$C$30</f>
        <v>95</v>
      </c>
      <c r="BS573" s="88">
        <f>Measures!$C$31</f>
        <v>70</v>
      </c>
      <c r="BT573" s="64" t="str">
        <f>Code!$M$204</f>
        <v>EF 200</v>
      </c>
      <c r="BU573" s="64" t="str">
        <f>Code!$M$207</f>
        <v>EF 67</v>
      </c>
      <c r="BV573" s="64" t="str">
        <f>Code!$M$208</f>
        <v>EF 70</v>
      </c>
      <c r="BW573" s="64" t="str">
        <f>Code!$M$205</f>
        <v>EF 82</v>
      </c>
      <c r="BX573" s="64" t="s">
        <v>363</v>
      </c>
      <c r="BY573" s="64" t="s">
        <v>239</v>
      </c>
      <c r="BZ573" s="64" t="s">
        <v>240</v>
      </c>
      <c r="CA573" s="64"/>
      <c r="CB573" s="64"/>
      <c r="CC573" s="64"/>
      <c r="CD573" s="64"/>
      <c r="CE573" s="64"/>
      <c r="CF573" s="64"/>
      <c r="CG573" s="64"/>
      <c r="CH573" s="64"/>
      <c r="CI573" s="64"/>
      <c r="CJ573" s="64"/>
      <c r="CK573" s="64"/>
      <c r="CL573" s="64"/>
      <c r="CM573" s="18"/>
      <c r="CN573" s="18"/>
    </row>
    <row r="574" spans="1:92" ht="14.4" x14ac:dyDescent="0.3">
      <c r="A574" s="19" t="s">
        <v>95</v>
      </c>
      <c r="B574" s="31" t="s">
        <v>86</v>
      </c>
      <c r="C574" s="19" t="s">
        <v>71</v>
      </c>
      <c r="D574" s="19">
        <v>16</v>
      </c>
      <c r="E574" s="19">
        <f>VLOOKUP(D574,Lists!$B$3:$C$18,2,FALSE)</f>
        <v>12</v>
      </c>
      <c r="F574" s="19">
        <v>2</v>
      </c>
      <c r="G574" s="19" t="s">
        <v>68</v>
      </c>
      <c r="H574" s="23">
        <v>2730</v>
      </c>
      <c r="I574" s="37">
        <v>0.2</v>
      </c>
      <c r="J574" s="36">
        <v>4.6411397360087065E-4</v>
      </c>
      <c r="K574" s="36">
        <f t="shared" si="140"/>
        <v>4.6411397360087065E-4</v>
      </c>
      <c r="L574" s="23">
        <v>4.26</v>
      </c>
      <c r="M574" s="35">
        <v>0.22</v>
      </c>
      <c r="N574" s="35">
        <f t="shared" si="141"/>
        <v>0.22</v>
      </c>
      <c r="O574" s="38">
        <v>17.742857142857144</v>
      </c>
      <c r="P574" s="38">
        <f t="shared" si="142"/>
        <v>17.742857142857144</v>
      </c>
      <c r="Q574" s="38">
        <v>5.9551821</v>
      </c>
      <c r="R574" s="38">
        <v>10.254943899018233</v>
      </c>
      <c r="S574" s="23">
        <v>0.62</v>
      </c>
      <c r="T574" s="23">
        <v>0.7</v>
      </c>
      <c r="U574" s="23">
        <v>10</v>
      </c>
      <c r="V574" s="23">
        <f t="shared" si="143"/>
        <v>10</v>
      </c>
      <c r="W574" s="23">
        <v>78</v>
      </c>
      <c r="X574" s="23">
        <f t="shared" si="144"/>
        <v>78</v>
      </c>
      <c r="Y574" s="23">
        <v>62</v>
      </c>
      <c r="Z574" s="23" t="str">
        <f>Code!$K$204</f>
        <v>EF 86</v>
      </c>
      <c r="AA574" s="23" t="str">
        <f>Code!$K$207</f>
        <v>EF 57</v>
      </c>
      <c r="AB574" s="23" t="str">
        <f>Code!$K$208</f>
        <v>EF 57</v>
      </c>
      <c r="AC574" s="23" t="str">
        <f>Code!$K$205</f>
        <v>EF 57</v>
      </c>
      <c r="AD574" s="23" t="s">
        <v>237</v>
      </c>
      <c r="AE574" s="23" t="s">
        <v>237</v>
      </c>
      <c r="AF574" s="23" t="s">
        <v>237</v>
      </c>
      <c r="AG574" s="39">
        <f t="shared" si="139"/>
        <v>4.6411397360087065E-4</v>
      </c>
      <c r="AH574" s="39">
        <f t="shared" si="145"/>
        <v>4.6411397360087065E-4</v>
      </c>
      <c r="AI574" s="18">
        <f t="shared" si="146"/>
        <v>4.26</v>
      </c>
      <c r="AJ574" s="41">
        <f>Code!$B$23</f>
        <v>0.15</v>
      </c>
      <c r="AK574" s="41">
        <f t="shared" si="147"/>
        <v>0.15</v>
      </c>
      <c r="AL574" s="110">
        <f t="shared" si="148"/>
        <v>17.742857142857144</v>
      </c>
      <c r="AM574" s="110">
        <f t="shared" si="149"/>
        <v>17.742857142857144</v>
      </c>
      <c r="AN574" s="110">
        <f t="shared" si="150"/>
        <v>5.9551821</v>
      </c>
      <c r="AO574" s="110">
        <f t="shared" si="151"/>
        <v>10.254943899018233</v>
      </c>
      <c r="AP574" s="18">
        <f>VLOOKUP(D574,Code!$B$92:$D$107,2,FALSE)</f>
        <v>0.32</v>
      </c>
      <c r="AQ574" s="18">
        <f>VLOOKUP(E574,Code!$B$92:$D$107,3,FALSE)</f>
        <v>0.25</v>
      </c>
      <c r="AR574" s="18">
        <f>Code!$C$132</f>
        <v>14</v>
      </c>
      <c r="AS574" s="18">
        <f t="shared" si="152"/>
        <v>14</v>
      </c>
      <c r="AT574" s="88">
        <f>Code!$C$189</f>
        <v>80</v>
      </c>
      <c r="AU574" s="88">
        <f t="shared" si="153"/>
        <v>80</v>
      </c>
      <c r="AV574" s="88">
        <f>Code!$C$198</f>
        <v>66</v>
      </c>
      <c r="AW574" s="18" t="str">
        <f>Code!$L$204</f>
        <v>EF 95</v>
      </c>
      <c r="AX574" s="64" t="str">
        <f>Code!$L$207</f>
        <v>EF 60</v>
      </c>
      <c r="AY574" s="64" t="str">
        <f>Code!$L$208</f>
        <v>EF 60</v>
      </c>
      <c r="AZ574" s="64" t="str">
        <f>Code!$L$205</f>
        <v>EF 62</v>
      </c>
      <c r="BA574" s="23" t="s">
        <v>237</v>
      </c>
      <c r="BB574" s="23" t="s">
        <v>237</v>
      </c>
      <c r="BC574" s="23" t="s">
        <v>237</v>
      </c>
      <c r="BD574" s="39">
        <f t="shared" si="154"/>
        <v>3.9449687756074004E-4</v>
      </c>
      <c r="BE574" s="39">
        <f t="shared" si="155"/>
        <v>3.2487978152060944E-4</v>
      </c>
      <c r="BF574" s="18">
        <f>Measures!$C$3</f>
        <v>8</v>
      </c>
      <c r="BG574" s="41">
        <f>Measures!$C$4</f>
        <v>0.1</v>
      </c>
      <c r="BH574" s="41">
        <v>0.06</v>
      </c>
      <c r="BI574" s="18">
        <f>VLOOKUP(D574,Measures!$B$6:$C$21,2,FALSE)</f>
        <v>38</v>
      </c>
      <c r="BJ574" s="18">
        <f>Measures!$C$22</f>
        <v>44</v>
      </c>
      <c r="BK574" s="18">
        <f>Measures!$C$23</f>
        <v>19</v>
      </c>
      <c r="BL574" s="18">
        <f>Measures!$C$24</f>
        <v>13</v>
      </c>
      <c r="BM574" s="18">
        <f>Measures!$C$26</f>
        <v>0.32</v>
      </c>
      <c r="BN574" s="18">
        <f>Measures!$D$26</f>
        <v>0.25</v>
      </c>
      <c r="BO574" s="18">
        <f>Measures!$C$27</f>
        <v>14</v>
      </c>
      <c r="BP574" s="18">
        <f>Measures!$C$28</f>
        <v>15</v>
      </c>
      <c r="BQ574" s="88">
        <f>Measures!$C$29</f>
        <v>92</v>
      </c>
      <c r="BR574" s="88">
        <f>Measures!$C$30</f>
        <v>95</v>
      </c>
      <c r="BS574" s="88">
        <f>Measures!$C$31</f>
        <v>70</v>
      </c>
      <c r="BT574" s="64" t="str">
        <f>Code!$M$204</f>
        <v>EF 200</v>
      </c>
      <c r="BU574" s="64" t="str">
        <f>Code!$M$207</f>
        <v>EF 67</v>
      </c>
      <c r="BV574" s="64" t="str">
        <f>Code!$M$208</f>
        <v>EF 70</v>
      </c>
      <c r="BW574" s="64" t="str">
        <f>Code!$M$205</f>
        <v>EF 82</v>
      </c>
      <c r="BX574" s="64" t="s">
        <v>363</v>
      </c>
      <c r="BY574" s="64" t="s">
        <v>239</v>
      </c>
      <c r="BZ574" s="64" t="s">
        <v>240</v>
      </c>
      <c r="CA574" s="64"/>
      <c r="CB574" s="64"/>
      <c r="CC574" s="64"/>
      <c r="CD574" s="64"/>
      <c r="CE574" s="64"/>
      <c r="CF574" s="64"/>
      <c r="CG574" s="64"/>
      <c r="CH574" s="64"/>
      <c r="CI574" s="64"/>
      <c r="CJ574" s="64"/>
      <c r="CK574" s="64"/>
      <c r="CL574" s="64"/>
      <c r="CM574" s="18"/>
      <c r="CN574" s="18"/>
    </row>
    <row r="575" spans="1:92" ht="14.4" x14ac:dyDescent="0.3">
      <c r="A575" s="19" t="s">
        <v>22</v>
      </c>
      <c r="B575" s="31" t="s">
        <v>86</v>
      </c>
      <c r="C575" s="19" t="s">
        <v>71</v>
      </c>
      <c r="D575" s="19">
        <v>16</v>
      </c>
      <c r="E575" s="19">
        <f>VLOOKUP(D575,Lists!$B$3:$C$18,2,FALSE)</f>
        <v>12</v>
      </c>
      <c r="F575" s="19">
        <v>1</v>
      </c>
      <c r="G575" s="19" t="s">
        <v>68</v>
      </c>
      <c r="H575" s="23">
        <v>1910</v>
      </c>
      <c r="I575" s="37">
        <v>0.2</v>
      </c>
      <c r="J575" s="36">
        <v>4.6411397360087065E-4</v>
      </c>
      <c r="K575" s="36">
        <f t="shared" si="140"/>
        <v>4.6411397360087065E-4</v>
      </c>
      <c r="L575" s="23">
        <v>4.26</v>
      </c>
      <c r="M575" s="35">
        <v>0.22</v>
      </c>
      <c r="N575" s="35">
        <f t="shared" si="141"/>
        <v>0.22</v>
      </c>
      <c r="O575" s="38">
        <v>17.742857142857144</v>
      </c>
      <c r="P575" s="38">
        <f t="shared" si="142"/>
        <v>17.742857142857144</v>
      </c>
      <c r="Q575" s="38">
        <v>5.9551821</v>
      </c>
      <c r="R575" s="38">
        <v>10.254943899018233</v>
      </c>
      <c r="S575" s="23">
        <v>0.62</v>
      </c>
      <c r="T575" s="23">
        <v>0.7</v>
      </c>
      <c r="U575" s="23">
        <v>10</v>
      </c>
      <c r="V575" s="23">
        <f t="shared" si="143"/>
        <v>10</v>
      </c>
      <c r="W575" s="23">
        <v>78</v>
      </c>
      <c r="X575" s="23">
        <f t="shared" si="144"/>
        <v>78</v>
      </c>
      <c r="Y575" s="23">
        <v>62</v>
      </c>
      <c r="Z575" s="23" t="str">
        <f>Code!$K$204</f>
        <v>EF 86</v>
      </c>
      <c r="AA575" s="23" t="str">
        <f>Code!$K$207</f>
        <v>EF 57</v>
      </c>
      <c r="AB575" s="23" t="str">
        <f>Code!$K$208</f>
        <v>EF 57</v>
      </c>
      <c r="AC575" s="23" t="str">
        <f>Code!$K$205</f>
        <v>EF 57</v>
      </c>
      <c r="AD575" s="23" t="s">
        <v>237</v>
      </c>
      <c r="AE575" s="23" t="s">
        <v>237</v>
      </c>
      <c r="AF575" s="23" t="s">
        <v>237</v>
      </c>
      <c r="AG575" s="39">
        <f t="shared" si="139"/>
        <v>4.6411397360087065E-4</v>
      </c>
      <c r="AH575" s="39">
        <f t="shared" si="145"/>
        <v>4.6411397360087065E-4</v>
      </c>
      <c r="AI575" s="18">
        <f t="shared" si="146"/>
        <v>4.26</v>
      </c>
      <c r="AJ575" s="41">
        <f>Code!$B$23</f>
        <v>0.15</v>
      </c>
      <c r="AK575" s="41">
        <f t="shared" si="147"/>
        <v>0.15</v>
      </c>
      <c r="AL575" s="110">
        <f t="shared" si="148"/>
        <v>17.742857142857144</v>
      </c>
      <c r="AM575" s="110">
        <f t="shared" si="149"/>
        <v>17.742857142857144</v>
      </c>
      <c r="AN575" s="110">
        <f t="shared" si="150"/>
        <v>5.9551821</v>
      </c>
      <c r="AO575" s="110">
        <f t="shared" si="151"/>
        <v>10.254943899018233</v>
      </c>
      <c r="AP575" s="18">
        <f>VLOOKUP(D575,Code!$B$92:$D$107,2,FALSE)</f>
        <v>0.32</v>
      </c>
      <c r="AQ575" s="18">
        <f>VLOOKUP(E575,Code!$B$92:$D$107,3,FALSE)</f>
        <v>0.25</v>
      </c>
      <c r="AR575" s="18">
        <f>Code!$C$132</f>
        <v>14</v>
      </c>
      <c r="AS575" s="18">
        <f t="shared" si="152"/>
        <v>14</v>
      </c>
      <c r="AT575" s="88">
        <f>Code!$C$189</f>
        <v>80</v>
      </c>
      <c r="AU575" s="88">
        <f t="shared" si="153"/>
        <v>80</v>
      </c>
      <c r="AV575" s="88">
        <f>Code!$C$198</f>
        <v>66</v>
      </c>
      <c r="AW575" s="18" t="str">
        <f>Code!$L$204</f>
        <v>EF 95</v>
      </c>
      <c r="AX575" s="64" t="str">
        <f>Code!$L$207</f>
        <v>EF 60</v>
      </c>
      <c r="AY575" s="64" t="str">
        <f>Code!$L$208</f>
        <v>EF 60</v>
      </c>
      <c r="AZ575" s="64" t="str">
        <f>Code!$L$205</f>
        <v>EF 62</v>
      </c>
      <c r="BA575" s="23" t="s">
        <v>237</v>
      </c>
      <c r="BB575" s="23" t="s">
        <v>237</v>
      </c>
      <c r="BC575" s="23" t="s">
        <v>237</v>
      </c>
      <c r="BD575" s="39">
        <f t="shared" si="154"/>
        <v>3.9449687756074004E-4</v>
      </c>
      <c r="BE575" s="39">
        <f t="shared" si="155"/>
        <v>3.2487978152060944E-4</v>
      </c>
      <c r="BF575" s="18">
        <f>Measures!$C$3</f>
        <v>8</v>
      </c>
      <c r="BG575" s="41">
        <f>Measures!$C$4</f>
        <v>0.1</v>
      </c>
      <c r="BH575" s="41">
        <v>0.06</v>
      </c>
      <c r="BI575" s="18">
        <f>VLOOKUP(D575,Measures!$B$6:$C$21,2,FALSE)</f>
        <v>38</v>
      </c>
      <c r="BJ575" s="18">
        <f>Measures!$C$22</f>
        <v>44</v>
      </c>
      <c r="BK575" s="18">
        <f>Measures!$C$23</f>
        <v>19</v>
      </c>
      <c r="BL575" s="18">
        <f>Measures!$C$24</f>
        <v>13</v>
      </c>
      <c r="BM575" s="18">
        <f>Measures!$C$26</f>
        <v>0.32</v>
      </c>
      <c r="BN575" s="18">
        <f>Measures!$D$26</f>
        <v>0.25</v>
      </c>
      <c r="BO575" s="18">
        <f>Measures!$C$27</f>
        <v>14</v>
      </c>
      <c r="BP575" s="18">
        <f>Measures!$C$28</f>
        <v>15</v>
      </c>
      <c r="BQ575" s="88">
        <f>Measures!$C$29</f>
        <v>92</v>
      </c>
      <c r="BR575" s="88">
        <f>Measures!$C$30</f>
        <v>95</v>
      </c>
      <c r="BS575" s="88">
        <f>Measures!$C$31</f>
        <v>70</v>
      </c>
      <c r="BT575" s="64" t="str">
        <f>Code!$M$204</f>
        <v>EF 200</v>
      </c>
      <c r="BU575" s="64" t="str">
        <f>Code!$M$207</f>
        <v>EF 67</v>
      </c>
      <c r="BV575" s="64" t="str">
        <f>Code!$M$208</f>
        <v>EF 70</v>
      </c>
      <c r="BW575" s="64" t="str">
        <f>Code!$M$205</f>
        <v>EF 82</v>
      </c>
      <c r="BX575" s="64" t="s">
        <v>363</v>
      </c>
      <c r="BY575" s="64" t="s">
        <v>239</v>
      </c>
      <c r="BZ575" s="64" t="s">
        <v>240</v>
      </c>
      <c r="CA575" s="64"/>
      <c r="CB575" s="64"/>
      <c r="CC575" s="64"/>
      <c r="CD575" s="64"/>
      <c r="CE575" s="64"/>
      <c r="CF575" s="64"/>
      <c r="CG575" s="64"/>
      <c r="CH575" s="64"/>
      <c r="CI575" s="64"/>
      <c r="CJ575" s="64"/>
      <c r="CK575" s="64"/>
      <c r="CL575" s="64"/>
      <c r="CM575" s="18"/>
      <c r="CN575" s="18"/>
    </row>
    <row r="576" spans="1:92" ht="14.4" x14ac:dyDescent="0.3">
      <c r="A576" s="19" t="s">
        <v>22</v>
      </c>
      <c r="B576" s="31" t="s">
        <v>86</v>
      </c>
      <c r="C576" s="19" t="s">
        <v>71</v>
      </c>
      <c r="D576" s="19">
        <v>16</v>
      </c>
      <c r="E576" s="19">
        <f>VLOOKUP(D576,Lists!$B$3:$C$18,2,FALSE)</f>
        <v>12</v>
      </c>
      <c r="F576" s="19">
        <v>2</v>
      </c>
      <c r="G576" s="19" t="s">
        <v>68</v>
      </c>
      <c r="H576" s="23">
        <v>2730</v>
      </c>
      <c r="I576" s="37">
        <v>0.2</v>
      </c>
      <c r="J576" s="36">
        <v>4.6411397360087065E-4</v>
      </c>
      <c r="K576" s="36">
        <f t="shared" si="140"/>
        <v>4.6411397360087065E-4</v>
      </c>
      <c r="L576" s="23">
        <v>4.26</v>
      </c>
      <c r="M576" s="35">
        <v>0.22</v>
      </c>
      <c r="N576" s="35">
        <f t="shared" si="141"/>
        <v>0.22</v>
      </c>
      <c r="O576" s="38">
        <v>17.742857142857144</v>
      </c>
      <c r="P576" s="38">
        <f t="shared" si="142"/>
        <v>17.742857142857144</v>
      </c>
      <c r="Q576" s="38">
        <v>5.9551821</v>
      </c>
      <c r="R576" s="38">
        <v>10.254943899018233</v>
      </c>
      <c r="S576" s="23">
        <v>0.62</v>
      </c>
      <c r="T576" s="23">
        <v>0.7</v>
      </c>
      <c r="U576" s="23">
        <v>10</v>
      </c>
      <c r="V576" s="23">
        <f t="shared" si="143"/>
        <v>10</v>
      </c>
      <c r="W576" s="23">
        <v>78</v>
      </c>
      <c r="X576" s="23">
        <f t="shared" si="144"/>
        <v>78</v>
      </c>
      <c r="Y576" s="23">
        <v>62</v>
      </c>
      <c r="Z576" s="23" t="str">
        <f>Code!$K$204</f>
        <v>EF 86</v>
      </c>
      <c r="AA576" s="23" t="str">
        <f>Code!$K$207</f>
        <v>EF 57</v>
      </c>
      <c r="AB576" s="23" t="str">
        <f>Code!$K$208</f>
        <v>EF 57</v>
      </c>
      <c r="AC576" s="23" t="str">
        <f>Code!$K$205</f>
        <v>EF 57</v>
      </c>
      <c r="AD576" s="23" t="s">
        <v>237</v>
      </c>
      <c r="AE576" s="23" t="s">
        <v>237</v>
      </c>
      <c r="AF576" s="23" t="s">
        <v>237</v>
      </c>
      <c r="AG576" s="39">
        <f t="shared" si="139"/>
        <v>4.6411397360087065E-4</v>
      </c>
      <c r="AH576" s="39">
        <f t="shared" si="145"/>
        <v>4.6411397360087065E-4</v>
      </c>
      <c r="AI576" s="18">
        <f t="shared" si="146"/>
        <v>4.26</v>
      </c>
      <c r="AJ576" s="41">
        <f>Code!$B$23</f>
        <v>0.15</v>
      </c>
      <c r="AK576" s="41">
        <f t="shared" si="147"/>
        <v>0.15</v>
      </c>
      <c r="AL576" s="110">
        <f t="shared" si="148"/>
        <v>17.742857142857144</v>
      </c>
      <c r="AM576" s="110">
        <f t="shared" si="149"/>
        <v>17.742857142857144</v>
      </c>
      <c r="AN576" s="110">
        <f t="shared" si="150"/>
        <v>5.9551821</v>
      </c>
      <c r="AO576" s="110">
        <f t="shared" si="151"/>
        <v>10.254943899018233</v>
      </c>
      <c r="AP576" s="18">
        <f>VLOOKUP(D576,Code!$B$92:$D$107,2,FALSE)</f>
        <v>0.32</v>
      </c>
      <c r="AQ576" s="18">
        <f>VLOOKUP(E576,Code!$B$92:$D$107,3,FALSE)</f>
        <v>0.25</v>
      </c>
      <c r="AR576" s="18">
        <f>Code!$C$132</f>
        <v>14</v>
      </c>
      <c r="AS576" s="18">
        <f t="shared" si="152"/>
        <v>14</v>
      </c>
      <c r="AT576" s="88">
        <f>Code!$C$189</f>
        <v>80</v>
      </c>
      <c r="AU576" s="88">
        <f t="shared" si="153"/>
        <v>80</v>
      </c>
      <c r="AV576" s="88">
        <f>Code!$C$198</f>
        <v>66</v>
      </c>
      <c r="AW576" s="18" t="str">
        <f>Code!$L$204</f>
        <v>EF 95</v>
      </c>
      <c r="AX576" s="64" t="str">
        <f>Code!$L$207</f>
        <v>EF 60</v>
      </c>
      <c r="AY576" s="64" t="str">
        <f>Code!$L$208</f>
        <v>EF 60</v>
      </c>
      <c r="AZ576" s="64" t="str">
        <f>Code!$L$205</f>
        <v>EF 62</v>
      </c>
      <c r="BA576" s="23" t="s">
        <v>237</v>
      </c>
      <c r="BB576" s="23" t="s">
        <v>237</v>
      </c>
      <c r="BC576" s="23" t="s">
        <v>237</v>
      </c>
      <c r="BD576" s="39">
        <f t="shared" si="154"/>
        <v>3.9449687756074004E-4</v>
      </c>
      <c r="BE576" s="39">
        <f t="shared" si="155"/>
        <v>3.2487978152060944E-4</v>
      </c>
      <c r="BF576" s="18">
        <f>Measures!$C$3</f>
        <v>8</v>
      </c>
      <c r="BG576" s="41">
        <f>Measures!$C$4</f>
        <v>0.1</v>
      </c>
      <c r="BH576" s="41">
        <v>0.06</v>
      </c>
      <c r="BI576" s="18">
        <f>VLOOKUP(D576,Measures!$B$6:$C$21,2,FALSE)</f>
        <v>38</v>
      </c>
      <c r="BJ576" s="18">
        <f>Measures!$C$22</f>
        <v>44</v>
      </c>
      <c r="BK576" s="18">
        <f>Measures!$C$23</f>
        <v>19</v>
      </c>
      <c r="BL576" s="18">
        <f>Measures!$C$24</f>
        <v>13</v>
      </c>
      <c r="BM576" s="18">
        <f>Measures!$C$26</f>
        <v>0.32</v>
      </c>
      <c r="BN576" s="18">
        <f>Measures!$D$26</f>
        <v>0.25</v>
      </c>
      <c r="BO576" s="18">
        <f>Measures!$C$27</f>
        <v>14</v>
      </c>
      <c r="BP576" s="18">
        <f>Measures!$C$28</f>
        <v>15</v>
      </c>
      <c r="BQ576" s="88">
        <f>Measures!$C$29</f>
        <v>92</v>
      </c>
      <c r="BR576" s="88">
        <f>Measures!$C$30</f>
        <v>95</v>
      </c>
      <c r="BS576" s="88">
        <f>Measures!$C$31</f>
        <v>70</v>
      </c>
      <c r="BT576" s="64" t="str">
        <f>Code!$M$204</f>
        <v>EF 200</v>
      </c>
      <c r="BU576" s="64" t="str">
        <f>Code!$M$207</f>
        <v>EF 67</v>
      </c>
      <c r="BV576" s="64" t="str">
        <f>Code!$M$208</f>
        <v>EF 70</v>
      </c>
      <c r="BW576" s="64" t="str">
        <f>Code!$M$205</f>
        <v>EF 82</v>
      </c>
      <c r="BX576" s="64" t="s">
        <v>363</v>
      </c>
      <c r="BY576" s="64" t="s">
        <v>239</v>
      </c>
      <c r="BZ576" s="64" t="s">
        <v>240</v>
      </c>
      <c r="CA576" s="64"/>
      <c r="CB576" s="64"/>
      <c r="CC576" s="64"/>
      <c r="CD576" s="64"/>
      <c r="CE576" s="64"/>
      <c r="CF576" s="64"/>
      <c r="CG576" s="64"/>
      <c r="CH576" s="64"/>
      <c r="CI576" s="64"/>
      <c r="CJ576" s="64"/>
      <c r="CK576" s="64"/>
      <c r="CL576" s="64"/>
      <c r="CM576" s="18"/>
      <c r="CN576" s="18"/>
    </row>
    <row r="577" spans="1:92" ht="14.4" x14ac:dyDescent="0.3">
      <c r="A577" s="19" t="s">
        <v>95</v>
      </c>
      <c r="B577" s="31" t="s">
        <v>86</v>
      </c>
      <c r="C577" s="19" t="s">
        <v>87</v>
      </c>
      <c r="D577" s="19">
        <v>16</v>
      </c>
      <c r="E577" s="19">
        <f>VLOOKUP(D577,Lists!$B$3:$C$18,2,FALSE)</f>
        <v>12</v>
      </c>
      <c r="F577" s="19">
        <v>1</v>
      </c>
      <c r="G577" s="19" t="s">
        <v>68</v>
      </c>
      <c r="H577" s="23">
        <v>1910</v>
      </c>
      <c r="I577" s="37">
        <v>0.2</v>
      </c>
      <c r="J577" s="36">
        <v>4.6411397360087065E-4</v>
      </c>
      <c r="K577" s="36">
        <f t="shared" si="140"/>
        <v>4.6411397360087065E-4</v>
      </c>
      <c r="L577" s="23">
        <v>4.26</v>
      </c>
      <c r="M577" s="35">
        <v>0.22</v>
      </c>
      <c r="N577" s="35">
        <f t="shared" si="141"/>
        <v>0.22</v>
      </c>
      <c r="O577" s="38">
        <v>17.742857142857144</v>
      </c>
      <c r="P577" s="38">
        <f t="shared" si="142"/>
        <v>17.742857142857144</v>
      </c>
      <c r="Q577" s="38">
        <v>5.9551821</v>
      </c>
      <c r="R577" s="38">
        <v>10.254943899018233</v>
      </c>
      <c r="S577" s="23">
        <v>0.62</v>
      </c>
      <c r="T577" s="23">
        <v>0.7</v>
      </c>
      <c r="U577" s="23">
        <v>10</v>
      </c>
      <c r="V577" s="23">
        <f t="shared" si="143"/>
        <v>10</v>
      </c>
      <c r="W577" s="23">
        <v>78</v>
      </c>
      <c r="X577" s="23">
        <f t="shared" si="144"/>
        <v>78</v>
      </c>
      <c r="Y577" s="23">
        <v>62</v>
      </c>
      <c r="Z577" s="23" t="str">
        <f>Code!$K$204</f>
        <v>EF 86</v>
      </c>
      <c r="AA577" s="23" t="str">
        <f>Code!$K$207</f>
        <v>EF 57</v>
      </c>
      <c r="AB577" s="23" t="str">
        <f>Code!$K$208</f>
        <v>EF 57</v>
      </c>
      <c r="AC577" s="23" t="str">
        <f>Code!$K$205</f>
        <v>EF 57</v>
      </c>
      <c r="AD577" s="23" t="s">
        <v>237</v>
      </c>
      <c r="AE577" s="23" t="s">
        <v>237</v>
      </c>
      <c r="AF577" s="23" t="s">
        <v>237</v>
      </c>
      <c r="AG577" s="39">
        <f t="shared" si="139"/>
        <v>4.6411397360087065E-4</v>
      </c>
      <c r="AH577" s="39">
        <f t="shared" si="145"/>
        <v>4.6411397360087065E-4</v>
      </c>
      <c r="AI577" s="18">
        <f t="shared" si="146"/>
        <v>4.26</v>
      </c>
      <c r="AJ577" s="41">
        <f>Code!$B$23</f>
        <v>0.15</v>
      </c>
      <c r="AK577" s="41">
        <f t="shared" si="147"/>
        <v>0.15</v>
      </c>
      <c r="AL577" s="110">
        <f t="shared" si="148"/>
        <v>17.742857142857144</v>
      </c>
      <c r="AM577" s="110">
        <f t="shared" si="149"/>
        <v>17.742857142857144</v>
      </c>
      <c r="AN577" s="110">
        <f t="shared" si="150"/>
        <v>5.9551821</v>
      </c>
      <c r="AO577" s="110">
        <f t="shared" si="151"/>
        <v>10.254943899018233</v>
      </c>
      <c r="AP577" s="18">
        <f>VLOOKUP(D577,Code!$B$92:$D$107,2,FALSE)</f>
        <v>0.32</v>
      </c>
      <c r="AQ577" s="18">
        <f>VLOOKUP(E577,Code!$B$92:$D$107,3,FALSE)</f>
        <v>0.25</v>
      </c>
      <c r="AR577" s="18">
        <f>Code!$C$132</f>
        <v>14</v>
      </c>
      <c r="AS577" s="18">
        <f t="shared" si="152"/>
        <v>14</v>
      </c>
      <c r="AT577" s="88">
        <f>Code!$C$189</f>
        <v>80</v>
      </c>
      <c r="AU577" s="88">
        <f t="shared" si="153"/>
        <v>80</v>
      </c>
      <c r="AV577" s="88">
        <f>Code!$C$198</f>
        <v>66</v>
      </c>
      <c r="AW577" s="18" t="str">
        <f>Code!$L$204</f>
        <v>EF 95</v>
      </c>
      <c r="AX577" s="64" t="str">
        <f>Code!$L$207</f>
        <v>EF 60</v>
      </c>
      <c r="AY577" s="64" t="str">
        <f>Code!$L$208</f>
        <v>EF 60</v>
      </c>
      <c r="AZ577" s="64" t="str">
        <f>Code!$L$205</f>
        <v>EF 62</v>
      </c>
      <c r="BA577" s="23" t="s">
        <v>237</v>
      </c>
      <c r="BB577" s="23" t="s">
        <v>237</v>
      </c>
      <c r="BC577" s="23" t="s">
        <v>237</v>
      </c>
      <c r="BD577" s="39">
        <f t="shared" si="154"/>
        <v>3.9449687756074004E-4</v>
      </c>
      <c r="BE577" s="39">
        <f t="shared" si="155"/>
        <v>3.2487978152060944E-4</v>
      </c>
      <c r="BF577" s="18">
        <f>Measures!$C$3</f>
        <v>8</v>
      </c>
      <c r="BG577" s="41">
        <f>Measures!$C$4</f>
        <v>0.1</v>
      </c>
      <c r="BH577" s="41">
        <v>0.06</v>
      </c>
      <c r="BI577" s="18">
        <f>VLOOKUP(D577,Measures!$B$6:$C$21,2,FALSE)</f>
        <v>38</v>
      </c>
      <c r="BJ577" s="18">
        <f>Measures!$C$22</f>
        <v>44</v>
      </c>
      <c r="BK577" s="18">
        <f>Measures!$C$23</f>
        <v>19</v>
      </c>
      <c r="BL577" s="18">
        <f>Measures!$C$24</f>
        <v>13</v>
      </c>
      <c r="BM577" s="18">
        <f>Measures!$C$26</f>
        <v>0.32</v>
      </c>
      <c r="BN577" s="18">
        <f>Measures!$D$26</f>
        <v>0.25</v>
      </c>
      <c r="BO577" s="18">
        <f>Measures!$C$27</f>
        <v>14</v>
      </c>
      <c r="BP577" s="18">
        <f>Measures!$C$28</f>
        <v>15</v>
      </c>
      <c r="BQ577" s="88">
        <f>Measures!$C$29</f>
        <v>92</v>
      </c>
      <c r="BR577" s="88">
        <f>Measures!$C$30</f>
        <v>95</v>
      </c>
      <c r="BS577" s="88">
        <f>Measures!$C$31</f>
        <v>70</v>
      </c>
      <c r="BT577" s="64" t="str">
        <f>Code!$M$204</f>
        <v>EF 200</v>
      </c>
      <c r="BU577" s="64" t="str">
        <f>Code!$M$207</f>
        <v>EF 67</v>
      </c>
      <c r="BV577" s="64" t="str">
        <f>Code!$M$208</f>
        <v>EF 70</v>
      </c>
      <c r="BW577" s="64" t="str">
        <f>Code!$M$205</f>
        <v>EF 82</v>
      </c>
      <c r="BX577" s="64" t="s">
        <v>363</v>
      </c>
      <c r="BY577" s="64" t="s">
        <v>239</v>
      </c>
      <c r="BZ577" s="64" t="s">
        <v>240</v>
      </c>
      <c r="CA577" s="64"/>
      <c r="CB577" s="64"/>
      <c r="CC577" s="64"/>
      <c r="CD577" s="64"/>
      <c r="CE577" s="64"/>
      <c r="CF577" s="64"/>
      <c r="CG577" s="64"/>
      <c r="CH577" s="64"/>
      <c r="CI577" s="64"/>
      <c r="CJ577" s="64"/>
      <c r="CK577" s="64"/>
      <c r="CL577" s="64"/>
      <c r="CM577" s="18"/>
      <c r="CN577" s="18"/>
    </row>
    <row r="578" spans="1:92" ht="14.4" x14ac:dyDescent="0.3">
      <c r="A578" s="19" t="s">
        <v>95</v>
      </c>
      <c r="B578" s="31" t="s">
        <v>86</v>
      </c>
      <c r="C578" s="19" t="s">
        <v>87</v>
      </c>
      <c r="D578" s="19">
        <v>16</v>
      </c>
      <c r="E578" s="19">
        <f>VLOOKUP(D578,Lists!$B$3:$C$18,2,FALSE)</f>
        <v>12</v>
      </c>
      <c r="F578" s="19">
        <v>2</v>
      </c>
      <c r="G578" s="19" t="s">
        <v>68</v>
      </c>
      <c r="H578" s="23">
        <v>2730</v>
      </c>
      <c r="I578" s="37">
        <v>0.2</v>
      </c>
      <c r="J578" s="36">
        <v>4.6411397360087065E-4</v>
      </c>
      <c r="K578" s="36">
        <f t="shared" si="140"/>
        <v>4.6411397360087065E-4</v>
      </c>
      <c r="L578" s="23">
        <v>4.26</v>
      </c>
      <c r="M578" s="35">
        <v>0.22</v>
      </c>
      <c r="N578" s="35">
        <f t="shared" si="141"/>
        <v>0.22</v>
      </c>
      <c r="O578" s="38">
        <v>17.742857142857144</v>
      </c>
      <c r="P578" s="38">
        <f t="shared" si="142"/>
        <v>17.742857142857144</v>
      </c>
      <c r="Q578" s="38">
        <v>5.9551821</v>
      </c>
      <c r="R578" s="38">
        <v>10.254943899018233</v>
      </c>
      <c r="S578" s="23">
        <v>0.62</v>
      </c>
      <c r="T578" s="23">
        <v>0.7</v>
      </c>
      <c r="U578" s="23">
        <v>10</v>
      </c>
      <c r="V578" s="23">
        <f t="shared" si="143"/>
        <v>10</v>
      </c>
      <c r="W578" s="23">
        <v>78</v>
      </c>
      <c r="X578" s="23">
        <f t="shared" si="144"/>
        <v>78</v>
      </c>
      <c r="Y578" s="23">
        <v>62</v>
      </c>
      <c r="Z578" s="23" t="str">
        <f>Code!$K$204</f>
        <v>EF 86</v>
      </c>
      <c r="AA578" s="23" t="str">
        <f>Code!$K$207</f>
        <v>EF 57</v>
      </c>
      <c r="AB578" s="23" t="str">
        <f>Code!$K$208</f>
        <v>EF 57</v>
      </c>
      <c r="AC578" s="23" t="str">
        <f>Code!$K$205</f>
        <v>EF 57</v>
      </c>
      <c r="AD578" s="23" t="s">
        <v>237</v>
      </c>
      <c r="AE578" s="23" t="s">
        <v>237</v>
      </c>
      <c r="AF578" s="23" t="s">
        <v>237</v>
      </c>
      <c r="AG578" s="39">
        <f t="shared" si="139"/>
        <v>4.6411397360087065E-4</v>
      </c>
      <c r="AH578" s="39">
        <f t="shared" si="145"/>
        <v>4.6411397360087065E-4</v>
      </c>
      <c r="AI578" s="18">
        <f t="shared" si="146"/>
        <v>4.26</v>
      </c>
      <c r="AJ578" s="41">
        <f>Code!$B$23</f>
        <v>0.15</v>
      </c>
      <c r="AK578" s="41">
        <f t="shared" si="147"/>
        <v>0.15</v>
      </c>
      <c r="AL578" s="110">
        <f t="shared" si="148"/>
        <v>17.742857142857144</v>
      </c>
      <c r="AM578" s="110">
        <f t="shared" si="149"/>
        <v>17.742857142857144</v>
      </c>
      <c r="AN578" s="110">
        <f t="shared" si="150"/>
        <v>5.9551821</v>
      </c>
      <c r="AO578" s="110">
        <f t="shared" si="151"/>
        <v>10.254943899018233</v>
      </c>
      <c r="AP578" s="18">
        <f>VLOOKUP(D578,Code!$B$92:$D$107,2,FALSE)</f>
        <v>0.32</v>
      </c>
      <c r="AQ578" s="18">
        <f>VLOOKUP(E578,Code!$B$92:$D$107,3,FALSE)</f>
        <v>0.25</v>
      </c>
      <c r="AR578" s="18">
        <f>Code!$C$132</f>
        <v>14</v>
      </c>
      <c r="AS578" s="18">
        <f t="shared" si="152"/>
        <v>14</v>
      </c>
      <c r="AT578" s="88">
        <f>Code!$C$189</f>
        <v>80</v>
      </c>
      <c r="AU578" s="88">
        <f t="shared" si="153"/>
        <v>80</v>
      </c>
      <c r="AV578" s="88">
        <f>Code!$C$198</f>
        <v>66</v>
      </c>
      <c r="AW578" s="18" t="str">
        <f>Code!$L$204</f>
        <v>EF 95</v>
      </c>
      <c r="AX578" s="64" t="str">
        <f>Code!$L$207</f>
        <v>EF 60</v>
      </c>
      <c r="AY578" s="64" t="str">
        <f>Code!$L$208</f>
        <v>EF 60</v>
      </c>
      <c r="AZ578" s="64" t="str">
        <f>Code!$L$205</f>
        <v>EF 62</v>
      </c>
      <c r="BA578" s="23" t="s">
        <v>237</v>
      </c>
      <c r="BB578" s="23" t="s">
        <v>237</v>
      </c>
      <c r="BC578" s="23" t="s">
        <v>237</v>
      </c>
      <c r="BD578" s="39">
        <f t="shared" si="154"/>
        <v>3.9449687756074004E-4</v>
      </c>
      <c r="BE578" s="39">
        <f t="shared" si="155"/>
        <v>3.2487978152060944E-4</v>
      </c>
      <c r="BF578" s="18">
        <f>Measures!$C$3</f>
        <v>8</v>
      </c>
      <c r="BG578" s="41">
        <f>Measures!$C$4</f>
        <v>0.1</v>
      </c>
      <c r="BH578" s="41">
        <v>0.06</v>
      </c>
      <c r="BI578" s="18">
        <f>VLOOKUP(D578,Measures!$B$6:$C$21,2,FALSE)</f>
        <v>38</v>
      </c>
      <c r="BJ578" s="18">
        <f>Measures!$C$22</f>
        <v>44</v>
      </c>
      <c r="BK578" s="18">
        <f>Measures!$C$23</f>
        <v>19</v>
      </c>
      <c r="BL578" s="18">
        <f>Measures!$C$24</f>
        <v>13</v>
      </c>
      <c r="BM578" s="18">
        <f>Measures!$C$26</f>
        <v>0.32</v>
      </c>
      <c r="BN578" s="18">
        <f>Measures!$D$26</f>
        <v>0.25</v>
      </c>
      <c r="BO578" s="18">
        <f>Measures!$C$27</f>
        <v>14</v>
      </c>
      <c r="BP578" s="18">
        <f>Measures!$C$28</f>
        <v>15</v>
      </c>
      <c r="BQ578" s="88">
        <f>Measures!$C$29</f>
        <v>92</v>
      </c>
      <c r="BR578" s="88">
        <f>Measures!$C$30</f>
        <v>95</v>
      </c>
      <c r="BS578" s="88">
        <f>Measures!$C$31</f>
        <v>70</v>
      </c>
      <c r="BT578" s="64" t="str">
        <f>Code!$M$204</f>
        <v>EF 200</v>
      </c>
      <c r="BU578" s="64" t="str">
        <f>Code!$M$207</f>
        <v>EF 67</v>
      </c>
      <c r="BV578" s="64" t="str">
        <f>Code!$M$208</f>
        <v>EF 70</v>
      </c>
      <c r="BW578" s="64" t="str">
        <f>Code!$M$205</f>
        <v>EF 82</v>
      </c>
      <c r="BX578" s="64" t="s">
        <v>363</v>
      </c>
      <c r="BY578" s="64" t="s">
        <v>239</v>
      </c>
      <c r="BZ578" s="64" t="s">
        <v>240</v>
      </c>
      <c r="CA578" s="64"/>
      <c r="CB578" s="64"/>
      <c r="CC578" s="64"/>
      <c r="CD578" s="64"/>
      <c r="CE578" s="64"/>
      <c r="CF578" s="64"/>
      <c r="CG578" s="64"/>
      <c r="CH578" s="64"/>
      <c r="CI578" s="64"/>
      <c r="CJ578" s="64"/>
      <c r="CK578" s="64"/>
      <c r="CL578" s="64"/>
      <c r="CM578" s="18"/>
      <c r="CN578" s="18"/>
    </row>
    <row r="579" spans="1:92" ht="14.4" x14ac:dyDescent="0.3">
      <c r="A579" s="19" t="s">
        <v>22</v>
      </c>
      <c r="B579" s="31" t="s">
        <v>86</v>
      </c>
      <c r="C579" s="19" t="s">
        <v>87</v>
      </c>
      <c r="D579" s="19">
        <v>16</v>
      </c>
      <c r="E579" s="19">
        <f>VLOOKUP(D579,Lists!$B$3:$C$18,2,FALSE)</f>
        <v>12</v>
      </c>
      <c r="F579" s="19">
        <v>1</v>
      </c>
      <c r="G579" s="19" t="s">
        <v>68</v>
      </c>
      <c r="H579" s="23">
        <v>1910</v>
      </c>
      <c r="I579" s="37">
        <v>0.2</v>
      </c>
      <c r="J579" s="36">
        <v>4.6411397360087065E-4</v>
      </c>
      <c r="K579" s="36">
        <f t="shared" si="140"/>
        <v>4.6411397360087065E-4</v>
      </c>
      <c r="L579" s="23">
        <v>4.26</v>
      </c>
      <c r="M579" s="35">
        <v>0.22</v>
      </c>
      <c r="N579" s="35">
        <f t="shared" si="141"/>
        <v>0.22</v>
      </c>
      <c r="O579" s="38">
        <v>17.742857142857144</v>
      </c>
      <c r="P579" s="38">
        <f t="shared" si="142"/>
        <v>17.742857142857144</v>
      </c>
      <c r="Q579" s="38">
        <v>5.9551821</v>
      </c>
      <c r="R579" s="38">
        <v>10.254943899018233</v>
      </c>
      <c r="S579" s="23">
        <v>0.62</v>
      </c>
      <c r="T579" s="23">
        <v>0.7</v>
      </c>
      <c r="U579" s="23">
        <v>10</v>
      </c>
      <c r="V579" s="23">
        <f t="shared" si="143"/>
        <v>10</v>
      </c>
      <c r="W579" s="23">
        <v>78</v>
      </c>
      <c r="X579" s="23">
        <f t="shared" si="144"/>
        <v>78</v>
      </c>
      <c r="Y579" s="23">
        <v>62</v>
      </c>
      <c r="Z579" s="23" t="str">
        <f>Code!$K$204</f>
        <v>EF 86</v>
      </c>
      <c r="AA579" s="23" t="str">
        <f>Code!$K$207</f>
        <v>EF 57</v>
      </c>
      <c r="AB579" s="23" t="str">
        <f>Code!$K$208</f>
        <v>EF 57</v>
      </c>
      <c r="AC579" s="23" t="str">
        <f>Code!$K$205</f>
        <v>EF 57</v>
      </c>
      <c r="AD579" s="23" t="s">
        <v>237</v>
      </c>
      <c r="AE579" s="23" t="s">
        <v>237</v>
      </c>
      <c r="AF579" s="23" t="s">
        <v>237</v>
      </c>
      <c r="AG579" s="39">
        <f t="shared" si="139"/>
        <v>4.6411397360087065E-4</v>
      </c>
      <c r="AH579" s="39">
        <f t="shared" si="145"/>
        <v>4.6411397360087065E-4</v>
      </c>
      <c r="AI579" s="18">
        <f t="shared" si="146"/>
        <v>4.26</v>
      </c>
      <c r="AJ579" s="41">
        <f>Code!$B$23</f>
        <v>0.15</v>
      </c>
      <c r="AK579" s="41">
        <f t="shared" si="147"/>
        <v>0.15</v>
      </c>
      <c r="AL579" s="110">
        <f t="shared" si="148"/>
        <v>17.742857142857144</v>
      </c>
      <c r="AM579" s="110">
        <f t="shared" si="149"/>
        <v>17.742857142857144</v>
      </c>
      <c r="AN579" s="110">
        <f t="shared" si="150"/>
        <v>5.9551821</v>
      </c>
      <c r="AO579" s="110">
        <f t="shared" si="151"/>
        <v>10.254943899018233</v>
      </c>
      <c r="AP579" s="18">
        <f>VLOOKUP(D579,Code!$B$92:$D$107,2,FALSE)</f>
        <v>0.32</v>
      </c>
      <c r="AQ579" s="18">
        <f>VLOOKUP(E579,Code!$B$92:$D$107,3,FALSE)</f>
        <v>0.25</v>
      </c>
      <c r="AR579" s="18">
        <f>Code!$C$132</f>
        <v>14</v>
      </c>
      <c r="AS579" s="18">
        <f t="shared" si="152"/>
        <v>14</v>
      </c>
      <c r="AT579" s="88">
        <f>Code!$C$189</f>
        <v>80</v>
      </c>
      <c r="AU579" s="88">
        <f t="shared" si="153"/>
        <v>80</v>
      </c>
      <c r="AV579" s="88">
        <f>Code!$C$198</f>
        <v>66</v>
      </c>
      <c r="AW579" s="18" t="str">
        <f>Code!$L$204</f>
        <v>EF 95</v>
      </c>
      <c r="AX579" s="64" t="str">
        <f>Code!$L$207</f>
        <v>EF 60</v>
      </c>
      <c r="AY579" s="64" t="str">
        <f>Code!$L$208</f>
        <v>EF 60</v>
      </c>
      <c r="AZ579" s="64" t="str">
        <f>Code!$L$205</f>
        <v>EF 62</v>
      </c>
      <c r="BA579" s="23" t="s">
        <v>237</v>
      </c>
      <c r="BB579" s="23" t="s">
        <v>237</v>
      </c>
      <c r="BC579" s="23" t="s">
        <v>237</v>
      </c>
      <c r="BD579" s="39">
        <f t="shared" si="154"/>
        <v>3.9449687756074004E-4</v>
      </c>
      <c r="BE579" s="39">
        <f t="shared" si="155"/>
        <v>3.2487978152060944E-4</v>
      </c>
      <c r="BF579" s="18">
        <f>Measures!$C$3</f>
        <v>8</v>
      </c>
      <c r="BG579" s="41">
        <f>Measures!$C$4</f>
        <v>0.1</v>
      </c>
      <c r="BH579" s="41">
        <v>0.06</v>
      </c>
      <c r="BI579" s="18">
        <f>VLOOKUP(D579,Measures!$B$6:$C$21,2,FALSE)</f>
        <v>38</v>
      </c>
      <c r="BJ579" s="18">
        <f>Measures!$C$22</f>
        <v>44</v>
      </c>
      <c r="BK579" s="18">
        <f>Measures!$C$23</f>
        <v>19</v>
      </c>
      <c r="BL579" s="18">
        <f>Measures!$C$24</f>
        <v>13</v>
      </c>
      <c r="BM579" s="18">
        <f>Measures!$C$26</f>
        <v>0.32</v>
      </c>
      <c r="BN579" s="18">
        <f>Measures!$D$26</f>
        <v>0.25</v>
      </c>
      <c r="BO579" s="18">
        <f>Measures!$C$27</f>
        <v>14</v>
      </c>
      <c r="BP579" s="18">
        <f>Measures!$C$28</f>
        <v>15</v>
      </c>
      <c r="BQ579" s="88">
        <f>Measures!$C$29</f>
        <v>92</v>
      </c>
      <c r="BR579" s="88">
        <f>Measures!$C$30</f>
        <v>95</v>
      </c>
      <c r="BS579" s="88">
        <f>Measures!$C$31</f>
        <v>70</v>
      </c>
      <c r="BT579" s="64" t="str">
        <f>Code!$M$204</f>
        <v>EF 200</v>
      </c>
      <c r="BU579" s="64" t="str">
        <f>Code!$M$207</f>
        <v>EF 67</v>
      </c>
      <c r="BV579" s="64" t="str">
        <f>Code!$M$208</f>
        <v>EF 70</v>
      </c>
      <c r="BW579" s="64" t="str">
        <f>Code!$M$205</f>
        <v>EF 82</v>
      </c>
      <c r="BX579" s="64" t="s">
        <v>363</v>
      </c>
      <c r="BY579" s="64" t="s">
        <v>239</v>
      </c>
      <c r="BZ579" s="64" t="s">
        <v>240</v>
      </c>
      <c r="CA579" s="64"/>
      <c r="CB579" s="64"/>
      <c r="CC579" s="64"/>
      <c r="CD579" s="64"/>
      <c r="CE579" s="64"/>
      <c r="CF579" s="64"/>
      <c r="CG579" s="64"/>
      <c r="CH579" s="64"/>
      <c r="CI579" s="64"/>
      <c r="CJ579" s="64"/>
      <c r="CK579" s="64"/>
      <c r="CL579" s="64"/>
      <c r="CM579" s="18"/>
      <c r="CN579" s="18"/>
    </row>
    <row r="580" spans="1:92" ht="14.4" x14ac:dyDescent="0.3">
      <c r="A580" s="19" t="s">
        <v>22</v>
      </c>
      <c r="B580" s="31" t="s">
        <v>86</v>
      </c>
      <c r="C580" s="19" t="s">
        <v>87</v>
      </c>
      <c r="D580" s="19">
        <v>16</v>
      </c>
      <c r="E580" s="19">
        <f>VLOOKUP(D580,Lists!$B$3:$C$18,2,FALSE)</f>
        <v>12</v>
      </c>
      <c r="F580" s="19">
        <v>2</v>
      </c>
      <c r="G580" s="19" t="s">
        <v>68</v>
      </c>
      <c r="H580" s="23">
        <v>2730</v>
      </c>
      <c r="I580" s="37">
        <v>0.2</v>
      </c>
      <c r="J580" s="36">
        <v>4.6411397360087065E-4</v>
      </c>
      <c r="K580" s="36">
        <f t="shared" si="140"/>
        <v>4.6411397360087065E-4</v>
      </c>
      <c r="L580" s="23">
        <v>4.26</v>
      </c>
      <c r="M580" s="35">
        <v>0.22</v>
      </c>
      <c r="N580" s="35">
        <f t="shared" si="141"/>
        <v>0.22</v>
      </c>
      <c r="O580" s="38">
        <v>17.742857142857144</v>
      </c>
      <c r="P580" s="38">
        <f t="shared" si="142"/>
        <v>17.742857142857144</v>
      </c>
      <c r="Q580" s="38">
        <v>5.9551821</v>
      </c>
      <c r="R580" s="38">
        <v>10.254943899018233</v>
      </c>
      <c r="S580" s="23">
        <v>0.62</v>
      </c>
      <c r="T580" s="23">
        <v>0.7</v>
      </c>
      <c r="U580" s="23">
        <v>10</v>
      </c>
      <c r="V580" s="23">
        <f t="shared" si="143"/>
        <v>10</v>
      </c>
      <c r="W580" s="23">
        <v>78</v>
      </c>
      <c r="X580" s="23">
        <f t="shared" si="144"/>
        <v>78</v>
      </c>
      <c r="Y580" s="23">
        <v>62</v>
      </c>
      <c r="Z580" s="23" t="str">
        <f>Code!$K$204</f>
        <v>EF 86</v>
      </c>
      <c r="AA580" s="23" t="str">
        <f>Code!$K$207</f>
        <v>EF 57</v>
      </c>
      <c r="AB580" s="23" t="str">
        <f>Code!$K$208</f>
        <v>EF 57</v>
      </c>
      <c r="AC580" s="23" t="str">
        <f>Code!$K$205</f>
        <v>EF 57</v>
      </c>
      <c r="AD580" s="23" t="s">
        <v>237</v>
      </c>
      <c r="AE580" s="23" t="s">
        <v>237</v>
      </c>
      <c r="AF580" s="23" t="s">
        <v>237</v>
      </c>
      <c r="AG580" s="39">
        <f t="shared" si="139"/>
        <v>4.6411397360087065E-4</v>
      </c>
      <c r="AH580" s="39">
        <f t="shared" si="145"/>
        <v>4.6411397360087065E-4</v>
      </c>
      <c r="AI580" s="18">
        <f t="shared" si="146"/>
        <v>4.26</v>
      </c>
      <c r="AJ580" s="41">
        <f>Code!$B$23</f>
        <v>0.15</v>
      </c>
      <c r="AK580" s="41">
        <f t="shared" si="147"/>
        <v>0.15</v>
      </c>
      <c r="AL580" s="110">
        <f t="shared" si="148"/>
        <v>17.742857142857144</v>
      </c>
      <c r="AM580" s="110">
        <f t="shared" si="149"/>
        <v>17.742857142857144</v>
      </c>
      <c r="AN580" s="110">
        <f t="shared" si="150"/>
        <v>5.9551821</v>
      </c>
      <c r="AO580" s="110">
        <f t="shared" si="151"/>
        <v>10.254943899018233</v>
      </c>
      <c r="AP580" s="18">
        <f>VLOOKUP(D580,Code!$B$92:$D$107,2,FALSE)</f>
        <v>0.32</v>
      </c>
      <c r="AQ580" s="18">
        <f>VLOOKUP(E580,Code!$B$92:$D$107,3,FALSE)</f>
        <v>0.25</v>
      </c>
      <c r="AR580" s="18">
        <f>Code!$C$132</f>
        <v>14</v>
      </c>
      <c r="AS580" s="18">
        <f t="shared" si="152"/>
        <v>14</v>
      </c>
      <c r="AT580" s="88">
        <f>Code!$C$189</f>
        <v>80</v>
      </c>
      <c r="AU580" s="88">
        <f t="shared" si="153"/>
        <v>80</v>
      </c>
      <c r="AV580" s="88">
        <f>Code!$C$198</f>
        <v>66</v>
      </c>
      <c r="AW580" s="18" t="str">
        <f>Code!$L$204</f>
        <v>EF 95</v>
      </c>
      <c r="AX580" s="64" t="str">
        <f>Code!$L$207</f>
        <v>EF 60</v>
      </c>
      <c r="AY580" s="64" t="str">
        <f>Code!$L$208</f>
        <v>EF 60</v>
      </c>
      <c r="AZ580" s="64" t="str">
        <f>Code!$L$205</f>
        <v>EF 62</v>
      </c>
      <c r="BA580" s="23" t="s">
        <v>237</v>
      </c>
      <c r="BB580" s="23" t="s">
        <v>237</v>
      </c>
      <c r="BC580" s="23" t="s">
        <v>237</v>
      </c>
      <c r="BD580" s="39">
        <f t="shared" si="154"/>
        <v>3.9449687756074004E-4</v>
      </c>
      <c r="BE580" s="39">
        <f t="shared" si="155"/>
        <v>3.2487978152060944E-4</v>
      </c>
      <c r="BF580" s="18">
        <f>Measures!$C$3</f>
        <v>8</v>
      </c>
      <c r="BG580" s="41">
        <f>Measures!$C$4</f>
        <v>0.1</v>
      </c>
      <c r="BH580" s="41">
        <v>0.06</v>
      </c>
      <c r="BI580" s="18">
        <f>VLOOKUP(D580,Measures!$B$6:$C$21,2,FALSE)</f>
        <v>38</v>
      </c>
      <c r="BJ580" s="18">
        <f>Measures!$C$22</f>
        <v>44</v>
      </c>
      <c r="BK580" s="18">
        <f>Measures!$C$23</f>
        <v>19</v>
      </c>
      <c r="BL580" s="18">
        <f>Measures!$C$24</f>
        <v>13</v>
      </c>
      <c r="BM580" s="18">
        <f>Measures!$C$26</f>
        <v>0.32</v>
      </c>
      <c r="BN580" s="18">
        <f>Measures!$D$26</f>
        <v>0.25</v>
      </c>
      <c r="BO580" s="18">
        <f>Measures!$C$27</f>
        <v>14</v>
      </c>
      <c r="BP580" s="18">
        <f>Measures!$C$28</f>
        <v>15</v>
      </c>
      <c r="BQ580" s="88">
        <f>Measures!$C$29</f>
        <v>92</v>
      </c>
      <c r="BR580" s="88">
        <f>Measures!$C$30</f>
        <v>95</v>
      </c>
      <c r="BS580" s="88">
        <f>Measures!$C$31</f>
        <v>70</v>
      </c>
      <c r="BT580" s="64" t="str">
        <f>Code!$M$204</f>
        <v>EF 200</v>
      </c>
      <c r="BU580" s="64" t="str">
        <f>Code!$M$207</f>
        <v>EF 67</v>
      </c>
      <c r="BV580" s="64" t="str">
        <f>Code!$M$208</f>
        <v>EF 70</v>
      </c>
      <c r="BW580" s="64" t="str">
        <f>Code!$M$205</f>
        <v>EF 82</v>
      </c>
      <c r="BX580" s="64" t="s">
        <v>363</v>
      </c>
      <c r="BY580" s="64" t="s">
        <v>239</v>
      </c>
      <c r="BZ580" s="64" t="s">
        <v>240</v>
      </c>
      <c r="CA580" s="64"/>
      <c r="CB580" s="64"/>
      <c r="CC580" s="64"/>
      <c r="CD580" s="64"/>
      <c r="CE580" s="64"/>
      <c r="CF580" s="64"/>
      <c r="CG580" s="64"/>
      <c r="CH580" s="64"/>
      <c r="CI580" s="64"/>
      <c r="CJ580" s="64"/>
      <c r="CK580" s="64"/>
      <c r="CL580" s="64"/>
      <c r="CM580" s="18"/>
      <c r="CN580" s="18"/>
    </row>
    <row r="581" spans="1:92" ht="14.4" x14ac:dyDescent="0.3">
      <c r="A581" s="19" t="s">
        <v>95</v>
      </c>
      <c r="B581" s="31" t="s">
        <v>85</v>
      </c>
      <c r="C581" s="19" t="s">
        <v>71</v>
      </c>
      <c r="D581" s="19">
        <v>11</v>
      </c>
      <c r="E581" s="19">
        <f>VLOOKUP(D581,Lists!$B$3:$C$18,2,FALSE)</f>
        <v>13</v>
      </c>
      <c r="F581" s="19">
        <v>1</v>
      </c>
      <c r="G581" s="19" t="s">
        <v>66</v>
      </c>
      <c r="H581" s="23">
        <v>1600</v>
      </c>
      <c r="I581" s="37">
        <v>0.14016341923318668</v>
      </c>
      <c r="J581" s="36">
        <v>7.1357303575703178E-4</v>
      </c>
      <c r="K581" s="36">
        <f t="shared" si="140"/>
        <v>7.1357303575703178E-4</v>
      </c>
      <c r="L581" s="23">
        <v>3.32</v>
      </c>
      <c r="M581" s="35">
        <v>0.33</v>
      </c>
      <c r="N581" s="35">
        <f t="shared" si="141"/>
        <v>0.33</v>
      </c>
      <c r="O581" s="38">
        <v>15.408695652173913</v>
      </c>
      <c r="P581" s="38">
        <f t="shared" si="142"/>
        <v>15.408695652173913</v>
      </c>
      <c r="Q581" s="38">
        <v>1.3361692000000001</v>
      </c>
      <c r="R581" s="38">
        <v>3.0951638065522622</v>
      </c>
      <c r="S581" s="23">
        <v>1.23</v>
      </c>
      <c r="T581" s="23">
        <v>0.87</v>
      </c>
      <c r="U581" s="23">
        <v>10</v>
      </c>
      <c r="V581" s="23">
        <f t="shared" si="143"/>
        <v>10</v>
      </c>
      <c r="W581" s="23">
        <v>78</v>
      </c>
      <c r="X581" s="23">
        <f t="shared" si="144"/>
        <v>78</v>
      </c>
      <c r="Y581" s="23">
        <v>62</v>
      </c>
      <c r="Z581" s="23" t="str">
        <f>Code!$K$204</f>
        <v>EF 86</v>
      </c>
      <c r="AA581" s="23" t="str">
        <f>Code!$K$207</f>
        <v>EF 57</v>
      </c>
      <c r="AB581" s="23" t="str">
        <f>Code!$K$208</f>
        <v>EF 57</v>
      </c>
      <c r="AC581" s="23" t="str">
        <f>Code!$K$205</f>
        <v>EF 57</v>
      </c>
      <c r="AD581" s="23" t="s">
        <v>237</v>
      </c>
      <c r="AE581" s="23" t="s">
        <v>237</v>
      </c>
      <c r="AF581" s="23" t="s">
        <v>237</v>
      </c>
      <c r="AG581" s="39">
        <f t="shared" ref="AG581:AG644" si="156">J581</f>
        <v>7.1357303575703178E-4</v>
      </c>
      <c r="AH581" s="39">
        <f t="shared" si="145"/>
        <v>7.1357303575703178E-4</v>
      </c>
      <c r="AI581" s="18">
        <f t="shared" si="146"/>
        <v>3.32</v>
      </c>
      <c r="AJ581" s="41">
        <f>Code!$B$23</f>
        <v>0.15</v>
      </c>
      <c r="AK581" s="41">
        <f t="shared" si="147"/>
        <v>0.15</v>
      </c>
      <c r="AL581" s="110">
        <f t="shared" si="148"/>
        <v>15.408695652173913</v>
      </c>
      <c r="AM581" s="110">
        <f t="shared" si="149"/>
        <v>15.408695652173913</v>
      </c>
      <c r="AN581" s="110">
        <f t="shared" si="150"/>
        <v>1.3361692000000001</v>
      </c>
      <c r="AO581" s="110">
        <f t="shared" si="151"/>
        <v>3.0951638065522622</v>
      </c>
      <c r="AP581" s="18">
        <f>VLOOKUP(D581,Code!$B$92:$D$107,2,FALSE)</f>
        <v>0.32</v>
      </c>
      <c r="AQ581" s="18">
        <f>VLOOKUP(E581,Code!$B$92:$D$107,3,FALSE)</f>
        <v>0.25</v>
      </c>
      <c r="AR581" s="18">
        <f>Code!$C$132</f>
        <v>14</v>
      </c>
      <c r="AS581" s="18">
        <f t="shared" si="152"/>
        <v>14</v>
      </c>
      <c r="AT581" s="88">
        <f>Code!$C$189</f>
        <v>80</v>
      </c>
      <c r="AU581" s="88">
        <f t="shared" si="153"/>
        <v>80</v>
      </c>
      <c r="AV581" s="88">
        <f>Code!$C$198</f>
        <v>66</v>
      </c>
      <c r="AW581" s="18" t="str">
        <f>Code!$L$204</f>
        <v>EF 95</v>
      </c>
      <c r="AX581" s="64" t="str">
        <f>Code!$L$207</f>
        <v>EF 60</v>
      </c>
      <c r="AY581" s="64" t="str">
        <f>Code!$L$208</f>
        <v>EF 60</v>
      </c>
      <c r="AZ581" s="64" t="str">
        <f>Code!$L$205</f>
        <v>EF 62</v>
      </c>
      <c r="BA581" s="23" t="s">
        <v>237</v>
      </c>
      <c r="BB581" s="23" t="s">
        <v>237</v>
      </c>
      <c r="BC581" s="23" t="s">
        <v>237</v>
      </c>
      <c r="BD581" s="39">
        <f t="shared" si="154"/>
        <v>6.0653708039347702E-4</v>
      </c>
      <c r="BE581" s="39">
        <f t="shared" si="155"/>
        <v>4.9950112502992225E-4</v>
      </c>
      <c r="BF581" s="18">
        <f>Measures!$C$3</f>
        <v>8</v>
      </c>
      <c r="BG581" s="41">
        <f>Measures!$C$4</f>
        <v>0.1</v>
      </c>
      <c r="BH581" s="41">
        <v>0.06</v>
      </c>
      <c r="BI581" s="18">
        <f>VLOOKUP(D581,Measures!$B$6:$C$21,2,FALSE)</f>
        <v>38</v>
      </c>
      <c r="BJ581" s="18">
        <f>Measures!$C$22</f>
        <v>44</v>
      </c>
      <c r="BK581" s="18">
        <f>Measures!$C$23</f>
        <v>19</v>
      </c>
      <c r="BL581" s="18">
        <f>Measures!$C$24</f>
        <v>13</v>
      </c>
      <c r="BM581" s="18">
        <f>Measures!$C$26</f>
        <v>0.32</v>
      </c>
      <c r="BN581" s="18">
        <f>Measures!$D$26</f>
        <v>0.25</v>
      </c>
      <c r="BO581" s="18">
        <f>Measures!$C$27</f>
        <v>14</v>
      </c>
      <c r="BP581" s="18">
        <f>Measures!$C$28</f>
        <v>15</v>
      </c>
      <c r="BQ581" s="88">
        <f>Measures!$C$29</f>
        <v>92</v>
      </c>
      <c r="BR581" s="88">
        <f>Measures!$C$30</f>
        <v>95</v>
      </c>
      <c r="BS581" s="88">
        <f>Measures!$C$31</f>
        <v>70</v>
      </c>
      <c r="BT581" s="64" t="str">
        <f>Code!$M$204</f>
        <v>EF 200</v>
      </c>
      <c r="BU581" s="64" t="str">
        <f>Code!$M$207</f>
        <v>EF 67</v>
      </c>
      <c r="BV581" s="64" t="str">
        <f>Code!$M$208</f>
        <v>EF 70</v>
      </c>
      <c r="BW581" s="64" t="str">
        <f>Code!$M$205</f>
        <v>EF 82</v>
      </c>
      <c r="BX581" s="64" t="s">
        <v>363</v>
      </c>
      <c r="BY581" s="64" t="s">
        <v>239</v>
      </c>
      <c r="BZ581" s="64" t="s">
        <v>240</v>
      </c>
      <c r="CA581" s="64"/>
      <c r="CB581" s="64"/>
      <c r="CC581" s="64"/>
      <c r="CD581" s="64"/>
      <c r="CE581" s="64"/>
      <c r="CF581" s="64"/>
      <c r="CG581" s="64"/>
      <c r="CH581" s="64"/>
      <c r="CI581" s="64"/>
      <c r="CJ581" s="64"/>
      <c r="CK581" s="64"/>
      <c r="CL581" s="64"/>
      <c r="CM581" s="18"/>
      <c r="CN581" s="18"/>
    </row>
    <row r="582" spans="1:92" ht="14.4" x14ac:dyDescent="0.3">
      <c r="A582" s="19" t="s">
        <v>95</v>
      </c>
      <c r="B582" s="31" t="s">
        <v>85</v>
      </c>
      <c r="C582" s="19" t="s">
        <v>71</v>
      </c>
      <c r="D582" s="19">
        <v>11</v>
      </c>
      <c r="E582" s="19">
        <f>VLOOKUP(D582,Lists!$B$3:$C$18,2,FALSE)</f>
        <v>13</v>
      </c>
      <c r="F582" s="19">
        <v>2</v>
      </c>
      <c r="G582" s="19" t="s">
        <v>66</v>
      </c>
      <c r="H582" s="23">
        <v>1990</v>
      </c>
      <c r="I582" s="37">
        <v>0.14016341923318668</v>
      </c>
      <c r="J582" s="36">
        <v>7.1357303575703178E-4</v>
      </c>
      <c r="K582" s="36">
        <f t="shared" ref="K582:K645" si="157">J582</f>
        <v>7.1357303575703178E-4</v>
      </c>
      <c r="L582" s="23">
        <v>3.32</v>
      </c>
      <c r="M582" s="35">
        <v>0.33</v>
      </c>
      <c r="N582" s="35">
        <f t="shared" ref="N582:N645" si="158">M582</f>
        <v>0.33</v>
      </c>
      <c r="O582" s="38">
        <v>15.408695652173913</v>
      </c>
      <c r="P582" s="38">
        <f t="shared" ref="P582:P645" si="159">O582</f>
        <v>15.408695652173913</v>
      </c>
      <c r="Q582" s="38">
        <v>1.3361692000000001</v>
      </c>
      <c r="R582" s="38">
        <v>3.0951638065522622</v>
      </c>
      <c r="S582" s="23">
        <v>1.23</v>
      </c>
      <c r="T582" s="23">
        <v>0.87</v>
      </c>
      <c r="U582" s="23">
        <v>10</v>
      </c>
      <c r="V582" s="23">
        <f t="shared" ref="V582:V645" si="160">U582</f>
        <v>10</v>
      </c>
      <c r="W582" s="23">
        <v>78</v>
      </c>
      <c r="X582" s="23">
        <f t="shared" ref="X582:X645" si="161">W582</f>
        <v>78</v>
      </c>
      <c r="Y582" s="23">
        <v>62</v>
      </c>
      <c r="Z582" s="23" t="str">
        <f>Code!$K$204</f>
        <v>EF 86</v>
      </c>
      <c r="AA582" s="23" t="str">
        <f>Code!$K$207</f>
        <v>EF 57</v>
      </c>
      <c r="AB582" s="23" t="str">
        <f>Code!$K$208</f>
        <v>EF 57</v>
      </c>
      <c r="AC582" s="23" t="str">
        <f>Code!$K$205</f>
        <v>EF 57</v>
      </c>
      <c r="AD582" s="23" t="s">
        <v>237</v>
      </c>
      <c r="AE582" s="23" t="s">
        <v>237</v>
      </c>
      <c r="AF582" s="23" t="s">
        <v>237</v>
      </c>
      <c r="AG582" s="39">
        <f t="shared" si="156"/>
        <v>7.1357303575703178E-4</v>
      </c>
      <c r="AH582" s="39">
        <f t="shared" ref="AH582:AH645" si="162">AG582</f>
        <v>7.1357303575703178E-4</v>
      </c>
      <c r="AI582" s="18">
        <f t="shared" ref="AI582:AI645" si="163">L582</f>
        <v>3.32</v>
      </c>
      <c r="AJ582" s="41">
        <f>Code!$B$23</f>
        <v>0.15</v>
      </c>
      <c r="AK582" s="41">
        <f t="shared" ref="AK582:AK645" si="164">AJ582</f>
        <v>0.15</v>
      </c>
      <c r="AL582" s="110">
        <f t="shared" ref="AL582:AL645" si="165">O582</f>
        <v>15.408695652173913</v>
      </c>
      <c r="AM582" s="110">
        <f t="shared" ref="AM582:AM645" si="166">AL582</f>
        <v>15.408695652173913</v>
      </c>
      <c r="AN582" s="110">
        <f t="shared" ref="AN582:AN645" si="167">Q582</f>
        <v>1.3361692000000001</v>
      </c>
      <c r="AO582" s="110">
        <f t="shared" ref="AO582:AO645" si="168">R582</f>
        <v>3.0951638065522622</v>
      </c>
      <c r="AP582" s="18">
        <f>VLOOKUP(D582,Code!$B$92:$D$107,2,FALSE)</f>
        <v>0.32</v>
      </c>
      <c r="AQ582" s="18">
        <f>VLOOKUP(E582,Code!$B$92:$D$107,3,FALSE)</f>
        <v>0.25</v>
      </c>
      <c r="AR582" s="18">
        <f>Code!$C$132</f>
        <v>14</v>
      </c>
      <c r="AS582" s="18">
        <f t="shared" ref="AS582:AS645" si="169">AR582</f>
        <v>14</v>
      </c>
      <c r="AT582" s="88">
        <f>Code!$C$189</f>
        <v>80</v>
      </c>
      <c r="AU582" s="88">
        <f t="shared" ref="AU582:AU645" si="170">AT582</f>
        <v>80</v>
      </c>
      <c r="AV582" s="88">
        <f>Code!$C$198</f>
        <v>66</v>
      </c>
      <c r="AW582" s="18" t="str">
        <f>Code!$L$204</f>
        <v>EF 95</v>
      </c>
      <c r="AX582" s="64" t="str">
        <f>Code!$L$207</f>
        <v>EF 60</v>
      </c>
      <c r="AY582" s="64" t="str">
        <f>Code!$L$208</f>
        <v>EF 60</v>
      </c>
      <c r="AZ582" s="64" t="str">
        <f>Code!$L$205</f>
        <v>EF 62</v>
      </c>
      <c r="BA582" s="23" t="s">
        <v>237</v>
      </c>
      <c r="BB582" s="23" t="s">
        <v>237</v>
      </c>
      <c r="BC582" s="23" t="s">
        <v>237</v>
      </c>
      <c r="BD582" s="39">
        <f t="shared" ref="BD582:BD645" si="171" xml:space="preserve"> (1-15/100)*J582</f>
        <v>6.0653708039347702E-4</v>
      </c>
      <c r="BE582" s="39">
        <f t="shared" ref="BE582:BE645" si="172" xml:space="preserve"> (1-30/100)*J582</f>
        <v>4.9950112502992225E-4</v>
      </c>
      <c r="BF582" s="18">
        <f>Measures!$C$3</f>
        <v>8</v>
      </c>
      <c r="BG582" s="41">
        <f>Measures!$C$4</f>
        <v>0.1</v>
      </c>
      <c r="BH582" s="41">
        <v>0.06</v>
      </c>
      <c r="BI582" s="18">
        <f>VLOOKUP(D582,Measures!$B$6:$C$21,2,FALSE)</f>
        <v>38</v>
      </c>
      <c r="BJ582" s="18">
        <f>Measures!$C$22</f>
        <v>44</v>
      </c>
      <c r="BK582" s="18">
        <f>Measures!$C$23</f>
        <v>19</v>
      </c>
      <c r="BL582" s="18">
        <f>Measures!$C$24</f>
        <v>13</v>
      </c>
      <c r="BM582" s="18">
        <f>Measures!$C$26</f>
        <v>0.32</v>
      </c>
      <c r="BN582" s="18">
        <f>Measures!$D$26</f>
        <v>0.25</v>
      </c>
      <c r="BO582" s="18">
        <f>Measures!$C$27</f>
        <v>14</v>
      </c>
      <c r="BP582" s="18">
        <f>Measures!$C$28</f>
        <v>15</v>
      </c>
      <c r="BQ582" s="88">
        <f>Measures!$C$29</f>
        <v>92</v>
      </c>
      <c r="BR582" s="88">
        <f>Measures!$C$30</f>
        <v>95</v>
      </c>
      <c r="BS582" s="88">
        <f>Measures!$C$31</f>
        <v>70</v>
      </c>
      <c r="BT582" s="64" t="str">
        <f>Code!$M$204</f>
        <v>EF 200</v>
      </c>
      <c r="BU582" s="64" t="str">
        <f>Code!$M$207</f>
        <v>EF 67</v>
      </c>
      <c r="BV582" s="64" t="str">
        <f>Code!$M$208</f>
        <v>EF 70</v>
      </c>
      <c r="BW582" s="64" t="str">
        <f>Code!$M$205</f>
        <v>EF 82</v>
      </c>
      <c r="BX582" s="64" t="s">
        <v>363</v>
      </c>
      <c r="BY582" s="64" t="s">
        <v>239</v>
      </c>
      <c r="BZ582" s="64" t="s">
        <v>240</v>
      </c>
      <c r="CA582" s="64"/>
      <c r="CB582" s="64"/>
      <c r="CC582" s="64"/>
      <c r="CD582" s="64"/>
      <c r="CE582" s="64"/>
      <c r="CF582" s="64"/>
      <c r="CG582" s="64"/>
      <c r="CH582" s="64"/>
      <c r="CI582" s="64"/>
      <c r="CJ582" s="64"/>
      <c r="CK582" s="64"/>
      <c r="CL582" s="64"/>
      <c r="CM582" s="18"/>
      <c r="CN582" s="18"/>
    </row>
    <row r="583" spans="1:92" ht="14.4" x14ac:dyDescent="0.3">
      <c r="A583" s="19" t="s">
        <v>22</v>
      </c>
      <c r="B583" s="31" t="s">
        <v>85</v>
      </c>
      <c r="C583" s="19" t="s">
        <v>71</v>
      </c>
      <c r="D583" s="19">
        <v>11</v>
      </c>
      <c r="E583" s="19">
        <f>VLOOKUP(D583,Lists!$B$3:$C$18,2,FALSE)</f>
        <v>13</v>
      </c>
      <c r="F583" s="19">
        <v>1</v>
      </c>
      <c r="G583" s="19" t="s">
        <v>66</v>
      </c>
      <c r="H583" s="23">
        <v>1600</v>
      </c>
      <c r="I583" s="37">
        <v>0.14016341923318668</v>
      </c>
      <c r="J583" s="36">
        <v>7.1357303575703178E-4</v>
      </c>
      <c r="K583" s="36">
        <f t="shared" si="157"/>
        <v>7.1357303575703178E-4</v>
      </c>
      <c r="L583" s="23">
        <v>3.32</v>
      </c>
      <c r="M583" s="35">
        <v>0.33</v>
      </c>
      <c r="N583" s="35">
        <f t="shared" si="158"/>
        <v>0.33</v>
      </c>
      <c r="O583" s="38">
        <v>15.408695652173913</v>
      </c>
      <c r="P583" s="38">
        <f t="shared" si="159"/>
        <v>15.408695652173913</v>
      </c>
      <c r="Q583" s="38">
        <v>1.3361692000000001</v>
      </c>
      <c r="R583" s="38">
        <v>3.0951638065522622</v>
      </c>
      <c r="S583" s="23">
        <v>1.23</v>
      </c>
      <c r="T583" s="23">
        <v>0.87</v>
      </c>
      <c r="U583" s="23">
        <v>10</v>
      </c>
      <c r="V583" s="23">
        <f t="shared" si="160"/>
        <v>10</v>
      </c>
      <c r="W583" s="23">
        <v>78</v>
      </c>
      <c r="X583" s="23">
        <f t="shared" si="161"/>
        <v>78</v>
      </c>
      <c r="Y583" s="23">
        <v>62</v>
      </c>
      <c r="Z583" s="23" t="str">
        <f>Code!$K$204</f>
        <v>EF 86</v>
      </c>
      <c r="AA583" s="23" t="str">
        <f>Code!$K$207</f>
        <v>EF 57</v>
      </c>
      <c r="AB583" s="23" t="str">
        <f>Code!$K$208</f>
        <v>EF 57</v>
      </c>
      <c r="AC583" s="23" t="str">
        <f>Code!$K$205</f>
        <v>EF 57</v>
      </c>
      <c r="AD583" s="23" t="s">
        <v>237</v>
      </c>
      <c r="AE583" s="23" t="s">
        <v>237</v>
      </c>
      <c r="AF583" s="23" t="s">
        <v>237</v>
      </c>
      <c r="AG583" s="39">
        <f t="shared" si="156"/>
        <v>7.1357303575703178E-4</v>
      </c>
      <c r="AH583" s="39">
        <f t="shared" si="162"/>
        <v>7.1357303575703178E-4</v>
      </c>
      <c r="AI583" s="18">
        <f t="shared" si="163"/>
        <v>3.32</v>
      </c>
      <c r="AJ583" s="41">
        <f>Code!$B$23</f>
        <v>0.15</v>
      </c>
      <c r="AK583" s="41">
        <f t="shared" si="164"/>
        <v>0.15</v>
      </c>
      <c r="AL583" s="110">
        <f t="shared" si="165"/>
        <v>15.408695652173913</v>
      </c>
      <c r="AM583" s="110">
        <f t="shared" si="166"/>
        <v>15.408695652173913</v>
      </c>
      <c r="AN583" s="110">
        <f t="shared" si="167"/>
        <v>1.3361692000000001</v>
      </c>
      <c r="AO583" s="110">
        <f t="shared" si="168"/>
        <v>3.0951638065522622</v>
      </c>
      <c r="AP583" s="18">
        <f>VLOOKUP(D583,Code!$B$92:$D$107,2,FALSE)</f>
        <v>0.32</v>
      </c>
      <c r="AQ583" s="18">
        <f>VLOOKUP(E583,Code!$B$92:$D$107,3,FALSE)</f>
        <v>0.25</v>
      </c>
      <c r="AR583" s="18">
        <f>Code!$C$132</f>
        <v>14</v>
      </c>
      <c r="AS583" s="18">
        <f t="shared" si="169"/>
        <v>14</v>
      </c>
      <c r="AT583" s="88">
        <f>Code!$C$189</f>
        <v>80</v>
      </c>
      <c r="AU583" s="88">
        <f t="shared" si="170"/>
        <v>80</v>
      </c>
      <c r="AV583" s="88">
        <f>Code!$C$198</f>
        <v>66</v>
      </c>
      <c r="AW583" s="18" t="str">
        <f>Code!$L$204</f>
        <v>EF 95</v>
      </c>
      <c r="AX583" s="64" t="str">
        <f>Code!$L$207</f>
        <v>EF 60</v>
      </c>
      <c r="AY583" s="64" t="str">
        <f>Code!$L$208</f>
        <v>EF 60</v>
      </c>
      <c r="AZ583" s="64" t="str">
        <f>Code!$L$205</f>
        <v>EF 62</v>
      </c>
      <c r="BA583" s="23" t="s">
        <v>237</v>
      </c>
      <c r="BB583" s="23" t="s">
        <v>237</v>
      </c>
      <c r="BC583" s="23" t="s">
        <v>237</v>
      </c>
      <c r="BD583" s="39">
        <f t="shared" si="171"/>
        <v>6.0653708039347702E-4</v>
      </c>
      <c r="BE583" s="39">
        <f t="shared" si="172"/>
        <v>4.9950112502992225E-4</v>
      </c>
      <c r="BF583" s="18">
        <f>Measures!$C$3</f>
        <v>8</v>
      </c>
      <c r="BG583" s="41">
        <f>Measures!$C$4</f>
        <v>0.1</v>
      </c>
      <c r="BH583" s="41">
        <v>0.06</v>
      </c>
      <c r="BI583" s="18">
        <f>VLOOKUP(D583,Measures!$B$6:$C$21,2,FALSE)</f>
        <v>38</v>
      </c>
      <c r="BJ583" s="18">
        <f>Measures!$C$22</f>
        <v>44</v>
      </c>
      <c r="BK583" s="18">
        <f>Measures!$C$23</f>
        <v>19</v>
      </c>
      <c r="BL583" s="18">
        <f>Measures!$C$24</f>
        <v>13</v>
      </c>
      <c r="BM583" s="18">
        <f>Measures!$C$26</f>
        <v>0.32</v>
      </c>
      <c r="BN583" s="18">
        <f>Measures!$D$26</f>
        <v>0.25</v>
      </c>
      <c r="BO583" s="18">
        <f>Measures!$C$27</f>
        <v>14</v>
      </c>
      <c r="BP583" s="18">
        <f>Measures!$C$28</f>
        <v>15</v>
      </c>
      <c r="BQ583" s="88">
        <f>Measures!$C$29</f>
        <v>92</v>
      </c>
      <c r="BR583" s="88">
        <f>Measures!$C$30</f>
        <v>95</v>
      </c>
      <c r="BS583" s="88">
        <f>Measures!$C$31</f>
        <v>70</v>
      </c>
      <c r="BT583" s="64" t="str">
        <f>Code!$M$204</f>
        <v>EF 200</v>
      </c>
      <c r="BU583" s="64" t="str">
        <f>Code!$M$207</f>
        <v>EF 67</v>
      </c>
      <c r="BV583" s="64" t="str">
        <f>Code!$M$208</f>
        <v>EF 70</v>
      </c>
      <c r="BW583" s="64" t="str">
        <f>Code!$M$205</f>
        <v>EF 82</v>
      </c>
      <c r="BX583" s="64" t="s">
        <v>363</v>
      </c>
      <c r="BY583" s="64" t="s">
        <v>239</v>
      </c>
      <c r="BZ583" s="64" t="s">
        <v>240</v>
      </c>
      <c r="CA583" s="64"/>
      <c r="CB583" s="64"/>
      <c r="CC583" s="64"/>
      <c r="CD583" s="64"/>
      <c r="CE583" s="64"/>
      <c r="CF583" s="64"/>
      <c r="CG583" s="64"/>
      <c r="CH583" s="64"/>
      <c r="CI583" s="64"/>
      <c r="CJ583" s="64"/>
      <c r="CK583" s="64"/>
      <c r="CL583" s="64"/>
      <c r="CM583" s="18"/>
      <c r="CN583" s="18"/>
    </row>
    <row r="584" spans="1:92" ht="14.4" x14ac:dyDescent="0.3">
      <c r="A584" s="19" t="s">
        <v>22</v>
      </c>
      <c r="B584" s="31" t="s">
        <v>85</v>
      </c>
      <c r="C584" s="19" t="s">
        <v>71</v>
      </c>
      <c r="D584" s="19">
        <v>11</v>
      </c>
      <c r="E584" s="19">
        <f>VLOOKUP(D584,Lists!$B$3:$C$18,2,FALSE)</f>
        <v>13</v>
      </c>
      <c r="F584" s="19">
        <v>2</v>
      </c>
      <c r="G584" s="19" t="s">
        <v>66</v>
      </c>
      <c r="H584" s="23">
        <v>1990</v>
      </c>
      <c r="I584" s="37">
        <v>0.14016341923318668</v>
      </c>
      <c r="J584" s="36">
        <v>7.1357303575703178E-4</v>
      </c>
      <c r="K584" s="36">
        <f t="shared" si="157"/>
        <v>7.1357303575703178E-4</v>
      </c>
      <c r="L584" s="23">
        <v>3.32</v>
      </c>
      <c r="M584" s="35">
        <v>0.33</v>
      </c>
      <c r="N584" s="35">
        <f t="shared" si="158"/>
        <v>0.33</v>
      </c>
      <c r="O584" s="38">
        <v>15.408695652173913</v>
      </c>
      <c r="P584" s="38">
        <f t="shared" si="159"/>
        <v>15.408695652173913</v>
      </c>
      <c r="Q584" s="38">
        <v>1.3361692000000001</v>
      </c>
      <c r="R584" s="38">
        <v>3.0951638065522622</v>
      </c>
      <c r="S584" s="23">
        <v>1.23</v>
      </c>
      <c r="T584" s="23">
        <v>0.87</v>
      </c>
      <c r="U584" s="23">
        <v>10</v>
      </c>
      <c r="V584" s="23">
        <f t="shared" si="160"/>
        <v>10</v>
      </c>
      <c r="W584" s="23">
        <v>78</v>
      </c>
      <c r="X584" s="23">
        <f t="shared" si="161"/>
        <v>78</v>
      </c>
      <c r="Y584" s="23">
        <v>62</v>
      </c>
      <c r="Z584" s="23" t="str">
        <f>Code!$K$204</f>
        <v>EF 86</v>
      </c>
      <c r="AA584" s="23" t="str">
        <f>Code!$K$207</f>
        <v>EF 57</v>
      </c>
      <c r="AB584" s="23" t="str">
        <f>Code!$K$208</f>
        <v>EF 57</v>
      </c>
      <c r="AC584" s="23" t="str">
        <f>Code!$K$205</f>
        <v>EF 57</v>
      </c>
      <c r="AD584" s="23" t="s">
        <v>237</v>
      </c>
      <c r="AE584" s="23" t="s">
        <v>237</v>
      </c>
      <c r="AF584" s="23" t="s">
        <v>237</v>
      </c>
      <c r="AG584" s="39">
        <f t="shared" si="156"/>
        <v>7.1357303575703178E-4</v>
      </c>
      <c r="AH584" s="39">
        <f t="shared" si="162"/>
        <v>7.1357303575703178E-4</v>
      </c>
      <c r="AI584" s="18">
        <f t="shared" si="163"/>
        <v>3.32</v>
      </c>
      <c r="AJ584" s="41">
        <f>Code!$B$23</f>
        <v>0.15</v>
      </c>
      <c r="AK584" s="41">
        <f t="shared" si="164"/>
        <v>0.15</v>
      </c>
      <c r="AL584" s="110">
        <f t="shared" si="165"/>
        <v>15.408695652173913</v>
      </c>
      <c r="AM584" s="110">
        <f t="shared" si="166"/>
        <v>15.408695652173913</v>
      </c>
      <c r="AN584" s="110">
        <f t="shared" si="167"/>
        <v>1.3361692000000001</v>
      </c>
      <c r="AO584" s="110">
        <f t="shared" si="168"/>
        <v>3.0951638065522622</v>
      </c>
      <c r="AP584" s="18">
        <f>VLOOKUP(D584,Code!$B$92:$D$107,2,FALSE)</f>
        <v>0.32</v>
      </c>
      <c r="AQ584" s="18">
        <f>VLOOKUP(E584,Code!$B$92:$D$107,3,FALSE)</f>
        <v>0.25</v>
      </c>
      <c r="AR584" s="18">
        <f>Code!$C$132</f>
        <v>14</v>
      </c>
      <c r="AS584" s="18">
        <f t="shared" si="169"/>
        <v>14</v>
      </c>
      <c r="AT584" s="88">
        <f>Code!$C$189</f>
        <v>80</v>
      </c>
      <c r="AU584" s="88">
        <f t="shared" si="170"/>
        <v>80</v>
      </c>
      <c r="AV584" s="88">
        <f>Code!$C$198</f>
        <v>66</v>
      </c>
      <c r="AW584" s="18" t="str">
        <f>Code!$L$204</f>
        <v>EF 95</v>
      </c>
      <c r="AX584" s="64" t="str">
        <f>Code!$L$207</f>
        <v>EF 60</v>
      </c>
      <c r="AY584" s="64" t="str">
        <f>Code!$L$208</f>
        <v>EF 60</v>
      </c>
      <c r="AZ584" s="64" t="str">
        <f>Code!$L$205</f>
        <v>EF 62</v>
      </c>
      <c r="BA584" s="23" t="s">
        <v>237</v>
      </c>
      <c r="BB584" s="23" t="s">
        <v>237</v>
      </c>
      <c r="BC584" s="23" t="s">
        <v>237</v>
      </c>
      <c r="BD584" s="39">
        <f t="shared" si="171"/>
        <v>6.0653708039347702E-4</v>
      </c>
      <c r="BE584" s="39">
        <f t="shared" si="172"/>
        <v>4.9950112502992225E-4</v>
      </c>
      <c r="BF584" s="18">
        <f>Measures!$C$3</f>
        <v>8</v>
      </c>
      <c r="BG584" s="41">
        <f>Measures!$C$4</f>
        <v>0.1</v>
      </c>
      <c r="BH584" s="41">
        <v>0.06</v>
      </c>
      <c r="BI584" s="18">
        <f>VLOOKUP(D584,Measures!$B$6:$C$21,2,FALSE)</f>
        <v>38</v>
      </c>
      <c r="BJ584" s="18">
        <f>Measures!$C$22</f>
        <v>44</v>
      </c>
      <c r="BK584" s="18">
        <f>Measures!$C$23</f>
        <v>19</v>
      </c>
      <c r="BL584" s="18">
        <f>Measures!$C$24</f>
        <v>13</v>
      </c>
      <c r="BM584" s="18">
        <f>Measures!$C$26</f>
        <v>0.32</v>
      </c>
      <c r="BN584" s="18">
        <f>Measures!$D$26</f>
        <v>0.25</v>
      </c>
      <c r="BO584" s="18">
        <f>Measures!$C$27</f>
        <v>14</v>
      </c>
      <c r="BP584" s="18">
        <f>Measures!$C$28</f>
        <v>15</v>
      </c>
      <c r="BQ584" s="88">
        <f>Measures!$C$29</f>
        <v>92</v>
      </c>
      <c r="BR584" s="88">
        <f>Measures!$C$30</f>
        <v>95</v>
      </c>
      <c r="BS584" s="88">
        <f>Measures!$C$31</f>
        <v>70</v>
      </c>
      <c r="BT584" s="64" t="str">
        <f>Code!$M$204</f>
        <v>EF 200</v>
      </c>
      <c r="BU584" s="64" t="str">
        <f>Code!$M$207</f>
        <v>EF 67</v>
      </c>
      <c r="BV584" s="64" t="str">
        <f>Code!$M$208</f>
        <v>EF 70</v>
      </c>
      <c r="BW584" s="64" t="str">
        <f>Code!$M$205</f>
        <v>EF 82</v>
      </c>
      <c r="BX584" s="64" t="s">
        <v>363</v>
      </c>
      <c r="BY584" s="64" t="s">
        <v>239</v>
      </c>
      <c r="BZ584" s="64" t="s">
        <v>240</v>
      </c>
      <c r="CA584" s="64"/>
      <c r="CB584" s="64"/>
      <c r="CC584" s="64"/>
      <c r="CD584" s="64"/>
      <c r="CE584" s="64"/>
      <c r="CF584" s="64"/>
      <c r="CG584" s="64"/>
      <c r="CH584" s="64"/>
      <c r="CI584" s="64"/>
      <c r="CJ584" s="64"/>
      <c r="CK584" s="64"/>
      <c r="CL584" s="64"/>
      <c r="CM584" s="18"/>
      <c r="CN584" s="18"/>
    </row>
    <row r="585" spans="1:92" ht="14.4" x14ac:dyDescent="0.3">
      <c r="A585" s="19" t="s">
        <v>95</v>
      </c>
      <c r="B585" s="31" t="s">
        <v>85</v>
      </c>
      <c r="C585" s="19" t="s">
        <v>87</v>
      </c>
      <c r="D585" s="19">
        <v>11</v>
      </c>
      <c r="E585" s="19">
        <f>VLOOKUP(D585,Lists!$B$3:$C$18,2,FALSE)</f>
        <v>13</v>
      </c>
      <c r="F585" s="19">
        <v>1</v>
      </c>
      <c r="G585" s="19" t="s">
        <v>66</v>
      </c>
      <c r="H585" s="23">
        <v>1600</v>
      </c>
      <c r="I585" s="37">
        <v>0.14016341923318668</v>
      </c>
      <c r="J585" s="36">
        <v>7.1357303575703178E-4</v>
      </c>
      <c r="K585" s="36">
        <f t="shared" si="157"/>
        <v>7.1357303575703178E-4</v>
      </c>
      <c r="L585" s="23">
        <v>3.32</v>
      </c>
      <c r="M585" s="35">
        <v>0.33</v>
      </c>
      <c r="N585" s="35">
        <f t="shared" si="158"/>
        <v>0.33</v>
      </c>
      <c r="O585" s="38">
        <v>15.408695652173913</v>
      </c>
      <c r="P585" s="38">
        <f t="shared" si="159"/>
        <v>15.408695652173913</v>
      </c>
      <c r="Q585" s="38">
        <v>1.3361692000000001</v>
      </c>
      <c r="R585" s="38">
        <v>3.0951638065522622</v>
      </c>
      <c r="S585" s="23">
        <v>1.23</v>
      </c>
      <c r="T585" s="23">
        <v>0.87</v>
      </c>
      <c r="U585" s="23">
        <v>10</v>
      </c>
      <c r="V585" s="23">
        <f t="shared" si="160"/>
        <v>10</v>
      </c>
      <c r="W585" s="23">
        <v>78</v>
      </c>
      <c r="X585" s="23">
        <f t="shared" si="161"/>
        <v>78</v>
      </c>
      <c r="Y585" s="23">
        <v>62</v>
      </c>
      <c r="Z585" s="23" t="str">
        <f>Code!$K$204</f>
        <v>EF 86</v>
      </c>
      <c r="AA585" s="23" t="str">
        <f>Code!$K$207</f>
        <v>EF 57</v>
      </c>
      <c r="AB585" s="23" t="str">
        <f>Code!$K$208</f>
        <v>EF 57</v>
      </c>
      <c r="AC585" s="23" t="str">
        <f>Code!$K$205</f>
        <v>EF 57</v>
      </c>
      <c r="AD585" s="23" t="s">
        <v>237</v>
      </c>
      <c r="AE585" s="23" t="s">
        <v>237</v>
      </c>
      <c r="AF585" s="23" t="s">
        <v>237</v>
      </c>
      <c r="AG585" s="39">
        <f t="shared" si="156"/>
        <v>7.1357303575703178E-4</v>
      </c>
      <c r="AH585" s="39">
        <f t="shared" si="162"/>
        <v>7.1357303575703178E-4</v>
      </c>
      <c r="AI585" s="18">
        <f t="shared" si="163"/>
        <v>3.32</v>
      </c>
      <c r="AJ585" s="41">
        <f>Code!$B$23</f>
        <v>0.15</v>
      </c>
      <c r="AK585" s="41">
        <f t="shared" si="164"/>
        <v>0.15</v>
      </c>
      <c r="AL585" s="110">
        <f t="shared" si="165"/>
        <v>15.408695652173913</v>
      </c>
      <c r="AM585" s="110">
        <f t="shared" si="166"/>
        <v>15.408695652173913</v>
      </c>
      <c r="AN585" s="110">
        <f t="shared" si="167"/>
        <v>1.3361692000000001</v>
      </c>
      <c r="AO585" s="110">
        <f t="shared" si="168"/>
        <v>3.0951638065522622</v>
      </c>
      <c r="AP585" s="18">
        <f>VLOOKUP(D585,Code!$B$92:$D$107,2,FALSE)</f>
        <v>0.32</v>
      </c>
      <c r="AQ585" s="18">
        <f>VLOOKUP(E585,Code!$B$92:$D$107,3,FALSE)</f>
        <v>0.25</v>
      </c>
      <c r="AR585" s="18">
        <f>Code!$C$132</f>
        <v>14</v>
      </c>
      <c r="AS585" s="18">
        <f t="shared" si="169"/>
        <v>14</v>
      </c>
      <c r="AT585" s="88">
        <f>Code!$C$189</f>
        <v>80</v>
      </c>
      <c r="AU585" s="88">
        <f t="shared" si="170"/>
        <v>80</v>
      </c>
      <c r="AV585" s="88">
        <f>Code!$C$198</f>
        <v>66</v>
      </c>
      <c r="AW585" s="18" t="str">
        <f>Code!$L$204</f>
        <v>EF 95</v>
      </c>
      <c r="AX585" s="64" t="str">
        <f>Code!$L$207</f>
        <v>EF 60</v>
      </c>
      <c r="AY585" s="64" t="str">
        <f>Code!$L$208</f>
        <v>EF 60</v>
      </c>
      <c r="AZ585" s="64" t="str">
        <f>Code!$L$205</f>
        <v>EF 62</v>
      </c>
      <c r="BA585" s="23" t="s">
        <v>237</v>
      </c>
      <c r="BB585" s="23" t="s">
        <v>237</v>
      </c>
      <c r="BC585" s="23" t="s">
        <v>237</v>
      </c>
      <c r="BD585" s="39">
        <f t="shared" si="171"/>
        <v>6.0653708039347702E-4</v>
      </c>
      <c r="BE585" s="39">
        <f t="shared" si="172"/>
        <v>4.9950112502992225E-4</v>
      </c>
      <c r="BF585" s="18">
        <f>Measures!$C$3</f>
        <v>8</v>
      </c>
      <c r="BG585" s="41">
        <f>Measures!$C$4</f>
        <v>0.1</v>
      </c>
      <c r="BH585" s="41">
        <v>0.06</v>
      </c>
      <c r="BI585" s="18">
        <f>VLOOKUP(D585,Measures!$B$6:$C$21,2,FALSE)</f>
        <v>38</v>
      </c>
      <c r="BJ585" s="18">
        <f>Measures!$C$22</f>
        <v>44</v>
      </c>
      <c r="BK585" s="18">
        <f>Measures!$C$23</f>
        <v>19</v>
      </c>
      <c r="BL585" s="18">
        <f>Measures!$C$24</f>
        <v>13</v>
      </c>
      <c r="BM585" s="18">
        <f>Measures!$C$26</f>
        <v>0.32</v>
      </c>
      <c r="BN585" s="18">
        <f>Measures!$D$26</f>
        <v>0.25</v>
      </c>
      <c r="BO585" s="18">
        <f>Measures!$C$27</f>
        <v>14</v>
      </c>
      <c r="BP585" s="18">
        <f>Measures!$C$28</f>
        <v>15</v>
      </c>
      <c r="BQ585" s="88">
        <f>Measures!$C$29</f>
        <v>92</v>
      </c>
      <c r="BR585" s="88">
        <f>Measures!$C$30</f>
        <v>95</v>
      </c>
      <c r="BS585" s="88">
        <f>Measures!$C$31</f>
        <v>70</v>
      </c>
      <c r="BT585" s="64" t="str">
        <f>Code!$M$204</f>
        <v>EF 200</v>
      </c>
      <c r="BU585" s="64" t="str">
        <f>Code!$M$207</f>
        <v>EF 67</v>
      </c>
      <c r="BV585" s="64" t="str">
        <f>Code!$M$208</f>
        <v>EF 70</v>
      </c>
      <c r="BW585" s="64" t="str">
        <f>Code!$M$205</f>
        <v>EF 82</v>
      </c>
      <c r="BX585" s="64" t="s">
        <v>363</v>
      </c>
      <c r="BY585" s="64" t="s">
        <v>239</v>
      </c>
      <c r="BZ585" s="64" t="s">
        <v>240</v>
      </c>
      <c r="CA585" s="64"/>
      <c r="CB585" s="64"/>
      <c r="CC585" s="64"/>
      <c r="CD585" s="64"/>
      <c r="CE585" s="64"/>
      <c r="CF585" s="64"/>
      <c r="CG585" s="64"/>
      <c r="CH585" s="64"/>
      <c r="CI585" s="64"/>
      <c r="CJ585" s="64"/>
      <c r="CK585" s="64"/>
      <c r="CL585" s="64"/>
      <c r="CM585" s="18"/>
      <c r="CN585" s="18"/>
    </row>
    <row r="586" spans="1:92" ht="14.4" x14ac:dyDescent="0.3">
      <c r="A586" s="19" t="s">
        <v>95</v>
      </c>
      <c r="B586" s="31" t="s">
        <v>85</v>
      </c>
      <c r="C586" s="19" t="s">
        <v>87</v>
      </c>
      <c r="D586" s="19">
        <v>11</v>
      </c>
      <c r="E586" s="19">
        <f>VLOOKUP(D586,Lists!$B$3:$C$18,2,FALSE)</f>
        <v>13</v>
      </c>
      <c r="F586" s="19">
        <v>2</v>
      </c>
      <c r="G586" s="19" t="s">
        <v>66</v>
      </c>
      <c r="H586" s="23">
        <v>1990</v>
      </c>
      <c r="I586" s="37">
        <v>0.14016341923318668</v>
      </c>
      <c r="J586" s="36">
        <v>7.1357303575703178E-4</v>
      </c>
      <c r="K586" s="36">
        <f t="shared" si="157"/>
        <v>7.1357303575703178E-4</v>
      </c>
      <c r="L586" s="23">
        <v>3.32</v>
      </c>
      <c r="M586" s="35">
        <v>0.33</v>
      </c>
      <c r="N586" s="35">
        <f t="shared" si="158"/>
        <v>0.33</v>
      </c>
      <c r="O586" s="38">
        <v>15.408695652173913</v>
      </c>
      <c r="P586" s="38">
        <f t="shared" si="159"/>
        <v>15.408695652173913</v>
      </c>
      <c r="Q586" s="38">
        <v>1.3361692000000001</v>
      </c>
      <c r="R586" s="38">
        <v>3.0951638065522622</v>
      </c>
      <c r="S586" s="23">
        <v>1.23</v>
      </c>
      <c r="T586" s="23">
        <v>0.87</v>
      </c>
      <c r="U586" s="23">
        <v>10</v>
      </c>
      <c r="V586" s="23">
        <f t="shared" si="160"/>
        <v>10</v>
      </c>
      <c r="W586" s="23">
        <v>78</v>
      </c>
      <c r="X586" s="23">
        <f t="shared" si="161"/>
        <v>78</v>
      </c>
      <c r="Y586" s="23">
        <v>62</v>
      </c>
      <c r="Z586" s="23" t="str">
        <f>Code!$K$204</f>
        <v>EF 86</v>
      </c>
      <c r="AA586" s="23" t="str">
        <f>Code!$K$207</f>
        <v>EF 57</v>
      </c>
      <c r="AB586" s="23" t="str">
        <f>Code!$K$208</f>
        <v>EF 57</v>
      </c>
      <c r="AC586" s="23" t="str">
        <f>Code!$K$205</f>
        <v>EF 57</v>
      </c>
      <c r="AD586" s="23" t="s">
        <v>237</v>
      </c>
      <c r="AE586" s="23" t="s">
        <v>237</v>
      </c>
      <c r="AF586" s="23" t="s">
        <v>237</v>
      </c>
      <c r="AG586" s="39">
        <f t="shared" si="156"/>
        <v>7.1357303575703178E-4</v>
      </c>
      <c r="AH586" s="39">
        <f t="shared" si="162"/>
        <v>7.1357303575703178E-4</v>
      </c>
      <c r="AI586" s="18">
        <f t="shared" si="163"/>
        <v>3.32</v>
      </c>
      <c r="AJ586" s="41">
        <f>Code!$B$23</f>
        <v>0.15</v>
      </c>
      <c r="AK586" s="41">
        <f t="shared" si="164"/>
        <v>0.15</v>
      </c>
      <c r="AL586" s="110">
        <f t="shared" si="165"/>
        <v>15.408695652173913</v>
      </c>
      <c r="AM586" s="110">
        <f t="shared" si="166"/>
        <v>15.408695652173913</v>
      </c>
      <c r="AN586" s="110">
        <f t="shared" si="167"/>
        <v>1.3361692000000001</v>
      </c>
      <c r="AO586" s="110">
        <f t="shared" si="168"/>
        <v>3.0951638065522622</v>
      </c>
      <c r="AP586" s="18">
        <f>VLOOKUP(D586,Code!$B$92:$D$107,2,FALSE)</f>
        <v>0.32</v>
      </c>
      <c r="AQ586" s="18">
        <f>VLOOKUP(E586,Code!$B$92:$D$107,3,FALSE)</f>
        <v>0.25</v>
      </c>
      <c r="AR586" s="18">
        <f>Code!$C$132</f>
        <v>14</v>
      </c>
      <c r="AS586" s="18">
        <f t="shared" si="169"/>
        <v>14</v>
      </c>
      <c r="AT586" s="88">
        <f>Code!$C$189</f>
        <v>80</v>
      </c>
      <c r="AU586" s="88">
        <f t="shared" si="170"/>
        <v>80</v>
      </c>
      <c r="AV586" s="88">
        <f>Code!$C$198</f>
        <v>66</v>
      </c>
      <c r="AW586" s="18" t="str">
        <f>Code!$L$204</f>
        <v>EF 95</v>
      </c>
      <c r="AX586" s="64" t="str">
        <f>Code!$L$207</f>
        <v>EF 60</v>
      </c>
      <c r="AY586" s="64" t="str">
        <f>Code!$L$208</f>
        <v>EF 60</v>
      </c>
      <c r="AZ586" s="64" t="str">
        <f>Code!$L$205</f>
        <v>EF 62</v>
      </c>
      <c r="BA586" s="23" t="s">
        <v>237</v>
      </c>
      <c r="BB586" s="23" t="s">
        <v>237</v>
      </c>
      <c r="BC586" s="23" t="s">
        <v>237</v>
      </c>
      <c r="BD586" s="39">
        <f t="shared" si="171"/>
        <v>6.0653708039347702E-4</v>
      </c>
      <c r="BE586" s="39">
        <f t="shared" si="172"/>
        <v>4.9950112502992225E-4</v>
      </c>
      <c r="BF586" s="18">
        <f>Measures!$C$3</f>
        <v>8</v>
      </c>
      <c r="BG586" s="41">
        <f>Measures!$C$4</f>
        <v>0.1</v>
      </c>
      <c r="BH586" s="41">
        <v>0.06</v>
      </c>
      <c r="BI586" s="18">
        <f>VLOOKUP(D586,Measures!$B$6:$C$21,2,FALSE)</f>
        <v>38</v>
      </c>
      <c r="BJ586" s="18">
        <f>Measures!$C$22</f>
        <v>44</v>
      </c>
      <c r="BK586" s="18">
        <f>Measures!$C$23</f>
        <v>19</v>
      </c>
      <c r="BL586" s="18">
        <f>Measures!$C$24</f>
        <v>13</v>
      </c>
      <c r="BM586" s="18">
        <f>Measures!$C$26</f>
        <v>0.32</v>
      </c>
      <c r="BN586" s="18">
        <f>Measures!$D$26</f>
        <v>0.25</v>
      </c>
      <c r="BO586" s="18">
        <f>Measures!$C$27</f>
        <v>14</v>
      </c>
      <c r="BP586" s="18">
        <f>Measures!$C$28</f>
        <v>15</v>
      </c>
      <c r="BQ586" s="88">
        <f>Measures!$C$29</f>
        <v>92</v>
      </c>
      <c r="BR586" s="88">
        <f>Measures!$C$30</f>
        <v>95</v>
      </c>
      <c r="BS586" s="88">
        <f>Measures!$C$31</f>
        <v>70</v>
      </c>
      <c r="BT586" s="64" t="str">
        <f>Code!$M$204</f>
        <v>EF 200</v>
      </c>
      <c r="BU586" s="64" t="str">
        <f>Code!$M$207</f>
        <v>EF 67</v>
      </c>
      <c r="BV586" s="64" t="str">
        <f>Code!$M$208</f>
        <v>EF 70</v>
      </c>
      <c r="BW586" s="64" t="str">
        <f>Code!$M$205</f>
        <v>EF 82</v>
      </c>
      <c r="BX586" s="64" t="s">
        <v>363</v>
      </c>
      <c r="BY586" s="64" t="s">
        <v>239</v>
      </c>
      <c r="BZ586" s="64" t="s">
        <v>240</v>
      </c>
      <c r="CA586" s="64"/>
      <c r="CB586" s="64"/>
      <c r="CC586" s="64"/>
      <c r="CD586" s="64"/>
      <c r="CE586" s="64"/>
      <c r="CF586" s="64"/>
      <c r="CG586" s="64"/>
      <c r="CH586" s="64"/>
      <c r="CI586" s="64"/>
      <c r="CJ586" s="64"/>
      <c r="CK586" s="64"/>
      <c r="CL586" s="64"/>
      <c r="CM586" s="18"/>
      <c r="CN586" s="18"/>
    </row>
    <row r="587" spans="1:92" ht="14.4" x14ac:dyDescent="0.3">
      <c r="A587" s="19" t="s">
        <v>22</v>
      </c>
      <c r="B587" s="31" t="s">
        <v>85</v>
      </c>
      <c r="C587" s="19" t="s">
        <v>87</v>
      </c>
      <c r="D587" s="19">
        <v>11</v>
      </c>
      <c r="E587" s="19">
        <f>VLOOKUP(D587,Lists!$B$3:$C$18,2,FALSE)</f>
        <v>13</v>
      </c>
      <c r="F587" s="19">
        <v>1</v>
      </c>
      <c r="G587" s="19" t="s">
        <v>66</v>
      </c>
      <c r="H587" s="23">
        <v>1600</v>
      </c>
      <c r="I587" s="37">
        <v>0.14016341923318668</v>
      </c>
      <c r="J587" s="36">
        <v>7.1357303575703178E-4</v>
      </c>
      <c r="K587" s="36">
        <f t="shared" si="157"/>
        <v>7.1357303575703178E-4</v>
      </c>
      <c r="L587" s="23">
        <v>3.32</v>
      </c>
      <c r="M587" s="35">
        <v>0.33</v>
      </c>
      <c r="N587" s="35">
        <f t="shared" si="158"/>
        <v>0.33</v>
      </c>
      <c r="O587" s="38">
        <v>15.408695652173913</v>
      </c>
      <c r="P587" s="38">
        <f t="shared" si="159"/>
        <v>15.408695652173913</v>
      </c>
      <c r="Q587" s="38">
        <v>1.3361692000000001</v>
      </c>
      <c r="R587" s="38">
        <v>3.0951638065522622</v>
      </c>
      <c r="S587" s="23">
        <v>1.23</v>
      </c>
      <c r="T587" s="23">
        <v>0.87</v>
      </c>
      <c r="U587" s="23">
        <v>10</v>
      </c>
      <c r="V587" s="23">
        <f t="shared" si="160"/>
        <v>10</v>
      </c>
      <c r="W587" s="23">
        <v>78</v>
      </c>
      <c r="X587" s="23">
        <f t="shared" si="161"/>
        <v>78</v>
      </c>
      <c r="Y587" s="23">
        <v>62</v>
      </c>
      <c r="Z587" s="23" t="str">
        <f>Code!$K$204</f>
        <v>EF 86</v>
      </c>
      <c r="AA587" s="23" t="str">
        <f>Code!$K$207</f>
        <v>EF 57</v>
      </c>
      <c r="AB587" s="23" t="str">
        <f>Code!$K$208</f>
        <v>EF 57</v>
      </c>
      <c r="AC587" s="23" t="str">
        <f>Code!$K$205</f>
        <v>EF 57</v>
      </c>
      <c r="AD587" s="23" t="s">
        <v>237</v>
      </c>
      <c r="AE587" s="23" t="s">
        <v>237</v>
      </c>
      <c r="AF587" s="23" t="s">
        <v>237</v>
      </c>
      <c r="AG587" s="39">
        <f t="shared" si="156"/>
        <v>7.1357303575703178E-4</v>
      </c>
      <c r="AH587" s="39">
        <f t="shared" si="162"/>
        <v>7.1357303575703178E-4</v>
      </c>
      <c r="AI587" s="18">
        <f t="shared" si="163"/>
        <v>3.32</v>
      </c>
      <c r="AJ587" s="41">
        <f>Code!$B$23</f>
        <v>0.15</v>
      </c>
      <c r="AK587" s="41">
        <f t="shared" si="164"/>
        <v>0.15</v>
      </c>
      <c r="AL587" s="110">
        <f t="shared" si="165"/>
        <v>15.408695652173913</v>
      </c>
      <c r="AM587" s="110">
        <f t="shared" si="166"/>
        <v>15.408695652173913</v>
      </c>
      <c r="AN587" s="110">
        <f t="shared" si="167"/>
        <v>1.3361692000000001</v>
      </c>
      <c r="AO587" s="110">
        <f t="shared" si="168"/>
        <v>3.0951638065522622</v>
      </c>
      <c r="AP587" s="18">
        <f>VLOOKUP(D587,Code!$B$92:$D$107,2,FALSE)</f>
        <v>0.32</v>
      </c>
      <c r="AQ587" s="18">
        <f>VLOOKUP(E587,Code!$B$92:$D$107,3,FALSE)</f>
        <v>0.25</v>
      </c>
      <c r="AR587" s="18">
        <f>Code!$C$132</f>
        <v>14</v>
      </c>
      <c r="AS587" s="18">
        <f t="shared" si="169"/>
        <v>14</v>
      </c>
      <c r="AT587" s="88">
        <f>Code!$C$189</f>
        <v>80</v>
      </c>
      <c r="AU587" s="88">
        <f t="shared" si="170"/>
        <v>80</v>
      </c>
      <c r="AV587" s="88">
        <f>Code!$C$198</f>
        <v>66</v>
      </c>
      <c r="AW587" s="18" t="str">
        <f>Code!$L$204</f>
        <v>EF 95</v>
      </c>
      <c r="AX587" s="64" t="str">
        <f>Code!$L$207</f>
        <v>EF 60</v>
      </c>
      <c r="AY587" s="64" t="str">
        <f>Code!$L$208</f>
        <v>EF 60</v>
      </c>
      <c r="AZ587" s="64" t="str">
        <f>Code!$L$205</f>
        <v>EF 62</v>
      </c>
      <c r="BA587" s="23" t="s">
        <v>237</v>
      </c>
      <c r="BB587" s="23" t="s">
        <v>237</v>
      </c>
      <c r="BC587" s="23" t="s">
        <v>237</v>
      </c>
      <c r="BD587" s="39">
        <f t="shared" si="171"/>
        <v>6.0653708039347702E-4</v>
      </c>
      <c r="BE587" s="39">
        <f t="shared" si="172"/>
        <v>4.9950112502992225E-4</v>
      </c>
      <c r="BF587" s="18">
        <f>Measures!$C$3</f>
        <v>8</v>
      </c>
      <c r="BG587" s="41">
        <f>Measures!$C$4</f>
        <v>0.1</v>
      </c>
      <c r="BH587" s="41">
        <v>0.06</v>
      </c>
      <c r="BI587" s="18">
        <f>VLOOKUP(D587,Measures!$B$6:$C$21,2,FALSE)</f>
        <v>38</v>
      </c>
      <c r="BJ587" s="18">
        <f>Measures!$C$22</f>
        <v>44</v>
      </c>
      <c r="BK587" s="18">
        <f>Measures!$C$23</f>
        <v>19</v>
      </c>
      <c r="BL587" s="18">
        <f>Measures!$C$24</f>
        <v>13</v>
      </c>
      <c r="BM587" s="18">
        <f>Measures!$C$26</f>
        <v>0.32</v>
      </c>
      <c r="BN587" s="18">
        <f>Measures!$D$26</f>
        <v>0.25</v>
      </c>
      <c r="BO587" s="18">
        <f>Measures!$C$27</f>
        <v>14</v>
      </c>
      <c r="BP587" s="18">
        <f>Measures!$C$28</f>
        <v>15</v>
      </c>
      <c r="BQ587" s="88">
        <f>Measures!$C$29</f>
        <v>92</v>
      </c>
      <c r="BR587" s="88">
        <f>Measures!$C$30</f>
        <v>95</v>
      </c>
      <c r="BS587" s="88">
        <f>Measures!$C$31</f>
        <v>70</v>
      </c>
      <c r="BT587" s="64" t="str">
        <f>Code!$M$204</f>
        <v>EF 200</v>
      </c>
      <c r="BU587" s="64" t="str">
        <f>Code!$M$207</f>
        <v>EF 67</v>
      </c>
      <c r="BV587" s="64" t="str">
        <f>Code!$M$208</f>
        <v>EF 70</v>
      </c>
      <c r="BW587" s="64" t="str">
        <f>Code!$M$205</f>
        <v>EF 82</v>
      </c>
      <c r="BX587" s="64" t="s">
        <v>363</v>
      </c>
      <c r="BY587" s="64" t="s">
        <v>239</v>
      </c>
      <c r="BZ587" s="64" t="s">
        <v>240</v>
      </c>
      <c r="CA587" s="64"/>
      <c r="CB587" s="64"/>
      <c r="CC587" s="64"/>
      <c r="CD587" s="64"/>
      <c r="CE587" s="64"/>
      <c r="CF587" s="64"/>
      <c r="CG587" s="64"/>
      <c r="CH587" s="64"/>
      <c r="CI587" s="64"/>
      <c r="CJ587" s="64"/>
      <c r="CK587" s="64"/>
      <c r="CL587" s="64"/>
      <c r="CM587" s="18"/>
      <c r="CN587" s="18"/>
    </row>
    <row r="588" spans="1:92" ht="14.4" x14ac:dyDescent="0.3">
      <c r="A588" s="19" t="s">
        <v>22</v>
      </c>
      <c r="B588" s="31" t="s">
        <v>85</v>
      </c>
      <c r="C588" s="19" t="s">
        <v>87</v>
      </c>
      <c r="D588" s="19">
        <v>11</v>
      </c>
      <c r="E588" s="19">
        <f>VLOOKUP(D588,Lists!$B$3:$C$18,2,FALSE)</f>
        <v>13</v>
      </c>
      <c r="F588" s="19">
        <v>2</v>
      </c>
      <c r="G588" s="19" t="s">
        <v>66</v>
      </c>
      <c r="H588" s="23">
        <v>1990</v>
      </c>
      <c r="I588" s="37">
        <v>0.14016341923318668</v>
      </c>
      <c r="J588" s="36">
        <v>7.1357303575703178E-4</v>
      </c>
      <c r="K588" s="36">
        <f t="shared" si="157"/>
        <v>7.1357303575703178E-4</v>
      </c>
      <c r="L588" s="23">
        <v>3.32</v>
      </c>
      <c r="M588" s="35">
        <v>0.33</v>
      </c>
      <c r="N588" s="35">
        <f t="shared" si="158"/>
        <v>0.33</v>
      </c>
      <c r="O588" s="38">
        <v>15.408695652173913</v>
      </c>
      <c r="P588" s="38">
        <f t="shared" si="159"/>
        <v>15.408695652173913</v>
      </c>
      <c r="Q588" s="38">
        <v>1.3361692000000001</v>
      </c>
      <c r="R588" s="38">
        <v>3.0951638065522622</v>
      </c>
      <c r="S588" s="23">
        <v>1.23</v>
      </c>
      <c r="T588" s="23">
        <v>0.87</v>
      </c>
      <c r="U588" s="23">
        <v>10</v>
      </c>
      <c r="V588" s="23">
        <f t="shared" si="160"/>
        <v>10</v>
      </c>
      <c r="W588" s="23">
        <v>78</v>
      </c>
      <c r="X588" s="23">
        <f t="shared" si="161"/>
        <v>78</v>
      </c>
      <c r="Y588" s="23">
        <v>62</v>
      </c>
      <c r="Z588" s="23" t="str">
        <f>Code!$K$204</f>
        <v>EF 86</v>
      </c>
      <c r="AA588" s="23" t="str">
        <f>Code!$K$207</f>
        <v>EF 57</v>
      </c>
      <c r="AB588" s="23" t="str">
        <f>Code!$K$208</f>
        <v>EF 57</v>
      </c>
      <c r="AC588" s="23" t="str">
        <f>Code!$K$205</f>
        <v>EF 57</v>
      </c>
      <c r="AD588" s="23" t="s">
        <v>237</v>
      </c>
      <c r="AE588" s="23" t="s">
        <v>237</v>
      </c>
      <c r="AF588" s="23" t="s">
        <v>237</v>
      </c>
      <c r="AG588" s="39">
        <f t="shared" si="156"/>
        <v>7.1357303575703178E-4</v>
      </c>
      <c r="AH588" s="39">
        <f t="shared" si="162"/>
        <v>7.1357303575703178E-4</v>
      </c>
      <c r="AI588" s="18">
        <f t="shared" si="163"/>
        <v>3.32</v>
      </c>
      <c r="AJ588" s="41">
        <f>Code!$B$23</f>
        <v>0.15</v>
      </c>
      <c r="AK588" s="41">
        <f t="shared" si="164"/>
        <v>0.15</v>
      </c>
      <c r="AL588" s="110">
        <f t="shared" si="165"/>
        <v>15.408695652173913</v>
      </c>
      <c r="AM588" s="110">
        <f t="shared" si="166"/>
        <v>15.408695652173913</v>
      </c>
      <c r="AN588" s="110">
        <f t="shared" si="167"/>
        <v>1.3361692000000001</v>
      </c>
      <c r="AO588" s="110">
        <f t="shared" si="168"/>
        <v>3.0951638065522622</v>
      </c>
      <c r="AP588" s="18">
        <f>VLOOKUP(D588,Code!$B$92:$D$107,2,FALSE)</f>
        <v>0.32</v>
      </c>
      <c r="AQ588" s="18">
        <f>VLOOKUP(E588,Code!$B$92:$D$107,3,FALSE)</f>
        <v>0.25</v>
      </c>
      <c r="AR588" s="18">
        <f>Code!$C$132</f>
        <v>14</v>
      </c>
      <c r="AS588" s="18">
        <f t="shared" si="169"/>
        <v>14</v>
      </c>
      <c r="AT588" s="88">
        <f>Code!$C$189</f>
        <v>80</v>
      </c>
      <c r="AU588" s="88">
        <f t="shared" si="170"/>
        <v>80</v>
      </c>
      <c r="AV588" s="88">
        <f>Code!$C$198</f>
        <v>66</v>
      </c>
      <c r="AW588" s="18" t="str">
        <f>Code!$L$204</f>
        <v>EF 95</v>
      </c>
      <c r="AX588" s="64" t="str">
        <f>Code!$L$207</f>
        <v>EF 60</v>
      </c>
      <c r="AY588" s="64" t="str">
        <f>Code!$L$208</f>
        <v>EF 60</v>
      </c>
      <c r="AZ588" s="64" t="str">
        <f>Code!$L$205</f>
        <v>EF 62</v>
      </c>
      <c r="BA588" s="23" t="s">
        <v>237</v>
      </c>
      <c r="BB588" s="23" t="s">
        <v>237</v>
      </c>
      <c r="BC588" s="23" t="s">
        <v>237</v>
      </c>
      <c r="BD588" s="39">
        <f t="shared" si="171"/>
        <v>6.0653708039347702E-4</v>
      </c>
      <c r="BE588" s="39">
        <f t="shared" si="172"/>
        <v>4.9950112502992225E-4</v>
      </c>
      <c r="BF588" s="18">
        <f>Measures!$C$3</f>
        <v>8</v>
      </c>
      <c r="BG588" s="41">
        <f>Measures!$C$4</f>
        <v>0.1</v>
      </c>
      <c r="BH588" s="41">
        <v>0.06</v>
      </c>
      <c r="BI588" s="18">
        <f>VLOOKUP(D588,Measures!$B$6:$C$21,2,FALSE)</f>
        <v>38</v>
      </c>
      <c r="BJ588" s="18">
        <f>Measures!$C$22</f>
        <v>44</v>
      </c>
      <c r="BK588" s="18">
        <f>Measures!$C$23</f>
        <v>19</v>
      </c>
      <c r="BL588" s="18">
        <f>Measures!$C$24</f>
        <v>13</v>
      </c>
      <c r="BM588" s="18">
        <f>Measures!$C$26</f>
        <v>0.32</v>
      </c>
      <c r="BN588" s="18">
        <f>Measures!$D$26</f>
        <v>0.25</v>
      </c>
      <c r="BO588" s="18">
        <f>Measures!$C$27</f>
        <v>14</v>
      </c>
      <c r="BP588" s="18">
        <f>Measures!$C$28</f>
        <v>15</v>
      </c>
      <c r="BQ588" s="88">
        <f>Measures!$C$29</f>
        <v>92</v>
      </c>
      <c r="BR588" s="88">
        <f>Measures!$C$30</f>
        <v>95</v>
      </c>
      <c r="BS588" s="88">
        <f>Measures!$C$31</f>
        <v>70</v>
      </c>
      <c r="BT588" s="64" t="str">
        <f>Code!$M$204</f>
        <v>EF 200</v>
      </c>
      <c r="BU588" s="64" t="str">
        <f>Code!$M$207</f>
        <v>EF 67</v>
      </c>
      <c r="BV588" s="64" t="str">
        <f>Code!$M$208</f>
        <v>EF 70</v>
      </c>
      <c r="BW588" s="64" t="str">
        <f>Code!$M$205</f>
        <v>EF 82</v>
      </c>
      <c r="BX588" s="64" t="s">
        <v>363</v>
      </c>
      <c r="BY588" s="64" t="s">
        <v>239</v>
      </c>
      <c r="BZ588" s="64" t="s">
        <v>240</v>
      </c>
      <c r="CA588" s="64"/>
      <c r="CB588" s="64"/>
      <c r="CC588" s="64"/>
      <c r="CD588" s="64"/>
      <c r="CE588" s="64"/>
      <c r="CF588" s="64"/>
      <c r="CG588" s="64"/>
      <c r="CH588" s="64"/>
      <c r="CI588" s="64"/>
      <c r="CJ588" s="64"/>
      <c r="CK588" s="64"/>
      <c r="CL588" s="64"/>
      <c r="CM588" s="18"/>
      <c r="CN588" s="18"/>
    </row>
    <row r="589" spans="1:92" ht="14.4" x14ac:dyDescent="0.3">
      <c r="A589" s="19" t="s">
        <v>95</v>
      </c>
      <c r="B589" s="31" t="s">
        <v>85</v>
      </c>
      <c r="C589" s="19" t="s">
        <v>71</v>
      </c>
      <c r="D589" s="19">
        <v>11</v>
      </c>
      <c r="E589" s="19">
        <f>VLOOKUP(D589,Lists!$B$3:$C$18,2,FALSE)</f>
        <v>13</v>
      </c>
      <c r="F589" s="19">
        <v>1</v>
      </c>
      <c r="G589" s="19" t="s">
        <v>67</v>
      </c>
      <c r="H589" s="23">
        <v>1810</v>
      </c>
      <c r="I589" s="37">
        <v>0.11502100840336134</v>
      </c>
      <c r="J589" s="36">
        <v>5.1608452609801366E-4</v>
      </c>
      <c r="K589" s="36">
        <f t="shared" si="157"/>
        <v>5.1608452609801366E-4</v>
      </c>
      <c r="L589" s="23">
        <v>3.67</v>
      </c>
      <c r="M589" s="35">
        <v>0.26</v>
      </c>
      <c r="N589" s="35">
        <f t="shared" si="158"/>
        <v>0.26</v>
      </c>
      <c r="O589" s="38">
        <v>18.171171171171171</v>
      </c>
      <c r="P589" s="38">
        <f t="shared" si="159"/>
        <v>18.171171171171171</v>
      </c>
      <c r="Q589" s="38">
        <v>5.9551821</v>
      </c>
      <c r="R589" s="38">
        <v>10.254943899018233</v>
      </c>
      <c r="S589" s="23">
        <v>1.1400000000000001</v>
      </c>
      <c r="T589" s="23">
        <v>0.87</v>
      </c>
      <c r="U589" s="23">
        <v>10</v>
      </c>
      <c r="V589" s="23">
        <f t="shared" si="160"/>
        <v>10</v>
      </c>
      <c r="W589" s="23">
        <v>78</v>
      </c>
      <c r="X589" s="23">
        <f t="shared" si="161"/>
        <v>78</v>
      </c>
      <c r="Y589" s="23">
        <v>62</v>
      </c>
      <c r="Z589" s="23" t="str">
        <f>Code!$K$204</f>
        <v>EF 86</v>
      </c>
      <c r="AA589" s="23" t="str">
        <f>Code!$K$207</f>
        <v>EF 57</v>
      </c>
      <c r="AB589" s="23" t="str">
        <f>Code!$K$208</f>
        <v>EF 57</v>
      </c>
      <c r="AC589" s="23" t="str">
        <f>Code!$K$205</f>
        <v>EF 57</v>
      </c>
      <c r="AD589" s="23" t="s">
        <v>237</v>
      </c>
      <c r="AE589" s="23" t="s">
        <v>237</v>
      </c>
      <c r="AF589" s="23" t="s">
        <v>237</v>
      </c>
      <c r="AG589" s="39">
        <f t="shared" si="156"/>
        <v>5.1608452609801366E-4</v>
      </c>
      <c r="AH589" s="39">
        <f t="shared" si="162"/>
        <v>5.1608452609801366E-4</v>
      </c>
      <c r="AI589" s="18">
        <f t="shared" si="163"/>
        <v>3.67</v>
      </c>
      <c r="AJ589" s="41">
        <f>Code!$B$23</f>
        <v>0.15</v>
      </c>
      <c r="AK589" s="41">
        <f t="shared" si="164"/>
        <v>0.15</v>
      </c>
      <c r="AL589" s="110">
        <f t="shared" si="165"/>
        <v>18.171171171171171</v>
      </c>
      <c r="AM589" s="110">
        <f t="shared" si="166"/>
        <v>18.171171171171171</v>
      </c>
      <c r="AN589" s="110">
        <f t="shared" si="167"/>
        <v>5.9551821</v>
      </c>
      <c r="AO589" s="110">
        <f t="shared" si="168"/>
        <v>10.254943899018233</v>
      </c>
      <c r="AP589" s="18">
        <f>VLOOKUP(D589,Code!$B$92:$D$107,2,FALSE)</f>
        <v>0.32</v>
      </c>
      <c r="AQ589" s="18">
        <f>VLOOKUP(E589,Code!$B$92:$D$107,3,FALSE)</f>
        <v>0.25</v>
      </c>
      <c r="AR589" s="18">
        <f>Code!$C$132</f>
        <v>14</v>
      </c>
      <c r="AS589" s="18">
        <f t="shared" si="169"/>
        <v>14</v>
      </c>
      <c r="AT589" s="88">
        <f>Code!$C$189</f>
        <v>80</v>
      </c>
      <c r="AU589" s="88">
        <f t="shared" si="170"/>
        <v>80</v>
      </c>
      <c r="AV589" s="88">
        <f>Code!$C$198</f>
        <v>66</v>
      </c>
      <c r="AW589" s="18" t="str">
        <f>Code!$L$204</f>
        <v>EF 95</v>
      </c>
      <c r="AX589" s="64" t="str">
        <f>Code!$L$207</f>
        <v>EF 60</v>
      </c>
      <c r="AY589" s="64" t="str">
        <f>Code!$L$208</f>
        <v>EF 60</v>
      </c>
      <c r="AZ589" s="64" t="str">
        <f>Code!$L$205</f>
        <v>EF 62</v>
      </c>
      <c r="BA589" s="23" t="s">
        <v>237</v>
      </c>
      <c r="BB589" s="23" t="s">
        <v>237</v>
      </c>
      <c r="BC589" s="23" t="s">
        <v>237</v>
      </c>
      <c r="BD589" s="39">
        <f t="shared" si="171"/>
        <v>4.3867184718331158E-4</v>
      </c>
      <c r="BE589" s="39">
        <f t="shared" si="172"/>
        <v>3.6125916826860955E-4</v>
      </c>
      <c r="BF589" s="18">
        <f>Measures!$C$3</f>
        <v>8</v>
      </c>
      <c r="BG589" s="41">
        <f>Measures!$C$4</f>
        <v>0.1</v>
      </c>
      <c r="BH589" s="41">
        <v>0.06</v>
      </c>
      <c r="BI589" s="18">
        <f>VLOOKUP(D589,Measures!$B$6:$C$21,2,FALSE)</f>
        <v>38</v>
      </c>
      <c r="BJ589" s="18">
        <f>Measures!$C$22</f>
        <v>44</v>
      </c>
      <c r="BK589" s="18">
        <f>Measures!$C$23</f>
        <v>19</v>
      </c>
      <c r="BL589" s="18">
        <f>Measures!$C$24</f>
        <v>13</v>
      </c>
      <c r="BM589" s="18">
        <f>Measures!$C$26</f>
        <v>0.32</v>
      </c>
      <c r="BN589" s="18">
        <f>Measures!$D$26</f>
        <v>0.25</v>
      </c>
      <c r="BO589" s="18">
        <f>Measures!$C$27</f>
        <v>14</v>
      </c>
      <c r="BP589" s="18">
        <f>Measures!$C$28</f>
        <v>15</v>
      </c>
      <c r="BQ589" s="88">
        <f>Measures!$C$29</f>
        <v>92</v>
      </c>
      <c r="BR589" s="88">
        <f>Measures!$C$30</f>
        <v>95</v>
      </c>
      <c r="BS589" s="88">
        <f>Measures!$C$31</f>
        <v>70</v>
      </c>
      <c r="BT589" s="64" t="str">
        <f>Code!$M$204</f>
        <v>EF 200</v>
      </c>
      <c r="BU589" s="64" t="str">
        <f>Code!$M$207</f>
        <v>EF 67</v>
      </c>
      <c r="BV589" s="64" t="str">
        <f>Code!$M$208</f>
        <v>EF 70</v>
      </c>
      <c r="BW589" s="64" t="str">
        <f>Code!$M$205</f>
        <v>EF 82</v>
      </c>
      <c r="BX589" s="64" t="s">
        <v>363</v>
      </c>
      <c r="BY589" s="64" t="s">
        <v>239</v>
      </c>
      <c r="BZ589" s="64" t="s">
        <v>240</v>
      </c>
      <c r="CA589" s="64"/>
      <c r="CB589" s="64"/>
      <c r="CC589" s="64"/>
      <c r="CD589" s="64"/>
      <c r="CE589" s="64"/>
      <c r="CF589" s="64"/>
      <c r="CG589" s="64"/>
      <c r="CH589" s="64"/>
      <c r="CI589" s="64"/>
      <c r="CJ589" s="64"/>
      <c r="CK589" s="64"/>
      <c r="CL589" s="64"/>
      <c r="CM589" s="18"/>
      <c r="CN589" s="18"/>
    </row>
    <row r="590" spans="1:92" ht="14.4" x14ac:dyDescent="0.3">
      <c r="A590" s="19" t="s">
        <v>95</v>
      </c>
      <c r="B590" s="31" t="s">
        <v>85</v>
      </c>
      <c r="C590" s="19" t="s">
        <v>71</v>
      </c>
      <c r="D590" s="19">
        <v>11</v>
      </c>
      <c r="E590" s="19">
        <f>VLOOKUP(D590,Lists!$B$3:$C$18,2,FALSE)</f>
        <v>13</v>
      </c>
      <c r="F590" s="19">
        <v>2</v>
      </c>
      <c r="G590" s="19" t="s">
        <v>67</v>
      </c>
      <c r="H590" s="23">
        <v>2400</v>
      </c>
      <c r="I590" s="37">
        <v>0.11502100840336134</v>
      </c>
      <c r="J590" s="36">
        <v>5.1608452609801366E-4</v>
      </c>
      <c r="K590" s="36">
        <f t="shared" si="157"/>
        <v>5.1608452609801366E-4</v>
      </c>
      <c r="L590" s="23">
        <v>3.67</v>
      </c>
      <c r="M590" s="35">
        <v>0.26</v>
      </c>
      <c r="N590" s="35">
        <f t="shared" si="158"/>
        <v>0.26</v>
      </c>
      <c r="O590" s="38">
        <v>18.171171171171171</v>
      </c>
      <c r="P590" s="38">
        <f t="shared" si="159"/>
        <v>18.171171171171171</v>
      </c>
      <c r="Q590" s="38">
        <v>5.9551821</v>
      </c>
      <c r="R590" s="38">
        <v>10.254943899018233</v>
      </c>
      <c r="S590" s="23">
        <v>1.1400000000000001</v>
      </c>
      <c r="T590" s="23">
        <v>0.87</v>
      </c>
      <c r="U590" s="23">
        <v>10</v>
      </c>
      <c r="V590" s="23">
        <f t="shared" si="160"/>
        <v>10</v>
      </c>
      <c r="W590" s="23">
        <v>78</v>
      </c>
      <c r="X590" s="23">
        <f t="shared" si="161"/>
        <v>78</v>
      </c>
      <c r="Y590" s="23">
        <v>62</v>
      </c>
      <c r="Z590" s="23" t="str">
        <f>Code!$K$204</f>
        <v>EF 86</v>
      </c>
      <c r="AA590" s="23" t="str">
        <f>Code!$K$207</f>
        <v>EF 57</v>
      </c>
      <c r="AB590" s="23" t="str">
        <f>Code!$K$208</f>
        <v>EF 57</v>
      </c>
      <c r="AC590" s="23" t="str">
        <f>Code!$K$205</f>
        <v>EF 57</v>
      </c>
      <c r="AD590" s="23" t="s">
        <v>237</v>
      </c>
      <c r="AE590" s="23" t="s">
        <v>237</v>
      </c>
      <c r="AF590" s="23" t="s">
        <v>237</v>
      </c>
      <c r="AG590" s="39">
        <f t="shared" si="156"/>
        <v>5.1608452609801366E-4</v>
      </c>
      <c r="AH590" s="39">
        <f t="shared" si="162"/>
        <v>5.1608452609801366E-4</v>
      </c>
      <c r="AI590" s="18">
        <f t="shared" si="163"/>
        <v>3.67</v>
      </c>
      <c r="AJ590" s="41">
        <f>Code!$B$23</f>
        <v>0.15</v>
      </c>
      <c r="AK590" s="41">
        <f t="shared" si="164"/>
        <v>0.15</v>
      </c>
      <c r="AL590" s="110">
        <f t="shared" si="165"/>
        <v>18.171171171171171</v>
      </c>
      <c r="AM590" s="110">
        <f t="shared" si="166"/>
        <v>18.171171171171171</v>
      </c>
      <c r="AN590" s="110">
        <f t="shared" si="167"/>
        <v>5.9551821</v>
      </c>
      <c r="AO590" s="110">
        <f t="shared" si="168"/>
        <v>10.254943899018233</v>
      </c>
      <c r="AP590" s="18">
        <f>VLOOKUP(D590,Code!$B$92:$D$107,2,FALSE)</f>
        <v>0.32</v>
      </c>
      <c r="AQ590" s="18">
        <f>VLOOKUP(E590,Code!$B$92:$D$107,3,FALSE)</f>
        <v>0.25</v>
      </c>
      <c r="AR590" s="18">
        <f>Code!$C$132</f>
        <v>14</v>
      </c>
      <c r="AS590" s="18">
        <f t="shared" si="169"/>
        <v>14</v>
      </c>
      <c r="AT590" s="88">
        <f>Code!$C$189</f>
        <v>80</v>
      </c>
      <c r="AU590" s="88">
        <f t="shared" si="170"/>
        <v>80</v>
      </c>
      <c r="AV590" s="88">
        <f>Code!$C$198</f>
        <v>66</v>
      </c>
      <c r="AW590" s="18" t="str">
        <f>Code!$L$204</f>
        <v>EF 95</v>
      </c>
      <c r="AX590" s="64" t="str">
        <f>Code!$L$207</f>
        <v>EF 60</v>
      </c>
      <c r="AY590" s="64" t="str">
        <f>Code!$L$208</f>
        <v>EF 60</v>
      </c>
      <c r="AZ590" s="64" t="str">
        <f>Code!$L$205</f>
        <v>EF 62</v>
      </c>
      <c r="BA590" s="23" t="s">
        <v>237</v>
      </c>
      <c r="BB590" s="23" t="s">
        <v>237</v>
      </c>
      <c r="BC590" s="23" t="s">
        <v>237</v>
      </c>
      <c r="BD590" s="39">
        <f t="shared" si="171"/>
        <v>4.3867184718331158E-4</v>
      </c>
      <c r="BE590" s="39">
        <f t="shared" si="172"/>
        <v>3.6125916826860955E-4</v>
      </c>
      <c r="BF590" s="18">
        <f>Measures!$C$3</f>
        <v>8</v>
      </c>
      <c r="BG590" s="41">
        <f>Measures!$C$4</f>
        <v>0.1</v>
      </c>
      <c r="BH590" s="41">
        <v>0.06</v>
      </c>
      <c r="BI590" s="18">
        <f>VLOOKUP(D590,Measures!$B$6:$C$21,2,FALSE)</f>
        <v>38</v>
      </c>
      <c r="BJ590" s="18">
        <f>Measures!$C$22</f>
        <v>44</v>
      </c>
      <c r="BK590" s="18">
        <f>Measures!$C$23</f>
        <v>19</v>
      </c>
      <c r="BL590" s="18">
        <f>Measures!$C$24</f>
        <v>13</v>
      </c>
      <c r="BM590" s="18">
        <f>Measures!$C$26</f>
        <v>0.32</v>
      </c>
      <c r="BN590" s="18">
        <f>Measures!$D$26</f>
        <v>0.25</v>
      </c>
      <c r="BO590" s="18">
        <f>Measures!$C$27</f>
        <v>14</v>
      </c>
      <c r="BP590" s="18">
        <f>Measures!$C$28</f>
        <v>15</v>
      </c>
      <c r="BQ590" s="88">
        <f>Measures!$C$29</f>
        <v>92</v>
      </c>
      <c r="BR590" s="88">
        <f>Measures!$C$30</f>
        <v>95</v>
      </c>
      <c r="BS590" s="88">
        <f>Measures!$C$31</f>
        <v>70</v>
      </c>
      <c r="BT590" s="64" t="str">
        <f>Code!$M$204</f>
        <v>EF 200</v>
      </c>
      <c r="BU590" s="64" t="str">
        <f>Code!$M$207</f>
        <v>EF 67</v>
      </c>
      <c r="BV590" s="64" t="str">
        <f>Code!$M$208</f>
        <v>EF 70</v>
      </c>
      <c r="BW590" s="64" t="str">
        <f>Code!$M$205</f>
        <v>EF 82</v>
      </c>
      <c r="BX590" s="64" t="s">
        <v>363</v>
      </c>
      <c r="BY590" s="64" t="s">
        <v>239</v>
      </c>
      <c r="BZ590" s="64" t="s">
        <v>240</v>
      </c>
      <c r="CA590" s="64"/>
      <c r="CB590" s="64"/>
      <c r="CC590" s="64"/>
      <c r="CD590" s="64"/>
      <c r="CE590" s="64"/>
      <c r="CF590" s="64"/>
      <c r="CG590" s="64"/>
      <c r="CH590" s="64"/>
      <c r="CI590" s="64"/>
      <c r="CJ590" s="64"/>
      <c r="CK590" s="64"/>
      <c r="CL590" s="64"/>
      <c r="CM590" s="18"/>
      <c r="CN590" s="18"/>
    </row>
    <row r="591" spans="1:92" ht="14.4" x14ac:dyDescent="0.3">
      <c r="A591" s="19" t="s">
        <v>22</v>
      </c>
      <c r="B591" s="31" t="s">
        <v>85</v>
      </c>
      <c r="C591" s="19" t="s">
        <v>71</v>
      </c>
      <c r="D591" s="19">
        <v>11</v>
      </c>
      <c r="E591" s="19">
        <f>VLOOKUP(D591,Lists!$B$3:$C$18,2,FALSE)</f>
        <v>13</v>
      </c>
      <c r="F591" s="19">
        <v>1</v>
      </c>
      <c r="G591" s="19" t="s">
        <v>67</v>
      </c>
      <c r="H591" s="23">
        <v>1810</v>
      </c>
      <c r="I591" s="37">
        <v>0.11502100840336134</v>
      </c>
      <c r="J591" s="36">
        <v>5.1608452609801366E-4</v>
      </c>
      <c r="K591" s="36">
        <f t="shared" si="157"/>
        <v>5.1608452609801366E-4</v>
      </c>
      <c r="L591" s="23">
        <v>3.67</v>
      </c>
      <c r="M591" s="35">
        <v>0.26</v>
      </c>
      <c r="N591" s="35">
        <f t="shared" si="158"/>
        <v>0.26</v>
      </c>
      <c r="O591" s="38">
        <v>18.171171171171171</v>
      </c>
      <c r="P591" s="38">
        <f t="shared" si="159"/>
        <v>18.171171171171171</v>
      </c>
      <c r="Q591" s="38">
        <v>5.9551821</v>
      </c>
      <c r="R591" s="38">
        <v>10.254943899018233</v>
      </c>
      <c r="S591" s="23">
        <v>1.1400000000000001</v>
      </c>
      <c r="T591" s="23">
        <v>0.87</v>
      </c>
      <c r="U591" s="23">
        <v>10</v>
      </c>
      <c r="V591" s="23">
        <f t="shared" si="160"/>
        <v>10</v>
      </c>
      <c r="W591" s="23">
        <v>78</v>
      </c>
      <c r="X591" s="23">
        <f t="shared" si="161"/>
        <v>78</v>
      </c>
      <c r="Y591" s="23">
        <v>62</v>
      </c>
      <c r="Z591" s="23" t="str">
        <f>Code!$K$204</f>
        <v>EF 86</v>
      </c>
      <c r="AA591" s="23" t="str">
        <f>Code!$K$207</f>
        <v>EF 57</v>
      </c>
      <c r="AB591" s="23" t="str">
        <f>Code!$K$208</f>
        <v>EF 57</v>
      </c>
      <c r="AC591" s="23" t="str">
        <f>Code!$K$205</f>
        <v>EF 57</v>
      </c>
      <c r="AD591" s="23" t="s">
        <v>237</v>
      </c>
      <c r="AE591" s="23" t="s">
        <v>237</v>
      </c>
      <c r="AF591" s="23" t="s">
        <v>237</v>
      </c>
      <c r="AG591" s="39">
        <f t="shared" si="156"/>
        <v>5.1608452609801366E-4</v>
      </c>
      <c r="AH591" s="39">
        <f t="shared" si="162"/>
        <v>5.1608452609801366E-4</v>
      </c>
      <c r="AI591" s="18">
        <f t="shared" si="163"/>
        <v>3.67</v>
      </c>
      <c r="AJ591" s="41">
        <f>Code!$B$23</f>
        <v>0.15</v>
      </c>
      <c r="AK591" s="41">
        <f t="shared" si="164"/>
        <v>0.15</v>
      </c>
      <c r="AL591" s="110">
        <f t="shared" si="165"/>
        <v>18.171171171171171</v>
      </c>
      <c r="AM591" s="110">
        <f t="shared" si="166"/>
        <v>18.171171171171171</v>
      </c>
      <c r="AN591" s="110">
        <f t="shared" si="167"/>
        <v>5.9551821</v>
      </c>
      <c r="AO591" s="110">
        <f t="shared" si="168"/>
        <v>10.254943899018233</v>
      </c>
      <c r="AP591" s="18">
        <f>VLOOKUP(D591,Code!$B$92:$D$107,2,FALSE)</f>
        <v>0.32</v>
      </c>
      <c r="AQ591" s="18">
        <f>VLOOKUP(E591,Code!$B$92:$D$107,3,FALSE)</f>
        <v>0.25</v>
      </c>
      <c r="AR591" s="18">
        <f>Code!$C$132</f>
        <v>14</v>
      </c>
      <c r="AS591" s="18">
        <f t="shared" si="169"/>
        <v>14</v>
      </c>
      <c r="AT591" s="88">
        <f>Code!$C$189</f>
        <v>80</v>
      </c>
      <c r="AU591" s="88">
        <f t="shared" si="170"/>
        <v>80</v>
      </c>
      <c r="AV591" s="88">
        <f>Code!$C$198</f>
        <v>66</v>
      </c>
      <c r="AW591" s="18" t="str">
        <f>Code!$L$204</f>
        <v>EF 95</v>
      </c>
      <c r="AX591" s="64" t="str">
        <f>Code!$L$207</f>
        <v>EF 60</v>
      </c>
      <c r="AY591" s="64" t="str">
        <f>Code!$L$208</f>
        <v>EF 60</v>
      </c>
      <c r="AZ591" s="64" t="str">
        <f>Code!$L$205</f>
        <v>EF 62</v>
      </c>
      <c r="BA591" s="23" t="s">
        <v>237</v>
      </c>
      <c r="BB591" s="23" t="s">
        <v>237</v>
      </c>
      <c r="BC591" s="23" t="s">
        <v>237</v>
      </c>
      <c r="BD591" s="39">
        <f t="shared" si="171"/>
        <v>4.3867184718331158E-4</v>
      </c>
      <c r="BE591" s="39">
        <f t="shared" si="172"/>
        <v>3.6125916826860955E-4</v>
      </c>
      <c r="BF591" s="18">
        <f>Measures!$C$3</f>
        <v>8</v>
      </c>
      <c r="BG591" s="41">
        <f>Measures!$C$4</f>
        <v>0.1</v>
      </c>
      <c r="BH591" s="41">
        <v>0.06</v>
      </c>
      <c r="BI591" s="18">
        <f>VLOOKUP(D591,Measures!$B$6:$C$21,2,FALSE)</f>
        <v>38</v>
      </c>
      <c r="BJ591" s="18">
        <f>Measures!$C$22</f>
        <v>44</v>
      </c>
      <c r="BK591" s="18">
        <f>Measures!$C$23</f>
        <v>19</v>
      </c>
      <c r="BL591" s="18">
        <f>Measures!$C$24</f>
        <v>13</v>
      </c>
      <c r="BM591" s="18">
        <f>Measures!$C$26</f>
        <v>0.32</v>
      </c>
      <c r="BN591" s="18">
        <f>Measures!$D$26</f>
        <v>0.25</v>
      </c>
      <c r="BO591" s="18">
        <f>Measures!$C$27</f>
        <v>14</v>
      </c>
      <c r="BP591" s="18">
        <f>Measures!$C$28</f>
        <v>15</v>
      </c>
      <c r="BQ591" s="88">
        <f>Measures!$C$29</f>
        <v>92</v>
      </c>
      <c r="BR591" s="88">
        <f>Measures!$C$30</f>
        <v>95</v>
      </c>
      <c r="BS591" s="88">
        <f>Measures!$C$31</f>
        <v>70</v>
      </c>
      <c r="BT591" s="64" t="str">
        <f>Code!$M$204</f>
        <v>EF 200</v>
      </c>
      <c r="BU591" s="64" t="str">
        <f>Code!$M$207</f>
        <v>EF 67</v>
      </c>
      <c r="BV591" s="64" t="str">
        <f>Code!$M$208</f>
        <v>EF 70</v>
      </c>
      <c r="BW591" s="64" t="str">
        <f>Code!$M$205</f>
        <v>EF 82</v>
      </c>
      <c r="BX591" s="64" t="s">
        <v>363</v>
      </c>
      <c r="BY591" s="64" t="s">
        <v>239</v>
      </c>
      <c r="BZ591" s="64" t="s">
        <v>240</v>
      </c>
      <c r="CA591" s="64"/>
      <c r="CB591" s="64"/>
      <c r="CC591" s="64"/>
      <c r="CD591" s="64"/>
      <c r="CE591" s="64"/>
      <c r="CF591" s="64"/>
      <c r="CG591" s="64"/>
      <c r="CH591" s="64"/>
      <c r="CI591" s="64"/>
      <c r="CJ591" s="64"/>
      <c r="CK591" s="64"/>
      <c r="CL591" s="64"/>
      <c r="CM591" s="18"/>
      <c r="CN591" s="18"/>
    </row>
    <row r="592" spans="1:92" ht="14.4" x14ac:dyDescent="0.3">
      <c r="A592" s="19" t="s">
        <v>22</v>
      </c>
      <c r="B592" s="31" t="s">
        <v>85</v>
      </c>
      <c r="C592" s="19" t="s">
        <v>71</v>
      </c>
      <c r="D592" s="19">
        <v>11</v>
      </c>
      <c r="E592" s="19">
        <f>VLOOKUP(D592,Lists!$B$3:$C$18,2,FALSE)</f>
        <v>13</v>
      </c>
      <c r="F592" s="19">
        <v>2</v>
      </c>
      <c r="G592" s="19" t="s">
        <v>67</v>
      </c>
      <c r="H592" s="23">
        <v>2400</v>
      </c>
      <c r="I592" s="37">
        <v>0.11502100840336134</v>
      </c>
      <c r="J592" s="36">
        <v>5.1608452609801366E-4</v>
      </c>
      <c r="K592" s="36">
        <f t="shared" si="157"/>
        <v>5.1608452609801366E-4</v>
      </c>
      <c r="L592" s="23">
        <v>3.67</v>
      </c>
      <c r="M592" s="35">
        <v>0.26</v>
      </c>
      <c r="N592" s="35">
        <f t="shared" si="158"/>
        <v>0.26</v>
      </c>
      <c r="O592" s="38">
        <v>18.171171171171171</v>
      </c>
      <c r="P592" s="38">
        <f t="shared" si="159"/>
        <v>18.171171171171171</v>
      </c>
      <c r="Q592" s="38">
        <v>5.9551821</v>
      </c>
      <c r="R592" s="38">
        <v>10.254943899018233</v>
      </c>
      <c r="S592" s="23">
        <v>1.1400000000000001</v>
      </c>
      <c r="T592" s="23">
        <v>0.87</v>
      </c>
      <c r="U592" s="23">
        <v>10</v>
      </c>
      <c r="V592" s="23">
        <f t="shared" si="160"/>
        <v>10</v>
      </c>
      <c r="W592" s="23">
        <v>78</v>
      </c>
      <c r="X592" s="23">
        <f t="shared" si="161"/>
        <v>78</v>
      </c>
      <c r="Y592" s="23">
        <v>62</v>
      </c>
      <c r="Z592" s="23" t="str">
        <f>Code!$K$204</f>
        <v>EF 86</v>
      </c>
      <c r="AA592" s="23" t="str">
        <f>Code!$K$207</f>
        <v>EF 57</v>
      </c>
      <c r="AB592" s="23" t="str">
        <f>Code!$K$208</f>
        <v>EF 57</v>
      </c>
      <c r="AC592" s="23" t="str">
        <f>Code!$K$205</f>
        <v>EF 57</v>
      </c>
      <c r="AD592" s="23" t="s">
        <v>237</v>
      </c>
      <c r="AE592" s="23" t="s">
        <v>237</v>
      </c>
      <c r="AF592" s="23" t="s">
        <v>237</v>
      </c>
      <c r="AG592" s="39">
        <f t="shared" si="156"/>
        <v>5.1608452609801366E-4</v>
      </c>
      <c r="AH592" s="39">
        <f t="shared" si="162"/>
        <v>5.1608452609801366E-4</v>
      </c>
      <c r="AI592" s="18">
        <f t="shared" si="163"/>
        <v>3.67</v>
      </c>
      <c r="AJ592" s="41">
        <f>Code!$B$23</f>
        <v>0.15</v>
      </c>
      <c r="AK592" s="41">
        <f t="shared" si="164"/>
        <v>0.15</v>
      </c>
      <c r="AL592" s="110">
        <f t="shared" si="165"/>
        <v>18.171171171171171</v>
      </c>
      <c r="AM592" s="110">
        <f t="shared" si="166"/>
        <v>18.171171171171171</v>
      </c>
      <c r="AN592" s="110">
        <f t="shared" si="167"/>
        <v>5.9551821</v>
      </c>
      <c r="AO592" s="110">
        <f t="shared" si="168"/>
        <v>10.254943899018233</v>
      </c>
      <c r="AP592" s="18">
        <f>VLOOKUP(D592,Code!$B$92:$D$107,2,FALSE)</f>
        <v>0.32</v>
      </c>
      <c r="AQ592" s="18">
        <f>VLOOKUP(E592,Code!$B$92:$D$107,3,FALSE)</f>
        <v>0.25</v>
      </c>
      <c r="AR592" s="18">
        <f>Code!$C$132</f>
        <v>14</v>
      </c>
      <c r="AS592" s="18">
        <f t="shared" si="169"/>
        <v>14</v>
      </c>
      <c r="AT592" s="88">
        <f>Code!$C$189</f>
        <v>80</v>
      </c>
      <c r="AU592" s="88">
        <f t="shared" si="170"/>
        <v>80</v>
      </c>
      <c r="AV592" s="88">
        <f>Code!$C$198</f>
        <v>66</v>
      </c>
      <c r="AW592" s="18" t="str">
        <f>Code!$L$204</f>
        <v>EF 95</v>
      </c>
      <c r="AX592" s="64" t="str">
        <f>Code!$L$207</f>
        <v>EF 60</v>
      </c>
      <c r="AY592" s="64" t="str">
        <f>Code!$L$208</f>
        <v>EF 60</v>
      </c>
      <c r="AZ592" s="64" t="str">
        <f>Code!$L$205</f>
        <v>EF 62</v>
      </c>
      <c r="BA592" s="23" t="s">
        <v>237</v>
      </c>
      <c r="BB592" s="23" t="s">
        <v>237</v>
      </c>
      <c r="BC592" s="23" t="s">
        <v>237</v>
      </c>
      <c r="BD592" s="39">
        <f t="shared" si="171"/>
        <v>4.3867184718331158E-4</v>
      </c>
      <c r="BE592" s="39">
        <f t="shared" si="172"/>
        <v>3.6125916826860955E-4</v>
      </c>
      <c r="BF592" s="18">
        <f>Measures!$C$3</f>
        <v>8</v>
      </c>
      <c r="BG592" s="41">
        <f>Measures!$C$4</f>
        <v>0.1</v>
      </c>
      <c r="BH592" s="41">
        <v>0.06</v>
      </c>
      <c r="BI592" s="18">
        <f>VLOOKUP(D592,Measures!$B$6:$C$21,2,FALSE)</f>
        <v>38</v>
      </c>
      <c r="BJ592" s="18">
        <f>Measures!$C$22</f>
        <v>44</v>
      </c>
      <c r="BK592" s="18">
        <f>Measures!$C$23</f>
        <v>19</v>
      </c>
      <c r="BL592" s="18">
        <f>Measures!$C$24</f>
        <v>13</v>
      </c>
      <c r="BM592" s="18">
        <f>Measures!$C$26</f>
        <v>0.32</v>
      </c>
      <c r="BN592" s="18">
        <f>Measures!$D$26</f>
        <v>0.25</v>
      </c>
      <c r="BO592" s="18">
        <f>Measures!$C$27</f>
        <v>14</v>
      </c>
      <c r="BP592" s="18">
        <f>Measures!$C$28</f>
        <v>15</v>
      </c>
      <c r="BQ592" s="88">
        <f>Measures!$C$29</f>
        <v>92</v>
      </c>
      <c r="BR592" s="88">
        <f>Measures!$C$30</f>
        <v>95</v>
      </c>
      <c r="BS592" s="88">
        <f>Measures!$C$31</f>
        <v>70</v>
      </c>
      <c r="BT592" s="64" t="str">
        <f>Code!$M$204</f>
        <v>EF 200</v>
      </c>
      <c r="BU592" s="64" t="str">
        <f>Code!$M$207</f>
        <v>EF 67</v>
      </c>
      <c r="BV592" s="64" t="str">
        <f>Code!$M$208</f>
        <v>EF 70</v>
      </c>
      <c r="BW592" s="64" t="str">
        <f>Code!$M$205</f>
        <v>EF 82</v>
      </c>
      <c r="BX592" s="64" t="s">
        <v>363</v>
      </c>
      <c r="BY592" s="64" t="s">
        <v>239</v>
      </c>
      <c r="BZ592" s="64" t="s">
        <v>240</v>
      </c>
      <c r="CA592" s="64"/>
      <c r="CB592" s="64"/>
      <c r="CC592" s="64"/>
      <c r="CD592" s="64"/>
      <c r="CE592" s="64"/>
      <c r="CF592" s="64"/>
      <c r="CG592" s="64"/>
      <c r="CH592" s="64"/>
      <c r="CI592" s="64"/>
      <c r="CJ592" s="64"/>
      <c r="CK592" s="64"/>
      <c r="CL592" s="64"/>
      <c r="CM592" s="18"/>
      <c r="CN592" s="18"/>
    </row>
    <row r="593" spans="1:92" ht="14.4" x14ac:dyDescent="0.3">
      <c r="A593" s="19" t="s">
        <v>95</v>
      </c>
      <c r="B593" s="31" t="s">
        <v>85</v>
      </c>
      <c r="C593" s="19" t="s">
        <v>87</v>
      </c>
      <c r="D593" s="19">
        <v>11</v>
      </c>
      <c r="E593" s="19">
        <f>VLOOKUP(D593,Lists!$B$3:$C$18,2,FALSE)</f>
        <v>13</v>
      </c>
      <c r="F593" s="19">
        <v>1</v>
      </c>
      <c r="G593" s="19" t="s">
        <v>67</v>
      </c>
      <c r="H593" s="23">
        <v>1810</v>
      </c>
      <c r="I593" s="37">
        <v>0.11502100840336134</v>
      </c>
      <c r="J593" s="36">
        <v>5.1608452609801366E-4</v>
      </c>
      <c r="K593" s="36">
        <f t="shared" si="157"/>
        <v>5.1608452609801366E-4</v>
      </c>
      <c r="L593" s="23">
        <v>3.67</v>
      </c>
      <c r="M593" s="35">
        <v>0.26</v>
      </c>
      <c r="N593" s="35">
        <f t="shared" si="158"/>
        <v>0.26</v>
      </c>
      <c r="O593" s="38">
        <v>18.171171171171171</v>
      </c>
      <c r="P593" s="38">
        <f t="shared" si="159"/>
        <v>18.171171171171171</v>
      </c>
      <c r="Q593" s="38">
        <v>5.9551821</v>
      </c>
      <c r="R593" s="38">
        <v>10.254943899018233</v>
      </c>
      <c r="S593" s="23">
        <v>1.1400000000000001</v>
      </c>
      <c r="T593" s="23">
        <v>0.87</v>
      </c>
      <c r="U593" s="23">
        <v>10</v>
      </c>
      <c r="V593" s="23">
        <f t="shared" si="160"/>
        <v>10</v>
      </c>
      <c r="W593" s="23">
        <v>78</v>
      </c>
      <c r="X593" s="23">
        <f t="shared" si="161"/>
        <v>78</v>
      </c>
      <c r="Y593" s="23">
        <v>62</v>
      </c>
      <c r="Z593" s="23" t="str">
        <f>Code!$K$204</f>
        <v>EF 86</v>
      </c>
      <c r="AA593" s="23" t="str">
        <f>Code!$K$207</f>
        <v>EF 57</v>
      </c>
      <c r="AB593" s="23" t="str">
        <f>Code!$K$208</f>
        <v>EF 57</v>
      </c>
      <c r="AC593" s="23" t="str">
        <f>Code!$K$205</f>
        <v>EF 57</v>
      </c>
      <c r="AD593" s="23" t="s">
        <v>237</v>
      </c>
      <c r="AE593" s="23" t="s">
        <v>237</v>
      </c>
      <c r="AF593" s="23" t="s">
        <v>237</v>
      </c>
      <c r="AG593" s="39">
        <f t="shared" si="156"/>
        <v>5.1608452609801366E-4</v>
      </c>
      <c r="AH593" s="39">
        <f t="shared" si="162"/>
        <v>5.1608452609801366E-4</v>
      </c>
      <c r="AI593" s="18">
        <f t="shared" si="163"/>
        <v>3.67</v>
      </c>
      <c r="AJ593" s="41">
        <f>Code!$B$23</f>
        <v>0.15</v>
      </c>
      <c r="AK593" s="41">
        <f t="shared" si="164"/>
        <v>0.15</v>
      </c>
      <c r="AL593" s="110">
        <f t="shared" si="165"/>
        <v>18.171171171171171</v>
      </c>
      <c r="AM593" s="110">
        <f t="shared" si="166"/>
        <v>18.171171171171171</v>
      </c>
      <c r="AN593" s="110">
        <f t="shared" si="167"/>
        <v>5.9551821</v>
      </c>
      <c r="AO593" s="110">
        <f t="shared" si="168"/>
        <v>10.254943899018233</v>
      </c>
      <c r="AP593" s="18">
        <f>VLOOKUP(D593,Code!$B$92:$D$107,2,FALSE)</f>
        <v>0.32</v>
      </c>
      <c r="AQ593" s="18">
        <f>VLOOKUP(E593,Code!$B$92:$D$107,3,FALSE)</f>
        <v>0.25</v>
      </c>
      <c r="AR593" s="18">
        <f>Code!$C$132</f>
        <v>14</v>
      </c>
      <c r="AS593" s="18">
        <f t="shared" si="169"/>
        <v>14</v>
      </c>
      <c r="AT593" s="88">
        <f>Code!$C$189</f>
        <v>80</v>
      </c>
      <c r="AU593" s="88">
        <f t="shared" si="170"/>
        <v>80</v>
      </c>
      <c r="AV593" s="88">
        <f>Code!$C$198</f>
        <v>66</v>
      </c>
      <c r="AW593" s="18" t="str">
        <f>Code!$L$204</f>
        <v>EF 95</v>
      </c>
      <c r="AX593" s="64" t="str">
        <f>Code!$L$207</f>
        <v>EF 60</v>
      </c>
      <c r="AY593" s="64" t="str">
        <f>Code!$L$208</f>
        <v>EF 60</v>
      </c>
      <c r="AZ593" s="64" t="str">
        <f>Code!$L$205</f>
        <v>EF 62</v>
      </c>
      <c r="BA593" s="23" t="s">
        <v>237</v>
      </c>
      <c r="BB593" s="23" t="s">
        <v>237</v>
      </c>
      <c r="BC593" s="23" t="s">
        <v>237</v>
      </c>
      <c r="BD593" s="39">
        <f t="shared" si="171"/>
        <v>4.3867184718331158E-4</v>
      </c>
      <c r="BE593" s="39">
        <f t="shared" si="172"/>
        <v>3.6125916826860955E-4</v>
      </c>
      <c r="BF593" s="18">
        <f>Measures!$C$3</f>
        <v>8</v>
      </c>
      <c r="BG593" s="41">
        <f>Measures!$C$4</f>
        <v>0.1</v>
      </c>
      <c r="BH593" s="41">
        <v>0.06</v>
      </c>
      <c r="BI593" s="18">
        <f>VLOOKUP(D593,Measures!$B$6:$C$21,2,FALSE)</f>
        <v>38</v>
      </c>
      <c r="BJ593" s="18">
        <f>Measures!$C$22</f>
        <v>44</v>
      </c>
      <c r="BK593" s="18">
        <f>Measures!$C$23</f>
        <v>19</v>
      </c>
      <c r="BL593" s="18">
        <f>Measures!$C$24</f>
        <v>13</v>
      </c>
      <c r="BM593" s="18">
        <f>Measures!$C$26</f>
        <v>0.32</v>
      </c>
      <c r="BN593" s="18">
        <f>Measures!$D$26</f>
        <v>0.25</v>
      </c>
      <c r="BO593" s="18">
        <f>Measures!$C$27</f>
        <v>14</v>
      </c>
      <c r="BP593" s="18">
        <f>Measures!$C$28</f>
        <v>15</v>
      </c>
      <c r="BQ593" s="88">
        <f>Measures!$C$29</f>
        <v>92</v>
      </c>
      <c r="BR593" s="88">
        <f>Measures!$C$30</f>
        <v>95</v>
      </c>
      <c r="BS593" s="88">
        <f>Measures!$C$31</f>
        <v>70</v>
      </c>
      <c r="BT593" s="64" t="str">
        <f>Code!$M$204</f>
        <v>EF 200</v>
      </c>
      <c r="BU593" s="64" t="str">
        <f>Code!$M$207</f>
        <v>EF 67</v>
      </c>
      <c r="BV593" s="64" t="str">
        <f>Code!$M$208</f>
        <v>EF 70</v>
      </c>
      <c r="BW593" s="64" t="str">
        <f>Code!$M$205</f>
        <v>EF 82</v>
      </c>
      <c r="BX593" s="64" t="s">
        <v>363</v>
      </c>
      <c r="BY593" s="64" t="s">
        <v>239</v>
      </c>
      <c r="BZ593" s="64" t="s">
        <v>240</v>
      </c>
      <c r="CA593" s="64"/>
      <c r="CB593" s="64"/>
      <c r="CC593" s="64"/>
      <c r="CD593" s="64"/>
      <c r="CE593" s="64"/>
      <c r="CF593" s="64"/>
      <c r="CG593" s="64"/>
      <c r="CH593" s="64"/>
      <c r="CI593" s="64"/>
      <c r="CJ593" s="64"/>
      <c r="CK593" s="64"/>
      <c r="CL593" s="64"/>
      <c r="CM593" s="18"/>
      <c r="CN593" s="18"/>
    </row>
    <row r="594" spans="1:92" ht="14.4" x14ac:dyDescent="0.3">
      <c r="A594" s="19" t="s">
        <v>95</v>
      </c>
      <c r="B594" s="31" t="s">
        <v>85</v>
      </c>
      <c r="C594" s="19" t="s">
        <v>87</v>
      </c>
      <c r="D594" s="19">
        <v>11</v>
      </c>
      <c r="E594" s="19">
        <f>VLOOKUP(D594,Lists!$B$3:$C$18,2,FALSE)</f>
        <v>13</v>
      </c>
      <c r="F594" s="19">
        <v>2</v>
      </c>
      <c r="G594" s="19" t="s">
        <v>67</v>
      </c>
      <c r="H594" s="23">
        <v>2400</v>
      </c>
      <c r="I594" s="37">
        <v>0.11502100840336134</v>
      </c>
      <c r="J594" s="36">
        <v>5.1608452609801366E-4</v>
      </c>
      <c r="K594" s="36">
        <f t="shared" si="157"/>
        <v>5.1608452609801366E-4</v>
      </c>
      <c r="L594" s="23">
        <v>3.67</v>
      </c>
      <c r="M594" s="35">
        <v>0.26</v>
      </c>
      <c r="N594" s="35">
        <f t="shared" si="158"/>
        <v>0.26</v>
      </c>
      <c r="O594" s="38">
        <v>18.171171171171171</v>
      </c>
      <c r="P594" s="38">
        <f t="shared" si="159"/>
        <v>18.171171171171171</v>
      </c>
      <c r="Q594" s="38">
        <v>5.9551821</v>
      </c>
      <c r="R594" s="38">
        <v>10.254943899018233</v>
      </c>
      <c r="S594" s="23">
        <v>1.1400000000000001</v>
      </c>
      <c r="T594" s="23">
        <v>0.87</v>
      </c>
      <c r="U594" s="23">
        <v>10</v>
      </c>
      <c r="V594" s="23">
        <f t="shared" si="160"/>
        <v>10</v>
      </c>
      <c r="W594" s="23">
        <v>78</v>
      </c>
      <c r="X594" s="23">
        <f t="shared" si="161"/>
        <v>78</v>
      </c>
      <c r="Y594" s="23">
        <v>62</v>
      </c>
      <c r="Z594" s="23" t="str">
        <f>Code!$K$204</f>
        <v>EF 86</v>
      </c>
      <c r="AA594" s="23" t="str">
        <f>Code!$K$207</f>
        <v>EF 57</v>
      </c>
      <c r="AB594" s="23" t="str">
        <f>Code!$K$208</f>
        <v>EF 57</v>
      </c>
      <c r="AC594" s="23" t="str">
        <f>Code!$K$205</f>
        <v>EF 57</v>
      </c>
      <c r="AD594" s="23" t="s">
        <v>237</v>
      </c>
      <c r="AE594" s="23" t="s">
        <v>237</v>
      </c>
      <c r="AF594" s="23" t="s">
        <v>237</v>
      </c>
      <c r="AG594" s="39">
        <f t="shared" si="156"/>
        <v>5.1608452609801366E-4</v>
      </c>
      <c r="AH594" s="39">
        <f t="shared" si="162"/>
        <v>5.1608452609801366E-4</v>
      </c>
      <c r="AI594" s="18">
        <f t="shared" si="163"/>
        <v>3.67</v>
      </c>
      <c r="AJ594" s="41">
        <f>Code!$B$23</f>
        <v>0.15</v>
      </c>
      <c r="AK594" s="41">
        <f t="shared" si="164"/>
        <v>0.15</v>
      </c>
      <c r="AL594" s="110">
        <f t="shared" si="165"/>
        <v>18.171171171171171</v>
      </c>
      <c r="AM594" s="110">
        <f t="shared" si="166"/>
        <v>18.171171171171171</v>
      </c>
      <c r="AN594" s="110">
        <f t="shared" si="167"/>
        <v>5.9551821</v>
      </c>
      <c r="AO594" s="110">
        <f t="shared" si="168"/>
        <v>10.254943899018233</v>
      </c>
      <c r="AP594" s="18">
        <f>VLOOKUP(D594,Code!$B$92:$D$107,2,FALSE)</f>
        <v>0.32</v>
      </c>
      <c r="AQ594" s="18">
        <f>VLOOKUP(E594,Code!$B$92:$D$107,3,FALSE)</f>
        <v>0.25</v>
      </c>
      <c r="AR594" s="18">
        <f>Code!$C$132</f>
        <v>14</v>
      </c>
      <c r="AS594" s="18">
        <f t="shared" si="169"/>
        <v>14</v>
      </c>
      <c r="AT594" s="88">
        <f>Code!$C$189</f>
        <v>80</v>
      </c>
      <c r="AU594" s="88">
        <f t="shared" si="170"/>
        <v>80</v>
      </c>
      <c r="AV594" s="88">
        <f>Code!$C$198</f>
        <v>66</v>
      </c>
      <c r="AW594" s="18" t="str">
        <f>Code!$L$204</f>
        <v>EF 95</v>
      </c>
      <c r="AX594" s="64" t="str">
        <f>Code!$L$207</f>
        <v>EF 60</v>
      </c>
      <c r="AY594" s="64" t="str">
        <f>Code!$L$208</f>
        <v>EF 60</v>
      </c>
      <c r="AZ594" s="64" t="str">
        <f>Code!$L$205</f>
        <v>EF 62</v>
      </c>
      <c r="BA594" s="23" t="s">
        <v>237</v>
      </c>
      <c r="BB594" s="23" t="s">
        <v>237</v>
      </c>
      <c r="BC594" s="23" t="s">
        <v>237</v>
      </c>
      <c r="BD594" s="39">
        <f t="shared" si="171"/>
        <v>4.3867184718331158E-4</v>
      </c>
      <c r="BE594" s="39">
        <f t="shared" si="172"/>
        <v>3.6125916826860955E-4</v>
      </c>
      <c r="BF594" s="18">
        <f>Measures!$C$3</f>
        <v>8</v>
      </c>
      <c r="BG594" s="41">
        <f>Measures!$C$4</f>
        <v>0.1</v>
      </c>
      <c r="BH594" s="41">
        <v>0.06</v>
      </c>
      <c r="BI594" s="18">
        <f>VLOOKUP(D594,Measures!$B$6:$C$21,2,FALSE)</f>
        <v>38</v>
      </c>
      <c r="BJ594" s="18">
        <f>Measures!$C$22</f>
        <v>44</v>
      </c>
      <c r="BK594" s="18">
        <f>Measures!$C$23</f>
        <v>19</v>
      </c>
      <c r="BL594" s="18">
        <f>Measures!$C$24</f>
        <v>13</v>
      </c>
      <c r="BM594" s="18">
        <f>Measures!$C$26</f>
        <v>0.32</v>
      </c>
      <c r="BN594" s="18">
        <f>Measures!$D$26</f>
        <v>0.25</v>
      </c>
      <c r="BO594" s="18">
        <f>Measures!$C$27</f>
        <v>14</v>
      </c>
      <c r="BP594" s="18">
        <f>Measures!$C$28</f>
        <v>15</v>
      </c>
      <c r="BQ594" s="88">
        <f>Measures!$C$29</f>
        <v>92</v>
      </c>
      <c r="BR594" s="88">
        <f>Measures!$C$30</f>
        <v>95</v>
      </c>
      <c r="BS594" s="88">
        <f>Measures!$C$31</f>
        <v>70</v>
      </c>
      <c r="BT594" s="64" t="str">
        <f>Code!$M$204</f>
        <v>EF 200</v>
      </c>
      <c r="BU594" s="64" t="str">
        <f>Code!$M$207</f>
        <v>EF 67</v>
      </c>
      <c r="BV594" s="64" t="str">
        <f>Code!$M$208</f>
        <v>EF 70</v>
      </c>
      <c r="BW594" s="64" t="str">
        <f>Code!$M$205</f>
        <v>EF 82</v>
      </c>
      <c r="BX594" s="64" t="s">
        <v>363</v>
      </c>
      <c r="BY594" s="64" t="s">
        <v>239</v>
      </c>
      <c r="BZ594" s="64" t="s">
        <v>240</v>
      </c>
      <c r="CA594" s="64"/>
      <c r="CB594" s="64"/>
      <c r="CC594" s="64"/>
      <c r="CD594" s="64"/>
      <c r="CE594" s="64"/>
      <c r="CF594" s="64"/>
      <c r="CG594" s="64"/>
      <c r="CH594" s="64"/>
      <c r="CI594" s="64"/>
      <c r="CJ594" s="64"/>
      <c r="CK594" s="64"/>
      <c r="CL594" s="64"/>
      <c r="CM594" s="18"/>
      <c r="CN594" s="18"/>
    </row>
    <row r="595" spans="1:92" ht="14.4" x14ac:dyDescent="0.3">
      <c r="A595" s="19" t="s">
        <v>22</v>
      </c>
      <c r="B595" s="31" t="s">
        <v>85</v>
      </c>
      <c r="C595" s="19" t="s">
        <v>87</v>
      </c>
      <c r="D595" s="19">
        <v>11</v>
      </c>
      <c r="E595" s="19">
        <f>VLOOKUP(D595,Lists!$B$3:$C$18,2,FALSE)</f>
        <v>13</v>
      </c>
      <c r="F595" s="19">
        <v>1</v>
      </c>
      <c r="G595" s="19" t="s">
        <v>67</v>
      </c>
      <c r="H595" s="23">
        <v>1810</v>
      </c>
      <c r="I595" s="37">
        <v>0.11502100840336134</v>
      </c>
      <c r="J595" s="36">
        <v>5.1608452609801366E-4</v>
      </c>
      <c r="K595" s="36">
        <f t="shared" si="157"/>
        <v>5.1608452609801366E-4</v>
      </c>
      <c r="L595" s="23">
        <v>3.67</v>
      </c>
      <c r="M595" s="35">
        <v>0.26</v>
      </c>
      <c r="N595" s="35">
        <f t="shared" si="158"/>
        <v>0.26</v>
      </c>
      <c r="O595" s="38">
        <v>18.171171171171171</v>
      </c>
      <c r="P595" s="38">
        <f t="shared" si="159"/>
        <v>18.171171171171171</v>
      </c>
      <c r="Q595" s="38">
        <v>5.9551821</v>
      </c>
      <c r="R595" s="38">
        <v>10.254943899018233</v>
      </c>
      <c r="S595" s="23">
        <v>1.1400000000000001</v>
      </c>
      <c r="T595" s="23">
        <v>0.87</v>
      </c>
      <c r="U595" s="23">
        <v>10</v>
      </c>
      <c r="V595" s="23">
        <f t="shared" si="160"/>
        <v>10</v>
      </c>
      <c r="W595" s="23">
        <v>78</v>
      </c>
      <c r="X595" s="23">
        <f t="shared" si="161"/>
        <v>78</v>
      </c>
      <c r="Y595" s="23">
        <v>62</v>
      </c>
      <c r="Z595" s="23" t="str">
        <f>Code!$K$204</f>
        <v>EF 86</v>
      </c>
      <c r="AA595" s="23" t="str">
        <f>Code!$K$207</f>
        <v>EF 57</v>
      </c>
      <c r="AB595" s="23" t="str">
        <f>Code!$K$208</f>
        <v>EF 57</v>
      </c>
      <c r="AC595" s="23" t="str">
        <f>Code!$K$205</f>
        <v>EF 57</v>
      </c>
      <c r="AD595" s="23" t="s">
        <v>237</v>
      </c>
      <c r="AE595" s="23" t="s">
        <v>237</v>
      </c>
      <c r="AF595" s="23" t="s">
        <v>237</v>
      </c>
      <c r="AG595" s="39">
        <f t="shared" si="156"/>
        <v>5.1608452609801366E-4</v>
      </c>
      <c r="AH595" s="39">
        <f t="shared" si="162"/>
        <v>5.1608452609801366E-4</v>
      </c>
      <c r="AI595" s="18">
        <f t="shared" si="163"/>
        <v>3.67</v>
      </c>
      <c r="AJ595" s="41">
        <f>Code!$B$23</f>
        <v>0.15</v>
      </c>
      <c r="AK595" s="41">
        <f t="shared" si="164"/>
        <v>0.15</v>
      </c>
      <c r="AL595" s="110">
        <f t="shared" si="165"/>
        <v>18.171171171171171</v>
      </c>
      <c r="AM595" s="110">
        <f t="shared" si="166"/>
        <v>18.171171171171171</v>
      </c>
      <c r="AN595" s="110">
        <f t="shared" si="167"/>
        <v>5.9551821</v>
      </c>
      <c r="AO595" s="110">
        <f t="shared" si="168"/>
        <v>10.254943899018233</v>
      </c>
      <c r="AP595" s="18">
        <f>VLOOKUP(D595,Code!$B$92:$D$107,2,FALSE)</f>
        <v>0.32</v>
      </c>
      <c r="AQ595" s="18">
        <f>VLOOKUP(E595,Code!$B$92:$D$107,3,FALSE)</f>
        <v>0.25</v>
      </c>
      <c r="AR595" s="18">
        <f>Code!$C$132</f>
        <v>14</v>
      </c>
      <c r="AS595" s="18">
        <f t="shared" si="169"/>
        <v>14</v>
      </c>
      <c r="AT595" s="88">
        <f>Code!$C$189</f>
        <v>80</v>
      </c>
      <c r="AU595" s="88">
        <f t="shared" si="170"/>
        <v>80</v>
      </c>
      <c r="AV595" s="88">
        <f>Code!$C$198</f>
        <v>66</v>
      </c>
      <c r="AW595" s="18" t="str">
        <f>Code!$L$204</f>
        <v>EF 95</v>
      </c>
      <c r="AX595" s="64" t="str">
        <f>Code!$L$207</f>
        <v>EF 60</v>
      </c>
      <c r="AY595" s="64" t="str">
        <f>Code!$L$208</f>
        <v>EF 60</v>
      </c>
      <c r="AZ595" s="64" t="str">
        <f>Code!$L$205</f>
        <v>EF 62</v>
      </c>
      <c r="BA595" s="23" t="s">
        <v>237</v>
      </c>
      <c r="BB595" s="23" t="s">
        <v>237</v>
      </c>
      <c r="BC595" s="23" t="s">
        <v>237</v>
      </c>
      <c r="BD595" s="39">
        <f t="shared" si="171"/>
        <v>4.3867184718331158E-4</v>
      </c>
      <c r="BE595" s="39">
        <f t="shared" si="172"/>
        <v>3.6125916826860955E-4</v>
      </c>
      <c r="BF595" s="18">
        <f>Measures!$C$3</f>
        <v>8</v>
      </c>
      <c r="BG595" s="41">
        <f>Measures!$C$4</f>
        <v>0.1</v>
      </c>
      <c r="BH595" s="41">
        <v>0.06</v>
      </c>
      <c r="BI595" s="18">
        <f>VLOOKUP(D595,Measures!$B$6:$C$21,2,FALSE)</f>
        <v>38</v>
      </c>
      <c r="BJ595" s="18">
        <f>Measures!$C$22</f>
        <v>44</v>
      </c>
      <c r="BK595" s="18">
        <f>Measures!$C$23</f>
        <v>19</v>
      </c>
      <c r="BL595" s="18">
        <f>Measures!$C$24</f>
        <v>13</v>
      </c>
      <c r="BM595" s="18">
        <f>Measures!$C$26</f>
        <v>0.32</v>
      </c>
      <c r="BN595" s="18">
        <f>Measures!$D$26</f>
        <v>0.25</v>
      </c>
      <c r="BO595" s="18">
        <f>Measures!$C$27</f>
        <v>14</v>
      </c>
      <c r="BP595" s="18">
        <f>Measures!$C$28</f>
        <v>15</v>
      </c>
      <c r="BQ595" s="88">
        <f>Measures!$C$29</f>
        <v>92</v>
      </c>
      <c r="BR595" s="88">
        <f>Measures!$C$30</f>
        <v>95</v>
      </c>
      <c r="BS595" s="88">
        <f>Measures!$C$31</f>
        <v>70</v>
      </c>
      <c r="BT595" s="64" t="str">
        <f>Code!$M$204</f>
        <v>EF 200</v>
      </c>
      <c r="BU595" s="64" t="str">
        <f>Code!$M$207</f>
        <v>EF 67</v>
      </c>
      <c r="BV595" s="64" t="str">
        <f>Code!$M$208</f>
        <v>EF 70</v>
      </c>
      <c r="BW595" s="64" t="str">
        <f>Code!$M$205</f>
        <v>EF 82</v>
      </c>
      <c r="BX595" s="64" t="s">
        <v>363</v>
      </c>
      <c r="BY595" s="64" t="s">
        <v>239</v>
      </c>
      <c r="BZ595" s="64" t="s">
        <v>240</v>
      </c>
      <c r="CA595" s="64"/>
      <c r="CB595" s="64"/>
      <c r="CC595" s="64"/>
      <c r="CD595" s="64"/>
      <c r="CE595" s="64"/>
      <c r="CF595" s="64"/>
      <c r="CG595" s="64"/>
      <c r="CH595" s="64"/>
      <c r="CI595" s="64"/>
      <c r="CJ595" s="64"/>
      <c r="CK595" s="64"/>
      <c r="CL595" s="64"/>
      <c r="CM595" s="18"/>
      <c r="CN595" s="18"/>
    </row>
    <row r="596" spans="1:92" ht="14.4" x14ac:dyDescent="0.3">
      <c r="A596" s="19" t="s">
        <v>22</v>
      </c>
      <c r="B596" s="31" t="s">
        <v>85</v>
      </c>
      <c r="C596" s="19" t="s">
        <v>87</v>
      </c>
      <c r="D596" s="19">
        <v>11</v>
      </c>
      <c r="E596" s="19">
        <f>VLOOKUP(D596,Lists!$B$3:$C$18,2,FALSE)</f>
        <v>13</v>
      </c>
      <c r="F596" s="19">
        <v>2</v>
      </c>
      <c r="G596" s="19" t="s">
        <v>67</v>
      </c>
      <c r="H596" s="23">
        <v>2400</v>
      </c>
      <c r="I596" s="37">
        <v>0.11502100840336134</v>
      </c>
      <c r="J596" s="36">
        <v>5.1608452609801366E-4</v>
      </c>
      <c r="K596" s="36">
        <f t="shared" si="157"/>
        <v>5.1608452609801366E-4</v>
      </c>
      <c r="L596" s="23">
        <v>3.67</v>
      </c>
      <c r="M596" s="35">
        <v>0.26</v>
      </c>
      <c r="N596" s="35">
        <f t="shared" si="158"/>
        <v>0.26</v>
      </c>
      <c r="O596" s="38">
        <v>18.171171171171171</v>
      </c>
      <c r="P596" s="38">
        <f t="shared" si="159"/>
        <v>18.171171171171171</v>
      </c>
      <c r="Q596" s="38">
        <v>5.9551821</v>
      </c>
      <c r="R596" s="38">
        <v>10.254943899018233</v>
      </c>
      <c r="S596" s="23">
        <v>1.1400000000000001</v>
      </c>
      <c r="T596" s="23">
        <v>0.87</v>
      </c>
      <c r="U596" s="23">
        <v>10</v>
      </c>
      <c r="V596" s="23">
        <f t="shared" si="160"/>
        <v>10</v>
      </c>
      <c r="W596" s="23">
        <v>78</v>
      </c>
      <c r="X596" s="23">
        <f t="shared" si="161"/>
        <v>78</v>
      </c>
      <c r="Y596" s="23">
        <v>62</v>
      </c>
      <c r="Z596" s="23" t="str">
        <f>Code!$K$204</f>
        <v>EF 86</v>
      </c>
      <c r="AA596" s="23" t="str">
        <f>Code!$K$207</f>
        <v>EF 57</v>
      </c>
      <c r="AB596" s="23" t="str">
        <f>Code!$K$208</f>
        <v>EF 57</v>
      </c>
      <c r="AC596" s="23" t="str">
        <f>Code!$K$205</f>
        <v>EF 57</v>
      </c>
      <c r="AD596" s="23" t="s">
        <v>237</v>
      </c>
      <c r="AE596" s="23" t="s">
        <v>237</v>
      </c>
      <c r="AF596" s="23" t="s">
        <v>237</v>
      </c>
      <c r="AG596" s="39">
        <f t="shared" si="156"/>
        <v>5.1608452609801366E-4</v>
      </c>
      <c r="AH596" s="39">
        <f t="shared" si="162"/>
        <v>5.1608452609801366E-4</v>
      </c>
      <c r="AI596" s="18">
        <f t="shared" si="163"/>
        <v>3.67</v>
      </c>
      <c r="AJ596" s="41">
        <f>Code!$B$23</f>
        <v>0.15</v>
      </c>
      <c r="AK596" s="41">
        <f t="shared" si="164"/>
        <v>0.15</v>
      </c>
      <c r="AL596" s="110">
        <f t="shared" si="165"/>
        <v>18.171171171171171</v>
      </c>
      <c r="AM596" s="110">
        <f t="shared" si="166"/>
        <v>18.171171171171171</v>
      </c>
      <c r="AN596" s="110">
        <f t="shared" si="167"/>
        <v>5.9551821</v>
      </c>
      <c r="AO596" s="110">
        <f t="shared" si="168"/>
        <v>10.254943899018233</v>
      </c>
      <c r="AP596" s="18">
        <f>VLOOKUP(D596,Code!$B$92:$D$107,2,FALSE)</f>
        <v>0.32</v>
      </c>
      <c r="AQ596" s="18">
        <f>VLOOKUP(E596,Code!$B$92:$D$107,3,FALSE)</f>
        <v>0.25</v>
      </c>
      <c r="AR596" s="18">
        <f>Code!$C$132</f>
        <v>14</v>
      </c>
      <c r="AS596" s="18">
        <f t="shared" si="169"/>
        <v>14</v>
      </c>
      <c r="AT596" s="88">
        <f>Code!$C$189</f>
        <v>80</v>
      </c>
      <c r="AU596" s="88">
        <f t="shared" si="170"/>
        <v>80</v>
      </c>
      <c r="AV596" s="88">
        <f>Code!$C$198</f>
        <v>66</v>
      </c>
      <c r="AW596" s="18" t="str">
        <f>Code!$L$204</f>
        <v>EF 95</v>
      </c>
      <c r="AX596" s="64" t="str">
        <f>Code!$L$207</f>
        <v>EF 60</v>
      </c>
      <c r="AY596" s="64" t="str">
        <f>Code!$L$208</f>
        <v>EF 60</v>
      </c>
      <c r="AZ596" s="64" t="str">
        <f>Code!$L$205</f>
        <v>EF 62</v>
      </c>
      <c r="BA596" s="23" t="s">
        <v>237</v>
      </c>
      <c r="BB596" s="23" t="s">
        <v>237</v>
      </c>
      <c r="BC596" s="23" t="s">
        <v>237</v>
      </c>
      <c r="BD596" s="39">
        <f t="shared" si="171"/>
        <v>4.3867184718331158E-4</v>
      </c>
      <c r="BE596" s="39">
        <f t="shared" si="172"/>
        <v>3.6125916826860955E-4</v>
      </c>
      <c r="BF596" s="18">
        <f>Measures!$C$3</f>
        <v>8</v>
      </c>
      <c r="BG596" s="41">
        <f>Measures!$C$4</f>
        <v>0.1</v>
      </c>
      <c r="BH596" s="41">
        <v>0.06</v>
      </c>
      <c r="BI596" s="18">
        <f>VLOOKUP(D596,Measures!$B$6:$C$21,2,FALSE)</f>
        <v>38</v>
      </c>
      <c r="BJ596" s="18">
        <f>Measures!$C$22</f>
        <v>44</v>
      </c>
      <c r="BK596" s="18">
        <f>Measures!$C$23</f>
        <v>19</v>
      </c>
      <c r="BL596" s="18">
        <f>Measures!$C$24</f>
        <v>13</v>
      </c>
      <c r="BM596" s="18">
        <f>Measures!$C$26</f>
        <v>0.32</v>
      </c>
      <c r="BN596" s="18">
        <f>Measures!$D$26</f>
        <v>0.25</v>
      </c>
      <c r="BO596" s="18">
        <f>Measures!$C$27</f>
        <v>14</v>
      </c>
      <c r="BP596" s="18">
        <f>Measures!$C$28</f>
        <v>15</v>
      </c>
      <c r="BQ596" s="88">
        <f>Measures!$C$29</f>
        <v>92</v>
      </c>
      <c r="BR596" s="88">
        <f>Measures!$C$30</f>
        <v>95</v>
      </c>
      <c r="BS596" s="88">
        <f>Measures!$C$31</f>
        <v>70</v>
      </c>
      <c r="BT596" s="64" t="str">
        <f>Code!$M$204</f>
        <v>EF 200</v>
      </c>
      <c r="BU596" s="64" t="str">
        <f>Code!$M$207</f>
        <v>EF 67</v>
      </c>
      <c r="BV596" s="64" t="str">
        <f>Code!$M$208</f>
        <v>EF 70</v>
      </c>
      <c r="BW596" s="64" t="str">
        <f>Code!$M$205</f>
        <v>EF 82</v>
      </c>
      <c r="BX596" s="64" t="s">
        <v>363</v>
      </c>
      <c r="BY596" s="64" t="s">
        <v>239</v>
      </c>
      <c r="BZ596" s="64" t="s">
        <v>240</v>
      </c>
      <c r="CA596" s="64"/>
      <c r="CB596" s="64"/>
      <c r="CC596" s="64"/>
      <c r="CD596" s="64"/>
      <c r="CE596" s="64"/>
      <c r="CF596" s="64"/>
      <c r="CG596" s="64"/>
      <c r="CH596" s="64"/>
      <c r="CI596" s="64"/>
      <c r="CJ596" s="64"/>
      <c r="CK596" s="64"/>
      <c r="CL596" s="64"/>
      <c r="CM596" s="18"/>
      <c r="CN596" s="18"/>
    </row>
    <row r="597" spans="1:92" ht="14.4" x14ac:dyDescent="0.3">
      <c r="A597" s="19" t="s">
        <v>95</v>
      </c>
      <c r="B597" s="31" t="s">
        <v>85</v>
      </c>
      <c r="C597" s="19" t="s">
        <v>71</v>
      </c>
      <c r="D597" s="19">
        <v>11</v>
      </c>
      <c r="E597" s="19">
        <f>VLOOKUP(D597,Lists!$B$3:$C$18,2,FALSE)</f>
        <v>13</v>
      </c>
      <c r="F597" s="19">
        <v>1</v>
      </c>
      <c r="G597" s="19" t="s">
        <v>68</v>
      </c>
      <c r="H597" s="23">
        <v>1910</v>
      </c>
      <c r="I597" s="37">
        <v>0.2</v>
      </c>
      <c r="J597" s="36">
        <v>4.6411397360087065E-4</v>
      </c>
      <c r="K597" s="36">
        <f t="shared" si="157"/>
        <v>4.6411397360087065E-4</v>
      </c>
      <c r="L597" s="23">
        <v>4.26</v>
      </c>
      <c r="M597" s="35">
        <v>0.22</v>
      </c>
      <c r="N597" s="35">
        <f t="shared" si="158"/>
        <v>0.22</v>
      </c>
      <c r="O597" s="38">
        <v>22.911764705882351</v>
      </c>
      <c r="P597" s="38">
        <f t="shared" si="159"/>
        <v>22.911764705882351</v>
      </c>
      <c r="Q597" s="38">
        <v>5.9551821</v>
      </c>
      <c r="R597" s="38">
        <v>10.254943899018233</v>
      </c>
      <c r="S597" s="23">
        <v>0.56999999999999995</v>
      </c>
      <c r="T597" s="23">
        <v>0.55000000000000004</v>
      </c>
      <c r="U597" s="23">
        <v>10</v>
      </c>
      <c r="V597" s="23">
        <f t="shared" si="160"/>
        <v>10</v>
      </c>
      <c r="W597" s="23">
        <v>78</v>
      </c>
      <c r="X597" s="23">
        <f t="shared" si="161"/>
        <v>78</v>
      </c>
      <c r="Y597" s="23">
        <v>62</v>
      </c>
      <c r="Z597" s="23" t="str">
        <f>Code!$K$204</f>
        <v>EF 86</v>
      </c>
      <c r="AA597" s="23" t="str">
        <f>Code!$K$207</f>
        <v>EF 57</v>
      </c>
      <c r="AB597" s="23" t="str">
        <f>Code!$K$208</f>
        <v>EF 57</v>
      </c>
      <c r="AC597" s="23" t="str">
        <f>Code!$K$205</f>
        <v>EF 57</v>
      </c>
      <c r="AD597" s="23" t="s">
        <v>237</v>
      </c>
      <c r="AE597" s="23" t="s">
        <v>237</v>
      </c>
      <c r="AF597" s="23" t="s">
        <v>237</v>
      </c>
      <c r="AG597" s="39">
        <f t="shared" si="156"/>
        <v>4.6411397360087065E-4</v>
      </c>
      <c r="AH597" s="39">
        <f t="shared" si="162"/>
        <v>4.6411397360087065E-4</v>
      </c>
      <c r="AI597" s="18">
        <f t="shared" si="163"/>
        <v>4.26</v>
      </c>
      <c r="AJ597" s="41">
        <f>Code!$B$23</f>
        <v>0.15</v>
      </c>
      <c r="AK597" s="41">
        <f t="shared" si="164"/>
        <v>0.15</v>
      </c>
      <c r="AL597" s="110">
        <f t="shared" si="165"/>
        <v>22.911764705882351</v>
      </c>
      <c r="AM597" s="110">
        <f t="shared" si="166"/>
        <v>22.911764705882351</v>
      </c>
      <c r="AN597" s="110">
        <f t="shared" si="167"/>
        <v>5.9551821</v>
      </c>
      <c r="AO597" s="110">
        <f t="shared" si="168"/>
        <v>10.254943899018233</v>
      </c>
      <c r="AP597" s="18">
        <f>VLOOKUP(D597,Code!$B$92:$D$107,2,FALSE)</f>
        <v>0.32</v>
      </c>
      <c r="AQ597" s="18">
        <f>VLOOKUP(E597,Code!$B$92:$D$107,3,FALSE)</f>
        <v>0.25</v>
      </c>
      <c r="AR597" s="18">
        <f>Code!$C$132</f>
        <v>14</v>
      </c>
      <c r="AS597" s="18">
        <f t="shared" si="169"/>
        <v>14</v>
      </c>
      <c r="AT597" s="88">
        <f>Code!$C$189</f>
        <v>80</v>
      </c>
      <c r="AU597" s="88">
        <f t="shared" si="170"/>
        <v>80</v>
      </c>
      <c r="AV597" s="88">
        <f>Code!$C$198</f>
        <v>66</v>
      </c>
      <c r="AW597" s="18" t="str">
        <f>Code!$L$204</f>
        <v>EF 95</v>
      </c>
      <c r="AX597" s="64" t="str">
        <f>Code!$L$207</f>
        <v>EF 60</v>
      </c>
      <c r="AY597" s="64" t="str">
        <f>Code!$L$208</f>
        <v>EF 60</v>
      </c>
      <c r="AZ597" s="64" t="str">
        <f>Code!$L$205</f>
        <v>EF 62</v>
      </c>
      <c r="BA597" s="23" t="s">
        <v>237</v>
      </c>
      <c r="BB597" s="23" t="s">
        <v>237</v>
      </c>
      <c r="BC597" s="23" t="s">
        <v>237</v>
      </c>
      <c r="BD597" s="39">
        <f t="shared" si="171"/>
        <v>3.9449687756074004E-4</v>
      </c>
      <c r="BE597" s="39">
        <f t="shared" si="172"/>
        <v>3.2487978152060944E-4</v>
      </c>
      <c r="BF597" s="18">
        <f>Measures!$C$3</f>
        <v>8</v>
      </c>
      <c r="BG597" s="41">
        <f>Measures!$C$4</f>
        <v>0.1</v>
      </c>
      <c r="BH597" s="41">
        <v>0.06</v>
      </c>
      <c r="BI597" s="18">
        <f>VLOOKUP(D597,Measures!$B$6:$C$21,2,FALSE)</f>
        <v>38</v>
      </c>
      <c r="BJ597" s="18">
        <f>Measures!$C$22</f>
        <v>44</v>
      </c>
      <c r="BK597" s="18">
        <f>Measures!$C$23</f>
        <v>19</v>
      </c>
      <c r="BL597" s="18">
        <f>Measures!$C$24</f>
        <v>13</v>
      </c>
      <c r="BM597" s="18">
        <f>Measures!$C$26</f>
        <v>0.32</v>
      </c>
      <c r="BN597" s="18">
        <f>Measures!$D$26</f>
        <v>0.25</v>
      </c>
      <c r="BO597" s="18">
        <f>Measures!$C$27</f>
        <v>14</v>
      </c>
      <c r="BP597" s="18">
        <f>Measures!$C$28</f>
        <v>15</v>
      </c>
      <c r="BQ597" s="88">
        <f>Measures!$C$29</f>
        <v>92</v>
      </c>
      <c r="BR597" s="88">
        <f>Measures!$C$30</f>
        <v>95</v>
      </c>
      <c r="BS597" s="88">
        <f>Measures!$C$31</f>
        <v>70</v>
      </c>
      <c r="BT597" s="64" t="str">
        <f>Code!$M$204</f>
        <v>EF 200</v>
      </c>
      <c r="BU597" s="64" t="str">
        <f>Code!$M$207</f>
        <v>EF 67</v>
      </c>
      <c r="BV597" s="64" t="str">
        <f>Code!$M$208</f>
        <v>EF 70</v>
      </c>
      <c r="BW597" s="64" t="str">
        <f>Code!$M$205</f>
        <v>EF 82</v>
      </c>
      <c r="BX597" s="64" t="s">
        <v>363</v>
      </c>
      <c r="BY597" s="64" t="s">
        <v>239</v>
      </c>
      <c r="BZ597" s="64" t="s">
        <v>240</v>
      </c>
      <c r="CA597" s="64"/>
      <c r="CB597" s="64"/>
      <c r="CC597" s="64"/>
      <c r="CD597" s="64"/>
      <c r="CE597" s="64"/>
      <c r="CF597" s="64"/>
      <c r="CG597" s="64"/>
      <c r="CH597" s="64"/>
      <c r="CI597" s="64"/>
      <c r="CJ597" s="64"/>
      <c r="CK597" s="64"/>
      <c r="CL597" s="64"/>
      <c r="CM597" s="18"/>
      <c r="CN597" s="18"/>
    </row>
    <row r="598" spans="1:92" ht="14.4" x14ac:dyDescent="0.3">
      <c r="A598" s="19" t="s">
        <v>95</v>
      </c>
      <c r="B598" s="31" t="s">
        <v>85</v>
      </c>
      <c r="C598" s="19" t="s">
        <v>71</v>
      </c>
      <c r="D598" s="19">
        <v>11</v>
      </c>
      <c r="E598" s="19">
        <f>VLOOKUP(D598,Lists!$B$3:$C$18,2,FALSE)</f>
        <v>13</v>
      </c>
      <c r="F598" s="19">
        <v>2</v>
      </c>
      <c r="G598" s="19" t="s">
        <v>68</v>
      </c>
      <c r="H598" s="23">
        <v>2730</v>
      </c>
      <c r="I598" s="37">
        <v>0.2</v>
      </c>
      <c r="J598" s="36">
        <v>4.6411397360087065E-4</v>
      </c>
      <c r="K598" s="36">
        <f t="shared" si="157"/>
        <v>4.6411397360087065E-4</v>
      </c>
      <c r="L598" s="23">
        <v>4.26</v>
      </c>
      <c r="M598" s="35">
        <v>0.22</v>
      </c>
      <c r="N598" s="35">
        <f t="shared" si="158"/>
        <v>0.22</v>
      </c>
      <c r="O598" s="38">
        <v>22.911764705882351</v>
      </c>
      <c r="P598" s="38">
        <f t="shared" si="159"/>
        <v>22.911764705882351</v>
      </c>
      <c r="Q598" s="38">
        <v>5.9551821</v>
      </c>
      <c r="R598" s="38">
        <v>10.254943899018233</v>
      </c>
      <c r="S598" s="23">
        <v>0.56999999999999995</v>
      </c>
      <c r="T598" s="23">
        <v>0.55000000000000004</v>
      </c>
      <c r="U598" s="23">
        <v>10</v>
      </c>
      <c r="V598" s="23">
        <f t="shared" si="160"/>
        <v>10</v>
      </c>
      <c r="W598" s="23">
        <v>78</v>
      </c>
      <c r="X598" s="23">
        <f t="shared" si="161"/>
        <v>78</v>
      </c>
      <c r="Y598" s="23">
        <v>62</v>
      </c>
      <c r="Z598" s="23" t="str">
        <f>Code!$K$204</f>
        <v>EF 86</v>
      </c>
      <c r="AA598" s="23" t="str">
        <f>Code!$K$207</f>
        <v>EF 57</v>
      </c>
      <c r="AB598" s="23" t="str">
        <f>Code!$K$208</f>
        <v>EF 57</v>
      </c>
      <c r="AC598" s="23" t="str">
        <f>Code!$K$205</f>
        <v>EF 57</v>
      </c>
      <c r="AD598" s="23" t="s">
        <v>237</v>
      </c>
      <c r="AE598" s="23" t="s">
        <v>237</v>
      </c>
      <c r="AF598" s="23" t="s">
        <v>237</v>
      </c>
      <c r="AG598" s="39">
        <f t="shared" si="156"/>
        <v>4.6411397360087065E-4</v>
      </c>
      <c r="AH598" s="39">
        <f t="shared" si="162"/>
        <v>4.6411397360087065E-4</v>
      </c>
      <c r="AI598" s="18">
        <f t="shared" si="163"/>
        <v>4.26</v>
      </c>
      <c r="AJ598" s="41">
        <f>Code!$B$23</f>
        <v>0.15</v>
      </c>
      <c r="AK598" s="41">
        <f t="shared" si="164"/>
        <v>0.15</v>
      </c>
      <c r="AL598" s="110">
        <f t="shared" si="165"/>
        <v>22.911764705882351</v>
      </c>
      <c r="AM598" s="110">
        <f t="shared" si="166"/>
        <v>22.911764705882351</v>
      </c>
      <c r="AN598" s="110">
        <f t="shared" si="167"/>
        <v>5.9551821</v>
      </c>
      <c r="AO598" s="110">
        <f t="shared" si="168"/>
        <v>10.254943899018233</v>
      </c>
      <c r="AP598" s="18">
        <f>VLOOKUP(D598,Code!$B$92:$D$107,2,FALSE)</f>
        <v>0.32</v>
      </c>
      <c r="AQ598" s="18">
        <f>VLOOKUP(E598,Code!$B$92:$D$107,3,FALSE)</f>
        <v>0.25</v>
      </c>
      <c r="AR598" s="18">
        <f>Code!$C$132</f>
        <v>14</v>
      </c>
      <c r="AS598" s="18">
        <f t="shared" si="169"/>
        <v>14</v>
      </c>
      <c r="AT598" s="88">
        <f>Code!$C$189</f>
        <v>80</v>
      </c>
      <c r="AU598" s="88">
        <f t="shared" si="170"/>
        <v>80</v>
      </c>
      <c r="AV598" s="88">
        <f>Code!$C$198</f>
        <v>66</v>
      </c>
      <c r="AW598" s="18" t="str">
        <f>Code!$L$204</f>
        <v>EF 95</v>
      </c>
      <c r="AX598" s="64" t="str">
        <f>Code!$L$207</f>
        <v>EF 60</v>
      </c>
      <c r="AY598" s="64" t="str">
        <f>Code!$L$208</f>
        <v>EF 60</v>
      </c>
      <c r="AZ598" s="64" t="str">
        <f>Code!$L$205</f>
        <v>EF 62</v>
      </c>
      <c r="BA598" s="23" t="s">
        <v>237</v>
      </c>
      <c r="BB598" s="23" t="s">
        <v>237</v>
      </c>
      <c r="BC598" s="23" t="s">
        <v>237</v>
      </c>
      <c r="BD598" s="39">
        <f t="shared" si="171"/>
        <v>3.9449687756074004E-4</v>
      </c>
      <c r="BE598" s="39">
        <f t="shared" si="172"/>
        <v>3.2487978152060944E-4</v>
      </c>
      <c r="BF598" s="18">
        <f>Measures!$C$3</f>
        <v>8</v>
      </c>
      <c r="BG598" s="41">
        <f>Measures!$C$4</f>
        <v>0.1</v>
      </c>
      <c r="BH598" s="41">
        <v>0.06</v>
      </c>
      <c r="BI598" s="18">
        <f>VLOOKUP(D598,Measures!$B$6:$C$21,2,FALSE)</f>
        <v>38</v>
      </c>
      <c r="BJ598" s="18">
        <f>Measures!$C$22</f>
        <v>44</v>
      </c>
      <c r="BK598" s="18">
        <f>Measures!$C$23</f>
        <v>19</v>
      </c>
      <c r="BL598" s="18">
        <f>Measures!$C$24</f>
        <v>13</v>
      </c>
      <c r="BM598" s="18">
        <f>Measures!$C$26</f>
        <v>0.32</v>
      </c>
      <c r="BN598" s="18">
        <f>Measures!$D$26</f>
        <v>0.25</v>
      </c>
      <c r="BO598" s="18">
        <f>Measures!$C$27</f>
        <v>14</v>
      </c>
      <c r="BP598" s="18">
        <f>Measures!$C$28</f>
        <v>15</v>
      </c>
      <c r="BQ598" s="88">
        <f>Measures!$C$29</f>
        <v>92</v>
      </c>
      <c r="BR598" s="88">
        <f>Measures!$C$30</f>
        <v>95</v>
      </c>
      <c r="BS598" s="88">
        <f>Measures!$C$31</f>
        <v>70</v>
      </c>
      <c r="BT598" s="64" t="str">
        <f>Code!$M$204</f>
        <v>EF 200</v>
      </c>
      <c r="BU598" s="64" t="str">
        <f>Code!$M$207</f>
        <v>EF 67</v>
      </c>
      <c r="BV598" s="64" t="str">
        <f>Code!$M$208</f>
        <v>EF 70</v>
      </c>
      <c r="BW598" s="64" t="str">
        <f>Code!$M$205</f>
        <v>EF 82</v>
      </c>
      <c r="BX598" s="64" t="s">
        <v>363</v>
      </c>
      <c r="BY598" s="64" t="s">
        <v>239</v>
      </c>
      <c r="BZ598" s="64" t="s">
        <v>240</v>
      </c>
      <c r="CA598" s="64"/>
      <c r="CB598" s="64"/>
      <c r="CC598" s="64"/>
      <c r="CD598" s="64"/>
      <c r="CE598" s="64"/>
      <c r="CF598" s="64"/>
      <c r="CG598" s="64"/>
      <c r="CH598" s="64"/>
      <c r="CI598" s="64"/>
      <c r="CJ598" s="64"/>
      <c r="CK598" s="64"/>
      <c r="CL598" s="64"/>
      <c r="CM598" s="18"/>
      <c r="CN598" s="18"/>
    </row>
    <row r="599" spans="1:92" ht="14.4" x14ac:dyDescent="0.3">
      <c r="A599" s="19" t="s">
        <v>22</v>
      </c>
      <c r="B599" s="31" t="s">
        <v>85</v>
      </c>
      <c r="C599" s="19" t="s">
        <v>71</v>
      </c>
      <c r="D599" s="19">
        <v>11</v>
      </c>
      <c r="E599" s="19">
        <f>VLOOKUP(D599,Lists!$B$3:$C$18,2,FALSE)</f>
        <v>13</v>
      </c>
      <c r="F599" s="19">
        <v>1</v>
      </c>
      <c r="G599" s="19" t="s">
        <v>68</v>
      </c>
      <c r="H599" s="23">
        <v>1910</v>
      </c>
      <c r="I599" s="37">
        <v>0.2</v>
      </c>
      <c r="J599" s="36">
        <v>4.6411397360087065E-4</v>
      </c>
      <c r="K599" s="36">
        <f t="shared" si="157"/>
        <v>4.6411397360087065E-4</v>
      </c>
      <c r="L599" s="23">
        <v>4.26</v>
      </c>
      <c r="M599" s="35">
        <v>0.22</v>
      </c>
      <c r="N599" s="35">
        <f t="shared" si="158"/>
        <v>0.22</v>
      </c>
      <c r="O599" s="38">
        <v>22.911764705882351</v>
      </c>
      <c r="P599" s="38">
        <f t="shared" si="159"/>
        <v>22.911764705882351</v>
      </c>
      <c r="Q599" s="38">
        <v>5.9551821</v>
      </c>
      <c r="R599" s="38">
        <v>10.254943899018233</v>
      </c>
      <c r="S599" s="23">
        <v>0.56999999999999995</v>
      </c>
      <c r="T599" s="23">
        <v>0.55000000000000004</v>
      </c>
      <c r="U599" s="23">
        <v>10</v>
      </c>
      <c r="V599" s="23">
        <f t="shared" si="160"/>
        <v>10</v>
      </c>
      <c r="W599" s="23">
        <v>78</v>
      </c>
      <c r="X599" s="23">
        <f t="shared" si="161"/>
        <v>78</v>
      </c>
      <c r="Y599" s="23">
        <v>62</v>
      </c>
      <c r="Z599" s="23" t="str">
        <f>Code!$K$204</f>
        <v>EF 86</v>
      </c>
      <c r="AA599" s="23" t="str">
        <f>Code!$K$207</f>
        <v>EF 57</v>
      </c>
      <c r="AB599" s="23" t="str">
        <f>Code!$K$208</f>
        <v>EF 57</v>
      </c>
      <c r="AC599" s="23" t="str">
        <f>Code!$K$205</f>
        <v>EF 57</v>
      </c>
      <c r="AD599" s="23" t="s">
        <v>237</v>
      </c>
      <c r="AE599" s="23" t="s">
        <v>237</v>
      </c>
      <c r="AF599" s="23" t="s">
        <v>237</v>
      </c>
      <c r="AG599" s="39">
        <f t="shared" si="156"/>
        <v>4.6411397360087065E-4</v>
      </c>
      <c r="AH599" s="39">
        <f t="shared" si="162"/>
        <v>4.6411397360087065E-4</v>
      </c>
      <c r="AI599" s="18">
        <f t="shared" si="163"/>
        <v>4.26</v>
      </c>
      <c r="AJ599" s="41">
        <f>Code!$B$23</f>
        <v>0.15</v>
      </c>
      <c r="AK599" s="41">
        <f t="shared" si="164"/>
        <v>0.15</v>
      </c>
      <c r="AL599" s="110">
        <f t="shared" si="165"/>
        <v>22.911764705882351</v>
      </c>
      <c r="AM599" s="110">
        <f t="shared" si="166"/>
        <v>22.911764705882351</v>
      </c>
      <c r="AN599" s="110">
        <f t="shared" si="167"/>
        <v>5.9551821</v>
      </c>
      <c r="AO599" s="110">
        <f t="shared" si="168"/>
        <v>10.254943899018233</v>
      </c>
      <c r="AP599" s="18">
        <f>VLOOKUP(D599,Code!$B$92:$D$107,2,FALSE)</f>
        <v>0.32</v>
      </c>
      <c r="AQ599" s="18">
        <f>VLOOKUP(E599,Code!$B$92:$D$107,3,FALSE)</f>
        <v>0.25</v>
      </c>
      <c r="AR599" s="18">
        <f>Code!$C$132</f>
        <v>14</v>
      </c>
      <c r="AS599" s="18">
        <f t="shared" si="169"/>
        <v>14</v>
      </c>
      <c r="AT599" s="88">
        <f>Code!$C$189</f>
        <v>80</v>
      </c>
      <c r="AU599" s="88">
        <f t="shared" si="170"/>
        <v>80</v>
      </c>
      <c r="AV599" s="88">
        <f>Code!$C$198</f>
        <v>66</v>
      </c>
      <c r="AW599" s="18" t="str">
        <f>Code!$L$204</f>
        <v>EF 95</v>
      </c>
      <c r="AX599" s="64" t="str">
        <f>Code!$L$207</f>
        <v>EF 60</v>
      </c>
      <c r="AY599" s="64" t="str">
        <f>Code!$L$208</f>
        <v>EF 60</v>
      </c>
      <c r="AZ599" s="64" t="str">
        <f>Code!$L$205</f>
        <v>EF 62</v>
      </c>
      <c r="BA599" s="23" t="s">
        <v>237</v>
      </c>
      <c r="BB599" s="23" t="s">
        <v>237</v>
      </c>
      <c r="BC599" s="23" t="s">
        <v>237</v>
      </c>
      <c r="BD599" s="39">
        <f t="shared" si="171"/>
        <v>3.9449687756074004E-4</v>
      </c>
      <c r="BE599" s="39">
        <f t="shared" si="172"/>
        <v>3.2487978152060944E-4</v>
      </c>
      <c r="BF599" s="18">
        <f>Measures!$C$3</f>
        <v>8</v>
      </c>
      <c r="BG599" s="41">
        <f>Measures!$C$4</f>
        <v>0.1</v>
      </c>
      <c r="BH599" s="41">
        <v>0.06</v>
      </c>
      <c r="BI599" s="18">
        <f>VLOOKUP(D599,Measures!$B$6:$C$21,2,FALSE)</f>
        <v>38</v>
      </c>
      <c r="BJ599" s="18">
        <f>Measures!$C$22</f>
        <v>44</v>
      </c>
      <c r="BK599" s="18">
        <f>Measures!$C$23</f>
        <v>19</v>
      </c>
      <c r="BL599" s="18">
        <f>Measures!$C$24</f>
        <v>13</v>
      </c>
      <c r="BM599" s="18">
        <f>Measures!$C$26</f>
        <v>0.32</v>
      </c>
      <c r="BN599" s="18">
        <f>Measures!$D$26</f>
        <v>0.25</v>
      </c>
      <c r="BO599" s="18">
        <f>Measures!$C$27</f>
        <v>14</v>
      </c>
      <c r="BP599" s="18">
        <f>Measures!$C$28</f>
        <v>15</v>
      </c>
      <c r="BQ599" s="88">
        <f>Measures!$C$29</f>
        <v>92</v>
      </c>
      <c r="BR599" s="88">
        <f>Measures!$C$30</f>
        <v>95</v>
      </c>
      <c r="BS599" s="88">
        <f>Measures!$C$31</f>
        <v>70</v>
      </c>
      <c r="BT599" s="64" t="str">
        <f>Code!$M$204</f>
        <v>EF 200</v>
      </c>
      <c r="BU599" s="64" t="str">
        <f>Code!$M$207</f>
        <v>EF 67</v>
      </c>
      <c r="BV599" s="64" t="str">
        <f>Code!$M$208</f>
        <v>EF 70</v>
      </c>
      <c r="BW599" s="64" t="str">
        <f>Code!$M$205</f>
        <v>EF 82</v>
      </c>
      <c r="BX599" s="64" t="s">
        <v>363</v>
      </c>
      <c r="BY599" s="64" t="s">
        <v>239</v>
      </c>
      <c r="BZ599" s="64" t="s">
        <v>240</v>
      </c>
      <c r="CA599" s="64"/>
      <c r="CB599" s="64"/>
      <c r="CC599" s="64"/>
      <c r="CD599" s="64"/>
      <c r="CE599" s="64"/>
      <c r="CF599" s="64"/>
      <c r="CG599" s="64"/>
      <c r="CH599" s="64"/>
      <c r="CI599" s="64"/>
      <c r="CJ599" s="64"/>
      <c r="CK599" s="64"/>
      <c r="CL599" s="64"/>
      <c r="CM599" s="18"/>
      <c r="CN599" s="18"/>
    </row>
    <row r="600" spans="1:92" ht="14.4" x14ac:dyDescent="0.3">
      <c r="A600" s="19" t="s">
        <v>22</v>
      </c>
      <c r="B600" s="31" t="s">
        <v>85</v>
      </c>
      <c r="C600" s="19" t="s">
        <v>71</v>
      </c>
      <c r="D600" s="19">
        <v>11</v>
      </c>
      <c r="E600" s="19">
        <f>VLOOKUP(D600,Lists!$B$3:$C$18,2,FALSE)</f>
        <v>13</v>
      </c>
      <c r="F600" s="19">
        <v>2</v>
      </c>
      <c r="G600" s="19" t="s">
        <v>68</v>
      </c>
      <c r="H600" s="23">
        <v>2730</v>
      </c>
      <c r="I600" s="37">
        <v>0.2</v>
      </c>
      <c r="J600" s="36">
        <v>4.6411397360087065E-4</v>
      </c>
      <c r="K600" s="36">
        <f t="shared" si="157"/>
        <v>4.6411397360087065E-4</v>
      </c>
      <c r="L600" s="23">
        <v>4.26</v>
      </c>
      <c r="M600" s="35">
        <v>0.22</v>
      </c>
      <c r="N600" s="35">
        <f t="shared" si="158"/>
        <v>0.22</v>
      </c>
      <c r="O600" s="38">
        <v>22.911764705882351</v>
      </c>
      <c r="P600" s="38">
        <f t="shared" si="159"/>
        <v>22.911764705882351</v>
      </c>
      <c r="Q600" s="38">
        <v>5.9551821</v>
      </c>
      <c r="R600" s="38">
        <v>10.254943899018233</v>
      </c>
      <c r="S600" s="23">
        <v>0.56999999999999995</v>
      </c>
      <c r="T600" s="23">
        <v>0.55000000000000004</v>
      </c>
      <c r="U600" s="23">
        <v>10</v>
      </c>
      <c r="V600" s="23">
        <f t="shared" si="160"/>
        <v>10</v>
      </c>
      <c r="W600" s="23">
        <v>78</v>
      </c>
      <c r="X600" s="23">
        <f t="shared" si="161"/>
        <v>78</v>
      </c>
      <c r="Y600" s="23">
        <v>62</v>
      </c>
      <c r="Z600" s="23" t="str">
        <f>Code!$K$204</f>
        <v>EF 86</v>
      </c>
      <c r="AA600" s="23" t="str">
        <f>Code!$K$207</f>
        <v>EF 57</v>
      </c>
      <c r="AB600" s="23" t="str">
        <f>Code!$K$208</f>
        <v>EF 57</v>
      </c>
      <c r="AC600" s="23" t="str">
        <f>Code!$K$205</f>
        <v>EF 57</v>
      </c>
      <c r="AD600" s="23" t="s">
        <v>237</v>
      </c>
      <c r="AE600" s="23" t="s">
        <v>237</v>
      </c>
      <c r="AF600" s="23" t="s">
        <v>237</v>
      </c>
      <c r="AG600" s="39">
        <f t="shared" si="156"/>
        <v>4.6411397360087065E-4</v>
      </c>
      <c r="AH600" s="39">
        <f t="shared" si="162"/>
        <v>4.6411397360087065E-4</v>
      </c>
      <c r="AI600" s="18">
        <f t="shared" si="163"/>
        <v>4.26</v>
      </c>
      <c r="AJ600" s="41">
        <f>Code!$B$23</f>
        <v>0.15</v>
      </c>
      <c r="AK600" s="41">
        <f t="shared" si="164"/>
        <v>0.15</v>
      </c>
      <c r="AL600" s="110">
        <f t="shared" si="165"/>
        <v>22.911764705882351</v>
      </c>
      <c r="AM600" s="110">
        <f t="shared" si="166"/>
        <v>22.911764705882351</v>
      </c>
      <c r="AN600" s="110">
        <f t="shared" si="167"/>
        <v>5.9551821</v>
      </c>
      <c r="AO600" s="110">
        <f t="shared" si="168"/>
        <v>10.254943899018233</v>
      </c>
      <c r="AP600" s="18">
        <f>VLOOKUP(D600,Code!$B$92:$D$107,2,FALSE)</f>
        <v>0.32</v>
      </c>
      <c r="AQ600" s="18">
        <f>VLOOKUP(E600,Code!$B$92:$D$107,3,FALSE)</f>
        <v>0.25</v>
      </c>
      <c r="AR600" s="18">
        <f>Code!$C$132</f>
        <v>14</v>
      </c>
      <c r="AS600" s="18">
        <f t="shared" si="169"/>
        <v>14</v>
      </c>
      <c r="AT600" s="88">
        <f>Code!$C$189</f>
        <v>80</v>
      </c>
      <c r="AU600" s="88">
        <f t="shared" si="170"/>
        <v>80</v>
      </c>
      <c r="AV600" s="88">
        <f>Code!$C$198</f>
        <v>66</v>
      </c>
      <c r="AW600" s="18" t="str">
        <f>Code!$L$204</f>
        <v>EF 95</v>
      </c>
      <c r="AX600" s="64" t="str">
        <f>Code!$L$207</f>
        <v>EF 60</v>
      </c>
      <c r="AY600" s="64" t="str">
        <f>Code!$L$208</f>
        <v>EF 60</v>
      </c>
      <c r="AZ600" s="64" t="str">
        <f>Code!$L$205</f>
        <v>EF 62</v>
      </c>
      <c r="BA600" s="23" t="s">
        <v>237</v>
      </c>
      <c r="BB600" s="23" t="s">
        <v>237</v>
      </c>
      <c r="BC600" s="23" t="s">
        <v>237</v>
      </c>
      <c r="BD600" s="39">
        <f t="shared" si="171"/>
        <v>3.9449687756074004E-4</v>
      </c>
      <c r="BE600" s="39">
        <f t="shared" si="172"/>
        <v>3.2487978152060944E-4</v>
      </c>
      <c r="BF600" s="18">
        <f>Measures!$C$3</f>
        <v>8</v>
      </c>
      <c r="BG600" s="41">
        <f>Measures!$C$4</f>
        <v>0.1</v>
      </c>
      <c r="BH600" s="41">
        <v>0.06</v>
      </c>
      <c r="BI600" s="18">
        <f>VLOOKUP(D600,Measures!$B$6:$C$21,2,FALSE)</f>
        <v>38</v>
      </c>
      <c r="BJ600" s="18">
        <f>Measures!$C$22</f>
        <v>44</v>
      </c>
      <c r="BK600" s="18">
        <f>Measures!$C$23</f>
        <v>19</v>
      </c>
      <c r="BL600" s="18">
        <f>Measures!$C$24</f>
        <v>13</v>
      </c>
      <c r="BM600" s="18">
        <f>Measures!$C$26</f>
        <v>0.32</v>
      </c>
      <c r="BN600" s="18">
        <f>Measures!$D$26</f>
        <v>0.25</v>
      </c>
      <c r="BO600" s="18">
        <f>Measures!$C$27</f>
        <v>14</v>
      </c>
      <c r="BP600" s="18">
        <f>Measures!$C$28</f>
        <v>15</v>
      </c>
      <c r="BQ600" s="88">
        <f>Measures!$C$29</f>
        <v>92</v>
      </c>
      <c r="BR600" s="88">
        <f>Measures!$C$30</f>
        <v>95</v>
      </c>
      <c r="BS600" s="88">
        <f>Measures!$C$31</f>
        <v>70</v>
      </c>
      <c r="BT600" s="64" t="str">
        <f>Code!$M$204</f>
        <v>EF 200</v>
      </c>
      <c r="BU600" s="64" t="str">
        <f>Code!$M$207</f>
        <v>EF 67</v>
      </c>
      <c r="BV600" s="64" t="str">
        <f>Code!$M$208</f>
        <v>EF 70</v>
      </c>
      <c r="BW600" s="64" t="str">
        <f>Code!$M$205</f>
        <v>EF 82</v>
      </c>
      <c r="BX600" s="64" t="s">
        <v>363</v>
      </c>
      <c r="BY600" s="64" t="s">
        <v>239</v>
      </c>
      <c r="BZ600" s="64" t="s">
        <v>240</v>
      </c>
      <c r="CA600" s="64"/>
      <c r="CB600" s="64"/>
      <c r="CC600" s="64"/>
      <c r="CD600" s="64"/>
      <c r="CE600" s="64"/>
      <c r="CF600" s="64"/>
      <c r="CG600" s="64"/>
      <c r="CH600" s="64"/>
      <c r="CI600" s="64"/>
      <c r="CJ600" s="64"/>
      <c r="CK600" s="64"/>
      <c r="CL600" s="64"/>
      <c r="CM600" s="18"/>
      <c r="CN600" s="18"/>
    </row>
    <row r="601" spans="1:92" ht="14.4" x14ac:dyDescent="0.3">
      <c r="A601" s="19" t="s">
        <v>95</v>
      </c>
      <c r="B601" s="31" t="s">
        <v>85</v>
      </c>
      <c r="C601" s="19" t="s">
        <v>87</v>
      </c>
      <c r="D601" s="19">
        <v>11</v>
      </c>
      <c r="E601" s="19">
        <f>VLOOKUP(D601,Lists!$B$3:$C$18,2,FALSE)</f>
        <v>13</v>
      </c>
      <c r="F601" s="19">
        <v>1</v>
      </c>
      <c r="G601" s="19" t="s">
        <v>68</v>
      </c>
      <c r="H601" s="23">
        <v>1910</v>
      </c>
      <c r="I601" s="37">
        <v>0.2</v>
      </c>
      <c r="J601" s="36">
        <v>4.6411397360087065E-4</v>
      </c>
      <c r="K601" s="36">
        <f t="shared" si="157"/>
        <v>4.6411397360087065E-4</v>
      </c>
      <c r="L601" s="23">
        <v>4.26</v>
      </c>
      <c r="M601" s="35">
        <v>0.22</v>
      </c>
      <c r="N601" s="35">
        <f t="shared" si="158"/>
        <v>0.22</v>
      </c>
      <c r="O601" s="38">
        <v>22.911764705882351</v>
      </c>
      <c r="P601" s="38">
        <f t="shared" si="159"/>
        <v>22.911764705882351</v>
      </c>
      <c r="Q601" s="38">
        <v>5.9551821</v>
      </c>
      <c r="R601" s="38">
        <v>10.254943899018233</v>
      </c>
      <c r="S601" s="23">
        <v>0.56999999999999995</v>
      </c>
      <c r="T601" s="23">
        <v>0.55000000000000004</v>
      </c>
      <c r="U601" s="23">
        <v>10</v>
      </c>
      <c r="V601" s="23">
        <f t="shared" si="160"/>
        <v>10</v>
      </c>
      <c r="W601" s="23">
        <v>78</v>
      </c>
      <c r="X601" s="23">
        <f t="shared" si="161"/>
        <v>78</v>
      </c>
      <c r="Y601" s="23">
        <v>62</v>
      </c>
      <c r="Z601" s="23" t="str">
        <f>Code!$K$204</f>
        <v>EF 86</v>
      </c>
      <c r="AA601" s="23" t="str">
        <f>Code!$K$207</f>
        <v>EF 57</v>
      </c>
      <c r="AB601" s="23" t="str">
        <f>Code!$K$208</f>
        <v>EF 57</v>
      </c>
      <c r="AC601" s="23" t="str">
        <f>Code!$K$205</f>
        <v>EF 57</v>
      </c>
      <c r="AD601" s="23" t="s">
        <v>237</v>
      </c>
      <c r="AE601" s="23" t="s">
        <v>237</v>
      </c>
      <c r="AF601" s="23" t="s">
        <v>237</v>
      </c>
      <c r="AG601" s="39">
        <f t="shared" si="156"/>
        <v>4.6411397360087065E-4</v>
      </c>
      <c r="AH601" s="39">
        <f t="shared" si="162"/>
        <v>4.6411397360087065E-4</v>
      </c>
      <c r="AI601" s="18">
        <f t="shared" si="163"/>
        <v>4.26</v>
      </c>
      <c r="AJ601" s="41">
        <f>Code!$B$23</f>
        <v>0.15</v>
      </c>
      <c r="AK601" s="41">
        <f t="shared" si="164"/>
        <v>0.15</v>
      </c>
      <c r="AL601" s="110">
        <f t="shared" si="165"/>
        <v>22.911764705882351</v>
      </c>
      <c r="AM601" s="110">
        <f t="shared" si="166"/>
        <v>22.911764705882351</v>
      </c>
      <c r="AN601" s="110">
        <f t="shared" si="167"/>
        <v>5.9551821</v>
      </c>
      <c r="AO601" s="110">
        <f t="shared" si="168"/>
        <v>10.254943899018233</v>
      </c>
      <c r="AP601" s="18">
        <f>VLOOKUP(D601,Code!$B$92:$D$107,2,FALSE)</f>
        <v>0.32</v>
      </c>
      <c r="AQ601" s="18">
        <f>VLOOKUP(E601,Code!$B$92:$D$107,3,FALSE)</f>
        <v>0.25</v>
      </c>
      <c r="AR601" s="18">
        <f>Code!$C$132</f>
        <v>14</v>
      </c>
      <c r="AS601" s="18">
        <f t="shared" si="169"/>
        <v>14</v>
      </c>
      <c r="AT601" s="88">
        <f>Code!$C$189</f>
        <v>80</v>
      </c>
      <c r="AU601" s="88">
        <f t="shared" si="170"/>
        <v>80</v>
      </c>
      <c r="AV601" s="88">
        <f>Code!$C$198</f>
        <v>66</v>
      </c>
      <c r="AW601" s="18" t="str">
        <f>Code!$L$204</f>
        <v>EF 95</v>
      </c>
      <c r="AX601" s="64" t="str">
        <f>Code!$L$207</f>
        <v>EF 60</v>
      </c>
      <c r="AY601" s="64" t="str">
        <f>Code!$L$208</f>
        <v>EF 60</v>
      </c>
      <c r="AZ601" s="64" t="str">
        <f>Code!$L$205</f>
        <v>EF 62</v>
      </c>
      <c r="BA601" s="23" t="s">
        <v>237</v>
      </c>
      <c r="BB601" s="23" t="s">
        <v>237</v>
      </c>
      <c r="BC601" s="23" t="s">
        <v>237</v>
      </c>
      <c r="BD601" s="39">
        <f t="shared" si="171"/>
        <v>3.9449687756074004E-4</v>
      </c>
      <c r="BE601" s="39">
        <f t="shared" si="172"/>
        <v>3.2487978152060944E-4</v>
      </c>
      <c r="BF601" s="18">
        <f>Measures!$C$3</f>
        <v>8</v>
      </c>
      <c r="BG601" s="41">
        <f>Measures!$C$4</f>
        <v>0.1</v>
      </c>
      <c r="BH601" s="41">
        <v>0.06</v>
      </c>
      <c r="BI601" s="18">
        <f>VLOOKUP(D601,Measures!$B$6:$C$21,2,FALSE)</f>
        <v>38</v>
      </c>
      <c r="BJ601" s="18">
        <f>Measures!$C$22</f>
        <v>44</v>
      </c>
      <c r="BK601" s="18">
        <f>Measures!$C$23</f>
        <v>19</v>
      </c>
      <c r="BL601" s="18">
        <f>Measures!$C$24</f>
        <v>13</v>
      </c>
      <c r="BM601" s="18">
        <f>Measures!$C$26</f>
        <v>0.32</v>
      </c>
      <c r="BN601" s="18">
        <f>Measures!$D$26</f>
        <v>0.25</v>
      </c>
      <c r="BO601" s="18">
        <f>Measures!$C$27</f>
        <v>14</v>
      </c>
      <c r="BP601" s="18">
        <f>Measures!$C$28</f>
        <v>15</v>
      </c>
      <c r="BQ601" s="88">
        <f>Measures!$C$29</f>
        <v>92</v>
      </c>
      <c r="BR601" s="88">
        <f>Measures!$C$30</f>
        <v>95</v>
      </c>
      <c r="BS601" s="88">
        <f>Measures!$C$31</f>
        <v>70</v>
      </c>
      <c r="BT601" s="64" t="str">
        <f>Code!$M$204</f>
        <v>EF 200</v>
      </c>
      <c r="BU601" s="64" t="str">
        <f>Code!$M$207</f>
        <v>EF 67</v>
      </c>
      <c r="BV601" s="64" t="str">
        <f>Code!$M$208</f>
        <v>EF 70</v>
      </c>
      <c r="BW601" s="64" t="str">
        <f>Code!$M$205</f>
        <v>EF 82</v>
      </c>
      <c r="BX601" s="64" t="s">
        <v>363</v>
      </c>
      <c r="BY601" s="64" t="s">
        <v>239</v>
      </c>
      <c r="BZ601" s="64" t="s">
        <v>240</v>
      </c>
      <c r="CA601" s="64"/>
      <c r="CB601" s="64"/>
      <c r="CC601" s="64"/>
      <c r="CD601" s="64"/>
      <c r="CE601" s="64"/>
      <c r="CF601" s="64"/>
      <c r="CG601" s="64"/>
      <c r="CH601" s="64"/>
      <c r="CI601" s="64"/>
      <c r="CJ601" s="64"/>
      <c r="CK601" s="64"/>
      <c r="CL601" s="64"/>
      <c r="CM601" s="18"/>
      <c r="CN601" s="18"/>
    </row>
    <row r="602" spans="1:92" ht="14.4" x14ac:dyDescent="0.3">
      <c r="A602" s="19" t="s">
        <v>95</v>
      </c>
      <c r="B602" s="31" t="s">
        <v>85</v>
      </c>
      <c r="C602" s="19" t="s">
        <v>87</v>
      </c>
      <c r="D602" s="19">
        <v>11</v>
      </c>
      <c r="E602" s="19">
        <f>VLOOKUP(D602,Lists!$B$3:$C$18,2,FALSE)</f>
        <v>13</v>
      </c>
      <c r="F602" s="19">
        <v>2</v>
      </c>
      <c r="G602" s="19" t="s">
        <v>68</v>
      </c>
      <c r="H602" s="23">
        <v>2730</v>
      </c>
      <c r="I602" s="37">
        <v>0.2</v>
      </c>
      <c r="J602" s="36">
        <v>4.6411397360087065E-4</v>
      </c>
      <c r="K602" s="36">
        <f t="shared" si="157"/>
        <v>4.6411397360087065E-4</v>
      </c>
      <c r="L602" s="23">
        <v>4.26</v>
      </c>
      <c r="M602" s="35">
        <v>0.22</v>
      </c>
      <c r="N602" s="35">
        <f t="shared" si="158"/>
        <v>0.22</v>
      </c>
      <c r="O602" s="38">
        <v>22.911764705882351</v>
      </c>
      <c r="P602" s="38">
        <f t="shared" si="159"/>
        <v>22.911764705882351</v>
      </c>
      <c r="Q602" s="38">
        <v>5.9551821</v>
      </c>
      <c r="R602" s="38">
        <v>10.254943899018233</v>
      </c>
      <c r="S602" s="23">
        <v>0.56999999999999995</v>
      </c>
      <c r="T602" s="23">
        <v>0.55000000000000004</v>
      </c>
      <c r="U602" s="23">
        <v>10</v>
      </c>
      <c r="V602" s="23">
        <f t="shared" si="160"/>
        <v>10</v>
      </c>
      <c r="W602" s="23">
        <v>78</v>
      </c>
      <c r="X602" s="23">
        <f t="shared" si="161"/>
        <v>78</v>
      </c>
      <c r="Y602" s="23">
        <v>62</v>
      </c>
      <c r="Z602" s="23" t="str">
        <f>Code!$K$204</f>
        <v>EF 86</v>
      </c>
      <c r="AA602" s="23" t="str">
        <f>Code!$K$207</f>
        <v>EF 57</v>
      </c>
      <c r="AB602" s="23" t="str">
        <f>Code!$K$208</f>
        <v>EF 57</v>
      </c>
      <c r="AC602" s="23" t="str">
        <f>Code!$K$205</f>
        <v>EF 57</v>
      </c>
      <c r="AD602" s="23" t="s">
        <v>237</v>
      </c>
      <c r="AE602" s="23" t="s">
        <v>237</v>
      </c>
      <c r="AF602" s="23" t="s">
        <v>237</v>
      </c>
      <c r="AG602" s="39">
        <f t="shared" si="156"/>
        <v>4.6411397360087065E-4</v>
      </c>
      <c r="AH602" s="39">
        <f t="shared" si="162"/>
        <v>4.6411397360087065E-4</v>
      </c>
      <c r="AI602" s="18">
        <f t="shared" si="163"/>
        <v>4.26</v>
      </c>
      <c r="AJ602" s="41">
        <f>Code!$B$23</f>
        <v>0.15</v>
      </c>
      <c r="AK602" s="41">
        <f t="shared" si="164"/>
        <v>0.15</v>
      </c>
      <c r="AL602" s="110">
        <f t="shared" si="165"/>
        <v>22.911764705882351</v>
      </c>
      <c r="AM602" s="110">
        <f t="shared" si="166"/>
        <v>22.911764705882351</v>
      </c>
      <c r="AN602" s="110">
        <f t="shared" si="167"/>
        <v>5.9551821</v>
      </c>
      <c r="AO602" s="110">
        <f t="shared" si="168"/>
        <v>10.254943899018233</v>
      </c>
      <c r="AP602" s="18">
        <f>VLOOKUP(D602,Code!$B$92:$D$107,2,FALSE)</f>
        <v>0.32</v>
      </c>
      <c r="AQ602" s="18">
        <f>VLOOKUP(E602,Code!$B$92:$D$107,3,FALSE)</f>
        <v>0.25</v>
      </c>
      <c r="AR602" s="18">
        <f>Code!$C$132</f>
        <v>14</v>
      </c>
      <c r="AS602" s="18">
        <f t="shared" si="169"/>
        <v>14</v>
      </c>
      <c r="AT602" s="88">
        <f>Code!$C$189</f>
        <v>80</v>
      </c>
      <c r="AU602" s="88">
        <f t="shared" si="170"/>
        <v>80</v>
      </c>
      <c r="AV602" s="88">
        <f>Code!$C$198</f>
        <v>66</v>
      </c>
      <c r="AW602" s="18" t="str">
        <f>Code!$L$204</f>
        <v>EF 95</v>
      </c>
      <c r="AX602" s="64" t="str">
        <f>Code!$L$207</f>
        <v>EF 60</v>
      </c>
      <c r="AY602" s="64" t="str">
        <f>Code!$L$208</f>
        <v>EF 60</v>
      </c>
      <c r="AZ602" s="64" t="str">
        <f>Code!$L$205</f>
        <v>EF 62</v>
      </c>
      <c r="BA602" s="23" t="s">
        <v>237</v>
      </c>
      <c r="BB602" s="23" t="s">
        <v>237</v>
      </c>
      <c r="BC602" s="23" t="s">
        <v>237</v>
      </c>
      <c r="BD602" s="39">
        <f t="shared" si="171"/>
        <v>3.9449687756074004E-4</v>
      </c>
      <c r="BE602" s="39">
        <f t="shared" si="172"/>
        <v>3.2487978152060944E-4</v>
      </c>
      <c r="BF602" s="18">
        <f>Measures!$C$3</f>
        <v>8</v>
      </c>
      <c r="BG602" s="41">
        <f>Measures!$C$4</f>
        <v>0.1</v>
      </c>
      <c r="BH602" s="41">
        <v>0.06</v>
      </c>
      <c r="BI602" s="18">
        <f>VLOOKUP(D602,Measures!$B$6:$C$21,2,FALSE)</f>
        <v>38</v>
      </c>
      <c r="BJ602" s="18">
        <f>Measures!$C$22</f>
        <v>44</v>
      </c>
      <c r="BK602" s="18">
        <f>Measures!$C$23</f>
        <v>19</v>
      </c>
      <c r="BL602" s="18">
        <f>Measures!$C$24</f>
        <v>13</v>
      </c>
      <c r="BM602" s="18">
        <f>Measures!$C$26</f>
        <v>0.32</v>
      </c>
      <c r="BN602" s="18">
        <f>Measures!$D$26</f>
        <v>0.25</v>
      </c>
      <c r="BO602" s="18">
        <f>Measures!$C$27</f>
        <v>14</v>
      </c>
      <c r="BP602" s="18">
        <f>Measures!$C$28</f>
        <v>15</v>
      </c>
      <c r="BQ602" s="88">
        <f>Measures!$C$29</f>
        <v>92</v>
      </c>
      <c r="BR602" s="88">
        <f>Measures!$C$30</f>
        <v>95</v>
      </c>
      <c r="BS602" s="88">
        <f>Measures!$C$31</f>
        <v>70</v>
      </c>
      <c r="BT602" s="64" t="str">
        <f>Code!$M$204</f>
        <v>EF 200</v>
      </c>
      <c r="BU602" s="64" t="str">
        <f>Code!$M$207</f>
        <v>EF 67</v>
      </c>
      <c r="BV602" s="64" t="str">
        <f>Code!$M$208</f>
        <v>EF 70</v>
      </c>
      <c r="BW602" s="64" t="str">
        <f>Code!$M$205</f>
        <v>EF 82</v>
      </c>
      <c r="BX602" s="64" t="s">
        <v>363</v>
      </c>
      <c r="BY602" s="64" t="s">
        <v>239</v>
      </c>
      <c r="BZ602" s="64" t="s">
        <v>240</v>
      </c>
      <c r="CA602" s="64"/>
      <c r="CB602" s="64"/>
      <c r="CC602" s="64"/>
      <c r="CD602" s="64"/>
      <c r="CE602" s="64"/>
      <c r="CF602" s="64"/>
      <c r="CG602" s="64"/>
      <c r="CH602" s="64"/>
      <c r="CI602" s="64"/>
      <c r="CJ602" s="64"/>
      <c r="CK602" s="64"/>
      <c r="CL602" s="64"/>
      <c r="CM602" s="18"/>
      <c r="CN602" s="18"/>
    </row>
    <row r="603" spans="1:92" ht="14.4" x14ac:dyDescent="0.3">
      <c r="A603" s="19" t="s">
        <v>22</v>
      </c>
      <c r="B603" s="31" t="s">
        <v>85</v>
      </c>
      <c r="C603" s="19" t="s">
        <v>87</v>
      </c>
      <c r="D603" s="19">
        <v>11</v>
      </c>
      <c r="E603" s="19">
        <f>VLOOKUP(D603,Lists!$B$3:$C$18,2,FALSE)</f>
        <v>13</v>
      </c>
      <c r="F603" s="19">
        <v>1</v>
      </c>
      <c r="G603" s="19" t="s">
        <v>68</v>
      </c>
      <c r="H603" s="23">
        <v>1910</v>
      </c>
      <c r="I603" s="37">
        <v>0.2</v>
      </c>
      <c r="J603" s="36">
        <v>4.6411397360087065E-4</v>
      </c>
      <c r="K603" s="36">
        <f t="shared" si="157"/>
        <v>4.6411397360087065E-4</v>
      </c>
      <c r="L603" s="23">
        <v>4.26</v>
      </c>
      <c r="M603" s="35">
        <v>0.22</v>
      </c>
      <c r="N603" s="35">
        <f t="shared" si="158"/>
        <v>0.22</v>
      </c>
      <c r="O603" s="38">
        <v>22.911764705882351</v>
      </c>
      <c r="P603" s="38">
        <f t="shared" si="159"/>
        <v>22.911764705882351</v>
      </c>
      <c r="Q603" s="38">
        <v>5.9551821</v>
      </c>
      <c r="R603" s="38">
        <v>10.254943899018233</v>
      </c>
      <c r="S603" s="23">
        <v>0.56999999999999995</v>
      </c>
      <c r="T603" s="23">
        <v>0.55000000000000004</v>
      </c>
      <c r="U603" s="23">
        <v>10</v>
      </c>
      <c r="V603" s="23">
        <f t="shared" si="160"/>
        <v>10</v>
      </c>
      <c r="W603" s="23">
        <v>78</v>
      </c>
      <c r="X603" s="23">
        <f t="shared" si="161"/>
        <v>78</v>
      </c>
      <c r="Y603" s="23">
        <v>62</v>
      </c>
      <c r="Z603" s="23" t="str">
        <f>Code!$K$204</f>
        <v>EF 86</v>
      </c>
      <c r="AA603" s="23" t="str">
        <f>Code!$K$207</f>
        <v>EF 57</v>
      </c>
      <c r="AB603" s="23" t="str">
        <f>Code!$K$208</f>
        <v>EF 57</v>
      </c>
      <c r="AC603" s="23" t="str">
        <f>Code!$K$205</f>
        <v>EF 57</v>
      </c>
      <c r="AD603" s="23" t="s">
        <v>237</v>
      </c>
      <c r="AE603" s="23" t="s">
        <v>237</v>
      </c>
      <c r="AF603" s="23" t="s">
        <v>237</v>
      </c>
      <c r="AG603" s="39">
        <f t="shared" si="156"/>
        <v>4.6411397360087065E-4</v>
      </c>
      <c r="AH603" s="39">
        <f t="shared" si="162"/>
        <v>4.6411397360087065E-4</v>
      </c>
      <c r="AI603" s="18">
        <f t="shared" si="163"/>
        <v>4.26</v>
      </c>
      <c r="AJ603" s="41">
        <f>Code!$B$23</f>
        <v>0.15</v>
      </c>
      <c r="AK603" s="41">
        <f t="shared" si="164"/>
        <v>0.15</v>
      </c>
      <c r="AL603" s="110">
        <f t="shared" si="165"/>
        <v>22.911764705882351</v>
      </c>
      <c r="AM603" s="110">
        <f t="shared" si="166"/>
        <v>22.911764705882351</v>
      </c>
      <c r="AN603" s="110">
        <f t="shared" si="167"/>
        <v>5.9551821</v>
      </c>
      <c r="AO603" s="110">
        <f t="shared" si="168"/>
        <v>10.254943899018233</v>
      </c>
      <c r="AP603" s="18">
        <f>VLOOKUP(D603,Code!$B$92:$D$107,2,FALSE)</f>
        <v>0.32</v>
      </c>
      <c r="AQ603" s="18">
        <f>VLOOKUP(E603,Code!$B$92:$D$107,3,FALSE)</f>
        <v>0.25</v>
      </c>
      <c r="AR603" s="18">
        <f>Code!$C$132</f>
        <v>14</v>
      </c>
      <c r="AS603" s="18">
        <f t="shared" si="169"/>
        <v>14</v>
      </c>
      <c r="AT603" s="88">
        <f>Code!$C$189</f>
        <v>80</v>
      </c>
      <c r="AU603" s="88">
        <f t="shared" si="170"/>
        <v>80</v>
      </c>
      <c r="AV603" s="88">
        <f>Code!$C$198</f>
        <v>66</v>
      </c>
      <c r="AW603" s="18" t="str">
        <f>Code!$L$204</f>
        <v>EF 95</v>
      </c>
      <c r="AX603" s="64" t="str">
        <f>Code!$L$207</f>
        <v>EF 60</v>
      </c>
      <c r="AY603" s="64" t="str">
        <f>Code!$L$208</f>
        <v>EF 60</v>
      </c>
      <c r="AZ603" s="64" t="str">
        <f>Code!$L$205</f>
        <v>EF 62</v>
      </c>
      <c r="BA603" s="23" t="s">
        <v>237</v>
      </c>
      <c r="BB603" s="23" t="s">
        <v>237</v>
      </c>
      <c r="BC603" s="23" t="s">
        <v>237</v>
      </c>
      <c r="BD603" s="39">
        <f t="shared" si="171"/>
        <v>3.9449687756074004E-4</v>
      </c>
      <c r="BE603" s="39">
        <f t="shared" si="172"/>
        <v>3.2487978152060944E-4</v>
      </c>
      <c r="BF603" s="18">
        <f>Measures!$C$3</f>
        <v>8</v>
      </c>
      <c r="BG603" s="41">
        <f>Measures!$C$4</f>
        <v>0.1</v>
      </c>
      <c r="BH603" s="41">
        <v>0.06</v>
      </c>
      <c r="BI603" s="18">
        <f>VLOOKUP(D603,Measures!$B$6:$C$21,2,FALSE)</f>
        <v>38</v>
      </c>
      <c r="BJ603" s="18">
        <f>Measures!$C$22</f>
        <v>44</v>
      </c>
      <c r="BK603" s="18">
        <f>Measures!$C$23</f>
        <v>19</v>
      </c>
      <c r="BL603" s="18">
        <f>Measures!$C$24</f>
        <v>13</v>
      </c>
      <c r="BM603" s="18">
        <f>Measures!$C$26</f>
        <v>0.32</v>
      </c>
      <c r="BN603" s="18">
        <f>Measures!$D$26</f>
        <v>0.25</v>
      </c>
      <c r="BO603" s="18">
        <f>Measures!$C$27</f>
        <v>14</v>
      </c>
      <c r="BP603" s="18">
        <f>Measures!$C$28</f>
        <v>15</v>
      </c>
      <c r="BQ603" s="88">
        <f>Measures!$C$29</f>
        <v>92</v>
      </c>
      <c r="BR603" s="88">
        <f>Measures!$C$30</f>
        <v>95</v>
      </c>
      <c r="BS603" s="88">
        <f>Measures!$C$31</f>
        <v>70</v>
      </c>
      <c r="BT603" s="64" t="str">
        <f>Code!$M$204</f>
        <v>EF 200</v>
      </c>
      <c r="BU603" s="64" t="str">
        <f>Code!$M$207</f>
        <v>EF 67</v>
      </c>
      <c r="BV603" s="64" t="str">
        <f>Code!$M$208</f>
        <v>EF 70</v>
      </c>
      <c r="BW603" s="64" t="str">
        <f>Code!$M$205</f>
        <v>EF 82</v>
      </c>
      <c r="BX603" s="64" t="s">
        <v>363</v>
      </c>
      <c r="BY603" s="64" t="s">
        <v>239</v>
      </c>
      <c r="BZ603" s="64" t="s">
        <v>240</v>
      </c>
      <c r="CA603" s="64"/>
      <c r="CB603" s="64"/>
      <c r="CC603" s="64"/>
      <c r="CD603" s="64"/>
      <c r="CE603" s="64"/>
      <c r="CF603" s="64"/>
      <c r="CG603" s="64"/>
      <c r="CH603" s="64"/>
      <c r="CI603" s="64"/>
      <c r="CJ603" s="64"/>
      <c r="CK603" s="64"/>
      <c r="CL603" s="64"/>
      <c r="CM603" s="18"/>
      <c r="CN603" s="18"/>
    </row>
    <row r="604" spans="1:92" ht="14.4" x14ac:dyDescent="0.3">
      <c r="A604" s="19" t="s">
        <v>22</v>
      </c>
      <c r="B604" s="31" t="s">
        <v>85</v>
      </c>
      <c r="C604" s="19" t="s">
        <v>87</v>
      </c>
      <c r="D604" s="19">
        <v>11</v>
      </c>
      <c r="E604" s="19">
        <f>VLOOKUP(D604,Lists!$B$3:$C$18,2,FALSE)</f>
        <v>13</v>
      </c>
      <c r="F604" s="19">
        <v>2</v>
      </c>
      <c r="G604" s="19" t="s">
        <v>68</v>
      </c>
      <c r="H604" s="23">
        <v>2730</v>
      </c>
      <c r="I604" s="37">
        <v>0.2</v>
      </c>
      <c r="J604" s="36">
        <v>4.6411397360087065E-4</v>
      </c>
      <c r="K604" s="36">
        <f t="shared" si="157"/>
        <v>4.6411397360087065E-4</v>
      </c>
      <c r="L604" s="23">
        <v>4.26</v>
      </c>
      <c r="M604" s="35">
        <v>0.22</v>
      </c>
      <c r="N604" s="35">
        <f t="shared" si="158"/>
        <v>0.22</v>
      </c>
      <c r="O604" s="38">
        <v>22.911764705882351</v>
      </c>
      <c r="P604" s="38">
        <f t="shared" si="159"/>
        <v>22.911764705882351</v>
      </c>
      <c r="Q604" s="38">
        <v>5.9551821</v>
      </c>
      <c r="R604" s="38">
        <v>10.254943899018233</v>
      </c>
      <c r="S604" s="23">
        <v>0.56999999999999995</v>
      </c>
      <c r="T604" s="23">
        <v>0.55000000000000004</v>
      </c>
      <c r="U604" s="23">
        <v>10</v>
      </c>
      <c r="V604" s="23">
        <f t="shared" si="160"/>
        <v>10</v>
      </c>
      <c r="W604" s="23">
        <v>78</v>
      </c>
      <c r="X604" s="23">
        <f t="shared" si="161"/>
        <v>78</v>
      </c>
      <c r="Y604" s="23">
        <v>62</v>
      </c>
      <c r="Z604" s="23" t="str">
        <f>Code!$K$204</f>
        <v>EF 86</v>
      </c>
      <c r="AA604" s="23" t="str">
        <f>Code!$K$207</f>
        <v>EF 57</v>
      </c>
      <c r="AB604" s="23" t="str">
        <f>Code!$K$208</f>
        <v>EF 57</v>
      </c>
      <c r="AC604" s="23" t="str">
        <f>Code!$K$205</f>
        <v>EF 57</v>
      </c>
      <c r="AD604" s="23" t="s">
        <v>237</v>
      </c>
      <c r="AE604" s="23" t="s">
        <v>237</v>
      </c>
      <c r="AF604" s="23" t="s">
        <v>237</v>
      </c>
      <c r="AG604" s="39">
        <f t="shared" si="156"/>
        <v>4.6411397360087065E-4</v>
      </c>
      <c r="AH604" s="39">
        <f t="shared" si="162"/>
        <v>4.6411397360087065E-4</v>
      </c>
      <c r="AI604" s="18">
        <f t="shared" si="163"/>
        <v>4.26</v>
      </c>
      <c r="AJ604" s="41">
        <f>Code!$B$23</f>
        <v>0.15</v>
      </c>
      <c r="AK604" s="41">
        <f t="shared" si="164"/>
        <v>0.15</v>
      </c>
      <c r="AL604" s="110">
        <f t="shared" si="165"/>
        <v>22.911764705882351</v>
      </c>
      <c r="AM604" s="110">
        <f t="shared" si="166"/>
        <v>22.911764705882351</v>
      </c>
      <c r="AN604" s="110">
        <f t="shared" si="167"/>
        <v>5.9551821</v>
      </c>
      <c r="AO604" s="110">
        <f t="shared" si="168"/>
        <v>10.254943899018233</v>
      </c>
      <c r="AP604" s="18">
        <f>VLOOKUP(D604,Code!$B$92:$D$107,2,FALSE)</f>
        <v>0.32</v>
      </c>
      <c r="AQ604" s="18">
        <f>VLOOKUP(E604,Code!$B$92:$D$107,3,FALSE)</f>
        <v>0.25</v>
      </c>
      <c r="AR604" s="18">
        <f>Code!$C$132</f>
        <v>14</v>
      </c>
      <c r="AS604" s="18">
        <f t="shared" si="169"/>
        <v>14</v>
      </c>
      <c r="AT604" s="88">
        <f>Code!$C$189</f>
        <v>80</v>
      </c>
      <c r="AU604" s="88">
        <f t="shared" si="170"/>
        <v>80</v>
      </c>
      <c r="AV604" s="88">
        <f>Code!$C$198</f>
        <v>66</v>
      </c>
      <c r="AW604" s="18" t="str">
        <f>Code!$L$204</f>
        <v>EF 95</v>
      </c>
      <c r="AX604" s="64" t="str">
        <f>Code!$L$207</f>
        <v>EF 60</v>
      </c>
      <c r="AY604" s="64" t="str">
        <f>Code!$L$208</f>
        <v>EF 60</v>
      </c>
      <c r="AZ604" s="64" t="str">
        <f>Code!$L$205</f>
        <v>EF 62</v>
      </c>
      <c r="BA604" s="23" t="s">
        <v>237</v>
      </c>
      <c r="BB604" s="23" t="s">
        <v>237</v>
      </c>
      <c r="BC604" s="23" t="s">
        <v>237</v>
      </c>
      <c r="BD604" s="39">
        <f t="shared" si="171"/>
        <v>3.9449687756074004E-4</v>
      </c>
      <c r="BE604" s="39">
        <f t="shared" si="172"/>
        <v>3.2487978152060944E-4</v>
      </c>
      <c r="BF604" s="18">
        <f>Measures!$C$3</f>
        <v>8</v>
      </c>
      <c r="BG604" s="41">
        <f>Measures!$C$4</f>
        <v>0.1</v>
      </c>
      <c r="BH604" s="41">
        <v>0.06</v>
      </c>
      <c r="BI604" s="18">
        <f>VLOOKUP(D604,Measures!$B$6:$C$21,2,FALSE)</f>
        <v>38</v>
      </c>
      <c r="BJ604" s="18">
        <f>Measures!$C$22</f>
        <v>44</v>
      </c>
      <c r="BK604" s="18">
        <f>Measures!$C$23</f>
        <v>19</v>
      </c>
      <c r="BL604" s="18">
        <f>Measures!$C$24</f>
        <v>13</v>
      </c>
      <c r="BM604" s="18">
        <f>Measures!$C$26</f>
        <v>0.32</v>
      </c>
      <c r="BN604" s="18">
        <f>Measures!$D$26</f>
        <v>0.25</v>
      </c>
      <c r="BO604" s="18">
        <f>Measures!$C$27</f>
        <v>14</v>
      </c>
      <c r="BP604" s="18">
        <f>Measures!$C$28</f>
        <v>15</v>
      </c>
      <c r="BQ604" s="88">
        <f>Measures!$C$29</f>
        <v>92</v>
      </c>
      <c r="BR604" s="88">
        <f>Measures!$C$30</f>
        <v>95</v>
      </c>
      <c r="BS604" s="88">
        <f>Measures!$C$31</f>
        <v>70</v>
      </c>
      <c r="BT604" s="64" t="str">
        <f>Code!$M$204</f>
        <v>EF 200</v>
      </c>
      <c r="BU604" s="64" t="str">
        <f>Code!$M$207</f>
        <v>EF 67</v>
      </c>
      <c r="BV604" s="64" t="str">
        <f>Code!$M$208</f>
        <v>EF 70</v>
      </c>
      <c r="BW604" s="64" t="str">
        <f>Code!$M$205</f>
        <v>EF 82</v>
      </c>
      <c r="BX604" s="64" t="s">
        <v>363</v>
      </c>
      <c r="BY604" s="64" t="s">
        <v>239</v>
      </c>
      <c r="BZ604" s="64" t="s">
        <v>240</v>
      </c>
      <c r="CA604" s="64"/>
      <c r="CB604" s="64"/>
      <c r="CC604" s="64"/>
      <c r="CD604" s="64"/>
      <c r="CE604" s="64"/>
      <c r="CF604" s="64"/>
      <c r="CG604" s="64"/>
      <c r="CH604" s="64"/>
      <c r="CI604" s="64"/>
      <c r="CJ604" s="64"/>
      <c r="CK604" s="64"/>
      <c r="CL604" s="64"/>
      <c r="CM604" s="18"/>
      <c r="CN604" s="18"/>
    </row>
    <row r="605" spans="1:92" ht="14.4" x14ac:dyDescent="0.3">
      <c r="A605" s="19" t="s">
        <v>95</v>
      </c>
      <c r="B605" s="31" t="s">
        <v>86</v>
      </c>
      <c r="C605" s="19" t="s">
        <v>71</v>
      </c>
      <c r="D605" s="19">
        <v>11</v>
      </c>
      <c r="E605" s="19">
        <f>VLOOKUP(D605,Lists!$B$3:$C$18,2,FALSE)</f>
        <v>13</v>
      </c>
      <c r="F605" s="19">
        <v>1</v>
      </c>
      <c r="G605" s="19" t="s">
        <v>66</v>
      </c>
      <c r="H605" s="23">
        <v>1600</v>
      </c>
      <c r="I605" s="37">
        <v>0.14016341923318668</v>
      </c>
      <c r="J605" s="36">
        <v>7.1357303575703178E-4</v>
      </c>
      <c r="K605" s="36">
        <f t="shared" si="157"/>
        <v>7.1357303575703178E-4</v>
      </c>
      <c r="L605" s="23">
        <v>3.32</v>
      </c>
      <c r="M605" s="35">
        <v>0.33</v>
      </c>
      <c r="N605" s="35">
        <f t="shared" si="158"/>
        <v>0.33</v>
      </c>
      <c r="O605" s="38">
        <v>15.408695652173913</v>
      </c>
      <c r="P605" s="38">
        <f t="shared" si="159"/>
        <v>15.408695652173913</v>
      </c>
      <c r="Q605" s="38">
        <v>1.3361692000000001</v>
      </c>
      <c r="R605" s="38">
        <v>3.0951638065522622</v>
      </c>
      <c r="S605" s="23">
        <v>1.23</v>
      </c>
      <c r="T605" s="23">
        <v>0.87</v>
      </c>
      <c r="U605" s="23">
        <v>10</v>
      </c>
      <c r="V605" s="23">
        <f t="shared" si="160"/>
        <v>10</v>
      </c>
      <c r="W605" s="23">
        <v>78</v>
      </c>
      <c r="X605" s="23">
        <f t="shared" si="161"/>
        <v>78</v>
      </c>
      <c r="Y605" s="23">
        <v>62</v>
      </c>
      <c r="Z605" s="23" t="str">
        <f>Code!$K$204</f>
        <v>EF 86</v>
      </c>
      <c r="AA605" s="23" t="str">
        <f>Code!$K$207</f>
        <v>EF 57</v>
      </c>
      <c r="AB605" s="23" t="str">
        <f>Code!$K$208</f>
        <v>EF 57</v>
      </c>
      <c r="AC605" s="23" t="str">
        <f>Code!$K$205</f>
        <v>EF 57</v>
      </c>
      <c r="AD605" s="23" t="s">
        <v>237</v>
      </c>
      <c r="AE605" s="23" t="s">
        <v>237</v>
      </c>
      <c r="AF605" s="23" t="s">
        <v>237</v>
      </c>
      <c r="AG605" s="39">
        <f t="shared" si="156"/>
        <v>7.1357303575703178E-4</v>
      </c>
      <c r="AH605" s="39">
        <f t="shared" si="162"/>
        <v>7.1357303575703178E-4</v>
      </c>
      <c r="AI605" s="18">
        <f t="shared" si="163"/>
        <v>3.32</v>
      </c>
      <c r="AJ605" s="41">
        <f>Code!$B$23</f>
        <v>0.15</v>
      </c>
      <c r="AK605" s="41">
        <f t="shared" si="164"/>
        <v>0.15</v>
      </c>
      <c r="AL605" s="110">
        <f t="shared" si="165"/>
        <v>15.408695652173913</v>
      </c>
      <c r="AM605" s="110">
        <f t="shared" si="166"/>
        <v>15.408695652173913</v>
      </c>
      <c r="AN605" s="110">
        <f t="shared" si="167"/>
        <v>1.3361692000000001</v>
      </c>
      <c r="AO605" s="110">
        <f t="shared" si="168"/>
        <v>3.0951638065522622</v>
      </c>
      <c r="AP605" s="18">
        <f>VLOOKUP(D605,Code!$B$92:$D$107,2,FALSE)</f>
        <v>0.32</v>
      </c>
      <c r="AQ605" s="18">
        <f>VLOOKUP(E605,Code!$B$92:$D$107,3,FALSE)</f>
        <v>0.25</v>
      </c>
      <c r="AR605" s="18">
        <f>Code!$C$132</f>
        <v>14</v>
      </c>
      <c r="AS605" s="18">
        <f t="shared" si="169"/>
        <v>14</v>
      </c>
      <c r="AT605" s="88">
        <f>Code!$C$189</f>
        <v>80</v>
      </c>
      <c r="AU605" s="88">
        <f t="shared" si="170"/>
        <v>80</v>
      </c>
      <c r="AV605" s="88">
        <f>Code!$C$198</f>
        <v>66</v>
      </c>
      <c r="AW605" s="18" t="str">
        <f>Code!$L$204</f>
        <v>EF 95</v>
      </c>
      <c r="AX605" s="64" t="str">
        <f>Code!$L$207</f>
        <v>EF 60</v>
      </c>
      <c r="AY605" s="64" t="str">
        <f>Code!$L$208</f>
        <v>EF 60</v>
      </c>
      <c r="AZ605" s="64" t="str">
        <f>Code!$L$205</f>
        <v>EF 62</v>
      </c>
      <c r="BA605" s="23" t="s">
        <v>237</v>
      </c>
      <c r="BB605" s="23" t="s">
        <v>237</v>
      </c>
      <c r="BC605" s="23" t="s">
        <v>237</v>
      </c>
      <c r="BD605" s="39">
        <f t="shared" si="171"/>
        <v>6.0653708039347702E-4</v>
      </c>
      <c r="BE605" s="39">
        <f t="shared" si="172"/>
        <v>4.9950112502992225E-4</v>
      </c>
      <c r="BF605" s="18">
        <f>Measures!$C$3</f>
        <v>8</v>
      </c>
      <c r="BG605" s="41">
        <f>Measures!$C$4</f>
        <v>0.1</v>
      </c>
      <c r="BH605" s="41">
        <v>0.06</v>
      </c>
      <c r="BI605" s="18">
        <f>VLOOKUP(D605,Measures!$B$6:$C$21,2,FALSE)</f>
        <v>38</v>
      </c>
      <c r="BJ605" s="18">
        <f>Measures!$C$22</f>
        <v>44</v>
      </c>
      <c r="BK605" s="18">
        <f>Measures!$C$23</f>
        <v>19</v>
      </c>
      <c r="BL605" s="18">
        <f>Measures!$C$24</f>
        <v>13</v>
      </c>
      <c r="BM605" s="18">
        <f>Measures!$C$26</f>
        <v>0.32</v>
      </c>
      <c r="BN605" s="18">
        <f>Measures!$D$26</f>
        <v>0.25</v>
      </c>
      <c r="BO605" s="18">
        <f>Measures!$C$27</f>
        <v>14</v>
      </c>
      <c r="BP605" s="18">
        <f>Measures!$C$28</f>
        <v>15</v>
      </c>
      <c r="BQ605" s="88">
        <f>Measures!$C$29</f>
        <v>92</v>
      </c>
      <c r="BR605" s="88">
        <f>Measures!$C$30</f>
        <v>95</v>
      </c>
      <c r="BS605" s="88">
        <f>Measures!$C$31</f>
        <v>70</v>
      </c>
      <c r="BT605" s="64" t="str">
        <f>Code!$M$204</f>
        <v>EF 200</v>
      </c>
      <c r="BU605" s="64" t="str">
        <f>Code!$M$207</f>
        <v>EF 67</v>
      </c>
      <c r="BV605" s="64" t="str">
        <f>Code!$M$208</f>
        <v>EF 70</v>
      </c>
      <c r="BW605" s="64" t="str">
        <f>Code!$M$205</f>
        <v>EF 82</v>
      </c>
      <c r="BX605" s="64" t="s">
        <v>363</v>
      </c>
      <c r="BY605" s="64" t="s">
        <v>239</v>
      </c>
      <c r="BZ605" s="64" t="s">
        <v>240</v>
      </c>
      <c r="CA605" s="64"/>
      <c r="CB605" s="64"/>
      <c r="CC605" s="64"/>
      <c r="CD605" s="64"/>
      <c r="CE605" s="64"/>
      <c r="CF605" s="64"/>
      <c r="CG605" s="64"/>
      <c r="CH605" s="64"/>
      <c r="CI605" s="64"/>
      <c r="CJ605" s="64"/>
      <c r="CK605" s="64"/>
      <c r="CL605" s="64"/>
      <c r="CM605" s="18"/>
      <c r="CN605" s="18"/>
    </row>
    <row r="606" spans="1:92" ht="14.4" x14ac:dyDescent="0.3">
      <c r="A606" s="19" t="s">
        <v>95</v>
      </c>
      <c r="B606" s="31" t="s">
        <v>86</v>
      </c>
      <c r="C606" s="19" t="s">
        <v>71</v>
      </c>
      <c r="D606" s="19">
        <v>11</v>
      </c>
      <c r="E606" s="19">
        <f>VLOOKUP(D606,Lists!$B$3:$C$18,2,FALSE)</f>
        <v>13</v>
      </c>
      <c r="F606" s="19">
        <v>2</v>
      </c>
      <c r="G606" s="19" t="s">
        <v>66</v>
      </c>
      <c r="H606" s="23">
        <v>1990</v>
      </c>
      <c r="I606" s="37">
        <v>0.14016341923318668</v>
      </c>
      <c r="J606" s="36">
        <v>7.1357303575703178E-4</v>
      </c>
      <c r="K606" s="36">
        <f t="shared" si="157"/>
        <v>7.1357303575703178E-4</v>
      </c>
      <c r="L606" s="23">
        <v>3.32</v>
      </c>
      <c r="M606" s="35">
        <v>0.33</v>
      </c>
      <c r="N606" s="35">
        <f t="shared" si="158"/>
        <v>0.33</v>
      </c>
      <c r="O606" s="38">
        <v>15.408695652173913</v>
      </c>
      <c r="P606" s="38">
        <f t="shared" si="159"/>
        <v>15.408695652173913</v>
      </c>
      <c r="Q606" s="38">
        <v>1.3361692000000001</v>
      </c>
      <c r="R606" s="38">
        <v>3.0951638065522622</v>
      </c>
      <c r="S606" s="23">
        <v>1.23</v>
      </c>
      <c r="T606" s="23">
        <v>0.87</v>
      </c>
      <c r="U606" s="23">
        <v>10</v>
      </c>
      <c r="V606" s="23">
        <f t="shared" si="160"/>
        <v>10</v>
      </c>
      <c r="W606" s="23">
        <v>78</v>
      </c>
      <c r="X606" s="23">
        <f t="shared" si="161"/>
        <v>78</v>
      </c>
      <c r="Y606" s="23">
        <v>62</v>
      </c>
      <c r="Z606" s="23" t="str">
        <f>Code!$K$204</f>
        <v>EF 86</v>
      </c>
      <c r="AA606" s="23" t="str">
        <f>Code!$K$207</f>
        <v>EF 57</v>
      </c>
      <c r="AB606" s="23" t="str">
        <f>Code!$K$208</f>
        <v>EF 57</v>
      </c>
      <c r="AC606" s="23" t="str">
        <f>Code!$K$205</f>
        <v>EF 57</v>
      </c>
      <c r="AD606" s="23" t="s">
        <v>237</v>
      </c>
      <c r="AE606" s="23" t="s">
        <v>237</v>
      </c>
      <c r="AF606" s="23" t="s">
        <v>237</v>
      </c>
      <c r="AG606" s="39">
        <f t="shared" si="156"/>
        <v>7.1357303575703178E-4</v>
      </c>
      <c r="AH606" s="39">
        <f t="shared" si="162"/>
        <v>7.1357303575703178E-4</v>
      </c>
      <c r="AI606" s="18">
        <f t="shared" si="163"/>
        <v>3.32</v>
      </c>
      <c r="AJ606" s="41">
        <f>Code!$B$23</f>
        <v>0.15</v>
      </c>
      <c r="AK606" s="41">
        <f t="shared" si="164"/>
        <v>0.15</v>
      </c>
      <c r="AL606" s="110">
        <f t="shared" si="165"/>
        <v>15.408695652173913</v>
      </c>
      <c r="AM606" s="110">
        <f t="shared" si="166"/>
        <v>15.408695652173913</v>
      </c>
      <c r="AN606" s="110">
        <f t="shared" si="167"/>
        <v>1.3361692000000001</v>
      </c>
      <c r="AO606" s="110">
        <f t="shared" si="168"/>
        <v>3.0951638065522622</v>
      </c>
      <c r="AP606" s="18">
        <f>VLOOKUP(D606,Code!$B$92:$D$107,2,FALSE)</f>
        <v>0.32</v>
      </c>
      <c r="AQ606" s="18">
        <f>VLOOKUP(E606,Code!$B$92:$D$107,3,FALSE)</f>
        <v>0.25</v>
      </c>
      <c r="AR606" s="18">
        <f>Code!$C$132</f>
        <v>14</v>
      </c>
      <c r="AS606" s="18">
        <f t="shared" si="169"/>
        <v>14</v>
      </c>
      <c r="AT606" s="88">
        <f>Code!$C$189</f>
        <v>80</v>
      </c>
      <c r="AU606" s="88">
        <f t="shared" si="170"/>
        <v>80</v>
      </c>
      <c r="AV606" s="88">
        <f>Code!$C$198</f>
        <v>66</v>
      </c>
      <c r="AW606" s="18" t="str">
        <f>Code!$L$204</f>
        <v>EF 95</v>
      </c>
      <c r="AX606" s="64" t="str">
        <f>Code!$L$207</f>
        <v>EF 60</v>
      </c>
      <c r="AY606" s="64" t="str">
        <f>Code!$L$208</f>
        <v>EF 60</v>
      </c>
      <c r="AZ606" s="64" t="str">
        <f>Code!$L$205</f>
        <v>EF 62</v>
      </c>
      <c r="BA606" s="23" t="s">
        <v>237</v>
      </c>
      <c r="BB606" s="23" t="s">
        <v>237</v>
      </c>
      <c r="BC606" s="23" t="s">
        <v>237</v>
      </c>
      <c r="BD606" s="39">
        <f t="shared" si="171"/>
        <v>6.0653708039347702E-4</v>
      </c>
      <c r="BE606" s="39">
        <f t="shared" si="172"/>
        <v>4.9950112502992225E-4</v>
      </c>
      <c r="BF606" s="18">
        <f>Measures!$C$3</f>
        <v>8</v>
      </c>
      <c r="BG606" s="41">
        <f>Measures!$C$4</f>
        <v>0.1</v>
      </c>
      <c r="BH606" s="41">
        <v>0.06</v>
      </c>
      <c r="BI606" s="18">
        <f>VLOOKUP(D606,Measures!$B$6:$C$21,2,FALSE)</f>
        <v>38</v>
      </c>
      <c r="BJ606" s="18">
        <f>Measures!$C$22</f>
        <v>44</v>
      </c>
      <c r="BK606" s="18">
        <f>Measures!$C$23</f>
        <v>19</v>
      </c>
      <c r="BL606" s="18">
        <f>Measures!$C$24</f>
        <v>13</v>
      </c>
      <c r="BM606" s="18">
        <f>Measures!$C$26</f>
        <v>0.32</v>
      </c>
      <c r="BN606" s="18">
        <f>Measures!$D$26</f>
        <v>0.25</v>
      </c>
      <c r="BO606" s="18">
        <f>Measures!$C$27</f>
        <v>14</v>
      </c>
      <c r="BP606" s="18">
        <f>Measures!$C$28</f>
        <v>15</v>
      </c>
      <c r="BQ606" s="88">
        <f>Measures!$C$29</f>
        <v>92</v>
      </c>
      <c r="BR606" s="88">
        <f>Measures!$C$30</f>
        <v>95</v>
      </c>
      <c r="BS606" s="88">
        <f>Measures!$C$31</f>
        <v>70</v>
      </c>
      <c r="BT606" s="64" t="str">
        <f>Code!$M$204</f>
        <v>EF 200</v>
      </c>
      <c r="BU606" s="64" t="str">
        <f>Code!$M$207</f>
        <v>EF 67</v>
      </c>
      <c r="BV606" s="64" t="str">
        <f>Code!$M$208</f>
        <v>EF 70</v>
      </c>
      <c r="BW606" s="64" t="str">
        <f>Code!$M$205</f>
        <v>EF 82</v>
      </c>
      <c r="BX606" s="64" t="s">
        <v>363</v>
      </c>
      <c r="BY606" s="64" t="s">
        <v>239</v>
      </c>
      <c r="BZ606" s="64" t="s">
        <v>240</v>
      </c>
      <c r="CA606" s="64"/>
      <c r="CB606" s="64"/>
      <c r="CC606" s="64"/>
      <c r="CD606" s="64"/>
      <c r="CE606" s="64"/>
      <c r="CF606" s="64"/>
      <c r="CG606" s="64"/>
      <c r="CH606" s="64"/>
      <c r="CI606" s="64"/>
      <c r="CJ606" s="64"/>
      <c r="CK606" s="64"/>
      <c r="CL606" s="64"/>
      <c r="CM606" s="18"/>
      <c r="CN606" s="18"/>
    </row>
    <row r="607" spans="1:92" ht="14.4" x14ac:dyDescent="0.3">
      <c r="A607" s="19" t="s">
        <v>22</v>
      </c>
      <c r="B607" s="31" t="s">
        <v>86</v>
      </c>
      <c r="C607" s="19" t="s">
        <v>71</v>
      </c>
      <c r="D607" s="19">
        <v>11</v>
      </c>
      <c r="E607" s="19">
        <f>VLOOKUP(D607,Lists!$B$3:$C$18,2,FALSE)</f>
        <v>13</v>
      </c>
      <c r="F607" s="19">
        <v>1</v>
      </c>
      <c r="G607" s="19" t="s">
        <v>66</v>
      </c>
      <c r="H607" s="23">
        <v>1600</v>
      </c>
      <c r="I607" s="37">
        <v>0.14016341923318668</v>
      </c>
      <c r="J607" s="36">
        <v>7.1357303575703178E-4</v>
      </c>
      <c r="K607" s="36">
        <f t="shared" si="157"/>
        <v>7.1357303575703178E-4</v>
      </c>
      <c r="L607" s="23">
        <v>3.32</v>
      </c>
      <c r="M607" s="35">
        <v>0.33</v>
      </c>
      <c r="N607" s="35">
        <f t="shared" si="158"/>
        <v>0.33</v>
      </c>
      <c r="O607" s="38">
        <v>15.408695652173913</v>
      </c>
      <c r="P607" s="38">
        <f t="shared" si="159"/>
        <v>15.408695652173913</v>
      </c>
      <c r="Q607" s="38">
        <v>1.3361692000000001</v>
      </c>
      <c r="R607" s="38">
        <v>3.0951638065522622</v>
      </c>
      <c r="S607" s="23">
        <v>1.23</v>
      </c>
      <c r="T607" s="23">
        <v>0.87</v>
      </c>
      <c r="U607" s="23">
        <v>10</v>
      </c>
      <c r="V607" s="23">
        <f t="shared" si="160"/>
        <v>10</v>
      </c>
      <c r="W607" s="23">
        <v>78</v>
      </c>
      <c r="X607" s="23">
        <f t="shared" si="161"/>
        <v>78</v>
      </c>
      <c r="Y607" s="23">
        <v>62</v>
      </c>
      <c r="Z607" s="23" t="str">
        <f>Code!$K$204</f>
        <v>EF 86</v>
      </c>
      <c r="AA607" s="23" t="str">
        <f>Code!$K$207</f>
        <v>EF 57</v>
      </c>
      <c r="AB607" s="23" t="str">
        <f>Code!$K$208</f>
        <v>EF 57</v>
      </c>
      <c r="AC607" s="23" t="str">
        <f>Code!$K$205</f>
        <v>EF 57</v>
      </c>
      <c r="AD607" s="23" t="s">
        <v>237</v>
      </c>
      <c r="AE607" s="23" t="s">
        <v>237</v>
      </c>
      <c r="AF607" s="23" t="s">
        <v>237</v>
      </c>
      <c r="AG607" s="39">
        <f t="shared" si="156"/>
        <v>7.1357303575703178E-4</v>
      </c>
      <c r="AH607" s="39">
        <f t="shared" si="162"/>
        <v>7.1357303575703178E-4</v>
      </c>
      <c r="AI607" s="18">
        <f t="shared" si="163"/>
        <v>3.32</v>
      </c>
      <c r="AJ607" s="41">
        <f>Code!$B$23</f>
        <v>0.15</v>
      </c>
      <c r="AK607" s="41">
        <f t="shared" si="164"/>
        <v>0.15</v>
      </c>
      <c r="AL607" s="110">
        <f t="shared" si="165"/>
        <v>15.408695652173913</v>
      </c>
      <c r="AM607" s="110">
        <f t="shared" si="166"/>
        <v>15.408695652173913</v>
      </c>
      <c r="AN607" s="110">
        <f t="shared" si="167"/>
        <v>1.3361692000000001</v>
      </c>
      <c r="AO607" s="110">
        <f t="shared" si="168"/>
        <v>3.0951638065522622</v>
      </c>
      <c r="AP607" s="18">
        <f>VLOOKUP(D607,Code!$B$92:$D$107,2,FALSE)</f>
        <v>0.32</v>
      </c>
      <c r="AQ607" s="18">
        <f>VLOOKUP(E607,Code!$B$92:$D$107,3,FALSE)</f>
        <v>0.25</v>
      </c>
      <c r="AR607" s="18">
        <f>Code!$C$132</f>
        <v>14</v>
      </c>
      <c r="AS607" s="18">
        <f t="shared" si="169"/>
        <v>14</v>
      </c>
      <c r="AT607" s="88">
        <f>Code!$C$189</f>
        <v>80</v>
      </c>
      <c r="AU607" s="88">
        <f t="shared" si="170"/>
        <v>80</v>
      </c>
      <c r="AV607" s="88">
        <f>Code!$C$198</f>
        <v>66</v>
      </c>
      <c r="AW607" s="18" t="str">
        <f>Code!$L$204</f>
        <v>EF 95</v>
      </c>
      <c r="AX607" s="64" t="str">
        <f>Code!$L$207</f>
        <v>EF 60</v>
      </c>
      <c r="AY607" s="64" t="str">
        <f>Code!$L$208</f>
        <v>EF 60</v>
      </c>
      <c r="AZ607" s="64" t="str">
        <f>Code!$L$205</f>
        <v>EF 62</v>
      </c>
      <c r="BA607" s="23" t="s">
        <v>237</v>
      </c>
      <c r="BB607" s="23" t="s">
        <v>237</v>
      </c>
      <c r="BC607" s="23" t="s">
        <v>237</v>
      </c>
      <c r="BD607" s="39">
        <f t="shared" si="171"/>
        <v>6.0653708039347702E-4</v>
      </c>
      <c r="BE607" s="39">
        <f t="shared" si="172"/>
        <v>4.9950112502992225E-4</v>
      </c>
      <c r="BF607" s="18">
        <f>Measures!$C$3</f>
        <v>8</v>
      </c>
      <c r="BG607" s="41">
        <f>Measures!$C$4</f>
        <v>0.1</v>
      </c>
      <c r="BH607" s="41">
        <v>0.06</v>
      </c>
      <c r="BI607" s="18">
        <f>VLOOKUP(D607,Measures!$B$6:$C$21,2,FALSE)</f>
        <v>38</v>
      </c>
      <c r="BJ607" s="18">
        <f>Measures!$C$22</f>
        <v>44</v>
      </c>
      <c r="BK607" s="18">
        <f>Measures!$C$23</f>
        <v>19</v>
      </c>
      <c r="BL607" s="18">
        <f>Measures!$C$24</f>
        <v>13</v>
      </c>
      <c r="BM607" s="18">
        <f>Measures!$C$26</f>
        <v>0.32</v>
      </c>
      <c r="BN607" s="18">
        <f>Measures!$D$26</f>
        <v>0.25</v>
      </c>
      <c r="BO607" s="18">
        <f>Measures!$C$27</f>
        <v>14</v>
      </c>
      <c r="BP607" s="18">
        <f>Measures!$C$28</f>
        <v>15</v>
      </c>
      <c r="BQ607" s="88">
        <f>Measures!$C$29</f>
        <v>92</v>
      </c>
      <c r="BR607" s="88">
        <f>Measures!$C$30</f>
        <v>95</v>
      </c>
      <c r="BS607" s="88">
        <f>Measures!$C$31</f>
        <v>70</v>
      </c>
      <c r="BT607" s="64" t="str">
        <f>Code!$M$204</f>
        <v>EF 200</v>
      </c>
      <c r="BU607" s="64" t="str">
        <f>Code!$M$207</f>
        <v>EF 67</v>
      </c>
      <c r="BV607" s="64" t="str">
        <f>Code!$M$208</f>
        <v>EF 70</v>
      </c>
      <c r="BW607" s="64" t="str">
        <f>Code!$M$205</f>
        <v>EF 82</v>
      </c>
      <c r="BX607" s="64" t="s">
        <v>363</v>
      </c>
      <c r="BY607" s="64" t="s">
        <v>239</v>
      </c>
      <c r="BZ607" s="64" t="s">
        <v>240</v>
      </c>
      <c r="CA607" s="64"/>
      <c r="CB607" s="64"/>
      <c r="CC607" s="64"/>
      <c r="CD607" s="64"/>
      <c r="CE607" s="64"/>
      <c r="CF607" s="64"/>
      <c r="CG607" s="64"/>
      <c r="CH607" s="64"/>
      <c r="CI607" s="64"/>
      <c r="CJ607" s="64"/>
      <c r="CK607" s="64"/>
      <c r="CL607" s="64"/>
      <c r="CM607" s="18"/>
      <c r="CN607" s="18"/>
    </row>
    <row r="608" spans="1:92" ht="14.4" x14ac:dyDescent="0.3">
      <c r="A608" s="19" t="s">
        <v>22</v>
      </c>
      <c r="B608" s="31" t="s">
        <v>86</v>
      </c>
      <c r="C608" s="19" t="s">
        <v>71</v>
      </c>
      <c r="D608" s="19">
        <v>11</v>
      </c>
      <c r="E608" s="19">
        <f>VLOOKUP(D608,Lists!$B$3:$C$18,2,FALSE)</f>
        <v>13</v>
      </c>
      <c r="F608" s="19">
        <v>2</v>
      </c>
      <c r="G608" s="19" t="s">
        <v>66</v>
      </c>
      <c r="H608" s="23">
        <v>1990</v>
      </c>
      <c r="I608" s="37">
        <v>0.14016341923318668</v>
      </c>
      <c r="J608" s="36">
        <v>7.1357303575703178E-4</v>
      </c>
      <c r="K608" s="36">
        <f t="shared" si="157"/>
        <v>7.1357303575703178E-4</v>
      </c>
      <c r="L608" s="23">
        <v>3.32</v>
      </c>
      <c r="M608" s="35">
        <v>0.33</v>
      </c>
      <c r="N608" s="35">
        <f t="shared" si="158"/>
        <v>0.33</v>
      </c>
      <c r="O608" s="38">
        <v>15.408695652173913</v>
      </c>
      <c r="P608" s="38">
        <f t="shared" si="159"/>
        <v>15.408695652173913</v>
      </c>
      <c r="Q608" s="38">
        <v>1.3361692000000001</v>
      </c>
      <c r="R608" s="38">
        <v>3.0951638065522622</v>
      </c>
      <c r="S608" s="23">
        <v>1.23</v>
      </c>
      <c r="T608" s="23">
        <v>0.87</v>
      </c>
      <c r="U608" s="23">
        <v>10</v>
      </c>
      <c r="V608" s="23">
        <f t="shared" si="160"/>
        <v>10</v>
      </c>
      <c r="W608" s="23">
        <v>78</v>
      </c>
      <c r="X608" s="23">
        <f t="shared" si="161"/>
        <v>78</v>
      </c>
      <c r="Y608" s="23">
        <v>62</v>
      </c>
      <c r="Z608" s="23" t="str">
        <f>Code!$K$204</f>
        <v>EF 86</v>
      </c>
      <c r="AA608" s="23" t="str">
        <f>Code!$K$207</f>
        <v>EF 57</v>
      </c>
      <c r="AB608" s="23" t="str">
        <f>Code!$K$208</f>
        <v>EF 57</v>
      </c>
      <c r="AC608" s="23" t="str">
        <f>Code!$K$205</f>
        <v>EF 57</v>
      </c>
      <c r="AD608" s="23" t="s">
        <v>237</v>
      </c>
      <c r="AE608" s="23" t="s">
        <v>237</v>
      </c>
      <c r="AF608" s="23" t="s">
        <v>237</v>
      </c>
      <c r="AG608" s="39">
        <f t="shared" si="156"/>
        <v>7.1357303575703178E-4</v>
      </c>
      <c r="AH608" s="39">
        <f t="shared" si="162"/>
        <v>7.1357303575703178E-4</v>
      </c>
      <c r="AI608" s="18">
        <f t="shared" si="163"/>
        <v>3.32</v>
      </c>
      <c r="AJ608" s="41">
        <f>Code!$B$23</f>
        <v>0.15</v>
      </c>
      <c r="AK608" s="41">
        <f t="shared" si="164"/>
        <v>0.15</v>
      </c>
      <c r="AL608" s="110">
        <f t="shared" si="165"/>
        <v>15.408695652173913</v>
      </c>
      <c r="AM608" s="110">
        <f t="shared" si="166"/>
        <v>15.408695652173913</v>
      </c>
      <c r="AN608" s="110">
        <f t="shared" si="167"/>
        <v>1.3361692000000001</v>
      </c>
      <c r="AO608" s="110">
        <f t="shared" si="168"/>
        <v>3.0951638065522622</v>
      </c>
      <c r="AP608" s="18">
        <f>VLOOKUP(D608,Code!$B$92:$D$107,2,FALSE)</f>
        <v>0.32</v>
      </c>
      <c r="AQ608" s="18">
        <f>VLOOKUP(E608,Code!$B$92:$D$107,3,FALSE)</f>
        <v>0.25</v>
      </c>
      <c r="AR608" s="18">
        <f>Code!$C$132</f>
        <v>14</v>
      </c>
      <c r="AS608" s="18">
        <f t="shared" si="169"/>
        <v>14</v>
      </c>
      <c r="AT608" s="88">
        <f>Code!$C$189</f>
        <v>80</v>
      </c>
      <c r="AU608" s="88">
        <f t="shared" si="170"/>
        <v>80</v>
      </c>
      <c r="AV608" s="88">
        <f>Code!$C$198</f>
        <v>66</v>
      </c>
      <c r="AW608" s="18" t="str">
        <f>Code!$L$204</f>
        <v>EF 95</v>
      </c>
      <c r="AX608" s="64" t="str">
        <f>Code!$L$207</f>
        <v>EF 60</v>
      </c>
      <c r="AY608" s="64" t="str">
        <f>Code!$L$208</f>
        <v>EF 60</v>
      </c>
      <c r="AZ608" s="64" t="str">
        <f>Code!$L$205</f>
        <v>EF 62</v>
      </c>
      <c r="BA608" s="23" t="s">
        <v>237</v>
      </c>
      <c r="BB608" s="23" t="s">
        <v>237</v>
      </c>
      <c r="BC608" s="23" t="s">
        <v>237</v>
      </c>
      <c r="BD608" s="39">
        <f t="shared" si="171"/>
        <v>6.0653708039347702E-4</v>
      </c>
      <c r="BE608" s="39">
        <f t="shared" si="172"/>
        <v>4.9950112502992225E-4</v>
      </c>
      <c r="BF608" s="18">
        <f>Measures!$C$3</f>
        <v>8</v>
      </c>
      <c r="BG608" s="41">
        <f>Measures!$C$4</f>
        <v>0.1</v>
      </c>
      <c r="BH608" s="41">
        <v>0.06</v>
      </c>
      <c r="BI608" s="18">
        <f>VLOOKUP(D608,Measures!$B$6:$C$21,2,FALSE)</f>
        <v>38</v>
      </c>
      <c r="BJ608" s="18">
        <f>Measures!$C$22</f>
        <v>44</v>
      </c>
      <c r="BK608" s="18">
        <f>Measures!$C$23</f>
        <v>19</v>
      </c>
      <c r="BL608" s="18">
        <f>Measures!$C$24</f>
        <v>13</v>
      </c>
      <c r="BM608" s="18">
        <f>Measures!$C$26</f>
        <v>0.32</v>
      </c>
      <c r="BN608" s="18">
        <f>Measures!$D$26</f>
        <v>0.25</v>
      </c>
      <c r="BO608" s="18">
        <f>Measures!$C$27</f>
        <v>14</v>
      </c>
      <c r="BP608" s="18">
        <f>Measures!$C$28</f>
        <v>15</v>
      </c>
      <c r="BQ608" s="88">
        <f>Measures!$C$29</f>
        <v>92</v>
      </c>
      <c r="BR608" s="88">
        <f>Measures!$C$30</f>
        <v>95</v>
      </c>
      <c r="BS608" s="88">
        <f>Measures!$C$31</f>
        <v>70</v>
      </c>
      <c r="BT608" s="64" t="str">
        <f>Code!$M$204</f>
        <v>EF 200</v>
      </c>
      <c r="BU608" s="64" t="str">
        <f>Code!$M$207</f>
        <v>EF 67</v>
      </c>
      <c r="BV608" s="64" t="str">
        <f>Code!$M$208</f>
        <v>EF 70</v>
      </c>
      <c r="BW608" s="64" t="str">
        <f>Code!$M$205</f>
        <v>EF 82</v>
      </c>
      <c r="BX608" s="64" t="s">
        <v>363</v>
      </c>
      <c r="BY608" s="64" t="s">
        <v>239</v>
      </c>
      <c r="BZ608" s="64" t="s">
        <v>240</v>
      </c>
      <c r="CA608" s="64"/>
      <c r="CB608" s="64"/>
      <c r="CC608" s="64"/>
      <c r="CD608" s="64"/>
      <c r="CE608" s="64"/>
      <c r="CF608" s="64"/>
      <c r="CG608" s="64"/>
      <c r="CH608" s="64"/>
      <c r="CI608" s="64"/>
      <c r="CJ608" s="64"/>
      <c r="CK608" s="64"/>
      <c r="CL608" s="64"/>
      <c r="CM608" s="18"/>
      <c r="CN608" s="18"/>
    </row>
    <row r="609" spans="1:92" ht="14.4" x14ac:dyDescent="0.3">
      <c r="A609" s="19" t="s">
        <v>95</v>
      </c>
      <c r="B609" s="31" t="s">
        <v>86</v>
      </c>
      <c r="C609" s="19" t="s">
        <v>87</v>
      </c>
      <c r="D609" s="19">
        <v>11</v>
      </c>
      <c r="E609" s="19">
        <f>VLOOKUP(D609,Lists!$B$3:$C$18,2,FALSE)</f>
        <v>13</v>
      </c>
      <c r="F609" s="19">
        <v>1</v>
      </c>
      <c r="G609" s="19" t="s">
        <v>66</v>
      </c>
      <c r="H609" s="23">
        <v>1600</v>
      </c>
      <c r="I609" s="37">
        <v>0.14016341923318668</v>
      </c>
      <c r="J609" s="36">
        <v>7.1357303575703178E-4</v>
      </c>
      <c r="K609" s="36">
        <f t="shared" si="157"/>
        <v>7.1357303575703178E-4</v>
      </c>
      <c r="L609" s="23">
        <v>3.32</v>
      </c>
      <c r="M609" s="35">
        <v>0.33</v>
      </c>
      <c r="N609" s="35">
        <f t="shared" si="158"/>
        <v>0.33</v>
      </c>
      <c r="O609" s="38">
        <v>15.408695652173913</v>
      </c>
      <c r="P609" s="38">
        <f t="shared" si="159"/>
        <v>15.408695652173913</v>
      </c>
      <c r="Q609" s="38">
        <v>1.3361692000000001</v>
      </c>
      <c r="R609" s="38">
        <v>3.0951638065522622</v>
      </c>
      <c r="S609" s="23">
        <v>1.23</v>
      </c>
      <c r="T609" s="23">
        <v>0.87</v>
      </c>
      <c r="U609" s="23">
        <v>10</v>
      </c>
      <c r="V609" s="23">
        <f t="shared" si="160"/>
        <v>10</v>
      </c>
      <c r="W609" s="23">
        <v>78</v>
      </c>
      <c r="X609" s="23">
        <f t="shared" si="161"/>
        <v>78</v>
      </c>
      <c r="Y609" s="23">
        <v>62</v>
      </c>
      <c r="Z609" s="23" t="str">
        <f>Code!$K$204</f>
        <v>EF 86</v>
      </c>
      <c r="AA609" s="23" t="str">
        <f>Code!$K$207</f>
        <v>EF 57</v>
      </c>
      <c r="AB609" s="23" t="str">
        <f>Code!$K$208</f>
        <v>EF 57</v>
      </c>
      <c r="AC609" s="23" t="str">
        <f>Code!$K$205</f>
        <v>EF 57</v>
      </c>
      <c r="AD609" s="23" t="s">
        <v>237</v>
      </c>
      <c r="AE609" s="23" t="s">
        <v>237</v>
      </c>
      <c r="AF609" s="23" t="s">
        <v>237</v>
      </c>
      <c r="AG609" s="39">
        <f t="shared" si="156"/>
        <v>7.1357303575703178E-4</v>
      </c>
      <c r="AH609" s="39">
        <f t="shared" si="162"/>
        <v>7.1357303575703178E-4</v>
      </c>
      <c r="AI609" s="18">
        <f t="shared" si="163"/>
        <v>3.32</v>
      </c>
      <c r="AJ609" s="41">
        <f>Code!$B$23</f>
        <v>0.15</v>
      </c>
      <c r="AK609" s="41">
        <f t="shared" si="164"/>
        <v>0.15</v>
      </c>
      <c r="AL609" s="110">
        <f t="shared" si="165"/>
        <v>15.408695652173913</v>
      </c>
      <c r="AM609" s="110">
        <f t="shared" si="166"/>
        <v>15.408695652173913</v>
      </c>
      <c r="AN609" s="110">
        <f t="shared" si="167"/>
        <v>1.3361692000000001</v>
      </c>
      <c r="AO609" s="110">
        <f t="shared" si="168"/>
        <v>3.0951638065522622</v>
      </c>
      <c r="AP609" s="18">
        <f>VLOOKUP(D609,Code!$B$92:$D$107,2,FALSE)</f>
        <v>0.32</v>
      </c>
      <c r="AQ609" s="18">
        <f>VLOOKUP(E609,Code!$B$92:$D$107,3,FALSE)</f>
        <v>0.25</v>
      </c>
      <c r="AR609" s="18">
        <f>Code!$C$132</f>
        <v>14</v>
      </c>
      <c r="AS609" s="18">
        <f t="shared" si="169"/>
        <v>14</v>
      </c>
      <c r="AT609" s="88">
        <f>Code!$C$189</f>
        <v>80</v>
      </c>
      <c r="AU609" s="88">
        <f t="shared" si="170"/>
        <v>80</v>
      </c>
      <c r="AV609" s="88">
        <f>Code!$C$198</f>
        <v>66</v>
      </c>
      <c r="AW609" s="18" t="str">
        <f>Code!$L$204</f>
        <v>EF 95</v>
      </c>
      <c r="AX609" s="64" t="str">
        <f>Code!$L$207</f>
        <v>EF 60</v>
      </c>
      <c r="AY609" s="64" t="str">
        <f>Code!$L$208</f>
        <v>EF 60</v>
      </c>
      <c r="AZ609" s="64" t="str">
        <f>Code!$L$205</f>
        <v>EF 62</v>
      </c>
      <c r="BA609" s="23" t="s">
        <v>237</v>
      </c>
      <c r="BB609" s="23" t="s">
        <v>237</v>
      </c>
      <c r="BC609" s="23" t="s">
        <v>237</v>
      </c>
      <c r="BD609" s="39">
        <f t="shared" si="171"/>
        <v>6.0653708039347702E-4</v>
      </c>
      <c r="BE609" s="39">
        <f t="shared" si="172"/>
        <v>4.9950112502992225E-4</v>
      </c>
      <c r="BF609" s="18">
        <f>Measures!$C$3</f>
        <v>8</v>
      </c>
      <c r="BG609" s="41">
        <f>Measures!$C$4</f>
        <v>0.1</v>
      </c>
      <c r="BH609" s="41">
        <v>0.06</v>
      </c>
      <c r="BI609" s="18">
        <f>VLOOKUP(D609,Measures!$B$6:$C$21,2,FALSE)</f>
        <v>38</v>
      </c>
      <c r="BJ609" s="18">
        <f>Measures!$C$22</f>
        <v>44</v>
      </c>
      <c r="BK609" s="18">
        <f>Measures!$C$23</f>
        <v>19</v>
      </c>
      <c r="BL609" s="18">
        <f>Measures!$C$24</f>
        <v>13</v>
      </c>
      <c r="BM609" s="18">
        <f>Measures!$C$26</f>
        <v>0.32</v>
      </c>
      <c r="BN609" s="18">
        <f>Measures!$D$26</f>
        <v>0.25</v>
      </c>
      <c r="BO609" s="18">
        <f>Measures!$C$27</f>
        <v>14</v>
      </c>
      <c r="BP609" s="18">
        <f>Measures!$C$28</f>
        <v>15</v>
      </c>
      <c r="BQ609" s="88">
        <f>Measures!$C$29</f>
        <v>92</v>
      </c>
      <c r="BR609" s="88">
        <f>Measures!$C$30</f>
        <v>95</v>
      </c>
      <c r="BS609" s="88">
        <f>Measures!$C$31</f>
        <v>70</v>
      </c>
      <c r="BT609" s="64" t="str">
        <f>Code!$M$204</f>
        <v>EF 200</v>
      </c>
      <c r="BU609" s="64" t="str">
        <f>Code!$M$207</f>
        <v>EF 67</v>
      </c>
      <c r="BV609" s="64" t="str">
        <f>Code!$M$208</f>
        <v>EF 70</v>
      </c>
      <c r="BW609" s="64" t="str">
        <f>Code!$M$205</f>
        <v>EF 82</v>
      </c>
      <c r="BX609" s="64" t="s">
        <v>363</v>
      </c>
      <c r="BY609" s="64" t="s">
        <v>239</v>
      </c>
      <c r="BZ609" s="64" t="s">
        <v>240</v>
      </c>
      <c r="CA609" s="64"/>
      <c r="CB609" s="64"/>
      <c r="CC609" s="64"/>
      <c r="CD609" s="64"/>
      <c r="CE609" s="64"/>
      <c r="CF609" s="64"/>
      <c r="CG609" s="64"/>
      <c r="CH609" s="64"/>
      <c r="CI609" s="64"/>
      <c r="CJ609" s="64"/>
      <c r="CK609" s="64"/>
      <c r="CL609" s="64"/>
      <c r="CM609" s="18"/>
      <c r="CN609" s="18"/>
    </row>
    <row r="610" spans="1:92" ht="14.4" x14ac:dyDescent="0.3">
      <c r="A610" s="19" t="s">
        <v>95</v>
      </c>
      <c r="B610" s="31" t="s">
        <v>86</v>
      </c>
      <c r="C610" s="19" t="s">
        <v>87</v>
      </c>
      <c r="D610" s="19">
        <v>11</v>
      </c>
      <c r="E610" s="19">
        <f>VLOOKUP(D610,Lists!$B$3:$C$18,2,FALSE)</f>
        <v>13</v>
      </c>
      <c r="F610" s="19">
        <v>2</v>
      </c>
      <c r="G610" s="19" t="s">
        <v>66</v>
      </c>
      <c r="H610" s="23">
        <v>1990</v>
      </c>
      <c r="I610" s="37">
        <v>0.14016341923318668</v>
      </c>
      <c r="J610" s="36">
        <v>7.1357303575703178E-4</v>
      </c>
      <c r="K610" s="36">
        <f t="shared" si="157"/>
        <v>7.1357303575703178E-4</v>
      </c>
      <c r="L610" s="23">
        <v>3.32</v>
      </c>
      <c r="M610" s="35">
        <v>0.33</v>
      </c>
      <c r="N610" s="35">
        <f t="shared" si="158"/>
        <v>0.33</v>
      </c>
      <c r="O610" s="38">
        <v>15.408695652173913</v>
      </c>
      <c r="P610" s="38">
        <f t="shared" si="159"/>
        <v>15.408695652173913</v>
      </c>
      <c r="Q610" s="38">
        <v>1.3361692000000001</v>
      </c>
      <c r="R610" s="38">
        <v>3.0951638065522622</v>
      </c>
      <c r="S610" s="23">
        <v>1.23</v>
      </c>
      <c r="T610" s="23">
        <v>0.87</v>
      </c>
      <c r="U610" s="23">
        <v>10</v>
      </c>
      <c r="V610" s="23">
        <f t="shared" si="160"/>
        <v>10</v>
      </c>
      <c r="W610" s="23">
        <v>78</v>
      </c>
      <c r="X610" s="23">
        <f t="shared" si="161"/>
        <v>78</v>
      </c>
      <c r="Y610" s="23">
        <v>62</v>
      </c>
      <c r="Z610" s="23" t="str">
        <f>Code!$K$204</f>
        <v>EF 86</v>
      </c>
      <c r="AA610" s="23" t="str">
        <f>Code!$K$207</f>
        <v>EF 57</v>
      </c>
      <c r="AB610" s="23" t="str">
        <f>Code!$K$208</f>
        <v>EF 57</v>
      </c>
      <c r="AC610" s="23" t="str">
        <f>Code!$K$205</f>
        <v>EF 57</v>
      </c>
      <c r="AD610" s="23" t="s">
        <v>237</v>
      </c>
      <c r="AE610" s="23" t="s">
        <v>237</v>
      </c>
      <c r="AF610" s="23" t="s">
        <v>237</v>
      </c>
      <c r="AG610" s="39">
        <f t="shared" si="156"/>
        <v>7.1357303575703178E-4</v>
      </c>
      <c r="AH610" s="39">
        <f t="shared" si="162"/>
        <v>7.1357303575703178E-4</v>
      </c>
      <c r="AI610" s="18">
        <f t="shared" si="163"/>
        <v>3.32</v>
      </c>
      <c r="AJ610" s="41">
        <f>Code!$B$23</f>
        <v>0.15</v>
      </c>
      <c r="AK610" s="41">
        <f t="shared" si="164"/>
        <v>0.15</v>
      </c>
      <c r="AL610" s="110">
        <f t="shared" si="165"/>
        <v>15.408695652173913</v>
      </c>
      <c r="AM610" s="110">
        <f t="shared" si="166"/>
        <v>15.408695652173913</v>
      </c>
      <c r="AN610" s="110">
        <f t="shared" si="167"/>
        <v>1.3361692000000001</v>
      </c>
      <c r="AO610" s="110">
        <f t="shared" si="168"/>
        <v>3.0951638065522622</v>
      </c>
      <c r="AP610" s="18">
        <f>VLOOKUP(D610,Code!$B$92:$D$107,2,FALSE)</f>
        <v>0.32</v>
      </c>
      <c r="AQ610" s="18">
        <f>VLOOKUP(E610,Code!$B$92:$D$107,3,FALSE)</f>
        <v>0.25</v>
      </c>
      <c r="AR610" s="18">
        <f>Code!$C$132</f>
        <v>14</v>
      </c>
      <c r="AS610" s="18">
        <f t="shared" si="169"/>
        <v>14</v>
      </c>
      <c r="AT610" s="88">
        <f>Code!$C$189</f>
        <v>80</v>
      </c>
      <c r="AU610" s="88">
        <f t="shared" si="170"/>
        <v>80</v>
      </c>
      <c r="AV610" s="88">
        <f>Code!$C$198</f>
        <v>66</v>
      </c>
      <c r="AW610" s="18" t="str">
        <f>Code!$L$204</f>
        <v>EF 95</v>
      </c>
      <c r="AX610" s="64" t="str">
        <f>Code!$L$207</f>
        <v>EF 60</v>
      </c>
      <c r="AY610" s="64" t="str">
        <f>Code!$L$208</f>
        <v>EF 60</v>
      </c>
      <c r="AZ610" s="64" t="str">
        <f>Code!$L$205</f>
        <v>EF 62</v>
      </c>
      <c r="BA610" s="23" t="s">
        <v>237</v>
      </c>
      <c r="BB610" s="23" t="s">
        <v>237</v>
      </c>
      <c r="BC610" s="23" t="s">
        <v>237</v>
      </c>
      <c r="BD610" s="39">
        <f t="shared" si="171"/>
        <v>6.0653708039347702E-4</v>
      </c>
      <c r="BE610" s="39">
        <f t="shared" si="172"/>
        <v>4.9950112502992225E-4</v>
      </c>
      <c r="BF610" s="18">
        <f>Measures!$C$3</f>
        <v>8</v>
      </c>
      <c r="BG610" s="41">
        <f>Measures!$C$4</f>
        <v>0.1</v>
      </c>
      <c r="BH610" s="41">
        <v>0.06</v>
      </c>
      <c r="BI610" s="18">
        <f>VLOOKUP(D610,Measures!$B$6:$C$21,2,FALSE)</f>
        <v>38</v>
      </c>
      <c r="BJ610" s="18">
        <f>Measures!$C$22</f>
        <v>44</v>
      </c>
      <c r="BK610" s="18">
        <f>Measures!$C$23</f>
        <v>19</v>
      </c>
      <c r="BL610" s="18">
        <f>Measures!$C$24</f>
        <v>13</v>
      </c>
      <c r="BM610" s="18">
        <f>Measures!$C$26</f>
        <v>0.32</v>
      </c>
      <c r="BN610" s="18">
        <f>Measures!$D$26</f>
        <v>0.25</v>
      </c>
      <c r="BO610" s="18">
        <f>Measures!$C$27</f>
        <v>14</v>
      </c>
      <c r="BP610" s="18">
        <f>Measures!$C$28</f>
        <v>15</v>
      </c>
      <c r="BQ610" s="88">
        <f>Measures!$C$29</f>
        <v>92</v>
      </c>
      <c r="BR610" s="88">
        <f>Measures!$C$30</f>
        <v>95</v>
      </c>
      <c r="BS610" s="88">
        <f>Measures!$C$31</f>
        <v>70</v>
      </c>
      <c r="BT610" s="64" t="str">
        <f>Code!$M$204</f>
        <v>EF 200</v>
      </c>
      <c r="BU610" s="64" t="str">
        <f>Code!$M$207</f>
        <v>EF 67</v>
      </c>
      <c r="BV610" s="64" t="str">
        <f>Code!$M$208</f>
        <v>EF 70</v>
      </c>
      <c r="BW610" s="64" t="str">
        <f>Code!$M$205</f>
        <v>EF 82</v>
      </c>
      <c r="BX610" s="64" t="s">
        <v>363</v>
      </c>
      <c r="BY610" s="64" t="s">
        <v>239</v>
      </c>
      <c r="BZ610" s="64" t="s">
        <v>240</v>
      </c>
      <c r="CA610" s="64"/>
      <c r="CB610" s="64"/>
      <c r="CC610" s="64"/>
      <c r="CD610" s="64"/>
      <c r="CE610" s="64"/>
      <c r="CF610" s="64"/>
      <c r="CG610" s="64"/>
      <c r="CH610" s="64"/>
      <c r="CI610" s="64"/>
      <c r="CJ610" s="64"/>
      <c r="CK610" s="64"/>
      <c r="CL610" s="64"/>
      <c r="CM610" s="18"/>
      <c r="CN610" s="18"/>
    </row>
    <row r="611" spans="1:92" ht="14.4" x14ac:dyDescent="0.3">
      <c r="A611" s="19" t="s">
        <v>22</v>
      </c>
      <c r="B611" s="31" t="s">
        <v>86</v>
      </c>
      <c r="C611" s="19" t="s">
        <v>87</v>
      </c>
      <c r="D611" s="19">
        <v>11</v>
      </c>
      <c r="E611" s="19">
        <f>VLOOKUP(D611,Lists!$B$3:$C$18,2,FALSE)</f>
        <v>13</v>
      </c>
      <c r="F611" s="19">
        <v>1</v>
      </c>
      <c r="G611" s="19" t="s">
        <v>66</v>
      </c>
      <c r="H611" s="23">
        <v>1600</v>
      </c>
      <c r="I611" s="37">
        <v>0.14016341923318668</v>
      </c>
      <c r="J611" s="36">
        <v>7.1357303575703178E-4</v>
      </c>
      <c r="K611" s="36">
        <f t="shared" si="157"/>
        <v>7.1357303575703178E-4</v>
      </c>
      <c r="L611" s="23">
        <v>3.32</v>
      </c>
      <c r="M611" s="35">
        <v>0.33</v>
      </c>
      <c r="N611" s="35">
        <f t="shared" si="158"/>
        <v>0.33</v>
      </c>
      <c r="O611" s="38">
        <v>15.408695652173913</v>
      </c>
      <c r="P611" s="38">
        <f t="shared" si="159"/>
        <v>15.408695652173913</v>
      </c>
      <c r="Q611" s="38">
        <v>1.3361692000000001</v>
      </c>
      <c r="R611" s="38">
        <v>3.0951638065522622</v>
      </c>
      <c r="S611" s="23">
        <v>1.23</v>
      </c>
      <c r="T611" s="23">
        <v>0.87</v>
      </c>
      <c r="U611" s="23">
        <v>10</v>
      </c>
      <c r="V611" s="23">
        <f t="shared" si="160"/>
        <v>10</v>
      </c>
      <c r="W611" s="23">
        <v>78</v>
      </c>
      <c r="X611" s="23">
        <f t="shared" si="161"/>
        <v>78</v>
      </c>
      <c r="Y611" s="23">
        <v>62</v>
      </c>
      <c r="Z611" s="23" t="str">
        <f>Code!$K$204</f>
        <v>EF 86</v>
      </c>
      <c r="AA611" s="23" t="str">
        <f>Code!$K$207</f>
        <v>EF 57</v>
      </c>
      <c r="AB611" s="23" t="str">
        <f>Code!$K$208</f>
        <v>EF 57</v>
      </c>
      <c r="AC611" s="23" t="str">
        <f>Code!$K$205</f>
        <v>EF 57</v>
      </c>
      <c r="AD611" s="23" t="s">
        <v>237</v>
      </c>
      <c r="AE611" s="23" t="s">
        <v>237</v>
      </c>
      <c r="AF611" s="23" t="s">
        <v>237</v>
      </c>
      <c r="AG611" s="39">
        <f t="shared" si="156"/>
        <v>7.1357303575703178E-4</v>
      </c>
      <c r="AH611" s="39">
        <f t="shared" si="162"/>
        <v>7.1357303575703178E-4</v>
      </c>
      <c r="AI611" s="18">
        <f t="shared" si="163"/>
        <v>3.32</v>
      </c>
      <c r="AJ611" s="41">
        <f>Code!$B$23</f>
        <v>0.15</v>
      </c>
      <c r="AK611" s="41">
        <f t="shared" si="164"/>
        <v>0.15</v>
      </c>
      <c r="AL611" s="110">
        <f t="shared" si="165"/>
        <v>15.408695652173913</v>
      </c>
      <c r="AM611" s="110">
        <f t="shared" si="166"/>
        <v>15.408695652173913</v>
      </c>
      <c r="AN611" s="110">
        <f t="shared" si="167"/>
        <v>1.3361692000000001</v>
      </c>
      <c r="AO611" s="110">
        <f t="shared" si="168"/>
        <v>3.0951638065522622</v>
      </c>
      <c r="AP611" s="18">
        <f>VLOOKUP(D611,Code!$B$92:$D$107,2,FALSE)</f>
        <v>0.32</v>
      </c>
      <c r="AQ611" s="18">
        <f>VLOOKUP(E611,Code!$B$92:$D$107,3,FALSE)</f>
        <v>0.25</v>
      </c>
      <c r="AR611" s="18">
        <f>Code!$C$132</f>
        <v>14</v>
      </c>
      <c r="AS611" s="18">
        <f t="shared" si="169"/>
        <v>14</v>
      </c>
      <c r="AT611" s="88">
        <f>Code!$C$189</f>
        <v>80</v>
      </c>
      <c r="AU611" s="88">
        <f t="shared" si="170"/>
        <v>80</v>
      </c>
      <c r="AV611" s="88">
        <f>Code!$C$198</f>
        <v>66</v>
      </c>
      <c r="AW611" s="18" t="str">
        <f>Code!$L$204</f>
        <v>EF 95</v>
      </c>
      <c r="AX611" s="64" t="str">
        <f>Code!$L$207</f>
        <v>EF 60</v>
      </c>
      <c r="AY611" s="64" t="str">
        <f>Code!$L$208</f>
        <v>EF 60</v>
      </c>
      <c r="AZ611" s="64" t="str">
        <f>Code!$L$205</f>
        <v>EF 62</v>
      </c>
      <c r="BA611" s="23" t="s">
        <v>237</v>
      </c>
      <c r="BB611" s="23" t="s">
        <v>237</v>
      </c>
      <c r="BC611" s="23" t="s">
        <v>237</v>
      </c>
      <c r="BD611" s="39">
        <f t="shared" si="171"/>
        <v>6.0653708039347702E-4</v>
      </c>
      <c r="BE611" s="39">
        <f t="shared" si="172"/>
        <v>4.9950112502992225E-4</v>
      </c>
      <c r="BF611" s="18">
        <f>Measures!$C$3</f>
        <v>8</v>
      </c>
      <c r="BG611" s="41">
        <f>Measures!$C$4</f>
        <v>0.1</v>
      </c>
      <c r="BH611" s="41">
        <v>0.06</v>
      </c>
      <c r="BI611" s="18">
        <f>VLOOKUP(D611,Measures!$B$6:$C$21,2,FALSE)</f>
        <v>38</v>
      </c>
      <c r="BJ611" s="18">
        <f>Measures!$C$22</f>
        <v>44</v>
      </c>
      <c r="BK611" s="18">
        <f>Measures!$C$23</f>
        <v>19</v>
      </c>
      <c r="BL611" s="18">
        <f>Measures!$C$24</f>
        <v>13</v>
      </c>
      <c r="BM611" s="18">
        <f>Measures!$C$26</f>
        <v>0.32</v>
      </c>
      <c r="BN611" s="18">
        <f>Measures!$D$26</f>
        <v>0.25</v>
      </c>
      <c r="BO611" s="18">
        <f>Measures!$C$27</f>
        <v>14</v>
      </c>
      <c r="BP611" s="18">
        <f>Measures!$C$28</f>
        <v>15</v>
      </c>
      <c r="BQ611" s="88">
        <f>Measures!$C$29</f>
        <v>92</v>
      </c>
      <c r="BR611" s="88">
        <f>Measures!$C$30</f>
        <v>95</v>
      </c>
      <c r="BS611" s="88">
        <f>Measures!$C$31</f>
        <v>70</v>
      </c>
      <c r="BT611" s="64" t="str">
        <f>Code!$M$204</f>
        <v>EF 200</v>
      </c>
      <c r="BU611" s="64" t="str">
        <f>Code!$M$207</f>
        <v>EF 67</v>
      </c>
      <c r="BV611" s="64" t="str">
        <f>Code!$M$208</f>
        <v>EF 70</v>
      </c>
      <c r="BW611" s="64" t="str">
        <f>Code!$M$205</f>
        <v>EF 82</v>
      </c>
      <c r="BX611" s="64" t="s">
        <v>363</v>
      </c>
      <c r="BY611" s="64" t="s">
        <v>239</v>
      </c>
      <c r="BZ611" s="64" t="s">
        <v>240</v>
      </c>
      <c r="CA611" s="64"/>
      <c r="CB611" s="64"/>
      <c r="CC611" s="64"/>
      <c r="CD611" s="64"/>
      <c r="CE611" s="64"/>
      <c r="CF611" s="64"/>
      <c r="CG611" s="64"/>
      <c r="CH611" s="64"/>
      <c r="CI611" s="64"/>
      <c r="CJ611" s="64"/>
      <c r="CK611" s="64"/>
      <c r="CL611" s="64"/>
      <c r="CM611" s="18"/>
      <c r="CN611" s="18"/>
    </row>
    <row r="612" spans="1:92" ht="14.4" x14ac:dyDescent="0.3">
      <c r="A612" s="19" t="s">
        <v>22</v>
      </c>
      <c r="B612" s="31" t="s">
        <v>86</v>
      </c>
      <c r="C612" s="19" t="s">
        <v>87</v>
      </c>
      <c r="D612" s="19">
        <v>11</v>
      </c>
      <c r="E612" s="19">
        <f>VLOOKUP(D612,Lists!$B$3:$C$18,2,FALSE)</f>
        <v>13</v>
      </c>
      <c r="F612" s="19">
        <v>2</v>
      </c>
      <c r="G612" s="19" t="s">
        <v>66</v>
      </c>
      <c r="H612" s="23">
        <v>1990</v>
      </c>
      <c r="I612" s="37">
        <v>0.14016341923318668</v>
      </c>
      <c r="J612" s="36">
        <v>7.1357303575703178E-4</v>
      </c>
      <c r="K612" s="36">
        <f t="shared" si="157"/>
        <v>7.1357303575703178E-4</v>
      </c>
      <c r="L612" s="23">
        <v>3.32</v>
      </c>
      <c r="M612" s="35">
        <v>0.33</v>
      </c>
      <c r="N612" s="35">
        <f t="shared" si="158"/>
        <v>0.33</v>
      </c>
      <c r="O612" s="38">
        <v>15.408695652173913</v>
      </c>
      <c r="P612" s="38">
        <f t="shared" si="159"/>
        <v>15.408695652173913</v>
      </c>
      <c r="Q612" s="38">
        <v>1.3361692000000001</v>
      </c>
      <c r="R612" s="38">
        <v>3.0951638065522622</v>
      </c>
      <c r="S612" s="23">
        <v>1.23</v>
      </c>
      <c r="T612" s="23">
        <v>0.87</v>
      </c>
      <c r="U612" s="23">
        <v>10</v>
      </c>
      <c r="V612" s="23">
        <f t="shared" si="160"/>
        <v>10</v>
      </c>
      <c r="W612" s="23">
        <v>78</v>
      </c>
      <c r="X612" s="23">
        <f t="shared" si="161"/>
        <v>78</v>
      </c>
      <c r="Y612" s="23">
        <v>62</v>
      </c>
      <c r="Z612" s="23" t="str">
        <f>Code!$K$204</f>
        <v>EF 86</v>
      </c>
      <c r="AA612" s="23" t="str">
        <f>Code!$K$207</f>
        <v>EF 57</v>
      </c>
      <c r="AB612" s="23" t="str">
        <f>Code!$K$208</f>
        <v>EF 57</v>
      </c>
      <c r="AC612" s="23" t="str">
        <f>Code!$K$205</f>
        <v>EF 57</v>
      </c>
      <c r="AD612" s="23" t="s">
        <v>237</v>
      </c>
      <c r="AE612" s="23" t="s">
        <v>237</v>
      </c>
      <c r="AF612" s="23" t="s">
        <v>237</v>
      </c>
      <c r="AG612" s="39">
        <f t="shared" si="156"/>
        <v>7.1357303575703178E-4</v>
      </c>
      <c r="AH612" s="39">
        <f t="shared" si="162"/>
        <v>7.1357303575703178E-4</v>
      </c>
      <c r="AI612" s="18">
        <f t="shared" si="163"/>
        <v>3.32</v>
      </c>
      <c r="AJ612" s="41">
        <f>Code!$B$23</f>
        <v>0.15</v>
      </c>
      <c r="AK612" s="41">
        <f t="shared" si="164"/>
        <v>0.15</v>
      </c>
      <c r="AL612" s="110">
        <f t="shared" si="165"/>
        <v>15.408695652173913</v>
      </c>
      <c r="AM612" s="110">
        <f t="shared" si="166"/>
        <v>15.408695652173913</v>
      </c>
      <c r="AN612" s="110">
        <f t="shared" si="167"/>
        <v>1.3361692000000001</v>
      </c>
      <c r="AO612" s="110">
        <f t="shared" si="168"/>
        <v>3.0951638065522622</v>
      </c>
      <c r="AP612" s="18">
        <f>VLOOKUP(D612,Code!$B$92:$D$107,2,FALSE)</f>
        <v>0.32</v>
      </c>
      <c r="AQ612" s="18">
        <f>VLOOKUP(E612,Code!$B$92:$D$107,3,FALSE)</f>
        <v>0.25</v>
      </c>
      <c r="AR612" s="18">
        <f>Code!$C$132</f>
        <v>14</v>
      </c>
      <c r="AS612" s="18">
        <f t="shared" si="169"/>
        <v>14</v>
      </c>
      <c r="AT612" s="88">
        <f>Code!$C$189</f>
        <v>80</v>
      </c>
      <c r="AU612" s="88">
        <f t="shared" si="170"/>
        <v>80</v>
      </c>
      <c r="AV612" s="88">
        <f>Code!$C$198</f>
        <v>66</v>
      </c>
      <c r="AW612" s="18" t="str">
        <f>Code!$L$204</f>
        <v>EF 95</v>
      </c>
      <c r="AX612" s="64" t="str">
        <f>Code!$L$207</f>
        <v>EF 60</v>
      </c>
      <c r="AY612" s="64" t="str">
        <f>Code!$L$208</f>
        <v>EF 60</v>
      </c>
      <c r="AZ612" s="64" t="str">
        <f>Code!$L$205</f>
        <v>EF 62</v>
      </c>
      <c r="BA612" s="23" t="s">
        <v>237</v>
      </c>
      <c r="BB612" s="23" t="s">
        <v>237</v>
      </c>
      <c r="BC612" s="23" t="s">
        <v>237</v>
      </c>
      <c r="BD612" s="39">
        <f t="shared" si="171"/>
        <v>6.0653708039347702E-4</v>
      </c>
      <c r="BE612" s="39">
        <f t="shared" si="172"/>
        <v>4.9950112502992225E-4</v>
      </c>
      <c r="BF612" s="18">
        <f>Measures!$C$3</f>
        <v>8</v>
      </c>
      <c r="BG612" s="41">
        <f>Measures!$C$4</f>
        <v>0.1</v>
      </c>
      <c r="BH612" s="41">
        <v>0.06</v>
      </c>
      <c r="BI612" s="18">
        <f>VLOOKUP(D612,Measures!$B$6:$C$21,2,FALSE)</f>
        <v>38</v>
      </c>
      <c r="BJ612" s="18">
        <f>Measures!$C$22</f>
        <v>44</v>
      </c>
      <c r="BK612" s="18">
        <f>Measures!$C$23</f>
        <v>19</v>
      </c>
      <c r="BL612" s="18">
        <f>Measures!$C$24</f>
        <v>13</v>
      </c>
      <c r="BM612" s="18">
        <f>Measures!$C$26</f>
        <v>0.32</v>
      </c>
      <c r="BN612" s="18">
        <f>Measures!$D$26</f>
        <v>0.25</v>
      </c>
      <c r="BO612" s="18">
        <f>Measures!$C$27</f>
        <v>14</v>
      </c>
      <c r="BP612" s="18">
        <f>Measures!$C$28</f>
        <v>15</v>
      </c>
      <c r="BQ612" s="88">
        <f>Measures!$C$29</f>
        <v>92</v>
      </c>
      <c r="BR612" s="88">
        <f>Measures!$C$30</f>
        <v>95</v>
      </c>
      <c r="BS612" s="88">
        <f>Measures!$C$31</f>
        <v>70</v>
      </c>
      <c r="BT612" s="64" t="str">
        <f>Code!$M$204</f>
        <v>EF 200</v>
      </c>
      <c r="BU612" s="64" t="str">
        <f>Code!$M$207</f>
        <v>EF 67</v>
      </c>
      <c r="BV612" s="64" t="str">
        <f>Code!$M$208</f>
        <v>EF 70</v>
      </c>
      <c r="BW612" s="64" t="str">
        <f>Code!$M$205</f>
        <v>EF 82</v>
      </c>
      <c r="BX612" s="64" t="s">
        <v>363</v>
      </c>
      <c r="BY612" s="64" t="s">
        <v>239</v>
      </c>
      <c r="BZ612" s="64" t="s">
        <v>240</v>
      </c>
      <c r="CA612" s="64"/>
      <c r="CB612" s="64"/>
      <c r="CC612" s="64"/>
      <c r="CD612" s="64"/>
      <c r="CE612" s="64"/>
      <c r="CF612" s="64"/>
      <c r="CG612" s="64"/>
      <c r="CH612" s="64"/>
      <c r="CI612" s="64"/>
      <c r="CJ612" s="64"/>
      <c r="CK612" s="64"/>
      <c r="CL612" s="64"/>
      <c r="CM612" s="18"/>
      <c r="CN612" s="18"/>
    </row>
    <row r="613" spans="1:92" ht="14.4" x14ac:dyDescent="0.3">
      <c r="A613" s="19" t="s">
        <v>95</v>
      </c>
      <c r="B613" s="31" t="s">
        <v>86</v>
      </c>
      <c r="C613" s="19" t="s">
        <v>71</v>
      </c>
      <c r="D613" s="19">
        <v>11</v>
      </c>
      <c r="E613" s="19">
        <f>VLOOKUP(D613,Lists!$B$3:$C$18,2,FALSE)</f>
        <v>13</v>
      </c>
      <c r="F613" s="19">
        <v>1</v>
      </c>
      <c r="G613" s="19" t="s">
        <v>67</v>
      </c>
      <c r="H613" s="23">
        <v>1810</v>
      </c>
      <c r="I613" s="37">
        <v>0.11502100840336134</v>
      </c>
      <c r="J613" s="36">
        <v>5.1608452609801366E-4</v>
      </c>
      <c r="K613" s="36">
        <f t="shared" si="157"/>
        <v>5.1608452609801366E-4</v>
      </c>
      <c r="L613" s="23">
        <v>3.67</v>
      </c>
      <c r="M613" s="35">
        <v>0.26</v>
      </c>
      <c r="N613" s="35">
        <f t="shared" si="158"/>
        <v>0.26</v>
      </c>
      <c r="O613" s="38">
        <v>18.171171171171171</v>
      </c>
      <c r="P613" s="38">
        <f t="shared" si="159"/>
        <v>18.171171171171171</v>
      </c>
      <c r="Q613" s="38">
        <v>5.9551821</v>
      </c>
      <c r="R613" s="38">
        <v>10.254943899018233</v>
      </c>
      <c r="S613" s="23">
        <v>1.1400000000000001</v>
      </c>
      <c r="T613" s="23">
        <v>0.87</v>
      </c>
      <c r="U613" s="23">
        <v>10</v>
      </c>
      <c r="V613" s="23">
        <f t="shared" si="160"/>
        <v>10</v>
      </c>
      <c r="W613" s="23">
        <v>78</v>
      </c>
      <c r="X613" s="23">
        <f t="shared" si="161"/>
        <v>78</v>
      </c>
      <c r="Y613" s="23">
        <v>62</v>
      </c>
      <c r="Z613" s="23" t="str">
        <f>Code!$K$204</f>
        <v>EF 86</v>
      </c>
      <c r="AA613" s="23" t="str">
        <f>Code!$K$207</f>
        <v>EF 57</v>
      </c>
      <c r="AB613" s="23" t="str">
        <f>Code!$K$208</f>
        <v>EF 57</v>
      </c>
      <c r="AC613" s="23" t="str">
        <f>Code!$K$205</f>
        <v>EF 57</v>
      </c>
      <c r="AD613" s="23" t="s">
        <v>237</v>
      </c>
      <c r="AE613" s="23" t="s">
        <v>237</v>
      </c>
      <c r="AF613" s="23" t="s">
        <v>237</v>
      </c>
      <c r="AG613" s="39">
        <f t="shared" si="156"/>
        <v>5.1608452609801366E-4</v>
      </c>
      <c r="AH613" s="39">
        <f t="shared" si="162"/>
        <v>5.1608452609801366E-4</v>
      </c>
      <c r="AI613" s="18">
        <f t="shared" si="163"/>
        <v>3.67</v>
      </c>
      <c r="AJ613" s="41">
        <f>Code!$B$23</f>
        <v>0.15</v>
      </c>
      <c r="AK613" s="41">
        <f t="shared" si="164"/>
        <v>0.15</v>
      </c>
      <c r="AL613" s="110">
        <f t="shared" si="165"/>
        <v>18.171171171171171</v>
      </c>
      <c r="AM613" s="110">
        <f t="shared" si="166"/>
        <v>18.171171171171171</v>
      </c>
      <c r="AN613" s="110">
        <f t="shared" si="167"/>
        <v>5.9551821</v>
      </c>
      <c r="AO613" s="110">
        <f t="shared" si="168"/>
        <v>10.254943899018233</v>
      </c>
      <c r="AP613" s="18">
        <f>VLOOKUP(D613,Code!$B$92:$D$107,2,FALSE)</f>
        <v>0.32</v>
      </c>
      <c r="AQ613" s="18">
        <f>VLOOKUP(E613,Code!$B$92:$D$107,3,FALSE)</f>
        <v>0.25</v>
      </c>
      <c r="AR613" s="18">
        <f>Code!$C$132</f>
        <v>14</v>
      </c>
      <c r="AS613" s="18">
        <f t="shared" si="169"/>
        <v>14</v>
      </c>
      <c r="AT613" s="88">
        <f>Code!$C$189</f>
        <v>80</v>
      </c>
      <c r="AU613" s="88">
        <f t="shared" si="170"/>
        <v>80</v>
      </c>
      <c r="AV613" s="88">
        <f>Code!$C$198</f>
        <v>66</v>
      </c>
      <c r="AW613" s="18" t="str">
        <f>Code!$L$204</f>
        <v>EF 95</v>
      </c>
      <c r="AX613" s="64" t="str">
        <f>Code!$L$207</f>
        <v>EF 60</v>
      </c>
      <c r="AY613" s="64" t="str">
        <f>Code!$L$208</f>
        <v>EF 60</v>
      </c>
      <c r="AZ613" s="64" t="str">
        <f>Code!$L$205</f>
        <v>EF 62</v>
      </c>
      <c r="BA613" s="23" t="s">
        <v>237</v>
      </c>
      <c r="BB613" s="23" t="s">
        <v>237</v>
      </c>
      <c r="BC613" s="23" t="s">
        <v>237</v>
      </c>
      <c r="BD613" s="39">
        <f t="shared" si="171"/>
        <v>4.3867184718331158E-4</v>
      </c>
      <c r="BE613" s="39">
        <f t="shared" si="172"/>
        <v>3.6125916826860955E-4</v>
      </c>
      <c r="BF613" s="18">
        <f>Measures!$C$3</f>
        <v>8</v>
      </c>
      <c r="BG613" s="41">
        <f>Measures!$C$4</f>
        <v>0.1</v>
      </c>
      <c r="BH613" s="41">
        <v>0.06</v>
      </c>
      <c r="BI613" s="18">
        <f>VLOOKUP(D613,Measures!$B$6:$C$21,2,FALSE)</f>
        <v>38</v>
      </c>
      <c r="BJ613" s="18">
        <f>Measures!$C$22</f>
        <v>44</v>
      </c>
      <c r="BK613" s="18">
        <f>Measures!$C$23</f>
        <v>19</v>
      </c>
      <c r="BL613" s="18">
        <f>Measures!$C$24</f>
        <v>13</v>
      </c>
      <c r="BM613" s="18">
        <f>Measures!$C$26</f>
        <v>0.32</v>
      </c>
      <c r="BN613" s="18">
        <f>Measures!$D$26</f>
        <v>0.25</v>
      </c>
      <c r="BO613" s="18">
        <f>Measures!$C$27</f>
        <v>14</v>
      </c>
      <c r="BP613" s="18">
        <f>Measures!$C$28</f>
        <v>15</v>
      </c>
      <c r="BQ613" s="88">
        <f>Measures!$C$29</f>
        <v>92</v>
      </c>
      <c r="BR613" s="88">
        <f>Measures!$C$30</f>
        <v>95</v>
      </c>
      <c r="BS613" s="88">
        <f>Measures!$C$31</f>
        <v>70</v>
      </c>
      <c r="BT613" s="64" t="str">
        <f>Code!$M$204</f>
        <v>EF 200</v>
      </c>
      <c r="BU613" s="64" t="str">
        <f>Code!$M$207</f>
        <v>EF 67</v>
      </c>
      <c r="BV613" s="64" t="str">
        <f>Code!$M$208</f>
        <v>EF 70</v>
      </c>
      <c r="BW613" s="64" t="str">
        <f>Code!$M$205</f>
        <v>EF 82</v>
      </c>
      <c r="BX613" s="64" t="s">
        <v>363</v>
      </c>
      <c r="BY613" s="64" t="s">
        <v>239</v>
      </c>
      <c r="BZ613" s="64" t="s">
        <v>240</v>
      </c>
      <c r="CA613" s="64"/>
      <c r="CB613" s="64"/>
      <c r="CC613" s="64"/>
      <c r="CD613" s="64"/>
      <c r="CE613" s="64"/>
      <c r="CF613" s="64"/>
      <c r="CG613" s="64"/>
      <c r="CH613" s="64"/>
      <c r="CI613" s="64"/>
      <c r="CJ613" s="64"/>
      <c r="CK613" s="64"/>
      <c r="CL613" s="64"/>
      <c r="CM613" s="18"/>
      <c r="CN613" s="18"/>
    </row>
    <row r="614" spans="1:92" ht="14.4" x14ac:dyDescent="0.3">
      <c r="A614" s="19" t="s">
        <v>95</v>
      </c>
      <c r="B614" s="31" t="s">
        <v>86</v>
      </c>
      <c r="C614" s="19" t="s">
        <v>71</v>
      </c>
      <c r="D614" s="19">
        <v>11</v>
      </c>
      <c r="E614" s="19">
        <f>VLOOKUP(D614,Lists!$B$3:$C$18,2,FALSE)</f>
        <v>13</v>
      </c>
      <c r="F614" s="19">
        <v>2</v>
      </c>
      <c r="G614" s="19" t="s">
        <v>67</v>
      </c>
      <c r="H614" s="23">
        <v>2400</v>
      </c>
      <c r="I614" s="37">
        <v>0.11502100840336134</v>
      </c>
      <c r="J614" s="36">
        <v>5.1608452609801366E-4</v>
      </c>
      <c r="K614" s="36">
        <f t="shared" si="157"/>
        <v>5.1608452609801366E-4</v>
      </c>
      <c r="L614" s="23">
        <v>3.67</v>
      </c>
      <c r="M614" s="35">
        <v>0.26</v>
      </c>
      <c r="N614" s="35">
        <f t="shared" si="158"/>
        <v>0.26</v>
      </c>
      <c r="O614" s="38">
        <v>18.171171171171171</v>
      </c>
      <c r="P614" s="38">
        <f t="shared" si="159"/>
        <v>18.171171171171171</v>
      </c>
      <c r="Q614" s="38">
        <v>5.9551821</v>
      </c>
      <c r="R614" s="38">
        <v>10.254943899018233</v>
      </c>
      <c r="S614" s="23">
        <v>1.1400000000000001</v>
      </c>
      <c r="T614" s="23">
        <v>0.87</v>
      </c>
      <c r="U614" s="23">
        <v>10</v>
      </c>
      <c r="V614" s="23">
        <f t="shared" si="160"/>
        <v>10</v>
      </c>
      <c r="W614" s="23">
        <v>78</v>
      </c>
      <c r="X614" s="23">
        <f t="shared" si="161"/>
        <v>78</v>
      </c>
      <c r="Y614" s="23">
        <v>62</v>
      </c>
      <c r="Z614" s="23" t="str">
        <f>Code!$K$204</f>
        <v>EF 86</v>
      </c>
      <c r="AA614" s="23" t="str">
        <f>Code!$K$207</f>
        <v>EF 57</v>
      </c>
      <c r="AB614" s="23" t="str">
        <f>Code!$K$208</f>
        <v>EF 57</v>
      </c>
      <c r="AC614" s="23" t="str">
        <f>Code!$K$205</f>
        <v>EF 57</v>
      </c>
      <c r="AD614" s="23" t="s">
        <v>237</v>
      </c>
      <c r="AE614" s="23" t="s">
        <v>237</v>
      </c>
      <c r="AF614" s="23" t="s">
        <v>237</v>
      </c>
      <c r="AG614" s="39">
        <f t="shared" si="156"/>
        <v>5.1608452609801366E-4</v>
      </c>
      <c r="AH614" s="39">
        <f t="shared" si="162"/>
        <v>5.1608452609801366E-4</v>
      </c>
      <c r="AI614" s="18">
        <f t="shared" si="163"/>
        <v>3.67</v>
      </c>
      <c r="AJ614" s="41">
        <f>Code!$B$23</f>
        <v>0.15</v>
      </c>
      <c r="AK614" s="41">
        <f t="shared" si="164"/>
        <v>0.15</v>
      </c>
      <c r="AL614" s="110">
        <f t="shared" si="165"/>
        <v>18.171171171171171</v>
      </c>
      <c r="AM614" s="110">
        <f t="shared" si="166"/>
        <v>18.171171171171171</v>
      </c>
      <c r="AN614" s="110">
        <f t="shared" si="167"/>
        <v>5.9551821</v>
      </c>
      <c r="AO614" s="110">
        <f t="shared" si="168"/>
        <v>10.254943899018233</v>
      </c>
      <c r="AP614" s="18">
        <f>VLOOKUP(D614,Code!$B$92:$D$107,2,FALSE)</f>
        <v>0.32</v>
      </c>
      <c r="AQ614" s="18">
        <f>VLOOKUP(E614,Code!$B$92:$D$107,3,FALSE)</f>
        <v>0.25</v>
      </c>
      <c r="AR614" s="18">
        <f>Code!$C$132</f>
        <v>14</v>
      </c>
      <c r="AS614" s="18">
        <f t="shared" si="169"/>
        <v>14</v>
      </c>
      <c r="AT614" s="88">
        <f>Code!$C$189</f>
        <v>80</v>
      </c>
      <c r="AU614" s="88">
        <f t="shared" si="170"/>
        <v>80</v>
      </c>
      <c r="AV614" s="88">
        <f>Code!$C$198</f>
        <v>66</v>
      </c>
      <c r="AW614" s="18" t="str">
        <f>Code!$L$204</f>
        <v>EF 95</v>
      </c>
      <c r="AX614" s="64" t="str">
        <f>Code!$L$207</f>
        <v>EF 60</v>
      </c>
      <c r="AY614" s="64" t="str">
        <f>Code!$L$208</f>
        <v>EF 60</v>
      </c>
      <c r="AZ614" s="64" t="str">
        <f>Code!$L$205</f>
        <v>EF 62</v>
      </c>
      <c r="BA614" s="23" t="s">
        <v>237</v>
      </c>
      <c r="BB614" s="23" t="s">
        <v>237</v>
      </c>
      <c r="BC614" s="23" t="s">
        <v>237</v>
      </c>
      <c r="BD614" s="39">
        <f t="shared" si="171"/>
        <v>4.3867184718331158E-4</v>
      </c>
      <c r="BE614" s="39">
        <f t="shared" si="172"/>
        <v>3.6125916826860955E-4</v>
      </c>
      <c r="BF614" s="18">
        <f>Measures!$C$3</f>
        <v>8</v>
      </c>
      <c r="BG614" s="41">
        <f>Measures!$C$4</f>
        <v>0.1</v>
      </c>
      <c r="BH614" s="41">
        <v>0.06</v>
      </c>
      <c r="BI614" s="18">
        <f>VLOOKUP(D614,Measures!$B$6:$C$21,2,FALSE)</f>
        <v>38</v>
      </c>
      <c r="BJ614" s="18">
        <f>Measures!$C$22</f>
        <v>44</v>
      </c>
      <c r="BK614" s="18">
        <f>Measures!$C$23</f>
        <v>19</v>
      </c>
      <c r="BL614" s="18">
        <f>Measures!$C$24</f>
        <v>13</v>
      </c>
      <c r="BM614" s="18">
        <f>Measures!$C$26</f>
        <v>0.32</v>
      </c>
      <c r="BN614" s="18">
        <f>Measures!$D$26</f>
        <v>0.25</v>
      </c>
      <c r="BO614" s="18">
        <f>Measures!$C$27</f>
        <v>14</v>
      </c>
      <c r="BP614" s="18">
        <f>Measures!$C$28</f>
        <v>15</v>
      </c>
      <c r="BQ614" s="88">
        <f>Measures!$C$29</f>
        <v>92</v>
      </c>
      <c r="BR614" s="88">
        <f>Measures!$C$30</f>
        <v>95</v>
      </c>
      <c r="BS614" s="88">
        <f>Measures!$C$31</f>
        <v>70</v>
      </c>
      <c r="BT614" s="64" t="str">
        <f>Code!$M$204</f>
        <v>EF 200</v>
      </c>
      <c r="BU614" s="64" t="str">
        <f>Code!$M$207</f>
        <v>EF 67</v>
      </c>
      <c r="BV614" s="64" t="str">
        <f>Code!$M$208</f>
        <v>EF 70</v>
      </c>
      <c r="BW614" s="64" t="str">
        <f>Code!$M$205</f>
        <v>EF 82</v>
      </c>
      <c r="BX614" s="64" t="s">
        <v>363</v>
      </c>
      <c r="BY614" s="64" t="s">
        <v>239</v>
      </c>
      <c r="BZ614" s="64" t="s">
        <v>240</v>
      </c>
      <c r="CA614" s="64"/>
      <c r="CB614" s="64"/>
      <c r="CC614" s="64"/>
      <c r="CD614" s="64"/>
      <c r="CE614" s="64"/>
      <c r="CF614" s="64"/>
      <c r="CG614" s="64"/>
      <c r="CH614" s="64"/>
      <c r="CI614" s="64"/>
      <c r="CJ614" s="64"/>
      <c r="CK614" s="64"/>
      <c r="CL614" s="64"/>
      <c r="CM614" s="18"/>
      <c r="CN614" s="18"/>
    </row>
    <row r="615" spans="1:92" ht="14.4" x14ac:dyDescent="0.3">
      <c r="A615" s="19" t="s">
        <v>22</v>
      </c>
      <c r="B615" s="31" t="s">
        <v>86</v>
      </c>
      <c r="C615" s="19" t="s">
        <v>71</v>
      </c>
      <c r="D615" s="19">
        <v>11</v>
      </c>
      <c r="E615" s="19">
        <f>VLOOKUP(D615,Lists!$B$3:$C$18,2,FALSE)</f>
        <v>13</v>
      </c>
      <c r="F615" s="19">
        <v>1</v>
      </c>
      <c r="G615" s="19" t="s">
        <v>67</v>
      </c>
      <c r="H615" s="23">
        <v>1810</v>
      </c>
      <c r="I615" s="37">
        <v>0.11502100840336134</v>
      </c>
      <c r="J615" s="36">
        <v>5.1608452609801366E-4</v>
      </c>
      <c r="K615" s="36">
        <f t="shared" si="157"/>
        <v>5.1608452609801366E-4</v>
      </c>
      <c r="L615" s="23">
        <v>3.67</v>
      </c>
      <c r="M615" s="35">
        <v>0.26</v>
      </c>
      <c r="N615" s="35">
        <f t="shared" si="158"/>
        <v>0.26</v>
      </c>
      <c r="O615" s="38">
        <v>18.171171171171171</v>
      </c>
      <c r="P615" s="38">
        <f t="shared" si="159"/>
        <v>18.171171171171171</v>
      </c>
      <c r="Q615" s="38">
        <v>5.9551821</v>
      </c>
      <c r="R615" s="38">
        <v>10.254943899018233</v>
      </c>
      <c r="S615" s="23">
        <v>1.1400000000000001</v>
      </c>
      <c r="T615" s="23">
        <v>0.87</v>
      </c>
      <c r="U615" s="23">
        <v>10</v>
      </c>
      <c r="V615" s="23">
        <f t="shared" si="160"/>
        <v>10</v>
      </c>
      <c r="W615" s="23">
        <v>78</v>
      </c>
      <c r="X615" s="23">
        <f t="shared" si="161"/>
        <v>78</v>
      </c>
      <c r="Y615" s="23">
        <v>62</v>
      </c>
      <c r="Z615" s="23" t="str">
        <f>Code!$K$204</f>
        <v>EF 86</v>
      </c>
      <c r="AA615" s="23" t="str">
        <f>Code!$K$207</f>
        <v>EF 57</v>
      </c>
      <c r="AB615" s="23" t="str">
        <f>Code!$K$208</f>
        <v>EF 57</v>
      </c>
      <c r="AC615" s="23" t="str">
        <f>Code!$K$205</f>
        <v>EF 57</v>
      </c>
      <c r="AD615" s="23" t="s">
        <v>237</v>
      </c>
      <c r="AE615" s="23" t="s">
        <v>237</v>
      </c>
      <c r="AF615" s="23" t="s">
        <v>237</v>
      </c>
      <c r="AG615" s="39">
        <f t="shared" si="156"/>
        <v>5.1608452609801366E-4</v>
      </c>
      <c r="AH615" s="39">
        <f t="shared" si="162"/>
        <v>5.1608452609801366E-4</v>
      </c>
      <c r="AI615" s="18">
        <f t="shared" si="163"/>
        <v>3.67</v>
      </c>
      <c r="AJ615" s="41">
        <f>Code!$B$23</f>
        <v>0.15</v>
      </c>
      <c r="AK615" s="41">
        <f t="shared" si="164"/>
        <v>0.15</v>
      </c>
      <c r="AL615" s="110">
        <f t="shared" si="165"/>
        <v>18.171171171171171</v>
      </c>
      <c r="AM615" s="110">
        <f t="shared" si="166"/>
        <v>18.171171171171171</v>
      </c>
      <c r="AN615" s="110">
        <f t="shared" si="167"/>
        <v>5.9551821</v>
      </c>
      <c r="AO615" s="110">
        <f t="shared" si="168"/>
        <v>10.254943899018233</v>
      </c>
      <c r="AP615" s="18">
        <f>VLOOKUP(D615,Code!$B$92:$D$107,2,FALSE)</f>
        <v>0.32</v>
      </c>
      <c r="AQ615" s="18">
        <f>VLOOKUP(E615,Code!$B$92:$D$107,3,FALSE)</f>
        <v>0.25</v>
      </c>
      <c r="AR615" s="18">
        <f>Code!$C$132</f>
        <v>14</v>
      </c>
      <c r="AS615" s="18">
        <f t="shared" si="169"/>
        <v>14</v>
      </c>
      <c r="AT615" s="88">
        <f>Code!$C$189</f>
        <v>80</v>
      </c>
      <c r="AU615" s="88">
        <f t="shared" si="170"/>
        <v>80</v>
      </c>
      <c r="AV615" s="88">
        <f>Code!$C$198</f>
        <v>66</v>
      </c>
      <c r="AW615" s="18" t="str">
        <f>Code!$L$204</f>
        <v>EF 95</v>
      </c>
      <c r="AX615" s="64" t="str">
        <f>Code!$L$207</f>
        <v>EF 60</v>
      </c>
      <c r="AY615" s="64" t="str">
        <f>Code!$L$208</f>
        <v>EF 60</v>
      </c>
      <c r="AZ615" s="64" t="str">
        <f>Code!$L$205</f>
        <v>EF 62</v>
      </c>
      <c r="BA615" s="23" t="s">
        <v>237</v>
      </c>
      <c r="BB615" s="23" t="s">
        <v>237</v>
      </c>
      <c r="BC615" s="23" t="s">
        <v>237</v>
      </c>
      <c r="BD615" s="39">
        <f t="shared" si="171"/>
        <v>4.3867184718331158E-4</v>
      </c>
      <c r="BE615" s="39">
        <f t="shared" si="172"/>
        <v>3.6125916826860955E-4</v>
      </c>
      <c r="BF615" s="18">
        <f>Measures!$C$3</f>
        <v>8</v>
      </c>
      <c r="BG615" s="41">
        <f>Measures!$C$4</f>
        <v>0.1</v>
      </c>
      <c r="BH615" s="41">
        <v>0.06</v>
      </c>
      <c r="BI615" s="18">
        <f>VLOOKUP(D615,Measures!$B$6:$C$21,2,FALSE)</f>
        <v>38</v>
      </c>
      <c r="BJ615" s="18">
        <f>Measures!$C$22</f>
        <v>44</v>
      </c>
      <c r="BK615" s="18">
        <f>Measures!$C$23</f>
        <v>19</v>
      </c>
      <c r="BL615" s="18">
        <f>Measures!$C$24</f>
        <v>13</v>
      </c>
      <c r="BM615" s="18">
        <f>Measures!$C$26</f>
        <v>0.32</v>
      </c>
      <c r="BN615" s="18">
        <f>Measures!$D$26</f>
        <v>0.25</v>
      </c>
      <c r="BO615" s="18">
        <f>Measures!$C$27</f>
        <v>14</v>
      </c>
      <c r="BP615" s="18">
        <f>Measures!$C$28</f>
        <v>15</v>
      </c>
      <c r="BQ615" s="88">
        <f>Measures!$C$29</f>
        <v>92</v>
      </c>
      <c r="BR615" s="88">
        <f>Measures!$C$30</f>
        <v>95</v>
      </c>
      <c r="BS615" s="88">
        <f>Measures!$C$31</f>
        <v>70</v>
      </c>
      <c r="BT615" s="64" t="str">
        <f>Code!$M$204</f>
        <v>EF 200</v>
      </c>
      <c r="BU615" s="64" t="str">
        <f>Code!$M$207</f>
        <v>EF 67</v>
      </c>
      <c r="BV615" s="64" t="str">
        <f>Code!$M$208</f>
        <v>EF 70</v>
      </c>
      <c r="BW615" s="64" t="str">
        <f>Code!$M$205</f>
        <v>EF 82</v>
      </c>
      <c r="BX615" s="64" t="s">
        <v>363</v>
      </c>
      <c r="BY615" s="64" t="s">
        <v>239</v>
      </c>
      <c r="BZ615" s="64" t="s">
        <v>240</v>
      </c>
      <c r="CA615" s="64"/>
      <c r="CB615" s="64"/>
      <c r="CC615" s="64"/>
      <c r="CD615" s="64"/>
      <c r="CE615" s="64"/>
      <c r="CF615" s="64"/>
      <c r="CG615" s="64"/>
      <c r="CH615" s="64"/>
      <c r="CI615" s="64"/>
      <c r="CJ615" s="64"/>
      <c r="CK615" s="64"/>
      <c r="CL615" s="64"/>
      <c r="CM615" s="18"/>
      <c r="CN615" s="18"/>
    </row>
    <row r="616" spans="1:92" ht="14.4" x14ac:dyDescent="0.3">
      <c r="A616" s="19" t="s">
        <v>22</v>
      </c>
      <c r="B616" s="31" t="s">
        <v>86</v>
      </c>
      <c r="C616" s="19" t="s">
        <v>71</v>
      </c>
      <c r="D616" s="19">
        <v>11</v>
      </c>
      <c r="E616" s="19">
        <f>VLOOKUP(D616,Lists!$B$3:$C$18,2,FALSE)</f>
        <v>13</v>
      </c>
      <c r="F616" s="19">
        <v>2</v>
      </c>
      <c r="G616" s="19" t="s">
        <v>67</v>
      </c>
      <c r="H616" s="23">
        <v>2400</v>
      </c>
      <c r="I616" s="37">
        <v>0.11502100840336134</v>
      </c>
      <c r="J616" s="36">
        <v>5.1608452609801366E-4</v>
      </c>
      <c r="K616" s="36">
        <f t="shared" si="157"/>
        <v>5.1608452609801366E-4</v>
      </c>
      <c r="L616" s="23">
        <v>3.67</v>
      </c>
      <c r="M616" s="35">
        <v>0.26</v>
      </c>
      <c r="N616" s="35">
        <f t="shared" si="158"/>
        <v>0.26</v>
      </c>
      <c r="O616" s="38">
        <v>18.171171171171171</v>
      </c>
      <c r="P616" s="38">
        <f t="shared" si="159"/>
        <v>18.171171171171171</v>
      </c>
      <c r="Q616" s="38">
        <v>5.9551821</v>
      </c>
      <c r="R616" s="38">
        <v>10.254943899018233</v>
      </c>
      <c r="S616" s="23">
        <v>1.1400000000000001</v>
      </c>
      <c r="T616" s="23">
        <v>0.87</v>
      </c>
      <c r="U616" s="23">
        <v>10</v>
      </c>
      <c r="V616" s="23">
        <f t="shared" si="160"/>
        <v>10</v>
      </c>
      <c r="W616" s="23">
        <v>78</v>
      </c>
      <c r="X616" s="23">
        <f t="shared" si="161"/>
        <v>78</v>
      </c>
      <c r="Y616" s="23">
        <v>62</v>
      </c>
      <c r="Z616" s="23" t="str">
        <f>Code!$K$204</f>
        <v>EF 86</v>
      </c>
      <c r="AA616" s="23" t="str">
        <f>Code!$K$207</f>
        <v>EF 57</v>
      </c>
      <c r="AB616" s="23" t="str">
        <f>Code!$K$208</f>
        <v>EF 57</v>
      </c>
      <c r="AC616" s="23" t="str">
        <f>Code!$K$205</f>
        <v>EF 57</v>
      </c>
      <c r="AD616" s="23" t="s">
        <v>237</v>
      </c>
      <c r="AE616" s="23" t="s">
        <v>237</v>
      </c>
      <c r="AF616" s="23" t="s">
        <v>237</v>
      </c>
      <c r="AG616" s="39">
        <f t="shared" si="156"/>
        <v>5.1608452609801366E-4</v>
      </c>
      <c r="AH616" s="39">
        <f t="shared" si="162"/>
        <v>5.1608452609801366E-4</v>
      </c>
      <c r="AI616" s="18">
        <f t="shared" si="163"/>
        <v>3.67</v>
      </c>
      <c r="AJ616" s="41">
        <f>Code!$B$23</f>
        <v>0.15</v>
      </c>
      <c r="AK616" s="41">
        <f t="shared" si="164"/>
        <v>0.15</v>
      </c>
      <c r="AL616" s="110">
        <f t="shared" si="165"/>
        <v>18.171171171171171</v>
      </c>
      <c r="AM616" s="110">
        <f t="shared" si="166"/>
        <v>18.171171171171171</v>
      </c>
      <c r="AN616" s="110">
        <f t="shared" si="167"/>
        <v>5.9551821</v>
      </c>
      <c r="AO616" s="110">
        <f t="shared" si="168"/>
        <v>10.254943899018233</v>
      </c>
      <c r="AP616" s="18">
        <f>VLOOKUP(D616,Code!$B$92:$D$107,2,FALSE)</f>
        <v>0.32</v>
      </c>
      <c r="AQ616" s="18">
        <f>VLOOKUP(E616,Code!$B$92:$D$107,3,FALSE)</f>
        <v>0.25</v>
      </c>
      <c r="AR616" s="18">
        <f>Code!$C$132</f>
        <v>14</v>
      </c>
      <c r="AS616" s="18">
        <f t="shared" si="169"/>
        <v>14</v>
      </c>
      <c r="AT616" s="88">
        <f>Code!$C$189</f>
        <v>80</v>
      </c>
      <c r="AU616" s="88">
        <f t="shared" si="170"/>
        <v>80</v>
      </c>
      <c r="AV616" s="88">
        <f>Code!$C$198</f>
        <v>66</v>
      </c>
      <c r="AW616" s="18" t="str">
        <f>Code!$L$204</f>
        <v>EF 95</v>
      </c>
      <c r="AX616" s="64" t="str">
        <f>Code!$L$207</f>
        <v>EF 60</v>
      </c>
      <c r="AY616" s="64" t="str">
        <f>Code!$L$208</f>
        <v>EF 60</v>
      </c>
      <c r="AZ616" s="64" t="str">
        <f>Code!$L$205</f>
        <v>EF 62</v>
      </c>
      <c r="BA616" s="23" t="s">
        <v>237</v>
      </c>
      <c r="BB616" s="23" t="s">
        <v>237</v>
      </c>
      <c r="BC616" s="23" t="s">
        <v>237</v>
      </c>
      <c r="BD616" s="39">
        <f t="shared" si="171"/>
        <v>4.3867184718331158E-4</v>
      </c>
      <c r="BE616" s="39">
        <f t="shared" si="172"/>
        <v>3.6125916826860955E-4</v>
      </c>
      <c r="BF616" s="18">
        <f>Measures!$C$3</f>
        <v>8</v>
      </c>
      <c r="BG616" s="41">
        <f>Measures!$C$4</f>
        <v>0.1</v>
      </c>
      <c r="BH616" s="41">
        <v>0.06</v>
      </c>
      <c r="BI616" s="18">
        <f>VLOOKUP(D616,Measures!$B$6:$C$21,2,FALSE)</f>
        <v>38</v>
      </c>
      <c r="BJ616" s="18">
        <f>Measures!$C$22</f>
        <v>44</v>
      </c>
      <c r="BK616" s="18">
        <f>Measures!$C$23</f>
        <v>19</v>
      </c>
      <c r="BL616" s="18">
        <f>Measures!$C$24</f>
        <v>13</v>
      </c>
      <c r="BM616" s="18">
        <f>Measures!$C$26</f>
        <v>0.32</v>
      </c>
      <c r="BN616" s="18">
        <f>Measures!$D$26</f>
        <v>0.25</v>
      </c>
      <c r="BO616" s="18">
        <f>Measures!$C$27</f>
        <v>14</v>
      </c>
      <c r="BP616" s="18">
        <f>Measures!$C$28</f>
        <v>15</v>
      </c>
      <c r="BQ616" s="88">
        <f>Measures!$C$29</f>
        <v>92</v>
      </c>
      <c r="BR616" s="88">
        <f>Measures!$C$30</f>
        <v>95</v>
      </c>
      <c r="BS616" s="88">
        <f>Measures!$C$31</f>
        <v>70</v>
      </c>
      <c r="BT616" s="64" t="str">
        <f>Code!$M$204</f>
        <v>EF 200</v>
      </c>
      <c r="BU616" s="64" t="str">
        <f>Code!$M$207</f>
        <v>EF 67</v>
      </c>
      <c r="BV616" s="64" t="str">
        <f>Code!$M$208</f>
        <v>EF 70</v>
      </c>
      <c r="BW616" s="64" t="str">
        <f>Code!$M$205</f>
        <v>EF 82</v>
      </c>
      <c r="BX616" s="64" t="s">
        <v>363</v>
      </c>
      <c r="BY616" s="64" t="s">
        <v>239</v>
      </c>
      <c r="BZ616" s="64" t="s">
        <v>240</v>
      </c>
      <c r="CA616" s="64"/>
      <c r="CB616" s="64"/>
      <c r="CC616" s="64"/>
      <c r="CD616" s="64"/>
      <c r="CE616" s="64"/>
      <c r="CF616" s="64"/>
      <c r="CG616" s="64"/>
      <c r="CH616" s="64"/>
      <c r="CI616" s="64"/>
      <c r="CJ616" s="64"/>
      <c r="CK616" s="64"/>
      <c r="CL616" s="64"/>
      <c r="CM616" s="18"/>
      <c r="CN616" s="18"/>
    </row>
    <row r="617" spans="1:92" ht="14.4" x14ac:dyDescent="0.3">
      <c r="A617" s="19" t="s">
        <v>95</v>
      </c>
      <c r="B617" s="31" t="s">
        <v>86</v>
      </c>
      <c r="C617" s="19" t="s">
        <v>87</v>
      </c>
      <c r="D617" s="19">
        <v>11</v>
      </c>
      <c r="E617" s="19">
        <f>VLOOKUP(D617,Lists!$B$3:$C$18,2,FALSE)</f>
        <v>13</v>
      </c>
      <c r="F617" s="19">
        <v>1</v>
      </c>
      <c r="G617" s="19" t="s">
        <v>67</v>
      </c>
      <c r="H617" s="23">
        <v>1810</v>
      </c>
      <c r="I617" s="37">
        <v>0.11502100840336134</v>
      </c>
      <c r="J617" s="36">
        <v>5.1608452609801366E-4</v>
      </c>
      <c r="K617" s="36">
        <f t="shared" si="157"/>
        <v>5.1608452609801366E-4</v>
      </c>
      <c r="L617" s="23">
        <v>3.67</v>
      </c>
      <c r="M617" s="35">
        <v>0.26</v>
      </c>
      <c r="N617" s="35">
        <f t="shared" si="158"/>
        <v>0.26</v>
      </c>
      <c r="O617" s="38">
        <v>18.171171171171171</v>
      </c>
      <c r="P617" s="38">
        <f t="shared" si="159"/>
        <v>18.171171171171171</v>
      </c>
      <c r="Q617" s="38">
        <v>5.9551821</v>
      </c>
      <c r="R617" s="38">
        <v>10.254943899018233</v>
      </c>
      <c r="S617" s="23">
        <v>1.1400000000000001</v>
      </c>
      <c r="T617" s="23">
        <v>0.87</v>
      </c>
      <c r="U617" s="23">
        <v>10</v>
      </c>
      <c r="V617" s="23">
        <f t="shared" si="160"/>
        <v>10</v>
      </c>
      <c r="W617" s="23">
        <v>78</v>
      </c>
      <c r="X617" s="23">
        <f t="shared" si="161"/>
        <v>78</v>
      </c>
      <c r="Y617" s="23">
        <v>62</v>
      </c>
      <c r="Z617" s="23" t="str">
        <f>Code!$K$204</f>
        <v>EF 86</v>
      </c>
      <c r="AA617" s="23" t="str">
        <f>Code!$K$207</f>
        <v>EF 57</v>
      </c>
      <c r="AB617" s="23" t="str">
        <f>Code!$K$208</f>
        <v>EF 57</v>
      </c>
      <c r="AC617" s="23" t="str">
        <f>Code!$K$205</f>
        <v>EF 57</v>
      </c>
      <c r="AD617" s="23" t="s">
        <v>237</v>
      </c>
      <c r="AE617" s="23" t="s">
        <v>237</v>
      </c>
      <c r="AF617" s="23" t="s">
        <v>237</v>
      </c>
      <c r="AG617" s="39">
        <f t="shared" si="156"/>
        <v>5.1608452609801366E-4</v>
      </c>
      <c r="AH617" s="39">
        <f t="shared" si="162"/>
        <v>5.1608452609801366E-4</v>
      </c>
      <c r="AI617" s="18">
        <f t="shared" si="163"/>
        <v>3.67</v>
      </c>
      <c r="AJ617" s="41">
        <f>Code!$B$23</f>
        <v>0.15</v>
      </c>
      <c r="AK617" s="41">
        <f t="shared" si="164"/>
        <v>0.15</v>
      </c>
      <c r="AL617" s="110">
        <f t="shared" si="165"/>
        <v>18.171171171171171</v>
      </c>
      <c r="AM617" s="110">
        <f t="shared" si="166"/>
        <v>18.171171171171171</v>
      </c>
      <c r="AN617" s="110">
        <f t="shared" si="167"/>
        <v>5.9551821</v>
      </c>
      <c r="AO617" s="110">
        <f t="shared" si="168"/>
        <v>10.254943899018233</v>
      </c>
      <c r="AP617" s="18">
        <f>VLOOKUP(D617,Code!$B$92:$D$107,2,FALSE)</f>
        <v>0.32</v>
      </c>
      <c r="AQ617" s="18">
        <f>VLOOKUP(E617,Code!$B$92:$D$107,3,FALSE)</f>
        <v>0.25</v>
      </c>
      <c r="AR617" s="18">
        <f>Code!$C$132</f>
        <v>14</v>
      </c>
      <c r="AS617" s="18">
        <f t="shared" si="169"/>
        <v>14</v>
      </c>
      <c r="AT617" s="88">
        <f>Code!$C$189</f>
        <v>80</v>
      </c>
      <c r="AU617" s="88">
        <f t="shared" si="170"/>
        <v>80</v>
      </c>
      <c r="AV617" s="88">
        <f>Code!$C$198</f>
        <v>66</v>
      </c>
      <c r="AW617" s="18" t="str">
        <f>Code!$L$204</f>
        <v>EF 95</v>
      </c>
      <c r="AX617" s="64" t="str">
        <f>Code!$L$207</f>
        <v>EF 60</v>
      </c>
      <c r="AY617" s="64" t="str">
        <f>Code!$L$208</f>
        <v>EF 60</v>
      </c>
      <c r="AZ617" s="64" t="str">
        <f>Code!$L$205</f>
        <v>EF 62</v>
      </c>
      <c r="BA617" s="23" t="s">
        <v>237</v>
      </c>
      <c r="BB617" s="23" t="s">
        <v>237</v>
      </c>
      <c r="BC617" s="23" t="s">
        <v>237</v>
      </c>
      <c r="BD617" s="39">
        <f t="shared" si="171"/>
        <v>4.3867184718331158E-4</v>
      </c>
      <c r="BE617" s="39">
        <f t="shared" si="172"/>
        <v>3.6125916826860955E-4</v>
      </c>
      <c r="BF617" s="18">
        <f>Measures!$C$3</f>
        <v>8</v>
      </c>
      <c r="BG617" s="41">
        <f>Measures!$C$4</f>
        <v>0.1</v>
      </c>
      <c r="BH617" s="41">
        <v>0.06</v>
      </c>
      <c r="BI617" s="18">
        <f>VLOOKUP(D617,Measures!$B$6:$C$21,2,FALSE)</f>
        <v>38</v>
      </c>
      <c r="BJ617" s="18">
        <f>Measures!$C$22</f>
        <v>44</v>
      </c>
      <c r="BK617" s="18">
        <f>Measures!$C$23</f>
        <v>19</v>
      </c>
      <c r="BL617" s="18">
        <f>Measures!$C$24</f>
        <v>13</v>
      </c>
      <c r="BM617" s="18">
        <f>Measures!$C$26</f>
        <v>0.32</v>
      </c>
      <c r="BN617" s="18">
        <f>Measures!$D$26</f>
        <v>0.25</v>
      </c>
      <c r="BO617" s="18">
        <f>Measures!$C$27</f>
        <v>14</v>
      </c>
      <c r="BP617" s="18">
        <f>Measures!$C$28</f>
        <v>15</v>
      </c>
      <c r="BQ617" s="88">
        <f>Measures!$C$29</f>
        <v>92</v>
      </c>
      <c r="BR617" s="88">
        <f>Measures!$C$30</f>
        <v>95</v>
      </c>
      <c r="BS617" s="88">
        <f>Measures!$C$31</f>
        <v>70</v>
      </c>
      <c r="BT617" s="64" t="str">
        <f>Code!$M$204</f>
        <v>EF 200</v>
      </c>
      <c r="BU617" s="64" t="str">
        <f>Code!$M$207</f>
        <v>EF 67</v>
      </c>
      <c r="BV617" s="64" t="str">
        <f>Code!$M$208</f>
        <v>EF 70</v>
      </c>
      <c r="BW617" s="64" t="str">
        <f>Code!$M$205</f>
        <v>EF 82</v>
      </c>
      <c r="BX617" s="64" t="s">
        <v>363</v>
      </c>
      <c r="BY617" s="64" t="s">
        <v>239</v>
      </c>
      <c r="BZ617" s="64" t="s">
        <v>240</v>
      </c>
      <c r="CA617" s="64"/>
      <c r="CB617" s="64"/>
      <c r="CC617" s="64"/>
      <c r="CD617" s="64"/>
      <c r="CE617" s="64"/>
      <c r="CF617" s="64"/>
      <c r="CG617" s="64"/>
      <c r="CH617" s="64"/>
      <c r="CI617" s="64"/>
      <c r="CJ617" s="64"/>
      <c r="CK617" s="64"/>
      <c r="CL617" s="64"/>
      <c r="CM617" s="18"/>
      <c r="CN617" s="18"/>
    </row>
    <row r="618" spans="1:92" ht="14.4" x14ac:dyDescent="0.3">
      <c r="A618" s="19" t="s">
        <v>95</v>
      </c>
      <c r="B618" s="31" t="s">
        <v>86</v>
      </c>
      <c r="C618" s="19" t="s">
        <v>87</v>
      </c>
      <c r="D618" s="19">
        <v>11</v>
      </c>
      <c r="E618" s="19">
        <f>VLOOKUP(D618,Lists!$B$3:$C$18,2,FALSE)</f>
        <v>13</v>
      </c>
      <c r="F618" s="19">
        <v>2</v>
      </c>
      <c r="G618" s="19" t="s">
        <v>67</v>
      </c>
      <c r="H618" s="23">
        <v>2400</v>
      </c>
      <c r="I618" s="37">
        <v>0.11502100840336134</v>
      </c>
      <c r="J618" s="36">
        <v>5.1608452609801366E-4</v>
      </c>
      <c r="K618" s="36">
        <f t="shared" si="157"/>
        <v>5.1608452609801366E-4</v>
      </c>
      <c r="L618" s="23">
        <v>3.67</v>
      </c>
      <c r="M618" s="35">
        <v>0.26</v>
      </c>
      <c r="N618" s="35">
        <f t="shared" si="158"/>
        <v>0.26</v>
      </c>
      <c r="O618" s="38">
        <v>18.171171171171171</v>
      </c>
      <c r="P618" s="38">
        <f t="shared" si="159"/>
        <v>18.171171171171171</v>
      </c>
      <c r="Q618" s="38">
        <v>5.9551821</v>
      </c>
      <c r="R618" s="38">
        <v>10.254943899018233</v>
      </c>
      <c r="S618" s="23">
        <v>1.1400000000000001</v>
      </c>
      <c r="T618" s="23">
        <v>0.87</v>
      </c>
      <c r="U618" s="23">
        <v>10</v>
      </c>
      <c r="V618" s="23">
        <f t="shared" si="160"/>
        <v>10</v>
      </c>
      <c r="W618" s="23">
        <v>78</v>
      </c>
      <c r="X618" s="23">
        <f t="shared" si="161"/>
        <v>78</v>
      </c>
      <c r="Y618" s="23">
        <v>62</v>
      </c>
      <c r="Z618" s="23" t="str">
        <f>Code!$K$204</f>
        <v>EF 86</v>
      </c>
      <c r="AA618" s="23" t="str">
        <f>Code!$K$207</f>
        <v>EF 57</v>
      </c>
      <c r="AB618" s="23" t="str">
        <f>Code!$K$208</f>
        <v>EF 57</v>
      </c>
      <c r="AC618" s="23" t="str">
        <f>Code!$K$205</f>
        <v>EF 57</v>
      </c>
      <c r="AD618" s="23" t="s">
        <v>237</v>
      </c>
      <c r="AE618" s="23" t="s">
        <v>237</v>
      </c>
      <c r="AF618" s="23" t="s">
        <v>237</v>
      </c>
      <c r="AG618" s="39">
        <f t="shared" si="156"/>
        <v>5.1608452609801366E-4</v>
      </c>
      <c r="AH618" s="39">
        <f t="shared" si="162"/>
        <v>5.1608452609801366E-4</v>
      </c>
      <c r="AI618" s="18">
        <f t="shared" si="163"/>
        <v>3.67</v>
      </c>
      <c r="AJ618" s="41">
        <f>Code!$B$23</f>
        <v>0.15</v>
      </c>
      <c r="AK618" s="41">
        <f t="shared" si="164"/>
        <v>0.15</v>
      </c>
      <c r="AL618" s="110">
        <f t="shared" si="165"/>
        <v>18.171171171171171</v>
      </c>
      <c r="AM618" s="110">
        <f t="shared" si="166"/>
        <v>18.171171171171171</v>
      </c>
      <c r="AN618" s="110">
        <f t="shared" si="167"/>
        <v>5.9551821</v>
      </c>
      <c r="AO618" s="110">
        <f t="shared" si="168"/>
        <v>10.254943899018233</v>
      </c>
      <c r="AP618" s="18">
        <f>VLOOKUP(D618,Code!$B$92:$D$107,2,FALSE)</f>
        <v>0.32</v>
      </c>
      <c r="AQ618" s="18">
        <f>VLOOKUP(E618,Code!$B$92:$D$107,3,FALSE)</f>
        <v>0.25</v>
      </c>
      <c r="AR618" s="18">
        <f>Code!$C$132</f>
        <v>14</v>
      </c>
      <c r="AS618" s="18">
        <f t="shared" si="169"/>
        <v>14</v>
      </c>
      <c r="AT618" s="88">
        <f>Code!$C$189</f>
        <v>80</v>
      </c>
      <c r="AU618" s="88">
        <f t="shared" si="170"/>
        <v>80</v>
      </c>
      <c r="AV618" s="88">
        <f>Code!$C$198</f>
        <v>66</v>
      </c>
      <c r="AW618" s="18" t="str">
        <f>Code!$L$204</f>
        <v>EF 95</v>
      </c>
      <c r="AX618" s="64" t="str">
        <f>Code!$L$207</f>
        <v>EF 60</v>
      </c>
      <c r="AY618" s="64" t="str">
        <f>Code!$L$208</f>
        <v>EF 60</v>
      </c>
      <c r="AZ618" s="64" t="str">
        <f>Code!$L$205</f>
        <v>EF 62</v>
      </c>
      <c r="BA618" s="23" t="s">
        <v>237</v>
      </c>
      <c r="BB618" s="23" t="s">
        <v>237</v>
      </c>
      <c r="BC618" s="23" t="s">
        <v>237</v>
      </c>
      <c r="BD618" s="39">
        <f t="shared" si="171"/>
        <v>4.3867184718331158E-4</v>
      </c>
      <c r="BE618" s="39">
        <f t="shared" si="172"/>
        <v>3.6125916826860955E-4</v>
      </c>
      <c r="BF618" s="18">
        <f>Measures!$C$3</f>
        <v>8</v>
      </c>
      <c r="BG618" s="41">
        <f>Measures!$C$4</f>
        <v>0.1</v>
      </c>
      <c r="BH618" s="41">
        <v>0.06</v>
      </c>
      <c r="BI618" s="18">
        <f>VLOOKUP(D618,Measures!$B$6:$C$21,2,FALSE)</f>
        <v>38</v>
      </c>
      <c r="BJ618" s="18">
        <f>Measures!$C$22</f>
        <v>44</v>
      </c>
      <c r="BK618" s="18">
        <f>Measures!$C$23</f>
        <v>19</v>
      </c>
      <c r="BL618" s="18">
        <f>Measures!$C$24</f>
        <v>13</v>
      </c>
      <c r="BM618" s="18">
        <f>Measures!$C$26</f>
        <v>0.32</v>
      </c>
      <c r="BN618" s="18">
        <f>Measures!$D$26</f>
        <v>0.25</v>
      </c>
      <c r="BO618" s="18">
        <f>Measures!$C$27</f>
        <v>14</v>
      </c>
      <c r="BP618" s="18">
        <f>Measures!$C$28</f>
        <v>15</v>
      </c>
      <c r="BQ618" s="88">
        <f>Measures!$C$29</f>
        <v>92</v>
      </c>
      <c r="BR618" s="88">
        <f>Measures!$C$30</f>
        <v>95</v>
      </c>
      <c r="BS618" s="88">
        <f>Measures!$C$31</f>
        <v>70</v>
      </c>
      <c r="BT618" s="64" t="str">
        <f>Code!$M$204</f>
        <v>EF 200</v>
      </c>
      <c r="BU618" s="64" t="str">
        <f>Code!$M$207</f>
        <v>EF 67</v>
      </c>
      <c r="BV618" s="64" t="str">
        <f>Code!$M$208</f>
        <v>EF 70</v>
      </c>
      <c r="BW618" s="64" t="str">
        <f>Code!$M$205</f>
        <v>EF 82</v>
      </c>
      <c r="BX618" s="64" t="s">
        <v>363</v>
      </c>
      <c r="BY618" s="64" t="s">
        <v>239</v>
      </c>
      <c r="BZ618" s="64" t="s">
        <v>240</v>
      </c>
      <c r="CA618" s="64"/>
      <c r="CB618" s="64"/>
      <c r="CC618" s="64"/>
      <c r="CD618" s="64"/>
      <c r="CE618" s="64"/>
      <c r="CF618" s="64"/>
      <c r="CG618" s="64"/>
      <c r="CH618" s="64"/>
      <c r="CI618" s="64"/>
      <c r="CJ618" s="64"/>
      <c r="CK618" s="64"/>
      <c r="CL618" s="64"/>
      <c r="CM618" s="18"/>
      <c r="CN618" s="18"/>
    </row>
    <row r="619" spans="1:92" ht="14.4" x14ac:dyDescent="0.3">
      <c r="A619" s="19" t="s">
        <v>22</v>
      </c>
      <c r="B619" s="31" t="s">
        <v>86</v>
      </c>
      <c r="C619" s="19" t="s">
        <v>87</v>
      </c>
      <c r="D619" s="19">
        <v>11</v>
      </c>
      <c r="E619" s="19">
        <f>VLOOKUP(D619,Lists!$B$3:$C$18,2,FALSE)</f>
        <v>13</v>
      </c>
      <c r="F619" s="19">
        <v>1</v>
      </c>
      <c r="G619" s="19" t="s">
        <v>67</v>
      </c>
      <c r="H619" s="23">
        <v>1810</v>
      </c>
      <c r="I619" s="37">
        <v>0.11502100840336134</v>
      </c>
      <c r="J619" s="36">
        <v>5.1608452609801366E-4</v>
      </c>
      <c r="K619" s="36">
        <f t="shared" si="157"/>
        <v>5.1608452609801366E-4</v>
      </c>
      <c r="L619" s="23">
        <v>3.67</v>
      </c>
      <c r="M619" s="35">
        <v>0.26</v>
      </c>
      <c r="N619" s="35">
        <f t="shared" si="158"/>
        <v>0.26</v>
      </c>
      <c r="O619" s="38">
        <v>18.171171171171171</v>
      </c>
      <c r="P619" s="38">
        <f t="shared" si="159"/>
        <v>18.171171171171171</v>
      </c>
      <c r="Q619" s="38">
        <v>5.9551821</v>
      </c>
      <c r="R619" s="38">
        <v>10.254943899018233</v>
      </c>
      <c r="S619" s="23">
        <v>1.1400000000000001</v>
      </c>
      <c r="T619" s="23">
        <v>0.87</v>
      </c>
      <c r="U619" s="23">
        <v>10</v>
      </c>
      <c r="V619" s="23">
        <f t="shared" si="160"/>
        <v>10</v>
      </c>
      <c r="W619" s="23">
        <v>78</v>
      </c>
      <c r="X619" s="23">
        <f t="shared" si="161"/>
        <v>78</v>
      </c>
      <c r="Y619" s="23">
        <v>62</v>
      </c>
      <c r="Z619" s="23" t="str">
        <f>Code!$K$204</f>
        <v>EF 86</v>
      </c>
      <c r="AA619" s="23" t="str">
        <f>Code!$K$207</f>
        <v>EF 57</v>
      </c>
      <c r="AB619" s="23" t="str">
        <f>Code!$K$208</f>
        <v>EF 57</v>
      </c>
      <c r="AC619" s="23" t="str">
        <f>Code!$K$205</f>
        <v>EF 57</v>
      </c>
      <c r="AD619" s="23" t="s">
        <v>237</v>
      </c>
      <c r="AE619" s="23" t="s">
        <v>237</v>
      </c>
      <c r="AF619" s="23" t="s">
        <v>237</v>
      </c>
      <c r="AG619" s="39">
        <f t="shared" si="156"/>
        <v>5.1608452609801366E-4</v>
      </c>
      <c r="AH619" s="39">
        <f t="shared" si="162"/>
        <v>5.1608452609801366E-4</v>
      </c>
      <c r="AI619" s="18">
        <f t="shared" si="163"/>
        <v>3.67</v>
      </c>
      <c r="AJ619" s="41">
        <f>Code!$B$23</f>
        <v>0.15</v>
      </c>
      <c r="AK619" s="41">
        <f t="shared" si="164"/>
        <v>0.15</v>
      </c>
      <c r="AL619" s="110">
        <f t="shared" si="165"/>
        <v>18.171171171171171</v>
      </c>
      <c r="AM619" s="110">
        <f t="shared" si="166"/>
        <v>18.171171171171171</v>
      </c>
      <c r="AN619" s="110">
        <f t="shared" si="167"/>
        <v>5.9551821</v>
      </c>
      <c r="AO619" s="110">
        <f t="shared" si="168"/>
        <v>10.254943899018233</v>
      </c>
      <c r="AP619" s="18">
        <f>VLOOKUP(D619,Code!$B$92:$D$107,2,FALSE)</f>
        <v>0.32</v>
      </c>
      <c r="AQ619" s="18">
        <f>VLOOKUP(E619,Code!$B$92:$D$107,3,FALSE)</f>
        <v>0.25</v>
      </c>
      <c r="AR619" s="18">
        <f>Code!$C$132</f>
        <v>14</v>
      </c>
      <c r="AS619" s="18">
        <f t="shared" si="169"/>
        <v>14</v>
      </c>
      <c r="AT619" s="88">
        <f>Code!$C$189</f>
        <v>80</v>
      </c>
      <c r="AU619" s="88">
        <f t="shared" si="170"/>
        <v>80</v>
      </c>
      <c r="AV619" s="88">
        <f>Code!$C$198</f>
        <v>66</v>
      </c>
      <c r="AW619" s="18" t="str">
        <f>Code!$L$204</f>
        <v>EF 95</v>
      </c>
      <c r="AX619" s="64" t="str">
        <f>Code!$L$207</f>
        <v>EF 60</v>
      </c>
      <c r="AY619" s="64" t="str">
        <f>Code!$L$208</f>
        <v>EF 60</v>
      </c>
      <c r="AZ619" s="64" t="str">
        <f>Code!$L$205</f>
        <v>EF 62</v>
      </c>
      <c r="BA619" s="23" t="s">
        <v>237</v>
      </c>
      <c r="BB619" s="23" t="s">
        <v>237</v>
      </c>
      <c r="BC619" s="23" t="s">
        <v>237</v>
      </c>
      <c r="BD619" s="39">
        <f t="shared" si="171"/>
        <v>4.3867184718331158E-4</v>
      </c>
      <c r="BE619" s="39">
        <f t="shared" si="172"/>
        <v>3.6125916826860955E-4</v>
      </c>
      <c r="BF619" s="18">
        <f>Measures!$C$3</f>
        <v>8</v>
      </c>
      <c r="BG619" s="41">
        <f>Measures!$C$4</f>
        <v>0.1</v>
      </c>
      <c r="BH619" s="41">
        <v>0.06</v>
      </c>
      <c r="BI619" s="18">
        <f>VLOOKUP(D619,Measures!$B$6:$C$21,2,FALSE)</f>
        <v>38</v>
      </c>
      <c r="BJ619" s="18">
        <f>Measures!$C$22</f>
        <v>44</v>
      </c>
      <c r="BK619" s="18">
        <f>Measures!$C$23</f>
        <v>19</v>
      </c>
      <c r="BL619" s="18">
        <f>Measures!$C$24</f>
        <v>13</v>
      </c>
      <c r="BM619" s="18">
        <f>Measures!$C$26</f>
        <v>0.32</v>
      </c>
      <c r="BN619" s="18">
        <f>Measures!$D$26</f>
        <v>0.25</v>
      </c>
      <c r="BO619" s="18">
        <f>Measures!$C$27</f>
        <v>14</v>
      </c>
      <c r="BP619" s="18">
        <f>Measures!$C$28</f>
        <v>15</v>
      </c>
      <c r="BQ619" s="88">
        <f>Measures!$C$29</f>
        <v>92</v>
      </c>
      <c r="BR619" s="88">
        <f>Measures!$C$30</f>
        <v>95</v>
      </c>
      <c r="BS619" s="88">
        <f>Measures!$C$31</f>
        <v>70</v>
      </c>
      <c r="BT619" s="64" t="str">
        <f>Code!$M$204</f>
        <v>EF 200</v>
      </c>
      <c r="BU619" s="64" t="str">
        <f>Code!$M$207</f>
        <v>EF 67</v>
      </c>
      <c r="BV619" s="64" t="str">
        <f>Code!$M$208</f>
        <v>EF 70</v>
      </c>
      <c r="BW619" s="64" t="str">
        <f>Code!$M$205</f>
        <v>EF 82</v>
      </c>
      <c r="BX619" s="64" t="s">
        <v>363</v>
      </c>
      <c r="BY619" s="64" t="s">
        <v>239</v>
      </c>
      <c r="BZ619" s="64" t="s">
        <v>240</v>
      </c>
      <c r="CA619" s="64"/>
      <c r="CB619" s="64"/>
      <c r="CC619" s="64"/>
      <c r="CD619" s="64"/>
      <c r="CE619" s="64"/>
      <c r="CF619" s="64"/>
      <c r="CG619" s="64"/>
      <c r="CH619" s="64"/>
      <c r="CI619" s="64"/>
      <c r="CJ619" s="64"/>
      <c r="CK619" s="64"/>
      <c r="CL619" s="64"/>
      <c r="CM619" s="18"/>
      <c r="CN619" s="18"/>
    </row>
    <row r="620" spans="1:92" ht="14.4" x14ac:dyDescent="0.3">
      <c r="A620" s="19" t="s">
        <v>22</v>
      </c>
      <c r="B620" s="31" t="s">
        <v>86</v>
      </c>
      <c r="C620" s="19" t="s">
        <v>87</v>
      </c>
      <c r="D620" s="19">
        <v>11</v>
      </c>
      <c r="E620" s="19">
        <f>VLOOKUP(D620,Lists!$B$3:$C$18,2,FALSE)</f>
        <v>13</v>
      </c>
      <c r="F620" s="19">
        <v>2</v>
      </c>
      <c r="G620" s="19" t="s">
        <v>67</v>
      </c>
      <c r="H620" s="23">
        <v>2400</v>
      </c>
      <c r="I620" s="37">
        <v>0.11502100840336134</v>
      </c>
      <c r="J620" s="36">
        <v>5.1608452609801366E-4</v>
      </c>
      <c r="K620" s="36">
        <f t="shared" si="157"/>
        <v>5.1608452609801366E-4</v>
      </c>
      <c r="L620" s="23">
        <v>3.67</v>
      </c>
      <c r="M620" s="35">
        <v>0.26</v>
      </c>
      <c r="N620" s="35">
        <f t="shared" si="158"/>
        <v>0.26</v>
      </c>
      <c r="O620" s="38">
        <v>18.171171171171171</v>
      </c>
      <c r="P620" s="38">
        <f t="shared" si="159"/>
        <v>18.171171171171171</v>
      </c>
      <c r="Q620" s="38">
        <v>5.9551821</v>
      </c>
      <c r="R620" s="38">
        <v>10.254943899018233</v>
      </c>
      <c r="S620" s="23">
        <v>1.1400000000000001</v>
      </c>
      <c r="T620" s="23">
        <v>0.87</v>
      </c>
      <c r="U620" s="23">
        <v>10</v>
      </c>
      <c r="V620" s="23">
        <f t="shared" si="160"/>
        <v>10</v>
      </c>
      <c r="W620" s="23">
        <v>78</v>
      </c>
      <c r="X620" s="23">
        <f t="shared" si="161"/>
        <v>78</v>
      </c>
      <c r="Y620" s="23">
        <v>62</v>
      </c>
      <c r="Z620" s="23" t="str">
        <f>Code!$K$204</f>
        <v>EF 86</v>
      </c>
      <c r="AA620" s="23" t="str">
        <f>Code!$K$207</f>
        <v>EF 57</v>
      </c>
      <c r="AB620" s="23" t="str">
        <f>Code!$K$208</f>
        <v>EF 57</v>
      </c>
      <c r="AC620" s="23" t="str">
        <f>Code!$K$205</f>
        <v>EF 57</v>
      </c>
      <c r="AD620" s="23" t="s">
        <v>237</v>
      </c>
      <c r="AE620" s="23" t="s">
        <v>237</v>
      </c>
      <c r="AF620" s="23" t="s">
        <v>237</v>
      </c>
      <c r="AG620" s="39">
        <f t="shared" si="156"/>
        <v>5.1608452609801366E-4</v>
      </c>
      <c r="AH620" s="39">
        <f t="shared" si="162"/>
        <v>5.1608452609801366E-4</v>
      </c>
      <c r="AI620" s="18">
        <f t="shared" si="163"/>
        <v>3.67</v>
      </c>
      <c r="AJ620" s="41">
        <f>Code!$B$23</f>
        <v>0.15</v>
      </c>
      <c r="AK620" s="41">
        <f t="shared" si="164"/>
        <v>0.15</v>
      </c>
      <c r="AL620" s="110">
        <f t="shared" si="165"/>
        <v>18.171171171171171</v>
      </c>
      <c r="AM620" s="110">
        <f t="shared" si="166"/>
        <v>18.171171171171171</v>
      </c>
      <c r="AN620" s="110">
        <f t="shared" si="167"/>
        <v>5.9551821</v>
      </c>
      <c r="AO620" s="110">
        <f t="shared" si="168"/>
        <v>10.254943899018233</v>
      </c>
      <c r="AP620" s="18">
        <f>VLOOKUP(D620,Code!$B$92:$D$107,2,FALSE)</f>
        <v>0.32</v>
      </c>
      <c r="AQ620" s="18">
        <f>VLOOKUP(E620,Code!$B$92:$D$107,3,FALSE)</f>
        <v>0.25</v>
      </c>
      <c r="AR620" s="18">
        <f>Code!$C$132</f>
        <v>14</v>
      </c>
      <c r="AS620" s="18">
        <f t="shared" si="169"/>
        <v>14</v>
      </c>
      <c r="AT620" s="88">
        <f>Code!$C$189</f>
        <v>80</v>
      </c>
      <c r="AU620" s="88">
        <f t="shared" si="170"/>
        <v>80</v>
      </c>
      <c r="AV620" s="88">
        <f>Code!$C$198</f>
        <v>66</v>
      </c>
      <c r="AW620" s="18" t="str">
        <f>Code!$L$204</f>
        <v>EF 95</v>
      </c>
      <c r="AX620" s="64" t="str">
        <f>Code!$L$207</f>
        <v>EF 60</v>
      </c>
      <c r="AY620" s="64" t="str">
        <f>Code!$L$208</f>
        <v>EF 60</v>
      </c>
      <c r="AZ620" s="64" t="str">
        <f>Code!$L$205</f>
        <v>EF 62</v>
      </c>
      <c r="BA620" s="23" t="s">
        <v>237</v>
      </c>
      <c r="BB620" s="23" t="s">
        <v>237</v>
      </c>
      <c r="BC620" s="23" t="s">
        <v>237</v>
      </c>
      <c r="BD620" s="39">
        <f t="shared" si="171"/>
        <v>4.3867184718331158E-4</v>
      </c>
      <c r="BE620" s="39">
        <f t="shared" si="172"/>
        <v>3.6125916826860955E-4</v>
      </c>
      <c r="BF620" s="18">
        <f>Measures!$C$3</f>
        <v>8</v>
      </c>
      <c r="BG620" s="41">
        <f>Measures!$C$4</f>
        <v>0.1</v>
      </c>
      <c r="BH620" s="41">
        <v>0.06</v>
      </c>
      <c r="BI620" s="18">
        <f>VLOOKUP(D620,Measures!$B$6:$C$21,2,FALSE)</f>
        <v>38</v>
      </c>
      <c r="BJ620" s="18">
        <f>Measures!$C$22</f>
        <v>44</v>
      </c>
      <c r="BK620" s="18">
        <f>Measures!$C$23</f>
        <v>19</v>
      </c>
      <c r="BL620" s="18">
        <f>Measures!$C$24</f>
        <v>13</v>
      </c>
      <c r="BM620" s="18">
        <f>Measures!$C$26</f>
        <v>0.32</v>
      </c>
      <c r="BN620" s="18">
        <f>Measures!$D$26</f>
        <v>0.25</v>
      </c>
      <c r="BO620" s="18">
        <f>Measures!$C$27</f>
        <v>14</v>
      </c>
      <c r="BP620" s="18">
        <f>Measures!$C$28</f>
        <v>15</v>
      </c>
      <c r="BQ620" s="88">
        <f>Measures!$C$29</f>
        <v>92</v>
      </c>
      <c r="BR620" s="88">
        <f>Measures!$C$30</f>
        <v>95</v>
      </c>
      <c r="BS620" s="88">
        <f>Measures!$C$31</f>
        <v>70</v>
      </c>
      <c r="BT620" s="64" t="str">
        <f>Code!$M$204</f>
        <v>EF 200</v>
      </c>
      <c r="BU620" s="64" t="str">
        <f>Code!$M$207</f>
        <v>EF 67</v>
      </c>
      <c r="BV620" s="64" t="str">
        <f>Code!$M$208</f>
        <v>EF 70</v>
      </c>
      <c r="BW620" s="64" t="str">
        <f>Code!$M$205</f>
        <v>EF 82</v>
      </c>
      <c r="BX620" s="64" t="s">
        <v>363</v>
      </c>
      <c r="BY620" s="64" t="s">
        <v>239</v>
      </c>
      <c r="BZ620" s="64" t="s">
        <v>240</v>
      </c>
      <c r="CA620" s="64"/>
      <c r="CB620" s="64"/>
      <c r="CC620" s="64"/>
      <c r="CD620" s="64"/>
      <c r="CE620" s="64"/>
      <c r="CF620" s="64"/>
      <c r="CG620" s="64"/>
      <c r="CH620" s="64"/>
      <c r="CI620" s="64"/>
      <c r="CJ620" s="64"/>
      <c r="CK620" s="64"/>
      <c r="CL620" s="64"/>
      <c r="CM620" s="18"/>
      <c r="CN620" s="18"/>
    </row>
    <row r="621" spans="1:92" ht="14.4" x14ac:dyDescent="0.3">
      <c r="A621" s="19" t="s">
        <v>95</v>
      </c>
      <c r="B621" s="31" t="s">
        <v>86</v>
      </c>
      <c r="C621" s="19" t="s">
        <v>71</v>
      </c>
      <c r="D621" s="19">
        <v>11</v>
      </c>
      <c r="E621" s="19">
        <f>VLOOKUP(D621,Lists!$B$3:$C$18,2,FALSE)</f>
        <v>13</v>
      </c>
      <c r="F621" s="19">
        <v>1</v>
      </c>
      <c r="G621" s="19" t="s">
        <v>68</v>
      </c>
      <c r="H621" s="23">
        <v>1910</v>
      </c>
      <c r="I621" s="37">
        <v>0.2</v>
      </c>
      <c r="J621" s="36">
        <v>4.6411397360087065E-4</v>
      </c>
      <c r="K621" s="36">
        <f t="shared" si="157"/>
        <v>4.6411397360087065E-4</v>
      </c>
      <c r="L621" s="23">
        <v>4.26</v>
      </c>
      <c r="M621" s="35">
        <v>0.22</v>
      </c>
      <c r="N621" s="35">
        <f t="shared" si="158"/>
        <v>0.22</v>
      </c>
      <c r="O621" s="38">
        <v>22.911764705882351</v>
      </c>
      <c r="P621" s="38">
        <f t="shared" si="159"/>
        <v>22.911764705882351</v>
      </c>
      <c r="Q621" s="38">
        <v>5.9551821</v>
      </c>
      <c r="R621" s="38">
        <v>10.254943899018233</v>
      </c>
      <c r="S621" s="23">
        <v>0.56999999999999995</v>
      </c>
      <c r="T621" s="23">
        <v>0.55000000000000004</v>
      </c>
      <c r="U621" s="23">
        <v>10</v>
      </c>
      <c r="V621" s="23">
        <f t="shared" si="160"/>
        <v>10</v>
      </c>
      <c r="W621" s="23">
        <v>78</v>
      </c>
      <c r="X621" s="23">
        <f t="shared" si="161"/>
        <v>78</v>
      </c>
      <c r="Y621" s="23">
        <v>62</v>
      </c>
      <c r="Z621" s="23" t="str">
        <f>Code!$K$204</f>
        <v>EF 86</v>
      </c>
      <c r="AA621" s="23" t="str">
        <f>Code!$K$207</f>
        <v>EF 57</v>
      </c>
      <c r="AB621" s="23" t="str">
        <f>Code!$K$208</f>
        <v>EF 57</v>
      </c>
      <c r="AC621" s="23" t="str">
        <f>Code!$K$205</f>
        <v>EF 57</v>
      </c>
      <c r="AD621" s="23" t="s">
        <v>237</v>
      </c>
      <c r="AE621" s="23" t="s">
        <v>237</v>
      </c>
      <c r="AF621" s="23" t="s">
        <v>237</v>
      </c>
      <c r="AG621" s="39">
        <f t="shared" si="156"/>
        <v>4.6411397360087065E-4</v>
      </c>
      <c r="AH621" s="39">
        <f t="shared" si="162"/>
        <v>4.6411397360087065E-4</v>
      </c>
      <c r="AI621" s="18">
        <f t="shared" si="163"/>
        <v>4.26</v>
      </c>
      <c r="AJ621" s="41">
        <f>Code!$B$23</f>
        <v>0.15</v>
      </c>
      <c r="AK621" s="41">
        <f t="shared" si="164"/>
        <v>0.15</v>
      </c>
      <c r="AL621" s="110">
        <f t="shared" si="165"/>
        <v>22.911764705882351</v>
      </c>
      <c r="AM621" s="110">
        <f t="shared" si="166"/>
        <v>22.911764705882351</v>
      </c>
      <c r="AN621" s="110">
        <f t="shared" si="167"/>
        <v>5.9551821</v>
      </c>
      <c r="AO621" s="110">
        <f t="shared" si="168"/>
        <v>10.254943899018233</v>
      </c>
      <c r="AP621" s="18">
        <f>VLOOKUP(D621,Code!$B$92:$D$107,2,FALSE)</f>
        <v>0.32</v>
      </c>
      <c r="AQ621" s="18">
        <f>VLOOKUP(E621,Code!$B$92:$D$107,3,FALSE)</f>
        <v>0.25</v>
      </c>
      <c r="AR621" s="18">
        <f>Code!$C$132</f>
        <v>14</v>
      </c>
      <c r="AS621" s="18">
        <f t="shared" si="169"/>
        <v>14</v>
      </c>
      <c r="AT621" s="88">
        <f>Code!$C$189</f>
        <v>80</v>
      </c>
      <c r="AU621" s="88">
        <f t="shared" si="170"/>
        <v>80</v>
      </c>
      <c r="AV621" s="88">
        <f>Code!$C$198</f>
        <v>66</v>
      </c>
      <c r="AW621" s="18" t="str">
        <f>Code!$L$204</f>
        <v>EF 95</v>
      </c>
      <c r="AX621" s="64" t="str">
        <f>Code!$L$207</f>
        <v>EF 60</v>
      </c>
      <c r="AY621" s="64" t="str">
        <f>Code!$L$208</f>
        <v>EF 60</v>
      </c>
      <c r="AZ621" s="64" t="str">
        <f>Code!$L$205</f>
        <v>EF 62</v>
      </c>
      <c r="BA621" s="23" t="s">
        <v>237</v>
      </c>
      <c r="BB621" s="23" t="s">
        <v>237</v>
      </c>
      <c r="BC621" s="23" t="s">
        <v>237</v>
      </c>
      <c r="BD621" s="39">
        <f t="shared" si="171"/>
        <v>3.9449687756074004E-4</v>
      </c>
      <c r="BE621" s="39">
        <f t="shared" si="172"/>
        <v>3.2487978152060944E-4</v>
      </c>
      <c r="BF621" s="18">
        <f>Measures!$C$3</f>
        <v>8</v>
      </c>
      <c r="BG621" s="41">
        <f>Measures!$C$4</f>
        <v>0.1</v>
      </c>
      <c r="BH621" s="41">
        <v>0.06</v>
      </c>
      <c r="BI621" s="18">
        <f>VLOOKUP(D621,Measures!$B$6:$C$21,2,FALSE)</f>
        <v>38</v>
      </c>
      <c r="BJ621" s="18">
        <f>Measures!$C$22</f>
        <v>44</v>
      </c>
      <c r="BK621" s="18">
        <f>Measures!$C$23</f>
        <v>19</v>
      </c>
      <c r="BL621" s="18">
        <f>Measures!$C$24</f>
        <v>13</v>
      </c>
      <c r="BM621" s="18">
        <f>Measures!$C$26</f>
        <v>0.32</v>
      </c>
      <c r="BN621" s="18">
        <f>Measures!$D$26</f>
        <v>0.25</v>
      </c>
      <c r="BO621" s="18">
        <f>Measures!$C$27</f>
        <v>14</v>
      </c>
      <c r="BP621" s="18">
        <f>Measures!$C$28</f>
        <v>15</v>
      </c>
      <c r="BQ621" s="88">
        <f>Measures!$C$29</f>
        <v>92</v>
      </c>
      <c r="BR621" s="88">
        <f>Measures!$C$30</f>
        <v>95</v>
      </c>
      <c r="BS621" s="88">
        <f>Measures!$C$31</f>
        <v>70</v>
      </c>
      <c r="BT621" s="64" t="str">
        <f>Code!$M$204</f>
        <v>EF 200</v>
      </c>
      <c r="BU621" s="64" t="str">
        <f>Code!$M$207</f>
        <v>EF 67</v>
      </c>
      <c r="BV621" s="64" t="str">
        <f>Code!$M$208</f>
        <v>EF 70</v>
      </c>
      <c r="BW621" s="64" t="str">
        <f>Code!$M$205</f>
        <v>EF 82</v>
      </c>
      <c r="BX621" s="64" t="s">
        <v>363</v>
      </c>
      <c r="BY621" s="64" t="s">
        <v>239</v>
      </c>
      <c r="BZ621" s="64" t="s">
        <v>240</v>
      </c>
      <c r="CA621" s="64"/>
      <c r="CB621" s="64"/>
      <c r="CC621" s="64"/>
      <c r="CD621" s="64"/>
      <c r="CE621" s="64"/>
      <c r="CF621" s="64"/>
      <c r="CG621" s="64"/>
      <c r="CH621" s="64"/>
      <c r="CI621" s="64"/>
      <c r="CJ621" s="64"/>
      <c r="CK621" s="64"/>
      <c r="CL621" s="64"/>
      <c r="CM621" s="18"/>
      <c r="CN621" s="18"/>
    </row>
    <row r="622" spans="1:92" ht="14.4" x14ac:dyDescent="0.3">
      <c r="A622" s="19" t="s">
        <v>95</v>
      </c>
      <c r="B622" s="31" t="s">
        <v>86</v>
      </c>
      <c r="C622" s="19" t="s">
        <v>71</v>
      </c>
      <c r="D622" s="19">
        <v>11</v>
      </c>
      <c r="E622" s="19">
        <f>VLOOKUP(D622,Lists!$B$3:$C$18,2,FALSE)</f>
        <v>13</v>
      </c>
      <c r="F622" s="19">
        <v>2</v>
      </c>
      <c r="G622" s="19" t="s">
        <v>68</v>
      </c>
      <c r="H622" s="23">
        <v>2730</v>
      </c>
      <c r="I622" s="37">
        <v>0.2</v>
      </c>
      <c r="J622" s="36">
        <v>4.6411397360087065E-4</v>
      </c>
      <c r="K622" s="36">
        <f t="shared" si="157"/>
        <v>4.6411397360087065E-4</v>
      </c>
      <c r="L622" s="23">
        <v>4.26</v>
      </c>
      <c r="M622" s="35">
        <v>0.22</v>
      </c>
      <c r="N622" s="35">
        <f t="shared" si="158"/>
        <v>0.22</v>
      </c>
      <c r="O622" s="38">
        <v>22.911764705882351</v>
      </c>
      <c r="P622" s="38">
        <f t="shared" si="159"/>
        <v>22.911764705882351</v>
      </c>
      <c r="Q622" s="38">
        <v>5.9551821</v>
      </c>
      <c r="R622" s="38">
        <v>10.254943899018233</v>
      </c>
      <c r="S622" s="23">
        <v>0.56999999999999995</v>
      </c>
      <c r="T622" s="23">
        <v>0.55000000000000004</v>
      </c>
      <c r="U622" s="23">
        <v>10</v>
      </c>
      <c r="V622" s="23">
        <f t="shared" si="160"/>
        <v>10</v>
      </c>
      <c r="W622" s="23">
        <v>78</v>
      </c>
      <c r="X622" s="23">
        <f t="shared" si="161"/>
        <v>78</v>
      </c>
      <c r="Y622" s="23">
        <v>62</v>
      </c>
      <c r="Z622" s="23" t="str">
        <f>Code!$K$204</f>
        <v>EF 86</v>
      </c>
      <c r="AA622" s="23" t="str">
        <f>Code!$K$207</f>
        <v>EF 57</v>
      </c>
      <c r="AB622" s="23" t="str">
        <f>Code!$K$208</f>
        <v>EF 57</v>
      </c>
      <c r="AC622" s="23" t="str">
        <f>Code!$K$205</f>
        <v>EF 57</v>
      </c>
      <c r="AD622" s="23" t="s">
        <v>237</v>
      </c>
      <c r="AE622" s="23" t="s">
        <v>237</v>
      </c>
      <c r="AF622" s="23" t="s">
        <v>237</v>
      </c>
      <c r="AG622" s="39">
        <f t="shared" si="156"/>
        <v>4.6411397360087065E-4</v>
      </c>
      <c r="AH622" s="39">
        <f t="shared" si="162"/>
        <v>4.6411397360087065E-4</v>
      </c>
      <c r="AI622" s="18">
        <f t="shared" si="163"/>
        <v>4.26</v>
      </c>
      <c r="AJ622" s="41">
        <f>Code!$B$23</f>
        <v>0.15</v>
      </c>
      <c r="AK622" s="41">
        <f t="shared" si="164"/>
        <v>0.15</v>
      </c>
      <c r="AL622" s="110">
        <f t="shared" si="165"/>
        <v>22.911764705882351</v>
      </c>
      <c r="AM622" s="110">
        <f t="shared" si="166"/>
        <v>22.911764705882351</v>
      </c>
      <c r="AN622" s="110">
        <f t="shared" si="167"/>
        <v>5.9551821</v>
      </c>
      <c r="AO622" s="110">
        <f t="shared" si="168"/>
        <v>10.254943899018233</v>
      </c>
      <c r="AP622" s="18">
        <f>VLOOKUP(D622,Code!$B$92:$D$107,2,FALSE)</f>
        <v>0.32</v>
      </c>
      <c r="AQ622" s="18">
        <f>VLOOKUP(E622,Code!$B$92:$D$107,3,FALSE)</f>
        <v>0.25</v>
      </c>
      <c r="AR622" s="18">
        <f>Code!$C$132</f>
        <v>14</v>
      </c>
      <c r="AS622" s="18">
        <f t="shared" si="169"/>
        <v>14</v>
      </c>
      <c r="AT622" s="88">
        <f>Code!$C$189</f>
        <v>80</v>
      </c>
      <c r="AU622" s="88">
        <f t="shared" si="170"/>
        <v>80</v>
      </c>
      <c r="AV622" s="88">
        <f>Code!$C$198</f>
        <v>66</v>
      </c>
      <c r="AW622" s="18" t="str">
        <f>Code!$L$204</f>
        <v>EF 95</v>
      </c>
      <c r="AX622" s="64" t="str">
        <f>Code!$L$207</f>
        <v>EF 60</v>
      </c>
      <c r="AY622" s="64" t="str">
        <f>Code!$L$208</f>
        <v>EF 60</v>
      </c>
      <c r="AZ622" s="64" t="str">
        <f>Code!$L$205</f>
        <v>EF 62</v>
      </c>
      <c r="BA622" s="23" t="s">
        <v>237</v>
      </c>
      <c r="BB622" s="23" t="s">
        <v>237</v>
      </c>
      <c r="BC622" s="23" t="s">
        <v>237</v>
      </c>
      <c r="BD622" s="39">
        <f t="shared" si="171"/>
        <v>3.9449687756074004E-4</v>
      </c>
      <c r="BE622" s="39">
        <f t="shared" si="172"/>
        <v>3.2487978152060944E-4</v>
      </c>
      <c r="BF622" s="18">
        <f>Measures!$C$3</f>
        <v>8</v>
      </c>
      <c r="BG622" s="41">
        <f>Measures!$C$4</f>
        <v>0.1</v>
      </c>
      <c r="BH622" s="41">
        <v>0.06</v>
      </c>
      <c r="BI622" s="18">
        <f>VLOOKUP(D622,Measures!$B$6:$C$21,2,FALSE)</f>
        <v>38</v>
      </c>
      <c r="BJ622" s="18">
        <f>Measures!$C$22</f>
        <v>44</v>
      </c>
      <c r="BK622" s="18">
        <f>Measures!$C$23</f>
        <v>19</v>
      </c>
      <c r="BL622" s="18">
        <f>Measures!$C$24</f>
        <v>13</v>
      </c>
      <c r="BM622" s="18">
        <f>Measures!$C$26</f>
        <v>0.32</v>
      </c>
      <c r="BN622" s="18">
        <f>Measures!$D$26</f>
        <v>0.25</v>
      </c>
      <c r="BO622" s="18">
        <f>Measures!$C$27</f>
        <v>14</v>
      </c>
      <c r="BP622" s="18">
        <f>Measures!$C$28</f>
        <v>15</v>
      </c>
      <c r="BQ622" s="88">
        <f>Measures!$C$29</f>
        <v>92</v>
      </c>
      <c r="BR622" s="88">
        <f>Measures!$C$30</f>
        <v>95</v>
      </c>
      <c r="BS622" s="88">
        <f>Measures!$C$31</f>
        <v>70</v>
      </c>
      <c r="BT622" s="64" t="str">
        <f>Code!$M$204</f>
        <v>EF 200</v>
      </c>
      <c r="BU622" s="64" t="str">
        <f>Code!$M$207</f>
        <v>EF 67</v>
      </c>
      <c r="BV622" s="64" t="str">
        <f>Code!$M$208</f>
        <v>EF 70</v>
      </c>
      <c r="BW622" s="64" t="str">
        <f>Code!$M$205</f>
        <v>EF 82</v>
      </c>
      <c r="BX622" s="64" t="s">
        <v>363</v>
      </c>
      <c r="BY622" s="64" t="s">
        <v>239</v>
      </c>
      <c r="BZ622" s="64" t="s">
        <v>240</v>
      </c>
      <c r="CA622" s="64"/>
      <c r="CB622" s="64"/>
      <c r="CC622" s="64"/>
      <c r="CD622" s="64"/>
      <c r="CE622" s="64"/>
      <c r="CF622" s="64"/>
      <c r="CG622" s="64"/>
      <c r="CH622" s="64"/>
      <c r="CI622" s="64"/>
      <c r="CJ622" s="64"/>
      <c r="CK622" s="64"/>
      <c r="CL622" s="64"/>
      <c r="CM622" s="18"/>
      <c r="CN622" s="18"/>
    </row>
    <row r="623" spans="1:92" ht="14.4" x14ac:dyDescent="0.3">
      <c r="A623" s="19" t="s">
        <v>22</v>
      </c>
      <c r="B623" s="31" t="s">
        <v>86</v>
      </c>
      <c r="C623" s="19" t="s">
        <v>71</v>
      </c>
      <c r="D623" s="19">
        <v>11</v>
      </c>
      <c r="E623" s="19">
        <f>VLOOKUP(D623,Lists!$B$3:$C$18,2,FALSE)</f>
        <v>13</v>
      </c>
      <c r="F623" s="19">
        <v>1</v>
      </c>
      <c r="G623" s="19" t="s">
        <v>68</v>
      </c>
      <c r="H623" s="23">
        <v>1910</v>
      </c>
      <c r="I623" s="37">
        <v>0.2</v>
      </c>
      <c r="J623" s="36">
        <v>4.6411397360087065E-4</v>
      </c>
      <c r="K623" s="36">
        <f t="shared" si="157"/>
        <v>4.6411397360087065E-4</v>
      </c>
      <c r="L623" s="23">
        <v>4.26</v>
      </c>
      <c r="M623" s="35">
        <v>0.22</v>
      </c>
      <c r="N623" s="35">
        <f t="shared" si="158"/>
        <v>0.22</v>
      </c>
      <c r="O623" s="38">
        <v>22.911764705882351</v>
      </c>
      <c r="P623" s="38">
        <f t="shared" si="159"/>
        <v>22.911764705882351</v>
      </c>
      <c r="Q623" s="38">
        <v>5.9551821</v>
      </c>
      <c r="R623" s="38">
        <v>10.254943899018233</v>
      </c>
      <c r="S623" s="23">
        <v>0.56999999999999995</v>
      </c>
      <c r="T623" s="23">
        <v>0.55000000000000004</v>
      </c>
      <c r="U623" s="23">
        <v>10</v>
      </c>
      <c r="V623" s="23">
        <f t="shared" si="160"/>
        <v>10</v>
      </c>
      <c r="W623" s="23">
        <v>78</v>
      </c>
      <c r="X623" s="23">
        <f t="shared" si="161"/>
        <v>78</v>
      </c>
      <c r="Y623" s="23">
        <v>62</v>
      </c>
      <c r="Z623" s="23" t="str">
        <f>Code!$K$204</f>
        <v>EF 86</v>
      </c>
      <c r="AA623" s="23" t="str">
        <f>Code!$K$207</f>
        <v>EF 57</v>
      </c>
      <c r="AB623" s="23" t="str">
        <f>Code!$K$208</f>
        <v>EF 57</v>
      </c>
      <c r="AC623" s="23" t="str">
        <f>Code!$K$205</f>
        <v>EF 57</v>
      </c>
      <c r="AD623" s="23" t="s">
        <v>237</v>
      </c>
      <c r="AE623" s="23" t="s">
        <v>237</v>
      </c>
      <c r="AF623" s="23" t="s">
        <v>237</v>
      </c>
      <c r="AG623" s="39">
        <f t="shared" si="156"/>
        <v>4.6411397360087065E-4</v>
      </c>
      <c r="AH623" s="39">
        <f t="shared" si="162"/>
        <v>4.6411397360087065E-4</v>
      </c>
      <c r="AI623" s="18">
        <f t="shared" si="163"/>
        <v>4.26</v>
      </c>
      <c r="AJ623" s="41">
        <f>Code!$B$23</f>
        <v>0.15</v>
      </c>
      <c r="AK623" s="41">
        <f t="shared" si="164"/>
        <v>0.15</v>
      </c>
      <c r="AL623" s="110">
        <f t="shared" si="165"/>
        <v>22.911764705882351</v>
      </c>
      <c r="AM623" s="110">
        <f t="shared" si="166"/>
        <v>22.911764705882351</v>
      </c>
      <c r="AN623" s="110">
        <f t="shared" si="167"/>
        <v>5.9551821</v>
      </c>
      <c r="AO623" s="110">
        <f t="shared" si="168"/>
        <v>10.254943899018233</v>
      </c>
      <c r="AP623" s="18">
        <f>VLOOKUP(D623,Code!$B$92:$D$107,2,FALSE)</f>
        <v>0.32</v>
      </c>
      <c r="AQ623" s="18">
        <f>VLOOKUP(E623,Code!$B$92:$D$107,3,FALSE)</f>
        <v>0.25</v>
      </c>
      <c r="AR623" s="18">
        <f>Code!$C$132</f>
        <v>14</v>
      </c>
      <c r="AS623" s="18">
        <f t="shared" si="169"/>
        <v>14</v>
      </c>
      <c r="AT623" s="88">
        <f>Code!$C$189</f>
        <v>80</v>
      </c>
      <c r="AU623" s="88">
        <f t="shared" si="170"/>
        <v>80</v>
      </c>
      <c r="AV623" s="88">
        <f>Code!$C$198</f>
        <v>66</v>
      </c>
      <c r="AW623" s="18" t="str">
        <f>Code!$L$204</f>
        <v>EF 95</v>
      </c>
      <c r="AX623" s="64" t="str">
        <f>Code!$L$207</f>
        <v>EF 60</v>
      </c>
      <c r="AY623" s="64" t="str">
        <f>Code!$L$208</f>
        <v>EF 60</v>
      </c>
      <c r="AZ623" s="64" t="str">
        <f>Code!$L$205</f>
        <v>EF 62</v>
      </c>
      <c r="BA623" s="23" t="s">
        <v>237</v>
      </c>
      <c r="BB623" s="23" t="s">
        <v>237</v>
      </c>
      <c r="BC623" s="23" t="s">
        <v>237</v>
      </c>
      <c r="BD623" s="39">
        <f t="shared" si="171"/>
        <v>3.9449687756074004E-4</v>
      </c>
      <c r="BE623" s="39">
        <f t="shared" si="172"/>
        <v>3.2487978152060944E-4</v>
      </c>
      <c r="BF623" s="18">
        <f>Measures!$C$3</f>
        <v>8</v>
      </c>
      <c r="BG623" s="41">
        <f>Measures!$C$4</f>
        <v>0.1</v>
      </c>
      <c r="BH623" s="41">
        <v>0.06</v>
      </c>
      <c r="BI623" s="18">
        <f>VLOOKUP(D623,Measures!$B$6:$C$21,2,FALSE)</f>
        <v>38</v>
      </c>
      <c r="BJ623" s="18">
        <f>Measures!$C$22</f>
        <v>44</v>
      </c>
      <c r="BK623" s="18">
        <f>Measures!$C$23</f>
        <v>19</v>
      </c>
      <c r="BL623" s="18">
        <f>Measures!$C$24</f>
        <v>13</v>
      </c>
      <c r="BM623" s="18">
        <f>Measures!$C$26</f>
        <v>0.32</v>
      </c>
      <c r="BN623" s="18">
        <f>Measures!$D$26</f>
        <v>0.25</v>
      </c>
      <c r="BO623" s="18">
        <f>Measures!$C$27</f>
        <v>14</v>
      </c>
      <c r="BP623" s="18">
        <f>Measures!$C$28</f>
        <v>15</v>
      </c>
      <c r="BQ623" s="88">
        <f>Measures!$C$29</f>
        <v>92</v>
      </c>
      <c r="BR623" s="88">
        <f>Measures!$C$30</f>
        <v>95</v>
      </c>
      <c r="BS623" s="88">
        <f>Measures!$C$31</f>
        <v>70</v>
      </c>
      <c r="BT623" s="64" t="str">
        <f>Code!$M$204</f>
        <v>EF 200</v>
      </c>
      <c r="BU623" s="64" t="str">
        <f>Code!$M$207</f>
        <v>EF 67</v>
      </c>
      <c r="BV623" s="64" t="str">
        <f>Code!$M$208</f>
        <v>EF 70</v>
      </c>
      <c r="BW623" s="64" t="str">
        <f>Code!$M$205</f>
        <v>EF 82</v>
      </c>
      <c r="BX623" s="64" t="s">
        <v>363</v>
      </c>
      <c r="BY623" s="64" t="s">
        <v>239</v>
      </c>
      <c r="BZ623" s="64" t="s">
        <v>240</v>
      </c>
      <c r="CA623" s="64"/>
      <c r="CB623" s="64"/>
      <c r="CC623" s="64"/>
      <c r="CD623" s="64"/>
      <c r="CE623" s="64"/>
      <c r="CF623" s="64"/>
      <c r="CG623" s="64"/>
      <c r="CH623" s="64"/>
      <c r="CI623" s="64"/>
      <c r="CJ623" s="64"/>
      <c r="CK623" s="64"/>
      <c r="CL623" s="64"/>
      <c r="CM623" s="18"/>
      <c r="CN623" s="18"/>
    </row>
    <row r="624" spans="1:92" ht="14.4" x14ac:dyDescent="0.3">
      <c r="A624" s="19" t="s">
        <v>22</v>
      </c>
      <c r="B624" s="31" t="s">
        <v>86</v>
      </c>
      <c r="C624" s="19" t="s">
        <v>71</v>
      </c>
      <c r="D624" s="19">
        <v>11</v>
      </c>
      <c r="E624" s="19">
        <f>VLOOKUP(D624,Lists!$B$3:$C$18,2,FALSE)</f>
        <v>13</v>
      </c>
      <c r="F624" s="19">
        <v>2</v>
      </c>
      <c r="G624" s="19" t="s">
        <v>68</v>
      </c>
      <c r="H624" s="23">
        <v>2730</v>
      </c>
      <c r="I624" s="37">
        <v>0.2</v>
      </c>
      <c r="J624" s="36">
        <v>4.6411397360087065E-4</v>
      </c>
      <c r="K624" s="36">
        <f t="shared" si="157"/>
        <v>4.6411397360087065E-4</v>
      </c>
      <c r="L624" s="23">
        <v>4.26</v>
      </c>
      <c r="M624" s="35">
        <v>0.22</v>
      </c>
      <c r="N624" s="35">
        <f t="shared" si="158"/>
        <v>0.22</v>
      </c>
      <c r="O624" s="38">
        <v>22.911764705882351</v>
      </c>
      <c r="P624" s="38">
        <f t="shared" si="159"/>
        <v>22.911764705882351</v>
      </c>
      <c r="Q624" s="38">
        <v>5.9551821</v>
      </c>
      <c r="R624" s="38">
        <v>10.254943899018233</v>
      </c>
      <c r="S624" s="23">
        <v>0.56999999999999995</v>
      </c>
      <c r="T624" s="23">
        <v>0.55000000000000004</v>
      </c>
      <c r="U624" s="23">
        <v>10</v>
      </c>
      <c r="V624" s="23">
        <f t="shared" si="160"/>
        <v>10</v>
      </c>
      <c r="W624" s="23">
        <v>78</v>
      </c>
      <c r="X624" s="23">
        <f t="shared" si="161"/>
        <v>78</v>
      </c>
      <c r="Y624" s="23">
        <v>62</v>
      </c>
      <c r="Z624" s="23" t="str">
        <f>Code!$K$204</f>
        <v>EF 86</v>
      </c>
      <c r="AA624" s="23" t="str">
        <f>Code!$K$207</f>
        <v>EF 57</v>
      </c>
      <c r="AB624" s="23" t="str">
        <f>Code!$K$208</f>
        <v>EF 57</v>
      </c>
      <c r="AC624" s="23" t="str">
        <f>Code!$K$205</f>
        <v>EF 57</v>
      </c>
      <c r="AD624" s="23" t="s">
        <v>237</v>
      </c>
      <c r="AE624" s="23" t="s">
        <v>237</v>
      </c>
      <c r="AF624" s="23" t="s">
        <v>237</v>
      </c>
      <c r="AG624" s="39">
        <f t="shared" si="156"/>
        <v>4.6411397360087065E-4</v>
      </c>
      <c r="AH624" s="39">
        <f t="shared" si="162"/>
        <v>4.6411397360087065E-4</v>
      </c>
      <c r="AI624" s="18">
        <f t="shared" si="163"/>
        <v>4.26</v>
      </c>
      <c r="AJ624" s="41">
        <f>Code!$B$23</f>
        <v>0.15</v>
      </c>
      <c r="AK624" s="41">
        <f t="shared" si="164"/>
        <v>0.15</v>
      </c>
      <c r="AL624" s="110">
        <f t="shared" si="165"/>
        <v>22.911764705882351</v>
      </c>
      <c r="AM624" s="110">
        <f t="shared" si="166"/>
        <v>22.911764705882351</v>
      </c>
      <c r="AN624" s="110">
        <f t="shared" si="167"/>
        <v>5.9551821</v>
      </c>
      <c r="AO624" s="110">
        <f t="shared" si="168"/>
        <v>10.254943899018233</v>
      </c>
      <c r="AP624" s="18">
        <f>VLOOKUP(D624,Code!$B$92:$D$107,2,FALSE)</f>
        <v>0.32</v>
      </c>
      <c r="AQ624" s="18">
        <f>VLOOKUP(E624,Code!$B$92:$D$107,3,FALSE)</f>
        <v>0.25</v>
      </c>
      <c r="AR624" s="18">
        <f>Code!$C$132</f>
        <v>14</v>
      </c>
      <c r="AS624" s="18">
        <f t="shared" si="169"/>
        <v>14</v>
      </c>
      <c r="AT624" s="88">
        <f>Code!$C$189</f>
        <v>80</v>
      </c>
      <c r="AU624" s="88">
        <f t="shared" si="170"/>
        <v>80</v>
      </c>
      <c r="AV624" s="88">
        <f>Code!$C$198</f>
        <v>66</v>
      </c>
      <c r="AW624" s="18" t="str">
        <f>Code!$L$204</f>
        <v>EF 95</v>
      </c>
      <c r="AX624" s="64" t="str">
        <f>Code!$L$207</f>
        <v>EF 60</v>
      </c>
      <c r="AY624" s="64" t="str">
        <f>Code!$L$208</f>
        <v>EF 60</v>
      </c>
      <c r="AZ624" s="64" t="str">
        <f>Code!$L$205</f>
        <v>EF 62</v>
      </c>
      <c r="BA624" s="23" t="s">
        <v>237</v>
      </c>
      <c r="BB624" s="23" t="s">
        <v>237</v>
      </c>
      <c r="BC624" s="23" t="s">
        <v>237</v>
      </c>
      <c r="BD624" s="39">
        <f t="shared" si="171"/>
        <v>3.9449687756074004E-4</v>
      </c>
      <c r="BE624" s="39">
        <f t="shared" si="172"/>
        <v>3.2487978152060944E-4</v>
      </c>
      <c r="BF624" s="18">
        <f>Measures!$C$3</f>
        <v>8</v>
      </c>
      <c r="BG624" s="41">
        <f>Measures!$C$4</f>
        <v>0.1</v>
      </c>
      <c r="BH624" s="41">
        <v>0.06</v>
      </c>
      <c r="BI624" s="18">
        <f>VLOOKUP(D624,Measures!$B$6:$C$21,2,FALSE)</f>
        <v>38</v>
      </c>
      <c r="BJ624" s="18">
        <f>Measures!$C$22</f>
        <v>44</v>
      </c>
      <c r="BK624" s="18">
        <f>Measures!$C$23</f>
        <v>19</v>
      </c>
      <c r="BL624" s="18">
        <f>Measures!$C$24</f>
        <v>13</v>
      </c>
      <c r="BM624" s="18">
        <f>Measures!$C$26</f>
        <v>0.32</v>
      </c>
      <c r="BN624" s="18">
        <f>Measures!$D$26</f>
        <v>0.25</v>
      </c>
      <c r="BO624" s="18">
        <f>Measures!$C$27</f>
        <v>14</v>
      </c>
      <c r="BP624" s="18">
        <f>Measures!$C$28</f>
        <v>15</v>
      </c>
      <c r="BQ624" s="88">
        <f>Measures!$C$29</f>
        <v>92</v>
      </c>
      <c r="BR624" s="88">
        <f>Measures!$C$30</f>
        <v>95</v>
      </c>
      <c r="BS624" s="88">
        <f>Measures!$C$31</f>
        <v>70</v>
      </c>
      <c r="BT624" s="64" t="str">
        <f>Code!$M$204</f>
        <v>EF 200</v>
      </c>
      <c r="BU624" s="64" t="str">
        <f>Code!$M$207</f>
        <v>EF 67</v>
      </c>
      <c r="BV624" s="64" t="str">
        <f>Code!$M$208</f>
        <v>EF 70</v>
      </c>
      <c r="BW624" s="64" t="str">
        <f>Code!$M$205</f>
        <v>EF 82</v>
      </c>
      <c r="BX624" s="64" t="s">
        <v>363</v>
      </c>
      <c r="BY624" s="64" t="s">
        <v>239</v>
      </c>
      <c r="BZ624" s="64" t="s">
        <v>240</v>
      </c>
      <c r="CA624" s="64"/>
      <c r="CB624" s="64"/>
      <c r="CC624" s="64"/>
      <c r="CD624" s="64"/>
      <c r="CE624" s="64"/>
      <c r="CF624" s="64"/>
      <c r="CG624" s="64"/>
      <c r="CH624" s="64"/>
      <c r="CI624" s="64"/>
      <c r="CJ624" s="64"/>
      <c r="CK624" s="64"/>
      <c r="CL624" s="64"/>
      <c r="CM624" s="18"/>
      <c r="CN624" s="18"/>
    </row>
    <row r="625" spans="1:92" ht="14.4" x14ac:dyDescent="0.3">
      <c r="A625" s="19" t="s">
        <v>95</v>
      </c>
      <c r="B625" s="31" t="s">
        <v>86</v>
      </c>
      <c r="C625" s="19" t="s">
        <v>87</v>
      </c>
      <c r="D625" s="19">
        <v>11</v>
      </c>
      <c r="E625" s="19">
        <f>VLOOKUP(D625,Lists!$B$3:$C$18,2,FALSE)</f>
        <v>13</v>
      </c>
      <c r="F625" s="19">
        <v>1</v>
      </c>
      <c r="G625" s="19" t="s">
        <v>68</v>
      </c>
      <c r="H625" s="23">
        <v>1910</v>
      </c>
      <c r="I625" s="37">
        <v>0.2</v>
      </c>
      <c r="J625" s="36">
        <v>4.6411397360087065E-4</v>
      </c>
      <c r="K625" s="36">
        <f t="shared" si="157"/>
        <v>4.6411397360087065E-4</v>
      </c>
      <c r="L625" s="23">
        <v>4.26</v>
      </c>
      <c r="M625" s="35">
        <v>0.22</v>
      </c>
      <c r="N625" s="35">
        <f t="shared" si="158"/>
        <v>0.22</v>
      </c>
      <c r="O625" s="38">
        <v>22.911764705882351</v>
      </c>
      <c r="P625" s="38">
        <f t="shared" si="159"/>
        <v>22.911764705882351</v>
      </c>
      <c r="Q625" s="38">
        <v>5.9551821</v>
      </c>
      <c r="R625" s="38">
        <v>10.254943899018233</v>
      </c>
      <c r="S625" s="23">
        <v>0.56999999999999995</v>
      </c>
      <c r="T625" s="23">
        <v>0.55000000000000004</v>
      </c>
      <c r="U625" s="23">
        <v>10</v>
      </c>
      <c r="V625" s="23">
        <f t="shared" si="160"/>
        <v>10</v>
      </c>
      <c r="W625" s="23">
        <v>78</v>
      </c>
      <c r="X625" s="23">
        <f t="shared" si="161"/>
        <v>78</v>
      </c>
      <c r="Y625" s="23">
        <v>62</v>
      </c>
      <c r="Z625" s="23" t="str">
        <f>Code!$K$204</f>
        <v>EF 86</v>
      </c>
      <c r="AA625" s="23" t="str">
        <f>Code!$K$207</f>
        <v>EF 57</v>
      </c>
      <c r="AB625" s="23" t="str">
        <f>Code!$K$208</f>
        <v>EF 57</v>
      </c>
      <c r="AC625" s="23" t="str">
        <f>Code!$K$205</f>
        <v>EF 57</v>
      </c>
      <c r="AD625" s="23" t="s">
        <v>237</v>
      </c>
      <c r="AE625" s="23" t="s">
        <v>237</v>
      </c>
      <c r="AF625" s="23" t="s">
        <v>237</v>
      </c>
      <c r="AG625" s="39">
        <f t="shared" si="156"/>
        <v>4.6411397360087065E-4</v>
      </c>
      <c r="AH625" s="39">
        <f t="shared" si="162"/>
        <v>4.6411397360087065E-4</v>
      </c>
      <c r="AI625" s="18">
        <f t="shared" si="163"/>
        <v>4.26</v>
      </c>
      <c r="AJ625" s="41">
        <f>Code!$B$23</f>
        <v>0.15</v>
      </c>
      <c r="AK625" s="41">
        <f t="shared" si="164"/>
        <v>0.15</v>
      </c>
      <c r="AL625" s="110">
        <f t="shared" si="165"/>
        <v>22.911764705882351</v>
      </c>
      <c r="AM625" s="110">
        <f t="shared" si="166"/>
        <v>22.911764705882351</v>
      </c>
      <c r="AN625" s="110">
        <f t="shared" si="167"/>
        <v>5.9551821</v>
      </c>
      <c r="AO625" s="110">
        <f t="shared" si="168"/>
        <v>10.254943899018233</v>
      </c>
      <c r="AP625" s="18">
        <f>VLOOKUP(D625,Code!$B$92:$D$107,2,FALSE)</f>
        <v>0.32</v>
      </c>
      <c r="AQ625" s="18">
        <f>VLOOKUP(E625,Code!$B$92:$D$107,3,FALSE)</f>
        <v>0.25</v>
      </c>
      <c r="AR625" s="18">
        <f>Code!$C$132</f>
        <v>14</v>
      </c>
      <c r="AS625" s="18">
        <f t="shared" si="169"/>
        <v>14</v>
      </c>
      <c r="AT625" s="88">
        <f>Code!$C$189</f>
        <v>80</v>
      </c>
      <c r="AU625" s="88">
        <f t="shared" si="170"/>
        <v>80</v>
      </c>
      <c r="AV625" s="88">
        <f>Code!$C$198</f>
        <v>66</v>
      </c>
      <c r="AW625" s="18" t="str">
        <f>Code!$L$204</f>
        <v>EF 95</v>
      </c>
      <c r="AX625" s="64" t="str">
        <f>Code!$L$207</f>
        <v>EF 60</v>
      </c>
      <c r="AY625" s="64" t="str">
        <f>Code!$L$208</f>
        <v>EF 60</v>
      </c>
      <c r="AZ625" s="64" t="str">
        <f>Code!$L$205</f>
        <v>EF 62</v>
      </c>
      <c r="BA625" s="23" t="s">
        <v>237</v>
      </c>
      <c r="BB625" s="23" t="s">
        <v>237</v>
      </c>
      <c r="BC625" s="23" t="s">
        <v>237</v>
      </c>
      <c r="BD625" s="39">
        <f t="shared" si="171"/>
        <v>3.9449687756074004E-4</v>
      </c>
      <c r="BE625" s="39">
        <f t="shared" si="172"/>
        <v>3.2487978152060944E-4</v>
      </c>
      <c r="BF625" s="18">
        <f>Measures!$C$3</f>
        <v>8</v>
      </c>
      <c r="BG625" s="41">
        <f>Measures!$C$4</f>
        <v>0.1</v>
      </c>
      <c r="BH625" s="41">
        <v>0.06</v>
      </c>
      <c r="BI625" s="18">
        <f>VLOOKUP(D625,Measures!$B$6:$C$21,2,FALSE)</f>
        <v>38</v>
      </c>
      <c r="BJ625" s="18">
        <f>Measures!$C$22</f>
        <v>44</v>
      </c>
      <c r="BK625" s="18">
        <f>Measures!$C$23</f>
        <v>19</v>
      </c>
      <c r="BL625" s="18">
        <f>Measures!$C$24</f>
        <v>13</v>
      </c>
      <c r="BM625" s="18">
        <f>Measures!$C$26</f>
        <v>0.32</v>
      </c>
      <c r="BN625" s="18">
        <f>Measures!$D$26</f>
        <v>0.25</v>
      </c>
      <c r="BO625" s="18">
        <f>Measures!$C$27</f>
        <v>14</v>
      </c>
      <c r="BP625" s="18">
        <f>Measures!$C$28</f>
        <v>15</v>
      </c>
      <c r="BQ625" s="88">
        <f>Measures!$C$29</f>
        <v>92</v>
      </c>
      <c r="BR625" s="88">
        <f>Measures!$C$30</f>
        <v>95</v>
      </c>
      <c r="BS625" s="88">
        <f>Measures!$C$31</f>
        <v>70</v>
      </c>
      <c r="BT625" s="64" t="str">
        <f>Code!$M$204</f>
        <v>EF 200</v>
      </c>
      <c r="BU625" s="64" t="str">
        <f>Code!$M$207</f>
        <v>EF 67</v>
      </c>
      <c r="BV625" s="64" t="str">
        <f>Code!$M$208</f>
        <v>EF 70</v>
      </c>
      <c r="BW625" s="64" t="str">
        <f>Code!$M$205</f>
        <v>EF 82</v>
      </c>
      <c r="BX625" s="64" t="s">
        <v>363</v>
      </c>
      <c r="BY625" s="64" t="s">
        <v>239</v>
      </c>
      <c r="BZ625" s="64" t="s">
        <v>240</v>
      </c>
      <c r="CA625" s="64"/>
      <c r="CB625" s="64"/>
      <c r="CC625" s="64"/>
      <c r="CD625" s="64"/>
      <c r="CE625" s="64"/>
      <c r="CF625" s="64"/>
      <c r="CG625" s="64"/>
      <c r="CH625" s="64"/>
      <c r="CI625" s="64"/>
      <c r="CJ625" s="64"/>
      <c r="CK625" s="64"/>
      <c r="CL625" s="64"/>
      <c r="CM625" s="18"/>
      <c r="CN625" s="18"/>
    </row>
    <row r="626" spans="1:92" ht="14.4" x14ac:dyDescent="0.3">
      <c r="A626" s="19" t="s">
        <v>95</v>
      </c>
      <c r="B626" s="31" t="s">
        <v>86</v>
      </c>
      <c r="C626" s="19" t="s">
        <v>87</v>
      </c>
      <c r="D626" s="19">
        <v>11</v>
      </c>
      <c r="E626" s="19">
        <f>VLOOKUP(D626,Lists!$B$3:$C$18,2,FALSE)</f>
        <v>13</v>
      </c>
      <c r="F626" s="19">
        <v>2</v>
      </c>
      <c r="G626" s="19" t="s">
        <v>68</v>
      </c>
      <c r="H626" s="23">
        <v>2730</v>
      </c>
      <c r="I626" s="37">
        <v>0.2</v>
      </c>
      <c r="J626" s="36">
        <v>4.6411397360087065E-4</v>
      </c>
      <c r="K626" s="36">
        <f t="shared" si="157"/>
        <v>4.6411397360087065E-4</v>
      </c>
      <c r="L626" s="23">
        <v>4.26</v>
      </c>
      <c r="M626" s="35">
        <v>0.22</v>
      </c>
      <c r="N626" s="35">
        <f t="shared" si="158"/>
        <v>0.22</v>
      </c>
      <c r="O626" s="38">
        <v>22.911764705882351</v>
      </c>
      <c r="P626" s="38">
        <f t="shared" si="159"/>
        <v>22.911764705882351</v>
      </c>
      <c r="Q626" s="38">
        <v>5.9551821</v>
      </c>
      <c r="R626" s="38">
        <v>10.254943899018233</v>
      </c>
      <c r="S626" s="23">
        <v>0.56999999999999995</v>
      </c>
      <c r="T626" s="23">
        <v>0.55000000000000004</v>
      </c>
      <c r="U626" s="23">
        <v>10</v>
      </c>
      <c r="V626" s="23">
        <f t="shared" si="160"/>
        <v>10</v>
      </c>
      <c r="W626" s="23">
        <v>78</v>
      </c>
      <c r="X626" s="23">
        <f t="shared" si="161"/>
        <v>78</v>
      </c>
      <c r="Y626" s="23">
        <v>62</v>
      </c>
      <c r="Z626" s="23" t="str">
        <f>Code!$K$204</f>
        <v>EF 86</v>
      </c>
      <c r="AA626" s="23" t="str">
        <f>Code!$K$207</f>
        <v>EF 57</v>
      </c>
      <c r="AB626" s="23" t="str">
        <f>Code!$K$208</f>
        <v>EF 57</v>
      </c>
      <c r="AC626" s="23" t="str">
        <f>Code!$K$205</f>
        <v>EF 57</v>
      </c>
      <c r="AD626" s="23" t="s">
        <v>237</v>
      </c>
      <c r="AE626" s="23" t="s">
        <v>237</v>
      </c>
      <c r="AF626" s="23" t="s">
        <v>237</v>
      </c>
      <c r="AG626" s="39">
        <f t="shared" si="156"/>
        <v>4.6411397360087065E-4</v>
      </c>
      <c r="AH626" s="39">
        <f t="shared" si="162"/>
        <v>4.6411397360087065E-4</v>
      </c>
      <c r="AI626" s="18">
        <f t="shared" si="163"/>
        <v>4.26</v>
      </c>
      <c r="AJ626" s="41">
        <f>Code!$B$23</f>
        <v>0.15</v>
      </c>
      <c r="AK626" s="41">
        <f t="shared" si="164"/>
        <v>0.15</v>
      </c>
      <c r="AL626" s="110">
        <f t="shared" si="165"/>
        <v>22.911764705882351</v>
      </c>
      <c r="AM626" s="110">
        <f t="shared" si="166"/>
        <v>22.911764705882351</v>
      </c>
      <c r="AN626" s="110">
        <f t="shared" si="167"/>
        <v>5.9551821</v>
      </c>
      <c r="AO626" s="110">
        <f t="shared" si="168"/>
        <v>10.254943899018233</v>
      </c>
      <c r="AP626" s="18">
        <f>VLOOKUP(D626,Code!$B$92:$D$107,2,FALSE)</f>
        <v>0.32</v>
      </c>
      <c r="AQ626" s="18">
        <f>VLOOKUP(E626,Code!$B$92:$D$107,3,FALSE)</f>
        <v>0.25</v>
      </c>
      <c r="AR626" s="18">
        <f>Code!$C$132</f>
        <v>14</v>
      </c>
      <c r="AS626" s="18">
        <f t="shared" si="169"/>
        <v>14</v>
      </c>
      <c r="AT626" s="88">
        <f>Code!$C$189</f>
        <v>80</v>
      </c>
      <c r="AU626" s="88">
        <f t="shared" si="170"/>
        <v>80</v>
      </c>
      <c r="AV626" s="88">
        <f>Code!$C$198</f>
        <v>66</v>
      </c>
      <c r="AW626" s="18" t="str">
        <f>Code!$L$204</f>
        <v>EF 95</v>
      </c>
      <c r="AX626" s="64" t="str">
        <f>Code!$L$207</f>
        <v>EF 60</v>
      </c>
      <c r="AY626" s="64" t="str">
        <f>Code!$L$208</f>
        <v>EF 60</v>
      </c>
      <c r="AZ626" s="64" t="str">
        <f>Code!$L$205</f>
        <v>EF 62</v>
      </c>
      <c r="BA626" s="23" t="s">
        <v>237</v>
      </c>
      <c r="BB626" s="23" t="s">
        <v>237</v>
      </c>
      <c r="BC626" s="23" t="s">
        <v>237</v>
      </c>
      <c r="BD626" s="39">
        <f t="shared" si="171"/>
        <v>3.9449687756074004E-4</v>
      </c>
      <c r="BE626" s="39">
        <f t="shared" si="172"/>
        <v>3.2487978152060944E-4</v>
      </c>
      <c r="BF626" s="18">
        <f>Measures!$C$3</f>
        <v>8</v>
      </c>
      <c r="BG626" s="41">
        <f>Measures!$C$4</f>
        <v>0.1</v>
      </c>
      <c r="BH626" s="41">
        <v>0.06</v>
      </c>
      <c r="BI626" s="18">
        <f>VLOOKUP(D626,Measures!$B$6:$C$21,2,FALSE)</f>
        <v>38</v>
      </c>
      <c r="BJ626" s="18">
        <f>Measures!$C$22</f>
        <v>44</v>
      </c>
      <c r="BK626" s="18">
        <f>Measures!$C$23</f>
        <v>19</v>
      </c>
      <c r="BL626" s="18">
        <f>Measures!$C$24</f>
        <v>13</v>
      </c>
      <c r="BM626" s="18">
        <f>Measures!$C$26</f>
        <v>0.32</v>
      </c>
      <c r="BN626" s="18">
        <f>Measures!$D$26</f>
        <v>0.25</v>
      </c>
      <c r="BO626" s="18">
        <f>Measures!$C$27</f>
        <v>14</v>
      </c>
      <c r="BP626" s="18">
        <f>Measures!$C$28</f>
        <v>15</v>
      </c>
      <c r="BQ626" s="88">
        <f>Measures!$C$29</f>
        <v>92</v>
      </c>
      <c r="BR626" s="88">
        <f>Measures!$C$30</f>
        <v>95</v>
      </c>
      <c r="BS626" s="88">
        <f>Measures!$C$31</f>
        <v>70</v>
      </c>
      <c r="BT626" s="64" t="str">
        <f>Code!$M$204</f>
        <v>EF 200</v>
      </c>
      <c r="BU626" s="64" t="str">
        <f>Code!$M$207</f>
        <v>EF 67</v>
      </c>
      <c r="BV626" s="64" t="str">
        <f>Code!$M$208</f>
        <v>EF 70</v>
      </c>
      <c r="BW626" s="64" t="str">
        <f>Code!$M$205</f>
        <v>EF 82</v>
      </c>
      <c r="BX626" s="64" t="s">
        <v>363</v>
      </c>
      <c r="BY626" s="64" t="s">
        <v>239</v>
      </c>
      <c r="BZ626" s="64" t="s">
        <v>240</v>
      </c>
      <c r="CA626" s="64"/>
      <c r="CB626" s="64"/>
      <c r="CC626" s="64"/>
      <c r="CD626" s="64"/>
      <c r="CE626" s="64"/>
      <c r="CF626" s="64"/>
      <c r="CG626" s="64"/>
      <c r="CH626" s="64"/>
      <c r="CI626" s="64"/>
      <c r="CJ626" s="64"/>
      <c r="CK626" s="64"/>
      <c r="CL626" s="64"/>
      <c r="CM626" s="18"/>
      <c r="CN626" s="18"/>
    </row>
    <row r="627" spans="1:92" ht="14.4" x14ac:dyDescent="0.3">
      <c r="A627" s="19" t="s">
        <v>22</v>
      </c>
      <c r="B627" s="31" t="s">
        <v>86</v>
      </c>
      <c r="C627" s="19" t="s">
        <v>87</v>
      </c>
      <c r="D627" s="19">
        <v>11</v>
      </c>
      <c r="E627" s="19">
        <f>VLOOKUP(D627,Lists!$B$3:$C$18,2,FALSE)</f>
        <v>13</v>
      </c>
      <c r="F627" s="19">
        <v>1</v>
      </c>
      <c r="G627" s="19" t="s">
        <v>68</v>
      </c>
      <c r="H627" s="23">
        <v>1910</v>
      </c>
      <c r="I627" s="37">
        <v>0.2</v>
      </c>
      <c r="J627" s="36">
        <v>4.6411397360087065E-4</v>
      </c>
      <c r="K627" s="36">
        <f t="shared" si="157"/>
        <v>4.6411397360087065E-4</v>
      </c>
      <c r="L627" s="23">
        <v>4.26</v>
      </c>
      <c r="M627" s="35">
        <v>0.22</v>
      </c>
      <c r="N627" s="35">
        <f t="shared" si="158"/>
        <v>0.22</v>
      </c>
      <c r="O627" s="38">
        <v>22.911764705882351</v>
      </c>
      <c r="P627" s="38">
        <f t="shared" si="159"/>
        <v>22.911764705882351</v>
      </c>
      <c r="Q627" s="38">
        <v>5.9551821</v>
      </c>
      <c r="R627" s="38">
        <v>10.254943899018233</v>
      </c>
      <c r="S627" s="23">
        <v>0.56999999999999995</v>
      </c>
      <c r="T627" s="23">
        <v>0.55000000000000004</v>
      </c>
      <c r="U627" s="23">
        <v>10</v>
      </c>
      <c r="V627" s="23">
        <f t="shared" si="160"/>
        <v>10</v>
      </c>
      <c r="W627" s="23">
        <v>78</v>
      </c>
      <c r="X627" s="23">
        <f t="shared" si="161"/>
        <v>78</v>
      </c>
      <c r="Y627" s="23">
        <v>62</v>
      </c>
      <c r="Z627" s="23" t="str">
        <f>Code!$K$204</f>
        <v>EF 86</v>
      </c>
      <c r="AA627" s="23" t="str">
        <f>Code!$K$207</f>
        <v>EF 57</v>
      </c>
      <c r="AB627" s="23" t="str">
        <f>Code!$K$208</f>
        <v>EF 57</v>
      </c>
      <c r="AC627" s="23" t="str">
        <f>Code!$K$205</f>
        <v>EF 57</v>
      </c>
      <c r="AD627" s="23" t="s">
        <v>237</v>
      </c>
      <c r="AE627" s="23" t="s">
        <v>237</v>
      </c>
      <c r="AF627" s="23" t="s">
        <v>237</v>
      </c>
      <c r="AG627" s="39">
        <f t="shared" si="156"/>
        <v>4.6411397360087065E-4</v>
      </c>
      <c r="AH627" s="39">
        <f t="shared" si="162"/>
        <v>4.6411397360087065E-4</v>
      </c>
      <c r="AI627" s="18">
        <f t="shared" si="163"/>
        <v>4.26</v>
      </c>
      <c r="AJ627" s="41">
        <f>Code!$B$23</f>
        <v>0.15</v>
      </c>
      <c r="AK627" s="41">
        <f t="shared" si="164"/>
        <v>0.15</v>
      </c>
      <c r="AL627" s="110">
        <f t="shared" si="165"/>
        <v>22.911764705882351</v>
      </c>
      <c r="AM627" s="110">
        <f t="shared" si="166"/>
        <v>22.911764705882351</v>
      </c>
      <c r="AN627" s="110">
        <f t="shared" si="167"/>
        <v>5.9551821</v>
      </c>
      <c r="AO627" s="110">
        <f t="shared" si="168"/>
        <v>10.254943899018233</v>
      </c>
      <c r="AP627" s="18">
        <f>VLOOKUP(D627,Code!$B$92:$D$107,2,FALSE)</f>
        <v>0.32</v>
      </c>
      <c r="AQ627" s="18">
        <f>VLOOKUP(E627,Code!$B$92:$D$107,3,FALSE)</f>
        <v>0.25</v>
      </c>
      <c r="AR627" s="18">
        <f>Code!$C$132</f>
        <v>14</v>
      </c>
      <c r="AS627" s="18">
        <f t="shared" si="169"/>
        <v>14</v>
      </c>
      <c r="AT627" s="88">
        <f>Code!$C$189</f>
        <v>80</v>
      </c>
      <c r="AU627" s="88">
        <f t="shared" si="170"/>
        <v>80</v>
      </c>
      <c r="AV627" s="88">
        <f>Code!$C$198</f>
        <v>66</v>
      </c>
      <c r="AW627" s="18" t="str">
        <f>Code!$L$204</f>
        <v>EF 95</v>
      </c>
      <c r="AX627" s="64" t="str">
        <f>Code!$L$207</f>
        <v>EF 60</v>
      </c>
      <c r="AY627" s="64" t="str">
        <f>Code!$L$208</f>
        <v>EF 60</v>
      </c>
      <c r="AZ627" s="64" t="str">
        <f>Code!$L$205</f>
        <v>EF 62</v>
      </c>
      <c r="BA627" s="23" t="s">
        <v>237</v>
      </c>
      <c r="BB627" s="23" t="s">
        <v>237</v>
      </c>
      <c r="BC627" s="23" t="s">
        <v>237</v>
      </c>
      <c r="BD627" s="39">
        <f t="shared" si="171"/>
        <v>3.9449687756074004E-4</v>
      </c>
      <c r="BE627" s="39">
        <f t="shared" si="172"/>
        <v>3.2487978152060944E-4</v>
      </c>
      <c r="BF627" s="18">
        <f>Measures!$C$3</f>
        <v>8</v>
      </c>
      <c r="BG627" s="41">
        <f>Measures!$C$4</f>
        <v>0.1</v>
      </c>
      <c r="BH627" s="41">
        <v>0.06</v>
      </c>
      <c r="BI627" s="18">
        <f>VLOOKUP(D627,Measures!$B$6:$C$21,2,FALSE)</f>
        <v>38</v>
      </c>
      <c r="BJ627" s="18">
        <f>Measures!$C$22</f>
        <v>44</v>
      </c>
      <c r="BK627" s="18">
        <f>Measures!$C$23</f>
        <v>19</v>
      </c>
      <c r="BL627" s="18">
        <f>Measures!$C$24</f>
        <v>13</v>
      </c>
      <c r="BM627" s="18">
        <f>Measures!$C$26</f>
        <v>0.32</v>
      </c>
      <c r="BN627" s="18">
        <f>Measures!$D$26</f>
        <v>0.25</v>
      </c>
      <c r="BO627" s="18">
        <f>Measures!$C$27</f>
        <v>14</v>
      </c>
      <c r="BP627" s="18">
        <f>Measures!$C$28</f>
        <v>15</v>
      </c>
      <c r="BQ627" s="88">
        <f>Measures!$C$29</f>
        <v>92</v>
      </c>
      <c r="BR627" s="88">
        <f>Measures!$C$30</f>
        <v>95</v>
      </c>
      <c r="BS627" s="88">
        <f>Measures!$C$31</f>
        <v>70</v>
      </c>
      <c r="BT627" s="64" t="str">
        <f>Code!$M$204</f>
        <v>EF 200</v>
      </c>
      <c r="BU627" s="64" t="str">
        <f>Code!$M$207</f>
        <v>EF 67</v>
      </c>
      <c r="BV627" s="64" t="str">
        <f>Code!$M$208</f>
        <v>EF 70</v>
      </c>
      <c r="BW627" s="64" t="str">
        <f>Code!$M$205</f>
        <v>EF 82</v>
      </c>
      <c r="BX627" s="64" t="s">
        <v>363</v>
      </c>
      <c r="BY627" s="64" t="s">
        <v>239</v>
      </c>
      <c r="BZ627" s="64" t="s">
        <v>240</v>
      </c>
      <c r="CA627" s="64"/>
      <c r="CB627" s="64"/>
      <c r="CC627" s="64"/>
      <c r="CD627" s="64"/>
      <c r="CE627" s="64"/>
      <c r="CF627" s="64"/>
      <c r="CG627" s="64"/>
      <c r="CH627" s="64"/>
      <c r="CI627" s="64"/>
      <c r="CJ627" s="64"/>
      <c r="CK627" s="64"/>
      <c r="CL627" s="64"/>
      <c r="CM627" s="18"/>
      <c r="CN627" s="18"/>
    </row>
    <row r="628" spans="1:92" ht="14.4" x14ac:dyDescent="0.3">
      <c r="A628" s="19" t="s">
        <v>22</v>
      </c>
      <c r="B628" s="31" t="s">
        <v>86</v>
      </c>
      <c r="C628" s="19" t="s">
        <v>87</v>
      </c>
      <c r="D628" s="19">
        <v>11</v>
      </c>
      <c r="E628" s="19">
        <f>VLOOKUP(D628,Lists!$B$3:$C$18,2,FALSE)</f>
        <v>13</v>
      </c>
      <c r="F628" s="19">
        <v>2</v>
      </c>
      <c r="G628" s="19" t="s">
        <v>68</v>
      </c>
      <c r="H628" s="23">
        <v>2730</v>
      </c>
      <c r="I628" s="37">
        <v>0.2</v>
      </c>
      <c r="J628" s="36">
        <v>4.6411397360087065E-4</v>
      </c>
      <c r="K628" s="36">
        <f t="shared" si="157"/>
        <v>4.6411397360087065E-4</v>
      </c>
      <c r="L628" s="23">
        <v>4.26</v>
      </c>
      <c r="M628" s="35">
        <v>0.22</v>
      </c>
      <c r="N628" s="35">
        <f t="shared" si="158"/>
        <v>0.22</v>
      </c>
      <c r="O628" s="38">
        <v>22.911764705882351</v>
      </c>
      <c r="P628" s="38">
        <f t="shared" si="159"/>
        <v>22.911764705882351</v>
      </c>
      <c r="Q628" s="38">
        <v>5.9551821</v>
      </c>
      <c r="R628" s="38">
        <v>10.254943899018233</v>
      </c>
      <c r="S628" s="23">
        <v>0.56999999999999995</v>
      </c>
      <c r="T628" s="23">
        <v>0.55000000000000004</v>
      </c>
      <c r="U628" s="23">
        <v>10</v>
      </c>
      <c r="V628" s="23">
        <f t="shared" si="160"/>
        <v>10</v>
      </c>
      <c r="W628" s="23">
        <v>78</v>
      </c>
      <c r="X628" s="23">
        <f t="shared" si="161"/>
        <v>78</v>
      </c>
      <c r="Y628" s="23">
        <v>62</v>
      </c>
      <c r="Z628" s="23" t="str">
        <f>Code!$K$204</f>
        <v>EF 86</v>
      </c>
      <c r="AA628" s="23" t="str">
        <f>Code!$K$207</f>
        <v>EF 57</v>
      </c>
      <c r="AB628" s="23" t="str">
        <f>Code!$K$208</f>
        <v>EF 57</v>
      </c>
      <c r="AC628" s="23" t="str">
        <f>Code!$K$205</f>
        <v>EF 57</v>
      </c>
      <c r="AD628" s="23" t="s">
        <v>237</v>
      </c>
      <c r="AE628" s="23" t="s">
        <v>237</v>
      </c>
      <c r="AF628" s="23" t="s">
        <v>237</v>
      </c>
      <c r="AG628" s="39">
        <f t="shared" si="156"/>
        <v>4.6411397360087065E-4</v>
      </c>
      <c r="AH628" s="39">
        <f t="shared" si="162"/>
        <v>4.6411397360087065E-4</v>
      </c>
      <c r="AI628" s="18">
        <f t="shared" si="163"/>
        <v>4.26</v>
      </c>
      <c r="AJ628" s="41">
        <f>Code!$B$23</f>
        <v>0.15</v>
      </c>
      <c r="AK628" s="41">
        <f t="shared" si="164"/>
        <v>0.15</v>
      </c>
      <c r="AL628" s="110">
        <f t="shared" si="165"/>
        <v>22.911764705882351</v>
      </c>
      <c r="AM628" s="110">
        <f t="shared" si="166"/>
        <v>22.911764705882351</v>
      </c>
      <c r="AN628" s="110">
        <f t="shared" si="167"/>
        <v>5.9551821</v>
      </c>
      <c r="AO628" s="110">
        <f t="shared" si="168"/>
        <v>10.254943899018233</v>
      </c>
      <c r="AP628" s="18">
        <f>VLOOKUP(D628,Code!$B$92:$D$107,2,FALSE)</f>
        <v>0.32</v>
      </c>
      <c r="AQ628" s="18">
        <f>VLOOKUP(E628,Code!$B$92:$D$107,3,FALSE)</f>
        <v>0.25</v>
      </c>
      <c r="AR628" s="18">
        <f>Code!$C$132</f>
        <v>14</v>
      </c>
      <c r="AS628" s="18">
        <f t="shared" si="169"/>
        <v>14</v>
      </c>
      <c r="AT628" s="88">
        <f>Code!$C$189</f>
        <v>80</v>
      </c>
      <c r="AU628" s="88">
        <f t="shared" si="170"/>
        <v>80</v>
      </c>
      <c r="AV628" s="88">
        <f>Code!$C$198</f>
        <v>66</v>
      </c>
      <c r="AW628" s="18" t="str">
        <f>Code!$L$204</f>
        <v>EF 95</v>
      </c>
      <c r="AX628" s="64" t="str">
        <f>Code!$L$207</f>
        <v>EF 60</v>
      </c>
      <c r="AY628" s="64" t="str">
        <f>Code!$L$208</f>
        <v>EF 60</v>
      </c>
      <c r="AZ628" s="64" t="str">
        <f>Code!$L$205</f>
        <v>EF 62</v>
      </c>
      <c r="BA628" s="23" t="s">
        <v>237</v>
      </c>
      <c r="BB628" s="23" t="s">
        <v>237</v>
      </c>
      <c r="BC628" s="23" t="s">
        <v>237</v>
      </c>
      <c r="BD628" s="39">
        <f t="shared" si="171"/>
        <v>3.9449687756074004E-4</v>
      </c>
      <c r="BE628" s="39">
        <f t="shared" si="172"/>
        <v>3.2487978152060944E-4</v>
      </c>
      <c r="BF628" s="18">
        <f>Measures!$C$3</f>
        <v>8</v>
      </c>
      <c r="BG628" s="41">
        <f>Measures!$C$4</f>
        <v>0.1</v>
      </c>
      <c r="BH628" s="41">
        <v>0.06</v>
      </c>
      <c r="BI628" s="18">
        <f>VLOOKUP(D628,Measures!$B$6:$C$21,2,FALSE)</f>
        <v>38</v>
      </c>
      <c r="BJ628" s="18">
        <f>Measures!$C$22</f>
        <v>44</v>
      </c>
      <c r="BK628" s="18">
        <f>Measures!$C$23</f>
        <v>19</v>
      </c>
      <c r="BL628" s="18">
        <f>Measures!$C$24</f>
        <v>13</v>
      </c>
      <c r="BM628" s="18">
        <f>Measures!$C$26</f>
        <v>0.32</v>
      </c>
      <c r="BN628" s="18">
        <f>Measures!$D$26</f>
        <v>0.25</v>
      </c>
      <c r="BO628" s="18">
        <f>Measures!$C$27</f>
        <v>14</v>
      </c>
      <c r="BP628" s="18">
        <f>Measures!$C$28</f>
        <v>15</v>
      </c>
      <c r="BQ628" s="88">
        <f>Measures!$C$29</f>
        <v>92</v>
      </c>
      <c r="BR628" s="88">
        <f>Measures!$C$30</f>
        <v>95</v>
      </c>
      <c r="BS628" s="88">
        <f>Measures!$C$31</f>
        <v>70</v>
      </c>
      <c r="BT628" s="64" t="str">
        <f>Code!$M$204</f>
        <v>EF 200</v>
      </c>
      <c r="BU628" s="64" t="str">
        <f>Code!$M$207</f>
        <v>EF 67</v>
      </c>
      <c r="BV628" s="64" t="str">
        <f>Code!$M$208</f>
        <v>EF 70</v>
      </c>
      <c r="BW628" s="64" t="str">
        <f>Code!$M$205</f>
        <v>EF 82</v>
      </c>
      <c r="BX628" s="64" t="s">
        <v>363</v>
      </c>
      <c r="BY628" s="64" t="s">
        <v>239</v>
      </c>
      <c r="BZ628" s="64" t="s">
        <v>240</v>
      </c>
      <c r="CA628" s="64"/>
      <c r="CB628" s="64"/>
      <c r="CC628" s="64"/>
      <c r="CD628" s="64"/>
      <c r="CE628" s="64"/>
      <c r="CF628" s="64"/>
      <c r="CG628" s="64"/>
      <c r="CH628" s="64"/>
      <c r="CI628" s="64"/>
      <c r="CJ628" s="64"/>
      <c r="CK628" s="64"/>
      <c r="CL628" s="64"/>
      <c r="CM628" s="18"/>
      <c r="CN628" s="18"/>
    </row>
    <row r="629" spans="1:92" ht="14.4" x14ac:dyDescent="0.3">
      <c r="A629" s="19" t="s">
        <v>95</v>
      </c>
      <c r="B629" s="31" t="s">
        <v>85</v>
      </c>
      <c r="C629" s="19" t="s">
        <v>71</v>
      </c>
      <c r="D629" s="19">
        <v>13</v>
      </c>
      <c r="E629" s="19">
        <f>VLOOKUP(D629,Lists!$B$3:$C$18,2,FALSE)</f>
        <v>13</v>
      </c>
      <c r="F629" s="19">
        <v>1</v>
      </c>
      <c r="G629" s="19" t="s">
        <v>66</v>
      </c>
      <c r="H629" s="23">
        <v>1600</v>
      </c>
      <c r="I629" s="37">
        <v>0.14016341923318668</v>
      </c>
      <c r="J629" s="36">
        <v>7.1357303575703178E-4</v>
      </c>
      <c r="K629" s="36">
        <f t="shared" si="157"/>
        <v>7.1357303575703178E-4</v>
      </c>
      <c r="L629" s="23">
        <v>3.32</v>
      </c>
      <c r="M629" s="35">
        <v>0.33</v>
      </c>
      <c r="N629" s="35">
        <f t="shared" si="158"/>
        <v>0.33</v>
      </c>
      <c r="O629" s="38">
        <v>15.408695652173913</v>
      </c>
      <c r="P629" s="38">
        <f t="shared" si="159"/>
        <v>15.408695652173913</v>
      </c>
      <c r="Q629" s="38">
        <v>1.3361692000000001</v>
      </c>
      <c r="R629" s="38">
        <v>3.0951638065522622</v>
      </c>
      <c r="S629" s="23">
        <v>1.23</v>
      </c>
      <c r="T629" s="23">
        <v>0.87</v>
      </c>
      <c r="U629" s="23">
        <v>10</v>
      </c>
      <c r="V629" s="23">
        <f t="shared" si="160"/>
        <v>10</v>
      </c>
      <c r="W629" s="23">
        <v>78</v>
      </c>
      <c r="X629" s="23">
        <f t="shared" si="161"/>
        <v>78</v>
      </c>
      <c r="Y629" s="23">
        <v>62</v>
      </c>
      <c r="Z629" s="23" t="str">
        <f>Code!$K$204</f>
        <v>EF 86</v>
      </c>
      <c r="AA629" s="23" t="str">
        <f>Code!$K$207</f>
        <v>EF 57</v>
      </c>
      <c r="AB629" s="23" t="str">
        <f>Code!$K$208</f>
        <v>EF 57</v>
      </c>
      <c r="AC629" s="23" t="str">
        <f>Code!$K$205</f>
        <v>EF 57</v>
      </c>
      <c r="AD629" s="23" t="s">
        <v>237</v>
      </c>
      <c r="AE629" s="23" t="s">
        <v>237</v>
      </c>
      <c r="AF629" s="23" t="s">
        <v>237</v>
      </c>
      <c r="AG629" s="39">
        <f t="shared" si="156"/>
        <v>7.1357303575703178E-4</v>
      </c>
      <c r="AH629" s="39">
        <f t="shared" si="162"/>
        <v>7.1357303575703178E-4</v>
      </c>
      <c r="AI629" s="18">
        <f t="shared" si="163"/>
        <v>3.32</v>
      </c>
      <c r="AJ629" s="41">
        <f>Code!$B$23</f>
        <v>0.15</v>
      </c>
      <c r="AK629" s="41">
        <f t="shared" si="164"/>
        <v>0.15</v>
      </c>
      <c r="AL629" s="110">
        <f t="shared" si="165"/>
        <v>15.408695652173913</v>
      </c>
      <c r="AM629" s="110">
        <f t="shared" si="166"/>
        <v>15.408695652173913</v>
      </c>
      <c r="AN629" s="110">
        <f t="shared" si="167"/>
        <v>1.3361692000000001</v>
      </c>
      <c r="AO629" s="110">
        <f t="shared" si="168"/>
        <v>3.0951638065522622</v>
      </c>
      <c r="AP629" s="18">
        <f>VLOOKUP(D629,Code!$B$92:$D$107,2,FALSE)</f>
        <v>0.32</v>
      </c>
      <c r="AQ629" s="18">
        <f>VLOOKUP(E629,Code!$B$92:$D$107,3,FALSE)</f>
        <v>0.25</v>
      </c>
      <c r="AR629" s="18">
        <f>Code!$C$132</f>
        <v>14</v>
      </c>
      <c r="AS629" s="18">
        <f t="shared" si="169"/>
        <v>14</v>
      </c>
      <c r="AT629" s="88">
        <f>Code!$C$189</f>
        <v>80</v>
      </c>
      <c r="AU629" s="88">
        <f t="shared" si="170"/>
        <v>80</v>
      </c>
      <c r="AV629" s="88">
        <f>Code!$C$198</f>
        <v>66</v>
      </c>
      <c r="AW629" s="18" t="str">
        <f>Code!$L$204</f>
        <v>EF 95</v>
      </c>
      <c r="AX629" s="64" t="str">
        <f>Code!$L$207</f>
        <v>EF 60</v>
      </c>
      <c r="AY629" s="64" t="str">
        <f>Code!$L$208</f>
        <v>EF 60</v>
      </c>
      <c r="AZ629" s="64" t="str">
        <f>Code!$L$205</f>
        <v>EF 62</v>
      </c>
      <c r="BA629" s="23" t="s">
        <v>237</v>
      </c>
      <c r="BB629" s="23" t="s">
        <v>237</v>
      </c>
      <c r="BC629" s="23" t="s">
        <v>237</v>
      </c>
      <c r="BD629" s="39">
        <f t="shared" si="171"/>
        <v>6.0653708039347702E-4</v>
      </c>
      <c r="BE629" s="39">
        <f t="shared" si="172"/>
        <v>4.9950112502992225E-4</v>
      </c>
      <c r="BF629" s="18">
        <f>Measures!$C$3</f>
        <v>8</v>
      </c>
      <c r="BG629" s="41">
        <f>Measures!$C$4</f>
        <v>0.1</v>
      </c>
      <c r="BH629" s="41">
        <v>0.06</v>
      </c>
      <c r="BI629" s="18">
        <f>VLOOKUP(D629,Measures!$B$6:$C$21,2,FALSE)</f>
        <v>38</v>
      </c>
      <c r="BJ629" s="18">
        <f>Measures!$C$22</f>
        <v>44</v>
      </c>
      <c r="BK629" s="18">
        <f>Measures!$C$23</f>
        <v>19</v>
      </c>
      <c r="BL629" s="18">
        <f>Measures!$C$24</f>
        <v>13</v>
      </c>
      <c r="BM629" s="18">
        <f>Measures!$C$26</f>
        <v>0.32</v>
      </c>
      <c r="BN629" s="18">
        <f>Measures!$D$26</f>
        <v>0.25</v>
      </c>
      <c r="BO629" s="18">
        <f>Measures!$C$27</f>
        <v>14</v>
      </c>
      <c r="BP629" s="18">
        <f>Measures!$C$28</f>
        <v>15</v>
      </c>
      <c r="BQ629" s="88">
        <f>Measures!$C$29</f>
        <v>92</v>
      </c>
      <c r="BR629" s="88">
        <f>Measures!$C$30</f>
        <v>95</v>
      </c>
      <c r="BS629" s="88">
        <f>Measures!$C$31</f>
        <v>70</v>
      </c>
      <c r="BT629" s="64" t="str">
        <f>Code!$M$204</f>
        <v>EF 200</v>
      </c>
      <c r="BU629" s="64" t="str">
        <f>Code!$M$207</f>
        <v>EF 67</v>
      </c>
      <c r="BV629" s="64" t="str">
        <f>Code!$M$208</f>
        <v>EF 70</v>
      </c>
      <c r="BW629" s="64" t="str">
        <f>Code!$M$205</f>
        <v>EF 82</v>
      </c>
      <c r="BX629" s="64" t="s">
        <v>363</v>
      </c>
      <c r="BY629" s="64" t="s">
        <v>239</v>
      </c>
      <c r="BZ629" s="64" t="s">
        <v>240</v>
      </c>
      <c r="CA629" s="64"/>
      <c r="CB629" s="64"/>
      <c r="CC629" s="64"/>
      <c r="CD629" s="64"/>
      <c r="CE629" s="64"/>
      <c r="CF629" s="64"/>
      <c r="CG629" s="64"/>
      <c r="CH629" s="64"/>
      <c r="CI629" s="64"/>
      <c r="CJ629" s="64"/>
      <c r="CK629" s="64"/>
      <c r="CL629" s="64"/>
      <c r="CM629" s="18"/>
      <c r="CN629" s="18"/>
    </row>
    <row r="630" spans="1:92" ht="14.4" x14ac:dyDescent="0.3">
      <c r="A630" s="19" t="s">
        <v>95</v>
      </c>
      <c r="B630" s="31" t="s">
        <v>85</v>
      </c>
      <c r="C630" s="19" t="s">
        <v>71</v>
      </c>
      <c r="D630" s="19">
        <v>13</v>
      </c>
      <c r="E630" s="19">
        <f>VLOOKUP(D630,Lists!$B$3:$C$18,2,FALSE)</f>
        <v>13</v>
      </c>
      <c r="F630" s="19">
        <v>2</v>
      </c>
      <c r="G630" s="19" t="s">
        <v>66</v>
      </c>
      <c r="H630" s="23">
        <v>1990</v>
      </c>
      <c r="I630" s="37">
        <v>0.14016341923318668</v>
      </c>
      <c r="J630" s="36">
        <v>7.1357303575703178E-4</v>
      </c>
      <c r="K630" s="36">
        <f t="shared" si="157"/>
        <v>7.1357303575703178E-4</v>
      </c>
      <c r="L630" s="23">
        <v>3.32</v>
      </c>
      <c r="M630" s="35">
        <v>0.33</v>
      </c>
      <c r="N630" s="35">
        <f t="shared" si="158"/>
        <v>0.33</v>
      </c>
      <c r="O630" s="38">
        <v>15.408695652173913</v>
      </c>
      <c r="P630" s="38">
        <f t="shared" si="159"/>
        <v>15.408695652173913</v>
      </c>
      <c r="Q630" s="38">
        <v>1.3361692000000001</v>
      </c>
      <c r="R630" s="38">
        <v>3.0951638065522622</v>
      </c>
      <c r="S630" s="23">
        <v>1.23</v>
      </c>
      <c r="T630" s="23">
        <v>0.87</v>
      </c>
      <c r="U630" s="23">
        <v>10</v>
      </c>
      <c r="V630" s="23">
        <f t="shared" si="160"/>
        <v>10</v>
      </c>
      <c r="W630" s="23">
        <v>78</v>
      </c>
      <c r="X630" s="23">
        <f t="shared" si="161"/>
        <v>78</v>
      </c>
      <c r="Y630" s="23">
        <v>62</v>
      </c>
      <c r="Z630" s="23" t="str">
        <f>Code!$K$204</f>
        <v>EF 86</v>
      </c>
      <c r="AA630" s="23" t="str">
        <f>Code!$K$207</f>
        <v>EF 57</v>
      </c>
      <c r="AB630" s="23" t="str">
        <f>Code!$K$208</f>
        <v>EF 57</v>
      </c>
      <c r="AC630" s="23" t="str">
        <f>Code!$K$205</f>
        <v>EF 57</v>
      </c>
      <c r="AD630" s="23" t="s">
        <v>237</v>
      </c>
      <c r="AE630" s="23" t="s">
        <v>237</v>
      </c>
      <c r="AF630" s="23" t="s">
        <v>237</v>
      </c>
      <c r="AG630" s="39">
        <f t="shared" si="156"/>
        <v>7.1357303575703178E-4</v>
      </c>
      <c r="AH630" s="39">
        <f t="shared" si="162"/>
        <v>7.1357303575703178E-4</v>
      </c>
      <c r="AI630" s="18">
        <f t="shared" si="163"/>
        <v>3.32</v>
      </c>
      <c r="AJ630" s="41">
        <f>Code!$B$23</f>
        <v>0.15</v>
      </c>
      <c r="AK630" s="41">
        <f t="shared" si="164"/>
        <v>0.15</v>
      </c>
      <c r="AL630" s="110">
        <f t="shared" si="165"/>
        <v>15.408695652173913</v>
      </c>
      <c r="AM630" s="110">
        <f t="shared" si="166"/>
        <v>15.408695652173913</v>
      </c>
      <c r="AN630" s="110">
        <f t="shared" si="167"/>
        <v>1.3361692000000001</v>
      </c>
      <c r="AO630" s="110">
        <f t="shared" si="168"/>
        <v>3.0951638065522622</v>
      </c>
      <c r="AP630" s="18">
        <f>VLOOKUP(D630,Code!$B$92:$D$107,2,FALSE)</f>
        <v>0.32</v>
      </c>
      <c r="AQ630" s="18">
        <f>VLOOKUP(E630,Code!$B$92:$D$107,3,FALSE)</f>
        <v>0.25</v>
      </c>
      <c r="AR630" s="18">
        <f>Code!$C$132</f>
        <v>14</v>
      </c>
      <c r="AS630" s="18">
        <f t="shared" si="169"/>
        <v>14</v>
      </c>
      <c r="AT630" s="88">
        <f>Code!$C$189</f>
        <v>80</v>
      </c>
      <c r="AU630" s="88">
        <f t="shared" si="170"/>
        <v>80</v>
      </c>
      <c r="AV630" s="88">
        <f>Code!$C$198</f>
        <v>66</v>
      </c>
      <c r="AW630" s="18" t="str">
        <f>Code!$L$204</f>
        <v>EF 95</v>
      </c>
      <c r="AX630" s="64" t="str">
        <f>Code!$L$207</f>
        <v>EF 60</v>
      </c>
      <c r="AY630" s="64" t="str">
        <f>Code!$L$208</f>
        <v>EF 60</v>
      </c>
      <c r="AZ630" s="64" t="str">
        <f>Code!$L$205</f>
        <v>EF 62</v>
      </c>
      <c r="BA630" s="23" t="s">
        <v>237</v>
      </c>
      <c r="BB630" s="23" t="s">
        <v>237</v>
      </c>
      <c r="BC630" s="23" t="s">
        <v>237</v>
      </c>
      <c r="BD630" s="39">
        <f t="shared" si="171"/>
        <v>6.0653708039347702E-4</v>
      </c>
      <c r="BE630" s="39">
        <f t="shared" si="172"/>
        <v>4.9950112502992225E-4</v>
      </c>
      <c r="BF630" s="18">
        <f>Measures!$C$3</f>
        <v>8</v>
      </c>
      <c r="BG630" s="41">
        <f>Measures!$C$4</f>
        <v>0.1</v>
      </c>
      <c r="BH630" s="41">
        <v>0.06</v>
      </c>
      <c r="BI630" s="18">
        <f>VLOOKUP(D630,Measures!$B$6:$C$21,2,FALSE)</f>
        <v>38</v>
      </c>
      <c r="BJ630" s="18">
        <f>Measures!$C$22</f>
        <v>44</v>
      </c>
      <c r="BK630" s="18">
        <f>Measures!$C$23</f>
        <v>19</v>
      </c>
      <c r="BL630" s="18">
        <f>Measures!$C$24</f>
        <v>13</v>
      </c>
      <c r="BM630" s="18">
        <f>Measures!$C$26</f>
        <v>0.32</v>
      </c>
      <c r="BN630" s="18">
        <f>Measures!$D$26</f>
        <v>0.25</v>
      </c>
      <c r="BO630" s="18">
        <f>Measures!$C$27</f>
        <v>14</v>
      </c>
      <c r="BP630" s="18">
        <f>Measures!$C$28</f>
        <v>15</v>
      </c>
      <c r="BQ630" s="88">
        <f>Measures!$C$29</f>
        <v>92</v>
      </c>
      <c r="BR630" s="88">
        <f>Measures!$C$30</f>
        <v>95</v>
      </c>
      <c r="BS630" s="88">
        <f>Measures!$C$31</f>
        <v>70</v>
      </c>
      <c r="BT630" s="64" t="str">
        <f>Code!$M$204</f>
        <v>EF 200</v>
      </c>
      <c r="BU630" s="64" t="str">
        <f>Code!$M$207</f>
        <v>EF 67</v>
      </c>
      <c r="BV630" s="64" t="str">
        <f>Code!$M$208</f>
        <v>EF 70</v>
      </c>
      <c r="BW630" s="64" t="str">
        <f>Code!$M$205</f>
        <v>EF 82</v>
      </c>
      <c r="BX630" s="64" t="s">
        <v>363</v>
      </c>
      <c r="BY630" s="64" t="s">
        <v>239</v>
      </c>
      <c r="BZ630" s="64" t="s">
        <v>240</v>
      </c>
      <c r="CA630" s="64"/>
      <c r="CB630" s="64"/>
      <c r="CC630" s="64"/>
      <c r="CD630" s="64"/>
      <c r="CE630" s="64"/>
      <c r="CF630" s="64"/>
      <c r="CG630" s="64"/>
      <c r="CH630" s="64"/>
      <c r="CI630" s="64"/>
      <c r="CJ630" s="64"/>
      <c r="CK630" s="64"/>
      <c r="CL630" s="64"/>
      <c r="CM630" s="18"/>
      <c r="CN630" s="18"/>
    </row>
    <row r="631" spans="1:92" ht="14.4" x14ac:dyDescent="0.3">
      <c r="A631" s="19" t="s">
        <v>22</v>
      </c>
      <c r="B631" s="31" t="s">
        <v>85</v>
      </c>
      <c r="C631" s="19" t="s">
        <v>71</v>
      </c>
      <c r="D631" s="19">
        <v>13</v>
      </c>
      <c r="E631" s="19">
        <f>VLOOKUP(D631,Lists!$B$3:$C$18,2,FALSE)</f>
        <v>13</v>
      </c>
      <c r="F631" s="19">
        <v>1</v>
      </c>
      <c r="G631" s="19" t="s">
        <v>66</v>
      </c>
      <c r="H631" s="23">
        <v>1600</v>
      </c>
      <c r="I631" s="37">
        <v>0.14016341923318668</v>
      </c>
      <c r="J631" s="36">
        <v>7.1357303575703178E-4</v>
      </c>
      <c r="K631" s="36">
        <f t="shared" si="157"/>
        <v>7.1357303575703178E-4</v>
      </c>
      <c r="L631" s="23">
        <v>3.32</v>
      </c>
      <c r="M631" s="35">
        <v>0.33</v>
      </c>
      <c r="N631" s="35">
        <f t="shared" si="158"/>
        <v>0.33</v>
      </c>
      <c r="O631" s="38">
        <v>15.408695652173913</v>
      </c>
      <c r="P631" s="38">
        <f t="shared" si="159"/>
        <v>15.408695652173913</v>
      </c>
      <c r="Q631" s="38">
        <v>1.3361692000000001</v>
      </c>
      <c r="R631" s="38">
        <v>3.0951638065522622</v>
      </c>
      <c r="S631" s="23">
        <v>1.23</v>
      </c>
      <c r="T631" s="23">
        <v>0.87</v>
      </c>
      <c r="U631" s="23">
        <v>10</v>
      </c>
      <c r="V631" s="23">
        <f t="shared" si="160"/>
        <v>10</v>
      </c>
      <c r="W631" s="23">
        <v>78</v>
      </c>
      <c r="X631" s="23">
        <f t="shared" si="161"/>
        <v>78</v>
      </c>
      <c r="Y631" s="23">
        <v>62</v>
      </c>
      <c r="Z631" s="23" t="str">
        <f>Code!$K$204</f>
        <v>EF 86</v>
      </c>
      <c r="AA631" s="23" t="str">
        <f>Code!$K$207</f>
        <v>EF 57</v>
      </c>
      <c r="AB631" s="23" t="str">
        <f>Code!$K$208</f>
        <v>EF 57</v>
      </c>
      <c r="AC631" s="23" t="str">
        <f>Code!$K$205</f>
        <v>EF 57</v>
      </c>
      <c r="AD631" s="23" t="s">
        <v>237</v>
      </c>
      <c r="AE631" s="23" t="s">
        <v>237</v>
      </c>
      <c r="AF631" s="23" t="s">
        <v>237</v>
      </c>
      <c r="AG631" s="39">
        <f t="shared" si="156"/>
        <v>7.1357303575703178E-4</v>
      </c>
      <c r="AH631" s="39">
        <f t="shared" si="162"/>
        <v>7.1357303575703178E-4</v>
      </c>
      <c r="AI631" s="18">
        <f t="shared" si="163"/>
        <v>3.32</v>
      </c>
      <c r="AJ631" s="41">
        <f>Code!$B$23</f>
        <v>0.15</v>
      </c>
      <c r="AK631" s="41">
        <f t="shared" si="164"/>
        <v>0.15</v>
      </c>
      <c r="AL631" s="110">
        <f t="shared" si="165"/>
        <v>15.408695652173913</v>
      </c>
      <c r="AM631" s="110">
        <f t="shared" si="166"/>
        <v>15.408695652173913</v>
      </c>
      <c r="AN631" s="110">
        <f t="shared" si="167"/>
        <v>1.3361692000000001</v>
      </c>
      <c r="AO631" s="110">
        <f t="shared" si="168"/>
        <v>3.0951638065522622</v>
      </c>
      <c r="AP631" s="18">
        <f>VLOOKUP(D631,Code!$B$92:$D$107,2,FALSE)</f>
        <v>0.32</v>
      </c>
      <c r="AQ631" s="18">
        <f>VLOOKUP(E631,Code!$B$92:$D$107,3,FALSE)</f>
        <v>0.25</v>
      </c>
      <c r="AR631" s="18">
        <f>Code!$C$132</f>
        <v>14</v>
      </c>
      <c r="AS631" s="18">
        <f t="shared" si="169"/>
        <v>14</v>
      </c>
      <c r="AT631" s="88">
        <f>Code!$C$189</f>
        <v>80</v>
      </c>
      <c r="AU631" s="88">
        <f t="shared" si="170"/>
        <v>80</v>
      </c>
      <c r="AV631" s="88">
        <f>Code!$C$198</f>
        <v>66</v>
      </c>
      <c r="AW631" s="18" t="str">
        <f>Code!$L$204</f>
        <v>EF 95</v>
      </c>
      <c r="AX631" s="64" t="str">
        <f>Code!$L$207</f>
        <v>EF 60</v>
      </c>
      <c r="AY631" s="64" t="str">
        <f>Code!$L$208</f>
        <v>EF 60</v>
      </c>
      <c r="AZ631" s="64" t="str">
        <f>Code!$L$205</f>
        <v>EF 62</v>
      </c>
      <c r="BA631" s="23" t="s">
        <v>237</v>
      </c>
      <c r="BB631" s="23" t="s">
        <v>237</v>
      </c>
      <c r="BC631" s="23" t="s">
        <v>237</v>
      </c>
      <c r="BD631" s="39">
        <f t="shared" si="171"/>
        <v>6.0653708039347702E-4</v>
      </c>
      <c r="BE631" s="39">
        <f t="shared" si="172"/>
        <v>4.9950112502992225E-4</v>
      </c>
      <c r="BF631" s="18">
        <f>Measures!$C$3</f>
        <v>8</v>
      </c>
      <c r="BG631" s="41">
        <f>Measures!$C$4</f>
        <v>0.1</v>
      </c>
      <c r="BH631" s="41">
        <v>0.06</v>
      </c>
      <c r="BI631" s="18">
        <f>VLOOKUP(D631,Measures!$B$6:$C$21,2,FALSE)</f>
        <v>38</v>
      </c>
      <c r="BJ631" s="18">
        <f>Measures!$C$22</f>
        <v>44</v>
      </c>
      <c r="BK631" s="18">
        <f>Measures!$C$23</f>
        <v>19</v>
      </c>
      <c r="BL631" s="18">
        <f>Measures!$C$24</f>
        <v>13</v>
      </c>
      <c r="BM631" s="18">
        <f>Measures!$C$26</f>
        <v>0.32</v>
      </c>
      <c r="BN631" s="18">
        <f>Measures!$D$26</f>
        <v>0.25</v>
      </c>
      <c r="BO631" s="18">
        <f>Measures!$C$27</f>
        <v>14</v>
      </c>
      <c r="BP631" s="18">
        <f>Measures!$C$28</f>
        <v>15</v>
      </c>
      <c r="BQ631" s="88">
        <f>Measures!$C$29</f>
        <v>92</v>
      </c>
      <c r="BR631" s="88">
        <f>Measures!$C$30</f>
        <v>95</v>
      </c>
      <c r="BS631" s="88">
        <f>Measures!$C$31</f>
        <v>70</v>
      </c>
      <c r="BT631" s="64" t="str">
        <f>Code!$M$204</f>
        <v>EF 200</v>
      </c>
      <c r="BU631" s="64" t="str">
        <f>Code!$M$207</f>
        <v>EF 67</v>
      </c>
      <c r="BV631" s="64" t="str">
        <f>Code!$M$208</f>
        <v>EF 70</v>
      </c>
      <c r="BW631" s="64" t="str">
        <f>Code!$M$205</f>
        <v>EF 82</v>
      </c>
      <c r="BX631" s="64" t="s">
        <v>363</v>
      </c>
      <c r="BY631" s="64" t="s">
        <v>239</v>
      </c>
      <c r="BZ631" s="64" t="s">
        <v>240</v>
      </c>
      <c r="CA631" s="64"/>
      <c r="CB631" s="64"/>
      <c r="CC631" s="64"/>
      <c r="CD631" s="64"/>
      <c r="CE631" s="64"/>
      <c r="CF631" s="64"/>
      <c r="CG631" s="64"/>
      <c r="CH631" s="64"/>
      <c r="CI631" s="64"/>
      <c r="CJ631" s="64"/>
      <c r="CK631" s="64"/>
      <c r="CL631" s="64"/>
      <c r="CM631" s="18"/>
      <c r="CN631" s="18"/>
    </row>
    <row r="632" spans="1:92" ht="14.4" x14ac:dyDescent="0.3">
      <c r="A632" s="19" t="s">
        <v>22</v>
      </c>
      <c r="B632" s="31" t="s">
        <v>85</v>
      </c>
      <c r="C632" s="19" t="s">
        <v>71</v>
      </c>
      <c r="D632" s="19">
        <v>13</v>
      </c>
      <c r="E632" s="19">
        <f>VLOOKUP(D632,Lists!$B$3:$C$18,2,FALSE)</f>
        <v>13</v>
      </c>
      <c r="F632" s="19">
        <v>2</v>
      </c>
      <c r="G632" s="19" t="s">
        <v>66</v>
      </c>
      <c r="H632" s="23">
        <v>1990</v>
      </c>
      <c r="I632" s="37">
        <v>0.14016341923318668</v>
      </c>
      <c r="J632" s="36">
        <v>7.1357303575703178E-4</v>
      </c>
      <c r="K632" s="36">
        <f t="shared" si="157"/>
        <v>7.1357303575703178E-4</v>
      </c>
      <c r="L632" s="23">
        <v>3.32</v>
      </c>
      <c r="M632" s="35">
        <v>0.33</v>
      </c>
      <c r="N632" s="35">
        <f t="shared" si="158"/>
        <v>0.33</v>
      </c>
      <c r="O632" s="38">
        <v>15.408695652173913</v>
      </c>
      <c r="P632" s="38">
        <f t="shared" si="159"/>
        <v>15.408695652173913</v>
      </c>
      <c r="Q632" s="38">
        <v>1.3361692000000001</v>
      </c>
      <c r="R632" s="38">
        <v>3.0951638065522622</v>
      </c>
      <c r="S632" s="23">
        <v>1.23</v>
      </c>
      <c r="T632" s="23">
        <v>0.87</v>
      </c>
      <c r="U632" s="23">
        <v>10</v>
      </c>
      <c r="V632" s="23">
        <f t="shared" si="160"/>
        <v>10</v>
      </c>
      <c r="W632" s="23">
        <v>78</v>
      </c>
      <c r="X632" s="23">
        <f t="shared" si="161"/>
        <v>78</v>
      </c>
      <c r="Y632" s="23">
        <v>62</v>
      </c>
      <c r="Z632" s="23" t="str">
        <f>Code!$K$204</f>
        <v>EF 86</v>
      </c>
      <c r="AA632" s="23" t="str">
        <f>Code!$K$207</f>
        <v>EF 57</v>
      </c>
      <c r="AB632" s="23" t="str">
        <f>Code!$K$208</f>
        <v>EF 57</v>
      </c>
      <c r="AC632" s="23" t="str">
        <f>Code!$K$205</f>
        <v>EF 57</v>
      </c>
      <c r="AD632" s="23" t="s">
        <v>237</v>
      </c>
      <c r="AE632" s="23" t="s">
        <v>237</v>
      </c>
      <c r="AF632" s="23" t="s">
        <v>237</v>
      </c>
      <c r="AG632" s="39">
        <f t="shared" si="156"/>
        <v>7.1357303575703178E-4</v>
      </c>
      <c r="AH632" s="39">
        <f t="shared" si="162"/>
        <v>7.1357303575703178E-4</v>
      </c>
      <c r="AI632" s="18">
        <f t="shared" si="163"/>
        <v>3.32</v>
      </c>
      <c r="AJ632" s="41">
        <f>Code!$B$23</f>
        <v>0.15</v>
      </c>
      <c r="AK632" s="41">
        <f t="shared" si="164"/>
        <v>0.15</v>
      </c>
      <c r="AL632" s="110">
        <f t="shared" si="165"/>
        <v>15.408695652173913</v>
      </c>
      <c r="AM632" s="110">
        <f t="shared" si="166"/>
        <v>15.408695652173913</v>
      </c>
      <c r="AN632" s="110">
        <f t="shared" si="167"/>
        <v>1.3361692000000001</v>
      </c>
      <c r="AO632" s="110">
        <f t="shared" si="168"/>
        <v>3.0951638065522622</v>
      </c>
      <c r="AP632" s="18">
        <f>VLOOKUP(D632,Code!$B$92:$D$107,2,FALSE)</f>
        <v>0.32</v>
      </c>
      <c r="AQ632" s="18">
        <f>VLOOKUP(E632,Code!$B$92:$D$107,3,FALSE)</f>
        <v>0.25</v>
      </c>
      <c r="AR632" s="18">
        <f>Code!$C$132</f>
        <v>14</v>
      </c>
      <c r="AS632" s="18">
        <f t="shared" si="169"/>
        <v>14</v>
      </c>
      <c r="AT632" s="88">
        <f>Code!$C$189</f>
        <v>80</v>
      </c>
      <c r="AU632" s="88">
        <f t="shared" si="170"/>
        <v>80</v>
      </c>
      <c r="AV632" s="88">
        <f>Code!$C$198</f>
        <v>66</v>
      </c>
      <c r="AW632" s="18" t="str">
        <f>Code!$L$204</f>
        <v>EF 95</v>
      </c>
      <c r="AX632" s="64" t="str">
        <f>Code!$L$207</f>
        <v>EF 60</v>
      </c>
      <c r="AY632" s="64" t="str">
        <f>Code!$L$208</f>
        <v>EF 60</v>
      </c>
      <c r="AZ632" s="64" t="str">
        <f>Code!$L$205</f>
        <v>EF 62</v>
      </c>
      <c r="BA632" s="23" t="s">
        <v>237</v>
      </c>
      <c r="BB632" s="23" t="s">
        <v>237</v>
      </c>
      <c r="BC632" s="23" t="s">
        <v>237</v>
      </c>
      <c r="BD632" s="39">
        <f t="shared" si="171"/>
        <v>6.0653708039347702E-4</v>
      </c>
      <c r="BE632" s="39">
        <f t="shared" si="172"/>
        <v>4.9950112502992225E-4</v>
      </c>
      <c r="BF632" s="18">
        <f>Measures!$C$3</f>
        <v>8</v>
      </c>
      <c r="BG632" s="41">
        <f>Measures!$C$4</f>
        <v>0.1</v>
      </c>
      <c r="BH632" s="41">
        <v>0.06</v>
      </c>
      <c r="BI632" s="18">
        <f>VLOOKUP(D632,Measures!$B$6:$C$21,2,FALSE)</f>
        <v>38</v>
      </c>
      <c r="BJ632" s="18">
        <f>Measures!$C$22</f>
        <v>44</v>
      </c>
      <c r="BK632" s="18">
        <f>Measures!$C$23</f>
        <v>19</v>
      </c>
      <c r="BL632" s="18">
        <f>Measures!$C$24</f>
        <v>13</v>
      </c>
      <c r="BM632" s="18">
        <f>Measures!$C$26</f>
        <v>0.32</v>
      </c>
      <c r="BN632" s="18">
        <f>Measures!$D$26</f>
        <v>0.25</v>
      </c>
      <c r="BO632" s="18">
        <f>Measures!$C$27</f>
        <v>14</v>
      </c>
      <c r="BP632" s="18">
        <f>Measures!$C$28</f>
        <v>15</v>
      </c>
      <c r="BQ632" s="88">
        <f>Measures!$C$29</f>
        <v>92</v>
      </c>
      <c r="BR632" s="88">
        <f>Measures!$C$30</f>
        <v>95</v>
      </c>
      <c r="BS632" s="88">
        <f>Measures!$C$31</f>
        <v>70</v>
      </c>
      <c r="BT632" s="64" t="str">
        <f>Code!$M$204</f>
        <v>EF 200</v>
      </c>
      <c r="BU632" s="64" t="str">
        <f>Code!$M$207</f>
        <v>EF 67</v>
      </c>
      <c r="BV632" s="64" t="str">
        <f>Code!$M$208</f>
        <v>EF 70</v>
      </c>
      <c r="BW632" s="64" t="str">
        <f>Code!$M$205</f>
        <v>EF 82</v>
      </c>
      <c r="BX632" s="64" t="s">
        <v>363</v>
      </c>
      <c r="BY632" s="64" t="s">
        <v>239</v>
      </c>
      <c r="BZ632" s="64" t="s">
        <v>240</v>
      </c>
      <c r="CA632" s="64"/>
      <c r="CB632" s="64"/>
      <c r="CC632" s="64"/>
      <c r="CD632" s="64"/>
      <c r="CE632" s="64"/>
      <c r="CF632" s="64"/>
      <c r="CG632" s="64"/>
      <c r="CH632" s="64"/>
      <c r="CI632" s="64"/>
      <c r="CJ632" s="64"/>
      <c r="CK632" s="64"/>
      <c r="CL632" s="64"/>
      <c r="CM632" s="18"/>
      <c r="CN632" s="18"/>
    </row>
    <row r="633" spans="1:92" ht="14.4" x14ac:dyDescent="0.3">
      <c r="A633" s="19" t="s">
        <v>95</v>
      </c>
      <c r="B633" s="31" t="s">
        <v>85</v>
      </c>
      <c r="C633" s="19" t="s">
        <v>87</v>
      </c>
      <c r="D633" s="19">
        <v>13</v>
      </c>
      <c r="E633" s="19">
        <f>VLOOKUP(D633,Lists!$B$3:$C$18,2,FALSE)</f>
        <v>13</v>
      </c>
      <c r="F633" s="19">
        <v>1</v>
      </c>
      <c r="G633" s="19" t="s">
        <v>66</v>
      </c>
      <c r="H633" s="23">
        <v>1600</v>
      </c>
      <c r="I633" s="37">
        <v>0.14016341923318668</v>
      </c>
      <c r="J633" s="36">
        <v>7.1357303575703178E-4</v>
      </c>
      <c r="K633" s="36">
        <f t="shared" si="157"/>
        <v>7.1357303575703178E-4</v>
      </c>
      <c r="L633" s="23">
        <v>3.32</v>
      </c>
      <c r="M633" s="35">
        <v>0.33</v>
      </c>
      <c r="N633" s="35">
        <f t="shared" si="158"/>
        <v>0.33</v>
      </c>
      <c r="O633" s="38">
        <v>15.408695652173913</v>
      </c>
      <c r="P633" s="38">
        <f t="shared" si="159"/>
        <v>15.408695652173913</v>
      </c>
      <c r="Q633" s="38">
        <v>1.3361692000000001</v>
      </c>
      <c r="R633" s="38">
        <v>3.0951638065522622</v>
      </c>
      <c r="S633" s="23">
        <v>1.23</v>
      </c>
      <c r="T633" s="23">
        <v>0.87</v>
      </c>
      <c r="U633" s="23">
        <v>10</v>
      </c>
      <c r="V633" s="23">
        <f t="shared" si="160"/>
        <v>10</v>
      </c>
      <c r="W633" s="23">
        <v>78</v>
      </c>
      <c r="X633" s="23">
        <f t="shared" si="161"/>
        <v>78</v>
      </c>
      <c r="Y633" s="23">
        <v>62</v>
      </c>
      <c r="Z633" s="23" t="str">
        <f>Code!$K$204</f>
        <v>EF 86</v>
      </c>
      <c r="AA633" s="23" t="str">
        <f>Code!$K$207</f>
        <v>EF 57</v>
      </c>
      <c r="AB633" s="23" t="str">
        <f>Code!$K$208</f>
        <v>EF 57</v>
      </c>
      <c r="AC633" s="23" t="str">
        <f>Code!$K$205</f>
        <v>EF 57</v>
      </c>
      <c r="AD633" s="23" t="s">
        <v>237</v>
      </c>
      <c r="AE633" s="23" t="s">
        <v>237</v>
      </c>
      <c r="AF633" s="23" t="s">
        <v>237</v>
      </c>
      <c r="AG633" s="39">
        <f t="shared" si="156"/>
        <v>7.1357303575703178E-4</v>
      </c>
      <c r="AH633" s="39">
        <f t="shared" si="162"/>
        <v>7.1357303575703178E-4</v>
      </c>
      <c r="AI633" s="18">
        <f t="shared" si="163"/>
        <v>3.32</v>
      </c>
      <c r="AJ633" s="41">
        <f>Code!$B$23</f>
        <v>0.15</v>
      </c>
      <c r="AK633" s="41">
        <f t="shared" si="164"/>
        <v>0.15</v>
      </c>
      <c r="AL633" s="110">
        <f t="shared" si="165"/>
        <v>15.408695652173913</v>
      </c>
      <c r="AM633" s="110">
        <f t="shared" si="166"/>
        <v>15.408695652173913</v>
      </c>
      <c r="AN633" s="110">
        <f t="shared" si="167"/>
        <v>1.3361692000000001</v>
      </c>
      <c r="AO633" s="110">
        <f t="shared" si="168"/>
        <v>3.0951638065522622</v>
      </c>
      <c r="AP633" s="18">
        <f>VLOOKUP(D633,Code!$B$92:$D$107,2,FALSE)</f>
        <v>0.32</v>
      </c>
      <c r="AQ633" s="18">
        <f>VLOOKUP(E633,Code!$B$92:$D$107,3,FALSE)</f>
        <v>0.25</v>
      </c>
      <c r="AR633" s="18">
        <f>Code!$C$132</f>
        <v>14</v>
      </c>
      <c r="AS633" s="18">
        <f t="shared" si="169"/>
        <v>14</v>
      </c>
      <c r="AT633" s="88">
        <f>Code!$C$189</f>
        <v>80</v>
      </c>
      <c r="AU633" s="88">
        <f t="shared" si="170"/>
        <v>80</v>
      </c>
      <c r="AV633" s="88">
        <f>Code!$C$198</f>
        <v>66</v>
      </c>
      <c r="AW633" s="18" t="str">
        <f>Code!$L$204</f>
        <v>EF 95</v>
      </c>
      <c r="AX633" s="64" t="str">
        <f>Code!$L$207</f>
        <v>EF 60</v>
      </c>
      <c r="AY633" s="64" t="str">
        <f>Code!$L$208</f>
        <v>EF 60</v>
      </c>
      <c r="AZ633" s="64" t="str">
        <f>Code!$L$205</f>
        <v>EF 62</v>
      </c>
      <c r="BA633" s="23" t="s">
        <v>237</v>
      </c>
      <c r="BB633" s="23" t="s">
        <v>237</v>
      </c>
      <c r="BC633" s="23" t="s">
        <v>237</v>
      </c>
      <c r="BD633" s="39">
        <f t="shared" si="171"/>
        <v>6.0653708039347702E-4</v>
      </c>
      <c r="BE633" s="39">
        <f t="shared" si="172"/>
        <v>4.9950112502992225E-4</v>
      </c>
      <c r="BF633" s="18">
        <f>Measures!$C$3</f>
        <v>8</v>
      </c>
      <c r="BG633" s="41">
        <f>Measures!$C$4</f>
        <v>0.1</v>
      </c>
      <c r="BH633" s="41">
        <v>0.06</v>
      </c>
      <c r="BI633" s="18">
        <f>VLOOKUP(D633,Measures!$B$6:$C$21,2,FALSE)</f>
        <v>38</v>
      </c>
      <c r="BJ633" s="18">
        <f>Measures!$C$22</f>
        <v>44</v>
      </c>
      <c r="BK633" s="18">
        <f>Measures!$C$23</f>
        <v>19</v>
      </c>
      <c r="BL633" s="18">
        <f>Measures!$C$24</f>
        <v>13</v>
      </c>
      <c r="BM633" s="18">
        <f>Measures!$C$26</f>
        <v>0.32</v>
      </c>
      <c r="BN633" s="18">
        <f>Measures!$D$26</f>
        <v>0.25</v>
      </c>
      <c r="BO633" s="18">
        <f>Measures!$C$27</f>
        <v>14</v>
      </c>
      <c r="BP633" s="18">
        <f>Measures!$C$28</f>
        <v>15</v>
      </c>
      <c r="BQ633" s="88">
        <f>Measures!$C$29</f>
        <v>92</v>
      </c>
      <c r="BR633" s="88">
        <f>Measures!$C$30</f>
        <v>95</v>
      </c>
      <c r="BS633" s="88">
        <f>Measures!$C$31</f>
        <v>70</v>
      </c>
      <c r="BT633" s="64" t="str">
        <f>Code!$M$204</f>
        <v>EF 200</v>
      </c>
      <c r="BU633" s="64" t="str">
        <f>Code!$M$207</f>
        <v>EF 67</v>
      </c>
      <c r="BV633" s="64" t="str">
        <f>Code!$M$208</f>
        <v>EF 70</v>
      </c>
      <c r="BW633" s="64" t="str">
        <f>Code!$M$205</f>
        <v>EF 82</v>
      </c>
      <c r="BX633" s="64" t="s">
        <v>363</v>
      </c>
      <c r="BY633" s="64" t="s">
        <v>239</v>
      </c>
      <c r="BZ633" s="64" t="s">
        <v>240</v>
      </c>
      <c r="CA633" s="64"/>
      <c r="CB633" s="64"/>
      <c r="CC633" s="64"/>
      <c r="CD633" s="64"/>
      <c r="CE633" s="64"/>
      <c r="CF633" s="64"/>
      <c r="CG633" s="64"/>
      <c r="CH633" s="64"/>
      <c r="CI633" s="64"/>
      <c r="CJ633" s="64"/>
      <c r="CK633" s="64"/>
      <c r="CL633" s="64"/>
      <c r="CM633" s="18"/>
      <c r="CN633" s="18"/>
    </row>
    <row r="634" spans="1:92" ht="14.4" x14ac:dyDescent="0.3">
      <c r="A634" s="19" t="s">
        <v>95</v>
      </c>
      <c r="B634" s="31" t="s">
        <v>85</v>
      </c>
      <c r="C634" s="19" t="s">
        <v>87</v>
      </c>
      <c r="D634" s="19">
        <v>13</v>
      </c>
      <c r="E634" s="19">
        <f>VLOOKUP(D634,Lists!$B$3:$C$18,2,FALSE)</f>
        <v>13</v>
      </c>
      <c r="F634" s="19">
        <v>2</v>
      </c>
      <c r="G634" s="19" t="s">
        <v>66</v>
      </c>
      <c r="H634" s="23">
        <v>1990</v>
      </c>
      <c r="I634" s="37">
        <v>0.14016341923318668</v>
      </c>
      <c r="J634" s="36">
        <v>7.1357303575703178E-4</v>
      </c>
      <c r="K634" s="36">
        <f t="shared" si="157"/>
        <v>7.1357303575703178E-4</v>
      </c>
      <c r="L634" s="23">
        <v>3.32</v>
      </c>
      <c r="M634" s="35">
        <v>0.33</v>
      </c>
      <c r="N634" s="35">
        <f t="shared" si="158"/>
        <v>0.33</v>
      </c>
      <c r="O634" s="38">
        <v>15.408695652173913</v>
      </c>
      <c r="P634" s="38">
        <f t="shared" si="159"/>
        <v>15.408695652173913</v>
      </c>
      <c r="Q634" s="38">
        <v>1.3361692000000001</v>
      </c>
      <c r="R634" s="38">
        <v>3.0951638065522622</v>
      </c>
      <c r="S634" s="23">
        <v>1.23</v>
      </c>
      <c r="T634" s="23">
        <v>0.87</v>
      </c>
      <c r="U634" s="23">
        <v>10</v>
      </c>
      <c r="V634" s="23">
        <f t="shared" si="160"/>
        <v>10</v>
      </c>
      <c r="W634" s="23">
        <v>78</v>
      </c>
      <c r="X634" s="23">
        <f t="shared" si="161"/>
        <v>78</v>
      </c>
      <c r="Y634" s="23">
        <v>62</v>
      </c>
      <c r="Z634" s="23" t="str">
        <f>Code!$K$204</f>
        <v>EF 86</v>
      </c>
      <c r="AA634" s="23" t="str">
        <f>Code!$K$207</f>
        <v>EF 57</v>
      </c>
      <c r="AB634" s="23" t="str">
        <f>Code!$K$208</f>
        <v>EF 57</v>
      </c>
      <c r="AC634" s="23" t="str">
        <f>Code!$K$205</f>
        <v>EF 57</v>
      </c>
      <c r="AD634" s="23" t="s">
        <v>237</v>
      </c>
      <c r="AE634" s="23" t="s">
        <v>237</v>
      </c>
      <c r="AF634" s="23" t="s">
        <v>237</v>
      </c>
      <c r="AG634" s="39">
        <f t="shared" si="156"/>
        <v>7.1357303575703178E-4</v>
      </c>
      <c r="AH634" s="39">
        <f t="shared" si="162"/>
        <v>7.1357303575703178E-4</v>
      </c>
      <c r="AI634" s="18">
        <f t="shared" si="163"/>
        <v>3.32</v>
      </c>
      <c r="AJ634" s="41">
        <f>Code!$B$23</f>
        <v>0.15</v>
      </c>
      <c r="AK634" s="41">
        <f t="shared" si="164"/>
        <v>0.15</v>
      </c>
      <c r="AL634" s="110">
        <f t="shared" si="165"/>
        <v>15.408695652173913</v>
      </c>
      <c r="AM634" s="110">
        <f t="shared" si="166"/>
        <v>15.408695652173913</v>
      </c>
      <c r="AN634" s="110">
        <f t="shared" si="167"/>
        <v>1.3361692000000001</v>
      </c>
      <c r="AO634" s="110">
        <f t="shared" si="168"/>
        <v>3.0951638065522622</v>
      </c>
      <c r="AP634" s="18">
        <f>VLOOKUP(D634,Code!$B$92:$D$107,2,FALSE)</f>
        <v>0.32</v>
      </c>
      <c r="AQ634" s="18">
        <f>VLOOKUP(E634,Code!$B$92:$D$107,3,FALSE)</f>
        <v>0.25</v>
      </c>
      <c r="AR634" s="18">
        <f>Code!$C$132</f>
        <v>14</v>
      </c>
      <c r="AS634" s="18">
        <f t="shared" si="169"/>
        <v>14</v>
      </c>
      <c r="AT634" s="88">
        <f>Code!$C$189</f>
        <v>80</v>
      </c>
      <c r="AU634" s="88">
        <f t="shared" si="170"/>
        <v>80</v>
      </c>
      <c r="AV634" s="88">
        <f>Code!$C$198</f>
        <v>66</v>
      </c>
      <c r="AW634" s="18" t="str">
        <f>Code!$L$204</f>
        <v>EF 95</v>
      </c>
      <c r="AX634" s="64" t="str">
        <f>Code!$L$207</f>
        <v>EF 60</v>
      </c>
      <c r="AY634" s="64" t="str">
        <f>Code!$L$208</f>
        <v>EF 60</v>
      </c>
      <c r="AZ634" s="64" t="str">
        <f>Code!$L$205</f>
        <v>EF 62</v>
      </c>
      <c r="BA634" s="23" t="s">
        <v>237</v>
      </c>
      <c r="BB634" s="23" t="s">
        <v>237</v>
      </c>
      <c r="BC634" s="23" t="s">
        <v>237</v>
      </c>
      <c r="BD634" s="39">
        <f t="shared" si="171"/>
        <v>6.0653708039347702E-4</v>
      </c>
      <c r="BE634" s="39">
        <f t="shared" si="172"/>
        <v>4.9950112502992225E-4</v>
      </c>
      <c r="BF634" s="18">
        <f>Measures!$C$3</f>
        <v>8</v>
      </c>
      <c r="BG634" s="41">
        <f>Measures!$C$4</f>
        <v>0.1</v>
      </c>
      <c r="BH634" s="41">
        <v>0.06</v>
      </c>
      <c r="BI634" s="18">
        <f>VLOOKUP(D634,Measures!$B$6:$C$21,2,FALSE)</f>
        <v>38</v>
      </c>
      <c r="BJ634" s="18">
        <f>Measures!$C$22</f>
        <v>44</v>
      </c>
      <c r="BK634" s="18">
        <f>Measures!$C$23</f>
        <v>19</v>
      </c>
      <c r="BL634" s="18">
        <f>Measures!$C$24</f>
        <v>13</v>
      </c>
      <c r="BM634" s="18">
        <f>Measures!$C$26</f>
        <v>0.32</v>
      </c>
      <c r="BN634" s="18">
        <f>Measures!$D$26</f>
        <v>0.25</v>
      </c>
      <c r="BO634" s="18">
        <f>Measures!$C$27</f>
        <v>14</v>
      </c>
      <c r="BP634" s="18">
        <f>Measures!$C$28</f>
        <v>15</v>
      </c>
      <c r="BQ634" s="88">
        <f>Measures!$C$29</f>
        <v>92</v>
      </c>
      <c r="BR634" s="88">
        <f>Measures!$C$30</f>
        <v>95</v>
      </c>
      <c r="BS634" s="88">
        <f>Measures!$C$31</f>
        <v>70</v>
      </c>
      <c r="BT634" s="64" t="str">
        <f>Code!$M$204</f>
        <v>EF 200</v>
      </c>
      <c r="BU634" s="64" t="str">
        <f>Code!$M$207</f>
        <v>EF 67</v>
      </c>
      <c r="BV634" s="64" t="str">
        <f>Code!$M$208</f>
        <v>EF 70</v>
      </c>
      <c r="BW634" s="64" t="str">
        <f>Code!$M$205</f>
        <v>EF 82</v>
      </c>
      <c r="BX634" s="64" t="s">
        <v>363</v>
      </c>
      <c r="BY634" s="64" t="s">
        <v>239</v>
      </c>
      <c r="BZ634" s="64" t="s">
        <v>240</v>
      </c>
      <c r="CA634" s="64"/>
      <c r="CB634" s="64"/>
      <c r="CC634" s="64"/>
      <c r="CD634" s="64"/>
      <c r="CE634" s="64"/>
      <c r="CF634" s="64"/>
      <c r="CG634" s="64"/>
      <c r="CH634" s="64"/>
      <c r="CI634" s="64"/>
      <c r="CJ634" s="64"/>
      <c r="CK634" s="64"/>
      <c r="CL634" s="64"/>
      <c r="CM634" s="18"/>
      <c r="CN634" s="18"/>
    </row>
    <row r="635" spans="1:92" ht="14.4" x14ac:dyDescent="0.3">
      <c r="A635" s="19" t="s">
        <v>22</v>
      </c>
      <c r="B635" s="31" t="s">
        <v>85</v>
      </c>
      <c r="C635" s="19" t="s">
        <v>87</v>
      </c>
      <c r="D635" s="19">
        <v>13</v>
      </c>
      <c r="E635" s="19">
        <f>VLOOKUP(D635,Lists!$B$3:$C$18,2,FALSE)</f>
        <v>13</v>
      </c>
      <c r="F635" s="19">
        <v>1</v>
      </c>
      <c r="G635" s="19" t="s">
        <v>66</v>
      </c>
      <c r="H635" s="23">
        <v>1600</v>
      </c>
      <c r="I635" s="37">
        <v>0.14016341923318668</v>
      </c>
      <c r="J635" s="36">
        <v>7.1357303575703178E-4</v>
      </c>
      <c r="K635" s="36">
        <f t="shared" si="157"/>
        <v>7.1357303575703178E-4</v>
      </c>
      <c r="L635" s="23">
        <v>3.32</v>
      </c>
      <c r="M635" s="35">
        <v>0.33</v>
      </c>
      <c r="N635" s="35">
        <f t="shared" si="158"/>
        <v>0.33</v>
      </c>
      <c r="O635" s="38">
        <v>15.408695652173913</v>
      </c>
      <c r="P635" s="38">
        <f t="shared" si="159"/>
        <v>15.408695652173913</v>
      </c>
      <c r="Q635" s="38">
        <v>1.3361692000000001</v>
      </c>
      <c r="R635" s="38">
        <v>3.0951638065522622</v>
      </c>
      <c r="S635" s="23">
        <v>1.23</v>
      </c>
      <c r="T635" s="23">
        <v>0.87</v>
      </c>
      <c r="U635" s="23">
        <v>10</v>
      </c>
      <c r="V635" s="23">
        <f t="shared" si="160"/>
        <v>10</v>
      </c>
      <c r="W635" s="23">
        <v>78</v>
      </c>
      <c r="X635" s="23">
        <f t="shared" si="161"/>
        <v>78</v>
      </c>
      <c r="Y635" s="23">
        <v>62</v>
      </c>
      <c r="Z635" s="23" t="str">
        <f>Code!$K$204</f>
        <v>EF 86</v>
      </c>
      <c r="AA635" s="23" t="str">
        <f>Code!$K$207</f>
        <v>EF 57</v>
      </c>
      <c r="AB635" s="23" t="str">
        <f>Code!$K$208</f>
        <v>EF 57</v>
      </c>
      <c r="AC635" s="23" t="str">
        <f>Code!$K$205</f>
        <v>EF 57</v>
      </c>
      <c r="AD635" s="23" t="s">
        <v>237</v>
      </c>
      <c r="AE635" s="23" t="s">
        <v>237</v>
      </c>
      <c r="AF635" s="23" t="s">
        <v>237</v>
      </c>
      <c r="AG635" s="39">
        <f t="shared" si="156"/>
        <v>7.1357303575703178E-4</v>
      </c>
      <c r="AH635" s="39">
        <f t="shared" si="162"/>
        <v>7.1357303575703178E-4</v>
      </c>
      <c r="AI635" s="18">
        <f t="shared" si="163"/>
        <v>3.32</v>
      </c>
      <c r="AJ635" s="41">
        <f>Code!$B$23</f>
        <v>0.15</v>
      </c>
      <c r="AK635" s="41">
        <f t="shared" si="164"/>
        <v>0.15</v>
      </c>
      <c r="AL635" s="110">
        <f t="shared" si="165"/>
        <v>15.408695652173913</v>
      </c>
      <c r="AM635" s="110">
        <f t="shared" si="166"/>
        <v>15.408695652173913</v>
      </c>
      <c r="AN635" s="110">
        <f t="shared" si="167"/>
        <v>1.3361692000000001</v>
      </c>
      <c r="AO635" s="110">
        <f t="shared" si="168"/>
        <v>3.0951638065522622</v>
      </c>
      <c r="AP635" s="18">
        <f>VLOOKUP(D635,Code!$B$92:$D$107,2,FALSE)</f>
        <v>0.32</v>
      </c>
      <c r="AQ635" s="18">
        <f>VLOOKUP(E635,Code!$B$92:$D$107,3,FALSE)</f>
        <v>0.25</v>
      </c>
      <c r="AR635" s="18">
        <f>Code!$C$132</f>
        <v>14</v>
      </c>
      <c r="AS635" s="18">
        <f t="shared" si="169"/>
        <v>14</v>
      </c>
      <c r="AT635" s="88">
        <f>Code!$C$189</f>
        <v>80</v>
      </c>
      <c r="AU635" s="88">
        <f t="shared" si="170"/>
        <v>80</v>
      </c>
      <c r="AV635" s="88">
        <f>Code!$C$198</f>
        <v>66</v>
      </c>
      <c r="AW635" s="18" t="str">
        <f>Code!$L$204</f>
        <v>EF 95</v>
      </c>
      <c r="AX635" s="64" t="str">
        <f>Code!$L$207</f>
        <v>EF 60</v>
      </c>
      <c r="AY635" s="64" t="str">
        <f>Code!$L$208</f>
        <v>EF 60</v>
      </c>
      <c r="AZ635" s="64" t="str">
        <f>Code!$L$205</f>
        <v>EF 62</v>
      </c>
      <c r="BA635" s="23" t="s">
        <v>237</v>
      </c>
      <c r="BB635" s="23" t="s">
        <v>237</v>
      </c>
      <c r="BC635" s="23" t="s">
        <v>237</v>
      </c>
      <c r="BD635" s="39">
        <f t="shared" si="171"/>
        <v>6.0653708039347702E-4</v>
      </c>
      <c r="BE635" s="39">
        <f t="shared" si="172"/>
        <v>4.9950112502992225E-4</v>
      </c>
      <c r="BF635" s="18">
        <f>Measures!$C$3</f>
        <v>8</v>
      </c>
      <c r="BG635" s="41">
        <f>Measures!$C$4</f>
        <v>0.1</v>
      </c>
      <c r="BH635" s="41">
        <v>0.06</v>
      </c>
      <c r="BI635" s="18">
        <f>VLOOKUP(D635,Measures!$B$6:$C$21,2,FALSE)</f>
        <v>38</v>
      </c>
      <c r="BJ635" s="18">
        <f>Measures!$C$22</f>
        <v>44</v>
      </c>
      <c r="BK635" s="18">
        <f>Measures!$C$23</f>
        <v>19</v>
      </c>
      <c r="BL635" s="18">
        <f>Measures!$C$24</f>
        <v>13</v>
      </c>
      <c r="BM635" s="18">
        <f>Measures!$C$26</f>
        <v>0.32</v>
      </c>
      <c r="BN635" s="18">
        <f>Measures!$D$26</f>
        <v>0.25</v>
      </c>
      <c r="BO635" s="18">
        <f>Measures!$C$27</f>
        <v>14</v>
      </c>
      <c r="BP635" s="18">
        <f>Measures!$C$28</f>
        <v>15</v>
      </c>
      <c r="BQ635" s="88">
        <f>Measures!$C$29</f>
        <v>92</v>
      </c>
      <c r="BR635" s="88">
        <f>Measures!$C$30</f>
        <v>95</v>
      </c>
      <c r="BS635" s="88">
        <f>Measures!$C$31</f>
        <v>70</v>
      </c>
      <c r="BT635" s="64" t="str">
        <f>Code!$M$204</f>
        <v>EF 200</v>
      </c>
      <c r="BU635" s="64" t="str">
        <f>Code!$M$207</f>
        <v>EF 67</v>
      </c>
      <c r="BV635" s="64" t="str">
        <f>Code!$M$208</f>
        <v>EF 70</v>
      </c>
      <c r="BW635" s="64" t="str">
        <f>Code!$M$205</f>
        <v>EF 82</v>
      </c>
      <c r="BX635" s="64" t="s">
        <v>363</v>
      </c>
      <c r="BY635" s="64" t="s">
        <v>239</v>
      </c>
      <c r="BZ635" s="64" t="s">
        <v>240</v>
      </c>
      <c r="CA635" s="64"/>
      <c r="CB635" s="64"/>
      <c r="CC635" s="64"/>
      <c r="CD635" s="64"/>
      <c r="CE635" s="64"/>
      <c r="CF635" s="64"/>
      <c r="CG635" s="64"/>
      <c r="CH635" s="64"/>
      <c r="CI635" s="64"/>
      <c r="CJ635" s="64"/>
      <c r="CK635" s="64"/>
      <c r="CL635" s="64"/>
      <c r="CM635" s="18"/>
      <c r="CN635" s="18"/>
    </row>
    <row r="636" spans="1:92" ht="14.4" x14ac:dyDescent="0.3">
      <c r="A636" s="19" t="s">
        <v>22</v>
      </c>
      <c r="B636" s="31" t="s">
        <v>85</v>
      </c>
      <c r="C636" s="19" t="s">
        <v>87</v>
      </c>
      <c r="D636" s="19">
        <v>13</v>
      </c>
      <c r="E636" s="19">
        <f>VLOOKUP(D636,Lists!$B$3:$C$18,2,FALSE)</f>
        <v>13</v>
      </c>
      <c r="F636" s="19">
        <v>2</v>
      </c>
      <c r="G636" s="19" t="s">
        <v>66</v>
      </c>
      <c r="H636" s="23">
        <v>1990</v>
      </c>
      <c r="I636" s="37">
        <v>0.14016341923318668</v>
      </c>
      <c r="J636" s="36">
        <v>7.1357303575703178E-4</v>
      </c>
      <c r="K636" s="36">
        <f t="shared" si="157"/>
        <v>7.1357303575703178E-4</v>
      </c>
      <c r="L636" s="23">
        <v>3.32</v>
      </c>
      <c r="M636" s="35">
        <v>0.33</v>
      </c>
      <c r="N636" s="35">
        <f t="shared" si="158"/>
        <v>0.33</v>
      </c>
      <c r="O636" s="38">
        <v>15.408695652173913</v>
      </c>
      <c r="P636" s="38">
        <f t="shared" si="159"/>
        <v>15.408695652173913</v>
      </c>
      <c r="Q636" s="38">
        <v>1.3361692000000001</v>
      </c>
      <c r="R636" s="38">
        <v>3.0951638065522622</v>
      </c>
      <c r="S636" s="23">
        <v>1.23</v>
      </c>
      <c r="T636" s="23">
        <v>0.87</v>
      </c>
      <c r="U636" s="23">
        <v>10</v>
      </c>
      <c r="V636" s="23">
        <f t="shared" si="160"/>
        <v>10</v>
      </c>
      <c r="W636" s="23">
        <v>78</v>
      </c>
      <c r="X636" s="23">
        <f t="shared" si="161"/>
        <v>78</v>
      </c>
      <c r="Y636" s="23">
        <v>62</v>
      </c>
      <c r="Z636" s="23" t="str">
        <f>Code!$K$204</f>
        <v>EF 86</v>
      </c>
      <c r="AA636" s="23" t="str">
        <f>Code!$K$207</f>
        <v>EF 57</v>
      </c>
      <c r="AB636" s="23" t="str">
        <f>Code!$K$208</f>
        <v>EF 57</v>
      </c>
      <c r="AC636" s="23" t="str">
        <f>Code!$K$205</f>
        <v>EF 57</v>
      </c>
      <c r="AD636" s="23" t="s">
        <v>237</v>
      </c>
      <c r="AE636" s="23" t="s">
        <v>237</v>
      </c>
      <c r="AF636" s="23" t="s">
        <v>237</v>
      </c>
      <c r="AG636" s="39">
        <f t="shared" si="156"/>
        <v>7.1357303575703178E-4</v>
      </c>
      <c r="AH636" s="39">
        <f t="shared" si="162"/>
        <v>7.1357303575703178E-4</v>
      </c>
      <c r="AI636" s="18">
        <f t="shared" si="163"/>
        <v>3.32</v>
      </c>
      <c r="AJ636" s="41">
        <f>Code!$B$23</f>
        <v>0.15</v>
      </c>
      <c r="AK636" s="41">
        <f t="shared" si="164"/>
        <v>0.15</v>
      </c>
      <c r="AL636" s="110">
        <f t="shared" si="165"/>
        <v>15.408695652173913</v>
      </c>
      <c r="AM636" s="110">
        <f t="shared" si="166"/>
        <v>15.408695652173913</v>
      </c>
      <c r="AN636" s="110">
        <f t="shared" si="167"/>
        <v>1.3361692000000001</v>
      </c>
      <c r="AO636" s="110">
        <f t="shared" si="168"/>
        <v>3.0951638065522622</v>
      </c>
      <c r="AP636" s="18">
        <f>VLOOKUP(D636,Code!$B$92:$D$107,2,FALSE)</f>
        <v>0.32</v>
      </c>
      <c r="AQ636" s="18">
        <f>VLOOKUP(E636,Code!$B$92:$D$107,3,FALSE)</f>
        <v>0.25</v>
      </c>
      <c r="AR636" s="18">
        <f>Code!$C$132</f>
        <v>14</v>
      </c>
      <c r="AS636" s="18">
        <f t="shared" si="169"/>
        <v>14</v>
      </c>
      <c r="AT636" s="88">
        <f>Code!$C$189</f>
        <v>80</v>
      </c>
      <c r="AU636" s="88">
        <f t="shared" si="170"/>
        <v>80</v>
      </c>
      <c r="AV636" s="88">
        <f>Code!$C$198</f>
        <v>66</v>
      </c>
      <c r="AW636" s="18" t="str">
        <f>Code!$L$204</f>
        <v>EF 95</v>
      </c>
      <c r="AX636" s="64" t="str">
        <f>Code!$L$207</f>
        <v>EF 60</v>
      </c>
      <c r="AY636" s="64" t="str">
        <f>Code!$L$208</f>
        <v>EF 60</v>
      </c>
      <c r="AZ636" s="64" t="str">
        <f>Code!$L$205</f>
        <v>EF 62</v>
      </c>
      <c r="BA636" s="23" t="s">
        <v>237</v>
      </c>
      <c r="BB636" s="23" t="s">
        <v>237</v>
      </c>
      <c r="BC636" s="23" t="s">
        <v>237</v>
      </c>
      <c r="BD636" s="39">
        <f t="shared" si="171"/>
        <v>6.0653708039347702E-4</v>
      </c>
      <c r="BE636" s="39">
        <f t="shared" si="172"/>
        <v>4.9950112502992225E-4</v>
      </c>
      <c r="BF636" s="18">
        <f>Measures!$C$3</f>
        <v>8</v>
      </c>
      <c r="BG636" s="41">
        <f>Measures!$C$4</f>
        <v>0.1</v>
      </c>
      <c r="BH636" s="41">
        <v>0.06</v>
      </c>
      <c r="BI636" s="18">
        <f>VLOOKUP(D636,Measures!$B$6:$C$21,2,FALSE)</f>
        <v>38</v>
      </c>
      <c r="BJ636" s="18">
        <f>Measures!$C$22</f>
        <v>44</v>
      </c>
      <c r="BK636" s="18">
        <f>Measures!$C$23</f>
        <v>19</v>
      </c>
      <c r="BL636" s="18">
        <f>Measures!$C$24</f>
        <v>13</v>
      </c>
      <c r="BM636" s="18">
        <f>Measures!$C$26</f>
        <v>0.32</v>
      </c>
      <c r="BN636" s="18">
        <f>Measures!$D$26</f>
        <v>0.25</v>
      </c>
      <c r="BO636" s="18">
        <f>Measures!$C$27</f>
        <v>14</v>
      </c>
      <c r="BP636" s="18">
        <f>Measures!$C$28</f>
        <v>15</v>
      </c>
      <c r="BQ636" s="88">
        <f>Measures!$C$29</f>
        <v>92</v>
      </c>
      <c r="BR636" s="88">
        <f>Measures!$C$30</f>
        <v>95</v>
      </c>
      <c r="BS636" s="88">
        <f>Measures!$C$31</f>
        <v>70</v>
      </c>
      <c r="BT636" s="64" t="str">
        <f>Code!$M$204</f>
        <v>EF 200</v>
      </c>
      <c r="BU636" s="64" t="str">
        <f>Code!$M$207</f>
        <v>EF 67</v>
      </c>
      <c r="BV636" s="64" t="str">
        <f>Code!$M$208</f>
        <v>EF 70</v>
      </c>
      <c r="BW636" s="64" t="str">
        <f>Code!$M$205</f>
        <v>EF 82</v>
      </c>
      <c r="BX636" s="64" t="s">
        <v>363</v>
      </c>
      <c r="BY636" s="64" t="s">
        <v>239</v>
      </c>
      <c r="BZ636" s="64" t="s">
        <v>240</v>
      </c>
      <c r="CA636" s="64"/>
      <c r="CB636" s="64"/>
      <c r="CC636" s="64"/>
      <c r="CD636" s="64"/>
      <c r="CE636" s="64"/>
      <c r="CF636" s="64"/>
      <c r="CG636" s="64"/>
      <c r="CH636" s="64"/>
      <c r="CI636" s="64"/>
      <c r="CJ636" s="64"/>
      <c r="CK636" s="64"/>
      <c r="CL636" s="64"/>
      <c r="CM636" s="18"/>
      <c r="CN636" s="18"/>
    </row>
    <row r="637" spans="1:92" ht="14.4" x14ac:dyDescent="0.3">
      <c r="A637" s="19" t="s">
        <v>95</v>
      </c>
      <c r="B637" s="31" t="s">
        <v>85</v>
      </c>
      <c r="C637" s="19" t="s">
        <v>71</v>
      </c>
      <c r="D637" s="19">
        <v>13</v>
      </c>
      <c r="E637" s="19">
        <f>VLOOKUP(D637,Lists!$B$3:$C$18,2,FALSE)</f>
        <v>13</v>
      </c>
      <c r="F637" s="19">
        <v>1</v>
      </c>
      <c r="G637" s="19" t="s">
        <v>67</v>
      </c>
      <c r="H637" s="23">
        <v>1810</v>
      </c>
      <c r="I637" s="37">
        <v>0.11502100840336134</v>
      </c>
      <c r="J637" s="36">
        <v>5.1608452609801366E-4</v>
      </c>
      <c r="K637" s="36">
        <f t="shared" si="157"/>
        <v>5.1608452609801366E-4</v>
      </c>
      <c r="L637" s="23">
        <v>3.67</v>
      </c>
      <c r="M637" s="35">
        <v>0.26</v>
      </c>
      <c r="N637" s="35">
        <f t="shared" si="158"/>
        <v>0.26</v>
      </c>
      <c r="O637" s="38">
        <v>18.171171171171171</v>
      </c>
      <c r="P637" s="38">
        <f t="shared" si="159"/>
        <v>18.171171171171171</v>
      </c>
      <c r="Q637" s="38">
        <v>5.9551821</v>
      </c>
      <c r="R637" s="38">
        <v>10.254943899018233</v>
      </c>
      <c r="S637" s="23">
        <v>1.1400000000000001</v>
      </c>
      <c r="T637" s="23">
        <v>0.87</v>
      </c>
      <c r="U637" s="23">
        <v>10</v>
      </c>
      <c r="V637" s="23">
        <f t="shared" si="160"/>
        <v>10</v>
      </c>
      <c r="W637" s="23">
        <v>78</v>
      </c>
      <c r="X637" s="23">
        <f t="shared" si="161"/>
        <v>78</v>
      </c>
      <c r="Y637" s="23">
        <v>62</v>
      </c>
      <c r="Z637" s="23" t="str">
        <f>Code!$K$204</f>
        <v>EF 86</v>
      </c>
      <c r="AA637" s="23" t="str">
        <f>Code!$K$207</f>
        <v>EF 57</v>
      </c>
      <c r="AB637" s="23" t="str">
        <f>Code!$K$208</f>
        <v>EF 57</v>
      </c>
      <c r="AC637" s="23" t="str">
        <f>Code!$K$205</f>
        <v>EF 57</v>
      </c>
      <c r="AD637" s="23" t="s">
        <v>237</v>
      </c>
      <c r="AE637" s="23" t="s">
        <v>237</v>
      </c>
      <c r="AF637" s="23" t="s">
        <v>237</v>
      </c>
      <c r="AG637" s="39">
        <f t="shared" si="156"/>
        <v>5.1608452609801366E-4</v>
      </c>
      <c r="AH637" s="39">
        <f t="shared" si="162"/>
        <v>5.1608452609801366E-4</v>
      </c>
      <c r="AI637" s="18">
        <f t="shared" si="163"/>
        <v>3.67</v>
      </c>
      <c r="AJ637" s="41">
        <f>Code!$B$23</f>
        <v>0.15</v>
      </c>
      <c r="AK637" s="41">
        <f t="shared" si="164"/>
        <v>0.15</v>
      </c>
      <c r="AL637" s="110">
        <f t="shared" si="165"/>
        <v>18.171171171171171</v>
      </c>
      <c r="AM637" s="110">
        <f t="shared" si="166"/>
        <v>18.171171171171171</v>
      </c>
      <c r="AN637" s="110">
        <f t="shared" si="167"/>
        <v>5.9551821</v>
      </c>
      <c r="AO637" s="110">
        <f t="shared" si="168"/>
        <v>10.254943899018233</v>
      </c>
      <c r="AP637" s="18">
        <f>VLOOKUP(D637,Code!$B$92:$D$107,2,FALSE)</f>
        <v>0.32</v>
      </c>
      <c r="AQ637" s="18">
        <f>VLOOKUP(E637,Code!$B$92:$D$107,3,FALSE)</f>
        <v>0.25</v>
      </c>
      <c r="AR637" s="18">
        <f>Code!$C$132</f>
        <v>14</v>
      </c>
      <c r="AS637" s="18">
        <f t="shared" si="169"/>
        <v>14</v>
      </c>
      <c r="AT637" s="88">
        <f>Code!$C$189</f>
        <v>80</v>
      </c>
      <c r="AU637" s="88">
        <f t="shared" si="170"/>
        <v>80</v>
      </c>
      <c r="AV637" s="88">
        <f>Code!$C$198</f>
        <v>66</v>
      </c>
      <c r="AW637" s="18" t="str">
        <f>Code!$L$204</f>
        <v>EF 95</v>
      </c>
      <c r="AX637" s="64" t="str">
        <f>Code!$L$207</f>
        <v>EF 60</v>
      </c>
      <c r="AY637" s="64" t="str">
        <f>Code!$L$208</f>
        <v>EF 60</v>
      </c>
      <c r="AZ637" s="64" t="str">
        <f>Code!$L$205</f>
        <v>EF 62</v>
      </c>
      <c r="BA637" s="23" t="s">
        <v>237</v>
      </c>
      <c r="BB637" s="23" t="s">
        <v>237</v>
      </c>
      <c r="BC637" s="23" t="s">
        <v>237</v>
      </c>
      <c r="BD637" s="39">
        <f t="shared" si="171"/>
        <v>4.3867184718331158E-4</v>
      </c>
      <c r="BE637" s="39">
        <f t="shared" si="172"/>
        <v>3.6125916826860955E-4</v>
      </c>
      <c r="BF637" s="18">
        <f>Measures!$C$3</f>
        <v>8</v>
      </c>
      <c r="BG637" s="41">
        <f>Measures!$C$4</f>
        <v>0.1</v>
      </c>
      <c r="BH637" s="41">
        <v>0.06</v>
      </c>
      <c r="BI637" s="18">
        <f>VLOOKUP(D637,Measures!$B$6:$C$21,2,FALSE)</f>
        <v>38</v>
      </c>
      <c r="BJ637" s="18">
        <f>Measures!$C$22</f>
        <v>44</v>
      </c>
      <c r="BK637" s="18">
        <f>Measures!$C$23</f>
        <v>19</v>
      </c>
      <c r="BL637" s="18">
        <f>Measures!$C$24</f>
        <v>13</v>
      </c>
      <c r="BM637" s="18">
        <f>Measures!$C$26</f>
        <v>0.32</v>
      </c>
      <c r="BN637" s="18">
        <f>Measures!$D$26</f>
        <v>0.25</v>
      </c>
      <c r="BO637" s="18">
        <f>Measures!$C$27</f>
        <v>14</v>
      </c>
      <c r="BP637" s="18">
        <f>Measures!$C$28</f>
        <v>15</v>
      </c>
      <c r="BQ637" s="88">
        <f>Measures!$C$29</f>
        <v>92</v>
      </c>
      <c r="BR637" s="88">
        <f>Measures!$C$30</f>
        <v>95</v>
      </c>
      <c r="BS637" s="88">
        <f>Measures!$C$31</f>
        <v>70</v>
      </c>
      <c r="BT637" s="64" t="str">
        <f>Code!$M$204</f>
        <v>EF 200</v>
      </c>
      <c r="BU637" s="64" t="str">
        <f>Code!$M$207</f>
        <v>EF 67</v>
      </c>
      <c r="BV637" s="64" t="str">
        <f>Code!$M$208</f>
        <v>EF 70</v>
      </c>
      <c r="BW637" s="64" t="str">
        <f>Code!$M$205</f>
        <v>EF 82</v>
      </c>
      <c r="BX637" s="64" t="s">
        <v>363</v>
      </c>
      <c r="BY637" s="64" t="s">
        <v>239</v>
      </c>
      <c r="BZ637" s="64" t="s">
        <v>240</v>
      </c>
      <c r="CA637" s="64"/>
      <c r="CB637" s="64"/>
      <c r="CC637" s="64"/>
      <c r="CD637" s="64"/>
      <c r="CE637" s="64"/>
      <c r="CF637" s="64"/>
      <c r="CG637" s="64"/>
      <c r="CH637" s="64"/>
      <c r="CI637" s="64"/>
      <c r="CJ637" s="64"/>
      <c r="CK637" s="64"/>
      <c r="CL637" s="64"/>
      <c r="CM637" s="18"/>
      <c r="CN637" s="18"/>
    </row>
    <row r="638" spans="1:92" ht="14.4" x14ac:dyDescent="0.3">
      <c r="A638" s="19" t="s">
        <v>95</v>
      </c>
      <c r="B638" s="31" t="s">
        <v>85</v>
      </c>
      <c r="C638" s="19" t="s">
        <v>71</v>
      </c>
      <c r="D638" s="19">
        <v>13</v>
      </c>
      <c r="E638" s="19">
        <f>VLOOKUP(D638,Lists!$B$3:$C$18,2,FALSE)</f>
        <v>13</v>
      </c>
      <c r="F638" s="19">
        <v>2</v>
      </c>
      <c r="G638" s="19" t="s">
        <v>67</v>
      </c>
      <c r="H638" s="23">
        <v>2400</v>
      </c>
      <c r="I638" s="37">
        <v>0.11502100840336134</v>
      </c>
      <c r="J638" s="36">
        <v>5.1608452609801366E-4</v>
      </c>
      <c r="K638" s="36">
        <f t="shared" si="157"/>
        <v>5.1608452609801366E-4</v>
      </c>
      <c r="L638" s="23">
        <v>3.67</v>
      </c>
      <c r="M638" s="35">
        <v>0.26</v>
      </c>
      <c r="N638" s="35">
        <f t="shared" si="158"/>
        <v>0.26</v>
      </c>
      <c r="O638" s="38">
        <v>18.171171171171171</v>
      </c>
      <c r="P638" s="38">
        <f t="shared" si="159"/>
        <v>18.171171171171171</v>
      </c>
      <c r="Q638" s="38">
        <v>5.9551821</v>
      </c>
      <c r="R638" s="38">
        <v>10.254943899018233</v>
      </c>
      <c r="S638" s="23">
        <v>1.1400000000000001</v>
      </c>
      <c r="T638" s="23">
        <v>0.87</v>
      </c>
      <c r="U638" s="23">
        <v>10</v>
      </c>
      <c r="V638" s="23">
        <f t="shared" si="160"/>
        <v>10</v>
      </c>
      <c r="W638" s="23">
        <v>78</v>
      </c>
      <c r="X638" s="23">
        <f t="shared" si="161"/>
        <v>78</v>
      </c>
      <c r="Y638" s="23">
        <v>62</v>
      </c>
      <c r="Z638" s="23" t="str">
        <f>Code!$K$204</f>
        <v>EF 86</v>
      </c>
      <c r="AA638" s="23" t="str">
        <f>Code!$K$207</f>
        <v>EF 57</v>
      </c>
      <c r="AB638" s="23" t="str">
        <f>Code!$K$208</f>
        <v>EF 57</v>
      </c>
      <c r="AC638" s="23" t="str">
        <f>Code!$K$205</f>
        <v>EF 57</v>
      </c>
      <c r="AD638" s="23" t="s">
        <v>237</v>
      </c>
      <c r="AE638" s="23" t="s">
        <v>237</v>
      </c>
      <c r="AF638" s="23" t="s">
        <v>237</v>
      </c>
      <c r="AG638" s="39">
        <f t="shared" si="156"/>
        <v>5.1608452609801366E-4</v>
      </c>
      <c r="AH638" s="39">
        <f t="shared" si="162"/>
        <v>5.1608452609801366E-4</v>
      </c>
      <c r="AI638" s="18">
        <f t="shared" si="163"/>
        <v>3.67</v>
      </c>
      <c r="AJ638" s="41">
        <f>Code!$B$23</f>
        <v>0.15</v>
      </c>
      <c r="AK638" s="41">
        <f t="shared" si="164"/>
        <v>0.15</v>
      </c>
      <c r="AL638" s="110">
        <f t="shared" si="165"/>
        <v>18.171171171171171</v>
      </c>
      <c r="AM638" s="110">
        <f t="shared" si="166"/>
        <v>18.171171171171171</v>
      </c>
      <c r="AN638" s="110">
        <f t="shared" si="167"/>
        <v>5.9551821</v>
      </c>
      <c r="AO638" s="110">
        <f t="shared" si="168"/>
        <v>10.254943899018233</v>
      </c>
      <c r="AP638" s="18">
        <f>VLOOKUP(D638,Code!$B$92:$D$107,2,FALSE)</f>
        <v>0.32</v>
      </c>
      <c r="AQ638" s="18">
        <f>VLOOKUP(E638,Code!$B$92:$D$107,3,FALSE)</f>
        <v>0.25</v>
      </c>
      <c r="AR638" s="18">
        <f>Code!$C$132</f>
        <v>14</v>
      </c>
      <c r="AS638" s="18">
        <f t="shared" si="169"/>
        <v>14</v>
      </c>
      <c r="AT638" s="88">
        <f>Code!$C$189</f>
        <v>80</v>
      </c>
      <c r="AU638" s="88">
        <f t="shared" si="170"/>
        <v>80</v>
      </c>
      <c r="AV638" s="88">
        <f>Code!$C$198</f>
        <v>66</v>
      </c>
      <c r="AW638" s="18" t="str">
        <f>Code!$L$204</f>
        <v>EF 95</v>
      </c>
      <c r="AX638" s="64" t="str">
        <f>Code!$L$207</f>
        <v>EF 60</v>
      </c>
      <c r="AY638" s="64" t="str">
        <f>Code!$L$208</f>
        <v>EF 60</v>
      </c>
      <c r="AZ638" s="64" t="str">
        <f>Code!$L$205</f>
        <v>EF 62</v>
      </c>
      <c r="BA638" s="23" t="s">
        <v>237</v>
      </c>
      <c r="BB638" s="23" t="s">
        <v>237</v>
      </c>
      <c r="BC638" s="23" t="s">
        <v>237</v>
      </c>
      <c r="BD638" s="39">
        <f t="shared" si="171"/>
        <v>4.3867184718331158E-4</v>
      </c>
      <c r="BE638" s="39">
        <f t="shared" si="172"/>
        <v>3.6125916826860955E-4</v>
      </c>
      <c r="BF638" s="18">
        <f>Measures!$C$3</f>
        <v>8</v>
      </c>
      <c r="BG638" s="41">
        <f>Measures!$C$4</f>
        <v>0.1</v>
      </c>
      <c r="BH638" s="41">
        <v>0.06</v>
      </c>
      <c r="BI638" s="18">
        <f>VLOOKUP(D638,Measures!$B$6:$C$21,2,FALSE)</f>
        <v>38</v>
      </c>
      <c r="BJ638" s="18">
        <f>Measures!$C$22</f>
        <v>44</v>
      </c>
      <c r="BK638" s="18">
        <f>Measures!$C$23</f>
        <v>19</v>
      </c>
      <c r="BL638" s="18">
        <f>Measures!$C$24</f>
        <v>13</v>
      </c>
      <c r="BM638" s="18">
        <f>Measures!$C$26</f>
        <v>0.32</v>
      </c>
      <c r="BN638" s="18">
        <f>Measures!$D$26</f>
        <v>0.25</v>
      </c>
      <c r="BO638" s="18">
        <f>Measures!$C$27</f>
        <v>14</v>
      </c>
      <c r="BP638" s="18">
        <f>Measures!$C$28</f>
        <v>15</v>
      </c>
      <c r="BQ638" s="88">
        <f>Measures!$C$29</f>
        <v>92</v>
      </c>
      <c r="BR638" s="88">
        <f>Measures!$C$30</f>
        <v>95</v>
      </c>
      <c r="BS638" s="88">
        <f>Measures!$C$31</f>
        <v>70</v>
      </c>
      <c r="BT638" s="64" t="str">
        <f>Code!$M$204</f>
        <v>EF 200</v>
      </c>
      <c r="BU638" s="64" t="str">
        <f>Code!$M$207</f>
        <v>EF 67</v>
      </c>
      <c r="BV638" s="64" t="str">
        <f>Code!$M$208</f>
        <v>EF 70</v>
      </c>
      <c r="BW638" s="64" t="str">
        <f>Code!$M$205</f>
        <v>EF 82</v>
      </c>
      <c r="BX638" s="64" t="s">
        <v>363</v>
      </c>
      <c r="BY638" s="64" t="s">
        <v>239</v>
      </c>
      <c r="BZ638" s="64" t="s">
        <v>240</v>
      </c>
      <c r="CA638" s="64"/>
      <c r="CB638" s="64"/>
      <c r="CC638" s="64"/>
      <c r="CD638" s="64"/>
      <c r="CE638" s="64"/>
      <c r="CF638" s="64"/>
      <c r="CG638" s="64"/>
      <c r="CH638" s="64"/>
      <c r="CI638" s="64"/>
      <c r="CJ638" s="64"/>
      <c r="CK638" s="64"/>
      <c r="CL638" s="64"/>
      <c r="CM638" s="18"/>
      <c r="CN638" s="18"/>
    </row>
    <row r="639" spans="1:92" ht="14.4" x14ac:dyDescent="0.3">
      <c r="A639" s="19" t="s">
        <v>22</v>
      </c>
      <c r="B639" s="31" t="s">
        <v>85</v>
      </c>
      <c r="C639" s="19" t="s">
        <v>71</v>
      </c>
      <c r="D639" s="19">
        <v>13</v>
      </c>
      <c r="E639" s="19">
        <f>VLOOKUP(D639,Lists!$B$3:$C$18,2,FALSE)</f>
        <v>13</v>
      </c>
      <c r="F639" s="19">
        <v>1</v>
      </c>
      <c r="G639" s="19" t="s">
        <v>67</v>
      </c>
      <c r="H639" s="23">
        <v>1810</v>
      </c>
      <c r="I639" s="37">
        <v>0.11502100840336134</v>
      </c>
      <c r="J639" s="36">
        <v>5.1608452609801366E-4</v>
      </c>
      <c r="K639" s="36">
        <f t="shared" si="157"/>
        <v>5.1608452609801366E-4</v>
      </c>
      <c r="L639" s="23">
        <v>3.67</v>
      </c>
      <c r="M639" s="35">
        <v>0.26</v>
      </c>
      <c r="N639" s="35">
        <f t="shared" si="158"/>
        <v>0.26</v>
      </c>
      <c r="O639" s="38">
        <v>18.171171171171171</v>
      </c>
      <c r="P639" s="38">
        <f t="shared" si="159"/>
        <v>18.171171171171171</v>
      </c>
      <c r="Q639" s="38">
        <v>5.9551821</v>
      </c>
      <c r="R639" s="38">
        <v>10.254943899018233</v>
      </c>
      <c r="S639" s="23">
        <v>1.1400000000000001</v>
      </c>
      <c r="T639" s="23">
        <v>0.87</v>
      </c>
      <c r="U639" s="23">
        <v>10</v>
      </c>
      <c r="V639" s="23">
        <f t="shared" si="160"/>
        <v>10</v>
      </c>
      <c r="W639" s="23">
        <v>78</v>
      </c>
      <c r="X639" s="23">
        <f t="shared" si="161"/>
        <v>78</v>
      </c>
      <c r="Y639" s="23">
        <v>62</v>
      </c>
      <c r="Z639" s="23" t="str">
        <f>Code!$K$204</f>
        <v>EF 86</v>
      </c>
      <c r="AA639" s="23" t="str">
        <f>Code!$K$207</f>
        <v>EF 57</v>
      </c>
      <c r="AB639" s="23" t="str">
        <f>Code!$K$208</f>
        <v>EF 57</v>
      </c>
      <c r="AC639" s="23" t="str">
        <f>Code!$K$205</f>
        <v>EF 57</v>
      </c>
      <c r="AD639" s="23" t="s">
        <v>237</v>
      </c>
      <c r="AE639" s="23" t="s">
        <v>237</v>
      </c>
      <c r="AF639" s="23" t="s">
        <v>237</v>
      </c>
      <c r="AG639" s="39">
        <f t="shared" si="156"/>
        <v>5.1608452609801366E-4</v>
      </c>
      <c r="AH639" s="39">
        <f t="shared" si="162"/>
        <v>5.1608452609801366E-4</v>
      </c>
      <c r="AI639" s="18">
        <f t="shared" si="163"/>
        <v>3.67</v>
      </c>
      <c r="AJ639" s="41">
        <f>Code!$B$23</f>
        <v>0.15</v>
      </c>
      <c r="AK639" s="41">
        <f t="shared" si="164"/>
        <v>0.15</v>
      </c>
      <c r="AL639" s="110">
        <f t="shared" si="165"/>
        <v>18.171171171171171</v>
      </c>
      <c r="AM639" s="110">
        <f t="shared" si="166"/>
        <v>18.171171171171171</v>
      </c>
      <c r="AN639" s="110">
        <f t="shared" si="167"/>
        <v>5.9551821</v>
      </c>
      <c r="AO639" s="110">
        <f t="shared" si="168"/>
        <v>10.254943899018233</v>
      </c>
      <c r="AP639" s="18">
        <f>VLOOKUP(D639,Code!$B$92:$D$107,2,FALSE)</f>
        <v>0.32</v>
      </c>
      <c r="AQ639" s="18">
        <f>VLOOKUP(E639,Code!$B$92:$D$107,3,FALSE)</f>
        <v>0.25</v>
      </c>
      <c r="AR639" s="18">
        <f>Code!$C$132</f>
        <v>14</v>
      </c>
      <c r="AS639" s="18">
        <f t="shared" si="169"/>
        <v>14</v>
      </c>
      <c r="AT639" s="88">
        <f>Code!$C$189</f>
        <v>80</v>
      </c>
      <c r="AU639" s="88">
        <f t="shared" si="170"/>
        <v>80</v>
      </c>
      <c r="AV639" s="88">
        <f>Code!$C$198</f>
        <v>66</v>
      </c>
      <c r="AW639" s="18" t="str">
        <f>Code!$L$204</f>
        <v>EF 95</v>
      </c>
      <c r="AX639" s="64" t="str">
        <f>Code!$L$207</f>
        <v>EF 60</v>
      </c>
      <c r="AY639" s="64" t="str">
        <f>Code!$L$208</f>
        <v>EF 60</v>
      </c>
      <c r="AZ639" s="64" t="str">
        <f>Code!$L$205</f>
        <v>EF 62</v>
      </c>
      <c r="BA639" s="23" t="s">
        <v>237</v>
      </c>
      <c r="BB639" s="23" t="s">
        <v>237</v>
      </c>
      <c r="BC639" s="23" t="s">
        <v>237</v>
      </c>
      <c r="BD639" s="39">
        <f t="shared" si="171"/>
        <v>4.3867184718331158E-4</v>
      </c>
      <c r="BE639" s="39">
        <f t="shared" si="172"/>
        <v>3.6125916826860955E-4</v>
      </c>
      <c r="BF639" s="18">
        <f>Measures!$C$3</f>
        <v>8</v>
      </c>
      <c r="BG639" s="41">
        <f>Measures!$C$4</f>
        <v>0.1</v>
      </c>
      <c r="BH639" s="41">
        <v>0.06</v>
      </c>
      <c r="BI639" s="18">
        <f>VLOOKUP(D639,Measures!$B$6:$C$21,2,FALSE)</f>
        <v>38</v>
      </c>
      <c r="BJ639" s="18">
        <f>Measures!$C$22</f>
        <v>44</v>
      </c>
      <c r="BK639" s="18">
        <f>Measures!$C$23</f>
        <v>19</v>
      </c>
      <c r="BL639" s="18">
        <f>Measures!$C$24</f>
        <v>13</v>
      </c>
      <c r="BM639" s="18">
        <f>Measures!$C$26</f>
        <v>0.32</v>
      </c>
      <c r="BN639" s="18">
        <f>Measures!$D$26</f>
        <v>0.25</v>
      </c>
      <c r="BO639" s="18">
        <f>Measures!$C$27</f>
        <v>14</v>
      </c>
      <c r="BP639" s="18">
        <f>Measures!$C$28</f>
        <v>15</v>
      </c>
      <c r="BQ639" s="88">
        <f>Measures!$C$29</f>
        <v>92</v>
      </c>
      <c r="BR639" s="88">
        <f>Measures!$C$30</f>
        <v>95</v>
      </c>
      <c r="BS639" s="88">
        <f>Measures!$C$31</f>
        <v>70</v>
      </c>
      <c r="BT639" s="64" t="str">
        <f>Code!$M$204</f>
        <v>EF 200</v>
      </c>
      <c r="BU639" s="64" t="str">
        <f>Code!$M$207</f>
        <v>EF 67</v>
      </c>
      <c r="BV639" s="64" t="str">
        <f>Code!$M$208</f>
        <v>EF 70</v>
      </c>
      <c r="BW639" s="64" t="str">
        <f>Code!$M$205</f>
        <v>EF 82</v>
      </c>
      <c r="BX639" s="64" t="s">
        <v>363</v>
      </c>
      <c r="BY639" s="64" t="s">
        <v>239</v>
      </c>
      <c r="BZ639" s="64" t="s">
        <v>240</v>
      </c>
      <c r="CA639" s="64"/>
      <c r="CB639" s="64"/>
      <c r="CC639" s="64"/>
      <c r="CD639" s="64"/>
      <c r="CE639" s="64"/>
      <c r="CF639" s="64"/>
      <c r="CG639" s="64"/>
      <c r="CH639" s="64"/>
      <c r="CI639" s="64"/>
      <c r="CJ639" s="64"/>
      <c r="CK639" s="64"/>
      <c r="CL639" s="64"/>
      <c r="CM639" s="18"/>
      <c r="CN639" s="18"/>
    </row>
    <row r="640" spans="1:92" ht="14.4" x14ac:dyDescent="0.3">
      <c r="A640" s="19" t="s">
        <v>22</v>
      </c>
      <c r="B640" s="31" t="s">
        <v>85</v>
      </c>
      <c r="C640" s="19" t="s">
        <v>71</v>
      </c>
      <c r="D640" s="19">
        <v>13</v>
      </c>
      <c r="E640" s="19">
        <f>VLOOKUP(D640,Lists!$B$3:$C$18,2,FALSE)</f>
        <v>13</v>
      </c>
      <c r="F640" s="19">
        <v>2</v>
      </c>
      <c r="G640" s="19" t="s">
        <v>67</v>
      </c>
      <c r="H640" s="23">
        <v>2400</v>
      </c>
      <c r="I640" s="37">
        <v>0.11502100840336134</v>
      </c>
      <c r="J640" s="36">
        <v>5.1608452609801366E-4</v>
      </c>
      <c r="K640" s="36">
        <f t="shared" si="157"/>
        <v>5.1608452609801366E-4</v>
      </c>
      <c r="L640" s="23">
        <v>3.67</v>
      </c>
      <c r="M640" s="35">
        <v>0.26</v>
      </c>
      <c r="N640" s="35">
        <f t="shared" si="158"/>
        <v>0.26</v>
      </c>
      <c r="O640" s="38">
        <v>18.171171171171171</v>
      </c>
      <c r="P640" s="38">
        <f t="shared" si="159"/>
        <v>18.171171171171171</v>
      </c>
      <c r="Q640" s="38">
        <v>5.9551821</v>
      </c>
      <c r="R640" s="38">
        <v>10.254943899018233</v>
      </c>
      <c r="S640" s="23">
        <v>1.1400000000000001</v>
      </c>
      <c r="T640" s="23">
        <v>0.87</v>
      </c>
      <c r="U640" s="23">
        <v>10</v>
      </c>
      <c r="V640" s="23">
        <f t="shared" si="160"/>
        <v>10</v>
      </c>
      <c r="W640" s="23">
        <v>78</v>
      </c>
      <c r="X640" s="23">
        <f t="shared" si="161"/>
        <v>78</v>
      </c>
      <c r="Y640" s="23">
        <v>62</v>
      </c>
      <c r="Z640" s="23" t="str">
        <f>Code!$K$204</f>
        <v>EF 86</v>
      </c>
      <c r="AA640" s="23" t="str">
        <f>Code!$K$207</f>
        <v>EF 57</v>
      </c>
      <c r="AB640" s="23" t="str">
        <f>Code!$K$208</f>
        <v>EF 57</v>
      </c>
      <c r="AC640" s="23" t="str">
        <f>Code!$K$205</f>
        <v>EF 57</v>
      </c>
      <c r="AD640" s="23" t="s">
        <v>237</v>
      </c>
      <c r="AE640" s="23" t="s">
        <v>237</v>
      </c>
      <c r="AF640" s="23" t="s">
        <v>237</v>
      </c>
      <c r="AG640" s="39">
        <f t="shared" si="156"/>
        <v>5.1608452609801366E-4</v>
      </c>
      <c r="AH640" s="39">
        <f t="shared" si="162"/>
        <v>5.1608452609801366E-4</v>
      </c>
      <c r="AI640" s="18">
        <f t="shared" si="163"/>
        <v>3.67</v>
      </c>
      <c r="AJ640" s="41">
        <f>Code!$B$23</f>
        <v>0.15</v>
      </c>
      <c r="AK640" s="41">
        <f t="shared" si="164"/>
        <v>0.15</v>
      </c>
      <c r="AL640" s="110">
        <f t="shared" si="165"/>
        <v>18.171171171171171</v>
      </c>
      <c r="AM640" s="110">
        <f t="shared" si="166"/>
        <v>18.171171171171171</v>
      </c>
      <c r="AN640" s="110">
        <f t="shared" si="167"/>
        <v>5.9551821</v>
      </c>
      <c r="AO640" s="110">
        <f t="shared" si="168"/>
        <v>10.254943899018233</v>
      </c>
      <c r="AP640" s="18">
        <f>VLOOKUP(D640,Code!$B$92:$D$107,2,FALSE)</f>
        <v>0.32</v>
      </c>
      <c r="AQ640" s="18">
        <f>VLOOKUP(E640,Code!$B$92:$D$107,3,FALSE)</f>
        <v>0.25</v>
      </c>
      <c r="AR640" s="18">
        <f>Code!$C$132</f>
        <v>14</v>
      </c>
      <c r="AS640" s="18">
        <f t="shared" si="169"/>
        <v>14</v>
      </c>
      <c r="AT640" s="88">
        <f>Code!$C$189</f>
        <v>80</v>
      </c>
      <c r="AU640" s="88">
        <f t="shared" si="170"/>
        <v>80</v>
      </c>
      <c r="AV640" s="88">
        <f>Code!$C$198</f>
        <v>66</v>
      </c>
      <c r="AW640" s="18" t="str">
        <f>Code!$L$204</f>
        <v>EF 95</v>
      </c>
      <c r="AX640" s="64" t="str">
        <f>Code!$L$207</f>
        <v>EF 60</v>
      </c>
      <c r="AY640" s="64" t="str">
        <f>Code!$L$208</f>
        <v>EF 60</v>
      </c>
      <c r="AZ640" s="64" t="str">
        <f>Code!$L$205</f>
        <v>EF 62</v>
      </c>
      <c r="BA640" s="23" t="s">
        <v>237</v>
      </c>
      <c r="BB640" s="23" t="s">
        <v>237</v>
      </c>
      <c r="BC640" s="23" t="s">
        <v>237</v>
      </c>
      <c r="BD640" s="39">
        <f t="shared" si="171"/>
        <v>4.3867184718331158E-4</v>
      </c>
      <c r="BE640" s="39">
        <f t="shared" si="172"/>
        <v>3.6125916826860955E-4</v>
      </c>
      <c r="BF640" s="18">
        <f>Measures!$C$3</f>
        <v>8</v>
      </c>
      <c r="BG640" s="41">
        <f>Measures!$C$4</f>
        <v>0.1</v>
      </c>
      <c r="BH640" s="41">
        <v>0.06</v>
      </c>
      <c r="BI640" s="18">
        <f>VLOOKUP(D640,Measures!$B$6:$C$21,2,FALSE)</f>
        <v>38</v>
      </c>
      <c r="BJ640" s="18">
        <f>Measures!$C$22</f>
        <v>44</v>
      </c>
      <c r="BK640" s="18">
        <f>Measures!$C$23</f>
        <v>19</v>
      </c>
      <c r="BL640" s="18">
        <f>Measures!$C$24</f>
        <v>13</v>
      </c>
      <c r="BM640" s="18">
        <f>Measures!$C$26</f>
        <v>0.32</v>
      </c>
      <c r="BN640" s="18">
        <f>Measures!$D$26</f>
        <v>0.25</v>
      </c>
      <c r="BO640" s="18">
        <f>Measures!$C$27</f>
        <v>14</v>
      </c>
      <c r="BP640" s="18">
        <f>Measures!$C$28</f>
        <v>15</v>
      </c>
      <c r="BQ640" s="88">
        <f>Measures!$C$29</f>
        <v>92</v>
      </c>
      <c r="BR640" s="88">
        <f>Measures!$C$30</f>
        <v>95</v>
      </c>
      <c r="BS640" s="88">
        <f>Measures!$C$31</f>
        <v>70</v>
      </c>
      <c r="BT640" s="64" t="str">
        <f>Code!$M$204</f>
        <v>EF 200</v>
      </c>
      <c r="BU640" s="64" t="str">
        <f>Code!$M$207</f>
        <v>EF 67</v>
      </c>
      <c r="BV640" s="64" t="str">
        <f>Code!$M$208</f>
        <v>EF 70</v>
      </c>
      <c r="BW640" s="64" t="str">
        <f>Code!$M$205</f>
        <v>EF 82</v>
      </c>
      <c r="BX640" s="64" t="s">
        <v>363</v>
      </c>
      <c r="BY640" s="64" t="s">
        <v>239</v>
      </c>
      <c r="BZ640" s="64" t="s">
        <v>240</v>
      </c>
      <c r="CA640" s="64"/>
      <c r="CB640" s="64"/>
      <c r="CC640" s="64"/>
      <c r="CD640" s="64"/>
      <c r="CE640" s="64"/>
      <c r="CF640" s="64"/>
      <c r="CG640" s="64"/>
      <c r="CH640" s="64"/>
      <c r="CI640" s="64"/>
      <c r="CJ640" s="64"/>
      <c r="CK640" s="64"/>
      <c r="CL640" s="64"/>
      <c r="CM640" s="18"/>
      <c r="CN640" s="18"/>
    </row>
    <row r="641" spans="1:92" ht="14.4" x14ac:dyDescent="0.3">
      <c r="A641" s="19" t="s">
        <v>95</v>
      </c>
      <c r="B641" s="31" t="s">
        <v>85</v>
      </c>
      <c r="C641" s="19" t="s">
        <v>87</v>
      </c>
      <c r="D641" s="19">
        <v>13</v>
      </c>
      <c r="E641" s="19">
        <f>VLOOKUP(D641,Lists!$B$3:$C$18,2,FALSE)</f>
        <v>13</v>
      </c>
      <c r="F641" s="19">
        <v>1</v>
      </c>
      <c r="G641" s="19" t="s">
        <v>67</v>
      </c>
      <c r="H641" s="23">
        <v>1810</v>
      </c>
      <c r="I641" s="37">
        <v>0.11502100840336134</v>
      </c>
      <c r="J641" s="36">
        <v>5.1608452609801366E-4</v>
      </c>
      <c r="K641" s="36">
        <f t="shared" si="157"/>
        <v>5.1608452609801366E-4</v>
      </c>
      <c r="L641" s="23">
        <v>3.67</v>
      </c>
      <c r="M641" s="35">
        <v>0.26</v>
      </c>
      <c r="N641" s="35">
        <f t="shared" si="158"/>
        <v>0.26</v>
      </c>
      <c r="O641" s="38">
        <v>18.171171171171171</v>
      </c>
      <c r="P641" s="38">
        <f t="shared" si="159"/>
        <v>18.171171171171171</v>
      </c>
      <c r="Q641" s="38">
        <v>5.9551821</v>
      </c>
      <c r="R641" s="38">
        <v>10.254943899018233</v>
      </c>
      <c r="S641" s="23">
        <v>1.1400000000000001</v>
      </c>
      <c r="T641" s="23">
        <v>0.87</v>
      </c>
      <c r="U641" s="23">
        <v>10</v>
      </c>
      <c r="V641" s="23">
        <f t="shared" si="160"/>
        <v>10</v>
      </c>
      <c r="W641" s="23">
        <v>78</v>
      </c>
      <c r="X641" s="23">
        <f t="shared" si="161"/>
        <v>78</v>
      </c>
      <c r="Y641" s="23">
        <v>62</v>
      </c>
      <c r="Z641" s="23" t="str">
        <f>Code!$K$204</f>
        <v>EF 86</v>
      </c>
      <c r="AA641" s="23" t="str">
        <f>Code!$K$207</f>
        <v>EF 57</v>
      </c>
      <c r="AB641" s="23" t="str">
        <f>Code!$K$208</f>
        <v>EF 57</v>
      </c>
      <c r="AC641" s="23" t="str">
        <f>Code!$K$205</f>
        <v>EF 57</v>
      </c>
      <c r="AD641" s="23" t="s">
        <v>237</v>
      </c>
      <c r="AE641" s="23" t="s">
        <v>237</v>
      </c>
      <c r="AF641" s="23" t="s">
        <v>237</v>
      </c>
      <c r="AG641" s="39">
        <f t="shared" si="156"/>
        <v>5.1608452609801366E-4</v>
      </c>
      <c r="AH641" s="39">
        <f t="shared" si="162"/>
        <v>5.1608452609801366E-4</v>
      </c>
      <c r="AI641" s="18">
        <f t="shared" si="163"/>
        <v>3.67</v>
      </c>
      <c r="AJ641" s="41">
        <f>Code!$B$23</f>
        <v>0.15</v>
      </c>
      <c r="AK641" s="41">
        <f t="shared" si="164"/>
        <v>0.15</v>
      </c>
      <c r="AL641" s="110">
        <f t="shared" si="165"/>
        <v>18.171171171171171</v>
      </c>
      <c r="AM641" s="110">
        <f t="shared" si="166"/>
        <v>18.171171171171171</v>
      </c>
      <c r="AN641" s="110">
        <f t="shared" si="167"/>
        <v>5.9551821</v>
      </c>
      <c r="AO641" s="110">
        <f t="shared" si="168"/>
        <v>10.254943899018233</v>
      </c>
      <c r="AP641" s="18">
        <f>VLOOKUP(D641,Code!$B$92:$D$107,2,FALSE)</f>
        <v>0.32</v>
      </c>
      <c r="AQ641" s="18">
        <f>VLOOKUP(E641,Code!$B$92:$D$107,3,FALSE)</f>
        <v>0.25</v>
      </c>
      <c r="AR641" s="18">
        <f>Code!$C$132</f>
        <v>14</v>
      </c>
      <c r="AS641" s="18">
        <f t="shared" si="169"/>
        <v>14</v>
      </c>
      <c r="AT641" s="88">
        <f>Code!$C$189</f>
        <v>80</v>
      </c>
      <c r="AU641" s="88">
        <f t="shared" si="170"/>
        <v>80</v>
      </c>
      <c r="AV641" s="88">
        <f>Code!$C$198</f>
        <v>66</v>
      </c>
      <c r="AW641" s="18" t="str">
        <f>Code!$L$204</f>
        <v>EF 95</v>
      </c>
      <c r="AX641" s="64" t="str">
        <f>Code!$L$207</f>
        <v>EF 60</v>
      </c>
      <c r="AY641" s="64" t="str">
        <f>Code!$L$208</f>
        <v>EF 60</v>
      </c>
      <c r="AZ641" s="64" t="str">
        <f>Code!$L$205</f>
        <v>EF 62</v>
      </c>
      <c r="BA641" s="23" t="s">
        <v>237</v>
      </c>
      <c r="BB641" s="23" t="s">
        <v>237</v>
      </c>
      <c r="BC641" s="23" t="s">
        <v>237</v>
      </c>
      <c r="BD641" s="39">
        <f t="shared" si="171"/>
        <v>4.3867184718331158E-4</v>
      </c>
      <c r="BE641" s="39">
        <f t="shared" si="172"/>
        <v>3.6125916826860955E-4</v>
      </c>
      <c r="BF641" s="18">
        <f>Measures!$C$3</f>
        <v>8</v>
      </c>
      <c r="BG641" s="41">
        <f>Measures!$C$4</f>
        <v>0.1</v>
      </c>
      <c r="BH641" s="41">
        <v>0.06</v>
      </c>
      <c r="BI641" s="18">
        <f>VLOOKUP(D641,Measures!$B$6:$C$21,2,FALSE)</f>
        <v>38</v>
      </c>
      <c r="BJ641" s="18">
        <f>Measures!$C$22</f>
        <v>44</v>
      </c>
      <c r="BK641" s="18">
        <f>Measures!$C$23</f>
        <v>19</v>
      </c>
      <c r="BL641" s="18">
        <f>Measures!$C$24</f>
        <v>13</v>
      </c>
      <c r="BM641" s="18">
        <f>Measures!$C$26</f>
        <v>0.32</v>
      </c>
      <c r="BN641" s="18">
        <f>Measures!$D$26</f>
        <v>0.25</v>
      </c>
      <c r="BO641" s="18">
        <f>Measures!$C$27</f>
        <v>14</v>
      </c>
      <c r="BP641" s="18">
        <f>Measures!$C$28</f>
        <v>15</v>
      </c>
      <c r="BQ641" s="88">
        <f>Measures!$C$29</f>
        <v>92</v>
      </c>
      <c r="BR641" s="88">
        <f>Measures!$C$30</f>
        <v>95</v>
      </c>
      <c r="BS641" s="88">
        <f>Measures!$C$31</f>
        <v>70</v>
      </c>
      <c r="BT641" s="64" t="str">
        <f>Code!$M$204</f>
        <v>EF 200</v>
      </c>
      <c r="BU641" s="64" t="str">
        <f>Code!$M$207</f>
        <v>EF 67</v>
      </c>
      <c r="BV641" s="64" t="str">
        <f>Code!$M$208</f>
        <v>EF 70</v>
      </c>
      <c r="BW641" s="64" t="str">
        <f>Code!$M$205</f>
        <v>EF 82</v>
      </c>
      <c r="BX641" s="64" t="s">
        <v>363</v>
      </c>
      <c r="BY641" s="64" t="s">
        <v>239</v>
      </c>
      <c r="BZ641" s="64" t="s">
        <v>240</v>
      </c>
      <c r="CA641" s="64"/>
      <c r="CB641" s="64"/>
      <c r="CC641" s="64"/>
      <c r="CD641" s="64"/>
      <c r="CE641" s="64"/>
      <c r="CF641" s="64"/>
      <c r="CG641" s="64"/>
      <c r="CH641" s="64"/>
      <c r="CI641" s="64"/>
      <c r="CJ641" s="64"/>
      <c r="CK641" s="64"/>
      <c r="CL641" s="64"/>
      <c r="CM641" s="18"/>
      <c r="CN641" s="18"/>
    </row>
    <row r="642" spans="1:92" ht="14.4" x14ac:dyDescent="0.3">
      <c r="A642" s="19" t="s">
        <v>95</v>
      </c>
      <c r="B642" s="31" t="s">
        <v>85</v>
      </c>
      <c r="C642" s="19" t="s">
        <v>87</v>
      </c>
      <c r="D642" s="19">
        <v>13</v>
      </c>
      <c r="E642" s="19">
        <f>VLOOKUP(D642,Lists!$B$3:$C$18,2,FALSE)</f>
        <v>13</v>
      </c>
      <c r="F642" s="19">
        <v>2</v>
      </c>
      <c r="G642" s="19" t="s">
        <v>67</v>
      </c>
      <c r="H642" s="23">
        <v>2400</v>
      </c>
      <c r="I642" s="37">
        <v>0.11502100840336134</v>
      </c>
      <c r="J642" s="36">
        <v>5.1608452609801366E-4</v>
      </c>
      <c r="K642" s="36">
        <f t="shared" si="157"/>
        <v>5.1608452609801366E-4</v>
      </c>
      <c r="L642" s="23">
        <v>3.67</v>
      </c>
      <c r="M642" s="35">
        <v>0.26</v>
      </c>
      <c r="N642" s="35">
        <f t="shared" si="158"/>
        <v>0.26</v>
      </c>
      <c r="O642" s="38">
        <v>18.171171171171171</v>
      </c>
      <c r="P642" s="38">
        <f t="shared" si="159"/>
        <v>18.171171171171171</v>
      </c>
      <c r="Q642" s="38">
        <v>5.9551821</v>
      </c>
      <c r="R642" s="38">
        <v>10.254943899018233</v>
      </c>
      <c r="S642" s="23">
        <v>1.1400000000000001</v>
      </c>
      <c r="T642" s="23">
        <v>0.87</v>
      </c>
      <c r="U642" s="23">
        <v>10</v>
      </c>
      <c r="V642" s="23">
        <f t="shared" si="160"/>
        <v>10</v>
      </c>
      <c r="W642" s="23">
        <v>78</v>
      </c>
      <c r="X642" s="23">
        <f t="shared" si="161"/>
        <v>78</v>
      </c>
      <c r="Y642" s="23">
        <v>62</v>
      </c>
      <c r="Z642" s="23" t="str">
        <f>Code!$K$204</f>
        <v>EF 86</v>
      </c>
      <c r="AA642" s="23" t="str">
        <f>Code!$K$207</f>
        <v>EF 57</v>
      </c>
      <c r="AB642" s="23" t="str">
        <f>Code!$K$208</f>
        <v>EF 57</v>
      </c>
      <c r="AC642" s="23" t="str">
        <f>Code!$K$205</f>
        <v>EF 57</v>
      </c>
      <c r="AD642" s="23" t="s">
        <v>237</v>
      </c>
      <c r="AE642" s="23" t="s">
        <v>237</v>
      </c>
      <c r="AF642" s="23" t="s">
        <v>237</v>
      </c>
      <c r="AG642" s="39">
        <f t="shared" si="156"/>
        <v>5.1608452609801366E-4</v>
      </c>
      <c r="AH642" s="39">
        <f t="shared" si="162"/>
        <v>5.1608452609801366E-4</v>
      </c>
      <c r="AI642" s="18">
        <f t="shared" si="163"/>
        <v>3.67</v>
      </c>
      <c r="AJ642" s="41">
        <f>Code!$B$23</f>
        <v>0.15</v>
      </c>
      <c r="AK642" s="41">
        <f t="shared" si="164"/>
        <v>0.15</v>
      </c>
      <c r="AL642" s="110">
        <f t="shared" si="165"/>
        <v>18.171171171171171</v>
      </c>
      <c r="AM642" s="110">
        <f t="shared" si="166"/>
        <v>18.171171171171171</v>
      </c>
      <c r="AN642" s="110">
        <f t="shared" si="167"/>
        <v>5.9551821</v>
      </c>
      <c r="AO642" s="110">
        <f t="shared" si="168"/>
        <v>10.254943899018233</v>
      </c>
      <c r="AP642" s="18">
        <f>VLOOKUP(D642,Code!$B$92:$D$107,2,FALSE)</f>
        <v>0.32</v>
      </c>
      <c r="AQ642" s="18">
        <f>VLOOKUP(E642,Code!$B$92:$D$107,3,FALSE)</f>
        <v>0.25</v>
      </c>
      <c r="AR642" s="18">
        <f>Code!$C$132</f>
        <v>14</v>
      </c>
      <c r="AS642" s="18">
        <f t="shared" si="169"/>
        <v>14</v>
      </c>
      <c r="AT642" s="88">
        <f>Code!$C$189</f>
        <v>80</v>
      </c>
      <c r="AU642" s="88">
        <f t="shared" si="170"/>
        <v>80</v>
      </c>
      <c r="AV642" s="88">
        <f>Code!$C$198</f>
        <v>66</v>
      </c>
      <c r="AW642" s="18" t="str">
        <f>Code!$L$204</f>
        <v>EF 95</v>
      </c>
      <c r="AX642" s="64" t="str">
        <f>Code!$L$207</f>
        <v>EF 60</v>
      </c>
      <c r="AY642" s="64" t="str">
        <f>Code!$L$208</f>
        <v>EF 60</v>
      </c>
      <c r="AZ642" s="64" t="str">
        <f>Code!$L$205</f>
        <v>EF 62</v>
      </c>
      <c r="BA642" s="23" t="s">
        <v>237</v>
      </c>
      <c r="BB642" s="23" t="s">
        <v>237</v>
      </c>
      <c r="BC642" s="23" t="s">
        <v>237</v>
      </c>
      <c r="BD642" s="39">
        <f t="shared" si="171"/>
        <v>4.3867184718331158E-4</v>
      </c>
      <c r="BE642" s="39">
        <f t="shared" si="172"/>
        <v>3.6125916826860955E-4</v>
      </c>
      <c r="BF642" s="18">
        <f>Measures!$C$3</f>
        <v>8</v>
      </c>
      <c r="BG642" s="41">
        <f>Measures!$C$4</f>
        <v>0.1</v>
      </c>
      <c r="BH642" s="41">
        <v>0.06</v>
      </c>
      <c r="BI642" s="18">
        <f>VLOOKUP(D642,Measures!$B$6:$C$21,2,FALSE)</f>
        <v>38</v>
      </c>
      <c r="BJ642" s="18">
        <f>Measures!$C$22</f>
        <v>44</v>
      </c>
      <c r="BK642" s="18">
        <f>Measures!$C$23</f>
        <v>19</v>
      </c>
      <c r="BL642" s="18">
        <f>Measures!$C$24</f>
        <v>13</v>
      </c>
      <c r="BM642" s="18">
        <f>Measures!$C$26</f>
        <v>0.32</v>
      </c>
      <c r="BN642" s="18">
        <f>Measures!$D$26</f>
        <v>0.25</v>
      </c>
      <c r="BO642" s="18">
        <f>Measures!$C$27</f>
        <v>14</v>
      </c>
      <c r="BP642" s="18">
        <f>Measures!$C$28</f>
        <v>15</v>
      </c>
      <c r="BQ642" s="88">
        <f>Measures!$C$29</f>
        <v>92</v>
      </c>
      <c r="BR642" s="88">
        <f>Measures!$C$30</f>
        <v>95</v>
      </c>
      <c r="BS642" s="88">
        <f>Measures!$C$31</f>
        <v>70</v>
      </c>
      <c r="BT642" s="64" t="str">
        <f>Code!$M$204</f>
        <v>EF 200</v>
      </c>
      <c r="BU642" s="64" t="str">
        <f>Code!$M$207</f>
        <v>EF 67</v>
      </c>
      <c r="BV642" s="64" t="str">
        <f>Code!$M$208</f>
        <v>EF 70</v>
      </c>
      <c r="BW642" s="64" t="str">
        <f>Code!$M$205</f>
        <v>EF 82</v>
      </c>
      <c r="BX642" s="64" t="s">
        <v>363</v>
      </c>
      <c r="BY642" s="64" t="s">
        <v>239</v>
      </c>
      <c r="BZ642" s="64" t="s">
        <v>240</v>
      </c>
      <c r="CA642" s="64"/>
      <c r="CB642" s="64"/>
      <c r="CC642" s="64"/>
      <c r="CD642" s="64"/>
      <c r="CE642" s="64"/>
      <c r="CF642" s="64"/>
      <c r="CG642" s="64"/>
      <c r="CH642" s="64"/>
      <c r="CI642" s="64"/>
      <c r="CJ642" s="64"/>
      <c r="CK642" s="64"/>
      <c r="CL642" s="64"/>
      <c r="CM642" s="18"/>
      <c r="CN642" s="18"/>
    </row>
    <row r="643" spans="1:92" ht="14.4" x14ac:dyDescent="0.3">
      <c r="A643" s="19" t="s">
        <v>22</v>
      </c>
      <c r="B643" s="31" t="s">
        <v>85</v>
      </c>
      <c r="C643" s="19" t="s">
        <v>87</v>
      </c>
      <c r="D643" s="19">
        <v>13</v>
      </c>
      <c r="E643" s="19">
        <f>VLOOKUP(D643,Lists!$B$3:$C$18,2,FALSE)</f>
        <v>13</v>
      </c>
      <c r="F643" s="19">
        <v>1</v>
      </c>
      <c r="G643" s="19" t="s">
        <v>67</v>
      </c>
      <c r="H643" s="23">
        <v>1810</v>
      </c>
      <c r="I643" s="37">
        <v>0.11502100840336134</v>
      </c>
      <c r="J643" s="36">
        <v>5.1608452609801366E-4</v>
      </c>
      <c r="K643" s="36">
        <f t="shared" si="157"/>
        <v>5.1608452609801366E-4</v>
      </c>
      <c r="L643" s="23">
        <v>3.67</v>
      </c>
      <c r="M643" s="35">
        <v>0.26</v>
      </c>
      <c r="N643" s="35">
        <f t="shared" si="158"/>
        <v>0.26</v>
      </c>
      <c r="O643" s="38">
        <v>18.171171171171171</v>
      </c>
      <c r="P643" s="38">
        <f t="shared" si="159"/>
        <v>18.171171171171171</v>
      </c>
      <c r="Q643" s="38">
        <v>5.9551821</v>
      </c>
      <c r="R643" s="38">
        <v>10.254943899018233</v>
      </c>
      <c r="S643" s="23">
        <v>1.1400000000000001</v>
      </c>
      <c r="T643" s="23">
        <v>0.87</v>
      </c>
      <c r="U643" s="23">
        <v>10</v>
      </c>
      <c r="V643" s="23">
        <f t="shared" si="160"/>
        <v>10</v>
      </c>
      <c r="W643" s="23">
        <v>78</v>
      </c>
      <c r="X643" s="23">
        <f t="shared" si="161"/>
        <v>78</v>
      </c>
      <c r="Y643" s="23">
        <v>62</v>
      </c>
      <c r="Z643" s="23" t="str">
        <f>Code!$K$204</f>
        <v>EF 86</v>
      </c>
      <c r="AA643" s="23" t="str">
        <f>Code!$K$207</f>
        <v>EF 57</v>
      </c>
      <c r="AB643" s="23" t="str">
        <f>Code!$K$208</f>
        <v>EF 57</v>
      </c>
      <c r="AC643" s="23" t="str">
        <f>Code!$K$205</f>
        <v>EF 57</v>
      </c>
      <c r="AD643" s="23" t="s">
        <v>237</v>
      </c>
      <c r="AE643" s="23" t="s">
        <v>237</v>
      </c>
      <c r="AF643" s="23" t="s">
        <v>237</v>
      </c>
      <c r="AG643" s="39">
        <f t="shared" si="156"/>
        <v>5.1608452609801366E-4</v>
      </c>
      <c r="AH643" s="39">
        <f t="shared" si="162"/>
        <v>5.1608452609801366E-4</v>
      </c>
      <c r="AI643" s="18">
        <f t="shared" si="163"/>
        <v>3.67</v>
      </c>
      <c r="AJ643" s="41">
        <f>Code!$B$23</f>
        <v>0.15</v>
      </c>
      <c r="AK643" s="41">
        <f t="shared" si="164"/>
        <v>0.15</v>
      </c>
      <c r="AL643" s="110">
        <f t="shared" si="165"/>
        <v>18.171171171171171</v>
      </c>
      <c r="AM643" s="110">
        <f t="shared" si="166"/>
        <v>18.171171171171171</v>
      </c>
      <c r="AN643" s="110">
        <f t="shared" si="167"/>
        <v>5.9551821</v>
      </c>
      <c r="AO643" s="110">
        <f t="shared" si="168"/>
        <v>10.254943899018233</v>
      </c>
      <c r="AP643" s="18">
        <f>VLOOKUP(D643,Code!$B$92:$D$107,2,FALSE)</f>
        <v>0.32</v>
      </c>
      <c r="AQ643" s="18">
        <f>VLOOKUP(E643,Code!$B$92:$D$107,3,FALSE)</f>
        <v>0.25</v>
      </c>
      <c r="AR643" s="18">
        <f>Code!$C$132</f>
        <v>14</v>
      </c>
      <c r="AS643" s="18">
        <f t="shared" si="169"/>
        <v>14</v>
      </c>
      <c r="AT643" s="88">
        <f>Code!$C$189</f>
        <v>80</v>
      </c>
      <c r="AU643" s="88">
        <f t="shared" si="170"/>
        <v>80</v>
      </c>
      <c r="AV643" s="88">
        <f>Code!$C$198</f>
        <v>66</v>
      </c>
      <c r="AW643" s="18" t="str">
        <f>Code!$L$204</f>
        <v>EF 95</v>
      </c>
      <c r="AX643" s="64" t="str">
        <f>Code!$L$207</f>
        <v>EF 60</v>
      </c>
      <c r="AY643" s="64" t="str">
        <f>Code!$L$208</f>
        <v>EF 60</v>
      </c>
      <c r="AZ643" s="64" t="str">
        <f>Code!$L$205</f>
        <v>EF 62</v>
      </c>
      <c r="BA643" s="23" t="s">
        <v>237</v>
      </c>
      <c r="BB643" s="23" t="s">
        <v>237</v>
      </c>
      <c r="BC643" s="23" t="s">
        <v>237</v>
      </c>
      <c r="BD643" s="39">
        <f t="shared" si="171"/>
        <v>4.3867184718331158E-4</v>
      </c>
      <c r="BE643" s="39">
        <f t="shared" si="172"/>
        <v>3.6125916826860955E-4</v>
      </c>
      <c r="BF643" s="18">
        <f>Measures!$C$3</f>
        <v>8</v>
      </c>
      <c r="BG643" s="41">
        <f>Measures!$C$4</f>
        <v>0.1</v>
      </c>
      <c r="BH643" s="41">
        <v>0.06</v>
      </c>
      <c r="BI643" s="18">
        <f>VLOOKUP(D643,Measures!$B$6:$C$21,2,FALSE)</f>
        <v>38</v>
      </c>
      <c r="BJ643" s="18">
        <f>Measures!$C$22</f>
        <v>44</v>
      </c>
      <c r="BK643" s="18">
        <f>Measures!$C$23</f>
        <v>19</v>
      </c>
      <c r="BL643" s="18">
        <f>Measures!$C$24</f>
        <v>13</v>
      </c>
      <c r="BM643" s="18">
        <f>Measures!$C$26</f>
        <v>0.32</v>
      </c>
      <c r="BN643" s="18">
        <f>Measures!$D$26</f>
        <v>0.25</v>
      </c>
      <c r="BO643" s="18">
        <f>Measures!$C$27</f>
        <v>14</v>
      </c>
      <c r="BP643" s="18">
        <f>Measures!$C$28</f>
        <v>15</v>
      </c>
      <c r="BQ643" s="88">
        <f>Measures!$C$29</f>
        <v>92</v>
      </c>
      <c r="BR643" s="88">
        <f>Measures!$C$30</f>
        <v>95</v>
      </c>
      <c r="BS643" s="88">
        <f>Measures!$C$31</f>
        <v>70</v>
      </c>
      <c r="BT643" s="64" t="str">
        <f>Code!$M$204</f>
        <v>EF 200</v>
      </c>
      <c r="BU643" s="64" t="str">
        <f>Code!$M$207</f>
        <v>EF 67</v>
      </c>
      <c r="BV643" s="64" t="str">
        <f>Code!$M$208</f>
        <v>EF 70</v>
      </c>
      <c r="BW643" s="64" t="str">
        <f>Code!$M$205</f>
        <v>EF 82</v>
      </c>
      <c r="BX643" s="64" t="s">
        <v>363</v>
      </c>
      <c r="BY643" s="64" t="s">
        <v>239</v>
      </c>
      <c r="BZ643" s="64" t="s">
        <v>240</v>
      </c>
      <c r="CA643" s="64"/>
      <c r="CB643" s="64"/>
      <c r="CC643" s="64"/>
      <c r="CD643" s="64"/>
      <c r="CE643" s="64"/>
      <c r="CF643" s="64"/>
      <c r="CG643" s="64"/>
      <c r="CH643" s="64"/>
      <c r="CI643" s="64"/>
      <c r="CJ643" s="64"/>
      <c r="CK643" s="64"/>
      <c r="CL643" s="64"/>
      <c r="CM643" s="18"/>
      <c r="CN643" s="18"/>
    </row>
    <row r="644" spans="1:92" ht="14.4" x14ac:dyDescent="0.3">
      <c r="A644" s="19" t="s">
        <v>22</v>
      </c>
      <c r="B644" s="31" t="s">
        <v>85</v>
      </c>
      <c r="C644" s="19" t="s">
        <v>87</v>
      </c>
      <c r="D644" s="19">
        <v>13</v>
      </c>
      <c r="E644" s="19">
        <f>VLOOKUP(D644,Lists!$B$3:$C$18,2,FALSE)</f>
        <v>13</v>
      </c>
      <c r="F644" s="19">
        <v>2</v>
      </c>
      <c r="G644" s="19" t="s">
        <v>67</v>
      </c>
      <c r="H644" s="23">
        <v>2400</v>
      </c>
      <c r="I644" s="37">
        <v>0.11502100840336134</v>
      </c>
      <c r="J644" s="36">
        <v>5.1608452609801366E-4</v>
      </c>
      <c r="K644" s="36">
        <f t="shared" si="157"/>
        <v>5.1608452609801366E-4</v>
      </c>
      <c r="L644" s="23">
        <v>3.67</v>
      </c>
      <c r="M644" s="35">
        <v>0.26</v>
      </c>
      <c r="N644" s="35">
        <f t="shared" si="158"/>
        <v>0.26</v>
      </c>
      <c r="O644" s="38">
        <v>18.171171171171171</v>
      </c>
      <c r="P644" s="38">
        <f t="shared" si="159"/>
        <v>18.171171171171171</v>
      </c>
      <c r="Q644" s="38">
        <v>5.9551821</v>
      </c>
      <c r="R644" s="38">
        <v>10.254943899018233</v>
      </c>
      <c r="S644" s="23">
        <v>1.1400000000000001</v>
      </c>
      <c r="T644" s="23">
        <v>0.87</v>
      </c>
      <c r="U644" s="23">
        <v>10</v>
      </c>
      <c r="V644" s="23">
        <f t="shared" si="160"/>
        <v>10</v>
      </c>
      <c r="W644" s="23">
        <v>78</v>
      </c>
      <c r="X644" s="23">
        <f t="shared" si="161"/>
        <v>78</v>
      </c>
      <c r="Y644" s="23">
        <v>62</v>
      </c>
      <c r="Z644" s="23" t="str">
        <f>Code!$K$204</f>
        <v>EF 86</v>
      </c>
      <c r="AA644" s="23" t="str">
        <f>Code!$K$207</f>
        <v>EF 57</v>
      </c>
      <c r="AB644" s="23" t="str">
        <f>Code!$K$208</f>
        <v>EF 57</v>
      </c>
      <c r="AC644" s="23" t="str">
        <f>Code!$K$205</f>
        <v>EF 57</v>
      </c>
      <c r="AD644" s="23" t="s">
        <v>237</v>
      </c>
      <c r="AE644" s="23" t="s">
        <v>237</v>
      </c>
      <c r="AF644" s="23" t="s">
        <v>237</v>
      </c>
      <c r="AG644" s="39">
        <f t="shared" si="156"/>
        <v>5.1608452609801366E-4</v>
      </c>
      <c r="AH644" s="39">
        <f t="shared" si="162"/>
        <v>5.1608452609801366E-4</v>
      </c>
      <c r="AI644" s="18">
        <f t="shared" si="163"/>
        <v>3.67</v>
      </c>
      <c r="AJ644" s="41">
        <f>Code!$B$23</f>
        <v>0.15</v>
      </c>
      <c r="AK644" s="41">
        <f t="shared" si="164"/>
        <v>0.15</v>
      </c>
      <c r="AL644" s="110">
        <f t="shared" si="165"/>
        <v>18.171171171171171</v>
      </c>
      <c r="AM644" s="110">
        <f t="shared" si="166"/>
        <v>18.171171171171171</v>
      </c>
      <c r="AN644" s="110">
        <f t="shared" si="167"/>
        <v>5.9551821</v>
      </c>
      <c r="AO644" s="110">
        <f t="shared" si="168"/>
        <v>10.254943899018233</v>
      </c>
      <c r="AP644" s="18">
        <f>VLOOKUP(D644,Code!$B$92:$D$107,2,FALSE)</f>
        <v>0.32</v>
      </c>
      <c r="AQ644" s="18">
        <f>VLOOKUP(E644,Code!$B$92:$D$107,3,FALSE)</f>
        <v>0.25</v>
      </c>
      <c r="AR644" s="18">
        <f>Code!$C$132</f>
        <v>14</v>
      </c>
      <c r="AS644" s="18">
        <f t="shared" si="169"/>
        <v>14</v>
      </c>
      <c r="AT644" s="88">
        <f>Code!$C$189</f>
        <v>80</v>
      </c>
      <c r="AU644" s="88">
        <f t="shared" si="170"/>
        <v>80</v>
      </c>
      <c r="AV644" s="88">
        <f>Code!$C$198</f>
        <v>66</v>
      </c>
      <c r="AW644" s="18" t="str">
        <f>Code!$L$204</f>
        <v>EF 95</v>
      </c>
      <c r="AX644" s="64" t="str">
        <f>Code!$L$207</f>
        <v>EF 60</v>
      </c>
      <c r="AY644" s="64" t="str">
        <f>Code!$L$208</f>
        <v>EF 60</v>
      </c>
      <c r="AZ644" s="64" t="str">
        <f>Code!$L$205</f>
        <v>EF 62</v>
      </c>
      <c r="BA644" s="23" t="s">
        <v>237</v>
      </c>
      <c r="BB644" s="23" t="s">
        <v>237</v>
      </c>
      <c r="BC644" s="23" t="s">
        <v>237</v>
      </c>
      <c r="BD644" s="39">
        <f t="shared" si="171"/>
        <v>4.3867184718331158E-4</v>
      </c>
      <c r="BE644" s="39">
        <f t="shared" si="172"/>
        <v>3.6125916826860955E-4</v>
      </c>
      <c r="BF644" s="18">
        <f>Measures!$C$3</f>
        <v>8</v>
      </c>
      <c r="BG644" s="41">
        <f>Measures!$C$4</f>
        <v>0.1</v>
      </c>
      <c r="BH644" s="41">
        <v>0.06</v>
      </c>
      <c r="BI644" s="18">
        <f>VLOOKUP(D644,Measures!$B$6:$C$21,2,FALSE)</f>
        <v>38</v>
      </c>
      <c r="BJ644" s="18">
        <f>Measures!$C$22</f>
        <v>44</v>
      </c>
      <c r="BK644" s="18">
        <f>Measures!$C$23</f>
        <v>19</v>
      </c>
      <c r="BL644" s="18">
        <f>Measures!$C$24</f>
        <v>13</v>
      </c>
      <c r="BM644" s="18">
        <f>Measures!$C$26</f>
        <v>0.32</v>
      </c>
      <c r="BN644" s="18">
        <f>Measures!$D$26</f>
        <v>0.25</v>
      </c>
      <c r="BO644" s="18">
        <f>Measures!$C$27</f>
        <v>14</v>
      </c>
      <c r="BP644" s="18">
        <f>Measures!$C$28</f>
        <v>15</v>
      </c>
      <c r="BQ644" s="88">
        <f>Measures!$C$29</f>
        <v>92</v>
      </c>
      <c r="BR644" s="88">
        <f>Measures!$C$30</f>
        <v>95</v>
      </c>
      <c r="BS644" s="88">
        <f>Measures!$C$31</f>
        <v>70</v>
      </c>
      <c r="BT644" s="64" t="str">
        <f>Code!$M$204</f>
        <v>EF 200</v>
      </c>
      <c r="BU644" s="64" t="str">
        <f>Code!$M$207</f>
        <v>EF 67</v>
      </c>
      <c r="BV644" s="64" t="str">
        <f>Code!$M$208</f>
        <v>EF 70</v>
      </c>
      <c r="BW644" s="64" t="str">
        <f>Code!$M$205</f>
        <v>EF 82</v>
      </c>
      <c r="BX644" s="64" t="s">
        <v>363</v>
      </c>
      <c r="BY644" s="64" t="s">
        <v>239</v>
      </c>
      <c r="BZ644" s="64" t="s">
        <v>240</v>
      </c>
      <c r="CA644" s="64"/>
      <c r="CB644" s="64"/>
      <c r="CC644" s="64"/>
      <c r="CD644" s="64"/>
      <c r="CE644" s="64"/>
      <c r="CF644" s="64"/>
      <c r="CG644" s="64"/>
      <c r="CH644" s="64"/>
      <c r="CI644" s="64"/>
      <c r="CJ644" s="64"/>
      <c r="CK644" s="64"/>
      <c r="CL644" s="64"/>
      <c r="CM644" s="18"/>
      <c r="CN644" s="18"/>
    </row>
    <row r="645" spans="1:92" ht="14.4" x14ac:dyDescent="0.3">
      <c r="A645" s="19" t="s">
        <v>95</v>
      </c>
      <c r="B645" s="31" t="s">
        <v>85</v>
      </c>
      <c r="C645" s="19" t="s">
        <v>71</v>
      </c>
      <c r="D645" s="19">
        <v>13</v>
      </c>
      <c r="E645" s="19">
        <f>VLOOKUP(D645,Lists!$B$3:$C$18,2,FALSE)</f>
        <v>13</v>
      </c>
      <c r="F645" s="19">
        <v>1</v>
      </c>
      <c r="G645" s="19" t="s">
        <v>68</v>
      </c>
      <c r="H645" s="23">
        <v>1910</v>
      </c>
      <c r="I645" s="37">
        <v>0.2</v>
      </c>
      <c r="J645" s="36">
        <v>4.6411397360087065E-4</v>
      </c>
      <c r="K645" s="36">
        <f t="shared" si="157"/>
        <v>4.6411397360087065E-4</v>
      </c>
      <c r="L645" s="23">
        <v>4.26</v>
      </c>
      <c r="M645" s="35">
        <v>0.22</v>
      </c>
      <c r="N645" s="35">
        <f t="shared" si="158"/>
        <v>0.22</v>
      </c>
      <c r="O645" s="38">
        <v>22.911764705882351</v>
      </c>
      <c r="P645" s="38">
        <f t="shared" si="159"/>
        <v>22.911764705882351</v>
      </c>
      <c r="Q645" s="38">
        <v>5.9551821</v>
      </c>
      <c r="R645" s="38">
        <v>10.254943899018233</v>
      </c>
      <c r="S645" s="23">
        <v>0.56999999999999995</v>
      </c>
      <c r="T645" s="23">
        <v>0.55000000000000004</v>
      </c>
      <c r="U645" s="23">
        <v>10</v>
      </c>
      <c r="V645" s="23">
        <f t="shared" si="160"/>
        <v>10</v>
      </c>
      <c r="W645" s="23">
        <v>78</v>
      </c>
      <c r="X645" s="23">
        <f t="shared" si="161"/>
        <v>78</v>
      </c>
      <c r="Y645" s="23">
        <v>62</v>
      </c>
      <c r="Z645" s="23" t="str">
        <f>Code!$K$204</f>
        <v>EF 86</v>
      </c>
      <c r="AA645" s="23" t="str">
        <f>Code!$K$207</f>
        <v>EF 57</v>
      </c>
      <c r="AB645" s="23" t="str">
        <f>Code!$K$208</f>
        <v>EF 57</v>
      </c>
      <c r="AC645" s="23" t="str">
        <f>Code!$K$205</f>
        <v>EF 57</v>
      </c>
      <c r="AD645" s="23" t="s">
        <v>237</v>
      </c>
      <c r="AE645" s="23" t="s">
        <v>237</v>
      </c>
      <c r="AF645" s="23" t="s">
        <v>237</v>
      </c>
      <c r="AG645" s="39">
        <f t="shared" ref="AG645:AG708" si="173">J645</f>
        <v>4.6411397360087065E-4</v>
      </c>
      <c r="AH645" s="39">
        <f t="shared" si="162"/>
        <v>4.6411397360087065E-4</v>
      </c>
      <c r="AI645" s="18">
        <f t="shared" si="163"/>
        <v>4.26</v>
      </c>
      <c r="AJ645" s="41">
        <f>Code!$B$23</f>
        <v>0.15</v>
      </c>
      <c r="AK645" s="41">
        <f t="shared" si="164"/>
        <v>0.15</v>
      </c>
      <c r="AL645" s="110">
        <f t="shared" si="165"/>
        <v>22.911764705882351</v>
      </c>
      <c r="AM645" s="110">
        <f t="shared" si="166"/>
        <v>22.911764705882351</v>
      </c>
      <c r="AN645" s="110">
        <f t="shared" si="167"/>
        <v>5.9551821</v>
      </c>
      <c r="AO645" s="110">
        <f t="shared" si="168"/>
        <v>10.254943899018233</v>
      </c>
      <c r="AP645" s="18">
        <f>VLOOKUP(D645,Code!$B$92:$D$107,2,FALSE)</f>
        <v>0.32</v>
      </c>
      <c r="AQ645" s="18">
        <f>VLOOKUP(E645,Code!$B$92:$D$107,3,FALSE)</f>
        <v>0.25</v>
      </c>
      <c r="AR645" s="18">
        <f>Code!$C$132</f>
        <v>14</v>
      </c>
      <c r="AS645" s="18">
        <f t="shared" si="169"/>
        <v>14</v>
      </c>
      <c r="AT645" s="88">
        <f>Code!$C$189</f>
        <v>80</v>
      </c>
      <c r="AU645" s="88">
        <f t="shared" si="170"/>
        <v>80</v>
      </c>
      <c r="AV645" s="88">
        <f>Code!$C$198</f>
        <v>66</v>
      </c>
      <c r="AW645" s="18" t="str">
        <f>Code!$L$204</f>
        <v>EF 95</v>
      </c>
      <c r="AX645" s="64" t="str">
        <f>Code!$L$207</f>
        <v>EF 60</v>
      </c>
      <c r="AY645" s="64" t="str">
        <f>Code!$L$208</f>
        <v>EF 60</v>
      </c>
      <c r="AZ645" s="64" t="str">
        <f>Code!$L$205</f>
        <v>EF 62</v>
      </c>
      <c r="BA645" s="23" t="s">
        <v>237</v>
      </c>
      <c r="BB645" s="23" t="s">
        <v>237</v>
      </c>
      <c r="BC645" s="23" t="s">
        <v>237</v>
      </c>
      <c r="BD645" s="39">
        <f t="shared" si="171"/>
        <v>3.9449687756074004E-4</v>
      </c>
      <c r="BE645" s="39">
        <f t="shared" si="172"/>
        <v>3.2487978152060944E-4</v>
      </c>
      <c r="BF645" s="18">
        <f>Measures!$C$3</f>
        <v>8</v>
      </c>
      <c r="BG645" s="41">
        <f>Measures!$C$4</f>
        <v>0.1</v>
      </c>
      <c r="BH645" s="41">
        <v>0.06</v>
      </c>
      <c r="BI645" s="18">
        <f>VLOOKUP(D645,Measures!$B$6:$C$21,2,FALSE)</f>
        <v>38</v>
      </c>
      <c r="BJ645" s="18">
        <f>Measures!$C$22</f>
        <v>44</v>
      </c>
      <c r="BK645" s="18">
        <f>Measures!$C$23</f>
        <v>19</v>
      </c>
      <c r="BL645" s="18">
        <f>Measures!$C$24</f>
        <v>13</v>
      </c>
      <c r="BM645" s="18">
        <f>Measures!$C$26</f>
        <v>0.32</v>
      </c>
      <c r="BN645" s="18">
        <f>Measures!$D$26</f>
        <v>0.25</v>
      </c>
      <c r="BO645" s="18">
        <f>Measures!$C$27</f>
        <v>14</v>
      </c>
      <c r="BP645" s="18">
        <f>Measures!$C$28</f>
        <v>15</v>
      </c>
      <c r="BQ645" s="88">
        <f>Measures!$C$29</f>
        <v>92</v>
      </c>
      <c r="BR645" s="88">
        <f>Measures!$C$30</f>
        <v>95</v>
      </c>
      <c r="BS645" s="88">
        <f>Measures!$C$31</f>
        <v>70</v>
      </c>
      <c r="BT645" s="64" t="str">
        <f>Code!$M$204</f>
        <v>EF 200</v>
      </c>
      <c r="BU645" s="64" t="str">
        <f>Code!$M$207</f>
        <v>EF 67</v>
      </c>
      <c r="BV645" s="64" t="str">
        <f>Code!$M$208</f>
        <v>EF 70</v>
      </c>
      <c r="BW645" s="64" t="str">
        <f>Code!$M$205</f>
        <v>EF 82</v>
      </c>
      <c r="BX645" s="64" t="s">
        <v>363</v>
      </c>
      <c r="BY645" s="64" t="s">
        <v>239</v>
      </c>
      <c r="BZ645" s="64" t="s">
        <v>240</v>
      </c>
      <c r="CA645" s="64"/>
      <c r="CB645" s="64"/>
      <c r="CC645" s="64"/>
      <c r="CD645" s="64"/>
      <c r="CE645" s="64"/>
      <c r="CF645" s="64"/>
      <c r="CG645" s="64"/>
      <c r="CH645" s="64"/>
      <c r="CI645" s="64"/>
      <c r="CJ645" s="64"/>
      <c r="CK645" s="64"/>
      <c r="CL645" s="64"/>
      <c r="CM645" s="18"/>
      <c r="CN645" s="18"/>
    </row>
    <row r="646" spans="1:92" ht="14.4" x14ac:dyDescent="0.3">
      <c r="A646" s="19" t="s">
        <v>95</v>
      </c>
      <c r="B646" s="31" t="s">
        <v>85</v>
      </c>
      <c r="C646" s="19" t="s">
        <v>71</v>
      </c>
      <c r="D646" s="19">
        <v>13</v>
      </c>
      <c r="E646" s="19">
        <f>VLOOKUP(D646,Lists!$B$3:$C$18,2,FALSE)</f>
        <v>13</v>
      </c>
      <c r="F646" s="19">
        <v>2</v>
      </c>
      <c r="G646" s="19" t="s">
        <v>68</v>
      </c>
      <c r="H646" s="23">
        <v>2730</v>
      </c>
      <c r="I646" s="37">
        <v>0.2</v>
      </c>
      <c r="J646" s="36">
        <v>4.6411397360087065E-4</v>
      </c>
      <c r="K646" s="36">
        <f t="shared" ref="K646:K709" si="174">J646</f>
        <v>4.6411397360087065E-4</v>
      </c>
      <c r="L646" s="23">
        <v>4.26</v>
      </c>
      <c r="M646" s="35">
        <v>0.22</v>
      </c>
      <c r="N646" s="35">
        <f t="shared" ref="N646:N709" si="175">M646</f>
        <v>0.22</v>
      </c>
      <c r="O646" s="38">
        <v>22.911764705882351</v>
      </c>
      <c r="P646" s="38">
        <f t="shared" ref="P646:P709" si="176">O646</f>
        <v>22.911764705882351</v>
      </c>
      <c r="Q646" s="38">
        <v>5.9551821</v>
      </c>
      <c r="R646" s="38">
        <v>10.254943899018233</v>
      </c>
      <c r="S646" s="23">
        <v>0.56999999999999995</v>
      </c>
      <c r="T646" s="23">
        <v>0.55000000000000004</v>
      </c>
      <c r="U646" s="23">
        <v>10</v>
      </c>
      <c r="V646" s="23">
        <f t="shared" ref="V646:V709" si="177">U646</f>
        <v>10</v>
      </c>
      <c r="W646" s="23">
        <v>78</v>
      </c>
      <c r="X646" s="23">
        <f t="shared" ref="X646:X709" si="178">W646</f>
        <v>78</v>
      </c>
      <c r="Y646" s="23">
        <v>62</v>
      </c>
      <c r="Z646" s="23" t="str">
        <f>Code!$K$204</f>
        <v>EF 86</v>
      </c>
      <c r="AA646" s="23" t="str">
        <f>Code!$K$207</f>
        <v>EF 57</v>
      </c>
      <c r="AB646" s="23" t="str">
        <f>Code!$K$208</f>
        <v>EF 57</v>
      </c>
      <c r="AC646" s="23" t="str">
        <f>Code!$K$205</f>
        <v>EF 57</v>
      </c>
      <c r="AD646" s="23" t="s">
        <v>237</v>
      </c>
      <c r="AE646" s="23" t="s">
        <v>237</v>
      </c>
      <c r="AF646" s="23" t="s">
        <v>237</v>
      </c>
      <c r="AG646" s="39">
        <f t="shared" si="173"/>
        <v>4.6411397360087065E-4</v>
      </c>
      <c r="AH646" s="39">
        <f t="shared" ref="AH646:AH709" si="179">AG646</f>
        <v>4.6411397360087065E-4</v>
      </c>
      <c r="AI646" s="18">
        <f t="shared" ref="AI646:AI709" si="180">L646</f>
        <v>4.26</v>
      </c>
      <c r="AJ646" s="41">
        <f>Code!$B$23</f>
        <v>0.15</v>
      </c>
      <c r="AK646" s="41">
        <f t="shared" ref="AK646:AK709" si="181">AJ646</f>
        <v>0.15</v>
      </c>
      <c r="AL646" s="110">
        <f t="shared" ref="AL646:AL709" si="182">O646</f>
        <v>22.911764705882351</v>
      </c>
      <c r="AM646" s="110">
        <f t="shared" ref="AM646:AM709" si="183">AL646</f>
        <v>22.911764705882351</v>
      </c>
      <c r="AN646" s="110">
        <f t="shared" ref="AN646:AN709" si="184">Q646</f>
        <v>5.9551821</v>
      </c>
      <c r="AO646" s="110">
        <f t="shared" ref="AO646:AO709" si="185">R646</f>
        <v>10.254943899018233</v>
      </c>
      <c r="AP646" s="18">
        <f>VLOOKUP(D646,Code!$B$92:$D$107,2,FALSE)</f>
        <v>0.32</v>
      </c>
      <c r="AQ646" s="18">
        <f>VLOOKUP(E646,Code!$B$92:$D$107,3,FALSE)</f>
        <v>0.25</v>
      </c>
      <c r="AR646" s="18">
        <f>Code!$C$132</f>
        <v>14</v>
      </c>
      <c r="AS646" s="18">
        <f t="shared" ref="AS646:AS709" si="186">AR646</f>
        <v>14</v>
      </c>
      <c r="AT646" s="88">
        <f>Code!$C$189</f>
        <v>80</v>
      </c>
      <c r="AU646" s="88">
        <f t="shared" ref="AU646:AU709" si="187">AT646</f>
        <v>80</v>
      </c>
      <c r="AV646" s="88">
        <f>Code!$C$198</f>
        <v>66</v>
      </c>
      <c r="AW646" s="18" t="str">
        <f>Code!$L$204</f>
        <v>EF 95</v>
      </c>
      <c r="AX646" s="64" t="str">
        <f>Code!$L$207</f>
        <v>EF 60</v>
      </c>
      <c r="AY646" s="64" t="str">
        <f>Code!$L$208</f>
        <v>EF 60</v>
      </c>
      <c r="AZ646" s="64" t="str">
        <f>Code!$L$205</f>
        <v>EF 62</v>
      </c>
      <c r="BA646" s="23" t="s">
        <v>237</v>
      </c>
      <c r="BB646" s="23" t="s">
        <v>237</v>
      </c>
      <c r="BC646" s="23" t="s">
        <v>237</v>
      </c>
      <c r="BD646" s="39">
        <f t="shared" ref="BD646:BD709" si="188" xml:space="preserve"> (1-15/100)*J646</f>
        <v>3.9449687756074004E-4</v>
      </c>
      <c r="BE646" s="39">
        <f t="shared" ref="BE646:BE709" si="189" xml:space="preserve"> (1-30/100)*J646</f>
        <v>3.2487978152060944E-4</v>
      </c>
      <c r="BF646" s="18">
        <f>Measures!$C$3</f>
        <v>8</v>
      </c>
      <c r="BG646" s="41">
        <f>Measures!$C$4</f>
        <v>0.1</v>
      </c>
      <c r="BH646" s="41">
        <v>0.06</v>
      </c>
      <c r="BI646" s="18">
        <f>VLOOKUP(D646,Measures!$B$6:$C$21,2,FALSE)</f>
        <v>38</v>
      </c>
      <c r="BJ646" s="18">
        <f>Measures!$C$22</f>
        <v>44</v>
      </c>
      <c r="BK646" s="18">
        <f>Measures!$C$23</f>
        <v>19</v>
      </c>
      <c r="BL646" s="18">
        <f>Measures!$C$24</f>
        <v>13</v>
      </c>
      <c r="BM646" s="18">
        <f>Measures!$C$26</f>
        <v>0.32</v>
      </c>
      <c r="BN646" s="18">
        <f>Measures!$D$26</f>
        <v>0.25</v>
      </c>
      <c r="BO646" s="18">
        <f>Measures!$C$27</f>
        <v>14</v>
      </c>
      <c r="BP646" s="18">
        <f>Measures!$C$28</f>
        <v>15</v>
      </c>
      <c r="BQ646" s="88">
        <f>Measures!$C$29</f>
        <v>92</v>
      </c>
      <c r="BR646" s="88">
        <f>Measures!$C$30</f>
        <v>95</v>
      </c>
      <c r="BS646" s="88">
        <f>Measures!$C$31</f>
        <v>70</v>
      </c>
      <c r="BT646" s="64" t="str">
        <f>Code!$M$204</f>
        <v>EF 200</v>
      </c>
      <c r="BU646" s="64" t="str">
        <f>Code!$M$207</f>
        <v>EF 67</v>
      </c>
      <c r="BV646" s="64" t="str">
        <f>Code!$M$208</f>
        <v>EF 70</v>
      </c>
      <c r="BW646" s="64" t="str">
        <f>Code!$M$205</f>
        <v>EF 82</v>
      </c>
      <c r="BX646" s="64" t="s">
        <v>363</v>
      </c>
      <c r="BY646" s="64" t="s">
        <v>239</v>
      </c>
      <c r="BZ646" s="64" t="s">
        <v>240</v>
      </c>
      <c r="CA646" s="64"/>
      <c r="CB646" s="64"/>
      <c r="CC646" s="64"/>
      <c r="CD646" s="64"/>
      <c r="CE646" s="64"/>
      <c r="CF646" s="64"/>
      <c r="CG646" s="64"/>
      <c r="CH646" s="64"/>
      <c r="CI646" s="64"/>
      <c r="CJ646" s="64"/>
      <c r="CK646" s="64"/>
      <c r="CL646" s="64"/>
      <c r="CM646" s="18"/>
      <c r="CN646" s="18"/>
    </row>
    <row r="647" spans="1:92" ht="14.4" x14ac:dyDescent="0.3">
      <c r="A647" s="19" t="s">
        <v>22</v>
      </c>
      <c r="B647" s="31" t="s">
        <v>85</v>
      </c>
      <c r="C647" s="19" t="s">
        <v>71</v>
      </c>
      <c r="D647" s="19">
        <v>13</v>
      </c>
      <c r="E647" s="19">
        <f>VLOOKUP(D647,Lists!$B$3:$C$18,2,FALSE)</f>
        <v>13</v>
      </c>
      <c r="F647" s="19">
        <v>1</v>
      </c>
      <c r="G647" s="19" t="s">
        <v>68</v>
      </c>
      <c r="H647" s="23">
        <v>1910</v>
      </c>
      <c r="I647" s="37">
        <v>0.2</v>
      </c>
      <c r="J647" s="36">
        <v>4.6411397360087065E-4</v>
      </c>
      <c r="K647" s="36">
        <f t="shared" si="174"/>
        <v>4.6411397360087065E-4</v>
      </c>
      <c r="L647" s="23">
        <v>4.26</v>
      </c>
      <c r="M647" s="35">
        <v>0.22</v>
      </c>
      <c r="N647" s="35">
        <f t="shared" si="175"/>
        <v>0.22</v>
      </c>
      <c r="O647" s="38">
        <v>22.911764705882351</v>
      </c>
      <c r="P647" s="38">
        <f t="shared" si="176"/>
        <v>22.911764705882351</v>
      </c>
      <c r="Q647" s="38">
        <v>5.9551821</v>
      </c>
      <c r="R647" s="38">
        <v>10.254943899018233</v>
      </c>
      <c r="S647" s="23">
        <v>0.56999999999999995</v>
      </c>
      <c r="T647" s="23">
        <v>0.55000000000000004</v>
      </c>
      <c r="U647" s="23">
        <v>10</v>
      </c>
      <c r="V647" s="23">
        <f t="shared" si="177"/>
        <v>10</v>
      </c>
      <c r="W647" s="23">
        <v>78</v>
      </c>
      <c r="X647" s="23">
        <f t="shared" si="178"/>
        <v>78</v>
      </c>
      <c r="Y647" s="23">
        <v>62</v>
      </c>
      <c r="Z647" s="23" t="str">
        <f>Code!$K$204</f>
        <v>EF 86</v>
      </c>
      <c r="AA647" s="23" t="str">
        <f>Code!$K$207</f>
        <v>EF 57</v>
      </c>
      <c r="AB647" s="23" t="str">
        <f>Code!$K$208</f>
        <v>EF 57</v>
      </c>
      <c r="AC647" s="23" t="str">
        <f>Code!$K$205</f>
        <v>EF 57</v>
      </c>
      <c r="AD647" s="23" t="s">
        <v>237</v>
      </c>
      <c r="AE647" s="23" t="s">
        <v>237</v>
      </c>
      <c r="AF647" s="23" t="s">
        <v>237</v>
      </c>
      <c r="AG647" s="39">
        <f t="shared" si="173"/>
        <v>4.6411397360087065E-4</v>
      </c>
      <c r="AH647" s="39">
        <f t="shared" si="179"/>
        <v>4.6411397360087065E-4</v>
      </c>
      <c r="AI647" s="18">
        <f t="shared" si="180"/>
        <v>4.26</v>
      </c>
      <c r="AJ647" s="41">
        <f>Code!$B$23</f>
        <v>0.15</v>
      </c>
      <c r="AK647" s="41">
        <f t="shared" si="181"/>
        <v>0.15</v>
      </c>
      <c r="AL647" s="110">
        <f t="shared" si="182"/>
        <v>22.911764705882351</v>
      </c>
      <c r="AM647" s="110">
        <f t="shared" si="183"/>
        <v>22.911764705882351</v>
      </c>
      <c r="AN647" s="110">
        <f t="shared" si="184"/>
        <v>5.9551821</v>
      </c>
      <c r="AO647" s="110">
        <f t="shared" si="185"/>
        <v>10.254943899018233</v>
      </c>
      <c r="AP647" s="18">
        <f>VLOOKUP(D647,Code!$B$92:$D$107,2,FALSE)</f>
        <v>0.32</v>
      </c>
      <c r="AQ647" s="18">
        <f>VLOOKUP(E647,Code!$B$92:$D$107,3,FALSE)</f>
        <v>0.25</v>
      </c>
      <c r="AR647" s="18">
        <f>Code!$C$132</f>
        <v>14</v>
      </c>
      <c r="AS647" s="18">
        <f t="shared" si="186"/>
        <v>14</v>
      </c>
      <c r="AT647" s="88">
        <f>Code!$C$189</f>
        <v>80</v>
      </c>
      <c r="AU647" s="88">
        <f t="shared" si="187"/>
        <v>80</v>
      </c>
      <c r="AV647" s="88">
        <f>Code!$C$198</f>
        <v>66</v>
      </c>
      <c r="AW647" s="18" t="str">
        <f>Code!$L$204</f>
        <v>EF 95</v>
      </c>
      <c r="AX647" s="64" t="str">
        <f>Code!$L$207</f>
        <v>EF 60</v>
      </c>
      <c r="AY647" s="64" t="str">
        <f>Code!$L$208</f>
        <v>EF 60</v>
      </c>
      <c r="AZ647" s="64" t="str">
        <f>Code!$L$205</f>
        <v>EF 62</v>
      </c>
      <c r="BA647" s="23" t="s">
        <v>237</v>
      </c>
      <c r="BB647" s="23" t="s">
        <v>237</v>
      </c>
      <c r="BC647" s="23" t="s">
        <v>237</v>
      </c>
      <c r="BD647" s="39">
        <f t="shared" si="188"/>
        <v>3.9449687756074004E-4</v>
      </c>
      <c r="BE647" s="39">
        <f t="shared" si="189"/>
        <v>3.2487978152060944E-4</v>
      </c>
      <c r="BF647" s="18">
        <f>Measures!$C$3</f>
        <v>8</v>
      </c>
      <c r="BG647" s="41">
        <f>Measures!$C$4</f>
        <v>0.1</v>
      </c>
      <c r="BH647" s="41">
        <v>0.06</v>
      </c>
      <c r="BI647" s="18">
        <f>VLOOKUP(D647,Measures!$B$6:$C$21,2,FALSE)</f>
        <v>38</v>
      </c>
      <c r="BJ647" s="18">
        <f>Measures!$C$22</f>
        <v>44</v>
      </c>
      <c r="BK647" s="18">
        <f>Measures!$C$23</f>
        <v>19</v>
      </c>
      <c r="BL647" s="18">
        <f>Measures!$C$24</f>
        <v>13</v>
      </c>
      <c r="BM647" s="18">
        <f>Measures!$C$26</f>
        <v>0.32</v>
      </c>
      <c r="BN647" s="18">
        <f>Measures!$D$26</f>
        <v>0.25</v>
      </c>
      <c r="BO647" s="18">
        <f>Measures!$C$27</f>
        <v>14</v>
      </c>
      <c r="BP647" s="18">
        <f>Measures!$C$28</f>
        <v>15</v>
      </c>
      <c r="BQ647" s="88">
        <f>Measures!$C$29</f>
        <v>92</v>
      </c>
      <c r="BR647" s="88">
        <f>Measures!$C$30</f>
        <v>95</v>
      </c>
      <c r="BS647" s="88">
        <f>Measures!$C$31</f>
        <v>70</v>
      </c>
      <c r="BT647" s="64" t="str">
        <f>Code!$M$204</f>
        <v>EF 200</v>
      </c>
      <c r="BU647" s="64" t="str">
        <f>Code!$M$207</f>
        <v>EF 67</v>
      </c>
      <c r="BV647" s="64" t="str">
        <f>Code!$M$208</f>
        <v>EF 70</v>
      </c>
      <c r="BW647" s="64" t="str">
        <f>Code!$M$205</f>
        <v>EF 82</v>
      </c>
      <c r="BX647" s="64" t="s">
        <v>363</v>
      </c>
      <c r="BY647" s="64" t="s">
        <v>239</v>
      </c>
      <c r="BZ647" s="64" t="s">
        <v>240</v>
      </c>
      <c r="CA647" s="64"/>
      <c r="CB647" s="64"/>
      <c r="CC647" s="64"/>
      <c r="CD647" s="64"/>
      <c r="CE647" s="64"/>
      <c r="CF647" s="64"/>
      <c r="CG647" s="64"/>
      <c r="CH647" s="64"/>
      <c r="CI647" s="64"/>
      <c r="CJ647" s="64"/>
      <c r="CK647" s="64"/>
      <c r="CL647" s="64"/>
      <c r="CM647" s="18"/>
      <c r="CN647" s="18"/>
    </row>
    <row r="648" spans="1:92" ht="14.4" x14ac:dyDescent="0.3">
      <c r="A648" s="19" t="s">
        <v>22</v>
      </c>
      <c r="B648" s="31" t="s">
        <v>85</v>
      </c>
      <c r="C648" s="19" t="s">
        <v>71</v>
      </c>
      <c r="D648" s="19">
        <v>13</v>
      </c>
      <c r="E648" s="19">
        <f>VLOOKUP(D648,Lists!$B$3:$C$18,2,FALSE)</f>
        <v>13</v>
      </c>
      <c r="F648" s="19">
        <v>2</v>
      </c>
      <c r="G648" s="19" t="s">
        <v>68</v>
      </c>
      <c r="H648" s="23">
        <v>2730</v>
      </c>
      <c r="I648" s="37">
        <v>0.2</v>
      </c>
      <c r="J648" s="36">
        <v>4.6411397360087065E-4</v>
      </c>
      <c r="K648" s="36">
        <f t="shared" si="174"/>
        <v>4.6411397360087065E-4</v>
      </c>
      <c r="L648" s="23">
        <v>4.26</v>
      </c>
      <c r="M648" s="35">
        <v>0.22</v>
      </c>
      <c r="N648" s="35">
        <f t="shared" si="175"/>
        <v>0.22</v>
      </c>
      <c r="O648" s="38">
        <v>22.911764705882351</v>
      </c>
      <c r="P648" s="38">
        <f t="shared" si="176"/>
        <v>22.911764705882351</v>
      </c>
      <c r="Q648" s="38">
        <v>5.9551821</v>
      </c>
      <c r="R648" s="38">
        <v>10.254943899018233</v>
      </c>
      <c r="S648" s="23">
        <v>0.56999999999999995</v>
      </c>
      <c r="T648" s="23">
        <v>0.55000000000000004</v>
      </c>
      <c r="U648" s="23">
        <v>10</v>
      </c>
      <c r="V648" s="23">
        <f t="shared" si="177"/>
        <v>10</v>
      </c>
      <c r="W648" s="23">
        <v>78</v>
      </c>
      <c r="X648" s="23">
        <f t="shared" si="178"/>
        <v>78</v>
      </c>
      <c r="Y648" s="23">
        <v>62</v>
      </c>
      <c r="Z648" s="23" t="str">
        <f>Code!$K$204</f>
        <v>EF 86</v>
      </c>
      <c r="AA648" s="23" t="str">
        <f>Code!$K$207</f>
        <v>EF 57</v>
      </c>
      <c r="AB648" s="23" t="str">
        <f>Code!$K$208</f>
        <v>EF 57</v>
      </c>
      <c r="AC648" s="23" t="str">
        <f>Code!$K$205</f>
        <v>EF 57</v>
      </c>
      <c r="AD648" s="23" t="s">
        <v>237</v>
      </c>
      <c r="AE648" s="23" t="s">
        <v>237</v>
      </c>
      <c r="AF648" s="23" t="s">
        <v>237</v>
      </c>
      <c r="AG648" s="39">
        <f t="shared" si="173"/>
        <v>4.6411397360087065E-4</v>
      </c>
      <c r="AH648" s="39">
        <f t="shared" si="179"/>
        <v>4.6411397360087065E-4</v>
      </c>
      <c r="AI648" s="18">
        <f t="shared" si="180"/>
        <v>4.26</v>
      </c>
      <c r="AJ648" s="41">
        <f>Code!$B$23</f>
        <v>0.15</v>
      </c>
      <c r="AK648" s="41">
        <f t="shared" si="181"/>
        <v>0.15</v>
      </c>
      <c r="AL648" s="110">
        <f t="shared" si="182"/>
        <v>22.911764705882351</v>
      </c>
      <c r="AM648" s="110">
        <f t="shared" si="183"/>
        <v>22.911764705882351</v>
      </c>
      <c r="AN648" s="110">
        <f t="shared" si="184"/>
        <v>5.9551821</v>
      </c>
      <c r="AO648" s="110">
        <f t="shared" si="185"/>
        <v>10.254943899018233</v>
      </c>
      <c r="AP648" s="18">
        <f>VLOOKUP(D648,Code!$B$92:$D$107,2,FALSE)</f>
        <v>0.32</v>
      </c>
      <c r="AQ648" s="18">
        <f>VLOOKUP(E648,Code!$B$92:$D$107,3,FALSE)</f>
        <v>0.25</v>
      </c>
      <c r="AR648" s="18">
        <f>Code!$C$132</f>
        <v>14</v>
      </c>
      <c r="AS648" s="18">
        <f t="shared" si="186"/>
        <v>14</v>
      </c>
      <c r="AT648" s="88">
        <f>Code!$C$189</f>
        <v>80</v>
      </c>
      <c r="AU648" s="88">
        <f t="shared" si="187"/>
        <v>80</v>
      </c>
      <c r="AV648" s="88">
        <f>Code!$C$198</f>
        <v>66</v>
      </c>
      <c r="AW648" s="18" t="str">
        <f>Code!$L$204</f>
        <v>EF 95</v>
      </c>
      <c r="AX648" s="64" t="str">
        <f>Code!$L$207</f>
        <v>EF 60</v>
      </c>
      <c r="AY648" s="64" t="str">
        <f>Code!$L$208</f>
        <v>EF 60</v>
      </c>
      <c r="AZ648" s="64" t="str">
        <f>Code!$L$205</f>
        <v>EF 62</v>
      </c>
      <c r="BA648" s="23" t="s">
        <v>237</v>
      </c>
      <c r="BB648" s="23" t="s">
        <v>237</v>
      </c>
      <c r="BC648" s="23" t="s">
        <v>237</v>
      </c>
      <c r="BD648" s="39">
        <f t="shared" si="188"/>
        <v>3.9449687756074004E-4</v>
      </c>
      <c r="BE648" s="39">
        <f t="shared" si="189"/>
        <v>3.2487978152060944E-4</v>
      </c>
      <c r="BF648" s="18">
        <f>Measures!$C$3</f>
        <v>8</v>
      </c>
      <c r="BG648" s="41">
        <f>Measures!$C$4</f>
        <v>0.1</v>
      </c>
      <c r="BH648" s="41">
        <v>0.06</v>
      </c>
      <c r="BI648" s="18">
        <f>VLOOKUP(D648,Measures!$B$6:$C$21,2,FALSE)</f>
        <v>38</v>
      </c>
      <c r="BJ648" s="18">
        <f>Measures!$C$22</f>
        <v>44</v>
      </c>
      <c r="BK648" s="18">
        <f>Measures!$C$23</f>
        <v>19</v>
      </c>
      <c r="BL648" s="18">
        <f>Measures!$C$24</f>
        <v>13</v>
      </c>
      <c r="BM648" s="18">
        <f>Measures!$C$26</f>
        <v>0.32</v>
      </c>
      <c r="BN648" s="18">
        <f>Measures!$D$26</f>
        <v>0.25</v>
      </c>
      <c r="BO648" s="18">
        <f>Measures!$C$27</f>
        <v>14</v>
      </c>
      <c r="BP648" s="18">
        <f>Measures!$C$28</f>
        <v>15</v>
      </c>
      <c r="BQ648" s="88">
        <f>Measures!$C$29</f>
        <v>92</v>
      </c>
      <c r="BR648" s="88">
        <f>Measures!$C$30</f>
        <v>95</v>
      </c>
      <c r="BS648" s="88">
        <f>Measures!$C$31</f>
        <v>70</v>
      </c>
      <c r="BT648" s="64" t="str">
        <f>Code!$M$204</f>
        <v>EF 200</v>
      </c>
      <c r="BU648" s="64" t="str">
        <f>Code!$M$207</f>
        <v>EF 67</v>
      </c>
      <c r="BV648" s="64" t="str">
        <f>Code!$M$208</f>
        <v>EF 70</v>
      </c>
      <c r="BW648" s="64" t="str">
        <f>Code!$M$205</f>
        <v>EF 82</v>
      </c>
      <c r="BX648" s="64" t="s">
        <v>363</v>
      </c>
      <c r="BY648" s="64" t="s">
        <v>239</v>
      </c>
      <c r="BZ648" s="64" t="s">
        <v>240</v>
      </c>
      <c r="CA648" s="64"/>
      <c r="CB648" s="64"/>
      <c r="CC648" s="64"/>
      <c r="CD648" s="64"/>
      <c r="CE648" s="64"/>
      <c r="CF648" s="64"/>
      <c r="CG648" s="64"/>
      <c r="CH648" s="64"/>
      <c r="CI648" s="64"/>
      <c r="CJ648" s="64"/>
      <c r="CK648" s="64"/>
      <c r="CL648" s="64"/>
      <c r="CM648" s="18"/>
      <c r="CN648" s="18"/>
    </row>
    <row r="649" spans="1:92" ht="14.4" x14ac:dyDescent="0.3">
      <c r="A649" s="19" t="s">
        <v>95</v>
      </c>
      <c r="B649" s="31" t="s">
        <v>85</v>
      </c>
      <c r="C649" s="19" t="s">
        <v>87</v>
      </c>
      <c r="D649" s="19">
        <v>13</v>
      </c>
      <c r="E649" s="19">
        <f>VLOOKUP(D649,Lists!$B$3:$C$18,2,FALSE)</f>
        <v>13</v>
      </c>
      <c r="F649" s="19">
        <v>1</v>
      </c>
      <c r="G649" s="19" t="s">
        <v>68</v>
      </c>
      <c r="H649" s="23">
        <v>1910</v>
      </c>
      <c r="I649" s="37">
        <v>0.2</v>
      </c>
      <c r="J649" s="36">
        <v>4.6411397360087065E-4</v>
      </c>
      <c r="K649" s="36">
        <f t="shared" si="174"/>
        <v>4.6411397360087065E-4</v>
      </c>
      <c r="L649" s="23">
        <v>4.26</v>
      </c>
      <c r="M649" s="35">
        <v>0.22</v>
      </c>
      <c r="N649" s="35">
        <f t="shared" si="175"/>
        <v>0.22</v>
      </c>
      <c r="O649" s="38">
        <v>22.911764705882351</v>
      </c>
      <c r="P649" s="38">
        <f t="shared" si="176"/>
        <v>22.911764705882351</v>
      </c>
      <c r="Q649" s="38">
        <v>5.9551821</v>
      </c>
      <c r="R649" s="38">
        <v>10.254943899018233</v>
      </c>
      <c r="S649" s="23">
        <v>0.56999999999999995</v>
      </c>
      <c r="T649" s="23">
        <v>0.55000000000000004</v>
      </c>
      <c r="U649" s="23">
        <v>10</v>
      </c>
      <c r="V649" s="23">
        <f t="shared" si="177"/>
        <v>10</v>
      </c>
      <c r="W649" s="23">
        <v>78</v>
      </c>
      <c r="X649" s="23">
        <f t="shared" si="178"/>
        <v>78</v>
      </c>
      <c r="Y649" s="23">
        <v>62</v>
      </c>
      <c r="Z649" s="23" t="str">
        <f>Code!$K$204</f>
        <v>EF 86</v>
      </c>
      <c r="AA649" s="23" t="str">
        <f>Code!$K$207</f>
        <v>EF 57</v>
      </c>
      <c r="AB649" s="23" t="str">
        <f>Code!$K$208</f>
        <v>EF 57</v>
      </c>
      <c r="AC649" s="23" t="str">
        <f>Code!$K$205</f>
        <v>EF 57</v>
      </c>
      <c r="AD649" s="23" t="s">
        <v>237</v>
      </c>
      <c r="AE649" s="23" t="s">
        <v>237</v>
      </c>
      <c r="AF649" s="23" t="s">
        <v>237</v>
      </c>
      <c r="AG649" s="39">
        <f t="shared" si="173"/>
        <v>4.6411397360087065E-4</v>
      </c>
      <c r="AH649" s="39">
        <f t="shared" si="179"/>
        <v>4.6411397360087065E-4</v>
      </c>
      <c r="AI649" s="18">
        <f t="shared" si="180"/>
        <v>4.26</v>
      </c>
      <c r="AJ649" s="41">
        <f>Code!$B$23</f>
        <v>0.15</v>
      </c>
      <c r="AK649" s="41">
        <f t="shared" si="181"/>
        <v>0.15</v>
      </c>
      <c r="AL649" s="110">
        <f t="shared" si="182"/>
        <v>22.911764705882351</v>
      </c>
      <c r="AM649" s="110">
        <f t="shared" si="183"/>
        <v>22.911764705882351</v>
      </c>
      <c r="AN649" s="110">
        <f t="shared" si="184"/>
        <v>5.9551821</v>
      </c>
      <c r="AO649" s="110">
        <f t="shared" si="185"/>
        <v>10.254943899018233</v>
      </c>
      <c r="AP649" s="18">
        <f>VLOOKUP(D649,Code!$B$92:$D$107,2,FALSE)</f>
        <v>0.32</v>
      </c>
      <c r="AQ649" s="18">
        <f>VLOOKUP(E649,Code!$B$92:$D$107,3,FALSE)</f>
        <v>0.25</v>
      </c>
      <c r="AR649" s="18">
        <f>Code!$C$132</f>
        <v>14</v>
      </c>
      <c r="AS649" s="18">
        <f t="shared" si="186"/>
        <v>14</v>
      </c>
      <c r="AT649" s="88">
        <f>Code!$C$189</f>
        <v>80</v>
      </c>
      <c r="AU649" s="88">
        <f t="shared" si="187"/>
        <v>80</v>
      </c>
      <c r="AV649" s="88">
        <f>Code!$C$198</f>
        <v>66</v>
      </c>
      <c r="AW649" s="18" t="str">
        <f>Code!$L$204</f>
        <v>EF 95</v>
      </c>
      <c r="AX649" s="64" t="str">
        <f>Code!$L$207</f>
        <v>EF 60</v>
      </c>
      <c r="AY649" s="64" t="str">
        <f>Code!$L$208</f>
        <v>EF 60</v>
      </c>
      <c r="AZ649" s="64" t="str">
        <f>Code!$L$205</f>
        <v>EF 62</v>
      </c>
      <c r="BA649" s="23" t="s">
        <v>237</v>
      </c>
      <c r="BB649" s="23" t="s">
        <v>237</v>
      </c>
      <c r="BC649" s="23" t="s">
        <v>237</v>
      </c>
      <c r="BD649" s="39">
        <f t="shared" si="188"/>
        <v>3.9449687756074004E-4</v>
      </c>
      <c r="BE649" s="39">
        <f t="shared" si="189"/>
        <v>3.2487978152060944E-4</v>
      </c>
      <c r="BF649" s="18">
        <f>Measures!$C$3</f>
        <v>8</v>
      </c>
      <c r="BG649" s="41">
        <f>Measures!$C$4</f>
        <v>0.1</v>
      </c>
      <c r="BH649" s="41">
        <v>0.06</v>
      </c>
      <c r="BI649" s="18">
        <f>VLOOKUP(D649,Measures!$B$6:$C$21,2,FALSE)</f>
        <v>38</v>
      </c>
      <c r="BJ649" s="18">
        <f>Measures!$C$22</f>
        <v>44</v>
      </c>
      <c r="BK649" s="18">
        <f>Measures!$C$23</f>
        <v>19</v>
      </c>
      <c r="BL649" s="18">
        <f>Measures!$C$24</f>
        <v>13</v>
      </c>
      <c r="BM649" s="18">
        <f>Measures!$C$26</f>
        <v>0.32</v>
      </c>
      <c r="BN649" s="18">
        <f>Measures!$D$26</f>
        <v>0.25</v>
      </c>
      <c r="BO649" s="18">
        <f>Measures!$C$27</f>
        <v>14</v>
      </c>
      <c r="BP649" s="18">
        <f>Measures!$C$28</f>
        <v>15</v>
      </c>
      <c r="BQ649" s="88">
        <f>Measures!$C$29</f>
        <v>92</v>
      </c>
      <c r="BR649" s="88">
        <f>Measures!$C$30</f>
        <v>95</v>
      </c>
      <c r="BS649" s="88">
        <f>Measures!$C$31</f>
        <v>70</v>
      </c>
      <c r="BT649" s="64" t="str">
        <f>Code!$M$204</f>
        <v>EF 200</v>
      </c>
      <c r="BU649" s="64" t="str">
        <f>Code!$M$207</f>
        <v>EF 67</v>
      </c>
      <c r="BV649" s="64" t="str">
        <f>Code!$M$208</f>
        <v>EF 70</v>
      </c>
      <c r="BW649" s="64" t="str">
        <f>Code!$M$205</f>
        <v>EF 82</v>
      </c>
      <c r="BX649" s="64" t="s">
        <v>363</v>
      </c>
      <c r="BY649" s="64" t="s">
        <v>239</v>
      </c>
      <c r="BZ649" s="64" t="s">
        <v>240</v>
      </c>
      <c r="CA649" s="64"/>
      <c r="CB649" s="64"/>
      <c r="CC649" s="64"/>
      <c r="CD649" s="64"/>
      <c r="CE649" s="64"/>
      <c r="CF649" s="64"/>
      <c r="CG649" s="64"/>
      <c r="CH649" s="64"/>
      <c r="CI649" s="64"/>
      <c r="CJ649" s="64"/>
      <c r="CK649" s="64"/>
      <c r="CL649" s="64"/>
      <c r="CM649" s="18"/>
      <c r="CN649" s="18"/>
    </row>
    <row r="650" spans="1:92" ht="14.4" x14ac:dyDescent="0.3">
      <c r="A650" s="19" t="s">
        <v>95</v>
      </c>
      <c r="B650" s="31" t="s">
        <v>85</v>
      </c>
      <c r="C650" s="19" t="s">
        <v>87</v>
      </c>
      <c r="D650" s="19">
        <v>13</v>
      </c>
      <c r="E650" s="19">
        <f>VLOOKUP(D650,Lists!$B$3:$C$18,2,FALSE)</f>
        <v>13</v>
      </c>
      <c r="F650" s="19">
        <v>2</v>
      </c>
      <c r="G650" s="19" t="s">
        <v>68</v>
      </c>
      <c r="H650" s="23">
        <v>2730</v>
      </c>
      <c r="I650" s="37">
        <v>0.2</v>
      </c>
      <c r="J650" s="36">
        <v>4.6411397360087065E-4</v>
      </c>
      <c r="K650" s="36">
        <f t="shared" si="174"/>
        <v>4.6411397360087065E-4</v>
      </c>
      <c r="L650" s="23">
        <v>4.26</v>
      </c>
      <c r="M650" s="35">
        <v>0.22</v>
      </c>
      <c r="N650" s="35">
        <f t="shared" si="175"/>
        <v>0.22</v>
      </c>
      <c r="O650" s="38">
        <v>22.911764705882351</v>
      </c>
      <c r="P650" s="38">
        <f t="shared" si="176"/>
        <v>22.911764705882351</v>
      </c>
      <c r="Q650" s="38">
        <v>5.9551821</v>
      </c>
      <c r="R650" s="38">
        <v>10.254943899018233</v>
      </c>
      <c r="S650" s="23">
        <v>0.56999999999999995</v>
      </c>
      <c r="T650" s="23">
        <v>0.55000000000000004</v>
      </c>
      <c r="U650" s="23">
        <v>10</v>
      </c>
      <c r="V650" s="23">
        <f t="shared" si="177"/>
        <v>10</v>
      </c>
      <c r="W650" s="23">
        <v>78</v>
      </c>
      <c r="X650" s="23">
        <f t="shared" si="178"/>
        <v>78</v>
      </c>
      <c r="Y650" s="23">
        <v>62</v>
      </c>
      <c r="Z650" s="23" t="str">
        <f>Code!$K$204</f>
        <v>EF 86</v>
      </c>
      <c r="AA650" s="23" t="str">
        <f>Code!$K$207</f>
        <v>EF 57</v>
      </c>
      <c r="AB650" s="23" t="str">
        <f>Code!$K$208</f>
        <v>EF 57</v>
      </c>
      <c r="AC650" s="23" t="str">
        <f>Code!$K$205</f>
        <v>EF 57</v>
      </c>
      <c r="AD650" s="23" t="s">
        <v>237</v>
      </c>
      <c r="AE650" s="23" t="s">
        <v>237</v>
      </c>
      <c r="AF650" s="23" t="s">
        <v>237</v>
      </c>
      <c r="AG650" s="39">
        <f t="shared" si="173"/>
        <v>4.6411397360087065E-4</v>
      </c>
      <c r="AH650" s="39">
        <f t="shared" si="179"/>
        <v>4.6411397360087065E-4</v>
      </c>
      <c r="AI650" s="18">
        <f t="shared" si="180"/>
        <v>4.26</v>
      </c>
      <c r="AJ650" s="41">
        <f>Code!$B$23</f>
        <v>0.15</v>
      </c>
      <c r="AK650" s="41">
        <f t="shared" si="181"/>
        <v>0.15</v>
      </c>
      <c r="AL650" s="110">
        <f t="shared" si="182"/>
        <v>22.911764705882351</v>
      </c>
      <c r="AM650" s="110">
        <f t="shared" si="183"/>
        <v>22.911764705882351</v>
      </c>
      <c r="AN650" s="110">
        <f t="shared" si="184"/>
        <v>5.9551821</v>
      </c>
      <c r="AO650" s="110">
        <f t="shared" si="185"/>
        <v>10.254943899018233</v>
      </c>
      <c r="AP650" s="18">
        <f>VLOOKUP(D650,Code!$B$92:$D$107,2,FALSE)</f>
        <v>0.32</v>
      </c>
      <c r="AQ650" s="18">
        <f>VLOOKUP(E650,Code!$B$92:$D$107,3,FALSE)</f>
        <v>0.25</v>
      </c>
      <c r="AR650" s="18">
        <f>Code!$C$132</f>
        <v>14</v>
      </c>
      <c r="AS650" s="18">
        <f t="shared" si="186"/>
        <v>14</v>
      </c>
      <c r="AT650" s="88">
        <f>Code!$C$189</f>
        <v>80</v>
      </c>
      <c r="AU650" s="88">
        <f t="shared" si="187"/>
        <v>80</v>
      </c>
      <c r="AV650" s="88">
        <f>Code!$C$198</f>
        <v>66</v>
      </c>
      <c r="AW650" s="18" t="str">
        <f>Code!$L$204</f>
        <v>EF 95</v>
      </c>
      <c r="AX650" s="64" t="str">
        <f>Code!$L$207</f>
        <v>EF 60</v>
      </c>
      <c r="AY650" s="64" t="str">
        <f>Code!$L$208</f>
        <v>EF 60</v>
      </c>
      <c r="AZ650" s="64" t="str">
        <f>Code!$L$205</f>
        <v>EF 62</v>
      </c>
      <c r="BA650" s="23" t="s">
        <v>237</v>
      </c>
      <c r="BB650" s="23" t="s">
        <v>237</v>
      </c>
      <c r="BC650" s="23" t="s">
        <v>237</v>
      </c>
      <c r="BD650" s="39">
        <f t="shared" si="188"/>
        <v>3.9449687756074004E-4</v>
      </c>
      <c r="BE650" s="39">
        <f t="shared" si="189"/>
        <v>3.2487978152060944E-4</v>
      </c>
      <c r="BF650" s="18">
        <f>Measures!$C$3</f>
        <v>8</v>
      </c>
      <c r="BG650" s="41">
        <f>Measures!$C$4</f>
        <v>0.1</v>
      </c>
      <c r="BH650" s="41">
        <v>0.06</v>
      </c>
      <c r="BI650" s="18">
        <f>VLOOKUP(D650,Measures!$B$6:$C$21,2,FALSE)</f>
        <v>38</v>
      </c>
      <c r="BJ650" s="18">
        <f>Measures!$C$22</f>
        <v>44</v>
      </c>
      <c r="BK650" s="18">
        <f>Measures!$C$23</f>
        <v>19</v>
      </c>
      <c r="BL650" s="18">
        <f>Measures!$C$24</f>
        <v>13</v>
      </c>
      <c r="BM650" s="18">
        <f>Measures!$C$26</f>
        <v>0.32</v>
      </c>
      <c r="BN650" s="18">
        <f>Measures!$D$26</f>
        <v>0.25</v>
      </c>
      <c r="BO650" s="18">
        <f>Measures!$C$27</f>
        <v>14</v>
      </c>
      <c r="BP650" s="18">
        <f>Measures!$C$28</f>
        <v>15</v>
      </c>
      <c r="BQ650" s="88">
        <f>Measures!$C$29</f>
        <v>92</v>
      </c>
      <c r="BR650" s="88">
        <f>Measures!$C$30</f>
        <v>95</v>
      </c>
      <c r="BS650" s="88">
        <f>Measures!$C$31</f>
        <v>70</v>
      </c>
      <c r="BT650" s="64" t="str">
        <f>Code!$M$204</f>
        <v>EF 200</v>
      </c>
      <c r="BU650" s="64" t="str">
        <f>Code!$M$207</f>
        <v>EF 67</v>
      </c>
      <c r="BV650" s="64" t="str">
        <f>Code!$M$208</f>
        <v>EF 70</v>
      </c>
      <c r="BW650" s="64" t="str">
        <f>Code!$M$205</f>
        <v>EF 82</v>
      </c>
      <c r="BX650" s="64" t="s">
        <v>363</v>
      </c>
      <c r="BY650" s="64" t="s">
        <v>239</v>
      </c>
      <c r="BZ650" s="64" t="s">
        <v>240</v>
      </c>
      <c r="CA650" s="64"/>
      <c r="CB650" s="64"/>
      <c r="CC650" s="64"/>
      <c r="CD650" s="64"/>
      <c r="CE650" s="64"/>
      <c r="CF650" s="64"/>
      <c r="CG650" s="64"/>
      <c r="CH650" s="64"/>
      <c r="CI650" s="64"/>
      <c r="CJ650" s="64"/>
      <c r="CK650" s="64"/>
      <c r="CL650" s="64"/>
      <c r="CM650" s="18"/>
      <c r="CN650" s="18"/>
    </row>
    <row r="651" spans="1:92" ht="14.4" x14ac:dyDescent="0.3">
      <c r="A651" s="19" t="s">
        <v>22</v>
      </c>
      <c r="B651" s="31" t="s">
        <v>85</v>
      </c>
      <c r="C651" s="19" t="s">
        <v>87</v>
      </c>
      <c r="D651" s="19">
        <v>13</v>
      </c>
      <c r="E651" s="19">
        <f>VLOOKUP(D651,Lists!$B$3:$C$18,2,FALSE)</f>
        <v>13</v>
      </c>
      <c r="F651" s="19">
        <v>1</v>
      </c>
      <c r="G651" s="19" t="s">
        <v>68</v>
      </c>
      <c r="H651" s="23">
        <v>1910</v>
      </c>
      <c r="I651" s="37">
        <v>0.2</v>
      </c>
      <c r="J651" s="36">
        <v>4.6411397360087065E-4</v>
      </c>
      <c r="K651" s="36">
        <f t="shared" si="174"/>
        <v>4.6411397360087065E-4</v>
      </c>
      <c r="L651" s="23">
        <v>4.26</v>
      </c>
      <c r="M651" s="35">
        <v>0.22</v>
      </c>
      <c r="N651" s="35">
        <f t="shared" si="175"/>
        <v>0.22</v>
      </c>
      <c r="O651" s="38">
        <v>22.911764705882351</v>
      </c>
      <c r="P651" s="38">
        <f t="shared" si="176"/>
        <v>22.911764705882351</v>
      </c>
      <c r="Q651" s="38">
        <v>5.9551821</v>
      </c>
      <c r="R651" s="38">
        <v>10.254943899018233</v>
      </c>
      <c r="S651" s="23">
        <v>0.56999999999999995</v>
      </c>
      <c r="T651" s="23">
        <v>0.55000000000000004</v>
      </c>
      <c r="U651" s="23">
        <v>10</v>
      </c>
      <c r="V651" s="23">
        <f t="shared" si="177"/>
        <v>10</v>
      </c>
      <c r="W651" s="23">
        <v>78</v>
      </c>
      <c r="X651" s="23">
        <f t="shared" si="178"/>
        <v>78</v>
      </c>
      <c r="Y651" s="23">
        <v>62</v>
      </c>
      <c r="Z651" s="23" t="str">
        <f>Code!$K$204</f>
        <v>EF 86</v>
      </c>
      <c r="AA651" s="23" t="str">
        <f>Code!$K$207</f>
        <v>EF 57</v>
      </c>
      <c r="AB651" s="23" t="str">
        <f>Code!$K$208</f>
        <v>EF 57</v>
      </c>
      <c r="AC651" s="23" t="str">
        <f>Code!$K$205</f>
        <v>EF 57</v>
      </c>
      <c r="AD651" s="23" t="s">
        <v>237</v>
      </c>
      <c r="AE651" s="23" t="s">
        <v>237</v>
      </c>
      <c r="AF651" s="23" t="s">
        <v>237</v>
      </c>
      <c r="AG651" s="39">
        <f t="shared" si="173"/>
        <v>4.6411397360087065E-4</v>
      </c>
      <c r="AH651" s="39">
        <f t="shared" si="179"/>
        <v>4.6411397360087065E-4</v>
      </c>
      <c r="AI651" s="18">
        <f t="shared" si="180"/>
        <v>4.26</v>
      </c>
      <c r="AJ651" s="41">
        <f>Code!$B$23</f>
        <v>0.15</v>
      </c>
      <c r="AK651" s="41">
        <f t="shared" si="181"/>
        <v>0.15</v>
      </c>
      <c r="AL651" s="110">
        <f t="shared" si="182"/>
        <v>22.911764705882351</v>
      </c>
      <c r="AM651" s="110">
        <f t="shared" si="183"/>
        <v>22.911764705882351</v>
      </c>
      <c r="AN651" s="110">
        <f t="shared" si="184"/>
        <v>5.9551821</v>
      </c>
      <c r="AO651" s="110">
        <f t="shared" si="185"/>
        <v>10.254943899018233</v>
      </c>
      <c r="AP651" s="18">
        <f>VLOOKUP(D651,Code!$B$92:$D$107,2,FALSE)</f>
        <v>0.32</v>
      </c>
      <c r="AQ651" s="18">
        <f>VLOOKUP(E651,Code!$B$92:$D$107,3,FALSE)</f>
        <v>0.25</v>
      </c>
      <c r="AR651" s="18">
        <f>Code!$C$132</f>
        <v>14</v>
      </c>
      <c r="AS651" s="18">
        <f t="shared" si="186"/>
        <v>14</v>
      </c>
      <c r="AT651" s="88">
        <f>Code!$C$189</f>
        <v>80</v>
      </c>
      <c r="AU651" s="88">
        <f t="shared" si="187"/>
        <v>80</v>
      </c>
      <c r="AV651" s="88">
        <f>Code!$C$198</f>
        <v>66</v>
      </c>
      <c r="AW651" s="18" t="str">
        <f>Code!$L$204</f>
        <v>EF 95</v>
      </c>
      <c r="AX651" s="64" t="str">
        <f>Code!$L$207</f>
        <v>EF 60</v>
      </c>
      <c r="AY651" s="64" t="str">
        <f>Code!$L$208</f>
        <v>EF 60</v>
      </c>
      <c r="AZ651" s="64" t="str">
        <f>Code!$L$205</f>
        <v>EF 62</v>
      </c>
      <c r="BA651" s="23" t="s">
        <v>237</v>
      </c>
      <c r="BB651" s="23" t="s">
        <v>237</v>
      </c>
      <c r="BC651" s="23" t="s">
        <v>237</v>
      </c>
      <c r="BD651" s="39">
        <f t="shared" si="188"/>
        <v>3.9449687756074004E-4</v>
      </c>
      <c r="BE651" s="39">
        <f t="shared" si="189"/>
        <v>3.2487978152060944E-4</v>
      </c>
      <c r="BF651" s="18">
        <f>Measures!$C$3</f>
        <v>8</v>
      </c>
      <c r="BG651" s="41">
        <f>Measures!$C$4</f>
        <v>0.1</v>
      </c>
      <c r="BH651" s="41">
        <v>0.06</v>
      </c>
      <c r="BI651" s="18">
        <f>VLOOKUP(D651,Measures!$B$6:$C$21,2,FALSE)</f>
        <v>38</v>
      </c>
      <c r="BJ651" s="18">
        <f>Measures!$C$22</f>
        <v>44</v>
      </c>
      <c r="BK651" s="18">
        <f>Measures!$C$23</f>
        <v>19</v>
      </c>
      <c r="BL651" s="18">
        <f>Measures!$C$24</f>
        <v>13</v>
      </c>
      <c r="BM651" s="18">
        <f>Measures!$C$26</f>
        <v>0.32</v>
      </c>
      <c r="BN651" s="18">
        <f>Measures!$D$26</f>
        <v>0.25</v>
      </c>
      <c r="BO651" s="18">
        <f>Measures!$C$27</f>
        <v>14</v>
      </c>
      <c r="BP651" s="18">
        <f>Measures!$C$28</f>
        <v>15</v>
      </c>
      <c r="BQ651" s="88">
        <f>Measures!$C$29</f>
        <v>92</v>
      </c>
      <c r="BR651" s="88">
        <f>Measures!$C$30</f>
        <v>95</v>
      </c>
      <c r="BS651" s="88">
        <f>Measures!$C$31</f>
        <v>70</v>
      </c>
      <c r="BT651" s="64" t="str">
        <f>Code!$M$204</f>
        <v>EF 200</v>
      </c>
      <c r="BU651" s="64" t="str">
        <f>Code!$M$207</f>
        <v>EF 67</v>
      </c>
      <c r="BV651" s="64" t="str">
        <f>Code!$M$208</f>
        <v>EF 70</v>
      </c>
      <c r="BW651" s="64" t="str">
        <f>Code!$M$205</f>
        <v>EF 82</v>
      </c>
      <c r="BX651" s="64" t="s">
        <v>363</v>
      </c>
      <c r="BY651" s="64" t="s">
        <v>239</v>
      </c>
      <c r="BZ651" s="64" t="s">
        <v>240</v>
      </c>
      <c r="CA651" s="64"/>
      <c r="CB651" s="64"/>
      <c r="CC651" s="64"/>
      <c r="CD651" s="64"/>
      <c r="CE651" s="64"/>
      <c r="CF651" s="64"/>
      <c r="CG651" s="64"/>
      <c r="CH651" s="64"/>
      <c r="CI651" s="64"/>
      <c r="CJ651" s="64"/>
      <c r="CK651" s="64"/>
      <c r="CL651" s="64"/>
      <c r="CM651" s="18"/>
      <c r="CN651" s="18"/>
    </row>
    <row r="652" spans="1:92" ht="14.4" x14ac:dyDescent="0.3">
      <c r="A652" s="19" t="s">
        <v>22</v>
      </c>
      <c r="B652" s="31" t="s">
        <v>85</v>
      </c>
      <c r="C652" s="19" t="s">
        <v>87</v>
      </c>
      <c r="D652" s="19">
        <v>13</v>
      </c>
      <c r="E652" s="19">
        <f>VLOOKUP(D652,Lists!$B$3:$C$18,2,FALSE)</f>
        <v>13</v>
      </c>
      <c r="F652" s="19">
        <v>2</v>
      </c>
      <c r="G652" s="19" t="s">
        <v>68</v>
      </c>
      <c r="H652" s="23">
        <v>2730</v>
      </c>
      <c r="I652" s="37">
        <v>0.2</v>
      </c>
      <c r="J652" s="36">
        <v>4.6411397360087065E-4</v>
      </c>
      <c r="K652" s="36">
        <f t="shared" si="174"/>
        <v>4.6411397360087065E-4</v>
      </c>
      <c r="L652" s="23">
        <v>4.26</v>
      </c>
      <c r="M652" s="35">
        <v>0.22</v>
      </c>
      <c r="N652" s="35">
        <f t="shared" si="175"/>
        <v>0.22</v>
      </c>
      <c r="O652" s="38">
        <v>22.911764705882351</v>
      </c>
      <c r="P652" s="38">
        <f t="shared" si="176"/>
        <v>22.911764705882351</v>
      </c>
      <c r="Q652" s="38">
        <v>5.9551821</v>
      </c>
      <c r="R652" s="38">
        <v>10.254943899018233</v>
      </c>
      <c r="S652" s="23">
        <v>0.56999999999999995</v>
      </c>
      <c r="T652" s="23">
        <v>0.55000000000000004</v>
      </c>
      <c r="U652" s="23">
        <v>10</v>
      </c>
      <c r="V652" s="23">
        <f t="shared" si="177"/>
        <v>10</v>
      </c>
      <c r="W652" s="23">
        <v>78</v>
      </c>
      <c r="X652" s="23">
        <f t="shared" si="178"/>
        <v>78</v>
      </c>
      <c r="Y652" s="23">
        <v>62</v>
      </c>
      <c r="Z652" s="23" t="str">
        <f>Code!$K$204</f>
        <v>EF 86</v>
      </c>
      <c r="AA652" s="23" t="str">
        <f>Code!$K$207</f>
        <v>EF 57</v>
      </c>
      <c r="AB652" s="23" t="str">
        <f>Code!$K$208</f>
        <v>EF 57</v>
      </c>
      <c r="AC652" s="23" t="str">
        <f>Code!$K$205</f>
        <v>EF 57</v>
      </c>
      <c r="AD652" s="23" t="s">
        <v>237</v>
      </c>
      <c r="AE652" s="23" t="s">
        <v>237</v>
      </c>
      <c r="AF652" s="23" t="s">
        <v>237</v>
      </c>
      <c r="AG652" s="39">
        <f t="shared" si="173"/>
        <v>4.6411397360087065E-4</v>
      </c>
      <c r="AH652" s="39">
        <f t="shared" si="179"/>
        <v>4.6411397360087065E-4</v>
      </c>
      <c r="AI652" s="18">
        <f t="shared" si="180"/>
        <v>4.26</v>
      </c>
      <c r="AJ652" s="41">
        <f>Code!$B$23</f>
        <v>0.15</v>
      </c>
      <c r="AK652" s="41">
        <f t="shared" si="181"/>
        <v>0.15</v>
      </c>
      <c r="AL652" s="110">
        <f t="shared" si="182"/>
        <v>22.911764705882351</v>
      </c>
      <c r="AM652" s="110">
        <f t="shared" si="183"/>
        <v>22.911764705882351</v>
      </c>
      <c r="AN652" s="110">
        <f t="shared" si="184"/>
        <v>5.9551821</v>
      </c>
      <c r="AO652" s="110">
        <f t="shared" si="185"/>
        <v>10.254943899018233</v>
      </c>
      <c r="AP652" s="18">
        <f>VLOOKUP(D652,Code!$B$92:$D$107,2,FALSE)</f>
        <v>0.32</v>
      </c>
      <c r="AQ652" s="18">
        <f>VLOOKUP(E652,Code!$B$92:$D$107,3,FALSE)</f>
        <v>0.25</v>
      </c>
      <c r="AR652" s="18">
        <f>Code!$C$132</f>
        <v>14</v>
      </c>
      <c r="AS652" s="18">
        <f t="shared" si="186"/>
        <v>14</v>
      </c>
      <c r="AT652" s="88">
        <f>Code!$C$189</f>
        <v>80</v>
      </c>
      <c r="AU652" s="88">
        <f t="shared" si="187"/>
        <v>80</v>
      </c>
      <c r="AV652" s="88">
        <f>Code!$C$198</f>
        <v>66</v>
      </c>
      <c r="AW652" s="18" t="str">
        <f>Code!$L$204</f>
        <v>EF 95</v>
      </c>
      <c r="AX652" s="64" t="str">
        <f>Code!$L$207</f>
        <v>EF 60</v>
      </c>
      <c r="AY652" s="64" t="str">
        <f>Code!$L$208</f>
        <v>EF 60</v>
      </c>
      <c r="AZ652" s="64" t="str">
        <f>Code!$L$205</f>
        <v>EF 62</v>
      </c>
      <c r="BA652" s="23" t="s">
        <v>237</v>
      </c>
      <c r="BB652" s="23" t="s">
        <v>237</v>
      </c>
      <c r="BC652" s="23" t="s">
        <v>237</v>
      </c>
      <c r="BD652" s="39">
        <f t="shared" si="188"/>
        <v>3.9449687756074004E-4</v>
      </c>
      <c r="BE652" s="39">
        <f t="shared" si="189"/>
        <v>3.2487978152060944E-4</v>
      </c>
      <c r="BF652" s="18">
        <f>Measures!$C$3</f>
        <v>8</v>
      </c>
      <c r="BG652" s="41">
        <f>Measures!$C$4</f>
        <v>0.1</v>
      </c>
      <c r="BH652" s="41">
        <v>0.06</v>
      </c>
      <c r="BI652" s="18">
        <f>VLOOKUP(D652,Measures!$B$6:$C$21,2,FALSE)</f>
        <v>38</v>
      </c>
      <c r="BJ652" s="18">
        <f>Measures!$C$22</f>
        <v>44</v>
      </c>
      <c r="BK652" s="18">
        <f>Measures!$C$23</f>
        <v>19</v>
      </c>
      <c r="BL652" s="18">
        <f>Measures!$C$24</f>
        <v>13</v>
      </c>
      <c r="BM652" s="18">
        <f>Measures!$C$26</f>
        <v>0.32</v>
      </c>
      <c r="BN652" s="18">
        <f>Measures!$D$26</f>
        <v>0.25</v>
      </c>
      <c r="BO652" s="18">
        <f>Measures!$C$27</f>
        <v>14</v>
      </c>
      <c r="BP652" s="18">
        <f>Measures!$C$28</f>
        <v>15</v>
      </c>
      <c r="BQ652" s="88">
        <f>Measures!$C$29</f>
        <v>92</v>
      </c>
      <c r="BR652" s="88">
        <f>Measures!$C$30</f>
        <v>95</v>
      </c>
      <c r="BS652" s="88">
        <f>Measures!$C$31</f>
        <v>70</v>
      </c>
      <c r="BT652" s="64" t="str">
        <f>Code!$M$204</f>
        <v>EF 200</v>
      </c>
      <c r="BU652" s="64" t="str">
        <f>Code!$M$207</f>
        <v>EF 67</v>
      </c>
      <c r="BV652" s="64" t="str">
        <f>Code!$M$208</f>
        <v>EF 70</v>
      </c>
      <c r="BW652" s="64" t="str">
        <f>Code!$M$205</f>
        <v>EF 82</v>
      </c>
      <c r="BX652" s="64" t="s">
        <v>363</v>
      </c>
      <c r="BY652" s="64" t="s">
        <v>239</v>
      </c>
      <c r="BZ652" s="64" t="s">
        <v>240</v>
      </c>
      <c r="CA652" s="64"/>
      <c r="CB652" s="64"/>
      <c r="CC652" s="64"/>
      <c r="CD652" s="64"/>
      <c r="CE652" s="64"/>
      <c r="CF652" s="64"/>
      <c r="CG652" s="64"/>
      <c r="CH652" s="64"/>
      <c r="CI652" s="64"/>
      <c r="CJ652" s="64"/>
      <c r="CK652" s="64"/>
      <c r="CL652" s="64"/>
      <c r="CM652" s="18"/>
      <c r="CN652" s="18"/>
    </row>
    <row r="653" spans="1:92" ht="14.4" x14ac:dyDescent="0.3">
      <c r="A653" s="19" t="s">
        <v>95</v>
      </c>
      <c r="B653" s="31" t="s">
        <v>86</v>
      </c>
      <c r="C653" s="19" t="s">
        <v>71</v>
      </c>
      <c r="D653" s="19">
        <v>13</v>
      </c>
      <c r="E653" s="19">
        <f>VLOOKUP(D653,Lists!$B$3:$C$18,2,FALSE)</f>
        <v>13</v>
      </c>
      <c r="F653" s="19">
        <v>1</v>
      </c>
      <c r="G653" s="19" t="s">
        <v>66</v>
      </c>
      <c r="H653" s="23">
        <v>1600</v>
      </c>
      <c r="I653" s="37">
        <v>0.14016341923318668</v>
      </c>
      <c r="J653" s="36">
        <v>7.1357303575703178E-4</v>
      </c>
      <c r="K653" s="36">
        <f t="shared" si="174"/>
        <v>7.1357303575703178E-4</v>
      </c>
      <c r="L653" s="23">
        <v>3.32</v>
      </c>
      <c r="M653" s="35">
        <v>0.33</v>
      </c>
      <c r="N653" s="35">
        <f t="shared" si="175"/>
        <v>0.33</v>
      </c>
      <c r="O653" s="38">
        <v>15.408695652173913</v>
      </c>
      <c r="P653" s="38">
        <f t="shared" si="176"/>
        <v>15.408695652173913</v>
      </c>
      <c r="Q653" s="38">
        <v>1.3361692000000001</v>
      </c>
      <c r="R653" s="38">
        <v>3.0951638065522622</v>
      </c>
      <c r="S653" s="23">
        <v>1.23</v>
      </c>
      <c r="T653" s="23">
        <v>0.87</v>
      </c>
      <c r="U653" s="23">
        <v>10</v>
      </c>
      <c r="V653" s="23">
        <f t="shared" si="177"/>
        <v>10</v>
      </c>
      <c r="W653" s="23">
        <v>78</v>
      </c>
      <c r="X653" s="23">
        <f t="shared" si="178"/>
        <v>78</v>
      </c>
      <c r="Y653" s="23">
        <v>62</v>
      </c>
      <c r="Z653" s="23" t="str">
        <f>Code!$K$204</f>
        <v>EF 86</v>
      </c>
      <c r="AA653" s="23" t="str">
        <f>Code!$K$207</f>
        <v>EF 57</v>
      </c>
      <c r="AB653" s="23" t="str">
        <f>Code!$K$208</f>
        <v>EF 57</v>
      </c>
      <c r="AC653" s="23" t="str">
        <f>Code!$K$205</f>
        <v>EF 57</v>
      </c>
      <c r="AD653" s="23" t="s">
        <v>237</v>
      </c>
      <c r="AE653" s="23" t="s">
        <v>237</v>
      </c>
      <c r="AF653" s="23" t="s">
        <v>237</v>
      </c>
      <c r="AG653" s="39">
        <f t="shared" si="173"/>
        <v>7.1357303575703178E-4</v>
      </c>
      <c r="AH653" s="39">
        <f t="shared" si="179"/>
        <v>7.1357303575703178E-4</v>
      </c>
      <c r="AI653" s="18">
        <f t="shared" si="180"/>
        <v>3.32</v>
      </c>
      <c r="AJ653" s="41">
        <f>Code!$B$23</f>
        <v>0.15</v>
      </c>
      <c r="AK653" s="41">
        <f t="shared" si="181"/>
        <v>0.15</v>
      </c>
      <c r="AL653" s="110">
        <f t="shared" si="182"/>
        <v>15.408695652173913</v>
      </c>
      <c r="AM653" s="110">
        <f t="shared" si="183"/>
        <v>15.408695652173913</v>
      </c>
      <c r="AN653" s="110">
        <f t="shared" si="184"/>
        <v>1.3361692000000001</v>
      </c>
      <c r="AO653" s="110">
        <f t="shared" si="185"/>
        <v>3.0951638065522622</v>
      </c>
      <c r="AP653" s="18">
        <f>VLOOKUP(D653,Code!$B$92:$D$107,2,FALSE)</f>
        <v>0.32</v>
      </c>
      <c r="AQ653" s="18">
        <f>VLOOKUP(E653,Code!$B$92:$D$107,3,FALSE)</f>
        <v>0.25</v>
      </c>
      <c r="AR653" s="18">
        <f>Code!$C$132</f>
        <v>14</v>
      </c>
      <c r="AS653" s="18">
        <f t="shared" si="186"/>
        <v>14</v>
      </c>
      <c r="AT653" s="88">
        <f>Code!$C$189</f>
        <v>80</v>
      </c>
      <c r="AU653" s="88">
        <f t="shared" si="187"/>
        <v>80</v>
      </c>
      <c r="AV653" s="88">
        <f>Code!$C$198</f>
        <v>66</v>
      </c>
      <c r="AW653" s="18" t="str">
        <f>Code!$L$204</f>
        <v>EF 95</v>
      </c>
      <c r="AX653" s="64" t="str">
        <f>Code!$L$207</f>
        <v>EF 60</v>
      </c>
      <c r="AY653" s="64" t="str">
        <f>Code!$L$208</f>
        <v>EF 60</v>
      </c>
      <c r="AZ653" s="64" t="str">
        <f>Code!$L$205</f>
        <v>EF 62</v>
      </c>
      <c r="BA653" s="23" t="s">
        <v>237</v>
      </c>
      <c r="BB653" s="23" t="s">
        <v>237</v>
      </c>
      <c r="BC653" s="23" t="s">
        <v>237</v>
      </c>
      <c r="BD653" s="39">
        <f t="shared" si="188"/>
        <v>6.0653708039347702E-4</v>
      </c>
      <c r="BE653" s="39">
        <f t="shared" si="189"/>
        <v>4.9950112502992225E-4</v>
      </c>
      <c r="BF653" s="18">
        <f>Measures!$C$3</f>
        <v>8</v>
      </c>
      <c r="BG653" s="41">
        <f>Measures!$C$4</f>
        <v>0.1</v>
      </c>
      <c r="BH653" s="41">
        <v>0.06</v>
      </c>
      <c r="BI653" s="18">
        <f>VLOOKUP(D653,Measures!$B$6:$C$21,2,FALSE)</f>
        <v>38</v>
      </c>
      <c r="BJ653" s="18">
        <f>Measures!$C$22</f>
        <v>44</v>
      </c>
      <c r="BK653" s="18">
        <f>Measures!$C$23</f>
        <v>19</v>
      </c>
      <c r="BL653" s="18">
        <f>Measures!$C$24</f>
        <v>13</v>
      </c>
      <c r="BM653" s="18">
        <f>Measures!$C$26</f>
        <v>0.32</v>
      </c>
      <c r="BN653" s="18">
        <f>Measures!$D$26</f>
        <v>0.25</v>
      </c>
      <c r="BO653" s="18">
        <f>Measures!$C$27</f>
        <v>14</v>
      </c>
      <c r="BP653" s="18">
        <f>Measures!$C$28</f>
        <v>15</v>
      </c>
      <c r="BQ653" s="88">
        <f>Measures!$C$29</f>
        <v>92</v>
      </c>
      <c r="BR653" s="88">
        <f>Measures!$C$30</f>
        <v>95</v>
      </c>
      <c r="BS653" s="88">
        <f>Measures!$C$31</f>
        <v>70</v>
      </c>
      <c r="BT653" s="64" t="str">
        <f>Code!$M$204</f>
        <v>EF 200</v>
      </c>
      <c r="BU653" s="64" t="str">
        <f>Code!$M$207</f>
        <v>EF 67</v>
      </c>
      <c r="BV653" s="64" t="str">
        <f>Code!$M$208</f>
        <v>EF 70</v>
      </c>
      <c r="BW653" s="64" t="str">
        <f>Code!$M$205</f>
        <v>EF 82</v>
      </c>
      <c r="BX653" s="64" t="s">
        <v>363</v>
      </c>
      <c r="BY653" s="64" t="s">
        <v>239</v>
      </c>
      <c r="BZ653" s="64" t="s">
        <v>240</v>
      </c>
      <c r="CA653" s="64"/>
      <c r="CB653" s="64"/>
      <c r="CC653" s="64"/>
      <c r="CD653" s="64"/>
      <c r="CE653" s="64"/>
      <c r="CF653" s="64"/>
      <c r="CG653" s="64"/>
      <c r="CH653" s="64"/>
      <c r="CI653" s="64"/>
      <c r="CJ653" s="64"/>
      <c r="CK653" s="64"/>
      <c r="CL653" s="64"/>
      <c r="CM653" s="18"/>
      <c r="CN653" s="18"/>
    </row>
    <row r="654" spans="1:92" ht="14.4" x14ac:dyDescent="0.3">
      <c r="A654" s="19" t="s">
        <v>95</v>
      </c>
      <c r="B654" s="31" t="s">
        <v>86</v>
      </c>
      <c r="C654" s="19" t="s">
        <v>71</v>
      </c>
      <c r="D654" s="19">
        <v>13</v>
      </c>
      <c r="E654" s="19">
        <f>VLOOKUP(D654,Lists!$B$3:$C$18,2,FALSE)</f>
        <v>13</v>
      </c>
      <c r="F654" s="19">
        <v>2</v>
      </c>
      <c r="G654" s="19" t="s">
        <v>66</v>
      </c>
      <c r="H654" s="23">
        <v>1990</v>
      </c>
      <c r="I654" s="37">
        <v>0.14016341923318668</v>
      </c>
      <c r="J654" s="36">
        <v>7.1357303575703178E-4</v>
      </c>
      <c r="K654" s="36">
        <f t="shared" si="174"/>
        <v>7.1357303575703178E-4</v>
      </c>
      <c r="L654" s="23">
        <v>3.32</v>
      </c>
      <c r="M654" s="35">
        <v>0.33</v>
      </c>
      <c r="N654" s="35">
        <f t="shared" si="175"/>
        <v>0.33</v>
      </c>
      <c r="O654" s="38">
        <v>15.408695652173913</v>
      </c>
      <c r="P654" s="38">
        <f t="shared" si="176"/>
        <v>15.408695652173913</v>
      </c>
      <c r="Q654" s="38">
        <v>1.3361692000000001</v>
      </c>
      <c r="R654" s="38">
        <v>3.0951638065522622</v>
      </c>
      <c r="S654" s="23">
        <v>1.23</v>
      </c>
      <c r="T654" s="23">
        <v>0.87</v>
      </c>
      <c r="U654" s="23">
        <v>10</v>
      </c>
      <c r="V654" s="23">
        <f t="shared" si="177"/>
        <v>10</v>
      </c>
      <c r="W654" s="23">
        <v>78</v>
      </c>
      <c r="X654" s="23">
        <f t="shared" si="178"/>
        <v>78</v>
      </c>
      <c r="Y654" s="23">
        <v>62</v>
      </c>
      <c r="Z654" s="23" t="str">
        <f>Code!$K$204</f>
        <v>EF 86</v>
      </c>
      <c r="AA654" s="23" t="str">
        <f>Code!$K$207</f>
        <v>EF 57</v>
      </c>
      <c r="AB654" s="23" t="str">
        <f>Code!$K$208</f>
        <v>EF 57</v>
      </c>
      <c r="AC654" s="23" t="str">
        <f>Code!$K$205</f>
        <v>EF 57</v>
      </c>
      <c r="AD654" s="23" t="s">
        <v>237</v>
      </c>
      <c r="AE654" s="23" t="s">
        <v>237</v>
      </c>
      <c r="AF654" s="23" t="s">
        <v>237</v>
      </c>
      <c r="AG654" s="39">
        <f t="shared" si="173"/>
        <v>7.1357303575703178E-4</v>
      </c>
      <c r="AH654" s="39">
        <f t="shared" si="179"/>
        <v>7.1357303575703178E-4</v>
      </c>
      <c r="AI654" s="18">
        <f t="shared" si="180"/>
        <v>3.32</v>
      </c>
      <c r="AJ654" s="41">
        <f>Code!$B$23</f>
        <v>0.15</v>
      </c>
      <c r="AK654" s="41">
        <f t="shared" si="181"/>
        <v>0.15</v>
      </c>
      <c r="AL654" s="110">
        <f t="shared" si="182"/>
        <v>15.408695652173913</v>
      </c>
      <c r="AM654" s="110">
        <f t="shared" si="183"/>
        <v>15.408695652173913</v>
      </c>
      <c r="AN654" s="110">
        <f t="shared" si="184"/>
        <v>1.3361692000000001</v>
      </c>
      <c r="AO654" s="110">
        <f t="shared" si="185"/>
        <v>3.0951638065522622</v>
      </c>
      <c r="AP654" s="18">
        <f>VLOOKUP(D654,Code!$B$92:$D$107,2,FALSE)</f>
        <v>0.32</v>
      </c>
      <c r="AQ654" s="18">
        <f>VLOOKUP(E654,Code!$B$92:$D$107,3,FALSE)</f>
        <v>0.25</v>
      </c>
      <c r="AR654" s="18">
        <f>Code!$C$132</f>
        <v>14</v>
      </c>
      <c r="AS654" s="18">
        <f t="shared" si="186"/>
        <v>14</v>
      </c>
      <c r="AT654" s="88">
        <f>Code!$C$189</f>
        <v>80</v>
      </c>
      <c r="AU654" s="88">
        <f t="shared" si="187"/>
        <v>80</v>
      </c>
      <c r="AV654" s="88">
        <f>Code!$C$198</f>
        <v>66</v>
      </c>
      <c r="AW654" s="18" t="str">
        <f>Code!$L$204</f>
        <v>EF 95</v>
      </c>
      <c r="AX654" s="64" t="str">
        <f>Code!$L$207</f>
        <v>EF 60</v>
      </c>
      <c r="AY654" s="64" t="str">
        <f>Code!$L$208</f>
        <v>EF 60</v>
      </c>
      <c r="AZ654" s="64" t="str">
        <f>Code!$L$205</f>
        <v>EF 62</v>
      </c>
      <c r="BA654" s="23" t="s">
        <v>237</v>
      </c>
      <c r="BB654" s="23" t="s">
        <v>237</v>
      </c>
      <c r="BC654" s="23" t="s">
        <v>237</v>
      </c>
      <c r="BD654" s="39">
        <f t="shared" si="188"/>
        <v>6.0653708039347702E-4</v>
      </c>
      <c r="BE654" s="39">
        <f t="shared" si="189"/>
        <v>4.9950112502992225E-4</v>
      </c>
      <c r="BF654" s="18">
        <f>Measures!$C$3</f>
        <v>8</v>
      </c>
      <c r="BG654" s="41">
        <f>Measures!$C$4</f>
        <v>0.1</v>
      </c>
      <c r="BH654" s="41">
        <v>0.06</v>
      </c>
      <c r="BI654" s="18">
        <f>VLOOKUP(D654,Measures!$B$6:$C$21,2,FALSE)</f>
        <v>38</v>
      </c>
      <c r="BJ654" s="18">
        <f>Measures!$C$22</f>
        <v>44</v>
      </c>
      <c r="BK654" s="18">
        <f>Measures!$C$23</f>
        <v>19</v>
      </c>
      <c r="BL654" s="18">
        <f>Measures!$C$24</f>
        <v>13</v>
      </c>
      <c r="BM654" s="18">
        <f>Measures!$C$26</f>
        <v>0.32</v>
      </c>
      <c r="BN654" s="18">
        <f>Measures!$D$26</f>
        <v>0.25</v>
      </c>
      <c r="BO654" s="18">
        <f>Measures!$C$27</f>
        <v>14</v>
      </c>
      <c r="BP654" s="18">
        <f>Measures!$C$28</f>
        <v>15</v>
      </c>
      <c r="BQ654" s="88">
        <f>Measures!$C$29</f>
        <v>92</v>
      </c>
      <c r="BR654" s="88">
        <f>Measures!$C$30</f>
        <v>95</v>
      </c>
      <c r="BS654" s="88">
        <f>Measures!$C$31</f>
        <v>70</v>
      </c>
      <c r="BT654" s="64" t="str">
        <f>Code!$M$204</f>
        <v>EF 200</v>
      </c>
      <c r="BU654" s="64" t="str">
        <f>Code!$M$207</f>
        <v>EF 67</v>
      </c>
      <c r="BV654" s="64" t="str">
        <f>Code!$M$208</f>
        <v>EF 70</v>
      </c>
      <c r="BW654" s="64" t="str">
        <f>Code!$M$205</f>
        <v>EF 82</v>
      </c>
      <c r="BX654" s="64" t="s">
        <v>363</v>
      </c>
      <c r="BY654" s="64" t="s">
        <v>239</v>
      </c>
      <c r="BZ654" s="64" t="s">
        <v>240</v>
      </c>
      <c r="CA654" s="64"/>
      <c r="CB654" s="64"/>
      <c r="CC654" s="64"/>
      <c r="CD654" s="64"/>
      <c r="CE654" s="64"/>
      <c r="CF654" s="64"/>
      <c r="CG654" s="64"/>
      <c r="CH654" s="64"/>
      <c r="CI654" s="64"/>
      <c r="CJ654" s="64"/>
      <c r="CK654" s="64"/>
      <c r="CL654" s="64"/>
      <c r="CM654" s="18"/>
      <c r="CN654" s="18"/>
    </row>
    <row r="655" spans="1:92" ht="14.4" x14ac:dyDescent="0.3">
      <c r="A655" s="19" t="s">
        <v>22</v>
      </c>
      <c r="B655" s="31" t="s">
        <v>86</v>
      </c>
      <c r="C655" s="19" t="s">
        <v>71</v>
      </c>
      <c r="D655" s="19">
        <v>13</v>
      </c>
      <c r="E655" s="19">
        <f>VLOOKUP(D655,Lists!$B$3:$C$18,2,FALSE)</f>
        <v>13</v>
      </c>
      <c r="F655" s="19">
        <v>1</v>
      </c>
      <c r="G655" s="19" t="s">
        <v>66</v>
      </c>
      <c r="H655" s="23">
        <v>1600</v>
      </c>
      <c r="I655" s="37">
        <v>0.14016341923318668</v>
      </c>
      <c r="J655" s="36">
        <v>7.1357303575703178E-4</v>
      </c>
      <c r="K655" s="36">
        <f t="shared" si="174"/>
        <v>7.1357303575703178E-4</v>
      </c>
      <c r="L655" s="23">
        <v>3.32</v>
      </c>
      <c r="M655" s="35">
        <v>0.33</v>
      </c>
      <c r="N655" s="35">
        <f t="shared" si="175"/>
        <v>0.33</v>
      </c>
      <c r="O655" s="38">
        <v>15.408695652173913</v>
      </c>
      <c r="P655" s="38">
        <f t="shared" si="176"/>
        <v>15.408695652173913</v>
      </c>
      <c r="Q655" s="38">
        <v>1.3361692000000001</v>
      </c>
      <c r="R655" s="38">
        <v>3.0951638065522622</v>
      </c>
      <c r="S655" s="23">
        <v>1.23</v>
      </c>
      <c r="T655" s="23">
        <v>0.87</v>
      </c>
      <c r="U655" s="23">
        <v>10</v>
      </c>
      <c r="V655" s="23">
        <f t="shared" si="177"/>
        <v>10</v>
      </c>
      <c r="W655" s="23">
        <v>78</v>
      </c>
      <c r="X655" s="23">
        <f t="shared" si="178"/>
        <v>78</v>
      </c>
      <c r="Y655" s="23">
        <v>62</v>
      </c>
      <c r="Z655" s="23" t="str">
        <f>Code!$K$204</f>
        <v>EF 86</v>
      </c>
      <c r="AA655" s="23" t="str">
        <f>Code!$K$207</f>
        <v>EF 57</v>
      </c>
      <c r="AB655" s="23" t="str">
        <f>Code!$K$208</f>
        <v>EF 57</v>
      </c>
      <c r="AC655" s="23" t="str">
        <f>Code!$K$205</f>
        <v>EF 57</v>
      </c>
      <c r="AD655" s="23" t="s">
        <v>237</v>
      </c>
      <c r="AE655" s="23" t="s">
        <v>237</v>
      </c>
      <c r="AF655" s="23" t="s">
        <v>237</v>
      </c>
      <c r="AG655" s="39">
        <f t="shared" si="173"/>
        <v>7.1357303575703178E-4</v>
      </c>
      <c r="AH655" s="39">
        <f t="shared" si="179"/>
        <v>7.1357303575703178E-4</v>
      </c>
      <c r="AI655" s="18">
        <f t="shared" si="180"/>
        <v>3.32</v>
      </c>
      <c r="AJ655" s="41">
        <f>Code!$B$23</f>
        <v>0.15</v>
      </c>
      <c r="AK655" s="41">
        <f t="shared" si="181"/>
        <v>0.15</v>
      </c>
      <c r="AL655" s="110">
        <f t="shared" si="182"/>
        <v>15.408695652173913</v>
      </c>
      <c r="AM655" s="110">
        <f t="shared" si="183"/>
        <v>15.408695652173913</v>
      </c>
      <c r="AN655" s="110">
        <f t="shared" si="184"/>
        <v>1.3361692000000001</v>
      </c>
      <c r="AO655" s="110">
        <f t="shared" si="185"/>
        <v>3.0951638065522622</v>
      </c>
      <c r="AP655" s="18">
        <f>VLOOKUP(D655,Code!$B$92:$D$107,2,FALSE)</f>
        <v>0.32</v>
      </c>
      <c r="AQ655" s="18">
        <f>VLOOKUP(E655,Code!$B$92:$D$107,3,FALSE)</f>
        <v>0.25</v>
      </c>
      <c r="AR655" s="18">
        <f>Code!$C$132</f>
        <v>14</v>
      </c>
      <c r="AS655" s="18">
        <f t="shared" si="186"/>
        <v>14</v>
      </c>
      <c r="AT655" s="88">
        <f>Code!$C$189</f>
        <v>80</v>
      </c>
      <c r="AU655" s="88">
        <f t="shared" si="187"/>
        <v>80</v>
      </c>
      <c r="AV655" s="88">
        <f>Code!$C$198</f>
        <v>66</v>
      </c>
      <c r="AW655" s="18" t="str">
        <f>Code!$L$204</f>
        <v>EF 95</v>
      </c>
      <c r="AX655" s="64" t="str">
        <f>Code!$L$207</f>
        <v>EF 60</v>
      </c>
      <c r="AY655" s="64" t="str">
        <f>Code!$L$208</f>
        <v>EF 60</v>
      </c>
      <c r="AZ655" s="64" t="str">
        <f>Code!$L$205</f>
        <v>EF 62</v>
      </c>
      <c r="BA655" s="23" t="s">
        <v>237</v>
      </c>
      <c r="BB655" s="23" t="s">
        <v>237</v>
      </c>
      <c r="BC655" s="23" t="s">
        <v>237</v>
      </c>
      <c r="BD655" s="39">
        <f t="shared" si="188"/>
        <v>6.0653708039347702E-4</v>
      </c>
      <c r="BE655" s="39">
        <f t="shared" si="189"/>
        <v>4.9950112502992225E-4</v>
      </c>
      <c r="BF655" s="18">
        <f>Measures!$C$3</f>
        <v>8</v>
      </c>
      <c r="BG655" s="41">
        <f>Measures!$C$4</f>
        <v>0.1</v>
      </c>
      <c r="BH655" s="41">
        <v>0.06</v>
      </c>
      <c r="BI655" s="18">
        <f>VLOOKUP(D655,Measures!$B$6:$C$21,2,FALSE)</f>
        <v>38</v>
      </c>
      <c r="BJ655" s="18">
        <f>Measures!$C$22</f>
        <v>44</v>
      </c>
      <c r="BK655" s="18">
        <f>Measures!$C$23</f>
        <v>19</v>
      </c>
      <c r="BL655" s="18">
        <f>Measures!$C$24</f>
        <v>13</v>
      </c>
      <c r="BM655" s="18">
        <f>Measures!$C$26</f>
        <v>0.32</v>
      </c>
      <c r="BN655" s="18">
        <f>Measures!$D$26</f>
        <v>0.25</v>
      </c>
      <c r="BO655" s="18">
        <f>Measures!$C$27</f>
        <v>14</v>
      </c>
      <c r="BP655" s="18">
        <f>Measures!$C$28</f>
        <v>15</v>
      </c>
      <c r="BQ655" s="88">
        <f>Measures!$C$29</f>
        <v>92</v>
      </c>
      <c r="BR655" s="88">
        <f>Measures!$C$30</f>
        <v>95</v>
      </c>
      <c r="BS655" s="88">
        <f>Measures!$C$31</f>
        <v>70</v>
      </c>
      <c r="BT655" s="64" t="str">
        <f>Code!$M$204</f>
        <v>EF 200</v>
      </c>
      <c r="BU655" s="64" t="str">
        <f>Code!$M$207</f>
        <v>EF 67</v>
      </c>
      <c r="BV655" s="64" t="str">
        <f>Code!$M$208</f>
        <v>EF 70</v>
      </c>
      <c r="BW655" s="64" t="str">
        <f>Code!$M$205</f>
        <v>EF 82</v>
      </c>
      <c r="BX655" s="64" t="s">
        <v>363</v>
      </c>
      <c r="BY655" s="64" t="s">
        <v>239</v>
      </c>
      <c r="BZ655" s="64" t="s">
        <v>240</v>
      </c>
      <c r="CA655" s="64"/>
      <c r="CB655" s="64"/>
      <c r="CC655" s="64"/>
      <c r="CD655" s="64"/>
      <c r="CE655" s="64"/>
      <c r="CF655" s="64"/>
      <c r="CG655" s="64"/>
      <c r="CH655" s="64"/>
      <c r="CI655" s="64"/>
      <c r="CJ655" s="64"/>
      <c r="CK655" s="64"/>
      <c r="CL655" s="64"/>
      <c r="CM655" s="18"/>
      <c r="CN655" s="18"/>
    </row>
    <row r="656" spans="1:92" ht="14.4" x14ac:dyDescent="0.3">
      <c r="A656" s="19" t="s">
        <v>22</v>
      </c>
      <c r="B656" s="31" t="s">
        <v>86</v>
      </c>
      <c r="C656" s="19" t="s">
        <v>71</v>
      </c>
      <c r="D656" s="19">
        <v>13</v>
      </c>
      <c r="E656" s="19">
        <f>VLOOKUP(D656,Lists!$B$3:$C$18,2,FALSE)</f>
        <v>13</v>
      </c>
      <c r="F656" s="19">
        <v>2</v>
      </c>
      <c r="G656" s="19" t="s">
        <v>66</v>
      </c>
      <c r="H656" s="23">
        <v>1990</v>
      </c>
      <c r="I656" s="37">
        <v>0.14016341923318668</v>
      </c>
      <c r="J656" s="36">
        <v>7.1357303575703178E-4</v>
      </c>
      <c r="K656" s="36">
        <f t="shared" si="174"/>
        <v>7.1357303575703178E-4</v>
      </c>
      <c r="L656" s="23">
        <v>3.32</v>
      </c>
      <c r="M656" s="35">
        <v>0.33</v>
      </c>
      <c r="N656" s="35">
        <f t="shared" si="175"/>
        <v>0.33</v>
      </c>
      <c r="O656" s="38">
        <v>15.408695652173913</v>
      </c>
      <c r="P656" s="38">
        <f t="shared" si="176"/>
        <v>15.408695652173913</v>
      </c>
      <c r="Q656" s="38">
        <v>1.3361692000000001</v>
      </c>
      <c r="R656" s="38">
        <v>3.0951638065522622</v>
      </c>
      <c r="S656" s="23">
        <v>1.23</v>
      </c>
      <c r="T656" s="23">
        <v>0.87</v>
      </c>
      <c r="U656" s="23">
        <v>10</v>
      </c>
      <c r="V656" s="23">
        <f t="shared" si="177"/>
        <v>10</v>
      </c>
      <c r="W656" s="23">
        <v>78</v>
      </c>
      <c r="X656" s="23">
        <f t="shared" si="178"/>
        <v>78</v>
      </c>
      <c r="Y656" s="23">
        <v>62</v>
      </c>
      <c r="Z656" s="23" t="str">
        <f>Code!$K$204</f>
        <v>EF 86</v>
      </c>
      <c r="AA656" s="23" t="str">
        <f>Code!$K$207</f>
        <v>EF 57</v>
      </c>
      <c r="AB656" s="23" t="str">
        <f>Code!$K$208</f>
        <v>EF 57</v>
      </c>
      <c r="AC656" s="23" t="str">
        <f>Code!$K$205</f>
        <v>EF 57</v>
      </c>
      <c r="AD656" s="23" t="s">
        <v>237</v>
      </c>
      <c r="AE656" s="23" t="s">
        <v>237</v>
      </c>
      <c r="AF656" s="23" t="s">
        <v>237</v>
      </c>
      <c r="AG656" s="39">
        <f t="shared" si="173"/>
        <v>7.1357303575703178E-4</v>
      </c>
      <c r="AH656" s="39">
        <f t="shared" si="179"/>
        <v>7.1357303575703178E-4</v>
      </c>
      <c r="AI656" s="18">
        <f t="shared" si="180"/>
        <v>3.32</v>
      </c>
      <c r="AJ656" s="41">
        <f>Code!$B$23</f>
        <v>0.15</v>
      </c>
      <c r="AK656" s="41">
        <f t="shared" si="181"/>
        <v>0.15</v>
      </c>
      <c r="AL656" s="110">
        <f t="shared" si="182"/>
        <v>15.408695652173913</v>
      </c>
      <c r="AM656" s="110">
        <f t="shared" si="183"/>
        <v>15.408695652173913</v>
      </c>
      <c r="AN656" s="110">
        <f t="shared" si="184"/>
        <v>1.3361692000000001</v>
      </c>
      <c r="AO656" s="110">
        <f t="shared" si="185"/>
        <v>3.0951638065522622</v>
      </c>
      <c r="AP656" s="18">
        <f>VLOOKUP(D656,Code!$B$92:$D$107,2,FALSE)</f>
        <v>0.32</v>
      </c>
      <c r="AQ656" s="18">
        <f>VLOOKUP(E656,Code!$B$92:$D$107,3,FALSE)</f>
        <v>0.25</v>
      </c>
      <c r="AR656" s="18">
        <f>Code!$C$132</f>
        <v>14</v>
      </c>
      <c r="AS656" s="18">
        <f t="shared" si="186"/>
        <v>14</v>
      </c>
      <c r="AT656" s="88">
        <f>Code!$C$189</f>
        <v>80</v>
      </c>
      <c r="AU656" s="88">
        <f t="shared" si="187"/>
        <v>80</v>
      </c>
      <c r="AV656" s="88">
        <f>Code!$C$198</f>
        <v>66</v>
      </c>
      <c r="AW656" s="18" t="str">
        <f>Code!$L$204</f>
        <v>EF 95</v>
      </c>
      <c r="AX656" s="64" t="str">
        <f>Code!$L$207</f>
        <v>EF 60</v>
      </c>
      <c r="AY656" s="64" t="str">
        <f>Code!$L$208</f>
        <v>EF 60</v>
      </c>
      <c r="AZ656" s="64" t="str">
        <f>Code!$L$205</f>
        <v>EF 62</v>
      </c>
      <c r="BA656" s="23" t="s">
        <v>237</v>
      </c>
      <c r="BB656" s="23" t="s">
        <v>237</v>
      </c>
      <c r="BC656" s="23" t="s">
        <v>237</v>
      </c>
      <c r="BD656" s="39">
        <f t="shared" si="188"/>
        <v>6.0653708039347702E-4</v>
      </c>
      <c r="BE656" s="39">
        <f t="shared" si="189"/>
        <v>4.9950112502992225E-4</v>
      </c>
      <c r="BF656" s="18">
        <f>Measures!$C$3</f>
        <v>8</v>
      </c>
      <c r="BG656" s="41">
        <f>Measures!$C$4</f>
        <v>0.1</v>
      </c>
      <c r="BH656" s="41">
        <v>0.06</v>
      </c>
      <c r="BI656" s="18">
        <f>VLOOKUP(D656,Measures!$B$6:$C$21,2,FALSE)</f>
        <v>38</v>
      </c>
      <c r="BJ656" s="18">
        <f>Measures!$C$22</f>
        <v>44</v>
      </c>
      <c r="BK656" s="18">
        <f>Measures!$C$23</f>
        <v>19</v>
      </c>
      <c r="BL656" s="18">
        <f>Measures!$C$24</f>
        <v>13</v>
      </c>
      <c r="BM656" s="18">
        <f>Measures!$C$26</f>
        <v>0.32</v>
      </c>
      <c r="BN656" s="18">
        <f>Measures!$D$26</f>
        <v>0.25</v>
      </c>
      <c r="BO656" s="18">
        <f>Measures!$C$27</f>
        <v>14</v>
      </c>
      <c r="BP656" s="18">
        <f>Measures!$C$28</f>
        <v>15</v>
      </c>
      <c r="BQ656" s="88">
        <f>Measures!$C$29</f>
        <v>92</v>
      </c>
      <c r="BR656" s="88">
        <f>Measures!$C$30</f>
        <v>95</v>
      </c>
      <c r="BS656" s="88">
        <f>Measures!$C$31</f>
        <v>70</v>
      </c>
      <c r="BT656" s="64" t="str">
        <f>Code!$M$204</f>
        <v>EF 200</v>
      </c>
      <c r="BU656" s="64" t="str">
        <f>Code!$M$207</f>
        <v>EF 67</v>
      </c>
      <c r="BV656" s="64" t="str">
        <f>Code!$M$208</f>
        <v>EF 70</v>
      </c>
      <c r="BW656" s="64" t="str">
        <f>Code!$M$205</f>
        <v>EF 82</v>
      </c>
      <c r="BX656" s="64" t="s">
        <v>363</v>
      </c>
      <c r="BY656" s="64" t="s">
        <v>239</v>
      </c>
      <c r="BZ656" s="64" t="s">
        <v>240</v>
      </c>
      <c r="CA656" s="64"/>
      <c r="CB656" s="64"/>
      <c r="CC656" s="64"/>
      <c r="CD656" s="64"/>
      <c r="CE656" s="64"/>
      <c r="CF656" s="64"/>
      <c r="CG656" s="64"/>
      <c r="CH656" s="64"/>
      <c r="CI656" s="64"/>
      <c r="CJ656" s="64"/>
      <c r="CK656" s="64"/>
      <c r="CL656" s="64"/>
      <c r="CM656" s="18"/>
      <c r="CN656" s="18"/>
    </row>
    <row r="657" spans="1:92" ht="14.4" x14ac:dyDescent="0.3">
      <c r="A657" s="19" t="s">
        <v>95</v>
      </c>
      <c r="B657" s="31" t="s">
        <v>86</v>
      </c>
      <c r="C657" s="19" t="s">
        <v>87</v>
      </c>
      <c r="D657" s="19">
        <v>13</v>
      </c>
      <c r="E657" s="19">
        <f>VLOOKUP(D657,Lists!$B$3:$C$18,2,FALSE)</f>
        <v>13</v>
      </c>
      <c r="F657" s="19">
        <v>1</v>
      </c>
      <c r="G657" s="19" t="s">
        <v>66</v>
      </c>
      <c r="H657" s="23">
        <v>1600</v>
      </c>
      <c r="I657" s="37">
        <v>0.14016341923318668</v>
      </c>
      <c r="J657" s="36">
        <v>7.1357303575703178E-4</v>
      </c>
      <c r="K657" s="36">
        <f t="shared" si="174"/>
        <v>7.1357303575703178E-4</v>
      </c>
      <c r="L657" s="23">
        <v>3.32</v>
      </c>
      <c r="M657" s="35">
        <v>0.33</v>
      </c>
      <c r="N657" s="35">
        <f t="shared" si="175"/>
        <v>0.33</v>
      </c>
      <c r="O657" s="38">
        <v>15.408695652173913</v>
      </c>
      <c r="P657" s="38">
        <f t="shared" si="176"/>
        <v>15.408695652173913</v>
      </c>
      <c r="Q657" s="38">
        <v>1.3361692000000001</v>
      </c>
      <c r="R657" s="38">
        <v>3.0951638065522622</v>
      </c>
      <c r="S657" s="23">
        <v>1.23</v>
      </c>
      <c r="T657" s="23">
        <v>0.87</v>
      </c>
      <c r="U657" s="23">
        <v>10</v>
      </c>
      <c r="V657" s="23">
        <f t="shared" si="177"/>
        <v>10</v>
      </c>
      <c r="W657" s="23">
        <v>78</v>
      </c>
      <c r="X657" s="23">
        <f t="shared" si="178"/>
        <v>78</v>
      </c>
      <c r="Y657" s="23">
        <v>62</v>
      </c>
      <c r="Z657" s="23" t="str">
        <f>Code!$K$204</f>
        <v>EF 86</v>
      </c>
      <c r="AA657" s="23" t="str">
        <f>Code!$K$207</f>
        <v>EF 57</v>
      </c>
      <c r="AB657" s="23" t="str">
        <f>Code!$K$208</f>
        <v>EF 57</v>
      </c>
      <c r="AC657" s="23" t="str">
        <f>Code!$K$205</f>
        <v>EF 57</v>
      </c>
      <c r="AD657" s="23" t="s">
        <v>237</v>
      </c>
      <c r="AE657" s="23" t="s">
        <v>237</v>
      </c>
      <c r="AF657" s="23" t="s">
        <v>237</v>
      </c>
      <c r="AG657" s="39">
        <f t="shared" si="173"/>
        <v>7.1357303575703178E-4</v>
      </c>
      <c r="AH657" s="39">
        <f t="shared" si="179"/>
        <v>7.1357303575703178E-4</v>
      </c>
      <c r="AI657" s="18">
        <f t="shared" si="180"/>
        <v>3.32</v>
      </c>
      <c r="AJ657" s="41">
        <f>Code!$B$23</f>
        <v>0.15</v>
      </c>
      <c r="AK657" s="41">
        <f t="shared" si="181"/>
        <v>0.15</v>
      </c>
      <c r="AL657" s="110">
        <f t="shared" si="182"/>
        <v>15.408695652173913</v>
      </c>
      <c r="AM657" s="110">
        <f t="shared" si="183"/>
        <v>15.408695652173913</v>
      </c>
      <c r="AN657" s="110">
        <f t="shared" si="184"/>
        <v>1.3361692000000001</v>
      </c>
      <c r="AO657" s="110">
        <f t="shared" si="185"/>
        <v>3.0951638065522622</v>
      </c>
      <c r="AP657" s="18">
        <f>VLOOKUP(D657,Code!$B$92:$D$107,2,FALSE)</f>
        <v>0.32</v>
      </c>
      <c r="AQ657" s="18">
        <f>VLOOKUP(E657,Code!$B$92:$D$107,3,FALSE)</f>
        <v>0.25</v>
      </c>
      <c r="AR657" s="18">
        <f>Code!$C$132</f>
        <v>14</v>
      </c>
      <c r="AS657" s="18">
        <f t="shared" si="186"/>
        <v>14</v>
      </c>
      <c r="AT657" s="88">
        <f>Code!$C$189</f>
        <v>80</v>
      </c>
      <c r="AU657" s="88">
        <f t="shared" si="187"/>
        <v>80</v>
      </c>
      <c r="AV657" s="88">
        <f>Code!$C$198</f>
        <v>66</v>
      </c>
      <c r="AW657" s="18" t="str">
        <f>Code!$L$204</f>
        <v>EF 95</v>
      </c>
      <c r="AX657" s="64" t="str">
        <f>Code!$L$207</f>
        <v>EF 60</v>
      </c>
      <c r="AY657" s="64" t="str">
        <f>Code!$L$208</f>
        <v>EF 60</v>
      </c>
      <c r="AZ657" s="64" t="str">
        <f>Code!$L$205</f>
        <v>EF 62</v>
      </c>
      <c r="BA657" s="23" t="s">
        <v>237</v>
      </c>
      <c r="BB657" s="23" t="s">
        <v>237</v>
      </c>
      <c r="BC657" s="23" t="s">
        <v>237</v>
      </c>
      <c r="BD657" s="39">
        <f t="shared" si="188"/>
        <v>6.0653708039347702E-4</v>
      </c>
      <c r="BE657" s="39">
        <f t="shared" si="189"/>
        <v>4.9950112502992225E-4</v>
      </c>
      <c r="BF657" s="18">
        <f>Measures!$C$3</f>
        <v>8</v>
      </c>
      <c r="BG657" s="41">
        <f>Measures!$C$4</f>
        <v>0.1</v>
      </c>
      <c r="BH657" s="41">
        <v>0.06</v>
      </c>
      <c r="BI657" s="18">
        <f>VLOOKUP(D657,Measures!$B$6:$C$21,2,FALSE)</f>
        <v>38</v>
      </c>
      <c r="BJ657" s="18">
        <f>Measures!$C$22</f>
        <v>44</v>
      </c>
      <c r="BK657" s="18">
        <f>Measures!$C$23</f>
        <v>19</v>
      </c>
      <c r="BL657" s="18">
        <f>Measures!$C$24</f>
        <v>13</v>
      </c>
      <c r="BM657" s="18">
        <f>Measures!$C$26</f>
        <v>0.32</v>
      </c>
      <c r="BN657" s="18">
        <f>Measures!$D$26</f>
        <v>0.25</v>
      </c>
      <c r="BO657" s="18">
        <f>Measures!$C$27</f>
        <v>14</v>
      </c>
      <c r="BP657" s="18">
        <f>Measures!$C$28</f>
        <v>15</v>
      </c>
      <c r="BQ657" s="88">
        <f>Measures!$C$29</f>
        <v>92</v>
      </c>
      <c r="BR657" s="88">
        <f>Measures!$C$30</f>
        <v>95</v>
      </c>
      <c r="BS657" s="88">
        <f>Measures!$C$31</f>
        <v>70</v>
      </c>
      <c r="BT657" s="64" t="str">
        <f>Code!$M$204</f>
        <v>EF 200</v>
      </c>
      <c r="BU657" s="64" t="str">
        <f>Code!$M$207</f>
        <v>EF 67</v>
      </c>
      <c r="BV657" s="64" t="str">
        <f>Code!$M$208</f>
        <v>EF 70</v>
      </c>
      <c r="BW657" s="64" t="str">
        <f>Code!$M$205</f>
        <v>EF 82</v>
      </c>
      <c r="BX657" s="64" t="s">
        <v>363</v>
      </c>
      <c r="BY657" s="64" t="s">
        <v>239</v>
      </c>
      <c r="BZ657" s="64" t="s">
        <v>240</v>
      </c>
      <c r="CA657" s="64"/>
      <c r="CB657" s="64"/>
      <c r="CC657" s="64"/>
      <c r="CD657" s="64"/>
      <c r="CE657" s="64"/>
      <c r="CF657" s="64"/>
      <c r="CG657" s="64"/>
      <c r="CH657" s="64"/>
      <c r="CI657" s="64"/>
      <c r="CJ657" s="64"/>
      <c r="CK657" s="64"/>
      <c r="CL657" s="64"/>
      <c r="CM657" s="18"/>
      <c r="CN657" s="18"/>
    </row>
    <row r="658" spans="1:92" ht="14.4" x14ac:dyDescent="0.3">
      <c r="A658" s="19" t="s">
        <v>95</v>
      </c>
      <c r="B658" s="31" t="s">
        <v>86</v>
      </c>
      <c r="C658" s="19" t="s">
        <v>87</v>
      </c>
      <c r="D658" s="19">
        <v>13</v>
      </c>
      <c r="E658" s="19">
        <f>VLOOKUP(D658,Lists!$B$3:$C$18,2,FALSE)</f>
        <v>13</v>
      </c>
      <c r="F658" s="19">
        <v>2</v>
      </c>
      <c r="G658" s="19" t="s">
        <v>66</v>
      </c>
      <c r="H658" s="23">
        <v>1990</v>
      </c>
      <c r="I658" s="37">
        <v>0.14016341923318668</v>
      </c>
      <c r="J658" s="36">
        <v>7.1357303575703178E-4</v>
      </c>
      <c r="K658" s="36">
        <f t="shared" si="174"/>
        <v>7.1357303575703178E-4</v>
      </c>
      <c r="L658" s="23">
        <v>3.32</v>
      </c>
      <c r="M658" s="35">
        <v>0.33</v>
      </c>
      <c r="N658" s="35">
        <f t="shared" si="175"/>
        <v>0.33</v>
      </c>
      <c r="O658" s="38">
        <v>15.408695652173913</v>
      </c>
      <c r="P658" s="38">
        <f t="shared" si="176"/>
        <v>15.408695652173913</v>
      </c>
      <c r="Q658" s="38">
        <v>1.3361692000000001</v>
      </c>
      <c r="R658" s="38">
        <v>3.0951638065522622</v>
      </c>
      <c r="S658" s="23">
        <v>1.23</v>
      </c>
      <c r="T658" s="23">
        <v>0.87</v>
      </c>
      <c r="U658" s="23">
        <v>10</v>
      </c>
      <c r="V658" s="23">
        <f t="shared" si="177"/>
        <v>10</v>
      </c>
      <c r="W658" s="23">
        <v>78</v>
      </c>
      <c r="X658" s="23">
        <f t="shared" si="178"/>
        <v>78</v>
      </c>
      <c r="Y658" s="23">
        <v>62</v>
      </c>
      <c r="Z658" s="23" t="str">
        <f>Code!$K$204</f>
        <v>EF 86</v>
      </c>
      <c r="AA658" s="23" t="str">
        <f>Code!$K$207</f>
        <v>EF 57</v>
      </c>
      <c r="AB658" s="23" t="str">
        <f>Code!$K$208</f>
        <v>EF 57</v>
      </c>
      <c r="AC658" s="23" t="str">
        <f>Code!$K$205</f>
        <v>EF 57</v>
      </c>
      <c r="AD658" s="23" t="s">
        <v>237</v>
      </c>
      <c r="AE658" s="23" t="s">
        <v>237</v>
      </c>
      <c r="AF658" s="23" t="s">
        <v>237</v>
      </c>
      <c r="AG658" s="39">
        <f t="shared" si="173"/>
        <v>7.1357303575703178E-4</v>
      </c>
      <c r="AH658" s="39">
        <f t="shared" si="179"/>
        <v>7.1357303575703178E-4</v>
      </c>
      <c r="AI658" s="18">
        <f t="shared" si="180"/>
        <v>3.32</v>
      </c>
      <c r="AJ658" s="41">
        <f>Code!$B$23</f>
        <v>0.15</v>
      </c>
      <c r="AK658" s="41">
        <f t="shared" si="181"/>
        <v>0.15</v>
      </c>
      <c r="AL658" s="110">
        <f t="shared" si="182"/>
        <v>15.408695652173913</v>
      </c>
      <c r="AM658" s="110">
        <f t="shared" si="183"/>
        <v>15.408695652173913</v>
      </c>
      <c r="AN658" s="110">
        <f t="shared" si="184"/>
        <v>1.3361692000000001</v>
      </c>
      <c r="AO658" s="110">
        <f t="shared" si="185"/>
        <v>3.0951638065522622</v>
      </c>
      <c r="AP658" s="18">
        <f>VLOOKUP(D658,Code!$B$92:$D$107,2,FALSE)</f>
        <v>0.32</v>
      </c>
      <c r="AQ658" s="18">
        <f>VLOOKUP(E658,Code!$B$92:$D$107,3,FALSE)</f>
        <v>0.25</v>
      </c>
      <c r="AR658" s="18">
        <f>Code!$C$132</f>
        <v>14</v>
      </c>
      <c r="AS658" s="18">
        <f t="shared" si="186"/>
        <v>14</v>
      </c>
      <c r="AT658" s="88">
        <f>Code!$C$189</f>
        <v>80</v>
      </c>
      <c r="AU658" s="88">
        <f t="shared" si="187"/>
        <v>80</v>
      </c>
      <c r="AV658" s="88">
        <f>Code!$C$198</f>
        <v>66</v>
      </c>
      <c r="AW658" s="18" t="str">
        <f>Code!$L$204</f>
        <v>EF 95</v>
      </c>
      <c r="AX658" s="64" t="str">
        <f>Code!$L$207</f>
        <v>EF 60</v>
      </c>
      <c r="AY658" s="64" t="str">
        <f>Code!$L$208</f>
        <v>EF 60</v>
      </c>
      <c r="AZ658" s="64" t="str">
        <f>Code!$L$205</f>
        <v>EF 62</v>
      </c>
      <c r="BA658" s="23" t="s">
        <v>237</v>
      </c>
      <c r="BB658" s="23" t="s">
        <v>237</v>
      </c>
      <c r="BC658" s="23" t="s">
        <v>237</v>
      </c>
      <c r="BD658" s="39">
        <f t="shared" si="188"/>
        <v>6.0653708039347702E-4</v>
      </c>
      <c r="BE658" s="39">
        <f t="shared" si="189"/>
        <v>4.9950112502992225E-4</v>
      </c>
      <c r="BF658" s="18">
        <f>Measures!$C$3</f>
        <v>8</v>
      </c>
      <c r="BG658" s="41">
        <f>Measures!$C$4</f>
        <v>0.1</v>
      </c>
      <c r="BH658" s="41">
        <v>0.06</v>
      </c>
      <c r="BI658" s="18">
        <f>VLOOKUP(D658,Measures!$B$6:$C$21,2,FALSE)</f>
        <v>38</v>
      </c>
      <c r="BJ658" s="18">
        <f>Measures!$C$22</f>
        <v>44</v>
      </c>
      <c r="BK658" s="18">
        <f>Measures!$C$23</f>
        <v>19</v>
      </c>
      <c r="BL658" s="18">
        <f>Measures!$C$24</f>
        <v>13</v>
      </c>
      <c r="BM658" s="18">
        <f>Measures!$C$26</f>
        <v>0.32</v>
      </c>
      <c r="BN658" s="18">
        <f>Measures!$D$26</f>
        <v>0.25</v>
      </c>
      <c r="BO658" s="18">
        <f>Measures!$C$27</f>
        <v>14</v>
      </c>
      <c r="BP658" s="18">
        <f>Measures!$C$28</f>
        <v>15</v>
      </c>
      <c r="BQ658" s="88">
        <f>Measures!$C$29</f>
        <v>92</v>
      </c>
      <c r="BR658" s="88">
        <f>Measures!$C$30</f>
        <v>95</v>
      </c>
      <c r="BS658" s="88">
        <f>Measures!$C$31</f>
        <v>70</v>
      </c>
      <c r="BT658" s="64" t="str">
        <f>Code!$M$204</f>
        <v>EF 200</v>
      </c>
      <c r="BU658" s="64" t="str">
        <f>Code!$M$207</f>
        <v>EF 67</v>
      </c>
      <c r="BV658" s="64" t="str">
        <f>Code!$M$208</f>
        <v>EF 70</v>
      </c>
      <c r="BW658" s="64" t="str">
        <f>Code!$M$205</f>
        <v>EF 82</v>
      </c>
      <c r="BX658" s="64" t="s">
        <v>363</v>
      </c>
      <c r="BY658" s="64" t="s">
        <v>239</v>
      </c>
      <c r="BZ658" s="64" t="s">
        <v>240</v>
      </c>
      <c r="CA658" s="64"/>
      <c r="CB658" s="64"/>
      <c r="CC658" s="64"/>
      <c r="CD658" s="64"/>
      <c r="CE658" s="64"/>
      <c r="CF658" s="64"/>
      <c r="CG658" s="64"/>
      <c r="CH658" s="64"/>
      <c r="CI658" s="64"/>
      <c r="CJ658" s="64"/>
      <c r="CK658" s="64"/>
      <c r="CL658" s="64"/>
      <c r="CM658" s="18"/>
      <c r="CN658" s="18"/>
    </row>
    <row r="659" spans="1:92" ht="14.4" x14ac:dyDescent="0.3">
      <c r="A659" s="19" t="s">
        <v>22</v>
      </c>
      <c r="B659" s="31" t="s">
        <v>86</v>
      </c>
      <c r="C659" s="19" t="s">
        <v>87</v>
      </c>
      <c r="D659" s="19">
        <v>13</v>
      </c>
      <c r="E659" s="19">
        <f>VLOOKUP(D659,Lists!$B$3:$C$18,2,FALSE)</f>
        <v>13</v>
      </c>
      <c r="F659" s="19">
        <v>1</v>
      </c>
      <c r="G659" s="19" t="s">
        <v>66</v>
      </c>
      <c r="H659" s="23">
        <v>1600</v>
      </c>
      <c r="I659" s="37">
        <v>0.14016341923318668</v>
      </c>
      <c r="J659" s="36">
        <v>7.1357303575703178E-4</v>
      </c>
      <c r="K659" s="36">
        <f t="shared" si="174"/>
        <v>7.1357303575703178E-4</v>
      </c>
      <c r="L659" s="23">
        <v>3.32</v>
      </c>
      <c r="M659" s="35">
        <v>0.33</v>
      </c>
      <c r="N659" s="35">
        <f t="shared" si="175"/>
        <v>0.33</v>
      </c>
      <c r="O659" s="38">
        <v>15.408695652173913</v>
      </c>
      <c r="P659" s="38">
        <f t="shared" si="176"/>
        <v>15.408695652173913</v>
      </c>
      <c r="Q659" s="38">
        <v>1.3361692000000001</v>
      </c>
      <c r="R659" s="38">
        <v>3.0951638065522622</v>
      </c>
      <c r="S659" s="23">
        <v>1.23</v>
      </c>
      <c r="T659" s="23">
        <v>0.87</v>
      </c>
      <c r="U659" s="23">
        <v>10</v>
      </c>
      <c r="V659" s="23">
        <f t="shared" si="177"/>
        <v>10</v>
      </c>
      <c r="W659" s="23">
        <v>78</v>
      </c>
      <c r="X659" s="23">
        <f t="shared" si="178"/>
        <v>78</v>
      </c>
      <c r="Y659" s="23">
        <v>62</v>
      </c>
      <c r="Z659" s="23" t="str">
        <f>Code!$K$204</f>
        <v>EF 86</v>
      </c>
      <c r="AA659" s="23" t="str">
        <f>Code!$K$207</f>
        <v>EF 57</v>
      </c>
      <c r="AB659" s="23" t="str">
        <f>Code!$K$208</f>
        <v>EF 57</v>
      </c>
      <c r="AC659" s="23" t="str">
        <f>Code!$K$205</f>
        <v>EF 57</v>
      </c>
      <c r="AD659" s="23" t="s">
        <v>237</v>
      </c>
      <c r="AE659" s="23" t="s">
        <v>237</v>
      </c>
      <c r="AF659" s="23" t="s">
        <v>237</v>
      </c>
      <c r="AG659" s="39">
        <f t="shared" si="173"/>
        <v>7.1357303575703178E-4</v>
      </c>
      <c r="AH659" s="39">
        <f t="shared" si="179"/>
        <v>7.1357303575703178E-4</v>
      </c>
      <c r="AI659" s="18">
        <f t="shared" si="180"/>
        <v>3.32</v>
      </c>
      <c r="AJ659" s="41">
        <f>Code!$B$23</f>
        <v>0.15</v>
      </c>
      <c r="AK659" s="41">
        <f t="shared" si="181"/>
        <v>0.15</v>
      </c>
      <c r="AL659" s="110">
        <f t="shared" si="182"/>
        <v>15.408695652173913</v>
      </c>
      <c r="AM659" s="110">
        <f t="shared" si="183"/>
        <v>15.408695652173913</v>
      </c>
      <c r="AN659" s="110">
        <f t="shared" si="184"/>
        <v>1.3361692000000001</v>
      </c>
      <c r="AO659" s="110">
        <f t="shared" si="185"/>
        <v>3.0951638065522622</v>
      </c>
      <c r="AP659" s="18">
        <f>VLOOKUP(D659,Code!$B$92:$D$107,2,FALSE)</f>
        <v>0.32</v>
      </c>
      <c r="AQ659" s="18">
        <f>VLOOKUP(E659,Code!$B$92:$D$107,3,FALSE)</f>
        <v>0.25</v>
      </c>
      <c r="AR659" s="18">
        <f>Code!$C$132</f>
        <v>14</v>
      </c>
      <c r="AS659" s="18">
        <f t="shared" si="186"/>
        <v>14</v>
      </c>
      <c r="AT659" s="88">
        <f>Code!$C$189</f>
        <v>80</v>
      </c>
      <c r="AU659" s="88">
        <f t="shared" si="187"/>
        <v>80</v>
      </c>
      <c r="AV659" s="88">
        <f>Code!$C$198</f>
        <v>66</v>
      </c>
      <c r="AW659" s="18" t="str">
        <f>Code!$L$204</f>
        <v>EF 95</v>
      </c>
      <c r="AX659" s="64" t="str">
        <f>Code!$L$207</f>
        <v>EF 60</v>
      </c>
      <c r="AY659" s="64" t="str">
        <f>Code!$L$208</f>
        <v>EF 60</v>
      </c>
      <c r="AZ659" s="64" t="str">
        <f>Code!$L$205</f>
        <v>EF 62</v>
      </c>
      <c r="BA659" s="23" t="s">
        <v>237</v>
      </c>
      <c r="BB659" s="23" t="s">
        <v>237</v>
      </c>
      <c r="BC659" s="23" t="s">
        <v>237</v>
      </c>
      <c r="BD659" s="39">
        <f t="shared" si="188"/>
        <v>6.0653708039347702E-4</v>
      </c>
      <c r="BE659" s="39">
        <f t="shared" si="189"/>
        <v>4.9950112502992225E-4</v>
      </c>
      <c r="BF659" s="18">
        <f>Measures!$C$3</f>
        <v>8</v>
      </c>
      <c r="BG659" s="41">
        <f>Measures!$C$4</f>
        <v>0.1</v>
      </c>
      <c r="BH659" s="41">
        <v>0.06</v>
      </c>
      <c r="BI659" s="18">
        <f>VLOOKUP(D659,Measures!$B$6:$C$21,2,FALSE)</f>
        <v>38</v>
      </c>
      <c r="BJ659" s="18">
        <f>Measures!$C$22</f>
        <v>44</v>
      </c>
      <c r="BK659" s="18">
        <f>Measures!$C$23</f>
        <v>19</v>
      </c>
      <c r="BL659" s="18">
        <f>Measures!$C$24</f>
        <v>13</v>
      </c>
      <c r="BM659" s="18">
        <f>Measures!$C$26</f>
        <v>0.32</v>
      </c>
      <c r="BN659" s="18">
        <f>Measures!$D$26</f>
        <v>0.25</v>
      </c>
      <c r="BO659" s="18">
        <f>Measures!$C$27</f>
        <v>14</v>
      </c>
      <c r="BP659" s="18">
        <f>Measures!$C$28</f>
        <v>15</v>
      </c>
      <c r="BQ659" s="88">
        <f>Measures!$C$29</f>
        <v>92</v>
      </c>
      <c r="BR659" s="88">
        <f>Measures!$C$30</f>
        <v>95</v>
      </c>
      <c r="BS659" s="88">
        <f>Measures!$C$31</f>
        <v>70</v>
      </c>
      <c r="BT659" s="64" t="str">
        <f>Code!$M$204</f>
        <v>EF 200</v>
      </c>
      <c r="BU659" s="64" t="str">
        <f>Code!$M$207</f>
        <v>EF 67</v>
      </c>
      <c r="BV659" s="64" t="str">
        <f>Code!$M$208</f>
        <v>EF 70</v>
      </c>
      <c r="BW659" s="64" t="str">
        <f>Code!$M$205</f>
        <v>EF 82</v>
      </c>
      <c r="BX659" s="64" t="s">
        <v>363</v>
      </c>
      <c r="BY659" s="64" t="s">
        <v>239</v>
      </c>
      <c r="BZ659" s="64" t="s">
        <v>240</v>
      </c>
      <c r="CA659" s="64"/>
      <c r="CB659" s="64"/>
      <c r="CC659" s="64"/>
      <c r="CD659" s="64"/>
      <c r="CE659" s="64"/>
      <c r="CF659" s="64"/>
      <c r="CG659" s="64"/>
      <c r="CH659" s="64"/>
      <c r="CI659" s="64"/>
      <c r="CJ659" s="64"/>
      <c r="CK659" s="64"/>
      <c r="CL659" s="64"/>
      <c r="CM659" s="18"/>
      <c r="CN659" s="18"/>
    </row>
    <row r="660" spans="1:92" ht="14.4" x14ac:dyDescent="0.3">
      <c r="A660" s="19" t="s">
        <v>22</v>
      </c>
      <c r="B660" s="31" t="s">
        <v>86</v>
      </c>
      <c r="C660" s="19" t="s">
        <v>87</v>
      </c>
      <c r="D660" s="19">
        <v>13</v>
      </c>
      <c r="E660" s="19">
        <f>VLOOKUP(D660,Lists!$B$3:$C$18,2,FALSE)</f>
        <v>13</v>
      </c>
      <c r="F660" s="19">
        <v>2</v>
      </c>
      <c r="G660" s="19" t="s">
        <v>66</v>
      </c>
      <c r="H660" s="23">
        <v>1990</v>
      </c>
      <c r="I660" s="37">
        <v>0.14016341923318668</v>
      </c>
      <c r="J660" s="36">
        <v>7.1357303575703178E-4</v>
      </c>
      <c r="K660" s="36">
        <f t="shared" si="174"/>
        <v>7.1357303575703178E-4</v>
      </c>
      <c r="L660" s="23">
        <v>3.32</v>
      </c>
      <c r="M660" s="35">
        <v>0.33</v>
      </c>
      <c r="N660" s="35">
        <f t="shared" si="175"/>
        <v>0.33</v>
      </c>
      <c r="O660" s="38">
        <v>15.408695652173913</v>
      </c>
      <c r="P660" s="38">
        <f t="shared" si="176"/>
        <v>15.408695652173913</v>
      </c>
      <c r="Q660" s="38">
        <v>1.3361692000000001</v>
      </c>
      <c r="R660" s="38">
        <v>3.0951638065522622</v>
      </c>
      <c r="S660" s="23">
        <v>1.23</v>
      </c>
      <c r="T660" s="23">
        <v>0.87</v>
      </c>
      <c r="U660" s="23">
        <v>10</v>
      </c>
      <c r="V660" s="23">
        <f t="shared" si="177"/>
        <v>10</v>
      </c>
      <c r="W660" s="23">
        <v>78</v>
      </c>
      <c r="X660" s="23">
        <f t="shared" si="178"/>
        <v>78</v>
      </c>
      <c r="Y660" s="23">
        <v>62</v>
      </c>
      <c r="Z660" s="23" t="str">
        <f>Code!$K$204</f>
        <v>EF 86</v>
      </c>
      <c r="AA660" s="23" t="str">
        <f>Code!$K$207</f>
        <v>EF 57</v>
      </c>
      <c r="AB660" s="23" t="str">
        <f>Code!$K$208</f>
        <v>EF 57</v>
      </c>
      <c r="AC660" s="23" t="str">
        <f>Code!$K$205</f>
        <v>EF 57</v>
      </c>
      <c r="AD660" s="23" t="s">
        <v>237</v>
      </c>
      <c r="AE660" s="23" t="s">
        <v>237</v>
      </c>
      <c r="AF660" s="23" t="s">
        <v>237</v>
      </c>
      <c r="AG660" s="39">
        <f t="shared" si="173"/>
        <v>7.1357303575703178E-4</v>
      </c>
      <c r="AH660" s="39">
        <f t="shared" si="179"/>
        <v>7.1357303575703178E-4</v>
      </c>
      <c r="AI660" s="18">
        <f t="shared" si="180"/>
        <v>3.32</v>
      </c>
      <c r="AJ660" s="41">
        <f>Code!$B$23</f>
        <v>0.15</v>
      </c>
      <c r="AK660" s="41">
        <f t="shared" si="181"/>
        <v>0.15</v>
      </c>
      <c r="AL660" s="110">
        <f t="shared" si="182"/>
        <v>15.408695652173913</v>
      </c>
      <c r="AM660" s="110">
        <f t="shared" si="183"/>
        <v>15.408695652173913</v>
      </c>
      <c r="AN660" s="110">
        <f t="shared" si="184"/>
        <v>1.3361692000000001</v>
      </c>
      <c r="AO660" s="110">
        <f t="shared" si="185"/>
        <v>3.0951638065522622</v>
      </c>
      <c r="AP660" s="18">
        <f>VLOOKUP(D660,Code!$B$92:$D$107,2,FALSE)</f>
        <v>0.32</v>
      </c>
      <c r="AQ660" s="18">
        <f>VLOOKUP(E660,Code!$B$92:$D$107,3,FALSE)</f>
        <v>0.25</v>
      </c>
      <c r="AR660" s="18">
        <f>Code!$C$132</f>
        <v>14</v>
      </c>
      <c r="AS660" s="18">
        <f t="shared" si="186"/>
        <v>14</v>
      </c>
      <c r="AT660" s="88">
        <f>Code!$C$189</f>
        <v>80</v>
      </c>
      <c r="AU660" s="88">
        <f t="shared" si="187"/>
        <v>80</v>
      </c>
      <c r="AV660" s="88">
        <f>Code!$C$198</f>
        <v>66</v>
      </c>
      <c r="AW660" s="18" t="str">
        <f>Code!$L$204</f>
        <v>EF 95</v>
      </c>
      <c r="AX660" s="64" t="str">
        <f>Code!$L$207</f>
        <v>EF 60</v>
      </c>
      <c r="AY660" s="64" t="str">
        <f>Code!$L$208</f>
        <v>EF 60</v>
      </c>
      <c r="AZ660" s="64" t="str">
        <f>Code!$L$205</f>
        <v>EF 62</v>
      </c>
      <c r="BA660" s="23" t="s">
        <v>237</v>
      </c>
      <c r="BB660" s="23" t="s">
        <v>237</v>
      </c>
      <c r="BC660" s="23" t="s">
        <v>237</v>
      </c>
      <c r="BD660" s="39">
        <f t="shared" si="188"/>
        <v>6.0653708039347702E-4</v>
      </c>
      <c r="BE660" s="39">
        <f t="shared" si="189"/>
        <v>4.9950112502992225E-4</v>
      </c>
      <c r="BF660" s="18">
        <f>Measures!$C$3</f>
        <v>8</v>
      </c>
      <c r="BG660" s="41">
        <f>Measures!$C$4</f>
        <v>0.1</v>
      </c>
      <c r="BH660" s="41">
        <v>0.06</v>
      </c>
      <c r="BI660" s="18">
        <f>VLOOKUP(D660,Measures!$B$6:$C$21,2,FALSE)</f>
        <v>38</v>
      </c>
      <c r="BJ660" s="18">
        <f>Measures!$C$22</f>
        <v>44</v>
      </c>
      <c r="BK660" s="18">
        <f>Measures!$C$23</f>
        <v>19</v>
      </c>
      <c r="BL660" s="18">
        <f>Measures!$C$24</f>
        <v>13</v>
      </c>
      <c r="BM660" s="18">
        <f>Measures!$C$26</f>
        <v>0.32</v>
      </c>
      <c r="BN660" s="18">
        <f>Measures!$D$26</f>
        <v>0.25</v>
      </c>
      <c r="BO660" s="18">
        <f>Measures!$C$27</f>
        <v>14</v>
      </c>
      <c r="BP660" s="18">
        <f>Measures!$C$28</f>
        <v>15</v>
      </c>
      <c r="BQ660" s="88">
        <f>Measures!$C$29</f>
        <v>92</v>
      </c>
      <c r="BR660" s="88">
        <f>Measures!$C$30</f>
        <v>95</v>
      </c>
      <c r="BS660" s="88">
        <f>Measures!$C$31</f>
        <v>70</v>
      </c>
      <c r="BT660" s="64" t="str">
        <f>Code!$M$204</f>
        <v>EF 200</v>
      </c>
      <c r="BU660" s="64" t="str">
        <f>Code!$M$207</f>
        <v>EF 67</v>
      </c>
      <c r="BV660" s="64" t="str">
        <f>Code!$M$208</f>
        <v>EF 70</v>
      </c>
      <c r="BW660" s="64" t="str">
        <f>Code!$M$205</f>
        <v>EF 82</v>
      </c>
      <c r="BX660" s="64" t="s">
        <v>363</v>
      </c>
      <c r="BY660" s="64" t="s">
        <v>239</v>
      </c>
      <c r="BZ660" s="64" t="s">
        <v>240</v>
      </c>
      <c r="CA660" s="64"/>
      <c r="CB660" s="64"/>
      <c r="CC660" s="64"/>
      <c r="CD660" s="64"/>
      <c r="CE660" s="64"/>
      <c r="CF660" s="64"/>
      <c r="CG660" s="64"/>
      <c r="CH660" s="64"/>
      <c r="CI660" s="64"/>
      <c r="CJ660" s="64"/>
      <c r="CK660" s="64"/>
      <c r="CL660" s="64"/>
      <c r="CM660" s="18"/>
      <c r="CN660" s="18"/>
    </row>
    <row r="661" spans="1:92" ht="14.4" x14ac:dyDescent="0.3">
      <c r="A661" s="19" t="s">
        <v>95</v>
      </c>
      <c r="B661" s="31" t="s">
        <v>86</v>
      </c>
      <c r="C661" s="19" t="s">
        <v>71</v>
      </c>
      <c r="D661" s="19">
        <v>13</v>
      </c>
      <c r="E661" s="19">
        <f>VLOOKUP(D661,Lists!$B$3:$C$18,2,FALSE)</f>
        <v>13</v>
      </c>
      <c r="F661" s="19">
        <v>1</v>
      </c>
      <c r="G661" s="19" t="s">
        <v>67</v>
      </c>
      <c r="H661" s="23">
        <v>1810</v>
      </c>
      <c r="I661" s="37">
        <v>0.11502100840336134</v>
      </c>
      <c r="J661" s="36">
        <v>5.1608452609801366E-4</v>
      </c>
      <c r="K661" s="36">
        <f t="shared" si="174"/>
        <v>5.1608452609801366E-4</v>
      </c>
      <c r="L661" s="23">
        <v>3.67</v>
      </c>
      <c r="M661" s="35">
        <v>0.26</v>
      </c>
      <c r="N661" s="35">
        <f t="shared" si="175"/>
        <v>0.26</v>
      </c>
      <c r="O661" s="38">
        <v>18.171171171171171</v>
      </c>
      <c r="P661" s="38">
        <f t="shared" si="176"/>
        <v>18.171171171171171</v>
      </c>
      <c r="Q661" s="38">
        <v>5.9551821</v>
      </c>
      <c r="R661" s="38">
        <v>10.254943899018233</v>
      </c>
      <c r="S661" s="23">
        <v>1.1400000000000001</v>
      </c>
      <c r="T661" s="23">
        <v>0.87</v>
      </c>
      <c r="U661" s="23">
        <v>10</v>
      </c>
      <c r="V661" s="23">
        <f t="shared" si="177"/>
        <v>10</v>
      </c>
      <c r="W661" s="23">
        <v>78</v>
      </c>
      <c r="X661" s="23">
        <f t="shared" si="178"/>
        <v>78</v>
      </c>
      <c r="Y661" s="23">
        <v>62</v>
      </c>
      <c r="Z661" s="23" t="str">
        <f>Code!$K$204</f>
        <v>EF 86</v>
      </c>
      <c r="AA661" s="23" t="str">
        <f>Code!$K$207</f>
        <v>EF 57</v>
      </c>
      <c r="AB661" s="23" t="str">
        <f>Code!$K$208</f>
        <v>EF 57</v>
      </c>
      <c r="AC661" s="23" t="str">
        <f>Code!$K$205</f>
        <v>EF 57</v>
      </c>
      <c r="AD661" s="23" t="s">
        <v>237</v>
      </c>
      <c r="AE661" s="23" t="s">
        <v>237</v>
      </c>
      <c r="AF661" s="23" t="s">
        <v>237</v>
      </c>
      <c r="AG661" s="39">
        <f t="shared" si="173"/>
        <v>5.1608452609801366E-4</v>
      </c>
      <c r="AH661" s="39">
        <f t="shared" si="179"/>
        <v>5.1608452609801366E-4</v>
      </c>
      <c r="AI661" s="18">
        <f t="shared" si="180"/>
        <v>3.67</v>
      </c>
      <c r="AJ661" s="41">
        <f>Code!$B$23</f>
        <v>0.15</v>
      </c>
      <c r="AK661" s="41">
        <f t="shared" si="181"/>
        <v>0.15</v>
      </c>
      <c r="AL661" s="110">
        <f t="shared" si="182"/>
        <v>18.171171171171171</v>
      </c>
      <c r="AM661" s="110">
        <f t="shared" si="183"/>
        <v>18.171171171171171</v>
      </c>
      <c r="AN661" s="110">
        <f t="shared" si="184"/>
        <v>5.9551821</v>
      </c>
      <c r="AO661" s="110">
        <f t="shared" si="185"/>
        <v>10.254943899018233</v>
      </c>
      <c r="AP661" s="18">
        <f>VLOOKUP(D661,Code!$B$92:$D$107,2,FALSE)</f>
        <v>0.32</v>
      </c>
      <c r="AQ661" s="18">
        <f>VLOOKUP(E661,Code!$B$92:$D$107,3,FALSE)</f>
        <v>0.25</v>
      </c>
      <c r="AR661" s="18">
        <f>Code!$C$132</f>
        <v>14</v>
      </c>
      <c r="AS661" s="18">
        <f t="shared" si="186"/>
        <v>14</v>
      </c>
      <c r="AT661" s="88">
        <f>Code!$C$189</f>
        <v>80</v>
      </c>
      <c r="AU661" s="88">
        <f t="shared" si="187"/>
        <v>80</v>
      </c>
      <c r="AV661" s="88">
        <f>Code!$C$198</f>
        <v>66</v>
      </c>
      <c r="AW661" s="18" t="str">
        <f>Code!$L$204</f>
        <v>EF 95</v>
      </c>
      <c r="AX661" s="64" t="str">
        <f>Code!$L$207</f>
        <v>EF 60</v>
      </c>
      <c r="AY661" s="64" t="str">
        <f>Code!$L$208</f>
        <v>EF 60</v>
      </c>
      <c r="AZ661" s="64" t="str">
        <f>Code!$L$205</f>
        <v>EF 62</v>
      </c>
      <c r="BA661" s="23" t="s">
        <v>237</v>
      </c>
      <c r="BB661" s="23" t="s">
        <v>237</v>
      </c>
      <c r="BC661" s="23" t="s">
        <v>237</v>
      </c>
      <c r="BD661" s="39">
        <f t="shared" si="188"/>
        <v>4.3867184718331158E-4</v>
      </c>
      <c r="BE661" s="39">
        <f t="shared" si="189"/>
        <v>3.6125916826860955E-4</v>
      </c>
      <c r="BF661" s="18">
        <f>Measures!$C$3</f>
        <v>8</v>
      </c>
      <c r="BG661" s="41">
        <f>Measures!$C$4</f>
        <v>0.1</v>
      </c>
      <c r="BH661" s="41">
        <v>0.06</v>
      </c>
      <c r="BI661" s="18">
        <f>VLOOKUP(D661,Measures!$B$6:$C$21,2,FALSE)</f>
        <v>38</v>
      </c>
      <c r="BJ661" s="18">
        <f>Measures!$C$22</f>
        <v>44</v>
      </c>
      <c r="BK661" s="18">
        <f>Measures!$C$23</f>
        <v>19</v>
      </c>
      <c r="BL661" s="18">
        <f>Measures!$C$24</f>
        <v>13</v>
      </c>
      <c r="BM661" s="18">
        <f>Measures!$C$26</f>
        <v>0.32</v>
      </c>
      <c r="BN661" s="18">
        <f>Measures!$D$26</f>
        <v>0.25</v>
      </c>
      <c r="BO661" s="18">
        <f>Measures!$C$27</f>
        <v>14</v>
      </c>
      <c r="BP661" s="18">
        <f>Measures!$C$28</f>
        <v>15</v>
      </c>
      <c r="BQ661" s="88">
        <f>Measures!$C$29</f>
        <v>92</v>
      </c>
      <c r="BR661" s="88">
        <f>Measures!$C$30</f>
        <v>95</v>
      </c>
      <c r="BS661" s="88">
        <f>Measures!$C$31</f>
        <v>70</v>
      </c>
      <c r="BT661" s="64" t="str">
        <f>Code!$M$204</f>
        <v>EF 200</v>
      </c>
      <c r="BU661" s="64" t="str">
        <f>Code!$M$207</f>
        <v>EF 67</v>
      </c>
      <c r="BV661" s="64" t="str">
        <f>Code!$M$208</f>
        <v>EF 70</v>
      </c>
      <c r="BW661" s="64" t="str">
        <f>Code!$M$205</f>
        <v>EF 82</v>
      </c>
      <c r="BX661" s="64" t="s">
        <v>363</v>
      </c>
      <c r="BY661" s="64" t="s">
        <v>239</v>
      </c>
      <c r="BZ661" s="64" t="s">
        <v>240</v>
      </c>
      <c r="CA661" s="64"/>
      <c r="CB661" s="64"/>
      <c r="CC661" s="64"/>
      <c r="CD661" s="64"/>
      <c r="CE661" s="64"/>
      <c r="CF661" s="64"/>
      <c r="CG661" s="64"/>
      <c r="CH661" s="64"/>
      <c r="CI661" s="64"/>
      <c r="CJ661" s="64"/>
      <c r="CK661" s="64"/>
      <c r="CL661" s="64"/>
      <c r="CM661" s="18"/>
      <c r="CN661" s="18"/>
    </row>
    <row r="662" spans="1:92" ht="14.4" x14ac:dyDescent="0.3">
      <c r="A662" s="19" t="s">
        <v>95</v>
      </c>
      <c r="B662" s="31" t="s">
        <v>86</v>
      </c>
      <c r="C662" s="19" t="s">
        <v>71</v>
      </c>
      <c r="D662" s="19">
        <v>13</v>
      </c>
      <c r="E662" s="19">
        <f>VLOOKUP(D662,Lists!$B$3:$C$18,2,FALSE)</f>
        <v>13</v>
      </c>
      <c r="F662" s="19">
        <v>2</v>
      </c>
      <c r="G662" s="19" t="s">
        <v>67</v>
      </c>
      <c r="H662" s="23">
        <v>2400</v>
      </c>
      <c r="I662" s="37">
        <v>0.11502100840336134</v>
      </c>
      <c r="J662" s="36">
        <v>5.1608452609801366E-4</v>
      </c>
      <c r="K662" s="36">
        <f t="shared" si="174"/>
        <v>5.1608452609801366E-4</v>
      </c>
      <c r="L662" s="23">
        <v>3.67</v>
      </c>
      <c r="M662" s="35">
        <v>0.26</v>
      </c>
      <c r="N662" s="35">
        <f t="shared" si="175"/>
        <v>0.26</v>
      </c>
      <c r="O662" s="38">
        <v>18.171171171171171</v>
      </c>
      <c r="P662" s="38">
        <f t="shared" si="176"/>
        <v>18.171171171171171</v>
      </c>
      <c r="Q662" s="38">
        <v>5.9551821</v>
      </c>
      <c r="R662" s="38">
        <v>10.254943899018233</v>
      </c>
      <c r="S662" s="23">
        <v>1.1400000000000001</v>
      </c>
      <c r="T662" s="23">
        <v>0.87</v>
      </c>
      <c r="U662" s="23">
        <v>10</v>
      </c>
      <c r="V662" s="23">
        <f t="shared" si="177"/>
        <v>10</v>
      </c>
      <c r="W662" s="23">
        <v>78</v>
      </c>
      <c r="X662" s="23">
        <f t="shared" si="178"/>
        <v>78</v>
      </c>
      <c r="Y662" s="23">
        <v>62</v>
      </c>
      <c r="Z662" s="23" t="str">
        <f>Code!$K$204</f>
        <v>EF 86</v>
      </c>
      <c r="AA662" s="23" t="str">
        <f>Code!$K$207</f>
        <v>EF 57</v>
      </c>
      <c r="AB662" s="23" t="str">
        <f>Code!$K$208</f>
        <v>EF 57</v>
      </c>
      <c r="AC662" s="23" t="str">
        <f>Code!$K$205</f>
        <v>EF 57</v>
      </c>
      <c r="AD662" s="23" t="s">
        <v>237</v>
      </c>
      <c r="AE662" s="23" t="s">
        <v>237</v>
      </c>
      <c r="AF662" s="23" t="s">
        <v>237</v>
      </c>
      <c r="AG662" s="39">
        <f t="shared" si="173"/>
        <v>5.1608452609801366E-4</v>
      </c>
      <c r="AH662" s="39">
        <f t="shared" si="179"/>
        <v>5.1608452609801366E-4</v>
      </c>
      <c r="AI662" s="18">
        <f t="shared" si="180"/>
        <v>3.67</v>
      </c>
      <c r="AJ662" s="41">
        <f>Code!$B$23</f>
        <v>0.15</v>
      </c>
      <c r="AK662" s="41">
        <f t="shared" si="181"/>
        <v>0.15</v>
      </c>
      <c r="AL662" s="110">
        <f t="shared" si="182"/>
        <v>18.171171171171171</v>
      </c>
      <c r="AM662" s="110">
        <f t="shared" si="183"/>
        <v>18.171171171171171</v>
      </c>
      <c r="AN662" s="110">
        <f t="shared" si="184"/>
        <v>5.9551821</v>
      </c>
      <c r="AO662" s="110">
        <f t="shared" si="185"/>
        <v>10.254943899018233</v>
      </c>
      <c r="AP662" s="18">
        <f>VLOOKUP(D662,Code!$B$92:$D$107,2,FALSE)</f>
        <v>0.32</v>
      </c>
      <c r="AQ662" s="18">
        <f>VLOOKUP(E662,Code!$B$92:$D$107,3,FALSE)</f>
        <v>0.25</v>
      </c>
      <c r="AR662" s="18">
        <f>Code!$C$132</f>
        <v>14</v>
      </c>
      <c r="AS662" s="18">
        <f t="shared" si="186"/>
        <v>14</v>
      </c>
      <c r="AT662" s="88">
        <f>Code!$C$189</f>
        <v>80</v>
      </c>
      <c r="AU662" s="88">
        <f t="shared" si="187"/>
        <v>80</v>
      </c>
      <c r="AV662" s="88">
        <f>Code!$C$198</f>
        <v>66</v>
      </c>
      <c r="AW662" s="18" t="str">
        <f>Code!$L$204</f>
        <v>EF 95</v>
      </c>
      <c r="AX662" s="64" t="str">
        <f>Code!$L$207</f>
        <v>EF 60</v>
      </c>
      <c r="AY662" s="64" t="str">
        <f>Code!$L$208</f>
        <v>EF 60</v>
      </c>
      <c r="AZ662" s="64" t="str">
        <f>Code!$L$205</f>
        <v>EF 62</v>
      </c>
      <c r="BA662" s="23" t="s">
        <v>237</v>
      </c>
      <c r="BB662" s="23" t="s">
        <v>237</v>
      </c>
      <c r="BC662" s="23" t="s">
        <v>237</v>
      </c>
      <c r="BD662" s="39">
        <f t="shared" si="188"/>
        <v>4.3867184718331158E-4</v>
      </c>
      <c r="BE662" s="39">
        <f t="shared" si="189"/>
        <v>3.6125916826860955E-4</v>
      </c>
      <c r="BF662" s="18">
        <f>Measures!$C$3</f>
        <v>8</v>
      </c>
      <c r="BG662" s="41">
        <f>Measures!$C$4</f>
        <v>0.1</v>
      </c>
      <c r="BH662" s="41">
        <v>0.06</v>
      </c>
      <c r="BI662" s="18">
        <f>VLOOKUP(D662,Measures!$B$6:$C$21,2,FALSE)</f>
        <v>38</v>
      </c>
      <c r="BJ662" s="18">
        <f>Measures!$C$22</f>
        <v>44</v>
      </c>
      <c r="BK662" s="18">
        <f>Measures!$C$23</f>
        <v>19</v>
      </c>
      <c r="BL662" s="18">
        <f>Measures!$C$24</f>
        <v>13</v>
      </c>
      <c r="BM662" s="18">
        <f>Measures!$C$26</f>
        <v>0.32</v>
      </c>
      <c r="BN662" s="18">
        <f>Measures!$D$26</f>
        <v>0.25</v>
      </c>
      <c r="BO662" s="18">
        <f>Measures!$C$27</f>
        <v>14</v>
      </c>
      <c r="BP662" s="18">
        <f>Measures!$C$28</f>
        <v>15</v>
      </c>
      <c r="BQ662" s="88">
        <f>Measures!$C$29</f>
        <v>92</v>
      </c>
      <c r="BR662" s="88">
        <f>Measures!$C$30</f>
        <v>95</v>
      </c>
      <c r="BS662" s="88">
        <f>Measures!$C$31</f>
        <v>70</v>
      </c>
      <c r="BT662" s="64" t="str">
        <f>Code!$M$204</f>
        <v>EF 200</v>
      </c>
      <c r="BU662" s="64" t="str">
        <f>Code!$M$207</f>
        <v>EF 67</v>
      </c>
      <c r="BV662" s="64" t="str">
        <f>Code!$M$208</f>
        <v>EF 70</v>
      </c>
      <c r="BW662" s="64" t="str">
        <f>Code!$M$205</f>
        <v>EF 82</v>
      </c>
      <c r="BX662" s="64" t="s">
        <v>363</v>
      </c>
      <c r="BY662" s="64" t="s">
        <v>239</v>
      </c>
      <c r="BZ662" s="64" t="s">
        <v>240</v>
      </c>
      <c r="CA662" s="64"/>
      <c r="CB662" s="64"/>
      <c r="CC662" s="64"/>
      <c r="CD662" s="64"/>
      <c r="CE662" s="64"/>
      <c r="CF662" s="64"/>
      <c r="CG662" s="64"/>
      <c r="CH662" s="64"/>
      <c r="CI662" s="64"/>
      <c r="CJ662" s="64"/>
      <c r="CK662" s="64"/>
      <c r="CL662" s="64"/>
      <c r="CM662" s="18"/>
      <c r="CN662" s="18"/>
    </row>
    <row r="663" spans="1:92" ht="14.4" x14ac:dyDescent="0.3">
      <c r="A663" s="19" t="s">
        <v>22</v>
      </c>
      <c r="B663" s="31" t="s">
        <v>86</v>
      </c>
      <c r="C663" s="19" t="s">
        <v>71</v>
      </c>
      <c r="D663" s="19">
        <v>13</v>
      </c>
      <c r="E663" s="19">
        <f>VLOOKUP(D663,Lists!$B$3:$C$18,2,FALSE)</f>
        <v>13</v>
      </c>
      <c r="F663" s="19">
        <v>1</v>
      </c>
      <c r="G663" s="19" t="s">
        <v>67</v>
      </c>
      <c r="H663" s="23">
        <v>1810</v>
      </c>
      <c r="I663" s="37">
        <v>0.11502100840336134</v>
      </c>
      <c r="J663" s="36">
        <v>5.1608452609801366E-4</v>
      </c>
      <c r="K663" s="36">
        <f t="shared" si="174"/>
        <v>5.1608452609801366E-4</v>
      </c>
      <c r="L663" s="23">
        <v>3.67</v>
      </c>
      <c r="M663" s="35">
        <v>0.26</v>
      </c>
      <c r="N663" s="35">
        <f t="shared" si="175"/>
        <v>0.26</v>
      </c>
      <c r="O663" s="38">
        <v>18.171171171171171</v>
      </c>
      <c r="P663" s="38">
        <f t="shared" si="176"/>
        <v>18.171171171171171</v>
      </c>
      <c r="Q663" s="38">
        <v>5.9551821</v>
      </c>
      <c r="R663" s="38">
        <v>10.254943899018233</v>
      </c>
      <c r="S663" s="23">
        <v>1.1400000000000001</v>
      </c>
      <c r="T663" s="23">
        <v>0.87</v>
      </c>
      <c r="U663" s="23">
        <v>10</v>
      </c>
      <c r="V663" s="23">
        <f t="shared" si="177"/>
        <v>10</v>
      </c>
      <c r="W663" s="23">
        <v>78</v>
      </c>
      <c r="X663" s="23">
        <f t="shared" si="178"/>
        <v>78</v>
      </c>
      <c r="Y663" s="23">
        <v>62</v>
      </c>
      <c r="Z663" s="23" t="str">
        <f>Code!$K$204</f>
        <v>EF 86</v>
      </c>
      <c r="AA663" s="23" t="str">
        <f>Code!$K$207</f>
        <v>EF 57</v>
      </c>
      <c r="AB663" s="23" t="str">
        <f>Code!$K$208</f>
        <v>EF 57</v>
      </c>
      <c r="AC663" s="23" t="str">
        <f>Code!$K$205</f>
        <v>EF 57</v>
      </c>
      <c r="AD663" s="23" t="s">
        <v>237</v>
      </c>
      <c r="AE663" s="23" t="s">
        <v>237</v>
      </c>
      <c r="AF663" s="23" t="s">
        <v>237</v>
      </c>
      <c r="AG663" s="39">
        <f t="shared" si="173"/>
        <v>5.1608452609801366E-4</v>
      </c>
      <c r="AH663" s="39">
        <f t="shared" si="179"/>
        <v>5.1608452609801366E-4</v>
      </c>
      <c r="AI663" s="18">
        <f t="shared" si="180"/>
        <v>3.67</v>
      </c>
      <c r="AJ663" s="41">
        <f>Code!$B$23</f>
        <v>0.15</v>
      </c>
      <c r="AK663" s="41">
        <f t="shared" si="181"/>
        <v>0.15</v>
      </c>
      <c r="AL663" s="110">
        <f t="shared" si="182"/>
        <v>18.171171171171171</v>
      </c>
      <c r="AM663" s="110">
        <f t="shared" si="183"/>
        <v>18.171171171171171</v>
      </c>
      <c r="AN663" s="110">
        <f t="shared" si="184"/>
        <v>5.9551821</v>
      </c>
      <c r="AO663" s="110">
        <f t="shared" si="185"/>
        <v>10.254943899018233</v>
      </c>
      <c r="AP663" s="18">
        <f>VLOOKUP(D663,Code!$B$92:$D$107,2,FALSE)</f>
        <v>0.32</v>
      </c>
      <c r="AQ663" s="18">
        <f>VLOOKUP(E663,Code!$B$92:$D$107,3,FALSE)</f>
        <v>0.25</v>
      </c>
      <c r="AR663" s="18">
        <f>Code!$C$132</f>
        <v>14</v>
      </c>
      <c r="AS663" s="18">
        <f t="shared" si="186"/>
        <v>14</v>
      </c>
      <c r="AT663" s="88">
        <f>Code!$C$189</f>
        <v>80</v>
      </c>
      <c r="AU663" s="88">
        <f t="shared" si="187"/>
        <v>80</v>
      </c>
      <c r="AV663" s="88">
        <f>Code!$C$198</f>
        <v>66</v>
      </c>
      <c r="AW663" s="18" t="str">
        <f>Code!$L$204</f>
        <v>EF 95</v>
      </c>
      <c r="AX663" s="64" t="str">
        <f>Code!$L$207</f>
        <v>EF 60</v>
      </c>
      <c r="AY663" s="64" t="str">
        <f>Code!$L$208</f>
        <v>EF 60</v>
      </c>
      <c r="AZ663" s="64" t="str">
        <f>Code!$L$205</f>
        <v>EF 62</v>
      </c>
      <c r="BA663" s="23" t="s">
        <v>237</v>
      </c>
      <c r="BB663" s="23" t="s">
        <v>237</v>
      </c>
      <c r="BC663" s="23" t="s">
        <v>237</v>
      </c>
      <c r="BD663" s="39">
        <f t="shared" si="188"/>
        <v>4.3867184718331158E-4</v>
      </c>
      <c r="BE663" s="39">
        <f t="shared" si="189"/>
        <v>3.6125916826860955E-4</v>
      </c>
      <c r="BF663" s="18">
        <f>Measures!$C$3</f>
        <v>8</v>
      </c>
      <c r="BG663" s="41">
        <f>Measures!$C$4</f>
        <v>0.1</v>
      </c>
      <c r="BH663" s="41">
        <v>0.06</v>
      </c>
      <c r="BI663" s="18">
        <f>VLOOKUP(D663,Measures!$B$6:$C$21,2,FALSE)</f>
        <v>38</v>
      </c>
      <c r="BJ663" s="18">
        <f>Measures!$C$22</f>
        <v>44</v>
      </c>
      <c r="BK663" s="18">
        <f>Measures!$C$23</f>
        <v>19</v>
      </c>
      <c r="BL663" s="18">
        <f>Measures!$C$24</f>
        <v>13</v>
      </c>
      <c r="BM663" s="18">
        <f>Measures!$C$26</f>
        <v>0.32</v>
      </c>
      <c r="BN663" s="18">
        <f>Measures!$D$26</f>
        <v>0.25</v>
      </c>
      <c r="BO663" s="18">
        <f>Measures!$C$27</f>
        <v>14</v>
      </c>
      <c r="BP663" s="18">
        <f>Measures!$C$28</f>
        <v>15</v>
      </c>
      <c r="BQ663" s="88">
        <f>Measures!$C$29</f>
        <v>92</v>
      </c>
      <c r="BR663" s="88">
        <f>Measures!$C$30</f>
        <v>95</v>
      </c>
      <c r="BS663" s="88">
        <f>Measures!$C$31</f>
        <v>70</v>
      </c>
      <c r="BT663" s="64" t="str">
        <f>Code!$M$204</f>
        <v>EF 200</v>
      </c>
      <c r="BU663" s="64" t="str">
        <f>Code!$M$207</f>
        <v>EF 67</v>
      </c>
      <c r="BV663" s="64" t="str">
        <f>Code!$M$208</f>
        <v>EF 70</v>
      </c>
      <c r="BW663" s="64" t="str">
        <f>Code!$M$205</f>
        <v>EF 82</v>
      </c>
      <c r="BX663" s="64" t="s">
        <v>363</v>
      </c>
      <c r="BY663" s="64" t="s">
        <v>239</v>
      </c>
      <c r="BZ663" s="64" t="s">
        <v>240</v>
      </c>
      <c r="CA663" s="64"/>
      <c r="CB663" s="64"/>
      <c r="CC663" s="64"/>
      <c r="CD663" s="64"/>
      <c r="CE663" s="64"/>
      <c r="CF663" s="64"/>
      <c r="CG663" s="64"/>
      <c r="CH663" s="64"/>
      <c r="CI663" s="64"/>
      <c r="CJ663" s="64"/>
      <c r="CK663" s="64"/>
      <c r="CL663" s="64"/>
      <c r="CM663" s="18"/>
      <c r="CN663" s="18"/>
    </row>
    <row r="664" spans="1:92" ht="14.4" x14ac:dyDescent="0.3">
      <c r="A664" s="19" t="s">
        <v>22</v>
      </c>
      <c r="B664" s="31" t="s">
        <v>86</v>
      </c>
      <c r="C664" s="19" t="s">
        <v>71</v>
      </c>
      <c r="D664" s="19">
        <v>13</v>
      </c>
      <c r="E664" s="19">
        <f>VLOOKUP(D664,Lists!$B$3:$C$18,2,FALSE)</f>
        <v>13</v>
      </c>
      <c r="F664" s="19">
        <v>2</v>
      </c>
      <c r="G664" s="19" t="s">
        <v>67</v>
      </c>
      <c r="H664" s="23">
        <v>2400</v>
      </c>
      <c r="I664" s="37">
        <v>0.11502100840336134</v>
      </c>
      <c r="J664" s="36">
        <v>5.1608452609801366E-4</v>
      </c>
      <c r="K664" s="36">
        <f t="shared" si="174"/>
        <v>5.1608452609801366E-4</v>
      </c>
      <c r="L664" s="23">
        <v>3.67</v>
      </c>
      <c r="M664" s="35">
        <v>0.26</v>
      </c>
      <c r="N664" s="35">
        <f t="shared" si="175"/>
        <v>0.26</v>
      </c>
      <c r="O664" s="38">
        <v>18.171171171171171</v>
      </c>
      <c r="P664" s="38">
        <f t="shared" si="176"/>
        <v>18.171171171171171</v>
      </c>
      <c r="Q664" s="38">
        <v>5.9551821</v>
      </c>
      <c r="R664" s="38">
        <v>10.254943899018233</v>
      </c>
      <c r="S664" s="23">
        <v>1.1400000000000001</v>
      </c>
      <c r="T664" s="23">
        <v>0.87</v>
      </c>
      <c r="U664" s="23">
        <v>10</v>
      </c>
      <c r="V664" s="23">
        <f t="shared" si="177"/>
        <v>10</v>
      </c>
      <c r="W664" s="23">
        <v>78</v>
      </c>
      <c r="X664" s="23">
        <f t="shared" si="178"/>
        <v>78</v>
      </c>
      <c r="Y664" s="23">
        <v>62</v>
      </c>
      <c r="Z664" s="23" t="str">
        <f>Code!$K$204</f>
        <v>EF 86</v>
      </c>
      <c r="AA664" s="23" t="str">
        <f>Code!$K$207</f>
        <v>EF 57</v>
      </c>
      <c r="AB664" s="23" t="str">
        <f>Code!$K$208</f>
        <v>EF 57</v>
      </c>
      <c r="AC664" s="23" t="str">
        <f>Code!$K$205</f>
        <v>EF 57</v>
      </c>
      <c r="AD664" s="23" t="s">
        <v>237</v>
      </c>
      <c r="AE664" s="23" t="s">
        <v>237</v>
      </c>
      <c r="AF664" s="23" t="s">
        <v>237</v>
      </c>
      <c r="AG664" s="39">
        <f t="shared" si="173"/>
        <v>5.1608452609801366E-4</v>
      </c>
      <c r="AH664" s="39">
        <f t="shared" si="179"/>
        <v>5.1608452609801366E-4</v>
      </c>
      <c r="AI664" s="18">
        <f t="shared" si="180"/>
        <v>3.67</v>
      </c>
      <c r="AJ664" s="41">
        <f>Code!$B$23</f>
        <v>0.15</v>
      </c>
      <c r="AK664" s="41">
        <f t="shared" si="181"/>
        <v>0.15</v>
      </c>
      <c r="AL664" s="110">
        <f t="shared" si="182"/>
        <v>18.171171171171171</v>
      </c>
      <c r="AM664" s="110">
        <f t="shared" si="183"/>
        <v>18.171171171171171</v>
      </c>
      <c r="AN664" s="110">
        <f t="shared" si="184"/>
        <v>5.9551821</v>
      </c>
      <c r="AO664" s="110">
        <f t="shared" si="185"/>
        <v>10.254943899018233</v>
      </c>
      <c r="AP664" s="18">
        <f>VLOOKUP(D664,Code!$B$92:$D$107,2,FALSE)</f>
        <v>0.32</v>
      </c>
      <c r="AQ664" s="18">
        <f>VLOOKUP(E664,Code!$B$92:$D$107,3,FALSE)</f>
        <v>0.25</v>
      </c>
      <c r="AR664" s="18">
        <f>Code!$C$132</f>
        <v>14</v>
      </c>
      <c r="AS664" s="18">
        <f t="shared" si="186"/>
        <v>14</v>
      </c>
      <c r="AT664" s="88">
        <f>Code!$C$189</f>
        <v>80</v>
      </c>
      <c r="AU664" s="88">
        <f t="shared" si="187"/>
        <v>80</v>
      </c>
      <c r="AV664" s="88">
        <f>Code!$C$198</f>
        <v>66</v>
      </c>
      <c r="AW664" s="18" t="str">
        <f>Code!$L$204</f>
        <v>EF 95</v>
      </c>
      <c r="AX664" s="64" t="str">
        <f>Code!$L$207</f>
        <v>EF 60</v>
      </c>
      <c r="AY664" s="64" t="str">
        <f>Code!$L$208</f>
        <v>EF 60</v>
      </c>
      <c r="AZ664" s="64" t="str">
        <f>Code!$L$205</f>
        <v>EF 62</v>
      </c>
      <c r="BA664" s="23" t="s">
        <v>237</v>
      </c>
      <c r="BB664" s="23" t="s">
        <v>237</v>
      </c>
      <c r="BC664" s="23" t="s">
        <v>237</v>
      </c>
      <c r="BD664" s="39">
        <f t="shared" si="188"/>
        <v>4.3867184718331158E-4</v>
      </c>
      <c r="BE664" s="39">
        <f t="shared" si="189"/>
        <v>3.6125916826860955E-4</v>
      </c>
      <c r="BF664" s="18">
        <f>Measures!$C$3</f>
        <v>8</v>
      </c>
      <c r="BG664" s="41">
        <f>Measures!$C$4</f>
        <v>0.1</v>
      </c>
      <c r="BH664" s="41">
        <v>0.06</v>
      </c>
      <c r="BI664" s="18">
        <f>VLOOKUP(D664,Measures!$B$6:$C$21,2,FALSE)</f>
        <v>38</v>
      </c>
      <c r="BJ664" s="18">
        <f>Measures!$C$22</f>
        <v>44</v>
      </c>
      <c r="BK664" s="18">
        <f>Measures!$C$23</f>
        <v>19</v>
      </c>
      <c r="BL664" s="18">
        <f>Measures!$C$24</f>
        <v>13</v>
      </c>
      <c r="BM664" s="18">
        <f>Measures!$C$26</f>
        <v>0.32</v>
      </c>
      <c r="BN664" s="18">
        <f>Measures!$D$26</f>
        <v>0.25</v>
      </c>
      <c r="BO664" s="18">
        <f>Measures!$C$27</f>
        <v>14</v>
      </c>
      <c r="BP664" s="18">
        <f>Measures!$C$28</f>
        <v>15</v>
      </c>
      <c r="BQ664" s="88">
        <f>Measures!$C$29</f>
        <v>92</v>
      </c>
      <c r="BR664" s="88">
        <f>Measures!$C$30</f>
        <v>95</v>
      </c>
      <c r="BS664" s="88">
        <f>Measures!$C$31</f>
        <v>70</v>
      </c>
      <c r="BT664" s="64" t="str">
        <f>Code!$M$204</f>
        <v>EF 200</v>
      </c>
      <c r="BU664" s="64" t="str">
        <f>Code!$M$207</f>
        <v>EF 67</v>
      </c>
      <c r="BV664" s="64" t="str">
        <f>Code!$M$208</f>
        <v>EF 70</v>
      </c>
      <c r="BW664" s="64" t="str">
        <f>Code!$M$205</f>
        <v>EF 82</v>
      </c>
      <c r="BX664" s="64" t="s">
        <v>363</v>
      </c>
      <c r="BY664" s="64" t="s">
        <v>239</v>
      </c>
      <c r="BZ664" s="64" t="s">
        <v>240</v>
      </c>
      <c r="CA664" s="64"/>
      <c r="CB664" s="64"/>
      <c r="CC664" s="64"/>
      <c r="CD664" s="64"/>
      <c r="CE664" s="64"/>
      <c r="CF664" s="64"/>
      <c r="CG664" s="64"/>
      <c r="CH664" s="64"/>
      <c r="CI664" s="64"/>
      <c r="CJ664" s="64"/>
      <c r="CK664" s="64"/>
      <c r="CL664" s="64"/>
      <c r="CM664" s="18"/>
      <c r="CN664" s="18"/>
    </row>
    <row r="665" spans="1:92" ht="14.4" x14ac:dyDescent="0.3">
      <c r="A665" s="19" t="s">
        <v>95</v>
      </c>
      <c r="B665" s="31" t="s">
        <v>86</v>
      </c>
      <c r="C665" s="19" t="s">
        <v>87</v>
      </c>
      <c r="D665" s="19">
        <v>13</v>
      </c>
      <c r="E665" s="19">
        <f>VLOOKUP(D665,Lists!$B$3:$C$18,2,FALSE)</f>
        <v>13</v>
      </c>
      <c r="F665" s="19">
        <v>1</v>
      </c>
      <c r="G665" s="19" t="s">
        <v>67</v>
      </c>
      <c r="H665" s="23">
        <v>1810</v>
      </c>
      <c r="I665" s="37">
        <v>0.11502100840336134</v>
      </c>
      <c r="J665" s="36">
        <v>5.1608452609801366E-4</v>
      </c>
      <c r="K665" s="36">
        <f t="shared" si="174"/>
        <v>5.1608452609801366E-4</v>
      </c>
      <c r="L665" s="23">
        <v>3.67</v>
      </c>
      <c r="M665" s="35">
        <v>0.26</v>
      </c>
      <c r="N665" s="35">
        <f t="shared" si="175"/>
        <v>0.26</v>
      </c>
      <c r="O665" s="38">
        <v>18.171171171171171</v>
      </c>
      <c r="P665" s="38">
        <f t="shared" si="176"/>
        <v>18.171171171171171</v>
      </c>
      <c r="Q665" s="38">
        <v>5.9551821</v>
      </c>
      <c r="R665" s="38">
        <v>10.254943899018233</v>
      </c>
      <c r="S665" s="23">
        <v>1.1400000000000001</v>
      </c>
      <c r="T665" s="23">
        <v>0.87</v>
      </c>
      <c r="U665" s="23">
        <v>10</v>
      </c>
      <c r="V665" s="23">
        <f t="shared" si="177"/>
        <v>10</v>
      </c>
      <c r="W665" s="23">
        <v>78</v>
      </c>
      <c r="X665" s="23">
        <f t="shared" si="178"/>
        <v>78</v>
      </c>
      <c r="Y665" s="23">
        <v>62</v>
      </c>
      <c r="Z665" s="23" t="str">
        <f>Code!$K$204</f>
        <v>EF 86</v>
      </c>
      <c r="AA665" s="23" t="str">
        <f>Code!$K$207</f>
        <v>EF 57</v>
      </c>
      <c r="AB665" s="23" t="str">
        <f>Code!$K$208</f>
        <v>EF 57</v>
      </c>
      <c r="AC665" s="23" t="str">
        <f>Code!$K$205</f>
        <v>EF 57</v>
      </c>
      <c r="AD665" s="23" t="s">
        <v>237</v>
      </c>
      <c r="AE665" s="23" t="s">
        <v>237</v>
      </c>
      <c r="AF665" s="23" t="s">
        <v>237</v>
      </c>
      <c r="AG665" s="39">
        <f t="shared" si="173"/>
        <v>5.1608452609801366E-4</v>
      </c>
      <c r="AH665" s="39">
        <f t="shared" si="179"/>
        <v>5.1608452609801366E-4</v>
      </c>
      <c r="AI665" s="18">
        <f t="shared" si="180"/>
        <v>3.67</v>
      </c>
      <c r="AJ665" s="41">
        <f>Code!$B$23</f>
        <v>0.15</v>
      </c>
      <c r="AK665" s="41">
        <f t="shared" si="181"/>
        <v>0.15</v>
      </c>
      <c r="AL665" s="110">
        <f t="shared" si="182"/>
        <v>18.171171171171171</v>
      </c>
      <c r="AM665" s="110">
        <f t="shared" si="183"/>
        <v>18.171171171171171</v>
      </c>
      <c r="AN665" s="110">
        <f t="shared" si="184"/>
        <v>5.9551821</v>
      </c>
      <c r="AO665" s="110">
        <f t="shared" si="185"/>
        <v>10.254943899018233</v>
      </c>
      <c r="AP665" s="18">
        <f>VLOOKUP(D665,Code!$B$92:$D$107,2,FALSE)</f>
        <v>0.32</v>
      </c>
      <c r="AQ665" s="18">
        <f>VLOOKUP(E665,Code!$B$92:$D$107,3,FALSE)</f>
        <v>0.25</v>
      </c>
      <c r="AR665" s="18">
        <f>Code!$C$132</f>
        <v>14</v>
      </c>
      <c r="AS665" s="18">
        <f t="shared" si="186"/>
        <v>14</v>
      </c>
      <c r="AT665" s="88">
        <f>Code!$C$189</f>
        <v>80</v>
      </c>
      <c r="AU665" s="88">
        <f t="shared" si="187"/>
        <v>80</v>
      </c>
      <c r="AV665" s="88">
        <f>Code!$C$198</f>
        <v>66</v>
      </c>
      <c r="AW665" s="18" t="str">
        <f>Code!$L$204</f>
        <v>EF 95</v>
      </c>
      <c r="AX665" s="64" t="str">
        <f>Code!$L$207</f>
        <v>EF 60</v>
      </c>
      <c r="AY665" s="64" t="str">
        <f>Code!$L$208</f>
        <v>EF 60</v>
      </c>
      <c r="AZ665" s="64" t="str">
        <f>Code!$L$205</f>
        <v>EF 62</v>
      </c>
      <c r="BA665" s="23" t="s">
        <v>237</v>
      </c>
      <c r="BB665" s="23" t="s">
        <v>237</v>
      </c>
      <c r="BC665" s="23" t="s">
        <v>237</v>
      </c>
      <c r="BD665" s="39">
        <f t="shared" si="188"/>
        <v>4.3867184718331158E-4</v>
      </c>
      <c r="BE665" s="39">
        <f t="shared" si="189"/>
        <v>3.6125916826860955E-4</v>
      </c>
      <c r="BF665" s="18">
        <f>Measures!$C$3</f>
        <v>8</v>
      </c>
      <c r="BG665" s="41">
        <f>Measures!$C$4</f>
        <v>0.1</v>
      </c>
      <c r="BH665" s="41">
        <v>0.06</v>
      </c>
      <c r="BI665" s="18">
        <f>VLOOKUP(D665,Measures!$B$6:$C$21,2,FALSE)</f>
        <v>38</v>
      </c>
      <c r="BJ665" s="18">
        <f>Measures!$C$22</f>
        <v>44</v>
      </c>
      <c r="BK665" s="18">
        <f>Measures!$C$23</f>
        <v>19</v>
      </c>
      <c r="BL665" s="18">
        <f>Measures!$C$24</f>
        <v>13</v>
      </c>
      <c r="BM665" s="18">
        <f>Measures!$C$26</f>
        <v>0.32</v>
      </c>
      <c r="BN665" s="18">
        <f>Measures!$D$26</f>
        <v>0.25</v>
      </c>
      <c r="BO665" s="18">
        <f>Measures!$C$27</f>
        <v>14</v>
      </c>
      <c r="BP665" s="18">
        <f>Measures!$C$28</f>
        <v>15</v>
      </c>
      <c r="BQ665" s="88">
        <f>Measures!$C$29</f>
        <v>92</v>
      </c>
      <c r="BR665" s="88">
        <f>Measures!$C$30</f>
        <v>95</v>
      </c>
      <c r="BS665" s="88">
        <f>Measures!$C$31</f>
        <v>70</v>
      </c>
      <c r="BT665" s="64" t="str">
        <f>Code!$M$204</f>
        <v>EF 200</v>
      </c>
      <c r="BU665" s="64" t="str">
        <f>Code!$M$207</f>
        <v>EF 67</v>
      </c>
      <c r="BV665" s="64" t="str">
        <f>Code!$M$208</f>
        <v>EF 70</v>
      </c>
      <c r="BW665" s="64" t="str">
        <f>Code!$M$205</f>
        <v>EF 82</v>
      </c>
      <c r="BX665" s="64" t="s">
        <v>363</v>
      </c>
      <c r="BY665" s="64" t="s">
        <v>239</v>
      </c>
      <c r="BZ665" s="64" t="s">
        <v>240</v>
      </c>
      <c r="CA665" s="64"/>
      <c r="CB665" s="64"/>
      <c r="CC665" s="64"/>
      <c r="CD665" s="64"/>
      <c r="CE665" s="64"/>
      <c r="CF665" s="64"/>
      <c r="CG665" s="64"/>
      <c r="CH665" s="64"/>
      <c r="CI665" s="64"/>
      <c r="CJ665" s="64"/>
      <c r="CK665" s="64"/>
      <c r="CL665" s="64"/>
      <c r="CM665" s="18"/>
      <c r="CN665" s="18"/>
    </row>
    <row r="666" spans="1:92" ht="14.4" x14ac:dyDescent="0.3">
      <c r="A666" s="19" t="s">
        <v>95</v>
      </c>
      <c r="B666" s="31" t="s">
        <v>86</v>
      </c>
      <c r="C666" s="19" t="s">
        <v>87</v>
      </c>
      <c r="D666" s="19">
        <v>13</v>
      </c>
      <c r="E666" s="19">
        <f>VLOOKUP(D666,Lists!$B$3:$C$18,2,FALSE)</f>
        <v>13</v>
      </c>
      <c r="F666" s="19">
        <v>2</v>
      </c>
      <c r="G666" s="19" t="s">
        <v>67</v>
      </c>
      <c r="H666" s="23">
        <v>2400</v>
      </c>
      <c r="I666" s="37">
        <v>0.11502100840336134</v>
      </c>
      <c r="J666" s="36">
        <v>5.1608452609801366E-4</v>
      </c>
      <c r="K666" s="36">
        <f t="shared" si="174"/>
        <v>5.1608452609801366E-4</v>
      </c>
      <c r="L666" s="23">
        <v>3.67</v>
      </c>
      <c r="M666" s="35">
        <v>0.26</v>
      </c>
      <c r="N666" s="35">
        <f t="shared" si="175"/>
        <v>0.26</v>
      </c>
      <c r="O666" s="38">
        <v>18.171171171171171</v>
      </c>
      <c r="P666" s="38">
        <f t="shared" si="176"/>
        <v>18.171171171171171</v>
      </c>
      <c r="Q666" s="38">
        <v>5.9551821</v>
      </c>
      <c r="R666" s="38">
        <v>10.254943899018233</v>
      </c>
      <c r="S666" s="23">
        <v>1.1400000000000001</v>
      </c>
      <c r="T666" s="23">
        <v>0.87</v>
      </c>
      <c r="U666" s="23">
        <v>10</v>
      </c>
      <c r="V666" s="23">
        <f t="shared" si="177"/>
        <v>10</v>
      </c>
      <c r="W666" s="23">
        <v>78</v>
      </c>
      <c r="X666" s="23">
        <f t="shared" si="178"/>
        <v>78</v>
      </c>
      <c r="Y666" s="23">
        <v>62</v>
      </c>
      <c r="Z666" s="23" t="str">
        <f>Code!$K$204</f>
        <v>EF 86</v>
      </c>
      <c r="AA666" s="23" t="str">
        <f>Code!$K$207</f>
        <v>EF 57</v>
      </c>
      <c r="AB666" s="23" t="str">
        <f>Code!$K$208</f>
        <v>EF 57</v>
      </c>
      <c r="AC666" s="23" t="str">
        <f>Code!$K$205</f>
        <v>EF 57</v>
      </c>
      <c r="AD666" s="23" t="s">
        <v>237</v>
      </c>
      <c r="AE666" s="23" t="s">
        <v>237</v>
      </c>
      <c r="AF666" s="23" t="s">
        <v>237</v>
      </c>
      <c r="AG666" s="39">
        <f t="shared" si="173"/>
        <v>5.1608452609801366E-4</v>
      </c>
      <c r="AH666" s="39">
        <f t="shared" si="179"/>
        <v>5.1608452609801366E-4</v>
      </c>
      <c r="AI666" s="18">
        <f t="shared" si="180"/>
        <v>3.67</v>
      </c>
      <c r="AJ666" s="41">
        <f>Code!$B$23</f>
        <v>0.15</v>
      </c>
      <c r="AK666" s="41">
        <f t="shared" si="181"/>
        <v>0.15</v>
      </c>
      <c r="AL666" s="110">
        <f t="shared" si="182"/>
        <v>18.171171171171171</v>
      </c>
      <c r="AM666" s="110">
        <f t="shared" si="183"/>
        <v>18.171171171171171</v>
      </c>
      <c r="AN666" s="110">
        <f t="shared" si="184"/>
        <v>5.9551821</v>
      </c>
      <c r="AO666" s="110">
        <f t="shared" si="185"/>
        <v>10.254943899018233</v>
      </c>
      <c r="AP666" s="18">
        <f>VLOOKUP(D666,Code!$B$92:$D$107,2,FALSE)</f>
        <v>0.32</v>
      </c>
      <c r="AQ666" s="18">
        <f>VLOOKUP(E666,Code!$B$92:$D$107,3,FALSE)</f>
        <v>0.25</v>
      </c>
      <c r="AR666" s="18">
        <f>Code!$C$132</f>
        <v>14</v>
      </c>
      <c r="AS666" s="18">
        <f t="shared" si="186"/>
        <v>14</v>
      </c>
      <c r="AT666" s="88">
        <f>Code!$C$189</f>
        <v>80</v>
      </c>
      <c r="AU666" s="88">
        <f t="shared" si="187"/>
        <v>80</v>
      </c>
      <c r="AV666" s="88">
        <f>Code!$C$198</f>
        <v>66</v>
      </c>
      <c r="AW666" s="18" t="str">
        <f>Code!$L$204</f>
        <v>EF 95</v>
      </c>
      <c r="AX666" s="64" t="str">
        <f>Code!$L$207</f>
        <v>EF 60</v>
      </c>
      <c r="AY666" s="64" t="str">
        <f>Code!$L$208</f>
        <v>EF 60</v>
      </c>
      <c r="AZ666" s="64" t="str">
        <f>Code!$L$205</f>
        <v>EF 62</v>
      </c>
      <c r="BA666" s="23" t="s">
        <v>237</v>
      </c>
      <c r="BB666" s="23" t="s">
        <v>237</v>
      </c>
      <c r="BC666" s="23" t="s">
        <v>237</v>
      </c>
      <c r="BD666" s="39">
        <f t="shared" si="188"/>
        <v>4.3867184718331158E-4</v>
      </c>
      <c r="BE666" s="39">
        <f t="shared" si="189"/>
        <v>3.6125916826860955E-4</v>
      </c>
      <c r="BF666" s="18">
        <f>Measures!$C$3</f>
        <v>8</v>
      </c>
      <c r="BG666" s="41">
        <f>Measures!$C$4</f>
        <v>0.1</v>
      </c>
      <c r="BH666" s="41">
        <v>0.06</v>
      </c>
      <c r="BI666" s="18">
        <f>VLOOKUP(D666,Measures!$B$6:$C$21,2,FALSE)</f>
        <v>38</v>
      </c>
      <c r="BJ666" s="18">
        <f>Measures!$C$22</f>
        <v>44</v>
      </c>
      <c r="BK666" s="18">
        <f>Measures!$C$23</f>
        <v>19</v>
      </c>
      <c r="BL666" s="18">
        <f>Measures!$C$24</f>
        <v>13</v>
      </c>
      <c r="BM666" s="18">
        <f>Measures!$C$26</f>
        <v>0.32</v>
      </c>
      <c r="BN666" s="18">
        <f>Measures!$D$26</f>
        <v>0.25</v>
      </c>
      <c r="BO666" s="18">
        <f>Measures!$C$27</f>
        <v>14</v>
      </c>
      <c r="BP666" s="18">
        <f>Measures!$C$28</f>
        <v>15</v>
      </c>
      <c r="BQ666" s="88">
        <f>Measures!$C$29</f>
        <v>92</v>
      </c>
      <c r="BR666" s="88">
        <f>Measures!$C$30</f>
        <v>95</v>
      </c>
      <c r="BS666" s="88">
        <f>Measures!$C$31</f>
        <v>70</v>
      </c>
      <c r="BT666" s="64" t="str">
        <f>Code!$M$204</f>
        <v>EF 200</v>
      </c>
      <c r="BU666" s="64" t="str">
        <f>Code!$M$207</f>
        <v>EF 67</v>
      </c>
      <c r="BV666" s="64" t="str">
        <f>Code!$M$208</f>
        <v>EF 70</v>
      </c>
      <c r="BW666" s="64" t="str">
        <f>Code!$M$205</f>
        <v>EF 82</v>
      </c>
      <c r="BX666" s="64" t="s">
        <v>363</v>
      </c>
      <c r="BY666" s="64" t="s">
        <v>239</v>
      </c>
      <c r="BZ666" s="64" t="s">
        <v>240</v>
      </c>
      <c r="CA666" s="64"/>
      <c r="CB666" s="64"/>
      <c r="CC666" s="64"/>
      <c r="CD666" s="64"/>
      <c r="CE666" s="64"/>
      <c r="CF666" s="64"/>
      <c r="CG666" s="64"/>
      <c r="CH666" s="64"/>
      <c r="CI666" s="64"/>
      <c r="CJ666" s="64"/>
      <c r="CK666" s="64"/>
      <c r="CL666" s="64"/>
      <c r="CM666" s="18"/>
      <c r="CN666" s="18"/>
    </row>
    <row r="667" spans="1:92" ht="14.4" x14ac:dyDescent="0.3">
      <c r="A667" s="19" t="s">
        <v>22</v>
      </c>
      <c r="B667" s="31" t="s">
        <v>86</v>
      </c>
      <c r="C667" s="19" t="s">
        <v>87</v>
      </c>
      <c r="D667" s="19">
        <v>13</v>
      </c>
      <c r="E667" s="19">
        <f>VLOOKUP(D667,Lists!$B$3:$C$18,2,FALSE)</f>
        <v>13</v>
      </c>
      <c r="F667" s="19">
        <v>1</v>
      </c>
      <c r="G667" s="19" t="s">
        <v>67</v>
      </c>
      <c r="H667" s="23">
        <v>1810</v>
      </c>
      <c r="I667" s="37">
        <v>0.11502100840336134</v>
      </c>
      <c r="J667" s="36">
        <v>5.1608452609801366E-4</v>
      </c>
      <c r="K667" s="36">
        <f t="shared" si="174"/>
        <v>5.1608452609801366E-4</v>
      </c>
      <c r="L667" s="23">
        <v>3.67</v>
      </c>
      <c r="M667" s="35">
        <v>0.26</v>
      </c>
      <c r="N667" s="35">
        <f t="shared" si="175"/>
        <v>0.26</v>
      </c>
      <c r="O667" s="38">
        <v>18.171171171171171</v>
      </c>
      <c r="P667" s="38">
        <f t="shared" si="176"/>
        <v>18.171171171171171</v>
      </c>
      <c r="Q667" s="38">
        <v>5.9551821</v>
      </c>
      <c r="R667" s="38">
        <v>10.254943899018233</v>
      </c>
      <c r="S667" s="23">
        <v>1.1400000000000001</v>
      </c>
      <c r="T667" s="23">
        <v>0.87</v>
      </c>
      <c r="U667" s="23">
        <v>10</v>
      </c>
      <c r="V667" s="23">
        <f t="shared" si="177"/>
        <v>10</v>
      </c>
      <c r="W667" s="23">
        <v>78</v>
      </c>
      <c r="X667" s="23">
        <f t="shared" si="178"/>
        <v>78</v>
      </c>
      <c r="Y667" s="23">
        <v>62</v>
      </c>
      <c r="Z667" s="23" t="str">
        <f>Code!$K$204</f>
        <v>EF 86</v>
      </c>
      <c r="AA667" s="23" t="str">
        <f>Code!$K$207</f>
        <v>EF 57</v>
      </c>
      <c r="AB667" s="23" t="str">
        <f>Code!$K$208</f>
        <v>EF 57</v>
      </c>
      <c r="AC667" s="23" t="str">
        <f>Code!$K$205</f>
        <v>EF 57</v>
      </c>
      <c r="AD667" s="23" t="s">
        <v>237</v>
      </c>
      <c r="AE667" s="23" t="s">
        <v>237</v>
      </c>
      <c r="AF667" s="23" t="s">
        <v>237</v>
      </c>
      <c r="AG667" s="39">
        <f t="shared" si="173"/>
        <v>5.1608452609801366E-4</v>
      </c>
      <c r="AH667" s="39">
        <f t="shared" si="179"/>
        <v>5.1608452609801366E-4</v>
      </c>
      <c r="AI667" s="18">
        <f t="shared" si="180"/>
        <v>3.67</v>
      </c>
      <c r="AJ667" s="41">
        <f>Code!$B$23</f>
        <v>0.15</v>
      </c>
      <c r="AK667" s="41">
        <f t="shared" si="181"/>
        <v>0.15</v>
      </c>
      <c r="AL667" s="110">
        <f t="shared" si="182"/>
        <v>18.171171171171171</v>
      </c>
      <c r="AM667" s="110">
        <f t="shared" si="183"/>
        <v>18.171171171171171</v>
      </c>
      <c r="AN667" s="110">
        <f t="shared" si="184"/>
        <v>5.9551821</v>
      </c>
      <c r="AO667" s="110">
        <f t="shared" si="185"/>
        <v>10.254943899018233</v>
      </c>
      <c r="AP667" s="18">
        <f>VLOOKUP(D667,Code!$B$92:$D$107,2,FALSE)</f>
        <v>0.32</v>
      </c>
      <c r="AQ667" s="18">
        <f>VLOOKUP(E667,Code!$B$92:$D$107,3,FALSE)</f>
        <v>0.25</v>
      </c>
      <c r="AR667" s="18">
        <f>Code!$C$132</f>
        <v>14</v>
      </c>
      <c r="AS667" s="18">
        <f t="shared" si="186"/>
        <v>14</v>
      </c>
      <c r="AT667" s="88">
        <f>Code!$C$189</f>
        <v>80</v>
      </c>
      <c r="AU667" s="88">
        <f t="shared" si="187"/>
        <v>80</v>
      </c>
      <c r="AV667" s="88">
        <f>Code!$C$198</f>
        <v>66</v>
      </c>
      <c r="AW667" s="18" t="str">
        <f>Code!$L$204</f>
        <v>EF 95</v>
      </c>
      <c r="AX667" s="64" t="str">
        <f>Code!$L$207</f>
        <v>EF 60</v>
      </c>
      <c r="AY667" s="64" t="str">
        <f>Code!$L$208</f>
        <v>EF 60</v>
      </c>
      <c r="AZ667" s="64" t="str">
        <f>Code!$L$205</f>
        <v>EF 62</v>
      </c>
      <c r="BA667" s="23" t="s">
        <v>237</v>
      </c>
      <c r="BB667" s="23" t="s">
        <v>237</v>
      </c>
      <c r="BC667" s="23" t="s">
        <v>237</v>
      </c>
      <c r="BD667" s="39">
        <f t="shared" si="188"/>
        <v>4.3867184718331158E-4</v>
      </c>
      <c r="BE667" s="39">
        <f t="shared" si="189"/>
        <v>3.6125916826860955E-4</v>
      </c>
      <c r="BF667" s="18">
        <f>Measures!$C$3</f>
        <v>8</v>
      </c>
      <c r="BG667" s="41">
        <f>Measures!$C$4</f>
        <v>0.1</v>
      </c>
      <c r="BH667" s="41">
        <v>0.06</v>
      </c>
      <c r="BI667" s="18">
        <f>VLOOKUP(D667,Measures!$B$6:$C$21,2,FALSE)</f>
        <v>38</v>
      </c>
      <c r="BJ667" s="18">
        <f>Measures!$C$22</f>
        <v>44</v>
      </c>
      <c r="BK667" s="18">
        <f>Measures!$C$23</f>
        <v>19</v>
      </c>
      <c r="BL667" s="18">
        <f>Measures!$C$24</f>
        <v>13</v>
      </c>
      <c r="BM667" s="18">
        <f>Measures!$C$26</f>
        <v>0.32</v>
      </c>
      <c r="BN667" s="18">
        <f>Measures!$D$26</f>
        <v>0.25</v>
      </c>
      <c r="BO667" s="18">
        <f>Measures!$C$27</f>
        <v>14</v>
      </c>
      <c r="BP667" s="18">
        <f>Measures!$C$28</f>
        <v>15</v>
      </c>
      <c r="BQ667" s="88">
        <f>Measures!$C$29</f>
        <v>92</v>
      </c>
      <c r="BR667" s="88">
        <f>Measures!$C$30</f>
        <v>95</v>
      </c>
      <c r="BS667" s="88">
        <f>Measures!$C$31</f>
        <v>70</v>
      </c>
      <c r="BT667" s="64" t="str">
        <f>Code!$M$204</f>
        <v>EF 200</v>
      </c>
      <c r="BU667" s="64" t="str">
        <f>Code!$M$207</f>
        <v>EF 67</v>
      </c>
      <c r="BV667" s="64" t="str">
        <f>Code!$M$208</f>
        <v>EF 70</v>
      </c>
      <c r="BW667" s="64" t="str">
        <f>Code!$M$205</f>
        <v>EF 82</v>
      </c>
      <c r="BX667" s="64" t="s">
        <v>363</v>
      </c>
      <c r="BY667" s="64" t="s">
        <v>239</v>
      </c>
      <c r="BZ667" s="64" t="s">
        <v>240</v>
      </c>
      <c r="CA667" s="64"/>
      <c r="CB667" s="64"/>
      <c r="CC667" s="64"/>
      <c r="CD667" s="64"/>
      <c r="CE667" s="64"/>
      <c r="CF667" s="64"/>
      <c r="CG667" s="64"/>
      <c r="CH667" s="64"/>
      <c r="CI667" s="64"/>
      <c r="CJ667" s="64"/>
      <c r="CK667" s="64"/>
      <c r="CL667" s="64"/>
      <c r="CM667" s="18"/>
      <c r="CN667" s="18"/>
    </row>
    <row r="668" spans="1:92" ht="14.4" x14ac:dyDescent="0.3">
      <c r="A668" s="19" t="s">
        <v>22</v>
      </c>
      <c r="B668" s="31" t="s">
        <v>86</v>
      </c>
      <c r="C668" s="19" t="s">
        <v>87</v>
      </c>
      <c r="D668" s="19">
        <v>13</v>
      </c>
      <c r="E668" s="19">
        <f>VLOOKUP(D668,Lists!$B$3:$C$18,2,FALSE)</f>
        <v>13</v>
      </c>
      <c r="F668" s="19">
        <v>2</v>
      </c>
      <c r="G668" s="19" t="s">
        <v>67</v>
      </c>
      <c r="H668" s="23">
        <v>2400</v>
      </c>
      <c r="I668" s="37">
        <v>0.11502100840336134</v>
      </c>
      <c r="J668" s="36">
        <v>5.1608452609801366E-4</v>
      </c>
      <c r="K668" s="36">
        <f t="shared" si="174"/>
        <v>5.1608452609801366E-4</v>
      </c>
      <c r="L668" s="23">
        <v>3.67</v>
      </c>
      <c r="M668" s="35">
        <v>0.26</v>
      </c>
      <c r="N668" s="35">
        <f t="shared" si="175"/>
        <v>0.26</v>
      </c>
      <c r="O668" s="38">
        <v>18.171171171171171</v>
      </c>
      <c r="P668" s="38">
        <f t="shared" si="176"/>
        <v>18.171171171171171</v>
      </c>
      <c r="Q668" s="38">
        <v>5.9551821</v>
      </c>
      <c r="R668" s="38">
        <v>10.254943899018233</v>
      </c>
      <c r="S668" s="23">
        <v>1.1400000000000001</v>
      </c>
      <c r="T668" s="23">
        <v>0.87</v>
      </c>
      <c r="U668" s="23">
        <v>10</v>
      </c>
      <c r="V668" s="23">
        <f t="shared" si="177"/>
        <v>10</v>
      </c>
      <c r="W668" s="23">
        <v>78</v>
      </c>
      <c r="X668" s="23">
        <f t="shared" si="178"/>
        <v>78</v>
      </c>
      <c r="Y668" s="23">
        <v>62</v>
      </c>
      <c r="Z668" s="23" t="str">
        <f>Code!$K$204</f>
        <v>EF 86</v>
      </c>
      <c r="AA668" s="23" t="str">
        <f>Code!$K$207</f>
        <v>EF 57</v>
      </c>
      <c r="AB668" s="23" t="str">
        <f>Code!$K$208</f>
        <v>EF 57</v>
      </c>
      <c r="AC668" s="23" t="str">
        <f>Code!$K$205</f>
        <v>EF 57</v>
      </c>
      <c r="AD668" s="23" t="s">
        <v>237</v>
      </c>
      <c r="AE668" s="23" t="s">
        <v>237</v>
      </c>
      <c r="AF668" s="23" t="s">
        <v>237</v>
      </c>
      <c r="AG668" s="39">
        <f t="shared" si="173"/>
        <v>5.1608452609801366E-4</v>
      </c>
      <c r="AH668" s="39">
        <f t="shared" si="179"/>
        <v>5.1608452609801366E-4</v>
      </c>
      <c r="AI668" s="18">
        <f t="shared" si="180"/>
        <v>3.67</v>
      </c>
      <c r="AJ668" s="41">
        <f>Code!$B$23</f>
        <v>0.15</v>
      </c>
      <c r="AK668" s="41">
        <f t="shared" si="181"/>
        <v>0.15</v>
      </c>
      <c r="AL668" s="110">
        <f t="shared" si="182"/>
        <v>18.171171171171171</v>
      </c>
      <c r="AM668" s="110">
        <f t="shared" si="183"/>
        <v>18.171171171171171</v>
      </c>
      <c r="AN668" s="110">
        <f t="shared" si="184"/>
        <v>5.9551821</v>
      </c>
      <c r="AO668" s="110">
        <f t="shared" si="185"/>
        <v>10.254943899018233</v>
      </c>
      <c r="AP668" s="18">
        <f>VLOOKUP(D668,Code!$B$92:$D$107,2,FALSE)</f>
        <v>0.32</v>
      </c>
      <c r="AQ668" s="18">
        <f>VLOOKUP(E668,Code!$B$92:$D$107,3,FALSE)</f>
        <v>0.25</v>
      </c>
      <c r="AR668" s="18">
        <f>Code!$C$132</f>
        <v>14</v>
      </c>
      <c r="AS668" s="18">
        <f t="shared" si="186"/>
        <v>14</v>
      </c>
      <c r="AT668" s="88">
        <f>Code!$C$189</f>
        <v>80</v>
      </c>
      <c r="AU668" s="88">
        <f t="shared" si="187"/>
        <v>80</v>
      </c>
      <c r="AV668" s="88">
        <f>Code!$C$198</f>
        <v>66</v>
      </c>
      <c r="AW668" s="18" t="str">
        <f>Code!$L$204</f>
        <v>EF 95</v>
      </c>
      <c r="AX668" s="64" t="str">
        <f>Code!$L$207</f>
        <v>EF 60</v>
      </c>
      <c r="AY668" s="64" t="str">
        <f>Code!$L$208</f>
        <v>EF 60</v>
      </c>
      <c r="AZ668" s="64" t="str">
        <f>Code!$L$205</f>
        <v>EF 62</v>
      </c>
      <c r="BA668" s="23" t="s">
        <v>237</v>
      </c>
      <c r="BB668" s="23" t="s">
        <v>237</v>
      </c>
      <c r="BC668" s="23" t="s">
        <v>237</v>
      </c>
      <c r="BD668" s="39">
        <f t="shared" si="188"/>
        <v>4.3867184718331158E-4</v>
      </c>
      <c r="BE668" s="39">
        <f t="shared" si="189"/>
        <v>3.6125916826860955E-4</v>
      </c>
      <c r="BF668" s="18">
        <f>Measures!$C$3</f>
        <v>8</v>
      </c>
      <c r="BG668" s="41">
        <f>Measures!$C$4</f>
        <v>0.1</v>
      </c>
      <c r="BH668" s="41">
        <v>0.06</v>
      </c>
      <c r="BI668" s="18">
        <f>VLOOKUP(D668,Measures!$B$6:$C$21,2,FALSE)</f>
        <v>38</v>
      </c>
      <c r="BJ668" s="18">
        <f>Measures!$C$22</f>
        <v>44</v>
      </c>
      <c r="BK668" s="18">
        <f>Measures!$C$23</f>
        <v>19</v>
      </c>
      <c r="BL668" s="18">
        <f>Measures!$C$24</f>
        <v>13</v>
      </c>
      <c r="BM668" s="18">
        <f>Measures!$C$26</f>
        <v>0.32</v>
      </c>
      <c r="BN668" s="18">
        <f>Measures!$D$26</f>
        <v>0.25</v>
      </c>
      <c r="BO668" s="18">
        <f>Measures!$C$27</f>
        <v>14</v>
      </c>
      <c r="BP668" s="18">
        <f>Measures!$C$28</f>
        <v>15</v>
      </c>
      <c r="BQ668" s="88">
        <f>Measures!$C$29</f>
        <v>92</v>
      </c>
      <c r="BR668" s="88">
        <f>Measures!$C$30</f>
        <v>95</v>
      </c>
      <c r="BS668" s="88">
        <f>Measures!$C$31</f>
        <v>70</v>
      </c>
      <c r="BT668" s="64" t="str">
        <f>Code!$M$204</f>
        <v>EF 200</v>
      </c>
      <c r="BU668" s="64" t="str">
        <f>Code!$M$207</f>
        <v>EF 67</v>
      </c>
      <c r="BV668" s="64" t="str">
        <f>Code!$M$208</f>
        <v>EF 70</v>
      </c>
      <c r="BW668" s="64" t="str">
        <f>Code!$M$205</f>
        <v>EF 82</v>
      </c>
      <c r="BX668" s="64" t="s">
        <v>363</v>
      </c>
      <c r="BY668" s="64" t="s">
        <v>239</v>
      </c>
      <c r="BZ668" s="64" t="s">
        <v>240</v>
      </c>
      <c r="CA668" s="64"/>
      <c r="CB668" s="64"/>
      <c r="CC668" s="64"/>
      <c r="CD668" s="64"/>
      <c r="CE668" s="64"/>
      <c r="CF668" s="64"/>
      <c r="CG668" s="64"/>
      <c r="CH668" s="64"/>
      <c r="CI668" s="64"/>
      <c r="CJ668" s="64"/>
      <c r="CK668" s="64"/>
      <c r="CL668" s="64"/>
      <c r="CM668" s="18"/>
      <c r="CN668" s="18"/>
    </row>
    <row r="669" spans="1:92" ht="14.4" x14ac:dyDescent="0.3">
      <c r="A669" s="19" t="s">
        <v>95</v>
      </c>
      <c r="B669" s="31" t="s">
        <v>86</v>
      </c>
      <c r="C669" s="19" t="s">
        <v>71</v>
      </c>
      <c r="D669" s="19">
        <v>13</v>
      </c>
      <c r="E669" s="19">
        <f>VLOOKUP(D669,Lists!$B$3:$C$18,2,FALSE)</f>
        <v>13</v>
      </c>
      <c r="F669" s="19">
        <v>1</v>
      </c>
      <c r="G669" s="19" t="s">
        <v>68</v>
      </c>
      <c r="H669" s="23">
        <v>1910</v>
      </c>
      <c r="I669" s="37">
        <v>0.2</v>
      </c>
      <c r="J669" s="36">
        <v>4.6411397360087065E-4</v>
      </c>
      <c r="K669" s="36">
        <f t="shared" si="174"/>
        <v>4.6411397360087065E-4</v>
      </c>
      <c r="L669" s="23">
        <v>4.26</v>
      </c>
      <c r="M669" s="35">
        <v>0.22</v>
      </c>
      <c r="N669" s="35">
        <f t="shared" si="175"/>
        <v>0.22</v>
      </c>
      <c r="O669" s="38">
        <v>22.911764705882351</v>
      </c>
      <c r="P669" s="38">
        <f t="shared" si="176"/>
        <v>22.911764705882351</v>
      </c>
      <c r="Q669" s="38">
        <v>5.9551821</v>
      </c>
      <c r="R669" s="38">
        <v>10.254943899018233</v>
      </c>
      <c r="S669" s="23">
        <v>0.56999999999999995</v>
      </c>
      <c r="T669" s="23">
        <v>0.55000000000000004</v>
      </c>
      <c r="U669" s="23">
        <v>10</v>
      </c>
      <c r="V669" s="23">
        <f t="shared" si="177"/>
        <v>10</v>
      </c>
      <c r="W669" s="23">
        <v>78</v>
      </c>
      <c r="X669" s="23">
        <f t="shared" si="178"/>
        <v>78</v>
      </c>
      <c r="Y669" s="23">
        <v>62</v>
      </c>
      <c r="Z669" s="23" t="str">
        <f>Code!$K$204</f>
        <v>EF 86</v>
      </c>
      <c r="AA669" s="23" t="str">
        <f>Code!$K$207</f>
        <v>EF 57</v>
      </c>
      <c r="AB669" s="23" t="str">
        <f>Code!$K$208</f>
        <v>EF 57</v>
      </c>
      <c r="AC669" s="23" t="str">
        <f>Code!$K$205</f>
        <v>EF 57</v>
      </c>
      <c r="AD669" s="23" t="s">
        <v>237</v>
      </c>
      <c r="AE669" s="23" t="s">
        <v>237</v>
      </c>
      <c r="AF669" s="23" t="s">
        <v>237</v>
      </c>
      <c r="AG669" s="39">
        <f t="shared" si="173"/>
        <v>4.6411397360087065E-4</v>
      </c>
      <c r="AH669" s="39">
        <f t="shared" si="179"/>
        <v>4.6411397360087065E-4</v>
      </c>
      <c r="AI669" s="18">
        <f t="shared" si="180"/>
        <v>4.26</v>
      </c>
      <c r="AJ669" s="41">
        <f>Code!$B$23</f>
        <v>0.15</v>
      </c>
      <c r="AK669" s="41">
        <f t="shared" si="181"/>
        <v>0.15</v>
      </c>
      <c r="AL669" s="110">
        <f t="shared" si="182"/>
        <v>22.911764705882351</v>
      </c>
      <c r="AM669" s="110">
        <f t="shared" si="183"/>
        <v>22.911764705882351</v>
      </c>
      <c r="AN669" s="110">
        <f t="shared" si="184"/>
        <v>5.9551821</v>
      </c>
      <c r="AO669" s="110">
        <f t="shared" si="185"/>
        <v>10.254943899018233</v>
      </c>
      <c r="AP669" s="18">
        <f>VLOOKUP(D669,Code!$B$92:$D$107,2,FALSE)</f>
        <v>0.32</v>
      </c>
      <c r="AQ669" s="18">
        <f>VLOOKUP(E669,Code!$B$92:$D$107,3,FALSE)</f>
        <v>0.25</v>
      </c>
      <c r="AR669" s="18">
        <f>Code!$C$132</f>
        <v>14</v>
      </c>
      <c r="AS669" s="18">
        <f t="shared" si="186"/>
        <v>14</v>
      </c>
      <c r="AT669" s="88">
        <f>Code!$C$189</f>
        <v>80</v>
      </c>
      <c r="AU669" s="88">
        <f t="shared" si="187"/>
        <v>80</v>
      </c>
      <c r="AV669" s="88">
        <f>Code!$C$198</f>
        <v>66</v>
      </c>
      <c r="AW669" s="18" t="str">
        <f>Code!$L$204</f>
        <v>EF 95</v>
      </c>
      <c r="AX669" s="64" t="str">
        <f>Code!$L$207</f>
        <v>EF 60</v>
      </c>
      <c r="AY669" s="64" t="str">
        <f>Code!$L$208</f>
        <v>EF 60</v>
      </c>
      <c r="AZ669" s="64" t="str">
        <f>Code!$L$205</f>
        <v>EF 62</v>
      </c>
      <c r="BA669" s="23" t="s">
        <v>237</v>
      </c>
      <c r="BB669" s="23" t="s">
        <v>237</v>
      </c>
      <c r="BC669" s="23" t="s">
        <v>237</v>
      </c>
      <c r="BD669" s="39">
        <f t="shared" si="188"/>
        <v>3.9449687756074004E-4</v>
      </c>
      <c r="BE669" s="39">
        <f t="shared" si="189"/>
        <v>3.2487978152060944E-4</v>
      </c>
      <c r="BF669" s="18">
        <f>Measures!$C$3</f>
        <v>8</v>
      </c>
      <c r="BG669" s="41">
        <f>Measures!$C$4</f>
        <v>0.1</v>
      </c>
      <c r="BH669" s="41">
        <v>0.06</v>
      </c>
      <c r="BI669" s="18">
        <f>VLOOKUP(D669,Measures!$B$6:$C$21,2,FALSE)</f>
        <v>38</v>
      </c>
      <c r="BJ669" s="18">
        <f>Measures!$C$22</f>
        <v>44</v>
      </c>
      <c r="BK669" s="18">
        <f>Measures!$C$23</f>
        <v>19</v>
      </c>
      <c r="BL669" s="18">
        <f>Measures!$C$24</f>
        <v>13</v>
      </c>
      <c r="BM669" s="18">
        <f>Measures!$C$26</f>
        <v>0.32</v>
      </c>
      <c r="BN669" s="18">
        <f>Measures!$D$26</f>
        <v>0.25</v>
      </c>
      <c r="BO669" s="18">
        <f>Measures!$C$27</f>
        <v>14</v>
      </c>
      <c r="BP669" s="18">
        <f>Measures!$C$28</f>
        <v>15</v>
      </c>
      <c r="BQ669" s="88">
        <f>Measures!$C$29</f>
        <v>92</v>
      </c>
      <c r="BR669" s="88">
        <f>Measures!$C$30</f>
        <v>95</v>
      </c>
      <c r="BS669" s="88">
        <f>Measures!$C$31</f>
        <v>70</v>
      </c>
      <c r="BT669" s="64" t="str">
        <f>Code!$M$204</f>
        <v>EF 200</v>
      </c>
      <c r="BU669" s="64" t="str">
        <f>Code!$M$207</f>
        <v>EF 67</v>
      </c>
      <c r="BV669" s="64" t="str">
        <f>Code!$M$208</f>
        <v>EF 70</v>
      </c>
      <c r="BW669" s="64" t="str">
        <f>Code!$M$205</f>
        <v>EF 82</v>
      </c>
      <c r="BX669" s="64" t="s">
        <v>363</v>
      </c>
      <c r="BY669" s="64" t="s">
        <v>239</v>
      </c>
      <c r="BZ669" s="64" t="s">
        <v>240</v>
      </c>
      <c r="CA669" s="64"/>
      <c r="CB669" s="64"/>
      <c r="CC669" s="64"/>
      <c r="CD669" s="64"/>
      <c r="CE669" s="64"/>
      <c r="CF669" s="64"/>
      <c r="CG669" s="64"/>
      <c r="CH669" s="64"/>
      <c r="CI669" s="64"/>
      <c r="CJ669" s="64"/>
      <c r="CK669" s="64"/>
      <c r="CL669" s="64"/>
      <c r="CM669" s="18"/>
      <c r="CN669" s="18"/>
    </row>
    <row r="670" spans="1:92" ht="14.4" x14ac:dyDescent="0.3">
      <c r="A670" s="19" t="s">
        <v>95</v>
      </c>
      <c r="B670" s="31" t="s">
        <v>86</v>
      </c>
      <c r="C670" s="19" t="s">
        <v>71</v>
      </c>
      <c r="D670" s="19">
        <v>13</v>
      </c>
      <c r="E670" s="19">
        <f>VLOOKUP(D670,Lists!$B$3:$C$18,2,FALSE)</f>
        <v>13</v>
      </c>
      <c r="F670" s="19">
        <v>2</v>
      </c>
      <c r="G670" s="19" t="s">
        <v>68</v>
      </c>
      <c r="H670" s="23">
        <v>2730</v>
      </c>
      <c r="I670" s="37">
        <v>0.2</v>
      </c>
      <c r="J670" s="36">
        <v>4.6411397360087065E-4</v>
      </c>
      <c r="K670" s="36">
        <f t="shared" si="174"/>
        <v>4.6411397360087065E-4</v>
      </c>
      <c r="L670" s="23">
        <v>4.26</v>
      </c>
      <c r="M670" s="35">
        <v>0.22</v>
      </c>
      <c r="N670" s="35">
        <f t="shared" si="175"/>
        <v>0.22</v>
      </c>
      <c r="O670" s="38">
        <v>22.911764705882351</v>
      </c>
      <c r="P670" s="38">
        <f t="shared" si="176"/>
        <v>22.911764705882351</v>
      </c>
      <c r="Q670" s="38">
        <v>5.9551821</v>
      </c>
      <c r="R670" s="38">
        <v>10.254943899018233</v>
      </c>
      <c r="S670" s="23">
        <v>0.56999999999999995</v>
      </c>
      <c r="T670" s="23">
        <v>0.55000000000000004</v>
      </c>
      <c r="U670" s="23">
        <v>10</v>
      </c>
      <c r="V670" s="23">
        <f t="shared" si="177"/>
        <v>10</v>
      </c>
      <c r="W670" s="23">
        <v>78</v>
      </c>
      <c r="X670" s="23">
        <f t="shared" si="178"/>
        <v>78</v>
      </c>
      <c r="Y670" s="23">
        <v>62</v>
      </c>
      <c r="Z670" s="23" t="str">
        <f>Code!$K$204</f>
        <v>EF 86</v>
      </c>
      <c r="AA670" s="23" t="str">
        <f>Code!$K$207</f>
        <v>EF 57</v>
      </c>
      <c r="AB670" s="23" t="str">
        <f>Code!$K$208</f>
        <v>EF 57</v>
      </c>
      <c r="AC670" s="23" t="str">
        <f>Code!$K$205</f>
        <v>EF 57</v>
      </c>
      <c r="AD670" s="23" t="s">
        <v>237</v>
      </c>
      <c r="AE670" s="23" t="s">
        <v>237</v>
      </c>
      <c r="AF670" s="23" t="s">
        <v>237</v>
      </c>
      <c r="AG670" s="39">
        <f t="shared" si="173"/>
        <v>4.6411397360087065E-4</v>
      </c>
      <c r="AH670" s="39">
        <f t="shared" si="179"/>
        <v>4.6411397360087065E-4</v>
      </c>
      <c r="AI670" s="18">
        <f t="shared" si="180"/>
        <v>4.26</v>
      </c>
      <c r="AJ670" s="41">
        <f>Code!$B$23</f>
        <v>0.15</v>
      </c>
      <c r="AK670" s="41">
        <f t="shared" si="181"/>
        <v>0.15</v>
      </c>
      <c r="AL670" s="110">
        <f t="shared" si="182"/>
        <v>22.911764705882351</v>
      </c>
      <c r="AM670" s="110">
        <f t="shared" si="183"/>
        <v>22.911764705882351</v>
      </c>
      <c r="AN670" s="110">
        <f t="shared" si="184"/>
        <v>5.9551821</v>
      </c>
      <c r="AO670" s="110">
        <f t="shared" si="185"/>
        <v>10.254943899018233</v>
      </c>
      <c r="AP670" s="18">
        <f>VLOOKUP(D670,Code!$B$92:$D$107,2,FALSE)</f>
        <v>0.32</v>
      </c>
      <c r="AQ670" s="18">
        <f>VLOOKUP(E670,Code!$B$92:$D$107,3,FALSE)</f>
        <v>0.25</v>
      </c>
      <c r="AR670" s="18">
        <f>Code!$C$132</f>
        <v>14</v>
      </c>
      <c r="AS670" s="18">
        <f t="shared" si="186"/>
        <v>14</v>
      </c>
      <c r="AT670" s="88">
        <f>Code!$C$189</f>
        <v>80</v>
      </c>
      <c r="AU670" s="88">
        <f t="shared" si="187"/>
        <v>80</v>
      </c>
      <c r="AV670" s="88">
        <f>Code!$C$198</f>
        <v>66</v>
      </c>
      <c r="AW670" s="18" t="str">
        <f>Code!$L$204</f>
        <v>EF 95</v>
      </c>
      <c r="AX670" s="64" t="str">
        <f>Code!$L$207</f>
        <v>EF 60</v>
      </c>
      <c r="AY670" s="64" t="str">
        <f>Code!$L$208</f>
        <v>EF 60</v>
      </c>
      <c r="AZ670" s="64" t="str">
        <f>Code!$L$205</f>
        <v>EF 62</v>
      </c>
      <c r="BA670" s="23" t="s">
        <v>237</v>
      </c>
      <c r="BB670" s="23" t="s">
        <v>237</v>
      </c>
      <c r="BC670" s="23" t="s">
        <v>237</v>
      </c>
      <c r="BD670" s="39">
        <f t="shared" si="188"/>
        <v>3.9449687756074004E-4</v>
      </c>
      <c r="BE670" s="39">
        <f t="shared" si="189"/>
        <v>3.2487978152060944E-4</v>
      </c>
      <c r="BF670" s="18">
        <f>Measures!$C$3</f>
        <v>8</v>
      </c>
      <c r="BG670" s="41">
        <f>Measures!$C$4</f>
        <v>0.1</v>
      </c>
      <c r="BH670" s="41">
        <v>0.06</v>
      </c>
      <c r="BI670" s="18">
        <f>VLOOKUP(D670,Measures!$B$6:$C$21,2,FALSE)</f>
        <v>38</v>
      </c>
      <c r="BJ670" s="18">
        <f>Measures!$C$22</f>
        <v>44</v>
      </c>
      <c r="BK670" s="18">
        <f>Measures!$C$23</f>
        <v>19</v>
      </c>
      <c r="BL670" s="18">
        <f>Measures!$C$24</f>
        <v>13</v>
      </c>
      <c r="BM670" s="18">
        <f>Measures!$C$26</f>
        <v>0.32</v>
      </c>
      <c r="BN670" s="18">
        <f>Measures!$D$26</f>
        <v>0.25</v>
      </c>
      <c r="BO670" s="18">
        <f>Measures!$C$27</f>
        <v>14</v>
      </c>
      <c r="BP670" s="18">
        <f>Measures!$C$28</f>
        <v>15</v>
      </c>
      <c r="BQ670" s="88">
        <f>Measures!$C$29</f>
        <v>92</v>
      </c>
      <c r="BR670" s="88">
        <f>Measures!$C$30</f>
        <v>95</v>
      </c>
      <c r="BS670" s="88">
        <f>Measures!$C$31</f>
        <v>70</v>
      </c>
      <c r="BT670" s="64" t="str">
        <f>Code!$M$204</f>
        <v>EF 200</v>
      </c>
      <c r="BU670" s="64" t="str">
        <f>Code!$M$207</f>
        <v>EF 67</v>
      </c>
      <c r="BV670" s="64" t="str">
        <f>Code!$M$208</f>
        <v>EF 70</v>
      </c>
      <c r="BW670" s="64" t="str">
        <f>Code!$M$205</f>
        <v>EF 82</v>
      </c>
      <c r="BX670" s="64" t="s">
        <v>363</v>
      </c>
      <c r="BY670" s="64" t="s">
        <v>239</v>
      </c>
      <c r="BZ670" s="64" t="s">
        <v>240</v>
      </c>
      <c r="CA670" s="64"/>
      <c r="CB670" s="64"/>
      <c r="CC670" s="64"/>
      <c r="CD670" s="64"/>
      <c r="CE670" s="64"/>
      <c r="CF670" s="64"/>
      <c r="CG670" s="64"/>
      <c r="CH670" s="64"/>
      <c r="CI670" s="64"/>
      <c r="CJ670" s="64"/>
      <c r="CK670" s="64"/>
      <c r="CL670" s="64"/>
      <c r="CM670" s="18"/>
      <c r="CN670" s="18"/>
    </row>
    <row r="671" spans="1:92" ht="14.4" x14ac:dyDescent="0.3">
      <c r="A671" s="19" t="s">
        <v>22</v>
      </c>
      <c r="B671" s="31" t="s">
        <v>86</v>
      </c>
      <c r="C671" s="19" t="s">
        <v>71</v>
      </c>
      <c r="D671" s="19">
        <v>13</v>
      </c>
      <c r="E671" s="19">
        <f>VLOOKUP(D671,Lists!$B$3:$C$18,2,FALSE)</f>
        <v>13</v>
      </c>
      <c r="F671" s="19">
        <v>1</v>
      </c>
      <c r="G671" s="19" t="s">
        <v>68</v>
      </c>
      <c r="H671" s="23">
        <v>1910</v>
      </c>
      <c r="I671" s="37">
        <v>0.2</v>
      </c>
      <c r="J671" s="36">
        <v>4.6411397360087065E-4</v>
      </c>
      <c r="K671" s="36">
        <f t="shared" si="174"/>
        <v>4.6411397360087065E-4</v>
      </c>
      <c r="L671" s="23">
        <v>4.26</v>
      </c>
      <c r="M671" s="35">
        <v>0.22</v>
      </c>
      <c r="N671" s="35">
        <f t="shared" si="175"/>
        <v>0.22</v>
      </c>
      <c r="O671" s="38">
        <v>22.911764705882351</v>
      </c>
      <c r="P671" s="38">
        <f t="shared" si="176"/>
        <v>22.911764705882351</v>
      </c>
      <c r="Q671" s="38">
        <v>5.9551821</v>
      </c>
      <c r="R671" s="38">
        <v>10.254943899018233</v>
      </c>
      <c r="S671" s="23">
        <v>0.56999999999999995</v>
      </c>
      <c r="T671" s="23">
        <v>0.55000000000000004</v>
      </c>
      <c r="U671" s="23">
        <v>10</v>
      </c>
      <c r="V671" s="23">
        <f t="shared" si="177"/>
        <v>10</v>
      </c>
      <c r="W671" s="23">
        <v>78</v>
      </c>
      <c r="X671" s="23">
        <f t="shared" si="178"/>
        <v>78</v>
      </c>
      <c r="Y671" s="23">
        <v>62</v>
      </c>
      <c r="Z671" s="23" t="str">
        <f>Code!$K$204</f>
        <v>EF 86</v>
      </c>
      <c r="AA671" s="23" t="str">
        <f>Code!$K$207</f>
        <v>EF 57</v>
      </c>
      <c r="AB671" s="23" t="str">
        <f>Code!$K$208</f>
        <v>EF 57</v>
      </c>
      <c r="AC671" s="23" t="str">
        <f>Code!$K$205</f>
        <v>EF 57</v>
      </c>
      <c r="AD671" s="23" t="s">
        <v>237</v>
      </c>
      <c r="AE671" s="23" t="s">
        <v>237</v>
      </c>
      <c r="AF671" s="23" t="s">
        <v>237</v>
      </c>
      <c r="AG671" s="39">
        <f t="shared" si="173"/>
        <v>4.6411397360087065E-4</v>
      </c>
      <c r="AH671" s="39">
        <f t="shared" si="179"/>
        <v>4.6411397360087065E-4</v>
      </c>
      <c r="AI671" s="18">
        <f t="shared" si="180"/>
        <v>4.26</v>
      </c>
      <c r="AJ671" s="41">
        <f>Code!$B$23</f>
        <v>0.15</v>
      </c>
      <c r="AK671" s="41">
        <f t="shared" si="181"/>
        <v>0.15</v>
      </c>
      <c r="AL671" s="110">
        <f t="shared" si="182"/>
        <v>22.911764705882351</v>
      </c>
      <c r="AM671" s="110">
        <f t="shared" si="183"/>
        <v>22.911764705882351</v>
      </c>
      <c r="AN671" s="110">
        <f t="shared" si="184"/>
        <v>5.9551821</v>
      </c>
      <c r="AO671" s="110">
        <f t="shared" si="185"/>
        <v>10.254943899018233</v>
      </c>
      <c r="AP671" s="18">
        <f>VLOOKUP(D671,Code!$B$92:$D$107,2,FALSE)</f>
        <v>0.32</v>
      </c>
      <c r="AQ671" s="18">
        <f>VLOOKUP(E671,Code!$B$92:$D$107,3,FALSE)</f>
        <v>0.25</v>
      </c>
      <c r="AR671" s="18">
        <f>Code!$C$132</f>
        <v>14</v>
      </c>
      <c r="AS671" s="18">
        <f t="shared" si="186"/>
        <v>14</v>
      </c>
      <c r="AT671" s="88">
        <f>Code!$C$189</f>
        <v>80</v>
      </c>
      <c r="AU671" s="88">
        <f t="shared" si="187"/>
        <v>80</v>
      </c>
      <c r="AV671" s="88">
        <f>Code!$C$198</f>
        <v>66</v>
      </c>
      <c r="AW671" s="18" t="str">
        <f>Code!$L$204</f>
        <v>EF 95</v>
      </c>
      <c r="AX671" s="64" t="str">
        <f>Code!$L$207</f>
        <v>EF 60</v>
      </c>
      <c r="AY671" s="64" t="str">
        <f>Code!$L$208</f>
        <v>EF 60</v>
      </c>
      <c r="AZ671" s="64" t="str">
        <f>Code!$L$205</f>
        <v>EF 62</v>
      </c>
      <c r="BA671" s="23" t="s">
        <v>237</v>
      </c>
      <c r="BB671" s="23" t="s">
        <v>237</v>
      </c>
      <c r="BC671" s="23" t="s">
        <v>237</v>
      </c>
      <c r="BD671" s="39">
        <f t="shared" si="188"/>
        <v>3.9449687756074004E-4</v>
      </c>
      <c r="BE671" s="39">
        <f t="shared" si="189"/>
        <v>3.2487978152060944E-4</v>
      </c>
      <c r="BF671" s="18">
        <f>Measures!$C$3</f>
        <v>8</v>
      </c>
      <c r="BG671" s="41">
        <f>Measures!$C$4</f>
        <v>0.1</v>
      </c>
      <c r="BH671" s="41">
        <v>0.06</v>
      </c>
      <c r="BI671" s="18">
        <f>VLOOKUP(D671,Measures!$B$6:$C$21,2,FALSE)</f>
        <v>38</v>
      </c>
      <c r="BJ671" s="18">
        <f>Measures!$C$22</f>
        <v>44</v>
      </c>
      <c r="BK671" s="18">
        <f>Measures!$C$23</f>
        <v>19</v>
      </c>
      <c r="BL671" s="18">
        <f>Measures!$C$24</f>
        <v>13</v>
      </c>
      <c r="BM671" s="18">
        <f>Measures!$C$26</f>
        <v>0.32</v>
      </c>
      <c r="BN671" s="18">
        <f>Measures!$D$26</f>
        <v>0.25</v>
      </c>
      <c r="BO671" s="18">
        <f>Measures!$C$27</f>
        <v>14</v>
      </c>
      <c r="BP671" s="18">
        <f>Measures!$C$28</f>
        <v>15</v>
      </c>
      <c r="BQ671" s="88">
        <f>Measures!$C$29</f>
        <v>92</v>
      </c>
      <c r="BR671" s="88">
        <f>Measures!$C$30</f>
        <v>95</v>
      </c>
      <c r="BS671" s="88">
        <f>Measures!$C$31</f>
        <v>70</v>
      </c>
      <c r="BT671" s="64" t="str">
        <f>Code!$M$204</f>
        <v>EF 200</v>
      </c>
      <c r="BU671" s="64" t="str">
        <f>Code!$M$207</f>
        <v>EF 67</v>
      </c>
      <c r="BV671" s="64" t="str">
        <f>Code!$M$208</f>
        <v>EF 70</v>
      </c>
      <c r="BW671" s="64" t="str">
        <f>Code!$M$205</f>
        <v>EF 82</v>
      </c>
      <c r="BX671" s="64" t="s">
        <v>363</v>
      </c>
      <c r="BY671" s="64" t="s">
        <v>239</v>
      </c>
      <c r="BZ671" s="64" t="s">
        <v>240</v>
      </c>
      <c r="CA671" s="64"/>
      <c r="CB671" s="64"/>
      <c r="CC671" s="64"/>
      <c r="CD671" s="64"/>
      <c r="CE671" s="64"/>
      <c r="CF671" s="64"/>
      <c r="CG671" s="64"/>
      <c r="CH671" s="64"/>
      <c r="CI671" s="64"/>
      <c r="CJ671" s="64"/>
      <c r="CK671" s="64"/>
      <c r="CL671" s="64"/>
      <c r="CM671" s="18"/>
      <c r="CN671" s="18"/>
    </row>
    <row r="672" spans="1:92" ht="14.4" x14ac:dyDescent="0.3">
      <c r="A672" s="19" t="s">
        <v>22</v>
      </c>
      <c r="B672" s="31" t="s">
        <v>86</v>
      </c>
      <c r="C672" s="19" t="s">
        <v>71</v>
      </c>
      <c r="D672" s="19">
        <v>13</v>
      </c>
      <c r="E672" s="19">
        <f>VLOOKUP(D672,Lists!$B$3:$C$18,2,FALSE)</f>
        <v>13</v>
      </c>
      <c r="F672" s="19">
        <v>2</v>
      </c>
      <c r="G672" s="19" t="s">
        <v>68</v>
      </c>
      <c r="H672" s="23">
        <v>2730</v>
      </c>
      <c r="I672" s="37">
        <v>0.2</v>
      </c>
      <c r="J672" s="36">
        <v>4.6411397360087065E-4</v>
      </c>
      <c r="K672" s="36">
        <f t="shared" si="174"/>
        <v>4.6411397360087065E-4</v>
      </c>
      <c r="L672" s="23">
        <v>4.26</v>
      </c>
      <c r="M672" s="35">
        <v>0.22</v>
      </c>
      <c r="N672" s="35">
        <f t="shared" si="175"/>
        <v>0.22</v>
      </c>
      <c r="O672" s="38">
        <v>22.911764705882351</v>
      </c>
      <c r="P672" s="38">
        <f t="shared" si="176"/>
        <v>22.911764705882351</v>
      </c>
      <c r="Q672" s="38">
        <v>5.9551821</v>
      </c>
      <c r="R672" s="38">
        <v>10.254943899018233</v>
      </c>
      <c r="S672" s="23">
        <v>0.56999999999999995</v>
      </c>
      <c r="T672" s="23">
        <v>0.55000000000000004</v>
      </c>
      <c r="U672" s="23">
        <v>10</v>
      </c>
      <c r="V672" s="23">
        <f t="shared" si="177"/>
        <v>10</v>
      </c>
      <c r="W672" s="23">
        <v>78</v>
      </c>
      <c r="X672" s="23">
        <f t="shared" si="178"/>
        <v>78</v>
      </c>
      <c r="Y672" s="23">
        <v>62</v>
      </c>
      <c r="Z672" s="23" t="str">
        <f>Code!$K$204</f>
        <v>EF 86</v>
      </c>
      <c r="AA672" s="23" t="str">
        <f>Code!$K$207</f>
        <v>EF 57</v>
      </c>
      <c r="AB672" s="23" t="str">
        <f>Code!$K$208</f>
        <v>EF 57</v>
      </c>
      <c r="AC672" s="23" t="str">
        <f>Code!$K$205</f>
        <v>EF 57</v>
      </c>
      <c r="AD672" s="23" t="s">
        <v>237</v>
      </c>
      <c r="AE672" s="23" t="s">
        <v>237</v>
      </c>
      <c r="AF672" s="23" t="s">
        <v>237</v>
      </c>
      <c r="AG672" s="39">
        <f t="shared" si="173"/>
        <v>4.6411397360087065E-4</v>
      </c>
      <c r="AH672" s="39">
        <f t="shared" si="179"/>
        <v>4.6411397360087065E-4</v>
      </c>
      <c r="AI672" s="18">
        <f t="shared" si="180"/>
        <v>4.26</v>
      </c>
      <c r="AJ672" s="41">
        <f>Code!$B$23</f>
        <v>0.15</v>
      </c>
      <c r="AK672" s="41">
        <f t="shared" si="181"/>
        <v>0.15</v>
      </c>
      <c r="AL672" s="110">
        <f t="shared" si="182"/>
        <v>22.911764705882351</v>
      </c>
      <c r="AM672" s="110">
        <f t="shared" si="183"/>
        <v>22.911764705882351</v>
      </c>
      <c r="AN672" s="110">
        <f t="shared" si="184"/>
        <v>5.9551821</v>
      </c>
      <c r="AO672" s="110">
        <f t="shared" si="185"/>
        <v>10.254943899018233</v>
      </c>
      <c r="AP672" s="18">
        <f>VLOOKUP(D672,Code!$B$92:$D$107,2,FALSE)</f>
        <v>0.32</v>
      </c>
      <c r="AQ672" s="18">
        <f>VLOOKUP(E672,Code!$B$92:$D$107,3,FALSE)</f>
        <v>0.25</v>
      </c>
      <c r="AR672" s="18">
        <f>Code!$C$132</f>
        <v>14</v>
      </c>
      <c r="AS672" s="18">
        <f t="shared" si="186"/>
        <v>14</v>
      </c>
      <c r="AT672" s="88">
        <f>Code!$C$189</f>
        <v>80</v>
      </c>
      <c r="AU672" s="88">
        <f t="shared" si="187"/>
        <v>80</v>
      </c>
      <c r="AV672" s="88">
        <f>Code!$C$198</f>
        <v>66</v>
      </c>
      <c r="AW672" s="18" t="str">
        <f>Code!$L$204</f>
        <v>EF 95</v>
      </c>
      <c r="AX672" s="64" t="str">
        <f>Code!$L$207</f>
        <v>EF 60</v>
      </c>
      <c r="AY672" s="64" t="str">
        <f>Code!$L$208</f>
        <v>EF 60</v>
      </c>
      <c r="AZ672" s="64" t="str">
        <f>Code!$L$205</f>
        <v>EF 62</v>
      </c>
      <c r="BA672" s="23" t="s">
        <v>237</v>
      </c>
      <c r="BB672" s="23" t="s">
        <v>237</v>
      </c>
      <c r="BC672" s="23" t="s">
        <v>237</v>
      </c>
      <c r="BD672" s="39">
        <f t="shared" si="188"/>
        <v>3.9449687756074004E-4</v>
      </c>
      <c r="BE672" s="39">
        <f t="shared" si="189"/>
        <v>3.2487978152060944E-4</v>
      </c>
      <c r="BF672" s="18">
        <f>Measures!$C$3</f>
        <v>8</v>
      </c>
      <c r="BG672" s="41">
        <f>Measures!$C$4</f>
        <v>0.1</v>
      </c>
      <c r="BH672" s="41">
        <v>0.06</v>
      </c>
      <c r="BI672" s="18">
        <f>VLOOKUP(D672,Measures!$B$6:$C$21,2,FALSE)</f>
        <v>38</v>
      </c>
      <c r="BJ672" s="18">
        <f>Measures!$C$22</f>
        <v>44</v>
      </c>
      <c r="BK672" s="18">
        <f>Measures!$C$23</f>
        <v>19</v>
      </c>
      <c r="BL672" s="18">
        <f>Measures!$C$24</f>
        <v>13</v>
      </c>
      <c r="BM672" s="18">
        <f>Measures!$C$26</f>
        <v>0.32</v>
      </c>
      <c r="BN672" s="18">
        <f>Measures!$D$26</f>
        <v>0.25</v>
      </c>
      <c r="BO672" s="18">
        <f>Measures!$C$27</f>
        <v>14</v>
      </c>
      <c r="BP672" s="18">
        <f>Measures!$C$28</f>
        <v>15</v>
      </c>
      <c r="BQ672" s="88">
        <f>Measures!$C$29</f>
        <v>92</v>
      </c>
      <c r="BR672" s="88">
        <f>Measures!$C$30</f>
        <v>95</v>
      </c>
      <c r="BS672" s="88">
        <f>Measures!$C$31</f>
        <v>70</v>
      </c>
      <c r="BT672" s="64" t="str">
        <f>Code!$M$204</f>
        <v>EF 200</v>
      </c>
      <c r="BU672" s="64" t="str">
        <f>Code!$M$207</f>
        <v>EF 67</v>
      </c>
      <c r="BV672" s="64" t="str">
        <f>Code!$M$208</f>
        <v>EF 70</v>
      </c>
      <c r="BW672" s="64" t="str">
        <f>Code!$M$205</f>
        <v>EF 82</v>
      </c>
      <c r="BX672" s="64" t="s">
        <v>363</v>
      </c>
      <c r="BY672" s="64" t="s">
        <v>239</v>
      </c>
      <c r="BZ672" s="64" t="s">
        <v>240</v>
      </c>
      <c r="CA672" s="64"/>
      <c r="CB672" s="64"/>
      <c r="CC672" s="64"/>
      <c r="CD672" s="64"/>
      <c r="CE672" s="64"/>
      <c r="CF672" s="64"/>
      <c r="CG672" s="64"/>
      <c r="CH672" s="64"/>
      <c r="CI672" s="64"/>
      <c r="CJ672" s="64"/>
      <c r="CK672" s="64"/>
      <c r="CL672" s="64"/>
      <c r="CM672" s="18"/>
      <c r="CN672" s="18"/>
    </row>
    <row r="673" spans="1:92" ht="14.4" x14ac:dyDescent="0.3">
      <c r="A673" s="19" t="s">
        <v>95</v>
      </c>
      <c r="B673" s="31" t="s">
        <v>86</v>
      </c>
      <c r="C673" s="19" t="s">
        <v>87</v>
      </c>
      <c r="D673" s="19">
        <v>13</v>
      </c>
      <c r="E673" s="19">
        <f>VLOOKUP(D673,Lists!$B$3:$C$18,2,FALSE)</f>
        <v>13</v>
      </c>
      <c r="F673" s="19">
        <v>1</v>
      </c>
      <c r="G673" s="19" t="s">
        <v>68</v>
      </c>
      <c r="H673" s="23">
        <v>1910</v>
      </c>
      <c r="I673" s="37">
        <v>0.2</v>
      </c>
      <c r="J673" s="36">
        <v>4.6411397360087065E-4</v>
      </c>
      <c r="K673" s="36">
        <f t="shared" si="174"/>
        <v>4.6411397360087065E-4</v>
      </c>
      <c r="L673" s="23">
        <v>4.26</v>
      </c>
      <c r="M673" s="35">
        <v>0.22</v>
      </c>
      <c r="N673" s="35">
        <f t="shared" si="175"/>
        <v>0.22</v>
      </c>
      <c r="O673" s="38">
        <v>22.911764705882351</v>
      </c>
      <c r="P673" s="38">
        <f t="shared" si="176"/>
        <v>22.911764705882351</v>
      </c>
      <c r="Q673" s="38">
        <v>5.9551821</v>
      </c>
      <c r="R673" s="38">
        <v>10.254943899018233</v>
      </c>
      <c r="S673" s="23">
        <v>0.56999999999999995</v>
      </c>
      <c r="T673" s="23">
        <v>0.55000000000000004</v>
      </c>
      <c r="U673" s="23">
        <v>10</v>
      </c>
      <c r="V673" s="23">
        <f t="shared" si="177"/>
        <v>10</v>
      </c>
      <c r="W673" s="23">
        <v>78</v>
      </c>
      <c r="X673" s="23">
        <f t="shared" si="178"/>
        <v>78</v>
      </c>
      <c r="Y673" s="23">
        <v>62</v>
      </c>
      <c r="Z673" s="23" t="str">
        <f>Code!$K$204</f>
        <v>EF 86</v>
      </c>
      <c r="AA673" s="23" t="str">
        <f>Code!$K$207</f>
        <v>EF 57</v>
      </c>
      <c r="AB673" s="23" t="str">
        <f>Code!$K$208</f>
        <v>EF 57</v>
      </c>
      <c r="AC673" s="23" t="str">
        <f>Code!$K$205</f>
        <v>EF 57</v>
      </c>
      <c r="AD673" s="23" t="s">
        <v>237</v>
      </c>
      <c r="AE673" s="23" t="s">
        <v>237</v>
      </c>
      <c r="AF673" s="23" t="s">
        <v>237</v>
      </c>
      <c r="AG673" s="39">
        <f t="shared" si="173"/>
        <v>4.6411397360087065E-4</v>
      </c>
      <c r="AH673" s="39">
        <f t="shared" si="179"/>
        <v>4.6411397360087065E-4</v>
      </c>
      <c r="AI673" s="18">
        <f t="shared" si="180"/>
        <v>4.26</v>
      </c>
      <c r="AJ673" s="41">
        <f>Code!$B$23</f>
        <v>0.15</v>
      </c>
      <c r="AK673" s="41">
        <f t="shared" si="181"/>
        <v>0.15</v>
      </c>
      <c r="AL673" s="110">
        <f t="shared" si="182"/>
        <v>22.911764705882351</v>
      </c>
      <c r="AM673" s="110">
        <f t="shared" si="183"/>
        <v>22.911764705882351</v>
      </c>
      <c r="AN673" s="110">
        <f t="shared" si="184"/>
        <v>5.9551821</v>
      </c>
      <c r="AO673" s="110">
        <f t="shared" si="185"/>
        <v>10.254943899018233</v>
      </c>
      <c r="AP673" s="18">
        <f>VLOOKUP(D673,Code!$B$92:$D$107,2,FALSE)</f>
        <v>0.32</v>
      </c>
      <c r="AQ673" s="18">
        <f>VLOOKUP(E673,Code!$B$92:$D$107,3,FALSE)</f>
        <v>0.25</v>
      </c>
      <c r="AR673" s="18">
        <f>Code!$C$132</f>
        <v>14</v>
      </c>
      <c r="AS673" s="18">
        <f t="shared" si="186"/>
        <v>14</v>
      </c>
      <c r="AT673" s="88">
        <f>Code!$C$189</f>
        <v>80</v>
      </c>
      <c r="AU673" s="88">
        <f t="shared" si="187"/>
        <v>80</v>
      </c>
      <c r="AV673" s="88">
        <f>Code!$C$198</f>
        <v>66</v>
      </c>
      <c r="AW673" s="18" t="str">
        <f>Code!$L$204</f>
        <v>EF 95</v>
      </c>
      <c r="AX673" s="64" t="str">
        <f>Code!$L$207</f>
        <v>EF 60</v>
      </c>
      <c r="AY673" s="64" t="str">
        <f>Code!$L$208</f>
        <v>EF 60</v>
      </c>
      <c r="AZ673" s="64" t="str">
        <f>Code!$L$205</f>
        <v>EF 62</v>
      </c>
      <c r="BA673" s="23" t="s">
        <v>237</v>
      </c>
      <c r="BB673" s="23" t="s">
        <v>237</v>
      </c>
      <c r="BC673" s="23" t="s">
        <v>237</v>
      </c>
      <c r="BD673" s="39">
        <f t="shared" si="188"/>
        <v>3.9449687756074004E-4</v>
      </c>
      <c r="BE673" s="39">
        <f t="shared" si="189"/>
        <v>3.2487978152060944E-4</v>
      </c>
      <c r="BF673" s="18">
        <f>Measures!$C$3</f>
        <v>8</v>
      </c>
      <c r="BG673" s="41">
        <f>Measures!$C$4</f>
        <v>0.1</v>
      </c>
      <c r="BH673" s="41">
        <v>0.06</v>
      </c>
      <c r="BI673" s="18">
        <f>VLOOKUP(D673,Measures!$B$6:$C$21,2,FALSE)</f>
        <v>38</v>
      </c>
      <c r="BJ673" s="18">
        <f>Measures!$C$22</f>
        <v>44</v>
      </c>
      <c r="BK673" s="18">
        <f>Measures!$C$23</f>
        <v>19</v>
      </c>
      <c r="BL673" s="18">
        <f>Measures!$C$24</f>
        <v>13</v>
      </c>
      <c r="BM673" s="18">
        <f>Measures!$C$26</f>
        <v>0.32</v>
      </c>
      <c r="BN673" s="18">
        <f>Measures!$D$26</f>
        <v>0.25</v>
      </c>
      <c r="BO673" s="18">
        <f>Measures!$C$27</f>
        <v>14</v>
      </c>
      <c r="BP673" s="18">
        <f>Measures!$C$28</f>
        <v>15</v>
      </c>
      <c r="BQ673" s="88">
        <f>Measures!$C$29</f>
        <v>92</v>
      </c>
      <c r="BR673" s="88">
        <f>Measures!$C$30</f>
        <v>95</v>
      </c>
      <c r="BS673" s="88">
        <f>Measures!$C$31</f>
        <v>70</v>
      </c>
      <c r="BT673" s="64" t="str">
        <f>Code!$M$204</f>
        <v>EF 200</v>
      </c>
      <c r="BU673" s="64" t="str">
        <f>Code!$M$207</f>
        <v>EF 67</v>
      </c>
      <c r="BV673" s="64" t="str">
        <f>Code!$M$208</f>
        <v>EF 70</v>
      </c>
      <c r="BW673" s="64" t="str">
        <f>Code!$M$205</f>
        <v>EF 82</v>
      </c>
      <c r="BX673" s="64" t="s">
        <v>363</v>
      </c>
      <c r="BY673" s="64" t="s">
        <v>239</v>
      </c>
      <c r="BZ673" s="64" t="s">
        <v>240</v>
      </c>
      <c r="CA673" s="64"/>
      <c r="CB673" s="64"/>
      <c r="CC673" s="64"/>
      <c r="CD673" s="64"/>
      <c r="CE673" s="64"/>
      <c r="CF673" s="64"/>
      <c r="CG673" s="64"/>
      <c r="CH673" s="64"/>
      <c r="CI673" s="64"/>
      <c r="CJ673" s="64"/>
      <c r="CK673" s="64"/>
      <c r="CL673" s="64"/>
      <c r="CM673" s="18"/>
      <c r="CN673" s="18"/>
    </row>
    <row r="674" spans="1:92" ht="14.4" x14ac:dyDescent="0.3">
      <c r="A674" s="19" t="s">
        <v>95</v>
      </c>
      <c r="B674" s="31" t="s">
        <v>86</v>
      </c>
      <c r="C674" s="19" t="s">
        <v>87</v>
      </c>
      <c r="D674" s="19">
        <v>13</v>
      </c>
      <c r="E674" s="19">
        <f>VLOOKUP(D674,Lists!$B$3:$C$18,2,FALSE)</f>
        <v>13</v>
      </c>
      <c r="F674" s="19">
        <v>2</v>
      </c>
      <c r="G674" s="19" t="s">
        <v>68</v>
      </c>
      <c r="H674" s="23">
        <v>2730</v>
      </c>
      <c r="I674" s="37">
        <v>0.2</v>
      </c>
      <c r="J674" s="36">
        <v>4.6411397360087065E-4</v>
      </c>
      <c r="K674" s="36">
        <f t="shared" si="174"/>
        <v>4.6411397360087065E-4</v>
      </c>
      <c r="L674" s="23">
        <v>4.26</v>
      </c>
      <c r="M674" s="35">
        <v>0.22</v>
      </c>
      <c r="N674" s="35">
        <f t="shared" si="175"/>
        <v>0.22</v>
      </c>
      <c r="O674" s="38">
        <v>22.911764705882351</v>
      </c>
      <c r="P674" s="38">
        <f t="shared" si="176"/>
        <v>22.911764705882351</v>
      </c>
      <c r="Q674" s="38">
        <v>5.9551821</v>
      </c>
      <c r="R674" s="38">
        <v>10.254943899018233</v>
      </c>
      <c r="S674" s="23">
        <v>0.56999999999999995</v>
      </c>
      <c r="T674" s="23">
        <v>0.55000000000000004</v>
      </c>
      <c r="U674" s="23">
        <v>10</v>
      </c>
      <c r="V674" s="23">
        <f t="shared" si="177"/>
        <v>10</v>
      </c>
      <c r="W674" s="23">
        <v>78</v>
      </c>
      <c r="X674" s="23">
        <f t="shared" si="178"/>
        <v>78</v>
      </c>
      <c r="Y674" s="23">
        <v>62</v>
      </c>
      <c r="Z674" s="23" t="str">
        <f>Code!$K$204</f>
        <v>EF 86</v>
      </c>
      <c r="AA674" s="23" t="str">
        <f>Code!$K$207</f>
        <v>EF 57</v>
      </c>
      <c r="AB674" s="23" t="str">
        <f>Code!$K$208</f>
        <v>EF 57</v>
      </c>
      <c r="AC674" s="23" t="str">
        <f>Code!$K$205</f>
        <v>EF 57</v>
      </c>
      <c r="AD674" s="23" t="s">
        <v>237</v>
      </c>
      <c r="AE674" s="23" t="s">
        <v>237</v>
      </c>
      <c r="AF674" s="23" t="s">
        <v>237</v>
      </c>
      <c r="AG674" s="39">
        <f t="shared" si="173"/>
        <v>4.6411397360087065E-4</v>
      </c>
      <c r="AH674" s="39">
        <f t="shared" si="179"/>
        <v>4.6411397360087065E-4</v>
      </c>
      <c r="AI674" s="18">
        <f t="shared" si="180"/>
        <v>4.26</v>
      </c>
      <c r="AJ674" s="41">
        <f>Code!$B$23</f>
        <v>0.15</v>
      </c>
      <c r="AK674" s="41">
        <f t="shared" si="181"/>
        <v>0.15</v>
      </c>
      <c r="AL674" s="110">
        <f t="shared" si="182"/>
        <v>22.911764705882351</v>
      </c>
      <c r="AM674" s="110">
        <f t="shared" si="183"/>
        <v>22.911764705882351</v>
      </c>
      <c r="AN674" s="110">
        <f t="shared" si="184"/>
        <v>5.9551821</v>
      </c>
      <c r="AO674" s="110">
        <f t="shared" si="185"/>
        <v>10.254943899018233</v>
      </c>
      <c r="AP674" s="18">
        <f>VLOOKUP(D674,Code!$B$92:$D$107,2,FALSE)</f>
        <v>0.32</v>
      </c>
      <c r="AQ674" s="18">
        <f>VLOOKUP(E674,Code!$B$92:$D$107,3,FALSE)</f>
        <v>0.25</v>
      </c>
      <c r="AR674" s="18">
        <f>Code!$C$132</f>
        <v>14</v>
      </c>
      <c r="AS674" s="18">
        <f t="shared" si="186"/>
        <v>14</v>
      </c>
      <c r="AT674" s="88">
        <f>Code!$C$189</f>
        <v>80</v>
      </c>
      <c r="AU674" s="88">
        <f t="shared" si="187"/>
        <v>80</v>
      </c>
      <c r="AV674" s="88">
        <f>Code!$C$198</f>
        <v>66</v>
      </c>
      <c r="AW674" s="18" t="str">
        <f>Code!$L$204</f>
        <v>EF 95</v>
      </c>
      <c r="AX674" s="64" t="str">
        <f>Code!$L$207</f>
        <v>EF 60</v>
      </c>
      <c r="AY674" s="64" t="str">
        <f>Code!$L$208</f>
        <v>EF 60</v>
      </c>
      <c r="AZ674" s="64" t="str">
        <f>Code!$L$205</f>
        <v>EF 62</v>
      </c>
      <c r="BA674" s="23" t="s">
        <v>237</v>
      </c>
      <c r="BB674" s="23" t="s">
        <v>237</v>
      </c>
      <c r="BC674" s="23" t="s">
        <v>237</v>
      </c>
      <c r="BD674" s="39">
        <f t="shared" si="188"/>
        <v>3.9449687756074004E-4</v>
      </c>
      <c r="BE674" s="39">
        <f t="shared" si="189"/>
        <v>3.2487978152060944E-4</v>
      </c>
      <c r="BF674" s="18">
        <f>Measures!$C$3</f>
        <v>8</v>
      </c>
      <c r="BG674" s="41">
        <f>Measures!$C$4</f>
        <v>0.1</v>
      </c>
      <c r="BH674" s="41">
        <v>0.06</v>
      </c>
      <c r="BI674" s="18">
        <f>VLOOKUP(D674,Measures!$B$6:$C$21,2,FALSE)</f>
        <v>38</v>
      </c>
      <c r="BJ674" s="18">
        <f>Measures!$C$22</f>
        <v>44</v>
      </c>
      <c r="BK674" s="18">
        <f>Measures!$C$23</f>
        <v>19</v>
      </c>
      <c r="BL674" s="18">
        <f>Measures!$C$24</f>
        <v>13</v>
      </c>
      <c r="BM674" s="18">
        <f>Measures!$C$26</f>
        <v>0.32</v>
      </c>
      <c r="BN674" s="18">
        <f>Measures!$D$26</f>
        <v>0.25</v>
      </c>
      <c r="BO674" s="18">
        <f>Measures!$C$27</f>
        <v>14</v>
      </c>
      <c r="BP674" s="18">
        <f>Measures!$C$28</f>
        <v>15</v>
      </c>
      <c r="BQ674" s="88">
        <f>Measures!$C$29</f>
        <v>92</v>
      </c>
      <c r="BR674" s="88">
        <f>Measures!$C$30</f>
        <v>95</v>
      </c>
      <c r="BS674" s="88">
        <f>Measures!$C$31</f>
        <v>70</v>
      </c>
      <c r="BT674" s="64" t="str">
        <f>Code!$M$204</f>
        <v>EF 200</v>
      </c>
      <c r="BU674" s="64" t="str">
        <f>Code!$M$207</f>
        <v>EF 67</v>
      </c>
      <c r="BV674" s="64" t="str">
        <f>Code!$M$208</f>
        <v>EF 70</v>
      </c>
      <c r="BW674" s="64" t="str">
        <f>Code!$M$205</f>
        <v>EF 82</v>
      </c>
      <c r="BX674" s="64" t="s">
        <v>363</v>
      </c>
      <c r="BY674" s="64" t="s">
        <v>239</v>
      </c>
      <c r="BZ674" s="64" t="s">
        <v>240</v>
      </c>
      <c r="CA674" s="64"/>
      <c r="CB674" s="64"/>
      <c r="CC674" s="64"/>
      <c r="CD674" s="64"/>
      <c r="CE674" s="64"/>
      <c r="CF674" s="64"/>
      <c r="CG674" s="64"/>
      <c r="CH674" s="64"/>
      <c r="CI674" s="64"/>
      <c r="CJ674" s="64"/>
      <c r="CK674" s="64"/>
      <c r="CL674" s="64"/>
      <c r="CM674" s="18"/>
      <c r="CN674" s="18"/>
    </row>
    <row r="675" spans="1:92" ht="14.4" x14ac:dyDescent="0.3">
      <c r="A675" s="19" t="s">
        <v>22</v>
      </c>
      <c r="B675" s="31" t="s">
        <v>86</v>
      </c>
      <c r="C675" s="19" t="s">
        <v>87</v>
      </c>
      <c r="D675" s="19">
        <v>13</v>
      </c>
      <c r="E675" s="19">
        <f>VLOOKUP(D675,Lists!$B$3:$C$18,2,FALSE)</f>
        <v>13</v>
      </c>
      <c r="F675" s="19">
        <v>1</v>
      </c>
      <c r="G675" s="19" t="s">
        <v>68</v>
      </c>
      <c r="H675" s="23">
        <v>1910</v>
      </c>
      <c r="I675" s="37">
        <v>0.2</v>
      </c>
      <c r="J675" s="36">
        <v>4.6411397360087065E-4</v>
      </c>
      <c r="K675" s="36">
        <f t="shared" si="174"/>
        <v>4.6411397360087065E-4</v>
      </c>
      <c r="L675" s="23">
        <v>4.26</v>
      </c>
      <c r="M675" s="35">
        <v>0.22</v>
      </c>
      <c r="N675" s="35">
        <f t="shared" si="175"/>
        <v>0.22</v>
      </c>
      <c r="O675" s="38">
        <v>22.911764705882351</v>
      </c>
      <c r="P675" s="38">
        <f t="shared" si="176"/>
        <v>22.911764705882351</v>
      </c>
      <c r="Q675" s="38">
        <v>5.9551821</v>
      </c>
      <c r="R675" s="38">
        <v>10.254943899018233</v>
      </c>
      <c r="S675" s="23">
        <v>0.56999999999999995</v>
      </c>
      <c r="T675" s="23">
        <v>0.55000000000000004</v>
      </c>
      <c r="U675" s="23">
        <v>10</v>
      </c>
      <c r="V675" s="23">
        <f t="shared" si="177"/>
        <v>10</v>
      </c>
      <c r="W675" s="23">
        <v>78</v>
      </c>
      <c r="X675" s="23">
        <f t="shared" si="178"/>
        <v>78</v>
      </c>
      <c r="Y675" s="23">
        <v>62</v>
      </c>
      <c r="Z675" s="23" t="str">
        <f>Code!$K$204</f>
        <v>EF 86</v>
      </c>
      <c r="AA675" s="23" t="str">
        <f>Code!$K$207</f>
        <v>EF 57</v>
      </c>
      <c r="AB675" s="23" t="str">
        <f>Code!$K$208</f>
        <v>EF 57</v>
      </c>
      <c r="AC675" s="23" t="str">
        <f>Code!$K$205</f>
        <v>EF 57</v>
      </c>
      <c r="AD675" s="23" t="s">
        <v>237</v>
      </c>
      <c r="AE675" s="23" t="s">
        <v>237</v>
      </c>
      <c r="AF675" s="23" t="s">
        <v>237</v>
      </c>
      <c r="AG675" s="39">
        <f t="shared" si="173"/>
        <v>4.6411397360087065E-4</v>
      </c>
      <c r="AH675" s="39">
        <f t="shared" si="179"/>
        <v>4.6411397360087065E-4</v>
      </c>
      <c r="AI675" s="18">
        <f t="shared" si="180"/>
        <v>4.26</v>
      </c>
      <c r="AJ675" s="41">
        <f>Code!$B$23</f>
        <v>0.15</v>
      </c>
      <c r="AK675" s="41">
        <f t="shared" si="181"/>
        <v>0.15</v>
      </c>
      <c r="AL675" s="110">
        <f t="shared" si="182"/>
        <v>22.911764705882351</v>
      </c>
      <c r="AM675" s="110">
        <f t="shared" si="183"/>
        <v>22.911764705882351</v>
      </c>
      <c r="AN675" s="110">
        <f t="shared" si="184"/>
        <v>5.9551821</v>
      </c>
      <c r="AO675" s="110">
        <f t="shared" si="185"/>
        <v>10.254943899018233</v>
      </c>
      <c r="AP675" s="18">
        <f>VLOOKUP(D675,Code!$B$92:$D$107,2,FALSE)</f>
        <v>0.32</v>
      </c>
      <c r="AQ675" s="18">
        <f>VLOOKUP(E675,Code!$B$92:$D$107,3,FALSE)</f>
        <v>0.25</v>
      </c>
      <c r="AR675" s="18">
        <f>Code!$C$132</f>
        <v>14</v>
      </c>
      <c r="AS675" s="18">
        <f t="shared" si="186"/>
        <v>14</v>
      </c>
      <c r="AT675" s="88">
        <f>Code!$C$189</f>
        <v>80</v>
      </c>
      <c r="AU675" s="88">
        <f t="shared" si="187"/>
        <v>80</v>
      </c>
      <c r="AV675" s="88">
        <f>Code!$C$198</f>
        <v>66</v>
      </c>
      <c r="AW675" s="18" t="str">
        <f>Code!$L$204</f>
        <v>EF 95</v>
      </c>
      <c r="AX675" s="64" t="str">
        <f>Code!$L$207</f>
        <v>EF 60</v>
      </c>
      <c r="AY675" s="64" t="str">
        <f>Code!$L$208</f>
        <v>EF 60</v>
      </c>
      <c r="AZ675" s="64" t="str">
        <f>Code!$L$205</f>
        <v>EF 62</v>
      </c>
      <c r="BA675" s="23" t="s">
        <v>237</v>
      </c>
      <c r="BB675" s="23" t="s">
        <v>237</v>
      </c>
      <c r="BC675" s="23" t="s">
        <v>237</v>
      </c>
      <c r="BD675" s="39">
        <f t="shared" si="188"/>
        <v>3.9449687756074004E-4</v>
      </c>
      <c r="BE675" s="39">
        <f t="shared" si="189"/>
        <v>3.2487978152060944E-4</v>
      </c>
      <c r="BF675" s="18">
        <f>Measures!$C$3</f>
        <v>8</v>
      </c>
      <c r="BG675" s="41">
        <f>Measures!$C$4</f>
        <v>0.1</v>
      </c>
      <c r="BH675" s="41">
        <v>0.06</v>
      </c>
      <c r="BI675" s="18">
        <f>VLOOKUP(D675,Measures!$B$6:$C$21,2,FALSE)</f>
        <v>38</v>
      </c>
      <c r="BJ675" s="18">
        <f>Measures!$C$22</f>
        <v>44</v>
      </c>
      <c r="BK675" s="18">
        <f>Measures!$C$23</f>
        <v>19</v>
      </c>
      <c r="BL675" s="18">
        <f>Measures!$C$24</f>
        <v>13</v>
      </c>
      <c r="BM675" s="18">
        <f>Measures!$C$26</f>
        <v>0.32</v>
      </c>
      <c r="BN675" s="18">
        <f>Measures!$D$26</f>
        <v>0.25</v>
      </c>
      <c r="BO675" s="18">
        <f>Measures!$C$27</f>
        <v>14</v>
      </c>
      <c r="BP675" s="18">
        <f>Measures!$C$28</f>
        <v>15</v>
      </c>
      <c r="BQ675" s="88">
        <f>Measures!$C$29</f>
        <v>92</v>
      </c>
      <c r="BR675" s="88">
        <f>Measures!$C$30</f>
        <v>95</v>
      </c>
      <c r="BS675" s="88">
        <f>Measures!$C$31</f>
        <v>70</v>
      </c>
      <c r="BT675" s="64" t="str">
        <f>Code!$M$204</f>
        <v>EF 200</v>
      </c>
      <c r="BU675" s="64" t="str">
        <f>Code!$M$207</f>
        <v>EF 67</v>
      </c>
      <c r="BV675" s="64" t="str">
        <f>Code!$M$208</f>
        <v>EF 70</v>
      </c>
      <c r="BW675" s="64" t="str">
        <f>Code!$M$205</f>
        <v>EF 82</v>
      </c>
      <c r="BX675" s="64" t="s">
        <v>363</v>
      </c>
      <c r="BY675" s="64" t="s">
        <v>239</v>
      </c>
      <c r="BZ675" s="64" t="s">
        <v>240</v>
      </c>
      <c r="CA675" s="64"/>
      <c r="CB675" s="64"/>
      <c r="CC675" s="64"/>
      <c r="CD675" s="64"/>
      <c r="CE675" s="64"/>
      <c r="CF675" s="64"/>
      <c r="CG675" s="64"/>
      <c r="CH675" s="64"/>
      <c r="CI675" s="64"/>
      <c r="CJ675" s="64"/>
      <c r="CK675" s="64"/>
      <c r="CL675" s="64"/>
      <c r="CM675" s="18"/>
      <c r="CN675" s="18"/>
    </row>
    <row r="676" spans="1:92" ht="14.4" x14ac:dyDescent="0.3">
      <c r="A676" s="19" t="s">
        <v>22</v>
      </c>
      <c r="B676" s="31" t="s">
        <v>86</v>
      </c>
      <c r="C676" s="19" t="s">
        <v>87</v>
      </c>
      <c r="D676" s="19">
        <v>13</v>
      </c>
      <c r="E676" s="19">
        <f>VLOOKUP(D676,Lists!$B$3:$C$18,2,FALSE)</f>
        <v>13</v>
      </c>
      <c r="F676" s="19">
        <v>2</v>
      </c>
      <c r="G676" s="19" t="s">
        <v>68</v>
      </c>
      <c r="H676" s="23">
        <v>2730</v>
      </c>
      <c r="I676" s="37">
        <v>0.2</v>
      </c>
      <c r="J676" s="36">
        <v>4.6411397360087065E-4</v>
      </c>
      <c r="K676" s="36">
        <f t="shared" si="174"/>
        <v>4.6411397360087065E-4</v>
      </c>
      <c r="L676" s="23">
        <v>4.26</v>
      </c>
      <c r="M676" s="35">
        <v>0.22</v>
      </c>
      <c r="N676" s="35">
        <f t="shared" si="175"/>
        <v>0.22</v>
      </c>
      <c r="O676" s="38">
        <v>22.911764705882351</v>
      </c>
      <c r="P676" s="38">
        <f t="shared" si="176"/>
        <v>22.911764705882351</v>
      </c>
      <c r="Q676" s="38">
        <v>5.9551821</v>
      </c>
      <c r="R676" s="38">
        <v>10.254943899018233</v>
      </c>
      <c r="S676" s="23">
        <v>0.56999999999999995</v>
      </c>
      <c r="T676" s="23">
        <v>0.55000000000000004</v>
      </c>
      <c r="U676" s="23">
        <v>10</v>
      </c>
      <c r="V676" s="23">
        <f t="shared" si="177"/>
        <v>10</v>
      </c>
      <c r="W676" s="23">
        <v>78</v>
      </c>
      <c r="X676" s="23">
        <f t="shared" si="178"/>
        <v>78</v>
      </c>
      <c r="Y676" s="23">
        <v>62</v>
      </c>
      <c r="Z676" s="23" t="str">
        <f>Code!$K$204</f>
        <v>EF 86</v>
      </c>
      <c r="AA676" s="23" t="str">
        <f>Code!$K$207</f>
        <v>EF 57</v>
      </c>
      <c r="AB676" s="23" t="str">
        <f>Code!$K$208</f>
        <v>EF 57</v>
      </c>
      <c r="AC676" s="23" t="str">
        <f>Code!$K$205</f>
        <v>EF 57</v>
      </c>
      <c r="AD676" s="23" t="s">
        <v>237</v>
      </c>
      <c r="AE676" s="23" t="s">
        <v>237</v>
      </c>
      <c r="AF676" s="23" t="s">
        <v>237</v>
      </c>
      <c r="AG676" s="39">
        <f t="shared" si="173"/>
        <v>4.6411397360087065E-4</v>
      </c>
      <c r="AH676" s="39">
        <f t="shared" si="179"/>
        <v>4.6411397360087065E-4</v>
      </c>
      <c r="AI676" s="18">
        <f t="shared" si="180"/>
        <v>4.26</v>
      </c>
      <c r="AJ676" s="41">
        <f>Code!$B$23</f>
        <v>0.15</v>
      </c>
      <c r="AK676" s="41">
        <f t="shared" si="181"/>
        <v>0.15</v>
      </c>
      <c r="AL676" s="110">
        <f t="shared" si="182"/>
        <v>22.911764705882351</v>
      </c>
      <c r="AM676" s="110">
        <f t="shared" si="183"/>
        <v>22.911764705882351</v>
      </c>
      <c r="AN676" s="110">
        <f t="shared" si="184"/>
        <v>5.9551821</v>
      </c>
      <c r="AO676" s="110">
        <f t="shared" si="185"/>
        <v>10.254943899018233</v>
      </c>
      <c r="AP676" s="18">
        <f>VLOOKUP(D676,Code!$B$92:$D$107,2,FALSE)</f>
        <v>0.32</v>
      </c>
      <c r="AQ676" s="18">
        <f>VLOOKUP(E676,Code!$B$92:$D$107,3,FALSE)</f>
        <v>0.25</v>
      </c>
      <c r="AR676" s="18">
        <f>Code!$C$132</f>
        <v>14</v>
      </c>
      <c r="AS676" s="18">
        <f t="shared" si="186"/>
        <v>14</v>
      </c>
      <c r="AT676" s="88">
        <f>Code!$C$189</f>
        <v>80</v>
      </c>
      <c r="AU676" s="88">
        <f t="shared" si="187"/>
        <v>80</v>
      </c>
      <c r="AV676" s="88">
        <f>Code!$C$198</f>
        <v>66</v>
      </c>
      <c r="AW676" s="18" t="str">
        <f>Code!$L$204</f>
        <v>EF 95</v>
      </c>
      <c r="AX676" s="64" t="str">
        <f>Code!$L$207</f>
        <v>EF 60</v>
      </c>
      <c r="AY676" s="64" t="str">
        <f>Code!$L$208</f>
        <v>EF 60</v>
      </c>
      <c r="AZ676" s="64" t="str">
        <f>Code!$L$205</f>
        <v>EF 62</v>
      </c>
      <c r="BA676" s="23" t="s">
        <v>237</v>
      </c>
      <c r="BB676" s="23" t="s">
        <v>237</v>
      </c>
      <c r="BC676" s="23" t="s">
        <v>237</v>
      </c>
      <c r="BD676" s="39">
        <f t="shared" si="188"/>
        <v>3.9449687756074004E-4</v>
      </c>
      <c r="BE676" s="39">
        <f t="shared" si="189"/>
        <v>3.2487978152060944E-4</v>
      </c>
      <c r="BF676" s="18">
        <f>Measures!$C$3</f>
        <v>8</v>
      </c>
      <c r="BG676" s="41">
        <f>Measures!$C$4</f>
        <v>0.1</v>
      </c>
      <c r="BH676" s="41">
        <v>0.06</v>
      </c>
      <c r="BI676" s="18">
        <f>VLOOKUP(D676,Measures!$B$6:$C$21,2,FALSE)</f>
        <v>38</v>
      </c>
      <c r="BJ676" s="18">
        <f>Measures!$C$22</f>
        <v>44</v>
      </c>
      <c r="BK676" s="18">
        <f>Measures!$C$23</f>
        <v>19</v>
      </c>
      <c r="BL676" s="18">
        <f>Measures!$C$24</f>
        <v>13</v>
      </c>
      <c r="BM676" s="18">
        <f>Measures!$C$26</f>
        <v>0.32</v>
      </c>
      <c r="BN676" s="18">
        <f>Measures!$D$26</f>
        <v>0.25</v>
      </c>
      <c r="BO676" s="18">
        <f>Measures!$C$27</f>
        <v>14</v>
      </c>
      <c r="BP676" s="18">
        <f>Measures!$C$28</f>
        <v>15</v>
      </c>
      <c r="BQ676" s="88">
        <f>Measures!$C$29</f>
        <v>92</v>
      </c>
      <c r="BR676" s="88">
        <f>Measures!$C$30</f>
        <v>95</v>
      </c>
      <c r="BS676" s="88">
        <f>Measures!$C$31</f>
        <v>70</v>
      </c>
      <c r="BT676" s="64" t="str">
        <f>Code!$M$204</f>
        <v>EF 200</v>
      </c>
      <c r="BU676" s="64" t="str">
        <f>Code!$M$207</f>
        <v>EF 67</v>
      </c>
      <c r="BV676" s="64" t="str">
        <f>Code!$M$208</f>
        <v>EF 70</v>
      </c>
      <c r="BW676" s="64" t="str">
        <f>Code!$M$205</f>
        <v>EF 82</v>
      </c>
      <c r="BX676" s="64" t="s">
        <v>363</v>
      </c>
      <c r="BY676" s="64" t="s">
        <v>239</v>
      </c>
      <c r="BZ676" s="64" t="s">
        <v>240</v>
      </c>
      <c r="CA676" s="64"/>
      <c r="CB676" s="64"/>
      <c r="CC676" s="64"/>
      <c r="CD676" s="64"/>
      <c r="CE676" s="64"/>
      <c r="CF676" s="64"/>
      <c r="CG676" s="64"/>
      <c r="CH676" s="64"/>
      <c r="CI676" s="64"/>
      <c r="CJ676" s="64"/>
      <c r="CK676" s="64"/>
      <c r="CL676" s="64"/>
      <c r="CM676" s="18"/>
      <c r="CN676" s="18"/>
    </row>
    <row r="677" spans="1:92" ht="14.4" x14ac:dyDescent="0.3">
      <c r="A677" s="19" t="s">
        <v>95</v>
      </c>
      <c r="B677" s="31" t="s">
        <v>85</v>
      </c>
      <c r="C677" s="19" t="s">
        <v>71</v>
      </c>
      <c r="D677" s="19">
        <v>14</v>
      </c>
      <c r="E677" s="19">
        <f>VLOOKUP(D677,Lists!$B$3:$C$18,2,FALSE)</f>
        <v>13</v>
      </c>
      <c r="F677" s="19">
        <v>1</v>
      </c>
      <c r="G677" s="19" t="s">
        <v>66</v>
      </c>
      <c r="H677" s="23">
        <v>1600</v>
      </c>
      <c r="I677" s="37">
        <v>0.14016341923318668</v>
      </c>
      <c r="J677" s="36">
        <v>7.1357303575703178E-4</v>
      </c>
      <c r="K677" s="36">
        <f t="shared" si="174"/>
        <v>7.1357303575703178E-4</v>
      </c>
      <c r="L677" s="23">
        <v>3.32</v>
      </c>
      <c r="M677" s="35">
        <v>0.33</v>
      </c>
      <c r="N677" s="35">
        <f t="shared" si="175"/>
        <v>0.33</v>
      </c>
      <c r="O677" s="38">
        <v>15.408695652173913</v>
      </c>
      <c r="P677" s="38">
        <f t="shared" si="176"/>
        <v>15.408695652173913</v>
      </c>
      <c r="Q677" s="38">
        <v>1.3361692000000001</v>
      </c>
      <c r="R677" s="38">
        <v>3.0951638065522622</v>
      </c>
      <c r="S677" s="23">
        <v>1.23</v>
      </c>
      <c r="T677" s="23">
        <v>0.87</v>
      </c>
      <c r="U677" s="23">
        <v>10</v>
      </c>
      <c r="V677" s="23">
        <f t="shared" si="177"/>
        <v>10</v>
      </c>
      <c r="W677" s="23">
        <v>78</v>
      </c>
      <c r="X677" s="23">
        <f t="shared" si="178"/>
        <v>78</v>
      </c>
      <c r="Y677" s="23">
        <v>62</v>
      </c>
      <c r="Z677" s="23" t="str">
        <f>Code!$K$204</f>
        <v>EF 86</v>
      </c>
      <c r="AA677" s="23" t="str">
        <f>Code!$K$207</f>
        <v>EF 57</v>
      </c>
      <c r="AB677" s="23" t="str">
        <f>Code!$K$208</f>
        <v>EF 57</v>
      </c>
      <c r="AC677" s="23" t="str">
        <f>Code!$K$205</f>
        <v>EF 57</v>
      </c>
      <c r="AD677" s="23" t="s">
        <v>237</v>
      </c>
      <c r="AE677" s="23" t="s">
        <v>237</v>
      </c>
      <c r="AF677" s="23" t="s">
        <v>237</v>
      </c>
      <c r="AG677" s="39">
        <f t="shared" si="173"/>
        <v>7.1357303575703178E-4</v>
      </c>
      <c r="AH677" s="39">
        <f t="shared" si="179"/>
        <v>7.1357303575703178E-4</v>
      </c>
      <c r="AI677" s="18">
        <f t="shared" si="180"/>
        <v>3.32</v>
      </c>
      <c r="AJ677" s="41">
        <f>Code!$B$23</f>
        <v>0.15</v>
      </c>
      <c r="AK677" s="41">
        <f t="shared" si="181"/>
        <v>0.15</v>
      </c>
      <c r="AL677" s="110">
        <f t="shared" si="182"/>
        <v>15.408695652173913</v>
      </c>
      <c r="AM677" s="110">
        <f t="shared" si="183"/>
        <v>15.408695652173913</v>
      </c>
      <c r="AN677" s="110">
        <f t="shared" si="184"/>
        <v>1.3361692000000001</v>
      </c>
      <c r="AO677" s="110">
        <f t="shared" si="185"/>
        <v>3.0951638065522622</v>
      </c>
      <c r="AP677" s="18">
        <f>VLOOKUP(D677,Code!$B$92:$D$107,2,FALSE)</f>
        <v>0.32</v>
      </c>
      <c r="AQ677" s="18">
        <f>VLOOKUP(E677,Code!$B$92:$D$107,3,FALSE)</f>
        <v>0.25</v>
      </c>
      <c r="AR677" s="18">
        <f>Code!$C$132</f>
        <v>14</v>
      </c>
      <c r="AS677" s="18">
        <f t="shared" si="186"/>
        <v>14</v>
      </c>
      <c r="AT677" s="88">
        <f>Code!$C$189</f>
        <v>80</v>
      </c>
      <c r="AU677" s="88">
        <f t="shared" si="187"/>
        <v>80</v>
      </c>
      <c r="AV677" s="88">
        <f>Code!$C$198</f>
        <v>66</v>
      </c>
      <c r="AW677" s="18" t="str">
        <f>Code!$L$204</f>
        <v>EF 95</v>
      </c>
      <c r="AX677" s="64" t="str">
        <f>Code!$L$207</f>
        <v>EF 60</v>
      </c>
      <c r="AY677" s="64" t="str">
        <f>Code!$L$208</f>
        <v>EF 60</v>
      </c>
      <c r="AZ677" s="64" t="str">
        <f>Code!$L$205</f>
        <v>EF 62</v>
      </c>
      <c r="BA677" s="23" t="s">
        <v>237</v>
      </c>
      <c r="BB677" s="23" t="s">
        <v>237</v>
      </c>
      <c r="BC677" s="23" t="s">
        <v>237</v>
      </c>
      <c r="BD677" s="39">
        <f t="shared" si="188"/>
        <v>6.0653708039347702E-4</v>
      </c>
      <c r="BE677" s="39">
        <f t="shared" si="189"/>
        <v>4.9950112502992225E-4</v>
      </c>
      <c r="BF677" s="18">
        <f>Measures!$C$3</f>
        <v>8</v>
      </c>
      <c r="BG677" s="41">
        <f>Measures!$C$4</f>
        <v>0.1</v>
      </c>
      <c r="BH677" s="41">
        <v>0.06</v>
      </c>
      <c r="BI677" s="18">
        <f>VLOOKUP(D677,Measures!$B$6:$C$21,2,FALSE)</f>
        <v>38</v>
      </c>
      <c r="BJ677" s="18">
        <f>Measures!$C$22</f>
        <v>44</v>
      </c>
      <c r="BK677" s="18">
        <f>Measures!$C$23</f>
        <v>19</v>
      </c>
      <c r="BL677" s="18">
        <f>Measures!$C$24</f>
        <v>13</v>
      </c>
      <c r="BM677" s="18">
        <f>Measures!$C$26</f>
        <v>0.32</v>
      </c>
      <c r="BN677" s="18">
        <f>Measures!$D$26</f>
        <v>0.25</v>
      </c>
      <c r="BO677" s="18">
        <f>Measures!$C$27</f>
        <v>14</v>
      </c>
      <c r="BP677" s="18">
        <f>Measures!$C$28</f>
        <v>15</v>
      </c>
      <c r="BQ677" s="88">
        <f>Measures!$C$29</f>
        <v>92</v>
      </c>
      <c r="BR677" s="88">
        <f>Measures!$C$30</f>
        <v>95</v>
      </c>
      <c r="BS677" s="88">
        <f>Measures!$C$31</f>
        <v>70</v>
      </c>
      <c r="BT677" s="64" t="str">
        <f>Code!$M$204</f>
        <v>EF 200</v>
      </c>
      <c r="BU677" s="64" t="str">
        <f>Code!$M$207</f>
        <v>EF 67</v>
      </c>
      <c r="BV677" s="64" t="str">
        <f>Code!$M$208</f>
        <v>EF 70</v>
      </c>
      <c r="BW677" s="64" t="str">
        <f>Code!$M$205</f>
        <v>EF 82</v>
      </c>
      <c r="BX677" s="64" t="s">
        <v>363</v>
      </c>
      <c r="BY677" s="64" t="s">
        <v>239</v>
      </c>
      <c r="BZ677" s="64" t="s">
        <v>240</v>
      </c>
      <c r="CA677" s="64"/>
      <c r="CB677" s="64"/>
      <c r="CC677" s="64"/>
      <c r="CD677" s="64"/>
      <c r="CE677" s="64"/>
      <c r="CF677" s="64"/>
      <c r="CG677" s="64"/>
      <c r="CH677" s="64"/>
      <c r="CI677" s="64"/>
      <c r="CJ677" s="64"/>
      <c r="CK677" s="64"/>
      <c r="CL677" s="64"/>
      <c r="CM677" s="18"/>
      <c r="CN677" s="18"/>
    </row>
    <row r="678" spans="1:92" ht="14.4" x14ac:dyDescent="0.3">
      <c r="A678" s="19" t="s">
        <v>95</v>
      </c>
      <c r="B678" s="31" t="s">
        <v>85</v>
      </c>
      <c r="C678" s="19" t="s">
        <v>71</v>
      </c>
      <c r="D678" s="19">
        <v>14</v>
      </c>
      <c r="E678" s="19">
        <f>VLOOKUP(D678,Lists!$B$3:$C$18,2,FALSE)</f>
        <v>13</v>
      </c>
      <c r="F678" s="19">
        <v>2</v>
      </c>
      <c r="G678" s="19" t="s">
        <v>66</v>
      </c>
      <c r="H678" s="23">
        <v>1990</v>
      </c>
      <c r="I678" s="37">
        <v>0.14016341923318668</v>
      </c>
      <c r="J678" s="36">
        <v>7.1357303575703178E-4</v>
      </c>
      <c r="K678" s="36">
        <f t="shared" si="174"/>
        <v>7.1357303575703178E-4</v>
      </c>
      <c r="L678" s="23">
        <v>3.32</v>
      </c>
      <c r="M678" s="35">
        <v>0.33</v>
      </c>
      <c r="N678" s="35">
        <f t="shared" si="175"/>
        <v>0.33</v>
      </c>
      <c r="O678" s="38">
        <v>15.408695652173913</v>
      </c>
      <c r="P678" s="38">
        <f t="shared" si="176"/>
        <v>15.408695652173913</v>
      </c>
      <c r="Q678" s="38">
        <v>1.3361692000000001</v>
      </c>
      <c r="R678" s="38">
        <v>3.0951638065522622</v>
      </c>
      <c r="S678" s="23">
        <v>1.23</v>
      </c>
      <c r="T678" s="23">
        <v>0.87</v>
      </c>
      <c r="U678" s="23">
        <v>10</v>
      </c>
      <c r="V678" s="23">
        <f t="shared" si="177"/>
        <v>10</v>
      </c>
      <c r="W678" s="23">
        <v>78</v>
      </c>
      <c r="X678" s="23">
        <f t="shared" si="178"/>
        <v>78</v>
      </c>
      <c r="Y678" s="23">
        <v>62</v>
      </c>
      <c r="Z678" s="23" t="str">
        <f>Code!$K$204</f>
        <v>EF 86</v>
      </c>
      <c r="AA678" s="23" t="str">
        <f>Code!$K$207</f>
        <v>EF 57</v>
      </c>
      <c r="AB678" s="23" t="str">
        <f>Code!$K$208</f>
        <v>EF 57</v>
      </c>
      <c r="AC678" s="23" t="str">
        <f>Code!$K$205</f>
        <v>EF 57</v>
      </c>
      <c r="AD678" s="23" t="s">
        <v>237</v>
      </c>
      <c r="AE678" s="23" t="s">
        <v>237</v>
      </c>
      <c r="AF678" s="23" t="s">
        <v>237</v>
      </c>
      <c r="AG678" s="39">
        <f t="shared" si="173"/>
        <v>7.1357303575703178E-4</v>
      </c>
      <c r="AH678" s="39">
        <f t="shared" si="179"/>
        <v>7.1357303575703178E-4</v>
      </c>
      <c r="AI678" s="18">
        <f t="shared" si="180"/>
        <v>3.32</v>
      </c>
      <c r="AJ678" s="41">
        <f>Code!$B$23</f>
        <v>0.15</v>
      </c>
      <c r="AK678" s="41">
        <f t="shared" si="181"/>
        <v>0.15</v>
      </c>
      <c r="AL678" s="110">
        <f t="shared" si="182"/>
        <v>15.408695652173913</v>
      </c>
      <c r="AM678" s="110">
        <f t="shared" si="183"/>
        <v>15.408695652173913</v>
      </c>
      <c r="AN678" s="110">
        <f t="shared" si="184"/>
        <v>1.3361692000000001</v>
      </c>
      <c r="AO678" s="110">
        <f t="shared" si="185"/>
        <v>3.0951638065522622</v>
      </c>
      <c r="AP678" s="18">
        <f>VLOOKUP(D678,Code!$B$92:$D$107,2,FALSE)</f>
        <v>0.32</v>
      </c>
      <c r="AQ678" s="18">
        <f>VLOOKUP(E678,Code!$B$92:$D$107,3,FALSE)</f>
        <v>0.25</v>
      </c>
      <c r="AR678" s="18">
        <f>Code!$C$132</f>
        <v>14</v>
      </c>
      <c r="AS678" s="18">
        <f t="shared" si="186"/>
        <v>14</v>
      </c>
      <c r="AT678" s="88">
        <f>Code!$C$189</f>
        <v>80</v>
      </c>
      <c r="AU678" s="88">
        <f t="shared" si="187"/>
        <v>80</v>
      </c>
      <c r="AV678" s="88">
        <f>Code!$C$198</f>
        <v>66</v>
      </c>
      <c r="AW678" s="18" t="str">
        <f>Code!$L$204</f>
        <v>EF 95</v>
      </c>
      <c r="AX678" s="64" t="str">
        <f>Code!$L$207</f>
        <v>EF 60</v>
      </c>
      <c r="AY678" s="64" t="str">
        <f>Code!$L$208</f>
        <v>EF 60</v>
      </c>
      <c r="AZ678" s="64" t="str">
        <f>Code!$L$205</f>
        <v>EF 62</v>
      </c>
      <c r="BA678" s="23" t="s">
        <v>237</v>
      </c>
      <c r="BB678" s="23" t="s">
        <v>237</v>
      </c>
      <c r="BC678" s="23" t="s">
        <v>237</v>
      </c>
      <c r="BD678" s="39">
        <f t="shared" si="188"/>
        <v>6.0653708039347702E-4</v>
      </c>
      <c r="BE678" s="39">
        <f t="shared" si="189"/>
        <v>4.9950112502992225E-4</v>
      </c>
      <c r="BF678" s="18">
        <f>Measures!$C$3</f>
        <v>8</v>
      </c>
      <c r="BG678" s="41">
        <f>Measures!$C$4</f>
        <v>0.1</v>
      </c>
      <c r="BH678" s="41">
        <v>0.06</v>
      </c>
      <c r="BI678" s="18">
        <f>VLOOKUP(D678,Measures!$B$6:$C$21,2,FALSE)</f>
        <v>38</v>
      </c>
      <c r="BJ678" s="18">
        <f>Measures!$C$22</f>
        <v>44</v>
      </c>
      <c r="BK678" s="18">
        <f>Measures!$C$23</f>
        <v>19</v>
      </c>
      <c r="BL678" s="18">
        <f>Measures!$C$24</f>
        <v>13</v>
      </c>
      <c r="BM678" s="18">
        <f>Measures!$C$26</f>
        <v>0.32</v>
      </c>
      <c r="BN678" s="18">
        <f>Measures!$D$26</f>
        <v>0.25</v>
      </c>
      <c r="BO678" s="18">
        <f>Measures!$C$27</f>
        <v>14</v>
      </c>
      <c r="BP678" s="18">
        <f>Measures!$C$28</f>
        <v>15</v>
      </c>
      <c r="BQ678" s="88">
        <f>Measures!$C$29</f>
        <v>92</v>
      </c>
      <c r="BR678" s="88">
        <f>Measures!$C$30</f>
        <v>95</v>
      </c>
      <c r="BS678" s="88">
        <f>Measures!$C$31</f>
        <v>70</v>
      </c>
      <c r="BT678" s="64" t="str">
        <f>Code!$M$204</f>
        <v>EF 200</v>
      </c>
      <c r="BU678" s="64" t="str">
        <f>Code!$M$207</f>
        <v>EF 67</v>
      </c>
      <c r="BV678" s="64" t="str">
        <f>Code!$M$208</f>
        <v>EF 70</v>
      </c>
      <c r="BW678" s="64" t="str">
        <f>Code!$M$205</f>
        <v>EF 82</v>
      </c>
      <c r="BX678" s="64" t="s">
        <v>363</v>
      </c>
      <c r="BY678" s="64" t="s">
        <v>239</v>
      </c>
      <c r="BZ678" s="64" t="s">
        <v>240</v>
      </c>
      <c r="CA678" s="64"/>
      <c r="CB678" s="64"/>
      <c r="CC678" s="64"/>
      <c r="CD678" s="64"/>
      <c r="CE678" s="64"/>
      <c r="CF678" s="64"/>
      <c r="CG678" s="64"/>
      <c r="CH678" s="64"/>
      <c r="CI678" s="64"/>
      <c r="CJ678" s="64"/>
      <c r="CK678" s="64"/>
      <c r="CL678" s="64"/>
      <c r="CM678" s="18"/>
      <c r="CN678" s="18"/>
    </row>
    <row r="679" spans="1:92" ht="14.4" x14ac:dyDescent="0.3">
      <c r="A679" s="19" t="s">
        <v>22</v>
      </c>
      <c r="B679" s="31" t="s">
        <v>85</v>
      </c>
      <c r="C679" s="19" t="s">
        <v>71</v>
      </c>
      <c r="D679" s="19">
        <v>14</v>
      </c>
      <c r="E679" s="19">
        <f>VLOOKUP(D679,Lists!$B$3:$C$18,2,FALSE)</f>
        <v>13</v>
      </c>
      <c r="F679" s="19">
        <v>1</v>
      </c>
      <c r="G679" s="19" t="s">
        <v>66</v>
      </c>
      <c r="H679" s="23">
        <v>1600</v>
      </c>
      <c r="I679" s="37">
        <v>0.14016341923318668</v>
      </c>
      <c r="J679" s="36">
        <v>7.1357303575703178E-4</v>
      </c>
      <c r="K679" s="36">
        <f t="shared" si="174"/>
        <v>7.1357303575703178E-4</v>
      </c>
      <c r="L679" s="23">
        <v>3.32</v>
      </c>
      <c r="M679" s="35">
        <v>0.33</v>
      </c>
      <c r="N679" s="35">
        <f t="shared" si="175"/>
        <v>0.33</v>
      </c>
      <c r="O679" s="38">
        <v>15.408695652173913</v>
      </c>
      <c r="P679" s="38">
        <f t="shared" si="176"/>
        <v>15.408695652173913</v>
      </c>
      <c r="Q679" s="38">
        <v>1.3361692000000001</v>
      </c>
      <c r="R679" s="38">
        <v>3.0951638065522622</v>
      </c>
      <c r="S679" s="23">
        <v>1.23</v>
      </c>
      <c r="T679" s="23">
        <v>0.87</v>
      </c>
      <c r="U679" s="23">
        <v>10</v>
      </c>
      <c r="V679" s="23">
        <f t="shared" si="177"/>
        <v>10</v>
      </c>
      <c r="W679" s="23">
        <v>78</v>
      </c>
      <c r="X679" s="23">
        <f t="shared" si="178"/>
        <v>78</v>
      </c>
      <c r="Y679" s="23">
        <v>62</v>
      </c>
      <c r="Z679" s="23" t="str">
        <f>Code!$K$204</f>
        <v>EF 86</v>
      </c>
      <c r="AA679" s="23" t="str">
        <f>Code!$K$207</f>
        <v>EF 57</v>
      </c>
      <c r="AB679" s="23" t="str">
        <f>Code!$K$208</f>
        <v>EF 57</v>
      </c>
      <c r="AC679" s="23" t="str">
        <f>Code!$K$205</f>
        <v>EF 57</v>
      </c>
      <c r="AD679" s="23" t="s">
        <v>237</v>
      </c>
      <c r="AE679" s="23" t="s">
        <v>237</v>
      </c>
      <c r="AF679" s="23" t="s">
        <v>237</v>
      </c>
      <c r="AG679" s="39">
        <f t="shared" si="173"/>
        <v>7.1357303575703178E-4</v>
      </c>
      <c r="AH679" s="39">
        <f t="shared" si="179"/>
        <v>7.1357303575703178E-4</v>
      </c>
      <c r="AI679" s="18">
        <f t="shared" si="180"/>
        <v>3.32</v>
      </c>
      <c r="AJ679" s="41">
        <f>Code!$B$23</f>
        <v>0.15</v>
      </c>
      <c r="AK679" s="41">
        <f t="shared" si="181"/>
        <v>0.15</v>
      </c>
      <c r="AL679" s="110">
        <f t="shared" si="182"/>
        <v>15.408695652173913</v>
      </c>
      <c r="AM679" s="110">
        <f t="shared" si="183"/>
        <v>15.408695652173913</v>
      </c>
      <c r="AN679" s="110">
        <f t="shared" si="184"/>
        <v>1.3361692000000001</v>
      </c>
      <c r="AO679" s="110">
        <f t="shared" si="185"/>
        <v>3.0951638065522622</v>
      </c>
      <c r="AP679" s="18">
        <f>VLOOKUP(D679,Code!$B$92:$D$107,2,FALSE)</f>
        <v>0.32</v>
      </c>
      <c r="AQ679" s="18">
        <f>VLOOKUP(E679,Code!$B$92:$D$107,3,FALSE)</f>
        <v>0.25</v>
      </c>
      <c r="AR679" s="18">
        <f>Code!$C$132</f>
        <v>14</v>
      </c>
      <c r="AS679" s="18">
        <f t="shared" si="186"/>
        <v>14</v>
      </c>
      <c r="AT679" s="88">
        <f>Code!$C$189</f>
        <v>80</v>
      </c>
      <c r="AU679" s="88">
        <f t="shared" si="187"/>
        <v>80</v>
      </c>
      <c r="AV679" s="88">
        <f>Code!$C$198</f>
        <v>66</v>
      </c>
      <c r="AW679" s="18" t="str">
        <f>Code!$L$204</f>
        <v>EF 95</v>
      </c>
      <c r="AX679" s="64" t="str">
        <f>Code!$L$207</f>
        <v>EF 60</v>
      </c>
      <c r="AY679" s="64" t="str">
        <f>Code!$L$208</f>
        <v>EF 60</v>
      </c>
      <c r="AZ679" s="64" t="str">
        <f>Code!$L$205</f>
        <v>EF 62</v>
      </c>
      <c r="BA679" s="23" t="s">
        <v>237</v>
      </c>
      <c r="BB679" s="23" t="s">
        <v>237</v>
      </c>
      <c r="BC679" s="23" t="s">
        <v>237</v>
      </c>
      <c r="BD679" s="39">
        <f t="shared" si="188"/>
        <v>6.0653708039347702E-4</v>
      </c>
      <c r="BE679" s="39">
        <f t="shared" si="189"/>
        <v>4.9950112502992225E-4</v>
      </c>
      <c r="BF679" s="18">
        <f>Measures!$C$3</f>
        <v>8</v>
      </c>
      <c r="BG679" s="41">
        <f>Measures!$C$4</f>
        <v>0.1</v>
      </c>
      <c r="BH679" s="41">
        <v>0.06</v>
      </c>
      <c r="BI679" s="18">
        <f>VLOOKUP(D679,Measures!$B$6:$C$21,2,FALSE)</f>
        <v>38</v>
      </c>
      <c r="BJ679" s="18">
        <f>Measures!$C$22</f>
        <v>44</v>
      </c>
      <c r="BK679" s="18">
        <f>Measures!$C$23</f>
        <v>19</v>
      </c>
      <c r="BL679" s="18">
        <f>Measures!$C$24</f>
        <v>13</v>
      </c>
      <c r="BM679" s="18">
        <f>Measures!$C$26</f>
        <v>0.32</v>
      </c>
      <c r="BN679" s="18">
        <f>Measures!$D$26</f>
        <v>0.25</v>
      </c>
      <c r="BO679" s="18">
        <f>Measures!$C$27</f>
        <v>14</v>
      </c>
      <c r="BP679" s="18">
        <f>Measures!$C$28</f>
        <v>15</v>
      </c>
      <c r="BQ679" s="88">
        <f>Measures!$C$29</f>
        <v>92</v>
      </c>
      <c r="BR679" s="88">
        <f>Measures!$C$30</f>
        <v>95</v>
      </c>
      <c r="BS679" s="88">
        <f>Measures!$C$31</f>
        <v>70</v>
      </c>
      <c r="BT679" s="64" t="str">
        <f>Code!$M$204</f>
        <v>EF 200</v>
      </c>
      <c r="BU679" s="64" t="str">
        <f>Code!$M$207</f>
        <v>EF 67</v>
      </c>
      <c r="BV679" s="64" t="str">
        <f>Code!$M$208</f>
        <v>EF 70</v>
      </c>
      <c r="BW679" s="64" t="str">
        <f>Code!$M$205</f>
        <v>EF 82</v>
      </c>
      <c r="BX679" s="64" t="s">
        <v>363</v>
      </c>
      <c r="BY679" s="64" t="s">
        <v>239</v>
      </c>
      <c r="BZ679" s="64" t="s">
        <v>240</v>
      </c>
      <c r="CA679" s="64"/>
      <c r="CB679" s="64"/>
      <c r="CC679" s="64"/>
      <c r="CD679" s="64"/>
      <c r="CE679" s="64"/>
      <c r="CF679" s="64"/>
      <c r="CG679" s="64"/>
      <c r="CH679" s="64"/>
      <c r="CI679" s="64"/>
      <c r="CJ679" s="64"/>
      <c r="CK679" s="64"/>
      <c r="CL679" s="64"/>
      <c r="CM679" s="18"/>
      <c r="CN679" s="18"/>
    </row>
    <row r="680" spans="1:92" ht="14.4" x14ac:dyDescent="0.3">
      <c r="A680" s="19" t="s">
        <v>22</v>
      </c>
      <c r="B680" s="31" t="s">
        <v>85</v>
      </c>
      <c r="C680" s="19" t="s">
        <v>71</v>
      </c>
      <c r="D680" s="19">
        <v>14</v>
      </c>
      <c r="E680" s="19">
        <f>VLOOKUP(D680,Lists!$B$3:$C$18,2,FALSE)</f>
        <v>13</v>
      </c>
      <c r="F680" s="19">
        <v>2</v>
      </c>
      <c r="G680" s="19" t="s">
        <v>66</v>
      </c>
      <c r="H680" s="23">
        <v>1990</v>
      </c>
      <c r="I680" s="37">
        <v>0.14016341923318668</v>
      </c>
      <c r="J680" s="36">
        <v>7.1357303575703178E-4</v>
      </c>
      <c r="K680" s="36">
        <f t="shared" si="174"/>
        <v>7.1357303575703178E-4</v>
      </c>
      <c r="L680" s="23">
        <v>3.32</v>
      </c>
      <c r="M680" s="35">
        <v>0.33</v>
      </c>
      <c r="N680" s="35">
        <f t="shared" si="175"/>
        <v>0.33</v>
      </c>
      <c r="O680" s="38">
        <v>15.408695652173913</v>
      </c>
      <c r="P680" s="38">
        <f t="shared" si="176"/>
        <v>15.408695652173913</v>
      </c>
      <c r="Q680" s="38">
        <v>1.3361692000000001</v>
      </c>
      <c r="R680" s="38">
        <v>3.0951638065522622</v>
      </c>
      <c r="S680" s="23">
        <v>1.23</v>
      </c>
      <c r="T680" s="23">
        <v>0.87</v>
      </c>
      <c r="U680" s="23">
        <v>10</v>
      </c>
      <c r="V680" s="23">
        <f t="shared" si="177"/>
        <v>10</v>
      </c>
      <c r="W680" s="23">
        <v>78</v>
      </c>
      <c r="X680" s="23">
        <f t="shared" si="178"/>
        <v>78</v>
      </c>
      <c r="Y680" s="23">
        <v>62</v>
      </c>
      <c r="Z680" s="23" t="str">
        <f>Code!$K$204</f>
        <v>EF 86</v>
      </c>
      <c r="AA680" s="23" t="str">
        <f>Code!$K$207</f>
        <v>EF 57</v>
      </c>
      <c r="AB680" s="23" t="str">
        <f>Code!$K$208</f>
        <v>EF 57</v>
      </c>
      <c r="AC680" s="23" t="str">
        <f>Code!$K$205</f>
        <v>EF 57</v>
      </c>
      <c r="AD680" s="23" t="s">
        <v>237</v>
      </c>
      <c r="AE680" s="23" t="s">
        <v>237</v>
      </c>
      <c r="AF680" s="23" t="s">
        <v>237</v>
      </c>
      <c r="AG680" s="39">
        <f t="shared" si="173"/>
        <v>7.1357303575703178E-4</v>
      </c>
      <c r="AH680" s="39">
        <f t="shared" si="179"/>
        <v>7.1357303575703178E-4</v>
      </c>
      <c r="AI680" s="18">
        <f t="shared" si="180"/>
        <v>3.32</v>
      </c>
      <c r="AJ680" s="41">
        <f>Code!$B$23</f>
        <v>0.15</v>
      </c>
      <c r="AK680" s="41">
        <f t="shared" si="181"/>
        <v>0.15</v>
      </c>
      <c r="AL680" s="110">
        <f t="shared" si="182"/>
        <v>15.408695652173913</v>
      </c>
      <c r="AM680" s="110">
        <f t="shared" si="183"/>
        <v>15.408695652173913</v>
      </c>
      <c r="AN680" s="110">
        <f t="shared" si="184"/>
        <v>1.3361692000000001</v>
      </c>
      <c r="AO680" s="110">
        <f t="shared" si="185"/>
        <v>3.0951638065522622</v>
      </c>
      <c r="AP680" s="18">
        <f>VLOOKUP(D680,Code!$B$92:$D$107,2,FALSE)</f>
        <v>0.32</v>
      </c>
      <c r="AQ680" s="18">
        <f>VLOOKUP(E680,Code!$B$92:$D$107,3,FALSE)</f>
        <v>0.25</v>
      </c>
      <c r="AR680" s="18">
        <f>Code!$C$132</f>
        <v>14</v>
      </c>
      <c r="AS680" s="18">
        <f t="shared" si="186"/>
        <v>14</v>
      </c>
      <c r="AT680" s="88">
        <f>Code!$C$189</f>
        <v>80</v>
      </c>
      <c r="AU680" s="88">
        <f t="shared" si="187"/>
        <v>80</v>
      </c>
      <c r="AV680" s="88">
        <f>Code!$C$198</f>
        <v>66</v>
      </c>
      <c r="AW680" s="18" t="str">
        <f>Code!$L$204</f>
        <v>EF 95</v>
      </c>
      <c r="AX680" s="64" t="str">
        <f>Code!$L$207</f>
        <v>EF 60</v>
      </c>
      <c r="AY680" s="64" t="str">
        <f>Code!$L$208</f>
        <v>EF 60</v>
      </c>
      <c r="AZ680" s="64" t="str">
        <f>Code!$L$205</f>
        <v>EF 62</v>
      </c>
      <c r="BA680" s="23" t="s">
        <v>237</v>
      </c>
      <c r="BB680" s="23" t="s">
        <v>237</v>
      </c>
      <c r="BC680" s="23" t="s">
        <v>237</v>
      </c>
      <c r="BD680" s="39">
        <f t="shared" si="188"/>
        <v>6.0653708039347702E-4</v>
      </c>
      <c r="BE680" s="39">
        <f t="shared" si="189"/>
        <v>4.9950112502992225E-4</v>
      </c>
      <c r="BF680" s="18">
        <f>Measures!$C$3</f>
        <v>8</v>
      </c>
      <c r="BG680" s="41">
        <f>Measures!$C$4</f>
        <v>0.1</v>
      </c>
      <c r="BH680" s="41">
        <v>0.06</v>
      </c>
      <c r="BI680" s="18">
        <f>VLOOKUP(D680,Measures!$B$6:$C$21,2,FALSE)</f>
        <v>38</v>
      </c>
      <c r="BJ680" s="18">
        <f>Measures!$C$22</f>
        <v>44</v>
      </c>
      <c r="BK680" s="18">
        <f>Measures!$C$23</f>
        <v>19</v>
      </c>
      <c r="BL680" s="18">
        <f>Measures!$C$24</f>
        <v>13</v>
      </c>
      <c r="BM680" s="18">
        <f>Measures!$C$26</f>
        <v>0.32</v>
      </c>
      <c r="BN680" s="18">
        <f>Measures!$D$26</f>
        <v>0.25</v>
      </c>
      <c r="BO680" s="18">
        <f>Measures!$C$27</f>
        <v>14</v>
      </c>
      <c r="BP680" s="18">
        <f>Measures!$C$28</f>
        <v>15</v>
      </c>
      <c r="BQ680" s="88">
        <f>Measures!$C$29</f>
        <v>92</v>
      </c>
      <c r="BR680" s="88">
        <f>Measures!$C$30</f>
        <v>95</v>
      </c>
      <c r="BS680" s="88">
        <f>Measures!$C$31</f>
        <v>70</v>
      </c>
      <c r="BT680" s="64" t="str">
        <f>Code!$M$204</f>
        <v>EF 200</v>
      </c>
      <c r="BU680" s="64" t="str">
        <f>Code!$M$207</f>
        <v>EF 67</v>
      </c>
      <c r="BV680" s="64" t="str">
        <f>Code!$M$208</f>
        <v>EF 70</v>
      </c>
      <c r="BW680" s="64" t="str">
        <f>Code!$M$205</f>
        <v>EF 82</v>
      </c>
      <c r="BX680" s="64" t="s">
        <v>363</v>
      </c>
      <c r="BY680" s="64" t="s">
        <v>239</v>
      </c>
      <c r="BZ680" s="64" t="s">
        <v>240</v>
      </c>
      <c r="CA680" s="64"/>
      <c r="CB680" s="64"/>
      <c r="CC680" s="64"/>
      <c r="CD680" s="64"/>
      <c r="CE680" s="64"/>
      <c r="CF680" s="64"/>
      <c r="CG680" s="64"/>
      <c r="CH680" s="64"/>
      <c r="CI680" s="64"/>
      <c r="CJ680" s="64"/>
      <c r="CK680" s="64"/>
      <c r="CL680" s="64"/>
      <c r="CM680" s="18"/>
      <c r="CN680" s="18"/>
    </row>
    <row r="681" spans="1:92" ht="14.4" x14ac:dyDescent="0.3">
      <c r="A681" s="19" t="s">
        <v>95</v>
      </c>
      <c r="B681" s="31" t="s">
        <v>85</v>
      </c>
      <c r="C681" s="19" t="s">
        <v>87</v>
      </c>
      <c r="D681" s="19">
        <v>14</v>
      </c>
      <c r="E681" s="19">
        <f>VLOOKUP(D681,Lists!$B$3:$C$18,2,FALSE)</f>
        <v>13</v>
      </c>
      <c r="F681" s="19">
        <v>1</v>
      </c>
      <c r="G681" s="19" t="s">
        <v>66</v>
      </c>
      <c r="H681" s="23">
        <v>1600</v>
      </c>
      <c r="I681" s="37">
        <v>0.14016341923318668</v>
      </c>
      <c r="J681" s="36">
        <v>7.1357303575703178E-4</v>
      </c>
      <c r="K681" s="36">
        <f t="shared" si="174"/>
        <v>7.1357303575703178E-4</v>
      </c>
      <c r="L681" s="23">
        <v>3.32</v>
      </c>
      <c r="M681" s="35">
        <v>0.33</v>
      </c>
      <c r="N681" s="35">
        <f t="shared" si="175"/>
        <v>0.33</v>
      </c>
      <c r="O681" s="38">
        <v>15.408695652173913</v>
      </c>
      <c r="P681" s="38">
        <f t="shared" si="176"/>
        <v>15.408695652173913</v>
      </c>
      <c r="Q681" s="38">
        <v>1.3361692000000001</v>
      </c>
      <c r="R681" s="38">
        <v>3.0951638065522622</v>
      </c>
      <c r="S681" s="23">
        <v>1.23</v>
      </c>
      <c r="T681" s="23">
        <v>0.87</v>
      </c>
      <c r="U681" s="23">
        <v>10</v>
      </c>
      <c r="V681" s="23">
        <f t="shared" si="177"/>
        <v>10</v>
      </c>
      <c r="W681" s="23">
        <v>78</v>
      </c>
      <c r="X681" s="23">
        <f t="shared" si="178"/>
        <v>78</v>
      </c>
      <c r="Y681" s="23">
        <v>62</v>
      </c>
      <c r="Z681" s="23" t="str">
        <f>Code!$K$204</f>
        <v>EF 86</v>
      </c>
      <c r="AA681" s="23" t="str">
        <f>Code!$K$207</f>
        <v>EF 57</v>
      </c>
      <c r="AB681" s="23" t="str">
        <f>Code!$K$208</f>
        <v>EF 57</v>
      </c>
      <c r="AC681" s="23" t="str">
        <f>Code!$K$205</f>
        <v>EF 57</v>
      </c>
      <c r="AD681" s="23" t="s">
        <v>237</v>
      </c>
      <c r="AE681" s="23" t="s">
        <v>237</v>
      </c>
      <c r="AF681" s="23" t="s">
        <v>237</v>
      </c>
      <c r="AG681" s="39">
        <f t="shared" si="173"/>
        <v>7.1357303575703178E-4</v>
      </c>
      <c r="AH681" s="39">
        <f t="shared" si="179"/>
        <v>7.1357303575703178E-4</v>
      </c>
      <c r="AI681" s="18">
        <f t="shared" si="180"/>
        <v>3.32</v>
      </c>
      <c r="AJ681" s="41">
        <f>Code!$B$23</f>
        <v>0.15</v>
      </c>
      <c r="AK681" s="41">
        <f t="shared" si="181"/>
        <v>0.15</v>
      </c>
      <c r="AL681" s="110">
        <f t="shared" si="182"/>
        <v>15.408695652173913</v>
      </c>
      <c r="AM681" s="110">
        <f t="shared" si="183"/>
        <v>15.408695652173913</v>
      </c>
      <c r="AN681" s="110">
        <f t="shared" si="184"/>
        <v>1.3361692000000001</v>
      </c>
      <c r="AO681" s="110">
        <f t="shared" si="185"/>
        <v>3.0951638065522622</v>
      </c>
      <c r="AP681" s="18">
        <f>VLOOKUP(D681,Code!$B$92:$D$107,2,FALSE)</f>
        <v>0.32</v>
      </c>
      <c r="AQ681" s="18">
        <f>VLOOKUP(E681,Code!$B$92:$D$107,3,FALSE)</f>
        <v>0.25</v>
      </c>
      <c r="AR681" s="18">
        <f>Code!$C$132</f>
        <v>14</v>
      </c>
      <c r="AS681" s="18">
        <f t="shared" si="186"/>
        <v>14</v>
      </c>
      <c r="AT681" s="88">
        <f>Code!$C$189</f>
        <v>80</v>
      </c>
      <c r="AU681" s="88">
        <f t="shared" si="187"/>
        <v>80</v>
      </c>
      <c r="AV681" s="88">
        <f>Code!$C$198</f>
        <v>66</v>
      </c>
      <c r="AW681" s="18" t="str">
        <f>Code!$L$204</f>
        <v>EF 95</v>
      </c>
      <c r="AX681" s="64" t="str">
        <f>Code!$L$207</f>
        <v>EF 60</v>
      </c>
      <c r="AY681" s="64" t="str">
        <f>Code!$L$208</f>
        <v>EF 60</v>
      </c>
      <c r="AZ681" s="64" t="str">
        <f>Code!$L$205</f>
        <v>EF 62</v>
      </c>
      <c r="BA681" s="23" t="s">
        <v>237</v>
      </c>
      <c r="BB681" s="23" t="s">
        <v>237</v>
      </c>
      <c r="BC681" s="23" t="s">
        <v>237</v>
      </c>
      <c r="BD681" s="39">
        <f t="shared" si="188"/>
        <v>6.0653708039347702E-4</v>
      </c>
      <c r="BE681" s="39">
        <f t="shared" si="189"/>
        <v>4.9950112502992225E-4</v>
      </c>
      <c r="BF681" s="18">
        <f>Measures!$C$3</f>
        <v>8</v>
      </c>
      <c r="BG681" s="41">
        <f>Measures!$C$4</f>
        <v>0.1</v>
      </c>
      <c r="BH681" s="41">
        <v>0.06</v>
      </c>
      <c r="BI681" s="18">
        <f>VLOOKUP(D681,Measures!$B$6:$C$21,2,FALSE)</f>
        <v>38</v>
      </c>
      <c r="BJ681" s="18">
        <f>Measures!$C$22</f>
        <v>44</v>
      </c>
      <c r="BK681" s="18">
        <f>Measures!$C$23</f>
        <v>19</v>
      </c>
      <c r="BL681" s="18">
        <f>Measures!$C$24</f>
        <v>13</v>
      </c>
      <c r="BM681" s="18">
        <f>Measures!$C$26</f>
        <v>0.32</v>
      </c>
      <c r="BN681" s="18">
        <f>Measures!$D$26</f>
        <v>0.25</v>
      </c>
      <c r="BO681" s="18">
        <f>Measures!$C$27</f>
        <v>14</v>
      </c>
      <c r="BP681" s="18">
        <f>Measures!$C$28</f>
        <v>15</v>
      </c>
      <c r="BQ681" s="88">
        <f>Measures!$C$29</f>
        <v>92</v>
      </c>
      <c r="BR681" s="88">
        <f>Measures!$C$30</f>
        <v>95</v>
      </c>
      <c r="BS681" s="88">
        <f>Measures!$C$31</f>
        <v>70</v>
      </c>
      <c r="BT681" s="64" t="str">
        <f>Code!$M$204</f>
        <v>EF 200</v>
      </c>
      <c r="BU681" s="64" t="str">
        <f>Code!$M$207</f>
        <v>EF 67</v>
      </c>
      <c r="BV681" s="64" t="str">
        <f>Code!$M$208</f>
        <v>EF 70</v>
      </c>
      <c r="BW681" s="64" t="str">
        <f>Code!$M$205</f>
        <v>EF 82</v>
      </c>
      <c r="BX681" s="64" t="s">
        <v>363</v>
      </c>
      <c r="BY681" s="64" t="s">
        <v>239</v>
      </c>
      <c r="BZ681" s="64" t="s">
        <v>240</v>
      </c>
      <c r="CA681" s="64"/>
      <c r="CB681" s="64"/>
      <c r="CC681" s="64"/>
      <c r="CD681" s="64"/>
      <c r="CE681" s="64"/>
      <c r="CF681" s="64"/>
      <c r="CG681" s="64"/>
      <c r="CH681" s="64"/>
      <c r="CI681" s="64"/>
      <c r="CJ681" s="64"/>
      <c r="CK681" s="64"/>
      <c r="CL681" s="64"/>
      <c r="CM681" s="18"/>
      <c r="CN681" s="18"/>
    </row>
    <row r="682" spans="1:92" ht="14.4" x14ac:dyDescent="0.3">
      <c r="A682" s="19" t="s">
        <v>95</v>
      </c>
      <c r="B682" s="31" t="s">
        <v>85</v>
      </c>
      <c r="C682" s="19" t="s">
        <v>87</v>
      </c>
      <c r="D682" s="19">
        <v>14</v>
      </c>
      <c r="E682" s="19">
        <f>VLOOKUP(D682,Lists!$B$3:$C$18,2,FALSE)</f>
        <v>13</v>
      </c>
      <c r="F682" s="19">
        <v>2</v>
      </c>
      <c r="G682" s="19" t="s">
        <v>66</v>
      </c>
      <c r="H682" s="23">
        <v>1990</v>
      </c>
      <c r="I682" s="37">
        <v>0.14016341923318668</v>
      </c>
      <c r="J682" s="36">
        <v>7.1357303575703178E-4</v>
      </c>
      <c r="K682" s="36">
        <f t="shared" si="174"/>
        <v>7.1357303575703178E-4</v>
      </c>
      <c r="L682" s="23">
        <v>3.32</v>
      </c>
      <c r="M682" s="35">
        <v>0.33</v>
      </c>
      <c r="N682" s="35">
        <f t="shared" si="175"/>
        <v>0.33</v>
      </c>
      <c r="O682" s="38">
        <v>15.408695652173913</v>
      </c>
      <c r="P682" s="38">
        <f t="shared" si="176"/>
        <v>15.408695652173913</v>
      </c>
      <c r="Q682" s="38">
        <v>1.3361692000000001</v>
      </c>
      <c r="R682" s="38">
        <v>3.0951638065522622</v>
      </c>
      <c r="S682" s="23">
        <v>1.23</v>
      </c>
      <c r="T682" s="23">
        <v>0.87</v>
      </c>
      <c r="U682" s="23">
        <v>10</v>
      </c>
      <c r="V682" s="23">
        <f t="shared" si="177"/>
        <v>10</v>
      </c>
      <c r="W682" s="23">
        <v>78</v>
      </c>
      <c r="X682" s="23">
        <f t="shared" si="178"/>
        <v>78</v>
      </c>
      <c r="Y682" s="23">
        <v>62</v>
      </c>
      <c r="Z682" s="23" t="str">
        <f>Code!$K$204</f>
        <v>EF 86</v>
      </c>
      <c r="AA682" s="23" t="str">
        <f>Code!$K$207</f>
        <v>EF 57</v>
      </c>
      <c r="AB682" s="23" t="str">
        <f>Code!$K$208</f>
        <v>EF 57</v>
      </c>
      <c r="AC682" s="23" t="str">
        <f>Code!$K$205</f>
        <v>EF 57</v>
      </c>
      <c r="AD682" s="23" t="s">
        <v>237</v>
      </c>
      <c r="AE682" s="23" t="s">
        <v>237</v>
      </c>
      <c r="AF682" s="23" t="s">
        <v>237</v>
      </c>
      <c r="AG682" s="39">
        <f t="shared" si="173"/>
        <v>7.1357303575703178E-4</v>
      </c>
      <c r="AH682" s="39">
        <f t="shared" si="179"/>
        <v>7.1357303575703178E-4</v>
      </c>
      <c r="AI682" s="18">
        <f t="shared" si="180"/>
        <v>3.32</v>
      </c>
      <c r="AJ682" s="41">
        <f>Code!$B$23</f>
        <v>0.15</v>
      </c>
      <c r="AK682" s="41">
        <f t="shared" si="181"/>
        <v>0.15</v>
      </c>
      <c r="AL682" s="110">
        <f t="shared" si="182"/>
        <v>15.408695652173913</v>
      </c>
      <c r="AM682" s="110">
        <f t="shared" si="183"/>
        <v>15.408695652173913</v>
      </c>
      <c r="AN682" s="110">
        <f t="shared" si="184"/>
        <v>1.3361692000000001</v>
      </c>
      <c r="AO682" s="110">
        <f t="shared" si="185"/>
        <v>3.0951638065522622</v>
      </c>
      <c r="AP682" s="18">
        <f>VLOOKUP(D682,Code!$B$92:$D$107,2,FALSE)</f>
        <v>0.32</v>
      </c>
      <c r="AQ682" s="18">
        <f>VLOOKUP(E682,Code!$B$92:$D$107,3,FALSE)</f>
        <v>0.25</v>
      </c>
      <c r="AR682" s="18">
        <f>Code!$C$132</f>
        <v>14</v>
      </c>
      <c r="AS682" s="18">
        <f t="shared" si="186"/>
        <v>14</v>
      </c>
      <c r="AT682" s="88">
        <f>Code!$C$189</f>
        <v>80</v>
      </c>
      <c r="AU682" s="88">
        <f t="shared" si="187"/>
        <v>80</v>
      </c>
      <c r="AV682" s="88">
        <f>Code!$C$198</f>
        <v>66</v>
      </c>
      <c r="AW682" s="18" t="str">
        <f>Code!$L$204</f>
        <v>EF 95</v>
      </c>
      <c r="AX682" s="64" t="str">
        <f>Code!$L$207</f>
        <v>EF 60</v>
      </c>
      <c r="AY682" s="64" t="str">
        <f>Code!$L$208</f>
        <v>EF 60</v>
      </c>
      <c r="AZ682" s="64" t="str">
        <f>Code!$L$205</f>
        <v>EF 62</v>
      </c>
      <c r="BA682" s="23" t="s">
        <v>237</v>
      </c>
      <c r="BB682" s="23" t="s">
        <v>237</v>
      </c>
      <c r="BC682" s="23" t="s">
        <v>237</v>
      </c>
      <c r="BD682" s="39">
        <f t="shared" si="188"/>
        <v>6.0653708039347702E-4</v>
      </c>
      <c r="BE682" s="39">
        <f t="shared" si="189"/>
        <v>4.9950112502992225E-4</v>
      </c>
      <c r="BF682" s="18">
        <f>Measures!$C$3</f>
        <v>8</v>
      </c>
      <c r="BG682" s="41">
        <f>Measures!$C$4</f>
        <v>0.1</v>
      </c>
      <c r="BH682" s="41">
        <v>0.06</v>
      </c>
      <c r="BI682" s="18">
        <f>VLOOKUP(D682,Measures!$B$6:$C$21,2,FALSE)</f>
        <v>38</v>
      </c>
      <c r="BJ682" s="18">
        <f>Measures!$C$22</f>
        <v>44</v>
      </c>
      <c r="BK682" s="18">
        <f>Measures!$C$23</f>
        <v>19</v>
      </c>
      <c r="BL682" s="18">
        <f>Measures!$C$24</f>
        <v>13</v>
      </c>
      <c r="BM682" s="18">
        <f>Measures!$C$26</f>
        <v>0.32</v>
      </c>
      <c r="BN682" s="18">
        <f>Measures!$D$26</f>
        <v>0.25</v>
      </c>
      <c r="BO682" s="18">
        <f>Measures!$C$27</f>
        <v>14</v>
      </c>
      <c r="BP682" s="18">
        <f>Measures!$C$28</f>
        <v>15</v>
      </c>
      <c r="BQ682" s="88">
        <f>Measures!$C$29</f>
        <v>92</v>
      </c>
      <c r="BR682" s="88">
        <f>Measures!$C$30</f>
        <v>95</v>
      </c>
      <c r="BS682" s="88">
        <f>Measures!$C$31</f>
        <v>70</v>
      </c>
      <c r="BT682" s="64" t="str">
        <f>Code!$M$204</f>
        <v>EF 200</v>
      </c>
      <c r="BU682" s="64" t="str">
        <f>Code!$M$207</f>
        <v>EF 67</v>
      </c>
      <c r="BV682" s="64" t="str">
        <f>Code!$M$208</f>
        <v>EF 70</v>
      </c>
      <c r="BW682" s="64" t="str">
        <f>Code!$M$205</f>
        <v>EF 82</v>
      </c>
      <c r="BX682" s="64" t="s">
        <v>363</v>
      </c>
      <c r="BY682" s="64" t="s">
        <v>239</v>
      </c>
      <c r="BZ682" s="64" t="s">
        <v>240</v>
      </c>
      <c r="CA682" s="64"/>
      <c r="CB682" s="64"/>
      <c r="CC682" s="64"/>
      <c r="CD682" s="64"/>
      <c r="CE682" s="64"/>
      <c r="CF682" s="64"/>
      <c r="CG682" s="64"/>
      <c r="CH682" s="64"/>
      <c r="CI682" s="64"/>
      <c r="CJ682" s="64"/>
      <c r="CK682" s="64"/>
      <c r="CL682" s="64"/>
      <c r="CM682" s="18"/>
      <c r="CN682" s="18"/>
    </row>
    <row r="683" spans="1:92" ht="14.4" x14ac:dyDescent="0.3">
      <c r="A683" s="19" t="s">
        <v>22</v>
      </c>
      <c r="B683" s="31" t="s">
        <v>85</v>
      </c>
      <c r="C683" s="19" t="s">
        <v>87</v>
      </c>
      <c r="D683" s="19">
        <v>14</v>
      </c>
      <c r="E683" s="19">
        <f>VLOOKUP(D683,Lists!$B$3:$C$18,2,FALSE)</f>
        <v>13</v>
      </c>
      <c r="F683" s="19">
        <v>1</v>
      </c>
      <c r="G683" s="19" t="s">
        <v>66</v>
      </c>
      <c r="H683" s="23">
        <v>1600</v>
      </c>
      <c r="I683" s="37">
        <v>0.14016341923318668</v>
      </c>
      <c r="J683" s="36">
        <v>7.1357303575703178E-4</v>
      </c>
      <c r="K683" s="36">
        <f t="shared" si="174"/>
        <v>7.1357303575703178E-4</v>
      </c>
      <c r="L683" s="23">
        <v>3.32</v>
      </c>
      <c r="M683" s="35">
        <v>0.33</v>
      </c>
      <c r="N683" s="35">
        <f t="shared" si="175"/>
        <v>0.33</v>
      </c>
      <c r="O683" s="38">
        <v>15.408695652173913</v>
      </c>
      <c r="P683" s="38">
        <f t="shared" si="176"/>
        <v>15.408695652173913</v>
      </c>
      <c r="Q683" s="38">
        <v>1.3361692000000001</v>
      </c>
      <c r="R683" s="38">
        <v>3.0951638065522622</v>
      </c>
      <c r="S683" s="23">
        <v>1.23</v>
      </c>
      <c r="T683" s="23">
        <v>0.87</v>
      </c>
      <c r="U683" s="23">
        <v>10</v>
      </c>
      <c r="V683" s="23">
        <f t="shared" si="177"/>
        <v>10</v>
      </c>
      <c r="W683" s="23">
        <v>78</v>
      </c>
      <c r="X683" s="23">
        <f t="shared" si="178"/>
        <v>78</v>
      </c>
      <c r="Y683" s="23">
        <v>62</v>
      </c>
      <c r="Z683" s="23" t="str">
        <f>Code!$K$204</f>
        <v>EF 86</v>
      </c>
      <c r="AA683" s="23" t="str">
        <f>Code!$K$207</f>
        <v>EF 57</v>
      </c>
      <c r="AB683" s="23" t="str">
        <f>Code!$K$208</f>
        <v>EF 57</v>
      </c>
      <c r="AC683" s="23" t="str">
        <f>Code!$K$205</f>
        <v>EF 57</v>
      </c>
      <c r="AD683" s="23" t="s">
        <v>237</v>
      </c>
      <c r="AE683" s="23" t="s">
        <v>237</v>
      </c>
      <c r="AF683" s="23" t="s">
        <v>237</v>
      </c>
      <c r="AG683" s="39">
        <f t="shared" si="173"/>
        <v>7.1357303575703178E-4</v>
      </c>
      <c r="AH683" s="39">
        <f t="shared" si="179"/>
        <v>7.1357303575703178E-4</v>
      </c>
      <c r="AI683" s="18">
        <f t="shared" si="180"/>
        <v>3.32</v>
      </c>
      <c r="AJ683" s="41">
        <f>Code!$B$23</f>
        <v>0.15</v>
      </c>
      <c r="AK683" s="41">
        <f t="shared" si="181"/>
        <v>0.15</v>
      </c>
      <c r="AL683" s="110">
        <f t="shared" si="182"/>
        <v>15.408695652173913</v>
      </c>
      <c r="AM683" s="110">
        <f t="shared" si="183"/>
        <v>15.408695652173913</v>
      </c>
      <c r="AN683" s="110">
        <f t="shared" si="184"/>
        <v>1.3361692000000001</v>
      </c>
      <c r="AO683" s="110">
        <f t="shared" si="185"/>
        <v>3.0951638065522622</v>
      </c>
      <c r="AP683" s="18">
        <f>VLOOKUP(D683,Code!$B$92:$D$107,2,FALSE)</f>
        <v>0.32</v>
      </c>
      <c r="AQ683" s="18">
        <f>VLOOKUP(E683,Code!$B$92:$D$107,3,FALSE)</f>
        <v>0.25</v>
      </c>
      <c r="AR683" s="18">
        <f>Code!$C$132</f>
        <v>14</v>
      </c>
      <c r="AS683" s="18">
        <f t="shared" si="186"/>
        <v>14</v>
      </c>
      <c r="AT683" s="88">
        <f>Code!$C$189</f>
        <v>80</v>
      </c>
      <c r="AU683" s="88">
        <f t="shared" si="187"/>
        <v>80</v>
      </c>
      <c r="AV683" s="88">
        <f>Code!$C$198</f>
        <v>66</v>
      </c>
      <c r="AW683" s="18" t="str">
        <f>Code!$L$204</f>
        <v>EF 95</v>
      </c>
      <c r="AX683" s="64" t="str">
        <f>Code!$L$207</f>
        <v>EF 60</v>
      </c>
      <c r="AY683" s="64" t="str">
        <f>Code!$L$208</f>
        <v>EF 60</v>
      </c>
      <c r="AZ683" s="64" t="str">
        <f>Code!$L$205</f>
        <v>EF 62</v>
      </c>
      <c r="BA683" s="23" t="s">
        <v>237</v>
      </c>
      <c r="BB683" s="23" t="s">
        <v>237</v>
      </c>
      <c r="BC683" s="23" t="s">
        <v>237</v>
      </c>
      <c r="BD683" s="39">
        <f t="shared" si="188"/>
        <v>6.0653708039347702E-4</v>
      </c>
      <c r="BE683" s="39">
        <f t="shared" si="189"/>
        <v>4.9950112502992225E-4</v>
      </c>
      <c r="BF683" s="18">
        <f>Measures!$C$3</f>
        <v>8</v>
      </c>
      <c r="BG683" s="41">
        <f>Measures!$C$4</f>
        <v>0.1</v>
      </c>
      <c r="BH683" s="41">
        <v>0.06</v>
      </c>
      <c r="BI683" s="18">
        <f>VLOOKUP(D683,Measures!$B$6:$C$21,2,FALSE)</f>
        <v>38</v>
      </c>
      <c r="BJ683" s="18">
        <f>Measures!$C$22</f>
        <v>44</v>
      </c>
      <c r="BK683" s="18">
        <f>Measures!$C$23</f>
        <v>19</v>
      </c>
      <c r="BL683" s="18">
        <f>Measures!$C$24</f>
        <v>13</v>
      </c>
      <c r="BM683" s="18">
        <f>Measures!$C$26</f>
        <v>0.32</v>
      </c>
      <c r="BN683" s="18">
        <f>Measures!$D$26</f>
        <v>0.25</v>
      </c>
      <c r="BO683" s="18">
        <f>Measures!$C$27</f>
        <v>14</v>
      </c>
      <c r="BP683" s="18">
        <f>Measures!$C$28</f>
        <v>15</v>
      </c>
      <c r="BQ683" s="88">
        <f>Measures!$C$29</f>
        <v>92</v>
      </c>
      <c r="BR683" s="88">
        <f>Measures!$C$30</f>
        <v>95</v>
      </c>
      <c r="BS683" s="88">
        <f>Measures!$C$31</f>
        <v>70</v>
      </c>
      <c r="BT683" s="64" t="str">
        <f>Code!$M$204</f>
        <v>EF 200</v>
      </c>
      <c r="BU683" s="64" t="str">
        <f>Code!$M$207</f>
        <v>EF 67</v>
      </c>
      <c r="BV683" s="64" t="str">
        <f>Code!$M$208</f>
        <v>EF 70</v>
      </c>
      <c r="BW683" s="64" t="str">
        <f>Code!$M$205</f>
        <v>EF 82</v>
      </c>
      <c r="BX683" s="64" t="s">
        <v>363</v>
      </c>
      <c r="BY683" s="64" t="s">
        <v>239</v>
      </c>
      <c r="BZ683" s="64" t="s">
        <v>240</v>
      </c>
      <c r="CA683" s="64"/>
      <c r="CB683" s="64"/>
      <c r="CC683" s="64"/>
      <c r="CD683" s="64"/>
      <c r="CE683" s="64"/>
      <c r="CF683" s="64"/>
      <c r="CG683" s="64"/>
      <c r="CH683" s="64"/>
      <c r="CI683" s="64"/>
      <c r="CJ683" s="64"/>
      <c r="CK683" s="64"/>
      <c r="CL683" s="64"/>
      <c r="CM683" s="18"/>
      <c r="CN683" s="18"/>
    </row>
    <row r="684" spans="1:92" ht="14.4" x14ac:dyDescent="0.3">
      <c r="A684" s="19" t="s">
        <v>22</v>
      </c>
      <c r="B684" s="31" t="s">
        <v>85</v>
      </c>
      <c r="C684" s="19" t="s">
        <v>87</v>
      </c>
      <c r="D684" s="19">
        <v>14</v>
      </c>
      <c r="E684" s="19">
        <f>VLOOKUP(D684,Lists!$B$3:$C$18,2,FALSE)</f>
        <v>13</v>
      </c>
      <c r="F684" s="19">
        <v>2</v>
      </c>
      <c r="G684" s="19" t="s">
        <v>66</v>
      </c>
      <c r="H684" s="23">
        <v>1990</v>
      </c>
      <c r="I684" s="37">
        <v>0.14016341923318668</v>
      </c>
      <c r="J684" s="36">
        <v>7.1357303575703178E-4</v>
      </c>
      <c r="K684" s="36">
        <f t="shared" si="174"/>
        <v>7.1357303575703178E-4</v>
      </c>
      <c r="L684" s="23">
        <v>3.32</v>
      </c>
      <c r="M684" s="35">
        <v>0.33</v>
      </c>
      <c r="N684" s="35">
        <f t="shared" si="175"/>
        <v>0.33</v>
      </c>
      <c r="O684" s="38">
        <v>15.408695652173913</v>
      </c>
      <c r="P684" s="38">
        <f t="shared" si="176"/>
        <v>15.408695652173913</v>
      </c>
      <c r="Q684" s="38">
        <v>1.3361692000000001</v>
      </c>
      <c r="R684" s="38">
        <v>3.0951638065522622</v>
      </c>
      <c r="S684" s="23">
        <v>1.23</v>
      </c>
      <c r="T684" s="23">
        <v>0.87</v>
      </c>
      <c r="U684" s="23">
        <v>10</v>
      </c>
      <c r="V684" s="23">
        <f t="shared" si="177"/>
        <v>10</v>
      </c>
      <c r="W684" s="23">
        <v>78</v>
      </c>
      <c r="X684" s="23">
        <f t="shared" si="178"/>
        <v>78</v>
      </c>
      <c r="Y684" s="23">
        <v>62</v>
      </c>
      <c r="Z684" s="23" t="str">
        <f>Code!$K$204</f>
        <v>EF 86</v>
      </c>
      <c r="AA684" s="23" t="str">
        <f>Code!$K$207</f>
        <v>EF 57</v>
      </c>
      <c r="AB684" s="23" t="str">
        <f>Code!$K$208</f>
        <v>EF 57</v>
      </c>
      <c r="AC684" s="23" t="str">
        <f>Code!$K$205</f>
        <v>EF 57</v>
      </c>
      <c r="AD684" s="23" t="s">
        <v>237</v>
      </c>
      <c r="AE684" s="23" t="s">
        <v>237</v>
      </c>
      <c r="AF684" s="23" t="s">
        <v>237</v>
      </c>
      <c r="AG684" s="39">
        <f t="shared" si="173"/>
        <v>7.1357303575703178E-4</v>
      </c>
      <c r="AH684" s="39">
        <f t="shared" si="179"/>
        <v>7.1357303575703178E-4</v>
      </c>
      <c r="AI684" s="18">
        <f t="shared" si="180"/>
        <v>3.32</v>
      </c>
      <c r="AJ684" s="41">
        <f>Code!$B$23</f>
        <v>0.15</v>
      </c>
      <c r="AK684" s="41">
        <f t="shared" si="181"/>
        <v>0.15</v>
      </c>
      <c r="AL684" s="110">
        <f t="shared" si="182"/>
        <v>15.408695652173913</v>
      </c>
      <c r="AM684" s="110">
        <f t="shared" si="183"/>
        <v>15.408695652173913</v>
      </c>
      <c r="AN684" s="110">
        <f t="shared" si="184"/>
        <v>1.3361692000000001</v>
      </c>
      <c r="AO684" s="110">
        <f t="shared" si="185"/>
        <v>3.0951638065522622</v>
      </c>
      <c r="AP684" s="18">
        <f>VLOOKUP(D684,Code!$B$92:$D$107,2,FALSE)</f>
        <v>0.32</v>
      </c>
      <c r="AQ684" s="18">
        <f>VLOOKUP(E684,Code!$B$92:$D$107,3,FALSE)</f>
        <v>0.25</v>
      </c>
      <c r="AR684" s="18">
        <f>Code!$C$132</f>
        <v>14</v>
      </c>
      <c r="AS684" s="18">
        <f t="shared" si="186"/>
        <v>14</v>
      </c>
      <c r="AT684" s="88">
        <f>Code!$C$189</f>
        <v>80</v>
      </c>
      <c r="AU684" s="88">
        <f t="shared" si="187"/>
        <v>80</v>
      </c>
      <c r="AV684" s="88">
        <f>Code!$C$198</f>
        <v>66</v>
      </c>
      <c r="AW684" s="18" t="str">
        <f>Code!$L$204</f>
        <v>EF 95</v>
      </c>
      <c r="AX684" s="64" t="str">
        <f>Code!$L$207</f>
        <v>EF 60</v>
      </c>
      <c r="AY684" s="64" t="str">
        <f>Code!$L$208</f>
        <v>EF 60</v>
      </c>
      <c r="AZ684" s="64" t="str">
        <f>Code!$L$205</f>
        <v>EF 62</v>
      </c>
      <c r="BA684" s="23" t="s">
        <v>237</v>
      </c>
      <c r="BB684" s="23" t="s">
        <v>237</v>
      </c>
      <c r="BC684" s="23" t="s">
        <v>237</v>
      </c>
      <c r="BD684" s="39">
        <f t="shared" si="188"/>
        <v>6.0653708039347702E-4</v>
      </c>
      <c r="BE684" s="39">
        <f t="shared" si="189"/>
        <v>4.9950112502992225E-4</v>
      </c>
      <c r="BF684" s="18">
        <f>Measures!$C$3</f>
        <v>8</v>
      </c>
      <c r="BG684" s="41">
        <f>Measures!$C$4</f>
        <v>0.1</v>
      </c>
      <c r="BH684" s="41">
        <v>0.06</v>
      </c>
      <c r="BI684" s="18">
        <f>VLOOKUP(D684,Measures!$B$6:$C$21,2,FALSE)</f>
        <v>38</v>
      </c>
      <c r="BJ684" s="18">
        <f>Measures!$C$22</f>
        <v>44</v>
      </c>
      <c r="BK684" s="18">
        <f>Measures!$C$23</f>
        <v>19</v>
      </c>
      <c r="BL684" s="18">
        <f>Measures!$C$24</f>
        <v>13</v>
      </c>
      <c r="BM684" s="18">
        <f>Measures!$C$26</f>
        <v>0.32</v>
      </c>
      <c r="BN684" s="18">
        <f>Measures!$D$26</f>
        <v>0.25</v>
      </c>
      <c r="BO684" s="18">
        <f>Measures!$C$27</f>
        <v>14</v>
      </c>
      <c r="BP684" s="18">
        <f>Measures!$C$28</f>
        <v>15</v>
      </c>
      <c r="BQ684" s="88">
        <f>Measures!$C$29</f>
        <v>92</v>
      </c>
      <c r="BR684" s="88">
        <f>Measures!$C$30</f>
        <v>95</v>
      </c>
      <c r="BS684" s="88">
        <f>Measures!$C$31</f>
        <v>70</v>
      </c>
      <c r="BT684" s="64" t="str">
        <f>Code!$M$204</f>
        <v>EF 200</v>
      </c>
      <c r="BU684" s="64" t="str">
        <f>Code!$M$207</f>
        <v>EF 67</v>
      </c>
      <c r="BV684" s="64" t="str">
        <f>Code!$M$208</f>
        <v>EF 70</v>
      </c>
      <c r="BW684" s="64" t="str">
        <f>Code!$M$205</f>
        <v>EF 82</v>
      </c>
      <c r="BX684" s="64" t="s">
        <v>363</v>
      </c>
      <c r="BY684" s="64" t="s">
        <v>239</v>
      </c>
      <c r="BZ684" s="64" t="s">
        <v>240</v>
      </c>
      <c r="CA684" s="64"/>
      <c r="CB684" s="64"/>
      <c r="CC684" s="64"/>
      <c r="CD684" s="64"/>
      <c r="CE684" s="64"/>
      <c r="CF684" s="64"/>
      <c r="CG684" s="64"/>
      <c r="CH684" s="64"/>
      <c r="CI684" s="64"/>
      <c r="CJ684" s="64"/>
      <c r="CK684" s="64"/>
      <c r="CL684" s="64"/>
      <c r="CM684" s="18"/>
      <c r="CN684" s="18"/>
    </row>
    <row r="685" spans="1:92" ht="14.4" x14ac:dyDescent="0.3">
      <c r="A685" s="19" t="s">
        <v>95</v>
      </c>
      <c r="B685" s="31" t="s">
        <v>85</v>
      </c>
      <c r="C685" s="19" t="s">
        <v>71</v>
      </c>
      <c r="D685" s="19">
        <v>14</v>
      </c>
      <c r="E685" s="19">
        <f>VLOOKUP(D685,Lists!$B$3:$C$18,2,FALSE)</f>
        <v>13</v>
      </c>
      <c r="F685" s="19">
        <v>1</v>
      </c>
      <c r="G685" s="19" t="s">
        <v>67</v>
      </c>
      <c r="H685" s="23">
        <v>1810</v>
      </c>
      <c r="I685" s="37">
        <v>0.11502100840336134</v>
      </c>
      <c r="J685" s="36">
        <v>5.1608452609801366E-4</v>
      </c>
      <c r="K685" s="36">
        <f t="shared" si="174"/>
        <v>5.1608452609801366E-4</v>
      </c>
      <c r="L685" s="23">
        <v>3.67</v>
      </c>
      <c r="M685" s="35">
        <v>0.26</v>
      </c>
      <c r="N685" s="35">
        <f t="shared" si="175"/>
        <v>0.26</v>
      </c>
      <c r="O685" s="38">
        <v>18.171171171171171</v>
      </c>
      <c r="P685" s="38">
        <f t="shared" si="176"/>
        <v>18.171171171171171</v>
      </c>
      <c r="Q685" s="38">
        <v>5.9551821</v>
      </c>
      <c r="R685" s="38">
        <v>10.254943899018233</v>
      </c>
      <c r="S685" s="23">
        <v>1.1400000000000001</v>
      </c>
      <c r="T685" s="23">
        <v>0.87</v>
      </c>
      <c r="U685" s="23">
        <v>10</v>
      </c>
      <c r="V685" s="23">
        <f t="shared" si="177"/>
        <v>10</v>
      </c>
      <c r="W685" s="23">
        <v>78</v>
      </c>
      <c r="X685" s="23">
        <f t="shared" si="178"/>
        <v>78</v>
      </c>
      <c r="Y685" s="23">
        <v>62</v>
      </c>
      <c r="Z685" s="23" t="str">
        <f>Code!$K$204</f>
        <v>EF 86</v>
      </c>
      <c r="AA685" s="23" t="str">
        <f>Code!$K$207</f>
        <v>EF 57</v>
      </c>
      <c r="AB685" s="23" t="str">
        <f>Code!$K$208</f>
        <v>EF 57</v>
      </c>
      <c r="AC685" s="23" t="str">
        <f>Code!$K$205</f>
        <v>EF 57</v>
      </c>
      <c r="AD685" s="23" t="s">
        <v>237</v>
      </c>
      <c r="AE685" s="23" t="s">
        <v>237</v>
      </c>
      <c r="AF685" s="23" t="s">
        <v>237</v>
      </c>
      <c r="AG685" s="39">
        <f t="shared" si="173"/>
        <v>5.1608452609801366E-4</v>
      </c>
      <c r="AH685" s="39">
        <f t="shared" si="179"/>
        <v>5.1608452609801366E-4</v>
      </c>
      <c r="AI685" s="18">
        <f t="shared" si="180"/>
        <v>3.67</v>
      </c>
      <c r="AJ685" s="41">
        <f>Code!$B$23</f>
        <v>0.15</v>
      </c>
      <c r="AK685" s="41">
        <f t="shared" si="181"/>
        <v>0.15</v>
      </c>
      <c r="AL685" s="110">
        <f t="shared" si="182"/>
        <v>18.171171171171171</v>
      </c>
      <c r="AM685" s="110">
        <f t="shared" si="183"/>
        <v>18.171171171171171</v>
      </c>
      <c r="AN685" s="110">
        <f t="shared" si="184"/>
        <v>5.9551821</v>
      </c>
      <c r="AO685" s="110">
        <f t="shared" si="185"/>
        <v>10.254943899018233</v>
      </c>
      <c r="AP685" s="18">
        <f>VLOOKUP(D685,Code!$B$92:$D$107,2,FALSE)</f>
        <v>0.32</v>
      </c>
      <c r="AQ685" s="18">
        <f>VLOOKUP(E685,Code!$B$92:$D$107,3,FALSE)</f>
        <v>0.25</v>
      </c>
      <c r="AR685" s="18">
        <f>Code!$C$132</f>
        <v>14</v>
      </c>
      <c r="AS685" s="18">
        <f t="shared" si="186"/>
        <v>14</v>
      </c>
      <c r="AT685" s="88">
        <f>Code!$C$189</f>
        <v>80</v>
      </c>
      <c r="AU685" s="88">
        <f t="shared" si="187"/>
        <v>80</v>
      </c>
      <c r="AV685" s="88">
        <f>Code!$C$198</f>
        <v>66</v>
      </c>
      <c r="AW685" s="18" t="str">
        <f>Code!$L$204</f>
        <v>EF 95</v>
      </c>
      <c r="AX685" s="64" t="str">
        <f>Code!$L$207</f>
        <v>EF 60</v>
      </c>
      <c r="AY685" s="64" t="str">
        <f>Code!$L$208</f>
        <v>EF 60</v>
      </c>
      <c r="AZ685" s="64" t="str">
        <f>Code!$L$205</f>
        <v>EF 62</v>
      </c>
      <c r="BA685" s="23" t="s">
        <v>237</v>
      </c>
      <c r="BB685" s="23" t="s">
        <v>237</v>
      </c>
      <c r="BC685" s="23" t="s">
        <v>237</v>
      </c>
      <c r="BD685" s="39">
        <f t="shared" si="188"/>
        <v>4.3867184718331158E-4</v>
      </c>
      <c r="BE685" s="39">
        <f t="shared" si="189"/>
        <v>3.6125916826860955E-4</v>
      </c>
      <c r="BF685" s="18">
        <f>Measures!$C$3</f>
        <v>8</v>
      </c>
      <c r="BG685" s="41">
        <f>Measures!$C$4</f>
        <v>0.1</v>
      </c>
      <c r="BH685" s="41">
        <v>0.06</v>
      </c>
      <c r="BI685" s="18">
        <f>VLOOKUP(D685,Measures!$B$6:$C$21,2,FALSE)</f>
        <v>38</v>
      </c>
      <c r="BJ685" s="18">
        <f>Measures!$C$22</f>
        <v>44</v>
      </c>
      <c r="BK685" s="18">
        <f>Measures!$C$23</f>
        <v>19</v>
      </c>
      <c r="BL685" s="18">
        <f>Measures!$C$24</f>
        <v>13</v>
      </c>
      <c r="BM685" s="18">
        <f>Measures!$C$26</f>
        <v>0.32</v>
      </c>
      <c r="BN685" s="18">
        <f>Measures!$D$26</f>
        <v>0.25</v>
      </c>
      <c r="BO685" s="18">
        <f>Measures!$C$27</f>
        <v>14</v>
      </c>
      <c r="BP685" s="18">
        <f>Measures!$C$28</f>
        <v>15</v>
      </c>
      <c r="BQ685" s="88">
        <f>Measures!$C$29</f>
        <v>92</v>
      </c>
      <c r="BR685" s="88">
        <f>Measures!$C$30</f>
        <v>95</v>
      </c>
      <c r="BS685" s="88">
        <f>Measures!$C$31</f>
        <v>70</v>
      </c>
      <c r="BT685" s="64" t="str">
        <f>Code!$M$204</f>
        <v>EF 200</v>
      </c>
      <c r="BU685" s="64" t="str">
        <f>Code!$M$207</f>
        <v>EF 67</v>
      </c>
      <c r="BV685" s="64" t="str">
        <f>Code!$M$208</f>
        <v>EF 70</v>
      </c>
      <c r="BW685" s="64" t="str">
        <f>Code!$M$205</f>
        <v>EF 82</v>
      </c>
      <c r="BX685" s="64" t="s">
        <v>363</v>
      </c>
      <c r="BY685" s="64" t="s">
        <v>239</v>
      </c>
      <c r="BZ685" s="64" t="s">
        <v>240</v>
      </c>
      <c r="CA685" s="64"/>
      <c r="CB685" s="64"/>
      <c r="CC685" s="64"/>
      <c r="CD685" s="64"/>
      <c r="CE685" s="64"/>
      <c r="CF685" s="64"/>
      <c r="CG685" s="64"/>
      <c r="CH685" s="64"/>
      <c r="CI685" s="64"/>
      <c r="CJ685" s="64"/>
      <c r="CK685" s="64"/>
      <c r="CL685" s="64"/>
      <c r="CM685" s="18"/>
      <c r="CN685" s="18"/>
    </row>
    <row r="686" spans="1:92" ht="14.4" x14ac:dyDescent="0.3">
      <c r="A686" s="19" t="s">
        <v>95</v>
      </c>
      <c r="B686" s="31" t="s">
        <v>85</v>
      </c>
      <c r="C686" s="19" t="s">
        <v>71</v>
      </c>
      <c r="D686" s="19">
        <v>14</v>
      </c>
      <c r="E686" s="19">
        <f>VLOOKUP(D686,Lists!$B$3:$C$18,2,FALSE)</f>
        <v>13</v>
      </c>
      <c r="F686" s="19">
        <v>2</v>
      </c>
      <c r="G686" s="19" t="s">
        <v>67</v>
      </c>
      <c r="H686" s="23">
        <v>2400</v>
      </c>
      <c r="I686" s="37">
        <v>0.11502100840336134</v>
      </c>
      <c r="J686" s="36">
        <v>5.1608452609801366E-4</v>
      </c>
      <c r="K686" s="36">
        <f t="shared" si="174"/>
        <v>5.1608452609801366E-4</v>
      </c>
      <c r="L686" s="23">
        <v>3.67</v>
      </c>
      <c r="M686" s="35">
        <v>0.26</v>
      </c>
      <c r="N686" s="35">
        <f t="shared" si="175"/>
        <v>0.26</v>
      </c>
      <c r="O686" s="38">
        <v>18.171171171171171</v>
      </c>
      <c r="P686" s="38">
        <f t="shared" si="176"/>
        <v>18.171171171171171</v>
      </c>
      <c r="Q686" s="38">
        <v>5.9551821</v>
      </c>
      <c r="R686" s="38">
        <v>10.254943899018233</v>
      </c>
      <c r="S686" s="23">
        <v>1.1400000000000001</v>
      </c>
      <c r="T686" s="23">
        <v>0.87</v>
      </c>
      <c r="U686" s="23">
        <v>10</v>
      </c>
      <c r="V686" s="23">
        <f t="shared" si="177"/>
        <v>10</v>
      </c>
      <c r="W686" s="23">
        <v>78</v>
      </c>
      <c r="X686" s="23">
        <f t="shared" si="178"/>
        <v>78</v>
      </c>
      <c r="Y686" s="23">
        <v>62</v>
      </c>
      <c r="Z686" s="23" t="str">
        <f>Code!$K$204</f>
        <v>EF 86</v>
      </c>
      <c r="AA686" s="23" t="str">
        <f>Code!$K$207</f>
        <v>EF 57</v>
      </c>
      <c r="AB686" s="23" t="str">
        <f>Code!$K$208</f>
        <v>EF 57</v>
      </c>
      <c r="AC686" s="23" t="str">
        <f>Code!$K$205</f>
        <v>EF 57</v>
      </c>
      <c r="AD686" s="23" t="s">
        <v>237</v>
      </c>
      <c r="AE686" s="23" t="s">
        <v>237</v>
      </c>
      <c r="AF686" s="23" t="s">
        <v>237</v>
      </c>
      <c r="AG686" s="39">
        <f t="shared" si="173"/>
        <v>5.1608452609801366E-4</v>
      </c>
      <c r="AH686" s="39">
        <f t="shared" si="179"/>
        <v>5.1608452609801366E-4</v>
      </c>
      <c r="AI686" s="18">
        <f t="shared" si="180"/>
        <v>3.67</v>
      </c>
      <c r="AJ686" s="41">
        <f>Code!$B$23</f>
        <v>0.15</v>
      </c>
      <c r="AK686" s="41">
        <f t="shared" si="181"/>
        <v>0.15</v>
      </c>
      <c r="AL686" s="110">
        <f t="shared" si="182"/>
        <v>18.171171171171171</v>
      </c>
      <c r="AM686" s="110">
        <f t="shared" si="183"/>
        <v>18.171171171171171</v>
      </c>
      <c r="AN686" s="110">
        <f t="shared" si="184"/>
        <v>5.9551821</v>
      </c>
      <c r="AO686" s="110">
        <f t="shared" si="185"/>
        <v>10.254943899018233</v>
      </c>
      <c r="AP686" s="18">
        <f>VLOOKUP(D686,Code!$B$92:$D$107,2,FALSE)</f>
        <v>0.32</v>
      </c>
      <c r="AQ686" s="18">
        <f>VLOOKUP(E686,Code!$B$92:$D$107,3,FALSE)</f>
        <v>0.25</v>
      </c>
      <c r="AR686" s="18">
        <f>Code!$C$132</f>
        <v>14</v>
      </c>
      <c r="AS686" s="18">
        <f t="shared" si="186"/>
        <v>14</v>
      </c>
      <c r="AT686" s="88">
        <f>Code!$C$189</f>
        <v>80</v>
      </c>
      <c r="AU686" s="88">
        <f t="shared" si="187"/>
        <v>80</v>
      </c>
      <c r="AV686" s="88">
        <f>Code!$C$198</f>
        <v>66</v>
      </c>
      <c r="AW686" s="18" t="str">
        <f>Code!$L$204</f>
        <v>EF 95</v>
      </c>
      <c r="AX686" s="64" t="str">
        <f>Code!$L$207</f>
        <v>EF 60</v>
      </c>
      <c r="AY686" s="64" t="str">
        <f>Code!$L$208</f>
        <v>EF 60</v>
      </c>
      <c r="AZ686" s="64" t="str">
        <f>Code!$L$205</f>
        <v>EF 62</v>
      </c>
      <c r="BA686" s="23" t="s">
        <v>237</v>
      </c>
      <c r="BB686" s="23" t="s">
        <v>237</v>
      </c>
      <c r="BC686" s="23" t="s">
        <v>237</v>
      </c>
      <c r="BD686" s="39">
        <f t="shared" si="188"/>
        <v>4.3867184718331158E-4</v>
      </c>
      <c r="BE686" s="39">
        <f t="shared" si="189"/>
        <v>3.6125916826860955E-4</v>
      </c>
      <c r="BF686" s="18">
        <f>Measures!$C$3</f>
        <v>8</v>
      </c>
      <c r="BG686" s="41">
        <f>Measures!$C$4</f>
        <v>0.1</v>
      </c>
      <c r="BH686" s="41">
        <v>0.06</v>
      </c>
      <c r="BI686" s="18">
        <f>VLOOKUP(D686,Measures!$B$6:$C$21,2,FALSE)</f>
        <v>38</v>
      </c>
      <c r="BJ686" s="18">
        <f>Measures!$C$22</f>
        <v>44</v>
      </c>
      <c r="BK686" s="18">
        <f>Measures!$C$23</f>
        <v>19</v>
      </c>
      <c r="BL686" s="18">
        <f>Measures!$C$24</f>
        <v>13</v>
      </c>
      <c r="BM686" s="18">
        <f>Measures!$C$26</f>
        <v>0.32</v>
      </c>
      <c r="BN686" s="18">
        <f>Measures!$D$26</f>
        <v>0.25</v>
      </c>
      <c r="BO686" s="18">
        <f>Measures!$C$27</f>
        <v>14</v>
      </c>
      <c r="BP686" s="18">
        <f>Measures!$C$28</f>
        <v>15</v>
      </c>
      <c r="BQ686" s="88">
        <f>Measures!$C$29</f>
        <v>92</v>
      </c>
      <c r="BR686" s="88">
        <f>Measures!$C$30</f>
        <v>95</v>
      </c>
      <c r="BS686" s="88">
        <f>Measures!$C$31</f>
        <v>70</v>
      </c>
      <c r="BT686" s="64" t="str">
        <f>Code!$M$204</f>
        <v>EF 200</v>
      </c>
      <c r="BU686" s="64" t="str">
        <f>Code!$M$207</f>
        <v>EF 67</v>
      </c>
      <c r="BV686" s="64" t="str">
        <f>Code!$M$208</f>
        <v>EF 70</v>
      </c>
      <c r="BW686" s="64" t="str">
        <f>Code!$M$205</f>
        <v>EF 82</v>
      </c>
      <c r="BX686" s="64" t="s">
        <v>363</v>
      </c>
      <c r="BY686" s="64" t="s">
        <v>239</v>
      </c>
      <c r="BZ686" s="64" t="s">
        <v>240</v>
      </c>
      <c r="CA686" s="64"/>
      <c r="CB686" s="64"/>
      <c r="CC686" s="64"/>
      <c r="CD686" s="64"/>
      <c r="CE686" s="64"/>
      <c r="CF686" s="64"/>
      <c r="CG686" s="64"/>
      <c r="CH686" s="64"/>
      <c r="CI686" s="64"/>
      <c r="CJ686" s="64"/>
      <c r="CK686" s="64"/>
      <c r="CL686" s="64"/>
      <c r="CM686" s="18"/>
      <c r="CN686" s="18"/>
    </row>
    <row r="687" spans="1:92" ht="14.4" x14ac:dyDescent="0.3">
      <c r="A687" s="19" t="s">
        <v>22</v>
      </c>
      <c r="B687" s="31" t="s">
        <v>85</v>
      </c>
      <c r="C687" s="19" t="s">
        <v>71</v>
      </c>
      <c r="D687" s="19">
        <v>14</v>
      </c>
      <c r="E687" s="19">
        <f>VLOOKUP(D687,Lists!$B$3:$C$18,2,FALSE)</f>
        <v>13</v>
      </c>
      <c r="F687" s="19">
        <v>1</v>
      </c>
      <c r="G687" s="19" t="s">
        <v>67</v>
      </c>
      <c r="H687" s="23">
        <v>1810</v>
      </c>
      <c r="I687" s="37">
        <v>0.11502100840336134</v>
      </c>
      <c r="J687" s="36">
        <v>5.1608452609801366E-4</v>
      </c>
      <c r="K687" s="36">
        <f t="shared" si="174"/>
        <v>5.1608452609801366E-4</v>
      </c>
      <c r="L687" s="23">
        <v>3.67</v>
      </c>
      <c r="M687" s="35">
        <v>0.26</v>
      </c>
      <c r="N687" s="35">
        <f t="shared" si="175"/>
        <v>0.26</v>
      </c>
      <c r="O687" s="38">
        <v>18.171171171171171</v>
      </c>
      <c r="P687" s="38">
        <f t="shared" si="176"/>
        <v>18.171171171171171</v>
      </c>
      <c r="Q687" s="38">
        <v>5.9551821</v>
      </c>
      <c r="R687" s="38">
        <v>10.254943899018233</v>
      </c>
      <c r="S687" s="23">
        <v>1.1400000000000001</v>
      </c>
      <c r="T687" s="23">
        <v>0.87</v>
      </c>
      <c r="U687" s="23">
        <v>10</v>
      </c>
      <c r="V687" s="23">
        <f t="shared" si="177"/>
        <v>10</v>
      </c>
      <c r="W687" s="23">
        <v>78</v>
      </c>
      <c r="X687" s="23">
        <f t="shared" si="178"/>
        <v>78</v>
      </c>
      <c r="Y687" s="23">
        <v>62</v>
      </c>
      <c r="Z687" s="23" t="str">
        <f>Code!$K$204</f>
        <v>EF 86</v>
      </c>
      <c r="AA687" s="23" t="str">
        <f>Code!$K$207</f>
        <v>EF 57</v>
      </c>
      <c r="AB687" s="23" t="str">
        <f>Code!$K$208</f>
        <v>EF 57</v>
      </c>
      <c r="AC687" s="23" t="str">
        <f>Code!$K$205</f>
        <v>EF 57</v>
      </c>
      <c r="AD687" s="23" t="s">
        <v>237</v>
      </c>
      <c r="AE687" s="23" t="s">
        <v>237</v>
      </c>
      <c r="AF687" s="23" t="s">
        <v>237</v>
      </c>
      <c r="AG687" s="39">
        <f t="shared" si="173"/>
        <v>5.1608452609801366E-4</v>
      </c>
      <c r="AH687" s="39">
        <f t="shared" si="179"/>
        <v>5.1608452609801366E-4</v>
      </c>
      <c r="AI687" s="18">
        <f t="shared" si="180"/>
        <v>3.67</v>
      </c>
      <c r="AJ687" s="41">
        <f>Code!$B$23</f>
        <v>0.15</v>
      </c>
      <c r="AK687" s="41">
        <f t="shared" si="181"/>
        <v>0.15</v>
      </c>
      <c r="AL687" s="110">
        <f t="shared" si="182"/>
        <v>18.171171171171171</v>
      </c>
      <c r="AM687" s="110">
        <f t="shared" si="183"/>
        <v>18.171171171171171</v>
      </c>
      <c r="AN687" s="110">
        <f t="shared" si="184"/>
        <v>5.9551821</v>
      </c>
      <c r="AO687" s="110">
        <f t="shared" si="185"/>
        <v>10.254943899018233</v>
      </c>
      <c r="AP687" s="18">
        <f>VLOOKUP(D687,Code!$B$92:$D$107,2,FALSE)</f>
        <v>0.32</v>
      </c>
      <c r="AQ687" s="18">
        <f>VLOOKUP(E687,Code!$B$92:$D$107,3,FALSE)</f>
        <v>0.25</v>
      </c>
      <c r="AR687" s="18">
        <f>Code!$C$132</f>
        <v>14</v>
      </c>
      <c r="AS687" s="18">
        <f t="shared" si="186"/>
        <v>14</v>
      </c>
      <c r="AT687" s="88">
        <f>Code!$C$189</f>
        <v>80</v>
      </c>
      <c r="AU687" s="88">
        <f t="shared" si="187"/>
        <v>80</v>
      </c>
      <c r="AV687" s="88">
        <f>Code!$C$198</f>
        <v>66</v>
      </c>
      <c r="AW687" s="18" t="str">
        <f>Code!$L$204</f>
        <v>EF 95</v>
      </c>
      <c r="AX687" s="64" t="str">
        <f>Code!$L$207</f>
        <v>EF 60</v>
      </c>
      <c r="AY687" s="64" t="str">
        <f>Code!$L$208</f>
        <v>EF 60</v>
      </c>
      <c r="AZ687" s="64" t="str">
        <f>Code!$L$205</f>
        <v>EF 62</v>
      </c>
      <c r="BA687" s="23" t="s">
        <v>237</v>
      </c>
      <c r="BB687" s="23" t="s">
        <v>237</v>
      </c>
      <c r="BC687" s="23" t="s">
        <v>237</v>
      </c>
      <c r="BD687" s="39">
        <f t="shared" si="188"/>
        <v>4.3867184718331158E-4</v>
      </c>
      <c r="BE687" s="39">
        <f t="shared" si="189"/>
        <v>3.6125916826860955E-4</v>
      </c>
      <c r="BF687" s="18">
        <f>Measures!$C$3</f>
        <v>8</v>
      </c>
      <c r="BG687" s="41">
        <f>Measures!$C$4</f>
        <v>0.1</v>
      </c>
      <c r="BH687" s="41">
        <v>0.06</v>
      </c>
      <c r="BI687" s="18">
        <f>VLOOKUP(D687,Measures!$B$6:$C$21,2,FALSE)</f>
        <v>38</v>
      </c>
      <c r="BJ687" s="18">
        <f>Measures!$C$22</f>
        <v>44</v>
      </c>
      <c r="BK687" s="18">
        <f>Measures!$C$23</f>
        <v>19</v>
      </c>
      <c r="BL687" s="18">
        <f>Measures!$C$24</f>
        <v>13</v>
      </c>
      <c r="BM687" s="18">
        <f>Measures!$C$26</f>
        <v>0.32</v>
      </c>
      <c r="BN687" s="18">
        <f>Measures!$D$26</f>
        <v>0.25</v>
      </c>
      <c r="BO687" s="18">
        <f>Measures!$C$27</f>
        <v>14</v>
      </c>
      <c r="BP687" s="18">
        <f>Measures!$C$28</f>
        <v>15</v>
      </c>
      <c r="BQ687" s="88">
        <f>Measures!$C$29</f>
        <v>92</v>
      </c>
      <c r="BR687" s="88">
        <f>Measures!$C$30</f>
        <v>95</v>
      </c>
      <c r="BS687" s="88">
        <f>Measures!$C$31</f>
        <v>70</v>
      </c>
      <c r="BT687" s="64" t="str">
        <f>Code!$M$204</f>
        <v>EF 200</v>
      </c>
      <c r="BU687" s="64" t="str">
        <f>Code!$M$207</f>
        <v>EF 67</v>
      </c>
      <c r="BV687" s="64" t="str">
        <f>Code!$M$208</f>
        <v>EF 70</v>
      </c>
      <c r="BW687" s="64" t="str">
        <f>Code!$M$205</f>
        <v>EF 82</v>
      </c>
      <c r="BX687" s="64" t="s">
        <v>363</v>
      </c>
      <c r="BY687" s="64" t="s">
        <v>239</v>
      </c>
      <c r="BZ687" s="64" t="s">
        <v>240</v>
      </c>
      <c r="CA687" s="64"/>
      <c r="CB687" s="64"/>
      <c r="CC687" s="64"/>
      <c r="CD687" s="64"/>
      <c r="CE687" s="64"/>
      <c r="CF687" s="64"/>
      <c r="CG687" s="64"/>
      <c r="CH687" s="64"/>
      <c r="CI687" s="64"/>
      <c r="CJ687" s="64"/>
      <c r="CK687" s="64"/>
      <c r="CL687" s="64"/>
      <c r="CM687" s="18"/>
      <c r="CN687" s="18"/>
    </row>
    <row r="688" spans="1:92" ht="14.4" x14ac:dyDescent="0.3">
      <c r="A688" s="19" t="s">
        <v>22</v>
      </c>
      <c r="B688" s="31" t="s">
        <v>85</v>
      </c>
      <c r="C688" s="19" t="s">
        <v>71</v>
      </c>
      <c r="D688" s="19">
        <v>14</v>
      </c>
      <c r="E688" s="19">
        <f>VLOOKUP(D688,Lists!$B$3:$C$18,2,FALSE)</f>
        <v>13</v>
      </c>
      <c r="F688" s="19">
        <v>2</v>
      </c>
      <c r="G688" s="19" t="s">
        <v>67</v>
      </c>
      <c r="H688" s="23">
        <v>2400</v>
      </c>
      <c r="I688" s="37">
        <v>0.11502100840336134</v>
      </c>
      <c r="J688" s="36">
        <v>5.1608452609801366E-4</v>
      </c>
      <c r="K688" s="36">
        <f t="shared" si="174"/>
        <v>5.1608452609801366E-4</v>
      </c>
      <c r="L688" s="23">
        <v>3.67</v>
      </c>
      <c r="M688" s="35">
        <v>0.26</v>
      </c>
      <c r="N688" s="35">
        <f t="shared" si="175"/>
        <v>0.26</v>
      </c>
      <c r="O688" s="38">
        <v>18.171171171171171</v>
      </c>
      <c r="P688" s="38">
        <f t="shared" si="176"/>
        <v>18.171171171171171</v>
      </c>
      <c r="Q688" s="38">
        <v>5.9551821</v>
      </c>
      <c r="R688" s="38">
        <v>10.254943899018233</v>
      </c>
      <c r="S688" s="23">
        <v>1.1400000000000001</v>
      </c>
      <c r="T688" s="23">
        <v>0.87</v>
      </c>
      <c r="U688" s="23">
        <v>10</v>
      </c>
      <c r="V688" s="23">
        <f t="shared" si="177"/>
        <v>10</v>
      </c>
      <c r="W688" s="23">
        <v>78</v>
      </c>
      <c r="X688" s="23">
        <f t="shared" si="178"/>
        <v>78</v>
      </c>
      <c r="Y688" s="23">
        <v>62</v>
      </c>
      <c r="Z688" s="23" t="str">
        <f>Code!$K$204</f>
        <v>EF 86</v>
      </c>
      <c r="AA688" s="23" t="str">
        <f>Code!$K$207</f>
        <v>EF 57</v>
      </c>
      <c r="AB688" s="23" t="str">
        <f>Code!$K$208</f>
        <v>EF 57</v>
      </c>
      <c r="AC688" s="23" t="str">
        <f>Code!$K$205</f>
        <v>EF 57</v>
      </c>
      <c r="AD688" s="23" t="s">
        <v>237</v>
      </c>
      <c r="AE688" s="23" t="s">
        <v>237</v>
      </c>
      <c r="AF688" s="23" t="s">
        <v>237</v>
      </c>
      <c r="AG688" s="39">
        <f t="shared" si="173"/>
        <v>5.1608452609801366E-4</v>
      </c>
      <c r="AH688" s="39">
        <f t="shared" si="179"/>
        <v>5.1608452609801366E-4</v>
      </c>
      <c r="AI688" s="18">
        <f t="shared" si="180"/>
        <v>3.67</v>
      </c>
      <c r="AJ688" s="41">
        <f>Code!$B$23</f>
        <v>0.15</v>
      </c>
      <c r="AK688" s="41">
        <f t="shared" si="181"/>
        <v>0.15</v>
      </c>
      <c r="AL688" s="110">
        <f t="shared" si="182"/>
        <v>18.171171171171171</v>
      </c>
      <c r="AM688" s="110">
        <f t="shared" si="183"/>
        <v>18.171171171171171</v>
      </c>
      <c r="AN688" s="110">
        <f t="shared" si="184"/>
        <v>5.9551821</v>
      </c>
      <c r="AO688" s="110">
        <f t="shared" si="185"/>
        <v>10.254943899018233</v>
      </c>
      <c r="AP688" s="18">
        <f>VLOOKUP(D688,Code!$B$92:$D$107,2,FALSE)</f>
        <v>0.32</v>
      </c>
      <c r="AQ688" s="18">
        <f>VLOOKUP(E688,Code!$B$92:$D$107,3,FALSE)</f>
        <v>0.25</v>
      </c>
      <c r="AR688" s="18">
        <f>Code!$C$132</f>
        <v>14</v>
      </c>
      <c r="AS688" s="18">
        <f t="shared" si="186"/>
        <v>14</v>
      </c>
      <c r="AT688" s="88">
        <f>Code!$C$189</f>
        <v>80</v>
      </c>
      <c r="AU688" s="88">
        <f t="shared" si="187"/>
        <v>80</v>
      </c>
      <c r="AV688" s="88">
        <f>Code!$C$198</f>
        <v>66</v>
      </c>
      <c r="AW688" s="18" t="str">
        <f>Code!$L$204</f>
        <v>EF 95</v>
      </c>
      <c r="AX688" s="64" t="str">
        <f>Code!$L$207</f>
        <v>EF 60</v>
      </c>
      <c r="AY688" s="64" t="str">
        <f>Code!$L$208</f>
        <v>EF 60</v>
      </c>
      <c r="AZ688" s="64" t="str">
        <f>Code!$L$205</f>
        <v>EF 62</v>
      </c>
      <c r="BA688" s="23" t="s">
        <v>237</v>
      </c>
      <c r="BB688" s="23" t="s">
        <v>237</v>
      </c>
      <c r="BC688" s="23" t="s">
        <v>237</v>
      </c>
      <c r="BD688" s="39">
        <f t="shared" si="188"/>
        <v>4.3867184718331158E-4</v>
      </c>
      <c r="BE688" s="39">
        <f t="shared" si="189"/>
        <v>3.6125916826860955E-4</v>
      </c>
      <c r="BF688" s="18">
        <f>Measures!$C$3</f>
        <v>8</v>
      </c>
      <c r="BG688" s="41">
        <f>Measures!$C$4</f>
        <v>0.1</v>
      </c>
      <c r="BH688" s="41">
        <v>0.06</v>
      </c>
      <c r="BI688" s="18">
        <f>VLOOKUP(D688,Measures!$B$6:$C$21,2,FALSE)</f>
        <v>38</v>
      </c>
      <c r="BJ688" s="18">
        <f>Measures!$C$22</f>
        <v>44</v>
      </c>
      <c r="BK688" s="18">
        <f>Measures!$C$23</f>
        <v>19</v>
      </c>
      <c r="BL688" s="18">
        <f>Measures!$C$24</f>
        <v>13</v>
      </c>
      <c r="BM688" s="18">
        <f>Measures!$C$26</f>
        <v>0.32</v>
      </c>
      <c r="BN688" s="18">
        <f>Measures!$D$26</f>
        <v>0.25</v>
      </c>
      <c r="BO688" s="18">
        <f>Measures!$C$27</f>
        <v>14</v>
      </c>
      <c r="BP688" s="18">
        <f>Measures!$C$28</f>
        <v>15</v>
      </c>
      <c r="BQ688" s="88">
        <f>Measures!$C$29</f>
        <v>92</v>
      </c>
      <c r="BR688" s="88">
        <f>Measures!$C$30</f>
        <v>95</v>
      </c>
      <c r="BS688" s="88">
        <f>Measures!$C$31</f>
        <v>70</v>
      </c>
      <c r="BT688" s="64" t="str">
        <f>Code!$M$204</f>
        <v>EF 200</v>
      </c>
      <c r="BU688" s="64" t="str">
        <f>Code!$M$207</f>
        <v>EF 67</v>
      </c>
      <c r="BV688" s="64" t="str">
        <f>Code!$M$208</f>
        <v>EF 70</v>
      </c>
      <c r="BW688" s="64" t="str">
        <f>Code!$M$205</f>
        <v>EF 82</v>
      </c>
      <c r="BX688" s="64" t="s">
        <v>363</v>
      </c>
      <c r="BY688" s="64" t="s">
        <v>239</v>
      </c>
      <c r="BZ688" s="64" t="s">
        <v>240</v>
      </c>
      <c r="CA688" s="64"/>
      <c r="CB688" s="64"/>
      <c r="CC688" s="64"/>
      <c r="CD688" s="64"/>
      <c r="CE688" s="64"/>
      <c r="CF688" s="64"/>
      <c r="CG688" s="64"/>
      <c r="CH688" s="64"/>
      <c r="CI688" s="64"/>
      <c r="CJ688" s="64"/>
      <c r="CK688" s="64"/>
      <c r="CL688" s="64"/>
      <c r="CM688" s="18"/>
      <c r="CN688" s="18"/>
    </row>
    <row r="689" spans="1:92" ht="14.4" x14ac:dyDescent="0.3">
      <c r="A689" s="19" t="s">
        <v>95</v>
      </c>
      <c r="B689" s="31" t="s">
        <v>85</v>
      </c>
      <c r="C689" s="19" t="s">
        <v>87</v>
      </c>
      <c r="D689" s="19">
        <v>14</v>
      </c>
      <c r="E689" s="19">
        <f>VLOOKUP(D689,Lists!$B$3:$C$18,2,FALSE)</f>
        <v>13</v>
      </c>
      <c r="F689" s="19">
        <v>1</v>
      </c>
      <c r="G689" s="19" t="s">
        <v>67</v>
      </c>
      <c r="H689" s="23">
        <v>1810</v>
      </c>
      <c r="I689" s="37">
        <v>0.11502100840336134</v>
      </c>
      <c r="J689" s="36">
        <v>5.1608452609801366E-4</v>
      </c>
      <c r="K689" s="36">
        <f t="shared" si="174"/>
        <v>5.1608452609801366E-4</v>
      </c>
      <c r="L689" s="23">
        <v>3.67</v>
      </c>
      <c r="M689" s="35">
        <v>0.26</v>
      </c>
      <c r="N689" s="35">
        <f t="shared" si="175"/>
        <v>0.26</v>
      </c>
      <c r="O689" s="38">
        <v>18.171171171171171</v>
      </c>
      <c r="P689" s="38">
        <f t="shared" si="176"/>
        <v>18.171171171171171</v>
      </c>
      <c r="Q689" s="38">
        <v>5.9551821</v>
      </c>
      <c r="R689" s="38">
        <v>10.254943899018233</v>
      </c>
      <c r="S689" s="23">
        <v>1.1400000000000001</v>
      </c>
      <c r="T689" s="23">
        <v>0.87</v>
      </c>
      <c r="U689" s="23">
        <v>10</v>
      </c>
      <c r="V689" s="23">
        <f t="shared" si="177"/>
        <v>10</v>
      </c>
      <c r="W689" s="23">
        <v>78</v>
      </c>
      <c r="X689" s="23">
        <f t="shared" si="178"/>
        <v>78</v>
      </c>
      <c r="Y689" s="23">
        <v>62</v>
      </c>
      <c r="Z689" s="23" t="str">
        <f>Code!$K$204</f>
        <v>EF 86</v>
      </c>
      <c r="AA689" s="23" t="str">
        <f>Code!$K$207</f>
        <v>EF 57</v>
      </c>
      <c r="AB689" s="23" t="str">
        <f>Code!$K$208</f>
        <v>EF 57</v>
      </c>
      <c r="AC689" s="23" t="str">
        <f>Code!$K$205</f>
        <v>EF 57</v>
      </c>
      <c r="AD689" s="23" t="s">
        <v>237</v>
      </c>
      <c r="AE689" s="23" t="s">
        <v>237</v>
      </c>
      <c r="AF689" s="23" t="s">
        <v>237</v>
      </c>
      <c r="AG689" s="39">
        <f t="shared" si="173"/>
        <v>5.1608452609801366E-4</v>
      </c>
      <c r="AH689" s="39">
        <f t="shared" si="179"/>
        <v>5.1608452609801366E-4</v>
      </c>
      <c r="AI689" s="18">
        <f t="shared" si="180"/>
        <v>3.67</v>
      </c>
      <c r="AJ689" s="41">
        <f>Code!$B$23</f>
        <v>0.15</v>
      </c>
      <c r="AK689" s="41">
        <f t="shared" si="181"/>
        <v>0.15</v>
      </c>
      <c r="AL689" s="110">
        <f t="shared" si="182"/>
        <v>18.171171171171171</v>
      </c>
      <c r="AM689" s="110">
        <f t="shared" si="183"/>
        <v>18.171171171171171</v>
      </c>
      <c r="AN689" s="110">
        <f t="shared" si="184"/>
        <v>5.9551821</v>
      </c>
      <c r="AO689" s="110">
        <f t="shared" si="185"/>
        <v>10.254943899018233</v>
      </c>
      <c r="AP689" s="18">
        <f>VLOOKUP(D689,Code!$B$92:$D$107,2,FALSE)</f>
        <v>0.32</v>
      </c>
      <c r="AQ689" s="18">
        <f>VLOOKUP(E689,Code!$B$92:$D$107,3,FALSE)</f>
        <v>0.25</v>
      </c>
      <c r="AR689" s="18">
        <f>Code!$C$132</f>
        <v>14</v>
      </c>
      <c r="AS689" s="18">
        <f t="shared" si="186"/>
        <v>14</v>
      </c>
      <c r="AT689" s="88">
        <f>Code!$C$189</f>
        <v>80</v>
      </c>
      <c r="AU689" s="88">
        <f t="shared" si="187"/>
        <v>80</v>
      </c>
      <c r="AV689" s="88">
        <f>Code!$C$198</f>
        <v>66</v>
      </c>
      <c r="AW689" s="18" t="str">
        <f>Code!$L$204</f>
        <v>EF 95</v>
      </c>
      <c r="AX689" s="64" t="str">
        <f>Code!$L$207</f>
        <v>EF 60</v>
      </c>
      <c r="AY689" s="64" t="str">
        <f>Code!$L$208</f>
        <v>EF 60</v>
      </c>
      <c r="AZ689" s="64" t="str">
        <f>Code!$L$205</f>
        <v>EF 62</v>
      </c>
      <c r="BA689" s="23" t="s">
        <v>237</v>
      </c>
      <c r="BB689" s="23" t="s">
        <v>237</v>
      </c>
      <c r="BC689" s="23" t="s">
        <v>237</v>
      </c>
      <c r="BD689" s="39">
        <f t="shared" si="188"/>
        <v>4.3867184718331158E-4</v>
      </c>
      <c r="BE689" s="39">
        <f t="shared" si="189"/>
        <v>3.6125916826860955E-4</v>
      </c>
      <c r="BF689" s="18">
        <f>Measures!$C$3</f>
        <v>8</v>
      </c>
      <c r="BG689" s="41">
        <f>Measures!$C$4</f>
        <v>0.1</v>
      </c>
      <c r="BH689" s="41">
        <v>0.06</v>
      </c>
      <c r="BI689" s="18">
        <f>VLOOKUP(D689,Measures!$B$6:$C$21,2,FALSE)</f>
        <v>38</v>
      </c>
      <c r="BJ689" s="18">
        <f>Measures!$C$22</f>
        <v>44</v>
      </c>
      <c r="BK689" s="18">
        <f>Measures!$C$23</f>
        <v>19</v>
      </c>
      <c r="BL689" s="18">
        <f>Measures!$C$24</f>
        <v>13</v>
      </c>
      <c r="BM689" s="18">
        <f>Measures!$C$26</f>
        <v>0.32</v>
      </c>
      <c r="BN689" s="18">
        <f>Measures!$D$26</f>
        <v>0.25</v>
      </c>
      <c r="BO689" s="18">
        <f>Measures!$C$27</f>
        <v>14</v>
      </c>
      <c r="BP689" s="18">
        <f>Measures!$C$28</f>
        <v>15</v>
      </c>
      <c r="BQ689" s="88">
        <f>Measures!$C$29</f>
        <v>92</v>
      </c>
      <c r="BR689" s="88">
        <f>Measures!$C$30</f>
        <v>95</v>
      </c>
      <c r="BS689" s="88">
        <f>Measures!$C$31</f>
        <v>70</v>
      </c>
      <c r="BT689" s="64" t="str">
        <f>Code!$M$204</f>
        <v>EF 200</v>
      </c>
      <c r="BU689" s="64" t="str">
        <f>Code!$M$207</f>
        <v>EF 67</v>
      </c>
      <c r="BV689" s="64" t="str">
        <f>Code!$M$208</f>
        <v>EF 70</v>
      </c>
      <c r="BW689" s="64" t="str">
        <f>Code!$M$205</f>
        <v>EF 82</v>
      </c>
      <c r="BX689" s="64" t="s">
        <v>363</v>
      </c>
      <c r="BY689" s="64" t="s">
        <v>239</v>
      </c>
      <c r="BZ689" s="64" t="s">
        <v>240</v>
      </c>
      <c r="CA689" s="64"/>
      <c r="CB689" s="64"/>
      <c r="CC689" s="64"/>
      <c r="CD689" s="64"/>
      <c r="CE689" s="64"/>
      <c r="CF689" s="64"/>
      <c r="CG689" s="64"/>
      <c r="CH689" s="64"/>
      <c r="CI689" s="64"/>
      <c r="CJ689" s="64"/>
      <c r="CK689" s="64"/>
      <c r="CL689" s="64"/>
      <c r="CM689" s="18"/>
      <c r="CN689" s="18"/>
    </row>
    <row r="690" spans="1:92" ht="14.4" x14ac:dyDescent="0.3">
      <c r="A690" s="19" t="s">
        <v>95</v>
      </c>
      <c r="B690" s="31" t="s">
        <v>85</v>
      </c>
      <c r="C690" s="19" t="s">
        <v>87</v>
      </c>
      <c r="D690" s="19">
        <v>14</v>
      </c>
      <c r="E690" s="19">
        <f>VLOOKUP(D690,Lists!$B$3:$C$18,2,FALSE)</f>
        <v>13</v>
      </c>
      <c r="F690" s="19">
        <v>2</v>
      </c>
      <c r="G690" s="19" t="s">
        <v>67</v>
      </c>
      <c r="H690" s="23">
        <v>2400</v>
      </c>
      <c r="I690" s="37">
        <v>0.11502100840336134</v>
      </c>
      <c r="J690" s="36">
        <v>5.1608452609801366E-4</v>
      </c>
      <c r="K690" s="36">
        <f t="shared" si="174"/>
        <v>5.1608452609801366E-4</v>
      </c>
      <c r="L690" s="23">
        <v>3.67</v>
      </c>
      <c r="M690" s="35">
        <v>0.26</v>
      </c>
      <c r="N690" s="35">
        <f t="shared" si="175"/>
        <v>0.26</v>
      </c>
      <c r="O690" s="38">
        <v>18.171171171171171</v>
      </c>
      <c r="P690" s="38">
        <f t="shared" si="176"/>
        <v>18.171171171171171</v>
      </c>
      <c r="Q690" s="38">
        <v>5.9551821</v>
      </c>
      <c r="R690" s="38">
        <v>10.254943899018233</v>
      </c>
      <c r="S690" s="23">
        <v>1.1400000000000001</v>
      </c>
      <c r="T690" s="23">
        <v>0.87</v>
      </c>
      <c r="U690" s="23">
        <v>10</v>
      </c>
      <c r="V690" s="23">
        <f t="shared" si="177"/>
        <v>10</v>
      </c>
      <c r="W690" s="23">
        <v>78</v>
      </c>
      <c r="X690" s="23">
        <f t="shared" si="178"/>
        <v>78</v>
      </c>
      <c r="Y690" s="23">
        <v>62</v>
      </c>
      <c r="Z690" s="23" t="str">
        <f>Code!$K$204</f>
        <v>EF 86</v>
      </c>
      <c r="AA690" s="23" t="str">
        <f>Code!$K$207</f>
        <v>EF 57</v>
      </c>
      <c r="AB690" s="23" t="str">
        <f>Code!$K$208</f>
        <v>EF 57</v>
      </c>
      <c r="AC690" s="23" t="str">
        <f>Code!$K$205</f>
        <v>EF 57</v>
      </c>
      <c r="AD690" s="23" t="s">
        <v>237</v>
      </c>
      <c r="AE690" s="23" t="s">
        <v>237</v>
      </c>
      <c r="AF690" s="23" t="s">
        <v>237</v>
      </c>
      <c r="AG690" s="39">
        <f t="shared" si="173"/>
        <v>5.1608452609801366E-4</v>
      </c>
      <c r="AH690" s="39">
        <f t="shared" si="179"/>
        <v>5.1608452609801366E-4</v>
      </c>
      <c r="AI690" s="18">
        <f t="shared" si="180"/>
        <v>3.67</v>
      </c>
      <c r="AJ690" s="41">
        <f>Code!$B$23</f>
        <v>0.15</v>
      </c>
      <c r="AK690" s="41">
        <f t="shared" si="181"/>
        <v>0.15</v>
      </c>
      <c r="AL690" s="110">
        <f t="shared" si="182"/>
        <v>18.171171171171171</v>
      </c>
      <c r="AM690" s="110">
        <f t="shared" si="183"/>
        <v>18.171171171171171</v>
      </c>
      <c r="AN690" s="110">
        <f t="shared" si="184"/>
        <v>5.9551821</v>
      </c>
      <c r="AO690" s="110">
        <f t="shared" si="185"/>
        <v>10.254943899018233</v>
      </c>
      <c r="AP690" s="18">
        <f>VLOOKUP(D690,Code!$B$92:$D$107,2,FALSE)</f>
        <v>0.32</v>
      </c>
      <c r="AQ690" s="18">
        <f>VLOOKUP(E690,Code!$B$92:$D$107,3,FALSE)</f>
        <v>0.25</v>
      </c>
      <c r="AR690" s="18">
        <f>Code!$C$132</f>
        <v>14</v>
      </c>
      <c r="AS690" s="18">
        <f t="shared" si="186"/>
        <v>14</v>
      </c>
      <c r="AT690" s="88">
        <f>Code!$C$189</f>
        <v>80</v>
      </c>
      <c r="AU690" s="88">
        <f t="shared" si="187"/>
        <v>80</v>
      </c>
      <c r="AV690" s="88">
        <f>Code!$C$198</f>
        <v>66</v>
      </c>
      <c r="AW690" s="18" t="str">
        <f>Code!$L$204</f>
        <v>EF 95</v>
      </c>
      <c r="AX690" s="64" t="str">
        <f>Code!$L$207</f>
        <v>EF 60</v>
      </c>
      <c r="AY690" s="64" t="str">
        <f>Code!$L$208</f>
        <v>EF 60</v>
      </c>
      <c r="AZ690" s="64" t="str">
        <f>Code!$L$205</f>
        <v>EF 62</v>
      </c>
      <c r="BA690" s="23" t="s">
        <v>237</v>
      </c>
      <c r="BB690" s="23" t="s">
        <v>237</v>
      </c>
      <c r="BC690" s="23" t="s">
        <v>237</v>
      </c>
      <c r="BD690" s="39">
        <f t="shared" si="188"/>
        <v>4.3867184718331158E-4</v>
      </c>
      <c r="BE690" s="39">
        <f t="shared" si="189"/>
        <v>3.6125916826860955E-4</v>
      </c>
      <c r="BF690" s="18">
        <f>Measures!$C$3</f>
        <v>8</v>
      </c>
      <c r="BG690" s="41">
        <f>Measures!$C$4</f>
        <v>0.1</v>
      </c>
      <c r="BH690" s="41">
        <v>0.06</v>
      </c>
      <c r="BI690" s="18">
        <f>VLOOKUP(D690,Measures!$B$6:$C$21,2,FALSE)</f>
        <v>38</v>
      </c>
      <c r="BJ690" s="18">
        <f>Measures!$C$22</f>
        <v>44</v>
      </c>
      <c r="BK690" s="18">
        <f>Measures!$C$23</f>
        <v>19</v>
      </c>
      <c r="BL690" s="18">
        <f>Measures!$C$24</f>
        <v>13</v>
      </c>
      <c r="BM690" s="18">
        <f>Measures!$C$26</f>
        <v>0.32</v>
      </c>
      <c r="BN690" s="18">
        <f>Measures!$D$26</f>
        <v>0.25</v>
      </c>
      <c r="BO690" s="18">
        <f>Measures!$C$27</f>
        <v>14</v>
      </c>
      <c r="BP690" s="18">
        <f>Measures!$C$28</f>
        <v>15</v>
      </c>
      <c r="BQ690" s="88">
        <f>Measures!$C$29</f>
        <v>92</v>
      </c>
      <c r="BR690" s="88">
        <f>Measures!$C$30</f>
        <v>95</v>
      </c>
      <c r="BS690" s="88">
        <f>Measures!$C$31</f>
        <v>70</v>
      </c>
      <c r="BT690" s="64" t="str">
        <f>Code!$M$204</f>
        <v>EF 200</v>
      </c>
      <c r="BU690" s="64" t="str">
        <f>Code!$M$207</f>
        <v>EF 67</v>
      </c>
      <c r="BV690" s="64" t="str">
        <f>Code!$M$208</f>
        <v>EF 70</v>
      </c>
      <c r="BW690" s="64" t="str">
        <f>Code!$M$205</f>
        <v>EF 82</v>
      </c>
      <c r="BX690" s="64" t="s">
        <v>363</v>
      </c>
      <c r="BY690" s="64" t="s">
        <v>239</v>
      </c>
      <c r="BZ690" s="64" t="s">
        <v>240</v>
      </c>
      <c r="CA690" s="64"/>
      <c r="CB690" s="64"/>
      <c r="CC690" s="64"/>
      <c r="CD690" s="64"/>
      <c r="CE690" s="64"/>
      <c r="CF690" s="64"/>
      <c r="CG690" s="64"/>
      <c r="CH690" s="64"/>
      <c r="CI690" s="64"/>
      <c r="CJ690" s="64"/>
      <c r="CK690" s="64"/>
      <c r="CL690" s="64"/>
      <c r="CM690" s="18"/>
      <c r="CN690" s="18"/>
    </row>
    <row r="691" spans="1:92" ht="14.4" x14ac:dyDescent="0.3">
      <c r="A691" s="19" t="s">
        <v>22</v>
      </c>
      <c r="B691" s="31" t="s">
        <v>85</v>
      </c>
      <c r="C691" s="19" t="s">
        <v>87</v>
      </c>
      <c r="D691" s="19">
        <v>14</v>
      </c>
      <c r="E691" s="19">
        <f>VLOOKUP(D691,Lists!$B$3:$C$18,2,FALSE)</f>
        <v>13</v>
      </c>
      <c r="F691" s="19">
        <v>1</v>
      </c>
      <c r="G691" s="19" t="s">
        <v>67</v>
      </c>
      <c r="H691" s="23">
        <v>1810</v>
      </c>
      <c r="I691" s="37">
        <v>0.11502100840336134</v>
      </c>
      <c r="J691" s="36">
        <v>5.1608452609801366E-4</v>
      </c>
      <c r="K691" s="36">
        <f t="shared" si="174"/>
        <v>5.1608452609801366E-4</v>
      </c>
      <c r="L691" s="23">
        <v>3.67</v>
      </c>
      <c r="M691" s="35">
        <v>0.26</v>
      </c>
      <c r="N691" s="35">
        <f t="shared" si="175"/>
        <v>0.26</v>
      </c>
      <c r="O691" s="38">
        <v>18.171171171171171</v>
      </c>
      <c r="P691" s="38">
        <f t="shared" si="176"/>
        <v>18.171171171171171</v>
      </c>
      <c r="Q691" s="38">
        <v>5.9551821</v>
      </c>
      <c r="R691" s="38">
        <v>10.254943899018233</v>
      </c>
      <c r="S691" s="23">
        <v>1.1400000000000001</v>
      </c>
      <c r="T691" s="23">
        <v>0.87</v>
      </c>
      <c r="U691" s="23">
        <v>10</v>
      </c>
      <c r="V691" s="23">
        <f t="shared" si="177"/>
        <v>10</v>
      </c>
      <c r="W691" s="23">
        <v>78</v>
      </c>
      <c r="X691" s="23">
        <f t="shared" si="178"/>
        <v>78</v>
      </c>
      <c r="Y691" s="23">
        <v>62</v>
      </c>
      <c r="Z691" s="23" t="str">
        <f>Code!$K$204</f>
        <v>EF 86</v>
      </c>
      <c r="AA691" s="23" t="str">
        <f>Code!$K$207</f>
        <v>EF 57</v>
      </c>
      <c r="AB691" s="23" t="str">
        <f>Code!$K$208</f>
        <v>EF 57</v>
      </c>
      <c r="AC691" s="23" t="str">
        <f>Code!$K$205</f>
        <v>EF 57</v>
      </c>
      <c r="AD691" s="23" t="s">
        <v>237</v>
      </c>
      <c r="AE691" s="23" t="s">
        <v>237</v>
      </c>
      <c r="AF691" s="23" t="s">
        <v>237</v>
      </c>
      <c r="AG691" s="39">
        <f t="shared" si="173"/>
        <v>5.1608452609801366E-4</v>
      </c>
      <c r="AH691" s="39">
        <f t="shared" si="179"/>
        <v>5.1608452609801366E-4</v>
      </c>
      <c r="AI691" s="18">
        <f t="shared" si="180"/>
        <v>3.67</v>
      </c>
      <c r="AJ691" s="41">
        <f>Code!$B$23</f>
        <v>0.15</v>
      </c>
      <c r="AK691" s="41">
        <f t="shared" si="181"/>
        <v>0.15</v>
      </c>
      <c r="AL691" s="110">
        <f t="shared" si="182"/>
        <v>18.171171171171171</v>
      </c>
      <c r="AM691" s="110">
        <f t="shared" si="183"/>
        <v>18.171171171171171</v>
      </c>
      <c r="AN691" s="110">
        <f t="shared" si="184"/>
        <v>5.9551821</v>
      </c>
      <c r="AO691" s="110">
        <f t="shared" si="185"/>
        <v>10.254943899018233</v>
      </c>
      <c r="AP691" s="18">
        <f>VLOOKUP(D691,Code!$B$92:$D$107,2,FALSE)</f>
        <v>0.32</v>
      </c>
      <c r="AQ691" s="18">
        <f>VLOOKUP(E691,Code!$B$92:$D$107,3,FALSE)</f>
        <v>0.25</v>
      </c>
      <c r="AR691" s="18">
        <f>Code!$C$132</f>
        <v>14</v>
      </c>
      <c r="AS691" s="18">
        <f t="shared" si="186"/>
        <v>14</v>
      </c>
      <c r="AT691" s="88">
        <f>Code!$C$189</f>
        <v>80</v>
      </c>
      <c r="AU691" s="88">
        <f t="shared" si="187"/>
        <v>80</v>
      </c>
      <c r="AV691" s="88">
        <f>Code!$C$198</f>
        <v>66</v>
      </c>
      <c r="AW691" s="18" t="str">
        <f>Code!$L$204</f>
        <v>EF 95</v>
      </c>
      <c r="AX691" s="64" t="str">
        <f>Code!$L$207</f>
        <v>EF 60</v>
      </c>
      <c r="AY691" s="64" t="str">
        <f>Code!$L$208</f>
        <v>EF 60</v>
      </c>
      <c r="AZ691" s="64" t="str">
        <f>Code!$L$205</f>
        <v>EF 62</v>
      </c>
      <c r="BA691" s="23" t="s">
        <v>237</v>
      </c>
      <c r="BB691" s="23" t="s">
        <v>237</v>
      </c>
      <c r="BC691" s="23" t="s">
        <v>237</v>
      </c>
      <c r="BD691" s="39">
        <f t="shared" si="188"/>
        <v>4.3867184718331158E-4</v>
      </c>
      <c r="BE691" s="39">
        <f t="shared" si="189"/>
        <v>3.6125916826860955E-4</v>
      </c>
      <c r="BF691" s="18">
        <f>Measures!$C$3</f>
        <v>8</v>
      </c>
      <c r="BG691" s="41">
        <f>Measures!$C$4</f>
        <v>0.1</v>
      </c>
      <c r="BH691" s="41">
        <v>0.06</v>
      </c>
      <c r="BI691" s="18">
        <f>VLOOKUP(D691,Measures!$B$6:$C$21,2,FALSE)</f>
        <v>38</v>
      </c>
      <c r="BJ691" s="18">
        <f>Measures!$C$22</f>
        <v>44</v>
      </c>
      <c r="BK691" s="18">
        <f>Measures!$C$23</f>
        <v>19</v>
      </c>
      <c r="BL691" s="18">
        <f>Measures!$C$24</f>
        <v>13</v>
      </c>
      <c r="BM691" s="18">
        <f>Measures!$C$26</f>
        <v>0.32</v>
      </c>
      <c r="BN691" s="18">
        <f>Measures!$D$26</f>
        <v>0.25</v>
      </c>
      <c r="BO691" s="18">
        <f>Measures!$C$27</f>
        <v>14</v>
      </c>
      <c r="BP691" s="18">
        <f>Measures!$C$28</f>
        <v>15</v>
      </c>
      <c r="BQ691" s="88">
        <f>Measures!$C$29</f>
        <v>92</v>
      </c>
      <c r="BR691" s="88">
        <f>Measures!$C$30</f>
        <v>95</v>
      </c>
      <c r="BS691" s="88">
        <f>Measures!$C$31</f>
        <v>70</v>
      </c>
      <c r="BT691" s="64" t="str">
        <f>Code!$M$204</f>
        <v>EF 200</v>
      </c>
      <c r="BU691" s="64" t="str">
        <f>Code!$M$207</f>
        <v>EF 67</v>
      </c>
      <c r="BV691" s="64" t="str">
        <f>Code!$M$208</f>
        <v>EF 70</v>
      </c>
      <c r="BW691" s="64" t="str">
        <f>Code!$M$205</f>
        <v>EF 82</v>
      </c>
      <c r="BX691" s="64" t="s">
        <v>363</v>
      </c>
      <c r="BY691" s="64" t="s">
        <v>239</v>
      </c>
      <c r="BZ691" s="64" t="s">
        <v>240</v>
      </c>
      <c r="CA691" s="64"/>
      <c r="CB691" s="64"/>
      <c r="CC691" s="64"/>
      <c r="CD691" s="64"/>
      <c r="CE691" s="64"/>
      <c r="CF691" s="64"/>
      <c r="CG691" s="64"/>
      <c r="CH691" s="64"/>
      <c r="CI691" s="64"/>
      <c r="CJ691" s="64"/>
      <c r="CK691" s="64"/>
      <c r="CL691" s="64"/>
      <c r="CM691" s="18"/>
      <c r="CN691" s="18"/>
    </row>
    <row r="692" spans="1:92" ht="14.4" x14ac:dyDescent="0.3">
      <c r="A692" s="19" t="s">
        <v>22</v>
      </c>
      <c r="B692" s="31" t="s">
        <v>85</v>
      </c>
      <c r="C692" s="19" t="s">
        <v>87</v>
      </c>
      <c r="D692" s="19">
        <v>14</v>
      </c>
      <c r="E692" s="19">
        <f>VLOOKUP(D692,Lists!$B$3:$C$18,2,FALSE)</f>
        <v>13</v>
      </c>
      <c r="F692" s="19">
        <v>2</v>
      </c>
      <c r="G692" s="19" t="s">
        <v>67</v>
      </c>
      <c r="H692" s="23">
        <v>2400</v>
      </c>
      <c r="I692" s="37">
        <v>0.11502100840336134</v>
      </c>
      <c r="J692" s="36">
        <v>5.1608452609801366E-4</v>
      </c>
      <c r="K692" s="36">
        <f t="shared" si="174"/>
        <v>5.1608452609801366E-4</v>
      </c>
      <c r="L692" s="23">
        <v>3.67</v>
      </c>
      <c r="M692" s="35">
        <v>0.26</v>
      </c>
      <c r="N692" s="35">
        <f t="shared" si="175"/>
        <v>0.26</v>
      </c>
      <c r="O692" s="38">
        <v>18.171171171171171</v>
      </c>
      <c r="P692" s="38">
        <f t="shared" si="176"/>
        <v>18.171171171171171</v>
      </c>
      <c r="Q692" s="38">
        <v>5.9551821</v>
      </c>
      <c r="R692" s="38">
        <v>10.254943899018233</v>
      </c>
      <c r="S692" s="23">
        <v>1.1400000000000001</v>
      </c>
      <c r="T692" s="23">
        <v>0.87</v>
      </c>
      <c r="U692" s="23">
        <v>10</v>
      </c>
      <c r="V692" s="23">
        <f t="shared" si="177"/>
        <v>10</v>
      </c>
      <c r="W692" s="23">
        <v>78</v>
      </c>
      <c r="X692" s="23">
        <f t="shared" si="178"/>
        <v>78</v>
      </c>
      <c r="Y692" s="23">
        <v>62</v>
      </c>
      <c r="Z692" s="23" t="str">
        <f>Code!$K$204</f>
        <v>EF 86</v>
      </c>
      <c r="AA692" s="23" t="str">
        <f>Code!$K$207</f>
        <v>EF 57</v>
      </c>
      <c r="AB692" s="23" t="str">
        <f>Code!$K$208</f>
        <v>EF 57</v>
      </c>
      <c r="AC692" s="23" t="str">
        <f>Code!$K$205</f>
        <v>EF 57</v>
      </c>
      <c r="AD692" s="23" t="s">
        <v>237</v>
      </c>
      <c r="AE692" s="23" t="s">
        <v>237</v>
      </c>
      <c r="AF692" s="23" t="s">
        <v>237</v>
      </c>
      <c r="AG692" s="39">
        <f t="shared" si="173"/>
        <v>5.1608452609801366E-4</v>
      </c>
      <c r="AH692" s="39">
        <f t="shared" si="179"/>
        <v>5.1608452609801366E-4</v>
      </c>
      <c r="AI692" s="18">
        <f t="shared" si="180"/>
        <v>3.67</v>
      </c>
      <c r="AJ692" s="41">
        <f>Code!$B$23</f>
        <v>0.15</v>
      </c>
      <c r="AK692" s="41">
        <f t="shared" si="181"/>
        <v>0.15</v>
      </c>
      <c r="AL692" s="110">
        <f t="shared" si="182"/>
        <v>18.171171171171171</v>
      </c>
      <c r="AM692" s="110">
        <f t="shared" si="183"/>
        <v>18.171171171171171</v>
      </c>
      <c r="AN692" s="110">
        <f t="shared" si="184"/>
        <v>5.9551821</v>
      </c>
      <c r="AO692" s="110">
        <f t="shared" si="185"/>
        <v>10.254943899018233</v>
      </c>
      <c r="AP692" s="18">
        <f>VLOOKUP(D692,Code!$B$92:$D$107,2,FALSE)</f>
        <v>0.32</v>
      </c>
      <c r="AQ692" s="18">
        <f>VLOOKUP(E692,Code!$B$92:$D$107,3,FALSE)</f>
        <v>0.25</v>
      </c>
      <c r="AR692" s="18">
        <f>Code!$C$132</f>
        <v>14</v>
      </c>
      <c r="AS692" s="18">
        <f t="shared" si="186"/>
        <v>14</v>
      </c>
      <c r="AT692" s="88">
        <f>Code!$C$189</f>
        <v>80</v>
      </c>
      <c r="AU692" s="88">
        <f t="shared" si="187"/>
        <v>80</v>
      </c>
      <c r="AV692" s="88">
        <f>Code!$C$198</f>
        <v>66</v>
      </c>
      <c r="AW692" s="18" t="str">
        <f>Code!$L$204</f>
        <v>EF 95</v>
      </c>
      <c r="AX692" s="64" t="str">
        <f>Code!$L$207</f>
        <v>EF 60</v>
      </c>
      <c r="AY692" s="64" t="str">
        <f>Code!$L$208</f>
        <v>EF 60</v>
      </c>
      <c r="AZ692" s="64" t="str">
        <f>Code!$L$205</f>
        <v>EF 62</v>
      </c>
      <c r="BA692" s="23" t="s">
        <v>237</v>
      </c>
      <c r="BB692" s="23" t="s">
        <v>237</v>
      </c>
      <c r="BC692" s="23" t="s">
        <v>237</v>
      </c>
      <c r="BD692" s="39">
        <f t="shared" si="188"/>
        <v>4.3867184718331158E-4</v>
      </c>
      <c r="BE692" s="39">
        <f t="shared" si="189"/>
        <v>3.6125916826860955E-4</v>
      </c>
      <c r="BF692" s="18">
        <f>Measures!$C$3</f>
        <v>8</v>
      </c>
      <c r="BG692" s="41">
        <f>Measures!$C$4</f>
        <v>0.1</v>
      </c>
      <c r="BH692" s="41">
        <v>0.06</v>
      </c>
      <c r="BI692" s="18">
        <f>VLOOKUP(D692,Measures!$B$6:$C$21,2,FALSE)</f>
        <v>38</v>
      </c>
      <c r="BJ692" s="18">
        <f>Measures!$C$22</f>
        <v>44</v>
      </c>
      <c r="BK692" s="18">
        <f>Measures!$C$23</f>
        <v>19</v>
      </c>
      <c r="BL692" s="18">
        <f>Measures!$C$24</f>
        <v>13</v>
      </c>
      <c r="BM692" s="18">
        <f>Measures!$C$26</f>
        <v>0.32</v>
      </c>
      <c r="BN692" s="18">
        <f>Measures!$D$26</f>
        <v>0.25</v>
      </c>
      <c r="BO692" s="18">
        <f>Measures!$C$27</f>
        <v>14</v>
      </c>
      <c r="BP692" s="18">
        <f>Measures!$C$28</f>
        <v>15</v>
      </c>
      <c r="BQ692" s="88">
        <f>Measures!$C$29</f>
        <v>92</v>
      </c>
      <c r="BR692" s="88">
        <f>Measures!$C$30</f>
        <v>95</v>
      </c>
      <c r="BS692" s="88">
        <f>Measures!$C$31</f>
        <v>70</v>
      </c>
      <c r="BT692" s="64" t="str">
        <f>Code!$M$204</f>
        <v>EF 200</v>
      </c>
      <c r="BU692" s="64" t="str">
        <f>Code!$M$207</f>
        <v>EF 67</v>
      </c>
      <c r="BV692" s="64" t="str">
        <f>Code!$M$208</f>
        <v>EF 70</v>
      </c>
      <c r="BW692" s="64" t="str">
        <f>Code!$M$205</f>
        <v>EF 82</v>
      </c>
      <c r="BX692" s="64" t="s">
        <v>363</v>
      </c>
      <c r="BY692" s="64" t="s">
        <v>239</v>
      </c>
      <c r="BZ692" s="64" t="s">
        <v>240</v>
      </c>
      <c r="CA692" s="64"/>
      <c r="CB692" s="64"/>
      <c r="CC692" s="64"/>
      <c r="CD692" s="64"/>
      <c r="CE692" s="64"/>
      <c r="CF692" s="64"/>
      <c r="CG692" s="64"/>
      <c r="CH692" s="64"/>
      <c r="CI692" s="64"/>
      <c r="CJ692" s="64"/>
      <c r="CK692" s="64"/>
      <c r="CL692" s="64"/>
      <c r="CM692" s="18"/>
      <c r="CN692" s="18"/>
    </row>
    <row r="693" spans="1:92" ht="14.4" x14ac:dyDescent="0.3">
      <c r="A693" s="19" t="s">
        <v>95</v>
      </c>
      <c r="B693" s="31" t="s">
        <v>85</v>
      </c>
      <c r="C693" s="19" t="s">
        <v>71</v>
      </c>
      <c r="D693" s="19">
        <v>14</v>
      </c>
      <c r="E693" s="19">
        <f>VLOOKUP(D693,Lists!$B$3:$C$18,2,FALSE)</f>
        <v>13</v>
      </c>
      <c r="F693" s="19">
        <v>1</v>
      </c>
      <c r="G693" s="19" t="s">
        <v>68</v>
      </c>
      <c r="H693" s="23">
        <v>1910</v>
      </c>
      <c r="I693" s="37">
        <v>0.2</v>
      </c>
      <c r="J693" s="36">
        <v>4.6411397360087065E-4</v>
      </c>
      <c r="K693" s="36">
        <f t="shared" si="174"/>
        <v>4.6411397360087065E-4</v>
      </c>
      <c r="L693" s="23">
        <v>4.26</v>
      </c>
      <c r="M693" s="35">
        <v>0.22</v>
      </c>
      <c r="N693" s="35">
        <f t="shared" si="175"/>
        <v>0.22</v>
      </c>
      <c r="O693" s="38">
        <v>22.911764705882351</v>
      </c>
      <c r="P693" s="38">
        <f t="shared" si="176"/>
        <v>22.911764705882351</v>
      </c>
      <c r="Q693" s="38">
        <v>5.9551821</v>
      </c>
      <c r="R693" s="38">
        <v>10.254943899018233</v>
      </c>
      <c r="S693" s="23">
        <v>0.56999999999999995</v>
      </c>
      <c r="T693" s="23">
        <v>0.55000000000000004</v>
      </c>
      <c r="U693" s="23">
        <v>10</v>
      </c>
      <c r="V693" s="23">
        <f t="shared" si="177"/>
        <v>10</v>
      </c>
      <c r="W693" s="23">
        <v>78</v>
      </c>
      <c r="X693" s="23">
        <f t="shared" si="178"/>
        <v>78</v>
      </c>
      <c r="Y693" s="23">
        <v>62</v>
      </c>
      <c r="Z693" s="23" t="str">
        <f>Code!$K$204</f>
        <v>EF 86</v>
      </c>
      <c r="AA693" s="23" t="str">
        <f>Code!$K$207</f>
        <v>EF 57</v>
      </c>
      <c r="AB693" s="23" t="str">
        <f>Code!$K$208</f>
        <v>EF 57</v>
      </c>
      <c r="AC693" s="23" t="str">
        <f>Code!$K$205</f>
        <v>EF 57</v>
      </c>
      <c r="AD693" s="23" t="s">
        <v>237</v>
      </c>
      <c r="AE693" s="23" t="s">
        <v>237</v>
      </c>
      <c r="AF693" s="23" t="s">
        <v>237</v>
      </c>
      <c r="AG693" s="39">
        <f t="shared" si="173"/>
        <v>4.6411397360087065E-4</v>
      </c>
      <c r="AH693" s="39">
        <f t="shared" si="179"/>
        <v>4.6411397360087065E-4</v>
      </c>
      <c r="AI693" s="18">
        <f t="shared" si="180"/>
        <v>4.26</v>
      </c>
      <c r="AJ693" s="41">
        <f>Code!$B$23</f>
        <v>0.15</v>
      </c>
      <c r="AK693" s="41">
        <f t="shared" si="181"/>
        <v>0.15</v>
      </c>
      <c r="AL693" s="110">
        <f t="shared" si="182"/>
        <v>22.911764705882351</v>
      </c>
      <c r="AM693" s="110">
        <f t="shared" si="183"/>
        <v>22.911764705882351</v>
      </c>
      <c r="AN693" s="110">
        <f t="shared" si="184"/>
        <v>5.9551821</v>
      </c>
      <c r="AO693" s="110">
        <f t="shared" si="185"/>
        <v>10.254943899018233</v>
      </c>
      <c r="AP693" s="18">
        <f>VLOOKUP(D693,Code!$B$92:$D$107,2,FALSE)</f>
        <v>0.32</v>
      </c>
      <c r="AQ693" s="18">
        <f>VLOOKUP(E693,Code!$B$92:$D$107,3,FALSE)</f>
        <v>0.25</v>
      </c>
      <c r="AR693" s="18">
        <f>Code!$C$132</f>
        <v>14</v>
      </c>
      <c r="AS693" s="18">
        <f t="shared" si="186"/>
        <v>14</v>
      </c>
      <c r="AT693" s="88">
        <f>Code!$C$189</f>
        <v>80</v>
      </c>
      <c r="AU693" s="88">
        <f t="shared" si="187"/>
        <v>80</v>
      </c>
      <c r="AV693" s="88">
        <f>Code!$C$198</f>
        <v>66</v>
      </c>
      <c r="AW693" s="18" t="str">
        <f>Code!$L$204</f>
        <v>EF 95</v>
      </c>
      <c r="AX693" s="64" t="str">
        <f>Code!$L$207</f>
        <v>EF 60</v>
      </c>
      <c r="AY693" s="64" t="str">
        <f>Code!$L$208</f>
        <v>EF 60</v>
      </c>
      <c r="AZ693" s="64" t="str">
        <f>Code!$L$205</f>
        <v>EF 62</v>
      </c>
      <c r="BA693" s="23" t="s">
        <v>237</v>
      </c>
      <c r="BB693" s="23" t="s">
        <v>237</v>
      </c>
      <c r="BC693" s="23" t="s">
        <v>237</v>
      </c>
      <c r="BD693" s="39">
        <f t="shared" si="188"/>
        <v>3.9449687756074004E-4</v>
      </c>
      <c r="BE693" s="39">
        <f t="shared" si="189"/>
        <v>3.2487978152060944E-4</v>
      </c>
      <c r="BF693" s="18">
        <f>Measures!$C$3</f>
        <v>8</v>
      </c>
      <c r="BG693" s="41">
        <f>Measures!$C$4</f>
        <v>0.1</v>
      </c>
      <c r="BH693" s="41">
        <v>0.06</v>
      </c>
      <c r="BI693" s="18">
        <f>VLOOKUP(D693,Measures!$B$6:$C$21,2,FALSE)</f>
        <v>38</v>
      </c>
      <c r="BJ693" s="18">
        <f>Measures!$C$22</f>
        <v>44</v>
      </c>
      <c r="BK693" s="18">
        <f>Measures!$C$23</f>
        <v>19</v>
      </c>
      <c r="BL693" s="18">
        <f>Measures!$C$24</f>
        <v>13</v>
      </c>
      <c r="BM693" s="18">
        <f>Measures!$C$26</f>
        <v>0.32</v>
      </c>
      <c r="BN693" s="18">
        <f>Measures!$D$26</f>
        <v>0.25</v>
      </c>
      <c r="BO693" s="18">
        <f>Measures!$C$27</f>
        <v>14</v>
      </c>
      <c r="BP693" s="18">
        <f>Measures!$C$28</f>
        <v>15</v>
      </c>
      <c r="BQ693" s="88">
        <f>Measures!$C$29</f>
        <v>92</v>
      </c>
      <c r="BR693" s="88">
        <f>Measures!$C$30</f>
        <v>95</v>
      </c>
      <c r="BS693" s="88">
        <f>Measures!$C$31</f>
        <v>70</v>
      </c>
      <c r="BT693" s="64" t="str">
        <f>Code!$M$204</f>
        <v>EF 200</v>
      </c>
      <c r="BU693" s="64" t="str">
        <f>Code!$M$207</f>
        <v>EF 67</v>
      </c>
      <c r="BV693" s="64" t="str">
        <f>Code!$M$208</f>
        <v>EF 70</v>
      </c>
      <c r="BW693" s="64" t="str">
        <f>Code!$M$205</f>
        <v>EF 82</v>
      </c>
      <c r="BX693" s="64" t="s">
        <v>363</v>
      </c>
      <c r="BY693" s="64" t="s">
        <v>239</v>
      </c>
      <c r="BZ693" s="64" t="s">
        <v>240</v>
      </c>
      <c r="CA693" s="64"/>
      <c r="CB693" s="64"/>
      <c r="CC693" s="64"/>
      <c r="CD693" s="64"/>
      <c r="CE693" s="64"/>
      <c r="CF693" s="64"/>
      <c r="CG693" s="64"/>
      <c r="CH693" s="64"/>
      <c r="CI693" s="64"/>
      <c r="CJ693" s="64"/>
      <c r="CK693" s="64"/>
      <c r="CL693" s="64"/>
      <c r="CM693" s="18"/>
      <c r="CN693" s="18"/>
    </row>
    <row r="694" spans="1:92" ht="14.4" x14ac:dyDescent="0.3">
      <c r="A694" s="19" t="s">
        <v>95</v>
      </c>
      <c r="B694" s="31" t="s">
        <v>85</v>
      </c>
      <c r="C694" s="19" t="s">
        <v>71</v>
      </c>
      <c r="D694" s="19">
        <v>14</v>
      </c>
      <c r="E694" s="19">
        <f>VLOOKUP(D694,Lists!$B$3:$C$18,2,FALSE)</f>
        <v>13</v>
      </c>
      <c r="F694" s="19">
        <v>2</v>
      </c>
      <c r="G694" s="19" t="s">
        <v>68</v>
      </c>
      <c r="H694" s="23">
        <v>2730</v>
      </c>
      <c r="I694" s="37">
        <v>0.2</v>
      </c>
      <c r="J694" s="36">
        <v>4.6411397360087065E-4</v>
      </c>
      <c r="K694" s="36">
        <f t="shared" si="174"/>
        <v>4.6411397360087065E-4</v>
      </c>
      <c r="L694" s="23">
        <v>4.26</v>
      </c>
      <c r="M694" s="35">
        <v>0.22</v>
      </c>
      <c r="N694" s="35">
        <f t="shared" si="175"/>
        <v>0.22</v>
      </c>
      <c r="O694" s="38">
        <v>22.911764705882351</v>
      </c>
      <c r="P694" s="38">
        <f t="shared" si="176"/>
        <v>22.911764705882351</v>
      </c>
      <c r="Q694" s="38">
        <v>5.9551821</v>
      </c>
      <c r="R694" s="38">
        <v>10.254943899018233</v>
      </c>
      <c r="S694" s="23">
        <v>0.56999999999999995</v>
      </c>
      <c r="T694" s="23">
        <v>0.55000000000000004</v>
      </c>
      <c r="U694" s="23">
        <v>10</v>
      </c>
      <c r="V694" s="23">
        <f t="shared" si="177"/>
        <v>10</v>
      </c>
      <c r="W694" s="23">
        <v>78</v>
      </c>
      <c r="X694" s="23">
        <f t="shared" si="178"/>
        <v>78</v>
      </c>
      <c r="Y694" s="23">
        <v>62</v>
      </c>
      <c r="Z694" s="23" t="str">
        <f>Code!$K$204</f>
        <v>EF 86</v>
      </c>
      <c r="AA694" s="23" t="str">
        <f>Code!$K$207</f>
        <v>EF 57</v>
      </c>
      <c r="AB694" s="23" t="str">
        <f>Code!$K$208</f>
        <v>EF 57</v>
      </c>
      <c r="AC694" s="23" t="str">
        <f>Code!$K$205</f>
        <v>EF 57</v>
      </c>
      <c r="AD694" s="23" t="s">
        <v>237</v>
      </c>
      <c r="AE694" s="23" t="s">
        <v>237</v>
      </c>
      <c r="AF694" s="23" t="s">
        <v>237</v>
      </c>
      <c r="AG694" s="39">
        <f t="shared" si="173"/>
        <v>4.6411397360087065E-4</v>
      </c>
      <c r="AH694" s="39">
        <f t="shared" si="179"/>
        <v>4.6411397360087065E-4</v>
      </c>
      <c r="AI694" s="18">
        <f t="shared" si="180"/>
        <v>4.26</v>
      </c>
      <c r="AJ694" s="41">
        <f>Code!$B$23</f>
        <v>0.15</v>
      </c>
      <c r="AK694" s="41">
        <f t="shared" si="181"/>
        <v>0.15</v>
      </c>
      <c r="AL694" s="110">
        <f t="shared" si="182"/>
        <v>22.911764705882351</v>
      </c>
      <c r="AM694" s="110">
        <f t="shared" si="183"/>
        <v>22.911764705882351</v>
      </c>
      <c r="AN694" s="110">
        <f t="shared" si="184"/>
        <v>5.9551821</v>
      </c>
      <c r="AO694" s="110">
        <f t="shared" si="185"/>
        <v>10.254943899018233</v>
      </c>
      <c r="AP694" s="18">
        <f>VLOOKUP(D694,Code!$B$92:$D$107,2,FALSE)</f>
        <v>0.32</v>
      </c>
      <c r="AQ694" s="18">
        <f>VLOOKUP(E694,Code!$B$92:$D$107,3,FALSE)</f>
        <v>0.25</v>
      </c>
      <c r="AR694" s="18">
        <f>Code!$C$132</f>
        <v>14</v>
      </c>
      <c r="AS694" s="18">
        <f t="shared" si="186"/>
        <v>14</v>
      </c>
      <c r="AT694" s="88">
        <f>Code!$C$189</f>
        <v>80</v>
      </c>
      <c r="AU694" s="88">
        <f t="shared" si="187"/>
        <v>80</v>
      </c>
      <c r="AV694" s="88">
        <f>Code!$C$198</f>
        <v>66</v>
      </c>
      <c r="AW694" s="18" t="str">
        <f>Code!$L$204</f>
        <v>EF 95</v>
      </c>
      <c r="AX694" s="64" t="str">
        <f>Code!$L$207</f>
        <v>EF 60</v>
      </c>
      <c r="AY694" s="64" t="str">
        <f>Code!$L$208</f>
        <v>EF 60</v>
      </c>
      <c r="AZ694" s="64" t="str">
        <f>Code!$L$205</f>
        <v>EF 62</v>
      </c>
      <c r="BA694" s="23" t="s">
        <v>237</v>
      </c>
      <c r="BB694" s="23" t="s">
        <v>237</v>
      </c>
      <c r="BC694" s="23" t="s">
        <v>237</v>
      </c>
      <c r="BD694" s="39">
        <f t="shared" si="188"/>
        <v>3.9449687756074004E-4</v>
      </c>
      <c r="BE694" s="39">
        <f t="shared" si="189"/>
        <v>3.2487978152060944E-4</v>
      </c>
      <c r="BF694" s="18">
        <f>Measures!$C$3</f>
        <v>8</v>
      </c>
      <c r="BG694" s="41">
        <f>Measures!$C$4</f>
        <v>0.1</v>
      </c>
      <c r="BH694" s="41">
        <v>0.06</v>
      </c>
      <c r="BI694" s="18">
        <f>VLOOKUP(D694,Measures!$B$6:$C$21,2,FALSE)</f>
        <v>38</v>
      </c>
      <c r="BJ694" s="18">
        <f>Measures!$C$22</f>
        <v>44</v>
      </c>
      <c r="BK694" s="18">
        <f>Measures!$C$23</f>
        <v>19</v>
      </c>
      <c r="BL694" s="18">
        <f>Measures!$C$24</f>
        <v>13</v>
      </c>
      <c r="BM694" s="18">
        <f>Measures!$C$26</f>
        <v>0.32</v>
      </c>
      <c r="BN694" s="18">
        <f>Measures!$D$26</f>
        <v>0.25</v>
      </c>
      <c r="BO694" s="18">
        <f>Measures!$C$27</f>
        <v>14</v>
      </c>
      <c r="BP694" s="18">
        <f>Measures!$C$28</f>
        <v>15</v>
      </c>
      <c r="BQ694" s="88">
        <f>Measures!$C$29</f>
        <v>92</v>
      </c>
      <c r="BR694" s="88">
        <f>Measures!$C$30</f>
        <v>95</v>
      </c>
      <c r="BS694" s="88">
        <f>Measures!$C$31</f>
        <v>70</v>
      </c>
      <c r="BT694" s="64" t="str">
        <f>Code!$M$204</f>
        <v>EF 200</v>
      </c>
      <c r="BU694" s="64" t="str">
        <f>Code!$M$207</f>
        <v>EF 67</v>
      </c>
      <c r="BV694" s="64" t="str">
        <f>Code!$M$208</f>
        <v>EF 70</v>
      </c>
      <c r="BW694" s="64" t="str">
        <f>Code!$M$205</f>
        <v>EF 82</v>
      </c>
      <c r="BX694" s="64" t="s">
        <v>363</v>
      </c>
      <c r="BY694" s="64" t="s">
        <v>239</v>
      </c>
      <c r="BZ694" s="64" t="s">
        <v>240</v>
      </c>
      <c r="CA694" s="64"/>
      <c r="CB694" s="64"/>
      <c r="CC694" s="64"/>
      <c r="CD694" s="64"/>
      <c r="CE694" s="64"/>
      <c r="CF694" s="64"/>
      <c r="CG694" s="64"/>
      <c r="CH694" s="64"/>
      <c r="CI694" s="64"/>
      <c r="CJ694" s="64"/>
      <c r="CK694" s="64"/>
      <c r="CL694" s="64"/>
      <c r="CM694" s="18"/>
      <c r="CN694" s="18"/>
    </row>
    <row r="695" spans="1:92" ht="14.4" x14ac:dyDescent="0.3">
      <c r="A695" s="19" t="s">
        <v>22</v>
      </c>
      <c r="B695" s="31" t="s">
        <v>85</v>
      </c>
      <c r="C695" s="19" t="s">
        <v>71</v>
      </c>
      <c r="D695" s="19">
        <v>14</v>
      </c>
      <c r="E695" s="19">
        <f>VLOOKUP(D695,Lists!$B$3:$C$18,2,FALSE)</f>
        <v>13</v>
      </c>
      <c r="F695" s="19">
        <v>1</v>
      </c>
      <c r="G695" s="19" t="s">
        <v>68</v>
      </c>
      <c r="H695" s="23">
        <v>1910</v>
      </c>
      <c r="I695" s="37">
        <v>0.2</v>
      </c>
      <c r="J695" s="36">
        <v>4.6411397360087065E-4</v>
      </c>
      <c r="K695" s="36">
        <f t="shared" si="174"/>
        <v>4.6411397360087065E-4</v>
      </c>
      <c r="L695" s="23">
        <v>4.26</v>
      </c>
      <c r="M695" s="35">
        <v>0.22</v>
      </c>
      <c r="N695" s="35">
        <f t="shared" si="175"/>
        <v>0.22</v>
      </c>
      <c r="O695" s="38">
        <v>22.911764705882351</v>
      </c>
      <c r="P695" s="38">
        <f t="shared" si="176"/>
        <v>22.911764705882351</v>
      </c>
      <c r="Q695" s="38">
        <v>5.9551821</v>
      </c>
      <c r="R695" s="38">
        <v>10.254943899018233</v>
      </c>
      <c r="S695" s="23">
        <v>0.56999999999999995</v>
      </c>
      <c r="T695" s="23">
        <v>0.55000000000000004</v>
      </c>
      <c r="U695" s="23">
        <v>10</v>
      </c>
      <c r="V695" s="23">
        <f t="shared" si="177"/>
        <v>10</v>
      </c>
      <c r="W695" s="23">
        <v>78</v>
      </c>
      <c r="X695" s="23">
        <f t="shared" si="178"/>
        <v>78</v>
      </c>
      <c r="Y695" s="23">
        <v>62</v>
      </c>
      <c r="Z695" s="23" t="str">
        <f>Code!$K$204</f>
        <v>EF 86</v>
      </c>
      <c r="AA695" s="23" t="str">
        <f>Code!$K$207</f>
        <v>EF 57</v>
      </c>
      <c r="AB695" s="23" t="str">
        <f>Code!$K$208</f>
        <v>EF 57</v>
      </c>
      <c r="AC695" s="23" t="str">
        <f>Code!$K$205</f>
        <v>EF 57</v>
      </c>
      <c r="AD695" s="23" t="s">
        <v>237</v>
      </c>
      <c r="AE695" s="23" t="s">
        <v>237</v>
      </c>
      <c r="AF695" s="23" t="s">
        <v>237</v>
      </c>
      <c r="AG695" s="39">
        <f t="shared" si="173"/>
        <v>4.6411397360087065E-4</v>
      </c>
      <c r="AH695" s="39">
        <f t="shared" si="179"/>
        <v>4.6411397360087065E-4</v>
      </c>
      <c r="AI695" s="18">
        <f t="shared" si="180"/>
        <v>4.26</v>
      </c>
      <c r="AJ695" s="41">
        <f>Code!$B$23</f>
        <v>0.15</v>
      </c>
      <c r="AK695" s="41">
        <f t="shared" si="181"/>
        <v>0.15</v>
      </c>
      <c r="AL695" s="110">
        <f t="shared" si="182"/>
        <v>22.911764705882351</v>
      </c>
      <c r="AM695" s="110">
        <f t="shared" si="183"/>
        <v>22.911764705882351</v>
      </c>
      <c r="AN695" s="110">
        <f t="shared" si="184"/>
        <v>5.9551821</v>
      </c>
      <c r="AO695" s="110">
        <f t="shared" si="185"/>
        <v>10.254943899018233</v>
      </c>
      <c r="AP695" s="18">
        <f>VLOOKUP(D695,Code!$B$92:$D$107,2,FALSE)</f>
        <v>0.32</v>
      </c>
      <c r="AQ695" s="18">
        <f>VLOOKUP(E695,Code!$B$92:$D$107,3,FALSE)</f>
        <v>0.25</v>
      </c>
      <c r="AR695" s="18">
        <f>Code!$C$132</f>
        <v>14</v>
      </c>
      <c r="AS695" s="18">
        <f t="shared" si="186"/>
        <v>14</v>
      </c>
      <c r="AT695" s="88">
        <f>Code!$C$189</f>
        <v>80</v>
      </c>
      <c r="AU695" s="88">
        <f t="shared" si="187"/>
        <v>80</v>
      </c>
      <c r="AV695" s="88">
        <f>Code!$C$198</f>
        <v>66</v>
      </c>
      <c r="AW695" s="18" t="str">
        <f>Code!$L$204</f>
        <v>EF 95</v>
      </c>
      <c r="AX695" s="64" t="str">
        <f>Code!$L$207</f>
        <v>EF 60</v>
      </c>
      <c r="AY695" s="64" t="str">
        <f>Code!$L$208</f>
        <v>EF 60</v>
      </c>
      <c r="AZ695" s="64" t="str">
        <f>Code!$L$205</f>
        <v>EF 62</v>
      </c>
      <c r="BA695" s="23" t="s">
        <v>237</v>
      </c>
      <c r="BB695" s="23" t="s">
        <v>237</v>
      </c>
      <c r="BC695" s="23" t="s">
        <v>237</v>
      </c>
      <c r="BD695" s="39">
        <f t="shared" si="188"/>
        <v>3.9449687756074004E-4</v>
      </c>
      <c r="BE695" s="39">
        <f t="shared" si="189"/>
        <v>3.2487978152060944E-4</v>
      </c>
      <c r="BF695" s="18">
        <f>Measures!$C$3</f>
        <v>8</v>
      </c>
      <c r="BG695" s="41">
        <f>Measures!$C$4</f>
        <v>0.1</v>
      </c>
      <c r="BH695" s="41">
        <v>0.06</v>
      </c>
      <c r="BI695" s="18">
        <f>VLOOKUP(D695,Measures!$B$6:$C$21,2,FALSE)</f>
        <v>38</v>
      </c>
      <c r="BJ695" s="18">
        <f>Measures!$C$22</f>
        <v>44</v>
      </c>
      <c r="BK695" s="18">
        <f>Measures!$C$23</f>
        <v>19</v>
      </c>
      <c r="BL695" s="18">
        <f>Measures!$C$24</f>
        <v>13</v>
      </c>
      <c r="BM695" s="18">
        <f>Measures!$C$26</f>
        <v>0.32</v>
      </c>
      <c r="BN695" s="18">
        <f>Measures!$D$26</f>
        <v>0.25</v>
      </c>
      <c r="BO695" s="18">
        <f>Measures!$C$27</f>
        <v>14</v>
      </c>
      <c r="BP695" s="18">
        <f>Measures!$C$28</f>
        <v>15</v>
      </c>
      <c r="BQ695" s="88">
        <f>Measures!$C$29</f>
        <v>92</v>
      </c>
      <c r="BR695" s="88">
        <f>Measures!$C$30</f>
        <v>95</v>
      </c>
      <c r="BS695" s="88">
        <f>Measures!$C$31</f>
        <v>70</v>
      </c>
      <c r="BT695" s="64" t="str">
        <f>Code!$M$204</f>
        <v>EF 200</v>
      </c>
      <c r="BU695" s="64" t="str">
        <f>Code!$M$207</f>
        <v>EF 67</v>
      </c>
      <c r="BV695" s="64" t="str">
        <f>Code!$M$208</f>
        <v>EF 70</v>
      </c>
      <c r="BW695" s="64" t="str">
        <f>Code!$M$205</f>
        <v>EF 82</v>
      </c>
      <c r="BX695" s="64" t="s">
        <v>363</v>
      </c>
      <c r="BY695" s="64" t="s">
        <v>239</v>
      </c>
      <c r="BZ695" s="64" t="s">
        <v>240</v>
      </c>
      <c r="CA695" s="64"/>
      <c r="CB695" s="64"/>
      <c r="CC695" s="64"/>
      <c r="CD695" s="64"/>
      <c r="CE695" s="64"/>
      <c r="CF695" s="64"/>
      <c r="CG695" s="64"/>
      <c r="CH695" s="64"/>
      <c r="CI695" s="64"/>
      <c r="CJ695" s="64"/>
      <c r="CK695" s="64"/>
      <c r="CL695" s="64"/>
      <c r="CM695" s="18"/>
      <c r="CN695" s="18"/>
    </row>
    <row r="696" spans="1:92" ht="14.4" x14ac:dyDescent="0.3">
      <c r="A696" s="19" t="s">
        <v>22</v>
      </c>
      <c r="B696" s="31" t="s">
        <v>85</v>
      </c>
      <c r="C696" s="19" t="s">
        <v>71</v>
      </c>
      <c r="D696" s="19">
        <v>14</v>
      </c>
      <c r="E696" s="19">
        <f>VLOOKUP(D696,Lists!$B$3:$C$18,2,FALSE)</f>
        <v>13</v>
      </c>
      <c r="F696" s="19">
        <v>2</v>
      </c>
      <c r="G696" s="19" t="s">
        <v>68</v>
      </c>
      <c r="H696" s="23">
        <v>2730</v>
      </c>
      <c r="I696" s="37">
        <v>0.2</v>
      </c>
      <c r="J696" s="36">
        <v>4.6411397360087065E-4</v>
      </c>
      <c r="K696" s="36">
        <f t="shared" si="174"/>
        <v>4.6411397360087065E-4</v>
      </c>
      <c r="L696" s="23">
        <v>4.26</v>
      </c>
      <c r="M696" s="35">
        <v>0.22</v>
      </c>
      <c r="N696" s="35">
        <f t="shared" si="175"/>
        <v>0.22</v>
      </c>
      <c r="O696" s="38">
        <v>22.911764705882351</v>
      </c>
      <c r="P696" s="38">
        <f t="shared" si="176"/>
        <v>22.911764705882351</v>
      </c>
      <c r="Q696" s="38">
        <v>5.9551821</v>
      </c>
      <c r="R696" s="38">
        <v>10.254943899018233</v>
      </c>
      <c r="S696" s="23">
        <v>0.56999999999999995</v>
      </c>
      <c r="T696" s="23">
        <v>0.55000000000000004</v>
      </c>
      <c r="U696" s="23">
        <v>10</v>
      </c>
      <c r="V696" s="23">
        <f t="shared" si="177"/>
        <v>10</v>
      </c>
      <c r="W696" s="23">
        <v>78</v>
      </c>
      <c r="X696" s="23">
        <f t="shared" si="178"/>
        <v>78</v>
      </c>
      <c r="Y696" s="23">
        <v>62</v>
      </c>
      <c r="Z696" s="23" t="str">
        <f>Code!$K$204</f>
        <v>EF 86</v>
      </c>
      <c r="AA696" s="23" t="str">
        <f>Code!$K$207</f>
        <v>EF 57</v>
      </c>
      <c r="AB696" s="23" t="str">
        <f>Code!$K$208</f>
        <v>EF 57</v>
      </c>
      <c r="AC696" s="23" t="str">
        <f>Code!$K$205</f>
        <v>EF 57</v>
      </c>
      <c r="AD696" s="23" t="s">
        <v>237</v>
      </c>
      <c r="AE696" s="23" t="s">
        <v>237</v>
      </c>
      <c r="AF696" s="23" t="s">
        <v>237</v>
      </c>
      <c r="AG696" s="39">
        <f t="shared" si="173"/>
        <v>4.6411397360087065E-4</v>
      </c>
      <c r="AH696" s="39">
        <f t="shared" si="179"/>
        <v>4.6411397360087065E-4</v>
      </c>
      <c r="AI696" s="18">
        <f t="shared" si="180"/>
        <v>4.26</v>
      </c>
      <c r="AJ696" s="41">
        <f>Code!$B$23</f>
        <v>0.15</v>
      </c>
      <c r="AK696" s="41">
        <f t="shared" si="181"/>
        <v>0.15</v>
      </c>
      <c r="AL696" s="110">
        <f t="shared" si="182"/>
        <v>22.911764705882351</v>
      </c>
      <c r="AM696" s="110">
        <f t="shared" si="183"/>
        <v>22.911764705882351</v>
      </c>
      <c r="AN696" s="110">
        <f t="shared" si="184"/>
        <v>5.9551821</v>
      </c>
      <c r="AO696" s="110">
        <f t="shared" si="185"/>
        <v>10.254943899018233</v>
      </c>
      <c r="AP696" s="18">
        <f>VLOOKUP(D696,Code!$B$92:$D$107,2,FALSE)</f>
        <v>0.32</v>
      </c>
      <c r="AQ696" s="18">
        <f>VLOOKUP(E696,Code!$B$92:$D$107,3,FALSE)</f>
        <v>0.25</v>
      </c>
      <c r="AR696" s="18">
        <f>Code!$C$132</f>
        <v>14</v>
      </c>
      <c r="AS696" s="18">
        <f t="shared" si="186"/>
        <v>14</v>
      </c>
      <c r="AT696" s="88">
        <f>Code!$C$189</f>
        <v>80</v>
      </c>
      <c r="AU696" s="88">
        <f t="shared" si="187"/>
        <v>80</v>
      </c>
      <c r="AV696" s="88">
        <f>Code!$C$198</f>
        <v>66</v>
      </c>
      <c r="AW696" s="18" t="str">
        <f>Code!$L$204</f>
        <v>EF 95</v>
      </c>
      <c r="AX696" s="64" t="str">
        <f>Code!$L$207</f>
        <v>EF 60</v>
      </c>
      <c r="AY696" s="64" t="str">
        <f>Code!$L$208</f>
        <v>EF 60</v>
      </c>
      <c r="AZ696" s="64" t="str">
        <f>Code!$L$205</f>
        <v>EF 62</v>
      </c>
      <c r="BA696" s="23" t="s">
        <v>237</v>
      </c>
      <c r="BB696" s="23" t="s">
        <v>237</v>
      </c>
      <c r="BC696" s="23" t="s">
        <v>237</v>
      </c>
      <c r="BD696" s="39">
        <f t="shared" si="188"/>
        <v>3.9449687756074004E-4</v>
      </c>
      <c r="BE696" s="39">
        <f t="shared" si="189"/>
        <v>3.2487978152060944E-4</v>
      </c>
      <c r="BF696" s="18">
        <f>Measures!$C$3</f>
        <v>8</v>
      </c>
      <c r="BG696" s="41">
        <f>Measures!$C$4</f>
        <v>0.1</v>
      </c>
      <c r="BH696" s="41">
        <v>0.06</v>
      </c>
      <c r="BI696" s="18">
        <f>VLOOKUP(D696,Measures!$B$6:$C$21,2,FALSE)</f>
        <v>38</v>
      </c>
      <c r="BJ696" s="18">
        <f>Measures!$C$22</f>
        <v>44</v>
      </c>
      <c r="BK696" s="18">
        <f>Measures!$C$23</f>
        <v>19</v>
      </c>
      <c r="BL696" s="18">
        <f>Measures!$C$24</f>
        <v>13</v>
      </c>
      <c r="BM696" s="18">
        <f>Measures!$C$26</f>
        <v>0.32</v>
      </c>
      <c r="BN696" s="18">
        <f>Measures!$D$26</f>
        <v>0.25</v>
      </c>
      <c r="BO696" s="18">
        <f>Measures!$C$27</f>
        <v>14</v>
      </c>
      <c r="BP696" s="18">
        <f>Measures!$C$28</f>
        <v>15</v>
      </c>
      <c r="BQ696" s="88">
        <f>Measures!$C$29</f>
        <v>92</v>
      </c>
      <c r="BR696" s="88">
        <f>Measures!$C$30</f>
        <v>95</v>
      </c>
      <c r="BS696" s="88">
        <f>Measures!$C$31</f>
        <v>70</v>
      </c>
      <c r="BT696" s="64" t="str">
        <f>Code!$M$204</f>
        <v>EF 200</v>
      </c>
      <c r="BU696" s="64" t="str">
        <f>Code!$M$207</f>
        <v>EF 67</v>
      </c>
      <c r="BV696" s="64" t="str">
        <f>Code!$M$208</f>
        <v>EF 70</v>
      </c>
      <c r="BW696" s="64" t="str">
        <f>Code!$M$205</f>
        <v>EF 82</v>
      </c>
      <c r="BX696" s="64" t="s">
        <v>363</v>
      </c>
      <c r="BY696" s="64" t="s">
        <v>239</v>
      </c>
      <c r="BZ696" s="64" t="s">
        <v>240</v>
      </c>
      <c r="CA696" s="64"/>
      <c r="CB696" s="64"/>
      <c r="CC696" s="64"/>
      <c r="CD696" s="64"/>
      <c r="CE696" s="64"/>
      <c r="CF696" s="64"/>
      <c r="CG696" s="64"/>
      <c r="CH696" s="64"/>
      <c r="CI696" s="64"/>
      <c r="CJ696" s="64"/>
      <c r="CK696" s="64"/>
      <c r="CL696" s="64"/>
      <c r="CM696" s="18"/>
      <c r="CN696" s="18"/>
    </row>
    <row r="697" spans="1:92" ht="14.4" x14ac:dyDescent="0.3">
      <c r="A697" s="19" t="s">
        <v>95</v>
      </c>
      <c r="B697" s="31" t="s">
        <v>85</v>
      </c>
      <c r="C697" s="19" t="s">
        <v>87</v>
      </c>
      <c r="D697" s="19">
        <v>14</v>
      </c>
      <c r="E697" s="19">
        <f>VLOOKUP(D697,Lists!$B$3:$C$18,2,FALSE)</f>
        <v>13</v>
      </c>
      <c r="F697" s="19">
        <v>1</v>
      </c>
      <c r="G697" s="19" t="s">
        <v>68</v>
      </c>
      <c r="H697" s="23">
        <v>1910</v>
      </c>
      <c r="I697" s="37">
        <v>0.2</v>
      </c>
      <c r="J697" s="36">
        <v>4.6411397360087065E-4</v>
      </c>
      <c r="K697" s="36">
        <f t="shared" si="174"/>
        <v>4.6411397360087065E-4</v>
      </c>
      <c r="L697" s="23">
        <v>4.26</v>
      </c>
      <c r="M697" s="35">
        <v>0.22</v>
      </c>
      <c r="N697" s="35">
        <f t="shared" si="175"/>
        <v>0.22</v>
      </c>
      <c r="O697" s="38">
        <v>22.911764705882351</v>
      </c>
      <c r="P697" s="38">
        <f t="shared" si="176"/>
        <v>22.911764705882351</v>
      </c>
      <c r="Q697" s="38">
        <v>5.9551821</v>
      </c>
      <c r="R697" s="38">
        <v>10.254943899018233</v>
      </c>
      <c r="S697" s="23">
        <v>0.56999999999999995</v>
      </c>
      <c r="T697" s="23">
        <v>0.55000000000000004</v>
      </c>
      <c r="U697" s="23">
        <v>10</v>
      </c>
      <c r="V697" s="23">
        <f t="shared" si="177"/>
        <v>10</v>
      </c>
      <c r="W697" s="23">
        <v>78</v>
      </c>
      <c r="X697" s="23">
        <f t="shared" si="178"/>
        <v>78</v>
      </c>
      <c r="Y697" s="23">
        <v>62</v>
      </c>
      <c r="Z697" s="23" t="str">
        <f>Code!$K$204</f>
        <v>EF 86</v>
      </c>
      <c r="AA697" s="23" t="str">
        <f>Code!$K$207</f>
        <v>EF 57</v>
      </c>
      <c r="AB697" s="23" t="str">
        <f>Code!$K$208</f>
        <v>EF 57</v>
      </c>
      <c r="AC697" s="23" t="str">
        <f>Code!$K$205</f>
        <v>EF 57</v>
      </c>
      <c r="AD697" s="23" t="s">
        <v>237</v>
      </c>
      <c r="AE697" s="23" t="s">
        <v>237</v>
      </c>
      <c r="AF697" s="23" t="s">
        <v>237</v>
      </c>
      <c r="AG697" s="39">
        <f t="shared" si="173"/>
        <v>4.6411397360087065E-4</v>
      </c>
      <c r="AH697" s="39">
        <f t="shared" si="179"/>
        <v>4.6411397360087065E-4</v>
      </c>
      <c r="AI697" s="18">
        <f t="shared" si="180"/>
        <v>4.26</v>
      </c>
      <c r="AJ697" s="41">
        <f>Code!$B$23</f>
        <v>0.15</v>
      </c>
      <c r="AK697" s="41">
        <f t="shared" si="181"/>
        <v>0.15</v>
      </c>
      <c r="AL697" s="110">
        <f t="shared" si="182"/>
        <v>22.911764705882351</v>
      </c>
      <c r="AM697" s="110">
        <f t="shared" si="183"/>
        <v>22.911764705882351</v>
      </c>
      <c r="AN697" s="110">
        <f t="shared" si="184"/>
        <v>5.9551821</v>
      </c>
      <c r="AO697" s="110">
        <f t="shared" si="185"/>
        <v>10.254943899018233</v>
      </c>
      <c r="AP697" s="18">
        <f>VLOOKUP(D697,Code!$B$92:$D$107,2,FALSE)</f>
        <v>0.32</v>
      </c>
      <c r="AQ697" s="18">
        <f>VLOOKUP(E697,Code!$B$92:$D$107,3,FALSE)</f>
        <v>0.25</v>
      </c>
      <c r="AR697" s="18">
        <f>Code!$C$132</f>
        <v>14</v>
      </c>
      <c r="AS697" s="18">
        <f t="shared" si="186"/>
        <v>14</v>
      </c>
      <c r="AT697" s="88">
        <f>Code!$C$189</f>
        <v>80</v>
      </c>
      <c r="AU697" s="88">
        <f t="shared" si="187"/>
        <v>80</v>
      </c>
      <c r="AV697" s="88">
        <f>Code!$C$198</f>
        <v>66</v>
      </c>
      <c r="AW697" s="18" t="str">
        <f>Code!$L$204</f>
        <v>EF 95</v>
      </c>
      <c r="AX697" s="64" t="str">
        <f>Code!$L$207</f>
        <v>EF 60</v>
      </c>
      <c r="AY697" s="64" t="str">
        <f>Code!$L$208</f>
        <v>EF 60</v>
      </c>
      <c r="AZ697" s="64" t="str">
        <f>Code!$L$205</f>
        <v>EF 62</v>
      </c>
      <c r="BA697" s="23" t="s">
        <v>237</v>
      </c>
      <c r="BB697" s="23" t="s">
        <v>237</v>
      </c>
      <c r="BC697" s="23" t="s">
        <v>237</v>
      </c>
      <c r="BD697" s="39">
        <f t="shared" si="188"/>
        <v>3.9449687756074004E-4</v>
      </c>
      <c r="BE697" s="39">
        <f t="shared" si="189"/>
        <v>3.2487978152060944E-4</v>
      </c>
      <c r="BF697" s="18">
        <f>Measures!$C$3</f>
        <v>8</v>
      </c>
      <c r="BG697" s="41">
        <f>Measures!$C$4</f>
        <v>0.1</v>
      </c>
      <c r="BH697" s="41">
        <v>0.06</v>
      </c>
      <c r="BI697" s="18">
        <f>VLOOKUP(D697,Measures!$B$6:$C$21,2,FALSE)</f>
        <v>38</v>
      </c>
      <c r="BJ697" s="18">
        <f>Measures!$C$22</f>
        <v>44</v>
      </c>
      <c r="BK697" s="18">
        <f>Measures!$C$23</f>
        <v>19</v>
      </c>
      <c r="BL697" s="18">
        <f>Measures!$C$24</f>
        <v>13</v>
      </c>
      <c r="BM697" s="18">
        <f>Measures!$C$26</f>
        <v>0.32</v>
      </c>
      <c r="BN697" s="18">
        <f>Measures!$D$26</f>
        <v>0.25</v>
      </c>
      <c r="BO697" s="18">
        <f>Measures!$C$27</f>
        <v>14</v>
      </c>
      <c r="BP697" s="18">
        <f>Measures!$C$28</f>
        <v>15</v>
      </c>
      <c r="BQ697" s="88">
        <f>Measures!$C$29</f>
        <v>92</v>
      </c>
      <c r="BR697" s="88">
        <f>Measures!$C$30</f>
        <v>95</v>
      </c>
      <c r="BS697" s="88">
        <f>Measures!$C$31</f>
        <v>70</v>
      </c>
      <c r="BT697" s="64" t="str">
        <f>Code!$M$204</f>
        <v>EF 200</v>
      </c>
      <c r="BU697" s="64" t="str">
        <f>Code!$M$207</f>
        <v>EF 67</v>
      </c>
      <c r="BV697" s="64" t="str">
        <f>Code!$M$208</f>
        <v>EF 70</v>
      </c>
      <c r="BW697" s="64" t="str">
        <f>Code!$M$205</f>
        <v>EF 82</v>
      </c>
      <c r="BX697" s="64" t="s">
        <v>363</v>
      </c>
      <c r="BY697" s="64" t="s">
        <v>239</v>
      </c>
      <c r="BZ697" s="64" t="s">
        <v>240</v>
      </c>
      <c r="CA697" s="64"/>
      <c r="CB697" s="64"/>
      <c r="CC697" s="64"/>
      <c r="CD697" s="64"/>
      <c r="CE697" s="64"/>
      <c r="CF697" s="64"/>
      <c r="CG697" s="64"/>
      <c r="CH697" s="64"/>
      <c r="CI697" s="64"/>
      <c r="CJ697" s="64"/>
      <c r="CK697" s="64"/>
      <c r="CL697" s="64"/>
      <c r="CM697" s="18"/>
      <c r="CN697" s="18"/>
    </row>
    <row r="698" spans="1:92" ht="14.4" x14ac:dyDescent="0.3">
      <c r="A698" s="19" t="s">
        <v>95</v>
      </c>
      <c r="B698" s="31" t="s">
        <v>85</v>
      </c>
      <c r="C698" s="19" t="s">
        <v>87</v>
      </c>
      <c r="D698" s="19">
        <v>14</v>
      </c>
      <c r="E698" s="19">
        <f>VLOOKUP(D698,Lists!$B$3:$C$18,2,FALSE)</f>
        <v>13</v>
      </c>
      <c r="F698" s="19">
        <v>2</v>
      </c>
      <c r="G698" s="19" t="s">
        <v>68</v>
      </c>
      <c r="H698" s="23">
        <v>2730</v>
      </c>
      <c r="I698" s="37">
        <v>0.2</v>
      </c>
      <c r="J698" s="36">
        <v>4.6411397360087065E-4</v>
      </c>
      <c r="K698" s="36">
        <f t="shared" si="174"/>
        <v>4.6411397360087065E-4</v>
      </c>
      <c r="L698" s="23">
        <v>4.26</v>
      </c>
      <c r="M698" s="35">
        <v>0.22</v>
      </c>
      <c r="N698" s="35">
        <f t="shared" si="175"/>
        <v>0.22</v>
      </c>
      <c r="O698" s="38">
        <v>22.911764705882351</v>
      </c>
      <c r="P698" s="38">
        <f t="shared" si="176"/>
        <v>22.911764705882351</v>
      </c>
      <c r="Q698" s="38">
        <v>5.9551821</v>
      </c>
      <c r="R698" s="38">
        <v>10.254943899018233</v>
      </c>
      <c r="S698" s="23">
        <v>0.56999999999999995</v>
      </c>
      <c r="T698" s="23">
        <v>0.55000000000000004</v>
      </c>
      <c r="U698" s="23">
        <v>10</v>
      </c>
      <c r="V698" s="23">
        <f t="shared" si="177"/>
        <v>10</v>
      </c>
      <c r="W698" s="23">
        <v>78</v>
      </c>
      <c r="X698" s="23">
        <f t="shared" si="178"/>
        <v>78</v>
      </c>
      <c r="Y698" s="23">
        <v>62</v>
      </c>
      <c r="Z698" s="23" t="str">
        <f>Code!$K$204</f>
        <v>EF 86</v>
      </c>
      <c r="AA698" s="23" t="str">
        <f>Code!$K$207</f>
        <v>EF 57</v>
      </c>
      <c r="AB698" s="23" t="str">
        <f>Code!$K$208</f>
        <v>EF 57</v>
      </c>
      <c r="AC698" s="23" t="str">
        <f>Code!$K$205</f>
        <v>EF 57</v>
      </c>
      <c r="AD698" s="23" t="s">
        <v>237</v>
      </c>
      <c r="AE698" s="23" t="s">
        <v>237</v>
      </c>
      <c r="AF698" s="23" t="s">
        <v>237</v>
      </c>
      <c r="AG698" s="39">
        <f t="shared" si="173"/>
        <v>4.6411397360087065E-4</v>
      </c>
      <c r="AH698" s="39">
        <f t="shared" si="179"/>
        <v>4.6411397360087065E-4</v>
      </c>
      <c r="AI698" s="18">
        <f t="shared" si="180"/>
        <v>4.26</v>
      </c>
      <c r="AJ698" s="41">
        <f>Code!$B$23</f>
        <v>0.15</v>
      </c>
      <c r="AK698" s="41">
        <f t="shared" si="181"/>
        <v>0.15</v>
      </c>
      <c r="AL698" s="110">
        <f t="shared" si="182"/>
        <v>22.911764705882351</v>
      </c>
      <c r="AM698" s="110">
        <f t="shared" si="183"/>
        <v>22.911764705882351</v>
      </c>
      <c r="AN698" s="110">
        <f t="shared" si="184"/>
        <v>5.9551821</v>
      </c>
      <c r="AO698" s="110">
        <f t="shared" si="185"/>
        <v>10.254943899018233</v>
      </c>
      <c r="AP698" s="18">
        <f>VLOOKUP(D698,Code!$B$92:$D$107,2,FALSE)</f>
        <v>0.32</v>
      </c>
      <c r="AQ698" s="18">
        <f>VLOOKUP(E698,Code!$B$92:$D$107,3,FALSE)</f>
        <v>0.25</v>
      </c>
      <c r="AR698" s="18">
        <f>Code!$C$132</f>
        <v>14</v>
      </c>
      <c r="AS698" s="18">
        <f t="shared" si="186"/>
        <v>14</v>
      </c>
      <c r="AT698" s="88">
        <f>Code!$C$189</f>
        <v>80</v>
      </c>
      <c r="AU698" s="88">
        <f t="shared" si="187"/>
        <v>80</v>
      </c>
      <c r="AV698" s="88">
        <f>Code!$C$198</f>
        <v>66</v>
      </c>
      <c r="AW698" s="18" t="str">
        <f>Code!$L$204</f>
        <v>EF 95</v>
      </c>
      <c r="AX698" s="64" t="str">
        <f>Code!$L$207</f>
        <v>EF 60</v>
      </c>
      <c r="AY698" s="64" t="str">
        <f>Code!$L$208</f>
        <v>EF 60</v>
      </c>
      <c r="AZ698" s="64" t="str">
        <f>Code!$L$205</f>
        <v>EF 62</v>
      </c>
      <c r="BA698" s="23" t="s">
        <v>237</v>
      </c>
      <c r="BB698" s="23" t="s">
        <v>237</v>
      </c>
      <c r="BC698" s="23" t="s">
        <v>237</v>
      </c>
      <c r="BD698" s="39">
        <f t="shared" si="188"/>
        <v>3.9449687756074004E-4</v>
      </c>
      <c r="BE698" s="39">
        <f t="shared" si="189"/>
        <v>3.2487978152060944E-4</v>
      </c>
      <c r="BF698" s="18">
        <f>Measures!$C$3</f>
        <v>8</v>
      </c>
      <c r="BG698" s="41">
        <f>Measures!$C$4</f>
        <v>0.1</v>
      </c>
      <c r="BH698" s="41">
        <v>0.06</v>
      </c>
      <c r="BI698" s="18">
        <f>VLOOKUP(D698,Measures!$B$6:$C$21,2,FALSE)</f>
        <v>38</v>
      </c>
      <c r="BJ698" s="18">
        <f>Measures!$C$22</f>
        <v>44</v>
      </c>
      <c r="BK698" s="18">
        <f>Measures!$C$23</f>
        <v>19</v>
      </c>
      <c r="BL698" s="18">
        <f>Measures!$C$24</f>
        <v>13</v>
      </c>
      <c r="BM698" s="18">
        <f>Measures!$C$26</f>
        <v>0.32</v>
      </c>
      <c r="BN698" s="18">
        <f>Measures!$D$26</f>
        <v>0.25</v>
      </c>
      <c r="BO698" s="18">
        <f>Measures!$C$27</f>
        <v>14</v>
      </c>
      <c r="BP698" s="18">
        <f>Measures!$C$28</f>
        <v>15</v>
      </c>
      <c r="BQ698" s="88">
        <f>Measures!$C$29</f>
        <v>92</v>
      </c>
      <c r="BR698" s="88">
        <f>Measures!$C$30</f>
        <v>95</v>
      </c>
      <c r="BS698" s="88">
        <f>Measures!$C$31</f>
        <v>70</v>
      </c>
      <c r="BT698" s="64" t="str">
        <f>Code!$M$204</f>
        <v>EF 200</v>
      </c>
      <c r="BU698" s="64" t="str">
        <f>Code!$M$207</f>
        <v>EF 67</v>
      </c>
      <c r="BV698" s="64" t="str">
        <f>Code!$M$208</f>
        <v>EF 70</v>
      </c>
      <c r="BW698" s="64" t="str">
        <f>Code!$M$205</f>
        <v>EF 82</v>
      </c>
      <c r="BX698" s="64" t="s">
        <v>363</v>
      </c>
      <c r="BY698" s="64" t="s">
        <v>239</v>
      </c>
      <c r="BZ698" s="64" t="s">
        <v>240</v>
      </c>
      <c r="CA698" s="64"/>
      <c r="CB698" s="64"/>
      <c r="CC698" s="64"/>
      <c r="CD698" s="64"/>
      <c r="CE698" s="64"/>
      <c r="CF698" s="64"/>
      <c r="CG698" s="64"/>
      <c r="CH698" s="64"/>
      <c r="CI698" s="64"/>
      <c r="CJ698" s="64"/>
      <c r="CK698" s="64"/>
      <c r="CL698" s="64"/>
      <c r="CM698" s="18"/>
      <c r="CN698" s="18"/>
    </row>
    <row r="699" spans="1:92" ht="14.4" x14ac:dyDescent="0.3">
      <c r="A699" s="19" t="s">
        <v>22</v>
      </c>
      <c r="B699" s="31" t="s">
        <v>85</v>
      </c>
      <c r="C699" s="19" t="s">
        <v>87</v>
      </c>
      <c r="D699" s="19">
        <v>14</v>
      </c>
      <c r="E699" s="19">
        <f>VLOOKUP(D699,Lists!$B$3:$C$18,2,FALSE)</f>
        <v>13</v>
      </c>
      <c r="F699" s="19">
        <v>1</v>
      </c>
      <c r="G699" s="19" t="s">
        <v>68</v>
      </c>
      <c r="H699" s="23">
        <v>1910</v>
      </c>
      <c r="I699" s="37">
        <v>0.2</v>
      </c>
      <c r="J699" s="36">
        <v>4.6411397360087065E-4</v>
      </c>
      <c r="K699" s="36">
        <f t="shared" si="174"/>
        <v>4.6411397360087065E-4</v>
      </c>
      <c r="L699" s="23">
        <v>4.26</v>
      </c>
      <c r="M699" s="35">
        <v>0.22</v>
      </c>
      <c r="N699" s="35">
        <f t="shared" si="175"/>
        <v>0.22</v>
      </c>
      <c r="O699" s="38">
        <v>22.911764705882351</v>
      </c>
      <c r="P699" s="38">
        <f t="shared" si="176"/>
        <v>22.911764705882351</v>
      </c>
      <c r="Q699" s="38">
        <v>5.9551821</v>
      </c>
      <c r="R699" s="38">
        <v>10.254943899018233</v>
      </c>
      <c r="S699" s="23">
        <v>0.56999999999999995</v>
      </c>
      <c r="T699" s="23">
        <v>0.55000000000000004</v>
      </c>
      <c r="U699" s="23">
        <v>10</v>
      </c>
      <c r="V699" s="23">
        <f t="shared" si="177"/>
        <v>10</v>
      </c>
      <c r="W699" s="23">
        <v>78</v>
      </c>
      <c r="X699" s="23">
        <f t="shared" si="178"/>
        <v>78</v>
      </c>
      <c r="Y699" s="23">
        <v>62</v>
      </c>
      <c r="Z699" s="23" t="str">
        <f>Code!$K$204</f>
        <v>EF 86</v>
      </c>
      <c r="AA699" s="23" t="str">
        <f>Code!$K$207</f>
        <v>EF 57</v>
      </c>
      <c r="AB699" s="23" t="str">
        <f>Code!$K$208</f>
        <v>EF 57</v>
      </c>
      <c r="AC699" s="23" t="str">
        <f>Code!$K$205</f>
        <v>EF 57</v>
      </c>
      <c r="AD699" s="23" t="s">
        <v>237</v>
      </c>
      <c r="AE699" s="23" t="s">
        <v>237</v>
      </c>
      <c r="AF699" s="23" t="s">
        <v>237</v>
      </c>
      <c r="AG699" s="39">
        <f t="shared" si="173"/>
        <v>4.6411397360087065E-4</v>
      </c>
      <c r="AH699" s="39">
        <f t="shared" si="179"/>
        <v>4.6411397360087065E-4</v>
      </c>
      <c r="AI699" s="18">
        <f t="shared" si="180"/>
        <v>4.26</v>
      </c>
      <c r="AJ699" s="41">
        <f>Code!$B$23</f>
        <v>0.15</v>
      </c>
      <c r="AK699" s="41">
        <f t="shared" si="181"/>
        <v>0.15</v>
      </c>
      <c r="AL699" s="110">
        <f t="shared" si="182"/>
        <v>22.911764705882351</v>
      </c>
      <c r="AM699" s="110">
        <f t="shared" si="183"/>
        <v>22.911764705882351</v>
      </c>
      <c r="AN699" s="110">
        <f t="shared" si="184"/>
        <v>5.9551821</v>
      </c>
      <c r="AO699" s="110">
        <f t="shared" si="185"/>
        <v>10.254943899018233</v>
      </c>
      <c r="AP699" s="18">
        <f>VLOOKUP(D699,Code!$B$92:$D$107,2,FALSE)</f>
        <v>0.32</v>
      </c>
      <c r="AQ699" s="18">
        <f>VLOOKUP(E699,Code!$B$92:$D$107,3,FALSE)</f>
        <v>0.25</v>
      </c>
      <c r="AR699" s="18">
        <f>Code!$C$132</f>
        <v>14</v>
      </c>
      <c r="AS699" s="18">
        <f t="shared" si="186"/>
        <v>14</v>
      </c>
      <c r="AT699" s="88">
        <f>Code!$C$189</f>
        <v>80</v>
      </c>
      <c r="AU699" s="88">
        <f t="shared" si="187"/>
        <v>80</v>
      </c>
      <c r="AV699" s="88">
        <f>Code!$C$198</f>
        <v>66</v>
      </c>
      <c r="AW699" s="18" t="str">
        <f>Code!$L$204</f>
        <v>EF 95</v>
      </c>
      <c r="AX699" s="64" t="str">
        <f>Code!$L$207</f>
        <v>EF 60</v>
      </c>
      <c r="AY699" s="64" t="str">
        <f>Code!$L$208</f>
        <v>EF 60</v>
      </c>
      <c r="AZ699" s="64" t="str">
        <f>Code!$L$205</f>
        <v>EF 62</v>
      </c>
      <c r="BA699" s="23" t="s">
        <v>237</v>
      </c>
      <c r="BB699" s="23" t="s">
        <v>237</v>
      </c>
      <c r="BC699" s="23" t="s">
        <v>237</v>
      </c>
      <c r="BD699" s="39">
        <f t="shared" si="188"/>
        <v>3.9449687756074004E-4</v>
      </c>
      <c r="BE699" s="39">
        <f t="shared" si="189"/>
        <v>3.2487978152060944E-4</v>
      </c>
      <c r="BF699" s="18">
        <f>Measures!$C$3</f>
        <v>8</v>
      </c>
      <c r="BG699" s="41">
        <f>Measures!$C$4</f>
        <v>0.1</v>
      </c>
      <c r="BH699" s="41">
        <v>0.06</v>
      </c>
      <c r="BI699" s="18">
        <f>VLOOKUP(D699,Measures!$B$6:$C$21,2,FALSE)</f>
        <v>38</v>
      </c>
      <c r="BJ699" s="18">
        <f>Measures!$C$22</f>
        <v>44</v>
      </c>
      <c r="BK699" s="18">
        <f>Measures!$C$23</f>
        <v>19</v>
      </c>
      <c r="BL699" s="18">
        <f>Measures!$C$24</f>
        <v>13</v>
      </c>
      <c r="BM699" s="18">
        <f>Measures!$C$26</f>
        <v>0.32</v>
      </c>
      <c r="BN699" s="18">
        <f>Measures!$D$26</f>
        <v>0.25</v>
      </c>
      <c r="BO699" s="18">
        <f>Measures!$C$27</f>
        <v>14</v>
      </c>
      <c r="BP699" s="18">
        <f>Measures!$C$28</f>
        <v>15</v>
      </c>
      <c r="BQ699" s="88">
        <f>Measures!$C$29</f>
        <v>92</v>
      </c>
      <c r="BR699" s="88">
        <f>Measures!$C$30</f>
        <v>95</v>
      </c>
      <c r="BS699" s="88">
        <f>Measures!$C$31</f>
        <v>70</v>
      </c>
      <c r="BT699" s="64" t="str">
        <f>Code!$M$204</f>
        <v>EF 200</v>
      </c>
      <c r="BU699" s="64" t="str">
        <f>Code!$M$207</f>
        <v>EF 67</v>
      </c>
      <c r="BV699" s="64" t="str">
        <f>Code!$M$208</f>
        <v>EF 70</v>
      </c>
      <c r="BW699" s="64" t="str">
        <f>Code!$M$205</f>
        <v>EF 82</v>
      </c>
      <c r="BX699" s="64" t="s">
        <v>363</v>
      </c>
      <c r="BY699" s="64" t="s">
        <v>239</v>
      </c>
      <c r="BZ699" s="64" t="s">
        <v>240</v>
      </c>
      <c r="CA699" s="64"/>
      <c r="CB699" s="64"/>
      <c r="CC699" s="64"/>
      <c r="CD699" s="64"/>
      <c r="CE699" s="64"/>
      <c r="CF699" s="64"/>
      <c r="CG699" s="64"/>
      <c r="CH699" s="64"/>
      <c r="CI699" s="64"/>
      <c r="CJ699" s="64"/>
      <c r="CK699" s="64"/>
      <c r="CL699" s="64"/>
      <c r="CM699" s="18"/>
      <c r="CN699" s="18"/>
    </row>
    <row r="700" spans="1:92" ht="14.4" x14ac:dyDescent="0.3">
      <c r="A700" s="19" t="s">
        <v>22</v>
      </c>
      <c r="B700" s="31" t="s">
        <v>85</v>
      </c>
      <c r="C700" s="19" t="s">
        <v>87</v>
      </c>
      <c r="D700" s="19">
        <v>14</v>
      </c>
      <c r="E700" s="19">
        <f>VLOOKUP(D700,Lists!$B$3:$C$18,2,FALSE)</f>
        <v>13</v>
      </c>
      <c r="F700" s="19">
        <v>2</v>
      </c>
      <c r="G700" s="19" t="s">
        <v>68</v>
      </c>
      <c r="H700" s="23">
        <v>2730</v>
      </c>
      <c r="I700" s="37">
        <v>0.2</v>
      </c>
      <c r="J700" s="36">
        <v>4.6411397360087065E-4</v>
      </c>
      <c r="K700" s="36">
        <f t="shared" si="174"/>
        <v>4.6411397360087065E-4</v>
      </c>
      <c r="L700" s="23">
        <v>4.26</v>
      </c>
      <c r="M700" s="35">
        <v>0.22</v>
      </c>
      <c r="N700" s="35">
        <f t="shared" si="175"/>
        <v>0.22</v>
      </c>
      <c r="O700" s="38">
        <v>22.911764705882351</v>
      </c>
      <c r="P700" s="38">
        <f t="shared" si="176"/>
        <v>22.911764705882351</v>
      </c>
      <c r="Q700" s="38">
        <v>5.9551821</v>
      </c>
      <c r="R700" s="38">
        <v>10.254943899018233</v>
      </c>
      <c r="S700" s="23">
        <v>0.56999999999999995</v>
      </c>
      <c r="T700" s="23">
        <v>0.55000000000000004</v>
      </c>
      <c r="U700" s="23">
        <v>10</v>
      </c>
      <c r="V700" s="23">
        <f t="shared" si="177"/>
        <v>10</v>
      </c>
      <c r="W700" s="23">
        <v>78</v>
      </c>
      <c r="X700" s="23">
        <f t="shared" si="178"/>
        <v>78</v>
      </c>
      <c r="Y700" s="23">
        <v>62</v>
      </c>
      <c r="Z700" s="23" t="str">
        <f>Code!$K$204</f>
        <v>EF 86</v>
      </c>
      <c r="AA700" s="23" t="str">
        <f>Code!$K$207</f>
        <v>EF 57</v>
      </c>
      <c r="AB700" s="23" t="str">
        <f>Code!$K$208</f>
        <v>EF 57</v>
      </c>
      <c r="AC700" s="23" t="str">
        <f>Code!$K$205</f>
        <v>EF 57</v>
      </c>
      <c r="AD700" s="23" t="s">
        <v>237</v>
      </c>
      <c r="AE700" s="23" t="s">
        <v>237</v>
      </c>
      <c r="AF700" s="23" t="s">
        <v>237</v>
      </c>
      <c r="AG700" s="39">
        <f t="shared" si="173"/>
        <v>4.6411397360087065E-4</v>
      </c>
      <c r="AH700" s="39">
        <f t="shared" si="179"/>
        <v>4.6411397360087065E-4</v>
      </c>
      <c r="AI700" s="18">
        <f t="shared" si="180"/>
        <v>4.26</v>
      </c>
      <c r="AJ700" s="41">
        <f>Code!$B$23</f>
        <v>0.15</v>
      </c>
      <c r="AK700" s="41">
        <f t="shared" si="181"/>
        <v>0.15</v>
      </c>
      <c r="AL700" s="110">
        <f t="shared" si="182"/>
        <v>22.911764705882351</v>
      </c>
      <c r="AM700" s="110">
        <f t="shared" si="183"/>
        <v>22.911764705882351</v>
      </c>
      <c r="AN700" s="110">
        <f t="shared" si="184"/>
        <v>5.9551821</v>
      </c>
      <c r="AO700" s="110">
        <f t="shared" si="185"/>
        <v>10.254943899018233</v>
      </c>
      <c r="AP700" s="18">
        <f>VLOOKUP(D700,Code!$B$92:$D$107,2,FALSE)</f>
        <v>0.32</v>
      </c>
      <c r="AQ700" s="18">
        <f>VLOOKUP(E700,Code!$B$92:$D$107,3,FALSE)</f>
        <v>0.25</v>
      </c>
      <c r="AR700" s="18">
        <f>Code!$C$132</f>
        <v>14</v>
      </c>
      <c r="AS700" s="18">
        <f t="shared" si="186"/>
        <v>14</v>
      </c>
      <c r="AT700" s="88">
        <f>Code!$C$189</f>
        <v>80</v>
      </c>
      <c r="AU700" s="88">
        <f t="shared" si="187"/>
        <v>80</v>
      </c>
      <c r="AV700" s="88">
        <f>Code!$C$198</f>
        <v>66</v>
      </c>
      <c r="AW700" s="18" t="str">
        <f>Code!$L$204</f>
        <v>EF 95</v>
      </c>
      <c r="AX700" s="64" t="str">
        <f>Code!$L$207</f>
        <v>EF 60</v>
      </c>
      <c r="AY700" s="64" t="str">
        <f>Code!$L$208</f>
        <v>EF 60</v>
      </c>
      <c r="AZ700" s="64" t="str">
        <f>Code!$L$205</f>
        <v>EF 62</v>
      </c>
      <c r="BA700" s="23" t="s">
        <v>237</v>
      </c>
      <c r="BB700" s="23" t="s">
        <v>237</v>
      </c>
      <c r="BC700" s="23" t="s">
        <v>237</v>
      </c>
      <c r="BD700" s="39">
        <f t="shared" si="188"/>
        <v>3.9449687756074004E-4</v>
      </c>
      <c r="BE700" s="39">
        <f t="shared" si="189"/>
        <v>3.2487978152060944E-4</v>
      </c>
      <c r="BF700" s="18">
        <f>Measures!$C$3</f>
        <v>8</v>
      </c>
      <c r="BG700" s="41">
        <f>Measures!$C$4</f>
        <v>0.1</v>
      </c>
      <c r="BH700" s="41">
        <v>0.06</v>
      </c>
      <c r="BI700" s="18">
        <f>VLOOKUP(D700,Measures!$B$6:$C$21,2,FALSE)</f>
        <v>38</v>
      </c>
      <c r="BJ700" s="18">
        <f>Measures!$C$22</f>
        <v>44</v>
      </c>
      <c r="BK700" s="18">
        <f>Measures!$C$23</f>
        <v>19</v>
      </c>
      <c r="BL700" s="18">
        <f>Measures!$C$24</f>
        <v>13</v>
      </c>
      <c r="BM700" s="18">
        <f>Measures!$C$26</f>
        <v>0.32</v>
      </c>
      <c r="BN700" s="18">
        <f>Measures!$D$26</f>
        <v>0.25</v>
      </c>
      <c r="BO700" s="18">
        <f>Measures!$C$27</f>
        <v>14</v>
      </c>
      <c r="BP700" s="18">
        <f>Measures!$C$28</f>
        <v>15</v>
      </c>
      <c r="BQ700" s="88">
        <f>Measures!$C$29</f>
        <v>92</v>
      </c>
      <c r="BR700" s="88">
        <f>Measures!$C$30</f>
        <v>95</v>
      </c>
      <c r="BS700" s="88">
        <f>Measures!$C$31</f>
        <v>70</v>
      </c>
      <c r="BT700" s="64" t="str">
        <f>Code!$M$204</f>
        <v>EF 200</v>
      </c>
      <c r="BU700" s="64" t="str">
        <f>Code!$M$207</f>
        <v>EF 67</v>
      </c>
      <c r="BV700" s="64" t="str">
        <f>Code!$M$208</f>
        <v>EF 70</v>
      </c>
      <c r="BW700" s="64" t="str">
        <f>Code!$M$205</f>
        <v>EF 82</v>
      </c>
      <c r="BX700" s="64" t="s">
        <v>363</v>
      </c>
      <c r="BY700" s="64" t="s">
        <v>239</v>
      </c>
      <c r="BZ700" s="64" t="s">
        <v>240</v>
      </c>
      <c r="CA700" s="64"/>
      <c r="CB700" s="64"/>
      <c r="CC700" s="64"/>
      <c r="CD700" s="64"/>
      <c r="CE700" s="64"/>
      <c r="CF700" s="64"/>
      <c r="CG700" s="64"/>
      <c r="CH700" s="64"/>
      <c r="CI700" s="64"/>
      <c r="CJ700" s="64"/>
      <c r="CK700" s="64"/>
      <c r="CL700" s="64"/>
      <c r="CM700" s="18"/>
      <c r="CN700" s="18"/>
    </row>
    <row r="701" spans="1:92" ht="14.4" x14ac:dyDescent="0.3">
      <c r="A701" s="19" t="s">
        <v>95</v>
      </c>
      <c r="B701" s="31" t="s">
        <v>86</v>
      </c>
      <c r="C701" s="19" t="s">
        <v>71</v>
      </c>
      <c r="D701" s="19">
        <v>14</v>
      </c>
      <c r="E701" s="19">
        <f>VLOOKUP(D701,Lists!$B$3:$C$18,2,FALSE)</f>
        <v>13</v>
      </c>
      <c r="F701" s="19">
        <v>1</v>
      </c>
      <c r="G701" s="19" t="s">
        <v>66</v>
      </c>
      <c r="H701" s="23">
        <v>1600</v>
      </c>
      <c r="I701" s="37">
        <v>0.14016341923318668</v>
      </c>
      <c r="J701" s="36">
        <v>7.1357303575703178E-4</v>
      </c>
      <c r="K701" s="36">
        <f t="shared" si="174"/>
        <v>7.1357303575703178E-4</v>
      </c>
      <c r="L701" s="23">
        <v>3.32</v>
      </c>
      <c r="M701" s="35">
        <v>0.33</v>
      </c>
      <c r="N701" s="35">
        <f t="shared" si="175"/>
        <v>0.33</v>
      </c>
      <c r="O701" s="38">
        <v>15.408695652173913</v>
      </c>
      <c r="P701" s="38">
        <f t="shared" si="176"/>
        <v>15.408695652173913</v>
      </c>
      <c r="Q701" s="38">
        <v>1.3361692000000001</v>
      </c>
      <c r="R701" s="38">
        <v>3.0951638065522622</v>
      </c>
      <c r="S701" s="23">
        <v>1.23</v>
      </c>
      <c r="T701" s="23">
        <v>0.87</v>
      </c>
      <c r="U701" s="23">
        <v>10</v>
      </c>
      <c r="V701" s="23">
        <f t="shared" si="177"/>
        <v>10</v>
      </c>
      <c r="W701" s="23">
        <v>78</v>
      </c>
      <c r="X701" s="23">
        <f t="shared" si="178"/>
        <v>78</v>
      </c>
      <c r="Y701" s="23">
        <v>62</v>
      </c>
      <c r="Z701" s="23" t="str">
        <f>Code!$K$204</f>
        <v>EF 86</v>
      </c>
      <c r="AA701" s="23" t="str">
        <f>Code!$K$207</f>
        <v>EF 57</v>
      </c>
      <c r="AB701" s="23" t="str">
        <f>Code!$K$208</f>
        <v>EF 57</v>
      </c>
      <c r="AC701" s="23" t="str">
        <f>Code!$K$205</f>
        <v>EF 57</v>
      </c>
      <c r="AD701" s="23" t="s">
        <v>237</v>
      </c>
      <c r="AE701" s="23" t="s">
        <v>237</v>
      </c>
      <c r="AF701" s="23" t="s">
        <v>237</v>
      </c>
      <c r="AG701" s="39">
        <f t="shared" si="173"/>
        <v>7.1357303575703178E-4</v>
      </c>
      <c r="AH701" s="39">
        <f t="shared" si="179"/>
        <v>7.1357303575703178E-4</v>
      </c>
      <c r="AI701" s="18">
        <f t="shared" si="180"/>
        <v>3.32</v>
      </c>
      <c r="AJ701" s="41">
        <f>Code!$B$23</f>
        <v>0.15</v>
      </c>
      <c r="AK701" s="41">
        <f t="shared" si="181"/>
        <v>0.15</v>
      </c>
      <c r="AL701" s="110">
        <f t="shared" si="182"/>
        <v>15.408695652173913</v>
      </c>
      <c r="AM701" s="110">
        <f t="shared" si="183"/>
        <v>15.408695652173913</v>
      </c>
      <c r="AN701" s="110">
        <f t="shared" si="184"/>
        <v>1.3361692000000001</v>
      </c>
      <c r="AO701" s="110">
        <f t="shared" si="185"/>
        <v>3.0951638065522622</v>
      </c>
      <c r="AP701" s="18">
        <f>VLOOKUP(D701,Code!$B$92:$D$107,2,FALSE)</f>
        <v>0.32</v>
      </c>
      <c r="AQ701" s="18">
        <f>VLOOKUP(E701,Code!$B$92:$D$107,3,FALSE)</f>
        <v>0.25</v>
      </c>
      <c r="AR701" s="18">
        <f>Code!$C$132</f>
        <v>14</v>
      </c>
      <c r="AS701" s="18">
        <f t="shared" si="186"/>
        <v>14</v>
      </c>
      <c r="AT701" s="88">
        <f>Code!$C$189</f>
        <v>80</v>
      </c>
      <c r="AU701" s="88">
        <f t="shared" si="187"/>
        <v>80</v>
      </c>
      <c r="AV701" s="88">
        <f>Code!$C$198</f>
        <v>66</v>
      </c>
      <c r="AW701" s="18" t="str">
        <f>Code!$L$204</f>
        <v>EF 95</v>
      </c>
      <c r="AX701" s="64" t="str">
        <f>Code!$L$207</f>
        <v>EF 60</v>
      </c>
      <c r="AY701" s="64" t="str">
        <f>Code!$L$208</f>
        <v>EF 60</v>
      </c>
      <c r="AZ701" s="64" t="str">
        <f>Code!$L$205</f>
        <v>EF 62</v>
      </c>
      <c r="BA701" s="23" t="s">
        <v>237</v>
      </c>
      <c r="BB701" s="23" t="s">
        <v>237</v>
      </c>
      <c r="BC701" s="23" t="s">
        <v>237</v>
      </c>
      <c r="BD701" s="39">
        <f t="shared" si="188"/>
        <v>6.0653708039347702E-4</v>
      </c>
      <c r="BE701" s="39">
        <f t="shared" si="189"/>
        <v>4.9950112502992225E-4</v>
      </c>
      <c r="BF701" s="18">
        <f>Measures!$C$3</f>
        <v>8</v>
      </c>
      <c r="BG701" s="41">
        <f>Measures!$C$4</f>
        <v>0.1</v>
      </c>
      <c r="BH701" s="41">
        <v>0.06</v>
      </c>
      <c r="BI701" s="18">
        <f>VLOOKUP(D701,Measures!$B$6:$C$21,2,FALSE)</f>
        <v>38</v>
      </c>
      <c r="BJ701" s="18">
        <f>Measures!$C$22</f>
        <v>44</v>
      </c>
      <c r="BK701" s="18">
        <f>Measures!$C$23</f>
        <v>19</v>
      </c>
      <c r="BL701" s="18">
        <f>Measures!$C$24</f>
        <v>13</v>
      </c>
      <c r="BM701" s="18">
        <f>Measures!$C$26</f>
        <v>0.32</v>
      </c>
      <c r="BN701" s="18">
        <f>Measures!$D$26</f>
        <v>0.25</v>
      </c>
      <c r="BO701" s="18">
        <f>Measures!$C$27</f>
        <v>14</v>
      </c>
      <c r="BP701" s="18">
        <f>Measures!$C$28</f>
        <v>15</v>
      </c>
      <c r="BQ701" s="88">
        <f>Measures!$C$29</f>
        <v>92</v>
      </c>
      <c r="BR701" s="88">
        <f>Measures!$C$30</f>
        <v>95</v>
      </c>
      <c r="BS701" s="88">
        <f>Measures!$C$31</f>
        <v>70</v>
      </c>
      <c r="BT701" s="64" t="str">
        <f>Code!$M$204</f>
        <v>EF 200</v>
      </c>
      <c r="BU701" s="64" t="str">
        <f>Code!$M$207</f>
        <v>EF 67</v>
      </c>
      <c r="BV701" s="64" t="str">
        <f>Code!$M$208</f>
        <v>EF 70</v>
      </c>
      <c r="BW701" s="64" t="str">
        <f>Code!$M$205</f>
        <v>EF 82</v>
      </c>
      <c r="BX701" s="64" t="s">
        <v>363</v>
      </c>
      <c r="BY701" s="64" t="s">
        <v>239</v>
      </c>
      <c r="BZ701" s="64" t="s">
        <v>240</v>
      </c>
      <c r="CA701" s="64"/>
      <c r="CB701" s="64"/>
      <c r="CC701" s="64"/>
      <c r="CD701" s="64"/>
      <c r="CE701" s="64"/>
      <c r="CF701" s="64"/>
      <c r="CG701" s="64"/>
      <c r="CH701" s="64"/>
      <c r="CI701" s="64"/>
      <c r="CJ701" s="64"/>
      <c r="CK701" s="64"/>
      <c r="CL701" s="64"/>
      <c r="CM701" s="18"/>
      <c r="CN701" s="18"/>
    </row>
    <row r="702" spans="1:92" ht="14.4" x14ac:dyDescent="0.3">
      <c r="A702" s="19" t="s">
        <v>95</v>
      </c>
      <c r="B702" s="31" t="s">
        <v>86</v>
      </c>
      <c r="C702" s="19" t="s">
        <v>71</v>
      </c>
      <c r="D702" s="19">
        <v>14</v>
      </c>
      <c r="E702" s="19">
        <f>VLOOKUP(D702,Lists!$B$3:$C$18,2,FALSE)</f>
        <v>13</v>
      </c>
      <c r="F702" s="19">
        <v>2</v>
      </c>
      <c r="G702" s="19" t="s">
        <v>66</v>
      </c>
      <c r="H702" s="23">
        <v>1990</v>
      </c>
      <c r="I702" s="37">
        <v>0.14016341923318668</v>
      </c>
      <c r="J702" s="36">
        <v>7.1357303575703178E-4</v>
      </c>
      <c r="K702" s="36">
        <f t="shared" si="174"/>
        <v>7.1357303575703178E-4</v>
      </c>
      <c r="L702" s="23">
        <v>3.32</v>
      </c>
      <c r="M702" s="35">
        <v>0.33</v>
      </c>
      <c r="N702" s="35">
        <f t="shared" si="175"/>
        <v>0.33</v>
      </c>
      <c r="O702" s="38">
        <v>15.408695652173913</v>
      </c>
      <c r="P702" s="38">
        <f t="shared" si="176"/>
        <v>15.408695652173913</v>
      </c>
      <c r="Q702" s="38">
        <v>1.3361692000000001</v>
      </c>
      <c r="R702" s="38">
        <v>3.0951638065522622</v>
      </c>
      <c r="S702" s="23">
        <v>1.23</v>
      </c>
      <c r="T702" s="23">
        <v>0.87</v>
      </c>
      <c r="U702" s="23">
        <v>10</v>
      </c>
      <c r="V702" s="23">
        <f t="shared" si="177"/>
        <v>10</v>
      </c>
      <c r="W702" s="23">
        <v>78</v>
      </c>
      <c r="X702" s="23">
        <f t="shared" si="178"/>
        <v>78</v>
      </c>
      <c r="Y702" s="23">
        <v>62</v>
      </c>
      <c r="Z702" s="23" t="str">
        <f>Code!$K$204</f>
        <v>EF 86</v>
      </c>
      <c r="AA702" s="23" t="str">
        <f>Code!$K$207</f>
        <v>EF 57</v>
      </c>
      <c r="AB702" s="23" t="str">
        <f>Code!$K$208</f>
        <v>EF 57</v>
      </c>
      <c r="AC702" s="23" t="str">
        <f>Code!$K$205</f>
        <v>EF 57</v>
      </c>
      <c r="AD702" s="23" t="s">
        <v>237</v>
      </c>
      <c r="AE702" s="23" t="s">
        <v>237</v>
      </c>
      <c r="AF702" s="23" t="s">
        <v>237</v>
      </c>
      <c r="AG702" s="39">
        <f t="shared" si="173"/>
        <v>7.1357303575703178E-4</v>
      </c>
      <c r="AH702" s="39">
        <f t="shared" si="179"/>
        <v>7.1357303575703178E-4</v>
      </c>
      <c r="AI702" s="18">
        <f t="shared" si="180"/>
        <v>3.32</v>
      </c>
      <c r="AJ702" s="41">
        <f>Code!$B$23</f>
        <v>0.15</v>
      </c>
      <c r="AK702" s="41">
        <f t="shared" si="181"/>
        <v>0.15</v>
      </c>
      <c r="AL702" s="110">
        <f t="shared" si="182"/>
        <v>15.408695652173913</v>
      </c>
      <c r="AM702" s="110">
        <f t="shared" si="183"/>
        <v>15.408695652173913</v>
      </c>
      <c r="AN702" s="110">
        <f t="shared" si="184"/>
        <v>1.3361692000000001</v>
      </c>
      <c r="AO702" s="110">
        <f t="shared" si="185"/>
        <v>3.0951638065522622</v>
      </c>
      <c r="AP702" s="18">
        <f>VLOOKUP(D702,Code!$B$92:$D$107,2,FALSE)</f>
        <v>0.32</v>
      </c>
      <c r="AQ702" s="18">
        <f>VLOOKUP(E702,Code!$B$92:$D$107,3,FALSE)</f>
        <v>0.25</v>
      </c>
      <c r="AR702" s="18">
        <f>Code!$C$132</f>
        <v>14</v>
      </c>
      <c r="AS702" s="18">
        <f t="shared" si="186"/>
        <v>14</v>
      </c>
      <c r="AT702" s="88">
        <f>Code!$C$189</f>
        <v>80</v>
      </c>
      <c r="AU702" s="88">
        <f t="shared" si="187"/>
        <v>80</v>
      </c>
      <c r="AV702" s="88">
        <f>Code!$C$198</f>
        <v>66</v>
      </c>
      <c r="AW702" s="18" t="str">
        <f>Code!$L$204</f>
        <v>EF 95</v>
      </c>
      <c r="AX702" s="64" t="str">
        <f>Code!$L$207</f>
        <v>EF 60</v>
      </c>
      <c r="AY702" s="64" t="str">
        <f>Code!$L$208</f>
        <v>EF 60</v>
      </c>
      <c r="AZ702" s="64" t="str">
        <f>Code!$L$205</f>
        <v>EF 62</v>
      </c>
      <c r="BA702" s="23" t="s">
        <v>237</v>
      </c>
      <c r="BB702" s="23" t="s">
        <v>237</v>
      </c>
      <c r="BC702" s="23" t="s">
        <v>237</v>
      </c>
      <c r="BD702" s="39">
        <f t="shared" si="188"/>
        <v>6.0653708039347702E-4</v>
      </c>
      <c r="BE702" s="39">
        <f t="shared" si="189"/>
        <v>4.9950112502992225E-4</v>
      </c>
      <c r="BF702" s="18">
        <f>Measures!$C$3</f>
        <v>8</v>
      </c>
      <c r="BG702" s="41">
        <f>Measures!$C$4</f>
        <v>0.1</v>
      </c>
      <c r="BH702" s="41">
        <v>0.06</v>
      </c>
      <c r="BI702" s="18">
        <f>VLOOKUP(D702,Measures!$B$6:$C$21,2,FALSE)</f>
        <v>38</v>
      </c>
      <c r="BJ702" s="18">
        <f>Measures!$C$22</f>
        <v>44</v>
      </c>
      <c r="BK702" s="18">
        <f>Measures!$C$23</f>
        <v>19</v>
      </c>
      <c r="BL702" s="18">
        <f>Measures!$C$24</f>
        <v>13</v>
      </c>
      <c r="BM702" s="18">
        <f>Measures!$C$26</f>
        <v>0.32</v>
      </c>
      <c r="BN702" s="18">
        <f>Measures!$D$26</f>
        <v>0.25</v>
      </c>
      <c r="BO702" s="18">
        <f>Measures!$C$27</f>
        <v>14</v>
      </c>
      <c r="BP702" s="18">
        <f>Measures!$C$28</f>
        <v>15</v>
      </c>
      <c r="BQ702" s="88">
        <f>Measures!$C$29</f>
        <v>92</v>
      </c>
      <c r="BR702" s="88">
        <f>Measures!$C$30</f>
        <v>95</v>
      </c>
      <c r="BS702" s="88">
        <f>Measures!$C$31</f>
        <v>70</v>
      </c>
      <c r="BT702" s="64" t="str">
        <f>Code!$M$204</f>
        <v>EF 200</v>
      </c>
      <c r="BU702" s="64" t="str">
        <f>Code!$M$207</f>
        <v>EF 67</v>
      </c>
      <c r="BV702" s="64" t="str">
        <f>Code!$M$208</f>
        <v>EF 70</v>
      </c>
      <c r="BW702" s="64" t="str">
        <f>Code!$M$205</f>
        <v>EF 82</v>
      </c>
      <c r="BX702" s="64" t="s">
        <v>363</v>
      </c>
      <c r="BY702" s="64" t="s">
        <v>239</v>
      </c>
      <c r="BZ702" s="64" t="s">
        <v>240</v>
      </c>
      <c r="CA702" s="64"/>
      <c r="CB702" s="64"/>
      <c r="CC702" s="64"/>
      <c r="CD702" s="64"/>
      <c r="CE702" s="64"/>
      <c r="CF702" s="64"/>
      <c r="CG702" s="64"/>
      <c r="CH702" s="64"/>
      <c r="CI702" s="64"/>
      <c r="CJ702" s="64"/>
      <c r="CK702" s="64"/>
      <c r="CL702" s="64"/>
      <c r="CM702" s="18"/>
      <c r="CN702" s="18"/>
    </row>
    <row r="703" spans="1:92" ht="14.4" x14ac:dyDescent="0.3">
      <c r="A703" s="19" t="s">
        <v>22</v>
      </c>
      <c r="B703" s="31" t="s">
        <v>86</v>
      </c>
      <c r="C703" s="19" t="s">
        <v>71</v>
      </c>
      <c r="D703" s="19">
        <v>14</v>
      </c>
      <c r="E703" s="19">
        <f>VLOOKUP(D703,Lists!$B$3:$C$18,2,FALSE)</f>
        <v>13</v>
      </c>
      <c r="F703" s="19">
        <v>1</v>
      </c>
      <c r="G703" s="19" t="s">
        <v>66</v>
      </c>
      <c r="H703" s="23">
        <v>1600</v>
      </c>
      <c r="I703" s="37">
        <v>0.14016341923318668</v>
      </c>
      <c r="J703" s="36">
        <v>7.1357303575703178E-4</v>
      </c>
      <c r="K703" s="36">
        <f t="shared" si="174"/>
        <v>7.1357303575703178E-4</v>
      </c>
      <c r="L703" s="23">
        <v>3.32</v>
      </c>
      <c r="M703" s="35">
        <v>0.33</v>
      </c>
      <c r="N703" s="35">
        <f t="shared" si="175"/>
        <v>0.33</v>
      </c>
      <c r="O703" s="38">
        <v>15.408695652173913</v>
      </c>
      <c r="P703" s="38">
        <f t="shared" si="176"/>
        <v>15.408695652173913</v>
      </c>
      <c r="Q703" s="38">
        <v>1.3361692000000001</v>
      </c>
      <c r="R703" s="38">
        <v>3.0951638065522622</v>
      </c>
      <c r="S703" s="23">
        <v>1.23</v>
      </c>
      <c r="T703" s="23">
        <v>0.87</v>
      </c>
      <c r="U703" s="23">
        <v>10</v>
      </c>
      <c r="V703" s="23">
        <f t="shared" si="177"/>
        <v>10</v>
      </c>
      <c r="W703" s="23">
        <v>78</v>
      </c>
      <c r="X703" s="23">
        <f t="shared" si="178"/>
        <v>78</v>
      </c>
      <c r="Y703" s="23">
        <v>62</v>
      </c>
      <c r="Z703" s="23" t="str">
        <f>Code!$K$204</f>
        <v>EF 86</v>
      </c>
      <c r="AA703" s="23" t="str">
        <f>Code!$K$207</f>
        <v>EF 57</v>
      </c>
      <c r="AB703" s="23" t="str">
        <f>Code!$K$208</f>
        <v>EF 57</v>
      </c>
      <c r="AC703" s="23" t="str">
        <f>Code!$K$205</f>
        <v>EF 57</v>
      </c>
      <c r="AD703" s="23" t="s">
        <v>237</v>
      </c>
      <c r="AE703" s="23" t="s">
        <v>237</v>
      </c>
      <c r="AF703" s="23" t="s">
        <v>237</v>
      </c>
      <c r="AG703" s="39">
        <f t="shared" si="173"/>
        <v>7.1357303575703178E-4</v>
      </c>
      <c r="AH703" s="39">
        <f t="shared" si="179"/>
        <v>7.1357303575703178E-4</v>
      </c>
      <c r="AI703" s="18">
        <f t="shared" si="180"/>
        <v>3.32</v>
      </c>
      <c r="AJ703" s="41">
        <f>Code!$B$23</f>
        <v>0.15</v>
      </c>
      <c r="AK703" s="41">
        <f t="shared" si="181"/>
        <v>0.15</v>
      </c>
      <c r="AL703" s="110">
        <f t="shared" si="182"/>
        <v>15.408695652173913</v>
      </c>
      <c r="AM703" s="110">
        <f t="shared" si="183"/>
        <v>15.408695652173913</v>
      </c>
      <c r="AN703" s="110">
        <f t="shared" si="184"/>
        <v>1.3361692000000001</v>
      </c>
      <c r="AO703" s="110">
        <f t="shared" si="185"/>
        <v>3.0951638065522622</v>
      </c>
      <c r="AP703" s="18">
        <f>VLOOKUP(D703,Code!$B$92:$D$107,2,FALSE)</f>
        <v>0.32</v>
      </c>
      <c r="AQ703" s="18">
        <f>VLOOKUP(E703,Code!$B$92:$D$107,3,FALSE)</f>
        <v>0.25</v>
      </c>
      <c r="AR703" s="18">
        <f>Code!$C$132</f>
        <v>14</v>
      </c>
      <c r="AS703" s="18">
        <f t="shared" si="186"/>
        <v>14</v>
      </c>
      <c r="AT703" s="88">
        <f>Code!$C$189</f>
        <v>80</v>
      </c>
      <c r="AU703" s="88">
        <f t="shared" si="187"/>
        <v>80</v>
      </c>
      <c r="AV703" s="88">
        <f>Code!$C$198</f>
        <v>66</v>
      </c>
      <c r="AW703" s="18" t="str">
        <f>Code!$L$204</f>
        <v>EF 95</v>
      </c>
      <c r="AX703" s="64" t="str">
        <f>Code!$L$207</f>
        <v>EF 60</v>
      </c>
      <c r="AY703" s="64" t="str">
        <f>Code!$L$208</f>
        <v>EF 60</v>
      </c>
      <c r="AZ703" s="64" t="str">
        <f>Code!$L$205</f>
        <v>EF 62</v>
      </c>
      <c r="BA703" s="23" t="s">
        <v>237</v>
      </c>
      <c r="BB703" s="23" t="s">
        <v>237</v>
      </c>
      <c r="BC703" s="23" t="s">
        <v>237</v>
      </c>
      <c r="BD703" s="39">
        <f t="shared" si="188"/>
        <v>6.0653708039347702E-4</v>
      </c>
      <c r="BE703" s="39">
        <f t="shared" si="189"/>
        <v>4.9950112502992225E-4</v>
      </c>
      <c r="BF703" s="18">
        <f>Measures!$C$3</f>
        <v>8</v>
      </c>
      <c r="BG703" s="41">
        <f>Measures!$C$4</f>
        <v>0.1</v>
      </c>
      <c r="BH703" s="41">
        <v>0.06</v>
      </c>
      <c r="BI703" s="18">
        <f>VLOOKUP(D703,Measures!$B$6:$C$21,2,FALSE)</f>
        <v>38</v>
      </c>
      <c r="BJ703" s="18">
        <f>Measures!$C$22</f>
        <v>44</v>
      </c>
      <c r="BK703" s="18">
        <f>Measures!$C$23</f>
        <v>19</v>
      </c>
      <c r="BL703" s="18">
        <f>Measures!$C$24</f>
        <v>13</v>
      </c>
      <c r="BM703" s="18">
        <f>Measures!$C$26</f>
        <v>0.32</v>
      </c>
      <c r="BN703" s="18">
        <f>Measures!$D$26</f>
        <v>0.25</v>
      </c>
      <c r="BO703" s="18">
        <f>Measures!$C$27</f>
        <v>14</v>
      </c>
      <c r="BP703" s="18">
        <f>Measures!$C$28</f>
        <v>15</v>
      </c>
      <c r="BQ703" s="88">
        <f>Measures!$C$29</f>
        <v>92</v>
      </c>
      <c r="BR703" s="88">
        <f>Measures!$C$30</f>
        <v>95</v>
      </c>
      <c r="BS703" s="88">
        <f>Measures!$C$31</f>
        <v>70</v>
      </c>
      <c r="BT703" s="64" t="str">
        <f>Code!$M$204</f>
        <v>EF 200</v>
      </c>
      <c r="BU703" s="64" t="str">
        <f>Code!$M$207</f>
        <v>EF 67</v>
      </c>
      <c r="BV703" s="64" t="str">
        <f>Code!$M$208</f>
        <v>EF 70</v>
      </c>
      <c r="BW703" s="64" t="str">
        <f>Code!$M$205</f>
        <v>EF 82</v>
      </c>
      <c r="BX703" s="64" t="s">
        <v>363</v>
      </c>
      <c r="BY703" s="64" t="s">
        <v>239</v>
      </c>
      <c r="BZ703" s="64" t="s">
        <v>240</v>
      </c>
      <c r="CA703" s="64"/>
      <c r="CB703" s="64"/>
      <c r="CC703" s="64"/>
      <c r="CD703" s="64"/>
      <c r="CE703" s="64"/>
      <c r="CF703" s="64"/>
      <c r="CG703" s="64"/>
      <c r="CH703" s="64"/>
      <c r="CI703" s="64"/>
      <c r="CJ703" s="64"/>
      <c r="CK703" s="64"/>
      <c r="CL703" s="64"/>
      <c r="CM703" s="18"/>
      <c r="CN703" s="18"/>
    </row>
    <row r="704" spans="1:92" ht="14.4" x14ac:dyDescent="0.3">
      <c r="A704" s="19" t="s">
        <v>22</v>
      </c>
      <c r="B704" s="31" t="s">
        <v>86</v>
      </c>
      <c r="C704" s="19" t="s">
        <v>71</v>
      </c>
      <c r="D704" s="19">
        <v>14</v>
      </c>
      <c r="E704" s="19">
        <f>VLOOKUP(D704,Lists!$B$3:$C$18,2,FALSE)</f>
        <v>13</v>
      </c>
      <c r="F704" s="19">
        <v>2</v>
      </c>
      <c r="G704" s="19" t="s">
        <v>66</v>
      </c>
      <c r="H704" s="23">
        <v>1990</v>
      </c>
      <c r="I704" s="37">
        <v>0.14016341923318668</v>
      </c>
      <c r="J704" s="36">
        <v>7.1357303575703178E-4</v>
      </c>
      <c r="K704" s="36">
        <f t="shared" si="174"/>
        <v>7.1357303575703178E-4</v>
      </c>
      <c r="L704" s="23">
        <v>3.32</v>
      </c>
      <c r="M704" s="35">
        <v>0.33</v>
      </c>
      <c r="N704" s="35">
        <f t="shared" si="175"/>
        <v>0.33</v>
      </c>
      <c r="O704" s="38">
        <v>15.408695652173913</v>
      </c>
      <c r="P704" s="38">
        <f t="shared" si="176"/>
        <v>15.408695652173913</v>
      </c>
      <c r="Q704" s="38">
        <v>1.3361692000000001</v>
      </c>
      <c r="R704" s="38">
        <v>3.0951638065522622</v>
      </c>
      <c r="S704" s="23">
        <v>1.23</v>
      </c>
      <c r="T704" s="23">
        <v>0.87</v>
      </c>
      <c r="U704" s="23">
        <v>10</v>
      </c>
      <c r="V704" s="23">
        <f t="shared" si="177"/>
        <v>10</v>
      </c>
      <c r="W704" s="23">
        <v>78</v>
      </c>
      <c r="X704" s="23">
        <f t="shared" si="178"/>
        <v>78</v>
      </c>
      <c r="Y704" s="23">
        <v>62</v>
      </c>
      <c r="Z704" s="23" t="str">
        <f>Code!$K$204</f>
        <v>EF 86</v>
      </c>
      <c r="AA704" s="23" t="str">
        <f>Code!$K$207</f>
        <v>EF 57</v>
      </c>
      <c r="AB704" s="23" t="str">
        <f>Code!$K$208</f>
        <v>EF 57</v>
      </c>
      <c r="AC704" s="23" t="str">
        <f>Code!$K$205</f>
        <v>EF 57</v>
      </c>
      <c r="AD704" s="23" t="s">
        <v>237</v>
      </c>
      <c r="AE704" s="23" t="s">
        <v>237</v>
      </c>
      <c r="AF704" s="23" t="s">
        <v>237</v>
      </c>
      <c r="AG704" s="39">
        <f t="shared" si="173"/>
        <v>7.1357303575703178E-4</v>
      </c>
      <c r="AH704" s="39">
        <f t="shared" si="179"/>
        <v>7.1357303575703178E-4</v>
      </c>
      <c r="AI704" s="18">
        <f t="shared" si="180"/>
        <v>3.32</v>
      </c>
      <c r="AJ704" s="41">
        <f>Code!$B$23</f>
        <v>0.15</v>
      </c>
      <c r="AK704" s="41">
        <f t="shared" si="181"/>
        <v>0.15</v>
      </c>
      <c r="AL704" s="110">
        <f t="shared" si="182"/>
        <v>15.408695652173913</v>
      </c>
      <c r="AM704" s="110">
        <f t="shared" si="183"/>
        <v>15.408695652173913</v>
      </c>
      <c r="AN704" s="110">
        <f t="shared" si="184"/>
        <v>1.3361692000000001</v>
      </c>
      <c r="AO704" s="110">
        <f t="shared" si="185"/>
        <v>3.0951638065522622</v>
      </c>
      <c r="AP704" s="18">
        <f>VLOOKUP(D704,Code!$B$92:$D$107,2,FALSE)</f>
        <v>0.32</v>
      </c>
      <c r="AQ704" s="18">
        <f>VLOOKUP(E704,Code!$B$92:$D$107,3,FALSE)</f>
        <v>0.25</v>
      </c>
      <c r="AR704" s="18">
        <f>Code!$C$132</f>
        <v>14</v>
      </c>
      <c r="AS704" s="18">
        <f t="shared" si="186"/>
        <v>14</v>
      </c>
      <c r="AT704" s="88">
        <f>Code!$C$189</f>
        <v>80</v>
      </c>
      <c r="AU704" s="88">
        <f t="shared" si="187"/>
        <v>80</v>
      </c>
      <c r="AV704" s="88">
        <f>Code!$C$198</f>
        <v>66</v>
      </c>
      <c r="AW704" s="18" t="str">
        <f>Code!$L$204</f>
        <v>EF 95</v>
      </c>
      <c r="AX704" s="64" t="str">
        <f>Code!$L$207</f>
        <v>EF 60</v>
      </c>
      <c r="AY704" s="64" t="str">
        <f>Code!$L$208</f>
        <v>EF 60</v>
      </c>
      <c r="AZ704" s="64" t="str">
        <f>Code!$L$205</f>
        <v>EF 62</v>
      </c>
      <c r="BA704" s="23" t="s">
        <v>237</v>
      </c>
      <c r="BB704" s="23" t="s">
        <v>237</v>
      </c>
      <c r="BC704" s="23" t="s">
        <v>237</v>
      </c>
      <c r="BD704" s="39">
        <f t="shared" si="188"/>
        <v>6.0653708039347702E-4</v>
      </c>
      <c r="BE704" s="39">
        <f t="shared" si="189"/>
        <v>4.9950112502992225E-4</v>
      </c>
      <c r="BF704" s="18">
        <f>Measures!$C$3</f>
        <v>8</v>
      </c>
      <c r="BG704" s="41">
        <f>Measures!$C$4</f>
        <v>0.1</v>
      </c>
      <c r="BH704" s="41">
        <v>0.06</v>
      </c>
      <c r="BI704" s="18">
        <f>VLOOKUP(D704,Measures!$B$6:$C$21,2,FALSE)</f>
        <v>38</v>
      </c>
      <c r="BJ704" s="18">
        <f>Measures!$C$22</f>
        <v>44</v>
      </c>
      <c r="BK704" s="18">
        <f>Measures!$C$23</f>
        <v>19</v>
      </c>
      <c r="BL704" s="18">
        <f>Measures!$C$24</f>
        <v>13</v>
      </c>
      <c r="BM704" s="18">
        <f>Measures!$C$26</f>
        <v>0.32</v>
      </c>
      <c r="BN704" s="18">
        <f>Measures!$D$26</f>
        <v>0.25</v>
      </c>
      <c r="BO704" s="18">
        <f>Measures!$C$27</f>
        <v>14</v>
      </c>
      <c r="BP704" s="18">
        <f>Measures!$C$28</f>
        <v>15</v>
      </c>
      <c r="BQ704" s="88">
        <f>Measures!$C$29</f>
        <v>92</v>
      </c>
      <c r="BR704" s="88">
        <f>Measures!$C$30</f>
        <v>95</v>
      </c>
      <c r="BS704" s="88">
        <f>Measures!$C$31</f>
        <v>70</v>
      </c>
      <c r="BT704" s="64" t="str">
        <f>Code!$M$204</f>
        <v>EF 200</v>
      </c>
      <c r="BU704" s="64" t="str">
        <f>Code!$M$207</f>
        <v>EF 67</v>
      </c>
      <c r="BV704" s="64" t="str">
        <f>Code!$M$208</f>
        <v>EF 70</v>
      </c>
      <c r="BW704" s="64" t="str">
        <f>Code!$M$205</f>
        <v>EF 82</v>
      </c>
      <c r="BX704" s="64" t="s">
        <v>363</v>
      </c>
      <c r="BY704" s="64" t="s">
        <v>239</v>
      </c>
      <c r="BZ704" s="64" t="s">
        <v>240</v>
      </c>
      <c r="CA704" s="64"/>
      <c r="CB704" s="64"/>
      <c r="CC704" s="64"/>
      <c r="CD704" s="64"/>
      <c r="CE704" s="64"/>
      <c r="CF704" s="64"/>
      <c r="CG704" s="64"/>
      <c r="CH704" s="64"/>
      <c r="CI704" s="64"/>
      <c r="CJ704" s="64"/>
      <c r="CK704" s="64"/>
      <c r="CL704" s="64"/>
      <c r="CM704" s="18"/>
      <c r="CN704" s="18"/>
    </row>
    <row r="705" spans="1:92" ht="14.4" x14ac:dyDescent="0.3">
      <c r="A705" s="19" t="s">
        <v>95</v>
      </c>
      <c r="B705" s="31" t="s">
        <v>86</v>
      </c>
      <c r="C705" s="19" t="s">
        <v>87</v>
      </c>
      <c r="D705" s="19">
        <v>14</v>
      </c>
      <c r="E705" s="19">
        <f>VLOOKUP(D705,Lists!$B$3:$C$18,2,FALSE)</f>
        <v>13</v>
      </c>
      <c r="F705" s="19">
        <v>1</v>
      </c>
      <c r="G705" s="19" t="s">
        <v>66</v>
      </c>
      <c r="H705" s="23">
        <v>1600</v>
      </c>
      <c r="I705" s="37">
        <v>0.14016341923318668</v>
      </c>
      <c r="J705" s="36">
        <v>7.1357303575703178E-4</v>
      </c>
      <c r="K705" s="36">
        <f t="shared" si="174"/>
        <v>7.1357303575703178E-4</v>
      </c>
      <c r="L705" s="23">
        <v>3.32</v>
      </c>
      <c r="M705" s="35">
        <v>0.33</v>
      </c>
      <c r="N705" s="35">
        <f t="shared" si="175"/>
        <v>0.33</v>
      </c>
      <c r="O705" s="38">
        <v>15.408695652173913</v>
      </c>
      <c r="P705" s="38">
        <f t="shared" si="176"/>
        <v>15.408695652173913</v>
      </c>
      <c r="Q705" s="38">
        <v>1.3361692000000001</v>
      </c>
      <c r="R705" s="38">
        <v>3.0951638065522622</v>
      </c>
      <c r="S705" s="23">
        <v>1.23</v>
      </c>
      <c r="T705" s="23">
        <v>0.87</v>
      </c>
      <c r="U705" s="23">
        <v>10</v>
      </c>
      <c r="V705" s="23">
        <f t="shared" si="177"/>
        <v>10</v>
      </c>
      <c r="W705" s="23">
        <v>78</v>
      </c>
      <c r="X705" s="23">
        <f t="shared" si="178"/>
        <v>78</v>
      </c>
      <c r="Y705" s="23">
        <v>62</v>
      </c>
      <c r="Z705" s="23" t="str">
        <f>Code!$K$204</f>
        <v>EF 86</v>
      </c>
      <c r="AA705" s="23" t="str">
        <f>Code!$K$207</f>
        <v>EF 57</v>
      </c>
      <c r="AB705" s="23" t="str">
        <f>Code!$K$208</f>
        <v>EF 57</v>
      </c>
      <c r="AC705" s="23" t="str">
        <f>Code!$K$205</f>
        <v>EF 57</v>
      </c>
      <c r="AD705" s="23" t="s">
        <v>237</v>
      </c>
      <c r="AE705" s="23" t="s">
        <v>237</v>
      </c>
      <c r="AF705" s="23" t="s">
        <v>237</v>
      </c>
      <c r="AG705" s="39">
        <f t="shared" si="173"/>
        <v>7.1357303575703178E-4</v>
      </c>
      <c r="AH705" s="39">
        <f t="shared" si="179"/>
        <v>7.1357303575703178E-4</v>
      </c>
      <c r="AI705" s="18">
        <f t="shared" si="180"/>
        <v>3.32</v>
      </c>
      <c r="AJ705" s="41">
        <f>Code!$B$23</f>
        <v>0.15</v>
      </c>
      <c r="AK705" s="41">
        <f t="shared" si="181"/>
        <v>0.15</v>
      </c>
      <c r="AL705" s="110">
        <f t="shared" si="182"/>
        <v>15.408695652173913</v>
      </c>
      <c r="AM705" s="110">
        <f t="shared" si="183"/>
        <v>15.408695652173913</v>
      </c>
      <c r="AN705" s="110">
        <f t="shared" si="184"/>
        <v>1.3361692000000001</v>
      </c>
      <c r="AO705" s="110">
        <f t="shared" si="185"/>
        <v>3.0951638065522622</v>
      </c>
      <c r="AP705" s="18">
        <f>VLOOKUP(D705,Code!$B$92:$D$107,2,FALSE)</f>
        <v>0.32</v>
      </c>
      <c r="AQ705" s="18">
        <f>VLOOKUP(E705,Code!$B$92:$D$107,3,FALSE)</f>
        <v>0.25</v>
      </c>
      <c r="AR705" s="18">
        <f>Code!$C$132</f>
        <v>14</v>
      </c>
      <c r="AS705" s="18">
        <f t="shared" si="186"/>
        <v>14</v>
      </c>
      <c r="AT705" s="88">
        <f>Code!$C$189</f>
        <v>80</v>
      </c>
      <c r="AU705" s="88">
        <f t="shared" si="187"/>
        <v>80</v>
      </c>
      <c r="AV705" s="88">
        <f>Code!$C$198</f>
        <v>66</v>
      </c>
      <c r="AW705" s="18" t="str">
        <f>Code!$L$204</f>
        <v>EF 95</v>
      </c>
      <c r="AX705" s="64" t="str">
        <f>Code!$L$207</f>
        <v>EF 60</v>
      </c>
      <c r="AY705" s="64" t="str">
        <f>Code!$L$208</f>
        <v>EF 60</v>
      </c>
      <c r="AZ705" s="64" t="str">
        <f>Code!$L$205</f>
        <v>EF 62</v>
      </c>
      <c r="BA705" s="23" t="s">
        <v>237</v>
      </c>
      <c r="BB705" s="23" t="s">
        <v>237</v>
      </c>
      <c r="BC705" s="23" t="s">
        <v>237</v>
      </c>
      <c r="BD705" s="39">
        <f t="shared" si="188"/>
        <v>6.0653708039347702E-4</v>
      </c>
      <c r="BE705" s="39">
        <f t="shared" si="189"/>
        <v>4.9950112502992225E-4</v>
      </c>
      <c r="BF705" s="18">
        <f>Measures!$C$3</f>
        <v>8</v>
      </c>
      <c r="BG705" s="41">
        <f>Measures!$C$4</f>
        <v>0.1</v>
      </c>
      <c r="BH705" s="41">
        <v>0.06</v>
      </c>
      <c r="BI705" s="18">
        <f>VLOOKUP(D705,Measures!$B$6:$C$21,2,FALSE)</f>
        <v>38</v>
      </c>
      <c r="BJ705" s="18">
        <f>Measures!$C$22</f>
        <v>44</v>
      </c>
      <c r="BK705" s="18">
        <f>Measures!$C$23</f>
        <v>19</v>
      </c>
      <c r="BL705" s="18">
        <f>Measures!$C$24</f>
        <v>13</v>
      </c>
      <c r="BM705" s="18">
        <f>Measures!$C$26</f>
        <v>0.32</v>
      </c>
      <c r="BN705" s="18">
        <f>Measures!$D$26</f>
        <v>0.25</v>
      </c>
      <c r="BO705" s="18">
        <f>Measures!$C$27</f>
        <v>14</v>
      </c>
      <c r="BP705" s="18">
        <f>Measures!$C$28</f>
        <v>15</v>
      </c>
      <c r="BQ705" s="88">
        <f>Measures!$C$29</f>
        <v>92</v>
      </c>
      <c r="BR705" s="88">
        <f>Measures!$C$30</f>
        <v>95</v>
      </c>
      <c r="BS705" s="88">
        <f>Measures!$C$31</f>
        <v>70</v>
      </c>
      <c r="BT705" s="64" t="str">
        <f>Code!$M$204</f>
        <v>EF 200</v>
      </c>
      <c r="BU705" s="64" t="str">
        <f>Code!$M$207</f>
        <v>EF 67</v>
      </c>
      <c r="BV705" s="64" t="str">
        <f>Code!$M$208</f>
        <v>EF 70</v>
      </c>
      <c r="BW705" s="64" t="str">
        <f>Code!$M$205</f>
        <v>EF 82</v>
      </c>
      <c r="BX705" s="64" t="s">
        <v>363</v>
      </c>
      <c r="BY705" s="64" t="s">
        <v>239</v>
      </c>
      <c r="BZ705" s="64" t="s">
        <v>240</v>
      </c>
      <c r="CA705" s="64"/>
      <c r="CB705" s="64"/>
      <c r="CC705" s="64"/>
      <c r="CD705" s="64"/>
      <c r="CE705" s="64"/>
      <c r="CF705" s="64"/>
      <c r="CG705" s="64"/>
      <c r="CH705" s="64"/>
      <c r="CI705" s="64"/>
      <c r="CJ705" s="64"/>
      <c r="CK705" s="64"/>
      <c r="CL705" s="64"/>
      <c r="CM705" s="18"/>
      <c r="CN705" s="18"/>
    </row>
    <row r="706" spans="1:92" ht="14.4" x14ac:dyDescent="0.3">
      <c r="A706" s="19" t="s">
        <v>95</v>
      </c>
      <c r="B706" s="31" t="s">
        <v>86</v>
      </c>
      <c r="C706" s="19" t="s">
        <v>87</v>
      </c>
      <c r="D706" s="19">
        <v>14</v>
      </c>
      <c r="E706" s="19">
        <f>VLOOKUP(D706,Lists!$B$3:$C$18,2,FALSE)</f>
        <v>13</v>
      </c>
      <c r="F706" s="19">
        <v>2</v>
      </c>
      <c r="G706" s="19" t="s">
        <v>66</v>
      </c>
      <c r="H706" s="23">
        <v>1990</v>
      </c>
      <c r="I706" s="37">
        <v>0.14016341923318668</v>
      </c>
      <c r="J706" s="36">
        <v>7.1357303575703178E-4</v>
      </c>
      <c r="K706" s="36">
        <f t="shared" si="174"/>
        <v>7.1357303575703178E-4</v>
      </c>
      <c r="L706" s="23">
        <v>3.32</v>
      </c>
      <c r="M706" s="35">
        <v>0.33</v>
      </c>
      <c r="N706" s="35">
        <f t="shared" si="175"/>
        <v>0.33</v>
      </c>
      <c r="O706" s="38">
        <v>15.408695652173913</v>
      </c>
      <c r="P706" s="38">
        <f t="shared" si="176"/>
        <v>15.408695652173913</v>
      </c>
      <c r="Q706" s="38">
        <v>1.3361692000000001</v>
      </c>
      <c r="R706" s="38">
        <v>3.0951638065522622</v>
      </c>
      <c r="S706" s="23">
        <v>1.23</v>
      </c>
      <c r="T706" s="23">
        <v>0.87</v>
      </c>
      <c r="U706" s="23">
        <v>10</v>
      </c>
      <c r="V706" s="23">
        <f t="shared" si="177"/>
        <v>10</v>
      </c>
      <c r="W706" s="23">
        <v>78</v>
      </c>
      <c r="X706" s="23">
        <f t="shared" si="178"/>
        <v>78</v>
      </c>
      <c r="Y706" s="23">
        <v>62</v>
      </c>
      <c r="Z706" s="23" t="str">
        <f>Code!$K$204</f>
        <v>EF 86</v>
      </c>
      <c r="AA706" s="23" t="str">
        <f>Code!$K$207</f>
        <v>EF 57</v>
      </c>
      <c r="AB706" s="23" t="str">
        <f>Code!$K$208</f>
        <v>EF 57</v>
      </c>
      <c r="AC706" s="23" t="str">
        <f>Code!$K$205</f>
        <v>EF 57</v>
      </c>
      <c r="AD706" s="23" t="s">
        <v>237</v>
      </c>
      <c r="AE706" s="23" t="s">
        <v>237</v>
      </c>
      <c r="AF706" s="23" t="s">
        <v>237</v>
      </c>
      <c r="AG706" s="39">
        <f t="shared" si="173"/>
        <v>7.1357303575703178E-4</v>
      </c>
      <c r="AH706" s="39">
        <f t="shared" si="179"/>
        <v>7.1357303575703178E-4</v>
      </c>
      <c r="AI706" s="18">
        <f t="shared" si="180"/>
        <v>3.32</v>
      </c>
      <c r="AJ706" s="41">
        <f>Code!$B$23</f>
        <v>0.15</v>
      </c>
      <c r="AK706" s="41">
        <f t="shared" si="181"/>
        <v>0.15</v>
      </c>
      <c r="AL706" s="110">
        <f t="shared" si="182"/>
        <v>15.408695652173913</v>
      </c>
      <c r="AM706" s="110">
        <f t="shared" si="183"/>
        <v>15.408695652173913</v>
      </c>
      <c r="AN706" s="110">
        <f t="shared" si="184"/>
        <v>1.3361692000000001</v>
      </c>
      <c r="AO706" s="110">
        <f t="shared" si="185"/>
        <v>3.0951638065522622</v>
      </c>
      <c r="AP706" s="18">
        <f>VLOOKUP(D706,Code!$B$92:$D$107,2,FALSE)</f>
        <v>0.32</v>
      </c>
      <c r="AQ706" s="18">
        <f>VLOOKUP(E706,Code!$B$92:$D$107,3,FALSE)</f>
        <v>0.25</v>
      </c>
      <c r="AR706" s="18">
        <f>Code!$C$132</f>
        <v>14</v>
      </c>
      <c r="AS706" s="18">
        <f t="shared" si="186"/>
        <v>14</v>
      </c>
      <c r="AT706" s="88">
        <f>Code!$C$189</f>
        <v>80</v>
      </c>
      <c r="AU706" s="88">
        <f t="shared" si="187"/>
        <v>80</v>
      </c>
      <c r="AV706" s="88">
        <f>Code!$C$198</f>
        <v>66</v>
      </c>
      <c r="AW706" s="18" t="str">
        <f>Code!$L$204</f>
        <v>EF 95</v>
      </c>
      <c r="AX706" s="64" t="str">
        <f>Code!$L$207</f>
        <v>EF 60</v>
      </c>
      <c r="AY706" s="64" t="str">
        <f>Code!$L$208</f>
        <v>EF 60</v>
      </c>
      <c r="AZ706" s="64" t="str">
        <f>Code!$L$205</f>
        <v>EF 62</v>
      </c>
      <c r="BA706" s="23" t="s">
        <v>237</v>
      </c>
      <c r="BB706" s="23" t="s">
        <v>237</v>
      </c>
      <c r="BC706" s="23" t="s">
        <v>237</v>
      </c>
      <c r="BD706" s="39">
        <f t="shared" si="188"/>
        <v>6.0653708039347702E-4</v>
      </c>
      <c r="BE706" s="39">
        <f t="shared" si="189"/>
        <v>4.9950112502992225E-4</v>
      </c>
      <c r="BF706" s="18">
        <f>Measures!$C$3</f>
        <v>8</v>
      </c>
      <c r="BG706" s="41">
        <f>Measures!$C$4</f>
        <v>0.1</v>
      </c>
      <c r="BH706" s="41">
        <v>0.06</v>
      </c>
      <c r="BI706" s="18">
        <f>VLOOKUP(D706,Measures!$B$6:$C$21,2,FALSE)</f>
        <v>38</v>
      </c>
      <c r="BJ706" s="18">
        <f>Measures!$C$22</f>
        <v>44</v>
      </c>
      <c r="BK706" s="18">
        <f>Measures!$C$23</f>
        <v>19</v>
      </c>
      <c r="BL706" s="18">
        <f>Measures!$C$24</f>
        <v>13</v>
      </c>
      <c r="BM706" s="18">
        <f>Measures!$C$26</f>
        <v>0.32</v>
      </c>
      <c r="BN706" s="18">
        <f>Measures!$D$26</f>
        <v>0.25</v>
      </c>
      <c r="BO706" s="18">
        <f>Measures!$C$27</f>
        <v>14</v>
      </c>
      <c r="BP706" s="18">
        <f>Measures!$C$28</f>
        <v>15</v>
      </c>
      <c r="BQ706" s="88">
        <f>Measures!$C$29</f>
        <v>92</v>
      </c>
      <c r="BR706" s="88">
        <f>Measures!$C$30</f>
        <v>95</v>
      </c>
      <c r="BS706" s="88">
        <f>Measures!$C$31</f>
        <v>70</v>
      </c>
      <c r="BT706" s="64" t="str">
        <f>Code!$M$204</f>
        <v>EF 200</v>
      </c>
      <c r="BU706" s="64" t="str">
        <f>Code!$M$207</f>
        <v>EF 67</v>
      </c>
      <c r="BV706" s="64" t="str">
        <f>Code!$M$208</f>
        <v>EF 70</v>
      </c>
      <c r="BW706" s="64" t="str">
        <f>Code!$M$205</f>
        <v>EF 82</v>
      </c>
      <c r="BX706" s="64" t="s">
        <v>363</v>
      </c>
      <c r="BY706" s="64" t="s">
        <v>239</v>
      </c>
      <c r="BZ706" s="64" t="s">
        <v>240</v>
      </c>
      <c r="CA706" s="64"/>
      <c r="CB706" s="64"/>
      <c r="CC706" s="64"/>
      <c r="CD706" s="64"/>
      <c r="CE706" s="64"/>
      <c r="CF706" s="64"/>
      <c r="CG706" s="64"/>
      <c r="CH706" s="64"/>
      <c r="CI706" s="64"/>
      <c r="CJ706" s="64"/>
      <c r="CK706" s="64"/>
      <c r="CL706" s="64"/>
      <c r="CM706" s="18"/>
      <c r="CN706" s="18"/>
    </row>
    <row r="707" spans="1:92" ht="14.4" x14ac:dyDescent="0.3">
      <c r="A707" s="19" t="s">
        <v>22</v>
      </c>
      <c r="B707" s="31" t="s">
        <v>86</v>
      </c>
      <c r="C707" s="19" t="s">
        <v>87</v>
      </c>
      <c r="D707" s="19">
        <v>14</v>
      </c>
      <c r="E707" s="19">
        <f>VLOOKUP(D707,Lists!$B$3:$C$18,2,FALSE)</f>
        <v>13</v>
      </c>
      <c r="F707" s="19">
        <v>1</v>
      </c>
      <c r="G707" s="19" t="s">
        <v>66</v>
      </c>
      <c r="H707" s="23">
        <v>1600</v>
      </c>
      <c r="I707" s="37">
        <v>0.14016341923318668</v>
      </c>
      <c r="J707" s="36">
        <v>7.1357303575703178E-4</v>
      </c>
      <c r="K707" s="36">
        <f t="shared" si="174"/>
        <v>7.1357303575703178E-4</v>
      </c>
      <c r="L707" s="23">
        <v>3.32</v>
      </c>
      <c r="M707" s="35">
        <v>0.33</v>
      </c>
      <c r="N707" s="35">
        <f t="shared" si="175"/>
        <v>0.33</v>
      </c>
      <c r="O707" s="38">
        <v>15.408695652173913</v>
      </c>
      <c r="P707" s="38">
        <f t="shared" si="176"/>
        <v>15.408695652173913</v>
      </c>
      <c r="Q707" s="38">
        <v>1.3361692000000001</v>
      </c>
      <c r="R707" s="38">
        <v>3.0951638065522622</v>
      </c>
      <c r="S707" s="23">
        <v>1.23</v>
      </c>
      <c r="T707" s="23">
        <v>0.87</v>
      </c>
      <c r="U707" s="23">
        <v>10</v>
      </c>
      <c r="V707" s="23">
        <f t="shared" si="177"/>
        <v>10</v>
      </c>
      <c r="W707" s="23">
        <v>78</v>
      </c>
      <c r="X707" s="23">
        <f t="shared" si="178"/>
        <v>78</v>
      </c>
      <c r="Y707" s="23">
        <v>62</v>
      </c>
      <c r="Z707" s="23" t="str">
        <f>Code!$K$204</f>
        <v>EF 86</v>
      </c>
      <c r="AA707" s="23" t="str">
        <f>Code!$K$207</f>
        <v>EF 57</v>
      </c>
      <c r="AB707" s="23" t="str">
        <f>Code!$K$208</f>
        <v>EF 57</v>
      </c>
      <c r="AC707" s="23" t="str">
        <f>Code!$K$205</f>
        <v>EF 57</v>
      </c>
      <c r="AD707" s="23" t="s">
        <v>237</v>
      </c>
      <c r="AE707" s="23" t="s">
        <v>237</v>
      </c>
      <c r="AF707" s="23" t="s">
        <v>237</v>
      </c>
      <c r="AG707" s="39">
        <f t="shared" si="173"/>
        <v>7.1357303575703178E-4</v>
      </c>
      <c r="AH707" s="39">
        <f t="shared" si="179"/>
        <v>7.1357303575703178E-4</v>
      </c>
      <c r="AI707" s="18">
        <f t="shared" si="180"/>
        <v>3.32</v>
      </c>
      <c r="AJ707" s="41">
        <f>Code!$B$23</f>
        <v>0.15</v>
      </c>
      <c r="AK707" s="41">
        <f t="shared" si="181"/>
        <v>0.15</v>
      </c>
      <c r="AL707" s="110">
        <f t="shared" si="182"/>
        <v>15.408695652173913</v>
      </c>
      <c r="AM707" s="110">
        <f t="shared" si="183"/>
        <v>15.408695652173913</v>
      </c>
      <c r="AN707" s="110">
        <f t="shared" si="184"/>
        <v>1.3361692000000001</v>
      </c>
      <c r="AO707" s="110">
        <f t="shared" si="185"/>
        <v>3.0951638065522622</v>
      </c>
      <c r="AP707" s="18">
        <f>VLOOKUP(D707,Code!$B$92:$D$107,2,FALSE)</f>
        <v>0.32</v>
      </c>
      <c r="AQ707" s="18">
        <f>VLOOKUP(E707,Code!$B$92:$D$107,3,FALSE)</f>
        <v>0.25</v>
      </c>
      <c r="AR707" s="18">
        <f>Code!$C$132</f>
        <v>14</v>
      </c>
      <c r="AS707" s="18">
        <f t="shared" si="186"/>
        <v>14</v>
      </c>
      <c r="AT707" s="88">
        <f>Code!$C$189</f>
        <v>80</v>
      </c>
      <c r="AU707" s="88">
        <f t="shared" si="187"/>
        <v>80</v>
      </c>
      <c r="AV707" s="88">
        <f>Code!$C$198</f>
        <v>66</v>
      </c>
      <c r="AW707" s="18" t="str">
        <f>Code!$L$204</f>
        <v>EF 95</v>
      </c>
      <c r="AX707" s="64" t="str">
        <f>Code!$L$207</f>
        <v>EF 60</v>
      </c>
      <c r="AY707" s="64" t="str">
        <f>Code!$L$208</f>
        <v>EF 60</v>
      </c>
      <c r="AZ707" s="64" t="str">
        <f>Code!$L$205</f>
        <v>EF 62</v>
      </c>
      <c r="BA707" s="23" t="s">
        <v>237</v>
      </c>
      <c r="BB707" s="23" t="s">
        <v>237</v>
      </c>
      <c r="BC707" s="23" t="s">
        <v>237</v>
      </c>
      <c r="BD707" s="39">
        <f t="shared" si="188"/>
        <v>6.0653708039347702E-4</v>
      </c>
      <c r="BE707" s="39">
        <f t="shared" si="189"/>
        <v>4.9950112502992225E-4</v>
      </c>
      <c r="BF707" s="18">
        <f>Measures!$C$3</f>
        <v>8</v>
      </c>
      <c r="BG707" s="41">
        <f>Measures!$C$4</f>
        <v>0.1</v>
      </c>
      <c r="BH707" s="41">
        <v>0.06</v>
      </c>
      <c r="BI707" s="18">
        <f>VLOOKUP(D707,Measures!$B$6:$C$21,2,FALSE)</f>
        <v>38</v>
      </c>
      <c r="BJ707" s="18">
        <f>Measures!$C$22</f>
        <v>44</v>
      </c>
      <c r="BK707" s="18">
        <f>Measures!$C$23</f>
        <v>19</v>
      </c>
      <c r="BL707" s="18">
        <f>Measures!$C$24</f>
        <v>13</v>
      </c>
      <c r="BM707" s="18">
        <f>Measures!$C$26</f>
        <v>0.32</v>
      </c>
      <c r="BN707" s="18">
        <f>Measures!$D$26</f>
        <v>0.25</v>
      </c>
      <c r="BO707" s="18">
        <f>Measures!$C$27</f>
        <v>14</v>
      </c>
      <c r="BP707" s="18">
        <f>Measures!$C$28</f>
        <v>15</v>
      </c>
      <c r="BQ707" s="88">
        <f>Measures!$C$29</f>
        <v>92</v>
      </c>
      <c r="BR707" s="88">
        <f>Measures!$C$30</f>
        <v>95</v>
      </c>
      <c r="BS707" s="88">
        <f>Measures!$C$31</f>
        <v>70</v>
      </c>
      <c r="BT707" s="64" t="str">
        <f>Code!$M$204</f>
        <v>EF 200</v>
      </c>
      <c r="BU707" s="64" t="str">
        <f>Code!$M$207</f>
        <v>EF 67</v>
      </c>
      <c r="BV707" s="64" t="str">
        <f>Code!$M$208</f>
        <v>EF 70</v>
      </c>
      <c r="BW707" s="64" t="str">
        <f>Code!$M$205</f>
        <v>EF 82</v>
      </c>
      <c r="BX707" s="64" t="s">
        <v>363</v>
      </c>
      <c r="BY707" s="64" t="s">
        <v>239</v>
      </c>
      <c r="BZ707" s="64" t="s">
        <v>240</v>
      </c>
      <c r="CA707" s="64"/>
      <c r="CB707" s="64"/>
      <c r="CC707" s="64"/>
      <c r="CD707" s="64"/>
      <c r="CE707" s="64"/>
      <c r="CF707" s="64"/>
      <c r="CG707" s="64"/>
      <c r="CH707" s="64"/>
      <c r="CI707" s="64"/>
      <c r="CJ707" s="64"/>
      <c r="CK707" s="64"/>
      <c r="CL707" s="64"/>
      <c r="CM707" s="18"/>
      <c r="CN707" s="18"/>
    </row>
    <row r="708" spans="1:92" ht="14.4" x14ac:dyDescent="0.3">
      <c r="A708" s="19" t="s">
        <v>22</v>
      </c>
      <c r="B708" s="31" t="s">
        <v>86</v>
      </c>
      <c r="C708" s="19" t="s">
        <v>87</v>
      </c>
      <c r="D708" s="19">
        <v>14</v>
      </c>
      <c r="E708" s="19">
        <f>VLOOKUP(D708,Lists!$B$3:$C$18,2,FALSE)</f>
        <v>13</v>
      </c>
      <c r="F708" s="19">
        <v>2</v>
      </c>
      <c r="G708" s="19" t="s">
        <v>66</v>
      </c>
      <c r="H708" s="23">
        <v>1990</v>
      </c>
      <c r="I708" s="37">
        <v>0.14016341923318668</v>
      </c>
      <c r="J708" s="36">
        <v>7.1357303575703178E-4</v>
      </c>
      <c r="K708" s="36">
        <f t="shared" si="174"/>
        <v>7.1357303575703178E-4</v>
      </c>
      <c r="L708" s="23">
        <v>3.32</v>
      </c>
      <c r="M708" s="35">
        <v>0.33</v>
      </c>
      <c r="N708" s="35">
        <f t="shared" si="175"/>
        <v>0.33</v>
      </c>
      <c r="O708" s="38">
        <v>15.408695652173913</v>
      </c>
      <c r="P708" s="38">
        <f t="shared" si="176"/>
        <v>15.408695652173913</v>
      </c>
      <c r="Q708" s="38">
        <v>1.3361692000000001</v>
      </c>
      <c r="R708" s="38">
        <v>3.0951638065522622</v>
      </c>
      <c r="S708" s="23">
        <v>1.23</v>
      </c>
      <c r="T708" s="23">
        <v>0.87</v>
      </c>
      <c r="U708" s="23">
        <v>10</v>
      </c>
      <c r="V708" s="23">
        <f t="shared" si="177"/>
        <v>10</v>
      </c>
      <c r="W708" s="23">
        <v>78</v>
      </c>
      <c r="X708" s="23">
        <f t="shared" si="178"/>
        <v>78</v>
      </c>
      <c r="Y708" s="23">
        <v>62</v>
      </c>
      <c r="Z708" s="23" t="str">
        <f>Code!$K$204</f>
        <v>EF 86</v>
      </c>
      <c r="AA708" s="23" t="str">
        <f>Code!$K$207</f>
        <v>EF 57</v>
      </c>
      <c r="AB708" s="23" t="str">
        <f>Code!$K$208</f>
        <v>EF 57</v>
      </c>
      <c r="AC708" s="23" t="str">
        <f>Code!$K$205</f>
        <v>EF 57</v>
      </c>
      <c r="AD708" s="23" t="s">
        <v>237</v>
      </c>
      <c r="AE708" s="23" t="s">
        <v>237</v>
      </c>
      <c r="AF708" s="23" t="s">
        <v>237</v>
      </c>
      <c r="AG708" s="39">
        <f t="shared" si="173"/>
        <v>7.1357303575703178E-4</v>
      </c>
      <c r="AH708" s="39">
        <f t="shared" si="179"/>
        <v>7.1357303575703178E-4</v>
      </c>
      <c r="AI708" s="18">
        <f t="shared" si="180"/>
        <v>3.32</v>
      </c>
      <c r="AJ708" s="41">
        <f>Code!$B$23</f>
        <v>0.15</v>
      </c>
      <c r="AK708" s="41">
        <f t="shared" si="181"/>
        <v>0.15</v>
      </c>
      <c r="AL708" s="110">
        <f t="shared" si="182"/>
        <v>15.408695652173913</v>
      </c>
      <c r="AM708" s="110">
        <f t="shared" si="183"/>
        <v>15.408695652173913</v>
      </c>
      <c r="AN708" s="110">
        <f t="shared" si="184"/>
        <v>1.3361692000000001</v>
      </c>
      <c r="AO708" s="110">
        <f t="shared" si="185"/>
        <v>3.0951638065522622</v>
      </c>
      <c r="AP708" s="18">
        <f>VLOOKUP(D708,Code!$B$92:$D$107,2,FALSE)</f>
        <v>0.32</v>
      </c>
      <c r="AQ708" s="18">
        <f>VLOOKUP(E708,Code!$B$92:$D$107,3,FALSE)</f>
        <v>0.25</v>
      </c>
      <c r="AR708" s="18">
        <f>Code!$C$132</f>
        <v>14</v>
      </c>
      <c r="AS708" s="18">
        <f t="shared" si="186"/>
        <v>14</v>
      </c>
      <c r="AT708" s="88">
        <f>Code!$C$189</f>
        <v>80</v>
      </c>
      <c r="AU708" s="88">
        <f t="shared" si="187"/>
        <v>80</v>
      </c>
      <c r="AV708" s="88">
        <f>Code!$C$198</f>
        <v>66</v>
      </c>
      <c r="AW708" s="18" t="str">
        <f>Code!$L$204</f>
        <v>EF 95</v>
      </c>
      <c r="AX708" s="64" t="str">
        <f>Code!$L$207</f>
        <v>EF 60</v>
      </c>
      <c r="AY708" s="64" t="str">
        <f>Code!$L$208</f>
        <v>EF 60</v>
      </c>
      <c r="AZ708" s="64" t="str">
        <f>Code!$L$205</f>
        <v>EF 62</v>
      </c>
      <c r="BA708" s="23" t="s">
        <v>237</v>
      </c>
      <c r="BB708" s="23" t="s">
        <v>237</v>
      </c>
      <c r="BC708" s="23" t="s">
        <v>237</v>
      </c>
      <c r="BD708" s="39">
        <f t="shared" si="188"/>
        <v>6.0653708039347702E-4</v>
      </c>
      <c r="BE708" s="39">
        <f t="shared" si="189"/>
        <v>4.9950112502992225E-4</v>
      </c>
      <c r="BF708" s="18">
        <f>Measures!$C$3</f>
        <v>8</v>
      </c>
      <c r="BG708" s="41">
        <f>Measures!$C$4</f>
        <v>0.1</v>
      </c>
      <c r="BH708" s="41">
        <v>0.06</v>
      </c>
      <c r="BI708" s="18">
        <f>VLOOKUP(D708,Measures!$B$6:$C$21,2,FALSE)</f>
        <v>38</v>
      </c>
      <c r="BJ708" s="18">
        <f>Measures!$C$22</f>
        <v>44</v>
      </c>
      <c r="BK708" s="18">
        <f>Measures!$C$23</f>
        <v>19</v>
      </c>
      <c r="BL708" s="18">
        <f>Measures!$C$24</f>
        <v>13</v>
      </c>
      <c r="BM708" s="18">
        <f>Measures!$C$26</f>
        <v>0.32</v>
      </c>
      <c r="BN708" s="18">
        <f>Measures!$D$26</f>
        <v>0.25</v>
      </c>
      <c r="BO708" s="18">
        <f>Measures!$C$27</f>
        <v>14</v>
      </c>
      <c r="BP708" s="18">
        <f>Measures!$C$28</f>
        <v>15</v>
      </c>
      <c r="BQ708" s="88">
        <f>Measures!$C$29</f>
        <v>92</v>
      </c>
      <c r="BR708" s="88">
        <f>Measures!$C$30</f>
        <v>95</v>
      </c>
      <c r="BS708" s="88">
        <f>Measures!$C$31</f>
        <v>70</v>
      </c>
      <c r="BT708" s="64" t="str">
        <f>Code!$M$204</f>
        <v>EF 200</v>
      </c>
      <c r="BU708" s="64" t="str">
        <f>Code!$M$207</f>
        <v>EF 67</v>
      </c>
      <c r="BV708" s="64" t="str">
        <f>Code!$M$208</f>
        <v>EF 70</v>
      </c>
      <c r="BW708" s="64" t="str">
        <f>Code!$M$205</f>
        <v>EF 82</v>
      </c>
      <c r="BX708" s="64" t="s">
        <v>363</v>
      </c>
      <c r="BY708" s="64" t="s">
        <v>239</v>
      </c>
      <c r="BZ708" s="64" t="s">
        <v>240</v>
      </c>
      <c r="CA708" s="64"/>
      <c r="CB708" s="64"/>
      <c r="CC708" s="64"/>
      <c r="CD708" s="64"/>
      <c r="CE708" s="64"/>
      <c r="CF708" s="64"/>
      <c r="CG708" s="64"/>
      <c r="CH708" s="64"/>
      <c r="CI708" s="64"/>
      <c r="CJ708" s="64"/>
      <c r="CK708" s="64"/>
      <c r="CL708" s="64"/>
      <c r="CM708" s="18"/>
      <c r="CN708" s="18"/>
    </row>
    <row r="709" spans="1:92" ht="14.4" x14ac:dyDescent="0.3">
      <c r="A709" s="19" t="s">
        <v>95</v>
      </c>
      <c r="B709" s="31" t="s">
        <v>86</v>
      </c>
      <c r="C709" s="19" t="s">
        <v>71</v>
      </c>
      <c r="D709" s="19">
        <v>14</v>
      </c>
      <c r="E709" s="19">
        <f>VLOOKUP(D709,Lists!$B$3:$C$18,2,FALSE)</f>
        <v>13</v>
      </c>
      <c r="F709" s="19">
        <v>1</v>
      </c>
      <c r="G709" s="19" t="s">
        <v>67</v>
      </c>
      <c r="H709" s="23">
        <v>1810</v>
      </c>
      <c r="I709" s="37">
        <v>0.11502100840336134</v>
      </c>
      <c r="J709" s="36">
        <v>5.1608452609801366E-4</v>
      </c>
      <c r="K709" s="36">
        <f t="shared" si="174"/>
        <v>5.1608452609801366E-4</v>
      </c>
      <c r="L709" s="23">
        <v>3.67</v>
      </c>
      <c r="M709" s="35">
        <v>0.26</v>
      </c>
      <c r="N709" s="35">
        <f t="shared" si="175"/>
        <v>0.26</v>
      </c>
      <c r="O709" s="38">
        <v>18.171171171171171</v>
      </c>
      <c r="P709" s="38">
        <f t="shared" si="176"/>
        <v>18.171171171171171</v>
      </c>
      <c r="Q709" s="38">
        <v>5.9551821</v>
      </c>
      <c r="R709" s="38">
        <v>10.254943899018233</v>
      </c>
      <c r="S709" s="23">
        <v>1.1400000000000001</v>
      </c>
      <c r="T709" s="23">
        <v>0.87</v>
      </c>
      <c r="U709" s="23">
        <v>10</v>
      </c>
      <c r="V709" s="23">
        <f t="shared" si="177"/>
        <v>10</v>
      </c>
      <c r="W709" s="23">
        <v>78</v>
      </c>
      <c r="X709" s="23">
        <f t="shared" si="178"/>
        <v>78</v>
      </c>
      <c r="Y709" s="23">
        <v>62</v>
      </c>
      <c r="Z709" s="23" t="str">
        <f>Code!$K$204</f>
        <v>EF 86</v>
      </c>
      <c r="AA709" s="23" t="str">
        <f>Code!$K$207</f>
        <v>EF 57</v>
      </c>
      <c r="AB709" s="23" t="str">
        <f>Code!$K$208</f>
        <v>EF 57</v>
      </c>
      <c r="AC709" s="23" t="str">
        <f>Code!$K$205</f>
        <v>EF 57</v>
      </c>
      <c r="AD709" s="23" t="s">
        <v>237</v>
      </c>
      <c r="AE709" s="23" t="s">
        <v>237</v>
      </c>
      <c r="AF709" s="23" t="s">
        <v>237</v>
      </c>
      <c r="AG709" s="39">
        <f t="shared" ref="AG709:AG772" si="190">J709</f>
        <v>5.1608452609801366E-4</v>
      </c>
      <c r="AH709" s="39">
        <f t="shared" si="179"/>
        <v>5.1608452609801366E-4</v>
      </c>
      <c r="AI709" s="18">
        <f t="shared" si="180"/>
        <v>3.67</v>
      </c>
      <c r="AJ709" s="41">
        <f>Code!$B$23</f>
        <v>0.15</v>
      </c>
      <c r="AK709" s="41">
        <f t="shared" si="181"/>
        <v>0.15</v>
      </c>
      <c r="AL709" s="110">
        <f t="shared" si="182"/>
        <v>18.171171171171171</v>
      </c>
      <c r="AM709" s="110">
        <f t="shared" si="183"/>
        <v>18.171171171171171</v>
      </c>
      <c r="AN709" s="110">
        <f t="shared" si="184"/>
        <v>5.9551821</v>
      </c>
      <c r="AO709" s="110">
        <f t="shared" si="185"/>
        <v>10.254943899018233</v>
      </c>
      <c r="AP709" s="18">
        <f>VLOOKUP(D709,Code!$B$92:$D$107,2,FALSE)</f>
        <v>0.32</v>
      </c>
      <c r="AQ709" s="18">
        <f>VLOOKUP(E709,Code!$B$92:$D$107,3,FALSE)</f>
        <v>0.25</v>
      </c>
      <c r="AR709" s="18">
        <f>Code!$C$132</f>
        <v>14</v>
      </c>
      <c r="AS709" s="18">
        <f t="shared" si="186"/>
        <v>14</v>
      </c>
      <c r="AT709" s="88">
        <f>Code!$C$189</f>
        <v>80</v>
      </c>
      <c r="AU709" s="88">
        <f t="shared" si="187"/>
        <v>80</v>
      </c>
      <c r="AV709" s="88">
        <f>Code!$C$198</f>
        <v>66</v>
      </c>
      <c r="AW709" s="18" t="str">
        <f>Code!$L$204</f>
        <v>EF 95</v>
      </c>
      <c r="AX709" s="64" t="str">
        <f>Code!$L$207</f>
        <v>EF 60</v>
      </c>
      <c r="AY709" s="64" t="str">
        <f>Code!$L$208</f>
        <v>EF 60</v>
      </c>
      <c r="AZ709" s="64" t="str">
        <f>Code!$L$205</f>
        <v>EF 62</v>
      </c>
      <c r="BA709" s="23" t="s">
        <v>237</v>
      </c>
      <c r="BB709" s="23" t="s">
        <v>237</v>
      </c>
      <c r="BC709" s="23" t="s">
        <v>237</v>
      </c>
      <c r="BD709" s="39">
        <f t="shared" si="188"/>
        <v>4.3867184718331158E-4</v>
      </c>
      <c r="BE709" s="39">
        <f t="shared" si="189"/>
        <v>3.6125916826860955E-4</v>
      </c>
      <c r="BF709" s="18">
        <f>Measures!$C$3</f>
        <v>8</v>
      </c>
      <c r="BG709" s="41">
        <f>Measures!$C$4</f>
        <v>0.1</v>
      </c>
      <c r="BH709" s="41">
        <v>0.06</v>
      </c>
      <c r="BI709" s="18">
        <f>VLOOKUP(D709,Measures!$B$6:$C$21,2,FALSE)</f>
        <v>38</v>
      </c>
      <c r="BJ709" s="18">
        <f>Measures!$C$22</f>
        <v>44</v>
      </c>
      <c r="BK709" s="18">
        <f>Measures!$C$23</f>
        <v>19</v>
      </c>
      <c r="BL709" s="18">
        <f>Measures!$C$24</f>
        <v>13</v>
      </c>
      <c r="BM709" s="18">
        <f>Measures!$C$26</f>
        <v>0.32</v>
      </c>
      <c r="BN709" s="18">
        <f>Measures!$D$26</f>
        <v>0.25</v>
      </c>
      <c r="BO709" s="18">
        <f>Measures!$C$27</f>
        <v>14</v>
      </c>
      <c r="BP709" s="18">
        <f>Measures!$C$28</f>
        <v>15</v>
      </c>
      <c r="BQ709" s="88">
        <f>Measures!$C$29</f>
        <v>92</v>
      </c>
      <c r="BR709" s="88">
        <f>Measures!$C$30</f>
        <v>95</v>
      </c>
      <c r="BS709" s="88">
        <f>Measures!$C$31</f>
        <v>70</v>
      </c>
      <c r="BT709" s="64" t="str">
        <f>Code!$M$204</f>
        <v>EF 200</v>
      </c>
      <c r="BU709" s="64" t="str">
        <f>Code!$M$207</f>
        <v>EF 67</v>
      </c>
      <c r="BV709" s="64" t="str">
        <f>Code!$M$208</f>
        <v>EF 70</v>
      </c>
      <c r="BW709" s="64" t="str">
        <f>Code!$M$205</f>
        <v>EF 82</v>
      </c>
      <c r="BX709" s="64" t="s">
        <v>363</v>
      </c>
      <c r="BY709" s="64" t="s">
        <v>239</v>
      </c>
      <c r="BZ709" s="64" t="s">
        <v>240</v>
      </c>
      <c r="CA709" s="64"/>
      <c r="CB709" s="64"/>
      <c r="CC709" s="64"/>
      <c r="CD709" s="64"/>
      <c r="CE709" s="64"/>
      <c r="CF709" s="64"/>
      <c r="CG709" s="64"/>
      <c r="CH709" s="64"/>
      <c r="CI709" s="64"/>
      <c r="CJ709" s="64"/>
      <c r="CK709" s="64"/>
      <c r="CL709" s="64"/>
      <c r="CM709" s="18"/>
      <c r="CN709" s="18"/>
    </row>
    <row r="710" spans="1:92" ht="14.4" x14ac:dyDescent="0.3">
      <c r="A710" s="19" t="s">
        <v>95</v>
      </c>
      <c r="B710" s="31" t="s">
        <v>86</v>
      </c>
      <c r="C710" s="19" t="s">
        <v>71</v>
      </c>
      <c r="D710" s="19">
        <v>14</v>
      </c>
      <c r="E710" s="19">
        <f>VLOOKUP(D710,Lists!$B$3:$C$18,2,FALSE)</f>
        <v>13</v>
      </c>
      <c r="F710" s="19">
        <v>2</v>
      </c>
      <c r="G710" s="19" t="s">
        <v>67</v>
      </c>
      <c r="H710" s="23">
        <v>2400</v>
      </c>
      <c r="I710" s="37">
        <v>0.11502100840336134</v>
      </c>
      <c r="J710" s="36">
        <v>5.1608452609801366E-4</v>
      </c>
      <c r="K710" s="36">
        <f t="shared" ref="K710:K772" si="191">J710</f>
        <v>5.1608452609801366E-4</v>
      </c>
      <c r="L710" s="23">
        <v>3.67</v>
      </c>
      <c r="M710" s="35">
        <v>0.26</v>
      </c>
      <c r="N710" s="35">
        <f t="shared" ref="N710:N772" si="192">M710</f>
        <v>0.26</v>
      </c>
      <c r="O710" s="38">
        <v>18.171171171171171</v>
      </c>
      <c r="P710" s="38">
        <f t="shared" ref="P710:P772" si="193">O710</f>
        <v>18.171171171171171</v>
      </c>
      <c r="Q710" s="38">
        <v>5.9551821</v>
      </c>
      <c r="R710" s="38">
        <v>10.254943899018233</v>
      </c>
      <c r="S710" s="23">
        <v>1.1400000000000001</v>
      </c>
      <c r="T710" s="23">
        <v>0.87</v>
      </c>
      <c r="U710" s="23">
        <v>10</v>
      </c>
      <c r="V710" s="23">
        <f t="shared" ref="V710:V772" si="194">U710</f>
        <v>10</v>
      </c>
      <c r="W710" s="23">
        <v>78</v>
      </c>
      <c r="X710" s="23">
        <f t="shared" ref="X710:X772" si="195">W710</f>
        <v>78</v>
      </c>
      <c r="Y710" s="23">
        <v>62</v>
      </c>
      <c r="Z710" s="23" t="str">
        <f>Code!$K$204</f>
        <v>EF 86</v>
      </c>
      <c r="AA710" s="23" t="str">
        <f>Code!$K$207</f>
        <v>EF 57</v>
      </c>
      <c r="AB710" s="23" t="str">
        <f>Code!$K$208</f>
        <v>EF 57</v>
      </c>
      <c r="AC710" s="23" t="str">
        <f>Code!$K$205</f>
        <v>EF 57</v>
      </c>
      <c r="AD710" s="23" t="s">
        <v>237</v>
      </c>
      <c r="AE710" s="23" t="s">
        <v>237</v>
      </c>
      <c r="AF710" s="23" t="s">
        <v>237</v>
      </c>
      <c r="AG710" s="39">
        <f t="shared" si="190"/>
        <v>5.1608452609801366E-4</v>
      </c>
      <c r="AH710" s="39">
        <f t="shared" ref="AH710:AH772" si="196">AG710</f>
        <v>5.1608452609801366E-4</v>
      </c>
      <c r="AI710" s="18">
        <f t="shared" ref="AI710:AI772" si="197">L710</f>
        <v>3.67</v>
      </c>
      <c r="AJ710" s="41">
        <f>Code!$B$23</f>
        <v>0.15</v>
      </c>
      <c r="AK710" s="41">
        <f t="shared" ref="AK710:AK772" si="198">AJ710</f>
        <v>0.15</v>
      </c>
      <c r="AL710" s="110">
        <f t="shared" ref="AL710:AL772" si="199">O710</f>
        <v>18.171171171171171</v>
      </c>
      <c r="AM710" s="110">
        <f t="shared" ref="AM710:AM772" si="200">AL710</f>
        <v>18.171171171171171</v>
      </c>
      <c r="AN710" s="110">
        <f t="shared" ref="AN710:AN772" si="201">Q710</f>
        <v>5.9551821</v>
      </c>
      <c r="AO710" s="110">
        <f t="shared" ref="AO710:AO772" si="202">R710</f>
        <v>10.254943899018233</v>
      </c>
      <c r="AP710" s="18">
        <f>VLOOKUP(D710,Code!$B$92:$D$107,2,FALSE)</f>
        <v>0.32</v>
      </c>
      <c r="AQ710" s="18">
        <f>VLOOKUP(E710,Code!$B$92:$D$107,3,FALSE)</f>
        <v>0.25</v>
      </c>
      <c r="AR710" s="18">
        <f>Code!$C$132</f>
        <v>14</v>
      </c>
      <c r="AS710" s="18">
        <f t="shared" ref="AS710:AS772" si="203">AR710</f>
        <v>14</v>
      </c>
      <c r="AT710" s="88">
        <f>Code!$C$189</f>
        <v>80</v>
      </c>
      <c r="AU710" s="88">
        <f t="shared" ref="AU710:AU772" si="204">AT710</f>
        <v>80</v>
      </c>
      <c r="AV710" s="88">
        <f>Code!$C$198</f>
        <v>66</v>
      </c>
      <c r="AW710" s="18" t="str">
        <f>Code!$L$204</f>
        <v>EF 95</v>
      </c>
      <c r="AX710" s="64" t="str">
        <f>Code!$L$207</f>
        <v>EF 60</v>
      </c>
      <c r="AY710" s="64" t="str">
        <f>Code!$L$208</f>
        <v>EF 60</v>
      </c>
      <c r="AZ710" s="64" t="str">
        <f>Code!$L$205</f>
        <v>EF 62</v>
      </c>
      <c r="BA710" s="23" t="s">
        <v>237</v>
      </c>
      <c r="BB710" s="23" t="s">
        <v>237</v>
      </c>
      <c r="BC710" s="23" t="s">
        <v>237</v>
      </c>
      <c r="BD710" s="39">
        <f t="shared" ref="BD710:BD772" si="205" xml:space="preserve"> (1-15/100)*J710</f>
        <v>4.3867184718331158E-4</v>
      </c>
      <c r="BE710" s="39">
        <f t="shared" ref="BE710:BE772" si="206" xml:space="preserve"> (1-30/100)*J710</f>
        <v>3.6125916826860955E-4</v>
      </c>
      <c r="BF710" s="18">
        <f>Measures!$C$3</f>
        <v>8</v>
      </c>
      <c r="BG710" s="41">
        <f>Measures!$C$4</f>
        <v>0.1</v>
      </c>
      <c r="BH710" s="41">
        <v>0.06</v>
      </c>
      <c r="BI710" s="18">
        <f>VLOOKUP(D710,Measures!$B$6:$C$21,2,FALSE)</f>
        <v>38</v>
      </c>
      <c r="BJ710" s="18">
        <f>Measures!$C$22</f>
        <v>44</v>
      </c>
      <c r="BK710" s="18">
        <f>Measures!$C$23</f>
        <v>19</v>
      </c>
      <c r="BL710" s="18">
        <f>Measures!$C$24</f>
        <v>13</v>
      </c>
      <c r="BM710" s="18">
        <f>Measures!$C$26</f>
        <v>0.32</v>
      </c>
      <c r="BN710" s="18">
        <f>Measures!$D$26</f>
        <v>0.25</v>
      </c>
      <c r="BO710" s="18">
        <f>Measures!$C$27</f>
        <v>14</v>
      </c>
      <c r="BP710" s="18">
        <f>Measures!$C$28</f>
        <v>15</v>
      </c>
      <c r="BQ710" s="88">
        <f>Measures!$C$29</f>
        <v>92</v>
      </c>
      <c r="BR710" s="88">
        <f>Measures!$C$30</f>
        <v>95</v>
      </c>
      <c r="BS710" s="88">
        <f>Measures!$C$31</f>
        <v>70</v>
      </c>
      <c r="BT710" s="64" t="str">
        <f>Code!$M$204</f>
        <v>EF 200</v>
      </c>
      <c r="BU710" s="64" t="str">
        <f>Code!$M$207</f>
        <v>EF 67</v>
      </c>
      <c r="BV710" s="64" t="str">
        <f>Code!$M$208</f>
        <v>EF 70</v>
      </c>
      <c r="BW710" s="64" t="str">
        <f>Code!$M$205</f>
        <v>EF 82</v>
      </c>
      <c r="BX710" s="64" t="s">
        <v>363</v>
      </c>
      <c r="BY710" s="64" t="s">
        <v>239</v>
      </c>
      <c r="BZ710" s="64" t="s">
        <v>240</v>
      </c>
      <c r="CA710" s="64"/>
      <c r="CB710" s="64"/>
      <c r="CC710" s="64"/>
      <c r="CD710" s="64"/>
      <c r="CE710" s="64"/>
      <c r="CF710" s="64"/>
      <c r="CG710" s="64"/>
      <c r="CH710" s="64"/>
      <c r="CI710" s="64"/>
      <c r="CJ710" s="64"/>
      <c r="CK710" s="64"/>
      <c r="CL710" s="64"/>
      <c r="CM710" s="18"/>
      <c r="CN710" s="18"/>
    </row>
    <row r="711" spans="1:92" ht="14.4" x14ac:dyDescent="0.3">
      <c r="A711" s="19" t="s">
        <v>22</v>
      </c>
      <c r="B711" s="31" t="s">
        <v>86</v>
      </c>
      <c r="C711" s="19" t="s">
        <v>71</v>
      </c>
      <c r="D711" s="19">
        <v>14</v>
      </c>
      <c r="E711" s="19">
        <f>VLOOKUP(D711,Lists!$B$3:$C$18,2,FALSE)</f>
        <v>13</v>
      </c>
      <c r="F711" s="19">
        <v>1</v>
      </c>
      <c r="G711" s="19" t="s">
        <v>67</v>
      </c>
      <c r="H711" s="23">
        <v>1810</v>
      </c>
      <c r="I711" s="37">
        <v>0.11502100840336134</v>
      </c>
      <c r="J711" s="36">
        <v>5.1608452609801366E-4</v>
      </c>
      <c r="K711" s="36">
        <f t="shared" si="191"/>
        <v>5.1608452609801366E-4</v>
      </c>
      <c r="L711" s="23">
        <v>3.67</v>
      </c>
      <c r="M711" s="35">
        <v>0.26</v>
      </c>
      <c r="N711" s="35">
        <f t="shared" si="192"/>
        <v>0.26</v>
      </c>
      <c r="O711" s="38">
        <v>18.171171171171171</v>
      </c>
      <c r="P711" s="38">
        <f t="shared" si="193"/>
        <v>18.171171171171171</v>
      </c>
      <c r="Q711" s="38">
        <v>5.9551821</v>
      </c>
      <c r="R711" s="38">
        <v>10.254943899018233</v>
      </c>
      <c r="S711" s="23">
        <v>1.1400000000000001</v>
      </c>
      <c r="T711" s="23">
        <v>0.87</v>
      </c>
      <c r="U711" s="23">
        <v>10</v>
      </c>
      <c r="V711" s="23">
        <f t="shared" si="194"/>
        <v>10</v>
      </c>
      <c r="W711" s="23">
        <v>78</v>
      </c>
      <c r="X711" s="23">
        <f t="shared" si="195"/>
        <v>78</v>
      </c>
      <c r="Y711" s="23">
        <v>62</v>
      </c>
      <c r="Z711" s="23" t="str">
        <f>Code!$K$204</f>
        <v>EF 86</v>
      </c>
      <c r="AA711" s="23" t="str">
        <f>Code!$K$207</f>
        <v>EF 57</v>
      </c>
      <c r="AB711" s="23" t="str">
        <f>Code!$K$208</f>
        <v>EF 57</v>
      </c>
      <c r="AC711" s="23" t="str">
        <f>Code!$K$205</f>
        <v>EF 57</v>
      </c>
      <c r="AD711" s="23" t="s">
        <v>237</v>
      </c>
      <c r="AE711" s="23" t="s">
        <v>237</v>
      </c>
      <c r="AF711" s="23" t="s">
        <v>237</v>
      </c>
      <c r="AG711" s="39">
        <f t="shared" si="190"/>
        <v>5.1608452609801366E-4</v>
      </c>
      <c r="AH711" s="39">
        <f t="shared" si="196"/>
        <v>5.1608452609801366E-4</v>
      </c>
      <c r="AI711" s="18">
        <f t="shared" si="197"/>
        <v>3.67</v>
      </c>
      <c r="AJ711" s="41">
        <f>Code!$B$23</f>
        <v>0.15</v>
      </c>
      <c r="AK711" s="41">
        <f t="shared" si="198"/>
        <v>0.15</v>
      </c>
      <c r="AL711" s="110">
        <f t="shared" si="199"/>
        <v>18.171171171171171</v>
      </c>
      <c r="AM711" s="110">
        <f t="shared" si="200"/>
        <v>18.171171171171171</v>
      </c>
      <c r="AN711" s="110">
        <f t="shared" si="201"/>
        <v>5.9551821</v>
      </c>
      <c r="AO711" s="110">
        <f t="shared" si="202"/>
        <v>10.254943899018233</v>
      </c>
      <c r="AP711" s="18">
        <f>VLOOKUP(D711,Code!$B$92:$D$107,2,FALSE)</f>
        <v>0.32</v>
      </c>
      <c r="AQ711" s="18">
        <f>VLOOKUP(E711,Code!$B$92:$D$107,3,FALSE)</f>
        <v>0.25</v>
      </c>
      <c r="AR711" s="18">
        <f>Code!$C$132</f>
        <v>14</v>
      </c>
      <c r="AS711" s="18">
        <f t="shared" si="203"/>
        <v>14</v>
      </c>
      <c r="AT711" s="88">
        <f>Code!$C$189</f>
        <v>80</v>
      </c>
      <c r="AU711" s="88">
        <f t="shared" si="204"/>
        <v>80</v>
      </c>
      <c r="AV711" s="88">
        <f>Code!$C$198</f>
        <v>66</v>
      </c>
      <c r="AW711" s="18" t="str">
        <f>Code!$L$204</f>
        <v>EF 95</v>
      </c>
      <c r="AX711" s="64" t="str">
        <f>Code!$L$207</f>
        <v>EF 60</v>
      </c>
      <c r="AY711" s="64" t="str">
        <f>Code!$L$208</f>
        <v>EF 60</v>
      </c>
      <c r="AZ711" s="64" t="str">
        <f>Code!$L$205</f>
        <v>EF 62</v>
      </c>
      <c r="BA711" s="23" t="s">
        <v>237</v>
      </c>
      <c r="BB711" s="23" t="s">
        <v>237</v>
      </c>
      <c r="BC711" s="23" t="s">
        <v>237</v>
      </c>
      <c r="BD711" s="39">
        <f t="shared" si="205"/>
        <v>4.3867184718331158E-4</v>
      </c>
      <c r="BE711" s="39">
        <f t="shared" si="206"/>
        <v>3.6125916826860955E-4</v>
      </c>
      <c r="BF711" s="18">
        <f>Measures!$C$3</f>
        <v>8</v>
      </c>
      <c r="BG711" s="41">
        <f>Measures!$C$4</f>
        <v>0.1</v>
      </c>
      <c r="BH711" s="41">
        <v>0.06</v>
      </c>
      <c r="BI711" s="18">
        <f>VLOOKUP(D711,Measures!$B$6:$C$21,2,FALSE)</f>
        <v>38</v>
      </c>
      <c r="BJ711" s="18">
        <f>Measures!$C$22</f>
        <v>44</v>
      </c>
      <c r="BK711" s="18">
        <f>Measures!$C$23</f>
        <v>19</v>
      </c>
      <c r="BL711" s="18">
        <f>Measures!$C$24</f>
        <v>13</v>
      </c>
      <c r="BM711" s="18">
        <f>Measures!$C$26</f>
        <v>0.32</v>
      </c>
      <c r="BN711" s="18">
        <f>Measures!$D$26</f>
        <v>0.25</v>
      </c>
      <c r="BO711" s="18">
        <f>Measures!$C$27</f>
        <v>14</v>
      </c>
      <c r="BP711" s="18">
        <f>Measures!$C$28</f>
        <v>15</v>
      </c>
      <c r="BQ711" s="88">
        <f>Measures!$C$29</f>
        <v>92</v>
      </c>
      <c r="BR711" s="88">
        <f>Measures!$C$30</f>
        <v>95</v>
      </c>
      <c r="BS711" s="88">
        <f>Measures!$C$31</f>
        <v>70</v>
      </c>
      <c r="BT711" s="64" t="str">
        <f>Code!$M$204</f>
        <v>EF 200</v>
      </c>
      <c r="BU711" s="64" t="str">
        <f>Code!$M$207</f>
        <v>EF 67</v>
      </c>
      <c r="BV711" s="64" t="str">
        <f>Code!$M$208</f>
        <v>EF 70</v>
      </c>
      <c r="BW711" s="64" t="str">
        <f>Code!$M$205</f>
        <v>EF 82</v>
      </c>
      <c r="BX711" s="64" t="s">
        <v>363</v>
      </c>
      <c r="BY711" s="64" t="s">
        <v>239</v>
      </c>
      <c r="BZ711" s="64" t="s">
        <v>240</v>
      </c>
      <c r="CA711" s="64"/>
      <c r="CB711" s="64"/>
      <c r="CC711" s="64"/>
      <c r="CD711" s="64"/>
      <c r="CE711" s="64"/>
      <c r="CF711" s="64"/>
      <c r="CG711" s="64"/>
      <c r="CH711" s="64"/>
      <c r="CI711" s="64"/>
      <c r="CJ711" s="64"/>
      <c r="CK711" s="64"/>
      <c r="CL711" s="64"/>
      <c r="CM711" s="18"/>
      <c r="CN711" s="18"/>
    </row>
    <row r="712" spans="1:92" ht="14.4" x14ac:dyDescent="0.3">
      <c r="A712" s="19" t="s">
        <v>22</v>
      </c>
      <c r="B712" s="31" t="s">
        <v>86</v>
      </c>
      <c r="C712" s="19" t="s">
        <v>71</v>
      </c>
      <c r="D712" s="19">
        <v>14</v>
      </c>
      <c r="E712" s="19">
        <f>VLOOKUP(D712,Lists!$B$3:$C$18,2,FALSE)</f>
        <v>13</v>
      </c>
      <c r="F712" s="19">
        <v>2</v>
      </c>
      <c r="G712" s="19" t="s">
        <v>67</v>
      </c>
      <c r="H712" s="23">
        <v>2400</v>
      </c>
      <c r="I712" s="37">
        <v>0.11502100840336134</v>
      </c>
      <c r="J712" s="36">
        <v>5.1608452609801366E-4</v>
      </c>
      <c r="K712" s="36">
        <f t="shared" si="191"/>
        <v>5.1608452609801366E-4</v>
      </c>
      <c r="L712" s="23">
        <v>3.67</v>
      </c>
      <c r="M712" s="35">
        <v>0.26</v>
      </c>
      <c r="N712" s="35">
        <f t="shared" si="192"/>
        <v>0.26</v>
      </c>
      <c r="O712" s="38">
        <v>18.171171171171171</v>
      </c>
      <c r="P712" s="38">
        <f t="shared" si="193"/>
        <v>18.171171171171171</v>
      </c>
      <c r="Q712" s="38">
        <v>5.9551821</v>
      </c>
      <c r="R712" s="38">
        <v>10.254943899018233</v>
      </c>
      <c r="S712" s="23">
        <v>1.1400000000000001</v>
      </c>
      <c r="T712" s="23">
        <v>0.87</v>
      </c>
      <c r="U712" s="23">
        <v>10</v>
      </c>
      <c r="V712" s="23">
        <f t="shared" si="194"/>
        <v>10</v>
      </c>
      <c r="W712" s="23">
        <v>78</v>
      </c>
      <c r="X712" s="23">
        <f t="shared" si="195"/>
        <v>78</v>
      </c>
      <c r="Y712" s="23">
        <v>62</v>
      </c>
      <c r="Z712" s="23" t="str">
        <f>Code!$K$204</f>
        <v>EF 86</v>
      </c>
      <c r="AA712" s="23" t="str">
        <f>Code!$K$207</f>
        <v>EF 57</v>
      </c>
      <c r="AB712" s="23" t="str">
        <f>Code!$K$208</f>
        <v>EF 57</v>
      </c>
      <c r="AC712" s="23" t="str">
        <f>Code!$K$205</f>
        <v>EF 57</v>
      </c>
      <c r="AD712" s="23" t="s">
        <v>237</v>
      </c>
      <c r="AE712" s="23" t="s">
        <v>237</v>
      </c>
      <c r="AF712" s="23" t="s">
        <v>237</v>
      </c>
      <c r="AG712" s="39">
        <f t="shared" si="190"/>
        <v>5.1608452609801366E-4</v>
      </c>
      <c r="AH712" s="39">
        <f t="shared" si="196"/>
        <v>5.1608452609801366E-4</v>
      </c>
      <c r="AI712" s="18">
        <f t="shared" si="197"/>
        <v>3.67</v>
      </c>
      <c r="AJ712" s="41">
        <f>Code!$B$23</f>
        <v>0.15</v>
      </c>
      <c r="AK712" s="41">
        <f t="shared" si="198"/>
        <v>0.15</v>
      </c>
      <c r="AL712" s="110">
        <f t="shared" si="199"/>
        <v>18.171171171171171</v>
      </c>
      <c r="AM712" s="110">
        <f t="shared" si="200"/>
        <v>18.171171171171171</v>
      </c>
      <c r="AN712" s="110">
        <f t="shared" si="201"/>
        <v>5.9551821</v>
      </c>
      <c r="AO712" s="110">
        <f t="shared" si="202"/>
        <v>10.254943899018233</v>
      </c>
      <c r="AP712" s="18">
        <f>VLOOKUP(D712,Code!$B$92:$D$107,2,FALSE)</f>
        <v>0.32</v>
      </c>
      <c r="AQ712" s="18">
        <f>VLOOKUP(E712,Code!$B$92:$D$107,3,FALSE)</f>
        <v>0.25</v>
      </c>
      <c r="AR712" s="18">
        <f>Code!$C$132</f>
        <v>14</v>
      </c>
      <c r="AS712" s="18">
        <f t="shared" si="203"/>
        <v>14</v>
      </c>
      <c r="AT712" s="88">
        <f>Code!$C$189</f>
        <v>80</v>
      </c>
      <c r="AU712" s="88">
        <f t="shared" si="204"/>
        <v>80</v>
      </c>
      <c r="AV712" s="88">
        <f>Code!$C$198</f>
        <v>66</v>
      </c>
      <c r="AW712" s="18" t="str">
        <f>Code!$L$204</f>
        <v>EF 95</v>
      </c>
      <c r="AX712" s="64" t="str">
        <f>Code!$L$207</f>
        <v>EF 60</v>
      </c>
      <c r="AY712" s="64" t="str">
        <f>Code!$L$208</f>
        <v>EF 60</v>
      </c>
      <c r="AZ712" s="64" t="str">
        <f>Code!$L$205</f>
        <v>EF 62</v>
      </c>
      <c r="BA712" s="23" t="s">
        <v>237</v>
      </c>
      <c r="BB712" s="23" t="s">
        <v>237</v>
      </c>
      <c r="BC712" s="23" t="s">
        <v>237</v>
      </c>
      <c r="BD712" s="39">
        <f t="shared" si="205"/>
        <v>4.3867184718331158E-4</v>
      </c>
      <c r="BE712" s="39">
        <f t="shared" si="206"/>
        <v>3.6125916826860955E-4</v>
      </c>
      <c r="BF712" s="18">
        <f>Measures!$C$3</f>
        <v>8</v>
      </c>
      <c r="BG712" s="41">
        <f>Measures!$C$4</f>
        <v>0.1</v>
      </c>
      <c r="BH712" s="41">
        <v>0.06</v>
      </c>
      <c r="BI712" s="18">
        <f>VLOOKUP(D712,Measures!$B$6:$C$21,2,FALSE)</f>
        <v>38</v>
      </c>
      <c r="BJ712" s="18">
        <f>Measures!$C$22</f>
        <v>44</v>
      </c>
      <c r="BK712" s="18">
        <f>Measures!$C$23</f>
        <v>19</v>
      </c>
      <c r="BL712" s="18">
        <f>Measures!$C$24</f>
        <v>13</v>
      </c>
      <c r="BM712" s="18">
        <f>Measures!$C$26</f>
        <v>0.32</v>
      </c>
      <c r="BN712" s="18">
        <f>Measures!$D$26</f>
        <v>0.25</v>
      </c>
      <c r="BO712" s="18">
        <f>Measures!$C$27</f>
        <v>14</v>
      </c>
      <c r="BP712" s="18">
        <f>Measures!$C$28</f>
        <v>15</v>
      </c>
      <c r="BQ712" s="88">
        <f>Measures!$C$29</f>
        <v>92</v>
      </c>
      <c r="BR712" s="88">
        <f>Measures!$C$30</f>
        <v>95</v>
      </c>
      <c r="BS712" s="88">
        <f>Measures!$C$31</f>
        <v>70</v>
      </c>
      <c r="BT712" s="64" t="str">
        <f>Code!$M$204</f>
        <v>EF 200</v>
      </c>
      <c r="BU712" s="64" t="str">
        <f>Code!$M$207</f>
        <v>EF 67</v>
      </c>
      <c r="BV712" s="64" t="str">
        <f>Code!$M$208</f>
        <v>EF 70</v>
      </c>
      <c r="BW712" s="64" t="str">
        <f>Code!$M$205</f>
        <v>EF 82</v>
      </c>
      <c r="BX712" s="64" t="s">
        <v>363</v>
      </c>
      <c r="BY712" s="64" t="s">
        <v>239</v>
      </c>
      <c r="BZ712" s="64" t="s">
        <v>240</v>
      </c>
      <c r="CA712" s="64"/>
      <c r="CB712" s="64"/>
      <c r="CC712" s="64"/>
      <c r="CD712" s="64"/>
      <c r="CE712" s="64"/>
      <c r="CF712" s="64"/>
      <c r="CG712" s="64"/>
      <c r="CH712" s="64"/>
      <c r="CI712" s="64"/>
      <c r="CJ712" s="64"/>
      <c r="CK712" s="64"/>
      <c r="CL712" s="64"/>
      <c r="CM712" s="18"/>
      <c r="CN712" s="18"/>
    </row>
    <row r="713" spans="1:92" ht="14.4" x14ac:dyDescent="0.3">
      <c r="A713" s="19" t="s">
        <v>95</v>
      </c>
      <c r="B713" s="31" t="s">
        <v>86</v>
      </c>
      <c r="C713" s="19" t="s">
        <v>87</v>
      </c>
      <c r="D713" s="19">
        <v>14</v>
      </c>
      <c r="E713" s="19">
        <f>VLOOKUP(D713,Lists!$B$3:$C$18,2,FALSE)</f>
        <v>13</v>
      </c>
      <c r="F713" s="19">
        <v>1</v>
      </c>
      <c r="G713" s="19" t="s">
        <v>67</v>
      </c>
      <c r="H713" s="23">
        <v>1810</v>
      </c>
      <c r="I713" s="37">
        <v>0.11502100840336134</v>
      </c>
      <c r="J713" s="36">
        <v>5.1608452609801366E-4</v>
      </c>
      <c r="K713" s="36">
        <f t="shared" si="191"/>
        <v>5.1608452609801366E-4</v>
      </c>
      <c r="L713" s="23">
        <v>3.67</v>
      </c>
      <c r="M713" s="35">
        <v>0.26</v>
      </c>
      <c r="N713" s="35">
        <f t="shared" si="192"/>
        <v>0.26</v>
      </c>
      <c r="O713" s="38">
        <v>18.171171171171171</v>
      </c>
      <c r="P713" s="38">
        <f t="shared" si="193"/>
        <v>18.171171171171171</v>
      </c>
      <c r="Q713" s="38">
        <v>5.9551821</v>
      </c>
      <c r="R713" s="38">
        <v>10.254943899018233</v>
      </c>
      <c r="S713" s="23">
        <v>1.1400000000000001</v>
      </c>
      <c r="T713" s="23">
        <v>0.87</v>
      </c>
      <c r="U713" s="23">
        <v>10</v>
      </c>
      <c r="V713" s="23">
        <f t="shared" si="194"/>
        <v>10</v>
      </c>
      <c r="W713" s="23">
        <v>78</v>
      </c>
      <c r="X713" s="23">
        <f t="shared" si="195"/>
        <v>78</v>
      </c>
      <c r="Y713" s="23">
        <v>62</v>
      </c>
      <c r="Z713" s="23" t="str">
        <f>Code!$K$204</f>
        <v>EF 86</v>
      </c>
      <c r="AA713" s="23" t="str">
        <f>Code!$K$207</f>
        <v>EF 57</v>
      </c>
      <c r="AB713" s="23" t="str">
        <f>Code!$K$208</f>
        <v>EF 57</v>
      </c>
      <c r="AC713" s="23" t="str">
        <f>Code!$K$205</f>
        <v>EF 57</v>
      </c>
      <c r="AD713" s="23" t="s">
        <v>237</v>
      </c>
      <c r="AE713" s="23" t="s">
        <v>237</v>
      </c>
      <c r="AF713" s="23" t="s">
        <v>237</v>
      </c>
      <c r="AG713" s="39">
        <f t="shared" si="190"/>
        <v>5.1608452609801366E-4</v>
      </c>
      <c r="AH713" s="39">
        <f t="shared" si="196"/>
        <v>5.1608452609801366E-4</v>
      </c>
      <c r="AI713" s="18">
        <f t="shared" si="197"/>
        <v>3.67</v>
      </c>
      <c r="AJ713" s="41">
        <f>Code!$B$23</f>
        <v>0.15</v>
      </c>
      <c r="AK713" s="41">
        <f t="shared" si="198"/>
        <v>0.15</v>
      </c>
      <c r="AL713" s="110">
        <f t="shared" si="199"/>
        <v>18.171171171171171</v>
      </c>
      <c r="AM713" s="110">
        <f t="shared" si="200"/>
        <v>18.171171171171171</v>
      </c>
      <c r="AN713" s="110">
        <f t="shared" si="201"/>
        <v>5.9551821</v>
      </c>
      <c r="AO713" s="110">
        <f t="shared" si="202"/>
        <v>10.254943899018233</v>
      </c>
      <c r="AP713" s="18">
        <f>VLOOKUP(D713,Code!$B$92:$D$107,2,FALSE)</f>
        <v>0.32</v>
      </c>
      <c r="AQ713" s="18">
        <f>VLOOKUP(E713,Code!$B$92:$D$107,3,FALSE)</f>
        <v>0.25</v>
      </c>
      <c r="AR713" s="18">
        <f>Code!$C$132</f>
        <v>14</v>
      </c>
      <c r="AS713" s="18">
        <f t="shared" si="203"/>
        <v>14</v>
      </c>
      <c r="AT713" s="88">
        <f>Code!$C$189</f>
        <v>80</v>
      </c>
      <c r="AU713" s="88">
        <f t="shared" si="204"/>
        <v>80</v>
      </c>
      <c r="AV713" s="88">
        <f>Code!$C$198</f>
        <v>66</v>
      </c>
      <c r="AW713" s="18" t="str">
        <f>Code!$L$204</f>
        <v>EF 95</v>
      </c>
      <c r="AX713" s="64" t="str">
        <f>Code!$L$207</f>
        <v>EF 60</v>
      </c>
      <c r="AY713" s="64" t="str">
        <f>Code!$L$208</f>
        <v>EF 60</v>
      </c>
      <c r="AZ713" s="64" t="str">
        <f>Code!$L$205</f>
        <v>EF 62</v>
      </c>
      <c r="BA713" s="23" t="s">
        <v>237</v>
      </c>
      <c r="BB713" s="23" t="s">
        <v>237</v>
      </c>
      <c r="BC713" s="23" t="s">
        <v>237</v>
      </c>
      <c r="BD713" s="39">
        <f t="shared" si="205"/>
        <v>4.3867184718331158E-4</v>
      </c>
      <c r="BE713" s="39">
        <f t="shared" si="206"/>
        <v>3.6125916826860955E-4</v>
      </c>
      <c r="BF713" s="18">
        <f>Measures!$C$3</f>
        <v>8</v>
      </c>
      <c r="BG713" s="41">
        <f>Measures!$C$4</f>
        <v>0.1</v>
      </c>
      <c r="BH713" s="41">
        <v>0.06</v>
      </c>
      <c r="BI713" s="18">
        <f>VLOOKUP(D713,Measures!$B$6:$C$21,2,FALSE)</f>
        <v>38</v>
      </c>
      <c r="BJ713" s="18">
        <f>Measures!$C$22</f>
        <v>44</v>
      </c>
      <c r="BK713" s="18">
        <f>Measures!$C$23</f>
        <v>19</v>
      </c>
      <c r="BL713" s="18">
        <f>Measures!$C$24</f>
        <v>13</v>
      </c>
      <c r="BM713" s="18">
        <f>Measures!$C$26</f>
        <v>0.32</v>
      </c>
      <c r="BN713" s="18">
        <f>Measures!$D$26</f>
        <v>0.25</v>
      </c>
      <c r="BO713" s="18">
        <f>Measures!$C$27</f>
        <v>14</v>
      </c>
      <c r="BP713" s="18">
        <f>Measures!$C$28</f>
        <v>15</v>
      </c>
      <c r="BQ713" s="88">
        <f>Measures!$C$29</f>
        <v>92</v>
      </c>
      <c r="BR713" s="88">
        <f>Measures!$C$30</f>
        <v>95</v>
      </c>
      <c r="BS713" s="88">
        <f>Measures!$C$31</f>
        <v>70</v>
      </c>
      <c r="BT713" s="64" t="str">
        <f>Code!$M$204</f>
        <v>EF 200</v>
      </c>
      <c r="BU713" s="64" t="str">
        <f>Code!$M$207</f>
        <v>EF 67</v>
      </c>
      <c r="BV713" s="64" t="str">
        <f>Code!$M$208</f>
        <v>EF 70</v>
      </c>
      <c r="BW713" s="64" t="str">
        <f>Code!$M$205</f>
        <v>EF 82</v>
      </c>
      <c r="BX713" s="64" t="s">
        <v>363</v>
      </c>
      <c r="BY713" s="64" t="s">
        <v>239</v>
      </c>
      <c r="BZ713" s="64" t="s">
        <v>240</v>
      </c>
      <c r="CA713" s="64"/>
      <c r="CB713" s="64"/>
      <c r="CC713" s="64"/>
      <c r="CD713" s="64"/>
      <c r="CE713" s="64"/>
      <c r="CF713" s="64"/>
      <c r="CG713" s="64"/>
      <c r="CH713" s="64"/>
      <c r="CI713" s="64"/>
      <c r="CJ713" s="64"/>
      <c r="CK713" s="64"/>
      <c r="CL713" s="64"/>
      <c r="CM713" s="18"/>
      <c r="CN713" s="18"/>
    </row>
    <row r="714" spans="1:92" ht="14.4" x14ac:dyDescent="0.3">
      <c r="A714" s="19" t="s">
        <v>95</v>
      </c>
      <c r="B714" s="31" t="s">
        <v>86</v>
      </c>
      <c r="C714" s="19" t="s">
        <v>87</v>
      </c>
      <c r="D714" s="19">
        <v>14</v>
      </c>
      <c r="E714" s="19">
        <f>VLOOKUP(D714,Lists!$B$3:$C$18,2,FALSE)</f>
        <v>13</v>
      </c>
      <c r="F714" s="19">
        <v>2</v>
      </c>
      <c r="G714" s="19" t="s">
        <v>67</v>
      </c>
      <c r="H714" s="23">
        <v>2400</v>
      </c>
      <c r="I714" s="37">
        <v>0.11502100840336134</v>
      </c>
      <c r="J714" s="36">
        <v>5.1608452609801366E-4</v>
      </c>
      <c r="K714" s="36">
        <f t="shared" si="191"/>
        <v>5.1608452609801366E-4</v>
      </c>
      <c r="L714" s="23">
        <v>3.67</v>
      </c>
      <c r="M714" s="35">
        <v>0.26</v>
      </c>
      <c r="N714" s="35">
        <f t="shared" si="192"/>
        <v>0.26</v>
      </c>
      <c r="O714" s="38">
        <v>18.171171171171171</v>
      </c>
      <c r="P714" s="38">
        <f t="shared" si="193"/>
        <v>18.171171171171171</v>
      </c>
      <c r="Q714" s="38">
        <v>5.9551821</v>
      </c>
      <c r="R714" s="38">
        <v>10.254943899018233</v>
      </c>
      <c r="S714" s="23">
        <v>1.1400000000000001</v>
      </c>
      <c r="T714" s="23">
        <v>0.87</v>
      </c>
      <c r="U714" s="23">
        <v>10</v>
      </c>
      <c r="V714" s="23">
        <f t="shared" si="194"/>
        <v>10</v>
      </c>
      <c r="W714" s="23">
        <v>78</v>
      </c>
      <c r="X714" s="23">
        <f t="shared" si="195"/>
        <v>78</v>
      </c>
      <c r="Y714" s="23">
        <v>62</v>
      </c>
      <c r="Z714" s="23" t="str">
        <f>Code!$K$204</f>
        <v>EF 86</v>
      </c>
      <c r="AA714" s="23" t="str">
        <f>Code!$K$207</f>
        <v>EF 57</v>
      </c>
      <c r="AB714" s="23" t="str">
        <f>Code!$K$208</f>
        <v>EF 57</v>
      </c>
      <c r="AC714" s="23" t="str">
        <f>Code!$K$205</f>
        <v>EF 57</v>
      </c>
      <c r="AD714" s="23" t="s">
        <v>237</v>
      </c>
      <c r="AE714" s="23" t="s">
        <v>237</v>
      </c>
      <c r="AF714" s="23" t="s">
        <v>237</v>
      </c>
      <c r="AG714" s="39">
        <f t="shared" si="190"/>
        <v>5.1608452609801366E-4</v>
      </c>
      <c r="AH714" s="39">
        <f t="shared" si="196"/>
        <v>5.1608452609801366E-4</v>
      </c>
      <c r="AI714" s="18">
        <f t="shared" si="197"/>
        <v>3.67</v>
      </c>
      <c r="AJ714" s="41">
        <f>Code!$B$23</f>
        <v>0.15</v>
      </c>
      <c r="AK714" s="41">
        <f t="shared" si="198"/>
        <v>0.15</v>
      </c>
      <c r="AL714" s="110">
        <f t="shared" si="199"/>
        <v>18.171171171171171</v>
      </c>
      <c r="AM714" s="110">
        <f t="shared" si="200"/>
        <v>18.171171171171171</v>
      </c>
      <c r="AN714" s="110">
        <f t="shared" si="201"/>
        <v>5.9551821</v>
      </c>
      <c r="AO714" s="110">
        <f t="shared" si="202"/>
        <v>10.254943899018233</v>
      </c>
      <c r="AP714" s="18">
        <f>VLOOKUP(D714,Code!$B$92:$D$107,2,FALSE)</f>
        <v>0.32</v>
      </c>
      <c r="AQ714" s="18">
        <f>VLOOKUP(E714,Code!$B$92:$D$107,3,FALSE)</f>
        <v>0.25</v>
      </c>
      <c r="AR714" s="18">
        <f>Code!$C$132</f>
        <v>14</v>
      </c>
      <c r="AS714" s="18">
        <f t="shared" si="203"/>
        <v>14</v>
      </c>
      <c r="AT714" s="88">
        <f>Code!$C$189</f>
        <v>80</v>
      </c>
      <c r="AU714" s="88">
        <f t="shared" si="204"/>
        <v>80</v>
      </c>
      <c r="AV714" s="88">
        <f>Code!$C$198</f>
        <v>66</v>
      </c>
      <c r="AW714" s="18" t="str">
        <f>Code!$L$204</f>
        <v>EF 95</v>
      </c>
      <c r="AX714" s="64" t="str">
        <f>Code!$L$207</f>
        <v>EF 60</v>
      </c>
      <c r="AY714" s="64" t="str">
        <f>Code!$L$208</f>
        <v>EF 60</v>
      </c>
      <c r="AZ714" s="64" t="str">
        <f>Code!$L$205</f>
        <v>EF 62</v>
      </c>
      <c r="BA714" s="23" t="s">
        <v>237</v>
      </c>
      <c r="BB714" s="23" t="s">
        <v>237</v>
      </c>
      <c r="BC714" s="23" t="s">
        <v>237</v>
      </c>
      <c r="BD714" s="39">
        <f t="shared" si="205"/>
        <v>4.3867184718331158E-4</v>
      </c>
      <c r="BE714" s="39">
        <f t="shared" si="206"/>
        <v>3.6125916826860955E-4</v>
      </c>
      <c r="BF714" s="18">
        <f>Measures!$C$3</f>
        <v>8</v>
      </c>
      <c r="BG714" s="41">
        <f>Measures!$C$4</f>
        <v>0.1</v>
      </c>
      <c r="BH714" s="41">
        <v>0.06</v>
      </c>
      <c r="BI714" s="18">
        <f>VLOOKUP(D714,Measures!$B$6:$C$21,2,FALSE)</f>
        <v>38</v>
      </c>
      <c r="BJ714" s="18">
        <f>Measures!$C$22</f>
        <v>44</v>
      </c>
      <c r="BK714" s="18">
        <f>Measures!$C$23</f>
        <v>19</v>
      </c>
      <c r="BL714" s="18">
        <f>Measures!$C$24</f>
        <v>13</v>
      </c>
      <c r="BM714" s="18">
        <f>Measures!$C$26</f>
        <v>0.32</v>
      </c>
      <c r="BN714" s="18">
        <f>Measures!$D$26</f>
        <v>0.25</v>
      </c>
      <c r="BO714" s="18">
        <f>Measures!$C$27</f>
        <v>14</v>
      </c>
      <c r="BP714" s="18">
        <f>Measures!$C$28</f>
        <v>15</v>
      </c>
      <c r="BQ714" s="88">
        <f>Measures!$C$29</f>
        <v>92</v>
      </c>
      <c r="BR714" s="88">
        <f>Measures!$C$30</f>
        <v>95</v>
      </c>
      <c r="BS714" s="88">
        <f>Measures!$C$31</f>
        <v>70</v>
      </c>
      <c r="BT714" s="64" t="str">
        <f>Code!$M$204</f>
        <v>EF 200</v>
      </c>
      <c r="BU714" s="64" t="str">
        <f>Code!$M$207</f>
        <v>EF 67</v>
      </c>
      <c r="BV714" s="64" t="str">
        <f>Code!$M$208</f>
        <v>EF 70</v>
      </c>
      <c r="BW714" s="64" t="str">
        <f>Code!$M$205</f>
        <v>EF 82</v>
      </c>
      <c r="BX714" s="64" t="s">
        <v>363</v>
      </c>
      <c r="BY714" s="64" t="s">
        <v>239</v>
      </c>
      <c r="BZ714" s="64" t="s">
        <v>240</v>
      </c>
      <c r="CA714" s="64"/>
      <c r="CB714" s="64"/>
      <c r="CC714" s="64"/>
      <c r="CD714" s="64"/>
      <c r="CE714" s="64"/>
      <c r="CF714" s="64"/>
      <c r="CG714" s="64"/>
      <c r="CH714" s="64"/>
      <c r="CI714" s="64"/>
      <c r="CJ714" s="64"/>
      <c r="CK714" s="64"/>
      <c r="CL714" s="64"/>
      <c r="CM714" s="18"/>
      <c r="CN714" s="18"/>
    </row>
    <row r="715" spans="1:92" ht="14.4" x14ac:dyDescent="0.3">
      <c r="A715" s="19" t="s">
        <v>22</v>
      </c>
      <c r="B715" s="31" t="s">
        <v>86</v>
      </c>
      <c r="C715" s="19" t="s">
        <v>87</v>
      </c>
      <c r="D715" s="19">
        <v>14</v>
      </c>
      <c r="E715" s="19">
        <f>VLOOKUP(D715,Lists!$B$3:$C$18,2,FALSE)</f>
        <v>13</v>
      </c>
      <c r="F715" s="19">
        <v>1</v>
      </c>
      <c r="G715" s="19" t="s">
        <v>67</v>
      </c>
      <c r="H715" s="23">
        <v>1810</v>
      </c>
      <c r="I715" s="37">
        <v>0.11502100840336134</v>
      </c>
      <c r="J715" s="36">
        <v>5.1608452609801366E-4</v>
      </c>
      <c r="K715" s="36">
        <f t="shared" si="191"/>
        <v>5.1608452609801366E-4</v>
      </c>
      <c r="L715" s="23">
        <v>3.67</v>
      </c>
      <c r="M715" s="35">
        <v>0.26</v>
      </c>
      <c r="N715" s="35">
        <f t="shared" si="192"/>
        <v>0.26</v>
      </c>
      <c r="O715" s="38">
        <v>18.171171171171171</v>
      </c>
      <c r="P715" s="38">
        <f t="shared" si="193"/>
        <v>18.171171171171171</v>
      </c>
      <c r="Q715" s="38">
        <v>5.9551821</v>
      </c>
      <c r="R715" s="38">
        <v>10.254943899018233</v>
      </c>
      <c r="S715" s="23">
        <v>1.1400000000000001</v>
      </c>
      <c r="T715" s="23">
        <v>0.87</v>
      </c>
      <c r="U715" s="23">
        <v>10</v>
      </c>
      <c r="V715" s="23">
        <f t="shared" si="194"/>
        <v>10</v>
      </c>
      <c r="W715" s="23">
        <v>78</v>
      </c>
      <c r="X715" s="23">
        <f t="shared" si="195"/>
        <v>78</v>
      </c>
      <c r="Y715" s="23">
        <v>62</v>
      </c>
      <c r="Z715" s="23" t="str">
        <f>Code!$K$204</f>
        <v>EF 86</v>
      </c>
      <c r="AA715" s="23" t="str">
        <f>Code!$K$207</f>
        <v>EF 57</v>
      </c>
      <c r="AB715" s="23" t="str">
        <f>Code!$K$208</f>
        <v>EF 57</v>
      </c>
      <c r="AC715" s="23" t="str">
        <f>Code!$K$205</f>
        <v>EF 57</v>
      </c>
      <c r="AD715" s="23" t="s">
        <v>237</v>
      </c>
      <c r="AE715" s="23" t="s">
        <v>237</v>
      </c>
      <c r="AF715" s="23" t="s">
        <v>237</v>
      </c>
      <c r="AG715" s="39">
        <f t="shared" si="190"/>
        <v>5.1608452609801366E-4</v>
      </c>
      <c r="AH715" s="39">
        <f t="shared" si="196"/>
        <v>5.1608452609801366E-4</v>
      </c>
      <c r="AI715" s="18">
        <f t="shared" si="197"/>
        <v>3.67</v>
      </c>
      <c r="AJ715" s="41">
        <f>Code!$B$23</f>
        <v>0.15</v>
      </c>
      <c r="AK715" s="41">
        <f t="shared" si="198"/>
        <v>0.15</v>
      </c>
      <c r="AL715" s="110">
        <f t="shared" si="199"/>
        <v>18.171171171171171</v>
      </c>
      <c r="AM715" s="110">
        <f t="shared" si="200"/>
        <v>18.171171171171171</v>
      </c>
      <c r="AN715" s="110">
        <f t="shared" si="201"/>
        <v>5.9551821</v>
      </c>
      <c r="AO715" s="110">
        <f t="shared" si="202"/>
        <v>10.254943899018233</v>
      </c>
      <c r="AP715" s="18">
        <f>VLOOKUP(D715,Code!$B$92:$D$107,2,FALSE)</f>
        <v>0.32</v>
      </c>
      <c r="AQ715" s="18">
        <f>VLOOKUP(E715,Code!$B$92:$D$107,3,FALSE)</f>
        <v>0.25</v>
      </c>
      <c r="AR715" s="18">
        <f>Code!$C$132</f>
        <v>14</v>
      </c>
      <c r="AS715" s="18">
        <f t="shared" si="203"/>
        <v>14</v>
      </c>
      <c r="AT715" s="88">
        <f>Code!$C$189</f>
        <v>80</v>
      </c>
      <c r="AU715" s="88">
        <f t="shared" si="204"/>
        <v>80</v>
      </c>
      <c r="AV715" s="88">
        <f>Code!$C$198</f>
        <v>66</v>
      </c>
      <c r="AW715" s="18" t="str">
        <f>Code!$L$204</f>
        <v>EF 95</v>
      </c>
      <c r="AX715" s="64" t="str">
        <f>Code!$L$207</f>
        <v>EF 60</v>
      </c>
      <c r="AY715" s="64" t="str">
        <f>Code!$L$208</f>
        <v>EF 60</v>
      </c>
      <c r="AZ715" s="64" t="str">
        <f>Code!$L$205</f>
        <v>EF 62</v>
      </c>
      <c r="BA715" s="23" t="s">
        <v>237</v>
      </c>
      <c r="BB715" s="23" t="s">
        <v>237</v>
      </c>
      <c r="BC715" s="23" t="s">
        <v>237</v>
      </c>
      <c r="BD715" s="39">
        <f t="shared" si="205"/>
        <v>4.3867184718331158E-4</v>
      </c>
      <c r="BE715" s="39">
        <f t="shared" si="206"/>
        <v>3.6125916826860955E-4</v>
      </c>
      <c r="BF715" s="18">
        <f>Measures!$C$3</f>
        <v>8</v>
      </c>
      <c r="BG715" s="41">
        <f>Measures!$C$4</f>
        <v>0.1</v>
      </c>
      <c r="BH715" s="41">
        <v>0.06</v>
      </c>
      <c r="BI715" s="18">
        <f>VLOOKUP(D715,Measures!$B$6:$C$21,2,FALSE)</f>
        <v>38</v>
      </c>
      <c r="BJ715" s="18">
        <f>Measures!$C$22</f>
        <v>44</v>
      </c>
      <c r="BK715" s="18">
        <f>Measures!$C$23</f>
        <v>19</v>
      </c>
      <c r="BL715" s="18">
        <f>Measures!$C$24</f>
        <v>13</v>
      </c>
      <c r="BM715" s="18">
        <f>Measures!$C$26</f>
        <v>0.32</v>
      </c>
      <c r="BN715" s="18">
        <f>Measures!$D$26</f>
        <v>0.25</v>
      </c>
      <c r="BO715" s="18">
        <f>Measures!$C$27</f>
        <v>14</v>
      </c>
      <c r="BP715" s="18">
        <f>Measures!$C$28</f>
        <v>15</v>
      </c>
      <c r="BQ715" s="88">
        <f>Measures!$C$29</f>
        <v>92</v>
      </c>
      <c r="BR715" s="88">
        <f>Measures!$C$30</f>
        <v>95</v>
      </c>
      <c r="BS715" s="88">
        <f>Measures!$C$31</f>
        <v>70</v>
      </c>
      <c r="BT715" s="64" t="str">
        <f>Code!$M$204</f>
        <v>EF 200</v>
      </c>
      <c r="BU715" s="64" t="str">
        <f>Code!$M$207</f>
        <v>EF 67</v>
      </c>
      <c r="BV715" s="64" t="str">
        <f>Code!$M$208</f>
        <v>EF 70</v>
      </c>
      <c r="BW715" s="64" t="str">
        <f>Code!$M$205</f>
        <v>EF 82</v>
      </c>
      <c r="BX715" s="64" t="s">
        <v>363</v>
      </c>
      <c r="BY715" s="64" t="s">
        <v>239</v>
      </c>
      <c r="BZ715" s="64" t="s">
        <v>240</v>
      </c>
      <c r="CA715" s="64"/>
      <c r="CB715" s="64"/>
      <c r="CC715" s="64"/>
      <c r="CD715" s="64"/>
      <c r="CE715" s="64"/>
      <c r="CF715" s="64"/>
      <c r="CG715" s="64"/>
      <c r="CH715" s="64"/>
      <c r="CI715" s="64"/>
      <c r="CJ715" s="64"/>
      <c r="CK715" s="64"/>
      <c r="CL715" s="64"/>
      <c r="CM715" s="18"/>
      <c r="CN715" s="18"/>
    </row>
    <row r="716" spans="1:92" ht="14.4" x14ac:dyDescent="0.3">
      <c r="A716" s="19" t="s">
        <v>22</v>
      </c>
      <c r="B716" s="31" t="s">
        <v>86</v>
      </c>
      <c r="C716" s="19" t="s">
        <v>87</v>
      </c>
      <c r="D716" s="19">
        <v>14</v>
      </c>
      <c r="E716" s="19">
        <f>VLOOKUP(D716,Lists!$B$3:$C$18,2,FALSE)</f>
        <v>13</v>
      </c>
      <c r="F716" s="19">
        <v>2</v>
      </c>
      <c r="G716" s="19" t="s">
        <v>67</v>
      </c>
      <c r="H716" s="23">
        <v>2400</v>
      </c>
      <c r="I716" s="37">
        <v>0.11502100840336134</v>
      </c>
      <c r="J716" s="36">
        <v>5.1608452609801366E-4</v>
      </c>
      <c r="K716" s="36">
        <f t="shared" si="191"/>
        <v>5.1608452609801366E-4</v>
      </c>
      <c r="L716" s="23">
        <v>3.67</v>
      </c>
      <c r="M716" s="35">
        <v>0.26</v>
      </c>
      <c r="N716" s="35">
        <f t="shared" si="192"/>
        <v>0.26</v>
      </c>
      <c r="O716" s="38">
        <v>18.171171171171171</v>
      </c>
      <c r="P716" s="38">
        <f t="shared" si="193"/>
        <v>18.171171171171171</v>
      </c>
      <c r="Q716" s="38">
        <v>5.9551821</v>
      </c>
      <c r="R716" s="38">
        <v>10.254943899018233</v>
      </c>
      <c r="S716" s="23">
        <v>1.1400000000000001</v>
      </c>
      <c r="T716" s="23">
        <v>0.87</v>
      </c>
      <c r="U716" s="23">
        <v>10</v>
      </c>
      <c r="V716" s="23">
        <f t="shared" si="194"/>
        <v>10</v>
      </c>
      <c r="W716" s="23">
        <v>78</v>
      </c>
      <c r="X716" s="23">
        <f t="shared" si="195"/>
        <v>78</v>
      </c>
      <c r="Y716" s="23">
        <v>62</v>
      </c>
      <c r="Z716" s="23" t="str">
        <f>Code!$K$204</f>
        <v>EF 86</v>
      </c>
      <c r="AA716" s="23" t="str">
        <f>Code!$K$207</f>
        <v>EF 57</v>
      </c>
      <c r="AB716" s="23" t="str">
        <f>Code!$K$208</f>
        <v>EF 57</v>
      </c>
      <c r="AC716" s="23" t="str">
        <f>Code!$K$205</f>
        <v>EF 57</v>
      </c>
      <c r="AD716" s="23" t="s">
        <v>237</v>
      </c>
      <c r="AE716" s="23" t="s">
        <v>237</v>
      </c>
      <c r="AF716" s="23" t="s">
        <v>237</v>
      </c>
      <c r="AG716" s="39">
        <f t="shared" si="190"/>
        <v>5.1608452609801366E-4</v>
      </c>
      <c r="AH716" s="39">
        <f t="shared" si="196"/>
        <v>5.1608452609801366E-4</v>
      </c>
      <c r="AI716" s="18">
        <f t="shared" si="197"/>
        <v>3.67</v>
      </c>
      <c r="AJ716" s="41">
        <f>Code!$B$23</f>
        <v>0.15</v>
      </c>
      <c r="AK716" s="41">
        <f t="shared" si="198"/>
        <v>0.15</v>
      </c>
      <c r="AL716" s="110">
        <f t="shared" si="199"/>
        <v>18.171171171171171</v>
      </c>
      <c r="AM716" s="110">
        <f t="shared" si="200"/>
        <v>18.171171171171171</v>
      </c>
      <c r="AN716" s="110">
        <f t="shared" si="201"/>
        <v>5.9551821</v>
      </c>
      <c r="AO716" s="110">
        <f t="shared" si="202"/>
        <v>10.254943899018233</v>
      </c>
      <c r="AP716" s="18">
        <f>VLOOKUP(D716,Code!$B$92:$D$107,2,FALSE)</f>
        <v>0.32</v>
      </c>
      <c r="AQ716" s="18">
        <f>VLOOKUP(E716,Code!$B$92:$D$107,3,FALSE)</f>
        <v>0.25</v>
      </c>
      <c r="AR716" s="18">
        <f>Code!$C$132</f>
        <v>14</v>
      </c>
      <c r="AS716" s="18">
        <f t="shared" si="203"/>
        <v>14</v>
      </c>
      <c r="AT716" s="88">
        <f>Code!$C$189</f>
        <v>80</v>
      </c>
      <c r="AU716" s="88">
        <f t="shared" si="204"/>
        <v>80</v>
      </c>
      <c r="AV716" s="88">
        <f>Code!$C$198</f>
        <v>66</v>
      </c>
      <c r="AW716" s="18" t="str">
        <f>Code!$L$204</f>
        <v>EF 95</v>
      </c>
      <c r="AX716" s="64" t="str">
        <f>Code!$L$207</f>
        <v>EF 60</v>
      </c>
      <c r="AY716" s="64" t="str">
        <f>Code!$L$208</f>
        <v>EF 60</v>
      </c>
      <c r="AZ716" s="64" t="str">
        <f>Code!$L$205</f>
        <v>EF 62</v>
      </c>
      <c r="BA716" s="23" t="s">
        <v>237</v>
      </c>
      <c r="BB716" s="23" t="s">
        <v>237</v>
      </c>
      <c r="BC716" s="23" t="s">
        <v>237</v>
      </c>
      <c r="BD716" s="39">
        <f t="shared" si="205"/>
        <v>4.3867184718331158E-4</v>
      </c>
      <c r="BE716" s="39">
        <f t="shared" si="206"/>
        <v>3.6125916826860955E-4</v>
      </c>
      <c r="BF716" s="18">
        <f>Measures!$C$3</f>
        <v>8</v>
      </c>
      <c r="BG716" s="41">
        <f>Measures!$C$4</f>
        <v>0.1</v>
      </c>
      <c r="BH716" s="41">
        <v>0.06</v>
      </c>
      <c r="BI716" s="18">
        <f>VLOOKUP(D716,Measures!$B$6:$C$21,2,FALSE)</f>
        <v>38</v>
      </c>
      <c r="BJ716" s="18">
        <f>Measures!$C$22</f>
        <v>44</v>
      </c>
      <c r="BK716" s="18">
        <f>Measures!$C$23</f>
        <v>19</v>
      </c>
      <c r="BL716" s="18">
        <f>Measures!$C$24</f>
        <v>13</v>
      </c>
      <c r="BM716" s="18">
        <f>Measures!$C$26</f>
        <v>0.32</v>
      </c>
      <c r="BN716" s="18">
        <f>Measures!$D$26</f>
        <v>0.25</v>
      </c>
      <c r="BO716" s="18">
        <f>Measures!$C$27</f>
        <v>14</v>
      </c>
      <c r="BP716" s="18">
        <f>Measures!$C$28</f>
        <v>15</v>
      </c>
      <c r="BQ716" s="88">
        <f>Measures!$C$29</f>
        <v>92</v>
      </c>
      <c r="BR716" s="88">
        <f>Measures!$C$30</f>
        <v>95</v>
      </c>
      <c r="BS716" s="88">
        <f>Measures!$C$31</f>
        <v>70</v>
      </c>
      <c r="BT716" s="64" t="str">
        <f>Code!$M$204</f>
        <v>EF 200</v>
      </c>
      <c r="BU716" s="64" t="str">
        <f>Code!$M$207</f>
        <v>EF 67</v>
      </c>
      <c r="BV716" s="64" t="str">
        <f>Code!$M$208</f>
        <v>EF 70</v>
      </c>
      <c r="BW716" s="64" t="str">
        <f>Code!$M$205</f>
        <v>EF 82</v>
      </c>
      <c r="BX716" s="64" t="s">
        <v>363</v>
      </c>
      <c r="BY716" s="64" t="s">
        <v>239</v>
      </c>
      <c r="BZ716" s="64" t="s">
        <v>240</v>
      </c>
      <c r="CA716" s="64"/>
      <c r="CB716" s="64"/>
      <c r="CC716" s="64"/>
      <c r="CD716" s="64"/>
      <c r="CE716" s="64"/>
      <c r="CF716" s="64"/>
      <c r="CG716" s="64"/>
      <c r="CH716" s="64"/>
      <c r="CI716" s="64"/>
      <c r="CJ716" s="64"/>
      <c r="CK716" s="64"/>
      <c r="CL716" s="64"/>
      <c r="CM716" s="18"/>
      <c r="CN716" s="18"/>
    </row>
    <row r="717" spans="1:92" ht="14.4" x14ac:dyDescent="0.3">
      <c r="A717" s="19" t="s">
        <v>95</v>
      </c>
      <c r="B717" s="31" t="s">
        <v>86</v>
      </c>
      <c r="C717" s="19" t="s">
        <v>71</v>
      </c>
      <c r="D717" s="19">
        <v>14</v>
      </c>
      <c r="E717" s="19">
        <f>VLOOKUP(D717,Lists!$B$3:$C$18,2,FALSE)</f>
        <v>13</v>
      </c>
      <c r="F717" s="19">
        <v>1</v>
      </c>
      <c r="G717" s="19" t="s">
        <v>68</v>
      </c>
      <c r="H717" s="23">
        <v>1910</v>
      </c>
      <c r="I717" s="37">
        <v>0.2</v>
      </c>
      <c r="J717" s="36">
        <v>4.6411397360087065E-4</v>
      </c>
      <c r="K717" s="36">
        <f t="shared" si="191"/>
        <v>4.6411397360087065E-4</v>
      </c>
      <c r="L717" s="23">
        <v>4.26</v>
      </c>
      <c r="M717" s="35">
        <v>0.22</v>
      </c>
      <c r="N717" s="35">
        <f t="shared" si="192"/>
        <v>0.22</v>
      </c>
      <c r="O717" s="38">
        <v>22.911764705882351</v>
      </c>
      <c r="P717" s="38">
        <f t="shared" si="193"/>
        <v>22.911764705882351</v>
      </c>
      <c r="Q717" s="38">
        <v>5.9551821</v>
      </c>
      <c r="R717" s="38">
        <v>10.254943899018233</v>
      </c>
      <c r="S717" s="23">
        <v>0.56999999999999995</v>
      </c>
      <c r="T717" s="23">
        <v>0.55000000000000004</v>
      </c>
      <c r="U717" s="23">
        <v>10</v>
      </c>
      <c r="V717" s="23">
        <f t="shared" si="194"/>
        <v>10</v>
      </c>
      <c r="W717" s="23">
        <v>78</v>
      </c>
      <c r="X717" s="23">
        <f t="shared" si="195"/>
        <v>78</v>
      </c>
      <c r="Y717" s="23">
        <v>62</v>
      </c>
      <c r="Z717" s="23" t="str">
        <f>Code!$K$204</f>
        <v>EF 86</v>
      </c>
      <c r="AA717" s="23" t="str">
        <f>Code!$K$207</f>
        <v>EF 57</v>
      </c>
      <c r="AB717" s="23" t="str">
        <f>Code!$K$208</f>
        <v>EF 57</v>
      </c>
      <c r="AC717" s="23" t="str">
        <f>Code!$K$205</f>
        <v>EF 57</v>
      </c>
      <c r="AD717" s="23" t="s">
        <v>237</v>
      </c>
      <c r="AE717" s="23" t="s">
        <v>237</v>
      </c>
      <c r="AF717" s="23" t="s">
        <v>237</v>
      </c>
      <c r="AG717" s="39">
        <f t="shared" si="190"/>
        <v>4.6411397360087065E-4</v>
      </c>
      <c r="AH717" s="39">
        <f t="shared" si="196"/>
        <v>4.6411397360087065E-4</v>
      </c>
      <c r="AI717" s="18">
        <f t="shared" si="197"/>
        <v>4.26</v>
      </c>
      <c r="AJ717" s="41">
        <f>Code!$B$23</f>
        <v>0.15</v>
      </c>
      <c r="AK717" s="41">
        <f t="shared" si="198"/>
        <v>0.15</v>
      </c>
      <c r="AL717" s="110">
        <f t="shared" si="199"/>
        <v>22.911764705882351</v>
      </c>
      <c r="AM717" s="110">
        <f t="shared" si="200"/>
        <v>22.911764705882351</v>
      </c>
      <c r="AN717" s="110">
        <f t="shared" si="201"/>
        <v>5.9551821</v>
      </c>
      <c r="AO717" s="110">
        <f t="shared" si="202"/>
        <v>10.254943899018233</v>
      </c>
      <c r="AP717" s="18">
        <f>VLOOKUP(D717,Code!$B$92:$D$107,2,FALSE)</f>
        <v>0.32</v>
      </c>
      <c r="AQ717" s="18">
        <f>VLOOKUP(E717,Code!$B$92:$D$107,3,FALSE)</f>
        <v>0.25</v>
      </c>
      <c r="AR717" s="18">
        <f>Code!$C$132</f>
        <v>14</v>
      </c>
      <c r="AS717" s="18">
        <f t="shared" si="203"/>
        <v>14</v>
      </c>
      <c r="AT717" s="88">
        <f>Code!$C$189</f>
        <v>80</v>
      </c>
      <c r="AU717" s="88">
        <f t="shared" si="204"/>
        <v>80</v>
      </c>
      <c r="AV717" s="88">
        <f>Code!$C$198</f>
        <v>66</v>
      </c>
      <c r="AW717" s="18" t="str">
        <f>Code!$L$204</f>
        <v>EF 95</v>
      </c>
      <c r="AX717" s="64" t="str">
        <f>Code!$L$207</f>
        <v>EF 60</v>
      </c>
      <c r="AY717" s="64" t="str">
        <f>Code!$L$208</f>
        <v>EF 60</v>
      </c>
      <c r="AZ717" s="64" t="str">
        <f>Code!$L$205</f>
        <v>EF 62</v>
      </c>
      <c r="BA717" s="23" t="s">
        <v>237</v>
      </c>
      <c r="BB717" s="23" t="s">
        <v>237</v>
      </c>
      <c r="BC717" s="23" t="s">
        <v>237</v>
      </c>
      <c r="BD717" s="39">
        <f t="shared" si="205"/>
        <v>3.9449687756074004E-4</v>
      </c>
      <c r="BE717" s="39">
        <f t="shared" si="206"/>
        <v>3.2487978152060944E-4</v>
      </c>
      <c r="BF717" s="18">
        <f>Measures!$C$3</f>
        <v>8</v>
      </c>
      <c r="BG717" s="41">
        <f>Measures!$C$4</f>
        <v>0.1</v>
      </c>
      <c r="BH717" s="41">
        <v>0.06</v>
      </c>
      <c r="BI717" s="18">
        <f>VLOOKUP(D717,Measures!$B$6:$C$21,2,FALSE)</f>
        <v>38</v>
      </c>
      <c r="BJ717" s="18">
        <f>Measures!$C$22</f>
        <v>44</v>
      </c>
      <c r="BK717" s="18">
        <f>Measures!$C$23</f>
        <v>19</v>
      </c>
      <c r="BL717" s="18">
        <f>Measures!$C$24</f>
        <v>13</v>
      </c>
      <c r="BM717" s="18">
        <f>Measures!$C$26</f>
        <v>0.32</v>
      </c>
      <c r="BN717" s="18">
        <f>Measures!$D$26</f>
        <v>0.25</v>
      </c>
      <c r="BO717" s="18">
        <f>Measures!$C$27</f>
        <v>14</v>
      </c>
      <c r="BP717" s="18">
        <f>Measures!$C$28</f>
        <v>15</v>
      </c>
      <c r="BQ717" s="88">
        <f>Measures!$C$29</f>
        <v>92</v>
      </c>
      <c r="BR717" s="88">
        <f>Measures!$C$30</f>
        <v>95</v>
      </c>
      <c r="BS717" s="88">
        <f>Measures!$C$31</f>
        <v>70</v>
      </c>
      <c r="BT717" s="64" t="str">
        <f>Code!$M$204</f>
        <v>EF 200</v>
      </c>
      <c r="BU717" s="64" t="str">
        <f>Code!$M$207</f>
        <v>EF 67</v>
      </c>
      <c r="BV717" s="64" t="str">
        <f>Code!$M$208</f>
        <v>EF 70</v>
      </c>
      <c r="BW717" s="64" t="str">
        <f>Code!$M$205</f>
        <v>EF 82</v>
      </c>
      <c r="BX717" s="64" t="s">
        <v>363</v>
      </c>
      <c r="BY717" s="64" t="s">
        <v>239</v>
      </c>
      <c r="BZ717" s="64" t="s">
        <v>240</v>
      </c>
      <c r="CA717" s="64"/>
      <c r="CB717" s="64"/>
      <c r="CC717" s="64"/>
      <c r="CD717" s="64"/>
      <c r="CE717" s="64"/>
      <c r="CF717" s="64"/>
      <c r="CG717" s="64"/>
      <c r="CH717" s="64"/>
      <c r="CI717" s="64"/>
      <c r="CJ717" s="64"/>
      <c r="CK717" s="64"/>
      <c r="CL717" s="64"/>
      <c r="CM717" s="18"/>
      <c r="CN717" s="18"/>
    </row>
    <row r="718" spans="1:92" ht="14.4" x14ac:dyDescent="0.3">
      <c r="A718" s="19" t="s">
        <v>95</v>
      </c>
      <c r="B718" s="31" t="s">
        <v>86</v>
      </c>
      <c r="C718" s="19" t="s">
        <v>71</v>
      </c>
      <c r="D718" s="19">
        <v>14</v>
      </c>
      <c r="E718" s="19">
        <f>VLOOKUP(D718,Lists!$B$3:$C$18,2,FALSE)</f>
        <v>13</v>
      </c>
      <c r="F718" s="19">
        <v>2</v>
      </c>
      <c r="G718" s="19" t="s">
        <v>68</v>
      </c>
      <c r="H718" s="23">
        <v>2730</v>
      </c>
      <c r="I718" s="37">
        <v>0.2</v>
      </c>
      <c r="J718" s="36">
        <v>4.6411397360087065E-4</v>
      </c>
      <c r="K718" s="36">
        <f t="shared" si="191"/>
        <v>4.6411397360087065E-4</v>
      </c>
      <c r="L718" s="23">
        <v>4.26</v>
      </c>
      <c r="M718" s="35">
        <v>0.22</v>
      </c>
      <c r="N718" s="35">
        <f t="shared" si="192"/>
        <v>0.22</v>
      </c>
      <c r="O718" s="38">
        <v>22.911764705882351</v>
      </c>
      <c r="P718" s="38">
        <f t="shared" si="193"/>
        <v>22.911764705882351</v>
      </c>
      <c r="Q718" s="38">
        <v>5.9551821</v>
      </c>
      <c r="R718" s="38">
        <v>10.254943899018233</v>
      </c>
      <c r="S718" s="23">
        <v>0.56999999999999995</v>
      </c>
      <c r="T718" s="23">
        <v>0.55000000000000004</v>
      </c>
      <c r="U718" s="23">
        <v>10</v>
      </c>
      <c r="V718" s="23">
        <f t="shared" si="194"/>
        <v>10</v>
      </c>
      <c r="W718" s="23">
        <v>78</v>
      </c>
      <c r="X718" s="23">
        <f t="shared" si="195"/>
        <v>78</v>
      </c>
      <c r="Y718" s="23">
        <v>62</v>
      </c>
      <c r="Z718" s="23" t="str">
        <f>Code!$K$204</f>
        <v>EF 86</v>
      </c>
      <c r="AA718" s="23" t="str">
        <f>Code!$K$207</f>
        <v>EF 57</v>
      </c>
      <c r="AB718" s="23" t="str">
        <f>Code!$K$208</f>
        <v>EF 57</v>
      </c>
      <c r="AC718" s="23" t="str">
        <f>Code!$K$205</f>
        <v>EF 57</v>
      </c>
      <c r="AD718" s="23" t="s">
        <v>237</v>
      </c>
      <c r="AE718" s="23" t="s">
        <v>237</v>
      </c>
      <c r="AF718" s="23" t="s">
        <v>237</v>
      </c>
      <c r="AG718" s="39">
        <f t="shared" si="190"/>
        <v>4.6411397360087065E-4</v>
      </c>
      <c r="AH718" s="39">
        <f t="shared" si="196"/>
        <v>4.6411397360087065E-4</v>
      </c>
      <c r="AI718" s="18">
        <f t="shared" si="197"/>
        <v>4.26</v>
      </c>
      <c r="AJ718" s="41">
        <f>Code!$B$23</f>
        <v>0.15</v>
      </c>
      <c r="AK718" s="41">
        <f t="shared" si="198"/>
        <v>0.15</v>
      </c>
      <c r="AL718" s="110">
        <f t="shared" si="199"/>
        <v>22.911764705882351</v>
      </c>
      <c r="AM718" s="110">
        <f t="shared" si="200"/>
        <v>22.911764705882351</v>
      </c>
      <c r="AN718" s="110">
        <f t="shared" si="201"/>
        <v>5.9551821</v>
      </c>
      <c r="AO718" s="110">
        <f t="shared" si="202"/>
        <v>10.254943899018233</v>
      </c>
      <c r="AP718" s="18">
        <f>VLOOKUP(D718,Code!$B$92:$D$107,2,FALSE)</f>
        <v>0.32</v>
      </c>
      <c r="AQ718" s="18">
        <f>VLOOKUP(E718,Code!$B$92:$D$107,3,FALSE)</f>
        <v>0.25</v>
      </c>
      <c r="AR718" s="18">
        <f>Code!$C$132</f>
        <v>14</v>
      </c>
      <c r="AS718" s="18">
        <f t="shared" si="203"/>
        <v>14</v>
      </c>
      <c r="AT718" s="88">
        <f>Code!$C$189</f>
        <v>80</v>
      </c>
      <c r="AU718" s="88">
        <f t="shared" si="204"/>
        <v>80</v>
      </c>
      <c r="AV718" s="88">
        <f>Code!$C$198</f>
        <v>66</v>
      </c>
      <c r="AW718" s="18" t="str">
        <f>Code!$L$204</f>
        <v>EF 95</v>
      </c>
      <c r="AX718" s="64" t="str">
        <f>Code!$L$207</f>
        <v>EF 60</v>
      </c>
      <c r="AY718" s="64" t="str">
        <f>Code!$L$208</f>
        <v>EF 60</v>
      </c>
      <c r="AZ718" s="64" t="str">
        <f>Code!$L$205</f>
        <v>EF 62</v>
      </c>
      <c r="BA718" s="23" t="s">
        <v>237</v>
      </c>
      <c r="BB718" s="23" t="s">
        <v>237</v>
      </c>
      <c r="BC718" s="23" t="s">
        <v>237</v>
      </c>
      <c r="BD718" s="39">
        <f t="shared" si="205"/>
        <v>3.9449687756074004E-4</v>
      </c>
      <c r="BE718" s="39">
        <f t="shared" si="206"/>
        <v>3.2487978152060944E-4</v>
      </c>
      <c r="BF718" s="18">
        <f>Measures!$C$3</f>
        <v>8</v>
      </c>
      <c r="BG718" s="41">
        <f>Measures!$C$4</f>
        <v>0.1</v>
      </c>
      <c r="BH718" s="41">
        <v>0.06</v>
      </c>
      <c r="BI718" s="18">
        <f>VLOOKUP(D718,Measures!$B$6:$C$21,2,FALSE)</f>
        <v>38</v>
      </c>
      <c r="BJ718" s="18">
        <f>Measures!$C$22</f>
        <v>44</v>
      </c>
      <c r="BK718" s="18">
        <f>Measures!$C$23</f>
        <v>19</v>
      </c>
      <c r="BL718" s="18">
        <f>Measures!$C$24</f>
        <v>13</v>
      </c>
      <c r="BM718" s="18">
        <f>Measures!$C$26</f>
        <v>0.32</v>
      </c>
      <c r="BN718" s="18">
        <f>Measures!$D$26</f>
        <v>0.25</v>
      </c>
      <c r="BO718" s="18">
        <f>Measures!$C$27</f>
        <v>14</v>
      </c>
      <c r="BP718" s="18">
        <f>Measures!$C$28</f>
        <v>15</v>
      </c>
      <c r="BQ718" s="88">
        <f>Measures!$C$29</f>
        <v>92</v>
      </c>
      <c r="BR718" s="88">
        <f>Measures!$C$30</f>
        <v>95</v>
      </c>
      <c r="BS718" s="88">
        <f>Measures!$C$31</f>
        <v>70</v>
      </c>
      <c r="BT718" s="64" t="str">
        <f>Code!$M$204</f>
        <v>EF 200</v>
      </c>
      <c r="BU718" s="64" t="str">
        <f>Code!$M$207</f>
        <v>EF 67</v>
      </c>
      <c r="BV718" s="64" t="str">
        <f>Code!$M$208</f>
        <v>EF 70</v>
      </c>
      <c r="BW718" s="64" t="str">
        <f>Code!$M$205</f>
        <v>EF 82</v>
      </c>
      <c r="BX718" s="64" t="s">
        <v>363</v>
      </c>
      <c r="BY718" s="64" t="s">
        <v>239</v>
      </c>
      <c r="BZ718" s="64" t="s">
        <v>240</v>
      </c>
      <c r="CA718" s="64"/>
      <c r="CB718" s="64"/>
      <c r="CC718" s="64"/>
      <c r="CD718" s="64"/>
      <c r="CE718" s="64"/>
      <c r="CF718" s="64"/>
      <c r="CG718" s="64"/>
      <c r="CH718" s="64"/>
      <c r="CI718" s="64"/>
      <c r="CJ718" s="64"/>
      <c r="CK718" s="64"/>
      <c r="CL718" s="64"/>
      <c r="CM718" s="18"/>
      <c r="CN718" s="18"/>
    </row>
    <row r="719" spans="1:92" ht="14.4" x14ac:dyDescent="0.3">
      <c r="A719" s="19" t="s">
        <v>22</v>
      </c>
      <c r="B719" s="31" t="s">
        <v>86</v>
      </c>
      <c r="C719" s="19" t="s">
        <v>71</v>
      </c>
      <c r="D719" s="19">
        <v>14</v>
      </c>
      <c r="E719" s="19">
        <f>VLOOKUP(D719,Lists!$B$3:$C$18,2,FALSE)</f>
        <v>13</v>
      </c>
      <c r="F719" s="19">
        <v>1</v>
      </c>
      <c r="G719" s="19" t="s">
        <v>68</v>
      </c>
      <c r="H719" s="23">
        <v>1910</v>
      </c>
      <c r="I719" s="37">
        <v>0.2</v>
      </c>
      <c r="J719" s="36">
        <v>4.6411397360087065E-4</v>
      </c>
      <c r="K719" s="36">
        <f t="shared" si="191"/>
        <v>4.6411397360087065E-4</v>
      </c>
      <c r="L719" s="23">
        <v>4.26</v>
      </c>
      <c r="M719" s="35">
        <v>0.22</v>
      </c>
      <c r="N719" s="35">
        <f t="shared" si="192"/>
        <v>0.22</v>
      </c>
      <c r="O719" s="38">
        <v>22.911764705882351</v>
      </c>
      <c r="P719" s="38">
        <f t="shared" si="193"/>
        <v>22.911764705882351</v>
      </c>
      <c r="Q719" s="38">
        <v>5.9551821</v>
      </c>
      <c r="R719" s="38">
        <v>10.254943899018233</v>
      </c>
      <c r="S719" s="23">
        <v>0.56999999999999995</v>
      </c>
      <c r="T719" s="23">
        <v>0.55000000000000004</v>
      </c>
      <c r="U719" s="23">
        <v>10</v>
      </c>
      <c r="V719" s="23">
        <f t="shared" si="194"/>
        <v>10</v>
      </c>
      <c r="W719" s="23">
        <v>78</v>
      </c>
      <c r="X719" s="23">
        <f t="shared" si="195"/>
        <v>78</v>
      </c>
      <c r="Y719" s="23">
        <v>62</v>
      </c>
      <c r="Z719" s="23" t="str">
        <f>Code!$K$204</f>
        <v>EF 86</v>
      </c>
      <c r="AA719" s="23" t="str">
        <f>Code!$K$207</f>
        <v>EF 57</v>
      </c>
      <c r="AB719" s="23" t="str">
        <f>Code!$K$208</f>
        <v>EF 57</v>
      </c>
      <c r="AC719" s="23" t="str">
        <f>Code!$K$205</f>
        <v>EF 57</v>
      </c>
      <c r="AD719" s="23" t="s">
        <v>237</v>
      </c>
      <c r="AE719" s="23" t="s">
        <v>237</v>
      </c>
      <c r="AF719" s="23" t="s">
        <v>237</v>
      </c>
      <c r="AG719" s="39">
        <f t="shared" si="190"/>
        <v>4.6411397360087065E-4</v>
      </c>
      <c r="AH719" s="39">
        <f t="shared" si="196"/>
        <v>4.6411397360087065E-4</v>
      </c>
      <c r="AI719" s="18">
        <f t="shared" si="197"/>
        <v>4.26</v>
      </c>
      <c r="AJ719" s="41">
        <f>Code!$B$23</f>
        <v>0.15</v>
      </c>
      <c r="AK719" s="41">
        <f t="shared" si="198"/>
        <v>0.15</v>
      </c>
      <c r="AL719" s="110">
        <f t="shared" si="199"/>
        <v>22.911764705882351</v>
      </c>
      <c r="AM719" s="110">
        <f t="shared" si="200"/>
        <v>22.911764705882351</v>
      </c>
      <c r="AN719" s="110">
        <f t="shared" si="201"/>
        <v>5.9551821</v>
      </c>
      <c r="AO719" s="110">
        <f t="shared" si="202"/>
        <v>10.254943899018233</v>
      </c>
      <c r="AP719" s="18">
        <f>VLOOKUP(D719,Code!$B$92:$D$107,2,FALSE)</f>
        <v>0.32</v>
      </c>
      <c r="AQ719" s="18">
        <f>VLOOKUP(E719,Code!$B$92:$D$107,3,FALSE)</f>
        <v>0.25</v>
      </c>
      <c r="AR719" s="18">
        <f>Code!$C$132</f>
        <v>14</v>
      </c>
      <c r="AS719" s="18">
        <f t="shared" si="203"/>
        <v>14</v>
      </c>
      <c r="AT719" s="88">
        <f>Code!$C$189</f>
        <v>80</v>
      </c>
      <c r="AU719" s="88">
        <f t="shared" si="204"/>
        <v>80</v>
      </c>
      <c r="AV719" s="88">
        <f>Code!$C$198</f>
        <v>66</v>
      </c>
      <c r="AW719" s="18" t="str">
        <f>Code!$L$204</f>
        <v>EF 95</v>
      </c>
      <c r="AX719" s="64" t="str">
        <f>Code!$L$207</f>
        <v>EF 60</v>
      </c>
      <c r="AY719" s="64" t="str">
        <f>Code!$L$208</f>
        <v>EF 60</v>
      </c>
      <c r="AZ719" s="64" t="str">
        <f>Code!$L$205</f>
        <v>EF 62</v>
      </c>
      <c r="BA719" s="23" t="s">
        <v>237</v>
      </c>
      <c r="BB719" s="23" t="s">
        <v>237</v>
      </c>
      <c r="BC719" s="23" t="s">
        <v>237</v>
      </c>
      <c r="BD719" s="39">
        <f t="shared" si="205"/>
        <v>3.9449687756074004E-4</v>
      </c>
      <c r="BE719" s="39">
        <f t="shared" si="206"/>
        <v>3.2487978152060944E-4</v>
      </c>
      <c r="BF719" s="18">
        <f>Measures!$C$3</f>
        <v>8</v>
      </c>
      <c r="BG719" s="41">
        <f>Measures!$C$4</f>
        <v>0.1</v>
      </c>
      <c r="BH719" s="41">
        <v>0.06</v>
      </c>
      <c r="BI719" s="18">
        <f>VLOOKUP(D719,Measures!$B$6:$C$21,2,FALSE)</f>
        <v>38</v>
      </c>
      <c r="BJ719" s="18">
        <f>Measures!$C$22</f>
        <v>44</v>
      </c>
      <c r="BK719" s="18">
        <f>Measures!$C$23</f>
        <v>19</v>
      </c>
      <c r="BL719" s="18">
        <f>Measures!$C$24</f>
        <v>13</v>
      </c>
      <c r="BM719" s="18">
        <f>Measures!$C$26</f>
        <v>0.32</v>
      </c>
      <c r="BN719" s="18">
        <f>Measures!$D$26</f>
        <v>0.25</v>
      </c>
      <c r="BO719" s="18">
        <f>Measures!$C$27</f>
        <v>14</v>
      </c>
      <c r="BP719" s="18">
        <f>Measures!$C$28</f>
        <v>15</v>
      </c>
      <c r="BQ719" s="88">
        <f>Measures!$C$29</f>
        <v>92</v>
      </c>
      <c r="BR719" s="88">
        <f>Measures!$C$30</f>
        <v>95</v>
      </c>
      <c r="BS719" s="88">
        <f>Measures!$C$31</f>
        <v>70</v>
      </c>
      <c r="BT719" s="64" t="str">
        <f>Code!$M$204</f>
        <v>EF 200</v>
      </c>
      <c r="BU719" s="64" t="str">
        <f>Code!$M$207</f>
        <v>EF 67</v>
      </c>
      <c r="BV719" s="64" t="str">
        <f>Code!$M$208</f>
        <v>EF 70</v>
      </c>
      <c r="BW719" s="64" t="str">
        <f>Code!$M$205</f>
        <v>EF 82</v>
      </c>
      <c r="BX719" s="64" t="s">
        <v>363</v>
      </c>
      <c r="BY719" s="64" t="s">
        <v>239</v>
      </c>
      <c r="BZ719" s="64" t="s">
        <v>240</v>
      </c>
      <c r="CA719" s="64"/>
      <c r="CB719" s="64"/>
      <c r="CC719" s="64"/>
      <c r="CD719" s="64"/>
      <c r="CE719" s="64"/>
      <c r="CF719" s="64"/>
      <c r="CG719" s="64"/>
      <c r="CH719" s="64"/>
      <c r="CI719" s="64"/>
      <c r="CJ719" s="64"/>
      <c r="CK719" s="64"/>
      <c r="CL719" s="64"/>
      <c r="CM719" s="18"/>
      <c r="CN719" s="18"/>
    </row>
    <row r="720" spans="1:92" ht="14.4" x14ac:dyDescent="0.3">
      <c r="A720" s="19" t="s">
        <v>22</v>
      </c>
      <c r="B720" s="31" t="s">
        <v>86</v>
      </c>
      <c r="C720" s="19" t="s">
        <v>71</v>
      </c>
      <c r="D720" s="19">
        <v>14</v>
      </c>
      <c r="E720" s="19">
        <f>VLOOKUP(D720,Lists!$B$3:$C$18,2,FALSE)</f>
        <v>13</v>
      </c>
      <c r="F720" s="19">
        <v>2</v>
      </c>
      <c r="G720" s="19" t="s">
        <v>68</v>
      </c>
      <c r="H720" s="23">
        <v>2730</v>
      </c>
      <c r="I720" s="37">
        <v>0.2</v>
      </c>
      <c r="J720" s="36">
        <v>4.6411397360087065E-4</v>
      </c>
      <c r="K720" s="36">
        <f t="shared" si="191"/>
        <v>4.6411397360087065E-4</v>
      </c>
      <c r="L720" s="23">
        <v>4.26</v>
      </c>
      <c r="M720" s="35">
        <v>0.22</v>
      </c>
      <c r="N720" s="35">
        <f t="shared" si="192"/>
        <v>0.22</v>
      </c>
      <c r="O720" s="38">
        <v>22.911764705882351</v>
      </c>
      <c r="P720" s="38">
        <f t="shared" si="193"/>
        <v>22.911764705882351</v>
      </c>
      <c r="Q720" s="38">
        <v>5.9551821</v>
      </c>
      <c r="R720" s="38">
        <v>10.254943899018233</v>
      </c>
      <c r="S720" s="23">
        <v>0.56999999999999995</v>
      </c>
      <c r="T720" s="23">
        <v>0.55000000000000004</v>
      </c>
      <c r="U720" s="23">
        <v>10</v>
      </c>
      <c r="V720" s="23">
        <f t="shared" si="194"/>
        <v>10</v>
      </c>
      <c r="W720" s="23">
        <v>78</v>
      </c>
      <c r="X720" s="23">
        <f t="shared" si="195"/>
        <v>78</v>
      </c>
      <c r="Y720" s="23">
        <v>62</v>
      </c>
      <c r="Z720" s="23" t="str">
        <f>Code!$K$204</f>
        <v>EF 86</v>
      </c>
      <c r="AA720" s="23" t="str">
        <f>Code!$K$207</f>
        <v>EF 57</v>
      </c>
      <c r="AB720" s="23" t="str">
        <f>Code!$K$208</f>
        <v>EF 57</v>
      </c>
      <c r="AC720" s="23" t="str">
        <f>Code!$K$205</f>
        <v>EF 57</v>
      </c>
      <c r="AD720" s="23" t="s">
        <v>237</v>
      </c>
      <c r="AE720" s="23" t="s">
        <v>237</v>
      </c>
      <c r="AF720" s="23" t="s">
        <v>237</v>
      </c>
      <c r="AG720" s="39">
        <f t="shared" si="190"/>
        <v>4.6411397360087065E-4</v>
      </c>
      <c r="AH720" s="39">
        <f t="shared" si="196"/>
        <v>4.6411397360087065E-4</v>
      </c>
      <c r="AI720" s="18">
        <f t="shared" si="197"/>
        <v>4.26</v>
      </c>
      <c r="AJ720" s="41">
        <f>Code!$B$23</f>
        <v>0.15</v>
      </c>
      <c r="AK720" s="41">
        <f t="shared" si="198"/>
        <v>0.15</v>
      </c>
      <c r="AL720" s="110">
        <f t="shared" si="199"/>
        <v>22.911764705882351</v>
      </c>
      <c r="AM720" s="110">
        <f t="shared" si="200"/>
        <v>22.911764705882351</v>
      </c>
      <c r="AN720" s="110">
        <f t="shared" si="201"/>
        <v>5.9551821</v>
      </c>
      <c r="AO720" s="110">
        <f t="shared" si="202"/>
        <v>10.254943899018233</v>
      </c>
      <c r="AP720" s="18">
        <f>VLOOKUP(D720,Code!$B$92:$D$107,2,FALSE)</f>
        <v>0.32</v>
      </c>
      <c r="AQ720" s="18">
        <f>VLOOKUP(E720,Code!$B$92:$D$107,3,FALSE)</f>
        <v>0.25</v>
      </c>
      <c r="AR720" s="18">
        <f>Code!$C$132</f>
        <v>14</v>
      </c>
      <c r="AS720" s="18">
        <f t="shared" si="203"/>
        <v>14</v>
      </c>
      <c r="AT720" s="88">
        <f>Code!$C$189</f>
        <v>80</v>
      </c>
      <c r="AU720" s="88">
        <f t="shared" si="204"/>
        <v>80</v>
      </c>
      <c r="AV720" s="88">
        <f>Code!$C$198</f>
        <v>66</v>
      </c>
      <c r="AW720" s="18" t="str">
        <f>Code!$L$204</f>
        <v>EF 95</v>
      </c>
      <c r="AX720" s="64" t="str">
        <f>Code!$L$207</f>
        <v>EF 60</v>
      </c>
      <c r="AY720" s="64" t="str">
        <f>Code!$L$208</f>
        <v>EF 60</v>
      </c>
      <c r="AZ720" s="64" t="str">
        <f>Code!$L$205</f>
        <v>EF 62</v>
      </c>
      <c r="BA720" s="23" t="s">
        <v>237</v>
      </c>
      <c r="BB720" s="23" t="s">
        <v>237</v>
      </c>
      <c r="BC720" s="23" t="s">
        <v>237</v>
      </c>
      <c r="BD720" s="39">
        <f t="shared" si="205"/>
        <v>3.9449687756074004E-4</v>
      </c>
      <c r="BE720" s="39">
        <f t="shared" si="206"/>
        <v>3.2487978152060944E-4</v>
      </c>
      <c r="BF720" s="18">
        <f>Measures!$C$3</f>
        <v>8</v>
      </c>
      <c r="BG720" s="41">
        <f>Measures!$C$4</f>
        <v>0.1</v>
      </c>
      <c r="BH720" s="41">
        <v>0.06</v>
      </c>
      <c r="BI720" s="18">
        <f>VLOOKUP(D720,Measures!$B$6:$C$21,2,FALSE)</f>
        <v>38</v>
      </c>
      <c r="BJ720" s="18">
        <f>Measures!$C$22</f>
        <v>44</v>
      </c>
      <c r="BK720" s="18">
        <f>Measures!$C$23</f>
        <v>19</v>
      </c>
      <c r="BL720" s="18">
        <f>Measures!$C$24</f>
        <v>13</v>
      </c>
      <c r="BM720" s="18">
        <f>Measures!$C$26</f>
        <v>0.32</v>
      </c>
      <c r="BN720" s="18">
        <f>Measures!$D$26</f>
        <v>0.25</v>
      </c>
      <c r="BO720" s="18">
        <f>Measures!$C$27</f>
        <v>14</v>
      </c>
      <c r="BP720" s="18">
        <f>Measures!$C$28</f>
        <v>15</v>
      </c>
      <c r="BQ720" s="88">
        <f>Measures!$C$29</f>
        <v>92</v>
      </c>
      <c r="BR720" s="88">
        <f>Measures!$C$30</f>
        <v>95</v>
      </c>
      <c r="BS720" s="88">
        <f>Measures!$C$31</f>
        <v>70</v>
      </c>
      <c r="BT720" s="64" t="str">
        <f>Code!$M$204</f>
        <v>EF 200</v>
      </c>
      <c r="BU720" s="64" t="str">
        <f>Code!$M$207</f>
        <v>EF 67</v>
      </c>
      <c r="BV720" s="64" t="str">
        <f>Code!$M$208</f>
        <v>EF 70</v>
      </c>
      <c r="BW720" s="64" t="str">
        <f>Code!$M$205</f>
        <v>EF 82</v>
      </c>
      <c r="BX720" s="64" t="s">
        <v>363</v>
      </c>
      <c r="BY720" s="64" t="s">
        <v>239</v>
      </c>
      <c r="BZ720" s="64" t="s">
        <v>240</v>
      </c>
      <c r="CA720" s="64"/>
      <c r="CB720" s="64"/>
      <c r="CC720" s="64"/>
      <c r="CD720" s="64"/>
      <c r="CE720" s="64"/>
      <c r="CF720" s="64"/>
      <c r="CG720" s="64"/>
      <c r="CH720" s="64"/>
      <c r="CI720" s="64"/>
      <c r="CJ720" s="64"/>
      <c r="CK720" s="64"/>
      <c r="CL720" s="64"/>
      <c r="CM720" s="18"/>
      <c r="CN720" s="18"/>
    </row>
    <row r="721" spans="1:92" ht="14.4" x14ac:dyDescent="0.3">
      <c r="A721" s="19" t="s">
        <v>95</v>
      </c>
      <c r="B721" s="31" t="s">
        <v>86</v>
      </c>
      <c r="C721" s="19" t="s">
        <v>87</v>
      </c>
      <c r="D721" s="19">
        <v>14</v>
      </c>
      <c r="E721" s="19">
        <f>VLOOKUP(D721,Lists!$B$3:$C$18,2,FALSE)</f>
        <v>13</v>
      </c>
      <c r="F721" s="19">
        <v>1</v>
      </c>
      <c r="G721" s="19" t="s">
        <v>68</v>
      </c>
      <c r="H721" s="23">
        <v>1910</v>
      </c>
      <c r="I721" s="37">
        <v>0.2</v>
      </c>
      <c r="J721" s="36">
        <v>4.6411397360087065E-4</v>
      </c>
      <c r="K721" s="36">
        <f t="shared" si="191"/>
        <v>4.6411397360087065E-4</v>
      </c>
      <c r="L721" s="23">
        <v>4.26</v>
      </c>
      <c r="M721" s="35">
        <v>0.22</v>
      </c>
      <c r="N721" s="35">
        <f t="shared" si="192"/>
        <v>0.22</v>
      </c>
      <c r="O721" s="38">
        <v>22.911764705882351</v>
      </c>
      <c r="P721" s="38">
        <f t="shared" si="193"/>
        <v>22.911764705882351</v>
      </c>
      <c r="Q721" s="38">
        <v>5.9551821</v>
      </c>
      <c r="R721" s="38">
        <v>10.254943899018233</v>
      </c>
      <c r="S721" s="23">
        <v>0.56999999999999995</v>
      </c>
      <c r="T721" s="23">
        <v>0.55000000000000004</v>
      </c>
      <c r="U721" s="23">
        <v>10</v>
      </c>
      <c r="V721" s="23">
        <f t="shared" si="194"/>
        <v>10</v>
      </c>
      <c r="W721" s="23">
        <v>78</v>
      </c>
      <c r="X721" s="23">
        <f t="shared" si="195"/>
        <v>78</v>
      </c>
      <c r="Y721" s="23">
        <v>62</v>
      </c>
      <c r="Z721" s="23" t="str">
        <f>Code!$K$204</f>
        <v>EF 86</v>
      </c>
      <c r="AA721" s="23" t="str">
        <f>Code!$K$207</f>
        <v>EF 57</v>
      </c>
      <c r="AB721" s="23" t="str">
        <f>Code!$K$208</f>
        <v>EF 57</v>
      </c>
      <c r="AC721" s="23" t="str">
        <f>Code!$K$205</f>
        <v>EF 57</v>
      </c>
      <c r="AD721" s="23" t="s">
        <v>237</v>
      </c>
      <c r="AE721" s="23" t="s">
        <v>237</v>
      </c>
      <c r="AF721" s="23" t="s">
        <v>237</v>
      </c>
      <c r="AG721" s="39">
        <f t="shared" si="190"/>
        <v>4.6411397360087065E-4</v>
      </c>
      <c r="AH721" s="39">
        <f t="shared" si="196"/>
        <v>4.6411397360087065E-4</v>
      </c>
      <c r="AI721" s="18">
        <f t="shared" si="197"/>
        <v>4.26</v>
      </c>
      <c r="AJ721" s="41">
        <f>Code!$B$23</f>
        <v>0.15</v>
      </c>
      <c r="AK721" s="41">
        <f t="shared" si="198"/>
        <v>0.15</v>
      </c>
      <c r="AL721" s="110">
        <f t="shared" si="199"/>
        <v>22.911764705882351</v>
      </c>
      <c r="AM721" s="110">
        <f t="shared" si="200"/>
        <v>22.911764705882351</v>
      </c>
      <c r="AN721" s="110">
        <f t="shared" si="201"/>
        <v>5.9551821</v>
      </c>
      <c r="AO721" s="110">
        <f t="shared" si="202"/>
        <v>10.254943899018233</v>
      </c>
      <c r="AP721" s="18">
        <f>VLOOKUP(D721,Code!$B$92:$D$107,2,FALSE)</f>
        <v>0.32</v>
      </c>
      <c r="AQ721" s="18">
        <f>VLOOKUP(E721,Code!$B$92:$D$107,3,FALSE)</f>
        <v>0.25</v>
      </c>
      <c r="AR721" s="18">
        <f>Code!$C$132</f>
        <v>14</v>
      </c>
      <c r="AS721" s="18">
        <f t="shared" si="203"/>
        <v>14</v>
      </c>
      <c r="AT721" s="88">
        <f>Code!$C$189</f>
        <v>80</v>
      </c>
      <c r="AU721" s="88">
        <f t="shared" si="204"/>
        <v>80</v>
      </c>
      <c r="AV721" s="88">
        <f>Code!$C$198</f>
        <v>66</v>
      </c>
      <c r="AW721" s="18" t="str">
        <f>Code!$L$204</f>
        <v>EF 95</v>
      </c>
      <c r="AX721" s="64" t="str">
        <f>Code!$L$207</f>
        <v>EF 60</v>
      </c>
      <c r="AY721" s="64" t="str">
        <f>Code!$L$208</f>
        <v>EF 60</v>
      </c>
      <c r="AZ721" s="64" t="str">
        <f>Code!$L$205</f>
        <v>EF 62</v>
      </c>
      <c r="BA721" s="23" t="s">
        <v>237</v>
      </c>
      <c r="BB721" s="23" t="s">
        <v>237</v>
      </c>
      <c r="BC721" s="23" t="s">
        <v>237</v>
      </c>
      <c r="BD721" s="39">
        <f t="shared" si="205"/>
        <v>3.9449687756074004E-4</v>
      </c>
      <c r="BE721" s="39">
        <f t="shared" si="206"/>
        <v>3.2487978152060944E-4</v>
      </c>
      <c r="BF721" s="18">
        <f>Measures!$C$3</f>
        <v>8</v>
      </c>
      <c r="BG721" s="41">
        <f>Measures!$C$4</f>
        <v>0.1</v>
      </c>
      <c r="BH721" s="41">
        <v>0.06</v>
      </c>
      <c r="BI721" s="18">
        <f>VLOOKUP(D721,Measures!$B$6:$C$21,2,FALSE)</f>
        <v>38</v>
      </c>
      <c r="BJ721" s="18">
        <f>Measures!$C$22</f>
        <v>44</v>
      </c>
      <c r="BK721" s="18">
        <f>Measures!$C$23</f>
        <v>19</v>
      </c>
      <c r="BL721" s="18">
        <f>Measures!$C$24</f>
        <v>13</v>
      </c>
      <c r="BM721" s="18">
        <f>Measures!$C$26</f>
        <v>0.32</v>
      </c>
      <c r="BN721" s="18">
        <f>Measures!$D$26</f>
        <v>0.25</v>
      </c>
      <c r="BO721" s="18">
        <f>Measures!$C$27</f>
        <v>14</v>
      </c>
      <c r="BP721" s="18">
        <f>Measures!$C$28</f>
        <v>15</v>
      </c>
      <c r="BQ721" s="88">
        <f>Measures!$C$29</f>
        <v>92</v>
      </c>
      <c r="BR721" s="88">
        <f>Measures!$C$30</f>
        <v>95</v>
      </c>
      <c r="BS721" s="88">
        <f>Measures!$C$31</f>
        <v>70</v>
      </c>
      <c r="BT721" s="64" t="str">
        <f>Code!$M$204</f>
        <v>EF 200</v>
      </c>
      <c r="BU721" s="64" t="str">
        <f>Code!$M$207</f>
        <v>EF 67</v>
      </c>
      <c r="BV721" s="64" t="str">
        <f>Code!$M$208</f>
        <v>EF 70</v>
      </c>
      <c r="BW721" s="64" t="str">
        <f>Code!$M$205</f>
        <v>EF 82</v>
      </c>
      <c r="BX721" s="64" t="s">
        <v>363</v>
      </c>
      <c r="BY721" s="64" t="s">
        <v>239</v>
      </c>
      <c r="BZ721" s="64" t="s">
        <v>240</v>
      </c>
      <c r="CA721" s="64"/>
      <c r="CB721" s="64"/>
      <c r="CC721" s="64"/>
      <c r="CD721" s="64"/>
      <c r="CE721" s="64"/>
      <c r="CF721" s="64"/>
      <c r="CG721" s="64"/>
      <c r="CH721" s="64"/>
      <c r="CI721" s="64"/>
      <c r="CJ721" s="64"/>
      <c r="CK721" s="64"/>
      <c r="CL721" s="64"/>
      <c r="CM721" s="18"/>
      <c r="CN721" s="18"/>
    </row>
    <row r="722" spans="1:92" ht="14.4" x14ac:dyDescent="0.3">
      <c r="A722" s="19" t="s">
        <v>95</v>
      </c>
      <c r="B722" s="31" t="s">
        <v>86</v>
      </c>
      <c r="C722" s="19" t="s">
        <v>87</v>
      </c>
      <c r="D722" s="19">
        <v>14</v>
      </c>
      <c r="E722" s="19">
        <f>VLOOKUP(D722,Lists!$B$3:$C$18,2,FALSE)</f>
        <v>13</v>
      </c>
      <c r="F722" s="19">
        <v>2</v>
      </c>
      <c r="G722" s="19" t="s">
        <v>68</v>
      </c>
      <c r="H722" s="23">
        <v>2730</v>
      </c>
      <c r="I722" s="37">
        <v>0.2</v>
      </c>
      <c r="J722" s="36">
        <v>4.6411397360087065E-4</v>
      </c>
      <c r="K722" s="36">
        <f t="shared" si="191"/>
        <v>4.6411397360087065E-4</v>
      </c>
      <c r="L722" s="23">
        <v>4.26</v>
      </c>
      <c r="M722" s="35">
        <v>0.22</v>
      </c>
      <c r="N722" s="35">
        <f t="shared" si="192"/>
        <v>0.22</v>
      </c>
      <c r="O722" s="38">
        <v>22.911764705882351</v>
      </c>
      <c r="P722" s="38">
        <f t="shared" si="193"/>
        <v>22.911764705882351</v>
      </c>
      <c r="Q722" s="38">
        <v>5.9551821</v>
      </c>
      <c r="R722" s="38">
        <v>10.254943899018233</v>
      </c>
      <c r="S722" s="23">
        <v>0.56999999999999995</v>
      </c>
      <c r="T722" s="23">
        <v>0.55000000000000004</v>
      </c>
      <c r="U722" s="23">
        <v>10</v>
      </c>
      <c r="V722" s="23">
        <f t="shared" si="194"/>
        <v>10</v>
      </c>
      <c r="W722" s="23">
        <v>78</v>
      </c>
      <c r="X722" s="23">
        <f t="shared" si="195"/>
        <v>78</v>
      </c>
      <c r="Y722" s="23">
        <v>62</v>
      </c>
      <c r="Z722" s="23" t="str">
        <f>Code!$K$204</f>
        <v>EF 86</v>
      </c>
      <c r="AA722" s="23" t="str">
        <f>Code!$K$207</f>
        <v>EF 57</v>
      </c>
      <c r="AB722" s="23" t="str">
        <f>Code!$K$208</f>
        <v>EF 57</v>
      </c>
      <c r="AC722" s="23" t="str">
        <f>Code!$K$205</f>
        <v>EF 57</v>
      </c>
      <c r="AD722" s="23" t="s">
        <v>237</v>
      </c>
      <c r="AE722" s="23" t="s">
        <v>237</v>
      </c>
      <c r="AF722" s="23" t="s">
        <v>237</v>
      </c>
      <c r="AG722" s="39">
        <f t="shared" si="190"/>
        <v>4.6411397360087065E-4</v>
      </c>
      <c r="AH722" s="39">
        <f t="shared" si="196"/>
        <v>4.6411397360087065E-4</v>
      </c>
      <c r="AI722" s="18">
        <f t="shared" si="197"/>
        <v>4.26</v>
      </c>
      <c r="AJ722" s="41">
        <f>Code!$B$23</f>
        <v>0.15</v>
      </c>
      <c r="AK722" s="41">
        <f t="shared" si="198"/>
        <v>0.15</v>
      </c>
      <c r="AL722" s="110">
        <f t="shared" si="199"/>
        <v>22.911764705882351</v>
      </c>
      <c r="AM722" s="110">
        <f t="shared" si="200"/>
        <v>22.911764705882351</v>
      </c>
      <c r="AN722" s="110">
        <f t="shared" si="201"/>
        <v>5.9551821</v>
      </c>
      <c r="AO722" s="110">
        <f t="shared" si="202"/>
        <v>10.254943899018233</v>
      </c>
      <c r="AP722" s="18">
        <f>VLOOKUP(D722,Code!$B$92:$D$107,2,FALSE)</f>
        <v>0.32</v>
      </c>
      <c r="AQ722" s="18">
        <f>VLOOKUP(E722,Code!$B$92:$D$107,3,FALSE)</f>
        <v>0.25</v>
      </c>
      <c r="AR722" s="18">
        <f>Code!$C$132</f>
        <v>14</v>
      </c>
      <c r="AS722" s="18">
        <f t="shared" si="203"/>
        <v>14</v>
      </c>
      <c r="AT722" s="88">
        <f>Code!$C$189</f>
        <v>80</v>
      </c>
      <c r="AU722" s="88">
        <f t="shared" si="204"/>
        <v>80</v>
      </c>
      <c r="AV722" s="88">
        <f>Code!$C$198</f>
        <v>66</v>
      </c>
      <c r="AW722" s="18" t="str">
        <f>Code!$L$204</f>
        <v>EF 95</v>
      </c>
      <c r="AX722" s="64" t="str">
        <f>Code!$L$207</f>
        <v>EF 60</v>
      </c>
      <c r="AY722" s="64" t="str">
        <f>Code!$L$208</f>
        <v>EF 60</v>
      </c>
      <c r="AZ722" s="64" t="str">
        <f>Code!$L$205</f>
        <v>EF 62</v>
      </c>
      <c r="BA722" s="23" t="s">
        <v>237</v>
      </c>
      <c r="BB722" s="23" t="s">
        <v>237</v>
      </c>
      <c r="BC722" s="23" t="s">
        <v>237</v>
      </c>
      <c r="BD722" s="39">
        <f t="shared" si="205"/>
        <v>3.9449687756074004E-4</v>
      </c>
      <c r="BE722" s="39">
        <f t="shared" si="206"/>
        <v>3.2487978152060944E-4</v>
      </c>
      <c r="BF722" s="18">
        <f>Measures!$C$3</f>
        <v>8</v>
      </c>
      <c r="BG722" s="41">
        <f>Measures!$C$4</f>
        <v>0.1</v>
      </c>
      <c r="BH722" s="41">
        <v>0.06</v>
      </c>
      <c r="BI722" s="18">
        <f>VLOOKUP(D722,Measures!$B$6:$C$21,2,FALSE)</f>
        <v>38</v>
      </c>
      <c r="BJ722" s="18">
        <f>Measures!$C$22</f>
        <v>44</v>
      </c>
      <c r="BK722" s="18">
        <f>Measures!$C$23</f>
        <v>19</v>
      </c>
      <c r="BL722" s="18">
        <f>Measures!$C$24</f>
        <v>13</v>
      </c>
      <c r="BM722" s="18">
        <f>Measures!$C$26</f>
        <v>0.32</v>
      </c>
      <c r="BN722" s="18">
        <f>Measures!$D$26</f>
        <v>0.25</v>
      </c>
      <c r="BO722" s="18">
        <f>Measures!$C$27</f>
        <v>14</v>
      </c>
      <c r="BP722" s="18">
        <f>Measures!$C$28</f>
        <v>15</v>
      </c>
      <c r="BQ722" s="88">
        <f>Measures!$C$29</f>
        <v>92</v>
      </c>
      <c r="BR722" s="88">
        <f>Measures!$C$30</f>
        <v>95</v>
      </c>
      <c r="BS722" s="88">
        <f>Measures!$C$31</f>
        <v>70</v>
      </c>
      <c r="BT722" s="64" t="str">
        <f>Code!$M$204</f>
        <v>EF 200</v>
      </c>
      <c r="BU722" s="64" t="str">
        <f>Code!$M$207</f>
        <v>EF 67</v>
      </c>
      <c r="BV722" s="64" t="str">
        <f>Code!$M$208</f>
        <v>EF 70</v>
      </c>
      <c r="BW722" s="64" t="str">
        <f>Code!$M$205</f>
        <v>EF 82</v>
      </c>
      <c r="BX722" s="64" t="s">
        <v>363</v>
      </c>
      <c r="BY722" s="64" t="s">
        <v>239</v>
      </c>
      <c r="BZ722" s="64" t="s">
        <v>240</v>
      </c>
      <c r="CA722" s="64"/>
      <c r="CB722" s="64"/>
      <c r="CC722" s="64"/>
      <c r="CD722" s="64"/>
      <c r="CE722" s="64"/>
      <c r="CF722" s="64"/>
      <c r="CG722" s="64"/>
      <c r="CH722" s="64"/>
      <c r="CI722" s="64"/>
      <c r="CJ722" s="64"/>
      <c r="CK722" s="64"/>
      <c r="CL722" s="64"/>
      <c r="CM722" s="18"/>
      <c r="CN722" s="18"/>
    </row>
    <row r="723" spans="1:92" ht="14.4" x14ac:dyDescent="0.3">
      <c r="A723" s="19" t="s">
        <v>22</v>
      </c>
      <c r="B723" s="31" t="s">
        <v>86</v>
      </c>
      <c r="C723" s="19" t="s">
        <v>87</v>
      </c>
      <c r="D723" s="19">
        <v>14</v>
      </c>
      <c r="E723" s="19">
        <f>VLOOKUP(D723,Lists!$B$3:$C$18,2,FALSE)</f>
        <v>13</v>
      </c>
      <c r="F723" s="19">
        <v>1</v>
      </c>
      <c r="G723" s="19" t="s">
        <v>68</v>
      </c>
      <c r="H723" s="23">
        <v>1910</v>
      </c>
      <c r="I723" s="37">
        <v>0.2</v>
      </c>
      <c r="J723" s="36">
        <v>4.6411397360087065E-4</v>
      </c>
      <c r="K723" s="36">
        <f t="shared" si="191"/>
        <v>4.6411397360087065E-4</v>
      </c>
      <c r="L723" s="23">
        <v>4.26</v>
      </c>
      <c r="M723" s="35">
        <v>0.22</v>
      </c>
      <c r="N723" s="35">
        <f t="shared" si="192"/>
        <v>0.22</v>
      </c>
      <c r="O723" s="38">
        <v>22.911764705882351</v>
      </c>
      <c r="P723" s="38">
        <f t="shared" si="193"/>
        <v>22.911764705882351</v>
      </c>
      <c r="Q723" s="38">
        <v>5.9551821</v>
      </c>
      <c r="R723" s="38">
        <v>10.254943899018233</v>
      </c>
      <c r="S723" s="23">
        <v>0.56999999999999995</v>
      </c>
      <c r="T723" s="23">
        <v>0.55000000000000004</v>
      </c>
      <c r="U723" s="23">
        <v>10</v>
      </c>
      <c r="V723" s="23">
        <f t="shared" si="194"/>
        <v>10</v>
      </c>
      <c r="W723" s="23">
        <v>78</v>
      </c>
      <c r="X723" s="23">
        <f t="shared" si="195"/>
        <v>78</v>
      </c>
      <c r="Y723" s="23">
        <v>62</v>
      </c>
      <c r="Z723" s="23" t="str">
        <f>Code!$K$204</f>
        <v>EF 86</v>
      </c>
      <c r="AA723" s="23" t="str">
        <f>Code!$K$207</f>
        <v>EF 57</v>
      </c>
      <c r="AB723" s="23" t="str">
        <f>Code!$K$208</f>
        <v>EF 57</v>
      </c>
      <c r="AC723" s="23" t="str">
        <f>Code!$K$205</f>
        <v>EF 57</v>
      </c>
      <c r="AD723" s="23" t="s">
        <v>237</v>
      </c>
      <c r="AE723" s="23" t="s">
        <v>237</v>
      </c>
      <c r="AF723" s="23" t="s">
        <v>237</v>
      </c>
      <c r="AG723" s="39">
        <f t="shared" si="190"/>
        <v>4.6411397360087065E-4</v>
      </c>
      <c r="AH723" s="39">
        <f t="shared" si="196"/>
        <v>4.6411397360087065E-4</v>
      </c>
      <c r="AI723" s="18">
        <f t="shared" si="197"/>
        <v>4.26</v>
      </c>
      <c r="AJ723" s="41">
        <f>Code!$B$23</f>
        <v>0.15</v>
      </c>
      <c r="AK723" s="41">
        <f t="shared" si="198"/>
        <v>0.15</v>
      </c>
      <c r="AL723" s="110">
        <f t="shared" si="199"/>
        <v>22.911764705882351</v>
      </c>
      <c r="AM723" s="110">
        <f t="shared" si="200"/>
        <v>22.911764705882351</v>
      </c>
      <c r="AN723" s="110">
        <f t="shared" si="201"/>
        <v>5.9551821</v>
      </c>
      <c r="AO723" s="110">
        <f t="shared" si="202"/>
        <v>10.254943899018233</v>
      </c>
      <c r="AP723" s="18">
        <f>VLOOKUP(D723,Code!$B$92:$D$107,2,FALSE)</f>
        <v>0.32</v>
      </c>
      <c r="AQ723" s="18">
        <f>VLOOKUP(E723,Code!$B$92:$D$107,3,FALSE)</f>
        <v>0.25</v>
      </c>
      <c r="AR723" s="18">
        <f>Code!$C$132</f>
        <v>14</v>
      </c>
      <c r="AS723" s="18">
        <f t="shared" si="203"/>
        <v>14</v>
      </c>
      <c r="AT723" s="88">
        <f>Code!$C$189</f>
        <v>80</v>
      </c>
      <c r="AU723" s="88">
        <f t="shared" si="204"/>
        <v>80</v>
      </c>
      <c r="AV723" s="88">
        <f>Code!$C$198</f>
        <v>66</v>
      </c>
      <c r="AW723" s="18" t="str">
        <f>Code!$L$204</f>
        <v>EF 95</v>
      </c>
      <c r="AX723" s="64" t="str">
        <f>Code!$L$207</f>
        <v>EF 60</v>
      </c>
      <c r="AY723" s="64" t="str">
        <f>Code!$L$208</f>
        <v>EF 60</v>
      </c>
      <c r="AZ723" s="64" t="str">
        <f>Code!$L$205</f>
        <v>EF 62</v>
      </c>
      <c r="BA723" s="23" t="s">
        <v>237</v>
      </c>
      <c r="BB723" s="23" t="s">
        <v>237</v>
      </c>
      <c r="BC723" s="23" t="s">
        <v>237</v>
      </c>
      <c r="BD723" s="39">
        <f t="shared" si="205"/>
        <v>3.9449687756074004E-4</v>
      </c>
      <c r="BE723" s="39">
        <f t="shared" si="206"/>
        <v>3.2487978152060944E-4</v>
      </c>
      <c r="BF723" s="18">
        <f>Measures!$C$3</f>
        <v>8</v>
      </c>
      <c r="BG723" s="41">
        <f>Measures!$C$4</f>
        <v>0.1</v>
      </c>
      <c r="BH723" s="41">
        <v>0.06</v>
      </c>
      <c r="BI723" s="18">
        <f>VLOOKUP(D723,Measures!$B$6:$C$21,2,FALSE)</f>
        <v>38</v>
      </c>
      <c r="BJ723" s="18">
        <f>Measures!$C$22</f>
        <v>44</v>
      </c>
      <c r="BK723" s="18">
        <f>Measures!$C$23</f>
        <v>19</v>
      </c>
      <c r="BL723" s="18">
        <f>Measures!$C$24</f>
        <v>13</v>
      </c>
      <c r="BM723" s="18">
        <f>Measures!$C$26</f>
        <v>0.32</v>
      </c>
      <c r="BN723" s="18">
        <f>Measures!$D$26</f>
        <v>0.25</v>
      </c>
      <c r="BO723" s="18">
        <f>Measures!$C$27</f>
        <v>14</v>
      </c>
      <c r="BP723" s="18">
        <f>Measures!$C$28</f>
        <v>15</v>
      </c>
      <c r="BQ723" s="88">
        <f>Measures!$C$29</f>
        <v>92</v>
      </c>
      <c r="BR723" s="88">
        <f>Measures!$C$30</f>
        <v>95</v>
      </c>
      <c r="BS723" s="88">
        <f>Measures!$C$31</f>
        <v>70</v>
      </c>
      <c r="BT723" s="64" t="str">
        <f>Code!$M$204</f>
        <v>EF 200</v>
      </c>
      <c r="BU723" s="64" t="str">
        <f>Code!$M$207</f>
        <v>EF 67</v>
      </c>
      <c r="BV723" s="64" t="str">
        <f>Code!$M$208</f>
        <v>EF 70</v>
      </c>
      <c r="BW723" s="64" t="str">
        <f>Code!$M$205</f>
        <v>EF 82</v>
      </c>
      <c r="BX723" s="64" t="s">
        <v>363</v>
      </c>
      <c r="BY723" s="64" t="s">
        <v>239</v>
      </c>
      <c r="BZ723" s="64" t="s">
        <v>240</v>
      </c>
      <c r="CA723" s="64"/>
      <c r="CB723" s="64"/>
      <c r="CC723" s="64"/>
      <c r="CD723" s="64"/>
      <c r="CE723" s="64"/>
      <c r="CF723" s="64"/>
      <c r="CG723" s="64"/>
      <c r="CH723" s="64"/>
      <c r="CI723" s="64"/>
      <c r="CJ723" s="64"/>
      <c r="CK723" s="64"/>
      <c r="CL723" s="64"/>
      <c r="CM723" s="18"/>
      <c r="CN723" s="18"/>
    </row>
    <row r="724" spans="1:92" ht="14.4" x14ac:dyDescent="0.3">
      <c r="A724" s="19" t="s">
        <v>22</v>
      </c>
      <c r="B724" s="31" t="s">
        <v>86</v>
      </c>
      <c r="C724" s="19" t="s">
        <v>87</v>
      </c>
      <c r="D724" s="19">
        <v>14</v>
      </c>
      <c r="E724" s="19">
        <f>VLOOKUP(D724,Lists!$B$3:$C$18,2,FALSE)</f>
        <v>13</v>
      </c>
      <c r="F724" s="19">
        <v>2</v>
      </c>
      <c r="G724" s="19" t="s">
        <v>68</v>
      </c>
      <c r="H724" s="23">
        <v>2730</v>
      </c>
      <c r="I724" s="37">
        <v>0.2</v>
      </c>
      <c r="J724" s="36">
        <v>4.6411397360087065E-4</v>
      </c>
      <c r="K724" s="36">
        <f t="shared" si="191"/>
        <v>4.6411397360087065E-4</v>
      </c>
      <c r="L724" s="23">
        <v>4.26</v>
      </c>
      <c r="M724" s="35">
        <v>0.22</v>
      </c>
      <c r="N724" s="35">
        <f t="shared" si="192"/>
        <v>0.22</v>
      </c>
      <c r="O724" s="38">
        <v>22.911764705882351</v>
      </c>
      <c r="P724" s="38">
        <f t="shared" si="193"/>
        <v>22.911764705882351</v>
      </c>
      <c r="Q724" s="38">
        <v>5.9551821</v>
      </c>
      <c r="R724" s="38">
        <v>10.254943899018233</v>
      </c>
      <c r="S724" s="23">
        <v>0.56999999999999995</v>
      </c>
      <c r="T724" s="23">
        <v>0.55000000000000004</v>
      </c>
      <c r="U724" s="23">
        <v>10</v>
      </c>
      <c r="V724" s="23">
        <f t="shared" si="194"/>
        <v>10</v>
      </c>
      <c r="W724" s="23">
        <v>78</v>
      </c>
      <c r="X724" s="23">
        <f t="shared" si="195"/>
        <v>78</v>
      </c>
      <c r="Y724" s="23">
        <v>62</v>
      </c>
      <c r="Z724" s="23" t="str">
        <f>Code!$K$204</f>
        <v>EF 86</v>
      </c>
      <c r="AA724" s="23" t="str">
        <f>Code!$K$207</f>
        <v>EF 57</v>
      </c>
      <c r="AB724" s="23" t="str">
        <f>Code!$K$208</f>
        <v>EF 57</v>
      </c>
      <c r="AC724" s="23" t="str">
        <f>Code!$K$205</f>
        <v>EF 57</v>
      </c>
      <c r="AD724" s="23" t="s">
        <v>237</v>
      </c>
      <c r="AE724" s="23" t="s">
        <v>237</v>
      </c>
      <c r="AF724" s="23" t="s">
        <v>237</v>
      </c>
      <c r="AG724" s="39">
        <f t="shared" si="190"/>
        <v>4.6411397360087065E-4</v>
      </c>
      <c r="AH724" s="39">
        <f t="shared" si="196"/>
        <v>4.6411397360087065E-4</v>
      </c>
      <c r="AI724" s="18">
        <f t="shared" si="197"/>
        <v>4.26</v>
      </c>
      <c r="AJ724" s="41">
        <f>Code!$B$23</f>
        <v>0.15</v>
      </c>
      <c r="AK724" s="41">
        <f t="shared" si="198"/>
        <v>0.15</v>
      </c>
      <c r="AL724" s="110">
        <f t="shared" si="199"/>
        <v>22.911764705882351</v>
      </c>
      <c r="AM724" s="110">
        <f t="shared" si="200"/>
        <v>22.911764705882351</v>
      </c>
      <c r="AN724" s="110">
        <f t="shared" si="201"/>
        <v>5.9551821</v>
      </c>
      <c r="AO724" s="110">
        <f t="shared" si="202"/>
        <v>10.254943899018233</v>
      </c>
      <c r="AP724" s="18">
        <f>VLOOKUP(D724,Code!$B$92:$D$107,2,FALSE)</f>
        <v>0.32</v>
      </c>
      <c r="AQ724" s="18">
        <f>VLOOKUP(E724,Code!$B$92:$D$107,3,FALSE)</f>
        <v>0.25</v>
      </c>
      <c r="AR724" s="18">
        <f>Code!$C$132</f>
        <v>14</v>
      </c>
      <c r="AS724" s="18">
        <f t="shared" si="203"/>
        <v>14</v>
      </c>
      <c r="AT724" s="88">
        <f>Code!$C$189</f>
        <v>80</v>
      </c>
      <c r="AU724" s="88">
        <f t="shared" si="204"/>
        <v>80</v>
      </c>
      <c r="AV724" s="88">
        <f>Code!$C$198</f>
        <v>66</v>
      </c>
      <c r="AW724" s="18" t="str">
        <f>Code!$L$204</f>
        <v>EF 95</v>
      </c>
      <c r="AX724" s="64" t="str">
        <f>Code!$L$207</f>
        <v>EF 60</v>
      </c>
      <c r="AY724" s="64" t="str">
        <f>Code!$L$208</f>
        <v>EF 60</v>
      </c>
      <c r="AZ724" s="64" t="str">
        <f>Code!$L$205</f>
        <v>EF 62</v>
      </c>
      <c r="BA724" s="23" t="s">
        <v>237</v>
      </c>
      <c r="BB724" s="23" t="s">
        <v>237</v>
      </c>
      <c r="BC724" s="23" t="s">
        <v>237</v>
      </c>
      <c r="BD724" s="39">
        <f t="shared" si="205"/>
        <v>3.9449687756074004E-4</v>
      </c>
      <c r="BE724" s="39">
        <f t="shared" si="206"/>
        <v>3.2487978152060944E-4</v>
      </c>
      <c r="BF724" s="18">
        <f>Measures!$C$3</f>
        <v>8</v>
      </c>
      <c r="BG724" s="41">
        <f>Measures!$C$4</f>
        <v>0.1</v>
      </c>
      <c r="BH724" s="41">
        <v>0.06</v>
      </c>
      <c r="BI724" s="18">
        <f>VLOOKUP(D724,Measures!$B$6:$C$21,2,FALSE)</f>
        <v>38</v>
      </c>
      <c r="BJ724" s="18">
        <f>Measures!$C$22</f>
        <v>44</v>
      </c>
      <c r="BK724" s="18">
        <f>Measures!$C$23</f>
        <v>19</v>
      </c>
      <c r="BL724" s="18">
        <f>Measures!$C$24</f>
        <v>13</v>
      </c>
      <c r="BM724" s="18">
        <f>Measures!$C$26</f>
        <v>0.32</v>
      </c>
      <c r="BN724" s="18">
        <f>Measures!$D$26</f>
        <v>0.25</v>
      </c>
      <c r="BO724" s="18">
        <f>Measures!$C$27</f>
        <v>14</v>
      </c>
      <c r="BP724" s="18">
        <f>Measures!$C$28</f>
        <v>15</v>
      </c>
      <c r="BQ724" s="88">
        <f>Measures!$C$29</f>
        <v>92</v>
      </c>
      <c r="BR724" s="88">
        <f>Measures!$C$30</f>
        <v>95</v>
      </c>
      <c r="BS724" s="88">
        <f>Measures!$C$31</f>
        <v>70</v>
      </c>
      <c r="BT724" s="64" t="str">
        <f>Code!$M$204</f>
        <v>EF 200</v>
      </c>
      <c r="BU724" s="64" t="str">
        <f>Code!$M$207</f>
        <v>EF 67</v>
      </c>
      <c r="BV724" s="64" t="str">
        <f>Code!$M$208</f>
        <v>EF 70</v>
      </c>
      <c r="BW724" s="64" t="str">
        <f>Code!$M$205</f>
        <v>EF 82</v>
      </c>
      <c r="BX724" s="64" t="s">
        <v>363</v>
      </c>
      <c r="BY724" s="64" t="s">
        <v>239</v>
      </c>
      <c r="BZ724" s="64" t="s">
        <v>240</v>
      </c>
      <c r="CA724" s="64"/>
      <c r="CB724" s="64"/>
      <c r="CC724" s="64"/>
      <c r="CD724" s="64"/>
      <c r="CE724" s="64"/>
      <c r="CF724" s="64"/>
      <c r="CG724" s="64"/>
      <c r="CH724" s="64"/>
      <c r="CI724" s="64"/>
      <c r="CJ724" s="64"/>
      <c r="CK724" s="64"/>
      <c r="CL724" s="64"/>
      <c r="CM724" s="18"/>
      <c r="CN724" s="18"/>
    </row>
    <row r="725" spans="1:92" ht="14.4" x14ac:dyDescent="0.3">
      <c r="A725" s="19" t="s">
        <v>95</v>
      </c>
      <c r="B725" s="31" t="s">
        <v>85</v>
      </c>
      <c r="C725" s="19" t="s">
        <v>71</v>
      </c>
      <c r="D725" s="19">
        <v>15</v>
      </c>
      <c r="E725" s="19">
        <f>VLOOKUP(D725,Lists!$B$3:$C$18,2,FALSE)</f>
        <v>13</v>
      </c>
      <c r="F725" s="19">
        <v>1</v>
      </c>
      <c r="G725" s="19" t="s">
        <v>66</v>
      </c>
      <c r="H725" s="23">
        <v>1600</v>
      </c>
      <c r="I725" s="37">
        <v>0.14016341923318668</v>
      </c>
      <c r="J725" s="36">
        <v>7.1357303575703178E-4</v>
      </c>
      <c r="K725" s="36">
        <f t="shared" si="191"/>
        <v>7.1357303575703178E-4</v>
      </c>
      <c r="L725" s="23">
        <v>3.32</v>
      </c>
      <c r="M725" s="35">
        <v>0.33</v>
      </c>
      <c r="N725" s="35">
        <f t="shared" si="192"/>
        <v>0.33</v>
      </c>
      <c r="O725" s="38">
        <v>15.408695652173913</v>
      </c>
      <c r="P725" s="38">
        <f t="shared" si="193"/>
        <v>15.408695652173913</v>
      </c>
      <c r="Q725" s="38">
        <v>1.3361692000000001</v>
      </c>
      <c r="R725" s="38">
        <v>3.0951638065522622</v>
      </c>
      <c r="S725" s="23">
        <v>1.23</v>
      </c>
      <c r="T725" s="23">
        <v>0.87</v>
      </c>
      <c r="U725" s="23">
        <v>10</v>
      </c>
      <c r="V725" s="23">
        <f t="shared" si="194"/>
        <v>10</v>
      </c>
      <c r="W725" s="23">
        <v>78</v>
      </c>
      <c r="X725" s="23">
        <f t="shared" si="195"/>
        <v>78</v>
      </c>
      <c r="Y725" s="23">
        <v>62</v>
      </c>
      <c r="Z725" s="23" t="str">
        <f>Code!$K$204</f>
        <v>EF 86</v>
      </c>
      <c r="AA725" s="23" t="str">
        <f>Code!$K$207</f>
        <v>EF 57</v>
      </c>
      <c r="AB725" s="23" t="str">
        <f>Code!$K$208</f>
        <v>EF 57</v>
      </c>
      <c r="AC725" s="23" t="str">
        <f>Code!$K$205</f>
        <v>EF 57</v>
      </c>
      <c r="AD725" s="23" t="s">
        <v>237</v>
      </c>
      <c r="AE725" s="23" t="s">
        <v>237</v>
      </c>
      <c r="AF725" s="23" t="s">
        <v>237</v>
      </c>
      <c r="AG725" s="39">
        <f t="shared" si="190"/>
        <v>7.1357303575703178E-4</v>
      </c>
      <c r="AH725" s="39">
        <f t="shared" si="196"/>
        <v>7.1357303575703178E-4</v>
      </c>
      <c r="AI725" s="18">
        <f t="shared" si="197"/>
        <v>3.32</v>
      </c>
      <c r="AJ725" s="41">
        <f>Code!$B$23</f>
        <v>0.15</v>
      </c>
      <c r="AK725" s="41">
        <f t="shared" si="198"/>
        <v>0.15</v>
      </c>
      <c r="AL725" s="110">
        <f t="shared" si="199"/>
        <v>15.408695652173913</v>
      </c>
      <c r="AM725" s="110">
        <f t="shared" si="200"/>
        <v>15.408695652173913</v>
      </c>
      <c r="AN725" s="110">
        <f t="shared" si="201"/>
        <v>1.3361692000000001</v>
      </c>
      <c r="AO725" s="110">
        <f t="shared" si="202"/>
        <v>3.0951638065522622</v>
      </c>
      <c r="AP725" s="18">
        <f>VLOOKUP(D725,Code!$B$92:$D$107,2,FALSE)</f>
        <v>0.32</v>
      </c>
      <c r="AQ725" s="18">
        <f>VLOOKUP(E725,Code!$B$92:$D$107,3,FALSE)</f>
        <v>0.25</v>
      </c>
      <c r="AR725" s="18">
        <f>Code!$C$132</f>
        <v>14</v>
      </c>
      <c r="AS725" s="18">
        <f t="shared" si="203"/>
        <v>14</v>
      </c>
      <c r="AT725" s="88">
        <f>Code!$C$189</f>
        <v>80</v>
      </c>
      <c r="AU725" s="88">
        <f t="shared" si="204"/>
        <v>80</v>
      </c>
      <c r="AV725" s="88">
        <f>Code!$C$198</f>
        <v>66</v>
      </c>
      <c r="AW725" s="18" t="str">
        <f>Code!$L$204</f>
        <v>EF 95</v>
      </c>
      <c r="AX725" s="64" t="str">
        <f>Code!$L$207</f>
        <v>EF 60</v>
      </c>
      <c r="AY725" s="64" t="str">
        <f>Code!$L$208</f>
        <v>EF 60</v>
      </c>
      <c r="AZ725" s="64" t="str">
        <f>Code!$L$205</f>
        <v>EF 62</v>
      </c>
      <c r="BA725" s="23" t="s">
        <v>237</v>
      </c>
      <c r="BB725" s="23" t="s">
        <v>237</v>
      </c>
      <c r="BC725" s="23" t="s">
        <v>237</v>
      </c>
      <c r="BD725" s="39">
        <f t="shared" si="205"/>
        <v>6.0653708039347702E-4</v>
      </c>
      <c r="BE725" s="39">
        <f t="shared" si="206"/>
        <v>4.9950112502992225E-4</v>
      </c>
      <c r="BF725" s="18">
        <f>Measures!$C$3</f>
        <v>8</v>
      </c>
      <c r="BG725" s="41">
        <f>Measures!$C$4</f>
        <v>0.1</v>
      </c>
      <c r="BH725" s="41">
        <v>0.06</v>
      </c>
      <c r="BI725" s="18">
        <f>VLOOKUP(D725,Measures!$B$6:$C$21,2,FALSE)</f>
        <v>38</v>
      </c>
      <c r="BJ725" s="18">
        <f>Measures!$C$22</f>
        <v>44</v>
      </c>
      <c r="BK725" s="18">
        <f>Measures!$C$23</f>
        <v>19</v>
      </c>
      <c r="BL725" s="18">
        <f>Measures!$C$24</f>
        <v>13</v>
      </c>
      <c r="BM725" s="18">
        <f>Measures!$C$26</f>
        <v>0.32</v>
      </c>
      <c r="BN725" s="18">
        <f>Measures!$D$26</f>
        <v>0.25</v>
      </c>
      <c r="BO725" s="18">
        <f>Measures!$C$27</f>
        <v>14</v>
      </c>
      <c r="BP725" s="18">
        <f>Measures!$C$28</f>
        <v>15</v>
      </c>
      <c r="BQ725" s="88">
        <f>Measures!$C$29</f>
        <v>92</v>
      </c>
      <c r="BR725" s="88">
        <f>Measures!$C$30</f>
        <v>95</v>
      </c>
      <c r="BS725" s="88">
        <f>Measures!$C$31</f>
        <v>70</v>
      </c>
      <c r="BT725" s="64" t="str">
        <f>Code!$M$204</f>
        <v>EF 200</v>
      </c>
      <c r="BU725" s="64" t="str">
        <f>Code!$M$207</f>
        <v>EF 67</v>
      </c>
      <c r="BV725" s="64" t="str">
        <f>Code!$M$208</f>
        <v>EF 70</v>
      </c>
      <c r="BW725" s="64" t="str">
        <f>Code!$M$205</f>
        <v>EF 82</v>
      </c>
      <c r="BX725" s="64" t="s">
        <v>363</v>
      </c>
      <c r="BY725" s="64" t="s">
        <v>239</v>
      </c>
      <c r="BZ725" s="64" t="s">
        <v>240</v>
      </c>
      <c r="CA725" s="64"/>
      <c r="CB725" s="64"/>
      <c r="CC725" s="64"/>
      <c r="CD725" s="64"/>
      <c r="CE725" s="64"/>
      <c r="CF725" s="64"/>
      <c r="CG725" s="64"/>
      <c r="CH725" s="64"/>
      <c r="CI725" s="64"/>
      <c r="CJ725" s="64"/>
      <c r="CK725" s="64"/>
      <c r="CL725" s="64"/>
      <c r="CM725" s="18"/>
      <c r="CN725" s="18"/>
    </row>
    <row r="726" spans="1:92" ht="14.4" x14ac:dyDescent="0.3">
      <c r="A726" s="19" t="s">
        <v>95</v>
      </c>
      <c r="B726" s="31" t="s">
        <v>85</v>
      </c>
      <c r="C726" s="19" t="s">
        <v>71</v>
      </c>
      <c r="D726" s="19">
        <v>15</v>
      </c>
      <c r="E726" s="19">
        <f>VLOOKUP(D726,Lists!$B$3:$C$18,2,FALSE)</f>
        <v>13</v>
      </c>
      <c r="F726" s="19">
        <v>2</v>
      </c>
      <c r="G726" s="19" t="s">
        <v>66</v>
      </c>
      <c r="H726" s="23">
        <v>1990</v>
      </c>
      <c r="I726" s="37">
        <v>0.14016341923318668</v>
      </c>
      <c r="J726" s="36">
        <v>7.1357303575703178E-4</v>
      </c>
      <c r="K726" s="36">
        <f t="shared" si="191"/>
        <v>7.1357303575703178E-4</v>
      </c>
      <c r="L726" s="23">
        <v>3.32</v>
      </c>
      <c r="M726" s="35">
        <v>0.33</v>
      </c>
      <c r="N726" s="35">
        <f t="shared" si="192"/>
        <v>0.33</v>
      </c>
      <c r="O726" s="38">
        <v>15.408695652173913</v>
      </c>
      <c r="P726" s="38">
        <f t="shared" si="193"/>
        <v>15.408695652173913</v>
      </c>
      <c r="Q726" s="38">
        <v>1.3361692000000001</v>
      </c>
      <c r="R726" s="38">
        <v>3.0951638065522622</v>
      </c>
      <c r="S726" s="23">
        <v>1.23</v>
      </c>
      <c r="T726" s="23">
        <v>0.87</v>
      </c>
      <c r="U726" s="23">
        <v>10</v>
      </c>
      <c r="V726" s="23">
        <f t="shared" si="194"/>
        <v>10</v>
      </c>
      <c r="W726" s="23">
        <v>78</v>
      </c>
      <c r="X726" s="23">
        <f t="shared" si="195"/>
        <v>78</v>
      </c>
      <c r="Y726" s="23">
        <v>62</v>
      </c>
      <c r="Z726" s="23" t="str">
        <f>Code!$K$204</f>
        <v>EF 86</v>
      </c>
      <c r="AA726" s="23" t="str">
        <f>Code!$K$207</f>
        <v>EF 57</v>
      </c>
      <c r="AB726" s="23" t="str">
        <f>Code!$K$208</f>
        <v>EF 57</v>
      </c>
      <c r="AC726" s="23" t="str">
        <f>Code!$K$205</f>
        <v>EF 57</v>
      </c>
      <c r="AD726" s="23" t="s">
        <v>237</v>
      </c>
      <c r="AE726" s="23" t="s">
        <v>237</v>
      </c>
      <c r="AF726" s="23" t="s">
        <v>237</v>
      </c>
      <c r="AG726" s="39">
        <f t="shared" si="190"/>
        <v>7.1357303575703178E-4</v>
      </c>
      <c r="AH726" s="39">
        <f t="shared" si="196"/>
        <v>7.1357303575703178E-4</v>
      </c>
      <c r="AI726" s="18">
        <f t="shared" si="197"/>
        <v>3.32</v>
      </c>
      <c r="AJ726" s="41">
        <f>Code!$B$23</f>
        <v>0.15</v>
      </c>
      <c r="AK726" s="41">
        <f t="shared" si="198"/>
        <v>0.15</v>
      </c>
      <c r="AL726" s="110">
        <f t="shared" si="199"/>
        <v>15.408695652173913</v>
      </c>
      <c r="AM726" s="110">
        <f t="shared" si="200"/>
        <v>15.408695652173913</v>
      </c>
      <c r="AN726" s="110">
        <f t="shared" si="201"/>
        <v>1.3361692000000001</v>
      </c>
      <c r="AO726" s="110">
        <f t="shared" si="202"/>
        <v>3.0951638065522622</v>
      </c>
      <c r="AP726" s="18">
        <f>VLOOKUP(D726,Code!$B$92:$D$107,2,FALSE)</f>
        <v>0.32</v>
      </c>
      <c r="AQ726" s="18">
        <f>VLOOKUP(E726,Code!$B$92:$D$107,3,FALSE)</f>
        <v>0.25</v>
      </c>
      <c r="AR726" s="18">
        <f>Code!$C$132</f>
        <v>14</v>
      </c>
      <c r="AS726" s="18">
        <f t="shared" si="203"/>
        <v>14</v>
      </c>
      <c r="AT726" s="88">
        <f>Code!$C$189</f>
        <v>80</v>
      </c>
      <c r="AU726" s="88">
        <f t="shared" si="204"/>
        <v>80</v>
      </c>
      <c r="AV726" s="88">
        <f>Code!$C$198</f>
        <v>66</v>
      </c>
      <c r="AW726" s="18" t="str">
        <f>Code!$L$204</f>
        <v>EF 95</v>
      </c>
      <c r="AX726" s="64" t="str">
        <f>Code!$L$207</f>
        <v>EF 60</v>
      </c>
      <c r="AY726" s="64" t="str">
        <f>Code!$L$208</f>
        <v>EF 60</v>
      </c>
      <c r="AZ726" s="64" t="str">
        <f>Code!$L$205</f>
        <v>EF 62</v>
      </c>
      <c r="BA726" s="23" t="s">
        <v>237</v>
      </c>
      <c r="BB726" s="23" t="s">
        <v>237</v>
      </c>
      <c r="BC726" s="23" t="s">
        <v>237</v>
      </c>
      <c r="BD726" s="39">
        <f t="shared" si="205"/>
        <v>6.0653708039347702E-4</v>
      </c>
      <c r="BE726" s="39">
        <f t="shared" si="206"/>
        <v>4.9950112502992225E-4</v>
      </c>
      <c r="BF726" s="18">
        <f>Measures!$C$3</f>
        <v>8</v>
      </c>
      <c r="BG726" s="41">
        <f>Measures!$C$4</f>
        <v>0.1</v>
      </c>
      <c r="BH726" s="41">
        <v>0.06</v>
      </c>
      <c r="BI726" s="18">
        <f>VLOOKUP(D726,Measures!$B$6:$C$21,2,FALSE)</f>
        <v>38</v>
      </c>
      <c r="BJ726" s="18">
        <f>Measures!$C$22</f>
        <v>44</v>
      </c>
      <c r="BK726" s="18">
        <f>Measures!$C$23</f>
        <v>19</v>
      </c>
      <c r="BL726" s="18">
        <f>Measures!$C$24</f>
        <v>13</v>
      </c>
      <c r="BM726" s="18">
        <f>Measures!$C$26</f>
        <v>0.32</v>
      </c>
      <c r="BN726" s="18">
        <f>Measures!$D$26</f>
        <v>0.25</v>
      </c>
      <c r="BO726" s="18">
        <f>Measures!$C$27</f>
        <v>14</v>
      </c>
      <c r="BP726" s="18">
        <f>Measures!$C$28</f>
        <v>15</v>
      </c>
      <c r="BQ726" s="88">
        <f>Measures!$C$29</f>
        <v>92</v>
      </c>
      <c r="BR726" s="88">
        <f>Measures!$C$30</f>
        <v>95</v>
      </c>
      <c r="BS726" s="88">
        <f>Measures!$C$31</f>
        <v>70</v>
      </c>
      <c r="BT726" s="64" t="str">
        <f>Code!$M$204</f>
        <v>EF 200</v>
      </c>
      <c r="BU726" s="64" t="str">
        <f>Code!$M$207</f>
        <v>EF 67</v>
      </c>
      <c r="BV726" s="64" t="str">
        <f>Code!$M$208</f>
        <v>EF 70</v>
      </c>
      <c r="BW726" s="64" t="str">
        <f>Code!$M$205</f>
        <v>EF 82</v>
      </c>
      <c r="BX726" s="64" t="s">
        <v>363</v>
      </c>
      <c r="BY726" s="64" t="s">
        <v>239</v>
      </c>
      <c r="BZ726" s="64" t="s">
        <v>240</v>
      </c>
      <c r="CA726" s="64"/>
      <c r="CB726" s="64"/>
      <c r="CC726" s="64"/>
      <c r="CD726" s="64"/>
      <c r="CE726" s="64"/>
      <c r="CF726" s="64"/>
      <c r="CG726" s="64"/>
      <c r="CH726" s="64"/>
      <c r="CI726" s="64"/>
      <c r="CJ726" s="64"/>
      <c r="CK726" s="64"/>
      <c r="CL726" s="64"/>
      <c r="CM726" s="18"/>
      <c r="CN726" s="18"/>
    </row>
    <row r="727" spans="1:92" ht="14.4" x14ac:dyDescent="0.3">
      <c r="A727" s="19" t="s">
        <v>22</v>
      </c>
      <c r="B727" s="31" t="s">
        <v>85</v>
      </c>
      <c r="C727" s="19" t="s">
        <v>71</v>
      </c>
      <c r="D727" s="19">
        <v>15</v>
      </c>
      <c r="E727" s="19">
        <f>VLOOKUP(D727,Lists!$B$3:$C$18,2,FALSE)</f>
        <v>13</v>
      </c>
      <c r="F727" s="19">
        <v>1</v>
      </c>
      <c r="G727" s="19" t="s">
        <v>66</v>
      </c>
      <c r="H727" s="23">
        <v>1600</v>
      </c>
      <c r="I727" s="37">
        <v>0.14016341923318668</v>
      </c>
      <c r="J727" s="36">
        <v>7.1357303575703178E-4</v>
      </c>
      <c r="K727" s="36">
        <f t="shared" si="191"/>
        <v>7.1357303575703178E-4</v>
      </c>
      <c r="L727" s="23">
        <v>3.32</v>
      </c>
      <c r="M727" s="35">
        <v>0.33</v>
      </c>
      <c r="N727" s="35">
        <f t="shared" si="192"/>
        <v>0.33</v>
      </c>
      <c r="O727" s="38">
        <v>15.408695652173913</v>
      </c>
      <c r="P727" s="38">
        <f t="shared" si="193"/>
        <v>15.408695652173913</v>
      </c>
      <c r="Q727" s="38">
        <v>1.3361692000000001</v>
      </c>
      <c r="R727" s="38">
        <v>3.0951638065522622</v>
      </c>
      <c r="S727" s="23">
        <v>1.23</v>
      </c>
      <c r="T727" s="23">
        <v>0.87</v>
      </c>
      <c r="U727" s="23">
        <v>10</v>
      </c>
      <c r="V727" s="23">
        <f t="shared" si="194"/>
        <v>10</v>
      </c>
      <c r="W727" s="23">
        <v>78</v>
      </c>
      <c r="X727" s="23">
        <f t="shared" si="195"/>
        <v>78</v>
      </c>
      <c r="Y727" s="23">
        <v>62</v>
      </c>
      <c r="Z727" s="23" t="str">
        <f>Code!$K$204</f>
        <v>EF 86</v>
      </c>
      <c r="AA727" s="23" t="str">
        <f>Code!$K$207</f>
        <v>EF 57</v>
      </c>
      <c r="AB727" s="23" t="str">
        <f>Code!$K$208</f>
        <v>EF 57</v>
      </c>
      <c r="AC727" s="23" t="str">
        <f>Code!$K$205</f>
        <v>EF 57</v>
      </c>
      <c r="AD727" s="23" t="s">
        <v>237</v>
      </c>
      <c r="AE727" s="23" t="s">
        <v>237</v>
      </c>
      <c r="AF727" s="23" t="s">
        <v>237</v>
      </c>
      <c r="AG727" s="39">
        <f t="shared" si="190"/>
        <v>7.1357303575703178E-4</v>
      </c>
      <c r="AH727" s="39">
        <f t="shared" si="196"/>
        <v>7.1357303575703178E-4</v>
      </c>
      <c r="AI727" s="18">
        <f t="shared" si="197"/>
        <v>3.32</v>
      </c>
      <c r="AJ727" s="41">
        <f>Code!$B$23</f>
        <v>0.15</v>
      </c>
      <c r="AK727" s="41">
        <f t="shared" si="198"/>
        <v>0.15</v>
      </c>
      <c r="AL727" s="110">
        <f t="shared" si="199"/>
        <v>15.408695652173913</v>
      </c>
      <c r="AM727" s="110">
        <f t="shared" si="200"/>
        <v>15.408695652173913</v>
      </c>
      <c r="AN727" s="110">
        <f t="shared" si="201"/>
        <v>1.3361692000000001</v>
      </c>
      <c r="AO727" s="110">
        <f t="shared" si="202"/>
        <v>3.0951638065522622</v>
      </c>
      <c r="AP727" s="18">
        <f>VLOOKUP(D727,Code!$B$92:$D$107,2,FALSE)</f>
        <v>0.32</v>
      </c>
      <c r="AQ727" s="18">
        <f>VLOOKUP(E727,Code!$B$92:$D$107,3,FALSE)</f>
        <v>0.25</v>
      </c>
      <c r="AR727" s="18">
        <f>Code!$C$132</f>
        <v>14</v>
      </c>
      <c r="AS727" s="18">
        <f t="shared" si="203"/>
        <v>14</v>
      </c>
      <c r="AT727" s="88">
        <f>Code!$C$189</f>
        <v>80</v>
      </c>
      <c r="AU727" s="88">
        <f t="shared" si="204"/>
        <v>80</v>
      </c>
      <c r="AV727" s="88">
        <f>Code!$C$198</f>
        <v>66</v>
      </c>
      <c r="AW727" s="18" t="str">
        <f>Code!$L$204</f>
        <v>EF 95</v>
      </c>
      <c r="AX727" s="64" t="str">
        <f>Code!$L$207</f>
        <v>EF 60</v>
      </c>
      <c r="AY727" s="64" t="str">
        <f>Code!$L$208</f>
        <v>EF 60</v>
      </c>
      <c r="AZ727" s="64" t="str">
        <f>Code!$L$205</f>
        <v>EF 62</v>
      </c>
      <c r="BA727" s="23" t="s">
        <v>237</v>
      </c>
      <c r="BB727" s="23" t="s">
        <v>237</v>
      </c>
      <c r="BC727" s="23" t="s">
        <v>237</v>
      </c>
      <c r="BD727" s="39">
        <f t="shared" si="205"/>
        <v>6.0653708039347702E-4</v>
      </c>
      <c r="BE727" s="39">
        <f t="shared" si="206"/>
        <v>4.9950112502992225E-4</v>
      </c>
      <c r="BF727" s="18">
        <f>Measures!$C$3</f>
        <v>8</v>
      </c>
      <c r="BG727" s="41">
        <f>Measures!$C$4</f>
        <v>0.1</v>
      </c>
      <c r="BH727" s="41">
        <v>0.06</v>
      </c>
      <c r="BI727" s="18">
        <f>VLOOKUP(D727,Measures!$B$6:$C$21,2,FALSE)</f>
        <v>38</v>
      </c>
      <c r="BJ727" s="18">
        <f>Measures!$C$22</f>
        <v>44</v>
      </c>
      <c r="BK727" s="18">
        <f>Measures!$C$23</f>
        <v>19</v>
      </c>
      <c r="BL727" s="18">
        <f>Measures!$C$24</f>
        <v>13</v>
      </c>
      <c r="BM727" s="18">
        <f>Measures!$C$26</f>
        <v>0.32</v>
      </c>
      <c r="BN727" s="18">
        <f>Measures!$D$26</f>
        <v>0.25</v>
      </c>
      <c r="BO727" s="18">
        <f>Measures!$C$27</f>
        <v>14</v>
      </c>
      <c r="BP727" s="18">
        <f>Measures!$C$28</f>
        <v>15</v>
      </c>
      <c r="BQ727" s="88">
        <f>Measures!$C$29</f>
        <v>92</v>
      </c>
      <c r="BR727" s="88">
        <f>Measures!$C$30</f>
        <v>95</v>
      </c>
      <c r="BS727" s="88">
        <f>Measures!$C$31</f>
        <v>70</v>
      </c>
      <c r="BT727" s="64" t="str">
        <f>Code!$M$204</f>
        <v>EF 200</v>
      </c>
      <c r="BU727" s="64" t="str">
        <f>Code!$M$207</f>
        <v>EF 67</v>
      </c>
      <c r="BV727" s="64" t="str">
        <f>Code!$M$208</f>
        <v>EF 70</v>
      </c>
      <c r="BW727" s="64" t="str">
        <f>Code!$M$205</f>
        <v>EF 82</v>
      </c>
      <c r="BX727" s="64" t="s">
        <v>363</v>
      </c>
      <c r="BY727" s="64" t="s">
        <v>239</v>
      </c>
      <c r="BZ727" s="64" t="s">
        <v>240</v>
      </c>
      <c r="CA727" s="64"/>
      <c r="CB727" s="64"/>
      <c r="CC727" s="64"/>
      <c r="CD727" s="64"/>
      <c r="CE727" s="64"/>
      <c r="CF727" s="64"/>
      <c r="CG727" s="64"/>
      <c r="CH727" s="64"/>
      <c r="CI727" s="64"/>
      <c r="CJ727" s="64"/>
      <c r="CK727" s="64"/>
      <c r="CL727" s="64"/>
      <c r="CM727" s="18"/>
      <c r="CN727" s="18"/>
    </row>
    <row r="728" spans="1:92" ht="14.4" x14ac:dyDescent="0.3">
      <c r="A728" s="19" t="s">
        <v>22</v>
      </c>
      <c r="B728" s="31" t="s">
        <v>85</v>
      </c>
      <c r="C728" s="19" t="s">
        <v>71</v>
      </c>
      <c r="D728" s="19">
        <v>15</v>
      </c>
      <c r="E728" s="19">
        <f>VLOOKUP(D728,Lists!$B$3:$C$18,2,FALSE)</f>
        <v>13</v>
      </c>
      <c r="F728" s="19">
        <v>2</v>
      </c>
      <c r="G728" s="19" t="s">
        <v>66</v>
      </c>
      <c r="H728" s="23">
        <v>1990</v>
      </c>
      <c r="I728" s="37">
        <v>0.14016341923318668</v>
      </c>
      <c r="J728" s="36">
        <v>7.1357303575703178E-4</v>
      </c>
      <c r="K728" s="36">
        <f t="shared" si="191"/>
        <v>7.1357303575703178E-4</v>
      </c>
      <c r="L728" s="23">
        <v>3.32</v>
      </c>
      <c r="M728" s="35">
        <v>0.33</v>
      </c>
      <c r="N728" s="35">
        <f t="shared" si="192"/>
        <v>0.33</v>
      </c>
      <c r="O728" s="38">
        <v>15.408695652173913</v>
      </c>
      <c r="P728" s="38">
        <f t="shared" si="193"/>
        <v>15.408695652173913</v>
      </c>
      <c r="Q728" s="38">
        <v>1.3361692000000001</v>
      </c>
      <c r="R728" s="38">
        <v>3.0951638065522622</v>
      </c>
      <c r="S728" s="23">
        <v>1.23</v>
      </c>
      <c r="T728" s="23">
        <v>0.87</v>
      </c>
      <c r="U728" s="23">
        <v>10</v>
      </c>
      <c r="V728" s="23">
        <f t="shared" si="194"/>
        <v>10</v>
      </c>
      <c r="W728" s="23">
        <v>78</v>
      </c>
      <c r="X728" s="23">
        <f t="shared" si="195"/>
        <v>78</v>
      </c>
      <c r="Y728" s="23">
        <v>62</v>
      </c>
      <c r="Z728" s="23" t="str">
        <f>Code!$K$204</f>
        <v>EF 86</v>
      </c>
      <c r="AA728" s="23" t="str">
        <f>Code!$K$207</f>
        <v>EF 57</v>
      </c>
      <c r="AB728" s="23" t="str">
        <f>Code!$K$208</f>
        <v>EF 57</v>
      </c>
      <c r="AC728" s="23" t="str">
        <f>Code!$K$205</f>
        <v>EF 57</v>
      </c>
      <c r="AD728" s="23" t="s">
        <v>237</v>
      </c>
      <c r="AE728" s="23" t="s">
        <v>237</v>
      </c>
      <c r="AF728" s="23" t="s">
        <v>237</v>
      </c>
      <c r="AG728" s="39">
        <f t="shared" si="190"/>
        <v>7.1357303575703178E-4</v>
      </c>
      <c r="AH728" s="39">
        <f t="shared" si="196"/>
        <v>7.1357303575703178E-4</v>
      </c>
      <c r="AI728" s="18">
        <f t="shared" si="197"/>
        <v>3.32</v>
      </c>
      <c r="AJ728" s="41">
        <f>Code!$B$23</f>
        <v>0.15</v>
      </c>
      <c r="AK728" s="41">
        <f t="shared" si="198"/>
        <v>0.15</v>
      </c>
      <c r="AL728" s="110">
        <f t="shared" si="199"/>
        <v>15.408695652173913</v>
      </c>
      <c r="AM728" s="110">
        <f t="shared" si="200"/>
        <v>15.408695652173913</v>
      </c>
      <c r="AN728" s="110">
        <f t="shared" si="201"/>
        <v>1.3361692000000001</v>
      </c>
      <c r="AO728" s="110">
        <f t="shared" si="202"/>
        <v>3.0951638065522622</v>
      </c>
      <c r="AP728" s="18">
        <f>VLOOKUP(D728,Code!$B$92:$D$107,2,FALSE)</f>
        <v>0.32</v>
      </c>
      <c r="AQ728" s="18">
        <f>VLOOKUP(E728,Code!$B$92:$D$107,3,FALSE)</f>
        <v>0.25</v>
      </c>
      <c r="AR728" s="18">
        <f>Code!$C$132</f>
        <v>14</v>
      </c>
      <c r="AS728" s="18">
        <f t="shared" si="203"/>
        <v>14</v>
      </c>
      <c r="AT728" s="88">
        <f>Code!$C$189</f>
        <v>80</v>
      </c>
      <c r="AU728" s="88">
        <f t="shared" si="204"/>
        <v>80</v>
      </c>
      <c r="AV728" s="88">
        <f>Code!$C$198</f>
        <v>66</v>
      </c>
      <c r="AW728" s="18" t="str">
        <f>Code!$L$204</f>
        <v>EF 95</v>
      </c>
      <c r="AX728" s="64" t="str">
        <f>Code!$L$207</f>
        <v>EF 60</v>
      </c>
      <c r="AY728" s="64" t="str">
        <f>Code!$L$208</f>
        <v>EF 60</v>
      </c>
      <c r="AZ728" s="64" t="str">
        <f>Code!$L$205</f>
        <v>EF 62</v>
      </c>
      <c r="BA728" s="23" t="s">
        <v>237</v>
      </c>
      <c r="BB728" s="23" t="s">
        <v>237</v>
      </c>
      <c r="BC728" s="23" t="s">
        <v>237</v>
      </c>
      <c r="BD728" s="39">
        <f t="shared" si="205"/>
        <v>6.0653708039347702E-4</v>
      </c>
      <c r="BE728" s="39">
        <f t="shared" si="206"/>
        <v>4.9950112502992225E-4</v>
      </c>
      <c r="BF728" s="18">
        <f>Measures!$C$3</f>
        <v>8</v>
      </c>
      <c r="BG728" s="41">
        <f>Measures!$C$4</f>
        <v>0.1</v>
      </c>
      <c r="BH728" s="41">
        <v>0.06</v>
      </c>
      <c r="BI728" s="18">
        <f>VLOOKUP(D728,Measures!$B$6:$C$21,2,FALSE)</f>
        <v>38</v>
      </c>
      <c r="BJ728" s="18">
        <f>Measures!$C$22</f>
        <v>44</v>
      </c>
      <c r="BK728" s="18">
        <f>Measures!$C$23</f>
        <v>19</v>
      </c>
      <c r="BL728" s="18">
        <f>Measures!$C$24</f>
        <v>13</v>
      </c>
      <c r="BM728" s="18">
        <f>Measures!$C$26</f>
        <v>0.32</v>
      </c>
      <c r="BN728" s="18">
        <f>Measures!$D$26</f>
        <v>0.25</v>
      </c>
      <c r="BO728" s="18">
        <f>Measures!$C$27</f>
        <v>14</v>
      </c>
      <c r="BP728" s="18">
        <f>Measures!$C$28</f>
        <v>15</v>
      </c>
      <c r="BQ728" s="88">
        <f>Measures!$C$29</f>
        <v>92</v>
      </c>
      <c r="BR728" s="88">
        <f>Measures!$C$30</f>
        <v>95</v>
      </c>
      <c r="BS728" s="88">
        <f>Measures!$C$31</f>
        <v>70</v>
      </c>
      <c r="BT728" s="64" t="str">
        <f>Code!$M$204</f>
        <v>EF 200</v>
      </c>
      <c r="BU728" s="64" t="str">
        <f>Code!$M$207</f>
        <v>EF 67</v>
      </c>
      <c r="BV728" s="64" t="str">
        <f>Code!$M$208</f>
        <v>EF 70</v>
      </c>
      <c r="BW728" s="64" t="str">
        <f>Code!$M$205</f>
        <v>EF 82</v>
      </c>
      <c r="BX728" s="64" t="s">
        <v>363</v>
      </c>
      <c r="BY728" s="64" t="s">
        <v>239</v>
      </c>
      <c r="BZ728" s="64" t="s">
        <v>240</v>
      </c>
      <c r="CA728" s="64"/>
      <c r="CB728" s="64"/>
      <c r="CC728" s="64"/>
      <c r="CD728" s="64"/>
      <c r="CE728" s="64"/>
      <c r="CF728" s="64"/>
      <c r="CG728" s="64"/>
      <c r="CH728" s="64"/>
      <c r="CI728" s="64"/>
      <c r="CJ728" s="64"/>
      <c r="CK728" s="64"/>
      <c r="CL728" s="64"/>
      <c r="CM728" s="18"/>
      <c r="CN728" s="18"/>
    </row>
    <row r="729" spans="1:92" ht="14.4" x14ac:dyDescent="0.3">
      <c r="A729" s="19" t="s">
        <v>95</v>
      </c>
      <c r="B729" s="31" t="s">
        <v>85</v>
      </c>
      <c r="C729" s="19" t="s">
        <v>87</v>
      </c>
      <c r="D729" s="19">
        <v>15</v>
      </c>
      <c r="E729" s="19">
        <f>VLOOKUP(D729,Lists!$B$3:$C$18,2,FALSE)</f>
        <v>13</v>
      </c>
      <c r="F729" s="19">
        <v>1</v>
      </c>
      <c r="G729" s="19" t="s">
        <v>66</v>
      </c>
      <c r="H729" s="23">
        <v>1600</v>
      </c>
      <c r="I729" s="37">
        <v>0.14016341923318668</v>
      </c>
      <c r="J729" s="36">
        <v>7.1357303575703178E-4</v>
      </c>
      <c r="K729" s="36">
        <f t="shared" si="191"/>
        <v>7.1357303575703178E-4</v>
      </c>
      <c r="L729" s="23">
        <v>3.32</v>
      </c>
      <c r="M729" s="35">
        <v>0.33</v>
      </c>
      <c r="N729" s="35">
        <f t="shared" si="192"/>
        <v>0.33</v>
      </c>
      <c r="O729" s="38">
        <v>15.408695652173913</v>
      </c>
      <c r="P729" s="38">
        <f t="shared" si="193"/>
        <v>15.408695652173913</v>
      </c>
      <c r="Q729" s="38">
        <v>1.3361692000000001</v>
      </c>
      <c r="R729" s="38">
        <v>3.0951638065522622</v>
      </c>
      <c r="S729" s="23">
        <v>1.23</v>
      </c>
      <c r="T729" s="23">
        <v>0.87</v>
      </c>
      <c r="U729" s="23">
        <v>10</v>
      </c>
      <c r="V729" s="23">
        <f t="shared" si="194"/>
        <v>10</v>
      </c>
      <c r="W729" s="23">
        <v>78</v>
      </c>
      <c r="X729" s="23">
        <f t="shared" si="195"/>
        <v>78</v>
      </c>
      <c r="Y729" s="23">
        <v>62</v>
      </c>
      <c r="Z729" s="23" t="str">
        <f>Code!$K$204</f>
        <v>EF 86</v>
      </c>
      <c r="AA729" s="23" t="str">
        <f>Code!$K$207</f>
        <v>EF 57</v>
      </c>
      <c r="AB729" s="23" t="str">
        <f>Code!$K$208</f>
        <v>EF 57</v>
      </c>
      <c r="AC729" s="23" t="str">
        <f>Code!$K$205</f>
        <v>EF 57</v>
      </c>
      <c r="AD729" s="23" t="s">
        <v>237</v>
      </c>
      <c r="AE729" s="23" t="s">
        <v>237</v>
      </c>
      <c r="AF729" s="23" t="s">
        <v>237</v>
      </c>
      <c r="AG729" s="39">
        <f t="shared" si="190"/>
        <v>7.1357303575703178E-4</v>
      </c>
      <c r="AH729" s="39">
        <f t="shared" si="196"/>
        <v>7.1357303575703178E-4</v>
      </c>
      <c r="AI729" s="18">
        <f t="shared" si="197"/>
        <v>3.32</v>
      </c>
      <c r="AJ729" s="41">
        <f>Code!$B$23</f>
        <v>0.15</v>
      </c>
      <c r="AK729" s="41">
        <f t="shared" si="198"/>
        <v>0.15</v>
      </c>
      <c r="AL729" s="110">
        <f t="shared" si="199"/>
        <v>15.408695652173913</v>
      </c>
      <c r="AM729" s="110">
        <f t="shared" si="200"/>
        <v>15.408695652173913</v>
      </c>
      <c r="AN729" s="110">
        <f t="shared" si="201"/>
        <v>1.3361692000000001</v>
      </c>
      <c r="AO729" s="110">
        <f t="shared" si="202"/>
        <v>3.0951638065522622</v>
      </c>
      <c r="AP729" s="18">
        <f>VLOOKUP(D729,Code!$B$92:$D$107,2,FALSE)</f>
        <v>0.32</v>
      </c>
      <c r="AQ729" s="18">
        <f>VLOOKUP(E729,Code!$B$92:$D$107,3,FALSE)</f>
        <v>0.25</v>
      </c>
      <c r="AR729" s="18">
        <f>Code!$C$132</f>
        <v>14</v>
      </c>
      <c r="AS729" s="18">
        <f t="shared" si="203"/>
        <v>14</v>
      </c>
      <c r="AT729" s="88">
        <f>Code!$C$189</f>
        <v>80</v>
      </c>
      <c r="AU729" s="88">
        <f t="shared" si="204"/>
        <v>80</v>
      </c>
      <c r="AV729" s="88">
        <f>Code!$C$198</f>
        <v>66</v>
      </c>
      <c r="AW729" s="18" t="str">
        <f>Code!$L$204</f>
        <v>EF 95</v>
      </c>
      <c r="AX729" s="64" t="str">
        <f>Code!$L$207</f>
        <v>EF 60</v>
      </c>
      <c r="AY729" s="64" t="str">
        <f>Code!$L$208</f>
        <v>EF 60</v>
      </c>
      <c r="AZ729" s="64" t="str">
        <f>Code!$L$205</f>
        <v>EF 62</v>
      </c>
      <c r="BA729" s="23" t="s">
        <v>237</v>
      </c>
      <c r="BB729" s="23" t="s">
        <v>237</v>
      </c>
      <c r="BC729" s="23" t="s">
        <v>237</v>
      </c>
      <c r="BD729" s="39">
        <f t="shared" si="205"/>
        <v>6.0653708039347702E-4</v>
      </c>
      <c r="BE729" s="39">
        <f t="shared" si="206"/>
        <v>4.9950112502992225E-4</v>
      </c>
      <c r="BF729" s="18">
        <f>Measures!$C$3</f>
        <v>8</v>
      </c>
      <c r="BG729" s="41">
        <f>Measures!$C$4</f>
        <v>0.1</v>
      </c>
      <c r="BH729" s="41">
        <v>0.06</v>
      </c>
      <c r="BI729" s="18">
        <f>VLOOKUP(D729,Measures!$B$6:$C$21,2,FALSE)</f>
        <v>38</v>
      </c>
      <c r="BJ729" s="18">
        <f>Measures!$C$22</f>
        <v>44</v>
      </c>
      <c r="BK729" s="18">
        <f>Measures!$C$23</f>
        <v>19</v>
      </c>
      <c r="BL729" s="18">
        <f>Measures!$C$24</f>
        <v>13</v>
      </c>
      <c r="BM729" s="18">
        <f>Measures!$C$26</f>
        <v>0.32</v>
      </c>
      <c r="BN729" s="18">
        <f>Measures!$D$26</f>
        <v>0.25</v>
      </c>
      <c r="BO729" s="18">
        <f>Measures!$C$27</f>
        <v>14</v>
      </c>
      <c r="BP729" s="18">
        <f>Measures!$C$28</f>
        <v>15</v>
      </c>
      <c r="BQ729" s="88">
        <f>Measures!$C$29</f>
        <v>92</v>
      </c>
      <c r="BR729" s="88">
        <f>Measures!$C$30</f>
        <v>95</v>
      </c>
      <c r="BS729" s="88">
        <f>Measures!$C$31</f>
        <v>70</v>
      </c>
      <c r="BT729" s="64" t="str">
        <f>Code!$M$204</f>
        <v>EF 200</v>
      </c>
      <c r="BU729" s="64" t="str">
        <f>Code!$M$207</f>
        <v>EF 67</v>
      </c>
      <c r="BV729" s="64" t="str">
        <f>Code!$M$208</f>
        <v>EF 70</v>
      </c>
      <c r="BW729" s="64" t="str">
        <f>Code!$M$205</f>
        <v>EF 82</v>
      </c>
      <c r="BX729" s="64" t="s">
        <v>363</v>
      </c>
      <c r="BY729" s="64" t="s">
        <v>239</v>
      </c>
      <c r="BZ729" s="64" t="s">
        <v>240</v>
      </c>
      <c r="CA729" s="64"/>
      <c r="CB729" s="64"/>
      <c r="CC729" s="64"/>
      <c r="CD729" s="64"/>
      <c r="CE729" s="64"/>
      <c r="CF729" s="64"/>
      <c r="CG729" s="64"/>
      <c r="CH729" s="64"/>
      <c r="CI729" s="64"/>
      <c r="CJ729" s="64"/>
      <c r="CK729" s="64"/>
      <c r="CL729" s="64"/>
      <c r="CM729" s="18"/>
      <c r="CN729" s="18"/>
    </row>
    <row r="730" spans="1:92" ht="14.4" x14ac:dyDescent="0.3">
      <c r="A730" s="19" t="s">
        <v>95</v>
      </c>
      <c r="B730" s="31" t="s">
        <v>85</v>
      </c>
      <c r="C730" s="19" t="s">
        <v>87</v>
      </c>
      <c r="D730" s="19">
        <v>15</v>
      </c>
      <c r="E730" s="19">
        <f>VLOOKUP(D730,Lists!$B$3:$C$18,2,FALSE)</f>
        <v>13</v>
      </c>
      <c r="F730" s="19">
        <v>2</v>
      </c>
      <c r="G730" s="19" t="s">
        <v>66</v>
      </c>
      <c r="H730" s="23">
        <v>1990</v>
      </c>
      <c r="I730" s="37">
        <v>0.14016341923318668</v>
      </c>
      <c r="J730" s="36">
        <v>7.1357303575703178E-4</v>
      </c>
      <c r="K730" s="36">
        <f t="shared" si="191"/>
        <v>7.1357303575703178E-4</v>
      </c>
      <c r="L730" s="23">
        <v>3.32</v>
      </c>
      <c r="M730" s="35">
        <v>0.33</v>
      </c>
      <c r="N730" s="35">
        <f t="shared" si="192"/>
        <v>0.33</v>
      </c>
      <c r="O730" s="38">
        <v>15.408695652173913</v>
      </c>
      <c r="P730" s="38">
        <f t="shared" si="193"/>
        <v>15.408695652173913</v>
      </c>
      <c r="Q730" s="38">
        <v>1.3361692000000001</v>
      </c>
      <c r="R730" s="38">
        <v>3.0951638065522622</v>
      </c>
      <c r="S730" s="23">
        <v>1.23</v>
      </c>
      <c r="T730" s="23">
        <v>0.87</v>
      </c>
      <c r="U730" s="23">
        <v>10</v>
      </c>
      <c r="V730" s="23">
        <f t="shared" si="194"/>
        <v>10</v>
      </c>
      <c r="W730" s="23">
        <v>78</v>
      </c>
      <c r="X730" s="23">
        <f t="shared" si="195"/>
        <v>78</v>
      </c>
      <c r="Y730" s="23">
        <v>62</v>
      </c>
      <c r="Z730" s="23" t="str">
        <f>Code!$K$204</f>
        <v>EF 86</v>
      </c>
      <c r="AA730" s="23" t="str">
        <f>Code!$K$207</f>
        <v>EF 57</v>
      </c>
      <c r="AB730" s="23" t="str">
        <f>Code!$K$208</f>
        <v>EF 57</v>
      </c>
      <c r="AC730" s="23" t="str">
        <f>Code!$K$205</f>
        <v>EF 57</v>
      </c>
      <c r="AD730" s="23" t="s">
        <v>237</v>
      </c>
      <c r="AE730" s="23" t="s">
        <v>237</v>
      </c>
      <c r="AF730" s="23" t="s">
        <v>237</v>
      </c>
      <c r="AG730" s="39">
        <f t="shared" si="190"/>
        <v>7.1357303575703178E-4</v>
      </c>
      <c r="AH730" s="39">
        <f t="shared" si="196"/>
        <v>7.1357303575703178E-4</v>
      </c>
      <c r="AI730" s="18">
        <f t="shared" si="197"/>
        <v>3.32</v>
      </c>
      <c r="AJ730" s="41">
        <f>Code!$B$23</f>
        <v>0.15</v>
      </c>
      <c r="AK730" s="41">
        <f t="shared" si="198"/>
        <v>0.15</v>
      </c>
      <c r="AL730" s="110">
        <f t="shared" si="199"/>
        <v>15.408695652173913</v>
      </c>
      <c r="AM730" s="110">
        <f t="shared" si="200"/>
        <v>15.408695652173913</v>
      </c>
      <c r="AN730" s="110">
        <f t="shared" si="201"/>
        <v>1.3361692000000001</v>
      </c>
      <c r="AO730" s="110">
        <f t="shared" si="202"/>
        <v>3.0951638065522622</v>
      </c>
      <c r="AP730" s="18">
        <f>VLOOKUP(D730,Code!$B$92:$D$107,2,FALSE)</f>
        <v>0.32</v>
      </c>
      <c r="AQ730" s="18">
        <f>VLOOKUP(E730,Code!$B$92:$D$107,3,FALSE)</f>
        <v>0.25</v>
      </c>
      <c r="AR730" s="18">
        <f>Code!$C$132</f>
        <v>14</v>
      </c>
      <c r="AS730" s="18">
        <f t="shared" si="203"/>
        <v>14</v>
      </c>
      <c r="AT730" s="88">
        <f>Code!$C$189</f>
        <v>80</v>
      </c>
      <c r="AU730" s="88">
        <f t="shared" si="204"/>
        <v>80</v>
      </c>
      <c r="AV730" s="88">
        <f>Code!$C$198</f>
        <v>66</v>
      </c>
      <c r="AW730" s="18" t="str">
        <f>Code!$L$204</f>
        <v>EF 95</v>
      </c>
      <c r="AX730" s="64" t="str">
        <f>Code!$L$207</f>
        <v>EF 60</v>
      </c>
      <c r="AY730" s="64" t="str">
        <f>Code!$L$208</f>
        <v>EF 60</v>
      </c>
      <c r="AZ730" s="64" t="str">
        <f>Code!$L$205</f>
        <v>EF 62</v>
      </c>
      <c r="BA730" s="23" t="s">
        <v>237</v>
      </c>
      <c r="BB730" s="23" t="s">
        <v>237</v>
      </c>
      <c r="BC730" s="23" t="s">
        <v>237</v>
      </c>
      <c r="BD730" s="39">
        <f t="shared" si="205"/>
        <v>6.0653708039347702E-4</v>
      </c>
      <c r="BE730" s="39">
        <f t="shared" si="206"/>
        <v>4.9950112502992225E-4</v>
      </c>
      <c r="BF730" s="18">
        <f>Measures!$C$3</f>
        <v>8</v>
      </c>
      <c r="BG730" s="41">
        <f>Measures!$C$4</f>
        <v>0.1</v>
      </c>
      <c r="BH730" s="41">
        <v>0.06</v>
      </c>
      <c r="BI730" s="18">
        <f>VLOOKUP(D730,Measures!$B$6:$C$21,2,FALSE)</f>
        <v>38</v>
      </c>
      <c r="BJ730" s="18">
        <f>Measures!$C$22</f>
        <v>44</v>
      </c>
      <c r="BK730" s="18">
        <f>Measures!$C$23</f>
        <v>19</v>
      </c>
      <c r="BL730" s="18">
        <f>Measures!$C$24</f>
        <v>13</v>
      </c>
      <c r="BM730" s="18">
        <f>Measures!$C$26</f>
        <v>0.32</v>
      </c>
      <c r="BN730" s="18">
        <f>Measures!$D$26</f>
        <v>0.25</v>
      </c>
      <c r="BO730" s="18">
        <f>Measures!$C$27</f>
        <v>14</v>
      </c>
      <c r="BP730" s="18">
        <f>Measures!$C$28</f>
        <v>15</v>
      </c>
      <c r="BQ730" s="88">
        <f>Measures!$C$29</f>
        <v>92</v>
      </c>
      <c r="BR730" s="88">
        <f>Measures!$C$30</f>
        <v>95</v>
      </c>
      <c r="BS730" s="88">
        <f>Measures!$C$31</f>
        <v>70</v>
      </c>
      <c r="BT730" s="64" t="str">
        <f>Code!$M$204</f>
        <v>EF 200</v>
      </c>
      <c r="BU730" s="64" t="str">
        <f>Code!$M$207</f>
        <v>EF 67</v>
      </c>
      <c r="BV730" s="64" t="str">
        <f>Code!$M$208</f>
        <v>EF 70</v>
      </c>
      <c r="BW730" s="64" t="str">
        <f>Code!$M$205</f>
        <v>EF 82</v>
      </c>
      <c r="BX730" s="64" t="s">
        <v>363</v>
      </c>
      <c r="BY730" s="64" t="s">
        <v>239</v>
      </c>
      <c r="BZ730" s="64" t="s">
        <v>240</v>
      </c>
      <c r="CA730" s="64"/>
      <c r="CB730" s="64"/>
      <c r="CC730" s="64"/>
      <c r="CD730" s="64"/>
      <c r="CE730" s="64"/>
      <c r="CF730" s="64"/>
      <c r="CG730" s="64"/>
      <c r="CH730" s="64"/>
      <c r="CI730" s="64"/>
      <c r="CJ730" s="64"/>
      <c r="CK730" s="64"/>
      <c r="CL730" s="64"/>
      <c r="CM730" s="18"/>
      <c r="CN730" s="18"/>
    </row>
    <row r="731" spans="1:92" ht="14.4" x14ac:dyDescent="0.3">
      <c r="A731" s="19" t="s">
        <v>22</v>
      </c>
      <c r="B731" s="31" t="s">
        <v>85</v>
      </c>
      <c r="C731" s="19" t="s">
        <v>87</v>
      </c>
      <c r="D731" s="19">
        <v>15</v>
      </c>
      <c r="E731" s="19">
        <f>VLOOKUP(D731,Lists!$B$3:$C$18,2,FALSE)</f>
        <v>13</v>
      </c>
      <c r="F731" s="19">
        <v>1</v>
      </c>
      <c r="G731" s="19" t="s">
        <v>66</v>
      </c>
      <c r="H731" s="23">
        <v>1600</v>
      </c>
      <c r="I731" s="37">
        <v>0.14016341923318668</v>
      </c>
      <c r="J731" s="36">
        <v>7.1357303575703178E-4</v>
      </c>
      <c r="K731" s="36">
        <f t="shared" si="191"/>
        <v>7.1357303575703178E-4</v>
      </c>
      <c r="L731" s="23">
        <v>3.32</v>
      </c>
      <c r="M731" s="35">
        <v>0.33</v>
      </c>
      <c r="N731" s="35">
        <f t="shared" si="192"/>
        <v>0.33</v>
      </c>
      <c r="O731" s="38">
        <v>15.408695652173913</v>
      </c>
      <c r="P731" s="38">
        <f t="shared" si="193"/>
        <v>15.408695652173913</v>
      </c>
      <c r="Q731" s="38">
        <v>1.3361692000000001</v>
      </c>
      <c r="R731" s="38">
        <v>3.0951638065522622</v>
      </c>
      <c r="S731" s="23">
        <v>1.23</v>
      </c>
      <c r="T731" s="23">
        <v>0.87</v>
      </c>
      <c r="U731" s="23">
        <v>10</v>
      </c>
      <c r="V731" s="23">
        <f t="shared" si="194"/>
        <v>10</v>
      </c>
      <c r="W731" s="23">
        <v>78</v>
      </c>
      <c r="X731" s="23">
        <f t="shared" si="195"/>
        <v>78</v>
      </c>
      <c r="Y731" s="23">
        <v>62</v>
      </c>
      <c r="Z731" s="23" t="str">
        <f>Code!$K$204</f>
        <v>EF 86</v>
      </c>
      <c r="AA731" s="23" t="str">
        <f>Code!$K$207</f>
        <v>EF 57</v>
      </c>
      <c r="AB731" s="23" t="str">
        <f>Code!$K$208</f>
        <v>EF 57</v>
      </c>
      <c r="AC731" s="23" t="str">
        <f>Code!$K$205</f>
        <v>EF 57</v>
      </c>
      <c r="AD731" s="23" t="s">
        <v>237</v>
      </c>
      <c r="AE731" s="23" t="s">
        <v>237</v>
      </c>
      <c r="AF731" s="23" t="s">
        <v>237</v>
      </c>
      <c r="AG731" s="39">
        <f t="shared" si="190"/>
        <v>7.1357303575703178E-4</v>
      </c>
      <c r="AH731" s="39">
        <f t="shared" si="196"/>
        <v>7.1357303575703178E-4</v>
      </c>
      <c r="AI731" s="18">
        <f t="shared" si="197"/>
        <v>3.32</v>
      </c>
      <c r="AJ731" s="41">
        <f>Code!$B$23</f>
        <v>0.15</v>
      </c>
      <c r="AK731" s="41">
        <f t="shared" si="198"/>
        <v>0.15</v>
      </c>
      <c r="AL731" s="110">
        <f t="shared" si="199"/>
        <v>15.408695652173913</v>
      </c>
      <c r="AM731" s="110">
        <f t="shared" si="200"/>
        <v>15.408695652173913</v>
      </c>
      <c r="AN731" s="110">
        <f t="shared" si="201"/>
        <v>1.3361692000000001</v>
      </c>
      <c r="AO731" s="110">
        <f t="shared" si="202"/>
        <v>3.0951638065522622</v>
      </c>
      <c r="AP731" s="18">
        <f>VLOOKUP(D731,Code!$B$92:$D$107,2,FALSE)</f>
        <v>0.32</v>
      </c>
      <c r="AQ731" s="18">
        <f>VLOOKUP(E731,Code!$B$92:$D$107,3,FALSE)</f>
        <v>0.25</v>
      </c>
      <c r="AR731" s="18">
        <f>Code!$C$132</f>
        <v>14</v>
      </c>
      <c r="AS731" s="18">
        <f t="shared" si="203"/>
        <v>14</v>
      </c>
      <c r="AT731" s="88">
        <f>Code!$C$189</f>
        <v>80</v>
      </c>
      <c r="AU731" s="88">
        <f t="shared" si="204"/>
        <v>80</v>
      </c>
      <c r="AV731" s="88">
        <f>Code!$C$198</f>
        <v>66</v>
      </c>
      <c r="AW731" s="18" t="str">
        <f>Code!$L$204</f>
        <v>EF 95</v>
      </c>
      <c r="AX731" s="64" t="str">
        <f>Code!$L$207</f>
        <v>EF 60</v>
      </c>
      <c r="AY731" s="64" t="str">
        <f>Code!$L$208</f>
        <v>EF 60</v>
      </c>
      <c r="AZ731" s="64" t="str">
        <f>Code!$L$205</f>
        <v>EF 62</v>
      </c>
      <c r="BA731" s="23" t="s">
        <v>237</v>
      </c>
      <c r="BB731" s="23" t="s">
        <v>237</v>
      </c>
      <c r="BC731" s="23" t="s">
        <v>237</v>
      </c>
      <c r="BD731" s="39">
        <f t="shared" si="205"/>
        <v>6.0653708039347702E-4</v>
      </c>
      <c r="BE731" s="39">
        <f t="shared" si="206"/>
        <v>4.9950112502992225E-4</v>
      </c>
      <c r="BF731" s="18">
        <f>Measures!$C$3</f>
        <v>8</v>
      </c>
      <c r="BG731" s="41">
        <f>Measures!$C$4</f>
        <v>0.1</v>
      </c>
      <c r="BH731" s="41">
        <v>0.06</v>
      </c>
      <c r="BI731" s="18">
        <f>VLOOKUP(D731,Measures!$B$6:$C$21,2,FALSE)</f>
        <v>38</v>
      </c>
      <c r="BJ731" s="18">
        <f>Measures!$C$22</f>
        <v>44</v>
      </c>
      <c r="BK731" s="18">
        <f>Measures!$C$23</f>
        <v>19</v>
      </c>
      <c r="BL731" s="18">
        <f>Measures!$C$24</f>
        <v>13</v>
      </c>
      <c r="BM731" s="18">
        <f>Measures!$C$26</f>
        <v>0.32</v>
      </c>
      <c r="BN731" s="18">
        <f>Measures!$D$26</f>
        <v>0.25</v>
      </c>
      <c r="BO731" s="18">
        <f>Measures!$C$27</f>
        <v>14</v>
      </c>
      <c r="BP731" s="18">
        <f>Measures!$C$28</f>
        <v>15</v>
      </c>
      <c r="BQ731" s="88">
        <f>Measures!$C$29</f>
        <v>92</v>
      </c>
      <c r="BR731" s="88">
        <f>Measures!$C$30</f>
        <v>95</v>
      </c>
      <c r="BS731" s="88">
        <f>Measures!$C$31</f>
        <v>70</v>
      </c>
      <c r="BT731" s="64" t="str">
        <f>Code!$M$204</f>
        <v>EF 200</v>
      </c>
      <c r="BU731" s="64" t="str">
        <f>Code!$M$207</f>
        <v>EF 67</v>
      </c>
      <c r="BV731" s="64" t="str">
        <f>Code!$M$208</f>
        <v>EF 70</v>
      </c>
      <c r="BW731" s="64" t="str">
        <f>Code!$M$205</f>
        <v>EF 82</v>
      </c>
      <c r="BX731" s="64" t="s">
        <v>363</v>
      </c>
      <c r="BY731" s="64" t="s">
        <v>239</v>
      </c>
      <c r="BZ731" s="64" t="s">
        <v>240</v>
      </c>
      <c r="CA731" s="64"/>
      <c r="CB731" s="64"/>
      <c r="CC731" s="64"/>
      <c r="CD731" s="64"/>
      <c r="CE731" s="64"/>
      <c r="CF731" s="64"/>
      <c r="CG731" s="64"/>
      <c r="CH731" s="64"/>
      <c r="CI731" s="64"/>
      <c r="CJ731" s="64"/>
      <c r="CK731" s="64"/>
      <c r="CL731" s="64"/>
      <c r="CM731" s="18"/>
      <c r="CN731" s="18"/>
    </row>
    <row r="732" spans="1:92" ht="14.4" x14ac:dyDescent="0.3">
      <c r="A732" s="19" t="s">
        <v>22</v>
      </c>
      <c r="B732" s="31" t="s">
        <v>85</v>
      </c>
      <c r="C732" s="19" t="s">
        <v>87</v>
      </c>
      <c r="D732" s="19">
        <v>15</v>
      </c>
      <c r="E732" s="19">
        <f>VLOOKUP(D732,Lists!$B$3:$C$18,2,FALSE)</f>
        <v>13</v>
      </c>
      <c r="F732" s="19">
        <v>2</v>
      </c>
      <c r="G732" s="19" t="s">
        <v>66</v>
      </c>
      <c r="H732" s="23">
        <v>1990</v>
      </c>
      <c r="I732" s="37">
        <v>0.14016341923318668</v>
      </c>
      <c r="J732" s="36">
        <v>7.1357303575703178E-4</v>
      </c>
      <c r="K732" s="36">
        <f t="shared" si="191"/>
        <v>7.1357303575703178E-4</v>
      </c>
      <c r="L732" s="23">
        <v>3.32</v>
      </c>
      <c r="M732" s="35">
        <v>0.33</v>
      </c>
      <c r="N732" s="35">
        <f t="shared" si="192"/>
        <v>0.33</v>
      </c>
      <c r="O732" s="38">
        <v>15.408695652173913</v>
      </c>
      <c r="P732" s="38">
        <f t="shared" si="193"/>
        <v>15.408695652173913</v>
      </c>
      <c r="Q732" s="38">
        <v>1.3361692000000001</v>
      </c>
      <c r="R732" s="38">
        <v>3.0951638065522622</v>
      </c>
      <c r="S732" s="23">
        <v>1.23</v>
      </c>
      <c r="T732" s="23">
        <v>0.87</v>
      </c>
      <c r="U732" s="23">
        <v>10</v>
      </c>
      <c r="V732" s="23">
        <f t="shared" si="194"/>
        <v>10</v>
      </c>
      <c r="W732" s="23">
        <v>78</v>
      </c>
      <c r="X732" s="23">
        <f t="shared" si="195"/>
        <v>78</v>
      </c>
      <c r="Y732" s="23">
        <v>62</v>
      </c>
      <c r="Z732" s="23" t="str">
        <f>Code!$K$204</f>
        <v>EF 86</v>
      </c>
      <c r="AA732" s="23" t="str">
        <f>Code!$K$207</f>
        <v>EF 57</v>
      </c>
      <c r="AB732" s="23" t="str">
        <f>Code!$K$208</f>
        <v>EF 57</v>
      </c>
      <c r="AC732" s="23" t="str">
        <f>Code!$K$205</f>
        <v>EF 57</v>
      </c>
      <c r="AD732" s="23" t="s">
        <v>237</v>
      </c>
      <c r="AE732" s="23" t="s">
        <v>237</v>
      </c>
      <c r="AF732" s="23" t="s">
        <v>237</v>
      </c>
      <c r="AG732" s="39">
        <f t="shared" si="190"/>
        <v>7.1357303575703178E-4</v>
      </c>
      <c r="AH732" s="39">
        <f t="shared" si="196"/>
        <v>7.1357303575703178E-4</v>
      </c>
      <c r="AI732" s="18">
        <f t="shared" si="197"/>
        <v>3.32</v>
      </c>
      <c r="AJ732" s="41">
        <f>Code!$B$23</f>
        <v>0.15</v>
      </c>
      <c r="AK732" s="41">
        <f t="shared" si="198"/>
        <v>0.15</v>
      </c>
      <c r="AL732" s="110">
        <f t="shared" si="199"/>
        <v>15.408695652173913</v>
      </c>
      <c r="AM732" s="110">
        <f t="shared" si="200"/>
        <v>15.408695652173913</v>
      </c>
      <c r="AN732" s="110">
        <f t="shared" si="201"/>
        <v>1.3361692000000001</v>
      </c>
      <c r="AO732" s="110">
        <f t="shared" si="202"/>
        <v>3.0951638065522622</v>
      </c>
      <c r="AP732" s="18">
        <f>VLOOKUP(D732,Code!$B$92:$D$107,2,FALSE)</f>
        <v>0.32</v>
      </c>
      <c r="AQ732" s="18">
        <f>VLOOKUP(E732,Code!$B$92:$D$107,3,FALSE)</f>
        <v>0.25</v>
      </c>
      <c r="AR732" s="18">
        <f>Code!$C$132</f>
        <v>14</v>
      </c>
      <c r="AS732" s="18">
        <f t="shared" si="203"/>
        <v>14</v>
      </c>
      <c r="AT732" s="88">
        <f>Code!$C$189</f>
        <v>80</v>
      </c>
      <c r="AU732" s="88">
        <f t="shared" si="204"/>
        <v>80</v>
      </c>
      <c r="AV732" s="88">
        <f>Code!$C$198</f>
        <v>66</v>
      </c>
      <c r="AW732" s="18" t="str">
        <f>Code!$L$204</f>
        <v>EF 95</v>
      </c>
      <c r="AX732" s="64" t="str">
        <f>Code!$L$207</f>
        <v>EF 60</v>
      </c>
      <c r="AY732" s="64" t="str">
        <f>Code!$L$208</f>
        <v>EF 60</v>
      </c>
      <c r="AZ732" s="64" t="str">
        <f>Code!$L$205</f>
        <v>EF 62</v>
      </c>
      <c r="BA732" s="23" t="s">
        <v>237</v>
      </c>
      <c r="BB732" s="23" t="s">
        <v>237</v>
      </c>
      <c r="BC732" s="23" t="s">
        <v>237</v>
      </c>
      <c r="BD732" s="39">
        <f t="shared" si="205"/>
        <v>6.0653708039347702E-4</v>
      </c>
      <c r="BE732" s="39">
        <f t="shared" si="206"/>
        <v>4.9950112502992225E-4</v>
      </c>
      <c r="BF732" s="18">
        <f>Measures!$C$3</f>
        <v>8</v>
      </c>
      <c r="BG732" s="41">
        <f>Measures!$C$4</f>
        <v>0.1</v>
      </c>
      <c r="BH732" s="41">
        <v>0.06</v>
      </c>
      <c r="BI732" s="18">
        <f>VLOOKUP(D732,Measures!$B$6:$C$21,2,FALSE)</f>
        <v>38</v>
      </c>
      <c r="BJ732" s="18">
        <f>Measures!$C$22</f>
        <v>44</v>
      </c>
      <c r="BK732" s="18">
        <f>Measures!$C$23</f>
        <v>19</v>
      </c>
      <c r="BL732" s="18">
        <f>Measures!$C$24</f>
        <v>13</v>
      </c>
      <c r="BM732" s="18">
        <f>Measures!$C$26</f>
        <v>0.32</v>
      </c>
      <c r="BN732" s="18">
        <f>Measures!$D$26</f>
        <v>0.25</v>
      </c>
      <c r="BO732" s="18">
        <f>Measures!$C$27</f>
        <v>14</v>
      </c>
      <c r="BP732" s="18">
        <f>Measures!$C$28</f>
        <v>15</v>
      </c>
      <c r="BQ732" s="88">
        <f>Measures!$C$29</f>
        <v>92</v>
      </c>
      <c r="BR732" s="88">
        <f>Measures!$C$30</f>
        <v>95</v>
      </c>
      <c r="BS732" s="88">
        <f>Measures!$C$31</f>
        <v>70</v>
      </c>
      <c r="BT732" s="64" t="str">
        <f>Code!$M$204</f>
        <v>EF 200</v>
      </c>
      <c r="BU732" s="64" t="str">
        <f>Code!$M$207</f>
        <v>EF 67</v>
      </c>
      <c r="BV732" s="64" t="str">
        <f>Code!$M$208</f>
        <v>EF 70</v>
      </c>
      <c r="BW732" s="64" t="str">
        <f>Code!$M$205</f>
        <v>EF 82</v>
      </c>
      <c r="BX732" s="64" t="s">
        <v>363</v>
      </c>
      <c r="BY732" s="64" t="s">
        <v>239</v>
      </c>
      <c r="BZ732" s="64" t="s">
        <v>240</v>
      </c>
      <c r="CA732" s="64"/>
      <c r="CB732" s="64"/>
      <c r="CC732" s="64"/>
      <c r="CD732" s="64"/>
      <c r="CE732" s="64"/>
      <c r="CF732" s="64"/>
      <c r="CG732" s="64"/>
      <c r="CH732" s="64"/>
      <c r="CI732" s="64"/>
      <c r="CJ732" s="64"/>
      <c r="CK732" s="64"/>
      <c r="CL732" s="64"/>
      <c r="CM732" s="18"/>
      <c r="CN732" s="18"/>
    </row>
    <row r="733" spans="1:92" ht="14.4" x14ac:dyDescent="0.3">
      <c r="A733" s="19" t="s">
        <v>95</v>
      </c>
      <c r="B733" s="31" t="s">
        <v>85</v>
      </c>
      <c r="C733" s="19" t="s">
        <v>71</v>
      </c>
      <c r="D733" s="19">
        <v>15</v>
      </c>
      <c r="E733" s="19">
        <f>VLOOKUP(D733,Lists!$B$3:$C$18,2,FALSE)</f>
        <v>13</v>
      </c>
      <c r="F733" s="19">
        <v>1</v>
      </c>
      <c r="G733" s="19" t="s">
        <v>67</v>
      </c>
      <c r="H733" s="23">
        <v>1810</v>
      </c>
      <c r="I733" s="37">
        <v>0.11502100840336134</v>
      </c>
      <c r="J733" s="36">
        <v>5.1608452609801366E-4</v>
      </c>
      <c r="K733" s="36">
        <f t="shared" si="191"/>
        <v>5.1608452609801366E-4</v>
      </c>
      <c r="L733" s="23">
        <v>3.67</v>
      </c>
      <c r="M733" s="35">
        <v>0.26</v>
      </c>
      <c r="N733" s="35">
        <f t="shared" si="192"/>
        <v>0.26</v>
      </c>
      <c r="O733" s="38">
        <v>18.171171171171171</v>
      </c>
      <c r="P733" s="38">
        <f t="shared" si="193"/>
        <v>18.171171171171171</v>
      </c>
      <c r="Q733" s="38">
        <v>5.9551821</v>
      </c>
      <c r="R733" s="38">
        <v>10.254943899018233</v>
      </c>
      <c r="S733" s="23">
        <v>1.1400000000000001</v>
      </c>
      <c r="T733" s="23">
        <v>0.87</v>
      </c>
      <c r="U733" s="23">
        <v>10</v>
      </c>
      <c r="V733" s="23">
        <f t="shared" si="194"/>
        <v>10</v>
      </c>
      <c r="W733" s="23">
        <v>78</v>
      </c>
      <c r="X733" s="23">
        <f t="shared" si="195"/>
        <v>78</v>
      </c>
      <c r="Y733" s="23">
        <v>62</v>
      </c>
      <c r="Z733" s="23" t="str">
        <f>Code!$K$204</f>
        <v>EF 86</v>
      </c>
      <c r="AA733" s="23" t="str">
        <f>Code!$K$207</f>
        <v>EF 57</v>
      </c>
      <c r="AB733" s="23" t="str">
        <f>Code!$K$208</f>
        <v>EF 57</v>
      </c>
      <c r="AC733" s="23" t="str">
        <f>Code!$K$205</f>
        <v>EF 57</v>
      </c>
      <c r="AD733" s="23" t="s">
        <v>237</v>
      </c>
      <c r="AE733" s="23" t="s">
        <v>237</v>
      </c>
      <c r="AF733" s="23" t="s">
        <v>237</v>
      </c>
      <c r="AG733" s="39">
        <f t="shared" si="190"/>
        <v>5.1608452609801366E-4</v>
      </c>
      <c r="AH733" s="39">
        <f t="shared" si="196"/>
        <v>5.1608452609801366E-4</v>
      </c>
      <c r="AI733" s="18">
        <f t="shared" si="197"/>
        <v>3.67</v>
      </c>
      <c r="AJ733" s="41">
        <f>Code!$B$23</f>
        <v>0.15</v>
      </c>
      <c r="AK733" s="41">
        <f t="shared" si="198"/>
        <v>0.15</v>
      </c>
      <c r="AL733" s="110">
        <f t="shared" si="199"/>
        <v>18.171171171171171</v>
      </c>
      <c r="AM733" s="110">
        <f t="shared" si="200"/>
        <v>18.171171171171171</v>
      </c>
      <c r="AN733" s="110">
        <f t="shared" si="201"/>
        <v>5.9551821</v>
      </c>
      <c r="AO733" s="110">
        <f t="shared" si="202"/>
        <v>10.254943899018233</v>
      </c>
      <c r="AP733" s="18">
        <f>VLOOKUP(D733,Code!$B$92:$D$107,2,FALSE)</f>
        <v>0.32</v>
      </c>
      <c r="AQ733" s="18">
        <f>VLOOKUP(E733,Code!$B$92:$D$107,3,FALSE)</f>
        <v>0.25</v>
      </c>
      <c r="AR733" s="18">
        <f>Code!$C$132</f>
        <v>14</v>
      </c>
      <c r="AS733" s="18">
        <f t="shared" si="203"/>
        <v>14</v>
      </c>
      <c r="AT733" s="88">
        <f>Code!$C$189</f>
        <v>80</v>
      </c>
      <c r="AU733" s="88">
        <f t="shared" si="204"/>
        <v>80</v>
      </c>
      <c r="AV733" s="88">
        <f>Code!$C$198</f>
        <v>66</v>
      </c>
      <c r="AW733" s="18" t="str">
        <f>Code!$L$204</f>
        <v>EF 95</v>
      </c>
      <c r="AX733" s="64" t="str">
        <f>Code!$L$207</f>
        <v>EF 60</v>
      </c>
      <c r="AY733" s="64" t="str">
        <f>Code!$L$208</f>
        <v>EF 60</v>
      </c>
      <c r="AZ733" s="64" t="str">
        <f>Code!$L$205</f>
        <v>EF 62</v>
      </c>
      <c r="BA733" s="23" t="s">
        <v>237</v>
      </c>
      <c r="BB733" s="23" t="s">
        <v>237</v>
      </c>
      <c r="BC733" s="23" t="s">
        <v>237</v>
      </c>
      <c r="BD733" s="39">
        <f t="shared" si="205"/>
        <v>4.3867184718331158E-4</v>
      </c>
      <c r="BE733" s="39">
        <f t="shared" si="206"/>
        <v>3.6125916826860955E-4</v>
      </c>
      <c r="BF733" s="18">
        <f>Measures!$C$3</f>
        <v>8</v>
      </c>
      <c r="BG733" s="41">
        <f>Measures!$C$4</f>
        <v>0.1</v>
      </c>
      <c r="BH733" s="41">
        <v>0.06</v>
      </c>
      <c r="BI733" s="18">
        <f>VLOOKUP(D733,Measures!$B$6:$C$21,2,FALSE)</f>
        <v>38</v>
      </c>
      <c r="BJ733" s="18">
        <f>Measures!$C$22</f>
        <v>44</v>
      </c>
      <c r="BK733" s="18">
        <f>Measures!$C$23</f>
        <v>19</v>
      </c>
      <c r="BL733" s="18">
        <f>Measures!$C$24</f>
        <v>13</v>
      </c>
      <c r="BM733" s="18">
        <f>Measures!$C$26</f>
        <v>0.32</v>
      </c>
      <c r="BN733" s="18">
        <f>Measures!$D$26</f>
        <v>0.25</v>
      </c>
      <c r="BO733" s="18">
        <f>Measures!$C$27</f>
        <v>14</v>
      </c>
      <c r="BP733" s="18">
        <f>Measures!$C$28</f>
        <v>15</v>
      </c>
      <c r="BQ733" s="88">
        <f>Measures!$C$29</f>
        <v>92</v>
      </c>
      <c r="BR733" s="88">
        <f>Measures!$C$30</f>
        <v>95</v>
      </c>
      <c r="BS733" s="88">
        <f>Measures!$C$31</f>
        <v>70</v>
      </c>
      <c r="BT733" s="64" t="str">
        <f>Code!$M$204</f>
        <v>EF 200</v>
      </c>
      <c r="BU733" s="64" t="str">
        <f>Code!$M$207</f>
        <v>EF 67</v>
      </c>
      <c r="BV733" s="64" t="str">
        <f>Code!$M$208</f>
        <v>EF 70</v>
      </c>
      <c r="BW733" s="64" t="str">
        <f>Code!$M$205</f>
        <v>EF 82</v>
      </c>
      <c r="BX733" s="64" t="s">
        <v>363</v>
      </c>
      <c r="BY733" s="64" t="s">
        <v>239</v>
      </c>
      <c r="BZ733" s="64" t="s">
        <v>240</v>
      </c>
      <c r="CA733" s="64"/>
      <c r="CB733" s="64"/>
      <c r="CC733" s="64"/>
      <c r="CD733" s="64"/>
      <c r="CE733" s="64"/>
      <c r="CF733" s="64"/>
      <c r="CG733" s="64"/>
      <c r="CH733" s="64"/>
      <c r="CI733" s="64"/>
      <c r="CJ733" s="64"/>
      <c r="CK733" s="64"/>
      <c r="CL733" s="64"/>
      <c r="CM733" s="18"/>
      <c r="CN733" s="18"/>
    </row>
    <row r="734" spans="1:92" ht="14.4" x14ac:dyDescent="0.3">
      <c r="A734" s="19" t="s">
        <v>95</v>
      </c>
      <c r="B734" s="31" t="s">
        <v>85</v>
      </c>
      <c r="C734" s="19" t="s">
        <v>71</v>
      </c>
      <c r="D734" s="19">
        <v>15</v>
      </c>
      <c r="E734" s="19">
        <f>VLOOKUP(D734,Lists!$B$3:$C$18,2,FALSE)</f>
        <v>13</v>
      </c>
      <c r="F734" s="19">
        <v>2</v>
      </c>
      <c r="G734" s="19" t="s">
        <v>67</v>
      </c>
      <c r="H734" s="23">
        <v>2400</v>
      </c>
      <c r="I734" s="37">
        <v>0.11502100840336134</v>
      </c>
      <c r="J734" s="36">
        <v>5.1608452609801366E-4</v>
      </c>
      <c r="K734" s="36">
        <f t="shared" si="191"/>
        <v>5.1608452609801366E-4</v>
      </c>
      <c r="L734" s="23">
        <v>3.67</v>
      </c>
      <c r="M734" s="35">
        <v>0.26</v>
      </c>
      <c r="N734" s="35">
        <f t="shared" si="192"/>
        <v>0.26</v>
      </c>
      <c r="O734" s="38">
        <v>18.171171171171171</v>
      </c>
      <c r="P734" s="38">
        <f t="shared" si="193"/>
        <v>18.171171171171171</v>
      </c>
      <c r="Q734" s="38">
        <v>5.9551821</v>
      </c>
      <c r="R734" s="38">
        <v>10.254943899018233</v>
      </c>
      <c r="S734" s="23">
        <v>1.1400000000000001</v>
      </c>
      <c r="T734" s="23">
        <v>0.87</v>
      </c>
      <c r="U734" s="23">
        <v>10</v>
      </c>
      <c r="V734" s="23">
        <f t="shared" si="194"/>
        <v>10</v>
      </c>
      <c r="W734" s="23">
        <v>78</v>
      </c>
      <c r="X734" s="23">
        <f t="shared" si="195"/>
        <v>78</v>
      </c>
      <c r="Y734" s="23">
        <v>62</v>
      </c>
      <c r="Z734" s="23" t="str">
        <f>Code!$K$204</f>
        <v>EF 86</v>
      </c>
      <c r="AA734" s="23" t="str">
        <f>Code!$K$207</f>
        <v>EF 57</v>
      </c>
      <c r="AB734" s="23" t="str">
        <f>Code!$K$208</f>
        <v>EF 57</v>
      </c>
      <c r="AC734" s="23" t="str">
        <f>Code!$K$205</f>
        <v>EF 57</v>
      </c>
      <c r="AD734" s="23" t="s">
        <v>237</v>
      </c>
      <c r="AE734" s="23" t="s">
        <v>237</v>
      </c>
      <c r="AF734" s="23" t="s">
        <v>237</v>
      </c>
      <c r="AG734" s="39">
        <f t="shared" si="190"/>
        <v>5.1608452609801366E-4</v>
      </c>
      <c r="AH734" s="39">
        <f t="shared" si="196"/>
        <v>5.1608452609801366E-4</v>
      </c>
      <c r="AI734" s="18">
        <f t="shared" si="197"/>
        <v>3.67</v>
      </c>
      <c r="AJ734" s="41">
        <f>Code!$B$23</f>
        <v>0.15</v>
      </c>
      <c r="AK734" s="41">
        <f t="shared" si="198"/>
        <v>0.15</v>
      </c>
      <c r="AL734" s="110">
        <f t="shared" si="199"/>
        <v>18.171171171171171</v>
      </c>
      <c r="AM734" s="110">
        <f t="shared" si="200"/>
        <v>18.171171171171171</v>
      </c>
      <c r="AN734" s="110">
        <f t="shared" si="201"/>
        <v>5.9551821</v>
      </c>
      <c r="AO734" s="110">
        <f t="shared" si="202"/>
        <v>10.254943899018233</v>
      </c>
      <c r="AP734" s="18">
        <f>VLOOKUP(D734,Code!$B$92:$D$107,2,FALSE)</f>
        <v>0.32</v>
      </c>
      <c r="AQ734" s="18">
        <f>VLOOKUP(E734,Code!$B$92:$D$107,3,FALSE)</f>
        <v>0.25</v>
      </c>
      <c r="AR734" s="18">
        <f>Code!$C$132</f>
        <v>14</v>
      </c>
      <c r="AS734" s="18">
        <f t="shared" si="203"/>
        <v>14</v>
      </c>
      <c r="AT734" s="88">
        <f>Code!$C$189</f>
        <v>80</v>
      </c>
      <c r="AU734" s="88">
        <f t="shared" si="204"/>
        <v>80</v>
      </c>
      <c r="AV734" s="88">
        <f>Code!$C$198</f>
        <v>66</v>
      </c>
      <c r="AW734" s="18" t="str">
        <f>Code!$L$204</f>
        <v>EF 95</v>
      </c>
      <c r="AX734" s="64" t="str">
        <f>Code!$L$207</f>
        <v>EF 60</v>
      </c>
      <c r="AY734" s="64" t="str">
        <f>Code!$L$208</f>
        <v>EF 60</v>
      </c>
      <c r="AZ734" s="64" t="str">
        <f>Code!$L$205</f>
        <v>EF 62</v>
      </c>
      <c r="BA734" s="23" t="s">
        <v>237</v>
      </c>
      <c r="BB734" s="23" t="s">
        <v>237</v>
      </c>
      <c r="BC734" s="23" t="s">
        <v>237</v>
      </c>
      <c r="BD734" s="39">
        <f t="shared" si="205"/>
        <v>4.3867184718331158E-4</v>
      </c>
      <c r="BE734" s="39">
        <f t="shared" si="206"/>
        <v>3.6125916826860955E-4</v>
      </c>
      <c r="BF734" s="18">
        <f>Measures!$C$3</f>
        <v>8</v>
      </c>
      <c r="BG734" s="41">
        <f>Measures!$C$4</f>
        <v>0.1</v>
      </c>
      <c r="BH734" s="41">
        <v>0.06</v>
      </c>
      <c r="BI734" s="18">
        <f>VLOOKUP(D734,Measures!$B$6:$C$21,2,FALSE)</f>
        <v>38</v>
      </c>
      <c r="BJ734" s="18">
        <f>Measures!$C$22</f>
        <v>44</v>
      </c>
      <c r="BK734" s="18">
        <f>Measures!$C$23</f>
        <v>19</v>
      </c>
      <c r="BL734" s="18">
        <f>Measures!$C$24</f>
        <v>13</v>
      </c>
      <c r="BM734" s="18">
        <f>Measures!$C$26</f>
        <v>0.32</v>
      </c>
      <c r="BN734" s="18">
        <f>Measures!$D$26</f>
        <v>0.25</v>
      </c>
      <c r="BO734" s="18">
        <f>Measures!$C$27</f>
        <v>14</v>
      </c>
      <c r="BP734" s="18">
        <f>Measures!$C$28</f>
        <v>15</v>
      </c>
      <c r="BQ734" s="88">
        <f>Measures!$C$29</f>
        <v>92</v>
      </c>
      <c r="BR734" s="88">
        <f>Measures!$C$30</f>
        <v>95</v>
      </c>
      <c r="BS734" s="88">
        <f>Measures!$C$31</f>
        <v>70</v>
      </c>
      <c r="BT734" s="64" t="str">
        <f>Code!$M$204</f>
        <v>EF 200</v>
      </c>
      <c r="BU734" s="64" t="str">
        <f>Code!$M$207</f>
        <v>EF 67</v>
      </c>
      <c r="BV734" s="64" t="str">
        <f>Code!$M$208</f>
        <v>EF 70</v>
      </c>
      <c r="BW734" s="64" t="str">
        <f>Code!$M$205</f>
        <v>EF 82</v>
      </c>
      <c r="BX734" s="64" t="s">
        <v>363</v>
      </c>
      <c r="BY734" s="64" t="s">
        <v>239</v>
      </c>
      <c r="BZ734" s="64" t="s">
        <v>240</v>
      </c>
      <c r="CA734" s="64"/>
      <c r="CB734" s="64"/>
      <c r="CC734" s="64"/>
      <c r="CD734" s="64"/>
      <c r="CE734" s="64"/>
      <c r="CF734" s="64"/>
      <c r="CG734" s="64"/>
      <c r="CH734" s="64"/>
      <c r="CI734" s="64"/>
      <c r="CJ734" s="64"/>
      <c r="CK734" s="64"/>
      <c r="CL734" s="64"/>
      <c r="CM734" s="18"/>
      <c r="CN734" s="18"/>
    </row>
    <row r="735" spans="1:92" ht="14.4" x14ac:dyDescent="0.3">
      <c r="A735" s="19" t="s">
        <v>22</v>
      </c>
      <c r="B735" s="31" t="s">
        <v>85</v>
      </c>
      <c r="C735" s="19" t="s">
        <v>71</v>
      </c>
      <c r="D735" s="19">
        <v>15</v>
      </c>
      <c r="E735" s="19">
        <f>VLOOKUP(D735,Lists!$B$3:$C$18,2,FALSE)</f>
        <v>13</v>
      </c>
      <c r="F735" s="19">
        <v>1</v>
      </c>
      <c r="G735" s="19" t="s">
        <v>67</v>
      </c>
      <c r="H735" s="23">
        <v>1810</v>
      </c>
      <c r="I735" s="37">
        <v>0.11502100840336134</v>
      </c>
      <c r="J735" s="36">
        <v>5.1608452609801366E-4</v>
      </c>
      <c r="K735" s="36">
        <f t="shared" si="191"/>
        <v>5.1608452609801366E-4</v>
      </c>
      <c r="L735" s="23">
        <v>3.67</v>
      </c>
      <c r="M735" s="35">
        <v>0.26</v>
      </c>
      <c r="N735" s="35">
        <f t="shared" si="192"/>
        <v>0.26</v>
      </c>
      <c r="O735" s="38">
        <v>18.171171171171171</v>
      </c>
      <c r="P735" s="38">
        <f t="shared" si="193"/>
        <v>18.171171171171171</v>
      </c>
      <c r="Q735" s="38">
        <v>5.9551821</v>
      </c>
      <c r="R735" s="38">
        <v>10.254943899018233</v>
      </c>
      <c r="S735" s="23">
        <v>1.1400000000000001</v>
      </c>
      <c r="T735" s="23">
        <v>0.87</v>
      </c>
      <c r="U735" s="23">
        <v>10</v>
      </c>
      <c r="V735" s="23">
        <f t="shared" si="194"/>
        <v>10</v>
      </c>
      <c r="W735" s="23">
        <v>78</v>
      </c>
      <c r="X735" s="23">
        <f t="shared" si="195"/>
        <v>78</v>
      </c>
      <c r="Y735" s="23">
        <v>62</v>
      </c>
      <c r="Z735" s="23" t="str">
        <f>Code!$K$204</f>
        <v>EF 86</v>
      </c>
      <c r="AA735" s="23" t="str">
        <f>Code!$K$207</f>
        <v>EF 57</v>
      </c>
      <c r="AB735" s="23" t="str">
        <f>Code!$K$208</f>
        <v>EF 57</v>
      </c>
      <c r="AC735" s="23" t="str">
        <f>Code!$K$205</f>
        <v>EF 57</v>
      </c>
      <c r="AD735" s="23" t="s">
        <v>237</v>
      </c>
      <c r="AE735" s="23" t="s">
        <v>237</v>
      </c>
      <c r="AF735" s="23" t="s">
        <v>237</v>
      </c>
      <c r="AG735" s="39">
        <f t="shared" si="190"/>
        <v>5.1608452609801366E-4</v>
      </c>
      <c r="AH735" s="39">
        <f t="shared" si="196"/>
        <v>5.1608452609801366E-4</v>
      </c>
      <c r="AI735" s="18">
        <f t="shared" si="197"/>
        <v>3.67</v>
      </c>
      <c r="AJ735" s="41">
        <f>Code!$B$23</f>
        <v>0.15</v>
      </c>
      <c r="AK735" s="41">
        <f t="shared" si="198"/>
        <v>0.15</v>
      </c>
      <c r="AL735" s="110">
        <f t="shared" si="199"/>
        <v>18.171171171171171</v>
      </c>
      <c r="AM735" s="110">
        <f t="shared" si="200"/>
        <v>18.171171171171171</v>
      </c>
      <c r="AN735" s="110">
        <f t="shared" si="201"/>
        <v>5.9551821</v>
      </c>
      <c r="AO735" s="110">
        <f t="shared" si="202"/>
        <v>10.254943899018233</v>
      </c>
      <c r="AP735" s="18">
        <f>VLOOKUP(D735,Code!$B$92:$D$107,2,FALSE)</f>
        <v>0.32</v>
      </c>
      <c r="AQ735" s="18">
        <f>VLOOKUP(E735,Code!$B$92:$D$107,3,FALSE)</f>
        <v>0.25</v>
      </c>
      <c r="AR735" s="18">
        <f>Code!$C$132</f>
        <v>14</v>
      </c>
      <c r="AS735" s="18">
        <f t="shared" si="203"/>
        <v>14</v>
      </c>
      <c r="AT735" s="88">
        <f>Code!$C$189</f>
        <v>80</v>
      </c>
      <c r="AU735" s="88">
        <f t="shared" si="204"/>
        <v>80</v>
      </c>
      <c r="AV735" s="88">
        <f>Code!$C$198</f>
        <v>66</v>
      </c>
      <c r="AW735" s="18" t="str">
        <f>Code!$L$204</f>
        <v>EF 95</v>
      </c>
      <c r="AX735" s="64" t="str">
        <f>Code!$L$207</f>
        <v>EF 60</v>
      </c>
      <c r="AY735" s="64" t="str">
        <f>Code!$L$208</f>
        <v>EF 60</v>
      </c>
      <c r="AZ735" s="64" t="str">
        <f>Code!$L$205</f>
        <v>EF 62</v>
      </c>
      <c r="BA735" s="23" t="s">
        <v>237</v>
      </c>
      <c r="BB735" s="23" t="s">
        <v>237</v>
      </c>
      <c r="BC735" s="23" t="s">
        <v>237</v>
      </c>
      <c r="BD735" s="39">
        <f t="shared" si="205"/>
        <v>4.3867184718331158E-4</v>
      </c>
      <c r="BE735" s="39">
        <f t="shared" si="206"/>
        <v>3.6125916826860955E-4</v>
      </c>
      <c r="BF735" s="18">
        <f>Measures!$C$3</f>
        <v>8</v>
      </c>
      <c r="BG735" s="41">
        <f>Measures!$C$4</f>
        <v>0.1</v>
      </c>
      <c r="BH735" s="41">
        <v>0.06</v>
      </c>
      <c r="BI735" s="18">
        <f>VLOOKUP(D735,Measures!$B$6:$C$21,2,FALSE)</f>
        <v>38</v>
      </c>
      <c r="BJ735" s="18">
        <f>Measures!$C$22</f>
        <v>44</v>
      </c>
      <c r="BK735" s="18">
        <f>Measures!$C$23</f>
        <v>19</v>
      </c>
      <c r="BL735" s="18">
        <f>Measures!$C$24</f>
        <v>13</v>
      </c>
      <c r="BM735" s="18">
        <f>Measures!$C$26</f>
        <v>0.32</v>
      </c>
      <c r="BN735" s="18">
        <f>Measures!$D$26</f>
        <v>0.25</v>
      </c>
      <c r="BO735" s="18">
        <f>Measures!$C$27</f>
        <v>14</v>
      </c>
      <c r="BP735" s="18">
        <f>Measures!$C$28</f>
        <v>15</v>
      </c>
      <c r="BQ735" s="88">
        <f>Measures!$C$29</f>
        <v>92</v>
      </c>
      <c r="BR735" s="88">
        <f>Measures!$C$30</f>
        <v>95</v>
      </c>
      <c r="BS735" s="88">
        <f>Measures!$C$31</f>
        <v>70</v>
      </c>
      <c r="BT735" s="64" t="str">
        <f>Code!$M$204</f>
        <v>EF 200</v>
      </c>
      <c r="BU735" s="64" t="str">
        <f>Code!$M$207</f>
        <v>EF 67</v>
      </c>
      <c r="BV735" s="64" t="str">
        <f>Code!$M$208</f>
        <v>EF 70</v>
      </c>
      <c r="BW735" s="64" t="str">
        <f>Code!$M$205</f>
        <v>EF 82</v>
      </c>
      <c r="BX735" s="64" t="s">
        <v>363</v>
      </c>
      <c r="BY735" s="64" t="s">
        <v>239</v>
      </c>
      <c r="BZ735" s="64" t="s">
        <v>240</v>
      </c>
      <c r="CA735" s="64"/>
      <c r="CB735" s="64"/>
      <c r="CC735" s="64"/>
      <c r="CD735" s="64"/>
      <c r="CE735" s="64"/>
      <c r="CF735" s="64"/>
      <c r="CG735" s="64"/>
      <c r="CH735" s="64"/>
      <c r="CI735" s="64"/>
      <c r="CJ735" s="64"/>
      <c r="CK735" s="64"/>
      <c r="CL735" s="64"/>
      <c r="CM735" s="18"/>
      <c r="CN735" s="18"/>
    </row>
    <row r="736" spans="1:92" ht="14.4" x14ac:dyDescent="0.3">
      <c r="A736" s="19" t="s">
        <v>22</v>
      </c>
      <c r="B736" s="31" t="s">
        <v>85</v>
      </c>
      <c r="C736" s="19" t="s">
        <v>71</v>
      </c>
      <c r="D736" s="19">
        <v>15</v>
      </c>
      <c r="E736" s="19">
        <f>VLOOKUP(D736,Lists!$B$3:$C$18,2,FALSE)</f>
        <v>13</v>
      </c>
      <c r="F736" s="19">
        <v>2</v>
      </c>
      <c r="G736" s="19" t="s">
        <v>67</v>
      </c>
      <c r="H736" s="23">
        <v>2400</v>
      </c>
      <c r="I736" s="37">
        <v>0.11502100840336134</v>
      </c>
      <c r="J736" s="36">
        <v>5.1608452609801366E-4</v>
      </c>
      <c r="K736" s="36">
        <f t="shared" si="191"/>
        <v>5.1608452609801366E-4</v>
      </c>
      <c r="L736" s="23">
        <v>3.67</v>
      </c>
      <c r="M736" s="35">
        <v>0.26</v>
      </c>
      <c r="N736" s="35">
        <f t="shared" si="192"/>
        <v>0.26</v>
      </c>
      <c r="O736" s="38">
        <v>18.171171171171171</v>
      </c>
      <c r="P736" s="38">
        <f t="shared" si="193"/>
        <v>18.171171171171171</v>
      </c>
      <c r="Q736" s="38">
        <v>5.9551821</v>
      </c>
      <c r="R736" s="38">
        <v>10.254943899018233</v>
      </c>
      <c r="S736" s="23">
        <v>1.1400000000000001</v>
      </c>
      <c r="T736" s="23">
        <v>0.87</v>
      </c>
      <c r="U736" s="23">
        <v>10</v>
      </c>
      <c r="V736" s="23">
        <f t="shared" si="194"/>
        <v>10</v>
      </c>
      <c r="W736" s="23">
        <v>78</v>
      </c>
      <c r="X736" s="23">
        <f t="shared" si="195"/>
        <v>78</v>
      </c>
      <c r="Y736" s="23">
        <v>62</v>
      </c>
      <c r="Z736" s="23" t="str">
        <f>Code!$K$204</f>
        <v>EF 86</v>
      </c>
      <c r="AA736" s="23" t="str">
        <f>Code!$K$207</f>
        <v>EF 57</v>
      </c>
      <c r="AB736" s="23" t="str">
        <f>Code!$K$208</f>
        <v>EF 57</v>
      </c>
      <c r="AC736" s="23" t="str">
        <f>Code!$K$205</f>
        <v>EF 57</v>
      </c>
      <c r="AD736" s="23" t="s">
        <v>237</v>
      </c>
      <c r="AE736" s="23" t="s">
        <v>237</v>
      </c>
      <c r="AF736" s="23" t="s">
        <v>237</v>
      </c>
      <c r="AG736" s="39">
        <f t="shared" si="190"/>
        <v>5.1608452609801366E-4</v>
      </c>
      <c r="AH736" s="39">
        <f t="shared" si="196"/>
        <v>5.1608452609801366E-4</v>
      </c>
      <c r="AI736" s="18">
        <f t="shared" si="197"/>
        <v>3.67</v>
      </c>
      <c r="AJ736" s="41">
        <f>Code!$B$23</f>
        <v>0.15</v>
      </c>
      <c r="AK736" s="41">
        <f t="shared" si="198"/>
        <v>0.15</v>
      </c>
      <c r="AL736" s="110">
        <f t="shared" si="199"/>
        <v>18.171171171171171</v>
      </c>
      <c r="AM736" s="110">
        <f t="shared" si="200"/>
        <v>18.171171171171171</v>
      </c>
      <c r="AN736" s="110">
        <f t="shared" si="201"/>
        <v>5.9551821</v>
      </c>
      <c r="AO736" s="110">
        <f t="shared" si="202"/>
        <v>10.254943899018233</v>
      </c>
      <c r="AP736" s="18">
        <f>VLOOKUP(D736,Code!$B$92:$D$107,2,FALSE)</f>
        <v>0.32</v>
      </c>
      <c r="AQ736" s="18">
        <f>VLOOKUP(E736,Code!$B$92:$D$107,3,FALSE)</f>
        <v>0.25</v>
      </c>
      <c r="AR736" s="18">
        <f>Code!$C$132</f>
        <v>14</v>
      </c>
      <c r="AS736" s="18">
        <f t="shared" si="203"/>
        <v>14</v>
      </c>
      <c r="AT736" s="88">
        <f>Code!$C$189</f>
        <v>80</v>
      </c>
      <c r="AU736" s="88">
        <f t="shared" si="204"/>
        <v>80</v>
      </c>
      <c r="AV736" s="88">
        <f>Code!$C$198</f>
        <v>66</v>
      </c>
      <c r="AW736" s="18" t="str">
        <f>Code!$L$204</f>
        <v>EF 95</v>
      </c>
      <c r="AX736" s="64" t="str">
        <f>Code!$L$207</f>
        <v>EF 60</v>
      </c>
      <c r="AY736" s="64" t="str">
        <f>Code!$L$208</f>
        <v>EF 60</v>
      </c>
      <c r="AZ736" s="64" t="str">
        <f>Code!$L$205</f>
        <v>EF 62</v>
      </c>
      <c r="BA736" s="23" t="s">
        <v>237</v>
      </c>
      <c r="BB736" s="23" t="s">
        <v>237</v>
      </c>
      <c r="BC736" s="23" t="s">
        <v>237</v>
      </c>
      <c r="BD736" s="39">
        <f t="shared" si="205"/>
        <v>4.3867184718331158E-4</v>
      </c>
      <c r="BE736" s="39">
        <f t="shared" si="206"/>
        <v>3.6125916826860955E-4</v>
      </c>
      <c r="BF736" s="18">
        <f>Measures!$C$3</f>
        <v>8</v>
      </c>
      <c r="BG736" s="41">
        <f>Measures!$C$4</f>
        <v>0.1</v>
      </c>
      <c r="BH736" s="41">
        <v>0.06</v>
      </c>
      <c r="BI736" s="18">
        <f>VLOOKUP(D736,Measures!$B$6:$C$21,2,FALSE)</f>
        <v>38</v>
      </c>
      <c r="BJ736" s="18">
        <f>Measures!$C$22</f>
        <v>44</v>
      </c>
      <c r="BK736" s="18">
        <f>Measures!$C$23</f>
        <v>19</v>
      </c>
      <c r="BL736" s="18">
        <f>Measures!$C$24</f>
        <v>13</v>
      </c>
      <c r="BM736" s="18">
        <f>Measures!$C$26</f>
        <v>0.32</v>
      </c>
      <c r="BN736" s="18">
        <f>Measures!$D$26</f>
        <v>0.25</v>
      </c>
      <c r="BO736" s="18">
        <f>Measures!$C$27</f>
        <v>14</v>
      </c>
      <c r="BP736" s="18">
        <f>Measures!$C$28</f>
        <v>15</v>
      </c>
      <c r="BQ736" s="88">
        <f>Measures!$C$29</f>
        <v>92</v>
      </c>
      <c r="BR736" s="88">
        <f>Measures!$C$30</f>
        <v>95</v>
      </c>
      <c r="BS736" s="88">
        <f>Measures!$C$31</f>
        <v>70</v>
      </c>
      <c r="BT736" s="64" t="str">
        <f>Code!$M$204</f>
        <v>EF 200</v>
      </c>
      <c r="BU736" s="64" t="str">
        <f>Code!$M$207</f>
        <v>EF 67</v>
      </c>
      <c r="BV736" s="64" t="str">
        <f>Code!$M$208</f>
        <v>EF 70</v>
      </c>
      <c r="BW736" s="64" t="str">
        <f>Code!$M$205</f>
        <v>EF 82</v>
      </c>
      <c r="BX736" s="64" t="s">
        <v>363</v>
      </c>
      <c r="BY736" s="64" t="s">
        <v>239</v>
      </c>
      <c r="BZ736" s="64" t="s">
        <v>240</v>
      </c>
      <c r="CA736" s="64"/>
      <c r="CB736" s="64"/>
      <c r="CC736" s="64"/>
      <c r="CD736" s="64"/>
      <c r="CE736" s="64"/>
      <c r="CF736" s="64"/>
      <c r="CG736" s="64"/>
      <c r="CH736" s="64"/>
      <c r="CI736" s="64"/>
      <c r="CJ736" s="64"/>
      <c r="CK736" s="64"/>
      <c r="CL736" s="64"/>
      <c r="CM736" s="18"/>
      <c r="CN736" s="18"/>
    </row>
    <row r="737" spans="1:92" ht="14.4" x14ac:dyDescent="0.3">
      <c r="A737" s="19" t="s">
        <v>95</v>
      </c>
      <c r="B737" s="31" t="s">
        <v>85</v>
      </c>
      <c r="C737" s="19" t="s">
        <v>87</v>
      </c>
      <c r="D737" s="19">
        <v>15</v>
      </c>
      <c r="E737" s="19">
        <f>VLOOKUP(D737,Lists!$B$3:$C$18,2,FALSE)</f>
        <v>13</v>
      </c>
      <c r="F737" s="19">
        <v>1</v>
      </c>
      <c r="G737" s="19" t="s">
        <v>67</v>
      </c>
      <c r="H737" s="23">
        <v>1810</v>
      </c>
      <c r="I737" s="37">
        <v>0.11502100840336134</v>
      </c>
      <c r="J737" s="36">
        <v>5.1608452609801366E-4</v>
      </c>
      <c r="K737" s="36">
        <f t="shared" si="191"/>
        <v>5.1608452609801366E-4</v>
      </c>
      <c r="L737" s="23">
        <v>3.67</v>
      </c>
      <c r="M737" s="35">
        <v>0.26</v>
      </c>
      <c r="N737" s="35">
        <f t="shared" si="192"/>
        <v>0.26</v>
      </c>
      <c r="O737" s="38">
        <v>18.171171171171171</v>
      </c>
      <c r="P737" s="38">
        <f t="shared" si="193"/>
        <v>18.171171171171171</v>
      </c>
      <c r="Q737" s="38">
        <v>5.9551821</v>
      </c>
      <c r="R737" s="38">
        <v>10.254943899018233</v>
      </c>
      <c r="S737" s="23">
        <v>1.1400000000000001</v>
      </c>
      <c r="T737" s="23">
        <v>0.87</v>
      </c>
      <c r="U737" s="23">
        <v>10</v>
      </c>
      <c r="V737" s="23">
        <f t="shared" si="194"/>
        <v>10</v>
      </c>
      <c r="W737" s="23">
        <v>78</v>
      </c>
      <c r="X737" s="23">
        <f t="shared" si="195"/>
        <v>78</v>
      </c>
      <c r="Y737" s="23">
        <v>62</v>
      </c>
      <c r="Z737" s="23" t="str">
        <f>Code!$K$204</f>
        <v>EF 86</v>
      </c>
      <c r="AA737" s="23" t="str">
        <f>Code!$K$207</f>
        <v>EF 57</v>
      </c>
      <c r="AB737" s="23" t="str">
        <f>Code!$K$208</f>
        <v>EF 57</v>
      </c>
      <c r="AC737" s="23" t="str">
        <f>Code!$K$205</f>
        <v>EF 57</v>
      </c>
      <c r="AD737" s="23" t="s">
        <v>237</v>
      </c>
      <c r="AE737" s="23" t="s">
        <v>237</v>
      </c>
      <c r="AF737" s="23" t="s">
        <v>237</v>
      </c>
      <c r="AG737" s="39">
        <f t="shared" si="190"/>
        <v>5.1608452609801366E-4</v>
      </c>
      <c r="AH737" s="39">
        <f t="shared" si="196"/>
        <v>5.1608452609801366E-4</v>
      </c>
      <c r="AI737" s="18">
        <f t="shared" si="197"/>
        <v>3.67</v>
      </c>
      <c r="AJ737" s="41">
        <f>Code!$B$23</f>
        <v>0.15</v>
      </c>
      <c r="AK737" s="41">
        <f t="shared" si="198"/>
        <v>0.15</v>
      </c>
      <c r="AL737" s="110">
        <f t="shared" si="199"/>
        <v>18.171171171171171</v>
      </c>
      <c r="AM737" s="110">
        <f t="shared" si="200"/>
        <v>18.171171171171171</v>
      </c>
      <c r="AN737" s="110">
        <f t="shared" si="201"/>
        <v>5.9551821</v>
      </c>
      <c r="AO737" s="110">
        <f t="shared" si="202"/>
        <v>10.254943899018233</v>
      </c>
      <c r="AP737" s="18">
        <f>VLOOKUP(D737,Code!$B$92:$D$107,2,FALSE)</f>
        <v>0.32</v>
      </c>
      <c r="AQ737" s="18">
        <f>VLOOKUP(E737,Code!$B$92:$D$107,3,FALSE)</f>
        <v>0.25</v>
      </c>
      <c r="AR737" s="18">
        <f>Code!$C$132</f>
        <v>14</v>
      </c>
      <c r="AS737" s="18">
        <f t="shared" si="203"/>
        <v>14</v>
      </c>
      <c r="AT737" s="88">
        <f>Code!$C$189</f>
        <v>80</v>
      </c>
      <c r="AU737" s="88">
        <f t="shared" si="204"/>
        <v>80</v>
      </c>
      <c r="AV737" s="88">
        <f>Code!$C$198</f>
        <v>66</v>
      </c>
      <c r="AW737" s="18" t="str">
        <f>Code!$L$204</f>
        <v>EF 95</v>
      </c>
      <c r="AX737" s="64" t="str">
        <f>Code!$L$207</f>
        <v>EF 60</v>
      </c>
      <c r="AY737" s="64" t="str">
        <f>Code!$L$208</f>
        <v>EF 60</v>
      </c>
      <c r="AZ737" s="64" t="str">
        <f>Code!$L$205</f>
        <v>EF 62</v>
      </c>
      <c r="BA737" s="23" t="s">
        <v>237</v>
      </c>
      <c r="BB737" s="23" t="s">
        <v>237</v>
      </c>
      <c r="BC737" s="23" t="s">
        <v>237</v>
      </c>
      <c r="BD737" s="39">
        <f t="shared" si="205"/>
        <v>4.3867184718331158E-4</v>
      </c>
      <c r="BE737" s="39">
        <f t="shared" si="206"/>
        <v>3.6125916826860955E-4</v>
      </c>
      <c r="BF737" s="18">
        <f>Measures!$C$3</f>
        <v>8</v>
      </c>
      <c r="BG737" s="41">
        <f>Measures!$C$4</f>
        <v>0.1</v>
      </c>
      <c r="BH737" s="41">
        <v>0.06</v>
      </c>
      <c r="BI737" s="18">
        <f>VLOOKUP(D737,Measures!$B$6:$C$21,2,FALSE)</f>
        <v>38</v>
      </c>
      <c r="BJ737" s="18">
        <f>Measures!$C$22</f>
        <v>44</v>
      </c>
      <c r="BK737" s="18">
        <f>Measures!$C$23</f>
        <v>19</v>
      </c>
      <c r="BL737" s="18">
        <f>Measures!$C$24</f>
        <v>13</v>
      </c>
      <c r="BM737" s="18">
        <f>Measures!$C$26</f>
        <v>0.32</v>
      </c>
      <c r="BN737" s="18">
        <f>Measures!$D$26</f>
        <v>0.25</v>
      </c>
      <c r="BO737" s="18">
        <f>Measures!$C$27</f>
        <v>14</v>
      </c>
      <c r="BP737" s="18">
        <f>Measures!$C$28</f>
        <v>15</v>
      </c>
      <c r="BQ737" s="88">
        <f>Measures!$C$29</f>
        <v>92</v>
      </c>
      <c r="BR737" s="88">
        <f>Measures!$C$30</f>
        <v>95</v>
      </c>
      <c r="BS737" s="88">
        <f>Measures!$C$31</f>
        <v>70</v>
      </c>
      <c r="BT737" s="64" t="str">
        <f>Code!$M$204</f>
        <v>EF 200</v>
      </c>
      <c r="BU737" s="64" t="str">
        <f>Code!$M$207</f>
        <v>EF 67</v>
      </c>
      <c r="BV737" s="64" t="str">
        <f>Code!$M$208</f>
        <v>EF 70</v>
      </c>
      <c r="BW737" s="64" t="str">
        <f>Code!$M$205</f>
        <v>EF 82</v>
      </c>
      <c r="BX737" s="64" t="s">
        <v>363</v>
      </c>
      <c r="BY737" s="64" t="s">
        <v>239</v>
      </c>
      <c r="BZ737" s="64" t="s">
        <v>240</v>
      </c>
      <c r="CA737" s="64"/>
      <c r="CB737" s="64"/>
      <c r="CC737" s="64"/>
      <c r="CD737" s="64"/>
      <c r="CE737" s="64"/>
      <c r="CF737" s="64"/>
      <c r="CG737" s="64"/>
      <c r="CH737" s="64"/>
      <c r="CI737" s="64"/>
      <c r="CJ737" s="64"/>
      <c r="CK737" s="64"/>
      <c r="CL737" s="64"/>
      <c r="CM737" s="18"/>
      <c r="CN737" s="18"/>
    </row>
    <row r="738" spans="1:92" ht="14.4" x14ac:dyDescent="0.3">
      <c r="A738" s="19" t="s">
        <v>95</v>
      </c>
      <c r="B738" s="31" t="s">
        <v>85</v>
      </c>
      <c r="C738" s="19" t="s">
        <v>87</v>
      </c>
      <c r="D738" s="19">
        <v>15</v>
      </c>
      <c r="E738" s="19">
        <f>VLOOKUP(D738,Lists!$B$3:$C$18,2,FALSE)</f>
        <v>13</v>
      </c>
      <c r="F738" s="19">
        <v>2</v>
      </c>
      <c r="G738" s="19" t="s">
        <v>67</v>
      </c>
      <c r="H738" s="23">
        <v>2400</v>
      </c>
      <c r="I738" s="37">
        <v>0.11502100840336134</v>
      </c>
      <c r="J738" s="36">
        <v>5.1608452609801366E-4</v>
      </c>
      <c r="K738" s="36">
        <f t="shared" si="191"/>
        <v>5.1608452609801366E-4</v>
      </c>
      <c r="L738" s="23">
        <v>3.67</v>
      </c>
      <c r="M738" s="35">
        <v>0.26</v>
      </c>
      <c r="N738" s="35">
        <f t="shared" si="192"/>
        <v>0.26</v>
      </c>
      <c r="O738" s="38">
        <v>18.171171171171171</v>
      </c>
      <c r="P738" s="38">
        <f t="shared" si="193"/>
        <v>18.171171171171171</v>
      </c>
      <c r="Q738" s="38">
        <v>5.9551821</v>
      </c>
      <c r="R738" s="38">
        <v>10.254943899018233</v>
      </c>
      <c r="S738" s="23">
        <v>1.1400000000000001</v>
      </c>
      <c r="T738" s="23">
        <v>0.87</v>
      </c>
      <c r="U738" s="23">
        <v>10</v>
      </c>
      <c r="V738" s="23">
        <f t="shared" si="194"/>
        <v>10</v>
      </c>
      <c r="W738" s="23">
        <v>78</v>
      </c>
      <c r="X738" s="23">
        <f t="shared" si="195"/>
        <v>78</v>
      </c>
      <c r="Y738" s="23">
        <v>62</v>
      </c>
      <c r="Z738" s="23" t="str">
        <f>Code!$K$204</f>
        <v>EF 86</v>
      </c>
      <c r="AA738" s="23" t="str">
        <f>Code!$K$207</f>
        <v>EF 57</v>
      </c>
      <c r="AB738" s="23" t="str">
        <f>Code!$K$208</f>
        <v>EF 57</v>
      </c>
      <c r="AC738" s="23" t="str">
        <f>Code!$K$205</f>
        <v>EF 57</v>
      </c>
      <c r="AD738" s="23" t="s">
        <v>237</v>
      </c>
      <c r="AE738" s="23" t="s">
        <v>237</v>
      </c>
      <c r="AF738" s="23" t="s">
        <v>237</v>
      </c>
      <c r="AG738" s="39">
        <f t="shared" si="190"/>
        <v>5.1608452609801366E-4</v>
      </c>
      <c r="AH738" s="39">
        <f t="shared" si="196"/>
        <v>5.1608452609801366E-4</v>
      </c>
      <c r="AI738" s="18">
        <f t="shared" si="197"/>
        <v>3.67</v>
      </c>
      <c r="AJ738" s="41">
        <f>Code!$B$23</f>
        <v>0.15</v>
      </c>
      <c r="AK738" s="41">
        <f t="shared" si="198"/>
        <v>0.15</v>
      </c>
      <c r="AL738" s="110">
        <f t="shared" si="199"/>
        <v>18.171171171171171</v>
      </c>
      <c r="AM738" s="110">
        <f t="shared" si="200"/>
        <v>18.171171171171171</v>
      </c>
      <c r="AN738" s="110">
        <f t="shared" si="201"/>
        <v>5.9551821</v>
      </c>
      <c r="AO738" s="110">
        <f t="shared" si="202"/>
        <v>10.254943899018233</v>
      </c>
      <c r="AP738" s="18">
        <f>VLOOKUP(D738,Code!$B$92:$D$107,2,FALSE)</f>
        <v>0.32</v>
      </c>
      <c r="AQ738" s="18">
        <f>VLOOKUP(E738,Code!$B$92:$D$107,3,FALSE)</f>
        <v>0.25</v>
      </c>
      <c r="AR738" s="18">
        <f>Code!$C$132</f>
        <v>14</v>
      </c>
      <c r="AS738" s="18">
        <f t="shared" si="203"/>
        <v>14</v>
      </c>
      <c r="AT738" s="88">
        <f>Code!$C$189</f>
        <v>80</v>
      </c>
      <c r="AU738" s="88">
        <f t="shared" si="204"/>
        <v>80</v>
      </c>
      <c r="AV738" s="88">
        <f>Code!$C$198</f>
        <v>66</v>
      </c>
      <c r="AW738" s="18" t="str">
        <f>Code!$L$204</f>
        <v>EF 95</v>
      </c>
      <c r="AX738" s="64" t="str">
        <f>Code!$L$207</f>
        <v>EF 60</v>
      </c>
      <c r="AY738" s="64" t="str">
        <f>Code!$L$208</f>
        <v>EF 60</v>
      </c>
      <c r="AZ738" s="64" t="str">
        <f>Code!$L$205</f>
        <v>EF 62</v>
      </c>
      <c r="BA738" s="23" t="s">
        <v>237</v>
      </c>
      <c r="BB738" s="23" t="s">
        <v>237</v>
      </c>
      <c r="BC738" s="23" t="s">
        <v>237</v>
      </c>
      <c r="BD738" s="39">
        <f t="shared" si="205"/>
        <v>4.3867184718331158E-4</v>
      </c>
      <c r="BE738" s="39">
        <f t="shared" si="206"/>
        <v>3.6125916826860955E-4</v>
      </c>
      <c r="BF738" s="18">
        <f>Measures!$C$3</f>
        <v>8</v>
      </c>
      <c r="BG738" s="41">
        <f>Measures!$C$4</f>
        <v>0.1</v>
      </c>
      <c r="BH738" s="41">
        <v>0.06</v>
      </c>
      <c r="BI738" s="18">
        <f>VLOOKUP(D738,Measures!$B$6:$C$21,2,FALSE)</f>
        <v>38</v>
      </c>
      <c r="BJ738" s="18">
        <f>Measures!$C$22</f>
        <v>44</v>
      </c>
      <c r="BK738" s="18">
        <f>Measures!$C$23</f>
        <v>19</v>
      </c>
      <c r="BL738" s="18">
        <f>Measures!$C$24</f>
        <v>13</v>
      </c>
      <c r="BM738" s="18">
        <f>Measures!$C$26</f>
        <v>0.32</v>
      </c>
      <c r="BN738" s="18">
        <f>Measures!$D$26</f>
        <v>0.25</v>
      </c>
      <c r="BO738" s="18">
        <f>Measures!$C$27</f>
        <v>14</v>
      </c>
      <c r="BP738" s="18">
        <f>Measures!$C$28</f>
        <v>15</v>
      </c>
      <c r="BQ738" s="88">
        <f>Measures!$C$29</f>
        <v>92</v>
      </c>
      <c r="BR738" s="88">
        <f>Measures!$C$30</f>
        <v>95</v>
      </c>
      <c r="BS738" s="88">
        <f>Measures!$C$31</f>
        <v>70</v>
      </c>
      <c r="BT738" s="64" t="str">
        <f>Code!$M$204</f>
        <v>EF 200</v>
      </c>
      <c r="BU738" s="64" t="str">
        <f>Code!$M$207</f>
        <v>EF 67</v>
      </c>
      <c r="BV738" s="64" t="str">
        <f>Code!$M$208</f>
        <v>EF 70</v>
      </c>
      <c r="BW738" s="64" t="str">
        <f>Code!$M$205</f>
        <v>EF 82</v>
      </c>
      <c r="BX738" s="64" t="s">
        <v>363</v>
      </c>
      <c r="BY738" s="64" t="s">
        <v>239</v>
      </c>
      <c r="BZ738" s="64" t="s">
        <v>240</v>
      </c>
      <c r="CA738" s="64"/>
      <c r="CB738" s="64"/>
      <c r="CC738" s="64"/>
      <c r="CD738" s="64"/>
      <c r="CE738" s="64"/>
      <c r="CF738" s="64"/>
      <c r="CG738" s="64"/>
      <c r="CH738" s="64"/>
      <c r="CI738" s="64"/>
      <c r="CJ738" s="64"/>
      <c r="CK738" s="64"/>
      <c r="CL738" s="64"/>
      <c r="CM738" s="18"/>
      <c r="CN738" s="18"/>
    </row>
    <row r="739" spans="1:92" ht="14.4" x14ac:dyDescent="0.3">
      <c r="A739" s="19" t="s">
        <v>22</v>
      </c>
      <c r="B739" s="31" t="s">
        <v>85</v>
      </c>
      <c r="C739" s="19" t="s">
        <v>87</v>
      </c>
      <c r="D739" s="19">
        <v>15</v>
      </c>
      <c r="E739" s="19">
        <f>VLOOKUP(D739,Lists!$B$3:$C$18,2,FALSE)</f>
        <v>13</v>
      </c>
      <c r="F739" s="19">
        <v>1</v>
      </c>
      <c r="G739" s="19" t="s">
        <v>67</v>
      </c>
      <c r="H739" s="23">
        <v>1810</v>
      </c>
      <c r="I739" s="37">
        <v>0.11502100840336134</v>
      </c>
      <c r="J739" s="36">
        <v>5.1608452609801366E-4</v>
      </c>
      <c r="K739" s="36">
        <f t="shared" si="191"/>
        <v>5.1608452609801366E-4</v>
      </c>
      <c r="L739" s="23">
        <v>3.67</v>
      </c>
      <c r="M739" s="35">
        <v>0.26</v>
      </c>
      <c r="N739" s="35">
        <f t="shared" si="192"/>
        <v>0.26</v>
      </c>
      <c r="O739" s="38">
        <v>18.171171171171171</v>
      </c>
      <c r="P739" s="38">
        <f t="shared" si="193"/>
        <v>18.171171171171171</v>
      </c>
      <c r="Q739" s="38">
        <v>5.9551821</v>
      </c>
      <c r="R739" s="38">
        <v>10.254943899018233</v>
      </c>
      <c r="S739" s="23">
        <v>1.1400000000000001</v>
      </c>
      <c r="T739" s="23">
        <v>0.87</v>
      </c>
      <c r="U739" s="23">
        <v>10</v>
      </c>
      <c r="V739" s="23">
        <f t="shared" si="194"/>
        <v>10</v>
      </c>
      <c r="W739" s="23">
        <v>78</v>
      </c>
      <c r="X739" s="23">
        <f t="shared" si="195"/>
        <v>78</v>
      </c>
      <c r="Y739" s="23">
        <v>62</v>
      </c>
      <c r="Z739" s="23" t="str">
        <f>Code!$K$204</f>
        <v>EF 86</v>
      </c>
      <c r="AA739" s="23" t="str">
        <f>Code!$K$207</f>
        <v>EF 57</v>
      </c>
      <c r="AB739" s="23" t="str">
        <f>Code!$K$208</f>
        <v>EF 57</v>
      </c>
      <c r="AC739" s="23" t="str">
        <f>Code!$K$205</f>
        <v>EF 57</v>
      </c>
      <c r="AD739" s="23" t="s">
        <v>237</v>
      </c>
      <c r="AE739" s="23" t="s">
        <v>237</v>
      </c>
      <c r="AF739" s="23" t="s">
        <v>237</v>
      </c>
      <c r="AG739" s="39">
        <f t="shared" si="190"/>
        <v>5.1608452609801366E-4</v>
      </c>
      <c r="AH739" s="39">
        <f t="shared" si="196"/>
        <v>5.1608452609801366E-4</v>
      </c>
      <c r="AI739" s="18">
        <f t="shared" si="197"/>
        <v>3.67</v>
      </c>
      <c r="AJ739" s="41">
        <f>Code!$B$23</f>
        <v>0.15</v>
      </c>
      <c r="AK739" s="41">
        <f t="shared" si="198"/>
        <v>0.15</v>
      </c>
      <c r="AL739" s="110">
        <f t="shared" si="199"/>
        <v>18.171171171171171</v>
      </c>
      <c r="AM739" s="110">
        <f t="shared" si="200"/>
        <v>18.171171171171171</v>
      </c>
      <c r="AN739" s="110">
        <f t="shared" si="201"/>
        <v>5.9551821</v>
      </c>
      <c r="AO739" s="110">
        <f t="shared" si="202"/>
        <v>10.254943899018233</v>
      </c>
      <c r="AP739" s="18">
        <f>VLOOKUP(D739,Code!$B$92:$D$107,2,FALSE)</f>
        <v>0.32</v>
      </c>
      <c r="AQ739" s="18">
        <f>VLOOKUP(E739,Code!$B$92:$D$107,3,FALSE)</f>
        <v>0.25</v>
      </c>
      <c r="AR739" s="18">
        <f>Code!$C$132</f>
        <v>14</v>
      </c>
      <c r="AS739" s="18">
        <f t="shared" si="203"/>
        <v>14</v>
      </c>
      <c r="AT739" s="88">
        <f>Code!$C$189</f>
        <v>80</v>
      </c>
      <c r="AU739" s="88">
        <f t="shared" si="204"/>
        <v>80</v>
      </c>
      <c r="AV739" s="88">
        <f>Code!$C$198</f>
        <v>66</v>
      </c>
      <c r="AW739" s="18" t="str">
        <f>Code!$L$204</f>
        <v>EF 95</v>
      </c>
      <c r="AX739" s="64" t="str">
        <f>Code!$L$207</f>
        <v>EF 60</v>
      </c>
      <c r="AY739" s="64" t="str">
        <f>Code!$L$208</f>
        <v>EF 60</v>
      </c>
      <c r="AZ739" s="64" t="str">
        <f>Code!$L$205</f>
        <v>EF 62</v>
      </c>
      <c r="BA739" s="23" t="s">
        <v>237</v>
      </c>
      <c r="BB739" s="23" t="s">
        <v>237</v>
      </c>
      <c r="BC739" s="23" t="s">
        <v>237</v>
      </c>
      <c r="BD739" s="39">
        <f t="shared" si="205"/>
        <v>4.3867184718331158E-4</v>
      </c>
      <c r="BE739" s="39">
        <f t="shared" si="206"/>
        <v>3.6125916826860955E-4</v>
      </c>
      <c r="BF739" s="18">
        <f>Measures!$C$3</f>
        <v>8</v>
      </c>
      <c r="BG739" s="41">
        <f>Measures!$C$4</f>
        <v>0.1</v>
      </c>
      <c r="BH739" s="41">
        <v>0.06</v>
      </c>
      <c r="BI739" s="18">
        <f>VLOOKUP(D739,Measures!$B$6:$C$21,2,FALSE)</f>
        <v>38</v>
      </c>
      <c r="BJ739" s="18">
        <f>Measures!$C$22</f>
        <v>44</v>
      </c>
      <c r="BK739" s="18">
        <f>Measures!$C$23</f>
        <v>19</v>
      </c>
      <c r="BL739" s="18">
        <f>Measures!$C$24</f>
        <v>13</v>
      </c>
      <c r="BM739" s="18">
        <f>Measures!$C$26</f>
        <v>0.32</v>
      </c>
      <c r="BN739" s="18">
        <f>Measures!$D$26</f>
        <v>0.25</v>
      </c>
      <c r="BO739" s="18">
        <f>Measures!$C$27</f>
        <v>14</v>
      </c>
      <c r="BP739" s="18">
        <f>Measures!$C$28</f>
        <v>15</v>
      </c>
      <c r="BQ739" s="88">
        <f>Measures!$C$29</f>
        <v>92</v>
      </c>
      <c r="BR739" s="88">
        <f>Measures!$C$30</f>
        <v>95</v>
      </c>
      <c r="BS739" s="88">
        <f>Measures!$C$31</f>
        <v>70</v>
      </c>
      <c r="BT739" s="64" t="str">
        <f>Code!$M$204</f>
        <v>EF 200</v>
      </c>
      <c r="BU739" s="64" t="str">
        <f>Code!$M$207</f>
        <v>EF 67</v>
      </c>
      <c r="BV739" s="64" t="str">
        <f>Code!$M$208</f>
        <v>EF 70</v>
      </c>
      <c r="BW739" s="64" t="str">
        <f>Code!$M$205</f>
        <v>EF 82</v>
      </c>
      <c r="BX739" s="64" t="s">
        <v>363</v>
      </c>
      <c r="BY739" s="64" t="s">
        <v>239</v>
      </c>
      <c r="BZ739" s="64" t="s">
        <v>240</v>
      </c>
      <c r="CA739" s="64"/>
      <c r="CB739" s="64"/>
      <c r="CC739" s="64"/>
      <c r="CD739" s="64"/>
      <c r="CE739" s="64"/>
      <c r="CF739" s="64"/>
      <c r="CG739" s="64"/>
      <c r="CH739" s="64"/>
      <c r="CI739" s="64"/>
      <c r="CJ739" s="64"/>
      <c r="CK739" s="64"/>
      <c r="CL739" s="64"/>
      <c r="CM739" s="18"/>
      <c r="CN739" s="18"/>
    </row>
    <row r="740" spans="1:92" ht="14.4" x14ac:dyDescent="0.3">
      <c r="A740" s="19" t="s">
        <v>22</v>
      </c>
      <c r="B740" s="31" t="s">
        <v>85</v>
      </c>
      <c r="C740" s="19" t="s">
        <v>87</v>
      </c>
      <c r="D740" s="19">
        <v>15</v>
      </c>
      <c r="E740" s="19">
        <f>VLOOKUP(D740,Lists!$B$3:$C$18,2,FALSE)</f>
        <v>13</v>
      </c>
      <c r="F740" s="19">
        <v>2</v>
      </c>
      <c r="G740" s="19" t="s">
        <v>67</v>
      </c>
      <c r="H740" s="23">
        <v>2400</v>
      </c>
      <c r="I740" s="37">
        <v>0.11502100840336134</v>
      </c>
      <c r="J740" s="36">
        <v>5.1608452609801366E-4</v>
      </c>
      <c r="K740" s="36">
        <f t="shared" si="191"/>
        <v>5.1608452609801366E-4</v>
      </c>
      <c r="L740" s="23">
        <v>3.67</v>
      </c>
      <c r="M740" s="35">
        <v>0.26</v>
      </c>
      <c r="N740" s="35">
        <f t="shared" si="192"/>
        <v>0.26</v>
      </c>
      <c r="O740" s="38">
        <v>18.171171171171171</v>
      </c>
      <c r="P740" s="38">
        <f t="shared" si="193"/>
        <v>18.171171171171171</v>
      </c>
      <c r="Q740" s="38">
        <v>5.9551821</v>
      </c>
      <c r="R740" s="38">
        <v>10.254943899018233</v>
      </c>
      <c r="S740" s="23">
        <v>1.1400000000000001</v>
      </c>
      <c r="T740" s="23">
        <v>0.87</v>
      </c>
      <c r="U740" s="23">
        <v>10</v>
      </c>
      <c r="V740" s="23">
        <f t="shared" si="194"/>
        <v>10</v>
      </c>
      <c r="W740" s="23">
        <v>78</v>
      </c>
      <c r="X740" s="23">
        <f t="shared" si="195"/>
        <v>78</v>
      </c>
      <c r="Y740" s="23">
        <v>62</v>
      </c>
      <c r="Z740" s="23" t="str">
        <f>Code!$K$204</f>
        <v>EF 86</v>
      </c>
      <c r="AA740" s="23" t="str">
        <f>Code!$K$207</f>
        <v>EF 57</v>
      </c>
      <c r="AB740" s="23" t="str">
        <f>Code!$K$208</f>
        <v>EF 57</v>
      </c>
      <c r="AC740" s="23" t="str">
        <f>Code!$K$205</f>
        <v>EF 57</v>
      </c>
      <c r="AD740" s="23" t="s">
        <v>237</v>
      </c>
      <c r="AE740" s="23" t="s">
        <v>237</v>
      </c>
      <c r="AF740" s="23" t="s">
        <v>237</v>
      </c>
      <c r="AG740" s="39">
        <f t="shared" si="190"/>
        <v>5.1608452609801366E-4</v>
      </c>
      <c r="AH740" s="39">
        <f t="shared" si="196"/>
        <v>5.1608452609801366E-4</v>
      </c>
      <c r="AI740" s="18">
        <f t="shared" si="197"/>
        <v>3.67</v>
      </c>
      <c r="AJ740" s="41">
        <f>Code!$B$23</f>
        <v>0.15</v>
      </c>
      <c r="AK740" s="41">
        <f t="shared" si="198"/>
        <v>0.15</v>
      </c>
      <c r="AL740" s="110">
        <f t="shared" si="199"/>
        <v>18.171171171171171</v>
      </c>
      <c r="AM740" s="110">
        <f t="shared" si="200"/>
        <v>18.171171171171171</v>
      </c>
      <c r="AN740" s="110">
        <f t="shared" si="201"/>
        <v>5.9551821</v>
      </c>
      <c r="AO740" s="110">
        <f t="shared" si="202"/>
        <v>10.254943899018233</v>
      </c>
      <c r="AP740" s="18">
        <f>VLOOKUP(D740,Code!$B$92:$D$107,2,FALSE)</f>
        <v>0.32</v>
      </c>
      <c r="AQ740" s="18">
        <f>VLOOKUP(E740,Code!$B$92:$D$107,3,FALSE)</f>
        <v>0.25</v>
      </c>
      <c r="AR740" s="18">
        <f>Code!$C$132</f>
        <v>14</v>
      </c>
      <c r="AS740" s="18">
        <f t="shared" si="203"/>
        <v>14</v>
      </c>
      <c r="AT740" s="88">
        <f>Code!$C$189</f>
        <v>80</v>
      </c>
      <c r="AU740" s="88">
        <f t="shared" si="204"/>
        <v>80</v>
      </c>
      <c r="AV740" s="88">
        <f>Code!$C$198</f>
        <v>66</v>
      </c>
      <c r="AW740" s="18" t="str">
        <f>Code!$L$204</f>
        <v>EF 95</v>
      </c>
      <c r="AX740" s="64" t="str">
        <f>Code!$L$207</f>
        <v>EF 60</v>
      </c>
      <c r="AY740" s="64" t="str">
        <f>Code!$L$208</f>
        <v>EF 60</v>
      </c>
      <c r="AZ740" s="64" t="str">
        <f>Code!$L$205</f>
        <v>EF 62</v>
      </c>
      <c r="BA740" s="23" t="s">
        <v>237</v>
      </c>
      <c r="BB740" s="23" t="s">
        <v>237</v>
      </c>
      <c r="BC740" s="23" t="s">
        <v>237</v>
      </c>
      <c r="BD740" s="39">
        <f t="shared" si="205"/>
        <v>4.3867184718331158E-4</v>
      </c>
      <c r="BE740" s="39">
        <f t="shared" si="206"/>
        <v>3.6125916826860955E-4</v>
      </c>
      <c r="BF740" s="18">
        <f>Measures!$C$3</f>
        <v>8</v>
      </c>
      <c r="BG740" s="41">
        <f>Measures!$C$4</f>
        <v>0.1</v>
      </c>
      <c r="BH740" s="41">
        <v>0.06</v>
      </c>
      <c r="BI740" s="18">
        <f>VLOOKUP(D740,Measures!$B$6:$C$21,2,FALSE)</f>
        <v>38</v>
      </c>
      <c r="BJ740" s="18">
        <f>Measures!$C$22</f>
        <v>44</v>
      </c>
      <c r="BK740" s="18">
        <f>Measures!$C$23</f>
        <v>19</v>
      </c>
      <c r="BL740" s="18">
        <f>Measures!$C$24</f>
        <v>13</v>
      </c>
      <c r="BM740" s="18">
        <f>Measures!$C$26</f>
        <v>0.32</v>
      </c>
      <c r="BN740" s="18">
        <f>Measures!$D$26</f>
        <v>0.25</v>
      </c>
      <c r="BO740" s="18">
        <f>Measures!$C$27</f>
        <v>14</v>
      </c>
      <c r="BP740" s="18">
        <f>Measures!$C$28</f>
        <v>15</v>
      </c>
      <c r="BQ740" s="88">
        <f>Measures!$C$29</f>
        <v>92</v>
      </c>
      <c r="BR740" s="88">
        <f>Measures!$C$30</f>
        <v>95</v>
      </c>
      <c r="BS740" s="88">
        <f>Measures!$C$31</f>
        <v>70</v>
      </c>
      <c r="BT740" s="64" t="str">
        <f>Code!$M$204</f>
        <v>EF 200</v>
      </c>
      <c r="BU740" s="64" t="str">
        <f>Code!$M$207</f>
        <v>EF 67</v>
      </c>
      <c r="BV740" s="64" t="str">
        <f>Code!$M$208</f>
        <v>EF 70</v>
      </c>
      <c r="BW740" s="64" t="str">
        <f>Code!$M$205</f>
        <v>EF 82</v>
      </c>
      <c r="BX740" s="64" t="s">
        <v>363</v>
      </c>
      <c r="BY740" s="64" t="s">
        <v>239</v>
      </c>
      <c r="BZ740" s="64" t="s">
        <v>240</v>
      </c>
      <c r="CA740" s="64"/>
      <c r="CB740" s="64"/>
      <c r="CC740" s="64"/>
      <c r="CD740" s="64"/>
      <c r="CE740" s="64"/>
      <c r="CF740" s="64"/>
      <c r="CG740" s="64"/>
      <c r="CH740" s="64"/>
      <c r="CI740" s="64"/>
      <c r="CJ740" s="64"/>
      <c r="CK740" s="64"/>
      <c r="CL740" s="64"/>
      <c r="CM740" s="18"/>
      <c r="CN740" s="18"/>
    </row>
    <row r="741" spans="1:92" ht="14.4" x14ac:dyDescent="0.3">
      <c r="A741" s="19" t="s">
        <v>95</v>
      </c>
      <c r="B741" s="31" t="s">
        <v>85</v>
      </c>
      <c r="C741" s="19" t="s">
        <v>71</v>
      </c>
      <c r="D741" s="19">
        <v>15</v>
      </c>
      <c r="E741" s="19">
        <f>VLOOKUP(D741,Lists!$B$3:$C$18,2,FALSE)</f>
        <v>13</v>
      </c>
      <c r="F741" s="19">
        <v>1</v>
      </c>
      <c r="G741" s="19" t="s">
        <v>68</v>
      </c>
      <c r="H741" s="23">
        <v>1910</v>
      </c>
      <c r="I741" s="37">
        <v>0.2</v>
      </c>
      <c r="J741" s="36">
        <v>4.6411397360087065E-4</v>
      </c>
      <c r="K741" s="36">
        <f t="shared" si="191"/>
        <v>4.6411397360087065E-4</v>
      </c>
      <c r="L741" s="23">
        <v>4.26</v>
      </c>
      <c r="M741" s="35">
        <v>0.22</v>
      </c>
      <c r="N741" s="35">
        <f t="shared" si="192"/>
        <v>0.22</v>
      </c>
      <c r="O741" s="38">
        <v>22.911764705882351</v>
      </c>
      <c r="P741" s="38">
        <f t="shared" si="193"/>
        <v>22.911764705882351</v>
      </c>
      <c r="Q741" s="38">
        <v>5.9551821</v>
      </c>
      <c r="R741" s="38">
        <v>10.254943899018233</v>
      </c>
      <c r="S741" s="23">
        <v>0.56999999999999995</v>
      </c>
      <c r="T741" s="23">
        <v>0.55000000000000004</v>
      </c>
      <c r="U741" s="23">
        <v>10</v>
      </c>
      <c r="V741" s="23">
        <f t="shared" si="194"/>
        <v>10</v>
      </c>
      <c r="W741" s="23">
        <v>78</v>
      </c>
      <c r="X741" s="23">
        <f t="shared" si="195"/>
        <v>78</v>
      </c>
      <c r="Y741" s="23">
        <v>62</v>
      </c>
      <c r="Z741" s="23" t="str">
        <f>Code!$K$204</f>
        <v>EF 86</v>
      </c>
      <c r="AA741" s="23" t="str">
        <f>Code!$K$207</f>
        <v>EF 57</v>
      </c>
      <c r="AB741" s="23" t="str">
        <f>Code!$K$208</f>
        <v>EF 57</v>
      </c>
      <c r="AC741" s="23" t="str">
        <f>Code!$K$205</f>
        <v>EF 57</v>
      </c>
      <c r="AD741" s="23" t="s">
        <v>237</v>
      </c>
      <c r="AE741" s="23" t="s">
        <v>237</v>
      </c>
      <c r="AF741" s="23" t="s">
        <v>237</v>
      </c>
      <c r="AG741" s="39">
        <f t="shared" si="190"/>
        <v>4.6411397360087065E-4</v>
      </c>
      <c r="AH741" s="39">
        <f t="shared" si="196"/>
        <v>4.6411397360087065E-4</v>
      </c>
      <c r="AI741" s="18">
        <f t="shared" si="197"/>
        <v>4.26</v>
      </c>
      <c r="AJ741" s="41">
        <f>Code!$B$23</f>
        <v>0.15</v>
      </c>
      <c r="AK741" s="41">
        <f t="shared" si="198"/>
        <v>0.15</v>
      </c>
      <c r="AL741" s="110">
        <f t="shared" si="199"/>
        <v>22.911764705882351</v>
      </c>
      <c r="AM741" s="110">
        <f t="shared" si="200"/>
        <v>22.911764705882351</v>
      </c>
      <c r="AN741" s="110">
        <f t="shared" si="201"/>
        <v>5.9551821</v>
      </c>
      <c r="AO741" s="110">
        <f t="shared" si="202"/>
        <v>10.254943899018233</v>
      </c>
      <c r="AP741" s="18">
        <f>VLOOKUP(D741,Code!$B$92:$D$107,2,FALSE)</f>
        <v>0.32</v>
      </c>
      <c r="AQ741" s="18">
        <f>VLOOKUP(E741,Code!$B$92:$D$107,3,FALSE)</f>
        <v>0.25</v>
      </c>
      <c r="AR741" s="18">
        <f>Code!$C$132</f>
        <v>14</v>
      </c>
      <c r="AS741" s="18">
        <f t="shared" si="203"/>
        <v>14</v>
      </c>
      <c r="AT741" s="88">
        <f>Code!$C$189</f>
        <v>80</v>
      </c>
      <c r="AU741" s="88">
        <f t="shared" si="204"/>
        <v>80</v>
      </c>
      <c r="AV741" s="88">
        <f>Code!$C$198</f>
        <v>66</v>
      </c>
      <c r="AW741" s="18" t="str">
        <f>Code!$L$204</f>
        <v>EF 95</v>
      </c>
      <c r="AX741" s="64" t="str">
        <f>Code!$L$207</f>
        <v>EF 60</v>
      </c>
      <c r="AY741" s="64" t="str">
        <f>Code!$L$208</f>
        <v>EF 60</v>
      </c>
      <c r="AZ741" s="64" t="str">
        <f>Code!$L$205</f>
        <v>EF 62</v>
      </c>
      <c r="BA741" s="23" t="s">
        <v>237</v>
      </c>
      <c r="BB741" s="23" t="s">
        <v>237</v>
      </c>
      <c r="BC741" s="23" t="s">
        <v>237</v>
      </c>
      <c r="BD741" s="39">
        <f t="shared" si="205"/>
        <v>3.9449687756074004E-4</v>
      </c>
      <c r="BE741" s="39">
        <f t="shared" si="206"/>
        <v>3.2487978152060944E-4</v>
      </c>
      <c r="BF741" s="18">
        <f>Measures!$C$3</f>
        <v>8</v>
      </c>
      <c r="BG741" s="41">
        <f>Measures!$C$4</f>
        <v>0.1</v>
      </c>
      <c r="BH741" s="41">
        <v>0.06</v>
      </c>
      <c r="BI741" s="18">
        <f>VLOOKUP(D741,Measures!$B$6:$C$21,2,FALSE)</f>
        <v>38</v>
      </c>
      <c r="BJ741" s="18">
        <f>Measures!$C$22</f>
        <v>44</v>
      </c>
      <c r="BK741" s="18">
        <f>Measures!$C$23</f>
        <v>19</v>
      </c>
      <c r="BL741" s="18">
        <f>Measures!$C$24</f>
        <v>13</v>
      </c>
      <c r="BM741" s="18">
        <f>Measures!$C$26</f>
        <v>0.32</v>
      </c>
      <c r="BN741" s="18">
        <f>Measures!$D$26</f>
        <v>0.25</v>
      </c>
      <c r="BO741" s="18">
        <f>Measures!$C$27</f>
        <v>14</v>
      </c>
      <c r="BP741" s="18">
        <f>Measures!$C$28</f>
        <v>15</v>
      </c>
      <c r="BQ741" s="88">
        <f>Measures!$C$29</f>
        <v>92</v>
      </c>
      <c r="BR741" s="88">
        <f>Measures!$C$30</f>
        <v>95</v>
      </c>
      <c r="BS741" s="88">
        <f>Measures!$C$31</f>
        <v>70</v>
      </c>
      <c r="BT741" s="64" t="str">
        <f>Code!$M$204</f>
        <v>EF 200</v>
      </c>
      <c r="BU741" s="64" t="str">
        <f>Code!$M$207</f>
        <v>EF 67</v>
      </c>
      <c r="BV741" s="64" t="str">
        <f>Code!$M$208</f>
        <v>EF 70</v>
      </c>
      <c r="BW741" s="64" t="str">
        <f>Code!$M$205</f>
        <v>EF 82</v>
      </c>
      <c r="BX741" s="64" t="s">
        <v>363</v>
      </c>
      <c r="BY741" s="64" t="s">
        <v>239</v>
      </c>
      <c r="BZ741" s="64" t="s">
        <v>240</v>
      </c>
      <c r="CA741" s="64"/>
      <c r="CB741" s="64"/>
      <c r="CC741" s="64"/>
      <c r="CD741" s="64"/>
      <c r="CE741" s="64"/>
      <c r="CF741" s="64"/>
      <c r="CG741" s="64"/>
      <c r="CH741" s="64"/>
      <c r="CI741" s="64"/>
      <c r="CJ741" s="64"/>
      <c r="CK741" s="64"/>
      <c r="CL741" s="64"/>
      <c r="CM741" s="18"/>
      <c r="CN741" s="18"/>
    </row>
    <row r="742" spans="1:92" ht="14.4" x14ac:dyDescent="0.3">
      <c r="A742" s="19" t="s">
        <v>95</v>
      </c>
      <c r="B742" s="31" t="s">
        <v>85</v>
      </c>
      <c r="C742" s="19" t="s">
        <v>71</v>
      </c>
      <c r="D742" s="19">
        <v>15</v>
      </c>
      <c r="E742" s="19">
        <f>VLOOKUP(D742,Lists!$B$3:$C$18,2,FALSE)</f>
        <v>13</v>
      </c>
      <c r="F742" s="19">
        <v>2</v>
      </c>
      <c r="G742" s="19" t="s">
        <v>68</v>
      </c>
      <c r="H742" s="23">
        <v>2730</v>
      </c>
      <c r="I742" s="37">
        <v>0.2</v>
      </c>
      <c r="J742" s="36">
        <v>4.6411397360087065E-4</v>
      </c>
      <c r="K742" s="36">
        <f t="shared" si="191"/>
        <v>4.6411397360087065E-4</v>
      </c>
      <c r="L742" s="23">
        <v>4.26</v>
      </c>
      <c r="M742" s="35">
        <v>0.22</v>
      </c>
      <c r="N742" s="35">
        <f t="shared" si="192"/>
        <v>0.22</v>
      </c>
      <c r="O742" s="38">
        <v>22.911764705882351</v>
      </c>
      <c r="P742" s="38">
        <f t="shared" si="193"/>
        <v>22.911764705882351</v>
      </c>
      <c r="Q742" s="38">
        <v>5.9551821</v>
      </c>
      <c r="R742" s="38">
        <v>10.254943899018233</v>
      </c>
      <c r="S742" s="23">
        <v>0.56999999999999995</v>
      </c>
      <c r="T742" s="23">
        <v>0.55000000000000004</v>
      </c>
      <c r="U742" s="23">
        <v>10</v>
      </c>
      <c r="V742" s="23">
        <f t="shared" si="194"/>
        <v>10</v>
      </c>
      <c r="W742" s="23">
        <v>78</v>
      </c>
      <c r="X742" s="23">
        <f t="shared" si="195"/>
        <v>78</v>
      </c>
      <c r="Y742" s="23">
        <v>62</v>
      </c>
      <c r="Z742" s="23" t="str">
        <f>Code!$K$204</f>
        <v>EF 86</v>
      </c>
      <c r="AA742" s="23" t="str">
        <f>Code!$K$207</f>
        <v>EF 57</v>
      </c>
      <c r="AB742" s="23" t="str">
        <f>Code!$K$208</f>
        <v>EF 57</v>
      </c>
      <c r="AC742" s="23" t="str">
        <f>Code!$K$205</f>
        <v>EF 57</v>
      </c>
      <c r="AD742" s="23" t="s">
        <v>237</v>
      </c>
      <c r="AE742" s="23" t="s">
        <v>237</v>
      </c>
      <c r="AF742" s="23" t="s">
        <v>237</v>
      </c>
      <c r="AG742" s="39">
        <f t="shared" si="190"/>
        <v>4.6411397360087065E-4</v>
      </c>
      <c r="AH742" s="39">
        <f t="shared" si="196"/>
        <v>4.6411397360087065E-4</v>
      </c>
      <c r="AI742" s="18">
        <f t="shared" si="197"/>
        <v>4.26</v>
      </c>
      <c r="AJ742" s="41">
        <f>Code!$B$23</f>
        <v>0.15</v>
      </c>
      <c r="AK742" s="41">
        <f t="shared" si="198"/>
        <v>0.15</v>
      </c>
      <c r="AL742" s="110">
        <f t="shared" si="199"/>
        <v>22.911764705882351</v>
      </c>
      <c r="AM742" s="110">
        <f t="shared" si="200"/>
        <v>22.911764705882351</v>
      </c>
      <c r="AN742" s="110">
        <f t="shared" si="201"/>
        <v>5.9551821</v>
      </c>
      <c r="AO742" s="110">
        <f t="shared" si="202"/>
        <v>10.254943899018233</v>
      </c>
      <c r="AP742" s="18">
        <f>VLOOKUP(D742,Code!$B$92:$D$107,2,FALSE)</f>
        <v>0.32</v>
      </c>
      <c r="AQ742" s="18">
        <f>VLOOKUP(E742,Code!$B$92:$D$107,3,FALSE)</f>
        <v>0.25</v>
      </c>
      <c r="AR742" s="18">
        <f>Code!$C$132</f>
        <v>14</v>
      </c>
      <c r="AS742" s="18">
        <f t="shared" si="203"/>
        <v>14</v>
      </c>
      <c r="AT742" s="88">
        <f>Code!$C$189</f>
        <v>80</v>
      </c>
      <c r="AU742" s="88">
        <f t="shared" si="204"/>
        <v>80</v>
      </c>
      <c r="AV742" s="88">
        <f>Code!$C$198</f>
        <v>66</v>
      </c>
      <c r="AW742" s="18" t="str">
        <f>Code!$L$204</f>
        <v>EF 95</v>
      </c>
      <c r="AX742" s="64" t="str">
        <f>Code!$L$207</f>
        <v>EF 60</v>
      </c>
      <c r="AY742" s="64" t="str">
        <f>Code!$L$208</f>
        <v>EF 60</v>
      </c>
      <c r="AZ742" s="64" t="str">
        <f>Code!$L$205</f>
        <v>EF 62</v>
      </c>
      <c r="BA742" s="23" t="s">
        <v>237</v>
      </c>
      <c r="BB742" s="23" t="s">
        <v>237</v>
      </c>
      <c r="BC742" s="23" t="s">
        <v>237</v>
      </c>
      <c r="BD742" s="39">
        <f t="shared" si="205"/>
        <v>3.9449687756074004E-4</v>
      </c>
      <c r="BE742" s="39">
        <f t="shared" si="206"/>
        <v>3.2487978152060944E-4</v>
      </c>
      <c r="BF742" s="18">
        <f>Measures!$C$3</f>
        <v>8</v>
      </c>
      <c r="BG742" s="41">
        <f>Measures!$C$4</f>
        <v>0.1</v>
      </c>
      <c r="BH742" s="41">
        <v>0.06</v>
      </c>
      <c r="BI742" s="18">
        <f>VLOOKUP(D742,Measures!$B$6:$C$21,2,FALSE)</f>
        <v>38</v>
      </c>
      <c r="BJ742" s="18">
        <f>Measures!$C$22</f>
        <v>44</v>
      </c>
      <c r="BK742" s="18">
        <f>Measures!$C$23</f>
        <v>19</v>
      </c>
      <c r="BL742" s="18">
        <f>Measures!$C$24</f>
        <v>13</v>
      </c>
      <c r="BM742" s="18">
        <f>Measures!$C$26</f>
        <v>0.32</v>
      </c>
      <c r="BN742" s="18">
        <f>Measures!$D$26</f>
        <v>0.25</v>
      </c>
      <c r="BO742" s="18">
        <f>Measures!$C$27</f>
        <v>14</v>
      </c>
      <c r="BP742" s="18">
        <f>Measures!$C$28</f>
        <v>15</v>
      </c>
      <c r="BQ742" s="88">
        <f>Measures!$C$29</f>
        <v>92</v>
      </c>
      <c r="BR742" s="88">
        <f>Measures!$C$30</f>
        <v>95</v>
      </c>
      <c r="BS742" s="88">
        <f>Measures!$C$31</f>
        <v>70</v>
      </c>
      <c r="BT742" s="64" t="str">
        <f>Code!$M$204</f>
        <v>EF 200</v>
      </c>
      <c r="BU742" s="64" t="str">
        <f>Code!$M$207</f>
        <v>EF 67</v>
      </c>
      <c r="BV742" s="64" t="str">
        <f>Code!$M$208</f>
        <v>EF 70</v>
      </c>
      <c r="BW742" s="64" t="str">
        <f>Code!$M$205</f>
        <v>EF 82</v>
      </c>
      <c r="BX742" s="64" t="s">
        <v>363</v>
      </c>
      <c r="BY742" s="64" t="s">
        <v>239</v>
      </c>
      <c r="BZ742" s="64" t="s">
        <v>240</v>
      </c>
      <c r="CA742" s="64"/>
      <c r="CB742" s="64"/>
      <c r="CC742" s="64"/>
      <c r="CD742" s="64"/>
      <c r="CE742" s="64"/>
      <c r="CF742" s="64"/>
      <c r="CG742" s="64"/>
      <c r="CH742" s="64"/>
      <c r="CI742" s="64"/>
      <c r="CJ742" s="64"/>
      <c r="CK742" s="64"/>
      <c r="CL742" s="64"/>
      <c r="CM742" s="18"/>
      <c r="CN742" s="18"/>
    </row>
    <row r="743" spans="1:92" ht="14.4" x14ac:dyDescent="0.3">
      <c r="A743" s="19" t="s">
        <v>22</v>
      </c>
      <c r="B743" s="31" t="s">
        <v>85</v>
      </c>
      <c r="C743" s="19" t="s">
        <v>71</v>
      </c>
      <c r="D743" s="19">
        <v>15</v>
      </c>
      <c r="E743" s="19">
        <f>VLOOKUP(D743,Lists!$B$3:$C$18,2,FALSE)</f>
        <v>13</v>
      </c>
      <c r="F743" s="19">
        <v>1</v>
      </c>
      <c r="G743" s="19" t="s">
        <v>68</v>
      </c>
      <c r="H743" s="23">
        <v>1910</v>
      </c>
      <c r="I743" s="37">
        <v>0.2</v>
      </c>
      <c r="J743" s="36">
        <v>4.6411397360087065E-4</v>
      </c>
      <c r="K743" s="36">
        <f t="shared" si="191"/>
        <v>4.6411397360087065E-4</v>
      </c>
      <c r="L743" s="23">
        <v>4.26</v>
      </c>
      <c r="M743" s="35">
        <v>0.22</v>
      </c>
      <c r="N743" s="35">
        <f t="shared" si="192"/>
        <v>0.22</v>
      </c>
      <c r="O743" s="38">
        <v>22.911764705882351</v>
      </c>
      <c r="P743" s="38">
        <f t="shared" si="193"/>
        <v>22.911764705882351</v>
      </c>
      <c r="Q743" s="38">
        <v>5.9551821</v>
      </c>
      <c r="R743" s="38">
        <v>10.254943899018233</v>
      </c>
      <c r="S743" s="23">
        <v>0.56999999999999995</v>
      </c>
      <c r="T743" s="23">
        <v>0.55000000000000004</v>
      </c>
      <c r="U743" s="23">
        <v>10</v>
      </c>
      <c r="V743" s="23">
        <f t="shared" si="194"/>
        <v>10</v>
      </c>
      <c r="W743" s="23">
        <v>78</v>
      </c>
      <c r="X743" s="23">
        <f t="shared" si="195"/>
        <v>78</v>
      </c>
      <c r="Y743" s="23">
        <v>62</v>
      </c>
      <c r="Z743" s="23" t="str">
        <f>Code!$K$204</f>
        <v>EF 86</v>
      </c>
      <c r="AA743" s="23" t="str">
        <f>Code!$K$207</f>
        <v>EF 57</v>
      </c>
      <c r="AB743" s="23" t="str">
        <f>Code!$K$208</f>
        <v>EF 57</v>
      </c>
      <c r="AC743" s="23" t="str">
        <f>Code!$K$205</f>
        <v>EF 57</v>
      </c>
      <c r="AD743" s="23" t="s">
        <v>237</v>
      </c>
      <c r="AE743" s="23" t="s">
        <v>237</v>
      </c>
      <c r="AF743" s="23" t="s">
        <v>237</v>
      </c>
      <c r="AG743" s="39">
        <f t="shared" si="190"/>
        <v>4.6411397360087065E-4</v>
      </c>
      <c r="AH743" s="39">
        <f t="shared" si="196"/>
        <v>4.6411397360087065E-4</v>
      </c>
      <c r="AI743" s="18">
        <f t="shared" si="197"/>
        <v>4.26</v>
      </c>
      <c r="AJ743" s="41">
        <f>Code!$B$23</f>
        <v>0.15</v>
      </c>
      <c r="AK743" s="41">
        <f t="shared" si="198"/>
        <v>0.15</v>
      </c>
      <c r="AL743" s="110">
        <f t="shared" si="199"/>
        <v>22.911764705882351</v>
      </c>
      <c r="AM743" s="110">
        <f t="shared" si="200"/>
        <v>22.911764705882351</v>
      </c>
      <c r="AN743" s="110">
        <f t="shared" si="201"/>
        <v>5.9551821</v>
      </c>
      <c r="AO743" s="110">
        <f t="shared" si="202"/>
        <v>10.254943899018233</v>
      </c>
      <c r="AP743" s="18">
        <f>VLOOKUP(D743,Code!$B$92:$D$107,2,FALSE)</f>
        <v>0.32</v>
      </c>
      <c r="AQ743" s="18">
        <f>VLOOKUP(E743,Code!$B$92:$D$107,3,FALSE)</f>
        <v>0.25</v>
      </c>
      <c r="AR743" s="18">
        <f>Code!$C$132</f>
        <v>14</v>
      </c>
      <c r="AS743" s="18">
        <f t="shared" si="203"/>
        <v>14</v>
      </c>
      <c r="AT743" s="88">
        <f>Code!$C$189</f>
        <v>80</v>
      </c>
      <c r="AU743" s="88">
        <f t="shared" si="204"/>
        <v>80</v>
      </c>
      <c r="AV743" s="88">
        <f>Code!$C$198</f>
        <v>66</v>
      </c>
      <c r="AW743" s="18" t="str">
        <f>Code!$L$204</f>
        <v>EF 95</v>
      </c>
      <c r="AX743" s="64" t="str">
        <f>Code!$L$207</f>
        <v>EF 60</v>
      </c>
      <c r="AY743" s="64" t="str">
        <f>Code!$L$208</f>
        <v>EF 60</v>
      </c>
      <c r="AZ743" s="64" t="str">
        <f>Code!$L$205</f>
        <v>EF 62</v>
      </c>
      <c r="BA743" s="23" t="s">
        <v>237</v>
      </c>
      <c r="BB743" s="23" t="s">
        <v>237</v>
      </c>
      <c r="BC743" s="23" t="s">
        <v>237</v>
      </c>
      <c r="BD743" s="39">
        <f t="shared" si="205"/>
        <v>3.9449687756074004E-4</v>
      </c>
      <c r="BE743" s="39">
        <f t="shared" si="206"/>
        <v>3.2487978152060944E-4</v>
      </c>
      <c r="BF743" s="18">
        <f>Measures!$C$3</f>
        <v>8</v>
      </c>
      <c r="BG743" s="41">
        <f>Measures!$C$4</f>
        <v>0.1</v>
      </c>
      <c r="BH743" s="41">
        <v>0.06</v>
      </c>
      <c r="BI743" s="18">
        <f>VLOOKUP(D743,Measures!$B$6:$C$21,2,FALSE)</f>
        <v>38</v>
      </c>
      <c r="BJ743" s="18">
        <f>Measures!$C$22</f>
        <v>44</v>
      </c>
      <c r="BK743" s="18">
        <f>Measures!$C$23</f>
        <v>19</v>
      </c>
      <c r="BL743" s="18">
        <f>Measures!$C$24</f>
        <v>13</v>
      </c>
      <c r="BM743" s="18">
        <f>Measures!$C$26</f>
        <v>0.32</v>
      </c>
      <c r="BN743" s="18">
        <f>Measures!$D$26</f>
        <v>0.25</v>
      </c>
      <c r="BO743" s="18">
        <f>Measures!$C$27</f>
        <v>14</v>
      </c>
      <c r="BP743" s="18">
        <f>Measures!$C$28</f>
        <v>15</v>
      </c>
      <c r="BQ743" s="88">
        <f>Measures!$C$29</f>
        <v>92</v>
      </c>
      <c r="BR743" s="88">
        <f>Measures!$C$30</f>
        <v>95</v>
      </c>
      <c r="BS743" s="88">
        <f>Measures!$C$31</f>
        <v>70</v>
      </c>
      <c r="BT743" s="64" t="str">
        <f>Code!$M$204</f>
        <v>EF 200</v>
      </c>
      <c r="BU743" s="64" t="str">
        <f>Code!$M$207</f>
        <v>EF 67</v>
      </c>
      <c r="BV743" s="64" t="str">
        <f>Code!$M$208</f>
        <v>EF 70</v>
      </c>
      <c r="BW743" s="64" t="str">
        <f>Code!$M$205</f>
        <v>EF 82</v>
      </c>
      <c r="BX743" s="64" t="s">
        <v>363</v>
      </c>
      <c r="BY743" s="64" t="s">
        <v>239</v>
      </c>
      <c r="BZ743" s="64" t="s">
        <v>240</v>
      </c>
      <c r="CA743" s="64"/>
      <c r="CB743" s="64"/>
      <c r="CC743" s="64"/>
      <c r="CD743" s="64"/>
      <c r="CE743" s="64"/>
      <c r="CF743" s="64"/>
      <c r="CG743" s="64"/>
      <c r="CH743" s="64"/>
      <c r="CI743" s="64"/>
      <c r="CJ743" s="64"/>
      <c r="CK743" s="64"/>
      <c r="CL743" s="64"/>
      <c r="CM743" s="18"/>
      <c r="CN743" s="18"/>
    </row>
    <row r="744" spans="1:92" ht="14.4" x14ac:dyDescent="0.3">
      <c r="A744" s="19" t="s">
        <v>22</v>
      </c>
      <c r="B744" s="31" t="s">
        <v>85</v>
      </c>
      <c r="C744" s="19" t="s">
        <v>71</v>
      </c>
      <c r="D744" s="19">
        <v>15</v>
      </c>
      <c r="E744" s="19">
        <f>VLOOKUP(D744,Lists!$B$3:$C$18,2,FALSE)</f>
        <v>13</v>
      </c>
      <c r="F744" s="19">
        <v>2</v>
      </c>
      <c r="G744" s="19" t="s">
        <v>68</v>
      </c>
      <c r="H744" s="23">
        <v>2730</v>
      </c>
      <c r="I744" s="37">
        <v>0.2</v>
      </c>
      <c r="J744" s="36">
        <v>4.6411397360087065E-4</v>
      </c>
      <c r="K744" s="36">
        <f t="shared" si="191"/>
        <v>4.6411397360087065E-4</v>
      </c>
      <c r="L744" s="23">
        <v>4.26</v>
      </c>
      <c r="M744" s="35">
        <v>0.22</v>
      </c>
      <c r="N744" s="35">
        <f t="shared" si="192"/>
        <v>0.22</v>
      </c>
      <c r="O744" s="38">
        <v>22.911764705882351</v>
      </c>
      <c r="P744" s="38">
        <f t="shared" si="193"/>
        <v>22.911764705882351</v>
      </c>
      <c r="Q744" s="38">
        <v>5.9551821</v>
      </c>
      <c r="R744" s="38">
        <v>10.254943899018233</v>
      </c>
      <c r="S744" s="23">
        <v>0.56999999999999995</v>
      </c>
      <c r="T744" s="23">
        <v>0.55000000000000004</v>
      </c>
      <c r="U744" s="23">
        <v>10</v>
      </c>
      <c r="V744" s="23">
        <f t="shared" si="194"/>
        <v>10</v>
      </c>
      <c r="W744" s="23">
        <v>78</v>
      </c>
      <c r="X744" s="23">
        <f t="shared" si="195"/>
        <v>78</v>
      </c>
      <c r="Y744" s="23">
        <v>62</v>
      </c>
      <c r="Z744" s="23" t="str">
        <f>Code!$K$204</f>
        <v>EF 86</v>
      </c>
      <c r="AA744" s="23" t="str">
        <f>Code!$K$207</f>
        <v>EF 57</v>
      </c>
      <c r="AB744" s="23" t="str">
        <f>Code!$K$208</f>
        <v>EF 57</v>
      </c>
      <c r="AC744" s="23" t="str">
        <f>Code!$K$205</f>
        <v>EF 57</v>
      </c>
      <c r="AD744" s="23" t="s">
        <v>237</v>
      </c>
      <c r="AE744" s="23" t="s">
        <v>237</v>
      </c>
      <c r="AF744" s="23" t="s">
        <v>237</v>
      </c>
      <c r="AG744" s="39">
        <f t="shared" si="190"/>
        <v>4.6411397360087065E-4</v>
      </c>
      <c r="AH744" s="39">
        <f t="shared" si="196"/>
        <v>4.6411397360087065E-4</v>
      </c>
      <c r="AI744" s="18">
        <f t="shared" si="197"/>
        <v>4.26</v>
      </c>
      <c r="AJ744" s="41">
        <f>Code!$B$23</f>
        <v>0.15</v>
      </c>
      <c r="AK744" s="41">
        <f t="shared" si="198"/>
        <v>0.15</v>
      </c>
      <c r="AL744" s="110">
        <f t="shared" si="199"/>
        <v>22.911764705882351</v>
      </c>
      <c r="AM744" s="110">
        <f t="shared" si="200"/>
        <v>22.911764705882351</v>
      </c>
      <c r="AN744" s="110">
        <f t="shared" si="201"/>
        <v>5.9551821</v>
      </c>
      <c r="AO744" s="110">
        <f t="shared" si="202"/>
        <v>10.254943899018233</v>
      </c>
      <c r="AP744" s="18">
        <f>VLOOKUP(D744,Code!$B$92:$D$107,2,FALSE)</f>
        <v>0.32</v>
      </c>
      <c r="AQ744" s="18">
        <f>VLOOKUP(E744,Code!$B$92:$D$107,3,FALSE)</f>
        <v>0.25</v>
      </c>
      <c r="AR744" s="18">
        <f>Code!$C$132</f>
        <v>14</v>
      </c>
      <c r="AS744" s="18">
        <f t="shared" si="203"/>
        <v>14</v>
      </c>
      <c r="AT744" s="88">
        <f>Code!$C$189</f>
        <v>80</v>
      </c>
      <c r="AU744" s="88">
        <f t="shared" si="204"/>
        <v>80</v>
      </c>
      <c r="AV744" s="88">
        <f>Code!$C$198</f>
        <v>66</v>
      </c>
      <c r="AW744" s="18" t="str">
        <f>Code!$L$204</f>
        <v>EF 95</v>
      </c>
      <c r="AX744" s="64" t="str">
        <f>Code!$L$207</f>
        <v>EF 60</v>
      </c>
      <c r="AY744" s="64" t="str">
        <f>Code!$L$208</f>
        <v>EF 60</v>
      </c>
      <c r="AZ744" s="64" t="str">
        <f>Code!$L$205</f>
        <v>EF 62</v>
      </c>
      <c r="BA744" s="23" t="s">
        <v>237</v>
      </c>
      <c r="BB744" s="23" t="s">
        <v>237</v>
      </c>
      <c r="BC744" s="23" t="s">
        <v>237</v>
      </c>
      <c r="BD744" s="39">
        <f t="shared" si="205"/>
        <v>3.9449687756074004E-4</v>
      </c>
      <c r="BE744" s="39">
        <f t="shared" si="206"/>
        <v>3.2487978152060944E-4</v>
      </c>
      <c r="BF744" s="18">
        <f>Measures!$C$3</f>
        <v>8</v>
      </c>
      <c r="BG744" s="41">
        <f>Measures!$C$4</f>
        <v>0.1</v>
      </c>
      <c r="BH744" s="41">
        <v>0.06</v>
      </c>
      <c r="BI744" s="18">
        <f>VLOOKUP(D744,Measures!$B$6:$C$21,2,FALSE)</f>
        <v>38</v>
      </c>
      <c r="BJ744" s="18">
        <f>Measures!$C$22</f>
        <v>44</v>
      </c>
      <c r="BK744" s="18">
        <f>Measures!$C$23</f>
        <v>19</v>
      </c>
      <c r="BL744" s="18">
        <f>Measures!$C$24</f>
        <v>13</v>
      </c>
      <c r="BM744" s="18">
        <f>Measures!$C$26</f>
        <v>0.32</v>
      </c>
      <c r="BN744" s="18">
        <f>Measures!$D$26</f>
        <v>0.25</v>
      </c>
      <c r="BO744" s="18">
        <f>Measures!$C$27</f>
        <v>14</v>
      </c>
      <c r="BP744" s="18">
        <f>Measures!$C$28</f>
        <v>15</v>
      </c>
      <c r="BQ744" s="88">
        <f>Measures!$C$29</f>
        <v>92</v>
      </c>
      <c r="BR744" s="88">
        <f>Measures!$C$30</f>
        <v>95</v>
      </c>
      <c r="BS744" s="88">
        <f>Measures!$C$31</f>
        <v>70</v>
      </c>
      <c r="BT744" s="64" t="str">
        <f>Code!$M$204</f>
        <v>EF 200</v>
      </c>
      <c r="BU744" s="64" t="str">
        <f>Code!$M$207</f>
        <v>EF 67</v>
      </c>
      <c r="BV744" s="64" t="str">
        <f>Code!$M$208</f>
        <v>EF 70</v>
      </c>
      <c r="BW744" s="64" t="str">
        <f>Code!$M$205</f>
        <v>EF 82</v>
      </c>
      <c r="BX744" s="64" t="s">
        <v>363</v>
      </c>
      <c r="BY744" s="64" t="s">
        <v>239</v>
      </c>
      <c r="BZ744" s="64" t="s">
        <v>240</v>
      </c>
      <c r="CA744" s="64"/>
      <c r="CB744" s="64"/>
      <c r="CC744" s="64"/>
      <c r="CD744" s="64"/>
      <c r="CE744" s="64"/>
      <c r="CF744" s="64"/>
      <c r="CG744" s="64"/>
      <c r="CH744" s="64"/>
      <c r="CI744" s="64"/>
      <c r="CJ744" s="64"/>
      <c r="CK744" s="64"/>
      <c r="CL744" s="64"/>
      <c r="CM744" s="18"/>
      <c r="CN744" s="18"/>
    </row>
    <row r="745" spans="1:92" ht="14.4" x14ac:dyDescent="0.3">
      <c r="A745" s="19" t="s">
        <v>95</v>
      </c>
      <c r="B745" s="31" t="s">
        <v>85</v>
      </c>
      <c r="C745" s="19" t="s">
        <v>87</v>
      </c>
      <c r="D745" s="19">
        <v>15</v>
      </c>
      <c r="E745" s="19">
        <f>VLOOKUP(D745,Lists!$B$3:$C$18,2,FALSE)</f>
        <v>13</v>
      </c>
      <c r="F745" s="19">
        <v>1</v>
      </c>
      <c r="G745" s="19" t="s">
        <v>68</v>
      </c>
      <c r="H745" s="23">
        <v>1910</v>
      </c>
      <c r="I745" s="37">
        <v>0.2</v>
      </c>
      <c r="J745" s="36">
        <v>4.6411397360087065E-4</v>
      </c>
      <c r="K745" s="36">
        <f t="shared" si="191"/>
        <v>4.6411397360087065E-4</v>
      </c>
      <c r="L745" s="23">
        <v>4.26</v>
      </c>
      <c r="M745" s="35">
        <v>0.22</v>
      </c>
      <c r="N745" s="35">
        <f t="shared" si="192"/>
        <v>0.22</v>
      </c>
      <c r="O745" s="38">
        <v>22.911764705882351</v>
      </c>
      <c r="P745" s="38">
        <f t="shared" si="193"/>
        <v>22.911764705882351</v>
      </c>
      <c r="Q745" s="38">
        <v>5.9551821</v>
      </c>
      <c r="R745" s="38">
        <v>10.254943899018233</v>
      </c>
      <c r="S745" s="23">
        <v>0.56999999999999995</v>
      </c>
      <c r="T745" s="23">
        <v>0.55000000000000004</v>
      </c>
      <c r="U745" s="23">
        <v>10</v>
      </c>
      <c r="V745" s="23">
        <f t="shared" si="194"/>
        <v>10</v>
      </c>
      <c r="W745" s="23">
        <v>78</v>
      </c>
      <c r="X745" s="23">
        <f t="shared" si="195"/>
        <v>78</v>
      </c>
      <c r="Y745" s="23">
        <v>62</v>
      </c>
      <c r="Z745" s="23" t="str">
        <f>Code!$K$204</f>
        <v>EF 86</v>
      </c>
      <c r="AA745" s="23" t="str">
        <f>Code!$K$207</f>
        <v>EF 57</v>
      </c>
      <c r="AB745" s="23" t="str">
        <f>Code!$K$208</f>
        <v>EF 57</v>
      </c>
      <c r="AC745" s="23" t="str">
        <f>Code!$K$205</f>
        <v>EF 57</v>
      </c>
      <c r="AD745" s="23" t="s">
        <v>237</v>
      </c>
      <c r="AE745" s="23" t="s">
        <v>237</v>
      </c>
      <c r="AF745" s="23" t="s">
        <v>237</v>
      </c>
      <c r="AG745" s="39">
        <f t="shared" si="190"/>
        <v>4.6411397360087065E-4</v>
      </c>
      <c r="AH745" s="39">
        <f t="shared" si="196"/>
        <v>4.6411397360087065E-4</v>
      </c>
      <c r="AI745" s="18">
        <f t="shared" si="197"/>
        <v>4.26</v>
      </c>
      <c r="AJ745" s="41">
        <f>Code!$B$23</f>
        <v>0.15</v>
      </c>
      <c r="AK745" s="41">
        <f t="shared" si="198"/>
        <v>0.15</v>
      </c>
      <c r="AL745" s="110">
        <f t="shared" si="199"/>
        <v>22.911764705882351</v>
      </c>
      <c r="AM745" s="110">
        <f t="shared" si="200"/>
        <v>22.911764705882351</v>
      </c>
      <c r="AN745" s="110">
        <f t="shared" si="201"/>
        <v>5.9551821</v>
      </c>
      <c r="AO745" s="110">
        <f t="shared" si="202"/>
        <v>10.254943899018233</v>
      </c>
      <c r="AP745" s="18">
        <f>VLOOKUP(D745,Code!$B$92:$D$107,2,FALSE)</f>
        <v>0.32</v>
      </c>
      <c r="AQ745" s="18">
        <f>VLOOKUP(E745,Code!$B$92:$D$107,3,FALSE)</f>
        <v>0.25</v>
      </c>
      <c r="AR745" s="18">
        <f>Code!$C$132</f>
        <v>14</v>
      </c>
      <c r="AS745" s="18">
        <f t="shared" si="203"/>
        <v>14</v>
      </c>
      <c r="AT745" s="88">
        <f>Code!$C$189</f>
        <v>80</v>
      </c>
      <c r="AU745" s="88">
        <f t="shared" si="204"/>
        <v>80</v>
      </c>
      <c r="AV745" s="88">
        <f>Code!$C$198</f>
        <v>66</v>
      </c>
      <c r="AW745" s="18" t="str">
        <f>Code!$L$204</f>
        <v>EF 95</v>
      </c>
      <c r="AX745" s="64" t="str">
        <f>Code!$L$207</f>
        <v>EF 60</v>
      </c>
      <c r="AY745" s="64" t="str">
        <f>Code!$L$208</f>
        <v>EF 60</v>
      </c>
      <c r="AZ745" s="64" t="str">
        <f>Code!$L$205</f>
        <v>EF 62</v>
      </c>
      <c r="BA745" s="23" t="s">
        <v>237</v>
      </c>
      <c r="BB745" s="23" t="s">
        <v>237</v>
      </c>
      <c r="BC745" s="23" t="s">
        <v>237</v>
      </c>
      <c r="BD745" s="39">
        <f t="shared" si="205"/>
        <v>3.9449687756074004E-4</v>
      </c>
      <c r="BE745" s="39">
        <f t="shared" si="206"/>
        <v>3.2487978152060944E-4</v>
      </c>
      <c r="BF745" s="18">
        <f>Measures!$C$3</f>
        <v>8</v>
      </c>
      <c r="BG745" s="41">
        <f>Measures!$C$4</f>
        <v>0.1</v>
      </c>
      <c r="BH745" s="41">
        <v>0.06</v>
      </c>
      <c r="BI745" s="18">
        <f>VLOOKUP(D745,Measures!$B$6:$C$21,2,FALSE)</f>
        <v>38</v>
      </c>
      <c r="BJ745" s="18">
        <f>Measures!$C$22</f>
        <v>44</v>
      </c>
      <c r="BK745" s="18">
        <f>Measures!$C$23</f>
        <v>19</v>
      </c>
      <c r="BL745" s="18">
        <f>Measures!$C$24</f>
        <v>13</v>
      </c>
      <c r="BM745" s="18">
        <f>Measures!$C$26</f>
        <v>0.32</v>
      </c>
      <c r="BN745" s="18">
        <f>Measures!$D$26</f>
        <v>0.25</v>
      </c>
      <c r="BO745" s="18">
        <f>Measures!$C$27</f>
        <v>14</v>
      </c>
      <c r="BP745" s="18">
        <f>Measures!$C$28</f>
        <v>15</v>
      </c>
      <c r="BQ745" s="88">
        <f>Measures!$C$29</f>
        <v>92</v>
      </c>
      <c r="BR745" s="88">
        <f>Measures!$C$30</f>
        <v>95</v>
      </c>
      <c r="BS745" s="88">
        <f>Measures!$C$31</f>
        <v>70</v>
      </c>
      <c r="BT745" s="64" t="str">
        <f>Code!$M$204</f>
        <v>EF 200</v>
      </c>
      <c r="BU745" s="64" t="str">
        <f>Code!$M$207</f>
        <v>EF 67</v>
      </c>
      <c r="BV745" s="64" t="str">
        <f>Code!$M$208</f>
        <v>EF 70</v>
      </c>
      <c r="BW745" s="64" t="str">
        <f>Code!$M$205</f>
        <v>EF 82</v>
      </c>
      <c r="BX745" s="64" t="s">
        <v>363</v>
      </c>
      <c r="BY745" s="64" t="s">
        <v>239</v>
      </c>
      <c r="BZ745" s="64" t="s">
        <v>240</v>
      </c>
      <c r="CA745" s="64"/>
      <c r="CB745" s="64"/>
      <c r="CC745" s="64"/>
      <c r="CD745" s="64"/>
      <c r="CE745" s="64"/>
      <c r="CF745" s="64"/>
      <c r="CG745" s="64"/>
      <c r="CH745" s="64"/>
      <c r="CI745" s="64"/>
      <c r="CJ745" s="64"/>
      <c r="CK745" s="64"/>
      <c r="CL745" s="64"/>
      <c r="CM745" s="18"/>
      <c r="CN745" s="18"/>
    </row>
    <row r="746" spans="1:92" ht="14.4" x14ac:dyDescent="0.3">
      <c r="A746" s="19" t="s">
        <v>95</v>
      </c>
      <c r="B746" s="31" t="s">
        <v>85</v>
      </c>
      <c r="C746" s="19" t="s">
        <v>87</v>
      </c>
      <c r="D746" s="19">
        <v>15</v>
      </c>
      <c r="E746" s="19">
        <f>VLOOKUP(D746,Lists!$B$3:$C$18,2,FALSE)</f>
        <v>13</v>
      </c>
      <c r="F746" s="19">
        <v>2</v>
      </c>
      <c r="G746" s="19" t="s">
        <v>68</v>
      </c>
      <c r="H746" s="23">
        <v>2730</v>
      </c>
      <c r="I746" s="37">
        <v>0.2</v>
      </c>
      <c r="J746" s="36">
        <v>4.6411397360087065E-4</v>
      </c>
      <c r="K746" s="36">
        <f t="shared" si="191"/>
        <v>4.6411397360087065E-4</v>
      </c>
      <c r="L746" s="23">
        <v>4.26</v>
      </c>
      <c r="M746" s="35">
        <v>0.22</v>
      </c>
      <c r="N746" s="35">
        <f t="shared" si="192"/>
        <v>0.22</v>
      </c>
      <c r="O746" s="38">
        <v>22.911764705882351</v>
      </c>
      <c r="P746" s="38">
        <f t="shared" si="193"/>
        <v>22.911764705882351</v>
      </c>
      <c r="Q746" s="38">
        <v>5.9551821</v>
      </c>
      <c r="R746" s="38">
        <v>10.254943899018233</v>
      </c>
      <c r="S746" s="23">
        <v>0.56999999999999995</v>
      </c>
      <c r="T746" s="23">
        <v>0.55000000000000004</v>
      </c>
      <c r="U746" s="23">
        <v>10</v>
      </c>
      <c r="V746" s="23">
        <f t="shared" si="194"/>
        <v>10</v>
      </c>
      <c r="W746" s="23">
        <v>78</v>
      </c>
      <c r="X746" s="23">
        <f t="shared" si="195"/>
        <v>78</v>
      </c>
      <c r="Y746" s="23">
        <v>62</v>
      </c>
      <c r="Z746" s="23" t="str">
        <f>Code!$K$204</f>
        <v>EF 86</v>
      </c>
      <c r="AA746" s="23" t="str">
        <f>Code!$K$207</f>
        <v>EF 57</v>
      </c>
      <c r="AB746" s="23" t="str">
        <f>Code!$K$208</f>
        <v>EF 57</v>
      </c>
      <c r="AC746" s="23" t="str">
        <f>Code!$K$205</f>
        <v>EF 57</v>
      </c>
      <c r="AD746" s="23" t="s">
        <v>237</v>
      </c>
      <c r="AE746" s="23" t="s">
        <v>237</v>
      </c>
      <c r="AF746" s="23" t="s">
        <v>237</v>
      </c>
      <c r="AG746" s="39">
        <f t="shared" si="190"/>
        <v>4.6411397360087065E-4</v>
      </c>
      <c r="AH746" s="39">
        <f t="shared" si="196"/>
        <v>4.6411397360087065E-4</v>
      </c>
      <c r="AI746" s="18">
        <f t="shared" si="197"/>
        <v>4.26</v>
      </c>
      <c r="AJ746" s="41">
        <f>Code!$B$23</f>
        <v>0.15</v>
      </c>
      <c r="AK746" s="41">
        <f t="shared" si="198"/>
        <v>0.15</v>
      </c>
      <c r="AL746" s="110">
        <f t="shared" si="199"/>
        <v>22.911764705882351</v>
      </c>
      <c r="AM746" s="110">
        <f t="shared" si="200"/>
        <v>22.911764705882351</v>
      </c>
      <c r="AN746" s="110">
        <f t="shared" si="201"/>
        <v>5.9551821</v>
      </c>
      <c r="AO746" s="110">
        <f t="shared" si="202"/>
        <v>10.254943899018233</v>
      </c>
      <c r="AP746" s="18">
        <f>VLOOKUP(D746,Code!$B$92:$D$107,2,FALSE)</f>
        <v>0.32</v>
      </c>
      <c r="AQ746" s="18">
        <f>VLOOKUP(E746,Code!$B$92:$D$107,3,FALSE)</f>
        <v>0.25</v>
      </c>
      <c r="AR746" s="18">
        <f>Code!$C$132</f>
        <v>14</v>
      </c>
      <c r="AS746" s="18">
        <f t="shared" si="203"/>
        <v>14</v>
      </c>
      <c r="AT746" s="88">
        <f>Code!$C$189</f>
        <v>80</v>
      </c>
      <c r="AU746" s="88">
        <f t="shared" si="204"/>
        <v>80</v>
      </c>
      <c r="AV746" s="88">
        <f>Code!$C$198</f>
        <v>66</v>
      </c>
      <c r="AW746" s="18" t="str">
        <f>Code!$L$204</f>
        <v>EF 95</v>
      </c>
      <c r="AX746" s="64" t="str">
        <f>Code!$L$207</f>
        <v>EF 60</v>
      </c>
      <c r="AY746" s="64" t="str">
        <f>Code!$L$208</f>
        <v>EF 60</v>
      </c>
      <c r="AZ746" s="64" t="str">
        <f>Code!$L$205</f>
        <v>EF 62</v>
      </c>
      <c r="BA746" s="23" t="s">
        <v>237</v>
      </c>
      <c r="BB746" s="23" t="s">
        <v>237</v>
      </c>
      <c r="BC746" s="23" t="s">
        <v>237</v>
      </c>
      <c r="BD746" s="39">
        <f t="shared" si="205"/>
        <v>3.9449687756074004E-4</v>
      </c>
      <c r="BE746" s="39">
        <f t="shared" si="206"/>
        <v>3.2487978152060944E-4</v>
      </c>
      <c r="BF746" s="18">
        <f>Measures!$C$3</f>
        <v>8</v>
      </c>
      <c r="BG746" s="41">
        <f>Measures!$C$4</f>
        <v>0.1</v>
      </c>
      <c r="BH746" s="41">
        <v>0.06</v>
      </c>
      <c r="BI746" s="18">
        <f>VLOOKUP(D746,Measures!$B$6:$C$21,2,FALSE)</f>
        <v>38</v>
      </c>
      <c r="BJ746" s="18">
        <f>Measures!$C$22</f>
        <v>44</v>
      </c>
      <c r="BK746" s="18">
        <f>Measures!$C$23</f>
        <v>19</v>
      </c>
      <c r="BL746" s="18">
        <f>Measures!$C$24</f>
        <v>13</v>
      </c>
      <c r="BM746" s="18">
        <f>Measures!$C$26</f>
        <v>0.32</v>
      </c>
      <c r="BN746" s="18">
        <f>Measures!$D$26</f>
        <v>0.25</v>
      </c>
      <c r="BO746" s="18">
        <f>Measures!$C$27</f>
        <v>14</v>
      </c>
      <c r="BP746" s="18">
        <f>Measures!$C$28</f>
        <v>15</v>
      </c>
      <c r="BQ746" s="88">
        <f>Measures!$C$29</f>
        <v>92</v>
      </c>
      <c r="BR746" s="88">
        <f>Measures!$C$30</f>
        <v>95</v>
      </c>
      <c r="BS746" s="88">
        <f>Measures!$C$31</f>
        <v>70</v>
      </c>
      <c r="BT746" s="64" t="str">
        <f>Code!$M$204</f>
        <v>EF 200</v>
      </c>
      <c r="BU746" s="64" t="str">
        <f>Code!$M$207</f>
        <v>EF 67</v>
      </c>
      <c r="BV746" s="64" t="str">
        <f>Code!$M$208</f>
        <v>EF 70</v>
      </c>
      <c r="BW746" s="64" t="str">
        <f>Code!$M$205</f>
        <v>EF 82</v>
      </c>
      <c r="BX746" s="64" t="s">
        <v>363</v>
      </c>
      <c r="BY746" s="64" t="s">
        <v>239</v>
      </c>
      <c r="BZ746" s="64" t="s">
        <v>240</v>
      </c>
      <c r="CA746" s="64"/>
      <c r="CB746" s="64"/>
      <c r="CC746" s="64"/>
      <c r="CD746" s="64"/>
      <c r="CE746" s="64"/>
      <c r="CF746" s="64"/>
      <c r="CG746" s="64"/>
      <c r="CH746" s="64"/>
      <c r="CI746" s="64"/>
      <c r="CJ746" s="64"/>
      <c r="CK746" s="64"/>
      <c r="CL746" s="64"/>
      <c r="CM746" s="18"/>
      <c r="CN746" s="18"/>
    </row>
    <row r="747" spans="1:92" ht="14.4" x14ac:dyDescent="0.3">
      <c r="A747" s="19" t="s">
        <v>22</v>
      </c>
      <c r="B747" s="31" t="s">
        <v>85</v>
      </c>
      <c r="C747" s="19" t="s">
        <v>87</v>
      </c>
      <c r="D747" s="19">
        <v>15</v>
      </c>
      <c r="E747" s="19">
        <f>VLOOKUP(D747,Lists!$B$3:$C$18,2,FALSE)</f>
        <v>13</v>
      </c>
      <c r="F747" s="19">
        <v>1</v>
      </c>
      <c r="G747" s="19" t="s">
        <v>68</v>
      </c>
      <c r="H747" s="23">
        <v>1910</v>
      </c>
      <c r="I747" s="37">
        <v>0.2</v>
      </c>
      <c r="J747" s="36">
        <v>4.6411397360087065E-4</v>
      </c>
      <c r="K747" s="36">
        <f t="shared" si="191"/>
        <v>4.6411397360087065E-4</v>
      </c>
      <c r="L747" s="23">
        <v>4.26</v>
      </c>
      <c r="M747" s="35">
        <v>0.22</v>
      </c>
      <c r="N747" s="35">
        <f t="shared" si="192"/>
        <v>0.22</v>
      </c>
      <c r="O747" s="38">
        <v>22.911764705882351</v>
      </c>
      <c r="P747" s="38">
        <f t="shared" si="193"/>
        <v>22.911764705882351</v>
      </c>
      <c r="Q747" s="38">
        <v>5.9551821</v>
      </c>
      <c r="R747" s="38">
        <v>10.254943899018233</v>
      </c>
      <c r="S747" s="23">
        <v>0.56999999999999995</v>
      </c>
      <c r="T747" s="23">
        <v>0.55000000000000004</v>
      </c>
      <c r="U747" s="23">
        <v>10</v>
      </c>
      <c r="V747" s="23">
        <f t="shared" si="194"/>
        <v>10</v>
      </c>
      <c r="W747" s="23">
        <v>78</v>
      </c>
      <c r="X747" s="23">
        <f t="shared" si="195"/>
        <v>78</v>
      </c>
      <c r="Y747" s="23">
        <v>62</v>
      </c>
      <c r="Z747" s="23" t="str">
        <f>Code!$K$204</f>
        <v>EF 86</v>
      </c>
      <c r="AA747" s="23" t="str">
        <f>Code!$K$207</f>
        <v>EF 57</v>
      </c>
      <c r="AB747" s="23" t="str">
        <f>Code!$K$208</f>
        <v>EF 57</v>
      </c>
      <c r="AC747" s="23" t="str">
        <f>Code!$K$205</f>
        <v>EF 57</v>
      </c>
      <c r="AD747" s="23" t="s">
        <v>237</v>
      </c>
      <c r="AE747" s="23" t="s">
        <v>237</v>
      </c>
      <c r="AF747" s="23" t="s">
        <v>237</v>
      </c>
      <c r="AG747" s="39">
        <f t="shared" si="190"/>
        <v>4.6411397360087065E-4</v>
      </c>
      <c r="AH747" s="39">
        <f t="shared" si="196"/>
        <v>4.6411397360087065E-4</v>
      </c>
      <c r="AI747" s="18">
        <f t="shared" si="197"/>
        <v>4.26</v>
      </c>
      <c r="AJ747" s="41">
        <f>Code!$B$23</f>
        <v>0.15</v>
      </c>
      <c r="AK747" s="41">
        <f t="shared" si="198"/>
        <v>0.15</v>
      </c>
      <c r="AL747" s="110">
        <f t="shared" si="199"/>
        <v>22.911764705882351</v>
      </c>
      <c r="AM747" s="110">
        <f t="shared" si="200"/>
        <v>22.911764705882351</v>
      </c>
      <c r="AN747" s="110">
        <f t="shared" si="201"/>
        <v>5.9551821</v>
      </c>
      <c r="AO747" s="110">
        <f t="shared" si="202"/>
        <v>10.254943899018233</v>
      </c>
      <c r="AP747" s="18">
        <f>VLOOKUP(D747,Code!$B$92:$D$107,2,FALSE)</f>
        <v>0.32</v>
      </c>
      <c r="AQ747" s="18">
        <f>VLOOKUP(E747,Code!$B$92:$D$107,3,FALSE)</f>
        <v>0.25</v>
      </c>
      <c r="AR747" s="18">
        <f>Code!$C$132</f>
        <v>14</v>
      </c>
      <c r="AS747" s="18">
        <f t="shared" si="203"/>
        <v>14</v>
      </c>
      <c r="AT747" s="88">
        <f>Code!$C$189</f>
        <v>80</v>
      </c>
      <c r="AU747" s="88">
        <f t="shared" si="204"/>
        <v>80</v>
      </c>
      <c r="AV747" s="88">
        <f>Code!$C$198</f>
        <v>66</v>
      </c>
      <c r="AW747" s="18" t="str">
        <f>Code!$L$204</f>
        <v>EF 95</v>
      </c>
      <c r="AX747" s="64" t="str">
        <f>Code!$L$207</f>
        <v>EF 60</v>
      </c>
      <c r="AY747" s="64" t="str">
        <f>Code!$L$208</f>
        <v>EF 60</v>
      </c>
      <c r="AZ747" s="64" t="str">
        <f>Code!$L$205</f>
        <v>EF 62</v>
      </c>
      <c r="BA747" s="23" t="s">
        <v>237</v>
      </c>
      <c r="BB747" s="23" t="s">
        <v>237</v>
      </c>
      <c r="BC747" s="23" t="s">
        <v>237</v>
      </c>
      <c r="BD747" s="39">
        <f t="shared" si="205"/>
        <v>3.9449687756074004E-4</v>
      </c>
      <c r="BE747" s="39">
        <f t="shared" si="206"/>
        <v>3.2487978152060944E-4</v>
      </c>
      <c r="BF747" s="18">
        <f>Measures!$C$3</f>
        <v>8</v>
      </c>
      <c r="BG747" s="41">
        <f>Measures!$C$4</f>
        <v>0.1</v>
      </c>
      <c r="BH747" s="41">
        <v>0.06</v>
      </c>
      <c r="BI747" s="18">
        <f>VLOOKUP(D747,Measures!$B$6:$C$21,2,FALSE)</f>
        <v>38</v>
      </c>
      <c r="BJ747" s="18">
        <f>Measures!$C$22</f>
        <v>44</v>
      </c>
      <c r="BK747" s="18">
        <f>Measures!$C$23</f>
        <v>19</v>
      </c>
      <c r="BL747" s="18">
        <f>Measures!$C$24</f>
        <v>13</v>
      </c>
      <c r="BM747" s="18">
        <f>Measures!$C$26</f>
        <v>0.32</v>
      </c>
      <c r="BN747" s="18">
        <f>Measures!$D$26</f>
        <v>0.25</v>
      </c>
      <c r="BO747" s="18">
        <f>Measures!$C$27</f>
        <v>14</v>
      </c>
      <c r="BP747" s="18">
        <f>Measures!$C$28</f>
        <v>15</v>
      </c>
      <c r="BQ747" s="88">
        <f>Measures!$C$29</f>
        <v>92</v>
      </c>
      <c r="BR747" s="88">
        <f>Measures!$C$30</f>
        <v>95</v>
      </c>
      <c r="BS747" s="88">
        <f>Measures!$C$31</f>
        <v>70</v>
      </c>
      <c r="BT747" s="64" t="str">
        <f>Code!$M$204</f>
        <v>EF 200</v>
      </c>
      <c r="BU747" s="64" t="str">
        <f>Code!$M$207</f>
        <v>EF 67</v>
      </c>
      <c r="BV747" s="64" t="str">
        <f>Code!$M$208</f>
        <v>EF 70</v>
      </c>
      <c r="BW747" s="64" t="str">
        <f>Code!$M$205</f>
        <v>EF 82</v>
      </c>
      <c r="BX747" s="64" t="s">
        <v>363</v>
      </c>
      <c r="BY747" s="64" t="s">
        <v>239</v>
      </c>
      <c r="BZ747" s="64" t="s">
        <v>240</v>
      </c>
      <c r="CA747" s="64"/>
      <c r="CB747" s="64"/>
      <c r="CC747" s="64"/>
      <c r="CD747" s="64"/>
      <c r="CE747" s="64"/>
      <c r="CF747" s="64"/>
      <c r="CG747" s="64"/>
      <c r="CH747" s="64"/>
      <c r="CI747" s="64"/>
      <c r="CJ747" s="64"/>
      <c r="CK747" s="64"/>
      <c r="CL747" s="64"/>
      <c r="CM747" s="18"/>
      <c r="CN747" s="18"/>
    </row>
    <row r="748" spans="1:92" ht="14.4" x14ac:dyDescent="0.3">
      <c r="A748" s="19" t="s">
        <v>22</v>
      </c>
      <c r="B748" s="31" t="s">
        <v>85</v>
      </c>
      <c r="C748" s="19" t="s">
        <v>87</v>
      </c>
      <c r="D748" s="19">
        <v>15</v>
      </c>
      <c r="E748" s="19">
        <f>VLOOKUP(D748,Lists!$B$3:$C$18,2,FALSE)</f>
        <v>13</v>
      </c>
      <c r="F748" s="19">
        <v>2</v>
      </c>
      <c r="G748" s="19" t="s">
        <v>68</v>
      </c>
      <c r="H748" s="23">
        <v>2730</v>
      </c>
      <c r="I748" s="37">
        <v>0.2</v>
      </c>
      <c r="J748" s="36">
        <v>4.6411397360087065E-4</v>
      </c>
      <c r="K748" s="36">
        <f t="shared" si="191"/>
        <v>4.6411397360087065E-4</v>
      </c>
      <c r="L748" s="23">
        <v>4.26</v>
      </c>
      <c r="M748" s="35">
        <v>0.22</v>
      </c>
      <c r="N748" s="35">
        <f t="shared" si="192"/>
        <v>0.22</v>
      </c>
      <c r="O748" s="38">
        <v>22.911764705882351</v>
      </c>
      <c r="P748" s="38">
        <f t="shared" si="193"/>
        <v>22.911764705882351</v>
      </c>
      <c r="Q748" s="38">
        <v>5.9551821</v>
      </c>
      <c r="R748" s="38">
        <v>10.254943899018233</v>
      </c>
      <c r="S748" s="23">
        <v>0.56999999999999995</v>
      </c>
      <c r="T748" s="23">
        <v>0.55000000000000004</v>
      </c>
      <c r="U748" s="23">
        <v>10</v>
      </c>
      <c r="V748" s="23">
        <f t="shared" si="194"/>
        <v>10</v>
      </c>
      <c r="W748" s="23">
        <v>78</v>
      </c>
      <c r="X748" s="23">
        <f t="shared" si="195"/>
        <v>78</v>
      </c>
      <c r="Y748" s="23">
        <v>62</v>
      </c>
      <c r="Z748" s="23" t="str">
        <f>Code!$K$204</f>
        <v>EF 86</v>
      </c>
      <c r="AA748" s="23" t="str">
        <f>Code!$K$207</f>
        <v>EF 57</v>
      </c>
      <c r="AB748" s="23" t="str">
        <f>Code!$K$208</f>
        <v>EF 57</v>
      </c>
      <c r="AC748" s="23" t="str">
        <f>Code!$K$205</f>
        <v>EF 57</v>
      </c>
      <c r="AD748" s="23" t="s">
        <v>237</v>
      </c>
      <c r="AE748" s="23" t="s">
        <v>237</v>
      </c>
      <c r="AF748" s="23" t="s">
        <v>237</v>
      </c>
      <c r="AG748" s="39">
        <f t="shared" si="190"/>
        <v>4.6411397360087065E-4</v>
      </c>
      <c r="AH748" s="39">
        <f t="shared" si="196"/>
        <v>4.6411397360087065E-4</v>
      </c>
      <c r="AI748" s="18">
        <f t="shared" si="197"/>
        <v>4.26</v>
      </c>
      <c r="AJ748" s="41">
        <f>Code!$B$23</f>
        <v>0.15</v>
      </c>
      <c r="AK748" s="41">
        <f t="shared" si="198"/>
        <v>0.15</v>
      </c>
      <c r="AL748" s="110">
        <f t="shared" si="199"/>
        <v>22.911764705882351</v>
      </c>
      <c r="AM748" s="110">
        <f t="shared" si="200"/>
        <v>22.911764705882351</v>
      </c>
      <c r="AN748" s="110">
        <f t="shared" si="201"/>
        <v>5.9551821</v>
      </c>
      <c r="AO748" s="110">
        <f t="shared" si="202"/>
        <v>10.254943899018233</v>
      </c>
      <c r="AP748" s="18">
        <f>VLOOKUP(D748,Code!$B$92:$D$107,2,FALSE)</f>
        <v>0.32</v>
      </c>
      <c r="AQ748" s="18">
        <f>VLOOKUP(E748,Code!$B$92:$D$107,3,FALSE)</f>
        <v>0.25</v>
      </c>
      <c r="AR748" s="18">
        <f>Code!$C$132</f>
        <v>14</v>
      </c>
      <c r="AS748" s="18">
        <f t="shared" si="203"/>
        <v>14</v>
      </c>
      <c r="AT748" s="88">
        <f>Code!$C$189</f>
        <v>80</v>
      </c>
      <c r="AU748" s="88">
        <f t="shared" si="204"/>
        <v>80</v>
      </c>
      <c r="AV748" s="88">
        <f>Code!$C$198</f>
        <v>66</v>
      </c>
      <c r="AW748" s="18" t="str">
        <f>Code!$L$204</f>
        <v>EF 95</v>
      </c>
      <c r="AX748" s="64" t="str">
        <f>Code!$L$207</f>
        <v>EF 60</v>
      </c>
      <c r="AY748" s="64" t="str">
        <f>Code!$L$208</f>
        <v>EF 60</v>
      </c>
      <c r="AZ748" s="64" t="str">
        <f>Code!$L$205</f>
        <v>EF 62</v>
      </c>
      <c r="BA748" s="23" t="s">
        <v>237</v>
      </c>
      <c r="BB748" s="23" t="s">
        <v>237</v>
      </c>
      <c r="BC748" s="23" t="s">
        <v>237</v>
      </c>
      <c r="BD748" s="39">
        <f t="shared" si="205"/>
        <v>3.9449687756074004E-4</v>
      </c>
      <c r="BE748" s="39">
        <f t="shared" si="206"/>
        <v>3.2487978152060944E-4</v>
      </c>
      <c r="BF748" s="18">
        <f>Measures!$C$3</f>
        <v>8</v>
      </c>
      <c r="BG748" s="41">
        <f>Measures!$C$4</f>
        <v>0.1</v>
      </c>
      <c r="BH748" s="41">
        <v>0.06</v>
      </c>
      <c r="BI748" s="18">
        <f>VLOOKUP(D748,Measures!$B$6:$C$21,2,FALSE)</f>
        <v>38</v>
      </c>
      <c r="BJ748" s="18">
        <f>Measures!$C$22</f>
        <v>44</v>
      </c>
      <c r="BK748" s="18">
        <f>Measures!$C$23</f>
        <v>19</v>
      </c>
      <c r="BL748" s="18">
        <f>Measures!$C$24</f>
        <v>13</v>
      </c>
      <c r="BM748" s="18">
        <f>Measures!$C$26</f>
        <v>0.32</v>
      </c>
      <c r="BN748" s="18">
        <f>Measures!$D$26</f>
        <v>0.25</v>
      </c>
      <c r="BO748" s="18">
        <f>Measures!$C$27</f>
        <v>14</v>
      </c>
      <c r="BP748" s="18">
        <f>Measures!$C$28</f>
        <v>15</v>
      </c>
      <c r="BQ748" s="88">
        <f>Measures!$C$29</f>
        <v>92</v>
      </c>
      <c r="BR748" s="88">
        <f>Measures!$C$30</f>
        <v>95</v>
      </c>
      <c r="BS748" s="88">
        <f>Measures!$C$31</f>
        <v>70</v>
      </c>
      <c r="BT748" s="64" t="str">
        <f>Code!$M$204</f>
        <v>EF 200</v>
      </c>
      <c r="BU748" s="64" t="str">
        <f>Code!$M$207</f>
        <v>EF 67</v>
      </c>
      <c r="BV748" s="64" t="str">
        <f>Code!$M$208</f>
        <v>EF 70</v>
      </c>
      <c r="BW748" s="64" t="str">
        <f>Code!$M$205</f>
        <v>EF 82</v>
      </c>
      <c r="BX748" s="64" t="s">
        <v>363</v>
      </c>
      <c r="BY748" s="64" t="s">
        <v>239</v>
      </c>
      <c r="BZ748" s="64" t="s">
        <v>240</v>
      </c>
      <c r="CA748" s="64"/>
      <c r="CB748" s="64"/>
      <c r="CC748" s="64"/>
      <c r="CD748" s="64"/>
      <c r="CE748" s="64"/>
      <c r="CF748" s="64"/>
      <c r="CG748" s="64"/>
      <c r="CH748" s="64"/>
      <c r="CI748" s="64"/>
      <c r="CJ748" s="64"/>
      <c r="CK748" s="64"/>
      <c r="CL748" s="64"/>
      <c r="CM748" s="18"/>
      <c r="CN748" s="18"/>
    </row>
    <row r="749" spans="1:92" ht="14.4" x14ac:dyDescent="0.3">
      <c r="A749" s="19" t="s">
        <v>95</v>
      </c>
      <c r="B749" s="31" t="s">
        <v>86</v>
      </c>
      <c r="C749" s="19" t="s">
        <v>71</v>
      </c>
      <c r="D749" s="19">
        <v>15</v>
      </c>
      <c r="E749" s="19">
        <f>VLOOKUP(D749,Lists!$B$3:$C$18,2,FALSE)</f>
        <v>13</v>
      </c>
      <c r="F749" s="19">
        <v>1</v>
      </c>
      <c r="G749" s="19" t="s">
        <v>66</v>
      </c>
      <c r="H749" s="23">
        <v>1600</v>
      </c>
      <c r="I749" s="37">
        <v>0.14016341923318668</v>
      </c>
      <c r="J749" s="36">
        <v>7.1357303575703178E-4</v>
      </c>
      <c r="K749" s="36">
        <f t="shared" si="191"/>
        <v>7.1357303575703178E-4</v>
      </c>
      <c r="L749" s="23">
        <v>3.32</v>
      </c>
      <c r="M749" s="35">
        <v>0.33</v>
      </c>
      <c r="N749" s="35">
        <f t="shared" si="192"/>
        <v>0.33</v>
      </c>
      <c r="O749" s="38">
        <v>15.408695652173913</v>
      </c>
      <c r="P749" s="38">
        <f t="shared" si="193"/>
        <v>15.408695652173913</v>
      </c>
      <c r="Q749" s="38">
        <v>1.3361692000000001</v>
      </c>
      <c r="R749" s="38">
        <v>3.0951638065522622</v>
      </c>
      <c r="S749" s="23">
        <v>1.23</v>
      </c>
      <c r="T749" s="23">
        <v>0.87</v>
      </c>
      <c r="U749" s="23">
        <v>10</v>
      </c>
      <c r="V749" s="23">
        <f t="shared" si="194"/>
        <v>10</v>
      </c>
      <c r="W749" s="23">
        <v>78</v>
      </c>
      <c r="X749" s="23">
        <f t="shared" si="195"/>
        <v>78</v>
      </c>
      <c r="Y749" s="23">
        <v>62</v>
      </c>
      <c r="Z749" s="23" t="str">
        <f>Code!$K$204</f>
        <v>EF 86</v>
      </c>
      <c r="AA749" s="23" t="str">
        <f>Code!$K$207</f>
        <v>EF 57</v>
      </c>
      <c r="AB749" s="23" t="str">
        <f>Code!$K$208</f>
        <v>EF 57</v>
      </c>
      <c r="AC749" s="23" t="str">
        <f>Code!$K$205</f>
        <v>EF 57</v>
      </c>
      <c r="AD749" s="23" t="s">
        <v>237</v>
      </c>
      <c r="AE749" s="23" t="s">
        <v>237</v>
      </c>
      <c r="AF749" s="23" t="s">
        <v>237</v>
      </c>
      <c r="AG749" s="39">
        <f t="shared" si="190"/>
        <v>7.1357303575703178E-4</v>
      </c>
      <c r="AH749" s="39">
        <f t="shared" si="196"/>
        <v>7.1357303575703178E-4</v>
      </c>
      <c r="AI749" s="18">
        <f t="shared" si="197"/>
        <v>3.32</v>
      </c>
      <c r="AJ749" s="41">
        <f>Code!$B$23</f>
        <v>0.15</v>
      </c>
      <c r="AK749" s="41">
        <f t="shared" si="198"/>
        <v>0.15</v>
      </c>
      <c r="AL749" s="110">
        <f t="shared" si="199"/>
        <v>15.408695652173913</v>
      </c>
      <c r="AM749" s="110">
        <f t="shared" si="200"/>
        <v>15.408695652173913</v>
      </c>
      <c r="AN749" s="110">
        <f t="shared" si="201"/>
        <v>1.3361692000000001</v>
      </c>
      <c r="AO749" s="110">
        <f t="shared" si="202"/>
        <v>3.0951638065522622</v>
      </c>
      <c r="AP749" s="18">
        <f>VLOOKUP(D749,Code!$B$92:$D$107,2,FALSE)</f>
        <v>0.32</v>
      </c>
      <c r="AQ749" s="18">
        <f>VLOOKUP(E749,Code!$B$92:$D$107,3,FALSE)</f>
        <v>0.25</v>
      </c>
      <c r="AR749" s="18">
        <f>Code!$C$132</f>
        <v>14</v>
      </c>
      <c r="AS749" s="18">
        <f t="shared" si="203"/>
        <v>14</v>
      </c>
      <c r="AT749" s="88">
        <f>Code!$C$189</f>
        <v>80</v>
      </c>
      <c r="AU749" s="88">
        <f t="shared" si="204"/>
        <v>80</v>
      </c>
      <c r="AV749" s="88">
        <f>Code!$C$198</f>
        <v>66</v>
      </c>
      <c r="AW749" s="18" t="str">
        <f>Code!$L$204</f>
        <v>EF 95</v>
      </c>
      <c r="AX749" s="64" t="str">
        <f>Code!$L$207</f>
        <v>EF 60</v>
      </c>
      <c r="AY749" s="64" t="str">
        <f>Code!$L$208</f>
        <v>EF 60</v>
      </c>
      <c r="AZ749" s="64" t="str">
        <f>Code!$L$205</f>
        <v>EF 62</v>
      </c>
      <c r="BA749" s="23" t="s">
        <v>237</v>
      </c>
      <c r="BB749" s="23" t="s">
        <v>237</v>
      </c>
      <c r="BC749" s="23" t="s">
        <v>237</v>
      </c>
      <c r="BD749" s="39">
        <f t="shared" si="205"/>
        <v>6.0653708039347702E-4</v>
      </c>
      <c r="BE749" s="39">
        <f t="shared" si="206"/>
        <v>4.9950112502992225E-4</v>
      </c>
      <c r="BF749" s="18">
        <f>Measures!$C$3</f>
        <v>8</v>
      </c>
      <c r="BG749" s="41">
        <f>Measures!$C$4</f>
        <v>0.1</v>
      </c>
      <c r="BH749" s="41">
        <v>0.06</v>
      </c>
      <c r="BI749" s="18">
        <f>VLOOKUP(D749,Measures!$B$6:$C$21,2,FALSE)</f>
        <v>38</v>
      </c>
      <c r="BJ749" s="18">
        <f>Measures!$C$22</f>
        <v>44</v>
      </c>
      <c r="BK749" s="18">
        <f>Measures!$C$23</f>
        <v>19</v>
      </c>
      <c r="BL749" s="18">
        <f>Measures!$C$24</f>
        <v>13</v>
      </c>
      <c r="BM749" s="18">
        <f>Measures!$C$26</f>
        <v>0.32</v>
      </c>
      <c r="BN749" s="18">
        <f>Measures!$D$26</f>
        <v>0.25</v>
      </c>
      <c r="BO749" s="18">
        <f>Measures!$C$27</f>
        <v>14</v>
      </c>
      <c r="BP749" s="18">
        <f>Measures!$C$28</f>
        <v>15</v>
      </c>
      <c r="BQ749" s="88">
        <f>Measures!$C$29</f>
        <v>92</v>
      </c>
      <c r="BR749" s="88">
        <f>Measures!$C$30</f>
        <v>95</v>
      </c>
      <c r="BS749" s="88">
        <f>Measures!$C$31</f>
        <v>70</v>
      </c>
      <c r="BT749" s="64" t="str">
        <f>Code!$M$204</f>
        <v>EF 200</v>
      </c>
      <c r="BU749" s="64" t="str">
        <f>Code!$M$207</f>
        <v>EF 67</v>
      </c>
      <c r="BV749" s="64" t="str">
        <f>Code!$M$208</f>
        <v>EF 70</v>
      </c>
      <c r="BW749" s="64" t="str">
        <f>Code!$M$205</f>
        <v>EF 82</v>
      </c>
      <c r="BX749" s="64" t="s">
        <v>363</v>
      </c>
      <c r="BY749" s="64" t="s">
        <v>239</v>
      </c>
      <c r="BZ749" s="64" t="s">
        <v>240</v>
      </c>
      <c r="CA749" s="64"/>
      <c r="CB749" s="64"/>
      <c r="CC749" s="64"/>
      <c r="CD749" s="64"/>
      <c r="CE749" s="64"/>
      <c r="CF749" s="64"/>
      <c r="CG749" s="64"/>
      <c r="CH749" s="64"/>
      <c r="CI749" s="64"/>
      <c r="CJ749" s="64"/>
      <c r="CK749" s="64"/>
      <c r="CL749" s="64"/>
      <c r="CM749" s="18"/>
      <c r="CN749" s="18"/>
    </row>
    <row r="750" spans="1:92" ht="14.4" x14ac:dyDescent="0.3">
      <c r="A750" s="19" t="s">
        <v>95</v>
      </c>
      <c r="B750" s="31" t="s">
        <v>86</v>
      </c>
      <c r="C750" s="19" t="s">
        <v>71</v>
      </c>
      <c r="D750" s="19">
        <v>15</v>
      </c>
      <c r="E750" s="19">
        <f>VLOOKUP(D750,Lists!$B$3:$C$18,2,FALSE)</f>
        <v>13</v>
      </c>
      <c r="F750" s="19">
        <v>2</v>
      </c>
      <c r="G750" s="19" t="s">
        <v>66</v>
      </c>
      <c r="H750" s="23">
        <v>1990</v>
      </c>
      <c r="I750" s="37">
        <v>0.14016341923318668</v>
      </c>
      <c r="J750" s="36">
        <v>7.1357303575703178E-4</v>
      </c>
      <c r="K750" s="36">
        <f t="shared" si="191"/>
        <v>7.1357303575703178E-4</v>
      </c>
      <c r="L750" s="23">
        <v>3.32</v>
      </c>
      <c r="M750" s="35">
        <v>0.33</v>
      </c>
      <c r="N750" s="35">
        <f t="shared" si="192"/>
        <v>0.33</v>
      </c>
      <c r="O750" s="38">
        <v>15.408695652173913</v>
      </c>
      <c r="P750" s="38">
        <f t="shared" si="193"/>
        <v>15.408695652173913</v>
      </c>
      <c r="Q750" s="38">
        <v>1.3361692000000001</v>
      </c>
      <c r="R750" s="38">
        <v>3.0951638065522622</v>
      </c>
      <c r="S750" s="23">
        <v>1.23</v>
      </c>
      <c r="T750" s="23">
        <v>0.87</v>
      </c>
      <c r="U750" s="23">
        <v>10</v>
      </c>
      <c r="V750" s="23">
        <f t="shared" si="194"/>
        <v>10</v>
      </c>
      <c r="W750" s="23">
        <v>78</v>
      </c>
      <c r="X750" s="23">
        <f t="shared" si="195"/>
        <v>78</v>
      </c>
      <c r="Y750" s="23">
        <v>62</v>
      </c>
      <c r="Z750" s="23" t="str">
        <f>Code!$K$204</f>
        <v>EF 86</v>
      </c>
      <c r="AA750" s="23" t="str">
        <f>Code!$K$207</f>
        <v>EF 57</v>
      </c>
      <c r="AB750" s="23" t="str">
        <f>Code!$K$208</f>
        <v>EF 57</v>
      </c>
      <c r="AC750" s="23" t="str">
        <f>Code!$K$205</f>
        <v>EF 57</v>
      </c>
      <c r="AD750" s="23" t="s">
        <v>237</v>
      </c>
      <c r="AE750" s="23" t="s">
        <v>237</v>
      </c>
      <c r="AF750" s="23" t="s">
        <v>237</v>
      </c>
      <c r="AG750" s="39">
        <f t="shared" si="190"/>
        <v>7.1357303575703178E-4</v>
      </c>
      <c r="AH750" s="39">
        <f t="shared" si="196"/>
        <v>7.1357303575703178E-4</v>
      </c>
      <c r="AI750" s="18">
        <f t="shared" si="197"/>
        <v>3.32</v>
      </c>
      <c r="AJ750" s="41">
        <f>Code!$B$23</f>
        <v>0.15</v>
      </c>
      <c r="AK750" s="41">
        <f t="shared" si="198"/>
        <v>0.15</v>
      </c>
      <c r="AL750" s="110">
        <f t="shared" si="199"/>
        <v>15.408695652173913</v>
      </c>
      <c r="AM750" s="110">
        <f t="shared" si="200"/>
        <v>15.408695652173913</v>
      </c>
      <c r="AN750" s="110">
        <f t="shared" si="201"/>
        <v>1.3361692000000001</v>
      </c>
      <c r="AO750" s="110">
        <f t="shared" si="202"/>
        <v>3.0951638065522622</v>
      </c>
      <c r="AP750" s="18">
        <f>VLOOKUP(D750,Code!$B$92:$D$107,2,FALSE)</f>
        <v>0.32</v>
      </c>
      <c r="AQ750" s="18">
        <f>VLOOKUP(E750,Code!$B$92:$D$107,3,FALSE)</f>
        <v>0.25</v>
      </c>
      <c r="AR750" s="18">
        <f>Code!$C$132</f>
        <v>14</v>
      </c>
      <c r="AS750" s="18">
        <f t="shared" si="203"/>
        <v>14</v>
      </c>
      <c r="AT750" s="88">
        <f>Code!$C$189</f>
        <v>80</v>
      </c>
      <c r="AU750" s="88">
        <f t="shared" si="204"/>
        <v>80</v>
      </c>
      <c r="AV750" s="88">
        <f>Code!$C$198</f>
        <v>66</v>
      </c>
      <c r="AW750" s="18" t="str">
        <f>Code!$L$204</f>
        <v>EF 95</v>
      </c>
      <c r="AX750" s="64" t="str">
        <f>Code!$L$207</f>
        <v>EF 60</v>
      </c>
      <c r="AY750" s="64" t="str">
        <f>Code!$L$208</f>
        <v>EF 60</v>
      </c>
      <c r="AZ750" s="64" t="str">
        <f>Code!$L$205</f>
        <v>EF 62</v>
      </c>
      <c r="BA750" s="23" t="s">
        <v>237</v>
      </c>
      <c r="BB750" s="23" t="s">
        <v>237</v>
      </c>
      <c r="BC750" s="23" t="s">
        <v>237</v>
      </c>
      <c r="BD750" s="39">
        <f t="shared" si="205"/>
        <v>6.0653708039347702E-4</v>
      </c>
      <c r="BE750" s="39">
        <f t="shared" si="206"/>
        <v>4.9950112502992225E-4</v>
      </c>
      <c r="BF750" s="18">
        <f>Measures!$C$3</f>
        <v>8</v>
      </c>
      <c r="BG750" s="41">
        <f>Measures!$C$4</f>
        <v>0.1</v>
      </c>
      <c r="BH750" s="41">
        <v>0.06</v>
      </c>
      <c r="BI750" s="18">
        <f>VLOOKUP(D750,Measures!$B$6:$C$21,2,FALSE)</f>
        <v>38</v>
      </c>
      <c r="BJ750" s="18">
        <f>Measures!$C$22</f>
        <v>44</v>
      </c>
      <c r="BK750" s="18">
        <f>Measures!$C$23</f>
        <v>19</v>
      </c>
      <c r="BL750" s="18">
        <f>Measures!$C$24</f>
        <v>13</v>
      </c>
      <c r="BM750" s="18">
        <f>Measures!$C$26</f>
        <v>0.32</v>
      </c>
      <c r="BN750" s="18">
        <f>Measures!$D$26</f>
        <v>0.25</v>
      </c>
      <c r="BO750" s="18">
        <f>Measures!$C$27</f>
        <v>14</v>
      </c>
      <c r="BP750" s="18">
        <f>Measures!$C$28</f>
        <v>15</v>
      </c>
      <c r="BQ750" s="88">
        <f>Measures!$C$29</f>
        <v>92</v>
      </c>
      <c r="BR750" s="88">
        <f>Measures!$C$30</f>
        <v>95</v>
      </c>
      <c r="BS750" s="88">
        <f>Measures!$C$31</f>
        <v>70</v>
      </c>
      <c r="BT750" s="64" t="str">
        <f>Code!$M$204</f>
        <v>EF 200</v>
      </c>
      <c r="BU750" s="64" t="str">
        <f>Code!$M$207</f>
        <v>EF 67</v>
      </c>
      <c r="BV750" s="64" t="str">
        <f>Code!$M$208</f>
        <v>EF 70</v>
      </c>
      <c r="BW750" s="64" t="str">
        <f>Code!$M$205</f>
        <v>EF 82</v>
      </c>
      <c r="BX750" s="64" t="s">
        <v>363</v>
      </c>
      <c r="BY750" s="64" t="s">
        <v>239</v>
      </c>
      <c r="BZ750" s="64" t="s">
        <v>240</v>
      </c>
      <c r="CA750" s="64"/>
      <c r="CB750" s="64"/>
      <c r="CC750" s="64"/>
      <c r="CD750" s="64"/>
      <c r="CE750" s="64"/>
      <c r="CF750" s="64"/>
      <c r="CG750" s="64"/>
      <c r="CH750" s="64"/>
      <c r="CI750" s="64"/>
      <c r="CJ750" s="64"/>
      <c r="CK750" s="64"/>
      <c r="CL750" s="64"/>
      <c r="CM750" s="18"/>
      <c r="CN750" s="18"/>
    </row>
    <row r="751" spans="1:92" ht="14.4" x14ac:dyDescent="0.3">
      <c r="A751" s="19" t="s">
        <v>22</v>
      </c>
      <c r="B751" s="31" t="s">
        <v>86</v>
      </c>
      <c r="C751" s="19" t="s">
        <v>71</v>
      </c>
      <c r="D751" s="19">
        <v>15</v>
      </c>
      <c r="E751" s="19">
        <f>VLOOKUP(D751,Lists!$B$3:$C$18,2,FALSE)</f>
        <v>13</v>
      </c>
      <c r="F751" s="19">
        <v>1</v>
      </c>
      <c r="G751" s="19" t="s">
        <v>66</v>
      </c>
      <c r="H751" s="23">
        <v>1600</v>
      </c>
      <c r="I751" s="37">
        <v>0.14016341923318668</v>
      </c>
      <c r="J751" s="36">
        <v>7.1357303575703178E-4</v>
      </c>
      <c r="K751" s="36">
        <f t="shared" si="191"/>
        <v>7.1357303575703178E-4</v>
      </c>
      <c r="L751" s="23">
        <v>3.32</v>
      </c>
      <c r="M751" s="35">
        <v>0.33</v>
      </c>
      <c r="N751" s="35">
        <f t="shared" si="192"/>
        <v>0.33</v>
      </c>
      <c r="O751" s="38">
        <v>15.408695652173913</v>
      </c>
      <c r="P751" s="38">
        <f t="shared" si="193"/>
        <v>15.408695652173913</v>
      </c>
      <c r="Q751" s="38">
        <v>1.3361692000000001</v>
      </c>
      <c r="R751" s="38">
        <v>3.0951638065522622</v>
      </c>
      <c r="S751" s="23">
        <v>1.23</v>
      </c>
      <c r="T751" s="23">
        <v>0.87</v>
      </c>
      <c r="U751" s="23">
        <v>10</v>
      </c>
      <c r="V751" s="23">
        <f t="shared" si="194"/>
        <v>10</v>
      </c>
      <c r="W751" s="23">
        <v>78</v>
      </c>
      <c r="X751" s="23">
        <f t="shared" si="195"/>
        <v>78</v>
      </c>
      <c r="Y751" s="23">
        <v>62</v>
      </c>
      <c r="Z751" s="23" t="str">
        <f>Code!$K$204</f>
        <v>EF 86</v>
      </c>
      <c r="AA751" s="23" t="str">
        <f>Code!$K$207</f>
        <v>EF 57</v>
      </c>
      <c r="AB751" s="23" t="str">
        <f>Code!$K$208</f>
        <v>EF 57</v>
      </c>
      <c r="AC751" s="23" t="str">
        <f>Code!$K$205</f>
        <v>EF 57</v>
      </c>
      <c r="AD751" s="23" t="s">
        <v>237</v>
      </c>
      <c r="AE751" s="23" t="s">
        <v>237</v>
      </c>
      <c r="AF751" s="23" t="s">
        <v>237</v>
      </c>
      <c r="AG751" s="39">
        <f t="shared" si="190"/>
        <v>7.1357303575703178E-4</v>
      </c>
      <c r="AH751" s="39">
        <f t="shared" si="196"/>
        <v>7.1357303575703178E-4</v>
      </c>
      <c r="AI751" s="18">
        <f t="shared" si="197"/>
        <v>3.32</v>
      </c>
      <c r="AJ751" s="41">
        <f>Code!$B$23</f>
        <v>0.15</v>
      </c>
      <c r="AK751" s="41">
        <f t="shared" si="198"/>
        <v>0.15</v>
      </c>
      <c r="AL751" s="110">
        <f t="shared" si="199"/>
        <v>15.408695652173913</v>
      </c>
      <c r="AM751" s="110">
        <f t="shared" si="200"/>
        <v>15.408695652173913</v>
      </c>
      <c r="AN751" s="110">
        <f t="shared" si="201"/>
        <v>1.3361692000000001</v>
      </c>
      <c r="AO751" s="110">
        <f t="shared" si="202"/>
        <v>3.0951638065522622</v>
      </c>
      <c r="AP751" s="18">
        <f>VLOOKUP(D751,Code!$B$92:$D$107,2,FALSE)</f>
        <v>0.32</v>
      </c>
      <c r="AQ751" s="18">
        <f>VLOOKUP(E751,Code!$B$92:$D$107,3,FALSE)</f>
        <v>0.25</v>
      </c>
      <c r="AR751" s="18">
        <f>Code!$C$132</f>
        <v>14</v>
      </c>
      <c r="AS751" s="18">
        <f t="shared" si="203"/>
        <v>14</v>
      </c>
      <c r="AT751" s="88">
        <f>Code!$C$189</f>
        <v>80</v>
      </c>
      <c r="AU751" s="88">
        <f t="shared" si="204"/>
        <v>80</v>
      </c>
      <c r="AV751" s="88">
        <f>Code!$C$198</f>
        <v>66</v>
      </c>
      <c r="AW751" s="18" t="str">
        <f>Code!$L$204</f>
        <v>EF 95</v>
      </c>
      <c r="AX751" s="64" t="str">
        <f>Code!$L$207</f>
        <v>EF 60</v>
      </c>
      <c r="AY751" s="64" t="str">
        <f>Code!$L$208</f>
        <v>EF 60</v>
      </c>
      <c r="AZ751" s="64" t="str">
        <f>Code!$L$205</f>
        <v>EF 62</v>
      </c>
      <c r="BA751" s="23" t="s">
        <v>237</v>
      </c>
      <c r="BB751" s="23" t="s">
        <v>237</v>
      </c>
      <c r="BC751" s="23" t="s">
        <v>237</v>
      </c>
      <c r="BD751" s="39">
        <f t="shared" si="205"/>
        <v>6.0653708039347702E-4</v>
      </c>
      <c r="BE751" s="39">
        <f t="shared" si="206"/>
        <v>4.9950112502992225E-4</v>
      </c>
      <c r="BF751" s="18">
        <f>Measures!$C$3</f>
        <v>8</v>
      </c>
      <c r="BG751" s="41">
        <f>Measures!$C$4</f>
        <v>0.1</v>
      </c>
      <c r="BH751" s="41">
        <v>0.06</v>
      </c>
      <c r="BI751" s="18">
        <f>VLOOKUP(D751,Measures!$B$6:$C$21,2,FALSE)</f>
        <v>38</v>
      </c>
      <c r="BJ751" s="18">
        <f>Measures!$C$22</f>
        <v>44</v>
      </c>
      <c r="BK751" s="18">
        <f>Measures!$C$23</f>
        <v>19</v>
      </c>
      <c r="BL751" s="18">
        <f>Measures!$C$24</f>
        <v>13</v>
      </c>
      <c r="BM751" s="18">
        <f>Measures!$C$26</f>
        <v>0.32</v>
      </c>
      <c r="BN751" s="18">
        <f>Measures!$D$26</f>
        <v>0.25</v>
      </c>
      <c r="BO751" s="18">
        <f>Measures!$C$27</f>
        <v>14</v>
      </c>
      <c r="BP751" s="18">
        <f>Measures!$C$28</f>
        <v>15</v>
      </c>
      <c r="BQ751" s="88">
        <f>Measures!$C$29</f>
        <v>92</v>
      </c>
      <c r="BR751" s="88">
        <f>Measures!$C$30</f>
        <v>95</v>
      </c>
      <c r="BS751" s="88">
        <f>Measures!$C$31</f>
        <v>70</v>
      </c>
      <c r="BT751" s="64" t="str">
        <f>Code!$M$204</f>
        <v>EF 200</v>
      </c>
      <c r="BU751" s="64" t="str">
        <f>Code!$M$207</f>
        <v>EF 67</v>
      </c>
      <c r="BV751" s="64" t="str">
        <f>Code!$M$208</f>
        <v>EF 70</v>
      </c>
      <c r="BW751" s="64" t="str">
        <f>Code!$M$205</f>
        <v>EF 82</v>
      </c>
      <c r="BX751" s="64" t="s">
        <v>363</v>
      </c>
      <c r="BY751" s="64" t="s">
        <v>239</v>
      </c>
      <c r="BZ751" s="64" t="s">
        <v>240</v>
      </c>
      <c r="CA751" s="64"/>
      <c r="CB751" s="64"/>
      <c r="CC751" s="64"/>
      <c r="CD751" s="64"/>
      <c r="CE751" s="64"/>
      <c r="CF751" s="64"/>
      <c r="CG751" s="64"/>
      <c r="CH751" s="64"/>
      <c r="CI751" s="64"/>
      <c r="CJ751" s="64"/>
      <c r="CK751" s="64"/>
      <c r="CL751" s="64"/>
      <c r="CM751" s="18"/>
      <c r="CN751" s="18"/>
    </row>
    <row r="752" spans="1:92" ht="14.4" x14ac:dyDescent="0.3">
      <c r="A752" s="19" t="s">
        <v>22</v>
      </c>
      <c r="B752" s="31" t="s">
        <v>86</v>
      </c>
      <c r="C752" s="19" t="s">
        <v>71</v>
      </c>
      <c r="D752" s="19">
        <v>15</v>
      </c>
      <c r="E752" s="19">
        <f>VLOOKUP(D752,Lists!$B$3:$C$18,2,FALSE)</f>
        <v>13</v>
      </c>
      <c r="F752" s="19">
        <v>2</v>
      </c>
      <c r="G752" s="19" t="s">
        <v>66</v>
      </c>
      <c r="H752" s="23">
        <v>1990</v>
      </c>
      <c r="I752" s="37">
        <v>0.14016341923318668</v>
      </c>
      <c r="J752" s="36">
        <v>7.1357303575703178E-4</v>
      </c>
      <c r="K752" s="36">
        <f t="shared" si="191"/>
        <v>7.1357303575703178E-4</v>
      </c>
      <c r="L752" s="23">
        <v>3.32</v>
      </c>
      <c r="M752" s="35">
        <v>0.33</v>
      </c>
      <c r="N752" s="35">
        <f t="shared" si="192"/>
        <v>0.33</v>
      </c>
      <c r="O752" s="38">
        <v>15.408695652173913</v>
      </c>
      <c r="P752" s="38">
        <f t="shared" si="193"/>
        <v>15.408695652173913</v>
      </c>
      <c r="Q752" s="38">
        <v>1.3361692000000001</v>
      </c>
      <c r="R752" s="38">
        <v>3.0951638065522622</v>
      </c>
      <c r="S752" s="23">
        <v>1.23</v>
      </c>
      <c r="T752" s="23">
        <v>0.87</v>
      </c>
      <c r="U752" s="23">
        <v>10</v>
      </c>
      <c r="V752" s="23">
        <f t="shared" si="194"/>
        <v>10</v>
      </c>
      <c r="W752" s="23">
        <v>78</v>
      </c>
      <c r="X752" s="23">
        <f t="shared" si="195"/>
        <v>78</v>
      </c>
      <c r="Y752" s="23">
        <v>62</v>
      </c>
      <c r="Z752" s="23" t="str">
        <f>Code!$K$204</f>
        <v>EF 86</v>
      </c>
      <c r="AA752" s="23" t="str">
        <f>Code!$K$207</f>
        <v>EF 57</v>
      </c>
      <c r="AB752" s="23" t="str">
        <f>Code!$K$208</f>
        <v>EF 57</v>
      </c>
      <c r="AC752" s="23" t="str">
        <f>Code!$K$205</f>
        <v>EF 57</v>
      </c>
      <c r="AD752" s="23" t="s">
        <v>237</v>
      </c>
      <c r="AE752" s="23" t="s">
        <v>237</v>
      </c>
      <c r="AF752" s="23" t="s">
        <v>237</v>
      </c>
      <c r="AG752" s="39">
        <f t="shared" si="190"/>
        <v>7.1357303575703178E-4</v>
      </c>
      <c r="AH752" s="39">
        <f t="shared" si="196"/>
        <v>7.1357303575703178E-4</v>
      </c>
      <c r="AI752" s="18">
        <f t="shared" si="197"/>
        <v>3.32</v>
      </c>
      <c r="AJ752" s="41">
        <f>Code!$B$23</f>
        <v>0.15</v>
      </c>
      <c r="AK752" s="41">
        <f t="shared" si="198"/>
        <v>0.15</v>
      </c>
      <c r="AL752" s="110">
        <f t="shared" si="199"/>
        <v>15.408695652173913</v>
      </c>
      <c r="AM752" s="110">
        <f t="shared" si="200"/>
        <v>15.408695652173913</v>
      </c>
      <c r="AN752" s="110">
        <f t="shared" si="201"/>
        <v>1.3361692000000001</v>
      </c>
      <c r="AO752" s="110">
        <f t="shared" si="202"/>
        <v>3.0951638065522622</v>
      </c>
      <c r="AP752" s="18">
        <f>VLOOKUP(D752,Code!$B$92:$D$107,2,FALSE)</f>
        <v>0.32</v>
      </c>
      <c r="AQ752" s="18">
        <f>VLOOKUP(E752,Code!$B$92:$D$107,3,FALSE)</f>
        <v>0.25</v>
      </c>
      <c r="AR752" s="18">
        <f>Code!$C$132</f>
        <v>14</v>
      </c>
      <c r="AS752" s="18">
        <f t="shared" si="203"/>
        <v>14</v>
      </c>
      <c r="AT752" s="88">
        <f>Code!$C$189</f>
        <v>80</v>
      </c>
      <c r="AU752" s="88">
        <f t="shared" si="204"/>
        <v>80</v>
      </c>
      <c r="AV752" s="88">
        <f>Code!$C$198</f>
        <v>66</v>
      </c>
      <c r="AW752" s="18" t="str">
        <f>Code!$L$204</f>
        <v>EF 95</v>
      </c>
      <c r="AX752" s="64" t="str">
        <f>Code!$L$207</f>
        <v>EF 60</v>
      </c>
      <c r="AY752" s="64" t="str">
        <f>Code!$L$208</f>
        <v>EF 60</v>
      </c>
      <c r="AZ752" s="64" t="str">
        <f>Code!$L$205</f>
        <v>EF 62</v>
      </c>
      <c r="BA752" s="23" t="s">
        <v>237</v>
      </c>
      <c r="BB752" s="23" t="s">
        <v>237</v>
      </c>
      <c r="BC752" s="23" t="s">
        <v>237</v>
      </c>
      <c r="BD752" s="39">
        <f t="shared" si="205"/>
        <v>6.0653708039347702E-4</v>
      </c>
      <c r="BE752" s="39">
        <f t="shared" si="206"/>
        <v>4.9950112502992225E-4</v>
      </c>
      <c r="BF752" s="18">
        <f>Measures!$C$3</f>
        <v>8</v>
      </c>
      <c r="BG752" s="41">
        <f>Measures!$C$4</f>
        <v>0.1</v>
      </c>
      <c r="BH752" s="41">
        <v>0.06</v>
      </c>
      <c r="BI752" s="18">
        <f>VLOOKUP(D752,Measures!$B$6:$C$21,2,FALSE)</f>
        <v>38</v>
      </c>
      <c r="BJ752" s="18">
        <f>Measures!$C$22</f>
        <v>44</v>
      </c>
      <c r="BK752" s="18">
        <f>Measures!$C$23</f>
        <v>19</v>
      </c>
      <c r="BL752" s="18">
        <f>Measures!$C$24</f>
        <v>13</v>
      </c>
      <c r="BM752" s="18">
        <f>Measures!$C$26</f>
        <v>0.32</v>
      </c>
      <c r="BN752" s="18">
        <f>Measures!$D$26</f>
        <v>0.25</v>
      </c>
      <c r="BO752" s="18">
        <f>Measures!$C$27</f>
        <v>14</v>
      </c>
      <c r="BP752" s="18">
        <f>Measures!$C$28</f>
        <v>15</v>
      </c>
      <c r="BQ752" s="88">
        <f>Measures!$C$29</f>
        <v>92</v>
      </c>
      <c r="BR752" s="88">
        <f>Measures!$C$30</f>
        <v>95</v>
      </c>
      <c r="BS752" s="88">
        <f>Measures!$C$31</f>
        <v>70</v>
      </c>
      <c r="BT752" s="64" t="str">
        <f>Code!$M$204</f>
        <v>EF 200</v>
      </c>
      <c r="BU752" s="64" t="str">
        <f>Code!$M$207</f>
        <v>EF 67</v>
      </c>
      <c r="BV752" s="64" t="str">
        <f>Code!$M$208</f>
        <v>EF 70</v>
      </c>
      <c r="BW752" s="64" t="str">
        <f>Code!$M$205</f>
        <v>EF 82</v>
      </c>
      <c r="BX752" s="64" t="s">
        <v>363</v>
      </c>
      <c r="BY752" s="64" t="s">
        <v>239</v>
      </c>
      <c r="BZ752" s="64" t="s">
        <v>240</v>
      </c>
      <c r="CA752" s="64"/>
      <c r="CB752" s="64"/>
      <c r="CC752" s="64"/>
      <c r="CD752" s="64"/>
      <c r="CE752" s="64"/>
      <c r="CF752" s="64"/>
      <c r="CG752" s="64"/>
      <c r="CH752" s="64"/>
      <c r="CI752" s="64"/>
      <c r="CJ752" s="64"/>
      <c r="CK752" s="64"/>
      <c r="CL752" s="64"/>
      <c r="CM752" s="18"/>
      <c r="CN752" s="18"/>
    </row>
    <row r="753" spans="1:92" ht="14.4" x14ac:dyDescent="0.3">
      <c r="A753" s="19" t="s">
        <v>95</v>
      </c>
      <c r="B753" s="31" t="s">
        <v>86</v>
      </c>
      <c r="C753" s="19" t="s">
        <v>87</v>
      </c>
      <c r="D753" s="19">
        <v>15</v>
      </c>
      <c r="E753" s="19">
        <f>VLOOKUP(D753,Lists!$B$3:$C$18,2,FALSE)</f>
        <v>13</v>
      </c>
      <c r="F753" s="19">
        <v>1</v>
      </c>
      <c r="G753" s="19" t="s">
        <v>66</v>
      </c>
      <c r="H753" s="23">
        <v>1600</v>
      </c>
      <c r="I753" s="37">
        <v>0.14016341923318668</v>
      </c>
      <c r="J753" s="36">
        <v>7.1357303575703178E-4</v>
      </c>
      <c r="K753" s="36">
        <f t="shared" si="191"/>
        <v>7.1357303575703178E-4</v>
      </c>
      <c r="L753" s="23">
        <v>3.32</v>
      </c>
      <c r="M753" s="35">
        <v>0.33</v>
      </c>
      <c r="N753" s="35">
        <f t="shared" si="192"/>
        <v>0.33</v>
      </c>
      <c r="O753" s="38">
        <v>15.408695652173913</v>
      </c>
      <c r="P753" s="38">
        <f t="shared" si="193"/>
        <v>15.408695652173913</v>
      </c>
      <c r="Q753" s="38">
        <v>1.3361692000000001</v>
      </c>
      <c r="R753" s="38">
        <v>3.0951638065522622</v>
      </c>
      <c r="S753" s="23">
        <v>1.23</v>
      </c>
      <c r="T753" s="23">
        <v>0.87</v>
      </c>
      <c r="U753" s="23">
        <v>10</v>
      </c>
      <c r="V753" s="23">
        <f t="shared" si="194"/>
        <v>10</v>
      </c>
      <c r="W753" s="23">
        <v>78</v>
      </c>
      <c r="X753" s="23">
        <f t="shared" si="195"/>
        <v>78</v>
      </c>
      <c r="Y753" s="23">
        <v>62</v>
      </c>
      <c r="Z753" s="23" t="str">
        <f>Code!$K$204</f>
        <v>EF 86</v>
      </c>
      <c r="AA753" s="23" t="str">
        <f>Code!$K$207</f>
        <v>EF 57</v>
      </c>
      <c r="AB753" s="23" t="str">
        <f>Code!$K$208</f>
        <v>EF 57</v>
      </c>
      <c r="AC753" s="23" t="str">
        <f>Code!$K$205</f>
        <v>EF 57</v>
      </c>
      <c r="AD753" s="23" t="s">
        <v>237</v>
      </c>
      <c r="AE753" s="23" t="s">
        <v>237</v>
      </c>
      <c r="AF753" s="23" t="s">
        <v>237</v>
      </c>
      <c r="AG753" s="39">
        <f t="shared" si="190"/>
        <v>7.1357303575703178E-4</v>
      </c>
      <c r="AH753" s="39">
        <f t="shared" si="196"/>
        <v>7.1357303575703178E-4</v>
      </c>
      <c r="AI753" s="18">
        <f t="shared" si="197"/>
        <v>3.32</v>
      </c>
      <c r="AJ753" s="41">
        <f>Code!$B$23</f>
        <v>0.15</v>
      </c>
      <c r="AK753" s="41">
        <f t="shared" si="198"/>
        <v>0.15</v>
      </c>
      <c r="AL753" s="110">
        <f t="shared" si="199"/>
        <v>15.408695652173913</v>
      </c>
      <c r="AM753" s="110">
        <f t="shared" si="200"/>
        <v>15.408695652173913</v>
      </c>
      <c r="AN753" s="110">
        <f t="shared" si="201"/>
        <v>1.3361692000000001</v>
      </c>
      <c r="AO753" s="110">
        <f t="shared" si="202"/>
        <v>3.0951638065522622</v>
      </c>
      <c r="AP753" s="18">
        <f>VLOOKUP(D753,Code!$B$92:$D$107,2,FALSE)</f>
        <v>0.32</v>
      </c>
      <c r="AQ753" s="18">
        <f>VLOOKUP(E753,Code!$B$92:$D$107,3,FALSE)</f>
        <v>0.25</v>
      </c>
      <c r="AR753" s="18">
        <f>Code!$C$132</f>
        <v>14</v>
      </c>
      <c r="AS753" s="18">
        <f t="shared" si="203"/>
        <v>14</v>
      </c>
      <c r="AT753" s="88">
        <f>Code!$C$189</f>
        <v>80</v>
      </c>
      <c r="AU753" s="88">
        <f t="shared" si="204"/>
        <v>80</v>
      </c>
      <c r="AV753" s="88">
        <f>Code!$C$198</f>
        <v>66</v>
      </c>
      <c r="AW753" s="18" t="str">
        <f>Code!$L$204</f>
        <v>EF 95</v>
      </c>
      <c r="AX753" s="64" t="str">
        <f>Code!$L$207</f>
        <v>EF 60</v>
      </c>
      <c r="AY753" s="64" t="str">
        <f>Code!$L$208</f>
        <v>EF 60</v>
      </c>
      <c r="AZ753" s="64" t="str">
        <f>Code!$L$205</f>
        <v>EF 62</v>
      </c>
      <c r="BA753" s="23" t="s">
        <v>237</v>
      </c>
      <c r="BB753" s="23" t="s">
        <v>237</v>
      </c>
      <c r="BC753" s="23" t="s">
        <v>237</v>
      </c>
      <c r="BD753" s="39">
        <f t="shared" si="205"/>
        <v>6.0653708039347702E-4</v>
      </c>
      <c r="BE753" s="39">
        <f t="shared" si="206"/>
        <v>4.9950112502992225E-4</v>
      </c>
      <c r="BF753" s="18">
        <f>Measures!$C$3</f>
        <v>8</v>
      </c>
      <c r="BG753" s="41">
        <f>Measures!$C$4</f>
        <v>0.1</v>
      </c>
      <c r="BH753" s="41">
        <v>0.06</v>
      </c>
      <c r="BI753" s="18">
        <f>VLOOKUP(D753,Measures!$B$6:$C$21,2,FALSE)</f>
        <v>38</v>
      </c>
      <c r="BJ753" s="18">
        <f>Measures!$C$22</f>
        <v>44</v>
      </c>
      <c r="BK753" s="18">
        <f>Measures!$C$23</f>
        <v>19</v>
      </c>
      <c r="BL753" s="18">
        <f>Measures!$C$24</f>
        <v>13</v>
      </c>
      <c r="BM753" s="18">
        <f>Measures!$C$26</f>
        <v>0.32</v>
      </c>
      <c r="BN753" s="18">
        <f>Measures!$D$26</f>
        <v>0.25</v>
      </c>
      <c r="BO753" s="18">
        <f>Measures!$C$27</f>
        <v>14</v>
      </c>
      <c r="BP753" s="18">
        <f>Measures!$C$28</f>
        <v>15</v>
      </c>
      <c r="BQ753" s="88">
        <f>Measures!$C$29</f>
        <v>92</v>
      </c>
      <c r="BR753" s="88">
        <f>Measures!$C$30</f>
        <v>95</v>
      </c>
      <c r="BS753" s="88">
        <f>Measures!$C$31</f>
        <v>70</v>
      </c>
      <c r="BT753" s="64" t="str">
        <f>Code!$M$204</f>
        <v>EF 200</v>
      </c>
      <c r="BU753" s="64" t="str">
        <f>Code!$M$207</f>
        <v>EF 67</v>
      </c>
      <c r="BV753" s="64" t="str">
        <f>Code!$M$208</f>
        <v>EF 70</v>
      </c>
      <c r="BW753" s="64" t="str">
        <f>Code!$M$205</f>
        <v>EF 82</v>
      </c>
      <c r="BX753" s="64" t="s">
        <v>363</v>
      </c>
      <c r="BY753" s="64" t="s">
        <v>239</v>
      </c>
      <c r="BZ753" s="64" t="s">
        <v>240</v>
      </c>
      <c r="CA753" s="64"/>
      <c r="CB753" s="64"/>
      <c r="CC753" s="64"/>
      <c r="CD753" s="64"/>
      <c r="CE753" s="64"/>
      <c r="CF753" s="64"/>
      <c r="CG753" s="64"/>
      <c r="CH753" s="64"/>
      <c r="CI753" s="64"/>
      <c r="CJ753" s="64"/>
      <c r="CK753" s="64"/>
      <c r="CL753" s="64"/>
      <c r="CM753" s="18"/>
      <c r="CN753" s="18"/>
    </row>
    <row r="754" spans="1:92" ht="14.4" x14ac:dyDescent="0.3">
      <c r="A754" s="19" t="s">
        <v>95</v>
      </c>
      <c r="B754" s="31" t="s">
        <v>86</v>
      </c>
      <c r="C754" s="19" t="s">
        <v>87</v>
      </c>
      <c r="D754" s="19">
        <v>15</v>
      </c>
      <c r="E754" s="19">
        <f>VLOOKUP(D754,Lists!$B$3:$C$18,2,FALSE)</f>
        <v>13</v>
      </c>
      <c r="F754" s="19">
        <v>2</v>
      </c>
      <c r="G754" s="19" t="s">
        <v>66</v>
      </c>
      <c r="H754" s="23">
        <v>1990</v>
      </c>
      <c r="I754" s="37">
        <v>0.14016341923318668</v>
      </c>
      <c r="J754" s="36">
        <v>7.1357303575703178E-4</v>
      </c>
      <c r="K754" s="36">
        <f t="shared" si="191"/>
        <v>7.1357303575703178E-4</v>
      </c>
      <c r="L754" s="23">
        <v>3.32</v>
      </c>
      <c r="M754" s="35">
        <v>0.33</v>
      </c>
      <c r="N754" s="35">
        <f t="shared" si="192"/>
        <v>0.33</v>
      </c>
      <c r="O754" s="38">
        <v>15.408695652173913</v>
      </c>
      <c r="P754" s="38">
        <f t="shared" si="193"/>
        <v>15.408695652173913</v>
      </c>
      <c r="Q754" s="38">
        <v>1.3361692000000001</v>
      </c>
      <c r="R754" s="38">
        <v>3.0951638065522622</v>
      </c>
      <c r="S754" s="23">
        <v>1.23</v>
      </c>
      <c r="T754" s="23">
        <v>0.87</v>
      </c>
      <c r="U754" s="23">
        <v>10</v>
      </c>
      <c r="V754" s="23">
        <f t="shared" si="194"/>
        <v>10</v>
      </c>
      <c r="W754" s="23">
        <v>78</v>
      </c>
      <c r="X754" s="23">
        <f t="shared" si="195"/>
        <v>78</v>
      </c>
      <c r="Y754" s="23">
        <v>62</v>
      </c>
      <c r="Z754" s="23" t="str">
        <f>Code!$K$204</f>
        <v>EF 86</v>
      </c>
      <c r="AA754" s="23" t="str">
        <f>Code!$K$207</f>
        <v>EF 57</v>
      </c>
      <c r="AB754" s="23" t="str">
        <f>Code!$K$208</f>
        <v>EF 57</v>
      </c>
      <c r="AC754" s="23" t="str">
        <f>Code!$K$205</f>
        <v>EF 57</v>
      </c>
      <c r="AD754" s="23" t="s">
        <v>237</v>
      </c>
      <c r="AE754" s="23" t="s">
        <v>237</v>
      </c>
      <c r="AF754" s="23" t="s">
        <v>237</v>
      </c>
      <c r="AG754" s="39">
        <f t="shared" si="190"/>
        <v>7.1357303575703178E-4</v>
      </c>
      <c r="AH754" s="39">
        <f t="shared" si="196"/>
        <v>7.1357303575703178E-4</v>
      </c>
      <c r="AI754" s="18">
        <f t="shared" si="197"/>
        <v>3.32</v>
      </c>
      <c r="AJ754" s="41">
        <f>Code!$B$23</f>
        <v>0.15</v>
      </c>
      <c r="AK754" s="41">
        <f t="shared" si="198"/>
        <v>0.15</v>
      </c>
      <c r="AL754" s="110">
        <f t="shared" si="199"/>
        <v>15.408695652173913</v>
      </c>
      <c r="AM754" s="110">
        <f t="shared" si="200"/>
        <v>15.408695652173913</v>
      </c>
      <c r="AN754" s="110">
        <f t="shared" si="201"/>
        <v>1.3361692000000001</v>
      </c>
      <c r="AO754" s="110">
        <f t="shared" si="202"/>
        <v>3.0951638065522622</v>
      </c>
      <c r="AP754" s="18">
        <f>VLOOKUP(D754,Code!$B$92:$D$107,2,FALSE)</f>
        <v>0.32</v>
      </c>
      <c r="AQ754" s="18">
        <f>VLOOKUP(E754,Code!$B$92:$D$107,3,FALSE)</f>
        <v>0.25</v>
      </c>
      <c r="AR754" s="18">
        <f>Code!$C$132</f>
        <v>14</v>
      </c>
      <c r="AS754" s="18">
        <f t="shared" si="203"/>
        <v>14</v>
      </c>
      <c r="AT754" s="88">
        <f>Code!$C$189</f>
        <v>80</v>
      </c>
      <c r="AU754" s="88">
        <f t="shared" si="204"/>
        <v>80</v>
      </c>
      <c r="AV754" s="88">
        <f>Code!$C$198</f>
        <v>66</v>
      </c>
      <c r="AW754" s="18" t="str">
        <f>Code!$L$204</f>
        <v>EF 95</v>
      </c>
      <c r="AX754" s="64" t="str">
        <f>Code!$L$207</f>
        <v>EF 60</v>
      </c>
      <c r="AY754" s="64" t="str">
        <f>Code!$L$208</f>
        <v>EF 60</v>
      </c>
      <c r="AZ754" s="64" t="str">
        <f>Code!$L$205</f>
        <v>EF 62</v>
      </c>
      <c r="BA754" s="23" t="s">
        <v>237</v>
      </c>
      <c r="BB754" s="23" t="s">
        <v>237</v>
      </c>
      <c r="BC754" s="23" t="s">
        <v>237</v>
      </c>
      <c r="BD754" s="39">
        <f t="shared" si="205"/>
        <v>6.0653708039347702E-4</v>
      </c>
      <c r="BE754" s="39">
        <f t="shared" si="206"/>
        <v>4.9950112502992225E-4</v>
      </c>
      <c r="BF754" s="18">
        <f>Measures!$C$3</f>
        <v>8</v>
      </c>
      <c r="BG754" s="41">
        <f>Measures!$C$4</f>
        <v>0.1</v>
      </c>
      <c r="BH754" s="41">
        <v>0.06</v>
      </c>
      <c r="BI754" s="18">
        <f>VLOOKUP(D754,Measures!$B$6:$C$21,2,FALSE)</f>
        <v>38</v>
      </c>
      <c r="BJ754" s="18">
        <f>Measures!$C$22</f>
        <v>44</v>
      </c>
      <c r="BK754" s="18">
        <f>Measures!$C$23</f>
        <v>19</v>
      </c>
      <c r="BL754" s="18">
        <f>Measures!$C$24</f>
        <v>13</v>
      </c>
      <c r="BM754" s="18">
        <f>Measures!$C$26</f>
        <v>0.32</v>
      </c>
      <c r="BN754" s="18">
        <f>Measures!$D$26</f>
        <v>0.25</v>
      </c>
      <c r="BO754" s="18">
        <f>Measures!$C$27</f>
        <v>14</v>
      </c>
      <c r="BP754" s="18">
        <f>Measures!$C$28</f>
        <v>15</v>
      </c>
      <c r="BQ754" s="88">
        <f>Measures!$C$29</f>
        <v>92</v>
      </c>
      <c r="BR754" s="88">
        <f>Measures!$C$30</f>
        <v>95</v>
      </c>
      <c r="BS754" s="88">
        <f>Measures!$C$31</f>
        <v>70</v>
      </c>
      <c r="BT754" s="64" t="str">
        <f>Code!$M$204</f>
        <v>EF 200</v>
      </c>
      <c r="BU754" s="64" t="str">
        <f>Code!$M$207</f>
        <v>EF 67</v>
      </c>
      <c r="BV754" s="64" t="str">
        <f>Code!$M$208</f>
        <v>EF 70</v>
      </c>
      <c r="BW754" s="64" t="str">
        <f>Code!$M$205</f>
        <v>EF 82</v>
      </c>
      <c r="BX754" s="64" t="s">
        <v>363</v>
      </c>
      <c r="BY754" s="64" t="s">
        <v>239</v>
      </c>
      <c r="BZ754" s="64" t="s">
        <v>240</v>
      </c>
      <c r="CA754" s="64"/>
      <c r="CB754" s="64"/>
      <c r="CC754" s="64"/>
      <c r="CD754" s="64"/>
      <c r="CE754" s="64"/>
      <c r="CF754" s="64"/>
      <c r="CG754" s="64"/>
      <c r="CH754" s="64"/>
      <c r="CI754" s="64"/>
      <c r="CJ754" s="64"/>
      <c r="CK754" s="64"/>
      <c r="CL754" s="64"/>
      <c r="CM754" s="18"/>
      <c r="CN754" s="18"/>
    </row>
    <row r="755" spans="1:92" ht="14.4" x14ac:dyDescent="0.3">
      <c r="A755" s="19" t="s">
        <v>22</v>
      </c>
      <c r="B755" s="31" t="s">
        <v>86</v>
      </c>
      <c r="C755" s="19" t="s">
        <v>87</v>
      </c>
      <c r="D755" s="19">
        <v>15</v>
      </c>
      <c r="E755" s="19">
        <f>VLOOKUP(D755,Lists!$B$3:$C$18,2,FALSE)</f>
        <v>13</v>
      </c>
      <c r="F755" s="19">
        <v>1</v>
      </c>
      <c r="G755" s="19" t="s">
        <v>66</v>
      </c>
      <c r="H755" s="23">
        <v>1600</v>
      </c>
      <c r="I755" s="37">
        <v>0.14016341923318668</v>
      </c>
      <c r="J755" s="36">
        <v>7.1357303575703178E-4</v>
      </c>
      <c r="K755" s="36">
        <f t="shared" si="191"/>
        <v>7.1357303575703178E-4</v>
      </c>
      <c r="L755" s="23">
        <v>3.32</v>
      </c>
      <c r="M755" s="35">
        <v>0.33</v>
      </c>
      <c r="N755" s="35">
        <f t="shared" si="192"/>
        <v>0.33</v>
      </c>
      <c r="O755" s="38">
        <v>15.408695652173913</v>
      </c>
      <c r="P755" s="38">
        <f t="shared" si="193"/>
        <v>15.408695652173913</v>
      </c>
      <c r="Q755" s="38">
        <v>1.3361692000000001</v>
      </c>
      <c r="R755" s="38">
        <v>3.0951638065522622</v>
      </c>
      <c r="S755" s="23">
        <v>1.23</v>
      </c>
      <c r="T755" s="23">
        <v>0.87</v>
      </c>
      <c r="U755" s="23">
        <v>10</v>
      </c>
      <c r="V755" s="23">
        <f t="shared" si="194"/>
        <v>10</v>
      </c>
      <c r="W755" s="23">
        <v>78</v>
      </c>
      <c r="X755" s="23">
        <f t="shared" si="195"/>
        <v>78</v>
      </c>
      <c r="Y755" s="23">
        <v>62</v>
      </c>
      <c r="Z755" s="23" t="str">
        <f>Code!$K$204</f>
        <v>EF 86</v>
      </c>
      <c r="AA755" s="23" t="str">
        <f>Code!$K$207</f>
        <v>EF 57</v>
      </c>
      <c r="AB755" s="23" t="str">
        <f>Code!$K$208</f>
        <v>EF 57</v>
      </c>
      <c r="AC755" s="23" t="str">
        <f>Code!$K$205</f>
        <v>EF 57</v>
      </c>
      <c r="AD755" s="23" t="s">
        <v>237</v>
      </c>
      <c r="AE755" s="23" t="s">
        <v>237</v>
      </c>
      <c r="AF755" s="23" t="s">
        <v>237</v>
      </c>
      <c r="AG755" s="39">
        <f t="shared" si="190"/>
        <v>7.1357303575703178E-4</v>
      </c>
      <c r="AH755" s="39">
        <f t="shared" si="196"/>
        <v>7.1357303575703178E-4</v>
      </c>
      <c r="AI755" s="18">
        <f t="shared" si="197"/>
        <v>3.32</v>
      </c>
      <c r="AJ755" s="41">
        <f>Code!$B$23</f>
        <v>0.15</v>
      </c>
      <c r="AK755" s="41">
        <f t="shared" si="198"/>
        <v>0.15</v>
      </c>
      <c r="AL755" s="110">
        <f t="shared" si="199"/>
        <v>15.408695652173913</v>
      </c>
      <c r="AM755" s="110">
        <f t="shared" si="200"/>
        <v>15.408695652173913</v>
      </c>
      <c r="AN755" s="110">
        <f t="shared" si="201"/>
        <v>1.3361692000000001</v>
      </c>
      <c r="AO755" s="110">
        <f t="shared" si="202"/>
        <v>3.0951638065522622</v>
      </c>
      <c r="AP755" s="18">
        <f>VLOOKUP(D755,Code!$B$92:$D$107,2,FALSE)</f>
        <v>0.32</v>
      </c>
      <c r="AQ755" s="18">
        <f>VLOOKUP(E755,Code!$B$92:$D$107,3,FALSE)</f>
        <v>0.25</v>
      </c>
      <c r="AR755" s="18">
        <f>Code!$C$132</f>
        <v>14</v>
      </c>
      <c r="AS755" s="18">
        <f t="shared" si="203"/>
        <v>14</v>
      </c>
      <c r="AT755" s="88">
        <f>Code!$C$189</f>
        <v>80</v>
      </c>
      <c r="AU755" s="88">
        <f t="shared" si="204"/>
        <v>80</v>
      </c>
      <c r="AV755" s="88">
        <f>Code!$C$198</f>
        <v>66</v>
      </c>
      <c r="AW755" s="18" t="str">
        <f>Code!$L$204</f>
        <v>EF 95</v>
      </c>
      <c r="AX755" s="64" t="str">
        <f>Code!$L$207</f>
        <v>EF 60</v>
      </c>
      <c r="AY755" s="64" t="str">
        <f>Code!$L$208</f>
        <v>EF 60</v>
      </c>
      <c r="AZ755" s="64" t="str">
        <f>Code!$L$205</f>
        <v>EF 62</v>
      </c>
      <c r="BA755" s="23" t="s">
        <v>237</v>
      </c>
      <c r="BB755" s="23" t="s">
        <v>237</v>
      </c>
      <c r="BC755" s="23" t="s">
        <v>237</v>
      </c>
      <c r="BD755" s="39">
        <f t="shared" si="205"/>
        <v>6.0653708039347702E-4</v>
      </c>
      <c r="BE755" s="39">
        <f t="shared" si="206"/>
        <v>4.9950112502992225E-4</v>
      </c>
      <c r="BF755" s="18">
        <f>Measures!$C$3</f>
        <v>8</v>
      </c>
      <c r="BG755" s="41">
        <f>Measures!$C$4</f>
        <v>0.1</v>
      </c>
      <c r="BH755" s="41">
        <v>0.06</v>
      </c>
      <c r="BI755" s="18">
        <f>VLOOKUP(D755,Measures!$B$6:$C$21,2,FALSE)</f>
        <v>38</v>
      </c>
      <c r="BJ755" s="18">
        <f>Measures!$C$22</f>
        <v>44</v>
      </c>
      <c r="BK755" s="18">
        <f>Measures!$C$23</f>
        <v>19</v>
      </c>
      <c r="BL755" s="18">
        <f>Measures!$C$24</f>
        <v>13</v>
      </c>
      <c r="BM755" s="18">
        <f>Measures!$C$26</f>
        <v>0.32</v>
      </c>
      <c r="BN755" s="18">
        <f>Measures!$D$26</f>
        <v>0.25</v>
      </c>
      <c r="BO755" s="18">
        <f>Measures!$C$27</f>
        <v>14</v>
      </c>
      <c r="BP755" s="18">
        <f>Measures!$C$28</f>
        <v>15</v>
      </c>
      <c r="BQ755" s="88">
        <f>Measures!$C$29</f>
        <v>92</v>
      </c>
      <c r="BR755" s="88">
        <f>Measures!$C$30</f>
        <v>95</v>
      </c>
      <c r="BS755" s="88">
        <f>Measures!$C$31</f>
        <v>70</v>
      </c>
      <c r="BT755" s="64" t="str">
        <f>Code!$M$204</f>
        <v>EF 200</v>
      </c>
      <c r="BU755" s="64" t="str">
        <f>Code!$M$207</f>
        <v>EF 67</v>
      </c>
      <c r="BV755" s="64" t="str">
        <f>Code!$M$208</f>
        <v>EF 70</v>
      </c>
      <c r="BW755" s="64" t="str">
        <f>Code!$M$205</f>
        <v>EF 82</v>
      </c>
      <c r="BX755" s="64" t="s">
        <v>363</v>
      </c>
      <c r="BY755" s="64" t="s">
        <v>239</v>
      </c>
      <c r="BZ755" s="64" t="s">
        <v>240</v>
      </c>
      <c r="CA755" s="64"/>
      <c r="CB755" s="64"/>
      <c r="CC755" s="64"/>
      <c r="CD755" s="64"/>
      <c r="CE755" s="64"/>
      <c r="CF755" s="64"/>
      <c r="CG755" s="64"/>
      <c r="CH755" s="64"/>
      <c r="CI755" s="64"/>
      <c r="CJ755" s="64"/>
      <c r="CK755" s="64"/>
      <c r="CL755" s="64"/>
      <c r="CM755" s="18"/>
      <c r="CN755" s="18"/>
    </row>
    <row r="756" spans="1:92" ht="14.4" x14ac:dyDescent="0.3">
      <c r="A756" s="19" t="s">
        <v>22</v>
      </c>
      <c r="B756" s="31" t="s">
        <v>86</v>
      </c>
      <c r="C756" s="19" t="s">
        <v>87</v>
      </c>
      <c r="D756" s="19">
        <v>15</v>
      </c>
      <c r="E756" s="19">
        <f>VLOOKUP(D756,Lists!$B$3:$C$18,2,FALSE)</f>
        <v>13</v>
      </c>
      <c r="F756" s="19">
        <v>2</v>
      </c>
      <c r="G756" s="19" t="s">
        <v>66</v>
      </c>
      <c r="H756" s="23">
        <v>1990</v>
      </c>
      <c r="I756" s="37">
        <v>0.14016341923318668</v>
      </c>
      <c r="J756" s="36">
        <v>7.1357303575703178E-4</v>
      </c>
      <c r="K756" s="36">
        <f t="shared" si="191"/>
        <v>7.1357303575703178E-4</v>
      </c>
      <c r="L756" s="23">
        <v>3.32</v>
      </c>
      <c r="M756" s="35">
        <v>0.33</v>
      </c>
      <c r="N756" s="35">
        <f t="shared" si="192"/>
        <v>0.33</v>
      </c>
      <c r="O756" s="38">
        <v>15.408695652173913</v>
      </c>
      <c r="P756" s="38">
        <f t="shared" si="193"/>
        <v>15.408695652173913</v>
      </c>
      <c r="Q756" s="38">
        <v>1.3361692000000001</v>
      </c>
      <c r="R756" s="38">
        <v>3.0951638065522622</v>
      </c>
      <c r="S756" s="23">
        <v>1.23</v>
      </c>
      <c r="T756" s="23">
        <v>0.87</v>
      </c>
      <c r="U756" s="23">
        <v>10</v>
      </c>
      <c r="V756" s="23">
        <f t="shared" si="194"/>
        <v>10</v>
      </c>
      <c r="W756" s="23">
        <v>78</v>
      </c>
      <c r="X756" s="23">
        <f t="shared" si="195"/>
        <v>78</v>
      </c>
      <c r="Y756" s="23">
        <v>62</v>
      </c>
      <c r="Z756" s="23" t="str">
        <f>Code!$K$204</f>
        <v>EF 86</v>
      </c>
      <c r="AA756" s="23" t="str">
        <f>Code!$K$207</f>
        <v>EF 57</v>
      </c>
      <c r="AB756" s="23" t="str">
        <f>Code!$K$208</f>
        <v>EF 57</v>
      </c>
      <c r="AC756" s="23" t="str">
        <f>Code!$K$205</f>
        <v>EF 57</v>
      </c>
      <c r="AD756" s="23" t="s">
        <v>237</v>
      </c>
      <c r="AE756" s="23" t="s">
        <v>237</v>
      </c>
      <c r="AF756" s="23" t="s">
        <v>237</v>
      </c>
      <c r="AG756" s="39">
        <f t="shared" si="190"/>
        <v>7.1357303575703178E-4</v>
      </c>
      <c r="AH756" s="39">
        <f t="shared" si="196"/>
        <v>7.1357303575703178E-4</v>
      </c>
      <c r="AI756" s="18">
        <f t="shared" si="197"/>
        <v>3.32</v>
      </c>
      <c r="AJ756" s="41">
        <f>Code!$B$23</f>
        <v>0.15</v>
      </c>
      <c r="AK756" s="41">
        <f t="shared" si="198"/>
        <v>0.15</v>
      </c>
      <c r="AL756" s="110">
        <f t="shared" si="199"/>
        <v>15.408695652173913</v>
      </c>
      <c r="AM756" s="110">
        <f t="shared" si="200"/>
        <v>15.408695652173913</v>
      </c>
      <c r="AN756" s="110">
        <f t="shared" si="201"/>
        <v>1.3361692000000001</v>
      </c>
      <c r="AO756" s="110">
        <f t="shared" si="202"/>
        <v>3.0951638065522622</v>
      </c>
      <c r="AP756" s="18">
        <f>VLOOKUP(D756,Code!$B$92:$D$107,2,FALSE)</f>
        <v>0.32</v>
      </c>
      <c r="AQ756" s="18">
        <f>VLOOKUP(E756,Code!$B$92:$D$107,3,FALSE)</f>
        <v>0.25</v>
      </c>
      <c r="AR756" s="18">
        <f>Code!$C$132</f>
        <v>14</v>
      </c>
      <c r="AS756" s="18">
        <f t="shared" si="203"/>
        <v>14</v>
      </c>
      <c r="AT756" s="88">
        <f>Code!$C$189</f>
        <v>80</v>
      </c>
      <c r="AU756" s="88">
        <f t="shared" si="204"/>
        <v>80</v>
      </c>
      <c r="AV756" s="88">
        <f>Code!$C$198</f>
        <v>66</v>
      </c>
      <c r="AW756" s="18" t="str">
        <f>Code!$L$204</f>
        <v>EF 95</v>
      </c>
      <c r="AX756" s="64" t="str">
        <f>Code!$L$207</f>
        <v>EF 60</v>
      </c>
      <c r="AY756" s="64" t="str">
        <f>Code!$L$208</f>
        <v>EF 60</v>
      </c>
      <c r="AZ756" s="64" t="str">
        <f>Code!$L$205</f>
        <v>EF 62</v>
      </c>
      <c r="BA756" s="23" t="s">
        <v>237</v>
      </c>
      <c r="BB756" s="23" t="s">
        <v>237</v>
      </c>
      <c r="BC756" s="23" t="s">
        <v>237</v>
      </c>
      <c r="BD756" s="39">
        <f t="shared" si="205"/>
        <v>6.0653708039347702E-4</v>
      </c>
      <c r="BE756" s="39">
        <f t="shared" si="206"/>
        <v>4.9950112502992225E-4</v>
      </c>
      <c r="BF756" s="18">
        <f>Measures!$C$3</f>
        <v>8</v>
      </c>
      <c r="BG756" s="41">
        <f>Measures!$C$4</f>
        <v>0.1</v>
      </c>
      <c r="BH756" s="41">
        <v>0.06</v>
      </c>
      <c r="BI756" s="18">
        <f>VLOOKUP(D756,Measures!$B$6:$C$21,2,FALSE)</f>
        <v>38</v>
      </c>
      <c r="BJ756" s="18">
        <f>Measures!$C$22</f>
        <v>44</v>
      </c>
      <c r="BK756" s="18">
        <f>Measures!$C$23</f>
        <v>19</v>
      </c>
      <c r="BL756" s="18">
        <f>Measures!$C$24</f>
        <v>13</v>
      </c>
      <c r="BM756" s="18">
        <f>Measures!$C$26</f>
        <v>0.32</v>
      </c>
      <c r="BN756" s="18">
        <f>Measures!$D$26</f>
        <v>0.25</v>
      </c>
      <c r="BO756" s="18">
        <f>Measures!$C$27</f>
        <v>14</v>
      </c>
      <c r="BP756" s="18">
        <f>Measures!$C$28</f>
        <v>15</v>
      </c>
      <c r="BQ756" s="88">
        <f>Measures!$C$29</f>
        <v>92</v>
      </c>
      <c r="BR756" s="88">
        <f>Measures!$C$30</f>
        <v>95</v>
      </c>
      <c r="BS756" s="88">
        <f>Measures!$C$31</f>
        <v>70</v>
      </c>
      <c r="BT756" s="64" t="str">
        <f>Code!$M$204</f>
        <v>EF 200</v>
      </c>
      <c r="BU756" s="64" t="str">
        <f>Code!$M$207</f>
        <v>EF 67</v>
      </c>
      <c r="BV756" s="64" t="str">
        <f>Code!$M$208</f>
        <v>EF 70</v>
      </c>
      <c r="BW756" s="64" t="str">
        <f>Code!$M$205</f>
        <v>EF 82</v>
      </c>
      <c r="BX756" s="64" t="s">
        <v>363</v>
      </c>
      <c r="BY756" s="64" t="s">
        <v>239</v>
      </c>
      <c r="BZ756" s="64" t="s">
        <v>240</v>
      </c>
      <c r="CA756" s="64"/>
      <c r="CB756" s="64"/>
      <c r="CC756" s="64"/>
      <c r="CD756" s="64"/>
      <c r="CE756" s="64"/>
      <c r="CF756" s="64"/>
      <c r="CG756" s="64"/>
      <c r="CH756" s="64"/>
      <c r="CI756" s="64"/>
      <c r="CJ756" s="64"/>
      <c r="CK756" s="64"/>
      <c r="CL756" s="64"/>
      <c r="CM756" s="18"/>
      <c r="CN756" s="18"/>
    </row>
    <row r="757" spans="1:92" ht="14.4" x14ac:dyDescent="0.3">
      <c r="A757" s="19" t="s">
        <v>95</v>
      </c>
      <c r="B757" s="31" t="s">
        <v>86</v>
      </c>
      <c r="C757" s="19" t="s">
        <v>71</v>
      </c>
      <c r="D757" s="19">
        <v>15</v>
      </c>
      <c r="E757" s="19">
        <f>VLOOKUP(D757,Lists!$B$3:$C$18,2,FALSE)</f>
        <v>13</v>
      </c>
      <c r="F757" s="19">
        <v>1</v>
      </c>
      <c r="G757" s="19" t="s">
        <v>67</v>
      </c>
      <c r="H757" s="23">
        <v>1810</v>
      </c>
      <c r="I757" s="37">
        <v>0.11502100840336134</v>
      </c>
      <c r="J757" s="36">
        <v>5.1608452609801366E-4</v>
      </c>
      <c r="K757" s="36">
        <f t="shared" si="191"/>
        <v>5.1608452609801366E-4</v>
      </c>
      <c r="L757" s="23">
        <v>3.67</v>
      </c>
      <c r="M757" s="35">
        <v>0.26</v>
      </c>
      <c r="N757" s="35">
        <f t="shared" si="192"/>
        <v>0.26</v>
      </c>
      <c r="O757" s="38">
        <v>18.171171171171171</v>
      </c>
      <c r="P757" s="38">
        <f t="shared" si="193"/>
        <v>18.171171171171171</v>
      </c>
      <c r="Q757" s="38">
        <v>5.9551821</v>
      </c>
      <c r="R757" s="38">
        <v>10.254943899018233</v>
      </c>
      <c r="S757" s="23">
        <v>1.1400000000000001</v>
      </c>
      <c r="T757" s="23">
        <v>0.87</v>
      </c>
      <c r="U757" s="23">
        <v>10</v>
      </c>
      <c r="V757" s="23">
        <f t="shared" si="194"/>
        <v>10</v>
      </c>
      <c r="W757" s="23">
        <v>78</v>
      </c>
      <c r="X757" s="23">
        <f t="shared" si="195"/>
        <v>78</v>
      </c>
      <c r="Y757" s="23">
        <v>62</v>
      </c>
      <c r="Z757" s="23" t="str">
        <f>Code!$K$204</f>
        <v>EF 86</v>
      </c>
      <c r="AA757" s="23" t="str">
        <f>Code!$K$207</f>
        <v>EF 57</v>
      </c>
      <c r="AB757" s="23" t="str">
        <f>Code!$K$208</f>
        <v>EF 57</v>
      </c>
      <c r="AC757" s="23" t="str">
        <f>Code!$K$205</f>
        <v>EF 57</v>
      </c>
      <c r="AD757" s="23" t="s">
        <v>237</v>
      </c>
      <c r="AE757" s="23" t="s">
        <v>237</v>
      </c>
      <c r="AF757" s="23" t="s">
        <v>237</v>
      </c>
      <c r="AG757" s="39">
        <f t="shared" si="190"/>
        <v>5.1608452609801366E-4</v>
      </c>
      <c r="AH757" s="39">
        <f t="shared" si="196"/>
        <v>5.1608452609801366E-4</v>
      </c>
      <c r="AI757" s="18">
        <f t="shared" si="197"/>
        <v>3.67</v>
      </c>
      <c r="AJ757" s="41">
        <f>Code!$B$23</f>
        <v>0.15</v>
      </c>
      <c r="AK757" s="41">
        <f t="shared" si="198"/>
        <v>0.15</v>
      </c>
      <c r="AL757" s="110">
        <f t="shared" si="199"/>
        <v>18.171171171171171</v>
      </c>
      <c r="AM757" s="110">
        <f t="shared" si="200"/>
        <v>18.171171171171171</v>
      </c>
      <c r="AN757" s="110">
        <f t="shared" si="201"/>
        <v>5.9551821</v>
      </c>
      <c r="AO757" s="110">
        <f t="shared" si="202"/>
        <v>10.254943899018233</v>
      </c>
      <c r="AP757" s="18">
        <f>VLOOKUP(D757,Code!$B$92:$D$107,2,FALSE)</f>
        <v>0.32</v>
      </c>
      <c r="AQ757" s="18">
        <f>VLOOKUP(E757,Code!$B$92:$D$107,3,FALSE)</f>
        <v>0.25</v>
      </c>
      <c r="AR757" s="18">
        <f>Code!$C$132</f>
        <v>14</v>
      </c>
      <c r="AS757" s="18">
        <f t="shared" si="203"/>
        <v>14</v>
      </c>
      <c r="AT757" s="88">
        <f>Code!$C$189</f>
        <v>80</v>
      </c>
      <c r="AU757" s="88">
        <f t="shared" si="204"/>
        <v>80</v>
      </c>
      <c r="AV757" s="88">
        <f>Code!$C$198</f>
        <v>66</v>
      </c>
      <c r="AW757" s="18" t="str">
        <f>Code!$L$204</f>
        <v>EF 95</v>
      </c>
      <c r="AX757" s="64" t="str">
        <f>Code!$L$207</f>
        <v>EF 60</v>
      </c>
      <c r="AY757" s="64" t="str">
        <f>Code!$L$208</f>
        <v>EF 60</v>
      </c>
      <c r="AZ757" s="64" t="str">
        <f>Code!$L$205</f>
        <v>EF 62</v>
      </c>
      <c r="BA757" s="23" t="s">
        <v>237</v>
      </c>
      <c r="BB757" s="23" t="s">
        <v>237</v>
      </c>
      <c r="BC757" s="23" t="s">
        <v>237</v>
      </c>
      <c r="BD757" s="39">
        <f t="shared" si="205"/>
        <v>4.3867184718331158E-4</v>
      </c>
      <c r="BE757" s="39">
        <f t="shared" si="206"/>
        <v>3.6125916826860955E-4</v>
      </c>
      <c r="BF757" s="18">
        <f>Measures!$C$3</f>
        <v>8</v>
      </c>
      <c r="BG757" s="41">
        <f>Measures!$C$4</f>
        <v>0.1</v>
      </c>
      <c r="BH757" s="41">
        <v>0.06</v>
      </c>
      <c r="BI757" s="18">
        <f>VLOOKUP(D757,Measures!$B$6:$C$21,2,FALSE)</f>
        <v>38</v>
      </c>
      <c r="BJ757" s="18">
        <f>Measures!$C$22</f>
        <v>44</v>
      </c>
      <c r="BK757" s="18">
        <f>Measures!$C$23</f>
        <v>19</v>
      </c>
      <c r="BL757" s="18">
        <f>Measures!$C$24</f>
        <v>13</v>
      </c>
      <c r="BM757" s="18">
        <f>Measures!$C$26</f>
        <v>0.32</v>
      </c>
      <c r="BN757" s="18">
        <f>Measures!$D$26</f>
        <v>0.25</v>
      </c>
      <c r="BO757" s="18">
        <f>Measures!$C$27</f>
        <v>14</v>
      </c>
      <c r="BP757" s="18">
        <f>Measures!$C$28</f>
        <v>15</v>
      </c>
      <c r="BQ757" s="88">
        <f>Measures!$C$29</f>
        <v>92</v>
      </c>
      <c r="BR757" s="88">
        <f>Measures!$C$30</f>
        <v>95</v>
      </c>
      <c r="BS757" s="88">
        <f>Measures!$C$31</f>
        <v>70</v>
      </c>
      <c r="BT757" s="64" t="str">
        <f>Code!$M$204</f>
        <v>EF 200</v>
      </c>
      <c r="BU757" s="64" t="str">
        <f>Code!$M$207</f>
        <v>EF 67</v>
      </c>
      <c r="BV757" s="64" t="str">
        <f>Code!$M$208</f>
        <v>EF 70</v>
      </c>
      <c r="BW757" s="64" t="str">
        <f>Code!$M$205</f>
        <v>EF 82</v>
      </c>
      <c r="BX757" s="64" t="s">
        <v>363</v>
      </c>
      <c r="BY757" s="64" t="s">
        <v>239</v>
      </c>
      <c r="BZ757" s="64" t="s">
        <v>240</v>
      </c>
      <c r="CA757" s="64"/>
      <c r="CB757" s="64"/>
      <c r="CC757" s="64"/>
      <c r="CD757" s="64"/>
      <c r="CE757" s="64"/>
      <c r="CF757" s="64"/>
      <c r="CG757" s="64"/>
      <c r="CH757" s="64"/>
      <c r="CI757" s="64"/>
      <c r="CJ757" s="64"/>
      <c r="CK757" s="64"/>
      <c r="CL757" s="64"/>
      <c r="CM757" s="18"/>
      <c r="CN757" s="18"/>
    </row>
    <row r="758" spans="1:92" ht="14.4" x14ac:dyDescent="0.3">
      <c r="A758" s="19" t="s">
        <v>95</v>
      </c>
      <c r="B758" s="31" t="s">
        <v>86</v>
      </c>
      <c r="C758" s="19" t="s">
        <v>71</v>
      </c>
      <c r="D758" s="19">
        <v>15</v>
      </c>
      <c r="E758" s="19">
        <f>VLOOKUP(D758,Lists!$B$3:$C$18,2,FALSE)</f>
        <v>13</v>
      </c>
      <c r="F758" s="19">
        <v>2</v>
      </c>
      <c r="G758" s="19" t="s">
        <v>67</v>
      </c>
      <c r="H758" s="23">
        <v>2400</v>
      </c>
      <c r="I758" s="37">
        <v>0.11502100840336134</v>
      </c>
      <c r="J758" s="36">
        <v>5.1608452609801366E-4</v>
      </c>
      <c r="K758" s="36">
        <f t="shared" si="191"/>
        <v>5.1608452609801366E-4</v>
      </c>
      <c r="L758" s="23">
        <v>3.67</v>
      </c>
      <c r="M758" s="35">
        <v>0.26</v>
      </c>
      <c r="N758" s="35">
        <f t="shared" si="192"/>
        <v>0.26</v>
      </c>
      <c r="O758" s="38">
        <v>18.171171171171171</v>
      </c>
      <c r="P758" s="38">
        <f t="shared" si="193"/>
        <v>18.171171171171171</v>
      </c>
      <c r="Q758" s="38">
        <v>5.9551821</v>
      </c>
      <c r="R758" s="38">
        <v>10.254943899018233</v>
      </c>
      <c r="S758" s="23">
        <v>1.1400000000000001</v>
      </c>
      <c r="T758" s="23">
        <v>0.87</v>
      </c>
      <c r="U758" s="23">
        <v>10</v>
      </c>
      <c r="V758" s="23">
        <f t="shared" si="194"/>
        <v>10</v>
      </c>
      <c r="W758" s="23">
        <v>78</v>
      </c>
      <c r="X758" s="23">
        <f t="shared" si="195"/>
        <v>78</v>
      </c>
      <c r="Y758" s="23">
        <v>62</v>
      </c>
      <c r="Z758" s="23" t="str">
        <f>Code!$K$204</f>
        <v>EF 86</v>
      </c>
      <c r="AA758" s="23" t="str">
        <f>Code!$K$207</f>
        <v>EF 57</v>
      </c>
      <c r="AB758" s="23" t="str">
        <f>Code!$K$208</f>
        <v>EF 57</v>
      </c>
      <c r="AC758" s="23" t="str">
        <f>Code!$K$205</f>
        <v>EF 57</v>
      </c>
      <c r="AD758" s="23" t="s">
        <v>237</v>
      </c>
      <c r="AE758" s="23" t="s">
        <v>237</v>
      </c>
      <c r="AF758" s="23" t="s">
        <v>237</v>
      </c>
      <c r="AG758" s="39">
        <f t="shared" si="190"/>
        <v>5.1608452609801366E-4</v>
      </c>
      <c r="AH758" s="39">
        <f t="shared" si="196"/>
        <v>5.1608452609801366E-4</v>
      </c>
      <c r="AI758" s="18">
        <f t="shared" si="197"/>
        <v>3.67</v>
      </c>
      <c r="AJ758" s="41">
        <f>Code!$B$23</f>
        <v>0.15</v>
      </c>
      <c r="AK758" s="41">
        <f t="shared" si="198"/>
        <v>0.15</v>
      </c>
      <c r="AL758" s="110">
        <f t="shared" si="199"/>
        <v>18.171171171171171</v>
      </c>
      <c r="AM758" s="110">
        <f t="shared" si="200"/>
        <v>18.171171171171171</v>
      </c>
      <c r="AN758" s="110">
        <f t="shared" si="201"/>
        <v>5.9551821</v>
      </c>
      <c r="AO758" s="110">
        <f t="shared" si="202"/>
        <v>10.254943899018233</v>
      </c>
      <c r="AP758" s="18">
        <f>VLOOKUP(D758,Code!$B$92:$D$107,2,FALSE)</f>
        <v>0.32</v>
      </c>
      <c r="AQ758" s="18">
        <f>VLOOKUP(E758,Code!$B$92:$D$107,3,FALSE)</f>
        <v>0.25</v>
      </c>
      <c r="AR758" s="18">
        <f>Code!$C$132</f>
        <v>14</v>
      </c>
      <c r="AS758" s="18">
        <f t="shared" si="203"/>
        <v>14</v>
      </c>
      <c r="AT758" s="88">
        <f>Code!$C$189</f>
        <v>80</v>
      </c>
      <c r="AU758" s="88">
        <f t="shared" si="204"/>
        <v>80</v>
      </c>
      <c r="AV758" s="88">
        <f>Code!$C$198</f>
        <v>66</v>
      </c>
      <c r="AW758" s="18" t="str">
        <f>Code!$L$204</f>
        <v>EF 95</v>
      </c>
      <c r="AX758" s="64" t="str">
        <f>Code!$L$207</f>
        <v>EF 60</v>
      </c>
      <c r="AY758" s="64" t="str">
        <f>Code!$L$208</f>
        <v>EF 60</v>
      </c>
      <c r="AZ758" s="64" t="str">
        <f>Code!$L$205</f>
        <v>EF 62</v>
      </c>
      <c r="BA758" s="23" t="s">
        <v>237</v>
      </c>
      <c r="BB758" s="23" t="s">
        <v>237</v>
      </c>
      <c r="BC758" s="23" t="s">
        <v>237</v>
      </c>
      <c r="BD758" s="39">
        <f t="shared" si="205"/>
        <v>4.3867184718331158E-4</v>
      </c>
      <c r="BE758" s="39">
        <f t="shared" si="206"/>
        <v>3.6125916826860955E-4</v>
      </c>
      <c r="BF758" s="18">
        <f>Measures!$C$3</f>
        <v>8</v>
      </c>
      <c r="BG758" s="41">
        <f>Measures!$C$4</f>
        <v>0.1</v>
      </c>
      <c r="BH758" s="41">
        <v>0.06</v>
      </c>
      <c r="BI758" s="18">
        <f>VLOOKUP(D758,Measures!$B$6:$C$21,2,FALSE)</f>
        <v>38</v>
      </c>
      <c r="BJ758" s="18">
        <f>Measures!$C$22</f>
        <v>44</v>
      </c>
      <c r="BK758" s="18">
        <f>Measures!$C$23</f>
        <v>19</v>
      </c>
      <c r="BL758" s="18">
        <f>Measures!$C$24</f>
        <v>13</v>
      </c>
      <c r="BM758" s="18">
        <f>Measures!$C$26</f>
        <v>0.32</v>
      </c>
      <c r="BN758" s="18">
        <f>Measures!$D$26</f>
        <v>0.25</v>
      </c>
      <c r="BO758" s="18">
        <f>Measures!$C$27</f>
        <v>14</v>
      </c>
      <c r="BP758" s="18">
        <f>Measures!$C$28</f>
        <v>15</v>
      </c>
      <c r="BQ758" s="88">
        <f>Measures!$C$29</f>
        <v>92</v>
      </c>
      <c r="BR758" s="88">
        <f>Measures!$C$30</f>
        <v>95</v>
      </c>
      <c r="BS758" s="88">
        <f>Measures!$C$31</f>
        <v>70</v>
      </c>
      <c r="BT758" s="64" t="str">
        <f>Code!$M$204</f>
        <v>EF 200</v>
      </c>
      <c r="BU758" s="64" t="str">
        <f>Code!$M$207</f>
        <v>EF 67</v>
      </c>
      <c r="BV758" s="64" t="str">
        <f>Code!$M$208</f>
        <v>EF 70</v>
      </c>
      <c r="BW758" s="64" t="str">
        <f>Code!$M$205</f>
        <v>EF 82</v>
      </c>
      <c r="BX758" s="64" t="s">
        <v>363</v>
      </c>
      <c r="BY758" s="64" t="s">
        <v>239</v>
      </c>
      <c r="BZ758" s="64" t="s">
        <v>240</v>
      </c>
      <c r="CA758" s="64"/>
      <c r="CB758" s="64"/>
      <c r="CC758" s="64"/>
      <c r="CD758" s="64"/>
      <c r="CE758" s="64"/>
      <c r="CF758" s="64"/>
      <c r="CG758" s="64"/>
      <c r="CH758" s="64"/>
      <c r="CI758" s="64"/>
      <c r="CJ758" s="64"/>
      <c r="CK758" s="64"/>
      <c r="CL758" s="64"/>
      <c r="CM758" s="18"/>
      <c r="CN758" s="18"/>
    </row>
    <row r="759" spans="1:92" ht="14.4" x14ac:dyDescent="0.3">
      <c r="A759" s="19" t="s">
        <v>22</v>
      </c>
      <c r="B759" s="31" t="s">
        <v>86</v>
      </c>
      <c r="C759" s="19" t="s">
        <v>71</v>
      </c>
      <c r="D759" s="19">
        <v>15</v>
      </c>
      <c r="E759" s="19">
        <f>VLOOKUP(D759,Lists!$B$3:$C$18,2,FALSE)</f>
        <v>13</v>
      </c>
      <c r="F759" s="19">
        <v>1</v>
      </c>
      <c r="G759" s="19" t="s">
        <v>67</v>
      </c>
      <c r="H759" s="23">
        <v>1810</v>
      </c>
      <c r="I759" s="37">
        <v>0.11502100840336134</v>
      </c>
      <c r="J759" s="36">
        <v>5.1608452609801366E-4</v>
      </c>
      <c r="K759" s="36">
        <f t="shared" si="191"/>
        <v>5.1608452609801366E-4</v>
      </c>
      <c r="L759" s="23">
        <v>3.67</v>
      </c>
      <c r="M759" s="35">
        <v>0.26</v>
      </c>
      <c r="N759" s="35">
        <f t="shared" si="192"/>
        <v>0.26</v>
      </c>
      <c r="O759" s="38">
        <v>18.171171171171171</v>
      </c>
      <c r="P759" s="38">
        <f t="shared" si="193"/>
        <v>18.171171171171171</v>
      </c>
      <c r="Q759" s="38">
        <v>5.9551821</v>
      </c>
      <c r="R759" s="38">
        <v>10.254943899018233</v>
      </c>
      <c r="S759" s="23">
        <v>1.1400000000000001</v>
      </c>
      <c r="T759" s="23">
        <v>0.87</v>
      </c>
      <c r="U759" s="23">
        <v>10</v>
      </c>
      <c r="V759" s="23">
        <f t="shared" si="194"/>
        <v>10</v>
      </c>
      <c r="W759" s="23">
        <v>78</v>
      </c>
      <c r="X759" s="23">
        <f t="shared" si="195"/>
        <v>78</v>
      </c>
      <c r="Y759" s="23">
        <v>62</v>
      </c>
      <c r="Z759" s="23" t="str">
        <f>Code!$K$204</f>
        <v>EF 86</v>
      </c>
      <c r="AA759" s="23" t="str">
        <f>Code!$K$207</f>
        <v>EF 57</v>
      </c>
      <c r="AB759" s="23" t="str">
        <f>Code!$K$208</f>
        <v>EF 57</v>
      </c>
      <c r="AC759" s="23" t="str">
        <f>Code!$K$205</f>
        <v>EF 57</v>
      </c>
      <c r="AD759" s="23" t="s">
        <v>237</v>
      </c>
      <c r="AE759" s="23" t="s">
        <v>237</v>
      </c>
      <c r="AF759" s="23" t="s">
        <v>237</v>
      </c>
      <c r="AG759" s="39">
        <f t="shared" si="190"/>
        <v>5.1608452609801366E-4</v>
      </c>
      <c r="AH759" s="39">
        <f t="shared" si="196"/>
        <v>5.1608452609801366E-4</v>
      </c>
      <c r="AI759" s="18">
        <f t="shared" si="197"/>
        <v>3.67</v>
      </c>
      <c r="AJ759" s="41">
        <f>Code!$B$23</f>
        <v>0.15</v>
      </c>
      <c r="AK759" s="41">
        <f t="shared" si="198"/>
        <v>0.15</v>
      </c>
      <c r="AL759" s="110">
        <f t="shared" si="199"/>
        <v>18.171171171171171</v>
      </c>
      <c r="AM759" s="110">
        <f t="shared" si="200"/>
        <v>18.171171171171171</v>
      </c>
      <c r="AN759" s="110">
        <f t="shared" si="201"/>
        <v>5.9551821</v>
      </c>
      <c r="AO759" s="110">
        <f t="shared" si="202"/>
        <v>10.254943899018233</v>
      </c>
      <c r="AP759" s="18">
        <f>VLOOKUP(D759,Code!$B$92:$D$107,2,FALSE)</f>
        <v>0.32</v>
      </c>
      <c r="AQ759" s="18">
        <f>VLOOKUP(E759,Code!$B$92:$D$107,3,FALSE)</f>
        <v>0.25</v>
      </c>
      <c r="AR759" s="18">
        <f>Code!$C$132</f>
        <v>14</v>
      </c>
      <c r="AS759" s="18">
        <f t="shared" si="203"/>
        <v>14</v>
      </c>
      <c r="AT759" s="88">
        <f>Code!$C$189</f>
        <v>80</v>
      </c>
      <c r="AU759" s="88">
        <f t="shared" si="204"/>
        <v>80</v>
      </c>
      <c r="AV759" s="88">
        <f>Code!$C$198</f>
        <v>66</v>
      </c>
      <c r="AW759" s="18" t="str">
        <f>Code!$L$204</f>
        <v>EF 95</v>
      </c>
      <c r="AX759" s="64" t="str">
        <f>Code!$L$207</f>
        <v>EF 60</v>
      </c>
      <c r="AY759" s="64" t="str">
        <f>Code!$L$208</f>
        <v>EF 60</v>
      </c>
      <c r="AZ759" s="64" t="str">
        <f>Code!$L$205</f>
        <v>EF 62</v>
      </c>
      <c r="BA759" s="23" t="s">
        <v>237</v>
      </c>
      <c r="BB759" s="23" t="s">
        <v>237</v>
      </c>
      <c r="BC759" s="23" t="s">
        <v>237</v>
      </c>
      <c r="BD759" s="39">
        <f t="shared" si="205"/>
        <v>4.3867184718331158E-4</v>
      </c>
      <c r="BE759" s="39">
        <f t="shared" si="206"/>
        <v>3.6125916826860955E-4</v>
      </c>
      <c r="BF759" s="18">
        <f>Measures!$C$3</f>
        <v>8</v>
      </c>
      <c r="BG759" s="41">
        <f>Measures!$C$4</f>
        <v>0.1</v>
      </c>
      <c r="BH759" s="41">
        <v>0.06</v>
      </c>
      <c r="BI759" s="18">
        <f>VLOOKUP(D759,Measures!$B$6:$C$21,2,FALSE)</f>
        <v>38</v>
      </c>
      <c r="BJ759" s="18">
        <f>Measures!$C$22</f>
        <v>44</v>
      </c>
      <c r="BK759" s="18">
        <f>Measures!$C$23</f>
        <v>19</v>
      </c>
      <c r="BL759" s="18">
        <f>Measures!$C$24</f>
        <v>13</v>
      </c>
      <c r="BM759" s="18">
        <f>Measures!$C$26</f>
        <v>0.32</v>
      </c>
      <c r="BN759" s="18">
        <f>Measures!$D$26</f>
        <v>0.25</v>
      </c>
      <c r="BO759" s="18">
        <f>Measures!$C$27</f>
        <v>14</v>
      </c>
      <c r="BP759" s="18">
        <f>Measures!$C$28</f>
        <v>15</v>
      </c>
      <c r="BQ759" s="88">
        <f>Measures!$C$29</f>
        <v>92</v>
      </c>
      <c r="BR759" s="88">
        <f>Measures!$C$30</f>
        <v>95</v>
      </c>
      <c r="BS759" s="88">
        <f>Measures!$C$31</f>
        <v>70</v>
      </c>
      <c r="BT759" s="64" t="str">
        <f>Code!$M$204</f>
        <v>EF 200</v>
      </c>
      <c r="BU759" s="64" t="str">
        <f>Code!$M$207</f>
        <v>EF 67</v>
      </c>
      <c r="BV759" s="64" t="str">
        <f>Code!$M$208</f>
        <v>EF 70</v>
      </c>
      <c r="BW759" s="64" t="str">
        <f>Code!$M$205</f>
        <v>EF 82</v>
      </c>
      <c r="BX759" s="64" t="s">
        <v>363</v>
      </c>
      <c r="BY759" s="64" t="s">
        <v>239</v>
      </c>
      <c r="BZ759" s="64" t="s">
        <v>240</v>
      </c>
      <c r="CA759" s="64"/>
      <c r="CB759" s="64"/>
      <c r="CC759" s="64"/>
      <c r="CD759" s="64"/>
      <c r="CE759" s="64"/>
      <c r="CF759" s="64"/>
      <c r="CG759" s="64"/>
      <c r="CH759" s="64"/>
      <c r="CI759" s="64"/>
      <c r="CJ759" s="64"/>
      <c r="CK759" s="64"/>
      <c r="CL759" s="64"/>
      <c r="CM759" s="18"/>
      <c r="CN759" s="18"/>
    </row>
    <row r="760" spans="1:92" ht="14.4" x14ac:dyDescent="0.3">
      <c r="A760" s="19" t="s">
        <v>22</v>
      </c>
      <c r="B760" s="31" t="s">
        <v>86</v>
      </c>
      <c r="C760" s="19" t="s">
        <v>71</v>
      </c>
      <c r="D760" s="19">
        <v>15</v>
      </c>
      <c r="E760" s="19">
        <f>VLOOKUP(D760,Lists!$B$3:$C$18,2,FALSE)</f>
        <v>13</v>
      </c>
      <c r="F760" s="19">
        <v>2</v>
      </c>
      <c r="G760" s="19" t="s">
        <v>67</v>
      </c>
      <c r="H760" s="23">
        <v>2400</v>
      </c>
      <c r="I760" s="37">
        <v>0.11502100840336134</v>
      </c>
      <c r="J760" s="36">
        <v>5.1608452609801366E-4</v>
      </c>
      <c r="K760" s="36">
        <f t="shared" si="191"/>
        <v>5.1608452609801366E-4</v>
      </c>
      <c r="L760" s="23">
        <v>3.67</v>
      </c>
      <c r="M760" s="35">
        <v>0.26</v>
      </c>
      <c r="N760" s="35">
        <f t="shared" si="192"/>
        <v>0.26</v>
      </c>
      <c r="O760" s="38">
        <v>18.171171171171171</v>
      </c>
      <c r="P760" s="38">
        <f t="shared" si="193"/>
        <v>18.171171171171171</v>
      </c>
      <c r="Q760" s="38">
        <v>5.9551821</v>
      </c>
      <c r="R760" s="38">
        <v>10.254943899018233</v>
      </c>
      <c r="S760" s="23">
        <v>1.1400000000000001</v>
      </c>
      <c r="T760" s="23">
        <v>0.87</v>
      </c>
      <c r="U760" s="23">
        <v>10</v>
      </c>
      <c r="V760" s="23">
        <f t="shared" si="194"/>
        <v>10</v>
      </c>
      <c r="W760" s="23">
        <v>78</v>
      </c>
      <c r="X760" s="23">
        <f t="shared" si="195"/>
        <v>78</v>
      </c>
      <c r="Y760" s="23">
        <v>62</v>
      </c>
      <c r="Z760" s="23" t="str">
        <f>Code!$K$204</f>
        <v>EF 86</v>
      </c>
      <c r="AA760" s="23" t="str">
        <f>Code!$K$207</f>
        <v>EF 57</v>
      </c>
      <c r="AB760" s="23" t="str">
        <f>Code!$K$208</f>
        <v>EF 57</v>
      </c>
      <c r="AC760" s="23" t="str">
        <f>Code!$K$205</f>
        <v>EF 57</v>
      </c>
      <c r="AD760" s="23" t="s">
        <v>237</v>
      </c>
      <c r="AE760" s="23" t="s">
        <v>237</v>
      </c>
      <c r="AF760" s="23" t="s">
        <v>237</v>
      </c>
      <c r="AG760" s="39">
        <f t="shared" si="190"/>
        <v>5.1608452609801366E-4</v>
      </c>
      <c r="AH760" s="39">
        <f t="shared" si="196"/>
        <v>5.1608452609801366E-4</v>
      </c>
      <c r="AI760" s="18">
        <f t="shared" si="197"/>
        <v>3.67</v>
      </c>
      <c r="AJ760" s="41">
        <f>Code!$B$23</f>
        <v>0.15</v>
      </c>
      <c r="AK760" s="41">
        <f t="shared" si="198"/>
        <v>0.15</v>
      </c>
      <c r="AL760" s="110">
        <f t="shared" si="199"/>
        <v>18.171171171171171</v>
      </c>
      <c r="AM760" s="110">
        <f t="shared" si="200"/>
        <v>18.171171171171171</v>
      </c>
      <c r="AN760" s="110">
        <f t="shared" si="201"/>
        <v>5.9551821</v>
      </c>
      <c r="AO760" s="110">
        <f t="shared" si="202"/>
        <v>10.254943899018233</v>
      </c>
      <c r="AP760" s="18">
        <f>VLOOKUP(D760,Code!$B$92:$D$107,2,FALSE)</f>
        <v>0.32</v>
      </c>
      <c r="AQ760" s="18">
        <f>VLOOKUP(E760,Code!$B$92:$D$107,3,FALSE)</f>
        <v>0.25</v>
      </c>
      <c r="AR760" s="18">
        <f>Code!$C$132</f>
        <v>14</v>
      </c>
      <c r="AS760" s="18">
        <f t="shared" si="203"/>
        <v>14</v>
      </c>
      <c r="AT760" s="88">
        <f>Code!$C$189</f>
        <v>80</v>
      </c>
      <c r="AU760" s="88">
        <f t="shared" si="204"/>
        <v>80</v>
      </c>
      <c r="AV760" s="88">
        <f>Code!$C$198</f>
        <v>66</v>
      </c>
      <c r="AW760" s="18" t="str">
        <f>Code!$L$204</f>
        <v>EF 95</v>
      </c>
      <c r="AX760" s="64" t="str">
        <f>Code!$L$207</f>
        <v>EF 60</v>
      </c>
      <c r="AY760" s="64" t="str">
        <f>Code!$L$208</f>
        <v>EF 60</v>
      </c>
      <c r="AZ760" s="64" t="str">
        <f>Code!$L$205</f>
        <v>EF 62</v>
      </c>
      <c r="BA760" s="23" t="s">
        <v>237</v>
      </c>
      <c r="BB760" s="23" t="s">
        <v>237</v>
      </c>
      <c r="BC760" s="23" t="s">
        <v>237</v>
      </c>
      <c r="BD760" s="39">
        <f t="shared" si="205"/>
        <v>4.3867184718331158E-4</v>
      </c>
      <c r="BE760" s="39">
        <f t="shared" si="206"/>
        <v>3.6125916826860955E-4</v>
      </c>
      <c r="BF760" s="18">
        <f>Measures!$C$3</f>
        <v>8</v>
      </c>
      <c r="BG760" s="41">
        <f>Measures!$C$4</f>
        <v>0.1</v>
      </c>
      <c r="BH760" s="41">
        <v>0.06</v>
      </c>
      <c r="BI760" s="18">
        <f>VLOOKUP(D760,Measures!$B$6:$C$21,2,FALSE)</f>
        <v>38</v>
      </c>
      <c r="BJ760" s="18">
        <f>Measures!$C$22</f>
        <v>44</v>
      </c>
      <c r="BK760" s="18">
        <f>Measures!$C$23</f>
        <v>19</v>
      </c>
      <c r="BL760" s="18">
        <f>Measures!$C$24</f>
        <v>13</v>
      </c>
      <c r="BM760" s="18">
        <f>Measures!$C$26</f>
        <v>0.32</v>
      </c>
      <c r="BN760" s="18">
        <f>Measures!$D$26</f>
        <v>0.25</v>
      </c>
      <c r="BO760" s="18">
        <f>Measures!$C$27</f>
        <v>14</v>
      </c>
      <c r="BP760" s="18">
        <f>Measures!$C$28</f>
        <v>15</v>
      </c>
      <c r="BQ760" s="88">
        <f>Measures!$C$29</f>
        <v>92</v>
      </c>
      <c r="BR760" s="88">
        <f>Measures!$C$30</f>
        <v>95</v>
      </c>
      <c r="BS760" s="88">
        <f>Measures!$C$31</f>
        <v>70</v>
      </c>
      <c r="BT760" s="64" t="str">
        <f>Code!$M$204</f>
        <v>EF 200</v>
      </c>
      <c r="BU760" s="64" t="str">
        <f>Code!$M$207</f>
        <v>EF 67</v>
      </c>
      <c r="BV760" s="64" t="str">
        <f>Code!$M$208</f>
        <v>EF 70</v>
      </c>
      <c r="BW760" s="64" t="str">
        <f>Code!$M$205</f>
        <v>EF 82</v>
      </c>
      <c r="BX760" s="64" t="s">
        <v>363</v>
      </c>
      <c r="BY760" s="64" t="s">
        <v>239</v>
      </c>
      <c r="BZ760" s="64" t="s">
        <v>240</v>
      </c>
      <c r="CA760" s="64"/>
      <c r="CB760" s="64"/>
      <c r="CC760" s="64"/>
      <c r="CD760" s="64"/>
      <c r="CE760" s="64"/>
      <c r="CF760" s="64"/>
      <c r="CG760" s="64"/>
      <c r="CH760" s="64"/>
      <c r="CI760" s="64"/>
      <c r="CJ760" s="64"/>
      <c r="CK760" s="64"/>
      <c r="CL760" s="64"/>
      <c r="CM760" s="18"/>
      <c r="CN760" s="18"/>
    </row>
    <row r="761" spans="1:92" ht="14.4" x14ac:dyDescent="0.3">
      <c r="A761" s="19" t="s">
        <v>95</v>
      </c>
      <c r="B761" s="31" t="s">
        <v>86</v>
      </c>
      <c r="C761" s="19" t="s">
        <v>87</v>
      </c>
      <c r="D761" s="19">
        <v>15</v>
      </c>
      <c r="E761" s="19">
        <f>VLOOKUP(D761,Lists!$B$3:$C$18,2,FALSE)</f>
        <v>13</v>
      </c>
      <c r="F761" s="19">
        <v>1</v>
      </c>
      <c r="G761" s="19" t="s">
        <v>67</v>
      </c>
      <c r="H761" s="23">
        <v>1810</v>
      </c>
      <c r="I761" s="37">
        <v>0.11502100840336134</v>
      </c>
      <c r="J761" s="36">
        <v>5.1608452609801366E-4</v>
      </c>
      <c r="K761" s="36">
        <f t="shared" si="191"/>
        <v>5.1608452609801366E-4</v>
      </c>
      <c r="L761" s="23">
        <v>3.67</v>
      </c>
      <c r="M761" s="35">
        <v>0.26</v>
      </c>
      <c r="N761" s="35">
        <f t="shared" si="192"/>
        <v>0.26</v>
      </c>
      <c r="O761" s="38">
        <v>18.171171171171171</v>
      </c>
      <c r="P761" s="38">
        <f t="shared" si="193"/>
        <v>18.171171171171171</v>
      </c>
      <c r="Q761" s="38">
        <v>5.9551821</v>
      </c>
      <c r="R761" s="38">
        <v>10.254943899018233</v>
      </c>
      <c r="S761" s="23">
        <v>1.1400000000000001</v>
      </c>
      <c r="T761" s="23">
        <v>0.87</v>
      </c>
      <c r="U761" s="23">
        <v>10</v>
      </c>
      <c r="V761" s="23">
        <f t="shared" si="194"/>
        <v>10</v>
      </c>
      <c r="W761" s="23">
        <v>78</v>
      </c>
      <c r="X761" s="23">
        <f t="shared" si="195"/>
        <v>78</v>
      </c>
      <c r="Y761" s="23">
        <v>62</v>
      </c>
      <c r="Z761" s="23" t="str">
        <f>Code!$K$204</f>
        <v>EF 86</v>
      </c>
      <c r="AA761" s="23" t="str">
        <f>Code!$K$207</f>
        <v>EF 57</v>
      </c>
      <c r="AB761" s="23" t="str">
        <f>Code!$K$208</f>
        <v>EF 57</v>
      </c>
      <c r="AC761" s="23" t="str">
        <f>Code!$K$205</f>
        <v>EF 57</v>
      </c>
      <c r="AD761" s="23" t="s">
        <v>237</v>
      </c>
      <c r="AE761" s="23" t="s">
        <v>237</v>
      </c>
      <c r="AF761" s="23" t="s">
        <v>237</v>
      </c>
      <c r="AG761" s="39">
        <f t="shared" si="190"/>
        <v>5.1608452609801366E-4</v>
      </c>
      <c r="AH761" s="39">
        <f t="shared" si="196"/>
        <v>5.1608452609801366E-4</v>
      </c>
      <c r="AI761" s="18">
        <f t="shared" si="197"/>
        <v>3.67</v>
      </c>
      <c r="AJ761" s="41">
        <f>Code!$B$23</f>
        <v>0.15</v>
      </c>
      <c r="AK761" s="41">
        <f t="shared" si="198"/>
        <v>0.15</v>
      </c>
      <c r="AL761" s="110">
        <f t="shared" si="199"/>
        <v>18.171171171171171</v>
      </c>
      <c r="AM761" s="110">
        <f t="shared" si="200"/>
        <v>18.171171171171171</v>
      </c>
      <c r="AN761" s="110">
        <f t="shared" si="201"/>
        <v>5.9551821</v>
      </c>
      <c r="AO761" s="110">
        <f t="shared" si="202"/>
        <v>10.254943899018233</v>
      </c>
      <c r="AP761" s="18">
        <f>VLOOKUP(D761,Code!$B$92:$D$107,2,FALSE)</f>
        <v>0.32</v>
      </c>
      <c r="AQ761" s="18">
        <f>VLOOKUP(E761,Code!$B$92:$D$107,3,FALSE)</f>
        <v>0.25</v>
      </c>
      <c r="AR761" s="18">
        <f>Code!$C$132</f>
        <v>14</v>
      </c>
      <c r="AS761" s="18">
        <f t="shared" si="203"/>
        <v>14</v>
      </c>
      <c r="AT761" s="88">
        <f>Code!$C$189</f>
        <v>80</v>
      </c>
      <c r="AU761" s="88">
        <f t="shared" si="204"/>
        <v>80</v>
      </c>
      <c r="AV761" s="88">
        <f>Code!$C$198</f>
        <v>66</v>
      </c>
      <c r="AW761" s="18" t="str">
        <f>Code!$L$204</f>
        <v>EF 95</v>
      </c>
      <c r="AX761" s="64" t="str">
        <f>Code!$L$207</f>
        <v>EF 60</v>
      </c>
      <c r="AY761" s="64" t="str">
        <f>Code!$L$208</f>
        <v>EF 60</v>
      </c>
      <c r="AZ761" s="64" t="str">
        <f>Code!$L$205</f>
        <v>EF 62</v>
      </c>
      <c r="BA761" s="23" t="s">
        <v>237</v>
      </c>
      <c r="BB761" s="23" t="s">
        <v>237</v>
      </c>
      <c r="BC761" s="23" t="s">
        <v>237</v>
      </c>
      <c r="BD761" s="39">
        <f t="shared" si="205"/>
        <v>4.3867184718331158E-4</v>
      </c>
      <c r="BE761" s="39">
        <f t="shared" si="206"/>
        <v>3.6125916826860955E-4</v>
      </c>
      <c r="BF761" s="18">
        <f>Measures!$C$3</f>
        <v>8</v>
      </c>
      <c r="BG761" s="41">
        <f>Measures!$C$4</f>
        <v>0.1</v>
      </c>
      <c r="BH761" s="41">
        <v>0.06</v>
      </c>
      <c r="BI761" s="18">
        <f>VLOOKUP(D761,Measures!$B$6:$C$21,2,FALSE)</f>
        <v>38</v>
      </c>
      <c r="BJ761" s="18">
        <f>Measures!$C$22</f>
        <v>44</v>
      </c>
      <c r="BK761" s="18">
        <f>Measures!$C$23</f>
        <v>19</v>
      </c>
      <c r="BL761" s="18">
        <f>Measures!$C$24</f>
        <v>13</v>
      </c>
      <c r="BM761" s="18">
        <f>Measures!$C$26</f>
        <v>0.32</v>
      </c>
      <c r="BN761" s="18">
        <f>Measures!$D$26</f>
        <v>0.25</v>
      </c>
      <c r="BO761" s="18">
        <f>Measures!$C$27</f>
        <v>14</v>
      </c>
      <c r="BP761" s="18">
        <f>Measures!$C$28</f>
        <v>15</v>
      </c>
      <c r="BQ761" s="88">
        <f>Measures!$C$29</f>
        <v>92</v>
      </c>
      <c r="BR761" s="88">
        <f>Measures!$C$30</f>
        <v>95</v>
      </c>
      <c r="BS761" s="88">
        <f>Measures!$C$31</f>
        <v>70</v>
      </c>
      <c r="BT761" s="64" t="str">
        <f>Code!$M$204</f>
        <v>EF 200</v>
      </c>
      <c r="BU761" s="64" t="str">
        <f>Code!$M$207</f>
        <v>EF 67</v>
      </c>
      <c r="BV761" s="64" t="str">
        <f>Code!$M$208</f>
        <v>EF 70</v>
      </c>
      <c r="BW761" s="64" t="str">
        <f>Code!$M$205</f>
        <v>EF 82</v>
      </c>
      <c r="BX761" s="64" t="s">
        <v>363</v>
      </c>
      <c r="BY761" s="64" t="s">
        <v>239</v>
      </c>
      <c r="BZ761" s="64" t="s">
        <v>240</v>
      </c>
      <c r="CA761" s="64"/>
      <c r="CB761" s="64"/>
      <c r="CC761" s="64"/>
      <c r="CD761" s="64"/>
      <c r="CE761" s="64"/>
      <c r="CF761" s="64"/>
      <c r="CG761" s="64"/>
      <c r="CH761" s="64"/>
      <c r="CI761" s="64"/>
      <c r="CJ761" s="64"/>
      <c r="CK761" s="64"/>
      <c r="CL761" s="64"/>
      <c r="CM761" s="18"/>
      <c r="CN761" s="18"/>
    </row>
    <row r="762" spans="1:92" ht="14.4" x14ac:dyDescent="0.3">
      <c r="A762" s="19" t="s">
        <v>95</v>
      </c>
      <c r="B762" s="31" t="s">
        <v>86</v>
      </c>
      <c r="C762" s="19" t="s">
        <v>87</v>
      </c>
      <c r="D762" s="19">
        <v>15</v>
      </c>
      <c r="E762" s="19">
        <f>VLOOKUP(D762,Lists!$B$3:$C$18,2,FALSE)</f>
        <v>13</v>
      </c>
      <c r="F762" s="19">
        <v>2</v>
      </c>
      <c r="G762" s="19" t="s">
        <v>67</v>
      </c>
      <c r="H762" s="23">
        <v>2400</v>
      </c>
      <c r="I762" s="37">
        <v>0.11502100840336134</v>
      </c>
      <c r="J762" s="36">
        <v>5.1608452609801366E-4</v>
      </c>
      <c r="K762" s="36">
        <f t="shared" si="191"/>
        <v>5.1608452609801366E-4</v>
      </c>
      <c r="L762" s="23">
        <v>3.67</v>
      </c>
      <c r="M762" s="35">
        <v>0.26</v>
      </c>
      <c r="N762" s="35">
        <f t="shared" si="192"/>
        <v>0.26</v>
      </c>
      <c r="O762" s="38">
        <v>18.171171171171171</v>
      </c>
      <c r="P762" s="38">
        <f t="shared" si="193"/>
        <v>18.171171171171171</v>
      </c>
      <c r="Q762" s="38">
        <v>5.9551821</v>
      </c>
      <c r="R762" s="38">
        <v>10.254943899018233</v>
      </c>
      <c r="S762" s="23">
        <v>1.1400000000000001</v>
      </c>
      <c r="T762" s="23">
        <v>0.87</v>
      </c>
      <c r="U762" s="23">
        <v>10</v>
      </c>
      <c r="V762" s="23">
        <f t="shared" si="194"/>
        <v>10</v>
      </c>
      <c r="W762" s="23">
        <v>78</v>
      </c>
      <c r="X762" s="23">
        <f t="shared" si="195"/>
        <v>78</v>
      </c>
      <c r="Y762" s="23">
        <v>62</v>
      </c>
      <c r="Z762" s="23" t="str">
        <f>Code!$K$204</f>
        <v>EF 86</v>
      </c>
      <c r="AA762" s="23" t="str">
        <f>Code!$K$207</f>
        <v>EF 57</v>
      </c>
      <c r="AB762" s="23" t="str">
        <f>Code!$K$208</f>
        <v>EF 57</v>
      </c>
      <c r="AC762" s="23" t="str">
        <f>Code!$K$205</f>
        <v>EF 57</v>
      </c>
      <c r="AD762" s="23" t="s">
        <v>237</v>
      </c>
      <c r="AE762" s="23" t="s">
        <v>237</v>
      </c>
      <c r="AF762" s="23" t="s">
        <v>237</v>
      </c>
      <c r="AG762" s="39">
        <f t="shared" si="190"/>
        <v>5.1608452609801366E-4</v>
      </c>
      <c r="AH762" s="39">
        <f t="shared" si="196"/>
        <v>5.1608452609801366E-4</v>
      </c>
      <c r="AI762" s="18">
        <f t="shared" si="197"/>
        <v>3.67</v>
      </c>
      <c r="AJ762" s="41">
        <f>Code!$B$23</f>
        <v>0.15</v>
      </c>
      <c r="AK762" s="41">
        <f t="shared" si="198"/>
        <v>0.15</v>
      </c>
      <c r="AL762" s="110">
        <f t="shared" si="199"/>
        <v>18.171171171171171</v>
      </c>
      <c r="AM762" s="110">
        <f t="shared" si="200"/>
        <v>18.171171171171171</v>
      </c>
      <c r="AN762" s="110">
        <f t="shared" si="201"/>
        <v>5.9551821</v>
      </c>
      <c r="AO762" s="110">
        <f t="shared" si="202"/>
        <v>10.254943899018233</v>
      </c>
      <c r="AP762" s="18">
        <f>VLOOKUP(D762,Code!$B$92:$D$107,2,FALSE)</f>
        <v>0.32</v>
      </c>
      <c r="AQ762" s="18">
        <f>VLOOKUP(E762,Code!$B$92:$D$107,3,FALSE)</f>
        <v>0.25</v>
      </c>
      <c r="AR762" s="18">
        <f>Code!$C$132</f>
        <v>14</v>
      </c>
      <c r="AS762" s="18">
        <f t="shared" si="203"/>
        <v>14</v>
      </c>
      <c r="AT762" s="88">
        <f>Code!$C$189</f>
        <v>80</v>
      </c>
      <c r="AU762" s="88">
        <f t="shared" si="204"/>
        <v>80</v>
      </c>
      <c r="AV762" s="88">
        <f>Code!$C$198</f>
        <v>66</v>
      </c>
      <c r="AW762" s="18" t="str">
        <f>Code!$L$204</f>
        <v>EF 95</v>
      </c>
      <c r="AX762" s="64" t="str">
        <f>Code!$L$207</f>
        <v>EF 60</v>
      </c>
      <c r="AY762" s="64" t="str">
        <f>Code!$L$208</f>
        <v>EF 60</v>
      </c>
      <c r="AZ762" s="64" t="str">
        <f>Code!$L$205</f>
        <v>EF 62</v>
      </c>
      <c r="BA762" s="23" t="s">
        <v>237</v>
      </c>
      <c r="BB762" s="23" t="s">
        <v>237</v>
      </c>
      <c r="BC762" s="23" t="s">
        <v>237</v>
      </c>
      <c r="BD762" s="39">
        <f t="shared" si="205"/>
        <v>4.3867184718331158E-4</v>
      </c>
      <c r="BE762" s="39">
        <f t="shared" si="206"/>
        <v>3.6125916826860955E-4</v>
      </c>
      <c r="BF762" s="18">
        <f>Measures!$C$3</f>
        <v>8</v>
      </c>
      <c r="BG762" s="41">
        <f>Measures!$C$4</f>
        <v>0.1</v>
      </c>
      <c r="BH762" s="41">
        <v>0.06</v>
      </c>
      <c r="BI762" s="18">
        <f>VLOOKUP(D762,Measures!$B$6:$C$21,2,FALSE)</f>
        <v>38</v>
      </c>
      <c r="BJ762" s="18">
        <f>Measures!$C$22</f>
        <v>44</v>
      </c>
      <c r="BK762" s="18">
        <f>Measures!$C$23</f>
        <v>19</v>
      </c>
      <c r="BL762" s="18">
        <f>Measures!$C$24</f>
        <v>13</v>
      </c>
      <c r="BM762" s="18">
        <f>Measures!$C$26</f>
        <v>0.32</v>
      </c>
      <c r="BN762" s="18">
        <f>Measures!$D$26</f>
        <v>0.25</v>
      </c>
      <c r="BO762" s="18">
        <f>Measures!$C$27</f>
        <v>14</v>
      </c>
      <c r="BP762" s="18">
        <f>Measures!$C$28</f>
        <v>15</v>
      </c>
      <c r="BQ762" s="88">
        <f>Measures!$C$29</f>
        <v>92</v>
      </c>
      <c r="BR762" s="88">
        <f>Measures!$C$30</f>
        <v>95</v>
      </c>
      <c r="BS762" s="88">
        <f>Measures!$C$31</f>
        <v>70</v>
      </c>
      <c r="BT762" s="64" t="str">
        <f>Code!$M$204</f>
        <v>EF 200</v>
      </c>
      <c r="BU762" s="64" t="str">
        <f>Code!$M$207</f>
        <v>EF 67</v>
      </c>
      <c r="BV762" s="64" t="str">
        <f>Code!$M$208</f>
        <v>EF 70</v>
      </c>
      <c r="BW762" s="64" t="str">
        <f>Code!$M$205</f>
        <v>EF 82</v>
      </c>
      <c r="BX762" s="64" t="s">
        <v>363</v>
      </c>
      <c r="BY762" s="64" t="s">
        <v>239</v>
      </c>
      <c r="BZ762" s="64" t="s">
        <v>240</v>
      </c>
      <c r="CA762" s="64"/>
      <c r="CB762" s="64"/>
      <c r="CC762" s="64"/>
      <c r="CD762" s="64"/>
      <c r="CE762" s="64"/>
      <c r="CF762" s="64"/>
      <c r="CG762" s="64"/>
      <c r="CH762" s="64"/>
      <c r="CI762" s="64"/>
      <c r="CJ762" s="64"/>
      <c r="CK762" s="64"/>
      <c r="CL762" s="64"/>
      <c r="CM762" s="18"/>
      <c r="CN762" s="18"/>
    </row>
    <row r="763" spans="1:92" ht="14.4" x14ac:dyDescent="0.3">
      <c r="A763" s="19" t="s">
        <v>22</v>
      </c>
      <c r="B763" s="31" t="s">
        <v>86</v>
      </c>
      <c r="C763" s="19" t="s">
        <v>87</v>
      </c>
      <c r="D763" s="19">
        <v>15</v>
      </c>
      <c r="E763" s="19">
        <f>VLOOKUP(D763,Lists!$B$3:$C$18,2,FALSE)</f>
        <v>13</v>
      </c>
      <c r="F763" s="19">
        <v>1</v>
      </c>
      <c r="G763" s="19" t="s">
        <v>67</v>
      </c>
      <c r="H763" s="23">
        <v>1810</v>
      </c>
      <c r="I763" s="37">
        <v>0.11502100840336134</v>
      </c>
      <c r="J763" s="36">
        <v>5.1608452609801366E-4</v>
      </c>
      <c r="K763" s="36">
        <f t="shared" si="191"/>
        <v>5.1608452609801366E-4</v>
      </c>
      <c r="L763" s="23">
        <v>3.67</v>
      </c>
      <c r="M763" s="35">
        <v>0.26</v>
      </c>
      <c r="N763" s="35">
        <f t="shared" si="192"/>
        <v>0.26</v>
      </c>
      <c r="O763" s="38">
        <v>18.171171171171171</v>
      </c>
      <c r="P763" s="38">
        <f t="shared" si="193"/>
        <v>18.171171171171171</v>
      </c>
      <c r="Q763" s="38">
        <v>5.9551821</v>
      </c>
      <c r="R763" s="38">
        <v>10.254943899018233</v>
      </c>
      <c r="S763" s="23">
        <v>1.1400000000000001</v>
      </c>
      <c r="T763" s="23">
        <v>0.87</v>
      </c>
      <c r="U763" s="23">
        <v>10</v>
      </c>
      <c r="V763" s="23">
        <f t="shared" si="194"/>
        <v>10</v>
      </c>
      <c r="W763" s="23">
        <v>78</v>
      </c>
      <c r="X763" s="23">
        <f t="shared" si="195"/>
        <v>78</v>
      </c>
      <c r="Y763" s="23">
        <v>62</v>
      </c>
      <c r="Z763" s="23" t="str">
        <f>Code!$K$204</f>
        <v>EF 86</v>
      </c>
      <c r="AA763" s="23" t="str">
        <f>Code!$K$207</f>
        <v>EF 57</v>
      </c>
      <c r="AB763" s="23" t="str">
        <f>Code!$K$208</f>
        <v>EF 57</v>
      </c>
      <c r="AC763" s="23" t="str">
        <f>Code!$K$205</f>
        <v>EF 57</v>
      </c>
      <c r="AD763" s="23" t="s">
        <v>237</v>
      </c>
      <c r="AE763" s="23" t="s">
        <v>237</v>
      </c>
      <c r="AF763" s="23" t="s">
        <v>237</v>
      </c>
      <c r="AG763" s="39">
        <f t="shared" si="190"/>
        <v>5.1608452609801366E-4</v>
      </c>
      <c r="AH763" s="39">
        <f t="shared" si="196"/>
        <v>5.1608452609801366E-4</v>
      </c>
      <c r="AI763" s="18">
        <f t="shared" si="197"/>
        <v>3.67</v>
      </c>
      <c r="AJ763" s="41">
        <f>Code!$B$23</f>
        <v>0.15</v>
      </c>
      <c r="AK763" s="41">
        <f t="shared" si="198"/>
        <v>0.15</v>
      </c>
      <c r="AL763" s="110">
        <f t="shared" si="199"/>
        <v>18.171171171171171</v>
      </c>
      <c r="AM763" s="110">
        <f t="shared" si="200"/>
        <v>18.171171171171171</v>
      </c>
      <c r="AN763" s="110">
        <f t="shared" si="201"/>
        <v>5.9551821</v>
      </c>
      <c r="AO763" s="110">
        <f t="shared" si="202"/>
        <v>10.254943899018233</v>
      </c>
      <c r="AP763" s="18">
        <f>VLOOKUP(D763,Code!$B$92:$D$107,2,FALSE)</f>
        <v>0.32</v>
      </c>
      <c r="AQ763" s="18">
        <f>VLOOKUP(E763,Code!$B$92:$D$107,3,FALSE)</f>
        <v>0.25</v>
      </c>
      <c r="AR763" s="18">
        <f>Code!$C$132</f>
        <v>14</v>
      </c>
      <c r="AS763" s="18">
        <f t="shared" si="203"/>
        <v>14</v>
      </c>
      <c r="AT763" s="88">
        <f>Code!$C$189</f>
        <v>80</v>
      </c>
      <c r="AU763" s="88">
        <f t="shared" si="204"/>
        <v>80</v>
      </c>
      <c r="AV763" s="88">
        <f>Code!$C$198</f>
        <v>66</v>
      </c>
      <c r="AW763" s="18" t="str">
        <f>Code!$L$204</f>
        <v>EF 95</v>
      </c>
      <c r="AX763" s="64" t="str">
        <f>Code!$L$207</f>
        <v>EF 60</v>
      </c>
      <c r="AY763" s="64" t="str">
        <f>Code!$L$208</f>
        <v>EF 60</v>
      </c>
      <c r="AZ763" s="64" t="str">
        <f>Code!$L$205</f>
        <v>EF 62</v>
      </c>
      <c r="BA763" s="23" t="s">
        <v>237</v>
      </c>
      <c r="BB763" s="23" t="s">
        <v>237</v>
      </c>
      <c r="BC763" s="23" t="s">
        <v>237</v>
      </c>
      <c r="BD763" s="39">
        <f t="shared" si="205"/>
        <v>4.3867184718331158E-4</v>
      </c>
      <c r="BE763" s="39">
        <f t="shared" si="206"/>
        <v>3.6125916826860955E-4</v>
      </c>
      <c r="BF763" s="18">
        <f>Measures!$C$3</f>
        <v>8</v>
      </c>
      <c r="BG763" s="41">
        <f>Measures!$C$4</f>
        <v>0.1</v>
      </c>
      <c r="BH763" s="41">
        <v>0.06</v>
      </c>
      <c r="BI763" s="18">
        <f>VLOOKUP(D763,Measures!$B$6:$C$21,2,FALSE)</f>
        <v>38</v>
      </c>
      <c r="BJ763" s="18">
        <f>Measures!$C$22</f>
        <v>44</v>
      </c>
      <c r="BK763" s="18">
        <f>Measures!$C$23</f>
        <v>19</v>
      </c>
      <c r="BL763" s="18">
        <f>Measures!$C$24</f>
        <v>13</v>
      </c>
      <c r="BM763" s="18">
        <f>Measures!$C$26</f>
        <v>0.32</v>
      </c>
      <c r="BN763" s="18">
        <f>Measures!$D$26</f>
        <v>0.25</v>
      </c>
      <c r="BO763" s="18">
        <f>Measures!$C$27</f>
        <v>14</v>
      </c>
      <c r="BP763" s="18">
        <f>Measures!$C$28</f>
        <v>15</v>
      </c>
      <c r="BQ763" s="88">
        <f>Measures!$C$29</f>
        <v>92</v>
      </c>
      <c r="BR763" s="88">
        <f>Measures!$C$30</f>
        <v>95</v>
      </c>
      <c r="BS763" s="88">
        <f>Measures!$C$31</f>
        <v>70</v>
      </c>
      <c r="BT763" s="64" t="str">
        <f>Code!$M$204</f>
        <v>EF 200</v>
      </c>
      <c r="BU763" s="64" t="str">
        <f>Code!$M$207</f>
        <v>EF 67</v>
      </c>
      <c r="BV763" s="64" t="str">
        <f>Code!$M$208</f>
        <v>EF 70</v>
      </c>
      <c r="BW763" s="64" t="str">
        <f>Code!$M$205</f>
        <v>EF 82</v>
      </c>
      <c r="BX763" s="64" t="s">
        <v>363</v>
      </c>
      <c r="BY763" s="64" t="s">
        <v>239</v>
      </c>
      <c r="BZ763" s="64" t="s">
        <v>240</v>
      </c>
      <c r="CA763" s="64"/>
      <c r="CB763" s="64"/>
      <c r="CC763" s="64"/>
      <c r="CD763" s="64"/>
      <c r="CE763" s="64"/>
      <c r="CF763" s="64"/>
      <c r="CG763" s="64"/>
      <c r="CH763" s="64"/>
      <c r="CI763" s="64"/>
      <c r="CJ763" s="64"/>
      <c r="CK763" s="64"/>
      <c r="CL763" s="64"/>
      <c r="CM763" s="18"/>
      <c r="CN763" s="18"/>
    </row>
    <row r="764" spans="1:92" ht="14.4" x14ac:dyDescent="0.3">
      <c r="A764" s="19" t="s">
        <v>22</v>
      </c>
      <c r="B764" s="31" t="s">
        <v>86</v>
      </c>
      <c r="C764" s="19" t="s">
        <v>87</v>
      </c>
      <c r="D764" s="19">
        <v>15</v>
      </c>
      <c r="E764" s="19">
        <f>VLOOKUP(D764,Lists!$B$3:$C$18,2,FALSE)</f>
        <v>13</v>
      </c>
      <c r="F764" s="19">
        <v>2</v>
      </c>
      <c r="G764" s="19" t="s">
        <v>67</v>
      </c>
      <c r="H764" s="23">
        <v>2400</v>
      </c>
      <c r="I764" s="37">
        <v>0.11502100840336134</v>
      </c>
      <c r="J764" s="36">
        <v>5.1608452609801366E-4</v>
      </c>
      <c r="K764" s="36">
        <f t="shared" si="191"/>
        <v>5.1608452609801366E-4</v>
      </c>
      <c r="L764" s="23">
        <v>3.67</v>
      </c>
      <c r="M764" s="35">
        <v>0.26</v>
      </c>
      <c r="N764" s="35">
        <f t="shared" si="192"/>
        <v>0.26</v>
      </c>
      <c r="O764" s="38">
        <v>18.171171171171171</v>
      </c>
      <c r="P764" s="38">
        <f t="shared" si="193"/>
        <v>18.171171171171171</v>
      </c>
      <c r="Q764" s="38">
        <v>5.9551821</v>
      </c>
      <c r="R764" s="38">
        <v>10.254943899018233</v>
      </c>
      <c r="S764" s="23">
        <v>1.1400000000000001</v>
      </c>
      <c r="T764" s="23">
        <v>0.87</v>
      </c>
      <c r="U764" s="23">
        <v>10</v>
      </c>
      <c r="V764" s="23">
        <f t="shared" si="194"/>
        <v>10</v>
      </c>
      <c r="W764" s="23">
        <v>78</v>
      </c>
      <c r="X764" s="23">
        <f t="shared" si="195"/>
        <v>78</v>
      </c>
      <c r="Y764" s="23">
        <v>62</v>
      </c>
      <c r="Z764" s="23" t="str">
        <f>Code!$K$204</f>
        <v>EF 86</v>
      </c>
      <c r="AA764" s="23" t="str">
        <f>Code!$K$207</f>
        <v>EF 57</v>
      </c>
      <c r="AB764" s="23" t="str">
        <f>Code!$K$208</f>
        <v>EF 57</v>
      </c>
      <c r="AC764" s="23" t="str">
        <f>Code!$K$205</f>
        <v>EF 57</v>
      </c>
      <c r="AD764" s="23" t="s">
        <v>237</v>
      </c>
      <c r="AE764" s="23" t="s">
        <v>237</v>
      </c>
      <c r="AF764" s="23" t="s">
        <v>237</v>
      </c>
      <c r="AG764" s="39">
        <f t="shared" si="190"/>
        <v>5.1608452609801366E-4</v>
      </c>
      <c r="AH764" s="39">
        <f t="shared" si="196"/>
        <v>5.1608452609801366E-4</v>
      </c>
      <c r="AI764" s="18">
        <f t="shared" si="197"/>
        <v>3.67</v>
      </c>
      <c r="AJ764" s="41">
        <f>Code!$B$23</f>
        <v>0.15</v>
      </c>
      <c r="AK764" s="41">
        <f t="shared" si="198"/>
        <v>0.15</v>
      </c>
      <c r="AL764" s="110">
        <f t="shared" si="199"/>
        <v>18.171171171171171</v>
      </c>
      <c r="AM764" s="110">
        <f t="shared" si="200"/>
        <v>18.171171171171171</v>
      </c>
      <c r="AN764" s="110">
        <f t="shared" si="201"/>
        <v>5.9551821</v>
      </c>
      <c r="AO764" s="110">
        <f t="shared" si="202"/>
        <v>10.254943899018233</v>
      </c>
      <c r="AP764" s="18">
        <f>VLOOKUP(D764,Code!$B$92:$D$107,2,FALSE)</f>
        <v>0.32</v>
      </c>
      <c r="AQ764" s="18">
        <f>VLOOKUP(E764,Code!$B$92:$D$107,3,FALSE)</f>
        <v>0.25</v>
      </c>
      <c r="AR764" s="18">
        <f>Code!$C$132</f>
        <v>14</v>
      </c>
      <c r="AS764" s="18">
        <f t="shared" si="203"/>
        <v>14</v>
      </c>
      <c r="AT764" s="88">
        <f>Code!$C$189</f>
        <v>80</v>
      </c>
      <c r="AU764" s="88">
        <f t="shared" si="204"/>
        <v>80</v>
      </c>
      <c r="AV764" s="88">
        <f>Code!$C$198</f>
        <v>66</v>
      </c>
      <c r="AW764" s="18" t="str">
        <f>Code!$L$204</f>
        <v>EF 95</v>
      </c>
      <c r="AX764" s="64" t="str">
        <f>Code!$L$207</f>
        <v>EF 60</v>
      </c>
      <c r="AY764" s="64" t="str">
        <f>Code!$L$208</f>
        <v>EF 60</v>
      </c>
      <c r="AZ764" s="64" t="str">
        <f>Code!$L$205</f>
        <v>EF 62</v>
      </c>
      <c r="BA764" s="23" t="s">
        <v>237</v>
      </c>
      <c r="BB764" s="23" t="s">
        <v>237</v>
      </c>
      <c r="BC764" s="23" t="s">
        <v>237</v>
      </c>
      <c r="BD764" s="39">
        <f t="shared" si="205"/>
        <v>4.3867184718331158E-4</v>
      </c>
      <c r="BE764" s="39">
        <f t="shared" si="206"/>
        <v>3.6125916826860955E-4</v>
      </c>
      <c r="BF764" s="18">
        <f>Measures!$C$3</f>
        <v>8</v>
      </c>
      <c r="BG764" s="41">
        <f>Measures!$C$4</f>
        <v>0.1</v>
      </c>
      <c r="BH764" s="41">
        <v>0.06</v>
      </c>
      <c r="BI764" s="18">
        <f>VLOOKUP(D764,Measures!$B$6:$C$21,2,FALSE)</f>
        <v>38</v>
      </c>
      <c r="BJ764" s="18">
        <f>Measures!$C$22</f>
        <v>44</v>
      </c>
      <c r="BK764" s="18">
        <f>Measures!$C$23</f>
        <v>19</v>
      </c>
      <c r="BL764" s="18">
        <f>Measures!$C$24</f>
        <v>13</v>
      </c>
      <c r="BM764" s="18">
        <f>Measures!$C$26</f>
        <v>0.32</v>
      </c>
      <c r="BN764" s="18">
        <f>Measures!$D$26</f>
        <v>0.25</v>
      </c>
      <c r="BO764" s="18">
        <f>Measures!$C$27</f>
        <v>14</v>
      </c>
      <c r="BP764" s="18">
        <f>Measures!$C$28</f>
        <v>15</v>
      </c>
      <c r="BQ764" s="88">
        <f>Measures!$C$29</f>
        <v>92</v>
      </c>
      <c r="BR764" s="88">
        <f>Measures!$C$30</f>
        <v>95</v>
      </c>
      <c r="BS764" s="88">
        <f>Measures!$C$31</f>
        <v>70</v>
      </c>
      <c r="BT764" s="64" t="str">
        <f>Code!$M$204</f>
        <v>EF 200</v>
      </c>
      <c r="BU764" s="64" t="str">
        <f>Code!$M$207</f>
        <v>EF 67</v>
      </c>
      <c r="BV764" s="64" t="str">
        <f>Code!$M$208</f>
        <v>EF 70</v>
      </c>
      <c r="BW764" s="64" t="str">
        <f>Code!$M$205</f>
        <v>EF 82</v>
      </c>
      <c r="BX764" s="64" t="s">
        <v>363</v>
      </c>
      <c r="BY764" s="64" t="s">
        <v>239</v>
      </c>
      <c r="BZ764" s="64" t="s">
        <v>240</v>
      </c>
      <c r="CA764" s="64"/>
      <c r="CB764" s="64"/>
      <c r="CC764" s="64"/>
      <c r="CD764" s="64"/>
      <c r="CE764" s="64"/>
      <c r="CF764" s="64"/>
      <c r="CG764" s="64"/>
      <c r="CH764" s="64"/>
      <c r="CI764" s="64"/>
      <c r="CJ764" s="64"/>
      <c r="CK764" s="64"/>
      <c r="CL764" s="64"/>
      <c r="CM764" s="18"/>
      <c r="CN764" s="18"/>
    </row>
    <row r="765" spans="1:92" ht="14.4" x14ac:dyDescent="0.3">
      <c r="A765" s="19" t="s">
        <v>95</v>
      </c>
      <c r="B765" s="31" t="s">
        <v>86</v>
      </c>
      <c r="C765" s="19" t="s">
        <v>71</v>
      </c>
      <c r="D765" s="19">
        <v>15</v>
      </c>
      <c r="E765" s="19">
        <f>VLOOKUP(D765,Lists!$B$3:$C$18,2,FALSE)</f>
        <v>13</v>
      </c>
      <c r="F765" s="19">
        <v>1</v>
      </c>
      <c r="G765" s="19" t="s">
        <v>68</v>
      </c>
      <c r="H765" s="23">
        <v>1910</v>
      </c>
      <c r="I765" s="37">
        <v>0.2</v>
      </c>
      <c r="J765" s="36">
        <v>4.6411397360087065E-4</v>
      </c>
      <c r="K765" s="36">
        <f t="shared" si="191"/>
        <v>4.6411397360087065E-4</v>
      </c>
      <c r="L765" s="23">
        <v>4.26</v>
      </c>
      <c r="M765" s="35">
        <v>0.22</v>
      </c>
      <c r="N765" s="35">
        <f t="shared" si="192"/>
        <v>0.22</v>
      </c>
      <c r="O765" s="38">
        <v>22.911764705882351</v>
      </c>
      <c r="P765" s="38">
        <f t="shared" si="193"/>
        <v>22.911764705882351</v>
      </c>
      <c r="Q765" s="38">
        <v>5.9551821</v>
      </c>
      <c r="R765" s="38">
        <v>10.254943899018233</v>
      </c>
      <c r="S765" s="23">
        <v>0.56999999999999995</v>
      </c>
      <c r="T765" s="23">
        <v>0.55000000000000004</v>
      </c>
      <c r="U765" s="23">
        <v>10</v>
      </c>
      <c r="V765" s="23">
        <f t="shared" si="194"/>
        <v>10</v>
      </c>
      <c r="W765" s="23">
        <v>78</v>
      </c>
      <c r="X765" s="23">
        <f t="shared" si="195"/>
        <v>78</v>
      </c>
      <c r="Y765" s="23">
        <v>62</v>
      </c>
      <c r="Z765" s="23" t="str">
        <f>Code!$K$204</f>
        <v>EF 86</v>
      </c>
      <c r="AA765" s="23" t="str">
        <f>Code!$K$207</f>
        <v>EF 57</v>
      </c>
      <c r="AB765" s="23" t="str">
        <f>Code!$K$208</f>
        <v>EF 57</v>
      </c>
      <c r="AC765" s="23" t="str">
        <f>Code!$K$205</f>
        <v>EF 57</v>
      </c>
      <c r="AD765" s="23" t="s">
        <v>237</v>
      </c>
      <c r="AE765" s="23" t="s">
        <v>237</v>
      </c>
      <c r="AF765" s="23" t="s">
        <v>237</v>
      </c>
      <c r="AG765" s="39">
        <f t="shared" si="190"/>
        <v>4.6411397360087065E-4</v>
      </c>
      <c r="AH765" s="39">
        <f t="shared" si="196"/>
        <v>4.6411397360087065E-4</v>
      </c>
      <c r="AI765" s="18">
        <f t="shared" si="197"/>
        <v>4.26</v>
      </c>
      <c r="AJ765" s="41">
        <f>Code!$B$23</f>
        <v>0.15</v>
      </c>
      <c r="AK765" s="41">
        <f t="shared" si="198"/>
        <v>0.15</v>
      </c>
      <c r="AL765" s="110">
        <f t="shared" si="199"/>
        <v>22.911764705882351</v>
      </c>
      <c r="AM765" s="110">
        <f t="shared" si="200"/>
        <v>22.911764705882351</v>
      </c>
      <c r="AN765" s="110">
        <f t="shared" si="201"/>
        <v>5.9551821</v>
      </c>
      <c r="AO765" s="110">
        <f t="shared" si="202"/>
        <v>10.254943899018233</v>
      </c>
      <c r="AP765" s="18">
        <f>VLOOKUP(D765,Code!$B$92:$D$107,2,FALSE)</f>
        <v>0.32</v>
      </c>
      <c r="AQ765" s="18">
        <f>VLOOKUP(E765,Code!$B$92:$D$107,3,FALSE)</f>
        <v>0.25</v>
      </c>
      <c r="AR765" s="18">
        <f>Code!$C$132</f>
        <v>14</v>
      </c>
      <c r="AS765" s="18">
        <f t="shared" si="203"/>
        <v>14</v>
      </c>
      <c r="AT765" s="88">
        <f>Code!$C$189</f>
        <v>80</v>
      </c>
      <c r="AU765" s="88">
        <f t="shared" si="204"/>
        <v>80</v>
      </c>
      <c r="AV765" s="88">
        <f>Code!$C$198</f>
        <v>66</v>
      </c>
      <c r="AW765" s="18" t="str">
        <f>Code!$L$204</f>
        <v>EF 95</v>
      </c>
      <c r="AX765" s="64" t="str">
        <f>Code!$L$207</f>
        <v>EF 60</v>
      </c>
      <c r="AY765" s="64" t="str">
        <f>Code!$L$208</f>
        <v>EF 60</v>
      </c>
      <c r="AZ765" s="64" t="str">
        <f>Code!$L$205</f>
        <v>EF 62</v>
      </c>
      <c r="BA765" s="23" t="s">
        <v>237</v>
      </c>
      <c r="BB765" s="23" t="s">
        <v>237</v>
      </c>
      <c r="BC765" s="23" t="s">
        <v>237</v>
      </c>
      <c r="BD765" s="39">
        <f t="shared" si="205"/>
        <v>3.9449687756074004E-4</v>
      </c>
      <c r="BE765" s="39">
        <f t="shared" si="206"/>
        <v>3.2487978152060944E-4</v>
      </c>
      <c r="BF765" s="18">
        <f>Measures!$C$3</f>
        <v>8</v>
      </c>
      <c r="BG765" s="41">
        <f>Measures!$C$4</f>
        <v>0.1</v>
      </c>
      <c r="BH765" s="41">
        <v>0.06</v>
      </c>
      <c r="BI765" s="18">
        <f>VLOOKUP(D765,Measures!$B$6:$C$21,2,FALSE)</f>
        <v>38</v>
      </c>
      <c r="BJ765" s="18">
        <f>Measures!$C$22</f>
        <v>44</v>
      </c>
      <c r="BK765" s="18">
        <f>Measures!$C$23</f>
        <v>19</v>
      </c>
      <c r="BL765" s="18">
        <f>Measures!$C$24</f>
        <v>13</v>
      </c>
      <c r="BM765" s="18">
        <f>Measures!$C$26</f>
        <v>0.32</v>
      </c>
      <c r="BN765" s="18">
        <f>Measures!$D$26</f>
        <v>0.25</v>
      </c>
      <c r="BO765" s="18">
        <f>Measures!$C$27</f>
        <v>14</v>
      </c>
      <c r="BP765" s="18">
        <f>Measures!$C$28</f>
        <v>15</v>
      </c>
      <c r="BQ765" s="88">
        <f>Measures!$C$29</f>
        <v>92</v>
      </c>
      <c r="BR765" s="88">
        <f>Measures!$C$30</f>
        <v>95</v>
      </c>
      <c r="BS765" s="88">
        <f>Measures!$C$31</f>
        <v>70</v>
      </c>
      <c r="BT765" s="64" t="str">
        <f>Code!$M$204</f>
        <v>EF 200</v>
      </c>
      <c r="BU765" s="64" t="str">
        <f>Code!$M$207</f>
        <v>EF 67</v>
      </c>
      <c r="BV765" s="64" t="str">
        <f>Code!$M$208</f>
        <v>EF 70</v>
      </c>
      <c r="BW765" s="64" t="str">
        <f>Code!$M$205</f>
        <v>EF 82</v>
      </c>
      <c r="BX765" s="64" t="s">
        <v>363</v>
      </c>
      <c r="BY765" s="64" t="s">
        <v>239</v>
      </c>
      <c r="BZ765" s="64" t="s">
        <v>240</v>
      </c>
      <c r="CA765" s="64"/>
      <c r="CB765" s="64"/>
      <c r="CC765" s="64"/>
      <c r="CD765" s="64"/>
      <c r="CE765" s="64"/>
      <c r="CF765" s="64"/>
      <c r="CG765" s="64"/>
      <c r="CH765" s="64"/>
      <c r="CI765" s="64"/>
      <c r="CJ765" s="64"/>
      <c r="CK765" s="64"/>
      <c r="CL765" s="64"/>
      <c r="CM765" s="18"/>
      <c r="CN765" s="18"/>
    </row>
    <row r="766" spans="1:92" ht="14.4" x14ac:dyDescent="0.3">
      <c r="A766" s="19" t="s">
        <v>95</v>
      </c>
      <c r="B766" s="31" t="s">
        <v>86</v>
      </c>
      <c r="C766" s="19" t="s">
        <v>71</v>
      </c>
      <c r="D766" s="19">
        <v>15</v>
      </c>
      <c r="E766" s="19">
        <f>VLOOKUP(D766,Lists!$B$3:$C$18,2,FALSE)</f>
        <v>13</v>
      </c>
      <c r="F766" s="19">
        <v>2</v>
      </c>
      <c r="G766" s="19" t="s">
        <v>68</v>
      </c>
      <c r="H766" s="23">
        <v>2730</v>
      </c>
      <c r="I766" s="37">
        <v>0.2</v>
      </c>
      <c r="J766" s="36">
        <v>4.6411397360087065E-4</v>
      </c>
      <c r="K766" s="36">
        <f t="shared" si="191"/>
        <v>4.6411397360087065E-4</v>
      </c>
      <c r="L766" s="23">
        <v>4.26</v>
      </c>
      <c r="M766" s="35">
        <v>0.22</v>
      </c>
      <c r="N766" s="35">
        <f t="shared" si="192"/>
        <v>0.22</v>
      </c>
      <c r="O766" s="38">
        <v>22.911764705882351</v>
      </c>
      <c r="P766" s="38">
        <f t="shared" si="193"/>
        <v>22.911764705882351</v>
      </c>
      <c r="Q766" s="38">
        <v>5.9551821</v>
      </c>
      <c r="R766" s="38">
        <v>10.254943899018233</v>
      </c>
      <c r="S766" s="23">
        <v>0.56999999999999995</v>
      </c>
      <c r="T766" s="23">
        <v>0.55000000000000004</v>
      </c>
      <c r="U766" s="23">
        <v>10</v>
      </c>
      <c r="V766" s="23">
        <f t="shared" si="194"/>
        <v>10</v>
      </c>
      <c r="W766" s="23">
        <v>78</v>
      </c>
      <c r="X766" s="23">
        <f t="shared" si="195"/>
        <v>78</v>
      </c>
      <c r="Y766" s="23">
        <v>62</v>
      </c>
      <c r="Z766" s="23" t="str">
        <f>Code!$K$204</f>
        <v>EF 86</v>
      </c>
      <c r="AA766" s="23" t="str">
        <f>Code!$K$207</f>
        <v>EF 57</v>
      </c>
      <c r="AB766" s="23" t="str">
        <f>Code!$K$208</f>
        <v>EF 57</v>
      </c>
      <c r="AC766" s="23" t="str">
        <f>Code!$K$205</f>
        <v>EF 57</v>
      </c>
      <c r="AD766" s="23" t="s">
        <v>237</v>
      </c>
      <c r="AE766" s="23" t="s">
        <v>237</v>
      </c>
      <c r="AF766" s="23" t="s">
        <v>237</v>
      </c>
      <c r="AG766" s="39">
        <f t="shared" si="190"/>
        <v>4.6411397360087065E-4</v>
      </c>
      <c r="AH766" s="39">
        <f t="shared" si="196"/>
        <v>4.6411397360087065E-4</v>
      </c>
      <c r="AI766" s="18">
        <f t="shared" si="197"/>
        <v>4.26</v>
      </c>
      <c r="AJ766" s="41">
        <f>Code!$B$23</f>
        <v>0.15</v>
      </c>
      <c r="AK766" s="41">
        <f t="shared" si="198"/>
        <v>0.15</v>
      </c>
      <c r="AL766" s="110">
        <f t="shared" si="199"/>
        <v>22.911764705882351</v>
      </c>
      <c r="AM766" s="110">
        <f t="shared" si="200"/>
        <v>22.911764705882351</v>
      </c>
      <c r="AN766" s="110">
        <f t="shared" si="201"/>
        <v>5.9551821</v>
      </c>
      <c r="AO766" s="110">
        <f t="shared" si="202"/>
        <v>10.254943899018233</v>
      </c>
      <c r="AP766" s="18">
        <f>VLOOKUP(D766,Code!$B$92:$D$107,2,FALSE)</f>
        <v>0.32</v>
      </c>
      <c r="AQ766" s="18">
        <f>VLOOKUP(E766,Code!$B$92:$D$107,3,FALSE)</f>
        <v>0.25</v>
      </c>
      <c r="AR766" s="18">
        <f>Code!$C$132</f>
        <v>14</v>
      </c>
      <c r="AS766" s="18">
        <f t="shared" si="203"/>
        <v>14</v>
      </c>
      <c r="AT766" s="88">
        <f>Code!$C$189</f>
        <v>80</v>
      </c>
      <c r="AU766" s="88">
        <f t="shared" si="204"/>
        <v>80</v>
      </c>
      <c r="AV766" s="88">
        <f>Code!$C$198</f>
        <v>66</v>
      </c>
      <c r="AW766" s="18" t="str">
        <f>Code!$L$204</f>
        <v>EF 95</v>
      </c>
      <c r="AX766" s="64" t="str">
        <f>Code!$L$207</f>
        <v>EF 60</v>
      </c>
      <c r="AY766" s="64" t="str">
        <f>Code!$L$208</f>
        <v>EF 60</v>
      </c>
      <c r="AZ766" s="64" t="str">
        <f>Code!$L$205</f>
        <v>EF 62</v>
      </c>
      <c r="BA766" s="23" t="s">
        <v>237</v>
      </c>
      <c r="BB766" s="23" t="s">
        <v>237</v>
      </c>
      <c r="BC766" s="23" t="s">
        <v>237</v>
      </c>
      <c r="BD766" s="39">
        <f t="shared" si="205"/>
        <v>3.9449687756074004E-4</v>
      </c>
      <c r="BE766" s="39">
        <f t="shared" si="206"/>
        <v>3.2487978152060944E-4</v>
      </c>
      <c r="BF766" s="18">
        <f>Measures!$C$3</f>
        <v>8</v>
      </c>
      <c r="BG766" s="41">
        <f>Measures!$C$4</f>
        <v>0.1</v>
      </c>
      <c r="BH766" s="41">
        <v>0.06</v>
      </c>
      <c r="BI766" s="18">
        <f>VLOOKUP(D766,Measures!$B$6:$C$21,2,FALSE)</f>
        <v>38</v>
      </c>
      <c r="BJ766" s="18">
        <f>Measures!$C$22</f>
        <v>44</v>
      </c>
      <c r="BK766" s="18">
        <f>Measures!$C$23</f>
        <v>19</v>
      </c>
      <c r="BL766" s="18">
        <f>Measures!$C$24</f>
        <v>13</v>
      </c>
      <c r="BM766" s="18">
        <f>Measures!$C$26</f>
        <v>0.32</v>
      </c>
      <c r="BN766" s="18">
        <f>Measures!$D$26</f>
        <v>0.25</v>
      </c>
      <c r="BO766" s="18">
        <f>Measures!$C$27</f>
        <v>14</v>
      </c>
      <c r="BP766" s="18">
        <f>Measures!$C$28</f>
        <v>15</v>
      </c>
      <c r="BQ766" s="88">
        <f>Measures!$C$29</f>
        <v>92</v>
      </c>
      <c r="BR766" s="88">
        <f>Measures!$C$30</f>
        <v>95</v>
      </c>
      <c r="BS766" s="88">
        <f>Measures!$C$31</f>
        <v>70</v>
      </c>
      <c r="BT766" s="64" t="str">
        <f>Code!$M$204</f>
        <v>EF 200</v>
      </c>
      <c r="BU766" s="64" t="str">
        <f>Code!$M$207</f>
        <v>EF 67</v>
      </c>
      <c r="BV766" s="64" t="str">
        <f>Code!$M$208</f>
        <v>EF 70</v>
      </c>
      <c r="BW766" s="64" t="str">
        <f>Code!$M$205</f>
        <v>EF 82</v>
      </c>
      <c r="BX766" s="64" t="s">
        <v>363</v>
      </c>
      <c r="BY766" s="64" t="s">
        <v>239</v>
      </c>
      <c r="BZ766" s="64" t="s">
        <v>240</v>
      </c>
      <c r="CA766" s="64"/>
      <c r="CB766" s="64"/>
      <c r="CC766" s="64"/>
      <c r="CD766" s="64"/>
      <c r="CE766" s="64"/>
      <c r="CF766" s="64"/>
      <c r="CG766" s="64"/>
      <c r="CH766" s="64"/>
      <c r="CI766" s="64"/>
      <c r="CJ766" s="64"/>
      <c r="CK766" s="64"/>
      <c r="CL766" s="64"/>
      <c r="CM766" s="18"/>
      <c r="CN766" s="18"/>
    </row>
    <row r="767" spans="1:92" ht="14.4" x14ac:dyDescent="0.3">
      <c r="A767" s="19" t="s">
        <v>22</v>
      </c>
      <c r="B767" s="31" t="s">
        <v>86</v>
      </c>
      <c r="C767" s="19" t="s">
        <v>71</v>
      </c>
      <c r="D767" s="19">
        <v>15</v>
      </c>
      <c r="E767" s="19">
        <f>VLOOKUP(D767,Lists!$B$3:$C$18,2,FALSE)</f>
        <v>13</v>
      </c>
      <c r="F767" s="19">
        <v>1</v>
      </c>
      <c r="G767" s="19" t="s">
        <v>68</v>
      </c>
      <c r="H767" s="23">
        <v>1910</v>
      </c>
      <c r="I767" s="37">
        <v>0.2</v>
      </c>
      <c r="J767" s="36">
        <v>4.6411397360087065E-4</v>
      </c>
      <c r="K767" s="36">
        <f t="shared" si="191"/>
        <v>4.6411397360087065E-4</v>
      </c>
      <c r="L767" s="23">
        <v>4.26</v>
      </c>
      <c r="M767" s="35">
        <v>0.22</v>
      </c>
      <c r="N767" s="35">
        <f t="shared" si="192"/>
        <v>0.22</v>
      </c>
      <c r="O767" s="38">
        <v>22.911764705882351</v>
      </c>
      <c r="P767" s="38">
        <f t="shared" si="193"/>
        <v>22.911764705882351</v>
      </c>
      <c r="Q767" s="38">
        <v>5.9551821</v>
      </c>
      <c r="R767" s="38">
        <v>10.254943899018233</v>
      </c>
      <c r="S767" s="23">
        <v>0.56999999999999995</v>
      </c>
      <c r="T767" s="23">
        <v>0.55000000000000004</v>
      </c>
      <c r="U767" s="23">
        <v>10</v>
      </c>
      <c r="V767" s="23">
        <f t="shared" si="194"/>
        <v>10</v>
      </c>
      <c r="W767" s="23">
        <v>78</v>
      </c>
      <c r="X767" s="23">
        <f t="shared" si="195"/>
        <v>78</v>
      </c>
      <c r="Y767" s="23">
        <v>62</v>
      </c>
      <c r="Z767" s="23" t="str">
        <f>Code!$K$204</f>
        <v>EF 86</v>
      </c>
      <c r="AA767" s="23" t="str">
        <f>Code!$K$207</f>
        <v>EF 57</v>
      </c>
      <c r="AB767" s="23" t="str">
        <f>Code!$K$208</f>
        <v>EF 57</v>
      </c>
      <c r="AC767" s="23" t="str">
        <f>Code!$K$205</f>
        <v>EF 57</v>
      </c>
      <c r="AD767" s="23" t="s">
        <v>237</v>
      </c>
      <c r="AE767" s="23" t="s">
        <v>237</v>
      </c>
      <c r="AF767" s="23" t="s">
        <v>237</v>
      </c>
      <c r="AG767" s="39">
        <f t="shared" si="190"/>
        <v>4.6411397360087065E-4</v>
      </c>
      <c r="AH767" s="39">
        <f t="shared" si="196"/>
        <v>4.6411397360087065E-4</v>
      </c>
      <c r="AI767" s="18">
        <f t="shared" si="197"/>
        <v>4.26</v>
      </c>
      <c r="AJ767" s="41">
        <f>Code!$B$23</f>
        <v>0.15</v>
      </c>
      <c r="AK767" s="41">
        <f t="shared" si="198"/>
        <v>0.15</v>
      </c>
      <c r="AL767" s="110">
        <f t="shared" si="199"/>
        <v>22.911764705882351</v>
      </c>
      <c r="AM767" s="110">
        <f t="shared" si="200"/>
        <v>22.911764705882351</v>
      </c>
      <c r="AN767" s="110">
        <f t="shared" si="201"/>
        <v>5.9551821</v>
      </c>
      <c r="AO767" s="110">
        <f t="shared" si="202"/>
        <v>10.254943899018233</v>
      </c>
      <c r="AP767" s="18">
        <f>VLOOKUP(D767,Code!$B$92:$D$107,2,FALSE)</f>
        <v>0.32</v>
      </c>
      <c r="AQ767" s="18">
        <f>VLOOKUP(E767,Code!$B$92:$D$107,3,FALSE)</f>
        <v>0.25</v>
      </c>
      <c r="AR767" s="18">
        <f>Code!$C$132</f>
        <v>14</v>
      </c>
      <c r="AS767" s="18">
        <f t="shared" si="203"/>
        <v>14</v>
      </c>
      <c r="AT767" s="88">
        <f>Code!$C$189</f>
        <v>80</v>
      </c>
      <c r="AU767" s="88">
        <f t="shared" si="204"/>
        <v>80</v>
      </c>
      <c r="AV767" s="88">
        <f>Code!$C$198</f>
        <v>66</v>
      </c>
      <c r="AW767" s="18" t="str">
        <f>Code!$L$204</f>
        <v>EF 95</v>
      </c>
      <c r="AX767" s="64" t="str">
        <f>Code!$L$207</f>
        <v>EF 60</v>
      </c>
      <c r="AY767" s="64" t="str">
        <f>Code!$L$208</f>
        <v>EF 60</v>
      </c>
      <c r="AZ767" s="64" t="str">
        <f>Code!$L$205</f>
        <v>EF 62</v>
      </c>
      <c r="BA767" s="23" t="s">
        <v>237</v>
      </c>
      <c r="BB767" s="23" t="s">
        <v>237</v>
      </c>
      <c r="BC767" s="23" t="s">
        <v>237</v>
      </c>
      <c r="BD767" s="39">
        <f t="shared" si="205"/>
        <v>3.9449687756074004E-4</v>
      </c>
      <c r="BE767" s="39">
        <f t="shared" si="206"/>
        <v>3.2487978152060944E-4</v>
      </c>
      <c r="BF767" s="18">
        <f>Measures!$C$3</f>
        <v>8</v>
      </c>
      <c r="BG767" s="41">
        <f>Measures!$C$4</f>
        <v>0.1</v>
      </c>
      <c r="BH767" s="41">
        <v>0.06</v>
      </c>
      <c r="BI767" s="18">
        <f>VLOOKUP(D767,Measures!$B$6:$C$21,2,FALSE)</f>
        <v>38</v>
      </c>
      <c r="BJ767" s="18">
        <f>Measures!$C$22</f>
        <v>44</v>
      </c>
      <c r="BK767" s="18">
        <f>Measures!$C$23</f>
        <v>19</v>
      </c>
      <c r="BL767" s="18">
        <f>Measures!$C$24</f>
        <v>13</v>
      </c>
      <c r="BM767" s="18">
        <f>Measures!$C$26</f>
        <v>0.32</v>
      </c>
      <c r="BN767" s="18">
        <f>Measures!$D$26</f>
        <v>0.25</v>
      </c>
      <c r="BO767" s="18">
        <f>Measures!$C$27</f>
        <v>14</v>
      </c>
      <c r="BP767" s="18">
        <f>Measures!$C$28</f>
        <v>15</v>
      </c>
      <c r="BQ767" s="88">
        <f>Measures!$C$29</f>
        <v>92</v>
      </c>
      <c r="BR767" s="88">
        <f>Measures!$C$30</f>
        <v>95</v>
      </c>
      <c r="BS767" s="88">
        <f>Measures!$C$31</f>
        <v>70</v>
      </c>
      <c r="BT767" s="64" t="str">
        <f>Code!$M$204</f>
        <v>EF 200</v>
      </c>
      <c r="BU767" s="64" t="str">
        <f>Code!$M$207</f>
        <v>EF 67</v>
      </c>
      <c r="BV767" s="64" t="str">
        <f>Code!$M$208</f>
        <v>EF 70</v>
      </c>
      <c r="BW767" s="64" t="str">
        <f>Code!$M$205</f>
        <v>EF 82</v>
      </c>
      <c r="BX767" s="64" t="s">
        <v>363</v>
      </c>
      <c r="BY767" s="64" t="s">
        <v>239</v>
      </c>
      <c r="BZ767" s="64" t="s">
        <v>240</v>
      </c>
      <c r="CA767" s="64"/>
      <c r="CB767" s="64"/>
      <c r="CC767" s="64"/>
      <c r="CD767" s="64"/>
      <c r="CE767" s="64"/>
      <c r="CF767" s="64"/>
      <c r="CG767" s="64"/>
      <c r="CH767" s="64"/>
      <c r="CI767" s="64"/>
      <c r="CJ767" s="64"/>
      <c r="CK767" s="64"/>
      <c r="CL767" s="64"/>
      <c r="CM767" s="18"/>
      <c r="CN767" s="18"/>
    </row>
    <row r="768" spans="1:92" ht="14.4" x14ac:dyDescent="0.3">
      <c r="A768" s="19" t="s">
        <v>22</v>
      </c>
      <c r="B768" s="31" t="s">
        <v>86</v>
      </c>
      <c r="C768" s="19" t="s">
        <v>71</v>
      </c>
      <c r="D768" s="19">
        <v>15</v>
      </c>
      <c r="E768" s="19">
        <f>VLOOKUP(D768,Lists!$B$3:$C$18,2,FALSE)</f>
        <v>13</v>
      </c>
      <c r="F768" s="19">
        <v>2</v>
      </c>
      <c r="G768" s="19" t="s">
        <v>68</v>
      </c>
      <c r="H768" s="23">
        <v>2730</v>
      </c>
      <c r="I768" s="37">
        <v>0.2</v>
      </c>
      <c r="J768" s="36">
        <v>4.6411397360087065E-4</v>
      </c>
      <c r="K768" s="36">
        <f t="shared" si="191"/>
        <v>4.6411397360087065E-4</v>
      </c>
      <c r="L768" s="23">
        <v>4.26</v>
      </c>
      <c r="M768" s="35">
        <v>0.22</v>
      </c>
      <c r="N768" s="35">
        <f t="shared" si="192"/>
        <v>0.22</v>
      </c>
      <c r="O768" s="38">
        <v>22.911764705882351</v>
      </c>
      <c r="P768" s="38">
        <f t="shared" si="193"/>
        <v>22.911764705882351</v>
      </c>
      <c r="Q768" s="38">
        <v>5.9551821</v>
      </c>
      <c r="R768" s="38">
        <v>10.254943899018233</v>
      </c>
      <c r="S768" s="23">
        <v>0.56999999999999995</v>
      </c>
      <c r="T768" s="23">
        <v>0.55000000000000004</v>
      </c>
      <c r="U768" s="23">
        <v>10</v>
      </c>
      <c r="V768" s="23">
        <f t="shared" si="194"/>
        <v>10</v>
      </c>
      <c r="W768" s="23">
        <v>78</v>
      </c>
      <c r="X768" s="23">
        <f t="shared" si="195"/>
        <v>78</v>
      </c>
      <c r="Y768" s="23">
        <v>62</v>
      </c>
      <c r="Z768" s="23" t="str">
        <f>Code!$K$204</f>
        <v>EF 86</v>
      </c>
      <c r="AA768" s="23" t="str">
        <f>Code!$K$207</f>
        <v>EF 57</v>
      </c>
      <c r="AB768" s="23" t="str">
        <f>Code!$K$208</f>
        <v>EF 57</v>
      </c>
      <c r="AC768" s="23" t="str">
        <f>Code!$K$205</f>
        <v>EF 57</v>
      </c>
      <c r="AD768" s="23" t="s">
        <v>237</v>
      </c>
      <c r="AE768" s="23" t="s">
        <v>237</v>
      </c>
      <c r="AF768" s="23" t="s">
        <v>237</v>
      </c>
      <c r="AG768" s="39">
        <f t="shared" si="190"/>
        <v>4.6411397360087065E-4</v>
      </c>
      <c r="AH768" s="39">
        <f t="shared" si="196"/>
        <v>4.6411397360087065E-4</v>
      </c>
      <c r="AI768" s="18">
        <f t="shared" si="197"/>
        <v>4.26</v>
      </c>
      <c r="AJ768" s="41">
        <f>Code!$B$23</f>
        <v>0.15</v>
      </c>
      <c r="AK768" s="41">
        <f t="shared" si="198"/>
        <v>0.15</v>
      </c>
      <c r="AL768" s="110">
        <f t="shared" si="199"/>
        <v>22.911764705882351</v>
      </c>
      <c r="AM768" s="110">
        <f t="shared" si="200"/>
        <v>22.911764705882351</v>
      </c>
      <c r="AN768" s="110">
        <f t="shared" si="201"/>
        <v>5.9551821</v>
      </c>
      <c r="AO768" s="110">
        <f t="shared" si="202"/>
        <v>10.254943899018233</v>
      </c>
      <c r="AP768" s="18">
        <f>VLOOKUP(D768,Code!$B$92:$D$107,2,FALSE)</f>
        <v>0.32</v>
      </c>
      <c r="AQ768" s="18">
        <f>VLOOKUP(E768,Code!$B$92:$D$107,3,FALSE)</f>
        <v>0.25</v>
      </c>
      <c r="AR768" s="18">
        <f>Code!$C$132</f>
        <v>14</v>
      </c>
      <c r="AS768" s="18">
        <f t="shared" si="203"/>
        <v>14</v>
      </c>
      <c r="AT768" s="88">
        <f>Code!$C$189</f>
        <v>80</v>
      </c>
      <c r="AU768" s="88">
        <f t="shared" si="204"/>
        <v>80</v>
      </c>
      <c r="AV768" s="88">
        <f>Code!$C$198</f>
        <v>66</v>
      </c>
      <c r="AW768" s="18" t="str">
        <f>Code!$L$204</f>
        <v>EF 95</v>
      </c>
      <c r="AX768" s="64" t="str">
        <f>Code!$L$207</f>
        <v>EF 60</v>
      </c>
      <c r="AY768" s="64" t="str">
        <f>Code!$L$208</f>
        <v>EF 60</v>
      </c>
      <c r="AZ768" s="64" t="str">
        <f>Code!$L$205</f>
        <v>EF 62</v>
      </c>
      <c r="BA768" s="23" t="s">
        <v>237</v>
      </c>
      <c r="BB768" s="23" t="s">
        <v>237</v>
      </c>
      <c r="BC768" s="23" t="s">
        <v>237</v>
      </c>
      <c r="BD768" s="39">
        <f t="shared" si="205"/>
        <v>3.9449687756074004E-4</v>
      </c>
      <c r="BE768" s="39">
        <f t="shared" si="206"/>
        <v>3.2487978152060944E-4</v>
      </c>
      <c r="BF768" s="18">
        <f>Measures!$C$3</f>
        <v>8</v>
      </c>
      <c r="BG768" s="41">
        <f>Measures!$C$4</f>
        <v>0.1</v>
      </c>
      <c r="BH768" s="41">
        <v>0.06</v>
      </c>
      <c r="BI768" s="18">
        <f>VLOOKUP(D768,Measures!$B$6:$C$21,2,FALSE)</f>
        <v>38</v>
      </c>
      <c r="BJ768" s="18">
        <f>Measures!$C$22</f>
        <v>44</v>
      </c>
      <c r="BK768" s="18">
        <f>Measures!$C$23</f>
        <v>19</v>
      </c>
      <c r="BL768" s="18">
        <f>Measures!$C$24</f>
        <v>13</v>
      </c>
      <c r="BM768" s="18">
        <f>Measures!$C$26</f>
        <v>0.32</v>
      </c>
      <c r="BN768" s="18">
        <f>Measures!$D$26</f>
        <v>0.25</v>
      </c>
      <c r="BO768" s="18">
        <f>Measures!$C$27</f>
        <v>14</v>
      </c>
      <c r="BP768" s="18">
        <f>Measures!$C$28</f>
        <v>15</v>
      </c>
      <c r="BQ768" s="88">
        <f>Measures!$C$29</f>
        <v>92</v>
      </c>
      <c r="BR768" s="88">
        <f>Measures!$C$30</f>
        <v>95</v>
      </c>
      <c r="BS768" s="88">
        <f>Measures!$C$31</f>
        <v>70</v>
      </c>
      <c r="BT768" s="64" t="str">
        <f>Code!$M$204</f>
        <v>EF 200</v>
      </c>
      <c r="BU768" s="64" t="str">
        <f>Code!$M$207</f>
        <v>EF 67</v>
      </c>
      <c r="BV768" s="64" t="str">
        <f>Code!$M$208</f>
        <v>EF 70</v>
      </c>
      <c r="BW768" s="64" t="str">
        <f>Code!$M$205</f>
        <v>EF 82</v>
      </c>
      <c r="BX768" s="64" t="s">
        <v>363</v>
      </c>
      <c r="BY768" s="64" t="s">
        <v>239</v>
      </c>
      <c r="BZ768" s="64" t="s">
        <v>240</v>
      </c>
      <c r="CA768" s="64"/>
      <c r="CB768" s="64"/>
      <c r="CC768" s="64"/>
      <c r="CD768" s="64"/>
      <c r="CE768" s="64"/>
      <c r="CF768" s="64"/>
      <c r="CG768" s="64"/>
      <c r="CH768" s="64"/>
      <c r="CI768" s="64"/>
      <c r="CJ768" s="64"/>
      <c r="CK768" s="64"/>
      <c r="CL768" s="64"/>
      <c r="CM768" s="18"/>
      <c r="CN768" s="18"/>
    </row>
    <row r="769" spans="1:92" ht="14.4" x14ac:dyDescent="0.3">
      <c r="A769" s="19" t="s">
        <v>95</v>
      </c>
      <c r="B769" s="31" t="s">
        <v>86</v>
      </c>
      <c r="C769" s="19" t="s">
        <v>87</v>
      </c>
      <c r="D769" s="19">
        <v>15</v>
      </c>
      <c r="E769" s="19">
        <f>VLOOKUP(D769,Lists!$B$3:$C$18,2,FALSE)</f>
        <v>13</v>
      </c>
      <c r="F769" s="19">
        <v>1</v>
      </c>
      <c r="G769" s="19" t="s">
        <v>68</v>
      </c>
      <c r="H769" s="23">
        <v>1910</v>
      </c>
      <c r="I769" s="37">
        <v>0.2</v>
      </c>
      <c r="J769" s="36">
        <v>4.6411397360087065E-4</v>
      </c>
      <c r="K769" s="36">
        <f t="shared" si="191"/>
        <v>4.6411397360087065E-4</v>
      </c>
      <c r="L769" s="23">
        <v>4.26</v>
      </c>
      <c r="M769" s="35">
        <v>0.22</v>
      </c>
      <c r="N769" s="35">
        <f t="shared" si="192"/>
        <v>0.22</v>
      </c>
      <c r="O769" s="38">
        <v>22.911764705882351</v>
      </c>
      <c r="P769" s="38">
        <f t="shared" si="193"/>
        <v>22.911764705882351</v>
      </c>
      <c r="Q769" s="38">
        <v>5.9551821</v>
      </c>
      <c r="R769" s="38">
        <v>10.254943899018233</v>
      </c>
      <c r="S769" s="23">
        <v>0.56999999999999995</v>
      </c>
      <c r="T769" s="23">
        <v>0.55000000000000004</v>
      </c>
      <c r="U769" s="23">
        <v>10</v>
      </c>
      <c r="V769" s="23">
        <f t="shared" si="194"/>
        <v>10</v>
      </c>
      <c r="W769" s="23">
        <v>78</v>
      </c>
      <c r="X769" s="23">
        <f t="shared" si="195"/>
        <v>78</v>
      </c>
      <c r="Y769" s="23">
        <v>62</v>
      </c>
      <c r="Z769" s="23" t="str">
        <f>Code!$K$204</f>
        <v>EF 86</v>
      </c>
      <c r="AA769" s="23" t="str">
        <f>Code!$K$207</f>
        <v>EF 57</v>
      </c>
      <c r="AB769" s="23" t="str">
        <f>Code!$K$208</f>
        <v>EF 57</v>
      </c>
      <c r="AC769" s="23" t="str">
        <f>Code!$K$205</f>
        <v>EF 57</v>
      </c>
      <c r="AD769" s="23" t="s">
        <v>237</v>
      </c>
      <c r="AE769" s="23" t="s">
        <v>237</v>
      </c>
      <c r="AF769" s="23" t="s">
        <v>237</v>
      </c>
      <c r="AG769" s="39">
        <f t="shared" si="190"/>
        <v>4.6411397360087065E-4</v>
      </c>
      <c r="AH769" s="39">
        <f t="shared" si="196"/>
        <v>4.6411397360087065E-4</v>
      </c>
      <c r="AI769" s="18">
        <f t="shared" si="197"/>
        <v>4.26</v>
      </c>
      <c r="AJ769" s="41">
        <f>Code!$B$23</f>
        <v>0.15</v>
      </c>
      <c r="AK769" s="41">
        <f t="shared" si="198"/>
        <v>0.15</v>
      </c>
      <c r="AL769" s="110">
        <f t="shared" si="199"/>
        <v>22.911764705882351</v>
      </c>
      <c r="AM769" s="110">
        <f t="shared" si="200"/>
        <v>22.911764705882351</v>
      </c>
      <c r="AN769" s="110">
        <f t="shared" si="201"/>
        <v>5.9551821</v>
      </c>
      <c r="AO769" s="110">
        <f t="shared" si="202"/>
        <v>10.254943899018233</v>
      </c>
      <c r="AP769" s="18">
        <f>VLOOKUP(D769,Code!$B$92:$D$107,2,FALSE)</f>
        <v>0.32</v>
      </c>
      <c r="AQ769" s="18">
        <f>VLOOKUP(E769,Code!$B$92:$D$107,3,FALSE)</f>
        <v>0.25</v>
      </c>
      <c r="AR769" s="18">
        <f>Code!$C$132</f>
        <v>14</v>
      </c>
      <c r="AS769" s="18">
        <f t="shared" si="203"/>
        <v>14</v>
      </c>
      <c r="AT769" s="88">
        <f>Code!$C$189</f>
        <v>80</v>
      </c>
      <c r="AU769" s="88">
        <f t="shared" si="204"/>
        <v>80</v>
      </c>
      <c r="AV769" s="88">
        <f>Code!$C$198</f>
        <v>66</v>
      </c>
      <c r="AW769" s="18" t="str">
        <f>Code!$L$204</f>
        <v>EF 95</v>
      </c>
      <c r="AX769" s="64" t="str">
        <f>Code!$L$207</f>
        <v>EF 60</v>
      </c>
      <c r="AY769" s="64" t="str">
        <f>Code!$L$208</f>
        <v>EF 60</v>
      </c>
      <c r="AZ769" s="64" t="str">
        <f>Code!$L$205</f>
        <v>EF 62</v>
      </c>
      <c r="BA769" s="23" t="s">
        <v>237</v>
      </c>
      <c r="BB769" s="23" t="s">
        <v>237</v>
      </c>
      <c r="BC769" s="23" t="s">
        <v>237</v>
      </c>
      <c r="BD769" s="39">
        <f t="shared" si="205"/>
        <v>3.9449687756074004E-4</v>
      </c>
      <c r="BE769" s="39">
        <f t="shared" si="206"/>
        <v>3.2487978152060944E-4</v>
      </c>
      <c r="BF769" s="18">
        <f>Measures!$C$3</f>
        <v>8</v>
      </c>
      <c r="BG769" s="41">
        <f>Measures!$C$4</f>
        <v>0.1</v>
      </c>
      <c r="BH769" s="41">
        <v>0.06</v>
      </c>
      <c r="BI769" s="18">
        <f>VLOOKUP(D769,Measures!$B$6:$C$21,2,FALSE)</f>
        <v>38</v>
      </c>
      <c r="BJ769" s="18">
        <f>Measures!$C$22</f>
        <v>44</v>
      </c>
      <c r="BK769" s="18">
        <f>Measures!$C$23</f>
        <v>19</v>
      </c>
      <c r="BL769" s="18">
        <f>Measures!$C$24</f>
        <v>13</v>
      </c>
      <c r="BM769" s="18">
        <f>Measures!$C$26</f>
        <v>0.32</v>
      </c>
      <c r="BN769" s="18">
        <f>Measures!$D$26</f>
        <v>0.25</v>
      </c>
      <c r="BO769" s="18">
        <f>Measures!$C$27</f>
        <v>14</v>
      </c>
      <c r="BP769" s="18">
        <f>Measures!$C$28</f>
        <v>15</v>
      </c>
      <c r="BQ769" s="88">
        <f>Measures!$C$29</f>
        <v>92</v>
      </c>
      <c r="BR769" s="88">
        <f>Measures!$C$30</f>
        <v>95</v>
      </c>
      <c r="BS769" s="88">
        <f>Measures!$C$31</f>
        <v>70</v>
      </c>
      <c r="BT769" s="64" t="str">
        <f>Code!$M$204</f>
        <v>EF 200</v>
      </c>
      <c r="BU769" s="64" t="str">
        <f>Code!$M$207</f>
        <v>EF 67</v>
      </c>
      <c r="BV769" s="64" t="str">
        <f>Code!$M$208</f>
        <v>EF 70</v>
      </c>
      <c r="BW769" s="64" t="str">
        <f>Code!$M$205</f>
        <v>EF 82</v>
      </c>
      <c r="BX769" s="64" t="s">
        <v>363</v>
      </c>
      <c r="BY769" s="64" t="s">
        <v>239</v>
      </c>
      <c r="BZ769" s="64" t="s">
        <v>240</v>
      </c>
      <c r="CA769" s="64"/>
      <c r="CB769" s="64"/>
      <c r="CC769" s="64"/>
      <c r="CD769" s="64"/>
      <c r="CE769" s="64"/>
      <c r="CF769" s="64"/>
      <c r="CG769" s="64"/>
      <c r="CH769" s="64"/>
      <c r="CI769" s="64"/>
      <c r="CJ769" s="64"/>
      <c r="CK769" s="64"/>
      <c r="CL769" s="64"/>
      <c r="CM769" s="18"/>
      <c r="CN769" s="18"/>
    </row>
    <row r="770" spans="1:92" ht="14.4" x14ac:dyDescent="0.3">
      <c r="A770" s="19" t="s">
        <v>95</v>
      </c>
      <c r="B770" s="31" t="s">
        <v>86</v>
      </c>
      <c r="C770" s="19" t="s">
        <v>87</v>
      </c>
      <c r="D770" s="19">
        <v>15</v>
      </c>
      <c r="E770" s="19">
        <f>VLOOKUP(D770,Lists!$B$3:$C$18,2,FALSE)</f>
        <v>13</v>
      </c>
      <c r="F770" s="19">
        <v>2</v>
      </c>
      <c r="G770" s="19" t="s">
        <v>68</v>
      </c>
      <c r="H770" s="23">
        <v>2730</v>
      </c>
      <c r="I770" s="37">
        <v>0.2</v>
      </c>
      <c r="J770" s="36">
        <v>4.6411397360087065E-4</v>
      </c>
      <c r="K770" s="36">
        <f t="shared" si="191"/>
        <v>4.6411397360087065E-4</v>
      </c>
      <c r="L770" s="23">
        <v>4.26</v>
      </c>
      <c r="M770" s="35">
        <v>0.22</v>
      </c>
      <c r="N770" s="35">
        <f t="shared" si="192"/>
        <v>0.22</v>
      </c>
      <c r="O770" s="38">
        <v>22.911764705882351</v>
      </c>
      <c r="P770" s="38">
        <f t="shared" si="193"/>
        <v>22.911764705882351</v>
      </c>
      <c r="Q770" s="38">
        <v>5.9551821</v>
      </c>
      <c r="R770" s="38">
        <v>10.254943899018233</v>
      </c>
      <c r="S770" s="23">
        <v>0.56999999999999995</v>
      </c>
      <c r="T770" s="23">
        <v>0.55000000000000004</v>
      </c>
      <c r="U770" s="23">
        <v>10</v>
      </c>
      <c r="V770" s="23">
        <f t="shared" si="194"/>
        <v>10</v>
      </c>
      <c r="W770" s="23">
        <v>78</v>
      </c>
      <c r="X770" s="23">
        <f t="shared" si="195"/>
        <v>78</v>
      </c>
      <c r="Y770" s="23">
        <v>62</v>
      </c>
      <c r="Z770" s="23" t="str">
        <f>Code!$K$204</f>
        <v>EF 86</v>
      </c>
      <c r="AA770" s="23" t="str">
        <f>Code!$K$207</f>
        <v>EF 57</v>
      </c>
      <c r="AB770" s="23" t="str">
        <f>Code!$K$208</f>
        <v>EF 57</v>
      </c>
      <c r="AC770" s="23" t="str">
        <f>Code!$K$205</f>
        <v>EF 57</v>
      </c>
      <c r="AD770" s="23" t="s">
        <v>237</v>
      </c>
      <c r="AE770" s="23" t="s">
        <v>237</v>
      </c>
      <c r="AF770" s="23" t="s">
        <v>237</v>
      </c>
      <c r="AG770" s="39">
        <f t="shared" si="190"/>
        <v>4.6411397360087065E-4</v>
      </c>
      <c r="AH770" s="39">
        <f t="shared" si="196"/>
        <v>4.6411397360087065E-4</v>
      </c>
      <c r="AI770" s="18">
        <f t="shared" si="197"/>
        <v>4.26</v>
      </c>
      <c r="AJ770" s="41">
        <f>Code!$B$23</f>
        <v>0.15</v>
      </c>
      <c r="AK770" s="41">
        <f t="shared" si="198"/>
        <v>0.15</v>
      </c>
      <c r="AL770" s="110">
        <f t="shared" si="199"/>
        <v>22.911764705882351</v>
      </c>
      <c r="AM770" s="110">
        <f t="shared" si="200"/>
        <v>22.911764705882351</v>
      </c>
      <c r="AN770" s="110">
        <f t="shared" si="201"/>
        <v>5.9551821</v>
      </c>
      <c r="AO770" s="110">
        <f t="shared" si="202"/>
        <v>10.254943899018233</v>
      </c>
      <c r="AP770" s="18">
        <f>VLOOKUP(D770,Code!$B$92:$D$107,2,FALSE)</f>
        <v>0.32</v>
      </c>
      <c r="AQ770" s="18">
        <f>VLOOKUP(E770,Code!$B$92:$D$107,3,FALSE)</f>
        <v>0.25</v>
      </c>
      <c r="AR770" s="18">
        <f>Code!$C$132</f>
        <v>14</v>
      </c>
      <c r="AS770" s="18">
        <f t="shared" si="203"/>
        <v>14</v>
      </c>
      <c r="AT770" s="88">
        <f>Code!$C$189</f>
        <v>80</v>
      </c>
      <c r="AU770" s="88">
        <f t="shared" si="204"/>
        <v>80</v>
      </c>
      <c r="AV770" s="88">
        <f>Code!$C$198</f>
        <v>66</v>
      </c>
      <c r="AW770" s="18" t="str">
        <f>Code!$L$204</f>
        <v>EF 95</v>
      </c>
      <c r="AX770" s="64" t="str">
        <f>Code!$L$207</f>
        <v>EF 60</v>
      </c>
      <c r="AY770" s="64" t="str">
        <f>Code!$L$208</f>
        <v>EF 60</v>
      </c>
      <c r="AZ770" s="64" t="str">
        <f>Code!$L$205</f>
        <v>EF 62</v>
      </c>
      <c r="BA770" s="23" t="s">
        <v>237</v>
      </c>
      <c r="BB770" s="23" t="s">
        <v>237</v>
      </c>
      <c r="BC770" s="23" t="s">
        <v>237</v>
      </c>
      <c r="BD770" s="39">
        <f t="shared" si="205"/>
        <v>3.9449687756074004E-4</v>
      </c>
      <c r="BE770" s="39">
        <f t="shared" si="206"/>
        <v>3.2487978152060944E-4</v>
      </c>
      <c r="BF770" s="18">
        <f>Measures!$C$3</f>
        <v>8</v>
      </c>
      <c r="BG770" s="41">
        <f>Measures!$C$4</f>
        <v>0.1</v>
      </c>
      <c r="BH770" s="41">
        <v>0.06</v>
      </c>
      <c r="BI770" s="18">
        <f>VLOOKUP(D770,Measures!$B$6:$C$21,2,FALSE)</f>
        <v>38</v>
      </c>
      <c r="BJ770" s="18">
        <f>Measures!$C$22</f>
        <v>44</v>
      </c>
      <c r="BK770" s="18">
        <f>Measures!$C$23</f>
        <v>19</v>
      </c>
      <c r="BL770" s="18">
        <f>Measures!$C$24</f>
        <v>13</v>
      </c>
      <c r="BM770" s="18">
        <f>Measures!$C$26</f>
        <v>0.32</v>
      </c>
      <c r="BN770" s="18">
        <f>Measures!$D$26</f>
        <v>0.25</v>
      </c>
      <c r="BO770" s="18">
        <f>Measures!$C$27</f>
        <v>14</v>
      </c>
      <c r="BP770" s="18">
        <f>Measures!$C$28</f>
        <v>15</v>
      </c>
      <c r="BQ770" s="88">
        <f>Measures!$C$29</f>
        <v>92</v>
      </c>
      <c r="BR770" s="88">
        <f>Measures!$C$30</f>
        <v>95</v>
      </c>
      <c r="BS770" s="88">
        <f>Measures!$C$31</f>
        <v>70</v>
      </c>
      <c r="BT770" s="64" t="str">
        <f>Code!$M$204</f>
        <v>EF 200</v>
      </c>
      <c r="BU770" s="64" t="str">
        <f>Code!$M$207</f>
        <v>EF 67</v>
      </c>
      <c r="BV770" s="64" t="str">
        <f>Code!$M$208</f>
        <v>EF 70</v>
      </c>
      <c r="BW770" s="64" t="str">
        <f>Code!$M$205</f>
        <v>EF 82</v>
      </c>
      <c r="BX770" s="64" t="s">
        <v>363</v>
      </c>
      <c r="BY770" s="64" t="s">
        <v>239</v>
      </c>
      <c r="BZ770" s="64" t="s">
        <v>240</v>
      </c>
      <c r="CA770" s="64"/>
      <c r="CB770" s="64"/>
      <c r="CC770" s="64"/>
      <c r="CD770" s="64"/>
      <c r="CE770" s="64"/>
      <c r="CF770" s="64"/>
      <c r="CG770" s="64"/>
      <c r="CH770" s="64"/>
      <c r="CI770" s="64"/>
      <c r="CJ770" s="64"/>
      <c r="CK770" s="64"/>
      <c r="CL770" s="64"/>
      <c r="CM770" s="18"/>
      <c r="CN770" s="18"/>
    </row>
    <row r="771" spans="1:92" ht="14.4" x14ac:dyDescent="0.3">
      <c r="A771" s="19" t="s">
        <v>22</v>
      </c>
      <c r="B771" s="31" t="s">
        <v>86</v>
      </c>
      <c r="C771" s="19" t="s">
        <v>87</v>
      </c>
      <c r="D771" s="19">
        <v>15</v>
      </c>
      <c r="E771" s="19">
        <f>VLOOKUP(D771,Lists!$B$3:$C$18,2,FALSE)</f>
        <v>13</v>
      </c>
      <c r="F771" s="19">
        <v>1</v>
      </c>
      <c r="G771" s="19" t="s">
        <v>68</v>
      </c>
      <c r="H771" s="23">
        <v>1910</v>
      </c>
      <c r="I771" s="37">
        <v>0.2</v>
      </c>
      <c r="J771" s="36">
        <v>4.6411397360087065E-4</v>
      </c>
      <c r="K771" s="36">
        <f t="shared" si="191"/>
        <v>4.6411397360087065E-4</v>
      </c>
      <c r="L771" s="23">
        <v>4.26</v>
      </c>
      <c r="M771" s="35">
        <v>0.22</v>
      </c>
      <c r="N771" s="35">
        <f t="shared" si="192"/>
        <v>0.22</v>
      </c>
      <c r="O771" s="38">
        <v>22.911764705882351</v>
      </c>
      <c r="P771" s="38">
        <f t="shared" si="193"/>
        <v>22.911764705882351</v>
      </c>
      <c r="Q771" s="38">
        <v>5.9551821</v>
      </c>
      <c r="R771" s="38">
        <v>10.254943899018233</v>
      </c>
      <c r="S771" s="23">
        <v>0.56999999999999995</v>
      </c>
      <c r="T771" s="23">
        <v>0.55000000000000004</v>
      </c>
      <c r="U771" s="23">
        <v>10</v>
      </c>
      <c r="V771" s="23">
        <f t="shared" si="194"/>
        <v>10</v>
      </c>
      <c r="W771" s="23">
        <v>78</v>
      </c>
      <c r="X771" s="23">
        <f t="shared" si="195"/>
        <v>78</v>
      </c>
      <c r="Y771" s="23">
        <v>62</v>
      </c>
      <c r="Z771" s="23" t="str">
        <f>Code!$K$204</f>
        <v>EF 86</v>
      </c>
      <c r="AA771" s="23" t="str">
        <f>Code!$K$207</f>
        <v>EF 57</v>
      </c>
      <c r="AB771" s="23" t="str">
        <f>Code!$K$208</f>
        <v>EF 57</v>
      </c>
      <c r="AC771" s="23" t="str">
        <f>Code!$K$205</f>
        <v>EF 57</v>
      </c>
      <c r="AD771" s="23" t="s">
        <v>237</v>
      </c>
      <c r="AE771" s="23" t="s">
        <v>237</v>
      </c>
      <c r="AF771" s="23" t="s">
        <v>237</v>
      </c>
      <c r="AG771" s="39">
        <f t="shared" si="190"/>
        <v>4.6411397360087065E-4</v>
      </c>
      <c r="AH771" s="39">
        <f t="shared" si="196"/>
        <v>4.6411397360087065E-4</v>
      </c>
      <c r="AI771" s="18">
        <f t="shared" si="197"/>
        <v>4.26</v>
      </c>
      <c r="AJ771" s="41">
        <f>Code!$B$23</f>
        <v>0.15</v>
      </c>
      <c r="AK771" s="41">
        <f t="shared" si="198"/>
        <v>0.15</v>
      </c>
      <c r="AL771" s="110">
        <f t="shared" si="199"/>
        <v>22.911764705882351</v>
      </c>
      <c r="AM771" s="110">
        <f t="shared" si="200"/>
        <v>22.911764705882351</v>
      </c>
      <c r="AN771" s="110">
        <f t="shared" si="201"/>
        <v>5.9551821</v>
      </c>
      <c r="AO771" s="110">
        <f t="shared" si="202"/>
        <v>10.254943899018233</v>
      </c>
      <c r="AP771" s="18">
        <f>VLOOKUP(D771,Code!$B$92:$D$107,2,FALSE)</f>
        <v>0.32</v>
      </c>
      <c r="AQ771" s="18">
        <f>VLOOKUP(E771,Code!$B$92:$D$107,3,FALSE)</f>
        <v>0.25</v>
      </c>
      <c r="AR771" s="18">
        <f>Code!$C$132</f>
        <v>14</v>
      </c>
      <c r="AS771" s="18">
        <f t="shared" si="203"/>
        <v>14</v>
      </c>
      <c r="AT771" s="88">
        <f>Code!$C$189</f>
        <v>80</v>
      </c>
      <c r="AU771" s="88">
        <f t="shared" si="204"/>
        <v>80</v>
      </c>
      <c r="AV771" s="88">
        <f>Code!$C$198</f>
        <v>66</v>
      </c>
      <c r="AW771" s="18" t="str">
        <f>Code!$L$204</f>
        <v>EF 95</v>
      </c>
      <c r="AX771" s="64" t="str">
        <f>Code!$L$207</f>
        <v>EF 60</v>
      </c>
      <c r="AY771" s="64" t="str">
        <f>Code!$L$208</f>
        <v>EF 60</v>
      </c>
      <c r="AZ771" s="64" t="str">
        <f>Code!$L$205</f>
        <v>EF 62</v>
      </c>
      <c r="BA771" s="23" t="s">
        <v>237</v>
      </c>
      <c r="BB771" s="23" t="s">
        <v>237</v>
      </c>
      <c r="BC771" s="23" t="s">
        <v>237</v>
      </c>
      <c r="BD771" s="39">
        <f t="shared" si="205"/>
        <v>3.9449687756074004E-4</v>
      </c>
      <c r="BE771" s="39">
        <f t="shared" si="206"/>
        <v>3.2487978152060944E-4</v>
      </c>
      <c r="BF771" s="18">
        <f>Measures!$C$3</f>
        <v>8</v>
      </c>
      <c r="BG771" s="41">
        <f>Measures!$C$4</f>
        <v>0.1</v>
      </c>
      <c r="BH771" s="41">
        <v>0.06</v>
      </c>
      <c r="BI771" s="18">
        <f>VLOOKUP(D771,Measures!$B$6:$C$21,2,FALSE)</f>
        <v>38</v>
      </c>
      <c r="BJ771" s="18">
        <f>Measures!$C$22</f>
        <v>44</v>
      </c>
      <c r="BK771" s="18">
        <f>Measures!$C$23</f>
        <v>19</v>
      </c>
      <c r="BL771" s="18">
        <f>Measures!$C$24</f>
        <v>13</v>
      </c>
      <c r="BM771" s="18">
        <f>Measures!$C$26</f>
        <v>0.32</v>
      </c>
      <c r="BN771" s="18">
        <f>Measures!$D$26</f>
        <v>0.25</v>
      </c>
      <c r="BO771" s="18">
        <f>Measures!$C$27</f>
        <v>14</v>
      </c>
      <c r="BP771" s="18">
        <f>Measures!$C$28</f>
        <v>15</v>
      </c>
      <c r="BQ771" s="88">
        <f>Measures!$C$29</f>
        <v>92</v>
      </c>
      <c r="BR771" s="88">
        <f>Measures!$C$30</f>
        <v>95</v>
      </c>
      <c r="BS771" s="88">
        <f>Measures!$C$31</f>
        <v>70</v>
      </c>
      <c r="BT771" s="64" t="str">
        <f>Code!$M$204</f>
        <v>EF 200</v>
      </c>
      <c r="BU771" s="64" t="str">
        <f>Code!$M$207</f>
        <v>EF 67</v>
      </c>
      <c r="BV771" s="64" t="str">
        <f>Code!$M$208</f>
        <v>EF 70</v>
      </c>
      <c r="BW771" s="64" t="str">
        <f>Code!$M$205</f>
        <v>EF 82</v>
      </c>
      <c r="BX771" s="64" t="s">
        <v>363</v>
      </c>
      <c r="BY771" s="64" t="s">
        <v>239</v>
      </c>
      <c r="BZ771" s="64" t="s">
        <v>240</v>
      </c>
      <c r="CA771" s="64"/>
      <c r="CB771" s="64"/>
      <c r="CC771" s="64"/>
      <c r="CD771" s="64"/>
      <c r="CE771" s="64"/>
      <c r="CF771" s="64"/>
      <c r="CG771" s="64"/>
      <c r="CH771" s="64"/>
      <c r="CI771" s="64"/>
      <c r="CJ771" s="64"/>
      <c r="CK771" s="64"/>
      <c r="CL771" s="64"/>
      <c r="CM771" s="18"/>
      <c r="CN771" s="18"/>
    </row>
    <row r="772" spans="1:92" ht="14.4" x14ac:dyDescent="0.3">
      <c r="A772" s="19" t="s">
        <v>22</v>
      </c>
      <c r="B772" s="31" t="s">
        <v>86</v>
      </c>
      <c r="C772" s="19" t="s">
        <v>87</v>
      </c>
      <c r="D772" s="19">
        <v>15</v>
      </c>
      <c r="E772" s="19">
        <f>VLOOKUP(D772,Lists!$B$3:$C$18,2,FALSE)</f>
        <v>13</v>
      </c>
      <c r="F772" s="19">
        <v>2</v>
      </c>
      <c r="G772" s="19" t="s">
        <v>68</v>
      </c>
      <c r="H772" s="23">
        <v>2730</v>
      </c>
      <c r="I772" s="37">
        <v>0.2</v>
      </c>
      <c r="J772" s="36">
        <v>4.6411397360087065E-4</v>
      </c>
      <c r="K772" s="36">
        <f t="shared" si="191"/>
        <v>4.6411397360087065E-4</v>
      </c>
      <c r="L772" s="23">
        <v>4.26</v>
      </c>
      <c r="M772" s="35">
        <v>0.22</v>
      </c>
      <c r="N772" s="35">
        <f t="shared" si="192"/>
        <v>0.22</v>
      </c>
      <c r="O772" s="38">
        <v>22.911764705882351</v>
      </c>
      <c r="P772" s="38">
        <f t="shared" si="193"/>
        <v>22.911764705882351</v>
      </c>
      <c r="Q772" s="38">
        <v>5.9551821</v>
      </c>
      <c r="R772" s="38">
        <v>10.254943899018233</v>
      </c>
      <c r="S772" s="23">
        <v>0.56999999999999995</v>
      </c>
      <c r="T772" s="23">
        <v>0.55000000000000004</v>
      </c>
      <c r="U772" s="23">
        <v>10</v>
      </c>
      <c r="V772" s="23">
        <f t="shared" si="194"/>
        <v>10</v>
      </c>
      <c r="W772" s="23">
        <v>78</v>
      </c>
      <c r="X772" s="23">
        <f t="shared" si="195"/>
        <v>78</v>
      </c>
      <c r="Y772" s="23">
        <v>62</v>
      </c>
      <c r="Z772" s="23" t="str">
        <f>Code!$K$204</f>
        <v>EF 86</v>
      </c>
      <c r="AA772" s="23" t="str">
        <f>Code!$K$207</f>
        <v>EF 57</v>
      </c>
      <c r="AB772" s="23" t="str">
        <f>Code!$K$208</f>
        <v>EF 57</v>
      </c>
      <c r="AC772" s="23" t="str">
        <f>Code!$K$205</f>
        <v>EF 57</v>
      </c>
      <c r="AD772" s="23" t="s">
        <v>237</v>
      </c>
      <c r="AE772" s="23" t="s">
        <v>237</v>
      </c>
      <c r="AF772" s="23" t="s">
        <v>237</v>
      </c>
      <c r="AG772" s="39">
        <f t="shared" si="190"/>
        <v>4.6411397360087065E-4</v>
      </c>
      <c r="AH772" s="39">
        <f t="shared" si="196"/>
        <v>4.6411397360087065E-4</v>
      </c>
      <c r="AI772" s="18">
        <f t="shared" si="197"/>
        <v>4.26</v>
      </c>
      <c r="AJ772" s="41">
        <f>Code!$B$23</f>
        <v>0.15</v>
      </c>
      <c r="AK772" s="41">
        <f t="shared" si="198"/>
        <v>0.15</v>
      </c>
      <c r="AL772" s="110">
        <f t="shared" si="199"/>
        <v>22.911764705882351</v>
      </c>
      <c r="AM772" s="110">
        <f t="shared" si="200"/>
        <v>22.911764705882351</v>
      </c>
      <c r="AN772" s="110">
        <f t="shared" si="201"/>
        <v>5.9551821</v>
      </c>
      <c r="AO772" s="110">
        <f t="shared" si="202"/>
        <v>10.254943899018233</v>
      </c>
      <c r="AP772" s="18">
        <f>VLOOKUP(D772,Code!$B$92:$D$107,2,FALSE)</f>
        <v>0.32</v>
      </c>
      <c r="AQ772" s="18">
        <f>VLOOKUP(E772,Code!$B$92:$D$107,3,FALSE)</f>
        <v>0.25</v>
      </c>
      <c r="AR772" s="18">
        <f>Code!$C$132</f>
        <v>14</v>
      </c>
      <c r="AS772" s="18">
        <f t="shared" si="203"/>
        <v>14</v>
      </c>
      <c r="AT772" s="88">
        <f>Code!$C$189</f>
        <v>80</v>
      </c>
      <c r="AU772" s="88">
        <f t="shared" si="204"/>
        <v>80</v>
      </c>
      <c r="AV772" s="88">
        <f>Code!$C$198</f>
        <v>66</v>
      </c>
      <c r="AW772" s="18" t="str">
        <f>Code!$L$204</f>
        <v>EF 95</v>
      </c>
      <c r="AX772" s="64" t="str">
        <f>Code!$L$207</f>
        <v>EF 60</v>
      </c>
      <c r="AY772" s="64" t="str">
        <f>Code!$L$208</f>
        <v>EF 60</v>
      </c>
      <c r="AZ772" s="64" t="str">
        <f>Code!$L$205</f>
        <v>EF 62</v>
      </c>
      <c r="BA772" s="23" t="s">
        <v>237</v>
      </c>
      <c r="BB772" s="23" t="s">
        <v>237</v>
      </c>
      <c r="BC772" s="23" t="s">
        <v>237</v>
      </c>
      <c r="BD772" s="39">
        <f t="shared" si="205"/>
        <v>3.9449687756074004E-4</v>
      </c>
      <c r="BE772" s="39">
        <f t="shared" si="206"/>
        <v>3.2487978152060944E-4</v>
      </c>
      <c r="BF772" s="18">
        <f>Measures!$C$3</f>
        <v>8</v>
      </c>
      <c r="BG772" s="41">
        <f>Measures!$C$4</f>
        <v>0.1</v>
      </c>
      <c r="BH772" s="41">
        <v>0.06</v>
      </c>
      <c r="BI772" s="18">
        <f>VLOOKUP(D772,Measures!$B$6:$C$21,2,FALSE)</f>
        <v>38</v>
      </c>
      <c r="BJ772" s="18">
        <f>Measures!$C$22</f>
        <v>44</v>
      </c>
      <c r="BK772" s="18">
        <f>Measures!$C$23</f>
        <v>19</v>
      </c>
      <c r="BL772" s="18">
        <f>Measures!$C$24</f>
        <v>13</v>
      </c>
      <c r="BM772" s="18">
        <f>Measures!$C$26</f>
        <v>0.32</v>
      </c>
      <c r="BN772" s="18">
        <f>Measures!$D$26</f>
        <v>0.25</v>
      </c>
      <c r="BO772" s="18">
        <f>Measures!$C$27</f>
        <v>14</v>
      </c>
      <c r="BP772" s="18">
        <f>Measures!$C$28</f>
        <v>15</v>
      </c>
      <c r="BQ772" s="88">
        <f>Measures!$C$29</f>
        <v>92</v>
      </c>
      <c r="BR772" s="88">
        <f>Measures!$C$30</f>
        <v>95</v>
      </c>
      <c r="BS772" s="88">
        <f>Measures!$C$31</f>
        <v>70</v>
      </c>
      <c r="BT772" s="64" t="str">
        <f>Code!$M$204</f>
        <v>EF 200</v>
      </c>
      <c r="BU772" s="64" t="str">
        <f>Code!$M$207</f>
        <v>EF 67</v>
      </c>
      <c r="BV772" s="64" t="str">
        <f>Code!$M$208</f>
        <v>EF 70</v>
      </c>
      <c r="BW772" s="64" t="str">
        <f>Code!$M$205</f>
        <v>EF 82</v>
      </c>
      <c r="BX772" s="64" t="s">
        <v>363</v>
      </c>
      <c r="BY772" s="64" t="s">
        <v>239</v>
      </c>
      <c r="BZ772" s="64" t="s">
        <v>240</v>
      </c>
      <c r="CA772" s="64"/>
      <c r="CB772" s="64"/>
      <c r="CC772" s="64"/>
      <c r="CD772" s="64"/>
      <c r="CE772" s="64"/>
      <c r="CF772" s="64"/>
      <c r="CG772" s="64"/>
      <c r="CH772" s="64"/>
      <c r="CI772" s="64"/>
      <c r="CJ772" s="64"/>
      <c r="CK772" s="64"/>
      <c r="CL772" s="64"/>
      <c r="CM772" s="18"/>
      <c r="CN772" s="18"/>
    </row>
  </sheetData>
  <sortState ref="A5:AP292">
    <sortCondition ref="E5:E2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YV131"/>
  <sheetViews>
    <sheetView topLeftCell="BP12" zoomScale="85" zoomScaleNormal="85" workbookViewId="0">
      <selection activeCell="B3" sqref="B3"/>
    </sheetView>
  </sheetViews>
  <sheetFormatPr defaultColWidth="23" defaultRowHeight="14.4" x14ac:dyDescent="0.3"/>
  <cols>
    <col min="1" max="1" width="19.44140625" style="24" customWidth="1"/>
    <col min="2" max="2" width="7.33203125" style="83" customWidth="1"/>
    <col min="3" max="3" width="5.44140625" style="84" customWidth="1"/>
    <col min="4" max="4" width="6.44140625" style="84" customWidth="1"/>
    <col min="5" max="5" width="6.88671875" style="84" customWidth="1"/>
    <col min="6" max="6" width="7.5546875" style="84" customWidth="1"/>
    <col min="7" max="7" width="6" style="84" customWidth="1"/>
    <col min="8" max="8" width="12.33203125" style="84" customWidth="1"/>
    <col min="9" max="28" width="11.6640625" style="30" customWidth="1"/>
    <col min="29" max="29" width="11.6640625" style="54" customWidth="1"/>
    <col min="30" max="30" width="11.6640625" style="47" customWidth="1"/>
    <col min="31" max="35" width="11.6640625" style="30" customWidth="1"/>
    <col min="36" max="36" width="11.6640625" style="54" customWidth="1"/>
    <col min="37" max="40" width="11.6640625" style="24" customWidth="1"/>
    <col min="41" max="42" width="11.6640625" style="30" customWidth="1"/>
    <col min="43" max="43" width="11.6640625" style="54" customWidth="1"/>
    <col min="44" max="47" width="11.6640625" style="24" customWidth="1"/>
    <col min="48" max="49" width="11.6640625" style="30" customWidth="1"/>
    <col min="50" max="50" width="11.6640625" style="54" customWidth="1"/>
    <col min="51" max="54" width="11.6640625" style="24" customWidth="1"/>
    <col min="55" max="56" width="11.6640625" style="30" customWidth="1"/>
    <col min="57" max="57" width="11.6640625" style="54" customWidth="1"/>
    <col min="58" max="61" width="11.6640625" style="24" customWidth="1"/>
    <col min="62" max="63" width="11.6640625" style="30" customWidth="1"/>
    <col min="64" max="64" width="11.6640625" style="54" customWidth="1"/>
    <col min="65" max="68" width="11.6640625" style="24" customWidth="1"/>
    <col min="69" max="70" width="11.6640625" style="30" customWidth="1"/>
    <col min="71" max="71" width="11.6640625" style="54" customWidth="1"/>
    <col min="72" max="75" width="11.6640625" style="24" customWidth="1"/>
    <col min="76" max="77" width="11.6640625" style="30" customWidth="1"/>
    <col min="78" max="78" width="11.6640625" style="54" customWidth="1"/>
    <col min="79" max="82" width="11.6640625" style="24" customWidth="1"/>
    <col min="83" max="84" width="11.6640625" style="30" customWidth="1"/>
    <col min="85" max="85" width="11.6640625" style="54" customWidth="1"/>
    <col min="86" max="89" width="11.6640625" style="24" customWidth="1"/>
    <col min="90" max="91" width="11.6640625" style="30" customWidth="1"/>
    <col min="92" max="92" width="11.6640625" style="54" customWidth="1"/>
    <col min="93" max="96" width="11.6640625" style="24" customWidth="1"/>
    <col min="97" max="98" width="11.6640625" style="30" customWidth="1"/>
    <col min="99" max="99" width="11.6640625" style="54" customWidth="1"/>
    <col min="100" max="103" width="11.6640625" style="24" customWidth="1"/>
    <col min="104" max="105" width="11.6640625" style="30" customWidth="1"/>
    <col min="106" max="106" width="11.6640625" style="54" customWidth="1"/>
    <col min="107" max="110" width="11.6640625" style="24" customWidth="1"/>
    <col min="111" max="112" width="11.6640625" style="30" customWidth="1"/>
    <col min="113" max="113" width="11.6640625" style="54" customWidth="1"/>
    <col min="114" max="117" width="11.6640625" style="24" customWidth="1"/>
    <col min="118" max="119" width="11.6640625" style="30" customWidth="1"/>
    <col min="120" max="120" width="11.6640625" style="54" customWidth="1"/>
    <col min="121" max="121" width="11.6640625" style="25" customWidth="1"/>
    <col min="122" max="124" width="11.6640625" style="24" customWidth="1"/>
    <col min="125" max="126" width="11.6640625" style="30" customWidth="1"/>
    <col min="127" max="127" width="11.6640625" style="54" customWidth="1"/>
    <col min="128" max="131" width="11.6640625" style="24" customWidth="1"/>
    <col min="132" max="133" width="11.6640625" style="30" customWidth="1"/>
    <col min="134" max="134" width="11.6640625" style="54" customWidth="1"/>
    <col min="135" max="138" width="11.6640625" style="24" customWidth="1"/>
    <col min="139" max="140" width="11.6640625" style="30" customWidth="1"/>
    <col min="141" max="141" width="11.6640625" style="54" customWidth="1"/>
    <col min="142" max="145" width="11.6640625" style="24" customWidth="1"/>
    <col min="146" max="147" width="11.6640625" style="30" customWidth="1"/>
    <col min="148" max="148" width="11.6640625" style="54" customWidth="1"/>
    <col min="149" max="152" width="11.6640625" style="24" customWidth="1"/>
    <col min="153" max="154" width="11.6640625" style="30" customWidth="1"/>
    <col min="155" max="155" width="11.6640625" style="54" customWidth="1"/>
    <col min="156" max="159" width="11.6640625" style="24" customWidth="1"/>
    <col min="160" max="161" width="11.6640625" style="30" customWidth="1"/>
    <col min="162" max="162" width="11.6640625" style="54" customWidth="1"/>
    <col min="163" max="166" width="11.6640625" style="24" customWidth="1"/>
    <col min="167" max="168" width="11.6640625" style="30" customWidth="1"/>
    <col min="169" max="169" width="11.6640625" style="54" customWidth="1"/>
    <col min="170" max="173" width="11.6640625" style="24" customWidth="1"/>
    <col min="174" max="175" width="11.6640625" style="30" customWidth="1"/>
    <col min="176" max="176" width="11.6640625" style="54" customWidth="1"/>
    <col min="177" max="180" width="11.6640625" style="24" customWidth="1"/>
    <col min="181" max="182" width="11.6640625" style="30" customWidth="1"/>
    <col min="183" max="183" width="11.6640625" style="54" customWidth="1"/>
    <col min="184" max="187" width="11.6640625" style="24" customWidth="1"/>
    <col min="188" max="189" width="11.6640625" style="30" customWidth="1"/>
    <col min="190" max="190" width="11.6640625" style="54" customWidth="1"/>
    <col min="191" max="194" width="11.6640625" style="24" customWidth="1"/>
    <col min="195" max="196" width="11.6640625" style="30" customWidth="1"/>
    <col min="197" max="197" width="11.6640625" style="54" customWidth="1"/>
    <col min="198" max="201" width="11.6640625" style="24" customWidth="1"/>
    <col min="202" max="203" width="11.6640625" style="30" customWidth="1"/>
    <col min="204" max="204" width="11.6640625" style="54" customWidth="1"/>
    <col min="205" max="208" width="11.6640625" style="24" customWidth="1"/>
    <col min="209" max="210" width="11.6640625" style="30" customWidth="1"/>
    <col min="211" max="211" width="11.6640625" style="54" customWidth="1"/>
    <col min="212" max="215" width="11.6640625" style="24" customWidth="1"/>
    <col min="216" max="217" width="11.6640625" style="30" customWidth="1"/>
    <col min="218" max="218" width="11.6640625" style="54" customWidth="1"/>
    <col min="219" max="222" width="11.6640625" style="24" customWidth="1"/>
    <col min="223" max="224" width="11.6640625" style="30" customWidth="1"/>
    <col min="225" max="225" width="11.6640625" style="54" customWidth="1"/>
    <col min="226" max="229" width="11.6640625" style="24" customWidth="1"/>
    <col min="230" max="231" width="11.6640625" style="30" customWidth="1"/>
    <col min="232" max="232" width="11.6640625" style="54" customWidth="1"/>
    <col min="233" max="236" width="11.6640625" style="24" customWidth="1"/>
    <col min="237" max="238" width="11.6640625" style="30" customWidth="1"/>
    <col min="239" max="239" width="11.6640625" style="54" customWidth="1"/>
    <col min="240" max="243" width="11.6640625" style="24" customWidth="1"/>
    <col min="244" max="245" width="11.6640625" style="30" customWidth="1"/>
    <col min="246" max="246" width="11.6640625" style="54" customWidth="1"/>
    <col min="247" max="250" width="11.6640625" style="24" customWidth="1"/>
    <col min="251" max="252" width="11.6640625" style="30" customWidth="1"/>
    <col min="253" max="253" width="11.6640625" style="54" customWidth="1"/>
    <col min="254" max="257" width="11.6640625" style="24" customWidth="1"/>
    <col min="258" max="259" width="11.6640625" style="30" customWidth="1"/>
    <col min="260" max="260" width="11.6640625" style="54" customWidth="1"/>
    <col min="261" max="2024" width="11.6640625" style="24" customWidth="1"/>
    <col min="2025" max="2068" width="23" style="24"/>
    <col min="2069" max="2069" width="28.109375" style="24" customWidth="1"/>
    <col min="2070" max="2073" width="0" style="24" hidden="1" customWidth="1"/>
    <col min="2074" max="2074" width="25.6640625" style="24" customWidth="1"/>
    <col min="2075" max="2075" width="17.44140625" style="24" customWidth="1"/>
    <col min="2076" max="2076" width="23" style="24" customWidth="1"/>
    <col min="2077" max="2077" width="15.88671875" style="24" customWidth="1"/>
    <col min="2078" max="2078" width="13.33203125" style="24" customWidth="1"/>
    <col min="2079" max="2079" width="29.5546875" style="24" customWidth="1"/>
    <col min="2080" max="2080" width="17.5546875" style="24" customWidth="1"/>
    <col min="2081" max="2081" width="12.88671875" style="24" customWidth="1"/>
    <col min="2082" max="2082" width="28.6640625" style="24" customWidth="1"/>
    <col min="2083" max="2083" width="16.44140625" style="24" customWidth="1"/>
    <col min="2084" max="2084" width="14" style="24" customWidth="1"/>
    <col min="2085" max="2085" width="29.33203125" style="24" customWidth="1"/>
    <col min="2086" max="2086" width="16.44140625" style="24" customWidth="1"/>
    <col min="2087" max="2087" width="12.88671875" style="24" customWidth="1"/>
    <col min="2088" max="2088" width="31.5546875" style="24" customWidth="1"/>
    <col min="2089" max="2089" width="16.44140625" style="24" customWidth="1"/>
    <col min="2090" max="2090" width="14.88671875" style="24" customWidth="1"/>
    <col min="2091" max="2091" width="35" style="24" customWidth="1"/>
    <col min="2092" max="2092" width="16.44140625" style="24" customWidth="1"/>
    <col min="2093" max="2093" width="11.6640625" style="24" customWidth="1"/>
    <col min="2094" max="2094" width="53" style="24" customWidth="1"/>
    <col min="2095" max="2095" width="16.44140625" style="24" customWidth="1"/>
    <col min="2096" max="2096" width="15.88671875" style="24" bestFit="1" customWidth="1"/>
    <col min="2097" max="2097" width="52.44140625" style="24" customWidth="1"/>
    <col min="2098" max="2098" width="31.6640625" style="24" customWidth="1"/>
    <col min="2099" max="2099" width="9.5546875" style="24" customWidth="1"/>
    <col min="2100" max="2100" width="58.5546875" style="24" customWidth="1"/>
    <col min="2101" max="2102" width="23" style="24" customWidth="1"/>
    <col min="2103" max="2103" width="49.5546875" style="24" customWidth="1"/>
    <col min="2104" max="2104" width="23" style="24" customWidth="1"/>
    <col min="2105" max="2105" width="29.88671875" style="24" customWidth="1"/>
    <col min="2106" max="2106" width="49" style="24" customWidth="1"/>
    <col min="2107" max="2107" width="31.88671875" style="24" customWidth="1"/>
    <col min="2108" max="2108" width="23" style="24" customWidth="1"/>
    <col min="2109" max="2109" width="72.88671875" style="24" customWidth="1"/>
    <col min="2110" max="2111" width="23" style="24" customWidth="1"/>
    <col min="2112" max="2112" width="67" style="24" customWidth="1"/>
    <col min="2113" max="2113" width="46.6640625" style="24" customWidth="1"/>
    <col min="2114" max="2114" width="23" style="24" customWidth="1"/>
    <col min="2115" max="2115" width="72.6640625" style="24" customWidth="1"/>
    <col min="2116" max="2117" width="23" style="24" customWidth="1"/>
    <col min="2118" max="2118" width="78.5546875" style="24" customWidth="1"/>
    <col min="2119" max="2120" width="23" style="24" customWidth="1"/>
    <col min="2121" max="2121" width="75.44140625" style="24" customWidth="1"/>
    <col min="2122" max="2123" width="23" style="24" customWidth="1"/>
    <col min="2124" max="2124" width="75.44140625" style="24" customWidth="1"/>
    <col min="2125" max="2126" width="23" style="24" customWidth="1"/>
    <col min="2127" max="2127" width="78.6640625" style="24" customWidth="1"/>
    <col min="2128" max="2129" width="23" style="24" customWidth="1"/>
    <col min="2130" max="2130" width="59.33203125" style="24" customWidth="1"/>
    <col min="2131" max="2132" width="23" style="24" customWidth="1"/>
    <col min="2133" max="2133" width="75.44140625" style="24" customWidth="1"/>
    <col min="2134" max="2167" width="23" style="24" customWidth="1"/>
    <col min="2168" max="2168" width="65.5546875" style="24" customWidth="1"/>
    <col min="2169" max="2324" width="23" style="24"/>
    <col min="2325" max="2325" width="28.109375" style="24" customWidth="1"/>
    <col min="2326" max="2329" width="0" style="24" hidden="1" customWidth="1"/>
    <col min="2330" max="2330" width="25.6640625" style="24" customWidth="1"/>
    <col min="2331" max="2331" width="17.44140625" style="24" customWidth="1"/>
    <col min="2332" max="2332" width="23" style="24" customWidth="1"/>
    <col min="2333" max="2333" width="15.88671875" style="24" customWidth="1"/>
    <col min="2334" max="2334" width="13.33203125" style="24" customWidth="1"/>
    <col min="2335" max="2335" width="29.5546875" style="24" customWidth="1"/>
    <col min="2336" max="2336" width="17.5546875" style="24" customWidth="1"/>
    <col min="2337" max="2337" width="12.88671875" style="24" customWidth="1"/>
    <col min="2338" max="2338" width="28.6640625" style="24" customWidth="1"/>
    <col min="2339" max="2339" width="16.44140625" style="24" customWidth="1"/>
    <col min="2340" max="2340" width="14" style="24" customWidth="1"/>
    <col min="2341" max="2341" width="29.33203125" style="24" customWidth="1"/>
    <col min="2342" max="2342" width="16.44140625" style="24" customWidth="1"/>
    <col min="2343" max="2343" width="12.88671875" style="24" customWidth="1"/>
    <col min="2344" max="2344" width="31.5546875" style="24" customWidth="1"/>
    <col min="2345" max="2345" width="16.44140625" style="24" customWidth="1"/>
    <col min="2346" max="2346" width="14.88671875" style="24" customWidth="1"/>
    <col min="2347" max="2347" width="35" style="24" customWidth="1"/>
    <col min="2348" max="2348" width="16.44140625" style="24" customWidth="1"/>
    <col min="2349" max="2349" width="11.6640625" style="24" customWidth="1"/>
    <col min="2350" max="2350" width="53" style="24" customWidth="1"/>
    <col min="2351" max="2351" width="16.44140625" style="24" customWidth="1"/>
    <col min="2352" max="2352" width="15.88671875" style="24" bestFit="1" customWidth="1"/>
    <col min="2353" max="2353" width="52.44140625" style="24" customWidth="1"/>
    <col min="2354" max="2354" width="31.6640625" style="24" customWidth="1"/>
    <col min="2355" max="2355" width="9.5546875" style="24" customWidth="1"/>
    <col min="2356" max="2356" width="58.5546875" style="24" customWidth="1"/>
    <col min="2357" max="2358" width="23" style="24" customWidth="1"/>
    <col min="2359" max="2359" width="49.5546875" style="24" customWidth="1"/>
    <col min="2360" max="2360" width="23" style="24" customWidth="1"/>
    <col min="2361" max="2361" width="29.88671875" style="24" customWidth="1"/>
    <col min="2362" max="2362" width="49" style="24" customWidth="1"/>
    <col min="2363" max="2363" width="31.88671875" style="24" customWidth="1"/>
    <col min="2364" max="2364" width="23" style="24" customWidth="1"/>
    <col min="2365" max="2365" width="72.88671875" style="24" customWidth="1"/>
    <col min="2366" max="2367" width="23" style="24" customWidth="1"/>
    <col min="2368" max="2368" width="67" style="24" customWidth="1"/>
    <col min="2369" max="2369" width="46.6640625" style="24" customWidth="1"/>
    <col min="2370" max="2370" width="23" style="24" customWidth="1"/>
    <col min="2371" max="2371" width="72.6640625" style="24" customWidth="1"/>
    <col min="2372" max="2373" width="23" style="24" customWidth="1"/>
    <col min="2374" max="2374" width="78.5546875" style="24" customWidth="1"/>
    <col min="2375" max="2376" width="23" style="24" customWidth="1"/>
    <col min="2377" max="2377" width="75.44140625" style="24" customWidth="1"/>
    <col min="2378" max="2379" width="23" style="24" customWidth="1"/>
    <col min="2380" max="2380" width="75.44140625" style="24" customWidth="1"/>
    <col min="2381" max="2382" width="23" style="24" customWidth="1"/>
    <col min="2383" max="2383" width="78.6640625" style="24" customWidth="1"/>
    <col min="2384" max="2385" width="23" style="24" customWidth="1"/>
    <col min="2386" max="2386" width="59.33203125" style="24" customWidth="1"/>
    <col min="2387" max="2388" width="23" style="24" customWidth="1"/>
    <col min="2389" max="2389" width="75.44140625" style="24" customWidth="1"/>
    <col min="2390" max="2423" width="23" style="24" customWidth="1"/>
    <col min="2424" max="2424" width="65.5546875" style="24" customWidth="1"/>
    <col min="2425" max="2580" width="23" style="24"/>
    <col min="2581" max="2581" width="28.109375" style="24" customWidth="1"/>
    <col min="2582" max="2585" width="0" style="24" hidden="1" customWidth="1"/>
    <col min="2586" max="2586" width="25.6640625" style="24" customWidth="1"/>
    <col min="2587" max="2587" width="17.44140625" style="24" customWidth="1"/>
    <col min="2588" max="2588" width="23" style="24" customWidth="1"/>
    <col min="2589" max="2589" width="15.88671875" style="24" customWidth="1"/>
    <col min="2590" max="2590" width="13.33203125" style="24" customWidth="1"/>
    <col min="2591" max="2591" width="29.5546875" style="24" customWidth="1"/>
    <col min="2592" max="2592" width="17.5546875" style="24" customWidth="1"/>
    <col min="2593" max="2593" width="12.88671875" style="24" customWidth="1"/>
    <col min="2594" max="2594" width="28.6640625" style="24" customWidth="1"/>
    <col min="2595" max="2595" width="16.44140625" style="24" customWidth="1"/>
    <col min="2596" max="2596" width="14" style="24" customWidth="1"/>
    <col min="2597" max="2597" width="29.33203125" style="24" customWidth="1"/>
    <col min="2598" max="2598" width="16.44140625" style="24" customWidth="1"/>
    <col min="2599" max="2599" width="12.88671875" style="24" customWidth="1"/>
    <col min="2600" max="2600" width="31.5546875" style="24" customWidth="1"/>
    <col min="2601" max="2601" width="16.44140625" style="24" customWidth="1"/>
    <col min="2602" max="2602" width="14.88671875" style="24" customWidth="1"/>
    <col min="2603" max="2603" width="35" style="24" customWidth="1"/>
    <col min="2604" max="2604" width="16.44140625" style="24" customWidth="1"/>
    <col min="2605" max="2605" width="11.6640625" style="24" customWidth="1"/>
    <col min="2606" max="2606" width="53" style="24" customWidth="1"/>
    <col min="2607" max="2607" width="16.44140625" style="24" customWidth="1"/>
    <col min="2608" max="2608" width="15.88671875" style="24" bestFit="1" customWidth="1"/>
    <col min="2609" max="2609" width="52.44140625" style="24" customWidth="1"/>
    <col min="2610" max="2610" width="31.6640625" style="24" customWidth="1"/>
    <col min="2611" max="2611" width="9.5546875" style="24" customWidth="1"/>
    <col min="2612" max="2612" width="58.5546875" style="24" customWidth="1"/>
    <col min="2613" max="2614" width="23" style="24" customWidth="1"/>
    <col min="2615" max="2615" width="49.5546875" style="24" customWidth="1"/>
    <col min="2616" max="2616" width="23" style="24" customWidth="1"/>
    <col min="2617" max="2617" width="29.88671875" style="24" customWidth="1"/>
    <col min="2618" max="2618" width="49" style="24" customWidth="1"/>
    <col min="2619" max="2619" width="31.88671875" style="24" customWidth="1"/>
    <col min="2620" max="2620" width="23" style="24" customWidth="1"/>
    <col min="2621" max="2621" width="72.88671875" style="24" customWidth="1"/>
    <col min="2622" max="2623" width="23" style="24" customWidth="1"/>
    <col min="2624" max="2624" width="67" style="24" customWidth="1"/>
    <col min="2625" max="2625" width="46.6640625" style="24" customWidth="1"/>
    <col min="2626" max="2626" width="23" style="24" customWidth="1"/>
    <col min="2627" max="2627" width="72.6640625" style="24" customWidth="1"/>
    <col min="2628" max="2629" width="23" style="24" customWidth="1"/>
    <col min="2630" max="2630" width="78.5546875" style="24" customWidth="1"/>
    <col min="2631" max="2632" width="23" style="24" customWidth="1"/>
    <col min="2633" max="2633" width="75.44140625" style="24" customWidth="1"/>
    <col min="2634" max="2635" width="23" style="24" customWidth="1"/>
    <col min="2636" max="2636" width="75.44140625" style="24" customWidth="1"/>
    <col min="2637" max="2638" width="23" style="24" customWidth="1"/>
    <col min="2639" max="2639" width="78.6640625" style="24" customWidth="1"/>
    <col min="2640" max="2641" width="23" style="24" customWidth="1"/>
    <col min="2642" max="2642" width="59.33203125" style="24" customWidth="1"/>
    <col min="2643" max="2644" width="23" style="24" customWidth="1"/>
    <col min="2645" max="2645" width="75.44140625" style="24" customWidth="1"/>
    <col min="2646" max="2679" width="23" style="24" customWidth="1"/>
    <col min="2680" max="2680" width="65.5546875" style="24" customWidth="1"/>
    <col min="2681" max="2836" width="23" style="24"/>
    <col min="2837" max="2837" width="28.109375" style="24" customWidth="1"/>
    <col min="2838" max="2841" width="0" style="24" hidden="1" customWidth="1"/>
    <col min="2842" max="2842" width="25.6640625" style="24" customWidth="1"/>
    <col min="2843" max="2843" width="17.44140625" style="24" customWidth="1"/>
    <col min="2844" max="2844" width="23" style="24" customWidth="1"/>
    <col min="2845" max="2845" width="15.88671875" style="24" customWidth="1"/>
    <col min="2846" max="2846" width="13.33203125" style="24" customWidth="1"/>
    <col min="2847" max="2847" width="29.5546875" style="24" customWidth="1"/>
    <col min="2848" max="2848" width="17.5546875" style="24" customWidth="1"/>
    <col min="2849" max="2849" width="12.88671875" style="24" customWidth="1"/>
    <col min="2850" max="2850" width="28.6640625" style="24" customWidth="1"/>
    <col min="2851" max="2851" width="16.44140625" style="24" customWidth="1"/>
    <col min="2852" max="2852" width="14" style="24" customWidth="1"/>
    <col min="2853" max="2853" width="29.33203125" style="24" customWidth="1"/>
    <col min="2854" max="2854" width="16.44140625" style="24" customWidth="1"/>
    <col min="2855" max="2855" width="12.88671875" style="24" customWidth="1"/>
    <col min="2856" max="2856" width="31.5546875" style="24" customWidth="1"/>
    <col min="2857" max="2857" width="16.44140625" style="24" customWidth="1"/>
    <col min="2858" max="2858" width="14.88671875" style="24" customWidth="1"/>
    <col min="2859" max="2859" width="35" style="24" customWidth="1"/>
    <col min="2860" max="2860" width="16.44140625" style="24" customWidth="1"/>
    <col min="2861" max="2861" width="11.6640625" style="24" customWidth="1"/>
    <col min="2862" max="2862" width="53" style="24" customWidth="1"/>
    <col min="2863" max="2863" width="16.44140625" style="24" customWidth="1"/>
    <col min="2864" max="2864" width="15.88671875" style="24" bestFit="1" customWidth="1"/>
    <col min="2865" max="2865" width="52.44140625" style="24" customWidth="1"/>
    <col min="2866" max="2866" width="31.6640625" style="24" customWidth="1"/>
    <col min="2867" max="2867" width="9.5546875" style="24" customWidth="1"/>
    <col min="2868" max="2868" width="58.5546875" style="24" customWidth="1"/>
    <col min="2869" max="2870" width="23" style="24" customWidth="1"/>
    <col min="2871" max="2871" width="49.5546875" style="24" customWidth="1"/>
    <col min="2872" max="2872" width="23" style="24" customWidth="1"/>
    <col min="2873" max="2873" width="29.88671875" style="24" customWidth="1"/>
    <col min="2874" max="2874" width="49" style="24" customWidth="1"/>
    <col min="2875" max="2875" width="31.88671875" style="24" customWidth="1"/>
    <col min="2876" max="2876" width="23" style="24" customWidth="1"/>
    <col min="2877" max="2877" width="72.88671875" style="24" customWidth="1"/>
    <col min="2878" max="2879" width="23" style="24" customWidth="1"/>
    <col min="2880" max="2880" width="67" style="24" customWidth="1"/>
    <col min="2881" max="2881" width="46.6640625" style="24" customWidth="1"/>
    <col min="2882" max="2882" width="23" style="24" customWidth="1"/>
    <col min="2883" max="2883" width="72.6640625" style="24" customWidth="1"/>
    <col min="2884" max="2885" width="23" style="24" customWidth="1"/>
    <col min="2886" max="2886" width="78.5546875" style="24" customWidth="1"/>
    <col min="2887" max="2888" width="23" style="24" customWidth="1"/>
    <col min="2889" max="2889" width="75.44140625" style="24" customWidth="1"/>
    <col min="2890" max="2891" width="23" style="24" customWidth="1"/>
    <col min="2892" max="2892" width="75.44140625" style="24" customWidth="1"/>
    <col min="2893" max="2894" width="23" style="24" customWidth="1"/>
    <col min="2895" max="2895" width="78.6640625" style="24" customWidth="1"/>
    <col min="2896" max="2897" width="23" style="24" customWidth="1"/>
    <col min="2898" max="2898" width="59.33203125" style="24" customWidth="1"/>
    <col min="2899" max="2900" width="23" style="24" customWidth="1"/>
    <col min="2901" max="2901" width="75.44140625" style="24" customWidth="1"/>
    <col min="2902" max="2935" width="23" style="24" customWidth="1"/>
    <col min="2936" max="2936" width="65.5546875" style="24" customWidth="1"/>
    <col min="2937" max="3092" width="23" style="24"/>
    <col min="3093" max="3093" width="28.109375" style="24" customWidth="1"/>
    <col min="3094" max="3097" width="0" style="24" hidden="1" customWidth="1"/>
    <col min="3098" max="3098" width="25.6640625" style="24" customWidth="1"/>
    <col min="3099" max="3099" width="17.44140625" style="24" customWidth="1"/>
    <col min="3100" max="3100" width="23" style="24" customWidth="1"/>
    <col min="3101" max="3101" width="15.88671875" style="24" customWidth="1"/>
    <col min="3102" max="3102" width="13.33203125" style="24" customWidth="1"/>
    <col min="3103" max="3103" width="29.5546875" style="24" customWidth="1"/>
    <col min="3104" max="3104" width="17.5546875" style="24" customWidth="1"/>
    <col min="3105" max="3105" width="12.88671875" style="24" customWidth="1"/>
    <col min="3106" max="3106" width="28.6640625" style="24" customWidth="1"/>
    <col min="3107" max="3107" width="16.44140625" style="24" customWidth="1"/>
    <col min="3108" max="3108" width="14" style="24" customWidth="1"/>
    <col min="3109" max="3109" width="29.33203125" style="24" customWidth="1"/>
    <col min="3110" max="3110" width="16.44140625" style="24" customWidth="1"/>
    <col min="3111" max="3111" width="12.88671875" style="24" customWidth="1"/>
    <col min="3112" max="3112" width="31.5546875" style="24" customWidth="1"/>
    <col min="3113" max="3113" width="16.44140625" style="24" customWidth="1"/>
    <col min="3114" max="3114" width="14.88671875" style="24" customWidth="1"/>
    <col min="3115" max="3115" width="35" style="24" customWidth="1"/>
    <col min="3116" max="3116" width="16.44140625" style="24" customWidth="1"/>
    <col min="3117" max="3117" width="11.6640625" style="24" customWidth="1"/>
    <col min="3118" max="3118" width="53" style="24" customWidth="1"/>
    <col min="3119" max="3119" width="16.44140625" style="24" customWidth="1"/>
    <col min="3120" max="3120" width="15.88671875" style="24" bestFit="1" customWidth="1"/>
    <col min="3121" max="3121" width="52.44140625" style="24" customWidth="1"/>
    <col min="3122" max="3122" width="31.6640625" style="24" customWidth="1"/>
    <col min="3123" max="3123" width="9.5546875" style="24" customWidth="1"/>
    <col min="3124" max="3124" width="58.5546875" style="24" customWidth="1"/>
    <col min="3125" max="3126" width="23" style="24" customWidth="1"/>
    <col min="3127" max="3127" width="49.5546875" style="24" customWidth="1"/>
    <col min="3128" max="3128" width="23" style="24" customWidth="1"/>
    <col min="3129" max="3129" width="29.88671875" style="24" customWidth="1"/>
    <col min="3130" max="3130" width="49" style="24" customWidth="1"/>
    <col min="3131" max="3131" width="31.88671875" style="24" customWidth="1"/>
    <col min="3132" max="3132" width="23" style="24" customWidth="1"/>
    <col min="3133" max="3133" width="72.88671875" style="24" customWidth="1"/>
    <col min="3134" max="3135" width="23" style="24" customWidth="1"/>
    <col min="3136" max="3136" width="67" style="24" customWidth="1"/>
    <col min="3137" max="3137" width="46.6640625" style="24" customWidth="1"/>
    <col min="3138" max="3138" width="23" style="24" customWidth="1"/>
    <col min="3139" max="3139" width="72.6640625" style="24" customWidth="1"/>
    <col min="3140" max="3141" width="23" style="24" customWidth="1"/>
    <col min="3142" max="3142" width="78.5546875" style="24" customWidth="1"/>
    <col min="3143" max="3144" width="23" style="24" customWidth="1"/>
    <col min="3145" max="3145" width="75.44140625" style="24" customWidth="1"/>
    <col min="3146" max="3147" width="23" style="24" customWidth="1"/>
    <col min="3148" max="3148" width="75.44140625" style="24" customWidth="1"/>
    <col min="3149" max="3150" width="23" style="24" customWidth="1"/>
    <col min="3151" max="3151" width="78.6640625" style="24" customWidth="1"/>
    <col min="3152" max="3153" width="23" style="24" customWidth="1"/>
    <col min="3154" max="3154" width="59.33203125" style="24" customWidth="1"/>
    <col min="3155" max="3156" width="23" style="24" customWidth="1"/>
    <col min="3157" max="3157" width="75.44140625" style="24" customWidth="1"/>
    <col min="3158" max="3191" width="23" style="24" customWidth="1"/>
    <col min="3192" max="3192" width="65.5546875" style="24" customWidth="1"/>
    <col min="3193" max="3348" width="23" style="24"/>
    <col min="3349" max="3349" width="28.109375" style="24" customWidth="1"/>
    <col min="3350" max="3353" width="0" style="24" hidden="1" customWidth="1"/>
    <col min="3354" max="3354" width="25.6640625" style="24" customWidth="1"/>
    <col min="3355" max="3355" width="17.44140625" style="24" customWidth="1"/>
    <col min="3356" max="3356" width="23" style="24" customWidth="1"/>
    <col min="3357" max="3357" width="15.88671875" style="24" customWidth="1"/>
    <col min="3358" max="3358" width="13.33203125" style="24" customWidth="1"/>
    <col min="3359" max="3359" width="29.5546875" style="24" customWidth="1"/>
    <col min="3360" max="3360" width="17.5546875" style="24" customWidth="1"/>
    <col min="3361" max="3361" width="12.88671875" style="24" customWidth="1"/>
    <col min="3362" max="3362" width="28.6640625" style="24" customWidth="1"/>
    <col min="3363" max="3363" width="16.44140625" style="24" customWidth="1"/>
    <col min="3364" max="3364" width="14" style="24" customWidth="1"/>
    <col min="3365" max="3365" width="29.33203125" style="24" customWidth="1"/>
    <col min="3366" max="3366" width="16.44140625" style="24" customWidth="1"/>
    <col min="3367" max="3367" width="12.88671875" style="24" customWidth="1"/>
    <col min="3368" max="3368" width="31.5546875" style="24" customWidth="1"/>
    <col min="3369" max="3369" width="16.44140625" style="24" customWidth="1"/>
    <col min="3370" max="3370" width="14.88671875" style="24" customWidth="1"/>
    <col min="3371" max="3371" width="35" style="24" customWidth="1"/>
    <col min="3372" max="3372" width="16.44140625" style="24" customWidth="1"/>
    <col min="3373" max="3373" width="11.6640625" style="24" customWidth="1"/>
    <col min="3374" max="3374" width="53" style="24" customWidth="1"/>
    <col min="3375" max="3375" width="16.44140625" style="24" customWidth="1"/>
    <col min="3376" max="3376" width="15.88671875" style="24" bestFit="1" customWidth="1"/>
    <col min="3377" max="3377" width="52.44140625" style="24" customWidth="1"/>
    <col min="3378" max="3378" width="31.6640625" style="24" customWidth="1"/>
    <col min="3379" max="3379" width="9.5546875" style="24" customWidth="1"/>
    <col min="3380" max="3380" width="58.5546875" style="24" customWidth="1"/>
    <col min="3381" max="3382" width="23" style="24" customWidth="1"/>
    <col min="3383" max="3383" width="49.5546875" style="24" customWidth="1"/>
    <col min="3384" max="3384" width="23" style="24" customWidth="1"/>
    <col min="3385" max="3385" width="29.88671875" style="24" customWidth="1"/>
    <col min="3386" max="3386" width="49" style="24" customWidth="1"/>
    <col min="3387" max="3387" width="31.88671875" style="24" customWidth="1"/>
    <col min="3388" max="3388" width="23" style="24" customWidth="1"/>
    <col min="3389" max="3389" width="72.88671875" style="24" customWidth="1"/>
    <col min="3390" max="3391" width="23" style="24" customWidth="1"/>
    <col min="3392" max="3392" width="67" style="24" customWidth="1"/>
    <col min="3393" max="3393" width="46.6640625" style="24" customWidth="1"/>
    <col min="3394" max="3394" width="23" style="24" customWidth="1"/>
    <col min="3395" max="3395" width="72.6640625" style="24" customWidth="1"/>
    <col min="3396" max="3397" width="23" style="24" customWidth="1"/>
    <col min="3398" max="3398" width="78.5546875" style="24" customWidth="1"/>
    <col min="3399" max="3400" width="23" style="24" customWidth="1"/>
    <col min="3401" max="3401" width="75.44140625" style="24" customWidth="1"/>
    <col min="3402" max="3403" width="23" style="24" customWidth="1"/>
    <col min="3404" max="3404" width="75.44140625" style="24" customWidth="1"/>
    <col min="3405" max="3406" width="23" style="24" customWidth="1"/>
    <col min="3407" max="3407" width="78.6640625" style="24" customWidth="1"/>
    <col min="3408" max="3409" width="23" style="24" customWidth="1"/>
    <col min="3410" max="3410" width="59.33203125" style="24" customWidth="1"/>
    <col min="3411" max="3412" width="23" style="24" customWidth="1"/>
    <col min="3413" max="3413" width="75.44140625" style="24" customWidth="1"/>
    <col min="3414" max="3447" width="23" style="24" customWidth="1"/>
    <col min="3448" max="3448" width="65.5546875" style="24" customWidth="1"/>
    <col min="3449" max="3604" width="23" style="24"/>
    <col min="3605" max="3605" width="28.109375" style="24" customWidth="1"/>
    <col min="3606" max="3609" width="0" style="24" hidden="1" customWidth="1"/>
    <col min="3610" max="3610" width="25.6640625" style="24" customWidth="1"/>
    <col min="3611" max="3611" width="17.44140625" style="24" customWidth="1"/>
    <col min="3612" max="3612" width="23" style="24" customWidth="1"/>
    <col min="3613" max="3613" width="15.88671875" style="24" customWidth="1"/>
    <col min="3614" max="3614" width="13.33203125" style="24" customWidth="1"/>
    <col min="3615" max="3615" width="29.5546875" style="24" customWidth="1"/>
    <col min="3616" max="3616" width="17.5546875" style="24" customWidth="1"/>
    <col min="3617" max="3617" width="12.88671875" style="24" customWidth="1"/>
    <col min="3618" max="3618" width="28.6640625" style="24" customWidth="1"/>
    <col min="3619" max="3619" width="16.44140625" style="24" customWidth="1"/>
    <col min="3620" max="3620" width="14" style="24" customWidth="1"/>
    <col min="3621" max="3621" width="29.33203125" style="24" customWidth="1"/>
    <col min="3622" max="3622" width="16.44140625" style="24" customWidth="1"/>
    <col min="3623" max="3623" width="12.88671875" style="24" customWidth="1"/>
    <col min="3624" max="3624" width="31.5546875" style="24" customWidth="1"/>
    <col min="3625" max="3625" width="16.44140625" style="24" customWidth="1"/>
    <col min="3626" max="3626" width="14.88671875" style="24" customWidth="1"/>
    <col min="3627" max="3627" width="35" style="24" customWidth="1"/>
    <col min="3628" max="3628" width="16.44140625" style="24" customWidth="1"/>
    <col min="3629" max="3629" width="11.6640625" style="24" customWidth="1"/>
    <col min="3630" max="3630" width="53" style="24" customWidth="1"/>
    <col min="3631" max="3631" width="16.44140625" style="24" customWidth="1"/>
    <col min="3632" max="3632" width="15.88671875" style="24" bestFit="1" customWidth="1"/>
    <col min="3633" max="3633" width="52.44140625" style="24" customWidth="1"/>
    <col min="3634" max="3634" width="31.6640625" style="24" customWidth="1"/>
    <col min="3635" max="3635" width="9.5546875" style="24" customWidth="1"/>
    <col min="3636" max="3636" width="58.5546875" style="24" customWidth="1"/>
    <col min="3637" max="3638" width="23" style="24" customWidth="1"/>
    <col min="3639" max="3639" width="49.5546875" style="24" customWidth="1"/>
    <col min="3640" max="3640" width="23" style="24" customWidth="1"/>
    <col min="3641" max="3641" width="29.88671875" style="24" customWidth="1"/>
    <col min="3642" max="3642" width="49" style="24" customWidth="1"/>
    <col min="3643" max="3643" width="31.88671875" style="24" customWidth="1"/>
    <col min="3644" max="3644" width="23" style="24" customWidth="1"/>
    <col min="3645" max="3645" width="72.88671875" style="24" customWidth="1"/>
    <col min="3646" max="3647" width="23" style="24" customWidth="1"/>
    <col min="3648" max="3648" width="67" style="24" customWidth="1"/>
    <col min="3649" max="3649" width="46.6640625" style="24" customWidth="1"/>
    <col min="3650" max="3650" width="23" style="24" customWidth="1"/>
    <col min="3651" max="3651" width="72.6640625" style="24" customWidth="1"/>
    <col min="3652" max="3653" width="23" style="24" customWidth="1"/>
    <col min="3654" max="3654" width="78.5546875" style="24" customWidth="1"/>
    <col min="3655" max="3656" width="23" style="24" customWidth="1"/>
    <col min="3657" max="3657" width="75.44140625" style="24" customWidth="1"/>
    <col min="3658" max="3659" width="23" style="24" customWidth="1"/>
    <col min="3660" max="3660" width="75.44140625" style="24" customWidth="1"/>
    <col min="3661" max="3662" width="23" style="24" customWidth="1"/>
    <col min="3663" max="3663" width="78.6640625" style="24" customWidth="1"/>
    <col min="3664" max="3665" width="23" style="24" customWidth="1"/>
    <col min="3666" max="3666" width="59.33203125" style="24" customWidth="1"/>
    <col min="3667" max="3668" width="23" style="24" customWidth="1"/>
    <col min="3669" max="3669" width="75.44140625" style="24" customWidth="1"/>
    <col min="3670" max="3703" width="23" style="24" customWidth="1"/>
    <col min="3704" max="3704" width="65.5546875" style="24" customWidth="1"/>
    <col min="3705" max="3860" width="23" style="24"/>
    <col min="3861" max="3861" width="28.109375" style="24" customWidth="1"/>
    <col min="3862" max="3865" width="0" style="24" hidden="1" customWidth="1"/>
    <col min="3866" max="3866" width="25.6640625" style="24" customWidth="1"/>
    <col min="3867" max="3867" width="17.44140625" style="24" customWidth="1"/>
    <col min="3868" max="3868" width="23" style="24" customWidth="1"/>
    <col min="3869" max="3869" width="15.88671875" style="24" customWidth="1"/>
    <col min="3870" max="3870" width="13.33203125" style="24" customWidth="1"/>
    <col min="3871" max="3871" width="29.5546875" style="24" customWidth="1"/>
    <col min="3872" max="3872" width="17.5546875" style="24" customWidth="1"/>
    <col min="3873" max="3873" width="12.88671875" style="24" customWidth="1"/>
    <col min="3874" max="3874" width="28.6640625" style="24" customWidth="1"/>
    <col min="3875" max="3875" width="16.44140625" style="24" customWidth="1"/>
    <col min="3876" max="3876" width="14" style="24" customWidth="1"/>
    <col min="3877" max="3877" width="29.33203125" style="24" customWidth="1"/>
    <col min="3878" max="3878" width="16.44140625" style="24" customWidth="1"/>
    <col min="3879" max="3879" width="12.88671875" style="24" customWidth="1"/>
    <col min="3880" max="3880" width="31.5546875" style="24" customWidth="1"/>
    <col min="3881" max="3881" width="16.44140625" style="24" customWidth="1"/>
    <col min="3882" max="3882" width="14.88671875" style="24" customWidth="1"/>
    <col min="3883" max="3883" width="35" style="24" customWidth="1"/>
    <col min="3884" max="3884" width="16.44140625" style="24" customWidth="1"/>
    <col min="3885" max="3885" width="11.6640625" style="24" customWidth="1"/>
    <col min="3886" max="3886" width="53" style="24" customWidth="1"/>
    <col min="3887" max="3887" width="16.44140625" style="24" customWidth="1"/>
    <col min="3888" max="3888" width="15.88671875" style="24" bestFit="1" customWidth="1"/>
    <col min="3889" max="3889" width="52.44140625" style="24" customWidth="1"/>
    <col min="3890" max="3890" width="31.6640625" style="24" customWidth="1"/>
    <col min="3891" max="3891" width="9.5546875" style="24" customWidth="1"/>
    <col min="3892" max="3892" width="58.5546875" style="24" customWidth="1"/>
    <col min="3893" max="3894" width="23" style="24" customWidth="1"/>
    <col min="3895" max="3895" width="49.5546875" style="24" customWidth="1"/>
    <col min="3896" max="3896" width="23" style="24" customWidth="1"/>
    <col min="3897" max="3897" width="29.88671875" style="24" customWidth="1"/>
    <col min="3898" max="3898" width="49" style="24" customWidth="1"/>
    <col min="3899" max="3899" width="31.88671875" style="24" customWidth="1"/>
    <col min="3900" max="3900" width="23" style="24" customWidth="1"/>
    <col min="3901" max="3901" width="72.88671875" style="24" customWidth="1"/>
    <col min="3902" max="3903" width="23" style="24" customWidth="1"/>
    <col min="3904" max="3904" width="67" style="24" customWidth="1"/>
    <col min="3905" max="3905" width="46.6640625" style="24" customWidth="1"/>
    <col min="3906" max="3906" width="23" style="24" customWidth="1"/>
    <col min="3907" max="3907" width="72.6640625" style="24" customWidth="1"/>
    <col min="3908" max="3909" width="23" style="24" customWidth="1"/>
    <col min="3910" max="3910" width="78.5546875" style="24" customWidth="1"/>
    <col min="3911" max="3912" width="23" style="24" customWidth="1"/>
    <col min="3913" max="3913" width="75.44140625" style="24" customWidth="1"/>
    <col min="3914" max="3915" width="23" style="24" customWidth="1"/>
    <col min="3916" max="3916" width="75.44140625" style="24" customWidth="1"/>
    <col min="3917" max="3918" width="23" style="24" customWidth="1"/>
    <col min="3919" max="3919" width="78.6640625" style="24" customWidth="1"/>
    <col min="3920" max="3921" width="23" style="24" customWidth="1"/>
    <col min="3922" max="3922" width="59.33203125" style="24" customWidth="1"/>
    <col min="3923" max="3924" width="23" style="24" customWidth="1"/>
    <col min="3925" max="3925" width="75.44140625" style="24" customWidth="1"/>
    <col min="3926" max="3959" width="23" style="24" customWidth="1"/>
    <col min="3960" max="3960" width="65.5546875" style="24" customWidth="1"/>
    <col min="3961" max="4116" width="23" style="24"/>
    <col min="4117" max="4117" width="28.109375" style="24" customWidth="1"/>
    <col min="4118" max="4121" width="0" style="24" hidden="1" customWidth="1"/>
    <col min="4122" max="4122" width="25.6640625" style="24" customWidth="1"/>
    <col min="4123" max="4123" width="17.44140625" style="24" customWidth="1"/>
    <col min="4124" max="4124" width="23" style="24" customWidth="1"/>
    <col min="4125" max="4125" width="15.88671875" style="24" customWidth="1"/>
    <col min="4126" max="4126" width="13.33203125" style="24" customWidth="1"/>
    <col min="4127" max="4127" width="29.5546875" style="24" customWidth="1"/>
    <col min="4128" max="4128" width="17.5546875" style="24" customWidth="1"/>
    <col min="4129" max="4129" width="12.88671875" style="24" customWidth="1"/>
    <col min="4130" max="4130" width="28.6640625" style="24" customWidth="1"/>
    <col min="4131" max="4131" width="16.44140625" style="24" customWidth="1"/>
    <col min="4132" max="4132" width="14" style="24" customWidth="1"/>
    <col min="4133" max="4133" width="29.33203125" style="24" customWidth="1"/>
    <col min="4134" max="4134" width="16.44140625" style="24" customWidth="1"/>
    <col min="4135" max="4135" width="12.88671875" style="24" customWidth="1"/>
    <col min="4136" max="4136" width="31.5546875" style="24" customWidth="1"/>
    <col min="4137" max="4137" width="16.44140625" style="24" customWidth="1"/>
    <col min="4138" max="4138" width="14.88671875" style="24" customWidth="1"/>
    <col min="4139" max="4139" width="35" style="24" customWidth="1"/>
    <col min="4140" max="4140" width="16.44140625" style="24" customWidth="1"/>
    <col min="4141" max="4141" width="11.6640625" style="24" customWidth="1"/>
    <col min="4142" max="4142" width="53" style="24" customWidth="1"/>
    <col min="4143" max="4143" width="16.44140625" style="24" customWidth="1"/>
    <col min="4144" max="4144" width="15.88671875" style="24" bestFit="1" customWidth="1"/>
    <col min="4145" max="4145" width="52.44140625" style="24" customWidth="1"/>
    <col min="4146" max="4146" width="31.6640625" style="24" customWidth="1"/>
    <col min="4147" max="4147" width="9.5546875" style="24" customWidth="1"/>
    <col min="4148" max="4148" width="58.5546875" style="24" customWidth="1"/>
    <col min="4149" max="4150" width="23" style="24" customWidth="1"/>
    <col min="4151" max="4151" width="49.5546875" style="24" customWidth="1"/>
    <col min="4152" max="4152" width="23" style="24" customWidth="1"/>
    <col min="4153" max="4153" width="29.88671875" style="24" customWidth="1"/>
    <col min="4154" max="4154" width="49" style="24" customWidth="1"/>
    <col min="4155" max="4155" width="31.88671875" style="24" customWidth="1"/>
    <col min="4156" max="4156" width="23" style="24" customWidth="1"/>
    <col min="4157" max="4157" width="72.88671875" style="24" customWidth="1"/>
    <col min="4158" max="4159" width="23" style="24" customWidth="1"/>
    <col min="4160" max="4160" width="67" style="24" customWidth="1"/>
    <col min="4161" max="4161" width="46.6640625" style="24" customWidth="1"/>
    <col min="4162" max="4162" width="23" style="24" customWidth="1"/>
    <col min="4163" max="4163" width="72.6640625" style="24" customWidth="1"/>
    <col min="4164" max="4165" width="23" style="24" customWidth="1"/>
    <col min="4166" max="4166" width="78.5546875" style="24" customWidth="1"/>
    <col min="4167" max="4168" width="23" style="24" customWidth="1"/>
    <col min="4169" max="4169" width="75.44140625" style="24" customWidth="1"/>
    <col min="4170" max="4171" width="23" style="24" customWidth="1"/>
    <col min="4172" max="4172" width="75.44140625" style="24" customWidth="1"/>
    <col min="4173" max="4174" width="23" style="24" customWidth="1"/>
    <col min="4175" max="4175" width="78.6640625" style="24" customWidth="1"/>
    <col min="4176" max="4177" width="23" style="24" customWidth="1"/>
    <col min="4178" max="4178" width="59.33203125" style="24" customWidth="1"/>
    <col min="4179" max="4180" width="23" style="24" customWidth="1"/>
    <col min="4181" max="4181" width="75.44140625" style="24" customWidth="1"/>
    <col min="4182" max="4215" width="23" style="24" customWidth="1"/>
    <col min="4216" max="4216" width="65.5546875" style="24" customWidth="1"/>
    <col min="4217" max="4372" width="23" style="24"/>
    <col min="4373" max="4373" width="28.109375" style="24" customWidth="1"/>
    <col min="4374" max="4377" width="0" style="24" hidden="1" customWidth="1"/>
    <col min="4378" max="4378" width="25.6640625" style="24" customWidth="1"/>
    <col min="4379" max="4379" width="17.44140625" style="24" customWidth="1"/>
    <col min="4380" max="4380" width="23" style="24" customWidth="1"/>
    <col min="4381" max="4381" width="15.88671875" style="24" customWidth="1"/>
    <col min="4382" max="4382" width="13.33203125" style="24" customWidth="1"/>
    <col min="4383" max="4383" width="29.5546875" style="24" customWidth="1"/>
    <col min="4384" max="4384" width="17.5546875" style="24" customWidth="1"/>
    <col min="4385" max="4385" width="12.88671875" style="24" customWidth="1"/>
    <col min="4386" max="4386" width="28.6640625" style="24" customWidth="1"/>
    <col min="4387" max="4387" width="16.44140625" style="24" customWidth="1"/>
    <col min="4388" max="4388" width="14" style="24" customWidth="1"/>
    <col min="4389" max="4389" width="29.33203125" style="24" customWidth="1"/>
    <col min="4390" max="4390" width="16.44140625" style="24" customWidth="1"/>
    <col min="4391" max="4391" width="12.88671875" style="24" customWidth="1"/>
    <col min="4392" max="4392" width="31.5546875" style="24" customWidth="1"/>
    <col min="4393" max="4393" width="16.44140625" style="24" customWidth="1"/>
    <col min="4394" max="4394" width="14.88671875" style="24" customWidth="1"/>
    <col min="4395" max="4395" width="35" style="24" customWidth="1"/>
    <col min="4396" max="4396" width="16.44140625" style="24" customWidth="1"/>
    <col min="4397" max="4397" width="11.6640625" style="24" customWidth="1"/>
    <col min="4398" max="4398" width="53" style="24" customWidth="1"/>
    <col min="4399" max="4399" width="16.44140625" style="24" customWidth="1"/>
    <col min="4400" max="4400" width="15.88671875" style="24" bestFit="1" customWidth="1"/>
    <col min="4401" max="4401" width="52.44140625" style="24" customWidth="1"/>
    <col min="4402" max="4402" width="31.6640625" style="24" customWidth="1"/>
    <col min="4403" max="4403" width="9.5546875" style="24" customWidth="1"/>
    <col min="4404" max="4404" width="58.5546875" style="24" customWidth="1"/>
    <col min="4405" max="4406" width="23" style="24" customWidth="1"/>
    <col min="4407" max="4407" width="49.5546875" style="24" customWidth="1"/>
    <col min="4408" max="4408" width="23" style="24" customWidth="1"/>
    <col min="4409" max="4409" width="29.88671875" style="24" customWidth="1"/>
    <col min="4410" max="4410" width="49" style="24" customWidth="1"/>
    <col min="4411" max="4411" width="31.88671875" style="24" customWidth="1"/>
    <col min="4412" max="4412" width="23" style="24" customWidth="1"/>
    <col min="4413" max="4413" width="72.88671875" style="24" customWidth="1"/>
    <col min="4414" max="4415" width="23" style="24" customWidth="1"/>
    <col min="4416" max="4416" width="67" style="24" customWidth="1"/>
    <col min="4417" max="4417" width="46.6640625" style="24" customWidth="1"/>
    <col min="4418" max="4418" width="23" style="24" customWidth="1"/>
    <col min="4419" max="4419" width="72.6640625" style="24" customWidth="1"/>
    <col min="4420" max="4421" width="23" style="24" customWidth="1"/>
    <col min="4422" max="4422" width="78.5546875" style="24" customWidth="1"/>
    <col min="4423" max="4424" width="23" style="24" customWidth="1"/>
    <col min="4425" max="4425" width="75.44140625" style="24" customWidth="1"/>
    <col min="4426" max="4427" width="23" style="24" customWidth="1"/>
    <col min="4428" max="4428" width="75.44140625" style="24" customWidth="1"/>
    <col min="4429" max="4430" width="23" style="24" customWidth="1"/>
    <col min="4431" max="4431" width="78.6640625" style="24" customWidth="1"/>
    <col min="4432" max="4433" width="23" style="24" customWidth="1"/>
    <col min="4434" max="4434" width="59.33203125" style="24" customWidth="1"/>
    <col min="4435" max="4436" width="23" style="24" customWidth="1"/>
    <col min="4437" max="4437" width="75.44140625" style="24" customWidth="1"/>
    <col min="4438" max="4471" width="23" style="24" customWidth="1"/>
    <col min="4472" max="4472" width="65.5546875" style="24" customWidth="1"/>
    <col min="4473" max="4628" width="23" style="24"/>
    <col min="4629" max="4629" width="28.109375" style="24" customWidth="1"/>
    <col min="4630" max="4633" width="0" style="24" hidden="1" customWidth="1"/>
    <col min="4634" max="4634" width="25.6640625" style="24" customWidth="1"/>
    <col min="4635" max="4635" width="17.44140625" style="24" customWidth="1"/>
    <col min="4636" max="4636" width="23" style="24" customWidth="1"/>
    <col min="4637" max="4637" width="15.88671875" style="24" customWidth="1"/>
    <col min="4638" max="4638" width="13.33203125" style="24" customWidth="1"/>
    <col min="4639" max="4639" width="29.5546875" style="24" customWidth="1"/>
    <col min="4640" max="4640" width="17.5546875" style="24" customWidth="1"/>
    <col min="4641" max="4641" width="12.88671875" style="24" customWidth="1"/>
    <col min="4642" max="4642" width="28.6640625" style="24" customWidth="1"/>
    <col min="4643" max="4643" width="16.44140625" style="24" customWidth="1"/>
    <col min="4644" max="4644" width="14" style="24" customWidth="1"/>
    <col min="4645" max="4645" width="29.33203125" style="24" customWidth="1"/>
    <col min="4646" max="4646" width="16.44140625" style="24" customWidth="1"/>
    <col min="4647" max="4647" width="12.88671875" style="24" customWidth="1"/>
    <col min="4648" max="4648" width="31.5546875" style="24" customWidth="1"/>
    <col min="4649" max="4649" width="16.44140625" style="24" customWidth="1"/>
    <col min="4650" max="4650" width="14.88671875" style="24" customWidth="1"/>
    <col min="4651" max="4651" width="35" style="24" customWidth="1"/>
    <col min="4652" max="4652" width="16.44140625" style="24" customWidth="1"/>
    <col min="4653" max="4653" width="11.6640625" style="24" customWidth="1"/>
    <col min="4654" max="4654" width="53" style="24" customWidth="1"/>
    <col min="4655" max="4655" width="16.44140625" style="24" customWidth="1"/>
    <col min="4656" max="4656" width="15.88671875" style="24" bestFit="1" customWidth="1"/>
    <col min="4657" max="4657" width="52.44140625" style="24" customWidth="1"/>
    <col min="4658" max="4658" width="31.6640625" style="24" customWidth="1"/>
    <col min="4659" max="4659" width="9.5546875" style="24" customWidth="1"/>
    <col min="4660" max="4660" width="58.5546875" style="24" customWidth="1"/>
    <col min="4661" max="4662" width="23" style="24" customWidth="1"/>
    <col min="4663" max="4663" width="49.5546875" style="24" customWidth="1"/>
    <col min="4664" max="4664" width="23" style="24" customWidth="1"/>
    <col min="4665" max="4665" width="29.88671875" style="24" customWidth="1"/>
    <col min="4666" max="4666" width="49" style="24" customWidth="1"/>
    <col min="4667" max="4667" width="31.88671875" style="24" customWidth="1"/>
    <col min="4668" max="4668" width="23" style="24" customWidth="1"/>
    <col min="4669" max="4669" width="72.88671875" style="24" customWidth="1"/>
    <col min="4670" max="4671" width="23" style="24" customWidth="1"/>
    <col min="4672" max="4672" width="67" style="24" customWidth="1"/>
    <col min="4673" max="4673" width="46.6640625" style="24" customWidth="1"/>
    <col min="4674" max="4674" width="23" style="24" customWidth="1"/>
    <col min="4675" max="4675" width="72.6640625" style="24" customWidth="1"/>
    <col min="4676" max="4677" width="23" style="24" customWidth="1"/>
    <col min="4678" max="4678" width="78.5546875" style="24" customWidth="1"/>
    <col min="4679" max="4680" width="23" style="24" customWidth="1"/>
    <col min="4681" max="4681" width="75.44140625" style="24" customWidth="1"/>
    <col min="4682" max="4683" width="23" style="24" customWidth="1"/>
    <col min="4684" max="4684" width="75.44140625" style="24" customWidth="1"/>
    <col min="4685" max="4686" width="23" style="24" customWidth="1"/>
    <col min="4687" max="4687" width="78.6640625" style="24" customWidth="1"/>
    <col min="4688" max="4689" width="23" style="24" customWidth="1"/>
    <col min="4690" max="4690" width="59.33203125" style="24" customWidth="1"/>
    <col min="4691" max="4692" width="23" style="24" customWidth="1"/>
    <col min="4693" max="4693" width="75.44140625" style="24" customWidth="1"/>
    <col min="4694" max="4727" width="23" style="24" customWidth="1"/>
    <col min="4728" max="4728" width="65.5546875" style="24" customWidth="1"/>
    <col min="4729" max="4884" width="23" style="24"/>
    <col min="4885" max="4885" width="28.109375" style="24" customWidth="1"/>
    <col min="4886" max="4889" width="0" style="24" hidden="1" customWidth="1"/>
    <col min="4890" max="4890" width="25.6640625" style="24" customWidth="1"/>
    <col min="4891" max="4891" width="17.44140625" style="24" customWidth="1"/>
    <col min="4892" max="4892" width="23" style="24" customWidth="1"/>
    <col min="4893" max="4893" width="15.88671875" style="24" customWidth="1"/>
    <col min="4894" max="4894" width="13.33203125" style="24" customWidth="1"/>
    <col min="4895" max="4895" width="29.5546875" style="24" customWidth="1"/>
    <col min="4896" max="4896" width="17.5546875" style="24" customWidth="1"/>
    <col min="4897" max="4897" width="12.88671875" style="24" customWidth="1"/>
    <col min="4898" max="4898" width="28.6640625" style="24" customWidth="1"/>
    <col min="4899" max="4899" width="16.44140625" style="24" customWidth="1"/>
    <col min="4900" max="4900" width="14" style="24" customWidth="1"/>
    <col min="4901" max="4901" width="29.33203125" style="24" customWidth="1"/>
    <col min="4902" max="4902" width="16.44140625" style="24" customWidth="1"/>
    <col min="4903" max="4903" width="12.88671875" style="24" customWidth="1"/>
    <col min="4904" max="4904" width="31.5546875" style="24" customWidth="1"/>
    <col min="4905" max="4905" width="16.44140625" style="24" customWidth="1"/>
    <col min="4906" max="4906" width="14.88671875" style="24" customWidth="1"/>
    <col min="4907" max="4907" width="35" style="24" customWidth="1"/>
    <col min="4908" max="4908" width="16.44140625" style="24" customWidth="1"/>
    <col min="4909" max="4909" width="11.6640625" style="24" customWidth="1"/>
    <col min="4910" max="4910" width="53" style="24" customWidth="1"/>
    <col min="4911" max="4911" width="16.44140625" style="24" customWidth="1"/>
    <col min="4912" max="4912" width="15.88671875" style="24" bestFit="1" customWidth="1"/>
    <col min="4913" max="4913" width="52.44140625" style="24" customWidth="1"/>
    <col min="4914" max="4914" width="31.6640625" style="24" customWidth="1"/>
    <col min="4915" max="4915" width="9.5546875" style="24" customWidth="1"/>
    <col min="4916" max="4916" width="58.5546875" style="24" customWidth="1"/>
    <col min="4917" max="4918" width="23" style="24" customWidth="1"/>
    <col min="4919" max="4919" width="49.5546875" style="24" customWidth="1"/>
    <col min="4920" max="4920" width="23" style="24" customWidth="1"/>
    <col min="4921" max="4921" width="29.88671875" style="24" customWidth="1"/>
    <col min="4922" max="4922" width="49" style="24" customWidth="1"/>
    <col min="4923" max="4923" width="31.88671875" style="24" customWidth="1"/>
    <col min="4924" max="4924" width="23" style="24" customWidth="1"/>
    <col min="4925" max="4925" width="72.88671875" style="24" customWidth="1"/>
    <col min="4926" max="4927" width="23" style="24" customWidth="1"/>
    <col min="4928" max="4928" width="67" style="24" customWidth="1"/>
    <col min="4929" max="4929" width="46.6640625" style="24" customWidth="1"/>
    <col min="4930" max="4930" width="23" style="24" customWidth="1"/>
    <col min="4931" max="4931" width="72.6640625" style="24" customWidth="1"/>
    <col min="4932" max="4933" width="23" style="24" customWidth="1"/>
    <col min="4934" max="4934" width="78.5546875" style="24" customWidth="1"/>
    <col min="4935" max="4936" width="23" style="24" customWidth="1"/>
    <col min="4937" max="4937" width="75.44140625" style="24" customWidth="1"/>
    <col min="4938" max="4939" width="23" style="24" customWidth="1"/>
    <col min="4940" max="4940" width="75.44140625" style="24" customWidth="1"/>
    <col min="4941" max="4942" width="23" style="24" customWidth="1"/>
    <col min="4943" max="4943" width="78.6640625" style="24" customWidth="1"/>
    <col min="4944" max="4945" width="23" style="24" customWidth="1"/>
    <col min="4946" max="4946" width="59.33203125" style="24" customWidth="1"/>
    <col min="4947" max="4948" width="23" style="24" customWidth="1"/>
    <col min="4949" max="4949" width="75.44140625" style="24" customWidth="1"/>
    <col min="4950" max="4983" width="23" style="24" customWidth="1"/>
    <col min="4984" max="4984" width="65.5546875" style="24" customWidth="1"/>
    <col min="4985" max="5140" width="23" style="24"/>
    <col min="5141" max="5141" width="28.109375" style="24" customWidth="1"/>
    <col min="5142" max="5145" width="0" style="24" hidden="1" customWidth="1"/>
    <col min="5146" max="5146" width="25.6640625" style="24" customWidth="1"/>
    <col min="5147" max="5147" width="17.44140625" style="24" customWidth="1"/>
    <col min="5148" max="5148" width="23" style="24" customWidth="1"/>
    <col min="5149" max="5149" width="15.88671875" style="24" customWidth="1"/>
    <col min="5150" max="5150" width="13.33203125" style="24" customWidth="1"/>
    <col min="5151" max="5151" width="29.5546875" style="24" customWidth="1"/>
    <col min="5152" max="5152" width="17.5546875" style="24" customWidth="1"/>
    <col min="5153" max="5153" width="12.88671875" style="24" customWidth="1"/>
    <col min="5154" max="5154" width="28.6640625" style="24" customWidth="1"/>
    <col min="5155" max="5155" width="16.44140625" style="24" customWidth="1"/>
    <col min="5156" max="5156" width="14" style="24" customWidth="1"/>
    <col min="5157" max="5157" width="29.33203125" style="24" customWidth="1"/>
    <col min="5158" max="5158" width="16.44140625" style="24" customWidth="1"/>
    <col min="5159" max="5159" width="12.88671875" style="24" customWidth="1"/>
    <col min="5160" max="5160" width="31.5546875" style="24" customWidth="1"/>
    <col min="5161" max="5161" width="16.44140625" style="24" customWidth="1"/>
    <col min="5162" max="5162" width="14.88671875" style="24" customWidth="1"/>
    <col min="5163" max="5163" width="35" style="24" customWidth="1"/>
    <col min="5164" max="5164" width="16.44140625" style="24" customWidth="1"/>
    <col min="5165" max="5165" width="11.6640625" style="24" customWidth="1"/>
    <col min="5166" max="5166" width="53" style="24" customWidth="1"/>
    <col min="5167" max="5167" width="16.44140625" style="24" customWidth="1"/>
    <col min="5168" max="5168" width="15.88671875" style="24" bestFit="1" customWidth="1"/>
    <col min="5169" max="5169" width="52.44140625" style="24" customWidth="1"/>
    <col min="5170" max="5170" width="31.6640625" style="24" customWidth="1"/>
    <col min="5171" max="5171" width="9.5546875" style="24" customWidth="1"/>
    <col min="5172" max="5172" width="58.5546875" style="24" customWidth="1"/>
    <col min="5173" max="5174" width="23" style="24" customWidth="1"/>
    <col min="5175" max="5175" width="49.5546875" style="24" customWidth="1"/>
    <col min="5176" max="5176" width="23" style="24" customWidth="1"/>
    <col min="5177" max="5177" width="29.88671875" style="24" customWidth="1"/>
    <col min="5178" max="5178" width="49" style="24" customWidth="1"/>
    <col min="5179" max="5179" width="31.88671875" style="24" customWidth="1"/>
    <col min="5180" max="5180" width="23" style="24" customWidth="1"/>
    <col min="5181" max="5181" width="72.88671875" style="24" customWidth="1"/>
    <col min="5182" max="5183" width="23" style="24" customWidth="1"/>
    <col min="5184" max="5184" width="67" style="24" customWidth="1"/>
    <col min="5185" max="5185" width="46.6640625" style="24" customWidth="1"/>
    <col min="5186" max="5186" width="23" style="24" customWidth="1"/>
    <col min="5187" max="5187" width="72.6640625" style="24" customWidth="1"/>
    <col min="5188" max="5189" width="23" style="24" customWidth="1"/>
    <col min="5190" max="5190" width="78.5546875" style="24" customWidth="1"/>
    <col min="5191" max="5192" width="23" style="24" customWidth="1"/>
    <col min="5193" max="5193" width="75.44140625" style="24" customWidth="1"/>
    <col min="5194" max="5195" width="23" style="24" customWidth="1"/>
    <col min="5196" max="5196" width="75.44140625" style="24" customWidth="1"/>
    <col min="5197" max="5198" width="23" style="24" customWidth="1"/>
    <col min="5199" max="5199" width="78.6640625" style="24" customWidth="1"/>
    <col min="5200" max="5201" width="23" style="24" customWidth="1"/>
    <col min="5202" max="5202" width="59.33203125" style="24" customWidth="1"/>
    <col min="5203" max="5204" width="23" style="24" customWidth="1"/>
    <col min="5205" max="5205" width="75.44140625" style="24" customWidth="1"/>
    <col min="5206" max="5239" width="23" style="24" customWidth="1"/>
    <col min="5240" max="5240" width="65.5546875" style="24" customWidth="1"/>
    <col min="5241" max="5396" width="23" style="24"/>
    <col min="5397" max="5397" width="28.109375" style="24" customWidth="1"/>
    <col min="5398" max="5401" width="0" style="24" hidden="1" customWidth="1"/>
    <col min="5402" max="5402" width="25.6640625" style="24" customWidth="1"/>
    <col min="5403" max="5403" width="17.44140625" style="24" customWidth="1"/>
    <col min="5404" max="5404" width="23" style="24" customWidth="1"/>
    <col min="5405" max="5405" width="15.88671875" style="24" customWidth="1"/>
    <col min="5406" max="5406" width="13.33203125" style="24" customWidth="1"/>
    <col min="5407" max="5407" width="29.5546875" style="24" customWidth="1"/>
    <col min="5408" max="5408" width="17.5546875" style="24" customWidth="1"/>
    <col min="5409" max="5409" width="12.88671875" style="24" customWidth="1"/>
    <col min="5410" max="5410" width="28.6640625" style="24" customWidth="1"/>
    <col min="5411" max="5411" width="16.44140625" style="24" customWidth="1"/>
    <col min="5412" max="5412" width="14" style="24" customWidth="1"/>
    <col min="5413" max="5413" width="29.33203125" style="24" customWidth="1"/>
    <col min="5414" max="5414" width="16.44140625" style="24" customWidth="1"/>
    <col min="5415" max="5415" width="12.88671875" style="24" customWidth="1"/>
    <col min="5416" max="5416" width="31.5546875" style="24" customWidth="1"/>
    <col min="5417" max="5417" width="16.44140625" style="24" customWidth="1"/>
    <col min="5418" max="5418" width="14.88671875" style="24" customWidth="1"/>
    <col min="5419" max="5419" width="35" style="24" customWidth="1"/>
    <col min="5420" max="5420" width="16.44140625" style="24" customWidth="1"/>
    <col min="5421" max="5421" width="11.6640625" style="24" customWidth="1"/>
    <col min="5422" max="5422" width="53" style="24" customWidth="1"/>
    <col min="5423" max="5423" width="16.44140625" style="24" customWidth="1"/>
    <col min="5424" max="5424" width="15.88671875" style="24" bestFit="1" customWidth="1"/>
    <col min="5425" max="5425" width="52.44140625" style="24" customWidth="1"/>
    <col min="5426" max="5426" width="31.6640625" style="24" customWidth="1"/>
    <col min="5427" max="5427" width="9.5546875" style="24" customWidth="1"/>
    <col min="5428" max="5428" width="58.5546875" style="24" customWidth="1"/>
    <col min="5429" max="5430" width="23" style="24" customWidth="1"/>
    <col min="5431" max="5431" width="49.5546875" style="24" customWidth="1"/>
    <col min="5432" max="5432" width="23" style="24" customWidth="1"/>
    <col min="5433" max="5433" width="29.88671875" style="24" customWidth="1"/>
    <col min="5434" max="5434" width="49" style="24" customWidth="1"/>
    <col min="5435" max="5435" width="31.88671875" style="24" customWidth="1"/>
    <col min="5436" max="5436" width="23" style="24" customWidth="1"/>
    <col min="5437" max="5437" width="72.88671875" style="24" customWidth="1"/>
    <col min="5438" max="5439" width="23" style="24" customWidth="1"/>
    <col min="5440" max="5440" width="67" style="24" customWidth="1"/>
    <col min="5441" max="5441" width="46.6640625" style="24" customWidth="1"/>
    <col min="5442" max="5442" width="23" style="24" customWidth="1"/>
    <col min="5443" max="5443" width="72.6640625" style="24" customWidth="1"/>
    <col min="5444" max="5445" width="23" style="24" customWidth="1"/>
    <col min="5446" max="5446" width="78.5546875" style="24" customWidth="1"/>
    <col min="5447" max="5448" width="23" style="24" customWidth="1"/>
    <col min="5449" max="5449" width="75.44140625" style="24" customWidth="1"/>
    <col min="5450" max="5451" width="23" style="24" customWidth="1"/>
    <col min="5452" max="5452" width="75.44140625" style="24" customWidth="1"/>
    <col min="5453" max="5454" width="23" style="24" customWidth="1"/>
    <col min="5455" max="5455" width="78.6640625" style="24" customWidth="1"/>
    <col min="5456" max="5457" width="23" style="24" customWidth="1"/>
    <col min="5458" max="5458" width="59.33203125" style="24" customWidth="1"/>
    <col min="5459" max="5460" width="23" style="24" customWidth="1"/>
    <col min="5461" max="5461" width="75.44140625" style="24" customWidth="1"/>
    <col min="5462" max="5495" width="23" style="24" customWidth="1"/>
    <col min="5496" max="5496" width="65.5546875" style="24" customWidth="1"/>
    <col min="5497" max="5652" width="23" style="24"/>
    <col min="5653" max="5653" width="28.109375" style="24" customWidth="1"/>
    <col min="5654" max="5657" width="0" style="24" hidden="1" customWidth="1"/>
    <col min="5658" max="5658" width="25.6640625" style="24" customWidth="1"/>
    <col min="5659" max="5659" width="17.44140625" style="24" customWidth="1"/>
    <col min="5660" max="5660" width="23" style="24" customWidth="1"/>
    <col min="5661" max="5661" width="15.88671875" style="24" customWidth="1"/>
    <col min="5662" max="5662" width="13.33203125" style="24" customWidth="1"/>
    <col min="5663" max="5663" width="29.5546875" style="24" customWidth="1"/>
    <col min="5664" max="5664" width="17.5546875" style="24" customWidth="1"/>
    <col min="5665" max="5665" width="12.88671875" style="24" customWidth="1"/>
    <col min="5666" max="5666" width="28.6640625" style="24" customWidth="1"/>
    <col min="5667" max="5667" width="16.44140625" style="24" customWidth="1"/>
    <col min="5668" max="5668" width="14" style="24" customWidth="1"/>
    <col min="5669" max="5669" width="29.33203125" style="24" customWidth="1"/>
    <col min="5670" max="5670" width="16.44140625" style="24" customWidth="1"/>
    <col min="5671" max="5671" width="12.88671875" style="24" customWidth="1"/>
    <col min="5672" max="5672" width="31.5546875" style="24" customWidth="1"/>
    <col min="5673" max="5673" width="16.44140625" style="24" customWidth="1"/>
    <col min="5674" max="5674" width="14.88671875" style="24" customWidth="1"/>
    <col min="5675" max="5675" width="35" style="24" customWidth="1"/>
    <col min="5676" max="5676" width="16.44140625" style="24" customWidth="1"/>
    <col min="5677" max="5677" width="11.6640625" style="24" customWidth="1"/>
    <col min="5678" max="5678" width="53" style="24" customWidth="1"/>
    <col min="5679" max="5679" width="16.44140625" style="24" customWidth="1"/>
    <col min="5680" max="5680" width="15.88671875" style="24" bestFit="1" customWidth="1"/>
    <col min="5681" max="5681" width="52.44140625" style="24" customWidth="1"/>
    <col min="5682" max="5682" width="31.6640625" style="24" customWidth="1"/>
    <col min="5683" max="5683" width="9.5546875" style="24" customWidth="1"/>
    <col min="5684" max="5684" width="58.5546875" style="24" customWidth="1"/>
    <col min="5685" max="5686" width="23" style="24" customWidth="1"/>
    <col min="5687" max="5687" width="49.5546875" style="24" customWidth="1"/>
    <col min="5688" max="5688" width="23" style="24" customWidth="1"/>
    <col min="5689" max="5689" width="29.88671875" style="24" customWidth="1"/>
    <col min="5690" max="5690" width="49" style="24" customWidth="1"/>
    <col min="5691" max="5691" width="31.88671875" style="24" customWidth="1"/>
    <col min="5692" max="5692" width="23" style="24" customWidth="1"/>
    <col min="5693" max="5693" width="72.88671875" style="24" customWidth="1"/>
    <col min="5694" max="5695" width="23" style="24" customWidth="1"/>
    <col min="5696" max="5696" width="67" style="24" customWidth="1"/>
    <col min="5697" max="5697" width="46.6640625" style="24" customWidth="1"/>
    <col min="5698" max="5698" width="23" style="24" customWidth="1"/>
    <col min="5699" max="5699" width="72.6640625" style="24" customWidth="1"/>
    <col min="5700" max="5701" width="23" style="24" customWidth="1"/>
    <col min="5702" max="5702" width="78.5546875" style="24" customWidth="1"/>
    <col min="5703" max="5704" width="23" style="24" customWidth="1"/>
    <col min="5705" max="5705" width="75.44140625" style="24" customWidth="1"/>
    <col min="5706" max="5707" width="23" style="24" customWidth="1"/>
    <col min="5708" max="5708" width="75.44140625" style="24" customWidth="1"/>
    <col min="5709" max="5710" width="23" style="24" customWidth="1"/>
    <col min="5711" max="5711" width="78.6640625" style="24" customWidth="1"/>
    <col min="5712" max="5713" width="23" style="24" customWidth="1"/>
    <col min="5714" max="5714" width="59.33203125" style="24" customWidth="1"/>
    <col min="5715" max="5716" width="23" style="24" customWidth="1"/>
    <col min="5717" max="5717" width="75.44140625" style="24" customWidth="1"/>
    <col min="5718" max="5751" width="23" style="24" customWidth="1"/>
    <col min="5752" max="5752" width="65.5546875" style="24" customWidth="1"/>
    <col min="5753" max="5908" width="23" style="24"/>
    <col min="5909" max="5909" width="28.109375" style="24" customWidth="1"/>
    <col min="5910" max="5913" width="0" style="24" hidden="1" customWidth="1"/>
    <col min="5914" max="5914" width="25.6640625" style="24" customWidth="1"/>
    <col min="5915" max="5915" width="17.44140625" style="24" customWidth="1"/>
    <col min="5916" max="5916" width="23" style="24" customWidth="1"/>
    <col min="5917" max="5917" width="15.88671875" style="24" customWidth="1"/>
    <col min="5918" max="5918" width="13.33203125" style="24" customWidth="1"/>
    <col min="5919" max="5919" width="29.5546875" style="24" customWidth="1"/>
    <col min="5920" max="5920" width="17.5546875" style="24" customWidth="1"/>
    <col min="5921" max="5921" width="12.88671875" style="24" customWidth="1"/>
    <col min="5922" max="5922" width="28.6640625" style="24" customWidth="1"/>
    <col min="5923" max="5923" width="16.44140625" style="24" customWidth="1"/>
    <col min="5924" max="5924" width="14" style="24" customWidth="1"/>
    <col min="5925" max="5925" width="29.33203125" style="24" customWidth="1"/>
    <col min="5926" max="5926" width="16.44140625" style="24" customWidth="1"/>
    <col min="5927" max="5927" width="12.88671875" style="24" customWidth="1"/>
    <col min="5928" max="5928" width="31.5546875" style="24" customWidth="1"/>
    <col min="5929" max="5929" width="16.44140625" style="24" customWidth="1"/>
    <col min="5930" max="5930" width="14.88671875" style="24" customWidth="1"/>
    <col min="5931" max="5931" width="35" style="24" customWidth="1"/>
    <col min="5932" max="5932" width="16.44140625" style="24" customWidth="1"/>
    <col min="5933" max="5933" width="11.6640625" style="24" customWidth="1"/>
    <col min="5934" max="5934" width="53" style="24" customWidth="1"/>
    <col min="5935" max="5935" width="16.44140625" style="24" customWidth="1"/>
    <col min="5936" max="5936" width="15.88671875" style="24" bestFit="1" customWidth="1"/>
    <col min="5937" max="5937" width="52.44140625" style="24" customWidth="1"/>
    <col min="5938" max="5938" width="31.6640625" style="24" customWidth="1"/>
    <col min="5939" max="5939" width="9.5546875" style="24" customWidth="1"/>
    <col min="5940" max="5940" width="58.5546875" style="24" customWidth="1"/>
    <col min="5941" max="5942" width="23" style="24" customWidth="1"/>
    <col min="5943" max="5943" width="49.5546875" style="24" customWidth="1"/>
    <col min="5944" max="5944" width="23" style="24" customWidth="1"/>
    <col min="5945" max="5945" width="29.88671875" style="24" customWidth="1"/>
    <col min="5946" max="5946" width="49" style="24" customWidth="1"/>
    <col min="5947" max="5947" width="31.88671875" style="24" customWidth="1"/>
    <col min="5948" max="5948" width="23" style="24" customWidth="1"/>
    <col min="5949" max="5949" width="72.88671875" style="24" customWidth="1"/>
    <col min="5950" max="5951" width="23" style="24" customWidth="1"/>
    <col min="5952" max="5952" width="67" style="24" customWidth="1"/>
    <col min="5953" max="5953" width="46.6640625" style="24" customWidth="1"/>
    <col min="5954" max="5954" width="23" style="24" customWidth="1"/>
    <col min="5955" max="5955" width="72.6640625" style="24" customWidth="1"/>
    <col min="5956" max="5957" width="23" style="24" customWidth="1"/>
    <col min="5958" max="5958" width="78.5546875" style="24" customWidth="1"/>
    <col min="5959" max="5960" width="23" style="24" customWidth="1"/>
    <col min="5961" max="5961" width="75.44140625" style="24" customWidth="1"/>
    <col min="5962" max="5963" width="23" style="24" customWidth="1"/>
    <col min="5964" max="5964" width="75.44140625" style="24" customWidth="1"/>
    <col min="5965" max="5966" width="23" style="24" customWidth="1"/>
    <col min="5967" max="5967" width="78.6640625" style="24" customWidth="1"/>
    <col min="5968" max="5969" width="23" style="24" customWidth="1"/>
    <col min="5970" max="5970" width="59.33203125" style="24" customWidth="1"/>
    <col min="5971" max="5972" width="23" style="24" customWidth="1"/>
    <col min="5973" max="5973" width="75.44140625" style="24" customWidth="1"/>
    <col min="5974" max="6007" width="23" style="24" customWidth="1"/>
    <col min="6008" max="6008" width="65.5546875" style="24" customWidth="1"/>
    <col min="6009" max="6164" width="23" style="24"/>
    <col min="6165" max="6165" width="28.109375" style="24" customWidth="1"/>
    <col min="6166" max="6169" width="0" style="24" hidden="1" customWidth="1"/>
    <col min="6170" max="6170" width="25.6640625" style="24" customWidth="1"/>
    <col min="6171" max="6171" width="17.44140625" style="24" customWidth="1"/>
    <col min="6172" max="6172" width="23" style="24" customWidth="1"/>
    <col min="6173" max="6173" width="15.88671875" style="24" customWidth="1"/>
    <col min="6174" max="6174" width="13.33203125" style="24" customWidth="1"/>
    <col min="6175" max="6175" width="29.5546875" style="24" customWidth="1"/>
    <col min="6176" max="6176" width="17.5546875" style="24" customWidth="1"/>
    <col min="6177" max="6177" width="12.88671875" style="24" customWidth="1"/>
    <col min="6178" max="6178" width="28.6640625" style="24" customWidth="1"/>
    <col min="6179" max="6179" width="16.44140625" style="24" customWidth="1"/>
    <col min="6180" max="6180" width="14" style="24" customWidth="1"/>
    <col min="6181" max="6181" width="29.33203125" style="24" customWidth="1"/>
    <col min="6182" max="6182" width="16.44140625" style="24" customWidth="1"/>
    <col min="6183" max="6183" width="12.88671875" style="24" customWidth="1"/>
    <col min="6184" max="6184" width="31.5546875" style="24" customWidth="1"/>
    <col min="6185" max="6185" width="16.44140625" style="24" customWidth="1"/>
    <col min="6186" max="6186" width="14.88671875" style="24" customWidth="1"/>
    <col min="6187" max="6187" width="35" style="24" customWidth="1"/>
    <col min="6188" max="6188" width="16.44140625" style="24" customWidth="1"/>
    <col min="6189" max="6189" width="11.6640625" style="24" customWidth="1"/>
    <col min="6190" max="6190" width="53" style="24" customWidth="1"/>
    <col min="6191" max="6191" width="16.44140625" style="24" customWidth="1"/>
    <col min="6192" max="6192" width="15.88671875" style="24" bestFit="1" customWidth="1"/>
    <col min="6193" max="6193" width="52.44140625" style="24" customWidth="1"/>
    <col min="6194" max="6194" width="31.6640625" style="24" customWidth="1"/>
    <col min="6195" max="6195" width="9.5546875" style="24" customWidth="1"/>
    <col min="6196" max="6196" width="58.5546875" style="24" customWidth="1"/>
    <col min="6197" max="6198" width="23" style="24" customWidth="1"/>
    <col min="6199" max="6199" width="49.5546875" style="24" customWidth="1"/>
    <col min="6200" max="6200" width="23" style="24" customWidth="1"/>
    <col min="6201" max="6201" width="29.88671875" style="24" customWidth="1"/>
    <col min="6202" max="6202" width="49" style="24" customWidth="1"/>
    <col min="6203" max="6203" width="31.88671875" style="24" customWidth="1"/>
    <col min="6204" max="6204" width="23" style="24" customWidth="1"/>
    <col min="6205" max="6205" width="72.88671875" style="24" customWidth="1"/>
    <col min="6206" max="6207" width="23" style="24" customWidth="1"/>
    <col min="6208" max="6208" width="67" style="24" customWidth="1"/>
    <col min="6209" max="6209" width="46.6640625" style="24" customWidth="1"/>
    <col min="6210" max="6210" width="23" style="24" customWidth="1"/>
    <col min="6211" max="6211" width="72.6640625" style="24" customWidth="1"/>
    <col min="6212" max="6213" width="23" style="24" customWidth="1"/>
    <col min="6214" max="6214" width="78.5546875" style="24" customWidth="1"/>
    <col min="6215" max="6216" width="23" style="24" customWidth="1"/>
    <col min="6217" max="6217" width="75.44140625" style="24" customWidth="1"/>
    <col min="6218" max="6219" width="23" style="24" customWidth="1"/>
    <col min="6220" max="6220" width="75.44140625" style="24" customWidth="1"/>
    <col min="6221" max="6222" width="23" style="24" customWidth="1"/>
    <col min="6223" max="6223" width="78.6640625" style="24" customWidth="1"/>
    <col min="6224" max="6225" width="23" style="24" customWidth="1"/>
    <col min="6226" max="6226" width="59.33203125" style="24" customWidth="1"/>
    <col min="6227" max="6228" width="23" style="24" customWidth="1"/>
    <col min="6229" max="6229" width="75.44140625" style="24" customWidth="1"/>
    <col min="6230" max="6263" width="23" style="24" customWidth="1"/>
    <col min="6264" max="6264" width="65.5546875" style="24" customWidth="1"/>
    <col min="6265" max="6420" width="23" style="24"/>
    <col min="6421" max="6421" width="28.109375" style="24" customWidth="1"/>
    <col min="6422" max="6425" width="0" style="24" hidden="1" customWidth="1"/>
    <col min="6426" max="6426" width="25.6640625" style="24" customWidth="1"/>
    <col min="6427" max="6427" width="17.44140625" style="24" customWidth="1"/>
    <col min="6428" max="6428" width="23" style="24" customWidth="1"/>
    <col min="6429" max="6429" width="15.88671875" style="24" customWidth="1"/>
    <col min="6430" max="6430" width="13.33203125" style="24" customWidth="1"/>
    <col min="6431" max="6431" width="29.5546875" style="24" customWidth="1"/>
    <col min="6432" max="6432" width="17.5546875" style="24" customWidth="1"/>
    <col min="6433" max="6433" width="12.88671875" style="24" customWidth="1"/>
    <col min="6434" max="6434" width="28.6640625" style="24" customWidth="1"/>
    <col min="6435" max="6435" width="16.44140625" style="24" customWidth="1"/>
    <col min="6436" max="6436" width="14" style="24" customWidth="1"/>
    <col min="6437" max="6437" width="29.33203125" style="24" customWidth="1"/>
    <col min="6438" max="6438" width="16.44140625" style="24" customWidth="1"/>
    <col min="6439" max="6439" width="12.88671875" style="24" customWidth="1"/>
    <col min="6440" max="6440" width="31.5546875" style="24" customWidth="1"/>
    <col min="6441" max="6441" width="16.44140625" style="24" customWidth="1"/>
    <col min="6442" max="6442" width="14.88671875" style="24" customWidth="1"/>
    <col min="6443" max="6443" width="35" style="24" customWidth="1"/>
    <col min="6444" max="6444" width="16.44140625" style="24" customWidth="1"/>
    <col min="6445" max="6445" width="11.6640625" style="24" customWidth="1"/>
    <col min="6446" max="6446" width="53" style="24" customWidth="1"/>
    <col min="6447" max="6447" width="16.44140625" style="24" customWidth="1"/>
    <col min="6448" max="6448" width="15.88671875" style="24" bestFit="1" customWidth="1"/>
    <col min="6449" max="6449" width="52.44140625" style="24" customWidth="1"/>
    <col min="6450" max="6450" width="31.6640625" style="24" customWidth="1"/>
    <col min="6451" max="6451" width="9.5546875" style="24" customWidth="1"/>
    <col min="6452" max="6452" width="58.5546875" style="24" customWidth="1"/>
    <col min="6453" max="6454" width="23" style="24" customWidth="1"/>
    <col min="6455" max="6455" width="49.5546875" style="24" customWidth="1"/>
    <col min="6456" max="6456" width="23" style="24" customWidth="1"/>
    <col min="6457" max="6457" width="29.88671875" style="24" customWidth="1"/>
    <col min="6458" max="6458" width="49" style="24" customWidth="1"/>
    <col min="6459" max="6459" width="31.88671875" style="24" customWidth="1"/>
    <col min="6460" max="6460" width="23" style="24" customWidth="1"/>
    <col min="6461" max="6461" width="72.88671875" style="24" customWidth="1"/>
    <col min="6462" max="6463" width="23" style="24" customWidth="1"/>
    <col min="6464" max="6464" width="67" style="24" customWidth="1"/>
    <col min="6465" max="6465" width="46.6640625" style="24" customWidth="1"/>
    <col min="6466" max="6466" width="23" style="24" customWidth="1"/>
    <col min="6467" max="6467" width="72.6640625" style="24" customWidth="1"/>
    <col min="6468" max="6469" width="23" style="24" customWidth="1"/>
    <col min="6470" max="6470" width="78.5546875" style="24" customWidth="1"/>
    <col min="6471" max="6472" width="23" style="24" customWidth="1"/>
    <col min="6473" max="6473" width="75.44140625" style="24" customWidth="1"/>
    <col min="6474" max="6475" width="23" style="24" customWidth="1"/>
    <col min="6476" max="6476" width="75.44140625" style="24" customWidth="1"/>
    <col min="6477" max="6478" width="23" style="24" customWidth="1"/>
    <col min="6479" max="6479" width="78.6640625" style="24" customWidth="1"/>
    <col min="6480" max="6481" width="23" style="24" customWidth="1"/>
    <col min="6482" max="6482" width="59.33203125" style="24" customWidth="1"/>
    <col min="6483" max="6484" width="23" style="24" customWidth="1"/>
    <col min="6485" max="6485" width="75.44140625" style="24" customWidth="1"/>
    <col min="6486" max="6519" width="23" style="24" customWidth="1"/>
    <col min="6520" max="6520" width="65.5546875" style="24" customWidth="1"/>
    <col min="6521" max="6676" width="23" style="24"/>
    <col min="6677" max="6677" width="28.109375" style="24" customWidth="1"/>
    <col min="6678" max="6681" width="0" style="24" hidden="1" customWidth="1"/>
    <col min="6682" max="6682" width="25.6640625" style="24" customWidth="1"/>
    <col min="6683" max="6683" width="17.44140625" style="24" customWidth="1"/>
    <col min="6684" max="6684" width="23" style="24" customWidth="1"/>
    <col min="6685" max="6685" width="15.88671875" style="24" customWidth="1"/>
    <col min="6686" max="6686" width="13.33203125" style="24" customWidth="1"/>
    <col min="6687" max="6687" width="29.5546875" style="24" customWidth="1"/>
    <col min="6688" max="6688" width="17.5546875" style="24" customWidth="1"/>
    <col min="6689" max="6689" width="12.88671875" style="24" customWidth="1"/>
    <col min="6690" max="6690" width="28.6640625" style="24" customWidth="1"/>
    <col min="6691" max="6691" width="16.44140625" style="24" customWidth="1"/>
    <col min="6692" max="6692" width="14" style="24" customWidth="1"/>
    <col min="6693" max="6693" width="29.33203125" style="24" customWidth="1"/>
    <col min="6694" max="6694" width="16.44140625" style="24" customWidth="1"/>
    <col min="6695" max="6695" width="12.88671875" style="24" customWidth="1"/>
    <col min="6696" max="6696" width="31.5546875" style="24" customWidth="1"/>
    <col min="6697" max="6697" width="16.44140625" style="24" customWidth="1"/>
    <col min="6698" max="6698" width="14.88671875" style="24" customWidth="1"/>
    <col min="6699" max="6699" width="35" style="24" customWidth="1"/>
    <col min="6700" max="6700" width="16.44140625" style="24" customWidth="1"/>
    <col min="6701" max="6701" width="11.6640625" style="24" customWidth="1"/>
    <col min="6702" max="6702" width="53" style="24" customWidth="1"/>
    <col min="6703" max="6703" width="16.44140625" style="24" customWidth="1"/>
    <col min="6704" max="6704" width="15.88671875" style="24" bestFit="1" customWidth="1"/>
    <col min="6705" max="6705" width="52.44140625" style="24" customWidth="1"/>
    <col min="6706" max="6706" width="31.6640625" style="24" customWidth="1"/>
    <col min="6707" max="6707" width="9.5546875" style="24" customWidth="1"/>
    <col min="6708" max="6708" width="58.5546875" style="24" customWidth="1"/>
    <col min="6709" max="6710" width="23" style="24" customWidth="1"/>
    <col min="6711" max="6711" width="49.5546875" style="24" customWidth="1"/>
    <col min="6712" max="6712" width="23" style="24" customWidth="1"/>
    <col min="6713" max="6713" width="29.88671875" style="24" customWidth="1"/>
    <col min="6714" max="6714" width="49" style="24" customWidth="1"/>
    <col min="6715" max="6715" width="31.88671875" style="24" customWidth="1"/>
    <col min="6716" max="6716" width="23" style="24" customWidth="1"/>
    <col min="6717" max="6717" width="72.88671875" style="24" customWidth="1"/>
    <col min="6718" max="6719" width="23" style="24" customWidth="1"/>
    <col min="6720" max="6720" width="67" style="24" customWidth="1"/>
    <col min="6721" max="6721" width="46.6640625" style="24" customWidth="1"/>
    <col min="6722" max="6722" width="23" style="24" customWidth="1"/>
    <col min="6723" max="6723" width="72.6640625" style="24" customWidth="1"/>
    <col min="6724" max="6725" width="23" style="24" customWidth="1"/>
    <col min="6726" max="6726" width="78.5546875" style="24" customWidth="1"/>
    <col min="6727" max="6728" width="23" style="24" customWidth="1"/>
    <col min="6729" max="6729" width="75.44140625" style="24" customWidth="1"/>
    <col min="6730" max="6731" width="23" style="24" customWidth="1"/>
    <col min="6732" max="6732" width="75.44140625" style="24" customWidth="1"/>
    <col min="6733" max="6734" width="23" style="24" customWidth="1"/>
    <col min="6735" max="6735" width="78.6640625" style="24" customWidth="1"/>
    <col min="6736" max="6737" width="23" style="24" customWidth="1"/>
    <col min="6738" max="6738" width="59.33203125" style="24" customWidth="1"/>
    <col min="6739" max="6740" width="23" style="24" customWidth="1"/>
    <col min="6741" max="6741" width="75.44140625" style="24" customWidth="1"/>
    <col min="6742" max="6775" width="23" style="24" customWidth="1"/>
    <col min="6776" max="6776" width="65.5546875" style="24" customWidth="1"/>
    <col min="6777" max="6932" width="23" style="24"/>
    <col min="6933" max="6933" width="28.109375" style="24" customWidth="1"/>
    <col min="6934" max="6937" width="0" style="24" hidden="1" customWidth="1"/>
    <col min="6938" max="6938" width="25.6640625" style="24" customWidth="1"/>
    <col min="6939" max="6939" width="17.44140625" style="24" customWidth="1"/>
    <col min="6940" max="6940" width="23" style="24" customWidth="1"/>
    <col min="6941" max="6941" width="15.88671875" style="24" customWidth="1"/>
    <col min="6942" max="6942" width="13.33203125" style="24" customWidth="1"/>
    <col min="6943" max="6943" width="29.5546875" style="24" customWidth="1"/>
    <col min="6944" max="6944" width="17.5546875" style="24" customWidth="1"/>
    <col min="6945" max="6945" width="12.88671875" style="24" customWidth="1"/>
    <col min="6946" max="6946" width="28.6640625" style="24" customWidth="1"/>
    <col min="6947" max="6947" width="16.44140625" style="24" customWidth="1"/>
    <col min="6948" max="6948" width="14" style="24" customWidth="1"/>
    <col min="6949" max="6949" width="29.33203125" style="24" customWidth="1"/>
    <col min="6950" max="6950" width="16.44140625" style="24" customWidth="1"/>
    <col min="6951" max="6951" width="12.88671875" style="24" customWidth="1"/>
    <col min="6952" max="6952" width="31.5546875" style="24" customWidth="1"/>
    <col min="6953" max="6953" width="16.44140625" style="24" customWidth="1"/>
    <col min="6954" max="6954" width="14.88671875" style="24" customWidth="1"/>
    <col min="6955" max="6955" width="35" style="24" customWidth="1"/>
    <col min="6956" max="6956" width="16.44140625" style="24" customWidth="1"/>
    <col min="6957" max="6957" width="11.6640625" style="24" customWidth="1"/>
    <col min="6958" max="6958" width="53" style="24" customWidth="1"/>
    <col min="6959" max="6959" width="16.44140625" style="24" customWidth="1"/>
    <col min="6960" max="6960" width="15.88671875" style="24" bestFit="1" customWidth="1"/>
    <col min="6961" max="6961" width="52.44140625" style="24" customWidth="1"/>
    <col min="6962" max="6962" width="31.6640625" style="24" customWidth="1"/>
    <col min="6963" max="6963" width="9.5546875" style="24" customWidth="1"/>
    <col min="6964" max="6964" width="58.5546875" style="24" customWidth="1"/>
    <col min="6965" max="6966" width="23" style="24" customWidth="1"/>
    <col min="6967" max="6967" width="49.5546875" style="24" customWidth="1"/>
    <col min="6968" max="6968" width="23" style="24" customWidth="1"/>
    <col min="6969" max="6969" width="29.88671875" style="24" customWidth="1"/>
    <col min="6970" max="6970" width="49" style="24" customWidth="1"/>
    <col min="6971" max="6971" width="31.88671875" style="24" customWidth="1"/>
    <col min="6972" max="6972" width="23" style="24" customWidth="1"/>
    <col min="6973" max="6973" width="72.88671875" style="24" customWidth="1"/>
    <col min="6974" max="6975" width="23" style="24" customWidth="1"/>
    <col min="6976" max="6976" width="67" style="24" customWidth="1"/>
    <col min="6977" max="6977" width="46.6640625" style="24" customWidth="1"/>
    <col min="6978" max="6978" width="23" style="24" customWidth="1"/>
    <col min="6979" max="6979" width="72.6640625" style="24" customWidth="1"/>
    <col min="6980" max="6981" width="23" style="24" customWidth="1"/>
    <col min="6982" max="6982" width="78.5546875" style="24" customWidth="1"/>
    <col min="6983" max="6984" width="23" style="24" customWidth="1"/>
    <col min="6985" max="6985" width="75.44140625" style="24" customWidth="1"/>
    <col min="6986" max="6987" width="23" style="24" customWidth="1"/>
    <col min="6988" max="6988" width="75.44140625" style="24" customWidth="1"/>
    <col min="6989" max="6990" width="23" style="24" customWidth="1"/>
    <col min="6991" max="6991" width="78.6640625" style="24" customWidth="1"/>
    <col min="6992" max="6993" width="23" style="24" customWidth="1"/>
    <col min="6994" max="6994" width="59.33203125" style="24" customWidth="1"/>
    <col min="6995" max="6996" width="23" style="24" customWidth="1"/>
    <col min="6997" max="6997" width="75.44140625" style="24" customWidth="1"/>
    <col min="6998" max="7031" width="23" style="24" customWidth="1"/>
    <col min="7032" max="7032" width="65.5546875" style="24" customWidth="1"/>
    <col min="7033" max="7188" width="23" style="24"/>
    <col min="7189" max="7189" width="28.109375" style="24" customWidth="1"/>
    <col min="7190" max="7193" width="0" style="24" hidden="1" customWidth="1"/>
    <col min="7194" max="7194" width="25.6640625" style="24" customWidth="1"/>
    <col min="7195" max="7195" width="17.44140625" style="24" customWidth="1"/>
    <col min="7196" max="7196" width="23" style="24" customWidth="1"/>
    <col min="7197" max="7197" width="15.88671875" style="24" customWidth="1"/>
    <col min="7198" max="7198" width="13.33203125" style="24" customWidth="1"/>
    <col min="7199" max="7199" width="29.5546875" style="24" customWidth="1"/>
    <col min="7200" max="7200" width="17.5546875" style="24" customWidth="1"/>
    <col min="7201" max="7201" width="12.88671875" style="24" customWidth="1"/>
    <col min="7202" max="7202" width="28.6640625" style="24" customWidth="1"/>
    <col min="7203" max="7203" width="16.44140625" style="24" customWidth="1"/>
    <col min="7204" max="7204" width="14" style="24" customWidth="1"/>
    <col min="7205" max="7205" width="29.33203125" style="24" customWidth="1"/>
    <col min="7206" max="7206" width="16.44140625" style="24" customWidth="1"/>
    <col min="7207" max="7207" width="12.88671875" style="24" customWidth="1"/>
    <col min="7208" max="7208" width="31.5546875" style="24" customWidth="1"/>
    <col min="7209" max="7209" width="16.44140625" style="24" customWidth="1"/>
    <col min="7210" max="7210" width="14.88671875" style="24" customWidth="1"/>
    <col min="7211" max="7211" width="35" style="24" customWidth="1"/>
    <col min="7212" max="7212" width="16.44140625" style="24" customWidth="1"/>
    <col min="7213" max="7213" width="11.6640625" style="24" customWidth="1"/>
    <col min="7214" max="7214" width="53" style="24" customWidth="1"/>
    <col min="7215" max="7215" width="16.44140625" style="24" customWidth="1"/>
    <col min="7216" max="7216" width="15.88671875" style="24" bestFit="1" customWidth="1"/>
    <col min="7217" max="7217" width="52.44140625" style="24" customWidth="1"/>
    <col min="7218" max="7218" width="31.6640625" style="24" customWidth="1"/>
    <col min="7219" max="7219" width="9.5546875" style="24" customWidth="1"/>
    <col min="7220" max="7220" width="58.5546875" style="24" customWidth="1"/>
    <col min="7221" max="7222" width="23" style="24" customWidth="1"/>
    <col min="7223" max="7223" width="49.5546875" style="24" customWidth="1"/>
    <col min="7224" max="7224" width="23" style="24" customWidth="1"/>
    <col min="7225" max="7225" width="29.88671875" style="24" customWidth="1"/>
    <col min="7226" max="7226" width="49" style="24" customWidth="1"/>
    <col min="7227" max="7227" width="31.88671875" style="24" customWidth="1"/>
    <col min="7228" max="7228" width="23" style="24" customWidth="1"/>
    <col min="7229" max="7229" width="72.88671875" style="24" customWidth="1"/>
    <col min="7230" max="7231" width="23" style="24" customWidth="1"/>
    <col min="7232" max="7232" width="67" style="24" customWidth="1"/>
    <col min="7233" max="7233" width="46.6640625" style="24" customWidth="1"/>
    <col min="7234" max="7234" width="23" style="24" customWidth="1"/>
    <col min="7235" max="7235" width="72.6640625" style="24" customWidth="1"/>
    <col min="7236" max="7237" width="23" style="24" customWidth="1"/>
    <col min="7238" max="7238" width="78.5546875" style="24" customWidth="1"/>
    <col min="7239" max="7240" width="23" style="24" customWidth="1"/>
    <col min="7241" max="7241" width="75.44140625" style="24" customWidth="1"/>
    <col min="7242" max="7243" width="23" style="24" customWidth="1"/>
    <col min="7244" max="7244" width="75.44140625" style="24" customWidth="1"/>
    <col min="7245" max="7246" width="23" style="24" customWidth="1"/>
    <col min="7247" max="7247" width="78.6640625" style="24" customWidth="1"/>
    <col min="7248" max="7249" width="23" style="24" customWidth="1"/>
    <col min="7250" max="7250" width="59.33203125" style="24" customWidth="1"/>
    <col min="7251" max="7252" width="23" style="24" customWidth="1"/>
    <col min="7253" max="7253" width="75.44140625" style="24" customWidth="1"/>
    <col min="7254" max="7287" width="23" style="24" customWidth="1"/>
    <col min="7288" max="7288" width="65.5546875" style="24" customWidth="1"/>
    <col min="7289" max="7444" width="23" style="24"/>
    <col min="7445" max="7445" width="28.109375" style="24" customWidth="1"/>
    <col min="7446" max="7449" width="0" style="24" hidden="1" customWidth="1"/>
    <col min="7450" max="7450" width="25.6640625" style="24" customWidth="1"/>
    <col min="7451" max="7451" width="17.44140625" style="24" customWidth="1"/>
    <col min="7452" max="7452" width="23" style="24" customWidth="1"/>
    <col min="7453" max="7453" width="15.88671875" style="24" customWidth="1"/>
    <col min="7454" max="7454" width="13.33203125" style="24" customWidth="1"/>
    <col min="7455" max="7455" width="29.5546875" style="24" customWidth="1"/>
    <col min="7456" max="7456" width="17.5546875" style="24" customWidth="1"/>
    <col min="7457" max="7457" width="12.88671875" style="24" customWidth="1"/>
    <col min="7458" max="7458" width="28.6640625" style="24" customWidth="1"/>
    <col min="7459" max="7459" width="16.44140625" style="24" customWidth="1"/>
    <col min="7460" max="7460" width="14" style="24" customWidth="1"/>
    <col min="7461" max="7461" width="29.33203125" style="24" customWidth="1"/>
    <col min="7462" max="7462" width="16.44140625" style="24" customWidth="1"/>
    <col min="7463" max="7463" width="12.88671875" style="24" customWidth="1"/>
    <col min="7464" max="7464" width="31.5546875" style="24" customWidth="1"/>
    <col min="7465" max="7465" width="16.44140625" style="24" customWidth="1"/>
    <col min="7466" max="7466" width="14.88671875" style="24" customWidth="1"/>
    <col min="7467" max="7467" width="35" style="24" customWidth="1"/>
    <col min="7468" max="7468" width="16.44140625" style="24" customWidth="1"/>
    <col min="7469" max="7469" width="11.6640625" style="24" customWidth="1"/>
    <col min="7470" max="7470" width="53" style="24" customWidth="1"/>
    <col min="7471" max="7471" width="16.44140625" style="24" customWidth="1"/>
    <col min="7472" max="7472" width="15.88671875" style="24" bestFit="1" customWidth="1"/>
    <col min="7473" max="7473" width="52.44140625" style="24" customWidth="1"/>
    <col min="7474" max="7474" width="31.6640625" style="24" customWidth="1"/>
    <col min="7475" max="7475" width="9.5546875" style="24" customWidth="1"/>
    <col min="7476" max="7476" width="58.5546875" style="24" customWidth="1"/>
    <col min="7477" max="7478" width="23" style="24" customWidth="1"/>
    <col min="7479" max="7479" width="49.5546875" style="24" customWidth="1"/>
    <col min="7480" max="7480" width="23" style="24" customWidth="1"/>
    <col min="7481" max="7481" width="29.88671875" style="24" customWidth="1"/>
    <col min="7482" max="7482" width="49" style="24" customWidth="1"/>
    <col min="7483" max="7483" width="31.88671875" style="24" customWidth="1"/>
    <col min="7484" max="7484" width="23" style="24" customWidth="1"/>
    <col min="7485" max="7485" width="72.88671875" style="24" customWidth="1"/>
    <col min="7486" max="7487" width="23" style="24" customWidth="1"/>
    <col min="7488" max="7488" width="67" style="24" customWidth="1"/>
    <col min="7489" max="7489" width="46.6640625" style="24" customWidth="1"/>
    <col min="7490" max="7490" width="23" style="24" customWidth="1"/>
    <col min="7491" max="7491" width="72.6640625" style="24" customWidth="1"/>
    <col min="7492" max="7493" width="23" style="24" customWidth="1"/>
    <col min="7494" max="7494" width="78.5546875" style="24" customWidth="1"/>
    <col min="7495" max="7496" width="23" style="24" customWidth="1"/>
    <col min="7497" max="7497" width="75.44140625" style="24" customWidth="1"/>
    <col min="7498" max="7499" width="23" style="24" customWidth="1"/>
    <col min="7500" max="7500" width="75.44140625" style="24" customWidth="1"/>
    <col min="7501" max="7502" width="23" style="24" customWidth="1"/>
    <col min="7503" max="7503" width="78.6640625" style="24" customWidth="1"/>
    <col min="7504" max="7505" width="23" style="24" customWidth="1"/>
    <col min="7506" max="7506" width="59.33203125" style="24" customWidth="1"/>
    <col min="7507" max="7508" width="23" style="24" customWidth="1"/>
    <col min="7509" max="7509" width="75.44140625" style="24" customWidth="1"/>
    <col min="7510" max="7543" width="23" style="24" customWidth="1"/>
    <col min="7544" max="7544" width="65.5546875" style="24" customWidth="1"/>
    <col min="7545" max="7700" width="23" style="24"/>
    <col min="7701" max="7701" width="28.109375" style="24" customWidth="1"/>
    <col min="7702" max="7705" width="0" style="24" hidden="1" customWidth="1"/>
    <col min="7706" max="7706" width="25.6640625" style="24" customWidth="1"/>
    <col min="7707" max="7707" width="17.44140625" style="24" customWidth="1"/>
    <col min="7708" max="7708" width="23" style="24" customWidth="1"/>
    <col min="7709" max="7709" width="15.88671875" style="24" customWidth="1"/>
    <col min="7710" max="7710" width="13.33203125" style="24" customWidth="1"/>
    <col min="7711" max="7711" width="29.5546875" style="24" customWidth="1"/>
    <col min="7712" max="7712" width="17.5546875" style="24" customWidth="1"/>
    <col min="7713" max="7713" width="12.88671875" style="24" customWidth="1"/>
    <col min="7714" max="7714" width="28.6640625" style="24" customWidth="1"/>
    <col min="7715" max="7715" width="16.44140625" style="24" customWidth="1"/>
    <col min="7716" max="7716" width="14" style="24" customWidth="1"/>
    <col min="7717" max="7717" width="29.33203125" style="24" customWidth="1"/>
    <col min="7718" max="7718" width="16.44140625" style="24" customWidth="1"/>
    <col min="7719" max="7719" width="12.88671875" style="24" customWidth="1"/>
    <col min="7720" max="7720" width="31.5546875" style="24" customWidth="1"/>
    <col min="7721" max="7721" width="16.44140625" style="24" customWidth="1"/>
    <col min="7722" max="7722" width="14.88671875" style="24" customWidth="1"/>
    <col min="7723" max="7723" width="35" style="24" customWidth="1"/>
    <col min="7724" max="7724" width="16.44140625" style="24" customWidth="1"/>
    <col min="7725" max="7725" width="11.6640625" style="24" customWidth="1"/>
    <col min="7726" max="7726" width="53" style="24" customWidth="1"/>
    <col min="7727" max="7727" width="16.44140625" style="24" customWidth="1"/>
    <col min="7728" max="7728" width="15.88671875" style="24" bestFit="1" customWidth="1"/>
    <col min="7729" max="7729" width="52.44140625" style="24" customWidth="1"/>
    <col min="7730" max="7730" width="31.6640625" style="24" customWidth="1"/>
    <col min="7731" max="7731" width="9.5546875" style="24" customWidth="1"/>
    <col min="7732" max="7732" width="58.5546875" style="24" customWidth="1"/>
    <col min="7733" max="7734" width="23" style="24" customWidth="1"/>
    <col min="7735" max="7735" width="49.5546875" style="24" customWidth="1"/>
    <col min="7736" max="7736" width="23" style="24" customWidth="1"/>
    <col min="7737" max="7737" width="29.88671875" style="24" customWidth="1"/>
    <col min="7738" max="7738" width="49" style="24" customWidth="1"/>
    <col min="7739" max="7739" width="31.88671875" style="24" customWidth="1"/>
    <col min="7740" max="7740" width="23" style="24" customWidth="1"/>
    <col min="7741" max="7741" width="72.88671875" style="24" customWidth="1"/>
    <col min="7742" max="7743" width="23" style="24" customWidth="1"/>
    <col min="7744" max="7744" width="67" style="24" customWidth="1"/>
    <col min="7745" max="7745" width="46.6640625" style="24" customWidth="1"/>
    <col min="7746" max="7746" width="23" style="24" customWidth="1"/>
    <col min="7747" max="7747" width="72.6640625" style="24" customWidth="1"/>
    <col min="7748" max="7749" width="23" style="24" customWidth="1"/>
    <col min="7750" max="7750" width="78.5546875" style="24" customWidth="1"/>
    <col min="7751" max="7752" width="23" style="24" customWidth="1"/>
    <col min="7753" max="7753" width="75.44140625" style="24" customWidth="1"/>
    <col min="7754" max="7755" width="23" style="24" customWidth="1"/>
    <col min="7756" max="7756" width="75.44140625" style="24" customWidth="1"/>
    <col min="7757" max="7758" width="23" style="24" customWidth="1"/>
    <col min="7759" max="7759" width="78.6640625" style="24" customWidth="1"/>
    <col min="7760" max="7761" width="23" style="24" customWidth="1"/>
    <col min="7762" max="7762" width="59.33203125" style="24" customWidth="1"/>
    <col min="7763" max="7764" width="23" style="24" customWidth="1"/>
    <col min="7765" max="7765" width="75.44140625" style="24" customWidth="1"/>
    <col min="7766" max="7799" width="23" style="24" customWidth="1"/>
    <col min="7800" max="7800" width="65.5546875" style="24" customWidth="1"/>
    <col min="7801" max="7956" width="23" style="24"/>
    <col min="7957" max="7957" width="28.109375" style="24" customWidth="1"/>
    <col min="7958" max="7961" width="0" style="24" hidden="1" customWidth="1"/>
    <col min="7962" max="7962" width="25.6640625" style="24" customWidth="1"/>
    <col min="7963" max="7963" width="17.44140625" style="24" customWidth="1"/>
    <col min="7964" max="7964" width="23" style="24" customWidth="1"/>
    <col min="7965" max="7965" width="15.88671875" style="24" customWidth="1"/>
    <col min="7966" max="7966" width="13.33203125" style="24" customWidth="1"/>
    <col min="7967" max="7967" width="29.5546875" style="24" customWidth="1"/>
    <col min="7968" max="7968" width="17.5546875" style="24" customWidth="1"/>
    <col min="7969" max="7969" width="12.88671875" style="24" customWidth="1"/>
    <col min="7970" max="7970" width="28.6640625" style="24" customWidth="1"/>
    <col min="7971" max="7971" width="16.44140625" style="24" customWidth="1"/>
    <col min="7972" max="7972" width="14" style="24" customWidth="1"/>
    <col min="7973" max="7973" width="29.33203125" style="24" customWidth="1"/>
    <col min="7974" max="7974" width="16.44140625" style="24" customWidth="1"/>
    <col min="7975" max="7975" width="12.88671875" style="24" customWidth="1"/>
    <col min="7976" max="7976" width="31.5546875" style="24" customWidth="1"/>
    <col min="7977" max="7977" width="16.44140625" style="24" customWidth="1"/>
    <col min="7978" max="7978" width="14.88671875" style="24" customWidth="1"/>
    <col min="7979" max="7979" width="35" style="24" customWidth="1"/>
    <col min="7980" max="7980" width="16.44140625" style="24" customWidth="1"/>
    <col min="7981" max="7981" width="11.6640625" style="24" customWidth="1"/>
    <col min="7982" max="7982" width="53" style="24" customWidth="1"/>
    <col min="7983" max="7983" width="16.44140625" style="24" customWidth="1"/>
    <col min="7984" max="7984" width="15.88671875" style="24" bestFit="1" customWidth="1"/>
    <col min="7985" max="7985" width="52.44140625" style="24" customWidth="1"/>
    <col min="7986" max="7986" width="31.6640625" style="24" customWidth="1"/>
    <col min="7987" max="7987" width="9.5546875" style="24" customWidth="1"/>
    <col min="7988" max="7988" width="58.5546875" style="24" customWidth="1"/>
    <col min="7989" max="7990" width="23" style="24" customWidth="1"/>
    <col min="7991" max="7991" width="49.5546875" style="24" customWidth="1"/>
    <col min="7992" max="7992" width="23" style="24" customWidth="1"/>
    <col min="7993" max="7993" width="29.88671875" style="24" customWidth="1"/>
    <col min="7994" max="7994" width="49" style="24" customWidth="1"/>
    <col min="7995" max="7995" width="31.88671875" style="24" customWidth="1"/>
    <col min="7996" max="7996" width="23" style="24" customWidth="1"/>
    <col min="7997" max="7997" width="72.88671875" style="24" customWidth="1"/>
    <col min="7998" max="7999" width="23" style="24" customWidth="1"/>
    <col min="8000" max="8000" width="67" style="24" customWidth="1"/>
    <col min="8001" max="8001" width="46.6640625" style="24" customWidth="1"/>
    <col min="8002" max="8002" width="23" style="24" customWidth="1"/>
    <col min="8003" max="8003" width="72.6640625" style="24" customWidth="1"/>
    <col min="8004" max="8005" width="23" style="24" customWidth="1"/>
    <col min="8006" max="8006" width="78.5546875" style="24" customWidth="1"/>
    <col min="8007" max="8008" width="23" style="24" customWidth="1"/>
    <col min="8009" max="8009" width="75.44140625" style="24" customWidth="1"/>
    <col min="8010" max="8011" width="23" style="24" customWidth="1"/>
    <col min="8012" max="8012" width="75.44140625" style="24" customWidth="1"/>
    <col min="8013" max="8014" width="23" style="24" customWidth="1"/>
    <col min="8015" max="8015" width="78.6640625" style="24" customWidth="1"/>
    <col min="8016" max="8017" width="23" style="24" customWidth="1"/>
    <col min="8018" max="8018" width="59.33203125" style="24" customWidth="1"/>
    <col min="8019" max="8020" width="23" style="24" customWidth="1"/>
    <col min="8021" max="8021" width="75.44140625" style="24" customWidth="1"/>
    <col min="8022" max="8055" width="23" style="24" customWidth="1"/>
    <col min="8056" max="8056" width="65.5546875" style="24" customWidth="1"/>
    <col min="8057" max="8212" width="23" style="24"/>
    <col min="8213" max="8213" width="28.109375" style="24" customWidth="1"/>
    <col min="8214" max="8217" width="0" style="24" hidden="1" customWidth="1"/>
    <col min="8218" max="8218" width="25.6640625" style="24" customWidth="1"/>
    <col min="8219" max="8219" width="17.44140625" style="24" customWidth="1"/>
    <col min="8220" max="8220" width="23" style="24" customWidth="1"/>
    <col min="8221" max="8221" width="15.88671875" style="24" customWidth="1"/>
    <col min="8222" max="8222" width="13.33203125" style="24" customWidth="1"/>
    <col min="8223" max="8223" width="29.5546875" style="24" customWidth="1"/>
    <col min="8224" max="8224" width="17.5546875" style="24" customWidth="1"/>
    <col min="8225" max="8225" width="12.88671875" style="24" customWidth="1"/>
    <col min="8226" max="8226" width="28.6640625" style="24" customWidth="1"/>
    <col min="8227" max="8227" width="16.44140625" style="24" customWidth="1"/>
    <col min="8228" max="8228" width="14" style="24" customWidth="1"/>
    <col min="8229" max="8229" width="29.33203125" style="24" customWidth="1"/>
    <col min="8230" max="8230" width="16.44140625" style="24" customWidth="1"/>
    <col min="8231" max="8231" width="12.88671875" style="24" customWidth="1"/>
    <col min="8232" max="8232" width="31.5546875" style="24" customWidth="1"/>
    <col min="8233" max="8233" width="16.44140625" style="24" customWidth="1"/>
    <col min="8234" max="8234" width="14.88671875" style="24" customWidth="1"/>
    <col min="8235" max="8235" width="35" style="24" customWidth="1"/>
    <col min="8236" max="8236" width="16.44140625" style="24" customWidth="1"/>
    <col min="8237" max="8237" width="11.6640625" style="24" customWidth="1"/>
    <col min="8238" max="8238" width="53" style="24" customWidth="1"/>
    <col min="8239" max="8239" width="16.44140625" style="24" customWidth="1"/>
    <col min="8240" max="8240" width="15.88671875" style="24" bestFit="1" customWidth="1"/>
    <col min="8241" max="8241" width="52.44140625" style="24" customWidth="1"/>
    <col min="8242" max="8242" width="31.6640625" style="24" customWidth="1"/>
    <col min="8243" max="8243" width="9.5546875" style="24" customWidth="1"/>
    <col min="8244" max="8244" width="58.5546875" style="24" customWidth="1"/>
    <col min="8245" max="8246" width="23" style="24" customWidth="1"/>
    <col min="8247" max="8247" width="49.5546875" style="24" customWidth="1"/>
    <col min="8248" max="8248" width="23" style="24" customWidth="1"/>
    <col min="8249" max="8249" width="29.88671875" style="24" customWidth="1"/>
    <col min="8250" max="8250" width="49" style="24" customWidth="1"/>
    <col min="8251" max="8251" width="31.88671875" style="24" customWidth="1"/>
    <col min="8252" max="8252" width="23" style="24" customWidth="1"/>
    <col min="8253" max="8253" width="72.88671875" style="24" customWidth="1"/>
    <col min="8254" max="8255" width="23" style="24" customWidth="1"/>
    <col min="8256" max="8256" width="67" style="24" customWidth="1"/>
    <col min="8257" max="8257" width="46.6640625" style="24" customWidth="1"/>
    <col min="8258" max="8258" width="23" style="24" customWidth="1"/>
    <col min="8259" max="8259" width="72.6640625" style="24" customWidth="1"/>
    <col min="8260" max="8261" width="23" style="24" customWidth="1"/>
    <col min="8262" max="8262" width="78.5546875" style="24" customWidth="1"/>
    <col min="8263" max="8264" width="23" style="24" customWidth="1"/>
    <col min="8265" max="8265" width="75.44140625" style="24" customWidth="1"/>
    <col min="8266" max="8267" width="23" style="24" customWidth="1"/>
    <col min="8268" max="8268" width="75.44140625" style="24" customWidth="1"/>
    <col min="8269" max="8270" width="23" style="24" customWidth="1"/>
    <col min="8271" max="8271" width="78.6640625" style="24" customWidth="1"/>
    <col min="8272" max="8273" width="23" style="24" customWidth="1"/>
    <col min="8274" max="8274" width="59.33203125" style="24" customWidth="1"/>
    <col min="8275" max="8276" width="23" style="24" customWidth="1"/>
    <col min="8277" max="8277" width="75.44140625" style="24" customWidth="1"/>
    <col min="8278" max="8311" width="23" style="24" customWidth="1"/>
    <col min="8312" max="8312" width="65.5546875" style="24" customWidth="1"/>
    <col min="8313" max="8468" width="23" style="24"/>
    <col min="8469" max="8469" width="28.109375" style="24" customWidth="1"/>
    <col min="8470" max="8473" width="0" style="24" hidden="1" customWidth="1"/>
    <col min="8474" max="8474" width="25.6640625" style="24" customWidth="1"/>
    <col min="8475" max="8475" width="17.44140625" style="24" customWidth="1"/>
    <col min="8476" max="8476" width="23" style="24" customWidth="1"/>
    <col min="8477" max="8477" width="15.88671875" style="24" customWidth="1"/>
    <col min="8478" max="8478" width="13.33203125" style="24" customWidth="1"/>
    <col min="8479" max="8479" width="29.5546875" style="24" customWidth="1"/>
    <col min="8480" max="8480" width="17.5546875" style="24" customWidth="1"/>
    <col min="8481" max="8481" width="12.88671875" style="24" customWidth="1"/>
    <col min="8482" max="8482" width="28.6640625" style="24" customWidth="1"/>
    <col min="8483" max="8483" width="16.44140625" style="24" customWidth="1"/>
    <col min="8484" max="8484" width="14" style="24" customWidth="1"/>
    <col min="8485" max="8485" width="29.33203125" style="24" customWidth="1"/>
    <col min="8486" max="8486" width="16.44140625" style="24" customWidth="1"/>
    <col min="8487" max="8487" width="12.88671875" style="24" customWidth="1"/>
    <col min="8488" max="8488" width="31.5546875" style="24" customWidth="1"/>
    <col min="8489" max="8489" width="16.44140625" style="24" customWidth="1"/>
    <col min="8490" max="8490" width="14.88671875" style="24" customWidth="1"/>
    <col min="8491" max="8491" width="35" style="24" customWidth="1"/>
    <col min="8492" max="8492" width="16.44140625" style="24" customWidth="1"/>
    <col min="8493" max="8493" width="11.6640625" style="24" customWidth="1"/>
    <col min="8494" max="8494" width="53" style="24" customWidth="1"/>
    <col min="8495" max="8495" width="16.44140625" style="24" customWidth="1"/>
    <col min="8496" max="8496" width="15.88671875" style="24" bestFit="1" customWidth="1"/>
    <col min="8497" max="8497" width="52.44140625" style="24" customWidth="1"/>
    <col min="8498" max="8498" width="31.6640625" style="24" customWidth="1"/>
    <col min="8499" max="8499" width="9.5546875" style="24" customWidth="1"/>
    <col min="8500" max="8500" width="58.5546875" style="24" customWidth="1"/>
    <col min="8501" max="8502" width="23" style="24" customWidth="1"/>
    <col min="8503" max="8503" width="49.5546875" style="24" customWidth="1"/>
    <col min="8504" max="8504" width="23" style="24" customWidth="1"/>
    <col min="8505" max="8505" width="29.88671875" style="24" customWidth="1"/>
    <col min="8506" max="8506" width="49" style="24" customWidth="1"/>
    <col min="8507" max="8507" width="31.88671875" style="24" customWidth="1"/>
    <col min="8508" max="8508" width="23" style="24" customWidth="1"/>
    <col min="8509" max="8509" width="72.88671875" style="24" customWidth="1"/>
    <col min="8510" max="8511" width="23" style="24" customWidth="1"/>
    <col min="8512" max="8512" width="67" style="24" customWidth="1"/>
    <col min="8513" max="8513" width="46.6640625" style="24" customWidth="1"/>
    <col min="8514" max="8514" width="23" style="24" customWidth="1"/>
    <col min="8515" max="8515" width="72.6640625" style="24" customWidth="1"/>
    <col min="8516" max="8517" width="23" style="24" customWidth="1"/>
    <col min="8518" max="8518" width="78.5546875" style="24" customWidth="1"/>
    <col min="8519" max="8520" width="23" style="24" customWidth="1"/>
    <col min="8521" max="8521" width="75.44140625" style="24" customWidth="1"/>
    <col min="8522" max="8523" width="23" style="24" customWidth="1"/>
    <col min="8524" max="8524" width="75.44140625" style="24" customWidth="1"/>
    <col min="8525" max="8526" width="23" style="24" customWidth="1"/>
    <col min="8527" max="8527" width="78.6640625" style="24" customWidth="1"/>
    <col min="8528" max="8529" width="23" style="24" customWidth="1"/>
    <col min="8530" max="8530" width="59.33203125" style="24" customWidth="1"/>
    <col min="8531" max="8532" width="23" style="24" customWidth="1"/>
    <col min="8533" max="8533" width="75.44140625" style="24" customWidth="1"/>
    <col min="8534" max="8567" width="23" style="24" customWidth="1"/>
    <col min="8568" max="8568" width="65.5546875" style="24" customWidth="1"/>
    <col min="8569" max="8724" width="23" style="24"/>
    <col min="8725" max="8725" width="28.109375" style="24" customWidth="1"/>
    <col min="8726" max="8729" width="0" style="24" hidden="1" customWidth="1"/>
    <col min="8730" max="8730" width="25.6640625" style="24" customWidth="1"/>
    <col min="8731" max="8731" width="17.44140625" style="24" customWidth="1"/>
    <col min="8732" max="8732" width="23" style="24" customWidth="1"/>
    <col min="8733" max="8733" width="15.88671875" style="24" customWidth="1"/>
    <col min="8734" max="8734" width="13.33203125" style="24" customWidth="1"/>
    <col min="8735" max="8735" width="29.5546875" style="24" customWidth="1"/>
    <col min="8736" max="8736" width="17.5546875" style="24" customWidth="1"/>
    <col min="8737" max="8737" width="12.88671875" style="24" customWidth="1"/>
    <col min="8738" max="8738" width="28.6640625" style="24" customWidth="1"/>
    <col min="8739" max="8739" width="16.44140625" style="24" customWidth="1"/>
    <col min="8740" max="8740" width="14" style="24" customWidth="1"/>
    <col min="8741" max="8741" width="29.33203125" style="24" customWidth="1"/>
    <col min="8742" max="8742" width="16.44140625" style="24" customWidth="1"/>
    <col min="8743" max="8743" width="12.88671875" style="24" customWidth="1"/>
    <col min="8744" max="8744" width="31.5546875" style="24" customWidth="1"/>
    <col min="8745" max="8745" width="16.44140625" style="24" customWidth="1"/>
    <col min="8746" max="8746" width="14.88671875" style="24" customWidth="1"/>
    <col min="8747" max="8747" width="35" style="24" customWidth="1"/>
    <col min="8748" max="8748" width="16.44140625" style="24" customWidth="1"/>
    <col min="8749" max="8749" width="11.6640625" style="24" customWidth="1"/>
    <col min="8750" max="8750" width="53" style="24" customWidth="1"/>
    <col min="8751" max="8751" width="16.44140625" style="24" customWidth="1"/>
    <col min="8752" max="8752" width="15.88671875" style="24" bestFit="1" customWidth="1"/>
    <col min="8753" max="8753" width="52.44140625" style="24" customWidth="1"/>
    <col min="8754" max="8754" width="31.6640625" style="24" customWidth="1"/>
    <col min="8755" max="8755" width="9.5546875" style="24" customWidth="1"/>
    <col min="8756" max="8756" width="58.5546875" style="24" customWidth="1"/>
    <col min="8757" max="8758" width="23" style="24" customWidth="1"/>
    <col min="8759" max="8759" width="49.5546875" style="24" customWidth="1"/>
    <col min="8760" max="8760" width="23" style="24" customWidth="1"/>
    <col min="8761" max="8761" width="29.88671875" style="24" customWidth="1"/>
    <col min="8762" max="8762" width="49" style="24" customWidth="1"/>
    <col min="8763" max="8763" width="31.88671875" style="24" customWidth="1"/>
    <col min="8764" max="8764" width="23" style="24" customWidth="1"/>
    <col min="8765" max="8765" width="72.88671875" style="24" customWidth="1"/>
    <col min="8766" max="8767" width="23" style="24" customWidth="1"/>
    <col min="8768" max="8768" width="67" style="24" customWidth="1"/>
    <col min="8769" max="8769" width="46.6640625" style="24" customWidth="1"/>
    <col min="8770" max="8770" width="23" style="24" customWidth="1"/>
    <col min="8771" max="8771" width="72.6640625" style="24" customWidth="1"/>
    <col min="8772" max="8773" width="23" style="24" customWidth="1"/>
    <col min="8774" max="8774" width="78.5546875" style="24" customWidth="1"/>
    <col min="8775" max="8776" width="23" style="24" customWidth="1"/>
    <col min="8777" max="8777" width="75.44140625" style="24" customWidth="1"/>
    <col min="8778" max="8779" width="23" style="24" customWidth="1"/>
    <col min="8780" max="8780" width="75.44140625" style="24" customWidth="1"/>
    <col min="8781" max="8782" width="23" style="24" customWidth="1"/>
    <col min="8783" max="8783" width="78.6640625" style="24" customWidth="1"/>
    <col min="8784" max="8785" width="23" style="24" customWidth="1"/>
    <col min="8786" max="8786" width="59.33203125" style="24" customWidth="1"/>
    <col min="8787" max="8788" width="23" style="24" customWidth="1"/>
    <col min="8789" max="8789" width="75.44140625" style="24" customWidth="1"/>
    <col min="8790" max="8823" width="23" style="24" customWidth="1"/>
    <col min="8824" max="8824" width="65.5546875" style="24" customWidth="1"/>
    <col min="8825" max="8980" width="23" style="24"/>
    <col min="8981" max="8981" width="28.109375" style="24" customWidth="1"/>
    <col min="8982" max="8985" width="0" style="24" hidden="1" customWidth="1"/>
    <col min="8986" max="8986" width="25.6640625" style="24" customWidth="1"/>
    <col min="8987" max="8987" width="17.44140625" style="24" customWidth="1"/>
    <col min="8988" max="8988" width="23" style="24" customWidth="1"/>
    <col min="8989" max="8989" width="15.88671875" style="24" customWidth="1"/>
    <col min="8990" max="8990" width="13.33203125" style="24" customWidth="1"/>
    <col min="8991" max="8991" width="29.5546875" style="24" customWidth="1"/>
    <col min="8992" max="8992" width="17.5546875" style="24" customWidth="1"/>
    <col min="8993" max="8993" width="12.88671875" style="24" customWidth="1"/>
    <col min="8994" max="8994" width="28.6640625" style="24" customWidth="1"/>
    <col min="8995" max="8995" width="16.44140625" style="24" customWidth="1"/>
    <col min="8996" max="8996" width="14" style="24" customWidth="1"/>
    <col min="8997" max="8997" width="29.33203125" style="24" customWidth="1"/>
    <col min="8998" max="8998" width="16.44140625" style="24" customWidth="1"/>
    <col min="8999" max="8999" width="12.88671875" style="24" customWidth="1"/>
    <col min="9000" max="9000" width="31.5546875" style="24" customWidth="1"/>
    <col min="9001" max="9001" width="16.44140625" style="24" customWidth="1"/>
    <col min="9002" max="9002" width="14.88671875" style="24" customWidth="1"/>
    <col min="9003" max="9003" width="35" style="24" customWidth="1"/>
    <col min="9004" max="9004" width="16.44140625" style="24" customWidth="1"/>
    <col min="9005" max="9005" width="11.6640625" style="24" customWidth="1"/>
    <col min="9006" max="9006" width="53" style="24" customWidth="1"/>
    <col min="9007" max="9007" width="16.44140625" style="24" customWidth="1"/>
    <col min="9008" max="9008" width="15.88671875" style="24" bestFit="1" customWidth="1"/>
    <col min="9009" max="9009" width="52.44140625" style="24" customWidth="1"/>
    <col min="9010" max="9010" width="31.6640625" style="24" customWidth="1"/>
    <col min="9011" max="9011" width="9.5546875" style="24" customWidth="1"/>
    <col min="9012" max="9012" width="58.5546875" style="24" customWidth="1"/>
    <col min="9013" max="9014" width="23" style="24" customWidth="1"/>
    <col min="9015" max="9015" width="49.5546875" style="24" customWidth="1"/>
    <col min="9016" max="9016" width="23" style="24" customWidth="1"/>
    <col min="9017" max="9017" width="29.88671875" style="24" customWidth="1"/>
    <col min="9018" max="9018" width="49" style="24" customWidth="1"/>
    <col min="9019" max="9019" width="31.88671875" style="24" customWidth="1"/>
    <col min="9020" max="9020" width="23" style="24" customWidth="1"/>
    <col min="9021" max="9021" width="72.88671875" style="24" customWidth="1"/>
    <col min="9022" max="9023" width="23" style="24" customWidth="1"/>
    <col min="9024" max="9024" width="67" style="24" customWidth="1"/>
    <col min="9025" max="9025" width="46.6640625" style="24" customWidth="1"/>
    <col min="9026" max="9026" width="23" style="24" customWidth="1"/>
    <col min="9027" max="9027" width="72.6640625" style="24" customWidth="1"/>
    <col min="9028" max="9029" width="23" style="24" customWidth="1"/>
    <col min="9030" max="9030" width="78.5546875" style="24" customWidth="1"/>
    <col min="9031" max="9032" width="23" style="24" customWidth="1"/>
    <col min="9033" max="9033" width="75.44140625" style="24" customWidth="1"/>
    <col min="9034" max="9035" width="23" style="24" customWidth="1"/>
    <col min="9036" max="9036" width="75.44140625" style="24" customWidth="1"/>
    <col min="9037" max="9038" width="23" style="24" customWidth="1"/>
    <col min="9039" max="9039" width="78.6640625" style="24" customWidth="1"/>
    <col min="9040" max="9041" width="23" style="24" customWidth="1"/>
    <col min="9042" max="9042" width="59.33203125" style="24" customWidth="1"/>
    <col min="9043" max="9044" width="23" style="24" customWidth="1"/>
    <col min="9045" max="9045" width="75.44140625" style="24" customWidth="1"/>
    <col min="9046" max="9079" width="23" style="24" customWidth="1"/>
    <col min="9080" max="9080" width="65.5546875" style="24" customWidth="1"/>
    <col min="9081" max="9236" width="23" style="24"/>
    <col min="9237" max="9237" width="28.109375" style="24" customWidth="1"/>
    <col min="9238" max="9241" width="0" style="24" hidden="1" customWidth="1"/>
    <col min="9242" max="9242" width="25.6640625" style="24" customWidth="1"/>
    <col min="9243" max="9243" width="17.44140625" style="24" customWidth="1"/>
    <col min="9244" max="9244" width="23" style="24" customWidth="1"/>
    <col min="9245" max="9245" width="15.88671875" style="24" customWidth="1"/>
    <col min="9246" max="9246" width="13.33203125" style="24" customWidth="1"/>
    <col min="9247" max="9247" width="29.5546875" style="24" customWidth="1"/>
    <col min="9248" max="9248" width="17.5546875" style="24" customWidth="1"/>
    <col min="9249" max="9249" width="12.88671875" style="24" customWidth="1"/>
    <col min="9250" max="9250" width="28.6640625" style="24" customWidth="1"/>
    <col min="9251" max="9251" width="16.44140625" style="24" customWidth="1"/>
    <col min="9252" max="9252" width="14" style="24" customWidth="1"/>
    <col min="9253" max="9253" width="29.33203125" style="24" customWidth="1"/>
    <col min="9254" max="9254" width="16.44140625" style="24" customWidth="1"/>
    <col min="9255" max="9255" width="12.88671875" style="24" customWidth="1"/>
    <col min="9256" max="9256" width="31.5546875" style="24" customWidth="1"/>
    <col min="9257" max="9257" width="16.44140625" style="24" customWidth="1"/>
    <col min="9258" max="9258" width="14.88671875" style="24" customWidth="1"/>
    <col min="9259" max="9259" width="35" style="24" customWidth="1"/>
    <col min="9260" max="9260" width="16.44140625" style="24" customWidth="1"/>
    <col min="9261" max="9261" width="11.6640625" style="24" customWidth="1"/>
    <col min="9262" max="9262" width="53" style="24" customWidth="1"/>
    <col min="9263" max="9263" width="16.44140625" style="24" customWidth="1"/>
    <col min="9264" max="9264" width="15.88671875" style="24" bestFit="1" customWidth="1"/>
    <col min="9265" max="9265" width="52.44140625" style="24" customWidth="1"/>
    <col min="9266" max="9266" width="31.6640625" style="24" customWidth="1"/>
    <col min="9267" max="9267" width="9.5546875" style="24" customWidth="1"/>
    <col min="9268" max="9268" width="58.5546875" style="24" customWidth="1"/>
    <col min="9269" max="9270" width="23" style="24" customWidth="1"/>
    <col min="9271" max="9271" width="49.5546875" style="24" customWidth="1"/>
    <col min="9272" max="9272" width="23" style="24" customWidth="1"/>
    <col min="9273" max="9273" width="29.88671875" style="24" customWidth="1"/>
    <col min="9274" max="9274" width="49" style="24" customWidth="1"/>
    <col min="9275" max="9275" width="31.88671875" style="24" customWidth="1"/>
    <col min="9276" max="9276" width="23" style="24" customWidth="1"/>
    <col min="9277" max="9277" width="72.88671875" style="24" customWidth="1"/>
    <col min="9278" max="9279" width="23" style="24" customWidth="1"/>
    <col min="9280" max="9280" width="67" style="24" customWidth="1"/>
    <col min="9281" max="9281" width="46.6640625" style="24" customWidth="1"/>
    <col min="9282" max="9282" width="23" style="24" customWidth="1"/>
    <col min="9283" max="9283" width="72.6640625" style="24" customWidth="1"/>
    <col min="9284" max="9285" width="23" style="24" customWidth="1"/>
    <col min="9286" max="9286" width="78.5546875" style="24" customWidth="1"/>
    <col min="9287" max="9288" width="23" style="24" customWidth="1"/>
    <col min="9289" max="9289" width="75.44140625" style="24" customWidth="1"/>
    <col min="9290" max="9291" width="23" style="24" customWidth="1"/>
    <col min="9292" max="9292" width="75.44140625" style="24" customWidth="1"/>
    <col min="9293" max="9294" width="23" style="24" customWidth="1"/>
    <col min="9295" max="9295" width="78.6640625" style="24" customWidth="1"/>
    <col min="9296" max="9297" width="23" style="24" customWidth="1"/>
    <col min="9298" max="9298" width="59.33203125" style="24" customWidth="1"/>
    <col min="9299" max="9300" width="23" style="24" customWidth="1"/>
    <col min="9301" max="9301" width="75.44140625" style="24" customWidth="1"/>
    <col min="9302" max="9335" width="23" style="24" customWidth="1"/>
    <col min="9336" max="9336" width="65.5546875" style="24" customWidth="1"/>
    <col min="9337" max="9492" width="23" style="24"/>
    <col min="9493" max="9493" width="28.109375" style="24" customWidth="1"/>
    <col min="9494" max="9497" width="0" style="24" hidden="1" customWidth="1"/>
    <col min="9498" max="9498" width="25.6640625" style="24" customWidth="1"/>
    <col min="9499" max="9499" width="17.44140625" style="24" customWidth="1"/>
    <col min="9500" max="9500" width="23" style="24" customWidth="1"/>
    <col min="9501" max="9501" width="15.88671875" style="24" customWidth="1"/>
    <col min="9502" max="9502" width="13.33203125" style="24" customWidth="1"/>
    <col min="9503" max="9503" width="29.5546875" style="24" customWidth="1"/>
    <col min="9504" max="9504" width="17.5546875" style="24" customWidth="1"/>
    <col min="9505" max="9505" width="12.88671875" style="24" customWidth="1"/>
    <col min="9506" max="9506" width="28.6640625" style="24" customWidth="1"/>
    <col min="9507" max="9507" width="16.44140625" style="24" customWidth="1"/>
    <col min="9508" max="9508" width="14" style="24" customWidth="1"/>
    <col min="9509" max="9509" width="29.33203125" style="24" customWidth="1"/>
    <col min="9510" max="9510" width="16.44140625" style="24" customWidth="1"/>
    <col min="9511" max="9511" width="12.88671875" style="24" customWidth="1"/>
    <col min="9512" max="9512" width="31.5546875" style="24" customWidth="1"/>
    <col min="9513" max="9513" width="16.44140625" style="24" customWidth="1"/>
    <col min="9514" max="9514" width="14.88671875" style="24" customWidth="1"/>
    <col min="9515" max="9515" width="35" style="24" customWidth="1"/>
    <col min="9516" max="9516" width="16.44140625" style="24" customWidth="1"/>
    <col min="9517" max="9517" width="11.6640625" style="24" customWidth="1"/>
    <col min="9518" max="9518" width="53" style="24" customWidth="1"/>
    <col min="9519" max="9519" width="16.44140625" style="24" customWidth="1"/>
    <col min="9520" max="9520" width="15.88671875" style="24" bestFit="1" customWidth="1"/>
    <col min="9521" max="9521" width="52.44140625" style="24" customWidth="1"/>
    <col min="9522" max="9522" width="31.6640625" style="24" customWidth="1"/>
    <col min="9523" max="9523" width="9.5546875" style="24" customWidth="1"/>
    <col min="9524" max="9524" width="58.5546875" style="24" customWidth="1"/>
    <col min="9525" max="9526" width="23" style="24" customWidth="1"/>
    <col min="9527" max="9527" width="49.5546875" style="24" customWidth="1"/>
    <col min="9528" max="9528" width="23" style="24" customWidth="1"/>
    <col min="9529" max="9529" width="29.88671875" style="24" customWidth="1"/>
    <col min="9530" max="9530" width="49" style="24" customWidth="1"/>
    <col min="9531" max="9531" width="31.88671875" style="24" customWidth="1"/>
    <col min="9532" max="9532" width="23" style="24" customWidth="1"/>
    <col min="9533" max="9533" width="72.88671875" style="24" customWidth="1"/>
    <col min="9534" max="9535" width="23" style="24" customWidth="1"/>
    <col min="9536" max="9536" width="67" style="24" customWidth="1"/>
    <col min="9537" max="9537" width="46.6640625" style="24" customWidth="1"/>
    <col min="9538" max="9538" width="23" style="24" customWidth="1"/>
    <col min="9539" max="9539" width="72.6640625" style="24" customWidth="1"/>
    <col min="9540" max="9541" width="23" style="24" customWidth="1"/>
    <col min="9542" max="9542" width="78.5546875" style="24" customWidth="1"/>
    <col min="9543" max="9544" width="23" style="24" customWidth="1"/>
    <col min="9545" max="9545" width="75.44140625" style="24" customWidth="1"/>
    <col min="9546" max="9547" width="23" style="24" customWidth="1"/>
    <col min="9548" max="9548" width="75.44140625" style="24" customWidth="1"/>
    <col min="9549" max="9550" width="23" style="24" customWidth="1"/>
    <col min="9551" max="9551" width="78.6640625" style="24" customWidth="1"/>
    <col min="9552" max="9553" width="23" style="24" customWidth="1"/>
    <col min="9554" max="9554" width="59.33203125" style="24" customWidth="1"/>
    <col min="9555" max="9556" width="23" style="24" customWidth="1"/>
    <col min="9557" max="9557" width="75.44140625" style="24" customWidth="1"/>
    <col min="9558" max="9591" width="23" style="24" customWidth="1"/>
    <col min="9592" max="9592" width="65.5546875" style="24" customWidth="1"/>
    <col min="9593" max="9748" width="23" style="24"/>
    <col min="9749" max="9749" width="28.109375" style="24" customWidth="1"/>
    <col min="9750" max="9753" width="0" style="24" hidden="1" customWidth="1"/>
    <col min="9754" max="9754" width="25.6640625" style="24" customWidth="1"/>
    <col min="9755" max="9755" width="17.44140625" style="24" customWidth="1"/>
    <col min="9756" max="9756" width="23" style="24" customWidth="1"/>
    <col min="9757" max="9757" width="15.88671875" style="24" customWidth="1"/>
    <col min="9758" max="9758" width="13.33203125" style="24" customWidth="1"/>
    <col min="9759" max="9759" width="29.5546875" style="24" customWidth="1"/>
    <col min="9760" max="9760" width="17.5546875" style="24" customWidth="1"/>
    <col min="9761" max="9761" width="12.88671875" style="24" customWidth="1"/>
    <col min="9762" max="9762" width="28.6640625" style="24" customWidth="1"/>
    <col min="9763" max="9763" width="16.44140625" style="24" customWidth="1"/>
    <col min="9764" max="9764" width="14" style="24" customWidth="1"/>
    <col min="9765" max="9765" width="29.33203125" style="24" customWidth="1"/>
    <col min="9766" max="9766" width="16.44140625" style="24" customWidth="1"/>
    <col min="9767" max="9767" width="12.88671875" style="24" customWidth="1"/>
    <col min="9768" max="9768" width="31.5546875" style="24" customWidth="1"/>
    <col min="9769" max="9769" width="16.44140625" style="24" customWidth="1"/>
    <col min="9770" max="9770" width="14.88671875" style="24" customWidth="1"/>
    <col min="9771" max="9771" width="35" style="24" customWidth="1"/>
    <col min="9772" max="9772" width="16.44140625" style="24" customWidth="1"/>
    <col min="9773" max="9773" width="11.6640625" style="24" customWidth="1"/>
    <col min="9774" max="9774" width="53" style="24" customWidth="1"/>
    <col min="9775" max="9775" width="16.44140625" style="24" customWidth="1"/>
    <col min="9776" max="9776" width="15.88671875" style="24" bestFit="1" customWidth="1"/>
    <col min="9777" max="9777" width="52.44140625" style="24" customWidth="1"/>
    <col min="9778" max="9778" width="31.6640625" style="24" customWidth="1"/>
    <col min="9779" max="9779" width="9.5546875" style="24" customWidth="1"/>
    <col min="9780" max="9780" width="58.5546875" style="24" customWidth="1"/>
    <col min="9781" max="9782" width="23" style="24" customWidth="1"/>
    <col min="9783" max="9783" width="49.5546875" style="24" customWidth="1"/>
    <col min="9784" max="9784" width="23" style="24" customWidth="1"/>
    <col min="9785" max="9785" width="29.88671875" style="24" customWidth="1"/>
    <col min="9786" max="9786" width="49" style="24" customWidth="1"/>
    <col min="9787" max="9787" width="31.88671875" style="24" customWidth="1"/>
    <col min="9788" max="9788" width="23" style="24" customWidth="1"/>
    <col min="9789" max="9789" width="72.88671875" style="24" customWidth="1"/>
    <col min="9790" max="9791" width="23" style="24" customWidth="1"/>
    <col min="9792" max="9792" width="67" style="24" customWidth="1"/>
    <col min="9793" max="9793" width="46.6640625" style="24" customWidth="1"/>
    <col min="9794" max="9794" width="23" style="24" customWidth="1"/>
    <col min="9795" max="9795" width="72.6640625" style="24" customWidth="1"/>
    <col min="9796" max="9797" width="23" style="24" customWidth="1"/>
    <col min="9798" max="9798" width="78.5546875" style="24" customWidth="1"/>
    <col min="9799" max="9800" width="23" style="24" customWidth="1"/>
    <col min="9801" max="9801" width="75.44140625" style="24" customWidth="1"/>
    <col min="9802" max="9803" width="23" style="24" customWidth="1"/>
    <col min="9804" max="9804" width="75.44140625" style="24" customWidth="1"/>
    <col min="9805" max="9806" width="23" style="24" customWidth="1"/>
    <col min="9807" max="9807" width="78.6640625" style="24" customWidth="1"/>
    <col min="9808" max="9809" width="23" style="24" customWidth="1"/>
    <col min="9810" max="9810" width="59.33203125" style="24" customWidth="1"/>
    <col min="9811" max="9812" width="23" style="24" customWidth="1"/>
    <col min="9813" max="9813" width="75.44140625" style="24" customWidth="1"/>
    <col min="9814" max="9847" width="23" style="24" customWidth="1"/>
    <col min="9848" max="9848" width="65.5546875" style="24" customWidth="1"/>
    <col min="9849" max="10004" width="23" style="24"/>
    <col min="10005" max="10005" width="28.109375" style="24" customWidth="1"/>
    <col min="10006" max="10009" width="0" style="24" hidden="1" customWidth="1"/>
    <col min="10010" max="10010" width="25.6640625" style="24" customWidth="1"/>
    <col min="10011" max="10011" width="17.44140625" style="24" customWidth="1"/>
    <col min="10012" max="10012" width="23" style="24" customWidth="1"/>
    <col min="10013" max="10013" width="15.88671875" style="24" customWidth="1"/>
    <col min="10014" max="10014" width="13.33203125" style="24" customWidth="1"/>
    <col min="10015" max="10015" width="29.5546875" style="24" customWidth="1"/>
    <col min="10016" max="10016" width="17.5546875" style="24" customWidth="1"/>
    <col min="10017" max="10017" width="12.88671875" style="24" customWidth="1"/>
    <col min="10018" max="10018" width="28.6640625" style="24" customWidth="1"/>
    <col min="10019" max="10019" width="16.44140625" style="24" customWidth="1"/>
    <col min="10020" max="10020" width="14" style="24" customWidth="1"/>
    <col min="10021" max="10021" width="29.33203125" style="24" customWidth="1"/>
    <col min="10022" max="10022" width="16.44140625" style="24" customWidth="1"/>
    <col min="10023" max="10023" width="12.88671875" style="24" customWidth="1"/>
    <col min="10024" max="10024" width="31.5546875" style="24" customWidth="1"/>
    <col min="10025" max="10025" width="16.44140625" style="24" customWidth="1"/>
    <col min="10026" max="10026" width="14.88671875" style="24" customWidth="1"/>
    <col min="10027" max="10027" width="35" style="24" customWidth="1"/>
    <col min="10028" max="10028" width="16.44140625" style="24" customWidth="1"/>
    <col min="10029" max="10029" width="11.6640625" style="24" customWidth="1"/>
    <col min="10030" max="10030" width="53" style="24" customWidth="1"/>
    <col min="10031" max="10031" width="16.44140625" style="24" customWidth="1"/>
    <col min="10032" max="10032" width="15.88671875" style="24" bestFit="1" customWidth="1"/>
    <col min="10033" max="10033" width="52.44140625" style="24" customWidth="1"/>
    <col min="10034" max="10034" width="31.6640625" style="24" customWidth="1"/>
    <col min="10035" max="10035" width="9.5546875" style="24" customWidth="1"/>
    <col min="10036" max="10036" width="58.5546875" style="24" customWidth="1"/>
    <col min="10037" max="10038" width="23" style="24" customWidth="1"/>
    <col min="10039" max="10039" width="49.5546875" style="24" customWidth="1"/>
    <col min="10040" max="10040" width="23" style="24" customWidth="1"/>
    <col min="10041" max="10041" width="29.88671875" style="24" customWidth="1"/>
    <col min="10042" max="10042" width="49" style="24" customWidth="1"/>
    <col min="10043" max="10043" width="31.88671875" style="24" customWidth="1"/>
    <col min="10044" max="10044" width="23" style="24" customWidth="1"/>
    <col min="10045" max="10045" width="72.88671875" style="24" customWidth="1"/>
    <col min="10046" max="10047" width="23" style="24" customWidth="1"/>
    <col min="10048" max="10048" width="67" style="24" customWidth="1"/>
    <col min="10049" max="10049" width="46.6640625" style="24" customWidth="1"/>
    <col min="10050" max="10050" width="23" style="24" customWidth="1"/>
    <col min="10051" max="10051" width="72.6640625" style="24" customWidth="1"/>
    <col min="10052" max="10053" width="23" style="24" customWidth="1"/>
    <col min="10054" max="10054" width="78.5546875" style="24" customWidth="1"/>
    <col min="10055" max="10056" width="23" style="24" customWidth="1"/>
    <col min="10057" max="10057" width="75.44140625" style="24" customWidth="1"/>
    <col min="10058" max="10059" width="23" style="24" customWidth="1"/>
    <col min="10060" max="10060" width="75.44140625" style="24" customWidth="1"/>
    <col min="10061" max="10062" width="23" style="24" customWidth="1"/>
    <col min="10063" max="10063" width="78.6640625" style="24" customWidth="1"/>
    <col min="10064" max="10065" width="23" style="24" customWidth="1"/>
    <col min="10066" max="10066" width="59.33203125" style="24" customWidth="1"/>
    <col min="10067" max="10068" width="23" style="24" customWidth="1"/>
    <col min="10069" max="10069" width="75.44140625" style="24" customWidth="1"/>
    <col min="10070" max="10103" width="23" style="24" customWidth="1"/>
    <col min="10104" max="10104" width="65.5546875" style="24" customWidth="1"/>
    <col min="10105" max="10260" width="23" style="24"/>
    <col min="10261" max="10261" width="28.109375" style="24" customWidth="1"/>
    <col min="10262" max="10265" width="0" style="24" hidden="1" customWidth="1"/>
    <col min="10266" max="10266" width="25.6640625" style="24" customWidth="1"/>
    <col min="10267" max="10267" width="17.44140625" style="24" customWidth="1"/>
    <col min="10268" max="10268" width="23" style="24" customWidth="1"/>
    <col min="10269" max="10269" width="15.88671875" style="24" customWidth="1"/>
    <col min="10270" max="10270" width="13.33203125" style="24" customWidth="1"/>
    <col min="10271" max="10271" width="29.5546875" style="24" customWidth="1"/>
    <col min="10272" max="10272" width="17.5546875" style="24" customWidth="1"/>
    <col min="10273" max="10273" width="12.88671875" style="24" customWidth="1"/>
    <col min="10274" max="10274" width="28.6640625" style="24" customWidth="1"/>
    <col min="10275" max="10275" width="16.44140625" style="24" customWidth="1"/>
    <col min="10276" max="10276" width="14" style="24" customWidth="1"/>
    <col min="10277" max="10277" width="29.33203125" style="24" customWidth="1"/>
    <col min="10278" max="10278" width="16.44140625" style="24" customWidth="1"/>
    <col min="10279" max="10279" width="12.88671875" style="24" customWidth="1"/>
    <col min="10280" max="10280" width="31.5546875" style="24" customWidth="1"/>
    <col min="10281" max="10281" width="16.44140625" style="24" customWidth="1"/>
    <col min="10282" max="10282" width="14.88671875" style="24" customWidth="1"/>
    <col min="10283" max="10283" width="35" style="24" customWidth="1"/>
    <col min="10284" max="10284" width="16.44140625" style="24" customWidth="1"/>
    <col min="10285" max="10285" width="11.6640625" style="24" customWidth="1"/>
    <col min="10286" max="10286" width="53" style="24" customWidth="1"/>
    <col min="10287" max="10287" width="16.44140625" style="24" customWidth="1"/>
    <col min="10288" max="10288" width="15.88671875" style="24" bestFit="1" customWidth="1"/>
    <col min="10289" max="10289" width="52.44140625" style="24" customWidth="1"/>
    <col min="10290" max="10290" width="31.6640625" style="24" customWidth="1"/>
    <col min="10291" max="10291" width="9.5546875" style="24" customWidth="1"/>
    <col min="10292" max="10292" width="58.5546875" style="24" customWidth="1"/>
    <col min="10293" max="10294" width="23" style="24" customWidth="1"/>
    <col min="10295" max="10295" width="49.5546875" style="24" customWidth="1"/>
    <col min="10296" max="10296" width="23" style="24" customWidth="1"/>
    <col min="10297" max="10297" width="29.88671875" style="24" customWidth="1"/>
    <col min="10298" max="10298" width="49" style="24" customWidth="1"/>
    <col min="10299" max="10299" width="31.88671875" style="24" customWidth="1"/>
    <col min="10300" max="10300" width="23" style="24" customWidth="1"/>
    <col min="10301" max="10301" width="72.88671875" style="24" customWidth="1"/>
    <col min="10302" max="10303" width="23" style="24" customWidth="1"/>
    <col min="10304" max="10304" width="67" style="24" customWidth="1"/>
    <col min="10305" max="10305" width="46.6640625" style="24" customWidth="1"/>
    <col min="10306" max="10306" width="23" style="24" customWidth="1"/>
    <col min="10307" max="10307" width="72.6640625" style="24" customWidth="1"/>
    <col min="10308" max="10309" width="23" style="24" customWidth="1"/>
    <col min="10310" max="10310" width="78.5546875" style="24" customWidth="1"/>
    <col min="10311" max="10312" width="23" style="24" customWidth="1"/>
    <col min="10313" max="10313" width="75.44140625" style="24" customWidth="1"/>
    <col min="10314" max="10315" width="23" style="24" customWidth="1"/>
    <col min="10316" max="10316" width="75.44140625" style="24" customWidth="1"/>
    <col min="10317" max="10318" width="23" style="24" customWidth="1"/>
    <col min="10319" max="10319" width="78.6640625" style="24" customWidth="1"/>
    <col min="10320" max="10321" width="23" style="24" customWidth="1"/>
    <col min="10322" max="10322" width="59.33203125" style="24" customWidth="1"/>
    <col min="10323" max="10324" width="23" style="24" customWidth="1"/>
    <col min="10325" max="10325" width="75.44140625" style="24" customWidth="1"/>
    <col min="10326" max="10359" width="23" style="24" customWidth="1"/>
    <col min="10360" max="10360" width="65.5546875" style="24" customWidth="1"/>
    <col min="10361" max="10516" width="23" style="24"/>
    <col min="10517" max="10517" width="28.109375" style="24" customWidth="1"/>
    <col min="10518" max="10521" width="0" style="24" hidden="1" customWidth="1"/>
    <col min="10522" max="10522" width="25.6640625" style="24" customWidth="1"/>
    <col min="10523" max="10523" width="17.44140625" style="24" customWidth="1"/>
    <col min="10524" max="10524" width="23" style="24" customWidth="1"/>
    <col min="10525" max="10525" width="15.88671875" style="24" customWidth="1"/>
    <col min="10526" max="10526" width="13.33203125" style="24" customWidth="1"/>
    <col min="10527" max="10527" width="29.5546875" style="24" customWidth="1"/>
    <col min="10528" max="10528" width="17.5546875" style="24" customWidth="1"/>
    <col min="10529" max="10529" width="12.88671875" style="24" customWidth="1"/>
    <col min="10530" max="10530" width="28.6640625" style="24" customWidth="1"/>
    <col min="10531" max="10531" width="16.44140625" style="24" customWidth="1"/>
    <col min="10532" max="10532" width="14" style="24" customWidth="1"/>
    <col min="10533" max="10533" width="29.33203125" style="24" customWidth="1"/>
    <col min="10534" max="10534" width="16.44140625" style="24" customWidth="1"/>
    <col min="10535" max="10535" width="12.88671875" style="24" customWidth="1"/>
    <col min="10536" max="10536" width="31.5546875" style="24" customWidth="1"/>
    <col min="10537" max="10537" width="16.44140625" style="24" customWidth="1"/>
    <col min="10538" max="10538" width="14.88671875" style="24" customWidth="1"/>
    <col min="10539" max="10539" width="35" style="24" customWidth="1"/>
    <col min="10540" max="10540" width="16.44140625" style="24" customWidth="1"/>
    <col min="10541" max="10541" width="11.6640625" style="24" customWidth="1"/>
    <col min="10542" max="10542" width="53" style="24" customWidth="1"/>
    <col min="10543" max="10543" width="16.44140625" style="24" customWidth="1"/>
    <col min="10544" max="10544" width="15.88671875" style="24" bestFit="1" customWidth="1"/>
    <col min="10545" max="10545" width="52.44140625" style="24" customWidth="1"/>
    <col min="10546" max="10546" width="31.6640625" style="24" customWidth="1"/>
    <col min="10547" max="10547" width="9.5546875" style="24" customWidth="1"/>
    <col min="10548" max="10548" width="58.5546875" style="24" customWidth="1"/>
    <col min="10549" max="10550" width="23" style="24" customWidth="1"/>
    <col min="10551" max="10551" width="49.5546875" style="24" customWidth="1"/>
    <col min="10552" max="10552" width="23" style="24" customWidth="1"/>
    <col min="10553" max="10553" width="29.88671875" style="24" customWidth="1"/>
    <col min="10554" max="10554" width="49" style="24" customWidth="1"/>
    <col min="10555" max="10555" width="31.88671875" style="24" customWidth="1"/>
    <col min="10556" max="10556" width="23" style="24" customWidth="1"/>
    <col min="10557" max="10557" width="72.88671875" style="24" customWidth="1"/>
    <col min="10558" max="10559" width="23" style="24" customWidth="1"/>
    <col min="10560" max="10560" width="67" style="24" customWidth="1"/>
    <col min="10561" max="10561" width="46.6640625" style="24" customWidth="1"/>
    <col min="10562" max="10562" width="23" style="24" customWidth="1"/>
    <col min="10563" max="10563" width="72.6640625" style="24" customWidth="1"/>
    <col min="10564" max="10565" width="23" style="24" customWidth="1"/>
    <col min="10566" max="10566" width="78.5546875" style="24" customWidth="1"/>
    <col min="10567" max="10568" width="23" style="24" customWidth="1"/>
    <col min="10569" max="10569" width="75.44140625" style="24" customWidth="1"/>
    <col min="10570" max="10571" width="23" style="24" customWidth="1"/>
    <col min="10572" max="10572" width="75.44140625" style="24" customWidth="1"/>
    <col min="10573" max="10574" width="23" style="24" customWidth="1"/>
    <col min="10575" max="10575" width="78.6640625" style="24" customWidth="1"/>
    <col min="10576" max="10577" width="23" style="24" customWidth="1"/>
    <col min="10578" max="10578" width="59.33203125" style="24" customWidth="1"/>
    <col min="10579" max="10580" width="23" style="24" customWidth="1"/>
    <col min="10581" max="10581" width="75.44140625" style="24" customWidth="1"/>
    <col min="10582" max="10615" width="23" style="24" customWidth="1"/>
    <col min="10616" max="10616" width="65.5546875" style="24" customWidth="1"/>
    <col min="10617" max="10772" width="23" style="24"/>
    <col min="10773" max="10773" width="28.109375" style="24" customWidth="1"/>
    <col min="10774" max="10777" width="0" style="24" hidden="1" customWidth="1"/>
    <col min="10778" max="10778" width="25.6640625" style="24" customWidth="1"/>
    <col min="10779" max="10779" width="17.44140625" style="24" customWidth="1"/>
    <col min="10780" max="10780" width="23" style="24" customWidth="1"/>
    <col min="10781" max="10781" width="15.88671875" style="24" customWidth="1"/>
    <col min="10782" max="10782" width="13.33203125" style="24" customWidth="1"/>
    <col min="10783" max="10783" width="29.5546875" style="24" customWidth="1"/>
    <col min="10784" max="10784" width="17.5546875" style="24" customWidth="1"/>
    <col min="10785" max="10785" width="12.88671875" style="24" customWidth="1"/>
    <col min="10786" max="10786" width="28.6640625" style="24" customWidth="1"/>
    <col min="10787" max="10787" width="16.44140625" style="24" customWidth="1"/>
    <col min="10788" max="10788" width="14" style="24" customWidth="1"/>
    <col min="10789" max="10789" width="29.33203125" style="24" customWidth="1"/>
    <col min="10790" max="10790" width="16.44140625" style="24" customWidth="1"/>
    <col min="10791" max="10791" width="12.88671875" style="24" customWidth="1"/>
    <col min="10792" max="10792" width="31.5546875" style="24" customWidth="1"/>
    <col min="10793" max="10793" width="16.44140625" style="24" customWidth="1"/>
    <col min="10794" max="10794" width="14.88671875" style="24" customWidth="1"/>
    <col min="10795" max="10795" width="35" style="24" customWidth="1"/>
    <col min="10796" max="10796" width="16.44140625" style="24" customWidth="1"/>
    <col min="10797" max="10797" width="11.6640625" style="24" customWidth="1"/>
    <col min="10798" max="10798" width="53" style="24" customWidth="1"/>
    <col min="10799" max="10799" width="16.44140625" style="24" customWidth="1"/>
    <col min="10800" max="10800" width="15.88671875" style="24" bestFit="1" customWidth="1"/>
    <col min="10801" max="10801" width="52.44140625" style="24" customWidth="1"/>
    <col min="10802" max="10802" width="31.6640625" style="24" customWidth="1"/>
    <col min="10803" max="10803" width="9.5546875" style="24" customWidth="1"/>
    <col min="10804" max="10804" width="58.5546875" style="24" customWidth="1"/>
    <col min="10805" max="10806" width="23" style="24" customWidth="1"/>
    <col min="10807" max="10807" width="49.5546875" style="24" customWidth="1"/>
    <col min="10808" max="10808" width="23" style="24" customWidth="1"/>
    <col min="10809" max="10809" width="29.88671875" style="24" customWidth="1"/>
    <col min="10810" max="10810" width="49" style="24" customWidth="1"/>
    <col min="10811" max="10811" width="31.88671875" style="24" customWidth="1"/>
    <col min="10812" max="10812" width="23" style="24" customWidth="1"/>
    <col min="10813" max="10813" width="72.88671875" style="24" customWidth="1"/>
    <col min="10814" max="10815" width="23" style="24" customWidth="1"/>
    <col min="10816" max="10816" width="67" style="24" customWidth="1"/>
    <col min="10817" max="10817" width="46.6640625" style="24" customWidth="1"/>
    <col min="10818" max="10818" width="23" style="24" customWidth="1"/>
    <col min="10819" max="10819" width="72.6640625" style="24" customWidth="1"/>
    <col min="10820" max="10821" width="23" style="24" customWidth="1"/>
    <col min="10822" max="10822" width="78.5546875" style="24" customWidth="1"/>
    <col min="10823" max="10824" width="23" style="24" customWidth="1"/>
    <col min="10825" max="10825" width="75.44140625" style="24" customWidth="1"/>
    <col min="10826" max="10827" width="23" style="24" customWidth="1"/>
    <col min="10828" max="10828" width="75.44140625" style="24" customWidth="1"/>
    <col min="10829" max="10830" width="23" style="24" customWidth="1"/>
    <col min="10831" max="10831" width="78.6640625" style="24" customWidth="1"/>
    <col min="10832" max="10833" width="23" style="24" customWidth="1"/>
    <col min="10834" max="10834" width="59.33203125" style="24" customWidth="1"/>
    <col min="10835" max="10836" width="23" style="24" customWidth="1"/>
    <col min="10837" max="10837" width="75.44140625" style="24" customWidth="1"/>
    <col min="10838" max="10871" width="23" style="24" customWidth="1"/>
    <col min="10872" max="10872" width="65.5546875" style="24" customWidth="1"/>
    <col min="10873" max="11028" width="23" style="24"/>
    <col min="11029" max="11029" width="28.109375" style="24" customWidth="1"/>
    <col min="11030" max="11033" width="0" style="24" hidden="1" customWidth="1"/>
    <col min="11034" max="11034" width="25.6640625" style="24" customWidth="1"/>
    <col min="11035" max="11035" width="17.44140625" style="24" customWidth="1"/>
    <col min="11036" max="11036" width="23" style="24" customWidth="1"/>
    <col min="11037" max="11037" width="15.88671875" style="24" customWidth="1"/>
    <col min="11038" max="11038" width="13.33203125" style="24" customWidth="1"/>
    <col min="11039" max="11039" width="29.5546875" style="24" customWidth="1"/>
    <col min="11040" max="11040" width="17.5546875" style="24" customWidth="1"/>
    <col min="11041" max="11041" width="12.88671875" style="24" customWidth="1"/>
    <col min="11042" max="11042" width="28.6640625" style="24" customWidth="1"/>
    <col min="11043" max="11043" width="16.44140625" style="24" customWidth="1"/>
    <col min="11044" max="11044" width="14" style="24" customWidth="1"/>
    <col min="11045" max="11045" width="29.33203125" style="24" customWidth="1"/>
    <col min="11046" max="11046" width="16.44140625" style="24" customWidth="1"/>
    <col min="11047" max="11047" width="12.88671875" style="24" customWidth="1"/>
    <col min="11048" max="11048" width="31.5546875" style="24" customWidth="1"/>
    <col min="11049" max="11049" width="16.44140625" style="24" customWidth="1"/>
    <col min="11050" max="11050" width="14.88671875" style="24" customWidth="1"/>
    <col min="11051" max="11051" width="35" style="24" customWidth="1"/>
    <col min="11052" max="11052" width="16.44140625" style="24" customWidth="1"/>
    <col min="11053" max="11053" width="11.6640625" style="24" customWidth="1"/>
    <col min="11054" max="11054" width="53" style="24" customWidth="1"/>
    <col min="11055" max="11055" width="16.44140625" style="24" customWidth="1"/>
    <col min="11056" max="11056" width="15.88671875" style="24" bestFit="1" customWidth="1"/>
    <col min="11057" max="11057" width="52.44140625" style="24" customWidth="1"/>
    <col min="11058" max="11058" width="31.6640625" style="24" customWidth="1"/>
    <col min="11059" max="11059" width="9.5546875" style="24" customWidth="1"/>
    <col min="11060" max="11060" width="58.5546875" style="24" customWidth="1"/>
    <col min="11061" max="11062" width="23" style="24" customWidth="1"/>
    <col min="11063" max="11063" width="49.5546875" style="24" customWidth="1"/>
    <col min="11064" max="11064" width="23" style="24" customWidth="1"/>
    <col min="11065" max="11065" width="29.88671875" style="24" customWidth="1"/>
    <col min="11066" max="11066" width="49" style="24" customWidth="1"/>
    <col min="11067" max="11067" width="31.88671875" style="24" customWidth="1"/>
    <col min="11068" max="11068" width="23" style="24" customWidth="1"/>
    <col min="11069" max="11069" width="72.88671875" style="24" customWidth="1"/>
    <col min="11070" max="11071" width="23" style="24" customWidth="1"/>
    <col min="11072" max="11072" width="67" style="24" customWidth="1"/>
    <col min="11073" max="11073" width="46.6640625" style="24" customWidth="1"/>
    <col min="11074" max="11074" width="23" style="24" customWidth="1"/>
    <col min="11075" max="11075" width="72.6640625" style="24" customWidth="1"/>
    <col min="11076" max="11077" width="23" style="24" customWidth="1"/>
    <col min="11078" max="11078" width="78.5546875" style="24" customWidth="1"/>
    <col min="11079" max="11080" width="23" style="24" customWidth="1"/>
    <col min="11081" max="11081" width="75.44140625" style="24" customWidth="1"/>
    <col min="11082" max="11083" width="23" style="24" customWidth="1"/>
    <col min="11084" max="11084" width="75.44140625" style="24" customWidth="1"/>
    <col min="11085" max="11086" width="23" style="24" customWidth="1"/>
    <col min="11087" max="11087" width="78.6640625" style="24" customWidth="1"/>
    <col min="11088" max="11089" width="23" style="24" customWidth="1"/>
    <col min="11090" max="11090" width="59.33203125" style="24" customWidth="1"/>
    <col min="11091" max="11092" width="23" style="24" customWidth="1"/>
    <col min="11093" max="11093" width="75.44140625" style="24" customWidth="1"/>
    <col min="11094" max="11127" width="23" style="24" customWidth="1"/>
    <col min="11128" max="11128" width="65.5546875" style="24" customWidth="1"/>
    <col min="11129" max="11284" width="23" style="24"/>
    <col min="11285" max="11285" width="28.109375" style="24" customWidth="1"/>
    <col min="11286" max="11289" width="0" style="24" hidden="1" customWidth="1"/>
    <col min="11290" max="11290" width="25.6640625" style="24" customWidth="1"/>
    <col min="11291" max="11291" width="17.44140625" style="24" customWidth="1"/>
    <col min="11292" max="11292" width="23" style="24" customWidth="1"/>
    <col min="11293" max="11293" width="15.88671875" style="24" customWidth="1"/>
    <col min="11294" max="11294" width="13.33203125" style="24" customWidth="1"/>
    <col min="11295" max="11295" width="29.5546875" style="24" customWidth="1"/>
    <col min="11296" max="11296" width="17.5546875" style="24" customWidth="1"/>
    <col min="11297" max="11297" width="12.88671875" style="24" customWidth="1"/>
    <col min="11298" max="11298" width="28.6640625" style="24" customWidth="1"/>
    <col min="11299" max="11299" width="16.44140625" style="24" customWidth="1"/>
    <col min="11300" max="11300" width="14" style="24" customWidth="1"/>
    <col min="11301" max="11301" width="29.33203125" style="24" customWidth="1"/>
    <col min="11302" max="11302" width="16.44140625" style="24" customWidth="1"/>
    <col min="11303" max="11303" width="12.88671875" style="24" customWidth="1"/>
    <col min="11304" max="11304" width="31.5546875" style="24" customWidth="1"/>
    <col min="11305" max="11305" width="16.44140625" style="24" customWidth="1"/>
    <col min="11306" max="11306" width="14.88671875" style="24" customWidth="1"/>
    <col min="11307" max="11307" width="35" style="24" customWidth="1"/>
    <col min="11308" max="11308" width="16.44140625" style="24" customWidth="1"/>
    <col min="11309" max="11309" width="11.6640625" style="24" customWidth="1"/>
    <col min="11310" max="11310" width="53" style="24" customWidth="1"/>
    <col min="11311" max="11311" width="16.44140625" style="24" customWidth="1"/>
    <col min="11312" max="11312" width="15.88671875" style="24" bestFit="1" customWidth="1"/>
    <col min="11313" max="11313" width="52.44140625" style="24" customWidth="1"/>
    <col min="11314" max="11314" width="31.6640625" style="24" customWidth="1"/>
    <col min="11315" max="11315" width="9.5546875" style="24" customWidth="1"/>
    <col min="11316" max="11316" width="58.5546875" style="24" customWidth="1"/>
    <col min="11317" max="11318" width="23" style="24" customWidth="1"/>
    <col min="11319" max="11319" width="49.5546875" style="24" customWidth="1"/>
    <col min="11320" max="11320" width="23" style="24" customWidth="1"/>
    <col min="11321" max="11321" width="29.88671875" style="24" customWidth="1"/>
    <col min="11322" max="11322" width="49" style="24" customWidth="1"/>
    <col min="11323" max="11323" width="31.88671875" style="24" customWidth="1"/>
    <col min="11324" max="11324" width="23" style="24" customWidth="1"/>
    <col min="11325" max="11325" width="72.88671875" style="24" customWidth="1"/>
    <col min="11326" max="11327" width="23" style="24" customWidth="1"/>
    <col min="11328" max="11328" width="67" style="24" customWidth="1"/>
    <col min="11329" max="11329" width="46.6640625" style="24" customWidth="1"/>
    <col min="11330" max="11330" width="23" style="24" customWidth="1"/>
    <col min="11331" max="11331" width="72.6640625" style="24" customWidth="1"/>
    <col min="11332" max="11333" width="23" style="24" customWidth="1"/>
    <col min="11334" max="11334" width="78.5546875" style="24" customWidth="1"/>
    <col min="11335" max="11336" width="23" style="24" customWidth="1"/>
    <col min="11337" max="11337" width="75.44140625" style="24" customWidth="1"/>
    <col min="11338" max="11339" width="23" style="24" customWidth="1"/>
    <col min="11340" max="11340" width="75.44140625" style="24" customWidth="1"/>
    <col min="11341" max="11342" width="23" style="24" customWidth="1"/>
    <col min="11343" max="11343" width="78.6640625" style="24" customWidth="1"/>
    <col min="11344" max="11345" width="23" style="24" customWidth="1"/>
    <col min="11346" max="11346" width="59.33203125" style="24" customWidth="1"/>
    <col min="11347" max="11348" width="23" style="24" customWidth="1"/>
    <col min="11349" max="11349" width="75.44140625" style="24" customWidth="1"/>
    <col min="11350" max="11383" width="23" style="24" customWidth="1"/>
    <col min="11384" max="11384" width="65.5546875" style="24" customWidth="1"/>
    <col min="11385" max="11540" width="23" style="24"/>
    <col min="11541" max="11541" width="28.109375" style="24" customWidth="1"/>
    <col min="11542" max="11545" width="0" style="24" hidden="1" customWidth="1"/>
    <col min="11546" max="11546" width="25.6640625" style="24" customWidth="1"/>
    <col min="11547" max="11547" width="17.44140625" style="24" customWidth="1"/>
    <col min="11548" max="11548" width="23" style="24" customWidth="1"/>
    <col min="11549" max="11549" width="15.88671875" style="24" customWidth="1"/>
    <col min="11550" max="11550" width="13.33203125" style="24" customWidth="1"/>
    <col min="11551" max="11551" width="29.5546875" style="24" customWidth="1"/>
    <col min="11552" max="11552" width="17.5546875" style="24" customWidth="1"/>
    <col min="11553" max="11553" width="12.88671875" style="24" customWidth="1"/>
    <col min="11554" max="11554" width="28.6640625" style="24" customWidth="1"/>
    <col min="11555" max="11555" width="16.44140625" style="24" customWidth="1"/>
    <col min="11556" max="11556" width="14" style="24" customWidth="1"/>
    <col min="11557" max="11557" width="29.33203125" style="24" customWidth="1"/>
    <col min="11558" max="11558" width="16.44140625" style="24" customWidth="1"/>
    <col min="11559" max="11559" width="12.88671875" style="24" customWidth="1"/>
    <col min="11560" max="11560" width="31.5546875" style="24" customWidth="1"/>
    <col min="11561" max="11561" width="16.44140625" style="24" customWidth="1"/>
    <col min="11562" max="11562" width="14.88671875" style="24" customWidth="1"/>
    <col min="11563" max="11563" width="35" style="24" customWidth="1"/>
    <col min="11564" max="11564" width="16.44140625" style="24" customWidth="1"/>
    <col min="11565" max="11565" width="11.6640625" style="24" customWidth="1"/>
    <col min="11566" max="11566" width="53" style="24" customWidth="1"/>
    <col min="11567" max="11567" width="16.44140625" style="24" customWidth="1"/>
    <col min="11568" max="11568" width="15.88671875" style="24" bestFit="1" customWidth="1"/>
    <col min="11569" max="11569" width="52.44140625" style="24" customWidth="1"/>
    <col min="11570" max="11570" width="31.6640625" style="24" customWidth="1"/>
    <col min="11571" max="11571" width="9.5546875" style="24" customWidth="1"/>
    <col min="11572" max="11572" width="58.5546875" style="24" customWidth="1"/>
    <col min="11573" max="11574" width="23" style="24" customWidth="1"/>
    <col min="11575" max="11575" width="49.5546875" style="24" customWidth="1"/>
    <col min="11576" max="11576" width="23" style="24" customWidth="1"/>
    <col min="11577" max="11577" width="29.88671875" style="24" customWidth="1"/>
    <col min="11578" max="11578" width="49" style="24" customWidth="1"/>
    <col min="11579" max="11579" width="31.88671875" style="24" customWidth="1"/>
    <col min="11580" max="11580" width="23" style="24" customWidth="1"/>
    <col min="11581" max="11581" width="72.88671875" style="24" customWidth="1"/>
    <col min="11582" max="11583" width="23" style="24" customWidth="1"/>
    <col min="11584" max="11584" width="67" style="24" customWidth="1"/>
    <col min="11585" max="11585" width="46.6640625" style="24" customWidth="1"/>
    <col min="11586" max="11586" width="23" style="24" customWidth="1"/>
    <col min="11587" max="11587" width="72.6640625" style="24" customWidth="1"/>
    <col min="11588" max="11589" width="23" style="24" customWidth="1"/>
    <col min="11590" max="11590" width="78.5546875" style="24" customWidth="1"/>
    <col min="11591" max="11592" width="23" style="24" customWidth="1"/>
    <col min="11593" max="11593" width="75.44140625" style="24" customWidth="1"/>
    <col min="11594" max="11595" width="23" style="24" customWidth="1"/>
    <col min="11596" max="11596" width="75.44140625" style="24" customWidth="1"/>
    <col min="11597" max="11598" width="23" style="24" customWidth="1"/>
    <col min="11599" max="11599" width="78.6640625" style="24" customWidth="1"/>
    <col min="11600" max="11601" width="23" style="24" customWidth="1"/>
    <col min="11602" max="11602" width="59.33203125" style="24" customWidth="1"/>
    <col min="11603" max="11604" width="23" style="24" customWidth="1"/>
    <col min="11605" max="11605" width="75.44140625" style="24" customWidth="1"/>
    <col min="11606" max="11639" width="23" style="24" customWidth="1"/>
    <col min="11640" max="11640" width="65.5546875" style="24" customWidth="1"/>
    <col min="11641" max="11796" width="23" style="24"/>
    <col min="11797" max="11797" width="28.109375" style="24" customWidth="1"/>
    <col min="11798" max="11801" width="0" style="24" hidden="1" customWidth="1"/>
    <col min="11802" max="11802" width="25.6640625" style="24" customWidth="1"/>
    <col min="11803" max="11803" width="17.44140625" style="24" customWidth="1"/>
    <col min="11804" max="11804" width="23" style="24" customWidth="1"/>
    <col min="11805" max="11805" width="15.88671875" style="24" customWidth="1"/>
    <col min="11806" max="11806" width="13.33203125" style="24" customWidth="1"/>
    <col min="11807" max="11807" width="29.5546875" style="24" customWidth="1"/>
    <col min="11808" max="11808" width="17.5546875" style="24" customWidth="1"/>
    <col min="11809" max="11809" width="12.88671875" style="24" customWidth="1"/>
    <col min="11810" max="11810" width="28.6640625" style="24" customWidth="1"/>
    <col min="11811" max="11811" width="16.44140625" style="24" customWidth="1"/>
    <col min="11812" max="11812" width="14" style="24" customWidth="1"/>
    <col min="11813" max="11813" width="29.33203125" style="24" customWidth="1"/>
    <col min="11814" max="11814" width="16.44140625" style="24" customWidth="1"/>
    <col min="11815" max="11815" width="12.88671875" style="24" customWidth="1"/>
    <col min="11816" max="11816" width="31.5546875" style="24" customWidth="1"/>
    <col min="11817" max="11817" width="16.44140625" style="24" customWidth="1"/>
    <col min="11818" max="11818" width="14.88671875" style="24" customWidth="1"/>
    <col min="11819" max="11819" width="35" style="24" customWidth="1"/>
    <col min="11820" max="11820" width="16.44140625" style="24" customWidth="1"/>
    <col min="11821" max="11821" width="11.6640625" style="24" customWidth="1"/>
    <col min="11822" max="11822" width="53" style="24" customWidth="1"/>
    <col min="11823" max="11823" width="16.44140625" style="24" customWidth="1"/>
    <col min="11824" max="11824" width="15.88671875" style="24" bestFit="1" customWidth="1"/>
    <col min="11825" max="11825" width="52.44140625" style="24" customWidth="1"/>
    <col min="11826" max="11826" width="31.6640625" style="24" customWidth="1"/>
    <col min="11827" max="11827" width="9.5546875" style="24" customWidth="1"/>
    <col min="11828" max="11828" width="58.5546875" style="24" customWidth="1"/>
    <col min="11829" max="11830" width="23" style="24" customWidth="1"/>
    <col min="11831" max="11831" width="49.5546875" style="24" customWidth="1"/>
    <col min="11832" max="11832" width="23" style="24" customWidth="1"/>
    <col min="11833" max="11833" width="29.88671875" style="24" customWidth="1"/>
    <col min="11834" max="11834" width="49" style="24" customWidth="1"/>
    <col min="11835" max="11835" width="31.88671875" style="24" customWidth="1"/>
    <col min="11836" max="11836" width="23" style="24" customWidth="1"/>
    <col min="11837" max="11837" width="72.88671875" style="24" customWidth="1"/>
    <col min="11838" max="11839" width="23" style="24" customWidth="1"/>
    <col min="11840" max="11840" width="67" style="24" customWidth="1"/>
    <col min="11841" max="11841" width="46.6640625" style="24" customWidth="1"/>
    <col min="11842" max="11842" width="23" style="24" customWidth="1"/>
    <col min="11843" max="11843" width="72.6640625" style="24" customWidth="1"/>
    <col min="11844" max="11845" width="23" style="24" customWidth="1"/>
    <col min="11846" max="11846" width="78.5546875" style="24" customWidth="1"/>
    <col min="11847" max="11848" width="23" style="24" customWidth="1"/>
    <col min="11849" max="11849" width="75.44140625" style="24" customWidth="1"/>
    <col min="11850" max="11851" width="23" style="24" customWidth="1"/>
    <col min="11852" max="11852" width="75.44140625" style="24" customWidth="1"/>
    <col min="11853" max="11854" width="23" style="24" customWidth="1"/>
    <col min="11855" max="11855" width="78.6640625" style="24" customWidth="1"/>
    <col min="11856" max="11857" width="23" style="24" customWidth="1"/>
    <col min="11858" max="11858" width="59.33203125" style="24" customWidth="1"/>
    <col min="11859" max="11860" width="23" style="24" customWidth="1"/>
    <col min="11861" max="11861" width="75.44140625" style="24" customWidth="1"/>
    <col min="11862" max="11895" width="23" style="24" customWidth="1"/>
    <col min="11896" max="11896" width="65.5546875" style="24" customWidth="1"/>
    <col min="11897" max="12052" width="23" style="24"/>
    <col min="12053" max="12053" width="28.109375" style="24" customWidth="1"/>
    <col min="12054" max="12057" width="0" style="24" hidden="1" customWidth="1"/>
    <col min="12058" max="12058" width="25.6640625" style="24" customWidth="1"/>
    <col min="12059" max="12059" width="17.44140625" style="24" customWidth="1"/>
    <col min="12060" max="12060" width="23" style="24" customWidth="1"/>
    <col min="12061" max="12061" width="15.88671875" style="24" customWidth="1"/>
    <col min="12062" max="12062" width="13.33203125" style="24" customWidth="1"/>
    <col min="12063" max="12063" width="29.5546875" style="24" customWidth="1"/>
    <col min="12064" max="12064" width="17.5546875" style="24" customWidth="1"/>
    <col min="12065" max="12065" width="12.88671875" style="24" customWidth="1"/>
    <col min="12066" max="12066" width="28.6640625" style="24" customWidth="1"/>
    <col min="12067" max="12067" width="16.44140625" style="24" customWidth="1"/>
    <col min="12068" max="12068" width="14" style="24" customWidth="1"/>
    <col min="12069" max="12069" width="29.33203125" style="24" customWidth="1"/>
    <col min="12070" max="12070" width="16.44140625" style="24" customWidth="1"/>
    <col min="12071" max="12071" width="12.88671875" style="24" customWidth="1"/>
    <col min="12072" max="12072" width="31.5546875" style="24" customWidth="1"/>
    <col min="12073" max="12073" width="16.44140625" style="24" customWidth="1"/>
    <col min="12074" max="12074" width="14.88671875" style="24" customWidth="1"/>
    <col min="12075" max="12075" width="35" style="24" customWidth="1"/>
    <col min="12076" max="12076" width="16.44140625" style="24" customWidth="1"/>
    <col min="12077" max="12077" width="11.6640625" style="24" customWidth="1"/>
    <col min="12078" max="12078" width="53" style="24" customWidth="1"/>
    <col min="12079" max="12079" width="16.44140625" style="24" customWidth="1"/>
    <col min="12080" max="12080" width="15.88671875" style="24" bestFit="1" customWidth="1"/>
    <col min="12081" max="12081" width="52.44140625" style="24" customWidth="1"/>
    <col min="12082" max="12082" width="31.6640625" style="24" customWidth="1"/>
    <col min="12083" max="12083" width="9.5546875" style="24" customWidth="1"/>
    <col min="12084" max="12084" width="58.5546875" style="24" customWidth="1"/>
    <col min="12085" max="12086" width="23" style="24" customWidth="1"/>
    <col min="12087" max="12087" width="49.5546875" style="24" customWidth="1"/>
    <col min="12088" max="12088" width="23" style="24" customWidth="1"/>
    <col min="12089" max="12089" width="29.88671875" style="24" customWidth="1"/>
    <col min="12090" max="12090" width="49" style="24" customWidth="1"/>
    <col min="12091" max="12091" width="31.88671875" style="24" customWidth="1"/>
    <col min="12092" max="12092" width="23" style="24" customWidth="1"/>
    <col min="12093" max="12093" width="72.88671875" style="24" customWidth="1"/>
    <col min="12094" max="12095" width="23" style="24" customWidth="1"/>
    <col min="12096" max="12096" width="67" style="24" customWidth="1"/>
    <col min="12097" max="12097" width="46.6640625" style="24" customWidth="1"/>
    <col min="12098" max="12098" width="23" style="24" customWidth="1"/>
    <col min="12099" max="12099" width="72.6640625" style="24" customWidth="1"/>
    <col min="12100" max="12101" width="23" style="24" customWidth="1"/>
    <col min="12102" max="12102" width="78.5546875" style="24" customWidth="1"/>
    <col min="12103" max="12104" width="23" style="24" customWidth="1"/>
    <col min="12105" max="12105" width="75.44140625" style="24" customWidth="1"/>
    <col min="12106" max="12107" width="23" style="24" customWidth="1"/>
    <col min="12108" max="12108" width="75.44140625" style="24" customWidth="1"/>
    <col min="12109" max="12110" width="23" style="24" customWidth="1"/>
    <col min="12111" max="12111" width="78.6640625" style="24" customWidth="1"/>
    <col min="12112" max="12113" width="23" style="24" customWidth="1"/>
    <col min="12114" max="12114" width="59.33203125" style="24" customWidth="1"/>
    <col min="12115" max="12116" width="23" style="24" customWidth="1"/>
    <col min="12117" max="12117" width="75.44140625" style="24" customWidth="1"/>
    <col min="12118" max="12151" width="23" style="24" customWidth="1"/>
    <col min="12152" max="12152" width="65.5546875" style="24" customWidth="1"/>
    <col min="12153" max="12308" width="23" style="24"/>
    <col min="12309" max="12309" width="28.109375" style="24" customWidth="1"/>
    <col min="12310" max="12313" width="0" style="24" hidden="1" customWidth="1"/>
    <col min="12314" max="12314" width="25.6640625" style="24" customWidth="1"/>
    <col min="12315" max="12315" width="17.44140625" style="24" customWidth="1"/>
    <col min="12316" max="12316" width="23" style="24" customWidth="1"/>
    <col min="12317" max="12317" width="15.88671875" style="24" customWidth="1"/>
    <col min="12318" max="12318" width="13.33203125" style="24" customWidth="1"/>
    <col min="12319" max="12319" width="29.5546875" style="24" customWidth="1"/>
    <col min="12320" max="12320" width="17.5546875" style="24" customWidth="1"/>
    <col min="12321" max="12321" width="12.88671875" style="24" customWidth="1"/>
    <col min="12322" max="12322" width="28.6640625" style="24" customWidth="1"/>
    <col min="12323" max="12323" width="16.44140625" style="24" customWidth="1"/>
    <col min="12324" max="12324" width="14" style="24" customWidth="1"/>
    <col min="12325" max="12325" width="29.33203125" style="24" customWidth="1"/>
    <col min="12326" max="12326" width="16.44140625" style="24" customWidth="1"/>
    <col min="12327" max="12327" width="12.88671875" style="24" customWidth="1"/>
    <col min="12328" max="12328" width="31.5546875" style="24" customWidth="1"/>
    <col min="12329" max="12329" width="16.44140625" style="24" customWidth="1"/>
    <col min="12330" max="12330" width="14.88671875" style="24" customWidth="1"/>
    <col min="12331" max="12331" width="35" style="24" customWidth="1"/>
    <col min="12332" max="12332" width="16.44140625" style="24" customWidth="1"/>
    <col min="12333" max="12333" width="11.6640625" style="24" customWidth="1"/>
    <col min="12334" max="12334" width="53" style="24" customWidth="1"/>
    <col min="12335" max="12335" width="16.44140625" style="24" customWidth="1"/>
    <col min="12336" max="12336" width="15.88671875" style="24" bestFit="1" customWidth="1"/>
    <col min="12337" max="12337" width="52.44140625" style="24" customWidth="1"/>
    <col min="12338" max="12338" width="31.6640625" style="24" customWidth="1"/>
    <col min="12339" max="12339" width="9.5546875" style="24" customWidth="1"/>
    <col min="12340" max="12340" width="58.5546875" style="24" customWidth="1"/>
    <col min="12341" max="12342" width="23" style="24" customWidth="1"/>
    <col min="12343" max="12343" width="49.5546875" style="24" customWidth="1"/>
    <col min="12344" max="12344" width="23" style="24" customWidth="1"/>
    <col min="12345" max="12345" width="29.88671875" style="24" customWidth="1"/>
    <col min="12346" max="12346" width="49" style="24" customWidth="1"/>
    <col min="12347" max="12347" width="31.88671875" style="24" customWidth="1"/>
    <col min="12348" max="12348" width="23" style="24" customWidth="1"/>
    <col min="12349" max="12349" width="72.88671875" style="24" customWidth="1"/>
    <col min="12350" max="12351" width="23" style="24" customWidth="1"/>
    <col min="12352" max="12352" width="67" style="24" customWidth="1"/>
    <col min="12353" max="12353" width="46.6640625" style="24" customWidth="1"/>
    <col min="12354" max="12354" width="23" style="24" customWidth="1"/>
    <col min="12355" max="12355" width="72.6640625" style="24" customWidth="1"/>
    <col min="12356" max="12357" width="23" style="24" customWidth="1"/>
    <col min="12358" max="12358" width="78.5546875" style="24" customWidth="1"/>
    <col min="12359" max="12360" width="23" style="24" customWidth="1"/>
    <col min="12361" max="12361" width="75.44140625" style="24" customWidth="1"/>
    <col min="12362" max="12363" width="23" style="24" customWidth="1"/>
    <col min="12364" max="12364" width="75.44140625" style="24" customWidth="1"/>
    <col min="12365" max="12366" width="23" style="24" customWidth="1"/>
    <col min="12367" max="12367" width="78.6640625" style="24" customWidth="1"/>
    <col min="12368" max="12369" width="23" style="24" customWidth="1"/>
    <col min="12370" max="12370" width="59.33203125" style="24" customWidth="1"/>
    <col min="12371" max="12372" width="23" style="24" customWidth="1"/>
    <col min="12373" max="12373" width="75.44140625" style="24" customWidth="1"/>
    <col min="12374" max="12407" width="23" style="24" customWidth="1"/>
    <col min="12408" max="12408" width="65.5546875" style="24" customWidth="1"/>
    <col min="12409" max="12564" width="23" style="24"/>
    <col min="12565" max="12565" width="28.109375" style="24" customWidth="1"/>
    <col min="12566" max="12569" width="0" style="24" hidden="1" customWidth="1"/>
    <col min="12570" max="12570" width="25.6640625" style="24" customWidth="1"/>
    <col min="12571" max="12571" width="17.44140625" style="24" customWidth="1"/>
    <col min="12572" max="12572" width="23" style="24" customWidth="1"/>
    <col min="12573" max="12573" width="15.88671875" style="24" customWidth="1"/>
    <col min="12574" max="12574" width="13.33203125" style="24" customWidth="1"/>
    <col min="12575" max="12575" width="29.5546875" style="24" customWidth="1"/>
    <col min="12576" max="12576" width="17.5546875" style="24" customWidth="1"/>
    <col min="12577" max="12577" width="12.88671875" style="24" customWidth="1"/>
    <col min="12578" max="12578" width="28.6640625" style="24" customWidth="1"/>
    <col min="12579" max="12579" width="16.44140625" style="24" customWidth="1"/>
    <col min="12580" max="12580" width="14" style="24" customWidth="1"/>
    <col min="12581" max="12581" width="29.33203125" style="24" customWidth="1"/>
    <col min="12582" max="12582" width="16.44140625" style="24" customWidth="1"/>
    <col min="12583" max="12583" width="12.88671875" style="24" customWidth="1"/>
    <col min="12584" max="12584" width="31.5546875" style="24" customWidth="1"/>
    <col min="12585" max="12585" width="16.44140625" style="24" customWidth="1"/>
    <col min="12586" max="12586" width="14.88671875" style="24" customWidth="1"/>
    <col min="12587" max="12587" width="35" style="24" customWidth="1"/>
    <col min="12588" max="12588" width="16.44140625" style="24" customWidth="1"/>
    <col min="12589" max="12589" width="11.6640625" style="24" customWidth="1"/>
    <col min="12590" max="12590" width="53" style="24" customWidth="1"/>
    <col min="12591" max="12591" width="16.44140625" style="24" customWidth="1"/>
    <col min="12592" max="12592" width="15.88671875" style="24" bestFit="1" customWidth="1"/>
    <col min="12593" max="12593" width="52.44140625" style="24" customWidth="1"/>
    <col min="12594" max="12594" width="31.6640625" style="24" customWidth="1"/>
    <col min="12595" max="12595" width="9.5546875" style="24" customWidth="1"/>
    <col min="12596" max="12596" width="58.5546875" style="24" customWidth="1"/>
    <col min="12597" max="12598" width="23" style="24" customWidth="1"/>
    <col min="12599" max="12599" width="49.5546875" style="24" customWidth="1"/>
    <col min="12600" max="12600" width="23" style="24" customWidth="1"/>
    <col min="12601" max="12601" width="29.88671875" style="24" customWidth="1"/>
    <col min="12602" max="12602" width="49" style="24" customWidth="1"/>
    <col min="12603" max="12603" width="31.88671875" style="24" customWidth="1"/>
    <col min="12604" max="12604" width="23" style="24" customWidth="1"/>
    <col min="12605" max="12605" width="72.88671875" style="24" customWidth="1"/>
    <col min="12606" max="12607" width="23" style="24" customWidth="1"/>
    <col min="12608" max="12608" width="67" style="24" customWidth="1"/>
    <col min="12609" max="12609" width="46.6640625" style="24" customWidth="1"/>
    <col min="12610" max="12610" width="23" style="24" customWidth="1"/>
    <col min="12611" max="12611" width="72.6640625" style="24" customWidth="1"/>
    <col min="12612" max="12613" width="23" style="24" customWidth="1"/>
    <col min="12614" max="12614" width="78.5546875" style="24" customWidth="1"/>
    <col min="12615" max="12616" width="23" style="24" customWidth="1"/>
    <col min="12617" max="12617" width="75.44140625" style="24" customWidth="1"/>
    <col min="12618" max="12619" width="23" style="24" customWidth="1"/>
    <col min="12620" max="12620" width="75.44140625" style="24" customWidth="1"/>
    <col min="12621" max="12622" width="23" style="24" customWidth="1"/>
    <col min="12623" max="12623" width="78.6640625" style="24" customWidth="1"/>
    <col min="12624" max="12625" width="23" style="24" customWidth="1"/>
    <col min="12626" max="12626" width="59.33203125" style="24" customWidth="1"/>
    <col min="12627" max="12628" width="23" style="24" customWidth="1"/>
    <col min="12629" max="12629" width="75.44140625" style="24" customWidth="1"/>
    <col min="12630" max="12663" width="23" style="24" customWidth="1"/>
    <col min="12664" max="12664" width="65.5546875" style="24" customWidth="1"/>
    <col min="12665" max="12820" width="23" style="24"/>
    <col min="12821" max="12821" width="28.109375" style="24" customWidth="1"/>
    <col min="12822" max="12825" width="0" style="24" hidden="1" customWidth="1"/>
    <col min="12826" max="12826" width="25.6640625" style="24" customWidth="1"/>
    <col min="12827" max="12827" width="17.44140625" style="24" customWidth="1"/>
    <col min="12828" max="12828" width="23" style="24" customWidth="1"/>
    <col min="12829" max="12829" width="15.88671875" style="24" customWidth="1"/>
    <col min="12830" max="12830" width="13.33203125" style="24" customWidth="1"/>
    <col min="12831" max="12831" width="29.5546875" style="24" customWidth="1"/>
    <col min="12832" max="12832" width="17.5546875" style="24" customWidth="1"/>
    <col min="12833" max="12833" width="12.88671875" style="24" customWidth="1"/>
    <col min="12834" max="12834" width="28.6640625" style="24" customWidth="1"/>
    <col min="12835" max="12835" width="16.44140625" style="24" customWidth="1"/>
    <col min="12836" max="12836" width="14" style="24" customWidth="1"/>
    <col min="12837" max="12837" width="29.33203125" style="24" customWidth="1"/>
    <col min="12838" max="12838" width="16.44140625" style="24" customWidth="1"/>
    <col min="12839" max="12839" width="12.88671875" style="24" customWidth="1"/>
    <col min="12840" max="12840" width="31.5546875" style="24" customWidth="1"/>
    <col min="12841" max="12841" width="16.44140625" style="24" customWidth="1"/>
    <col min="12842" max="12842" width="14.88671875" style="24" customWidth="1"/>
    <col min="12843" max="12843" width="35" style="24" customWidth="1"/>
    <col min="12844" max="12844" width="16.44140625" style="24" customWidth="1"/>
    <col min="12845" max="12845" width="11.6640625" style="24" customWidth="1"/>
    <col min="12846" max="12846" width="53" style="24" customWidth="1"/>
    <col min="12847" max="12847" width="16.44140625" style="24" customWidth="1"/>
    <col min="12848" max="12848" width="15.88671875" style="24" bestFit="1" customWidth="1"/>
    <col min="12849" max="12849" width="52.44140625" style="24" customWidth="1"/>
    <col min="12850" max="12850" width="31.6640625" style="24" customWidth="1"/>
    <col min="12851" max="12851" width="9.5546875" style="24" customWidth="1"/>
    <col min="12852" max="12852" width="58.5546875" style="24" customWidth="1"/>
    <col min="12853" max="12854" width="23" style="24" customWidth="1"/>
    <col min="12855" max="12855" width="49.5546875" style="24" customWidth="1"/>
    <col min="12856" max="12856" width="23" style="24" customWidth="1"/>
    <col min="12857" max="12857" width="29.88671875" style="24" customWidth="1"/>
    <col min="12858" max="12858" width="49" style="24" customWidth="1"/>
    <col min="12859" max="12859" width="31.88671875" style="24" customWidth="1"/>
    <col min="12860" max="12860" width="23" style="24" customWidth="1"/>
    <col min="12861" max="12861" width="72.88671875" style="24" customWidth="1"/>
    <col min="12862" max="12863" width="23" style="24" customWidth="1"/>
    <col min="12864" max="12864" width="67" style="24" customWidth="1"/>
    <col min="12865" max="12865" width="46.6640625" style="24" customWidth="1"/>
    <col min="12866" max="12866" width="23" style="24" customWidth="1"/>
    <col min="12867" max="12867" width="72.6640625" style="24" customWidth="1"/>
    <col min="12868" max="12869" width="23" style="24" customWidth="1"/>
    <col min="12870" max="12870" width="78.5546875" style="24" customWidth="1"/>
    <col min="12871" max="12872" width="23" style="24" customWidth="1"/>
    <col min="12873" max="12873" width="75.44140625" style="24" customWidth="1"/>
    <col min="12874" max="12875" width="23" style="24" customWidth="1"/>
    <col min="12876" max="12876" width="75.44140625" style="24" customWidth="1"/>
    <col min="12877" max="12878" width="23" style="24" customWidth="1"/>
    <col min="12879" max="12879" width="78.6640625" style="24" customWidth="1"/>
    <col min="12880" max="12881" width="23" style="24" customWidth="1"/>
    <col min="12882" max="12882" width="59.33203125" style="24" customWidth="1"/>
    <col min="12883" max="12884" width="23" style="24" customWidth="1"/>
    <col min="12885" max="12885" width="75.44140625" style="24" customWidth="1"/>
    <col min="12886" max="12919" width="23" style="24" customWidth="1"/>
    <col min="12920" max="12920" width="65.5546875" style="24" customWidth="1"/>
    <col min="12921" max="13076" width="23" style="24"/>
    <col min="13077" max="13077" width="28.109375" style="24" customWidth="1"/>
    <col min="13078" max="13081" width="0" style="24" hidden="1" customWidth="1"/>
    <col min="13082" max="13082" width="25.6640625" style="24" customWidth="1"/>
    <col min="13083" max="13083" width="17.44140625" style="24" customWidth="1"/>
    <col min="13084" max="13084" width="23" style="24" customWidth="1"/>
    <col min="13085" max="13085" width="15.88671875" style="24" customWidth="1"/>
    <col min="13086" max="13086" width="13.33203125" style="24" customWidth="1"/>
    <col min="13087" max="13087" width="29.5546875" style="24" customWidth="1"/>
    <col min="13088" max="13088" width="17.5546875" style="24" customWidth="1"/>
    <col min="13089" max="13089" width="12.88671875" style="24" customWidth="1"/>
    <col min="13090" max="13090" width="28.6640625" style="24" customWidth="1"/>
    <col min="13091" max="13091" width="16.44140625" style="24" customWidth="1"/>
    <col min="13092" max="13092" width="14" style="24" customWidth="1"/>
    <col min="13093" max="13093" width="29.33203125" style="24" customWidth="1"/>
    <col min="13094" max="13094" width="16.44140625" style="24" customWidth="1"/>
    <col min="13095" max="13095" width="12.88671875" style="24" customWidth="1"/>
    <col min="13096" max="13096" width="31.5546875" style="24" customWidth="1"/>
    <col min="13097" max="13097" width="16.44140625" style="24" customWidth="1"/>
    <col min="13098" max="13098" width="14.88671875" style="24" customWidth="1"/>
    <col min="13099" max="13099" width="35" style="24" customWidth="1"/>
    <col min="13100" max="13100" width="16.44140625" style="24" customWidth="1"/>
    <col min="13101" max="13101" width="11.6640625" style="24" customWidth="1"/>
    <col min="13102" max="13102" width="53" style="24" customWidth="1"/>
    <col min="13103" max="13103" width="16.44140625" style="24" customWidth="1"/>
    <col min="13104" max="13104" width="15.88671875" style="24" bestFit="1" customWidth="1"/>
    <col min="13105" max="13105" width="52.44140625" style="24" customWidth="1"/>
    <col min="13106" max="13106" width="31.6640625" style="24" customWidth="1"/>
    <col min="13107" max="13107" width="9.5546875" style="24" customWidth="1"/>
    <col min="13108" max="13108" width="58.5546875" style="24" customWidth="1"/>
    <col min="13109" max="13110" width="23" style="24" customWidth="1"/>
    <col min="13111" max="13111" width="49.5546875" style="24" customWidth="1"/>
    <col min="13112" max="13112" width="23" style="24" customWidth="1"/>
    <col min="13113" max="13113" width="29.88671875" style="24" customWidth="1"/>
    <col min="13114" max="13114" width="49" style="24" customWidth="1"/>
    <col min="13115" max="13115" width="31.88671875" style="24" customWidth="1"/>
    <col min="13116" max="13116" width="23" style="24" customWidth="1"/>
    <col min="13117" max="13117" width="72.88671875" style="24" customWidth="1"/>
    <col min="13118" max="13119" width="23" style="24" customWidth="1"/>
    <col min="13120" max="13120" width="67" style="24" customWidth="1"/>
    <col min="13121" max="13121" width="46.6640625" style="24" customWidth="1"/>
    <col min="13122" max="13122" width="23" style="24" customWidth="1"/>
    <col min="13123" max="13123" width="72.6640625" style="24" customWidth="1"/>
    <col min="13124" max="13125" width="23" style="24" customWidth="1"/>
    <col min="13126" max="13126" width="78.5546875" style="24" customWidth="1"/>
    <col min="13127" max="13128" width="23" style="24" customWidth="1"/>
    <col min="13129" max="13129" width="75.44140625" style="24" customWidth="1"/>
    <col min="13130" max="13131" width="23" style="24" customWidth="1"/>
    <col min="13132" max="13132" width="75.44140625" style="24" customWidth="1"/>
    <col min="13133" max="13134" width="23" style="24" customWidth="1"/>
    <col min="13135" max="13135" width="78.6640625" style="24" customWidth="1"/>
    <col min="13136" max="13137" width="23" style="24" customWidth="1"/>
    <col min="13138" max="13138" width="59.33203125" style="24" customWidth="1"/>
    <col min="13139" max="13140" width="23" style="24" customWidth="1"/>
    <col min="13141" max="13141" width="75.44140625" style="24" customWidth="1"/>
    <col min="13142" max="13175" width="23" style="24" customWidth="1"/>
    <col min="13176" max="13176" width="65.5546875" style="24" customWidth="1"/>
    <col min="13177" max="13332" width="23" style="24"/>
    <col min="13333" max="13333" width="28.109375" style="24" customWidth="1"/>
    <col min="13334" max="13337" width="0" style="24" hidden="1" customWidth="1"/>
    <col min="13338" max="13338" width="25.6640625" style="24" customWidth="1"/>
    <col min="13339" max="13339" width="17.44140625" style="24" customWidth="1"/>
    <col min="13340" max="13340" width="23" style="24" customWidth="1"/>
    <col min="13341" max="13341" width="15.88671875" style="24" customWidth="1"/>
    <col min="13342" max="13342" width="13.33203125" style="24" customWidth="1"/>
    <col min="13343" max="13343" width="29.5546875" style="24" customWidth="1"/>
    <col min="13344" max="13344" width="17.5546875" style="24" customWidth="1"/>
    <col min="13345" max="13345" width="12.88671875" style="24" customWidth="1"/>
    <col min="13346" max="13346" width="28.6640625" style="24" customWidth="1"/>
    <col min="13347" max="13347" width="16.44140625" style="24" customWidth="1"/>
    <col min="13348" max="13348" width="14" style="24" customWidth="1"/>
    <col min="13349" max="13349" width="29.33203125" style="24" customWidth="1"/>
    <col min="13350" max="13350" width="16.44140625" style="24" customWidth="1"/>
    <col min="13351" max="13351" width="12.88671875" style="24" customWidth="1"/>
    <col min="13352" max="13352" width="31.5546875" style="24" customWidth="1"/>
    <col min="13353" max="13353" width="16.44140625" style="24" customWidth="1"/>
    <col min="13354" max="13354" width="14.88671875" style="24" customWidth="1"/>
    <col min="13355" max="13355" width="35" style="24" customWidth="1"/>
    <col min="13356" max="13356" width="16.44140625" style="24" customWidth="1"/>
    <col min="13357" max="13357" width="11.6640625" style="24" customWidth="1"/>
    <col min="13358" max="13358" width="53" style="24" customWidth="1"/>
    <col min="13359" max="13359" width="16.44140625" style="24" customWidth="1"/>
    <col min="13360" max="13360" width="15.88671875" style="24" bestFit="1" customWidth="1"/>
    <col min="13361" max="13361" width="52.44140625" style="24" customWidth="1"/>
    <col min="13362" max="13362" width="31.6640625" style="24" customWidth="1"/>
    <col min="13363" max="13363" width="9.5546875" style="24" customWidth="1"/>
    <col min="13364" max="13364" width="58.5546875" style="24" customWidth="1"/>
    <col min="13365" max="13366" width="23" style="24" customWidth="1"/>
    <col min="13367" max="13367" width="49.5546875" style="24" customWidth="1"/>
    <col min="13368" max="13368" width="23" style="24" customWidth="1"/>
    <col min="13369" max="13369" width="29.88671875" style="24" customWidth="1"/>
    <col min="13370" max="13370" width="49" style="24" customWidth="1"/>
    <col min="13371" max="13371" width="31.88671875" style="24" customWidth="1"/>
    <col min="13372" max="13372" width="23" style="24" customWidth="1"/>
    <col min="13373" max="13373" width="72.88671875" style="24" customWidth="1"/>
    <col min="13374" max="13375" width="23" style="24" customWidth="1"/>
    <col min="13376" max="13376" width="67" style="24" customWidth="1"/>
    <col min="13377" max="13377" width="46.6640625" style="24" customWidth="1"/>
    <col min="13378" max="13378" width="23" style="24" customWidth="1"/>
    <col min="13379" max="13379" width="72.6640625" style="24" customWidth="1"/>
    <col min="13380" max="13381" width="23" style="24" customWidth="1"/>
    <col min="13382" max="13382" width="78.5546875" style="24" customWidth="1"/>
    <col min="13383" max="13384" width="23" style="24" customWidth="1"/>
    <col min="13385" max="13385" width="75.44140625" style="24" customWidth="1"/>
    <col min="13386" max="13387" width="23" style="24" customWidth="1"/>
    <col min="13388" max="13388" width="75.44140625" style="24" customWidth="1"/>
    <col min="13389" max="13390" width="23" style="24" customWidth="1"/>
    <col min="13391" max="13391" width="78.6640625" style="24" customWidth="1"/>
    <col min="13392" max="13393" width="23" style="24" customWidth="1"/>
    <col min="13394" max="13394" width="59.33203125" style="24" customWidth="1"/>
    <col min="13395" max="13396" width="23" style="24" customWidth="1"/>
    <col min="13397" max="13397" width="75.44140625" style="24" customWidth="1"/>
    <col min="13398" max="13431" width="23" style="24" customWidth="1"/>
    <col min="13432" max="13432" width="65.5546875" style="24" customWidth="1"/>
    <col min="13433" max="13588" width="23" style="24"/>
    <col min="13589" max="13589" width="28.109375" style="24" customWidth="1"/>
    <col min="13590" max="13593" width="0" style="24" hidden="1" customWidth="1"/>
    <col min="13594" max="13594" width="25.6640625" style="24" customWidth="1"/>
    <col min="13595" max="13595" width="17.44140625" style="24" customWidth="1"/>
    <col min="13596" max="13596" width="23" style="24" customWidth="1"/>
    <col min="13597" max="13597" width="15.88671875" style="24" customWidth="1"/>
    <col min="13598" max="13598" width="13.33203125" style="24" customWidth="1"/>
    <col min="13599" max="13599" width="29.5546875" style="24" customWidth="1"/>
    <col min="13600" max="13600" width="17.5546875" style="24" customWidth="1"/>
    <col min="13601" max="13601" width="12.88671875" style="24" customWidth="1"/>
    <col min="13602" max="13602" width="28.6640625" style="24" customWidth="1"/>
    <col min="13603" max="13603" width="16.44140625" style="24" customWidth="1"/>
    <col min="13604" max="13604" width="14" style="24" customWidth="1"/>
    <col min="13605" max="13605" width="29.33203125" style="24" customWidth="1"/>
    <col min="13606" max="13606" width="16.44140625" style="24" customWidth="1"/>
    <col min="13607" max="13607" width="12.88671875" style="24" customWidth="1"/>
    <col min="13608" max="13608" width="31.5546875" style="24" customWidth="1"/>
    <col min="13609" max="13609" width="16.44140625" style="24" customWidth="1"/>
    <col min="13610" max="13610" width="14.88671875" style="24" customWidth="1"/>
    <col min="13611" max="13611" width="35" style="24" customWidth="1"/>
    <col min="13612" max="13612" width="16.44140625" style="24" customWidth="1"/>
    <col min="13613" max="13613" width="11.6640625" style="24" customWidth="1"/>
    <col min="13614" max="13614" width="53" style="24" customWidth="1"/>
    <col min="13615" max="13615" width="16.44140625" style="24" customWidth="1"/>
    <col min="13616" max="13616" width="15.88671875" style="24" bestFit="1" customWidth="1"/>
    <col min="13617" max="13617" width="52.44140625" style="24" customWidth="1"/>
    <col min="13618" max="13618" width="31.6640625" style="24" customWidth="1"/>
    <col min="13619" max="13619" width="9.5546875" style="24" customWidth="1"/>
    <col min="13620" max="13620" width="58.5546875" style="24" customWidth="1"/>
    <col min="13621" max="13622" width="23" style="24" customWidth="1"/>
    <col min="13623" max="13623" width="49.5546875" style="24" customWidth="1"/>
    <col min="13624" max="13624" width="23" style="24" customWidth="1"/>
    <col min="13625" max="13625" width="29.88671875" style="24" customWidth="1"/>
    <col min="13626" max="13626" width="49" style="24" customWidth="1"/>
    <col min="13627" max="13627" width="31.88671875" style="24" customWidth="1"/>
    <col min="13628" max="13628" width="23" style="24" customWidth="1"/>
    <col min="13629" max="13629" width="72.88671875" style="24" customWidth="1"/>
    <col min="13630" max="13631" width="23" style="24" customWidth="1"/>
    <col min="13632" max="13632" width="67" style="24" customWidth="1"/>
    <col min="13633" max="13633" width="46.6640625" style="24" customWidth="1"/>
    <col min="13634" max="13634" width="23" style="24" customWidth="1"/>
    <col min="13635" max="13635" width="72.6640625" style="24" customWidth="1"/>
    <col min="13636" max="13637" width="23" style="24" customWidth="1"/>
    <col min="13638" max="13638" width="78.5546875" style="24" customWidth="1"/>
    <col min="13639" max="13640" width="23" style="24" customWidth="1"/>
    <col min="13641" max="13641" width="75.44140625" style="24" customWidth="1"/>
    <col min="13642" max="13643" width="23" style="24" customWidth="1"/>
    <col min="13644" max="13644" width="75.44140625" style="24" customWidth="1"/>
    <col min="13645" max="13646" width="23" style="24" customWidth="1"/>
    <col min="13647" max="13647" width="78.6640625" style="24" customWidth="1"/>
    <col min="13648" max="13649" width="23" style="24" customWidth="1"/>
    <col min="13650" max="13650" width="59.33203125" style="24" customWidth="1"/>
    <col min="13651" max="13652" width="23" style="24" customWidth="1"/>
    <col min="13653" max="13653" width="75.44140625" style="24" customWidth="1"/>
    <col min="13654" max="13687" width="23" style="24" customWidth="1"/>
    <col min="13688" max="13688" width="65.5546875" style="24" customWidth="1"/>
    <col min="13689" max="13844" width="23" style="24"/>
    <col min="13845" max="13845" width="28.109375" style="24" customWidth="1"/>
    <col min="13846" max="13849" width="0" style="24" hidden="1" customWidth="1"/>
    <col min="13850" max="13850" width="25.6640625" style="24" customWidth="1"/>
    <col min="13851" max="13851" width="17.44140625" style="24" customWidth="1"/>
    <col min="13852" max="13852" width="23" style="24" customWidth="1"/>
    <col min="13853" max="13853" width="15.88671875" style="24" customWidth="1"/>
    <col min="13854" max="13854" width="13.33203125" style="24" customWidth="1"/>
    <col min="13855" max="13855" width="29.5546875" style="24" customWidth="1"/>
    <col min="13856" max="13856" width="17.5546875" style="24" customWidth="1"/>
    <col min="13857" max="13857" width="12.88671875" style="24" customWidth="1"/>
    <col min="13858" max="13858" width="28.6640625" style="24" customWidth="1"/>
    <col min="13859" max="13859" width="16.44140625" style="24" customWidth="1"/>
    <col min="13860" max="13860" width="14" style="24" customWidth="1"/>
    <col min="13861" max="13861" width="29.33203125" style="24" customWidth="1"/>
    <col min="13862" max="13862" width="16.44140625" style="24" customWidth="1"/>
    <col min="13863" max="13863" width="12.88671875" style="24" customWidth="1"/>
    <col min="13864" max="13864" width="31.5546875" style="24" customWidth="1"/>
    <col min="13865" max="13865" width="16.44140625" style="24" customWidth="1"/>
    <col min="13866" max="13866" width="14.88671875" style="24" customWidth="1"/>
    <col min="13867" max="13867" width="35" style="24" customWidth="1"/>
    <col min="13868" max="13868" width="16.44140625" style="24" customWidth="1"/>
    <col min="13869" max="13869" width="11.6640625" style="24" customWidth="1"/>
    <col min="13870" max="13870" width="53" style="24" customWidth="1"/>
    <col min="13871" max="13871" width="16.44140625" style="24" customWidth="1"/>
    <col min="13872" max="13872" width="15.88671875" style="24" bestFit="1" customWidth="1"/>
    <col min="13873" max="13873" width="52.44140625" style="24" customWidth="1"/>
    <col min="13874" max="13874" width="31.6640625" style="24" customWidth="1"/>
    <col min="13875" max="13875" width="9.5546875" style="24" customWidth="1"/>
    <col min="13876" max="13876" width="58.5546875" style="24" customWidth="1"/>
    <col min="13877" max="13878" width="23" style="24" customWidth="1"/>
    <col min="13879" max="13879" width="49.5546875" style="24" customWidth="1"/>
    <col min="13880" max="13880" width="23" style="24" customWidth="1"/>
    <col min="13881" max="13881" width="29.88671875" style="24" customWidth="1"/>
    <col min="13882" max="13882" width="49" style="24" customWidth="1"/>
    <col min="13883" max="13883" width="31.88671875" style="24" customWidth="1"/>
    <col min="13884" max="13884" width="23" style="24" customWidth="1"/>
    <col min="13885" max="13885" width="72.88671875" style="24" customWidth="1"/>
    <col min="13886" max="13887" width="23" style="24" customWidth="1"/>
    <col min="13888" max="13888" width="67" style="24" customWidth="1"/>
    <col min="13889" max="13889" width="46.6640625" style="24" customWidth="1"/>
    <col min="13890" max="13890" width="23" style="24" customWidth="1"/>
    <col min="13891" max="13891" width="72.6640625" style="24" customWidth="1"/>
    <col min="13892" max="13893" width="23" style="24" customWidth="1"/>
    <col min="13894" max="13894" width="78.5546875" style="24" customWidth="1"/>
    <col min="13895" max="13896" width="23" style="24" customWidth="1"/>
    <col min="13897" max="13897" width="75.44140625" style="24" customWidth="1"/>
    <col min="13898" max="13899" width="23" style="24" customWidth="1"/>
    <col min="13900" max="13900" width="75.44140625" style="24" customWidth="1"/>
    <col min="13901" max="13902" width="23" style="24" customWidth="1"/>
    <col min="13903" max="13903" width="78.6640625" style="24" customWidth="1"/>
    <col min="13904" max="13905" width="23" style="24" customWidth="1"/>
    <col min="13906" max="13906" width="59.33203125" style="24" customWidth="1"/>
    <col min="13907" max="13908" width="23" style="24" customWidth="1"/>
    <col min="13909" max="13909" width="75.44140625" style="24" customWidth="1"/>
    <col min="13910" max="13943" width="23" style="24" customWidth="1"/>
    <col min="13944" max="13944" width="65.5546875" style="24" customWidth="1"/>
    <col min="13945" max="14100" width="23" style="24"/>
    <col min="14101" max="14101" width="28.109375" style="24" customWidth="1"/>
    <col min="14102" max="14105" width="0" style="24" hidden="1" customWidth="1"/>
    <col min="14106" max="14106" width="25.6640625" style="24" customWidth="1"/>
    <col min="14107" max="14107" width="17.44140625" style="24" customWidth="1"/>
    <col min="14108" max="14108" width="23" style="24" customWidth="1"/>
    <col min="14109" max="14109" width="15.88671875" style="24" customWidth="1"/>
    <col min="14110" max="14110" width="13.33203125" style="24" customWidth="1"/>
    <col min="14111" max="14111" width="29.5546875" style="24" customWidth="1"/>
    <col min="14112" max="14112" width="17.5546875" style="24" customWidth="1"/>
    <col min="14113" max="14113" width="12.88671875" style="24" customWidth="1"/>
    <col min="14114" max="14114" width="28.6640625" style="24" customWidth="1"/>
    <col min="14115" max="14115" width="16.44140625" style="24" customWidth="1"/>
    <col min="14116" max="14116" width="14" style="24" customWidth="1"/>
    <col min="14117" max="14117" width="29.33203125" style="24" customWidth="1"/>
    <col min="14118" max="14118" width="16.44140625" style="24" customWidth="1"/>
    <col min="14119" max="14119" width="12.88671875" style="24" customWidth="1"/>
    <col min="14120" max="14120" width="31.5546875" style="24" customWidth="1"/>
    <col min="14121" max="14121" width="16.44140625" style="24" customWidth="1"/>
    <col min="14122" max="14122" width="14.88671875" style="24" customWidth="1"/>
    <col min="14123" max="14123" width="35" style="24" customWidth="1"/>
    <col min="14124" max="14124" width="16.44140625" style="24" customWidth="1"/>
    <col min="14125" max="14125" width="11.6640625" style="24" customWidth="1"/>
    <col min="14126" max="14126" width="53" style="24" customWidth="1"/>
    <col min="14127" max="14127" width="16.44140625" style="24" customWidth="1"/>
    <col min="14128" max="14128" width="15.88671875" style="24" bestFit="1" customWidth="1"/>
    <col min="14129" max="14129" width="52.44140625" style="24" customWidth="1"/>
    <col min="14130" max="14130" width="31.6640625" style="24" customWidth="1"/>
    <col min="14131" max="14131" width="9.5546875" style="24" customWidth="1"/>
    <col min="14132" max="14132" width="58.5546875" style="24" customWidth="1"/>
    <col min="14133" max="14134" width="23" style="24" customWidth="1"/>
    <col min="14135" max="14135" width="49.5546875" style="24" customWidth="1"/>
    <col min="14136" max="14136" width="23" style="24" customWidth="1"/>
    <col min="14137" max="14137" width="29.88671875" style="24" customWidth="1"/>
    <col min="14138" max="14138" width="49" style="24" customWidth="1"/>
    <col min="14139" max="14139" width="31.88671875" style="24" customWidth="1"/>
    <col min="14140" max="14140" width="23" style="24" customWidth="1"/>
    <col min="14141" max="14141" width="72.88671875" style="24" customWidth="1"/>
    <col min="14142" max="14143" width="23" style="24" customWidth="1"/>
    <col min="14144" max="14144" width="67" style="24" customWidth="1"/>
    <col min="14145" max="14145" width="46.6640625" style="24" customWidth="1"/>
    <col min="14146" max="14146" width="23" style="24" customWidth="1"/>
    <col min="14147" max="14147" width="72.6640625" style="24" customWidth="1"/>
    <col min="14148" max="14149" width="23" style="24" customWidth="1"/>
    <col min="14150" max="14150" width="78.5546875" style="24" customWidth="1"/>
    <col min="14151" max="14152" width="23" style="24" customWidth="1"/>
    <col min="14153" max="14153" width="75.44140625" style="24" customWidth="1"/>
    <col min="14154" max="14155" width="23" style="24" customWidth="1"/>
    <col min="14156" max="14156" width="75.44140625" style="24" customWidth="1"/>
    <col min="14157" max="14158" width="23" style="24" customWidth="1"/>
    <col min="14159" max="14159" width="78.6640625" style="24" customWidth="1"/>
    <col min="14160" max="14161" width="23" style="24" customWidth="1"/>
    <col min="14162" max="14162" width="59.33203125" style="24" customWidth="1"/>
    <col min="14163" max="14164" width="23" style="24" customWidth="1"/>
    <col min="14165" max="14165" width="75.44140625" style="24" customWidth="1"/>
    <col min="14166" max="14199" width="23" style="24" customWidth="1"/>
    <col min="14200" max="14200" width="65.5546875" style="24" customWidth="1"/>
    <col min="14201" max="14356" width="23" style="24"/>
    <col min="14357" max="14357" width="28.109375" style="24" customWidth="1"/>
    <col min="14358" max="14361" width="0" style="24" hidden="1" customWidth="1"/>
    <col min="14362" max="14362" width="25.6640625" style="24" customWidth="1"/>
    <col min="14363" max="14363" width="17.44140625" style="24" customWidth="1"/>
    <col min="14364" max="14364" width="23" style="24" customWidth="1"/>
    <col min="14365" max="14365" width="15.88671875" style="24" customWidth="1"/>
    <col min="14366" max="14366" width="13.33203125" style="24" customWidth="1"/>
    <col min="14367" max="14367" width="29.5546875" style="24" customWidth="1"/>
    <col min="14368" max="14368" width="17.5546875" style="24" customWidth="1"/>
    <col min="14369" max="14369" width="12.88671875" style="24" customWidth="1"/>
    <col min="14370" max="14370" width="28.6640625" style="24" customWidth="1"/>
    <col min="14371" max="14371" width="16.44140625" style="24" customWidth="1"/>
    <col min="14372" max="14372" width="14" style="24" customWidth="1"/>
    <col min="14373" max="14373" width="29.33203125" style="24" customWidth="1"/>
    <col min="14374" max="14374" width="16.44140625" style="24" customWidth="1"/>
    <col min="14375" max="14375" width="12.88671875" style="24" customWidth="1"/>
    <col min="14376" max="14376" width="31.5546875" style="24" customWidth="1"/>
    <col min="14377" max="14377" width="16.44140625" style="24" customWidth="1"/>
    <col min="14378" max="14378" width="14.88671875" style="24" customWidth="1"/>
    <col min="14379" max="14379" width="35" style="24" customWidth="1"/>
    <col min="14380" max="14380" width="16.44140625" style="24" customWidth="1"/>
    <col min="14381" max="14381" width="11.6640625" style="24" customWidth="1"/>
    <col min="14382" max="14382" width="53" style="24" customWidth="1"/>
    <col min="14383" max="14383" width="16.44140625" style="24" customWidth="1"/>
    <col min="14384" max="14384" width="15.88671875" style="24" bestFit="1" customWidth="1"/>
    <col min="14385" max="14385" width="52.44140625" style="24" customWidth="1"/>
    <col min="14386" max="14386" width="31.6640625" style="24" customWidth="1"/>
    <col min="14387" max="14387" width="9.5546875" style="24" customWidth="1"/>
    <col min="14388" max="14388" width="58.5546875" style="24" customWidth="1"/>
    <col min="14389" max="14390" width="23" style="24" customWidth="1"/>
    <col min="14391" max="14391" width="49.5546875" style="24" customWidth="1"/>
    <col min="14392" max="14392" width="23" style="24" customWidth="1"/>
    <col min="14393" max="14393" width="29.88671875" style="24" customWidth="1"/>
    <col min="14394" max="14394" width="49" style="24" customWidth="1"/>
    <col min="14395" max="14395" width="31.88671875" style="24" customWidth="1"/>
    <col min="14396" max="14396" width="23" style="24" customWidth="1"/>
    <col min="14397" max="14397" width="72.88671875" style="24" customWidth="1"/>
    <col min="14398" max="14399" width="23" style="24" customWidth="1"/>
    <col min="14400" max="14400" width="67" style="24" customWidth="1"/>
    <col min="14401" max="14401" width="46.6640625" style="24" customWidth="1"/>
    <col min="14402" max="14402" width="23" style="24" customWidth="1"/>
    <col min="14403" max="14403" width="72.6640625" style="24" customWidth="1"/>
    <col min="14404" max="14405" width="23" style="24" customWidth="1"/>
    <col min="14406" max="14406" width="78.5546875" style="24" customWidth="1"/>
    <col min="14407" max="14408" width="23" style="24" customWidth="1"/>
    <col min="14409" max="14409" width="75.44140625" style="24" customWidth="1"/>
    <col min="14410" max="14411" width="23" style="24" customWidth="1"/>
    <col min="14412" max="14412" width="75.44140625" style="24" customWidth="1"/>
    <col min="14413" max="14414" width="23" style="24" customWidth="1"/>
    <col min="14415" max="14415" width="78.6640625" style="24" customWidth="1"/>
    <col min="14416" max="14417" width="23" style="24" customWidth="1"/>
    <col min="14418" max="14418" width="59.33203125" style="24" customWidth="1"/>
    <col min="14419" max="14420" width="23" style="24" customWidth="1"/>
    <col min="14421" max="14421" width="75.44140625" style="24" customWidth="1"/>
    <col min="14422" max="14455" width="23" style="24" customWidth="1"/>
    <col min="14456" max="14456" width="65.5546875" style="24" customWidth="1"/>
    <col min="14457" max="14612" width="23" style="24"/>
    <col min="14613" max="14613" width="28.109375" style="24" customWidth="1"/>
    <col min="14614" max="14617" width="0" style="24" hidden="1" customWidth="1"/>
    <col min="14618" max="14618" width="25.6640625" style="24" customWidth="1"/>
    <col min="14619" max="14619" width="17.44140625" style="24" customWidth="1"/>
    <col min="14620" max="14620" width="23" style="24" customWidth="1"/>
    <col min="14621" max="14621" width="15.88671875" style="24" customWidth="1"/>
    <col min="14622" max="14622" width="13.33203125" style="24" customWidth="1"/>
    <col min="14623" max="14623" width="29.5546875" style="24" customWidth="1"/>
    <col min="14624" max="14624" width="17.5546875" style="24" customWidth="1"/>
    <col min="14625" max="14625" width="12.88671875" style="24" customWidth="1"/>
    <col min="14626" max="14626" width="28.6640625" style="24" customWidth="1"/>
    <col min="14627" max="14627" width="16.44140625" style="24" customWidth="1"/>
    <col min="14628" max="14628" width="14" style="24" customWidth="1"/>
    <col min="14629" max="14629" width="29.33203125" style="24" customWidth="1"/>
    <col min="14630" max="14630" width="16.44140625" style="24" customWidth="1"/>
    <col min="14631" max="14631" width="12.88671875" style="24" customWidth="1"/>
    <col min="14632" max="14632" width="31.5546875" style="24" customWidth="1"/>
    <col min="14633" max="14633" width="16.44140625" style="24" customWidth="1"/>
    <col min="14634" max="14634" width="14.88671875" style="24" customWidth="1"/>
    <col min="14635" max="14635" width="35" style="24" customWidth="1"/>
    <col min="14636" max="14636" width="16.44140625" style="24" customWidth="1"/>
    <col min="14637" max="14637" width="11.6640625" style="24" customWidth="1"/>
    <col min="14638" max="14638" width="53" style="24" customWidth="1"/>
    <col min="14639" max="14639" width="16.44140625" style="24" customWidth="1"/>
    <col min="14640" max="14640" width="15.88671875" style="24" bestFit="1" customWidth="1"/>
    <col min="14641" max="14641" width="52.44140625" style="24" customWidth="1"/>
    <col min="14642" max="14642" width="31.6640625" style="24" customWidth="1"/>
    <col min="14643" max="14643" width="9.5546875" style="24" customWidth="1"/>
    <col min="14644" max="14644" width="58.5546875" style="24" customWidth="1"/>
    <col min="14645" max="14646" width="23" style="24" customWidth="1"/>
    <col min="14647" max="14647" width="49.5546875" style="24" customWidth="1"/>
    <col min="14648" max="14648" width="23" style="24" customWidth="1"/>
    <col min="14649" max="14649" width="29.88671875" style="24" customWidth="1"/>
    <col min="14650" max="14650" width="49" style="24" customWidth="1"/>
    <col min="14651" max="14651" width="31.88671875" style="24" customWidth="1"/>
    <col min="14652" max="14652" width="23" style="24" customWidth="1"/>
    <col min="14653" max="14653" width="72.88671875" style="24" customWidth="1"/>
    <col min="14654" max="14655" width="23" style="24" customWidth="1"/>
    <col min="14656" max="14656" width="67" style="24" customWidth="1"/>
    <col min="14657" max="14657" width="46.6640625" style="24" customWidth="1"/>
    <col min="14658" max="14658" width="23" style="24" customWidth="1"/>
    <col min="14659" max="14659" width="72.6640625" style="24" customWidth="1"/>
    <col min="14660" max="14661" width="23" style="24" customWidth="1"/>
    <col min="14662" max="14662" width="78.5546875" style="24" customWidth="1"/>
    <col min="14663" max="14664" width="23" style="24" customWidth="1"/>
    <col min="14665" max="14665" width="75.44140625" style="24" customWidth="1"/>
    <col min="14666" max="14667" width="23" style="24" customWidth="1"/>
    <col min="14668" max="14668" width="75.44140625" style="24" customWidth="1"/>
    <col min="14669" max="14670" width="23" style="24" customWidth="1"/>
    <col min="14671" max="14671" width="78.6640625" style="24" customWidth="1"/>
    <col min="14672" max="14673" width="23" style="24" customWidth="1"/>
    <col min="14674" max="14674" width="59.33203125" style="24" customWidth="1"/>
    <col min="14675" max="14676" width="23" style="24" customWidth="1"/>
    <col min="14677" max="14677" width="75.44140625" style="24" customWidth="1"/>
    <col min="14678" max="14711" width="23" style="24" customWidth="1"/>
    <col min="14712" max="14712" width="65.5546875" style="24" customWidth="1"/>
    <col min="14713" max="14868" width="23" style="24"/>
    <col min="14869" max="14869" width="28.109375" style="24" customWidth="1"/>
    <col min="14870" max="14873" width="0" style="24" hidden="1" customWidth="1"/>
    <col min="14874" max="14874" width="25.6640625" style="24" customWidth="1"/>
    <col min="14875" max="14875" width="17.44140625" style="24" customWidth="1"/>
    <col min="14876" max="14876" width="23" style="24" customWidth="1"/>
    <col min="14877" max="14877" width="15.88671875" style="24" customWidth="1"/>
    <col min="14878" max="14878" width="13.33203125" style="24" customWidth="1"/>
    <col min="14879" max="14879" width="29.5546875" style="24" customWidth="1"/>
    <col min="14880" max="14880" width="17.5546875" style="24" customWidth="1"/>
    <col min="14881" max="14881" width="12.88671875" style="24" customWidth="1"/>
    <col min="14882" max="14882" width="28.6640625" style="24" customWidth="1"/>
    <col min="14883" max="14883" width="16.44140625" style="24" customWidth="1"/>
    <col min="14884" max="14884" width="14" style="24" customWidth="1"/>
    <col min="14885" max="14885" width="29.33203125" style="24" customWidth="1"/>
    <col min="14886" max="14886" width="16.44140625" style="24" customWidth="1"/>
    <col min="14887" max="14887" width="12.88671875" style="24" customWidth="1"/>
    <col min="14888" max="14888" width="31.5546875" style="24" customWidth="1"/>
    <col min="14889" max="14889" width="16.44140625" style="24" customWidth="1"/>
    <col min="14890" max="14890" width="14.88671875" style="24" customWidth="1"/>
    <col min="14891" max="14891" width="35" style="24" customWidth="1"/>
    <col min="14892" max="14892" width="16.44140625" style="24" customWidth="1"/>
    <col min="14893" max="14893" width="11.6640625" style="24" customWidth="1"/>
    <col min="14894" max="14894" width="53" style="24" customWidth="1"/>
    <col min="14895" max="14895" width="16.44140625" style="24" customWidth="1"/>
    <col min="14896" max="14896" width="15.88671875" style="24" bestFit="1" customWidth="1"/>
    <col min="14897" max="14897" width="52.44140625" style="24" customWidth="1"/>
    <col min="14898" max="14898" width="31.6640625" style="24" customWidth="1"/>
    <col min="14899" max="14899" width="9.5546875" style="24" customWidth="1"/>
    <col min="14900" max="14900" width="58.5546875" style="24" customWidth="1"/>
    <col min="14901" max="14902" width="23" style="24" customWidth="1"/>
    <col min="14903" max="14903" width="49.5546875" style="24" customWidth="1"/>
    <col min="14904" max="14904" width="23" style="24" customWidth="1"/>
    <col min="14905" max="14905" width="29.88671875" style="24" customWidth="1"/>
    <col min="14906" max="14906" width="49" style="24" customWidth="1"/>
    <col min="14907" max="14907" width="31.88671875" style="24" customWidth="1"/>
    <col min="14908" max="14908" width="23" style="24" customWidth="1"/>
    <col min="14909" max="14909" width="72.88671875" style="24" customWidth="1"/>
    <col min="14910" max="14911" width="23" style="24" customWidth="1"/>
    <col min="14912" max="14912" width="67" style="24" customWidth="1"/>
    <col min="14913" max="14913" width="46.6640625" style="24" customWidth="1"/>
    <col min="14914" max="14914" width="23" style="24" customWidth="1"/>
    <col min="14915" max="14915" width="72.6640625" style="24" customWidth="1"/>
    <col min="14916" max="14917" width="23" style="24" customWidth="1"/>
    <col min="14918" max="14918" width="78.5546875" style="24" customWidth="1"/>
    <col min="14919" max="14920" width="23" style="24" customWidth="1"/>
    <col min="14921" max="14921" width="75.44140625" style="24" customWidth="1"/>
    <col min="14922" max="14923" width="23" style="24" customWidth="1"/>
    <col min="14924" max="14924" width="75.44140625" style="24" customWidth="1"/>
    <col min="14925" max="14926" width="23" style="24" customWidth="1"/>
    <col min="14927" max="14927" width="78.6640625" style="24" customWidth="1"/>
    <col min="14928" max="14929" width="23" style="24" customWidth="1"/>
    <col min="14930" max="14930" width="59.33203125" style="24" customWidth="1"/>
    <col min="14931" max="14932" width="23" style="24" customWidth="1"/>
    <col min="14933" max="14933" width="75.44140625" style="24" customWidth="1"/>
    <col min="14934" max="14967" width="23" style="24" customWidth="1"/>
    <col min="14968" max="14968" width="65.5546875" style="24" customWidth="1"/>
    <col min="14969" max="15124" width="23" style="24"/>
    <col min="15125" max="15125" width="28.109375" style="24" customWidth="1"/>
    <col min="15126" max="15129" width="0" style="24" hidden="1" customWidth="1"/>
    <col min="15130" max="15130" width="25.6640625" style="24" customWidth="1"/>
    <col min="15131" max="15131" width="17.44140625" style="24" customWidth="1"/>
    <col min="15132" max="15132" width="23" style="24" customWidth="1"/>
    <col min="15133" max="15133" width="15.88671875" style="24" customWidth="1"/>
    <col min="15134" max="15134" width="13.33203125" style="24" customWidth="1"/>
    <col min="15135" max="15135" width="29.5546875" style="24" customWidth="1"/>
    <col min="15136" max="15136" width="17.5546875" style="24" customWidth="1"/>
    <col min="15137" max="15137" width="12.88671875" style="24" customWidth="1"/>
    <col min="15138" max="15138" width="28.6640625" style="24" customWidth="1"/>
    <col min="15139" max="15139" width="16.44140625" style="24" customWidth="1"/>
    <col min="15140" max="15140" width="14" style="24" customWidth="1"/>
    <col min="15141" max="15141" width="29.33203125" style="24" customWidth="1"/>
    <col min="15142" max="15142" width="16.44140625" style="24" customWidth="1"/>
    <col min="15143" max="15143" width="12.88671875" style="24" customWidth="1"/>
    <col min="15144" max="15144" width="31.5546875" style="24" customWidth="1"/>
    <col min="15145" max="15145" width="16.44140625" style="24" customWidth="1"/>
    <col min="15146" max="15146" width="14.88671875" style="24" customWidth="1"/>
    <col min="15147" max="15147" width="35" style="24" customWidth="1"/>
    <col min="15148" max="15148" width="16.44140625" style="24" customWidth="1"/>
    <col min="15149" max="15149" width="11.6640625" style="24" customWidth="1"/>
    <col min="15150" max="15150" width="53" style="24" customWidth="1"/>
    <col min="15151" max="15151" width="16.44140625" style="24" customWidth="1"/>
    <col min="15152" max="15152" width="15.88671875" style="24" bestFit="1" customWidth="1"/>
    <col min="15153" max="15153" width="52.44140625" style="24" customWidth="1"/>
    <col min="15154" max="15154" width="31.6640625" style="24" customWidth="1"/>
    <col min="15155" max="15155" width="9.5546875" style="24" customWidth="1"/>
    <col min="15156" max="15156" width="58.5546875" style="24" customWidth="1"/>
    <col min="15157" max="15158" width="23" style="24" customWidth="1"/>
    <col min="15159" max="15159" width="49.5546875" style="24" customWidth="1"/>
    <col min="15160" max="15160" width="23" style="24" customWidth="1"/>
    <col min="15161" max="15161" width="29.88671875" style="24" customWidth="1"/>
    <col min="15162" max="15162" width="49" style="24" customWidth="1"/>
    <col min="15163" max="15163" width="31.88671875" style="24" customWidth="1"/>
    <col min="15164" max="15164" width="23" style="24" customWidth="1"/>
    <col min="15165" max="15165" width="72.88671875" style="24" customWidth="1"/>
    <col min="15166" max="15167" width="23" style="24" customWidth="1"/>
    <col min="15168" max="15168" width="67" style="24" customWidth="1"/>
    <col min="15169" max="15169" width="46.6640625" style="24" customWidth="1"/>
    <col min="15170" max="15170" width="23" style="24" customWidth="1"/>
    <col min="15171" max="15171" width="72.6640625" style="24" customWidth="1"/>
    <col min="15172" max="15173" width="23" style="24" customWidth="1"/>
    <col min="15174" max="15174" width="78.5546875" style="24" customWidth="1"/>
    <col min="15175" max="15176" width="23" style="24" customWidth="1"/>
    <col min="15177" max="15177" width="75.44140625" style="24" customWidth="1"/>
    <col min="15178" max="15179" width="23" style="24" customWidth="1"/>
    <col min="15180" max="15180" width="75.44140625" style="24" customWidth="1"/>
    <col min="15181" max="15182" width="23" style="24" customWidth="1"/>
    <col min="15183" max="15183" width="78.6640625" style="24" customWidth="1"/>
    <col min="15184" max="15185" width="23" style="24" customWidth="1"/>
    <col min="15186" max="15186" width="59.33203125" style="24" customWidth="1"/>
    <col min="15187" max="15188" width="23" style="24" customWidth="1"/>
    <col min="15189" max="15189" width="75.44140625" style="24" customWidth="1"/>
    <col min="15190" max="15223" width="23" style="24" customWidth="1"/>
    <col min="15224" max="15224" width="65.5546875" style="24" customWidth="1"/>
    <col min="15225" max="15380" width="23" style="24"/>
    <col min="15381" max="15381" width="28.109375" style="24" customWidth="1"/>
    <col min="15382" max="15385" width="0" style="24" hidden="1" customWidth="1"/>
    <col min="15386" max="15386" width="25.6640625" style="24" customWidth="1"/>
    <col min="15387" max="15387" width="17.44140625" style="24" customWidth="1"/>
    <col min="15388" max="15388" width="23" style="24" customWidth="1"/>
    <col min="15389" max="15389" width="15.88671875" style="24" customWidth="1"/>
    <col min="15390" max="15390" width="13.33203125" style="24" customWidth="1"/>
    <col min="15391" max="15391" width="29.5546875" style="24" customWidth="1"/>
    <col min="15392" max="15392" width="17.5546875" style="24" customWidth="1"/>
    <col min="15393" max="15393" width="12.88671875" style="24" customWidth="1"/>
    <col min="15394" max="15394" width="28.6640625" style="24" customWidth="1"/>
    <col min="15395" max="15395" width="16.44140625" style="24" customWidth="1"/>
    <col min="15396" max="15396" width="14" style="24" customWidth="1"/>
    <col min="15397" max="15397" width="29.33203125" style="24" customWidth="1"/>
    <col min="15398" max="15398" width="16.44140625" style="24" customWidth="1"/>
    <col min="15399" max="15399" width="12.88671875" style="24" customWidth="1"/>
    <col min="15400" max="15400" width="31.5546875" style="24" customWidth="1"/>
    <col min="15401" max="15401" width="16.44140625" style="24" customWidth="1"/>
    <col min="15402" max="15402" width="14.88671875" style="24" customWidth="1"/>
    <col min="15403" max="15403" width="35" style="24" customWidth="1"/>
    <col min="15404" max="15404" width="16.44140625" style="24" customWidth="1"/>
    <col min="15405" max="15405" width="11.6640625" style="24" customWidth="1"/>
    <col min="15406" max="15406" width="53" style="24" customWidth="1"/>
    <col min="15407" max="15407" width="16.44140625" style="24" customWidth="1"/>
    <col min="15408" max="15408" width="15.88671875" style="24" bestFit="1" customWidth="1"/>
    <col min="15409" max="15409" width="52.44140625" style="24" customWidth="1"/>
    <col min="15410" max="15410" width="31.6640625" style="24" customWidth="1"/>
    <col min="15411" max="15411" width="9.5546875" style="24" customWidth="1"/>
    <col min="15412" max="15412" width="58.5546875" style="24" customWidth="1"/>
    <col min="15413" max="15414" width="23" style="24" customWidth="1"/>
    <col min="15415" max="15415" width="49.5546875" style="24" customWidth="1"/>
    <col min="15416" max="15416" width="23" style="24" customWidth="1"/>
    <col min="15417" max="15417" width="29.88671875" style="24" customWidth="1"/>
    <col min="15418" max="15418" width="49" style="24" customWidth="1"/>
    <col min="15419" max="15419" width="31.88671875" style="24" customWidth="1"/>
    <col min="15420" max="15420" width="23" style="24" customWidth="1"/>
    <col min="15421" max="15421" width="72.88671875" style="24" customWidth="1"/>
    <col min="15422" max="15423" width="23" style="24" customWidth="1"/>
    <col min="15424" max="15424" width="67" style="24" customWidth="1"/>
    <col min="15425" max="15425" width="46.6640625" style="24" customWidth="1"/>
    <col min="15426" max="15426" width="23" style="24" customWidth="1"/>
    <col min="15427" max="15427" width="72.6640625" style="24" customWidth="1"/>
    <col min="15428" max="15429" width="23" style="24" customWidth="1"/>
    <col min="15430" max="15430" width="78.5546875" style="24" customWidth="1"/>
    <col min="15431" max="15432" width="23" style="24" customWidth="1"/>
    <col min="15433" max="15433" width="75.44140625" style="24" customWidth="1"/>
    <col min="15434" max="15435" width="23" style="24" customWidth="1"/>
    <col min="15436" max="15436" width="75.44140625" style="24" customWidth="1"/>
    <col min="15437" max="15438" width="23" style="24" customWidth="1"/>
    <col min="15439" max="15439" width="78.6640625" style="24" customWidth="1"/>
    <col min="15440" max="15441" width="23" style="24" customWidth="1"/>
    <col min="15442" max="15442" width="59.33203125" style="24" customWidth="1"/>
    <col min="15443" max="15444" width="23" style="24" customWidth="1"/>
    <col min="15445" max="15445" width="75.44140625" style="24" customWidth="1"/>
    <col min="15446" max="15479" width="23" style="24" customWidth="1"/>
    <col min="15480" max="15480" width="65.5546875" style="24" customWidth="1"/>
    <col min="15481" max="15636" width="23" style="24"/>
    <col min="15637" max="15637" width="28.109375" style="24" customWidth="1"/>
    <col min="15638" max="15641" width="0" style="24" hidden="1" customWidth="1"/>
    <col min="15642" max="15642" width="25.6640625" style="24" customWidth="1"/>
    <col min="15643" max="15643" width="17.44140625" style="24" customWidth="1"/>
    <col min="15644" max="15644" width="23" style="24" customWidth="1"/>
    <col min="15645" max="15645" width="15.88671875" style="24" customWidth="1"/>
    <col min="15646" max="15646" width="13.33203125" style="24" customWidth="1"/>
    <col min="15647" max="15647" width="29.5546875" style="24" customWidth="1"/>
    <col min="15648" max="15648" width="17.5546875" style="24" customWidth="1"/>
    <col min="15649" max="15649" width="12.88671875" style="24" customWidth="1"/>
    <col min="15650" max="15650" width="28.6640625" style="24" customWidth="1"/>
    <col min="15651" max="15651" width="16.44140625" style="24" customWidth="1"/>
    <col min="15652" max="15652" width="14" style="24" customWidth="1"/>
    <col min="15653" max="15653" width="29.33203125" style="24" customWidth="1"/>
    <col min="15654" max="15654" width="16.44140625" style="24" customWidth="1"/>
    <col min="15655" max="15655" width="12.88671875" style="24" customWidth="1"/>
    <col min="15656" max="15656" width="31.5546875" style="24" customWidth="1"/>
    <col min="15657" max="15657" width="16.44140625" style="24" customWidth="1"/>
    <col min="15658" max="15658" width="14.88671875" style="24" customWidth="1"/>
    <col min="15659" max="15659" width="35" style="24" customWidth="1"/>
    <col min="15660" max="15660" width="16.44140625" style="24" customWidth="1"/>
    <col min="15661" max="15661" width="11.6640625" style="24" customWidth="1"/>
    <col min="15662" max="15662" width="53" style="24" customWidth="1"/>
    <col min="15663" max="15663" width="16.44140625" style="24" customWidth="1"/>
    <col min="15664" max="15664" width="15.88671875" style="24" bestFit="1" customWidth="1"/>
    <col min="15665" max="15665" width="52.44140625" style="24" customWidth="1"/>
    <col min="15666" max="15666" width="31.6640625" style="24" customWidth="1"/>
    <col min="15667" max="15667" width="9.5546875" style="24" customWidth="1"/>
    <col min="15668" max="15668" width="58.5546875" style="24" customWidth="1"/>
    <col min="15669" max="15670" width="23" style="24" customWidth="1"/>
    <col min="15671" max="15671" width="49.5546875" style="24" customWidth="1"/>
    <col min="15672" max="15672" width="23" style="24" customWidth="1"/>
    <col min="15673" max="15673" width="29.88671875" style="24" customWidth="1"/>
    <col min="15674" max="15674" width="49" style="24" customWidth="1"/>
    <col min="15675" max="15675" width="31.88671875" style="24" customWidth="1"/>
    <col min="15676" max="15676" width="23" style="24" customWidth="1"/>
    <col min="15677" max="15677" width="72.88671875" style="24" customWidth="1"/>
    <col min="15678" max="15679" width="23" style="24" customWidth="1"/>
    <col min="15680" max="15680" width="67" style="24" customWidth="1"/>
    <col min="15681" max="15681" width="46.6640625" style="24" customWidth="1"/>
    <col min="15682" max="15682" width="23" style="24" customWidth="1"/>
    <col min="15683" max="15683" width="72.6640625" style="24" customWidth="1"/>
    <col min="15684" max="15685" width="23" style="24" customWidth="1"/>
    <col min="15686" max="15686" width="78.5546875" style="24" customWidth="1"/>
    <col min="15687" max="15688" width="23" style="24" customWidth="1"/>
    <col min="15689" max="15689" width="75.44140625" style="24" customWidth="1"/>
    <col min="15690" max="15691" width="23" style="24" customWidth="1"/>
    <col min="15692" max="15692" width="75.44140625" style="24" customWidth="1"/>
    <col min="15693" max="15694" width="23" style="24" customWidth="1"/>
    <col min="15695" max="15695" width="78.6640625" style="24" customWidth="1"/>
    <col min="15696" max="15697" width="23" style="24" customWidth="1"/>
    <col min="15698" max="15698" width="59.33203125" style="24" customWidth="1"/>
    <col min="15699" max="15700" width="23" style="24" customWidth="1"/>
    <col min="15701" max="15701" width="75.44140625" style="24" customWidth="1"/>
    <col min="15702" max="15735" width="23" style="24" customWidth="1"/>
    <col min="15736" max="15736" width="65.5546875" style="24" customWidth="1"/>
    <col min="15737" max="15892" width="23" style="24"/>
    <col min="15893" max="15893" width="28.109375" style="24" customWidth="1"/>
    <col min="15894" max="15897" width="0" style="24" hidden="1" customWidth="1"/>
    <col min="15898" max="15898" width="25.6640625" style="24" customWidth="1"/>
    <col min="15899" max="15899" width="17.44140625" style="24" customWidth="1"/>
    <col min="15900" max="15900" width="23" style="24" customWidth="1"/>
    <col min="15901" max="15901" width="15.88671875" style="24" customWidth="1"/>
    <col min="15902" max="15902" width="13.33203125" style="24" customWidth="1"/>
    <col min="15903" max="15903" width="29.5546875" style="24" customWidth="1"/>
    <col min="15904" max="15904" width="17.5546875" style="24" customWidth="1"/>
    <col min="15905" max="15905" width="12.88671875" style="24" customWidth="1"/>
    <col min="15906" max="15906" width="28.6640625" style="24" customWidth="1"/>
    <col min="15907" max="15907" width="16.44140625" style="24" customWidth="1"/>
    <col min="15908" max="15908" width="14" style="24" customWidth="1"/>
    <col min="15909" max="15909" width="29.33203125" style="24" customWidth="1"/>
    <col min="15910" max="15910" width="16.44140625" style="24" customWidth="1"/>
    <col min="15911" max="15911" width="12.88671875" style="24" customWidth="1"/>
    <col min="15912" max="15912" width="31.5546875" style="24" customWidth="1"/>
    <col min="15913" max="15913" width="16.44140625" style="24" customWidth="1"/>
    <col min="15914" max="15914" width="14.88671875" style="24" customWidth="1"/>
    <col min="15915" max="15915" width="35" style="24" customWidth="1"/>
    <col min="15916" max="15916" width="16.44140625" style="24" customWidth="1"/>
    <col min="15917" max="15917" width="11.6640625" style="24" customWidth="1"/>
    <col min="15918" max="15918" width="53" style="24" customWidth="1"/>
    <col min="15919" max="15919" width="16.44140625" style="24" customWidth="1"/>
    <col min="15920" max="15920" width="15.88671875" style="24" bestFit="1" customWidth="1"/>
    <col min="15921" max="15921" width="52.44140625" style="24" customWidth="1"/>
    <col min="15922" max="15922" width="31.6640625" style="24" customWidth="1"/>
    <col min="15923" max="15923" width="9.5546875" style="24" customWidth="1"/>
    <col min="15924" max="15924" width="58.5546875" style="24" customWidth="1"/>
    <col min="15925" max="15926" width="23" style="24" customWidth="1"/>
    <col min="15927" max="15927" width="49.5546875" style="24" customWidth="1"/>
    <col min="15928" max="15928" width="23" style="24" customWidth="1"/>
    <col min="15929" max="15929" width="29.88671875" style="24" customWidth="1"/>
    <col min="15930" max="15930" width="49" style="24" customWidth="1"/>
    <col min="15931" max="15931" width="31.88671875" style="24" customWidth="1"/>
    <col min="15932" max="15932" width="23" style="24" customWidth="1"/>
    <col min="15933" max="15933" width="72.88671875" style="24" customWidth="1"/>
    <col min="15934" max="15935" width="23" style="24" customWidth="1"/>
    <col min="15936" max="15936" width="67" style="24" customWidth="1"/>
    <col min="15937" max="15937" width="46.6640625" style="24" customWidth="1"/>
    <col min="15938" max="15938" width="23" style="24" customWidth="1"/>
    <col min="15939" max="15939" width="72.6640625" style="24" customWidth="1"/>
    <col min="15940" max="15941" width="23" style="24" customWidth="1"/>
    <col min="15942" max="15942" width="78.5546875" style="24" customWidth="1"/>
    <col min="15943" max="15944" width="23" style="24" customWidth="1"/>
    <col min="15945" max="15945" width="75.44140625" style="24" customWidth="1"/>
    <col min="15946" max="15947" width="23" style="24" customWidth="1"/>
    <col min="15948" max="15948" width="75.44140625" style="24" customWidth="1"/>
    <col min="15949" max="15950" width="23" style="24" customWidth="1"/>
    <col min="15951" max="15951" width="78.6640625" style="24" customWidth="1"/>
    <col min="15952" max="15953" width="23" style="24" customWidth="1"/>
    <col min="15954" max="15954" width="59.33203125" style="24" customWidth="1"/>
    <col min="15955" max="15956" width="23" style="24" customWidth="1"/>
    <col min="15957" max="15957" width="75.44140625" style="24" customWidth="1"/>
    <col min="15958" max="15991" width="23" style="24" customWidth="1"/>
    <col min="15992" max="15992" width="65.5546875" style="24" customWidth="1"/>
    <col min="15993" max="16148" width="23" style="24"/>
    <col min="16149" max="16149" width="28.109375" style="24" customWidth="1"/>
    <col min="16150" max="16153" width="0" style="24" hidden="1" customWidth="1"/>
    <col min="16154" max="16154" width="25.6640625" style="24" customWidth="1"/>
    <col min="16155" max="16155" width="17.44140625" style="24" customWidth="1"/>
    <col min="16156" max="16156" width="23" style="24" customWidth="1"/>
    <col min="16157" max="16157" width="15.88671875" style="24" customWidth="1"/>
    <col min="16158" max="16158" width="13.33203125" style="24" customWidth="1"/>
    <col min="16159" max="16159" width="29.5546875" style="24" customWidth="1"/>
    <col min="16160" max="16160" width="17.5546875" style="24" customWidth="1"/>
    <col min="16161" max="16161" width="12.88671875" style="24" customWidth="1"/>
    <col min="16162" max="16162" width="28.6640625" style="24" customWidth="1"/>
    <col min="16163" max="16163" width="16.44140625" style="24" customWidth="1"/>
    <col min="16164" max="16164" width="14" style="24" customWidth="1"/>
    <col min="16165" max="16165" width="29.33203125" style="24" customWidth="1"/>
    <col min="16166" max="16166" width="16.44140625" style="24" customWidth="1"/>
    <col min="16167" max="16167" width="12.88671875" style="24" customWidth="1"/>
    <col min="16168" max="16168" width="31.5546875" style="24" customWidth="1"/>
    <col min="16169" max="16169" width="16.44140625" style="24" customWidth="1"/>
    <col min="16170" max="16170" width="14.88671875" style="24" customWidth="1"/>
    <col min="16171" max="16171" width="35" style="24" customWidth="1"/>
    <col min="16172" max="16172" width="16.44140625" style="24" customWidth="1"/>
    <col min="16173" max="16173" width="11.6640625" style="24" customWidth="1"/>
    <col min="16174" max="16174" width="53" style="24" customWidth="1"/>
    <col min="16175" max="16175" width="16.44140625" style="24" customWidth="1"/>
    <col min="16176" max="16176" width="15.88671875" style="24" bestFit="1" customWidth="1"/>
    <col min="16177" max="16177" width="52.44140625" style="24" customWidth="1"/>
    <col min="16178" max="16178" width="31.6640625" style="24" customWidth="1"/>
    <col min="16179" max="16179" width="9.5546875" style="24" customWidth="1"/>
    <col min="16180" max="16180" width="58.5546875" style="24" customWidth="1"/>
    <col min="16181" max="16182" width="23" style="24" customWidth="1"/>
    <col min="16183" max="16183" width="49.5546875" style="24" customWidth="1"/>
    <col min="16184" max="16184" width="23" style="24" customWidth="1"/>
    <col min="16185" max="16185" width="29.88671875" style="24" customWidth="1"/>
    <col min="16186" max="16186" width="49" style="24" customWidth="1"/>
    <col min="16187" max="16187" width="31.88671875" style="24" customWidth="1"/>
    <col min="16188" max="16188" width="23" style="24" customWidth="1"/>
    <col min="16189" max="16189" width="72.88671875" style="24" customWidth="1"/>
    <col min="16190" max="16191" width="23" style="24" customWidth="1"/>
    <col min="16192" max="16192" width="67" style="24" customWidth="1"/>
    <col min="16193" max="16193" width="46.6640625" style="24" customWidth="1"/>
    <col min="16194" max="16194" width="23" style="24" customWidth="1"/>
    <col min="16195" max="16195" width="72.6640625" style="24" customWidth="1"/>
    <col min="16196" max="16197" width="23" style="24" customWidth="1"/>
    <col min="16198" max="16198" width="78.5546875" style="24" customWidth="1"/>
    <col min="16199" max="16200" width="23" style="24" customWidth="1"/>
    <col min="16201" max="16201" width="75.44140625" style="24" customWidth="1"/>
    <col min="16202" max="16203" width="23" style="24" customWidth="1"/>
    <col min="16204" max="16204" width="75.44140625" style="24" customWidth="1"/>
    <col min="16205" max="16206" width="23" style="24" customWidth="1"/>
    <col min="16207" max="16207" width="78.6640625" style="24" customWidth="1"/>
    <col min="16208" max="16209" width="23" style="24" customWidth="1"/>
    <col min="16210" max="16210" width="59.33203125" style="24" customWidth="1"/>
    <col min="16211" max="16212" width="23" style="24" customWidth="1"/>
    <col min="16213" max="16213" width="75.44140625" style="24" customWidth="1"/>
    <col min="16214" max="16247" width="23" style="24" customWidth="1"/>
    <col min="16248" max="16248" width="65.5546875" style="24" customWidth="1"/>
    <col min="16249" max="16384" width="23" style="24"/>
  </cols>
  <sheetData>
    <row r="1" spans="1:2024" s="105" customFormat="1" ht="75.75" customHeight="1" x14ac:dyDescent="0.3">
      <c r="A1" s="109" t="s">
        <v>153</v>
      </c>
      <c r="B1" s="106" t="s">
        <v>346</v>
      </c>
      <c r="C1" s="107"/>
      <c r="D1" s="107"/>
      <c r="E1" s="107"/>
      <c r="F1" s="108" t="str">
        <f>B1&amp;F12</f>
        <v>UniqueID-Base</v>
      </c>
      <c r="G1" s="108" t="str">
        <f>B1&amp;G12</f>
        <v>UniqueID-Code</v>
      </c>
      <c r="H1" s="108" t="str">
        <f>B1&amp;H12</f>
        <v>UniqueID-Measure</v>
      </c>
      <c r="I1" s="100" t="str">
        <f>I2 &amp; "-" &amp; I3 &amp; "-" &amp; I4 &amp; "-" &amp; I5 &amp; "-" &amp; I6 &amp; "-" &amp; I7 &amp; "-"</f>
        <v>AC-Furnace-Crawlspace-3-1-kWh-</v>
      </c>
      <c r="J1" s="101"/>
      <c r="K1" s="100"/>
      <c r="L1" s="100"/>
      <c r="M1" s="102" t="str">
        <f>I1&amp;M12</f>
        <v>AC-Furnace-Crawlspace-3-1-kWh-Base</v>
      </c>
      <c r="N1" s="102" t="str">
        <f>I1&amp;N12</f>
        <v>AC-Furnace-Crawlspace-3-1-kWh-Code</v>
      </c>
      <c r="O1" s="102" t="str">
        <f>I1&amp;O12</f>
        <v>AC-Furnace-Crawlspace-3-1-kWh-Measure</v>
      </c>
      <c r="P1" s="100" t="str">
        <f>P2 &amp; "-" &amp; P3 &amp; "-" &amp; P4 &amp; "-" &amp; P5 &amp; "-" &amp; P6 &amp; "-" &amp; P7 &amp; "-"</f>
        <v>AC-Furnace-Crawlspace-3-1-therms-</v>
      </c>
      <c r="Q1" s="100"/>
      <c r="R1" s="100"/>
      <c r="S1" s="100"/>
      <c r="T1" s="102" t="str">
        <f>P1&amp;T12</f>
        <v>AC-Furnace-Crawlspace-3-1-therms-Base</v>
      </c>
      <c r="U1" s="102" t="str">
        <f>P1&amp;U12</f>
        <v>AC-Furnace-Crawlspace-3-1-therms-Code</v>
      </c>
      <c r="V1" s="102" t="str">
        <f>P1&amp;V12</f>
        <v>AC-Furnace-Crawlspace-3-1-therms-Measure</v>
      </c>
      <c r="W1" s="100" t="str">
        <f>W2 &amp; "-" &amp; W3 &amp; "-" &amp; W4 &amp; "-" &amp; W5 &amp; "-" &amp; W6 &amp; "-" &amp; W7 &amp; "-"</f>
        <v>AC-Furnace-Crawlspace-3-1-kW-</v>
      </c>
      <c r="X1" s="100"/>
      <c r="Y1" s="100"/>
      <c r="Z1" s="100"/>
      <c r="AA1" s="100" t="str">
        <f>W1&amp;AA12</f>
        <v>AC-Furnace-Crawlspace-3-1-kW-Base</v>
      </c>
      <c r="AB1" s="100" t="str">
        <f>W1&amp;AB12</f>
        <v>AC-Furnace-Crawlspace-3-1-kW-Code</v>
      </c>
      <c r="AC1" s="103" t="str">
        <f>W1&amp;AC12</f>
        <v>AC-Furnace-Crawlspace-3-1-kW-Measure</v>
      </c>
      <c r="AD1" s="104" t="str">
        <f>AD2 &amp; "-" &amp; AD3 &amp; "-" &amp; AD4 &amp; "-" &amp; AD5 &amp; "-" &amp; AD6 &amp; "-" &amp; AD7 &amp; "-"</f>
        <v>AC-Furnace-Crawlspace-3-2-kWh-</v>
      </c>
      <c r="AE1" s="101"/>
      <c r="AF1" s="100"/>
      <c r="AG1" s="100"/>
      <c r="AH1" s="100" t="str">
        <f>AD1&amp;AH12</f>
        <v>AC-Furnace-Crawlspace-3-2-kWh-Base</v>
      </c>
      <c r="AI1" s="100" t="str">
        <f>AD1&amp;AI12</f>
        <v>AC-Furnace-Crawlspace-3-2-kWh-Code</v>
      </c>
      <c r="AJ1" s="103" t="str">
        <f>AD1&amp;AJ12</f>
        <v>AC-Furnace-Crawlspace-3-2-kWh-Measure</v>
      </c>
      <c r="AK1" s="100" t="str">
        <f>AK2 &amp; "-" &amp; AK3 &amp; "-" &amp; AK4 &amp; "-" &amp; AK5 &amp; "-" &amp; AK6 &amp; "-" &amp; AK7 &amp; "-"</f>
        <v>AC-Furnace-Crawlspace-3-2-therms-</v>
      </c>
      <c r="AL1" s="100"/>
      <c r="AM1" s="100"/>
      <c r="AN1" s="100"/>
      <c r="AO1" s="100" t="str">
        <f>AK1&amp;AO12</f>
        <v>AC-Furnace-Crawlspace-3-2-therms-Base</v>
      </c>
      <c r="AP1" s="100" t="str">
        <f>AK1&amp;AP12</f>
        <v>AC-Furnace-Crawlspace-3-2-therms-Code</v>
      </c>
      <c r="AQ1" s="103" t="str">
        <f>AK1&amp;AQ12</f>
        <v>AC-Furnace-Crawlspace-3-2-therms-Measure</v>
      </c>
      <c r="AR1" s="100" t="str">
        <f>AR2 &amp; "-" &amp; AR3 &amp; "-" &amp; AR4 &amp; "-" &amp; AR5 &amp; "-" &amp; AR6 &amp; "-" &amp; AR7 &amp; "-"</f>
        <v>AC-Furnace-Crawlspace-3-2-kW-</v>
      </c>
      <c r="AU1" s="100"/>
      <c r="AV1" s="100" t="str">
        <f>AR1&amp;AV12</f>
        <v>AC-Furnace-Crawlspace-3-2-kW-Base</v>
      </c>
      <c r="AW1" s="100" t="str">
        <f>AR1&amp;AW12</f>
        <v>AC-Furnace-Crawlspace-3-2-kW-Code</v>
      </c>
      <c r="AX1" s="103" t="str">
        <f>AR1&amp;AX12</f>
        <v>AC-Furnace-Crawlspace-3-2-kW-Measure</v>
      </c>
      <c r="AY1" s="100" t="str">
        <f>AY2 &amp; "-" &amp; AY3 &amp; "-" &amp; AY4 &amp; "-" &amp; AY5 &amp; "-" &amp; AY6 &amp; "-" &amp; AY7 &amp; "-"</f>
        <v>AC-Furnace-Crawlspace-4-1-kWh-</v>
      </c>
      <c r="AZ1" s="101"/>
      <c r="BA1" s="100"/>
      <c r="BB1" s="100"/>
      <c r="BC1" s="100" t="str">
        <f>AY1&amp;BC12</f>
        <v>AC-Furnace-Crawlspace-4-1-kWh-Base</v>
      </c>
      <c r="BD1" s="100" t="str">
        <f>AY1&amp;BD12</f>
        <v>AC-Furnace-Crawlspace-4-1-kWh-Code</v>
      </c>
      <c r="BE1" s="103" t="str">
        <f>AY1&amp;BE12</f>
        <v>AC-Furnace-Crawlspace-4-1-kWh-Measure</v>
      </c>
      <c r="BF1" s="100" t="str">
        <f>BF2 &amp; "-" &amp; BF3 &amp; "-" &amp; BF4 &amp; "-" &amp; BF5 &amp; "-" &amp; BF6 &amp; "-" &amp; BF7 &amp; "-"</f>
        <v>AC-Furnace-Crawlspace-4-1-therms-</v>
      </c>
      <c r="BG1" s="100"/>
      <c r="BH1" s="100"/>
      <c r="BI1" s="100"/>
      <c r="BJ1" s="100" t="str">
        <f>BF1&amp;BJ12</f>
        <v>AC-Furnace-Crawlspace-4-1-therms-Base</v>
      </c>
      <c r="BK1" s="100" t="str">
        <f>BF1&amp;BK12</f>
        <v>AC-Furnace-Crawlspace-4-1-therms-Code</v>
      </c>
      <c r="BL1" s="103" t="str">
        <f>BF1&amp;BL12</f>
        <v>AC-Furnace-Crawlspace-4-1-therms-Measure</v>
      </c>
      <c r="BM1" s="100" t="str">
        <f>BM2 &amp; "-" &amp; BM3 &amp; "-" &amp; BM4 &amp; "-" &amp; BM5 &amp; "-" &amp; BM6 &amp; "-" &amp; BM7 &amp; "-"</f>
        <v>AC-Furnace-Crawlspace-4-1-kW-</v>
      </c>
      <c r="BP1" s="100"/>
      <c r="BQ1" s="100" t="str">
        <f>BM1&amp;BQ12</f>
        <v>AC-Furnace-Crawlspace-4-1-kW-Base</v>
      </c>
      <c r="BR1" s="100" t="str">
        <f>BM1&amp;BR12</f>
        <v>AC-Furnace-Crawlspace-4-1-kW-Code</v>
      </c>
      <c r="BS1" s="103" t="str">
        <f>BM1&amp;BS12</f>
        <v>AC-Furnace-Crawlspace-4-1-kW-Measure</v>
      </c>
      <c r="BT1" s="100" t="str">
        <f>BT2 &amp; "-" &amp; BT3 &amp; "-" &amp; BT4 &amp; "-" &amp; BT5 &amp; "-" &amp; BT6 &amp; "-" &amp; BT7 &amp; "-"</f>
        <v>AC-Furnace-Crawlspace-4-2-kWh-</v>
      </c>
      <c r="BU1" s="101"/>
      <c r="BV1" s="100"/>
      <c r="BW1" s="100"/>
      <c r="BX1" s="100" t="str">
        <f>BT1&amp;BX12</f>
        <v>AC-Furnace-Crawlspace-4-2-kWh-Base</v>
      </c>
      <c r="BY1" s="100" t="str">
        <f>BT1&amp;BY12</f>
        <v>AC-Furnace-Crawlspace-4-2-kWh-Code</v>
      </c>
      <c r="BZ1" s="103" t="str">
        <f>BT1&amp;BZ12</f>
        <v>AC-Furnace-Crawlspace-4-2-kWh-Measure</v>
      </c>
      <c r="CA1" s="100" t="str">
        <f>CA2 &amp; "-" &amp; CA3 &amp; "-" &amp; CA4 &amp; "-" &amp; CA5 &amp; "-" &amp; CA6 &amp; "-" &amp; CA7 &amp; "-"</f>
        <v>AC-Furnace-Crawlspace-4-2-therms-</v>
      </c>
      <c r="CB1" s="100"/>
      <c r="CC1" s="100"/>
      <c r="CD1" s="100"/>
      <c r="CE1" s="100" t="str">
        <f>CA1&amp;CE12</f>
        <v>AC-Furnace-Crawlspace-4-2-therms-Base</v>
      </c>
      <c r="CF1" s="100" t="str">
        <f>CA1&amp;CF12</f>
        <v>AC-Furnace-Crawlspace-4-2-therms-Code</v>
      </c>
      <c r="CG1" s="103" t="str">
        <f>CA1&amp;CG12</f>
        <v>AC-Furnace-Crawlspace-4-2-therms-Measure</v>
      </c>
      <c r="CH1" s="100" t="str">
        <f>CH2 &amp; "-" &amp; CH3 &amp; "-" &amp; CH4 &amp; "-" &amp; CH5 &amp; "-" &amp; CH6 &amp; "-" &amp; CH7 &amp; "-"</f>
        <v>AC-Furnace-Crawlspace-4-2-kW-</v>
      </c>
      <c r="CK1" s="100"/>
      <c r="CL1" s="100" t="str">
        <f>CH1&amp;CL12</f>
        <v>AC-Furnace-Crawlspace-4-2-kW-Base</v>
      </c>
      <c r="CM1" s="100" t="str">
        <f>CH1&amp;CM12</f>
        <v>AC-Furnace-Crawlspace-4-2-kW-Code</v>
      </c>
      <c r="CN1" s="103" t="str">
        <f>CH1&amp;CN12</f>
        <v>AC-Furnace-Crawlspace-4-2-kW-Measure</v>
      </c>
      <c r="CO1" s="100" t="str">
        <f>CO2 &amp; "-" &amp; CO3 &amp; "-" &amp; CO4 &amp; "-" &amp; CO5 &amp; "-" &amp; CO6 &amp; "-" &amp; CO7 &amp; "-"</f>
        <v>AC-Furnace-Crawlspace-7-1-kWh-</v>
      </c>
      <c r="CP1" s="101"/>
      <c r="CQ1" s="100"/>
      <c r="CR1" s="100"/>
      <c r="CS1" s="100" t="str">
        <f>CO1&amp;CS12</f>
        <v>AC-Furnace-Crawlspace-7-1-kWh-Base</v>
      </c>
      <c r="CT1" s="100" t="str">
        <f>CO1&amp;CT12</f>
        <v>AC-Furnace-Crawlspace-7-1-kWh-Code</v>
      </c>
      <c r="CU1" s="103" t="str">
        <f>CO1&amp;CU12</f>
        <v>AC-Furnace-Crawlspace-7-1-kWh-Measure</v>
      </c>
      <c r="CV1" s="100" t="str">
        <f>CV2 &amp; "-" &amp; CV3 &amp; "-" &amp; CV4 &amp; "-" &amp; CV5 &amp; "-" &amp; CV6 &amp; "-" &amp; CV7 &amp; "-"</f>
        <v>AC-Furnace-Crawlspace-7-1-therms-</v>
      </c>
      <c r="CW1" s="100"/>
      <c r="CX1" s="100"/>
      <c r="CY1" s="100"/>
      <c r="CZ1" s="100" t="str">
        <f>CV1&amp;CZ12</f>
        <v>AC-Furnace-Crawlspace-7-1-therms-Base</v>
      </c>
      <c r="DA1" s="100" t="str">
        <f>CV1&amp;DA12</f>
        <v>AC-Furnace-Crawlspace-7-1-therms-Code</v>
      </c>
      <c r="DB1" s="103" t="str">
        <f>CV1&amp;DB12</f>
        <v>AC-Furnace-Crawlspace-7-1-therms-Measure</v>
      </c>
      <c r="DC1" s="100" t="str">
        <f>DC2 &amp; "-" &amp; DC3 &amp; "-" &amp; DC4 &amp; "-" &amp; DC5 &amp; "-" &amp; DC6 &amp; "-" &amp; DC7 &amp; "-"</f>
        <v>AC-Furnace-Crawlspace-7-1-kW-</v>
      </c>
      <c r="DF1" s="100"/>
      <c r="DG1" s="100" t="str">
        <f>DC1&amp;DG12</f>
        <v>AC-Furnace-Crawlspace-7-1-kW-Base</v>
      </c>
      <c r="DH1" s="100" t="str">
        <f>DC1&amp;DH12</f>
        <v>AC-Furnace-Crawlspace-7-1-kW-Code</v>
      </c>
      <c r="DI1" s="103" t="str">
        <f>DC1&amp;DI12</f>
        <v>AC-Furnace-Crawlspace-7-1-kW-Measure</v>
      </c>
      <c r="DJ1" s="100" t="str">
        <f>DJ2 &amp; "-" &amp; DJ3 &amp; "-" &amp; DJ4 &amp; "-" &amp; DJ5 &amp; "-" &amp; DJ6 &amp; "-" &amp; DJ7 &amp; "-"</f>
        <v>AC-Furnace-Crawlspace-7-2-kWh-</v>
      </c>
      <c r="DK1" s="101"/>
      <c r="DL1" s="100"/>
      <c r="DM1" s="100"/>
      <c r="DN1" s="100" t="str">
        <f>DJ1&amp;DN12</f>
        <v>AC-Furnace-Crawlspace-7-2-kWh-Base</v>
      </c>
      <c r="DO1" s="100" t="str">
        <f>DJ1&amp;DO12</f>
        <v>AC-Furnace-Crawlspace-7-2-kWh-Code</v>
      </c>
      <c r="DP1" s="103" t="str">
        <f>DJ1&amp;DP12</f>
        <v>AC-Furnace-Crawlspace-7-2-kWh-Measure</v>
      </c>
      <c r="DQ1" s="100" t="str">
        <f>DQ2 &amp; "-" &amp; DQ3 &amp; "-" &amp; DQ4 &amp; "-" &amp; DQ5 &amp; "-" &amp; DQ6 &amp; "-" &amp; DQ7 &amp; "-"</f>
        <v>AC-Furnace-Crawlspace-7-2-therms-</v>
      </c>
      <c r="DR1" s="100"/>
      <c r="DS1" s="100"/>
      <c r="DT1" s="100"/>
      <c r="DU1" s="100" t="str">
        <f>DQ1&amp;DU12</f>
        <v>AC-Furnace-Crawlspace-7-2-therms-Base</v>
      </c>
      <c r="DV1" s="100" t="str">
        <f>DQ1&amp;DV12</f>
        <v>AC-Furnace-Crawlspace-7-2-therms-Code</v>
      </c>
      <c r="DW1" s="103" t="str">
        <f>DQ1&amp;DW12</f>
        <v>AC-Furnace-Crawlspace-7-2-therms-Measure</v>
      </c>
      <c r="DX1" s="100" t="str">
        <f>DX2 &amp; "-" &amp; DX3 &amp; "-" &amp; DX4 &amp; "-" &amp; DX5 &amp; "-" &amp; DX6 &amp; "-" &amp; DX7 &amp; "-"</f>
        <v>AC-Furnace-Crawlspace-7-2-kW-</v>
      </c>
      <c r="EA1" s="100"/>
      <c r="EB1" s="100" t="str">
        <f>DX1&amp;EB12</f>
        <v>AC-Furnace-Crawlspace-7-2-kW-Base</v>
      </c>
      <c r="EC1" s="100" t="str">
        <f>DX1&amp;EC12</f>
        <v>AC-Furnace-Crawlspace-7-2-kW-Code</v>
      </c>
      <c r="ED1" s="103" t="str">
        <f>DX1&amp;ED12</f>
        <v>AC-Furnace-Crawlspace-7-2-kW-Measure</v>
      </c>
      <c r="EE1" s="100" t="str">
        <f>EE2 &amp; "-" &amp; EE3 &amp; "-" &amp; EE4 &amp; "-" &amp; EE5 &amp; "-" &amp; EE6 &amp; "-" &amp; EE7 &amp; "-"</f>
        <v>AC-Furnace-Crawlspace-9-1-kWh-</v>
      </c>
      <c r="EF1" s="101"/>
      <c r="EG1" s="100"/>
      <c r="EH1" s="100"/>
      <c r="EI1" s="100" t="str">
        <f>EE1&amp;EI12</f>
        <v>AC-Furnace-Crawlspace-9-1-kWh-Base</v>
      </c>
      <c r="EJ1" s="100" t="str">
        <f>EE1&amp;EJ12</f>
        <v>AC-Furnace-Crawlspace-9-1-kWh-Code</v>
      </c>
      <c r="EK1" s="103" t="str">
        <f>EE1&amp;EK12</f>
        <v>AC-Furnace-Crawlspace-9-1-kWh-Measure</v>
      </c>
      <c r="EL1" s="100" t="str">
        <f>EL2 &amp; "-" &amp; EL3 &amp; "-" &amp; EL4 &amp; "-" &amp; EL5 &amp; "-" &amp; EL6 &amp; "-" &amp; EL7 &amp; "-"</f>
        <v>AC-Furnace-Crawlspace-9-1-therms-</v>
      </c>
      <c r="EM1" s="100"/>
      <c r="EN1" s="100"/>
      <c r="EO1" s="100"/>
      <c r="EP1" s="100" t="str">
        <f>EL1&amp;EP12</f>
        <v>AC-Furnace-Crawlspace-9-1-therms-Base</v>
      </c>
      <c r="EQ1" s="100" t="str">
        <f>EL1&amp;EQ12</f>
        <v>AC-Furnace-Crawlspace-9-1-therms-Code</v>
      </c>
      <c r="ER1" s="103" t="str">
        <f>EL1&amp;ER12</f>
        <v>AC-Furnace-Crawlspace-9-1-therms-Measure</v>
      </c>
      <c r="ES1" s="100" t="str">
        <f>ES2 &amp; "-" &amp; ES3 &amp; "-" &amp; ES4 &amp; "-" &amp; ES5 &amp; "-" &amp; ES6 &amp; "-" &amp; ES7 &amp; "-"</f>
        <v>AC-Furnace-Crawlspace-9-1-kW-</v>
      </c>
      <c r="EV1" s="100"/>
      <c r="EW1" s="100" t="str">
        <f>ES1&amp;EW12</f>
        <v>AC-Furnace-Crawlspace-9-1-kW-Base</v>
      </c>
      <c r="EX1" s="100" t="str">
        <f>ES1&amp;EX12</f>
        <v>AC-Furnace-Crawlspace-9-1-kW-Code</v>
      </c>
      <c r="EY1" s="103" t="str">
        <f>ES1&amp;EY12</f>
        <v>AC-Furnace-Crawlspace-9-1-kW-Measure</v>
      </c>
      <c r="EZ1" s="100" t="str">
        <f>EZ2 &amp; "-" &amp; EZ3 &amp; "-" &amp; EZ4 &amp; "-" &amp; EZ5 &amp; "-" &amp; EZ6 &amp; "-" &amp; EZ7 &amp; "-"</f>
        <v>AC-Furnace-Crawlspace-9-2-kWh-</v>
      </c>
      <c r="FA1" s="101"/>
      <c r="FB1" s="100"/>
      <c r="FC1" s="100"/>
      <c r="FD1" s="100" t="str">
        <f>EZ1&amp;FD12</f>
        <v>AC-Furnace-Crawlspace-9-2-kWh-Base</v>
      </c>
      <c r="FE1" s="100" t="str">
        <f>EZ1&amp;FE12</f>
        <v>AC-Furnace-Crawlspace-9-2-kWh-Code</v>
      </c>
      <c r="FF1" s="103" t="str">
        <f>EZ1&amp;FF12</f>
        <v>AC-Furnace-Crawlspace-9-2-kWh-Measure</v>
      </c>
      <c r="FG1" s="100" t="str">
        <f>FG2 &amp; "-" &amp; FG3 &amp; "-" &amp; FG4 &amp; "-" &amp; FG5 &amp; "-" &amp; FG6 &amp; "-" &amp; FG7 &amp; "-"</f>
        <v>AC-Furnace-Crawlspace-9-2-therms-</v>
      </c>
      <c r="FH1" s="100"/>
      <c r="FI1" s="100"/>
      <c r="FJ1" s="100"/>
      <c r="FK1" s="100" t="str">
        <f>FG1&amp;FK12</f>
        <v>AC-Furnace-Crawlspace-9-2-therms-Base</v>
      </c>
      <c r="FL1" s="100" t="str">
        <f>FG1&amp;FL12</f>
        <v>AC-Furnace-Crawlspace-9-2-therms-Code</v>
      </c>
      <c r="FM1" s="103" t="str">
        <f>FG1&amp;FM12</f>
        <v>AC-Furnace-Crawlspace-9-2-therms-Measure</v>
      </c>
      <c r="FN1" s="100" t="str">
        <f>FN2 &amp; "-" &amp; FN3 &amp; "-" &amp; FN4 &amp; "-" &amp; FN5 &amp; "-" &amp; FN6 &amp; "-" &amp; FN7 &amp; "-"</f>
        <v>AC-Furnace-Crawlspace-9-2-kW-</v>
      </c>
      <c r="FQ1" s="100"/>
      <c r="FR1" s="100" t="str">
        <f>FN1&amp;FR12</f>
        <v>AC-Furnace-Crawlspace-9-2-kW-Base</v>
      </c>
      <c r="FS1" s="100" t="str">
        <f>FN1&amp;FS12</f>
        <v>AC-Furnace-Crawlspace-9-2-kW-Code</v>
      </c>
      <c r="FT1" s="103" t="str">
        <f>FN1&amp;FT12</f>
        <v>AC-Furnace-Crawlspace-9-2-kW-Measure</v>
      </c>
      <c r="FU1" s="100" t="str">
        <f>FU2 &amp; "-" &amp; FU3 &amp; "-" &amp; FU4 &amp; "-" &amp; FU5 &amp; "-" &amp; FU6 &amp; "-" &amp; FU7 &amp; "-"</f>
        <v>AC-Furnace-Crawlspace-12-1-kWh-</v>
      </c>
      <c r="FV1" s="101"/>
      <c r="FW1" s="100"/>
      <c r="FX1" s="100"/>
      <c r="FY1" s="100" t="str">
        <f>FU1&amp;FY12</f>
        <v>AC-Furnace-Crawlspace-12-1-kWh-Base</v>
      </c>
      <c r="FZ1" s="100" t="str">
        <f>FU1&amp;FZ12</f>
        <v>AC-Furnace-Crawlspace-12-1-kWh-Code</v>
      </c>
      <c r="GA1" s="103" t="str">
        <f>FU1&amp;GA12</f>
        <v>AC-Furnace-Crawlspace-12-1-kWh-Measure</v>
      </c>
      <c r="GB1" s="100" t="str">
        <f>GB2 &amp; "-" &amp; GB3 &amp; "-" &amp; GB4 &amp; "-" &amp; GB5 &amp; "-" &amp; GB6 &amp; "-" &amp; GB7 &amp; "-"</f>
        <v>AC-Furnace-Crawlspace-12-1-therms-</v>
      </c>
      <c r="GC1" s="100"/>
      <c r="GD1" s="100"/>
      <c r="GE1" s="100"/>
      <c r="GF1" s="100" t="str">
        <f>GB1&amp;GF12</f>
        <v>AC-Furnace-Crawlspace-12-1-therms-Base</v>
      </c>
      <c r="GG1" s="100" t="str">
        <f>GB1&amp;GG12</f>
        <v>AC-Furnace-Crawlspace-12-1-therms-Code</v>
      </c>
      <c r="GH1" s="103" t="str">
        <f>GB1&amp;GH12</f>
        <v>AC-Furnace-Crawlspace-12-1-therms-Measure</v>
      </c>
      <c r="GI1" s="100" t="str">
        <f>GI2 &amp; "-" &amp; GI3 &amp; "-" &amp; GI4 &amp; "-" &amp; GI5 &amp; "-" &amp; GI6 &amp; "-" &amp; GI7 &amp; "-"</f>
        <v>AC-Furnace-Crawlspace-12-1-kW-</v>
      </c>
      <c r="GL1" s="100"/>
      <c r="GM1" s="100" t="str">
        <f>GI1&amp;GM12</f>
        <v>AC-Furnace-Crawlspace-12-1-kW-Base</v>
      </c>
      <c r="GN1" s="100" t="str">
        <f>GI1&amp;GN12</f>
        <v>AC-Furnace-Crawlspace-12-1-kW-Code</v>
      </c>
      <c r="GO1" s="103" t="str">
        <f>GI1&amp;GO12</f>
        <v>AC-Furnace-Crawlspace-12-1-kW-Measure</v>
      </c>
      <c r="GP1" s="100" t="str">
        <f>GP2 &amp; "-" &amp; GP3 &amp; "-" &amp; GP4 &amp; "-" &amp; GP5 &amp; "-" &amp; GP6 &amp; "-" &amp; GP7 &amp; "-"</f>
        <v>AC-Furnace-Crawlspace-12-2-kWh-</v>
      </c>
      <c r="GQ1" s="101"/>
      <c r="GR1" s="100"/>
      <c r="GS1" s="100"/>
      <c r="GT1" s="100" t="str">
        <f>GP1&amp;GT12</f>
        <v>AC-Furnace-Crawlspace-12-2-kWh-Base</v>
      </c>
      <c r="GU1" s="100" t="str">
        <f>GP1&amp;GU12</f>
        <v>AC-Furnace-Crawlspace-12-2-kWh-Code</v>
      </c>
      <c r="GV1" s="103" t="str">
        <f>GP1&amp;GV12</f>
        <v>AC-Furnace-Crawlspace-12-2-kWh-Measure</v>
      </c>
      <c r="GW1" s="100" t="str">
        <f>GW2 &amp; "-" &amp; GW3 &amp; "-" &amp; GW4 &amp; "-" &amp; GW5 &amp; "-" &amp; GW6 &amp; "-" &amp; GW7 &amp; "-"</f>
        <v>AC-Furnace-Crawlspace-12-2-therms-</v>
      </c>
      <c r="GX1" s="100"/>
      <c r="GY1" s="100"/>
      <c r="GZ1" s="100"/>
      <c r="HA1" s="100" t="str">
        <f>GW1&amp;HA12</f>
        <v>AC-Furnace-Crawlspace-12-2-therms-Base</v>
      </c>
      <c r="HB1" s="100" t="str">
        <f>GW1&amp;HB12</f>
        <v>AC-Furnace-Crawlspace-12-2-therms-Code</v>
      </c>
      <c r="HC1" s="103" t="str">
        <f>GW1&amp;HC12</f>
        <v>AC-Furnace-Crawlspace-12-2-therms-Measure</v>
      </c>
      <c r="HD1" s="100" t="str">
        <f>HD2 &amp; "-" &amp; HD3 &amp; "-" &amp; HD4 &amp; "-" &amp; HD5 &amp; "-" &amp; HD6 &amp; "-" &amp; HD7 &amp; "-"</f>
        <v>AC-Furnace-Crawlspace-12-2-kW-</v>
      </c>
      <c r="HG1" s="100"/>
      <c r="HH1" s="100" t="str">
        <f>HD1&amp;HH12</f>
        <v>AC-Furnace-Crawlspace-12-2-kW-Base</v>
      </c>
      <c r="HI1" s="100" t="str">
        <f>HD1&amp;HI12</f>
        <v>AC-Furnace-Crawlspace-12-2-kW-Code</v>
      </c>
      <c r="HJ1" s="103" t="str">
        <f>HD1&amp;HJ12</f>
        <v>AC-Furnace-Crawlspace-12-2-kW-Measure</v>
      </c>
      <c r="HK1" s="100" t="str">
        <f>HK2 &amp; "-" &amp; HK3 &amp; "-" &amp; HK4 &amp; "-" &amp; HK5 &amp; "-" &amp; HK6 &amp; "-" &amp; HK7 &amp; "-"</f>
        <v>AC-Furnace-Crawlspace-13-1-kWh-</v>
      </c>
      <c r="HL1" s="101"/>
      <c r="HM1" s="100"/>
      <c r="HN1" s="100"/>
      <c r="HO1" s="100" t="str">
        <f>HK1&amp;HO12</f>
        <v>AC-Furnace-Crawlspace-13-1-kWh-Base</v>
      </c>
      <c r="HP1" s="100" t="str">
        <f>HK1&amp;HP12</f>
        <v>AC-Furnace-Crawlspace-13-1-kWh-Code</v>
      </c>
      <c r="HQ1" s="103" t="str">
        <f>HK1&amp;HQ12</f>
        <v>AC-Furnace-Crawlspace-13-1-kWh-Measure</v>
      </c>
      <c r="HR1" s="100" t="str">
        <f>HR2 &amp; "-" &amp; HR3 &amp; "-" &amp; HR4 &amp; "-" &amp; HR5 &amp; "-" &amp; HR6 &amp; "-" &amp; HR7 &amp; "-"</f>
        <v>AC-Furnace-Crawlspace-13-1-therms-</v>
      </c>
      <c r="HS1" s="100"/>
      <c r="HT1" s="100"/>
      <c r="HU1" s="100"/>
      <c r="HV1" s="100" t="str">
        <f>HR1&amp;HV12</f>
        <v>AC-Furnace-Crawlspace-13-1-therms-Base</v>
      </c>
      <c r="HW1" s="100" t="str">
        <f>HR1&amp;HW12</f>
        <v>AC-Furnace-Crawlspace-13-1-therms-Code</v>
      </c>
      <c r="HX1" s="103" t="str">
        <f>HR1&amp;HX12</f>
        <v>AC-Furnace-Crawlspace-13-1-therms-Measure</v>
      </c>
      <c r="HY1" s="100" t="str">
        <f>HY2 &amp; "-" &amp; HY3 &amp; "-" &amp; HY4 &amp; "-" &amp; HY5 &amp; "-" &amp; HY6 &amp; "-" &amp; HY7 &amp; "-"</f>
        <v>AC-Furnace-Crawlspace-13-1-kW-</v>
      </c>
      <c r="IB1" s="100"/>
      <c r="IC1" s="100" t="str">
        <f>HY1&amp;IC12</f>
        <v>AC-Furnace-Crawlspace-13-1-kW-Base</v>
      </c>
      <c r="ID1" s="100" t="str">
        <f>HY1&amp;ID12</f>
        <v>AC-Furnace-Crawlspace-13-1-kW-Code</v>
      </c>
      <c r="IE1" s="103" t="str">
        <f>HY1&amp;IE12</f>
        <v>AC-Furnace-Crawlspace-13-1-kW-Measure</v>
      </c>
      <c r="IF1" s="100" t="str">
        <f>IF2 &amp; "-" &amp; IF3 &amp; "-" &amp; IF4 &amp; "-" &amp; IF5 &amp; "-" &amp; IF6 &amp; "-" &amp; IF7 &amp; "-"</f>
        <v>AC-Furnace-Crawlspace-13-2-kWh-</v>
      </c>
      <c r="IG1" s="101"/>
      <c r="IH1" s="100"/>
      <c r="II1" s="100"/>
      <c r="IJ1" s="100" t="str">
        <f>IF1&amp;IJ12</f>
        <v>AC-Furnace-Crawlspace-13-2-kWh-Base</v>
      </c>
      <c r="IK1" s="100" t="str">
        <f>IF1&amp;IK12</f>
        <v>AC-Furnace-Crawlspace-13-2-kWh-Code</v>
      </c>
      <c r="IL1" s="103" t="str">
        <f>IF1&amp;IL12</f>
        <v>AC-Furnace-Crawlspace-13-2-kWh-Measure</v>
      </c>
      <c r="IM1" s="100" t="str">
        <f>IM2 &amp; "-" &amp; IM3 &amp; "-" &amp; IM4 &amp; "-" &amp; IM5 &amp; "-" &amp; IM6 &amp; "-" &amp; IM7 &amp; "-"</f>
        <v>AC-Furnace-Crawlspace-13-2-therms-</v>
      </c>
      <c r="IN1" s="100"/>
      <c r="IO1" s="100"/>
      <c r="IP1" s="100"/>
      <c r="IQ1" s="100" t="str">
        <f>IM1&amp;IQ12</f>
        <v>AC-Furnace-Crawlspace-13-2-therms-Base</v>
      </c>
      <c r="IR1" s="100" t="str">
        <f>IM1&amp;IR12</f>
        <v>AC-Furnace-Crawlspace-13-2-therms-Code</v>
      </c>
      <c r="IS1" s="103" t="str">
        <f>IM1&amp;IS12</f>
        <v>AC-Furnace-Crawlspace-13-2-therms-Measure</v>
      </c>
      <c r="IT1" s="100" t="str">
        <f>IT2 &amp; "-" &amp; IT3 &amp; "-" &amp; IT4 &amp; "-" &amp; IT5 &amp; "-" &amp; IT6 &amp; "-" &amp; IT7 &amp; "-"</f>
        <v>AC-Furnace-Crawlspace-13-2-kW-</v>
      </c>
      <c r="IW1" s="100"/>
      <c r="IX1" s="100" t="str">
        <f>IT1&amp;IX12</f>
        <v>AC-Furnace-Crawlspace-13-2-kW-Base</v>
      </c>
      <c r="IY1" s="100" t="str">
        <f>IT1&amp;IY12</f>
        <v>AC-Furnace-Crawlspace-13-2-kW-Code</v>
      </c>
      <c r="IZ1" s="103" t="str">
        <f>IT1&amp;IZ12</f>
        <v>AC-Furnace-Crawlspace-13-2-kW-Measure</v>
      </c>
      <c r="JA1" s="105" t="str">
        <f>JA2 &amp; "-" &amp; JA3 &amp; "-" &amp; JA4 &amp; "-" &amp; JA5 &amp; "-" &amp; JA6 &amp; "-" &amp; JA7 &amp; "-"</f>
        <v>AC-Wall Furnace-Crawlspace-3-1-kWh-</v>
      </c>
      <c r="JE1" s="105" t="str">
        <f>JA1&amp;JE12</f>
        <v>AC-Wall Furnace-Crawlspace-3-1-kWh-Base</v>
      </c>
      <c r="JF1" s="105" t="str">
        <f>JA1&amp;JF12</f>
        <v>AC-Wall Furnace-Crawlspace-3-1-kWh-Code</v>
      </c>
      <c r="JG1" s="105" t="str">
        <f>JA1&amp;JG12</f>
        <v>AC-Wall Furnace-Crawlspace-3-1-kWh-Measure</v>
      </c>
      <c r="JH1" s="105" t="str">
        <f>JH2 &amp; "-" &amp; JH3 &amp; "-" &amp; JH4 &amp; "-" &amp; JH5 &amp; "-" &amp; JH6 &amp; "-" &amp; JH7 &amp; "-"</f>
        <v>AC-Wall Furnace-Crawlspace-3-1-therms-</v>
      </c>
      <c r="JL1" s="105" t="str">
        <f>JH1&amp;JL12</f>
        <v>AC-Wall Furnace-Crawlspace-3-1-therms-Base</v>
      </c>
      <c r="JM1" s="105" t="str">
        <f>JH1&amp;JM12</f>
        <v>AC-Wall Furnace-Crawlspace-3-1-therms-Code</v>
      </c>
      <c r="JN1" s="105" t="str">
        <f>JH1&amp;JN12</f>
        <v>AC-Wall Furnace-Crawlspace-3-1-therms-Measure</v>
      </c>
      <c r="JO1" s="105" t="str">
        <f>JO2 &amp; "-" &amp; JO3 &amp; "-" &amp; JO4 &amp; "-" &amp; JO5 &amp; "-" &amp; JO6 &amp; "-" &amp; JO7 &amp; "-"</f>
        <v>AC-Wall Furnace-Crawlspace-3-1-kW-</v>
      </c>
      <c r="JS1" s="105" t="str">
        <f>JO1&amp;JS12</f>
        <v>AC-Wall Furnace-Crawlspace-3-1-kW-Base</v>
      </c>
      <c r="JT1" s="105" t="str">
        <f>JO1&amp;JT12</f>
        <v>AC-Wall Furnace-Crawlspace-3-1-kW-Code</v>
      </c>
      <c r="JU1" s="105" t="str">
        <f>JO1&amp;JU12</f>
        <v>AC-Wall Furnace-Crawlspace-3-1-kW-Measure</v>
      </c>
      <c r="JV1" s="105" t="str">
        <f>JV2 &amp; "-" &amp; JV3 &amp; "-" &amp; JV4 &amp; "-" &amp; JV5 &amp; "-" &amp; JV6 &amp; "-" &amp; JV7 &amp; "-"</f>
        <v>AC-Wall Furnace-Crawlspace-3-2-kWh-</v>
      </c>
      <c r="JZ1" s="105" t="str">
        <f>JV1&amp;JZ12</f>
        <v>AC-Wall Furnace-Crawlspace-3-2-kWh-Base</v>
      </c>
      <c r="KA1" s="105" t="str">
        <f>JV1&amp;KA12</f>
        <v>AC-Wall Furnace-Crawlspace-3-2-kWh-Code</v>
      </c>
      <c r="KB1" s="105" t="str">
        <f>JV1&amp;KB12</f>
        <v>AC-Wall Furnace-Crawlspace-3-2-kWh-Measure</v>
      </c>
      <c r="KC1" s="105" t="str">
        <f>KC2 &amp; "-" &amp; KC3 &amp; "-" &amp; KC4 &amp; "-" &amp; KC5 &amp; "-" &amp; KC6 &amp; "-" &amp; KC7 &amp; "-"</f>
        <v>AC-Wall Furnace-Crawlspace-3-2-therms-</v>
      </c>
      <c r="KG1" s="105" t="str">
        <f>KC1&amp;KG12</f>
        <v>AC-Wall Furnace-Crawlspace-3-2-therms-Base</v>
      </c>
      <c r="KH1" s="105" t="str">
        <f>KC1&amp;KH12</f>
        <v>AC-Wall Furnace-Crawlspace-3-2-therms-Code</v>
      </c>
      <c r="KI1" s="105" t="str">
        <f>KC1&amp;KI12</f>
        <v>AC-Wall Furnace-Crawlspace-3-2-therms-Measure</v>
      </c>
      <c r="KJ1" s="105" t="str">
        <f>KJ2 &amp; "-" &amp; KJ3 &amp; "-" &amp; KJ4 &amp; "-" &amp; KJ5 &amp; "-" &amp; KJ6 &amp; "-" &amp; KJ7 &amp; "-"</f>
        <v>AC-Wall Furnace-Crawlspace-3-2-kW-</v>
      </c>
      <c r="KN1" s="105" t="str">
        <f>KJ1&amp;KN12</f>
        <v>AC-Wall Furnace-Crawlspace-3-2-kW-Base</v>
      </c>
      <c r="KO1" s="105" t="str">
        <f>KJ1&amp;KO12</f>
        <v>AC-Wall Furnace-Crawlspace-3-2-kW-Code</v>
      </c>
      <c r="KP1" s="105" t="str">
        <f>KJ1&amp;KP12</f>
        <v>AC-Wall Furnace-Crawlspace-3-2-kW-Measure</v>
      </c>
      <c r="KQ1" s="105" t="str">
        <f>KQ2 &amp; "-" &amp; KQ3 &amp; "-" &amp; KQ4 &amp; "-" &amp; KQ5 &amp; "-" &amp; KQ6 &amp; "-" &amp; KQ7 &amp; "-"</f>
        <v>AC-Wall Furnace-Crawlspace-4-1-kWh-</v>
      </c>
      <c r="KU1" s="105" t="str">
        <f>KQ1&amp;KU12</f>
        <v>AC-Wall Furnace-Crawlspace-4-1-kWh-Base</v>
      </c>
      <c r="KV1" s="105" t="str">
        <f>KQ1&amp;KV12</f>
        <v>AC-Wall Furnace-Crawlspace-4-1-kWh-Code</v>
      </c>
      <c r="KW1" s="105" t="str">
        <f>KQ1&amp;KW12</f>
        <v>AC-Wall Furnace-Crawlspace-4-1-kWh-Measure</v>
      </c>
      <c r="KX1" s="105" t="str">
        <f>KX2 &amp; "-" &amp; KX3 &amp; "-" &amp; KX4 &amp; "-" &amp; KX5 &amp; "-" &amp; KX6 &amp; "-" &amp; KX7 &amp; "-"</f>
        <v>AC-Wall Furnace-Crawlspace-4-1-therms-</v>
      </c>
      <c r="LB1" s="105" t="str">
        <f>KX1&amp;LB12</f>
        <v>AC-Wall Furnace-Crawlspace-4-1-therms-Base</v>
      </c>
      <c r="LC1" s="105" t="str">
        <f>KX1&amp;LC12</f>
        <v>AC-Wall Furnace-Crawlspace-4-1-therms-Code</v>
      </c>
      <c r="LD1" s="105" t="str">
        <f>KX1&amp;LD12</f>
        <v>AC-Wall Furnace-Crawlspace-4-1-therms-Measure</v>
      </c>
      <c r="LE1" s="105" t="str">
        <f>LE2 &amp; "-" &amp; LE3 &amp; "-" &amp; LE4 &amp; "-" &amp; LE5 &amp; "-" &amp; LE6 &amp; "-" &amp; LE7 &amp; "-"</f>
        <v>AC-Wall Furnace-Crawlspace-4-1-kW-</v>
      </c>
      <c r="LI1" s="105" t="str">
        <f>LE1&amp;LI12</f>
        <v>AC-Wall Furnace-Crawlspace-4-1-kW-Base</v>
      </c>
      <c r="LJ1" s="105" t="str">
        <f>LE1&amp;LJ12</f>
        <v>AC-Wall Furnace-Crawlspace-4-1-kW-Code</v>
      </c>
      <c r="LK1" s="105" t="str">
        <f>LE1&amp;LK12</f>
        <v>AC-Wall Furnace-Crawlspace-4-1-kW-Measure</v>
      </c>
      <c r="LL1" s="105" t="str">
        <f>LL2 &amp; "-" &amp; LL3 &amp; "-" &amp; LL4 &amp; "-" &amp; LL5 &amp; "-" &amp; LL6 &amp; "-" &amp; LL7 &amp; "-"</f>
        <v>AC-Wall Furnace-Crawlspace-4-2-kWh-</v>
      </c>
      <c r="LP1" s="105" t="str">
        <f>LL1&amp;LP12</f>
        <v>AC-Wall Furnace-Crawlspace-4-2-kWh-Base</v>
      </c>
      <c r="LQ1" s="105" t="str">
        <f>LL1&amp;LQ12</f>
        <v>AC-Wall Furnace-Crawlspace-4-2-kWh-Code</v>
      </c>
      <c r="LR1" s="105" t="str">
        <f>LL1&amp;LR12</f>
        <v>AC-Wall Furnace-Crawlspace-4-2-kWh-Measure</v>
      </c>
      <c r="LS1" s="105" t="str">
        <f>LS2 &amp; "-" &amp; LS3 &amp; "-" &amp; LS4 &amp; "-" &amp; LS5 &amp; "-" &amp; LS6 &amp; "-" &amp; LS7 &amp; "-"</f>
        <v>AC-Wall Furnace-Crawlspace-4-2-therms-</v>
      </c>
      <c r="LW1" s="105" t="str">
        <f>LS1&amp;LW12</f>
        <v>AC-Wall Furnace-Crawlspace-4-2-therms-Base</v>
      </c>
      <c r="LX1" s="105" t="str">
        <f>LS1&amp;LX12</f>
        <v>AC-Wall Furnace-Crawlspace-4-2-therms-Code</v>
      </c>
      <c r="LY1" s="105" t="str">
        <f>LS1&amp;LY12</f>
        <v>AC-Wall Furnace-Crawlspace-4-2-therms-Measure</v>
      </c>
      <c r="LZ1" s="105" t="str">
        <f>LZ2 &amp; "-" &amp; LZ3 &amp; "-" &amp; LZ4 &amp; "-" &amp; LZ5 &amp; "-" &amp; LZ6 &amp; "-" &amp; LZ7 &amp; "-"</f>
        <v>AC-Wall Furnace-Crawlspace-4-2-kW-</v>
      </c>
      <c r="MD1" s="105" t="str">
        <f>LZ1&amp;MD12</f>
        <v>AC-Wall Furnace-Crawlspace-4-2-kW-Base</v>
      </c>
      <c r="ME1" s="105" t="str">
        <f>LZ1&amp;ME12</f>
        <v>AC-Wall Furnace-Crawlspace-4-2-kW-Code</v>
      </c>
      <c r="MF1" s="105" t="str">
        <f>LZ1&amp;MF12</f>
        <v>AC-Wall Furnace-Crawlspace-4-2-kW-Measure</v>
      </c>
      <c r="MG1" s="105" t="str">
        <f>MG2 &amp; "-" &amp; MG3 &amp; "-" &amp; MG4 &amp; "-" &amp; MG5 &amp; "-" &amp; MG6 &amp; "-" &amp; MG7 &amp; "-"</f>
        <v>AC-Wall Furnace-Crawlspace-7-1-kWh-</v>
      </c>
      <c r="MK1" s="105" t="str">
        <f>MG1&amp;MK12</f>
        <v>AC-Wall Furnace-Crawlspace-7-1-kWh-Base</v>
      </c>
      <c r="ML1" s="105" t="str">
        <f>MG1&amp;ML12</f>
        <v>AC-Wall Furnace-Crawlspace-7-1-kWh-Code</v>
      </c>
      <c r="MM1" s="105" t="str">
        <f>MG1&amp;MM12</f>
        <v>AC-Wall Furnace-Crawlspace-7-1-kWh-Measure</v>
      </c>
      <c r="MN1" s="105" t="str">
        <f>MN2 &amp; "-" &amp; MN3 &amp; "-" &amp; MN4 &amp; "-" &amp; MN5 &amp; "-" &amp; MN6 &amp; "-" &amp; MN7 &amp; "-"</f>
        <v>AC-Wall Furnace-Crawlspace-7-1-therms-</v>
      </c>
      <c r="MR1" s="105" t="str">
        <f>MN1&amp;MR12</f>
        <v>AC-Wall Furnace-Crawlspace-7-1-therms-Base</v>
      </c>
      <c r="MS1" s="105" t="str">
        <f>MN1&amp;MS12</f>
        <v>AC-Wall Furnace-Crawlspace-7-1-therms-Code</v>
      </c>
      <c r="MT1" s="105" t="str">
        <f>MN1&amp;MT12</f>
        <v>AC-Wall Furnace-Crawlspace-7-1-therms-Measure</v>
      </c>
      <c r="MU1" s="105" t="str">
        <f>MU2 &amp; "-" &amp; MU3 &amp; "-" &amp; MU4 &amp; "-" &amp; MU5 &amp; "-" &amp; MU6 &amp; "-" &amp; MU7 &amp; "-"</f>
        <v>AC-Wall Furnace-Crawlspace-7-1-kW-</v>
      </c>
      <c r="MY1" s="105" t="str">
        <f>MU1&amp;MY12</f>
        <v>AC-Wall Furnace-Crawlspace-7-1-kW-Base</v>
      </c>
      <c r="MZ1" s="105" t="str">
        <f>MU1&amp;MZ12</f>
        <v>AC-Wall Furnace-Crawlspace-7-1-kW-Code</v>
      </c>
      <c r="NA1" s="105" t="str">
        <f>MU1&amp;NA12</f>
        <v>AC-Wall Furnace-Crawlspace-7-1-kW-Measure</v>
      </c>
      <c r="NB1" s="105" t="str">
        <f>NB2 &amp; "-" &amp; NB3 &amp; "-" &amp; NB4 &amp; "-" &amp; NB5 &amp; "-" &amp; NB6 &amp; "-" &amp; NB7 &amp; "-"</f>
        <v>AC-Wall Furnace-Crawlspace-7-2-kWh-</v>
      </c>
      <c r="NF1" s="105" t="str">
        <f>NB1&amp;NF12</f>
        <v>AC-Wall Furnace-Crawlspace-7-2-kWh-Base</v>
      </c>
      <c r="NG1" s="105" t="str">
        <f>NB1&amp;NG12</f>
        <v>AC-Wall Furnace-Crawlspace-7-2-kWh-Code</v>
      </c>
      <c r="NH1" s="105" t="str">
        <f>NB1&amp;NH12</f>
        <v>AC-Wall Furnace-Crawlspace-7-2-kWh-Measure</v>
      </c>
      <c r="NI1" s="105" t="str">
        <f>NI2 &amp; "-" &amp; NI3 &amp; "-" &amp; NI4 &amp; "-" &amp; NI5 &amp; "-" &amp; NI6 &amp; "-" &amp; NI7 &amp; "-"</f>
        <v>AC-Wall Furnace-Crawlspace-7-2-therms-</v>
      </c>
      <c r="NM1" s="105" t="str">
        <f>NI1&amp;NM12</f>
        <v>AC-Wall Furnace-Crawlspace-7-2-therms-Base</v>
      </c>
      <c r="NN1" s="105" t="str">
        <f>NI1&amp;NN12</f>
        <v>AC-Wall Furnace-Crawlspace-7-2-therms-Code</v>
      </c>
      <c r="NO1" s="105" t="str">
        <f>NI1&amp;NO12</f>
        <v>AC-Wall Furnace-Crawlspace-7-2-therms-Measure</v>
      </c>
      <c r="NP1" s="105" t="str">
        <f>NP2 &amp; "-" &amp; NP3 &amp; "-" &amp; NP4 &amp; "-" &amp; NP5 &amp; "-" &amp; NP6 &amp; "-" &amp; NP7 &amp; "-"</f>
        <v>AC-Wall Furnace-Crawlspace-7-2-kW-</v>
      </c>
      <c r="NT1" s="105" t="str">
        <f>NP1&amp;NT12</f>
        <v>AC-Wall Furnace-Crawlspace-7-2-kW-Base</v>
      </c>
      <c r="NU1" s="105" t="str">
        <f>NP1&amp;NU12</f>
        <v>AC-Wall Furnace-Crawlspace-7-2-kW-Code</v>
      </c>
      <c r="NV1" s="105" t="str">
        <f>NP1&amp;NV12</f>
        <v>AC-Wall Furnace-Crawlspace-7-2-kW-Measure</v>
      </c>
      <c r="NW1" s="105" t="str">
        <f>NW2 &amp; "-" &amp; NW3 &amp; "-" &amp; NW4 &amp; "-" &amp; NW5 &amp; "-" &amp; NW6 &amp; "-" &amp; NW7 &amp; "-"</f>
        <v>AC-Wall Furnace-Crawlspace-9-1-kWh-</v>
      </c>
      <c r="OA1" s="105" t="str">
        <f>NW1&amp;OA12</f>
        <v>AC-Wall Furnace-Crawlspace-9-1-kWh-Base</v>
      </c>
      <c r="OB1" s="105" t="str">
        <f>NW1&amp;OB12</f>
        <v>AC-Wall Furnace-Crawlspace-9-1-kWh-Code</v>
      </c>
      <c r="OC1" s="105" t="str">
        <f>NW1&amp;OC12</f>
        <v>AC-Wall Furnace-Crawlspace-9-1-kWh-Measure</v>
      </c>
      <c r="OD1" s="105" t="str">
        <f>OD2 &amp; "-" &amp; OD3 &amp; "-" &amp; OD4 &amp; "-" &amp; OD5 &amp; "-" &amp; OD6 &amp; "-" &amp; OD7 &amp; "-"</f>
        <v>AC-Wall Furnace-Crawlspace-9-1-therms-</v>
      </c>
      <c r="OH1" s="105" t="str">
        <f>OD1&amp;OH12</f>
        <v>AC-Wall Furnace-Crawlspace-9-1-therms-Base</v>
      </c>
      <c r="OI1" s="105" t="str">
        <f>OD1&amp;OI12</f>
        <v>AC-Wall Furnace-Crawlspace-9-1-therms-Code</v>
      </c>
      <c r="OJ1" s="105" t="str">
        <f>OD1&amp;OJ12</f>
        <v>AC-Wall Furnace-Crawlspace-9-1-therms-Measure</v>
      </c>
      <c r="OK1" s="105" t="str">
        <f>OK2 &amp; "-" &amp; OK3 &amp; "-" &amp; OK4 &amp; "-" &amp; OK5 &amp; "-" &amp; OK6 &amp; "-" &amp; OK7 &amp; "-"</f>
        <v>AC-Wall Furnace-Crawlspace-9-1-kW-</v>
      </c>
      <c r="OO1" s="105" t="str">
        <f>OK1&amp;OO12</f>
        <v>AC-Wall Furnace-Crawlspace-9-1-kW-Base</v>
      </c>
      <c r="OP1" s="105" t="str">
        <f>OK1&amp;OP12</f>
        <v>AC-Wall Furnace-Crawlspace-9-1-kW-Code</v>
      </c>
      <c r="OQ1" s="105" t="str">
        <f>OK1&amp;OQ12</f>
        <v>AC-Wall Furnace-Crawlspace-9-1-kW-Measure</v>
      </c>
      <c r="OR1" s="105" t="str">
        <f>OR2 &amp; "-" &amp; OR3 &amp; "-" &amp; OR4 &amp; "-" &amp; OR5 &amp; "-" &amp; OR6 &amp; "-" &amp; OR7 &amp; "-"</f>
        <v>AC-Wall Furnace-Crawlspace-9-2-kWh-</v>
      </c>
      <c r="OV1" s="105" t="str">
        <f>OR1&amp;OV12</f>
        <v>AC-Wall Furnace-Crawlspace-9-2-kWh-Base</v>
      </c>
      <c r="OW1" s="105" t="str">
        <f>OR1&amp;OW12</f>
        <v>AC-Wall Furnace-Crawlspace-9-2-kWh-Code</v>
      </c>
      <c r="OX1" s="105" t="str">
        <f>OR1&amp;OX12</f>
        <v>AC-Wall Furnace-Crawlspace-9-2-kWh-Measure</v>
      </c>
      <c r="OY1" s="105" t="str">
        <f>OY2 &amp; "-" &amp; OY3 &amp; "-" &amp; OY4 &amp; "-" &amp; OY5 &amp; "-" &amp; OY6 &amp; "-" &amp; OY7 &amp; "-"</f>
        <v>AC-Wall Furnace-Crawlspace-9-2-therms-</v>
      </c>
      <c r="PC1" s="105" t="str">
        <f>OY1&amp;PC12</f>
        <v>AC-Wall Furnace-Crawlspace-9-2-therms-Base</v>
      </c>
      <c r="PD1" s="105" t="str">
        <f>OY1&amp;PD12</f>
        <v>AC-Wall Furnace-Crawlspace-9-2-therms-Code</v>
      </c>
      <c r="PE1" s="105" t="str">
        <f>OY1&amp;PE12</f>
        <v>AC-Wall Furnace-Crawlspace-9-2-therms-Measure</v>
      </c>
      <c r="PF1" s="105" t="str">
        <f>PF2 &amp; "-" &amp; PF3 &amp; "-" &amp; PF4 &amp; "-" &amp; PF5 &amp; "-" &amp; PF6 &amp; "-" &amp; PF7 &amp; "-"</f>
        <v>AC-Wall Furnace-Crawlspace-9-2-kW-</v>
      </c>
      <c r="PJ1" s="105" t="str">
        <f>PF1&amp;PJ12</f>
        <v>AC-Wall Furnace-Crawlspace-9-2-kW-Base</v>
      </c>
      <c r="PK1" s="105" t="str">
        <f>PF1&amp;PK12</f>
        <v>AC-Wall Furnace-Crawlspace-9-2-kW-Code</v>
      </c>
      <c r="PL1" s="105" t="str">
        <f>PF1&amp;PL12</f>
        <v>AC-Wall Furnace-Crawlspace-9-2-kW-Measure</v>
      </c>
      <c r="PM1" s="105" t="str">
        <f>PM2 &amp; "-" &amp; PM3 &amp; "-" &amp; PM4 &amp; "-" &amp; PM5 &amp; "-" &amp; PM6 &amp; "-" &amp; PM7 &amp; "-"</f>
        <v>AC-Wall Furnace-Crawlspace-12-1-kWh-</v>
      </c>
      <c r="PQ1" s="105" t="str">
        <f>PM1&amp;PQ12</f>
        <v>AC-Wall Furnace-Crawlspace-12-1-kWh-Base</v>
      </c>
      <c r="PR1" s="105" t="str">
        <f>PM1&amp;PR12</f>
        <v>AC-Wall Furnace-Crawlspace-12-1-kWh-Code</v>
      </c>
      <c r="PS1" s="105" t="str">
        <f>PM1&amp;PS12</f>
        <v>AC-Wall Furnace-Crawlspace-12-1-kWh-Measure</v>
      </c>
      <c r="PT1" s="105" t="str">
        <f>PT2 &amp; "-" &amp; PT3 &amp; "-" &amp; PT4 &amp; "-" &amp; PT5 &amp; "-" &amp; PT6 &amp; "-" &amp; PT7 &amp; "-"</f>
        <v>AC-Wall Furnace-Crawlspace-12-1-therms-</v>
      </c>
      <c r="PX1" s="105" t="str">
        <f>PT1&amp;PX12</f>
        <v>AC-Wall Furnace-Crawlspace-12-1-therms-Base</v>
      </c>
      <c r="PY1" s="105" t="str">
        <f>PT1&amp;PY12</f>
        <v>AC-Wall Furnace-Crawlspace-12-1-therms-Code</v>
      </c>
      <c r="PZ1" s="105" t="str">
        <f>PT1&amp;PZ12</f>
        <v>AC-Wall Furnace-Crawlspace-12-1-therms-Measure</v>
      </c>
      <c r="QA1" s="105" t="str">
        <f>QA2 &amp; "-" &amp; QA3 &amp; "-" &amp; QA4 &amp; "-" &amp; QA5 &amp; "-" &amp; QA6 &amp; "-" &amp; QA7 &amp; "-"</f>
        <v>AC-Wall Furnace-Crawlspace-12-1-kW-</v>
      </c>
      <c r="QE1" s="105" t="str">
        <f>QA1&amp;QE12</f>
        <v>AC-Wall Furnace-Crawlspace-12-1-kW-Base</v>
      </c>
      <c r="QF1" s="105" t="str">
        <f>QA1&amp;QF12</f>
        <v>AC-Wall Furnace-Crawlspace-12-1-kW-Code</v>
      </c>
      <c r="QG1" s="105" t="str">
        <f>QA1&amp;QG12</f>
        <v>AC-Wall Furnace-Crawlspace-12-1-kW-Measure</v>
      </c>
      <c r="QH1" s="105" t="str">
        <f>QH2 &amp; "-" &amp; QH3 &amp; "-" &amp; QH4 &amp; "-" &amp; QH5 &amp; "-" &amp; QH6 &amp; "-" &amp; QH7 &amp; "-"</f>
        <v>AC-Wall Furnace-Crawlspace-12-2-kWh-</v>
      </c>
      <c r="QL1" s="105" t="str">
        <f>QH1&amp;QL12</f>
        <v>AC-Wall Furnace-Crawlspace-12-2-kWh-Base</v>
      </c>
      <c r="QM1" s="105" t="str">
        <f>QH1&amp;QM12</f>
        <v>AC-Wall Furnace-Crawlspace-12-2-kWh-Code</v>
      </c>
      <c r="QN1" s="105" t="str">
        <f>QH1&amp;QN12</f>
        <v>AC-Wall Furnace-Crawlspace-12-2-kWh-Measure</v>
      </c>
      <c r="QO1" s="105" t="str">
        <f>QO2 &amp; "-" &amp; QO3 &amp; "-" &amp; QO4 &amp; "-" &amp; QO5 &amp; "-" &amp; QO6 &amp; "-" &amp; QO7 &amp; "-"</f>
        <v>AC-Wall Furnace-Crawlspace-12-2-therms-</v>
      </c>
      <c r="QS1" s="105" t="str">
        <f>QO1&amp;QS12</f>
        <v>AC-Wall Furnace-Crawlspace-12-2-therms-Base</v>
      </c>
      <c r="QT1" s="105" t="str">
        <f>QO1&amp;QT12</f>
        <v>AC-Wall Furnace-Crawlspace-12-2-therms-Code</v>
      </c>
      <c r="QU1" s="105" t="str">
        <f>QO1&amp;QU12</f>
        <v>AC-Wall Furnace-Crawlspace-12-2-therms-Measure</v>
      </c>
      <c r="QV1" s="105" t="str">
        <f>QV2 &amp; "-" &amp; QV3 &amp; "-" &amp; QV4 &amp; "-" &amp; QV5 &amp; "-" &amp; QV6 &amp; "-" &amp; QV7 &amp; "-"</f>
        <v>AC-Wall Furnace-Crawlspace-12-2-kW-</v>
      </c>
      <c r="QZ1" s="105" t="str">
        <f>QV1&amp;QZ12</f>
        <v>AC-Wall Furnace-Crawlspace-12-2-kW-Base</v>
      </c>
      <c r="RA1" s="105" t="str">
        <f>QV1&amp;RA12</f>
        <v>AC-Wall Furnace-Crawlspace-12-2-kW-Code</v>
      </c>
      <c r="RB1" s="105" t="str">
        <f>QV1&amp;RB12</f>
        <v>AC-Wall Furnace-Crawlspace-12-2-kW-Measure</v>
      </c>
      <c r="RC1" s="105" t="str">
        <f>RC2 &amp; "-" &amp; RC3 &amp; "-" &amp; RC4 &amp; "-" &amp; RC5 &amp; "-" &amp; RC6 &amp; "-" &amp; RC7 &amp; "-"</f>
        <v>AC-Wall Furnace-Crawlspace-13-1-kWh-</v>
      </c>
      <c r="RG1" s="105" t="str">
        <f>RC1&amp;RG12</f>
        <v>AC-Wall Furnace-Crawlspace-13-1-kWh-Base</v>
      </c>
      <c r="RH1" s="105" t="str">
        <f>RC1&amp;RH12</f>
        <v>AC-Wall Furnace-Crawlspace-13-1-kWh-Code</v>
      </c>
      <c r="RI1" s="105" t="str">
        <f>RC1&amp;RI12</f>
        <v>AC-Wall Furnace-Crawlspace-13-1-kWh-Measure</v>
      </c>
      <c r="RJ1" s="105" t="str">
        <f>RJ2 &amp; "-" &amp; RJ3 &amp; "-" &amp; RJ4 &amp; "-" &amp; RJ5 &amp; "-" &amp; RJ6 &amp; "-" &amp; RJ7 &amp; "-"</f>
        <v>AC-Wall Furnace-Crawlspace-13-1-therms-</v>
      </c>
      <c r="RN1" s="105" t="str">
        <f>RJ1&amp;RN12</f>
        <v>AC-Wall Furnace-Crawlspace-13-1-therms-Base</v>
      </c>
      <c r="RO1" s="105" t="str">
        <f>RJ1&amp;RO12</f>
        <v>AC-Wall Furnace-Crawlspace-13-1-therms-Code</v>
      </c>
      <c r="RP1" s="105" t="str">
        <f>RJ1&amp;RP12</f>
        <v>AC-Wall Furnace-Crawlspace-13-1-therms-Measure</v>
      </c>
      <c r="RQ1" s="105" t="str">
        <f>RQ2 &amp; "-" &amp; RQ3 &amp; "-" &amp; RQ4 &amp; "-" &amp; RQ5 &amp; "-" &amp; RQ6 &amp; "-" &amp; RQ7 &amp; "-"</f>
        <v>AC-Wall Furnace-Crawlspace-13-1-kW-</v>
      </c>
      <c r="RU1" s="105" t="str">
        <f>RQ1&amp;RU12</f>
        <v>AC-Wall Furnace-Crawlspace-13-1-kW-Base</v>
      </c>
      <c r="RV1" s="105" t="str">
        <f>RQ1&amp;RV12</f>
        <v>AC-Wall Furnace-Crawlspace-13-1-kW-Code</v>
      </c>
      <c r="RW1" s="105" t="str">
        <f>RQ1&amp;RW12</f>
        <v>AC-Wall Furnace-Crawlspace-13-1-kW-Measure</v>
      </c>
      <c r="RX1" s="105" t="str">
        <f>RX2 &amp; "-" &amp; RX3 &amp; "-" &amp; RX4 &amp; "-" &amp; RX5 &amp; "-" &amp; RX6 &amp; "-" &amp; RX7 &amp; "-"</f>
        <v>AC-Wall Furnace-Crawlspace-13-2-kWh-</v>
      </c>
      <c r="SB1" s="105" t="str">
        <f>RX1&amp;SB12</f>
        <v>AC-Wall Furnace-Crawlspace-13-2-kWh-Base</v>
      </c>
      <c r="SC1" s="105" t="str">
        <f>RX1&amp;SC12</f>
        <v>AC-Wall Furnace-Crawlspace-13-2-kWh-Code</v>
      </c>
      <c r="SD1" s="105" t="str">
        <f>RX1&amp;SD12</f>
        <v>AC-Wall Furnace-Crawlspace-13-2-kWh-Measure</v>
      </c>
      <c r="SE1" s="105" t="str">
        <f>SE2 &amp; "-" &amp; SE3 &amp; "-" &amp; SE4 &amp; "-" &amp; SE5 &amp; "-" &amp; SE6 &amp; "-" &amp; SE7 &amp; "-"</f>
        <v>AC-Wall Furnace-Crawlspace-13-2-therms-</v>
      </c>
      <c r="SI1" s="105" t="str">
        <f>SE1&amp;SI12</f>
        <v>AC-Wall Furnace-Crawlspace-13-2-therms-Base</v>
      </c>
      <c r="SJ1" s="105" t="str">
        <f>SE1&amp;SJ12</f>
        <v>AC-Wall Furnace-Crawlspace-13-2-therms-Code</v>
      </c>
      <c r="SK1" s="105" t="str">
        <f>SE1&amp;SK12</f>
        <v>AC-Wall Furnace-Crawlspace-13-2-therms-Measure</v>
      </c>
      <c r="SL1" s="105" t="str">
        <f>SL2 &amp; "-" &amp; SL3 &amp; "-" &amp; SL4 &amp; "-" &amp; SL5 &amp; "-" &amp; SL6 &amp; "-" &amp; SL7 &amp; "-"</f>
        <v>AC-Wall Furnace-Crawlspace-13-2-kW-</v>
      </c>
      <c r="SP1" s="105" t="str">
        <f>SL1&amp;SP12</f>
        <v>AC-Wall Furnace-Crawlspace-13-2-kW-Base</v>
      </c>
      <c r="SQ1" s="105" t="str">
        <f>SL1&amp;SQ12</f>
        <v>AC-Wall Furnace-Crawlspace-13-2-kW-Code</v>
      </c>
      <c r="SR1" s="105" t="str">
        <f>SL1&amp;SR12</f>
        <v>AC-Wall Furnace-Crawlspace-13-2-kW-Measure</v>
      </c>
      <c r="SS1" s="105" t="str">
        <f>SS2 &amp; "-" &amp; SS3 &amp; "-" &amp; SS4 &amp; "-" &amp; SS5 &amp; "-" &amp; SS6 &amp; "-" &amp; SS7 &amp; "-"</f>
        <v>No AC-Furnace-Crawlspace-3-1-kWh-</v>
      </c>
      <c r="SW1" s="105" t="str">
        <f>SS1&amp;SW12</f>
        <v>No AC-Furnace-Crawlspace-3-1-kWh-Base</v>
      </c>
      <c r="SX1" s="105" t="str">
        <f>SS1&amp;SX12</f>
        <v>No AC-Furnace-Crawlspace-3-1-kWh-Code</v>
      </c>
      <c r="SY1" s="105" t="str">
        <f>SS1&amp;SY12</f>
        <v>No AC-Furnace-Crawlspace-3-1-kWh-Measure</v>
      </c>
      <c r="SZ1" s="105" t="str">
        <f>SZ2 &amp; "-" &amp; SZ3 &amp; "-" &amp; SZ4 &amp; "-" &amp; SZ5 &amp; "-" &amp; SZ6 &amp; "-" &amp; SZ7 &amp; "-"</f>
        <v>No AC-Furnace-Crawlspace-3-1-therms-</v>
      </c>
      <c r="TD1" s="105" t="str">
        <f>SZ1&amp;TD12</f>
        <v>No AC-Furnace-Crawlspace-3-1-therms-Base</v>
      </c>
      <c r="TE1" s="105" t="str">
        <f>SZ1&amp;TE12</f>
        <v>No AC-Furnace-Crawlspace-3-1-therms-Code</v>
      </c>
      <c r="TF1" s="105" t="str">
        <f>SZ1&amp;TF12</f>
        <v>No AC-Furnace-Crawlspace-3-1-therms-Measure</v>
      </c>
      <c r="TG1" s="105" t="str">
        <f>TG2 &amp; "-" &amp; TG3 &amp; "-" &amp; TG4 &amp; "-" &amp; TG5 &amp; "-" &amp; TG6 &amp; "-" &amp; TG7 &amp; "-"</f>
        <v>No AC-Furnace-Crawlspace-3-1-kW-</v>
      </c>
      <c r="TK1" s="105" t="str">
        <f>TG1&amp;TK12</f>
        <v>No AC-Furnace-Crawlspace-3-1-kW-Base</v>
      </c>
      <c r="TL1" s="105" t="str">
        <f>TG1&amp;TL12</f>
        <v>No AC-Furnace-Crawlspace-3-1-kW-Code</v>
      </c>
      <c r="TM1" s="105" t="str">
        <f>TG1&amp;TM12</f>
        <v>No AC-Furnace-Crawlspace-3-1-kW-Measure</v>
      </c>
      <c r="TN1" s="105" t="str">
        <f>TN2 &amp; "-" &amp; TN3 &amp; "-" &amp; TN4 &amp; "-" &amp; TN5 &amp; "-" &amp; TN6 &amp; "-" &amp; TN7 &amp; "-"</f>
        <v>No AC-Furnace-Crawlspace-3-2-kWh-</v>
      </c>
      <c r="TR1" s="105" t="str">
        <f>TN1&amp;TR12</f>
        <v>No AC-Furnace-Crawlspace-3-2-kWh-Base</v>
      </c>
      <c r="TS1" s="105" t="str">
        <f>TN1&amp;TS12</f>
        <v>No AC-Furnace-Crawlspace-3-2-kWh-Code</v>
      </c>
      <c r="TT1" s="105" t="str">
        <f>TN1&amp;TT12</f>
        <v>No AC-Furnace-Crawlspace-3-2-kWh-Measure</v>
      </c>
      <c r="TU1" s="105" t="str">
        <f>TU2 &amp; "-" &amp; TU3 &amp; "-" &amp; TU4 &amp; "-" &amp; TU5 &amp; "-" &amp; TU6 &amp; "-" &amp; TU7 &amp; "-"</f>
        <v>No AC-Furnace-Crawlspace-3-2-therms-</v>
      </c>
      <c r="TY1" s="105" t="str">
        <f>TU1&amp;TY12</f>
        <v>No AC-Furnace-Crawlspace-3-2-therms-Base</v>
      </c>
      <c r="TZ1" s="105" t="str">
        <f>TU1&amp;TZ12</f>
        <v>No AC-Furnace-Crawlspace-3-2-therms-Code</v>
      </c>
      <c r="UA1" s="105" t="str">
        <f>TU1&amp;UA12</f>
        <v>No AC-Furnace-Crawlspace-3-2-therms-Measure</v>
      </c>
      <c r="UB1" s="105" t="str">
        <f>UB2 &amp; "-" &amp; UB3 &amp; "-" &amp; UB4 &amp; "-" &amp; UB5 &amp; "-" &amp; UB6 &amp; "-" &amp; UB7 &amp; "-"</f>
        <v>No AC-Furnace-Crawlspace-3-2-kW-</v>
      </c>
      <c r="UF1" s="105" t="str">
        <f>UB1&amp;UF12</f>
        <v>No AC-Furnace-Crawlspace-3-2-kW-Base</v>
      </c>
      <c r="UG1" s="105" t="str">
        <f>UB1&amp;UG12</f>
        <v>No AC-Furnace-Crawlspace-3-2-kW-Code</v>
      </c>
      <c r="UH1" s="105" t="str">
        <f>UB1&amp;UH12</f>
        <v>No AC-Furnace-Crawlspace-3-2-kW-Measure</v>
      </c>
      <c r="UI1" s="105" t="str">
        <f>UI2 &amp; "-" &amp; UI3 &amp; "-" &amp; UI4 &amp; "-" &amp; UI5 &amp; "-" &amp; UI6 &amp; "-" &amp; UI7 &amp; "-"</f>
        <v>No AC-Furnace-Crawlspace-4-1-kWh-</v>
      </c>
      <c r="UM1" s="105" t="str">
        <f>UI1&amp;UM12</f>
        <v>No AC-Furnace-Crawlspace-4-1-kWh-Base</v>
      </c>
      <c r="UN1" s="105" t="str">
        <f>UI1&amp;UN12</f>
        <v>No AC-Furnace-Crawlspace-4-1-kWh-Code</v>
      </c>
      <c r="UO1" s="105" t="str">
        <f>UI1&amp;UO12</f>
        <v>No AC-Furnace-Crawlspace-4-1-kWh-Measure</v>
      </c>
      <c r="UP1" s="105" t="str">
        <f>UP2 &amp; "-" &amp; UP3 &amp; "-" &amp; UP4 &amp; "-" &amp; UP5 &amp; "-" &amp; UP6 &amp; "-" &amp; UP7 &amp; "-"</f>
        <v>No AC-Furnace-Crawlspace-4-1-therms-</v>
      </c>
      <c r="UT1" s="105" t="str">
        <f>UP1&amp;UT12</f>
        <v>No AC-Furnace-Crawlspace-4-1-therms-Base</v>
      </c>
      <c r="UU1" s="105" t="str">
        <f>UP1&amp;UU12</f>
        <v>No AC-Furnace-Crawlspace-4-1-therms-Code</v>
      </c>
      <c r="UV1" s="105" t="str">
        <f>UP1&amp;UV12</f>
        <v>No AC-Furnace-Crawlspace-4-1-therms-Measure</v>
      </c>
      <c r="UW1" s="105" t="str">
        <f>UW2 &amp; "-" &amp; UW3 &amp; "-" &amp; UW4 &amp; "-" &amp; UW5 &amp; "-" &amp; UW6 &amp; "-" &amp; UW7 &amp; "-"</f>
        <v>No AC-Furnace-Crawlspace-4-1-kW-</v>
      </c>
      <c r="VA1" s="105" t="str">
        <f>UW1&amp;VA12</f>
        <v>No AC-Furnace-Crawlspace-4-1-kW-Base</v>
      </c>
      <c r="VB1" s="105" t="str">
        <f>UW1&amp;VB12</f>
        <v>No AC-Furnace-Crawlspace-4-1-kW-Code</v>
      </c>
      <c r="VC1" s="105" t="str">
        <f>UW1&amp;VC12</f>
        <v>No AC-Furnace-Crawlspace-4-1-kW-Measure</v>
      </c>
      <c r="VD1" s="105" t="str">
        <f>VD2 &amp; "-" &amp; VD3 &amp; "-" &amp; VD4 &amp; "-" &amp; VD5 &amp; "-" &amp; VD6 &amp; "-" &amp; VD7 &amp; "-"</f>
        <v>No AC-Furnace-Crawlspace-4-2-kWh-</v>
      </c>
      <c r="VH1" s="105" t="str">
        <f>VD1&amp;VH12</f>
        <v>No AC-Furnace-Crawlspace-4-2-kWh-Base</v>
      </c>
      <c r="VI1" s="105" t="str">
        <f>VD1&amp;VI12</f>
        <v>No AC-Furnace-Crawlspace-4-2-kWh-Code</v>
      </c>
      <c r="VJ1" s="105" t="str">
        <f>VD1&amp;VJ12</f>
        <v>No AC-Furnace-Crawlspace-4-2-kWh-Measure</v>
      </c>
      <c r="VK1" s="105" t="str">
        <f>VK2 &amp; "-" &amp; VK3 &amp; "-" &amp; VK4 &amp; "-" &amp; VK5 &amp; "-" &amp; VK6 &amp; "-" &amp; VK7 &amp; "-"</f>
        <v>No AC-Furnace-Crawlspace-4-2-therms-</v>
      </c>
      <c r="VO1" s="105" t="str">
        <f>VK1&amp;VO12</f>
        <v>No AC-Furnace-Crawlspace-4-2-therms-Base</v>
      </c>
      <c r="VP1" s="105" t="str">
        <f>VK1&amp;VP12</f>
        <v>No AC-Furnace-Crawlspace-4-2-therms-Code</v>
      </c>
      <c r="VQ1" s="105" t="str">
        <f>VK1&amp;VQ12</f>
        <v>No AC-Furnace-Crawlspace-4-2-therms-Measure</v>
      </c>
      <c r="VR1" s="105" t="str">
        <f>VR2 &amp; "-" &amp; VR3 &amp; "-" &amp; VR4 &amp; "-" &amp; VR5 &amp; "-" &amp; VR6 &amp; "-" &amp; VR7 &amp; "-"</f>
        <v>No AC-Furnace-Crawlspace-4-2-kW-</v>
      </c>
      <c r="VV1" s="105" t="str">
        <f>VR1&amp;VV12</f>
        <v>No AC-Furnace-Crawlspace-4-2-kW-Base</v>
      </c>
      <c r="VW1" s="105" t="str">
        <f>VR1&amp;VW12</f>
        <v>No AC-Furnace-Crawlspace-4-2-kW-Code</v>
      </c>
      <c r="VX1" s="105" t="str">
        <f>VR1&amp;VX12</f>
        <v>No AC-Furnace-Crawlspace-4-2-kW-Measure</v>
      </c>
      <c r="VY1" s="105" t="str">
        <f>VY2 &amp; "-" &amp; VY3 &amp; "-" &amp; VY4 &amp; "-" &amp; VY5 &amp; "-" &amp; VY6 &amp; "-" &amp; VY7 &amp; "-"</f>
        <v>No AC-Furnace-Crawlspace-7-1-kWh-</v>
      </c>
      <c r="WC1" s="105" t="str">
        <f>VY1&amp;WC12</f>
        <v>No AC-Furnace-Crawlspace-7-1-kWh-Base</v>
      </c>
      <c r="WD1" s="105" t="str">
        <f>VY1&amp;WD12</f>
        <v>No AC-Furnace-Crawlspace-7-1-kWh-Code</v>
      </c>
      <c r="WE1" s="105" t="str">
        <f>VY1&amp;WE12</f>
        <v>No AC-Furnace-Crawlspace-7-1-kWh-Measure</v>
      </c>
      <c r="WF1" s="105" t="str">
        <f>WF2 &amp; "-" &amp; WF3 &amp; "-" &amp; WF4 &amp; "-" &amp; WF5 &amp; "-" &amp; WF6 &amp; "-" &amp; WF7 &amp; "-"</f>
        <v>No AC-Furnace-Crawlspace-7-1-therms-</v>
      </c>
      <c r="WJ1" s="105" t="str">
        <f>WF1&amp;WJ12</f>
        <v>No AC-Furnace-Crawlspace-7-1-therms-Base</v>
      </c>
      <c r="WK1" s="105" t="str">
        <f>WF1&amp;WK12</f>
        <v>No AC-Furnace-Crawlspace-7-1-therms-Code</v>
      </c>
      <c r="WL1" s="105" t="str">
        <f>WF1&amp;WL12</f>
        <v>No AC-Furnace-Crawlspace-7-1-therms-Measure</v>
      </c>
      <c r="WM1" s="105" t="str">
        <f>WM2 &amp; "-" &amp; WM3 &amp; "-" &amp; WM4 &amp; "-" &amp; WM5 &amp; "-" &amp; WM6 &amp; "-" &amp; WM7 &amp; "-"</f>
        <v>No AC-Furnace-Crawlspace-7-1-kW-</v>
      </c>
      <c r="WQ1" s="105" t="str">
        <f>WM1&amp;WQ12</f>
        <v>No AC-Furnace-Crawlspace-7-1-kW-Base</v>
      </c>
      <c r="WR1" s="105" t="str">
        <f>WM1&amp;WR12</f>
        <v>No AC-Furnace-Crawlspace-7-1-kW-Code</v>
      </c>
      <c r="WS1" s="105" t="str">
        <f>WM1&amp;WS12</f>
        <v>No AC-Furnace-Crawlspace-7-1-kW-Measure</v>
      </c>
      <c r="WT1" s="105" t="str">
        <f>WT2 &amp; "-" &amp; WT3 &amp; "-" &amp; WT4 &amp; "-" &amp; WT5 &amp; "-" &amp; WT6 &amp; "-" &amp; WT7 &amp; "-"</f>
        <v>No AC-Furnace-Crawlspace-7-2-kWh-</v>
      </c>
      <c r="WX1" s="105" t="str">
        <f>WT1&amp;WX12</f>
        <v>No AC-Furnace-Crawlspace-7-2-kWh-Base</v>
      </c>
      <c r="WY1" s="105" t="str">
        <f>WT1&amp;WY12</f>
        <v>No AC-Furnace-Crawlspace-7-2-kWh-Code</v>
      </c>
      <c r="WZ1" s="105" t="str">
        <f>WT1&amp;WZ12</f>
        <v>No AC-Furnace-Crawlspace-7-2-kWh-Measure</v>
      </c>
      <c r="XA1" s="105" t="str">
        <f>XA2 &amp; "-" &amp; XA3 &amp; "-" &amp; XA4 &amp; "-" &amp; XA5 &amp; "-" &amp; XA6 &amp; "-" &amp; XA7 &amp; "-"</f>
        <v>No AC-Furnace-Crawlspace-7-2-therms-</v>
      </c>
      <c r="XE1" s="105" t="str">
        <f>XA1&amp;XE12</f>
        <v>No AC-Furnace-Crawlspace-7-2-therms-Base</v>
      </c>
      <c r="XF1" s="105" t="str">
        <f>XA1&amp;XF12</f>
        <v>No AC-Furnace-Crawlspace-7-2-therms-Code</v>
      </c>
      <c r="XG1" s="105" t="str">
        <f>XA1&amp;XG12</f>
        <v>No AC-Furnace-Crawlspace-7-2-therms-Measure</v>
      </c>
      <c r="XH1" s="105" t="str">
        <f>XH2 &amp; "-" &amp; XH3 &amp; "-" &amp; XH4 &amp; "-" &amp; XH5 &amp; "-" &amp; XH6 &amp; "-" &amp; XH7 &amp; "-"</f>
        <v>No AC-Furnace-Crawlspace-7-2-kW-</v>
      </c>
      <c r="XL1" s="105" t="str">
        <f>XH1&amp;XL12</f>
        <v>No AC-Furnace-Crawlspace-7-2-kW-Base</v>
      </c>
      <c r="XM1" s="105" t="str">
        <f>XH1&amp;XM12</f>
        <v>No AC-Furnace-Crawlspace-7-2-kW-Code</v>
      </c>
      <c r="XN1" s="105" t="str">
        <f>XH1&amp;XN12</f>
        <v>No AC-Furnace-Crawlspace-7-2-kW-Measure</v>
      </c>
      <c r="XO1" s="105" t="str">
        <f>XO2 &amp; "-" &amp; XO3 &amp; "-" &amp; XO4 &amp; "-" &amp; XO5 &amp; "-" &amp; XO6 &amp; "-" &amp; XO7 &amp; "-"</f>
        <v>No AC-Furnace-Crawlspace-9-1-kWh-</v>
      </c>
      <c r="XS1" s="105" t="str">
        <f>XO1&amp;XS12</f>
        <v>No AC-Furnace-Crawlspace-9-1-kWh-Base</v>
      </c>
      <c r="XT1" s="105" t="str">
        <f>XO1&amp;XT12</f>
        <v>No AC-Furnace-Crawlspace-9-1-kWh-Code</v>
      </c>
      <c r="XU1" s="105" t="str">
        <f>XO1&amp;XU12</f>
        <v>No AC-Furnace-Crawlspace-9-1-kWh-Measure</v>
      </c>
      <c r="XV1" s="105" t="str">
        <f>XV2 &amp; "-" &amp; XV3 &amp; "-" &amp; XV4 &amp; "-" &amp; XV5 &amp; "-" &amp; XV6 &amp; "-" &amp; XV7 &amp; "-"</f>
        <v>No AC-Furnace-Crawlspace-9-1-therms-</v>
      </c>
      <c r="XZ1" s="105" t="str">
        <f>XV1&amp;XZ12</f>
        <v>No AC-Furnace-Crawlspace-9-1-therms-Base</v>
      </c>
      <c r="YA1" s="105" t="str">
        <f>XV1&amp;YA12</f>
        <v>No AC-Furnace-Crawlspace-9-1-therms-Code</v>
      </c>
      <c r="YB1" s="105" t="str">
        <f>XV1&amp;YB12</f>
        <v>No AC-Furnace-Crawlspace-9-1-therms-Measure</v>
      </c>
      <c r="YC1" s="105" t="str">
        <f>YC2 &amp; "-" &amp; YC3 &amp; "-" &amp; YC4 &amp; "-" &amp; YC5 &amp; "-" &amp; YC6 &amp; "-" &amp; YC7 &amp; "-"</f>
        <v>No AC-Furnace-Crawlspace-9-1-kW-</v>
      </c>
      <c r="YG1" s="105" t="str">
        <f>YC1&amp;YG12</f>
        <v>No AC-Furnace-Crawlspace-9-1-kW-Base</v>
      </c>
      <c r="YH1" s="105" t="str">
        <f>YC1&amp;YH12</f>
        <v>No AC-Furnace-Crawlspace-9-1-kW-Code</v>
      </c>
      <c r="YI1" s="105" t="str">
        <f>YC1&amp;YI12</f>
        <v>No AC-Furnace-Crawlspace-9-1-kW-Measure</v>
      </c>
      <c r="YJ1" s="105" t="str">
        <f>YJ2 &amp; "-" &amp; YJ3 &amp; "-" &amp; YJ4 &amp; "-" &amp; YJ5 &amp; "-" &amp; YJ6 &amp; "-" &amp; YJ7 &amp; "-"</f>
        <v>No AC-Furnace-Crawlspace-9-2-kWh-</v>
      </c>
      <c r="YN1" s="105" t="str">
        <f>YJ1&amp;YN12</f>
        <v>No AC-Furnace-Crawlspace-9-2-kWh-Base</v>
      </c>
      <c r="YO1" s="105" t="str">
        <f>YJ1&amp;YO12</f>
        <v>No AC-Furnace-Crawlspace-9-2-kWh-Code</v>
      </c>
      <c r="YP1" s="105" t="str">
        <f>YJ1&amp;YP12</f>
        <v>No AC-Furnace-Crawlspace-9-2-kWh-Measure</v>
      </c>
      <c r="YQ1" s="105" t="str">
        <f>YQ2 &amp; "-" &amp; YQ3 &amp; "-" &amp; YQ4 &amp; "-" &amp; YQ5 &amp; "-" &amp; YQ6 &amp; "-" &amp; YQ7 &amp; "-"</f>
        <v>No AC-Furnace-Crawlspace-9-2-therms-</v>
      </c>
      <c r="YU1" s="105" t="str">
        <f>YQ1&amp;YU12</f>
        <v>No AC-Furnace-Crawlspace-9-2-therms-Base</v>
      </c>
      <c r="YV1" s="105" t="str">
        <f>YQ1&amp;YV12</f>
        <v>No AC-Furnace-Crawlspace-9-2-therms-Code</v>
      </c>
      <c r="YW1" s="105" t="str">
        <f>YQ1&amp;YW12</f>
        <v>No AC-Furnace-Crawlspace-9-2-therms-Measure</v>
      </c>
      <c r="YX1" s="105" t="str">
        <f>YX2 &amp; "-" &amp; YX3 &amp; "-" &amp; YX4 &amp; "-" &amp; YX5 &amp; "-" &amp; YX6 &amp; "-" &amp; YX7 &amp; "-"</f>
        <v>No AC-Furnace-Crawlspace-9-2-kW-</v>
      </c>
      <c r="ZB1" s="105" t="str">
        <f>YX1&amp;ZB12</f>
        <v>No AC-Furnace-Crawlspace-9-2-kW-Base</v>
      </c>
      <c r="ZC1" s="105" t="str">
        <f>YX1&amp;ZC12</f>
        <v>No AC-Furnace-Crawlspace-9-2-kW-Code</v>
      </c>
      <c r="ZD1" s="105" t="str">
        <f>YX1&amp;ZD12</f>
        <v>No AC-Furnace-Crawlspace-9-2-kW-Measure</v>
      </c>
      <c r="ZE1" s="105" t="str">
        <f>ZE2 &amp; "-" &amp; ZE3 &amp; "-" &amp; ZE4 &amp; "-" &amp; ZE5 &amp; "-" &amp; ZE6 &amp; "-" &amp; ZE7 &amp; "-"</f>
        <v>No AC-Furnace-Crawlspace-12-1-kWh-</v>
      </c>
      <c r="ZI1" s="105" t="str">
        <f>ZE1&amp;ZI12</f>
        <v>No AC-Furnace-Crawlspace-12-1-kWh-Base</v>
      </c>
      <c r="ZJ1" s="105" t="str">
        <f>ZE1&amp;ZJ12</f>
        <v>No AC-Furnace-Crawlspace-12-1-kWh-Code</v>
      </c>
      <c r="ZK1" s="105" t="str">
        <f>ZE1&amp;ZK12</f>
        <v>No AC-Furnace-Crawlspace-12-1-kWh-Measure</v>
      </c>
      <c r="ZL1" s="105" t="str">
        <f>ZL2 &amp; "-" &amp; ZL3 &amp; "-" &amp; ZL4 &amp; "-" &amp; ZL5 &amp; "-" &amp; ZL6 &amp; "-" &amp; ZL7 &amp; "-"</f>
        <v>No AC-Furnace-Crawlspace-12-1-therms-</v>
      </c>
      <c r="ZP1" s="105" t="str">
        <f>ZL1&amp;ZP12</f>
        <v>No AC-Furnace-Crawlspace-12-1-therms-Base</v>
      </c>
      <c r="ZQ1" s="105" t="str">
        <f>ZL1&amp;ZQ12</f>
        <v>No AC-Furnace-Crawlspace-12-1-therms-Code</v>
      </c>
      <c r="ZR1" s="105" t="str">
        <f>ZL1&amp;ZR12</f>
        <v>No AC-Furnace-Crawlspace-12-1-therms-Measure</v>
      </c>
      <c r="ZS1" s="105" t="str">
        <f>ZS2 &amp; "-" &amp; ZS3 &amp; "-" &amp; ZS4 &amp; "-" &amp; ZS5 &amp; "-" &amp; ZS6 &amp; "-" &amp; ZS7 &amp; "-"</f>
        <v>No AC-Furnace-Crawlspace-12-1-kW-</v>
      </c>
      <c r="ZW1" s="105" t="str">
        <f>ZS1&amp;ZW12</f>
        <v>No AC-Furnace-Crawlspace-12-1-kW-Base</v>
      </c>
      <c r="ZX1" s="105" t="str">
        <f>ZS1&amp;ZX12</f>
        <v>No AC-Furnace-Crawlspace-12-1-kW-Code</v>
      </c>
      <c r="ZY1" s="105" t="str">
        <f>ZS1&amp;ZY12</f>
        <v>No AC-Furnace-Crawlspace-12-1-kW-Measure</v>
      </c>
      <c r="ZZ1" s="105" t="str">
        <f>ZZ2 &amp; "-" &amp; ZZ3 &amp; "-" &amp; ZZ4 &amp; "-" &amp; ZZ5 &amp; "-" &amp; ZZ6 &amp; "-" &amp; ZZ7 &amp; "-"</f>
        <v>No AC-Furnace-Crawlspace-12-2-kWh-</v>
      </c>
      <c r="AAD1" s="105" t="str">
        <f>ZZ1&amp;AAD12</f>
        <v>No AC-Furnace-Crawlspace-12-2-kWh-Base</v>
      </c>
      <c r="AAE1" s="105" t="str">
        <f>ZZ1&amp;AAE12</f>
        <v>No AC-Furnace-Crawlspace-12-2-kWh-Code</v>
      </c>
      <c r="AAF1" s="105" t="str">
        <f>ZZ1&amp;AAF12</f>
        <v>No AC-Furnace-Crawlspace-12-2-kWh-Measure</v>
      </c>
      <c r="AAG1" s="105" t="str">
        <f>AAG2 &amp; "-" &amp; AAG3 &amp; "-" &amp; AAG4 &amp; "-" &amp; AAG5 &amp; "-" &amp; AAG6 &amp; "-" &amp; AAG7 &amp; "-"</f>
        <v>No AC-Furnace-Crawlspace-12-2-therms-</v>
      </c>
      <c r="AAK1" s="105" t="str">
        <f>AAG1&amp;AAK12</f>
        <v>No AC-Furnace-Crawlspace-12-2-therms-Base</v>
      </c>
      <c r="AAL1" s="105" t="str">
        <f>AAG1&amp;AAL12</f>
        <v>No AC-Furnace-Crawlspace-12-2-therms-Code</v>
      </c>
      <c r="AAM1" s="105" t="str">
        <f>AAG1&amp;AAM12</f>
        <v>No AC-Furnace-Crawlspace-12-2-therms-Measure</v>
      </c>
      <c r="AAN1" s="105" t="str">
        <f>AAN2 &amp; "-" &amp; AAN3 &amp; "-" &amp; AAN4 &amp; "-" &amp; AAN5 &amp; "-" &amp; AAN6 &amp; "-" &amp; AAN7 &amp; "-"</f>
        <v>No AC-Furnace-Crawlspace-12-2-kW-</v>
      </c>
      <c r="AAR1" s="105" t="str">
        <f>AAN1&amp;AAR12</f>
        <v>No AC-Furnace-Crawlspace-12-2-kW-Base</v>
      </c>
      <c r="AAS1" s="105" t="str">
        <f>AAN1&amp;AAS12</f>
        <v>No AC-Furnace-Crawlspace-12-2-kW-Code</v>
      </c>
      <c r="AAT1" s="105" t="str">
        <f>AAN1&amp;AAT12</f>
        <v>No AC-Furnace-Crawlspace-12-2-kW-Measure</v>
      </c>
      <c r="AAU1" s="105" t="str">
        <f>AAU2 &amp; "-" &amp; AAU3 &amp; "-" &amp; AAU4 &amp; "-" &amp; AAU5 &amp; "-" &amp; AAU6 &amp; "-" &amp; AAU7 &amp; "-"</f>
        <v>No AC-Furnace-Crawlspace-13-1-kWh-</v>
      </c>
      <c r="AAY1" s="105" t="str">
        <f>AAU1&amp;AAY12</f>
        <v>No AC-Furnace-Crawlspace-13-1-kWh-Base</v>
      </c>
      <c r="AAZ1" s="105" t="str">
        <f>AAU1&amp;AAZ12</f>
        <v>No AC-Furnace-Crawlspace-13-1-kWh-Code</v>
      </c>
      <c r="ABA1" s="105" t="str">
        <f>AAU1&amp;ABA12</f>
        <v>No AC-Furnace-Crawlspace-13-1-kWh-Measure</v>
      </c>
      <c r="ABB1" s="105" t="str">
        <f>ABB2 &amp; "-" &amp; ABB3 &amp; "-" &amp; ABB4 &amp; "-" &amp; ABB5 &amp; "-" &amp; ABB6 &amp; "-" &amp; ABB7 &amp; "-"</f>
        <v>No AC-Furnace-Crawlspace-13-1-therms-</v>
      </c>
      <c r="ABF1" s="105" t="str">
        <f>ABB1&amp;ABF12</f>
        <v>No AC-Furnace-Crawlspace-13-1-therms-Base</v>
      </c>
      <c r="ABG1" s="105" t="str">
        <f>ABB1&amp;ABG12</f>
        <v>No AC-Furnace-Crawlspace-13-1-therms-Code</v>
      </c>
      <c r="ABH1" s="105" t="str">
        <f>ABB1&amp;ABH12</f>
        <v>No AC-Furnace-Crawlspace-13-1-therms-Measure</v>
      </c>
      <c r="ABI1" s="105" t="str">
        <f>ABI2 &amp; "-" &amp; ABI3 &amp; "-" &amp; ABI4 &amp; "-" &amp; ABI5 &amp; "-" &amp; ABI6 &amp; "-" &amp; ABI7 &amp; "-"</f>
        <v>No AC-Furnace-Crawlspace-13-1-kW-</v>
      </c>
      <c r="ABM1" s="105" t="str">
        <f>ABI1&amp;ABM12</f>
        <v>No AC-Furnace-Crawlspace-13-1-kW-Base</v>
      </c>
      <c r="ABN1" s="105" t="str">
        <f>ABI1&amp;ABN12</f>
        <v>No AC-Furnace-Crawlspace-13-1-kW-Code</v>
      </c>
      <c r="ABO1" s="105" t="str">
        <f>ABI1&amp;ABO12</f>
        <v>No AC-Furnace-Crawlspace-13-1-kW-Measure</v>
      </c>
      <c r="ABP1" s="105" t="str">
        <f>ABP2 &amp; "-" &amp; ABP3 &amp; "-" &amp; ABP4 &amp; "-" &amp; ABP5 &amp; "-" &amp; ABP6 &amp; "-" &amp; ABP7 &amp; "-"</f>
        <v>No AC-Furnace-Crawlspace-13-2-kWh-</v>
      </c>
      <c r="ABT1" s="105" t="str">
        <f>ABP1&amp;ABT12</f>
        <v>No AC-Furnace-Crawlspace-13-2-kWh-Base</v>
      </c>
      <c r="ABU1" s="105" t="str">
        <f>ABP1&amp;ABU12</f>
        <v>No AC-Furnace-Crawlspace-13-2-kWh-Code</v>
      </c>
      <c r="ABV1" s="105" t="str">
        <f>ABP1&amp;ABV12</f>
        <v>No AC-Furnace-Crawlspace-13-2-kWh-Measure</v>
      </c>
      <c r="ABW1" s="105" t="str">
        <f>ABW2 &amp; "-" &amp; ABW3 &amp; "-" &amp; ABW4 &amp; "-" &amp; ABW5 &amp; "-" &amp; ABW6 &amp; "-" &amp; ABW7 &amp; "-"</f>
        <v>No AC-Furnace-Crawlspace-13-2-therms-</v>
      </c>
      <c r="ACA1" s="105" t="str">
        <f>ABW1&amp;ACA12</f>
        <v>No AC-Furnace-Crawlspace-13-2-therms-Base</v>
      </c>
      <c r="ACB1" s="105" t="str">
        <f>ABW1&amp;ACB12</f>
        <v>No AC-Furnace-Crawlspace-13-2-therms-Code</v>
      </c>
      <c r="ACC1" s="105" t="str">
        <f>ABW1&amp;ACC12</f>
        <v>No AC-Furnace-Crawlspace-13-2-therms-Measure</v>
      </c>
      <c r="ACD1" s="105" t="str">
        <f>ACD2 &amp; "-" &amp; ACD3 &amp; "-" &amp; ACD4 &amp; "-" &amp; ACD5 &amp; "-" &amp; ACD6 &amp; "-" &amp; ACD7 &amp; "-"</f>
        <v>No AC-Furnace-Crawlspace-13-2-kW-</v>
      </c>
      <c r="ACH1" s="105" t="str">
        <f>ACD1&amp;ACH12</f>
        <v>No AC-Furnace-Crawlspace-13-2-kW-Base</v>
      </c>
      <c r="ACI1" s="105" t="str">
        <f>ACD1&amp;ACI12</f>
        <v>No AC-Furnace-Crawlspace-13-2-kW-Code</v>
      </c>
      <c r="ACJ1" s="105" t="str">
        <f>ACD1&amp;ACJ12</f>
        <v>No AC-Furnace-Crawlspace-13-2-kW-Measure</v>
      </c>
      <c r="ACK1" s="105" t="str">
        <f>ACK2 &amp; "-" &amp; ACK3 &amp; "-" &amp; ACK4 &amp; "-" &amp; ACK5 &amp; "-" &amp; ACK6 &amp; "-" &amp; ACK7 &amp; "-"</f>
        <v>No AC-Wall Furnace-Crawlspace-3-1-kWh-</v>
      </c>
      <c r="ACO1" s="105" t="str">
        <f>ACK1&amp;ACO12</f>
        <v>No AC-Wall Furnace-Crawlspace-3-1-kWh-Base</v>
      </c>
      <c r="ACP1" s="105" t="str">
        <f>ACK1&amp;ACP12</f>
        <v>No AC-Wall Furnace-Crawlspace-3-1-kWh-Code</v>
      </c>
      <c r="ACQ1" s="105" t="str">
        <f>ACK1&amp;ACQ12</f>
        <v>No AC-Wall Furnace-Crawlspace-3-1-kWh-Measure</v>
      </c>
      <c r="ACR1" s="105" t="str">
        <f>ACR2 &amp; "-" &amp; ACR3 &amp; "-" &amp; ACR4 &amp; "-" &amp; ACR5 &amp; "-" &amp; ACR6 &amp; "-" &amp; ACR7 &amp; "-"</f>
        <v>No AC-Wall Furnace-Crawlspace-3-1-therms-</v>
      </c>
      <c r="ACV1" s="105" t="str">
        <f>ACR1&amp;ACV12</f>
        <v>No AC-Wall Furnace-Crawlspace-3-1-therms-Base</v>
      </c>
      <c r="ACW1" s="105" t="str">
        <f>ACR1&amp;ACW12</f>
        <v>No AC-Wall Furnace-Crawlspace-3-1-therms-Code</v>
      </c>
      <c r="ACX1" s="105" t="str">
        <f>ACR1&amp;ACX12</f>
        <v>No AC-Wall Furnace-Crawlspace-3-1-therms-Measure</v>
      </c>
      <c r="ACY1" s="105" t="str">
        <f>ACY2 &amp; "-" &amp; ACY3 &amp; "-" &amp; ACY4 &amp; "-" &amp; ACY5 &amp; "-" &amp; ACY6 &amp; "-" &amp; ACY7 &amp; "-"</f>
        <v>No AC-Wall Furnace-Crawlspace-3-1-kW-</v>
      </c>
      <c r="ADC1" s="105" t="str">
        <f>ACY1&amp;ADC12</f>
        <v>No AC-Wall Furnace-Crawlspace-3-1-kW-Base</v>
      </c>
      <c r="ADD1" s="105" t="str">
        <f>ACY1&amp;ADD12</f>
        <v>No AC-Wall Furnace-Crawlspace-3-1-kW-Code</v>
      </c>
      <c r="ADE1" s="105" t="str">
        <f>ACY1&amp;ADE12</f>
        <v>No AC-Wall Furnace-Crawlspace-3-1-kW-Measure</v>
      </c>
      <c r="ADF1" s="105" t="str">
        <f>ADF2 &amp; "-" &amp; ADF3 &amp; "-" &amp; ADF4 &amp; "-" &amp; ADF5 &amp; "-" &amp; ADF6 &amp; "-" &amp; ADF7 &amp; "-"</f>
        <v>No AC-Wall Furnace-Crawlspace-3-2-kWh-</v>
      </c>
      <c r="ADJ1" s="105" t="str">
        <f>ADF1&amp;ADJ12</f>
        <v>No AC-Wall Furnace-Crawlspace-3-2-kWh-Base</v>
      </c>
      <c r="ADK1" s="105" t="str">
        <f>ADF1&amp;ADK12</f>
        <v>No AC-Wall Furnace-Crawlspace-3-2-kWh-Code</v>
      </c>
      <c r="ADL1" s="105" t="str">
        <f>ADF1&amp;ADL12</f>
        <v>No AC-Wall Furnace-Crawlspace-3-2-kWh-Measure</v>
      </c>
      <c r="ADM1" s="105" t="str">
        <f>ADM2 &amp; "-" &amp; ADM3 &amp; "-" &amp; ADM4 &amp; "-" &amp; ADM5 &amp; "-" &amp; ADM6 &amp; "-" &amp; ADM7 &amp; "-"</f>
        <v>No AC-Wall Furnace-Crawlspace-3-2-therms-</v>
      </c>
      <c r="ADQ1" s="105" t="str">
        <f>ADM1&amp;ADQ12</f>
        <v>No AC-Wall Furnace-Crawlspace-3-2-therms-Base</v>
      </c>
      <c r="ADR1" s="105" t="str">
        <f>ADM1&amp;ADR12</f>
        <v>No AC-Wall Furnace-Crawlspace-3-2-therms-Code</v>
      </c>
      <c r="ADS1" s="105" t="str">
        <f>ADM1&amp;ADS12</f>
        <v>No AC-Wall Furnace-Crawlspace-3-2-therms-Measure</v>
      </c>
      <c r="ADT1" s="105" t="str">
        <f>ADT2 &amp; "-" &amp; ADT3 &amp; "-" &amp; ADT4 &amp; "-" &amp; ADT5 &amp; "-" &amp; ADT6 &amp; "-" &amp; ADT7 &amp; "-"</f>
        <v>No AC-Wall Furnace-Crawlspace-3-2-kW-</v>
      </c>
      <c r="ADX1" s="105" t="str">
        <f>ADT1&amp;ADX12</f>
        <v>No AC-Wall Furnace-Crawlspace-3-2-kW-Base</v>
      </c>
      <c r="ADY1" s="105" t="str">
        <f>ADT1&amp;ADY12</f>
        <v>No AC-Wall Furnace-Crawlspace-3-2-kW-Code</v>
      </c>
      <c r="ADZ1" s="105" t="str">
        <f>ADT1&amp;ADZ12</f>
        <v>No AC-Wall Furnace-Crawlspace-3-2-kW-Measure</v>
      </c>
      <c r="AEA1" s="105" t="str">
        <f>AEA2 &amp; "-" &amp; AEA3 &amp; "-" &amp; AEA4 &amp; "-" &amp; AEA5 &amp; "-" &amp; AEA6 &amp; "-" &amp; AEA7 &amp; "-"</f>
        <v>No AC-Wall Furnace-Crawlspace-4-1-kWh-</v>
      </c>
      <c r="AEE1" s="105" t="str">
        <f>AEA1&amp;AEE12</f>
        <v>No AC-Wall Furnace-Crawlspace-4-1-kWh-Base</v>
      </c>
      <c r="AEF1" s="105" t="str">
        <f>AEA1&amp;AEF12</f>
        <v>No AC-Wall Furnace-Crawlspace-4-1-kWh-Code</v>
      </c>
      <c r="AEG1" s="105" t="str">
        <f>AEA1&amp;AEG12</f>
        <v>No AC-Wall Furnace-Crawlspace-4-1-kWh-Measure</v>
      </c>
      <c r="AEH1" s="105" t="str">
        <f>AEH2 &amp; "-" &amp; AEH3 &amp; "-" &amp; AEH4 &amp; "-" &amp; AEH5 &amp; "-" &amp; AEH6 &amp; "-" &amp; AEH7 &amp; "-"</f>
        <v>No AC-Wall Furnace-Crawlspace-4-1-therms-</v>
      </c>
      <c r="AEL1" s="105" t="str">
        <f>AEH1&amp;AEL12</f>
        <v>No AC-Wall Furnace-Crawlspace-4-1-therms-Base</v>
      </c>
      <c r="AEM1" s="105" t="str">
        <f>AEH1&amp;AEM12</f>
        <v>No AC-Wall Furnace-Crawlspace-4-1-therms-Code</v>
      </c>
      <c r="AEN1" s="105" t="str">
        <f>AEH1&amp;AEN12</f>
        <v>No AC-Wall Furnace-Crawlspace-4-1-therms-Measure</v>
      </c>
      <c r="AEO1" s="105" t="str">
        <f>AEO2 &amp; "-" &amp; AEO3 &amp; "-" &amp; AEO4 &amp; "-" &amp; AEO5 &amp; "-" &amp; AEO6 &amp; "-" &amp; AEO7 &amp; "-"</f>
        <v>No AC-Wall Furnace-Crawlspace-4-1-kW-</v>
      </c>
      <c r="AES1" s="105" t="str">
        <f>AEO1&amp;AES12</f>
        <v>No AC-Wall Furnace-Crawlspace-4-1-kW-Base</v>
      </c>
      <c r="AET1" s="105" t="str">
        <f>AEO1&amp;AET12</f>
        <v>No AC-Wall Furnace-Crawlspace-4-1-kW-Code</v>
      </c>
      <c r="AEU1" s="105" t="str">
        <f>AEO1&amp;AEU12</f>
        <v>No AC-Wall Furnace-Crawlspace-4-1-kW-Measure</v>
      </c>
      <c r="AEV1" s="105" t="str">
        <f>AEV2 &amp; "-" &amp; AEV3 &amp; "-" &amp; AEV4 &amp; "-" &amp; AEV5 &amp; "-" &amp; AEV6 &amp; "-" &amp; AEV7 &amp; "-"</f>
        <v>No AC-Wall Furnace-Crawlspace-4-2-kWh-</v>
      </c>
      <c r="AEZ1" s="105" t="str">
        <f>AEV1&amp;AEZ12</f>
        <v>No AC-Wall Furnace-Crawlspace-4-2-kWh-Base</v>
      </c>
      <c r="AFA1" s="105" t="str">
        <f>AEV1&amp;AFA12</f>
        <v>No AC-Wall Furnace-Crawlspace-4-2-kWh-Code</v>
      </c>
      <c r="AFB1" s="105" t="str">
        <f>AEV1&amp;AFB12</f>
        <v>No AC-Wall Furnace-Crawlspace-4-2-kWh-Measure</v>
      </c>
      <c r="AFC1" s="105" t="str">
        <f>AFC2 &amp; "-" &amp; AFC3 &amp; "-" &amp; AFC4 &amp; "-" &amp; AFC5 &amp; "-" &amp; AFC6 &amp; "-" &amp; AFC7 &amp; "-"</f>
        <v>No AC-Wall Furnace-Crawlspace-4-2-therms-</v>
      </c>
      <c r="AFG1" s="105" t="str">
        <f>AFC1&amp;AFG12</f>
        <v>No AC-Wall Furnace-Crawlspace-4-2-therms-Base</v>
      </c>
      <c r="AFH1" s="105" t="str">
        <f>AFC1&amp;AFH12</f>
        <v>No AC-Wall Furnace-Crawlspace-4-2-therms-Code</v>
      </c>
      <c r="AFI1" s="105" t="str">
        <f>AFC1&amp;AFI12</f>
        <v>No AC-Wall Furnace-Crawlspace-4-2-therms-Measure</v>
      </c>
      <c r="AFJ1" s="105" t="str">
        <f>AFJ2 &amp; "-" &amp; AFJ3 &amp; "-" &amp; AFJ4 &amp; "-" &amp; AFJ5 &amp; "-" &amp; AFJ6 &amp; "-" &amp; AFJ7 &amp; "-"</f>
        <v>No AC-Wall Furnace-Crawlspace-4-2-kW-</v>
      </c>
      <c r="AFN1" s="105" t="str">
        <f>AFJ1&amp;AFN12</f>
        <v>No AC-Wall Furnace-Crawlspace-4-2-kW-Base</v>
      </c>
      <c r="AFO1" s="105" t="str">
        <f>AFJ1&amp;AFO12</f>
        <v>No AC-Wall Furnace-Crawlspace-4-2-kW-Code</v>
      </c>
      <c r="AFP1" s="105" t="str">
        <f>AFJ1&amp;AFP12</f>
        <v>No AC-Wall Furnace-Crawlspace-4-2-kW-Measure</v>
      </c>
      <c r="AFQ1" s="105" t="str">
        <f>AFQ2 &amp; "-" &amp; AFQ3 &amp; "-" &amp; AFQ4 &amp; "-" &amp; AFQ5 &amp; "-" &amp; AFQ6 &amp; "-" &amp; AFQ7 &amp; "-"</f>
        <v>No AC-Wall Furnace-Crawlspace-7-1-kWh-</v>
      </c>
      <c r="AFU1" s="105" t="str">
        <f>AFQ1&amp;AFU12</f>
        <v>No AC-Wall Furnace-Crawlspace-7-1-kWh-Base</v>
      </c>
      <c r="AFV1" s="105" t="str">
        <f>AFQ1&amp;AFV12</f>
        <v>No AC-Wall Furnace-Crawlspace-7-1-kWh-Code</v>
      </c>
      <c r="AFW1" s="105" t="str">
        <f>AFQ1&amp;AFW12</f>
        <v>No AC-Wall Furnace-Crawlspace-7-1-kWh-Measure</v>
      </c>
      <c r="AFX1" s="105" t="str">
        <f>AFX2 &amp; "-" &amp; AFX3 &amp; "-" &amp; AFX4 &amp; "-" &amp; AFX5 &amp; "-" &amp; AFX6 &amp; "-" &amp; AFX7 &amp; "-"</f>
        <v>No AC-Wall Furnace-Crawlspace-7-1-therms-</v>
      </c>
      <c r="AGB1" s="105" t="str">
        <f>AFX1&amp;AGB12</f>
        <v>No AC-Wall Furnace-Crawlspace-7-1-therms-Base</v>
      </c>
      <c r="AGC1" s="105" t="str">
        <f>AFX1&amp;AGC12</f>
        <v>No AC-Wall Furnace-Crawlspace-7-1-therms-Code</v>
      </c>
      <c r="AGD1" s="105" t="str">
        <f>AFX1&amp;AGD12</f>
        <v>No AC-Wall Furnace-Crawlspace-7-1-therms-Measure</v>
      </c>
      <c r="AGE1" s="105" t="str">
        <f>AGE2 &amp; "-" &amp; AGE3 &amp; "-" &amp; AGE4 &amp; "-" &amp; AGE5 &amp; "-" &amp; AGE6 &amp; "-" &amp; AGE7 &amp; "-"</f>
        <v>No AC-Wall Furnace-Crawlspace-7-1-kW-</v>
      </c>
      <c r="AGI1" s="105" t="str">
        <f>AGE1&amp;AGI12</f>
        <v>No AC-Wall Furnace-Crawlspace-7-1-kW-Base</v>
      </c>
      <c r="AGJ1" s="105" t="str">
        <f>AGE1&amp;AGJ12</f>
        <v>No AC-Wall Furnace-Crawlspace-7-1-kW-Code</v>
      </c>
      <c r="AGK1" s="105" t="str">
        <f>AGE1&amp;AGK12</f>
        <v>No AC-Wall Furnace-Crawlspace-7-1-kW-Measure</v>
      </c>
      <c r="AGL1" s="105" t="str">
        <f>AGL2 &amp; "-" &amp; AGL3 &amp; "-" &amp; AGL4 &amp; "-" &amp; AGL5 &amp; "-" &amp; AGL6 &amp; "-" &amp; AGL7 &amp; "-"</f>
        <v>No AC-Wall Furnace-Crawlspace-7-2-kWh-</v>
      </c>
      <c r="AGP1" s="105" t="str">
        <f>AGL1&amp;AGP12</f>
        <v>No AC-Wall Furnace-Crawlspace-7-2-kWh-Base</v>
      </c>
      <c r="AGQ1" s="105" t="str">
        <f>AGL1&amp;AGQ12</f>
        <v>No AC-Wall Furnace-Crawlspace-7-2-kWh-Code</v>
      </c>
      <c r="AGR1" s="105" t="str">
        <f>AGL1&amp;AGR12</f>
        <v>No AC-Wall Furnace-Crawlspace-7-2-kWh-Measure</v>
      </c>
      <c r="AGS1" s="105" t="str">
        <f>AGS2 &amp; "-" &amp; AGS3 &amp; "-" &amp; AGS4 &amp; "-" &amp; AGS5 &amp; "-" &amp; AGS6 &amp; "-" &amp; AGS7 &amp; "-"</f>
        <v>No AC-Wall Furnace-Crawlspace-7-2-therms-</v>
      </c>
      <c r="AGW1" s="105" t="str">
        <f>AGS1&amp;AGW12</f>
        <v>No AC-Wall Furnace-Crawlspace-7-2-therms-Base</v>
      </c>
      <c r="AGX1" s="105" t="str">
        <f>AGS1&amp;AGX12</f>
        <v>No AC-Wall Furnace-Crawlspace-7-2-therms-Code</v>
      </c>
      <c r="AGY1" s="105" t="str">
        <f>AGS1&amp;AGY12</f>
        <v>No AC-Wall Furnace-Crawlspace-7-2-therms-Measure</v>
      </c>
      <c r="AGZ1" s="105" t="str">
        <f>AGZ2 &amp; "-" &amp; AGZ3 &amp; "-" &amp; AGZ4 &amp; "-" &amp; AGZ5 &amp; "-" &amp; AGZ6 &amp; "-" &amp; AGZ7 &amp; "-"</f>
        <v>No AC-Wall Furnace-Crawlspace-7-2-kW-</v>
      </c>
      <c r="AHD1" s="105" t="str">
        <f>AGZ1&amp;AHD12</f>
        <v>No AC-Wall Furnace-Crawlspace-7-2-kW-Base</v>
      </c>
      <c r="AHE1" s="105" t="str">
        <f>AGZ1&amp;AHE12</f>
        <v>No AC-Wall Furnace-Crawlspace-7-2-kW-Code</v>
      </c>
      <c r="AHF1" s="105" t="str">
        <f>AGZ1&amp;AHF12</f>
        <v>No AC-Wall Furnace-Crawlspace-7-2-kW-Measure</v>
      </c>
      <c r="AHG1" s="105" t="str">
        <f>AHG2 &amp; "-" &amp; AHG3 &amp; "-" &amp; AHG4 &amp; "-" &amp; AHG5 &amp; "-" &amp; AHG6 &amp; "-" &amp; AHG7 &amp; "-"</f>
        <v>No AC-Wall Furnace-Crawlspace-9-1-kWh-</v>
      </c>
      <c r="AHK1" s="105" t="str">
        <f>AHG1&amp;AHK12</f>
        <v>No AC-Wall Furnace-Crawlspace-9-1-kWh-Base</v>
      </c>
      <c r="AHL1" s="105" t="str">
        <f>AHG1&amp;AHL12</f>
        <v>No AC-Wall Furnace-Crawlspace-9-1-kWh-Code</v>
      </c>
      <c r="AHM1" s="105" t="str">
        <f>AHG1&amp;AHM12</f>
        <v>No AC-Wall Furnace-Crawlspace-9-1-kWh-Measure</v>
      </c>
      <c r="AHN1" s="105" t="str">
        <f>AHN2 &amp; "-" &amp; AHN3 &amp; "-" &amp; AHN4 &amp; "-" &amp; AHN5 &amp; "-" &amp; AHN6 &amp; "-" &amp; AHN7 &amp; "-"</f>
        <v>No AC-Wall Furnace-Crawlspace-9-1-therms-</v>
      </c>
      <c r="AHR1" s="105" t="str">
        <f>AHN1&amp;AHR12</f>
        <v>No AC-Wall Furnace-Crawlspace-9-1-therms-Base</v>
      </c>
      <c r="AHS1" s="105" t="str">
        <f>AHN1&amp;AHS12</f>
        <v>No AC-Wall Furnace-Crawlspace-9-1-therms-Code</v>
      </c>
      <c r="AHT1" s="105" t="str">
        <f>AHN1&amp;AHT12</f>
        <v>No AC-Wall Furnace-Crawlspace-9-1-therms-Measure</v>
      </c>
      <c r="AHU1" s="105" t="str">
        <f>AHU2 &amp; "-" &amp; AHU3 &amp; "-" &amp; AHU4 &amp; "-" &amp; AHU5 &amp; "-" &amp; AHU6 &amp; "-" &amp; AHU7 &amp; "-"</f>
        <v>No AC-Wall Furnace-Crawlspace-9-1-kW-</v>
      </c>
      <c r="AHY1" s="105" t="str">
        <f>AHU1&amp;AHY12</f>
        <v>No AC-Wall Furnace-Crawlspace-9-1-kW-Base</v>
      </c>
      <c r="AHZ1" s="105" t="str">
        <f>AHU1&amp;AHZ12</f>
        <v>No AC-Wall Furnace-Crawlspace-9-1-kW-Code</v>
      </c>
      <c r="AIA1" s="105" t="str">
        <f>AHU1&amp;AIA12</f>
        <v>No AC-Wall Furnace-Crawlspace-9-1-kW-Measure</v>
      </c>
      <c r="AIB1" s="105" t="str">
        <f>AIB2 &amp; "-" &amp; AIB3 &amp; "-" &amp; AIB4 &amp; "-" &amp; AIB5 &amp; "-" &amp; AIB6 &amp; "-" &amp; AIB7 &amp; "-"</f>
        <v>No AC-Wall Furnace-Crawlspace-9-2-kWh-</v>
      </c>
      <c r="AIF1" s="105" t="str">
        <f>AIB1&amp;AIF12</f>
        <v>No AC-Wall Furnace-Crawlspace-9-2-kWh-Base</v>
      </c>
      <c r="AIG1" s="105" t="str">
        <f>AIB1&amp;AIG12</f>
        <v>No AC-Wall Furnace-Crawlspace-9-2-kWh-Code</v>
      </c>
      <c r="AIH1" s="105" t="str">
        <f>AIB1&amp;AIH12</f>
        <v>No AC-Wall Furnace-Crawlspace-9-2-kWh-Measure</v>
      </c>
      <c r="AII1" s="105" t="str">
        <f>AII2 &amp; "-" &amp; AII3 &amp; "-" &amp; AII4 &amp; "-" &amp; AII5 &amp; "-" &amp; AII6 &amp; "-" &amp; AII7 &amp; "-"</f>
        <v>No AC-Wall Furnace-Crawlspace-9-2-therms-</v>
      </c>
      <c r="AIM1" s="105" t="str">
        <f>AII1&amp;AIM12</f>
        <v>No AC-Wall Furnace-Crawlspace-9-2-therms-Base</v>
      </c>
      <c r="AIN1" s="105" t="str">
        <f>AII1&amp;AIN12</f>
        <v>No AC-Wall Furnace-Crawlspace-9-2-therms-Code</v>
      </c>
      <c r="AIO1" s="105" t="str">
        <f>AII1&amp;AIO12</f>
        <v>No AC-Wall Furnace-Crawlspace-9-2-therms-Measure</v>
      </c>
      <c r="AIP1" s="105" t="str">
        <f>AIP2 &amp; "-" &amp; AIP3 &amp; "-" &amp; AIP4 &amp; "-" &amp; AIP5 &amp; "-" &amp; AIP6 &amp; "-" &amp; AIP7 &amp; "-"</f>
        <v>No AC-Wall Furnace-Crawlspace-9-2-kW-</v>
      </c>
      <c r="AIT1" s="105" t="str">
        <f>AIP1&amp;AIT12</f>
        <v>No AC-Wall Furnace-Crawlspace-9-2-kW-Base</v>
      </c>
      <c r="AIU1" s="105" t="str">
        <f>AIP1&amp;AIU12</f>
        <v>No AC-Wall Furnace-Crawlspace-9-2-kW-Code</v>
      </c>
      <c r="AIV1" s="105" t="str">
        <f>AIP1&amp;AIV12</f>
        <v>No AC-Wall Furnace-Crawlspace-9-2-kW-Measure</v>
      </c>
      <c r="AIW1" s="105" t="str">
        <f>AIW2 &amp; "-" &amp; AIW3 &amp; "-" &amp; AIW4 &amp; "-" &amp; AIW5 &amp; "-" &amp; AIW6 &amp; "-" &amp; AIW7 &amp; "-"</f>
        <v>No AC-Wall Furnace-Crawlspace-12-1-kWh-</v>
      </c>
      <c r="AJA1" s="105" t="str">
        <f>AIW1&amp;AJA12</f>
        <v>No AC-Wall Furnace-Crawlspace-12-1-kWh-Base</v>
      </c>
      <c r="AJB1" s="105" t="str">
        <f>AIW1&amp;AJB12</f>
        <v>No AC-Wall Furnace-Crawlspace-12-1-kWh-Code</v>
      </c>
      <c r="AJC1" s="105" t="str">
        <f>AIW1&amp;AJC12</f>
        <v>No AC-Wall Furnace-Crawlspace-12-1-kWh-Measure</v>
      </c>
      <c r="AJD1" s="105" t="str">
        <f>AJD2 &amp; "-" &amp; AJD3 &amp; "-" &amp; AJD4 &amp; "-" &amp; AJD5 &amp; "-" &amp; AJD6 &amp; "-" &amp; AJD7 &amp; "-"</f>
        <v>No AC-Wall Furnace-Crawlspace-12-1-therms-</v>
      </c>
      <c r="AJH1" s="105" t="str">
        <f>AJD1&amp;AJH12</f>
        <v>No AC-Wall Furnace-Crawlspace-12-1-therms-Base</v>
      </c>
      <c r="AJI1" s="105" t="str">
        <f>AJD1&amp;AJI12</f>
        <v>No AC-Wall Furnace-Crawlspace-12-1-therms-Code</v>
      </c>
      <c r="AJJ1" s="105" t="str">
        <f>AJD1&amp;AJJ12</f>
        <v>No AC-Wall Furnace-Crawlspace-12-1-therms-Measure</v>
      </c>
      <c r="AJK1" s="105" t="str">
        <f>AJK2 &amp; "-" &amp; AJK3 &amp; "-" &amp; AJK4 &amp; "-" &amp; AJK5 &amp; "-" &amp; AJK6 &amp; "-" &amp; AJK7 &amp; "-"</f>
        <v>No AC-Wall Furnace-Crawlspace-12-1-kW-</v>
      </c>
      <c r="AJO1" s="105" t="str">
        <f>AJK1&amp;AJO12</f>
        <v>No AC-Wall Furnace-Crawlspace-12-1-kW-Base</v>
      </c>
      <c r="AJP1" s="105" t="str">
        <f>AJK1&amp;AJP12</f>
        <v>No AC-Wall Furnace-Crawlspace-12-1-kW-Code</v>
      </c>
      <c r="AJQ1" s="105" t="str">
        <f>AJK1&amp;AJQ12</f>
        <v>No AC-Wall Furnace-Crawlspace-12-1-kW-Measure</v>
      </c>
      <c r="AJR1" s="105" t="str">
        <f>AJR2 &amp; "-" &amp; AJR3 &amp; "-" &amp; AJR4 &amp; "-" &amp; AJR5 &amp; "-" &amp; AJR6 &amp; "-" &amp; AJR7 &amp; "-"</f>
        <v>No AC-Wall Furnace-Crawlspace-12-2-kWh-</v>
      </c>
      <c r="AJV1" s="105" t="str">
        <f>AJR1&amp;AJV12</f>
        <v>No AC-Wall Furnace-Crawlspace-12-2-kWh-Base</v>
      </c>
      <c r="AJW1" s="105" t="str">
        <f>AJR1&amp;AJW12</f>
        <v>No AC-Wall Furnace-Crawlspace-12-2-kWh-Code</v>
      </c>
      <c r="AJX1" s="105" t="str">
        <f>AJR1&amp;AJX12</f>
        <v>No AC-Wall Furnace-Crawlspace-12-2-kWh-Measure</v>
      </c>
      <c r="AJY1" s="105" t="str">
        <f>AJY2 &amp; "-" &amp; AJY3 &amp; "-" &amp; AJY4 &amp; "-" &amp; AJY5 &amp; "-" &amp; AJY6 &amp; "-" &amp; AJY7 &amp; "-"</f>
        <v>No AC-Wall Furnace-Crawlspace-12-2-therms-</v>
      </c>
      <c r="AKC1" s="105" t="str">
        <f>AJY1&amp;AKC12</f>
        <v>No AC-Wall Furnace-Crawlspace-12-2-therms-Base</v>
      </c>
      <c r="AKD1" s="105" t="str">
        <f>AJY1&amp;AKD12</f>
        <v>No AC-Wall Furnace-Crawlspace-12-2-therms-Code</v>
      </c>
      <c r="AKE1" s="105" t="str">
        <f>AJY1&amp;AKE12</f>
        <v>No AC-Wall Furnace-Crawlspace-12-2-therms-Measure</v>
      </c>
      <c r="AKF1" s="105" t="str">
        <f>AKF2 &amp; "-" &amp; AKF3 &amp; "-" &amp; AKF4 &amp; "-" &amp; AKF5 &amp; "-" &amp; AKF6 &amp; "-" &amp; AKF7 &amp; "-"</f>
        <v>No AC-Wall Furnace-Crawlspace-12-2-kW-</v>
      </c>
      <c r="AKJ1" s="105" t="str">
        <f>AKF1&amp;AKJ12</f>
        <v>No AC-Wall Furnace-Crawlspace-12-2-kW-Base</v>
      </c>
      <c r="AKK1" s="105" t="str">
        <f>AKF1&amp;AKK12</f>
        <v>No AC-Wall Furnace-Crawlspace-12-2-kW-Code</v>
      </c>
      <c r="AKL1" s="105" t="str">
        <f>AKF1&amp;AKL12</f>
        <v>No AC-Wall Furnace-Crawlspace-12-2-kW-Measure</v>
      </c>
      <c r="AKM1" s="105" t="str">
        <f>AKM2 &amp; "-" &amp; AKM3 &amp; "-" &amp; AKM4 &amp; "-" &amp; AKM5 &amp; "-" &amp; AKM6 &amp; "-" &amp; AKM7 &amp; "-"</f>
        <v>No AC-Wall Furnace-Crawlspace-13-1-kWh-</v>
      </c>
      <c r="AKQ1" s="105" t="str">
        <f>AKM1&amp;AKQ12</f>
        <v>No AC-Wall Furnace-Crawlspace-13-1-kWh-Base</v>
      </c>
      <c r="AKR1" s="105" t="str">
        <f>AKM1&amp;AKR12</f>
        <v>No AC-Wall Furnace-Crawlspace-13-1-kWh-Code</v>
      </c>
      <c r="AKS1" s="105" t="str">
        <f>AKM1&amp;AKS12</f>
        <v>No AC-Wall Furnace-Crawlspace-13-1-kWh-Measure</v>
      </c>
      <c r="AKT1" s="105" t="str">
        <f>AKT2 &amp; "-" &amp; AKT3 &amp; "-" &amp; AKT4 &amp; "-" &amp; AKT5 &amp; "-" &amp; AKT6 &amp; "-" &amp; AKT7 &amp; "-"</f>
        <v>No AC-Wall Furnace-Crawlspace-13-1-therms-</v>
      </c>
      <c r="AKX1" s="105" t="str">
        <f>AKT1&amp;AKX12</f>
        <v>No AC-Wall Furnace-Crawlspace-13-1-therms-Base</v>
      </c>
      <c r="AKY1" s="105" t="str">
        <f>AKT1&amp;AKY12</f>
        <v>No AC-Wall Furnace-Crawlspace-13-1-therms-Code</v>
      </c>
      <c r="AKZ1" s="105" t="str">
        <f>AKT1&amp;AKZ12</f>
        <v>No AC-Wall Furnace-Crawlspace-13-1-therms-Measure</v>
      </c>
      <c r="ALA1" s="105" t="str">
        <f>ALA2 &amp; "-" &amp; ALA3 &amp; "-" &amp; ALA4 &amp; "-" &amp; ALA5 &amp; "-" &amp; ALA6 &amp; "-" &amp; ALA7 &amp; "-"</f>
        <v>No AC-Wall Furnace-Crawlspace-13-1-kW-</v>
      </c>
      <c r="ALE1" s="105" t="str">
        <f>ALA1&amp;ALE12</f>
        <v>No AC-Wall Furnace-Crawlspace-13-1-kW-Base</v>
      </c>
      <c r="ALF1" s="105" t="str">
        <f>ALA1&amp;ALF12</f>
        <v>No AC-Wall Furnace-Crawlspace-13-1-kW-Code</v>
      </c>
      <c r="ALG1" s="105" t="str">
        <f>ALA1&amp;ALG12</f>
        <v>No AC-Wall Furnace-Crawlspace-13-1-kW-Measure</v>
      </c>
      <c r="ALH1" s="105" t="str">
        <f>ALH2 &amp; "-" &amp; ALH3 &amp; "-" &amp; ALH4 &amp; "-" &amp; ALH5 &amp; "-" &amp; ALH6 &amp; "-" &amp; ALH7 &amp; "-"</f>
        <v>No AC-Wall Furnace-Crawlspace-13-2-kWh-</v>
      </c>
      <c r="ALL1" s="105" t="str">
        <f>ALH1&amp;ALL12</f>
        <v>No AC-Wall Furnace-Crawlspace-13-2-kWh-Base</v>
      </c>
      <c r="ALM1" s="105" t="str">
        <f>ALH1&amp;ALM12</f>
        <v>No AC-Wall Furnace-Crawlspace-13-2-kWh-Code</v>
      </c>
      <c r="ALN1" s="105" t="str">
        <f>ALH1&amp;ALN12</f>
        <v>No AC-Wall Furnace-Crawlspace-13-2-kWh-Measure</v>
      </c>
      <c r="ALO1" s="105" t="str">
        <f>ALO2 &amp; "-" &amp; ALO3 &amp; "-" &amp; ALO4 &amp; "-" &amp; ALO5 &amp; "-" &amp; ALO6 &amp; "-" &amp; ALO7 &amp; "-"</f>
        <v>No AC-Wall Furnace-Crawlspace-13-2-therms-</v>
      </c>
      <c r="ALS1" s="105" t="str">
        <f>ALO1&amp;ALS12</f>
        <v>No AC-Wall Furnace-Crawlspace-13-2-therms-Base</v>
      </c>
      <c r="ALT1" s="105" t="str">
        <f>ALO1&amp;ALT12</f>
        <v>No AC-Wall Furnace-Crawlspace-13-2-therms-Code</v>
      </c>
      <c r="ALU1" s="105" t="str">
        <f>ALO1&amp;ALU12</f>
        <v>No AC-Wall Furnace-Crawlspace-13-2-therms-Measure</v>
      </c>
      <c r="ALV1" s="105" t="str">
        <f>ALV2 &amp; "-" &amp; ALV3 &amp; "-" &amp; ALV4 &amp; "-" &amp; ALV5 &amp; "-" &amp; ALV6 &amp; "-" &amp; ALV7 &amp; "-"</f>
        <v>No AC-Wall Furnace-Crawlspace-13-2-kW-</v>
      </c>
      <c r="ALZ1" s="105" t="str">
        <f>ALV1&amp;ALZ12</f>
        <v>No AC-Wall Furnace-Crawlspace-13-2-kW-Base</v>
      </c>
      <c r="AMA1" s="105" t="str">
        <f>ALV1&amp;AMA12</f>
        <v>No AC-Wall Furnace-Crawlspace-13-2-kW-Code</v>
      </c>
      <c r="AMB1" s="105" t="str">
        <f>ALV1&amp;AMB12</f>
        <v>No AC-Wall Furnace-Crawlspace-13-2-kW-Measure</v>
      </c>
      <c r="AMC1" s="105" t="str">
        <f>AMC2 &amp; "-" &amp; AMC3 &amp; "-" &amp; AMC4 &amp; "-" &amp; AMC5 &amp; "-" &amp; AMC6 &amp; "-" &amp; AMC7 &amp; "-"</f>
        <v>AC-Furnace-Slab-on-grade-3-1-kWh-</v>
      </c>
      <c r="AMG1" s="105" t="str">
        <f>AMC1&amp;AMG12</f>
        <v>AC-Furnace-Slab-on-grade-3-1-kWh-Base</v>
      </c>
      <c r="AMH1" s="105" t="str">
        <f>AMC1&amp;AMH12</f>
        <v>AC-Furnace-Slab-on-grade-3-1-kWh-Code</v>
      </c>
      <c r="AMI1" s="105" t="str">
        <f>AMC1&amp;AMI12</f>
        <v>AC-Furnace-Slab-on-grade-3-1-kWh-Measure</v>
      </c>
      <c r="AMJ1" s="105" t="str">
        <f>AMJ2 &amp; "-" &amp; AMJ3 &amp; "-" &amp; AMJ4 &amp; "-" &amp; AMJ5 &amp; "-" &amp; AMJ6 &amp; "-" &amp; AMJ7 &amp; "-"</f>
        <v>AC-Furnace-Slab-on-grade-3-1-therms-</v>
      </c>
      <c r="AMN1" s="105" t="str">
        <f>AMJ1&amp;AMN12</f>
        <v>AC-Furnace-Slab-on-grade-3-1-therms-Base</v>
      </c>
      <c r="AMO1" s="105" t="str">
        <f>AMJ1&amp;AMO12</f>
        <v>AC-Furnace-Slab-on-grade-3-1-therms-Code</v>
      </c>
      <c r="AMP1" s="105" t="str">
        <f>AMJ1&amp;AMP12</f>
        <v>AC-Furnace-Slab-on-grade-3-1-therms-Measure</v>
      </c>
      <c r="AMQ1" s="105" t="str">
        <f>AMQ2 &amp; "-" &amp; AMQ3 &amp; "-" &amp; AMQ4 &amp; "-" &amp; AMQ5 &amp; "-" &amp; AMQ6 &amp; "-" &amp; AMQ7 &amp; "-"</f>
        <v>AC-Furnace-Slab-on-grade-3-1-kW-</v>
      </c>
      <c r="AMU1" s="105" t="str">
        <f>AMQ1&amp;AMU12</f>
        <v>AC-Furnace-Slab-on-grade-3-1-kW-Base</v>
      </c>
      <c r="AMV1" s="105" t="str">
        <f>AMQ1&amp;AMV12</f>
        <v>AC-Furnace-Slab-on-grade-3-1-kW-Code</v>
      </c>
      <c r="AMW1" s="105" t="str">
        <f>AMQ1&amp;AMW12</f>
        <v>AC-Furnace-Slab-on-grade-3-1-kW-Measure</v>
      </c>
      <c r="AMX1" s="105" t="str">
        <f>AMX2 &amp; "-" &amp; AMX3 &amp; "-" &amp; AMX4 &amp; "-" &amp; AMX5 &amp; "-" &amp; AMX6 &amp; "-" &amp; AMX7 &amp; "-"</f>
        <v>AC-Furnace-Slab-on-grade-3-2-kWh-</v>
      </c>
      <c r="ANB1" s="105" t="str">
        <f>AMX1&amp;ANB12</f>
        <v>AC-Furnace-Slab-on-grade-3-2-kWh-Base</v>
      </c>
      <c r="ANC1" s="105" t="str">
        <f>AMX1&amp;ANC12</f>
        <v>AC-Furnace-Slab-on-grade-3-2-kWh-Code</v>
      </c>
      <c r="AND1" s="105" t="str">
        <f>AMX1&amp;AND12</f>
        <v>AC-Furnace-Slab-on-grade-3-2-kWh-Measure</v>
      </c>
      <c r="ANE1" s="105" t="str">
        <f>ANE2 &amp; "-" &amp; ANE3 &amp; "-" &amp; ANE4 &amp; "-" &amp; ANE5 &amp; "-" &amp; ANE6 &amp; "-" &amp; ANE7 &amp; "-"</f>
        <v>AC-Furnace-Slab-on-grade-3-2-therms-</v>
      </c>
      <c r="ANI1" s="105" t="str">
        <f>ANE1&amp;ANI12</f>
        <v>AC-Furnace-Slab-on-grade-3-2-therms-Base</v>
      </c>
      <c r="ANJ1" s="105" t="str">
        <f>ANE1&amp;ANJ12</f>
        <v>AC-Furnace-Slab-on-grade-3-2-therms-Code</v>
      </c>
      <c r="ANK1" s="105" t="str">
        <f>ANE1&amp;ANK12</f>
        <v>AC-Furnace-Slab-on-grade-3-2-therms-Measure</v>
      </c>
      <c r="ANL1" s="105" t="str">
        <f>ANL2 &amp; "-" &amp; ANL3 &amp; "-" &amp; ANL4 &amp; "-" &amp; ANL5 &amp; "-" &amp; ANL6 &amp; "-" &amp; ANL7 &amp; "-"</f>
        <v>AC-Furnace-Slab-on-grade-3-2-kW-</v>
      </c>
      <c r="ANP1" s="105" t="str">
        <f>ANL1&amp;ANP12</f>
        <v>AC-Furnace-Slab-on-grade-3-2-kW-Base</v>
      </c>
      <c r="ANQ1" s="105" t="str">
        <f>ANL1&amp;ANQ12</f>
        <v>AC-Furnace-Slab-on-grade-3-2-kW-Code</v>
      </c>
      <c r="ANR1" s="105" t="str">
        <f>ANL1&amp;ANR12</f>
        <v>AC-Furnace-Slab-on-grade-3-2-kW-Measure</v>
      </c>
      <c r="ANS1" s="105" t="str">
        <f>ANS2 &amp; "-" &amp; ANS3 &amp; "-" &amp; ANS4 &amp; "-" &amp; ANS5 &amp; "-" &amp; ANS6 &amp; "-" &amp; ANS7 &amp; "-"</f>
        <v>AC-Furnace-Slab-on-grade-4-1-kWh-</v>
      </c>
      <c r="ANW1" s="105" t="str">
        <f>ANS1&amp;ANW12</f>
        <v>AC-Furnace-Slab-on-grade-4-1-kWh-Base</v>
      </c>
      <c r="ANX1" s="105" t="str">
        <f>ANS1&amp;ANX12</f>
        <v>AC-Furnace-Slab-on-grade-4-1-kWh-Code</v>
      </c>
      <c r="ANY1" s="105" t="str">
        <f>ANS1&amp;ANY12</f>
        <v>AC-Furnace-Slab-on-grade-4-1-kWh-Measure</v>
      </c>
      <c r="ANZ1" s="105" t="str">
        <f>ANZ2 &amp; "-" &amp; ANZ3 &amp; "-" &amp; ANZ4 &amp; "-" &amp; ANZ5 &amp; "-" &amp; ANZ6 &amp; "-" &amp; ANZ7 &amp; "-"</f>
        <v>AC-Furnace-Slab-on-grade-4-1-therms-</v>
      </c>
      <c r="AOD1" s="105" t="str">
        <f>ANZ1&amp;AOD12</f>
        <v>AC-Furnace-Slab-on-grade-4-1-therms-Base</v>
      </c>
      <c r="AOE1" s="105" t="str">
        <f>ANZ1&amp;AOE12</f>
        <v>AC-Furnace-Slab-on-grade-4-1-therms-Code</v>
      </c>
      <c r="AOF1" s="105" t="str">
        <f>ANZ1&amp;AOF12</f>
        <v>AC-Furnace-Slab-on-grade-4-1-therms-Measure</v>
      </c>
      <c r="AOG1" s="105" t="str">
        <f>AOG2 &amp; "-" &amp; AOG3 &amp; "-" &amp; AOG4 &amp; "-" &amp; AOG5 &amp; "-" &amp; AOG6 &amp; "-" &amp; AOG7 &amp; "-"</f>
        <v>AC-Furnace-Slab-on-grade-4-1-kW-</v>
      </c>
      <c r="AOK1" s="105" t="str">
        <f>AOG1&amp;AOK12</f>
        <v>AC-Furnace-Slab-on-grade-4-1-kW-Base</v>
      </c>
      <c r="AOL1" s="105" t="str">
        <f>AOG1&amp;AOL12</f>
        <v>AC-Furnace-Slab-on-grade-4-1-kW-Code</v>
      </c>
      <c r="AOM1" s="105" t="str">
        <f>AOG1&amp;AOM12</f>
        <v>AC-Furnace-Slab-on-grade-4-1-kW-Measure</v>
      </c>
      <c r="AON1" s="105" t="str">
        <f>AON2 &amp; "-" &amp; AON3 &amp; "-" &amp; AON4 &amp; "-" &amp; AON5 &amp; "-" &amp; AON6 &amp; "-" &amp; AON7 &amp; "-"</f>
        <v>AC-Furnace-Slab-on-grade-4-2-kWh-</v>
      </c>
      <c r="AOR1" s="105" t="str">
        <f>AON1&amp;AOR12</f>
        <v>AC-Furnace-Slab-on-grade-4-2-kWh-Base</v>
      </c>
      <c r="AOS1" s="105" t="str">
        <f>AON1&amp;AOS12</f>
        <v>AC-Furnace-Slab-on-grade-4-2-kWh-Code</v>
      </c>
      <c r="AOT1" s="105" t="str">
        <f>AON1&amp;AOT12</f>
        <v>AC-Furnace-Slab-on-grade-4-2-kWh-Measure</v>
      </c>
      <c r="AOU1" s="105" t="str">
        <f>AOU2 &amp; "-" &amp; AOU3 &amp; "-" &amp; AOU4 &amp; "-" &amp; AOU5 &amp; "-" &amp; AOU6 &amp; "-" &amp; AOU7 &amp; "-"</f>
        <v>AC-Furnace-Slab-on-grade-4-2-therms-</v>
      </c>
      <c r="AOY1" s="105" t="str">
        <f>AOU1&amp;AOY12</f>
        <v>AC-Furnace-Slab-on-grade-4-2-therms-Base</v>
      </c>
      <c r="AOZ1" s="105" t="str">
        <f>AOU1&amp;AOZ12</f>
        <v>AC-Furnace-Slab-on-grade-4-2-therms-Code</v>
      </c>
      <c r="APA1" s="105" t="str">
        <f>AOU1&amp;APA12</f>
        <v>AC-Furnace-Slab-on-grade-4-2-therms-Measure</v>
      </c>
      <c r="APB1" s="105" t="str">
        <f>APB2 &amp; "-" &amp; APB3 &amp; "-" &amp; APB4 &amp; "-" &amp; APB5 &amp; "-" &amp; APB6 &amp; "-" &amp; APB7 &amp; "-"</f>
        <v>AC-Furnace-Slab-on-grade-4-2-kW-</v>
      </c>
      <c r="APF1" s="105" t="str">
        <f>APB1&amp;APF12</f>
        <v>AC-Furnace-Slab-on-grade-4-2-kW-Base</v>
      </c>
      <c r="APG1" s="105" t="str">
        <f>APB1&amp;APG12</f>
        <v>AC-Furnace-Slab-on-grade-4-2-kW-Code</v>
      </c>
      <c r="APH1" s="105" t="str">
        <f>APB1&amp;APH12</f>
        <v>AC-Furnace-Slab-on-grade-4-2-kW-Measure</v>
      </c>
      <c r="API1" s="105" t="str">
        <f>API2 &amp; "-" &amp; API3 &amp; "-" &amp; API4 &amp; "-" &amp; API5 &amp; "-" &amp; API6 &amp; "-" &amp; API7 &amp; "-"</f>
        <v>AC-Furnace-Slab-on-grade-7-1-kWh-</v>
      </c>
      <c r="APM1" s="105" t="str">
        <f>API1&amp;APM12</f>
        <v>AC-Furnace-Slab-on-grade-7-1-kWh-Base</v>
      </c>
      <c r="APN1" s="105" t="str">
        <f>API1&amp;APN12</f>
        <v>AC-Furnace-Slab-on-grade-7-1-kWh-Code</v>
      </c>
      <c r="APO1" s="105" t="str">
        <f>API1&amp;APO12</f>
        <v>AC-Furnace-Slab-on-grade-7-1-kWh-Measure</v>
      </c>
      <c r="APP1" s="105" t="str">
        <f>APP2 &amp; "-" &amp; APP3 &amp; "-" &amp; APP4 &amp; "-" &amp; APP5 &amp; "-" &amp; APP6 &amp; "-" &amp; APP7 &amp; "-"</f>
        <v>AC-Furnace-Slab-on-grade-7-1-therms-</v>
      </c>
      <c r="APT1" s="105" t="str">
        <f>APP1&amp;APT12</f>
        <v>AC-Furnace-Slab-on-grade-7-1-therms-Base</v>
      </c>
      <c r="APU1" s="105" t="str">
        <f>APP1&amp;APU12</f>
        <v>AC-Furnace-Slab-on-grade-7-1-therms-Code</v>
      </c>
      <c r="APV1" s="105" t="str">
        <f>APP1&amp;APV12</f>
        <v>AC-Furnace-Slab-on-grade-7-1-therms-Measure</v>
      </c>
      <c r="APW1" s="105" t="str">
        <f>APW2 &amp; "-" &amp; APW3 &amp; "-" &amp; APW4 &amp; "-" &amp; APW5 &amp; "-" &amp; APW6 &amp; "-" &amp; APW7 &amp; "-"</f>
        <v>AC-Furnace-Slab-on-grade-7-1-kW-</v>
      </c>
      <c r="AQA1" s="105" t="str">
        <f>APW1&amp;AQA12</f>
        <v>AC-Furnace-Slab-on-grade-7-1-kW-Base</v>
      </c>
      <c r="AQB1" s="105" t="str">
        <f>APW1&amp;AQB12</f>
        <v>AC-Furnace-Slab-on-grade-7-1-kW-Code</v>
      </c>
      <c r="AQC1" s="105" t="str">
        <f>APW1&amp;AQC12</f>
        <v>AC-Furnace-Slab-on-grade-7-1-kW-Measure</v>
      </c>
      <c r="AQD1" s="105" t="str">
        <f>AQD2 &amp; "-" &amp; AQD3 &amp; "-" &amp; AQD4 &amp; "-" &amp; AQD5 &amp; "-" &amp; AQD6 &amp; "-" &amp; AQD7 &amp; "-"</f>
        <v>AC-Furnace-Slab-on-grade-7-2-kWh-</v>
      </c>
      <c r="AQH1" s="105" t="str">
        <f>AQD1&amp;AQH12</f>
        <v>AC-Furnace-Slab-on-grade-7-2-kWh-Base</v>
      </c>
      <c r="AQI1" s="105" t="str">
        <f>AQD1&amp;AQI12</f>
        <v>AC-Furnace-Slab-on-grade-7-2-kWh-Code</v>
      </c>
      <c r="AQJ1" s="105" t="str">
        <f>AQD1&amp;AQJ12</f>
        <v>AC-Furnace-Slab-on-grade-7-2-kWh-Measure</v>
      </c>
      <c r="AQK1" s="105" t="str">
        <f>AQK2 &amp; "-" &amp; AQK3 &amp; "-" &amp; AQK4 &amp; "-" &amp; AQK5 &amp; "-" &amp; AQK6 &amp; "-" &amp; AQK7 &amp; "-"</f>
        <v>AC-Furnace-Slab-on-grade-7-2-therms-</v>
      </c>
      <c r="AQO1" s="105" t="str">
        <f>AQK1&amp;AQO12</f>
        <v>AC-Furnace-Slab-on-grade-7-2-therms-Base</v>
      </c>
      <c r="AQP1" s="105" t="str">
        <f>AQK1&amp;AQP12</f>
        <v>AC-Furnace-Slab-on-grade-7-2-therms-Code</v>
      </c>
      <c r="AQQ1" s="105" t="str">
        <f>AQK1&amp;AQQ12</f>
        <v>AC-Furnace-Slab-on-grade-7-2-therms-Measure</v>
      </c>
      <c r="AQR1" s="105" t="str">
        <f>AQR2 &amp; "-" &amp; AQR3 &amp; "-" &amp; AQR4 &amp; "-" &amp; AQR5 &amp; "-" &amp; AQR6 &amp; "-" &amp; AQR7 &amp; "-"</f>
        <v>AC-Furnace-Slab-on-grade-7-2-kW-</v>
      </c>
      <c r="AQV1" s="105" t="str">
        <f>AQR1&amp;AQV12</f>
        <v>AC-Furnace-Slab-on-grade-7-2-kW-Base</v>
      </c>
      <c r="AQW1" s="105" t="str">
        <f>AQR1&amp;AQW12</f>
        <v>AC-Furnace-Slab-on-grade-7-2-kW-Code</v>
      </c>
      <c r="AQX1" s="105" t="str">
        <f>AQR1&amp;AQX12</f>
        <v>AC-Furnace-Slab-on-grade-7-2-kW-Measure</v>
      </c>
      <c r="AQY1" s="105" t="str">
        <f>AQY2 &amp; "-" &amp; AQY3 &amp; "-" &amp; AQY4 &amp; "-" &amp; AQY5 &amp; "-" &amp; AQY6 &amp; "-" &amp; AQY7 &amp; "-"</f>
        <v>AC-Furnace-Slab-on-grade-9-1-kWh-</v>
      </c>
      <c r="ARC1" s="105" t="str">
        <f>AQY1&amp;ARC12</f>
        <v>AC-Furnace-Slab-on-grade-9-1-kWh-Base</v>
      </c>
      <c r="ARD1" s="105" t="str">
        <f>AQY1&amp;ARD12</f>
        <v>AC-Furnace-Slab-on-grade-9-1-kWh-Code</v>
      </c>
      <c r="ARE1" s="105" t="str">
        <f>AQY1&amp;ARE12</f>
        <v>AC-Furnace-Slab-on-grade-9-1-kWh-Measure</v>
      </c>
      <c r="ARF1" s="105" t="str">
        <f>ARF2 &amp; "-" &amp; ARF3 &amp; "-" &amp; ARF4 &amp; "-" &amp; ARF5 &amp; "-" &amp; ARF6 &amp; "-" &amp; ARF7 &amp; "-"</f>
        <v>AC-Furnace-Slab-on-grade-9-1-therms-</v>
      </c>
      <c r="ARJ1" s="105" t="str">
        <f>ARF1&amp;ARJ12</f>
        <v>AC-Furnace-Slab-on-grade-9-1-therms-Base</v>
      </c>
      <c r="ARK1" s="105" t="str">
        <f>ARF1&amp;ARK12</f>
        <v>AC-Furnace-Slab-on-grade-9-1-therms-Code</v>
      </c>
      <c r="ARL1" s="105" t="str">
        <f>ARF1&amp;ARL12</f>
        <v>AC-Furnace-Slab-on-grade-9-1-therms-Measure</v>
      </c>
      <c r="ARM1" s="105" t="str">
        <f>ARM2 &amp; "-" &amp; ARM3 &amp; "-" &amp; ARM4 &amp; "-" &amp; ARM5 &amp; "-" &amp; ARM6 &amp; "-" &amp; ARM7 &amp; "-"</f>
        <v>AC-Furnace-Slab-on-grade-9-1-kW-</v>
      </c>
      <c r="ARQ1" s="105" t="str">
        <f>ARM1&amp;ARQ12</f>
        <v>AC-Furnace-Slab-on-grade-9-1-kW-Base</v>
      </c>
      <c r="ARR1" s="105" t="str">
        <f>ARM1&amp;ARR12</f>
        <v>AC-Furnace-Slab-on-grade-9-1-kW-Code</v>
      </c>
      <c r="ARS1" s="105" t="str">
        <f>ARM1&amp;ARS12</f>
        <v>AC-Furnace-Slab-on-grade-9-1-kW-Measure</v>
      </c>
      <c r="ART1" s="105" t="str">
        <f>ART2 &amp; "-" &amp; ART3 &amp; "-" &amp; ART4 &amp; "-" &amp; ART5 &amp; "-" &amp; ART6 &amp; "-" &amp; ART7 &amp; "-"</f>
        <v>AC-Furnace-Slab-on-grade-9-2-kWh-</v>
      </c>
      <c r="ARX1" s="105" t="str">
        <f>ART1&amp;ARX12</f>
        <v>AC-Furnace-Slab-on-grade-9-2-kWh-Base</v>
      </c>
      <c r="ARY1" s="105" t="str">
        <f>ART1&amp;ARY12</f>
        <v>AC-Furnace-Slab-on-grade-9-2-kWh-Code</v>
      </c>
      <c r="ARZ1" s="105" t="str">
        <f>ART1&amp;ARZ12</f>
        <v>AC-Furnace-Slab-on-grade-9-2-kWh-Measure</v>
      </c>
      <c r="ASA1" s="105" t="str">
        <f>ASA2 &amp; "-" &amp; ASA3 &amp; "-" &amp; ASA4 &amp; "-" &amp; ASA5 &amp; "-" &amp; ASA6 &amp; "-" &amp; ASA7 &amp; "-"</f>
        <v>AC-Furnace-Slab-on-grade-9-2-therms-</v>
      </c>
      <c r="ASE1" s="105" t="str">
        <f>ASA1&amp;ASE12</f>
        <v>AC-Furnace-Slab-on-grade-9-2-therms-Base</v>
      </c>
      <c r="ASF1" s="105" t="str">
        <f>ASA1&amp;ASF12</f>
        <v>AC-Furnace-Slab-on-grade-9-2-therms-Code</v>
      </c>
      <c r="ASG1" s="105" t="str">
        <f>ASA1&amp;ASG12</f>
        <v>AC-Furnace-Slab-on-grade-9-2-therms-Measure</v>
      </c>
      <c r="ASH1" s="105" t="str">
        <f>ASH2 &amp; "-" &amp; ASH3 &amp; "-" &amp; ASH4 &amp; "-" &amp; ASH5 &amp; "-" &amp; ASH6 &amp; "-" &amp; ASH7 &amp; "-"</f>
        <v>AC-Furnace-Slab-on-grade-9-2-kW-</v>
      </c>
      <c r="ASL1" s="105" t="str">
        <f>ASH1&amp;ASL12</f>
        <v>AC-Furnace-Slab-on-grade-9-2-kW-Base</v>
      </c>
      <c r="ASM1" s="105" t="str">
        <f>ASH1&amp;ASM12</f>
        <v>AC-Furnace-Slab-on-grade-9-2-kW-Code</v>
      </c>
      <c r="ASN1" s="105" t="str">
        <f>ASH1&amp;ASN12</f>
        <v>AC-Furnace-Slab-on-grade-9-2-kW-Measure</v>
      </c>
      <c r="ASO1" s="105" t="str">
        <f>ASO2 &amp; "-" &amp; ASO3 &amp; "-" &amp; ASO4 &amp; "-" &amp; ASO5 &amp; "-" &amp; ASO6 &amp; "-" &amp; ASO7 &amp; "-"</f>
        <v>AC-Furnace-Slab-on-grade-12-1-kWh-</v>
      </c>
      <c r="ASS1" s="105" t="str">
        <f>ASO1&amp;ASS12</f>
        <v>AC-Furnace-Slab-on-grade-12-1-kWh-Base</v>
      </c>
      <c r="AST1" s="105" t="str">
        <f>ASO1&amp;AST12</f>
        <v>AC-Furnace-Slab-on-grade-12-1-kWh-Code</v>
      </c>
      <c r="ASU1" s="105" t="str">
        <f>ASO1&amp;ASU12</f>
        <v>AC-Furnace-Slab-on-grade-12-1-kWh-Measure</v>
      </c>
      <c r="ASV1" s="105" t="str">
        <f>ASV2 &amp; "-" &amp; ASV3 &amp; "-" &amp; ASV4 &amp; "-" &amp; ASV5 &amp; "-" &amp; ASV6 &amp; "-" &amp; ASV7 &amp; "-"</f>
        <v>AC-Furnace-Slab-on-grade-12-1-therms-</v>
      </c>
      <c r="ASZ1" s="105" t="str">
        <f>ASV1&amp;ASZ12</f>
        <v>AC-Furnace-Slab-on-grade-12-1-therms-Base</v>
      </c>
      <c r="ATA1" s="105" t="str">
        <f>ASV1&amp;ATA12</f>
        <v>AC-Furnace-Slab-on-grade-12-1-therms-Code</v>
      </c>
      <c r="ATB1" s="105" t="str">
        <f>ASV1&amp;ATB12</f>
        <v>AC-Furnace-Slab-on-grade-12-1-therms-Measure</v>
      </c>
      <c r="ATC1" s="105" t="str">
        <f>ATC2 &amp; "-" &amp; ATC3 &amp; "-" &amp; ATC4 &amp; "-" &amp; ATC5 &amp; "-" &amp; ATC6 &amp; "-" &amp; ATC7 &amp; "-"</f>
        <v>AC-Furnace-Slab-on-grade-12-1-kW-</v>
      </c>
      <c r="ATG1" s="105" t="str">
        <f>ATC1&amp;ATG12</f>
        <v>AC-Furnace-Slab-on-grade-12-1-kW-Base</v>
      </c>
      <c r="ATH1" s="105" t="str">
        <f>ATC1&amp;ATH12</f>
        <v>AC-Furnace-Slab-on-grade-12-1-kW-Code</v>
      </c>
      <c r="ATI1" s="105" t="str">
        <f>ATC1&amp;ATI12</f>
        <v>AC-Furnace-Slab-on-grade-12-1-kW-Measure</v>
      </c>
      <c r="ATJ1" s="105" t="str">
        <f>ATJ2 &amp; "-" &amp; ATJ3 &amp; "-" &amp; ATJ4 &amp; "-" &amp; ATJ5 &amp; "-" &amp; ATJ6 &amp; "-" &amp; ATJ7 &amp; "-"</f>
        <v>AC-Furnace-Slab-on-grade-12-2-kWh-</v>
      </c>
      <c r="ATN1" s="105" t="str">
        <f>ATJ1&amp;ATN12</f>
        <v>AC-Furnace-Slab-on-grade-12-2-kWh-Base</v>
      </c>
      <c r="ATO1" s="105" t="str">
        <f>ATJ1&amp;ATO12</f>
        <v>AC-Furnace-Slab-on-grade-12-2-kWh-Code</v>
      </c>
      <c r="ATP1" s="105" t="str">
        <f>ATJ1&amp;ATP12</f>
        <v>AC-Furnace-Slab-on-grade-12-2-kWh-Measure</v>
      </c>
      <c r="ATQ1" s="105" t="str">
        <f>ATQ2 &amp; "-" &amp; ATQ3 &amp; "-" &amp; ATQ4 &amp; "-" &amp; ATQ5 &amp; "-" &amp; ATQ6 &amp; "-" &amp; ATQ7 &amp; "-"</f>
        <v>AC-Furnace-Slab-on-grade-12-2-therms-</v>
      </c>
      <c r="ATU1" s="105" t="str">
        <f>ATQ1&amp;ATU12</f>
        <v>AC-Furnace-Slab-on-grade-12-2-therms-Base</v>
      </c>
      <c r="ATV1" s="105" t="str">
        <f>ATQ1&amp;ATV12</f>
        <v>AC-Furnace-Slab-on-grade-12-2-therms-Code</v>
      </c>
      <c r="ATW1" s="105" t="str">
        <f>ATQ1&amp;ATW12</f>
        <v>AC-Furnace-Slab-on-grade-12-2-therms-Measure</v>
      </c>
      <c r="ATX1" s="105" t="str">
        <f>ATX2 &amp; "-" &amp; ATX3 &amp; "-" &amp; ATX4 &amp; "-" &amp; ATX5 &amp; "-" &amp; ATX6 &amp; "-" &amp; ATX7 &amp; "-"</f>
        <v>AC-Furnace-Slab-on-grade-12-2-kW-</v>
      </c>
      <c r="AUB1" s="105" t="str">
        <f>ATX1&amp;AUB12</f>
        <v>AC-Furnace-Slab-on-grade-12-2-kW-Base</v>
      </c>
      <c r="AUC1" s="105" t="str">
        <f>ATX1&amp;AUC12</f>
        <v>AC-Furnace-Slab-on-grade-12-2-kW-Code</v>
      </c>
      <c r="AUD1" s="105" t="str">
        <f>ATX1&amp;AUD12</f>
        <v>AC-Furnace-Slab-on-grade-12-2-kW-Measure</v>
      </c>
      <c r="AUE1" s="105" t="str">
        <f>AUE2 &amp; "-" &amp; AUE3 &amp; "-" &amp; AUE4 &amp; "-" &amp; AUE5 &amp; "-" &amp; AUE6 &amp; "-" &amp; AUE7 &amp; "-"</f>
        <v>AC-Furnace-Slab-on-grade-13-1-kWh-</v>
      </c>
      <c r="AUI1" s="105" t="str">
        <f>AUE1&amp;AUI12</f>
        <v>AC-Furnace-Slab-on-grade-13-1-kWh-Base</v>
      </c>
      <c r="AUJ1" s="105" t="str">
        <f>AUE1&amp;AUJ12</f>
        <v>AC-Furnace-Slab-on-grade-13-1-kWh-Code</v>
      </c>
      <c r="AUK1" s="105" t="str">
        <f>AUE1&amp;AUK12</f>
        <v>AC-Furnace-Slab-on-grade-13-1-kWh-Measure</v>
      </c>
      <c r="AUL1" s="105" t="str">
        <f>AUL2 &amp; "-" &amp; AUL3 &amp; "-" &amp; AUL4 &amp; "-" &amp; AUL5 &amp; "-" &amp; AUL6 &amp; "-" &amp; AUL7 &amp; "-"</f>
        <v>AC-Furnace-Slab-on-grade-13-1-therms-</v>
      </c>
      <c r="AUP1" s="105" t="str">
        <f>AUL1&amp;AUP12</f>
        <v>AC-Furnace-Slab-on-grade-13-1-therms-Base</v>
      </c>
      <c r="AUQ1" s="105" t="str">
        <f>AUL1&amp;AUQ12</f>
        <v>AC-Furnace-Slab-on-grade-13-1-therms-Code</v>
      </c>
      <c r="AUR1" s="105" t="str">
        <f>AUL1&amp;AUR12</f>
        <v>AC-Furnace-Slab-on-grade-13-1-therms-Measure</v>
      </c>
      <c r="AUS1" s="105" t="str">
        <f>AUS2 &amp; "-" &amp; AUS3 &amp; "-" &amp; AUS4 &amp; "-" &amp; AUS5 &amp; "-" &amp; AUS6 &amp; "-" &amp; AUS7 &amp; "-"</f>
        <v>AC-Furnace-Slab-on-grade-13-1-kW-</v>
      </c>
      <c r="AUW1" s="105" t="str">
        <f>AUS1&amp;AUW12</f>
        <v>AC-Furnace-Slab-on-grade-13-1-kW-Base</v>
      </c>
      <c r="AUX1" s="105" t="str">
        <f>AUS1&amp;AUX12</f>
        <v>AC-Furnace-Slab-on-grade-13-1-kW-Code</v>
      </c>
      <c r="AUY1" s="105" t="str">
        <f>AUS1&amp;AUY12</f>
        <v>AC-Furnace-Slab-on-grade-13-1-kW-Measure</v>
      </c>
      <c r="AUZ1" s="105" t="str">
        <f>AUZ2 &amp; "-" &amp; AUZ3 &amp; "-" &amp; AUZ4 &amp; "-" &amp; AUZ5 &amp; "-" &amp; AUZ6 &amp; "-" &amp; AUZ7 &amp; "-"</f>
        <v>AC-Furnace-Slab-on-grade-13-2-kWh-</v>
      </c>
      <c r="AVD1" s="105" t="str">
        <f>AUZ1&amp;AVD12</f>
        <v>AC-Furnace-Slab-on-grade-13-2-kWh-Base</v>
      </c>
      <c r="AVE1" s="105" t="str">
        <f>AUZ1&amp;AVE12</f>
        <v>AC-Furnace-Slab-on-grade-13-2-kWh-Code</v>
      </c>
      <c r="AVF1" s="105" t="str">
        <f>AUZ1&amp;AVF12</f>
        <v>AC-Furnace-Slab-on-grade-13-2-kWh-Measure</v>
      </c>
      <c r="AVG1" s="105" t="str">
        <f>AVG2 &amp; "-" &amp; AVG3 &amp; "-" &amp; AVG4 &amp; "-" &amp; AVG5 &amp; "-" &amp; AVG6 &amp; "-" &amp; AVG7 &amp; "-"</f>
        <v>AC-Furnace-Slab-on-grade-13-2-therms-</v>
      </c>
      <c r="AVK1" s="105" t="str">
        <f>AVG1&amp;AVK12</f>
        <v>AC-Furnace-Slab-on-grade-13-2-therms-Base</v>
      </c>
      <c r="AVL1" s="105" t="str">
        <f>AVG1&amp;AVL12</f>
        <v>AC-Furnace-Slab-on-grade-13-2-therms-Code</v>
      </c>
      <c r="AVM1" s="105" t="str">
        <f>AVG1&amp;AVM12</f>
        <v>AC-Furnace-Slab-on-grade-13-2-therms-Measure</v>
      </c>
      <c r="AVN1" s="105" t="str">
        <f>AVN2 &amp; "-" &amp; AVN3 &amp; "-" &amp; AVN4 &amp; "-" &amp; AVN5 &amp; "-" &amp; AVN6 &amp; "-" &amp; AVN7 &amp; "-"</f>
        <v>AC-Furnace-Slab-on-grade-13-2-kW-</v>
      </c>
      <c r="AVR1" s="105" t="str">
        <f>AVN1&amp;AVR12</f>
        <v>AC-Furnace-Slab-on-grade-13-2-kW-Base</v>
      </c>
      <c r="AVS1" s="105" t="str">
        <f>AVN1&amp;AVS12</f>
        <v>AC-Furnace-Slab-on-grade-13-2-kW-Code</v>
      </c>
      <c r="AVT1" s="105" t="str">
        <f>AVN1&amp;AVT12</f>
        <v>AC-Furnace-Slab-on-grade-13-2-kW-Measure</v>
      </c>
      <c r="AVU1" s="105" t="str">
        <f>AVU2 &amp; "-" &amp; AVU3 &amp; "-" &amp; AVU4 &amp; "-" &amp; AVU5 &amp; "-" &amp; AVU6 &amp; "-" &amp; AVU7 &amp; "-"</f>
        <v>AC-Wall Furnace-Slab-on-grade-3-1-kWh-</v>
      </c>
      <c r="AVY1" s="105" t="str">
        <f>AVU1&amp;AVY12</f>
        <v>AC-Wall Furnace-Slab-on-grade-3-1-kWh-Base</v>
      </c>
      <c r="AVZ1" s="105" t="str">
        <f>AVU1&amp;AVZ12</f>
        <v>AC-Wall Furnace-Slab-on-grade-3-1-kWh-Code</v>
      </c>
      <c r="AWA1" s="105" t="str">
        <f>AVU1&amp;AWA12</f>
        <v>AC-Wall Furnace-Slab-on-grade-3-1-kWh-Measure</v>
      </c>
      <c r="AWB1" s="105" t="str">
        <f>AWB2 &amp; "-" &amp; AWB3 &amp; "-" &amp; AWB4 &amp; "-" &amp; AWB5 &amp; "-" &amp; AWB6 &amp; "-" &amp; AWB7 &amp; "-"</f>
        <v>AC-Wall Furnace-Slab-on-grade-3-1-therms-</v>
      </c>
      <c r="AWF1" s="105" t="str">
        <f>AWB1&amp;AWF12</f>
        <v>AC-Wall Furnace-Slab-on-grade-3-1-therms-Base</v>
      </c>
      <c r="AWG1" s="105" t="str">
        <f>AWB1&amp;AWG12</f>
        <v>AC-Wall Furnace-Slab-on-grade-3-1-therms-Code</v>
      </c>
      <c r="AWH1" s="105" t="str">
        <f>AWB1&amp;AWH12</f>
        <v>AC-Wall Furnace-Slab-on-grade-3-1-therms-Measure</v>
      </c>
      <c r="AWI1" s="105" t="str">
        <f>AWI2 &amp; "-" &amp; AWI3 &amp; "-" &amp; AWI4 &amp; "-" &amp; AWI5 &amp; "-" &amp; AWI6 &amp; "-" &amp; AWI7 &amp; "-"</f>
        <v>AC-Wall Furnace-Slab-on-grade-3-1-kW-</v>
      </c>
      <c r="AWM1" s="105" t="str">
        <f>AWI1&amp;AWM12</f>
        <v>AC-Wall Furnace-Slab-on-grade-3-1-kW-Base</v>
      </c>
      <c r="AWN1" s="105" t="str">
        <f>AWI1&amp;AWN12</f>
        <v>AC-Wall Furnace-Slab-on-grade-3-1-kW-Code</v>
      </c>
      <c r="AWO1" s="105" t="str">
        <f>AWI1&amp;AWO12</f>
        <v>AC-Wall Furnace-Slab-on-grade-3-1-kW-Measure</v>
      </c>
      <c r="AWP1" s="105" t="str">
        <f>AWP2 &amp; "-" &amp; AWP3 &amp; "-" &amp; AWP4 &amp; "-" &amp; AWP5 &amp; "-" &amp; AWP6 &amp; "-" &amp; AWP7 &amp; "-"</f>
        <v>AC-Wall Furnace-Slab-on-grade-3-2-kWh-</v>
      </c>
      <c r="AWT1" s="105" t="str">
        <f>AWP1&amp;AWT12</f>
        <v>AC-Wall Furnace-Slab-on-grade-3-2-kWh-Base</v>
      </c>
      <c r="AWU1" s="105" t="str">
        <f>AWP1&amp;AWU12</f>
        <v>AC-Wall Furnace-Slab-on-grade-3-2-kWh-Code</v>
      </c>
      <c r="AWV1" s="105" t="str">
        <f>AWP1&amp;AWV12</f>
        <v>AC-Wall Furnace-Slab-on-grade-3-2-kWh-Measure</v>
      </c>
      <c r="AWW1" s="105" t="str">
        <f>AWW2 &amp; "-" &amp; AWW3 &amp; "-" &amp; AWW4 &amp; "-" &amp; AWW5 &amp; "-" &amp; AWW6 &amp; "-" &amp; AWW7 &amp; "-"</f>
        <v>AC-Wall Furnace-Slab-on-grade-3-2-therms-</v>
      </c>
      <c r="AXA1" s="105" t="str">
        <f>AWW1&amp;AXA12</f>
        <v>AC-Wall Furnace-Slab-on-grade-3-2-therms-Base</v>
      </c>
      <c r="AXB1" s="105" t="str">
        <f>AWW1&amp;AXB12</f>
        <v>AC-Wall Furnace-Slab-on-grade-3-2-therms-Code</v>
      </c>
      <c r="AXC1" s="105" t="str">
        <f>AWW1&amp;AXC12</f>
        <v>AC-Wall Furnace-Slab-on-grade-3-2-therms-Measure</v>
      </c>
      <c r="AXD1" s="105" t="str">
        <f>AXD2 &amp; "-" &amp; AXD3 &amp; "-" &amp; AXD4 &amp; "-" &amp; AXD5 &amp; "-" &amp; AXD6 &amp; "-" &amp; AXD7 &amp; "-"</f>
        <v>AC-Wall Furnace-Slab-on-grade-3-2-kW-</v>
      </c>
      <c r="AXH1" s="105" t="str">
        <f>AXD1&amp;AXH12</f>
        <v>AC-Wall Furnace-Slab-on-grade-3-2-kW-Base</v>
      </c>
      <c r="AXI1" s="105" t="str">
        <f>AXD1&amp;AXI12</f>
        <v>AC-Wall Furnace-Slab-on-grade-3-2-kW-Code</v>
      </c>
      <c r="AXJ1" s="105" t="str">
        <f>AXD1&amp;AXJ12</f>
        <v>AC-Wall Furnace-Slab-on-grade-3-2-kW-Measure</v>
      </c>
      <c r="AXK1" s="105" t="str">
        <f>AXK2 &amp; "-" &amp; AXK3 &amp; "-" &amp; AXK4 &amp; "-" &amp; AXK5 &amp; "-" &amp; AXK6 &amp; "-" &amp; AXK7 &amp; "-"</f>
        <v>AC-Wall Furnace-Slab-on-grade-4-1-kWh-</v>
      </c>
      <c r="AXO1" s="105" t="str">
        <f>AXK1&amp;AXO12</f>
        <v>AC-Wall Furnace-Slab-on-grade-4-1-kWh-Base</v>
      </c>
      <c r="AXP1" s="105" t="str">
        <f>AXK1&amp;AXP12</f>
        <v>AC-Wall Furnace-Slab-on-grade-4-1-kWh-Code</v>
      </c>
      <c r="AXQ1" s="105" t="str">
        <f>AXK1&amp;AXQ12</f>
        <v>AC-Wall Furnace-Slab-on-grade-4-1-kWh-Measure</v>
      </c>
      <c r="AXR1" s="105" t="str">
        <f>AXR2 &amp; "-" &amp; AXR3 &amp; "-" &amp; AXR4 &amp; "-" &amp; AXR5 &amp; "-" &amp; AXR6 &amp; "-" &amp; AXR7 &amp; "-"</f>
        <v>AC-Wall Furnace-Slab-on-grade-4-1-therms-</v>
      </c>
      <c r="AXV1" s="105" t="str">
        <f>AXR1&amp;AXV12</f>
        <v>AC-Wall Furnace-Slab-on-grade-4-1-therms-Base</v>
      </c>
      <c r="AXW1" s="105" t="str">
        <f>AXR1&amp;AXW12</f>
        <v>AC-Wall Furnace-Slab-on-grade-4-1-therms-Code</v>
      </c>
      <c r="AXX1" s="105" t="str">
        <f>AXR1&amp;AXX12</f>
        <v>AC-Wall Furnace-Slab-on-grade-4-1-therms-Measure</v>
      </c>
      <c r="AXY1" s="105" t="str">
        <f>AXY2 &amp; "-" &amp; AXY3 &amp; "-" &amp; AXY4 &amp; "-" &amp; AXY5 &amp; "-" &amp; AXY6 &amp; "-" &amp; AXY7 &amp; "-"</f>
        <v>AC-Wall Furnace-Slab-on-grade-4-1-kW-</v>
      </c>
      <c r="AYC1" s="105" t="str">
        <f>AXY1&amp;AYC12</f>
        <v>AC-Wall Furnace-Slab-on-grade-4-1-kW-Base</v>
      </c>
      <c r="AYD1" s="105" t="str">
        <f>AXY1&amp;AYD12</f>
        <v>AC-Wall Furnace-Slab-on-grade-4-1-kW-Code</v>
      </c>
      <c r="AYE1" s="105" t="str">
        <f>AXY1&amp;AYE12</f>
        <v>AC-Wall Furnace-Slab-on-grade-4-1-kW-Measure</v>
      </c>
      <c r="AYF1" s="105" t="str">
        <f>AYF2 &amp; "-" &amp; AYF3 &amp; "-" &amp; AYF4 &amp; "-" &amp; AYF5 &amp; "-" &amp; AYF6 &amp; "-" &amp; AYF7 &amp; "-"</f>
        <v>AC-Wall Furnace-Slab-on-grade-4-2-kWh-</v>
      </c>
      <c r="AYJ1" s="105" t="str">
        <f>AYF1&amp;AYJ12</f>
        <v>AC-Wall Furnace-Slab-on-grade-4-2-kWh-Base</v>
      </c>
      <c r="AYK1" s="105" t="str">
        <f>AYF1&amp;AYK12</f>
        <v>AC-Wall Furnace-Slab-on-grade-4-2-kWh-Code</v>
      </c>
      <c r="AYL1" s="105" t="str">
        <f>AYF1&amp;AYL12</f>
        <v>AC-Wall Furnace-Slab-on-grade-4-2-kWh-Measure</v>
      </c>
      <c r="AYM1" s="105" t="str">
        <f>AYM2 &amp; "-" &amp; AYM3 &amp; "-" &amp; AYM4 &amp; "-" &amp; AYM5 &amp; "-" &amp; AYM6 &amp; "-" &amp; AYM7 &amp; "-"</f>
        <v>AC-Wall Furnace-Slab-on-grade-4-2-therms-</v>
      </c>
      <c r="AYQ1" s="105" t="str">
        <f>AYM1&amp;AYQ12</f>
        <v>AC-Wall Furnace-Slab-on-grade-4-2-therms-Base</v>
      </c>
      <c r="AYR1" s="105" t="str">
        <f>AYM1&amp;AYR12</f>
        <v>AC-Wall Furnace-Slab-on-grade-4-2-therms-Code</v>
      </c>
      <c r="AYS1" s="105" t="str">
        <f>AYM1&amp;AYS12</f>
        <v>AC-Wall Furnace-Slab-on-grade-4-2-therms-Measure</v>
      </c>
      <c r="AYT1" s="105" t="str">
        <f>AYT2 &amp; "-" &amp; AYT3 &amp; "-" &amp; AYT4 &amp; "-" &amp; AYT5 &amp; "-" &amp; AYT6 &amp; "-" &amp; AYT7 &amp; "-"</f>
        <v>AC-Wall Furnace-Slab-on-grade-4-2-kW-</v>
      </c>
      <c r="AYX1" s="105" t="str">
        <f>AYT1&amp;AYX12</f>
        <v>AC-Wall Furnace-Slab-on-grade-4-2-kW-Base</v>
      </c>
      <c r="AYY1" s="105" t="str">
        <f>AYT1&amp;AYY12</f>
        <v>AC-Wall Furnace-Slab-on-grade-4-2-kW-Code</v>
      </c>
      <c r="AYZ1" s="105" t="str">
        <f>AYT1&amp;AYZ12</f>
        <v>AC-Wall Furnace-Slab-on-grade-4-2-kW-Measure</v>
      </c>
      <c r="AZA1" s="105" t="str">
        <f>AZA2 &amp; "-" &amp; AZA3 &amp; "-" &amp; AZA4 &amp; "-" &amp; AZA5 &amp; "-" &amp; AZA6 &amp; "-" &amp; AZA7 &amp; "-"</f>
        <v>AC-Wall Furnace-Slab-on-grade-7-1-kWh-</v>
      </c>
      <c r="AZE1" s="105" t="str">
        <f>AZA1&amp;AZE12</f>
        <v>AC-Wall Furnace-Slab-on-grade-7-1-kWh-Base</v>
      </c>
      <c r="AZF1" s="105" t="str">
        <f>AZA1&amp;AZF12</f>
        <v>AC-Wall Furnace-Slab-on-grade-7-1-kWh-Code</v>
      </c>
      <c r="AZG1" s="105" t="str">
        <f>AZA1&amp;AZG12</f>
        <v>AC-Wall Furnace-Slab-on-grade-7-1-kWh-Measure</v>
      </c>
      <c r="AZH1" s="105" t="str">
        <f>AZH2 &amp; "-" &amp; AZH3 &amp; "-" &amp; AZH4 &amp; "-" &amp; AZH5 &amp; "-" &amp; AZH6 &amp; "-" &amp; AZH7 &amp; "-"</f>
        <v>AC-Wall Furnace-Slab-on-grade-7-1-therms-</v>
      </c>
      <c r="AZL1" s="105" t="str">
        <f>AZH1&amp;AZL12</f>
        <v>AC-Wall Furnace-Slab-on-grade-7-1-therms-Base</v>
      </c>
      <c r="AZM1" s="105" t="str">
        <f>AZH1&amp;AZM12</f>
        <v>AC-Wall Furnace-Slab-on-grade-7-1-therms-Code</v>
      </c>
      <c r="AZN1" s="105" t="str">
        <f>AZH1&amp;AZN12</f>
        <v>AC-Wall Furnace-Slab-on-grade-7-1-therms-Measure</v>
      </c>
      <c r="AZO1" s="105" t="str">
        <f>AZO2 &amp; "-" &amp; AZO3 &amp; "-" &amp; AZO4 &amp; "-" &amp; AZO5 &amp; "-" &amp; AZO6 &amp; "-" &amp; AZO7 &amp; "-"</f>
        <v>AC-Wall Furnace-Slab-on-grade-7-1-kW-</v>
      </c>
      <c r="AZS1" s="105" t="str">
        <f>AZO1&amp;AZS12</f>
        <v>AC-Wall Furnace-Slab-on-grade-7-1-kW-Base</v>
      </c>
      <c r="AZT1" s="105" t="str">
        <f>AZO1&amp;AZT12</f>
        <v>AC-Wall Furnace-Slab-on-grade-7-1-kW-Code</v>
      </c>
      <c r="AZU1" s="105" t="str">
        <f>AZO1&amp;AZU12</f>
        <v>AC-Wall Furnace-Slab-on-grade-7-1-kW-Measure</v>
      </c>
      <c r="AZV1" s="105" t="str">
        <f>AZV2 &amp; "-" &amp; AZV3 &amp; "-" &amp; AZV4 &amp; "-" &amp; AZV5 &amp; "-" &amp; AZV6 &amp; "-" &amp; AZV7 &amp; "-"</f>
        <v>AC-Wall Furnace-Slab-on-grade-7-2-kWh-</v>
      </c>
      <c r="AZZ1" s="105" t="str">
        <f>AZV1&amp;AZZ12</f>
        <v>AC-Wall Furnace-Slab-on-grade-7-2-kWh-Base</v>
      </c>
      <c r="BAA1" s="105" t="str">
        <f>AZV1&amp;BAA12</f>
        <v>AC-Wall Furnace-Slab-on-grade-7-2-kWh-Code</v>
      </c>
      <c r="BAB1" s="105" t="str">
        <f>AZV1&amp;BAB12</f>
        <v>AC-Wall Furnace-Slab-on-grade-7-2-kWh-Measure</v>
      </c>
      <c r="BAC1" s="105" t="str">
        <f>BAC2 &amp; "-" &amp; BAC3 &amp; "-" &amp; BAC4 &amp; "-" &amp; BAC5 &amp; "-" &amp; BAC6 &amp; "-" &amp; BAC7 &amp; "-"</f>
        <v>AC-Wall Furnace-Slab-on-grade-7-2-therms-</v>
      </c>
      <c r="BAG1" s="105" t="str">
        <f>BAC1&amp;BAG12</f>
        <v>AC-Wall Furnace-Slab-on-grade-7-2-therms-Base</v>
      </c>
      <c r="BAH1" s="105" t="str">
        <f>BAC1&amp;BAH12</f>
        <v>AC-Wall Furnace-Slab-on-grade-7-2-therms-Code</v>
      </c>
      <c r="BAI1" s="105" t="str">
        <f>BAC1&amp;BAI12</f>
        <v>AC-Wall Furnace-Slab-on-grade-7-2-therms-Measure</v>
      </c>
      <c r="BAJ1" s="105" t="str">
        <f>BAJ2 &amp; "-" &amp; BAJ3 &amp; "-" &amp; BAJ4 &amp; "-" &amp; BAJ5 &amp; "-" &amp; BAJ6 &amp; "-" &amp; BAJ7 &amp; "-"</f>
        <v>AC-Wall Furnace-Slab-on-grade-7-2-kW-</v>
      </c>
      <c r="BAN1" s="105" t="str">
        <f>BAJ1&amp;BAN12</f>
        <v>AC-Wall Furnace-Slab-on-grade-7-2-kW-Base</v>
      </c>
      <c r="BAO1" s="105" t="str">
        <f>BAJ1&amp;BAO12</f>
        <v>AC-Wall Furnace-Slab-on-grade-7-2-kW-Code</v>
      </c>
      <c r="BAP1" s="105" t="str">
        <f>BAJ1&amp;BAP12</f>
        <v>AC-Wall Furnace-Slab-on-grade-7-2-kW-Measure</v>
      </c>
      <c r="BAQ1" s="105" t="str">
        <f>BAQ2 &amp; "-" &amp; BAQ3 &amp; "-" &amp; BAQ4 &amp; "-" &amp; BAQ5 &amp; "-" &amp; BAQ6 &amp; "-" &amp; BAQ7 &amp; "-"</f>
        <v>AC-Wall Furnace-Slab-on-grade-9-1-kWh-</v>
      </c>
      <c r="BAU1" s="105" t="str">
        <f>BAQ1&amp;BAU12</f>
        <v>AC-Wall Furnace-Slab-on-grade-9-1-kWh-Base</v>
      </c>
      <c r="BAV1" s="105" t="str">
        <f>BAQ1&amp;BAV12</f>
        <v>AC-Wall Furnace-Slab-on-grade-9-1-kWh-Code</v>
      </c>
      <c r="BAW1" s="105" t="str">
        <f>BAQ1&amp;BAW12</f>
        <v>AC-Wall Furnace-Slab-on-grade-9-1-kWh-Measure</v>
      </c>
      <c r="BAX1" s="105" t="str">
        <f>BAX2 &amp; "-" &amp; BAX3 &amp; "-" &amp; BAX4 &amp; "-" &amp; BAX5 &amp; "-" &amp; BAX6 &amp; "-" &amp; BAX7 &amp; "-"</f>
        <v>AC-Wall Furnace-Slab-on-grade-9-1-therms-</v>
      </c>
      <c r="BBB1" s="105" t="str">
        <f>BAX1&amp;BBB12</f>
        <v>AC-Wall Furnace-Slab-on-grade-9-1-therms-Base</v>
      </c>
      <c r="BBC1" s="105" t="str">
        <f>BAX1&amp;BBC12</f>
        <v>AC-Wall Furnace-Slab-on-grade-9-1-therms-Code</v>
      </c>
      <c r="BBD1" s="105" t="str">
        <f>BAX1&amp;BBD12</f>
        <v>AC-Wall Furnace-Slab-on-grade-9-1-therms-Measure</v>
      </c>
      <c r="BBE1" s="105" t="str">
        <f>BBE2 &amp; "-" &amp; BBE3 &amp; "-" &amp; BBE4 &amp; "-" &amp; BBE5 &amp; "-" &amp; BBE6 &amp; "-" &amp; BBE7 &amp; "-"</f>
        <v>AC-Wall Furnace-Slab-on-grade-9-1-kW-</v>
      </c>
      <c r="BBI1" s="105" t="str">
        <f>BBE1&amp;BBI12</f>
        <v>AC-Wall Furnace-Slab-on-grade-9-1-kW-Base</v>
      </c>
      <c r="BBJ1" s="105" t="str">
        <f>BBE1&amp;BBJ12</f>
        <v>AC-Wall Furnace-Slab-on-grade-9-1-kW-Code</v>
      </c>
      <c r="BBK1" s="105" t="str">
        <f>BBE1&amp;BBK12</f>
        <v>AC-Wall Furnace-Slab-on-grade-9-1-kW-Measure</v>
      </c>
      <c r="BBL1" s="105" t="str">
        <f>BBL2 &amp; "-" &amp; BBL3 &amp; "-" &amp; BBL4 &amp; "-" &amp; BBL5 &amp; "-" &amp; BBL6 &amp; "-" &amp; BBL7 &amp; "-"</f>
        <v>AC-Wall Furnace-Slab-on-grade-9-2-kWh-</v>
      </c>
      <c r="BBP1" s="105" t="str">
        <f>BBL1&amp;BBP12</f>
        <v>AC-Wall Furnace-Slab-on-grade-9-2-kWh-Base</v>
      </c>
      <c r="BBQ1" s="105" t="str">
        <f>BBL1&amp;BBQ12</f>
        <v>AC-Wall Furnace-Slab-on-grade-9-2-kWh-Code</v>
      </c>
      <c r="BBR1" s="105" t="str">
        <f>BBL1&amp;BBR12</f>
        <v>AC-Wall Furnace-Slab-on-grade-9-2-kWh-Measure</v>
      </c>
      <c r="BBS1" s="105" t="str">
        <f>BBS2 &amp; "-" &amp; BBS3 &amp; "-" &amp; BBS4 &amp; "-" &amp; BBS5 &amp; "-" &amp; BBS6 &amp; "-" &amp; BBS7 &amp; "-"</f>
        <v>AC-Wall Furnace-Slab-on-grade-9-2-therms-</v>
      </c>
      <c r="BBW1" s="105" t="str">
        <f>BBS1&amp;BBW12</f>
        <v>AC-Wall Furnace-Slab-on-grade-9-2-therms-Base</v>
      </c>
      <c r="BBX1" s="105" t="str">
        <f>BBS1&amp;BBX12</f>
        <v>AC-Wall Furnace-Slab-on-grade-9-2-therms-Code</v>
      </c>
      <c r="BBY1" s="105" t="str">
        <f>BBS1&amp;BBY12</f>
        <v>AC-Wall Furnace-Slab-on-grade-9-2-therms-Measure</v>
      </c>
      <c r="BBZ1" s="105" t="str">
        <f>BBZ2 &amp; "-" &amp; BBZ3 &amp; "-" &amp; BBZ4 &amp; "-" &amp; BBZ5 &amp; "-" &amp; BBZ6 &amp; "-" &amp; BBZ7 &amp; "-"</f>
        <v>AC-Wall Furnace-Slab-on-grade-9-2-kW-</v>
      </c>
      <c r="BCD1" s="105" t="str">
        <f>BBZ1&amp;BCD12</f>
        <v>AC-Wall Furnace-Slab-on-grade-9-2-kW-Base</v>
      </c>
      <c r="BCE1" s="105" t="str">
        <f>BBZ1&amp;BCE12</f>
        <v>AC-Wall Furnace-Slab-on-grade-9-2-kW-Code</v>
      </c>
      <c r="BCF1" s="105" t="str">
        <f>BBZ1&amp;BCF12</f>
        <v>AC-Wall Furnace-Slab-on-grade-9-2-kW-Measure</v>
      </c>
      <c r="BCG1" s="105" t="str">
        <f>BCG2 &amp; "-" &amp; BCG3 &amp; "-" &amp; BCG4 &amp; "-" &amp; BCG5 &amp; "-" &amp; BCG6 &amp; "-" &amp; BCG7 &amp; "-"</f>
        <v>AC-Wall Furnace-Slab-on-grade-12-1-kWh-</v>
      </c>
      <c r="BCK1" s="105" t="str">
        <f>BCG1&amp;BCK12</f>
        <v>AC-Wall Furnace-Slab-on-grade-12-1-kWh-Base</v>
      </c>
      <c r="BCL1" s="105" t="str">
        <f>BCG1&amp;BCL12</f>
        <v>AC-Wall Furnace-Slab-on-grade-12-1-kWh-Code</v>
      </c>
      <c r="BCM1" s="105" t="str">
        <f>BCG1&amp;BCM12</f>
        <v>AC-Wall Furnace-Slab-on-grade-12-1-kWh-Measure</v>
      </c>
      <c r="BCN1" s="105" t="str">
        <f>BCN2 &amp; "-" &amp; BCN3 &amp; "-" &amp; BCN4 &amp; "-" &amp; BCN5 &amp; "-" &amp; BCN6 &amp; "-" &amp; BCN7 &amp; "-"</f>
        <v>AC-Wall Furnace-Slab-on-grade-12-1-therms-</v>
      </c>
      <c r="BCR1" s="105" t="str">
        <f>BCN1&amp;BCR12</f>
        <v>AC-Wall Furnace-Slab-on-grade-12-1-therms-Base</v>
      </c>
      <c r="BCS1" s="105" t="str">
        <f>BCN1&amp;BCS12</f>
        <v>AC-Wall Furnace-Slab-on-grade-12-1-therms-Code</v>
      </c>
      <c r="BCT1" s="105" t="str">
        <f>BCN1&amp;BCT12</f>
        <v>AC-Wall Furnace-Slab-on-grade-12-1-therms-Measure</v>
      </c>
      <c r="BCU1" s="105" t="str">
        <f>BCU2 &amp; "-" &amp; BCU3 &amp; "-" &amp; BCU4 &amp; "-" &amp; BCU5 &amp; "-" &amp; BCU6 &amp; "-" &amp; BCU7 &amp; "-"</f>
        <v>AC-Wall Furnace-Slab-on-grade-12-1-kW-</v>
      </c>
      <c r="BCY1" s="105" t="str">
        <f>BCU1&amp;BCY12</f>
        <v>AC-Wall Furnace-Slab-on-grade-12-1-kW-Base</v>
      </c>
      <c r="BCZ1" s="105" t="str">
        <f>BCU1&amp;BCZ12</f>
        <v>AC-Wall Furnace-Slab-on-grade-12-1-kW-Code</v>
      </c>
      <c r="BDA1" s="105" t="str">
        <f>BCU1&amp;BDA12</f>
        <v>AC-Wall Furnace-Slab-on-grade-12-1-kW-Measure</v>
      </c>
      <c r="BDB1" s="105" t="str">
        <f>BDB2 &amp; "-" &amp; BDB3 &amp; "-" &amp; BDB4 &amp; "-" &amp; BDB5 &amp; "-" &amp; BDB6 &amp; "-" &amp; BDB7 &amp; "-"</f>
        <v>AC-Wall Furnace-Slab-on-grade-12-2-kWh-</v>
      </c>
      <c r="BDF1" s="105" t="str">
        <f>BDB1&amp;BDF12</f>
        <v>AC-Wall Furnace-Slab-on-grade-12-2-kWh-Base</v>
      </c>
      <c r="BDG1" s="105" t="str">
        <f>BDB1&amp;BDG12</f>
        <v>AC-Wall Furnace-Slab-on-grade-12-2-kWh-Code</v>
      </c>
      <c r="BDH1" s="105" t="str">
        <f>BDB1&amp;BDH12</f>
        <v>AC-Wall Furnace-Slab-on-grade-12-2-kWh-Measure</v>
      </c>
      <c r="BDI1" s="105" t="str">
        <f>BDI2 &amp; "-" &amp; BDI3 &amp; "-" &amp; BDI4 &amp; "-" &amp; BDI5 &amp; "-" &amp; BDI6 &amp; "-" &amp; BDI7 &amp; "-"</f>
        <v>AC-Wall Furnace-Slab-on-grade-12-2-therms-</v>
      </c>
      <c r="BDM1" s="105" t="str">
        <f>BDI1&amp;BDM12</f>
        <v>AC-Wall Furnace-Slab-on-grade-12-2-therms-Base</v>
      </c>
      <c r="BDN1" s="105" t="str">
        <f>BDI1&amp;BDN12</f>
        <v>AC-Wall Furnace-Slab-on-grade-12-2-therms-Code</v>
      </c>
      <c r="BDO1" s="105" t="str">
        <f>BDI1&amp;BDO12</f>
        <v>AC-Wall Furnace-Slab-on-grade-12-2-therms-Measure</v>
      </c>
      <c r="BDP1" s="105" t="str">
        <f>BDP2 &amp; "-" &amp; BDP3 &amp; "-" &amp; BDP4 &amp; "-" &amp; BDP5 &amp; "-" &amp; BDP6 &amp; "-" &amp; BDP7 &amp; "-"</f>
        <v>AC-Wall Furnace-Slab-on-grade-12-2-kW-</v>
      </c>
      <c r="BDT1" s="105" t="str">
        <f>BDP1&amp;BDT12</f>
        <v>AC-Wall Furnace-Slab-on-grade-12-2-kW-Base</v>
      </c>
      <c r="BDU1" s="105" t="str">
        <f>BDP1&amp;BDU12</f>
        <v>AC-Wall Furnace-Slab-on-grade-12-2-kW-Code</v>
      </c>
      <c r="BDV1" s="105" t="str">
        <f>BDP1&amp;BDV12</f>
        <v>AC-Wall Furnace-Slab-on-grade-12-2-kW-Measure</v>
      </c>
      <c r="BDW1" s="105" t="str">
        <f>BDW2 &amp; "-" &amp; BDW3 &amp; "-" &amp; BDW4 &amp; "-" &amp; BDW5 &amp; "-" &amp; BDW6 &amp; "-" &amp; BDW7 &amp; "-"</f>
        <v>AC-Wall Furnace-Slab-on-grade-13-1-kWh-</v>
      </c>
      <c r="BEA1" s="105" t="str">
        <f>BDW1&amp;BEA12</f>
        <v>AC-Wall Furnace-Slab-on-grade-13-1-kWh-Base</v>
      </c>
      <c r="BEB1" s="105" t="str">
        <f>BDW1&amp;BEB12</f>
        <v>AC-Wall Furnace-Slab-on-grade-13-1-kWh-Code</v>
      </c>
      <c r="BEC1" s="105" t="str">
        <f>BDW1&amp;BEC12</f>
        <v>AC-Wall Furnace-Slab-on-grade-13-1-kWh-Measure</v>
      </c>
      <c r="BED1" s="105" t="str">
        <f>BED2 &amp; "-" &amp; BED3 &amp; "-" &amp; BED4 &amp; "-" &amp; BED5 &amp; "-" &amp; BED6 &amp; "-" &amp; BED7 &amp; "-"</f>
        <v>AC-Wall Furnace-Slab-on-grade-13-1-therms-</v>
      </c>
      <c r="BEH1" s="105" t="str">
        <f>BED1&amp;BEH12</f>
        <v>AC-Wall Furnace-Slab-on-grade-13-1-therms-Base</v>
      </c>
      <c r="BEI1" s="105" t="str">
        <f>BED1&amp;BEI12</f>
        <v>AC-Wall Furnace-Slab-on-grade-13-1-therms-Code</v>
      </c>
      <c r="BEJ1" s="105" t="str">
        <f>BED1&amp;BEJ12</f>
        <v>AC-Wall Furnace-Slab-on-grade-13-1-therms-Measure</v>
      </c>
      <c r="BEK1" s="105" t="str">
        <f>BEK2 &amp; "-" &amp; BEK3 &amp; "-" &amp; BEK4 &amp; "-" &amp; BEK5 &amp; "-" &amp; BEK6 &amp; "-" &amp; BEK7 &amp; "-"</f>
        <v>AC-Wall Furnace-Slab-on-grade-13-1-kW-</v>
      </c>
      <c r="BEO1" s="105" t="str">
        <f>BEK1&amp;BEO12</f>
        <v>AC-Wall Furnace-Slab-on-grade-13-1-kW-Base</v>
      </c>
      <c r="BEP1" s="105" t="str">
        <f>BEK1&amp;BEP12</f>
        <v>AC-Wall Furnace-Slab-on-grade-13-1-kW-Code</v>
      </c>
      <c r="BEQ1" s="105" t="str">
        <f>BEK1&amp;BEQ12</f>
        <v>AC-Wall Furnace-Slab-on-grade-13-1-kW-Measure</v>
      </c>
      <c r="BER1" s="105" t="str">
        <f>BER2 &amp; "-" &amp; BER3 &amp; "-" &amp; BER4 &amp; "-" &amp; BER5 &amp; "-" &amp; BER6 &amp; "-" &amp; BER7 &amp; "-"</f>
        <v>AC-Wall Furnace-Slab-on-grade-13-2-kWh-</v>
      </c>
      <c r="BEV1" s="105" t="str">
        <f>BER1&amp;BEV12</f>
        <v>AC-Wall Furnace-Slab-on-grade-13-2-kWh-Base</v>
      </c>
      <c r="BEW1" s="105" t="str">
        <f>BER1&amp;BEW12</f>
        <v>AC-Wall Furnace-Slab-on-grade-13-2-kWh-Code</v>
      </c>
      <c r="BEX1" s="105" t="str">
        <f>BER1&amp;BEX12</f>
        <v>AC-Wall Furnace-Slab-on-grade-13-2-kWh-Measure</v>
      </c>
      <c r="BEY1" s="105" t="str">
        <f>BEY2 &amp; "-" &amp; BEY3 &amp; "-" &amp; BEY4 &amp; "-" &amp; BEY5 &amp; "-" &amp; BEY6 &amp; "-" &amp; BEY7 &amp; "-"</f>
        <v>AC-Wall Furnace-Slab-on-grade-13-2-therms-</v>
      </c>
      <c r="BFC1" s="105" t="str">
        <f>BEY1&amp;BFC12</f>
        <v>AC-Wall Furnace-Slab-on-grade-13-2-therms-Base</v>
      </c>
      <c r="BFD1" s="105" t="str">
        <f>BEY1&amp;BFD12</f>
        <v>AC-Wall Furnace-Slab-on-grade-13-2-therms-Code</v>
      </c>
      <c r="BFE1" s="105" t="str">
        <f>BEY1&amp;BFE12</f>
        <v>AC-Wall Furnace-Slab-on-grade-13-2-therms-Measure</v>
      </c>
      <c r="BFF1" s="105" t="str">
        <f>BFF2 &amp; "-" &amp; BFF3 &amp; "-" &amp; BFF4 &amp; "-" &amp; BFF5 &amp; "-" &amp; BFF6 &amp; "-" &amp; BFF7 &amp; "-"</f>
        <v>AC-Wall Furnace-Slab-on-grade-13-2-kW-</v>
      </c>
      <c r="BFJ1" s="105" t="str">
        <f>BFF1&amp;BFJ12</f>
        <v>AC-Wall Furnace-Slab-on-grade-13-2-kW-Base</v>
      </c>
      <c r="BFK1" s="105" t="str">
        <f>BFF1&amp;BFK12</f>
        <v>AC-Wall Furnace-Slab-on-grade-13-2-kW-Code</v>
      </c>
      <c r="BFL1" s="105" t="str">
        <f>BFF1&amp;BFL12</f>
        <v>AC-Wall Furnace-Slab-on-grade-13-2-kW-Measure</v>
      </c>
      <c r="BFM1" s="105" t="str">
        <f>BFM2 &amp; "-" &amp; BFM3 &amp; "-" &amp; BFM4 &amp; "-" &amp; BFM5 &amp; "-" &amp; BFM6 &amp; "-" &amp; BFM7 &amp; "-"</f>
        <v>No AC-Furnace-Slab-on-grade-3-1-kWh-</v>
      </c>
      <c r="BFQ1" s="105" t="str">
        <f>BFM1&amp;BFQ12</f>
        <v>No AC-Furnace-Slab-on-grade-3-1-kWh-Base</v>
      </c>
      <c r="BFR1" s="105" t="str">
        <f>BFM1&amp;BFR12</f>
        <v>No AC-Furnace-Slab-on-grade-3-1-kWh-Code</v>
      </c>
      <c r="BFS1" s="105" t="str">
        <f>BFM1&amp;BFS12</f>
        <v>No AC-Furnace-Slab-on-grade-3-1-kWh-Measure</v>
      </c>
      <c r="BFT1" s="105" t="str">
        <f>BFT2 &amp; "-" &amp; BFT3 &amp; "-" &amp; BFT4 &amp; "-" &amp; BFT5 &amp; "-" &amp; BFT6 &amp; "-" &amp; BFT7 &amp; "-"</f>
        <v>No AC-Furnace-Slab-on-grade-3-1-therms-</v>
      </c>
      <c r="BFX1" s="105" t="str">
        <f>BFT1&amp;BFX12</f>
        <v>No AC-Furnace-Slab-on-grade-3-1-therms-Base</v>
      </c>
      <c r="BFY1" s="105" t="str">
        <f>BFT1&amp;BFY12</f>
        <v>No AC-Furnace-Slab-on-grade-3-1-therms-Code</v>
      </c>
      <c r="BFZ1" s="105" t="str">
        <f>BFT1&amp;BFZ12</f>
        <v>No AC-Furnace-Slab-on-grade-3-1-therms-Measure</v>
      </c>
      <c r="BGA1" s="105" t="str">
        <f>BGA2 &amp; "-" &amp; BGA3 &amp; "-" &amp; BGA4 &amp; "-" &amp; BGA5 &amp; "-" &amp; BGA6 &amp; "-" &amp; BGA7 &amp; "-"</f>
        <v>No AC-Furnace-Slab-on-grade-3-1-kW-</v>
      </c>
      <c r="BGE1" s="105" t="str">
        <f>BGA1&amp;BGE12</f>
        <v>No AC-Furnace-Slab-on-grade-3-1-kW-Base</v>
      </c>
      <c r="BGF1" s="105" t="str">
        <f>BGA1&amp;BGF12</f>
        <v>No AC-Furnace-Slab-on-grade-3-1-kW-Code</v>
      </c>
      <c r="BGG1" s="105" t="str">
        <f>BGA1&amp;BGG12</f>
        <v>No AC-Furnace-Slab-on-grade-3-1-kW-Measure</v>
      </c>
      <c r="BGH1" s="105" t="str">
        <f>BGH2 &amp; "-" &amp; BGH3 &amp; "-" &amp; BGH4 &amp; "-" &amp; BGH5 &amp; "-" &amp; BGH6 &amp; "-" &amp; BGH7 &amp; "-"</f>
        <v>No AC-Furnace-Slab-on-grade-3-2-kWh-</v>
      </c>
      <c r="BGL1" s="105" t="str">
        <f>BGH1&amp;BGL12</f>
        <v>No AC-Furnace-Slab-on-grade-3-2-kWh-Base</v>
      </c>
      <c r="BGM1" s="105" t="str">
        <f>BGH1&amp;BGM12</f>
        <v>No AC-Furnace-Slab-on-grade-3-2-kWh-Code</v>
      </c>
      <c r="BGN1" s="105" t="str">
        <f>BGH1&amp;BGN12</f>
        <v>No AC-Furnace-Slab-on-grade-3-2-kWh-Measure</v>
      </c>
      <c r="BGO1" s="105" t="str">
        <f>BGO2 &amp; "-" &amp; BGO3 &amp; "-" &amp; BGO4 &amp; "-" &amp; BGO5 &amp; "-" &amp; BGO6 &amp; "-" &amp; BGO7 &amp; "-"</f>
        <v>No AC-Furnace-Slab-on-grade-3-2-therms-</v>
      </c>
      <c r="BGS1" s="105" t="str">
        <f>BGO1&amp;BGS12</f>
        <v>No AC-Furnace-Slab-on-grade-3-2-therms-Base</v>
      </c>
      <c r="BGT1" s="105" t="str">
        <f>BGO1&amp;BGT12</f>
        <v>No AC-Furnace-Slab-on-grade-3-2-therms-Code</v>
      </c>
      <c r="BGU1" s="105" t="str">
        <f>BGO1&amp;BGU12</f>
        <v>No AC-Furnace-Slab-on-grade-3-2-therms-Measure</v>
      </c>
      <c r="BGV1" s="105" t="str">
        <f>BGV2 &amp; "-" &amp; BGV3 &amp; "-" &amp; BGV4 &amp; "-" &amp; BGV5 &amp; "-" &amp; BGV6 &amp; "-" &amp; BGV7 &amp; "-"</f>
        <v>No AC-Furnace-Slab-on-grade-3-2-kW-</v>
      </c>
      <c r="BGZ1" s="105" t="str">
        <f>BGV1&amp;BGZ12</f>
        <v>No AC-Furnace-Slab-on-grade-3-2-kW-Base</v>
      </c>
      <c r="BHA1" s="105" t="str">
        <f>BGV1&amp;BHA12</f>
        <v>No AC-Furnace-Slab-on-grade-3-2-kW-Code</v>
      </c>
      <c r="BHB1" s="105" t="str">
        <f>BGV1&amp;BHB12</f>
        <v>No AC-Furnace-Slab-on-grade-3-2-kW-Measure</v>
      </c>
      <c r="BHC1" s="105" t="str">
        <f>BHC2 &amp; "-" &amp; BHC3 &amp; "-" &amp; BHC4 &amp; "-" &amp; BHC5 &amp; "-" &amp; BHC6 &amp; "-" &amp; BHC7 &amp; "-"</f>
        <v>No AC-Furnace-Slab-on-grade-4-1-kWh-</v>
      </c>
      <c r="BHG1" s="105" t="str">
        <f>BHC1&amp;BHG12</f>
        <v>No AC-Furnace-Slab-on-grade-4-1-kWh-Base</v>
      </c>
      <c r="BHH1" s="105" t="str">
        <f>BHC1&amp;BHH12</f>
        <v>No AC-Furnace-Slab-on-grade-4-1-kWh-Code</v>
      </c>
      <c r="BHI1" s="105" t="str">
        <f>BHC1&amp;BHI12</f>
        <v>No AC-Furnace-Slab-on-grade-4-1-kWh-Measure</v>
      </c>
      <c r="BHJ1" s="105" t="str">
        <f>BHJ2 &amp; "-" &amp; BHJ3 &amp; "-" &amp; BHJ4 &amp; "-" &amp; BHJ5 &amp; "-" &amp; BHJ6 &amp; "-" &amp; BHJ7 &amp; "-"</f>
        <v>No AC-Furnace-Slab-on-grade-4-1-therms-</v>
      </c>
      <c r="BHN1" s="105" t="str">
        <f>BHJ1&amp;BHN12</f>
        <v>No AC-Furnace-Slab-on-grade-4-1-therms-Base</v>
      </c>
      <c r="BHO1" s="105" t="str">
        <f>BHJ1&amp;BHO12</f>
        <v>No AC-Furnace-Slab-on-grade-4-1-therms-Code</v>
      </c>
      <c r="BHP1" s="105" t="str">
        <f>BHJ1&amp;BHP12</f>
        <v>No AC-Furnace-Slab-on-grade-4-1-therms-Measure</v>
      </c>
      <c r="BHQ1" s="105" t="str">
        <f>BHQ2 &amp; "-" &amp; BHQ3 &amp; "-" &amp; BHQ4 &amp; "-" &amp; BHQ5 &amp; "-" &amp; BHQ6 &amp; "-" &amp; BHQ7 &amp; "-"</f>
        <v>No AC-Furnace-Slab-on-grade-4-1-kW-</v>
      </c>
      <c r="BHU1" s="105" t="str">
        <f>BHQ1&amp;BHU12</f>
        <v>No AC-Furnace-Slab-on-grade-4-1-kW-Base</v>
      </c>
      <c r="BHV1" s="105" t="str">
        <f>BHQ1&amp;BHV12</f>
        <v>No AC-Furnace-Slab-on-grade-4-1-kW-Code</v>
      </c>
      <c r="BHW1" s="105" t="str">
        <f>BHQ1&amp;BHW12</f>
        <v>No AC-Furnace-Slab-on-grade-4-1-kW-Measure</v>
      </c>
      <c r="BHX1" s="105" t="str">
        <f>BHX2 &amp; "-" &amp; BHX3 &amp; "-" &amp; BHX4 &amp; "-" &amp; BHX5 &amp; "-" &amp; BHX6 &amp; "-" &amp; BHX7 &amp; "-"</f>
        <v>No AC-Furnace-Slab-on-grade-4-2-kWh-</v>
      </c>
      <c r="BIB1" s="105" t="str">
        <f>BHX1&amp;BIB12</f>
        <v>No AC-Furnace-Slab-on-grade-4-2-kWh-Base</v>
      </c>
      <c r="BIC1" s="105" t="str">
        <f>BHX1&amp;BIC12</f>
        <v>No AC-Furnace-Slab-on-grade-4-2-kWh-Code</v>
      </c>
      <c r="BID1" s="105" t="str">
        <f>BHX1&amp;BID12</f>
        <v>No AC-Furnace-Slab-on-grade-4-2-kWh-Measure</v>
      </c>
      <c r="BIE1" s="105" t="str">
        <f>BIE2 &amp; "-" &amp; BIE3 &amp; "-" &amp; BIE4 &amp; "-" &amp; BIE5 &amp; "-" &amp; BIE6 &amp; "-" &amp; BIE7 &amp; "-"</f>
        <v>No AC-Furnace-Slab-on-grade-4-2-therms-</v>
      </c>
      <c r="BII1" s="105" t="str">
        <f>BIE1&amp;BII12</f>
        <v>No AC-Furnace-Slab-on-grade-4-2-therms-Base</v>
      </c>
      <c r="BIJ1" s="105" t="str">
        <f>BIE1&amp;BIJ12</f>
        <v>No AC-Furnace-Slab-on-grade-4-2-therms-Code</v>
      </c>
      <c r="BIK1" s="105" t="str">
        <f>BIE1&amp;BIK12</f>
        <v>No AC-Furnace-Slab-on-grade-4-2-therms-Measure</v>
      </c>
      <c r="BIL1" s="105" t="str">
        <f>BIL2 &amp; "-" &amp; BIL3 &amp; "-" &amp; BIL4 &amp; "-" &amp; BIL5 &amp; "-" &amp; BIL6 &amp; "-" &amp; BIL7 &amp; "-"</f>
        <v>No AC-Furnace-Slab-on-grade-4-2-kW-</v>
      </c>
      <c r="BIP1" s="105" t="str">
        <f>BIL1&amp;BIP12</f>
        <v>No AC-Furnace-Slab-on-grade-4-2-kW-Base</v>
      </c>
      <c r="BIQ1" s="105" t="str">
        <f>BIL1&amp;BIQ12</f>
        <v>No AC-Furnace-Slab-on-grade-4-2-kW-Code</v>
      </c>
      <c r="BIR1" s="105" t="str">
        <f>BIL1&amp;BIR12</f>
        <v>No AC-Furnace-Slab-on-grade-4-2-kW-Measure</v>
      </c>
      <c r="BIS1" s="105" t="str">
        <f>BIS2 &amp; "-" &amp; BIS3 &amp; "-" &amp; BIS4 &amp; "-" &amp; BIS5 &amp; "-" &amp; BIS6 &amp; "-" &amp; BIS7 &amp; "-"</f>
        <v>No AC-Furnace-Slab-on-grade-7-1-kWh-</v>
      </c>
      <c r="BIW1" s="105" t="str">
        <f>BIS1&amp;BIW12</f>
        <v>No AC-Furnace-Slab-on-grade-7-1-kWh-Base</v>
      </c>
      <c r="BIX1" s="105" t="str">
        <f>BIS1&amp;BIX12</f>
        <v>No AC-Furnace-Slab-on-grade-7-1-kWh-Code</v>
      </c>
      <c r="BIY1" s="105" t="str">
        <f>BIS1&amp;BIY12</f>
        <v>No AC-Furnace-Slab-on-grade-7-1-kWh-Measure</v>
      </c>
      <c r="BIZ1" s="105" t="str">
        <f>BIZ2 &amp; "-" &amp; BIZ3 &amp; "-" &amp; BIZ4 &amp; "-" &amp; BIZ5 &amp; "-" &amp; BIZ6 &amp; "-" &amp; BIZ7 &amp; "-"</f>
        <v>No AC-Furnace-Slab-on-grade-7-1-therms-</v>
      </c>
      <c r="BJD1" s="105" t="str">
        <f>BIZ1&amp;BJD12</f>
        <v>No AC-Furnace-Slab-on-grade-7-1-therms-Base</v>
      </c>
      <c r="BJE1" s="105" t="str">
        <f>BIZ1&amp;BJE12</f>
        <v>No AC-Furnace-Slab-on-grade-7-1-therms-Code</v>
      </c>
      <c r="BJF1" s="105" t="str">
        <f>BIZ1&amp;BJF12</f>
        <v>No AC-Furnace-Slab-on-grade-7-1-therms-Measure</v>
      </c>
      <c r="BJG1" s="105" t="str">
        <f>BJG2 &amp; "-" &amp; BJG3 &amp; "-" &amp; BJG4 &amp; "-" &amp; BJG5 &amp; "-" &amp; BJG6 &amp; "-" &amp; BJG7 &amp; "-"</f>
        <v>No AC-Furnace-Slab-on-grade-7-1-kW-</v>
      </c>
      <c r="BJK1" s="105" t="str">
        <f>BJG1&amp;BJK12</f>
        <v>No AC-Furnace-Slab-on-grade-7-1-kW-Base</v>
      </c>
      <c r="BJL1" s="105" t="str">
        <f>BJG1&amp;BJL12</f>
        <v>No AC-Furnace-Slab-on-grade-7-1-kW-Code</v>
      </c>
      <c r="BJM1" s="105" t="str">
        <f>BJG1&amp;BJM12</f>
        <v>No AC-Furnace-Slab-on-grade-7-1-kW-Measure</v>
      </c>
      <c r="BJN1" s="105" t="str">
        <f>BJN2 &amp; "-" &amp; BJN3 &amp; "-" &amp; BJN4 &amp; "-" &amp; BJN5 &amp; "-" &amp; BJN6 &amp; "-" &amp; BJN7 &amp; "-"</f>
        <v>No AC-Furnace-Slab-on-grade-7-2-kWh-</v>
      </c>
      <c r="BJR1" s="105" t="str">
        <f>BJN1&amp;BJR12</f>
        <v>No AC-Furnace-Slab-on-grade-7-2-kWh-Base</v>
      </c>
      <c r="BJS1" s="105" t="str">
        <f>BJN1&amp;BJS12</f>
        <v>No AC-Furnace-Slab-on-grade-7-2-kWh-Code</v>
      </c>
      <c r="BJT1" s="105" t="str">
        <f>BJN1&amp;BJT12</f>
        <v>No AC-Furnace-Slab-on-grade-7-2-kWh-Measure</v>
      </c>
      <c r="BJU1" s="105" t="str">
        <f>BJU2 &amp; "-" &amp; BJU3 &amp; "-" &amp; BJU4 &amp; "-" &amp; BJU5 &amp; "-" &amp; BJU6 &amp; "-" &amp; BJU7 &amp; "-"</f>
        <v>No AC-Furnace-Slab-on-grade-7-2-therms-</v>
      </c>
      <c r="BJY1" s="105" t="str">
        <f>BJU1&amp;BJY12</f>
        <v>No AC-Furnace-Slab-on-grade-7-2-therms-Base</v>
      </c>
      <c r="BJZ1" s="105" t="str">
        <f>BJU1&amp;BJZ12</f>
        <v>No AC-Furnace-Slab-on-grade-7-2-therms-Code</v>
      </c>
      <c r="BKA1" s="105" t="str">
        <f>BJU1&amp;BKA12</f>
        <v>No AC-Furnace-Slab-on-grade-7-2-therms-Measure</v>
      </c>
      <c r="BKB1" s="105" t="str">
        <f>BKB2 &amp; "-" &amp; BKB3 &amp; "-" &amp; BKB4 &amp; "-" &amp; BKB5 &amp; "-" &amp; BKB6 &amp; "-" &amp; BKB7 &amp; "-"</f>
        <v>No AC-Furnace-Slab-on-grade-7-2-kW-</v>
      </c>
      <c r="BKF1" s="105" t="str">
        <f>BKB1&amp;BKF12</f>
        <v>No AC-Furnace-Slab-on-grade-7-2-kW-Base</v>
      </c>
      <c r="BKG1" s="105" t="str">
        <f>BKB1&amp;BKG12</f>
        <v>No AC-Furnace-Slab-on-grade-7-2-kW-Code</v>
      </c>
      <c r="BKH1" s="105" t="str">
        <f>BKB1&amp;BKH12</f>
        <v>No AC-Furnace-Slab-on-grade-7-2-kW-Measure</v>
      </c>
      <c r="BKI1" s="105" t="str">
        <f>BKI2 &amp; "-" &amp; BKI3 &amp; "-" &amp; BKI4 &amp; "-" &amp; BKI5 &amp; "-" &amp; BKI6 &amp; "-" &amp; BKI7 &amp; "-"</f>
        <v>No AC-Furnace-Slab-on-grade-9-1-kWh-</v>
      </c>
      <c r="BKM1" s="105" t="str">
        <f>BKI1&amp;BKM12</f>
        <v>No AC-Furnace-Slab-on-grade-9-1-kWh-Base</v>
      </c>
      <c r="BKN1" s="105" t="str">
        <f>BKI1&amp;BKN12</f>
        <v>No AC-Furnace-Slab-on-grade-9-1-kWh-Code</v>
      </c>
      <c r="BKO1" s="105" t="str">
        <f>BKI1&amp;BKO12</f>
        <v>No AC-Furnace-Slab-on-grade-9-1-kWh-Measure</v>
      </c>
      <c r="BKP1" s="105" t="str">
        <f>BKP2 &amp; "-" &amp; BKP3 &amp; "-" &amp; BKP4 &amp; "-" &amp; BKP5 &amp; "-" &amp; BKP6 &amp; "-" &amp; BKP7 &amp; "-"</f>
        <v>No AC-Furnace-Slab-on-grade-9-1-therms-</v>
      </c>
      <c r="BKT1" s="105" t="str">
        <f>BKP1&amp;BKT12</f>
        <v>No AC-Furnace-Slab-on-grade-9-1-therms-Base</v>
      </c>
      <c r="BKU1" s="105" t="str">
        <f>BKP1&amp;BKU12</f>
        <v>No AC-Furnace-Slab-on-grade-9-1-therms-Code</v>
      </c>
      <c r="BKV1" s="105" t="str">
        <f>BKP1&amp;BKV12</f>
        <v>No AC-Furnace-Slab-on-grade-9-1-therms-Measure</v>
      </c>
      <c r="BKW1" s="105" t="str">
        <f>BKW2 &amp; "-" &amp; BKW3 &amp; "-" &amp; BKW4 &amp; "-" &amp; BKW5 &amp; "-" &amp; BKW6 &amp; "-" &amp; BKW7 &amp; "-"</f>
        <v>No AC-Furnace-Slab-on-grade-9-1-kW-</v>
      </c>
      <c r="BLA1" s="105" t="str">
        <f>BKW1&amp;BLA12</f>
        <v>No AC-Furnace-Slab-on-grade-9-1-kW-Base</v>
      </c>
      <c r="BLB1" s="105" t="str">
        <f>BKW1&amp;BLB12</f>
        <v>No AC-Furnace-Slab-on-grade-9-1-kW-Code</v>
      </c>
      <c r="BLC1" s="105" t="str">
        <f>BKW1&amp;BLC12</f>
        <v>No AC-Furnace-Slab-on-grade-9-1-kW-Measure</v>
      </c>
      <c r="BLD1" s="105" t="str">
        <f>BLD2 &amp; "-" &amp; BLD3 &amp; "-" &amp; BLD4 &amp; "-" &amp; BLD5 &amp; "-" &amp; BLD6 &amp; "-" &amp; BLD7 &amp; "-"</f>
        <v>No AC-Furnace-Slab-on-grade-9-2-kWh-</v>
      </c>
      <c r="BLH1" s="105" t="str">
        <f>BLD1&amp;BLH12</f>
        <v>No AC-Furnace-Slab-on-grade-9-2-kWh-Base</v>
      </c>
      <c r="BLI1" s="105" t="str">
        <f>BLD1&amp;BLI12</f>
        <v>No AC-Furnace-Slab-on-grade-9-2-kWh-Code</v>
      </c>
      <c r="BLJ1" s="105" t="str">
        <f>BLD1&amp;BLJ12</f>
        <v>No AC-Furnace-Slab-on-grade-9-2-kWh-Measure</v>
      </c>
      <c r="BLK1" s="105" t="str">
        <f>BLK2 &amp; "-" &amp; BLK3 &amp; "-" &amp; BLK4 &amp; "-" &amp; BLK5 &amp; "-" &amp; BLK6 &amp; "-" &amp; BLK7 &amp; "-"</f>
        <v>No AC-Furnace-Slab-on-grade-9-2-therms-</v>
      </c>
      <c r="BLO1" s="105" t="str">
        <f>BLK1&amp;BLO12</f>
        <v>No AC-Furnace-Slab-on-grade-9-2-therms-Base</v>
      </c>
      <c r="BLP1" s="105" t="str">
        <f>BLK1&amp;BLP12</f>
        <v>No AC-Furnace-Slab-on-grade-9-2-therms-Code</v>
      </c>
      <c r="BLQ1" s="105" t="str">
        <f>BLK1&amp;BLQ12</f>
        <v>No AC-Furnace-Slab-on-grade-9-2-therms-Measure</v>
      </c>
      <c r="BLR1" s="105" t="str">
        <f>BLR2 &amp; "-" &amp; BLR3 &amp; "-" &amp; BLR4 &amp; "-" &amp; BLR5 &amp; "-" &amp; BLR6 &amp; "-" &amp; BLR7 &amp; "-"</f>
        <v>No AC-Furnace-Slab-on-grade-9-2-kW-</v>
      </c>
      <c r="BLV1" s="105" t="str">
        <f>BLR1&amp;BLV12</f>
        <v>No AC-Furnace-Slab-on-grade-9-2-kW-Base</v>
      </c>
      <c r="BLW1" s="105" t="str">
        <f>BLR1&amp;BLW12</f>
        <v>No AC-Furnace-Slab-on-grade-9-2-kW-Code</v>
      </c>
      <c r="BLX1" s="105" t="str">
        <f>BLR1&amp;BLX12</f>
        <v>No AC-Furnace-Slab-on-grade-9-2-kW-Measure</v>
      </c>
      <c r="BLY1" s="105" t="str">
        <f>BLY2 &amp; "-" &amp; BLY3 &amp; "-" &amp; BLY4 &amp; "-" &amp; BLY5 &amp; "-" &amp; BLY6 &amp; "-" &amp; BLY7 &amp; "-"</f>
        <v>No AC-Furnace-Slab-on-grade-12-1-kWh-</v>
      </c>
      <c r="BMC1" s="105" t="str">
        <f>BLY1&amp;BMC12</f>
        <v>No AC-Furnace-Slab-on-grade-12-1-kWh-Base</v>
      </c>
      <c r="BMD1" s="105" t="str">
        <f>BLY1&amp;BMD12</f>
        <v>No AC-Furnace-Slab-on-grade-12-1-kWh-Code</v>
      </c>
      <c r="BME1" s="105" t="str">
        <f>BLY1&amp;BME12</f>
        <v>No AC-Furnace-Slab-on-grade-12-1-kWh-Measure</v>
      </c>
      <c r="BMF1" s="105" t="str">
        <f>BMF2 &amp; "-" &amp; BMF3 &amp; "-" &amp; BMF4 &amp; "-" &amp; BMF5 &amp; "-" &amp; BMF6 &amp; "-" &amp; BMF7 &amp; "-"</f>
        <v>No AC-Furnace-Slab-on-grade-12-1-therms-</v>
      </c>
      <c r="BMJ1" s="105" t="str">
        <f>BMF1&amp;BMJ12</f>
        <v>No AC-Furnace-Slab-on-grade-12-1-therms-Base</v>
      </c>
      <c r="BMK1" s="105" t="str">
        <f>BMF1&amp;BMK12</f>
        <v>No AC-Furnace-Slab-on-grade-12-1-therms-Code</v>
      </c>
      <c r="BML1" s="105" t="str">
        <f>BMF1&amp;BML12</f>
        <v>No AC-Furnace-Slab-on-grade-12-1-therms-Measure</v>
      </c>
      <c r="BMM1" s="105" t="str">
        <f>BMM2 &amp; "-" &amp; BMM3 &amp; "-" &amp; BMM4 &amp; "-" &amp; BMM5 &amp; "-" &amp; BMM6 &amp; "-" &amp; BMM7 &amp; "-"</f>
        <v>No AC-Furnace-Slab-on-grade-12-1-kW-</v>
      </c>
      <c r="BMQ1" s="105" t="str">
        <f>BMM1&amp;BMQ12</f>
        <v>No AC-Furnace-Slab-on-grade-12-1-kW-Base</v>
      </c>
      <c r="BMR1" s="105" t="str">
        <f>BMM1&amp;BMR12</f>
        <v>No AC-Furnace-Slab-on-grade-12-1-kW-Code</v>
      </c>
      <c r="BMS1" s="105" t="str">
        <f>BMM1&amp;BMS12</f>
        <v>No AC-Furnace-Slab-on-grade-12-1-kW-Measure</v>
      </c>
      <c r="BMT1" s="105" t="str">
        <f>BMT2 &amp; "-" &amp; BMT3 &amp; "-" &amp; BMT4 &amp; "-" &amp; BMT5 &amp; "-" &amp; BMT6 &amp; "-" &amp; BMT7 &amp; "-"</f>
        <v>No AC-Furnace-Slab-on-grade-12-2-kWh-</v>
      </c>
      <c r="BMX1" s="105" t="str">
        <f>BMT1&amp;BMX12</f>
        <v>No AC-Furnace-Slab-on-grade-12-2-kWh-Base</v>
      </c>
      <c r="BMY1" s="105" t="str">
        <f>BMT1&amp;BMY12</f>
        <v>No AC-Furnace-Slab-on-grade-12-2-kWh-Code</v>
      </c>
      <c r="BMZ1" s="105" t="str">
        <f>BMT1&amp;BMZ12</f>
        <v>No AC-Furnace-Slab-on-grade-12-2-kWh-Measure</v>
      </c>
      <c r="BNA1" s="105" t="str">
        <f>BNA2 &amp; "-" &amp; BNA3 &amp; "-" &amp; BNA4 &amp; "-" &amp; BNA5 &amp; "-" &amp; BNA6 &amp; "-" &amp; BNA7 &amp; "-"</f>
        <v>No AC-Furnace-Slab-on-grade-12-2-therms-</v>
      </c>
      <c r="BNE1" s="105" t="str">
        <f>BNA1&amp;BNE12</f>
        <v>No AC-Furnace-Slab-on-grade-12-2-therms-Base</v>
      </c>
      <c r="BNF1" s="105" t="str">
        <f>BNA1&amp;BNF12</f>
        <v>No AC-Furnace-Slab-on-grade-12-2-therms-Code</v>
      </c>
      <c r="BNG1" s="105" t="str">
        <f>BNA1&amp;BNG12</f>
        <v>No AC-Furnace-Slab-on-grade-12-2-therms-Measure</v>
      </c>
      <c r="BNH1" s="105" t="str">
        <f>BNH2 &amp; "-" &amp; BNH3 &amp; "-" &amp; BNH4 &amp; "-" &amp; BNH5 &amp; "-" &amp; BNH6 &amp; "-" &amp; BNH7 &amp; "-"</f>
        <v>No AC-Furnace-Slab-on-grade-12-2-kW-</v>
      </c>
      <c r="BNL1" s="105" t="str">
        <f>BNH1&amp;BNL12</f>
        <v>No AC-Furnace-Slab-on-grade-12-2-kW-Base</v>
      </c>
      <c r="BNM1" s="105" t="str">
        <f>BNH1&amp;BNM12</f>
        <v>No AC-Furnace-Slab-on-grade-12-2-kW-Code</v>
      </c>
      <c r="BNN1" s="105" t="str">
        <f>BNH1&amp;BNN12</f>
        <v>No AC-Furnace-Slab-on-grade-12-2-kW-Measure</v>
      </c>
      <c r="BNO1" s="105" t="str">
        <f>BNO2 &amp; "-" &amp; BNO3 &amp; "-" &amp; BNO4 &amp; "-" &amp; BNO5 &amp; "-" &amp; BNO6 &amp; "-" &amp; BNO7 &amp; "-"</f>
        <v>No AC-Furnace-Slab-on-grade-13-1-kWh-</v>
      </c>
      <c r="BNS1" s="105" t="str">
        <f>BNO1&amp;BNS12</f>
        <v>No AC-Furnace-Slab-on-grade-13-1-kWh-Base</v>
      </c>
      <c r="BNT1" s="105" t="str">
        <f>BNO1&amp;BNT12</f>
        <v>No AC-Furnace-Slab-on-grade-13-1-kWh-Code</v>
      </c>
      <c r="BNU1" s="105" t="str">
        <f>BNO1&amp;BNU12</f>
        <v>No AC-Furnace-Slab-on-grade-13-1-kWh-Measure</v>
      </c>
      <c r="BNV1" s="105" t="str">
        <f>BNV2 &amp; "-" &amp; BNV3 &amp; "-" &amp; BNV4 &amp; "-" &amp; BNV5 &amp; "-" &amp; BNV6 &amp; "-" &amp; BNV7 &amp; "-"</f>
        <v>No AC-Furnace-Slab-on-grade-13-1-therms-</v>
      </c>
      <c r="BNZ1" s="105" t="str">
        <f>BNV1&amp;BNZ12</f>
        <v>No AC-Furnace-Slab-on-grade-13-1-therms-Base</v>
      </c>
      <c r="BOA1" s="105" t="str">
        <f>BNV1&amp;BOA12</f>
        <v>No AC-Furnace-Slab-on-grade-13-1-therms-Code</v>
      </c>
      <c r="BOB1" s="105" t="str">
        <f>BNV1&amp;BOB12</f>
        <v>No AC-Furnace-Slab-on-grade-13-1-therms-Measure</v>
      </c>
      <c r="BOC1" s="105" t="str">
        <f>BOC2 &amp; "-" &amp; BOC3 &amp; "-" &amp; BOC4 &amp; "-" &amp; BOC5 &amp; "-" &amp; BOC6 &amp; "-" &amp; BOC7 &amp; "-"</f>
        <v>No AC-Furnace-Slab-on-grade-13-1-kW-</v>
      </c>
      <c r="BOG1" s="105" t="str">
        <f>BOC1&amp;BOG12</f>
        <v>No AC-Furnace-Slab-on-grade-13-1-kW-Base</v>
      </c>
      <c r="BOH1" s="105" t="str">
        <f>BOC1&amp;BOH12</f>
        <v>No AC-Furnace-Slab-on-grade-13-1-kW-Code</v>
      </c>
      <c r="BOI1" s="105" t="str">
        <f>BOC1&amp;BOI12</f>
        <v>No AC-Furnace-Slab-on-grade-13-1-kW-Measure</v>
      </c>
      <c r="BOJ1" s="105" t="str">
        <f>BOJ2 &amp; "-" &amp; BOJ3 &amp; "-" &amp; BOJ4 &amp; "-" &amp; BOJ5 &amp; "-" &amp; BOJ6 &amp; "-" &amp; BOJ7 &amp; "-"</f>
        <v>No AC-Furnace-Slab-on-grade-13-2-kWh-</v>
      </c>
      <c r="BON1" s="105" t="str">
        <f>BOJ1&amp;BON12</f>
        <v>No AC-Furnace-Slab-on-grade-13-2-kWh-Base</v>
      </c>
      <c r="BOO1" s="105" t="str">
        <f>BOJ1&amp;BOO12</f>
        <v>No AC-Furnace-Slab-on-grade-13-2-kWh-Code</v>
      </c>
      <c r="BOP1" s="105" t="str">
        <f>BOJ1&amp;BOP12</f>
        <v>No AC-Furnace-Slab-on-grade-13-2-kWh-Measure</v>
      </c>
      <c r="BOQ1" s="105" t="str">
        <f>BOQ2 &amp; "-" &amp; BOQ3 &amp; "-" &amp; BOQ4 &amp; "-" &amp; BOQ5 &amp; "-" &amp; BOQ6 &amp; "-" &amp; BOQ7 &amp; "-"</f>
        <v>No AC-Furnace-Slab-on-grade-13-2-therms-</v>
      </c>
      <c r="BOU1" s="105" t="str">
        <f>BOQ1&amp;BOU12</f>
        <v>No AC-Furnace-Slab-on-grade-13-2-therms-Base</v>
      </c>
      <c r="BOV1" s="105" t="str">
        <f>BOQ1&amp;BOV12</f>
        <v>No AC-Furnace-Slab-on-grade-13-2-therms-Code</v>
      </c>
      <c r="BOW1" s="105" t="str">
        <f>BOQ1&amp;BOW12</f>
        <v>No AC-Furnace-Slab-on-grade-13-2-therms-Measure</v>
      </c>
      <c r="BOX1" s="105" t="str">
        <f>BOX2 &amp; "-" &amp; BOX3 &amp; "-" &amp; BOX4 &amp; "-" &amp; BOX5 &amp; "-" &amp; BOX6 &amp; "-" &amp; BOX7 &amp; "-"</f>
        <v>No AC-Furnace-Slab-on-grade-13-2-kW-</v>
      </c>
      <c r="BPB1" s="105" t="str">
        <f>BOX1&amp;BPB12</f>
        <v>No AC-Furnace-Slab-on-grade-13-2-kW-Base</v>
      </c>
      <c r="BPC1" s="105" t="str">
        <f>BOX1&amp;BPC12</f>
        <v>No AC-Furnace-Slab-on-grade-13-2-kW-Code</v>
      </c>
      <c r="BPD1" s="105" t="str">
        <f>BOX1&amp;BPD12</f>
        <v>No AC-Furnace-Slab-on-grade-13-2-kW-Measure</v>
      </c>
      <c r="BPE1" s="105" t="str">
        <f>BPE2 &amp; "-" &amp; BPE3 &amp; "-" &amp; BPE4 &amp; "-" &amp; BPE5 &amp; "-" &amp; BPE6 &amp; "-" &amp; BPE7 &amp; "-"</f>
        <v>No AC-Wall Furnace-Slab-on-grade-3-1-kWh-</v>
      </c>
      <c r="BPI1" s="105" t="str">
        <f>BPE1&amp;BPI12</f>
        <v>No AC-Wall Furnace-Slab-on-grade-3-1-kWh-Base</v>
      </c>
      <c r="BPJ1" s="105" t="str">
        <f>BPE1&amp;BPJ12</f>
        <v>No AC-Wall Furnace-Slab-on-grade-3-1-kWh-Code</v>
      </c>
      <c r="BPK1" s="105" t="str">
        <f>BPE1&amp;BPK12</f>
        <v>No AC-Wall Furnace-Slab-on-grade-3-1-kWh-Measure</v>
      </c>
      <c r="BPL1" s="105" t="str">
        <f>BPL2 &amp; "-" &amp; BPL3 &amp; "-" &amp; BPL4 &amp; "-" &amp; BPL5 &amp; "-" &amp; BPL6 &amp; "-" &amp; BPL7 &amp; "-"</f>
        <v>No AC-Wall Furnace-Slab-on-grade-3-1-therms-</v>
      </c>
      <c r="BPP1" s="105" t="str">
        <f>BPL1&amp;BPP12</f>
        <v>No AC-Wall Furnace-Slab-on-grade-3-1-therms-Base</v>
      </c>
      <c r="BPQ1" s="105" t="str">
        <f>BPL1&amp;BPQ12</f>
        <v>No AC-Wall Furnace-Slab-on-grade-3-1-therms-Code</v>
      </c>
      <c r="BPR1" s="105" t="str">
        <f>BPL1&amp;BPR12</f>
        <v>No AC-Wall Furnace-Slab-on-grade-3-1-therms-Measure</v>
      </c>
      <c r="BPS1" s="105" t="str">
        <f>BPS2 &amp; "-" &amp; BPS3 &amp; "-" &amp; BPS4 &amp; "-" &amp; BPS5 &amp; "-" &amp; BPS6 &amp; "-" &amp; BPS7 &amp; "-"</f>
        <v>No AC-Wall Furnace-Slab-on-grade-3-1-kW-</v>
      </c>
      <c r="BPW1" s="105" t="str">
        <f>BPS1&amp;BPW12</f>
        <v>No AC-Wall Furnace-Slab-on-grade-3-1-kW-Base</v>
      </c>
      <c r="BPX1" s="105" t="str">
        <f>BPS1&amp;BPX12</f>
        <v>No AC-Wall Furnace-Slab-on-grade-3-1-kW-Code</v>
      </c>
      <c r="BPY1" s="105" t="str">
        <f>BPS1&amp;BPY12</f>
        <v>No AC-Wall Furnace-Slab-on-grade-3-1-kW-Measure</v>
      </c>
      <c r="BPZ1" s="105" t="str">
        <f>BPZ2 &amp; "-" &amp; BPZ3 &amp; "-" &amp; BPZ4 &amp; "-" &amp; BPZ5 &amp; "-" &amp; BPZ6 &amp; "-" &amp; BPZ7 &amp; "-"</f>
        <v>No AC-Wall Furnace-Slab-on-grade-3-2-kWh-</v>
      </c>
      <c r="BQD1" s="105" t="str">
        <f>BPZ1&amp;BQD12</f>
        <v>No AC-Wall Furnace-Slab-on-grade-3-2-kWh-Base</v>
      </c>
      <c r="BQE1" s="105" t="str">
        <f>BPZ1&amp;BQE12</f>
        <v>No AC-Wall Furnace-Slab-on-grade-3-2-kWh-Code</v>
      </c>
      <c r="BQF1" s="105" t="str">
        <f>BPZ1&amp;BQF12</f>
        <v>No AC-Wall Furnace-Slab-on-grade-3-2-kWh-Measure</v>
      </c>
      <c r="BQG1" s="105" t="str">
        <f>BQG2 &amp; "-" &amp; BQG3 &amp; "-" &amp; BQG4 &amp; "-" &amp; BQG5 &amp; "-" &amp; BQG6 &amp; "-" &amp; BQG7 &amp; "-"</f>
        <v>No AC-Wall Furnace-Slab-on-grade-3-2-therms-</v>
      </c>
      <c r="BQK1" s="105" t="str">
        <f>BQG1&amp;BQK12</f>
        <v>No AC-Wall Furnace-Slab-on-grade-3-2-therms-Base</v>
      </c>
      <c r="BQL1" s="105" t="str">
        <f>BQG1&amp;BQL12</f>
        <v>No AC-Wall Furnace-Slab-on-grade-3-2-therms-Code</v>
      </c>
      <c r="BQM1" s="105" t="str">
        <f>BQG1&amp;BQM12</f>
        <v>No AC-Wall Furnace-Slab-on-grade-3-2-therms-Measure</v>
      </c>
      <c r="BQN1" s="105" t="str">
        <f>BQN2 &amp; "-" &amp; BQN3 &amp; "-" &amp; BQN4 &amp; "-" &amp; BQN5 &amp; "-" &amp; BQN6 &amp; "-" &amp; BQN7 &amp; "-"</f>
        <v>No AC-Wall Furnace-Slab-on-grade-3-2-kW-</v>
      </c>
      <c r="BQR1" s="105" t="str">
        <f>BQN1&amp;BQR12</f>
        <v>No AC-Wall Furnace-Slab-on-grade-3-2-kW-Base</v>
      </c>
      <c r="BQS1" s="105" t="str">
        <f>BQN1&amp;BQS12</f>
        <v>No AC-Wall Furnace-Slab-on-grade-3-2-kW-Code</v>
      </c>
      <c r="BQT1" s="105" t="str">
        <f>BQN1&amp;BQT12</f>
        <v>No AC-Wall Furnace-Slab-on-grade-3-2-kW-Measure</v>
      </c>
      <c r="BQU1" s="105" t="str">
        <f>BQU2 &amp; "-" &amp; BQU3 &amp; "-" &amp; BQU4 &amp; "-" &amp; BQU5 &amp; "-" &amp; BQU6 &amp; "-" &amp; BQU7 &amp; "-"</f>
        <v>No AC-Wall Furnace-Slab-on-grade-4-1-kWh-</v>
      </c>
      <c r="BQY1" s="105" t="str">
        <f>BQU1&amp;BQY12</f>
        <v>No AC-Wall Furnace-Slab-on-grade-4-1-kWh-Base</v>
      </c>
      <c r="BQZ1" s="105" t="str">
        <f>BQU1&amp;BQZ12</f>
        <v>No AC-Wall Furnace-Slab-on-grade-4-1-kWh-Code</v>
      </c>
      <c r="BRA1" s="105" t="str">
        <f>BQU1&amp;BRA12</f>
        <v>No AC-Wall Furnace-Slab-on-grade-4-1-kWh-Measure</v>
      </c>
      <c r="BRB1" s="105" t="str">
        <f>BRB2 &amp; "-" &amp; BRB3 &amp; "-" &amp; BRB4 &amp; "-" &amp; BRB5 &amp; "-" &amp; BRB6 &amp; "-" &amp; BRB7 &amp; "-"</f>
        <v>No AC-Wall Furnace-Slab-on-grade-4-1-therms-</v>
      </c>
      <c r="BRF1" s="105" t="str">
        <f>BRB1&amp;BRF12</f>
        <v>No AC-Wall Furnace-Slab-on-grade-4-1-therms-Base</v>
      </c>
      <c r="BRG1" s="105" t="str">
        <f>BRB1&amp;BRG12</f>
        <v>No AC-Wall Furnace-Slab-on-grade-4-1-therms-Code</v>
      </c>
      <c r="BRH1" s="105" t="str">
        <f>BRB1&amp;BRH12</f>
        <v>No AC-Wall Furnace-Slab-on-grade-4-1-therms-Measure</v>
      </c>
      <c r="BRI1" s="105" t="str">
        <f>BRI2 &amp; "-" &amp; BRI3 &amp; "-" &amp; BRI4 &amp; "-" &amp; BRI5 &amp; "-" &amp; BRI6 &amp; "-" &amp; BRI7 &amp; "-"</f>
        <v>No AC-Wall Furnace-Slab-on-grade-4-1-kW-</v>
      </c>
      <c r="BRM1" s="105" t="str">
        <f>BRI1&amp;BRM12</f>
        <v>No AC-Wall Furnace-Slab-on-grade-4-1-kW-Base</v>
      </c>
      <c r="BRN1" s="105" t="str">
        <f>BRI1&amp;BRN12</f>
        <v>No AC-Wall Furnace-Slab-on-grade-4-1-kW-Code</v>
      </c>
      <c r="BRO1" s="105" t="str">
        <f>BRI1&amp;BRO12</f>
        <v>No AC-Wall Furnace-Slab-on-grade-4-1-kW-Measure</v>
      </c>
      <c r="BRP1" s="105" t="str">
        <f>BRP2 &amp; "-" &amp; BRP3 &amp; "-" &amp; BRP4 &amp; "-" &amp; BRP5 &amp; "-" &amp; BRP6 &amp; "-" &amp; BRP7 &amp; "-"</f>
        <v>No AC-Wall Furnace-Slab-on-grade-4-2-kWh-</v>
      </c>
      <c r="BRT1" s="105" t="str">
        <f>BRP1&amp;BRT12</f>
        <v>No AC-Wall Furnace-Slab-on-grade-4-2-kWh-Base</v>
      </c>
      <c r="BRU1" s="105" t="str">
        <f>BRP1&amp;BRU12</f>
        <v>No AC-Wall Furnace-Slab-on-grade-4-2-kWh-Code</v>
      </c>
      <c r="BRV1" s="105" t="str">
        <f>BRP1&amp;BRV12</f>
        <v>No AC-Wall Furnace-Slab-on-grade-4-2-kWh-Measure</v>
      </c>
      <c r="BRW1" s="105" t="str">
        <f>BRW2 &amp; "-" &amp; BRW3 &amp; "-" &amp; BRW4 &amp; "-" &amp; BRW5 &amp; "-" &amp; BRW6 &amp; "-" &amp; BRW7 &amp; "-"</f>
        <v>No AC-Wall Furnace-Slab-on-grade-4-2-therms-</v>
      </c>
      <c r="BSA1" s="105" t="str">
        <f>BRW1&amp;BSA12</f>
        <v>No AC-Wall Furnace-Slab-on-grade-4-2-therms-Base</v>
      </c>
      <c r="BSB1" s="105" t="str">
        <f>BRW1&amp;BSB12</f>
        <v>No AC-Wall Furnace-Slab-on-grade-4-2-therms-Code</v>
      </c>
      <c r="BSC1" s="105" t="str">
        <f>BRW1&amp;BSC12</f>
        <v>No AC-Wall Furnace-Slab-on-grade-4-2-therms-Measure</v>
      </c>
      <c r="BSD1" s="105" t="str">
        <f>BSD2 &amp; "-" &amp; BSD3 &amp; "-" &amp; BSD4 &amp; "-" &amp; BSD5 &amp; "-" &amp; BSD6 &amp; "-" &amp; BSD7 &amp; "-"</f>
        <v>No AC-Wall Furnace-Slab-on-grade-4-2-kW-</v>
      </c>
      <c r="BSH1" s="105" t="str">
        <f>BSD1&amp;BSH12</f>
        <v>No AC-Wall Furnace-Slab-on-grade-4-2-kW-Base</v>
      </c>
      <c r="BSI1" s="105" t="str">
        <f>BSD1&amp;BSI12</f>
        <v>No AC-Wall Furnace-Slab-on-grade-4-2-kW-Code</v>
      </c>
      <c r="BSJ1" s="105" t="str">
        <f>BSD1&amp;BSJ12</f>
        <v>No AC-Wall Furnace-Slab-on-grade-4-2-kW-Measure</v>
      </c>
      <c r="BSK1" s="105" t="str">
        <f>BSK2 &amp; "-" &amp; BSK3 &amp; "-" &amp; BSK4 &amp; "-" &amp; BSK5 &amp; "-" &amp; BSK6 &amp; "-" &amp; BSK7 &amp; "-"</f>
        <v>No AC-Wall Furnace-Slab-on-grade-7-1-kWh-</v>
      </c>
      <c r="BSO1" s="105" t="str">
        <f>BSK1&amp;BSO12</f>
        <v>No AC-Wall Furnace-Slab-on-grade-7-1-kWh-Base</v>
      </c>
      <c r="BSP1" s="105" t="str">
        <f>BSK1&amp;BSP12</f>
        <v>No AC-Wall Furnace-Slab-on-grade-7-1-kWh-Code</v>
      </c>
      <c r="BSQ1" s="105" t="str">
        <f>BSK1&amp;BSQ12</f>
        <v>No AC-Wall Furnace-Slab-on-grade-7-1-kWh-Measure</v>
      </c>
      <c r="BSR1" s="105" t="str">
        <f>BSR2 &amp; "-" &amp; BSR3 &amp; "-" &amp; BSR4 &amp; "-" &amp; BSR5 &amp; "-" &amp; BSR6 &amp; "-" &amp; BSR7 &amp; "-"</f>
        <v>No AC-Wall Furnace-Slab-on-grade-7-1-therms-</v>
      </c>
      <c r="BSV1" s="105" t="str">
        <f>BSR1&amp;BSV12</f>
        <v>No AC-Wall Furnace-Slab-on-grade-7-1-therms-Base</v>
      </c>
      <c r="BSW1" s="105" t="str">
        <f>BSR1&amp;BSW12</f>
        <v>No AC-Wall Furnace-Slab-on-grade-7-1-therms-Code</v>
      </c>
      <c r="BSX1" s="105" t="str">
        <f>BSR1&amp;BSX12</f>
        <v>No AC-Wall Furnace-Slab-on-grade-7-1-therms-Measure</v>
      </c>
      <c r="BSY1" s="105" t="str">
        <f>BSY2 &amp; "-" &amp; BSY3 &amp; "-" &amp; BSY4 &amp; "-" &amp; BSY5 &amp; "-" &amp; BSY6 &amp; "-" &amp; BSY7 &amp; "-"</f>
        <v>No AC-Wall Furnace-Slab-on-grade-7-1-kW-</v>
      </c>
      <c r="BTC1" s="105" t="str">
        <f>BSY1&amp;BTC12</f>
        <v>No AC-Wall Furnace-Slab-on-grade-7-1-kW-Base</v>
      </c>
      <c r="BTD1" s="105" t="str">
        <f>BSY1&amp;BTD12</f>
        <v>No AC-Wall Furnace-Slab-on-grade-7-1-kW-Code</v>
      </c>
      <c r="BTE1" s="105" t="str">
        <f>BSY1&amp;BTE12</f>
        <v>No AC-Wall Furnace-Slab-on-grade-7-1-kW-Measure</v>
      </c>
      <c r="BTF1" s="105" t="str">
        <f>BTF2 &amp; "-" &amp; BTF3 &amp; "-" &amp; BTF4 &amp; "-" &amp; BTF5 &amp; "-" &amp; BTF6 &amp; "-" &amp; BTF7 &amp; "-"</f>
        <v>No AC-Wall Furnace-Slab-on-grade-7-2-kWh-</v>
      </c>
      <c r="BTJ1" s="105" t="str">
        <f>BTF1&amp;BTJ12</f>
        <v>No AC-Wall Furnace-Slab-on-grade-7-2-kWh-Base</v>
      </c>
      <c r="BTK1" s="105" t="str">
        <f>BTF1&amp;BTK12</f>
        <v>No AC-Wall Furnace-Slab-on-grade-7-2-kWh-Code</v>
      </c>
      <c r="BTL1" s="105" t="str">
        <f>BTF1&amp;BTL12</f>
        <v>No AC-Wall Furnace-Slab-on-grade-7-2-kWh-Measure</v>
      </c>
      <c r="BTM1" s="105" t="str">
        <f>BTM2 &amp; "-" &amp; BTM3 &amp; "-" &amp; BTM4 &amp; "-" &amp; BTM5 &amp; "-" &amp; BTM6 &amp; "-" &amp; BTM7 &amp; "-"</f>
        <v>No AC-Wall Furnace-Slab-on-grade-7-2-therms-</v>
      </c>
      <c r="BTQ1" s="105" t="str">
        <f>BTM1&amp;BTQ12</f>
        <v>No AC-Wall Furnace-Slab-on-grade-7-2-therms-Base</v>
      </c>
      <c r="BTR1" s="105" t="str">
        <f>BTM1&amp;BTR12</f>
        <v>No AC-Wall Furnace-Slab-on-grade-7-2-therms-Code</v>
      </c>
      <c r="BTS1" s="105" t="str">
        <f>BTM1&amp;BTS12</f>
        <v>No AC-Wall Furnace-Slab-on-grade-7-2-therms-Measure</v>
      </c>
      <c r="BTT1" s="105" t="str">
        <f>BTT2 &amp; "-" &amp; BTT3 &amp; "-" &amp; BTT4 &amp; "-" &amp; BTT5 &amp; "-" &amp; BTT6 &amp; "-" &amp; BTT7 &amp; "-"</f>
        <v>No AC-Wall Furnace-Slab-on-grade-7-2-kW-</v>
      </c>
      <c r="BTX1" s="105" t="str">
        <f>BTT1&amp;BTX12</f>
        <v>No AC-Wall Furnace-Slab-on-grade-7-2-kW-Base</v>
      </c>
      <c r="BTY1" s="105" t="str">
        <f>BTT1&amp;BTY12</f>
        <v>No AC-Wall Furnace-Slab-on-grade-7-2-kW-Code</v>
      </c>
      <c r="BTZ1" s="105" t="str">
        <f>BTT1&amp;BTZ12</f>
        <v>No AC-Wall Furnace-Slab-on-grade-7-2-kW-Measure</v>
      </c>
      <c r="BUA1" s="105" t="str">
        <f>BUA2 &amp; "-" &amp; BUA3 &amp; "-" &amp; BUA4 &amp; "-" &amp; BUA5 &amp; "-" &amp; BUA6 &amp; "-" &amp; BUA7 &amp; "-"</f>
        <v>No AC-Wall Furnace-Slab-on-grade-9-1-kWh-</v>
      </c>
      <c r="BUE1" s="105" t="str">
        <f>BUA1&amp;BUE12</f>
        <v>No AC-Wall Furnace-Slab-on-grade-9-1-kWh-Base</v>
      </c>
      <c r="BUF1" s="105" t="str">
        <f>BUA1&amp;BUF12</f>
        <v>No AC-Wall Furnace-Slab-on-grade-9-1-kWh-Code</v>
      </c>
      <c r="BUG1" s="105" t="str">
        <f>BUA1&amp;BUG12</f>
        <v>No AC-Wall Furnace-Slab-on-grade-9-1-kWh-Measure</v>
      </c>
      <c r="BUH1" s="105" t="str">
        <f>BUH2 &amp; "-" &amp; BUH3 &amp; "-" &amp; BUH4 &amp; "-" &amp; BUH5 &amp; "-" &amp; BUH6 &amp; "-" &amp; BUH7 &amp; "-"</f>
        <v>No AC-Wall Furnace-Slab-on-grade-9-1-therms-</v>
      </c>
      <c r="BUL1" s="105" t="str">
        <f>BUH1&amp;BUL12</f>
        <v>No AC-Wall Furnace-Slab-on-grade-9-1-therms-Base</v>
      </c>
      <c r="BUM1" s="105" t="str">
        <f>BUH1&amp;BUM12</f>
        <v>No AC-Wall Furnace-Slab-on-grade-9-1-therms-Code</v>
      </c>
      <c r="BUN1" s="105" t="str">
        <f>BUH1&amp;BUN12</f>
        <v>No AC-Wall Furnace-Slab-on-grade-9-1-therms-Measure</v>
      </c>
      <c r="BUO1" s="105" t="str">
        <f>BUO2 &amp; "-" &amp; BUO3 &amp; "-" &amp; BUO4 &amp; "-" &amp; BUO5 &amp; "-" &amp; BUO6 &amp; "-" &amp; BUO7 &amp; "-"</f>
        <v>No AC-Wall Furnace-Slab-on-grade-9-1-kW-</v>
      </c>
      <c r="BUS1" s="105" t="str">
        <f>BUO1&amp;BUS12</f>
        <v>No AC-Wall Furnace-Slab-on-grade-9-1-kW-Base</v>
      </c>
      <c r="BUT1" s="105" t="str">
        <f>BUO1&amp;BUT12</f>
        <v>No AC-Wall Furnace-Slab-on-grade-9-1-kW-Code</v>
      </c>
      <c r="BUU1" s="105" t="str">
        <f>BUO1&amp;BUU12</f>
        <v>No AC-Wall Furnace-Slab-on-grade-9-1-kW-Measure</v>
      </c>
      <c r="BUV1" s="105" t="str">
        <f>BUV2 &amp; "-" &amp; BUV3 &amp; "-" &amp; BUV4 &amp; "-" &amp; BUV5 &amp; "-" &amp; BUV6 &amp; "-" &amp; BUV7 &amp; "-"</f>
        <v>No AC-Wall Furnace-Slab-on-grade-9-2-kWh-</v>
      </c>
      <c r="BUZ1" s="105" t="str">
        <f>BUV1&amp;BUZ12</f>
        <v>No AC-Wall Furnace-Slab-on-grade-9-2-kWh-Base</v>
      </c>
      <c r="BVA1" s="105" t="str">
        <f>BUV1&amp;BVA12</f>
        <v>No AC-Wall Furnace-Slab-on-grade-9-2-kWh-Code</v>
      </c>
      <c r="BVB1" s="105" t="str">
        <f>BUV1&amp;BVB12</f>
        <v>No AC-Wall Furnace-Slab-on-grade-9-2-kWh-Measure</v>
      </c>
      <c r="BVC1" s="105" t="str">
        <f>BVC2 &amp; "-" &amp; BVC3 &amp; "-" &amp; BVC4 &amp; "-" &amp; BVC5 &amp; "-" &amp; BVC6 &amp; "-" &amp; BVC7 &amp; "-"</f>
        <v>No AC-Wall Furnace-Slab-on-grade-9-2-therms-</v>
      </c>
      <c r="BVG1" s="105" t="str">
        <f>BVC1&amp;BVG12</f>
        <v>No AC-Wall Furnace-Slab-on-grade-9-2-therms-Base</v>
      </c>
      <c r="BVH1" s="105" t="str">
        <f>BVC1&amp;BVH12</f>
        <v>No AC-Wall Furnace-Slab-on-grade-9-2-therms-Code</v>
      </c>
      <c r="BVI1" s="105" t="str">
        <f>BVC1&amp;BVI12</f>
        <v>No AC-Wall Furnace-Slab-on-grade-9-2-therms-Measure</v>
      </c>
      <c r="BVJ1" s="105" t="str">
        <f>BVJ2 &amp; "-" &amp; BVJ3 &amp; "-" &amp; BVJ4 &amp; "-" &amp; BVJ5 &amp; "-" &amp; BVJ6 &amp; "-" &amp; BVJ7 &amp; "-"</f>
        <v>No AC-Wall Furnace-Slab-on-grade-9-2-kW-</v>
      </c>
      <c r="BVN1" s="105" t="str">
        <f>BVJ1&amp;BVN12</f>
        <v>No AC-Wall Furnace-Slab-on-grade-9-2-kW-Base</v>
      </c>
      <c r="BVO1" s="105" t="str">
        <f>BVJ1&amp;BVO12</f>
        <v>No AC-Wall Furnace-Slab-on-grade-9-2-kW-Code</v>
      </c>
      <c r="BVP1" s="105" t="str">
        <f>BVJ1&amp;BVP12</f>
        <v>No AC-Wall Furnace-Slab-on-grade-9-2-kW-Measure</v>
      </c>
      <c r="BVQ1" s="105" t="str">
        <f>BVQ2 &amp; "-" &amp; BVQ3 &amp; "-" &amp; BVQ4 &amp; "-" &amp; BVQ5 &amp; "-" &amp; BVQ6 &amp; "-" &amp; BVQ7 &amp; "-"</f>
        <v>No AC-Wall Furnace-Slab-on-grade-12-1-kWh-</v>
      </c>
      <c r="BVU1" s="105" t="str">
        <f>BVQ1&amp;BVU12</f>
        <v>No AC-Wall Furnace-Slab-on-grade-12-1-kWh-Base</v>
      </c>
      <c r="BVV1" s="105" t="str">
        <f>BVQ1&amp;BVV12</f>
        <v>No AC-Wall Furnace-Slab-on-grade-12-1-kWh-Code</v>
      </c>
      <c r="BVW1" s="105" t="str">
        <f>BVQ1&amp;BVW12</f>
        <v>No AC-Wall Furnace-Slab-on-grade-12-1-kWh-Measure</v>
      </c>
      <c r="BVX1" s="105" t="str">
        <f>BVX2 &amp; "-" &amp; BVX3 &amp; "-" &amp; BVX4 &amp; "-" &amp; BVX5 &amp; "-" &amp; BVX6 &amp; "-" &amp; BVX7 &amp; "-"</f>
        <v>No AC-Wall Furnace-Slab-on-grade-12-1-therms-</v>
      </c>
      <c r="BWB1" s="105" t="str">
        <f>BVX1&amp;BWB12</f>
        <v>No AC-Wall Furnace-Slab-on-grade-12-1-therms-Base</v>
      </c>
      <c r="BWC1" s="105" t="str">
        <f>BVX1&amp;BWC12</f>
        <v>No AC-Wall Furnace-Slab-on-grade-12-1-therms-Code</v>
      </c>
      <c r="BWD1" s="105" t="str">
        <f>BVX1&amp;BWD12</f>
        <v>No AC-Wall Furnace-Slab-on-grade-12-1-therms-Measure</v>
      </c>
      <c r="BWE1" s="105" t="str">
        <f>BWE2 &amp; "-" &amp; BWE3 &amp; "-" &amp; BWE4 &amp; "-" &amp; BWE5 &amp; "-" &amp; BWE6 &amp; "-" &amp; BWE7 &amp; "-"</f>
        <v>No AC-Wall Furnace-Slab-on-grade-12-1-kW-</v>
      </c>
      <c r="BWI1" s="105" t="str">
        <f>BWE1&amp;BWI12</f>
        <v>No AC-Wall Furnace-Slab-on-grade-12-1-kW-Base</v>
      </c>
      <c r="BWJ1" s="105" t="str">
        <f>BWE1&amp;BWJ12</f>
        <v>No AC-Wall Furnace-Slab-on-grade-12-1-kW-Code</v>
      </c>
      <c r="BWK1" s="105" t="str">
        <f>BWE1&amp;BWK12</f>
        <v>No AC-Wall Furnace-Slab-on-grade-12-1-kW-Measure</v>
      </c>
      <c r="BWL1" s="105" t="str">
        <f>BWL2 &amp; "-" &amp; BWL3 &amp; "-" &amp; BWL4 &amp; "-" &amp; BWL5 &amp; "-" &amp; BWL6 &amp; "-" &amp; BWL7 &amp; "-"</f>
        <v>No AC-Wall Furnace-Slab-on-grade-12-2-kWh-</v>
      </c>
      <c r="BWP1" s="105" t="str">
        <f>BWL1&amp;BWP12</f>
        <v>No AC-Wall Furnace-Slab-on-grade-12-2-kWh-Base</v>
      </c>
      <c r="BWQ1" s="105" t="str">
        <f>BWL1&amp;BWQ12</f>
        <v>No AC-Wall Furnace-Slab-on-grade-12-2-kWh-Code</v>
      </c>
      <c r="BWR1" s="105" t="str">
        <f>BWL1&amp;BWR12</f>
        <v>No AC-Wall Furnace-Slab-on-grade-12-2-kWh-Measure</v>
      </c>
      <c r="BWS1" s="105" t="str">
        <f>BWS2 &amp; "-" &amp; BWS3 &amp; "-" &amp; BWS4 &amp; "-" &amp; BWS5 &amp; "-" &amp; BWS6 &amp; "-" &amp; BWS7 &amp; "-"</f>
        <v>No AC-Wall Furnace-Slab-on-grade-12-2-therms-</v>
      </c>
      <c r="BWW1" s="105" t="str">
        <f>BWS1&amp;BWW12</f>
        <v>No AC-Wall Furnace-Slab-on-grade-12-2-therms-Base</v>
      </c>
      <c r="BWX1" s="105" t="str">
        <f>BWS1&amp;BWX12</f>
        <v>No AC-Wall Furnace-Slab-on-grade-12-2-therms-Code</v>
      </c>
      <c r="BWY1" s="105" t="str">
        <f>BWS1&amp;BWY12</f>
        <v>No AC-Wall Furnace-Slab-on-grade-12-2-therms-Measure</v>
      </c>
      <c r="BWZ1" s="105" t="str">
        <f>BWZ2 &amp; "-" &amp; BWZ3 &amp; "-" &amp; BWZ4 &amp; "-" &amp; BWZ5 &amp; "-" &amp; BWZ6 &amp; "-" &amp; BWZ7 &amp; "-"</f>
        <v>No AC-Wall Furnace-Slab-on-grade-12-2-kW-</v>
      </c>
      <c r="BXD1" s="105" t="str">
        <f>BWZ1&amp;BXD12</f>
        <v>No AC-Wall Furnace-Slab-on-grade-12-2-kW-Base</v>
      </c>
      <c r="BXE1" s="105" t="str">
        <f>BWZ1&amp;BXE12</f>
        <v>No AC-Wall Furnace-Slab-on-grade-12-2-kW-Code</v>
      </c>
      <c r="BXF1" s="105" t="str">
        <f>BWZ1&amp;BXF12</f>
        <v>No AC-Wall Furnace-Slab-on-grade-12-2-kW-Measure</v>
      </c>
      <c r="BXG1" s="105" t="str">
        <f>BXG2 &amp; "-" &amp; BXG3 &amp; "-" &amp; BXG4 &amp; "-" &amp; BXG5 &amp; "-" &amp; BXG6 &amp; "-" &amp; BXG7 &amp; "-"</f>
        <v>No AC-Wall Furnace-Slab-on-grade-13-1-kWh-</v>
      </c>
      <c r="BXK1" s="105" t="str">
        <f>BXG1&amp;BXK12</f>
        <v>No AC-Wall Furnace-Slab-on-grade-13-1-kWh-Base</v>
      </c>
      <c r="BXL1" s="105" t="str">
        <f>BXG1&amp;BXL12</f>
        <v>No AC-Wall Furnace-Slab-on-grade-13-1-kWh-Code</v>
      </c>
      <c r="BXM1" s="105" t="str">
        <f>BXG1&amp;BXM12</f>
        <v>No AC-Wall Furnace-Slab-on-grade-13-1-kWh-Measure</v>
      </c>
      <c r="BXN1" s="105" t="str">
        <f>BXN2 &amp; "-" &amp; BXN3 &amp; "-" &amp; BXN4 &amp; "-" &amp; BXN5 &amp; "-" &amp; BXN6 &amp; "-" &amp; BXN7 &amp; "-"</f>
        <v>No AC-Wall Furnace-Slab-on-grade-13-1-therms-</v>
      </c>
      <c r="BXR1" s="105" t="str">
        <f>BXN1&amp;BXR12</f>
        <v>No AC-Wall Furnace-Slab-on-grade-13-1-therms-Base</v>
      </c>
      <c r="BXS1" s="105" t="str">
        <f>BXN1&amp;BXS12</f>
        <v>No AC-Wall Furnace-Slab-on-grade-13-1-therms-Code</v>
      </c>
      <c r="BXT1" s="105" t="str">
        <f>BXN1&amp;BXT12</f>
        <v>No AC-Wall Furnace-Slab-on-grade-13-1-therms-Measure</v>
      </c>
      <c r="BXU1" s="105" t="str">
        <f>BXU2 &amp; "-" &amp; BXU3 &amp; "-" &amp; BXU4 &amp; "-" &amp; BXU5 &amp; "-" &amp; BXU6 &amp; "-" &amp; BXU7 &amp; "-"</f>
        <v>No AC-Wall Furnace-Slab-on-grade-13-1-kW-</v>
      </c>
      <c r="BXY1" s="105" t="str">
        <f>BXU1&amp;BXY12</f>
        <v>No AC-Wall Furnace-Slab-on-grade-13-1-kW-Base</v>
      </c>
      <c r="BXZ1" s="105" t="str">
        <f>BXU1&amp;BXZ12</f>
        <v>No AC-Wall Furnace-Slab-on-grade-13-1-kW-Code</v>
      </c>
      <c r="BYA1" s="105" t="str">
        <f>BXU1&amp;BYA12</f>
        <v>No AC-Wall Furnace-Slab-on-grade-13-1-kW-Measure</v>
      </c>
      <c r="BYB1" s="105" t="str">
        <f>BYB2 &amp; "-" &amp; BYB3 &amp; "-" &amp; BYB4 &amp; "-" &amp; BYB5 &amp; "-" &amp; BYB6 &amp; "-" &amp; BYB7 &amp; "-"</f>
        <v>No AC-Wall Furnace-Slab-on-grade-13-2-kWh-</v>
      </c>
      <c r="BYF1" s="105" t="str">
        <f>BYB1&amp;BYF12</f>
        <v>No AC-Wall Furnace-Slab-on-grade-13-2-kWh-Base</v>
      </c>
      <c r="BYG1" s="105" t="str">
        <f>BYB1&amp;BYG12</f>
        <v>No AC-Wall Furnace-Slab-on-grade-13-2-kWh-Code</v>
      </c>
      <c r="BYH1" s="105" t="str">
        <f>BYB1&amp;BYH12</f>
        <v>No AC-Wall Furnace-Slab-on-grade-13-2-kWh-Measure</v>
      </c>
      <c r="BYI1" s="105" t="str">
        <f>BYI2 &amp; "-" &amp; BYI3 &amp; "-" &amp; BYI4 &amp; "-" &amp; BYI5 &amp; "-" &amp; BYI6 &amp; "-" &amp; BYI7 &amp; "-"</f>
        <v>No AC-Wall Furnace-Slab-on-grade-13-2-therms-</v>
      </c>
      <c r="BYM1" s="105" t="str">
        <f>BYI1&amp;BYM12</f>
        <v>No AC-Wall Furnace-Slab-on-grade-13-2-therms-Base</v>
      </c>
      <c r="BYN1" s="105" t="str">
        <f>BYI1&amp;BYN12</f>
        <v>No AC-Wall Furnace-Slab-on-grade-13-2-therms-Code</v>
      </c>
      <c r="BYO1" s="105" t="str">
        <f>BYI1&amp;BYO12</f>
        <v>No AC-Wall Furnace-Slab-on-grade-13-2-therms-Measure</v>
      </c>
      <c r="BYP1" s="105" t="str">
        <f>BYP2 &amp; "-" &amp; BYP3 &amp; "-" &amp; BYP4 &amp; "-" &amp; BYP5 &amp; "-" &amp; BYP6 &amp; "-" &amp; BYP7 &amp; "-"</f>
        <v>No AC-Wall Furnace-Slab-on-grade-13-2-kW-</v>
      </c>
      <c r="BYT1" s="105" t="str">
        <f>BYP1&amp;BYT12</f>
        <v>No AC-Wall Furnace-Slab-on-grade-13-2-kW-Base</v>
      </c>
      <c r="BYU1" s="105" t="str">
        <f>BYP1&amp;BYU12</f>
        <v>No AC-Wall Furnace-Slab-on-grade-13-2-kW-Code</v>
      </c>
      <c r="BYV1" s="105" t="str">
        <f>BYP1&amp;BYV12</f>
        <v>No AC-Wall Furnace-Slab-on-grade-13-2-kW-Measure</v>
      </c>
    </row>
    <row r="2" spans="1:2024" s="25" customFormat="1" x14ac:dyDescent="0.3">
      <c r="A2" s="55" t="s">
        <v>22</v>
      </c>
      <c r="B2" s="76" t="s">
        <v>22</v>
      </c>
      <c r="C2" s="77"/>
      <c r="D2" s="78"/>
      <c r="E2" s="77"/>
      <c r="F2" s="79"/>
      <c r="G2" s="79"/>
      <c r="H2" s="79"/>
      <c r="I2" s="45" t="s">
        <v>22</v>
      </c>
      <c r="J2" s="27"/>
      <c r="K2" s="49"/>
      <c r="L2" s="49"/>
      <c r="M2" s="74"/>
      <c r="N2" s="74"/>
      <c r="O2" s="15"/>
      <c r="P2" s="49" t="s">
        <v>22</v>
      </c>
      <c r="Q2" s="49"/>
      <c r="R2" s="49"/>
      <c r="S2" s="49"/>
      <c r="T2" s="74"/>
      <c r="U2" s="74"/>
      <c r="V2" s="15"/>
      <c r="W2" s="45" t="s">
        <v>22</v>
      </c>
      <c r="X2" s="45"/>
      <c r="Y2" s="45"/>
      <c r="Z2" s="45"/>
      <c r="AA2" s="49"/>
      <c r="AB2" s="49"/>
      <c r="AC2" s="51"/>
      <c r="AD2" s="48" t="s">
        <v>22</v>
      </c>
      <c r="AE2" s="45"/>
      <c r="AF2" s="49"/>
      <c r="AG2" s="45"/>
      <c r="AH2" s="49"/>
      <c r="AI2" s="49"/>
      <c r="AJ2" s="51"/>
      <c r="AK2" s="27" t="s">
        <v>22</v>
      </c>
      <c r="AL2" s="26"/>
      <c r="AM2" s="27"/>
      <c r="AN2" s="27"/>
      <c r="AO2" s="49"/>
      <c r="AP2" s="49"/>
      <c r="AQ2" s="51"/>
      <c r="AR2" s="26" t="s">
        <v>22</v>
      </c>
      <c r="AS2" s="27"/>
      <c r="AT2" s="27"/>
      <c r="AU2" s="26"/>
      <c r="AV2" s="49"/>
      <c r="AW2" s="49"/>
      <c r="AX2" s="51"/>
      <c r="AY2" s="27" t="s">
        <v>22</v>
      </c>
      <c r="AZ2" s="27"/>
      <c r="BA2" s="26"/>
      <c r="BB2" s="27"/>
      <c r="BC2" s="49"/>
      <c r="BD2" s="49"/>
      <c r="BE2" s="51"/>
      <c r="BF2" s="27" t="s">
        <v>22</v>
      </c>
      <c r="BG2" s="26"/>
      <c r="BH2" s="27"/>
      <c r="BI2" s="27"/>
      <c r="BJ2" s="49"/>
      <c r="BK2" s="49"/>
      <c r="BL2" s="51"/>
      <c r="BM2" s="26" t="s">
        <v>22</v>
      </c>
      <c r="BN2" s="27"/>
      <c r="BO2" s="27"/>
      <c r="BP2" s="29"/>
      <c r="BQ2" s="49"/>
      <c r="BR2" s="49"/>
      <c r="BS2" s="51"/>
      <c r="BT2" s="27" t="s">
        <v>22</v>
      </c>
      <c r="BU2" s="27"/>
      <c r="BV2" s="28"/>
      <c r="BW2" s="27"/>
      <c r="BX2" s="49"/>
      <c r="BY2" s="49"/>
      <c r="BZ2" s="51"/>
      <c r="CA2" s="27" t="s">
        <v>22</v>
      </c>
      <c r="CB2" s="27"/>
      <c r="CC2" s="27"/>
      <c r="CD2" s="27"/>
      <c r="CE2" s="49"/>
      <c r="CF2" s="49"/>
      <c r="CG2" s="51"/>
      <c r="CH2" s="27" t="s">
        <v>22</v>
      </c>
      <c r="CI2" s="27"/>
      <c r="CJ2" s="27"/>
      <c r="CK2" s="27"/>
      <c r="CL2" s="49"/>
      <c r="CM2" s="49"/>
      <c r="CN2" s="51"/>
      <c r="CO2" s="27" t="s">
        <v>22</v>
      </c>
      <c r="CP2" s="27"/>
      <c r="CQ2" s="27"/>
      <c r="CR2" s="27"/>
      <c r="CS2" s="49"/>
      <c r="CT2" s="49"/>
      <c r="CU2" s="51"/>
      <c r="CV2" s="27" t="s">
        <v>22</v>
      </c>
      <c r="CW2" s="27"/>
      <c r="CX2" s="27"/>
      <c r="CY2" s="27"/>
      <c r="CZ2" s="49"/>
      <c r="DA2" s="49"/>
      <c r="DB2" s="51"/>
      <c r="DC2" s="27" t="s">
        <v>22</v>
      </c>
      <c r="DD2" s="27"/>
      <c r="DE2" s="27"/>
      <c r="DF2" s="27"/>
      <c r="DG2" s="49"/>
      <c r="DH2" s="49"/>
      <c r="DI2" s="51"/>
      <c r="DJ2" s="27" t="s">
        <v>22</v>
      </c>
      <c r="DK2" s="27"/>
      <c r="DL2" s="27"/>
      <c r="DM2" s="27"/>
      <c r="DN2" s="49"/>
      <c r="DO2" s="49"/>
      <c r="DP2" s="51"/>
      <c r="DQ2" s="33" t="s">
        <v>22</v>
      </c>
      <c r="DR2" s="27"/>
      <c r="DS2" s="27"/>
      <c r="DT2" s="27"/>
      <c r="DU2" s="49"/>
      <c r="DV2" s="49"/>
      <c r="DW2" s="51"/>
      <c r="DX2" s="27" t="s">
        <v>22</v>
      </c>
      <c r="DY2" s="27"/>
      <c r="DZ2" s="27"/>
      <c r="EA2" s="27"/>
      <c r="EB2" s="49"/>
      <c r="EC2" s="49"/>
      <c r="ED2" s="51"/>
      <c r="EE2" s="27" t="s">
        <v>22</v>
      </c>
      <c r="EF2" s="27"/>
      <c r="EG2" s="27"/>
      <c r="EH2" s="27"/>
      <c r="EI2" s="49"/>
      <c r="EJ2" s="49"/>
      <c r="EK2" s="51"/>
      <c r="EL2" s="27" t="s">
        <v>22</v>
      </c>
      <c r="EM2" s="27"/>
      <c r="EN2" s="27"/>
      <c r="EO2" s="27"/>
      <c r="EP2" s="49"/>
      <c r="EQ2" s="49"/>
      <c r="ER2" s="51"/>
      <c r="ES2" s="27" t="s">
        <v>22</v>
      </c>
      <c r="ET2" s="27"/>
      <c r="EU2" s="27"/>
      <c r="EV2" s="27"/>
      <c r="EW2" s="49"/>
      <c r="EX2" s="49"/>
      <c r="EY2" s="51"/>
      <c r="EZ2" s="27" t="s">
        <v>22</v>
      </c>
      <c r="FA2" s="27"/>
      <c r="FB2" s="27"/>
      <c r="FC2" s="27"/>
      <c r="FD2" s="49"/>
      <c r="FE2" s="49"/>
      <c r="FF2" s="51"/>
      <c r="FG2" s="27" t="s">
        <v>22</v>
      </c>
      <c r="FH2" s="27"/>
      <c r="FI2" s="27"/>
      <c r="FJ2" s="27"/>
      <c r="FK2" s="49"/>
      <c r="FL2" s="49"/>
      <c r="FM2" s="51"/>
      <c r="FN2" s="27" t="s">
        <v>22</v>
      </c>
      <c r="FO2" s="27"/>
      <c r="FP2" s="27"/>
      <c r="FQ2" s="27"/>
      <c r="FR2" s="49"/>
      <c r="FS2" s="49"/>
      <c r="FT2" s="51"/>
      <c r="FU2" s="27" t="s">
        <v>22</v>
      </c>
      <c r="FV2" s="27"/>
      <c r="FW2" s="27"/>
      <c r="FX2" s="27"/>
      <c r="FY2" s="49"/>
      <c r="FZ2" s="49"/>
      <c r="GA2" s="51"/>
      <c r="GB2" s="27" t="s">
        <v>22</v>
      </c>
      <c r="GC2" s="27"/>
      <c r="GD2" s="27"/>
      <c r="GE2" s="27"/>
      <c r="GF2" s="49"/>
      <c r="GG2" s="49"/>
      <c r="GH2" s="51"/>
      <c r="GI2" s="27" t="s">
        <v>22</v>
      </c>
      <c r="GJ2" s="27"/>
      <c r="GK2" s="27"/>
      <c r="GL2" s="27"/>
      <c r="GM2" s="49"/>
      <c r="GN2" s="49"/>
      <c r="GO2" s="51"/>
      <c r="GP2" s="25" t="s">
        <v>22</v>
      </c>
      <c r="GT2" s="49"/>
      <c r="GU2" s="49"/>
      <c r="GV2" s="51"/>
      <c r="GW2" s="25" t="s">
        <v>22</v>
      </c>
      <c r="HA2" s="49"/>
      <c r="HB2" s="49"/>
      <c r="HC2" s="51"/>
      <c r="HD2" s="25" t="s">
        <v>22</v>
      </c>
      <c r="HH2" s="49"/>
      <c r="HI2" s="49"/>
      <c r="HJ2" s="51"/>
      <c r="HK2" s="25" t="s">
        <v>22</v>
      </c>
      <c r="HO2" s="49"/>
      <c r="HP2" s="49"/>
      <c r="HQ2" s="51"/>
      <c r="HR2" s="25" t="s">
        <v>22</v>
      </c>
      <c r="HV2" s="49"/>
      <c r="HW2" s="49"/>
      <c r="HX2" s="51"/>
      <c r="HY2" s="25" t="s">
        <v>22</v>
      </c>
      <c r="IC2" s="49"/>
      <c r="ID2" s="49"/>
      <c r="IE2" s="51"/>
      <c r="IF2" s="25" t="s">
        <v>22</v>
      </c>
      <c r="IJ2" s="49"/>
      <c r="IK2" s="49"/>
      <c r="IL2" s="51"/>
      <c r="IM2" s="25" t="s">
        <v>22</v>
      </c>
      <c r="IQ2" s="49"/>
      <c r="IR2" s="49"/>
      <c r="IS2" s="51"/>
      <c r="IT2" s="25" t="s">
        <v>22</v>
      </c>
      <c r="IX2" s="49"/>
      <c r="IY2" s="49"/>
      <c r="IZ2" s="51"/>
      <c r="JA2" s="25" t="s">
        <v>22</v>
      </c>
      <c r="JH2" s="25" t="s">
        <v>22</v>
      </c>
      <c r="JO2" s="25" t="s">
        <v>22</v>
      </c>
      <c r="JV2" s="25" t="s">
        <v>22</v>
      </c>
      <c r="KC2" s="25" t="s">
        <v>22</v>
      </c>
      <c r="KJ2" s="25" t="s">
        <v>22</v>
      </c>
      <c r="KQ2" s="25" t="s">
        <v>22</v>
      </c>
      <c r="KX2" s="25" t="s">
        <v>22</v>
      </c>
      <c r="LE2" s="25" t="s">
        <v>22</v>
      </c>
      <c r="LL2" s="25" t="s">
        <v>22</v>
      </c>
      <c r="LS2" s="25" t="s">
        <v>22</v>
      </c>
      <c r="LZ2" s="25" t="s">
        <v>22</v>
      </c>
      <c r="MG2" s="25" t="s">
        <v>22</v>
      </c>
      <c r="MN2" s="25" t="s">
        <v>22</v>
      </c>
      <c r="MU2" s="25" t="s">
        <v>22</v>
      </c>
      <c r="NB2" s="25" t="s">
        <v>22</v>
      </c>
      <c r="NI2" s="25" t="s">
        <v>22</v>
      </c>
      <c r="NP2" s="25" t="s">
        <v>22</v>
      </c>
      <c r="NW2" s="25" t="s">
        <v>22</v>
      </c>
      <c r="OD2" s="25" t="s">
        <v>22</v>
      </c>
      <c r="OK2" s="25" t="s">
        <v>22</v>
      </c>
      <c r="OR2" s="25" t="s">
        <v>22</v>
      </c>
      <c r="OY2" s="25" t="s">
        <v>22</v>
      </c>
      <c r="PF2" s="25" t="s">
        <v>22</v>
      </c>
      <c r="PM2" s="25" t="s">
        <v>22</v>
      </c>
      <c r="PT2" s="25" t="s">
        <v>22</v>
      </c>
      <c r="QA2" s="25" t="s">
        <v>22</v>
      </c>
      <c r="QH2" s="25" t="s">
        <v>22</v>
      </c>
      <c r="QO2" s="25" t="s">
        <v>22</v>
      </c>
      <c r="QV2" s="25" t="s">
        <v>22</v>
      </c>
      <c r="RC2" s="25" t="s">
        <v>22</v>
      </c>
      <c r="RJ2" s="25" t="s">
        <v>22</v>
      </c>
      <c r="RQ2" s="25" t="s">
        <v>22</v>
      </c>
      <c r="RX2" s="25" t="s">
        <v>22</v>
      </c>
      <c r="SE2" s="25" t="s">
        <v>22</v>
      </c>
      <c r="SL2" s="25" t="s">
        <v>22</v>
      </c>
      <c r="SS2" s="25" t="s">
        <v>95</v>
      </c>
      <c r="SZ2" s="25" t="s">
        <v>95</v>
      </c>
      <c r="TG2" s="25" t="s">
        <v>95</v>
      </c>
      <c r="TN2" s="25" t="s">
        <v>95</v>
      </c>
      <c r="TU2" s="25" t="s">
        <v>95</v>
      </c>
      <c r="UB2" s="25" t="s">
        <v>95</v>
      </c>
      <c r="UI2" s="25" t="s">
        <v>95</v>
      </c>
      <c r="UP2" s="25" t="s">
        <v>95</v>
      </c>
      <c r="UW2" s="25" t="s">
        <v>95</v>
      </c>
      <c r="VD2" s="25" t="s">
        <v>95</v>
      </c>
      <c r="VK2" s="25" t="s">
        <v>95</v>
      </c>
      <c r="VR2" s="25" t="s">
        <v>95</v>
      </c>
      <c r="VY2" s="25" t="s">
        <v>95</v>
      </c>
      <c r="WF2" s="25" t="s">
        <v>95</v>
      </c>
      <c r="WM2" s="25" t="s">
        <v>95</v>
      </c>
      <c r="WT2" s="25" t="s">
        <v>95</v>
      </c>
      <c r="XA2" s="25" t="s">
        <v>95</v>
      </c>
      <c r="XH2" s="25" t="s">
        <v>95</v>
      </c>
      <c r="XO2" s="25" t="s">
        <v>95</v>
      </c>
      <c r="XV2" s="25" t="s">
        <v>95</v>
      </c>
      <c r="YC2" s="25" t="s">
        <v>95</v>
      </c>
      <c r="YJ2" s="25" t="s">
        <v>95</v>
      </c>
      <c r="YQ2" s="25" t="s">
        <v>95</v>
      </c>
      <c r="YX2" s="25" t="s">
        <v>95</v>
      </c>
      <c r="ZE2" s="25" t="s">
        <v>95</v>
      </c>
      <c r="ZL2" s="25" t="s">
        <v>95</v>
      </c>
      <c r="ZS2" s="25" t="s">
        <v>95</v>
      </c>
      <c r="ZZ2" s="25" t="s">
        <v>95</v>
      </c>
      <c r="AAG2" s="25" t="s">
        <v>95</v>
      </c>
      <c r="AAN2" s="25" t="s">
        <v>95</v>
      </c>
      <c r="AAU2" s="25" t="s">
        <v>95</v>
      </c>
      <c r="ABB2" s="25" t="s">
        <v>95</v>
      </c>
      <c r="ABI2" s="25" t="s">
        <v>95</v>
      </c>
      <c r="ABP2" s="25" t="s">
        <v>95</v>
      </c>
      <c r="ABW2" s="25" t="s">
        <v>95</v>
      </c>
      <c r="ACD2" s="25" t="s">
        <v>95</v>
      </c>
      <c r="ACK2" s="25" t="s">
        <v>95</v>
      </c>
      <c r="ACR2" s="25" t="s">
        <v>95</v>
      </c>
      <c r="ACY2" s="25" t="s">
        <v>95</v>
      </c>
      <c r="ADF2" s="25" t="s">
        <v>95</v>
      </c>
      <c r="ADM2" s="25" t="s">
        <v>95</v>
      </c>
      <c r="ADT2" s="25" t="s">
        <v>95</v>
      </c>
      <c r="AEA2" s="25" t="s">
        <v>95</v>
      </c>
      <c r="AEH2" s="25" t="s">
        <v>95</v>
      </c>
      <c r="AEO2" s="25" t="s">
        <v>95</v>
      </c>
      <c r="AEV2" s="25" t="s">
        <v>95</v>
      </c>
      <c r="AFC2" s="25" t="s">
        <v>95</v>
      </c>
      <c r="AFJ2" s="25" t="s">
        <v>95</v>
      </c>
      <c r="AFQ2" s="25" t="s">
        <v>95</v>
      </c>
      <c r="AFX2" s="25" t="s">
        <v>95</v>
      </c>
      <c r="AGE2" s="25" t="s">
        <v>95</v>
      </c>
      <c r="AGL2" s="25" t="s">
        <v>95</v>
      </c>
      <c r="AGS2" s="25" t="s">
        <v>95</v>
      </c>
      <c r="AGZ2" s="25" t="s">
        <v>95</v>
      </c>
      <c r="AHG2" s="25" t="s">
        <v>95</v>
      </c>
      <c r="AHN2" s="25" t="s">
        <v>95</v>
      </c>
      <c r="AHU2" s="25" t="s">
        <v>95</v>
      </c>
      <c r="AIB2" s="25" t="s">
        <v>95</v>
      </c>
      <c r="AII2" s="25" t="s">
        <v>95</v>
      </c>
      <c r="AIP2" s="25" t="s">
        <v>95</v>
      </c>
      <c r="AIW2" s="25" t="s">
        <v>95</v>
      </c>
      <c r="AJD2" s="25" t="s">
        <v>95</v>
      </c>
      <c r="AJK2" s="25" t="s">
        <v>95</v>
      </c>
      <c r="AJR2" s="25" t="s">
        <v>95</v>
      </c>
      <c r="AJY2" s="25" t="s">
        <v>95</v>
      </c>
      <c r="AKF2" s="25" t="s">
        <v>95</v>
      </c>
      <c r="AKM2" s="25" t="s">
        <v>95</v>
      </c>
      <c r="AKT2" s="25" t="s">
        <v>95</v>
      </c>
      <c r="ALA2" s="25" t="s">
        <v>95</v>
      </c>
      <c r="ALH2" s="25" t="s">
        <v>95</v>
      </c>
      <c r="ALO2" s="25" t="s">
        <v>95</v>
      </c>
      <c r="ALV2" s="25" t="s">
        <v>95</v>
      </c>
      <c r="AMC2" s="25" t="s">
        <v>22</v>
      </c>
      <c r="AMJ2" s="25" t="s">
        <v>22</v>
      </c>
      <c r="AMQ2" s="25" t="s">
        <v>22</v>
      </c>
      <c r="AMX2" s="25" t="s">
        <v>22</v>
      </c>
      <c r="ANE2" s="25" t="s">
        <v>22</v>
      </c>
      <c r="ANL2" s="25" t="s">
        <v>22</v>
      </c>
      <c r="ANS2" s="25" t="s">
        <v>22</v>
      </c>
      <c r="ANZ2" s="25" t="s">
        <v>22</v>
      </c>
      <c r="AOG2" s="25" t="s">
        <v>22</v>
      </c>
      <c r="AON2" s="25" t="s">
        <v>22</v>
      </c>
      <c r="AOU2" s="25" t="s">
        <v>22</v>
      </c>
      <c r="APB2" s="25" t="s">
        <v>22</v>
      </c>
      <c r="API2" s="25" t="s">
        <v>22</v>
      </c>
      <c r="APP2" s="25" t="s">
        <v>22</v>
      </c>
      <c r="APW2" s="25" t="s">
        <v>22</v>
      </c>
      <c r="AQD2" s="25" t="s">
        <v>22</v>
      </c>
      <c r="AQK2" s="25" t="s">
        <v>22</v>
      </c>
      <c r="AQR2" s="25" t="s">
        <v>22</v>
      </c>
      <c r="AQY2" s="25" t="s">
        <v>22</v>
      </c>
      <c r="ARF2" s="25" t="s">
        <v>22</v>
      </c>
      <c r="ARM2" s="25" t="s">
        <v>22</v>
      </c>
      <c r="ART2" s="25" t="s">
        <v>22</v>
      </c>
      <c r="ASA2" s="25" t="s">
        <v>22</v>
      </c>
      <c r="ASH2" s="25" t="s">
        <v>22</v>
      </c>
      <c r="ASO2" s="25" t="s">
        <v>22</v>
      </c>
      <c r="ASV2" s="25" t="s">
        <v>22</v>
      </c>
      <c r="ATC2" s="25" t="s">
        <v>22</v>
      </c>
      <c r="ATJ2" s="25" t="s">
        <v>22</v>
      </c>
      <c r="ATQ2" s="25" t="s">
        <v>22</v>
      </c>
      <c r="ATX2" s="25" t="s">
        <v>22</v>
      </c>
      <c r="AUE2" s="25" t="s">
        <v>22</v>
      </c>
      <c r="AUL2" s="25" t="s">
        <v>22</v>
      </c>
      <c r="AUS2" s="25" t="s">
        <v>22</v>
      </c>
      <c r="AUZ2" s="25" t="s">
        <v>22</v>
      </c>
      <c r="AVG2" s="25" t="s">
        <v>22</v>
      </c>
      <c r="AVN2" s="25" t="s">
        <v>22</v>
      </c>
      <c r="AVU2" s="25" t="s">
        <v>22</v>
      </c>
      <c r="AWB2" s="25" t="s">
        <v>22</v>
      </c>
      <c r="AWI2" s="25" t="s">
        <v>22</v>
      </c>
      <c r="AWP2" s="25" t="s">
        <v>22</v>
      </c>
      <c r="AWW2" s="25" t="s">
        <v>22</v>
      </c>
      <c r="AXD2" s="25" t="s">
        <v>22</v>
      </c>
      <c r="AXK2" s="25" t="s">
        <v>22</v>
      </c>
      <c r="AXR2" s="25" t="s">
        <v>22</v>
      </c>
      <c r="AXY2" s="25" t="s">
        <v>22</v>
      </c>
      <c r="AYF2" s="25" t="s">
        <v>22</v>
      </c>
      <c r="AYM2" s="25" t="s">
        <v>22</v>
      </c>
      <c r="AYT2" s="25" t="s">
        <v>22</v>
      </c>
      <c r="AZA2" s="25" t="s">
        <v>22</v>
      </c>
      <c r="AZH2" s="25" t="s">
        <v>22</v>
      </c>
      <c r="AZO2" s="25" t="s">
        <v>22</v>
      </c>
      <c r="AZV2" s="25" t="s">
        <v>22</v>
      </c>
      <c r="BAC2" s="25" t="s">
        <v>22</v>
      </c>
      <c r="BAJ2" s="25" t="s">
        <v>22</v>
      </c>
      <c r="BAQ2" s="25" t="s">
        <v>22</v>
      </c>
      <c r="BAX2" s="25" t="s">
        <v>22</v>
      </c>
      <c r="BBE2" s="25" t="s">
        <v>22</v>
      </c>
      <c r="BBL2" s="25" t="s">
        <v>22</v>
      </c>
      <c r="BBS2" s="25" t="s">
        <v>22</v>
      </c>
      <c r="BBZ2" s="25" t="s">
        <v>22</v>
      </c>
      <c r="BCG2" s="25" t="s">
        <v>22</v>
      </c>
      <c r="BCN2" s="25" t="s">
        <v>22</v>
      </c>
      <c r="BCU2" s="25" t="s">
        <v>22</v>
      </c>
      <c r="BDB2" s="25" t="s">
        <v>22</v>
      </c>
      <c r="BDI2" s="25" t="s">
        <v>22</v>
      </c>
      <c r="BDP2" s="25" t="s">
        <v>22</v>
      </c>
      <c r="BDW2" s="25" t="s">
        <v>22</v>
      </c>
      <c r="BED2" s="25" t="s">
        <v>22</v>
      </c>
      <c r="BEK2" s="25" t="s">
        <v>22</v>
      </c>
      <c r="BER2" s="25" t="s">
        <v>22</v>
      </c>
      <c r="BEY2" s="25" t="s">
        <v>22</v>
      </c>
      <c r="BFF2" s="25" t="s">
        <v>22</v>
      </c>
      <c r="BFM2" s="25" t="s">
        <v>95</v>
      </c>
      <c r="BFT2" s="25" t="s">
        <v>95</v>
      </c>
      <c r="BGA2" s="25" t="s">
        <v>95</v>
      </c>
      <c r="BGH2" s="25" t="s">
        <v>95</v>
      </c>
      <c r="BGO2" s="25" t="s">
        <v>95</v>
      </c>
      <c r="BGV2" s="25" t="s">
        <v>95</v>
      </c>
      <c r="BHC2" s="25" t="s">
        <v>95</v>
      </c>
      <c r="BHJ2" s="25" t="s">
        <v>95</v>
      </c>
      <c r="BHQ2" s="25" t="s">
        <v>95</v>
      </c>
      <c r="BHX2" s="25" t="s">
        <v>95</v>
      </c>
      <c r="BIE2" s="25" t="s">
        <v>95</v>
      </c>
      <c r="BIL2" s="25" t="s">
        <v>95</v>
      </c>
      <c r="BIS2" s="25" t="s">
        <v>95</v>
      </c>
      <c r="BIZ2" s="25" t="s">
        <v>95</v>
      </c>
      <c r="BJG2" s="25" t="s">
        <v>95</v>
      </c>
      <c r="BJN2" s="25" t="s">
        <v>95</v>
      </c>
      <c r="BJU2" s="25" t="s">
        <v>95</v>
      </c>
      <c r="BKB2" s="25" t="s">
        <v>95</v>
      </c>
      <c r="BKI2" s="25" t="s">
        <v>95</v>
      </c>
      <c r="BKP2" s="25" t="s">
        <v>95</v>
      </c>
      <c r="BKW2" s="25" t="s">
        <v>95</v>
      </c>
      <c r="BLD2" s="25" t="s">
        <v>95</v>
      </c>
      <c r="BLK2" s="25" t="s">
        <v>95</v>
      </c>
      <c r="BLR2" s="25" t="s">
        <v>95</v>
      </c>
      <c r="BLY2" s="25" t="s">
        <v>95</v>
      </c>
      <c r="BMF2" s="25" t="s">
        <v>95</v>
      </c>
      <c r="BMM2" s="25" t="s">
        <v>95</v>
      </c>
      <c r="BMT2" s="25" t="s">
        <v>95</v>
      </c>
      <c r="BNA2" s="25" t="s">
        <v>95</v>
      </c>
      <c r="BNH2" s="25" t="s">
        <v>95</v>
      </c>
      <c r="BNO2" s="25" t="s">
        <v>95</v>
      </c>
      <c r="BNV2" s="25" t="s">
        <v>95</v>
      </c>
      <c r="BOC2" s="25" t="s">
        <v>95</v>
      </c>
      <c r="BOJ2" s="25" t="s">
        <v>95</v>
      </c>
      <c r="BOQ2" s="25" t="s">
        <v>95</v>
      </c>
      <c r="BOX2" s="25" t="s">
        <v>95</v>
      </c>
      <c r="BPE2" s="25" t="s">
        <v>95</v>
      </c>
      <c r="BPL2" s="25" t="s">
        <v>95</v>
      </c>
      <c r="BPS2" s="25" t="s">
        <v>95</v>
      </c>
      <c r="BPZ2" s="25" t="s">
        <v>95</v>
      </c>
      <c r="BQG2" s="25" t="s">
        <v>95</v>
      </c>
      <c r="BQN2" s="25" t="s">
        <v>95</v>
      </c>
      <c r="BQU2" s="25" t="s">
        <v>95</v>
      </c>
      <c r="BRB2" s="25" t="s">
        <v>95</v>
      </c>
      <c r="BRI2" s="25" t="s">
        <v>95</v>
      </c>
      <c r="BRP2" s="25" t="s">
        <v>95</v>
      </c>
      <c r="BRW2" s="25" t="s">
        <v>95</v>
      </c>
      <c r="BSD2" s="25" t="s">
        <v>95</v>
      </c>
      <c r="BSK2" s="25" t="s">
        <v>95</v>
      </c>
      <c r="BSR2" s="25" t="s">
        <v>95</v>
      </c>
      <c r="BSY2" s="25" t="s">
        <v>95</v>
      </c>
      <c r="BTF2" s="25" t="s">
        <v>95</v>
      </c>
      <c r="BTM2" s="25" t="s">
        <v>95</v>
      </c>
      <c r="BTT2" s="25" t="s">
        <v>95</v>
      </c>
      <c r="BUA2" s="25" t="s">
        <v>95</v>
      </c>
      <c r="BUH2" s="25" t="s">
        <v>95</v>
      </c>
      <c r="BUO2" s="25" t="s">
        <v>95</v>
      </c>
      <c r="BUV2" s="25" t="s">
        <v>95</v>
      </c>
      <c r="BVC2" s="25" t="s">
        <v>95</v>
      </c>
      <c r="BVJ2" s="25" t="s">
        <v>95</v>
      </c>
      <c r="BVQ2" s="25" t="s">
        <v>95</v>
      </c>
      <c r="BVX2" s="25" t="s">
        <v>95</v>
      </c>
      <c r="BWE2" s="25" t="s">
        <v>95</v>
      </c>
      <c r="BWL2" s="25" t="s">
        <v>95</v>
      </c>
      <c r="BWS2" s="25" t="s">
        <v>95</v>
      </c>
      <c r="BWZ2" s="25" t="s">
        <v>95</v>
      </c>
      <c r="BXG2" s="25" t="s">
        <v>95</v>
      </c>
      <c r="BXN2" s="25" t="s">
        <v>95</v>
      </c>
      <c r="BXU2" s="25" t="s">
        <v>95</v>
      </c>
      <c r="BYB2" s="25" t="s">
        <v>95</v>
      </c>
      <c r="BYI2" s="25" t="s">
        <v>95</v>
      </c>
      <c r="BYP2" s="25" t="s">
        <v>95</v>
      </c>
    </row>
    <row r="3" spans="1:2024" s="25" customFormat="1" x14ac:dyDescent="0.3">
      <c r="A3" s="55" t="s">
        <v>85</v>
      </c>
      <c r="B3" s="76" t="s">
        <v>347</v>
      </c>
      <c r="C3" s="77"/>
      <c r="D3" s="78"/>
      <c r="E3" s="77"/>
      <c r="F3" s="79"/>
      <c r="G3" s="79"/>
      <c r="H3" s="79"/>
      <c r="I3" s="45" t="s">
        <v>85</v>
      </c>
      <c r="J3" s="27"/>
      <c r="K3" s="49"/>
      <c r="L3" s="49"/>
      <c r="M3" s="74"/>
      <c r="N3" s="74"/>
      <c r="O3" s="15"/>
      <c r="P3" s="49" t="s">
        <v>85</v>
      </c>
      <c r="Q3" s="49"/>
      <c r="R3" s="49"/>
      <c r="S3" s="49"/>
      <c r="T3" s="74"/>
      <c r="U3" s="74"/>
      <c r="V3" s="15"/>
      <c r="W3" s="45" t="s">
        <v>85</v>
      </c>
      <c r="X3" s="45"/>
      <c r="Y3" s="45"/>
      <c r="Z3" s="45"/>
      <c r="AA3" s="49"/>
      <c r="AB3" s="49"/>
      <c r="AC3" s="51"/>
      <c r="AD3" s="48" t="s">
        <v>85</v>
      </c>
      <c r="AE3" s="45"/>
      <c r="AF3" s="49"/>
      <c r="AG3" s="45"/>
      <c r="AH3" s="49"/>
      <c r="AI3" s="49"/>
      <c r="AJ3" s="51"/>
      <c r="AK3" s="27" t="s">
        <v>85</v>
      </c>
      <c r="AL3" s="26"/>
      <c r="AM3" s="27"/>
      <c r="AN3" s="27"/>
      <c r="AO3" s="49"/>
      <c r="AP3" s="49"/>
      <c r="AQ3" s="51"/>
      <c r="AR3" s="26" t="s">
        <v>85</v>
      </c>
      <c r="AS3" s="27"/>
      <c r="AT3" s="27"/>
      <c r="AU3" s="26"/>
      <c r="AV3" s="49"/>
      <c r="AW3" s="49"/>
      <c r="AX3" s="51"/>
      <c r="AY3" s="27" t="s">
        <v>85</v>
      </c>
      <c r="AZ3" s="27"/>
      <c r="BA3" s="26"/>
      <c r="BB3" s="27"/>
      <c r="BC3" s="49"/>
      <c r="BD3" s="49"/>
      <c r="BE3" s="51"/>
      <c r="BF3" s="27" t="s">
        <v>85</v>
      </c>
      <c r="BG3" s="26"/>
      <c r="BH3" s="27"/>
      <c r="BI3" s="27"/>
      <c r="BJ3" s="49"/>
      <c r="BK3" s="49"/>
      <c r="BL3" s="51"/>
      <c r="BM3" s="26" t="s">
        <v>85</v>
      </c>
      <c r="BN3" s="27"/>
      <c r="BO3" s="27"/>
      <c r="BP3" s="29"/>
      <c r="BQ3" s="49"/>
      <c r="BR3" s="49"/>
      <c r="BS3" s="51"/>
      <c r="BT3" s="27" t="s">
        <v>85</v>
      </c>
      <c r="BU3" s="27"/>
      <c r="BV3" s="28"/>
      <c r="BW3" s="27"/>
      <c r="BX3" s="49"/>
      <c r="BY3" s="49"/>
      <c r="BZ3" s="51"/>
      <c r="CA3" s="27" t="s">
        <v>85</v>
      </c>
      <c r="CB3" s="27"/>
      <c r="CC3" s="27"/>
      <c r="CD3" s="27"/>
      <c r="CE3" s="49"/>
      <c r="CF3" s="49"/>
      <c r="CG3" s="51"/>
      <c r="CH3" s="27" t="s">
        <v>85</v>
      </c>
      <c r="CI3" s="27"/>
      <c r="CJ3" s="27"/>
      <c r="CK3" s="27"/>
      <c r="CL3" s="49"/>
      <c r="CM3" s="49"/>
      <c r="CN3" s="51"/>
      <c r="CO3" s="27" t="s">
        <v>85</v>
      </c>
      <c r="CP3" s="27"/>
      <c r="CQ3" s="27"/>
      <c r="CR3" s="27"/>
      <c r="CS3" s="49"/>
      <c r="CT3" s="49"/>
      <c r="CU3" s="51"/>
      <c r="CV3" s="27" t="s">
        <v>85</v>
      </c>
      <c r="CW3" s="27"/>
      <c r="CX3" s="27"/>
      <c r="CY3" s="27"/>
      <c r="CZ3" s="49"/>
      <c r="DA3" s="49"/>
      <c r="DB3" s="51"/>
      <c r="DC3" s="27" t="s">
        <v>85</v>
      </c>
      <c r="DD3" s="27"/>
      <c r="DE3" s="27"/>
      <c r="DF3" s="27"/>
      <c r="DG3" s="49"/>
      <c r="DH3" s="49"/>
      <c r="DI3" s="51"/>
      <c r="DJ3" s="27" t="s">
        <v>85</v>
      </c>
      <c r="DK3" s="27"/>
      <c r="DL3" s="27"/>
      <c r="DM3" s="27"/>
      <c r="DN3" s="49"/>
      <c r="DO3" s="49"/>
      <c r="DP3" s="51"/>
      <c r="DQ3" s="33" t="s">
        <v>85</v>
      </c>
      <c r="DR3" s="27"/>
      <c r="DS3" s="27"/>
      <c r="DT3" s="27"/>
      <c r="DU3" s="49"/>
      <c r="DV3" s="49"/>
      <c r="DW3" s="51"/>
      <c r="DX3" s="27" t="s">
        <v>85</v>
      </c>
      <c r="DY3" s="27"/>
      <c r="DZ3" s="27"/>
      <c r="EA3" s="27"/>
      <c r="EB3" s="49"/>
      <c r="EC3" s="49"/>
      <c r="ED3" s="51"/>
      <c r="EE3" s="27" t="s">
        <v>85</v>
      </c>
      <c r="EF3" s="27"/>
      <c r="EG3" s="27"/>
      <c r="EH3" s="27"/>
      <c r="EI3" s="49"/>
      <c r="EJ3" s="49"/>
      <c r="EK3" s="51"/>
      <c r="EL3" s="27" t="s">
        <v>85</v>
      </c>
      <c r="EM3" s="27"/>
      <c r="EN3" s="27"/>
      <c r="EO3" s="27"/>
      <c r="EP3" s="49"/>
      <c r="EQ3" s="49"/>
      <c r="ER3" s="51"/>
      <c r="ES3" s="27" t="s">
        <v>85</v>
      </c>
      <c r="ET3" s="27"/>
      <c r="EU3" s="27"/>
      <c r="EV3" s="27"/>
      <c r="EW3" s="49"/>
      <c r="EX3" s="49"/>
      <c r="EY3" s="51"/>
      <c r="EZ3" s="27" t="s">
        <v>85</v>
      </c>
      <c r="FA3" s="27"/>
      <c r="FB3" s="27"/>
      <c r="FC3" s="27"/>
      <c r="FD3" s="49"/>
      <c r="FE3" s="49"/>
      <c r="FF3" s="51"/>
      <c r="FG3" s="27" t="s">
        <v>85</v>
      </c>
      <c r="FH3" s="27"/>
      <c r="FI3" s="27"/>
      <c r="FJ3" s="27"/>
      <c r="FK3" s="49"/>
      <c r="FL3" s="49"/>
      <c r="FM3" s="51"/>
      <c r="FN3" s="27" t="s">
        <v>85</v>
      </c>
      <c r="FO3" s="27"/>
      <c r="FP3" s="27"/>
      <c r="FQ3" s="27"/>
      <c r="FR3" s="49"/>
      <c r="FS3" s="49"/>
      <c r="FT3" s="51"/>
      <c r="FU3" s="27" t="s">
        <v>85</v>
      </c>
      <c r="FV3" s="27"/>
      <c r="FW3" s="27"/>
      <c r="FX3" s="27"/>
      <c r="FY3" s="49"/>
      <c r="FZ3" s="49"/>
      <c r="GA3" s="51"/>
      <c r="GB3" s="27" t="s">
        <v>85</v>
      </c>
      <c r="GC3" s="27"/>
      <c r="GD3" s="27"/>
      <c r="GE3" s="27"/>
      <c r="GF3" s="49"/>
      <c r="GG3" s="49"/>
      <c r="GH3" s="51"/>
      <c r="GI3" s="27" t="s">
        <v>85</v>
      </c>
      <c r="GJ3" s="27"/>
      <c r="GK3" s="27"/>
      <c r="GL3" s="27"/>
      <c r="GM3" s="49"/>
      <c r="GN3" s="49"/>
      <c r="GO3" s="51"/>
      <c r="GP3" s="25" t="s">
        <v>85</v>
      </c>
      <c r="GT3" s="49"/>
      <c r="GU3" s="49"/>
      <c r="GV3" s="51"/>
      <c r="GW3" s="25" t="s">
        <v>85</v>
      </c>
      <c r="HA3" s="49"/>
      <c r="HB3" s="49"/>
      <c r="HC3" s="51"/>
      <c r="HD3" s="25" t="s">
        <v>85</v>
      </c>
      <c r="HH3" s="49"/>
      <c r="HI3" s="49"/>
      <c r="HJ3" s="51"/>
      <c r="HK3" s="25" t="s">
        <v>85</v>
      </c>
      <c r="HO3" s="49"/>
      <c r="HP3" s="49"/>
      <c r="HQ3" s="51"/>
      <c r="HR3" s="25" t="s">
        <v>85</v>
      </c>
      <c r="HV3" s="49"/>
      <c r="HW3" s="49"/>
      <c r="HX3" s="51"/>
      <c r="HY3" s="25" t="s">
        <v>85</v>
      </c>
      <c r="IC3" s="49"/>
      <c r="ID3" s="49"/>
      <c r="IE3" s="51"/>
      <c r="IF3" s="25" t="s">
        <v>85</v>
      </c>
      <c r="IJ3" s="49"/>
      <c r="IK3" s="49"/>
      <c r="IL3" s="51"/>
      <c r="IM3" s="25" t="s">
        <v>85</v>
      </c>
      <c r="IQ3" s="49"/>
      <c r="IR3" s="49"/>
      <c r="IS3" s="51"/>
      <c r="IT3" s="25" t="s">
        <v>85</v>
      </c>
      <c r="IX3" s="49"/>
      <c r="IY3" s="49"/>
      <c r="IZ3" s="51"/>
      <c r="JA3" s="92" t="s">
        <v>86</v>
      </c>
      <c r="JH3" s="92" t="s">
        <v>86</v>
      </c>
      <c r="JO3" s="92" t="s">
        <v>86</v>
      </c>
      <c r="JV3" s="92" t="s">
        <v>86</v>
      </c>
      <c r="KC3" s="92" t="s">
        <v>86</v>
      </c>
      <c r="KJ3" s="92" t="s">
        <v>86</v>
      </c>
      <c r="KQ3" s="92" t="s">
        <v>86</v>
      </c>
      <c r="KX3" s="92" t="s">
        <v>86</v>
      </c>
      <c r="LE3" s="92" t="s">
        <v>86</v>
      </c>
      <c r="LL3" s="92" t="s">
        <v>86</v>
      </c>
      <c r="LS3" s="92" t="s">
        <v>86</v>
      </c>
      <c r="LZ3" s="92" t="s">
        <v>86</v>
      </c>
      <c r="MG3" s="92" t="s">
        <v>86</v>
      </c>
      <c r="MN3" s="92" t="s">
        <v>86</v>
      </c>
      <c r="MU3" s="92" t="s">
        <v>86</v>
      </c>
      <c r="NB3" s="92" t="s">
        <v>86</v>
      </c>
      <c r="NI3" s="92" t="s">
        <v>86</v>
      </c>
      <c r="NP3" s="92" t="s">
        <v>86</v>
      </c>
      <c r="NW3" s="92" t="s">
        <v>86</v>
      </c>
      <c r="OD3" s="92" t="s">
        <v>86</v>
      </c>
      <c r="OK3" s="92" t="s">
        <v>86</v>
      </c>
      <c r="OR3" s="92" t="s">
        <v>86</v>
      </c>
      <c r="OY3" s="92" t="s">
        <v>86</v>
      </c>
      <c r="PF3" s="92" t="s">
        <v>86</v>
      </c>
      <c r="PM3" s="92" t="s">
        <v>86</v>
      </c>
      <c r="PT3" s="92" t="s">
        <v>86</v>
      </c>
      <c r="QA3" s="92" t="s">
        <v>86</v>
      </c>
      <c r="QH3" s="92" t="s">
        <v>86</v>
      </c>
      <c r="QO3" s="92" t="s">
        <v>86</v>
      </c>
      <c r="QV3" s="92" t="s">
        <v>86</v>
      </c>
      <c r="RC3" s="92" t="s">
        <v>86</v>
      </c>
      <c r="RJ3" s="92" t="s">
        <v>86</v>
      </c>
      <c r="RQ3" s="92" t="s">
        <v>86</v>
      </c>
      <c r="RX3" s="92" t="s">
        <v>86</v>
      </c>
      <c r="SE3" s="92" t="s">
        <v>86</v>
      </c>
      <c r="SL3" s="92" t="s">
        <v>86</v>
      </c>
      <c r="SS3" s="25" t="s">
        <v>85</v>
      </c>
      <c r="SZ3" s="25" t="s">
        <v>85</v>
      </c>
      <c r="TG3" s="25" t="s">
        <v>85</v>
      </c>
      <c r="TN3" s="25" t="s">
        <v>85</v>
      </c>
      <c r="TU3" s="25" t="s">
        <v>85</v>
      </c>
      <c r="UB3" s="25" t="s">
        <v>85</v>
      </c>
      <c r="UI3" s="25" t="s">
        <v>85</v>
      </c>
      <c r="UP3" s="25" t="s">
        <v>85</v>
      </c>
      <c r="UW3" s="25" t="s">
        <v>85</v>
      </c>
      <c r="VD3" s="25" t="s">
        <v>85</v>
      </c>
      <c r="VK3" s="25" t="s">
        <v>85</v>
      </c>
      <c r="VR3" s="25" t="s">
        <v>85</v>
      </c>
      <c r="VY3" s="25" t="s">
        <v>85</v>
      </c>
      <c r="WF3" s="25" t="s">
        <v>85</v>
      </c>
      <c r="WM3" s="25" t="s">
        <v>85</v>
      </c>
      <c r="WT3" s="25" t="s">
        <v>85</v>
      </c>
      <c r="XA3" s="25" t="s">
        <v>85</v>
      </c>
      <c r="XH3" s="25" t="s">
        <v>85</v>
      </c>
      <c r="XO3" s="25" t="s">
        <v>85</v>
      </c>
      <c r="XV3" s="25" t="s">
        <v>85</v>
      </c>
      <c r="YC3" s="25" t="s">
        <v>85</v>
      </c>
      <c r="YJ3" s="25" t="s">
        <v>85</v>
      </c>
      <c r="YQ3" s="25" t="s">
        <v>85</v>
      </c>
      <c r="YX3" s="25" t="s">
        <v>85</v>
      </c>
      <c r="ZE3" s="25" t="s">
        <v>85</v>
      </c>
      <c r="ZL3" s="25" t="s">
        <v>85</v>
      </c>
      <c r="ZS3" s="25" t="s">
        <v>85</v>
      </c>
      <c r="ZZ3" s="25" t="s">
        <v>85</v>
      </c>
      <c r="AAG3" s="25" t="s">
        <v>85</v>
      </c>
      <c r="AAN3" s="25" t="s">
        <v>85</v>
      </c>
      <c r="AAU3" s="25" t="s">
        <v>85</v>
      </c>
      <c r="ABB3" s="25" t="s">
        <v>85</v>
      </c>
      <c r="ABI3" s="25" t="s">
        <v>85</v>
      </c>
      <c r="ABP3" s="25" t="s">
        <v>85</v>
      </c>
      <c r="ABW3" s="25" t="s">
        <v>85</v>
      </c>
      <c r="ACD3" s="25" t="s">
        <v>85</v>
      </c>
      <c r="ACK3" s="25" t="s">
        <v>86</v>
      </c>
      <c r="ACR3" s="25" t="s">
        <v>86</v>
      </c>
      <c r="ACY3" s="25" t="s">
        <v>86</v>
      </c>
      <c r="ADF3" s="25" t="s">
        <v>86</v>
      </c>
      <c r="ADM3" s="25" t="s">
        <v>86</v>
      </c>
      <c r="ADT3" s="25" t="s">
        <v>86</v>
      </c>
      <c r="AEA3" s="25" t="s">
        <v>86</v>
      </c>
      <c r="AEH3" s="25" t="s">
        <v>86</v>
      </c>
      <c r="AEO3" s="25" t="s">
        <v>86</v>
      </c>
      <c r="AEV3" s="25" t="s">
        <v>86</v>
      </c>
      <c r="AFC3" s="25" t="s">
        <v>86</v>
      </c>
      <c r="AFJ3" s="25" t="s">
        <v>86</v>
      </c>
      <c r="AFQ3" s="25" t="s">
        <v>86</v>
      </c>
      <c r="AFX3" s="25" t="s">
        <v>86</v>
      </c>
      <c r="AGE3" s="25" t="s">
        <v>86</v>
      </c>
      <c r="AGL3" s="25" t="s">
        <v>86</v>
      </c>
      <c r="AGS3" s="25" t="s">
        <v>86</v>
      </c>
      <c r="AGZ3" s="25" t="s">
        <v>86</v>
      </c>
      <c r="AHG3" s="25" t="s">
        <v>86</v>
      </c>
      <c r="AHN3" s="25" t="s">
        <v>86</v>
      </c>
      <c r="AHU3" s="25" t="s">
        <v>86</v>
      </c>
      <c r="AIB3" s="25" t="s">
        <v>86</v>
      </c>
      <c r="AII3" s="25" t="s">
        <v>86</v>
      </c>
      <c r="AIP3" s="25" t="s">
        <v>86</v>
      </c>
      <c r="AIW3" s="25" t="s">
        <v>86</v>
      </c>
      <c r="AJD3" s="25" t="s">
        <v>86</v>
      </c>
      <c r="AJK3" s="25" t="s">
        <v>86</v>
      </c>
      <c r="AJR3" s="25" t="s">
        <v>86</v>
      </c>
      <c r="AJY3" s="25" t="s">
        <v>86</v>
      </c>
      <c r="AKF3" s="25" t="s">
        <v>86</v>
      </c>
      <c r="AKM3" s="25" t="s">
        <v>86</v>
      </c>
      <c r="AKT3" s="25" t="s">
        <v>86</v>
      </c>
      <c r="ALA3" s="25" t="s">
        <v>86</v>
      </c>
      <c r="ALH3" s="25" t="s">
        <v>86</v>
      </c>
      <c r="ALO3" s="25" t="s">
        <v>86</v>
      </c>
      <c r="ALV3" s="25" t="s">
        <v>86</v>
      </c>
      <c r="AMC3" s="25" t="s">
        <v>85</v>
      </c>
      <c r="AMJ3" s="25" t="s">
        <v>85</v>
      </c>
      <c r="AMQ3" s="25" t="s">
        <v>85</v>
      </c>
      <c r="AMX3" s="25" t="s">
        <v>85</v>
      </c>
      <c r="ANE3" s="25" t="s">
        <v>85</v>
      </c>
      <c r="ANL3" s="25" t="s">
        <v>85</v>
      </c>
      <c r="ANS3" s="25" t="s">
        <v>85</v>
      </c>
      <c r="ANZ3" s="25" t="s">
        <v>85</v>
      </c>
      <c r="AOG3" s="25" t="s">
        <v>85</v>
      </c>
      <c r="AON3" s="25" t="s">
        <v>85</v>
      </c>
      <c r="AOU3" s="25" t="s">
        <v>85</v>
      </c>
      <c r="APB3" s="25" t="s">
        <v>85</v>
      </c>
      <c r="API3" s="25" t="s">
        <v>85</v>
      </c>
      <c r="APP3" s="25" t="s">
        <v>85</v>
      </c>
      <c r="APW3" s="25" t="s">
        <v>85</v>
      </c>
      <c r="AQD3" s="25" t="s">
        <v>85</v>
      </c>
      <c r="AQK3" s="25" t="s">
        <v>85</v>
      </c>
      <c r="AQR3" s="25" t="s">
        <v>85</v>
      </c>
      <c r="AQY3" s="25" t="s">
        <v>85</v>
      </c>
      <c r="ARF3" s="25" t="s">
        <v>85</v>
      </c>
      <c r="ARM3" s="25" t="s">
        <v>85</v>
      </c>
      <c r="ART3" s="25" t="s">
        <v>85</v>
      </c>
      <c r="ASA3" s="25" t="s">
        <v>85</v>
      </c>
      <c r="ASH3" s="25" t="s">
        <v>85</v>
      </c>
      <c r="ASO3" s="25" t="s">
        <v>85</v>
      </c>
      <c r="ASV3" s="25" t="s">
        <v>85</v>
      </c>
      <c r="ATC3" s="25" t="s">
        <v>85</v>
      </c>
      <c r="ATJ3" s="25" t="s">
        <v>85</v>
      </c>
      <c r="ATQ3" s="25" t="s">
        <v>85</v>
      </c>
      <c r="ATX3" s="25" t="s">
        <v>85</v>
      </c>
      <c r="AUE3" s="25" t="s">
        <v>85</v>
      </c>
      <c r="AUL3" s="25" t="s">
        <v>85</v>
      </c>
      <c r="AUS3" s="25" t="s">
        <v>85</v>
      </c>
      <c r="AUZ3" s="25" t="s">
        <v>85</v>
      </c>
      <c r="AVG3" s="25" t="s">
        <v>85</v>
      </c>
      <c r="AVN3" s="25" t="s">
        <v>85</v>
      </c>
      <c r="AVU3" s="25" t="s">
        <v>86</v>
      </c>
      <c r="AWB3" s="25" t="s">
        <v>86</v>
      </c>
      <c r="AWI3" s="25" t="s">
        <v>86</v>
      </c>
      <c r="AWP3" s="25" t="s">
        <v>86</v>
      </c>
      <c r="AWW3" s="25" t="s">
        <v>86</v>
      </c>
      <c r="AXD3" s="25" t="s">
        <v>86</v>
      </c>
      <c r="AXK3" s="25" t="s">
        <v>86</v>
      </c>
      <c r="AXR3" s="25" t="s">
        <v>86</v>
      </c>
      <c r="AXY3" s="25" t="s">
        <v>86</v>
      </c>
      <c r="AYF3" s="25" t="s">
        <v>86</v>
      </c>
      <c r="AYM3" s="25" t="s">
        <v>86</v>
      </c>
      <c r="AYT3" s="25" t="s">
        <v>86</v>
      </c>
      <c r="AZA3" s="25" t="s">
        <v>86</v>
      </c>
      <c r="AZH3" s="25" t="s">
        <v>86</v>
      </c>
      <c r="AZO3" s="25" t="s">
        <v>86</v>
      </c>
      <c r="AZV3" s="25" t="s">
        <v>86</v>
      </c>
      <c r="BAC3" s="25" t="s">
        <v>86</v>
      </c>
      <c r="BAJ3" s="25" t="s">
        <v>86</v>
      </c>
      <c r="BAQ3" s="25" t="s">
        <v>86</v>
      </c>
      <c r="BAX3" s="25" t="s">
        <v>86</v>
      </c>
      <c r="BBE3" s="25" t="s">
        <v>86</v>
      </c>
      <c r="BBL3" s="25" t="s">
        <v>86</v>
      </c>
      <c r="BBS3" s="25" t="s">
        <v>86</v>
      </c>
      <c r="BBZ3" s="25" t="s">
        <v>86</v>
      </c>
      <c r="BCG3" s="25" t="s">
        <v>86</v>
      </c>
      <c r="BCN3" s="25" t="s">
        <v>86</v>
      </c>
      <c r="BCU3" s="25" t="s">
        <v>86</v>
      </c>
      <c r="BDB3" s="25" t="s">
        <v>86</v>
      </c>
      <c r="BDI3" s="25" t="s">
        <v>86</v>
      </c>
      <c r="BDP3" s="25" t="s">
        <v>86</v>
      </c>
      <c r="BDW3" s="25" t="s">
        <v>86</v>
      </c>
      <c r="BED3" s="25" t="s">
        <v>86</v>
      </c>
      <c r="BEK3" s="25" t="s">
        <v>86</v>
      </c>
      <c r="BER3" s="25" t="s">
        <v>86</v>
      </c>
      <c r="BEY3" s="25" t="s">
        <v>86</v>
      </c>
      <c r="BFF3" s="25" t="s">
        <v>86</v>
      </c>
      <c r="BFM3" s="25" t="s">
        <v>85</v>
      </c>
      <c r="BFT3" s="25" t="s">
        <v>85</v>
      </c>
      <c r="BGA3" s="25" t="s">
        <v>85</v>
      </c>
      <c r="BGH3" s="25" t="s">
        <v>85</v>
      </c>
      <c r="BGO3" s="25" t="s">
        <v>85</v>
      </c>
      <c r="BGV3" s="25" t="s">
        <v>85</v>
      </c>
      <c r="BHC3" s="25" t="s">
        <v>85</v>
      </c>
      <c r="BHJ3" s="25" t="s">
        <v>85</v>
      </c>
      <c r="BHQ3" s="25" t="s">
        <v>85</v>
      </c>
      <c r="BHX3" s="25" t="s">
        <v>85</v>
      </c>
      <c r="BIE3" s="25" t="s">
        <v>85</v>
      </c>
      <c r="BIL3" s="25" t="s">
        <v>85</v>
      </c>
      <c r="BIS3" s="25" t="s">
        <v>85</v>
      </c>
      <c r="BIZ3" s="25" t="s">
        <v>85</v>
      </c>
      <c r="BJG3" s="25" t="s">
        <v>85</v>
      </c>
      <c r="BJN3" s="25" t="s">
        <v>85</v>
      </c>
      <c r="BJU3" s="25" t="s">
        <v>85</v>
      </c>
      <c r="BKB3" s="25" t="s">
        <v>85</v>
      </c>
      <c r="BKI3" s="25" t="s">
        <v>85</v>
      </c>
      <c r="BKP3" s="25" t="s">
        <v>85</v>
      </c>
      <c r="BKW3" s="25" t="s">
        <v>85</v>
      </c>
      <c r="BLD3" s="25" t="s">
        <v>85</v>
      </c>
      <c r="BLK3" s="25" t="s">
        <v>85</v>
      </c>
      <c r="BLR3" s="25" t="s">
        <v>85</v>
      </c>
      <c r="BLY3" s="25" t="s">
        <v>85</v>
      </c>
      <c r="BMF3" s="25" t="s">
        <v>85</v>
      </c>
      <c r="BMM3" s="25" t="s">
        <v>85</v>
      </c>
      <c r="BMT3" s="25" t="s">
        <v>85</v>
      </c>
      <c r="BNA3" s="25" t="s">
        <v>85</v>
      </c>
      <c r="BNH3" s="25" t="s">
        <v>85</v>
      </c>
      <c r="BNO3" s="25" t="s">
        <v>85</v>
      </c>
      <c r="BNV3" s="25" t="s">
        <v>85</v>
      </c>
      <c r="BOC3" s="25" t="s">
        <v>85</v>
      </c>
      <c r="BOJ3" s="25" t="s">
        <v>85</v>
      </c>
      <c r="BOQ3" s="25" t="s">
        <v>85</v>
      </c>
      <c r="BOX3" s="25" t="s">
        <v>85</v>
      </c>
      <c r="BPE3" s="25" t="s">
        <v>86</v>
      </c>
      <c r="BPL3" s="25" t="s">
        <v>86</v>
      </c>
      <c r="BPS3" s="25" t="s">
        <v>86</v>
      </c>
      <c r="BPZ3" s="25" t="s">
        <v>86</v>
      </c>
      <c r="BQG3" s="25" t="s">
        <v>86</v>
      </c>
      <c r="BQN3" s="25" t="s">
        <v>86</v>
      </c>
      <c r="BQU3" s="25" t="s">
        <v>86</v>
      </c>
      <c r="BRB3" s="25" t="s">
        <v>86</v>
      </c>
      <c r="BRI3" s="25" t="s">
        <v>86</v>
      </c>
      <c r="BRP3" s="25" t="s">
        <v>86</v>
      </c>
      <c r="BRW3" s="25" t="s">
        <v>86</v>
      </c>
      <c r="BSD3" s="25" t="s">
        <v>86</v>
      </c>
      <c r="BSK3" s="25" t="s">
        <v>86</v>
      </c>
      <c r="BSR3" s="25" t="s">
        <v>86</v>
      </c>
      <c r="BSY3" s="25" t="s">
        <v>86</v>
      </c>
      <c r="BTF3" s="25" t="s">
        <v>86</v>
      </c>
      <c r="BTM3" s="25" t="s">
        <v>86</v>
      </c>
      <c r="BTT3" s="25" t="s">
        <v>86</v>
      </c>
      <c r="BUA3" s="25" t="s">
        <v>86</v>
      </c>
      <c r="BUH3" s="25" t="s">
        <v>86</v>
      </c>
      <c r="BUO3" s="25" t="s">
        <v>86</v>
      </c>
      <c r="BUV3" s="25" t="s">
        <v>86</v>
      </c>
      <c r="BVC3" s="25" t="s">
        <v>86</v>
      </c>
      <c r="BVJ3" s="25" t="s">
        <v>86</v>
      </c>
      <c r="BVQ3" s="25" t="s">
        <v>86</v>
      </c>
      <c r="BVX3" s="25" t="s">
        <v>86</v>
      </c>
      <c r="BWE3" s="25" t="s">
        <v>86</v>
      </c>
      <c r="BWL3" s="25" t="s">
        <v>86</v>
      </c>
      <c r="BWS3" s="25" t="s">
        <v>86</v>
      </c>
      <c r="BWZ3" s="25" t="s">
        <v>86</v>
      </c>
      <c r="BXG3" s="25" t="s">
        <v>86</v>
      </c>
      <c r="BXN3" s="25" t="s">
        <v>86</v>
      </c>
      <c r="BXU3" s="25" t="s">
        <v>86</v>
      </c>
      <c r="BYB3" s="25" t="s">
        <v>86</v>
      </c>
      <c r="BYI3" s="25" t="s">
        <v>86</v>
      </c>
      <c r="BYP3" s="25" t="s">
        <v>86</v>
      </c>
    </row>
    <row r="4" spans="1:2024" s="25" customFormat="1" x14ac:dyDescent="0.3">
      <c r="A4" s="55" t="s">
        <v>88</v>
      </c>
      <c r="B4" s="76" t="s">
        <v>88</v>
      </c>
      <c r="C4" s="77"/>
      <c r="D4" s="78"/>
      <c r="E4" s="77"/>
      <c r="F4" s="79"/>
      <c r="G4" s="79"/>
      <c r="H4" s="79"/>
      <c r="I4" s="45" t="s">
        <v>87</v>
      </c>
      <c r="J4" s="27"/>
      <c r="K4" s="49"/>
      <c r="L4" s="49"/>
      <c r="M4" s="74"/>
      <c r="N4" s="74"/>
      <c r="O4" s="15"/>
      <c r="P4" s="49" t="s">
        <v>87</v>
      </c>
      <c r="Q4" s="49"/>
      <c r="R4" s="49"/>
      <c r="S4" s="49"/>
      <c r="T4" s="74"/>
      <c r="U4" s="74"/>
      <c r="V4" s="15"/>
      <c r="W4" s="45" t="s">
        <v>87</v>
      </c>
      <c r="X4" s="45"/>
      <c r="Y4" s="45"/>
      <c r="Z4" s="45"/>
      <c r="AA4" s="49"/>
      <c r="AB4" s="49"/>
      <c r="AC4" s="51"/>
      <c r="AD4" s="48" t="s">
        <v>87</v>
      </c>
      <c r="AE4" s="45"/>
      <c r="AF4" s="49"/>
      <c r="AG4" s="45"/>
      <c r="AH4" s="49"/>
      <c r="AI4" s="49"/>
      <c r="AJ4" s="51"/>
      <c r="AK4" s="27" t="s">
        <v>87</v>
      </c>
      <c r="AL4" s="26"/>
      <c r="AM4" s="27"/>
      <c r="AN4" s="27"/>
      <c r="AO4" s="49"/>
      <c r="AP4" s="49"/>
      <c r="AQ4" s="51"/>
      <c r="AR4" s="26" t="s">
        <v>87</v>
      </c>
      <c r="AS4" s="27"/>
      <c r="AT4" s="27"/>
      <c r="AU4" s="26"/>
      <c r="AV4" s="49"/>
      <c r="AW4" s="49"/>
      <c r="AX4" s="51"/>
      <c r="AY4" s="27" t="s">
        <v>87</v>
      </c>
      <c r="AZ4" s="27"/>
      <c r="BA4" s="26"/>
      <c r="BB4" s="27"/>
      <c r="BC4" s="49"/>
      <c r="BD4" s="49"/>
      <c r="BE4" s="51"/>
      <c r="BF4" s="27" t="s">
        <v>87</v>
      </c>
      <c r="BG4" s="26"/>
      <c r="BH4" s="27"/>
      <c r="BI4" s="27"/>
      <c r="BJ4" s="49"/>
      <c r="BK4" s="49"/>
      <c r="BL4" s="51"/>
      <c r="BM4" s="26" t="s">
        <v>87</v>
      </c>
      <c r="BN4" s="27"/>
      <c r="BO4" s="27"/>
      <c r="BP4" s="29"/>
      <c r="BQ4" s="49"/>
      <c r="BR4" s="49"/>
      <c r="BS4" s="51"/>
      <c r="BT4" s="27" t="s">
        <v>87</v>
      </c>
      <c r="BU4" s="27"/>
      <c r="BV4" s="28"/>
      <c r="BW4" s="27"/>
      <c r="BX4" s="49"/>
      <c r="BY4" s="49"/>
      <c r="BZ4" s="51"/>
      <c r="CA4" s="27" t="s">
        <v>87</v>
      </c>
      <c r="CB4" s="27"/>
      <c r="CC4" s="27"/>
      <c r="CD4" s="27"/>
      <c r="CE4" s="49"/>
      <c r="CF4" s="49"/>
      <c r="CG4" s="51"/>
      <c r="CH4" s="27" t="s">
        <v>87</v>
      </c>
      <c r="CI4" s="27"/>
      <c r="CJ4" s="27"/>
      <c r="CK4" s="27"/>
      <c r="CL4" s="49"/>
      <c r="CM4" s="49"/>
      <c r="CN4" s="51"/>
      <c r="CO4" s="27" t="s">
        <v>87</v>
      </c>
      <c r="CP4" s="27"/>
      <c r="CQ4" s="27"/>
      <c r="CR4" s="27"/>
      <c r="CS4" s="49"/>
      <c r="CT4" s="49"/>
      <c r="CU4" s="51"/>
      <c r="CV4" s="27" t="s">
        <v>87</v>
      </c>
      <c r="CW4" s="27"/>
      <c r="CX4" s="27"/>
      <c r="CY4" s="27"/>
      <c r="CZ4" s="49"/>
      <c r="DA4" s="49"/>
      <c r="DB4" s="51"/>
      <c r="DC4" s="27" t="s">
        <v>87</v>
      </c>
      <c r="DD4" s="27"/>
      <c r="DE4" s="27"/>
      <c r="DF4" s="27"/>
      <c r="DG4" s="49"/>
      <c r="DH4" s="49"/>
      <c r="DI4" s="51"/>
      <c r="DJ4" s="27" t="s">
        <v>87</v>
      </c>
      <c r="DK4" s="27"/>
      <c r="DL4" s="27"/>
      <c r="DM4" s="27"/>
      <c r="DN4" s="49"/>
      <c r="DO4" s="49"/>
      <c r="DP4" s="51"/>
      <c r="DQ4" s="33" t="s">
        <v>87</v>
      </c>
      <c r="DR4" s="27"/>
      <c r="DS4" s="27"/>
      <c r="DT4" s="27"/>
      <c r="DU4" s="49"/>
      <c r="DV4" s="49"/>
      <c r="DW4" s="51"/>
      <c r="DX4" s="27" t="s">
        <v>87</v>
      </c>
      <c r="DY4" s="27"/>
      <c r="DZ4" s="27"/>
      <c r="EA4" s="27"/>
      <c r="EB4" s="49"/>
      <c r="EC4" s="49"/>
      <c r="ED4" s="51"/>
      <c r="EE4" s="27" t="s">
        <v>87</v>
      </c>
      <c r="EF4" s="27"/>
      <c r="EG4" s="27"/>
      <c r="EH4" s="27"/>
      <c r="EI4" s="49"/>
      <c r="EJ4" s="49"/>
      <c r="EK4" s="51"/>
      <c r="EL4" s="27" t="s">
        <v>87</v>
      </c>
      <c r="EM4" s="27"/>
      <c r="EN4" s="27"/>
      <c r="EO4" s="27"/>
      <c r="EP4" s="49"/>
      <c r="EQ4" s="49"/>
      <c r="ER4" s="51"/>
      <c r="ES4" s="27" t="s">
        <v>87</v>
      </c>
      <c r="ET4" s="27"/>
      <c r="EU4" s="27"/>
      <c r="EV4" s="27"/>
      <c r="EW4" s="49"/>
      <c r="EX4" s="49"/>
      <c r="EY4" s="51"/>
      <c r="EZ4" s="27" t="s">
        <v>87</v>
      </c>
      <c r="FA4" s="27"/>
      <c r="FB4" s="27"/>
      <c r="FC4" s="27"/>
      <c r="FD4" s="49"/>
      <c r="FE4" s="49"/>
      <c r="FF4" s="51"/>
      <c r="FG4" s="27" t="s">
        <v>87</v>
      </c>
      <c r="FH4" s="27"/>
      <c r="FI4" s="27"/>
      <c r="FJ4" s="27"/>
      <c r="FK4" s="49"/>
      <c r="FL4" s="49"/>
      <c r="FM4" s="51"/>
      <c r="FN4" s="27" t="s">
        <v>87</v>
      </c>
      <c r="FO4" s="27"/>
      <c r="FP4" s="27"/>
      <c r="FQ4" s="27"/>
      <c r="FR4" s="49"/>
      <c r="FS4" s="49"/>
      <c r="FT4" s="51"/>
      <c r="FU4" s="27" t="s">
        <v>87</v>
      </c>
      <c r="FV4" s="27"/>
      <c r="FW4" s="27"/>
      <c r="FX4" s="27"/>
      <c r="FY4" s="49"/>
      <c r="FZ4" s="49"/>
      <c r="GA4" s="51"/>
      <c r="GB4" s="27" t="s">
        <v>87</v>
      </c>
      <c r="GC4" s="27"/>
      <c r="GD4" s="27"/>
      <c r="GE4" s="27"/>
      <c r="GF4" s="49"/>
      <c r="GG4" s="49"/>
      <c r="GH4" s="51"/>
      <c r="GI4" s="27" t="s">
        <v>87</v>
      </c>
      <c r="GJ4" s="27"/>
      <c r="GK4" s="27"/>
      <c r="GL4" s="27"/>
      <c r="GM4" s="49"/>
      <c r="GN4" s="49"/>
      <c r="GO4" s="51"/>
      <c r="GP4" s="25" t="s">
        <v>87</v>
      </c>
      <c r="GT4" s="49"/>
      <c r="GU4" s="49"/>
      <c r="GV4" s="51"/>
      <c r="GW4" s="25" t="s">
        <v>87</v>
      </c>
      <c r="HA4" s="49"/>
      <c r="HB4" s="49"/>
      <c r="HC4" s="51"/>
      <c r="HD4" s="25" t="s">
        <v>87</v>
      </c>
      <c r="HH4" s="49"/>
      <c r="HI4" s="49"/>
      <c r="HJ4" s="51"/>
      <c r="HK4" s="25" t="s">
        <v>87</v>
      </c>
      <c r="HO4" s="49"/>
      <c r="HP4" s="49"/>
      <c r="HQ4" s="51"/>
      <c r="HR4" s="25" t="s">
        <v>87</v>
      </c>
      <c r="HV4" s="49"/>
      <c r="HW4" s="49"/>
      <c r="HX4" s="51"/>
      <c r="HY4" s="25" t="s">
        <v>87</v>
      </c>
      <c r="IC4" s="49"/>
      <c r="ID4" s="49"/>
      <c r="IE4" s="51"/>
      <c r="IF4" s="25" t="s">
        <v>87</v>
      </c>
      <c r="IJ4" s="49"/>
      <c r="IK4" s="49"/>
      <c r="IL4" s="51"/>
      <c r="IM4" s="25" t="s">
        <v>87</v>
      </c>
      <c r="IQ4" s="49"/>
      <c r="IR4" s="49"/>
      <c r="IS4" s="51"/>
      <c r="IT4" s="25" t="s">
        <v>87</v>
      </c>
      <c r="IX4" s="49"/>
      <c r="IY4" s="49"/>
      <c r="IZ4" s="51"/>
      <c r="JA4" s="25" t="s">
        <v>87</v>
      </c>
      <c r="JH4" s="25" t="s">
        <v>87</v>
      </c>
      <c r="JO4" s="25" t="s">
        <v>87</v>
      </c>
      <c r="JV4" s="25" t="s">
        <v>87</v>
      </c>
      <c r="KC4" s="25" t="s">
        <v>87</v>
      </c>
      <c r="KJ4" s="25" t="s">
        <v>87</v>
      </c>
      <c r="KQ4" s="25" t="s">
        <v>87</v>
      </c>
      <c r="KX4" s="25" t="s">
        <v>87</v>
      </c>
      <c r="LE4" s="25" t="s">
        <v>87</v>
      </c>
      <c r="LL4" s="25" t="s">
        <v>87</v>
      </c>
      <c r="LS4" s="25" t="s">
        <v>87</v>
      </c>
      <c r="LZ4" s="25" t="s">
        <v>87</v>
      </c>
      <c r="MG4" s="25" t="s">
        <v>87</v>
      </c>
      <c r="MN4" s="25" t="s">
        <v>87</v>
      </c>
      <c r="MU4" s="25" t="s">
        <v>87</v>
      </c>
      <c r="NB4" s="25" t="s">
        <v>87</v>
      </c>
      <c r="NI4" s="25" t="s">
        <v>87</v>
      </c>
      <c r="NP4" s="25" t="s">
        <v>87</v>
      </c>
      <c r="NW4" s="25" t="s">
        <v>87</v>
      </c>
      <c r="OD4" s="25" t="s">
        <v>87</v>
      </c>
      <c r="OK4" s="25" t="s">
        <v>87</v>
      </c>
      <c r="OR4" s="25" t="s">
        <v>87</v>
      </c>
      <c r="OY4" s="25" t="s">
        <v>87</v>
      </c>
      <c r="PF4" s="25" t="s">
        <v>87</v>
      </c>
      <c r="PM4" s="25" t="s">
        <v>87</v>
      </c>
      <c r="PT4" s="25" t="s">
        <v>87</v>
      </c>
      <c r="QA4" s="25" t="s">
        <v>87</v>
      </c>
      <c r="QH4" s="25" t="s">
        <v>87</v>
      </c>
      <c r="QO4" s="25" t="s">
        <v>87</v>
      </c>
      <c r="QV4" s="25" t="s">
        <v>87</v>
      </c>
      <c r="RC4" s="25" t="s">
        <v>87</v>
      </c>
      <c r="RJ4" s="25" t="s">
        <v>87</v>
      </c>
      <c r="RQ4" s="25" t="s">
        <v>87</v>
      </c>
      <c r="RX4" s="25" t="s">
        <v>87</v>
      </c>
      <c r="SE4" s="25" t="s">
        <v>87</v>
      </c>
      <c r="SL4" s="25" t="s">
        <v>87</v>
      </c>
      <c r="SS4" s="25" t="s">
        <v>87</v>
      </c>
      <c r="SZ4" s="25" t="s">
        <v>87</v>
      </c>
      <c r="TG4" s="25" t="s">
        <v>87</v>
      </c>
      <c r="TN4" s="25" t="s">
        <v>87</v>
      </c>
      <c r="TU4" s="25" t="s">
        <v>87</v>
      </c>
      <c r="UB4" s="25" t="s">
        <v>87</v>
      </c>
      <c r="UI4" s="25" t="s">
        <v>87</v>
      </c>
      <c r="UP4" s="25" t="s">
        <v>87</v>
      </c>
      <c r="UW4" s="25" t="s">
        <v>87</v>
      </c>
      <c r="VD4" s="25" t="s">
        <v>87</v>
      </c>
      <c r="VK4" s="25" t="s">
        <v>87</v>
      </c>
      <c r="VR4" s="25" t="s">
        <v>87</v>
      </c>
      <c r="VY4" s="25" t="s">
        <v>87</v>
      </c>
      <c r="WF4" s="25" t="s">
        <v>87</v>
      </c>
      <c r="WM4" s="25" t="s">
        <v>87</v>
      </c>
      <c r="WT4" s="25" t="s">
        <v>87</v>
      </c>
      <c r="XA4" s="25" t="s">
        <v>87</v>
      </c>
      <c r="XH4" s="25" t="s">
        <v>87</v>
      </c>
      <c r="XO4" s="25" t="s">
        <v>87</v>
      </c>
      <c r="XV4" s="25" t="s">
        <v>87</v>
      </c>
      <c r="YC4" s="25" t="s">
        <v>87</v>
      </c>
      <c r="YJ4" s="25" t="s">
        <v>87</v>
      </c>
      <c r="YQ4" s="25" t="s">
        <v>87</v>
      </c>
      <c r="YX4" s="25" t="s">
        <v>87</v>
      </c>
      <c r="ZE4" s="25" t="s">
        <v>87</v>
      </c>
      <c r="ZL4" s="25" t="s">
        <v>87</v>
      </c>
      <c r="ZS4" s="25" t="s">
        <v>87</v>
      </c>
      <c r="ZZ4" s="25" t="s">
        <v>87</v>
      </c>
      <c r="AAG4" s="25" t="s">
        <v>87</v>
      </c>
      <c r="AAN4" s="25" t="s">
        <v>87</v>
      </c>
      <c r="AAU4" s="25" t="s">
        <v>87</v>
      </c>
      <c r="ABB4" s="25" t="s">
        <v>87</v>
      </c>
      <c r="ABI4" s="25" t="s">
        <v>87</v>
      </c>
      <c r="ABP4" s="25" t="s">
        <v>87</v>
      </c>
      <c r="ABW4" s="25" t="s">
        <v>87</v>
      </c>
      <c r="ACD4" s="25" t="s">
        <v>87</v>
      </c>
      <c r="ACK4" s="25" t="s">
        <v>87</v>
      </c>
      <c r="ACR4" s="25" t="s">
        <v>87</v>
      </c>
      <c r="ACY4" s="25" t="s">
        <v>87</v>
      </c>
      <c r="ADF4" s="25" t="s">
        <v>87</v>
      </c>
      <c r="ADM4" s="25" t="s">
        <v>87</v>
      </c>
      <c r="ADT4" s="25" t="s">
        <v>87</v>
      </c>
      <c r="AEA4" s="25" t="s">
        <v>87</v>
      </c>
      <c r="AEH4" s="25" t="s">
        <v>87</v>
      </c>
      <c r="AEO4" s="25" t="s">
        <v>87</v>
      </c>
      <c r="AEV4" s="25" t="s">
        <v>87</v>
      </c>
      <c r="AFC4" s="25" t="s">
        <v>87</v>
      </c>
      <c r="AFJ4" s="25" t="s">
        <v>87</v>
      </c>
      <c r="AFQ4" s="25" t="s">
        <v>87</v>
      </c>
      <c r="AFX4" s="25" t="s">
        <v>87</v>
      </c>
      <c r="AGE4" s="25" t="s">
        <v>87</v>
      </c>
      <c r="AGL4" s="25" t="s">
        <v>87</v>
      </c>
      <c r="AGS4" s="25" t="s">
        <v>87</v>
      </c>
      <c r="AGZ4" s="25" t="s">
        <v>87</v>
      </c>
      <c r="AHG4" s="25" t="s">
        <v>87</v>
      </c>
      <c r="AHN4" s="25" t="s">
        <v>87</v>
      </c>
      <c r="AHU4" s="25" t="s">
        <v>87</v>
      </c>
      <c r="AIB4" s="25" t="s">
        <v>87</v>
      </c>
      <c r="AII4" s="25" t="s">
        <v>87</v>
      </c>
      <c r="AIP4" s="25" t="s">
        <v>87</v>
      </c>
      <c r="AIW4" s="25" t="s">
        <v>87</v>
      </c>
      <c r="AJD4" s="25" t="s">
        <v>87</v>
      </c>
      <c r="AJK4" s="25" t="s">
        <v>87</v>
      </c>
      <c r="AJR4" s="25" t="s">
        <v>87</v>
      </c>
      <c r="AJY4" s="25" t="s">
        <v>87</v>
      </c>
      <c r="AKF4" s="25" t="s">
        <v>87</v>
      </c>
      <c r="AKM4" s="25" t="s">
        <v>87</v>
      </c>
      <c r="AKT4" s="25" t="s">
        <v>87</v>
      </c>
      <c r="ALA4" s="25" t="s">
        <v>87</v>
      </c>
      <c r="ALH4" s="25" t="s">
        <v>87</v>
      </c>
      <c r="ALO4" s="25" t="s">
        <v>87</v>
      </c>
      <c r="ALV4" s="25" t="s">
        <v>87</v>
      </c>
      <c r="AMC4" s="25" t="s">
        <v>71</v>
      </c>
      <c r="AMJ4" s="25" t="s">
        <v>71</v>
      </c>
      <c r="AMQ4" s="25" t="s">
        <v>71</v>
      </c>
      <c r="AMX4" s="25" t="s">
        <v>71</v>
      </c>
      <c r="ANE4" s="25" t="s">
        <v>71</v>
      </c>
      <c r="ANL4" s="25" t="s">
        <v>71</v>
      </c>
      <c r="ANS4" s="25" t="s">
        <v>71</v>
      </c>
      <c r="ANZ4" s="25" t="s">
        <v>71</v>
      </c>
      <c r="AOG4" s="25" t="s">
        <v>71</v>
      </c>
      <c r="AON4" s="25" t="s">
        <v>71</v>
      </c>
      <c r="AOU4" s="25" t="s">
        <v>71</v>
      </c>
      <c r="APB4" s="25" t="s">
        <v>71</v>
      </c>
      <c r="API4" s="25" t="s">
        <v>71</v>
      </c>
      <c r="APP4" s="25" t="s">
        <v>71</v>
      </c>
      <c r="APW4" s="25" t="s">
        <v>71</v>
      </c>
      <c r="AQD4" s="25" t="s">
        <v>71</v>
      </c>
      <c r="AQK4" s="25" t="s">
        <v>71</v>
      </c>
      <c r="AQR4" s="25" t="s">
        <v>71</v>
      </c>
      <c r="AQY4" s="25" t="s">
        <v>71</v>
      </c>
      <c r="ARF4" s="25" t="s">
        <v>71</v>
      </c>
      <c r="ARM4" s="25" t="s">
        <v>71</v>
      </c>
      <c r="ART4" s="25" t="s">
        <v>71</v>
      </c>
      <c r="ASA4" s="25" t="s">
        <v>71</v>
      </c>
      <c r="ASH4" s="25" t="s">
        <v>71</v>
      </c>
      <c r="ASO4" s="25" t="s">
        <v>71</v>
      </c>
      <c r="ASV4" s="25" t="s">
        <v>71</v>
      </c>
      <c r="ATC4" s="25" t="s">
        <v>71</v>
      </c>
      <c r="ATJ4" s="25" t="s">
        <v>71</v>
      </c>
      <c r="ATQ4" s="25" t="s">
        <v>71</v>
      </c>
      <c r="ATX4" s="25" t="s">
        <v>71</v>
      </c>
      <c r="AUE4" s="25" t="s">
        <v>71</v>
      </c>
      <c r="AUL4" s="25" t="s">
        <v>71</v>
      </c>
      <c r="AUS4" s="25" t="s">
        <v>71</v>
      </c>
      <c r="AUZ4" s="25" t="s">
        <v>71</v>
      </c>
      <c r="AVG4" s="25" t="s">
        <v>71</v>
      </c>
      <c r="AVN4" s="25" t="s">
        <v>71</v>
      </c>
      <c r="AVU4" s="25" t="s">
        <v>71</v>
      </c>
      <c r="AWB4" s="25" t="s">
        <v>71</v>
      </c>
      <c r="AWI4" s="25" t="s">
        <v>71</v>
      </c>
      <c r="AWP4" s="25" t="s">
        <v>71</v>
      </c>
      <c r="AWW4" s="25" t="s">
        <v>71</v>
      </c>
      <c r="AXD4" s="25" t="s">
        <v>71</v>
      </c>
      <c r="AXK4" s="25" t="s">
        <v>71</v>
      </c>
      <c r="AXR4" s="25" t="s">
        <v>71</v>
      </c>
      <c r="AXY4" s="25" t="s">
        <v>71</v>
      </c>
      <c r="AYF4" s="25" t="s">
        <v>71</v>
      </c>
      <c r="AYM4" s="25" t="s">
        <v>71</v>
      </c>
      <c r="AYT4" s="25" t="s">
        <v>71</v>
      </c>
      <c r="AZA4" s="25" t="s">
        <v>71</v>
      </c>
      <c r="AZH4" s="25" t="s">
        <v>71</v>
      </c>
      <c r="AZO4" s="25" t="s">
        <v>71</v>
      </c>
      <c r="AZV4" s="25" t="s">
        <v>71</v>
      </c>
      <c r="BAC4" s="25" t="s">
        <v>71</v>
      </c>
      <c r="BAJ4" s="25" t="s">
        <v>71</v>
      </c>
      <c r="BAQ4" s="25" t="s">
        <v>71</v>
      </c>
      <c r="BAX4" s="25" t="s">
        <v>71</v>
      </c>
      <c r="BBE4" s="25" t="s">
        <v>71</v>
      </c>
      <c r="BBL4" s="25" t="s">
        <v>71</v>
      </c>
      <c r="BBS4" s="25" t="s">
        <v>71</v>
      </c>
      <c r="BBZ4" s="25" t="s">
        <v>71</v>
      </c>
      <c r="BCG4" s="25" t="s">
        <v>71</v>
      </c>
      <c r="BCN4" s="25" t="s">
        <v>71</v>
      </c>
      <c r="BCU4" s="25" t="s">
        <v>71</v>
      </c>
      <c r="BDB4" s="25" t="s">
        <v>71</v>
      </c>
      <c r="BDI4" s="25" t="s">
        <v>71</v>
      </c>
      <c r="BDP4" s="25" t="s">
        <v>71</v>
      </c>
      <c r="BDW4" s="25" t="s">
        <v>71</v>
      </c>
      <c r="BED4" s="25" t="s">
        <v>71</v>
      </c>
      <c r="BEK4" s="25" t="s">
        <v>71</v>
      </c>
      <c r="BER4" s="25" t="s">
        <v>71</v>
      </c>
      <c r="BEY4" s="25" t="s">
        <v>71</v>
      </c>
      <c r="BFF4" s="25" t="s">
        <v>71</v>
      </c>
      <c r="BFM4" s="25" t="s">
        <v>71</v>
      </c>
      <c r="BFT4" s="25" t="s">
        <v>71</v>
      </c>
      <c r="BGA4" s="25" t="s">
        <v>71</v>
      </c>
      <c r="BGH4" s="25" t="s">
        <v>71</v>
      </c>
      <c r="BGO4" s="25" t="s">
        <v>71</v>
      </c>
      <c r="BGV4" s="25" t="s">
        <v>71</v>
      </c>
      <c r="BHC4" s="25" t="s">
        <v>71</v>
      </c>
      <c r="BHJ4" s="25" t="s">
        <v>71</v>
      </c>
      <c r="BHQ4" s="25" t="s">
        <v>71</v>
      </c>
      <c r="BHX4" s="25" t="s">
        <v>71</v>
      </c>
      <c r="BIE4" s="25" t="s">
        <v>71</v>
      </c>
      <c r="BIL4" s="25" t="s">
        <v>71</v>
      </c>
      <c r="BIS4" s="25" t="s">
        <v>71</v>
      </c>
      <c r="BIZ4" s="25" t="s">
        <v>71</v>
      </c>
      <c r="BJG4" s="25" t="s">
        <v>71</v>
      </c>
      <c r="BJN4" s="25" t="s">
        <v>71</v>
      </c>
      <c r="BJU4" s="25" t="s">
        <v>71</v>
      </c>
      <c r="BKB4" s="25" t="s">
        <v>71</v>
      </c>
      <c r="BKI4" s="25" t="s">
        <v>71</v>
      </c>
      <c r="BKP4" s="25" t="s">
        <v>71</v>
      </c>
      <c r="BKW4" s="25" t="s">
        <v>71</v>
      </c>
      <c r="BLD4" s="25" t="s">
        <v>71</v>
      </c>
      <c r="BLK4" s="25" t="s">
        <v>71</v>
      </c>
      <c r="BLR4" s="25" t="s">
        <v>71</v>
      </c>
      <c r="BLY4" s="25" t="s">
        <v>71</v>
      </c>
      <c r="BMF4" s="25" t="s">
        <v>71</v>
      </c>
      <c r="BMM4" s="25" t="s">
        <v>71</v>
      </c>
      <c r="BMT4" s="25" t="s">
        <v>71</v>
      </c>
      <c r="BNA4" s="25" t="s">
        <v>71</v>
      </c>
      <c r="BNH4" s="25" t="s">
        <v>71</v>
      </c>
      <c r="BNO4" s="25" t="s">
        <v>71</v>
      </c>
      <c r="BNV4" s="25" t="s">
        <v>71</v>
      </c>
      <c r="BOC4" s="25" t="s">
        <v>71</v>
      </c>
      <c r="BOJ4" s="25" t="s">
        <v>71</v>
      </c>
      <c r="BOQ4" s="25" t="s">
        <v>71</v>
      </c>
      <c r="BOX4" s="25" t="s">
        <v>71</v>
      </c>
      <c r="BPE4" s="25" t="s">
        <v>71</v>
      </c>
      <c r="BPL4" s="25" t="s">
        <v>71</v>
      </c>
      <c r="BPS4" s="25" t="s">
        <v>71</v>
      </c>
      <c r="BPZ4" s="25" t="s">
        <v>71</v>
      </c>
      <c r="BQG4" s="25" t="s">
        <v>71</v>
      </c>
      <c r="BQN4" s="25" t="s">
        <v>71</v>
      </c>
      <c r="BQU4" s="25" t="s">
        <v>71</v>
      </c>
      <c r="BRB4" s="25" t="s">
        <v>71</v>
      </c>
      <c r="BRI4" s="25" t="s">
        <v>71</v>
      </c>
      <c r="BRP4" s="25" t="s">
        <v>71</v>
      </c>
      <c r="BRW4" s="25" t="s">
        <v>71</v>
      </c>
      <c r="BSD4" s="25" t="s">
        <v>71</v>
      </c>
      <c r="BSK4" s="25" t="s">
        <v>71</v>
      </c>
      <c r="BSR4" s="25" t="s">
        <v>71</v>
      </c>
      <c r="BSY4" s="25" t="s">
        <v>71</v>
      </c>
      <c r="BTF4" s="25" t="s">
        <v>71</v>
      </c>
      <c r="BTM4" s="25" t="s">
        <v>71</v>
      </c>
      <c r="BTT4" s="25" t="s">
        <v>71</v>
      </c>
      <c r="BUA4" s="25" t="s">
        <v>71</v>
      </c>
      <c r="BUH4" s="25" t="s">
        <v>71</v>
      </c>
      <c r="BUO4" s="25" t="s">
        <v>71</v>
      </c>
      <c r="BUV4" s="25" t="s">
        <v>71</v>
      </c>
      <c r="BVC4" s="25" t="s">
        <v>71</v>
      </c>
      <c r="BVJ4" s="25" t="s">
        <v>71</v>
      </c>
      <c r="BVQ4" s="25" t="s">
        <v>71</v>
      </c>
      <c r="BVX4" s="25" t="s">
        <v>71</v>
      </c>
      <c r="BWE4" s="25" t="s">
        <v>71</v>
      </c>
      <c r="BWL4" s="25" t="s">
        <v>71</v>
      </c>
      <c r="BWS4" s="25" t="s">
        <v>71</v>
      </c>
      <c r="BWZ4" s="25" t="s">
        <v>71</v>
      </c>
      <c r="BXG4" s="25" t="s">
        <v>71</v>
      </c>
      <c r="BXN4" s="25" t="s">
        <v>71</v>
      </c>
      <c r="BXU4" s="25" t="s">
        <v>71</v>
      </c>
      <c r="BYB4" s="25" t="s">
        <v>71</v>
      </c>
      <c r="BYI4" s="25" t="s">
        <v>71</v>
      </c>
      <c r="BYP4" s="25" t="s">
        <v>71</v>
      </c>
    </row>
    <row r="5" spans="1:2024" s="25" customFormat="1" x14ac:dyDescent="0.3">
      <c r="A5" s="55" t="s">
        <v>189</v>
      </c>
      <c r="B5" s="76" t="s">
        <v>348</v>
      </c>
      <c r="C5" s="77"/>
      <c r="D5" s="78"/>
      <c r="E5" s="77"/>
      <c r="F5" s="80"/>
      <c r="G5" s="80"/>
      <c r="H5" s="80"/>
      <c r="I5" s="27">
        <v>3</v>
      </c>
      <c r="J5" s="27"/>
      <c r="K5" s="34"/>
      <c r="L5" s="34"/>
      <c r="M5" s="74"/>
      <c r="N5" s="74"/>
      <c r="O5" s="15"/>
      <c r="P5" s="34">
        <v>3</v>
      </c>
      <c r="Q5" s="34"/>
      <c r="R5" s="34"/>
      <c r="S5" s="34"/>
      <c r="T5" s="74"/>
      <c r="U5" s="74"/>
      <c r="V5" s="15"/>
      <c r="W5" s="27">
        <v>3</v>
      </c>
      <c r="X5" s="27"/>
      <c r="Y5" s="27"/>
      <c r="Z5" s="27"/>
      <c r="AA5" s="34"/>
      <c r="AB5" s="34"/>
      <c r="AC5" s="52"/>
      <c r="AD5" s="46">
        <v>3</v>
      </c>
      <c r="AE5" s="27"/>
      <c r="AF5" s="34"/>
      <c r="AG5" s="27"/>
      <c r="AH5" s="34"/>
      <c r="AI5" s="34"/>
      <c r="AJ5" s="52"/>
      <c r="AK5" s="27">
        <v>3</v>
      </c>
      <c r="AL5" s="26"/>
      <c r="AM5" s="27"/>
      <c r="AN5" s="27"/>
      <c r="AO5" s="34"/>
      <c r="AP5" s="34"/>
      <c r="AQ5" s="52"/>
      <c r="AR5" s="26">
        <v>3</v>
      </c>
      <c r="AS5" s="27"/>
      <c r="AT5" s="27"/>
      <c r="AU5" s="26"/>
      <c r="AV5" s="34"/>
      <c r="AW5" s="34"/>
      <c r="AX5" s="52"/>
      <c r="AY5" s="27">
        <v>4</v>
      </c>
      <c r="AZ5" s="27"/>
      <c r="BA5" s="26"/>
      <c r="BB5" s="27"/>
      <c r="BC5" s="34"/>
      <c r="BD5" s="34"/>
      <c r="BE5" s="52"/>
      <c r="BF5" s="27">
        <v>4</v>
      </c>
      <c r="BG5" s="26"/>
      <c r="BH5" s="27"/>
      <c r="BI5" s="27"/>
      <c r="BJ5" s="34"/>
      <c r="BK5" s="34"/>
      <c r="BL5" s="52"/>
      <c r="BM5" s="26">
        <v>4</v>
      </c>
      <c r="BN5" s="27"/>
      <c r="BO5" s="27"/>
      <c r="BP5" s="29"/>
      <c r="BQ5" s="34"/>
      <c r="BR5" s="34"/>
      <c r="BS5" s="52"/>
      <c r="BT5" s="27">
        <v>4</v>
      </c>
      <c r="BU5" s="27"/>
      <c r="BV5" s="28"/>
      <c r="BW5" s="27"/>
      <c r="BX5" s="34"/>
      <c r="BY5" s="34"/>
      <c r="BZ5" s="52"/>
      <c r="CA5" s="27">
        <v>4</v>
      </c>
      <c r="CB5" s="27"/>
      <c r="CC5" s="27"/>
      <c r="CD5" s="27"/>
      <c r="CE5" s="34"/>
      <c r="CF5" s="34"/>
      <c r="CG5" s="52"/>
      <c r="CH5" s="27">
        <v>4</v>
      </c>
      <c r="CI5" s="27"/>
      <c r="CJ5" s="27"/>
      <c r="CK5" s="27"/>
      <c r="CL5" s="34"/>
      <c r="CM5" s="34"/>
      <c r="CN5" s="52"/>
      <c r="CO5" s="27">
        <v>7</v>
      </c>
      <c r="CP5" s="27"/>
      <c r="CQ5" s="27"/>
      <c r="CR5" s="27"/>
      <c r="CS5" s="34"/>
      <c r="CT5" s="34"/>
      <c r="CU5" s="52"/>
      <c r="CV5" s="27">
        <v>7</v>
      </c>
      <c r="CW5" s="27"/>
      <c r="CX5" s="27"/>
      <c r="CY5" s="27"/>
      <c r="CZ5" s="34"/>
      <c r="DA5" s="34"/>
      <c r="DB5" s="52"/>
      <c r="DC5" s="27">
        <v>7</v>
      </c>
      <c r="DD5" s="27"/>
      <c r="DE5" s="27"/>
      <c r="DF5" s="27"/>
      <c r="DG5" s="34"/>
      <c r="DH5" s="34"/>
      <c r="DI5" s="52"/>
      <c r="DJ5" s="27">
        <v>7</v>
      </c>
      <c r="DK5" s="27"/>
      <c r="DL5" s="27"/>
      <c r="DM5" s="27"/>
      <c r="DN5" s="34"/>
      <c r="DO5" s="34"/>
      <c r="DP5" s="52"/>
      <c r="DQ5" s="33">
        <v>7</v>
      </c>
      <c r="DR5" s="27"/>
      <c r="DS5" s="27"/>
      <c r="DT5" s="27"/>
      <c r="DU5" s="34"/>
      <c r="DV5" s="34"/>
      <c r="DW5" s="52"/>
      <c r="DX5" s="27">
        <v>7</v>
      </c>
      <c r="DY5" s="27"/>
      <c r="DZ5" s="27"/>
      <c r="EA5" s="27"/>
      <c r="EB5" s="34"/>
      <c r="EC5" s="34"/>
      <c r="ED5" s="52"/>
      <c r="EE5" s="27">
        <v>9</v>
      </c>
      <c r="EF5" s="27"/>
      <c r="EG5" s="27"/>
      <c r="EH5" s="27"/>
      <c r="EI5" s="34"/>
      <c r="EJ5" s="34"/>
      <c r="EK5" s="52"/>
      <c r="EL5" s="27">
        <v>9</v>
      </c>
      <c r="EM5" s="27"/>
      <c r="EN5" s="27"/>
      <c r="EO5" s="27"/>
      <c r="EP5" s="34"/>
      <c r="EQ5" s="34"/>
      <c r="ER5" s="52"/>
      <c r="ES5" s="27">
        <v>9</v>
      </c>
      <c r="ET5" s="27"/>
      <c r="EU5" s="27"/>
      <c r="EV5" s="27"/>
      <c r="EW5" s="34"/>
      <c r="EX5" s="34"/>
      <c r="EY5" s="52"/>
      <c r="EZ5" s="27">
        <v>9</v>
      </c>
      <c r="FA5" s="27"/>
      <c r="FB5" s="27"/>
      <c r="FC5" s="27"/>
      <c r="FD5" s="34"/>
      <c r="FE5" s="34"/>
      <c r="FF5" s="52"/>
      <c r="FG5" s="27">
        <v>9</v>
      </c>
      <c r="FH5" s="27"/>
      <c r="FI5" s="27"/>
      <c r="FJ5" s="27"/>
      <c r="FK5" s="34"/>
      <c r="FL5" s="34"/>
      <c r="FM5" s="52"/>
      <c r="FN5" s="27">
        <v>9</v>
      </c>
      <c r="FO5" s="27"/>
      <c r="FP5" s="27"/>
      <c r="FQ5" s="27"/>
      <c r="FR5" s="34"/>
      <c r="FS5" s="34"/>
      <c r="FT5" s="52"/>
      <c r="FU5" s="27">
        <v>12</v>
      </c>
      <c r="FV5" s="27"/>
      <c r="FW5" s="27"/>
      <c r="FX5" s="27"/>
      <c r="FY5" s="34"/>
      <c r="FZ5" s="34"/>
      <c r="GA5" s="52"/>
      <c r="GB5" s="27">
        <v>12</v>
      </c>
      <c r="GC5" s="27"/>
      <c r="GD5" s="27"/>
      <c r="GE5" s="27"/>
      <c r="GF5" s="34"/>
      <c r="GG5" s="34"/>
      <c r="GH5" s="52"/>
      <c r="GI5" s="27">
        <v>12</v>
      </c>
      <c r="GJ5" s="27"/>
      <c r="GK5" s="27"/>
      <c r="GL5" s="27"/>
      <c r="GM5" s="34"/>
      <c r="GN5" s="34"/>
      <c r="GO5" s="52"/>
      <c r="GP5" s="25">
        <v>12</v>
      </c>
      <c r="GT5" s="34"/>
      <c r="GU5" s="34"/>
      <c r="GV5" s="52"/>
      <c r="GW5" s="25">
        <v>12</v>
      </c>
      <c r="HA5" s="34"/>
      <c r="HB5" s="34"/>
      <c r="HC5" s="52"/>
      <c r="HD5" s="25">
        <v>12</v>
      </c>
      <c r="HH5" s="34"/>
      <c r="HI5" s="34"/>
      <c r="HJ5" s="52"/>
      <c r="HK5" s="25">
        <v>13</v>
      </c>
      <c r="HO5" s="34"/>
      <c r="HP5" s="34"/>
      <c r="HQ5" s="52"/>
      <c r="HR5" s="25">
        <v>13</v>
      </c>
      <c r="HV5" s="34"/>
      <c r="HW5" s="34"/>
      <c r="HX5" s="52"/>
      <c r="HY5" s="25">
        <v>13</v>
      </c>
      <c r="IC5" s="34"/>
      <c r="ID5" s="34"/>
      <c r="IE5" s="52"/>
      <c r="IF5" s="25">
        <v>13</v>
      </c>
      <c r="IJ5" s="34"/>
      <c r="IK5" s="34"/>
      <c r="IL5" s="52"/>
      <c r="IM5" s="25">
        <v>13</v>
      </c>
      <c r="IQ5" s="34"/>
      <c r="IR5" s="34"/>
      <c r="IS5" s="52"/>
      <c r="IT5" s="25">
        <v>13</v>
      </c>
      <c r="IX5" s="34"/>
      <c r="IY5" s="34"/>
      <c r="IZ5" s="52"/>
      <c r="JA5" s="25">
        <v>3</v>
      </c>
      <c r="JH5" s="25">
        <v>3</v>
      </c>
      <c r="JO5" s="25">
        <v>3</v>
      </c>
      <c r="JV5" s="25">
        <v>3</v>
      </c>
      <c r="KC5" s="25">
        <v>3</v>
      </c>
      <c r="KJ5" s="25">
        <v>3</v>
      </c>
      <c r="KQ5" s="25">
        <v>4</v>
      </c>
      <c r="KX5" s="25">
        <v>4</v>
      </c>
      <c r="LE5" s="25">
        <v>4</v>
      </c>
      <c r="LL5" s="25">
        <v>4</v>
      </c>
      <c r="LS5" s="25">
        <v>4</v>
      </c>
      <c r="LZ5" s="25">
        <v>4</v>
      </c>
      <c r="MG5" s="25">
        <v>7</v>
      </c>
      <c r="MN5" s="25">
        <v>7</v>
      </c>
      <c r="MU5" s="25">
        <v>7</v>
      </c>
      <c r="NB5" s="25">
        <v>7</v>
      </c>
      <c r="NI5" s="25">
        <v>7</v>
      </c>
      <c r="NP5" s="25">
        <v>7</v>
      </c>
      <c r="NW5" s="25">
        <v>9</v>
      </c>
      <c r="OD5" s="25">
        <v>9</v>
      </c>
      <c r="OK5" s="25">
        <v>9</v>
      </c>
      <c r="OR5" s="25">
        <v>9</v>
      </c>
      <c r="OY5" s="25">
        <v>9</v>
      </c>
      <c r="PF5" s="25">
        <v>9</v>
      </c>
      <c r="PM5" s="25">
        <v>12</v>
      </c>
      <c r="PT5" s="25">
        <v>12</v>
      </c>
      <c r="QA5" s="25">
        <v>12</v>
      </c>
      <c r="QH5" s="25">
        <v>12</v>
      </c>
      <c r="QO5" s="25">
        <v>12</v>
      </c>
      <c r="QV5" s="25">
        <v>12</v>
      </c>
      <c r="RC5" s="25">
        <v>13</v>
      </c>
      <c r="RJ5" s="25">
        <v>13</v>
      </c>
      <c r="RQ5" s="25">
        <v>13</v>
      </c>
      <c r="RX5" s="25">
        <v>13</v>
      </c>
      <c r="SE5" s="25">
        <v>13</v>
      </c>
      <c r="SL5" s="25">
        <v>13</v>
      </c>
      <c r="SS5" s="25">
        <v>3</v>
      </c>
      <c r="SZ5" s="25">
        <v>3</v>
      </c>
      <c r="TG5" s="25">
        <v>3</v>
      </c>
      <c r="TN5" s="25">
        <v>3</v>
      </c>
      <c r="TU5" s="25">
        <v>3</v>
      </c>
      <c r="UB5" s="25">
        <v>3</v>
      </c>
      <c r="UI5" s="25">
        <v>4</v>
      </c>
      <c r="UP5" s="25">
        <v>4</v>
      </c>
      <c r="UW5" s="25">
        <v>4</v>
      </c>
      <c r="VD5" s="25">
        <v>4</v>
      </c>
      <c r="VK5" s="25">
        <v>4</v>
      </c>
      <c r="VR5" s="25">
        <v>4</v>
      </c>
      <c r="VY5" s="25">
        <v>7</v>
      </c>
      <c r="WF5" s="25">
        <v>7</v>
      </c>
      <c r="WM5" s="25">
        <v>7</v>
      </c>
      <c r="WT5" s="25">
        <v>7</v>
      </c>
      <c r="XA5" s="25">
        <v>7</v>
      </c>
      <c r="XH5" s="25">
        <v>7</v>
      </c>
      <c r="XO5" s="25">
        <v>9</v>
      </c>
      <c r="XV5" s="25">
        <v>9</v>
      </c>
      <c r="YC5" s="25">
        <v>9</v>
      </c>
      <c r="YJ5" s="25">
        <v>9</v>
      </c>
      <c r="YQ5" s="25">
        <v>9</v>
      </c>
      <c r="YX5" s="25">
        <v>9</v>
      </c>
      <c r="ZE5" s="25">
        <v>12</v>
      </c>
      <c r="ZL5" s="25">
        <v>12</v>
      </c>
      <c r="ZS5" s="25">
        <v>12</v>
      </c>
      <c r="ZZ5" s="25">
        <v>12</v>
      </c>
      <c r="AAG5" s="25">
        <v>12</v>
      </c>
      <c r="AAN5" s="25">
        <v>12</v>
      </c>
      <c r="AAU5" s="25">
        <v>13</v>
      </c>
      <c r="ABB5" s="25">
        <v>13</v>
      </c>
      <c r="ABI5" s="25">
        <v>13</v>
      </c>
      <c r="ABP5" s="25">
        <v>13</v>
      </c>
      <c r="ABW5" s="25">
        <v>13</v>
      </c>
      <c r="ACD5" s="25">
        <v>13</v>
      </c>
      <c r="ACK5" s="25">
        <v>3</v>
      </c>
      <c r="ACR5" s="25">
        <v>3</v>
      </c>
      <c r="ACY5" s="25">
        <v>3</v>
      </c>
      <c r="ADF5" s="25">
        <v>3</v>
      </c>
      <c r="ADM5" s="25">
        <v>3</v>
      </c>
      <c r="ADT5" s="25">
        <v>3</v>
      </c>
      <c r="AEA5" s="25">
        <v>4</v>
      </c>
      <c r="AEH5" s="25">
        <v>4</v>
      </c>
      <c r="AEO5" s="25">
        <v>4</v>
      </c>
      <c r="AEV5" s="25">
        <v>4</v>
      </c>
      <c r="AFC5" s="25">
        <v>4</v>
      </c>
      <c r="AFJ5" s="25">
        <v>4</v>
      </c>
      <c r="AFQ5" s="25">
        <v>7</v>
      </c>
      <c r="AFX5" s="25">
        <v>7</v>
      </c>
      <c r="AGE5" s="25">
        <v>7</v>
      </c>
      <c r="AGL5" s="25">
        <v>7</v>
      </c>
      <c r="AGS5" s="25">
        <v>7</v>
      </c>
      <c r="AGZ5" s="25">
        <v>7</v>
      </c>
      <c r="AHG5" s="25">
        <v>9</v>
      </c>
      <c r="AHN5" s="25">
        <v>9</v>
      </c>
      <c r="AHU5" s="25">
        <v>9</v>
      </c>
      <c r="AIB5" s="25">
        <v>9</v>
      </c>
      <c r="AII5" s="25">
        <v>9</v>
      </c>
      <c r="AIP5" s="25">
        <v>9</v>
      </c>
      <c r="AIW5" s="25">
        <v>12</v>
      </c>
      <c r="AJD5" s="25">
        <v>12</v>
      </c>
      <c r="AJK5" s="25">
        <v>12</v>
      </c>
      <c r="AJR5" s="25">
        <v>12</v>
      </c>
      <c r="AJY5" s="25">
        <v>12</v>
      </c>
      <c r="AKF5" s="25">
        <v>12</v>
      </c>
      <c r="AKM5" s="25">
        <v>13</v>
      </c>
      <c r="AKT5" s="25">
        <v>13</v>
      </c>
      <c r="ALA5" s="25">
        <v>13</v>
      </c>
      <c r="ALH5" s="25">
        <v>13</v>
      </c>
      <c r="ALO5" s="25">
        <v>13</v>
      </c>
      <c r="ALV5" s="25">
        <v>13</v>
      </c>
      <c r="AMC5" s="25">
        <v>3</v>
      </c>
      <c r="AMJ5" s="25">
        <v>3</v>
      </c>
      <c r="AMQ5" s="25">
        <v>3</v>
      </c>
      <c r="AMX5" s="25">
        <v>3</v>
      </c>
      <c r="ANE5" s="25">
        <v>3</v>
      </c>
      <c r="ANL5" s="25">
        <v>3</v>
      </c>
      <c r="ANS5" s="25">
        <v>4</v>
      </c>
      <c r="ANZ5" s="25">
        <v>4</v>
      </c>
      <c r="AOG5" s="25">
        <v>4</v>
      </c>
      <c r="AON5" s="25">
        <v>4</v>
      </c>
      <c r="AOU5" s="25">
        <v>4</v>
      </c>
      <c r="APB5" s="25">
        <v>4</v>
      </c>
      <c r="API5" s="25">
        <v>7</v>
      </c>
      <c r="APP5" s="25">
        <v>7</v>
      </c>
      <c r="APW5" s="25">
        <v>7</v>
      </c>
      <c r="AQD5" s="25">
        <v>7</v>
      </c>
      <c r="AQK5" s="25">
        <v>7</v>
      </c>
      <c r="AQR5" s="25">
        <v>7</v>
      </c>
      <c r="AQY5" s="25">
        <v>9</v>
      </c>
      <c r="ARF5" s="25">
        <v>9</v>
      </c>
      <c r="ARM5" s="25">
        <v>9</v>
      </c>
      <c r="ART5" s="25">
        <v>9</v>
      </c>
      <c r="ASA5" s="25">
        <v>9</v>
      </c>
      <c r="ASH5" s="25">
        <v>9</v>
      </c>
      <c r="ASO5" s="25">
        <v>12</v>
      </c>
      <c r="ASV5" s="25">
        <v>12</v>
      </c>
      <c r="ATC5" s="25">
        <v>12</v>
      </c>
      <c r="ATJ5" s="25">
        <v>12</v>
      </c>
      <c r="ATQ5" s="25">
        <v>12</v>
      </c>
      <c r="ATX5" s="25">
        <v>12</v>
      </c>
      <c r="AUE5" s="25">
        <v>13</v>
      </c>
      <c r="AUL5" s="25">
        <v>13</v>
      </c>
      <c r="AUS5" s="25">
        <v>13</v>
      </c>
      <c r="AUZ5" s="25">
        <v>13</v>
      </c>
      <c r="AVG5" s="25">
        <v>13</v>
      </c>
      <c r="AVN5" s="25">
        <v>13</v>
      </c>
      <c r="AVU5" s="25">
        <v>3</v>
      </c>
      <c r="AWB5" s="25">
        <v>3</v>
      </c>
      <c r="AWI5" s="25">
        <v>3</v>
      </c>
      <c r="AWP5" s="25">
        <v>3</v>
      </c>
      <c r="AWW5" s="25">
        <v>3</v>
      </c>
      <c r="AXD5" s="25">
        <v>3</v>
      </c>
      <c r="AXK5" s="25">
        <v>4</v>
      </c>
      <c r="AXR5" s="25">
        <v>4</v>
      </c>
      <c r="AXY5" s="25">
        <v>4</v>
      </c>
      <c r="AYF5" s="25">
        <v>4</v>
      </c>
      <c r="AYM5" s="25">
        <v>4</v>
      </c>
      <c r="AYT5" s="25">
        <v>4</v>
      </c>
      <c r="AZA5" s="25">
        <v>7</v>
      </c>
      <c r="AZH5" s="25">
        <v>7</v>
      </c>
      <c r="AZO5" s="25">
        <v>7</v>
      </c>
      <c r="AZV5" s="25">
        <v>7</v>
      </c>
      <c r="BAC5" s="25">
        <v>7</v>
      </c>
      <c r="BAJ5" s="25">
        <v>7</v>
      </c>
      <c r="BAQ5" s="25">
        <v>9</v>
      </c>
      <c r="BAX5" s="25">
        <v>9</v>
      </c>
      <c r="BBE5" s="25">
        <v>9</v>
      </c>
      <c r="BBL5" s="25">
        <v>9</v>
      </c>
      <c r="BBS5" s="25">
        <v>9</v>
      </c>
      <c r="BBZ5" s="25">
        <v>9</v>
      </c>
      <c r="BCG5" s="25">
        <v>12</v>
      </c>
      <c r="BCN5" s="25">
        <v>12</v>
      </c>
      <c r="BCU5" s="25">
        <v>12</v>
      </c>
      <c r="BDB5" s="25">
        <v>12</v>
      </c>
      <c r="BDI5" s="25">
        <v>12</v>
      </c>
      <c r="BDP5" s="25">
        <v>12</v>
      </c>
      <c r="BDW5" s="25">
        <v>13</v>
      </c>
      <c r="BED5" s="25">
        <v>13</v>
      </c>
      <c r="BEK5" s="25">
        <v>13</v>
      </c>
      <c r="BER5" s="25">
        <v>13</v>
      </c>
      <c r="BEY5" s="25">
        <v>13</v>
      </c>
      <c r="BFF5" s="25">
        <v>13</v>
      </c>
      <c r="BFM5" s="25">
        <v>3</v>
      </c>
      <c r="BFT5" s="25">
        <v>3</v>
      </c>
      <c r="BGA5" s="25">
        <v>3</v>
      </c>
      <c r="BGH5" s="25">
        <v>3</v>
      </c>
      <c r="BGO5" s="25">
        <v>3</v>
      </c>
      <c r="BGV5" s="25">
        <v>3</v>
      </c>
      <c r="BHC5" s="25">
        <v>4</v>
      </c>
      <c r="BHJ5" s="25">
        <v>4</v>
      </c>
      <c r="BHQ5" s="25">
        <v>4</v>
      </c>
      <c r="BHX5" s="25">
        <v>4</v>
      </c>
      <c r="BIE5" s="25">
        <v>4</v>
      </c>
      <c r="BIL5" s="25">
        <v>4</v>
      </c>
      <c r="BIS5" s="25">
        <v>7</v>
      </c>
      <c r="BIZ5" s="25">
        <v>7</v>
      </c>
      <c r="BJG5" s="25">
        <v>7</v>
      </c>
      <c r="BJN5" s="25">
        <v>7</v>
      </c>
      <c r="BJU5" s="25">
        <v>7</v>
      </c>
      <c r="BKB5" s="25">
        <v>7</v>
      </c>
      <c r="BKI5" s="25">
        <v>9</v>
      </c>
      <c r="BKP5" s="25">
        <v>9</v>
      </c>
      <c r="BKW5" s="25">
        <v>9</v>
      </c>
      <c r="BLD5" s="25">
        <v>9</v>
      </c>
      <c r="BLK5" s="25">
        <v>9</v>
      </c>
      <c r="BLR5" s="25">
        <v>9</v>
      </c>
      <c r="BLY5" s="25">
        <v>12</v>
      </c>
      <c r="BMF5" s="25">
        <v>12</v>
      </c>
      <c r="BMM5" s="25">
        <v>12</v>
      </c>
      <c r="BMT5" s="25">
        <v>12</v>
      </c>
      <c r="BNA5" s="25">
        <v>12</v>
      </c>
      <c r="BNH5" s="25">
        <v>12</v>
      </c>
      <c r="BNO5" s="25">
        <v>13</v>
      </c>
      <c r="BNV5" s="25">
        <v>13</v>
      </c>
      <c r="BOC5" s="25">
        <v>13</v>
      </c>
      <c r="BOJ5" s="25">
        <v>13</v>
      </c>
      <c r="BOQ5" s="25">
        <v>13</v>
      </c>
      <c r="BOX5" s="25">
        <v>13</v>
      </c>
      <c r="BPE5" s="25">
        <v>3</v>
      </c>
      <c r="BPL5" s="25">
        <v>3</v>
      </c>
      <c r="BPS5" s="25">
        <v>3</v>
      </c>
      <c r="BPZ5" s="25">
        <v>3</v>
      </c>
      <c r="BQG5" s="25">
        <v>3</v>
      </c>
      <c r="BQN5" s="25">
        <v>3</v>
      </c>
      <c r="BQU5" s="25">
        <v>4</v>
      </c>
      <c r="BRB5" s="25">
        <v>4</v>
      </c>
      <c r="BRI5" s="25">
        <v>4</v>
      </c>
      <c r="BRP5" s="25">
        <v>4</v>
      </c>
      <c r="BRW5" s="25">
        <v>4</v>
      </c>
      <c r="BSD5" s="25">
        <v>4</v>
      </c>
      <c r="BSK5" s="25">
        <v>7</v>
      </c>
      <c r="BSR5" s="25">
        <v>7</v>
      </c>
      <c r="BSY5" s="25">
        <v>7</v>
      </c>
      <c r="BTF5" s="25">
        <v>7</v>
      </c>
      <c r="BTM5" s="25">
        <v>7</v>
      </c>
      <c r="BTT5" s="25">
        <v>7</v>
      </c>
      <c r="BUA5" s="25">
        <v>9</v>
      </c>
      <c r="BUH5" s="25">
        <v>9</v>
      </c>
      <c r="BUO5" s="25">
        <v>9</v>
      </c>
      <c r="BUV5" s="25">
        <v>9</v>
      </c>
      <c r="BVC5" s="25">
        <v>9</v>
      </c>
      <c r="BVJ5" s="25">
        <v>9</v>
      </c>
      <c r="BVQ5" s="25">
        <v>12</v>
      </c>
      <c r="BVX5" s="25">
        <v>12</v>
      </c>
      <c r="BWE5" s="25">
        <v>12</v>
      </c>
      <c r="BWL5" s="25">
        <v>12</v>
      </c>
      <c r="BWS5" s="25">
        <v>12</v>
      </c>
      <c r="BWZ5" s="25">
        <v>12</v>
      </c>
      <c r="BXG5" s="25">
        <v>13</v>
      </c>
      <c r="BXN5" s="25">
        <v>13</v>
      </c>
      <c r="BXU5" s="25">
        <v>13</v>
      </c>
      <c r="BYB5" s="25">
        <v>13</v>
      </c>
      <c r="BYI5" s="25">
        <v>13</v>
      </c>
      <c r="BYP5" s="25">
        <v>13</v>
      </c>
    </row>
    <row r="6" spans="1:2024" s="25" customFormat="1" x14ac:dyDescent="0.3">
      <c r="A6" s="55" t="s">
        <v>89</v>
      </c>
      <c r="B6" s="76" t="s">
        <v>89</v>
      </c>
      <c r="C6" s="77"/>
      <c r="D6" s="78"/>
      <c r="E6" s="77"/>
      <c r="F6" s="80"/>
      <c r="G6" s="80"/>
      <c r="H6" s="80"/>
      <c r="I6" s="27">
        <v>1</v>
      </c>
      <c r="J6" s="27"/>
      <c r="K6" s="34"/>
      <c r="L6" s="34"/>
      <c r="M6" s="74"/>
      <c r="N6" s="74"/>
      <c r="O6" s="15"/>
      <c r="P6" s="34">
        <v>1</v>
      </c>
      <c r="Q6" s="34"/>
      <c r="R6" s="34"/>
      <c r="S6" s="34"/>
      <c r="T6" s="74"/>
      <c r="U6" s="74"/>
      <c r="V6" s="15"/>
      <c r="W6" s="27">
        <v>1</v>
      </c>
      <c r="X6" s="27"/>
      <c r="Y6" s="27"/>
      <c r="Z6" s="27"/>
      <c r="AA6" s="34"/>
      <c r="AB6" s="34"/>
      <c r="AC6" s="52"/>
      <c r="AD6" s="46">
        <v>2</v>
      </c>
      <c r="AE6" s="27"/>
      <c r="AF6" s="34"/>
      <c r="AG6" s="27"/>
      <c r="AH6" s="34"/>
      <c r="AI6" s="34"/>
      <c r="AJ6" s="52"/>
      <c r="AK6" s="27">
        <v>2</v>
      </c>
      <c r="AL6" s="26"/>
      <c r="AM6" s="27"/>
      <c r="AN6" s="27"/>
      <c r="AO6" s="34"/>
      <c r="AP6" s="34"/>
      <c r="AQ6" s="52"/>
      <c r="AR6" s="26">
        <v>2</v>
      </c>
      <c r="AS6" s="27"/>
      <c r="AT6" s="27"/>
      <c r="AU6" s="26"/>
      <c r="AV6" s="34"/>
      <c r="AW6" s="34"/>
      <c r="AX6" s="52"/>
      <c r="AY6" s="27">
        <v>1</v>
      </c>
      <c r="AZ6" s="27"/>
      <c r="BA6" s="26"/>
      <c r="BB6" s="27"/>
      <c r="BC6" s="34"/>
      <c r="BD6" s="34"/>
      <c r="BE6" s="52"/>
      <c r="BF6" s="27">
        <v>1</v>
      </c>
      <c r="BG6" s="26"/>
      <c r="BH6" s="27"/>
      <c r="BI6" s="27"/>
      <c r="BJ6" s="34"/>
      <c r="BK6" s="34"/>
      <c r="BL6" s="52"/>
      <c r="BM6" s="26">
        <v>1</v>
      </c>
      <c r="BN6" s="27"/>
      <c r="BO6" s="27"/>
      <c r="BP6" s="29"/>
      <c r="BQ6" s="34"/>
      <c r="BR6" s="34"/>
      <c r="BS6" s="52"/>
      <c r="BT6" s="27">
        <v>2</v>
      </c>
      <c r="BU6" s="27"/>
      <c r="BV6" s="28"/>
      <c r="BW6" s="27"/>
      <c r="BX6" s="34"/>
      <c r="BY6" s="34"/>
      <c r="BZ6" s="52"/>
      <c r="CA6" s="27">
        <v>2</v>
      </c>
      <c r="CB6" s="27"/>
      <c r="CC6" s="27"/>
      <c r="CD6" s="27"/>
      <c r="CE6" s="34"/>
      <c r="CF6" s="34"/>
      <c r="CG6" s="52"/>
      <c r="CH6" s="27">
        <v>2</v>
      </c>
      <c r="CI6" s="27"/>
      <c r="CJ6" s="27"/>
      <c r="CK6" s="27"/>
      <c r="CL6" s="34"/>
      <c r="CM6" s="34"/>
      <c r="CN6" s="52"/>
      <c r="CO6" s="27">
        <v>1</v>
      </c>
      <c r="CP6" s="27"/>
      <c r="CQ6" s="27"/>
      <c r="CR6" s="27"/>
      <c r="CS6" s="34"/>
      <c r="CT6" s="34"/>
      <c r="CU6" s="52"/>
      <c r="CV6" s="27">
        <v>1</v>
      </c>
      <c r="CW6" s="27"/>
      <c r="CX6" s="27"/>
      <c r="CY6" s="27"/>
      <c r="CZ6" s="34"/>
      <c r="DA6" s="34"/>
      <c r="DB6" s="52"/>
      <c r="DC6" s="27">
        <v>1</v>
      </c>
      <c r="DD6" s="27"/>
      <c r="DE6" s="27"/>
      <c r="DF6" s="27"/>
      <c r="DG6" s="34"/>
      <c r="DH6" s="34"/>
      <c r="DI6" s="52"/>
      <c r="DJ6" s="27">
        <v>2</v>
      </c>
      <c r="DK6" s="27"/>
      <c r="DL6" s="27"/>
      <c r="DM6" s="27"/>
      <c r="DN6" s="34"/>
      <c r="DO6" s="34"/>
      <c r="DP6" s="52"/>
      <c r="DQ6" s="33">
        <v>2</v>
      </c>
      <c r="DR6" s="27"/>
      <c r="DS6" s="27"/>
      <c r="DT6" s="27"/>
      <c r="DU6" s="34"/>
      <c r="DV6" s="34"/>
      <c r="DW6" s="52"/>
      <c r="DX6" s="27">
        <v>2</v>
      </c>
      <c r="DY6" s="27"/>
      <c r="DZ6" s="27"/>
      <c r="EA6" s="27"/>
      <c r="EB6" s="34"/>
      <c r="EC6" s="34"/>
      <c r="ED6" s="52"/>
      <c r="EE6" s="27">
        <v>1</v>
      </c>
      <c r="EF6" s="27"/>
      <c r="EG6" s="27"/>
      <c r="EH6" s="27"/>
      <c r="EI6" s="34"/>
      <c r="EJ6" s="34"/>
      <c r="EK6" s="52"/>
      <c r="EL6" s="27">
        <v>1</v>
      </c>
      <c r="EM6" s="27"/>
      <c r="EN6" s="27"/>
      <c r="EO6" s="27"/>
      <c r="EP6" s="34"/>
      <c r="EQ6" s="34"/>
      <c r="ER6" s="52"/>
      <c r="ES6" s="27">
        <v>1</v>
      </c>
      <c r="ET6" s="27"/>
      <c r="EU6" s="27"/>
      <c r="EV6" s="27"/>
      <c r="EW6" s="34"/>
      <c r="EX6" s="34"/>
      <c r="EY6" s="52"/>
      <c r="EZ6" s="27">
        <v>2</v>
      </c>
      <c r="FA6" s="27"/>
      <c r="FB6" s="27"/>
      <c r="FC6" s="27"/>
      <c r="FD6" s="34"/>
      <c r="FE6" s="34"/>
      <c r="FF6" s="52"/>
      <c r="FG6" s="27">
        <v>2</v>
      </c>
      <c r="FH6" s="27"/>
      <c r="FI6" s="27"/>
      <c r="FJ6" s="27"/>
      <c r="FK6" s="34"/>
      <c r="FL6" s="34"/>
      <c r="FM6" s="52"/>
      <c r="FN6" s="27">
        <v>2</v>
      </c>
      <c r="FO6" s="27"/>
      <c r="FP6" s="27"/>
      <c r="FQ6" s="27"/>
      <c r="FR6" s="34"/>
      <c r="FS6" s="34"/>
      <c r="FT6" s="52"/>
      <c r="FU6" s="27">
        <v>1</v>
      </c>
      <c r="FV6" s="27"/>
      <c r="FW6" s="27"/>
      <c r="FX6" s="27"/>
      <c r="FY6" s="34"/>
      <c r="FZ6" s="34"/>
      <c r="GA6" s="52"/>
      <c r="GB6" s="27">
        <v>1</v>
      </c>
      <c r="GC6" s="27"/>
      <c r="GD6" s="27"/>
      <c r="GE6" s="27"/>
      <c r="GF6" s="34"/>
      <c r="GG6" s="34"/>
      <c r="GH6" s="52"/>
      <c r="GI6" s="27">
        <v>1</v>
      </c>
      <c r="GJ6" s="27"/>
      <c r="GK6" s="27"/>
      <c r="GL6" s="27"/>
      <c r="GM6" s="34"/>
      <c r="GN6" s="34"/>
      <c r="GO6" s="52"/>
      <c r="GP6" s="25">
        <v>2</v>
      </c>
      <c r="GT6" s="34"/>
      <c r="GU6" s="34"/>
      <c r="GV6" s="52"/>
      <c r="GW6" s="25">
        <v>2</v>
      </c>
      <c r="HA6" s="34"/>
      <c r="HB6" s="34"/>
      <c r="HC6" s="52"/>
      <c r="HD6" s="25">
        <v>2</v>
      </c>
      <c r="HH6" s="34"/>
      <c r="HI6" s="34"/>
      <c r="HJ6" s="52"/>
      <c r="HK6" s="25">
        <v>1</v>
      </c>
      <c r="HO6" s="34"/>
      <c r="HP6" s="34"/>
      <c r="HQ6" s="52"/>
      <c r="HR6" s="25">
        <v>1</v>
      </c>
      <c r="HV6" s="34"/>
      <c r="HW6" s="34"/>
      <c r="HX6" s="52"/>
      <c r="HY6" s="25">
        <v>1</v>
      </c>
      <c r="IC6" s="34"/>
      <c r="ID6" s="34"/>
      <c r="IE6" s="52"/>
      <c r="IF6" s="25">
        <v>2</v>
      </c>
      <c r="IJ6" s="34"/>
      <c r="IK6" s="34"/>
      <c r="IL6" s="52"/>
      <c r="IM6" s="25">
        <v>2</v>
      </c>
      <c r="IQ6" s="34"/>
      <c r="IR6" s="34"/>
      <c r="IS6" s="52"/>
      <c r="IT6" s="25">
        <v>2</v>
      </c>
      <c r="IX6" s="34"/>
      <c r="IY6" s="34"/>
      <c r="IZ6" s="52"/>
      <c r="JA6" s="25">
        <v>1</v>
      </c>
      <c r="JH6" s="25">
        <v>1</v>
      </c>
      <c r="JO6" s="25">
        <v>1</v>
      </c>
      <c r="JV6" s="25">
        <v>2</v>
      </c>
      <c r="KC6" s="25">
        <v>2</v>
      </c>
      <c r="KJ6" s="25">
        <v>2</v>
      </c>
      <c r="KQ6" s="25">
        <v>1</v>
      </c>
      <c r="KX6" s="25">
        <v>1</v>
      </c>
      <c r="LE6" s="25">
        <v>1</v>
      </c>
      <c r="LL6" s="25">
        <v>2</v>
      </c>
      <c r="LS6" s="25">
        <v>2</v>
      </c>
      <c r="LZ6" s="25">
        <v>2</v>
      </c>
      <c r="MG6" s="25">
        <v>1</v>
      </c>
      <c r="MN6" s="25">
        <v>1</v>
      </c>
      <c r="MU6" s="25">
        <v>1</v>
      </c>
      <c r="NB6" s="25">
        <v>2</v>
      </c>
      <c r="NI6" s="25">
        <v>2</v>
      </c>
      <c r="NP6" s="25">
        <v>2</v>
      </c>
      <c r="NW6" s="25">
        <v>1</v>
      </c>
      <c r="OD6" s="25">
        <v>1</v>
      </c>
      <c r="OK6" s="25">
        <v>1</v>
      </c>
      <c r="OR6" s="25">
        <v>2</v>
      </c>
      <c r="OY6" s="25">
        <v>2</v>
      </c>
      <c r="PF6" s="25">
        <v>2</v>
      </c>
      <c r="PM6" s="25">
        <v>1</v>
      </c>
      <c r="PT6" s="25">
        <v>1</v>
      </c>
      <c r="QA6" s="25">
        <v>1</v>
      </c>
      <c r="QH6" s="25">
        <v>2</v>
      </c>
      <c r="QO6" s="25">
        <v>2</v>
      </c>
      <c r="QV6" s="25">
        <v>2</v>
      </c>
      <c r="RC6" s="25">
        <v>1</v>
      </c>
      <c r="RJ6" s="25">
        <v>1</v>
      </c>
      <c r="RQ6" s="25">
        <v>1</v>
      </c>
      <c r="RX6" s="25">
        <v>2</v>
      </c>
      <c r="SE6" s="25">
        <v>2</v>
      </c>
      <c r="SL6" s="25">
        <v>2</v>
      </c>
      <c r="SS6" s="25">
        <v>1</v>
      </c>
      <c r="SZ6" s="25">
        <v>1</v>
      </c>
      <c r="TG6" s="25">
        <v>1</v>
      </c>
      <c r="TN6" s="25">
        <v>2</v>
      </c>
      <c r="TU6" s="25">
        <v>2</v>
      </c>
      <c r="UB6" s="25">
        <v>2</v>
      </c>
      <c r="UI6" s="25">
        <v>1</v>
      </c>
      <c r="UP6" s="25">
        <v>1</v>
      </c>
      <c r="UW6" s="25">
        <v>1</v>
      </c>
      <c r="VD6" s="25">
        <v>2</v>
      </c>
      <c r="VK6" s="25">
        <v>2</v>
      </c>
      <c r="VR6" s="25">
        <v>2</v>
      </c>
      <c r="VY6" s="25">
        <v>1</v>
      </c>
      <c r="WF6" s="25">
        <v>1</v>
      </c>
      <c r="WM6" s="25">
        <v>1</v>
      </c>
      <c r="WT6" s="25">
        <v>2</v>
      </c>
      <c r="XA6" s="25">
        <v>2</v>
      </c>
      <c r="XH6" s="25">
        <v>2</v>
      </c>
      <c r="XO6" s="25">
        <v>1</v>
      </c>
      <c r="XV6" s="25">
        <v>1</v>
      </c>
      <c r="YC6" s="25">
        <v>1</v>
      </c>
      <c r="YJ6" s="25">
        <v>2</v>
      </c>
      <c r="YQ6" s="25">
        <v>2</v>
      </c>
      <c r="YX6" s="25">
        <v>2</v>
      </c>
      <c r="ZE6" s="25">
        <v>1</v>
      </c>
      <c r="ZL6" s="25">
        <v>1</v>
      </c>
      <c r="ZS6" s="25">
        <v>1</v>
      </c>
      <c r="ZZ6" s="25">
        <v>2</v>
      </c>
      <c r="AAG6" s="25">
        <v>2</v>
      </c>
      <c r="AAN6" s="25">
        <v>2</v>
      </c>
      <c r="AAU6" s="25">
        <v>1</v>
      </c>
      <c r="ABB6" s="25">
        <v>1</v>
      </c>
      <c r="ABI6" s="25">
        <v>1</v>
      </c>
      <c r="ABP6" s="25">
        <v>2</v>
      </c>
      <c r="ABW6" s="25">
        <v>2</v>
      </c>
      <c r="ACD6" s="25">
        <v>2</v>
      </c>
      <c r="ACK6" s="25">
        <v>1</v>
      </c>
      <c r="ACR6" s="25">
        <v>1</v>
      </c>
      <c r="ACY6" s="25">
        <v>1</v>
      </c>
      <c r="ADF6" s="25">
        <v>2</v>
      </c>
      <c r="ADM6" s="25">
        <v>2</v>
      </c>
      <c r="ADT6" s="25">
        <v>2</v>
      </c>
      <c r="AEA6" s="25">
        <v>1</v>
      </c>
      <c r="AEH6" s="25">
        <v>1</v>
      </c>
      <c r="AEO6" s="25">
        <v>1</v>
      </c>
      <c r="AEV6" s="25">
        <v>2</v>
      </c>
      <c r="AFC6" s="25">
        <v>2</v>
      </c>
      <c r="AFJ6" s="25">
        <v>2</v>
      </c>
      <c r="AFQ6" s="25">
        <v>1</v>
      </c>
      <c r="AFX6" s="25">
        <v>1</v>
      </c>
      <c r="AGE6" s="25">
        <v>1</v>
      </c>
      <c r="AGL6" s="25">
        <v>2</v>
      </c>
      <c r="AGS6" s="25">
        <v>2</v>
      </c>
      <c r="AGZ6" s="25">
        <v>2</v>
      </c>
      <c r="AHG6" s="25">
        <v>1</v>
      </c>
      <c r="AHN6" s="25">
        <v>1</v>
      </c>
      <c r="AHU6" s="25">
        <v>1</v>
      </c>
      <c r="AIB6" s="25">
        <v>2</v>
      </c>
      <c r="AII6" s="25">
        <v>2</v>
      </c>
      <c r="AIP6" s="25">
        <v>2</v>
      </c>
      <c r="AIW6" s="25">
        <v>1</v>
      </c>
      <c r="AJD6" s="25">
        <v>1</v>
      </c>
      <c r="AJK6" s="25">
        <v>1</v>
      </c>
      <c r="AJR6" s="25">
        <v>2</v>
      </c>
      <c r="AJY6" s="25">
        <v>2</v>
      </c>
      <c r="AKF6" s="25">
        <v>2</v>
      </c>
      <c r="AKM6" s="25">
        <v>1</v>
      </c>
      <c r="AKT6" s="25">
        <v>1</v>
      </c>
      <c r="ALA6" s="25">
        <v>1</v>
      </c>
      <c r="ALH6" s="25">
        <v>2</v>
      </c>
      <c r="ALO6" s="25">
        <v>2</v>
      </c>
      <c r="ALV6" s="25">
        <v>2</v>
      </c>
      <c r="AMC6" s="25">
        <v>1</v>
      </c>
      <c r="AMJ6" s="25">
        <v>1</v>
      </c>
      <c r="AMQ6" s="25">
        <v>1</v>
      </c>
      <c r="AMX6" s="25">
        <v>2</v>
      </c>
      <c r="ANE6" s="25">
        <v>2</v>
      </c>
      <c r="ANL6" s="25">
        <v>2</v>
      </c>
      <c r="ANS6" s="25">
        <v>1</v>
      </c>
      <c r="ANZ6" s="25">
        <v>1</v>
      </c>
      <c r="AOG6" s="25">
        <v>1</v>
      </c>
      <c r="AON6" s="25">
        <v>2</v>
      </c>
      <c r="AOU6" s="25">
        <v>2</v>
      </c>
      <c r="APB6" s="25">
        <v>2</v>
      </c>
      <c r="API6" s="25">
        <v>1</v>
      </c>
      <c r="APP6" s="25">
        <v>1</v>
      </c>
      <c r="APW6" s="25">
        <v>1</v>
      </c>
      <c r="AQD6" s="25">
        <v>2</v>
      </c>
      <c r="AQK6" s="25">
        <v>2</v>
      </c>
      <c r="AQR6" s="25">
        <v>2</v>
      </c>
      <c r="AQY6" s="25">
        <v>1</v>
      </c>
      <c r="ARF6" s="25">
        <v>1</v>
      </c>
      <c r="ARM6" s="25">
        <v>1</v>
      </c>
      <c r="ART6" s="25">
        <v>2</v>
      </c>
      <c r="ASA6" s="25">
        <v>2</v>
      </c>
      <c r="ASH6" s="25">
        <v>2</v>
      </c>
      <c r="ASO6" s="25">
        <v>1</v>
      </c>
      <c r="ASV6" s="25">
        <v>1</v>
      </c>
      <c r="ATC6" s="25">
        <v>1</v>
      </c>
      <c r="ATJ6" s="25">
        <v>2</v>
      </c>
      <c r="ATQ6" s="25">
        <v>2</v>
      </c>
      <c r="ATX6" s="25">
        <v>2</v>
      </c>
      <c r="AUE6" s="25">
        <v>1</v>
      </c>
      <c r="AUL6" s="25">
        <v>1</v>
      </c>
      <c r="AUS6" s="25">
        <v>1</v>
      </c>
      <c r="AUZ6" s="25">
        <v>2</v>
      </c>
      <c r="AVG6" s="25">
        <v>2</v>
      </c>
      <c r="AVN6" s="25">
        <v>2</v>
      </c>
      <c r="AVU6" s="25">
        <v>1</v>
      </c>
      <c r="AWB6" s="25">
        <v>1</v>
      </c>
      <c r="AWI6" s="25">
        <v>1</v>
      </c>
      <c r="AWP6" s="25">
        <v>2</v>
      </c>
      <c r="AWW6" s="25">
        <v>2</v>
      </c>
      <c r="AXD6" s="25">
        <v>2</v>
      </c>
      <c r="AXK6" s="25">
        <v>1</v>
      </c>
      <c r="AXR6" s="25">
        <v>1</v>
      </c>
      <c r="AXY6" s="25">
        <v>1</v>
      </c>
      <c r="AYF6" s="25">
        <v>2</v>
      </c>
      <c r="AYM6" s="25">
        <v>2</v>
      </c>
      <c r="AYT6" s="25">
        <v>2</v>
      </c>
      <c r="AZA6" s="25">
        <v>1</v>
      </c>
      <c r="AZH6" s="25">
        <v>1</v>
      </c>
      <c r="AZO6" s="25">
        <v>1</v>
      </c>
      <c r="AZV6" s="25">
        <v>2</v>
      </c>
      <c r="BAC6" s="25">
        <v>2</v>
      </c>
      <c r="BAJ6" s="25">
        <v>2</v>
      </c>
      <c r="BAQ6" s="25">
        <v>1</v>
      </c>
      <c r="BAX6" s="25">
        <v>1</v>
      </c>
      <c r="BBE6" s="25">
        <v>1</v>
      </c>
      <c r="BBL6" s="25">
        <v>2</v>
      </c>
      <c r="BBS6" s="25">
        <v>2</v>
      </c>
      <c r="BBZ6" s="25">
        <v>2</v>
      </c>
      <c r="BCG6" s="25">
        <v>1</v>
      </c>
      <c r="BCN6" s="25">
        <v>1</v>
      </c>
      <c r="BCU6" s="25">
        <v>1</v>
      </c>
      <c r="BDB6" s="25">
        <v>2</v>
      </c>
      <c r="BDI6" s="25">
        <v>2</v>
      </c>
      <c r="BDP6" s="25">
        <v>2</v>
      </c>
      <c r="BDW6" s="25">
        <v>1</v>
      </c>
      <c r="BED6" s="25">
        <v>1</v>
      </c>
      <c r="BEK6" s="25">
        <v>1</v>
      </c>
      <c r="BER6" s="25">
        <v>2</v>
      </c>
      <c r="BEY6" s="25">
        <v>2</v>
      </c>
      <c r="BFF6" s="25">
        <v>2</v>
      </c>
      <c r="BFM6" s="25">
        <v>1</v>
      </c>
      <c r="BFT6" s="25">
        <v>1</v>
      </c>
      <c r="BGA6" s="25">
        <v>1</v>
      </c>
      <c r="BGH6" s="25">
        <v>2</v>
      </c>
      <c r="BGO6" s="25">
        <v>2</v>
      </c>
      <c r="BGV6" s="25">
        <v>2</v>
      </c>
      <c r="BHC6" s="25">
        <v>1</v>
      </c>
      <c r="BHJ6" s="25">
        <v>1</v>
      </c>
      <c r="BHQ6" s="25">
        <v>1</v>
      </c>
      <c r="BHX6" s="25">
        <v>2</v>
      </c>
      <c r="BIE6" s="25">
        <v>2</v>
      </c>
      <c r="BIL6" s="25">
        <v>2</v>
      </c>
      <c r="BIS6" s="25">
        <v>1</v>
      </c>
      <c r="BIZ6" s="25">
        <v>1</v>
      </c>
      <c r="BJG6" s="25">
        <v>1</v>
      </c>
      <c r="BJN6" s="25">
        <v>2</v>
      </c>
      <c r="BJU6" s="25">
        <v>2</v>
      </c>
      <c r="BKB6" s="25">
        <v>2</v>
      </c>
      <c r="BKI6" s="25">
        <v>1</v>
      </c>
      <c r="BKP6" s="25">
        <v>1</v>
      </c>
      <c r="BKW6" s="25">
        <v>1</v>
      </c>
      <c r="BLD6" s="25">
        <v>2</v>
      </c>
      <c r="BLK6" s="25">
        <v>2</v>
      </c>
      <c r="BLR6" s="25">
        <v>2</v>
      </c>
      <c r="BLY6" s="25">
        <v>1</v>
      </c>
      <c r="BMF6" s="25">
        <v>1</v>
      </c>
      <c r="BMM6" s="25">
        <v>1</v>
      </c>
      <c r="BMT6" s="25">
        <v>2</v>
      </c>
      <c r="BNA6" s="25">
        <v>2</v>
      </c>
      <c r="BNH6" s="25">
        <v>2</v>
      </c>
      <c r="BNO6" s="25">
        <v>1</v>
      </c>
      <c r="BNV6" s="25">
        <v>1</v>
      </c>
      <c r="BOC6" s="25">
        <v>1</v>
      </c>
      <c r="BOJ6" s="25">
        <v>2</v>
      </c>
      <c r="BOQ6" s="25">
        <v>2</v>
      </c>
      <c r="BOX6" s="25">
        <v>2</v>
      </c>
      <c r="BPE6" s="25">
        <v>1</v>
      </c>
      <c r="BPL6" s="25">
        <v>1</v>
      </c>
      <c r="BPS6" s="25">
        <v>1</v>
      </c>
      <c r="BPZ6" s="25">
        <v>2</v>
      </c>
      <c r="BQG6" s="25">
        <v>2</v>
      </c>
      <c r="BQN6" s="25">
        <v>2</v>
      </c>
      <c r="BQU6" s="25">
        <v>1</v>
      </c>
      <c r="BRB6" s="25">
        <v>1</v>
      </c>
      <c r="BRI6" s="25">
        <v>1</v>
      </c>
      <c r="BRP6" s="25">
        <v>2</v>
      </c>
      <c r="BRW6" s="25">
        <v>2</v>
      </c>
      <c r="BSD6" s="25">
        <v>2</v>
      </c>
      <c r="BSK6" s="25">
        <v>1</v>
      </c>
      <c r="BSR6" s="25">
        <v>1</v>
      </c>
      <c r="BSY6" s="25">
        <v>1</v>
      </c>
      <c r="BTF6" s="25">
        <v>2</v>
      </c>
      <c r="BTM6" s="25">
        <v>2</v>
      </c>
      <c r="BTT6" s="25">
        <v>2</v>
      </c>
      <c r="BUA6" s="25">
        <v>1</v>
      </c>
      <c r="BUH6" s="25">
        <v>1</v>
      </c>
      <c r="BUO6" s="25">
        <v>1</v>
      </c>
      <c r="BUV6" s="25">
        <v>2</v>
      </c>
      <c r="BVC6" s="25">
        <v>2</v>
      </c>
      <c r="BVJ6" s="25">
        <v>2</v>
      </c>
      <c r="BVQ6" s="25">
        <v>1</v>
      </c>
      <c r="BVX6" s="25">
        <v>1</v>
      </c>
      <c r="BWE6" s="25">
        <v>1</v>
      </c>
      <c r="BWL6" s="25">
        <v>2</v>
      </c>
      <c r="BWS6" s="25">
        <v>2</v>
      </c>
      <c r="BWZ6" s="25">
        <v>2</v>
      </c>
      <c r="BXG6" s="25">
        <v>1</v>
      </c>
      <c r="BXN6" s="25">
        <v>1</v>
      </c>
      <c r="BXU6" s="25">
        <v>1</v>
      </c>
      <c r="BYB6" s="25">
        <v>2</v>
      </c>
      <c r="BYI6" s="25">
        <v>2</v>
      </c>
      <c r="BYP6" s="25">
        <v>2</v>
      </c>
    </row>
    <row r="7" spans="1:2024" s="25" customFormat="1" x14ac:dyDescent="0.3">
      <c r="A7" s="85" t="s">
        <v>353</v>
      </c>
      <c r="B7" s="76" t="s">
        <v>91</v>
      </c>
      <c r="C7" s="78" t="s">
        <v>349</v>
      </c>
      <c r="D7" s="78"/>
      <c r="E7" s="77"/>
      <c r="F7" s="79"/>
      <c r="G7" s="79"/>
      <c r="H7" s="79"/>
      <c r="I7" s="45" t="s">
        <v>59</v>
      </c>
      <c r="J7" s="27">
        <v>4.7036852688432461E-2</v>
      </c>
      <c r="K7" s="49"/>
      <c r="L7" s="49"/>
      <c r="M7" s="74"/>
      <c r="N7" s="74"/>
      <c r="O7" s="15"/>
      <c r="P7" s="49" t="s">
        <v>194</v>
      </c>
      <c r="Q7" s="49">
        <v>1.4180608341173595E-2</v>
      </c>
      <c r="R7" s="49"/>
      <c r="S7" s="49"/>
      <c r="T7" s="74"/>
      <c r="U7" s="74"/>
      <c r="V7" s="15"/>
      <c r="W7" s="45" t="s">
        <v>60</v>
      </c>
      <c r="X7" s="45">
        <v>1.1478007337542922E-3</v>
      </c>
      <c r="Y7" s="45"/>
      <c r="Z7" s="45"/>
      <c r="AA7" s="49"/>
      <c r="AB7" s="49"/>
      <c r="AC7" s="51"/>
      <c r="AD7" s="48" t="s">
        <v>59</v>
      </c>
      <c r="AE7" s="45">
        <v>7.8249155277754104E-4</v>
      </c>
      <c r="AF7" s="50"/>
      <c r="AG7" s="45"/>
      <c r="AH7" s="49"/>
      <c r="AI7" s="49"/>
      <c r="AJ7" s="51"/>
      <c r="AK7" s="27" t="s">
        <v>194</v>
      </c>
      <c r="AL7" s="26">
        <v>6.0380728154865917E-3</v>
      </c>
      <c r="AM7" s="27"/>
      <c r="AN7" s="27"/>
      <c r="AO7" s="49"/>
      <c r="AP7" s="49"/>
      <c r="AQ7" s="51"/>
      <c r="AR7" s="26" t="s">
        <v>60</v>
      </c>
      <c r="AS7" s="27">
        <v>6.0935342948195833E-4</v>
      </c>
      <c r="AT7" s="27"/>
      <c r="AU7" s="26"/>
      <c r="AV7" s="49"/>
      <c r="AW7" s="49"/>
      <c r="AX7" s="51"/>
      <c r="AY7" s="27" t="s">
        <v>59</v>
      </c>
      <c r="AZ7" s="27">
        <v>2.5910741844017851E-4</v>
      </c>
      <c r="BA7" s="26"/>
      <c r="BB7" s="27"/>
      <c r="BC7" s="49"/>
      <c r="BD7" s="49"/>
      <c r="BE7" s="51"/>
      <c r="BF7" s="27" t="s">
        <v>194</v>
      </c>
      <c r="BG7" s="26">
        <v>1.1358186585637753E-2</v>
      </c>
      <c r="BH7" s="27"/>
      <c r="BI7" s="27"/>
      <c r="BJ7" s="49"/>
      <c r="BK7" s="49"/>
      <c r="BL7" s="51"/>
      <c r="BM7" s="26" t="s">
        <v>60</v>
      </c>
      <c r="BN7" s="27">
        <v>1.0646085118987093E-3</v>
      </c>
      <c r="BO7" s="27"/>
      <c r="BP7" s="29"/>
      <c r="BQ7" s="49"/>
      <c r="BR7" s="49"/>
      <c r="BS7" s="51"/>
      <c r="BT7" s="27" t="s">
        <v>59</v>
      </c>
      <c r="BU7" s="27">
        <v>2.5419017614875567E-3</v>
      </c>
      <c r="BV7" s="28"/>
      <c r="BW7" s="27"/>
      <c r="BX7" s="49"/>
      <c r="BY7" s="49"/>
      <c r="BZ7" s="51"/>
      <c r="CA7" s="27" t="s">
        <v>194</v>
      </c>
      <c r="CB7" s="27">
        <v>5.6345770500044814E-3</v>
      </c>
      <c r="CC7" s="27"/>
      <c r="CD7" s="27"/>
      <c r="CE7" s="49"/>
      <c r="CF7" s="49"/>
      <c r="CG7" s="51"/>
      <c r="CH7" s="27" t="s">
        <v>60</v>
      </c>
      <c r="CI7" s="27">
        <v>7.7034166980184888E-4</v>
      </c>
      <c r="CJ7" s="27"/>
      <c r="CK7" s="27"/>
      <c r="CL7" s="49"/>
      <c r="CM7" s="49"/>
      <c r="CN7" s="51"/>
      <c r="CO7" s="27" t="s">
        <v>59</v>
      </c>
      <c r="CP7" s="27">
        <v>5.1117915793864562E-4</v>
      </c>
      <c r="CQ7" s="27"/>
      <c r="CR7" s="27"/>
      <c r="CS7" s="49"/>
      <c r="CT7" s="49"/>
      <c r="CU7" s="51"/>
      <c r="CV7" s="27" t="s">
        <v>194</v>
      </c>
      <c r="CW7" s="27">
        <v>1.0796146075523445E-2</v>
      </c>
      <c r="CX7" s="27"/>
      <c r="CY7" s="27"/>
      <c r="CZ7" s="49"/>
      <c r="DA7" s="49"/>
      <c r="DB7" s="51"/>
      <c r="DC7" s="27" t="s">
        <v>60</v>
      </c>
      <c r="DD7" s="27">
        <v>1.2648890327234315E-3</v>
      </c>
      <c r="DE7" s="27"/>
      <c r="DF7" s="27"/>
      <c r="DG7" s="49"/>
      <c r="DH7" s="49"/>
      <c r="DI7" s="51"/>
      <c r="DJ7" s="27" t="s">
        <v>59</v>
      </c>
      <c r="DK7" s="27">
        <v>2.1775453145231327E-3</v>
      </c>
      <c r="DL7" s="27"/>
      <c r="DM7" s="27"/>
      <c r="DN7" s="49"/>
      <c r="DO7" s="49"/>
      <c r="DP7" s="51"/>
      <c r="DQ7" s="33" t="s">
        <v>194</v>
      </c>
      <c r="DR7" s="27">
        <v>5.5501699177224022E-3</v>
      </c>
      <c r="DS7" s="27"/>
      <c r="DT7" s="27"/>
      <c r="DU7" s="49"/>
      <c r="DV7" s="49"/>
      <c r="DW7" s="51"/>
      <c r="DX7" s="27" t="s">
        <v>60</v>
      </c>
      <c r="DY7" s="27">
        <v>5.5269642220516678E-5</v>
      </c>
      <c r="DZ7" s="27"/>
      <c r="EA7" s="27"/>
      <c r="EB7" s="49"/>
      <c r="EC7" s="49"/>
      <c r="ED7" s="51"/>
      <c r="EE7" s="27" t="s">
        <v>59</v>
      </c>
      <c r="EF7" s="27">
        <v>3.6808248253564327E-4</v>
      </c>
      <c r="EG7" s="27"/>
      <c r="EH7" s="27"/>
      <c r="EI7" s="49"/>
      <c r="EJ7" s="49"/>
      <c r="EK7" s="51"/>
      <c r="EL7" s="27" t="s">
        <v>194</v>
      </c>
      <c r="EM7" s="27">
        <v>9.8486521961578723E-3</v>
      </c>
      <c r="EN7" s="27"/>
      <c r="EO7" s="27"/>
      <c r="EP7" s="49"/>
      <c r="EQ7" s="49"/>
      <c r="ER7" s="51"/>
      <c r="ES7" s="27" t="s">
        <v>60</v>
      </c>
      <c r="ET7" s="27">
        <v>1.4342435027885382E-3</v>
      </c>
      <c r="EU7" s="27"/>
      <c r="EV7" s="27"/>
      <c r="EW7" s="49"/>
      <c r="EX7" s="49"/>
      <c r="EY7" s="51"/>
      <c r="EZ7" s="27" t="s">
        <v>59</v>
      </c>
      <c r="FA7" s="27">
        <v>2.8125594207901198E-3</v>
      </c>
      <c r="FB7" s="27"/>
      <c r="FC7" s="27"/>
      <c r="FD7" s="49"/>
      <c r="FE7" s="49"/>
      <c r="FF7" s="51"/>
      <c r="FG7" s="27" t="s">
        <v>194</v>
      </c>
      <c r="FH7" s="27">
        <v>3.9113531329633099E-3</v>
      </c>
      <c r="FI7" s="27"/>
      <c r="FJ7" s="27"/>
      <c r="FK7" s="49"/>
      <c r="FL7" s="49"/>
      <c r="FM7" s="51"/>
      <c r="FN7" s="27" t="s">
        <v>60</v>
      </c>
      <c r="FO7" s="27">
        <v>7.9673506055988764E-4</v>
      </c>
      <c r="FP7" s="27"/>
      <c r="FQ7" s="27"/>
      <c r="FR7" s="49"/>
      <c r="FS7" s="49"/>
      <c r="FT7" s="51"/>
      <c r="FU7" s="27" t="s">
        <v>59</v>
      </c>
      <c r="FV7" s="27">
        <v>3.1797388632588127E-4</v>
      </c>
      <c r="FW7" s="27"/>
      <c r="FX7" s="27"/>
      <c r="FY7" s="49"/>
      <c r="FZ7" s="49"/>
      <c r="GA7" s="51"/>
      <c r="GB7" s="27" t="s">
        <v>194</v>
      </c>
      <c r="GC7" s="27">
        <v>1.3330724773579135E-2</v>
      </c>
      <c r="GD7" s="27"/>
      <c r="GE7" s="27"/>
      <c r="GF7" s="49"/>
      <c r="GG7" s="49"/>
      <c r="GH7" s="51"/>
      <c r="GI7" s="27" t="s">
        <v>60</v>
      </c>
      <c r="GJ7" s="27">
        <v>1.5402850978184445E-3</v>
      </c>
      <c r="GK7" s="27"/>
      <c r="GL7" s="27"/>
      <c r="GM7" s="49"/>
      <c r="GN7" s="49"/>
      <c r="GO7" s="51"/>
      <c r="GP7" s="25" t="s">
        <v>59</v>
      </c>
      <c r="GQ7" s="25">
        <v>2.7643647342706639E-3</v>
      </c>
      <c r="GT7" s="49"/>
      <c r="GU7" s="49"/>
      <c r="GV7" s="51"/>
      <c r="GW7" s="25" t="s">
        <v>194</v>
      </c>
      <c r="GX7" s="25">
        <v>5.3563157133149466E-3</v>
      </c>
      <c r="HA7" s="49"/>
      <c r="HB7" s="49"/>
      <c r="HC7" s="51"/>
      <c r="HD7" s="25" t="s">
        <v>60</v>
      </c>
      <c r="HE7" s="25">
        <v>7.5564145411440928E-5</v>
      </c>
      <c r="HH7" s="49"/>
      <c r="HI7" s="49"/>
      <c r="HJ7" s="51"/>
      <c r="HK7" s="25" t="s">
        <v>59</v>
      </c>
      <c r="HL7" s="25">
        <v>1.3599205088258277E-3</v>
      </c>
      <c r="HO7" s="49"/>
      <c r="HP7" s="49"/>
      <c r="HQ7" s="51"/>
      <c r="HR7" s="25" t="s">
        <v>194</v>
      </c>
      <c r="HS7" s="25">
        <v>1.2886725837104958E-2</v>
      </c>
      <c r="HV7" s="49"/>
      <c r="HW7" s="49"/>
      <c r="HX7" s="51"/>
      <c r="HY7" s="25" t="s">
        <v>60</v>
      </c>
      <c r="HZ7" s="25">
        <v>1.8161031975875378E-3</v>
      </c>
      <c r="IC7" s="49"/>
      <c r="ID7" s="49"/>
      <c r="IE7" s="51"/>
      <c r="IF7" s="25" t="s">
        <v>59</v>
      </c>
      <c r="IG7" s="25">
        <v>1.4171619067682295E-2</v>
      </c>
      <c r="IJ7" s="49"/>
      <c r="IK7" s="49"/>
      <c r="IL7" s="51"/>
      <c r="IM7" s="25" t="s">
        <v>194</v>
      </c>
      <c r="IN7" s="25">
        <v>4.9470436649456115E-3</v>
      </c>
      <c r="IQ7" s="49"/>
      <c r="IR7" s="49"/>
      <c r="IS7" s="51"/>
      <c r="IT7" s="25" t="s">
        <v>60</v>
      </c>
      <c r="IU7" s="25">
        <v>9.0738778355351456E-5</v>
      </c>
      <c r="IX7" s="49"/>
      <c r="IY7" s="49"/>
      <c r="IZ7" s="51"/>
      <c r="JA7" s="25" t="s">
        <v>59</v>
      </c>
      <c r="JB7" s="25">
        <v>3.0889703777893473E-2</v>
      </c>
      <c r="JH7" s="25" t="s">
        <v>194</v>
      </c>
      <c r="JI7" s="25">
        <v>9.79060595529763E-3</v>
      </c>
      <c r="JO7" s="25" t="s">
        <v>60</v>
      </c>
      <c r="JP7" s="25">
        <v>8.6232337818732577E-4</v>
      </c>
      <c r="JV7" s="25" t="s">
        <v>59</v>
      </c>
      <c r="JW7" s="25">
        <v>2.4427850667880491E-2</v>
      </c>
      <c r="KC7" s="25" t="s">
        <v>194</v>
      </c>
      <c r="KD7" s="25">
        <v>8.6109108712743403E-3</v>
      </c>
      <c r="KJ7" s="25" t="s">
        <v>60</v>
      </c>
      <c r="KK7" s="25">
        <v>5.3316743830080459E-4</v>
      </c>
      <c r="KQ7" s="25" t="s">
        <v>59</v>
      </c>
      <c r="KR7" s="25">
        <v>2.0304121922481188E-4</v>
      </c>
      <c r="KX7" s="25" t="s">
        <v>194</v>
      </c>
      <c r="KY7" s="25">
        <v>1.1801632752412227E-2</v>
      </c>
      <c r="LE7" s="25" t="s">
        <v>60</v>
      </c>
      <c r="LF7" s="25">
        <v>8.5903153217785388E-4</v>
      </c>
      <c r="LL7" s="25" t="s">
        <v>59</v>
      </c>
      <c r="LM7" s="25">
        <v>1.5498230309988342E-3</v>
      </c>
      <c r="LS7" s="25" t="s">
        <v>194</v>
      </c>
      <c r="LT7" s="25">
        <v>8.9238066281266577E-3</v>
      </c>
      <c r="LZ7" s="25" t="s">
        <v>60</v>
      </c>
      <c r="MA7" s="25">
        <v>7.3242587719647126E-4</v>
      </c>
      <c r="MG7" s="25" t="s">
        <v>59</v>
      </c>
      <c r="MH7" s="25">
        <v>6.4614337045153E-2</v>
      </c>
      <c r="MN7" s="25" t="s">
        <v>194</v>
      </c>
      <c r="MO7" s="25">
        <v>1.0316312806867503E-2</v>
      </c>
      <c r="MU7" s="25" t="s">
        <v>60</v>
      </c>
      <c r="MV7" s="25">
        <v>9.4010714045865526E-4</v>
      </c>
      <c r="NB7" s="25" t="s">
        <v>59</v>
      </c>
      <c r="NC7" s="25">
        <v>1.2437416554753049E-3</v>
      </c>
      <c r="NI7" s="25" t="s">
        <v>194</v>
      </c>
      <c r="NJ7" s="25">
        <v>7.2442385628395042E-3</v>
      </c>
      <c r="NP7" s="25" t="s">
        <v>60</v>
      </c>
      <c r="NQ7" s="25">
        <v>7.2676163893096567E-4</v>
      </c>
      <c r="NW7" s="25" t="s">
        <v>59</v>
      </c>
      <c r="NX7" s="25">
        <v>2.5987372254001451E-4</v>
      </c>
      <c r="OD7" s="25" t="s">
        <v>194</v>
      </c>
      <c r="OE7" s="25">
        <v>8.623888945657859E-3</v>
      </c>
      <c r="OK7" s="25" t="s">
        <v>60</v>
      </c>
      <c r="OL7" s="25">
        <v>9.5971189395435187E-4</v>
      </c>
      <c r="OR7" s="25" t="s">
        <v>59</v>
      </c>
      <c r="OS7" s="25">
        <v>2.0056098985141513E-3</v>
      </c>
      <c r="OY7" s="25" t="s">
        <v>194</v>
      </c>
      <c r="OZ7" s="25">
        <v>6.488264953995215E-3</v>
      </c>
      <c r="PF7" s="25" t="s">
        <v>60</v>
      </c>
      <c r="PG7" s="25">
        <v>6.0260919846035941E-4</v>
      </c>
      <c r="PM7" s="25" t="s">
        <v>59</v>
      </c>
      <c r="PN7" s="25">
        <v>2.1365136966319351E-4</v>
      </c>
      <c r="PT7" s="25" t="s">
        <v>194</v>
      </c>
      <c r="PU7" s="25">
        <v>1.0720629260374688E-2</v>
      </c>
      <c r="QA7" s="25" t="s">
        <v>60</v>
      </c>
      <c r="QB7" s="25">
        <v>1.0852410428701048E-3</v>
      </c>
      <c r="QH7" s="25" t="s">
        <v>59</v>
      </c>
      <c r="QI7" s="25">
        <v>1.9343309196203301E-3</v>
      </c>
      <c r="QO7" s="25" t="s">
        <v>194</v>
      </c>
      <c r="QP7" s="25">
        <v>8.3756106376463111E-3</v>
      </c>
      <c r="QV7" s="25" t="s">
        <v>60</v>
      </c>
      <c r="QW7" s="25">
        <v>8.2952824064685244E-4</v>
      </c>
      <c r="RC7" s="25" t="s">
        <v>59</v>
      </c>
      <c r="RD7" s="25">
        <v>7.4873262195069862E-4</v>
      </c>
      <c r="RJ7" s="25" t="s">
        <v>194</v>
      </c>
      <c r="RK7" s="25">
        <v>1.0562849241444428E-2</v>
      </c>
      <c r="RQ7" s="25" t="s">
        <v>60</v>
      </c>
      <c r="RR7" s="25">
        <v>1.2952515705530665E-3</v>
      </c>
      <c r="RX7" s="25" t="s">
        <v>59</v>
      </c>
      <c r="RY7" s="25">
        <v>4.1903874518638288E-3</v>
      </c>
      <c r="SE7" s="25" t="s">
        <v>194</v>
      </c>
      <c r="SF7" s="25">
        <v>8.1418428385042398E-3</v>
      </c>
      <c r="SL7" s="25" t="s">
        <v>60</v>
      </c>
      <c r="SM7" s="25">
        <v>1.0660110173163404E-3</v>
      </c>
      <c r="SS7" s="25" t="s">
        <v>59</v>
      </c>
      <c r="ST7" s="25">
        <v>6.1831296316042601E-3</v>
      </c>
      <c r="SZ7" s="25" t="s">
        <v>194</v>
      </c>
      <c r="TA7" s="25">
        <v>9.2551747611073262E-3</v>
      </c>
      <c r="TG7" s="25" t="s">
        <v>60</v>
      </c>
      <c r="TH7" s="25">
        <v>8.8221545828752E-7</v>
      </c>
      <c r="TN7" s="25" t="s">
        <v>59</v>
      </c>
      <c r="TO7" s="25">
        <v>2.6385093673867706E-3</v>
      </c>
      <c r="TU7" s="25" t="s">
        <v>194</v>
      </c>
      <c r="TV7" s="25">
        <v>5.153335044148233E-3</v>
      </c>
      <c r="UB7" s="25" t="s">
        <v>60</v>
      </c>
      <c r="UC7" s="25">
        <v>3.5163429810071376E-7</v>
      </c>
      <c r="UI7" s="25" t="s">
        <v>59</v>
      </c>
      <c r="UJ7" s="25">
        <v>5.3892945098077578E-3</v>
      </c>
      <c r="UP7" s="25" t="s">
        <v>194</v>
      </c>
      <c r="UQ7" s="25">
        <v>9.682421424141531E-3</v>
      </c>
      <c r="UW7" s="25" t="s">
        <v>60</v>
      </c>
      <c r="UX7" s="25">
        <v>8.8113967904314327E-7</v>
      </c>
      <c r="VD7" s="25" t="s">
        <v>59</v>
      </c>
      <c r="VE7" s="25">
        <v>2.6785669911691032E-3</v>
      </c>
      <c r="VK7" s="25" t="s">
        <v>194</v>
      </c>
      <c r="VL7" s="25">
        <v>5.2379141932374822E-3</v>
      </c>
      <c r="VR7" s="25" t="s">
        <v>60</v>
      </c>
      <c r="VS7" s="25">
        <v>3.7729737228332523E-7</v>
      </c>
      <c r="VY7" s="25" t="s">
        <v>59</v>
      </c>
      <c r="VZ7" s="25">
        <v>7.2056481793609248E-3</v>
      </c>
      <c r="WF7" s="25" t="s">
        <v>194</v>
      </c>
      <c r="WG7" s="25">
        <v>1.2495028516276423E-2</v>
      </c>
      <c r="WM7" s="25" t="s">
        <v>60</v>
      </c>
      <c r="WN7" s="25">
        <v>6.8379379982940924E-7</v>
      </c>
      <c r="WT7" s="25" t="s">
        <v>59</v>
      </c>
      <c r="WU7" s="25">
        <v>2.42229783703953E-3</v>
      </c>
      <c r="XA7" s="25" t="s">
        <v>194</v>
      </c>
      <c r="XB7" s="25">
        <v>5.44482436126779E-3</v>
      </c>
      <c r="XH7" s="25" t="s">
        <v>60</v>
      </c>
      <c r="XI7" s="25">
        <v>3.0889969645475878E-7</v>
      </c>
      <c r="XO7" s="25" t="s">
        <v>59</v>
      </c>
      <c r="XP7" s="25">
        <v>6.8156236444116827E-3</v>
      </c>
      <c r="XV7" s="25" t="s">
        <v>194</v>
      </c>
      <c r="XW7" s="25">
        <v>1.0721427558166803E-2</v>
      </c>
      <c r="YC7" s="25" t="s">
        <v>60</v>
      </c>
      <c r="YD7" s="25">
        <v>9.3194741484366141E-7</v>
      </c>
      <c r="YJ7" s="25" t="s">
        <v>59</v>
      </c>
      <c r="YK7" s="25">
        <v>2.0594485466691914E-3</v>
      </c>
      <c r="YQ7" s="25" t="s">
        <v>194</v>
      </c>
      <c r="YR7" s="25">
        <v>4.5893172195009607E-3</v>
      </c>
      <c r="YX7" s="25" t="s">
        <v>60</v>
      </c>
      <c r="YY7" s="25">
        <v>4.2807399742869125E-7</v>
      </c>
      <c r="ZE7" s="25" t="s">
        <v>59</v>
      </c>
      <c r="ZF7" s="25">
        <v>1.0441891703778827E-2</v>
      </c>
      <c r="ZL7" s="25" t="s">
        <v>194</v>
      </c>
      <c r="ZM7" s="25">
        <v>1.4992607738788875E-2</v>
      </c>
      <c r="ZS7" s="25" t="s">
        <v>60</v>
      </c>
      <c r="ZT7" s="25">
        <v>1.2399662771025314E-6</v>
      </c>
      <c r="ZZ7" s="25" t="s">
        <v>59</v>
      </c>
      <c r="AAA7" s="25">
        <v>1.1781875305617086E-4</v>
      </c>
      <c r="AAG7" s="25" t="s">
        <v>194</v>
      </c>
      <c r="AAH7" s="25">
        <v>6.3817991855743845E-3</v>
      </c>
      <c r="AAN7" s="25" t="s">
        <v>60</v>
      </c>
      <c r="AAO7" s="25">
        <v>4.1274808784256229E-7</v>
      </c>
      <c r="AAU7" s="25" t="s">
        <v>59</v>
      </c>
      <c r="AAV7" s="25">
        <v>1.7996400817216995E-2</v>
      </c>
      <c r="ABB7" s="25" t="s">
        <v>194</v>
      </c>
      <c r="ABC7" s="25">
        <v>2.0974656040186404E-2</v>
      </c>
      <c r="ABI7" s="25" t="s">
        <v>60</v>
      </c>
      <c r="ABJ7" s="25">
        <v>1.0761427839225138E-6</v>
      </c>
      <c r="ABP7" s="25" t="s">
        <v>59</v>
      </c>
      <c r="ABQ7" s="25">
        <v>2.9209816823710602E-4</v>
      </c>
      <c r="ABW7" s="25" t="s">
        <v>194</v>
      </c>
      <c r="ABX7" s="25">
        <v>8.6974069733432788E-3</v>
      </c>
      <c r="ACD7" s="25" t="s">
        <v>60</v>
      </c>
      <c r="ACE7" s="25">
        <v>4.1014290834598427E-7</v>
      </c>
      <c r="ACK7" s="25" t="s">
        <v>59</v>
      </c>
      <c r="ACL7" s="25">
        <v>4.5951510098856145E-3</v>
      </c>
      <c r="ACR7" s="25" t="s">
        <v>194</v>
      </c>
      <c r="ACS7" s="25">
        <v>8.7790707310352288E-3</v>
      </c>
      <c r="ACY7" s="25" t="s">
        <v>60</v>
      </c>
      <c r="ACZ7" s="25">
        <v>8.501958780161561E-7</v>
      </c>
      <c r="ADF7" s="25" t="s">
        <v>59</v>
      </c>
      <c r="ADG7" s="25">
        <v>1.7013034051077617E-3</v>
      </c>
      <c r="ADM7" s="25" t="s">
        <v>194</v>
      </c>
      <c r="ADN7" s="25">
        <v>6.3066578359560399E-3</v>
      </c>
      <c r="ADT7" s="25" t="s">
        <v>60</v>
      </c>
      <c r="ADU7" s="25">
        <v>3.4407201955829546E-7</v>
      </c>
      <c r="AEA7" s="25" t="s">
        <v>59</v>
      </c>
      <c r="AEB7" s="25">
        <v>4.2932319539580139E-3</v>
      </c>
      <c r="AEH7" s="25" t="s">
        <v>194</v>
      </c>
      <c r="AEI7" s="25">
        <v>9.7801623185961722E-3</v>
      </c>
      <c r="AEO7" s="25" t="s">
        <v>60</v>
      </c>
      <c r="AEP7" s="25">
        <v>8.2231186328449845E-7</v>
      </c>
      <c r="AEV7" s="25" t="s">
        <v>59</v>
      </c>
      <c r="AEW7" s="25">
        <v>1.8281478612944477E-3</v>
      </c>
      <c r="AFC7" s="25" t="s">
        <v>194</v>
      </c>
      <c r="AFD7" s="25">
        <v>6.7137959909837125E-3</v>
      </c>
      <c r="AFJ7" s="25" t="s">
        <v>60</v>
      </c>
      <c r="AFK7" s="25">
        <v>3.9686082445867606E-7</v>
      </c>
      <c r="AFQ7" s="25" t="s">
        <v>59</v>
      </c>
      <c r="AFR7" s="25">
        <v>3.1330335771348936E-3</v>
      </c>
      <c r="AFX7" s="25" t="s">
        <v>194</v>
      </c>
      <c r="AFY7" s="25">
        <v>1.0268498343488891E-2</v>
      </c>
      <c r="AGE7" s="25" t="s">
        <v>60</v>
      </c>
      <c r="AGF7" s="25">
        <v>8.084504591529185E-7</v>
      </c>
      <c r="AGL7" s="25" t="s">
        <v>59</v>
      </c>
      <c r="AGM7" s="25">
        <v>1.287439744869643E-3</v>
      </c>
      <c r="AGS7" s="25" t="s">
        <v>194</v>
      </c>
      <c r="AGT7" s="25">
        <v>7.2103957539025182E-3</v>
      </c>
      <c r="AGZ7" s="25" t="s">
        <v>60</v>
      </c>
      <c r="AHA7" s="25">
        <v>1.1210278427189762E-5</v>
      </c>
      <c r="AHG7" s="25" t="s">
        <v>59</v>
      </c>
      <c r="AHH7" s="25">
        <v>3.3795042098029842E-3</v>
      </c>
      <c r="AHN7" s="25" t="s">
        <v>194</v>
      </c>
      <c r="AHO7" s="25">
        <v>9.647250840433148E-3</v>
      </c>
      <c r="AHU7" s="25" t="s">
        <v>60</v>
      </c>
      <c r="AHV7" s="25">
        <v>9.2564271526824805E-7</v>
      </c>
      <c r="AIB7" s="25" t="s">
        <v>59</v>
      </c>
      <c r="AIC7" s="25">
        <v>1.4824790244838295E-3</v>
      </c>
      <c r="AII7" s="25" t="s">
        <v>194</v>
      </c>
      <c r="AIJ7" s="25">
        <v>6.2929074242084717E-3</v>
      </c>
      <c r="AIP7" s="25" t="s">
        <v>60</v>
      </c>
      <c r="AIQ7" s="25">
        <v>5.1078624248553052E-7</v>
      </c>
      <c r="AIW7" s="25" t="s">
        <v>59</v>
      </c>
      <c r="AIX7" s="25">
        <v>2.8136472830593965E-3</v>
      </c>
      <c r="AJD7" s="25" t="s">
        <v>194</v>
      </c>
      <c r="AJE7" s="25">
        <v>1.2784282265491928E-2</v>
      </c>
      <c r="AJK7" s="25" t="s">
        <v>60</v>
      </c>
      <c r="AJL7" s="25">
        <v>1.1599961753090788E-6</v>
      </c>
      <c r="AJR7" s="25" t="s">
        <v>59</v>
      </c>
      <c r="AJS7" s="25">
        <v>1.2168230654059629E-3</v>
      </c>
      <c r="AJY7" s="25" t="s">
        <v>194</v>
      </c>
      <c r="AJZ7" s="25">
        <v>8.4648896549422373E-3</v>
      </c>
      <c r="AKF7" s="25" t="s">
        <v>60</v>
      </c>
      <c r="AKG7" s="25">
        <v>4.2790270680651791E-7</v>
      </c>
      <c r="AKM7" s="25" t="s">
        <v>59</v>
      </c>
      <c r="AKN7" s="25">
        <v>2.0879163530231428E-3</v>
      </c>
      <c r="AKT7" s="25" t="s">
        <v>194</v>
      </c>
      <c r="AKU7" s="25">
        <v>1.6934383184782641E-2</v>
      </c>
      <c r="ALA7" s="25" t="s">
        <v>60</v>
      </c>
      <c r="ALB7" s="25">
        <v>9.9216382902281608E-7</v>
      </c>
      <c r="ALH7" s="25" t="s">
        <v>59</v>
      </c>
      <c r="ALI7" s="25">
        <v>1.2195077883574554E-3</v>
      </c>
      <c r="ALO7" s="25" t="s">
        <v>194</v>
      </c>
      <c r="ALP7" s="25">
        <v>1.6149822011426878E-2</v>
      </c>
      <c r="ALV7" s="25" t="s">
        <v>60</v>
      </c>
      <c r="ALW7" s="25">
        <v>4.3829472551970578E-7</v>
      </c>
      <c r="AMC7" s="25" t="s">
        <v>59</v>
      </c>
      <c r="AMD7" s="25">
        <v>3.8296904403507824E-2</v>
      </c>
      <c r="AMJ7" s="25" t="s">
        <v>194</v>
      </c>
      <c r="AMK7" s="25">
        <v>1.2805639904452788E-2</v>
      </c>
      <c r="AMQ7" s="25" t="s">
        <v>60</v>
      </c>
      <c r="AMR7" s="25">
        <v>1.1158816949237975E-3</v>
      </c>
      <c r="AMX7" s="25" t="s">
        <v>59</v>
      </c>
      <c r="AMY7" s="25">
        <v>1.7937147692610317E-2</v>
      </c>
      <c r="ANE7" s="25" t="s">
        <v>194</v>
      </c>
      <c r="ANF7" s="25">
        <v>6.2421584649953099E-3</v>
      </c>
      <c r="ANL7" s="25" t="s">
        <v>60</v>
      </c>
      <c r="ANM7" s="25">
        <v>6.2328384651112018E-4</v>
      </c>
      <c r="ANS7" s="25" t="s">
        <v>59</v>
      </c>
      <c r="ANT7" s="25">
        <v>9.5518549198116544E-4</v>
      </c>
      <c r="ANZ7" s="25" t="s">
        <v>194</v>
      </c>
      <c r="AOA7" s="25">
        <v>1.2150280135310674E-2</v>
      </c>
      <c r="AOG7" s="25" t="s">
        <v>60</v>
      </c>
      <c r="AOH7" s="25">
        <v>9.7340652452806477E-4</v>
      </c>
      <c r="AON7" s="25" t="s">
        <v>59</v>
      </c>
      <c r="AOO7" s="25">
        <v>2.244544451433024E-3</v>
      </c>
      <c r="AOU7" s="25" t="s">
        <v>194</v>
      </c>
      <c r="AOV7" s="25">
        <v>5.9367811404973311E-3</v>
      </c>
      <c r="APB7" s="25" t="s">
        <v>60</v>
      </c>
      <c r="APC7" s="25">
        <v>6.2601342464629862E-5</v>
      </c>
      <c r="API7" s="25" t="s">
        <v>59</v>
      </c>
      <c r="APJ7" s="25">
        <v>7.6601075470639185E-2</v>
      </c>
      <c r="APP7" s="25" t="s">
        <v>194</v>
      </c>
      <c r="APQ7" s="25">
        <v>1.0702862522472023E-2</v>
      </c>
      <c r="APW7" s="25" t="s">
        <v>60</v>
      </c>
      <c r="APX7" s="25">
        <v>1.3585910975935499E-3</v>
      </c>
      <c r="AQD7" s="25" t="s">
        <v>59</v>
      </c>
      <c r="AQE7" s="25">
        <v>1.7083817060865691E-3</v>
      </c>
      <c r="AQK7" s="25" t="s">
        <v>194</v>
      </c>
      <c r="AQL7" s="25">
        <v>5.4837009087123512E-3</v>
      </c>
      <c r="AQR7" s="25" t="s">
        <v>60</v>
      </c>
      <c r="AQS7" s="25">
        <v>6.9743380607294013E-5</v>
      </c>
      <c r="AQY7" s="25" t="s">
        <v>59</v>
      </c>
      <c r="AQZ7" s="25">
        <v>6.8565350645615538E-4</v>
      </c>
      <c r="ARF7" s="25" t="s">
        <v>194</v>
      </c>
      <c r="ARG7" s="25">
        <v>9.2622330861238215E-3</v>
      </c>
      <c r="ARM7" s="25" t="s">
        <v>60</v>
      </c>
      <c r="ARN7" s="25">
        <v>1.486949247159638E-3</v>
      </c>
      <c r="ART7" s="25" t="s">
        <v>59</v>
      </c>
      <c r="ARU7" s="25">
        <v>2.5319092337372641E-3</v>
      </c>
      <c r="ASA7" s="25" t="s">
        <v>194</v>
      </c>
      <c r="ASB7" s="25">
        <v>3.6202473561802342E-3</v>
      </c>
      <c r="ASH7" s="25" t="s">
        <v>60</v>
      </c>
      <c r="ASI7" s="25">
        <v>6.7938965623431664E-5</v>
      </c>
      <c r="ASO7" s="25" t="s">
        <v>59</v>
      </c>
      <c r="ASP7" s="25">
        <v>1.3351300947110299E-3</v>
      </c>
      <c r="ASV7" s="25" t="s">
        <v>194</v>
      </c>
      <c r="ASW7" s="25">
        <v>1.28024817043391E-2</v>
      </c>
      <c r="ATC7" s="25" t="s">
        <v>60</v>
      </c>
      <c r="ATD7" s="25">
        <v>1.4901661199666506E-3</v>
      </c>
      <c r="ATJ7" s="25" t="s">
        <v>59</v>
      </c>
      <c r="ATK7" s="25">
        <v>4.4417282174538031E-3</v>
      </c>
      <c r="ATQ7" s="25" t="s">
        <v>194</v>
      </c>
      <c r="ATR7" s="25">
        <v>5.4774216458292535E-3</v>
      </c>
      <c r="ATX7" s="25" t="s">
        <v>60</v>
      </c>
      <c r="ATY7" s="25">
        <v>8.0852535613700857E-5</v>
      </c>
      <c r="AUE7" s="25" t="s">
        <v>59</v>
      </c>
      <c r="AUF7" s="25">
        <v>8.3435518077994467E-4</v>
      </c>
      <c r="AUL7" s="25" t="s">
        <v>194</v>
      </c>
      <c r="AUM7" s="25">
        <v>1.2551071334067573E-2</v>
      </c>
      <c r="AUS7" s="25" t="s">
        <v>60</v>
      </c>
      <c r="AUT7" s="25">
        <v>1.8778190080818321E-3</v>
      </c>
      <c r="AUZ7" s="25" t="s">
        <v>59</v>
      </c>
      <c r="AVA7" s="25">
        <v>1.4792188779479238E-2</v>
      </c>
      <c r="AVG7" s="25" t="s">
        <v>194</v>
      </c>
      <c r="AVH7" s="25">
        <v>4.8863104978561769E-3</v>
      </c>
      <c r="AVN7" s="25" t="s">
        <v>60</v>
      </c>
      <c r="AVO7" s="25">
        <v>1.0504067303242996E-4</v>
      </c>
      <c r="AVU7" s="25" t="s">
        <v>59</v>
      </c>
      <c r="AVV7" s="25">
        <v>4.1237698110521963E-2</v>
      </c>
      <c r="AWB7" s="25" t="s">
        <v>194</v>
      </c>
      <c r="AWC7" s="25">
        <v>8.7389881075742564E-3</v>
      </c>
      <c r="AWI7" s="25" t="s">
        <v>60</v>
      </c>
      <c r="AWJ7" s="25">
        <v>1.1808403089282333E-3</v>
      </c>
      <c r="AWP7" s="25" t="s">
        <v>59</v>
      </c>
      <c r="AWQ7" s="25">
        <v>1.7406268034391367E-2</v>
      </c>
      <c r="AWW7" s="25" t="s">
        <v>194</v>
      </c>
      <c r="AWX7" s="25">
        <v>1.1327865286866795E-2</v>
      </c>
      <c r="AXD7" s="25" t="s">
        <v>60</v>
      </c>
      <c r="AXE7" s="25">
        <v>5.3125015579686015E-4</v>
      </c>
      <c r="AXK7" s="25" t="s">
        <v>59</v>
      </c>
      <c r="AXL7" s="25">
        <v>4.7762437758206204E-2</v>
      </c>
      <c r="AXR7" s="25" t="s">
        <v>194</v>
      </c>
      <c r="AXS7" s="25">
        <v>1.0687414938459733E-2</v>
      </c>
      <c r="AXY7" s="25" t="s">
        <v>60</v>
      </c>
      <c r="AXZ7" s="25">
        <v>9.3580186347946793E-4</v>
      </c>
      <c r="AYF7" s="25" t="s">
        <v>59</v>
      </c>
      <c r="AYG7" s="25">
        <v>1.0671091590717936E-3</v>
      </c>
      <c r="AYM7" s="25" t="s">
        <v>194</v>
      </c>
      <c r="AYN7" s="25">
        <v>1.037933306658901E-2</v>
      </c>
      <c r="AYT7" s="25" t="s">
        <v>60</v>
      </c>
      <c r="AYU7" s="25">
        <v>5.619273441839942E-5</v>
      </c>
      <c r="AZA7" s="25" t="s">
        <v>59</v>
      </c>
      <c r="AZB7" s="25">
        <v>7.5503638181762603E-2</v>
      </c>
      <c r="AZH7" s="25" t="s">
        <v>194</v>
      </c>
      <c r="AZI7" s="25">
        <v>1.0573414282124495E-2</v>
      </c>
      <c r="AZO7" s="25" t="s">
        <v>60</v>
      </c>
      <c r="AZP7" s="25">
        <v>1.0981421349864188E-3</v>
      </c>
      <c r="AZV7" s="25" t="s">
        <v>59</v>
      </c>
      <c r="AZW7" s="25">
        <v>4.4317367689207826E-2</v>
      </c>
      <c r="BAC7" s="25" t="s">
        <v>194</v>
      </c>
      <c r="BAD7" s="25">
        <v>9.141139767389209E-3</v>
      </c>
      <c r="BAJ7" s="25" t="s">
        <v>60</v>
      </c>
      <c r="BAK7" s="25">
        <v>7.7117654894869948E-4</v>
      </c>
      <c r="BAQ7" s="25" t="s">
        <v>59</v>
      </c>
      <c r="BAR7" s="25">
        <v>2.098304045486546E-4</v>
      </c>
      <c r="BAX7" s="25" t="s">
        <v>194</v>
      </c>
      <c r="BAY7" s="25">
        <v>7.5291561387459301E-3</v>
      </c>
      <c r="BBE7" s="25" t="s">
        <v>60</v>
      </c>
      <c r="BBF7" s="25">
        <v>1.0143305172393988E-3</v>
      </c>
      <c r="BBL7" s="25" t="s">
        <v>59</v>
      </c>
      <c r="BBM7" s="25">
        <v>1.0677721884245115E-3</v>
      </c>
      <c r="BBS7" s="25" t="s">
        <v>194</v>
      </c>
      <c r="BBT7" s="25">
        <v>8.5269307712956804E-3</v>
      </c>
      <c r="BBZ7" s="25" t="s">
        <v>60</v>
      </c>
      <c r="BCA7" s="25">
        <v>5.5772371575504593E-4</v>
      </c>
      <c r="BCG7" s="25" t="s">
        <v>59</v>
      </c>
      <c r="BCH7" s="25">
        <v>1.115016402477103E-3</v>
      </c>
      <c r="BCN7" s="25" t="s">
        <v>194</v>
      </c>
      <c r="BCO7" s="25">
        <v>1.0125863898485512E-2</v>
      </c>
      <c r="BCU7" s="25" t="s">
        <v>60</v>
      </c>
      <c r="BCV7" s="25">
        <v>1.1515865116086242E-3</v>
      </c>
      <c r="BDB7" s="25" t="s">
        <v>59</v>
      </c>
      <c r="BDC7" s="25">
        <v>1.6453205279671334E-3</v>
      </c>
      <c r="BDI7" s="25" t="s">
        <v>194</v>
      </c>
      <c r="BDJ7" s="25">
        <v>1.0664257845685811E-2</v>
      </c>
      <c r="BDP7" s="25" t="s">
        <v>60</v>
      </c>
      <c r="BDQ7" s="25">
        <v>9.6229818593191341E-4</v>
      </c>
      <c r="BDW7" s="25" t="s">
        <v>59</v>
      </c>
      <c r="BDX7" s="25">
        <v>4.8332871523953697E-4</v>
      </c>
      <c r="BED7" s="25" t="s">
        <v>194</v>
      </c>
      <c r="BEE7" s="25">
        <v>9.8470155622830974E-3</v>
      </c>
      <c r="BEK7" s="25" t="s">
        <v>60</v>
      </c>
      <c r="BEL7" s="25">
        <v>1.4542163085799174E-3</v>
      </c>
      <c r="BER7" s="25" t="s">
        <v>59</v>
      </c>
      <c r="BES7" s="25">
        <v>3.9887879199783085E-3</v>
      </c>
      <c r="BEY7" s="25" t="s">
        <v>194</v>
      </c>
      <c r="BEZ7" s="25">
        <v>9.6538389283344836E-3</v>
      </c>
      <c r="BFF7" s="25" t="s">
        <v>60</v>
      </c>
      <c r="BFG7" s="25">
        <v>1.3727350572769843E-3</v>
      </c>
      <c r="BFM7" s="25" t="s">
        <v>59</v>
      </c>
      <c r="BFN7" s="25">
        <v>5.7412161490463199E-3</v>
      </c>
      <c r="BFT7" s="25" t="s">
        <v>194</v>
      </c>
      <c r="BFU7" s="25">
        <v>9.1556999108175479E-3</v>
      </c>
      <c r="BGA7" s="25" t="s">
        <v>60</v>
      </c>
      <c r="BGB7" s="25">
        <v>8.9109624109721953E-7</v>
      </c>
      <c r="BGH7" s="25" t="s">
        <v>59</v>
      </c>
      <c r="BGI7" s="25">
        <v>2.617494439807827E-3</v>
      </c>
      <c r="BGO7" s="25" t="s">
        <v>194</v>
      </c>
      <c r="BGP7" s="25">
        <v>5.2332686668860552E-3</v>
      </c>
      <c r="BGV7" s="25" t="s">
        <v>60</v>
      </c>
      <c r="BGW7" s="25">
        <v>2.7750348182249093E-7</v>
      </c>
      <c r="BHC7" s="25" t="s">
        <v>59</v>
      </c>
      <c r="BHD7" s="25">
        <v>5.5153033049877695E-3</v>
      </c>
      <c r="BHJ7" s="25" t="s">
        <v>194</v>
      </c>
      <c r="BHK7" s="25">
        <v>9.6209089256884487E-3</v>
      </c>
      <c r="BHQ7" s="25" t="s">
        <v>60</v>
      </c>
      <c r="BHR7" s="25">
        <v>9.2179106634695518E-7</v>
      </c>
      <c r="BHX7" s="25" t="s">
        <v>59</v>
      </c>
      <c r="BHY7" s="25">
        <v>2.5285744468711477E-3</v>
      </c>
      <c r="BIE7" s="25" t="s">
        <v>194</v>
      </c>
      <c r="BIF7" s="25">
        <v>4.8138725073754015E-3</v>
      </c>
      <c r="BIL7" s="25" t="s">
        <v>60</v>
      </c>
      <c r="BIM7" s="25">
        <v>3.0869426988089809E-7</v>
      </c>
      <c r="BIS7" s="25" t="s">
        <v>59</v>
      </c>
      <c r="BIT7" s="25">
        <v>7.0538293906782451E-3</v>
      </c>
      <c r="BIZ7" s="25" t="s">
        <v>194</v>
      </c>
      <c r="BJA7" s="25">
        <v>1.0289022546641616E-2</v>
      </c>
      <c r="BJG7" s="25" t="s">
        <v>60</v>
      </c>
      <c r="BJH7" s="25">
        <v>7.2136367601698845E-7</v>
      </c>
      <c r="BJN7" s="25" t="s">
        <v>59</v>
      </c>
      <c r="BJO7" s="25">
        <v>2.6541680761971013E-3</v>
      </c>
      <c r="BJU7" s="25" t="s">
        <v>194</v>
      </c>
      <c r="BJV7" s="25">
        <v>5.1993280159815056E-3</v>
      </c>
      <c r="BKB7" s="25" t="s">
        <v>60</v>
      </c>
      <c r="BKC7" s="25">
        <v>2.7396264339552977E-7</v>
      </c>
      <c r="BKI7" s="25" t="s">
        <v>59</v>
      </c>
      <c r="BKJ7" s="25">
        <v>6.866274074967085E-3</v>
      </c>
      <c r="BKP7" s="25" t="s">
        <v>194</v>
      </c>
      <c r="BKQ7" s="25">
        <v>1.0223280417263907E-2</v>
      </c>
      <c r="BKW7" s="25" t="s">
        <v>60</v>
      </c>
      <c r="BKX7" s="25">
        <v>1.0880458482472359E-6</v>
      </c>
      <c r="BLD7" s="25" t="s">
        <v>59</v>
      </c>
      <c r="BLE7" s="25">
        <v>2.0118165897848386E-3</v>
      </c>
      <c r="BLK7" s="25" t="s">
        <v>194</v>
      </c>
      <c r="BLL7" s="25">
        <v>4.1451450643178248E-3</v>
      </c>
      <c r="BLR7" s="25" t="s">
        <v>60</v>
      </c>
      <c r="BLS7" s="25">
        <v>3.6407478774137057E-7</v>
      </c>
      <c r="BLY7" s="25" t="s">
        <v>59</v>
      </c>
      <c r="BLZ7" s="25">
        <v>9.6489638712634E-3</v>
      </c>
      <c r="BMF7" s="25" t="s">
        <v>194</v>
      </c>
      <c r="BMG7" s="25">
        <v>1.3889116547673086E-2</v>
      </c>
      <c r="BMM7" s="25" t="s">
        <v>60</v>
      </c>
      <c r="BMN7" s="25">
        <v>1.3666181826249863E-6</v>
      </c>
      <c r="BMT7" s="25" t="s">
        <v>59</v>
      </c>
      <c r="BMU7" s="25">
        <v>1.1498646800736733E-4</v>
      </c>
      <c r="BNA7" s="25" t="s">
        <v>194</v>
      </c>
      <c r="BNB7" s="25">
        <v>6.4371297893351456E-3</v>
      </c>
      <c r="BNH7" s="25" t="s">
        <v>60</v>
      </c>
      <c r="BNI7" s="25">
        <v>3.7717085629239574E-7</v>
      </c>
      <c r="BNO7" s="25" t="s">
        <v>59</v>
      </c>
      <c r="BNP7" s="25">
        <v>1.7165567184090992E-2</v>
      </c>
      <c r="BNV7" s="25" t="s">
        <v>194</v>
      </c>
      <c r="BNW7" s="25">
        <v>1.959624468286067E-2</v>
      </c>
      <c r="BOC7" s="25" t="s">
        <v>60</v>
      </c>
      <c r="BOD7" s="25">
        <v>1.1005176644939502E-6</v>
      </c>
      <c r="BOJ7" s="25" t="s">
        <v>59</v>
      </c>
      <c r="BOK7" s="25">
        <v>1.738541898284767E-4</v>
      </c>
      <c r="BOQ7" s="25" t="s">
        <v>194</v>
      </c>
      <c r="BOR7" s="25">
        <v>8.7469964759057332E-3</v>
      </c>
      <c r="BOX7" s="25" t="s">
        <v>60</v>
      </c>
      <c r="BOY7" s="25">
        <v>3.6350980430303062E-7</v>
      </c>
      <c r="BPE7" s="25" t="s">
        <v>59</v>
      </c>
      <c r="BPF7" s="25">
        <v>4.0763558019931857E-3</v>
      </c>
      <c r="BPL7" s="25" t="s">
        <v>194</v>
      </c>
      <c r="BPM7" s="25">
        <v>8.8866740188045749E-3</v>
      </c>
      <c r="BPS7" s="25" t="s">
        <v>60</v>
      </c>
      <c r="BPT7" s="25">
        <v>8.3394734046342227E-7</v>
      </c>
      <c r="BPZ7" s="25" t="s">
        <v>59</v>
      </c>
      <c r="BQA7" s="25">
        <v>2.893455095265634E-3</v>
      </c>
      <c r="BQG7" s="25" t="s">
        <v>194</v>
      </c>
      <c r="BQH7" s="25">
        <v>7.2041148970720791E-3</v>
      </c>
      <c r="BQN7" s="25" t="s">
        <v>60</v>
      </c>
      <c r="BQO7" s="25">
        <v>2.471034405396814E-7</v>
      </c>
      <c r="BQU7" s="25" t="s">
        <v>59</v>
      </c>
      <c r="BQV7" s="25">
        <v>3.031793648376697E-3</v>
      </c>
      <c r="BRB7" s="25" t="s">
        <v>194</v>
      </c>
      <c r="BRC7" s="25">
        <v>9.450025184444627E-3</v>
      </c>
      <c r="BRI7" s="25" t="s">
        <v>60</v>
      </c>
      <c r="BRJ7" s="25">
        <v>9.1095793222432028E-7</v>
      </c>
      <c r="BRP7" s="25" t="s">
        <v>59</v>
      </c>
      <c r="BRQ7" s="25">
        <v>2.6142818746339477E-3</v>
      </c>
      <c r="BRW7" s="25" t="s">
        <v>194</v>
      </c>
      <c r="BRX7" s="25">
        <v>7.6884128961590527E-3</v>
      </c>
      <c r="BSD7" s="25" t="s">
        <v>60</v>
      </c>
      <c r="BSE7" s="25">
        <v>3.4654334880128454E-7</v>
      </c>
      <c r="BSK7" s="25" t="s">
        <v>59</v>
      </c>
      <c r="BSL7" s="25">
        <v>2.4597784148710981E-3</v>
      </c>
      <c r="BSR7" s="25" t="s">
        <v>194</v>
      </c>
      <c r="BSS7" s="25">
        <v>1.0462873909218573E-2</v>
      </c>
      <c r="BSY7" s="25" t="s">
        <v>60</v>
      </c>
      <c r="BSZ7" s="25">
        <v>6.4624674253938517E-7</v>
      </c>
      <c r="BTF7" s="25" t="s">
        <v>59</v>
      </c>
      <c r="BTG7" s="25">
        <v>9.0826230148537178E-4</v>
      </c>
      <c r="BTM7" s="25" t="s">
        <v>194</v>
      </c>
      <c r="BTN7" s="25">
        <v>7.7530962793567358E-3</v>
      </c>
      <c r="BTT7" s="25" t="s">
        <v>60</v>
      </c>
      <c r="BTU7" s="25">
        <v>2.5643400905664063E-7</v>
      </c>
      <c r="BUA7" s="25" t="s">
        <v>59</v>
      </c>
      <c r="BUB7" s="25">
        <v>2.6442669217418362E-3</v>
      </c>
      <c r="BUH7" s="25" t="s">
        <v>194</v>
      </c>
      <c r="BUI7" s="25">
        <v>9.4135317582554664E-3</v>
      </c>
      <c r="BUO7" s="25" t="s">
        <v>60</v>
      </c>
      <c r="BUP7" s="25">
        <v>9.8908710573735055E-7</v>
      </c>
      <c r="BUV7" s="25" t="s">
        <v>59</v>
      </c>
      <c r="BUW7" s="25">
        <v>1.686459179547169E-3</v>
      </c>
      <c r="BVC7" s="25" t="s">
        <v>194</v>
      </c>
      <c r="BVD7" s="25">
        <v>7.3389287287959556E-3</v>
      </c>
      <c r="BVJ7" s="25" t="s">
        <v>60</v>
      </c>
      <c r="BVK7" s="25">
        <v>3.8881142745505981E-7</v>
      </c>
      <c r="BVQ7" s="25" t="s">
        <v>59</v>
      </c>
      <c r="BVR7" s="25">
        <v>2.1726853334052315E-3</v>
      </c>
      <c r="BVX7" s="25" t="s">
        <v>194</v>
      </c>
      <c r="BVY7" s="25">
        <v>1.2218091273749067E-2</v>
      </c>
      <c r="BWE7" s="25" t="s">
        <v>60</v>
      </c>
      <c r="BWF7" s="25">
        <v>1.2702523970784401E-6</v>
      </c>
      <c r="BWL7" s="25" t="s">
        <v>59</v>
      </c>
      <c r="BWM7" s="25">
        <v>1.3573215721798051E-3</v>
      </c>
      <c r="BWS7" s="25" t="s">
        <v>194</v>
      </c>
      <c r="BWT7" s="25">
        <v>9.3094154544875029E-3</v>
      </c>
      <c r="BWZ7" s="25" t="s">
        <v>60</v>
      </c>
      <c r="BXA7" s="25">
        <v>3.5534243653992935E-7</v>
      </c>
      <c r="BXG7" s="25" t="s">
        <v>59</v>
      </c>
      <c r="BXH7" s="25">
        <v>1.6017154915476521E-3</v>
      </c>
      <c r="BXN7" s="25" t="s">
        <v>194</v>
      </c>
      <c r="BXO7" s="25">
        <v>1.7794445918626587E-2</v>
      </c>
      <c r="BXU7" s="25" t="s">
        <v>60</v>
      </c>
      <c r="BXV7" s="25">
        <v>1.10310135743793E-6</v>
      </c>
      <c r="BYB7" s="25" t="s">
        <v>59</v>
      </c>
      <c r="BYC7" s="25">
        <v>9.56816459717941E-4</v>
      </c>
      <c r="BYI7" s="25" t="s">
        <v>194</v>
      </c>
      <c r="BYJ7" s="25">
        <v>1.1663882320483578E-2</v>
      </c>
      <c r="BYP7" s="25" t="s">
        <v>60</v>
      </c>
      <c r="BYQ7" s="25">
        <v>3.6275819431163768E-7</v>
      </c>
    </row>
    <row r="8" spans="1:2024" s="57" customFormat="1" x14ac:dyDescent="0.3">
      <c r="A8" s="56" t="s">
        <v>190</v>
      </c>
      <c r="B8" s="71"/>
      <c r="C8" s="56"/>
      <c r="D8" s="56"/>
      <c r="E8" s="56"/>
      <c r="F8" s="58">
        <f>IF(LEFT(B9,4)="Sqrt",F10^2,IF(COUNTIF(B9,"*^*")&gt;0,EXP(LN(F10)/(MID(B9,FIND("^",B9)+1,LEN(B9)))),IF(LEFT(B9,3)="1/(",1/F10,IF(LEFT(B9,6)="1/Sqrt",(1/F10)^2,IF(LEFT(B9,3)="Log",10^F10,F10)))))</f>
        <v>0</v>
      </c>
      <c r="G8" s="58">
        <f>IF(LEFT(B9,4)="Sqrt",G10^2,IF(COUNTIF(B9,"*^*")&gt;0,EXP(LN(G10)/(MID(B9,FIND("^",B9)+1,LEN(B9)))),IF(LEFT(B9,3)="1/(",1/G10,IF(LEFT(B9,6)="1/Sqrt",(1/G10)^2,IF(LEFT(B9,3)="Log",10^G10,G10)))))</f>
        <v>0</v>
      </c>
      <c r="H8" s="58">
        <f>IF(LEFT(B9,4)="Sqrt",H10^2,IF(COUNTIF(B9,"*^*")&gt;0,EXP(LN(H10)/(MID(B9,FIND("^",B9)+1,LEN(B9)))),IF(LEFT(B9,3)="1/(",1/H10,IF(LEFT(B9,6)="1/Sqrt",(1/H10)^2,IF(LEFT(B9,3)="Log",10^H10,H10)))))</f>
        <v>0</v>
      </c>
      <c r="I8" s="96"/>
      <c r="J8" s="59"/>
      <c r="K8" s="58"/>
      <c r="L8" s="58"/>
      <c r="M8" s="97" t="e">
        <f>IF(LEFT(I9,4)="Sqrt",M10^2,IF(COUNTIF(I9,"*^*")&gt;0,EXP(LN(M10)/(MID(I9,FIND("^",I9)+1,LEN(I9)))),IF(LEFT(I9,3)="1/(",1/M10,IF(LEFT(I9,6)="1/Sqrt",(1/M10)^2,IF(LEFT(I9,3)="Log",10^M10,M10)))))</f>
        <v>#VALUE!</v>
      </c>
      <c r="N8" s="97" t="e">
        <f>IF(LEFT(I9,4)="Sqrt",N10^2,IF(COUNTIF(I9,"*^*")&gt;0,EXP(LN(N10)/(MID(I9,FIND("^",I9)+1,LEN(I9)))),IF(LEFT(I9,3)="1/(",1/N10,IF(LEFT(I9,6)="1/Sqrt",(1/N10)^2,IF(LEFT(I9,3)="Log",10^N10,N10)))))</f>
        <v>#VALUE!</v>
      </c>
      <c r="O8" s="98" t="e">
        <f>IF(LEFT(I9,4)="Sqrt",O10^2,IF(COUNTIF(I9,"*^*")&gt;0,EXP(LN(O10)/(MID(I9,FIND("^",I9)+1,LEN(I9)))),IF(LEFT(I9,3)="1/(",1/O10,IF(LEFT(I9,6)="1/Sqrt",(1/O10)^2,IF(LEFT(I9,3)="Log",10^O10,O10)))))</f>
        <v>#VALUE!</v>
      </c>
      <c r="P8" s="58"/>
      <c r="Q8" s="58"/>
      <c r="R8" s="58"/>
      <c r="S8" s="58"/>
      <c r="T8" s="97" t="e">
        <f>IF(LEFT(P9,4)="Sqrt",T10^2,IF(COUNTIF(P9,"*^*")&gt;0,EXP(LN(T10)/(MID(P9,FIND("^",P9)+1,LEN(P9)))),IF(LEFT(P9,3)="1/(",1/T10,IF(LEFT(P9,6)="1/Sqrt",(1/T10)^2,IF(LEFT(P9,3)="Log",10^T10,T10)))))</f>
        <v>#VALUE!</v>
      </c>
      <c r="U8" s="97" t="e">
        <f>IF(LEFT(P9,4)="Sqrt",U10^2,IF(COUNTIF(P9,"*^*")&gt;0,EXP(LN(U10)/(MID(P9,FIND("^",P9)+1,LEN(P9)))),IF(LEFT(P9,3)="1/(",1/U10,IF(LEFT(P9,6)="1/Sqrt",(1/U10)^2,IF(LEFT(P9,3)="Log",10^U10,U10)))))</f>
        <v>#VALUE!</v>
      </c>
      <c r="V8" s="98" t="e">
        <f>IF(LEFT(P9,4)="Sqrt",V10^2,IF(COUNTIF(P9,"*^*")&gt;0,EXP(LN(V10)/(MID(P9,FIND("^",P9)+1,LEN(P9)))),IF(LEFT(P9,3)="1/(",1/V10,IF(LEFT(P9,6)="1/Sqrt",(1/V10)^2,IF(LEFT(P9,3)="Log",10^V10,V10)))))</f>
        <v>#VALUE!</v>
      </c>
      <c r="W8" s="59"/>
      <c r="X8" s="59"/>
      <c r="Y8" s="59"/>
      <c r="Z8" s="59"/>
      <c r="AA8" s="58" t="e">
        <f>IF(LEFT(W9,4)="Sqrt",AA10^2,IF(COUNTIF(W9,"*^*")&gt;0,EXP(LN(AA10)/(MID(W9,FIND("^",W9)+1,LEN(W9)))),IF(LEFT(W9,3)="1/(",1/AA10,IF(LEFT(W9,6)="1/Sqrt",(1/AA10)^2,IF(LEFT(W9,3)="Log",10^AA10,AA10)))))</f>
        <v>#VALUE!</v>
      </c>
      <c r="AB8" s="58" t="e">
        <f>IF(LEFT(W9,4)="Sqrt",AB10^2,IF(COUNTIF(W9,"*^*")&gt;0,EXP(LN(AB10)/(MID(W9,FIND("^",W9)+1,LEN(W9)))),IF(LEFT(W9,3)="1/(",1/AB10,IF(LEFT(W9,6)="1/Sqrt",(1/AB10)^2,IF(LEFT(W9,3)="Log",10^AB10,AB10)))))</f>
        <v>#VALUE!</v>
      </c>
      <c r="AC8" s="73" t="e">
        <f>IF(LEFT(W9,4)="Sqrt",AC10^2,IF(COUNTIF(W9,"*^*")&gt;0,EXP(LN(AC10)/(MID(W9,FIND("^",W9)+1,LEN(W9)))),IF(LEFT(W9,3)="1/(",1/AC10,IF(LEFT(W9,6)="1/Sqrt",(1/AC10)^2,IF(LEFT(W9,3)="Log",10^AC10,AC10)))))</f>
        <v>#VALUE!</v>
      </c>
      <c r="AD8" s="72"/>
      <c r="AE8" s="59"/>
      <c r="AF8" s="60"/>
      <c r="AG8" s="59"/>
      <c r="AH8" s="58" t="e">
        <f>IF(LEFT(AD9,4)="Sqrt",AH10^2,IF(COUNTIF(AD9,"*^*")&gt;0,EXP(LN(AH10)/(MID(AD9,FIND("^",AD9)+1,LEN(AD9)))),IF(LEFT(AD9,3)="1/(",1/AH10,IF(LEFT(AD9,6)="1/Sqrt",(1/AH10)^2,IF(LEFT(AD9,3)="Log",10^AH10,AH10)))))</f>
        <v>#VALUE!</v>
      </c>
      <c r="AI8" s="58" t="e">
        <f>IF(LEFT(AD9,4)="Sqrt",AI10^2,IF(COUNTIF(AD9,"*^*")&gt;0,EXP(LN(AI10)/(MID(AD9,FIND("^",AD9)+1,LEN(AD9)))),IF(LEFT(AD9,3)="1/(",1/AI10,IF(LEFT(AD9,6)="1/Sqrt",(1/AI10)^2,IF(LEFT(AD9,3)="Log",10^AI10,AI10)))))</f>
        <v>#VALUE!</v>
      </c>
      <c r="AJ8" s="73" t="e">
        <f>IF(LEFT(AD9,4)="Sqrt",AJ10^2,IF(COUNTIF(AD9,"*^*")&gt;0,EXP(LN(AJ10)/(MID(AD9,FIND("^",AD9)+1,LEN(AD9)))),IF(LEFT(AD9,3)="1/(",1/AJ10,IF(LEFT(AD9,6)="1/Sqrt",(1/AJ10)^2,IF(LEFT(AD9,3)="Log",10^AJ10,AJ10)))))</f>
        <v>#VALUE!</v>
      </c>
      <c r="AK8" s="59"/>
      <c r="AL8" s="58"/>
      <c r="AM8" s="59"/>
      <c r="AN8" s="59"/>
      <c r="AO8" s="58" t="e">
        <f>IF(LEFT(AK9,4)="Sqrt",AO10^2,IF(COUNTIF(AK9,"*^*")&gt;0,EXP(LN(AO10)/(MID(AK9,FIND("^",AK9)+1,LEN(AK9)))),IF(LEFT(AK9,3)="1/(",1/AO10,IF(LEFT(AK9,6)="1/Sqrt",(1/AO10)^2,IF(LEFT(AK9,3)="Log",10^AO10,AO10)))))</f>
        <v>#VALUE!</v>
      </c>
      <c r="AP8" s="58" t="e">
        <f>IF(LEFT(AK9,4)="Sqrt",AP10^2,IF(COUNTIF(AK9,"*^*")&gt;0,EXP(LN(AP10)/(MID(AK9,FIND("^",AK9)+1,LEN(AK9)))),IF(LEFT(AK9,3)="1/(",1/AP10,IF(LEFT(AK9,6)="1/Sqrt",(1/AP10)^2,IF(LEFT(AK9,3)="Log",10^AP10,AP10)))))</f>
        <v>#VALUE!</v>
      </c>
      <c r="AQ8" s="58" t="e">
        <f>IF(LEFT(AK9,4)="Sqrt",AQ10^2,IF(COUNTIF(AK9,"*^*")&gt;0,EXP(LN(AQ10)/(MID(AK9,FIND("^",AK9)+1,LEN(AK9)))),IF(LEFT(AK9,3)="1/(",1/AQ10,IF(LEFT(AK9,6)="1/Sqrt",(1/AQ10)^2,IF(LEFT(AK9,3)="Log",10^AQ10,AQ10)))))</f>
        <v>#VALUE!</v>
      </c>
      <c r="AR8" s="58"/>
      <c r="AS8" s="59"/>
      <c r="AT8" s="59"/>
      <c r="AU8" s="58"/>
      <c r="AV8" s="58" t="e">
        <f>IF(LEFT(AR9,4)="Sqrt",AV10^2,IF(COUNTIF(AR9,"*^*")&gt;0,EXP(LN(AV10)/(MID(AR9,FIND("^",AR9)+1,LEN(AR9)))),IF(LEFT(AR9,3)="1/(",1/AV10,IF(LEFT(AR9,6)="1/Sqrt",(1/AV10)^2,IF(LEFT(AR9,3)="Log",10^AV10,AV10)))))</f>
        <v>#VALUE!</v>
      </c>
      <c r="AW8" s="58" t="e">
        <f>IF(LEFT(AR9,4)="Sqrt",AW10^2,IF(COUNTIF(AR9,"*^*")&gt;0,EXP(LN(AW10)/(MID(AR9,FIND("^",AR9)+1,LEN(AR9)))),IF(LEFT(AR9,3)="1/(",1/AW10,IF(LEFT(AR9,6)="1/Sqrt",(1/AW10)^2,IF(LEFT(AR9,3)="Log",10^AW10,AW10)))))</f>
        <v>#VALUE!</v>
      </c>
      <c r="AX8" s="58" t="e">
        <f>IF(LEFT(AR9,4)="Sqrt",AX10^2,IF(COUNTIF(AR9,"*^*")&gt;0,EXP(LN(AX10)/(MID(AR9,FIND("^",AR9)+1,LEN(AR9)))),IF(LEFT(AR9,3)="1/(",1/AX10,IF(LEFT(AR9,6)="1/Sqrt",(1/AX10)^2,IF(LEFT(AR9,3)="Log",10^AX10,AX10)))))</f>
        <v>#VALUE!</v>
      </c>
      <c r="AY8" s="59"/>
      <c r="AZ8" s="59"/>
      <c r="BA8" s="58"/>
      <c r="BB8" s="59"/>
      <c r="BC8" s="58" t="e">
        <f>IF(LEFT(AY9,4)="Sqrt",BC10^2,IF(COUNTIF(AY9,"*^*")&gt;0,EXP(LN(BC10)/(MID(AY9,FIND("^",AY9)+1,LEN(AY9)))),IF(LEFT(AY9,3)="1/(",1/BC10,IF(LEFT(AY9,6)="1/Sqrt",(1/BC10)^2,IF(LEFT(AY9,3)="Log",10^BC10,BC10)))))</f>
        <v>#VALUE!</v>
      </c>
      <c r="BD8" s="58" t="e">
        <f>IF(LEFT(AY9,4)="Sqrt",BD10^2,IF(COUNTIF(AY9,"*^*")&gt;0,EXP(LN(BD10)/(MID(AY9,FIND("^",AY9)+1,LEN(AY9)))),IF(LEFT(AY9,3)="1/(",1/BD10,IF(LEFT(AY9,6)="1/Sqrt",(1/BD10)^2,IF(LEFT(AY9,3)="Log",10^BD10,BD10)))))</f>
        <v>#VALUE!</v>
      </c>
      <c r="BE8" s="58" t="e">
        <f>IF(LEFT(AY9,4)="Sqrt",BE10^2,IF(COUNTIF(AY9,"*^*")&gt;0,EXP(LN(BE10)/(MID(AY9,FIND("^",AY9)+1,LEN(AY9)))),IF(LEFT(AY9,3)="1/(",1/BE10,IF(LEFT(AY9,6)="1/Sqrt",(1/BE10)^2,IF(LEFT(AY9,3)="Log",10^BE10,BE10)))))</f>
        <v>#VALUE!</v>
      </c>
      <c r="BF8" s="59"/>
      <c r="BG8" s="58"/>
      <c r="BH8" s="59"/>
      <c r="BI8" s="59"/>
      <c r="BJ8" s="58" t="e">
        <f>IF(LEFT(BF9,4)="Sqrt",BJ10^2,IF(COUNTIF(BF9,"*^*")&gt;0,EXP(LN(BJ10)/(MID(BF9,FIND("^",BF9)+1,LEN(BF9)))),IF(LEFT(BF9,3)="1/(",1/BJ10,IF(LEFT(BF9,6)="1/Sqrt",(1/BJ10)^2,IF(LEFT(BF9,3)="Log",10^BJ10,BJ10)))))</f>
        <v>#VALUE!</v>
      </c>
      <c r="BK8" s="58" t="e">
        <f>IF(LEFT(BF9,4)="Sqrt",BK10^2,IF(COUNTIF(BF9,"*^*")&gt;0,EXP(LN(BK10)/(MID(BF9,FIND("^",BF9)+1,LEN(BF9)))),IF(LEFT(BF9,3)="1/(",1/BK10,IF(LEFT(BF9,6)="1/Sqrt",(1/BK10)^2,IF(LEFT(BF9,3)="Log",10^BK10,BK10)))))</f>
        <v>#VALUE!</v>
      </c>
      <c r="BL8" s="58" t="e">
        <f>IF(LEFT(BF9,4)="Sqrt",BL10^2,IF(COUNTIF(BF9,"*^*")&gt;0,EXP(LN(BL10)/(MID(BF9,FIND("^",BF9)+1,LEN(BF9)))),IF(LEFT(BF9,3)="1/(",1/BL10,IF(LEFT(BF9,6)="1/Sqrt",(1/BL10)^2,IF(LEFT(BF9,3)="Log",10^BL10,BL10)))))</f>
        <v>#VALUE!</v>
      </c>
      <c r="BM8" s="61"/>
      <c r="BN8" s="59"/>
      <c r="BO8" s="59"/>
      <c r="BP8" s="62"/>
      <c r="BQ8" s="58" t="e">
        <f>IF(LEFT(BM9,4)="Sqrt",BQ10^2,IF(COUNTIF(BM9,"*^*")&gt;0,EXP(LN(BQ10)/(MID(BM9,FIND("^",BM9)+1,LEN(BM9)))),IF(LEFT(BM9,3)="1/(",1/BQ10,IF(LEFT(BM9,6)="1/Sqrt",(1/BQ10)^2,IF(LEFT(BM9,3)="Log",10^BQ10,BQ10)))))</f>
        <v>#VALUE!</v>
      </c>
      <c r="BR8" s="58" t="e">
        <f>IF(LEFT(BM9,4)="Sqrt",BR10^2,IF(COUNTIF(BM9,"*^*")&gt;0,EXP(LN(BR10)/(MID(BM9,FIND("^",BM9)+1,LEN(BM9)))),IF(LEFT(BM9,3)="1/(",1/BR10,IF(LEFT(BM9,6)="1/Sqrt",(1/BR10)^2,IF(LEFT(BM9,3)="Log",10^BR10,BR10)))))</f>
        <v>#VALUE!</v>
      </c>
      <c r="BS8" s="58" t="e">
        <f>IF(LEFT(BM9,4)="Sqrt",BS10^2,IF(COUNTIF(BM9,"*^*")&gt;0,EXP(LN(BS10)/(MID(BM9,FIND("^",BM9)+1,LEN(BM9)))),IF(LEFT(BM9,3)="1/(",1/BS10,IF(LEFT(BM9,6)="1/Sqrt",(1/BS10)^2,IF(LEFT(BM9,3)="Log",10^BS10,BS10)))))</f>
        <v>#VALUE!</v>
      </c>
      <c r="BT8" s="59"/>
      <c r="BU8" s="59"/>
      <c r="BV8" s="59"/>
      <c r="BW8" s="59"/>
      <c r="BX8" s="58" t="e">
        <f>IF(LEFT(BT9,4)="Sqrt",BX10^2,IF(COUNTIF(BT9,"*^*")&gt;0,EXP(LN(BX10)/(MID(BT9,FIND("^",BT9)+1,LEN(BT9)))),IF(LEFT(BT9,3)="1/(",1/BX10,IF(LEFT(BT9,6)="1/Sqrt",(1/BX10)^2,IF(LEFT(BT9,3)="Log",10^BX10,BX10)))))</f>
        <v>#VALUE!</v>
      </c>
      <c r="BY8" s="58" t="e">
        <f>IF(LEFT(BT9,4)="Sqrt",BY10^2,IF(COUNTIF(BT9,"*^*")&gt;0,EXP(LN(BY10)/(MID(BT9,FIND("^",BT9)+1,LEN(BT9)))),IF(LEFT(BT9,3)="1/(",1/BY10,IF(LEFT(BT9,6)="1/Sqrt",(1/BY10)^2,IF(LEFT(BT9,3)="Log",10^BY10,BY10)))))</f>
        <v>#VALUE!</v>
      </c>
      <c r="BZ8" s="58" t="e">
        <f>IF(LEFT(BT9,4)="Sqrt",BZ10^2,IF(COUNTIF(BT9,"*^*")&gt;0,EXP(LN(BZ10)/(MID(BT9,FIND("^",BT9)+1,LEN(BT9)))),IF(LEFT(BT9,3)="1/(",1/BZ10,IF(LEFT(BT9,6)="1/Sqrt",(1/BZ10)^2,IF(LEFT(BT9,3)="Log",10^BZ10,BZ10)))))</f>
        <v>#VALUE!</v>
      </c>
      <c r="CA8" s="59"/>
      <c r="CB8" s="59"/>
      <c r="CC8" s="59"/>
      <c r="CD8" s="59"/>
      <c r="CE8" s="58" t="e">
        <f>IF(LEFT(CA9,4)="Sqrt",CE10^2,IF(COUNTIF(CA9,"*^*")&gt;0,EXP(LN(CE10)/(MID(CA9,FIND("^",CA9)+1,LEN(CA9)))),IF(LEFT(CA9,3)="1/(",1/CE10,IF(LEFT(CA9,6)="1/Sqrt",(1/CE10)^2,IF(LEFT(CA9,3)="Log",10^CE10,CE10)))))</f>
        <v>#VALUE!</v>
      </c>
      <c r="CF8" s="58" t="e">
        <f>IF(LEFT(CA9,4)="Sqrt",CF10^2,IF(COUNTIF(CA9,"*^*")&gt;0,EXP(LN(CF10)/(MID(CA9,FIND("^",CA9)+1,LEN(CA9)))),IF(LEFT(CA9,3)="1/(",1/CF10,IF(LEFT(CA9,6)="1/Sqrt",(1/CF10)^2,IF(LEFT(CA9,3)="Log",10^CF10,CF10)))))</f>
        <v>#VALUE!</v>
      </c>
      <c r="CG8" s="58" t="e">
        <f>IF(LEFT(CA9,4)="Sqrt",CG10^2,IF(COUNTIF(CA9,"*^*")&gt;0,EXP(LN(CG10)/(MID(CA9,FIND("^",CA9)+1,LEN(CA9)))),IF(LEFT(CA9,3)="1/(",1/CG10,IF(LEFT(CA9,6)="1/Sqrt",(1/CG10)^2,IF(LEFT(CA9,3)="Log",10^CG10,CG10)))))</f>
        <v>#VALUE!</v>
      </c>
      <c r="CH8" s="59"/>
      <c r="CI8" s="59"/>
      <c r="CJ8" s="59"/>
      <c r="CK8" s="59"/>
      <c r="CL8" s="58" t="e">
        <f>IF(LEFT(CH9,4)="Sqrt",CL10^2,IF(COUNTIF(CH9,"*^*")&gt;0,EXP(LN(CL10)/(MID(CH9,FIND("^",CH9)+1,LEN(CH9)))),IF(LEFT(CH9,3)="1/(",1/CL10,IF(LEFT(CH9,6)="1/Sqrt",(1/CL10)^2,IF(LEFT(CH9,3)="Log",10^CL10,CL10)))))</f>
        <v>#VALUE!</v>
      </c>
      <c r="CM8" s="58" t="e">
        <f>IF(LEFT(CH9,4)="Sqrt",CM10^2,IF(COUNTIF(CH9,"*^*")&gt;0,EXP(LN(CM10)/(MID(CH9,FIND("^",CH9)+1,LEN(CH9)))),IF(LEFT(CH9,3)="1/(",1/CM10,IF(LEFT(CH9,6)="1/Sqrt",(1/CM10)^2,IF(LEFT(CH9,3)="Log",10^CM10,CM10)))))</f>
        <v>#VALUE!</v>
      </c>
      <c r="CN8" s="58" t="e">
        <f>IF(LEFT(CH9,4)="Sqrt",CN10^2,IF(COUNTIF(CH9,"*^*")&gt;0,EXP(LN(CN10)/(MID(CH9,FIND("^",CH9)+1,LEN(CH9)))),IF(LEFT(CH9,3)="1/(",1/CN10,IF(LEFT(CH9,6)="1/Sqrt",(1/CN10)^2,IF(LEFT(CH9,3)="Log",10^CN10,CN10)))))</f>
        <v>#VALUE!</v>
      </c>
      <c r="CO8" s="59"/>
      <c r="CP8" s="59"/>
      <c r="CQ8" s="59"/>
      <c r="CR8" s="59"/>
      <c r="CS8" s="58" t="e">
        <f>IF(LEFT(CO9,4)="Sqrt",CS10^2,IF(COUNTIF(CO9,"*^*")&gt;0,EXP(LN(CS10)/(MID(CO9,FIND("^",CO9)+1,LEN(CO9)))),IF(LEFT(CO9,3)="1/(",1/CS10,IF(LEFT(CO9,6)="1/Sqrt",(1/CS10)^2,IF(LEFT(CO9,3)="Log",10^CS10,CS10)))))</f>
        <v>#VALUE!</v>
      </c>
      <c r="CT8" s="58" t="e">
        <f>IF(LEFT(CO9,4)="Sqrt",CT10^2,IF(COUNTIF(CO9,"*^*")&gt;0,EXP(LN(CT10)/(MID(CO9,FIND("^",CO9)+1,LEN(CO9)))),IF(LEFT(CO9,3)="1/(",1/CT10,IF(LEFT(CO9,6)="1/Sqrt",(1/CT10)^2,IF(LEFT(CO9,3)="Log",10^CT10,CT10)))))</f>
        <v>#VALUE!</v>
      </c>
      <c r="CU8" s="58" t="e">
        <f>IF(LEFT(CO9,4)="Sqrt",CU10^2,IF(COUNTIF(CO9,"*^*")&gt;0,EXP(LN(CU10)/(MID(CO9,FIND("^",CO9)+1,LEN(CO9)))),IF(LEFT(CO9,3)="1/(",1/CU10,IF(LEFT(CO9,6)="1/Sqrt",(1/CU10)^2,IF(LEFT(CO9,3)="Log",10^CU10,CU10)))))</f>
        <v>#VALUE!</v>
      </c>
      <c r="CV8" s="59"/>
      <c r="CW8" s="59"/>
      <c r="CX8" s="59"/>
      <c r="CY8" s="59"/>
      <c r="CZ8" s="58" t="e">
        <f>IF(LEFT(CV9,4)="Sqrt",CZ10^2,IF(COUNTIF(CV9,"*^*")&gt;0,EXP(LN(CZ10)/(MID(CV9,FIND("^",CV9)+1,LEN(CV9)))),IF(LEFT(CV9,3)="1/(",1/CZ10,IF(LEFT(CV9,6)="1/Sqrt",(1/CZ10)^2,IF(LEFT(CV9,3)="Log",10^CZ10,CZ10)))))</f>
        <v>#VALUE!</v>
      </c>
      <c r="DA8" s="58" t="e">
        <f>IF(LEFT(CV9,4)="Sqrt",DA10^2,IF(COUNTIF(CV9,"*^*")&gt;0,EXP(LN(DA10)/(MID(CV9,FIND("^",CV9)+1,LEN(CV9)))),IF(LEFT(CV9,3)="1/(",1/DA10,IF(LEFT(CV9,6)="1/Sqrt",(1/DA10)^2,IF(LEFT(CV9,3)="Log",10^DA10,DA10)))))</f>
        <v>#VALUE!</v>
      </c>
      <c r="DB8" s="58" t="e">
        <f>IF(LEFT(CV9,4)="Sqrt",DB10^2,IF(COUNTIF(CV9,"*^*")&gt;0,EXP(LN(DB10)/(MID(CV9,FIND("^",CV9)+1,LEN(CV9)))),IF(LEFT(CV9,3)="1/(",1/DB10,IF(LEFT(CV9,6)="1/Sqrt",(1/DB10)^2,IF(LEFT(CV9,3)="Log",10^DB10,DB10)))))</f>
        <v>#VALUE!</v>
      </c>
      <c r="DC8" s="59"/>
      <c r="DD8" s="59"/>
      <c r="DE8" s="59"/>
      <c r="DF8" s="59"/>
      <c r="DG8" s="58" t="e">
        <f>IF(LEFT(DC9,4)="Sqrt",DG10^2,IF(COUNTIF(DC9,"*^*")&gt;0,EXP(LN(DG10)/(MID(DC9,FIND("^",DC9)+1,LEN(DC9)))),IF(LEFT(DC9,3)="1/(",1/DG10,IF(LEFT(DC9,6)="1/Sqrt",(1/DG10)^2,IF(LEFT(DC9,3)="Log",10^DG10,DG10)))))</f>
        <v>#VALUE!</v>
      </c>
      <c r="DH8" s="58" t="e">
        <f>IF(LEFT(DC9,4)="Sqrt",DH10^2,IF(COUNTIF(DC9,"*^*")&gt;0,EXP(LN(DH10)/(MID(DC9,FIND("^",DC9)+1,LEN(DC9)))),IF(LEFT(DC9,3)="1/(",1/DH10,IF(LEFT(DC9,6)="1/Sqrt",(1/DH10)^2,IF(LEFT(DC9,3)="Log",10^DH10,DH10)))))</f>
        <v>#VALUE!</v>
      </c>
      <c r="DI8" s="58" t="e">
        <f>IF(LEFT(DC9,4)="Sqrt",DI10^2,IF(COUNTIF(DC9,"*^*")&gt;0,EXP(LN(DI10)/(MID(DC9,FIND("^",DC9)+1,LEN(DC9)))),IF(LEFT(DC9,3)="1/(",1/DI10,IF(LEFT(DC9,6)="1/Sqrt",(1/DI10)^2,IF(LEFT(DC9,3)="Log",10^DI10,DI10)))))</f>
        <v>#VALUE!</v>
      </c>
      <c r="DJ8" s="59"/>
      <c r="DK8" s="59"/>
      <c r="DL8" s="59"/>
      <c r="DM8" s="59"/>
      <c r="DN8" s="58" t="e">
        <f>IF(LEFT(DJ9,4)="Sqrt",DN10^2,IF(COUNTIF(DJ9,"*^*")&gt;0,EXP(LN(DN10)/(MID(DJ9,FIND("^",DJ9)+1,LEN(DJ9)))),IF(LEFT(DJ9,3)="1/(",1/DN10,IF(LEFT(DJ9,6)="1/Sqrt",(1/DN10)^2,IF(LEFT(DJ9,3)="Log",10^DN10,DN10)))))</f>
        <v>#VALUE!</v>
      </c>
      <c r="DO8" s="58" t="e">
        <f>IF(LEFT(DJ9,4)="Sqrt",DO10^2,IF(COUNTIF(DJ9,"*^*")&gt;0,EXP(LN(DO10)/(MID(DJ9,FIND("^",DJ9)+1,LEN(DJ9)))),IF(LEFT(DJ9,3)="1/(",1/DO10,IF(LEFT(DJ9,6)="1/Sqrt",(1/DO10)^2,IF(LEFT(DJ9,3)="Log",10^DO10,DO10)))))</f>
        <v>#VALUE!</v>
      </c>
      <c r="DP8" s="58" t="e">
        <f>IF(LEFT(DJ9,4)="Sqrt",DP10^2,IF(COUNTIF(DJ9,"*^*")&gt;0,EXP(LN(DP10)/(MID(DJ9,FIND("^",DJ9)+1,LEN(DJ9)))),IF(LEFT(DJ9,3)="1/(",1/DP10,IF(LEFT(DJ9,6)="1/Sqrt",(1/DP10)^2,IF(LEFT(DJ9,3)="Log",10^DP10,DP10)))))</f>
        <v>#VALUE!</v>
      </c>
      <c r="DQ8" s="63"/>
      <c r="DR8" s="59"/>
      <c r="DS8" s="59"/>
      <c r="DT8" s="59"/>
      <c r="DU8" s="58" t="e">
        <f>IF(LEFT(DQ9,4)="Sqrt",DU10^2,IF(COUNTIF(DQ9,"*^*")&gt;0,EXP(LN(DU10)/(MID(DQ9,FIND("^",DQ9)+1,LEN(DQ9)))),IF(LEFT(DQ9,3)="1/(",1/DU10,IF(LEFT(DQ9,6)="1/Sqrt",(1/DU10)^2,IF(LEFT(DQ9,3)="Log",10^DU10,DU10)))))</f>
        <v>#VALUE!</v>
      </c>
      <c r="DV8" s="58" t="e">
        <f>IF(LEFT(DQ9,4)="Sqrt",DV10^2,IF(COUNTIF(DQ9,"*^*")&gt;0,EXP(LN(DV10)/(MID(DQ9,FIND("^",DQ9)+1,LEN(DQ9)))),IF(LEFT(DQ9,3)="1/(",1/DV10,IF(LEFT(DQ9,6)="1/Sqrt",(1/DV10)^2,IF(LEFT(DQ9,3)="Log",10^DV10,DV10)))))</f>
        <v>#VALUE!</v>
      </c>
      <c r="DW8" s="58" t="e">
        <f>IF(LEFT(DQ9,4)="Sqrt",DW10^2,IF(COUNTIF(DQ9,"*^*")&gt;0,EXP(LN(DW10)/(MID(DQ9,FIND("^",DQ9)+1,LEN(DQ9)))),IF(LEFT(DQ9,3)="1/(",1/DW10,IF(LEFT(DQ9,6)="1/Sqrt",(1/DW10)^2,IF(LEFT(DQ9,3)="Log",10^DW10,DW10)))))</f>
        <v>#VALUE!</v>
      </c>
      <c r="DX8" s="59"/>
      <c r="DY8" s="59"/>
      <c r="DZ8" s="59"/>
      <c r="EA8" s="59"/>
      <c r="EB8" s="58" t="e">
        <f>IF(LEFT(DX9,4)="Sqrt",EB10^2,IF(COUNTIF(DX9,"*^*")&gt;0,EXP(LN(EB10)/(MID(DX9,FIND("^",DX9)+1,LEN(DX9)))),IF(LEFT(DX9,3)="1/(",1/EB10,IF(LEFT(DX9,6)="1/Sqrt",(1/EB10)^2,IF(LEFT(DX9,3)="Log",10^EB10,EB10)))))</f>
        <v>#VALUE!</v>
      </c>
      <c r="EC8" s="58" t="e">
        <f>IF(LEFT(DX9,4)="Sqrt",EC10^2,IF(COUNTIF(DX9,"*^*")&gt;0,EXP(LN(EC10)/(MID(DX9,FIND("^",DX9)+1,LEN(DX9)))),IF(LEFT(DX9,3)="1/(",1/EC10,IF(LEFT(DX9,6)="1/Sqrt",(1/EC10)^2,IF(LEFT(DX9,3)="Log",10^EC10,EC10)))))</f>
        <v>#VALUE!</v>
      </c>
      <c r="ED8" s="58" t="e">
        <f>IF(LEFT(DX9,4)="Sqrt",ED10^2,IF(COUNTIF(DX9,"*^*")&gt;0,EXP(LN(ED10)/(MID(DX9,FIND("^",DX9)+1,LEN(DX9)))),IF(LEFT(DX9,3)="1/(",1/ED10,IF(LEFT(DX9,6)="1/Sqrt",(1/ED10)^2,IF(LEFT(DX9,3)="Log",10^ED10,ED10)))))</f>
        <v>#VALUE!</v>
      </c>
      <c r="EE8" s="59"/>
      <c r="EF8" s="59"/>
      <c r="EG8" s="59"/>
      <c r="EH8" s="59"/>
      <c r="EI8" s="58" t="e">
        <f>IF(LEFT(EE9,4)="Sqrt",EI10^2,IF(COUNTIF(EE9,"*^*")&gt;0,EXP(LN(EI10)/(MID(EE9,FIND("^",EE9)+1,LEN(EE9)))),IF(LEFT(EE9,3)="1/(",1/EI10,IF(LEFT(EE9,6)="1/Sqrt",(1/EI10)^2,IF(LEFT(EE9,3)="Log",10^EI10,EI10)))))</f>
        <v>#VALUE!</v>
      </c>
      <c r="EJ8" s="58" t="e">
        <f>IF(LEFT(EE9,4)="Sqrt",EJ10^2,IF(COUNTIF(EE9,"*^*")&gt;0,EXP(LN(EJ10)/(MID(EE9,FIND("^",EE9)+1,LEN(EE9)))),IF(LEFT(EE9,3)="1/(",1/EJ10,IF(LEFT(EE9,6)="1/Sqrt",(1/EJ10)^2,IF(LEFT(EE9,3)="Log",10^EJ10,EJ10)))))</f>
        <v>#VALUE!</v>
      </c>
      <c r="EK8" s="58" t="e">
        <f>IF(LEFT(EE9,4)="Sqrt",EK10^2,IF(COUNTIF(EE9,"*^*")&gt;0,EXP(LN(EK10)/(MID(EE9,FIND("^",EE9)+1,LEN(EE9)))),IF(LEFT(EE9,3)="1/(",1/EK10,IF(LEFT(EE9,6)="1/Sqrt",(1/EK10)^2,IF(LEFT(EE9,3)="Log",10^EK10,EK10)))))</f>
        <v>#VALUE!</v>
      </c>
      <c r="EL8" s="59"/>
      <c r="EM8" s="59"/>
      <c r="EN8" s="59"/>
      <c r="EO8" s="59"/>
      <c r="EP8" s="58" t="e">
        <f>IF(LEFT(EL9,4)="Sqrt",EP10^2,IF(COUNTIF(EL9,"*^*")&gt;0,EXP(LN(EP10)/(MID(EL9,FIND("^",EL9)+1,LEN(EL9)))),IF(LEFT(EL9,3)="1/(",1/EP10,IF(LEFT(EL9,6)="1/Sqrt",(1/EP10)^2,IF(LEFT(EL9,3)="Log",10^EP10,EP10)))))</f>
        <v>#VALUE!</v>
      </c>
      <c r="EQ8" s="58" t="e">
        <f>IF(LEFT(EL9,4)="Sqrt",EQ10^2,IF(COUNTIF(EL9,"*^*")&gt;0,EXP(LN(EQ10)/(MID(EL9,FIND("^",EL9)+1,LEN(EL9)))),IF(LEFT(EL9,3)="1/(",1/EQ10,IF(LEFT(EL9,6)="1/Sqrt",(1/EQ10)^2,IF(LEFT(EL9,3)="Log",10^EQ10,EQ10)))))</f>
        <v>#VALUE!</v>
      </c>
      <c r="ER8" s="58" t="e">
        <f>IF(LEFT(EL9,4)="Sqrt",ER10^2,IF(COUNTIF(EL9,"*^*")&gt;0,EXP(LN(ER10)/(MID(EL9,FIND("^",EL9)+1,LEN(EL9)))),IF(LEFT(EL9,3)="1/(",1/ER10,IF(LEFT(EL9,6)="1/Sqrt",(1/ER10)^2,IF(LEFT(EL9,3)="Log",10^ER10,ER10)))))</f>
        <v>#VALUE!</v>
      </c>
      <c r="ES8" s="59"/>
      <c r="ET8" s="59"/>
      <c r="EU8" s="59"/>
      <c r="EV8" s="59"/>
      <c r="EW8" s="58" t="e">
        <f>IF(LEFT(ES9,4)="Sqrt",EW10^2,IF(COUNTIF(ES9,"*^*")&gt;0,EXP(LN(EW10)/(MID(ES9,FIND("^",ES9)+1,LEN(ES9)))),IF(LEFT(ES9,3)="1/(",1/EW10,IF(LEFT(ES9,6)="1/Sqrt",(1/EW10)^2,IF(LEFT(ES9,3)="Log",10^EW10,EW10)))))</f>
        <v>#VALUE!</v>
      </c>
      <c r="EX8" s="58" t="e">
        <f>IF(LEFT(ES9,4)="Sqrt",EX10^2,IF(COUNTIF(ES9,"*^*")&gt;0,EXP(LN(EX10)/(MID(ES9,FIND("^",ES9)+1,LEN(ES9)))),IF(LEFT(ES9,3)="1/(",1/EX10,IF(LEFT(ES9,6)="1/Sqrt",(1/EX10)^2,IF(LEFT(ES9,3)="Log",10^EX10,EX10)))))</f>
        <v>#VALUE!</v>
      </c>
      <c r="EY8" s="58" t="e">
        <f>IF(LEFT(ES9,4)="Sqrt",EY10^2,IF(COUNTIF(ES9,"*^*")&gt;0,EXP(LN(EY10)/(MID(ES9,FIND("^",ES9)+1,LEN(ES9)))),IF(LEFT(ES9,3)="1/(",1/EY10,IF(LEFT(ES9,6)="1/Sqrt",(1/EY10)^2,IF(LEFT(ES9,3)="Log",10^EY10,EY10)))))</f>
        <v>#VALUE!</v>
      </c>
      <c r="EZ8" s="59"/>
      <c r="FA8" s="59"/>
      <c r="FB8" s="59"/>
      <c r="FC8" s="59"/>
      <c r="FD8" s="58" t="e">
        <f>IF(LEFT(EZ9,4)="Sqrt",FD10^2,IF(COUNTIF(EZ9,"*^*")&gt;0,EXP(LN(FD10)/(MID(EZ9,FIND("^",EZ9)+1,LEN(EZ9)))),IF(LEFT(EZ9,3)="1/(",1/FD10,IF(LEFT(EZ9,6)="1/Sqrt",(1/FD10)^2,IF(LEFT(EZ9,3)="Log",10^FD10,FD10)))))</f>
        <v>#VALUE!</v>
      </c>
      <c r="FE8" s="58" t="e">
        <f>IF(LEFT(EZ9,4)="Sqrt",FE10^2,IF(COUNTIF(EZ9,"*^*")&gt;0,EXP(LN(FE10)/(MID(EZ9,FIND("^",EZ9)+1,LEN(EZ9)))),IF(LEFT(EZ9,3)="1/(",1/FE10,IF(LEFT(EZ9,6)="1/Sqrt",(1/FE10)^2,IF(LEFT(EZ9,3)="Log",10^FE10,FE10)))))</f>
        <v>#VALUE!</v>
      </c>
      <c r="FF8" s="58" t="e">
        <f>IF(LEFT(EZ9,4)="Sqrt",FF10^2,IF(COUNTIF(EZ9,"*^*")&gt;0,EXP(LN(FF10)/(MID(EZ9,FIND("^",EZ9)+1,LEN(EZ9)))),IF(LEFT(EZ9,3)="1/(",1/FF10,IF(LEFT(EZ9,6)="1/Sqrt",(1/FF10)^2,IF(LEFT(EZ9,3)="Log",10^FF10,FF10)))))</f>
        <v>#VALUE!</v>
      </c>
      <c r="FG8" s="59"/>
      <c r="FH8" s="59"/>
      <c r="FI8" s="59"/>
      <c r="FJ8" s="59"/>
      <c r="FK8" s="58" t="e">
        <f>IF(LEFT(FG9,4)="Sqrt",FK10^2,IF(COUNTIF(FG9,"*^*")&gt;0,EXP(LN(FK10)/(MID(FG9,FIND("^",FG9)+1,LEN(FG9)))),IF(LEFT(FG9,3)="1/(",1/FK10,IF(LEFT(FG9,6)="1/Sqrt",(1/FK10)^2,IF(LEFT(FG9,3)="Log",10^FK10,FK10)))))</f>
        <v>#VALUE!</v>
      </c>
      <c r="FL8" s="58" t="e">
        <f>IF(LEFT(FG9,4)="Sqrt",FL10^2,IF(COUNTIF(FG9,"*^*")&gt;0,EXP(LN(FL10)/(MID(FG9,FIND("^",FG9)+1,LEN(FG9)))),IF(LEFT(FG9,3)="1/(",1/FL10,IF(LEFT(FG9,6)="1/Sqrt",(1/FL10)^2,IF(LEFT(FG9,3)="Log",10^FL10,FL10)))))</f>
        <v>#VALUE!</v>
      </c>
      <c r="FM8" s="58" t="e">
        <f>IF(LEFT(FG9,4)="Sqrt",FM10^2,IF(COUNTIF(FG9,"*^*")&gt;0,EXP(LN(FM10)/(MID(FG9,FIND("^",FG9)+1,LEN(FG9)))),IF(LEFT(FG9,3)="1/(",1/FM10,IF(LEFT(FG9,6)="1/Sqrt",(1/FM10)^2,IF(LEFT(FG9,3)="Log",10^FM10,FM10)))))</f>
        <v>#VALUE!</v>
      </c>
      <c r="FN8" s="59"/>
      <c r="FO8" s="59"/>
      <c r="FP8" s="59"/>
      <c r="FQ8" s="59"/>
      <c r="FR8" s="58" t="e">
        <f>IF(LEFT(FN9,4)="Sqrt",FR10^2,IF(COUNTIF(FN9,"*^*")&gt;0,EXP(LN(FR10)/(MID(FN9,FIND("^",FN9)+1,LEN(FN9)))),IF(LEFT(FN9,3)="1/(",1/FR10,IF(LEFT(FN9,6)="1/Sqrt",(1/FR10)^2,IF(LEFT(FN9,3)="Log",10^FR10,FR10)))))</f>
        <v>#VALUE!</v>
      </c>
      <c r="FS8" s="58" t="e">
        <f>IF(LEFT(FN9,4)="Sqrt",FS10^2,IF(COUNTIF(FN9,"*^*")&gt;0,EXP(LN(FS10)/(MID(FN9,FIND("^",FN9)+1,LEN(FN9)))),IF(LEFT(FN9,3)="1/(",1/FS10,IF(LEFT(FN9,6)="1/Sqrt",(1/FS10)^2,IF(LEFT(FN9,3)="Log",10^FS10,FS10)))))</f>
        <v>#VALUE!</v>
      </c>
      <c r="FT8" s="58" t="e">
        <f>IF(LEFT(FN9,4)="Sqrt",FT10^2,IF(COUNTIF(FN9,"*^*")&gt;0,EXP(LN(FT10)/(MID(FN9,FIND("^",FN9)+1,LEN(FN9)))),IF(LEFT(FN9,3)="1/(",1/FT10,IF(LEFT(FN9,6)="1/Sqrt",(1/FT10)^2,IF(LEFT(FN9,3)="Log",10^FT10,FT10)))))</f>
        <v>#VALUE!</v>
      </c>
      <c r="FU8" s="59"/>
      <c r="FV8" s="59"/>
      <c r="FW8" s="59"/>
      <c r="FX8" s="59"/>
      <c r="FY8" s="58" t="e">
        <f>IF(LEFT(FU9,4)="Sqrt",FY10^2,IF(COUNTIF(FU9,"*^*")&gt;0,EXP(LN(FY10)/(MID(FU9,FIND("^",FU9)+1,LEN(FU9)))),IF(LEFT(FU9,3)="1/(",1/FY10,IF(LEFT(FU9,6)="1/Sqrt",(1/FY10)^2,IF(LEFT(FU9,3)="Log",10^FY10,FY10)))))</f>
        <v>#VALUE!</v>
      </c>
      <c r="FZ8" s="58" t="e">
        <f>IF(LEFT(FU9,4)="Sqrt",FZ10^2,IF(COUNTIF(FU9,"*^*")&gt;0,EXP(LN(FZ10)/(MID(FU9,FIND("^",FU9)+1,LEN(FU9)))),IF(LEFT(FU9,3)="1/(",1/FZ10,IF(LEFT(FU9,6)="1/Sqrt",(1/FZ10)^2,IF(LEFT(FU9,3)="Log",10^FZ10,FZ10)))))</f>
        <v>#VALUE!</v>
      </c>
      <c r="GA8" s="58" t="e">
        <f>IF(LEFT(FU9,4)="Sqrt",GA10^2,IF(COUNTIF(FU9,"*^*")&gt;0,EXP(LN(GA10)/(MID(FU9,FIND("^",FU9)+1,LEN(FU9)))),IF(LEFT(FU9,3)="1/(",1/GA10,IF(LEFT(FU9,6)="1/Sqrt",(1/GA10)^2,IF(LEFT(FU9,3)="Log",10^GA10,GA10)))))</f>
        <v>#VALUE!</v>
      </c>
      <c r="GB8" s="59"/>
      <c r="GC8" s="59"/>
      <c r="GD8" s="59"/>
      <c r="GE8" s="59"/>
      <c r="GF8" s="58" t="e">
        <f>IF(LEFT(GB9,4)="Sqrt",GF10^2,IF(COUNTIF(GB9,"*^*")&gt;0,EXP(LN(GF10)/(MID(GB9,FIND("^",GB9)+1,LEN(GB9)))),IF(LEFT(GB9,3)="1/(",1/GF10,IF(LEFT(GB9,6)="1/Sqrt",(1/GF10)^2,IF(LEFT(GB9,3)="Log",10^GF10,GF10)))))</f>
        <v>#VALUE!</v>
      </c>
      <c r="GG8" s="58" t="e">
        <f>IF(LEFT(GB9,4)="Sqrt",GG10^2,IF(COUNTIF(GB9,"*^*")&gt;0,EXP(LN(GG10)/(MID(GB9,FIND("^",GB9)+1,LEN(GB9)))),IF(LEFT(GB9,3)="1/(",1/GG10,IF(LEFT(GB9,6)="1/Sqrt",(1/GG10)^2,IF(LEFT(GB9,3)="Log",10^GG10,GG10)))))</f>
        <v>#VALUE!</v>
      </c>
      <c r="GH8" s="58" t="e">
        <f>IF(LEFT(GB9,4)="Sqrt",GH10^2,IF(COUNTIF(GB9,"*^*")&gt;0,EXP(LN(GH10)/(MID(GB9,FIND("^",GB9)+1,LEN(GB9)))),IF(LEFT(GB9,3)="1/(",1/GH10,IF(LEFT(GB9,6)="1/Sqrt",(1/GH10)^2,IF(LEFT(GB9,3)="Log",10^GH10,GH10)))))</f>
        <v>#VALUE!</v>
      </c>
      <c r="GI8" s="59"/>
      <c r="GJ8" s="59"/>
      <c r="GK8" s="59"/>
      <c r="GL8" s="59"/>
      <c r="GM8" s="58" t="e">
        <f>IF(LEFT(GI9,4)="Sqrt",GM10^2,IF(COUNTIF(GI9,"*^*")&gt;0,EXP(LN(GM10)/(MID(GI9,FIND("^",GI9)+1,LEN(GI9)))),IF(LEFT(GI9,3)="1/(",1/GM10,IF(LEFT(GI9,6)="1/Sqrt",(1/GM10)^2,IF(LEFT(GI9,3)="Log",10^GM10,GM10)))))</f>
        <v>#VALUE!</v>
      </c>
      <c r="GN8" s="58" t="e">
        <f>IF(LEFT(GI9,4)="Sqrt",GN10^2,IF(COUNTIF(GI9,"*^*")&gt;0,EXP(LN(GN10)/(MID(GI9,FIND("^",GI9)+1,LEN(GI9)))),IF(LEFT(GI9,3)="1/(",1/GN10,IF(LEFT(GI9,6)="1/Sqrt",(1/GN10)^2,IF(LEFT(GI9,3)="Log",10^GN10,GN10)))))</f>
        <v>#VALUE!</v>
      </c>
      <c r="GO8" s="58" t="e">
        <f>IF(LEFT(GI9,4)="Sqrt",GO10^2,IF(COUNTIF(GI9,"*^*")&gt;0,EXP(LN(GO10)/(MID(GI9,FIND("^",GI9)+1,LEN(GI9)))),IF(LEFT(GI9,3)="1/(",1/GO10,IF(LEFT(GI9,6)="1/Sqrt",(1/GO10)^2,IF(LEFT(GI9,3)="Log",10^GO10,GO10)))))</f>
        <v>#VALUE!</v>
      </c>
      <c r="GT8" s="58" t="e">
        <f>IF(LEFT(GP9,4)="Sqrt",GT10^2,IF(COUNTIF(GP9,"*^*")&gt;0,EXP(LN(GT10)/(MID(GP9,FIND("^",GP9)+1,LEN(GP9)))),IF(LEFT(GP9,3)="1/(",1/GT10,IF(LEFT(GP9,6)="1/Sqrt",(1/GT10)^2,IF(LEFT(GP9,3)="Log",10^GT10,GT10)))))</f>
        <v>#VALUE!</v>
      </c>
      <c r="GU8" s="58" t="e">
        <f>IF(LEFT(GP9,4)="Sqrt",GU10^2,IF(COUNTIF(GP9,"*^*")&gt;0,EXP(LN(GU10)/(MID(GP9,FIND("^",GP9)+1,LEN(GP9)))),IF(LEFT(GP9,3)="1/(",1/GU10,IF(LEFT(GP9,6)="1/Sqrt",(1/GU10)^2,IF(LEFT(GP9,3)="Log",10^GU10,GU10)))))</f>
        <v>#VALUE!</v>
      </c>
      <c r="GV8" s="58" t="e">
        <f>IF(LEFT(GP9,4)="Sqrt",GV10^2,IF(COUNTIF(GP9,"*^*")&gt;0,EXP(LN(GV10)/(MID(GP9,FIND("^",GP9)+1,LEN(GP9)))),IF(LEFT(GP9,3)="1/(",1/GV10,IF(LEFT(GP9,6)="1/Sqrt",(1/GV10)^2,IF(LEFT(GP9,3)="Log",10^GV10,GV10)))))</f>
        <v>#VALUE!</v>
      </c>
      <c r="HA8" s="58" t="e">
        <f>IF(LEFT(GW9,4)="Sqrt",HA10^2,IF(COUNTIF(GW9,"*^*")&gt;0,EXP(LN(HA10)/(MID(GW9,FIND("^",GW9)+1,LEN(GW9)))),IF(LEFT(GW9,3)="1/(",1/HA10,IF(LEFT(GW9,6)="1/Sqrt",(1/HA10)^2,IF(LEFT(GW9,3)="Log",10^HA10,HA10)))))</f>
        <v>#VALUE!</v>
      </c>
      <c r="HB8" s="58" t="e">
        <f>IF(LEFT(GW9,4)="Sqrt",HB10^2,IF(COUNTIF(GW9,"*^*")&gt;0,EXP(LN(HB10)/(MID(GW9,FIND("^",GW9)+1,LEN(GW9)))),IF(LEFT(GW9,3)="1/(",1/HB10,IF(LEFT(GW9,6)="1/Sqrt",(1/HB10)^2,IF(LEFT(GW9,3)="Log",10^HB10,HB10)))))</f>
        <v>#VALUE!</v>
      </c>
      <c r="HC8" s="58" t="e">
        <f>IF(LEFT(GW9,4)="Sqrt",HC10^2,IF(COUNTIF(GW9,"*^*")&gt;0,EXP(LN(HC10)/(MID(GW9,FIND("^",GW9)+1,LEN(GW9)))),IF(LEFT(GW9,3)="1/(",1/HC10,IF(LEFT(GW9,6)="1/Sqrt",(1/HC10)^2,IF(LEFT(GW9,3)="Log",10^HC10,HC10)))))</f>
        <v>#VALUE!</v>
      </c>
      <c r="HH8" s="58" t="e">
        <f>IF(LEFT(HD9,4)="Sqrt",HH10^2,IF(COUNTIF(HD9,"*^*")&gt;0,EXP(LN(HH10)/(MID(HD9,FIND("^",HD9)+1,LEN(HD9)))),IF(LEFT(HD9,3)="1/(",1/HH10,IF(LEFT(HD9,6)="1/Sqrt",(1/HH10)^2,IF(LEFT(HD9,3)="Log",10^HH10,HH10)))))</f>
        <v>#VALUE!</v>
      </c>
      <c r="HI8" s="58" t="e">
        <f>IF(LEFT(HD9,4)="Sqrt",HI10^2,IF(COUNTIF(HD9,"*^*")&gt;0,EXP(LN(HI10)/(MID(HD9,FIND("^",HD9)+1,LEN(HD9)))),IF(LEFT(HD9,3)="1/(",1/HI10,IF(LEFT(HD9,6)="1/Sqrt",(1/HI10)^2,IF(LEFT(HD9,3)="Log",10^HI10,HI10)))))</f>
        <v>#VALUE!</v>
      </c>
      <c r="HJ8" s="58" t="e">
        <f>IF(LEFT(HD9,4)="Sqrt",HJ10^2,IF(COUNTIF(HD9,"*^*")&gt;0,EXP(LN(HJ10)/(MID(HD9,FIND("^",HD9)+1,LEN(HD9)))),IF(LEFT(HD9,3)="1/(",1/HJ10,IF(LEFT(HD9,6)="1/Sqrt",(1/HJ10)^2,IF(LEFT(HD9,3)="Log",10^HJ10,HJ10)))))</f>
        <v>#VALUE!</v>
      </c>
      <c r="HO8" s="58" t="e">
        <f>IF(LEFT(HK9,4)="Sqrt",HO10^2,IF(COUNTIF(HK9,"*^*")&gt;0,EXP(LN(HO10)/(MID(HK9,FIND("^",HK9)+1,LEN(HK9)))),IF(LEFT(HK9,3)="1/(",1/HO10,IF(LEFT(HK9,6)="1/Sqrt",(1/HO10)^2,IF(LEFT(HK9,3)="Log",10^HO10,HO10)))))</f>
        <v>#VALUE!</v>
      </c>
      <c r="HP8" s="58" t="e">
        <f>IF(LEFT(HK9,4)="Sqrt",HP10^2,IF(COUNTIF(HK9,"*^*")&gt;0,EXP(LN(HP10)/(MID(HK9,FIND("^",HK9)+1,LEN(HK9)))),IF(LEFT(HK9,3)="1/(",1/HP10,IF(LEFT(HK9,6)="1/Sqrt",(1/HP10)^2,IF(LEFT(HK9,3)="Log",10^HP10,HP10)))))</f>
        <v>#VALUE!</v>
      </c>
      <c r="HQ8" s="58" t="e">
        <f>IF(LEFT(HK9,4)="Sqrt",HQ10^2,IF(COUNTIF(HK9,"*^*")&gt;0,EXP(LN(HQ10)/(MID(HK9,FIND("^",HK9)+1,LEN(HK9)))),IF(LEFT(HK9,3)="1/(",1/HQ10,IF(LEFT(HK9,6)="1/Sqrt",(1/HQ10)^2,IF(LEFT(HK9,3)="Log",10^HQ10,HQ10)))))</f>
        <v>#VALUE!</v>
      </c>
      <c r="HV8" s="58" t="e">
        <f>IF(LEFT(HR9,4)="Sqrt",HV10^2,IF(COUNTIF(HR9,"*^*")&gt;0,EXP(LN(HV10)/(MID(HR9,FIND("^",HR9)+1,LEN(HR9)))),IF(LEFT(HR9,3)="1/(",1/HV10,IF(LEFT(HR9,6)="1/Sqrt",(1/HV10)^2,IF(LEFT(HR9,3)="Log",10^HV10,HV10)))))</f>
        <v>#VALUE!</v>
      </c>
      <c r="HW8" s="58" t="e">
        <f>IF(LEFT(HR9,4)="Sqrt",HW10^2,IF(COUNTIF(HR9,"*^*")&gt;0,EXP(LN(HW10)/(MID(HR9,FIND("^",HR9)+1,LEN(HR9)))),IF(LEFT(HR9,3)="1/(",1/HW10,IF(LEFT(HR9,6)="1/Sqrt",(1/HW10)^2,IF(LEFT(HR9,3)="Log",10^HW10,HW10)))))</f>
        <v>#VALUE!</v>
      </c>
      <c r="HX8" s="58" t="e">
        <f>IF(LEFT(HR9,4)="Sqrt",HX10^2,IF(COUNTIF(HR9,"*^*")&gt;0,EXP(LN(HX10)/(MID(HR9,FIND("^",HR9)+1,LEN(HR9)))),IF(LEFT(HR9,3)="1/(",1/HX10,IF(LEFT(HR9,6)="1/Sqrt",(1/HX10)^2,IF(LEFT(HR9,3)="Log",10^HX10,HX10)))))</f>
        <v>#VALUE!</v>
      </c>
      <c r="IC8" s="58" t="e">
        <f>IF(LEFT(HY9,4)="Sqrt",IC10^2,IF(COUNTIF(HY9,"*^*")&gt;0,EXP(LN(IC10)/(MID(HY9,FIND("^",HY9)+1,LEN(HY9)))),IF(LEFT(HY9,3)="1/(",1/IC10,IF(LEFT(HY9,6)="1/Sqrt",(1/IC10)^2,IF(LEFT(HY9,3)="Log",10^IC10,IC10)))))</f>
        <v>#VALUE!</v>
      </c>
      <c r="ID8" s="58" t="e">
        <f>IF(LEFT(HY9,4)="Sqrt",ID10^2,IF(COUNTIF(HY9,"*^*")&gt;0,EXP(LN(ID10)/(MID(HY9,FIND("^",HY9)+1,LEN(HY9)))),IF(LEFT(HY9,3)="1/(",1/ID10,IF(LEFT(HY9,6)="1/Sqrt",(1/ID10)^2,IF(LEFT(HY9,3)="Log",10^ID10,ID10)))))</f>
        <v>#VALUE!</v>
      </c>
      <c r="IE8" s="58" t="e">
        <f>IF(LEFT(HY9,4)="Sqrt",IE10^2,IF(COUNTIF(HY9,"*^*")&gt;0,EXP(LN(IE10)/(MID(HY9,FIND("^",HY9)+1,LEN(HY9)))),IF(LEFT(HY9,3)="1/(",1/IE10,IF(LEFT(HY9,6)="1/Sqrt",(1/IE10)^2,IF(LEFT(HY9,3)="Log",10^IE10,IE10)))))</f>
        <v>#VALUE!</v>
      </c>
      <c r="IJ8" s="58" t="e">
        <f>IF(LEFT(IF9,4)="Sqrt",IJ10^2,IF(COUNTIF(IF9,"*^*")&gt;0,EXP(LN(IJ10)/(MID(IF9,FIND("^",IF9)+1,LEN(IF9)))),IF(LEFT(IF9,3)="1/(",1/IJ10,IF(LEFT(IF9,6)="1/Sqrt",(1/IJ10)^2,IF(LEFT(IF9,3)="Log",10^IJ10,IJ10)))))</f>
        <v>#VALUE!</v>
      </c>
      <c r="IK8" s="58" t="e">
        <f>IF(LEFT(IF9,4)="Sqrt",IK10^2,IF(COUNTIF(IF9,"*^*")&gt;0,EXP(LN(IK10)/(MID(IF9,FIND("^",IF9)+1,LEN(IF9)))),IF(LEFT(IF9,3)="1/(",1/IK10,IF(LEFT(IF9,6)="1/Sqrt",(1/IK10)^2,IF(LEFT(IF9,3)="Log",10^IK10,IK10)))))</f>
        <v>#VALUE!</v>
      </c>
      <c r="IL8" s="58" t="e">
        <f>IF(LEFT(IF9,4)="Sqrt",IL10^2,IF(COUNTIF(IF9,"*^*")&gt;0,EXP(LN(IL10)/(MID(IF9,FIND("^",IF9)+1,LEN(IF9)))),IF(LEFT(IF9,3)="1/(",1/IL10,IF(LEFT(IF9,6)="1/Sqrt",(1/IL10)^2,IF(LEFT(IF9,3)="Log",10^IL10,IL10)))))</f>
        <v>#VALUE!</v>
      </c>
      <c r="IQ8" s="58" t="e">
        <f>IF(LEFT(IM9,4)="Sqrt",IQ10^2,IF(COUNTIF(IM9,"*^*")&gt;0,EXP(LN(IQ10)/(MID(IM9,FIND("^",IM9)+1,LEN(IM9)))),IF(LEFT(IM9,3)="1/(",1/IQ10,IF(LEFT(IM9,6)="1/Sqrt",(1/IQ10)^2,IF(LEFT(IM9,3)="Log",10^IQ10,IQ10)))))</f>
        <v>#VALUE!</v>
      </c>
      <c r="IR8" s="58" t="e">
        <f>IF(LEFT(IM9,4)="Sqrt",IR10^2,IF(COUNTIF(IM9,"*^*")&gt;0,EXP(LN(IR10)/(MID(IM9,FIND("^",IM9)+1,LEN(IM9)))),IF(LEFT(IM9,3)="1/(",1/IR10,IF(LEFT(IM9,6)="1/Sqrt",(1/IR10)^2,IF(LEFT(IM9,3)="Log",10^IR10,IR10)))))</f>
        <v>#VALUE!</v>
      </c>
      <c r="IS8" s="58" t="e">
        <f>IF(LEFT(IM9,4)="Sqrt",IS10^2,IF(COUNTIF(IM9,"*^*")&gt;0,EXP(LN(IS10)/(MID(IM9,FIND("^",IM9)+1,LEN(IM9)))),IF(LEFT(IM9,3)="1/(",1/IS10,IF(LEFT(IM9,6)="1/Sqrt",(1/IS10)^2,IF(LEFT(IM9,3)="Log",10^IS10,IS10)))))</f>
        <v>#VALUE!</v>
      </c>
      <c r="IX8" s="58" t="e">
        <f>IF(LEFT(IT9,4)="Sqrt",IX10^2,IF(COUNTIF(IT9,"*^*")&gt;0,EXP(LN(IX10)/(MID(IT9,FIND("^",IT9)+1,LEN(IT9)))),IF(LEFT(IT9,3)="1/(",1/IX10,IF(LEFT(IT9,6)="1/Sqrt",(1/IX10)^2,IF(LEFT(IT9,3)="Log",10^IX10,IX10)))))</f>
        <v>#VALUE!</v>
      </c>
      <c r="IY8" s="58" t="e">
        <f>IF(LEFT(IT9,4)="Sqrt",IY10^2,IF(COUNTIF(IT9,"*^*")&gt;0,EXP(LN(IY10)/(MID(IT9,FIND("^",IT9)+1,LEN(IT9)))),IF(LEFT(IT9,3)="1/(",1/IY10,IF(LEFT(IT9,6)="1/Sqrt",(1/IY10)^2,IF(LEFT(IT9,3)="Log",10^IY10,IY10)))))</f>
        <v>#VALUE!</v>
      </c>
      <c r="IZ8" s="58" t="e">
        <f>IF(LEFT(IT9,4)="Sqrt",IZ10^2,IF(COUNTIF(IT9,"*^*")&gt;0,EXP(LN(IZ10)/(MID(IT9,FIND("^",IT9)+1,LEN(IT9)))),IF(LEFT(IT9,3)="1/(",1/IZ10,IF(LEFT(IT9,6)="1/Sqrt",(1/IZ10)^2,IF(LEFT(IT9,3)="Log",10^IZ10,IZ10)))))</f>
        <v>#VALUE!</v>
      </c>
      <c r="JE8" s="57" t="e">
        <f>IF(LEFT(JA9,4)="Sqrt",JE10^2,IF(COUNTIF(JA9,"*^*")&gt;0,EXP(LN(JE10)/(MID(JA9,FIND("^",JA9)+1,LEN(JA9)))),IF(LEFT(JA9,3)="1/(",1/JE10,IF(LEFT(JA9,6)="1/Sqrt",(1/JE10)^2,IF(LEFT(JA9,3)="Log",10^JE10,JE10)))))</f>
        <v>#VALUE!</v>
      </c>
      <c r="JF8" s="57" t="e">
        <f>IF(LEFT(JA9,4)="Sqrt",JF10^2,IF(COUNTIF(JA9,"*^*")&gt;0,EXP(LN(JF10)/(MID(JA9,FIND("^",JA9)+1,LEN(JA9)))),IF(LEFT(JA9,3)="1/(",1/JF10,IF(LEFT(JA9,6)="1/Sqrt",(1/JF10)^2,IF(LEFT(JA9,3)="Log",10^JF10,JF10)))))</f>
        <v>#VALUE!</v>
      </c>
      <c r="JG8" s="57" t="e">
        <f>IF(LEFT(JA9,4)="Sqrt",JG10^2,IF(COUNTIF(JA9,"*^*")&gt;0,EXP(LN(JG10)/(MID(JA9,FIND("^",JA9)+1,LEN(JA9)))),IF(LEFT(JA9,3)="1/(",1/JG10,IF(LEFT(JA9,6)="1/Sqrt",(1/JG10)^2,IF(LEFT(JA9,3)="Log",10^JG10,JG10)))))</f>
        <v>#VALUE!</v>
      </c>
      <c r="JL8" s="57" t="e">
        <f>IF(LEFT(JH9,4)="Sqrt",JL10^2,IF(COUNTIF(JH9,"*^*")&gt;0,EXP(LN(JL10)/(MID(JH9,FIND("^",JH9)+1,LEN(JH9)))),IF(LEFT(JH9,3)="1/(",1/JL10,IF(LEFT(JH9,6)="1/Sqrt",(1/JL10)^2,IF(LEFT(JH9,3)="Log",10^JL10,JL10)))))</f>
        <v>#VALUE!</v>
      </c>
      <c r="JM8" s="57" t="e">
        <f>IF(LEFT(JH9,4)="Sqrt",JM10^2,IF(COUNTIF(JH9,"*^*")&gt;0,EXP(LN(JM10)/(MID(JH9,FIND("^",JH9)+1,LEN(JH9)))),IF(LEFT(JH9,3)="1/(",1/JM10,IF(LEFT(JH9,6)="1/Sqrt",(1/JM10)^2,IF(LEFT(JH9,3)="Log",10^JM10,JM10)))))</f>
        <v>#VALUE!</v>
      </c>
      <c r="JN8" s="57" t="e">
        <f>IF(LEFT(JH9,4)="Sqrt",JN10^2,IF(COUNTIF(JH9,"*^*")&gt;0,EXP(LN(JN10)/(MID(JH9,FIND("^",JH9)+1,LEN(JH9)))),IF(LEFT(JH9,3)="1/(",1/JN10,IF(LEFT(JH9,6)="1/Sqrt",(1/JN10)^2,IF(LEFT(JH9,3)="Log",10^JN10,JN10)))))</f>
        <v>#VALUE!</v>
      </c>
      <c r="JS8" s="57" t="e">
        <f>IF(LEFT(JO9,4)="Sqrt",JS10^2,IF(COUNTIF(JO9,"*^*")&gt;0,EXP(LN(JS10)/(MID(JO9,FIND("^",JO9)+1,LEN(JO9)))),IF(LEFT(JO9,3)="1/(",1/JS10,IF(LEFT(JO9,6)="1/Sqrt",(1/JS10)^2,IF(LEFT(JO9,3)="Log",10^JS10,JS10)))))</f>
        <v>#VALUE!</v>
      </c>
      <c r="JT8" s="57" t="e">
        <f>IF(LEFT(JO9,4)="Sqrt",JT10^2,IF(COUNTIF(JO9,"*^*")&gt;0,EXP(LN(JT10)/(MID(JO9,FIND("^",JO9)+1,LEN(JO9)))),IF(LEFT(JO9,3)="1/(",1/JT10,IF(LEFT(JO9,6)="1/Sqrt",(1/JT10)^2,IF(LEFT(JO9,3)="Log",10^JT10,JT10)))))</f>
        <v>#VALUE!</v>
      </c>
      <c r="JU8" s="57" t="e">
        <f>IF(LEFT(JO9,4)="Sqrt",JU10^2,IF(COUNTIF(JO9,"*^*")&gt;0,EXP(LN(JU10)/(MID(JO9,FIND("^",JO9)+1,LEN(JO9)))),IF(LEFT(JO9,3)="1/(",1/JU10,IF(LEFT(JO9,6)="1/Sqrt",(1/JU10)^2,IF(LEFT(JO9,3)="Log",10^JU10,JU10)))))</f>
        <v>#VALUE!</v>
      </c>
      <c r="JZ8" s="57" t="e">
        <f>IF(LEFT(JV9,4)="Sqrt",JZ10^2,IF(COUNTIF(JV9,"*^*")&gt;0,EXP(LN(JZ10)/(MID(JV9,FIND("^",JV9)+1,LEN(JV9)))),IF(LEFT(JV9,3)="1/(",1/JZ10,IF(LEFT(JV9,6)="1/Sqrt",(1/JZ10)^2,IF(LEFT(JV9,3)="Log",10^JZ10,JZ10)))))</f>
        <v>#VALUE!</v>
      </c>
      <c r="KA8" s="57" t="e">
        <f>IF(LEFT(JV9,4)="Sqrt",KA10^2,IF(COUNTIF(JV9,"*^*")&gt;0,EXP(LN(KA10)/(MID(JV9,FIND("^",JV9)+1,LEN(JV9)))),IF(LEFT(JV9,3)="1/(",1/KA10,IF(LEFT(JV9,6)="1/Sqrt",(1/KA10)^2,IF(LEFT(JV9,3)="Log",10^KA10,KA10)))))</f>
        <v>#VALUE!</v>
      </c>
      <c r="KB8" s="57" t="e">
        <f>IF(LEFT(JV9,4)="Sqrt",KB10^2,IF(COUNTIF(JV9,"*^*")&gt;0,EXP(LN(KB10)/(MID(JV9,FIND("^",JV9)+1,LEN(JV9)))),IF(LEFT(JV9,3)="1/(",1/KB10,IF(LEFT(JV9,6)="1/Sqrt",(1/KB10)^2,IF(LEFT(JV9,3)="Log",10^KB10,KB10)))))</f>
        <v>#VALUE!</v>
      </c>
      <c r="KG8" s="57" t="e">
        <f>IF(LEFT(KC9,4)="Sqrt",KG10^2,IF(COUNTIF(KC9,"*^*")&gt;0,EXP(LN(KG10)/(MID(KC9,FIND("^",KC9)+1,LEN(KC9)))),IF(LEFT(KC9,3)="1/(",1/KG10,IF(LEFT(KC9,6)="1/Sqrt",(1/KG10)^2,IF(LEFT(KC9,3)="Log",10^KG10,KG10)))))</f>
        <v>#VALUE!</v>
      </c>
      <c r="KH8" s="57" t="e">
        <f>IF(LEFT(KC9,4)="Sqrt",KH10^2,IF(COUNTIF(KC9,"*^*")&gt;0,EXP(LN(KH10)/(MID(KC9,FIND("^",KC9)+1,LEN(KC9)))),IF(LEFT(KC9,3)="1/(",1/KH10,IF(LEFT(KC9,6)="1/Sqrt",(1/KH10)^2,IF(LEFT(KC9,3)="Log",10^KH10,KH10)))))</f>
        <v>#VALUE!</v>
      </c>
      <c r="KI8" s="57" t="e">
        <f>IF(LEFT(KC9,4)="Sqrt",KI10^2,IF(COUNTIF(KC9,"*^*")&gt;0,EXP(LN(KI10)/(MID(KC9,FIND("^",KC9)+1,LEN(KC9)))),IF(LEFT(KC9,3)="1/(",1/KI10,IF(LEFT(KC9,6)="1/Sqrt",(1/KI10)^2,IF(LEFT(KC9,3)="Log",10^KI10,KI10)))))</f>
        <v>#VALUE!</v>
      </c>
      <c r="KN8" s="57" t="e">
        <f>IF(LEFT(KJ9,4)="Sqrt",KN10^2,IF(COUNTIF(KJ9,"*^*")&gt;0,EXP(LN(KN10)/(MID(KJ9,FIND("^",KJ9)+1,LEN(KJ9)))),IF(LEFT(KJ9,3)="1/(",1/KN10,IF(LEFT(KJ9,6)="1/Sqrt",(1/KN10)^2,IF(LEFT(KJ9,3)="Log",10^KN10,KN10)))))</f>
        <v>#VALUE!</v>
      </c>
      <c r="KO8" s="57" t="e">
        <f>IF(LEFT(KJ9,4)="Sqrt",KO10^2,IF(COUNTIF(KJ9,"*^*")&gt;0,EXP(LN(KO10)/(MID(KJ9,FIND("^",KJ9)+1,LEN(KJ9)))),IF(LEFT(KJ9,3)="1/(",1/KO10,IF(LEFT(KJ9,6)="1/Sqrt",(1/KO10)^2,IF(LEFT(KJ9,3)="Log",10^KO10,KO10)))))</f>
        <v>#VALUE!</v>
      </c>
      <c r="KP8" s="57" t="e">
        <f>IF(LEFT(KJ9,4)="Sqrt",KP10^2,IF(COUNTIF(KJ9,"*^*")&gt;0,EXP(LN(KP10)/(MID(KJ9,FIND("^",KJ9)+1,LEN(KJ9)))),IF(LEFT(KJ9,3)="1/(",1/KP10,IF(LEFT(KJ9,6)="1/Sqrt",(1/KP10)^2,IF(LEFT(KJ9,3)="Log",10^KP10,KP10)))))</f>
        <v>#VALUE!</v>
      </c>
      <c r="KU8" s="57" t="e">
        <f>IF(LEFT(KQ9,4)="Sqrt",KU10^2,IF(COUNTIF(KQ9,"*^*")&gt;0,EXP(LN(KU10)/(MID(KQ9,FIND("^",KQ9)+1,LEN(KQ9)))),IF(LEFT(KQ9,3)="1/(",1/KU10,IF(LEFT(KQ9,6)="1/Sqrt",(1/KU10)^2,IF(LEFT(KQ9,3)="Log",10^KU10,KU10)))))</f>
        <v>#VALUE!</v>
      </c>
      <c r="KV8" s="57" t="e">
        <f>IF(LEFT(KQ9,4)="Sqrt",KV10^2,IF(COUNTIF(KQ9,"*^*")&gt;0,EXP(LN(KV10)/(MID(KQ9,FIND("^",KQ9)+1,LEN(KQ9)))),IF(LEFT(KQ9,3)="1/(",1/KV10,IF(LEFT(KQ9,6)="1/Sqrt",(1/KV10)^2,IF(LEFT(KQ9,3)="Log",10^KV10,KV10)))))</f>
        <v>#VALUE!</v>
      </c>
      <c r="KW8" s="57" t="e">
        <f>IF(LEFT(KQ9,4)="Sqrt",KW10^2,IF(COUNTIF(KQ9,"*^*")&gt;0,EXP(LN(KW10)/(MID(KQ9,FIND("^",KQ9)+1,LEN(KQ9)))),IF(LEFT(KQ9,3)="1/(",1/KW10,IF(LEFT(KQ9,6)="1/Sqrt",(1/KW10)^2,IF(LEFT(KQ9,3)="Log",10^KW10,KW10)))))</f>
        <v>#VALUE!</v>
      </c>
      <c r="LB8" s="57" t="e">
        <f>IF(LEFT(KX9,4)="Sqrt",LB10^2,IF(COUNTIF(KX9,"*^*")&gt;0,EXP(LN(LB10)/(MID(KX9,FIND("^",KX9)+1,LEN(KX9)))),IF(LEFT(KX9,3)="1/(",1/LB10,IF(LEFT(KX9,6)="1/Sqrt",(1/LB10)^2,IF(LEFT(KX9,3)="Log",10^LB10,LB10)))))</f>
        <v>#VALUE!</v>
      </c>
      <c r="LC8" s="57" t="e">
        <f>IF(LEFT(KX9,4)="Sqrt",LC10^2,IF(COUNTIF(KX9,"*^*")&gt;0,EXP(LN(LC10)/(MID(KX9,FIND("^",KX9)+1,LEN(KX9)))),IF(LEFT(KX9,3)="1/(",1/LC10,IF(LEFT(KX9,6)="1/Sqrt",(1/LC10)^2,IF(LEFT(KX9,3)="Log",10^LC10,LC10)))))</f>
        <v>#VALUE!</v>
      </c>
      <c r="LD8" s="57" t="e">
        <f>IF(LEFT(KX9,4)="Sqrt",LD10^2,IF(COUNTIF(KX9,"*^*")&gt;0,EXP(LN(LD10)/(MID(KX9,FIND("^",KX9)+1,LEN(KX9)))),IF(LEFT(KX9,3)="1/(",1/LD10,IF(LEFT(KX9,6)="1/Sqrt",(1/LD10)^2,IF(LEFT(KX9,3)="Log",10^LD10,LD10)))))</f>
        <v>#VALUE!</v>
      </c>
      <c r="LI8" s="57" t="e">
        <f>IF(LEFT(LE9,4)="Sqrt",LI10^2,IF(COUNTIF(LE9,"*^*")&gt;0,EXP(LN(LI10)/(MID(LE9,FIND("^",LE9)+1,LEN(LE9)))),IF(LEFT(LE9,3)="1/(",1/LI10,IF(LEFT(LE9,6)="1/Sqrt",(1/LI10)^2,IF(LEFT(LE9,3)="Log",10^LI10,LI10)))))</f>
        <v>#VALUE!</v>
      </c>
      <c r="LJ8" s="57" t="e">
        <f>IF(LEFT(LE9,4)="Sqrt",LJ10^2,IF(COUNTIF(LE9,"*^*")&gt;0,EXP(LN(LJ10)/(MID(LE9,FIND("^",LE9)+1,LEN(LE9)))),IF(LEFT(LE9,3)="1/(",1/LJ10,IF(LEFT(LE9,6)="1/Sqrt",(1/LJ10)^2,IF(LEFT(LE9,3)="Log",10^LJ10,LJ10)))))</f>
        <v>#VALUE!</v>
      </c>
      <c r="LK8" s="57" t="e">
        <f>IF(LEFT(LE9,4)="Sqrt",LK10^2,IF(COUNTIF(LE9,"*^*")&gt;0,EXP(LN(LK10)/(MID(LE9,FIND("^",LE9)+1,LEN(LE9)))),IF(LEFT(LE9,3)="1/(",1/LK10,IF(LEFT(LE9,6)="1/Sqrt",(1/LK10)^2,IF(LEFT(LE9,3)="Log",10^LK10,LK10)))))</f>
        <v>#VALUE!</v>
      </c>
      <c r="LP8" s="57" t="e">
        <f>IF(LEFT(LL9,4)="Sqrt",LP10^2,IF(COUNTIF(LL9,"*^*")&gt;0,EXP(LN(LP10)/(MID(LL9,FIND("^",LL9)+1,LEN(LL9)))),IF(LEFT(LL9,3)="1/(",1/LP10,IF(LEFT(LL9,6)="1/Sqrt",(1/LP10)^2,IF(LEFT(LL9,3)="Log",10^LP10,LP10)))))</f>
        <v>#VALUE!</v>
      </c>
      <c r="LQ8" s="57" t="e">
        <f>IF(LEFT(LL9,4)="Sqrt",LQ10^2,IF(COUNTIF(LL9,"*^*")&gt;0,EXP(LN(LQ10)/(MID(LL9,FIND("^",LL9)+1,LEN(LL9)))),IF(LEFT(LL9,3)="1/(",1/LQ10,IF(LEFT(LL9,6)="1/Sqrt",(1/LQ10)^2,IF(LEFT(LL9,3)="Log",10^LQ10,LQ10)))))</f>
        <v>#VALUE!</v>
      </c>
      <c r="LR8" s="57" t="e">
        <f>IF(LEFT(LL9,4)="Sqrt",LR10^2,IF(COUNTIF(LL9,"*^*")&gt;0,EXP(LN(LR10)/(MID(LL9,FIND("^",LL9)+1,LEN(LL9)))),IF(LEFT(LL9,3)="1/(",1/LR10,IF(LEFT(LL9,6)="1/Sqrt",(1/LR10)^2,IF(LEFT(LL9,3)="Log",10^LR10,LR10)))))</f>
        <v>#VALUE!</v>
      </c>
      <c r="LW8" s="57" t="e">
        <f>IF(LEFT(LS9,4)="Sqrt",LW10^2,IF(COUNTIF(LS9,"*^*")&gt;0,EXP(LN(LW10)/(MID(LS9,FIND("^",LS9)+1,LEN(LS9)))),IF(LEFT(LS9,3)="1/(",1/LW10,IF(LEFT(LS9,6)="1/Sqrt",(1/LW10)^2,IF(LEFT(LS9,3)="Log",10^LW10,LW10)))))</f>
        <v>#VALUE!</v>
      </c>
      <c r="LX8" s="57" t="e">
        <f>IF(LEFT(LS9,4)="Sqrt",LX10^2,IF(COUNTIF(LS9,"*^*")&gt;0,EXP(LN(LX10)/(MID(LS9,FIND("^",LS9)+1,LEN(LS9)))),IF(LEFT(LS9,3)="1/(",1/LX10,IF(LEFT(LS9,6)="1/Sqrt",(1/LX10)^2,IF(LEFT(LS9,3)="Log",10^LX10,LX10)))))</f>
        <v>#VALUE!</v>
      </c>
      <c r="LY8" s="57" t="e">
        <f>IF(LEFT(LS9,4)="Sqrt",LY10^2,IF(COUNTIF(LS9,"*^*")&gt;0,EXP(LN(LY10)/(MID(LS9,FIND("^",LS9)+1,LEN(LS9)))),IF(LEFT(LS9,3)="1/(",1/LY10,IF(LEFT(LS9,6)="1/Sqrt",(1/LY10)^2,IF(LEFT(LS9,3)="Log",10^LY10,LY10)))))</f>
        <v>#VALUE!</v>
      </c>
      <c r="MD8" s="57" t="e">
        <f>IF(LEFT(LZ9,4)="Sqrt",MD10^2,IF(COUNTIF(LZ9,"*^*")&gt;0,EXP(LN(MD10)/(MID(LZ9,FIND("^",LZ9)+1,LEN(LZ9)))),IF(LEFT(LZ9,3)="1/(",1/MD10,IF(LEFT(LZ9,6)="1/Sqrt",(1/MD10)^2,IF(LEFT(LZ9,3)="Log",10^MD10,MD10)))))</f>
        <v>#VALUE!</v>
      </c>
      <c r="ME8" s="57" t="e">
        <f>IF(LEFT(LZ9,4)="Sqrt",ME10^2,IF(COUNTIF(LZ9,"*^*")&gt;0,EXP(LN(ME10)/(MID(LZ9,FIND("^",LZ9)+1,LEN(LZ9)))),IF(LEFT(LZ9,3)="1/(",1/ME10,IF(LEFT(LZ9,6)="1/Sqrt",(1/ME10)^2,IF(LEFT(LZ9,3)="Log",10^ME10,ME10)))))</f>
        <v>#VALUE!</v>
      </c>
      <c r="MF8" s="57" t="e">
        <f>IF(LEFT(LZ9,4)="Sqrt",MF10^2,IF(COUNTIF(LZ9,"*^*")&gt;0,EXP(LN(MF10)/(MID(LZ9,FIND("^",LZ9)+1,LEN(LZ9)))),IF(LEFT(LZ9,3)="1/(",1/MF10,IF(LEFT(LZ9,6)="1/Sqrt",(1/MF10)^2,IF(LEFT(LZ9,3)="Log",10^MF10,MF10)))))</f>
        <v>#VALUE!</v>
      </c>
      <c r="MK8" s="57" t="e">
        <f>IF(LEFT(MG9,4)="Sqrt",MK10^2,IF(COUNTIF(MG9,"*^*")&gt;0,EXP(LN(MK10)/(MID(MG9,FIND("^",MG9)+1,LEN(MG9)))),IF(LEFT(MG9,3)="1/(",1/MK10,IF(LEFT(MG9,6)="1/Sqrt",(1/MK10)^2,IF(LEFT(MG9,3)="Log",10^MK10,MK10)))))</f>
        <v>#VALUE!</v>
      </c>
      <c r="ML8" s="57" t="e">
        <f>IF(LEFT(MG9,4)="Sqrt",ML10^2,IF(COUNTIF(MG9,"*^*")&gt;0,EXP(LN(ML10)/(MID(MG9,FIND("^",MG9)+1,LEN(MG9)))),IF(LEFT(MG9,3)="1/(",1/ML10,IF(LEFT(MG9,6)="1/Sqrt",(1/ML10)^2,IF(LEFT(MG9,3)="Log",10^ML10,ML10)))))</f>
        <v>#VALUE!</v>
      </c>
      <c r="MM8" s="57" t="e">
        <f>IF(LEFT(MG9,4)="Sqrt",MM10^2,IF(COUNTIF(MG9,"*^*")&gt;0,EXP(LN(MM10)/(MID(MG9,FIND("^",MG9)+1,LEN(MG9)))),IF(LEFT(MG9,3)="1/(",1/MM10,IF(LEFT(MG9,6)="1/Sqrt",(1/MM10)^2,IF(LEFT(MG9,3)="Log",10^MM10,MM10)))))</f>
        <v>#VALUE!</v>
      </c>
      <c r="MR8" s="57" t="e">
        <f>IF(LEFT(MN9,4)="Sqrt",MR10^2,IF(COUNTIF(MN9,"*^*")&gt;0,EXP(LN(MR10)/(MID(MN9,FIND("^",MN9)+1,LEN(MN9)))),IF(LEFT(MN9,3)="1/(",1/MR10,IF(LEFT(MN9,6)="1/Sqrt",(1/MR10)^2,IF(LEFT(MN9,3)="Log",10^MR10,MR10)))))</f>
        <v>#VALUE!</v>
      </c>
      <c r="MS8" s="57" t="e">
        <f>IF(LEFT(MN9,4)="Sqrt",MS10^2,IF(COUNTIF(MN9,"*^*")&gt;0,EXP(LN(MS10)/(MID(MN9,FIND("^",MN9)+1,LEN(MN9)))),IF(LEFT(MN9,3)="1/(",1/MS10,IF(LEFT(MN9,6)="1/Sqrt",(1/MS10)^2,IF(LEFT(MN9,3)="Log",10^MS10,MS10)))))</f>
        <v>#VALUE!</v>
      </c>
      <c r="MT8" s="57" t="e">
        <f>IF(LEFT(MN9,4)="Sqrt",MT10^2,IF(COUNTIF(MN9,"*^*")&gt;0,EXP(LN(MT10)/(MID(MN9,FIND("^",MN9)+1,LEN(MN9)))),IF(LEFT(MN9,3)="1/(",1/MT10,IF(LEFT(MN9,6)="1/Sqrt",(1/MT10)^2,IF(LEFT(MN9,3)="Log",10^MT10,MT10)))))</f>
        <v>#VALUE!</v>
      </c>
      <c r="MY8" s="57" t="e">
        <f>IF(LEFT(MU9,4)="Sqrt",MY10^2,IF(COUNTIF(MU9,"*^*")&gt;0,EXP(LN(MY10)/(MID(MU9,FIND("^",MU9)+1,LEN(MU9)))),IF(LEFT(MU9,3)="1/(",1/MY10,IF(LEFT(MU9,6)="1/Sqrt",(1/MY10)^2,IF(LEFT(MU9,3)="Log",10^MY10,MY10)))))</f>
        <v>#VALUE!</v>
      </c>
      <c r="MZ8" s="57" t="e">
        <f>IF(LEFT(MU9,4)="Sqrt",MZ10^2,IF(COUNTIF(MU9,"*^*")&gt;0,EXP(LN(MZ10)/(MID(MU9,FIND("^",MU9)+1,LEN(MU9)))),IF(LEFT(MU9,3)="1/(",1/MZ10,IF(LEFT(MU9,6)="1/Sqrt",(1/MZ10)^2,IF(LEFT(MU9,3)="Log",10^MZ10,MZ10)))))</f>
        <v>#VALUE!</v>
      </c>
      <c r="NA8" s="57" t="e">
        <f>IF(LEFT(MU9,4)="Sqrt",NA10^2,IF(COUNTIF(MU9,"*^*")&gt;0,EXP(LN(NA10)/(MID(MU9,FIND("^",MU9)+1,LEN(MU9)))),IF(LEFT(MU9,3)="1/(",1/NA10,IF(LEFT(MU9,6)="1/Sqrt",(1/NA10)^2,IF(LEFT(MU9,3)="Log",10^NA10,NA10)))))</f>
        <v>#VALUE!</v>
      </c>
      <c r="NF8" s="57" t="e">
        <f>IF(LEFT(NB9,4)="Sqrt",NF10^2,IF(COUNTIF(NB9,"*^*")&gt;0,EXP(LN(NF10)/(MID(NB9,FIND("^",NB9)+1,LEN(NB9)))),IF(LEFT(NB9,3)="1/(",1/NF10,IF(LEFT(NB9,6)="1/Sqrt",(1/NF10)^2,IF(LEFT(NB9,3)="Log",10^NF10,NF10)))))</f>
        <v>#VALUE!</v>
      </c>
      <c r="NG8" s="57" t="e">
        <f>IF(LEFT(NB9,4)="Sqrt",NG10^2,IF(COUNTIF(NB9,"*^*")&gt;0,EXP(LN(NG10)/(MID(NB9,FIND("^",NB9)+1,LEN(NB9)))),IF(LEFT(NB9,3)="1/(",1/NG10,IF(LEFT(NB9,6)="1/Sqrt",(1/NG10)^2,IF(LEFT(NB9,3)="Log",10^NG10,NG10)))))</f>
        <v>#VALUE!</v>
      </c>
      <c r="NH8" s="57" t="e">
        <f>IF(LEFT(NB9,4)="Sqrt",NH10^2,IF(COUNTIF(NB9,"*^*")&gt;0,EXP(LN(NH10)/(MID(NB9,FIND("^",NB9)+1,LEN(NB9)))),IF(LEFT(NB9,3)="1/(",1/NH10,IF(LEFT(NB9,6)="1/Sqrt",(1/NH10)^2,IF(LEFT(NB9,3)="Log",10^NH10,NH10)))))</f>
        <v>#VALUE!</v>
      </c>
      <c r="NM8" s="57" t="e">
        <f>IF(LEFT(NI9,4)="Sqrt",NM10^2,IF(COUNTIF(NI9,"*^*")&gt;0,EXP(LN(NM10)/(MID(NI9,FIND("^",NI9)+1,LEN(NI9)))),IF(LEFT(NI9,3)="1/(",1/NM10,IF(LEFT(NI9,6)="1/Sqrt",(1/NM10)^2,IF(LEFT(NI9,3)="Log",10^NM10,NM10)))))</f>
        <v>#VALUE!</v>
      </c>
      <c r="NN8" s="57" t="e">
        <f>IF(LEFT(NI9,4)="Sqrt",NN10^2,IF(COUNTIF(NI9,"*^*")&gt;0,EXP(LN(NN10)/(MID(NI9,FIND("^",NI9)+1,LEN(NI9)))),IF(LEFT(NI9,3)="1/(",1/NN10,IF(LEFT(NI9,6)="1/Sqrt",(1/NN10)^2,IF(LEFT(NI9,3)="Log",10^NN10,NN10)))))</f>
        <v>#VALUE!</v>
      </c>
      <c r="NO8" s="57" t="e">
        <f>IF(LEFT(NI9,4)="Sqrt",NO10^2,IF(COUNTIF(NI9,"*^*")&gt;0,EXP(LN(NO10)/(MID(NI9,FIND("^",NI9)+1,LEN(NI9)))),IF(LEFT(NI9,3)="1/(",1/NO10,IF(LEFT(NI9,6)="1/Sqrt",(1/NO10)^2,IF(LEFT(NI9,3)="Log",10^NO10,NO10)))))</f>
        <v>#VALUE!</v>
      </c>
      <c r="NT8" s="57" t="e">
        <f>IF(LEFT(NP9,4)="Sqrt",NT10^2,IF(COUNTIF(NP9,"*^*")&gt;0,EXP(LN(NT10)/(MID(NP9,FIND("^",NP9)+1,LEN(NP9)))),IF(LEFT(NP9,3)="1/(",1/NT10,IF(LEFT(NP9,6)="1/Sqrt",(1/NT10)^2,IF(LEFT(NP9,3)="Log",10^NT10,NT10)))))</f>
        <v>#VALUE!</v>
      </c>
      <c r="NU8" s="57" t="e">
        <f>IF(LEFT(NP9,4)="Sqrt",NU10^2,IF(COUNTIF(NP9,"*^*")&gt;0,EXP(LN(NU10)/(MID(NP9,FIND("^",NP9)+1,LEN(NP9)))),IF(LEFT(NP9,3)="1/(",1/NU10,IF(LEFT(NP9,6)="1/Sqrt",(1/NU10)^2,IF(LEFT(NP9,3)="Log",10^NU10,NU10)))))</f>
        <v>#VALUE!</v>
      </c>
      <c r="NV8" s="57" t="e">
        <f>IF(LEFT(NP9,4)="Sqrt",NV10^2,IF(COUNTIF(NP9,"*^*")&gt;0,EXP(LN(NV10)/(MID(NP9,FIND("^",NP9)+1,LEN(NP9)))),IF(LEFT(NP9,3)="1/(",1/NV10,IF(LEFT(NP9,6)="1/Sqrt",(1/NV10)^2,IF(LEFT(NP9,3)="Log",10^NV10,NV10)))))</f>
        <v>#VALUE!</v>
      </c>
      <c r="OA8" s="57" t="e">
        <f>IF(LEFT(NW9,4)="Sqrt",OA10^2,IF(COUNTIF(NW9,"*^*")&gt;0,EXP(LN(OA10)/(MID(NW9,FIND("^",NW9)+1,LEN(NW9)))),IF(LEFT(NW9,3)="1/(",1/OA10,IF(LEFT(NW9,6)="1/Sqrt",(1/OA10)^2,IF(LEFT(NW9,3)="Log",10^OA10,OA10)))))</f>
        <v>#VALUE!</v>
      </c>
      <c r="OB8" s="57" t="e">
        <f>IF(LEFT(NW9,4)="Sqrt",OB10^2,IF(COUNTIF(NW9,"*^*")&gt;0,EXP(LN(OB10)/(MID(NW9,FIND("^",NW9)+1,LEN(NW9)))),IF(LEFT(NW9,3)="1/(",1/OB10,IF(LEFT(NW9,6)="1/Sqrt",(1/OB10)^2,IF(LEFT(NW9,3)="Log",10^OB10,OB10)))))</f>
        <v>#VALUE!</v>
      </c>
      <c r="OC8" s="57" t="e">
        <f>IF(LEFT(NW9,4)="Sqrt",OC10^2,IF(COUNTIF(NW9,"*^*")&gt;0,EXP(LN(OC10)/(MID(NW9,FIND("^",NW9)+1,LEN(NW9)))),IF(LEFT(NW9,3)="1/(",1/OC10,IF(LEFT(NW9,6)="1/Sqrt",(1/OC10)^2,IF(LEFT(NW9,3)="Log",10^OC10,OC10)))))</f>
        <v>#VALUE!</v>
      </c>
      <c r="OH8" s="57" t="e">
        <f>IF(LEFT(OD9,4)="Sqrt",OH10^2,IF(COUNTIF(OD9,"*^*")&gt;0,EXP(LN(OH10)/(MID(OD9,FIND("^",OD9)+1,LEN(OD9)))),IF(LEFT(OD9,3)="1/(",1/OH10,IF(LEFT(OD9,6)="1/Sqrt",(1/OH10)^2,IF(LEFT(OD9,3)="Log",10^OH10,OH10)))))</f>
        <v>#VALUE!</v>
      </c>
      <c r="OI8" s="57" t="e">
        <f>IF(LEFT(OD9,4)="Sqrt",OI10^2,IF(COUNTIF(OD9,"*^*")&gt;0,EXP(LN(OI10)/(MID(OD9,FIND("^",OD9)+1,LEN(OD9)))),IF(LEFT(OD9,3)="1/(",1/OI10,IF(LEFT(OD9,6)="1/Sqrt",(1/OI10)^2,IF(LEFT(OD9,3)="Log",10^OI10,OI10)))))</f>
        <v>#VALUE!</v>
      </c>
      <c r="OJ8" s="57" t="e">
        <f>IF(LEFT(OD9,4)="Sqrt",OJ10^2,IF(COUNTIF(OD9,"*^*")&gt;0,EXP(LN(OJ10)/(MID(OD9,FIND("^",OD9)+1,LEN(OD9)))),IF(LEFT(OD9,3)="1/(",1/OJ10,IF(LEFT(OD9,6)="1/Sqrt",(1/OJ10)^2,IF(LEFT(OD9,3)="Log",10^OJ10,OJ10)))))</f>
        <v>#VALUE!</v>
      </c>
      <c r="OO8" s="57" t="e">
        <f>IF(LEFT(OK9,4)="Sqrt",OO10^2,IF(COUNTIF(OK9,"*^*")&gt;0,EXP(LN(OO10)/(MID(OK9,FIND("^",OK9)+1,LEN(OK9)))),IF(LEFT(OK9,3)="1/(",1/OO10,IF(LEFT(OK9,6)="1/Sqrt",(1/OO10)^2,IF(LEFT(OK9,3)="Log",10^OO10,OO10)))))</f>
        <v>#VALUE!</v>
      </c>
      <c r="OP8" s="57" t="e">
        <f>IF(LEFT(OK9,4)="Sqrt",OP10^2,IF(COUNTIF(OK9,"*^*")&gt;0,EXP(LN(OP10)/(MID(OK9,FIND("^",OK9)+1,LEN(OK9)))),IF(LEFT(OK9,3)="1/(",1/OP10,IF(LEFT(OK9,6)="1/Sqrt",(1/OP10)^2,IF(LEFT(OK9,3)="Log",10^OP10,OP10)))))</f>
        <v>#VALUE!</v>
      </c>
      <c r="OQ8" s="57" t="e">
        <f>IF(LEFT(OK9,4)="Sqrt",OQ10^2,IF(COUNTIF(OK9,"*^*")&gt;0,EXP(LN(OQ10)/(MID(OK9,FIND("^",OK9)+1,LEN(OK9)))),IF(LEFT(OK9,3)="1/(",1/OQ10,IF(LEFT(OK9,6)="1/Sqrt",(1/OQ10)^2,IF(LEFT(OK9,3)="Log",10^OQ10,OQ10)))))</f>
        <v>#VALUE!</v>
      </c>
      <c r="OV8" s="57" t="e">
        <f>IF(LEFT(OR9,4)="Sqrt",OV10^2,IF(COUNTIF(OR9,"*^*")&gt;0,EXP(LN(OV10)/(MID(OR9,FIND("^",OR9)+1,LEN(OR9)))),IF(LEFT(OR9,3)="1/(",1/OV10,IF(LEFT(OR9,6)="1/Sqrt",(1/OV10)^2,IF(LEFT(OR9,3)="Log",10^OV10,OV10)))))</f>
        <v>#VALUE!</v>
      </c>
      <c r="OW8" s="57" t="e">
        <f>IF(LEFT(OR9,4)="Sqrt",OW10^2,IF(COUNTIF(OR9,"*^*")&gt;0,EXP(LN(OW10)/(MID(OR9,FIND("^",OR9)+1,LEN(OR9)))),IF(LEFT(OR9,3)="1/(",1/OW10,IF(LEFT(OR9,6)="1/Sqrt",(1/OW10)^2,IF(LEFT(OR9,3)="Log",10^OW10,OW10)))))</f>
        <v>#VALUE!</v>
      </c>
      <c r="OX8" s="57" t="e">
        <f>IF(LEFT(OR9,4)="Sqrt",OX10^2,IF(COUNTIF(OR9,"*^*")&gt;0,EXP(LN(OX10)/(MID(OR9,FIND("^",OR9)+1,LEN(OR9)))),IF(LEFT(OR9,3)="1/(",1/OX10,IF(LEFT(OR9,6)="1/Sqrt",(1/OX10)^2,IF(LEFT(OR9,3)="Log",10^OX10,OX10)))))</f>
        <v>#VALUE!</v>
      </c>
      <c r="PC8" s="57" t="e">
        <f>IF(LEFT(OY9,4)="Sqrt",PC10^2,IF(COUNTIF(OY9,"*^*")&gt;0,EXP(LN(PC10)/(MID(OY9,FIND("^",OY9)+1,LEN(OY9)))),IF(LEFT(OY9,3)="1/(",1/PC10,IF(LEFT(OY9,6)="1/Sqrt",(1/PC10)^2,IF(LEFT(OY9,3)="Log",10^PC10,PC10)))))</f>
        <v>#VALUE!</v>
      </c>
      <c r="PD8" s="57" t="e">
        <f>IF(LEFT(OY9,4)="Sqrt",PD10^2,IF(COUNTIF(OY9,"*^*")&gt;0,EXP(LN(PD10)/(MID(OY9,FIND("^",OY9)+1,LEN(OY9)))),IF(LEFT(OY9,3)="1/(",1/PD10,IF(LEFT(OY9,6)="1/Sqrt",(1/PD10)^2,IF(LEFT(OY9,3)="Log",10^PD10,PD10)))))</f>
        <v>#VALUE!</v>
      </c>
      <c r="PE8" s="57" t="e">
        <f>IF(LEFT(OY9,4)="Sqrt",PE10^2,IF(COUNTIF(OY9,"*^*")&gt;0,EXP(LN(PE10)/(MID(OY9,FIND("^",OY9)+1,LEN(OY9)))),IF(LEFT(OY9,3)="1/(",1/PE10,IF(LEFT(OY9,6)="1/Sqrt",(1/PE10)^2,IF(LEFT(OY9,3)="Log",10^PE10,PE10)))))</f>
        <v>#VALUE!</v>
      </c>
      <c r="PJ8" s="57" t="e">
        <f>IF(LEFT(PF9,4)="Sqrt",PJ10^2,IF(COUNTIF(PF9,"*^*")&gt;0,EXP(LN(PJ10)/(MID(PF9,FIND("^",PF9)+1,LEN(PF9)))),IF(LEFT(PF9,3)="1/(",1/PJ10,IF(LEFT(PF9,6)="1/Sqrt",(1/PJ10)^2,IF(LEFT(PF9,3)="Log",10^PJ10,PJ10)))))</f>
        <v>#VALUE!</v>
      </c>
      <c r="PK8" s="57" t="e">
        <f>IF(LEFT(PF9,4)="Sqrt",PK10^2,IF(COUNTIF(PF9,"*^*")&gt;0,EXP(LN(PK10)/(MID(PF9,FIND("^",PF9)+1,LEN(PF9)))),IF(LEFT(PF9,3)="1/(",1/PK10,IF(LEFT(PF9,6)="1/Sqrt",(1/PK10)^2,IF(LEFT(PF9,3)="Log",10^PK10,PK10)))))</f>
        <v>#VALUE!</v>
      </c>
      <c r="PL8" s="57" t="e">
        <f>IF(LEFT(PF9,4)="Sqrt",PL10^2,IF(COUNTIF(PF9,"*^*")&gt;0,EXP(LN(PL10)/(MID(PF9,FIND("^",PF9)+1,LEN(PF9)))),IF(LEFT(PF9,3)="1/(",1/PL10,IF(LEFT(PF9,6)="1/Sqrt",(1/PL10)^2,IF(LEFT(PF9,3)="Log",10^PL10,PL10)))))</f>
        <v>#VALUE!</v>
      </c>
      <c r="PQ8" s="57" t="e">
        <f>IF(LEFT(PM9,4)="Sqrt",PQ10^2,IF(COUNTIF(PM9,"*^*")&gt;0,EXP(LN(PQ10)/(MID(PM9,FIND("^",PM9)+1,LEN(PM9)))),IF(LEFT(PM9,3)="1/(",1/PQ10,IF(LEFT(PM9,6)="1/Sqrt",(1/PQ10)^2,IF(LEFT(PM9,3)="Log",10^PQ10,PQ10)))))</f>
        <v>#VALUE!</v>
      </c>
      <c r="PR8" s="57" t="e">
        <f>IF(LEFT(PM9,4)="Sqrt",PR10^2,IF(COUNTIF(PM9,"*^*")&gt;0,EXP(LN(PR10)/(MID(PM9,FIND("^",PM9)+1,LEN(PM9)))),IF(LEFT(PM9,3)="1/(",1/PR10,IF(LEFT(PM9,6)="1/Sqrt",(1/PR10)^2,IF(LEFT(PM9,3)="Log",10^PR10,PR10)))))</f>
        <v>#VALUE!</v>
      </c>
      <c r="PS8" s="57" t="e">
        <f>IF(LEFT(PM9,4)="Sqrt",PS10^2,IF(COUNTIF(PM9,"*^*")&gt;0,EXP(LN(PS10)/(MID(PM9,FIND("^",PM9)+1,LEN(PM9)))),IF(LEFT(PM9,3)="1/(",1/PS10,IF(LEFT(PM9,6)="1/Sqrt",(1/PS10)^2,IF(LEFT(PM9,3)="Log",10^PS10,PS10)))))</f>
        <v>#VALUE!</v>
      </c>
      <c r="PX8" s="57" t="e">
        <f>IF(LEFT(PT9,4)="Sqrt",PX10^2,IF(COUNTIF(PT9,"*^*")&gt;0,EXP(LN(PX10)/(MID(PT9,FIND("^",PT9)+1,LEN(PT9)))),IF(LEFT(PT9,3)="1/(",1/PX10,IF(LEFT(PT9,6)="1/Sqrt",(1/PX10)^2,IF(LEFT(PT9,3)="Log",10^PX10,PX10)))))</f>
        <v>#VALUE!</v>
      </c>
      <c r="PY8" s="57" t="e">
        <f>IF(LEFT(PT9,4)="Sqrt",PY10^2,IF(COUNTIF(PT9,"*^*")&gt;0,EXP(LN(PY10)/(MID(PT9,FIND("^",PT9)+1,LEN(PT9)))),IF(LEFT(PT9,3)="1/(",1/PY10,IF(LEFT(PT9,6)="1/Sqrt",(1/PY10)^2,IF(LEFT(PT9,3)="Log",10^PY10,PY10)))))</f>
        <v>#VALUE!</v>
      </c>
      <c r="PZ8" s="57" t="e">
        <f>IF(LEFT(PT9,4)="Sqrt",PZ10^2,IF(COUNTIF(PT9,"*^*")&gt;0,EXP(LN(PZ10)/(MID(PT9,FIND("^",PT9)+1,LEN(PT9)))),IF(LEFT(PT9,3)="1/(",1/PZ10,IF(LEFT(PT9,6)="1/Sqrt",(1/PZ10)^2,IF(LEFT(PT9,3)="Log",10^PZ10,PZ10)))))</f>
        <v>#VALUE!</v>
      </c>
      <c r="QE8" s="57" t="e">
        <f>IF(LEFT(QA9,4)="Sqrt",QE10^2,IF(COUNTIF(QA9,"*^*")&gt;0,EXP(LN(QE10)/(MID(QA9,FIND("^",QA9)+1,LEN(QA9)))),IF(LEFT(QA9,3)="1/(",1/QE10,IF(LEFT(QA9,6)="1/Sqrt",(1/QE10)^2,IF(LEFT(QA9,3)="Log",10^QE10,QE10)))))</f>
        <v>#VALUE!</v>
      </c>
      <c r="QF8" s="57" t="e">
        <f>IF(LEFT(QA9,4)="Sqrt",QF10^2,IF(COUNTIF(QA9,"*^*")&gt;0,EXP(LN(QF10)/(MID(QA9,FIND("^",QA9)+1,LEN(QA9)))),IF(LEFT(QA9,3)="1/(",1/QF10,IF(LEFT(QA9,6)="1/Sqrt",(1/QF10)^2,IF(LEFT(QA9,3)="Log",10^QF10,QF10)))))</f>
        <v>#VALUE!</v>
      </c>
      <c r="QG8" s="57" t="e">
        <f>IF(LEFT(QA9,4)="Sqrt",QG10^2,IF(COUNTIF(QA9,"*^*")&gt;0,EXP(LN(QG10)/(MID(QA9,FIND("^",QA9)+1,LEN(QA9)))),IF(LEFT(QA9,3)="1/(",1/QG10,IF(LEFT(QA9,6)="1/Sqrt",(1/QG10)^2,IF(LEFT(QA9,3)="Log",10^QG10,QG10)))))</f>
        <v>#VALUE!</v>
      </c>
      <c r="QL8" s="57" t="e">
        <f>IF(LEFT(QH9,4)="Sqrt",QL10^2,IF(COUNTIF(QH9,"*^*")&gt;0,EXP(LN(QL10)/(MID(QH9,FIND("^",QH9)+1,LEN(QH9)))),IF(LEFT(QH9,3)="1/(",1/QL10,IF(LEFT(QH9,6)="1/Sqrt",(1/QL10)^2,IF(LEFT(QH9,3)="Log",10^QL10,QL10)))))</f>
        <v>#VALUE!</v>
      </c>
      <c r="QM8" s="57" t="e">
        <f>IF(LEFT(QH9,4)="Sqrt",QM10^2,IF(COUNTIF(QH9,"*^*")&gt;0,EXP(LN(QM10)/(MID(QH9,FIND("^",QH9)+1,LEN(QH9)))),IF(LEFT(QH9,3)="1/(",1/QM10,IF(LEFT(QH9,6)="1/Sqrt",(1/QM10)^2,IF(LEFT(QH9,3)="Log",10^QM10,QM10)))))</f>
        <v>#VALUE!</v>
      </c>
      <c r="QN8" s="57" t="e">
        <f>IF(LEFT(QH9,4)="Sqrt",QN10^2,IF(COUNTIF(QH9,"*^*")&gt;0,EXP(LN(QN10)/(MID(QH9,FIND("^",QH9)+1,LEN(QH9)))),IF(LEFT(QH9,3)="1/(",1/QN10,IF(LEFT(QH9,6)="1/Sqrt",(1/QN10)^2,IF(LEFT(QH9,3)="Log",10^QN10,QN10)))))</f>
        <v>#VALUE!</v>
      </c>
      <c r="QS8" s="57" t="e">
        <f>IF(LEFT(QO9,4)="Sqrt",QS10^2,IF(COUNTIF(QO9,"*^*")&gt;0,EXP(LN(QS10)/(MID(QO9,FIND("^",QO9)+1,LEN(QO9)))),IF(LEFT(QO9,3)="1/(",1/QS10,IF(LEFT(QO9,6)="1/Sqrt",(1/QS10)^2,IF(LEFT(QO9,3)="Log",10^QS10,QS10)))))</f>
        <v>#VALUE!</v>
      </c>
      <c r="QT8" s="57" t="e">
        <f>IF(LEFT(QO9,4)="Sqrt",QT10^2,IF(COUNTIF(QO9,"*^*")&gt;0,EXP(LN(QT10)/(MID(QO9,FIND("^",QO9)+1,LEN(QO9)))),IF(LEFT(QO9,3)="1/(",1/QT10,IF(LEFT(QO9,6)="1/Sqrt",(1/QT10)^2,IF(LEFT(QO9,3)="Log",10^QT10,QT10)))))</f>
        <v>#VALUE!</v>
      </c>
      <c r="QU8" s="57" t="e">
        <f>IF(LEFT(QO9,4)="Sqrt",QU10^2,IF(COUNTIF(QO9,"*^*")&gt;0,EXP(LN(QU10)/(MID(QO9,FIND("^",QO9)+1,LEN(QO9)))),IF(LEFT(QO9,3)="1/(",1/QU10,IF(LEFT(QO9,6)="1/Sqrt",(1/QU10)^2,IF(LEFT(QO9,3)="Log",10^QU10,QU10)))))</f>
        <v>#VALUE!</v>
      </c>
      <c r="QZ8" s="57" t="e">
        <f>IF(LEFT(QV9,4)="Sqrt",QZ10^2,IF(COUNTIF(QV9,"*^*")&gt;0,EXP(LN(QZ10)/(MID(QV9,FIND("^",QV9)+1,LEN(QV9)))),IF(LEFT(QV9,3)="1/(",1/QZ10,IF(LEFT(QV9,6)="1/Sqrt",(1/QZ10)^2,IF(LEFT(QV9,3)="Log",10^QZ10,QZ10)))))</f>
        <v>#VALUE!</v>
      </c>
      <c r="RA8" s="57" t="e">
        <f>IF(LEFT(QV9,4)="Sqrt",RA10^2,IF(COUNTIF(QV9,"*^*")&gt;0,EXP(LN(RA10)/(MID(QV9,FIND("^",QV9)+1,LEN(QV9)))),IF(LEFT(QV9,3)="1/(",1/RA10,IF(LEFT(QV9,6)="1/Sqrt",(1/RA10)^2,IF(LEFT(QV9,3)="Log",10^RA10,RA10)))))</f>
        <v>#VALUE!</v>
      </c>
      <c r="RB8" s="57" t="e">
        <f>IF(LEFT(QV9,4)="Sqrt",RB10^2,IF(COUNTIF(QV9,"*^*")&gt;0,EXP(LN(RB10)/(MID(QV9,FIND("^",QV9)+1,LEN(QV9)))),IF(LEFT(QV9,3)="1/(",1/RB10,IF(LEFT(QV9,6)="1/Sqrt",(1/RB10)^2,IF(LEFT(QV9,3)="Log",10^RB10,RB10)))))</f>
        <v>#VALUE!</v>
      </c>
      <c r="RG8" s="57" t="e">
        <f>IF(LEFT(RC9,4)="Sqrt",RG10^2,IF(COUNTIF(RC9,"*^*")&gt;0,EXP(LN(RG10)/(MID(RC9,FIND("^",RC9)+1,LEN(RC9)))),IF(LEFT(RC9,3)="1/(",1/RG10,IF(LEFT(RC9,6)="1/Sqrt",(1/RG10)^2,IF(LEFT(RC9,3)="Log",10^RG10,RG10)))))</f>
        <v>#VALUE!</v>
      </c>
      <c r="RH8" s="57" t="e">
        <f>IF(LEFT(RC9,4)="Sqrt",RH10^2,IF(COUNTIF(RC9,"*^*")&gt;0,EXP(LN(RH10)/(MID(RC9,FIND("^",RC9)+1,LEN(RC9)))),IF(LEFT(RC9,3)="1/(",1/RH10,IF(LEFT(RC9,6)="1/Sqrt",(1/RH10)^2,IF(LEFT(RC9,3)="Log",10^RH10,RH10)))))</f>
        <v>#VALUE!</v>
      </c>
      <c r="RI8" s="57" t="e">
        <f>IF(LEFT(RC9,4)="Sqrt",RI10^2,IF(COUNTIF(RC9,"*^*")&gt;0,EXP(LN(RI10)/(MID(RC9,FIND("^",RC9)+1,LEN(RC9)))),IF(LEFT(RC9,3)="1/(",1/RI10,IF(LEFT(RC9,6)="1/Sqrt",(1/RI10)^2,IF(LEFT(RC9,3)="Log",10^RI10,RI10)))))</f>
        <v>#VALUE!</v>
      </c>
      <c r="RN8" s="57" t="e">
        <f>IF(LEFT(RJ9,4)="Sqrt",RN10^2,IF(COUNTIF(RJ9,"*^*")&gt;0,EXP(LN(RN10)/(MID(RJ9,FIND("^",RJ9)+1,LEN(RJ9)))),IF(LEFT(RJ9,3)="1/(",1/RN10,IF(LEFT(RJ9,6)="1/Sqrt",(1/RN10)^2,IF(LEFT(RJ9,3)="Log",10^RN10,RN10)))))</f>
        <v>#VALUE!</v>
      </c>
      <c r="RO8" s="57" t="e">
        <f>IF(LEFT(RJ9,4)="Sqrt",RO10^2,IF(COUNTIF(RJ9,"*^*")&gt;0,EXP(LN(RO10)/(MID(RJ9,FIND("^",RJ9)+1,LEN(RJ9)))),IF(LEFT(RJ9,3)="1/(",1/RO10,IF(LEFT(RJ9,6)="1/Sqrt",(1/RO10)^2,IF(LEFT(RJ9,3)="Log",10^RO10,RO10)))))</f>
        <v>#VALUE!</v>
      </c>
      <c r="RP8" s="57" t="e">
        <f>IF(LEFT(RJ9,4)="Sqrt",RP10^2,IF(COUNTIF(RJ9,"*^*")&gt;0,EXP(LN(RP10)/(MID(RJ9,FIND("^",RJ9)+1,LEN(RJ9)))),IF(LEFT(RJ9,3)="1/(",1/RP10,IF(LEFT(RJ9,6)="1/Sqrt",(1/RP10)^2,IF(LEFT(RJ9,3)="Log",10^RP10,RP10)))))</f>
        <v>#VALUE!</v>
      </c>
      <c r="RU8" s="57" t="e">
        <f>IF(LEFT(RQ9,4)="Sqrt",RU10^2,IF(COUNTIF(RQ9,"*^*")&gt;0,EXP(LN(RU10)/(MID(RQ9,FIND("^",RQ9)+1,LEN(RQ9)))),IF(LEFT(RQ9,3)="1/(",1/RU10,IF(LEFT(RQ9,6)="1/Sqrt",(1/RU10)^2,IF(LEFT(RQ9,3)="Log",10^RU10,RU10)))))</f>
        <v>#VALUE!</v>
      </c>
      <c r="RV8" s="57" t="e">
        <f>IF(LEFT(RQ9,4)="Sqrt",RV10^2,IF(COUNTIF(RQ9,"*^*")&gt;0,EXP(LN(RV10)/(MID(RQ9,FIND("^",RQ9)+1,LEN(RQ9)))),IF(LEFT(RQ9,3)="1/(",1/RV10,IF(LEFT(RQ9,6)="1/Sqrt",(1/RV10)^2,IF(LEFT(RQ9,3)="Log",10^RV10,RV10)))))</f>
        <v>#VALUE!</v>
      </c>
      <c r="RW8" s="57" t="e">
        <f>IF(LEFT(RQ9,4)="Sqrt",RW10^2,IF(COUNTIF(RQ9,"*^*")&gt;0,EXP(LN(RW10)/(MID(RQ9,FIND("^",RQ9)+1,LEN(RQ9)))),IF(LEFT(RQ9,3)="1/(",1/RW10,IF(LEFT(RQ9,6)="1/Sqrt",(1/RW10)^2,IF(LEFT(RQ9,3)="Log",10^RW10,RW10)))))</f>
        <v>#VALUE!</v>
      </c>
      <c r="SB8" s="57" t="e">
        <f>IF(LEFT(RX9,4)="Sqrt",SB10^2,IF(COUNTIF(RX9,"*^*")&gt;0,EXP(LN(SB10)/(MID(RX9,FIND("^",RX9)+1,LEN(RX9)))),IF(LEFT(RX9,3)="1/(",1/SB10,IF(LEFT(RX9,6)="1/Sqrt",(1/SB10)^2,IF(LEFT(RX9,3)="Log",10^SB10,SB10)))))</f>
        <v>#VALUE!</v>
      </c>
      <c r="SC8" s="57" t="e">
        <f>IF(LEFT(RX9,4)="Sqrt",SC10^2,IF(COUNTIF(RX9,"*^*")&gt;0,EXP(LN(SC10)/(MID(RX9,FIND("^",RX9)+1,LEN(RX9)))),IF(LEFT(RX9,3)="1/(",1/SC10,IF(LEFT(RX9,6)="1/Sqrt",(1/SC10)^2,IF(LEFT(RX9,3)="Log",10^SC10,SC10)))))</f>
        <v>#VALUE!</v>
      </c>
      <c r="SD8" s="57" t="e">
        <f>IF(LEFT(RX9,4)="Sqrt",SD10^2,IF(COUNTIF(RX9,"*^*")&gt;0,EXP(LN(SD10)/(MID(RX9,FIND("^",RX9)+1,LEN(RX9)))),IF(LEFT(RX9,3)="1/(",1/SD10,IF(LEFT(RX9,6)="1/Sqrt",(1/SD10)^2,IF(LEFT(RX9,3)="Log",10^SD10,SD10)))))</f>
        <v>#VALUE!</v>
      </c>
      <c r="SI8" s="57" t="e">
        <f>IF(LEFT(SE9,4)="Sqrt",SI10^2,IF(COUNTIF(SE9,"*^*")&gt;0,EXP(LN(SI10)/(MID(SE9,FIND("^",SE9)+1,LEN(SE9)))),IF(LEFT(SE9,3)="1/(",1/SI10,IF(LEFT(SE9,6)="1/Sqrt",(1/SI10)^2,IF(LEFT(SE9,3)="Log",10^SI10,SI10)))))</f>
        <v>#VALUE!</v>
      </c>
      <c r="SJ8" s="57" t="e">
        <f>IF(LEFT(SE9,4)="Sqrt",SJ10^2,IF(COUNTIF(SE9,"*^*")&gt;0,EXP(LN(SJ10)/(MID(SE9,FIND("^",SE9)+1,LEN(SE9)))),IF(LEFT(SE9,3)="1/(",1/SJ10,IF(LEFT(SE9,6)="1/Sqrt",(1/SJ10)^2,IF(LEFT(SE9,3)="Log",10^SJ10,SJ10)))))</f>
        <v>#VALUE!</v>
      </c>
      <c r="SK8" s="57" t="e">
        <f>IF(LEFT(SE9,4)="Sqrt",SK10^2,IF(COUNTIF(SE9,"*^*")&gt;0,EXP(LN(SK10)/(MID(SE9,FIND("^",SE9)+1,LEN(SE9)))),IF(LEFT(SE9,3)="1/(",1/SK10,IF(LEFT(SE9,6)="1/Sqrt",(1/SK10)^2,IF(LEFT(SE9,3)="Log",10^SK10,SK10)))))</f>
        <v>#VALUE!</v>
      </c>
      <c r="SP8" s="57" t="e">
        <f>IF(LEFT(SL9,4)="Sqrt",SP10^2,IF(COUNTIF(SL9,"*^*")&gt;0,EXP(LN(SP10)/(MID(SL9,FIND("^",SL9)+1,LEN(SL9)))),IF(LEFT(SL9,3)="1/(",1/SP10,IF(LEFT(SL9,6)="1/Sqrt",(1/SP10)^2,IF(LEFT(SL9,3)="Log",10^SP10,SP10)))))</f>
        <v>#VALUE!</v>
      </c>
      <c r="SQ8" s="57" t="e">
        <f>IF(LEFT(SL9,4)="Sqrt",SQ10^2,IF(COUNTIF(SL9,"*^*")&gt;0,EXP(LN(SQ10)/(MID(SL9,FIND("^",SL9)+1,LEN(SL9)))),IF(LEFT(SL9,3)="1/(",1/SQ10,IF(LEFT(SL9,6)="1/Sqrt",(1/SQ10)^2,IF(LEFT(SL9,3)="Log",10^SQ10,SQ10)))))</f>
        <v>#VALUE!</v>
      </c>
      <c r="SR8" s="57" t="e">
        <f>IF(LEFT(SL9,4)="Sqrt",SR10^2,IF(COUNTIF(SL9,"*^*")&gt;0,EXP(LN(SR10)/(MID(SL9,FIND("^",SL9)+1,LEN(SL9)))),IF(LEFT(SL9,3)="1/(",1/SR10,IF(LEFT(SL9,6)="1/Sqrt",(1/SR10)^2,IF(LEFT(SL9,3)="Log",10^SR10,SR10)))))</f>
        <v>#VALUE!</v>
      </c>
      <c r="SW8" s="57" t="e">
        <f>IF(LEFT(SS9,4)="Sqrt",SW10^2,IF(COUNTIF(SS9,"*^*")&gt;0,EXP(LN(SW10)/(MID(SS9,FIND("^",SS9)+1,LEN(SS9)))),IF(LEFT(SS9,3)="1/(",1/SW10,IF(LEFT(SS9,6)="1/Sqrt",(1/SW10)^2,IF(LEFT(SS9,3)="Log",10^SW10,SW10)))))</f>
        <v>#VALUE!</v>
      </c>
      <c r="SX8" s="57" t="e">
        <f>IF(LEFT(SS9,4)="Sqrt",SX10^2,IF(COUNTIF(SS9,"*^*")&gt;0,EXP(LN(SX10)/(MID(SS9,FIND("^",SS9)+1,LEN(SS9)))),IF(LEFT(SS9,3)="1/(",1/SX10,IF(LEFT(SS9,6)="1/Sqrt",(1/SX10)^2,IF(LEFT(SS9,3)="Log",10^SX10,SX10)))))</f>
        <v>#VALUE!</v>
      </c>
      <c r="SY8" s="57" t="e">
        <f>IF(LEFT(SS9,4)="Sqrt",SY10^2,IF(COUNTIF(SS9,"*^*")&gt;0,EXP(LN(SY10)/(MID(SS9,FIND("^",SS9)+1,LEN(SS9)))),IF(LEFT(SS9,3)="1/(",1/SY10,IF(LEFT(SS9,6)="1/Sqrt",(1/SY10)^2,IF(LEFT(SS9,3)="Log",10^SY10,SY10)))))</f>
        <v>#VALUE!</v>
      </c>
      <c r="TD8" s="57" t="e">
        <f>IF(LEFT(SZ9,4)="Sqrt",TD10^2,IF(COUNTIF(SZ9,"*^*")&gt;0,EXP(LN(TD10)/(MID(SZ9,FIND("^",SZ9)+1,LEN(SZ9)))),IF(LEFT(SZ9,3)="1/(",1/TD10,IF(LEFT(SZ9,6)="1/Sqrt",(1/TD10)^2,IF(LEFT(SZ9,3)="Log",10^TD10,TD10)))))</f>
        <v>#VALUE!</v>
      </c>
      <c r="TE8" s="57" t="e">
        <f>IF(LEFT(SZ9,4)="Sqrt",TE10^2,IF(COUNTIF(SZ9,"*^*")&gt;0,EXP(LN(TE10)/(MID(SZ9,FIND("^",SZ9)+1,LEN(SZ9)))),IF(LEFT(SZ9,3)="1/(",1/TE10,IF(LEFT(SZ9,6)="1/Sqrt",(1/TE10)^2,IF(LEFT(SZ9,3)="Log",10^TE10,TE10)))))</f>
        <v>#VALUE!</v>
      </c>
      <c r="TF8" s="57" t="e">
        <f>IF(LEFT(SZ9,4)="Sqrt",TF10^2,IF(COUNTIF(SZ9,"*^*")&gt;0,EXP(LN(TF10)/(MID(SZ9,FIND("^",SZ9)+1,LEN(SZ9)))),IF(LEFT(SZ9,3)="1/(",1/TF10,IF(LEFT(SZ9,6)="1/Sqrt",(1/TF10)^2,IF(LEFT(SZ9,3)="Log",10^TF10,TF10)))))</f>
        <v>#VALUE!</v>
      </c>
      <c r="TK8" s="57" t="e">
        <f>IF(LEFT(TG9,4)="Sqrt",TK10^2,IF(COUNTIF(TG9,"*^*")&gt;0,EXP(LN(TK10)/(MID(TG9,FIND("^",TG9)+1,LEN(TG9)))),IF(LEFT(TG9,3)="1/(",1/TK10,IF(LEFT(TG9,6)="1/Sqrt",(1/TK10)^2,IF(LEFT(TG9,3)="Log",10^TK10,TK10)))))</f>
        <v>#VALUE!</v>
      </c>
      <c r="TL8" s="57" t="e">
        <f>IF(LEFT(TG9,4)="Sqrt",TL10^2,IF(COUNTIF(TG9,"*^*")&gt;0,EXP(LN(TL10)/(MID(TG9,FIND("^",TG9)+1,LEN(TG9)))),IF(LEFT(TG9,3)="1/(",1/TL10,IF(LEFT(TG9,6)="1/Sqrt",(1/TL10)^2,IF(LEFT(TG9,3)="Log",10^TL10,TL10)))))</f>
        <v>#VALUE!</v>
      </c>
      <c r="TM8" s="57" t="e">
        <f>IF(LEFT(TG9,4)="Sqrt",TM10^2,IF(COUNTIF(TG9,"*^*")&gt;0,EXP(LN(TM10)/(MID(TG9,FIND("^",TG9)+1,LEN(TG9)))),IF(LEFT(TG9,3)="1/(",1/TM10,IF(LEFT(TG9,6)="1/Sqrt",(1/TM10)^2,IF(LEFT(TG9,3)="Log",10^TM10,TM10)))))</f>
        <v>#VALUE!</v>
      </c>
      <c r="TR8" s="57" t="e">
        <f>IF(LEFT(TN9,4)="Sqrt",TR10^2,IF(COUNTIF(TN9,"*^*")&gt;0,EXP(LN(TR10)/(MID(TN9,FIND("^",TN9)+1,LEN(TN9)))),IF(LEFT(TN9,3)="1/(",1/TR10,IF(LEFT(TN9,6)="1/Sqrt",(1/TR10)^2,IF(LEFT(TN9,3)="Log",10^TR10,TR10)))))</f>
        <v>#VALUE!</v>
      </c>
      <c r="TS8" s="57" t="e">
        <f>IF(LEFT(TN9,4)="Sqrt",TS10^2,IF(COUNTIF(TN9,"*^*")&gt;0,EXP(LN(TS10)/(MID(TN9,FIND("^",TN9)+1,LEN(TN9)))),IF(LEFT(TN9,3)="1/(",1/TS10,IF(LEFT(TN9,6)="1/Sqrt",(1/TS10)^2,IF(LEFT(TN9,3)="Log",10^TS10,TS10)))))</f>
        <v>#VALUE!</v>
      </c>
      <c r="TT8" s="57" t="e">
        <f>IF(LEFT(TN9,4)="Sqrt",TT10^2,IF(COUNTIF(TN9,"*^*")&gt;0,EXP(LN(TT10)/(MID(TN9,FIND("^",TN9)+1,LEN(TN9)))),IF(LEFT(TN9,3)="1/(",1/TT10,IF(LEFT(TN9,6)="1/Sqrt",(1/TT10)^2,IF(LEFT(TN9,3)="Log",10^TT10,TT10)))))</f>
        <v>#VALUE!</v>
      </c>
      <c r="TY8" s="57" t="e">
        <f>IF(LEFT(TU9,4)="Sqrt",TY10^2,IF(COUNTIF(TU9,"*^*")&gt;0,EXP(LN(TY10)/(MID(TU9,FIND("^",TU9)+1,LEN(TU9)))),IF(LEFT(TU9,3)="1/(",1/TY10,IF(LEFT(TU9,6)="1/Sqrt",(1/TY10)^2,IF(LEFT(TU9,3)="Log",10^TY10,TY10)))))</f>
        <v>#VALUE!</v>
      </c>
      <c r="TZ8" s="57" t="e">
        <f>IF(LEFT(TU9,4)="Sqrt",TZ10^2,IF(COUNTIF(TU9,"*^*")&gt;0,EXP(LN(TZ10)/(MID(TU9,FIND("^",TU9)+1,LEN(TU9)))),IF(LEFT(TU9,3)="1/(",1/TZ10,IF(LEFT(TU9,6)="1/Sqrt",(1/TZ10)^2,IF(LEFT(TU9,3)="Log",10^TZ10,TZ10)))))</f>
        <v>#VALUE!</v>
      </c>
      <c r="UA8" s="57" t="e">
        <f>IF(LEFT(TU9,4)="Sqrt",UA10^2,IF(COUNTIF(TU9,"*^*")&gt;0,EXP(LN(UA10)/(MID(TU9,FIND("^",TU9)+1,LEN(TU9)))),IF(LEFT(TU9,3)="1/(",1/UA10,IF(LEFT(TU9,6)="1/Sqrt",(1/UA10)^2,IF(LEFT(TU9,3)="Log",10^UA10,UA10)))))</f>
        <v>#VALUE!</v>
      </c>
      <c r="UF8" s="57" t="e">
        <f>IF(LEFT(UB9,4)="Sqrt",UF10^2,IF(COUNTIF(UB9,"*^*")&gt;0,EXP(LN(UF10)/(MID(UB9,FIND("^",UB9)+1,LEN(UB9)))),IF(LEFT(UB9,3)="1/(",1/UF10,IF(LEFT(UB9,6)="1/Sqrt",(1/UF10)^2,IF(LEFT(UB9,3)="Log",10^UF10,UF10)))))</f>
        <v>#VALUE!</v>
      </c>
      <c r="UG8" s="57" t="e">
        <f>IF(LEFT(UB9,4)="Sqrt",UG10^2,IF(COUNTIF(UB9,"*^*")&gt;0,EXP(LN(UG10)/(MID(UB9,FIND("^",UB9)+1,LEN(UB9)))),IF(LEFT(UB9,3)="1/(",1/UG10,IF(LEFT(UB9,6)="1/Sqrt",(1/UG10)^2,IF(LEFT(UB9,3)="Log",10^UG10,UG10)))))</f>
        <v>#VALUE!</v>
      </c>
      <c r="UH8" s="57" t="e">
        <f>IF(LEFT(UB9,4)="Sqrt",UH10^2,IF(COUNTIF(UB9,"*^*")&gt;0,EXP(LN(UH10)/(MID(UB9,FIND("^",UB9)+1,LEN(UB9)))),IF(LEFT(UB9,3)="1/(",1/UH10,IF(LEFT(UB9,6)="1/Sqrt",(1/UH10)^2,IF(LEFT(UB9,3)="Log",10^UH10,UH10)))))</f>
        <v>#VALUE!</v>
      </c>
      <c r="UM8" s="57" t="e">
        <f>IF(LEFT(UI9,4)="Sqrt",UM10^2,IF(COUNTIF(UI9,"*^*")&gt;0,EXP(LN(UM10)/(MID(UI9,FIND("^",UI9)+1,LEN(UI9)))),IF(LEFT(UI9,3)="1/(",1/UM10,IF(LEFT(UI9,6)="1/Sqrt",(1/UM10)^2,IF(LEFT(UI9,3)="Log",10^UM10,UM10)))))</f>
        <v>#VALUE!</v>
      </c>
      <c r="UN8" s="57" t="e">
        <f>IF(LEFT(UI9,4)="Sqrt",UN10^2,IF(COUNTIF(UI9,"*^*")&gt;0,EXP(LN(UN10)/(MID(UI9,FIND("^",UI9)+1,LEN(UI9)))),IF(LEFT(UI9,3)="1/(",1/UN10,IF(LEFT(UI9,6)="1/Sqrt",(1/UN10)^2,IF(LEFT(UI9,3)="Log",10^UN10,UN10)))))</f>
        <v>#VALUE!</v>
      </c>
      <c r="UO8" s="57" t="e">
        <f>IF(LEFT(UI9,4)="Sqrt",UO10^2,IF(COUNTIF(UI9,"*^*")&gt;0,EXP(LN(UO10)/(MID(UI9,FIND("^",UI9)+1,LEN(UI9)))),IF(LEFT(UI9,3)="1/(",1/UO10,IF(LEFT(UI9,6)="1/Sqrt",(1/UO10)^2,IF(LEFT(UI9,3)="Log",10^UO10,UO10)))))</f>
        <v>#VALUE!</v>
      </c>
      <c r="UT8" s="57" t="e">
        <f>IF(LEFT(UP9,4)="Sqrt",UT10^2,IF(COUNTIF(UP9,"*^*")&gt;0,EXP(LN(UT10)/(MID(UP9,FIND("^",UP9)+1,LEN(UP9)))),IF(LEFT(UP9,3)="1/(",1/UT10,IF(LEFT(UP9,6)="1/Sqrt",(1/UT10)^2,IF(LEFT(UP9,3)="Log",10^UT10,UT10)))))</f>
        <v>#VALUE!</v>
      </c>
      <c r="UU8" s="57" t="e">
        <f>IF(LEFT(UP9,4)="Sqrt",UU10^2,IF(COUNTIF(UP9,"*^*")&gt;0,EXP(LN(UU10)/(MID(UP9,FIND("^",UP9)+1,LEN(UP9)))),IF(LEFT(UP9,3)="1/(",1/UU10,IF(LEFT(UP9,6)="1/Sqrt",(1/UU10)^2,IF(LEFT(UP9,3)="Log",10^UU10,UU10)))))</f>
        <v>#VALUE!</v>
      </c>
      <c r="UV8" s="57" t="e">
        <f>IF(LEFT(UP9,4)="Sqrt",UV10^2,IF(COUNTIF(UP9,"*^*")&gt;0,EXP(LN(UV10)/(MID(UP9,FIND("^",UP9)+1,LEN(UP9)))),IF(LEFT(UP9,3)="1/(",1/UV10,IF(LEFT(UP9,6)="1/Sqrt",(1/UV10)^2,IF(LEFT(UP9,3)="Log",10^UV10,UV10)))))</f>
        <v>#VALUE!</v>
      </c>
      <c r="VA8" s="57" t="e">
        <f>IF(LEFT(UW9,4)="Sqrt",VA10^2,IF(COUNTIF(UW9,"*^*")&gt;0,EXP(LN(VA10)/(MID(UW9,FIND("^",UW9)+1,LEN(UW9)))),IF(LEFT(UW9,3)="1/(",1/VA10,IF(LEFT(UW9,6)="1/Sqrt",(1/VA10)^2,IF(LEFT(UW9,3)="Log",10^VA10,VA10)))))</f>
        <v>#VALUE!</v>
      </c>
      <c r="VB8" s="57" t="e">
        <f>IF(LEFT(UW9,4)="Sqrt",VB10^2,IF(COUNTIF(UW9,"*^*")&gt;0,EXP(LN(VB10)/(MID(UW9,FIND("^",UW9)+1,LEN(UW9)))),IF(LEFT(UW9,3)="1/(",1/VB10,IF(LEFT(UW9,6)="1/Sqrt",(1/VB10)^2,IF(LEFT(UW9,3)="Log",10^VB10,VB10)))))</f>
        <v>#VALUE!</v>
      </c>
      <c r="VC8" s="57" t="e">
        <f>IF(LEFT(UW9,4)="Sqrt",VC10^2,IF(COUNTIF(UW9,"*^*")&gt;0,EXP(LN(VC10)/(MID(UW9,FIND("^",UW9)+1,LEN(UW9)))),IF(LEFT(UW9,3)="1/(",1/VC10,IF(LEFT(UW9,6)="1/Sqrt",(1/VC10)^2,IF(LEFT(UW9,3)="Log",10^VC10,VC10)))))</f>
        <v>#VALUE!</v>
      </c>
      <c r="VH8" s="57" t="e">
        <f>IF(LEFT(VD9,4)="Sqrt",VH10^2,IF(COUNTIF(VD9,"*^*")&gt;0,EXP(LN(VH10)/(MID(VD9,FIND("^",VD9)+1,LEN(VD9)))),IF(LEFT(VD9,3)="1/(",1/VH10,IF(LEFT(VD9,6)="1/Sqrt",(1/VH10)^2,IF(LEFT(VD9,3)="Log",10^VH10,VH10)))))</f>
        <v>#VALUE!</v>
      </c>
      <c r="VI8" s="57" t="e">
        <f>IF(LEFT(VD9,4)="Sqrt",VI10^2,IF(COUNTIF(VD9,"*^*")&gt;0,EXP(LN(VI10)/(MID(VD9,FIND("^",VD9)+1,LEN(VD9)))),IF(LEFT(VD9,3)="1/(",1/VI10,IF(LEFT(VD9,6)="1/Sqrt",(1/VI10)^2,IF(LEFT(VD9,3)="Log",10^VI10,VI10)))))</f>
        <v>#VALUE!</v>
      </c>
      <c r="VJ8" s="57" t="e">
        <f>IF(LEFT(VD9,4)="Sqrt",VJ10^2,IF(COUNTIF(VD9,"*^*")&gt;0,EXP(LN(VJ10)/(MID(VD9,FIND("^",VD9)+1,LEN(VD9)))),IF(LEFT(VD9,3)="1/(",1/VJ10,IF(LEFT(VD9,6)="1/Sqrt",(1/VJ10)^2,IF(LEFT(VD9,3)="Log",10^VJ10,VJ10)))))</f>
        <v>#VALUE!</v>
      </c>
      <c r="VO8" s="57" t="e">
        <f>IF(LEFT(VK9,4)="Sqrt",VO10^2,IF(COUNTIF(VK9,"*^*")&gt;0,EXP(LN(VO10)/(MID(VK9,FIND("^",VK9)+1,LEN(VK9)))),IF(LEFT(VK9,3)="1/(",1/VO10,IF(LEFT(VK9,6)="1/Sqrt",(1/VO10)^2,IF(LEFT(VK9,3)="Log",10^VO10,VO10)))))</f>
        <v>#VALUE!</v>
      </c>
      <c r="VP8" s="57" t="e">
        <f>IF(LEFT(VK9,4)="Sqrt",VP10^2,IF(COUNTIF(VK9,"*^*")&gt;0,EXP(LN(VP10)/(MID(VK9,FIND("^",VK9)+1,LEN(VK9)))),IF(LEFT(VK9,3)="1/(",1/VP10,IF(LEFT(VK9,6)="1/Sqrt",(1/VP10)^2,IF(LEFT(VK9,3)="Log",10^VP10,VP10)))))</f>
        <v>#VALUE!</v>
      </c>
      <c r="VQ8" s="57" t="e">
        <f>IF(LEFT(VK9,4)="Sqrt",VQ10^2,IF(COUNTIF(VK9,"*^*")&gt;0,EXP(LN(VQ10)/(MID(VK9,FIND("^",VK9)+1,LEN(VK9)))),IF(LEFT(VK9,3)="1/(",1/VQ10,IF(LEFT(VK9,6)="1/Sqrt",(1/VQ10)^2,IF(LEFT(VK9,3)="Log",10^VQ10,VQ10)))))</f>
        <v>#VALUE!</v>
      </c>
      <c r="VV8" s="57" t="e">
        <f>IF(LEFT(VR9,4)="Sqrt",VV10^2,IF(COUNTIF(VR9,"*^*")&gt;0,EXP(LN(VV10)/(MID(VR9,FIND("^",VR9)+1,LEN(VR9)))),IF(LEFT(VR9,3)="1/(",1/VV10,IF(LEFT(VR9,6)="1/Sqrt",(1/VV10)^2,IF(LEFT(VR9,3)="Log",10^VV10,VV10)))))</f>
        <v>#VALUE!</v>
      </c>
      <c r="VW8" s="57" t="e">
        <f>IF(LEFT(VR9,4)="Sqrt",VW10^2,IF(COUNTIF(VR9,"*^*")&gt;0,EXP(LN(VW10)/(MID(VR9,FIND("^",VR9)+1,LEN(VR9)))),IF(LEFT(VR9,3)="1/(",1/VW10,IF(LEFT(VR9,6)="1/Sqrt",(1/VW10)^2,IF(LEFT(VR9,3)="Log",10^VW10,VW10)))))</f>
        <v>#VALUE!</v>
      </c>
      <c r="VX8" s="57" t="e">
        <f>IF(LEFT(VR9,4)="Sqrt",VX10^2,IF(COUNTIF(VR9,"*^*")&gt;0,EXP(LN(VX10)/(MID(VR9,FIND("^",VR9)+1,LEN(VR9)))),IF(LEFT(VR9,3)="1/(",1/VX10,IF(LEFT(VR9,6)="1/Sqrt",(1/VX10)^2,IF(LEFT(VR9,3)="Log",10^VX10,VX10)))))</f>
        <v>#VALUE!</v>
      </c>
      <c r="WC8" s="57" t="e">
        <f>IF(LEFT(VY9,4)="Sqrt",WC10^2,IF(COUNTIF(VY9,"*^*")&gt;0,EXP(LN(WC10)/(MID(VY9,FIND("^",VY9)+1,LEN(VY9)))),IF(LEFT(VY9,3)="1/(",1/WC10,IF(LEFT(VY9,6)="1/Sqrt",(1/WC10)^2,IF(LEFT(VY9,3)="Log",10^WC10,WC10)))))</f>
        <v>#VALUE!</v>
      </c>
      <c r="WD8" s="57" t="e">
        <f>IF(LEFT(VY9,4)="Sqrt",WD10^2,IF(COUNTIF(VY9,"*^*")&gt;0,EXP(LN(WD10)/(MID(VY9,FIND("^",VY9)+1,LEN(VY9)))),IF(LEFT(VY9,3)="1/(",1/WD10,IF(LEFT(VY9,6)="1/Sqrt",(1/WD10)^2,IF(LEFT(VY9,3)="Log",10^WD10,WD10)))))</f>
        <v>#VALUE!</v>
      </c>
      <c r="WE8" s="57" t="e">
        <f>IF(LEFT(VY9,4)="Sqrt",WE10^2,IF(COUNTIF(VY9,"*^*")&gt;0,EXP(LN(WE10)/(MID(VY9,FIND("^",VY9)+1,LEN(VY9)))),IF(LEFT(VY9,3)="1/(",1/WE10,IF(LEFT(VY9,6)="1/Sqrt",(1/WE10)^2,IF(LEFT(VY9,3)="Log",10^WE10,WE10)))))</f>
        <v>#VALUE!</v>
      </c>
      <c r="WJ8" s="57" t="e">
        <f>IF(LEFT(WF9,4)="Sqrt",WJ10^2,IF(COUNTIF(WF9,"*^*")&gt;0,EXP(LN(WJ10)/(MID(WF9,FIND("^",WF9)+1,LEN(WF9)))),IF(LEFT(WF9,3)="1/(",1/WJ10,IF(LEFT(WF9,6)="1/Sqrt",(1/WJ10)^2,IF(LEFT(WF9,3)="Log",10^WJ10,WJ10)))))</f>
        <v>#VALUE!</v>
      </c>
      <c r="WK8" s="57" t="e">
        <f>IF(LEFT(WF9,4)="Sqrt",WK10^2,IF(COUNTIF(WF9,"*^*")&gt;0,EXP(LN(WK10)/(MID(WF9,FIND("^",WF9)+1,LEN(WF9)))),IF(LEFT(WF9,3)="1/(",1/WK10,IF(LEFT(WF9,6)="1/Sqrt",(1/WK10)^2,IF(LEFT(WF9,3)="Log",10^WK10,WK10)))))</f>
        <v>#VALUE!</v>
      </c>
      <c r="WL8" s="57" t="e">
        <f>IF(LEFT(WF9,4)="Sqrt",WL10^2,IF(COUNTIF(WF9,"*^*")&gt;0,EXP(LN(WL10)/(MID(WF9,FIND("^",WF9)+1,LEN(WF9)))),IF(LEFT(WF9,3)="1/(",1/WL10,IF(LEFT(WF9,6)="1/Sqrt",(1/WL10)^2,IF(LEFT(WF9,3)="Log",10^WL10,WL10)))))</f>
        <v>#VALUE!</v>
      </c>
      <c r="WQ8" s="57" t="e">
        <f>IF(LEFT(WM9,4)="Sqrt",WQ10^2,IF(COUNTIF(WM9,"*^*")&gt;0,EXP(LN(WQ10)/(MID(WM9,FIND("^",WM9)+1,LEN(WM9)))),IF(LEFT(WM9,3)="1/(",1/WQ10,IF(LEFT(WM9,6)="1/Sqrt",(1/WQ10)^2,IF(LEFT(WM9,3)="Log",10^WQ10,WQ10)))))</f>
        <v>#VALUE!</v>
      </c>
      <c r="WR8" s="57" t="e">
        <f>IF(LEFT(WM9,4)="Sqrt",WR10^2,IF(COUNTIF(WM9,"*^*")&gt;0,EXP(LN(WR10)/(MID(WM9,FIND("^",WM9)+1,LEN(WM9)))),IF(LEFT(WM9,3)="1/(",1/WR10,IF(LEFT(WM9,6)="1/Sqrt",(1/WR10)^2,IF(LEFT(WM9,3)="Log",10^WR10,WR10)))))</f>
        <v>#VALUE!</v>
      </c>
      <c r="WS8" s="57" t="e">
        <f>IF(LEFT(WM9,4)="Sqrt",WS10^2,IF(COUNTIF(WM9,"*^*")&gt;0,EXP(LN(WS10)/(MID(WM9,FIND("^",WM9)+1,LEN(WM9)))),IF(LEFT(WM9,3)="1/(",1/WS10,IF(LEFT(WM9,6)="1/Sqrt",(1/WS10)^2,IF(LEFT(WM9,3)="Log",10^WS10,WS10)))))</f>
        <v>#VALUE!</v>
      </c>
      <c r="WX8" s="57" t="e">
        <f>IF(LEFT(WT9,4)="Sqrt",WX10^2,IF(COUNTIF(WT9,"*^*")&gt;0,EXP(LN(WX10)/(MID(WT9,FIND("^",WT9)+1,LEN(WT9)))),IF(LEFT(WT9,3)="1/(",1/WX10,IF(LEFT(WT9,6)="1/Sqrt",(1/WX10)^2,IF(LEFT(WT9,3)="Log",10^WX10,WX10)))))</f>
        <v>#VALUE!</v>
      </c>
      <c r="WY8" s="57" t="e">
        <f>IF(LEFT(WT9,4)="Sqrt",WY10^2,IF(COUNTIF(WT9,"*^*")&gt;0,EXP(LN(WY10)/(MID(WT9,FIND("^",WT9)+1,LEN(WT9)))),IF(LEFT(WT9,3)="1/(",1/WY10,IF(LEFT(WT9,6)="1/Sqrt",(1/WY10)^2,IF(LEFT(WT9,3)="Log",10^WY10,WY10)))))</f>
        <v>#VALUE!</v>
      </c>
      <c r="WZ8" s="57" t="e">
        <f>IF(LEFT(WT9,4)="Sqrt",WZ10^2,IF(COUNTIF(WT9,"*^*")&gt;0,EXP(LN(WZ10)/(MID(WT9,FIND("^",WT9)+1,LEN(WT9)))),IF(LEFT(WT9,3)="1/(",1/WZ10,IF(LEFT(WT9,6)="1/Sqrt",(1/WZ10)^2,IF(LEFT(WT9,3)="Log",10^WZ10,WZ10)))))</f>
        <v>#VALUE!</v>
      </c>
      <c r="XE8" s="57" t="e">
        <f>IF(LEFT(XA9,4)="Sqrt",XE10^2,IF(COUNTIF(XA9,"*^*")&gt;0,EXP(LN(XE10)/(MID(XA9,FIND("^",XA9)+1,LEN(XA9)))),IF(LEFT(XA9,3)="1/(",1/XE10,IF(LEFT(XA9,6)="1/Sqrt",(1/XE10)^2,IF(LEFT(XA9,3)="Log",10^XE10,XE10)))))</f>
        <v>#VALUE!</v>
      </c>
      <c r="XF8" s="57" t="e">
        <f>IF(LEFT(XA9,4)="Sqrt",XF10^2,IF(COUNTIF(XA9,"*^*")&gt;0,EXP(LN(XF10)/(MID(XA9,FIND("^",XA9)+1,LEN(XA9)))),IF(LEFT(XA9,3)="1/(",1/XF10,IF(LEFT(XA9,6)="1/Sqrt",(1/XF10)^2,IF(LEFT(XA9,3)="Log",10^XF10,XF10)))))</f>
        <v>#VALUE!</v>
      </c>
      <c r="XG8" s="57" t="e">
        <f>IF(LEFT(XA9,4)="Sqrt",XG10^2,IF(COUNTIF(XA9,"*^*")&gt;0,EXP(LN(XG10)/(MID(XA9,FIND("^",XA9)+1,LEN(XA9)))),IF(LEFT(XA9,3)="1/(",1/XG10,IF(LEFT(XA9,6)="1/Sqrt",(1/XG10)^2,IF(LEFT(XA9,3)="Log",10^XG10,XG10)))))</f>
        <v>#VALUE!</v>
      </c>
      <c r="XL8" s="57" t="e">
        <f>IF(LEFT(XH9,4)="Sqrt",XL10^2,IF(COUNTIF(XH9,"*^*")&gt;0,EXP(LN(XL10)/(MID(XH9,FIND("^",XH9)+1,LEN(XH9)))),IF(LEFT(XH9,3)="1/(",1/XL10,IF(LEFT(XH9,6)="1/Sqrt",(1/XL10)^2,IF(LEFT(XH9,3)="Log",10^XL10,XL10)))))</f>
        <v>#VALUE!</v>
      </c>
      <c r="XM8" s="57" t="e">
        <f>IF(LEFT(XH9,4)="Sqrt",XM10^2,IF(COUNTIF(XH9,"*^*")&gt;0,EXP(LN(XM10)/(MID(XH9,FIND("^",XH9)+1,LEN(XH9)))),IF(LEFT(XH9,3)="1/(",1/XM10,IF(LEFT(XH9,6)="1/Sqrt",(1/XM10)^2,IF(LEFT(XH9,3)="Log",10^XM10,XM10)))))</f>
        <v>#VALUE!</v>
      </c>
      <c r="XN8" s="57" t="e">
        <f>IF(LEFT(XH9,4)="Sqrt",XN10^2,IF(COUNTIF(XH9,"*^*")&gt;0,EXP(LN(XN10)/(MID(XH9,FIND("^",XH9)+1,LEN(XH9)))),IF(LEFT(XH9,3)="1/(",1/XN10,IF(LEFT(XH9,6)="1/Sqrt",(1/XN10)^2,IF(LEFT(XH9,3)="Log",10^XN10,XN10)))))</f>
        <v>#VALUE!</v>
      </c>
      <c r="XS8" s="57" t="e">
        <f>IF(LEFT(XO9,4)="Sqrt",XS10^2,IF(COUNTIF(XO9,"*^*")&gt;0,EXP(LN(XS10)/(MID(XO9,FIND("^",XO9)+1,LEN(XO9)))),IF(LEFT(XO9,3)="1/(",1/XS10,IF(LEFT(XO9,6)="1/Sqrt",(1/XS10)^2,IF(LEFT(XO9,3)="Log",10^XS10,XS10)))))</f>
        <v>#VALUE!</v>
      </c>
      <c r="XT8" s="57" t="e">
        <f>IF(LEFT(XO9,4)="Sqrt",XT10^2,IF(COUNTIF(XO9,"*^*")&gt;0,EXP(LN(XT10)/(MID(XO9,FIND("^",XO9)+1,LEN(XO9)))),IF(LEFT(XO9,3)="1/(",1/XT10,IF(LEFT(XO9,6)="1/Sqrt",(1/XT10)^2,IF(LEFT(XO9,3)="Log",10^XT10,XT10)))))</f>
        <v>#VALUE!</v>
      </c>
      <c r="XU8" s="57" t="e">
        <f>IF(LEFT(XO9,4)="Sqrt",XU10^2,IF(COUNTIF(XO9,"*^*")&gt;0,EXP(LN(XU10)/(MID(XO9,FIND("^",XO9)+1,LEN(XO9)))),IF(LEFT(XO9,3)="1/(",1/XU10,IF(LEFT(XO9,6)="1/Sqrt",(1/XU10)^2,IF(LEFT(XO9,3)="Log",10^XU10,XU10)))))</f>
        <v>#VALUE!</v>
      </c>
      <c r="XZ8" s="57" t="e">
        <f>IF(LEFT(XV9,4)="Sqrt",XZ10^2,IF(COUNTIF(XV9,"*^*")&gt;0,EXP(LN(XZ10)/(MID(XV9,FIND("^",XV9)+1,LEN(XV9)))),IF(LEFT(XV9,3)="1/(",1/XZ10,IF(LEFT(XV9,6)="1/Sqrt",(1/XZ10)^2,IF(LEFT(XV9,3)="Log",10^XZ10,XZ10)))))</f>
        <v>#VALUE!</v>
      </c>
      <c r="YA8" s="57" t="e">
        <f>IF(LEFT(XV9,4)="Sqrt",YA10^2,IF(COUNTIF(XV9,"*^*")&gt;0,EXP(LN(YA10)/(MID(XV9,FIND("^",XV9)+1,LEN(XV9)))),IF(LEFT(XV9,3)="1/(",1/YA10,IF(LEFT(XV9,6)="1/Sqrt",(1/YA10)^2,IF(LEFT(XV9,3)="Log",10^YA10,YA10)))))</f>
        <v>#VALUE!</v>
      </c>
      <c r="YB8" s="57" t="e">
        <f>IF(LEFT(XV9,4)="Sqrt",YB10^2,IF(COUNTIF(XV9,"*^*")&gt;0,EXP(LN(YB10)/(MID(XV9,FIND("^",XV9)+1,LEN(XV9)))),IF(LEFT(XV9,3)="1/(",1/YB10,IF(LEFT(XV9,6)="1/Sqrt",(1/YB10)^2,IF(LEFT(XV9,3)="Log",10^YB10,YB10)))))</f>
        <v>#VALUE!</v>
      </c>
      <c r="YG8" s="57" t="e">
        <f>IF(LEFT(YC9,4)="Sqrt",YG10^2,IF(COUNTIF(YC9,"*^*")&gt;0,EXP(LN(YG10)/(MID(YC9,FIND("^",YC9)+1,LEN(YC9)))),IF(LEFT(YC9,3)="1/(",1/YG10,IF(LEFT(YC9,6)="1/Sqrt",(1/YG10)^2,IF(LEFT(YC9,3)="Log",10^YG10,YG10)))))</f>
        <v>#VALUE!</v>
      </c>
      <c r="YH8" s="57" t="e">
        <f>IF(LEFT(YC9,4)="Sqrt",YH10^2,IF(COUNTIF(YC9,"*^*")&gt;0,EXP(LN(YH10)/(MID(YC9,FIND("^",YC9)+1,LEN(YC9)))),IF(LEFT(YC9,3)="1/(",1/YH10,IF(LEFT(YC9,6)="1/Sqrt",(1/YH10)^2,IF(LEFT(YC9,3)="Log",10^YH10,YH10)))))</f>
        <v>#VALUE!</v>
      </c>
      <c r="YI8" s="57" t="e">
        <f>IF(LEFT(YC9,4)="Sqrt",YI10^2,IF(COUNTIF(YC9,"*^*")&gt;0,EXP(LN(YI10)/(MID(YC9,FIND("^",YC9)+1,LEN(YC9)))),IF(LEFT(YC9,3)="1/(",1/YI10,IF(LEFT(YC9,6)="1/Sqrt",(1/YI10)^2,IF(LEFT(YC9,3)="Log",10^YI10,YI10)))))</f>
        <v>#VALUE!</v>
      </c>
      <c r="YN8" s="57" t="e">
        <f>IF(LEFT(YJ9,4)="Sqrt",YN10^2,IF(COUNTIF(YJ9,"*^*")&gt;0,EXP(LN(YN10)/(MID(YJ9,FIND("^",YJ9)+1,LEN(YJ9)))),IF(LEFT(YJ9,3)="1/(",1/YN10,IF(LEFT(YJ9,6)="1/Sqrt",(1/YN10)^2,IF(LEFT(YJ9,3)="Log",10^YN10,YN10)))))</f>
        <v>#VALUE!</v>
      </c>
      <c r="YO8" s="57" t="e">
        <f>IF(LEFT(YJ9,4)="Sqrt",YO10^2,IF(COUNTIF(YJ9,"*^*")&gt;0,EXP(LN(YO10)/(MID(YJ9,FIND("^",YJ9)+1,LEN(YJ9)))),IF(LEFT(YJ9,3)="1/(",1/YO10,IF(LEFT(YJ9,6)="1/Sqrt",(1/YO10)^2,IF(LEFT(YJ9,3)="Log",10^YO10,YO10)))))</f>
        <v>#VALUE!</v>
      </c>
      <c r="YP8" s="57" t="e">
        <f>IF(LEFT(YJ9,4)="Sqrt",YP10^2,IF(COUNTIF(YJ9,"*^*")&gt;0,EXP(LN(YP10)/(MID(YJ9,FIND("^",YJ9)+1,LEN(YJ9)))),IF(LEFT(YJ9,3)="1/(",1/YP10,IF(LEFT(YJ9,6)="1/Sqrt",(1/YP10)^2,IF(LEFT(YJ9,3)="Log",10^YP10,YP10)))))</f>
        <v>#VALUE!</v>
      </c>
      <c r="YU8" s="57" t="e">
        <f>IF(LEFT(YQ9,4)="Sqrt",YU10^2,IF(COUNTIF(YQ9,"*^*")&gt;0,EXP(LN(YU10)/(MID(YQ9,FIND("^",YQ9)+1,LEN(YQ9)))),IF(LEFT(YQ9,3)="1/(",1/YU10,IF(LEFT(YQ9,6)="1/Sqrt",(1/YU10)^2,IF(LEFT(YQ9,3)="Log",10^YU10,YU10)))))</f>
        <v>#VALUE!</v>
      </c>
      <c r="YV8" s="57" t="e">
        <f>IF(LEFT(YQ9,4)="Sqrt",YV10^2,IF(COUNTIF(YQ9,"*^*")&gt;0,EXP(LN(YV10)/(MID(YQ9,FIND("^",YQ9)+1,LEN(YQ9)))),IF(LEFT(YQ9,3)="1/(",1/YV10,IF(LEFT(YQ9,6)="1/Sqrt",(1/YV10)^2,IF(LEFT(YQ9,3)="Log",10^YV10,YV10)))))</f>
        <v>#VALUE!</v>
      </c>
      <c r="YW8" s="57" t="e">
        <f>IF(LEFT(YQ9,4)="Sqrt",YW10^2,IF(COUNTIF(YQ9,"*^*")&gt;0,EXP(LN(YW10)/(MID(YQ9,FIND("^",YQ9)+1,LEN(YQ9)))),IF(LEFT(YQ9,3)="1/(",1/YW10,IF(LEFT(YQ9,6)="1/Sqrt",(1/YW10)^2,IF(LEFT(YQ9,3)="Log",10^YW10,YW10)))))</f>
        <v>#VALUE!</v>
      </c>
      <c r="ZB8" s="57" t="e">
        <f>IF(LEFT(YX9,4)="Sqrt",ZB10^2,IF(COUNTIF(YX9,"*^*")&gt;0,EXP(LN(ZB10)/(MID(YX9,FIND("^",YX9)+1,LEN(YX9)))),IF(LEFT(YX9,3)="1/(",1/ZB10,IF(LEFT(YX9,6)="1/Sqrt",(1/ZB10)^2,IF(LEFT(YX9,3)="Log",10^ZB10,ZB10)))))</f>
        <v>#VALUE!</v>
      </c>
      <c r="ZC8" s="57" t="e">
        <f>IF(LEFT(YX9,4)="Sqrt",ZC10^2,IF(COUNTIF(YX9,"*^*")&gt;0,EXP(LN(ZC10)/(MID(YX9,FIND("^",YX9)+1,LEN(YX9)))),IF(LEFT(YX9,3)="1/(",1/ZC10,IF(LEFT(YX9,6)="1/Sqrt",(1/ZC10)^2,IF(LEFT(YX9,3)="Log",10^ZC10,ZC10)))))</f>
        <v>#VALUE!</v>
      </c>
      <c r="ZD8" s="57" t="e">
        <f>IF(LEFT(YX9,4)="Sqrt",ZD10^2,IF(COUNTIF(YX9,"*^*")&gt;0,EXP(LN(ZD10)/(MID(YX9,FIND("^",YX9)+1,LEN(YX9)))),IF(LEFT(YX9,3)="1/(",1/ZD10,IF(LEFT(YX9,6)="1/Sqrt",(1/ZD10)^2,IF(LEFT(YX9,3)="Log",10^ZD10,ZD10)))))</f>
        <v>#VALUE!</v>
      </c>
      <c r="ZI8" s="57" t="e">
        <f>IF(LEFT(ZE9,4)="Sqrt",ZI10^2,IF(COUNTIF(ZE9,"*^*")&gt;0,EXP(LN(ZI10)/(MID(ZE9,FIND("^",ZE9)+1,LEN(ZE9)))),IF(LEFT(ZE9,3)="1/(",1/ZI10,IF(LEFT(ZE9,6)="1/Sqrt",(1/ZI10)^2,IF(LEFT(ZE9,3)="Log",10^ZI10,ZI10)))))</f>
        <v>#VALUE!</v>
      </c>
      <c r="ZJ8" s="57" t="e">
        <f>IF(LEFT(ZE9,4)="Sqrt",ZJ10^2,IF(COUNTIF(ZE9,"*^*")&gt;0,EXP(LN(ZJ10)/(MID(ZE9,FIND("^",ZE9)+1,LEN(ZE9)))),IF(LEFT(ZE9,3)="1/(",1/ZJ10,IF(LEFT(ZE9,6)="1/Sqrt",(1/ZJ10)^2,IF(LEFT(ZE9,3)="Log",10^ZJ10,ZJ10)))))</f>
        <v>#VALUE!</v>
      </c>
      <c r="ZK8" s="57" t="e">
        <f>IF(LEFT(ZE9,4)="Sqrt",ZK10^2,IF(COUNTIF(ZE9,"*^*")&gt;0,EXP(LN(ZK10)/(MID(ZE9,FIND("^",ZE9)+1,LEN(ZE9)))),IF(LEFT(ZE9,3)="1/(",1/ZK10,IF(LEFT(ZE9,6)="1/Sqrt",(1/ZK10)^2,IF(LEFT(ZE9,3)="Log",10^ZK10,ZK10)))))</f>
        <v>#VALUE!</v>
      </c>
      <c r="ZP8" s="57" t="e">
        <f>IF(LEFT(ZL9,4)="Sqrt",ZP10^2,IF(COUNTIF(ZL9,"*^*")&gt;0,EXP(LN(ZP10)/(MID(ZL9,FIND("^",ZL9)+1,LEN(ZL9)))),IF(LEFT(ZL9,3)="1/(",1/ZP10,IF(LEFT(ZL9,6)="1/Sqrt",(1/ZP10)^2,IF(LEFT(ZL9,3)="Log",10^ZP10,ZP10)))))</f>
        <v>#VALUE!</v>
      </c>
      <c r="ZQ8" s="57" t="e">
        <f>IF(LEFT(ZL9,4)="Sqrt",ZQ10^2,IF(COUNTIF(ZL9,"*^*")&gt;0,EXP(LN(ZQ10)/(MID(ZL9,FIND("^",ZL9)+1,LEN(ZL9)))),IF(LEFT(ZL9,3)="1/(",1/ZQ10,IF(LEFT(ZL9,6)="1/Sqrt",(1/ZQ10)^2,IF(LEFT(ZL9,3)="Log",10^ZQ10,ZQ10)))))</f>
        <v>#VALUE!</v>
      </c>
      <c r="ZR8" s="57" t="e">
        <f>IF(LEFT(ZL9,4)="Sqrt",ZR10^2,IF(COUNTIF(ZL9,"*^*")&gt;0,EXP(LN(ZR10)/(MID(ZL9,FIND("^",ZL9)+1,LEN(ZL9)))),IF(LEFT(ZL9,3)="1/(",1/ZR10,IF(LEFT(ZL9,6)="1/Sqrt",(1/ZR10)^2,IF(LEFT(ZL9,3)="Log",10^ZR10,ZR10)))))</f>
        <v>#VALUE!</v>
      </c>
      <c r="ZW8" s="57" t="e">
        <f>IF(LEFT(ZS9,4)="Sqrt",ZW10^2,IF(COUNTIF(ZS9,"*^*")&gt;0,EXP(LN(ZW10)/(MID(ZS9,FIND("^",ZS9)+1,LEN(ZS9)))),IF(LEFT(ZS9,3)="1/(",1/ZW10,IF(LEFT(ZS9,6)="1/Sqrt",(1/ZW10)^2,IF(LEFT(ZS9,3)="Log",10^ZW10,ZW10)))))</f>
        <v>#VALUE!</v>
      </c>
      <c r="ZX8" s="57" t="e">
        <f>IF(LEFT(ZS9,4)="Sqrt",ZX10^2,IF(COUNTIF(ZS9,"*^*")&gt;0,EXP(LN(ZX10)/(MID(ZS9,FIND("^",ZS9)+1,LEN(ZS9)))),IF(LEFT(ZS9,3)="1/(",1/ZX10,IF(LEFT(ZS9,6)="1/Sqrt",(1/ZX10)^2,IF(LEFT(ZS9,3)="Log",10^ZX10,ZX10)))))</f>
        <v>#VALUE!</v>
      </c>
      <c r="ZY8" s="57" t="e">
        <f>IF(LEFT(ZS9,4)="Sqrt",ZY10^2,IF(COUNTIF(ZS9,"*^*")&gt;0,EXP(LN(ZY10)/(MID(ZS9,FIND("^",ZS9)+1,LEN(ZS9)))),IF(LEFT(ZS9,3)="1/(",1/ZY10,IF(LEFT(ZS9,6)="1/Sqrt",(1/ZY10)^2,IF(LEFT(ZS9,3)="Log",10^ZY10,ZY10)))))</f>
        <v>#VALUE!</v>
      </c>
      <c r="AAD8" s="57" t="e">
        <f>IF(LEFT(ZZ9,4)="Sqrt",AAD10^2,IF(COUNTIF(ZZ9,"*^*")&gt;0,EXP(LN(AAD10)/(MID(ZZ9,FIND("^",ZZ9)+1,LEN(ZZ9)))),IF(LEFT(ZZ9,3)="1/(",1/AAD10,IF(LEFT(ZZ9,6)="1/Sqrt",(1/AAD10)^2,IF(LEFT(ZZ9,3)="Log",10^AAD10,AAD10)))))</f>
        <v>#VALUE!</v>
      </c>
      <c r="AAE8" s="57" t="e">
        <f>IF(LEFT(ZZ9,4)="Sqrt",AAE10^2,IF(COUNTIF(ZZ9,"*^*")&gt;0,EXP(LN(AAE10)/(MID(ZZ9,FIND("^",ZZ9)+1,LEN(ZZ9)))),IF(LEFT(ZZ9,3)="1/(",1/AAE10,IF(LEFT(ZZ9,6)="1/Sqrt",(1/AAE10)^2,IF(LEFT(ZZ9,3)="Log",10^AAE10,AAE10)))))</f>
        <v>#VALUE!</v>
      </c>
      <c r="AAF8" s="57" t="e">
        <f>IF(LEFT(ZZ9,4)="Sqrt",AAF10^2,IF(COUNTIF(ZZ9,"*^*")&gt;0,EXP(LN(AAF10)/(MID(ZZ9,FIND("^",ZZ9)+1,LEN(ZZ9)))),IF(LEFT(ZZ9,3)="1/(",1/AAF10,IF(LEFT(ZZ9,6)="1/Sqrt",(1/AAF10)^2,IF(LEFT(ZZ9,3)="Log",10^AAF10,AAF10)))))</f>
        <v>#VALUE!</v>
      </c>
      <c r="AAK8" s="57" t="e">
        <f>IF(LEFT(AAG9,4)="Sqrt",AAK10^2,IF(COUNTIF(AAG9,"*^*")&gt;0,EXP(LN(AAK10)/(MID(AAG9,FIND("^",AAG9)+1,LEN(AAG9)))),IF(LEFT(AAG9,3)="1/(",1/AAK10,IF(LEFT(AAG9,6)="1/Sqrt",(1/AAK10)^2,IF(LEFT(AAG9,3)="Log",10^AAK10,AAK10)))))</f>
        <v>#VALUE!</v>
      </c>
      <c r="AAL8" s="57" t="e">
        <f>IF(LEFT(AAG9,4)="Sqrt",AAL10^2,IF(COUNTIF(AAG9,"*^*")&gt;0,EXP(LN(AAL10)/(MID(AAG9,FIND("^",AAG9)+1,LEN(AAG9)))),IF(LEFT(AAG9,3)="1/(",1/AAL10,IF(LEFT(AAG9,6)="1/Sqrt",(1/AAL10)^2,IF(LEFT(AAG9,3)="Log",10^AAL10,AAL10)))))</f>
        <v>#VALUE!</v>
      </c>
      <c r="AAM8" s="57" t="e">
        <f>IF(LEFT(AAG9,4)="Sqrt",AAM10^2,IF(COUNTIF(AAG9,"*^*")&gt;0,EXP(LN(AAM10)/(MID(AAG9,FIND("^",AAG9)+1,LEN(AAG9)))),IF(LEFT(AAG9,3)="1/(",1/AAM10,IF(LEFT(AAG9,6)="1/Sqrt",(1/AAM10)^2,IF(LEFT(AAG9,3)="Log",10^AAM10,AAM10)))))</f>
        <v>#VALUE!</v>
      </c>
      <c r="AAR8" s="57" t="e">
        <f>IF(LEFT(AAN9,4)="Sqrt",AAR10^2,IF(COUNTIF(AAN9,"*^*")&gt;0,EXP(LN(AAR10)/(MID(AAN9,FIND("^",AAN9)+1,LEN(AAN9)))),IF(LEFT(AAN9,3)="1/(",1/AAR10,IF(LEFT(AAN9,6)="1/Sqrt",(1/AAR10)^2,IF(LEFT(AAN9,3)="Log",10^AAR10,AAR10)))))</f>
        <v>#VALUE!</v>
      </c>
      <c r="AAS8" s="57" t="e">
        <f>IF(LEFT(AAN9,4)="Sqrt",AAS10^2,IF(COUNTIF(AAN9,"*^*")&gt;0,EXP(LN(AAS10)/(MID(AAN9,FIND("^",AAN9)+1,LEN(AAN9)))),IF(LEFT(AAN9,3)="1/(",1/AAS10,IF(LEFT(AAN9,6)="1/Sqrt",(1/AAS10)^2,IF(LEFT(AAN9,3)="Log",10^AAS10,AAS10)))))</f>
        <v>#VALUE!</v>
      </c>
      <c r="AAT8" s="57" t="e">
        <f>IF(LEFT(AAN9,4)="Sqrt",AAT10^2,IF(COUNTIF(AAN9,"*^*")&gt;0,EXP(LN(AAT10)/(MID(AAN9,FIND("^",AAN9)+1,LEN(AAN9)))),IF(LEFT(AAN9,3)="1/(",1/AAT10,IF(LEFT(AAN9,6)="1/Sqrt",(1/AAT10)^2,IF(LEFT(AAN9,3)="Log",10^AAT10,AAT10)))))</f>
        <v>#VALUE!</v>
      </c>
      <c r="AAY8" s="57" t="e">
        <f>IF(LEFT(AAU9,4)="Sqrt",AAY10^2,IF(COUNTIF(AAU9,"*^*")&gt;0,EXP(LN(AAY10)/(MID(AAU9,FIND("^",AAU9)+1,LEN(AAU9)))),IF(LEFT(AAU9,3)="1/(",1/AAY10,IF(LEFT(AAU9,6)="1/Sqrt",(1/AAY10)^2,IF(LEFT(AAU9,3)="Log",10^AAY10,AAY10)))))</f>
        <v>#VALUE!</v>
      </c>
      <c r="AAZ8" s="57" t="e">
        <f>IF(LEFT(AAU9,4)="Sqrt",AAZ10^2,IF(COUNTIF(AAU9,"*^*")&gt;0,EXP(LN(AAZ10)/(MID(AAU9,FIND("^",AAU9)+1,LEN(AAU9)))),IF(LEFT(AAU9,3)="1/(",1/AAZ10,IF(LEFT(AAU9,6)="1/Sqrt",(1/AAZ10)^2,IF(LEFT(AAU9,3)="Log",10^AAZ10,AAZ10)))))</f>
        <v>#VALUE!</v>
      </c>
      <c r="ABA8" s="57" t="e">
        <f>IF(LEFT(AAU9,4)="Sqrt",ABA10^2,IF(COUNTIF(AAU9,"*^*")&gt;0,EXP(LN(ABA10)/(MID(AAU9,FIND("^",AAU9)+1,LEN(AAU9)))),IF(LEFT(AAU9,3)="1/(",1/ABA10,IF(LEFT(AAU9,6)="1/Sqrt",(1/ABA10)^2,IF(LEFT(AAU9,3)="Log",10^ABA10,ABA10)))))</f>
        <v>#VALUE!</v>
      </c>
      <c r="ABF8" s="57" t="e">
        <f>IF(LEFT(ABB9,4)="Sqrt",ABF10^2,IF(COUNTIF(ABB9,"*^*")&gt;0,EXP(LN(ABF10)/(MID(ABB9,FIND("^",ABB9)+1,LEN(ABB9)))),IF(LEFT(ABB9,3)="1/(",1/ABF10,IF(LEFT(ABB9,6)="1/Sqrt",(1/ABF10)^2,IF(LEFT(ABB9,3)="Log",10^ABF10,ABF10)))))</f>
        <v>#VALUE!</v>
      </c>
      <c r="ABG8" s="57" t="e">
        <f>IF(LEFT(ABB9,4)="Sqrt",ABG10^2,IF(COUNTIF(ABB9,"*^*")&gt;0,EXP(LN(ABG10)/(MID(ABB9,FIND("^",ABB9)+1,LEN(ABB9)))),IF(LEFT(ABB9,3)="1/(",1/ABG10,IF(LEFT(ABB9,6)="1/Sqrt",(1/ABG10)^2,IF(LEFT(ABB9,3)="Log",10^ABG10,ABG10)))))</f>
        <v>#VALUE!</v>
      </c>
      <c r="ABH8" s="57" t="e">
        <f>IF(LEFT(ABB9,4)="Sqrt",ABH10^2,IF(COUNTIF(ABB9,"*^*")&gt;0,EXP(LN(ABH10)/(MID(ABB9,FIND("^",ABB9)+1,LEN(ABB9)))),IF(LEFT(ABB9,3)="1/(",1/ABH10,IF(LEFT(ABB9,6)="1/Sqrt",(1/ABH10)^2,IF(LEFT(ABB9,3)="Log",10^ABH10,ABH10)))))</f>
        <v>#VALUE!</v>
      </c>
      <c r="ABM8" s="57" t="e">
        <f>IF(LEFT(ABI9,4)="Sqrt",ABM10^2,IF(COUNTIF(ABI9,"*^*")&gt;0,EXP(LN(ABM10)/(MID(ABI9,FIND("^",ABI9)+1,LEN(ABI9)))),IF(LEFT(ABI9,3)="1/(",1/ABM10,IF(LEFT(ABI9,6)="1/Sqrt",(1/ABM10)^2,IF(LEFT(ABI9,3)="Log",10^ABM10,ABM10)))))</f>
        <v>#VALUE!</v>
      </c>
      <c r="ABN8" s="57" t="e">
        <f>IF(LEFT(ABI9,4)="Sqrt",ABN10^2,IF(COUNTIF(ABI9,"*^*")&gt;0,EXP(LN(ABN10)/(MID(ABI9,FIND("^",ABI9)+1,LEN(ABI9)))),IF(LEFT(ABI9,3)="1/(",1/ABN10,IF(LEFT(ABI9,6)="1/Sqrt",(1/ABN10)^2,IF(LEFT(ABI9,3)="Log",10^ABN10,ABN10)))))</f>
        <v>#VALUE!</v>
      </c>
      <c r="ABO8" s="57" t="e">
        <f>IF(LEFT(ABI9,4)="Sqrt",ABO10^2,IF(COUNTIF(ABI9,"*^*")&gt;0,EXP(LN(ABO10)/(MID(ABI9,FIND("^",ABI9)+1,LEN(ABI9)))),IF(LEFT(ABI9,3)="1/(",1/ABO10,IF(LEFT(ABI9,6)="1/Sqrt",(1/ABO10)^2,IF(LEFT(ABI9,3)="Log",10^ABO10,ABO10)))))</f>
        <v>#VALUE!</v>
      </c>
      <c r="ABT8" s="57" t="e">
        <f>IF(LEFT(ABP9,4)="Sqrt",ABT10^2,IF(COUNTIF(ABP9,"*^*")&gt;0,EXP(LN(ABT10)/(MID(ABP9,FIND("^",ABP9)+1,LEN(ABP9)))),IF(LEFT(ABP9,3)="1/(",1/ABT10,IF(LEFT(ABP9,6)="1/Sqrt",(1/ABT10)^2,IF(LEFT(ABP9,3)="Log",10^ABT10,ABT10)))))</f>
        <v>#VALUE!</v>
      </c>
      <c r="ABU8" s="57" t="e">
        <f>IF(LEFT(ABP9,4)="Sqrt",ABU10^2,IF(COUNTIF(ABP9,"*^*")&gt;0,EXP(LN(ABU10)/(MID(ABP9,FIND("^",ABP9)+1,LEN(ABP9)))),IF(LEFT(ABP9,3)="1/(",1/ABU10,IF(LEFT(ABP9,6)="1/Sqrt",(1/ABU10)^2,IF(LEFT(ABP9,3)="Log",10^ABU10,ABU10)))))</f>
        <v>#VALUE!</v>
      </c>
      <c r="ABV8" s="57" t="e">
        <f>IF(LEFT(ABP9,4)="Sqrt",ABV10^2,IF(COUNTIF(ABP9,"*^*")&gt;0,EXP(LN(ABV10)/(MID(ABP9,FIND("^",ABP9)+1,LEN(ABP9)))),IF(LEFT(ABP9,3)="1/(",1/ABV10,IF(LEFT(ABP9,6)="1/Sqrt",(1/ABV10)^2,IF(LEFT(ABP9,3)="Log",10^ABV10,ABV10)))))</f>
        <v>#VALUE!</v>
      </c>
      <c r="ACA8" s="57" t="e">
        <f>IF(LEFT(ABW9,4)="Sqrt",ACA10^2,IF(COUNTIF(ABW9,"*^*")&gt;0,EXP(LN(ACA10)/(MID(ABW9,FIND("^",ABW9)+1,LEN(ABW9)))),IF(LEFT(ABW9,3)="1/(",1/ACA10,IF(LEFT(ABW9,6)="1/Sqrt",(1/ACA10)^2,IF(LEFT(ABW9,3)="Log",10^ACA10,ACA10)))))</f>
        <v>#VALUE!</v>
      </c>
      <c r="ACB8" s="57" t="e">
        <f>IF(LEFT(ABW9,4)="Sqrt",ACB10^2,IF(COUNTIF(ABW9,"*^*")&gt;0,EXP(LN(ACB10)/(MID(ABW9,FIND("^",ABW9)+1,LEN(ABW9)))),IF(LEFT(ABW9,3)="1/(",1/ACB10,IF(LEFT(ABW9,6)="1/Sqrt",(1/ACB10)^2,IF(LEFT(ABW9,3)="Log",10^ACB10,ACB10)))))</f>
        <v>#VALUE!</v>
      </c>
      <c r="ACC8" s="57" t="e">
        <f>IF(LEFT(ABW9,4)="Sqrt",ACC10^2,IF(COUNTIF(ABW9,"*^*")&gt;0,EXP(LN(ACC10)/(MID(ABW9,FIND("^",ABW9)+1,LEN(ABW9)))),IF(LEFT(ABW9,3)="1/(",1/ACC10,IF(LEFT(ABW9,6)="1/Sqrt",(1/ACC10)^2,IF(LEFT(ABW9,3)="Log",10^ACC10,ACC10)))))</f>
        <v>#VALUE!</v>
      </c>
      <c r="ACH8" s="57" t="e">
        <f>IF(LEFT(ACD9,4)="Sqrt",ACH10^2,IF(COUNTIF(ACD9,"*^*")&gt;0,EXP(LN(ACH10)/(MID(ACD9,FIND("^",ACD9)+1,LEN(ACD9)))),IF(LEFT(ACD9,3)="1/(",1/ACH10,IF(LEFT(ACD9,6)="1/Sqrt",(1/ACH10)^2,IF(LEFT(ACD9,3)="Log",10^ACH10,ACH10)))))</f>
        <v>#VALUE!</v>
      </c>
      <c r="ACI8" s="57" t="e">
        <f>IF(LEFT(ACD9,4)="Sqrt",ACI10^2,IF(COUNTIF(ACD9,"*^*")&gt;0,EXP(LN(ACI10)/(MID(ACD9,FIND("^",ACD9)+1,LEN(ACD9)))),IF(LEFT(ACD9,3)="1/(",1/ACI10,IF(LEFT(ACD9,6)="1/Sqrt",(1/ACI10)^2,IF(LEFT(ACD9,3)="Log",10^ACI10,ACI10)))))</f>
        <v>#VALUE!</v>
      </c>
      <c r="ACJ8" s="57" t="e">
        <f>IF(LEFT(ACD9,4)="Sqrt",ACJ10^2,IF(COUNTIF(ACD9,"*^*")&gt;0,EXP(LN(ACJ10)/(MID(ACD9,FIND("^",ACD9)+1,LEN(ACD9)))),IF(LEFT(ACD9,3)="1/(",1/ACJ10,IF(LEFT(ACD9,6)="1/Sqrt",(1/ACJ10)^2,IF(LEFT(ACD9,3)="Log",10^ACJ10,ACJ10)))))</f>
        <v>#VALUE!</v>
      </c>
      <c r="ACO8" s="57" t="e">
        <f>IF(LEFT(ACK9,4)="Sqrt",ACO10^2,IF(COUNTIF(ACK9,"*^*")&gt;0,EXP(LN(ACO10)/(MID(ACK9,FIND("^",ACK9)+1,LEN(ACK9)))),IF(LEFT(ACK9,3)="1/(",1/ACO10,IF(LEFT(ACK9,6)="1/Sqrt",(1/ACO10)^2,IF(LEFT(ACK9,3)="Log",10^ACO10,ACO10)))))</f>
        <v>#VALUE!</v>
      </c>
      <c r="ACP8" s="57" t="e">
        <f>IF(LEFT(ACK9,4)="Sqrt",ACP10^2,IF(COUNTIF(ACK9,"*^*")&gt;0,EXP(LN(ACP10)/(MID(ACK9,FIND("^",ACK9)+1,LEN(ACK9)))),IF(LEFT(ACK9,3)="1/(",1/ACP10,IF(LEFT(ACK9,6)="1/Sqrt",(1/ACP10)^2,IF(LEFT(ACK9,3)="Log",10^ACP10,ACP10)))))</f>
        <v>#VALUE!</v>
      </c>
      <c r="ACQ8" s="57" t="e">
        <f>IF(LEFT(ACK9,4)="Sqrt",ACQ10^2,IF(COUNTIF(ACK9,"*^*")&gt;0,EXP(LN(ACQ10)/(MID(ACK9,FIND("^",ACK9)+1,LEN(ACK9)))),IF(LEFT(ACK9,3)="1/(",1/ACQ10,IF(LEFT(ACK9,6)="1/Sqrt",(1/ACQ10)^2,IF(LEFT(ACK9,3)="Log",10^ACQ10,ACQ10)))))</f>
        <v>#VALUE!</v>
      </c>
      <c r="ACV8" s="57" t="e">
        <f>IF(LEFT(ACR9,4)="Sqrt",ACV10^2,IF(COUNTIF(ACR9,"*^*")&gt;0,EXP(LN(ACV10)/(MID(ACR9,FIND("^",ACR9)+1,LEN(ACR9)))),IF(LEFT(ACR9,3)="1/(",1/ACV10,IF(LEFT(ACR9,6)="1/Sqrt",(1/ACV10)^2,IF(LEFT(ACR9,3)="Log",10^ACV10,ACV10)))))</f>
        <v>#VALUE!</v>
      </c>
      <c r="ACW8" s="57" t="e">
        <f>IF(LEFT(ACR9,4)="Sqrt",ACW10^2,IF(COUNTIF(ACR9,"*^*")&gt;0,EXP(LN(ACW10)/(MID(ACR9,FIND("^",ACR9)+1,LEN(ACR9)))),IF(LEFT(ACR9,3)="1/(",1/ACW10,IF(LEFT(ACR9,6)="1/Sqrt",(1/ACW10)^2,IF(LEFT(ACR9,3)="Log",10^ACW10,ACW10)))))</f>
        <v>#VALUE!</v>
      </c>
      <c r="ACX8" s="57" t="e">
        <f>IF(LEFT(ACR9,4)="Sqrt",ACX10^2,IF(COUNTIF(ACR9,"*^*")&gt;0,EXP(LN(ACX10)/(MID(ACR9,FIND("^",ACR9)+1,LEN(ACR9)))),IF(LEFT(ACR9,3)="1/(",1/ACX10,IF(LEFT(ACR9,6)="1/Sqrt",(1/ACX10)^2,IF(LEFT(ACR9,3)="Log",10^ACX10,ACX10)))))</f>
        <v>#VALUE!</v>
      </c>
      <c r="ADC8" s="57" t="e">
        <f>IF(LEFT(ACY9,4)="Sqrt",ADC10^2,IF(COUNTIF(ACY9,"*^*")&gt;0,EXP(LN(ADC10)/(MID(ACY9,FIND("^",ACY9)+1,LEN(ACY9)))),IF(LEFT(ACY9,3)="1/(",1/ADC10,IF(LEFT(ACY9,6)="1/Sqrt",(1/ADC10)^2,IF(LEFT(ACY9,3)="Log",10^ADC10,ADC10)))))</f>
        <v>#VALUE!</v>
      </c>
      <c r="ADD8" s="57" t="e">
        <f>IF(LEFT(ACY9,4)="Sqrt",ADD10^2,IF(COUNTIF(ACY9,"*^*")&gt;0,EXP(LN(ADD10)/(MID(ACY9,FIND("^",ACY9)+1,LEN(ACY9)))),IF(LEFT(ACY9,3)="1/(",1/ADD10,IF(LEFT(ACY9,6)="1/Sqrt",(1/ADD10)^2,IF(LEFT(ACY9,3)="Log",10^ADD10,ADD10)))))</f>
        <v>#VALUE!</v>
      </c>
      <c r="ADE8" s="57" t="e">
        <f>IF(LEFT(ACY9,4)="Sqrt",ADE10^2,IF(COUNTIF(ACY9,"*^*")&gt;0,EXP(LN(ADE10)/(MID(ACY9,FIND("^",ACY9)+1,LEN(ACY9)))),IF(LEFT(ACY9,3)="1/(",1/ADE10,IF(LEFT(ACY9,6)="1/Sqrt",(1/ADE10)^2,IF(LEFT(ACY9,3)="Log",10^ADE10,ADE10)))))</f>
        <v>#VALUE!</v>
      </c>
      <c r="ADJ8" s="57" t="e">
        <f>IF(LEFT(ADF9,4)="Sqrt",ADJ10^2,IF(COUNTIF(ADF9,"*^*")&gt;0,EXP(LN(ADJ10)/(MID(ADF9,FIND("^",ADF9)+1,LEN(ADF9)))),IF(LEFT(ADF9,3)="1/(",1/ADJ10,IF(LEFT(ADF9,6)="1/Sqrt",(1/ADJ10)^2,IF(LEFT(ADF9,3)="Log",10^ADJ10,ADJ10)))))</f>
        <v>#VALUE!</v>
      </c>
      <c r="ADK8" s="57" t="e">
        <f>IF(LEFT(ADF9,4)="Sqrt",ADK10^2,IF(COUNTIF(ADF9,"*^*")&gt;0,EXP(LN(ADK10)/(MID(ADF9,FIND("^",ADF9)+1,LEN(ADF9)))),IF(LEFT(ADF9,3)="1/(",1/ADK10,IF(LEFT(ADF9,6)="1/Sqrt",(1/ADK10)^2,IF(LEFT(ADF9,3)="Log",10^ADK10,ADK10)))))</f>
        <v>#VALUE!</v>
      </c>
      <c r="ADL8" s="57" t="e">
        <f>IF(LEFT(ADF9,4)="Sqrt",ADL10^2,IF(COUNTIF(ADF9,"*^*")&gt;0,EXP(LN(ADL10)/(MID(ADF9,FIND("^",ADF9)+1,LEN(ADF9)))),IF(LEFT(ADF9,3)="1/(",1/ADL10,IF(LEFT(ADF9,6)="1/Sqrt",(1/ADL10)^2,IF(LEFT(ADF9,3)="Log",10^ADL10,ADL10)))))</f>
        <v>#VALUE!</v>
      </c>
      <c r="ADQ8" s="57" t="e">
        <f>IF(LEFT(ADM9,4)="Sqrt",ADQ10^2,IF(COUNTIF(ADM9,"*^*")&gt;0,EXP(LN(ADQ10)/(MID(ADM9,FIND("^",ADM9)+1,LEN(ADM9)))),IF(LEFT(ADM9,3)="1/(",1/ADQ10,IF(LEFT(ADM9,6)="1/Sqrt",(1/ADQ10)^2,IF(LEFT(ADM9,3)="Log",10^ADQ10,ADQ10)))))</f>
        <v>#VALUE!</v>
      </c>
      <c r="ADR8" s="57" t="e">
        <f>IF(LEFT(ADM9,4)="Sqrt",ADR10^2,IF(COUNTIF(ADM9,"*^*")&gt;0,EXP(LN(ADR10)/(MID(ADM9,FIND("^",ADM9)+1,LEN(ADM9)))),IF(LEFT(ADM9,3)="1/(",1/ADR10,IF(LEFT(ADM9,6)="1/Sqrt",(1/ADR10)^2,IF(LEFT(ADM9,3)="Log",10^ADR10,ADR10)))))</f>
        <v>#VALUE!</v>
      </c>
      <c r="ADS8" s="57" t="e">
        <f>IF(LEFT(ADM9,4)="Sqrt",ADS10^2,IF(COUNTIF(ADM9,"*^*")&gt;0,EXP(LN(ADS10)/(MID(ADM9,FIND("^",ADM9)+1,LEN(ADM9)))),IF(LEFT(ADM9,3)="1/(",1/ADS10,IF(LEFT(ADM9,6)="1/Sqrt",(1/ADS10)^2,IF(LEFT(ADM9,3)="Log",10^ADS10,ADS10)))))</f>
        <v>#VALUE!</v>
      </c>
      <c r="ADX8" s="57" t="e">
        <f>IF(LEFT(ADT9,4)="Sqrt",ADX10^2,IF(COUNTIF(ADT9,"*^*")&gt;0,EXP(LN(ADX10)/(MID(ADT9,FIND("^",ADT9)+1,LEN(ADT9)))),IF(LEFT(ADT9,3)="1/(",1/ADX10,IF(LEFT(ADT9,6)="1/Sqrt",(1/ADX10)^2,IF(LEFT(ADT9,3)="Log",10^ADX10,ADX10)))))</f>
        <v>#VALUE!</v>
      </c>
      <c r="ADY8" s="57" t="e">
        <f>IF(LEFT(ADT9,4)="Sqrt",ADY10^2,IF(COUNTIF(ADT9,"*^*")&gt;0,EXP(LN(ADY10)/(MID(ADT9,FIND("^",ADT9)+1,LEN(ADT9)))),IF(LEFT(ADT9,3)="1/(",1/ADY10,IF(LEFT(ADT9,6)="1/Sqrt",(1/ADY10)^2,IF(LEFT(ADT9,3)="Log",10^ADY10,ADY10)))))</f>
        <v>#VALUE!</v>
      </c>
      <c r="ADZ8" s="57" t="e">
        <f>IF(LEFT(ADT9,4)="Sqrt",ADZ10^2,IF(COUNTIF(ADT9,"*^*")&gt;0,EXP(LN(ADZ10)/(MID(ADT9,FIND("^",ADT9)+1,LEN(ADT9)))),IF(LEFT(ADT9,3)="1/(",1/ADZ10,IF(LEFT(ADT9,6)="1/Sqrt",(1/ADZ10)^2,IF(LEFT(ADT9,3)="Log",10^ADZ10,ADZ10)))))</f>
        <v>#VALUE!</v>
      </c>
      <c r="AEE8" s="57" t="e">
        <f>IF(LEFT(AEA9,4)="Sqrt",AEE10^2,IF(COUNTIF(AEA9,"*^*")&gt;0,EXP(LN(AEE10)/(MID(AEA9,FIND("^",AEA9)+1,LEN(AEA9)))),IF(LEFT(AEA9,3)="1/(",1/AEE10,IF(LEFT(AEA9,6)="1/Sqrt",(1/AEE10)^2,IF(LEFT(AEA9,3)="Log",10^AEE10,AEE10)))))</f>
        <v>#VALUE!</v>
      </c>
      <c r="AEF8" s="57" t="e">
        <f>IF(LEFT(AEA9,4)="Sqrt",AEF10^2,IF(COUNTIF(AEA9,"*^*")&gt;0,EXP(LN(AEF10)/(MID(AEA9,FIND("^",AEA9)+1,LEN(AEA9)))),IF(LEFT(AEA9,3)="1/(",1/AEF10,IF(LEFT(AEA9,6)="1/Sqrt",(1/AEF10)^2,IF(LEFT(AEA9,3)="Log",10^AEF10,AEF10)))))</f>
        <v>#VALUE!</v>
      </c>
      <c r="AEG8" s="57" t="e">
        <f>IF(LEFT(AEA9,4)="Sqrt",AEG10^2,IF(COUNTIF(AEA9,"*^*")&gt;0,EXP(LN(AEG10)/(MID(AEA9,FIND("^",AEA9)+1,LEN(AEA9)))),IF(LEFT(AEA9,3)="1/(",1/AEG10,IF(LEFT(AEA9,6)="1/Sqrt",(1/AEG10)^2,IF(LEFT(AEA9,3)="Log",10^AEG10,AEG10)))))</f>
        <v>#VALUE!</v>
      </c>
      <c r="AEL8" s="57" t="e">
        <f>IF(LEFT(AEH9,4)="Sqrt",AEL10^2,IF(COUNTIF(AEH9,"*^*")&gt;0,EXP(LN(AEL10)/(MID(AEH9,FIND("^",AEH9)+1,LEN(AEH9)))),IF(LEFT(AEH9,3)="1/(",1/AEL10,IF(LEFT(AEH9,6)="1/Sqrt",(1/AEL10)^2,IF(LEFT(AEH9,3)="Log",10^AEL10,AEL10)))))</f>
        <v>#VALUE!</v>
      </c>
      <c r="AEM8" s="57" t="e">
        <f>IF(LEFT(AEH9,4)="Sqrt",AEM10^2,IF(COUNTIF(AEH9,"*^*")&gt;0,EXP(LN(AEM10)/(MID(AEH9,FIND("^",AEH9)+1,LEN(AEH9)))),IF(LEFT(AEH9,3)="1/(",1/AEM10,IF(LEFT(AEH9,6)="1/Sqrt",(1/AEM10)^2,IF(LEFT(AEH9,3)="Log",10^AEM10,AEM10)))))</f>
        <v>#VALUE!</v>
      </c>
      <c r="AEN8" s="57" t="e">
        <f>IF(LEFT(AEH9,4)="Sqrt",AEN10^2,IF(COUNTIF(AEH9,"*^*")&gt;0,EXP(LN(AEN10)/(MID(AEH9,FIND("^",AEH9)+1,LEN(AEH9)))),IF(LEFT(AEH9,3)="1/(",1/AEN10,IF(LEFT(AEH9,6)="1/Sqrt",(1/AEN10)^2,IF(LEFT(AEH9,3)="Log",10^AEN10,AEN10)))))</f>
        <v>#VALUE!</v>
      </c>
      <c r="AES8" s="57" t="e">
        <f>IF(LEFT(AEO9,4)="Sqrt",AES10^2,IF(COUNTIF(AEO9,"*^*")&gt;0,EXP(LN(AES10)/(MID(AEO9,FIND("^",AEO9)+1,LEN(AEO9)))),IF(LEFT(AEO9,3)="1/(",1/AES10,IF(LEFT(AEO9,6)="1/Sqrt",(1/AES10)^2,IF(LEFT(AEO9,3)="Log",10^AES10,AES10)))))</f>
        <v>#VALUE!</v>
      </c>
      <c r="AET8" s="57" t="e">
        <f>IF(LEFT(AEO9,4)="Sqrt",AET10^2,IF(COUNTIF(AEO9,"*^*")&gt;0,EXP(LN(AET10)/(MID(AEO9,FIND("^",AEO9)+1,LEN(AEO9)))),IF(LEFT(AEO9,3)="1/(",1/AET10,IF(LEFT(AEO9,6)="1/Sqrt",(1/AET10)^2,IF(LEFT(AEO9,3)="Log",10^AET10,AET10)))))</f>
        <v>#VALUE!</v>
      </c>
      <c r="AEU8" s="57" t="e">
        <f>IF(LEFT(AEO9,4)="Sqrt",AEU10^2,IF(COUNTIF(AEO9,"*^*")&gt;0,EXP(LN(AEU10)/(MID(AEO9,FIND("^",AEO9)+1,LEN(AEO9)))),IF(LEFT(AEO9,3)="1/(",1/AEU10,IF(LEFT(AEO9,6)="1/Sqrt",(1/AEU10)^2,IF(LEFT(AEO9,3)="Log",10^AEU10,AEU10)))))</f>
        <v>#VALUE!</v>
      </c>
      <c r="AEZ8" s="57" t="e">
        <f>IF(LEFT(AEV9,4)="Sqrt",AEZ10^2,IF(COUNTIF(AEV9,"*^*")&gt;0,EXP(LN(AEZ10)/(MID(AEV9,FIND("^",AEV9)+1,LEN(AEV9)))),IF(LEFT(AEV9,3)="1/(",1/AEZ10,IF(LEFT(AEV9,6)="1/Sqrt",(1/AEZ10)^2,IF(LEFT(AEV9,3)="Log",10^AEZ10,AEZ10)))))</f>
        <v>#VALUE!</v>
      </c>
      <c r="AFA8" s="57" t="e">
        <f>IF(LEFT(AEV9,4)="Sqrt",AFA10^2,IF(COUNTIF(AEV9,"*^*")&gt;0,EXP(LN(AFA10)/(MID(AEV9,FIND("^",AEV9)+1,LEN(AEV9)))),IF(LEFT(AEV9,3)="1/(",1/AFA10,IF(LEFT(AEV9,6)="1/Sqrt",(1/AFA10)^2,IF(LEFT(AEV9,3)="Log",10^AFA10,AFA10)))))</f>
        <v>#VALUE!</v>
      </c>
      <c r="AFB8" s="57" t="e">
        <f>IF(LEFT(AEV9,4)="Sqrt",AFB10^2,IF(COUNTIF(AEV9,"*^*")&gt;0,EXP(LN(AFB10)/(MID(AEV9,FIND("^",AEV9)+1,LEN(AEV9)))),IF(LEFT(AEV9,3)="1/(",1/AFB10,IF(LEFT(AEV9,6)="1/Sqrt",(1/AFB10)^2,IF(LEFT(AEV9,3)="Log",10^AFB10,AFB10)))))</f>
        <v>#VALUE!</v>
      </c>
      <c r="AFG8" s="57" t="e">
        <f>IF(LEFT(AFC9,4)="Sqrt",AFG10^2,IF(COUNTIF(AFC9,"*^*")&gt;0,EXP(LN(AFG10)/(MID(AFC9,FIND("^",AFC9)+1,LEN(AFC9)))),IF(LEFT(AFC9,3)="1/(",1/AFG10,IF(LEFT(AFC9,6)="1/Sqrt",(1/AFG10)^2,IF(LEFT(AFC9,3)="Log",10^AFG10,AFG10)))))</f>
        <v>#VALUE!</v>
      </c>
      <c r="AFH8" s="57" t="e">
        <f>IF(LEFT(AFC9,4)="Sqrt",AFH10^2,IF(COUNTIF(AFC9,"*^*")&gt;0,EXP(LN(AFH10)/(MID(AFC9,FIND("^",AFC9)+1,LEN(AFC9)))),IF(LEFT(AFC9,3)="1/(",1/AFH10,IF(LEFT(AFC9,6)="1/Sqrt",(1/AFH10)^2,IF(LEFT(AFC9,3)="Log",10^AFH10,AFH10)))))</f>
        <v>#VALUE!</v>
      </c>
      <c r="AFI8" s="57" t="e">
        <f>IF(LEFT(AFC9,4)="Sqrt",AFI10^2,IF(COUNTIF(AFC9,"*^*")&gt;0,EXP(LN(AFI10)/(MID(AFC9,FIND("^",AFC9)+1,LEN(AFC9)))),IF(LEFT(AFC9,3)="1/(",1/AFI10,IF(LEFT(AFC9,6)="1/Sqrt",(1/AFI10)^2,IF(LEFT(AFC9,3)="Log",10^AFI10,AFI10)))))</f>
        <v>#VALUE!</v>
      </c>
      <c r="AFN8" s="57" t="e">
        <f>IF(LEFT(AFJ9,4)="Sqrt",AFN10^2,IF(COUNTIF(AFJ9,"*^*")&gt;0,EXP(LN(AFN10)/(MID(AFJ9,FIND("^",AFJ9)+1,LEN(AFJ9)))),IF(LEFT(AFJ9,3)="1/(",1/AFN10,IF(LEFT(AFJ9,6)="1/Sqrt",(1/AFN10)^2,IF(LEFT(AFJ9,3)="Log",10^AFN10,AFN10)))))</f>
        <v>#VALUE!</v>
      </c>
      <c r="AFO8" s="57" t="e">
        <f>IF(LEFT(AFJ9,4)="Sqrt",AFO10^2,IF(COUNTIF(AFJ9,"*^*")&gt;0,EXP(LN(AFO10)/(MID(AFJ9,FIND("^",AFJ9)+1,LEN(AFJ9)))),IF(LEFT(AFJ9,3)="1/(",1/AFO10,IF(LEFT(AFJ9,6)="1/Sqrt",(1/AFO10)^2,IF(LEFT(AFJ9,3)="Log",10^AFO10,AFO10)))))</f>
        <v>#VALUE!</v>
      </c>
      <c r="AFP8" s="57" t="e">
        <f>IF(LEFT(AFJ9,4)="Sqrt",AFP10^2,IF(COUNTIF(AFJ9,"*^*")&gt;0,EXP(LN(AFP10)/(MID(AFJ9,FIND("^",AFJ9)+1,LEN(AFJ9)))),IF(LEFT(AFJ9,3)="1/(",1/AFP10,IF(LEFT(AFJ9,6)="1/Sqrt",(1/AFP10)^2,IF(LEFT(AFJ9,3)="Log",10^AFP10,AFP10)))))</f>
        <v>#VALUE!</v>
      </c>
      <c r="AFU8" s="57" t="e">
        <f>IF(LEFT(AFQ9,4)="Sqrt",AFU10^2,IF(COUNTIF(AFQ9,"*^*")&gt;0,EXP(LN(AFU10)/(MID(AFQ9,FIND("^",AFQ9)+1,LEN(AFQ9)))),IF(LEFT(AFQ9,3)="1/(",1/AFU10,IF(LEFT(AFQ9,6)="1/Sqrt",(1/AFU10)^2,IF(LEFT(AFQ9,3)="Log",10^AFU10,AFU10)))))</f>
        <v>#VALUE!</v>
      </c>
      <c r="AFV8" s="57" t="e">
        <f>IF(LEFT(AFQ9,4)="Sqrt",AFV10^2,IF(COUNTIF(AFQ9,"*^*")&gt;0,EXP(LN(AFV10)/(MID(AFQ9,FIND("^",AFQ9)+1,LEN(AFQ9)))),IF(LEFT(AFQ9,3)="1/(",1/AFV10,IF(LEFT(AFQ9,6)="1/Sqrt",(1/AFV10)^2,IF(LEFT(AFQ9,3)="Log",10^AFV10,AFV10)))))</f>
        <v>#VALUE!</v>
      </c>
      <c r="AFW8" s="57" t="e">
        <f>IF(LEFT(AFQ9,4)="Sqrt",AFW10^2,IF(COUNTIF(AFQ9,"*^*")&gt;0,EXP(LN(AFW10)/(MID(AFQ9,FIND("^",AFQ9)+1,LEN(AFQ9)))),IF(LEFT(AFQ9,3)="1/(",1/AFW10,IF(LEFT(AFQ9,6)="1/Sqrt",(1/AFW10)^2,IF(LEFT(AFQ9,3)="Log",10^AFW10,AFW10)))))</f>
        <v>#VALUE!</v>
      </c>
      <c r="AGB8" s="57" t="e">
        <f>IF(LEFT(AFX9,4)="Sqrt",AGB10^2,IF(COUNTIF(AFX9,"*^*")&gt;0,EXP(LN(AGB10)/(MID(AFX9,FIND("^",AFX9)+1,LEN(AFX9)))),IF(LEFT(AFX9,3)="1/(",1/AGB10,IF(LEFT(AFX9,6)="1/Sqrt",(1/AGB10)^2,IF(LEFT(AFX9,3)="Log",10^AGB10,AGB10)))))</f>
        <v>#VALUE!</v>
      </c>
      <c r="AGC8" s="57" t="e">
        <f>IF(LEFT(AFX9,4)="Sqrt",AGC10^2,IF(COUNTIF(AFX9,"*^*")&gt;0,EXP(LN(AGC10)/(MID(AFX9,FIND("^",AFX9)+1,LEN(AFX9)))),IF(LEFT(AFX9,3)="1/(",1/AGC10,IF(LEFT(AFX9,6)="1/Sqrt",(1/AGC10)^2,IF(LEFT(AFX9,3)="Log",10^AGC10,AGC10)))))</f>
        <v>#VALUE!</v>
      </c>
      <c r="AGD8" s="57" t="e">
        <f>IF(LEFT(AFX9,4)="Sqrt",AGD10^2,IF(COUNTIF(AFX9,"*^*")&gt;0,EXP(LN(AGD10)/(MID(AFX9,FIND("^",AFX9)+1,LEN(AFX9)))),IF(LEFT(AFX9,3)="1/(",1/AGD10,IF(LEFT(AFX9,6)="1/Sqrt",(1/AGD10)^2,IF(LEFT(AFX9,3)="Log",10^AGD10,AGD10)))))</f>
        <v>#VALUE!</v>
      </c>
      <c r="AGI8" s="57" t="e">
        <f>IF(LEFT(AGE9,4)="Sqrt",AGI10^2,IF(COUNTIF(AGE9,"*^*")&gt;0,EXP(LN(AGI10)/(MID(AGE9,FIND("^",AGE9)+1,LEN(AGE9)))),IF(LEFT(AGE9,3)="1/(",1/AGI10,IF(LEFT(AGE9,6)="1/Sqrt",(1/AGI10)^2,IF(LEFT(AGE9,3)="Log",10^AGI10,AGI10)))))</f>
        <v>#VALUE!</v>
      </c>
      <c r="AGJ8" s="57" t="e">
        <f>IF(LEFT(AGE9,4)="Sqrt",AGJ10^2,IF(COUNTIF(AGE9,"*^*")&gt;0,EXP(LN(AGJ10)/(MID(AGE9,FIND("^",AGE9)+1,LEN(AGE9)))),IF(LEFT(AGE9,3)="1/(",1/AGJ10,IF(LEFT(AGE9,6)="1/Sqrt",(1/AGJ10)^2,IF(LEFT(AGE9,3)="Log",10^AGJ10,AGJ10)))))</f>
        <v>#VALUE!</v>
      </c>
      <c r="AGK8" s="57" t="e">
        <f>IF(LEFT(AGE9,4)="Sqrt",AGK10^2,IF(COUNTIF(AGE9,"*^*")&gt;0,EXP(LN(AGK10)/(MID(AGE9,FIND("^",AGE9)+1,LEN(AGE9)))),IF(LEFT(AGE9,3)="1/(",1/AGK10,IF(LEFT(AGE9,6)="1/Sqrt",(1/AGK10)^2,IF(LEFT(AGE9,3)="Log",10^AGK10,AGK10)))))</f>
        <v>#VALUE!</v>
      </c>
      <c r="AGP8" s="57" t="e">
        <f>IF(LEFT(AGL9,4)="Sqrt",AGP10^2,IF(COUNTIF(AGL9,"*^*")&gt;0,EXP(LN(AGP10)/(MID(AGL9,FIND("^",AGL9)+1,LEN(AGL9)))),IF(LEFT(AGL9,3)="1/(",1/AGP10,IF(LEFT(AGL9,6)="1/Sqrt",(1/AGP10)^2,IF(LEFT(AGL9,3)="Log",10^AGP10,AGP10)))))</f>
        <v>#VALUE!</v>
      </c>
      <c r="AGQ8" s="57" t="e">
        <f>IF(LEFT(AGL9,4)="Sqrt",AGQ10^2,IF(COUNTIF(AGL9,"*^*")&gt;0,EXP(LN(AGQ10)/(MID(AGL9,FIND("^",AGL9)+1,LEN(AGL9)))),IF(LEFT(AGL9,3)="1/(",1/AGQ10,IF(LEFT(AGL9,6)="1/Sqrt",(1/AGQ10)^2,IF(LEFT(AGL9,3)="Log",10^AGQ10,AGQ10)))))</f>
        <v>#VALUE!</v>
      </c>
      <c r="AGR8" s="57" t="e">
        <f>IF(LEFT(AGL9,4)="Sqrt",AGR10^2,IF(COUNTIF(AGL9,"*^*")&gt;0,EXP(LN(AGR10)/(MID(AGL9,FIND("^",AGL9)+1,LEN(AGL9)))),IF(LEFT(AGL9,3)="1/(",1/AGR10,IF(LEFT(AGL9,6)="1/Sqrt",(1/AGR10)^2,IF(LEFT(AGL9,3)="Log",10^AGR10,AGR10)))))</f>
        <v>#VALUE!</v>
      </c>
      <c r="AGW8" s="57" t="e">
        <f>IF(LEFT(AGS9,4)="Sqrt",AGW10^2,IF(COUNTIF(AGS9,"*^*")&gt;0,EXP(LN(AGW10)/(MID(AGS9,FIND("^",AGS9)+1,LEN(AGS9)))),IF(LEFT(AGS9,3)="1/(",1/AGW10,IF(LEFT(AGS9,6)="1/Sqrt",(1/AGW10)^2,IF(LEFT(AGS9,3)="Log",10^AGW10,AGW10)))))</f>
        <v>#VALUE!</v>
      </c>
      <c r="AGX8" s="57" t="e">
        <f>IF(LEFT(AGS9,4)="Sqrt",AGX10^2,IF(COUNTIF(AGS9,"*^*")&gt;0,EXP(LN(AGX10)/(MID(AGS9,FIND("^",AGS9)+1,LEN(AGS9)))),IF(LEFT(AGS9,3)="1/(",1/AGX10,IF(LEFT(AGS9,6)="1/Sqrt",(1/AGX10)^2,IF(LEFT(AGS9,3)="Log",10^AGX10,AGX10)))))</f>
        <v>#VALUE!</v>
      </c>
      <c r="AGY8" s="57" t="e">
        <f>IF(LEFT(AGS9,4)="Sqrt",AGY10^2,IF(COUNTIF(AGS9,"*^*")&gt;0,EXP(LN(AGY10)/(MID(AGS9,FIND("^",AGS9)+1,LEN(AGS9)))),IF(LEFT(AGS9,3)="1/(",1/AGY10,IF(LEFT(AGS9,6)="1/Sqrt",(1/AGY10)^2,IF(LEFT(AGS9,3)="Log",10^AGY10,AGY10)))))</f>
        <v>#VALUE!</v>
      </c>
      <c r="AHD8" s="57" t="e">
        <f>IF(LEFT(AGZ9,4)="Sqrt",AHD10^2,IF(COUNTIF(AGZ9,"*^*")&gt;0,EXP(LN(AHD10)/(MID(AGZ9,FIND("^",AGZ9)+1,LEN(AGZ9)))),IF(LEFT(AGZ9,3)="1/(",1/AHD10,IF(LEFT(AGZ9,6)="1/Sqrt",(1/AHD10)^2,IF(LEFT(AGZ9,3)="Log",10^AHD10,AHD10)))))</f>
        <v>#VALUE!</v>
      </c>
      <c r="AHE8" s="57" t="e">
        <f>IF(LEFT(AGZ9,4)="Sqrt",AHE10^2,IF(COUNTIF(AGZ9,"*^*")&gt;0,EXP(LN(AHE10)/(MID(AGZ9,FIND("^",AGZ9)+1,LEN(AGZ9)))),IF(LEFT(AGZ9,3)="1/(",1/AHE10,IF(LEFT(AGZ9,6)="1/Sqrt",(1/AHE10)^2,IF(LEFT(AGZ9,3)="Log",10^AHE10,AHE10)))))</f>
        <v>#VALUE!</v>
      </c>
      <c r="AHF8" s="57" t="e">
        <f>IF(LEFT(AGZ9,4)="Sqrt",AHF10^2,IF(COUNTIF(AGZ9,"*^*")&gt;0,EXP(LN(AHF10)/(MID(AGZ9,FIND("^",AGZ9)+1,LEN(AGZ9)))),IF(LEFT(AGZ9,3)="1/(",1/AHF10,IF(LEFT(AGZ9,6)="1/Sqrt",(1/AHF10)^2,IF(LEFT(AGZ9,3)="Log",10^AHF10,AHF10)))))</f>
        <v>#VALUE!</v>
      </c>
      <c r="AHK8" s="57" t="e">
        <f>IF(LEFT(AHG9,4)="Sqrt",AHK10^2,IF(COUNTIF(AHG9,"*^*")&gt;0,EXP(LN(AHK10)/(MID(AHG9,FIND("^",AHG9)+1,LEN(AHG9)))),IF(LEFT(AHG9,3)="1/(",1/AHK10,IF(LEFT(AHG9,6)="1/Sqrt",(1/AHK10)^2,IF(LEFT(AHG9,3)="Log",10^AHK10,AHK10)))))</f>
        <v>#VALUE!</v>
      </c>
      <c r="AHL8" s="57" t="e">
        <f>IF(LEFT(AHG9,4)="Sqrt",AHL10^2,IF(COUNTIF(AHG9,"*^*")&gt;0,EXP(LN(AHL10)/(MID(AHG9,FIND("^",AHG9)+1,LEN(AHG9)))),IF(LEFT(AHG9,3)="1/(",1/AHL10,IF(LEFT(AHG9,6)="1/Sqrt",(1/AHL10)^2,IF(LEFT(AHG9,3)="Log",10^AHL10,AHL10)))))</f>
        <v>#VALUE!</v>
      </c>
      <c r="AHM8" s="57" t="e">
        <f>IF(LEFT(AHG9,4)="Sqrt",AHM10^2,IF(COUNTIF(AHG9,"*^*")&gt;0,EXP(LN(AHM10)/(MID(AHG9,FIND("^",AHG9)+1,LEN(AHG9)))),IF(LEFT(AHG9,3)="1/(",1/AHM10,IF(LEFT(AHG9,6)="1/Sqrt",(1/AHM10)^2,IF(LEFT(AHG9,3)="Log",10^AHM10,AHM10)))))</f>
        <v>#VALUE!</v>
      </c>
      <c r="AHR8" s="57" t="e">
        <f>IF(LEFT(AHN9,4)="Sqrt",AHR10^2,IF(COUNTIF(AHN9,"*^*")&gt;0,EXP(LN(AHR10)/(MID(AHN9,FIND("^",AHN9)+1,LEN(AHN9)))),IF(LEFT(AHN9,3)="1/(",1/AHR10,IF(LEFT(AHN9,6)="1/Sqrt",(1/AHR10)^2,IF(LEFT(AHN9,3)="Log",10^AHR10,AHR10)))))</f>
        <v>#VALUE!</v>
      </c>
      <c r="AHS8" s="57" t="e">
        <f>IF(LEFT(AHN9,4)="Sqrt",AHS10^2,IF(COUNTIF(AHN9,"*^*")&gt;0,EXP(LN(AHS10)/(MID(AHN9,FIND("^",AHN9)+1,LEN(AHN9)))),IF(LEFT(AHN9,3)="1/(",1/AHS10,IF(LEFT(AHN9,6)="1/Sqrt",(1/AHS10)^2,IF(LEFT(AHN9,3)="Log",10^AHS10,AHS10)))))</f>
        <v>#VALUE!</v>
      </c>
      <c r="AHT8" s="57" t="e">
        <f>IF(LEFT(AHN9,4)="Sqrt",AHT10^2,IF(COUNTIF(AHN9,"*^*")&gt;0,EXP(LN(AHT10)/(MID(AHN9,FIND("^",AHN9)+1,LEN(AHN9)))),IF(LEFT(AHN9,3)="1/(",1/AHT10,IF(LEFT(AHN9,6)="1/Sqrt",(1/AHT10)^2,IF(LEFT(AHN9,3)="Log",10^AHT10,AHT10)))))</f>
        <v>#VALUE!</v>
      </c>
      <c r="AHY8" s="57" t="e">
        <f>IF(LEFT(AHU9,4)="Sqrt",AHY10^2,IF(COUNTIF(AHU9,"*^*")&gt;0,EXP(LN(AHY10)/(MID(AHU9,FIND("^",AHU9)+1,LEN(AHU9)))),IF(LEFT(AHU9,3)="1/(",1/AHY10,IF(LEFT(AHU9,6)="1/Sqrt",(1/AHY10)^2,IF(LEFT(AHU9,3)="Log",10^AHY10,AHY10)))))</f>
        <v>#VALUE!</v>
      </c>
      <c r="AHZ8" s="57" t="e">
        <f>IF(LEFT(AHU9,4)="Sqrt",AHZ10^2,IF(COUNTIF(AHU9,"*^*")&gt;0,EXP(LN(AHZ10)/(MID(AHU9,FIND("^",AHU9)+1,LEN(AHU9)))),IF(LEFT(AHU9,3)="1/(",1/AHZ10,IF(LEFT(AHU9,6)="1/Sqrt",(1/AHZ10)^2,IF(LEFT(AHU9,3)="Log",10^AHZ10,AHZ10)))))</f>
        <v>#VALUE!</v>
      </c>
      <c r="AIA8" s="57" t="e">
        <f>IF(LEFT(AHU9,4)="Sqrt",AIA10^2,IF(COUNTIF(AHU9,"*^*")&gt;0,EXP(LN(AIA10)/(MID(AHU9,FIND("^",AHU9)+1,LEN(AHU9)))),IF(LEFT(AHU9,3)="1/(",1/AIA10,IF(LEFT(AHU9,6)="1/Sqrt",(1/AIA10)^2,IF(LEFT(AHU9,3)="Log",10^AIA10,AIA10)))))</f>
        <v>#VALUE!</v>
      </c>
      <c r="AIF8" s="57" t="e">
        <f>IF(LEFT(AIB9,4)="Sqrt",AIF10^2,IF(COUNTIF(AIB9,"*^*")&gt;0,EXP(LN(AIF10)/(MID(AIB9,FIND("^",AIB9)+1,LEN(AIB9)))),IF(LEFT(AIB9,3)="1/(",1/AIF10,IF(LEFT(AIB9,6)="1/Sqrt",(1/AIF10)^2,IF(LEFT(AIB9,3)="Log",10^AIF10,AIF10)))))</f>
        <v>#VALUE!</v>
      </c>
      <c r="AIG8" s="57" t="e">
        <f>IF(LEFT(AIB9,4)="Sqrt",AIG10^2,IF(COUNTIF(AIB9,"*^*")&gt;0,EXP(LN(AIG10)/(MID(AIB9,FIND("^",AIB9)+1,LEN(AIB9)))),IF(LEFT(AIB9,3)="1/(",1/AIG10,IF(LEFT(AIB9,6)="1/Sqrt",(1/AIG10)^2,IF(LEFT(AIB9,3)="Log",10^AIG10,AIG10)))))</f>
        <v>#VALUE!</v>
      </c>
      <c r="AIH8" s="57" t="e">
        <f>IF(LEFT(AIB9,4)="Sqrt",AIH10^2,IF(COUNTIF(AIB9,"*^*")&gt;0,EXP(LN(AIH10)/(MID(AIB9,FIND("^",AIB9)+1,LEN(AIB9)))),IF(LEFT(AIB9,3)="1/(",1/AIH10,IF(LEFT(AIB9,6)="1/Sqrt",(1/AIH10)^2,IF(LEFT(AIB9,3)="Log",10^AIH10,AIH10)))))</f>
        <v>#VALUE!</v>
      </c>
      <c r="AIM8" s="57" t="e">
        <f>IF(LEFT(AII9,4)="Sqrt",AIM10^2,IF(COUNTIF(AII9,"*^*")&gt;0,EXP(LN(AIM10)/(MID(AII9,FIND("^",AII9)+1,LEN(AII9)))),IF(LEFT(AII9,3)="1/(",1/AIM10,IF(LEFT(AII9,6)="1/Sqrt",(1/AIM10)^2,IF(LEFT(AII9,3)="Log",10^AIM10,AIM10)))))</f>
        <v>#VALUE!</v>
      </c>
      <c r="AIN8" s="57" t="e">
        <f>IF(LEFT(AII9,4)="Sqrt",AIN10^2,IF(COUNTIF(AII9,"*^*")&gt;0,EXP(LN(AIN10)/(MID(AII9,FIND("^",AII9)+1,LEN(AII9)))),IF(LEFT(AII9,3)="1/(",1/AIN10,IF(LEFT(AII9,6)="1/Sqrt",(1/AIN10)^2,IF(LEFT(AII9,3)="Log",10^AIN10,AIN10)))))</f>
        <v>#VALUE!</v>
      </c>
      <c r="AIO8" s="57" t="e">
        <f>IF(LEFT(AII9,4)="Sqrt",AIO10^2,IF(COUNTIF(AII9,"*^*")&gt;0,EXP(LN(AIO10)/(MID(AII9,FIND("^",AII9)+1,LEN(AII9)))),IF(LEFT(AII9,3)="1/(",1/AIO10,IF(LEFT(AII9,6)="1/Sqrt",(1/AIO10)^2,IF(LEFT(AII9,3)="Log",10^AIO10,AIO10)))))</f>
        <v>#VALUE!</v>
      </c>
      <c r="AIT8" s="57" t="e">
        <f>IF(LEFT(AIP9,4)="Sqrt",AIT10^2,IF(COUNTIF(AIP9,"*^*")&gt;0,EXP(LN(AIT10)/(MID(AIP9,FIND("^",AIP9)+1,LEN(AIP9)))),IF(LEFT(AIP9,3)="1/(",1/AIT10,IF(LEFT(AIP9,6)="1/Sqrt",(1/AIT10)^2,IF(LEFT(AIP9,3)="Log",10^AIT10,AIT10)))))</f>
        <v>#VALUE!</v>
      </c>
      <c r="AIU8" s="57" t="e">
        <f>IF(LEFT(AIP9,4)="Sqrt",AIU10^2,IF(COUNTIF(AIP9,"*^*")&gt;0,EXP(LN(AIU10)/(MID(AIP9,FIND("^",AIP9)+1,LEN(AIP9)))),IF(LEFT(AIP9,3)="1/(",1/AIU10,IF(LEFT(AIP9,6)="1/Sqrt",(1/AIU10)^2,IF(LEFT(AIP9,3)="Log",10^AIU10,AIU10)))))</f>
        <v>#VALUE!</v>
      </c>
      <c r="AIV8" s="57" t="e">
        <f>IF(LEFT(AIP9,4)="Sqrt",AIV10^2,IF(COUNTIF(AIP9,"*^*")&gt;0,EXP(LN(AIV10)/(MID(AIP9,FIND("^",AIP9)+1,LEN(AIP9)))),IF(LEFT(AIP9,3)="1/(",1/AIV10,IF(LEFT(AIP9,6)="1/Sqrt",(1/AIV10)^2,IF(LEFT(AIP9,3)="Log",10^AIV10,AIV10)))))</f>
        <v>#VALUE!</v>
      </c>
      <c r="AJA8" s="57" t="e">
        <f>IF(LEFT(AIW9,4)="Sqrt",AJA10^2,IF(COUNTIF(AIW9,"*^*")&gt;0,EXP(LN(AJA10)/(MID(AIW9,FIND("^",AIW9)+1,LEN(AIW9)))),IF(LEFT(AIW9,3)="1/(",1/AJA10,IF(LEFT(AIW9,6)="1/Sqrt",(1/AJA10)^2,IF(LEFT(AIW9,3)="Log",10^AJA10,AJA10)))))</f>
        <v>#VALUE!</v>
      </c>
      <c r="AJB8" s="57" t="e">
        <f>IF(LEFT(AIW9,4)="Sqrt",AJB10^2,IF(COUNTIF(AIW9,"*^*")&gt;0,EXP(LN(AJB10)/(MID(AIW9,FIND("^",AIW9)+1,LEN(AIW9)))),IF(LEFT(AIW9,3)="1/(",1/AJB10,IF(LEFT(AIW9,6)="1/Sqrt",(1/AJB10)^2,IF(LEFT(AIW9,3)="Log",10^AJB10,AJB10)))))</f>
        <v>#VALUE!</v>
      </c>
      <c r="AJC8" s="57" t="e">
        <f>IF(LEFT(AIW9,4)="Sqrt",AJC10^2,IF(COUNTIF(AIW9,"*^*")&gt;0,EXP(LN(AJC10)/(MID(AIW9,FIND("^",AIW9)+1,LEN(AIW9)))),IF(LEFT(AIW9,3)="1/(",1/AJC10,IF(LEFT(AIW9,6)="1/Sqrt",(1/AJC10)^2,IF(LEFT(AIW9,3)="Log",10^AJC10,AJC10)))))</f>
        <v>#VALUE!</v>
      </c>
      <c r="AJH8" s="57" t="e">
        <f>IF(LEFT(AJD9,4)="Sqrt",AJH10^2,IF(COUNTIF(AJD9,"*^*")&gt;0,EXP(LN(AJH10)/(MID(AJD9,FIND("^",AJD9)+1,LEN(AJD9)))),IF(LEFT(AJD9,3)="1/(",1/AJH10,IF(LEFT(AJD9,6)="1/Sqrt",(1/AJH10)^2,IF(LEFT(AJD9,3)="Log",10^AJH10,AJH10)))))</f>
        <v>#VALUE!</v>
      </c>
      <c r="AJI8" s="57" t="e">
        <f>IF(LEFT(AJD9,4)="Sqrt",AJI10^2,IF(COUNTIF(AJD9,"*^*")&gt;0,EXP(LN(AJI10)/(MID(AJD9,FIND("^",AJD9)+1,LEN(AJD9)))),IF(LEFT(AJD9,3)="1/(",1/AJI10,IF(LEFT(AJD9,6)="1/Sqrt",(1/AJI10)^2,IF(LEFT(AJD9,3)="Log",10^AJI10,AJI10)))))</f>
        <v>#VALUE!</v>
      </c>
      <c r="AJJ8" s="57" t="e">
        <f>IF(LEFT(AJD9,4)="Sqrt",AJJ10^2,IF(COUNTIF(AJD9,"*^*")&gt;0,EXP(LN(AJJ10)/(MID(AJD9,FIND("^",AJD9)+1,LEN(AJD9)))),IF(LEFT(AJD9,3)="1/(",1/AJJ10,IF(LEFT(AJD9,6)="1/Sqrt",(1/AJJ10)^2,IF(LEFT(AJD9,3)="Log",10^AJJ10,AJJ10)))))</f>
        <v>#VALUE!</v>
      </c>
      <c r="AJO8" s="57" t="e">
        <f>IF(LEFT(AJK9,4)="Sqrt",AJO10^2,IF(COUNTIF(AJK9,"*^*")&gt;0,EXP(LN(AJO10)/(MID(AJK9,FIND("^",AJK9)+1,LEN(AJK9)))),IF(LEFT(AJK9,3)="1/(",1/AJO10,IF(LEFT(AJK9,6)="1/Sqrt",(1/AJO10)^2,IF(LEFT(AJK9,3)="Log",10^AJO10,AJO10)))))</f>
        <v>#VALUE!</v>
      </c>
      <c r="AJP8" s="57" t="e">
        <f>IF(LEFT(AJK9,4)="Sqrt",AJP10^2,IF(COUNTIF(AJK9,"*^*")&gt;0,EXP(LN(AJP10)/(MID(AJK9,FIND("^",AJK9)+1,LEN(AJK9)))),IF(LEFT(AJK9,3)="1/(",1/AJP10,IF(LEFT(AJK9,6)="1/Sqrt",(1/AJP10)^2,IF(LEFT(AJK9,3)="Log",10^AJP10,AJP10)))))</f>
        <v>#VALUE!</v>
      </c>
      <c r="AJQ8" s="57" t="e">
        <f>IF(LEFT(AJK9,4)="Sqrt",AJQ10^2,IF(COUNTIF(AJK9,"*^*")&gt;0,EXP(LN(AJQ10)/(MID(AJK9,FIND("^",AJK9)+1,LEN(AJK9)))),IF(LEFT(AJK9,3)="1/(",1/AJQ10,IF(LEFT(AJK9,6)="1/Sqrt",(1/AJQ10)^2,IF(LEFT(AJK9,3)="Log",10^AJQ10,AJQ10)))))</f>
        <v>#VALUE!</v>
      </c>
      <c r="AJV8" s="57" t="e">
        <f>IF(LEFT(AJR9,4)="Sqrt",AJV10^2,IF(COUNTIF(AJR9,"*^*")&gt;0,EXP(LN(AJV10)/(MID(AJR9,FIND("^",AJR9)+1,LEN(AJR9)))),IF(LEFT(AJR9,3)="1/(",1/AJV10,IF(LEFT(AJR9,6)="1/Sqrt",(1/AJV10)^2,IF(LEFT(AJR9,3)="Log",10^AJV10,AJV10)))))</f>
        <v>#VALUE!</v>
      </c>
      <c r="AJW8" s="57" t="e">
        <f>IF(LEFT(AJR9,4)="Sqrt",AJW10^2,IF(COUNTIF(AJR9,"*^*")&gt;0,EXP(LN(AJW10)/(MID(AJR9,FIND("^",AJR9)+1,LEN(AJR9)))),IF(LEFT(AJR9,3)="1/(",1/AJW10,IF(LEFT(AJR9,6)="1/Sqrt",(1/AJW10)^2,IF(LEFT(AJR9,3)="Log",10^AJW10,AJW10)))))</f>
        <v>#VALUE!</v>
      </c>
      <c r="AJX8" s="57" t="e">
        <f>IF(LEFT(AJR9,4)="Sqrt",AJX10^2,IF(COUNTIF(AJR9,"*^*")&gt;0,EXP(LN(AJX10)/(MID(AJR9,FIND("^",AJR9)+1,LEN(AJR9)))),IF(LEFT(AJR9,3)="1/(",1/AJX10,IF(LEFT(AJR9,6)="1/Sqrt",(1/AJX10)^2,IF(LEFT(AJR9,3)="Log",10^AJX10,AJX10)))))</f>
        <v>#VALUE!</v>
      </c>
      <c r="AKC8" s="57" t="e">
        <f>IF(LEFT(AJY9,4)="Sqrt",AKC10^2,IF(COUNTIF(AJY9,"*^*")&gt;0,EXP(LN(AKC10)/(MID(AJY9,FIND("^",AJY9)+1,LEN(AJY9)))),IF(LEFT(AJY9,3)="1/(",1/AKC10,IF(LEFT(AJY9,6)="1/Sqrt",(1/AKC10)^2,IF(LEFT(AJY9,3)="Log",10^AKC10,AKC10)))))</f>
        <v>#VALUE!</v>
      </c>
      <c r="AKD8" s="57" t="e">
        <f>IF(LEFT(AJY9,4)="Sqrt",AKD10^2,IF(COUNTIF(AJY9,"*^*")&gt;0,EXP(LN(AKD10)/(MID(AJY9,FIND("^",AJY9)+1,LEN(AJY9)))),IF(LEFT(AJY9,3)="1/(",1/AKD10,IF(LEFT(AJY9,6)="1/Sqrt",(1/AKD10)^2,IF(LEFT(AJY9,3)="Log",10^AKD10,AKD10)))))</f>
        <v>#VALUE!</v>
      </c>
      <c r="AKE8" s="57" t="e">
        <f>IF(LEFT(AJY9,4)="Sqrt",AKE10^2,IF(COUNTIF(AJY9,"*^*")&gt;0,EXP(LN(AKE10)/(MID(AJY9,FIND("^",AJY9)+1,LEN(AJY9)))),IF(LEFT(AJY9,3)="1/(",1/AKE10,IF(LEFT(AJY9,6)="1/Sqrt",(1/AKE10)^2,IF(LEFT(AJY9,3)="Log",10^AKE10,AKE10)))))</f>
        <v>#VALUE!</v>
      </c>
      <c r="AKJ8" s="57" t="e">
        <f>IF(LEFT(AKF9,4)="Sqrt",AKJ10^2,IF(COUNTIF(AKF9,"*^*")&gt;0,EXP(LN(AKJ10)/(MID(AKF9,FIND("^",AKF9)+1,LEN(AKF9)))),IF(LEFT(AKF9,3)="1/(",1/AKJ10,IF(LEFT(AKF9,6)="1/Sqrt",(1/AKJ10)^2,IF(LEFT(AKF9,3)="Log",10^AKJ10,AKJ10)))))</f>
        <v>#VALUE!</v>
      </c>
      <c r="AKK8" s="57" t="e">
        <f>IF(LEFT(AKF9,4)="Sqrt",AKK10^2,IF(COUNTIF(AKF9,"*^*")&gt;0,EXP(LN(AKK10)/(MID(AKF9,FIND("^",AKF9)+1,LEN(AKF9)))),IF(LEFT(AKF9,3)="1/(",1/AKK10,IF(LEFT(AKF9,6)="1/Sqrt",(1/AKK10)^2,IF(LEFT(AKF9,3)="Log",10^AKK10,AKK10)))))</f>
        <v>#VALUE!</v>
      </c>
      <c r="AKL8" s="57" t="e">
        <f>IF(LEFT(AKF9,4)="Sqrt",AKL10^2,IF(COUNTIF(AKF9,"*^*")&gt;0,EXP(LN(AKL10)/(MID(AKF9,FIND("^",AKF9)+1,LEN(AKF9)))),IF(LEFT(AKF9,3)="1/(",1/AKL10,IF(LEFT(AKF9,6)="1/Sqrt",(1/AKL10)^2,IF(LEFT(AKF9,3)="Log",10^AKL10,AKL10)))))</f>
        <v>#VALUE!</v>
      </c>
      <c r="AKQ8" s="57" t="e">
        <f>IF(LEFT(AKM9,4)="Sqrt",AKQ10^2,IF(COUNTIF(AKM9,"*^*")&gt;0,EXP(LN(AKQ10)/(MID(AKM9,FIND("^",AKM9)+1,LEN(AKM9)))),IF(LEFT(AKM9,3)="1/(",1/AKQ10,IF(LEFT(AKM9,6)="1/Sqrt",(1/AKQ10)^2,IF(LEFT(AKM9,3)="Log",10^AKQ10,AKQ10)))))</f>
        <v>#VALUE!</v>
      </c>
      <c r="AKR8" s="57" t="e">
        <f>IF(LEFT(AKM9,4)="Sqrt",AKR10^2,IF(COUNTIF(AKM9,"*^*")&gt;0,EXP(LN(AKR10)/(MID(AKM9,FIND("^",AKM9)+1,LEN(AKM9)))),IF(LEFT(AKM9,3)="1/(",1/AKR10,IF(LEFT(AKM9,6)="1/Sqrt",(1/AKR10)^2,IF(LEFT(AKM9,3)="Log",10^AKR10,AKR10)))))</f>
        <v>#VALUE!</v>
      </c>
      <c r="AKS8" s="57" t="e">
        <f>IF(LEFT(AKM9,4)="Sqrt",AKS10^2,IF(COUNTIF(AKM9,"*^*")&gt;0,EXP(LN(AKS10)/(MID(AKM9,FIND("^",AKM9)+1,LEN(AKM9)))),IF(LEFT(AKM9,3)="1/(",1/AKS10,IF(LEFT(AKM9,6)="1/Sqrt",(1/AKS10)^2,IF(LEFT(AKM9,3)="Log",10^AKS10,AKS10)))))</f>
        <v>#VALUE!</v>
      </c>
      <c r="AKX8" s="57" t="e">
        <f>IF(LEFT(AKT9,4)="Sqrt",AKX10^2,IF(COUNTIF(AKT9,"*^*")&gt;0,EXP(LN(AKX10)/(MID(AKT9,FIND("^",AKT9)+1,LEN(AKT9)))),IF(LEFT(AKT9,3)="1/(",1/AKX10,IF(LEFT(AKT9,6)="1/Sqrt",(1/AKX10)^2,IF(LEFT(AKT9,3)="Log",10^AKX10,AKX10)))))</f>
        <v>#VALUE!</v>
      </c>
      <c r="AKY8" s="57" t="e">
        <f>IF(LEFT(AKT9,4)="Sqrt",AKY10^2,IF(COUNTIF(AKT9,"*^*")&gt;0,EXP(LN(AKY10)/(MID(AKT9,FIND("^",AKT9)+1,LEN(AKT9)))),IF(LEFT(AKT9,3)="1/(",1/AKY10,IF(LEFT(AKT9,6)="1/Sqrt",(1/AKY10)^2,IF(LEFT(AKT9,3)="Log",10^AKY10,AKY10)))))</f>
        <v>#VALUE!</v>
      </c>
      <c r="AKZ8" s="57" t="e">
        <f>IF(LEFT(AKT9,4)="Sqrt",AKZ10^2,IF(COUNTIF(AKT9,"*^*")&gt;0,EXP(LN(AKZ10)/(MID(AKT9,FIND("^",AKT9)+1,LEN(AKT9)))),IF(LEFT(AKT9,3)="1/(",1/AKZ10,IF(LEFT(AKT9,6)="1/Sqrt",(1/AKZ10)^2,IF(LEFT(AKT9,3)="Log",10^AKZ10,AKZ10)))))</f>
        <v>#VALUE!</v>
      </c>
      <c r="ALE8" s="57" t="e">
        <f>IF(LEFT(ALA9,4)="Sqrt",ALE10^2,IF(COUNTIF(ALA9,"*^*")&gt;0,EXP(LN(ALE10)/(MID(ALA9,FIND("^",ALA9)+1,LEN(ALA9)))),IF(LEFT(ALA9,3)="1/(",1/ALE10,IF(LEFT(ALA9,6)="1/Sqrt",(1/ALE10)^2,IF(LEFT(ALA9,3)="Log",10^ALE10,ALE10)))))</f>
        <v>#VALUE!</v>
      </c>
      <c r="ALF8" s="57" t="e">
        <f>IF(LEFT(ALA9,4)="Sqrt",ALF10^2,IF(COUNTIF(ALA9,"*^*")&gt;0,EXP(LN(ALF10)/(MID(ALA9,FIND("^",ALA9)+1,LEN(ALA9)))),IF(LEFT(ALA9,3)="1/(",1/ALF10,IF(LEFT(ALA9,6)="1/Sqrt",(1/ALF10)^2,IF(LEFT(ALA9,3)="Log",10^ALF10,ALF10)))))</f>
        <v>#VALUE!</v>
      </c>
      <c r="ALG8" s="57" t="e">
        <f>IF(LEFT(ALA9,4)="Sqrt",ALG10^2,IF(COUNTIF(ALA9,"*^*")&gt;0,EXP(LN(ALG10)/(MID(ALA9,FIND("^",ALA9)+1,LEN(ALA9)))),IF(LEFT(ALA9,3)="1/(",1/ALG10,IF(LEFT(ALA9,6)="1/Sqrt",(1/ALG10)^2,IF(LEFT(ALA9,3)="Log",10^ALG10,ALG10)))))</f>
        <v>#VALUE!</v>
      </c>
      <c r="ALL8" s="57" t="e">
        <f>IF(LEFT(ALH9,4)="Sqrt",ALL10^2,IF(COUNTIF(ALH9,"*^*")&gt;0,EXP(LN(ALL10)/(MID(ALH9,FIND("^",ALH9)+1,LEN(ALH9)))),IF(LEFT(ALH9,3)="1/(",1/ALL10,IF(LEFT(ALH9,6)="1/Sqrt",(1/ALL10)^2,IF(LEFT(ALH9,3)="Log",10^ALL10,ALL10)))))</f>
        <v>#VALUE!</v>
      </c>
      <c r="ALM8" s="57" t="e">
        <f>IF(LEFT(ALH9,4)="Sqrt",ALM10^2,IF(COUNTIF(ALH9,"*^*")&gt;0,EXP(LN(ALM10)/(MID(ALH9,FIND("^",ALH9)+1,LEN(ALH9)))),IF(LEFT(ALH9,3)="1/(",1/ALM10,IF(LEFT(ALH9,6)="1/Sqrt",(1/ALM10)^2,IF(LEFT(ALH9,3)="Log",10^ALM10,ALM10)))))</f>
        <v>#VALUE!</v>
      </c>
      <c r="ALN8" s="57" t="e">
        <f>IF(LEFT(ALH9,4)="Sqrt",ALN10^2,IF(COUNTIF(ALH9,"*^*")&gt;0,EXP(LN(ALN10)/(MID(ALH9,FIND("^",ALH9)+1,LEN(ALH9)))),IF(LEFT(ALH9,3)="1/(",1/ALN10,IF(LEFT(ALH9,6)="1/Sqrt",(1/ALN10)^2,IF(LEFT(ALH9,3)="Log",10^ALN10,ALN10)))))</f>
        <v>#VALUE!</v>
      </c>
      <c r="ALS8" s="57" t="e">
        <f>IF(LEFT(ALO9,4)="Sqrt",ALS10^2,IF(COUNTIF(ALO9,"*^*")&gt;0,EXP(LN(ALS10)/(MID(ALO9,FIND("^",ALO9)+1,LEN(ALO9)))),IF(LEFT(ALO9,3)="1/(",1/ALS10,IF(LEFT(ALO9,6)="1/Sqrt",(1/ALS10)^2,IF(LEFT(ALO9,3)="Log",10^ALS10,ALS10)))))</f>
        <v>#VALUE!</v>
      </c>
      <c r="ALT8" s="57" t="e">
        <f>IF(LEFT(ALO9,4)="Sqrt",ALT10^2,IF(COUNTIF(ALO9,"*^*")&gt;0,EXP(LN(ALT10)/(MID(ALO9,FIND("^",ALO9)+1,LEN(ALO9)))),IF(LEFT(ALO9,3)="1/(",1/ALT10,IF(LEFT(ALO9,6)="1/Sqrt",(1/ALT10)^2,IF(LEFT(ALO9,3)="Log",10^ALT10,ALT10)))))</f>
        <v>#VALUE!</v>
      </c>
      <c r="ALU8" s="57" t="e">
        <f>IF(LEFT(ALO9,4)="Sqrt",ALU10^2,IF(COUNTIF(ALO9,"*^*")&gt;0,EXP(LN(ALU10)/(MID(ALO9,FIND("^",ALO9)+1,LEN(ALO9)))),IF(LEFT(ALO9,3)="1/(",1/ALU10,IF(LEFT(ALO9,6)="1/Sqrt",(1/ALU10)^2,IF(LEFT(ALO9,3)="Log",10^ALU10,ALU10)))))</f>
        <v>#VALUE!</v>
      </c>
      <c r="ALZ8" s="57" t="e">
        <f>IF(LEFT(ALV9,4)="Sqrt",ALZ10^2,IF(COUNTIF(ALV9,"*^*")&gt;0,EXP(LN(ALZ10)/(MID(ALV9,FIND("^",ALV9)+1,LEN(ALV9)))),IF(LEFT(ALV9,3)="1/(",1/ALZ10,IF(LEFT(ALV9,6)="1/Sqrt",(1/ALZ10)^2,IF(LEFT(ALV9,3)="Log",10^ALZ10,ALZ10)))))</f>
        <v>#VALUE!</v>
      </c>
      <c r="AMA8" s="57" t="e">
        <f>IF(LEFT(ALV9,4)="Sqrt",AMA10^2,IF(COUNTIF(ALV9,"*^*")&gt;0,EXP(LN(AMA10)/(MID(ALV9,FIND("^",ALV9)+1,LEN(ALV9)))),IF(LEFT(ALV9,3)="1/(",1/AMA10,IF(LEFT(ALV9,6)="1/Sqrt",(1/AMA10)^2,IF(LEFT(ALV9,3)="Log",10^AMA10,AMA10)))))</f>
        <v>#VALUE!</v>
      </c>
      <c r="AMB8" s="57" t="e">
        <f>IF(LEFT(ALV9,4)="Sqrt",AMB10^2,IF(COUNTIF(ALV9,"*^*")&gt;0,EXP(LN(AMB10)/(MID(ALV9,FIND("^",ALV9)+1,LEN(ALV9)))),IF(LEFT(ALV9,3)="1/(",1/AMB10,IF(LEFT(ALV9,6)="1/Sqrt",(1/AMB10)^2,IF(LEFT(ALV9,3)="Log",10^AMB10,AMB10)))))</f>
        <v>#VALUE!</v>
      </c>
      <c r="AMG8" s="57" t="e">
        <f>IF(LEFT(AMC9,4)="Sqrt",AMG10^2,IF(COUNTIF(AMC9,"*^*")&gt;0,EXP(LN(AMG10)/(MID(AMC9,FIND("^",AMC9)+1,LEN(AMC9)))),IF(LEFT(AMC9,3)="1/(",1/AMG10,IF(LEFT(AMC9,6)="1/Sqrt",(1/AMG10)^2,IF(LEFT(AMC9,3)="Log",10^AMG10,AMG10)))))</f>
        <v>#VALUE!</v>
      </c>
      <c r="AMH8" s="57" t="e">
        <f>IF(LEFT(AMC9,4)="Sqrt",AMH10^2,IF(COUNTIF(AMC9,"*^*")&gt;0,EXP(LN(AMH10)/(MID(AMC9,FIND("^",AMC9)+1,LEN(AMC9)))),IF(LEFT(AMC9,3)="1/(",1/AMH10,IF(LEFT(AMC9,6)="1/Sqrt",(1/AMH10)^2,IF(LEFT(AMC9,3)="Log",10^AMH10,AMH10)))))</f>
        <v>#VALUE!</v>
      </c>
      <c r="AMI8" s="57" t="e">
        <f>IF(LEFT(AMC9,4)="Sqrt",AMI10^2,IF(COUNTIF(AMC9,"*^*")&gt;0,EXP(LN(AMI10)/(MID(AMC9,FIND("^",AMC9)+1,LEN(AMC9)))),IF(LEFT(AMC9,3)="1/(",1/AMI10,IF(LEFT(AMC9,6)="1/Sqrt",(1/AMI10)^2,IF(LEFT(AMC9,3)="Log",10^AMI10,AMI10)))))</f>
        <v>#VALUE!</v>
      </c>
      <c r="AMN8" s="57" t="e">
        <f>IF(LEFT(AMJ9,4)="Sqrt",AMN10^2,IF(COUNTIF(AMJ9,"*^*")&gt;0,EXP(LN(AMN10)/(MID(AMJ9,FIND("^",AMJ9)+1,LEN(AMJ9)))),IF(LEFT(AMJ9,3)="1/(",1/AMN10,IF(LEFT(AMJ9,6)="1/Sqrt",(1/AMN10)^2,IF(LEFT(AMJ9,3)="Log",10^AMN10,AMN10)))))</f>
        <v>#VALUE!</v>
      </c>
      <c r="AMO8" s="57" t="e">
        <f>IF(LEFT(AMJ9,4)="Sqrt",AMO10^2,IF(COUNTIF(AMJ9,"*^*")&gt;0,EXP(LN(AMO10)/(MID(AMJ9,FIND("^",AMJ9)+1,LEN(AMJ9)))),IF(LEFT(AMJ9,3)="1/(",1/AMO10,IF(LEFT(AMJ9,6)="1/Sqrt",(1/AMO10)^2,IF(LEFT(AMJ9,3)="Log",10^AMO10,AMO10)))))</f>
        <v>#VALUE!</v>
      </c>
      <c r="AMP8" s="57" t="e">
        <f>IF(LEFT(AMJ9,4)="Sqrt",AMP10^2,IF(COUNTIF(AMJ9,"*^*")&gt;0,EXP(LN(AMP10)/(MID(AMJ9,FIND("^",AMJ9)+1,LEN(AMJ9)))),IF(LEFT(AMJ9,3)="1/(",1/AMP10,IF(LEFT(AMJ9,6)="1/Sqrt",(1/AMP10)^2,IF(LEFT(AMJ9,3)="Log",10^AMP10,AMP10)))))</f>
        <v>#VALUE!</v>
      </c>
      <c r="AMU8" s="57" t="e">
        <f>IF(LEFT(AMQ9,4)="Sqrt",AMU10^2,IF(COUNTIF(AMQ9,"*^*")&gt;0,EXP(LN(AMU10)/(MID(AMQ9,FIND("^",AMQ9)+1,LEN(AMQ9)))),IF(LEFT(AMQ9,3)="1/(",1/AMU10,IF(LEFT(AMQ9,6)="1/Sqrt",(1/AMU10)^2,IF(LEFT(AMQ9,3)="Log",10^AMU10,AMU10)))))</f>
        <v>#VALUE!</v>
      </c>
      <c r="AMV8" s="57" t="e">
        <f>IF(LEFT(AMQ9,4)="Sqrt",AMV10^2,IF(COUNTIF(AMQ9,"*^*")&gt;0,EXP(LN(AMV10)/(MID(AMQ9,FIND("^",AMQ9)+1,LEN(AMQ9)))),IF(LEFT(AMQ9,3)="1/(",1/AMV10,IF(LEFT(AMQ9,6)="1/Sqrt",(1/AMV10)^2,IF(LEFT(AMQ9,3)="Log",10^AMV10,AMV10)))))</f>
        <v>#VALUE!</v>
      </c>
      <c r="AMW8" s="57" t="e">
        <f>IF(LEFT(AMQ9,4)="Sqrt",AMW10^2,IF(COUNTIF(AMQ9,"*^*")&gt;0,EXP(LN(AMW10)/(MID(AMQ9,FIND("^",AMQ9)+1,LEN(AMQ9)))),IF(LEFT(AMQ9,3)="1/(",1/AMW10,IF(LEFT(AMQ9,6)="1/Sqrt",(1/AMW10)^2,IF(LEFT(AMQ9,3)="Log",10^AMW10,AMW10)))))</f>
        <v>#VALUE!</v>
      </c>
      <c r="ANB8" s="57" t="e">
        <f>IF(LEFT(AMX9,4)="Sqrt",ANB10^2,IF(COUNTIF(AMX9,"*^*")&gt;0,EXP(LN(ANB10)/(MID(AMX9,FIND("^",AMX9)+1,LEN(AMX9)))),IF(LEFT(AMX9,3)="1/(",1/ANB10,IF(LEFT(AMX9,6)="1/Sqrt",(1/ANB10)^2,IF(LEFT(AMX9,3)="Log",10^ANB10,ANB10)))))</f>
        <v>#VALUE!</v>
      </c>
      <c r="ANC8" s="57" t="e">
        <f>IF(LEFT(AMX9,4)="Sqrt",ANC10^2,IF(COUNTIF(AMX9,"*^*")&gt;0,EXP(LN(ANC10)/(MID(AMX9,FIND("^",AMX9)+1,LEN(AMX9)))),IF(LEFT(AMX9,3)="1/(",1/ANC10,IF(LEFT(AMX9,6)="1/Sqrt",(1/ANC10)^2,IF(LEFT(AMX9,3)="Log",10^ANC10,ANC10)))))</f>
        <v>#VALUE!</v>
      </c>
      <c r="AND8" s="57" t="e">
        <f>IF(LEFT(AMX9,4)="Sqrt",AND10^2,IF(COUNTIF(AMX9,"*^*")&gt;0,EXP(LN(AND10)/(MID(AMX9,FIND("^",AMX9)+1,LEN(AMX9)))),IF(LEFT(AMX9,3)="1/(",1/AND10,IF(LEFT(AMX9,6)="1/Sqrt",(1/AND10)^2,IF(LEFT(AMX9,3)="Log",10^AND10,AND10)))))</f>
        <v>#VALUE!</v>
      </c>
      <c r="ANI8" s="57" t="e">
        <f>IF(LEFT(ANE9,4)="Sqrt",ANI10^2,IF(COUNTIF(ANE9,"*^*")&gt;0,EXP(LN(ANI10)/(MID(ANE9,FIND("^",ANE9)+1,LEN(ANE9)))),IF(LEFT(ANE9,3)="1/(",1/ANI10,IF(LEFT(ANE9,6)="1/Sqrt",(1/ANI10)^2,IF(LEFT(ANE9,3)="Log",10^ANI10,ANI10)))))</f>
        <v>#VALUE!</v>
      </c>
      <c r="ANJ8" s="57" t="e">
        <f>IF(LEFT(ANE9,4)="Sqrt",ANJ10^2,IF(COUNTIF(ANE9,"*^*")&gt;0,EXP(LN(ANJ10)/(MID(ANE9,FIND("^",ANE9)+1,LEN(ANE9)))),IF(LEFT(ANE9,3)="1/(",1/ANJ10,IF(LEFT(ANE9,6)="1/Sqrt",(1/ANJ10)^2,IF(LEFT(ANE9,3)="Log",10^ANJ10,ANJ10)))))</f>
        <v>#VALUE!</v>
      </c>
      <c r="ANK8" s="57" t="e">
        <f>IF(LEFT(ANE9,4)="Sqrt",ANK10^2,IF(COUNTIF(ANE9,"*^*")&gt;0,EXP(LN(ANK10)/(MID(ANE9,FIND("^",ANE9)+1,LEN(ANE9)))),IF(LEFT(ANE9,3)="1/(",1/ANK10,IF(LEFT(ANE9,6)="1/Sqrt",(1/ANK10)^2,IF(LEFT(ANE9,3)="Log",10^ANK10,ANK10)))))</f>
        <v>#VALUE!</v>
      </c>
      <c r="ANP8" s="57" t="e">
        <f>IF(LEFT(ANL9,4)="Sqrt",ANP10^2,IF(COUNTIF(ANL9,"*^*")&gt;0,EXP(LN(ANP10)/(MID(ANL9,FIND("^",ANL9)+1,LEN(ANL9)))),IF(LEFT(ANL9,3)="1/(",1/ANP10,IF(LEFT(ANL9,6)="1/Sqrt",(1/ANP10)^2,IF(LEFT(ANL9,3)="Log",10^ANP10,ANP10)))))</f>
        <v>#VALUE!</v>
      </c>
      <c r="ANQ8" s="57" t="e">
        <f>IF(LEFT(ANL9,4)="Sqrt",ANQ10^2,IF(COUNTIF(ANL9,"*^*")&gt;0,EXP(LN(ANQ10)/(MID(ANL9,FIND("^",ANL9)+1,LEN(ANL9)))),IF(LEFT(ANL9,3)="1/(",1/ANQ10,IF(LEFT(ANL9,6)="1/Sqrt",(1/ANQ10)^2,IF(LEFT(ANL9,3)="Log",10^ANQ10,ANQ10)))))</f>
        <v>#VALUE!</v>
      </c>
      <c r="ANR8" s="57" t="e">
        <f>IF(LEFT(ANL9,4)="Sqrt",ANR10^2,IF(COUNTIF(ANL9,"*^*")&gt;0,EXP(LN(ANR10)/(MID(ANL9,FIND("^",ANL9)+1,LEN(ANL9)))),IF(LEFT(ANL9,3)="1/(",1/ANR10,IF(LEFT(ANL9,6)="1/Sqrt",(1/ANR10)^2,IF(LEFT(ANL9,3)="Log",10^ANR10,ANR10)))))</f>
        <v>#VALUE!</v>
      </c>
      <c r="ANW8" s="57" t="e">
        <f>IF(LEFT(ANS9,4)="Sqrt",ANW10^2,IF(COUNTIF(ANS9,"*^*")&gt;0,EXP(LN(ANW10)/(MID(ANS9,FIND("^",ANS9)+1,LEN(ANS9)))),IF(LEFT(ANS9,3)="1/(",1/ANW10,IF(LEFT(ANS9,6)="1/Sqrt",(1/ANW10)^2,IF(LEFT(ANS9,3)="Log",10^ANW10,ANW10)))))</f>
        <v>#VALUE!</v>
      </c>
      <c r="ANX8" s="57" t="e">
        <f>IF(LEFT(ANS9,4)="Sqrt",ANX10^2,IF(COUNTIF(ANS9,"*^*")&gt;0,EXP(LN(ANX10)/(MID(ANS9,FIND("^",ANS9)+1,LEN(ANS9)))),IF(LEFT(ANS9,3)="1/(",1/ANX10,IF(LEFT(ANS9,6)="1/Sqrt",(1/ANX10)^2,IF(LEFT(ANS9,3)="Log",10^ANX10,ANX10)))))</f>
        <v>#VALUE!</v>
      </c>
      <c r="ANY8" s="57" t="e">
        <f>IF(LEFT(ANS9,4)="Sqrt",ANY10^2,IF(COUNTIF(ANS9,"*^*")&gt;0,EXP(LN(ANY10)/(MID(ANS9,FIND("^",ANS9)+1,LEN(ANS9)))),IF(LEFT(ANS9,3)="1/(",1/ANY10,IF(LEFT(ANS9,6)="1/Sqrt",(1/ANY10)^2,IF(LEFT(ANS9,3)="Log",10^ANY10,ANY10)))))</f>
        <v>#VALUE!</v>
      </c>
      <c r="AOD8" s="57" t="e">
        <f>IF(LEFT(ANZ9,4)="Sqrt",AOD10^2,IF(COUNTIF(ANZ9,"*^*")&gt;0,EXP(LN(AOD10)/(MID(ANZ9,FIND("^",ANZ9)+1,LEN(ANZ9)))),IF(LEFT(ANZ9,3)="1/(",1/AOD10,IF(LEFT(ANZ9,6)="1/Sqrt",(1/AOD10)^2,IF(LEFT(ANZ9,3)="Log",10^AOD10,AOD10)))))</f>
        <v>#VALUE!</v>
      </c>
      <c r="AOE8" s="57" t="e">
        <f>IF(LEFT(ANZ9,4)="Sqrt",AOE10^2,IF(COUNTIF(ANZ9,"*^*")&gt;0,EXP(LN(AOE10)/(MID(ANZ9,FIND("^",ANZ9)+1,LEN(ANZ9)))),IF(LEFT(ANZ9,3)="1/(",1/AOE10,IF(LEFT(ANZ9,6)="1/Sqrt",(1/AOE10)^2,IF(LEFT(ANZ9,3)="Log",10^AOE10,AOE10)))))</f>
        <v>#VALUE!</v>
      </c>
      <c r="AOF8" s="57" t="e">
        <f>IF(LEFT(ANZ9,4)="Sqrt",AOF10^2,IF(COUNTIF(ANZ9,"*^*")&gt;0,EXP(LN(AOF10)/(MID(ANZ9,FIND("^",ANZ9)+1,LEN(ANZ9)))),IF(LEFT(ANZ9,3)="1/(",1/AOF10,IF(LEFT(ANZ9,6)="1/Sqrt",(1/AOF10)^2,IF(LEFT(ANZ9,3)="Log",10^AOF10,AOF10)))))</f>
        <v>#VALUE!</v>
      </c>
      <c r="AOK8" s="57" t="e">
        <f>IF(LEFT(AOG9,4)="Sqrt",AOK10^2,IF(COUNTIF(AOG9,"*^*")&gt;0,EXP(LN(AOK10)/(MID(AOG9,FIND("^",AOG9)+1,LEN(AOG9)))),IF(LEFT(AOG9,3)="1/(",1/AOK10,IF(LEFT(AOG9,6)="1/Sqrt",(1/AOK10)^2,IF(LEFT(AOG9,3)="Log",10^AOK10,AOK10)))))</f>
        <v>#VALUE!</v>
      </c>
      <c r="AOL8" s="57" t="e">
        <f>IF(LEFT(AOG9,4)="Sqrt",AOL10^2,IF(COUNTIF(AOG9,"*^*")&gt;0,EXP(LN(AOL10)/(MID(AOG9,FIND("^",AOG9)+1,LEN(AOG9)))),IF(LEFT(AOG9,3)="1/(",1/AOL10,IF(LEFT(AOG9,6)="1/Sqrt",(1/AOL10)^2,IF(LEFT(AOG9,3)="Log",10^AOL10,AOL10)))))</f>
        <v>#VALUE!</v>
      </c>
      <c r="AOM8" s="57" t="e">
        <f>IF(LEFT(AOG9,4)="Sqrt",AOM10^2,IF(COUNTIF(AOG9,"*^*")&gt;0,EXP(LN(AOM10)/(MID(AOG9,FIND("^",AOG9)+1,LEN(AOG9)))),IF(LEFT(AOG9,3)="1/(",1/AOM10,IF(LEFT(AOG9,6)="1/Sqrt",(1/AOM10)^2,IF(LEFT(AOG9,3)="Log",10^AOM10,AOM10)))))</f>
        <v>#VALUE!</v>
      </c>
      <c r="AOR8" s="57" t="e">
        <f>IF(LEFT(AON9,4)="Sqrt",AOR10^2,IF(COUNTIF(AON9,"*^*")&gt;0,EXP(LN(AOR10)/(MID(AON9,FIND("^",AON9)+1,LEN(AON9)))),IF(LEFT(AON9,3)="1/(",1/AOR10,IF(LEFT(AON9,6)="1/Sqrt",(1/AOR10)^2,IF(LEFT(AON9,3)="Log",10^AOR10,AOR10)))))</f>
        <v>#VALUE!</v>
      </c>
      <c r="AOS8" s="57" t="e">
        <f>IF(LEFT(AON9,4)="Sqrt",AOS10^2,IF(COUNTIF(AON9,"*^*")&gt;0,EXP(LN(AOS10)/(MID(AON9,FIND("^",AON9)+1,LEN(AON9)))),IF(LEFT(AON9,3)="1/(",1/AOS10,IF(LEFT(AON9,6)="1/Sqrt",(1/AOS10)^2,IF(LEFT(AON9,3)="Log",10^AOS10,AOS10)))))</f>
        <v>#VALUE!</v>
      </c>
      <c r="AOT8" s="57" t="e">
        <f>IF(LEFT(AON9,4)="Sqrt",AOT10^2,IF(COUNTIF(AON9,"*^*")&gt;0,EXP(LN(AOT10)/(MID(AON9,FIND("^",AON9)+1,LEN(AON9)))),IF(LEFT(AON9,3)="1/(",1/AOT10,IF(LEFT(AON9,6)="1/Sqrt",(1/AOT10)^2,IF(LEFT(AON9,3)="Log",10^AOT10,AOT10)))))</f>
        <v>#VALUE!</v>
      </c>
      <c r="AOY8" s="57" t="e">
        <f>IF(LEFT(AOU9,4)="Sqrt",AOY10^2,IF(COUNTIF(AOU9,"*^*")&gt;0,EXP(LN(AOY10)/(MID(AOU9,FIND("^",AOU9)+1,LEN(AOU9)))),IF(LEFT(AOU9,3)="1/(",1/AOY10,IF(LEFT(AOU9,6)="1/Sqrt",(1/AOY10)^2,IF(LEFT(AOU9,3)="Log",10^AOY10,AOY10)))))</f>
        <v>#VALUE!</v>
      </c>
      <c r="AOZ8" s="57" t="e">
        <f>IF(LEFT(AOU9,4)="Sqrt",AOZ10^2,IF(COUNTIF(AOU9,"*^*")&gt;0,EXP(LN(AOZ10)/(MID(AOU9,FIND("^",AOU9)+1,LEN(AOU9)))),IF(LEFT(AOU9,3)="1/(",1/AOZ10,IF(LEFT(AOU9,6)="1/Sqrt",(1/AOZ10)^2,IF(LEFT(AOU9,3)="Log",10^AOZ10,AOZ10)))))</f>
        <v>#VALUE!</v>
      </c>
      <c r="APA8" s="57" t="e">
        <f>IF(LEFT(AOU9,4)="Sqrt",APA10^2,IF(COUNTIF(AOU9,"*^*")&gt;0,EXP(LN(APA10)/(MID(AOU9,FIND("^",AOU9)+1,LEN(AOU9)))),IF(LEFT(AOU9,3)="1/(",1/APA10,IF(LEFT(AOU9,6)="1/Sqrt",(1/APA10)^2,IF(LEFT(AOU9,3)="Log",10^APA10,APA10)))))</f>
        <v>#VALUE!</v>
      </c>
      <c r="APF8" s="57" t="e">
        <f>IF(LEFT(APB9,4)="Sqrt",APF10^2,IF(COUNTIF(APB9,"*^*")&gt;0,EXP(LN(APF10)/(MID(APB9,FIND("^",APB9)+1,LEN(APB9)))),IF(LEFT(APB9,3)="1/(",1/APF10,IF(LEFT(APB9,6)="1/Sqrt",(1/APF10)^2,IF(LEFT(APB9,3)="Log",10^APF10,APF10)))))</f>
        <v>#VALUE!</v>
      </c>
      <c r="APG8" s="57" t="e">
        <f>IF(LEFT(APB9,4)="Sqrt",APG10^2,IF(COUNTIF(APB9,"*^*")&gt;0,EXP(LN(APG10)/(MID(APB9,FIND("^",APB9)+1,LEN(APB9)))),IF(LEFT(APB9,3)="1/(",1/APG10,IF(LEFT(APB9,6)="1/Sqrt",(1/APG10)^2,IF(LEFT(APB9,3)="Log",10^APG10,APG10)))))</f>
        <v>#VALUE!</v>
      </c>
      <c r="APH8" s="57" t="e">
        <f>IF(LEFT(APB9,4)="Sqrt",APH10^2,IF(COUNTIF(APB9,"*^*")&gt;0,EXP(LN(APH10)/(MID(APB9,FIND("^",APB9)+1,LEN(APB9)))),IF(LEFT(APB9,3)="1/(",1/APH10,IF(LEFT(APB9,6)="1/Sqrt",(1/APH10)^2,IF(LEFT(APB9,3)="Log",10^APH10,APH10)))))</f>
        <v>#VALUE!</v>
      </c>
      <c r="APM8" s="57" t="e">
        <f>IF(LEFT(API9,4)="Sqrt",APM10^2,IF(COUNTIF(API9,"*^*")&gt;0,EXP(LN(APM10)/(MID(API9,FIND("^",API9)+1,LEN(API9)))),IF(LEFT(API9,3)="1/(",1/APM10,IF(LEFT(API9,6)="1/Sqrt",(1/APM10)^2,IF(LEFT(API9,3)="Log",10^APM10,APM10)))))</f>
        <v>#VALUE!</v>
      </c>
      <c r="APN8" s="57" t="e">
        <f>IF(LEFT(API9,4)="Sqrt",APN10^2,IF(COUNTIF(API9,"*^*")&gt;0,EXP(LN(APN10)/(MID(API9,FIND("^",API9)+1,LEN(API9)))),IF(LEFT(API9,3)="1/(",1/APN10,IF(LEFT(API9,6)="1/Sqrt",(1/APN10)^2,IF(LEFT(API9,3)="Log",10^APN10,APN10)))))</f>
        <v>#VALUE!</v>
      </c>
      <c r="APO8" s="57" t="e">
        <f>IF(LEFT(API9,4)="Sqrt",APO10^2,IF(COUNTIF(API9,"*^*")&gt;0,EXP(LN(APO10)/(MID(API9,FIND("^",API9)+1,LEN(API9)))),IF(LEFT(API9,3)="1/(",1/APO10,IF(LEFT(API9,6)="1/Sqrt",(1/APO10)^2,IF(LEFT(API9,3)="Log",10^APO10,APO10)))))</f>
        <v>#VALUE!</v>
      </c>
      <c r="APT8" s="57" t="e">
        <f>IF(LEFT(APP9,4)="Sqrt",APT10^2,IF(COUNTIF(APP9,"*^*")&gt;0,EXP(LN(APT10)/(MID(APP9,FIND("^",APP9)+1,LEN(APP9)))),IF(LEFT(APP9,3)="1/(",1/APT10,IF(LEFT(APP9,6)="1/Sqrt",(1/APT10)^2,IF(LEFT(APP9,3)="Log",10^APT10,APT10)))))</f>
        <v>#VALUE!</v>
      </c>
      <c r="APU8" s="57" t="e">
        <f>IF(LEFT(APP9,4)="Sqrt",APU10^2,IF(COUNTIF(APP9,"*^*")&gt;0,EXP(LN(APU10)/(MID(APP9,FIND("^",APP9)+1,LEN(APP9)))),IF(LEFT(APP9,3)="1/(",1/APU10,IF(LEFT(APP9,6)="1/Sqrt",(1/APU10)^2,IF(LEFT(APP9,3)="Log",10^APU10,APU10)))))</f>
        <v>#VALUE!</v>
      </c>
      <c r="APV8" s="57" t="e">
        <f>IF(LEFT(APP9,4)="Sqrt",APV10^2,IF(COUNTIF(APP9,"*^*")&gt;0,EXP(LN(APV10)/(MID(APP9,FIND("^",APP9)+1,LEN(APP9)))),IF(LEFT(APP9,3)="1/(",1/APV10,IF(LEFT(APP9,6)="1/Sqrt",(1/APV10)^2,IF(LEFT(APP9,3)="Log",10^APV10,APV10)))))</f>
        <v>#VALUE!</v>
      </c>
      <c r="AQA8" s="57" t="e">
        <f>IF(LEFT(APW9,4)="Sqrt",AQA10^2,IF(COUNTIF(APW9,"*^*")&gt;0,EXP(LN(AQA10)/(MID(APW9,FIND("^",APW9)+1,LEN(APW9)))),IF(LEFT(APW9,3)="1/(",1/AQA10,IF(LEFT(APW9,6)="1/Sqrt",(1/AQA10)^2,IF(LEFT(APW9,3)="Log",10^AQA10,AQA10)))))</f>
        <v>#VALUE!</v>
      </c>
      <c r="AQB8" s="57" t="e">
        <f>IF(LEFT(APW9,4)="Sqrt",AQB10^2,IF(COUNTIF(APW9,"*^*")&gt;0,EXP(LN(AQB10)/(MID(APW9,FIND("^",APW9)+1,LEN(APW9)))),IF(LEFT(APW9,3)="1/(",1/AQB10,IF(LEFT(APW9,6)="1/Sqrt",(1/AQB10)^2,IF(LEFT(APW9,3)="Log",10^AQB10,AQB10)))))</f>
        <v>#VALUE!</v>
      </c>
      <c r="AQC8" s="57" t="e">
        <f>IF(LEFT(APW9,4)="Sqrt",AQC10^2,IF(COUNTIF(APW9,"*^*")&gt;0,EXP(LN(AQC10)/(MID(APW9,FIND("^",APW9)+1,LEN(APW9)))),IF(LEFT(APW9,3)="1/(",1/AQC10,IF(LEFT(APW9,6)="1/Sqrt",(1/AQC10)^2,IF(LEFT(APW9,3)="Log",10^AQC10,AQC10)))))</f>
        <v>#VALUE!</v>
      </c>
      <c r="AQH8" s="57" t="e">
        <f>IF(LEFT(AQD9,4)="Sqrt",AQH10^2,IF(COUNTIF(AQD9,"*^*")&gt;0,EXP(LN(AQH10)/(MID(AQD9,FIND("^",AQD9)+1,LEN(AQD9)))),IF(LEFT(AQD9,3)="1/(",1/AQH10,IF(LEFT(AQD9,6)="1/Sqrt",(1/AQH10)^2,IF(LEFT(AQD9,3)="Log",10^AQH10,AQH10)))))</f>
        <v>#VALUE!</v>
      </c>
      <c r="AQI8" s="57" t="e">
        <f>IF(LEFT(AQD9,4)="Sqrt",AQI10^2,IF(COUNTIF(AQD9,"*^*")&gt;0,EXP(LN(AQI10)/(MID(AQD9,FIND("^",AQD9)+1,LEN(AQD9)))),IF(LEFT(AQD9,3)="1/(",1/AQI10,IF(LEFT(AQD9,6)="1/Sqrt",(1/AQI10)^2,IF(LEFT(AQD9,3)="Log",10^AQI10,AQI10)))))</f>
        <v>#VALUE!</v>
      </c>
      <c r="AQJ8" s="57" t="e">
        <f>IF(LEFT(AQD9,4)="Sqrt",AQJ10^2,IF(COUNTIF(AQD9,"*^*")&gt;0,EXP(LN(AQJ10)/(MID(AQD9,FIND("^",AQD9)+1,LEN(AQD9)))),IF(LEFT(AQD9,3)="1/(",1/AQJ10,IF(LEFT(AQD9,6)="1/Sqrt",(1/AQJ10)^2,IF(LEFT(AQD9,3)="Log",10^AQJ10,AQJ10)))))</f>
        <v>#VALUE!</v>
      </c>
      <c r="AQO8" s="57" t="e">
        <f>IF(LEFT(AQK9,4)="Sqrt",AQO10^2,IF(COUNTIF(AQK9,"*^*")&gt;0,EXP(LN(AQO10)/(MID(AQK9,FIND("^",AQK9)+1,LEN(AQK9)))),IF(LEFT(AQK9,3)="1/(",1/AQO10,IF(LEFT(AQK9,6)="1/Sqrt",(1/AQO10)^2,IF(LEFT(AQK9,3)="Log",10^AQO10,AQO10)))))</f>
        <v>#VALUE!</v>
      </c>
      <c r="AQP8" s="57" t="e">
        <f>IF(LEFT(AQK9,4)="Sqrt",AQP10^2,IF(COUNTIF(AQK9,"*^*")&gt;0,EXP(LN(AQP10)/(MID(AQK9,FIND("^",AQK9)+1,LEN(AQK9)))),IF(LEFT(AQK9,3)="1/(",1/AQP10,IF(LEFT(AQK9,6)="1/Sqrt",(1/AQP10)^2,IF(LEFT(AQK9,3)="Log",10^AQP10,AQP10)))))</f>
        <v>#VALUE!</v>
      </c>
      <c r="AQQ8" s="57" t="e">
        <f>IF(LEFT(AQK9,4)="Sqrt",AQQ10^2,IF(COUNTIF(AQK9,"*^*")&gt;0,EXP(LN(AQQ10)/(MID(AQK9,FIND("^",AQK9)+1,LEN(AQK9)))),IF(LEFT(AQK9,3)="1/(",1/AQQ10,IF(LEFT(AQK9,6)="1/Sqrt",(1/AQQ10)^2,IF(LEFT(AQK9,3)="Log",10^AQQ10,AQQ10)))))</f>
        <v>#VALUE!</v>
      </c>
      <c r="AQV8" s="57" t="e">
        <f>IF(LEFT(AQR9,4)="Sqrt",AQV10^2,IF(COUNTIF(AQR9,"*^*")&gt;0,EXP(LN(AQV10)/(MID(AQR9,FIND("^",AQR9)+1,LEN(AQR9)))),IF(LEFT(AQR9,3)="1/(",1/AQV10,IF(LEFT(AQR9,6)="1/Sqrt",(1/AQV10)^2,IF(LEFT(AQR9,3)="Log",10^AQV10,AQV10)))))</f>
        <v>#VALUE!</v>
      </c>
      <c r="AQW8" s="57" t="e">
        <f>IF(LEFT(AQR9,4)="Sqrt",AQW10^2,IF(COUNTIF(AQR9,"*^*")&gt;0,EXP(LN(AQW10)/(MID(AQR9,FIND("^",AQR9)+1,LEN(AQR9)))),IF(LEFT(AQR9,3)="1/(",1/AQW10,IF(LEFT(AQR9,6)="1/Sqrt",(1/AQW10)^2,IF(LEFT(AQR9,3)="Log",10^AQW10,AQW10)))))</f>
        <v>#VALUE!</v>
      </c>
      <c r="AQX8" s="57" t="e">
        <f>IF(LEFT(AQR9,4)="Sqrt",AQX10^2,IF(COUNTIF(AQR9,"*^*")&gt;0,EXP(LN(AQX10)/(MID(AQR9,FIND("^",AQR9)+1,LEN(AQR9)))),IF(LEFT(AQR9,3)="1/(",1/AQX10,IF(LEFT(AQR9,6)="1/Sqrt",(1/AQX10)^2,IF(LEFT(AQR9,3)="Log",10^AQX10,AQX10)))))</f>
        <v>#VALUE!</v>
      </c>
      <c r="ARC8" s="57" t="e">
        <f>IF(LEFT(AQY9,4)="Sqrt",ARC10^2,IF(COUNTIF(AQY9,"*^*")&gt;0,EXP(LN(ARC10)/(MID(AQY9,FIND("^",AQY9)+1,LEN(AQY9)))),IF(LEFT(AQY9,3)="1/(",1/ARC10,IF(LEFT(AQY9,6)="1/Sqrt",(1/ARC10)^2,IF(LEFT(AQY9,3)="Log",10^ARC10,ARC10)))))</f>
        <v>#VALUE!</v>
      </c>
      <c r="ARD8" s="57" t="e">
        <f>IF(LEFT(AQY9,4)="Sqrt",ARD10^2,IF(COUNTIF(AQY9,"*^*")&gt;0,EXP(LN(ARD10)/(MID(AQY9,FIND("^",AQY9)+1,LEN(AQY9)))),IF(LEFT(AQY9,3)="1/(",1/ARD10,IF(LEFT(AQY9,6)="1/Sqrt",(1/ARD10)^2,IF(LEFT(AQY9,3)="Log",10^ARD10,ARD10)))))</f>
        <v>#VALUE!</v>
      </c>
      <c r="ARE8" s="57" t="e">
        <f>IF(LEFT(AQY9,4)="Sqrt",ARE10^2,IF(COUNTIF(AQY9,"*^*")&gt;0,EXP(LN(ARE10)/(MID(AQY9,FIND("^",AQY9)+1,LEN(AQY9)))),IF(LEFT(AQY9,3)="1/(",1/ARE10,IF(LEFT(AQY9,6)="1/Sqrt",(1/ARE10)^2,IF(LEFT(AQY9,3)="Log",10^ARE10,ARE10)))))</f>
        <v>#VALUE!</v>
      </c>
      <c r="ARJ8" s="57" t="e">
        <f>IF(LEFT(ARF9,4)="Sqrt",ARJ10^2,IF(COUNTIF(ARF9,"*^*")&gt;0,EXP(LN(ARJ10)/(MID(ARF9,FIND("^",ARF9)+1,LEN(ARF9)))),IF(LEFT(ARF9,3)="1/(",1/ARJ10,IF(LEFT(ARF9,6)="1/Sqrt",(1/ARJ10)^2,IF(LEFT(ARF9,3)="Log",10^ARJ10,ARJ10)))))</f>
        <v>#VALUE!</v>
      </c>
      <c r="ARK8" s="57" t="e">
        <f>IF(LEFT(ARF9,4)="Sqrt",ARK10^2,IF(COUNTIF(ARF9,"*^*")&gt;0,EXP(LN(ARK10)/(MID(ARF9,FIND("^",ARF9)+1,LEN(ARF9)))),IF(LEFT(ARF9,3)="1/(",1/ARK10,IF(LEFT(ARF9,6)="1/Sqrt",(1/ARK10)^2,IF(LEFT(ARF9,3)="Log",10^ARK10,ARK10)))))</f>
        <v>#VALUE!</v>
      </c>
      <c r="ARL8" s="57" t="e">
        <f>IF(LEFT(ARF9,4)="Sqrt",ARL10^2,IF(COUNTIF(ARF9,"*^*")&gt;0,EXP(LN(ARL10)/(MID(ARF9,FIND("^",ARF9)+1,LEN(ARF9)))),IF(LEFT(ARF9,3)="1/(",1/ARL10,IF(LEFT(ARF9,6)="1/Sqrt",(1/ARL10)^2,IF(LEFT(ARF9,3)="Log",10^ARL10,ARL10)))))</f>
        <v>#VALUE!</v>
      </c>
      <c r="ARQ8" s="57" t="e">
        <f>IF(LEFT(ARM9,4)="Sqrt",ARQ10^2,IF(COUNTIF(ARM9,"*^*")&gt;0,EXP(LN(ARQ10)/(MID(ARM9,FIND("^",ARM9)+1,LEN(ARM9)))),IF(LEFT(ARM9,3)="1/(",1/ARQ10,IF(LEFT(ARM9,6)="1/Sqrt",(1/ARQ10)^2,IF(LEFT(ARM9,3)="Log",10^ARQ10,ARQ10)))))</f>
        <v>#VALUE!</v>
      </c>
      <c r="ARR8" s="57" t="e">
        <f>IF(LEFT(ARM9,4)="Sqrt",ARR10^2,IF(COUNTIF(ARM9,"*^*")&gt;0,EXP(LN(ARR10)/(MID(ARM9,FIND("^",ARM9)+1,LEN(ARM9)))),IF(LEFT(ARM9,3)="1/(",1/ARR10,IF(LEFT(ARM9,6)="1/Sqrt",(1/ARR10)^2,IF(LEFT(ARM9,3)="Log",10^ARR10,ARR10)))))</f>
        <v>#VALUE!</v>
      </c>
      <c r="ARS8" s="57" t="e">
        <f>IF(LEFT(ARM9,4)="Sqrt",ARS10^2,IF(COUNTIF(ARM9,"*^*")&gt;0,EXP(LN(ARS10)/(MID(ARM9,FIND("^",ARM9)+1,LEN(ARM9)))),IF(LEFT(ARM9,3)="1/(",1/ARS10,IF(LEFT(ARM9,6)="1/Sqrt",(1/ARS10)^2,IF(LEFT(ARM9,3)="Log",10^ARS10,ARS10)))))</f>
        <v>#VALUE!</v>
      </c>
      <c r="ARX8" s="57" t="e">
        <f>IF(LEFT(ART9,4)="Sqrt",ARX10^2,IF(COUNTIF(ART9,"*^*")&gt;0,EXP(LN(ARX10)/(MID(ART9,FIND("^",ART9)+1,LEN(ART9)))),IF(LEFT(ART9,3)="1/(",1/ARX10,IF(LEFT(ART9,6)="1/Sqrt",(1/ARX10)^2,IF(LEFT(ART9,3)="Log",10^ARX10,ARX10)))))</f>
        <v>#VALUE!</v>
      </c>
      <c r="ARY8" s="57" t="e">
        <f>IF(LEFT(ART9,4)="Sqrt",ARY10^2,IF(COUNTIF(ART9,"*^*")&gt;0,EXP(LN(ARY10)/(MID(ART9,FIND("^",ART9)+1,LEN(ART9)))),IF(LEFT(ART9,3)="1/(",1/ARY10,IF(LEFT(ART9,6)="1/Sqrt",(1/ARY10)^2,IF(LEFT(ART9,3)="Log",10^ARY10,ARY10)))))</f>
        <v>#VALUE!</v>
      </c>
      <c r="ARZ8" s="57" t="e">
        <f>IF(LEFT(ART9,4)="Sqrt",ARZ10^2,IF(COUNTIF(ART9,"*^*")&gt;0,EXP(LN(ARZ10)/(MID(ART9,FIND("^",ART9)+1,LEN(ART9)))),IF(LEFT(ART9,3)="1/(",1/ARZ10,IF(LEFT(ART9,6)="1/Sqrt",(1/ARZ10)^2,IF(LEFT(ART9,3)="Log",10^ARZ10,ARZ10)))))</f>
        <v>#VALUE!</v>
      </c>
      <c r="ASE8" s="57" t="e">
        <f>IF(LEFT(ASA9,4)="Sqrt",ASE10^2,IF(COUNTIF(ASA9,"*^*")&gt;0,EXP(LN(ASE10)/(MID(ASA9,FIND("^",ASA9)+1,LEN(ASA9)))),IF(LEFT(ASA9,3)="1/(",1/ASE10,IF(LEFT(ASA9,6)="1/Sqrt",(1/ASE10)^2,IF(LEFT(ASA9,3)="Log",10^ASE10,ASE10)))))</f>
        <v>#VALUE!</v>
      </c>
      <c r="ASF8" s="57" t="e">
        <f>IF(LEFT(ASA9,4)="Sqrt",ASF10^2,IF(COUNTIF(ASA9,"*^*")&gt;0,EXP(LN(ASF10)/(MID(ASA9,FIND("^",ASA9)+1,LEN(ASA9)))),IF(LEFT(ASA9,3)="1/(",1/ASF10,IF(LEFT(ASA9,6)="1/Sqrt",(1/ASF10)^2,IF(LEFT(ASA9,3)="Log",10^ASF10,ASF10)))))</f>
        <v>#VALUE!</v>
      </c>
      <c r="ASG8" s="57" t="e">
        <f>IF(LEFT(ASA9,4)="Sqrt",ASG10^2,IF(COUNTIF(ASA9,"*^*")&gt;0,EXP(LN(ASG10)/(MID(ASA9,FIND("^",ASA9)+1,LEN(ASA9)))),IF(LEFT(ASA9,3)="1/(",1/ASG10,IF(LEFT(ASA9,6)="1/Sqrt",(1/ASG10)^2,IF(LEFT(ASA9,3)="Log",10^ASG10,ASG10)))))</f>
        <v>#VALUE!</v>
      </c>
      <c r="ASL8" s="57" t="e">
        <f>IF(LEFT(ASH9,4)="Sqrt",ASL10^2,IF(COUNTIF(ASH9,"*^*")&gt;0,EXP(LN(ASL10)/(MID(ASH9,FIND("^",ASH9)+1,LEN(ASH9)))),IF(LEFT(ASH9,3)="1/(",1/ASL10,IF(LEFT(ASH9,6)="1/Sqrt",(1/ASL10)^2,IF(LEFT(ASH9,3)="Log",10^ASL10,ASL10)))))</f>
        <v>#VALUE!</v>
      </c>
      <c r="ASM8" s="57" t="e">
        <f>IF(LEFT(ASH9,4)="Sqrt",ASM10^2,IF(COUNTIF(ASH9,"*^*")&gt;0,EXP(LN(ASM10)/(MID(ASH9,FIND("^",ASH9)+1,LEN(ASH9)))),IF(LEFT(ASH9,3)="1/(",1/ASM10,IF(LEFT(ASH9,6)="1/Sqrt",(1/ASM10)^2,IF(LEFT(ASH9,3)="Log",10^ASM10,ASM10)))))</f>
        <v>#VALUE!</v>
      </c>
      <c r="ASN8" s="57" t="e">
        <f>IF(LEFT(ASH9,4)="Sqrt",ASN10^2,IF(COUNTIF(ASH9,"*^*")&gt;0,EXP(LN(ASN10)/(MID(ASH9,FIND("^",ASH9)+1,LEN(ASH9)))),IF(LEFT(ASH9,3)="1/(",1/ASN10,IF(LEFT(ASH9,6)="1/Sqrt",(1/ASN10)^2,IF(LEFT(ASH9,3)="Log",10^ASN10,ASN10)))))</f>
        <v>#VALUE!</v>
      </c>
      <c r="ASS8" s="57" t="e">
        <f>IF(LEFT(ASO9,4)="Sqrt",ASS10^2,IF(COUNTIF(ASO9,"*^*")&gt;0,EXP(LN(ASS10)/(MID(ASO9,FIND("^",ASO9)+1,LEN(ASO9)))),IF(LEFT(ASO9,3)="1/(",1/ASS10,IF(LEFT(ASO9,6)="1/Sqrt",(1/ASS10)^2,IF(LEFT(ASO9,3)="Log",10^ASS10,ASS10)))))</f>
        <v>#VALUE!</v>
      </c>
      <c r="AST8" s="57" t="e">
        <f>IF(LEFT(ASO9,4)="Sqrt",AST10^2,IF(COUNTIF(ASO9,"*^*")&gt;0,EXP(LN(AST10)/(MID(ASO9,FIND("^",ASO9)+1,LEN(ASO9)))),IF(LEFT(ASO9,3)="1/(",1/AST10,IF(LEFT(ASO9,6)="1/Sqrt",(1/AST10)^2,IF(LEFT(ASO9,3)="Log",10^AST10,AST10)))))</f>
        <v>#VALUE!</v>
      </c>
      <c r="ASU8" s="57" t="e">
        <f>IF(LEFT(ASO9,4)="Sqrt",ASU10^2,IF(COUNTIF(ASO9,"*^*")&gt;0,EXP(LN(ASU10)/(MID(ASO9,FIND("^",ASO9)+1,LEN(ASO9)))),IF(LEFT(ASO9,3)="1/(",1/ASU10,IF(LEFT(ASO9,6)="1/Sqrt",(1/ASU10)^2,IF(LEFT(ASO9,3)="Log",10^ASU10,ASU10)))))</f>
        <v>#VALUE!</v>
      </c>
      <c r="ASZ8" s="57" t="e">
        <f>IF(LEFT(ASV9,4)="Sqrt",ASZ10^2,IF(COUNTIF(ASV9,"*^*")&gt;0,EXP(LN(ASZ10)/(MID(ASV9,FIND("^",ASV9)+1,LEN(ASV9)))),IF(LEFT(ASV9,3)="1/(",1/ASZ10,IF(LEFT(ASV9,6)="1/Sqrt",(1/ASZ10)^2,IF(LEFT(ASV9,3)="Log",10^ASZ10,ASZ10)))))</f>
        <v>#VALUE!</v>
      </c>
      <c r="ATA8" s="57" t="e">
        <f>IF(LEFT(ASV9,4)="Sqrt",ATA10^2,IF(COUNTIF(ASV9,"*^*")&gt;0,EXP(LN(ATA10)/(MID(ASV9,FIND("^",ASV9)+1,LEN(ASV9)))),IF(LEFT(ASV9,3)="1/(",1/ATA10,IF(LEFT(ASV9,6)="1/Sqrt",(1/ATA10)^2,IF(LEFT(ASV9,3)="Log",10^ATA10,ATA10)))))</f>
        <v>#VALUE!</v>
      </c>
      <c r="ATB8" s="57" t="e">
        <f>IF(LEFT(ASV9,4)="Sqrt",ATB10^2,IF(COUNTIF(ASV9,"*^*")&gt;0,EXP(LN(ATB10)/(MID(ASV9,FIND("^",ASV9)+1,LEN(ASV9)))),IF(LEFT(ASV9,3)="1/(",1/ATB10,IF(LEFT(ASV9,6)="1/Sqrt",(1/ATB10)^2,IF(LEFT(ASV9,3)="Log",10^ATB10,ATB10)))))</f>
        <v>#VALUE!</v>
      </c>
      <c r="ATG8" s="57" t="e">
        <f>IF(LEFT(ATC9,4)="Sqrt",ATG10^2,IF(COUNTIF(ATC9,"*^*")&gt;0,EXP(LN(ATG10)/(MID(ATC9,FIND("^",ATC9)+1,LEN(ATC9)))),IF(LEFT(ATC9,3)="1/(",1/ATG10,IF(LEFT(ATC9,6)="1/Sqrt",(1/ATG10)^2,IF(LEFT(ATC9,3)="Log",10^ATG10,ATG10)))))</f>
        <v>#VALUE!</v>
      </c>
      <c r="ATH8" s="57" t="e">
        <f>IF(LEFT(ATC9,4)="Sqrt",ATH10^2,IF(COUNTIF(ATC9,"*^*")&gt;0,EXP(LN(ATH10)/(MID(ATC9,FIND("^",ATC9)+1,LEN(ATC9)))),IF(LEFT(ATC9,3)="1/(",1/ATH10,IF(LEFT(ATC9,6)="1/Sqrt",(1/ATH10)^2,IF(LEFT(ATC9,3)="Log",10^ATH10,ATH10)))))</f>
        <v>#VALUE!</v>
      </c>
      <c r="ATI8" s="57" t="e">
        <f>IF(LEFT(ATC9,4)="Sqrt",ATI10^2,IF(COUNTIF(ATC9,"*^*")&gt;0,EXP(LN(ATI10)/(MID(ATC9,FIND("^",ATC9)+1,LEN(ATC9)))),IF(LEFT(ATC9,3)="1/(",1/ATI10,IF(LEFT(ATC9,6)="1/Sqrt",(1/ATI10)^2,IF(LEFT(ATC9,3)="Log",10^ATI10,ATI10)))))</f>
        <v>#VALUE!</v>
      </c>
      <c r="ATN8" s="57" t="e">
        <f>IF(LEFT(ATJ9,4)="Sqrt",ATN10^2,IF(COUNTIF(ATJ9,"*^*")&gt;0,EXP(LN(ATN10)/(MID(ATJ9,FIND("^",ATJ9)+1,LEN(ATJ9)))),IF(LEFT(ATJ9,3)="1/(",1/ATN10,IF(LEFT(ATJ9,6)="1/Sqrt",(1/ATN10)^2,IF(LEFT(ATJ9,3)="Log",10^ATN10,ATN10)))))</f>
        <v>#VALUE!</v>
      </c>
      <c r="ATO8" s="57" t="e">
        <f>IF(LEFT(ATJ9,4)="Sqrt",ATO10^2,IF(COUNTIF(ATJ9,"*^*")&gt;0,EXP(LN(ATO10)/(MID(ATJ9,FIND("^",ATJ9)+1,LEN(ATJ9)))),IF(LEFT(ATJ9,3)="1/(",1/ATO10,IF(LEFT(ATJ9,6)="1/Sqrt",(1/ATO10)^2,IF(LEFT(ATJ9,3)="Log",10^ATO10,ATO10)))))</f>
        <v>#VALUE!</v>
      </c>
      <c r="ATP8" s="57" t="e">
        <f>IF(LEFT(ATJ9,4)="Sqrt",ATP10^2,IF(COUNTIF(ATJ9,"*^*")&gt;0,EXP(LN(ATP10)/(MID(ATJ9,FIND("^",ATJ9)+1,LEN(ATJ9)))),IF(LEFT(ATJ9,3)="1/(",1/ATP10,IF(LEFT(ATJ9,6)="1/Sqrt",(1/ATP10)^2,IF(LEFT(ATJ9,3)="Log",10^ATP10,ATP10)))))</f>
        <v>#VALUE!</v>
      </c>
      <c r="ATU8" s="57" t="e">
        <f>IF(LEFT(ATQ9,4)="Sqrt",ATU10^2,IF(COUNTIF(ATQ9,"*^*")&gt;0,EXP(LN(ATU10)/(MID(ATQ9,FIND("^",ATQ9)+1,LEN(ATQ9)))),IF(LEFT(ATQ9,3)="1/(",1/ATU10,IF(LEFT(ATQ9,6)="1/Sqrt",(1/ATU10)^2,IF(LEFT(ATQ9,3)="Log",10^ATU10,ATU10)))))</f>
        <v>#VALUE!</v>
      </c>
      <c r="ATV8" s="57" t="e">
        <f>IF(LEFT(ATQ9,4)="Sqrt",ATV10^2,IF(COUNTIF(ATQ9,"*^*")&gt;0,EXP(LN(ATV10)/(MID(ATQ9,FIND("^",ATQ9)+1,LEN(ATQ9)))),IF(LEFT(ATQ9,3)="1/(",1/ATV10,IF(LEFT(ATQ9,6)="1/Sqrt",(1/ATV10)^2,IF(LEFT(ATQ9,3)="Log",10^ATV10,ATV10)))))</f>
        <v>#VALUE!</v>
      </c>
      <c r="ATW8" s="57" t="e">
        <f>IF(LEFT(ATQ9,4)="Sqrt",ATW10^2,IF(COUNTIF(ATQ9,"*^*")&gt;0,EXP(LN(ATW10)/(MID(ATQ9,FIND("^",ATQ9)+1,LEN(ATQ9)))),IF(LEFT(ATQ9,3)="1/(",1/ATW10,IF(LEFT(ATQ9,6)="1/Sqrt",(1/ATW10)^2,IF(LEFT(ATQ9,3)="Log",10^ATW10,ATW10)))))</f>
        <v>#VALUE!</v>
      </c>
      <c r="AUB8" s="57" t="e">
        <f>IF(LEFT(ATX9,4)="Sqrt",AUB10^2,IF(COUNTIF(ATX9,"*^*")&gt;0,EXP(LN(AUB10)/(MID(ATX9,FIND("^",ATX9)+1,LEN(ATX9)))),IF(LEFT(ATX9,3)="1/(",1/AUB10,IF(LEFT(ATX9,6)="1/Sqrt",(1/AUB10)^2,IF(LEFT(ATX9,3)="Log",10^AUB10,AUB10)))))</f>
        <v>#VALUE!</v>
      </c>
      <c r="AUC8" s="57" t="e">
        <f>IF(LEFT(ATX9,4)="Sqrt",AUC10^2,IF(COUNTIF(ATX9,"*^*")&gt;0,EXP(LN(AUC10)/(MID(ATX9,FIND("^",ATX9)+1,LEN(ATX9)))),IF(LEFT(ATX9,3)="1/(",1/AUC10,IF(LEFT(ATX9,6)="1/Sqrt",(1/AUC10)^2,IF(LEFT(ATX9,3)="Log",10^AUC10,AUC10)))))</f>
        <v>#VALUE!</v>
      </c>
      <c r="AUD8" s="57" t="e">
        <f>IF(LEFT(ATX9,4)="Sqrt",AUD10^2,IF(COUNTIF(ATX9,"*^*")&gt;0,EXP(LN(AUD10)/(MID(ATX9,FIND("^",ATX9)+1,LEN(ATX9)))),IF(LEFT(ATX9,3)="1/(",1/AUD10,IF(LEFT(ATX9,6)="1/Sqrt",(1/AUD10)^2,IF(LEFT(ATX9,3)="Log",10^AUD10,AUD10)))))</f>
        <v>#VALUE!</v>
      </c>
      <c r="AUI8" s="57" t="e">
        <f>IF(LEFT(AUE9,4)="Sqrt",AUI10^2,IF(COUNTIF(AUE9,"*^*")&gt;0,EXP(LN(AUI10)/(MID(AUE9,FIND("^",AUE9)+1,LEN(AUE9)))),IF(LEFT(AUE9,3)="1/(",1/AUI10,IF(LEFT(AUE9,6)="1/Sqrt",(1/AUI10)^2,IF(LEFT(AUE9,3)="Log",10^AUI10,AUI10)))))</f>
        <v>#VALUE!</v>
      </c>
      <c r="AUJ8" s="57" t="e">
        <f>IF(LEFT(AUE9,4)="Sqrt",AUJ10^2,IF(COUNTIF(AUE9,"*^*")&gt;0,EXP(LN(AUJ10)/(MID(AUE9,FIND("^",AUE9)+1,LEN(AUE9)))),IF(LEFT(AUE9,3)="1/(",1/AUJ10,IF(LEFT(AUE9,6)="1/Sqrt",(1/AUJ10)^2,IF(LEFT(AUE9,3)="Log",10^AUJ10,AUJ10)))))</f>
        <v>#VALUE!</v>
      </c>
      <c r="AUK8" s="57" t="e">
        <f>IF(LEFT(AUE9,4)="Sqrt",AUK10^2,IF(COUNTIF(AUE9,"*^*")&gt;0,EXP(LN(AUK10)/(MID(AUE9,FIND("^",AUE9)+1,LEN(AUE9)))),IF(LEFT(AUE9,3)="1/(",1/AUK10,IF(LEFT(AUE9,6)="1/Sqrt",(1/AUK10)^2,IF(LEFT(AUE9,3)="Log",10^AUK10,AUK10)))))</f>
        <v>#VALUE!</v>
      </c>
      <c r="AUP8" s="57" t="e">
        <f>IF(LEFT(AUL9,4)="Sqrt",AUP10^2,IF(COUNTIF(AUL9,"*^*")&gt;0,EXP(LN(AUP10)/(MID(AUL9,FIND("^",AUL9)+1,LEN(AUL9)))),IF(LEFT(AUL9,3)="1/(",1/AUP10,IF(LEFT(AUL9,6)="1/Sqrt",(1/AUP10)^2,IF(LEFT(AUL9,3)="Log",10^AUP10,AUP10)))))</f>
        <v>#VALUE!</v>
      </c>
      <c r="AUQ8" s="57" t="e">
        <f>IF(LEFT(AUL9,4)="Sqrt",AUQ10^2,IF(COUNTIF(AUL9,"*^*")&gt;0,EXP(LN(AUQ10)/(MID(AUL9,FIND("^",AUL9)+1,LEN(AUL9)))),IF(LEFT(AUL9,3)="1/(",1/AUQ10,IF(LEFT(AUL9,6)="1/Sqrt",(1/AUQ10)^2,IF(LEFT(AUL9,3)="Log",10^AUQ10,AUQ10)))))</f>
        <v>#VALUE!</v>
      </c>
      <c r="AUR8" s="57" t="e">
        <f>IF(LEFT(AUL9,4)="Sqrt",AUR10^2,IF(COUNTIF(AUL9,"*^*")&gt;0,EXP(LN(AUR10)/(MID(AUL9,FIND("^",AUL9)+1,LEN(AUL9)))),IF(LEFT(AUL9,3)="1/(",1/AUR10,IF(LEFT(AUL9,6)="1/Sqrt",(1/AUR10)^2,IF(LEFT(AUL9,3)="Log",10^AUR10,AUR10)))))</f>
        <v>#VALUE!</v>
      </c>
      <c r="AUW8" s="57" t="e">
        <f>IF(LEFT(AUS9,4)="Sqrt",AUW10^2,IF(COUNTIF(AUS9,"*^*")&gt;0,EXP(LN(AUW10)/(MID(AUS9,FIND("^",AUS9)+1,LEN(AUS9)))),IF(LEFT(AUS9,3)="1/(",1/AUW10,IF(LEFT(AUS9,6)="1/Sqrt",(1/AUW10)^2,IF(LEFT(AUS9,3)="Log",10^AUW10,AUW10)))))</f>
        <v>#VALUE!</v>
      </c>
      <c r="AUX8" s="57" t="e">
        <f>IF(LEFT(AUS9,4)="Sqrt",AUX10^2,IF(COUNTIF(AUS9,"*^*")&gt;0,EXP(LN(AUX10)/(MID(AUS9,FIND("^",AUS9)+1,LEN(AUS9)))),IF(LEFT(AUS9,3)="1/(",1/AUX10,IF(LEFT(AUS9,6)="1/Sqrt",(1/AUX10)^2,IF(LEFT(AUS9,3)="Log",10^AUX10,AUX10)))))</f>
        <v>#VALUE!</v>
      </c>
      <c r="AUY8" s="57" t="e">
        <f>IF(LEFT(AUS9,4)="Sqrt",AUY10^2,IF(COUNTIF(AUS9,"*^*")&gt;0,EXP(LN(AUY10)/(MID(AUS9,FIND("^",AUS9)+1,LEN(AUS9)))),IF(LEFT(AUS9,3)="1/(",1/AUY10,IF(LEFT(AUS9,6)="1/Sqrt",(1/AUY10)^2,IF(LEFT(AUS9,3)="Log",10^AUY10,AUY10)))))</f>
        <v>#VALUE!</v>
      </c>
      <c r="AVD8" s="57" t="e">
        <f>IF(LEFT(AUZ9,4)="Sqrt",AVD10^2,IF(COUNTIF(AUZ9,"*^*")&gt;0,EXP(LN(AVD10)/(MID(AUZ9,FIND("^",AUZ9)+1,LEN(AUZ9)))),IF(LEFT(AUZ9,3)="1/(",1/AVD10,IF(LEFT(AUZ9,6)="1/Sqrt",(1/AVD10)^2,IF(LEFT(AUZ9,3)="Log",10^AVD10,AVD10)))))</f>
        <v>#VALUE!</v>
      </c>
      <c r="AVE8" s="57" t="e">
        <f>IF(LEFT(AUZ9,4)="Sqrt",AVE10^2,IF(COUNTIF(AUZ9,"*^*")&gt;0,EXP(LN(AVE10)/(MID(AUZ9,FIND("^",AUZ9)+1,LEN(AUZ9)))),IF(LEFT(AUZ9,3)="1/(",1/AVE10,IF(LEFT(AUZ9,6)="1/Sqrt",(1/AVE10)^2,IF(LEFT(AUZ9,3)="Log",10^AVE10,AVE10)))))</f>
        <v>#VALUE!</v>
      </c>
      <c r="AVF8" s="57" t="e">
        <f>IF(LEFT(AUZ9,4)="Sqrt",AVF10^2,IF(COUNTIF(AUZ9,"*^*")&gt;0,EXP(LN(AVF10)/(MID(AUZ9,FIND("^",AUZ9)+1,LEN(AUZ9)))),IF(LEFT(AUZ9,3)="1/(",1/AVF10,IF(LEFT(AUZ9,6)="1/Sqrt",(1/AVF10)^2,IF(LEFT(AUZ9,3)="Log",10^AVF10,AVF10)))))</f>
        <v>#VALUE!</v>
      </c>
      <c r="AVK8" s="57" t="e">
        <f>IF(LEFT(AVG9,4)="Sqrt",AVK10^2,IF(COUNTIF(AVG9,"*^*")&gt;0,EXP(LN(AVK10)/(MID(AVG9,FIND("^",AVG9)+1,LEN(AVG9)))),IF(LEFT(AVG9,3)="1/(",1/AVK10,IF(LEFT(AVG9,6)="1/Sqrt",(1/AVK10)^2,IF(LEFT(AVG9,3)="Log",10^AVK10,AVK10)))))</f>
        <v>#VALUE!</v>
      </c>
      <c r="AVL8" s="57" t="e">
        <f>IF(LEFT(AVG9,4)="Sqrt",AVL10^2,IF(COUNTIF(AVG9,"*^*")&gt;0,EXP(LN(AVL10)/(MID(AVG9,FIND("^",AVG9)+1,LEN(AVG9)))),IF(LEFT(AVG9,3)="1/(",1/AVL10,IF(LEFT(AVG9,6)="1/Sqrt",(1/AVL10)^2,IF(LEFT(AVG9,3)="Log",10^AVL10,AVL10)))))</f>
        <v>#VALUE!</v>
      </c>
      <c r="AVM8" s="57" t="e">
        <f>IF(LEFT(AVG9,4)="Sqrt",AVM10^2,IF(COUNTIF(AVG9,"*^*")&gt;0,EXP(LN(AVM10)/(MID(AVG9,FIND("^",AVG9)+1,LEN(AVG9)))),IF(LEFT(AVG9,3)="1/(",1/AVM10,IF(LEFT(AVG9,6)="1/Sqrt",(1/AVM10)^2,IF(LEFT(AVG9,3)="Log",10^AVM10,AVM10)))))</f>
        <v>#VALUE!</v>
      </c>
      <c r="AVR8" s="57" t="e">
        <f>IF(LEFT(AVN9,4)="Sqrt",AVR10^2,IF(COUNTIF(AVN9,"*^*")&gt;0,EXP(LN(AVR10)/(MID(AVN9,FIND("^",AVN9)+1,LEN(AVN9)))),IF(LEFT(AVN9,3)="1/(",1/AVR10,IF(LEFT(AVN9,6)="1/Sqrt",(1/AVR10)^2,IF(LEFT(AVN9,3)="Log",10^AVR10,AVR10)))))</f>
        <v>#VALUE!</v>
      </c>
      <c r="AVS8" s="57" t="e">
        <f>IF(LEFT(AVN9,4)="Sqrt",AVS10^2,IF(COUNTIF(AVN9,"*^*")&gt;0,EXP(LN(AVS10)/(MID(AVN9,FIND("^",AVN9)+1,LEN(AVN9)))),IF(LEFT(AVN9,3)="1/(",1/AVS10,IF(LEFT(AVN9,6)="1/Sqrt",(1/AVS10)^2,IF(LEFT(AVN9,3)="Log",10^AVS10,AVS10)))))</f>
        <v>#VALUE!</v>
      </c>
      <c r="AVT8" s="57" t="e">
        <f>IF(LEFT(AVN9,4)="Sqrt",AVT10^2,IF(COUNTIF(AVN9,"*^*")&gt;0,EXP(LN(AVT10)/(MID(AVN9,FIND("^",AVN9)+1,LEN(AVN9)))),IF(LEFT(AVN9,3)="1/(",1/AVT10,IF(LEFT(AVN9,6)="1/Sqrt",(1/AVT10)^2,IF(LEFT(AVN9,3)="Log",10^AVT10,AVT10)))))</f>
        <v>#VALUE!</v>
      </c>
      <c r="AVY8" s="57" t="e">
        <f>IF(LEFT(AVU9,4)="Sqrt",AVY10^2,IF(COUNTIF(AVU9,"*^*")&gt;0,EXP(LN(AVY10)/(MID(AVU9,FIND("^",AVU9)+1,LEN(AVU9)))),IF(LEFT(AVU9,3)="1/(",1/AVY10,IF(LEFT(AVU9,6)="1/Sqrt",(1/AVY10)^2,IF(LEFT(AVU9,3)="Log",10^AVY10,AVY10)))))</f>
        <v>#VALUE!</v>
      </c>
      <c r="AVZ8" s="57" t="e">
        <f>IF(LEFT(AVU9,4)="Sqrt",AVZ10^2,IF(COUNTIF(AVU9,"*^*")&gt;0,EXP(LN(AVZ10)/(MID(AVU9,FIND("^",AVU9)+1,LEN(AVU9)))),IF(LEFT(AVU9,3)="1/(",1/AVZ10,IF(LEFT(AVU9,6)="1/Sqrt",(1/AVZ10)^2,IF(LEFT(AVU9,3)="Log",10^AVZ10,AVZ10)))))</f>
        <v>#VALUE!</v>
      </c>
      <c r="AWA8" s="57" t="e">
        <f>IF(LEFT(AVU9,4)="Sqrt",AWA10^2,IF(COUNTIF(AVU9,"*^*")&gt;0,EXP(LN(AWA10)/(MID(AVU9,FIND("^",AVU9)+1,LEN(AVU9)))),IF(LEFT(AVU9,3)="1/(",1/AWA10,IF(LEFT(AVU9,6)="1/Sqrt",(1/AWA10)^2,IF(LEFT(AVU9,3)="Log",10^AWA10,AWA10)))))</f>
        <v>#VALUE!</v>
      </c>
      <c r="AWF8" s="57" t="e">
        <f>IF(LEFT(AWB9,4)="Sqrt",AWF10^2,IF(COUNTIF(AWB9,"*^*")&gt;0,EXP(LN(AWF10)/(MID(AWB9,FIND("^",AWB9)+1,LEN(AWB9)))),IF(LEFT(AWB9,3)="1/(",1/AWF10,IF(LEFT(AWB9,6)="1/Sqrt",(1/AWF10)^2,IF(LEFT(AWB9,3)="Log",10^AWF10,AWF10)))))</f>
        <v>#VALUE!</v>
      </c>
      <c r="AWG8" s="57" t="e">
        <f>IF(LEFT(AWB9,4)="Sqrt",AWG10^2,IF(COUNTIF(AWB9,"*^*")&gt;0,EXP(LN(AWG10)/(MID(AWB9,FIND("^",AWB9)+1,LEN(AWB9)))),IF(LEFT(AWB9,3)="1/(",1/AWG10,IF(LEFT(AWB9,6)="1/Sqrt",(1/AWG10)^2,IF(LEFT(AWB9,3)="Log",10^AWG10,AWG10)))))</f>
        <v>#VALUE!</v>
      </c>
      <c r="AWH8" s="57" t="e">
        <f>IF(LEFT(AWB9,4)="Sqrt",AWH10^2,IF(COUNTIF(AWB9,"*^*")&gt;0,EXP(LN(AWH10)/(MID(AWB9,FIND("^",AWB9)+1,LEN(AWB9)))),IF(LEFT(AWB9,3)="1/(",1/AWH10,IF(LEFT(AWB9,6)="1/Sqrt",(1/AWH10)^2,IF(LEFT(AWB9,3)="Log",10^AWH10,AWH10)))))</f>
        <v>#VALUE!</v>
      </c>
      <c r="AWM8" s="57" t="e">
        <f>IF(LEFT(AWI9,4)="Sqrt",AWM10^2,IF(COUNTIF(AWI9,"*^*")&gt;0,EXP(LN(AWM10)/(MID(AWI9,FIND("^",AWI9)+1,LEN(AWI9)))),IF(LEFT(AWI9,3)="1/(",1/AWM10,IF(LEFT(AWI9,6)="1/Sqrt",(1/AWM10)^2,IF(LEFT(AWI9,3)="Log",10^AWM10,AWM10)))))</f>
        <v>#VALUE!</v>
      </c>
      <c r="AWN8" s="57" t="e">
        <f>IF(LEFT(AWI9,4)="Sqrt",AWN10^2,IF(COUNTIF(AWI9,"*^*")&gt;0,EXP(LN(AWN10)/(MID(AWI9,FIND("^",AWI9)+1,LEN(AWI9)))),IF(LEFT(AWI9,3)="1/(",1/AWN10,IF(LEFT(AWI9,6)="1/Sqrt",(1/AWN10)^2,IF(LEFT(AWI9,3)="Log",10^AWN10,AWN10)))))</f>
        <v>#VALUE!</v>
      </c>
      <c r="AWO8" s="57" t="e">
        <f>IF(LEFT(AWI9,4)="Sqrt",AWO10^2,IF(COUNTIF(AWI9,"*^*")&gt;0,EXP(LN(AWO10)/(MID(AWI9,FIND("^",AWI9)+1,LEN(AWI9)))),IF(LEFT(AWI9,3)="1/(",1/AWO10,IF(LEFT(AWI9,6)="1/Sqrt",(1/AWO10)^2,IF(LEFT(AWI9,3)="Log",10^AWO10,AWO10)))))</f>
        <v>#VALUE!</v>
      </c>
      <c r="AWT8" s="57" t="e">
        <f>IF(LEFT(AWP9,4)="Sqrt",AWT10^2,IF(COUNTIF(AWP9,"*^*")&gt;0,EXP(LN(AWT10)/(MID(AWP9,FIND("^",AWP9)+1,LEN(AWP9)))),IF(LEFT(AWP9,3)="1/(",1/AWT10,IF(LEFT(AWP9,6)="1/Sqrt",(1/AWT10)^2,IF(LEFT(AWP9,3)="Log",10^AWT10,AWT10)))))</f>
        <v>#VALUE!</v>
      </c>
      <c r="AWU8" s="57" t="e">
        <f>IF(LEFT(AWP9,4)="Sqrt",AWU10^2,IF(COUNTIF(AWP9,"*^*")&gt;0,EXP(LN(AWU10)/(MID(AWP9,FIND("^",AWP9)+1,LEN(AWP9)))),IF(LEFT(AWP9,3)="1/(",1/AWU10,IF(LEFT(AWP9,6)="1/Sqrt",(1/AWU10)^2,IF(LEFT(AWP9,3)="Log",10^AWU10,AWU10)))))</f>
        <v>#VALUE!</v>
      </c>
      <c r="AWV8" s="57" t="e">
        <f>IF(LEFT(AWP9,4)="Sqrt",AWV10^2,IF(COUNTIF(AWP9,"*^*")&gt;0,EXP(LN(AWV10)/(MID(AWP9,FIND("^",AWP9)+1,LEN(AWP9)))),IF(LEFT(AWP9,3)="1/(",1/AWV10,IF(LEFT(AWP9,6)="1/Sqrt",(1/AWV10)^2,IF(LEFT(AWP9,3)="Log",10^AWV10,AWV10)))))</f>
        <v>#VALUE!</v>
      </c>
      <c r="AXA8" s="57" t="e">
        <f>IF(LEFT(AWW9,4)="Sqrt",AXA10^2,IF(COUNTIF(AWW9,"*^*")&gt;0,EXP(LN(AXA10)/(MID(AWW9,FIND("^",AWW9)+1,LEN(AWW9)))),IF(LEFT(AWW9,3)="1/(",1/AXA10,IF(LEFT(AWW9,6)="1/Sqrt",(1/AXA10)^2,IF(LEFT(AWW9,3)="Log",10^AXA10,AXA10)))))</f>
        <v>#VALUE!</v>
      </c>
      <c r="AXB8" s="57" t="e">
        <f>IF(LEFT(AWW9,4)="Sqrt",AXB10^2,IF(COUNTIF(AWW9,"*^*")&gt;0,EXP(LN(AXB10)/(MID(AWW9,FIND("^",AWW9)+1,LEN(AWW9)))),IF(LEFT(AWW9,3)="1/(",1/AXB10,IF(LEFT(AWW9,6)="1/Sqrt",(1/AXB10)^2,IF(LEFT(AWW9,3)="Log",10^AXB10,AXB10)))))</f>
        <v>#VALUE!</v>
      </c>
      <c r="AXC8" s="57" t="e">
        <f>IF(LEFT(AWW9,4)="Sqrt",AXC10^2,IF(COUNTIF(AWW9,"*^*")&gt;0,EXP(LN(AXC10)/(MID(AWW9,FIND("^",AWW9)+1,LEN(AWW9)))),IF(LEFT(AWW9,3)="1/(",1/AXC10,IF(LEFT(AWW9,6)="1/Sqrt",(1/AXC10)^2,IF(LEFT(AWW9,3)="Log",10^AXC10,AXC10)))))</f>
        <v>#VALUE!</v>
      </c>
      <c r="AXH8" s="57" t="e">
        <f>IF(LEFT(AXD9,4)="Sqrt",AXH10^2,IF(COUNTIF(AXD9,"*^*")&gt;0,EXP(LN(AXH10)/(MID(AXD9,FIND("^",AXD9)+1,LEN(AXD9)))),IF(LEFT(AXD9,3)="1/(",1/AXH10,IF(LEFT(AXD9,6)="1/Sqrt",(1/AXH10)^2,IF(LEFT(AXD9,3)="Log",10^AXH10,AXH10)))))</f>
        <v>#VALUE!</v>
      </c>
      <c r="AXI8" s="57" t="e">
        <f>IF(LEFT(AXD9,4)="Sqrt",AXI10^2,IF(COUNTIF(AXD9,"*^*")&gt;0,EXP(LN(AXI10)/(MID(AXD9,FIND("^",AXD9)+1,LEN(AXD9)))),IF(LEFT(AXD9,3)="1/(",1/AXI10,IF(LEFT(AXD9,6)="1/Sqrt",(1/AXI10)^2,IF(LEFT(AXD9,3)="Log",10^AXI10,AXI10)))))</f>
        <v>#VALUE!</v>
      </c>
      <c r="AXJ8" s="57" t="e">
        <f>IF(LEFT(AXD9,4)="Sqrt",AXJ10^2,IF(COUNTIF(AXD9,"*^*")&gt;0,EXP(LN(AXJ10)/(MID(AXD9,FIND("^",AXD9)+1,LEN(AXD9)))),IF(LEFT(AXD9,3)="1/(",1/AXJ10,IF(LEFT(AXD9,6)="1/Sqrt",(1/AXJ10)^2,IF(LEFT(AXD9,3)="Log",10^AXJ10,AXJ10)))))</f>
        <v>#VALUE!</v>
      </c>
      <c r="AXO8" s="57" t="e">
        <f>IF(LEFT(AXK9,4)="Sqrt",AXO10^2,IF(COUNTIF(AXK9,"*^*")&gt;0,EXP(LN(AXO10)/(MID(AXK9,FIND("^",AXK9)+1,LEN(AXK9)))),IF(LEFT(AXK9,3)="1/(",1/AXO10,IF(LEFT(AXK9,6)="1/Sqrt",(1/AXO10)^2,IF(LEFT(AXK9,3)="Log",10^AXO10,AXO10)))))</f>
        <v>#VALUE!</v>
      </c>
      <c r="AXP8" s="57" t="e">
        <f>IF(LEFT(AXK9,4)="Sqrt",AXP10^2,IF(COUNTIF(AXK9,"*^*")&gt;0,EXP(LN(AXP10)/(MID(AXK9,FIND("^",AXK9)+1,LEN(AXK9)))),IF(LEFT(AXK9,3)="1/(",1/AXP10,IF(LEFT(AXK9,6)="1/Sqrt",(1/AXP10)^2,IF(LEFT(AXK9,3)="Log",10^AXP10,AXP10)))))</f>
        <v>#VALUE!</v>
      </c>
      <c r="AXQ8" s="57" t="e">
        <f>IF(LEFT(AXK9,4)="Sqrt",AXQ10^2,IF(COUNTIF(AXK9,"*^*")&gt;0,EXP(LN(AXQ10)/(MID(AXK9,FIND("^",AXK9)+1,LEN(AXK9)))),IF(LEFT(AXK9,3)="1/(",1/AXQ10,IF(LEFT(AXK9,6)="1/Sqrt",(1/AXQ10)^2,IF(LEFT(AXK9,3)="Log",10^AXQ10,AXQ10)))))</f>
        <v>#VALUE!</v>
      </c>
      <c r="AXV8" s="57" t="e">
        <f>IF(LEFT(AXR9,4)="Sqrt",AXV10^2,IF(COUNTIF(AXR9,"*^*")&gt;0,EXP(LN(AXV10)/(MID(AXR9,FIND("^",AXR9)+1,LEN(AXR9)))),IF(LEFT(AXR9,3)="1/(",1/AXV10,IF(LEFT(AXR9,6)="1/Sqrt",(1/AXV10)^2,IF(LEFT(AXR9,3)="Log",10^AXV10,AXV10)))))</f>
        <v>#VALUE!</v>
      </c>
      <c r="AXW8" s="57" t="e">
        <f>IF(LEFT(AXR9,4)="Sqrt",AXW10^2,IF(COUNTIF(AXR9,"*^*")&gt;0,EXP(LN(AXW10)/(MID(AXR9,FIND("^",AXR9)+1,LEN(AXR9)))),IF(LEFT(AXR9,3)="1/(",1/AXW10,IF(LEFT(AXR9,6)="1/Sqrt",(1/AXW10)^2,IF(LEFT(AXR9,3)="Log",10^AXW10,AXW10)))))</f>
        <v>#VALUE!</v>
      </c>
      <c r="AXX8" s="57" t="e">
        <f>IF(LEFT(AXR9,4)="Sqrt",AXX10^2,IF(COUNTIF(AXR9,"*^*")&gt;0,EXP(LN(AXX10)/(MID(AXR9,FIND("^",AXR9)+1,LEN(AXR9)))),IF(LEFT(AXR9,3)="1/(",1/AXX10,IF(LEFT(AXR9,6)="1/Sqrt",(1/AXX10)^2,IF(LEFT(AXR9,3)="Log",10^AXX10,AXX10)))))</f>
        <v>#VALUE!</v>
      </c>
      <c r="AYC8" s="57" t="e">
        <f>IF(LEFT(AXY9,4)="Sqrt",AYC10^2,IF(COUNTIF(AXY9,"*^*")&gt;0,EXP(LN(AYC10)/(MID(AXY9,FIND("^",AXY9)+1,LEN(AXY9)))),IF(LEFT(AXY9,3)="1/(",1/AYC10,IF(LEFT(AXY9,6)="1/Sqrt",(1/AYC10)^2,IF(LEFT(AXY9,3)="Log",10^AYC10,AYC10)))))</f>
        <v>#VALUE!</v>
      </c>
      <c r="AYD8" s="57" t="e">
        <f>IF(LEFT(AXY9,4)="Sqrt",AYD10^2,IF(COUNTIF(AXY9,"*^*")&gt;0,EXP(LN(AYD10)/(MID(AXY9,FIND("^",AXY9)+1,LEN(AXY9)))),IF(LEFT(AXY9,3)="1/(",1/AYD10,IF(LEFT(AXY9,6)="1/Sqrt",(1/AYD10)^2,IF(LEFT(AXY9,3)="Log",10^AYD10,AYD10)))))</f>
        <v>#VALUE!</v>
      </c>
      <c r="AYE8" s="57" t="e">
        <f>IF(LEFT(AXY9,4)="Sqrt",AYE10^2,IF(COUNTIF(AXY9,"*^*")&gt;0,EXP(LN(AYE10)/(MID(AXY9,FIND("^",AXY9)+1,LEN(AXY9)))),IF(LEFT(AXY9,3)="1/(",1/AYE10,IF(LEFT(AXY9,6)="1/Sqrt",(1/AYE10)^2,IF(LEFT(AXY9,3)="Log",10^AYE10,AYE10)))))</f>
        <v>#VALUE!</v>
      </c>
      <c r="AYJ8" s="57" t="e">
        <f>IF(LEFT(AYF9,4)="Sqrt",AYJ10^2,IF(COUNTIF(AYF9,"*^*")&gt;0,EXP(LN(AYJ10)/(MID(AYF9,FIND("^",AYF9)+1,LEN(AYF9)))),IF(LEFT(AYF9,3)="1/(",1/AYJ10,IF(LEFT(AYF9,6)="1/Sqrt",(1/AYJ10)^2,IF(LEFT(AYF9,3)="Log",10^AYJ10,AYJ10)))))</f>
        <v>#VALUE!</v>
      </c>
      <c r="AYK8" s="57" t="e">
        <f>IF(LEFT(AYF9,4)="Sqrt",AYK10^2,IF(COUNTIF(AYF9,"*^*")&gt;0,EXP(LN(AYK10)/(MID(AYF9,FIND("^",AYF9)+1,LEN(AYF9)))),IF(LEFT(AYF9,3)="1/(",1/AYK10,IF(LEFT(AYF9,6)="1/Sqrt",(1/AYK10)^2,IF(LEFT(AYF9,3)="Log",10^AYK10,AYK10)))))</f>
        <v>#VALUE!</v>
      </c>
      <c r="AYL8" s="57" t="e">
        <f>IF(LEFT(AYF9,4)="Sqrt",AYL10^2,IF(COUNTIF(AYF9,"*^*")&gt;0,EXP(LN(AYL10)/(MID(AYF9,FIND("^",AYF9)+1,LEN(AYF9)))),IF(LEFT(AYF9,3)="1/(",1/AYL10,IF(LEFT(AYF9,6)="1/Sqrt",(1/AYL10)^2,IF(LEFT(AYF9,3)="Log",10^AYL10,AYL10)))))</f>
        <v>#VALUE!</v>
      </c>
      <c r="AYQ8" s="57" t="e">
        <f>IF(LEFT(AYM9,4)="Sqrt",AYQ10^2,IF(COUNTIF(AYM9,"*^*")&gt;0,EXP(LN(AYQ10)/(MID(AYM9,FIND("^",AYM9)+1,LEN(AYM9)))),IF(LEFT(AYM9,3)="1/(",1/AYQ10,IF(LEFT(AYM9,6)="1/Sqrt",(1/AYQ10)^2,IF(LEFT(AYM9,3)="Log",10^AYQ10,AYQ10)))))</f>
        <v>#VALUE!</v>
      </c>
      <c r="AYR8" s="57" t="e">
        <f>IF(LEFT(AYM9,4)="Sqrt",AYR10^2,IF(COUNTIF(AYM9,"*^*")&gt;0,EXP(LN(AYR10)/(MID(AYM9,FIND("^",AYM9)+1,LEN(AYM9)))),IF(LEFT(AYM9,3)="1/(",1/AYR10,IF(LEFT(AYM9,6)="1/Sqrt",(1/AYR10)^2,IF(LEFT(AYM9,3)="Log",10^AYR10,AYR10)))))</f>
        <v>#VALUE!</v>
      </c>
      <c r="AYS8" s="57" t="e">
        <f>IF(LEFT(AYM9,4)="Sqrt",AYS10^2,IF(COUNTIF(AYM9,"*^*")&gt;0,EXP(LN(AYS10)/(MID(AYM9,FIND("^",AYM9)+1,LEN(AYM9)))),IF(LEFT(AYM9,3)="1/(",1/AYS10,IF(LEFT(AYM9,6)="1/Sqrt",(1/AYS10)^2,IF(LEFT(AYM9,3)="Log",10^AYS10,AYS10)))))</f>
        <v>#VALUE!</v>
      </c>
      <c r="AYX8" s="57" t="e">
        <f>IF(LEFT(AYT9,4)="Sqrt",AYX10^2,IF(COUNTIF(AYT9,"*^*")&gt;0,EXP(LN(AYX10)/(MID(AYT9,FIND("^",AYT9)+1,LEN(AYT9)))),IF(LEFT(AYT9,3)="1/(",1/AYX10,IF(LEFT(AYT9,6)="1/Sqrt",(1/AYX10)^2,IF(LEFT(AYT9,3)="Log",10^AYX10,AYX10)))))</f>
        <v>#VALUE!</v>
      </c>
      <c r="AYY8" s="57" t="e">
        <f>IF(LEFT(AYT9,4)="Sqrt",AYY10^2,IF(COUNTIF(AYT9,"*^*")&gt;0,EXP(LN(AYY10)/(MID(AYT9,FIND("^",AYT9)+1,LEN(AYT9)))),IF(LEFT(AYT9,3)="1/(",1/AYY10,IF(LEFT(AYT9,6)="1/Sqrt",(1/AYY10)^2,IF(LEFT(AYT9,3)="Log",10^AYY10,AYY10)))))</f>
        <v>#VALUE!</v>
      </c>
      <c r="AYZ8" s="57" t="e">
        <f>IF(LEFT(AYT9,4)="Sqrt",AYZ10^2,IF(COUNTIF(AYT9,"*^*")&gt;0,EXP(LN(AYZ10)/(MID(AYT9,FIND("^",AYT9)+1,LEN(AYT9)))),IF(LEFT(AYT9,3)="1/(",1/AYZ10,IF(LEFT(AYT9,6)="1/Sqrt",(1/AYZ10)^2,IF(LEFT(AYT9,3)="Log",10^AYZ10,AYZ10)))))</f>
        <v>#VALUE!</v>
      </c>
      <c r="AZE8" s="57" t="e">
        <f>IF(LEFT(AZA9,4)="Sqrt",AZE10^2,IF(COUNTIF(AZA9,"*^*")&gt;0,EXP(LN(AZE10)/(MID(AZA9,FIND("^",AZA9)+1,LEN(AZA9)))),IF(LEFT(AZA9,3)="1/(",1/AZE10,IF(LEFT(AZA9,6)="1/Sqrt",(1/AZE10)^2,IF(LEFT(AZA9,3)="Log",10^AZE10,AZE10)))))</f>
        <v>#VALUE!</v>
      </c>
      <c r="AZF8" s="57" t="e">
        <f>IF(LEFT(AZA9,4)="Sqrt",AZF10^2,IF(COUNTIF(AZA9,"*^*")&gt;0,EXP(LN(AZF10)/(MID(AZA9,FIND("^",AZA9)+1,LEN(AZA9)))),IF(LEFT(AZA9,3)="1/(",1/AZF10,IF(LEFT(AZA9,6)="1/Sqrt",(1/AZF10)^2,IF(LEFT(AZA9,3)="Log",10^AZF10,AZF10)))))</f>
        <v>#VALUE!</v>
      </c>
      <c r="AZG8" s="57" t="e">
        <f>IF(LEFT(AZA9,4)="Sqrt",AZG10^2,IF(COUNTIF(AZA9,"*^*")&gt;0,EXP(LN(AZG10)/(MID(AZA9,FIND("^",AZA9)+1,LEN(AZA9)))),IF(LEFT(AZA9,3)="1/(",1/AZG10,IF(LEFT(AZA9,6)="1/Sqrt",(1/AZG10)^2,IF(LEFT(AZA9,3)="Log",10^AZG10,AZG10)))))</f>
        <v>#VALUE!</v>
      </c>
      <c r="AZL8" s="57" t="e">
        <f>IF(LEFT(AZH9,4)="Sqrt",AZL10^2,IF(COUNTIF(AZH9,"*^*")&gt;0,EXP(LN(AZL10)/(MID(AZH9,FIND("^",AZH9)+1,LEN(AZH9)))),IF(LEFT(AZH9,3)="1/(",1/AZL10,IF(LEFT(AZH9,6)="1/Sqrt",(1/AZL10)^2,IF(LEFT(AZH9,3)="Log",10^AZL10,AZL10)))))</f>
        <v>#VALUE!</v>
      </c>
      <c r="AZM8" s="57" t="e">
        <f>IF(LEFT(AZH9,4)="Sqrt",AZM10^2,IF(COUNTIF(AZH9,"*^*")&gt;0,EXP(LN(AZM10)/(MID(AZH9,FIND("^",AZH9)+1,LEN(AZH9)))),IF(LEFT(AZH9,3)="1/(",1/AZM10,IF(LEFT(AZH9,6)="1/Sqrt",(1/AZM10)^2,IF(LEFT(AZH9,3)="Log",10^AZM10,AZM10)))))</f>
        <v>#VALUE!</v>
      </c>
      <c r="AZN8" s="57" t="e">
        <f>IF(LEFT(AZH9,4)="Sqrt",AZN10^2,IF(COUNTIF(AZH9,"*^*")&gt;0,EXP(LN(AZN10)/(MID(AZH9,FIND("^",AZH9)+1,LEN(AZH9)))),IF(LEFT(AZH9,3)="1/(",1/AZN10,IF(LEFT(AZH9,6)="1/Sqrt",(1/AZN10)^2,IF(LEFT(AZH9,3)="Log",10^AZN10,AZN10)))))</f>
        <v>#VALUE!</v>
      </c>
      <c r="AZS8" s="57" t="e">
        <f>IF(LEFT(AZO9,4)="Sqrt",AZS10^2,IF(COUNTIF(AZO9,"*^*")&gt;0,EXP(LN(AZS10)/(MID(AZO9,FIND("^",AZO9)+1,LEN(AZO9)))),IF(LEFT(AZO9,3)="1/(",1/AZS10,IF(LEFT(AZO9,6)="1/Sqrt",(1/AZS10)^2,IF(LEFT(AZO9,3)="Log",10^AZS10,AZS10)))))</f>
        <v>#VALUE!</v>
      </c>
      <c r="AZT8" s="57" t="e">
        <f>IF(LEFT(AZO9,4)="Sqrt",AZT10^2,IF(COUNTIF(AZO9,"*^*")&gt;0,EXP(LN(AZT10)/(MID(AZO9,FIND("^",AZO9)+1,LEN(AZO9)))),IF(LEFT(AZO9,3)="1/(",1/AZT10,IF(LEFT(AZO9,6)="1/Sqrt",(1/AZT10)^2,IF(LEFT(AZO9,3)="Log",10^AZT10,AZT10)))))</f>
        <v>#VALUE!</v>
      </c>
      <c r="AZU8" s="57" t="e">
        <f>IF(LEFT(AZO9,4)="Sqrt",AZU10^2,IF(COUNTIF(AZO9,"*^*")&gt;0,EXP(LN(AZU10)/(MID(AZO9,FIND("^",AZO9)+1,LEN(AZO9)))),IF(LEFT(AZO9,3)="1/(",1/AZU10,IF(LEFT(AZO9,6)="1/Sqrt",(1/AZU10)^2,IF(LEFT(AZO9,3)="Log",10^AZU10,AZU10)))))</f>
        <v>#VALUE!</v>
      </c>
      <c r="AZZ8" s="57" t="e">
        <f>IF(LEFT(AZV9,4)="Sqrt",AZZ10^2,IF(COUNTIF(AZV9,"*^*")&gt;0,EXP(LN(AZZ10)/(MID(AZV9,FIND("^",AZV9)+1,LEN(AZV9)))),IF(LEFT(AZV9,3)="1/(",1/AZZ10,IF(LEFT(AZV9,6)="1/Sqrt",(1/AZZ10)^2,IF(LEFT(AZV9,3)="Log",10^AZZ10,AZZ10)))))</f>
        <v>#VALUE!</v>
      </c>
      <c r="BAA8" s="57" t="e">
        <f>IF(LEFT(AZV9,4)="Sqrt",BAA10^2,IF(COUNTIF(AZV9,"*^*")&gt;0,EXP(LN(BAA10)/(MID(AZV9,FIND("^",AZV9)+1,LEN(AZV9)))),IF(LEFT(AZV9,3)="1/(",1/BAA10,IF(LEFT(AZV9,6)="1/Sqrt",(1/BAA10)^2,IF(LEFT(AZV9,3)="Log",10^BAA10,BAA10)))))</f>
        <v>#VALUE!</v>
      </c>
      <c r="BAB8" s="57" t="e">
        <f>IF(LEFT(AZV9,4)="Sqrt",BAB10^2,IF(COUNTIF(AZV9,"*^*")&gt;0,EXP(LN(BAB10)/(MID(AZV9,FIND("^",AZV9)+1,LEN(AZV9)))),IF(LEFT(AZV9,3)="1/(",1/BAB10,IF(LEFT(AZV9,6)="1/Sqrt",(1/BAB10)^2,IF(LEFT(AZV9,3)="Log",10^BAB10,BAB10)))))</f>
        <v>#VALUE!</v>
      </c>
      <c r="BAG8" s="57" t="e">
        <f>IF(LEFT(BAC9,4)="Sqrt",BAG10^2,IF(COUNTIF(BAC9,"*^*")&gt;0,EXP(LN(BAG10)/(MID(BAC9,FIND("^",BAC9)+1,LEN(BAC9)))),IF(LEFT(BAC9,3)="1/(",1/BAG10,IF(LEFT(BAC9,6)="1/Sqrt",(1/BAG10)^2,IF(LEFT(BAC9,3)="Log",10^BAG10,BAG10)))))</f>
        <v>#VALUE!</v>
      </c>
      <c r="BAH8" s="57" t="e">
        <f>IF(LEFT(BAC9,4)="Sqrt",BAH10^2,IF(COUNTIF(BAC9,"*^*")&gt;0,EXP(LN(BAH10)/(MID(BAC9,FIND("^",BAC9)+1,LEN(BAC9)))),IF(LEFT(BAC9,3)="1/(",1/BAH10,IF(LEFT(BAC9,6)="1/Sqrt",(1/BAH10)^2,IF(LEFT(BAC9,3)="Log",10^BAH10,BAH10)))))</f>
        <v>#VALUE!</v>
      </c>
      <c r="BAI8" s="57" t="e">
        <f>IF(LEFT(BAC9,4)="Sqrt",BAI10^2,IF(COUNTIF(BAC9,"*^*")&gt;0,EXP(LN(BAI10)/(MID(BAC9,FIND("^",BAC9)+1,LEN(BAC9)))),IF(LEFT(BAC9,3)="1/(",1/BAI10,IF(LEFT(BAC9,6)="1/Sqrt",(1/BAI10)^2,IF(LEFT(BAC9,3)="Log",10^BAI10,BAI10)))))</f>
        <v>#VALUE!</v>
      </c>
      <c r="BAN8" s="57" t="e">
        <f>IF(LEFT(BAJ9,4)="Sqrt",BAN10^2,IF(COUNTIF(BAJ9,"*^*")&gt;0,EXP(LN(BAN10)/(MID(BAJ9,FIND("^",BAJ9)+1,LEN(BAJ9)))),IF(LEFT(BAJ9,3)="1/(",1/BAN10,IF(LEFT(BAJ9,6)="1/Sqrt",(1/BAN10)^2,IF(LEFT(BAJ9,3)="Log",10^BAN10,BAN10)))))</f>
        <v>#VALUE!</v>
      </c>
      <c r="BAO8" s="57" t="e">
        <f>IF(LEFT(BAJ9,4)="Sqrt",BAO10^2,IF(COUNTIF(BAJ9,"*^*")&gt;0,EXP(LN(BAO10)/(MID(BAJ9,FIND("^",BAJ9)+1,LEN(BAJ9)))),IF(LEFT(BAJ9,3)="1/(",1/BAO10,IF(LEFT(BAJ9,6)="1/Sqrt",(1/BAO10)^2,IF(LEFT(BAJ9,3)="Log",10^BAO10,BAO10)))))</f>
        <v>#VALUE!</v>
      </c>
      <c r="BAP8" s="57" t="e">
        <f>IF(LEFT(BAJ9,4)="Sqrt",BAP10^2,IF(COUNTIF(BAJ9,"*^*")&gt;0,EXP(LN(BAP10)/(MID(BAJ9,FIND("^",BAJ9)+1,LEN(BAJ9)))),IF(LEFT(BAJ9,3)="1/(",1/BAP10,IF(LEFT(BAJ9,6)="1/Sqrt",(1/BAP10)^2,IF(LEFT(BAJ9,3)="Log",10^BAP10,BAP10)))))</f>
        <v>#VALUE!</v>
      </c>
      <c r="BAU8" s="57" t="e">
        <f>IF(LEFT(BAQ9,4)="Sqrt",BAU10^2,IF(COUNTIF(BAQ9,"*^*")&gt;0,EXP(LN(BAU10)/(MID(BAQ9,FIND("^",BAQ9)+1,LEN(BAQ9)))),IF(LEFT(BAQ9,3)="1/(",1/BAU10,IF(LEFT(BAQ9,6)="1/Sqrt",(1/BAU10)^2,IF(LEFT(BAQ9,3)="Log",10^BAU10,BAU10)))))</f>
        <v>#VALUE!</v>
      </c>
      <c r="BAV8" s="57" t="e">
        <f>IF(LEFT(BAQ9,4)="Sqrt",BAV10^2,IF(COUNTIF(BAQ9,"*^*")&gt;0,EXP(LN(BAV10)/(MID(BAQ9,FIND("^",BAQ9)+1,LEN(BAQ9)))),IF(LEFT(BAQ9,3)="1/(",1/BAV10,IF(LEFT(BAQ9,6)="1/Sqrt",(1/BAV10)^2,IF(LEFT(BAQ9,3)="Log",10^BAV10,BAV10)))))</f>
        <v>#VALUE!</v>
      </c>
      <c r="BAW8" s="57" t="e">
        <f>IF(LEFT(BAQ9,4)="Sqrt",BAW10^2,IF(COUNTIF(BAQ9,"*^*")&gt;0,EXP(LN(BAW10)/(MID(BAQ9,FIND("^",BAQ9)+1,LEN(BAQ9)))),IF(LEFT(BAQ9,3)="1/(",1/BAW10,IF(LEFT(BAQ9,6)="1/Sqrt",(1/BAW10)^2,IF(LEFT(BAQ9,3)="Log",10^BAW10,BAW10)))))</f>
        <v>#VALUE!</v>
      </c>
      <c r="BBB8" s="57" t="e">
        <f>IF(LEFT(BAX9,4)="Sqrt",BBB10^2,IF(COUNTIF(BAX9,"*^*")&gt;0,EXP(LN(BBB10)/(MID(BAX9,FIND("^",BAX9)+1,LEN(BAX9)))),IF(LEFT(BAX9,3)="1/(",1/BBB10,IF(LEFT(BAX9,6)="1/Sqrt",(1/BBB10)^2,IF(LEFT(BAX9,3)="Log",10^BBB10,BBB10)))))</f>
        <v>#VALUE!</v>
      </c>
      <c r="BBC8" s="57" t="e">
        <f>IF(LEFT(BAX9,4)="Sqrt",BBC10^2,IF(COUNTIF(BAX9,"*^*")&gt;0,EXP(LN(BBC10)/(MID(BAX9,FIND("^",BAX9)+1,LEN(BAX9)))),IF(LEFT(BAX9,3)="1/(",1/BBC10,IF(LEFT(BAX9,6)="1/Sqrt",(1/BBC10)^2,IF(LEFT(BAX9,3)="Log",10^BBC10,BBC10)))))</f>
        <v>#VALUE!</v>
      </c>
      <c r="BBD8" s="57" t="e">
        <f>IF(LEFT(BAX9,4)="Sqrt",BBD10^2,IF(COUNTIF(BAX9,"*^*")&gt;0,EXP(LN(BBD10)/(MID(BAX9,FIND("^",BAX9)+1,LEN(BAX9)))),IF(LEFT(BAX9,3)="1/(",1/BBD10,IF(LEFT(BAX9,6)="1/Sqrt",(1/BBD10)^2,IF(LEFT(BAX9,3)="Log",10^BBD10,BBD10)))))</f>
        <v>#VALUE!</v>
      </c>
      <c r="BBI8" s="57" t="e">
        <f>IF(LEFT(BBE9,4)="Sqrt",BBI10^2,IF(COUNTIF(BBE9,"*^*")&gt;0,EXP(LN(BBI10)/(MID(BBE9,FIND("^",BBE9)+1,LEN(BBE9)))),IF(LEFT(BBE9,3)="1/(",1/BBI10,IF(LEFT(BBE9,6)="1/Sqrt",(1/BBI10)^2,IF(LEFT(BBE9,3)="Log",10^BBI10,BBI10)))))</f>
        <v>#VALUE!</v>
      </c>
      <c r="BBJ8" s="57" t="e">
        <f>IF(LEFT(BBE9,4)="Sqrt",BBJ10^2,IF(COUNTIF(BBE9,"*^*")&gt;0,EXP(LN(BBJ10)/(MID(BBE9,FIND("^",BBE9)+1,LEN(BBE9)))),IF(LEFT(BBE9,3)="1/(",1/BBJ10,IF(LEFT(BBE9,6)="1/Sqrt",(1/BBJ10)^2,IF(LEFT(BBE9,3)="Log",10^BBJ10,BBJ10)))))</f>
        <v>#VALUE!</v>
      </c>
      <c r="BBK8" s="57" t="e">
        <f>IF(LEFT(BBE9,4)="Sqrt",BBK10^2,IF(COUNTIF(BBE9,"*^*")&gt;0,EXP(LN(BBK10)/(MID(BBE9,FIND("^",BBE9)+1,LEN(BBE9)))),IF(LEFT(BBE9,3)="1/(",1/BBK10,IF(LEFT(BBE9,6)="1/Sqrt",(1/BBK10)^2,IF(LEFT(BBE9,3)="Log",10^BBK10,BBK10)))))</f>
        <v>#VALUE!</v>
      </c>
      <c r="BBP8" s="57" t="e">
        <f>IF(LEFT(BBL9,4)="Sqrt",BBP10^2,IF(COUNTIF(BBL9,"*^*")&gt;0,EXP(LN(BBP10)/(MID(BBL9,FIND("^",BBL9)+1,LEN(BBL9)))),IF(LEFT(BBL9,3)="1/(",1/BBP10,IF(LEFT(BBL9,6)="1/Sqrt",(1/BBP10)^2,IF(LEFT(BBL9,3)="Log",10^BBP10,BBP10)))))</f>
        <v>#VALUE!</v>
      </c>
      <c r="BBQ8" s="57" t="e">
        <f>IF(LEFT(BBL9,4)="Sqrt",BBQ10^2,IF(COUNTIF(BBL9,"*^*")&gt;0,EXP(LN(BBQ10)/(MID(BBL9,FIND("^",BBL9)+1,LEN(BBL9)))),IF(LEFT(BBL9,3)="1/(",1/BBQ10,IF(LEFT(BBL9,6)="1/Sqrt",(1/BBQ10)^2,IF(LEFT(BBL9,3)="Log",10^BBQ10,BBQ10)))))</f>
        <v>#VALUE!</v>
      </c>
      <c r="BBR8" s="57" t="e">
        <f>IF(LEFT(BBL9,4)="Sqrt",BBR10^2,IF(COUNTIF(BBL9,"*^*")&gt;0,EXP(LN(BBR10)/(MID(BBL9,FIND("^",BBL9)+1,LEN(BBL9)))),IF(LEFT(BBL9,3)="1/(",1/BBR10,IF(LEFT(BBL9,6)="1/Sqrt",(1/BBR10)^2,IF(LEFT(BBL9,3)="Log",10^BBR10,BBR10)))))</f>
        <v>#VALUE!</v>
      </c>
      <c r="BBW8" s="57" t="e">
        <f>IF(LEFT(BBS9,4)="Sqrt",BBW10^2,IF(COUNTIF(BBS9,"*^*")&gt;0,EXP(LN(BBW10)/(MID(BBS9,FIND("^",BBS9)+1,LEN(BBS9)))),IF(LEFT(BBS9,3)="1/(",1/BBW10,IF(LEFT(BBS9,6)="1/Sqrt",(1/BBW10)^2,IF(LEFT(BBS9,3)="Log",10^BBW10,BBW10)))))</f>
        <v>#VALUE!</v>
      </c>
      <c r="BBX8" s="57" t="e">
        <f>IF(LEFT(BBS9,4)="Sqrt",BBX10^2,IF(COUNTIF(BBS9,"*^*")&gt;0,EXP(LN(BBX10)/(MID(BBS9,FIND("^",BBS9)+1,LEN(BBS9)))),IF(LEFT(BBS9,3)="1/(",1/BBX10,IF(LEFT(BBS9,6)="1/Sqrt",(1/BBX10)^2,IF(LEFT(BBS9,3)="Log",10^BBX10,BBX10)))))</f>
        <v>#VALUE!</v>
      </c>
      <c r="BBY8" s="57" t="e">
        <f>IF(LEFT(BBS9,4)="Sqrt",BBY10^2,IF(COUNTIF(BBS9,"*^*")&gt;0,EXP(LN(BBY10)/(MID(BBS9,FIND("^",BBS9)+1,LEN(BBS9)))),IF(LEFT(BBS9,3)="1/(",1/BBY10,IF(LEFT(BBS9,6)="1/Sqrt",(1/BBY10)^2,IF(LEFT(BBS9,3)="Log",10^BBY10,BBY10)))))</f>
        <v>#VALUE!</v>
      </c>
      <c r="BCD8" s="57" t="e">
        <f>IF(LEFT(BBZ9,4)="Sqrt",BCD10^2,IF(COUNTIF(BBZ9,"*^*")&gt;0,EXP(LN(BCD10)/(MID(BBZ9,FIND("^",BBZ9)+1,LEN(BBZ9)))),IF(LEFT(BBZ9,3)="1/(",1/BCD10,IF(LEFT(BBZ9,6)="1/Sqrt",(1/BCD10)^2,IF(LEFT(BBZ9,3)="Log",10^BCD10,BCD10)))))</f>
        <v>#VALUE!</v>
      </c>
      <c r="BCE8" s="57" t="e">
        <f>IF(LEFT(BBZ9,4)="Sqrt",BCE10^2,IF(COUNTIF(BBZ9,"*^*")&gt;0,EXP(LN(BCE10)/(MID(BBZ9,FIND("^",BBZ9)+1,LEN(BBZ9)))),IF(LEFT(BBZ9,3)="1/(",1/BCE10,IF(LEFT(BBZ9,6)="1/Sqrt",(1/BCE10)^2,IF(LEFT(BBZ9,3)="Log",10^BCE10,BCE10)))))</f>
        <v>#VALUE!</v>
      </c>
      <c r="BCF8" s="57" t="e">
        <f>IF(LEFT(BBZ9,4)="Sqrt",BCF10^2,IF(COUNTIF(BBZ9,"*^*")&gt;0,EXP(LN(BCF10)/(MID(BBZ9,FIND("^",BBZ9)+1,LEN(BBZ9)))),IF(LEFT(BBZ9,3)="1/(",1/BCF10,IF(LEFT(BBZ9,6)="1/Sqrt",(1/BCF10)^2,IF(LEFT(BBZ9,3)="Log",10^BCF10,BCF10)))))</f>
        <v>#VALUE!</v>
      </c>
      <c r="BCK8" s="57" t="e">
        <f>IF(LEFT(BCG9,4)="Sqrt",BCK10^2,IF(COUNTIF(BCG9,"*^*")&gt;0,EXP(LN(BCK10)/(MID(BCG9,FIND("^",BCG9)+1,LEN(BCG9)))),IF(LEFT(BCG9,3)="1/(",1/BCK10,IF(LEFT(BCG9,6)="1/Sqrt",(1/BCK10)^2,IF(LEFT(BCG9,3)="Log",10^BCK10,BCK10)))))</f>
        <v>#VALUE!</v>
      </c>
      <c r="BCL8" s="57" t="e">
        <f>IF(LEFT(BCG9,4)="Sqrt",BCL10^2,IF(COUNTIF(BCG9,"*^*")&gt;0,EXP(LN(BCL10)/(MID(BCG9,FIND("^",BCG9)+1,LEN(BCG9)))),IF(LEFT(BCG9,3)="1/(",1/BCL10,IF(LEFT(BCG9,6)="1/Sqrt",(1/BCL10)^2,IF(LEFT(BCG9,3)="Log",10^BCL10,BCL10)))))</f>
        <v>#VALUE!</v>
      </c>
      <c r="BCM8" s="57" t="e">
        <f>IF(LEFT(BCG9,4)="Sqrt",BCM10^2,IF(COUNTIF(BCG9,"*^*")&gt;0,EXP(LN(BCM10)/(MID(BCG9,FIND("^",BCG9)+1,LEN(BCG9)))),IF(LEFT(BCG9,3)="1/(",1/BCM10,IF(LEFT(BCG9,6)="1/Sqrt",(1/BCM10)^2,IF(LEFT(BCG9,3)="Log",10^BCM10,BCM10)))))</f>
        <v>#VALUE!</v>
      </c>
      <c r="BCR8" s="57" t="e">
        <f>IF(LEFT(BCN9,4)="Sqrt",BCR10^2,IF(COUNTIF(BCN9,"*^*")&gt;0,EXP(LN(BCR10)/(MID(BCN9,FIND("^",BCN9)+1,LEN(BCN9)))),IF(LEFT(BCN9,3)="1/(",1/BCR10,IF(LEFT(BCN9,6)="1/Sqrt",(1/BCR10)^2,IF(LEFT(BCN9,3)="Log",10^BCR10,BCR10)))))</f>
        <v>#VALUE!</v>
      </c>
      <c r="BCS8" s="57" t="e">
        <f>IF(LEFT(BCN9,4)="Sqrt",BCS10^2,IF(COUNTIF(BCN9,"*^*")&gt;0,EXP(LN(BCS10)/(MID(BCN9,FIND("^",BCN9)+1,LEN(BCN9)))),IF(LEFT(BCN9,3)="1/(",1/BCS10,IF(LEFT(BCN9,6)="1/Sqrt",(1/BCS10)^2,IF(LEFT(BCN9,3)="Log",10^BCS10,BCS10)))))</f>
        <v>#VALUE!</v>
      </c>
      <c r="BCT8" s="57" t="e">
        <f>IF(LEFT(BCN9,4)="Sqrt",BCT10^2,IF(COUNTIF(BCN9,"*^*")&gt;0,EXP(LN(BCT10)/(MID(BCN9,FIND("^",BCN9)+1,LEN(BCN9)))),IF(LEFT(BCN9,3)="1/(",1/BCT10,IF(LEFT(BCN9,6)="1/Sqrt",(1/BCT10)^2,IF(LEFT(BCN9,3)="Log",10^BCT10,BCT10)))))</f>
        <v>#VALUE!</v>
      </c>
      <c r="BCY8" s="57" t="e">
        <f>IF(LEFT(BCU9,4)="Sqrt",BCY10^2,IF(COUNTIF(BCU9,"*^*")&gt;0,EXP(LN(BCY10)/(MID(BCU9,FIND("^",BCU9)+1,LEN(BCU9)))),IF(LEFT(BCU9,3)="1/(",1/BCY10,IF(LEFT(BCU9,6)="1/Sqrt",(1/BCY10)^2,IF(LEFT(BCU9,3)="Log",10^BCY10,BCY10)))))</f>
        <v>#VALUE!</v>
      </c>
      <c r="BCZ8" s="57" t="e">
        <f>IF(LEFT(BCU9,4)="Sqrt",BCZ10^2,IF(COUNTIF(BCU9,"*^*")&gt;0,EXP(LN(BCZ10)/(MID(BCU9,FIND("^",BCU9)+1,LEN(BCU9)))),IF(LEFT(BCU9,3)="1/(",1/BCZ10,IF(LEFT(BCU9,6)="1/Sqrt",(1/BCZ10)^2,IF(LEFT(BCU9,3)="Log",10^BCZ10,BCZ10)))))</f>
        <v>#VALUE!</v>
      </c>
      <c r="BDA8" s="57" t="e">
        <f>IF(LEFT(BCU9,4)="Sqrt",BDA10^2,IF(COUNTIF(BCU9,"*^*")&gt;0,EXP(LN(BDA10)/(MID(BCU9,FIND("^",BCU9)+1,LEN(BCU9)))),IF(LEFT(BCU9,3)="1/(",1/BDA10,IF(LEFT(BCU9,6)="1/Sqrt",(1/BDA10)^2,IF(LEFT(BCU9,3)="Log",10^BDA10,BDA10)))))</f>
        <v>#VALUE!</v>
      </c>
      <c r="BDF8" s="57" t="e">
        <f>IF(LEFT(BDB9,4)="Sqrt",BDF10^2,IF(COUNTIF(BDB9,"*^*")&gt;0,EXP(LN(BDF10)/(MID(BDB9,FIND("^",BDB9)+1,LEN(BDB9)))),IF(LEFT(BDB9,3)="1/(",1/BDF10,IF(LEFT(BDB9,6)="1/Sqrt",(1/BDF10)^2,IF(LEFT(BDB9,3)="Log",10^BDF10,BDF10)))))</f>
        <v>#VALUE!</v>
      </c>
      <c r="BDG8" s="57" t="e">
        <f>IF(LEFT(BDB9,4)="Sqrt",BDG10^2,IF(COUNTIF(BDB9,"*^*")&gt;0,EXP(LN(BDG10)/(MID(BDB9,FIND("^",BDB9)+1,LEN(BDB9)))),IF(LEFT(BDB9,3)="1/(",1/BDG10,IF(LEFT(BDB9,6)="1/Sqrt",(1/BDG10)^2,IF(LEFT(BDB9,3)="Log",10^BDG10,BDG10)))))</f>
        <v>#VALUE!</v>
      </c>
      <c r="BDH8" s="57" t="e">
        <f>IF(LEFT(BDB9,4)="Sqrt",BDH10^2,IF(COUNTIF(BDB9,"*^*")&gt;0,EXP(LN(BDH10)/(MID(BDB9,FIND("^",BDB9)+1,LEN(BDB9)))),IF(LEFT(BDB9,3)="1/(",1/BDH10,IF(LEFT(BDB9,6)="1/Sqrt",(1/BDH10)^2,IF(LEFT(BDB9,3)="Log",10^BDH10,BDH10)))))</f>
        <v>#VALUE!</v>
      </c>
      <c r="BDM8" s="57" t="e">
        <f>IF(LEFT(BDI9,4)="Sqrt",BDM10^2,IF(COUNTIF(BDI9,"*^*")&gt;0,EXP(LN(BDM10)/(MID(BDI9,FIND("^",BDI9)+1,LEN(BDI9)))),IF(LEFT(BDI9,3)="1/(",1/BDM10,IF(LEFT(BDI9,6)="1/Sqrt",(1/BDM10)^2,IF(LEFT(BDI9,3)="Log",10^BDM10,BDM10)))))</f>
        <v>#VALUE!</v>
      </c>
      <c r="BDN8" s="57" t="e">
        <f>IF(LEFT(BDI9,4)="Sqrt",BDN10^2,IF(COUNTIF(BDI9,"*^*")&gt;0,EXP(LN(BDN10)/(MID(BDI9,FIND("^",BDI9)+1,LEN(BDI9)))),IF(LEFT(BDI9,3)="1/(",1/BDN10,IF(LEFT(BDI9,6)="1/Sqrt",(1/BDN10)^2,IF(LEFT(BDI9,3)="Log",10^BDN10,BDN10)))))</f>
        <v>#VALUE!</v>
      </c>
      <c r="BDO8" s="57" t="e">
        <f>IF(LEFT(BDI9,4)="Sqrt",BDO10^2,IF(COUNTIF(BDI9,"*^*")&gt;0,EXP(LN(BDO10)/(MID(BDI9,FIND("^",BDI9)+1,LEN(BDI9)))),IF(LEFT(BDI9,3)="1/(",1/BDO10,IF(LEFT(BDI9,6)="1/Sqrt",(1/BDO10)^2,IF(LEFT(BDI9,3)="Log",10^BDO10,BDO10)))))</f>
        <v>#VALUE!</v>
      </c>
      <c r="BDT8" s="57" t="e">
        <f>IF(LEFT(BDP9,4)="Sqrt",BDT10^2,IF(COUNTIF(BDP9,"*^*")&gt;0,EXP(LN(BDT10)/(MID(BDP9,FIND("^",BDP9)+1,LEN(BDP9)))),IF(LEFT(BDP9,3)="1/(",1/BDT10,IF(LEFT(BDP9,6)="1/Sqrt",(1/BDT10)^2,IF(LEFT(BDP9,3)="Log",10^BDT10,BDT10)))))</f>
        <v>#VALUE!</v>
      </c>
      <c r="BDU8" s="57" t="e">
        <f>IF(LEFT(BDP9,4)="Sqrt",BDU10^2,IF(COUNTIF(BDP9,"*^*")&gt;0,EXP(LN(BDU10)/(MID(BDP9,FIND("^",BDP9)+1,LEN(BDP9)))),IF(LEFT(BDP9,3)="1/(",1/BDU10,IF(LEFT(BDP9,6)="1/Sqrt",(1/BDU10)^2,IF(LEFT(BDP9,3)="Log",10^BDU10,BDU10)))))</f>
        <v>#VALUE!</v>
      </c>
      <c r="BDV8" s="57" t="e">
        <f>IF(LEFT(BDP9,4)="Sqrt",BDV10^2,IF(COUNTIF(BDP9,"*^*")&gt;0,EXP(LN(BDV10)/(MID(BDP9,FIND("^",BDP9)+1,LEN(BDP9)))),IF(LEFT(BDP9,3)="1/(",1/BDV10,IF(LEFT(BDP9,6)="1/Sqrt",(1/BDV10)^2,IF(LEFT(BDP9,3)="Log",10^BDV10,BDV10)))))</f>
        <v>#VALUE!</v>
      </c>
      <c r="BEA8" s="57" t="e">
        <f>IF(LEFT(BDW9,4)="Sqrt",BEA10^2,IF(COUNTIF(BDW9,"*^*")&gt;0,EXP(LN(BEA10)/(MID(BDW9,FIND("^",BDW9)+1,LEN(BDW9)))),IF(LEFT(BDW9,3)="1/(",1/BEA10,IF(LEFT(BDW9,6)="1/Sqrt",(1/BEA10)^2,IF(LEFT(BDW9,3)="Log",10^BEA10,BEA10)))))</f>
        <v>#VALUE!</v>
      </c>
      <c r="BEB8" s="57" t="e">
        <f>IF(LEFT(BDW9,4)="Sqrt",BEB10^2,IF(COUNTIF(BDW9,"*^*")&gt;0,EXP(LN(BEB10)/(MID(BDW9,FIND("^",BDW9)+1,LEN(BDW9)))),IF(LEFT(BDW9,3)="1/(",1/BEB10,IF(LEFT(BDW9,6)="1/Sqrt",(1/BEB10)^2,IF(LEFT(BDW9,3)="Log",10^BEB10,BEB10)))))</f>
        <v>#VALUE!</v>
      </c>
      <c r="BEC8" s="57" t="e">
        <f>IF(LEFT(BDW9,4)="Sqrt",BEC10^2,IF(COUNTIF(BDW9,"*^*")&gt;0,EXP(LN(BEC10)/(MID(BDW9,FIND("^",BDW9)+1,LEN(BDW9)))),IF(LEFT(BDW9,3)="1/(",1/BEC10,IF(LEFT(BDW9,6)="1/Sqrt",(1/BEC10)^2,IF(LEFT(BDW9,3)="Log",10^BEC10,BEC10)))))</f>
        <v>#VALUE!</v>
      </c>
      <c r="BEH8" s="57" t="e">
        <f>IF(LEFT(BED9,4)="Sqrt",BEH10^2,IF(COUNTIF(BED9,"*^*")&gt;0,EXP(LN(BEH10)/(MID(BED9,FIND("^",BED9)+1,LEN(BED9)))),IF(LEFT(BED9,3)="1/(",1/BEH10,IF(LEFT(BED9,6)="1/Sqrt",(1/BEH10)^2,IF(LEFT(BED9,3)="Log",10^BEH10,BEH10)))))</f>
        <v>#VALUE!</v>
      </c>
      <c r="BEI8" s="57" t="e">
        <f>IF(LEFT(BED9,4)="Sqrt",BEI10^2,IF(COUNTIF(BED9,"*^*")&gt;0,EXP(LN(BEI10)/(MID(BED9,FIND("^",BED9)+1,LEN(BED9)))),IF(LEFT(BED9,3)="1/(",1/BEI10,IF(LEFT(BED9,6)="1/Sqrt",(1/BEI10)^2,IF(LEFT(BED9,3)="Log",10^BEI10,BEI10)))))</f>
        <v>#VALUE!</v>
      </c>
      <c r="BEJ8" s="57" t="e">
        <f>IF(LEFT(BED9,4)="Sqrt",BEJ10^2,IF(COUNTIF(BED9,"*^*")&gt;0,EXP(LN(BEJ10)/(MID(BED9,FIND("^",BED9)+1,LEN(BED9)))),IF(LEFT(BED9,3)="1/(",1/BEJ10,IF(LEFT(BED9,6)="1/Sqrt",(1/BEJ10)^2,IF(LEFT(BED9,3)="Log",10^BEJ10,BEJ10)))))</f>
        <v>#VALUE!</v>
      </c>
      <c r="BEO8" s="57" t="e">
        <f>IF(LEFT(BEK9,4)="Sqrt",BEO10^2,IF(COUNTIF(BEK9,"*^*")&gt;0,EXP(LN(BEO10)/(MID(BEK9,FIND("^",BEK9)+1,LEN(BEK9)))),IF(LEFT(BEK9,3)="1/(",1/BEO10,IF(LEFT(BEK9,6)="1/Sqrt",(1/BEO10)^2,IF(LEFT(BEK9,3)="Log",10^BEO10,BEO10)))))</f>
        <v>#VALUE!</v>
      </c>
      <c r="BEP8" s="57" t="e">
        <f>IF(LEFT(BEK9,4)="Sqrt",BEP10^2,IF(COUNTIF(BEK9,"*^*")&gt;0,EXP(LN(BEP10)/(MID(BEK9,FIND("^",BEK9)+1,LEN(BEK9)))),IF(LEFT(BEK9,3)="1/(",1/BEP10,IF(LEFT(BEK9,6)="1/Sqrt",(1/BEP10)^2,IF(LEFT(BEK9,3)="Log",10^BEP10,BEP10)))))</f>
        <v>#VALUE!</v>
      </c>
      <c r="BEQ8" s="57" t="e">
        <f>IF(LEFT(BEK9,4)="Sqrt",BEQ10^2,IF(COUNTIF(BEK9,"*^*")&gt;0,EXP(LN(BEQ10)/(MID(BEK9,FIND("^",BEK9)+1,LEN(BEK9)))),IF(LEFT(BEK9,3)="1/(",1/BEQ10,IF(LEFT(BEK9,6)="1/Sqrt",(1/BEQ10)^2,IF(LEFT(BEK9,3)="Log",10^BEQ10,BEQ10)))))</f>
        <v>#VALUE!</v>
      </c>
      <c r="BEV8" s="57" t="e">
        <f>IF(LEFT(BER9,4)="Sqrt",BEV10^2,IF(COUNTIF(BER9,"*^*")&gt;0,EXP(LN(BEV10)/(MID(BER9,FIND("^",BER9)+1,LEN(BER9)))),IF(LEFT(BER9,3)="1/(",1/BEV10,IF(LEFT(BER9,6)="1/Sqrt",(1/BEV10)^2,IF(LEFT(BER9,3)="Log",10^BEV10,BEV10)))))</f>
        <v>#VALUE!</v>
      </c>
      <c r="BEW8" s="57" t="e">
        <f>IF(LEFT(BER9,4)="Sqrt",BEW10^2,IF(COUNTIF(BER9,"*^*")&gt;0,EXP(LN(BEW10)/(MID(BER9,FIND("^",BER9)+1,LEN(BER9)))),IF(LEFT(BER9,3)="1/(",1/BEW10,IF(LEFT(BER9,6)="1/Sqrt",(1/BEW10)^2,IF(LEFT(BER9,3)="Log",10^BEW10,BEW10)))))</f>
        <v>#VALUE!</v>
      </c>
      <c r="BEX8" s="57" t="e">
        <f>IF(LEFT(BER9,4)="Sqrt",BEX10^2,IF(COUNTIF(BER9,"*^*")&gt;0,EXP(LN(BEX10)/(MID(BER9,FIND("^",BER9)+1,LEN(BER9)))),IF(LEFT(BER9,3)="1/(",1/BEX10,IF(LEFT(BER9,6)="1/Sqrt",(1/BEX10)^2,IF(LEFT(BER9,3)="Log",10^BEX10,BEX10)))))</f>
        <v>#VALUE!</v>
      </c>
      <c r="BFC8" s="57" t="e">
        <f>IF(LEFT(BEY9,4)="Sqrt",BFC10^2,IF(COUNTIF(BEY9,"*^*")&gt;0,EXP(LN(BFC10)/(MID(BEY9,FIND("^",BEY9)+1,LEN(BEY9)))),IF(LEFT(BEY9,3)="1/(",1/BFC10,IF(LEFT(BEY9,6)="1/Sqrt",(1/BFC10)^2,IF(LEFT(BEY9,3)="Log",10^BFC10,BFC10)))))</f>
        <v>#VALUE!</v>
      </c>
      <c r="BFD8" s="57" t="e">
        <f>IF(LEFT(BEY9,4)="Sqrt",BFD10^2,IF(COUNTIF(BEY9,"*^*")&gt;0,EXP(LN(BFD10)/(MID(BEY9,FIND("^",BEY9)+1,LEN(BEY9)))),IF(LEFT(BEY9,3)="1/(",1/BFD10,IF(LEFT(BEY9,6)="1/Sqrt",(1/BFD10)^2,IF(LEFT(BEY9,3)="Log",10^BFD10,BFD10)))))</f>
        <v>#VALUE!</v>
      </c>
      <c r="BFE8" s="57" t="e">
        <f>IF(LEFT(BEY9,4)="Sqrt",BFE10^2,IF(COUNTIF(BEY9,"*^*")&gt;0,EXP(LN(BFE10)/(MID(BEY9,FIND("^",BEY9)+1,LEN(BEY9)))),IF(LEFT(BEY9,3)="1/(",1/BFE10,IF(LEFT(BEY9,6)="1/Sqrt",(1/BFE10)^2,IF(LEFT(BEY9,3)="Log",10^BFE10,BFE10)))))</f>
        <v>#VALUE!</v>
      </c>
      <c r="BFJ8" s="57" t="e">
        <f>IF(LEFT(BFF9,4)="Sqrt",BFJ10^2,IF(COUNTIF(BFF9,"*^*")&gt;0,EXP(LN(BFJ10)/(MID(BFF9,FIND("^",BFF9)+1,LEN(BFF9)))),IF(LEFT(BFF9,3)="1/(",1/BFJ10,IF(LEFT(BFF9,6)="1/Sqrt",(1/BFJ10)^2,IF(LEFT(BFF9,3)="Log",10^BFJ10,BFJ10)))))</f>
        <v>#VALUE!</v>
      </c>
      <c r="BFK8" s="57" t="e">
        <f>IF(LEFT(BFF9,4)="Sqrt",BFK10^2,IF(COUNTIF(BFF9,"*^*")&gt;0,EXP(LN(BFK10)/(MID(BFF9,FIND("^",BFF9)+1,LEN(BFF9)))),IF(LEFT(BFF9,3)="1/(",1/BFK10,IF(LEFT(BFF9,6)="1/Sqrt",(1/BFK10)^2,IF(LEFT(BFF9,3)="Log",10^BFK10,BFK10)))))</f>
        <v>#VALUE!</v>
      </c>
      <c r="BFL8" s="57" t="e">
        <f>IF(LEFT(BFF9,4)="Sqrt",BFL10^2,IF(COUNTIF(BFF9,"*^*")&gt;0,EXP(LN(BFL10)/(MID(BFF9,FIND("^",BFF9)+1,LEN(BFF9)))),IF(LEFT(BFF9,3)="1/(",1/BFL10,IF(LEFT(BFF9,6)="1/Sqrt",(1/BFL10)^2,IF(LEFT(BFF9,3)="Log",10^BFL10,BFL10)))))</f>
        <v>#VALUE!</v>
      </c>
      <c r="BFQ8" s="57" t="e">
        <f>IF(LEFT(BFM9,4)="Sqrt",BFQ10^2,IF(COUNTIF(BFM9,"*^*")&gt;0,EXP(LN(BFQ10)/(MID(BFM9,FIND("^",BFM9)+1,LEN(BFM9)))),IF(LEFT(BFM9,3)="1/(",1/BFQ10,IF(LEFT(BFM9,6)="1/Sqrt",(1/BFQ10)^2,IF(LEFT(BFM9,3)="Log",10^BFQ10,BFQ10)))))</f>
        <v>#VALUE!</v>
      </c>
      <c r="BFR8" s="57" t="e">
        <f>IF(LEFT(BFM9,4)="Sqrt",BFR10^2,IF(COUNTIF(BFM9,"*^*")&gt;0,EXP(LN(BFR10)/(MID(BFM9,FIND("^",BFM9)+1,LEN(BFM9)))),IF(LEFT(BFM9,3)="1/(",1/BFR10,IF(LEFT(BFM9,6)="1/Sqrt",(1/BFR10)^2,IF(LEFT(BFM9,3)="Log",10^BFR10,BFR10)))))</f>
        <v>#VALUE!</v>
      </c>
      <c r="BFS8" s="57" t="e">
        <f>IF(LEFT(BFM9,4)="Sqrt",BFS10^2,IF(COUNTIF(BFM9,"*^*")&gt;0,EXP(LN(BFS10)/(MID(BFM9,FIND("^",BFM9)+1,LEN(BFM9)))),IF(LEFT(BFM9,3)="1/(",1/BFS10,IF(LEFT(BFM9,6)="1/Sqrt",(1/BFS10)^2,IF(LEFT(BFM9,3)="Log",10^BFS10,BFS10)))))</f>
        <v>#VALUE!</v>
      </c>
      <c r="BFX8" s="57" t="e">
        <f>IF(LEFT(BFT9,4)="Sqrt",BFX10^2,IF(COUNTIF(BFT9,"*^*")&gt;0,EXP(LN(BFX10)/(MID(BFT9,FIND("^",BFT9)+1,LEN(BFT9)))),IF(LEFT(BFT9,3)="1/(",1/BFX10,IF(LEFT(BFT9,6)="1/Sqrt",(1/BFX10)^2,IF(LEFT(BFT9,3)="Log",10^BFX10,BFX10)))))</f>
        <v>#VALUE!</v>
      </c>
      <c r="BFY8" s="57" t="e">
        <f>IF(LEFT(BFT9,4)="Sqrt",BFY10^2,IF(COUNTIF(BFT9,"*^*")&gt;0,EXP(LN(BFY10)/(MID(BFT9,FIND("^",BFT9)+1,LEN(BFT9)))),IF(LEFT(BFT9,3)="1/(",1/BFY10,IF(LEFT(BFT9,6)="1/Sqrt",(1/BFY10)^2,IF(LEFT(BFT9,3)="Log",10^BFY10,BFY10)))))</f>
        <v>#VALUE!</v>
      </c>
      <c r="BFZ8" s="57" t="e">
        <f>IF(LEFT(BFT9,4)="Sqrt",BFZ10^2,IF(COUNTIF(BFT9,"*^*")&gt;0,EXP(LN(BFZ10)/(MID(BFT9,FIND("^",BFT9)+1,LEN(BFT9)))),IF(LEFT(BFT9,3)="1/(",1/BFZ10,IF(LEFT(BFT9,6)="1/Sqrt",(1/BFZ10)^2,IF(LEFT(BFT9,3)="Log",10^BFZ10,BFZ10)))))</f>
        <v>#VALUE!</v>
      </c>
      <c r="BGE8" s="57" t="e">
        <f>IF(LEFT(BGA9,4)="Sqrt",BGE10^2,IF(COUNTIF(BGA9,"*^*")&gt;0,EXP(LN(BGE10)/(MID(BGA9,FIND("^",BGA9)+1,LEN(BGA9)))),IF(LEFT(BGA9,3)="1/(",1/BGE10,IF(LEFT(BGA9,6)="1/Sqrt",(1/BGE10)^2,IF(LEFT(BGA9,3)="Log",10^BGE10,BGE10)))))</f>
        <v>#VALUE!</v>
      </c>
      <c r="BGF8" s="57" t="e">
        <f>IF(LEFT(BGA9,4)="Sqrt",BGF10^2,IF(COUNTIF(BGA9,"*^*")&gt;0,EXP(LN(BGF10)/(MID(BGA9,FIND("^",BGA9)+1,LEN(BGA9)))),IF(LEFT(BGA9,3)="1/(",1/BGF10,IF(LEFT(BGA9,6)="1/Sqrt",(1/BGF10)^2,IF(LEFT(BGA9,3)="Log",10^BGF10,BGF10)))))</f>
        <v>#VALUE!</v>
      </c>
      <c r="BGG8" s="57" t="e">
        <f>IF(LEFT(BGA9,4)="Sqrt",BGG10^2,IF(COUNTIF(BGA9,"*^*")&gt;0,EXP(LN(BGG10)/(MID(BGA9,FIND("^",BGA9)+1,LEN(BGA9)))),IF(LEFT(BGA9,3)="1/(",1/BGG10,IF(LEFT(BGA9,6)="1/Sqrt",(1/BGG10)^2,IF(LEFT(BGA9,3)="Log",10^BGG10,BGG10)))))</f>
        <v>#VALUE!</v>
      </c>
      <c r="BGL8" s="57" t="e">
        <f>IF(LEFT(BGH9,4)="Sqrt",BGL10^2,IF(COUNTIF(BGH9,"*^*")&gt;0,EXP(LN(BGL10)/(MID(BGH9,FIND("^",BGH9)+1,LEN(BGH9)))),IF(LEFT(BGH9,3)="1/(",1/BGL10,IF(LEFT(BGH9,6)="1/Sqrt",(1/BGL10)^2,IF(LEFT(BGH9,3)="Log",10^BGL10,BGL10)))))</f>
        <v>#VALUE!</v>
      </c>
      <c r="BGM8" s="57" t="e">
        <f>IF(LEFT(BGH9,4)="Sqrt",BGM10^2,IF(COUNTIF(BGH9,"*^*")&gt;0,EXP(LN(BGM10)/(MID(BGH9,FIND("^",BGH9)+1,LEN(BGH9)))),IF(LEFT(BGH9,3)="1/(",1/BGM10,IF(LEFT(BGH9,6)="1/Sqrt",(1/BGM10)^2,IF(LEFT(BGH9,3)="Log",10^BGM10,BGM10)))))</f>
        <v>#VALUE!</v>
      </c>
      <c r="BGN8" s="57" t="e">
        <f>IF(LEFT(BGH9,4)="Sqrt",BGN10^2,IF(COUNTIF(BGH9,"*^*")&gt;0,EXP(LN(BGN10)/(MID(BGH9,FIND("^",BGH9)+1,LEN(BGH9)))),IF(LEFT(BGH9,3)="1/(",1/BGN10,IF(LEFT(BGH9,6)="1/Sqrt",(1/BGN10)^2,IF(LEFT(BGH9,3)="Log",10^BGN10,BGN10)))))</f>
        <v>#VALUE!</v>
      </c>
      <c r="BGS8" s="57" t="e">
        <f>IF(LEFT(BGO9,4)="Sqrt",BGS10^2,IF(COUNTIF(BGO9,"*^*")&gt;0,EXP(LN(BGS10)/(MID(BGO9,FIND("^",BGO9)+1,LEN(BGO9)))),IF(LEFT(BGO9,3)="1/(",1/BGS10,IF(LEFT(BGO9,6)="1/Sqrt",(1/BGS10)^2,IF(LEFT(BGO9,3)="Log",10^BGS10,BGS10)))))</f>
        <v>#VALUE!</v>
      </c>
      <c r="BGT8" s="57" t="e">
        <f>IF(LEFT(BGO9,4)="Sqrt",BGT10^2,IF(COUNTIF(BGO9,"*^*")&gt;0,EXP(LN(BGT10)/(MID(BGO9,FIND("^",BGO9)+1,LEN(BGO9)))),IF(LEFT(BGO9,3)="1/(",1/BGT10,IF(LEFT(BGO9,6)="1/Sqrt",(1/BGT10)^2,IF(LEFT(BGO9,3)="Log",10^BGT10,BGT10)))))</f>
        <v>#VALUE!</v>
      </c>
      <c r="BGU8" s="57" t="e">
        <f>IF(LEFT(BGO9,4)="Sqrt",BGU10^2,IF(COUNTIF(BGO9,"*^*")&gt;0,EXP(LN(BGU10)/(MID(BGO9,FIND("^",BGO9)+1,LEN(BGO9)))),IF(LEFT(BGO9,3)="1/(",1/BGU10,IF(LEFT(BGO9,6)="1/Sqrt",(1/BGU10)^2,IF(LEFT(BGO9,3)="Log",10^BGU10,BGU10)))))</f>
        <v>#VALUE!</v>
      </c>
      <c r="BGZ8" s="57" t="e">
        <f>IF(LEFT(BGV9,4)="Sqrt",BGZ10^2,IF(COUNTIF(BGV9,"*^*")&gt;0,EXP(LN(BGZ10)/(MID(BGV9,FIND("^",BGV9)+1,LEN(BGV9)))),IF(LEFT(BGV9,3)="1/(",1/BGZ10,IF(LEFT(BGV9,6)="1/Sqrt",(1/BGZ10)^2,IF(LEFT(BGV9,3)="Log",10^BGZ10,BGZ10)))))</f>
        <v>#VALUE!</v>
      </c>
      <c r="BHA8" s="57" t="e">
        <f>IF(LEFT(BGV9,4)="Sqrt",BHA10^2,IF(COUNTIF(BGV9,"*^*")&gt;0,EXP(LN(BHA10)/(MID(BGV9,FIND("^",BGV9)+1,LEN(BGV9)))),IF(LEFT(BGV9,3)="1/(",1/BHA10,IF(LEFT(BGV9,6)="1/Sqrt",(1/BHA10)^2,IF(LEFT(BGV9,3)="Log",10^BHA10,BHA10)))))</f>
        <v>#VALUE!</v>
      </c>
      <c r="BHB8" s="57" t="e">
        <f>IF(LEFT(BGV9,4)="Sqrt",BHB10^2,IF(COUNTIF(BGV9,"*^*")&gt;0,EXP(LN(BHB10)/(MID(BGV9,FIND("^",BGV9)+1,LEN(BGV9)))),IF(LEFT(BGV9,3)="1/(",1/BHB10,IF(LEFT(BGV9,6)="1/Sqrt",(1/BHB10)^2,IF(LEFT(BGV9,3)="Log",10^BHB10,BHB10)))))</f>
        <v>#VALUE!</v>
      </c>
      <c r="BHG8" s="57" t="e">
        <f>IF(LEFT(BHC9,4)="Sqrt",BHG10^2,IF(COUNTIF(BHC9,"*^*")&gt;0,EXP(LN(BHG10)/(MID(BHC9,FIND("^",BHC9)+1,LEN(BHC9)))),IF(LEFT(BHC9,3)="1/(",1/BHG10,IF(LEFT(BHC9,6)="1/Sqrt",(1/BHG10)^2,IF(LEFT(BHC9,3)="Log",10^BHG10,BHG10)))))</f>
        <v>#VALUE!</v>
      </c>
      <c r="BHH8" s="57" t="e">
        <f>IF(LEFT(BHC9,4)="Sqrt",BHH10^2,IF(COUNTIF(BHC9,"*^*")&gt;0,EXP(LN(BHH10)/(MID(BHC9,FIND("^",BHC9)+1,LEN(BHC9)))),IF(LEFT(BHC9,3)="1/(",1/BHH10,IF(LEFT(BHC9,6)="1/Sqrt",(1/BHH10)^2,IF(LEFT(BHC9,3)="Log",10^BHH10,BHH10)))))</f>
        <v>#VALUE!</v>
      </c>
      <c r="BHI8" s="57" t="e">
        <f>IF(LEFT(BHC9,4)="Sqrt",BHI10^2,IF(COUNTIF(BHC9,"*^*")&gt;0,EXP(LN(BHI10)/(MID(BHC9,FIND("^",BHC9)+1,LEN(BHC9)))),IF(LEFT(BHC9,3)="1/(",1/BHI10,IF(LEFT(BHC9,6)="1/Sqrt",(1/BHI10)^2,IF(LEFT(BHC9,3)="Log",10^BHI10,BHI10)))))</f>
        <v>#VALUE!</v>
      </c>
      <c r="BHN8" s="57" t="e">
        <f>IF(LEFT(BHJ9,4)="Sqrt",BHN10^2,IF(COUNTIF(BHJ9,"*^*")&gt;0,EXP(LN(BHN10)/(MID(BHJ9,FIND("^",BHJ9)+1,LEN(BHJ9)))),IF(LEFT(BHJ9,3)="1/(",1/BHN10,IF(LEFT(BHJ9,6)="1/Sqrt",(1/BHN10)^2,IF(LEFT(BHJ9,3)="Log",10^BHN10,BHN10)))))</f>
        <v>#VALUE!</v>
      </c>
      <c r="BHO8" s="57" t="e">
        <f>IF(LEFT(BHJ9,4)="Sqrt",BHO10^2,IF(COUNTIF(BHJ9,"*^*")&gt;0,EXP(LN(BHO10)/(MID(BHJ9,FIND("^",BHJ9)+1,LEN(BHJ9)))),IF(LEFT(BHJ9,3)="1/(",1/BHO10,IF(LEFT(BHJ9,6)="1/Sqrt",(1/BHO10)^2,IF(LEFT(BHJ9,3)="Log",10^BHO10,BHO10)))))</f>
        <v>#VALUE!</v>
      </c>
      <c r="BHP8" s="57" t="e">
        <f>IF(LEFT(BHJ9,4)="Sqrt",BHP10^2,IF(COUNTIF(BHJ9,"*^*")&gt;0,EXP(LN(BHP10)/(MID(BHJ9,FIND("^",BHJ9)+1,LEN(BHJ9)))),IF(LEFT(BHJ9,3)="1/(",1/BHP10,IF(LEFT(BHJ9,6)="1/Sqrt",(1/BHP10)^2,IF(LEFT(BHJ9,3)="Log",10^BHP10,BHP10)))))</f>
        <v>#VALUE!</v>
      </c>
      <c r="BHU8" s="57" t="e">
        <f>IF(LEFT(BHQ9,4)="Sqrt",BHU10^2,IF(COUNTIF(BHQ9,"*^*")&gt;0,EXP(LN(BHU10)/(MID(BHQ9,FIND("^",BHQ9)+1,LEN(BHQ9)))),IF(LEFT(BHQ9,3)="1/(",1/BHU10,IF(LEFT(BHQ9,6)="1/Sqrt",(1/BHU10)^2,IF(LEFT(BHQ9,3)="Log",10^BHU10,BHU10)))))</f>
        <v>#VALUE!</v>
      </c>
      <c r="BHV8" s="57" t="e">
        <f>IF(LEFT(BHQ9,4)="Sqrt",BHV10^2,IF(COUNTIF(BHQ9,"*^*")&gt;0,EXP(LN(BHV10)/(MID(BHQ9,FIND("^",BHQ9)+1,LEN(BHQ9)))),IF(LEFT(BHQ9,3)="1/(",1/BHV10,IF(LEFT(BHQ9,6)="1/Sqrt",(1/BHV10)^2,IF(LEFT(BHQ9,3)="Log",10^BHV10,BHV10)))))</f>
        <v>#VALUE!</v>
      </c>
      <c r="BHW8" s="57" t="e">
        <f>IF(LEFT(BHQ9,4)="Sqrt",BHW10^2,IF(COUNTIF(BHQ9,"*^*")&gt;0,EXP(LN(BHW10)/(MID(BHQ9,FIND("^",BHQ9)+1,LEN(BHQ9)))),IF(LEFT(BHQ9,3)="1/(",1/BHW10,IF(LEFT(BHQ9,6)="1/Sqrt",(1/BHW10)^2,IF(LEFT(BHQ9,3)="Log",10^BHW10,BHW10)))))</f>
        <v>#VALUE!</v>
      </c>
      <c r="BIB8" s="57" t="e">
        <f>IF(LEFT(BHX9,4)="Sqrt",BIB10^2,IF(COUNTIF(BHX9,"*^*")&gt;0,EXP(LN(BIB10)/(MID(BHX9,FIND("^",BHX9)+1,LEN(BHX9)))),IF(LEFT(BHX9,3)="1/(",1/BIB10,IF(LEFT(BHX9,6)="1/Sqrt",(1/BIB10)^2,IF(LEFT(BHX9,3)="Log",10^BIB10,BIB10)))))</f>
        <v>#VALUE!</v>
      </c>
      <c r="BIC8" s="57" t="e">
        <f>IF(LEFT(BHX9,4)="Sqrt",BIC10^2,IF(COUNTIF(BHX9,"*^*")&gt;0,EXP(LN(BIC10)/(MID(BHX9,FIND("^",BHX9)+1,LEN(BHX9)))),IF(LEFT(BHX9,3)="1/(",1/BIC10,IF(LEFT(BHX9,6)="1/Sqrt",(1/BIC10)^2,IF(LEFT(BHX9,3)="Log",10^BIC10,BIC10)))))</f>
        <v>#VALUE!</v>
      </c>
      <c r="BID8" s="57" t="e">
        <f>IF(LEFT(BHX9,4)="Sqrt",BID10^2,IF(COUNTIF(BHX9,"*^*")&gt;0,EXP(LN(BID10)/(MID(BHX9,FIND("^",BHX9)+1,LEN(BHX9)))),IF(LEFT(BHX9,3)="1/(",1/BID10,IF(LEFT(BHX9,6)="1/Sqrt",(1/BID10)^2,IF(LEFT(BHX9,3)="Log",10^BID10,BID10)))))</f>
        <v>#VALUE!</v>
      </c>
      <c r="BII8" s="57" t="e">
        <f>IF(LEFT(BIE9,4)="Sqrt",BII10^2,IF(COUNTIF(BIE9,"*^*")&gt;0,EXP(LN(BII10)/(MID(BIE9,FIND("^",BIE9)+1,LEN(BIE9)))),IF(LEFT(BIE9,3)="1/(",1/BII10,IF(LEFT(BIE9,6)="1/Sqrt",(1/BII10)^2,IF(LEFT(BIE9,3)="Log",10^BII10,BII10)))))</f>
        <v>#VALUE!</v>
      </c>
      <c r="BIJ8" s="57" t="e">
        <f>IF(LEFT(BIE9,4)="Sqrt",BIJ10^2,IF(COUNTIF(BIE9,"*^*")&gt;0,EXP(LN(BIJ10)/(MID(BIE9,FIND("^",BIE9)+1,LEN(BIE9)))),IF(LEFT(BIE9,3)="1/(",1/BIJ10,IF(LEFT(BIE9,6)="1/Sqrt",(1/BIJ10)^2,IF(LEFT(BIE9,3)="Log",10^BIJ10,BIJ10)))))</f>
        <v>#VALUE!</v>
      </c>
      <c r="BIK8" s="57" t="e">
        <f>IF(LEFT(BIE9,4)="Sqrt",BIK10^2,IF(COUNTIF(BIE9,"*^*")&gt;0,EXP(LN(BIK10)/(MID(BIE9,FIND("^",BIE9)+1,LEN(BIE9)))),IF(LEFT(BIE9,3)="1/(",1/BIK10,IF(LEFT(BIE9,6)="1/Sqrt",(1/BIK10)^2,IF(LEFT(BIE9,3)="Log",10^BIK10,BIK10)))))</f>
        <v>#VALUE!</v>
      </c>
      <c r="BIP8" s="57" t="e">
        <f>IF(LEFT(BIL9,4)="Sqrt",BIP10^2,IF(COUNTIF(BIL9,"*^*")&gt;0,EXP(LN(BIP10)/(MID(BIL9,FIND("^",BIL9)+1,LEN(BIL9)))),IF(LEFT(BIL9,3)="1/(",1/BIP10,IF(LEFT(BIL9,6)="1/Sqrt",(1/BIP10)^2,IF(LEFT(BIL9,3)="Log",10^BIP10,BIP10)))))</f>
        <v>#VALUE!</v>
      </c>
      <c r="BIQ8" s="57" t="e">
        <f>IF(LEFT(BIL9,4)="Sqrt",BIQ10^2,IF(COUNTIF(BIL9,"*^*")&gt;0,EXP(LN(BIQ10)/(MID(BIL9,FIND("^",BIL9)+1,LEN(BIL9)))),IF(LEFT(BIL9,3)="1/(",1/BIQ10,IF(LEFT(BIL9,6)="1/Sqrt",(1/BIQ10)^2,IF(LEFT(BIL9,3)="Log",10^BIQ10,BIQ10)))))</f>
        <v>#VALUE!</v>
      </c>
      <c r="BIR8" s="57" t="e">
        <f>IF(LEFT(BIL9,4)="Sqrt",BIR10^2,IF(COUNTIF(BIL9,"*^*")&gt;0,EXP(LN(BIR10)/(MID(BIL9,FIND("^",BIL9)+1,LEN(BIL9)))),IF(LEFT(BIL9,3)="1/(",1/BIR10,IF(LEFT(BIL9,6)="1/Sqrt",(1/BIR10)^2,IF(LEFT(BIL9,3)="Log",10^BIR10,BIR10)))))</f>
        <v>#VALUE!</v>
      </c>
      <c r="BIW8" s="57" t="e">
        <f>IF(LEFT(BIS9,4)="Sqrt",BIW10^2,IF(COUNTIF(BIS9,"*^*")&gt;0,EXP(LN(BIW10)/(MID(BIS9,FIND("^",BIS9)+1,LEN(BIS9)))),IF(LEFT(BIS9,3)="1/(",1/BIW10,IF(LEFT(BIS9,6)="1/Sqrt",(1/BIW10)^2,IF(LEFT(BIS9,3)="Log",10^BIW10,BIW10)))))</f>
        <v>#VALUE!</v>
      </c>
      <c r="BIX8" s="57" t="e">
        <f>IF(LEFT(BIS9,4)="Sqrt",BIX10^2,IF(COUNTIF(BIS9,"*^*")&gt;0,EXP(LN(BIX10)/(MID(BIS9,FIND("^",BIS9)+1,LEN(BIS9)))),IF(LEFT(BIS9,3)="1/(",1/BIX10,IF(LEFT(BIS9,6)="1/Sqrt",(1/BIX10)^2,IF(LEFT(BIS9,3)="Log",10^BIX10,BIX10)))))</f>
        <v>#VALUE!</v>
      </c>
      <c r="BIY8" s="57" t="e">
        <f>IF(LEFT(BIS9,4)="Sqrt",BIY10^2,IF(COUNTIF(BIS9,"*^*")&gt;0,EXP(LN(BIY10)/(MID(BIS9,FIND("^",BIS9)+1,LEN(BIS9)))),IF(LEFT(BIS9,3)="1/(",1/BIY10,IF(LEFT(BIS9,6)="1/Sqrt",(1/BIY10)^2,IF(LEFT(BIS9,3)="Log",10^BIY10,BIY10)))))</f>
        <v>#VALUE!</v>
      </c>
      <c r="BJD8" s="57" t="e">
        <f>IF(LEFT(BIZ9,4)="Sqrt",BJD10^2,IF(COUNTIF(BIZ9,"*^*")&gt;0,EXP(LN(BJD10)/(MID(BIZ9,FIND("^",BIZ9)+1,LEN(BIZ9)))),IF(LEFT(BIZ9,3)="1/(",1/BJD10,IF(LEFT(BIZ9,6)="1/Sqrt",(1/BJD10)^2,IF(LEFT(BIZ9,3)="Log",10^BJD10,BJD10)))))</f>
        <v>#VALUE!</v>
      </c>
      <c r="BJE8" s="57" t="e">
        <f>IF(LEFT(BIZ9,4)="Sqrt",BJE10^2,IF(COUNTIF(BIZ9,"*^*")&gt;0,EXP(LN(BJE10)/(MID(BIZ9,FIND("^",BIZ9)+1,LEN(BIZ9)))),IF(LEFT(BIZ9,3)="1/(",1/BJE10,IF(LEFT(BIZ9,6)="1/Sqrt",(1/BJE10)^2,IF(LEFT(BIZ9,3)="Log",10^BJE10,BJE10)))))</f>
        <v>#VALUE!</v>
      </c>
      <c r="BJF8" s="57" t="e">
        <f>IF(LEFT(BIZ9,4)="Sqrt",BJF10^2,IF(COUNTIF(BIZ9,"*^*")&gt;0,EXP(LN(BJF10)/(MID(BIZ9,FIND("^",BIZ9)+1,LEN(BIZ9)))),IF(LEFT(BIZ9,3)="1/(",1/BJF10,IF(LEFT(BIZ9,6)="1/Sqrt",(1/BJF10)^2,IF(LEFT(BIZ9,3)="Log",10^BJF10,BJF10)))))</f>
        <v>#VALUE!</v>
      </c>
      <c r="BJK8" s="57" t="e">
        <f>IF(LEFT(BJG9,4)="Sqrt",BJK10^2,IF(COUNTIF(BJG9,"*^*")&gt;0,EXP(LN(BJK10)/(MID(BJG9,FIND("^",BJG9)+1,LEN(BJG9)))),IF(LEFT(BJG9,3)="1/(",1/BJK10,IF(LEFT(BJG9,6)="1/Sqrt",(1/BJK10)^2,IF(LEFT(BJG9,3)="Log",10^BJK10,BJK10)))))</f>
        <v>#VALUE!</v>
      </c>
      <c r="BJL8" s="57" t="e">
        <f>IF(LEFT(BJG9,4)="Sqrt",BJL10^2,IF(COUNTIF(BJG9,"*^*")&gt;0,EXP(LN(BJL10)/(MID(BJG9,FIND("^",BJG9)+1,LEN(BJG9)))),IF(LEFT(BJG9,3)="1/(",1/BJL10,IF(LEFT(BJG9,6)="1/Sqrt",(1/BJL10)^2,IF(LEFT(BJG9,3)="Log",10^BJL10,BJL10)))))</f>
        <v>#VALUE!</v>
      </c>
      <c r="BJM8" s="57" t="e">
        <f>IF(LEFT(BJG9,4)="Sqrt",BJM10^2,IF(COUNTIF(BJG9,"*^*")&gt;0,EXP(LN(BJM10)/(MID(BJG9,FIND("^",BJG9)+1,LEN(BJG9)))),IF(LEFT(BJG9,3)="1/(",1/BJM10,IF(LEFT(BJG9,6)="1/Sqrt",(1/BJM10)^2,IF(LEFT(BJG9,3)="Log",10^BJM10,BJM10)))))</f>
        <v>#VALUE!</v>
      </c>
      <c r="BJR8" s="57" t="e">
        <f>IF(LEFT(BJN9,4)="Sqrt",BJR10^2,IF(COUNTIF(BJN9,"*^*")&gt;0,EXP(LN(BJR10)/(MID(BJN9,FIND("^",BJN9)+1,LEN(BJN9)))),IF(LEFT(BJN9,3)="1/(",1/BJR10,IF(LEFT(BJN9,6)="1/Sqrt",(1/BJR10)^2,IF(LEFT(BJN9,3)="Log",10^BJR10,BJR10)))))</f>
        <v>#VALUE!</v>
      </c>
      <c r="BJS8" s="57" t="e">
        <f>IF(LEFT(BJN9,4)="Sqrt",BJS10^2,IF(COUNTIF(BJN9,"*^*")&gt;0,EXP(LN(BJS10)/(MID(BJN9,FIND("^",BJN9)+1,LEN(BJN9)))),IF(LEFT(BJN9,3)="1/(",1/BJS10,IF(LEFT(BJN9,6)="1/Sqrt",(1/BJS10)^2,IF(LEFT(BJN9,3)="Log",10^BJS10,BJS10)))))</f>
        <v>#VALUE!</v>
      </c>
      <c r="BJT8" s="57" t="e">
        <f>IF(LEFT(BJN9,4)="Sqrt",BJT10^2,IF(COUNTIF(BJN9,"*^*")&gt;0,EXP(LN(BJT10)/(MID(BJN9,FIND("^",BJN9)+1,LEN(BJN9)))),IF(LEFT(BJN9,3)="1/(",1/BJT10,IF(LEFT(BJN9,6)="1/Sqrt",(1/BJT10)^2,IF(LEFT(BJN9,3)="Log",10^BJT10,BJT10)))))</f>
        <v>#VALUE!</v>
      </c>
      <c r="BJY8" s="57" t="e">
        <f>IF(LEFT(BJU9,4)="Sqrt",BJY10^2,IF(COUNTIF(BJU9,"*^*")&gt;0,EXP(LN(BJY10)/(MID(BJU9,FIND("^",BJU9)+1,LEN(BJU9)))),IF(LEFT(BJU9,3)="1/(",1/BJY10,IF(LEFT(BJU9,6)="1/Sqrt",(1/BJY10)^2,IF(LEFT(BJU9,3)="Log",10^BJY10,BJY10)))))</f>
        <v>#VALUE!</v>
      </c>
      <c r="BJZ8" s="57" t="e">
        <f>IF(LEFT(BJU9,4)="Sqrt",BJZ10^2,IF(COUNTIF(BJU9,"*^*")&gt;0,EXP(LN(BJZ10)/(MID(BJU9,FIND("^",BJU9)+1,LEN(BJU9)))),IF(LEFT(BJU9,3)="1/(",1/BJZ10,IF(LEFT(BJU9,6)="1/Sqrt",(1/BJZ10)^2,IF(LEFT(BJU9,3)="Log",10^BJZ10,BJZ10)))))</f>
        <v>#VALUE!</v>
      </c>
      <c r="BKA8" s="57" t="e">
        <f>IF(LEFT(BJU9,4)="Sqrt",BKA10^2,IF(COUNTIF(BJU9,"*^*")&gt;0,EXP(LN(BKA10)/(MID(BJU9,FIND("^",BJU9)+1,LEN(BJU9)))),IF(LEFT(BJU9,3)="1/(",1/BKA10,IF(LEFT(BJU9,6)="1/Sqrt",(1/BKA10)^2,IF(LEFT(BJU9,3)="Log",10^BKA10,BKA10)))))</f>
        <v>#VALUE!</v>
      </c>
      <c r="BKF8" s="57" t="e">
        <f>IF(LEFT(BKB9,4)="Sqrt",BKF10^2,IF(COUNTIF(BKB9,"*^*")&gt;0,EXP(LN(BKF10)/(MID(BKB9,FIND("^",BKB9)+1,LEN(BKB9)))),IF(LEFT(BKB9,3)="1/(",1/BKF10,IF(LEFT(BKB9,6)="1/Sqrt",(1/BKF10)^2,IF(LEFT(BKB9,3)="Log",10^BKF10,BKF10)))))</f>
        <v>#VALUE!</v>
      </c>
      <c r="BKG8" s="57" t="e">
        <f>IF(LEFT(BKB9,4)="Sqrt",BKG10^2,IF(COUNTIF(BKB9,"*^*")&gt;0,EXP(LN(BKG10)/(MID(BKB9,FIND("^",BKB9)+1,LEN(BKB9)))),IF(LEFT(BKB9,3)="1/(",1/BKG10,IF(LEFT(BKB9,6)="1/Sqrt",(1/BKG10)^2,IF(LEFT(BKB9,3)="Log",10^BKG10,BKG10)))))</f>
        <v>#VALUE!</v>
      </c>
      <c r="BKH8" s="57" t="e">
        <f>IF(LEFT(BKB9,4)="Sqrt",BKH10^2,IF(COUNTIF(BKB9,"*^*")&gt;0,EXP(LN(BKH10)/(MID(BKB9,FIND("^",BKB9)+1,LEN(BKB9)))),IF(LEFT(BKB9,3)="1/(",1/BKH10,IF(LEFT(BKB9,6)="1/Sqrt",(1/BKH10)^2,IF(LEFT(BKB9,3)="Log",10^BKH10,BKH10)))))</f>
        <v>#VALUE!</v>
      </c>
      <c r="BKM8" s="57" t="e">
        <f>IF(LEFT(BKI9,4)="Sqrt",BKM10^2,IF(COUNTIF(BKI9,"*^*")&gt;0,EXP(LN(BKM10)/(MID(BKI9,FIND("^",BKI9)+1,LEN(BKI9)))),IF(LEFT(BKI9,3)="1/(",1/BKM10,IF(LEFT(BKI9,6)="1/Sqrt",(1/BKM10)^2,IF(LEFT(BKI9,3)="Log",10^BKM10,BKM10)))))</f>
        <v>#VALUE!</v>
      </c>
      <c r="BKN8" s="57" t="e">
        <f>IF(LEFT(BKI9,4)="Sqrt",BKN10^2,IF(COUNTIF(BKI9,"*^*")&gt;0,EXP(LN(BKN10)/(MID(BKI9,FIND("^",BKI9)+1,LEN(BKI9)))),IF(LEFT(BKI9,3)="1/(",1/BKN10,IF(LEFT(BKI9,6)="1/Sqrt",(1/BKN10)^2,IF(LEFT(BKI9,3)="Log",10^BKN10,BKN10)))))</f>
        <v>#VALUE!</v>
      </c>
      <c r="BKO8" s="57" t="e">
        <f>IF(LEFT(BKI9,4)="Sqrt",BKO10^2,IF(COUNTIF(BKI9,"*^*")&gt;0,EXP(LN(BKO10)/(MID(BKI9,FIND("^",BKI9)+1,LEN(BKI9)))),IF(LEFT(BKI9,3)="1/(",1/BKO10,IF(LEFT(BKI9,6)="1/Sqrt",(1/BKO10)^2,IF(LEFT(BKI9,3)="Log",10^BKO10,BKO10)))))</f>
        <v>#VALUE!</v>
      </c>
      <c r="BKT8" s="57" t="e">
        <f>IF(LEFT(BKP9,4)="Sqrt",BKT10^2,IF(COUNTIF(BKP9,"*^*")&gt;0,EXP(LN(BKT10)/(MID(BKP9,FIND("^",BKP9)+1,LEN(BKP9)))),IF(LEFT(BKP9,3)="1/(",1/BKT10,IF(LEFT(BKP9,6)="1/Sqrt",(1/BKT10)^2,IF(LEFT(BKP9,3)="Log",10^BKT10,BKT10)))))</f>
        <v>#VALUE!</v>
      </c>
      <c r="BKU8" s="57" t="e">
        <f>IF(LEFT(BKP9,4)="Sqrt",BKU10^2,IF(COUNTIF(BKP9,"*^*")&gt;0,EXP(LN(BKU10)/(MID(BKP9,FIND("^",BKP9)+1,LEN(BKP9)))),IF(LEFT(BKP9,3)="1/(",1/BKU10,IF(LEFT(BKP9,6)="1/Sqrt",(1/BKU10)^2,IF(LEFT(BKP9,3)="Log",10^BKU10,BKU10)))))</f>
        <v>#VALUE!</v>
      </c>
      <c r="BKV8" s="57" t="e">
        <f>IF(LEFT(BKP9,4)="Sqrt",BKV10^2,IF(COUNTIF(BKP9,"*^*")&gt;0,EXP(LN(BKV10)/(MID(BKP9,FIND("^",BKP9)+1,LEN(BKP9)))),IF(LEFT(BKP9,3)="1/(",1/BKV10,IF(LEFT(BKP9,6)="1/Sqrt",(1/BKV10)^2,IF(LEFT(BKP9,3)="Log",10^BKV10,BKV10)))))</f>
        <v>#VALUE!</v>
      </c>
      <c r="BLA8" s="57" t="e">
        <f>IF(LEFT(BKW9,4)="Sqrt",BLA10^2,IF(COUNTIF(BKW9,"*^*")&gt;0,EXP(LN(BLA10)/(MID(BKW9,FIND("^",BKW9)+1,LEN(BKW9)))),IF(LEFT(BKW9,3)="1/(",1/BLA10,IF(LEFT(BKW9,6)="1/Sqrt",(1/BLA10)^2,IF(LEFT(BKW9,3)="Log",10^BLA10,BLA10)))))</f>
        <v>#VALUE!</v>
      </c>
      <c r="BLB8" s="57" t="e">
        <f>IF(LEFT(BKW9,4)="Sqrt",BLB10^2,IF(COUNTIF(BKW9,"*^*")&gt;0,EXP(LN(BLB10)/(MID(BKW9,FIND("^",BKW9)+1,LEN(BKW9)))),IF(LEFT(BKW9,3)="1/(",1/BLB10,IF(LEFT(BKW9,6)="1/Sqrt",(1/BLB10)^2,IF(LEFT(BKW9,3)="Log",10^BLB10,BLB10)))))</f>
        <v>#VALUE!</v>
      </c>
      <c r="BLC8" s="57" t="e">
        <f>IF(LEFT(BKW9,4)="Sqrt",BLC10^2,IF(COUNTIF(BKW9,"*^*")&gt;0,EXP(LN(BLC10)/(MID(BKW9,FIND("^",BKW9)+1,LEN(BKW9)))),IF(LEFT(BKW9,3)="1/(",1/BLC10,IF(LEFT(BKW9,6)="1/Sqrt",(1/BLC10)^2,IF(LEFT(BKW9,3)="Log",10^BLC10,BLC10)))))</f>
        <v>#VALUE!</v>
      </c>
      <c r="BLH8" s="57" t="e">
        <f>IF(LEFT(BLD9,4)="Sqrt",BLH10^2,IF(COUNTIF(BLD9,"*^*")&gt;0,EXP(LN(BLH10)/(MID(BLD9,FIND("^",BLD9)+1,LEN(BLD9)))),IF(LEFT(BLD9,3)="1/(",1/BLH10,IF(LEFT(BLD9,6)="1/Sqrt",(1/BLH10)^2,IF(LEFT(BLD9,3)="Log",10^BLH10,BLH10)))))</f>
        <v>#VALUE!</v>
      </c>
      <c r="BLI8" s="57" t="e">
        <f>IF(LEFT(BLD9,4)="Sqrt",BLI10^2,IF(COUNTIF(BLD9,"*^*")&gt;0,EXP(LN(BLI10)/(MID(BLD9,FIND("^",BLD9)+1,LEN(BLD9)))),IF(LEFT(BLD9,3)="1/(",1/BLI10,IF(LEFT(BLD9,6)="1/Sqrt",(1/BLI10)^2,IF(LEFT(BLD9,3)="Log",10^BLI10,BLI10)))))</f>
        <v>#VALUE!</v>
      </c>
      <c r="BLJ8" s="57" t="e">
        <f>IF(LEFT(BLD9,4)="Sqrt",BLJ10^2,IF(COUNTIF(BLD9,"*^*")&gt;0,EXP(LN(BLJ10)/(MID(BLD9,FIND("^",BLD9)+1,LEN(BLD9)))),IF(LEFT(BLD9,3)="1/(",1/BLJ10,IF(LEFT(BLD9,6)="1/Sqrt",(1/BLJ10)^2,IF(LEFT(BLD9,3)="Log",10^BLJ10,BLJ10)))))</f>
        <v>#VALUE!</v>
      </c>
      <c r="BLO8" s="57" t="e">
        <f>IF(LEFT(BLK9,4)="Sqrt",BLO10^2,IF(COUNTIF(BLK9,"*^*")&gt;0,EXP(LN(BLO10)/(MID(BLK9,FIND("^",BLK9)+1,LEN(BLK9)))),IF(LEFT(BLK9,3)="1/(",1/BLO10,IF(LEFT(BLK9,6)="1/Sqrt",(1/BLO10)^2,IF(LEFT(BLK9,3)="Log",10^BLO10,BLO10)))))</f>
        <v>#VALUE!</v>
      </c>
      <c r="BLP8" s="57" t="e">
        <f>IF(LEFT(BLK9,4)="Sqrt",BLP10^2,IF(COUNTIF(BLK9,"*^*")&gt;0,EXP(LN(BLP10)/(MID(BLK9,FIND("^",BLK9)+1,LEN(BLK9)))),IF(LEFT(BLK9,3)="1/(",1/BLP10,IF(LEFT(BLK9,6)="1/Sqrt",(1/BLP10)^2,IF(LEFT(BLK9,3)="Log",10^BLP10,BLP10)))))</f>
        <v>#VALUE!</v>
      </c>
      <c r="BLQ8" s="57" t="e">
        <f>IF(LEFT(BLK9,4)="Sqrt",BLQ10^2,IF(COUNTIF(BLK9,"*^*")&gt;0,EXP(LN(BLQ10)/(MID(BLK9,FIND("^",BLK9)+1,LEN(BLK9)))),IF(LEFT(BLK9,3)="1/(",1/BLQ10,IF(LEFT(BLK9,6)="1/Sqrt",(1/BLQ10)^2,IF(LEFT(BLK9,3)="Log",10^BLQ10,BLQ10)))))</f>
        <v>#VALUE!</v>
      </c>
      <c r="BLV8" s="57" t="e">
        <f>IF(LEFT(BLR9,4)="Sqrt",BLV10^2,IF(COUNTIF(BLR9,"*^*")&gt;0,EXP(LN(BLV10)/(MID(BLR9,FIND("^",BLR9)+1,LEN(BLR9)))),IF(LEFT(BLR9,3)="1/(",1/BLV10,IF(LEFT(BLR9,6)="1/Sqrt",(1/BLV10)^2,IF(LEFT(BLR9,3)="Log",10^BLV10,BLV10)))))</f>
        <v>#VALUE!</v>
      </c>
      <c r="BLW8" s="57" t="e">
        <f>IF(LEFT(BLR9,4)="Sqrt",BLW10^2,IF(COUNTIF(BLR9,"*^*")&gt;0,EXP(LN(BLW10)/(MID(BLR9,FIND("^",BLR9)+1,LEN(BLR9)))),IF(LEFT(BLR9,3)="1/(",1/BLW10,IF(LEFT(BLR9,6)="1/Sqrt",(1/BLW10)^2,IF(LEFT(BLR9,3)="Log",10^BLW10,BLW10)))))</f>
        <v>#VALUE!</v>
      </c>
      <c r="BLX8" s="57" t="e">
        <f>IF(LEFT(BLR9,4)="Sqrt",BLX10^2,IF(COUNTIF(BLR9,"*^*")&gt;0,EXP(LN(BLX10)/(MID(BLR9,FIND("^",BLR9)+1,LEN(BLR9)))),IF(LEFT(BLR9,3)="1/(",1/BLX10,IF(LEFT(BLR9,6)="1/Sqrt",(1/BLX10)^2,IF(LEFT(BLR9,3)="Log",10^BLX10,BLX10)))))</f>
        <v>#VALUE!</v>
      </c>
      <c r="BMC8" s="57" t="e">
        <f>IF(LEFT(BLY9,4)="Sqrt",BMC10^2,IF(COUNTIF(BLY9,"*^*")&gt;0,EXP(LN(BMC10)/(MID(BLY9,FIND("^",BLY9)+1,LEN(BLY9)))),IF(LEFT(BLY9,3)="1/(",1/BMC10,IF(LEFT(BLY9,6)="1/Sqrt",(1/BMC10)^2,IF(LEFT(BLY9,3)="Log",10^BMC10,BMC10)))))</f>
        <v>#VALUE!</v>
      </c>
      <c r="BMD8" s="57" t="e">
        <f>IF(LEFT(BLY9,4)="Sqrt",BMD10^2,IF(COUNTIF(BLY9,"*^*")&gt;0,EXP(LN(BMD10)/(MID(BLY9,FIND("^",BLY9)+1,LEN(BLY9)))),IF(LEFT(BLY9,3)="1/(",1/BMD10,IF(LEFT(BLY9,6)="1/Sqrt",(1/BMD10)^2,IF(LEFT(BLY9,3)="Log",10^BMD10,BMD10)))))</f>
        <v>#VALUE!</v>
      </c>
      <c r="BME8" s="57" t="e">
        <f>IF(LEFT(BLY9,4)="Sqrt",BME10^2,IF(COUNTIF(BLY9,"*^*")&gt;0,EXP(LN(BME10)/(MID(BLY9,FIND("^",BLY9)+1,LEN(BLY9)))),IF(LEFT(BLY9,3)="1/(",1/BME10,IF(LEFT(BLY9,6)="1/Sqrt",(1/BME10)^2,IF(LEFT(BLY9,3)="Log",10^BME10,BME10)))))</f>
        <v>#VALUE!</v>
      </c>
      <c r="BMJ8" s="57" t="e">
        <f>IF(LEFT(BMF9,4)="Sqrt",BMJ10^2,IF(COUNTIF(BMF9,"*^*")&gt;0,EXP(LN(BMJ10)/(MID(BMF9,FIND("^",BMF9)+1,LEN(BMF9)))),IF(LEFT(BMF9,3)="1/(",1/BMJ10,IF(LEFT(BMF9,6)="1/Sqrt",(1/BMJ10)^2,IF(LEFT(BMF9,3)="Log",10^BMJ10,BMJ10)))))</f>
        <v>#VALUE!</v>
      </c>
      <c r="BMK8" s="57" t="e">
        <f>IF(LEFT(BMF9,4)="Sqrt",BMK10^2,IF(COUNTIF(BMF9,"*^*")&gt;0,EXP(LN(BMK10)/(MID(BMF9,FIND("^",BMF9)+1,LEN(BMF9)))),IF(LEFT(BMF9,3)="1/(",1/BMK10,IF(LEFT(BMF9,6)="1/Sqrt",(1/BMK10)^2,IF(LEFT(BMF9,3)="Log",10^BMK10,BMK10)))))</f>
        <v>#VALUE!</v>
      </c>
      <c r="BML8" s="57" t="e">
        <f>IF(LEFT(BMF9,4)="Sqrt",BML10^2,IF(COUNTIF(BMF9,"*^*")&gt;0,EXP(LN(BML10)/(MID(BMF9,FIND("^",BMF9)+1,LEN(BMF9)))),IF(LEFT(BMF9,3)="1/(",1/BML10,IF(LEFT(BMF9,6)="1/Sqrt",(1/BML10)^2,IF(LEFT(BMF9,3)="Log",10^BML10,BML10)))))</f>
        <v>#VALUE!</v>
      </c>
      <c r="BMQ8" s="57" t="e">
        <f>IF(LEFT(BMM9,4)="Sqrt",BMQ10^2,IF(COUNTIF(BMM9,"*^*")&gt;0,EXP(LN(BMQ10)/(MID(BMM9,FIND("^",BMM9)+1,LEN(BMM9)))),IF(LEFT(BMM9,3)="1/(",1/BMQ10,IF(LEFT(BMM9,6)="1/Sqrt",(1/BMQ10)^2,IF(LEFT(BMM9,3)="Log",10^BMQ10,BMQ10)))))</f>
        <v>#VALUE!</v>
      </c>
      <c r="BMR8" s="57" t="e">
        <f>IF(LEFT(BMM9,4)="Sqrt",BMR10^2,IF(COUNTIF(BMM9,"*^*")&gt;0,EXP(LN(BMR10)/(MID(BMM9,FIND("^",BMM9)+1,LEN(BMM9)))),IF(LEFT(BMM9,3)="1/(",1/BMR10,IF(LEFT(BMM9,6)="1/Sqrt",(1/BMR10)^2,IF(LEFT(BMM9,3)="Log",10^BMR10,BMR10)))))</f>
        <v>#VALUE!</v>
      </c>
      <c r="BMS8" s="57" t="e">
        <f>IF(LEFT(BMM9,4)="Sqrt",BMS10^2,IF(COUNTIF(BMM9,"*^*")&gt;0,EXP(LN(BMS10)/(MID(BMM9,FIND("^",BMM9)+1,LEN(BMM9)))),IF(LEFT(BMM9,3)="1/(",1/BMS10,IF(LEFT(BMM9,6)="1/Sqrt",(1/BMS10)^2,IF(LEFT(BMM9,3)="Log",10^BMS10,BMS10)))))</f>
        <v>#VALUE!</v>
      </c>
      <c r="BMX8" s="57" t="e">
        <f>IF(LEFT(BMT9,4)="Sqrt",BMX10^2,IF(COUNTIF(BMT9,"*^*")&gt;0,EXP(LN(BMX10)/(MID(BMT9,FIND("^",BMT9)+1,LEN(BMT9)))),IF(LEFT(BMT9,3)="1/(",1/BMX10,IF(LEFT(BMT9,6)="1/Sqrt",(1/BMX10)^2,IF(LEFT(BMT9,3)="Log",10^BMX10,BMX10)))))</f>
        <v>#VALUE!</v>
      </c>
      <c r="BMY8" s="57" t="e">
        <f>IF(LEFT(BMT9,4)="Sqrt",BMY10^2,IF(COUNTIF(BMT9,"*^*")&gt;0,EXP(LN(BMY10)/(MID(BMT9,FIND("^",BMT9)+1,LEN(BMT9)))),IF(LEFT(BMT9,3)="1/(",1/BMY10,IF(LEFT(BMT9,6)="1/Sqrt",(1/BMY10)^2,IF(LEFT(BMT9,3)="Log",10^BMY10,BMY10)))))</f>
        <v>#VALUE!</v>
      </c>
      <c r="BMZ8" s="57" t="e">
        <f>IF(LEFT(BMT9,4)="Sqrt",BMZ10^2,IF(COUNTIF(BMT9,"*^*")&gt;0,EXP(LN(BMZ10)/(MID(BMT9,FIND("^",BMT9)+1,LEN(BMT9)))),IF(LEFT(BMT9,3)="1/(",1/BMZ10,IF(LEFT(BMT9,6)="1/Sqrt",(1/BMZ10)^2,IF(LEFT(BMT9,3)="Log",10^BMZ10,BMZ10)))))</f>
        <v>#VALUE!</v>
      </c>
      <c r="BNE8" s="57" t="e">
        <f>IF(LEFT(BNA9,4)="Sqrt",BNE10^2,IF(COUNTIF(BNA9,"*^*")&gt;0,EXP(LN(BNE10)/(MID(BNA9,FIND("^",BNA9)+1,LEN(BNA9)))),IF(LEFT(BNA9,3)="1/(",1/BNE10,IF(LEFT(BNA9,6)="1/Sqrt",(1/BNE10)^2,IF(LEFT(BNA9,3)="Log",10^BNE10,BNE10)))))</f>
        <v>#VALUE!</v>
      </c>
      <c r="BNF8" s="57" t="e">
        <f>IF(LEFT(BNA9,4)="Sqrt",BNF10^2,IF(COUNTIF(BNA9,"*^*")&gt;0,EXP(LN(BNF10)/(MID(BNA9,FIND("^",BNA9)+1,LEN(BNA9)))),IF(LEFT(BNA9,3)="1/(",1/BNF10,IF(LEFT(BNA9,6)="1/Sqrt",(1/BNF10)^2,IF(LEFT(BNA9,3)="Log",10^BNF10,BNF10)))))</f>
        <v>#VALUE!</v>
      </c>
      <c r="BNG8" s="57" t="e">
        <f>IF(LEFT(BNA9,4)="Sqrt",BNG10^2,IF(COUNTIF(BNA9,"*^*")&gt;0,EXP(LN(BNG10)/(MID(BNA9,FIND("^",BNA9)+1,LEN(BNA9)))),IF(LEFT(BNA9,3)="1/(",1/BNG10,IF(LEFT(BNA9,6)="1/Sqrt",(1/BNG10)^2,IF(LEFT(BNA9,3)="Log",10^BNG10,BNG10)))))</f>
        <v>#VALUE!</v>
      </c>
      <c r="BNL8" s="57" t="e">
        <f>IF(LEFT(BNH9,4)="Sqrt",BNL10^2,IF(COUNTIF(BNH9,"*^*")&gt;0,EXP(LN(BNL10)/(MID(BNH9,FIND("^",BNH9)+1,LEN(BNH9)))),IF(LEFT(BNH9,3)="1/(",1/BNL10,IF(LEFT(BNH9,6)="1/Sqrt",(1/BNL10)^2,IF(LEFT(BNH9,3)="Log",10^BNL10,BNL10)))))</f>
        <v>#VALUE!</v>
      </c>
      <c r="BNM8" s="57" t="e">
        <f>IF(LEFT(BNH9,4)="Sqrt",BNM10^2,IF(COUNTIF(BNH9,"*^*")&gt;0,EXP(LN(BNM10)/(MID(BNH9,FIND("^",BNH9)+1,LEN(BNH9)))),IF(LEFT(BNH9,3)="1/(",1/BNM10,IF(LEFT(BNH9,6)="1/Sqrt",(1/BNM10)^2,IF(LEFT(BNH9,3)="Log",10^BNM10,BNM10)))))</f>
        <v>#VALUE!</v>
      </c>
      <c r="BNN8" s="57" t="e">
        <f>IF(LEFT(BNH9,4)="Sqrt",BNN10^2,IF(COUNTIF(BNH9,"*^*")&gt;0,EXP(LN(BNN10)/(MID(BNH9,FIND("^",BNH9)+1,LEN(BNH9)))),IF(LEFT(BNH9,3)="1/(",1/BNN10,IF(LEFT(BNH9,6)="1/Sqrt",(1/BNN10)^2,IF(LEFT(BNH9,3)="Log",10^BNN10,BNN10)))))</f>
        <v>#VALUE!</v>
      </c>
      <c r="BNS8" s="57" t="e">
        <f>IF(LEFT(BNO9,4)="Sqrt",BNS10^2,IF(COUNTIF(BNO9,"*^*")&gt;0,EXP(LN(BNS10)/(MID(BNO9,FIND("^",BNO9)+1,LEN(BNO9)))),IF(LEFT(BNO9,3)="1/(",1/BNS10,IF(LEFT(BNO9,6)="1/Sqrt",(1/BNS10)^2,IF(LEFT(BNO9,3)="Log",10^BNS10,BNS10)))))</f>
        <v>#VALUE!</v>
      </c>
      <c r="BNT8" s="57" t="e">
        <f>IF(LEFT(BNO9,4)="Sqrt",BNT10^2,IF(COUNTIF(BNO9,"*^*")&gt;0,EXP(LN(BNT10)/(MID(BNO9,FIND("^",BNO9)+1,LEN(BNO9)))),IF(LEFT(BNO9,3)="1/(",1/BNT10,IF(LEFT(BNO9,6)="1/Sqrt",(1/BNT10)^2,IF(LEFT(BNO9,3)="Log",10^BNT10,BNT10)))))</f>
        <v>#VALUE!</v>
      </c>
      <c r="BNU8" s="57" t="e">
        <f>IF(LEFT(BNO9,4)="Sqrt",BNU10^2,IF(COUNTIF(BNO9,"*^*")&gt;0,EXP(LN(BNU10)/(MID(BNO9,FIND("^",BNO9)+1,LEN(BNO9)))),IF(LEFT(BNO9,3)="1/(",1/BNU10,IF(LEFT(BNO9,6)="1/Sqrt",(1/BNU10)^2,IF(LEFT(BNO9,3)="Log",10^BNU10,BNU10)))))</f>
        <v>#VALUE!</v>
      </c>
      <c r="BNZ8" s="57" t="e">
        <f>IF(LEFT(BNV9,4)="Sqrt",BNZ10^2,IF(COUNTIF(BNV9,"*^*")&gt;0,EXP(LN(BNZ10)/(MID(BNV9,FIND("^",BNV9)+1,LEN(BNV9)))),IF(LEFT(BNV9,3)="1/(",1/BNZ10,IF(LEFT(BNV9,6)="1/Sqrt",(1/BNZ10)^2,IF(LEFT(BNV9,3)="Log",10^BNZ10,BNZ10)))))</f>
        <v>#VALUE!</v>
      </c>
      <c r="BOA8" s="57" t="e">
        <f>IF(LEFT(BNV9,4)="Sqrt",BOA10^2,IF(COUNTIF(BNV9,"*^*")&gt;0,EXP(LN(BOA10)/(MID(BNV9,FIND("^",BNV9)+1,LEN(BNV9)))),IF(LEFT(BNV9,3)="1/(",1/BOA10,IF(LEFT(BNV9,6)="1/Sqrt",(1/BOA10)^2,IF(LEFT(BNV9,3)="Log",10^BOA10,BOA10)))))</f>
        <v>#VALUE!</v>
      </c>
      <c r="BOB8" s="57" t="e">
        <f>IF(LEFT(BNV9,4)="Sqrt",BOB10^2,IF(COUNTIF(BNV9,"*^*")&gt;0,EXP(LN(BOB10)/(MID(BNV9,FIND("^",BNV9)+1,LEN(BNV9)))),IF(LEFT(BNV9,3)="1/(",1/BOB10,IF(LEFT(BNV9,6)="1/Sqrt",(1/BOB10)^2,IF(LEFT(BNV9,3)="Log",10^BOB10,BOB10)))))</f>
        <v>#VALUE!</v>
      </c>
      <c r="BOG8" s="57" t="e">
        <f>IF(LEFT(BOC9,4)="Sqrt",BOG10^2,IF(COUNTIF(BOC9,"*^*")&gt;0,EXP(LN(BOG10)/(MID(BOC9,FIND("^",BOC9)+1,LEN(BOC9)))),IF(LEFT(BOC9,3)="1/(",1/BOG10,IF(LEFT(BOC9,6)="1/Sqrt",(1/BOG10)^2,IF(LEFT(BOC9,3)="Log",10^BOG10,BOG10)))))</f>
        <v>#VALUE!</v>
      </c>
      <c r="BOH8" s="57" t="e">
        <f>IF(LEFT(BOC9,4)="Sqrt",BOH10^2,IF(COUNTIF(BOC9,"*^*")&gt;0,EXP(LN(BOH10)/(MID(BOC9,FIND("^",BOC9)+1,LEN(BOC9)))),IF(LEFT(BOC9,3)="1/(",1/BOH10,IF(LEFT(BOC9,6)="1/Sqrt",(1/BOH10)^2,IF(LEFT(BOC9,3)="Log",10^BOH10,BOH10)))))</f>
        <v>#VALUE!</v>
      </c>
      <c r="BOI8" s="57" t="e">
        <f>IF(LEFT(BOC9,4)="Sqrt",BOI10^2,IF(COUNTIF(BOC9,"*^*")&gt;0,EXP(LN(BOI10)/(MID(BOC9,FIND("^",BOC9)+1,LEN(BOC9)))),IF(LEFT(BOC9,3)="1/(",1/BOI10,IF(LEFT(BOC9,6)="1/Sqrt",(1/BOI10)^2,IF(LEFT(BOC9,3)="Log",10^BOI10,BOI10)))))</f>
        <v>#VALUE!</v>
      </c>
      <c r="BON8" s="57" t="e">
        <f>IF(LEFT(BOJ9,4)="Sqrt",BON10^2,IF(COUNTIF(BOJ9,"*^*")&gt;0,EXP(LN(BON10)/(MID(BOJ9,FIND("^",BOJ9)+1,LEN(BOJ9)))),IF(LEFT(BOJ9,3)="1/(",1/BON10,IF(LEFT(BOJ9,6)="1/Sqrt",(1/BON10)^2,IF(LEFT(BOJ9,3)="Log",10^BON10,BON10)))))</f>
        <v>#VALUE!</v>
      </c>
      <c r="BOO8" s="57" t="e">
        <f>IF(LEFT(BOJ9,4)="Sqrt",BOO10^2,IF(COUNTIF(BOJ9,"*^*")&gt;0,EXP(LN(BOO10)/(MID(BOJ9,FIND("^",BOJ9)+1,LEN(BOJ9)))),IF(LEFT(BOJ9,3)="1/(",1/BOO10,IF(LEFT(BOJ9,6)="1/Sqrt",(1/BOO10)^2,IF(LEFT(BOJ9,3)="Log",10^BOO10,BOO10)))))</f>
        <v>#VALUE!</v>
      </c>
      <c r="BOP8" s="57" t="e">
        <f>IF(LEFT(BOJ9,4)="Sqrt",BOP10^2,IF(COUNTIF(BOJ9,"*^*")&gt;0,EXP(LN(BOP10)/(MID(BOJ9,FIND("^",BOJ9)+1,LEN(BOJ9)))),IF(LEFT(BOJ9,3)="1/(",1/BOP10,IF(LEFT(BOJ9,6)="1/Sqrt",(1/BOP10)^2,IF(LEFT(BOJ9,3)="Log",10^BOP10,BOP10)))))</f>
        <v>#VALUE!</v>
      </c>
      <c r="BOU8" s="57" t="e">
        <f>IF(LEFT(BOQ9,4)="Sqrt",BOU10^2,IF(COUNTIF(BOQ9,"*^*")&gt;0,EXP(LN(BOU10)/(MID(BOQ9,FIND("^",BOQ9)+1,LEN(BOQ9)))),IF(LEFT(BOQ9,3)="1/(",1/BOU10,IF(LEFT(BOQ9,6)="1/Sqrt",(1/BOU10)^2,IF(LEFT(BOQ9,3)="Log",10^BOU10,BOU10)))))</f>
        <v>#VALUE!</v>
      </c>
      <c r="BOV8" s="57" t="e">
        <f>IF(LEFT(BOQ9,4)="Sqrt",BOV10^2,IF(COUNTIF(BOQ9,"*^*")&gt;0,EXP(LN(BOV10)/(MID(BOQ9,FIND("^",BOQ9)+1,LEN(BOQ9)))),IF(LEFT(BOQ9,3)="1/(",1/BOV10,IF(LEFT(BOQ9,6)="1/Sqrt",(1/BOV10)^2,IF(LEFT(BOQ9,3)="Log",10^BOV10,BOV10)))))</f>
        <v>#VALUE!</v>
      </c>
      <c r="BOW8" s="57" t="e">
        <f>IF(LEFT(BOQ9,4)="Sqrt",BOW10^2,IF(COUNTIF(BOQ9,"*^*")&gt;0,EXP(LN(BOW10)/(MID(BOQ9,FIND("^",BOQ9)+1,LEN(BOQ9)))),IF(LEFT(BOQ9,3)="1/(",1/BOW10,IF(LEFT(BOQ9,6)="1/Sqrt",(1/BOW10)^2,IF(LEFT(BOQ9,3)="Log",10^BOW10,BOW10)))))</f>
        <v>#VALUE!</v>
      </c>
      <c r="BPB8" s="57" t="e">
        <f>IF(LEFT(BOX9,4)="Sqrt",BPB10^2,IF(COUNTIF(BOX9,"*^*")&gt;0,EXP(LN(BPB10)/(MID(BOX9,FIND("^",BOX9)+1,LEN(BOX9)))),IF(LEFT(BOX9,3)="1/(",1/BPB10,IF(LEFT(BOX9,6)="1/Sqrt",(1/BPB10)^2,IF(LEFT(BOX9,3)="Log",10^BPB10,BPB10)))))</f>
        <v>#VALUE!</v>
      </c>
      <c r="BPC8" s="57" t="e">
        <f>IF(LEFT(BOX9,4)="Sqrt",BPC10^2,IF(COUNTIF(BOX9,"*^*")&gt;0,EXP(LN(BPC10)/(MID(BOX9,FIND("^",BOX9)+1,LEN(BOX9)))),IF(LEFT(BOX9,3)="1/(",1/BPC10,IF(LEFT(BOX9,6)="1/Sqrt",(1/BPC10)^2,IF(LEFT(BOX9,3)="Log",10^BPC10,BPC10)))))</f>
        <v>#VALUE!</v>
      </c>
      <c r="BPD8" s="57" t="e">
        <f>IF(LEFT(BOX9,4)="Sqrt",BPD10^2,IF(COUNTIF(BOX9,"*^*")&gt;0,EXP(LN(BPD10)/(MID(BOX9,FIND("^",BOX9)+1,LEN(BOX9)))),IF(LEFT(BOX9,3)="1/(",1/BPD10,IF(LEFT(BOX9,6)="1/Sqrt",(1/BPD10)^2,IF(LEFT(BOX9,3)="Log",10^BPD10,BPD10)))))</f>
        <v>#VALUE!</v>
      </c>
      <c r="BPI8" s="57" t="e">
        <f>IF(LEFT(BPE9,4)="Sqrt",BPI10^2,IF(COUNTIF(BPE9,"*^*")&gt;0,EXP(LN(BPI10)/(MID(BPE9,FIND("^",BPE9)+1,LEN(BPE9)))),IF(LEFT(BPE9,3)="1/(",1/BPI10,IF(LEFT(BPE9,6)="1/Sqrt",(1/BPI10)^2,IF(LEFT(BPE9,3)="Log",10^BPI10,BPI10)))))</f>
        <v>#VALUE!</v>
      </c>
      <c r="BPJ8" s="57" t="e">
        <f>IF(LEFT(BPE9,4)="Sqrt",BPJ10^2,IF(COUNTIF(BPE9,"*^*")&gt;0,EXP(LN(BPJ10)/(MID(BPE9,FIND("^",BPE9)+1,LEN(BPE9)))),IF(LEFT(BPE9,3)="1/(",1/BPJ10,IF(LEFT(BPE9,6)="1/Sqrt",(1/BPJ10)^2,IF(LEFT(BPE9,3)="Log",10^BPJ10,BPJ10)))))</f>
        <v>#VALUE!</v>
      </c>
      <c r="BPK8" s="57" t="e">
        <f>IF(LEFT(BPE9,4)="Sqrt",BPK10^2,IF(COUNTIF(BPE9,"*^*")&gt;0,EXP(LN(BPK10)/(MID(BPE9,FIND("^",BPE9)+1,LEN(BPE9)))),IF(LEFT(BPE9,3)="1/(",1/BPK10,IF(LEFT(BPE9,6)="1/Sqrt",(1/BPK10)^2,IF(LEFT(BPE9,3)="Log",10^BPK10,BPK10)))))</f>
        <v>#VALUE!</v>
      </c>
      <c r="BPP8" s="57" t="e">
        <f>IF(LEFT(BPL9,4)="Sqrt",BPP10^2,IF(COUNTIF(BPL9,"*^*")&gt;0,EXP(LN(BPP10)/(MID(BPL9,FIND("^",BPL9)+1,LEN(BPL9)))),IF(LEFT(BPL9,3)="1/(",1/BPP10,IF(LEFT(BPL9,6)="1/Sqrt",(1/BPP10)^2,IF(LEFT(BPL9,3)="Log",10^BPP10,BPP10)))))</f>
        <v>#VALUE!</v>
      </c>
      <c r="BPQ8" s="57" t="e">
        <f>IF(LEFT(BPL9,4)="Sqrt",BPQ10^2,IF(COUNTIF(BPL9,"*^*")&gt;0,EXP(LN(BPQ10)/(MID(BPL9,FIND("^",BPL9)+1,LEN(BPL9)))),IF(LEFT(BPL9,3)="1/(",1/BPQ10,IF(LEFT(BPL9,6)="1/Sqrt",(1/BPQ10)^2,IF(LEFT(BPL9,3)="Log",10^BPQ10,BPQ10)))))</f>
        <v>#VALUE!</v>
      </c>
      <c r="BPR8" s="57" t="e">
        <f>IF(LEFT(BPL9,4)="Sqrt",BPR10^2,IF(COUNTIF(BPL9,"*^*")&gt;0,EXP(LN(BPR10)/(MID(BPL9,FIND("^",BPL9)+1,LEN(BPL9)))),IF(LEFT(BPL9,3)="1/(",1/BPR10,IF(LEFT(BPL9,6)="1/Sqrt",(1/BPR10)^2,IF(LEFT(BPL9,3)="Log",10^BPR10,BPR10)))))</f>
        <v>#VALUE!</v>
      </c>
      <c r="BPW8" s="57" t="e">
        <f>IF(LEFT(BPS9,4)="Sqrt",BPW10^2,IF(COUNTIF(BPS9,"*^*")&gt;0,EXP(LN(BPW10)/(MID(BPS9,FIND("^",BPS9)+1,LEN(BPS9)))),IF(LEFT(BPS9,3)="1/(",1/BPW10,IF(LEFT(BPS9,6)="1/Sqrt",(1/BPW10)^2,IF(LEFT(BPS9,3)="Log",10^BPW10,BPW10)))))</f>
        <v>#VALUE!</v>
      </c>
      <c r="BPX8" s="57" t="e">
        <f>IF(LEFT(BPS9,4)="Sqrt",BPX10^2,IF(COUNTIF(BPS9,"*^*")&gt;0,EXP(LN(BPX10)/(MID(BPS9,FIND("^",BPS9)+1,LEN(BPS9)))),IF(LEFT(BPS9,3)="1/(",1/BPX10,IF(LEFT(BPS9,6)="1/Sqrt",(1/BPX10)^2,IF(LEFT(BPS9,3)="Log",10^BPX10,BPX10)))))</f>
        <v>#VALUE!</v>
      </c>
      <c r="BPY8" s="57" t="e">
        <f>IF(LEFT(BPS9,4)="Sqrt",BPY10^2,IF(COUNTIF(BPS9,"*^*")&gt;0,EXP(LN(BPY10)/(MID(BPS9,FIND("^",BPS9)+1,LEN(BPS9)))),IF(LEFT(BPS9,3)="1/(",1/BPY10,IF(LEFT(BPS9,6)="1/Sqrt",(1/BPY10)^2,IF(LEFT(BPS9,3)="Log",10^BPY10,BPY10)))))</f>
        <v>#VALUE!</v>
      </c>
      <c r="BQD8" s="57" t="e">
        <f>IF(LEFT(BPZ9,4)="Sqrt",BQD10^2,IF(COUNTIF(BPZ9,"*^*")&gt;0,EXP(LN(BQD10)/(MID(BPZ9,FIND("^",BPZ9)+1,LEN(BPZ9)))),IF(LEFT(BPZ9,3)="1/(",1/BQD10,IF(LEFT(BPZ9,6)="1/Sqrt",(1/BQD10)^2,IF(LEFT(BPZ9,3)="Log",10^BQD10,BQD10)))))</f>
        <v>#VALUE!</v>
      </c>
      <c r="BQE8" s="57" t="e">
        <f>IF(LEFT(BPZ9,4)="Sqrt",BQE10^2,IF(COUNTIF(BPZ9,"*^*")&gt;0,EXP(LN(BQE10)/(MID(BPZ9,FIND("^",BPZ9)+1,LEN(BPZ9)))),IF(LEFT(BPZ9,3)="1/(",1/BQE10,IF(LEFT(BPZ9,6)="1/Sqrt",(1/BQE10)^2,IF(LEFT(BPZ9,3)="Log",10^BQE10,BQE10)))))</f>
        <v>#VALUE!</v>
      </c>
      <c r="BQF8" s="57" t="e">
        <f>IF(LEFT(BPZ9,4)="Sqrt",BQF10^2,IF(COUNTIF(BPZ9,"*^*")&gt;0,EXP(LN(BQF10)/(MID(BPZ9,FIND("^",BPZ9)+1,LEN(BPZ9)))),IF(LEFT(BPZ9,3)="1/(",1/BQF10,IF(LEFT(BPZ9,6)="1/Sqrt",(1/BQF10)^2,IF(LEFT(BPZ9,3)="Log",10^BQF10,BQF10)))))</f>
        <v>#VALUE!</v>
      </c>
      <c r="BQK8" s="57" t="e">
        <f>IF(LEFT(BQG9,4)="Sqrt",BQK10^2,IF(COUNTIF(BQG9,"*^*")&gt;0,EXP(LN(BQK10)/(MID(BQG9,FIND("^",BQG9)+1,LEN(BQG9)))),IF(LEFT(BQG9,3)="1/(",1/BQK10,IF(LEFT(BQG9,6)="1/Sqrt",(1/BQK10)^2,IF(LEFT(BQG9,3)="Log",10^BQK10,BQK10)))))</f>
        <v>#VALUE!</v>
      </c>
      <c r="BQL8" s="57" t="e">
        <f>IF(LEFT(BQG9,4)="Sqrt",BQL10^2,IF(COUNTIF(BQG9,"*^*")&gt;0,EXP(LN(BQL10)/(MID(BQG9,FIND("^",BQG9)+1,LEN(BQG9)))),IF(LEFT(BQG9,3)="1/(",1/BQL10,IF(LEFT(BQG9,6)="1/Sqrt",(1/BQL10)^2,IF(LEFT(BQG9,3)="Log",10^BQL10,BQL10)))))</f>
        <v>#VALUE!</v>
      </c>
      <c r="BQM8" s="57" t="e">
        <f>IF(LEFT(BQG9,4)="Sqrt",BQM10^2,IF(COUNTIF(BQG9,"*^*")&gt;0,EXP(LN(BQM10)/(MID(BQG9,FIND("^",BQG9)+1,LEN(BQG9)))),IF(LEFT(BQG9,3)="1/(",1/BQM10,IF(LEFT(BQG9,6)="1/Sqrt",(1/BQM10)^2,IF(LEFT(BQG9,3)="Log",10^BQM10,BQM10)))))</f>
        <v>#VALUE!</v>
      </c>
      <c r="BQR8" s="57" t="e">
        <f>IF(LEFT(BQN9,4)="Sqrt",BQR10^2,IF(COUNTIF(BQN9,"*^*")&gt;0,EXP(LN(BQR10)/(MID(BQN9,FIND("^",BQN9)+1,LEN(BQN9)))),IF(LEFT(BQN9,3)="1/(",1/BQR10,IF(LEFT(BQN9,6)="1/Sqrt",(1/BQR10)^2,IF(LEFT(BQN9,3)="Log",10^BQR10,BQR10)))))</f>
        <v>#VALUE!</v>
      </c>
      <c r="BQS8" s="57" t="e">
        <f>IF(LEFT(BQN9,4)="Sqrt",BQS10^2,IF(COUNTIF(BQN9,"*^*")&gt;0,EXP(LN(BQS10)/(MID(BQN9,FIND("^",BQN9)+1,LEN(BQN9)))),IF(LEFT(BQN9,3)="1/(",1/BQS10,IF(LEFT(BQN9,6)="1/Sqrt",(1/BQS10)^2,IF(LEFT(BQN9,3)="Log",10^BQS10,BQS10)))))</f>
        <v>#VALUE!</v>
      </c>
      <c r="BQT8" s="57" t="e">
        <f>IF(LEFT(BQN9,4)="Sqrt",BQT10^2,IF(COUNTIF(BQN9,"*^*")&gt;0,EXP(LN(BQT10)/(MID(BQN9,FIND("^",BQN9)+1,LEN(BQN9)))),IF(LEFT(BQN9,3)="1/(",1/BQT10,IF(LEFT(BQN9,6)="1/Sqrt",(1/BQT10)^2,IF(LEFT(BQN9,3)="Log",10^BQT10,BQT10)))))</f>
        <v>#VALUE!</v>
      </c>
      <c r="BQY8" s="57" t="e">
        <f>IF(LEFT(BQU9,4)="Sqrt",BQY10^2,IF(COUNTIF(BQU9,"*^*")&gt;0,EXP(LN(BQY10)/(MID(BQU9,FIND("^",BQU9)+1,LEN(BQU9)))),IF(LEFT(BQU9,3)="1/(",1/BQY10,IF(LEFT(BQU9,6)="1/Sqrt",(1/BQY10)^2,IF(LEFT(BQU9,3)="Log",10^BQY10,BQY10)))))</f>
        <v>#VALUE!</v>
      </c>
      <c r="BQZ8" s="57" t="e">
        <f>IF(LEFT(BQU9,4)="Sqrt",BQZ10^2,IF(COUNTIF(BQU9,"*^*")&gt;0,EXP(LN(BQZ10)/(MID(BQU9,FIND("^",BQU9)+1,LEN(BQU9)))),IF(LEFT(BQU9,3)="1/(",1/BQZ10,IF(LEFT(BQU9,6)="1/Sqrt",(1/BQZ10)^2,IF(LEFT(BQU9,3)="Log",10^BQZ10,BQZ10)))))</f>
        <v>#VALUE!</v>
      </c>
      <c r="BRA8" s="57" t="e">
        <f>IF(LEFT(BQU9,4)="Sqrt",BRA10^2,IF(COUNTIF(BQU9,"*^*")&gt;0,EXP(LN(BRA10)/(MID(BQU9,FIND("^",BQU9)+1,LEN(BQU9)))),IF(LEFT(BQU9,3)="1/(",1/BRA10,IF(LEFT(BQU9,6)="1/Sqrt",(1/BRA10)^2,IF(LEFT(BQU9,3)="Log",10^BRA10,BRA10)))))</f>
        <v>#VALUE!</v>
      </c>
      <c r="BRF8" s="57" t="e">
        <f>IF(LEFT(BRB9,4)="Sqrt",BRF10^2,IF(COUNTIF(BRB9,"*^*")&gt;0,EXP(LN(BRF10)/(MID(BRB9,FIND("^",BRB9)+1,LEN(BRB9)))),IF(LEFT(BRB9,3)="1/(",1/BRF10,IF(LEFT(BRB9,6)="1/Sqrt",(1/BRF10)^2,IF(LEFT(BRB9,3)="Log",10^BRF10,BRF10)))))</f>
        <v>#VALUE!</v>
      </c>
      <c r="BRG8" s="57" t="e">
        <f>IF(LEFT(BRB9,4)="Sqrt",BRG10^2,IF(COUNTIF(BRB9,"*^*")&gt;0,EXP(LN(BRG10)/(MID(BRB9,FIND("^",BRB9)+1,LEN(BRB9)))),IF(LEFT(BRB9,3)="1/(",1/BRG10,IF(LEFT(BRB9,6)="1/Sqrt",(1/BRG10)^2,IF(LEFT(BRB9,3)="Log",10^BRG10,BRG10)))))</f>
        <v>#VALUE!</v>
      </c>
      <c r="BRH8" s="57" t="e">
        <f>IF(LEFT(BRB9,4)="Sqrt",BRH10^2,IF(COUNTIF(BRB9,"*^*")&gt;0,EXP(LN(BRH10)/(MID(BRB9,FIND("^",BRB9)+1,LEN(BRB9)))),IF(LEFT(BRB9,3)="1/(",1/BRH10,IF(LEFT(BRB9,6)="1/Sqrt",(1/BRH10)^2,IF(LEFT(BRB9,3)="Log",10^BRH10,BRH10)))))</f>
        <v>#VALUE!</v>
      </c>
      <c r="BRM8" s="57" t="e">
        <f>IF(LEFT(BRI9,4)="Sqrt",BRM10^2,IF(COUNTIF(BRI9,"*^*")&gt;0,EXP(LN(BRM10)/(MID(BRI9,FIND("^",BRI9)+1,LEN(BRI9)))),IF(LEFT(BRI9,3)="1/(",1/BRM10,IF(LEFT(BRI9,6)="1/Sqrt",(1/BRM10)^2,IF(LEFT(BRI9,3)="Log",10^BRM10,BRM10)))))</f>
        <v>#VALUE!</v>
      </c>
      <c r="BRN8" s="57" t="e">
        <f>IF(LEFT(BRI9,4)="Sqrt",BRN10^2,IF(COUNTIF(BRI9,"*^*")&gt;0,EXP(LN(BRN10)/(MID(BRI9,FIND("^",BRI9)+1,LEN(BRI9)))),IF(LEFT(BRI9,3)="1/(",1/BRN10,IF(LEFT(BRI9,6)="1/Sqrt",(1/BRN10)^2,IF(LEFT(BRI9,3)="Log",10^BRN10,BRN10)))))</f>
        <v>#VALUE!</v>
      </c>
      <c r="BRO8" s="57" t="e">
        <f>IF(LEFT(BRI9,4)="Sqrt",BRO10^2,IF(COUNTIF(BRI9,"*^*")&gt;0,EXP(LN(BRO10)/(MID(BRI9,FIND("^",BRI9)+1,LEN(BRI9)))),IF(LEFT(BRI9,3)="1/(",1/BRO10,IF(LEFT(BRI9,6)="1/Sqrt",(1/BRO10)^2,IF(LEFT(BRI9,3)="Log",10^BRO10,BRO10)))))</f>
        <v>#VALUE!</v>
      </c>
      <c r="BRT8" s="57" t="e">
        <f>IF(LEFT(BRP9,4)="Sqrt",BRT10^2,IF(COUNTIF(BRP9,"*^*")&gt;0,EXP(LN(BRT10)/(MID(BRP9,FIND("^",BRP9)+1,LEN(BRP9)))),IF(LEFT(BRP9,3)="1/(",1/BRT10,IF(LEFT(BRP9,6)="1/Sqrt",(1/BRT10)^2,IF(LEFT(BRP9,3)="Log",10^BRT10,BRT10)))))</f>
        <v>#VALUE!</v>
      </c>
      <c r="BRU8" s="57" t="e">
        <f>IF(LEFT(BRP9,4)="Sqrt",BRU10^2,IF(COUNTIF(BRP9,"*^*")&gt;0,EXP(LN(BRU10)/(MID(BRP9,FIND("^",BRP9)+1,LEN(BRP9)))),IF(LEFT(BRP9,3)="1/(",1/BRU10,IF(LEFT(BRP9,6)="1/Sqrt",(1/BRU10)^2,IF(LEFT(BRP9,3)="Log",10^BRU10,BRU10)))))</f>
        <v>#VALUE!</v>
      </c>
      <c r="BRV8" s="57" t="e">
        <f>IF(LEFT(BRP9,4)="Sqrt",BRV10^2,IF(COUNTIF(BRP9,"*^*")&gt;0,EXP(LN(BRV10)/(MID(BRP9,FIND("^",BRP9)+1,LEN(BRP9)))),IF(LEFT(BRP9,3)="1/(",1/BRV10,IF(LEFT(BRP9,6)="1/Sqrt",(1/BRV10)^2,IF(LEFT(BRP9,3)="Log",10^BRV10,BRV10)))))</f>
        <v>#VALUE!</v>
      </c>
      <c r="BSA8" s="57" t="e">
        <f>IF(LEFT(BRW9,4)="Sqrt",BSA10^2,IF(COUNTIF(BRW9,"*^*")&gt;0,EXP(LN(BSA10)/(MID(BRW9,FIND("^",BRW9)+1,LEN(BRW9)))),IF(LEFT(BRW9,3)="1/(",1/BSA10,IF(LEFT(BRW9,6)="1/Sqrt",(1/BSA10)^2,IF(LEFT(BRW9,3)="Log",10^BSA10,BSA10)))))</f>
        <v>#VALUE!</v>
      </c>
      <c r="BSB8" s="57" t="e">
        <f>IF(LEFT(BRW9,4)="Sqrt",BSB10^2,IF(COUNTIF(BRW9,"*^*")&gt;0,EXP(LN(BSB10)/(MID(BRW9,FIND("^",BRW9)+1,LEN(BRW9)))),IF(LEFT(BRW9,3)="1/(",1/BSB10,IF(LEFT(BRW9,6)="1/Sqrt",(1/BSB10)^2,IF(LEFT(BRW9,3)="Log",10^BSB10,BSB10)))))</f>
        <v>#VALUE!</v>
      </c>
      <c r="BSC8" s="57" t="e">
        <f>IF(LEFT(BRW9,4)="Sqrt",BSC10^2,IF(COUNTIF(BRW9,"*^*")&gt;0,EXP(LN(BSC10)/(MID(BRW9,FIND("^",BRW9)+1,LEN(BRW9)))),IF(LEFT(BRW9,3)="1/(",1/BSC10,IF(LEFT(BRW9,6)="1/Sqrt",(1/BSC10)^2,IF(LEFT(BRW9,3)="Log",10^BSC10,BSC10)))))</f>
        <v>#VALUE!</v>
      </c>
      <c r="BSH8" s="57" t="e">
        <f>IF(LEFT(BSD9,4)="Sqrt",BSH10^2,IF(COUNTIF(BSD9,"*^*")&gt;0,EXP(LN(BSH10)/(MID(BSD9,FIND("^",BSD9)+1,LEN(BSD9)))),IF(LEFT(BSD9,3)="1/(",1/BSH10,IF(LEFT(BSD9,6)="1/Sqrt",(1/BSH10)^2,IF(LEFT(BSD9,3)="Log",10^BSH10,BSH10)))))</f>
        <v>#VALUE!</v>
      </c>
      <c r="BSI8" s="57" t="e">
        <f>IF(LEFT(BSD9,4)="Sqrt",BSI10^2,IF(COUNTIF(BSD9,"*^*")&gt;0,EXP(LN(BSI10)/(MID(BSD9,FIND("^",BSD9)+1,LEN(BSD9)))),IF(LEFT(BSD9,3)="1/(",1/BSI10,IF(LEFT(BSD9,6)="1/Sqrt",(1/BSI10)^2,IF(LEFT(BSD9,3)="Log",10^BSI10,BSI10)))))</f>
        <v>#VALUE!</v>
      </c>
      <c r="BSJ8" s="57" t="e">
        <f>IF(LEFT(BSD9,4)="Sqrt",BSJ10^2,IF(COUNTIF(BSD9,"*^*")&gt;0,EXP(LN(BSJ10)/(MID(BSD9,FIND("^",BSD9)+1,LEN(BSD9)))),IF(LEFT(BSD9,3)="1/(",1/BSJ10,IF(LEFT(BSD9,6)="1/Sqrt",(1/BSJ10)^2,IF(LEFT(BSD9,3)="Log",10^BSJ10,BSJ10)))))</f>
        <v>#VALUE!</v>
      </c>
      <c r="BSO8" s="57" t="e">
        <f>IF(LEFT(BSK9,4)="Sqrt",BSO10^2,IF(COUNTIF(BSK9,"*^*")&gt;0,EXP(LN(BSO10)/(MID(BSK9,FIND("^",BSK9)+1,LEN(BSK9)))),IF(LEFT(BSK9,3)="1/(",1/BSO10,IF(LEFT(BSK9,6)="1/Sqrt",(1/BSO10)^2,IF(LEFT(BSK9,3)="Log",10^BSO10,BSO10)))))</f>
        <v>#VALUE!</v>
      </c>
      <c r="BSP8" s="57" t="e">
        <f>IF(LEFT(BSK9,4)="Sqrt",BSP10^2,IF(COUNTIF(BSK9,"*^*")&gt;0,EXP(LN(BSP10)/(MID(BSK9,FIND("^",BSK9)+1,LEN(BSK9)))),IF(LEFT(BSK9,3)="1/(",1/BSP10,IF(LEFT(BSK9,6)="1/Sqrt",(1/BSP10)^2,IF(LEFT(BSK9,3)="Log",10^BSP10,BSP10)))))</f>
        <v>#VALUE!</v>
      </c>
      <c r="BSQ8" s="57" t="e">
        <f>IF(LEFT(BSK9,4)="Sqrt",BSQ10^2,IF(COUNTIF(BSK9,"*^*")&gt;0,EXP(LN(BSQ10)/(MID(BSK9,FIND("^",BSK9)+1,LEN(BSK9)))),IF(LEFT(BSK9,3)="1/(",1/BSQ10,IF(LEFT(BSK9,6)="1/Sqrt",(1/BSQ10)^2,IF(LEFT(BSK9,3)="Log",10^BSQ10,BSQ10)))))</f>
        <v>#VALUE!</v>
      </c>
      <c r="BSV8" s="57" t="e">
        <f>IF(LEFT(BSR9,4)="Sqrt",BSV10^2,IF(COUNTIF(BSR9,"*^*")&gt;0,EXP(LN(BSV10)/(MID(BSR9,FIND("^",BSR9)+1,LEN(BSR9)))),IF(LEFT(BSR9,3)="1/(",1/BSV10,IF(LEFT(BSR9,6)="1/Sqrt",(1/BSV10)^2,IF(LEFT(BSR9,3)="Log",10^BSV10,BSV10)))))</f>
        <v>#VALUE!</v>
      </c>
      <c r="BSW8" s="57" t="e">
        <f>IF(LEFT(BSR9,4)="Sqrt",BSW10^2,IF(COUNTIF(BSR9,"*^*")&gt;0,EXP(LN(BSW10)/(MID(BSR9,FIND("^",BSR9)+1,LEN(BSR9)))),IF(LEFT(BSR9,3)="1/(",1/BSW10,IF(LEFT(BSR9,6)="1/Sqrt",(1/BSW10)^2,IF(LEFT(BSR9,3)="Log",10^BSW10,BSW10)))))</f>
        <v>#VALUE!</v>
      </c>
      <c r="BSX8" s="57" t="e">
        <f>IF(LEFT(BSR9,4)="Sqrt",BSX10^2,IF(COUNTIF(BSR9,"*^*")&gt;0,EXP(LN(BSX10)/(MID(BSR9,FIND("^",BSR9)+1,LEN(BSR9)))),IF(LEFT(BSR9,3)="1/(",1/BSX10,IF(LEFT(BSR9,6)="1/Sqrt",(1/BSX10)^2,IF(LEFT(BSR9,3)="Log",10^BSX10,BSX10)))))</f>
        <v>#VALUE!</v>
      </c>
      <c r="BTC8" s="57" t="e">
        <f>IF(LEFT(BSY9,4)="Sqrt",BTC10^2,IF(COUNTIF(BSY9,"*^*")&gt;0,EXP(LN(BTC10)/(MID(BSY9,FIND("^",BSY9)+1,LEN(BSY9)))),IF(LEFT(BSY9,3)="1/(",1/BTC10,IF(LEFT(BSY9,6)="1/Sqrt",(1/BTC10)^2,IF(LEFT(BSY9,3)="Log",10^BTC10,BTC10)))))</f>
        <v>#VALUE!</v>
      </c>
      <c r="BTD8" s="57" t="e">
        <f>IF(LEFT(BSY9,4)="Sqrt",BTD10^2,IF(COUNTIF(BSY9,"*^*")&gt;0,EXP(LN(BTD10)/(MID(BSY9,FIND("^",BSY9)+1,LEN(BSY9)))),IF(LEFT(BSY9,3)="1/(",1/BTD10,IF(LEFT(BSY9,6)="1/Sqrt",(1/BTD10)^2,IF(LEFT(BSY9,3)="Log",10^BTD10,BTD10)))))</f>
        <v>#VALUE!</v>
      </c>
      <c r="BTE8" s="57" t="e">
        <f>IF(LEFT(BSY9,4)="Sqrt",BTE10^2,IF(COUNTIF(BSY9,"*^*")&gt;0,EXP(LN(BTE10)/(MID(BSY9,FIND("^",BSY9)+1,LEN(BSY9)))),IF(LEFT(BSY9,3)="1/(",1/BTE10,IF(LEFT(BSY9,6)="1/Sqrt",(1/BTE10)^2,IF(LEFT(BSY9,3)="Log",10^BTE10,BTE10)))))</f>
        <v>#VALUE!</v>
      </c>
      <c r="BTJ8" s="57" t="e">
        <f>IF(LEFT(BTF9,4)="Sqrt",BTJ10^2,IF(COUNTIF(BTF9,"*^*")&gt;0,EXP(LN(BTJ10)/(MID(BTF9,FIND("^",BTF9)+1,LEN(BTF9)))),IF(LEFT(BTF9,3)="1/(",1/BTJ10,IF(LEFT(BTF9,6)="1/Sqrt",(1/BTJ10)^2,IF(LEFT(BTF9,3)="Log",10^BTJ10,BTJ10)))))</f>
        <v>#VALUE!</v>
      </c>
      <c r="BTK8" s="57" t="e">
        <f>IF(LEFT(BTF9,4)="Sqrt",BTK10^2,IF(COUNTIF(BTF9,"*^*")&gt;0,EXP(LN(BTK10)/(MID(BTF9,FIND("^",BTF9)+1,LEN(BTF9)))),IF(LEFT(BTF9,3)="1/(",1/BTK10,IF(LEFT(BTF9,6)="1/Sqrt",(1/BTK10)^2,IF(LEFT(BTF9,3)="Log",10^BTK10,BTK10)))))</f>
        <v>#VALUE!</v>
      </c>
      <c r="BTL8" s="57" t="e">
        <f>IF(LEFT(BTF9,4)="Sqrt",BTL10^2,IF(COUNTIF(BTF9,"*^*")&gt;0,EXP(LN(BTL10)/(MID(BTF9,FIND("^",BTF9)+1,LEN(BTF9)))),IF(LEFT(BTF9,3)="1/(",1/BTL10,IF(LEFT(BTF9,6)="1/Sqrt",(1/BTL10)^2,IF(LEFT(BTF9,3)="Log",10^BTL10,BTL10)))))</f>
        <v>#VALUE!</v>
      </c>
      <c r="BTQ8" s="57" t="e">
        <f>IF(LEFT(BTM9,4)="Sqrt",BTQ10^2,IF(COUNTIF(BTM9,"*^*")&gt;0,EXP(LN(BTQ10)/(MID(BTM9,FIND("^",BTM9)+1,LEN(BTM9)))),IF(LEFT(BTM9,3)="1/(",1/BTQ10,IF(LEFT(BTM9,6)="1/Sqrt",(1/BTQ10)^2,IF(LEFT(BTM9,3)="Log",10^BTQ10,BTQ10)))))</f>
        <v>#VALUE!</v>
      </c>
      <c r="BTR8" s="57" t="e">
        <f>IF(LEFT(BTM9,4)="Sqrt",BTR10^2,IF(COUNTIF(BTM9,"*^*")&gt;0,EXP(LN(BTR10)/(MID(BTM9,FIND("^",BTM9)+1,LEN(BTM9)))),IF(LEFT(BTM9,3)="1/(",1/BTR10,IF(LEFT(BTM9,6)="1/Sqrt",(1/BTR10)^2,IF(LEFT(BTM9,3)="Log",10^BTR10,BTR10)))))</f>
        <v>#VALUE!</v>
      </c>
      <c r="BTS8" s="57" t="e">
        <f>IF(LEFT(BTM9,4)="Sqrt",BTS10^2,IF(COUNTIF(BTM9,"*^*")&gt;0,EXP(LN(BTS10)/(MID(BTM9,FIND("^",BTM9)+1,LEN(BTM9)))),IF(LEFT(BTM9,3)="1/(",1/BTS10,IF(LEFT(BTM9,6)="1/Sqrt",(1/BTS10)^2,IF(LEFT(BTM9,3)="Log",10^BTS10,BTS10)))))</f>
        <v>#VALUE!</v>
      </c>
      <c r="BTX8" s="57" t="e">
        <f>IF(LEFT(BTT9,4)="Sqrt",BTX10^2,IF(COUNTIF(BTT9,"*^*")&gt;0,EXP(LN(BTX10)/(MID(BTT9,FIND("^",BTT9)+1,LEN(BTT9)))),IF(LEFT(BTT9,3)="1/(",1/BTX10,IF(LEFT(BTT9,6)="1/Sqrt",(1/BTX10)^2,IF(LEFT(BTT9,3)="Log",10^BTX10,BTX10)))))</f>
        <v>#VALUE!</v>
      </c>
      <c r="BTY8" s="57" t="e">
        <f>IF(LEFT(BTT9,4)="Sqrt",BTY10^2,IF(COUNTIF(BTT9,"*^*")&gt;0,EXP(LN(BTY10)/(MID(BTT9,FIND("^",BTT9)+1,LEN(BTT9)))),IF(LEFT(BTT9,3)="1/(",1/BTY10,IF(LEFT(BTT9,6)="1/Sqrt",(1/BTY10)^2,IF(LEFT(BTT9,3)="Log",10^BTY10,BTY10)))))</f>
        <v>#VALUE!</v>
      </c>
      <c r="BTZ8" s="57" t="e">
        <f>IF(LEFT(BTT9,4)="Sqrt",BTZ10^2,IF(COUNTIF(BTT9,"*^*")&gt;0,EXP(LN(BTZ10)/(MID(BTT9,FIND("^",BTT9)+1,LEN(BTT9)))),IF(LEFT(BTT9,3)="1/(",1/BTZ10,IF(LEFT(BTT9,6)="1/Sqrt",(1/BTZ10)^2,IF(LEFT(BTT9,3)="Log",10^BTZ10,BTZ10)))))</f>
        <v>#VALUE!</v>
      </c>
      <c r="BUE8" s="57" t="e">
        <f>IF(LEFT(BUA9,4)="Sqrt",BUE10^2,IF(COUNTIF(BUA9,"*^*")&gt;0,EXP(LN(BUE10)/(MID(BUA9,FIND("^",BUA9)+1,LEN(BUA9)))),IF(LEFT(BUA9,3)="1/(",1/BUE10,IF(LEFT(BUA9,6)="1/Sqrt",(1/BUE10)^2,IF(LEFT(BUA9,3)="Log",10^BUE10,BUE10)))))</f>
        <v>#VALUE!</v>
      </c>
      <c r="BUF8" s="57" t="e">
        <f>IF(LEFT(BUA9,4)="Sqrt",BUF10^2,IF(COUNTIF(BUA9,"*^*")&gt;0,EXP(LN(BUF10)/(MID(BUA9,FIND("^",BUA9)+1,LEN(BUA9)))),IF(LEFT(BUA9,3)="1/(",1/BUF10,IF(LEFT(BUA9,6)="1/Sqrt",(1/BUF10)^2,IF(LEFT(BUA9,3)="Log",10^BUF10,BUF10)))))</f>
        <v>#VALUE!</v>
      </c>
      <c r="BUG8" s="57" t="e">
        <f>IF(LEFT(BUA9,4)="Sqrt",BUG10^2,IF(COUNTIF(BUA9,"*^*")&gt;0,EXP(LN(BUG10)/(MID(BUA9,FIND("^",BUA9)+1,LEN(BUA9)))),IF(LEFT(BUA9,3)="1/(",1/BUG10,IF(LEFT(BUA9,6)="1/Sqrt",(1/BUG10)^2,IF(LEFT(BUA9,3)="Log",10^BUG10,BUG10)))))</f>
        <v>#VALUE!</v>
      </c>
      <c r="BUL8" s="57" t="e">
        <f>IF(LEFT(BUH9,4)="Sqrt",BUL10^2,IF(COUNTIF(BUH9,"*^*")&gt;0,EXP(LN(BUL10)/(MID(BUH9,FIND("^",BUH9)+1,LEN(BUH9)))),IF(LEFT(BUH9,3)="1/(",1/BUL10,IF(LEFT(BUH9,6)="1/Sqrt",(1/BUL10)^2,IF(LEFT(BUH9,3)="Log",10^BUL10,BUL10)))))</f>
        <v>#VALUE!</v>
      </c>
      <c r="BUM8" s="57" t="e">
        <f>IF(LEFT(BUH9,4)="Sqrt",BUM10^2,IF(COUNTIF(BUH9,"*^*")&gt;0,EXP(LN(BUM10)/(MID(BUH9,FIND("^",BUH9)+1,LEN(BUH9)))),IF(LEFT(BUH9,3)="1/(",1/BUM10,IF(LEFT(BUH9,6)="1/Sqrt",(1/BUM10)^2,IF(LEFT(BUH9,3)="Log",10^BUM10,BUM10)))))</f>
        <v>#VALUE!</v>
      </c>
      <c r="BUN8" s="57" t="e">
        <f>IF(LEFT(BUH9,4)="Sqrt",BUN10^2,IF(COUNTIF(BUH9,"*^*")&gt;0,EXP(LN(BUN10)/(MID(BUH9,FIND("^",BUH9)+1,LEN(BUH9)))),IF(LEFT(BUH9,3)="1/(",1/BUN10,IF(LEFT(BUH9,6)="1/Sqrt",(1/BUN10)^2,IF(LEFT(BUH9,3)="Log",10^BUN10,BUN10)))))</f>
        <v>#VALUE!</v>
      </c>
      <c r="BUS8" s="57" t="e">
        <f>IF(LEFT(BUO9,4)="Sqrt",BUS10^2,IF(COUNTIF(BUO9,"*^*")&gt;0,EXP(LN(BUS10)/(MID(BUO9,FIND("^",BUO9)+1,LEN(BUO9)))),IF(LEFT(BUO9,3)="1/(",1/BUS10,IF(LEFT(BUO9,6)="1/Sqrt",(1/BUS10)^2,IF(LEFT(BUO9,3)="Log",10^BUS10,BUS10)))))</f>
        <v>#VALUE!</v>
      </c>
      <c r="BUT8" s="57" t="e">
        <f>IF(LEFT(BUO9,4)="Sqrt",BUT10^2,IF(COUNTIF(BUO9,"*^*")&gt;0,EXP(LN(BUT10)/(MID(BUO9,FIND("^",BUO9)+1,LEN(BUO9)))),IF(LEFT(BUO9,3)="1/(",1/BUT10,IF(LEFT(BUO9,6)="1/Sqrt",(1/BUT10)^2,IF(LEFT(BUO9,3)="Log",10^BUT10,BUT10)))))</f>
        <v>#VALUE!</v>
      </c>
      <c r="BUU8" s="57" t="e">
        <f>IF(LEFT(BUO9,4)="Sqrt",BUU10^2,IF(COUNTIF(BUO9,"*^*")&gt;0,EXP(LN(BUU10)/(MID(BUO9,FIND("^",BUO9)+1,LEN(BUO9)))),IF(LEFT(BUO9,3)="1/(",1/BUU10,IF(LEFT(BUO9,6)="1/Sqrt",(1/BUU10)^2,IF(LEFT(BUO9,3)="Log",10^BUU10,BUU10)))))</f>
        <v>#VALUE!</v>
      </c>
      <c r="BUZ8" s="57" t="e">
        <f>IF(LEFT(BUV9,4)="Sqrt",BUZ10^2,IF(COUNTIF(BUV9,"*^*")&gt;0,EXP(LN(BUZ10)/(MID(BUV9,FIND("^",BUV9)+1,LEN(BUV9)))),IF(LEFT(BUV9,3)="1/(",1/BUZ10,IF(LEFT(BUV9,6)="1/Sqrt",(1/BUZ10)^2,IF(LEFT(BUV9,3)="Log",10^BUZ10,BUZ10)))))</f>
        <v>#VALUE!</v>
      </c>
      <c r="BVA8" s="57" t="e">
        <f>IF(LEFT(BUV9,4)="Sqrt",BVA10^2,IF(COUNTIF(BUV9,"*^*")&gt;0,EXP(LN(BVA10)/(MID(BUV9,FIND("^",BUV9)+1,LEN(BUV9)))),IF(LEFT(BUV9,3)="1/(",1/BVA10,IF(LEFT(BUV9,6)="1/Sqrt",(1/BVA10)^2,IF(LEFT(BUV9,3)="Log",10^BVA10,BVA10)))))</f>
        <v>#VALUE!</v>
      </c>
      <c r="BVB8" s="57" t="e">
        <f>IF(LEFT(BUV9,4)="Sqrt",BVB10^2,IF(COUNTIF(BUV9,"*^*")&gt;0,EXP(LN(BVB10)/(MID(BUV9,FIND("^",BUV9)+1,LEN(BUV9)))),IF(LEFT(BUV9,3)="1/(",1/BVB10,IF(LEFT(BUV9,6)="1/Sqrt",(1/BVB10)^2,IF(LEFT(BUV9,3)="Log",10^BVB10,BVB10)))))</f>
        <v>#VALUE!</v>
      </c>
      <c r="BVG8" s="57" t="e">
        <f>IF(LEFT(BVC9,4)="Sqrt",BVG10^2,IF(COUNTIF(BVC9,"*^*")&gt;0,EXP(LN(BVG10)/(MID(BVC9,FIND("^",BVC9)+1,LEN(BVC9)))),IF(LEFT(BVC9,3)="1/(",1/BVG10,IF(LEFT(BVC9,6)="1/Sqrt",(1/BVG10)^2,IF(LEFT(BVC9,3)="Log",10^BVG10,BVG10)))))</f>
        <v>#VALUE!</v>
      </c>
      <c r="BVH8" s="57" t="e">
        <f>IF(LEFT(BVC9,4)="Sqrt",BVH10^2,IF(COUNTIF(BVC9,"*^*")&gt;0,EXP(LN(BVH10)/(MID(BVC9,FIND("^",BVC9)+1,LEN(BVC9)))),IF(LEFT(BVC9,3)="1/(",1/BVH10,IF(LEFT(BVC9,6)="1/Sqrt",(1/BVH10)^2,IF(LEFT(BVC9,3)="Log",10^BVH10,BVH10)))))</f>
        <v>#VALUE!</v>
      </c>
      <c r="BVI8" s="57" t="e">
        <f>IF(LEFT(BVC9,4)="Sqrt",BVI10^2,IF(COUNTIF(BVC9,"*^*")&gt;0,EXP(LN(BVI10)/(MID(BVC9,FIND("^",BVC9)+1,LEN(BVC9)))),IF(LEFT(BVC9,3)="1/(",1/BVI10,IF(LEFT(BVC9,6)="1/Sqrt",(1/BVI10)^2,IF(LEFT(BVC9,3)="Log",10^BVI10,BVI10)))))</f>
        <v>#VALUE!</v>
      </c>
      <c r="BVN8" s="57" t="e">
        <f>IF(LEFT(BVJ9,4)="Sqrt",BVN10^2,IF(COUNTIF(BVJ9,"*^*")&gt;0,EXP(LN(BVN10)/(MID(BVJ9,FIND("^",BVJ9)+1,LEN(BVJ9)))),IF(LEFT(BVJ9,3)="1/(",1/BVN10,IF(LEFT(BVJ9,6)="1/Sqrt",(1/BVN10)^2,IF(LEFT(BVJ9,3)="Log",10^BVN10,BVN10)))))</f>
        <v>#VALUE!</v>
      </c>
      <c r="BVO8" s="57" t="e">
        <f>IF(LEFT(BVJ9,4)="Sqrt",BVO10^2,IF(COUNTIF(BVJ9,"*^*")&gt;0,EXP(LN(BVO10)/(MID(BVJ9,FIND("^",BVJ9)+1,LEN(BVJ9)))),IF(LEFT(BVJ9,3)="1/(",1/BVO10,IF(LEFT(BVJ9,6)="1/Sqrt",(1/BVO10)^2,IF(LEFT(BVJ9,3)="Log",10^BVO10,BVO10)))))</f>
        <v>#VALUE!</v>
      </c>
      <c r="BVP8" s="57" t="e">
        <f>IF(LEFT(BVJ9,4)="Sqrt",BVP10^2,IF(COUNTIF(BVJ9,"*^*")&gt;0,EXP(LN(BVP10)/(MID(BVJ9,FIND("^",BVJ9)+1,LEN(BVJ9)))),IF(LEFT(BVJ9,3)="1/(",1/BVP10,IF(LEFT(BVJ9,6)="1/Sqrt",(1/BVP10)^2,IF(LEFT(BVJ9,3)="Log",10^BVP10,BVP10)))))</f>
        <v>#VALUE!</v>
      </c>
      <c r="BVU8" s="57" t="e">
        <f>IF(LEFT(BVQ9,4)="Sqrt",BVU10^2,IF(COUNTIF(BVQ9,"*^*")&gt;0,EXP(LN(BVU10)/(MID(BVQ9,FIND("^",BVQ9)+1,LEN(BVQ9)))),IF(LEFT(BVQ9,3)="1/(",1/BVU10,IF(LEFT(BVQ9,6)="1/Sqrt",(1/BVU10)^2,IF(LEFT(BVQ9,3)="Log",10^BVU10,BVU10)))))</f>
        <v>#VALUE!</v>
      </c>
      <c r="BVV8" s="57" t="e">
        <f>IF(LEFT(BVQ9,4)="Sqrt",BVV10^2,IF(COUNTIF(BVQ9,"*^*")&gt;0,EXP(LN(BVV10)/(MID(BVQ9,FIND("^",BVQ9)+1,LEN(BVQ9)))),IF(LEFT(BVQ9,3)="1/(",1/BVV10,IF(LEFT(BVQ9,6)="1/Sqrt",(1/BVV10)^2,IF(LEFT(BVQ9,3)="Log",10^BVV10,BVV10)))))</f>
        <v>#VALUE!</v>
      </c>
      <c r="BVW8" s="57" t="e">
        <f>IF(LEFT(BVQ9,4)="Sqrt",BVW10^2,IF(COUNTIF(BVQ9,"*^*")&gt;0,EXP(LN(BVW10)/(MID(BVQ9,FIND("^",BVQ9)+1,LEN(BVQ9)))),IF(LEFT(BVQ9,3)="1/(",1/BVW10,IF(LEFT(BVQ9,6)="1/Sqrt",(1/BVW10)^2,IF(LEFT(BVQ9,3)="Log",10^BVW10,BVW10)))))</f>
        <v>#VALUE!</v>
      </c>
      <c r="BWB8" s="57" t="e">
        <f>IF(LEFT(BVX9,4)="Sqrt",BWB10^2,IF(COUNTIF(BVX9,"*^*")&gt;0,EXP(LN(BWB10)/(MID(BVX9,FIND("^",BVX9)+1,LEN(BVX9)))),IF(LEFT(BVX9,3)="1/(",1/BWB10,IF(LEFT(BVX9,6)="1/Sqrt",(1/BWB10)^2,IF(LEFT(BVX9,3)="Log",10^BWB10,BWB10)))))</f>
        <v>#VALUE!</v>
      </c>
      <c r="BWC8" s="57" t="e">
        <f>IF(LEFT(BVX9,4)="Sqrt",BWC10^2,IF(COUNTIF(BVX9,"*^*")&gt;0,EXP(LN(BWC10)/(MID(BVX9,FIND("^",BVX9)+1,LEN(BVX9)))),IF(LEFT(BVX9,3)="1/(",1/BWC10,IF(LEFT(BVX9,6)="1/Sqrt",(1/BWC10)^2,IF(LEFT(BVX9,3)="Log",10^BWC10,BWC10)))))</f>
        <v>#VALUE!</v>
      </c>
      <c r="BWD8" s="57" t="e">
        <f>IF(LEFT(BVX9,4)="Sqrt",BWD10^2,IF(COUNTIF(BVX9,"*^*")&gt;0,EXP(LN(BWD10)/(MID(BVX9,FIND("^",BVX9)+1,LEN(BVX9)))),IF(LEFT(BVX9,3)="1/(",1/BWD10,IF(LEFT(BVX9,6)="1/Sqrt",(1/BWD10)^2,IF(LEFT(BVX9,3)="Log",10^BWD10,BWD10)))))</f>
        <v>#VALUE!</v>
      </c>
      <c r="BWI8" s="57" t="e">
        <f>IF(LEFT(BWE9,4)="Sqrt",BWI10^2,IF(COUNTIF(BWE9,"*^*")&gt;0,EXP(LN(BWI10)/(MID(BWE9,FIND("^",BWE9)+1,LEN(BWE9)))),IF(LEFT(BWE9,3)="1/(",1/BWI10,IF(LEFT(BWE9,6)="1/Sqrt",(1/BWI10)^2,IF(LEFT(BWE9,3)="Log",10^BWI10,BWI10)))))</f>
        <v>#VALUE!</v>
      </c>
      <c r="BWJ8" s="57" t="e">
        <f>IF(LEFT(BWE9,4)="Sqrt",BWJ10^2,IF(COUNTIF(BWE9,"*^*")&gt;0,EXP(LN(BWJ10)/(MID(BWE9,FIND("^",BWE9)+1,LEN(BWE9)))),IF(LEFT(BWE9,3)="1/(",1/BWJ10,IF(LEFT(BWE9,6)="1/Sqrt",(1/BWJ10)^2,IF(LEFT(BWE9,3)="Log",10^BWJ10,BWJ10)))))</f>
        <v>#VALUE!</v>
      </c>
      <c r="BWK8" s="57" t="e">
        <f>IF(LEFT(BWE9,4)="Sqrt",BWK10^2,IF(COUNTIF(BWE9,"*^*")&gt;0,EXP(LN(BWK10)/(MID(BWE9,FIND("^",BWE9)+1,LEN(BWE9)))),IF(LEFT(BWE9,3)="1/(",1/BWK10,IF(LEFT(BWE9,6)="1/Sqrt",(1/BWK10)^2,IF(LEFT(BWE9,3)="Log",10^BWK10,BWK10)))))</f>
        <v>#VALUE!</v>
      </c>
      <c r="BWP8" s="57" t="e">
        <f>IF(LEFT(BWL9,4)="Sqrt",BWP10^2,IF(COUNTIF(BWL9,"*^*")&gt;0,EXP(LN(BWP10)/(MID(BWL9,FIND("^",BWL9)+1,LEN(BWL9)))),IF(LEFT(BWL9,3)="1/(",1/BWP10,IF(LEFT(BWL9,6)="1/Sqrt",(1/BWP10)^2,IF(LEFT(BWL9,3)="Log",10^BWP10,BWP10)))))</f>
        <v>#VALUE!</v>
      </c>
      <c r="BWQ8" s="57" t="e">
        <f>IF(LEFT(BWL9,4)="Sqrt",BWQ10^2,IF(COUNTIF(BWL9,"*^*")&gt;0,EXP(LN(BWQ10)/(MID(BWL9,FIND("^",BWL9)+1,LEN(BWL9)))),IF(LEFT(BWL9,3)="1/(",1/BWQ10,IF(LEFT(BWL9,6)="1/Sqrt",(1/BWQ10)^2,IF(LEFT(BWL9,3)="Log",10^BWQ10,BWQ10)))))</f>
        <v>#VALUE!</v>
      </c>
      <c r="BWR8" s="57" t="e">
        <f>IF(LEFT(BWL9,4)="Sqrt",BWR10^2,IF(COUNTIF(BWL9,"*^*")&gt;0,EXP(LN(BWR10)/(MID(BWL9,FIND("^",BWL9)+1,LEN(BWL9)))),IF(LEFT(BWL9,3)="1/(",1/BWR10,IF(LEFT(BWL9,6)="1/Sqrt",(1/BWR10)^2,IF(LEFT(BWL9,3)="Log",10^BWR10,BWR10)))))</f>
        <v>#VALUE!</v>
      </c>
      <c r="BWW8" s="57" t="e">
        <f>IF(LEFT(BWS9,4)="Sqrt",BWW10^2,IF(COUNTIF(BWS9,"*^*")&gt;0,EXP(LN(BWW10)/(MID(BWS9,FIND("^",BWS9)+1,LEN(BWS9)))),IF(LEFT(BWS9,3)="1/(",1/BWW10,IF(LEFT(BWS9,6)="1/Sqrt",(1/BWW10)^2,IF(LEFT(BWS9,3)="Log",10^BWW10,BWW10)))))</f>
        <v>#VALUE!</v>
      </c>
      <c r="BWX8" s="57" t="e">
        <f>IF(LEFT(BWS9,4)="Sqrt",BWX10^2,IF(COUNTIF(BWS9,"*^*")&gt;0,EXP(LN(BWX10)/(MID(BWS9,FIND("^",BWS9)+1,LEN(BWS9)))),IF(LEFT(BWS9,3)="1/(",1/BWX10,IF(LEFT(BWS9,6)="1/Sqrt",(1/BWX10)^2,IF(LEFT(BWS9,3)="Log",10^BWX10,BWX10)))))</f>
        <v>#VALUE!</v>
      </c>
      <c r="BWY8" s="57" t="e">
        <f>IF(LEFT(BWS9,4)="Sqrt",BWY10^2,IF(COUNTIF(BWS9,"*^*")&gt;0,EXP(LN(BWY10)/(MID(BWS9,FIND("^",BWS9)+1,LEN(BWS9)))),IF(LEFT(BWS9,3)="1/(",1/BWY10,IF(LEFT(BWS9,6)="1/Sqrt",(1/BWY10)^2,IF(LEFT(BWS9,3)="Log",10^BWY10,BWY10)))))</f>
        <v>#VALUE!</v>
      </c>
      <c r="BXD8" s="57" t="e">
        <f>IF(LEFT(BWZ9,4)="Sqrt",BXD10^2,IF(COUNTIF(BWZ9,"*^*")&gt;0,EXP(LN(BXD10)/(MID(BWZ9,FIND("^",BWZ9)+1,LEN(BWZ9)))),IF(LEFT(BWZ9,3)="1/(",1/BXD10,IF(LEFT(BWZ9,6)="1/Sqrt",(1/BXD10)^2,IF(LEFT(BWZ9,3)="Log",10^BXD10,BXD10)))))</f>
        <v>#VALUE!</v>
      </c>
      <c r="BXE8" s="57" t="e">
        <f>IF(LEFT(BWZ9,4)="Sqrt",BXE10^2,IF(COUNTIF(BWZ9,"*^*")&gt;0,EXP(LN(BXE10)/(MID(BWZ9,FIND("^",BWZ9)+1,LEN(BWZ9)))),IF(LEFT(BWZ9,3)="1/(",1/BXE10,IF(LEFT(BWZ9,6)="1/Sqrt",(1/BXE10)^2,IF(LEFT(BWZ9,3)="Log",10^BXE10,BXE10)))))</f>
        <v>#VALUE!</v>
      </c>
      <c r="BXF8" s="57" t="e">
        <f>IF(LEFT(BWZ9,4)="Sqrt",BXF10^2,IF(COUNTIF(BWZ9,"*^*")&gt;0,EXP(LN(BXF10)/(MID(BWZ9,FIND("^",BWZ9)+1,LEN(BWZ9)))),IF(LEFT(BWZ9,3)="1/(",1/BXF10,IF(LEFT(BWZ9,6)="1/Sqrt",(1/BXF10)^2,IF(LEFT(BWZ9,3)="Log",10^BXF10,BXF10)))))</f>
        <v>#VALUE!</v>
      </c>
      <c r="BXK8" s="57" t="e">
        <f>IF(LEFT(BXG9,4)="Sqrt",BXK10^2,IF(COUNTIF(BXG9,"*^*")&gt;0,EXP(LN(BXK10)/(MID(BXG9,FIND("^",BXG9)+1,LEN(BXG9)))),IF(LEFT(BXG9,3)="1/(",1/BXK10,IF(LEFT(BXG9,6)="1/Sqrt",(1/BXK10)^2,IF(LEFT(BXG9,3)="Log",10^BXK10,BXK10)))))</f>
        <v>#VALUE!</v>
      </c>
      <c r="BXL8" s="57" t="e">
        <f>IF(LEFT(BXG9,4)="Sqrt",BXL10^2,IF(COUNTIF(BXG9,"*^*")&gt;0,EXP(LN(BXL10)/(MID(BXG9,FIND("^",BXG9)+1,LEN(BXG9)))),IF(LEFT(BXG9,3)="1/(",1/BXL10,IF(LEFT(BXG9,6)="1/Sqrt",(1/BXL10)^2,IF(LEFT(BXG9,3)="Log",10^BXL10,BXL10)))))</f>
        <v>#VALUE!</v>
      </c>
      <c r="BXM8" s="57" t="e">
        <f>IF(LEFT(BXG9,4)="Sqrt",BXM10^2,IF(COUNTIF(BXG9,"*^*")&gt;0,EXP(LN(BXM10)/(MID(BXG9,FIND("^",BXG9)+1,LEN(BXG9)))),IF(LEFT(BXG9,3)="1/(",1/BXM10,IF(LEFT(BXG9,6)="1/Sqrt",(1/BXM10)^2,IF(LEFT(BXG9,3)="Log",10^BXM10,BXM10)))))</f>
        <v>#VALUE!</v>
      </c>
      <c r="BXR8" s="57" t="e">
        <f>IF(LEFT(BXN9,4)="Sqrt",BXR10^2,IF(COUNTIF(BXN9,"*^*")&gt;0,EXP(LN(BXR10)/(MID(BXN9,FIND("^",BXN9)+1,LEN(BXN9)))),IF(LEFT(BXN9,3)="1/(",1/BXR10,IF(LEFT(BXN9,6)="1/Sqrt",(1/BXR10)^2,IF(LEFT(BXN9,3)="Log",10^BXR10,BXR10)))))</f>
        <v>#VALUE!</v>
      </c>
      <c r="BXS8" s="57" t="e">
        <f>IF(LEFT(BXN9,4)="Sqrt",BXS10^2,IF(COUNTIF(BXN9,"*^*")&gt;0,EXP(LN(BXS10)/(MID(BXN9,FIND("^",BXN9)+1,LEN(BXN9)))),IF(LEFT(BXN9,3)="1/(",1/BXS10,IF(LEFT(BXN9,6)="1/Sqrt",(1/BXS10)^2,IF(LEFT(BXN9,3)="Log",10^BXS10,BXS10)))))</f>
        <v>#VALUE!</v>
      </c>
      <c r="BXT8" s="57" t="e">
        <f>IF(LEFT(BXN9,4)="Sqrt",BXT10^2,IF(COUNTIF(BXN9,"*^*")&gt;0,EXP(LN(BXT10)/(MID(BXN9,FIND("^",BXN9)+1,LEN(BXN9)))),IF(LEFT(BXN9,3)="1/(",1/BXT10,IF(LEFT(BXN9,6)="1/Sqrt",(1/BXT10)^2,IF(LEFT(BXN9,3)="Log",10^BXT10,BXT10)))))</f>
        <v>#VALUE!</v>
      </c>
      <c r="BXY8" s="57" t="e">
        <f>IF(LEFT(BXU9,4)="Sqrt",BXY10^2,IF(COUNTIF(BXU9,"*^*")&gt;0,EXP(LN(BXY10)/(MID(BXU9,FIND("^",BXU9)+1,LEN(BXU9)))),IF(LEFT(BXU9,3)="1/(",1/BXY10,IF(LEFT(BXU9,6)="1/Sqrt",(1/BXY10)^2,IF(LEFT(BXU9,3)="Log",10^BXY10,BXY10)))))</f>
        <v>#VALUE!</v>
      </c>
      <c r="BXZ8" s="57" t="e">
        <f>IF(LEFT(BXU9,4)="Sqrt",BXZ10^2,IF(COUNTIF(BXU9,"*^*")&gt;0,EXP(LN(BXZ10)/(MID(BXU9,FIND("^",BXU9)+1,LEN(BXU9)))),IF(LEFT(BXU9,3)="1/(",1/BXZ10,IF(LEFT(BXU9,6)="1/Sqrt",(1/BXZ10)^2,IF(LEFT(BXU9,3)="Log",10^BXZ10,BXZ10)))))</f>
        <v>#VALUE!</v>
      </c>
      <c r="BYA8" s="57" t="e">
        <f>IF(LEFT(BXU9,4)="Sqrt",BYA10^2,IF(COUNTIF(BXU9,"*^*")&gt;0,EXP(LN(BYA10)/(MID(BXU9,FIND("^",BXU9)+1,LEN(BXU9)))),IF(LEFT(BXU9,3)="1/(",1/BYA10,IF(LEFT(BXU9,6)="1/Sqrt",(1/BYA10)^2,IF(LEFT(BXU9,3)="Log",10^BYA10,BYA10)))))</f>
        <v>#VALUE!</v>
      </c>
      <c r="BYF8" s="57" t="e">
        <f>IF(LEFT(BYB9,4)="Sqrt",BYF10^2,IF(COUNTIF(BYB9,"*^*")&gt;0,EXP(LN(BYF10)/(MID(BYB9,FIND("^",BYB9)+1,LEN(BYB9)))),IF(LEFT(BYB9,3)="1/(",1/BYF10,IF(LEFT(BYB9,6)="1/Sqrt",(1/BYF10)^2,IF(LEFT(BYB9,3)="Log",10^BYF10,BYF10)))))</f>
        <v>#VALUE!</v>
      </c>
      <c r="BYG8" s="57" t="e">
        <f>IF(LEFT(BYB9,4)="Sqrt",BYG10^2,IF(COUNTIF(BYB9,"*^*")&gt;0,EXP(LN(BYG10)/(MID(BYB9,FIND("^",BYB9)+1,LEN(BYB9)))),IF(LEFT(BYB9,3)="1/(",1/BYG10,IF(LEFT(BYB9,6)="1/Sqrt",(1/BYG10)^2,IF(LEFT(BYB9,3)="Log",10^BYG10,BYG10)))))</f>
        <v>#VALUE!</v>
      </c>
      <c r="BYH8" s="57" t="e">
        <f>IF(LEFT(BYB9,4)="Sqrt",BYH10^2,IF(COUNTIF(BYB9,"*^*")&gt;0,EXP(LN(BYH10)/(MID(BYB9,FIND("^",BYB9)+1,LEN(BYB9)))),IF(LEFT(BYB9,3)="1/(",1/BYH10,IF(LEFT(BYB9,6)="1/Sqrt",(1/BYH10)^2,IF(LEFT(BYB9,3)="Log",10^BYH10,BYH10)))))</f>
        <v>#VALUE!</v>
      </c>
      <c r="BYM8" s="57" t="e">
        <f>IF(LEFT(BYI9,4)="Sqrt",BYM10^2,IF(COUNTIF(BYI9,"*^*")&gt;0,EXP(LN(BYM10)/(MID(BYI9,FIND("^",BYI9)+1,LEN(BYI9)))),IF(LEFT(BYI9,3)="1/(",1/BYM10,IF(LEFT(BYI9,6)="1/Sqrt",(1/BYM10)^2,IF(LEFT(BYI9,3)="Log",10^BYM10,BYM10)))))</f>
        <v>#VALUE!</v>
      </c>
      <c r="BYN8" s="57" t="e">
        <f>IF(LEFT(BYI9,4)="Sqrt",BYN10^2,IF(COUNTIF(BYI9,"*^*")&gt;0,EXP(LN(BYN10)/(MID(BYI9,FIND("^",BYI9)+1,LEN(BYI9)))),IF(LEFT(BYI9,3)="1/(",1/BYN10,IF(LEFT(BYI9,6)="1/Sqrt",(1/BYN10)^2,IF(LEFT(BYI9,3)="Log",10^BYN10,BYN10)))))</f>
        <v>#VALUE!</v>
      </c>
      <c r="BYO8" s="57" t="e">
        <f>IF(LEFT(BYI9,4)="Sqrt",BYO10^2,IF(COUNTIF(BYI9,"*^*")&gt;0,EXP(LN(BYO10)/(MID(BYI9,FIND("^",BYI9)+1,LEN(BYI9)))),IF(LEFT(BYI9,3)="1/(",1/BYO10,IF(LEFT(BYI9,6)="1/Sqrt",(1/BYO10)^2,IF(LEFT(BYI9,3)="Log",10^BYO10,BYO10)))))</f>
        <v>#VALUE!</v>
      </c>
      <c r="BYT8" s="57" t="e">
        <f>IF(LEFT(BYP9,4)="Sqrt",BYT10^2,IF(COUNTIF(BYP9,"*^*")&gt;0,EXP(LN(BYT10)/(MID(BYP9,FIND("^",BYP9)+1,LEN(BYP9)))),IF(LEFT(BYP9,3)="1/(",1/BYT10,IF(LEFT(BYP9,6)="1/Sqrt",(1/BYT10)^2,IF(LEFT(BYP9,3)="Log",10^BYT10,BYT10)))))</f>
        <v>#VALUE!</v>
      </c>
      <c r="BYU8" s="57" t="e">
        <f>IF(LEFT(BYP9,4)="Sqrt",BYU10^2,IF(COUNTIF(BYP9,"*^*")&gt;0,EXP(LN(BYU10)/(MID(BYP9,FIND("^",BYP9)+1,LEN(BYP9)))),IF(LEFT(BYP9,3)="1/(",1/BYU10,IF(LEFT(BYP9,6)="1/Sqrt",(1/BYU10)^2,IF(LEFT(BYP9,3)="Log",10^BYU10,BYU10)))))</f>
        <v>#VALUE!</v>
      </c>
      <c r="BYV8" s="57" t="e">
        <f>IF(LEFT(BYP9,4)="Sqrt",BYV10^2,IF(COUNTIF(BYP9,"*^*")&gt;0,EXP(LN(BYV10)/(MID(BYP9,FIND("^",BYP9)+1,LEN(BYP9)))),IF(LEFT(BYP9,3)="1/(",1/BYV10,IF(LEFT(BYP9,6)="1/Sqrt",(1/BYV10)^2,IF(LEFT(BYP9,3)="Log",10^BYV10,BYV10)))))</f>
        <v>#VALUE!</v>
      </c>
    </row>
    <row r="9" spans="1:2024" s="25" customFormat="1" x14ac:dyDescent="0.3">
      <c r="A9" s="55" t="s">
        <v>191</v>
      </c>
      <c r="B9" s="76" t="s">
        <v>350</v>
      </c>
      <c r="C9" s="77"/>
      <c r="D9" s="77"/>
      <c r="E9" s="77"/>
      <c r="F9" s="82" t="str">
        <f>B9</f>
        <v>Transform Name</v>
      </c>
      <c r="G9" s="82" t="str">
        <f>B9</f>
        <v>Transform Name</v>
      </c>
      <c r="H9" s="82" t="str">
        <f>B9</f>
        <v>Transform Name</v>
      </c>
      <c r="I9" s="15" t="s">
        <v>59</v>
      </c>
      <c r="J9" s="27"/>
      <c r="K9" s="15"/>
      <c r="L9" s="15"/>
      <c r="M9" s="74" t="str">
        <f>I9</f>
        <v>kWh</v>
      </c>
      <c r="N9" s="74" t="str">
        <f>I9</f>
        <v>kWh</v>
      </c>
      <c r="O9" s="15" t="str">
        <f>I9</f>
        <v>kWh</v>
      </c>
      <c r="P9" s="15" t="s">
        <v>187</v>
      </c>
      <c r="Q9" s="15"/>
      <c r="R9" s="15"/>
      <c r="S9" s="15"/>
      <c r="T9" s="74" t="str">
        <f>P9</f>
        <v>Sqrt(therms)</v>
      </c>
      <c r="U9" s="74" t="str">
        <f>P9</f>
        <v>Sqrt(therms)</v>
      </c>
      <c r="V9" s="15" t="str">
        <f>P9</f>
        <v>Sqrt(therms)</v>
      </c>
      <c r="W9" s="15" t="s">
        <v>188</v>
      </c>
      <c r="X9" s="15"/>
      <c r="Y9" s="15"/>
      <c r="Z9" s="15"/>
      <c r="AA9" s="15" t="str">
        <f>W9</f>
        <v>Sqrt(kW)</v>
      </c>
      <c r="AB9" s="15" t="str">
        <f>W9</f>
        <v>Sqrt(kW)</v>
      </c>
      <c r="AC9" s="53" t="str">
        <f>W9</f>
        <v>Sqrt(kW)</v>
      </c>
      <c r="AD9" s="46" t="s">
        <v>533</v>
      </c>
      <c r="AE9" s="27"/>
      <c r="AF9" s="15"/>
      <c r="AG9" s="27"/>
      <c r="AH9" s="15" t="str">
        <f>AD9</f>
        <v>(kWh)^-2.68</v>
      </c>
      <c r="AI9" s="15" t="str">
        <f>AD9</f>
        <v>(kWh)^-2.68</v>
      </c>
      <c r="AJ9" s="53" t="str">
        <f>AD9</f>
        <v>(kWh)^-2.68</v>
      </c>
      <c r="AK9" s="27" t="s">
        <v>187</v>
      </c>
      <c r="AL9" s="26"/>
      <c r="AM9" s="27"/>
      <c r="AN9" s="27"/>
      <c r="AO9" s="15" t="str">
        <f>AK9</f>
        <v>Sqrt(therms)</v>
      </c>
      <c r="AP9" s="15" t="str">
        <f>AK9</f>
        <v>Sqrt(therms)</v>
      </c>
      <c r="AQ9" s="53" t="str">
        <f>AK9</f>
        <v>Sqrt(therms)</v>
      </c>
      <c r="AR9" s="26" t="s">
        <v>188</v>
      </c>
      <c r="AS9" s="27"/>
      <c r="AT9" s="27"/>
      <c r="AU9" s="26"/>
      <c r="AV9" s="15" t="str">
        <f>AR9</f>
        <v>Sqrt(kW)</v>
      </c>
      <c r="AW9" s="15" t="str">
        <f>AR9</f>
        <v>Sqrt(kW)</v>
      </c>
      <c r="AX9" s="53" t="str">
        <f>AR9</f>
        <v>Sqrt(kW)</v>
      </c>
      <c r="AY9" s="27" t="s">
        <v>534</v>
      </c>
      <c r="AZ9" s="27"/>
      <c r="BA9" s="26"/>
      <c r="BB9" s="27"/>
      <c r="BC9" s="15" t="str">
        <f>AY9</f>
        <v>(kWh)^-2.72</v>
      </c>
      <c r="BD9" s="15" t="str">
        <f>AY9</f>
        <v>(kWh)^-2.72</v>
      </c>
      <c r="BE9" s="53" t="str">
        <f>AY9</f>
        <v>(kWh)^-2.72</v>
      </c>
      <c r="BF9" s="27" t="s">
        <v>187</v>
      </c>
      <c r="BG9" s="26"/>
      <c r="BH9" s="27"/>
      <c r="BI9" s="27"/>
      <c r="BJ9" s="15" t="str">
        <f>BF9</f>
        <v>Sqrt(therms)</v>
      </c>
      <c r="BK9" s="15" t="str">
        <f>BF9</f>
        <v>Sqrt(therms)</v>
      </c>
      <c r="BL9" s="53" t="str">
        <f>BF9</f>
        <v>Sqrt(therms)</v>
      </c>
      <c r="BM9" s="29" t="s">
        <v>188</v>
      </c>
      <c r="BN9" s="27"/>
      <c r="BO9" s="27"/>
      <c r="BP9" s="28"/>
      <c r="BQ9" s="15" t="str">
        <f>BM9</f>
        <v>Sqrt(kW)</v>
      </c>
      <c r="BR9" s="15" t="str">
        <f>BM9</f>
        <v>Sqrt(kW)</v>
      </c>
      <c r="BS9" s="53" t="str">
        <f>BM9</f>
        <v>Sqrt(kW)</v>
      </c>
      <c r="BT9" s="27" t="s">
        <v>195</v>
      </c>
      <c r="BU9" s="27"/>
      <c r="BV9" s="27"/>
      <c r="BW9" s="27"/>
      <c r="BX9" s="15" t="str">
        <f>BT9</f>
        <v>1/(kWh)</v>
      </c>
      <c r="BY9" s="15" t="str">
        <f>BT9</f>
        <v>1/(kWh)</v>
      </c>
      <c r="BZ9" s="53" t="str">
        <f>BT9</f>
        <v>1/(kWh)</v>
      </c>
      <c r="CA9" s="27" t="s">
        <v>187</v>
      </c>
      <c r="CB9" s="27"/>
      <c r="CC9" s="27"/>
      <c r="CD9" s="27"/>
      <c r="CE9" s="15" t="str">
        <f>CA9</f>
        <v>Sqrt(therms)</v>
      </c>
      <c r="CF9" s="15" t="str">
        <f>CA9</f>
        <v>Sqrt(therms)</v>
      </c>
      <c r="CG9" s="53" t="str">
        <f>CA9</f>
        <v>Sqrt(therms)</v>
      </c>
      <c r="CH9" s="27" t="s">
        <v>188</v>
      </c>
      <c r="CI9" s="27"/>
      <c r="CJ9" s="27"/>
      <c r="CK9" s="27"/>
      <c r="CL9" s="15" t="str">
        <f>CH9</f>
        <v>Sqrt(kW)</v>
      </c>
      <c r="CM9" s="15" t="str">
        <f>CH9</f>
        <v>Sqrt(kW)</v>
      </c>
      <c r="CN9" s="53" t="str">
        <f>CH9</f>
        <v>Sqrt(kW)</v>
      </c>
      <c r="CO9" s="27" t="s">
        <v>535</v>
      </c>
      <c r="CP9" s="27"/>
      <c r="CQ9" s="27"/>
      <c r="CR9" s="27"/>
      <c r="CS9" s="15" t="str">
        <f>CO9</f>
        <v>(kWh)^-2.43</v>
      </c>
      <c r="CT9" s="15" t="str">
        <f>CO9</f>
        <v>(kWh)^-2.43</v>
      </c>
      <c r="CU9" s="53" t="str">
        <f>CO9</f>
        <v>(kWh)^-2.43</v>
      </c>
      <c r="CV9" s="27" t="s">
        <v>187</v>
      </c>
      <c r="CW9" s="27"/>
      <c r="CX9" s="27"/>
      <c r="CY9" s="27"/>
      <c r="CZ9" s="15" t="str">
        <f>CV9</f>
        <v>Sqrt(therms)</v>
      </c>
      <c r="DA9" s="15" t="str">
        <f>CV9</f>
        <v>Sqrt(therms)</v>
      </c>
      <c r="DB9" s="53" t="str">
        <f>CV9</f>
        <v>Sqrt(therms)</v>
      </c>
      <c r="DC9" s="27" t="s">
        <v>188</v>
      </c>
      <c r="DD9" s="27"/>
      <c r="DE9" s="27"/>
      <c r="DF9" s="27"/>
      <c r="DG9" s="15" t="str">
        <f>DC9</f>
        <v>Sqrt(kW)</v>
      </c>
      <c r="DH9" s="15" t="str">
        <f>DC9</f>
        <v>Sqrt(kW)</v>
      </c>
      <c r="DI9" s="53" t="str">
        <f>DC9</f>
        <v>Sqrt(kW)</v>
      </c>
      <c r="DJ9" s="27" t="s">
        <v>536</v>
      </c>
      <c r="DK9" s="27"/>
      <c r="DL9" s="27"/>
      <c r="DM9" s="27"/>
      <c r="DN9" s="15" t="str">
        <f>DJ9</f>
        <v>(kWh)^-1.96</v>
      </c>
      <c r="DO9" s="15" t="str">
        <f>DJ9</f>
        <v>(kWh)^-1.96</v>
      </c>
      <c r="DP9" s="53" t="str">
        <f>DJ9</f>
        <v>(kWh)^-1.96</v>
      </c>
      <c r="DQ9" s="33" t="s">
        <v>187</v>
      </c>
      <c r="DR9" s="27"/>
      <c r="DS9" s="27"/>
      <c r="DT9" s="27"/>
      <c r="DU9" s="15" t="str">
        <f>DQ9</f>
        <v>Sqrt(therms)</v>
      </c>
      <c r="DV9" s="15" t="str">
        <f>DQ9</f>
        <v>Sqrt(therms)</v>
      </c>
      <c r="DW9" s="53" t="str">
        <f>DQ9</f>
        <v>Sqrt(therms)</v>
      </c>
      <c r="DX9" s="27" t="s">
        <v>60</v>
      </c>
      <c r="DY9" s="27"/>
      <c r="DZ9" s="27"/>
      <c r="EA9" s="27"/>
      <c r="EB9" s="15" t="str">
        <f>DX9</f>
        <v>kW</v>
      </c>
      <c r="EC9" s="15" t="str">
        <f>DX9</f>
        <v>kW</v>
      </c>
      <c r="ED9" s="53" t="str">
        <f>DX9</f>
        <v>kW</v>
      </c>
      <c r="EE9" s="27" t="s">
        <v>537</v>
      </c>
      <c r="EF9" s="27"/>
      <c r="EG9" s="27"/>
      <c r="EH9" s="27"/>
      <c r="EI9" s="15" t="str">
        <f>EE9</f>
        <v>(kWh)^-2.7</v>
      </c>
      <c r="EJ9" s="15" t="str">
        <f>EE9</f>
        <v>(kWh)^-2.7</v>
      </c>
      <c r="EK9" s="53" t="str">
        <f>EE9</f>
        <v>(kWh)^-2.7</v>
      </c>
      <c r="EL9" s="27" t="s">
        <v>187</v>
      </c>
      <c r="EM9" s="27"/>
      <c r="EN9" s="27"/>
      <c r="EO9" s="27"/>
      <c r="EP9" s="15" t="str">
        <f>EL9</f>
        <v>Sqrt(therms)</v>
      </c>
      <c r="EQ9" s="15" t="str">
        <f>EL9</f>
        <v>Sqrt(therms)</v>
      </c>
      <c r="ER9" s="53" t="str">
        <f>EL9</f>
        <v>Sqrt(therms)</v>
      </c>
      <c r="ES9" s="27" t="s">
        <v>188</v>
      </c>
      <c r="ET9" s="27"/>
      <c r="EU9" s="27"/>
      <c r="EV9" s="27"/>
      <c r="EW9" s="15" t="str">
        <f>ES9</f>
        <v>Sqrt(kW)</v>
      </c>
      <c r="EX9" s="15" t="str">
        <f>ES9</f>
        <v>Sqrt(kW)</v>
      </c>
      <c r="EY9" s="53" t="str">
        <f>ES9</f>
        <v>Sqrt(kW)</v>
      </c>
      <c r="EZ9" s="27" t="s">
        <v>196</v>
      </c>
      <c r="FA9" s="27"/>
      <c r="FB9" s="27"/>
      <c r="FC9" s="27"/>
      <c r="FD9" s="15" t="str">
        <f>EZ9</f>
        <v>1/Sqrt(kWh)</v>
      </c>
      <c r="FE9" s="15" t="str">
        <f>EZ9</f>
        <v>1/Sqrt(kWh)</v>
      </c>
      <c r="FF9" s="53" t="str">
        <f>EZ9</f>
        <v>1/Sqrt(kWh)</v>
      </c>
      <c r="FG9" s="27" t="s">
        <v>187</v>
      </c>
      <c r="FH9" s="27"/>
      <c r="FI9" s="27"/>
      <c r="FJ9" s="27"/>
      <c r="FK9" s="15" t="str">
        <f>FG9</f>
        <v>Sqrt(therms)</v>
      </c>
      <c r="FL9" s="15" t="str">
        <f>FG9</f>
        <v>Sqrt(therms)</v>
      </c>
      <c r="FM9" s="53" t="str">
        <f>FG9</f>
        <v>Sqrt(therms)</v>
      </c>
      <c r="FN9" s="27" t="s">
        <v>188</v>
      </c>
      <c r="FO9" s="27"/>
      <c r="FP9" s="27"/>
      <c r="FQ9" s="27"/>
      <c r="FR9" s="15" t="str">
        <f>FN9</f>
        <v>Sqrt(kW)</v>
      </c>
      <c r="FS9" s="15" t="str">
        <f>FN9</f>
        <v>Sqrt(kW)</v>
      </c>
      <c r="FT9" s="53" t="str">
        <f>FN9</f>
        <v>Sqrt(kW)</v>
      </c>
      <c r="FU9" s="27" t="s">
        <v>538</v>
      </c>
      <c r="FV9" s="27"/>
      <c r="FW9" s="27"/>
      <c r="FX9" s="27"/>
      <c r="FY9" s="15" t="str">
        <f>FU9</f>
        <v>(kWh)^-2.76</v>
      </c>
      <c r="FZ9" s="15" t="str">
        <f>FU9</f>
        <v>(kWh)^-2.76</v>
      </c>
      <c r="GA9" s="53" t="str">
        <f>FU9</f>
        <v>(kWh)^-2.76</v>
      </c>
      <c r="GB9" s="27" t="s">
        <v>187</v>
      </c>
      <c r="GC9" s="27"/>
      <c r="GD9" s="27"/>
      <c r="GE9" s="27"/>
      <c r="GF9" s="15" t="str">
        <f>GB9</f>
        <v>Sqrt(therms)</v>
      </c>
      <c r="GG9" s="15" t="str">
        <f>GB9</f>
        <v>Sqrt(therms)</v>
      </c>
      <c r="GH9" s="53" t="str">
        <f>GB9</f>
        <v>Sqrt(therms)</v>
      </c>
      <c r="GI9" s="27" t="s">
        <v>188</v>
      </c>
      <c r="GJ9" s="27"/>
      <c r="GK9" s="27"/>
      <c r="GL9" s="27"/>
      <c r="GM9" s="15" t="str">
        <f>GI9</f>
        <v>Sqrt(kW)</v>
      </c>
      <c r="GN9" s="15" t="str">
        <f>GI9</f>
        <v>Sqrt(kW)</v>
      </c>
      <c r="GO9" s="53" t="str">
        <f>GI9</f>
        <v>Sqrt(kW)</v>
      </c>
      <c r="GP9" s="25" t="s">
        <v>196</v>
      </c>
      <c r="GT9" s="15" t="str">
        <f>GP9</f>
        <v>1/Sqrt(kWh)</v>
      </c>
      <c r="GU9" s="15" t="str">
        <f>GP9</f>
        <v>1/Sqrt(kWh)</v>
      </c>
      <c r="GV9" s="53" t="str">
        <f>GP9</f>
        <v>1/Sqrt(kWh)</v>
      </c>
      <c r="GW9" s="25" t="s">
        <v>187</v>
      </c>
      <c r="HA9" s="15" t="str">
        <f>GW9</f>
        <v>Sqrt(therms)</v>
      </c>
      <c r="HB9" s="15" t="str">
        <f>GW9</f>
        <v>Sqrt(therms)</v>
      </c>
      <c r="HC9" s="53" t="str">
        <f>GW9</f>
        <v>Sqrt(therms)</v>
      </c>
      <c r="HD9" s="25" t="s">
        <v>60</v>
      </c>
      <c r="HH9" s="15" t="str">
        <f>HD9</f>
        <v>kW</v>
      </c>
      <c r="HI9" s="15" t="str">
        <f>HD9</f>
        <v>kW</v>
      </c>
      <c r="HJ9" s="53" t="str">
        <f>HD9</f>
        <v>kW</v>
      </c>
      <c r="HK9" s="25" t="s">
        <v>504</v>
      </c>
      <c r="HO9" s="15" t="str">
        <f>HK9</f>
        <v>(kWh)^-1.7</v>
      </c>
      <c r="HP9" s="15" t="str">
        <f>HK9</f>
        <v>(kWh)^-1.7</v>
      </c>
      <c r="HQ9" s="53" t="str">
        <f>HK9</f>
        <v>(kWh)^-1.7</v>
      </c>
      <c r="HR9" s="25" t="s">
        <v>187</v>
      </c>
      <c r="HV9" s="15" t="str">
        <f>HR9</f>
        <v>Sqrt(therms)</v>
      </c>
      <c r="HW9" s="15" t="str">
        <f>HR9</f>
        <v>Sqrt(therms)</v>
      </c>
      <c r="HX9" s="53" t="str">
        <f>HR9</f>
        <v>Sqrt(therms)</v>
      </c>
      <c r="HY9" s="25" t="s">
        <v>188</v>
      </c>
      <c r="IC9" s="15" t="str">
        <f>HY9</f>
        <v>Sqrt(kW)</v>
      </c>
      <c r="ID9" s="15" t="str">
        <f>HY9</f>
        <v>Sqrt(kW)</v>
      </c>
      <c r="IE9" s="53" t="str">
        <f>HY9</f>
        <v>Sqrt(kW)</v>
      </c>
      <c r="IF9" s="25" t="s">
        <v>352</v>
      </c>
      <c r="IJ9" s="15" t="str">
        <f>IF9</f>
        <v>Sqrt(kWh)</v>
      </c>
      <c r="IK9" s="15" t="str">
        <f>IF9</f>
        <v>Sqrt(kWh)</v>
      </c>
      <c r="IL9" s="53" t="str">
        <f>IF9</f>
        <v>Sqrt(kWh)</v>
      </c>
      <c r="IM9" s="25" t="s">
        <v>187</v>
      </c>
      <c r="IQ9" s="15" t="str">
        <f>IM9</f>
        <v>Sqrt(therms)</v>
      </c>
      <c r="IR9" s="15" t="str">
        <f>IM9</f>
        <v>Sqrt(therms)</v>
      </c>
      <c r="IS9" s="53" t="str">
        <f>IM9</f>
        <v>Sqrt(therms)</v>
      </c>
      <c r="IT9" s="25" t="s">
        <v>60</v>
      </c>
      <c r="IX9" s="15" t="str">
        <f>IT9</f>
        <v>kW</v>
      </c>
      <c r="IY9" s="15" t="str">
        <f>IT9</f>
        <v>kW</v>
      </c>
      <c r="IZ9" s="53" t="str">
        <f>IT9</f>
        <v>kW</v>
      </c>
      <c r="JA9" s="25" t="s">
        <v>59</v>
      </c>
      <c r="JE9" s="25" t="str">
        <f>JA9</f>
        <v>kWh</v>
      </c>
      <c r="JF9" s="25" t="str">
        <f>JA9</f>
        <v>kWh</v>
      </c>
      <c r="JG9" s="25" t="str">
        <f>JA9</f>
        <v>kWh</v>
      </c>
      <c r="JH9" s="25" t="s">
        <v>187</v>
      </c>
      <c r="JL9" s="25" t="str">
        <f>JH9</f>
        <v>Sqrt(therms)</v>
      </c>
      <c r="JM9" s="25" t="str">
        <f>JH9</f>
        <v>Sqrt(therms)</v>
      </c>
      <c r="JN9" s="25" t="str">
        <f>JH9</f>
        <v>Sqrt(therms)</v>
      </c>
      <c r="JO9" s="25" t="s">
        <v>188</v>
      </c>
      <c r="JS9" s="25" t="str">
        <f>JO9</f>
        <v>Sqrt(kW)</v>
      </c>
      <c r="JT9" s="25" t="str">
        <f>JO9</f>
        <v>Sqrt(kW)</v>
      </c>
      <c r="JU9" s="25" t="str">
        <f>JO9</f>
        <v>Sqrt(kW)</v>
      </c>
      <c r="JV9" s="25" t="s">
        <v>59</v>
      </c>
      <c r="JZ9" s="25" t="str">
        <f>JV9</f>
        <v>kWh</v>
      </c>
      <c r="KA9" s="25" t="str">
        <f>JV9</f>
        <v>kWh</v>
      </c>
      <c r="KB9" s="25" t="str">
        <f>JV9</f>
        <v>kWh</v>
      </c>
      <c r="KC9" s="25" t="s">
        <v>187</v>
      </c>
      <c r="KG9" s="25" t="str">
        <f>KC9</f>
        <v>Sqrt(therms)</v>
      </c>
      <c r="KH9" s="25" t="str">
        <f>KC9</f>
        <v>Sqrt(therms)</v>
      </c>
      <c r="KI9" s="25" t="str">
        <f>KC9</f>
        <v>Sqrt(therms)</v>
      </c>
      <c r="KJ9" s="25" t="s">
        <v>188</v>
      </c>
      <c r="KN9" s="25" t="str">
        <f>KJ9</f>
        <v>Sqrt(kW)</v>
      </c>
      <c r="KO9" s="25" t="str">
        <f>KJ9</f>
        <v>Sqrt(kW)</v>
      </c>
      <c r="KP9" s="25" t="str">
        <f>KJ9</f>
        <v>Sqrt(kW)</v>
      </c>
      <c r="KQ9" s="25" t="s">
        <v>539</v>
      </c>
      <c r="KU9" s="25" t="str">
        <f>KQ9</f>
        <v>(kWh)^-2.75</v>
      </c>
      <c r="KV9" s="25" t="str">
        <f>KQ9</f>
        <v>(kWh)^-2.75</v>
      </c>
      <c r="KW9" s="25" t="str">
        <f>KQ9</f>
        <v>(kWh)^-2.75</v>
      </c>
      <c r="KX9" s="25" t="s">
        <v>187</v>
      </c>
      <c r="LB9" s="25" t="str">
        <f>KX9</f>
        <v>Sqrt(therms)</v>
      </c>
      <c r="LC9" s="25" t="str">
        <f>KX9</f>
        <v>Sqrt(therms)</v>
      </c>
      <c r="LD9" s="25" t="str">
        <f>KX9</f>
        <v>Sqrt(therms)</v>
      </c>
      <c r="LE9" s="25" t="s">
        <v>188</v>
      </c>
      <c r="LI9" s="25" t="str">
        <f>LE9</f>
        <v>Sqrt(kW)</v>
      </c>
      <c r="LJ9" s="25" t="str">
        <f>LE9</f>
        <v>Sqrt(kW)</v>
      </c>
      <c r="LK9" s="25" t="str">
        <f>LE9</f>
        <v>Sqrt(kW)</v>
      </c>
      <c r="LL9" s="25" t="s">
        <v>463</v>
      </c>
      <c r="LP9" s="25" t="str">
        <f>LL9</f>
        <v>(kWh)^-1.72</v>
      </c>
      <c r="LQ9" s="25" t="str">
        <f>LL9</f>
        <v>(kWh)^-1.72</v>
      </c>
      <c r="LR9" s="25" t="str">
        <f>LL9</f>
        <v>(kWh)^-1.72</v>
      </c>
      <c r="LS9" s="25" t="s">
        <v>187</v>
      </c>
      <c r="LW9" s="25" t="str">
        <f>LS9</f>
        <v>Sqrt(therms)</v>
      </c>
      <c r="LX9" s="25" t="str">
        <f>LS9</f>
        <v>Sqrt(therms)</v>
      </c>
      <c r="LY9" s="25" t="str">
        <f>LS9</f>
        <v>Sqrt(therms)</v>
      </c>
      <c r="LZ9" s="25" t="s">
        <v>188</v>
      </c>
      <c r="MD9" s="25" t="str">
        <f>LZ9</f>
        <v>Sqrt(kW)</v>
      </c>
      <c r="ME9" s="25" t="str">
        <f>LZ9</f>
        <v>Sqrt(kW)</v>
      </c>
      <c r="MF9" s="25" t="str">
        <f>LZ9</f>
        <v>Sqrt(kW)</v>
      </c>
      <c r="MG9" s="25" t="s">
        <v>59</v>
      </c>
      <c r="MK9" s="25" t="str">
        <f>MG9</f>
        <v>kWh</v>
      </c>
      <c r="ML9" s="25" t="str">
        <f>MG9</f>
        <v>kWh</v>
      </c>
      <c r="MM9" s="25" t="str">
        <f>MG9</f>
        <v>kWh</v>
      </c>
      <c r="MN9" s="25" t="s">
        <v>187</v>
      </c>
      <c r="MR9" s="25" t="str">
        <f>MN9</f>
        <v>Sqrt(therms)</v>
      </c>
      <c r="MS9" s="25" t="str">
        <f>MN9</f>
        <v>Sqrt(therms)</v>
      </c>
      <c r="MT9" s="25" t="str">
        <f>MN9</f>
        <v>Sqrt(therms)</v>
      </c>
      <c r="MU9" s="25" t="s">
        <v>188</v>
      </c>
      <c r="MY9" s="25" t="str">
        <f>MU9</f>
        <v>Sqrt(kW)</v>
      </c>
      <c r="MZ9" s="25" t="str">
        <f>MU9</f>
        <v>Sqrt(kW)</v>
      </c>
      <c r="NA9" s="25" t="str">
        <f>MU9</f>
        <v>Sqrt(kW)</v>
      </c>
      <c r="NB9" s="25" t="s">
        <v>540</v>
      </c>
      <c r="NF9" s="25" t="str">
        <f>NB9</f>
        <v>(kWh)^-2.63</v>
      </c>
      <c r="NG9" s="25" t="str">
        <f>NB9</f>
        <v>(kWh)^-2.63</v>
      </c>
      <c r="NH9" s="25" t="str">
        <f>NB9</f>
        <v>(kWh)^-2.63</v>
      </c>
      <c r="NI9" s="25" t="s">
        <v>187</v>
      </c>
      <c r="NM9" s="25" t="str">
        <f>NI9</f>
        <v>Sqrt(therms)</v>
      </c>
      <c r="NN9" s="25" t="str">
        <f>NI9</f>
        <v>Sqrt(therms)</v>
      </c>
      <c r="NO9" s="25" t="str">
        <f>NI9</f>
        <v>Sqrt(therms)</v>
      </c>
      <c r="NP9" s="25" t="s">
        <v>188</v>
      </c>
      <c r="NT9" s="25" t="str">
        <f>NP9</f>
        <v>Sqrt(kW)</v>
      </c>
      <c r="NU9" s="25" t="str">
        <f>NP9</f>
        <v>Sqrt(kW)</v>
      </c>
      <c r="NV9" s="25" t="str">
        <f>NP9</f>
        <v>Sqrt(kW)</v>
      </c>
      <c r="NW9" s="25" t="s">
        <v>541</v>
      </c>
      <c r="OA9" s="25" t="str">
        <f>NW9</f>
        <v>(kWh)^-2.65</v>
      </c>
      <c r="OB9" s="25" t="str">
        <f>NW9</f>
        <v>(kWh)^-2.65</v>
      </c>
      <c r="OC9" s="25" t="str">
        <f>NW9</f>
        <v>(kWh)^-2.65</v>
      </c>
      <c r="OD9" s="25" t="s">
        <v>187</v>
      </c>
      <c r="OH9" s="25" t="str">
        <f>OD9</f>
        <v>Sqrt(therms)</v>
      </c>
      <c r="OI9" s="25" t="str">
        <f>OD9</f>
        <v>Sqrt(therms)</v>
      </c>
      <c r="OJ9" s="25" t="str">
        <f>OD9</f>
        <v>Sqrt(therms)</v>
      </c>
      <c r="OK9" s="25" t="s">
        <v>188</v>
      </c>
      <c r="OO9" s="25" t="str">
        <f>OK9</f>
        <v>Sqrt(kW)</v>
      </c>
      <c r="OP9" s="25" t="str">
        <f>OK9</f>
        <v>Sqrt(kW)</v>
      </c>
      <c r="OQ9" s="25" t="str">
        <f>OK9</f>
        <v>Sqrt(kW)</v>
      </c>
      <c r="OR9" s="25" t="s">
        <v>542</v>
      </c>
      <c r="OV9" s="25" t="str">
        <f>OR9</f>
        <v>(kWh)^-1.31</v>
      </c>
      <c r="OW9" s="25" t="str">
        <f>OR9</f>
        <v>(kWh)^-1.31</v>
      </c>
      <c r="OX9" s="25" t="str">
        <f>OR9</f>
        <v>(kWh)^-1.31</v>
      </c>
      <c r="OY9" s="25" t="s">
        <v>187</v>
      </c>
      <c r="PC9" s="25" t="str">
        <f>OY9</f>
        <v>Sqrt(therms)</v>
      </c>
      <c r="PD9" s="25" t="str">
        <f>OY9</f>
        <v>Sqrt(therms)</v>
      </c>
      <c r="PE9" s="25" t="str">
        <f>OY9</f>
        <v>Sqrt(therms)</v>
      </c>
      <c r="PF9" s="25" t="s">
        <v>188</v>
      </c>
      <c r="PJ9" s="25" t="str">
        <f>PF9</f>
        <v>Sqrt(kW)</v>
      </c>
      <c r="PK9" s="25" t="str">
        <f>PF9</f>
        <v>Sqrt(kW)</v>
      </c>
      <c r="PL9" s="25" t="str">
        <f>PF9</f>
        <v>Sqrt(kW)</v>
      </c>
      <c r="PM9" s="25" t="s">
        <v>543</v>
      </c>
      <c r="PQ9" s="25" t="str">
        <f>PM9</f>
        <v>(kWh)^-2.64</v>
      </c>
      <c r="PR9" s="25" t="str">
        <f>PM9</f>
        <v>(kWh)^-2.64</v>
      </c>
      <c r="PS9" s="25" t="str">
        <f>PM9</f>
        <v>(kWh)^-2.64</v>
      </c>
      <c r="PT9" s="25" t="s">
        <v>187</v>
      </c>
      <c r="PX9" s="25" t="str">
        <f>PT9</f>
        <v>Sqrt(therms)</v>
      </c>
      <c r="PY9" s="25" t="str">
        <f>PT9</f>
        <v>Sqrt(therms)</v>
      </c>
      <c r="PZ9" s="25" t="str">
        <f>PT9</f>
        <v>Sqrt(therms)</v>
      </c>
      <c r="QA9" s="25" t="s">
        <v>188</v>
      </c>
      <c r="QE9" s="25" t="str">
        <f>QA9</f>
        <v>Sqrt(kW)</v>
      </c>
      <c r="QF9" s="25" t="str">
        <f>QA9</f>
        <v>Sqrt(kW)</v>
      </c>
      <c r="QG9" s="25" t="str">
        <f>QA9</f>
        <v>Sqrt(kW)</v>
      </c>
      <c r="QH9" s="25" t="s">
        <v>196</v>
      </c>
      <c r="QL9" s="25" t="str">
        <f>QH9</f>
        <v>1/Sqrt(kWh)</v>
      </c>
      <c r="QM9" s="25" t="str">
        <f>QH9</f>
        <v>1/Sqrt(kWh)</v>
      </c>
      <c r="QN9" s="25" t="str">
        <f>QH9</f>
        <v>1/Sqrt(kWh)</v>
      </c>
      <c r="QO9" s="25" t="s">
        <v>187</v>
      </c>
      <c r="QS9" s="25" t="str">
        <f>QO9</f>
        <v>Sqrt(therms)</v>
      </c>
      <c r="QT9" s="25" t="str">
        <f>QO9</f>
        <v>Sqrt(therms)</v>
      </c>
      <c r="QU9" s="25" t="str">
        <f>QO9</f>
        <v>Sqrt(therms)</v>
      </c>
      <c r="QV9" s="25" t="s">
        <v>188</v>
      </c>
      <c r="QZ9" s="25" t="str">
        <f>QV9</f>
        <v>Sqrt(kW)</v>
      </c>
      <c r="RA9" s="25" t="str">
        <f>QV9</f>
        <v>Sqrt(kW)</v>
      </c>
      <c r="RB9" s="25" t="str">
        <f>QV9</f>
        <v>Sqrt(kW)</v>
      </c>
      <c r="RC9" s="25" t="s">
        <v>463</v>
      </c>
      <c r="RG9" s="25" t="str">
        <f>RC9</f>
        <v>(kWh)^-1.72</v>
      </c>
      <c r="RH9" s="25" t="str">
        <f>RC9</f>
        <v>(kWh)^-1.72</v>
      </c>
      <c r="RI9" s="25" t="str">
        <f>RC9</f>
        <v>(kWh)^-1.72</v>
      </c>
      <c r="RJ9" s="25" t="s">
        <v>187</v>
      </c>
      <c r="RN9" s="25" t="str">
        <f>RJ9</f>
        <v>Sqrt(therms)</v>
      </c>
      <c r="RO9" s="25" t="str">
        <f>RJ9</f>
        <v>Sqrt(therms)</v>
      </c>
      <c r="RP9" s="25" t="str">
        <f>RJ9</f>
        <v>Sqrt(therms)</v>
      </c>
      <c r="RQ9" s="25" t="s">
        <v>188</v>
      </c>
      <c r="RU9" s="25" t="str">
        <f>RQ9</f>
        <v>Sqrt(kW)</v>
      </c>
      <c r="RV9" s="25" t="str">
        <f>RQ9</f>
        <v>Sqrt(kW)</v>
      </c>
      <c r="RW9" s="25" t="str">
        <f>RQ9</f>
        <v>Sqrt(kW)</v>
      </c>
      <c r="RX9" s="25" t="s">
        <v>464</v>
      </c>
      <c r="SB9" s="25" t="str">
        <f>RX9</f>
        <v>Log10(kWh)</v>
      </c>
      <c r="SC9" s="25" t="str">
        <f>RX9</f>
        <v>Log10(kWh)</v>
      </c>
      <c r="SD9" s="25" t="str">
        <f>RX9</f>
        <v>Log10(kWh)</v>
      </c>
      <c r="SE9" s="25" t="s">
        <v>187</v>
      </c>
      <c r="SI9" s="25" t="str">
        <f>SE9</f>
        <v>Sqrt(therms)</v>
      </c>
      <c r="SJ9" s="25" t="str">
        <f>SE9</f>
        <v>Sqrt(therms)</v>
      </c>
      <c r="SK9" s="25" t="str">
        <f>SE9</f>
        <v>Sqrt(therms)</v>
      </c>
      <c r="SL9" s="25" t="s">
        <v>188</v>
      </c>
      <c r="SP9" s="25" t="str">
        <f>SL9</f>
        <v>Sqrt(kW)</v>
      </c>
      <c r="SQ9" s="25" t="str">
        <f>SL9</f>
        <v>Sqrt(kW)</v>
      </c>
      <c r="SR9" s="25" t="str">
        <f>SL9</f>
        <v>Sqrt(kW)</v>
      </c>
      <c r="SS9" s="25" t="s">
        <v>59</v>
      </c>
      <c r="SW9" s="25" t="str">
        <f>SS9</f>
        <v>kWh</v>
      </c>
      <c r="SX9" s="25" t="str">
        <f>SS9</f>
        <v>kWh</v>
      </c>
      <c r="SY9" s="25" t="str">
        <f>SS9</f>
        <v>kWh</v>
      </c>
      <c r="SZ9" s="25" t="s">
        <v>187</v>
      </c>
      <c r="TD9" s="25" t="str">
        <f>SZ9</f>
        <v>Sqrt(therms)</v>
      </c>
      <c r="TE9" s="25" t="str">
        <f>SZ9</f>
        <v>Sqrt(therms)</v>
      </c>
      <c r="TF9" s="25" t="str">
        <f>SZ9</f>
        <v>Sqrt(therms)</v>
      </c>
      <c r="TG9" s="25" t="s">
        <v>60</v>
      </c>
      <c r="TK9" s="25" t="str">
        <f>TG9</f>
        <v>kW</v>
      </c>
      <c r="TL9" s="25" t="str">
        <f>TG9</f>
        <v>kW</v>
      </c>
      <c r="TM9" s="25" t="str">
        <f>TG9</f>
        <v>kW</v>
      </c>
      <c r="TN9" s="25" t="s">
        <v>59</v>
      </c>
      <c r="TR9" s="25" t="str">
        <f>TN9</f>
        <v>kWh</v>
      </c>
      <c r="TS9" s="25" t="str">
        <f>TN9</f>
        <v>kWh</v>
      </c>
      <c r="TT9" s="25" t="str">
        <f>TN9</f>
        <v>kWh</v>
      </c>
      <c r="TU9" s="25" t="s">
        <v>187</v>
      </c>
      <c r="TY9" s="25" t="str">
        <f>TU9</f>
        <v>Sqrt(therms)</v>
      </c>
      <c r="TZ9" s="25" t="str">
        <f>TU9</f>
        <v>Sqrt(therms)</v>
      </c>
      <c r="UA9" s="25" t="str">
        <f>TU9</f>
        <v>Sqrt(therms)</v>
      </c>
      <c r="UB9" s="25" t="s">
        <v>60</v>
      </c>
      <c r="UF9" s="25" t="str">
        <f>UB9</f>
        <v>kW</v>
      </c>
      <c r="UG9" s="25" t="str">
        <f>UB9</f>
        <v>kW</v>
      </c>
      <c r="UH9" s="25" t="str">
        <f>UB9</f>
        <v>kW</v>
      </c>
      <c r="UI9" s="25" t="s">
        <v>59</v>
      </c>
      <c r="UM9" s="25" t="str">
        <f>UI9</f>
        <v>kWh</v>
      </c>
      <c r="UN9" s="25" t="str">
        <f>UI9</f>
        <v>kWh</v>
      </c>
      <c r="UO9" s="25" t="str">
        <f>UI9</f>
        <v>kWh</v>
      </c>
      <c r="UP9" s="25" t="s">
        <v>187</v>
      </c>
      <c r="UT9" s="25" t="str">
        <f>UP9</f>
        <v>Sqrt(therms)</v>
      </c>
      <c r="UU9" s="25" t="str">
        <f>UP9</f>
        <v>Sqrt(therms)</v>
      </c>
      <c r="UV9" s="25" t="str">
        <f>UP9</f>
        <v>Sqrt(therms)</v>
      </c>
      <c r="UW9" s="25" t="s">
        <v>60</v>
      </c>
      <c r="VA9" s="25" t="str">
        <f>UW9</f>
        <v>kW</v>
      </c>
      <c r="VB9" s="25" t="str">
        <f>UW9</f>
        <v>kW</v>
      </c>
      <c r="VC9" s="25" t="str">
        <f>UW9</f>
        <v>kW</v>
      </c>
      <c r="VD9" s="25" t="s">
        <v>59</v>
      </c>
      <c r="VH9" s="25" t="str">
        <f>VD9</f>
        <v>kWh</v>
      </c>
      <c r="VI9" s="25" t="str">
        <f>VD9</f>
        <v>kWh</v>
      </c>
      <c r="VJ9" s="25" t="str">
        <f>VD9</f>
        <v>kWh</v>
      </c>
      <c r="VK9" s="25" t="s">
        <v>187</v>
      </c>
      <c r="VO9" s="25" t="str">
        <f>VK9</f>
        <v>Sqrt(therms)</v>
      </c>
      <c r="VP9" s="25" t="str">
        <f>VK9</f>
        <v>Sqrt(therms)</v>
      </c>
      <c r="VQ9" s="25" t="str">
        <f>VK9</f>
        <v>Sqrt(therms)</v>
      </c>
      <c r="VR9" s="25" t="s">
        <v>60</v>
      </c>
      <c r="VV9" s="25" t="str">
        <f>VR9</f>
        <v>kW</v>
      </c>
      <c r="VW9" s="25" t="str">
        <f>VR9</f>
        <v>kW</v>
      </c>
      <c r="VX9" s="25" t="str">
        <f>VR9</f>
        <v>kW</v>
      </c>
      <c r="VY9" s="25" t="s">
        <v>59</v>
      </c>
      <c r="WC9" s="25" t="str">
        <f>VY9</f>
        <v>kWh</v>
      </c>
      <c r="WD9" s="25" t="str">
        <f>VY9</f>
        <v>kWh</v>
      </c>
      <c r="WE9" s="25" t="str">
        <f>VY9</f>
        <v>kWh</v>
      </c>
      <c r="WF9" s="25" t="s">
        <v>187</v>
      </c>
      <c r="WJ9" s="25" t="str">
        <f>WF9</f>
        <v>Sqrt(therms)</v>
      </c>
      <c r="WK9" s="25" t="str">
        <f>WF9</f>
        <v>Sqrt(therms)</v>
      </c>
      <c r="WL9" s="25" t="str">
        <f>WF9</f>
        <v>Sqrt(therms)</v>
      </c>
      <c r="WM9" s="25" t="s">
        <v>60</v>
      </c>
      <c r="WQ9" s="25" t="str">
        <f>WM9</f>
        <v>kW</v>
      </c>
      <c r="WR9" s="25" t="str">
        <f>WM9</f>
        <v>kW</v>
      </c>
      <c r="WS9" s="25" t="str">
        <f>WM9</f>
        <v>kW</v>
      </c>
      <c r="WT9" s="25" t="s">
        <v>59</v>
      </c>
      <c r="WX9" s="25" t="str">
        <f>WT9</f>
        <v>kWh</v>
      </c>
      <c r="WY9" s="25" t="str">
        <f>WT9</f>
        <v>kWh</v>
      </c>
      <c r="WZ9" s="25" t="str">
        <f>WT9</f>
        <v>kWh</v>
      </c>
      <c r="XA9" s="25" t="s">
        <v>187</v>
      </c>
      <c r="XE9" s="25" t="str">
        <f>XA9</f>
        <v>Sqrt(therms)</v>
      </c>
      <c r="XF9" s="25" t="str">
        <f>XA9</f>
        <v>Sqrt(therms)</v>
      </c>
      <c r="XG9" s="25" t="str">
        <f>XA9</f>
        <v>Sqrt(therms)</v>
      </c>
      <c r="XH9" s="25" t="s">
        <v>60</v>
      </c>
      <c r="XL9" s="25" t="str">
        <f>XH9</f>
        <v>kW</v>
      </c>
      <c r="XM9" s="25" t="str">
        <f>XH9</f>
        <v>kW</v>
      </c>
      <c r="XN9" s="25" t="str">
        <f>XH9</f>
        <v>kW</v>
      </c>
      <c r="XO9" s="25" t="s">
        <v>59</v>
      </c>
      <c r="XS9" s="25" t="str">
        <f>XO9</f>
        <v>kWh</v>
      </c>
      <c r="XT9" s="25" t="str">
        <f>XO9</f>
        <v>kWh</v>
      </c>
      <c r="XU9" s="25" t="str">
        <f>XO9</f>
        <v>kWh</v>
      </c>
      <c r="XV9" s="25" t="s">
        <v>187</v>
      </c>
      <c r="XZ9" s="25" t="str">
        <f>XV9</f>
        <v>Sqrt(therms)</v>
      </c>
      <c r="YA9" s="25" t="str">
        <f>XV9</f>
        <v>Sqrt(therms)</v>
      </c>
      <c r="YB9" s="25" t="str">
        <f>XV9</f>
        <v>Sqrt(therms)</v>
      </c>
      <c r="YC9" s="25" t="s">
        <v>60</v>
      </c>
      <c r="YG9" s="25" t="str">
        <f>YC9</f>
        <v>kW</v>
      </c>
      <c r="YH9" s="25" t="str">
        <f>YC9</f>
        <v>kW</v>
      </c>
      <c r="YI9" s="25" t="str">
        <f>YC9</f>
        <v>kW</v>
      </c>
      <c r="YJ9" s="25" t="s">
        <v>59</v>
      </c>
      <c r="YN9" s="25" t="str">
        <f>YJ9</f>
        <v>kWh</v>
      </c>
      <c r="YO9" s="25" t="str">
        <f>YJ9</f>
        <v>kWh</v>
      </c>
      <c r="YP9" s="25" t="str">
        <f>YJ9</f>
        <v>kWh</v>
      </c>
      <c r="YQ9" s="25" t="s">
        <v>187</v>
      </c>
      <c r="YU9" s="25" t="str">
        <f>YQ9</f>
        <v>Sqrt(therms)</v>
      </c>
      <c r="YV9" s="25" t="str">
        <f>YQ9</f>
        <v>Sqrt(therms)</v>
      </c>
      <c r="YW9" s="25" t="str">
        <f>YQ9</f>
        <v>Sqrt(therms)</v>
      </c>
      <c r="YX9" s="25" t="s">
        <v>60</v>
      </c>
      <c r="ZB9" s="25" t="str">
        <f>YX9</f>
        <v>kW</v>
      </c>
      <c r="ZC9" s="25" t="str">
        <f>YX9</f>
        <v>kW</v>
      </c>
      <c r="ZD9" s="25" t="str">
        <f>YX9</f>
        <v>kW</v>
      </c>
      <c r="ZE9" s="25" t="s">
        <v>59</v>
      </c>
      <c r="ZI9" s="25" t="str">
        <f>ZE9</f>
        <v>kWh</v>
      </c>
      <c r="ZJ9" s="25" t="str">
        <f>ZE9</f>
        <v>kWh</v>
      </c>
      <c r="ZK9" s="25" t="str">
        <f>ZE9</f>
        <v>kWh</v>
      </c>
      <c r="ZL9" s="25" t="s">
        <v>187</v>
      </c>
      <c r="ZP9" s="25" t="str">
        <f>ZL9</f>
        <v>Sqrt(therms)</v>
      </c>
      <c r="ZQ9" s="25" t="str">
        <f>ZL9</f>
        <v>Sqrt(therms)</v>
      </c>
      <c r="ZR9" s="25" t="str">
        <f>ZL9</f>
        <v>Sqrt(therms)</v>
      </c>
      <c r="ZS9" s="25" t="s">
        <v>60</v>
      </c>
      <c r="ZW9" s="25" t="str">
        <f>ZS9</f>
        <v>kW</v>
      </c>
      <c r="ZX9" s="25" t="str">
        <f>ZS9</f>
        <v>kW</v>
      </c>
      <c r="ZY9" s="25" t="str">
        <f>ZS9</f>
        <v>kW</v>
      </c>
      <c r="ZZ9" s="25" t="s">
        <v>544</v>
      </c>
      <c r="AAD9" s="25" t="str">
        <f>ZZ9</f>
        <v>(kWh)^-2.73</v>
      </c>
      <c r="AAE9" s="25" t="str">
        <f>ZZ9</f>
        <v>(kWh)^-2.73</v>
      </c>
      <c r="AAF9" s="25" t="str">
        <f>ZZ9</f>
        <v>(kWh)^-2.73</v>
      </c>
      <c r="AAG9" s="25" t="s">
        <v>187</v>
      </c>
      <c r="AAK9" s="25" t="str">
        <f>AAG9</f>
        <v>Sqrt(therms)</v>
      </c>
      <c r="AAL9" s="25" t="str">
        <f>AAG9</f>
        <v>Sqrt(therms)</v>
      </c>
      <c r="AAM9" s="25" t="str">
        <f>AAG9</f>
        <v>Sqrt(therms)</v>
      </c>
      <c r="AAN9" s="25" t="s">
        <v>60</v>
      </c>
      <c r="AAR9" s="25" t="str">
        <f>AAN9</f>
        <v>kW</v>
      </c>
      <c r="AAS9" s="25" t="str">
        <f>AAN9</f>
        <v>kW</v>
      </c>
      <c r="AAT9" s="25" t="str">
        <f>AAN9</f>
        <v>kW</v>
      </c>
      <c r="AAU9" s="25" t="s">
        <v>59</v>
      </c>
      <c r="AAY9" s="25" t="str">
        <f>AAU9</f>
        <v>kWh</v>
      </c>
      <c r="AAZ9" s="25" t="str">
        <f>AAU9</f>
        <v>kWh</v>
      </c>
      <c r="ABA9" s="25" t="str">
        <f>AAU9</f>
        <v>kWh</v>
      </c>
      <c r="ABB9" s="25" t="s">
        <v>187</v>
      </c>
      <c r="ABF9" s="25" t="str">
        <f>ABB9</f>
        <v>Sqrt(therms)</v>
      </c>
      <c r="ABG9" s="25" t="str">
        <f>ABB9</f>
        <v>Sqrt(therms)</v>
      </c>
      <c r="ABH9" s="25" t="str">
        <f>ABB9</f>
        <v>Sqrt(therms)</v>
      </c>
      <c r="ABI9" s="25" t="s">
        <v>60</v>
      </c>
      <c r="ABM9" s="25" t="str">
        <f>ABI9</f>
        <v>kW</v>
      </c>
      <c r="ABN9" s="25" t="str">
        <f>ABI9</f>
        <v>kW</v>
      </c>
      <c r="ABO9" s="25" t="str">
        <f>ABI9</f>
        <v>kW</v>
      </c>
      <c r="ABP9" s="25" t="s">
        <v>462</v>
      </c>
      <c r="ABT9" s="25" t="str">
        <f>ABP9</f>
        <v>(kWh)^-2.15</v>
      </c>
      <c r="ABU9" s="25" t="str">
        <f>ABP9</f>
        <v>(kWh)^-2.15</v>
      </c>
      <c r="ABV9" s="25" t="str">
        <f>ABP9</f>
        <v>(kWh)^-2.15</v>
      </c>
      <c r="ABW9" s="25" t="s">
        <v>187</v>
      </c>
      <c r="ACA9" s="25" t="str">
        <f>ABW9</f>
        <v>Sqrt(therms)</v>
      </c>
      <c r="ACB9" s="25" t="str">
        <f>ABW9</f>
        <v>Sqrt(therms)</v>
      </c>
      <c r="ACC9" s="25" t="str">
        <f>ABW9</f>
        <v>Sqrt(therms)</v>
      </c>
      <c r="ACD9" s="25" t="s">
        <v>60</v>
      </c>
      <c r="ACH9" s="25" t="str">
        <f>ACD9</f>
        <v>kW</v>
      </c>
      <c r="ACI9" s="25" t="str">
        <f>ACD9</f>
        <v>kW</v>
      </c>
      <c r="ACJ9" s="25" t="str">
        <f>ACD9</f>
        <v>kW</v>
      </c>
      <c r="ACK9" s="25" t="s">
        <v>59</v>
      </c>
      <c r="ACO9" s="25" t="str">
        <f>ACK9</f>
        <v>kWh</v>
      </c>
      <c r="ACP9" s="25" t="str">
        <f>ACK9</f>
        <v>kWh</v>
      </c>
      <c r="ACQ9" s="25" t="str">
        <f>ACK9</f>
        <v>kWh</v>
      </c>
      <c r="ACR9" s="25" t="s">
        <v>187</v>
      </c>
      <c r="ACV9" s="25" t="str">
        <f>ACR9</f>
        <v>Sqrt(therms)</v>
      </c>
      <c r="ACW9" s="25" t="str">
        <f>ACR9</f>
        <v>Sqrt(therms)</v>
      </c>
      <c r="ACX9" s="25" t="str">
        <f>ACR9</f>
        <v>Sqrt(therms)</v>
      </c>
      <c r="ACY9" s="25" t="s">
        <v>60</v>
      </c>
      <c r="ADC9" s="25" t="str">
        <f>ACY9</f>
        <v>kW</v>
      </c>
      <c r="ADD9" s="25" t="str">
        <f>ACY9</f>
        <v>kW</v>
      </c>
      <c r="ADE9" s="25" t="str">
        <f>ACY9</f>
        <v>kW</v>
      </c>
      <c r="ADF9" s="25" t="s">
        <v>59</v>
      </c>
      <c r="ADJ9" s="25" t="str">
        <f>ADF9</f>
        <v>kWh</v>
      </c>
      <c r="ADK9" s="25" t="str">
        <f>ADF9</f>
        <v>kWh</v>
      </c>
      <c r="ADL9" s="25" t="str">
        <f>ADF9</f>
        <v>kWh</v>
      </c>
      <c r="ADM9" s="25" t="s">
        <v>187</v>
      </c>
      <c r="ADQ9" s="25" t="str">
        <f>ADM9</f>
        <v>Sqrt(therms)</v>
      </c>
      <c r="ADR9" s="25" t="str">
        <f>ADM9</f>
        <v>Sqrt(therms)</v>
      </c>
      <c r="ADS9" s="25" t="str">
        <f>ADM9</f>
        <v>Sqrt(therms)</v>
      </c>
      <c r="ADT9" s="25" t="s">
        <v>60</v>
      </c>
      <c r="ADX9" s="25" t="str">
        <f>ADT9</f>
        <v>kW</v>
      </c>
      <c r="ADY9" s="25" t="str">
        <f>ADT9</f>
        <v>kW</v>
      </c>
      <c r="ADZ9" s="25" t="str">
        <f>ADT9</f>
        <v>kW</v>
      </c>
      <c r="AEA9" s="25" t="s">
        <v>59</v>
      </c>
      <c r="AEE9" s="25" t="str">
        <f>AEA9</f>
        <v>kWh</v>
      </c>
      <c r="AEF9" s="25" t="str">
        <f>AEA9</f>
        <v>kWh</v>
      </c>
      <c r="AEG9" s="25" t="str">
        <f>AEA9</f>
        <v>kWh</v>
      </c>
      <c r="AEH9" s="25" t="s">
        <v>187</v>
      </c>
      <c r="AEL9" s="25" t="str">
        <f>AEH9</f>
        <v>Sqrt(therms)</v>
      </c>
      <c r="AEM9" s="25" t="str">
        <f>AEH9</f>
        <v>Sqrt(therms)</v>
      </c>
      <c r="AEN9" s="25" t="str">
        <f>AEH9</f>
        <v>Sqrt(therms)</v>
      </c>
      <c r="AEO9" s="25" t="s">
        <v>60</v>
      </c>
      <c r="AES9" s="25" t="str">
        <f>AEO9</f>
        <v>kW</v>
      </c>
      <c r="AET9" s="25" t="str">
        <f>AEO9</f>
        <v>kW</v>
      </c>
      <c r="AEU9" s="25" t="str">
        <f>AEO9</f>
        <v>kW</v>
      </c>
      <c r="AEV9" s="25" t="s">
        <v>59</v>
      </c>
      <c r="AEZ9" s="25" t="str">
        <f>AEV9</f>
        <v>kWh</v>
      </c>
      <c r="AFA9" s="25" t="str">
        <f>AEV9</f>
        <v>kWh</v>
      </c>
      <c r="AFB9" s="25" t="str">
        <f>AEV9</f>
        <v>kWh</v>
      </c>
      <c r="AFC9" s="25" t="s">
        <v>187</v>
      </c>
      <c r="AFG9" s="25" t="str">
        <f>AFC9</f>
        <v>Sqrt(therms)</v>
      </c>
      <c r="AFH9" s="25" t="str">
        <f>AFC9</f>
        <v>Sqrt(therms)</v>
      </c>
      <c r="AFI9" s="25" t="str">
        <f>AFC9</f>
        <v>Sqrt(therms)</v>
      </c>
      <c r="AFJ9" s="25" t="s">
        <v>60</v>
      </c>
      <c r="AFN9" s="25" t="str">
        <f>AFJ9</f>
        <v>kW</v>
      </c>
      <c r="AFO9" s="25" t="str">
        <f>AFJ9</f>
        <v>kW</v>
      </c>
      <c r="AFP9" s="25" t="str">
        <f>AFJ9</f>
        <v>kW</v>
      </c>
      <c r="AFQ9" s="25" t="s">
        <v>59</v>
      </c>
      <c r="AFU9" s="25" t="str">
        <f>AFQ9</f>
        <v>kWh</v>
      </c>
      <c r="AFV9" s="25" t="str">
        <f>AFQ9</f>
        <v>kWh</v>
      </c>
      <c r="AFW9" s="25" t="str">
        <f>AFQ9</f>
        <v>kWh</v>
      </c>
      <c r="AFX9" s="25" t="s">
        <v>187</v>
      </c>
      <c r="AGB9" s="25" t="str">
        <f>AFX9</f>
        <v>Sqrt(therms)</v>
      </c>
      <c r="AGC9" s="25" t="str">
        <f>AFX9</f>
        <v>Sqrt(therms)</v>
      </c>
      <c r="AGD9" s="25" t="str">
        <f>AFX9</f>
        <v>Sqrt(therms)</v>
      </c>
      <c r="AGE9" s="25" t="s">
        <v>60</v>
      </c>
      <c r="AGI9" s="25" t="str">
        <f>AGE9</f>
        <v>kW</v>
      </c>
      <c r="AGJ9" s="25" t="str">
        <f>AGE9</f>
        <v>kW</v>
      </c>
      <c r="AGK9" s="25" t="str">
        <f>AGE9</f>
        <v>kW</v>
      </c>
      <c r="AGL9" s="25" t="s">
        <v>59</v>
      </c>
      <c r="AGP9" s="25" t="str">
        <f>AGL9</f>
        <v>kWh</v>
      </c>
      <c r="AGQ9" s="25" t="str">
        <f>AGL9</f>
        <v>kWh</v>
      </c>
      <c r="AGR9" s="25" t="str">
        <f>AGL9</f>
        <v>kWh</v>
      </c>
      <c r="AGS9" s="25" t="s">
        <v>187</v>
      </c>
      <c r="AGW9" s="25" t="str">
        <f>AGS9</f>
        <v>Sqrt(therms)</v>
      </c>
      <c r="AGX9" s="25" t="str">
        <f>AGS9</f>
        <v>Sqrt(therms)</v>
      </c>
      <c r="AGY9" s="25" t="str">
        <f>AGS9</f>
        <v>Sqrt(therms)</v>
      </c>
      <c r="AGZ9" s="25" t="s">
        <v>188</v>
      </c>
      <c r="AHD9" s="25" t="str">
        <f>AGZ9</f>
        <v>Sqrt(kW)</v>
      </c>
      <c r="AHE9" s="25" t="str">
        <f>AGZ9</f>
        <v>Sqrt(kW)</v>
      </c>
      <c r="AHF9" s="25" t="str">
        <f>AGZ9</f>
        <v>Sqrt(kW)</v>
      </c>
      <c r="AHG9" s="25" t="s">
        <v>59</v>
      </c>
      <c r="AHK9" s="25" t="str">
        <f>AHG9</f>
        <v>kWh</v>
      </c>
      <c r="AHL9" s="25" t="str">
        <f>AHG9</f>
        <v>kWh</v>
      </c>
      <c r="AHM9" s="25" t="str">
        <f>AHG9</f>
        <v>kWh</v>
      </c>
      <c r="AHN9" s="25" t="s">
        <v>187</v>
      </c>
      <c r="AHR9" s="25" t="str">
        <f>AHN9</f>
        <v>Sqrt(therms)</v>
      </c>
      <c r="AHS9" s="25" t="str">
        <f>AHN9</f>
        <v>Sqrt(therms)</v>
      </c>
      <c r="AHT9" s="25" t="str">
        <f>AHN9</f>
        <v>Sqrt(therms)</v>
      </c>
      <c r="AHU9" s="25" t="s">
        <v>60</v>
      </c>
      <c r="AHY9" s="25" t="str">
        <f>AHU9</f>
        <v>kW</v>
      </c>
      <c r="AHZ9" s="25" t="str">
        <f>AHU9</f>
        <v>kW</v>
      </c>
      <c r="AIA9" s="25" t="str">
        <f>AHU9</f>
        <v>kW</v>
      </c>
      <c r="AIB9" s="25" t="s">
        <v>59</v>
      </c>
      <c r="AIF9" s="25" t="str">
        <f>AIB9</f>
        <v>kWh</v>
      </c>
      <c r="AIG9" s="25" t="str">
        <f>AIB9</f>
        <v>kWh</v>
      </c>
      <c r="AIH9" s="25" t="str">
        <f>AIB9</f>
        <v>kWh</v>
      </c>
      <c r="AII9" s="25" t="s">
        <v>187</v>
      </c>
      <c r="AIM9" s="25" t="str">
        <f>AII9</f>
        <v>Sqrt(therms)</v>
      </c>
      <c r="AIN9" s="25" t="str">
        <f>AII9</f>
        <v>Sqrt(therms)</v>
      </c>
      <c r="AIO9" s="25" t="str">
        <f>AII9</f>
        <v>Sqrt(therms)</v>
      </c>
      <c r="AIP9" s="25" t="s">
        <v>60</v>
      </c>
      <c r="AIT9" s="25" t="str">
        <f>AIP9</f>
        <v>kW</v>
      </c>
      <c r="AIU9" s="25" t="str">
        <f>AIP9</f>
        <v>kW</v>
      </c>
      <c r="AIV9" s="25" t="str">
        <f>AIP9</f>
        <v>kW</v>
      </c>
      <c r="AIW9" s="25" t="s">
        <v>59</v>
      </c>
      <c r="AJA9" s="25" t="str">
        <f>AIW9</f>
        <v>kWh</v>
      </c>
      <c r="AJB9" s="25" t="str">
        <f>AIW9</f>
        <v>kWh</v>
      </c>
      <c r="AJC9" s="25" t="str">
        <f>AIW9</f>
        <v>kWh</v>
      </c>
      <c r="AJD9" s="25" t="s">
        <v>187</v>
      </c>
      <c r="AJH9" s="25" t="str">
        <f>AJD9</f>
        <v>Sqrt(therms)</v>
      </c>
      <c r="AJI9" s="25" t="str">
        <f>AJD9</f>
        <v>Sqrt(therms)</v>
      </c>
      <c r="AJJ9" s="25" t="str">
        <f>AJD9</f>
        <v>Sqrt(therms)</v>
      </c>
      <c r="AJK9" s="25" t="s">
        <v>60</v>
      </c>
      <c r="AJO9" s="25" t="str">
        <f>AJK9</f>
        <v>kW</v>
      </c>
      <c r="AJP9" s="25" t="str">
        <f>AJK9</f>
        <v>kW</v>
      </c>
      <c r="AJQ9" s="25" t="str">
        <f>AJK9</f>
        <v>kW</v>
      </c>
      <c r="AJR9" s="25" t="s">
        <v>59</v>
      </c>
      <c r="AJV9" s="25" t="str">
        <f>AJR9</f>
        <v>kWh</v>
      </c>
      <c r="AJW9" s="25" t="str">
        <f>AJR9</f>
        <v>kWh</v>
      </c>
      <c r="AJX9" s="25" t="str">
        <f>AJR9</f>
        <v>kWh</v>
      </c>
      <c r="AJY9" s="25" t="s">
        <v>187</v>
      </c>
      <c r="AKC9" s="25" t="str">
        <f>AJY9</f>
        <v>Sqrt(therms)</v>
      </c>
      <c r="AKD9" s="25" t="str">
        <f>AJY9</f>
        <v>Sqrt(therms)</v>
      </c>
      <c r="AKE9" s="25" t="str">
        <f>AJY9</f>
        <v>Sqrt(therms)</v>
      </c>
      <c r="AKF9" s="25" t="s">
        <v>60</v>
      </c>
      <c r="AKJ9" s="25" t="str">
        <f>AKF9</f>
        <v>kW</v>
      </c>
      <c r="AKK9" s="25" t="str">
        <f>AKF9</f>
        <v>kW</v>
      </c>
      <c r="AKL9" s="25" t="str">
        <f>AKF9</f>
        <v>kW</v>
      </c>
      <c r="AKM9" s="25" t="s">
        <v>59</v>
      </c>
      <c r="AKQ9" s="25" t="str">
        <f>AKM9</f>
        <v>kWh</v>
      </c>
      <c r="AKR9" s="25" t="str">
        <f>AKM9</f>
        <v>kWh</v>
      </c>
      <c r="AKS9" s="25" t="str">
        <f>AKM9</f>
        <v>kWh</v>
      </c>
      <c r="AKT9" s="25" t="s">
        <v>187</v>
      </c>
      <c r="AKX9" s="25" t="str">
        <f>AKT9</f>
        <v>Sqrt(therms)</v>
      </c>
      <c r="AKY9" s="25" t="str">
        <f>AKT9</f>
        <v>Sqrt(therms)</v>
      </c>
      <c r="AKZ9" s="25" t="str">
        <f>AKT9</f>
        <v>Sqrt(therms)</v>
      </c>
      <c r="ALA9" s="25" t="s">
        <v>60</v>
      </c>
      <c r="ALE9" s="25" t="str">
        <f>ALA9</f>
        <v>kW</v>
      </c>
      <c r="ALF9" s="25" t="str">
        <f>ALA9</f>
        <v>kW</v>
      </c>
      <c r="ALG9" s="25" t="str">
        <f>ALA9</f>
        <v>kW</v>
      </c>
      <c r="ALH9" s="25" t="s">
        <v>59</v>
      </c>
      <c r="ALL9" s="25" t="str">
        <f>ALH9</f>
        <v>kWh</v>
      </c>
      <c r="ALM9" s="25" t="str">
        <f>ALH9</f>
        <v>kWh</v>
      </c>
      <c r="ALN9" s="25" t="str">
        <f>ALH9</f>
        <v>kWh</v>
      </c>
      <c r="ALO9" s="25" t="s">
        <v>194</v>
      </c>
      <c r="ALS9" s="25" t="str">
        <f>ALO9</f>
        <v>therms</v>
      </c>
      <c r="ALT9" s="25" t="str">
        <f>ALO9</f>
        <v>therms</v>
      </c>
      <c r="ALU9" s="25" t="str">
        <f>ALO9</f>
        <v>therms</v>
      </c>
      <c r="ALV9" s="25" t="s">
        <v>60</v>
      </c>
      <c r="ALZ9" s="25" t="str">
        <f>ALV9</f>
        <v>kW</v>
      </c>
      <c r="AMA9" s="25" t="str">
        <f>ALV9</f>
        <v>kW</v>
      </c>
      <c r="AMB9" s="25" t="str">
        <f>ALV9</f>
        <v>kW</v>
      </c>
      <c r="AMC9" s="25" t="s">
        <v>59</v>
      </c>
      <c r="AMG9" s="25" t="str">
        <f>AMC9</f>
        <v>kWh</v>
      </c>
      <c r="AMH9" s="25" t="str">
        <f>AMC9</f>
        <v>kWh</v>
      </c>
      <c r="AMI9" s="25" t="str">
        <f>AMC9</f>
        <v>kWh</v>
      </c>
      <c r="AMJ9" s="25" t="s">
        <v>187</v>
      </c>
      <c r="AMN9" s="25" t="str">
        <f>AMJ9</f>
        <v>Sqrt(therms)</v>
      </c>
      <c r="AMO9" s="25" t="str">
        <f>AMJ9</f>
        <v>Sqrt(therms)</v>
      </c>
      <c r="AMP9" s="25" t="str">
        <f>AMJ9</f>
        <v>Sqrt(therms)</v>
      </c>
      <c r="AMQ9" s="25" t="s">
        <v>188</v>
      </c>
      <c r="AMU9" s="25" t="str">
        <f>AMQ9</f>
        <v>Sqrt(kW)</v>
      </c>
      <c r="AMV9" s="25" t="str">
        <f>AMQ9</f>
        <v>Sqrt(kW)</v>
      </c>
      <c r="AMW9" s="25" t="str">
        <f>AMQ9</f>
        <v>Sqrt(kW)</v>
      </c>
      <c r="AMX9" s="25" t="s">
        <v>59</v>
      </c>
      <c r="ANB9" s="25" t="str">
        <f>AMX9</f>
        <v>kWh</v>
      </c>
      <c r="ANC9" s="25" t="str">
        <f>AMX9</f>
        <v>kWh</v>
      </c>
      <c r="AND9" s="25" t="str">
        <f>AMX9</f>
        <v>kWh</v>
      </c>
      <c r="ANE9" s="25" t="s">
        <v>187</v>
      </c>
      <c r="ANI9" s="25" t="str">
        <f>ANE9</f>
        <v>Sqrt(therms)</v>
      </c>
      <c r="ANJ9" s="25" t="str">
        <f>ANE9</f>
        <v>Sqrt(therms)</v>
      </c>
      <c r="ANK9" s="25" t="str">
        <f>ANE9</f>
        <v>Sqrt(therms)</v>
      </c>
      <c r="ANL9" s="25" t="s">
        <v>188</v>
      </c>
      <c r="ANP9" s="25" t="str">
        <f>ANL9</f>
        <v>Sqrt(kW)</v>
      </c>
      <c r="ANQ9" s="25" t="str">
        <f>ANL9</f>
        <v>Sqrt(kW)</v>
      </c>
      <c r="ANR9" s="25" t="str">
        <f>ANL9</f>
        <v>Sqrt(kW)</v>
      </c>
      <c r="ANS9" s="25" t="s">
        <v>545</v>
      </c>
      <c r="ANW9" s="25" t="str">
        <f>ANS9</f>
        <v>(kWh)^-1.73</v>
      </c>
      <c r="ANX9" s="25" t="str">
        <f>ANS9</f>
        <v>(kWh)^-1.73</v>
      </c>
      <c r="ANY9" s="25" t="str">
        <f>ANS9</f>
        <v>(kWh)^-1.73</v>
      </c>
      <c r="ANZ9" s="25" t="s">
        <v>187</v>
      </c>
      <c r="AOD9" s="25" t="str">
        <f>ANZ9</f>
        <v>Sqrt(therms)</v>
      </c>
      <c r="AOE9" s="25" t="str">
        <f>ANZ9</f>
        <v>Sqrt(therms)</v>
      </c>
      <c r="AOF9" s="25" t="str">
        <f>ANZ9</f>
        <v>Sqrt(therms)</v>
      </c>
      <c r="AOG9" s="25" t="s">
        <v>188</v>
      </c>
      <c r="AOK9" s="25" t="str">
        <f>AOG9</f>
        <v>Sqrt(kW)</v>
      </c>
      <c r="AOL9" s="25" t="str">
        <f>AOG9</f>
        <v>Sqrt(kW)</v>
      </c>
      <c r="AOM9" s="25" t="str">
        <f>AOG9</f>
        <v>Sqrt(kW)</v>
      </c>
      <c r="AON9" s="25" t="s">
        <v>195</v>
      </c>
      <c r="AOR9" s="25" t="str">
        <f>AON9</f>
        <v>1/(kWh)</v>
      </c>
      <c r="AOS9" s="25" t="str">
        <f>AON9</f>
        <v>1/(kWh)</v>
      </c>
      <c r="AOT9" s="25" t="str">
        <f>AON9</f>
        <v>1/(kWh)</v>
      </c>
      <c r="AOU9" s="25" t="s">
        <v>187</v>
      </c>
      <c r="AOY9" s="25" t="str">
        <f>AOU9</f>
        <v>Sqrt(therms)</v>
      </c>
      <c r="AOZ9" s="25" t="str">
        <f>AOU9</f>
        <v>Sqrt(therms)</v>
      </c>
      <c r="APA9" s="25" t="str">
        <f>AOU9</f>
        <v>Sqrt(therms)</v>
      </c>
      <c r="APB9" s="25" t="s">
        <v>60</v>
      </c>
      <c r="APF9" s="25" t="str">
        <f>APB9</f>
        <v>kW</v>
      </c>
      <c r="APG9" s="25" t="str">
        <f>APB9</f>
        <v>kW</v>
      </c>
      <c r="APH9" s="25" t="str">
        <f>APB9</f>
        <v>kW</v>
      </c>
      <c r="API9" s="25" t="s">
        <v>59</v>
      </c>
      <c r="APM9" s="25" t="str">
        <f>API9</f>
        <v>kWh</v>
      </c>
      <c r="APN9" s="25" t="str">
        <f>API9</f>
        <v>kWh</v>
      </c>
      <c r="APO9" s="25" t="str">
        <f>API9</f>
        <v>kWh</v>
      </c>
      <c r="APP9" s="25" t="s">
        <v>187</v>
      </c>
      <c r="APT9" s="25" t="str">
        <f>APP9</f>
        <v>Sqrt(therms)</v>
      </c>
      <c r="APU9" s="25" t="str">
        <f>APP9</f>
        <v>Sqrt(therms)</v>
      </c>
      <c r="APV9" s="25" t="str">
        <f>APP9</f>
        <v>Sqrt(therms)</v>
      </c>
      <c r="APW9" s="25" t="s">
        <v>188</v>
      </c>
      <c r="AQA9" s="25" t="str">
        <f>APW9</f>
        <v>Sqrt(kW)</v>
      </c>
      <c r="AQB9" s="25" t="str">
        <f>APW9</f>
        <v>Sqrt(kW)</v>
      </c>
      <c r="AQC9" s="25" t="str">
        <f>APW9</f>
        <v>Sqrt(kW)</v>
      </c>
      <c r="AQD9" s="25" t="s">
        <v>546</v>
      </c>
      <c r="AQH9" s="25" t="str">
        <f>AQD9</f>
        <v>(kWh)^-2.14</v>
      </c>
      <c r="AQI9" s="25" t="str">
        <f>AQD9</f>
        <v>(kWh)^-2.14</v>
      </c>
      <c r="AQJ9" s="25" t="str">
        <f>AQD9</f>
        <v>(kWh)^-2.14</v>
      </c>
      <c r="AQK9" s="25" t="s">
        <v>187</v>
      </c>
      <c r="AQO9" s="25" t="str">
        <f>AQK9</f>
        <v>Sqrt(therms)</v>
      </c>
      <c r="AQP9" s="25" t="str">
        <f>AQK9</f>
        <v>Sqrt(therms)</v>
      </c>
      <c r="AQQ9" s="25" t="str">
        <f>AQK9</f>
        <v>Sqrt(therms)</v>
      </c>
      <c r="AQR9" s="25" t="s">
        <v>60</v>
      </c>
      <c r="AQV9" s="25" t="str">
        <f>AQR9</f>
        <v>kW</v>
      </c>
      <c r="AQW9" s="25" t="str">
        <f>AQR9</f>
        <v>kW</v>
      </c>
      <c r="AQX9" s="25" t="str">
        <f>AQR9</f>
        <v>kW</v>
      </c>
      <c r="AQY9" s="25" t="s">
        <v>547</v>
      </c>
      <c r="ARC9" s="25" t="str">
        <f>AQY9</f>
        <v>(kWh)^-2.28</v>
      </c>
      <c r="ARD9" s="25" t="str">
        <f>AQY9</f>
        <v>(kWh)^-2.28</v>
      </c>
      <c r="ARE9" s="25" t="str">
        <f>AQY9</f>
        <v>(kWh)^-2.28</v>
      </c>
      <c r="ARF9" s="25" t="s">
        <v>187</v>
      </c>
      <c r="ARJ9" s="25" t="str">
        <f>ARF9</f>
        <v>Sqrt(therms)</v>
      </c>
      <c r="ARK9" s="25" t="str">
        <f>ARF9</f>
        <v>Sqrt(therms)</v>
      </c>
      <c r="ARL9" s="25" t="str">
        <f>ARF9</f>
        <v>Sqrt(therms)</v>
      </c>
      <c r="ARM9" s="25" t="s">
        <v>188</v>
      </c>
      <c r="ARQ9" s="25" t="str">
        <f>ARM9</f>
        <v>Sqrt(kW)</v>
      </c>
      <c r="ARR9" s="25" t="str">
        <f>ARM9</f>
        <v>Sqrt(kW)</v>
      </c>
      <c r="ARS9" s="25" t="str">
        <f>ARM9</f>
        <v>Sqrt(kW)</v>
      </c>
      <c r="ART9" s="25" t="s">
        <v>196</v>
      </c>
      <c r="ARX9" s="25" t="str">
        <f>ART9</f>
        <v>1/Sqrt(kWh)</v>
      </c>
      <c r="ARY9" s="25" t="str">
        <f>ART9</f>
        <v>1/Sqrt(kWh)</v>
      </c>
      <c r="ARZ9" s="25" t="str">
        <f>ART9</f>
        <v>1/Sqrt(kWh)</v>
      </c>
      <c r="ASA9" s="25" t="s">
        <v>187</v>
      </c>
      <c r="ASE9" s="25" t="str">
        <f>ASA9</f>
        <v>Sqrt(therms)</v>
      </c>
      <c r="ASF9" s="25" t="str">
        <f>ASA9</f>
        <v>Sqrt(therms)</v>
      </c>
      <c r="ASG9" s="25" t="str">
        <f>ASA9</f>
        <v>Sqrt(therms)</v>
      </c>
      <c r="ASH9" s="25" t="s">
        <v>60</v>
      </c>
      <c r="ASL9" s="25" t="str">
        <f>ASH9</f>
        <v>kW</v>
      </c>
      <c r="ASM9" s="25" t="str">
        <f>ASH9</f>
        <v>kW</v>
      </c>
      <c r="ASN9" s="25" t="str">
        <f>ASH9</f>
        <v>kW</v>
      </c>
      <c r="ASO9" s="25" t="s">
        <v>548</v>
      </c>
      <c r="ASS9" s="25" t="str">
        <f>ASO9</f>
        <v>(kWh)^-1.66</v>
      </c>
      <c r="AST9" s="25" t="str">
        <f>ASO9</f>
        <v>(kWh)^-1.66</v>
      </c>
      <c r="ASU9" s="25" t="str">
        <f>ASO9</f>
        <v>(kWh)^-1.66</v>
      </c>
      <c r="ASV9" s="25" t="s">
        <v>187</v>
      </c>
      <c r="ASZ9" s="25" t="str">
        <f>ASV9</f>
        <v>Sqrt(therms)</v>
      </c>
      <c r="ATA9" s="25" t="str">
        <f>ASV9</f>
        <v>Sqrt(therms)</v>
      </c>
      <c r="ATB9" s="25" t="str">
        <f>ASV9</f>
        <v>Sqrt(therms)</v>
      </c>
      <c r="ATC9" s="25" t="s">
        <v>188</v>
      </c>
      <c r="ATG9" s="25" t="str">
        <f>ATC9</f>
        <v>Sqrt(kW)</v>
      </c>
      <c r="ATH9" s="25" t="str">
        <f>ATC9</f>
        <v>Sqrt(kW)</v>
      </c>
      <c r="ATI9" s="25" t="str">
        <f>ATC9</f>
        <v>Sqrt(kW)</v>
      </c>
      <c r="ATJ9" s="25" t="s">
        <v>464</v>
      </c>
      <c r="ATN9" s="25" t="str">
        <f>ATJ9</f>
        <v>Log10(kWh)</v>
      </c>
      <c r="ATO9" s="25" t="str">
        <f>ATJ9</f>
        <v>Log10(kWh)</v>
      </c>
      <c r="ATP9" s="25" t="str">
        <f>ATJ9</f>
        <v>Log10(kWh)</v>
      </c>
      <c r="ATQ9" s="25" t="s">
        <v>187</v>
      </c>
      <c r="ATU9" s="25" t="str">
        <f>ATQ9</f>
        <v>Sqrt(therms)</v>
      </c>
      <c r="ATV9" s="25" t="str">
        <f>ATQ9</f>
        <v>Sqrt(therms)</v>
      </c>
      <c r="ATW9" s="25" t="str">
        <f>ATQ9</f>
        <v>Sqrt(therms)</v>
      </c>
      <c r="ATX9" s="25" t="s">
        <v>60</v>
      </c>
      <c r="AUB9" s="25" t="str">
        <f>ATX9</f>
        <v>kW</v>
      </c>
      <c r="AUC9" s="25" t="str">
        <f>ATX9</f>
        <v>kW</v>
      </c>
      <c r="AUD9" s="25" t="str">
        <f>ATX9</f>
        <v>kW</v>
      </c>
      <c r="AUE9" s="25" t="s">
        <v>502</v>
      </c>
      <c r="AUI9" s="25" t="str">
        <f>AUE9</f>
        <v>(kWh)^-2.08</v>
      </c>
      <c r="AUJ9" s="25" t="str">
        <f>AUE9</f>
        <v>(kWh)^-2.08</v>
      </c>
      <c r="AUK9" s="25" t="str">
        <f>AUE9</f>
        <v>(kWh)^-2.08</v>
      </c>
      <c r="AUL9" s="25" t="s">
        <v>187</v>
      </c>
      <c r="AUP9" s="25" t="str">
        <f>AUL9</f>
        <v>Sqrt(therms)</v>
      </c>
      <c r="AUQ9" s="25" t="str">
        <f>AUL9</f>
        <v>Sqrt(therms)</v>
      </c>
      <c r="AUR9" s="25" t="str">
        <f>AUL9</f>
        <v>Sqrt(therms)</v>
      </c>
      <c r="AUS9" s="25" t="s">
        <v>188</v>
      </c>
      <c r="AUW9" s="25" t="str">
        <f>AUS9</f>
        <v>Sqrt(kW)</v>
      </c>
      <c r="AUX9" s="25" t="str">
        <f>AUS9</f>
        <v>Sqrt(kW)</v>
      </c>
      <c r="AUY9" s="25" t="str">
        <f>AUS9</f>
        <v>Sqrt(kW)</v>
      </c>
      <c r="AUZ9" s="25" t="s">
        <v>352</v>
      </c>
      <c r="AVD9" s="25" t="str">
        <f>AUZ9</f>
        <v>Sqrt(kWh)</v>
      </c>
      <c r="AVE9" s="25" t="str">
        <f>AUZ9</f>
        <v>Sqrt(kWh)</v>
      </c>
      <c r="AVF9" s="25" t="str">
        <f>AUZ9</f>
        <v>Sqrt(kWh)</v>
      </c>
      <c r="AVG9" s="25" t="s">
        <v>187</v>
      </c>
      <c r="AVK9" s="25" t="str">
        <f>AVG9</f>
        <v>Sqrt(therms)</v>
      </c>
      <c r="AVL9" s="25" t="str">
        <f>AVG9</f>
        <v>Sqrt(therms)</v>
      </c>
      <c r="AVM9" s="25" t="str">
        <f>AVG9</f>
        <v>Sqrt(therms)</v>
      </c>
      <c r="AVN9" s="25" t="s">
        <v>60</v>
      </c>
      <c r="AVR9" s="25" t="str">
        <f>AVN9</f>
        <v>kW</v>
      </c>
      <c r="AVS9" s="25" t="str">
        <f>AVN9</f>
        <v>kW</v>
      </c>
      <c r="AVT9" s="25" t="str">
        <f>AVN9</f>
        <v>kW</v>
      </c>
      <c r="AVU9" s="25" t="s">
        <v>59</v>
      </c>
      <c r="AVY9" s="25" t="str">
        <f>AVU9</f>
        <v>kWh</v>
      </c>
      <c r="AVZ9" s="25" t="str">
        <f>AVU9</f>
        <v>kWh</v>
      </c>
      <c r="AWA9" s="25" t="str">
        <f>AVU9</f>
        <v>kWh</v>
      </c>
      <c r="AWB9" s="25" t="s">
        <v>187</v>
      </c>
      <c r="AWF9" s="25" t="str">
        <f>AWB9</f>
        <v>Sqrt(therms)</v>
      </c>
      <c r="AWG9" s="25" t="str">
        <f>AWB9</f>
        <v>Sqrt(therms)</v>
      </c>
      <c r="AWH9" s="25" t="str">
        <f>AWB9</f>
        <v>Sqrt(therms)</v>
      </c>
      <c r="AWI9" s="25" t="s">
        <v>188</v>
      </c>
      <c r="AWM9" s="25" t="str">
        <f>AWI9</f>
        <v>Sqrt(kW)</v>
      </c>
      <c r="AWN9" s="25" t="str">
        <f>AWI9</f>
        <v>Sqrt(kW)</v>
      </c>
      <c r="AWO9" s="25" t="str">
        <f>AWI9</f>
        <v>Sqrt(kW)</v>
      </c>
      <c r="AWP9" s="25" t="s">
        <v>59</v>
      </c>
      <c r="AWT9" s="25" t="str">
        <f>AWP9</f>
        <v>kWh</v>
      </c>
      <c r="AWU9" s="25" t="str">
        <f>AWP9</f>
        <v>kWh</v>
      </c>
      <c r="AWV9" s="25" t="str">
        <f>AWP9</f>
        <v>kWh</v>
      </c>
      <c r="AWW9" s="25" t="s">
        <v>549</v>
      </c>
      <c r="AXA9" s="25" t="str">
        <f>AWW9</f>
        <v>(therms)^0.78</v>
      </c>
      <c r="AXB9" s="25" t="str">
        <f>AWW9</f>
        <v>(therms)^0.78</v>
      </c>
      <c r="AXC9" s="25" t="str">
        <f>AWW9</f>
        <v>(therms)^0.78</v>
      </c>
      <c r="AXD9" s="25" t="s">
        <v>188</v>
      </c>
      <c r="AXH9" s="25" t="str">
        <f>AXD9</f>
        <v>Sqrt(kW)</v>
      </c>
      <c r="AXI9" s="25" t="str">
        <f>AXD9</f>
        <v>Sqrt(kW)</v>
      </c>
      <c r="AXJ9" s="25" t="str">
        <f>AXD9</f>
        <v>Sqrt(kW)</v>
      </c>
      <c r="AXK9" s="25" t="s">
        <v>59</v>
      </c>
      <c r="AXO9" s="25" t="str">
        <f>AXK9</f>
        <v>kWh</v>
      </c>
      <c r="AXP9" s="25" t="str">
        <f>AXK9</f>
        <v>kWh</v>
      </c>
      <c r="AXQ9" s="25" t="str">
        <f>AXK9</f>
        <v>kWh</v>
      </c>
      <c r="AXR9" s="25" t="s">
        <v>187</v>
      </c>
      <c r="AXV9" s="25" t="str">
        <f>AXR9</f>
        <v>Sqrt(therms)</v>
      </c>
      <c r="AXW9" s="25" t="str">
        <f>AXR9</f>
        <v>Sqrt(therms)</v>
      </c>
      <c r="AXX9" s="25" t="str">
        <f>AXR9</f>
        <v>Sqrt(therms)</v>
      </c>
      <c r="AXY9" s="25" t="s">
        <v>188</v>
      </c>
      <c r="AYC9" s="25" t="str">
        <f>AXY9</f>
        <v>Sqrt(kW)</v>
      </c>
      <c r="AYD9" s="25" t="str">
        <f>AXY9</f>
        <v>Sqrt(kW)</v>
      </c>
      <c r="AYE9" s="25" t="str">
        <f>AXY9</f>
        <v>Sqrt(kW)</v>
      </c>
      <c r="AYF9" s="25" t="s">
        <v>503</v>
      </c>
      <c r="AYJ9" s="25" t="str">
        <f>AYF9</f>
        <v>(kWh)^-2.09</v>
      </c>
      <c r="AYK9" s="25" t="str">
        <f>AYF9</f>
        <v>(kWh)^-2.09</v>
      </c>
      <c r="AYL9" s="25" t="str">
        <f>AYF9</f>
        <v>(kWh)^-2.09</v>
      </c>
      <c r="AYM9" s="25" t="s">
        <v>187</v>
      </c>
      <c r="AYQ9" s="25" t="str">
        <f>AYM9</f>
        <v>Sqrt(therms)</v>
      </c>
      <c r="AYR9" s="25" t="str">
        <f>AYM9</f>
        <v>Sqrt(therms)</v>
      </c>
      <c r="AYS9" s="25" t="str">
        <f>AYM9</f>
        <v>Sqrt(therms)</v>
      </c>
      <c r="AYT9" s="25" t="s">
        <v>60</v>
      </c>
      <c r="AYX9" s="25" t="str">
        <f>AYT9</f>
        <v>kW</v>
      </c>
      <c r="AYY9" s="25" t="str">
        <f>AYT9</f>
        <v>kW</v>
      </c>
      <c r="AYZ9" s="25" t="str">
        <f>AYT9</f>
        <v>kW</v>
      </c>
      <c r="AZA9" s="25" t="s">
        <v>59</v>
      </c>
      <c r="AZE9" s="25" t="str">
        <f>AZA9</f>
        <v>kWh</v>
      </c>
      <c r="AZF9" s="25" t="str">
        <f>AZA9</f>
        <v>kWh</v>
      </c>
      <c r="AZG9" s="25" t="str">
        <f>AZA9</f>
        <v>kWh</v>
      </c>
      <c r="AZH9" s="25" t="s">
        <v>187</v>
      </c>
      <c r="AZL9" s="25" t="str">
        <f>AZH9</f>
        <v>Sqrt(therms)</v>
      </c>
      <c r="AZM9" s="25" t="str">
        <f>AZH9</f>
        <v>Sqrt(therms)</v>
      </c>
      <c r="AZN9" s="25" t="str">
        <f>AZH9</f>
        <v>Sqrt(therms)</v>
      </c>
      <c r="AZO9" s="25" t="s">
        <v>188</v>
      </c>
      <c r="AZS9" s="25" t="str">
        <f>AZO9</f>
        <v>Sqrt(kW)</v>
      </c>
      <c r="AZT9" s="25" t="str">
        <f>AZO9</f>
        <v>Sqrt(kW)</v>
      </c>
      <c r="AZU9" s="25" t="str">
        <f>AZO9</f>
        <v>Sqrt(kW)</v>
      </c>
      <c r="AZV9" s="25" t="s">
        <v>59</v>
      </c>
      <c r="AZZ9" s="25" t="str">
        <f>AZV9</f>
        <v>kWh</v>
      </c>
      <c r="BAA9" s="25" t="str">
        <f>AZV9</f>
        <v>kWh</v>
      </c>
      <c r="BAB9" s="25" t="str">
        <f>AZV9</f>
        <v>kWh</v>
      </c>
      <c r="BAC9" s="25" t="s">
        <v>187</v>
      </c>
      <c r="BAG9" s="25" t="str">
        <f>BAC9</f>
        <v>Sqrt(therms)</v>
      </c>
      <c r="BAH9" s="25" t="str">
        <f>BAC9</f>
        <v>Sqrt(therms)</v>
      </c>
      <c r="BAI9" s="25" t="str">
        <f>BAC9</f>
        <v>Sqrt(therms)</v>
      </c>
      <c r="BAJ9" s="25" t="s">
        <v>188</v>
      </c>
      <c r="BAN9" s="25" t="str">
        <f>BAJ9</f>
        <v>Sqrt(kW)</v>
      </c>
      <c r="BAO9" s="25" t="str">
        <f>BAJ9</f>
        <v>Sqrt(kW)</v>
      </c>
      <c r="BAP9" s="25" t="str">
        <f>BAJ9</f>
        <v>Sqrt(kW)</v>
      </c>
      <c r="BAQ9" s="25" t="s">
        <v>550</v>
      </c>
      <c r="BAU9" s="25" t="str">
        <f>BAQ9</f>
        <v>(kWh)^-2.83</v>
      </c>
      <c r="BAV9" s="25" t="str">
        <f>BAQ9</f>
        <v>(kWh)^-2.83</v>
      </c>
      <c r="BAW9" s="25" t="str">
        <f>BAQ9</f>
        <v>(kWh)^-2.83</v>
      </c>
      <c r="BAX9" s="25" t="s">
        <v>187</v>
      </c>
      <c r="BBB9" s="25" t="str">
        <f>BAX9</f>
        <v>Sqrt(therms)</v>
      </c>
      <c r="BBC9" s="25" t="str">
        <f>BAX9</f>
        <v>Sqrt(therms)</v>
      </c>
      <c r="BBD9" s="25" t="str">
        <f>BAX9</f>
        <v>Sqrt(therms)</v>
      </c>
      <c r="BBE9" s="25" t="s">
        <v>188</v>
      </c>
      <c r="BBI9" s="25" t="str">
        <f>BBE9</f>
        <v>Sqrt(kW)</v>
      </c>
      <c r="BBJ9" s="25" t="str">
        <f>BBE9</f>
        <v>Sqrt(kW)</v>
      </c>
      <c r="BBK9" s="25" t="str">
        <f>BBE9</f>
        <v>Sqrt(kW)</v>
      </c>
      <c r="BBL9" s="25" t="s">
        <v>551</v>
      </c>
      <c r="BBP9" s="25" t="str">
        <f>BBL9</f>
        <v>(kWh)^-1.88</v>
      </c>
      <c r="BBQ9" s="25" t="str">
        <f>BBL9</f>
        <v>(kWh)^-1.88</v>
      </c>
      <c r="BBR9" s="25" t="str">
        <f>BBL9</f>
        <v>(kWh)^-1.88</v>
      </c>
      <c r="BBS9" s="25" t="s">
        <v>187</v>
      </c>
      <c r="BBW9" s="25" t="str">
        <f>BBS9</f>
        <v>Sqrt(therms)</v>
      </c>
      <c r="BBX9" s="25" t="str">
        <f>BBS9</f>
        <v>Sqrt(therms)</v>
      </c>
      <c r="BBY9" s="25" t="str">
        <f>BBS9</f>
        <v>Sqrt(therms)</v>
      </c>
      <c r="BBZ9" s="25" t="s">
        <v>188</v>
      </c>
      <c r="BCD9" s="25" t="str">
        <f>BBZ9</f>
        <v>Sqrt(kW)</v>
      </c>
      <c r="BCE9" s="25" t="str">
        <f>BBZ9</f>
        <v>Sqrt(kW)</v>
      </c>
      <c r="BCF9" s="25" t="str">
        <f>BBZ9</f>
        <v>Sqrt(kW)</v>
      </c>
      <c r="BCG9" s="25" t="s">
        <v>552</v>
      </c>
      <c r="BCK9" s="25" t="str">
        <f>BCG9</f>
        <v>(kWh)^-1.32</v>
      </c>
      <c r="BCL9" s="25" t="str">
        <f>BCG9</f>
        <v>(kWh)^-1.32</v>
      </c>
      <c r="BCM9" s="25" t="str">
        <f>BCG9</f>
        <v>(kWh)^-1.32</v>
      </c>
      <c r="BCN9" s="25" t="s">
        <v>187</v>
      </c>
      <c r="BCR9" s="25" t="str">
        <f>BCN9</f>
        <v>Sqrt(therms)</v>
      </c>
      <c r="BCS9" s="25" t="str">
        <f>BCN9</f>
        <v>Sqrt(therms)</v>
      </c>
      <c r="BCT9" s="25" t="str">
        <f>BCN9</f>
        <v>Sqrt(therms)</v>
      </c>
      <c r="BCU9" s="25" t="s">
        <v>188</v>
      </c>
      <c r="BCY9" s="25" t="str">
        <f>BCU9</f>
        <v>Sqrt(kW)</v>
      </c>
      <c r="BCZ9" s="25" t="str">
        <f>BCU9</f>
        <v>Sqrt(kW)</v>
      </c>
      <c r="BDA9" s="25" t="str">
        <f>BCU9</f>
        <v>Sqrt(kW)</v>
      </c>
      <c r="BDB9" s="25" t="s">
        <v>195</v>
      </c>
      <c r="BDF9" s="25" t="str">
        <f>BDB9</f>
        <v>1/(kWh)</v>
      </c>
      <c r="BDG9" s="25" t="str">
        <f>BDB9</f>
        <v>1/(kWh)</v>
      </c>
      <c r="BDH9" s="25" t="str">
        <f>BDB9</f>
        <v>1/(kWh)</v>
      </c>
      <c r="BDI9" s="25" t="s">
        <v>553</v>
      </c>
      <c r="BDM9" s="25" t="str">
        <f>BDI9</f>
        <v>(therms)^0.82</v>
      </c>
      <c r="BDN9" s="25" t="str">
        <f>BDI9</f>
        <v>(therms)^0.82</v>
      </c>
      <c r="BDO9" s="25" t="str">
        <f>BDI9</f>
        <v>(therms)^0.82</v>
      </c>
      <c r="BDP9" s="25" t="s">
        <v>188</v>
      </c>
      <c r="BDT9" s="25" t="str">
        <f>BDP9</f>
        <v>Sqrt(kW)</v>
      </c>
      <c r="BDU9" s="25" t="str">
        <f>BDP9</f>
        <v>Sqrt(kW)</v>
      </c>
      <c r="BDV9" s="25" t="str">
        <f>BDP9</f>
        <v>Sqrt(kW)</v>
      </c>
      <c r="BDW9" s="25" t="s">
        <v>505</v>
      </c>
      <c r="BEA9" s="25" t="str">
        <f>BDW9</f>
        <v>(kWh)^-2.11</v>
      </c>
      <c r="BEB9" s="25" t="str">
        <f>BDW9</f>
        <v>(kWh)^-2.11</v>
      </c>
      <c r="BEC9" s="25" t="str">
        <f>BDW9</f>
        <v>(kWh)^-2.11</v>
      </c>
      <c r="BED9" s="25" t="s">
        <v>187</v>
      </c>
      <c r="BEH9" s="25" t="str">
        <f>BED9</f>
        <v>Sqrt(therms)</v>
      </c>
      <c r="BEI9" s="25" t="str">
        <f>BED9</f>
        <v>Sqrt(therms)</v>
      </c>
      <c r="BEJ9" s="25" t="str">
        <f>BED9</f>
        <v>Sqrt(therms)</v>
      </c>
      <c r="BEK9" s="25" t="s">
        <v>188</v>
      </c>
      <c r="BEO9" s="25" t="str">
        <f>BEK9</f>
        <v>Sqrt(kW)</v>
      </c>
      <c r="BEP9" s="25" t="str">
        <f>BEK9</f>
        <v>Sqrt(kW)</v>
      </c>
      <c r="BEQ9" s="25" t="str">
        <f>BEK9</f>
        <v>Sqrt(kW)</v>
      </c>
      <c r="BER9" s="25" t="s">
        <v>464</v>
      </c>
      <c r="BEV9" s="25" t="str">
        <f>BER9</f>
        <v>Log10(kWh)</v>
      </c>
      <c r="BEW9" s="25" t="str">
        <f>BER9</f>
        <v>Log10(kWh)</v>
      </c>
      <c r="BEX9" s="25" t="str">
        <f>BER9</f>
        <v>Log10(kWh)</v>
      </c>
      <c r="BEY9" s="25" t="s">
        <v>187</v>
      </c>
      <c r="BFC9" s="25" t="str">
        <f>BEY9</f>
        <v>Sqrt(therms)</v>
      </c>
      <c r="BFD9" s="25" t="str">
        <f>BEY9</f>
        <v>Sqrt(therms)</v>
      </c>
      <c r="BFE9" s="25" t="str">
        <f>BEY9</f>
        <v>Sqrt(therms)</v>
      </c>
      <c r="BFF9" s="25" t="s">
        <v>188</v>
      </c>
      <c r="BFJ9" s="25" t="str">
        <f>BFF9</f>
        <v>Sqrt(kW)</v>
      </c>
      <c r="BFK9" s="25" t="str">
        <f>BFF9</f>
        <v>Sqrt(kW)</v>
      </c>
      <c r="BFL9" s="25" t="str">
        <f>BFF9</f>
        <v>Sqrt(kW)</v>
      </c>
      <c r="BFM9" s="25" t="s">
        <v>59</v>
      </c>
      <c r="BFQ9" s="25" t="str">
        <f>BFM9</f>
        <v>kWh</v>
      </c>
      <c r="BFR9" s="25" t="str">
        <f>BFM9</f>
        <v>kWh</v>
      </c>
      <c r="BFS9" s="25" t="str">
        <f>BFM9</f>
        <v>kWh</v>
      </c>
      <c r="BFT9" s="25" t="s">
        <v>187</v>
      </c>
      <c r="BFX9" s="25" t="str">
        <f>BFT9</f>
        <v>Sqrt(therms)</v>
      </c>
      <c r="BFY9" s="25" t="str">
        <f>BFT9</f>
        <v>Sqrt(therms)</v>
      </c>
      <c r="BFZ9" s="25" t="str">
        <f>BFT9</f>
        <v>Sqrt(therms)</v>
      </c>
      <c r="BGA9" s="25" t="s">
        <v>60</v>
      </c>
      <c r="BGE9" s="25" t="str">
        <f>BGA9</f>
        <v>kW</v>
      </c>
      <c r="BGF9" s="25" t="str">
        <f>BGA9</f>
        <v>kW</v>
      </c>
      <c r="BGG9" s="25" t="str">
        <f>BGA9</f>
        <v>kW</v>
      </c>
      <c r="BGH9" s="25" t="s">
        <v>59</v>
      </c>
      <c r="BGL9" s="25" t="str">
        <f>BGH9</f>
        <v>kWh</v>
      </c>
      <c r="BGM9" s="25" t="str">
        <f>BGH9</f>
        <v>kWh</v>
      </c>
      <c r="BGN9" s="25" t="str">
        <f>BGH9</f>
        <v>kWh</v>
      </c>
      <c r="BGO9" s="25" t="s">
        <v>187</v>
      </c>
      <c r="BGS9" s="25" t="str">
        <f>BGO9</f>
        <v>Sqrt(therms)</v>
      </c>
      <c r="BGT9" s="25" t="str">
        <f>BGO9</f>
        <v>Sqrt(therms)</v>
      </c>
      <c r="BGU9" s="25" t="str">
        <f>BGO9</f>
        <v>Sqrt(therms)</v>
      </c>
      <c r="BGV9" s="25" t="s">
        <v>60</v>
      </c>
      <c r="BGZ9" s="25" t="str">
        <f>BGV9</f>
        <v>kW</v>
      </c>
      <c r="BHA9" s="25" t="str">
        <f>BGV9</f>
        <v>kW</v>
      </c>
      <c r="BHB9" s="25" t="str">
        <f>BGV9</f>
        <v>kW</v>
      </c>
      <c r="BHC9" s="25" t="s">
        <v>59</v>
      </c>
      <c r="BHG9" s="25" t="str">
        <f>BHC9</f>
        <v>kWh</v>
      </c>
      <c r="BHH9" s="25" t="str">
        <f>BHC9</f>
        <v>kWh</v>
      </c>
      <c r="BHI9" s="25" t="str">
        <f>BHC9</f>
        <v>kWh</v>
      </c>
      <c r="BHJ9" s="25" t="s">
        <v>187</v>
      </c>
      <c r="BHN9" s="25" t="str">
        <f>BHJ9</f>
        <v>Sqrt(therms)</v>
      </c>
      <c r="BHO9" s="25" t="str">
        <f>BHJ9</f>
        <v>Sqrt(therms)</v>
      </c>
      <c r="BHP9" s="25" t="str">
        <f>BHJ9</f>
        <v>Sqrt(therms)</v>
      </c>
      <c r="BHQ9" s="25" t="s">
        <v>60</v>
      </c>
      <c r="BHU9" s="25" t="str">
        <f>BHQ9</f>
        <v>kW</v>
      </c>
      <c r="BHV9" s="25" t="str">
        <f>BHQ9</f>
        <v>kW</v>
      </c>
      <c r="BHW9" s="25" t="str">
        <f>BHQ9</f>
        <v>kW</v>
      </c>
      <c r="BHX9" s="25" t="s">
        <v>59</v>
      </c>
      <c r="BIB9" s="25" t="str">
        <f>BHX9</f>
        <v>kWh</v>
      </c>
      <c r="BIC9" s="25" t="str">
        <f>BHX9</f>
        <v>kWh</v>
      </c>
      <c r="BID9" s="25" t="str">
        <f>BHX9</f>
        <v>kWh</v>
      </c>
      <c r="BIE9" s="25" t="s">
        <v>187</v>
      </c>
      <c r="BII9" s="25" t="str">
        <f>BIE9</f>
        <v>Sqrt(therms)</v>
      </c>
      <c r="BIJ9" s="25" t="str">
        <f>BIE9</f>
        <v>Sqrt(therms)</v>
      </c>
      <c r="BIK9" s="25" t="str">
        <f>BIE9</f>
        <v>Sqrt(therms)</v>
      </c>
      <c r="BIL9" s="25" t="s">
        <v>60</v>
      </c>
      <c r="BIP9" s="25" t="str">
        <f>BIL9</f>
        <v>kW</v>
      </c>
      <c r="BIQ9" s="25" t="str">
        <f>BIL9</f>
        <v>kW</v>
      </c>
      <c r="BIR9" s="25" t="str">
        <f>BIL9</f>
        <v>kW</v>
      </c>
      <c r="BIS9" s="25" t="s">
        <v>59</v>
      </c>
      <c r="BIW9" s="25" t="str">
        <f>BIS9</f>
        <v>kWh</v>
      </c>
      <c r="BIX9" s="25" t="str">
        <f>BIS9</f>
        <v>kWh</v>
      </c>
      <c r="BIY9" s="25" t="str">
        <f>BIS9</f>
        <v>kWh</v>
      </c>
      <c r="BIZ9" s="25" t="s">
        <v>187</v>
      </c>
      <c r="BJD9" s="25" t="str">
        <f>BIZ9</f>
        <v>Sqrt(therms)</v>
      </c>
      <c r="BJE9" s="25" t="str">
        <f>BIZ9</f>
        <v>Sqrt(therms)</v>
      </c>
      <c r="BJF9" s="25" t="str">
        <f>BIZ9</f>
        <v>Sqrt(therms)</v>
      </c>
      <c r="BJG9" s="25" t="s">
        <v>60</v>
      </c>
      <c r="BJK9" s="25" t="str">
        <f>BJG9</f>
        <v>kW</v>
      </c>
      <c r="BJL9" s="25" t="str">
        <f>BJG9</f>
        <v>kW</v>
      </c>
      <c r="BJM9" s="25" t="str">
        <f>BJG9</f>
        <v>kW</v>
      </c>
      <c r="BJN9" s="25" t="s">
        <v>59</v>
      </c>
      <c r="BJR9" s="25" t="str">
        <f>BJN9</f>
        <v>kWh</v>
      </c>
      <c r="BJS9" s="25" t="str">
        <f>BJN9</f>
        <v>kWh</v>
      </c>
      <c r="BJT9" s="25" t="str">
        <f>BJN9</f>
        <v>kWh</v>
      </c>
      <c r="BJU9" s="25" t="s">
        <v>187</v>
      </c>
      <c r="BJY9" s="25" t="str">
        <f>BJU9</f>
        <v>Sqrt(therms)</v>
      </c>
      <c r="BJZ9" s="25" t="str">
        <f>BJU9</f>
        <v>Sqrt(therms)</v>
      </c>
      <c r="BKA9" s="25" t="str">
        <f>BJU9</f>
        <v>Sqrt(therms)</v>
      </c>
      <c r="BKB9" s="25" t="s">
        <v>60</v>
      </c>
      <c r="BKF9" s="25" t="str">
        <f>BKB9</f>
        <v>kW</v>
      </c>
      <c r="BKG9" s="25" t="str">
        <f>BKB9</f>
        <v>kW</v>
      </c>
      <c r="BKH9" s="25" t="str">
        <f>BKB9</f>
        <v>kW</v>
      </c>
      <c r="BKI9" s="25" t="s">
        <v>59</v>
      </c>
      <c r="BKM9" s="25" t="str">
        <f>BKI9</f>
        <v>kWh</v>
      </c>
      <c r="BKN9" s="25" t="str">
        <f>BKI9</f>
        <v>kWh</v>
      </c>
      <c r="BKO9" s="25" t="str">
        <f>BKI9</f>
        <v>kWh</v>
      </c>
      <c r="BKP9" s="25" t="s">
        <v>187</v>
      </c>
      <c r="BKT9" s="25" t="str">
        <f>BKP9</f>
        <v>Sqrt(therms)</v>
      </c>
      <c r="BKU9" s="25" t="str">
        <f>BKP9</f>
        <v>Sqrt(therms)</v>
      </c>
      <c r="BKV9" s="25" t="str">
        <f>BKP9</f>
        <v>Sqrt(therms)</v>
      </c>
      <c r="BKW9" s="25" t="s">
        <v>60</v>
      </c>
      <c r="BLA9" s="25" t="str">
        <f>BKW9</f>
        <v>kW</v>
      </c>
      <c r="BLB9" s="25" t="str">
        <f>BKW9</f>
        <v>kW</v>
      </c>
      <c r="BLC9" s="25" t="str">
        <f>BKW9</f>
        <v>kW</v>
      </c>
      <c r="BLD9" s="25" t="s">
        <v>59</v>
      </c>
      <c r="BLH9" s="25" t="str">
        <f>BLD9</f>
        <v>kWh</v>
      </c>
      <c r="BLI9" s="25" t="str">
        <f>BLD9</f>
        <v>kWh</v>
      </c>
      <c r="BLJ9" s="25" t="str">
        <f>BLD9</f>
        <v>kWh</v>
      </c>
      <c r="BLK9" s="25" t="s">
        <v>187</v>
      </c>
      <c r="BLO9" s="25" t="str">
        <f>BLK9</f>
        <v>Sqrt(therms)</v>
      </c>
      <c r="BLP9" s="25" t="str">
        <f>BLK9</f>
        <v>Sqrt(therms)</v>
      </c>
      <c r="BLQ9" s="25" t="str">
        <f>BLK9</f>
        <v>Sqrt(therms)</v>
      </c>
      <c r="BLR9" s="25" t="s">
        <v>60</v>
      </c>
      <c r="BLV9" s="25" t="str">
        <f>BLR9</f>
        <v>kW</v>
      </c>
      <c r="BLW9" s="25" t="str">
        <f>BLR9</f>
        <v>kW</v>
      </c>
      <c r="BLX9" s="25" t="str">
        <f>BLR9</f>
        <v>kW</v>
      </c>
      <c r="BLY9" s="25" t="s">
        <v>59</v>
      </c>
      <c r="BMC9" s="25" t="str">
        <f>BLY9</f>
        <v>kWh</v>
      </c>
      <c r="BMD9" s="25" t="str">
        <f>BLY9</f>
        <v>kWh</v>
      </c>
      <c r="BME9" s="25" t="str">
        <f>BLY9</f>
        <v>kWh</v>
      </c>
      <c r="BMF9" s="25" t="s">
        <v>187</v>
      </c>
      <c r="BMJ9" s="25" t="str">
        <f>BMF9</f>
        <v>Sqrt(therms)</v>
      </c>
      <c r="BMK9" s="25" t="str">
        <f>BMF9</f>
        <v>Sqrt(therms)</v>
      </c>
      <c r="BML9" s="25" t="str">
        <f>BMF9</f>
        <v>Sqrt(therms)</v>
      </c>
      <c r="BMM9" s="25" t="s">
        <v>60</v>
      </c>
      <c r="BMQ9" s="25" t="str">
        <f>BMM9</f>
        <v>kW</v>
      </c>
      <c r="BMR9" s="25" t="str">
        <f>BMM9</f>
        <v>kW</v>
      </c>
      <c r="BMS9" s="25" t="str">
        <f>BMM9</f>
        <v>kW</v>
      </c>
      <c r="BMT9" s="25" t="s">
        <v>554</v>
      </c>
      <c r="BMX9" s="25" t="str">
        <f>BMT9</f>
        <v>(kWh)^-2.87</v>
      </c>
      <c r="BMY9" s="25" t="str">
        <f>BMT9</f>
        <v>(kWh)^-2.87</v>
      </c>
      <c r="BMZ9" s="25" t="str">
        <f>BMT9</f>
        <v>(kWh)^-2.87</v>
      </c>
      <c r="BNA9" s="25" t="s">
        <v>187</v>
      </c>
      <c r="BNE9" s="25" t="str">
        <f>BNA9</f>
        <v>Sqrt(therms)</v>
      </c>
      <c r="BNF9" s="25" t="str">
        <f>BNA9</f>
        <v>Sqrt(therms)</v>
      </c>
      <c r="BNG9" s="25" t="str">
        <f>BNA9</f>
        <v>Sqrt(therms)</v>
      </c>
      <c r="BNH9" s="25" t="s">
        <v>60</v>
      </c>
      <c r="BNL9" s="25" t="str">
        <f>BNH9</f>
        <v>kW</v>
      </c>
      <c r="BNM9" s="25" t="str">
        <f>BNH9</f>
        <v>kW</v>
      </c>
      <c r="BNN9" s="25" t="str">
        <f>BNH9</f>
        <v>kW</v>
      </c>
      <c r="BNO9" s="25" t="s">
        <v>59</v>
      </c>
      <c r="BNS9" s="25" t="str">
        <f>BNO9</f>
        <v>kWh</v>
      </c>
      <c r="BNT9" s="25" t="str">
        <f>BNO9</f>
        <v>kWh</v>
      </c>
      <c r="BNU9" s="25" t="str">
        <f>BNO9</f>
        <v>kWh</v>
      </c>
      <c r="BNV9" s="25" t="s">
        <v>187</v>
      </c>
      <c r="BNZ9" s="25" t="str">
        <f>BNV9</f>
        <v>Sqrt(therms)</v>
      </c>
      <c r="BOA9" s="25" t="str">
        <f>BNV9</f>
        <v>Sqrt(therms)</v>
      </c>
      <c r="BOB9" s="25" t="str">
        <f>BNV9</f>
        <v>Sqrt(therms)</v>
      </c>
      <c r="BOC9" s="25" t="s">
        <v>60</v>
      </c>
      <c r="BOG9" s="25" t="str">
        <f>BOC9</f>
        <v>kW</v>
      </c>
      <c r="BOH9" s="25" t="str">
        <f>BOC9</f>
        <v>kW</v>
      </c>
      <c r="BOI9" s="25" t="str">
        <f>BOC9</f>
        <v>kW</v>
      </c>
      <c r="BOJ9" s="25" t="s">
        <v>555</v>
      </c>
      <c r="BON9" s="25" t="str">
        <f>BOJ9</f>
        <v>(kWh)^-2.86</v>
      </c>
      <c r="BOO9" s="25" t="str">
        <f>BOJ9</f>
        <v>(kWh)^-2.86</v>
      </c>
      <c r="BOP9" s="25" t="str">
        <f>BOJ9</f>
        <v>(kWh)^-2.86</v>
      </c>
      <c r="BOQ9" s="25" t="s">
        <v>187</v>
      </c>
      <c r="BOU9" s="25" t="str">
        <f>BOQ9</f>
        <v>Sqrt(therms)</v>
      </c>
      <c r="BOV9" s="25" t="str">
        <f>BOQ9</f>
        <v>Sqrt(therms)</v>
      </c>
      <c r="BOW9" s="25" t="str">
        <f>BOQ9</f>
        <v>Sqrt(therms)</v>
      </c>
      <c r="BOX9" s="25" t="s">
        <v>60</v>
      </c>
      <c r="BPB9" s="25" t="str">
        <f>BOX9</f>
        <v>kW</v>
      </c>
      <c r="BPC9" s="25" t="str">
        <f>BOX9</f>
        <v>kW</v>
      </c>
      <c r="BPD9" s="25" t="str">
        <f>BOX9</f>
        <v>kW</v>
      </c>
      <c r="BPE9" s="25" t="s">
        <v>59</v>
      </c>
      <c r="BPI9" s="25" t="str">
        <f>BPE9</f>
        <v>kWh</v>
      </c>
      <c r="BPJ9" s="25" t="str">
        <f>BPE9</f>
        <v>kWh</v>
      </c>
      <c r="BPK9" s="25" t="str">
        <f>BPE9</f>
        <v>kWh</v>
      </c>
      <c r="BPL9" s="25" t="s">
        <v>187</v>
      </c>
      <c r="BPP9" s="25" t="str">
        <f>BPL9</f>
        <v>Sqrt(therms)</v>
      </c>
      <c r="BPQ9" s="25" t="str">
        <f>BPL9</f>
        <v>Sqrt(therms)</v>
      </c>
      <c r="BPR9" s="25" t="str">
        <f>BPL9</f>
        <v>Sqrt(therms)</v>
      </c>
      <c r="BPS9" s="25" t="s">
        <v>60</v>
      </c>
      <c r="BPW9" s="25" t="str">
        <f>BPS9</f>
        <v>kW</v>
      </c>
      <c r="BPX9" s="25" t="str">
        <f>BPS9</f>
        <v>kW</v>
      </c>
      <c r="BPY9" s="25" t="str">
        <f>BPS9</f>
        <v>kW</v>
      </c>
      <c r="BPZ9" s="25" t="s">
        <v>59</v>
      </c>
      <c r="BQD9" s="25" t="str">
        <f>BPZ9</f>
        <v>kWh</v>
      </c>
      <c r="BQE9" s="25" t="str">
        <f>BPZ9</f>
        <v>kWh</v>
      </c>
      <c r="BQF9" s="25" t="str">
        <f>BPZ9</f>
        <v>kWh</v>
      </c>
      <c r="BQG9" s="25" t="s">
        <v>187</v>
      </c>
      <c r="BQK9" s="25" t="str">
        <f>BQG9</f>
        <v>Sqrt(therms)</v>
      </c>
      <c r="BQL9" s="25" t="str">
        <f>BQG9</f>
        <v>Sqrt(therms)</v>
      </c>
      <c r="BQM9" s="25" t="str">
        <f>BQG9</f>
        <v>Sqrt(therms)</v>
      </c>
      <c r="BQN9" s="25" t="s">
        <v>60</v>
      </c>
      <c r="BQR9" s="25" t="str">
        <f>BQN9</f>
        <v>kW</v>
      </c>
      <c r="BQS9" s="25" t="str">
        <f>BQN9</f>
        <v>kW</v>
      </c>
      <c r="BQT9" s="25" t="str">
        <f>BQN9</f>
        <v>kW</v>
      </c>
      <c r="BQU9" s="25" t="s">
        <v>59</v>
      </c>
      <c r="BQY9" s="25" t="str">
        <f>BQU9</f>
        <v>kWh</v>
      </c>
      <c r="BQZ9" s="25" t="str">
        <f>BQU9</f>
        <v>kWh</v>
      </c>
      <c r="BRA9" s="25" t="str">
        <f>BQU9</f>
        <v>kWh</v>
      </c>
      <c r="BRB9" s="25" t="s">
        <v>187</v>
      </c>
      <c r="BRF9" s="25" t="str">
        <f>BRB9</f>
        <v>Sqrt(therms)</v>
      </c>
      <c r="BRG9" s="25" t="str">
        <f>BRB9</f>
        <v>Sqrt(therms)</v>
      </c>
      <c r="BRH9" s="25" t="str">
        <f>BRB9</f>
        <v>Sqrt(therms)</v>
      </c>
      <c r="BRI9" s="25" t="s">
        <v>60</v>
      </c>
      <c r="BRM9" s="25" t="str">
        <f>BRI9</f>
        <v>kW</v>
      </c>
      <c r="BRN9" s="25" t="str">
        <f>BRI9</f>
        <v>kW</v>
      </c>
      <c r="BRO9" s="25" t="str">
        <f>BRI9</f>
        <v>kW</v>
      </c>
      <c r="BRP9" s="25" t="s">
        <v>59</v>
      </c>
      <c r="BRT9" s="25" t="str">
        <f>BRP9</f>
        <v>kWh</v>
      </c>
      <c r="BRU9" s="25" t="str">
        <f>BRP9</f>
        <v>kWh</v>
      </c>
      <c r="BRV9" s="25" t="str">
        <f>BRP9</f>
        <v>kWh</v>
      </c>
      <c r="BRW9" s="25" t="s">
        <v>187</v>
      </c>
      <c r="BSA9" s="25" t="str">
        <f>BRW9</f>
        <v>Sqrt(therms)</v>
      </c>
      <c r="BSB9" s="25" t="str">
        <f>BRW9</f>
        <v>Sqrt(therms)</v>
      </c>
      <c r="BSC9" s="25" t="str">
        <f>BRW9</f>
        <v>Sqrt(therms)</v>
      </c>
      <c r="BSD9" s="25" t="s">
        <v>60</v>
      </c>
      <c r="BSH9" s="25" t="str">
        <f>BSD9</f>
        <v>kW</v>
      </c>
      <c r="BSI9" s="25" t="str">
        <f>BSD9</f>
        <v>kW</v>
      </c>
      <c r="BSJ9" s="25" t="str">
        <f>BSD9</f>
        <v>kW</v>
      </c>
      <c r="BSK9" s="25" t="s">
        <v>59</v>
      </c>
      <c r="BSO9" s="25" t="str">
        <f>BSK9</f>
        <v>kWh</v>
      </c>
      <c r="BSP9" s="25" t="str">
        <f>BSK9</f>
        <v>kWh</v>
      </c>
      <c r="BSQ9" s="25" t="str">
        <f>BSK9</f>
        <v>kWh</v>
      </c>
      <c r="BSR9" s="25" t="s">
        <v>187</v>
      </c>
      <c r="BSV9" s="25" t="str">
        <f>BSR9</f>
        <v>Sqrt(therms)</v>
      </c>
      <c r="BSW9" s="25" t="str">
        <f>BSR9</f>
        <v>Sqrt(therms)</v>
      </c>
      <c r="BSX9" s="25" t="str">
        <f>BSR9</f>
        <v>Sqrt(therms)</v>
      </c>
      <c r="BSY9" s="25" t="s">
        <v>60</v>
      </c>
      <c r="BTC9" s="25" t="str">
        <f>BSY9</f>
        <v>kW</v>
      </c>
      <c r="BTD9" s="25" t="str">
        <f>BSY9</f>
        <v>kW</v>
      </c>
      <c r="BTE9" s="25" t="str">
        <f>BSY9</f>
        <v>kW</v>
      </c>
      <c r="BTF9" s="25" t="s">
        <v>59</v>
      </c>
      <c r="BTJ9" s="25" t="str">
        <f>BTF9</f>
        <v>kWh</v>
      </c>
      <c r="BTK9" s="25" t="str">
        <f>BTF9</f>
        <v>kWh</v>
      </c>
      <c r="BTL9" s="25" t="str">
        <f>BTF9</f>
        <v>kWh</v>
      </c>
      <c r="BTM9" s="25" t="s">
        <v>187</v>
      </c>
      <c r="BTQ9" s="25" t="str">
        <f>BTM9</f>
        <v>Sqrt(therms)</v>
      </c>
      <c r="BTR9" s="25" t="str">
        <f>BTM9</f>
        <v>Sqrt(therms)</v>
      </c>
      <c r="BTS9" s="25" t="str">
        <f>BTM9</f>
        <v>Sqrt(therms)</v>
      </c>
      <c r="BTT9" s="25" t="s">
        <v>60</v>
      </c>
      <c r="BTX9" s="25" t="str">
        <f>BTT9</f>
        <v>kW</v>
      </c>
      <c r="BTY9" s="25" t="str">
        <f>BTT9</f>
        <v>kW</v>
      </c>
      <c r="BTZ9" s="25" t="str">
        <f>BTT9</f>
        <v>kW</v>
      </c>
      <c r="BUA9" s="25" t="s">
        <v>59</v>
      </c>
      <c r="BUE9" s="25" t="str">
        <f>BUA9</f>
        <v>kWh</v>
      </c>
      <c r="BUF9" s="25" t="str">
        <f>BUA9</f>
        <v>kWh</v>
      </c>
      <c r="BUG9" s="25" t="str">
        <f>BUA9</f>
        <v>kWh</v>
      </c>
      <c r="BUH9" s="25" t="s">
        <v>187</v>
      </c>
      <c r="BUL9" s="25" t="str">
        <f>BUH9</f>
        <v>Sqrt(therms)</v>
      </c>
      <c r="BUM9" s="25" t="str">
        <f>BUH9</f>
        <v>Sqrt(therms)</v>
      </c>
      <c r="BUN9" s="25" t="str">
        <f>BUH9</f>
        <v>Sqrt(therms)</v>
      </c>
      <c r="BUO9" s="25" t="s">
        <v>60</v>
      </c>
      <c r="BUS9" s="25" t="str">
        <f>BUO9</f>
        <v>kW</v>
      </c>
      <c r="BUT9" s="25" t="str">
        <f>BUO9</f>
        <v>kW</v>
      </c>
      <c r="BUU9" s="25" t="str">
        <f>BUO9</f>
        <v>kW</v>
      </c>
      <c r="BUV9" s="25" t="s">
        <v>59</v>
      </c>
      <c r="BUZ9" s="25" t="str">
        <f>BUV9</f>
        <v>kWh</v>
      </c>
      <c r="BVA9" s="25" t="str">
        <f>BUV9</f>
        <v>kWh</v>
      </c>
      <c r="BVB9" s="25" t="str">
        <f>BUV9</f>
        <v>kWh</v>
      </c>
      <c r="BVC9" s="25" t="s">
        <v>187</v>
      </c>
      <c r="BVG9" s="25" t="str">
        <f>BVC9</f>
        <v>Sqrt(therms)</v>
      </c>
      <c r="BVH9" s="25" t="str">
        <f>BVC9</f>
        <v>Sqrt(therms)</v>
      </c>
      <c r="BVI9" s="25" t="str">
        <f>BVC9</f>
        <v>Sqrt(therms)</v>
      </c>
      <c r="BVJ9" s="25" t="s">
        <v>60</v>
      </c>
      <c r="BVN9" s="25" t="str">
        <f>BVJ9</f>
        <v>kW</v>
      </c>
      <c r="BVO9" s="25" t="str">
        <f>BVJ9</f>
        <v>kW</v>
      </c>
      <c r="BVP9" s="25" t="str">
        <f>BVJ9</f>
        <v>kW</v>
      </c>
      <c r="BVQ9" s="25" t="s">
        <v>59</v>
      </c>
      <c r="BVU9" s="25" t="str">
        <f>BVQ9</f>
        <v>kWh</v>
      </c>
      <c r="BVV9" s="25" t="str">
        <f>BVQ9</f>
        <v>kWh</v>
      </c>
      <c r="BVW9" s="25" t="str">
        <f>BVQ9</f>
        <v>kWh</v>
      </c>
      <c r="BVX9" s="25" t="s">
        <v>187</v>
      </c>
      <c r="BWB9" s="25" t="str">
        <f>BVX9</f>
        <v>Sqrt(therms)</v>
      </c>
      <c r="BWC9" s="25" t="str">
        <f>BVX9</f>
        <v>Sqrt(therms)</v>
      </c>
      <c r="BWD9" s="25" t="str">
        <f>BVX9</f>
        <v>Sqrt(therms)</v>
      </c>
      <c r="BWE9" s="25" t="s">
        <v>60</v>
      </c>
      <c r="BWI9" s="25" t="str">
        <f>BWE9</f>
        <v>kW</v>
      </c>
      <c r="BWJ9" s="25" t="str">
        <f>BWE9</f>
        <v>kW</v>
      </c>
      <c r="BWK9" s="25" t="str">
        <f>BWE9</f>
        <v>kW</v>
      </c>
      <c r="BWL9" s="25" t="s">
        <v>59</v>
      </c>
      <c r="BWP9" s="25" t="str">
        <f>BWL9</f>
        <v>kWh</v>
      </c>
      <c r="BWQ9" s="25" t="str">
        <f>BWL9</f>
        <v>kWh</v>
      </c>
      <c r="BWR9" s="25" t="str">
        <f>BWL9</f>
        <v>kWh</v>
      </c>
      <c r="BWS9" s="25" t="s">
        <v>187</v>
      </c>
      <c r="BWW9" s="25" t="str">
        <f>BWS9</f>
        <v>Sqrt(therms)</v>
      </c>
      <c r="BWX9" s="25" t="str">
        <f>BWS9</f>
        <v>Sqrt(therms)</v>
      </c>
      <c r="BWY9" s="25" t="str">
        <f>BWS9</f>
        <v>Sqrt(therms)</v>
      </c>
      <c r="BWZ9" s="25" t="s">
        <v>60</v>
      </c>
      <c r="BXD9" s="25" t="str">
        <f>BWZ9</f>
        <v>kW</v>
      </c>
      <c r="BXE9" s="25" t="str">
        <f>BWZ9</f>
        <v>kW</v>
      </c>
      <c r="BXF9" s="25" t="str">
        <f>BWZ9</f>
        <v>kW</v>
      </c>
      <c r="BXG9" s="25" t="s">
        <v>59</v>
      </c>
      <c r="BXK9" s="25" t="str">
        <f>BXG9</f>
        <v>kWh</v>
      </c>
      <c r="BXL9" s="25" t="str">
        <f>BXG9</f>
        <v>kWh</v>
      </c>
      <c r="BXM9" s="25" t="str">
        <f>BXG9</f>
        <v>kWh</v>
      </c>
      <c r="BXN9" s="25" t="s">
        <v>187</v>
      </c>
      <c r="BXR9" s="25" t="str">
        <f>BXN9</f>
        <v>Sqrt(therms)</v>
      </c>
      <c r="BXS9" s="25" t="str">
        <f>BXN9</f>
        <v>Sqrt(therms)</v>
      </c>
      <c r="BXT9" s="25" t="str">
        <f>BXN9</f>
        <v>Sqrt(therms)</v>
      </c>
      <c r="BXU9" s="25" t="s">
        <v>60</v>
      </c>
      <c r="BXY9" s="25" t="str">
        <f>BXU9</f>
        <v>kW</v>
      </c>
      <c r="BXZ9" s="25" t="str">
        <f>BXU9</f>
        <v>kW</v>
      </c>
      <c r="BYA9" s="25" t="str">
        <f>BXU9</f>
        <v>kW</v>
      </c>
      <c r="BYB9" s="25" t="s">
        <v>59</v>
      </c>
      <c r="BYF9" s="25" t="str">
        <f>BYB9</f>
        <v>kWh</v>
      </c>
      <c r="BYG9" s="25" t="str">
        <f>BYB9</f>
        <v>kWh</v>
      </c>
      <c r="BYH9" s="25" t="str">
        <f>BYB9</f>
        <v>kWh</v>
      </c>
      <c r="BYI9" s="25" t="s">
        <v>187</v>
      </c>
      <c r="BYM9" s="25" t="str">
        <f>BYI9</f>
        <v>Sqrt(therms)</v>
      </c>
      <c r="BYN9" s="25" t="str">
        <f>BYI9</f>
        <v>Sqrt(therms)</v>
      </c>
      <c r="BYO9" s="25" t="str">
        <f>BYI9</f>
        <v>Sqrt(therms)</v>
      </c>
      <c r="BYP9" s="25" t="s">
        <v>60</v>
      </c>
      <c r="BYT9" s="25" t="str">
        <f>BYP9</f>
        <v>kW</v>
      </c>
      <c r="BYU9" s="25" t="str">
        <f>BYP9</f>
        <v>kW</v>
      </c>
      <c r="BYV9" s="25" t="str">
        <f>BYP9</f>
        <v>kW</v>
      </c>
    </row>
    <row r="10" spans="1:2024" s="25" customFormat="1" x14ac:dyDescent="0.3">
      <c r="A10" s="55" t="s">
        <v>192</v>
      </c>
      <c r="B10" s="81"/>
      <c r="C10" s="77"/>
      <c r="D10" s="77"/>
      <c r="E10" s="77"/>
      <c r="F10" s="82">
        <f>SUM(F11,F13:F110)</f>
        <v>0</v>
      </c>
      <c r="G10" s="82">
        <f>SUM(G11,G13:G110)</f>
        <v>0</v>
      </c>
      <c r="H10" s="82">
        <f>SUM(H11,H13:H110)</f>
        <v>0</v>
      </c>
      <c r="I10" s="75"/>
      <c r="J10" s="27"/>
      <c r="K10" s="15"/>
      <c r="L10" s="15"/>
      <c r="M10" s="74" t="e">
        <f>SUM(M11,M13:M110)</f>
        <v>#VALUE!</v>
      </c>
      <c r="N10" s="74" t="e">
        <f>SUM(N11,N13:N110)</f>
        <v>#VALUE!</v>
      </c>
      <c r="O10" s="15" t="e">
        <f>SUM(O11,O13:O110)</f>
        <v>#VALUE!</v>
      </c>
      <c r="P10" s="15"/>
      <c r="Q10" s="15"/>
      <c r="R10" s="15"/>
      <c r="S10" s="15"/>
      <c r="T10" s="74" t="e">
        <f>SUM(T11,T13:T110)</f>
        <v>#VALUE!</v>
      </c>
      <c r="U10" s="74" t="e">
        <f>SUM(U11,U13:U110)</f>
        <v>#VALUE!</v>
      </c>
      <c r="V10" s="15" t="e">
        <f>SUM(V11,V13:V110)</f>
        <v>#VALUE!</v>
      </c>
      <c r="W10" s="15"/>
      <c r="X10" s="15"/>
      <c r="Y10" s="15"/>
      <c r="Z10" s="15"/>
      <c r="AA10" s="15" t="e">
        <f>SUM(AA11,AA13:AA110)</f>
        <v>#VALUE!</v>
      </c>
      <c r="AB10" s="15" t="e">
        <f>SUM(AB11,AB13:AB110)</f>
        <v>#VALUE!</v>
      </c>
      <c r="AC10" s="53" t="e">
        <f>SUM(AC11,AC13:AC110)</f>
        <v>#VALUE!</v>
      </c>
      <c r="AD10" s="46"/>
      <c r="AE10" s="27"/>
      <c r="AF10" s="75"/>
      <c r="AG10" s="27"/>
      <c r="AH10" s="15" t="e">
        <f>SUM(AH11,AH13:AH110)</f>
        <v>#VALUE!</v>
      </c>
      <c r="AI10" s="15" t="e">
        <f>SUM(AI11,AI13:AI110)</f>
        <v>#VALUE!</v>
      </c>
      <c r="AJ10" s="53" t="e">
        <f>SUM(AJ11,AJ13:AJ110)</f>
        <v>#VALUE!</v>
      </c>
      <c r="AK10" s="27"/>
      <c r="AL10" s="26"/>
      <c r="AM10" s="27"/>
      <c r="AN10" s="27"/>
      <c r="AO10" s="15" t="e">
        <f>SUM(AO11,AO13:AO110)</f>
        <v>#VALUE!</v>
      </c>
      <c r="AP10" s="15" t="e">
        <f>SUM(AP11,AP13:AP110)</f>
        <v>#VALUE!</v>
      </c>
      <c r="AQ10" s="53" t="e">
        <f>SUM(AQ11,AQ13:AQ110)</f>
        <v>#VALUE!</v>
      </c>
      <c r="AR10" s="26"/>
      <c r="AS10" s="27"/>
      <c r="AT10" s="27"/>
      <c r="AU10" s="26"/>
      <c r="AV10" s="15" t="e">
        <f>SUM(AV11,AV13:AV110)</f>
        <v>#VALUE!</v>
      </c>
      <c r="AW10" s="15" t="e">
        <f>SUM(AW11,AW13:AW110)</f>
        <v>#VALUE!</v>
      </c>
      <c r="AX10" s="53" t="e">
        <f>SUM(AX11,AX13:AX110)</f>
        <v>#VALUE!</v>
      </c>
      <c r="AY10" s="27"/>
      <c r="AZ10" s="27"/>
      <c r="BA10" s="26"/>
      <c r="BB10" s="27"/>
      <c r="BC10" s="15" t="e">
        <f>SUM(BC11,BC13:BC110)</f>
        <v>#VALUE!</v>
      </c>
      <c r="BD10" s="15" t="e">
        <f>SUM(BD11,BD13:BD110)</f>
        <v>#VALUE!</v>
      </c>
      <c r="BE10" s="53" t="e">
        <f>SUM(BE11,BE13:BE110)</f>
        <v>#VALUE!</v>
      </c>
      <c r="BF10" s="27"/>
      <c r="BG10" s="26"/>
      <c r="BH10" s="27"/>
      <c r="BI10" s="27"/>
      <c r="BJ10" s="15" t="e">
        <f>SUM(BJ11,BJ13:BJ110)</f>
        <v>#VALUE!</v>
      </c>
      <c r="BK10" s="15" t="e">
        <f>SUM(BK11,BK13:BK110)</f>
        <v>#VALUE!</v>
      </c>
      <c r="BL10" s="53" t="e">
        <f>SUM(BL11,BL13:BL110)</f>
        <v>#VALUE!</v>
      </c>
      <c r="BM10" s="29"/>
      <c r="BN10" s="27"/>
      <c r="BO10" s="27"/>
      <c r="BP10" s="28"/>
      <c r="BQ10" s="15" t="e">
        <f>SUM(BQ11,BQ13:BQ110)</f>
        <v>#VALUE!</v>
      </c>
      <c r="BR10" s="15" t="e">
        <f>SUM(BR11,BR13:BR110)</f>
        <v>#VALUE!</v>
      </c>
      <c r="BS10" s="53" t="e">
        <f>SUM(BS11,BS13:BS110)</f>
        <v>#VALUE!</v>
      </c>
      <c r="BT10" s="27"/>
      <c r="BU10" s="27"/>
      <c r="BV10" s="27"/>
      <c r="BW10" s="27"/>
      <c r="BX10" s="15" t="e">
        <f>SUM(BX11,BX13:BX110)</f>
        <v>#VALUE!</v>
      </c>
      <c r="BY10" s="15" t="e">
        <f>SUM(BY11,BY13:BY110)</f>
        <v>#VALUE!</v>
      </c>
      <c r="BZ10" s="53" t="e">
        <f>SUM(BZ11,BZ13:BZ110)</f>
        <v>#VALUE!</v>
      </c>
      <c r="CA10" s="27"/>
      <c r="CB10" s="27"/>
      <c r="CC10" s="27"/>
      <c r="CD10" s="27"/>
      <c r="CE10" s="15" t="e">
        <f>SUM(CE11,CE13:CE110)</f>
        <v>#VALUE!</v>
      </c>
      <c r="CF10" s="15" t="e">
        <f>SUM(CF11,CF13:CF110)</f>
        <v>#VALUE!</v>
      </c>
      <c r="CG10" s="53" t="e">
        <f>SUM(CG11,CG13:CG110)</f>
        <v>#VALUE!</v>
      </c>
      <c r="CH10" s="27"/>
      <c r="CI10" s="27"/>
      <c r="CJ10" s="27"/>
      <c r="CK10" s="27"/>
      <c r="CL10" s="15" t="e">
        <f>SUM(CL11,CL13:CL110)</f>
        <v>#VALUE!</v>
      </c>
      <c r="CM10" s="15" t="e">
        <f>SUM(CM11,CM13:CM110)</f>
        <v>#VALUE!</v>
      </c>
      <c r="CN10" s="53" t="e">
        <f>SUM(CN11,CN13:CN110)</f>
        <v>#VALUE!</v>
      </c>
      <c r="CO10" s="27"/>
      <c r="CP10" s="27"/>
      <c r="CQ10" s="27"/>
      <c r="CR10" s="27"/>
      <c r="CS10" s="15" t="e">
        <f>SUM(CS11,CS13:CS110)</f>
        <v>#VALUE!</v>
      </c>
      <c r="CT10" s="15" t="e">
        <f>SUM(CT11,CT13:CT110)</f>
        <v>#VALUE!</v>
      </c>
      <c r="CU10" s="53" t="e">
        <f>SUM(CU11,CU13:CU110)</f>
        <v>#VALUE!</v>
      </c>
      <c r="CV10" s="27"/>
      <c r="CW10" s="27"/>
      <c r="CX10" s="27"/>
      <c r="CY10" s="27"/>
      <c r="CZ10" s="15" t="e">
        <f>SUM(CZ11,CZ13:CZ110)</f>
        <v>#VALUE!</v>
      </c>
      <c r="DA10" s="15" t="e">
        <f>SUM(DA11,DA13:DA110)</f>
        <v>#VALUE!</v>
      </c>
      <c r="DB10" s="53" t="e">
        <f>SUM(DB11,DB13:DB110)</f>
        <v>#VALUE!</v>
      </c>
      <c r="DC10" s="27"/>
      <c r="DD10" s="27"/>
      <c r="DE10" s="27"/>
      <c r="DF10" s="27"/>
      <c r="DG10" s="15" t="e">
        <f>SUM(DG11,DG13:DG110)</f>
        <v>#VALUE!</v>
      </c>
      <c r="DH10" s="15" t="e">
        <f>SUM(DH11,DH13:DH110)</f>
        <v>#VALUE!</v>
      </c>
      <c r="DI10" s="53" t="e">
        <f>SUM(DI11,DI13:DI110)</f>
        <v>#VALUE!</v>
      </c>
      <c r="DJ10" s="27"/>
      <c r="DK10" s="27"/>
      <c r="DL10" s="27"/>
      <c r="DM10" s="27"/>
      <c r="DN10" s="15" t="e">
        <f>SUM(DN11,DN13:DN110)</f>
        <v>#VALUE!</v>
      </c>
      <c r="DO10" s="15" t="e">
        <f>SUM(DO11,DO13:DO110)</f>
        <v>#VALUE!</v>
      </c>
      <c r="DP10" s="53" t="e">
        <f>SUM(DP11,DP13:DP110)</f>
        <v>#VALUE!</v>
      </c>
      <c r="DQ10" s="33"/>
      <c r="DR10" s="27"/>
      <c r="DS10" s="27"/>
      <c r="DT10" s="27"/>
      <c r="DU10" s="15" t="e">
        <f>SUM(DU11,DU13:DU110)</f>
        <v>#VALUE!</v>
      </c>
      <c r="DV10" s="15" t="e">
        <f>SUM(DV11,DV13:DV110)</f>
        <v>#VALUE!</v>
      </c>
      <c r="DW10" s="53" t="e">
        <f>SUM(DW11,DW13:DW110)</f>
        <v>#VALUE!</v>
      </c>
      <c r="DX10" s="27"/>
      <c r="DY10" s="27"/>
      <c r="DZ10" s="27"/>
      <c r="EA10" s="27"/>
      <c r="EB10" s="15" t="e">
        <f>SUM(EB11,EB13:EB110)</f>
        <v>#VALUE!</v>
      </c>
      <c r="EC10" s="15" t="e">
        <f>SUM(EC11,EC13:EC110)</f>
        <v>#VALUE!</v>
      </c>
      <c r="ED10" s="53" t="e">
        <f>SUM(ED11,ED13:ED110)</f>
        <v>#VALUE!</v>
      </c>
      <c r="EE10" s="27"/>
      <c r="EF10" s="27"/>
      <c r="EG10" s="27"/>
      <c r="EH10" s="27"/>
      <c r="EI10" s="15" t="e">
        <f>SUM(EI11,EI13:EI110)</f>
        <v>#VALUE!</v>
      </c>
      <c r="EJ10" s="15" t="e">
        <f>SUM(EJ11,EJ13:EJ110)</f>
        <v>#VALUE!</v>
      </c>
      <c r="EK10" s="53" t="e">
        <f>SUM(EK11,EK13:EK110)</f>
        <v>#VALUE!</v>
      </c>
      <c r="EL10" s="27"/>
      <c r="EM10" s="27"/>
      <c r="EN10" s="27"/>
      <c r="EO10" s="27"/>
      <c r="EP10" s="15" t="e">
        <f>SUM(EP11,EP13:EP110)</f>
        <v>#VALUE!</v>
      </c>
      <c r="EQ10" s="15" t="e">
        <f>SUM(EQ11,EQ13:EQ110)</f>
        <v>#VALUE!</v>
      </c>
      <c r="ER10" s="53" t="e">
        <f>SUM(ER11,ER13:ER110)</f>
        <v>#VALUE!</v>
      </c>
      <c r="ES10" s="27"/>
      <c r="ET10" s="27"/>
      <c r="EU10" s="27"/>
      <c r="EV10" s="27"/>
      <c r="EW10" s="15" t="e">
        <f>SUM(EW11,EW13:EW110)</f>
        <v>#VALUE!</v>
      </c>
      <c r="EX10" s="15" t="e">
        <f>SUM(EX11,EX13:EX110)</f>
        <v>#VALUE!</v>
      </c>
      <c r="EY10" s="53" t="e">
        <f>SUM(EY11,EY13:EY110)</f>
        <v>#VALUE!</v>
      </c>
      <c r="EZ10" s="27"/>
      <c r="FA10" s="27"/>
      <c r="FB10" s="27"/>
      <c r="FC10" s="27"/>
      <c r="FD10" s="15" t="e">
        <f>SUM(FD11,FD13:FD110)</f>
        <v>#VALUE!</v>
      </c>
      <c r="FE10" s="15" t="e">
        <f>SUM(FE11,FE13:FE110)</f>
        <v>#VALUE!</v>
      </c>
      <c r="FF10" s="53" t="e">
        <f>SUM(FF11,FF13:FF110)</f>
        <v>#VALUE!</v>
      </c>
      <c r="FG10" s="27"/>
      <c r="FH10" s="27"/>
      <c r="FI10" s="27"/>
      <c r="FJ10" s="27"/>
      <c r="FK10" s="15" t="e">
        <f>SUM(FK11,FK13:FK110)</f>
        <v>#VALUE!</v>
      </c>
      <c r="FL10" s="15" t="e">
        <f>SUM(FL11,FL13:FL110)</f>
        <v>#VALUE!</v>
      </c>
      <c r="FM10" s="53" t="e">
        <f>SUM(FM11,FM13:FM110)</f>
        <v>#VALUE!</v>
      </c>
      <c r="FN10" s="27"/>
      <c r="FO10" s="27"/>
      <c r="FP10" s="27"/>
      <c r="FQ10" s="27"/>
      <c r="FR10" s="15" t="e">
        <f>SUM(FR11,FR13:FR110)</f>
        <v>#VALUE!</v>
      </c>
      <c r="FS10" s="15" t="e">
        <f>SUM(FS11,FS13:FS110)</f>
        <v>#VALUE!</v>
      </c>
      <c r="FT10" s="53" t="e">
        <f>SUM(FT11,FT13:FT110)</f>
        <v>#VALUE!</v>
      </c>
      <c r="FU10" s="27"/>
      <c r="FV10" s="27"/>
      <c r="FW10" s="27"/>
      <c r="FX10" s="27"/>
      <c r="FY10" s="15" t="e">
        <f>SUM(FY11,FY13:FY110)</f>
        <v>#VALUE!</v>
      </c>
      <c r="FZ10" s="15" t="e">
        <f>SUM(FZ11,FZ13:FZ110)</f>
        <v>#VALUE!</v>
      </c>
      <c r="GA10" s="53" t="e">
        <f>SUM(GA11,GA13:GA110)</f>
        <v>#VALUE!</v>
      </c>
      <c r="GB10" s="27"/>
      <c r="GC10" s="27"/>
      <c r="GD10" s="27"/>
      <c r="GE10" s="27"/>
      <c r="GF10" s="15" t="e">
        <f>SUM(GF11,GF13:GF110)</f>
        <v>#VALUE!</v>
      </c>
      <c r="GG10" s="15" t="e">
        <f>SUM(GG11,GG13:GG110)</f>
        <v>#VALUE!</v>
      </c>
      <c r="GH10" s="53" t="e">
        <f>SUM(GH11,GH13:GH110)</f>
        <v>#VALUE!</v>
      </c>
      <c r="GI10" s="27"/>
      <c r="GJ10" s="27"/>
      <c r="GK10" s="27"/>
      <c r="GL10" s="27"/>
      <c r="GM10" s="15" t="e">
        <f>SUM(GM11,GM13:GM110)</f>
        <v>#VALUE!</v>
      </c>
      <c r="GN10" s="15" t="e">
        <f>SUM(GN11,GN13:GN110)</f>
        <v>#VALUE!</v>
      </c>
      <c r="GO10" s="53" t="e">
        <f>SUM(GO11,GO13:GO110)</f>
        <v>#VALUE!</v>
      </c>
      <c r="GT10" s="15" t="e">
        <f>SUM(GT11,GT13:GT110)</f>
        <v>#VALUE!</v>
      </c>
      <c r="GU10" s="15" t="e">
        <f>SUM(GU11,GU13:GU110)</f>
        <v>#VALUE!</v>
      </c>
      <c r="GV10" s="53" t="e">
        <f>SUM(GV11,GV13:GV110)</f>
        <v>#VALUE!</v>
      </c>
      <c r="HA10" s="15" t="e">
        <f>SUM(HA11,HA13:HA110)</f>
        <v>#VALUE!</v>
      </c>
      <c r="HB10" s="15" t="e">
        <f>SUM(HB11,HB13:HB110)</f>
        <v>#VALUE!</v>
      </c>
      <c r="HC10" s="53" t="e">
        <f>SUM(HC11,HC13:HC110)</f>
        <v>#VALUE!</v>
      </c>
      <c r="HH10" s="15" t="e">
        <f>SUM(HH11,HH13:HH110)</f>
        <v>#VALUE!</v>
      </c>
      <c r="HI10" s="15" t="e">
        <f>SUM(HI11,HI13:HI110)</f>
        <v>#VALUE!</v>
      </c>
      <c r="HJ10" s="53" t="e">
        <f>SUM(HJ11,HJ13:HJ110)</f>
        <v>#VALUE!</v>
      </c>
      <c r="HO10" s="15" t="e">
        <f>SUM(HO11,HO13:HO110)</f>
        <v>#VALUE!</v>
      </c>
      <c r="HP10" s="15" t="e">
        <f>SUM(HP11,HP13:HP110)</f>
        <v>#VALUE!</v>
      </c>
      <c r="HQ10" s="53" t="e">
        <f>SUM(HQ11,HQ13:HQ110)</f>
        <v>#VALUE!</v>
      </c>
      <c r="HV10" s="15" t="e">
        <f>SUM(HV11,HV13:HV110)</f>
        <v>#VALUE!</v>
      </c>
      <c r="HW10" s="15" t="e">
        <f>SUM(HW11,HW13:HW110)</f>
        <v>#VALUE!</v>
      </c>
      <c r="HX10" s="53" t="e">
        <f>SUM(HX11,HX13:HX110)</f>
        <v>#VALUE!</v>
      </c>
      <c r="IC10" s="15" t="e">
        <f>SUM(IC11,IC13:IC110)</f>
        <v>#VALUE!</v>
      </c>
      <c r="ID10" s="15" t="e">
        <f>SUM(ID11,ID13:ID110)</f>
        <v>#VALUE!</v>
      </c>
      <c r="IE10" s="53" t="e">
        <f>SUM(IE11,IE13:IE110)</f>
        <v>#VALUE!</v>
      </c>
      <c r="IJ10" s="15" t="e">
        <f>SUM(IJ11,IJ13:IJ110)</f>
        <v>#VALUE!</v>
      </c>
      <c r="IK10" s="15" t="e">
        <f>SUM(IK11,IK13:IK110)</f>
        <v>#VALUE!</v>
      </c>
      <c r="IL10" s="53" t="e">
        <f>SUM(IL11,IL13:IL110)</f>
        <v>#VALUE!</v>
      </c>
      <c r="IQ10" s="15" t="e">
        <f>SUM(IQ11,IQ13:IQ110)</f>
        <v>#VALUE!</v>
      </c>
      <c r="IR10" s="15" t="e">
        <f>SUM(IR11,IR13:IR110)</f>
        <v>#VALUE!</v>
      </c>
      <c r="IS10" s="53" t="e">
        <f>SUM(IS11,IS13:IS110)</f>
        <v>#VALUE!</v>
      </c>
      <c r="IX10" s="15" t="e">
        <f>SUM(IX11,IX13:IX110)</f>
        <v>#VALUE!</v>
      </c>
      <c r="IY10" s="15" t="e">
        <f>SUM(IY11,IY13:IY110)</f>
        <v>#VALUE!</v>
      </c>
      <c r="IZ10" s="53" t="e">
        <f>SUM(IZ11,IZ13:IZ110)</f>
        <v>#VALUE!</v>
      </c>
      <c r="JE10" s="25" t="e">
        <f>SUM(JE11,JE13:JE110)</f>
        <v>#VALUE!</v>
      </c>
      <c r="JF10" s="25" t="e">
        <f>SUM(JF11,JF13:JF110)</f>
        <v>#VALUE!</v>
      </c>
      <c r="JG10" s="25" t="e">
        <f>SUM(JG11,JG13:JG110)</f>
        <v>#VALUE!</v>
      </c>
      <c r="JL10" s="25" t="e">
        <f>SUM(JL11,JL13:JL110)</f>
        <v>#VALUE!</v>
      </c>
      <c r="JM10" s="25" t="e">
        <f>SUM(JM11,JM13:JM110)</f>
        <v>#VALUE!</v>
      </c>
      <c r="JN10" s="25" t="e">
        <f>SUM(JN11,JN13:JN110)</f>
        <v>#VALUE!</v>
      </c>
      <c r="JS10" s="25" t="e">
        <f>SUM(JS11,JS13:JS110)</f>
        <v>#VALUE!</v>
      </c>
      <c r="JT10" s="25" t="e">
        <f>SUM(JT11,JT13:JT110)</f>
        <v>#VALUE!</v>
      </c>
      <c r="JU10" s="25" t="e">
        <f>SUM(JU11,JU13:JU110)</f>
        <v>#VALUE!</v>
      </c>
      <c r="JZ10" s="25" t="e">
        <f>SUM(JZ11,JZ13:JZ110)</f>
        <v>#VALUE!</v>
      </c>
      <c r="KA10" s="25" t="e">
        <f>SUM(KA11,KA13:KA110)</f>
        <v>#VALUE!</v>
      </c>
      <c r="KB10" s="25" t="e">
        <f>SUM(KB11,KB13:KB110)</f>
        <v>#VALUE!</v>
      </c>
      <c r="KG10" s="25" t="e">
        <f>SUM(KG11,KG13:KG110)</f>
        <v>#VALUE!</v>
      </c>
      <c r="KH10" s="25" t="e">
        <f>SUM(KH11,KH13:KH110)</f>
        <v>#VALUE!</v>
      </c>
      <c r="KI10" s="25" t="e">
        <f>SUM(KI11,KI13:KI110)</f>
        <v>#VALUE!</v>
      </c>
      <c r="KN10" s="25" t="e">
        <f>SUM(KN11,KN13:KN110)</f>
        <v>#VALUE!</v>
      </c>
      <c r="KO10" s="25" t="e">
        <f>SUM(KO11,KO13:KO110)</f>
        <v>#VALUE!</v>
      </c>
      <c r="KP10" s="25" t="e">
        <f>SUM(KP11,KP13:KP110)</f>
        <v>#VALUE!</v>
      </c>
      <c r="KU10" s="25" t="e">
        <f>SUM(KU11,KU13:KU110)</f>
        <v>#VALUE!</v>
      </c>
      <c r="KV10" s="25" t="e">
        <f>SUM(KV11,KV13:KV110)</f>
        <v>#VALUE!</v>
      </c>
      <c r="KW10" s="25" t="e">
        <f>SUM(KW11,KW13:KW110)</f>
        <v>#VALUE!</v>
      </c>
      <c r="LB10" s="25" t="e">
        <f>SUM(LB11,LB13:LB110)</f>
        <v>#VALUE!</v>
      </c>
      <c r="LC10" s="25" t="e">
        <f>SUM(LC11,LC13:LC110)</f>
        <v>#VALUE!</v>
      </c>
      <c r="LD10" s="25" t="e">
        <f>SUM(LD11,LD13:LD110)</f>
        <v>#VALUE!</v>
      </c>
      <c r="LI10" s="25" t="e">
        <f>SUM(LI11,LI13:LI110)</f>
        <v>#VALUE!</v>
      </c>
      <c r="LJ10" s="25" t="e">
        <f>SUM(LJ11,LJ13:LJ110)</f>
        <v>#VALUE!</v>
      </c>
      <c r="LK10" s="25" t="e">
        <f>SUM(LK11,LK13:LK110)</f>
        <v>#VALUE!</v>
      </c>
      <c r="LP10" s="25" t="e">
        <f>SUM(LP11,LP13:LP110)</f>
        <v>#VALUE!</v>
      </c>
      <c r="LQ10" s="25" t="e">
        <f>SUM(LQ11,LQ13:LQ110)</f>
        <v>#VALUE!</v>
      </c>
      <c r="LR10" s="25" t="e">
        <f>SUM(LR11,LR13:LR110)</f>
        <v>#VALUE!</v>
      </c>
      <c r="LW10" s="25" t="e">
        <f>SUM(LW11,LW13:LW110)</f>
        <v>#VALUE!</v>
      </c>
      <c r="LX10" s="25" t="e">
        <f>SUM(LX11,LX13:LX110)</f>
        <v>#VALUE!</v>
      </c>
      <c r="LY10" s="25" t="e">
        <f>SUM(LY11,LY13:LY110)</f>
        <v>#VALUE!</v>
      </c>
      <c r="MD10" s="25" t="e">
        <f>SUM(MD11,MD13:MD110)</f>
        <v>#VALUE!</v>
      </c>
      <c r="ME10" s="25" t="e">
        <f>SUM(ME11,ME13:ME110)</f>
        <v>#VALUE!</v>
      </c>
      <c r="MF10" s="25" t="e">
        <f>SUM(MF11,MF13:MF110)</f>
        <v>#VALUE!</v>
      </c>
      <c r="MK10" s="25" t="e">
        <f>SUM(MK11,MK13:MK110)</f>
        <v>#VALUE!</v>
      </c>
      <c r="ML10" s="25" t="e">
        <f>SUM(ML11,ML13:ML110)</f>
        <v>#VALUE!</v>
      </c>
      <c r="MM10" s="25" t="e">
        <f>SUM(MM11,MM13:MM110)</f>
        <v>#VALUE!</v>
      </c>
      <c r="MR10" s="25" t="e">
        <f>SUM(MR11,MR13:MR110)</f>
        <v>#VALUE!</v>
      </c>
      <c r="MS10" s="25" t="e">
        <f>SUM(MS11,MS13:MS110)</f>
        <v>#VALUE!</v>
      </c>
      <c r="MT10" s="25" t="e">
        <f>SUM(MT11,MT13:MT110)</f>
        <v>#VALUE!</v>
      </c>
      <c r="MY10" s="25" t="e">
        <f>SUM(MY11,MY13:MY110)</f>
        <v>#VALUE!</v>
      </c>
      <c r="MZ10" s="25" t="e">
        <f>SUM(MZ11,MZ13:MZ110)</f>
        <v>#VALUE!</v>
      </c>
      <c r="NA10" s="25" t="e">
        <f>SUM(NA11,NA13:NA110)</f>
        <v>#VALUE!</v>
      </c>
      <c r="NF10" s="25" t="e">
        <f>SUM(NF11,NF13:NF110)</f>
        <v>#VALUE!</v>
      </c>
      <c r="NG10" s="25" t="e">
        <f>SUM(NG11,NG13:NG110)</f>
        <v>#VALUE!</v>
      </c>
      <c r="NH10" s="25" t="e">
        <f>SUM(NH11,NH13:NH110)</f>
        <v>#VALUE!</v>
      </c>
      <c r="NM10" s="25" t="e">
        <f>SUM(NM11,NM13:NM110)</f>
        <v>#VALUE!</v>
      </c>
      <c r="NN10" s="25" t="e">
        <f>SUM(NN11,NN13:NN110)</f>
        <v>#VALUE!</v>
      </c>
      <c r="NO10" s="25" t="e">
        <f>SUM(NO11,NO13:NO110)</f>
        <v>#VALUE!</v>
      </c>
      <c r="NT10" s="25" t="e">
        <f>SUM(NT11,NT13:NT110)</f>
        <v>#VALUE!</v>
      </c>
      <c r="NU10" s="25" t="e">
        <f>SUM(NU11,NU13:NU110)</f>
        <v>#VALUE!</v>
      </c>
      <c r="NV10" s="25" t="e">
        <f>SUM(NV11,NV13:NV110)</f>
        <v>#VALUE!</v>
      </c>
      <c r="OA10" s="25" t="e">
        <f>SUM(OA11,OA13:OA110)</f>
        <v>#VALUE!</v>
      </c>
      <c r="OB10" s="25" t="e">
        <f>SUM(OB11,OB13:OB110)</f>
        <v>#VALUE!</v>
      </c>
      <c r="OC10" s="25" t="e">
        <f>SUM(OC11,OC13:OC110)</f>
        <v>#VALUE!</v>
      </c>
      <c r="OH10" s="25" t="e">
        <f>SUM(OH11,OH13:OH110)</f>
        <v>#VALUE!</v>
      </c>
      <c r="OI10" s="25" t="e">
        <f>SUM(OI11,OI13:OI110)</f>
        <v>#VALUE!</v>
      </c>
      <c r="OJ10" s="25" t="e">
        <f>SUM(OJ11,OJ13:OJ110)</f>
        <v>#VALUE!</v>
      </c>
      <c r="OO10" s="25" t="e">
        <f>SUM(OO11,OO13:OO110)</f>
        <v>#VALUE!</v>
      </c>
      <c r="OP10" s="25" t="e">
        <f>SUM(OP11,OP13:OP110)</f>
        <v>#VALUE!</v>
      </c>
      <c r="OQ10" s="25" t="e">
        <f>SUM(OQ11,OQ13:OQ110)</f>
        <v>#VALUE!</v>
      </c>
      <c r="OV10" s="25" t="e">
        <f>SUM(OV11,OV13:OV110)</f>
        <v>#VALUE!</v>
      </c>
      <c r="OW10" s="25" t="e">
        <f>SUM(OW11,OW13:OW110)</f>
        <v>#VALUE!</v>
      </c>
      <c r="OX10" s="25" t="e">
        <f>SUM(OX11,OX13:OX110)</f>
        <v>#VALUE!</v>
      </c>
      <c r="PC10" s="25" t="e">
        <f>SUM(PC11,PC13:PC110)</f>
        <v>#VALUE!</v>
      </c>
      <c r="PD10" s="25" t="e">
        <f>SUM(PD11,PD13:PD110)</f>
        <v>#VALUE!</v>
      </c>
      <c r="PE10" s="25" t="e">
        <f>SUM(PE11,PE13:PE110)</f>
        <v>#VALUE!</v>
      </c>
      <c r="PJ10" s="25" t="e">
        <f>SUM(PJ11,PJ13:PJ110)</f>
        <v>#VALUE!</v>
      </c>
      <c r="PK10" s="25" t="e">
        <f>SUM(PK11,PK13:PK110)</f>
        <v>#VALUE!</v>
      </c>
      <c r="PL10" s="25" t="e">
        <f>SUM(PL11,PL13:PL110)</f>
        <v>#VALUE!</v>
      </c>
      <c r="PQ10" s="25" t="e">
        <f>SUM(PQ11,PQ13:PQ110)</f>
        <v>#VALUE!</v>
      </c>
      <c r="PR10" s="25" t="e">
        <f>SUM(PR11,PR13:PR110)</f>
        <v>#VALUE!</v>
      </c>
      <c r="PS10" s="25" t="e">
        <f>SUM(PS11,PS13:PS110)</f>
        <v>#VALUE!</v>
      </c>
      <c r="PX10" s="25" t="e">
        <f>SUM(PX11,PX13:PX110)</f>
        <v>#VALUE!</v>
      </c>
      <c r="PY10" s="25" t="e">
        <f>SUM(PY11,PY13:PY110)</f>
        <v>#VALUE!</v>
      </c>
      <c r="PZ10" s="25" t="e">
        <f>SUM(PZ11,PZ13:PZ110)</f>
        <v>#VALUE!</v>
      </c>
      <c r="QE10" s="25" t="e">
        <f>SUM(QE11,QE13:QE110)</f>
        <v>#VALUE!</v>
      </c>
      <c r="QF10" s="25" t="e">
        <f>SUM(QF11,QF13:QF110)</f>
        <v>#VALUE!</v>
      </c>
      <c r="QG10" s="25" t="e">
        <f>SUM(QG11,QG13:QG110)</f>
        <v>#VALUE!</v>
      </c>
      <c r="QL10" s="25" t="e">
        <f>SUM(QL11,QL13:QL110)</f>
        <v>#VALUE!</v>
      </c>
      <c r="QM10" s="25" t="e">
        <f>SUM(QM11,QM13:QM110)</f>
        <v>#VALUE!</v>
      </c>
      <c r="QN10" s="25" t="e">
        <f>SUM(QN11,QN13:QN110)</f>
        <v>#VALUE!</v>
      </c>
      <c r="QS10" s="25" t="e">
        <f>SUM(QS11,QS13:QS110)</f>
        <v>#VALUE!</v>
      </c>
      <c r="QT10" s="25" t="e">
        <f>SUM(QT11,QT13:QT110)</f>
        <v>#VALUE!</v>
      </c>
      <c r="QU10" s="25" t="e">
        <f>SUM(QU11,QU13:QU110)</f>
        <v>#VALUE!</v>
      </c>
      <c r="QZ10" s="25" t="e">
        <f>SUM(QZ11,QZ13:QZ110)</f>
        <v>#VALUE!</v>
      </c>
      <c r="RA10" s="25" t="e">
        <f>SUM(RA11,RA13:RA110)</f>
        <v>#VALUE!</v>
      </c>
      <c r="RB10" s="25" t="e">
        <f>SUM(RB11,RB13:RB110)</f>
        <v>#VALUE!</v>
      </c>
      <c r="RG10" s="25" t="e">
        <f>SUM(RG11,RG13:RG110)</f>
        <v>#VALUE!</v>
      </c>
      <c r="RH10" s="25" t="e">
        <f>SUM(RH11,RH13:RH110)</f>
        <v>#VALUE!</v>
      </c>
      <c r="RI10" s="25" t="e">
        <f>SUM(RI11,RI13:RI110)</f>
        <v>#VALUE!</v>
      </c>
      <c r="RN10" s="25" t="e">
        <f>SUM(RN11,RN13:RN110)</f>
        <v>#VALUE!</v>
      </c>
      <c r="RO10" s="25" t="e">
        <f>SUM(RO11,RO13:RO110)</f>
        <v>#VALUE!</v>
      </c>
      <c r="RP10" s="25" t="e">
        <f>SUM(RP11,RP13:RP110)</f>
        <v>#VALUE!</v>
      </c>
      <c r="RU10" s="25" t="e">
        <f>SUM(RU11,RU13:RU110)</f>
        <v>#VALUE!</v>
      </c>
      <c r="RV10" s="25" t="e">
        <f>SUM(RV11,RV13:RV110)</f>
        <v>#VALUE!</v>
      </c>
      <c r="RW10" s="25" t="e">
        <f>SUM(RW11,RW13:RW110)</f>
        <v>#VALUE!</v>
      </c>
      <c r="SB10" s="25" t="e">
        <f>SUM(SB11,SB13:SB110)</f>
        <v>#VALUE!</v>
      </c>
      <c r="SC10" s="25" t="e">
        <f>SUM(SC11,SC13:SC110)</f>
        <v>#VALUE!</v>
      </c>
      <c r="SD10" s="25" t="e">
        <f>SUM(SD11,SD13:SD110)</f>
        <v>#VALUE!</v>
      </c>
      <c r="SI10" s="25" t="e">
        <f>SUM(SI11,SI13:SI110)</f>
        <v>#VALUE!</v>
      </c>
      <c r="SJ10" s="25" t="e">
        <f>SUM(SJ11,SJ13:SJ110)</f>
        <v>#VALUE!</v>
      </c>
      <c r="SK10" s="25" t="e">
        <f>SUM(SK11,SK13:SK110)</f>
        <v>#VALUE!</v>
      </c>
      <c r="SP10" s="25" t="e">
        <f>SUM(SP11,SP13:SP110)</f>
        <v>#VALUE!</v>
      </c>
      <c r="SQ10" s="25" t="e">
        <f>SUM(SQ11,SQ13:SQ110)</f>
        <v>#VALUE!</v>
      </c>
      <c r="SR10" s="25" t="e">
        <f>SUM(SR11,SR13:SR110)</f>
        <v>#VALUE!</v>
      </c>
      <c r="SW10" s="25" t="e">
        <f>SUM(SW11,SW13:SW110)</f>
        <v>#VALUE!</v>
      </c>
      <c r="SX10" s="25" t="e">
        <f>SUM(SX11,SX13:SX110)</f>
        <v>#VALUE!</v>
      </c>
      <c r="SY10" s="25" t="e">
        <f>SUM(SY11,SY13:SY110)</f>
        <v>#VALUE!</v>
      </c>
      <c r="TD10" s="25" t="e">
        <f>SUM(TD11,TD13:TD110)</f>
        <v>#VALUE!</v>
      </c>
      <c r="TE10" s="25" t="e">
        <f>SUM(TE11,TE13:TE110)</f>
        <v>#VALUE!</v>
      </c>
      <c r="TF10" s="25" t="e">
        <f>SUM(TF11,TF13:TF110)</f>
        <v>#VALUE!</v>
      </c>
      <c r="TK10" s="25" t="e">
        <f>SUM(TK11,TK13:TK110)</f>
        <v>#VALUE!</v>
      </c>
      <c r="TL10" s="25" t="e">
        <f>SUM(TL11,TL13:TL110)</f>
        <v>#VALUE!</v>
      </c>
      <c r="TM10" s="25" t="e">
        <f>SUM(TM11,TM13:TM110)</f>
        <v>#VALUE!</v>
      </c>
      <c r="TR10" s="25" t="e">
        <f>SUM(TR11,TR13:TR110)</f>
        <v>#VALUE!</v>
      </c>
      <c r="TS10" s="25" t="e">
        <f>SUM(TS11,TS13:TS110)</f>
        <v>#VALUE!</v>
      </c>
      <c r="TT10" s="25" t="e">
        <f>SUM(TT11,TT13:TT110)</f>
        <v>#VALUE!</v>
      </c>
      <c r="TY10" s="25" t="e">
        <f>SUM(TY11,TY13:TY110)</f>
        <v>#VALUE!</v>
      </c>
      <c r="TZ10" s="25" t="e">
        <f>SUM(TZ11,TZ13:TZ110)</f>
        <v>#VALUE!</v>
      </c>
      <c r="UA10" s="25" t="e">
        <f>SUM(UA11,UA13:UA110)</f>
        <v>#VALUE!</v>
      </c>
      <c r="UF10" s="25" t="e">
        <f>SUM(UF11,UF13:UF110)</f>
        <v>#VALUE!</v>
      </c>
      <c r="UG10" s="25" t="e">
        <f>SUM(UG11,UG13:UG110)</f>
        <v>#VALUE!</v>
      </c>
      <c r="UH10" s="25" t="e">
        <f>SUM(UH11,UH13:UH110)</f>
        <v>#VALUE!</v>
      </c>
      <c r="UM10" s="25" t="e">
        <f>SUM(UM11,UM13:UM110)</f>
        <v>#VALUE!</v>
      </c>
      <c r="UN10" s="25" t="e">
        <f>SUM(UN11,UN13:UN110)</f>
        <v>#VALUE!</v>
      </c>
      <c r="UO10" s="25" t="e">
        <f>SUM(UO11,UO13:UO110)</f>
        <v>#VALUE!</v>
      </c>
      <c r="UT10" s="25" t="e">
        <f>SUM(UT11,UT13:UT110)</f>
        <v>#VALUE!</v>
      </c>
      <c r="UU10" s="25" t="e">
        <f>SUM(UU11,UU13:UU110)</f>
        <v>#VALUE!</v>
      </c>
      <c r="UV10" s="25" t="e">
        <f>SUM(UV11,UV13:UV110)</f>
        <v>#VALUE!</v>
      </c>
      <c r="VA10" s="25" t="e">
        <f>SUM(VA11,VA13:VA110)</f>
        <v>#VALUE!</v>
      </c>
      <c r="VB10" s="25" t="e">
        <f>SUM(VB11,VB13:VB110)</f>
        <v>#VALUE!</v>
      </c>
      <c r="VC10" s="25" t="e">
        <f>SUM(VC11,VC13:VC110)</f>
        <v>#VALUE!</v>
      </c>
      <c r="VH10" s="25" t="e">
        <f>SUM(VH11,VH13:VH110)</f>
        <v>#VALUE!</v>
      </c>
      <c r="VI10" s="25" t="e">
        <f>SUM(VI11,VI13:VI110)</f>
        <v>#VALUE!</v>
      </c>
      <c r="VJ10" s="25" t="e">
        <f>SUM(VJ11,VJ13:VJ110)</f>
        <v>#VALUE!</v>
      </c>
      <c r="VO10" s="25" t="e">
        <f>SUM(VO11,VO13:VO110)</f>
        <v>#VALUE!</v>
      </c>
      <c r="VP10" s="25" t="e">
        <f>SUM(VP11,VP13:VP110)</f>
        <v>#VALUE!</v>
      </c>
      <c r="VQ10" s="25" t="e">
        <f>SUM(VQ11,VQ13:VQ110)</f>
        <v>#VALUE!</v>
      </c>
      <c r="VV10" s="25" t="e">
        <f>SUM(VV11,VV13:VV110)</f>
        <v>#VALUE!</v>
      </c>
      <c r="VW10" s="25" t="e">
        <f>SUM(VW11,VW13:VW110)</f>
        <v>#VALUE!</v>
      </c>
      <c r="VX10" s="25" t="e">
        <f>SUM(VX11,VX13:VX110)</f>
        <v>#VALUE!</v>
      </c>
      <c r="WC10" s="25" t="e">
        <f>SUM(WC11,WC13:WC110)</f>
        <v>#VALUE!</v>
      </c>
      <c r="WD10" s="25" t="e">
        <f>SUM(WD11,WD13:WD110)</f>
        <v>#VALUE!</v>
      </c>
      <c r="WE10" s="25" t="e">
        <f>SUM(WE11,WE13:WE110)</f>
        <v>#VALUE!</v>
      </c>
      <c r="WJ10" s="25" t="e">
        <f>SUM(WJ11,WJ13:WJ110)</f>
        <v>#VALUE!</v>
      </c>
      <c r="WK10" s="25" t="e">
        <f>SUM(WK11,WK13:WK110)</f>
        <v>#VALUE!</v>
      </c>
      <c r="WL10" s="25" t="e">
        <f>SUM(WL11,WL13:WL110)</f>
        <v>#VALUE!</v>
      </c>
      <c r="WQ10" s="25" t="e">
        <f>SUM(WQ11,WQ13:WQ110)</f>
        <v>#VALUE!</v>
      </c>
      <c r="WR10" s="25" t="e">
        <f>SUM(WR11,WR13:WR110)</f>
        <v>#VALUE!</v>
      </c>
      <c r="WS10" s="25" t="e">
        <f>SUM(WS11,WS13:WS110)</f>
        <v>#VALUE!</v>
      </c>
      <c r="WX10" s="25" t="e">
        <f>SUM(WX11,WX13:WX110)</f>
        <v>#VALUE!</v>
      </c>
      <c r="WY10" s="25" t="e">
        <f>SUM(WY11,WY13:WY110)</f>
        <v>#VALUE!</v>
      </c>
      <c r="WZ10" s="25" t="e">
        <f>SUM(WZ11,WZ13:WZ110)</f>
        <v>#VALUE!</v>
      </c>
      <c r="XE10" s="25" t="e">
        <f>SUM(XE11,XE13:XE110)</f>
        <v>#VALUE!</v>
      </c>
      <c r="XF10" s="25" t="e">
        <f>SUM(XF11,XF13:XF110)</f>
        <v>#VALUE!</v>
      </c>
      <c r="XG10" s="25" t="e">
        <f>SUM(XG11,XG13:XG110)</f>
        <v>#VALUE!</v>
      </c>
      <c r="XL10" s="25" t="e">
        <f>SUM(XL11,XL13:XL110)</f>
        <v>#VALUE!</v>
      </c>
      <c r="XM10" s="25" t="e">
        <f>SUM(XM11,XM13:XM110)</f>
        <v>#VALUE!</v>
      </c>
      <c r="XN10" s="25" t="e">
        <f>SUM(XN11,XN13:XN110)</f>
        <v>#VALUE!</v>
      </c>
      <c r="XS10" s="25" t="e">
        <f>SUM(XS11,XS13:XS110)</f>
        <v>#VALUE!</v>
      </c>
      <c r="XT10" s="25" t="e">
        <f>SUM(XT11,XT13:XT110)</f>
        <v>#VALUE!</v>
      </c>
      <c r="XU10" s="25" t="e">
        <f>SUM(XU11,XU13:XU110)</f>
        <v>#VALUE!</v>
      </c>
      <c r="XZ10" s="25" t="e">
        <f>SUM(XZ11,XZ13:XZ110)</f>
        <v>#VALUE!</v>
      </c>
      <c r="YA10" s="25" t="e">
        <f>SUM(YA11,YA13:YA110)</f>
        <v>#VALUE!</v>
      </c>
      <c r="YB10" s="25" t="e">
        <f>SUM(YB11,YB13:YB110)</f>
        <v>#VALUE!</v>
      </c>
      <c r="YG10" s="25" t="e">
        <f>SUM(YG11,YG13:YG110)</f>
        <v>#VALUE!</v>
      </c>
      <c r="YH10" s="25" t="e">
        <f>SUM(YH11,YH13:YH110)</f>
        <v>#VALUE!</v>
      </c>
      <c r="YI10" s="25" t="e">
        <f>SUM(YI11,YI13:YI110)</f>
        <v>#VALUE!</v>
      </c>
      <c r="YN10" s="25" t="e">
        <f>SUM(YN11,YN13:YN110)</f>
        <v>#VALUE!</v>
      </c>
      <c r="YO10" s="25" t="e">
        <f>SUM(YO11,YO13:YO110)</f>
        <v>#VALUE!</v>
      </c>
      <c r="YP10" s="25" t="e">
        <f>SUM(YP11,YP13:YP110)</f>
        <v>#VALUE!</v>
      </c>
      <c r="YU10" s="25" t="e">
        <f>SUM(YU11,YU13:YU110)</f>
        <v>#VALUE!</v>
      </c>
      <c r="YV10" s="25" t="e">
        <f>SUM(YV11,YV13:YV110)</f>
        <v>#VALUE!</v>
      </c>
      <c r="YW10" s="25" t="e">
        <f>SUM(YW11,YW13:YW110)</f>
        <v>#VALUE!</v>
      </c>
      <c r="ZB10" s="25" t="e">
        <f>SUM(ZB11,ZB13:ZB110)</f>
        <v>#VALUE!</v>
      </c>
      <c r="ZC10" s="25" t="e">
        <f>SUM(ZC11,ZC13:ZC110)</f>
        <v>#VALUE!</v>
      </c>
      <c r="ZD10" s="25" t="e">
        <f>SUM(ZD11,ZD13:ZD110)</f>
        <v>#VALUE!</v>
      </c>
      <c r="ZI10" s="25" t="e">
        <f>SUM(ZI11,ZI13:ZI110)</f>
        <v>#VALUE!</v>
      </c>
      <c r="ZJ10" s="25" t="e">
        <f>SUM(ZJ11,ZJ13:ZJ110)</f>
        <v>#VALUE!</v>
      </c>
      <c r="ZK10" s="25" t="e">
        <f>SUM(ZK11,ZK13:ZK110)</f>
        <v>#VALUE!</v>
      </c>
      <c r="ZP10" s="25" t="e">
        <f>SUM(ZP11,ZP13:ZP110)</f>
        <v>#VALUE!</v>
      </c>
      <c r="ZQ10" s="25" t="e">
        <f>SUM(ZQ11,ZQ13:ZQ110)</f>
        <v>#VALUE!</v>
      </c>
      <c r="ZR10" s="25" t="e">
        <f>SUM(ZR11,ZR13:ZR110)</f>
        <v>#VALUE!</v>
      </c>
      <c r="ZW10" s="25" t="e">
        <f>SUM(ZW11,ZW13:ZW110)</f>
        <v>#VALUE!</v>
      </c>
      <c r="ZX10" s="25" t="e">
        <f>SUM(ZX11,ZX13:ZX110)</f>
        <v>#VALUE!</v>
      </c>
      <c r="ZY10" s="25" t="e">
        <f>SUM(ZY11,ZY13:ZY110)</f>
        <v>#VALUE!</v>
      </c>
      <c r="AAD10" s="25" t="e">
        <f>SUM(AAD11,AAD13:AAD110)</f>
        <v>#VALUE!</v>
      </c>
      <c r="AAE10" s="25" t="e">
        <f>SUM(AAE11,AAE13:AAE110)</f>
        <v>#VALUE!</v>
      </c>
      <c r="AAF10" s="25" t="e">
        <f>SUM(AAF11,AAF13:AAF110)</f>
        <v>#VALUE!</v>
      </c>
      <c r="AAK10" s="25" t="e">
        <f>SUM(AAK11,AAK13:AAK110)</f>
        <v>#VALUE!</v>
      </c>
      <c r="AAL10" s="25" t="e">
        <f>SUM(AAL11,AAL13:AAL110)</f>
        <v>#VALUE!</v>
      </c>
      <c r="AAM10" s="25" t="e">
        <f>SUM(AAM11,AAM13:AAM110)</f>
        <v>#VALUE!</v>
      </c>
      <c r="AAR10" s="25" t="e">
        <f>SUM(AAR11,AAR13:AAR110)</f>
        <v>#VALUE!</v>
      </c>
      <c r="AAS10" s="25" t="e">
        <f>SUM(AAS11,AAS13:AAS110)</f>
        <v>#VALUE!</v>
      </c>
      <c r="AAT10" s="25" t="e">
        <f>SUM(AAT11,AAT13:AAT110)</f>
        <v>#VALUE!</v>
      </c>
      <c r="AAY10" s="25" t="e">
        <f>SUM(AAY11,AAY13:AAY110)</f>
        <v>#VALUE!</v>
      </c>
      <c r="AAZ10" s="25" t="e">
        <f>SUM(AAZ11,AAZ13:AAZ110)</f>
        <v>#VALUE!</v>
      </c>
      <c r="ABA10" s="25" t="e">
        <f>SUM(ABA11,ABA13:ABA110)</f>
        <v>#VALUE!</v>
      </c>
      <c r="ABF10" s="25" t="e">
        <f>SUM(ABF11,ABF13:ABF110)</f>
        <v>#VALUE!</v>
      </c>
      <c r="ABG10" s="25" t="e">
        <f>SUM(ABG11,ABG13:ABG110)</f>
        <v>#VALUE!</v>
      </c>
      <c r="ABH10" s="25" t="e">
        <f>SUM(ABH11,ABH13:ABH110)</f>
        <v>#VALUE!</v>
      </c>
      <c r="ABM10" s="25" t="e">
        <f>SUM(ABM11,ABM13:ABM110)</f>
        <v>#VALUE!</v>
      </c>
      <c r="ABN10" s="25" t="e">
        <f>SUM(ABN11,ABN13:ABN110)</f>
        <v>#VALUE!</v>
      </c>
      <c r="ABO10" s="25" t="e">
        <f>SUM(ABO11,ABO13:ABO110)</f>
        <v>#VALUE!</v>
      </c>
      <c r="ABT10" s="25" t="e">
        <f>SUM(ABT11,ABT13:ABT110)</f>
        <v>#VALUE!</v>
      </c>
      <c r="ABU10" s="25" t="e">
        <f>SUM(ABU11,ABU13:ABU110)</f>
        <v>#VALUE!</v>
      </c>
      <c r="ABV10" s="25" t="e">
        <f>SUM(ABV11,ABV13:ABV110)</f>
        <v>#VALUE!</v>
      </c>
      <c r="ACA10" s="25" t="e">
        <f>SUM(ACA11,ACA13:ACA110)</f>
        <v>#VALUE!</v>
      </c>
      <c r="ACB10" s="25" t="e">
        <f>SUM(ACB11,ACB13:ACB110)</f>
        <v>#VALUE!</v>
      </c>
      <c r="ACC10" s="25" t="e">
        <f>SUM(ACC11,ACC13:ACC110)</f>
        <v>#VALUE!</v>
      </c>
      <c r="ACH10" s="25" t="e">
        <f>SUM(ACH11,ACH13:ACH110)</f>
        <v>#VALUE!</v>
      </c>
      <c r="ACI10" s="25" t="e">
        <f>SUM(ACI11,ACI13:ACI110)</f>
        <v>#VALUE!</v>
      </c>
      <c r="ACJ10" s="25" t="e">
        <f>SUM(ACJ11,ACJ13:ACJ110)</f>
        <v>#VALUE!</v>
      </c>
      <c r="ACO10" s="25" t="e">
        <f>SUM(ACO11,ACO13:ACO110)</f>
        <v>#VALUE!</v>
      </c>
      <c r="ACP10" s="25" t="e">
        <f>SUM(ACP11,ACP13:ACP110)</f>
        <v>#VALUE!</v>
      </c>
      <c r="ACQ10" s="25" t="e">
        <f>SUM(ACQ11,ACQ13:ACQ110)</f>
        <v>#VALUE!</v>
      </c>
      <c r="ACV10" s="25" t="e">
        <f>SUM(ACV11,ACV13:ACV110)</f>
        <v>#VALUE!</v>
      </c>
      <c r="ACW10" s="25" t="e">
        <f>SUM(ACW11,ACW13:ACW110)</f>
        <v>#VALUE!</v>
      </c>
      <c r="ACX10" s="25" t="e">
        <f>SUM(ACX11,ACX13:ACX110)</f>
        <v>#VALUE!</v>
      </c>
      <c r="ADC10" s="25" t="e">
        <f>SUM(ADC11,ADC13:ADC110)</f>
        <v>#VALUE!</v>
      </c>
      <c r="ADD10" s="25" t="e">
        <f>SUM(ADD11,ADD13:ADD110)</f>
        <v>#VALUE!</v>
      </c>
      <c r="ADE10" s="25" t="e">
        <f>SUM(ADE11,ADE13:ADE110)</f>
        <v>#VALUE!</v>
      </c>
      <c r="ADJ10" s="25" t="e">
        <f>SUM(ADJ11,ADJ13:ADJ110)</f>
        <v>#VALUE!</v>
      </c>
      <c r="ADK10" s="25" t="e">
        <f>SUM(ADK11,ADK13:ADK110)</f>
        <v>#VALUE!</v>
      </c>
      <c r="ADL10" s="25" t="e">
        <f>SUM(ADL11,ADL13:ADL110)</f>
        <v>#VALUE!</v>
      </c>
      <c r="ADQ10" s="25" t="e">
        <f>SUM(ADQ11,ADQ13:ADQ110)</f>
        <v>#VALUE!</v>
      </c>
      <c r="ADR10" s="25" t="e">
        <f>SUM(ADR11,ADR13:ADR110)</f>
        <v>#VALUE!</v>
      </c>
      <c r="ADS10" s="25" t="e">
        <f>SUM(ADS11,ADS13:ADS110)</f>
        <v>#VALUE!</v>
      </c>
      <c r="ADX10" s="25" t="e">
        <f>SUM(ADX11,ADX13:ADX110)</f>
        <v>#VALUE!</v>
      </c>
      <c r="ADY10" s="25" t="e">
        <f>SUM(ADY11,ADY13:ADY110)</f>
        <v>#VALUE!</v>
      </c>
      <c r="ADZ10" s="25" t="e">
        <f>SUM(ADZ11,ADZ13:ADZ110)</f>
        <v>#VALUE!</v>
      </c>
      <c r="AEE10" s="25" t="e">
        <f>SUM(AEE11,AEE13:AEE110)</f>
        <v>#VALUE!</v>
      </c>
      <c r="AEF10" s="25" t="e">
        <f>SUM(AEF11,AEF13:AEF110)</f>
        <v>#VALUE!</v>
      </c>
      <c r="AEG10" s="25" t="e">
        <f>SUM(AEG11,AEG13:AEG110)</f>
        <v>#VALUE!</v>
      </c>
      <c r="AEL10" s="25" t="e">
        <f>SUM(AEL11,AEL13:AEL110)</f>
        <v>#VALUE!</v>
      </c>
      <c r="AEM10" s="25" t="e">
        <f>SUM(AEM11,AEM13:AEM110)</f>
        <v>#VALUE!</v>
      </c>
      <c r="AEN10" s="25" t="e">
        <f>SUM(AEN11,AEN13:AEN110)</f>
        <v>#VALUE!</v>
      </c>
      <c r="AES10" s="25" t="e">
        <f>SUM(AES11,AES13:AES110)</f>
        <v>#VALUE!</v>
      </c>
      <c r="AET10" s="25" t="e">
        <f>SUM(AET11,AET13:AET110)</f>
        <v>#VALUE!</v>
      </c>
      <c r="AEU10" s="25" t="e">
        <f>SUM(AEU11,AEU13:AEU110)</f>
        <v>#VALUE!</v>
      </c>
      <c r="AEZ10" s="25" t="e">
        <f>SUM(AEZ11,AEZ13:AEZ110)</f>
        <v>#VALUE!</v>
      </c>
      <c r="AFA10" s="25" t="e">
        <f>SUM(AFA11,AFA13:AFA110)</f>
        <v>#VALUE!</v>
      </c>
      <c r="AFB10" s="25" t="e">
        <f>SUM(AFB11,AFB13:AFB110)</f>
        <v>#VALUE!</v>
      </c>
      <c r="AFG10" s="25" t="e">
        <f>SUM(AFG11,AFG13:AFG110)</f>
        <v>#VALUE!</v>
      </c>
      <c r="AFH10" s="25" t="e">
        <f>SUM(AFH11,AFH13:AFH110)</f>
        <v>#VALUE!</v>
      </c>
      <c r="AFI10" s="25" t="e">
        <f>SUM(AFI11,AFI13:AFI110)</f>
        <v>#VALUE!</v>
      </c>
      <c r="AFN10" s="25" t="e">
        <f>SUM(AFN11,AFN13:AFN110)</f>
        <v>#VALUE!</v>
      </c>
      <c r="AFO10" s="25" t="e">
        <f>SUM(AFO11,AFO13:AFO110)</f>
        <v>#VALUE!</v>
      </c>
      <c r="AFP10" s="25" t="e">
        <f>SUM(AFP11,AFP13:AFP110)</f>
        <v>#VALUE!</v>
      </c>
      <c r="AFU10" s="25" t="e">
        <f>SUM(AFU11,AFU13:AFU110)</f>
        <v>#VALUE!</v>
      </c>
      <c r="AFV10" s="25" t="e">
        <f>SUM(AFV11,AFV13:AFV110)</f>
        <v>#VALUE!</v>
      </c>
      <c r="AFW10" s="25" t="e">
        <f>SUM(AFW11,AFW13:AFW110)</f>
        <v>#VALUE!</v>
      </c>
      <c r="AGB10" s="25" t="e">
        <f>SUM(AGB11,AGB13:AGB110)</f>
        <v>#VALUE!</v>
      </c>
      <c r="AGC10" s="25" t="e">
        <f>SUM(AGC11,AGC13:AGC110)</f>
        <v>#VALUE!</v>
      </c>
      <c r="AGD10" s="25" t="e">
        <f>SUM(AGD11,AGD13:AGD110)</f>
        <v>#VALUE!</v>
      </c>
      <c r="AGI10" s="25" t="e">
        <f>SUM(AGI11,AGI13:AGI110)</f>
        <v>#VALUE!</v>
      </c>
      <c r="AGJ10" s="25" t="e">
        <f>SUM(AGJ11,AGJ13:AGJ110)</f>
        <v>#VALUE!</v>
      </c>
      <c r="AGK10" s="25" t="e">
        <f>SUM(AGK11,AGK13:AGK110)</f>
        <v>#VALUE!</v>
      </c>
      <c r="AGP10" s="25" t="e">
        <f>SUM(AGP11,AGP13:AGP110)</f>
        <v>#VALUE!</v>
      </c>
      <c r="AGQ10" s="25" t="e">
        <f>SUM(AGQ11,AGQ13:AGQ110)</f>
        <v>#VALUE!</v>
      </c>
      <c r="AGR10" s="25" t="e">
        <f>SUM(AGR11,AGR13:AGR110)</f>
        <v>#VALUE!</v>
      </c>
      <c r="AGW10" s="25" t="e">
        <f>SUM(AGW11,AGW13:AGW110)</f>
        <v>#VALUE!</v>
      </c>
      <c r="AGX10" s="25" t="e">
        <f>SUM(AGX11,AGX13:AGX110)</f>
        <v>#VALUE!</v>
      </c>
      <c r="AGY10" s="25" t="e">
        <f>SUM(AGY11,AGY13:AGY110)</f>
        <v>#VALUE!</v>
      </c>
      <c r="AHD10" s="25" t="e">
        <f>SUM(AHD11,AHD13:AHD110)</f>
        <v>#VALUE!</v>
      </c>
      <c r="AHE10" s="25" t="e">
        <f>SUM(AHE11,AHE13:AHE110)</f>
        <v>#VALUE!</v>
      </c>
      <c r="AHF10" s="25" t="e">
        <f>SUM(AHF11,AHF13:AHF110)</f>
        <v>#VALUE!</v>
      </c>
      <c r="AHK10" s="25" t="e">
        <f>SUM(AHK11,AHK13:AHK110)</f>
        <v>#VALUE!</v>
      </c>
      <c r="AHL10" s="25" t="e">
        <f>SUM(AHL11,AHL13:AHL110)</f>
        <v>#VALUE!</v>
      </c>
      <c r="AHM10" s="25" t="e">
        <f>SUM(AHM11,AHM13:AHM110)</f>
        <v>#VALUE!</v>
      </c>
      <c r="AHR10" s="25" t="e">
        <f>SUM(AHR11,AHR13:AHR110)</f>
        <v>#VALUE!</v>
      </c>
      <c r="AHS10" s="25" t="e">
        <f>SUM(AHS11,AHS13:AHS110)</f>
        <v>#VALUE!</v>
      </c>
      <c r="AHT10" s="25" t="e">
        <f>SUM(AHT11,AHT13:AHT110)</f>
        <v>#VALUE!</v>
      </c>
      <c r="AHY10" s="25" t="e">
        <f>SUM(AHY11,AHY13:AHY110)</f>
        <v>#VALUE!</v>
      </c>
      <c r="AHZ10" s="25" t="e">
        <f>SUM(AHZ11,AHZ13:AHZ110)</f>
        <v>#VALUE!</v>
      </c>
      <c r="AIA10" s="25" t="e">
        <f>SUM(AIA11,AIA13:AIA110)</f>
        <v>#VALUE!</v>
      </c>
      <c r="AIF10" s="25" t="e">
        <f>SUM(AIF11,AIF13:AIF110)</f>
        <v>#VALUE!</v>
      </c>
      <c r="AIG10" s="25" t="e">
        <f>SUM(AIG11,AIG13:AIG110)</f>
        <v>#VALUE!</v>
      </c>
      <c r="AIH10" s="25" t="e">
        <f>SUM(AIH11,AIH13:AIH110)</f>
        <v>#VALUE!</v>
      </c>
      <c r="AIM10" s="25" t="e">
        <f>SUM(AIM11,AIM13:AIM110)</f>
        <v>#VALUE!</v>
      </c>
      <c r="AIN10" s="25" t="e">
        <f>SUM(AIN11,AIN13:AIN110)</f>
        <v>#VALUE!</v>
      </c>
      <c r="AIO10" s="25" t="e">
        <f>SUM(AIO11,AIO13:AIO110)</f>
        <v>#VALUE!</v>
      </c>
      <c r="AIT10" s="25" t="e">
        <f>SUM(AIT11,AIT13:AIT110)</f>
        <v>#VALUE!</v>
      </c>
      <c r="AIU10" s="25" t="e">
        <f>SUM(AIU11,AIU13:AIU110)</f>
        <v>#VALUE!</v>
      </c>
      <c r="AIV10" s="25" t="e">
        <f>SUM(AIV11,AIV13:AIV110)</f>
        <v>#VALUE!</v>
      </c>
      <c r="AJA10" s="25" t="e">
        <f>SUM(AJA11,AJA13:AJA110)</f>
        <v>#VALUE!</v>
      </c>
      <c r="AJB10" s="25" t="e">
        <f>SUM(AJB11,AJB13:AJB110)</f>
        <v>#VALUE!</v>
      </c>
      <c r="AJC10" s="25" t="e">
        <f>SUM(AJC11,AJC13:AJC110)</f>
        <v>#VALUE!</v>
      </c>
      <c r="AJH10" s="25" t="e">
        <f>SUM(AJH11,AJH13:AJH110)</f>
        <v>#VALUE!</v>
      </c>
      <c r="AJI10" s="25" t="e">
        <f>SUM(AJI11,AJI13:AJI110)</f>
        <v>#VALUE!</v>
      </c>
      <c r="AJJ10" s="25" t="e">
        <f>SUM(AJJ11,AJJ13:AJJ110)</f>
        <v>#VALUE!</v>
      </c>
      <c r="AJO10" s="25" t="e">
        <f>SUM(AJO11,AJO13:AJO110)</f>
        <v>#VALUE!</v>
      </c>
      <c r="AJP10" s="25" t="e">
        <f>SUM(AJP11,AJP13:AJP110)</f>
        <v>#VALUE!</v>
      </c>
      <c r="AJQ10" s="25" t="e">
        <f>SUM(AJQ11,AJQ13:AJQ110)</f>
        <v>#VALUE!</v>
      </c>
      <c r="AJV10" s="25" t="e">
        <f>SUM(AJV11,AJV13:AJV110)</f>
        <v>#VALUE!</v>
      </c>
      <c r="AJW10" s="25" t="e">
        <f>SUM(AJW11,AJW13:AJW110)</f>
        <v>#VALUE!</v>
      </c>
      <c r="AJX10" s="25" t="e">
        <f>SUM(AJX11,AJX13:AJX110)</f>
        <v>#VALUE!</v>
      </c>
      <c r="AKC10" s="25" t="e">
        <f>SUM(AKC11,AKC13:AKC110)</f>
        <v>#VALUE!</v>
      </c>
      <c r="AKD10" s="25" t="e">
        <f>SUM(AKD11,AKD13:AKD110)</f>
        <v>#VALUE!</v>
      </c>
      <c r="AKE10" s="25" t="e">
        <f>SUM(AKE11,AKE13:AKE110)</f>
        <v>#VALUE!</v>
      </c>
      <c r="AKJ10" s="25" t="e">
        <f>SUM(AKJ11,AKJ13:AKJ110)</f>
        <v>#VALUE!</v>
      </c>
      <c r="AKK10" s="25" t="e">
        <f>SUM(AKK11,AKK13:AKK110)</f>
        <v>#VALUE!</v>
      </c>
      <c r="AKL10" s="25" t="e">
        <f>SUM(AKL11,AKL13:AKL110)</f>
        <v>#VALUE!</v>
      </c>
      <c r="AKQ10" s="25" t="e">
        <f>SUM(AKQ11,AKQ13:AKQ110)</f>
        <v>#VALUE!</v>
      </c>
      <c r="AKR10" s="25" t="e">
        <f>SUM(AKR11,AKR13:AKR110)</f>
        <v>#VALUE!</v>
      </c>
      <c r="AKS10" s="25" t="e">
        <f>SUM(AKS11,AKS13:AKS110)</f>
        <v>#VALUE!</v>
      </c>
      <c r="AKX10" s="25" t="e">
        <f>SUM(AKX11,AKX13:AKX110)</f>
        <v>#VALUE!</v>
      </c>
      <c r="AKY10" s="25" t="e">
        <f>SUM(AKY11,AKY13:AKY110)</f>
        <v>#VALUE!</v>
      </c>
      <c r="AKZ10" s="25" t="e">
        <f>SUM(AKZ11,AKZ13:AKZ110)</f>
        <v>#VALUE!</v>
      </c>
      <c r="ALE10" s="25" t="e">
        <f>SUM(ALE11,ALE13:ALE110)</f>
        <v>#VALUE!</v>
      </c>
      <c r="ALF10" s="25" t="e">
        <f>SUM(ALF11,ALF13:ALF110)</f>
        <v>#VALUE!</v>
      </c>
      <c r="ALG10" s="25" t="e">
        <f>SUM(ALG11,ALG13:ALG110)</f>
        <v>#VALUE!</v>
      </c>
      <c r="ALL10" s="25" t="e">
        <f>SUM(ALL11,ALL13:ALL110)</f>
        <v>#VALUE!</v>
      </c>
      <c r="ALM10" s="25" t="e">
        <f>SUM(ALM11,ALM13:ALM110)</f>
        <v>#VALUE!</v>
      </c>
      <c r="ALN10" s="25" t="e">
        <f>SUM(ALN11,ALN13:ALN110)</f>
        <v>#VALUE!</v>
      </c>
      <c r="ALS10" s="25" t="e">
        <f>SUM(ALS11,ALS13:ALS110)</f>
        <v>#VALUE!</v>
      </c>
      <c r="ALT10" s="25" t="e">
        <f>SUM(ALT11,ALT13:ALT110)</f>
        <v>#VALUE!</v>
      </c>
      <c r="ALU10" s="25" t="e">
        <f>SUM(ALU11,ALU13:ALU110)</f>
        <v>#VALUE!</v>
      </c>
      <c r="ALZ10" s="25" t="e">
        <f>SUM(ALZ11,ALZ13:ALZ110)</f>
        <v>#VALUE!</v>
      </c>
      <c r="AMA10" s="25" t="e">
        <f>SUM(AMA11,AMA13:AMA110)</f>
        <v>#VALUE!</v>
      </c>
      <c r="AMB10" s="25" t="e">
        <f>SUM(AMB11,AMB13:AMB110)</f>
        <v>#VALUE!</v>
      </c>
      <c r="AMG10" s="25" t="e">
        <f>SUM(AMG11,AMG13:AMG110)</f>
        <v>#VALUE!</v>
      </c>
      <c r="AMH10" s="25" t="e">
        <f>SUM(AMH11,AMH13:AMH110)</f>
        <v>#VALUE!</v>
      </c>
      <c r="AMI10" s="25" t="e">
        <f>SUM(AMI11,AMI13:AMI110)</f>
        <v>#VALUE!</v>
      </c>
      <c r="AMN10" s="25" t="e">
        <f>SUM(AMN11,AMN13:AMN110)</f>
        <v>#VALUE!</v>
      </c>
      <c r="AMO10" s="25" t="e">
        <f>SUM(AMO11,AMO13:AMO110)</f>
        <v>#VALUE!</v>
      </c>
      <c r="AMP10" s="25" t="e">
        <f>SUM(AMP11,AMP13:AMP110)</f>
        <v>#VALUE!</v>
      </c>
      <c r="AMU10" s="25" t="e">
        <f>SUM(AMU11,AMU13:AMU110)</f>
        <v>#VALUE!</v>
      </c>
      <c r="AMV10" s="25" t="e">
        <f>SUM(AMV11,AMV13:AMV110)</f>
        <v>#VALUE!</v>
      </c>
      <c r="AMW10" s="25" t="e">
        <f>SUM(AMW11,AMW13:AMW110)</f>
        <v>#VALUE!</v>
      </c>
      <c r="ANB10" s="25" t="e">
        <f>SUM(ANB11,ANB13:ANB110)</f>
        <v>#VALUE!</v>
      </c>
      <c r="ANC10" s="25" t="e">
        <f>SUM(ANC11,ANC13:ANC110)</f>
        <v>#VALUE!</v>
      </c>
      <c r="AND10" s="25" t="e">
        <f>SUM(AND11,AND13:AND110)</f>
        <v>#VALUE!</v>
      </c>
      <c r="ANI10" s="25" t="e">
        <f>SUM(ANI11,ANI13:ANI110)</f>
        <v>#VALUE!</v>
      </c>
      <c r="ANJ10" s="25" t="e">
        <f>SUM(ANJ11,ANJ13:ANJ110)</f>
        <v>#VALUE!</v>
      </c>
      <c r="ANK10" s="25" t="e">
        <f>SUM(ANK11,ANK13:ANK110)</f>
        <v>#VALUE!</v>
      </c>
      <c r="ANP10" s="25" t="e">
        <f>SUM(ANP11,ANP13:ANP110)</f>
        <v>#VALUE!</v>
      </c>
      <c r="ANQ10" s="25" t="e">
        <f>SUM(ANQ11,ANQ13:ANQ110)</f>
        <v>#VALUE!</v>
      </c>
      <c r="ANR10" s="25" t="e">
        <f>SUM(ANR11,ANR13:ANR110)</f>
        <v>#VALUE!</v>
      </c>
      <c r="ANW10" s="25" t="e">
        <f>SUM(ANW11,ANW13:ANW110)</f>
        <v>#VALUE!</v>
      </c>
      <c r="ANX10" s="25" t="e">
        <f>SUM(ANX11,ANX13:ANX110)</f>
        <v>#VALUE!</v>
      </c>
      <c r="ANY10" s="25" t="e">
        <f>SUM(ANY11,ANY13:ANY110)</f>
        <v>#VALUE!</v>
      </c>
      <c r="AOD10" s="25" t="e">
        <f>SUM(AOD11,AOD13:AOD110)</f>
        <v>#VALUE!</v>
      </c>
      <c r="AOE10" s="25" t="e">
        <f>SUM(AOE11,AOE13:AOE110)</f>
        <v>#VALUE!</v>
      </c>
      <c r="AOF10" s="25" t="e">
        <f>SUM(AOF11,AOF13:AOF110)</f>
        <v>#VALUE!</v>
      </c>
      <c r="AOK10" s="25" t="e">
        <f>SUM(AOK11,AOK13:AOK110)</f>
        <v>#VALUE!</v>
      </c>
      <c r="AOL10" s="25" t="e">
        <f>SUM(AOL11,AOL13:AOL110)</f>
        <v>#VALUE!</v>
      </c>
      <c r="AOM10" s="25" t="e">
        <f>SUM(AOM11,AOM13:AOM110)</f>
        <v>#VALUE!</v>
      </c>
      <c r="AOR10" s="25" t="e">
        <f>SUM(AOR11,AOR13:AOR110)</f>
        <v>#VALUE!</v>
      </c>
      <c r="AOS10" s="25" t="e">
        <f>SUM(AOS11,AOS13:AOS110)</f>
        <v>#VALUE!</v>
      </c>
      <c r="AOT10" s="25" t="e">
        <f>SUM(AOT11,AOT13:AOT110)</f>
        <v>#VALUE!</v>
      </c>
      <c r="AOY10" s="25" t="e">
        <f>SUM(AOY11,AOY13:AOY110)</f>
        <v>#VALUE!</v>
      </c>
      <c r="AOZ10" s="25" t="e">
        <f>SUM(AOZ11,AOZ13:AOZ110)</f>
        <v>#VALUE!</v>
      </c>
      <c r="APA10" s="25" t="e">
        <f>SUM(APA11,APA13:APA110)</f>
        <v>#VALUE!</v>
      </c>
      <c r="APF10" s="25" t="e">
        <f>SUM(APF11,APF13:APF110)</f>
        <v>#VALUE!</v>
      </c>
      <c r="APG10" s="25" t="e">
        <f>SUM(APG11,APG13:APG110)</f>
        <v>#VALUE!</v>
      </c>
      <c r="APH10" s="25" t="e">
        <f>SUM(APH11,APH13:APH110)</f>
        <v>#VALUE!</v>
      </c>
      <c r="APM10" s="25" t="e">
        <f>SUM(APM11,APM13:APM110)</f>
        <v>#VALUE!</v>
      </c>
      <c r="APN10" s="25" t="e">
        <f>SUM(APN11,APN13:APN110)</f>
        <v>#VALUE!</v>
      </c>
      <c r="APO10" s="25" t="e">
        <f>SUM(APO11,APO13:APO110)</f>
        <v>#VALUE!</v>
      </c>
      <c r="APT10" s="25" t="e">
        <f>SUM(APT11,APT13:APT110)</f>
        <v>#VALUE!</v>
      </c>
      <c r="APU10" s="25" t="e">
        <f>SUM(APU11,APU13:APU110)</f>
        <v>#VALUE!</v>
      </c>
      <c r="APV10" s="25" t="e">
        <f>SUM(APV11,APV13:APV110)</f>
        <v>#VALUE!</v>
      </c>
      <c r="AQA10" s="25" t="e">
        <f>SUM(AQA11,AQA13:AQA110)</f>
        <v>#VALUE!</v>
      </c>
      <c r="AQB10" s="25" t="e">
        <f>SUM(AQB11,AQB13:AQB110)</f>
        <v>#VALUE!</v>
      </c>
      <c r="AQC10" s="25" t="e">
        <f>SUM(AQC11,AQC13:AQC110)</f>
        <v>#VALUE!</v>
      </c>
      <c r="AQH10" s="25" t="e">
        <f>SUM(AQH11,AQH13:AQH110)</f>
        <v>#VALUE!</v>
      </c>
      <c r="AQI10" s="25" t="e">
        <f>SUM(AQI11,AQI13:AQI110)</f>
        <v>#VALUE!</v>
      </c>
      <c r="AQJ10" s="25" t="e">
        <f>SUM(AQJ11,AQJ13:AQJ110)</f>
        <v>#VALUE!</v>
      </c>
      <c r="AQO10" s="25" t="e">
        <f>SUM(AQO11,AQO13:AQO110)</f>
        <v>#VALUE!</v>
      </c>
      <c r="AQP10" s="25" t="e">
        <f>SUM(AQP11,AQP13:AQP110)</f>
        <v>#VALUE!</v>
      </c>
      <c r="AQQ10" s="25" t="e">
        <f>SUM(AQQ11,AQQ13:AQQ110)</f>
        <v>#VALUE!</v>
      </c>
      <c r="AQV10" s="25" t="e">
        <f>SUM(AQV11,AQV13:AQV110)</f>
        <v>#VALUE!</v>
      </c>
      <c r="AQW10" s="25" t="e">
        <f>SUM(AQW11,AQW13:AQW110)</f>
        <v>#VALUE!</v>
      </c>
      <c r="AQX10" s="25" t="e">
        <f>SUM(AQX11,AQX13:AQX110)</f>
        <v>#VALUE!</v>
      </c>
      <c r="ARC10" s="25" t="e">
        <f>SUM(ARC11,ARC13:ARC110)</f>
        <v>#VALUE!</v>
      </c>
      <c r="ARD10" s="25" t="e">
        <f>SUM(ARD11,ARD13:ARD110)</f>
        <v>#VALUE!</v>
      </c>
      <c r="ARE10" s="25" t="e">
        <f>SUM(ARE11,ARE13:ARE110)</f>
        <v>#VALUE!</v>
      </c>
      <c r="ARJ10" s="25" t="e">
        <f>SUM(ARJ11,ARJ13:ARJ110)</f>
        <v>#VALUE!</v>
      </c>
      <c r="ARK10" s="25" t="e">
        <f>SUM(ARK11,ARK13:ARK110)</f>
        <v>#VALUE!</v>
      </c>
      <c r="ARL10" s="25" t="e">
        <f>SUM(ARL11,ARL13:ARL110)</f>
        <v>#VALUE!</v>
      </c>
      <c r="ARQ10" s="25" t="e">
        <f>SUM(ARQ11,ARQ13:ARQ110)</f>
        <v>#VALUE!</v>
      </c>
      <c r="ARR10" s="25" t="e">
        <f>SUM(ARR11,ARR13:ARR110)</f>
        <v>#VALUE!</v>
      </c>
      <c r="ARS10" s="25" t="e">
        <f>SUM(ARS11,ARS13:ARS110)</f>
        <v>#VALUE!</v>
      </c>
      <c r="ARX10" s="25" t="e">
        <f>SUM(ARX11,ARX13:ARX110)</f>
        <v>#VALUE!</v>
      </c>
      <c r="ARY10" s="25" t="e">
        <f>SUM(ARY11,ARY13:ARY110)</f>
        <v>#VALUE!</v>
      </c>
      <c r="ARZ10" s="25" t="e">
        <f>SUM(ARZ11,ARZ13:ARZ110)</f>
        <v>#VALUE!</v>
      </c>
      <c r="ASE10" s="25" t="e">
        <f>SUM(ASE11,ASE13:ASE110)</f>
        <v>#VALUE!</v>
      </c>
      <c r="ASF10" s="25" t="e">
        <f>SUM(ASF11,ASF13:ASF110)</f>
        <v>#VALUE!</v>
      </c>
      <c r="ASG10" s="25" t="e">
        <f>SUM(ASG11,ASG13:ASG110)</f>
        <v>#VALUE!</v>
      </c>
      <c r="ASL10" s="25" t="e">
        <f>SUM(ASL11,ASL13:ASL110)</f>
        <v>#VALUE!</v>
      </c>
      <c r="ASM10" s="25" t="e">
        <f>SUM(ASM11,ASM13:ASM110)</f>
        <v>#VALUE!</v>
      </c>
      <c r="ASN10" s="25" t="e">
        <f>SUM(ASN11,ASN13:ASN110)</f>
        <v>#VALUE!</v>
      </c>
      <c r="ASS10" s="25" t="e">
        <f>SUM(ASS11,ASS13:ASS110)</f>
        <v>#VALUE!</v>
      </c>
      <c r="AST10" s="25" t="e">
        <f>SUM(AST11,AST13:AST110)</f>
        <v>#VALUE!</v>
      </c>
      <c r="ASU10" s="25" t="e">
        <f>SUM(ASU11,ASU13:ASU110)</f>
        <v>#VALUE!</v>
      </c>
      <c r="ASZ10" s="25" t="e">
        <f>SUM(ASZ11,ASZ13:ASZ110)</f>
        <v>#VALUE!</v>
      </c>
      <c r="ATA10" s="25" t="e">
        <f>SUM(ATA11,ATA13:ATA110)</f>
        <v>#VALUE!</v>
      </c>
      <c r="ATB10" s="25" t="e">
        <f>SUM(ATB11,ATB13:ATB110)</f>
        <v>#VALUE!</v>
      </c>
      <c r="ATG10" s="25" t="e">
        <f>SUM(ATG11,ATG13:ATG110)</f>
        <v>#VALUE!</v>
      </c>
      <c r="ATH10" s="25" t="e">
        <f>SUM(ATH11,ATH13:ATH110)</f>
        <v>#VALUE!</v>
      </c>
      <c r="ATI10" s="25" t="e">
        <f>SUM(ATI11,ATI13:ATI110)</f>
        <v>#VALUE!</v>
      </c>
      <c r="ATN10" s="25" t="e">
        <f>SUM(ATN11,ATN13:ATN110)</f>
        <v>#VALUE!</v>
      </c>
      <c r="ATO10" s="25" t="e">
        <f>SUM(ATO11,ATO13:ATO110)</f>
        <v>#VALUE!</v>
      </c>
      <c r="ATP10" s="25" t="e">
        <f>SUM(ATP11,ATP13:ATP110)</f>
        <v>#VALUE!</v>
      </c>
      <c r="ATU10" s="25" t="e">
        <f>SUM(ATU11,ATU13:ATU110)</f>
        <v>#VALUE!</v>
      </c>
      <c r="ATV10" s="25" t="e">
        <f>SUM(ATV11,ATV13:ATV110)</f>
        <v>#VALUE!</v>
      </c>
      <c r="ATW10" s="25" t="e">
        <f>SUM(ATW11,ATW13:ATW110)</f>
        <v>#VALUE!</v>
      </c>
      <c r="AUB10" s="25" t="e">
        <f>SUM(AUB11,AUB13:AUB110)</f>
        <v>#VALUE!</v>
      </c>
      <c r="AUC10" s="25" t="e">
        <f>SUM(AUC11,AUC13:AUC110)</f>
        <v>#VALUE!</v>
      </c>
      <c r="AUD10" s="25" t="e">
        <f>SUM(AUD11,AUD13:AUD110)</f>
        <v>#VALUE!</v>
      </c>
      <c r="AUI10" s="25" t="e">
        <f>SUM(AUI11,AUI13:AUI110)</f>
        <v>#VALUE!</v>
      </c>
      <c r="AUJ10" s="25" t="e">
        <f>SUM(AUJ11,AUJ13:AUJ110)</f>
        <v>#VALUE!</v>
      </c>
      <c r="AUK10" s="25" t="e">
        <f>SUM(AUK11,AUK13:AUK110)</f>
        <v>#VALUE!</v>
      </c>
      <c r="AUP10" s="25" t="e">
        <f>SUM(AUP11,AUP13:AUP110)</f>
        <v>#VALUE!</v>
      </c>
      <c r="AUQ10" s="25" t="e">
        <f>SUM(AUQ11,AUQ13:AUQ110)</f>
        <v>#VALUE!</v>
      </c>
      <c r="AUR10" s="25" t="e">
        <f>SUM(AUR11,AUR13:AUR110)</f>
        <v>#VALUE!</v>
      </c>
      <c r="AUW10" s="25" t="e">
        <f>SUM(AUW11,AUW13:AUW110)</f>
        <v>#VALUE!</v>
      </c>
      <c r="AUX10" s="25" t="e">
        <f>SUM(AUX11,AUX13:AUX110)</f>
        <v>#VALUE!</v>
      </c>
      <c r="AUY10" s="25" t="e">
        <f>SUM(AUY11,AUY13:AUY110)</f>
        <v>#VALUE!</v>
      </c>
      <c r="AVD10" s="25" t="e">
        <f>SUM(AVD11,AVD13:AVD110)</f>
        <v>#VALUE!</v>
      </c>
      <c r="AVE10" s="25" t="e">
        <f>SUM(AVE11,AVE13:AVE110)</f>
        <v>#VALUE!</v>
      </c>
      <c r="AVF10" s="25" t="e">
        <f>SUM(AVF11,AVF13:AVF110)</f>
        <v>#VALUE!</v>
      </c>
      <c r="AVK10" s="25" t="e">
        <f>SUM(AVK11,AVK13:AVK110)</f>
        <v>#VALUE!</v>
      </c>
      <c r="AVL10" s="25" t="e">
        <f>SUM(AVL11,AVL13:AVL110)</f>
        <v>#VALUE!</v>
      </c>
      <c r="AVM10" s="25" t="e">
        <f>SUM(AVM11,AVM13:AVM110)</f>
        <v>#VALUE!</v>
      </c>
      <c r="AVR10" s="25" t="e">
        <f>SUM(AVR11,AVR13:AVR110)</f>
        <v>#VALUE!</v>
      </c>
      <c r="AVS10" s="25" t="e">
        <f>SUM(AVS11,AVS13:AVS110)</f>
        <v>#VALUE!</v>
      </c>
      <c r="AVT10" s="25" t="e">
        <f>SUM(AVT11,AVT13:AVT110)</f>
        <v>#VALUE!</v>
      </c>
      <c r="AVY10" s="25" t="e">
        <f>SUM(AVY11,AVY13:AVY110)</f>
        <v>#VALUE!</v>
      </c>
      <c r="AVZ10" s="25" t="e">
        <f>SUM(AVZ11,AVZ13:AVZ110)</f>
        <v>#VALUE!</v>
      </c>
      <c r="AWA10" s="25" t="e">
        <f>SUM(AWA11,AWA13:AWA110)</f>
        <v>#VALUE!</v>
      </c>
      <c r="AWF10" s="25" t="e">
        <f>SUM(AWF11,AWF13:AWF110)</f>
        <v>#VALUE!</v>
      </c>
      <c r="AWG10" s="25" t="e">
        <f>SUM(AWG11,AWG13:AWG110)</f>
        <v>#VALUE!</v>
      </c>
      <c r="AWH10" s="25" t="e">
        <f>SUM(AWH11,AWH13:AWH110)</f>
        <v>#VALUE!</v>
      </c>
      <c r="AWM10" s="25" t="e">
        <f>SUM(AWM11,AWM13:AWM110)</f>
        <v>#VALUE!</v>
      </c>
      <c r="AWN10" s="25" t="e">
        <f>SUM(AWN11,AWN13:AWN110)</f>
        <v>#VALUE!</v>
      </c>
      <c r="AWO10" s="25" t="e">
        <f>SUM(AWO11,AWO13:AWO110)</f>
        <v>#VALUE!</v>
      </c>
      <c r="AWT10" s="25" t="e">
        <f>SUM(AWT11,AWT13:AWT110)</f>
        <v>#VALUE!</v>
      </c>
      <c r="AWU10" s="25" t="e">
        <f>SUM(AWU11,AWU13:AWU110)</f>
        <v>#VALUE!</v>
      </c>
      <c r="AWV10" s="25" t="e">
        <f>SUM(AWV11,AWV13:AWV110)</f>
        <v>#VALUE!</v>
      </c>
      <c r="AXA10" s="25" t="e">
        <f>SUM(AXA11,AXA13:AXA110)</f>
        <v>#VALUE!</v>
      </c>
      <c r="AXB10" s="25" t="e">
        <f>SUM(AXB11,AXB13:AXB110)</f>
        <v>#VALUE!</v>
      </c>
      <c r="AXC10" s="25" t="e">
        <f>SUM(AXC11,AXC13:AXC110)</f>
        <v>#VALUE!</v>
      </c>
      <c r="AXH10" s="25" t="e">
        <f>SUM(AXH11,AXH13:AXH110)</f>
        <v>#VALUE!</v>
      </c>
      <c r="AXI10" s="25" t="e">
        <f>SUM(AXI11,AXI13:AXI110)</f>
        <v>#VALUE!</v>
      </c>
      <c r="AXJ10" s="25" t="e">
        <f>SUM(AXJ11,AXJ13:AXJ110)</f>
        <v>#VALUE!</v>
      </c>
      <c r="AXO10" s="25" t="e">
        <f>SUM(AXO11,AXO13:AXO110)</f>
        <v>#VALUE!</v>
      </c>
      <c r="AXP10" s="25" t="e">
        <f>SUM(AXP11,AXP13:AXP110)</f>
        <v>#VALUE!</v>
      </c>
      <c r="AXQ10" s="25" t="e">
        <f>SUM(AXQ11,AXQ13:AXQ110)</f>
        <v>#VALUE!</v>
      </c>
      <c r="AXV10" s="25" t="e">
        <f>SUM(AXV11,AXV13:AXV110)</f>
        <v>#VALUE!</v>
      </c>
      <c r="AXW10" s="25" t="e">
        <f>SUM(AXW11,AXW13:AXW110)</f>
        <v>#VALUE!</v>
      </c>
      <c r="AXX10" s="25" t="e">
        <f>SUM(AXX11,AXX13:AXX110)</f>
        <v>#VALUE!</v>
      </c>
      <c r="AYC10" s="25" t="e">
        <f>SUM(AYC11,AYC13:AYC110)</f>
        <v>#VALUE!</v>
      </c>
      <c r="AYD10" s="25" t="e">
        <f>SUM(AYD11,AYD13:AYD110)</f>
        <v>#VALUE!</v>
      </c>
      <c r="AYE10" s="25" t="e">
        <f>SUM(AYE11,AYE13:AYE110)</f>
        <v>#VALUE!</v>
      </c>
      <c r="AYJ10" s="25" t="e">
        <f>SUM(AYJ11,AYJ13:AYJ110)</f>
        <v>#VALUE!</v>
      </c>
      <c r="AYK10" s="25" t="e">
        <f>SUM(AYK11,AYK13:AYK110)</f>
        <v>#VALUE!</v>
      </c>
      <c r="AYL10" s="25" t="e">
        <f>SUM(AYL11,AYL13:AYL110)</f>
        <v>#VALUE!</v>
      </c>
      <c r="AYQ10" s="25" t="e">
        <f>SUM(AYQ11,AYQ13:AYQ110)</f>
        <v>#VALUE!</v>
      </c>
      <c r="AYR10" s="25" t="e">
        <f>SUM(AYR11,AYR13:AYR110)</f>
        <v>#VALUE!</v>
      </c>
      <c r="AYS10" s="25" t="e">
        <f>SUM(AYS11,AYS13:AYS110)</f>
        <v>#VALUE!</v>
      </c>
      <c r="AYX10" s="25" t="e">
        <f>SUM(AYX11,AYX13:AYX110)</f>
        <v>#VALUE!</v>
      </c>
      <c r="AYY10" s="25" t="e">
        <f>SUM(AYY11,AYY13:AYY110)</f>
        <v>#VALUE!</v>
      </c>
      <c r="AYZ10" s="25" t="e">
        <f>SUM(AYZ11,AYZ13:AYZ110)</f>
        <v>#VALUE!</v>
      </c>
      <c r="AZE10" s="25" t="e">
        <f>SUM(AZE11,AZE13:AZE110)</f>
        <v>#VALUE!</v>
      </c>
      <c r="AZF10" s="25" t="e">
        <f>SUM(AZF11,AZF13:AZF110)</f>
        <v>#VALUE!</v>
      </c>
      <c r="AZG10" s="25" t="e">
        <f>SUM(AZG11,AZG13:AZG110)</f>
        <v>#VALUE!</v>
      </c>
      <c r="AZL10" s="25" t="e">
        <f>SUM(AZL11,AZL13:AZL110)</f>
        <v>#VALUE!</v>
      </c>
      <c r="AZM10" s="25" t="e">
        <f>SUM(AZM11,AZM13:AZM110)</f>
        <v>#VALUE!</v>
      </c>
      <c r="AZN10" s="25" t="e">
        <f>SUM(AZN11,AZN13:AZN110)</f>
        <v>#VALUE!</v>
      </c>
      <c r="AZS10" s="25" t="e">
        <f>SUM(AZS11,AZS13:AZS110)</f>
        <v>#VALUE!</v>
      </c>
      <c r="AZT10" s="25" t="e">
        <f>SUM(AZT11,AZT13:AZT110)</f>
        <v>#VALUE!</v>
      </c>
      <c r="AZU10" s="25" t="e">
        <f>SUM(AZU11,AZU13:AZU110)</f>
        <v>#VALUE!</v>
      </c>
      <c r="AZZ10" s="25" t="e">
        <f>SUM(AZZ11,AZZ13:AZZ110)</f>
        <v>#VALUE!</v>
      </c>
      <c r="BAA10" s="25" t="e">
        <f>SUM(BAA11,BAA13:BAA110)</f>
        <v>#VALUE!</v>
      </c>
      <c r="BAB10" s="25" t="e">
        <f>SUM(BAB11,BAB13:BAB110)</f>
        <v>#VALUE!</v>
      </c>
      <c r="BAG10" s="25" t="e">
        <f>SUM(BAG11,BAG13:BAG110)</f>
        <v>#VALUE!</v>
      </c>
      <c r="BAH10" s="25" t="e">
        <f>SUM(BAH11,BAH13:BAH110)</f>
        <v>#VALUE!</v>
      </c>
      <c r="BAI10" s="25" t="e">
        <f>SUM(BAI11,BAI13:BAI110)</f>
        <v>#VALUE!</v>
      </c>
      <c r="BAN10" s="25" t="e">
        <f>SUM(BAN11,BAN13:BAN110)</f>
        <v>#VALUE!</v>
      </c>
      <c r="BAO10" s="25" t="e">
        <f>SUM(BAO11,BAO13:BAO110)</f>
        <v>#VALUE!</v>
      </c>
      <c r="BAP10" s="25" t="e">
        <f>SUM(BAP11,BAP13:BAP110)</f>
        <v>#VALUE!</v>
      </c>
      <c r="BAU10" s="25" t="e">
        <f>SUM(BAU11,BAU13:BAU110)</f>
        <v>#VALUE!</v>
      </c>
      <c r="BAV10" s="25" t="e">
        <f>SUM(BAV11,BAV13:BAV110)</f>
        <v>#VALUE!</v>
      </c>
      <c r="BAW10" s="25" t="e">
        <f>SUM(BAW11,BAW13:BAW110)</f>
        <v>#VALUE!</v>
      </c>
      <c r="BBB10" s="25" t="e">
        <f>SUM(BBB11,BBB13:BBB110)</f>
        <v>#VALUE!</v>
      </c>
      <c r="BBC10" s="25" t="e">
        <f>SUM(BBC11,BBC13:BBC110)</f>
        <v>#VALUE!</v>
      </c>
      <c r="BBD10" s="25" t="e">
        <f>SUM(BBD11,BBD13:BBD110)</f>
        <v>#VALUE!</v>
      </c>
      <c r="BBI10" s="25" t="e">
        <f>SUM(BBI11,BBI13:BBI110)</f>
        <v>#VALUE!</v>
      </c>
      <c r="BBJ10" s="25" t="e">
        <f>SUM(BBJ11,BBJ13:BBJ110)</f>
        <v>#VALUE!</v>
      </c>
      <c r="BBK10" s="25" t="e">
        <f>SUM(BBK11,BBK13:BBK110)</f>
        <v>#VALUE!</v>
      </c>
      <c r="BBP10" s="25" t="e">
        <f>SUM(BBP11,BBP13:BBP110)</f>
        <v>#VALUE!</v>
      </c>
      <c r="BBQ10" s="25" t="e">
        <f>SUM(BBQ11,BBQ13:BBQ110)</f>
        <v>#VALUE!</v>
      </c>
      <c r="BBR10" s="25" t="e">
        <f>SUM(BBR11,BBR13:BBR110)</f>
        <v>#VALUE!</v>
      </c>
      <c r="BBW10" s="25" t="e">
        <f>SUM(BBW11,BBW13:BBW110)</f>
        <v>#VALUE!</v>
      </c>
      <c r="BBX10" s="25" t="e">
        <f>SUM(BBX11,BBX13:BBX110)</f>
        <v>#VALUE!</v>
      </c>
      <c r="BBY10" s="25" t="e">
        <f>SUM(BBY11,BBY13:BBY110)</f>
        <v>#VALUE!</v>
      </c>
      <c r="BCD10" s="25" t="e">
        <f>SUM(BCD11,BCD13:BCD110)</f>
        <v>#VALUE!</v>
      </c>
      <c r="BCE10" s="25" t="e">
        <f>SUM(BCE11,BCE13:BCE110)</f>
        <v>#VALUE!</v>
      </c>
      <c r="BCF10" s="25" t="e">
        <f>SUM(BCF11,BCF13:BCF110)</f>
        <v>#VALUE!</v>
      </c>
      <c r="BCK10" s="25" t="e">
        <f>SUM(BCK11,BCK13:BCK110)</f>
        <v>#VALUE!</v>
      </c>
      <c r="BCL10" s="25" t="e">
        <f>SUM(BCL11,BCL13:BCL110)</f>
        <v>#VALUE!</v>
      </c>
      <c r="BCM10" s="25" t="e">
        <f>SUM(BCM11,BCM13:BCM110)</f>
        <v>#VALUE!</v>
      </c>
      <c r="BCR10" s="25" t="e">
        <f>SUM(BCR11,BCR13:BCR110)</f>
        <v>#VALUE!</v>
      </c>
      <c r="BCS10" s="25" t="e">
        <f>SUM(BCS11,BCS13:BCS110)</f>
        <v>#VALUE!</v>
      </c>
      <c r="BCT10" s="25" t="e">
        <f>SUM(BCT11,BCT13:BCT110)</f>
        <v>#VALUE!</v>
      </c>
      <c r="BCY10" s="25" t="e">
        <f>SUM(BCY11,BCY13:BCY110)</f>
        <v>#VALUE!</v>
      </c>
      <c r="BCZ10" s="25" t="e">
        <f>SUM(BCZ11,BCZ13:BCZ110)</f>
        <v>#VALUE!</v>
      </c>
      <c r="BDA10" s="25" t="e">
        <f>SUM(BDA11,BDA13:BDA110)</f>
        <v>#VALUE!</v>
      </c>
      <c r="BDF10" s="25" t="e">
        <f>SUM(BDF11,BDF13:BDF110)</f>
        <v>#VALUE!</v>
      </c>
      <c r="BDG10" s="25" t="e">
        <f>SUM(BDG11,BDG13:BDG110)</f>
        <v>#VALUE!</v>
      </c>
      <c r="BDH10" s="25" t="e">
        <f>SUM(BDH11,BDH13:BDH110)</f>
        <v>#VALUE!</v>
      </c>
      <c r="BDM10" s="25" t="e">
        <f>SUM(BDM11,BDM13:BDM110)</f>
        <v>#VALUE!</v>
      </c>
      <c r="BDN10" s="25" t="e">
        <f>SUM(BDN11,BDN13:BDN110)</f>
        <v>#VALUE!</v>
      </c>
      <c r="BDO10" s="25" t="e">
        <f>SUM(BDO11,BDO13:BDO110)</f>
        <v>#VALUE!</v>
      </c>
      <c r="BDT10" s="25" t="e">
        <f>SUM(BDT11,BDT13:BDT110)</f>
        <v>#VALUE!</v>
      </c>
      <c r="BDU10" s="25" t="e">
        <f>SUM(BDU11,BDU13:BDU110)</f>
        <v>#VALUE!</v>
      </c>
      <c r="BDV10" s="25" t="e">
        <f>SUM(BDV11,BDV13:BDV110)</f>
        <v>#VALUE!</v>
      </c>
      <c r="BEA10" s="25" t="e">
        <f>SUM(BEA11,BEA13:BEA110)</f>
        <v>#VALUE!</v>
      </c>
      <c r="BEB10" s="25" t="e">
        <f>SUM(BEB11,BEB13:BEB110)</f>
        <v>#VALUE!</v>
      </c>
      <c r="BEC10" s="25" t="e">
        <f>SUM(BEC11,BEC13:BEC110)</f>
        <v>#VALUE!</v>
      </c>
      <c r="BEH10" s="25" t="e">
        <f>SUM(BEH11,BEH13:BEH110)</f>
        <v>#VALUE!</v>
      </c>
      <c r="BEI10" s="25" t="e">
        <f>SUM(BEI11,BEI13:BEI110)</f>
        <v>#VALUE!</v>
      </c>
      <c r="BEJ10" s="25" t="e">
        <f>SUM(BEJ11,BEJ13:BEJ110)</f>
        <v>#VALUE!</v>
      </c>
      <c r="BEO10" s="25" t="e">
        <f>SUM(BEO11,BEO13:BEO110)</f>
        <v>#VALUE!</v>
      </c>
      <c r="BEP10" s="25" t="e">
        <f>SUM(BEP11,BEP13:BEP110)</f>
        <v>#VALUE!</v>
      </c>
      <c r="BEQ10" s="25" t="e">
        <f>SUM(BEQ11,BEQ13:BEQ110)</f>
        <v>#VALUE!</v>
      </c>
      <c r="BEV10" s="25" t="e">
        <f>SUM(BEV11,BEV13:BEV110)</f>
        <v>#VALUE!</v>
      </c>
      <c r="BEW10" s="25" t="e">
        <f>SUM(BEW11,BEW13:BEW110)</f>
        <v>#VALUE!</v>
      </c>
      <c r="BEX10" s="25" t="e">
        <f>SUM(BEX11,BEX13:BEX110)</f>
        <v>#VALUE!</v>
      </c>
      <c r="BFC10" s="25" t="e">
        <f>SUM(BFC11,BFC13:BFC110)</f>
        <v>#VALUE!</v>
      </c>
      <c r="BFD10" s="25" t="e">
        <f>SUM(BFD11,BFD13:BFD110)</f>
        <v>#VALUE!</v>
      </c>
      <c r="BFE10" s="25" t="e">
        <f>SUM(BFE11,BFE13:BFE110)</f>
        <v>#VALUE!</v>
      </c>
      <c r="BFJ10" s="25" t="e">
        <f>SUM(BFJ11,BFJ13:BFJ110)</f>
        <v>#VALUE!</v>
      </c>
      <c r="BFK10" s="25" t="e">
        <f>SUM(BFK11,BFK13:BFK110)</f>
        <v>#VALUE!</v>
      </c>
      <c r="BFL10" s="25" t="e">
        <f>SUM(BFL11,BFL13:BFL110)</f>
        <v>#VALUE!</v>
      </c>
      <c r="BFQ10" s="25" t="e">
        <f>SUM(BFQ11,BFQ13:BFQ110)</f>
        <v>#VALUE!</v>
      </c>
      <c r="BFR10" s="25" t="e">
        <f>SUM(BFR11,BFR13:BFR110)</f>
        <v>#VALUE!</v>
      </c>
      <c r="BFS10" s="25" t="e">
        <f>SUM(BFS11,BFS13:BFS110)</f>
        <v>#VALUE!</v>
      </c>
      <c r="BFX10" s="25" t="e">
        <f>SUM(BFX11,BFX13:BFX110)</f>
        <v>#VALUE!</v>
      </c>
      <c r="BFY10" s="25" t="e">
        <f>SUM(BFY11,BFY13:BFY110)</f>
        <v>#VALUE!</v>
      </c>
      <c r="BFZ10" s="25" t="e">
        <f>SUM(BFZ11,BFZ13:BFZ110)</f>
        <v>#VALUE!</v>
      </c>
      <c r="BGE10" s="25" t="e">
        <f>SUM(BGE11,BGE13:BGE110)</f>
        <v>#VALUE!</v>
      </c>
      <c r="BGF10" s="25" t="e">
        <f>SUM(BGF11,BGF13:BGF110)</f>
        <v>#VALUE!</v>
      </c>
      <c r="BGG10" s="25" t="e">
        <f>SUM(BGG11,BGG13:BGG110)</f>
        <v>#VALUE!</v>
      </c>
      <c r="BGL10" s="25" t="e">
        <f>SUM(BGL11,BGL13:BGL110)</f>
        <v>#VALUE!</v>
      </c>
      <c r="BGM10" s="25" t="e">
        <f>SUM(BGM11,BGM13:BGM110)</f>
        <v>#VALUE!</v>
      </c>
      <c r="BGN10" s="25" t="e">
        <f>SUM(BGN11,BGN13:BGN110)</f>
        <v>#VALUE!</v>
      </c>
      <c r="BGS10" s="25" t="e">
        <f>SUM(BGS11,BGS13:BGS110)</f>
        <v>#VALUE!</v>
      </c>
      <c r="BGT10" s="25" t="e">
        <f>SUM(BGT11,BGT13:BGT110)</f>
        <v>#VALUE!</v>
      </c>
      <c r="BGU10" s="25" t="e">
        <f>SUM(BGU11,BGU13:BGU110)</f>
        <v>#VALUE!</v>
      </c>
      <c r="BGZ10" s="25" t="e">
        <f>SUM(BGZ11,BGZ13:BGZ110)</f>
        <v>#VALUE!</v>
      </c>
      <c r="BHA10" s="25" t="e">
        <f>SUM(BHA11,BHA13:BHA110)</f>
        <v>#VALUE!</v>
      </c>
      <c r="BHB10" s="25" t="e">
        <f>SUM(BHB11,BHB13:BHB110)</f>
        <v>#VALUE!</v>
      </c>
      <c r="BHG10" s="25" t="e">
        <f>SUM(BHG11,BHG13:BHG110)</f>
        <v>#VALUE!</v>
      </c>
      <c r="BHH10" s="25" t="e">
        <f>SUM(BHH11,BHH13:BHH110)</f>
        <v>#VALUE!</v>
      </c>
      <c r="BHI10" s="25" t="e">
        <f>SUM(BHI11,BHI13:BHI110)</f>
        <v>#VALUE!</v>
      </c>
      <c r="BHN10" s="25" t="e">
        <f>SUM(BHN11,BHN13:BHN110)</f>
        <v>#VALUE!</v>
      </c>
      <c r="BHO10" s="25" t="e">
        <f>SUM(BHO11,BHO13:BHO110)</f>
        <v>#VALUE!</v>
      </c>
      <c r="BHP10" s="25" t="e">
        <f>SUM(BHP11,BHP13:BHP110)</f>
        <v>#VALUE!</v>
      </c>
      <c r="BHU10" s="25" t="e">
        <f>SUM(BHU11,BHU13:BHU110)</f>
        <v>#VALUE!</v>
      </c>
      <c r="BHV10" s="25" t="e">
        <f>SUM(BHV11,BHV13:BHV110)</f>
        <v>#VALUE!</v>
      </c>
      <c r="BHW10" s="25" t="e">
        <f>SUM(BHW11,BHW13:BHW110)</f>
        <v>#VALUE!</v>
      </c>
      <c r="BIB10" s="25" t="e">
        <f>SUM(BIB11,BIB13:BIB110)</f>
        <v>#VALUE!</v>
      </c>
      <c r="BIC10" s="25" t="e">
        <f>SUM(BIC11,BIC13:BIC110)</f>
        <v>#VALUE!</v>
      </c>
      <c r="BID10" s="25" t="e">
        <f>SUM(BID11,BID13:BID110)</f>
        <v>#VALUE!</v>
      </c>
      <c r="BII10" s="25" t="e">
        <f>SUM(BII11,BII13:BII110)</f>
        <v>#VALUE!</v>
      </c>
      <c r="BIJ10" s="25" t="e">
        <f>SUM(BIJ11,BIJ13:BIJ110)</f>
        <v>#VALUE!</v>
      </c>
      <c r="BIK10" s="25" t="e">
        <f>SUM(BIK11,BIK13:BIK110)</f>
        <v>#VALUE!</v>
      </c>
      <c r="BIP10" s="25" t="e">
        <f>SUM(BIP11,BIP13:BIP110)</f>
        <v>#VALUE!</v>
      </c>
      <c r="BIQ10" s="25" t="e">
        <f>SUM(BIQ11,BIQ13:BIQ110)</f>
        <v>#VALUE!</v>
      </c>
      <c r="BIR10" s="25" t="e">
        <f>SUM(BIR11,BIR13:BIR110)</f>
        <v>#VALUE!</v>
      </c>
      <c r="BIW10" s="25" t="e">
        <f>SUM(BIW11,BIW13:BIW110)</f>
        <v>#VALUE!</v>
      </c>
      <c r="BIX10" s="25" t="e">
        <f>SUM(BIX11,BIX13:BIX110)</f>
        <v>#VALUE!</v>
      </c>
      <c r="BIY10" s="25" t="e">
        <f>SUM(BIY11,BIY13:BIY110)</f>
        <v>#VALUE!</v>
      </c>
      <c r="BJD10" s="25" t="e">
        <f>SUM(BJD11,BJD13:BJD110)</f>
        <v>#VALUE!</v>
      </c>
      <c r="BJE10" s="25" t="e">
        <f>SUM(BJE11,BJE13:BJE110)</f>
        <v>#VALUE!</v>
      </c>
      <c r="BJF10" s="25" t="e">
        <f>SUM(BJF11,BJF13:BJF110)</f>
        <v>#VALUE!</v>
      </c>
      <c r="BJK10" s="25" t="e">
        <f>SUM(BJK11,BJK13:BJK110)</f>
        <v>#VALUE!</v>
      </c>
      <c r="BJL10" s="25" t="e">
        <f>SUM(BJL11,BJL13:BJL110)</f>
        <v>#VALUE!</v>
      </c>
      <c r="BJM10" s="25" t="e">
        <f>SUM(BJM11,BJM13:BJM110)</f>
        <v>#VALUE!</v>
      </c>
      <c r="BJR10" s="25" t="e">
        <f>SUM(BJR11,BJR13:BJR110)</f>
        <v>#VALUE!</v>
      </c>
      <c r="BJS10" s="25" t="e">
        <f>SUM(BJS11,BJS13:BJS110)</f>
        <v>#VALUE!</v>
      </c>
      <c r="BJT10" s="25" t="e">
        <f>SUM(BJT11,BJT13:BJT110)</f>
        <v>#VALUE!</v>
      </c>
      <c r="BJY10" s="25" t="e">
        <f>SUM(BJY11,BJY13:BJY110)</f>
        <v>#VALUE!</v>
      </c>
      <c r="BJZ10" s="25" t="e">
        <f>SUM(BJZ11,BJZ13:BJZ110)</f>
        <v>#VALUE!</v>
      </c>
      <c r="BKA10" s="25" t="e">
        <f>SUM(BKA11,BKA13:BKA110)</f>
        <v>#VALUE!</v>
      </c>
      <c r="BKF10" s="25" t="e">
        <f>SUM(BKF11,BKF13:BKF110)</f>
        <v>#VALUE!</v>
      </c>
      <c r="BKG10" s="25" t="e">
        <f>SUM(BKG11,BKG13:BKG110)</f>
        <v>#VALUE!</v>
      </c>
      <c r="BKH10" s="25" t="e">
        <f>SUM(BKH11,BKH13:BKH110)</f>
        <v>#VALUE!</v>
      </c>
      <c r="BKM10" s="25" t="e">
        <f>SUM(BKM11,BKM13:BKM110)</f>
        <v>#VALUE!</v>
      </c>
      <c r="BKN10" s="25" t="e">
        <f>SUM(BKN11,BKN13:BKN110)</f>
        <v>#VALUE!</v>
      </c>
      <c r="BKO10" s="25" t="e">
        <f>SUM(BKO11,BKO13:BKO110)</f>
        <v>#VALUE!</v>
      </c>
      <c r="BKT10" s="25" t="e">
        <f>SUM(BKT11,BKT13:BKT110)</f>
        <v>#VALUE!</v>
      </c>
      <c r="BKU10" s="25" t="e">
        <f>SUM(BKU11,BKU13:BKU110)</f>
        <v>#VALUE!</v>
      </c>
      <c r="BKV10" s="25" t="e">
        <f>SUM(BKV11,BKV13:BKV110)</f>
        <v>#VALUE!</v>
      </c>
      <c r="BLA10" s="25" t="e">
        <f>SUM(BLA11,BLA13:BLA110)</f>
        <v>#VALUE!</v>
      </c>
      <c r="BLB10" s="25" t="e">
        <f>SUM(BLB11,BLB13:BLB110)</f>
        <v>#VALUE!</v>
      </c>
      <c r="BLC10" s="25" t="e">
        <f>SUM(BLC11,BLC13:BLC110)</f>
        <v>#VALUE!</v>
      </c>
      <c r="BLH10" s="25" t="e">
        <f>SUM(BLH11,BLH13:BLH110)</f>
        <v>#VALUE!</v>
      </c>
      <c r="BLI10" s="25" t="e">
        <f>SUM(BLI11,BLI13:BLI110)</f>
        <v>#VALUE!</v>
      </c>
      <c r="BLJ10" s="25" t="e">
        <f>SUM(BLJ11,BLJ13:BLJ110)</f>
        <v>#VALUE!</v>
      </c>
      <c r="BLO10" s="25" t="e">
        <f>SUM(BLO11,BLO13:BLO110)</f>
        <v>#VALUE!</v>
      </c>
      <c r="BLP10" s="25" t="e">
        <f>SUM(BLP11,BLP13:BLP110)</f>
        <v>#VALUE!</v>
      </c>
      <c r="BLQ10" s="25" t="e">
        <f>SUM(BLQ11,BLQ13:BLQ110)</f>
        <v>#VALUE!</v>
      </c>
      <c r="BLV10" s="25" t="e">
        <f>SUM(BLV11,BLV13:BLV110)</f>
        <v>#VALUE!</v>
      </c>
      <c r="BLW10" s="25" t="e">
        <f>SUM(BLW11,BLW13:BLW110)</f>
        <v>#VALUE!</v>
      </c>
      <c r="BLX10" s="25" t="e">
        <f>SUM(BLX11,BLX13:BLX110)</f>
        <v>#VALUE!</v>
      </c>
      <c r="BMC10" s="25" t="e">
        <f>SUM(BMC11,BMC13:BMC110)</f>
        <v>#VALUE!</v>
      </c>
      <c r="BMD10" s="25" t="e">
        <f>SUM(BMD11,BMD13:BMD110)</f>
        <v>#VALUE!</v>
      </c>
      <c r="BME10" s="25" t="e">
        <f>SUM(BME11,BME13:BME110)</f>
        <v>#VALUE!</v>
      </c>
      <c r="BMJ10" s="25" t="e">
        <f>SUM(BMJ11,BMJ13:BMJ110)</f>
        <v>#VALUE!</v>
      </c>
      <c r="BMK10" s="25" t="e">
        <f>SUM(BMK11,BMK13:BMK110)</f>
        <v>#VALUE!</v>
      </c>
      <c r="BML10" s="25" t="e">
        <f>SUM(BML11,BML13:BML110)</f>
        <v>#VALUE!</v>
      </c>
      <c r="BMQ10" s="25" t="e">
        <f>SUM(BMQ11,BMQ13:BMQ110)</f>
        <v>#VALUE!</v>
      </c>
      <c r="BMR10" s="25" t="e">
        <f>SUM(BMR11,BMR13:BMR110)</f>
        <v>#VALUE!</v>
      </c>
      <c r="BMS10" s="25" t="e">
        <f>SUM(BMS11,BMS13:BMS110)</f>
        <v>#VALUE!</v>
      </c>
      <c r="BMX10" s="25" t="e">
        <f>SUM(BMX11,BMX13:BMX110)</f>
        <v>#VALUE!</v>
      </c>
      <c r="BMY10" s="25" t="e">
        <f>SUM(BMY11,BMY13:BMY110)</f>
        <v>#VALUE!</v>
      </c>
      <c r="BMZ10" s="25" t="e">
        <f>SUM(BMZ11,BMZ13:BMZ110)</f>
        <v>#VALUE!</v>
      </c>
      <c r="BNE10" s="25" t="e">
        <f>SUM(BNE11,BNE13:BNE110)</f>
        <v>#VALUE!</v>
      </c>
      <c r="BNF10" s="25" t="e">
        <f>SUM(BNF11,BNF13:BNF110)</f>
        <v>#VALUE!</v>
      </c>
      <c r="BNG10" s="25" t="e">
        <f>SUM(BNG11,BNG13:BNG110)</f>
        <v>#VALUE!</v>
      </c>
      <c r="BNL10" s="25" t="e">
        <f>SUM(BNL11,BNL13:BNL110)</f>
        <v>#VALUE!</v>
      </c>
      <c r="BNM10" s="25" t="e">
        <f>SUM(BNM11,BNM13:BNM110)</f>
        <v>#VALUE!</v>
      </c>
      <c r="BNN10" s="25" t="e">
        <f>SUM(BNN11,BNN13:BNN110)</f>
        <v>#VALUE!</v>
      </c>
      <c r="BNS10" s="25" t="e">
        <f>SUM(BNS11,BNS13:BNS110)</f>
        <v>#VALUE!</v>
      </c>
      <c r="BNT10" s="25" t="e">
        <f>SUM(BNT11,BNT13:BNT110)</f>
        <v>#VALUE!</v>
      </c>
      <c r="BNU10" s="25" t="e">
        <f>SUM(BNU11,BNU13:BNU110)</f>
        <v>#VALUE!</v>
      </c>
      <c r="BNZ10" s="25" t="e">
        <f>SUM(BNZ11,BNZ13:BNZ110)</f>
        <v>#VALUE!</v>
      </c>
      <c r="BOA10" s="25" t="e">
        <f>SUM(BOA11,BOA13:BOA110)</f>
        <v>#VALUE!</v>
      </c>
      <c r="BOB10" s="25" t="e">
        <f>SUM(BOB11,BOB13:BOB110)</f>
        <v>#VALUE!</v>
      </c>
      <c r="BOG10" s="25" t="e">
        <f>SUM(BOG11,BOG13:BOG110)</f>
        <v>#VALUE!</v>
      </c>
      <c r="BOH10" s="25" t="e">
        <f>SUM(BOH11,BOH13:BOH110)</f>
        <v>#VALUE!</v>
      </c>
      <c r="BOI10" s="25" t="e">
        <f>SUM(BOI11,BOI13:BOI110)</f>
        <v>#VALUE!</v>
      </c>
      <c r="BON10" s="25" t="e">
        <f>SUM(BON11,BON13:BON110)</f>
        <v>#VALUE!</v>
      </c>
      <c r="BOO10" s="25" t="e">
        <f>SUM(BOO11,BOO13:BOO110)</f>
        <v>#VALUE!</v>
      </c>
      <c r="BOP10" s="25" t="e">
        <f>SUM(BOP11,BOP13:BOP110)</f>
        <v>#VALUE!</v>
      </c>
      <c r="BOU10" s="25" t="e">
        <f>SUM(BOU11,BOU13:BOU110)</f>
        <v>#VALUE!</v>
      </c>
      <c r="BOV10" s="25" t="e">
        <f>SUM(BOV11,BOV13:BOV110)</f>
        <v>#VALUE!</v>
      </c>
      <c r="BOW10" s="25" t="e">
        <f>SUM(BOW11,BOW13:BOW110)</f>
        <v>#VALUE!</v>
      </c>
      <c r="BPB10" s="25" t="e">
        <f>SUM(BPB11,BPB13:BPB110)</f>
        <v>#VALUE!</v>
      </c>
      <c r="BPC10" s="25" t="e">
        <f>SUM(BPC11,BPC13:BPC110)</f>
        <v>#VALUE!</v>
      </c>
      <c r="BPD10" s="25" t="e">
        <f>SUM(BPD11,BPD13:BPD110)</f>
        <v>#VALUE!</v>
      </c>
      <c r="BPI10" s="25" t="e">
        <f>SUM(BPI11,BPI13:BPI110)</f>
        <v>#VALUE!</v>
      </c>
      <c r="BPJ10" s="25" t="e">
        <f>SUM(BPJ11,BPJ13:BPJ110)</f>
        <v>#VALUE!</v>
      </c>
      <c r="BPK10" s="25" t="e">
        <f>SUM(BPK11,BPK13:BPK110)</f>
        <v>#VALUE!</v>
      </c>
      <c r="BPP10" s="25" t="e">
        <f>SUM(BPP11,BPP13:BPP110)</f>
        <v>#VALUE!</v>
      </c>
      <c r="BPQ10" s="25" t="e">
        <f>SUM(BPQ11,BPQ13:BPQ110)</f>
        <v>#VALUE!</v>
      </c>
      <c r="BPR10" s="25" t="e">
        <f>SUM(BPR11,BPR13:BPR110)</f>
        <v>#VALUE!</v>
      </c>
      <c r="BPW10" s="25" t="e">
        <f>SUM(BPW11,BPW13:BPW110)</f>
        <v>#VALUE!</v>
      </c>
      <c r="BPX10" s="25" t="e">
        <f>SUM(BPX11,BPX13:BPX110)</f>
        <v>#VALUE!</v>
      </c>
      <c r="BPY10" s="25" t="e">
        <f>SUM(BPY11,BPY13:BPY110)</f>
        <v>#VALUE!</v>
      </c>
      <c r="BQD10" s="25" t="e">
        <f>SUM(BQD11,BQD13:BQD110)</f>
        <v>#VALUE!</v>
      </c>
      <c r="BQE10" s="25" t="e">
        <f>SUM(BQE11,BQE13:BQE110)</f>
        <v>#VALUE!</v>
      </c>
      <c r="BQF10" s="25" t="e">
        <f>SUM(BQF11,BQF13:BQF110)</f>
        <v>#VALUE!</v>
      </c>
      <c r="BQK10" s="25" t="e">
        <f>SUM(BQK11,BQK13:BQK110)</f>
        <v>#VALUE!</v>
      </c>
      <c r="BQL10" s="25" t="e">
        <f>SUM(BQL11,BQL13:BQL110)</f>
        <v>#VALUE!</v>
      </c>
      <c r="BQM10" s="25" t="e">
        <f>SUM(BQM11,BQM13:BQM110)</f>
        <v>#VALUE!</v>
      </c>
      <c r="BQR10" s="25" t="e">
        <f>SUM(BQR11,BQR13:BQR110)</f>
        <v>#VALUE!</v>
      </c>
      <c r="BQS10" s="25" t="e">
        <f>SUM(BQS11,BQS13:BQS110)</f>
        <v>#VALUE!</v>
      </c>
      <c r="BQT10" s="25" t="e">
        <f>SUM(BQT11,BQT13:BQT110)</f>
        <v>#VALUE!</v>
      </c>
      <c r="BQY10" s="25" t="e">
        <f>SUM(BQY11,BQY13:BQY110)</f>
        <v>#VALUE!</v>
      </c>
      <c r="BQZ10" s="25" t="e">
        <f>SUM(BQZ11,BQZ13:BQZ110)</f>
        <v>#VALUE!</v>
      </c>
      <c r="BRA10" s="25" t="e">
        <f>SUM(BRA11,BRA13:BRA110)</f>
        <v>#VALUE!</v>
      </c>
      <c r="BRF10" s="25" t="e">
        <f>SUM(BRF11,BRF13:BRF110)</f>
        <v>#VALUE!</v>
      </c>
      <c r="BRG10" s="25" t="e">
        <f>SUM(BRG11,BRG13:BRG110)</f>
        <v>#VALUE!</v>
      </c>
      <c r="BRH10" s="25" t="e">
        <f>SUM(BRH11,BRH13:BRH110)</f>
        <v>#VALUE!</v>
      </c>
      <c r="BRM10" s="25" t="e">
        <f>SUM(BRM11,BRM13:BRM110)</f>
        <v>#VALUE!</v>
      </c>
      <c r="BRN10" s="25" t="e">
        <f>SUM(BRN11,BRN13:BRN110)</f>
        <v>#VALUE!</v>
      </c>
      <c r="BRO10" s="25" t="e">
        <f>SUM(BRO11,BRO13:BRO110)</f>
        <v>#VALUE!</v>
      </c>
      <c r="BRT10" s="25" t="e">
        <f>SUM(BRT11,BRT13:BRT110)</f>
        <v>#VALUE!</v>
      </c>
      <c r="BRU10" s="25" t="e">
        <f>SUM(BRU11,BRU13:BRU110)</f>
        <v>#VALUE!</v>
      </c>
      <c r="BRV10" s="25" t="e">
        <f>SUM(BRV11,BRV13:BRV110)</f>
        <v>#VALUE!</v>
      </c>
      <c r="BSA10" s="25" t="e">
        <f>SUM(BSA11,BSA13:BSA110)</f>
        <v>#VALUE!</v>
      </c>
      <c r="BSB10" s="25" t="e">
        <f>SUM(BSB11,BSB13:BSB110)</f>
        <v>#VALUE!</v>
      </c>
      <c r="BSC10" s="25" t="e">
        <f>SUM(BSC11,BSC13:BSC110)</f>
        <v>#VALUE!</v>
      </c>
      <c r="BSH10" s="25" t="e">
        <f>SUM(BSH11,BSH13:BSH110)</f>
        <v>#VALUE!</v>
      </c>
      <c r="BSI10" s="25" t="e">
        <f>SUM(BSI11,BSI13:BSI110)</f>
        <v>#VALUE!</v>
      </c>
      <c r="BSJ10" s="25" t="e">
        <f>SUM(BSJ11,BSJ13:BSJ110)</f>
        <v>#VALUE!</v>
      </c>
      <c r="BSO10" s="25" t="e">
        <f>SUM(BSO11,BSO13:BSO110)</f>
        <v>#VALUE!</v>
      </c>
      <c r="BSP10" s="25" t="e">
        <f>SUM(BSP11,BSP13:BSP110)</f>
        <v>#VALUE!</v>
      </c>
      <c r="BSQ10" s="25" t="e">
        <f>SUM(BSQ11,BSQ13:BSQ110)</f>
        <v>#VALUE!</v>
      </c>
      <c r="BSV10" s="25" t="e">
        <f>SUM(BSV11,BSV13:BSV110)</f>
        <v>#VALUE!</v>
      </c>
      <c r="BSW10" s="25" t="e">
        <f>SUM(BSW11,BSW13:BSW110)</f>
        <v>#VALUE!</v>
      </c>
      <c r="BSX10" s="25" t="e">
        <f>SUM(BSX11,BSX13:BSX110)</f>
        <v>#VALUE!</v>
      </c>
      <c r="BTC10" s="25" t="e">
        <f>SUM(BTC11,BTC13:BTC110)</f>
        <v>#VALUE!</v>
      </c>
      <c r="BTD10" s="25" t="e">
        <f>SUM(BTD11,BTD13:BTD110)</f>
        <v>#VALUE!</v>
      </c>
      <c r="BTE10" s="25" t="e">
        <f>SUM(BTE11,BTE13:BTE110)</f>
        <v>#VALUE!</v>
      </c>
      <c r="BTJ10" s="25" t="e">
        <f>SUM(BTJ11,BTJ13:BTJ110)</f>
        <v>#VALUE!</v>
      </c>
      <c r="BTK10" s="25" t="e">
        <f>SUM(BTK11,BTK13:BTK110)</f>
        <v>#VALUE!</v>
      </c>
      <c r="BTL10" s="25" t="e">
        <f>SUM(BTL11,BTL13:BTL110)</f>
        <v>#VALUE!</v>
      </c>
      <c r="BTQ10" s="25" t="e">
        <f>SUM(BTQ11,BTQ13:BTQ110)</f>
        <v>#VALUE!</v>
      </c>
      <c r="BTR10" s="25" t="e">
        <f>SUM(BTR11,BTR13:BTR110)</f>
        <v>#VALUE!</v>
      </c>
      <c r="BTS10" s="25" t="e">
        <f>SUM(BTS11,BTS13:BTS110)</f>
        <v>#VALUE!</v>
      </c>
      <c r="BTX10" s="25" t="e">
        <f>SUM(BTX11,BTX13:BTX110)</f>
        <v>#VALUE!</v>
      </c>
      <c r="BTY10" s="25" t="e">
        <f>SUM(BTY11,BTY13:BTY110)</f>
        <v>#VALUE!</v>
      </c>
      <c r="BTZ10" s="25" t="e">
        <f>SUM(BTZ11,BTZ13:BTZ110)</f>
        <v>#VALUE!</v>
      </c>
      <c r="BUE10" s="25" t="e">
        <f>SUM(BUE11,BUE13:BUE110)</f>
        <v>#VALUE!</v>
      </c>
      <c r="BUF10" s="25" t="e">
        <f>SUM(BUF11,BUF13:BUF110)</f>
        <v>#VALUE!</v>
      </c>
      <c r="BUG10" s="25" t="e">
        <f>SUM(BUG11,BUG13:BUG110)</f>
        <v>#VALUE!</v>
      </c>
      <c r="BUL10" s="25" t="e">
        <f>SUM(BUL11,BUL13:BUL110)</f>
        <v>#VALUE!</v>
      </c>
      <c r="BUM10" s="25" t="e">
        <f>SUM(BUM11,BUM13:BUM110)</f>
        <v>#VALUE!</v>
      </c>
      <c r="BUN10" s="25" t="e">
        <f>SUM(BUN11,BUN13:BUN110)</f>
        <v>#VALUE!</v>
      </c>
      <c r="BUS10" s="25" t="e">
        <f>SUM(BUS11,BUS13:BUS110)</f>
        <v>#VALUE!</v>
      </c>
      <c r="BUT10" s="25" t="e">
        <f>SUM(BUT11,BUT13:BUT110)</f>
        <v>#VALUE!</v>
      </c>
      <c r="BUU10" s="25" t="e">
        <f>SUM(BUU11,BUU13:BUU110)</f>
        <v>#VALUE!</v>
      </c>
      <c r="BUZ10" s="25" t="e">
        <f>SUM(BUZ11,BUZ13:BUZ110)</f>
        <v>#VALUE!</v>
      </c>
      <c r="BVA10" s="25" t="e">
        <f>SUM(BVA11,BVA13:BVA110)</f>
        <v>#VALUE!</v>
      </c>
      <c r="BVB10" s="25" t="e">
        <f>SUM(BVB11,BVB13:BVB110)</f>
        <v>#VALUE!</v>
      </c>
      <c r="BVG10" s="25" t="e">
        <f>SUM(BVG11,BVG13:BVG110)</f>
        <v>#VALUE!</v>
      </c>
      <c r="BVH10" s="25" t="e">
        <f>SUM(BVH11,BVH13:BVH110)</f>
        <v>#VALUE!</v>
      </c>
      <c r="BVI10" s="25" t="e">
        <f>SUM(BVI11,BVI13:BVI110)</f>
        <v>#VALUE!</v>
      </c>
      <c r="BVN10" s="25" t="e">
        <f>SUM(BVN11,BVN13:BVN110)</f>
        <v>#VALUE!</v>
      </c>
      <c r="BVO10" s="25" t="e">
        <f>SUM(BVO11,BVO13:BVO110)</f>
        <v>#VALUE!</v>
      </c>
      <c r="BVP10" s="25" t="e">
        <f>SUM(BVP11,BVP13:BVP110)</f>
        <v>#VALUE!</v>
      </c>
      <c r="BVU10" s="25" t="e">
        <f>SUM(BVU11,BVU13:BVU110)</f>
        <v>#VALUE!</v>
      </c>
      <c r="BVV10" s="25" t="e">
        <f>SUM(BVV11,BVV13:BVV110)</f>
        <v>#VALUE!</v>
      </c>
      <c r="BVW10" s="25" t="e">
        <f>SUM(BVW11,BVW13:BVW110)</f>
        <v>#VALUE!</v>
      </c>
      <c r="BWB10" s="25" t="e">
        <f>SUM(BWB11,BWB13:BWB110)</f>
        <v>#VALUE!</v>
      </c>
      <c r="BWC10" s="25" t="e">
        <f>SUM(BWC11,BWC13:BWC110)</f>
        <v>#VALUE!</v>
      </c>
      <c r="BWD10" s="25" t="e">
        <f>SUM(BWD11,BWD13:BWD110)</f>
        <v>#VALUE!</v>
      </c>
      <c r="BWI10" s="25" t="e">
        <f>SUM(BWI11,BWI13:BWI110)</f>
        <v>#VALUE!</v>
      </c>
      <c r="BWJ10" s="25" t="e">
        <f>SUM(BWJ11,BWJ13:BWJ110)</f>
        <v>#VALUE!</v>
      </c>
      <c r="BWK10" s="25" t="e">
        <f>SUM(BWK11,BWK13:BWK110)</f>
        <v>#VALUE!</v>
      </c>
      <c r="BWP10" s="25" t="e">
        <f>SUM(BWP11,BWP13:BWP110)</f>
        <v>#VALUE!</v>
      </c>
      <c r="BWQ10" s="25" t="e">
        <f>SUM(BWQ11,BWQ13:BWQ110)</f>
        <v>#VALUE!</v>
      </c>
      <c r="BWR10" s="25" t="e">
        <f>SUM(BWR11,BWR13:BWR110)</f>
        <v>#VALUE!</v>
      </c>
      <c r="BWW10" s="25" t="e">
        <f>SUM(BWW11,BWW13:BWW110)</f>
        <v>#VALUE!</v>
      </c>
      <c r="BWX10" s="25" t="e">
        <f>SUM(BWX11,BWX13:BWX110)</f>
        <v>#VALUE!</v>
      </c>
      <c r="BWY10" s="25" t="e">
        <f>SUM(BWY11,BWY13:BWY110)</f>
        <v>#VALUE!</v>
      </c>
      <c r="BXD10" s="25" t="e">
        <f>SUM(BXD11,BXD13:BXD110)</f>
        <v>#VALUE!</v>
      </c>
      <c r="BXE10" s="25" t="e">
        <f>SUM(BXE11,BXE13:BXE110)</f>
        <v>#VALUE!</v>
      </c>
      <c r="BXF10" s="25" t="e">
        <f>SUM(BXF11,BXF13:BXF110)</f>
        <v>#VALUE!</v>
      </c>
      <c r="BXK10" s="25" t="e">
        <f>SUM(BXK11,BXK13:BXK110)</f>
        <v>#VALUE!</v>
      </c>
      <c r="BXL10" s="25" t="e">
        <f>SUM(BXL11,BXL13:BXL110)</f>
        <v>#VALUE!</v>
      </c>
      <c r="BXM10" s="25" t="e">
        <f>SUM(BXM11,BXM13:BXM110)</f>
        <v>#VALUE!</v>
      </c>
      <c r="BXR10" s="25" t="e">
        <f>SUM(BXR11,BXR13:BXR110)</f>
        <v>#VALUE!</v>
      </c>
      <c r="BXS10" s="25" t="e">
        <f>SUM(BXS11,BXS13:BXS110)</f>
        <v>#VALUE!</v>
      </c>
      <c r="BXT10" s="25" t="e">
        <f>SUM(BXT11,BXT13:BXT110)</f>
        <v>#VALUE!</v>
      </c>
      <c r="BXY10" s="25" t="e">
        <f>SUM(BXY11,BXY13:BXY110)</f>
        <v>#VALUE!</v>
      </c>
      <c r="BXZ10" s="25" t="e">
        <f>SUM(BXZ11,BXZ13:BXZ110)</f>
        <v>#VALUE!</v>
      </c>
      <c r="BYA10" s="25" t="e">
        <f>SUM(BYA11,BYA13:BYA110)</f>
        <v>#VALUE!</v>
      </c>
      <c r="BYF10" s="25" t="e">
        <f>SUM(BYF11,BYF13:BYF110)</f>
        <v>#VALUE!</v>
      </c>
      <c r="BYG10" s="25" t="e">
        <f>SUM(BYG11,BYG13:BYG110)</f>
        <v>#VALUE!</v>
      </c>
      <c r="BYH10" s="25" t="e">
        <f>SUM(BYH11,BYH13:BYH110)</f>
        <v>#VALUE!</v>
      </c>
      <c r="BYM10" s="25" t="e">
        <f>SUM(BYM11,BYM13:BYM110)</f>
        <v>#VALUE!</v>
      </c>
      <c r="BYN10" s="25" t="e">
        <f>SUM(BYN11,BYN13:BYN110)</f>
        <v>#VALUE!</v>
      </c>
      <c r="BYO10" s="25" t="e">
        <f>SUM(BYO11,BYO13:BYO110)</f>
        <v>#VALUE!</v>
      </c>
      <c r="BYT10" s="25" t="e">
        <f>SUM(BYT11,BYT13:BYT110)</f>
        <v>#VALUE!</v>
      </c>
      <c r="BYU10" s="25" t="e">
        <f>SUM(BYU11,BYU13:BYU110)</f>
        <v>#VALUE!</v>
      </c>
      <c r="BYV10" s="25" t="e">
        <f>SUM(BYV11,BYV13:BYV110)</f>
        <v>#VALUE!</v>
      </c>
    </row>
    <row r="11" spans="1:2024" s="25" customFormat="1" x14ac:dyDescent="0.3">
      <c r="A11" s="85" t="s">
        <v>351</v>
      </c>
      <c r="B11" s="81"/>
      <c r="C11" s="77"/>
      <c r="D11" s="77"/>
      <c r="E11" s="77"/>
      <c r="F11" s="82">
        <f>B11</f>
        <v>0</v>
      </c>
      <c r="G11" s="82">
        <f>B11</f>
        <v>0</v>
      </c>
      <c r="H11" s="82">
        <f>B11</f>
        <v>0</v>
      </c>
      <c r="I11" s="15">
        <v>3.0346269890049</v>
      </c>
      <c r="J11" s="15"/>
      <c r="K11" s="15"/>
      <c r="L11" s="15"/>
      <c r="M11" s="74">
        <f>I11</f>
        <v>3.0346269890049</v>
      </c>
      <c r="N11" s="74">
        <f>I11</f>
        <v>3.0346269890049</v>
      </c>
      <c r="O11" s="15">
        <f>I11</f>
        <v>3.0346269890049</v>
      </c>
      <c r="P11" s="15">
        <v>1.4410001185317001</v>
      </c>
      <c r="Q11" s="15"/>
      <c r="R11" s="15"/>
      <c r="S11" s="15"/>
      <c r="T11" s="74">
        <f>P11</f>
        <v>1.4410001185317001</v>
      </c>
      <c r="U11" s="74">
        <f>P11</f>
        <v>1.4410001185317001</v>
      </c>
      <c r="V11" s="15">
        <f>P11</f>
        <v>1.4410001185317001</v>
      </c>
      <c r="W11" s="15">
        <v>8.6235610537804E-2</v>
      </c>
      <c r="X11" s="15"/>
      <c r="Y11" s="15"/>
      <c r="Z11" s="15"/>
      <c r="AA11" s="15">
        <f>W11</f>
        <v>8.6235610537804E-2</v>
      </c>
      <c r="AB11" s="15">
        <f>W11</f>
        <v>8.6235610537804E-2</v>
      </c>
      <c r="AC11" s="53">
        <f>W11</f>
        <v>8.6235610537804E-2</v>
      </c>
      <c r="AD11" s="46">
        <v>0.11221839259988001</v>
      </c>
      <c r="AE11" s="27"/>
      <c r="AF11" s="27"/>
      <c r="AG11" s="27"/>
      <c r="AH11" s="15">
        <f>AD11</f>
        <v>0.11221839259988001</v>
      </c>
      <c r="AI11" s="15">
        <f>AD11</f>
        <v>0.11221839259988001</v>
      </c>
      <c r="AJ11" s="53">
        <f>AD11</f>
        <v>0.11221839259988001</v>
      </c>
      <c r="AK11" s="27">
        <v>-1.3721622673556</v>
      </c>
      <c r="AL11" s="26"/>
      <c r="AM11" s="27"/>
      <c r="AN11" s="27"/>
      <c r="AO11" s="15">
        <f>AK11</f>
        <v>-1.3721622673556</v>
      </c>
      <c r="AP11" s="15">
        <f>AK11</f>
        <v>-1.3721622673556</v>
      </c>
      <c r="AQ11" s="53">
        <f>AK11</f>
        <v>-1.3721622673556</v>
      </c>
      <c r="AR11" s="26">
        <v>7.5435071140873E-2</v>
      </c>
      <c r="AS11" s="27"/>
      <c r="AT11" s="27"/>
      <c r="AU11" s="26"/>
      <c r="AV11" s="15">
        <f>AR11</f>
        <v>7.5435071140873E-2</v>
      </c>
      <c r="AW11" s="15">
        <f>AR11</f>
        <v>7.5435071140873E-2</v>
      </c>
      <c r="AX11" s="53">
        <f>AR11</f>
        <v>7.5435071140873E-2</v>
      </c>
      <c r="AY11" s="27">
        <v>2.1635358305944E-2</v>
      </c>
      <c r="AZ11" s="27"/>
      <c r="BA11" s="26"/>
      <c r="BB11" s="27"/>
      <c r="BC11" s="15">
        <f>AY11</f>
        <v>2.1635358305944E-2</v>
      </c>
      <c r="BD11" s="15">
        <f>AY11</f>
        <v>2.1635358305944E-2</v>
      </c>
      <c r="BE11" s="53">
        <f>AY11</f>
        <v>2.1635358305944E-2</v>
      </c>
      <c r="BF11" s="27">
        <v>-2.9845105547284998</v>
      </c>
      <c r="BG11" s="26"/>
      <c r="BH11" s="27"/>
      <c r="BI11" s="27"/>
      <c r="BJ11" s="15">
        <f>BF11</f>
        <v>-2.9845105547284998</v>
      </c>
      <c r="BK11" s="15">
        <f>BF11</f>
        <v>-2.9845105547284998</v>
      </c>
      <c r="BL11" s="53">
        <f>BF11</f>
        <v>-2.9845105547284998</v>
      </c>
      <c r="BM11" s="26">
        <v>-4.1226545145305001E-2</v>
      </c>
      <c r="BN11" s="27"/>
      <c r="BO11" s="27"/>
      <c r="BP11" s="29"/>
      <c r="BQ11" s="15">
        <f>BM11</f>
        <v>-4.1226545145305001E-2</v>
      </c>
      <c r="BR11" s="15">
        <f>BM11</f>
        <v>-4.1226545145305001E-2</v>
      </c>
      <c r="BS11" s="53">
        <f>BM11</f>
        <v>-4.1226545145305001E-2</v>
      </c>
      <c r="BT11" s="27">
        <v>0.38520216579832001</v>
      </c>
      <c r="BU11" s="27"/>
      <c r="BV11" s="28"/>
      <c r="BW11" s="27"/>
      <c r="BX11" s="15">
        <f>BT11</f>
        <v>0.38520216579832001</v>
      </c>
      <c r="BY11" s="15">
        <f>BT11</f>
        <v>0.38520216579832001</v>
      </c>
      <c r="BZ11" s="53">
        <f>BT11</f>
        <v>0.38520216579832001</v>
      </c>
      <c r="CA11" s="27">
        <v>-1.9950194850652001</v>
      </c>
      <c r="CB11" s="27"/>
      <c r="CC11" s="27"/>
      <c r="CD11" s="27"/>
      <c r="CE11" s="15">
        <f>CA11</f>
        <v>-1.9950194850652001</v>
      </c>
      <c r="CF11" s="15">
        <f>CA11</f>
        <v>-1.9950194850652001</v>
      </c>
      <c r="CG11" s="53">
        <f>CA11</f>
        <v>-1.9950194850652001</v>
      </c>
      <c r="CH11" s="27">
        <v>3.0341611489794001E-3</v>
      </c>
      <c r="CI11" s="27"/>
      <c r="CJ11" s="27"/>
      <c r="CK11" s="27"/>
      <c r="CL11" s="15">
        <f>CH11</f>
        <v>3.0341611489794001E-3</v>
      </c>
      <c r="CM11" s="15">
        <f>CH11</f>
        <v>3.0341611489794001E-3</v>
      </c>
      <c r="CN11" s="53">
        <f>CH11</f>
        <v>3.0341611489794001E-3</v>
      </c>
      <c r="CO11" s="27">
        <v>-1.4535203690666E-2</v>
      </c>
      <c r="CP11" s="27"/>
      <c r="CQ11" s="27"/>
      <c r="CR11" s="27"/>
      <c r="CS11" s="15">
        <f>CO11</f>
        <v>-1.4535203690666E-2</v>
      </c>
      <c r="CT11" s="15">
        <f>CO11</f>
        <v>-1.4535203690666E-2</v>
      </c>
      <c r="CU11" s="53">
        <f>CO11</f>
        <v>-1.4535203690666E-2</v>
      </c>
      <c r="CV11" s="27">
        <v>-2.4524712211569</v>
      </c>
      <c r="CW11" s="27"/>
      <c r="CX11" s="27"/>
      <c r="CY11" s="27"/>
      <c r="CZ11" s="15">
        <f>CV11</f>
        <v>-2.4524712211569</v>
      </c>
      <c r="DA11" s="15">
        <f>CV11</f>
        <v>-2.4524712211569</v>
      </c>
      <c r="DB11" s="53">
        <f>CV11</f>
        <v>-2.4524712211569</v>
      </c>
      <c r="DC11" s="27">
        <v>3.2412274516486997E-2</v>
      </c>
      <c r="DD11" s="27"/>
      <c r="DE11" s="27"/>
      <c r="DF11" s="27"/>
      <c r="DG11" s="15">
        <f>DC11</f>
        <v>3.2412274516486997E-2</v>
      </c>
      <c r="DH11" s="15">
        <f>DC11</f>
        <v>3.2412274516486997E-2</v>
      </c>
      <c r="DI11" s="53">
        <f>DC11</f>
        <v>3.2412274516486997E-2</v>
      </c>
      <c r="DJ11" s="27">
        <v>1.3176644168179E-2</v>
      </c>
      <c r="DK11" s="27"/>
      <c r="DL11" s="27"/>
      <c r="DM11" s="27"/>
      <c r="DN11" s="15">
        <f>DJ11</f>
        <v>1.3176644168179E-2</v>
      </c>
      <c r="DO11" s="15">
        <f>DJ11</f>
        <v>1.3176644168179E-2</v>
      </c>
      <c r="DP11" s="53">
        <f>DJ11</f>
        <v>1.3176644168179E-2</v>
      </c>
      <c r="DQ11" s="33">
        <v>-1.1578776494209999</v>
      </c>
      <c r="DR11" s="27"/>
      <c r="DS11" s="27"/>
      <c r="DT11" s="27"/>
      <c r="DU11" s="15">
        <f>DQ11</f>
        <v>-1.1578776494209999</v>
      </c>
      <c r="DV11" s="15">
        <f>DQ11</f>
        <v>-1.1578776494209999</v>
      </c>
      <c r="DW11" s="53">
        <f>DQ11</f>
        <v>-1.1578776494209999</v>
      </c>
      <c r="DX11" s="27">
        <v>3.6938270064998998E-3</v>
      </c>
      <c r="DY11" s="27"/>
      <c r="DZ11" s="27"/>
      <c r="EA11" s="27"/>
      <c r="EB11" s="15">
        <f>DX11</f>
        <v>3.6938270064998998E-3</v>
      </c>
      <c r="EC11" s="15">
        <f>DX11</f>
        <v>3.6938270064998998E-3</v>
      </c>
      <c r="ED11" s="53">
        <f>DX11</f>
        <v>3.6938270064998998E-3</v>
      </c>
      <c r="EE11" s="27">
        <v>1.8187568744320998E-2</v>
      </c>
      <c r="EF11" s="27"/>
      <c r="EG11" s="27"/>
      <c r="EH11" s="27"/>
      <c r="EI11" s="15">
        <f>EE11</f>
        <v>1.8187568744320998E-2</v>
      </c>
      <c r="EJ11" s="15">
        <f>EE11</f>
        <v>1.8187568744320998E-2</v>
      </c>
      <c r="EK11" s="53">
        <f>EE11</f>
        <v>1.8187568744320998E-2</v>
      </c>
      <c r="EL11" s="27">
        <v>-1.420899160649</v>
      </c>
      <c r="EM11" s="27"/>
      <c r="EN11" s="27"/>
      <c r="EO11" s="27"/>
      <c r="EP11" s="15">
        <f>EL11</f>
        <v>-1.420899160649</v>
      </c>
      <c r="EQ11" s="15">
        <f>EL11</f>
        <v>-1.420899160649</v>
      </c>
      <c r="ER11" s="53">
        <f>EL11</f>
        <v>-1.420899160649</v>
      </c>
      <c r="ES11" s="27">
        <v>-0.1362535936439</v>
      </c>
      <c r="ET11" s="27"/>
      <c r="EU11" s="27"/>
      <c r="EV11" s="27"/>
      <c r="EW11" s="15">
        <f>ES11</f>
        <v>-0.1362535936439</v>
      </c>
      <c r="EX11" s="15">
        <f>ES11</f>
        <v>-0.1362535936439</v>
      </c>
      <c r="EY11" s="53">
        <f>ES11</f>
        <v>-0.1362535936439</v>
      </c>
      <c r="EZ11" s="27">
        <v>0.62489779841364002</v>
      </c>
      <c r="FA11" s="27"/>
      <c r="FB11" s="27"/>
      <c r="FC11" s="27"/>
      <c r="FD11" s="15">
        <f>EZ11</f>
        <v>0.62489779841364002</v>
      </c>
      <c r="FE11" s="15">
        <f>EZ11</f>
        <v>0.62489779841364002</v>
      </c>
      <c r="FF11" s="53">
        <f>EZ11</f>
        <v>0.62489779841364002</v>
      </c>
      <c r="FG11" s="27">
        <v>-0.88849427428702998</v>
      </c>
      <c r="FH11" s="27"/>
      <c r="FI11" s="27"/>
      <c r="FJ11" s="27"/>
      <c r="FK11" s="15">
        <f>FG11</f>
        <v>-0.88849427428702998</v>
      </c>
      <c r="FL11" s="15">
        <f>FG11</f>
        <v>-0.88849427428702998</v>
      </c>
      <c r="FM11" s="53">
        <f>FG11</f>
        <v>-0.88849427428702998</v>
      </c>
      <c r="FN11" s="27">
        <v>-5.0153359053012998E-2</v>
      </c>
      <c r="FO11" s="27"/>
      <c r="FP11" s="27"/>
      <c r="FQ11" s="27"/>
      <c r="FR11" s="15">
        <f>FN11</f>
        <v>-5.0153359053012998E-2</v>
      </c>
      <c r="FS11" s="15">
        <f>FN11</f>
        <v>-5.0153359053012998E-2</v>
      </c>
      <c r="FT11" s="53">
        <f>FN11</f>
        <v>-5.0153359053012998E-2</v>
      </c>
      <c r="FU11" s="27">
        <v>2.4234960138056E-2</v>
      </c>
      <c r="FV11" s="27"/>
      <c r="FW11" s="27"/>
      <c r="FX11" s="27"/>
      <c r="FY11" s="15">
        <f>FU11</f>
        <v>2.4234960138056E-2</v>
      </c>
      <c r="FZ11" s="15">
        <f>FU11</f>
        <v>2.4234960138056E-2</v>
      </c>
      <c r="GA11" s="53">
        <f>FU11</f>
        <v>2.4234960138056E-2</v>
      </c>
      <c r="GB11" s="27">
        <v>-3.0667694654194002</v>
      </c>
      <c r="GC11" s="27"/>
      <c r="GD11" s="27"/>
      <c r="GE11" s="27"/>
      <c r="GF11" s="15">
        <f>GB11</f>
        <v>-3.0667694654194002</v>
      </c>
      <c r="GG11" s="15">
        <f>GB11</f>
        <v>-3.0667694654194002</v>
      </c>
      <c r="GH11" s="53">
        <f>GB11</f>
        <v>-3.0667694654194002</v>
      </c>
      <c r="GI11" s="27">
        <v>-7.8085130069177E-2</v>
      </c>
      <c r="GJ11" s="27"/>
      <c r="GK11" s="27"/>
      <c r="GL11" s="27"/>
      <c r="GM11" s="15">
        <f>GI11</f>
        <v>-7.8085130069177E-2</v>
      </c>
      <c r="GN11" s="15">
        <f>GI11</f>
        <v>-7.8085130069177E-2</v>
      </c>
      <c r="GO11" s="53">
        <f>GI11</f>
        <v>-7.8085130069177E-2</v>
      </c>
      <c r="GP11" s="25">
        <v>0.70571806622533995</v>
      </c>
      <c r="GT11" s="15">
        <f>GP11</f>
        <v>0.70571806622533995</v>
      </c>
      <c r="GU11" s="15">
        <f>GP11</f>
        <v>0.70571806622533995</v>
      </c>
      <c r="GV11" s="53">
        <f>GP11</f>
        <v>0.70571806622533995</v>
      </c>
      <c r="GW11" s="25">
        <v>-1.1874457723719001</v>
      </c>
      <c r="HA11" s="15">
        <f>GW11</f>
        <v>-1.1874457723719001</v>
      </c>
      <c r="HB11" s="15">
        <f>GW11</f>
        <v>-1.1874457723719001</v>
      </c>
      <c r="HC11" s="53">
        <f>GW11</f>
        <v>-1.1874457723719001</v>
      </c>
      <c r="HD11" s="25">
        <v>-5.9588759306858005E-4</v>
      </c>
      <c r="HH11" s="15">
        <f>HD11</f>
        <v>-5.9588759306858005E-4</v>
      </c>
      <c r="HI11" s="15">
        <f>HD11</f>
        <v>-5.9588759306858005E-4</v>
      </c>
      <c r="HJ11" s="53">
        <f>HD11</f>
        <v>-5.9588759306858005E-4</v>
      </c>
      <c r="HK11" s="25">
        <v>9.3893947046732998E-2</v>
      </c>
      <c r="HO11" s="15">
        <f>HK11</f>
        <v>9.3893947046732998E-2</v>
      </c>
      <c r="HP11" s="15">
        <f>HK11</f>
        <v>9.3893947046732998E-2</v>
      </c>
      <c r="HQ11" s="53">
        <f>HK11</f>
        <v>9.3893947046732998E-2</v>
      </c>
      <c r="HR11" s="25">
        <v>-2.6533756302690001</v>
      </c>
      <c r="HV11" s="15">
        <f>HR11</f>
        <v>-2.6533756302690001</v>
      </c>
      <c r="HW11" s="15">
        <f>HR11</f>
        <v>-2.6533756302690001</v>
      </c>
      <c r="HX11" s="53">
        <f>HR11</f>
        <v>-2.6533756302690001</v>
      </c>
      <c r="HY11" s="25">
        <v>-7.2631895223585999E-2</v>
      </c>
      <c r="IC11" s="15">
        <f>HY11</f>
        <v>-7.2631895223585999E-2</v>
      </c>
      <c r="ID11" s="15">
        <f>HY11</f>
        <v>-7.2631895223585999E-2</v>
      </c>
      <c r="IE11" s="53">
        <f>HY11</f>
        <v>-7.2631895223585999E-2</v>
      </c>
      <c r="IF11" s="25">
        <v>2.2220252913428</v>
      </c>
      <c r="IJ11" s="15">
        <f>IF11</f>
        <v>2.2220252913428</v>
      </c>
      <c r="IK11" s="15">
        <f>IF11</f>
        <v>2.2220252913428</v>
      </c>
      <c r="IL11" s="53">
        <f>IF11</f>
        <v>2.2220252913428</v>
      </c>
      <c r="IM11" s="25">
        <v>-0.78520945845915002</v>
      </c>
      <c r="IQ11" s="15">
        <f>IM11</f>
        <v>-0.78520945845915002</v>
      </c>
      <c r="IR11" s="15">
        <f>IM11</f>
        <v>-0.78520945845915002</v>
      </c>
      <c r="IS11" s="53">
        <f>IM11</f>
        <v>-0.78520945845915002</v>
      </c>
      <c r="IT11" s="25">
        <v>2.5140385686867999E-4</v>
      </c>
      <c r="IX11" s="15">
        <f>IT11</f>
        <v>2.5140385686867999E-4</v>
      </c>
      <c r="IY11" s="15">
        <f>IT11</f>
        <v>2.5140385686867999E-4</v>
      </c>
      <c r="IZ11" s="53">
        <f>IT11</f>
        <v>2.5140385686867999E-4</v>
      </c>
      <c r="JA11" s="25">
        <v>10.303628961591</v>
      </c>
      <c r="JE11" s="25">
        <f>JA11</f>
        <v>10.303628961591</v>
      </c>
      <c r="JF11" s="25">
        <f>JA11</f>
        <v>10.303628961591</v>
      </c>
      <c r="JG11" s="25">
        <f>JA11</f>
        <v>10.303628961591</v>
      </c>
      <c r="JH11" s="25">
        <v>-13.324009572307</v>
      </c>
      <c r="JL11" s="25">
        <f>JH11</f>
        <v>-13.324009572307</v>
      </c>
      <c r="JM11" s="25">
        <f>JH11</f>
        <v>-13.324009572307</v>
      </c>
      <c r="JN11" s="25">
        <f>JH11</f>
        <v>-13.324009572307</v>
      </c>
      <c r="JO11" s="25">
        <v>8.5088866548253997E-2</v>
      </c>
      <c r="JS11" s="25">
        <f>JO11</f>
        <v>8.5088866548253997E-2</v>
      </c>
      <c r="JT11" s="25">
        <f>JO11</f>
        <v>8.5088866548253997E-2</v>
      </c>
      <c r="JU11" s="25">
        <f>JO11</f>
        <v>8.5088866548253997E-2</v>
      </c>
      <c r="JV11" s="25">
        <v>7.1144732025242003</v>
      </c>
      <c r="JZ11" s="25">
        <f>JV11</f>
        <v>7.1144732025242003</v>
      </c>
      <c r="KA11" s="25">
        <f>JV11</f>
        <v>7.1144732025242003</v>
      </c>
      <c r="KB11" s="25">
        <f>JV11</f>
        <v>7.1144732025242003</v>
      </c>
      <c r="KC11" s="25">
        <v>-13.300060332915001</v>
      </c>
      <c r="KG11" s="25">
        <f>KC11</f>
        <v>-13.300060332915001</v>
      </c>
      <c r="KH11" s="25">
        <f>KC11</f>
        <v>-13.300060332915001</v>
      </c>
      <c r="KI11" s="25">
        <f>KC11</f>
        <v>-13.300060332915001</v>
      </c>
      <c r="KJ11" s="25">
        <v>6.9806601027221998E-2</v>
      </c>
      <c r="KN11" s="25">
        <f>KJ11</f>
        <v>6.9806601027221998E-2</v>
      </c>
      <c r="KO11" s="25">
        <f>KJ11</f>
        <v>6.9806601027221998E-2</v>
      </c>
      <c r="KP11" s="25">
        <f>KJ11</f>
        <v>6.9806601027221998E-2</v>
      </c>
      <c r="KQ11" s="25">
        <v>-2.0862853921650999E-2</v>
      </c>
      <c r="KU11" s="25">
        <f>KQ11</f>
        <v>-2.0862853921650999E-2</v>
      </c>
      <c r="KV11" s="25">
        <f>KQ11</f>
        <v>-2.0862853921650999E-2</v>
      </c>
      <c r="KW11" s="25">
        <f>KQ11</f>
        <v>-2.0862853921650999E-2</v>
      </c>
      <c r="KX11" s="25">
        <v>-16.117157056042</v>
      </c>
      <c r="LB11" s="25">
        <f>KX11</f>
        <v>-16.117157056042</v>
      </c>
      <c r="LC11" s="25">
        <f>KX11</f>
        <v>-16.117157056042</v>
      </c>
      <c r="LD11" s="25">
        <f>KX11</f>
        <v>-16.117157056042</v>
      </c>
      <c r="LE11" s="25">
        <v>-1.3831556539270999E-2</v>
      </c>
      <c r="LI11" s="25">
        <f>LE11</f>
        <v>-1.3831556539270999E-2</v>
      </c>
      <c r="LJ11" s="25">
        <f>LE11</f>
        <v>-1.3831556539270999E-2</v>
      </c>
      <c r="LK11" s="25">
        <f>LE11</f>
        <v>-1.3831556539270999E-2</v>
      </c>
      <c r="LL11" s="25">
        <v>-7.2002286417044994E-2</v>
      </c>
      <c r="LP11" s="25">
        <f>LL11</f>
        <v>-7.2002286417044994E-2</v>
      </c>
      <c r="LQ11" s="25">
        <f>LL11</f>
        <v>-7.2002286417044994E-2</v>
      </c>
      <c r="LR11" s="25">
        <f>LL11</f>
        <v>-7.2002286417044994E-2</v>
      </c>
      <c r="LS11" s="25">
        <v>-14.880010022297</v>
      </c>
      <c r="LW11" s="25">
        <f>LS11</f>
        <v>-14.880010022297</v>
      </c>
      <c r="LX11" s="25">
        <f>LS11</f>
        <v>-14.880010022297</v>
      </c>
      <c r="LY11" s="25">
        <f>LS11</f>
        <v>-14.880010022297</v>
      </c>
      <c r="LZ11" s="25">
        <v>-1.1746550950213E-2</v>
      </c>
      <c r="MD11" s="25">
        <f>LZ11</f>
        <v>-1.1746550950213E-2</v>
      </c>
      <c r="ME11" s="25">
        <f>LZ11</f>
        <v>-1.1746550950213E-2</v>
      </c>
      <c r="MF11" s="25">
        <f>LZ11</f>
        <v>-1.1746550950213E-2</v>
      </c>
      <c r="MG11" s="25">
        <v>15.68381939609</v>
      </c>
      <c r="MK11" s="25">
        <f>MG11</f>
        <v>15.68381939609</v>
      </c>
      <c r="ML11" s="25">
        <f>MG11</f>
        <v>15.68381939609</v>
      </c>
      <c r="MM11" s="25">
        <f>MG11</f>
        <v>15.68381939609</v>
      </c>
      <c r="MN11" s="25">
        <v>-11.516442785655</v>
      </c>
      <c r="MR11" s="25">
        <f>MN11</f>
        <v>-11.516442785655</v>
      </c>
      <c r="MS11" s="25">
        <f>MN11</f>
        <v>-11.516442785655</v>
      </c>
      <c r="MT11" s="25">
        <f>MN11</f>
        <v>-11.516442785655</v>
      </c>
      <c r="MU11" s="25">
        <v>7.7651188229443002E-2</v>
      </c>
      <c r="MY11" s="25">
        <f>MU11</f>
        <v>7.7651188229443002E-2</v>
      </c>
      <c r="MZ11" s="25">
        <f>MU11</f>
        <v>7.7651188229443002E-2</v>
      </c>
      <c r="NA11" s="25">
        <f>MU11</f>
        <v>7.7651188229443002E-2</v>
      </c>
      <c r="NB11" s="25">
        <v>-0.11273181000434999</v>
      </c>
      <c r="NF11" s="25">
        <f>NB11</f>
        <v>-0.11273181000434999</v>
      </c>
      <c r="NG11" s="25">
        <f>NB11</f>
        <v>-0.11273181000434999</v>
      </c>
      <c r="NH11" s="25">
        <f>NB11</f>
        <v>-0.11273181000434999</v>
      </c>
      <c r="NI11" s="25">
        <v>-12.840877149636</v>
      </c>
      <c r="NM11" s="25">
        <f>NI11</f>
        <v>-12.840877149636</v>
      </c>
      <c r="NN11" s="25">
        <f>NI11</f>
        <v>-12.840877149636</v>
      </c>
      <c r="NO11" s="25">
        <f>NI11</f>
        <v>-12.840877149636</v>
      </c>
      <c r="NP11" s="25">
        <v>6.4966617878783994E-2</v>
      </c>
      <c r="NT11" s="25">
        <f>NP11</f>
        <v>6.4966617878783994E-2</v>
      </c>
      <c r="NU11" s="25">
        <f>NP11</f>
        <v>6.4966617878783994E-2</v>
      </c>
      <c r="NV11" s="25">
        <f>NP11</f>
        <v>6.4966617878783994E-2</v>
      </c>
      <c r="NW11" s="25">
        <v>4.4089851326466999E-3</v>
      </c>
      <c r="OA11" s="25">
        <f>NW11</f>
        <v>4.4089851326466999E-3</v>
      </c>
      <c r="OB11" s="25">
        <f>NW11</f>
        <v>4.4089851326466999E-3</v>
      </c>
      <c r="OC11" s="25">
        <f>NW11</f>
        <v>4.4089851326466999E-3</v>
      </c>
      <c r="OD11" s="25">
        <v>-6.3609212248003999</v>
      </c>
      <c r="OH11" s="25">
        <f>OD11</f>
        <v>-6.3609212248003999</v>
      </c>
      <c r="OI11" s="25">
        <f>OD11</f>
        <v>-6.3609212248003999</v>
      </c>
      <c r="OJ11" s="25">
        <f>OD11</f>
        <v>-6.3609212248003999</v>
      </c>
      <c r="OK11" s="25">
        <v>-0.13218725037467</v>
      </c>
      <c r="OO11" s="25">
        <f>OK11</f>
        <v>-0.13218725037467</v>
      </c>
      <c r="OP11" s="25">
        <f>OK11</f>
        <v>-0.13218725037467</v>
      </c>
      <c r="OQ11" s="25">
        <f>OK11</f>
        <v>-0.13218725037467</v>
      </c>
      <c r="OR11" s="25">
        <v>5.8188031341599999E-2</v>
      </c>
      <c r="OV11" s="25">
        <f>OR11</f>
        <v>5.8188031341599999E-2</v>
      </c>
      <c r="OW11" s="25">
        <f>OR11</f>
        <v>5.8188031341599999E-2</v>
      </c>
      <c r="OX11" s="25">
        <f>OR11</f>
        <v>5.8188031341599999E-2</v>
      </c>
      <c r="OY11" s="25">
        <v>-11.164996911691</v>
      </c>
      <c r="PC11" s="25">
        <f>OY11</f>
        <v>-11.164996911691</v>
      </c>
      <c r="PD11" s="25">
        <f>OY11</f>
        <v>-11.164996911691</v>
      </c>
      <c r="PE11" s="25">
        <f>OY11</f>
        <v>-11.164996911691</v>
      </c>
      <c r="PF11" s="25">
        <v>-6.8443344623728003E-2</v>
      </c>
      <c r="PJ11" s="25">
        <f>PF11</f>
        <v>-6.8443344623728003E-2</v>
      </c>
      <c r="PK11" s="25">
        <f>PF11</f>
        <v>-6.8443344623728003E-2</v>
      </c>
      <c r="PL11" s="25">
        <f>PF11</f>
        <v>-6.8443344623728003E-2</v>
      </c>
      <c r="PM11" s="25">
        <v>-2.9531339368108001E-3</v>
      </c>
      <c r="PQ11" s="25">
        <f>PM11</f>
        <v>-2.9531339368108001E-3</v>
      </c>
      <c r="PR11" s="25">
        <f>PM11</f>
        <v>-2.9531339368108001E-3</v>
      </c>
      <c r="PS11" s="25">
        <f>PM11</f>
        <v>-2.9531339368108001E-3</v>
      </c>
      <c r="PT11" s="25">
        <v>-12.085857326439999</v>
      </c>
      <c r="PX11" s="25">
        <f>PT11</f>
        <v>-12.085857326439999</v>
      </c>
      <c r="PY11" s="25">
        <f>PT11</f>
        <v>-12.085857326439999</v>
      </c>
      <c r="PZ11" s="25">
        <f>PT11</f>
        <v>-12.085857326439999</v>
      </c>
      <c r="QA11" s="25">
        <v>-9.2770342862553007E-2</v>
      </c>
      <c r="QE11" s="25">
        <f>QA11</f>
        <v>-9.2770342862553007E-2</v>
      </c>
      <c r="QF11" s="25">
        <f>QA11</f>
        <v>-9.2770342862553007E-2</v>
      </c>
      <c r="QG11" s="25">
        <f>QA11</f>
        <v>-9.2770342862553007E-2</v>
      </c>
      <c r="QH11" s="25">
        <v>0.37575219589595998</v>
      </c>
      <c r="QL11" s="25">
        <f>QH11</f>
        <v>0.37575219589595998</v>
      </c>
      <c r="QM11" s="25">
        <f>QH11</f>
        <v>0.37575219589595998</v>
      </c>
      <c r="QN11" s="25">
        <f>QH11</f>
        <v>0.37575219589595998</v>
      </c>
      <c r="QO11" s="25">
        <v>-17.238537875605999</v>
      </c>
      <c r="QS11" s="25">
        <f>QO11</f>
        <v>-17.238537875605999</v>
      </c>
      <c r="QT11" s="25">
        <f>QO11</f>
        <v>-17.238537875605999</v>
      </c>
      <c r="QU11" s="25">
        <f>QO11</f>
        <v>-17.238537875605999</v>
      </c>
      <c r="QV11" s="25">
        <v>-2.3875757530793001E-2</v>
      </c>
      <c r="QZ11" s="25">
        <f>QV11</f>
        <v>-2.3875757530793001E-2</v>
      </c>
      <c r="RA11" s="25">
        <f>QV11</f>
        <v>-2.3875757530793001E-2</v>
      </c>
      <c r="RB11" s="25">
        <f>QV11</f>
        <v>-2.3875757530793001E-2</v>
      </c>
      <c r="RC11" s="25">
        <v>1.3189720612371E-2</v>
      </c>
      <c r="RG11" s="25">
        <f>RC11</f>
        <v>1.3189720612371E-2</v>
      </c>
      <c r="RH11" s="25">
        <f>RC11</f>
        <v>1.3189720612371E-2</v>
      </c>
      <c r="RI11" s="25">
        <f>RC11</f>
        <v>1.3189720612371E-2</v>
      </c>
      <c r="RJ11" s="25">
        <v>0.88493701548104997</v>
      </c>
      <c r="RN11" s="25">
        <f>RJ11</f>
        <v>0.88493701548104997</v>
      </c>
      <c r="RO11" s="25">
        <f>RJ11</f>
        <v>0.88493701548104997</v>
      </c>
      <c r="RP11" s="25">
        <f>RJ11</f>
        <v>0.88493701548104997</v>
      </c>
      <c r="RQ11" s="25">
        <v>-7.5446816772521005E-2</v>
      </c>
      <c r="RU11" s="25">
        <f>RQ11</f>
        <v>-7.5446816772521005E-2</v>
      </c>
      <c r="RV11" s="25">
        <f>RQ11</f>
        <v>-7.5446816772521005E-2</v>
      </c>
      <c r="RW11" s="25">
        <f>RQ11</f>
        <v>-7.5446816772521005E-2</v>
      </c>
      <c r="RX11" s="25">
        <v>1.0253439597864</v>
      </c>
      <c r="SB11" s="25">
        <f>RX11</f>
        <v>1.0253439597864</v>
      </c>
      <c r="SC11" s="25">
        <f>RX11</f>
        <v>1.0253439597864</v>
      </c>
      <c r="SD11" s="25">
        <f>RX11</f>
        <v>1.0253439597864</v>
      </c>
      <c r="SE11" s="25">
        <v>-14.591383364401</v>
      </c>
      <c r="SI11" s="25">
        <f>SE11</f>
        <v>-14.591383364401</v>
      </c>
      <c r="SJ11" s="25">
        <f>SE11</f>
        <v>-14.591383364401</v>
      </c>
      <c r="SK11" s="25">
        <f>SE11</f>
        <v>-14.591383364401</v>
      </c>
      <c r="SL11" s="25">
        <v>3.8216634595017E-2</v>
      </c>
      <c r="SP11" s="25">
        <f>SL11</f>
        <v>3.8216634595017E-2</v>
      </c>
      <c r="SQ11" s="25">
        <f>SL11</f>
        <v>3.8216634595017E-2</v>
      </c>
      <c r="SR11" s="25">
        <f>SL11</f>
        <v>3.8216634595017E-2</v>
      </c>
      <c r="SS11" s="25">
        <v>3.9489422981328</v>
      </c>
      <c r="SW11" s="25">
        <f>SS11</f>
        <v>3.9489422981328</v>
      </c>
      <c r="SX11" s="25">
        <f>SS11</f>
        <v>3.9489422981328</v>
      </c>
      <c r="SY11" s="25">
        <f>SS11</f>
        <v>3.9489422981328</v>
      </c>
      <c r="SZ11" s="25">
        <v>1.3146402581372001</v>
      </c>
      <c r="TD11" s="25">
        <f>SZ11</f>
        <v>1.3146402581372001</v>
      </c>
      <c r="TE11" s="25">
        <f>SZ11</f>
        <v>1.3146402581372001</v>
      </c>
      <c r="TF11" s="25">
        <f>SZ11</f>
        <v>1.3146402581372001</v>
      </c>
      <c r="TG11" s="25">
        <v>5.7229717718042001E-4</v>
      </c>
      <c r="TK11" s="25">
        <f>TG11</f>
        <v>5.7229717718042001E-4</v>
      </c>
      <c r="TL11" s="25">
        <f>TG11</f>
        <v>5.7229717718042001E-4</v>
      </c>
      <c r="TM11" s="25">
        <f>TG11</f>
        <v>5.7229717718042001E-4</v>
      </c>
      <c r="TN11" s="25">
        <v>3.1891457007057999</v>
      </c>
      <c r="TR11" s="25">
        <f>TN11</f>
        <v>3.1891457007057999</v>
      </c>
      <c r="TS11" s="25">
        <f>TN11</f>
        <v>3.1891457007057999</v>
      </c>
      <c r="TT11" s="25">
        <f>TN11</f>
        <v>3.1891457007057999</v>
      </c>
      <c r="TU11" s="25">
        <v>0.56684495211977004</v>
      </c>
      <c r="TY11" s="25">
        <f>TU11</f>
        <v>0.56684495211977004</v>
      </c>
      <c r="TZ11" s="25">
        <f>TU11</f>
        <v>0.56684495211977004</v>
      </c>
      <c r="UA11" s="25">
        <f>TU11</f>
        <v>0.56684495211977004</v>
      </c>
      <c r="UB11" s="25">
        <v>3.6733628046561E-4</v>
      </c>
      <c r="UF11" s="25">
        <f>UB11</f>
        <v>3.6733628046561E-4</v>
      </c>
      <c r="UG11" s="25">
        <f>UB11</f>
        <v>3.6733628046561E-4</v>
      </c>
      <c r="UH11" s="25">
        <f>UB11</f>
        <v>3.6733628046561E-4</v>
      </c>
      <c r="UI11" s="25">
        <v>4.8248422128000996</v>
      </c>
      <c r="UM11" s="25">
        <f>UI11</f>
        <v>4.8248422128000996</v>
      </c>
      <c r="UN11" s="25">
        <f>UI11</f>
        <v>4.8248422128000996</v>
      </c>
      <c r="UO11" s="25">
        <f>UI11</f>
        <v>4.8248422128000996</v>
      </c>
      <c r="UP11" s="25">
        <v>1.5162989953816</v>
      </c>
      <c r="UT11" s="25">
        <f>UP11</f>
        <v>1.5162989953816</v>
      </c>
      <c r="UU11" s="25">
        <f>UP11</f>
        <v>1.5162989953816</v>
      </c>
      <c r="UV11" s="25">
        <f>UP11</f>
        <v>1.5162989953816</v>
      </c>
      <c r="UW11" s="25">
        <v>5.7352647338189996E-4</v>
      </c>
      <c r="VA11" s="25">
        <f>UW11</f>
        <v>5.7352647338189996E-4</v>
      </c>
      <c r="VB11" s="25">
        <f>UW11</f>
        <v>5.7352647338189996E-4</v>
      </c>
      <c r="VC11" s="25">
        <f>UW11</f>
        <v>5.7352647338189996E-4</v>
      </c>
      <c r="VD11" s="25">
        <v>3.1922842310491002</v>
      </c>
      <c r="VH11" s="25">
        <f>VD11</f>
        <v>3.1922842310491002</v>
      </c>
      <c r="VI11" s="25">
        <f>VD11</f>
        <v>3.1922842310491002</v>
      </c>
      <c r="VJ11" s="25">
        <f>VD11</f>
        <v>3.1922842310491002</v>
      </c>
      <c r="VK11" s="25">
        <v>1.0638227664766</v>
      </c>
      <c r="VO11" s="25">
        <f>VK11</f>
        <v>1.0638227664766</v>
      </c>
      <c r="VP11" s="25">
        <f>VK11</f>
        <v>1.0638227664766</v>
      </c>
      <c r="VQ11" s="25">
        <f>VK11</f>
        <v>1.0638227664766</v>
      </c>
      <c r="VR11" s="25">
        <v>3.6742190135821001E-4</v>
      </c>
      <c r="VV11" s="25">
        <f>VR11</f>
        <v>3.6742190135821001E-4</v>
      </c>
      <c r="VW11" s="25">
        <f>VR11</f>
        <v>3.6742190135821001E-4</v>
      </c>
      <c r="VX11" s="25">
        <f>VR11</f>
        <v>3.6742190135821001E-4</v>
      </c>
      <c r="VY11" s="25">
        <v>4.4089770877153001</v>
      </c>
      <c r="WC11" s="25">
        <f>VY11</f>
        <v>4.4089770877153001</v>
      </c>
      <c r="WD11" s="25">
        <f>VY11</f>
        <v>4.4089770877153001</v>
      </c>
      <c r="WE11" s="25">
        <f>VY11</f>
        <v>4.4089770877153001</v>
      </c>
      <c r="WF11" s="25">
        <v>1.4427202515682001</v>
      </c>
      <c r="WJ11" s="25">
        <f>WF11</f>
        <v>1.4427202515682001</v>
      </c>
      <c r="WK11" s="25">
        <f>WF11</f>
        <v>1.4427202515682001</v>
      </c>
      <c r="WL11" s="25">
        <f>WF11</f>
        <v>1.4427202515682001</v>
      </c>
      <c r="WM11" s="25">
        <v>5.6155817999829999E-4</v>
      </c>
      <c r="WQ11" s="25">
        <f>WM11</f>
        <v>5.6155817999829999E-4</v>
      </c>
      <c r="WR11" s="25">
        <f>WM11</f>
        <v>5.6155817999829999E-4</v>
      </c>
      <c r="WS11" s="25">
        <f>WM11</f>
        <v>5.6155817999829999E-4</v>
      </c>
      <c r="WT11" s="25">
        <v>3.1755455714307002</v>
      </c>
      <c r="WX11" s="25">
        <f>WT11</f>
        <v>3.1755455714307002</v>
      </c>
      <c r="WY11" s="25">
        <f>WT11</f>
        <v>3.1755455714307002</v>
      </c>
      <c r="WZ11" s="25">
        <f>WT11</f>
        <v>3.1755455714307002</v>
      </c>
      <c r="XA11" s="25">
        <v>1.2845124766558</v>
      </c>
      <c r="XE11" s="25">
        <f>XA11</f>
        <v>1.2845124766558</v>
      </c>
      <c r="XF11" s="25">
        <f>XA11</f>
        <v>1.2845124766558</v>
      </c>
      <c r="XG11" s="25">
        <f>XA11</f>
        <v>1.2845124766558</v>
      </c>
      <c r="XH11" s="25">
        <v>3.6226920554443002E-4</v>
      </c>
      <c r="XL11" s="25">
        <f>XH11</f>
        <v>3.6226920554443002E-4</v>
      </c>
      <c r="XM11" s="25">
        <f>XH11</f>
        <v>3.6226920554443002E-4</v>
      </c>
      <c r="XN11" s="25">
        <f>XH11</f>
        <v>3.6226920554443002E-4</v>
      </c>
      <c r="XO11" s="25">
        <v>3.9109765191507999</v>
      </c>
      <c r="XS11" s="25">
        <f>XO11</f>
        <v>3.9109765191507999</v>
      </c>
      <c r="XT11" s="25">
        <f>XO11</f>
        <v>3.9109765191507999</v>
      </c>
      <c r="XU11" s="25">
        <f>XO11</f>
        <v>3.9109765191507999</v>
      </c>
      <c r="XV11" s="25">
        <v>1.4501289797054</v>
      </c>
      <c r="XZ11" s="25">
        <f>XV11</f>
        <v>1.4501289797054</v>
      </c>
      <c r="YA11" s="25">
        <f>XV11</f>
        <v>1.4501289797054</v>
      </c>
      <c r="YB11" s="25">
        <f>XV11</f>
        <v>1.4501289797054</v>
      </c>
      <c r="YC11" s="25">
        <v>5.8920077069722003E-4</v>
      </c>
      <c r="YG11" s="25">
        <f>YC11</f>
        <v>5.8920077069722003E-4</v>
      </c>
      <c r="YH11" s="25">
        <f>YC11</f>
        <v>5.8920077069722003E-4</v>
      </c>
      <c r="YI11" s="25">
        <f>YC11</f>
        <v>5.8920077069722003E-4</v>
      </c>
      <c r="YJ11" s="25">
        <v>3.1750698522648002</v>
      </c>
      <c r="YN11" s="25">
        <f>YJ11</f>
        <v>3.1750698522648002</v>
      </c>
      <c r="YO11" s="25">
        <f>YJ11</f>
        <v>3.1750698522648002</v>
      </c>
      <c r="YP11" s="25">
        <f>YJ11</f>
        <v>3.1750698522648002</v>
      </c>
      <c r="YQ11" s="25">
        <v>0.93915141815929004</v>
      </c>
      <c r="YU11" s="25">
        <f>YQ11</f>
        <v>0.93915141815929004</v>
      </c>
      <c r="YV11" s="25">
        <f>YQ11</f>
        <v>0.93915141815929004</v>
      </c>
      <c r="YW11" s="25">
        <f>YQ11</f>
        <v>0.93915141815929004</v>
      </c>
      <c r="YX11" s="25">
        <v>3.7611511000117001E-4</v>
      </c>
      <c r="ZB11" s="25">
        <f>YX11</f>
        <v>3.7611511000117001E-4</v>
      </c>
      <c r="ZC11" s="25">
        <f>YX11</f>
        <v>3.7611511000117001E-4</v>
      </c>
      <c r="ZD11" s="25">
        <f>YX11</f>
        <v>3.7611511000117001E-4</v>
      </c>
      <c r="ZE11" s="25">
        <v>2.5906910865774</v>
      </c>
      <c r="ZI11" s="25">
        <f>ZE11</f>
        <v>2.5906910865774</v>
      </c>
      <c r="ZJ11" s="25">
        <f>ZE11</f>
        <v>2.5906910865774</v>
      </c>
      <c r="ZK11" s="25">
        <f>ZE11</f>
        <v>2.5906910865774</v>
      </c>
      <c r="ZL11" s="25">
        <v>1.5611444674301</v>
      </c>
      <c r="ZP11" s="25">
        <f>ZL11</f>
        <v>1.5611444674301</v>
      </c>
      <c r="ZQ11" s="25">
        <f>ZL11</f>
        <v>1.5611444674301</v>
      </c>
      <c r="ZR11" s="25">
        <f>ZL11</f>
        <v>1.5611444674301</v>
      </c>
      <c r="ZS11" s="25">
        <v>6.0150736452776999E-4</v>
      </c>
      <c r="ZW11" s="25">
        <f>ZS11</f>
        <v>6.0150736452776999E-4</v>
      </c>
      <c r="ZX11" s="25">
        <f>ZS11</f>
        <v>6.0150736452776999E-4</v>
      </c>
      <c r="ZY11" s="25">
        <f>ZS11</f>
        <v>6.0150736452776999E-4</v>
      </c>
      <c r="ZZ11" s="25">
        <v>4.2955060499151002E-2</v>
      </c>
      <c r="AAD11" s="25">
        <f>ZZ11</f>
        <v>4.2955060499151002E-2</v>
      </c>
      <c r="AAE11" s="25">
        <f>ZZ11</f>
        <v>4.2955060499151002E-2</v>
      </c>
      <c r="AAF11" s="25">
        <f>ZZ11</f>
        <v>4.2955060499151002E-2</v>
      </c>
      <c r="AAG11" s="25">
        <v>1.2289997445773999</v>
      </c>
      <c r="AAK11" s="25">
        <f>AAG11</f>
        <v>1.2289997445773999</v>
      </c>
      <c r="AAL11" s="25">
        <f>AAG11</f>
        <v>1.2289997445773999</v>
      </c>
      <c r="AAM11" s="25">
        <f>AAG11</f>
        <v>1.2289997445773999</v>
      </c>
      <c r="AAN11" s="25">
        <v>3.8048238416393002E-4</v>
      </c>
      <c r="AAR11" s="25">
        <f>AAN11</f>
        <v>3.8048238416393002E-4</v>
      </c>
      <c r="AAS11" s="25">
        <f>AAN11</f>
        <v>3.8048238416393002E-4</v>
      </c>
      <c r="AAT11" s="25">
        <f>AAN11</f>
        <v>3.8048238416393002E-4</v>
      </c>
      <c r="AAU11" s="25">
        <v>4.0364471576085004</v>
      </c>
      <c r="AAY11" s="25">
        <f>AAU11</f>
        <v>4.0364471576085004</v>
      </c>
      <c r="AAZ11" s="25">
        <f>AAU11</f>
        <v>4.0364471576085004</v>
      </c>
      <c r="ABA11" s="25">
        <f>AAU11</f>
        <v>4.0364471576085004</v>
      </c>
      <c r="ABB11" s="25">
        <v>1.7918211799218999</v>
      </c>
      <c r="ABF11" s="25">
        <f>ABB11</f>
        <v>1.7918211799218999</v>
      </c>
      <c r="ABG11" s="25">
        <f>ABB11</f>
        <v>1.7918211799218999</v>
      </c>
      <c r="ABH11" s="25">
        <f>ABB11</f>
        <v>1.7918211799218999</v>
      </c>
      <c r="ABI11" s="25">
        <v>6.0572223875555E-4</v>
      </c>
      <c r="ABM11" s="25">
        <f>ABI11</f>
        <v>6.0572223875555E-4</v>
      </c>
      <c r="ABN11" s="25">
        <f>ABI11</f>
        <v>6.0572223875555E-4</v>
      </c>
      <c r="ABO11" s="25">
        <f>ABI11</f>
        <v>6.0572223875555E-4</v>
      </c>
      <c r="ABP11" s="25">
        <v>6.8728791580596998E-2</v>
      </c>
      <c r="ABT11" s="25">
        <f>ABP11</f>
        <v>6.8728791580596998E-2</v>
      </c>
      <c r="ABU11" s="25">
        <f>ABP11</f>
        <v>6.8728791580596998E-2</v>
      </c>
      <c r="ABV11" s="25">
        <f>ABP11</f>
        <v>6.8728791580596998E-2</v>
      </c>
      <c r="ABW11" s="25">
        <v>0.92320322482945005</v>
      </c>
      <c r="ACA11" s="25">
        <f>ABW11</f>
        <v>0.92320322482945005</v>
      </c>
      <c r="ACB11" s="25">
        <f>ABW11</f>
        <v>0.92320322482945005</v>
      </c>
      <c r="ACC11" s="25">
        <f>ABW11</f>
        <v>0.92320322482945005</v>
      </c>
      <c r="ACD11" s="25">
        <v>3.8312856029573E-4</v>
      </c>
      <c r="ACH11" s="25">
        <f>ACD11</f>
        <v>3.8312856029573E-4</v>
      </c>
      <c r="ACI11" s="25">
        <f>ACD11</f>
        <v>3.8312856029573E-4</v>
      </c>
      <c r="ACJ11" s="25">
        <f>ACD11</f>
        <v>3.8312856029573E-4</v>
      </c>
      <c r="ACK11" s="25">
        <v>4.6603698894364003</v>
      </c>
      <c r="ACO11" s="25">
        <f>ACK11</f>
        <v>4.6603698894364003</v>
      </c>
      <c r="ACP11" s="25">
        <f>ACK11</f>
        <v>4.6603698894364003</v>
      </c>
      <c r="ACQ11" s="25">
        <f>ACK11</f>
        <v>4.6603698894364003</v>
      </c>
      <c r="ACR11" s="25">
        <v>2.404398204779</v>
      </c>
      <c r="ACV11" s="25">
        <f>ACR11</f>
        <v>2.404398204779</v>
      </c>
      <c r="ACW11" s="25">
        <f>ACR11</f>
        <v>2.404398204779</v>
      </c>
      <c r="ACX11" s="25">
        <f>ACR11</f>
        <v>2.404398204779</v>
      </c>
      <c r="ACY11" s="25">
        <v>5.5621757728254004E-4</v>
      </c>
      <c r="ADC11" s="25">
        <f>ACY11</f>
        <v>5.5621757728254004E-4</v>
      </c>
      <c r="ADD11" s="25">
        <f>ACY11</f>
        <v>5.5621757728254004E-4</v>
      </c>
      <c r="ADE11" s="25">
        <f>ACY11</f>
        <v>5.5621757728254004E-4</v>
      </c>
      <c r="ADF11" s="25">
        <v>3.0531495938675</v>
      </c>
      <c r="ADJ11" s="25">
        <f>ADF11</f>
        <v>3.0531495938675</v>
      </c>
      <c r="ADK11" s="25">
        <f>ADF11</f>
        <v>3.0531495938675</v>
      </c>
      <c r="ADL11" s="25">
        <f>ADF11</f>
        <v>3.0531495938675</v>
      </c>
      <c r="ADM11" s="25">
        <v>-0.57281613341088</v>
      </c>
      <c r="ADQ11" s="25">
        <f>ADM11</f>
        <v>-0.57281613341088</v>
      </c>
      <c r="ADR11" s="25">
        <f>ADM11</f>
        <v>-0.57281613341088</v>
      </c>
      <c r="ADS11" s="25">
        <f>ADM11</f>
        <v>-0.57281613341088</v>
      </c>
      <c r="ADT11" s="25">
        <v>3.5854560827500002E-4</v>
      </c>
      <c r="ADX11" s="25">
        <f>ADT11</f>
        <v>3.5854560827500002E-4</v>
      </c>
      <c r="ADY11" s="25">
        <f>ADT11</f>
        <v>3.5854560827500002E-4</v>
      </c>
      <c r="ADZ11" s="25">
        <f>ADT11</f>
        <v>3.5854560827500002E-4</v>
      </c>
      <c r="AEA11" s="25">
        <v>4.5710036066169</v>
      </c>
      <c r="AEE11" s="25">
        <f>AEA11</f>
        <v>4.5710036066169</v>
      </c>
      <c r="AEF11" s="25">
        <f>AEA11</f>
        <v>4.5710036066169</v>
      </c>
      <c r="AEG11" s="25">
        <f>AEA11</f>
        <v>4.5710036066169</v>
      </c>
      <c r="AEH11" s="25">
        <v>4.1812499720965004</v>
      </c>
      <c r="AEL11" s="25">
        <f>AEH11</f>
        <v>4.1812499720965004</v>
      </c>
      <c r="AEM11" s="25">
        <f>AEH11</f>
        <v>4.1812499720965004</v>
      </c>
      <c r="AEN11" s="25">
        <f>AEH11</f>
        <v>4.1812499720965004</v>
      </c>
      <c r="AEO11" s="25">
        <v>5.7335420844215003E-4</v>
      </c>
      <c r="AES11" s="25">
        <f>AEO11</f>
        <v>5.7335420844215003E-4</v>
      </c>
      <c r="AET11" s="25">
        <f>AEO11</f>
        <v>5.7335420844215003E-4</v>
      </c>
      <c r="AEU11" s="25">
        <f>AEO11</f>
        <v>5.7335420844215003E-4</v>
      </c>
      <c r="AEV11" s="25">
        <v>3.1196729855803</v>
      </c>
      <c r="AEZ11" s="25">
        <f>AEV11</f>
        <v>3.1196729855803</v>
      </c>
      <c r="AFA11" s="25">
        <f>AEV11</f>
        <v>3.1196729855803</v>
      </c>
      <c r="AFB11" s="25">
        <f>AEV11</f>
        <v>3.1196729855803</v>
      </c>
      <c r="AFC11" s="25">
        <v>-7.7234955946956996</v>
      </c>
      <c r="AFG11" s="25">
        <f>AFC11</f>
        <v>-7.7234955946956996</v>
      </c>
      <c r="AFH11" s="25">
        <f>AFC11</f>
        <v>-7.7234955946956996</v>
      </c>
      <c r="AFI11" s="25">
        <f>AFC11</f>
        <v>-7.7234955946956996</v>
      </c>
      <c r="AFJ11" s="25">
        <v>3.667234709535E-4</v>
      </c>
      <c r="AFN11" s="25">
        <f>AFJ11</f>
        <v>3.667234709535E-4</v>
      </c>
      <c r="AFO11" s="25">
        <f>AFJ11</f>
        <v>3.667234709535E-4</v>
      </c>
      <c r="AFP11" s="25">
        <f>AFJ11</f>
        <v>3.667234709535E-4</v>
      </c>
      <c r="AFQ11" s="25">
        <v>4.7023869875572002</v>
      </c>
      <c r="AFU11" s="25">
        <f>AFQ11</f>
        <v>4.7023869875572002</v>
      </c>
      <c r="AFV11" s="25">
        <f>AFQ11</f>
        <v>4.7023869875572002</v>
      </c>
      <c r="AFW11" s="25">
        <f>AFQ11</f>
        <v>4.7023869875572002</v>
      </c>
      <c r="AFX11" s="25">
        <v>8.0283581778534003</v>
      </c>
      <c r="AGB11" s="25">
        <f>AFX11</f>
        <v>8.0283581778534003</v>
      </c>
      <c r="AGC11" s="25">
        <f>AFX11</f>
        <v>8.0283581778534003</v>
      </c>
      <c r="AGD11" s="25">
        <f>AFX11</f>
        <v>8.0283581778534003</v>
      </c>
      <c r="AGE11" s="25">
        <v>5.4388114378979004E-4</v>
      </c>
      <c r="AGI11" s="25">
        <f>AGE11</f>
        <v>5.4388114378979004E-4</v>
      </c>
      <c r="AGJ11" s="25">
        <f>AGE11</f>
        <v>5.4388114378979004E-4</v>
      </c>
      <c r="AGK11" s="25">
        <f>AGE11</f>
        <v>5.4388114378979004E-4</v>
      </c>
      <c r="AGL11" s="25">
        <v>3.1571332261609002</v>
      </c>
      <c r="AGP11" s="25">
        <f>AGL11</f>
        <v>3.1571332261609002</v>
      </c>
      <c r="AGQ11" s="25">
        <f>AGL11</f>
        <v>3.1571332261609002</v>
      </c>
      <c r="AGR11" s="25">
        <f>AGL11</f>
        <v>3.1571332261609002</v>
      </c>
      <c r="AGS11" s="25">
        <v>1.0712553908008</v>
      </c>
      <c r="AGW11" s="25">
        <f>AGS11</f>
        <v>1.0712553908008</v>
      </c>
      <c r="AGX11" s="25">
        <f>AGS11</f>
        <v>1.0712553908008</v>
      </c>
      <c r="AGY11" s="25">
        <f>AGS11</f>
        <v>1.0712553908008</v>
      </c>
      <c r="AGZ11" s="25">
        <v>1.8980537562782E-2</v>
      </c>
      <c r="AHD11" s="25">
        <f>AGZ11</f>
        <v>1.8980537562782E-2</v>
      </c>
      <c r="AHE11" s="25">
        <f>AGZ11</f>
        <v>1.8980537562782E-2</v>
      </c>
      <c r="AHF11" s="25">
        <f>AGZ11</f>
        <v>1.8980537562782E-2</v>
      </c>
      <c r="AHG11" s="25">
        <v>4.6923235077380996</v>
      </c>
      <c r="AHK11" s="25">
        <f>AHG11</f>
        <v>4.6923235077380996</v>
      </c>
      <c r="AHL11" s="25">
        <f>AHG11</f>
        <v>4.6923235077380996</v>
      </c>
      <c r="AHM11" s="25">
        <f>AHG11</f>
        <v>4.6923235077380996</v>
      </c>
      <c r="AHN11" s="25">
        <v>7.5371768314505001</v>
      </c>
      <c r="AHR11" s="25">
        <f>AHN11</f>
        <v>7.5371768314505001</v>
      </c>
      <c r="AHS11" s="25">
        <f>AHN11</f>
        <v>7.5371768314505001</v>
      </c>
      <c r="AHT11" s="25">
        <f>AHN11</f>
        <v>7.5371768314505001</v>
      </c>
      <c r="AHU11" s="25">
        <v>5.5822080850942001E-4</v>
      </c>
      <c r="AHY11" s="25">
        <f>AHU11</f>
        <v>5.5822080850942001E-4</v>
      </c>
      <c r="AHZ11" s="25">
        <f>AHU11</f>
        <v>5.5822080850942001E-4</v>
      </c>
      <c r="AIA11" s="25">
        <f>AHU11</f>
        <v>5.5822080850942001E-4</v>
      </c>
      <c r="AIB11" s="25">
        <v>3.1611934016469001</v>
      </c>
      <c r="AIF11" s="25">
        <f>AIB11</f>
        <v>3.1611934016469001</v>
      </c>
      <c r="AIG11" s="25">
        <f>AIB11</f>
        <v>3.1611934016469001</v>
      </c>
      <c r="AIH11" s="25">
        <f>AIB11</f>
        <v>3.1611934016469001</v>
      </c>
      <c r="AII11" s="25">
        <v>-3.5215871662095002</v>
      </c>
      <c r="AIM11" s="25">
        <f>AII11</f>
        <v>-3.5215871662095002</v>
      </c>
      <c r="AIN11" s="25">
        <f>AII11</f>
        <v>-3.5215871662095002</v>
      </c>
      <c r="AIO11" s="25">
        <f>AII11</f>
        <v>-3.5215871662095002</v>
      </c>
      <c r="AIP11" s="25">
        <v>3.7405758605652998E-4</v>
      </c>
      <c r="AIT11" s="25">
        <f>AIP11</f>
        <v>3.7405758605652998E-4</v>
      </c>
      <c r="AIU11" s="25">
        <f>AIP11</f>
        <v>3.7405758605652998E-4</v>
      </c>
      <c r="AIV11" s="25">
        <f>AIP11</f>
        <v>3.7405758605652998E-4</v>
      </c>
      <c r="AIW11" s="25">
        <v>4.6647187117539</v>
      </c>
      <c r="AJA11" s="25">
        <f>AIW11</f>
        <v>4.6647187117539</v>
      </c>
      <c r="AJB11" s="25">
        <f>AIW11</f>
        <v>4.6647187117539</v>
      </c>
      <c r="AJC11" s="25">
        <f>AIW11</f>
        <v>4.6647187117539</v>
      </c>
      <c r="AJD11" s="25">
        <v>5.5986828348057003</v>
      </c>
      <c r="AJH11" s="25">
        <f>AJD11</f>
        <v>5.5986828348057003</v>
      </c>
      <c r="AJI11" s="25">
        <f>AJD11</f>
        <v>5.5986828348057003</v>
      </c>
      <c r="AJJ11" s="25">
        <f>AJD11</f>
        <v>5.5986828348057003</v>
      </c>
      <c r="AJK11" s="25">
        <v>6.0065489505731001E-4</v>
      </c>
      <c r="AJO11" s="25">
        <f>AJK11</f>
        <v>6.0065489505731001E-4</v>
      </c>
      <c r="AJP11" s="25">
        <f>AJK11</f>
        <v>6.0065489505731001E-4</v>
      </c>
      <c r="AJQ11" s="25">
        <f>AJK11</f>
        <v>6.0065489505731001E-4</v>
      </c>
      <c r="AJR11" s="25">
        <v>3.1055428661547002</v>
      </c>
      <c r="AJV11" s="25">
        <f>AJR11</f>
        <v>3.1055428661547002</v>
      </c>
      <c r="AJW11" s="25">
        <f>AJR11</f>
        <v>3.1055428661547002</v>
      </c>
      <c r="AJX11" s="25">
        <f>AJR11</f>
        <v>3.1055428661547002</v>
      </c>
      <c r="AJY11" s="25">
        <v>-4.1816041680121998</v>
      </c>
      <c r="AKC11" s="25">
        <f>AJY11</f>
        <v>-4.1816041680121998</v>
      </c>
      <c r="AKD11" s="25">
        <f>AJY11</f>
        <v>-4.1816041680121998</v>
      </c>
      <c r="AKE11" s="25">
        <f>AJY11</f>
        <v>-4.1816041680121998</v>
      </c>
      <c r="AKF11" s="25">
        <v>3.6609106556935998E-4</v>
      </c>
      <c r="AKJ11" s="25">
        <f>AKF11</f>
        <v>3.6609106556935998E-4</v>
      </c>
      <c r="AKK11" s="25">
        <f>AKF11</f>
        <v>3.6609106556935998E-4</v>
      </c>
      <c r="AKL11" s="25">
        <f>AKF11</f>
        <v>3.6609106556935998E-4</v>
      </c>
      <c r="AKM11" s="25">
        <v>4.7785338969681002</v>
      </c>
      <c r="AKQ11" s="25">
        <f>AKM11</f>
        <v>4.7785338969681002</v>
      </c>
      <c r="AKR11" s="25">
        <f>AKM11</f>
        <v>4.7785338969681002</v>
      </c>
      <c r="AKS11" s="25">
        <f>AKM11</f>
        <v>4.7785338969681002</v>
      </c>
      <c r="AKT11" s="25">
        <v>1.452667840261</v>
      </c>
      <c r="AKX11" s="25">
        <f>AKT11</f>
        <v>1.452667840261</v>
      </c>
      <c r="AKY11" s="25">
        <f>AKT11</f>
        <v>1.452667840261</v>
      </c>
      <c r="AKZ11" s="25">
        <f>AKT11</f>
        <v>1.452667840261</v>
      </c>
      <c r="ALA11" s="25">
        <v>6.0179890607947996E-4</v>
      </c>
      <c r="ALE11" s="25">
        <f>ALA11</f>
        <v>6.0179890607947996E-4</v>
      </c>
      <c r="ALF11" s="25">
        <f>ALA11</f>
        <v>6.0179890607947996E-4</v>
      </c>
      <c r="ALG11" s="25">
        <f>ALA11</f>
        <v>6.0179890607947996E-4</v>
      </c>
      <c r="ALH11" s="25">
        <v>3.1988604883540002</v>
      </c>
      <c r="ALL11" s="25">
        <f>ALH11</f>
        <v>3.1988604883540002</v>
      </c>
      <c r="ALM11" s="25">
        <f>ALH11</f>
        <v>3.1988604883540002</v>
      </c>
      <c r="ALN11" s="25">
        <f>ALH11</f>
        <v>3.1988604883540002</v>
      </c>
      <c r="ALO11" s="25">
        <v>2.2573603153858999</v>
      </c>
      <c r="ALS11" s="25">
        <f>ALO11</f>
        <v>2.2573603153858999</v>
      </c>
      <c r="ALT11" s="25">
        <f>ALO11</f>
        <v>2.2573603153858999</v>
      </c>
      <c r="ALU11" s="25">
        <f>ALO11</f>
        <v>2.2573603153858999</v>
      </c>
      <c r="ALV11" s="25">
        <v>3.8072808009751E-4</v>
      </c>
      <c r="ALZ11" s="25">
        <f>ALV11</f>
        <v>3.8072808009751E-4</v>
      </c>
      <c r="AMA11" s="25">
        <f>ALV11</f>
        <v>3.8072808009751E-4</v>
      </c>
      <c r="AMB11" s="25">
        <f>ALV11</f>
        <v>3.8072808009751E-4</v>
      </c>
      <c r="AMC11" s="25">
        <v>2.1549032246211999</v>
      </c>
      <c r="AMG11" s="25">
        <f>AMC11</f>
        <v>2.1549032246211999</v>
      </c>
      <c r="AMH11" s="25">
        <f>AMC11</f>
        <v>2.1549032246211999</v>
      </c>
      <c r="AMI11" s="25">
        <f>AMC11</f>
        <v>2.1549032246211999</v>
      </c>
      <c r="AMJ11" s="25">
        <v>1.0660571453275001</v>
      </c>
      <c r="AMN11" s="25">
        <f>AMJ11</f>
        <v>1.0660571453275001</v>
      </c>
      <c r="AMO11" s="25">
        <f>AMJ11</f>
        <v>1.0660571453275001</v>
      </c>
      <c r="AMP11" s="25">
        <f>AMJ11</f>
        <v>1.0660571453275001</v>
      </c>
      <c r="AMQ11" s="25">
        <v>8.8232948985925999E-2</v>
      </c>
      <c r="AMU11" s="25">
        <f>AMQ11</f>
        <v>8.8232948985925999E-2</v>
      </c>
      <c r="AMV11" s="25">
        <f>AMQ11</f>
        <v>8.8232948985925999E-2</v>
      </c>
      <c r="AMW11" s="25">
        <f>AMQ11</f>
        <v>8.8232948985925999E-2</v>
      </c>
      <c r="AMX11" s="25">
        <v>-0.54769248669721005</v>
      </c>
      <c r="ANB11" s="25">
        <f>AMX11</f>
        <v>-0.54769248669721005</v>
      </c>
      <c r="ANC11" s="25">
        <f>AMX11</f>
        <v>-0.54769248669721005</v>
      </c>
      <c r="AND11" s="25">
        <f>AMX11</f>
        <v>-0.54769248669721005</v>
      </c>
      <c r="ANE11" s="25">
        <v>1.4362759873193001</v>
      </c>
      <c r="ANI11" s="25">
        <f>ANE11</f>
        <v>1.4362759873193001</v>
      </c>
      <c r="ANJ11" s="25">
        <f>ANE11</f>
        <v>1.4362759873193001</v>
      </c>
      <c r="ANK11" s="25">
        <f>ANE11</f>
        <v>1.4362759873193001</v>
      </c>
      <c r="ANL11" s="25">
        <v>4.3922573143783998E-2</v>
      </c>
      <c r="ANP11" s="25">
        <f>ANL11</f>
        <v>4.3922573143783998E-2</v>
      </c>
      <c r="ANQ11" s="25">
        <f>ANL11</f>
        <v>4.3922573143783998E-2</v>
      </c>
      <c r="ANR11" s="25">
        <f>ANL11</f>
        <v>4.3922573143783998E-2</v>
      </c>
      <c r="ANS11" s="25">
        <v>0.10543685833722</v>
      </c>
      <c r="ANW11" s="25">
        <f>ANS11</f>
        <v>0.10543685833722</v>
      </c>
      <c r="ANX11" s="25">
        <f>ANS11</f>
        <v>0.10543685833722</v>
      </c>
      <c r="ANY11" s="25">
        <f>ANS11</f>
        <v>0.10543685833722</v>
      </c>
      <c r="ANZ11" s="25">
        <v>1.0911736692842999</v>
      </c>
      <c r="AOD11" s="25">
        <f>ANZ11</f>
        <v>1.0911736692842999</v>
      </c>
      <c r="AOE11" s="25">
        <f>ANZ11</f>
        <v>1.0911736692842999</v>
      </c>
      <c r="AOF11" s="25">
        <f>ANZ11</f>
        <v>1.0911736692842999</v>
      </c>
      <c r="AOG11" s="25">
        <v>-4.1641699497854998E-2</v>
      </c>
      <c r="AOK11" s="25">
        <f>AOG11</f>
        <v>-4.1641699497854998E-2</v>
      </c>
      <c r="AOL11" s="25">
        <f>AOG11</f>
        <v>-4.1641699497854998E-2</v>
      </c>
      <c r="AOM11" s="25">
        <f>AOG11</f>
        <v>-4.1641699497854998E-2</v>
      </c>
      <c r="AON11" s="25">
        <v>0.54120066936771005</v>
      </c>
      <c r="AOR11" s="25">
        <f>AON11</f>
        <v>0.54120066936771005</v>
      </c>
      <c r="AOS11" s="25">
        <f>AON11</f>
        <v>0.54120066936771005</v>
      </c>
      <c r="AOT11" s="25">
        <f>AON11</f>
        <v>0.54120066936771005</v>
      </c>
      <c r="AOU11" s="25">
        <v>1.3673274123342001</v>
      </c>
      <c r="AOY11" s="25">
        <f>AOU11</f>
        <v>1.3673274123342001</v>
      </c>
      <c r="AOZ11" s="25">
        <f>AOU11</f>
        <v>1.3673274123342001</v>
      </c>
      <c r="APA11" s="25">
        <f>AOU11</f>
        <v>1.3673274123342001</v>
      </c>
      <c r="APB11" s="25">
        <v>-3.1793003279542999E-3</v>
      </c>
      <c r="APF11" s="25">
        <f>APB11</f>
        <v>-3.1793003279542999E-3</v>
      </c>
      <c r="APG11" s="25">
        <f>APB11</f>
        <v>-3.1793003279542999E-3</v>
      </c>
      <c r="APH11" s="25">
        <f>APB11</f>
        <v>-3.1793003279542999E-3</v>
      </c>
      <c r="API11" s="25">
        <v>11.201344314038</v>
      </c>
      <c r="APM11" s="25">
        <f>API11</f>
        <v>11.201344314038</v>
      </c>
      <c r="APN11" s="25">
        <f>API11</f>
        <v>11.201344314038</v>
      </c>
      <c r="APO11" s="25">
        <f>API11</f>
        <v>11.201344314038</v>
      </c>
      <c r="APP11" s="25">
        <v>1.163510201872</v>
      </c>
      <c r="APT11" s="25">
        <f>APP11</f>
        <v>1.163510201872</v>
      </c>
      <c r="APU11" s="25">
        <f>APP11</f>
        <v>1.163510201872</v>
      </c>
      <c r="APV11" s="25">
        <f>APP11</f>
        <v>1.163510201872</v>
      </c>
      <c r="APW11" s="25">
        <v>2.2920610664737998E-2</v>
      </c>
      <c r="AQA11" s="25">
        <f>APW11</f>
        <v>2.2920610664737998E-2</v>
      </c>
      <c r="AQB11" s="25">
        <f>APW11</f>
        <v>2.2920610664737998E-2</v>
      </c>
      <c r="AQC11" s="25">
        <f>APW11</f>
        <v>2.2920610664737998E-2</v>
      </c>
      <c r="AQD11" s="25">
        <v>1.8378334428824E-2</v>
      </c>
      <c r="AQH11" s="25">
        <f>AQD11</f>
        <v>1.8378334428824E-2</v>
      </c>
      <c r="AQI11" s="25">
        <f>AQD11</f>
        <v>1.8378334428824E-2</v>
      </c>
      <c r="AQJ11" s="25">
        <f>AQD11</f>
        <v>1.8378334428824E-2</v>
      </c>
      <c r="AQK11" s="25">
        <v>1.0591551237443999</v>
      </c>
      <c r="AQO11" s="25">
        <f>AQK11</f>
        <v>1.0591551237443999</v>
      </c>
      <c r="AQP11" s="25">
        <f>AQK11</f>
        <v>1.0591551237443999</v>
      </c>
      <c r="AQQ11" s="25">
        <f>AQK11</f>
        <v>1.0591551237443999</v>
      </c>
      <c r="AQR11" s="25">
        <v>3.1785319472078001E-3</v>
      </c>
      <c r="AQV11" s="25">
        <f>AQR11</f>
        <v>3.1785319472078001E-3</v>
      </c>
      <c r="AQW11" s="25">
        <f>AQR11</f>
        <v>3.1785319472078001E-3</v>
      </c>
      <c r="AQX11" s="25">
        <f>AQR11</f>
        <v>3.1785319472078001E-3</v>
      </c>
      <c r="AQY11" s="25">
        <v>4.7600160649732E-2</v>
      </c>
      <c r="ARC11" s="25">
        <f>AQY11</f>
        <v>4.7600160649732E-2</v>
      </c>
      <c r="ARD11" s="25">
        <f>AQY11</f>
        <v>4.7600160649732E-2</v>
      </c>
      <c r="ARE11" s="25">
        <f>AQY11</f>
        <v>4.7600160649732E-2</v>
      </c>
      <c r="ARF11" s="25">
        <v>1.1926949643277001</v>
      </c>
      <c r="ARJ11" s="25">
        <f>ARF11</f>
        <v>1.1926949643277001</v>
      </c>
      <c r="ARK11" s="25">
        <f>ARF11</f>
        <v>1.1926949643277001</v>
      </c>
      <c r="ARL11" s="25">
        <f>ARF11</f>
        <v>1.1926949643277001</v>
      </c>
      <c r="ARM11" s="25">
        <v>-0.14650615519804</v>
      </c>
      <c r="ARQ11" s="25">
        <f>ARM11</f>
        <v>-0.14650615519804</v>
      </c>
      <c r="ARR11" s="25">
        <f>ARM11</f>
        <v>-0.14650615519804</v>
      </c>
      <c r="ARS11" s="25">
        <f>ARM11</f>
        <v>-0.14650615519804</v>
      </c>
      <c r="ART11" s="25">
        <v>0.76717884616433996</v>
      </c>
      <c r="ARX11" s="25">
        <f>ART11</f>
        <v>0.76717884616433996</v>
      </c>
      <c r="ARY11" s="25">
        <f>ART11</f>
        <v>0.76717884616433996</v>
      </c>
      <c r="ARZ11" s="25">
        <f>ART11</f>
        <v>0.76717884616433996</v>
      </c>
      <c r="ASA11" s="25">
        <v>0.81113432427309995</v>
      </c>
      <c r="ASE11" s="25">
        <f>ASA11</f>
        <v>0.81113432427309995</v>
      </c>
      <c r="ASF11" s="25">
        <f>ASA11</f>
        <v>0.81113432427309995</v>
      </c>
      <c r="ASG11" s="25">
        <f>ASA11</f>
        <v>0.81113432427309995</v>
      </c>
      <c r="ASH11" s="25">
        <v>-9.7487303515368003E-3</v>
      </c>
      <c r="ASL11" s="25">
        <f>ASH11</f>
        <v>-9.7487303515368003E-3</v>
      </c>
      <c r="ASM11" s="25">
        <f>ASH11</f>
        <v>-9.7487303515368003E-3</v>
      </c>
      <c r="ASN11" s="25">
        <f>ASH11</f>
        <v>-9.7487303515368003E-3</v>
      </c>
      <c r="ASO11" s="25">
        <v>0.13221404009637999</v>
      </c>
      <c r="ASS11" s="25">
        <f>ASO11</f>
        <v>0.13221404009637999</v>
      </c>
      <c r="AST11" s="25">
        <f>ASO11</f>
        <v>0.13221404009637999</v>
      </c>
      <c r="ASU11" s="25">
        <f>ASO11</f>
        <v>0.13221404009637999</v>
      </c>
      <c r="ASV11" s="25">
        <v>1.2025012484794999</v>
      </c>
      <c r="ASZ11" s="25">
        <f>ASV11</f>
        <v>1.2025012484794999</v>
      </c>
      <c r="ATA11" s="25">
        <f>ASV11</f>
        <v>1.2025012484794999</v>
      </c>
      <c r="ATB11" s="25">
        <f>ASV11</f>
        <v>1.2025012484794999</v>
      </c>
      <c r="ATC11" s="25">
        <v>-0.11077840559058</v>
      </c>
      <c r="ATG11" s="25">
        <f>ATC11</f>
        <v>-0.11077840559058</v>
      </c>
      <c r="ATH11" s="25">
        <f>ATC11</f>
        <v>-0.11077840559058</v>
      </c>
      <c r="ATI11" s="25">
        <f>ATC11</f>
        <v>-0.11077840559058</v>
      </c>
      <c r="ATJ11" s="25">
        <v>-5.4413170283822997E-2</v>
      </c>
      <c r="ATN11" s="25">
        <f>ATJ11</f>
        <v>-5.4413170283822997E-2</v>
      </c>
      <c r="ATO11" s="25">
        <f>ATJ11</f>
        <v>-5.4413170283822997E-2</v>
      </c>
      <c r="ATP11" s="25">
        <f>ATJ11</f>
        <v>-5.4413170283822997E-2</v>
      </c>
      <c r="ATQ11" s="25">
        <v>-1.5679507073525001</v>
      </c>
      <c r="ATU11" s="25">
        <f>ATQ11</f>
        <v>-1.5679507073525001</v>
      </c>
      <c r="ATV11" s="25">
        <f>ATQ11</f>
        <v>-1.5679507073525001</v>
      </c>
      <c r="ATW11" s="25">
        <f>ATQ11</f>
        <v>-1.5679507073525001</v>
      </c>
      <c r="ATX11" s="25">
        <v>-4.1718157297857003E-3</v>
      </c>
      <c r="AUB11" s="25">
        <f>ATX11</f>
        <v>-4.1718157297857003E-3</v>
      </c>
      <c r="AUC11" s="25">
        <f>ATX11</f>
        <v>-4.1718157297857003E-3</v>
      </c>
      <c r="AUD11" s="25">
        <f>ATX11</f>
        <v>-4.1718157297857003E-3</v>
      </c>
      <c r="AUE11" s="25">
        <v>6.2277565654558997E-2</v>
      </c>
      <c r="AUI11" s="25">
        <f>AUE11</f>
        <v>6.2277565654558997E-2</v>
      </c>
      <c r="AUJ11" s="25">
        <f>AUE11</f>
        <v>6.2277565654558997E-2</v>
      </c>
      <c r="AUK11" s="25">
        <f>AUE11</f>
        <v>6.2277565654558997E-2</v>
      </c>
      <c r="AUL11" s="25">
        <v>1.1556944443865</v>
      </c>
      <c r="AUP11" s="25">
        <f>AUL11</f>
        <v>1.1556944443865</v>
      </c>
      <c r="AUQ11" s="25">
        <f>AUL11</f>
        <v>1.1556944443865</v>
      </c>
      <c r="AUR11" s="25">
        <f>AUL11</f>
        <v>1.1556944443865</v>
      </c>
      <c r="AUS11" s="25">
        <v>-0.11782243834059999</v>
      </c>
      <c r="AUW11" s="25">
        <f>AUS11</f>
        <v>-0.11782243834059999</v>
      </c>
      <c r="AUX11" s="25">
        <f>AUS11</f>
        <v>-0.11782243834059999</v>
      </c>
      <c r="AUY11" s="25">
        <f>AUS11</f>
        <v>-0.11782243834059999</v>
      </c>
      <c r="AUZ11" s="25">
        <v>1.1748055700202</v>
      </c>
      <c r="AVD11" s="25">
        <f>AUZ11</f>
        <v>1.1748055700202</v>
      </c>
      <c r="AVE11" s="25">
        <f>AUZ11</f>
        <v>1.1748055700202</v>
      </c>
      <c r="AVF11" s="25">
        <f>AUZ11</f>
        <v>1.1748055700202</v>
      </c>
      <c r="AVG11" s="25">
        <v>-1.5204122205454</v>
      </c>
      <c r="AVK11" s="25">
        <f>AVG11</f>
        <v>-1.5204122205454</v>
      </c>
      <c r="AVL11" s="25">
        <f>AVG11</f>
        <v>-1.5204122205454</v>
      </c>
      <c r="AVM11" s="25">
        <f>AVG11</f>
        <v>-1.5204122205454</v>
      </c>
      <c r="AVN11" s="25">
        <v>-1.0886132669168001E-3</v>
      </c>
      <c r="AVR11" s="25">
        <f>AVN11</f>
        <v>-1.0886132669168001E-3</v>
      </c>
      <c r="AVS11" s="25">
        <f>AVN11</f>
        <v>-1.0886132669168001E-3</v>
      </c>
      <c r="AVT11" s="25">
        <f>AVN11</f>
        <v>-1.0886132669168001E-3</v>
      </c>
      <c r="AVU11" s="25">
        <v>10.479381736509</v>
      </c>
      <c r="AVY11" s="25">
        <f>AVU11</f>
        <v>10.479381736509</v>
      </c>
      <c r="AVZ11" s="25">
        <f>AVU11</f>
        <v>10.479381736509</v>
      </c>
      <c r="AWA11" s="25">
        <f>AVU11</f>
        <v>10.479381736509</v>
      </c>
      <c r="AWB11" s="25">
        <v>0.67612301847658995</v>
      </c>
      <c r="AWF11" s="25">
        <f>AWB11</f>
        <v>0.67612301847658995</v>
      </c>
      <c r="AWG11" s="25">
        <f>AWB11</f>
        <v>0.67612301847658995</v>
      </c>
      <c r="AWH11" s="25">
        <f>AWB11</f>
        <v>0.67612301847658995</v>
      </c>
      <c r="AWI11" s="25">
        <v>7.9396069449314002E-2</v>
      </c>
      <c r="AWM11" s="25">
        <f>AWI11</f>
        <v>7.9396069449314002E-2</v>
      </c>
      <c r="AWN11" s="25">
        <f>AWI11</f>
        <v>7.9396069449314002E-2</v>
      </c>
      <c r="AWO11" s="25">
        <f>AWI11</f>
        <v>7.9396069449314002E-2</v>
      </c>
      <c r="AWP11" s="25">
        <v>5.7588971201749999</v>
      </c>
      <c r="AWT11" s="25">
        <f>AWP11</f>
        <v>5.7588971201749999</v>
      </c>
      <c r="AWU11" s="25">
        <f>AWP11</f>
        <v>5.7588971201749999</v>
      </c>
      <c r="AWV11" s="25">
        <f>AWP11</f>
        <v>5.7588971201749999</v>
      </c>
      <c r="AWW11" s="25">
        <v>-12.807076557306001</v>
      </c>
      <c r="AXA11" s="25">
        <f>AWW11</f>
        <v>-12.807076557306001</v>
      </c>
      <c r="AXB11" s="25">
        <f>AWW11</f>
        <v>-12.807076557306001</v>
      </c>
      <c r="AXC11" s="25">
        <f>AWW11</f>
        <v>-12.807076557306001</v>
      </c>
      <c r="AXD11" s="25">
        <v>6.5325645577937005E-2</v>
      </c>
      <c r="AXH11" s="25">
        <f>AXD11</f>
        <v>6.5325645577937005E-2</v>
      </c>
      <c r="AXI11" s="25">
        <f>AXD11</f>
        <v>6.5325645577937005E-2</v>
      </c>
      <c r="AXJ11" s="25">
        <f>AXD11</f>
        <v>6.5325645577937005E-2</v>
      </c>
      <c r="AXK11" s="25">
        <v>13.483210186596001</v>
      </c>
      <c r="AXO11" s="25">
        <f>AXK11</f>
        <v>13.483210186596001</v>
      </c>
      <c r="AXP11" s="25">
        <f>AXK11</f>
        <v>13.483210186596001</v>
      </c>
      <c r="AXQ11" s="25">
        <f>AXK11</f>
        <v>13.483210186596001</v>
      </c>
      <c r="AXR11" s="25">
        <v>8.6562751771772994</v>
      </c>
      <c r="AXV11" s="25">
        <f>AXR11</f>
        <v>8.6562751771772994</v>
      </c>
      <c r="AXW11" s="25">
        <f>AXR11</f>
        <v>8.6562751771772994</v>
      </c>
      <c r="AXX11" s="25">
        <f>AXR11</f>
        <v>8.6562751771772994</v>
      </c>
      <c r="AXY11" s="25">
        <v>7.1406261435063003E-3</v>
      </c>
      <c r="AYC11" s="25">
        <f>AXY11</f>
        <v>7.1406261435063003E-3</v>
      </c>
      <c r="AYD11" s="25">
        <f>AXY11</f>
        <v>7.1406261435063003E-3</v>
      </c>
      <c r="AYE11" s="25">
        <f>AXY11</f>
        <v>7.1406261435063003E-3</v>
      </c>
      <c r="AYF11" s="25">
        <v>-7.6621298455030004E-2</v>
      </c>
      <c r="AYJ11" s="25">
        <f>AYF11</f>
        <v>-7.6621298455030004E-2</v>
      </c>
      <c r="AYK11" s="25">
        <f>AYF11</f>
        <v>-7.6621298455030004E-2</v>
      </c>
      <c r="AYL11" s="25">
        <f>AYF11</f>
        <v>-7.6621298455030004E-2</v>
      </c>
      <c r="AYM11" s="25">
        <v>-14.57598295018</v>
      </c>
      <c r="AYQ11" s="25">
        <f>AYM11</f>
        <v>-14.57598295018</v>
      </c>
      <c r="AYR11" s="25">
        <f>AYM11</f>
        <v>-14.57598295018</v>
      </c>
      <c r="AYS11" s="25">
        <f>AYM11</f>
        <v>-14.57598295018</v>
      </c>
      <c r="AYT11" s="25">
        <v>-2.4663593712301998E-3</v>
      </c>
      <c r="AYX11" s="25">
        <f>AYT11</f>
        <v>-2.4663593712301998E-3</v>
      </c>
      <c r="AYY11" s="25">
        <f>AYT11</f>
        <v>-2.4663593712301998E-3</v>
      </c>
      <c r="AYZ11" s="25">
        <f>AYT11</f>
        <v>-2.4663593712301998E-3</v>
      </c>
      <c r="AZA11" s="25">
        <v>12.940743117047999</v>
      </c>
      <c r="AZE11" s="25">
        <f>AZA11</f>
        <v>12.940743117047999</v>
      </c>
      <c r="AZF11" s="25">
        <f>AZA11</f>
        <v>12.940743117047999</v>
      </c>
      <c r="AZG11" s="25">
        <f>AZA11</f>
        <v>12.940743117047999</v>
      </c>
      <c r="AZH11" s="25">
        <v>1.6536509685834999</v>
      </c>
      <c r="AZL11" s="25">
        <f>AZH11</f>
        <v>1.6536509685834999</v>
      </c>
      <c r="AZM11" s="25">
        <f>AZH11</f>
        <v>1.6536509685834999</v>
      </c>
      <c r="AZN11" s="25">
        <f>AZH11</f>
        <v>1.6536509685834999</v>
      </c>
      <c r="AZO11" s="25">
        <v>6.7685581870710998E-2</v>
      </c>
      <c r="AZS11" s="25">
        <f>AZO11</f>
        <v>6.7685581870710998E-2</v>
      </c>
      <c r="AZT11" s="25">
        <f>AZO11</f>
        <v>6.7685581870710998E-2</v>
      </c>
      <c r="AZU11" s="25">
        <f>AZO11</f>
        <v>6.7685581870710998E-2</v>
      </c>
      <c r="AZV11" s="25">
        <v>7.7791372324430004</v>
      </c>
      <c r="AZZ11" s="25">
        <f>AZV11</f>
        <v>7.7791372324430004</v>
      </c>
      <c r="BAA11" s="25">
        <f>AZV11</f>
        <v>7.7791372324430004</v>
      </c>
      <c r="BAB11" s="25">
        <f>AZV11</f>
        <v>7.7791372324430004</v>
      </c>
      <c r="BAC11" s="25">
        <v>0.68978170116760995</v>
      </c>
      <c r="BAG11" s="25">
        <f>BAC11</f>
        <v>0.68978170116760995</v>
      </c>
      <c r="BAH11" s="25">
        <f>BAC11</f>
        <v>0.68978170116760995</v>
      </c>
      <c r="BAI11" s="25">
        <f>BAC11</f>
        <v>0.68978170116760995</v>
      </c>
      <c r="BAJ11" s="25">
        <v>5.5805978908537002E-2</v>
      </c>
      <c r="BAN11" s="25">
        <f>BAJ11</f>
        <v>5.5805978908537002E-2</v>
      </c>
      <c r="BAO11" s="25">
        <f>BAJ11</f>
        <v>5.5805978908537002E-2</v>
      </c>
      <c r="BAP11" s="25">
        <f>BAJ11</f>
        <v>5.5805978908537002E-2</v>
      </c>
      <c r="BAQ11" s="25">
        <v>7.1389515683104E-4</v>
      </c>
      <c r="BAU11" s="25">
        <f>BAQ11</f>
        <v>7.1389515683104E-4</v>
      </c>
      <c r="BAV11" s="25">
        <f>BAQ11</f>
        <v>7.1389515683104E-4</v>
      </c>
      <c r="BAW11" s="25">
        <f>BAQ11</f>
        <v>7.1389515683104E-4</v>
      </c>
      <c r="BAX11" s="25">
        <v>8.2123111153347992</v>
      </c>
      <c r="BBB11" s="25">
        <f>BAX11</f>
        <v>8.2123111153347992</v>
      </c>
      <c r="BBC11" s="25">
        <f>BAX11</f>
        <v>8.2123111153347992</v>
      </c>
      <c r="BBD11" s="25">
        <f>BAX11</f>
        <v>8.2123111153347992</v>
      </c>
      <c r="BBE11" s="25">
        <v>-0.11999956742035001</v>
      </c>
      <c r="BBI11" s="25">
        <f>BBE11</f>
        <v>-0.11999956742035001</v>
      </c>
      <c r="BBJ11" s="25">
        <f>BBE11</f>
        <v>-0.11999956742035001</v>
      </c>
      <c r="BBK11" s="25">
        <f>BBE11</f>
        <v>-0.11999956742035001</v>
      </c>
      <c r="BBL11" s="25">
        <v>1.14484994592E-2</v>
      </c>
      <c r="BBP11" s="25">
        <f>BBL11</f>
        <v>1.14484994592E-2</v>
      </c>
      <c r="BBQ11" s="25">
        <f>BBL11</f>
        <v>1.14484994592E-2</v>
      </c>
      <c r="BBR11" s="25">
        <f>BBL11</f>
        <v>1.14484994592E-2</v>
      </c>
      <c r="BBS11" s="25">
        <v>-0.74451630143387004</v>
      </c>
      <c r="BBW11" s="25">
        <f>BBS11</f>
        <v>-0.74451630143387004</v>
      </c>
      <c r="BBX11" s="25">
        <f>BBS11</f>
        <v>-0.74451630143387004</v>
      </c>
      <c r="BBY11" s="25">
        <f>BBS11</f>
        <v>-0.74451630143387004</v>
      </c>
      <c r="BBZ11" s="25">
        <v>-7.6755460326126998E-2</v>
      </c>
      <c r="BCD11" s="25">
        <f>BBZ11</f>
        <v>-7.6755460326126998E-2</v>
      </c>
      <c r="BCE11" s="25">
        <f>BBZ11</f>
        <v>-7.6755460326126998E-2</v>
      </c>
      <c r="BCF11" s="25">
        <f>BBZ11</f>
        <v>-7.6755460326126998E-2</v>
      </c>
      <c r="BCG11" s="25">
        <v>3.5104883383281001E-2</v>
      </c>
      <c r="BCK11" s="25">
        <f>BCG11</f>
        <v>3.5104883383281001E-2</v>
      </c>
      <c r="BCL11" s="25">
        <f>BCG11</f>
        <v>3.5104883383281001E-2</v>
      </c>
      <c r="BCM11" s="25">
        <f>BCG11</f>
        <v>3.5104883383281001E-2</v>
      </c>
      <c r="BCN11" s="25">
        <v>5.8104313854605003</v>
      </c>
      <c r="BCR11" s="25">
        <f>BCN11</f>
        <v>5.8104313854605003</v>
      </c>
      <c r="BCS11" s="25">
        <f>BCN11</f>
        <v>5.8104313854605003</v>
      </c>
      <c r="BCT11" s="25">
        <f>BCN11</f>
        <v>5.8104313854605003</v>
      </c>
      <c r="BCU11" s="25">
        <v>-8.5180875092344996E-2</v>
      </c>
      <c r="BCY11" s="25">
        <f>BCU11</f>
        <v>-8.5180875092344996E-2</v>
      </c>
      <c r="BCZ11" s="25">
        <f>BCU11</f>
        <v>-8.5180875092344996E-2</v>
      </c>
      <c r="BDA11" s="25">
        <f>BCU11</f>
        <v>-8.5180875092344996E-2</v>
      </c>
      <c r="BDB11" s="25">
        <v>0.12695797119463001</v>
      </c>
      <c r="BDF11" s="25">
        <f>BDB11</f>
        <v>0.12695797119463001</v>
      </c>
      <c r="BDG11" s="25">
        <f>BDB11</f>
        <v>0.12695797119463001</v>
      </c>
      <c r="BDH11" s="25">
        <f>BDB11</f>
        <v>0.12695797119463001</v>
      </c>
      <c r="BDI11" s="25">
        <v>1.0962634481888001</v>
      </c>
      <c r="BDM11" s="25">
        <f>BDI11</f>
        <v>1.0962634481888001</v>
      </c>
      <c r="BDN11" s="25">
        <f>BDI11</f>
        <v>1.0962634481888001</v>
      </c>
      <c r="BDO11" s="25">
        <f>BDI11</f>
        <v>1.0962634481888001</v>
      </c>
      <c r="BDP11" s="25">
        <v>-2.071727982277E-2</v>
      </c>
      <c r="BDT11" s="25">
        <f>BDP11</f>
        <v>-2.071727982277E-2</v>
      </c>
      <c r="BDU11" s="25">
        <f>BDP11</f>
        <v>-2.071727982277E-2</v>
      </c>
      <c r="BDV11" s="25">
        <f>BDP11</f>
        <v>-2.071727982277E-2</v>
      </c>
      <c r="BDW11" s="25">
        <v>6.4904331011417004E-3</v>
      </c>
      <c r="BEA11" s="25">
        <f>BDW11</f>
        <v>6.4904331011417004E-3</v>
      </c>
      <c r="BEB11" s="25">
        <f>BDW11</f>
        <v>6.4904331011417004E-3</v>
      </c>
      <c r="BEC11" s="25">
        <f>BDW11</f>
        <v>6.4904331011417004E-3</v>
      </c>
      <c r="BED11" s="25">
        <v>7.6683531552895996</v>
      </c>
      <c r="BEH11" s="25">
        <f>BED11</f>
        <v>7.6683531552895996</v>
      </c>
      <c r="BEI11" s="25">
        <f>BED11</f>
        <v>7.6683531552895996</v>
      </c>
      <c r="BEJ11" s="25">
        <f>BED11</f>
        <v>7.6683531552895996</v>
      </c>
      <c r="BEK11" s="25">
        <v>-9.8781645519114003E-2</v>
      </c>
      <c r="BEO11" s="25">
        <f>BEK11</f>
        <v>-9.8781645519114003E-2</v>
      </c>
      <c r="BEP11" s="25">
        <f>BEK11</f>
        <v>-9.8781645519114003E-2</v>
      </c>
      <c r="BEQ11" s="25">
        <f>BEK11</f>
        <v>-9.8781645519114003E-2</v>
      </c>
      <c r="BER11" s="25">
        <v>1.0201816581133001</v>
      </c>
      <c r="BEV11" s="25">
        <f>BER11</f>
        <v>1.0201816581133001</v>
      </c>
      <c r="BEW11" s="25">
        <f>BER11</f>
        <v>1.0201816581133001</v>
      </c>
      <c r="BEX11" s="25">
        <f>BER11</f>
        <v>1.0201816581133001</v>
      </c>
      <c r="BEY11" s="25">
        <v>-6.7126182828761003</v>
      </c>
      <c r="BFC11" s="25">
        <f>BEY11</f>
        <v>-6.7126182828761003</v>
      </c>
      <c r="BFD11" s="25">
        <f>BEY11</f>
        <v>-6.7126182828761003</v>
      </c>
      <c r="BFE11" s="25">
        <f>BEY11</f>
        <v>-6.7126182828761003</v>
      </c>
      <c r="BFF11" s="25">
        <v>5.4569429278020004E-3</v>
      </c>
      <c r="BFJ11" s="25">
        <f>BFF11</f>
        <v>5.4569429278020004E-3</v>
      </c>
      <c r="BFK11" s="25">
        <f>BFF11</f>
        <v>5.4569429278020004E-3</v>
      </c>
      <c r="BFL11" s="25">
        <f>BFF11</f>
        <v>5.4569429278020004E-3</v>
      </c>
      <c r="BFM11" s="25">
        <v>4.8682453502734004</v>
      </c>
      <c r="BFQ11" s="25">
        <f>BFM11</f>
        <v>4.8682453502734004</v>
      </c>
      <c r="BFR11" s="25">
        <f>BFM11</f>
        <v>4.8682453502734004</v>
      </c>
      <c r="BFS11" s="25">
        <f>BFM11</f>
        <v>4.8682453502734004</v>
      </c>
      <c r="BFT11" s="25">
        <v>-2.6259652039119001</v>
      </c>
      <c r="BFX11" s="25">
        <f>BFT11</f>
        <v>-2.6259652039119001</v>
      </c>
      <c r="BFY11" s="25">
        <f>BFT11</f>
        <v>-2.6259652039119001</v>
      </c>
      <c r="BFZ11" s="25">
        <f>BFT11</f>
        <v>-2.6259652039119001</v>
      </c>
      <c r="BGA11" s="25">
        <v>5.6104811585108E-4</v>
      </c>
      <c r="BGE11" s="25">
        <f>BGA11</f>
        <v>5.6104811585108E-4</v>
      </c>
      <c r="BGF11" s="25">
        <f>BGA11</f>
        <v>5.6104811585108E-4</v>
      </c>
      <c r="BGG11" s="25">
        <f>BGA11</f>
        <v>5.6104811585108E-4</v>
      </c>
      <c r="BGH11" s="25">
        <v>3.2279632098320001</v>
      </c>
      <c r="BGL11" s="25">
        <f>BGH11</f>
        <v>3.2279632098320001</v>
      </c>
      <c r="BGM11" s="25">
        <f>BGH11</f>
        <v>3.2279632098320001</v>
      </c>
      <c r="BGN11" s="25">
        <f>BGH11</f>
        <v>3.2279632098320001</v>
      </c>
      <c r="BGO11" s="25">
        <v>-2.9803799112154001</v>
      </c>
      <c r="BGS11" s="25">
        <f>BGO11</f>
        <v>-2.9803799112154001</v>
      </c>
      <c r="BGT11" s="25">
        <f>BGO11</f>
        <v>-2.9803799112154001</v>
      </c>
      <c r="BGU11" s="25">
        <f>BGO11</f>
        <v>-2.9803799112154001</v>
      </c>
      <c r="BGV11" s="25">
        <v>3.6517363672513003E-4</v>
      </c>
      <c r="BGZ11" s="25">
        <f>BGV11</f>
        <v>3.6517363672513003E-4</v>
      </c>
      <c r="BHA11" s="25">
        <f>BGV11</f>
        <v>3.6517363672513003E-4</v>
      </c>
      <c r="BHB11" s="25">
        <f>BGV11</f>
        <v>3.6517363672513003E-4</v>
      </c>
      <c r="BHC11" s="25">
        <v>4.8616162802691996</v>
      </c>
      <c r="BHG11" s="25">
        <f>BHC11</f>
        <v>4.8616162802691996</v>
      </c>
      <c r="BHH11" s="25">
        <f>BHC11</f>
        <v>4.8616162802691996</v>
      </c>
      <c r="BHI11" s="25">
        <f>BHC11</f>
        <v>4.8616162802691996</v>
      </c>
      <c r="BHJ11" s="25">
        <v>-4.1897712837126999</v>
      </c>
      <c r="BHN11" s="25">
        <f>BHJ11</f>
        <v>-4.1897712837126999</v>
      </c>
      <c r="BHO11" s="25">
        <f>BHJ11</f>
        <v>-4.1897712837126999</v>
      </c>
      <c r="BHP11" s="25">
        <f>BHJ11</f>
        <v>-4.1897712837126999</v>
      </c>
      <c r="BHQ11" s="25">
        <v>5.7056858204226001E-4</v>
      </c>
      <c r="BHU11" s="25">
        <f>BHQ11</f>
        <v>5.7056858204226001E-4</v>
      </c>
      <c r="BHV11" s="25">
        <f>BHQ11</f>
        <v>5.7056858204226001E-4</v>
      </c>
      <c r="BHW11" s="25">
        <f>BHQ11</f>
        <v>5.7056858204226001E-4</v>
      </c>
      <c r="BHX11" s="25">
        <v>3.2426451836394001</v>
      </c>
      <c r="BIB11" s="25">
        <f>BHX11</f>
        <v>3.2426451836394001</v>
      </c>
      <c r="BIC11" s="25">
        <f>BHX11</f>
        <v>3.2426451836394001</v>
      </c>
      <c r="BID11" s="25">
        <f>BHX11</f>
        <v>3.2426451836394001</v>
      </c>
      <c r="BIE11" s="25">
        <v>-2.4565247240928998</v>
      </c>
      <c r="BII11" s="25">
        <f>BIE11</f>
        <v>-2.4565247240928998</v>
      </c>
      <c r="BIJ11" s="25">
        <f>BIE11</f>
        <v>-2.4565247240928998</v>
      </c>
      <c r="BIK11" s="25">
        <f>BIE11</f>
        <v>-2.4565247240928998</v>
      </c>
      <c r="BIL11" s="25">
        <v>3.6411064593538001E-4</v>
      </c>
      <c r="BIP11" s="25">
        <f>BIL11</f>
        <v>3.6411064593538001E-4</v>
      </c>
      <c r="BIQ11" s="25">
        <f>BIL11</f>
        <v>3.6411064593538001E-4</v>
      </c>
      <c r="BIR11" s="25">
        <f>BIL11</f>
        <v>3.6411064593538001E-4</v>
      </c>
      <c r="BIS11" s="25">
        <v>4.8986388132159</v>
      </c>
      <c r="BIW11" s="25">
        <f>BIS11</f>
        <v>4.8986388132159</v>
      </c>
      <c r="BIX11" s="25">
        <f>BIS11</f>
        <v>4.8986388132159</v>
      </c>
      <c r="BIY11" s="25">
        <f>BIS11</f>
        <v>4.8986388132159</v>
      </c>
      <c r="BIZ11" s="25">
        <v>-2.8199107441646998</v>
      </c>
      <c r="BJD11" s="25">
        <f>BIZ11</f>
        <v>-2.8199107441646998</v>
      </c>
      <c r="BJE11" s="25">
        <f>BIZ11</f>
        <v>-2.8199107441646998</v>
      </c>
      <c r="BJF11" s="25">
        <f>BIZ11</f>
        <v>-2.8199107441646998</v>
      </c>
      <c r="BJG11" s="25">
        <v>5.539756643731E-4</v>
      </c>
      <c r="BJK11" s="25">
        <f>BJG11</f>
        <v>5.539756643731E-4</v>
      </c>
      <c r="BJL11" s="25">
        <f>BJG11</f>
        <v>5.539756643731E-4</v>
      </c>
      <c r="BJM11" s="25">
        <f>BJG11</f>
        <v>5.539756643731E-4</v>
      </c>
      <c r="BJN11" s="25">
        <v>3.2229986320102002</v>
      </c>
      <c r="BJR11" s="25">
        <f>BJN11</f>
        <v>3.2229986320102002</v>
      </c>
      <c r="BJS11" s="25">
        <f>BJN11</f>
        <v>3.2229986320102002</v>
      </c>
      <c r="BJT11" s="25">
        <f>BJN11</f>
        <v>3.2229986320102002</v>
      </c>
      <c r="BJU11" s="25">
        <v>-2.6491112983535001</v>
      </c>
      <c r="BJY11" s="25">
        <f>BJU11</f>
        <v>-2.6491112983535001</v>
      </c>
      <c r="BJZ11" s="25">
        <f>BJU11</f>
        <v>-2.6491112983535001</v>
      </c>
      <c r="BKA11" s="25">
        <f>BJU11</f>
        <v>-2.6491112983535001</v>
      </c>
      <c r="BKB11" s="25">
        <v>3.5786233493485998E-4</v>
      </c>
      <c r="BKF11" s="25">
        <f>BKB11</f>
        <v>3.5786233493485998E-4</v>
      </c>
      <c r="BKG11" s="25">
        <f>BKB11</f>
        <v>3.5786233493485998E-4</v>
      </c>
      <c r="BKH11" s="25">
        <f>BKB11</f>
        <v>3.5786233493485998E-4</v>
      </c>
      <c r="BKI11" s="25">
        <v>4.9186702527069999</v>
      </c>
      <c r="BKM11" s="25">
        <f>BKI11</f>
        <v>4.9186702527069999</v>
      </c>
      <c r="BKN11" s="25">
        <f>BKI11</f>
        <v>4.9186702527069999</v>
      </c>
      <c r="BKO11" s="25">
        <f>BKI11</f>
        <v>4.9186702527069999</v>
      </c>
      <c r="BKP11" s="25">
        <v>-3.2957086031659002</v>
      </c>
      <c r="BKT11" s="25">
        <f>BKP11</f>
        <v>-3.2957086031659002</v>
      </c>
      <c r="BKU11" s="25">
        <f>BKP11</f>
        <v>-3.2957086031659002</v>
      </c>
      <c r="BKV11" s="25">
        <f>BKP11</f>
        <v>-3.2957086031659002</v>
      </c>
      <c r="BKW11" s="25">
        <v>5.8610555068853E-4</v>
      </c>
      <c r="BLA11" s="25">
        <f>BKW11</f>
        <v>5.8610555068853E-4</v>
      </c>
      <c r="BLB11" s="25">
        <f>BKW11</f>
        <v>5.8610555068853E-4</v>
      </c>
      <c r="BLC11" s="25">
        <f>BKW11</f>
        <v>5.8610555068853E-4</v>
      </c>
      <c r="BLD11" s="25">
        <v>3.2149341037745001</v>
      </c>
      <c r="BLH11" s="25">
        <f>BLD11</f>
        <v>3.2149341037745001</v>
      </c>
      <c r="BLI11" s="25">
        <f>BLD11</f>
        <v>3.2149341037745001</v>
      </c>
      <c r="BLJ11" s="25">
        <f>BLD11</f>
        <v>3.2149341037745001</v>
      </c>
      <c r="BLK11" s="25">
        <v>-1.9661420368767</v>
      </c>
      <c r="BLO11" s="25">
        <f>BLK11</f>
        <v>-1.9661420368767</v>
      </c>
      <c r="BLP11" s="25">
        <f>BLK11</f>
        <v>-1.9661420368767</v>
      </c>
      <c r="BLQ11" s="25">
        <f>BLK11</f>
        <v>-1.9661420368767</v>
      </c>
      <c r="BLR11" s="25">
        <v>3.7153850790377999E-4</v>
      </c>
      <c r="BLV11" s="25">
        <f>BLR11</f>
        <v>3.7153850790377999E-4</v>
      </c>
      <c r="BLW11" s="25">
        <f>BLR11</f>
        <v>3.7153850790377999E-4</v>
      </c>
      <c r="BLX11" s="25">
        <f>BLR11</f>
        <v>3.7153850790377999E-4</v>
      </c>
      <c r="BLY11" s="25">
        <v>4.9745688517147002</v>
      </c>
      <c r="BMC11" s="25">
        <f>BLY11</f>
        <v>4.9745688517147002</v>
      </c>
      <c r="BMD11" s="25">
        <f>BLY11</f>
        <v>4.9745688517147002</v>
      </c>
      <c r="BME11" s="25">
        <f>BLY11</f>
        <v>4.9745688517147002</v>
      </c>
      <c r="BMF11" s="25">
        <v>-5.9709514912895996</v>
      </c>
      <c r="BMJ11" s="25">
        <f>BMF11</f>
        <v>-5.9709514912895996</v>
      </c>
      <c r="BMK11" s="25">
        <f>BMF11</f>
        <v>-5.9709514912895996</v>
      </c>
      <c r="BML11" s="25">
        <f>BMF11</f>
        <v>-5.9709514912895996</v>
      </c>
      <c r="BMM11" s="25">
        <v>5.8427845350046996E-4</v>
      </c>
      <c r="BMQ11" s="25">
        <f>BMM11</f>
        <v>5.8427845350046996E-4</v>
      </c>
      <c r="BMR11" s="25">
        <f>BMM11</f>
        <v>5.8427845350046996E-4</v>
      </c>
      <c r="BMS11" s="25">
        <f>BMM11</f>
        <v>5.8427845350046996E-4</v>
      </c>
      <c r="BMT11" s="25">
        <v>3.3921327103437003E-2</v>
      </c>
      <c r="BMX11" s="25">
        <f>BMT11</f>
        <v>3.3921327103437003E-2</v>
      </c>
      <c r="BMY11" s="25">
        <f>BMT11</f>
        <v>3.3921327103437003E-2</v>
      </c>
      <c r="BMZ11" s="25">
        <f>BMT11</f>
        <v>3.3921327103437003E-2</v>
      </c>
      <c r="BNA11" s="25">
        <v>-3.3559070965214999</v>
      </c>
      <c r="BNE11" s="25">
        <f>BNA11</f>
        <v>-3.3559070965214999</v>
      </c>
      <c r="BNF11" s="25">
        <f>BNA11</f>
        <v>-3.3559070965214999</v>
      </c>
      <c r="BNG11" s="25">
        <f>BNA11</f>
        <v>-3.3559070965214999</v>
      </c>
      <c r="BNH11" s="25">
        <v>3.7941698154940999E-4</v>
      </c>
      <c r="BNL11" s="25">
        <f>BNH11</f>
        <v>3.7941698154940999E-4</v>
      </c>
      <c r="BNM11" s="25">
        <f>BNH11</f>
        <v>3.7941698154940999E-4</v>
      </c>
      <c r="BNN11" s="25">
        <f>BNH11</f>
        <v>3.7941698154940999E-4</v>
      </c>
      <c r="BNO11" s="25">
        <v>5.1989321707630998</v>
      </c>
      <c r="BNS11" s="25">
        <f>BNO11</f>
        <v>5.1989321707630998</v>
      </c>
      <c r="BNT11" s="25">
        <f>BNO11</f>
        <v>5.1989321707630998</v>
      </c>
      <c r="BNU11" s="25">
        <f>BNO11</f>
        <v>5.1989321707630998</v>
      </c>
      <c r="BNV11" s="25">
        <v>-10.382516189676</v>
      </c>
      <c r="BNZ11" s="25">
        <f>BNV11</f>
        <v>-10.382516189676</v>
      </c>
      <c r="BOA11" s="25">
        <f>BNV11</f>
        <v>-10.382516189676</v>
      </c>
      <c r="BOB11" s="25">
        <f>BNV11</f>
        <v>-10.382516189676</v>
      </c>
      <c r="BOC11" s="25">
        <v>5.9706528878579999E-4</v>
      </c>
      <c r="BOG11" s="25">
        <f>BOC11</f>
        <v>5.9706528878579999E-4</v>
      </c>
      <c r="BOH11" s="25">
        <f>BOC11</f>
        <v>5.9706528878579999E-4</v>
      </c>
      <c r="BOI11" s="25">
        <f>BOC11</f>
        <v>5.9706528878579999E-4</v>
      </c>
      <c r="BOJ11" s="25">
        <v>2.9527687080334E-2</v>
      </c>
      <c r="BON11" s="25">
        <f>BOJ11</f>
        <v>2.9527687080334E-2</v>
      </c>
      <c r="BOO11" s="25">
        <f>BOJ11</f>
        <v>2.9527687080334E-2</v>
      </c>
      <c r="BOP11" s="25">
        <f>BOJ11</f>
        <v>2.9527687080334E-2</v>
      </c>
      <c r="BOQ11" s="25">
        <v>0.63774961389103002</v>
      </c>
      <c r="BOU11" s="25">
        <f>BOQ11</f>
        <v>0.63774961389103002</v>
      </c>
      <c r="BOV11" s="25">
        <f>BOQ11</f>
        <v>0.63774961389103002</v>
      </c>
      <c r="BOW11" s="25">
        <f>BOQ11</f>
        <v>0.63774961389103002</v>
      </c>
      <c r="BOX11" s="25">
        <v>3.8156531584224997E-4</v>
      </c>
      <c r="BPB11" s="25">
        <f>BOX11</f>
        <v>3.8156531584224997E-4</v>
      </c>
      <c r="BPC11" s="25">
        <f>BOX11</f>
        <v>3.8156531584224997E-4</v>
      </c>
      <c r="BPD11" s="25">
        <f>BOX11</f>
        <v>3.8156531584224997E-4</v>
      </c>
      <c r="BPE11" s="25">
        <v>4.5425695091365998</v>
      </c>
      <c r="BPI11" s="25">
        <f>BPE11</f>
        <v>4.5425695091365998</v>
      </c>
      <c r="BPJ11" s="25">
        <f>BPE11</f>
        <v>4.5425695091365998</v>
      </c>
      <c r="BPK11" s="25">
        <f>BPE11</f>
        <v>4.5425695091365998</v>
      </c>
      <c r="BPL11" s="25">
        <v>1.2018399188708999</v>
      </c>
      <c r="BPP11" s="25">
        <f>BPL11</f>
        <v>1.2018399188708999</v>
      </c>
      <c r="BPQ11" s="25">
        <f>BPL11</f>
        <v>1.2018399188708999</v>
      </c>
      <c r="BPR11" s="25">
        <f>BPL11</f>
        <v>1.2018399188708999</v>
      </c>
      <c r="BPS11" s="25">
        <v>5.5164789407703002E-4</v>
      </c>
      <c r="BPW11" s="25">
        <f>BPS11</f>
        <v>5.5164789407703002E-4</v>
      </c>
      <c r="BPX11" s="25">
        <f>BPS11</f>
        <v>5.5164789407703002E-4</v>
      </c>
      <c r="BPY11" s="25">
        <f>BPS11</f>
        <v>5.5164789407703002E-4</v>
      </c>
      <c r="BPZ11" s="25">
        <v>3.0879935938509999</v>
      </c>
      <c r="BQD11" s="25">
        <f>BPZ11</f>
        <v>3.0879935938509999</v>
      </c>
      <c r="BQE11" s="25">
        <f>BPZ11</f>
        <v>3.0879935938509999</v>
      </c>
      <c r="BQF11" s="25">
        <f>BPZ11</f>
        <v>3.0879935938509999</v>
      </c>
      <c r="BQG11" s="25">
        <v>0.92613708544846995</v>
      </c>
      <c r="BQK11" s="25">
        <f>BQG11</f>
        <v>0.92613708544846995</v>
      </c>
      <c r="BQL11" s="25">
        <f>BQG11</f>
        <v>0.92613708544846995</v>
      </c>
      <c r="BQM11" s="25">
        <f>BQG11</f>
        <v>0.92613708544846995</v>
      </c>
      <c r="BQN11" s="25">
        <v>3.6684632991724998E-4</v>
      </c>
      <c r="BQR11" s="25">
        <f>BQN11</f>
        <v>3.6684632991724998E-4</v>
      </c>
      <c r="BQS11" s="25">
        <f>BQN11</f>
        <v>3.6684632991724998E-4</v>
      </c>
      <c r="BQT11" s="25">
        <f>BQN11</f>
        <v>3.6684632991724998E-4</v>
      </c>
      <c r="BQU11" s="25">
        <v>4.6155508515176997</v>
      </c>
      <c r="BQY11" s="25">
        <f>BQU11</f>
        <v>4.6155508515176997</v>
      </c>
      <c r="BQZ11" s="25">
        <f>BQU11</f>
        <v>4.6155508515176997</v>
      </c>
      <c r="BRA11" s="25">
        <f>BQU11</f>
        <v>4.6155508515176997</v>
      </c>
      <c r="BRB11" s="25">
        <v>1.2365859857896999</v>
      </c>
      <c r="BRF11" s="25">
        <f>BRB11</f>
        <v>1.2365859857896999</v>
      </c>
      <c r="BRG11" s="25">
        <f>BRB11</f>
        <v>1.2365859857896999</v>
      </c>
      <c r="BRH11" s="25">
        <f>BRB11</f>
        <v>1.2365859857896999</v>
      </c>
      <c r="BRI11" s="25">
        <v>5.7489811693713002E-4</v>
      </c>
      <c r="BRM11" s="25">
        <f>BRI11</f>
        <v>5.7489811693713002E-4</v>
      </c>
      <c r="BRN11" s="25">
        <f>BRI11</f>
        <v>5.7489811693713002E-4</v>
      </c>
      <c r="BRO11" s="25">
        <f>BRI11</f>
        <v>5.7489811693713002E-4</v>
      </c>
      <c r="BRP11" s="25">
        <v>3.1050173983309</v>
      </c>
      <c r="BRT11" s="25">
        <f>BRP11</f>
        <v>3.1050173983309</v>
      </c>
      <c r="BRU11" s="25">
        <f>BRP11</f>
        <v>3.1050173983309</v>
      </c>
      <c r="BRV11" s="25">
        <f>BRP11</f>
        <v>3.1050173983309</v>
      </c>
      <c r="BRW11" s="25">
        <v>0.73022520856711004</v>
      </c>
      <c r="BSA11" s="25">
        <f>BRW11</f>
        <v>0.73022520856711004</v>
      </c>
      <c r="BSB11" s="25">
        <f>BRW11</f>
        <v>0.73022520856711004</v>
      </c>
      <c r="BSC11" s="25">
        <f>BRW11</f>
        <v>0.73022520856711004</v>
      </c>
      <c r="BSD11" s="25">
        <v>3.6916566627655999E-4</v>
      </c>
      <c r="BSH11" s="25">
        <f>BSD11</f>
        <v>3.6916566627655999E-4</v>
      </c>
      <c r="BSI11" s="25">
        <f>BSD11</f>
        <v>3.6916566627655999E-4</v>
      </c>
      <c r="BSJ11" s="25">
        <f>BSD11</f>
        <v>3.6916566627655999E-4</v>
      </c>
      <c r="BSK11" s="25">
        <v>4.7561051941725001</v>
      </c>
      <c r="BSO11" s="25">
        <f>BSK11</f>
        <v>4.7561051941725001</v>
      </c>
      <c r="BSP11" s="25">
        <f>BSK11</f>
        <v>4.7561051941725001</v>
      </c>
      <c r="BSQ11" s="25">
        <f>BSK11</f>
        <v>4.7561051941725001</v>
      </c>
      <c r="BSR11" s="25">
        <v>1.1295129023706001</v>
      </c>
      <c r="BSV11" s="25">
        <f>BSR11</f>
        <v>1.1295129023706001</v>
      </c>
      <c r="BSW11" s="25">
        <f>BSR11</f>
        <v>1.1295129023706001</v>
      </c>
      <c r="BSX11" s="25">
        <f>BSR11</f>
        <v>1.1295129023706001</v>
      </c>
      <c r="BSY11" s="25">
        <v>5.5414938058774999E-4</v>
      </c>
      <c r="BTC11" s="25">
        <f>BSY11</f>
        <v>5.5414938058774999E-4</v>
      </c>
      <c r="BTD11" s="25">
        <f>BSY11</f>
        <v>5.5414938058774999E-4</v>
      </c>
      <c r="BTE11" s="25">
        <f>BSY11</f>
        <v>5.5414938058774999E-4</v>
      </c>
      <c r="BTF11" s="25">
        <v>3.1576491660638002</v>
      </c>
      <c r="BTJ11" s="25">
        <f>BTF11</f>
        <v>3.1576491660638002</v>
      </c>
      <c r="BTK11" s="25">
        <f>BTF11</f>
        <v>3.1576491660638002</v>
      </c>
      <c r="BTL11" s="25">
        <f>BTF11</f>
        <v>3.1576491660638002</v>
      </c>
      <c r="BTM11" s="25">
        <v>0.95952284897337003</v>
      </c>
      <c r="BTQ11" s="25">
        <f>BTM11</f>
        <v>0.95952284897337003</v>
      </c>
      <c r="BTR11" s="25">
        <f>BTM11</f>
        <v>0.95952284897337003</v>
      </c>
      <c r="BTS11" s="25">
        <f>BTM11</f>
        <v>0.95952284897337003</v>
      </c>
      <c r="BTT11" s="25">
        <v>3.5719315268697001E-4</v>
      </c>
      <c r="BTX11" s="25">
        <f>BTT11</f>
        <v>3.5719315268697001E-4</v>
      </c>
      <c r="BTY11" s="25">
        <f>BTT11</f>
        <v>3.5719315268697001E-4</v>
      </c>
      <c r="BTZ11" s="25">
        <f>BTT11</f>
        <v>3.5719315268697001E-4</v>
      </c>
      <c r="BUA11" s="25">
        <v>4.7564726295505997</v>
      </c>
      <c r="BUE11" s="25">
        <f>BUA11</f>
        <v>4.7564726295505997</v>
      </c>
      <c r="BUF11" s="25">
        <f>BUA11</f>
        <v>4.7564726295505997</v>
      </c>
      <c r="BUG11" s="25">
        <f>BUA11</f>
        <v>4.7564726295505997</v>
      </c>
      <c r="BUH11" s="25">
        <v>1.0831951275481</v>
      </c>
      <c r="BUL11" s="25">
        <f>BUH11</f>
        <v>1.0831951275481</v>
      </c>
      <c r="BUM11" s="25">
        <f>BUH11</f>
        <v>1.0831951275481</v>
      </c>
      <c r="BUN11" s="25">
        <f>BUH11</f>
        <v>1.0831951275481</v>
      </c>
      <c r="BUO11" s="25">
        <v>5.6455221565020002E-4</v>
      </c>
      <c r="BUS11" s="25">
        <f>BUO11</f>
        <v>5.6455221565020002E-4</v>
      </c>
      <c r="BUT11" s="25">
        <f>BUO11</f>
        <v>5.6455221565020002E-4</v>
      </c>
      <c r="BUU11" s="25">
        <f>BUO11</f>
        <v>5.6455221565020002E-4</v>
      </c>
      <c r="BUV11" s="25">
        <v>3.1550098717444</v>
      </c>
      <c r="BUZ11" s="25">
        <f>BUV11</f>
        <v>3.1550098717444</v>
      </c>
      <c r="BVA11" s="25">
        <f>BUV11</f>
        <v>3.1550098717444</v>
      </c>
      <c r="BVB11" s="25">
        <f>BUV11</f>
        <v>3.1550098717444</v>
      </c>
      <c r="BVC11" s="25">
        <v>0.9306290704115</v>
      </c>
      <c r="BVG11" s="25">
        <f>BVC11</f>
        <v>0.9306290704115</v>
      </c>
      <c r="BVH11" s="25">
        <f>BVC11</f>
        <v>0.9306290704115</v>
      </c>
      <c r="BVI11" s="25">
        <f>BVC11</f>
        <v>0.9306290704115</v>
      </c>
      <c r="BVJ11" s="25">
        <v>3.7326457455118001E-4</v>
      </c>
      <c r="BVN11" s="25">
        <f>BVJ11</f>
        <v>3.7326457455118001E-4</v>
      </c>
      <c r="BVO11" s="25">
        <f>BVJ11</f>
        <v>3.7326457455118001E-4</v>
      </c>
      <c r="BVP11" s="25">
        <f>BVJ11</f>
        <v>3.7326457455118001E-4</v>
      </c>
      <c r="BVQ11" s="25">
        <v>4.7232012332020998</v>
      </c>
      <c r="BVU11" s="25">
        <f>BVQ11</f>
        <v>4.7232012332020998</v>
      </c>
      <c r="BVV11" s="25">
        <f>BVQ11</f>
        <v>4.7232012332020998</v>
      </c>
      <c r="BVW11" s="25">
        <f>BVQ11</f>
        <v>4.7232012332020998</v>
      </c>
      <c r="BVX11" s="25">
        <v>1.5700121358268999</v>
      </c>
      <c r="BWB11" s="25">
        <f>BVX11</f>
        <v>1.5700121358268999</v>
      </c>
      <c r="BWC11" s="25">
        <f>BVX11</f>
        <v>1.5700121358268999</v>
      </c>
      <c r="BWD11" s="25">
        <f>BVX11</f>
        <v>1.5700121358268999</v>
      </c>
      <c r="BWE11" s="25">
        <v>6.0020186661156004E-4</v>
      </c>
      <c r="BWI11" s="25">
        <f>BWE11</f>
        <v>6.0020186661156004E-4</v>
      </c>
      <c r="BWJ11" s="25">
        <f>BWE11</f>
        <v>6.0020186661156004E-4</v>
      </c>
      <c r="BWK11" s="25">
        <f>BWE11</f>
        <v>6.0020186661156004E-4</v>
      </c>
      <c r="BWL11" s="25">
        <v>3.1420272469907999</v>
      </c>
      <c r="BWP11" s="25">
        <f>BWL11</f>
        <v>3.1420272469907999</v>
      </c>
      <c r="BWQ11" s="25">
        <f>BWL11</f>
        <v>3.1420272469907999</v>
      </c>
      <c r="BWR11" s="25">
        <f>BWL11</f>
        <v>3.1420272469907999</v>
      </c>
      <c r="BWS11" s="25">
        <v>0.90037435847039005</v>
      </c>
      <c r="BWW11" s="25">
        <f>BWS11</f>
        <v>0.90037435847039005</v>
      </c>
      <c r="BWX11" s="25">
        <f>BWS11</f>
        <v>0.90037435847039005</v>
      </c>
      <c r="BWY11" s="25">
        <f>BWS11</f>
        <v>0.90037435847039005</v>
      </c>
      <c r="BWZ11" s="25">
        <v>3.8151531954860001E-4</v>
      </c>
      <c r="BXD11" s="25">
        <f>BWZ11</f>
        <v>3.8151531954860001E-4</v>
      </c>
      <c r="BXE11" s="25">
        <f>BWZ11</f>
        <v>3.8151531954860001E-4</v>
      </c>
      <c r="BXF11" s="25">
        <f>BWZ11</f>
        <v>3.8151531954860001E-4</v>
      </c>
      <c r="BXG11" s="25">
        <v>4.8454948326432996</v>
      </c>
      <c r="BXK11" s="25">
        <f>BXG11</f>
        <v>4.8454948326432996</v>
      </c>
      <c r="BXL11" s="25">
        <f>BXG11</f>
        <v>4.8454948326432996</v>
      </c>
      <c r="BXM11" s="25">
        <f>BXG11</f>
        <v>4.8454948326432996</v>
      </c>
      <c r="BXN11" s="25">
        <v>1.1195106415703</v>
      </c>
      <c r="BXR11" s="25">
        <f>BXN11</f>
        <v>1.1195106415703</v>
      </c>
      <c r="BXS11" s="25">
        <f>BXN11</f>
        <v>1.1195106415703</v>
      </c>
      <c r="BXT11" s="25">
        <f>BXN11</f>
        <v>1.1195106415703</v>
      </c>
      <c r="BXU11" s="25">
        <v>5.8137031137306004E-4</v>
      </c>
      <c r="BXY11" s="25">
        <f>BXU11</f>
        <v>5.8137031137306004E-4</v>
      </c>
      <c r="BXZ11" s="25">
        <f>BXU11</f>
        <v>5.8137031137306004E-4</v>
      </c>
      <c r="BYA11" s="25">
        <f>BXU11</f>
        <v>5.8137031137306004E-4</v>
      </c>
      <c r="BYB11" s="25">
        <v>3.1979614536668</v>
      </c>
      <c r="BYF11" s="25">
        <f>BYB11</f>
        <v>3.1979614536668</v>
      </c>
      <c r="BYG11" s="25">
        <f>BYB11</f>
        <v>3.1979614536668</v>
      </c>
      <c r="BYH11" s="25">
        <f>BYB11</f>
        <v>3.1979614536668</v>
      </c>
      <c r="BYI11" s="25">
        <v>0.88521397972094995</v>
      </c>
      <c r="BYM11" s="25">
        <f>BYI11</f>
        <v>0.88521397972094995</v>
      </c>
      <c r="BYN11" s="25">
        <f>BYI11</f>
        <v>0.88521397972094995</v>
      </c>
      <c r="BYO11" s="25">
        <f>BYI11</f>
        <v>0.88521397972094995</v>
      </c>
      <c r="BYP11" s="25">
        <v>3.8452046144630002E-4</v>
      </c>
      <c r="BYT11" s="25">
        <f>BYP11</f>
        <v>3.8452046144630002E-4</v>
      </c>
      <c r="BYU11" s="25">
        <f>BYP11</f>
        <v>3.8452046144630002E-4</v>
      </c>
      <c r="BYV11" s="25">
        <f>BYP11</f>
        <v>3.8452046144630002E-4</v>
      </c>
    </row>
    <row r="12" spans="1:2024" x14ac:dyDescent="0.3">
      <c r="F12" s="13" t="s">
        <v>132</v>
      </c>
      <c r="G12" s="13" t="s">
        <v>130</v>
      </c>
      <c r="H12" s="82" t="s">
        <v>61</v>
      </c>
      <c r="I12" s="15"/>
      <c r="J12" s="15"/>
      <c r="K12" s="15"/>
      <c r="L12" s="15"/>
      <c r="M12" s="74" t="s">
        <v>132</v>
      </c>
      <c r="N12" s="74" t="s">
        <v>130</v>
      </c>
      <c r="O12" s="15" t="s">
        <v>61</v>
      </c>
      <c r="P12" s="15"/>
      <c r="Q12" s="15"/>
      <c r="R12" s="15"/>
      <c r="S12" s="15"/>
      <c r="T12" s="74" t="s">
        <v>132</v>
      </c>
      <c r="U12" s="74" t="s">
        <v>130</v>
      </c>
      <c r="V12" s="15" t="s">
        <v>61</v>
      </c>
      <c r="W12" s="15"/>
      <c r="X12" s="15"/>
      <c r="Y12" s="15"/>
      <c r="Z12" s="15"/>
      <c r="AA12" s="15" t="s">
        <v>132</v>
      </c>
      <c r="AB12" s="15" t="s">
        <v>130</v>
      </c>
      <c r="AC12" s="53" t="s">
        <v>61</v>
      </c>
      <c r="AH12" s="15" t="s">
        <v>132</v>
      </c>
      <c r="AI12" s="15" t="s">
        <v>130</v>
      </c>
      <c r="AJ12" s="53" t="s">
        <v>61</v>
      </c>
      <c r="AO12" t="s">
        <v>132</v>
      </c>
      <c r="AP12" t="s">
        <v>130</v>
      </c>
      <c r="AQ12" s="53" t="s">
        <v>61</v>
      </c>
      <c r="AV12" t="s">
        <v>132</v>
      </c>
      <c r="AW12" t="s">
        <v>130</v>
      </c>
      <c r="AX12" s="53" t="s">
        <v>61</v>
      </c>
      <c r="BC12" t="s">
        <v>132</v>
      </c>
      <c r="BD12" t="s">
        <v>130</v>
      </c>
      <c r="BE12" s="53" t="s">
        <v>61</v>
      </c>
      <c r="BJ12" t="s">
        <v>132</v>
      </c>
      <c r="BK12" t="s">
        <v>130</v>
      </c>
      <c r="BL12" s="53" t="s">
        <v>61</v>
      </c>
      <c r="BQ12" t="s">
        <v>132</v>
      </c>
      <c r="BR12" t="s">
        <v>130</v>
      </c>
      <c r="BS12" s="53" t="s">
        <v>61</v>
      </c>
      <c r="BX12" t="s">
        <v>132</v>
      </c>
      <c r="BY12" t="s">
        <v>130</v>
      </c>
      <c r="BZ12" s="53" t="s">
        <v>61</v>
      </c>
      <c r="CE12" t="s">
        <v>132</v>
      </c>
      <c r="CF12" t="s">
        <v>130</v>
      </c>
      <c r="CG12" s="53" t="s">
        <v>61</v>
      </c>
      <c r="CL12" t="s">
        <v>132</v>
      </c>
      <c r="CM12" t="s">
        <v>130</v>
      </c>
      <c r="CN12" s="53" t="s">
        <v>61</v>
      </c>
      <c r="CS12" t="s">
        <v>132</v>
      </c>
      <c r="CT12" t="s">
        <v>130</v>
      </c>
      <c r="CU12" s="53" t="s">
        <v>61</v>
      </c>
      <c r="CZ12" t="s">
        <v>132</v>
      </c>
      <c r="DA12" t="s">
        <v>130</v>
      </c>
      <c r="DB12" s="53" t="s">
        <v>61</v>
      </c>
      <c r="DG12" t="s">
        <v>132</v>
      </c>
      <c r="DH12" t="s">
        <v>130</v>
      </c>
      <c r="DI12" s="53" t="s">
        <v>61</v>
      </c>
      <c r="DN12" t="s">
        <v>132</v>
      </c>
      <c r="DO12" t="s">
        <v>130</v>
      </c>
      <c r="DP12" s="53" t="s">
        <v>61</v>
      </c>
      <c r="DU12" t="s">
        <v>132</v>
      </c>
      <c r="DV12" t="s">
        <v>130</v>
      </c>
      <c r="DW12" s="53" t="s">
        <v>61</v>
      </c>
      <c r="EB12" t="s">
        <v>132</v>
      </c>
      <c r="EC12" t="s">
        <v>130</v>
      </c>
      <c r="ED12" s="53" t="s">
        <v>61</v>
      </c>
      <c r="EI12" t="s">
        <v>132</v>
      </c>
      <c r="EJ12" t="s">
        <v>130</v>
      </c>
      <c r="EK12" s="53" t="s">
        <v>61</v>
      </c>
      <c r="EP12" t="s">
        <v>132</v>
      </c>
      <c r="EQ12" t="s">
        <v>130</v>
      </c>
      <c r="ER12" s="53" t="s">
        <v>61</v>
      </c>
      <c r="EW12" t="s">
        <v>132</v>
      </c>
      <c r="EX12" t="s">
        <v>130</v>
      </c>
      <c r="EY12" s="53" t="s">
        <v>61</v>
      </c>
      <c r="FD12" t="s">
        <v>132</v>
      </c>
      <c r="FE12" t="s">
        <v>130</v>
      </c>
      <c r="FF12" s="53" t="s">
        <v>61</v>
      </c>
      <c r="FK12" t="s">
        <v>132</v>
      </c>
      <c r="FL12" t="s">
        <v>130</v>
      </c>
      <c r="FM12" s="53" t="s">
        <v>61</v>
      </c>
      <c r="FR12" t="s">
        <v>132</v>
      </c>
      <c r="FS12" t="s">
        <v>130</v>
      </c>
      <c r="FT12" s="53" t="s">
        <v>61</v>
      </c>
      <c r="FY12" t="s">
        <v>132</v>
      </c>
      <c r="FZ12" t="s">
        <v>130</v>
      </c>
      <c r="GA12" s="53" t="s">
        <v>61</v>
      </c>
      <c r="GF12" t="s">
        <v>132</v>
      </c>
      <c r="GG12" t="s">
        <v>130</v>
      </c>
      <c r="GH12" s="53" t="s">
        <v>61</v>
      </c>
      <c r="GM12" t="s">
        <v>132</v>
      </c>
      <c r="GN12" t="s">
        <v>130</v>
      </c>
      <c r="GO12" s="53" t="s">
        <v>61</v>
      </c>
      <c r="GT12" t="s">
        <v>132</v>
      </c>
      <c r="GU12" t="s">
        <v>130</v>
      </c>
      <c r="GV12" s="53" t="s">
        <v>61</v>
      </c>
      <c r="HA12" t="s">
        <v>132</v>
      </c>
      <c r="HB12" t="s">
        <v>130</v>
      </c>
      <c r="HC12" s="53" t="s">
        <v>61</v>
      </c>
      <c r="HH12" t="s">
        <v>132</v>
      </c>
      <c r="HI12" t="s">
        <v>130</v>
      </c>
      <c r="HJ12" s="53" t="s">
        <v>61</v>
      </c>
      <c r="HO12" t="s">
        <v>132</v>
      </c>
      <c r="HP12" t="s">
        <v>130</v>
      </c>
      <c r="HQ12" s="53" t="s">
        <v>61</v>
      </c>
      <c r="HV12" t="s">
        <v>132</v>
      </c>
      <c r="HW12" t="s">
        <v>130</v>
      </c>
      <c r="HX12" s="53" t="s">
        <v>61</v>
      </c>
      <c r="IC12" t="s">
        <v>132</v>
      </c>
      <c r="ID12" t="s">
        <v>130</v>
      </c>
      <c r="IE12" s="53" t="s">
        <v>61</v>
      </c>
      <c r="IJ12" t="s">
        <v>132</v>
      </c>
      <c r="IK12" t="s">
        <v>130</v>
      </c>
      <c r="IL12" s="53" t="s">
        <v>61</v>
      </c>
      <c r="IQ12" t="s">
        <v>132</v>
      </c>
      <c r="IR12" t="s">
        <v>130</v>
      </c>
      <c r="IS12" s="53" t="s">
        <v>61</v>
      </c>
      <c r="IX12" t="s">
        <v>132</v>
      </c>
      <c r="IY12" t="s">
        <v>130</v>
      </c>
      <c r="IZ12" s="53" t="s">
        <v>61</v>
      </c>
      <c r="JE12" s="24" t="s">
        <v>132</v>
      </c>
      <c r="JF12" s="24" t="s">
        <v>130</v>
      </c>
      <c r="JG12" s="24" t="s">
        <v>61</v>
      </c>
      <c r="JL12" s="24" t="s">
        <v>132</v>
      </c>
      <c r="JM12" s="24" t="s">
        <v>130</v>
      </c>
      <c r="JN12" s="24" t="s">
        <v>61</v>
      </c>
      <c r="JS12" s="24" t="s">
        <v>132</v>
      </c>
      <c r="JT12" s="24" t="s">
        <v>130</v>
      </c>
      <c r="JU12" s="24" t="s">
        <v>61</v>
      </c>
      <c r="JZ12" s="24" t="s">
        <v>132</v>
      </c>
      <c r="KA12" s="24" t="s">
        <v>130</v>
      </c>
      <c r="KB12" s="24" t="s">
        <v>61</v>
      </c>
      <c r="KG12" s="24" t="s">
        <v>132</v>
      </c>
      <c r="KH12" s="24" t="s">
        <v>130</v>
      </c>
      <c r="KI12" s="24" t="s">
        <v>61</v>
      </c>
      <c r="KN12" s="24" t="s">
        <v>132</v>
      </c>
      <c r="KO12" s="24" t="s">
        <v>130</v>
      </c>
      <c r="KP12" s="24" t="s">
        <v>61</v>
      </c>
      <c r="KU12" s="24" t="s">
        <v>132</v>
      </c>
      <c r="KV12" s="24" t="s">
        <v>130</v>
      </c>
      <c r="KW12" s="24" t="s">
        <v>61</v>
      </c>
      <c r="LB12" s="24" t="s">
        <v>132</v>
      </c>
      <c r="LC12" s="24" t="s">
        <v>130</v>
      </c>
      <c r="LD12" s="24" t="s">
        <v>61</v>
      </c>
      <c r="LI12" s="24" t="s">
        <v>132</v>
      </c>
      <c r="LJ12" s="24" t="s">
        <v>130</v>
      </c>
      <c r="LK12" s="24" t="s">
        <v>61</v>
      </c>
      <c r="LP12" s="24" t="s">
        <v>132</v>
      </c>
      <c r="LQ12" s="24" t="s">
        <v>130</v>
      </c>
      <c r="LR12" s="24" t="s">
        <v>61</v>
      </c>
      <c r="LW12" s="24" t="s">
        <v>132</v>
      </c>
      <c r="LX12" s="24" t="s">
        <v>130</v>
      </c>
      <c r="LY12" s="24" t="s">
        <v>61</v>
      </c>
      <c r="MD12" s="24" t="s">
        <v>132</v>
      </c>
      <c r="ME12" s="24" t="s">
        <v>130</v>
      </c>
      <c r="MF12" s="24" t="s">
        <v>61</v>
      </c>
      <c r="MK12" s="24" t="s">
        <v>132</v>
      </c>
      <c r="ML12" s="24" t="s">
        <v>130</v>
      </c>
      <c r="MM12" s="24" t="s">
        <v>61</v>
      </c>
      <c r="MR12" s="24" t="s">
        <v>132</v>
      </c>
      <c r="MS12" s="24" t="s">
        <v>130</v>
      </c>
      <c r="MT12" s="24" t="s">
        <v>61</v>
      </c>
      <c r="MY12" s="24" t="s">
        <v>132</v>
      </c>
      <c r="MZ12" s="24" t="s">
        <v>130</v>
      </c>
      <c r="NA12" s="24" t="s">
        <v>61</v>
      </c>
      <c r="NF12" s="24" t="s">
        <v>132</v>
      </c>
      <c r="NG12" s="24" t="s">
        <v>130</v>
      </c>
      <c r="NH12" s="24" t="s">
        <v>61</v>
      </c>
      <c r="NM12" s="24" t="s">
        <v>132</v>
      </c>
      <c r="NN12" s="24" t="s">
        <v>130</v>
      </c>
      <c r="NO12" s="24" t="s">
        <v>61</v>
      </c>
      <c r="NT12" s="24" t="s">
        <v>132</v>
      </c>
      <c r="NU12" s="24" t="s">
        <v>130</v>
      </c>
      <c r="NV12" s="24" t="s">
        <v>61</v>
      </c>
      <c r="OA12" s="24" t="s">
        <v>132</v>
      </c>
      <c r="OB12" s="24" t="s">
        <v>130</v>
      </c>
      <c r="OC12" s="24" t="s">
        <v>61</v>
      </c>
      <c r="OH12" s="24" t="s">
        <v>132</v>
      </c>
      <c r="OI12" s="24" t="s">
        <v>130</v>
      </c>
      <c r="OJ12" s="24" t="s">
        <v>61</v>
      </c>
      <c r="OO12" s="24" t="s">
        <v>132</v>
      </c>
      <c r="OP12" s="24" t="s">
        <v>130</v>
      </c>
      <c r="OQ12" s="24" t="s">
        <v>61</v>
      </c>
      <c r="OV12" s="24" t="s">
        <v>132</v>
      </c>
      <c r="OW12" s="24" t="s">
        <v>130</v>
      </c>
      <c r="OX12" s="24" t="s">
        <v>61</v>
      </c>
      <c r="PC12" s="24" t="s">
        <v>132</v>
      </c>
      <c r="PD12" s="24" t="s">
        <v>130</v>
      </c>
      <c r="PE12" s="24" t="s">
        <v>61</v>
      </c>
      <c r="PJ12" s="24" t="s">
        <v>132</v>
      </c>
      <c r="PK12" s="24" t="s">
        <v>130</v>
      </c>
      <c r="PL12" s="24" t="s">
        <v>61</v>
      </c>
      <c r="PQ12" s="24" t="s">
        <v>132</v>
      </c>
      <c r="PR12" s="24" t="s">
        <v>130</v>
      </c>
      <c r="PS12" s="24" t="s">
        <v>61</v>
      </c>
      <c r="PX12" s="24" t="s">
        <v>132</v>
      </c>
      <c r="PY12" s="24" t="s">
        <v>130</v>
      </c>
      <c r="PZ12" s="24" t="s">
        <v>61</v>
      </c>
      <c r="QE12" s="24" t="s">
        <v>132</v>
      </c>
      <c r="QF12" s="24" t="s">
        <v>130</v>
      </c>
      <c r="QG12" s="24" t="s">
        <v>61</v>
      </c>
      <c r="QL12" s="24" t="s">
        <v>132</v>
      </c>
      <c r="QM12" s="24" t="s">
        <v>130</v>
      </c>
      <c r="QN12" s="24" t="s">
        <v>61</v>
      </c>
      <c r="QS12" s="24" t="s">
        <v>132</v>
      </c>
      <c r="QT12" s="24" t="s">
        <v>130</v>
      </c>
      <c r="QU12" s="24" t="s">
        <v>61</v>
      </c>
      <c r="QZ12" s="24" t="s">
        <v>132</v>
      </c>
      <c r="RA12" s="24" t="s">
        <v>130</v>
      </c>
      <c r="RB12" s="24" t="s">
        <v>61</v>
      </c>
      <c r="RG12" s="24" t="s">
        <v>132</v>
      </c>
      <c r="RH12" s="24" t="s">
        <v>130</v>
      </c>
      <c r="RI12" s="24" t="s">
        <v>61</v>
      </c>
      <c r="RN12" s="24" t="s">
        <v>132</v>
      </c>
      <c r="RO12" s="24" t="s">
        <v>130</v>
      </c>
      <c r="RP12" s="24" t="s">
        <v>61</v>
      </c>
      <c r="RU12" s="24" t="s">
        <v>132</v>
      </c>
      <c r="RV12" s="24" t="s">
        <v>130</v>
      </c>
      <c r="RW12" s="24" t="s">
        <v>61</v>
      </c>
      <c r="SB12" s="24" t="s">
        <v>132</v>
      </c>
      <c r="SC12" s="24" t="s">
        <v>130</v>
      </c>
      <c r="SD12" s="24" t="s">
        <v>61</v>
      </c>
      <c r="SI12" s="24" t="s">
        <v>132</v>
      </c>
      <c r="SJ12" s="24" t="s">
        <v>130</v>
      </c>
      <c r="SK12" s="24" t="s">
        <v>61</v>
      </c>
      <c r="SP12" s="24" t="s">
        <v>132</v>
      </c>
      <c r="SQ12" s="24" t="s">
        <v>130</v>
      </c>
      <c r="SR12" s="24" t="s">
        <v>61</v>
      </c>
      <c r="SW12" s="24" t="s">
        <v>132</v>
      </c>
      <c r="SX12" s="24" t="s">
        <v>130</v>
      </c>
      <c r="SY12" s="24" t="s">
        <v>61</v>
      </c>
      <c r="TD12" s="24" t="s">
        <v>132</v>
      </c>
      <c r="TE12" s="24" t="s">
        <v>130</v>
      </c>
      <c r="TF12" s="24" t="s">
        <v>61</v>
      </c>
      <c r="TK12" s="24" t="s">
        <v>132</v>
      </c>
      <c r="TL12" s="24" t="s">
        <v>130</v>
      </c>
      <c r="TM12" s="24" t="s">
        <v>61</v>
      </c>
      <c r="TR12" s="24" t="s">
        <v>132</v>
      </c>
      <c r="TS12" s="24" t="s">
        <v>130</v>
      </c>
      <c r="TT12" s="24" t="s">
        <v>61</v>
      </c>
      <c r="TY12" s="24" t="s">
        <v>132</v>
      </c>
      <c r="TZ12" s="24" t="s">
        <v>130</v>
      </c>
      <c r="UA12" s="24" t="s">
        <v>61</v>
      </c>
      <c r="UF12" s="24" t="s">
        <v>132</v>
      </c>
      <c r="UG12" s="24" t="s">
        <v>130</v>
      </c>
      <c r="UH12" s="24" t="s">
        <v>61</v>
      </c>
      <c r="UM12" s="24" t="s">
        <v>132</v>
      </c>
      <c r="UN12" s="24" t="s">
        <v>130</v>
      </c>
      <c r="UO12" s="24" t="s">
        <v>61</v>
      </c>
      <c r="UT12" s="24" t="s">
        <v>132</v>
      </c>
      <c r="UU12" s="24" t="s">
        <v>130</v>
      </c>
      <c r="UV12" s="24" t="s">
        <v>61</v>
      </c>
      <c r="VA12" s="24" t="s">
        <v>132</v>
      </c>
      <c r="VB12" s="24" t="s">
        <v>130</v>
      </c>
      <c r="VC12" s="24" t="s">
        <v>61</v>
      </c>
      <c r="VH12" s="24" t="s">
        <v>132</v>
      </c>
      <c r="VI12" s="24" t="s">
        <v>130</v>
      </c>
      <c r="VJ12" s="24" t="s">
        <v>61</v>
      </c>
      <c r="VO12" s="24" t="s">
        <v>132</v>
      </c>
      <c r="VP12" s="24" t="s">
        <v>130</v>
      </c>
      <c r="VQ12" s="24" t="s">
        <v>61</v>
      </c>
      <c r="VV12" s="24" t="s">
        <v>132</v>
      </c>
      <c r="VW12" s="24" t="s">
        <v>130</v>
      </c>
      <c r="VX12" s="24" t="s">
        <v>61</v>
      </c>
      <c r="WC12" s="24" t="s">
        <v>132</v>
      </c>
      <c r="WD12" s="24" t="s">
        <v>130</v>
      </c>
      <c r="WE12" s="24" t="s">
        <v>61</v>
      </c>
      <c r="WJ12" s="24" t="s">
        <v>132</v>
      </c>
      <c r="WK12" s="24" t="s">
        <v>130</v>
      </c>
      <c r="WL12" s="24" t="s">
        <v>61</v>
      </c>
      <c r="WQ12" s="24" t="s">
        <v>132</v>
      </c>
      <c r="WR12" s="24" t="s">
        <v>130</v>
      </c>
      <c r="WS12" s="24" t="s">
        <v>61</v>
      </c>
      <c r="WX12" s="24" t="s">
        <v>132</v>
      </c>
      <c r="WY12" s="24" t="s">
        <v>130</v>
      </c>
      <c r="WZ12" s="24" t="s">
        <v>61</v>
      </c>
      <c r="XE12" s="24" t="s">
        <v>132</v>
      </c>
      <c r="XF12" s="24" t="s">
        <v>130</v>
      </c>
      <c r="XG12" s="24" t="s">
        <v>61</v>
      </c>
      <c r="XL12" s="24" t="s">
        <v>132</v>
      </c>
      <c r="XM12" s="24" t="s">
        <v>130</v>
      </c>
      <c r="XN12" s="24" t="s">
        <v>61</v>
      </c>
      <c r="XS12" s="24" t="s">
        <v>132</v>
      </c>
      <c r="XT12" s="24" t="s">
        <v>130</v>
      </c>
      <c r="XU12" s="24" t="s">
        <v>61</v>
      </c>
      <c r="XZ12" s="24" t="s">
        <v>132</v>
      </c>
      <c r="YA12" s="24" t="s">
        <v>130</v>
      </c>
      <c r="YB12" s="24" t="s">
        <v>61</v>
      </c>
      <c r="YG12" s="24" t="s">
        <v>132</v>
      </c>
      <c r="YH12" s="24" t="s">
        <v>130</v>
      </c>
      <c r="YI12" s="24" t="s">
        <v>61</v>
      </c>
      <c r="YN12" s="24" t="s">
        <v>132</v>
      </c>
      <c r="YO12" s="24" t="s">
        <v>130</v>
      </c>
      <c r="YP12" s="24" t="s">
        <v>61</v>
      </c>
      <c r="YU12" s="24" t="s">
        <v>132</v>
      </c>
      <c r="YV12" s="24" t="s">
        <v>130</v>
      </c>
      <c r="YW12" s="24" t="s">
        <v>61</v>
      </c>
      <c r="ZB12" s="24" t="s">
        <v>132</v>
      </c>
      <c r="ZC12" s="24" t="s">
        <v>130</v>
      </c>
      <c r="ZD12" s="24" t="s">
        <v>61</v>
      </c>
      <c r="ZI12" s="24" t="s">
        <v>132</v>
      </c>
      <c r="ZJ12" s="24" t="s">
        <v>130</v>
      </c>
      <c r="ZK12" s="24" t="s">
        <v>61</v>
      </c>
      <c r="ZP12" s="24" t="s">
        <v>132</v>
      </c>
      <c r="ZQ12" s="24" t="s">
        <v>130</v>
      </c>
      <c r="ZR12" s="24" t="s">
        <v>61</v>
      </c>
      <c r="ZW12" s="24" t="s">
        <v>132</v>
      </c>
      <c r="ZX12" s="24" t="s">
        <v>130</v>
      </c>
      <c r="ZY12" s="24" t="s">
        <v>61</v>
      </c>
      <c r="AAD12" s="24" t="s">
        <v>132</v>
      </c>
      <c r="AAE12" s="24" t="s">
        <v>130</v>
      </c>
      <c r="AAF12" s="24" t="s">
        <v>61</v>
      </c>
      <c r="AAK12" s="24" t="s">
        <v>132</v>
      </c>
      <c r="AAL12" s="24" t="s">
        <v>130</v>
      </c>
      <c r="AAM12" s="24" t="s">
        <v>61</v>
      </c>
      <c r="AAR12" s="24" t="s">
        <v>132</v>
      </c>
      <c r="AAS12" s="24" t="s">
        <v>130</v>
      </c>
      <c r="AAT12" s="24" t="s">
        <v>61</v>
      </c>
      <c r="AAY12" s="24" t="s">
        <v>132</v>
      </c>
      <c r="AAZ12" s="24" t="s">
        <v>130</v>
      </c>
      <c r="ABA12" s="24" t="s">
        <v>61</v>
      </c>
      <c r="ABF12" s="24" t="s">
        <v>132</v>
      </c>
      <c r="ABG12" s="24" t="s">
        <v>130</v>
      </c>
      <c r="ABH12" s="24" t="s">
        <v>61</v>
      </c>
      <c r="ABM12" s="24" t="s">
        <v>132</v>
      </c>
      <c r="ABN12" s="24" t="s">
        <v>130</v>
      </c>
      <c r="ABO12" s="24" t="s">
        <v>61</v>
      </c>
      <c r="ABT12" s="24" t="s">
        <v>132</v>
      </c>
      <c r="ABU12" s="24" t="s">
        <v>130</v>
      </c>
      <c r="ABV12" s="24" t="s">
        <v>61</v>
      </c>
      <c r="ACA12" s="24" t="s">
        <v>132</v>
      </c>
      <c r="ACB12" s="24" t="s">
        <v>130</v>
      </c>
      <c r="ACC12" s="24" t="s">
        <v>61</v>
      </c>
      <c r="ACH12" s="24" t="s">
        <v>132</v>
      </c>
      <c r="ACI12" s="24" t="s">
        <v>130</v>
      </c>
      <c r="ACJ12" s="24" t="s">
        <v>61</v>
      </c>
      <c r="ACO12" s="24" t="s">
        <v>132</v>
      </c>
      <c r="ACP12" s="24" t="s">
        <v>130</v>
      </c>
      <c r="ACQ12" s="24" t="s">
        <v>61</v>
      </c>
      <c r="ACV12" s="24" t="s">
        <v>132</v>
      </c>
      <c r="ACW12" s="24" t="s">
        <v>130</v>
      </c>
      <c r="ACX12" s="24" t="s">
        <v>61</v>
      </c>
      <c r="ADC12" s="24" t="s">
        <v>132</v>
      </c>
      <c r="ADD12" s="24" t="s">
        <v>130</v>
      </c>
      <c r="ADE12" s="24" t="s">
        <v>61</v>
      </c>
      <c r="ADJ12" s="24" t="s">
        <v>132</v>
      </c>
      <c r="ADK12" s="24" t="s">
        <v>130</v>
      </c>
      <c r="ADL12" s="24" t="s">
        <v>61</v>
      </c>
      <c r="ADQ12" s="24" t="s">
        <v>132</v>
      </c>
      <c r="ADR12" s="24" t="s">
        <v>130</v>
      </c>
      <c r="ADS12" s="24" t="s">
        <v>61</v>
      </c>
      <c r="ADX12" s="24" t="s">
        <v>132</v>
      </c>
      <c r="ADY12" s="24" t="s">
        <v>130</v>
      </c>
      <c r="ADZ12" s="24" t="s">
        <v>61</v>
      </c>
      <c r="AEE12" s="24" t="s">
        <v>132</v>
      </c>
      <c r="AEF12" s="24" t="s">
        <v>130</v>
      </c>
      <c r="AEG12" s="24" t="s">
        <v>61</v>
      </c>
      <c r="AEL12" s="24" t="s">
        <v>132</v>
      </c>
      <c r="AEM12" s="24" t="s">
        <v>130</v>
      </c>
      <c r="AEN12" s="24" t="s">
        <v>61</v>
      </c>
      <c r="AES12" s="24" t="s">
        <v>132</v>
      </c>
      <c r="AET12" s="24" t="s">
        <v>130</v>
      </c>
      <c r="AEU12" s="24" t="s">
        <v>61</v>
      </c>
      <c r="AEZ12" s="24" t="s">
        <v>132</v>
      </c>
      <c r="AFA12" s="24" t="s">
        <v>130</v>
      </c>
      <c r="AFB12" s="24" t="s">
        <v>61</v>
      </c>
      <c r="AFG12" s="24" t="s">
        <v>132</v>
      </c>
      <c r="AFH12" s="24" t="s">
        <v>130</v>
      </c>
      <c r="AFI12" s="24" t="s">
        <v>61</v>
      </c>
      <c r="AFN12" s="24" t="s">
        <v>132</v>
      </c>
      <c r="AFO12" s="24" t="s">
        <v>130</v>
      </c>
      <c r="AFP12" s="24" t="s">
        <v>61</v>
      </c>
      <c r="AFU12" s="24" t="s">
        <v>132</v>
      </c>
      <c r="AFV12" s="24" t="s">
        <v>130</v>
      </c>
      <c r="AFW12" s="24" t="s">
        <v>61</v>
      </c>
      <c r="AGB12" s="24" t="s">
        <v>132</v>
      </c>
      <c r="AGC12" s="24" t="s">
        <v>130</v>
      </c>
      <c r="AGD12" s="24" t="s">
        <v>61</v>
      </c>
      <c r="AGI12" s="24" t="s">
        <v>132</v>
      </c>
      <c r="AGJ12" s="24" t="s">
        <v>130</v>
      </c>
      <c r="AGK12" s="24" t="s">
        <v>61</v>
      </c>
      <c r="AGP12" s="24" t="s">
        <v>132</v>
      </c>
      <c r="AGQ12" s="24" t="s">
        <v>130</v>
      </c>
      <c r="AGR12" s="24" t="s">
        <v>61</v>
      </c>
      <c r="AGW12" s="24" t="s">
        <v>132</v>
      </c>
      <c r="AGX12" s="24" t="s">
        <v>130</v>
      </c>
      <c r="AGY12" s="24" t="s">
        <v>61</v>
      </c>
      <c r="AHD12" s="24" t="s">
        <v>132</v>
      </c>
      <c r="AHE12" s="24" t="s">
        <v>130</v>
      </c>
      <c r="AHF12" s="24" t="s">
        <v>61</v>
      </c>
      <c r="AHK12" s="24" t="s">
        <v>132</v>
      </c>
      <c r="AHL12" s="24" t="s">
        <v>130</v>
      </c>
      <c r="AHM12" s="24" t="s">
        <v>61</v>
      </c>
      <c r="AHR12" s="24" t="s">
        <v>132</v>
      </c>
      <c r="AHS12" s="24" t="s">
        <v>130</v>
      </c>
      <c r="AHT12" s="24" t="s">
        <v>61</v>
      </c>
      <c r="AHY12" s="24" t="s">
        <v>132</v>
      </c>
      <c r="AHZ12" s="24" t="s">
        <v>130</v>
      </c>
      <c r="AIA12" s="24" t="s">
        <v>61</v>
      </c>
      <c r="AIF12" s="24" t="s">
        <v>132</v>
      </c>
      <c r="AIG12" s="24" t="s">
        <v>130</v>
      </c>
      <c r="AIH12" s="24" t="s">
        <v>61</v>
      </c>
      <c r="AIM12" s="24" t="s">
        <v>132</v>
      </c>
      <c r="AIN12" s="24" t="s">
        <v>130</v>
      </c>
      <c r="AIO12" s="24" t="s">
        <v>61</v>
      </c>
      <c r="AIT12" s="24" t="s">
        <v>132</v>
      </c>
      <c r="AIU12" s="24" t="s">
        <v>130</v>
      </c>
      <c r="AIV12" s="24" t="s">
        <v>61</v>
      </c>
      <c r="AJA12" s="24" t="s">
        <v>132</v>
      </c>
      <c r="AJB12" s="24" t="s">
        <v>130</v>
      </c>
      <c r="AJC12" s="24" t="s">
        <v>61</v>
      </c>
      <c r="AJH12" s="24" t="s">
        <v>132</v>
      </c>
      <c r="AJI12" s="24" t="s">
        <v>130</v>
      </c>
      <c r="AJJ12" s="24" t="s">
        <v>61</v>
      </c>
      <c r="AJO12" s="24" t="s">
        <v>132</v>
      </c>
      <c r="AJP12" s="24" t="s">
        <v>130</v>
      </c>
      <c r="AJQ12" s="24" t="s">
        <v>61</v>
      </c>
      <c r="AJV12" s="24" t="s">
        <v>132</v>
      </c>
      <c r="AJW12" s="24" t="s">
        <v>130</v>
      </c>
      <c r="AJX12" s="24" t="s">
        <v>61</v>
      </c>
      <c r="AKC12" s="24" t="s">
        <v>132</v>
      </c>
      <c r="AKD12" s="24" t="s">
        <v>130</v>
      </c>
      <c r="AKE12" s="24" t="s">
        <v>61</v>
      </c>
      <c r="AKJ12" s="24" t="s">
        <v>132</v>
      </c>
      <c r="AKK12" s="24" t="s">
        <v>130</v>
      </c>
      <c r="AKL12" s="24" t="s">
        <v>61</v>
      </c>
      <c r="AKQ12" s="24" t="s">
        <v>132</v>
      </c>
      <c r="AKR12" s="24" t="s">
        <v>130</v>
      </c>
      <c r="AKS12" s="24" t="s">
        <v>61</v>
      </c>
      <c r="AKX12" s="24" t="s">
        <v>132</v>
      </c>
      <c r="AKY12" s="24" t="s">
        <v>130</v>
      </c>
      <c r="AKZ12" s="24" t="s">
        <v>61</v>
      </c>
      <c r="ALE12" s="24" t="s">
        <v>132</v>
      </c>
      <c r="ALF12" s="24" t="s">
        <v>130</v>
      </c>
      <c r="ALG12" s="24" t="s">
        <v>61</v>
      </c>
      <c r="ALL12" s="24" t="s">
        <v>132</v>
      </c>
      <c r="ALM12" s="24" t="s">
        <v>130</v>
      </c>
      <c r="ALN12" s="24" t="s">
        <v>61</v>
      </c>
      <c r="ALS12" s="24" t="s">
        <v>132</v>
      </c>
      <c r="ALT12" s="24" t="s">
        <v>130</v>
      </c>
      <c r="ALU12" s="24" t="s">
        <v>61</v>
      </c>
      <c r="ALZ12" s="24" t="s">
        <v>132</v>
      </c>
      <c r="AMA12" s="24" t="s">
        <v>130</v>
      </c>
      <c r="AMB12" s="24" t="s">
        <v>61</v>
      </c>
      <c r="AMG12" s="24" t="s">
        <v>132</v>
      </c>
      <c r="AMH12" s="24" t="s">
        <v>130</v>
      </c>
      <c r="AMI12" s="24" t="s">
        <v>61</v>
      </c>
      <c r="AMN12" s="24" t="s">
        <v>132</v>
      </c>
      <c r="AMO12" s="24" t="s">
        <v>130</v>
      </c>
      <c r="AMP12" s="24" t="s">
        <v>61</v>
      </c>
      <c r="AMU12" s="24" t="s">
        <v>132</v>
      </c>
      <c r="AMV12" s="24" t="s">
        <v>130</v>
      </c>
      <c r="AMW12" s="24" t="s">
        <v>61</v>
      </c>
      <c r="ANB12" s="24" t="s">
        <v>132</v>
      </c>
      <c r="ANC12" s="24" t="s">
        <v>130</v>
      </c>
      <c r="AND12" s="24" t="s">
        <v>61</v>
      </c>
      <c r="ANI12" s="24" t="s">
        <v>132</v>
      </c>
      <c r="ANJ12" s="24" t="s">
        <v>130</v>
      </c>
      <c r="ANK12" s="24" t="s">
        <v>61</v>
      </c>
      <c r="ANP12" s="24" t="s">
        <v>132</v>
      </c>
      <c r="ANQ12" s="24" t="s">
        <v>130</v>
      </c>
      <c r="ANR12" s="24" t="s">
        <v>61</v>
      </c>
      <c r="ANW12" s="24" t="s">
        <v>132</v>
      </c>
      <c r="ANX12" s="24" t="s">
        <v>130</v>
      </c>
      <c r="ANY12" s="24" t="s">
        <v>61</v>
      </c>
      <c r="AOD12" s="24" t="s">
        <v>132</v>
      </c>
      <c r="AOE12" s="24" t="s">
        <v>130</v>
      </c>
      <c r="AOF12" s="24" t="s">
        <v>61</v>
      </c>
      <c r="AOK12" s="24" t="s">
        <v>132</v>
      </c>
      <c r="AOL12" s="24" t="s">
        <v>130</v>
      </c>
      <c r="AOM12" s="24" t="s">
        <v>61</v>
      </c>
      <c r="AOR12" s="24" t="s">
        <v>132</v>
      </c>
      <c r="AOS12" s="24" t="s">
        <v>130</v>
      </c>
      <c r="AOT12" s="24" t="s">
        <v>61</v>
      </c>
      <c r="AOY12" s="24" t="s">
        <v>132</v>
      </c>
      <c r="AOZ12" s="24" t="s">
        <v>130</v>
      </c>
      <c r="APA12" s="24" t="s">
        <v>61</v>
      </c>
      <c r="APF12" s="24" t="s">
        <v>132</v>
      </c>
      <c r="APG12" s="24" t="s">
        <v>130</v>
      </c>
      <c r="APH12" s="24" t="s">
        <v>61</v>
      </c>
      <c r="APM12" s="24" t="s">
        <v>132</v>
      </c>
      <c r="APN12" s="24" t="s">
        <v>130</v>
      </c>
      <c r="APO12" s="24" t="s">
        <v>61</v>
      </c>
      <c r="APT12" s="24" t="s">
        <v>132</v>
      </c>
      <c r="APU12" s="24" t="s">
        <v>130</v>
      </c>
      <c r="APV12" s="24" t="s">
        <v>61</v>
      </c>
      <c r="AQA12" s="24" t="s">
        <v>132</v>
      </c>
      <c r="AQB12" s="24" t="s">
        <v>130</v>
      </c>
      <c r="AQC12" s="24" t="s">
        <v>61</v>
      </c>
      <c r="AQH12" s="24" t="s">
        <v>132</v>
      </c>
      <c r="AQI12" s="24" t="s">
        <v>130</v>
      </c>
      <c r="AQJ12" s="24" t="s">
        <v>61</v>
      </c>
      <c r="AQO12" s="24" t="s">
        <v>132</v>
      </c>
      <c r="AQP12" s="24" t="s">
        <v>130</v>
      </c>
      <c r="AQQ12" s="24" t="s">
        <v>61</v>
      </c>
      <c r="AQV12" s="24" t="s">
        <v>132</v>
      </c>
      <c r="AQW12" s="24" t="s">
        <v>130</v>
      </c>
      <c r="AQX12" s="24" t="s">
        <v>61</v>
      </c>
      <c r="ARC12" s="24" t="s">
        <v>132</v>
      </c>
      <c r="ARD12" s="24" t="s">
        <v>130</v>
      </c>
      <c r="ARE12" s="24" t="s">
        <v>61</v>
      </c>
      <c r="ARJ12" s="24" t="s">
        <v>132</v>
      </c>
      <c r="ARK12" s="24" t="s">
        <v>130</v>
      </c>
      <c r="ARL12" s="24" t="s">
        <v>61</v>
      </c>
      <c r="ARQ12" s="24" t="s">
        <v>132</v>
      </c>
      <c r="ARR12" s="24" t="s">
        <v>130</v>
      </c>
      <c r="ARS12" s="24" t="s">
        <v>61</v>
      </c>
      <c r="ARX12" s="24" t="s">
        <v>132</v>
      </c>
      <c r="ARY12" s="24" t="s">
        <v>130</v>
      </c>
      <c r="ARZ12" s="24" t="s">
        <v>61</v>
      </c>
      <c r="ASE12" s="24" t="s">
        <v>132</v>
      </c>
      <c r="ASF12" s="24" t="s">
        <v>130</v>
      </c>
      <c r="ASG12" s="24" t="s">
        <v>61</v>
      </c>
      <c r="ASL12" s="24" t="s">
        <v>132</v>
      </c>
      <c r="ASM12" s="24" t="s">
        <v>130</v>
      </c>
      <c r="ASN12" s="24" t="s">
        <v>61</v>
      </c>
      <c r="ASS12" s="24" t="s">
        <v>132</v>
      </c>
      <c r="AST12" s="24" t="s">
        <v>130</v>
      </c>
      <c r="ASU12" s="24" t="s">
        <v>61</v>
      </c>
      <c r="ASZ12" s="24" t="s">
        <v>132</v>
      </c>
      <c r="ATA12" s="24" t="s">
        <v>130</v>
      </c>
      <c r="ATB12" s="24" t="s">
        <v>61</v>
      </c>
      <c r="ATG12" s="24" t="s">
        <v>132</v>
      </c>
      <c r="ATH12" s="24" t="s">
        <v>130</v>
      </c>
      <c r="ATI12" s="24" t="s">
        <v>61</v>
      </c>
      <c r="ATN12" s="24" t="s">
        <v>132</v>
      </c>
      <c r="ATO12" s="24" t="s">
        <v>130</v>
      </c>
      <c r="ATP12" s="24" t="s">
        <v>61</v>
      </c>
      <c r="ATU12" s="24" t="s">
        <v>132</v>
      </c>
      <c r="ATV12" s="24" t="s">
        <v>130</v>
      </c>
      <c r="ATW12" s="24" t="s">
        <v>61</v>
      </c>
      <c r="AUB12" s="24" t="s">
        <v>132</v>
      </c>
      <c r="AUC12" s="24" t="s">
        <v>130</v>
      </c>
      <c r="AUD12" s="24" t="s">
        <v>61</v>
      </c>
      <c r="AUI12" s="24" t="s">
        <v>132</v>
      </c>
      <c r="AUJ12" s="24" t="s">
        <v>130</v>
      </c>
      <c r="AUK12" s="24" t="s">
        <v>61</v>
      </c>
      <c r="AUP12" s="24" t="s">
        <v>132</v>
      </c>
      <c r="AUQ12" s="24" t="s">
        <v>130</v>
      </c>
      <c r="AUR12" s="24" t="s">
        <v>61</v>
      </c>
      <c r="AUW12" s="24" t="s">
        <v>132</v>
      </c>
      <c r="AUX12" s="24" t="s">
        <v>130</v>
      </c>
      <c r="AUY12" s="24" t="s">
        <v>61</v>
      </c>
      <c r="AVD12" s="24" t="s">
        <v>132</v>
      </c>
      <c r="AVE12" s="24" t="s">
        <v>130</v>
      </c>
      <c r="AVF12" s="24" t="s">
        <v>61</v>
      </c>
      <c r="AVK12" s="24" t="s">
        <v>132</v>
      </c>
      <c r="AVL12" s="24" t="s">
        <v>130</v>
      </c>
      <c r="AVM12" s="24" t="s">
        <v>61</v>
      </c>
      <c r="AVR12" s="24" t="s">
        <v>132</v>
      </c>
      <c r="AVS12" s="24" t="s">
        <v>130</v>
      </c>
      <c r="AVT12" s="24" t="s">
        <v>61</v>
      </c>
      <c r="AVY12" s="24" t="s">
        <v>132</v>
      </c>
      <c r="AVZ12" s="24" t="s">
        <v>130</v>
      </c>
      <c r="AWA12" s="24" t="s">
        <v>61</v>
      </c>
      <c r="AWF12" s="24" t="s">
        <v>132</v>
      </c>
      <c r="AWG12" s="24" t="s">
        <v>130</v>
      </c>
      <c r="AWH12" s="24" t="s">
        <v>61</v>
      </c>
      <c r="AWM12" s="24" t="s">
        <v>132</v>
      </c>
      <c r="AWN12" s="24" t="s">
        <v>130</v>
      </c>
      <c r="AWO12" s="24" t="s">
        <v>61</v>
      </c>
      <c r="AWT12" s="24" t="s">
        <v>132</v>
      </c>
      <c r="AWU12" s="24" t="s">
        <v>130</v>
      </c>
      <c r="AWV12" s="24" t="s">
        <v>61</v>
      </c>
      <c r="AXA12" s="24" t="s">
        <v>132</v>
      </c>
      <c r="AXB12" s="24" t="s">
        <v>130</v>
      </c>
      <c r="AXC12" s="24" t="s">
        <v>61</v>
      </c>
      <c r="AXH12" s="24" t="s">
        <v>132</v>
      </c>
      <c r="AXI12" s="24" t="s">
        <v>130</v>
      </c>
      <c r="AXJ12" s="24" t="s">
        <v>61</v>
      </c>
      <c r="AXO12" s="24" t="s">
        <v>132</v>
      </c>
      <c r="AXP12" s="24" t="s">
        <v>130</v>
      </c>
      <c r="AXQ12" s="24" t="s">
        <v>61</v>
      </c>
      <c r="AXV12" s="24" t="s">
        <v>132</v>
      </c>
      <c r="AXW12" s="24" t="s">
        <v>130</v>
      </c>
      <c r="AXX12" s="24" t="s">
        <v>61</v>
      </c>
      <c r="AYC12" s="24" t="s">
        <v>132</v>
      </c>
      <c r="AYD12" s="24" t="s">
        <v>130</v>
      </c>
      <c r="AYE12" s="24" t="s">
        <v>61</v>
      </c>
      <c r="AYJ12" s="24" t="s">
        <v>132</v>
      </c>
      <c r="AYK12" s="24" t="s">
        <v>130</v>
      </c>
      <c r="AYL12" s="24" t="s">
        <v>61</v>
      </c>
      <c r="AYQ12" s="24" t="s">
        <v>132</v>
      </c>
      <c r="AYR12" s="24" t="s">
        <v>130</v>
      </c>
      <c r="AYS12" s="24" t="s">
        <v>61</v>
      </c>
      <c r="AYX12" s="24" t="s">
        <v>132</v>
      </c>
      <c r="AYY12" s="24" t="s">
        <v>130</v>
      </c>
      <c r="AYZ12" s="24" t="s">
        <v>61</v>
      </c>
      <c r="AZE12" s="24" t="s">
        <v>132</v>
      </c>
      <c r="AZF12" s="24" t="s">
        <v>130</v>
      </c>
      <c r="AZG12" s="24" t="s">
        <v>61</v>
      </c>
      <c r="AZL12" s="24" t="s">
        <v>132</v>
      </c>
      <c r="AZM12" s="24" t="s">
        <v>130</v>
      </c>
      <c r="AZN12" s="24" t="s">
        <v>61</v>
      </c>
      <c r="AZS12" s="24" t="s">
        <v>132</v>
      </c>
      <c r="AZT12" s="24" t="s">
        <v>130</v>
      </c>
      <c r="AZU12" s="24" t="s">
        <v>61</v>
      </c>
      <c r="AZZ12" s="24" t="s">
        <v>132</v>
      </c>
      <c r="BAA12" s="24" t="s">
        <v>130</v>
      </c>
      <c r="BAB12" s="24" t="s">
        <v>61</v>
      </c>
      <c r="BAG12" s="24" t="s">
        <v>132</v>
      </c>
      <c r="BAH12" s="24" t="s">
        <v>130</v>
      </c>
      <c r="BAI12" s="24" t="s">
        <v>61</v>
      </c>
      <c r="BAN12" s="24" t="s">
        <v>132</v>
      </c>
      <c r="BAO12" s="24" t="s">
        <v>130</v>
      </c>
      <c r="BAP12" s="24" t="s">
        <v>61</v>
      </c>
      <c r="BAU12" s="24" t="s">
        <v>132</v>
      </c>
      <c r="BAV12" s="24" t="s">
        <v>130</v>
      </c>
      <c r="BAW12" s="24" t="s">
        <v>61</v>
      </c>
      <c r="BBB12" s="24" t="s">
        <v>132</v>
      </c>
      <c r="BBC12" s="24" t="s">
        <v>130</v>
      </c>
      <c r="BBD12" s="24" t="s">
        <v>61</v>
      </c>
      <c r="BBI12" s="24" t="s">
        <v>132</v>
      </c>
      <c r="BBJ12" s="24" t="s">
        <v>130</v>
      </c>
      <c r="BBK12" s="24" t="s">
        <v>61</v>
      </c>
      <c r="BBP12" s="24" t="s">
        <v>132</v>
      </c>
      <c r="BBQ12" s="24" t="s">
        <v>130</v>
      </c>
      <c r="BBR12" s="24" t="s">
        <v>61</v>
      </c>
      <c r="BBW12" s="24" t="s">
        <v>132</v>
      </c>
      <c r="BBX12" s="24" t="s">
        <v>130</v>
      </c>
      <c r="BBY12" s="24" t="s">
        <v>61</v>
      </c>
      <c r="BCD12" s="24" t="s">
        <v>132</v>
      </c>
      <c r="BCE12" s="24" t="s">
        <v>130</v>
      </c>
      <c r="BCF12" s="24" t="s">
        <v>61</v>
      </c>
      <c r="BCK12" s="24" t="s">
        <v>132</v>
      </c>
      <c r="BCL12" s="24" t="s">
        <v>130</v>
      </c>
      <c r="BCM12" s="24" t="s">
        <v>61</v>
      </c>
      <c r="BCR12" s="24" t="s">
        <v>132</v>
      </c>
      <c r="BCS12" s="24" t="s">
        <v>130</v>
      </c>
      <c r="BCT12" s="24" t="s">
        <v>61</v>
      </c>
      <c r="BCY12" s="24" t="s">
        <v>132</v>
      </c>
      <c r="BCZ12" s="24" t="s">
        <v>130</v>
      </c>
      <c r="BDA12" s="24" t="s">
        <v>61</v>
      </c>
      <c r="BDF12" s="24" t="s">
        <v>132</v>
      </c>
      <c r="BDG12" s="24" t="s">
        <v>130</v>
      </c>
      <c r="BDH12" s="24" t="s">
        <v>61</v>
      </c>
      <c r="BDM12" s="24" t="s">
        <v>132</v>
      </c>
      <c r="BDN12" s="24" t="s">
        <v>130</v>
      </c>
      <c r="BDO12" s="24" t="s">
        <v>61</v>
      </c>
      <c r="BDT12" s="24" t="s">
        <v>132</v>
      </c>
      <c r="BDU12" s="24" t="s">
        <v>130</v>
      </c>
      <c r="BDV12" s="24" t="s">
        <v>61</v>
      </c>
      <c r="BEA12" s="24" t="s">
        <v>132</v>
      </c>
      <c r="BEB12" s="24" t="s">
        <v>130</v>
      </c>
      <c r="BEC12" s="24" t="s">
        <v>61</v>
      </c>
      <c r="BEH12" s="24" t="s">
        <v>132</v>
      </c>
      <c r="BEI12" s="24" t="s">
        <v>130</v>
      </c>
      <c r="BEJ12" s="24" t="s">
        <v>61</v>
      </c>
      <c r="BEO12" s="24" t="s">
        <v>132</v>
      </c>
      <c r="BEP12" s="24" t="s">
        <v>130</v>
      </c>
      <c r="BEQ12" s="24" t="s">
        <v>61</v>
      </c>
      <c r="BEV12" s="24" t="s">
        <v>132</v>
      </c>
      <c r="BEW12" s="24" t="s">
        <v>130</v>
      </c>
      <c r="BEX12" s="24" t="s">
        <v>61</v>
      </c>
      <c r="BFC12" s="24" t="s">
        <v>132</v>
      </c>
      <c r="BFD12" s="24" t="s">
        <v>130</v>
      </c>
      <c r="BFE12" s="24" t="s">
        <v>61</v>
      </c>
      <c r="BFJ12" s="24" t="s">
        <v>132</v>
      </c>
      <c r="BFK12" s="24" t="s">
        <v>130</v>
      </c>
      <c r="BFL12" s="24" t="s">
        <v>61</v>
      </c>
      <c r="BFQ12" s="24" t="s">
        <v>132</v>
      </c>
      <c r="BFR12" s="24" t="s">
        <v>130</v>
      </c>
      <c r="BFS12" s="24" t="s">
        <v>61</v>
      </c>
      <c r="BFX12" s="24" t="s">
        <v>132</v>
      </c>
      <c r="BFY12" s="24" t="s">
        <v>130</v>
      </c>
      <c r="BFZ12" s="24" t="s">
        <v>61</v>
      </c>
      <c r="BGE12" s="24" t="s">
        <v>132</v>
      </c>
      <c r="BGF12" s="24" t="s">
        <v>130</v>
      </c>
      <c r="BGG12" s="24" t="s">
        <v>61</v>
      </c>
      <c r="BGL12" s="24" t="s">
        <v>132</v>
      </c>
      <c r="BGM12" s="24" t="s">
        <v>130</v>
      </c>
      <c r="BGN12" s="24" t="s">
        <v>61</v>
      </c>
      <c r="BGS12" s="24" t="s">
        <v>132</v>
      </c>
      <c r="BGT12" s="24" t="s">
        <v>130</v>
      </c>
      <c r="BGU12" s="24" t="s">
        <v>61</v>
      </c>
      <c r="BGZ12" s="24" t="s">
        <v>132</v>
      </c>
      <c r="BHA12" s="24" t="s">
        <v>130</v>
      </c>
      <c r="BHB12" s="24" t="s">
        <v>61</v>
      </c>
      <c r="BHG12" s="24" t="s">
        <v>132</v>
      </c>
      <c r="BHH12" s="24" t="s">
        <v>130</v>
      </c>
      <c r="BHI12" s="24" t="s">
        <v>61</v>
      </c>
      <c r="BHN12" s="24" t="s">
        <v>132</v>
      </c>
      <c r="BHO12" s="24" t="s">
        <v>130</v>
      </c>
      <c r="BHP12" s="24" t="s">
        <v>61</v>
      </c>
      <c r="BHU12" s="24" t="s">
        <v>132</v>
      </c>
      <c r="BHV12" s="24" t="s">
        <v>130</v>
      </c>
      <c r="BHW12" s="24" t="s">
        <v>61</v>
      </c>
      <c r="BIB12" s="24" t="s">
        <v>132</v>
      </c>
      <c r="BIC12" s="24" t="s">
        <v>130</v>
      </c>
      <c r="BID12" s="24" t="s">
        <v>61</v>
      </c>
      <c r="BII12" s="24" t="s">
        <v>132</v>
      </c>
      <c r="BIJ12" s="24" t="s">
        <v>130</v>
      </c>
      <c r="BIK12" s="24" t="s">
        <v>61</v>
      </c>
      <c r="BIP12" s="24" t="s">
        <v>132</v>
      </c>
      <c r="BIQ12" s="24" t="s">
        <v>130</v>
      </c>
      <c r="BIR12" s="24" t="s">
        <v>61</v>
      </c>
      <c r="BIW12" s="24" t="s">
        <v>132</v>
      </c>
      <c r="BIX12" s="24" t="s">
        <v>130</v>
      </c>
      <c r="BIY12" s="24" t="s">
        <v>61</v>
      </c>
      <c r="BJD12" s="24" t="s">
        <v>132</v>
      </c>
      <c r="BJE12" s="24" t="s">
        <v>130</v>
      </c>
      <c r="BJF12" s="24" t="s">
        <v>61</v>
      </c>
      <c r="BJK12" s="24" t="s">
        <v>132</v>
      </c>
      <c r="BJL12" s="24" t="s">
        <v>130</v>
      </c>
      <c r="BJM12" s="24" t="s">
        <v>61</v>
      </c>
      <c r="BJR12" s="24" t="s">
        <v>132</v>
      </c>
      <c r="BJS12" s="24" t="s">
        <v>130</v>
      </c>
      <c r="BJT12" s="24" t="s">
        <v>61</v>
      </c>
      <c r="BJY12" s="24" t="s">
        <v>132</v>
      </c>
      <c r="BJZ12" s="24" t="s">
        <v>130</v>
      </c>
      <c r="BKA12" s="24" t="s">
        <v>61</v>
      </c>
      <c r="BKF12" s="24" t="s">
        <v>132</v>
      </c>
      <c r="BKG12" s="24" t="s">
        <v>130</v>
      </c>
      <c r="BKH12" s="24" t="s">
        <v>61</v>
      </c>
      <c r="BKM12" s="24" t="s">
        <v>132</v>
      </c>
      <c r="BKN12" s="24" t="s">
        <v>130</v>
      </c>
      <c r="BKO12" s="24" t="s">
        <v>61</v>
      </c>
      <c r="BKT12" s="24" t="s">
        <v>132</v>
      </c>
      <c r="BKU12" s="24" t="s">
        <v>130</v>
      </c>
      <c r="BKV12" s="24" t="s">
        <v>61</v>
      </c>
      <c r="BLA12" s="24" t="s">
        <v>132</v>
      </c>
      <c r="BLB12" s="24" t="s">
        <v>130</v>
      </c>
      <c r="BLC12" s="24" t="s">
        <v>61</v>
      </c>
      <c r="BLH12" s="24" t="s">
        <v>132</v>
      </c>
      <c r="BLI12" s="24" t="s">
        <v>130</v>
      </c>
      <c r="BLJ12" s="24" t="s">
        <v>61</v>
      </c>
      <c r="BLO12" s="24" t="s">
        <v>132</v>
      </c>
      <c r="BLP12" s="24" t="s">
        <v>130</v>
      </c>
      <c r="BLQ12" s="24" t="s">
        <v>61</v>
      </c>
      <c r="BLV12" s="24" t="s">
        <v>132</v>
      </c>
      <c r="BLW12" s="24" t="s">
        <v>130</v>
      </c>
      <c r="BLX12" s="24" t="s">
        <v>61</v>
      </c>
      <c r="BMC12" s="24" t="s">
        <v>132</v>
      </c>
      <c r="BMD12" s="24" t="s">
        <v>130</v>
      </c>
      <c r="BME12" s="24" t="s">
        <v>61</v>
      </c>
      <c r="BMJ12" s="24" t="s">
        <v>132</v>
      </c>
      <c r="BMK12" s="24" t="s">
        <v>130</v>
      </c>
      <c r="BML12" s="24" t="s">
        <v>61</v>
      </c>
      <c r="BMQ12" s="24" t="s">
        <v>132</v>
      </c>
      <c r="BMR12" s="24" t="s">
        <v>130</v>
      </c>
      <c r="BMS12" s="24" t="s">
        <v>61</v>
      </c>
      <c r="BMX12" s="24" t="s">
        <v>132</v>
      </c>
      <c r="BMY12" s="24" t="s">
        <v>130</v>
      </c>
      <c r="BMZ12" s="24" t="s">
        <v>61</v>
      </c>
      <c r="BNE12" s="24" t="s">
        <v>132</v>
      </c>
      <c r="BNF12" s="24" t="s">
        <v>130</v>
      </c>
      <c r="BNG12" s="24" t="s">
        <v>61</v>
      </c>
      <c r="BNL12" s="24" t="s">
        <v>132</v>
      </c>
      <c r="BNM12" s="24" t="s">
        <v>130</v>
      </c>
      <c r="BNN12" s="24" t="s">
        <v>61</v>
      </c>
      <c r="BNS12" s="24" t="s">
        <v>132</v>
      </c>
      <c r="BNT12" s="24" t="s">
        <v>130</v>
      </c>
      <c r="BNU12" s="24" t="s">
        <v>61</v>
      </c>
      <c r="BNZ12" s="24" t="s">
        <v>132</v>
      </c>
      <c r="BOA12" s="24" t="s">
        <v>130</v>
      </c>
      <c r="BOB12" s="24" t="s">
        <v>61</v>
      </c>
      <c r="BOG12" s="24" t="s">
        <v>132</v>
      </c>
      <c r="BOH12" s="24" t="s">
        <v>130</v>
      </c>
      <c r="BOI12" s="24" t="s">
        <v>61</v>
      </c>
      <c r="BON12" s="24" t="s">
        <v>132</v>
      </c>
      <c r="BOO12" s="24" t="s">
        <v>130</v>
      </c>
      <c r="BOP12" s="24" t="s">
        <v>61</v>
      </c>
      <c r="BOU12" s="24" t="s">
        <v>132</v>
      </c>
      <c r="BOV12" s="24" t="s">
        <v>130</v>
      </c>
      <c r="BOW12" s="24" t="s">
        <v>61</v>
      </c>
      <c r="BPB12" s="24" t="s">
        <v>132</v>
      </c>
      <c r="BPC12" s="24" t="s">
        <v>130</v>
      </c>
      <c r="BPD12" s="24" t="s">
        <v>61</v>
      </c>
      <c r="BPI12" s="24" t="s">
        <v>132</v>
      </c>
      <c r="BPJ12" s="24" t="s">
        <v>130</v>
      </c>
      <c r="BPK12" s="24" t="s">
        <v>61</v>
      </c>
      <c r="BPP12" s="24" t="s">
        <v>132</v>
      </c>
      <c r="BPQ12" s="24" t="s">
        <v>130</v>
      </c>
      <c r="BPR12" s="24" t="s">
        <v>61</v>
      </c>
      <c r="BPW12" s="24" t="s">
        <v>132</v>
      </c>
      <c r="BPX12" s="24" t="s">
        <v>130</v>
      </c>
      <c r="BPY12" s="24" t="s">
        <v>61</v>
      </c>
      <c r="BQD12" s="24" t="s">
        <v>132</v>
      </c>
      <c r="BQE12" s="24" t="s">
        <v>130</v>
      </c>
      <c r="BQF12" s="24" t="s">
        <v>61</v>
      </c>
      <c r="BQK12" s="24" t="s">
        <v>132</v>
      </c>
      <c r="BQL12" s="24" t="s">
        <v>130</v>
      </c>
      <c r="BQM12" s="24" t="s">
        <v>61</v>
      </c>
      <c r="BQR12" s="24" t="s">
        <v>132</v>
      </c>
      <c r="BQS12" s="24" t="s">
        <v>130</v>
      </c>
      <c r="BQT12" s="24" t="s">
        <v>61</v>
      </c>
      <c r="BQY12" s="24" t="s">
        <v>132</v>
      </c>
      <c r="BQZ12" s="24" t="s">
        <v>130</v>
      </c>
      <c r="BRA12" s="24" t="s">
        <v>61</v>
      </c>
      <c r="BRF12" s="24" t="s">
        <v>132</v>
      </c>
      <c r="BRG12" s="24" t="s">
        <v>130</v>
      </c>
      <c r="BRH12" s="24" t="s">
        <v>61</v>
      </c>
      <c r="BRM12" s="24" t="s">
        <v>132</v>
      </c>
      <c r="BRN12" s="24" t="s">
        <v>130</v>
      </c>
      <c r="BRO12" s="24" t="s">
        <v>61</v>
      </c>
      <c r="BRT12" s="24" t="s">
        <v>132</v>
      </c>
      <c r="BRU12" s="24" t="s">
        <v>130</v>
      </c>
      <c r="BRV12" s="24" t="s">
        <v>61</v>
      </c>
      <c r="BSA12" s="24" t="s">
        <v>132</v>
      </c>
      <c r="BSB12" s="24" t="s">
        <v>130</v>
      </c>
      <c r="BSC12" s="24" t="s">
        <v>61</v>
      </c>
      <c r="BSH12" s="24" t="s">
        <v>132</v>
      </c>
      <c r="BSI12" s="24" t="s">
        <v>130</v>
      </c>
      <c r="BSJ12" s="24" t="s">
        <v>61</v>
      </c>
      <c r="BSO12" s="24" t="s">
        <v>132</v>
      </c>
      <c r="BSP12" s="24" t="s">
        <v>130</v>
      </c>
      <c r="BSQ12" s="24" t="s">
        <v>61</v>
      </c>
      <c r="BSV12" s="24" t="s">
        <v>132</v>
      </c>
      <c r="BSW12" s="24" t="s">
        <v>130</v>
      </c>
      <c r="BSX12" s="24" t="s">
        <v>61</v>
      </c>
      <c r="BTC12" s="24" t="s">
        <v>132</v>
      </c>
      <c r="BTD12" s="24" t="s">
        <v>130</v>
      </c>
      <c r="BTE12" s="24" t="s">
        <v>61</v>
      </c>
      <c r="BTJ12" s="24" t="s">
        <v>132</v>
      </c>
      <c r="BTK12" s="24" t="s">
        <v>130</v>
      </c>
      <c r="BTL12" s="24" t="s">
        <v>61</v>
      </c>
      <c r="BTQ12" s="24" t="s">
        <v>132</v>
      </c>
      <c r="BTR12" s="24" t="s">
        <v>130</v>
      </c>
      <c r="BTS12" s="24" t="s">
        <v>61</v>
      </c>
      <c r="BTX12" s="24" t="s">
        <v>132</v>
      </c>
      <c r="BTY12" s="24" t="s">
        <v>130</v>
      </c>
      <c r="BTZ12" s="24" t="s">
        <v>61</v>
      </c>
      <c r="BUE12" s="24" t="s">
        <v>132</v>
      </c>
      <c r="BUF12" s="24" t="s">
        <v>130</v>
      </c>
      <c r="BUG12" s="24" t="s">
        <v>61</v>
      </c>
      <c r="BUL12" s="24" t="s">
        <v>132</v>
      </c>
      <c r="BUM12" s="24" t="s">
        <v>130</v>
      </c>
      <c r="BUN12" s="24" t="s">
        <v>61</v>
      </c>
      <c r="BUS12" s="24" t="s">
        <v>132</v>
      </c>
      <c r="BUT12" s="24" t="s">
        <v>130</v>
      </c>
      <c r="BUU12" s="24" t="s">
        <v>61</v>
      </c>
      <c r="BUZ12" s="24" t="s">
        <v>132</v>
      </c>
      <c r="BVA12" s="24" t="s">
        <v>130</v>
      </c>
      <c r="BVB12" s="24" t="s">
        <v>61</v>
      </c>
      <c r="BVG12" s="24" t="s">
        <v>132</v>
      </c>
      <c r="BVH12" s="24" t="s">
        <v>130</v>
      </c>
      <c r="BVI12" s="24" t="s">
        <v>61</v>
      </c>
      <c r="BVN12" s="24" t="s">
        <v>132</v>
      </c>
      <c r="BVO12" s="24" t="s">
        <v>130</v>
      </c>
      <c r="BVP12" s="24" t="s">
        <v>61</v>
      </c>
      <c r="BVU12" s="24" t="s">
        <v>132</v>
      </c>
      <c r="BVV12" s="24" t="s">
        <v>130</v>
      </c>
      <c r="BVW12" s="24" t="s">
        <v>61</v>
      </c>
      <c r="BWB12" s="24" t="s">
        <v>132</v>
      </c>
      <c r="BWC12" s="24" t="s">
        <v>130</v>
      </c>
      <c r="BWD12" s="24" t="s">
        <v>61</v>
      </c>
      <c r="BWI12" s="24" t="s">
        <v>132</v>
      </c>
      <c r="BWJ12" s="24" t="s">
        <v>130</v>
      </c>
      <c r="BWK12" s="24" t="s">
        <v>61</v>
      </c>
      <c r="BWP12" s="24" t="s">
        <v>132</v>
      </c>
      <c r="BWQ12" s="24" t="s">
        <v>130</v>
      </c>
      <c r="BWR12" s="24" t="s">
        <v>61</v>
      </c>
      <c r="BWW12" s="24" t="s">
        <v>132</v>
      </c>
      <c r="BWX12" s="24" t="s">
        <v>130</v>
      </c>
      <c r="BWY12" s="24" t="s">
        <v>61</v>
      </c>
      <c r="BXD12" s="24" t="s">
        <v>132</v>
      </c>
      <c r="BXE12" s="24" t="s">
        <v>130</v>
      </c>
      <c r="BXF12" s="24" t="s">
        <v>61</v>
      </c>
      <c r="BXK12" s="24" t="s">
        <v>132</v>
      </c>
      <c r="BXL12" s="24" t="s">
        <v>130</v>
      </c>
      <c r="BXM12" s="24" t="s">
        <v>61</v>
      </c>
      <c r="BXR12" s="24" t="s">
        <v>132</v>
      </c>
      <c r="BXS12" s="24" t="s">
        <v>130</v>
      </c>
      <c r="BXT12" s="24" t="s">
        <v>61</v>
      </c>
      <c r="BXY12" s="24" t="s">
        <v>132</v>
      </c>
      <c r="BXZ12" s="24" t="s">
        <v>130</v>
      </c>
      <c r="BYA12" s="24" t="s">
        <v>61</v>
      </c>
      <c r="BYF12" s="24" t="s">
        <v>132</v>
      </c>
      <c r="BYG12" s="24" t="s">
        <v>130</v>
      </c>
      <c r="BYH12" s="24" t="s">
        <v>61</v>
      </c>
      <c r="BYM12" s="24" t="s">
        <v>132</v>
      </c>
      <c r="BYN12" s="24" t="s">
        <v>130</v>
      </c>
      <c r="BYO12" s="24" t="s">
        <v>61</v>
      </c>
      <c r="BYT12" s="24" t="s">
        <v>132</v>
      </c>
      <c r="BYU12" s="24" t="s">
        <v>130</v>
      </c>
      <c r="BYV12" s="24" t="s">
        <v>61</v>
      </c>
    </row>
    <row r="13" spans="1:2024" x14ac:dyDescent="0.3">
      <c r="A13" s="99" t="s">
        <v>501</v>
      </c>
      <c r="F13" s="82">
        <f>B13*C13</f>
        <v>0</v>
      </c>
      <c r="G13" s="82">
        <f>B13*D13</f>
        <v>0</v>
      </c>
      <c r="H13" s="82">
        <f>B13*E13</f>
        <v>0</v>
      </c>
      <c r="I13">
        <v>-1.2216418474480999E-4</v>
      </c>
      <c r="J13" t="e">
        <f>bvarHC1</f>
        <v>#VALUE!</v>
      </c>
      <c r="K13" t="e">
        <f>cvarHC1</f>
        <v>#VALUE!</v>
      </c>
      <c r="L13" t="e">
        <f>mvarHC1</f>
        <v>#VALUE!</v>
      </c>
      <c r="M13" s="74" t="e">
        <f>I13*J13</f>
        <v>#VALUE!</v>
      </c>
      <c r="N13" s="74" t="e">
        <f>I13*K13</f>
        <v>#VALUE!</v>
      </c>
      <c r="O13" s="15" t="e">
        <f>I13*L13</f>
        <v>#VALUE!</v>
      </c>
      <c r="P13">
        <v>-1.2064933410340999E-3</v>
      </c>
      <c r="Q13" t="e">
        <f>bvarHC1</f>
        <v>#VALUE!</v>
      </c>
      <c r="R13" t="e">
        <f>cvarHC1</f>
        <v>#VALUE!</v>
      </c>
      <c r="S13" t="e">
        <f>mvarHC1</f>
        <v>#VALUE!</v>
      </c>
      <c r="T13" s="74" t="e">
        <f>P13*Q13</f>
        <v>#VALUE!</v>
      </c>
      <c r="U13" s="74" t="e">
        <f>P13*R13</f>
        <v>#VALUE!</v>
      </c>
      <c r="V13" s="15" t="e">
        <f>P13*S13</f>
        <v>#VALUE!</v>
      </c>
      <c r="W13">
        <v>-3.3214510137952999E-6</v>
      </c>
      <c r="X13" t="e">
        <f>bvarHC1</f>
        <v>#VALUE!</v>
      </c>
      <c r="Y13" t="e">
        <f>cvarHC1</f>
        <v>#VALUE!</v>
      </c>
      <c r="Z13" t="e">
        <f>mvarHC1</f>
        <v>#VALUE!</v>
      </c>
      <c r="AA13" s="15" t="e">
        <f>W13*X13</f>
        <v>#VALUE!</v>
      </c>
      <c r="AB13" s="15" t="e">
        <f>W13*Y13</f>
        <v>#VALUE!</v>
      </c>
      <c r="AC13" s="53" t="e">
        <f>W13*Z13</f>
        <v>#VALUE!</v>
      </c>
      <c r="AD13">
        <v>3.0938297562347E-6</v>
      </c>
      <c r="AE13" t="e">
        <f>bvarHC1</f>
        <v>#VALUE!</v>
      </c>
      <c r="AF13" t="e">
        <f>cvarHC1</f>
        <v>#VALUE!</v>
      </c>
      <c r="AG13" t="e">
        <f>mvarHC1</f>
        <v>#VALUE!</v>
      </c>
      <c r="AH13" s="15" t="e">
        <f>AD13*AE13</f>
        <v>#VALUE!</v>
      </c>
      <c r="AI13" s="15" t="e">
        <f>AD13*AF13</f>
        <v>#VALUE!</v>
      </c>
      <c r="AJ13" s="53" t="e">
        <f>AD13*AG13</f>
        <v>#VALUE!</v>
      </c>
      <c r="AK13">
        <v>-4.2639170402577998E-4</v>
      </c>
      <c r="AL13" t="e">
        <f>bvarHC1</f>
        <v>#VALUE!</v>
      </c>
      <c r="AM13" t="e">
        <f>cvarHC1</f>
        <v>#VALUE!</v>
      </c>
      <c r="AN13" t="e">
        <f>mvarHC1</f>
        <v>#VALUE!</v>
      </c>
      <c r="AO13" s="15" t="e">
        <f>AK13*AL13</f>
        <v>#VALUE!</v>
      </c>
      <c r="AP13" s="15" t="e">
        <f>AK13*AM13</f>
        <v>#VALUE!</v>
      </c>
      <c r="AQ13" s="53" t="e">
        <f>AK13*AN13</f>
        <v>#VALUE!</v>
      </c>
      <c r="AR13">
        <v>-2.3285052489530999E-6</v>
      </c>
      <c r="AS13" t="e">
        <f>bvarHC1</f>
        <v>#VALUE!</v>
      </c>
      <c r="AT13" t="e">
        <f>cvarHC1</f>
        <v>#VALUE!</v>
      </c>
      <c r="AU13" t="e">
        <f>mvarHC1</f>
        <v>#VALUE!</v>
      </c>
      <c r="AV13" s="15" t="e">
        <f>AR13*AS13</f>
        <v>#VALUE!</v>
      </c>
      <c r="AW13" s="15" t="e">
        <f>AR13*AT13</f>
        <v>#VALUE!</v>
      </c>
      <c r="AX13" s="53" t="e">
        <f>AR13*AU13</f>
        <v>#VALUE!</v>
      </c>
      <c r="AY13">
        <v>1.1299447554956E-6</v>
      </c>
      <c r="AZ13" t="e">
        <f>bvarHC1</f>
        <v>#VALUE!</v>
      </c>
      <c r="BA13" t="e">
        <f>cvarHC1</f>
        <v>#VALUE!</v>
      </c>
      <c r="BB13" t="e">
        <f>mvarHC1</f>
        <v>#VALUE!</v>
      </c>
      <c r="BC13" s="15" t="e">
        <f>AY13*AZ13</f>
        <v>#VALUE!</v>
      </c>
      <c r="BD13" s="15" t="e">
        <f>AY13*BA13</f>
        <v>#VALUE!</v>
      </c>
      <c r="BE13" s="53" t="e">
        <f>AY13*BB13</f>
        <v>#VALUE!</v>
      </c>
      <c r="BF13">
        <v>-1.2398225394670999E-3</v>
      </c>
      <c r="BG13" t="e">
        <f>bvarHC1</f>
        <v>#VALUE!</v>
      </c>
      <c r="BH13" t="e">
        <f>cvarHC1</f>
        <v>#VALUE!</v>
      </c>
      <c r="BI13" t="e">
        <f>mvarHC1</f>
        <v>#VALUE!</v>
      </c>
      <c r="BJ13" s="15" t="e">
        <f>BF13*BG13</f>
        <v>#VALUE!</v>
      </c>
      <c r="BK13" s="15" t="e">
        <f>BF13*BH13</f>
        <v>#VALUE!</v>
      </c>
      <c r="BL13" s="53" t="e">
        <f>BF13*BI13</f>
        <v>#VALUE!</v>
      </c>
      <c r="BM13">
        <v>-7.4053578028691002E-6</v>
      </c>
      <c r="BN13" t="e">
        <f>bvarHC1</f>
        <v>#VALUE!</v>
      </c>
      <c r="BO13" t="e">
        <f>cvarHC1</f>
        <v>#VALUE!</v>
      </c>
      <c r="BP13" t="e">
        <f>mvarHC1</f>
        <v>#VALUE!</v>
      </c>
      <c r="BQ13" s="15" t="e">
        <f>BM13*BN13</f>
        <v>#VALUE!</v>
      </c>
      <c r="BR13" s="15" t="e">
        <f>BM13*BO13</f>
        <v>#VALUE!</v>
      </c>
      <c r="BS13" s="53" t="e">
        <f>BM13*BP13</f>
        <v>#VALUE!</v>
      </c>
      <c r="BT13">
        <v>1.4556414891215001E-5</v>
      </c>
      <c r="BU13" t="e">
        <f>bvarHC1</f>
        <v>#VALUE!</v>
      </c>
      <c r="BV13" t="e">
        <f>cvarHC1</f>
        <v>#VALUE!</v>
      </c>
      <c r="BW13" t="e">
        <f>mvarHC1</f>
        <v>#VALUE!</v>
      </c>
      <c r="BX13" s="15" t="e">
        <f>BT13*BU13</f>
        <v>#VALUE!</v>
      </c>
      <c r="BY13" s="15" t="e">
        <f>BT13*BV13</f>
        <v>#VALUE!</v>
      </c>
      <c r="BZ13" s="53" t="e">
        <f>BT13*BW13</f>
        <v>#VALUE!</v>
      </c>
      <c r="CA13">
        <v>-4.0909762870375001E-4</v>
      </c>
      <c r="CB13" t="e">
        <f>bvarHC1</f>
        <v>#VALUE!</v>
      </c>
      <c r="CC13" t="e">
        <f>cvarHC1</f>
        <v>#VALUE!</v>
      </c>
      <c r="CD13" t="e">
        <f>mvarHC1</f>
        <v>#VALUE!</v>
      </c>
      <c r="CE13" s="15" t="e">
        <f>CA13*CB13</f>
        <v>#VALUE!</v>
      </c>
      <c r="CF13" s="15" t="e">
        <f>CA13*CC13</f>
        <v>#VALUE!</v>
      </c>
      <c r="CG13" s="53" t="e">
        <f>CA13*CD13</f>
        <v>#VALUE!</v>
      </c>
      <c r="CH13">
        <v>-8.4332631226152001E-6</v>
      </c>
      <c r="CI13" t="e">
        <f>bvarHC1</f>
        <v>#VALUE!</v>
      </c>
      <c r="CJ13" t="e">
        <f>cvarHC1</f>
        <v>#VALUE!</v>
      </c>
      <c r="CK13" t="e">
        <f>mvarHC1</f>
        <v>#VALUE!</v>
      </c>
      <c r="CL13" s="15" t="e">
        <f>CH13*CI13</f>
        <v>#VALUE!</v>
      </c>
      <c r="CM13" s="15" t="e">
        <f>CH13*CJ13</f>
        <v>#VALUE!</v>
      </c>
      <c r="CN13" s="53" t="e">
        <f>CH13*CK13</f>
        <v>#VALUE!</v>
      </c>
      <c r="CO13">
        <v>2.5955356788478999E-6</v>
      </c>
      <c r="CP13" t="e">
        <f>bvarHC1</f>
        <v>#VALUE!</v>
      </c>
      <c r="CQ13" t="e">
        <f>cvarHC1</f>
        <v>#VALUE!</v>
      </c>
      <c r="CR13" t="e">
        <f>mvarHC1</f>
        <v>#VALUE!</v>
      </c>
      <c r="CS13" s="15" t="e">
        <f>CO13*CP13</f>
        <v>#VALUE!</v>
      </c>
      <c r="CT13" s="15" t="e">
        <f>CO13*CQ13</f>
        <v>#VALUE!</v>
      </c>
      <c r="CU13" s="53" t="e">
        <f>CO13*CR13</f>
        <v>#VALUE!</v>
      </c>
      <c r="CV13">
        <v>-1.0148489056235001E-3</v>
      </c>
      <c r="CW13" t="e">
        <f>bvarHC1</f>
        <v>#VALUE!</v>
      </c>
      <c r="CX13" t="e">
        <f>cvarHC1</f>
        <v>#VALUE!</v>
      </c>
      <c r="CY13" t="e">
        <f>mvarHC1</f>
        <v>#VALUE!</v>
      </c>
      <c r="CZ13" s="15" t="e">
        <f>CV13*CW13</f>
        <v>#VALUE!</v>
      </c>
      <c r="DA13" s="15" t="e">
        <f>CV13*CX13</f>
        <v>#VALUE!</v>
      </c>
      <c r="DB13" s="53" t="e">
        <f>CV13*CY13</f>
        <v>#VALUE!</v>
      </c>
      <c r="DC13">
        <v>-1.9122295688369E-5</v>
      </c>
      <c r="DD13" t="e">
        <f>bvarHC1</f>
        <v>#VALUE!</v>
      </c>
      <c r="DE13" t="e">
        <f>cvarHC1</f>
        <v>#VALUE!</v>
      </c>
      <c r="DF13" t="e">
        <f>mvarHC1</f>
        <v>#VALUE!</v>
      </c>
      <c r="DG13" s="15" t="e">
        <f>DC13*DD13</f>
        <v>#VALUE!</v>
      </c>
      <c r="DH13" s="15" t="e">
        <f>DC13*DE13</f>
        <v>#VALUE!</v>
      </c>
      <c r="DI13" s="53" t="e">
        <f>DC13*DF13</f>
        <v>#VALUE!</v>
      </c>
      <c r="DJ13">
        <v>6.7096157488368E-6</v>
      </c>
      <c r="DK13" t="e">
        <f>bvarHC1</f>
        <v>#VALUE!</v>
      </c>
      <c r="DL13" t="e">
        <f>cvarHC1</f>
        <v>#VALUE!</v>
      </c>
      <c r="DM13" t="e">
        <f>mvarHC1</f>
        <v>#VALUE!</v>
      </c>
      <c r="DN13" s="15" t="e">
        <f>DJ13*DK13</f>
        <v>#VALUE!</v>
      </c>
      <c r="DO13" s="15" t="e">
        <f>DJ13*DL13</f>
        <v>#VALUE!</v>
      </c>
      <c r="DP13" s="53" t="e">
        <f>DJ13*DM13</f>
        <v>#VALUE!</v>
      </c>
      <c r="DQ13">
        <v>-3.4807285910646001E-4</v>
      </c>
      <c r="DR13" t="e">
        <f>bvarHC1</f>
        <v>#VALUE!</v>
      </c>
      <c r="DS13" t="e">
        <f>cvarHC1</f>
        <v>#VALUE!</v>
      </c>
      <c r="DT13" t="e">
        <f>mvarHC1</f>
        <v>#VALUE!</v>
      </c>
      <c r="DU13" s="15" t="e">
        <f>DQ13*DR13</f>
        <v>#VALUE!</v>
      </c>
      <c r="DV13" s="15" t="e">
        <f>DQ13*DS13</f>
        <v>#VALUE!</v>
      </c>
      <c r="DW13" s="53" t="e">
        <f>DQ13*DT13</f>
        <v>#VALUE!</v>
      </c>
      <c r="DX13">
        <v>-3.6578139467697998E-7</v>
      </c>
      <c r="DY13" t="e">
        <f>bvarHC1</f>
        <v>#VALUE!</v>
      </c>
      <c r="DZ13" t="e">
        <f>cvarHC1</f>
        <v>#VALUE!</v>
      </c>
      <c r="EA13" t="e">
        <f>mvarHC1</f>
        <v>#VALUE!</v>
      </c>
      <c r="EB13" s="15" t="e">
        <f>DX13*DY13</f>
        <v>#VALUE!</v>
      </c>
      <c r="EC13" s="15" t="e">
        <f>DX13*DZ13</f>
        <v>#VALUE!</v>
      </c>
      <c r="ED13" s="53" t="e">
        <f>DX13*EA13</f>
        <v>#VALUE!</v>
      </c>
      <c r="EE13">
        <v>1.3735449777282E-6</v>
      </c>
      <c r="EF13" t="e">
        <f>bvarHC1</f>
        <v>#VALUE!</v>
      </c>
      <c r="EG13" t="e">
        <f>cvarHC1</f>
        <v>#VALUE!</v>
      </c>
      <c r="EH13" t="e">
        <f>mvarHC1</f>
        <v>#VALUE!</v>
      </c>
      <c r="EI13" s="15" t="e">
        <f>EE13*EF13</f>
        <v>#VALUE!</v>
      </c>
      <c r="EJ13" s="15" t="e">
        <f>EE13*EG13</f>
        <v>#VALUE!</v>
      </c>
      <c r="EK13" s="53" t="e">
        <f>EE13*EH13</f>
        <v>#VALUE!</v>
      </c>
      <c r="EL13">
        <v>-1.1581645622019E-3</v>
      </c>
      <c r="EM13" t="e">
        <f>bvarHC1</f>
        <v>#VALUE!</v>
      </c>
      <c r="EN13" t="e">
        <f>cvarHC1</f>
        <v>#VALUE!</v>
      </c>
      <c r="EO13" t="e">
        <f>mvarHC1</f>
        <v>#VALUE!</v>
      </c>
      <c r="EP13" s="15" t="e">
        <f>EL13*EM13</f>
        <v>#VALUE!</v>
      </c>
      <c r="EQ13" s="15" t="e">
        <f>EL13*EN13</f>
        <v>#VALUE!</v>
      </c>
      <c r="ER13" s="53" t="e">
        <f>EL13*EO13</f>
        <v>#VALUE!</v>
      </c>
      <c r="ES13">
        <v>-9.4690837811908001E-6</v>
      </c>
      <c r="ET13" t="e">
        <f>bvarHC1</f>
        <v>#VALUE!</v>
      </c>
      <c r="EU13" t="e">
        <f>cvarHC1</f>
        <v>#VALUE!</v>
      </c>
      <c r="EV13" t="e">
        <f>mvarHC1</f>
        <v>#VALUE!</v>
      </c>
      <c r="EW13" s="15" t="e">
        <f>ES13*ET13</f>
        <v>#VALUE!</v>
      </c>
      <c r="EX13" s="15" t="e">
        <f>ES13*EU13</f>
        <v>#VALUE!</v>
      </c>
      <c r="EY13" s="53" t="e">
        <f>ES13*EV13</f>
        <v>#VALUE!</v>
      </c>
      <c r="EZ13">
        <v>1.4243338879276E-5</v>
      </c>
      <c r="FA13" t="e">
        <f>bvarHC1</f>
        <v>#VALUE!</v>
      </c>
      <c r="FB13" t="e">
        <f>cvarHC1</f>
        <v>#VALUE!</v>
      </c>
      <c r="FC13" t="e">
        <f>mvarHC1</f>
        <v>#VALUE!</v>
      </c>
      <c r="FD13" s="15" t="e">
        <f>EZ13*FA13</f>
        <v>#VALUE!</v>
      </c>
      <c r="FE13" s="15" t="e">
        <f>EZ13*FB13</f>
        <v>#VALUE!</v>
      </c>
      <c r="FF13" s="53" t="e">
        <f>EZ13*FC13</f>
        <v>#VALUE!</v>
      </c>
      <c r="FG13">
        <v>-3.8833118652762002E-4</v>
      </c>
      <c r="FH13" t="e">
        <f>bvarHC1</f>
        <v>#VALUE!</v>
      </c>
      <c r="FI13" t="e">
        <f>cvarHC1</f>
        <v>#VALUE!</v>
      </c>
      <c r="FJ13" t="e">
        <f>mvarHC1</f>
        <v>#VALUE!</v>
      </c>
      <c r="FK13" s="15" t="e">
        <f>FG13*FH13</f>
        <v>#VALUE!</v>
      </c>
      <c r="FL13" s="15" t="e">
        <f>FG13*FI13</f>
        <v>#VALUE!</v>
      </c>
      <c r="FM13" s="53" t="e">
        <f>FG13*FJ13</f>
        <v>#VALUE!</v>
      </c>
      <c r="FN13">
        <v>-4.1380562679538998E-6</v>
      </c>
      <c r="FO13" t="e">
        <f>bvarHC1</f>
        <v>#VALUE!</v>
      </c>
      <c r="FP13" t="e">
        <f>cvarHC1</f>
        <v>#VALUE!</v>
      </c>
      <c r="FQ13" t="e">
        <f>mvarHC1</f>
        <v>#VALUE!</v>
      </c>
      <c r="FR13" s="15" t="e">
        <f>FN13*FO13</f>
        <v>#VALUE!</v>
      </c>
      <c r="FS13" s="15" t="e">
        <f>FN13*FP13</f>
        <v>#VALUE!</v>
      </c>
      <c r="FT13" s="53" t="e">
        <f>FN13*FQ13</f>
        <v>#VALUE!</v>
      </c>
      <c r="FU13">
        <v>1.3949111117804999E-6</v>
      </c>
      <c r="FV13" t="e">
        <f>bvarHC1</f>
        <v>#VALUE!</v>
      </c>
      <c r="FW13" t="e">
        <f>cvarHC1</f>
        <v>#VALUE!</v>
      </c>
      <c r="FX13" t="e">
        <f>mvarHC1</f>
        <v>#VALUE!</v>
      </c>
      <c r="FY13" s="15" t="e">
        <f>FU13*FV13</f>
        <v>#VALUE!</v>
      </c>
      <c r="FZ13" s="15" t="e">
        <f>FU13*FW13</f>
        <v>#VALUE!</v>
      </c>
      <c r="GA13" s="53" t="e">
        <f>FU13*FX13</f>
        <v>#VALUE!</v>
      </c>
      <c r="GB13">
        <v>-1.145988481339E-3</v>
      </c>
      <c r="GC13" t="e">
        <f>bvarHC1</f>
        <v>#VALUE!</v>
      </c>
      <c r="GD13" t="e">
        <f>cvarHC1</f>
        <v>#VALUE!</v>
      </c>
      <c r="GE13" t="e">
        <f>mvarHC1</f>
        <v>#VALUE!</v>
      </c>
      <c r="GF13" s="15" t="e">
        <f>GB13*GC13</f>
        <v>#VALUE!</v>
      </c>
      <c r="GG13" s="15" t="e">
        <f>GB13*GD13</f>
        <v>#VALUE!</v>
      </c>
      <c r="GH13" s="53" t="e">
        <f>GB13*GE13</f>
        <v>#VALUE!</v>
      </c>
      <c r="GI13">
        <v>-5.5352487802818996E-6</v>
      </c>
      <c r="GJ13" t="e">
        <f>bvarHC1</f>
        <v>#VALUE!</v>
      </c>
      <c r="GK13" t="e">
        <f>cvarHC1</f>
        <v>#VALUE!</v>
      </c>
      <c r="GL13" t="e">
        <f>mvarHC1</f>
        <v>#VALUE!</v>
      </c>
      <c r="GM13" s="15" t="e">
        <f>GI13*GJ13</f>
        <v>#VALUE!</v>
      </c>
      <c r="GN13" s="15" t="e">
        <f>GI13*GK13</f>
        <v>#VALUE!</v>
      </c>
      <c r="GO13" s="53" t="e">
        <f>GI13*GL13</f>
        <v>#VALUE!</v>
      </c>
      <c r="GP13">
        <v>1.8772161862802999E-5</v>
      </c>
      <c r="GQ13" t="e">
        <f>bvarHC1</f>
        <v>#VALUE!</v>
      </c>
      <c r="GR13" t="e">
        <f>cvarHC1</f>
        <v>#VALUE!</v>
      </c>
      <c r="GS13" t="e">
        <f>mvarHC1</f>
        <v>#VALUE!</v>
      </c>
      <c r="GT13" s="15" t="e">
        <f>GP13*GQ13</f>
        <v>#VALUE!</v>
      </c>
      <c r="GU13" s="15" t="e">
        <f>GP13*GR13</f>
        <v>#VALUE!</v>
      </c>
      <c r="GV13" s="53" t="e">
        <f>GP13*GS13</f>
        <v>#VALUE!</v>
      </c>
      <c r="GW13">
        <v>-3.9561782194869001E-4</v>
      </c>
      <c r="GX13" t="e">
        <f>bvarHC1</f>
        <v>#VALUE!</v>
      </c>
      <c r="GY13" t="e">
        <f>cvarHC1</f>
        <v>#VALUE!</v>
      </c>
      <c r="GZ13" t="e">
        <f>mvarHC1</f>
        <v>#VALUE!</v>
      </c>
      <c r="HA13" s="15" t="e">
        <f>GW13*GX13</f>
        <v>#VALUE!</v>
      </c>
      <c r="HB13" s="15" t="e">
        <f>GW13*GY13</f>
        <v>#VALUE!</v>
      </c>
      <c r="HC13" s="53" t="e">
        <f>GW13*GZ13</f>
        <v>#VALUE!</v>
      </c>
      <c r="HD13">
        <v>-8.7806780993439997E-7</v>
      </c>
      <c r="HE13" t="e">
        <f>bvarHC1</f>
        <v>#VALUE!</v>
      </c>
      <c r="HF13" t="e">
        <f>cvarHC1</f>
        <v>#VALUE!</v>
      </c>
      <c r="HG13" t="e">
        <f>mvarHC1</f>
        <v>#VALUE!</v>
      </c>
      <c r="HH13" s="15" t="e">
        <f>HD13*HE13</f>
        <v>#VALUE!</v>
      </c>
      <c r="HI13" s="15" t="e">
        <f>HD13*HF13</f>
        <v>#VALUE!</v>
      </c>
      <c r="HJ13" s="53" t="e">
        <f>HD13*HG13</f>
        <v>#VALUE!</v>
      </c>
      <c r="HK13">
        <v>5.6253242663145998E-6</v>
      </c>
      <c r="HL13" t="e">
        <f>bvarHC1</f>
        <v>#VALUE!</v>
      </c>
      <c r="HM13" t="e">
        <f>cvarHC1</f>
        <v>#VALUE!</v>
      </c>
      <c r="HN13" t="e">
        <f>mvarHC1</f>
        <v>#VALUE!</v>
      </c>
      <c r="HO13" s="15" t="e">
        <f>HK13*HL13</f>
        <v>#VALUE!</v>
      </c>
      <c r="HP13" s="15" t="e">
        <f>HK13*HM13</f>
        <v>#VALUE!</v>
      </c>
      <c r="HQ13" s="53" t="e">
        <f>HK13*HN13</f>
        <v>#VALUE!</v>
      </c>
      <c r="HR13">
        <v>-1.2048342935503001E-3</v>
      </c>
      <c r="HS13" t="e">
        <f>bvarHC1</f>
        <v>#VALUE!</v>
      </c>
      <c r="HT13" t="e">
        <f>cvarHC1</f>
        <v>#VALUE!</v>
      </c>
      <c r="HU13" t="e">
        <f>mvarHC1</f>
        <v>#VALUE!</v>
      </c>
      <c r="HV13" s="15" t="e">
        <f>HR13*HS13</f>
        <v>#VALUE!</v>
      </c>
      <c r="HW13" s="15" t="e">
        <f>HR13*HT13</f>
        <v>#VALUE!</v>
      </c>
      <c r="HX13" s="53" t="e">
        <f>HR13*HU13</f>
        <v>#VALUE!</v>
      </c>
      <c r="HY13">
        <v>-5.5646790949766002E-6</v>
      </c>
      <c r="HZ13" t="e">
        <f>bvarHC1</f>
        <v>#VALUE!</v>
      </c>
      <c r="IA13" t="e">
        <f>cvarHC1</f>
        <v>#VALUE!</v>
      </c>
      <c r="IB13" t="e">
        <f>mvarHC1</f>
        <v>#VALUE!</v>
      </c>
      <c r="IC13" s="15" t="e">
        <f>HY13*HZ13</f>
        <v>#VALUE!</v>
      </c>
      <c r="ID13" s="15" t="e">
        <f>HY13*IA13</f>
        <v>#VALUE!</v>
      </c>
      <c r="IE13" s="53" t="e">
        <f>HY13*IB13</f>
        <v>#VALUE!</v>
      </c>
      <c r="IF13">
        <v>-1.9119565128957001E-4</v>
      </c>
      <c r="IG13" t="e">
        <f>bvarHC1</f>
        <v>#VALUE!</v>
      </c>
      <c r="IH13" t="e">
        <f>cvarHC1</f>
        <v>#VALUE!</v>
      </c>
      <c r="II13" t="e">
        <f>mvarHC1</f>
        <v>#VALUE!</v>
      </c>
      <c r="IJ13" s="15" t="e">
        <f>IF13*IG13</f>
        <v>#VALUE!</v>
      </c>
      <c r="IK13" s="15" t="e">
        <f>IF13*IH13</f>
        <v>#VALUE!</v>
      </c>
      <c r="IL13" s="53" t="e">
        <f>IF13*II13</f>
        <v>#VALUE!</v>
      </c>
      <c r="IM13">
        <v>-3.6313110953146998E-4</v>
      </c>
      <c r="IN13" t="e">
        <f>bvarHC1</f>
        <v>#VALUE!</v>
      </c>
      <c r="IO13" t="e">
        <f>cvarHC1</f>
        <v>#VALUE!</v>
      </c>
      <c r="IP13" t="e">
        <f>mvarHC1</f>
        <v>#VALUE!</v>
      </c>
      <c r="IQ13" s="15" t="e">
        <f>IM13*IN13</f>
        <v>#VALUE!</v>
      </c>
      <c r="IR13" s="15" t="e">
        <f>IM13*IO13</f>
        <v>#VALUE!</v>
      </c>
      <c r="IS13" s="53" t="e">
        <f>IM13*IP13</f>
        <v>#VALUE!</v>
      </c>
      <c r="IT13">
        <v>-9.5103092372200996E-7</v>
      </c>
      <c r="IU13" t="e">
        <f>bvarHC1</f>
        <v>#VALUE!</v>
      </c>
      <c r="IV13" t="e">
        <f>cvarHC1</f>
        <v>#VALUE!</v>
      </c>
      <c r="IW13" t="e">
        <f>mvarHC1</f>
        <v>#VALUE!</v>
      </c>
      <c r="IX13" s="15" t="e">
        <f>IT13*IU13</f>
        <v>#VALUE!</v>
      </c>
      <c r="IY13" s="15" t="e">
        <f>IT13*IV13</f>
        <v>#VALUE!</v>
      </c>
      <c r="IZ13" s="53" t="e">
        <f>IT13*IW13</f>
        <v>#VALUE!</v>
      </c>
      <c r="JA13">
        <v>-3.2716612807082997E-4</v>
      </c>
      <c r="JB13" t="e">
        <f>bvarHC1</f>
        <v>#VALUE!</v>
      </c>
      <c r="JC13" t="e">
        <f>cvarHC1</f>
        <v>#VALUE!</v>
      </c>
      <c r="JD13" t="e">
        <f>mvarHC1</f>
        <v>#VALUE!</v>
      </c>
      <c r="JE13" s="24" t="e">
        <f>JA13*JB13</f>
        <v>#VALUE!</v>
      </c>
      <c r="JF13" s="24" t="e">
        <f>JA13*JC13</f>
        <v>#VALUE!</v>
      </c>
      <c r="JG13" s="24" t="e">
        <f>JA13*JD13</f>
        <v>#VALUE!</v>
      </c>
      <c r="JH13">
        <v>-1.1169951112671001E-3</v>
      </c>
      <c r="JI13" t="e">
        <f>bvarHC1</f>
        <v>#VALUE!</v>
      </c>
      <c r="JJ13" t="e">
        <f>cvarHC1</f>
        <v>#VALUE!</v>
      </c>
      <c r="JK13" t="e">
        <f>mvarHC1</f>
        <v>#VALUE!</v>
      </c>
      <c r="JL13" s="24" t="e">
        <f>JH13*JI13</f>
        <v>#VALUE!</v>
      </c>
      <c r="JM13" s="24" t="e">
        <f>JH13*JJ13</f>
        <v>#VALUE!</v>
      </c>
      <c r="JN13" s="24" t="e">
        <f>JH13*JK13</f>
        <v>#VALUE!</v>
      </c>
      <c r="JO13">
        <v>-5.3577229603808004E-6</v>
      </c>
      <c r="JP13" t="e">
        <f>bvarHC1</f>
        <v>#VALUE!</v>
      </c>
      <c r="JQ13" t="e">
        <f>cvarHC1</f>
        <v>#VALUE!</v>
      </c>
      <c r="JR13" t="e">
        <f>mvarHC1</f>
        <v>#VALUE!</v>
      </c>
      <c r="JS13" s="24" t="e">
        <f>JO13*JP13</f>
        <v>#VALUE!</v>
      </c>
      <c r="JT13" s="24" t="e">
        <f>JO13*JQ13</f>
        <v>#VALUE!</v>
      </c>
      <c r="JU13" s="24" t="e">
        <f>JO13*JR13</f>
        <v>#VALUE!</v>
      </c>
      <c r="JV13">
        <v>-1.1903889337855001E-4</v>
      </c>
      <c r="JW13" t="e">
        <f>bvarHC1</f>
        <v>#VALUE!</v>
      </c>
      <c r="JX13" t="e">
        <f>cvarHC1</f>
        <v>#VALUE!</v>
      </c>
      <c r="JY13" t="e">
        <f>mvarHC1</f>
        <v>#VALUE!</v>
      </c>
      <c r="JZ13" s="24" t="e">
        <f>JV13*JW13</f>
        <v>#VALUE!</v>
      </c>
      <c r="KA13" s="24" t="e">
        <f>JV13*JX13</f>
        <v>#VALUE!</v>
      </c>
      <c r="KB13" s="24" t="e">
        <f>JV13*JY13</f>
        <v>#VALUE!</v>
      </c>
      <c r="KC13">
        <v>-3.9784987952224998E-4</v>
      </c>
      <c r="KD13" t="e">
        <f>bvarHC1</f>
        <v>#VALUE!</v>
      </c>
      <c r="KE13" t="e">
        <f>cvarHC1</f>
        <v>#VALUE!</v>
      </c>
      <c r="KF13" t="e">
        <f>mvarHC1</f>
        <v>#VALUE!</v>
      </c>
      <c r="KG13" s="24" t="e">
        <f>KC13*KD13</f>
        <v>#VALUE!</v>
      </c>
      <c r="KH13" s="24" t="e">
        <f>KC13*KE13</f>
        <v>#VALUE!</v>
      </c>
      <c r="KI13" s="24" t="e">
        <f>KC13*KF13</f>
        <v>#VALUE!</v>
      </c>
      <c r="KJ13">
        <v>-2.8697285135658E-6</v>
      </c>
      <c r="KK13" t="e">
        <f>bvarHC1</f>
        <v>#VALUE!</v>
      </c>
      <c r="KL13" t="e">
        <f>cvarHC1</f>
        <v>#VALUE!</v>
      </c>
      <c r="KM13" t="e">
        <f>mvarHC1</f>
        <v>#VALUE!</v>
      </c>
      <c r="KN13" s="24" t="e">
        <f>KJ13*KK13</f>
        <v>#VALUE!</v>
      </c>
      <c r="KO13" s="24" t="e">
        <f>KJ13*KL13</f>
        <v>#VALUE!</v>
      </c>
      <c r="KP13" s="24" t="e">
        <f>KJ13*KM13</f>
        <v>#VALUE!</v>
      </c>
      <c r="KQ13">
        <v>3.5557228098034998E-6</v>
      </c>
      <c r="KR13" t="e">
        <f>bvarHC1</f>
        <v>#VALUE!</v>
      </c>
      <c r="KS13" t="e">
        <f>cvarHC1</f>
        <v>#VALUE!</v>
      </c>
      <c r="KT13" t="e">
        <f>mvarHC1</f>
        <v>#VALUE!</v>
      </c>
      <c r="KU13" s="24" t="e">
        <f>KQ13*KR13</f>
        <v>#VALUE!</v>
      </c>
      <c r="KV13" s="24" t="e">
        <f>KQ13*KS13</f>
        <v>#VALUE!</v>
      </c>
      <c r="KW13" s="24" t="e">
        <f>KQ13*KT13</f>
        <v>#VALUE!</v>
      </c>
      <c r="KX13">
        <v>-1.0740769230635999E-3</v>
      </c>
      <c r="KY13" t="e">
        <f>bvarHC1</f>
        <v>#VALUE!</v>
      </c>
      <c r="KZ13" t="e">
        <f>cvarHC1</f>
        <v>#VALUE!</v>
      </c>
      <c r="LA13" t="e">
        <f>mvarHC1</f>
        <v>#VALUE!</v>
      </c>
      <c r="LB13" s="24" t="e">
        <f>KX13*KY13</f>
        <v>#VALUE!</v>
      </c>
      <c r="LC13" s="24" t="e">
        <f>KX13*KZ13</f>
        <v>#VALUE!</v>
      </c>
      <c r="LD13" s="24" t="e">
        <f>KX13*LA13</f>
        <v>#VALUE!</v>
      </c>
      <c r="LE13">
        <v>-1.1745814623208E-5</v>
      </c>
      <c r="LF13" t="e">
        <f>bvarHC1</f>
        <v>#VALUE!</v>
      </c>
      <c r="LG13" t="e">
        <f>cvarHC1</f>
        <v>#VALUE!</v>
      </c>
      <c r="LH13" t="e">
        <f>mvarHC1</f>
        <v>#VALUE!</v>
      </c>
      <c r="LI13" s="24" t="e">
        <f>LE13*LF13</f>
        <v>#VALUE!</v>
      </c>
      <c r="LJ13" s="24" t="e">
        <f>LE13*LG13</f>
        <v>#VALUE!</v>
      </c>
      <c r="LK13" s="24" t="e">
        <f>LE13*LH13</f>
        <v>#VALUE!</v>
      </c>
      <c r="LL13">
        <v>8.6638974239712002E-6</v>
      </c>
      <c r="LM13" t="e">
        <f>bvarHC1</f>
        <v>#VALUE!</v>
      </c>
      <c r="LN13" t="e">
        <f>cvarHC1</f>
        <v>#VALUE!</v>
      </c>
      <c r="LO13" t="e">
        <f>mvarHC1</f>
        <v>#VALUE!</v>
      </c>
      <c r="LP13" s="24" t="e">
        <f>LL13*LM13</f>
        <v>#VALUE!</v>
      </c>
      <c r="LQ13" s="24" t="e">
        <f>LL13*LN13</f>
        <v>#VALUE!</v>
      </c>
      <c r="LR13" s="24" t="e">
        <f>LL13*LO13</f>
        <v>#VALUE!</v>
      </c>
      <c r="LS13">
        <v>-3.7465692765563E-4</v>
      </c>
      <c r="LT13" t="e">
        <f>bvarHC1</f>
        <v>#VALUE!</v>
      </c>
      <c r="LU13" t="e">
        <f>cvarHC1</f>
        <v>#VALUE!</v>
      </c>
      <c r="LV13" t="e">
        <f>mvarHC1</f>
        <v>#VALUE!</v>
      </c>
      <c r="LW13" s="24" t="e">
        <f>LS13*LT13</f>
        <v>#VALUE!</v>
      </c>
      <c r="LX13" s="24" t="e">
        <f>LS13*LU13</f>
        <v>#VALUE!</v>
      </c>
      <c r="LY13" s="24" t="e">
        <f>LS13*LV13</f>
        <v>#VALUE!</v>
      </c>
      <c r="LZ13">
        <v>-7.7008152070510005E-6</v>
      </c>
      <c r="MA13" t="e">
        <f>bvarHC1</f>
        <v>#VALUE!</v>
      </c>
      <c r="MB13" t="e">
        <f>cvarHC1</f>
        <v>#VALUE!</v>
      </c>
      <c r="MC13" t="e">
        <f>mvarHC1</f>
        <v>#VALUE!</v>
      </c>
      <c r="MD13" s="24" t="e">
        <f>LZ13*MA13</f>
        <v>#VALUE!</v>
      </c>
      <c r="ME13" s="24" t="e">
        <f>LZ13*MB13</f>
        <v>#VALUE!</v>
      </c>
      <c r="MF13" s="24" t="e">
        <f>LZ13*MC13</f>
        <v>#VALUE!</v>
      </c>
      <c r="MG13">
        <v>3.8372689925364998E-4</v>
      </c>
      <c r="MH13" t="e">
        <f>bvarHC1</f>
        <v>#VALUE!</v>
      </c>
      <c r="MI13" t="e">
        <f>cvarHC1</f>
        <v>#VALUE!</v>
      </c>
      <c r="MJ13" t="e">
        <f>mvarHC1</f>
        <v>#VALUE!</v>
      </c>
      <c r="MK13" s="24" t="e">
        <f>MG13*MH13</f>
        <v>#VALUE!</v>
      </c>
      <c r="ML13" s="24" t="e">
        <f>MG13*MI13</f>
        <v>#VALUE!</v>
      </c>
      <c r="MM13" s="24" t="e">
        <f>MG13*MJ13</f>
        <v>#VALUE!</v>
      </c>
      <c r="MN13">
        <v>-1.0015755290691999E-3</v>
      </c>
      <c r="MO13" t="e">
        <f>bvarHC1</f>
        <v>#VALUE!</v>
      </c>
      <c r="MP13" t="e">
        <f>cvarHC1</f>
        <v>#VALUE!</v>
      </c>
      <c r="MQ13" t="e">
        <f>mvarHC1</f>
        <v>#VALUE!</v>
      </c>
      <c r="MR13" s="24" t="e">
        <f>MN13*MO13</f>
        <v>#VALUE!</v>
      </c>
      <c r="MS13" s="24" t="e">
        <f>MN13*MP13</f>
        <v>#VALUE!</v>
      </c>
      <c r="MT13" s="24" t="e">
        <f>MN13*MQ13</f>
        <v>#VALUE!</v>
      </c>
      <c r="MU13">
        <v>-1.4691728802735E-5</v>
      </c>
      <c r="MV13" t="e">
        <f>bvarHC1</f>
        <v>#VALUE!</v>
      </c>
      <c r="MW13" t="e">
        <f>cvarHC1</f>
        <v>#VALUE!</v>
      </c>
      <c r="MX13" t="e">
        <f>mvarHC1</f>
        <v>#VALUE!</v>
      </c>
      <c r="MY13" s="24" t="e">
        <f>MU13*MV13</f>
        <v>#VALUE!</v>
      </c>
      <c r="MZ13" s="24" t="e">
        <f>MU13*MW13</f>
        <v>#VALUE!</v>
      </c>
      <c r="NA13" s="24" t="e">
        <f>MU13*MX13</f>
        <v>#VALUE!</v>
      </c>
      <c r="NB13">
        <v>4.0179383986525998E-6</v>
      </c>
      <c r="NC13" t="e">
        <f>bvarHC1</f>
        <v>#VALUE!</v>
      </c>
      <c r="ND13" t="e">
        <f>cvarHC1</f>
        <v>#VALUE!</v>
      </c>
      <c r="NE13" t="e">
        <f>mvarHC1</f>
        <v>#VALUE!</v>
      </c>
      <c r="NF13" s="24" t="e">
        <f>NB13*NC13</f>
        <v>#VALUE!</v>
      </c>
      <c r="NG13" s="24" t="e">
        <f>NB13*ND13</f>
        <v>#VALUE!</v>
      </c>
      <c r="NH13" s="24" t="e">
        <f>NB13*NE13</f>
        <v>#VALUE!</v>
      </c>
      <c r="NI13">
        <v>-3.8591982048919999E-4</v>
      </c>
      <c r="NJ13" t="e">
        <f>bvarHC1</f>
        <v>#VALUE!</v>
      </c>
      <c r="NK13" t="e">
        <f>cvarHC1</f>
        <v>#VALUE!</v>
      </c>
      <c r="NL13" t="e">
        <f>mvarHC1</f>
        <v>#VALUE!</v>
      </c>
      <c r="NM13" s="24" t="e">
        <f>NI13*NJ13</f>
        <v>#VALUE!</v>
      </c>
      <c r="NN13" s="24" t="e">
        <f>NI13*NK13</f>
        <v>#VALUE!</v>
      </c>
      <c r="NO13" s="24" t="e">
        <f>NI13*NL13</f>
        <v>#VALUE!</v>
      </c>
      <c r="NP13">
        <v>-3.1985231278363998E-6</v>
      </c>
      <c r="NQ13" t="e">
        <f>bvarHC1</f>
        <v>#VALUE!</v>
      </c>
      <c r="NR13" t="e">
        <f>cvarHC1</f>
        <v>#VALUE!</v>
      </c>
      <c r="NS13" t="e">
        <f>mvarHC1</f>
        <v>#VALUE!</v>
      </c>
      <c r="NT13" s="24" t="e">
        <f>NP13*NQ13</f>
        <v>#VALUE!</v>
      </c>
      <c r="NU13" s="24" t="e">
        <f>NP13*NR13</f>
        <v>#VALUE!</v>
      </c>
      <c r="NV13" s="24" t="e">
        <f>NP13*NS13</f>
        <v>#VALUE!</v>
      </c>
      <c r="NW13">
        <v>3.6877130040753E-6</v>
      </c>
      <c r="NX13" t="e">
        <f>bvarHC1</f>
        <v>#VALUE!</v>
      </c>
      <c r="NY13" t="e">
        <f>cvarHC1</f>
        <v>#VALUE!</v>
      </c>
      <c r="NZ13" t="e">
        <f>mvarHC1</f>
        <v>#VALUE!</v>
      </c>
      <c r="OA13" s="24" t="e">
        <f>NW13*NX13</f>
        <v>#VALUE!</v>
      </c>
      <c r="OB13" s="24" t="e">
        <f>NW13*NY13</f>
        <v>#VALUE!</v>
      </c>
      <c r="OC13" s="24" t="e">
        <f>NW13*NZ13</f>
        <v>#VALUE!</v>
      </c>
      <c r="OD13">
        <v>-1.0822596954649E-3</v>
      </c>
      <c r="OE13" t="e">
        <f>bvarHC1</f>
        <v>#VALUE!</v>
      </c>
      <c r="OF13" t="e">
        <f>cvarHC1</f>
        <v>#VALUE!</v>
      </c>
      <c r="OG13" t="e">
        <f>mvarHC1</f>
        <v>#VALUE!</v>
      </c>
      <c r="OH13" s="24" t="e">
        <f>OD13*OE13</f>
        <v>#VALUE!</v>
      </c>
      <c r="OI13" s="24" t="e">
        <f>OD13*OF13</f>
        <v>#VALUE!</v>
      </c>
      <c r="OJ13" s="24" t="e">
        <f>OD13*OG13</f>
        <v>#VALUE!</v>
      </c>
      <c r="OK13">
        <v>-9.8624507849709998E-6</v>
      </c>
      <c r="OL13" t="e">
        <f>bvarHC1</f>
        <v>#VALUE!</v>
      </c>
      <c r="OM13" t="e">
        <f>cvarHC1</f>
        <v>#VALUE!</v>
      </c>
      <c r="ON13" t="e">
        <f>mvarHC1</f>
        <v>#VALUE!</v>
      </c>
      <c r="OO13" s="24" t="e">
        <f>OK13*OL13</f>
        <v>#VALUE!</v>
      </c>
      <c r="OP13" s="24" t="e">
        <f>OK13*OM13</f>
        <v>#VALUE!</v>
      </c>
      <c r="OQ13" s="24" t="e">
        <f>OK13*ON13</f>
        <v>#VALUE!</v>
      </c>
      <c r="OR13">
        <v>1.2008641561901001E-5</v>
      </c>
      <c r="OS13" t="e">
        <f>bvarHC1</f>
        <v>#VALUE!</v>
      </c>
      <c r="OT13" t="e">
        <f>cvarHC1</f>
        <v>#VALUE!</v>
      </c>
      <c r="OU13" t="e">
        <f>mvarHC1</f>
        <v>#VALUE!</v>
      </c>
      <c r="OV13" s="24" t="e">
        <f>OR13*OS13</f>
        <v>#VALUE!</v>
      </c>
      <c r="OW13" s="24" t="e">
        <f>OR13*OT13</f>
        <v>#VALUE!</v>
      </c>
      <c r="OX13" s="24" t="e">
        <f>OR13*OU13</f>
        <v>#VALUE!</v>
      </c>
      <c r="OY13">
        <v>-3.8751925560725998E-4</v>
      </c>
      <c r="OZ13" t="e">
        <f>bvarHC1</f>
        <v>#VALUE!</v>
      </c>
      <c r="PA13" t="e">
        <f>cvarHC1</f>
        <v>#VALUE!</v>
      </c>
      <c r="PB13" t="e">
        <f>mvarHC1</f>
        <v>#VALUE!</v>
      </c>
      <c r="PC13" s="24" t="e">
        <f>OY13*OZ13</f>
        <v>#VALUE!</v>
      </c>
      <c r="PD13" s="24" t="e">
        <f>OY13*PA13</f>
        <v>#VALUE!</v>
      </c>
      <c r="PE13" s="24" t="e">
        <f>OY13*PB13</f>
        <v>#VALUE!</v>
      </c>
      <c r="PF13">
        <v>-7.0879454900660999E-6</v>
      </c>
      <c r="PG13" t="e">
        <f>bvarHC1</f>
        <v>#VALUE!</v>
      </c>
      <c r="PH13" t="e">
        <f>cvarHC1</f>
        <v>#VALUE!</v>
      </c>
      <c r="PI13" t="e">
        <f>mvarHC1</f>
        <v>#VALUE!</v>
      </c>
      <c r="PJ13" s="24" t="e">
        <f>PF13*PG13</f>
        <v>#VALUE!</v>
      </c>
      <c r="PK13" s="24" t="e">
        <f>PF13*PH13</f>
        <v>#VALUE!</v>
      </c>
      <c r="PL13" s="24" t="e">
        <f>PF13*PI13</f>
        <v>#VALUE!</v>
      </c>
      <c r="PM13">
        <v>4.4966594036610998E-6</v>
      </c>
      <c r="PN13" t="e">
        <f>bvarHC1</f>
        <v>#VALUE!</v>
      </c>
      <c r="PO13" t="e">
        <f>cvarHC1</f>
        <v>#VALUE!</v>
      </c>
      <c r="PP13" t="e">
        <f>mvarHC1</f>
        <v>#VALUE!</v>
      </c>
      <c r="PQ13" s="24" t="e">
        <f>PM13*PN13</f>
        <v>#VALUE!</v>
      </c>
      <c r="PR13" s="24" t="e">
        <f>PM13*PO13</f>
        <v>#VALUE!</v>
      </c>
      <c r="PS13" s="24" t="e">
        <f>PM13*PP13</f>
        <v>#VALUE!</v>
      </c>
      <c r="PT13">
        <v>-1.0741411656478999E-3</v>
      </c>
      <c r="PU13" t="e">
        <f>bvarHC1</f>
        <v>#VALUE!</v>
      </c>
      <c r="PV13" t="e">
        <f>cvarHC1</f>
        <v>#VALUE!</v>
      </c>
      <c r="PW13" t="e">
        <f>mvarHC1</f>
        <v>#VALUE!</v>
      </c>
      <c r="PX13" s="24" t="e">
        <f>PT13*PU13</f>
        <v>#VALUE!</v>
      </c>
      <c r="PY13" s="24" t="e">
        <f>PT13*PV13</f>
        <v>#VALUE!</v>
      </c>
      <c r="PZ13" s="24" t="e">
        <f>PT13*PW13</f>
        <v>#VALUE!</v>
      </c>
      <c r="QA13">
        <v>-6.4269274342266004E-6</v>
      </c>
      <c r="QB13" t="e">
        <f>bvarHC1</f>
        <v>#VALUE!</v>
      </c>
      <c r="QC13" t="e">
        <f>cvarHC1</f>
        <v>#VALUE!</v>
      </c>
      <c r="QD13" t="e">
        <f>mvarHC1</f>
        <v>#VALUE!</v>
      </c>
      <c r="QE13" s="24" t="e">
        <f>QA13*QB13</f>
        <v>#VALUE!</v>
      </c>
      <c r="QF13" s="24" t="e">
        <f>QA13*QC13</f>
        <v>#VALUE!</v>
      </c>
      <c r="QG13" s="24" t="e">
        <f>QA13*QD13</f>
        <v>#VALUE!</v>
      </c>
      <c r="QH13">
        <v>2.6933957401568999E-5</v>
      </c>
      <c r="QI13" t="e">
        <f>bvarHC1</f>
        <v>#VALUE!</v>
      </c>
      <c r="QJ13" t="e">
        <f>cvarHC1</f>
        <v>#VALUE!</v>
      </c>
      <c r="QK13" t="e">
        <f>mvarHC1</f>
        <v>#VALUE!</v>
      </c>
      <c r="QL13" s="24" t="e">
        <f>QH13*QI13</f>
        <v>#VALUE!</v>
      </c>
      <c r="QM13" s="24" t="e">
        <f>QH13*QJ13</f>
        <v>#VALUE!</v>
      </c>
      <c r="QN13" s="24" t="e">
        <f>QH13*QK13</f>
        <v>#VALUE!</v>
      </c>
      <c r="QO13">
        <v>-3.9370846947219001E-4</v>
      </c>
      <c r="QP13" t="e">
        <f>bvarHC1</f>
        <v>#VALUE!</v>
      </c>
      <c r="QQ13" t="e">
        <f>cvarHC1</f>
        <v>#VALUE!</v>
      </c>
      <c r="QR13" t="e">
        <f>mvarHC1</f>
        <v>#VALUE!</v>
      </c>
      <c r="QS13" s="24" t="e">
        <f>QO13*QP13</f>
        <v>#VALUE!</v>
      </c>
      <c r="QT13" s="24" t="e">
        <f>QO13*QQ13</f>
        <v>#VALUE!</v>
      </c>
      <c r="QU13" s="24" t="e">
        <f>QO13*QR13</f>
        <v>#VALUE!</v>
      </c>
      <c r="QV13">
        <v>-9.7925216129506004E-6</v>
      </c>
      <c r="QW13" t="e">
        <f>bvarHC1</f>
        <v>#VALUE!</v>
      </c>
      <c r="QX13" t="e">
        <f>cvarHC1</f>
        <v>#VALUE!</v>
      </c>
      <c r="QY13" t="e">
        <f>mvarHC1</f>
        <v>#VALUE!</v>
      </c>
      <c r="QZ13" s="24" t="e">
        <f>QV13*QW13</f>
        <v>#VALUE!</v>
      </c>
      <c r="RA13" s="24" t="e">
        <f>QV13*QX13</f>
        <v>#VALUE!</v>
      </c>
      <c r="RB13" s="24" t="e">
        <f>QV13*QY13</f>
        <v>#VALUE!</v>
      </c>
      <c r="RC13">
        <v>1.8486683721664001E-5</v>
      </c>
      <c r="RD13" t="e">
        <f>bvarHC1</f>
        <v>#VALUE!</v>
      </c>
      <c r="RE13" t="e">
        <f>cvarHC1</f>
        <v>#VALUE!</v>
      </c>
      <c r="RF13" t="e">
        <f>mvarHC1</f>
        <v>#VALUE!</v>
      </c>
      <c r="RG13" s="24" t="e">
        <f>RC13*RD13</f>
        <v>#VALUE!</v>
      </c>
      <c r="RH13" s="24" t="e">
        <f>RC13*RE13</f>
        <v>#VALUE!</v>
      </c>
      <c r="RI13" s="24" t="e">
        <f>RC13*RF13</f>
        <v>#VALUE!</v>
      </c>
      <c r="RJ13">
        <v>-1.0536346936736E-3</v>
      </c>
      <c r="RK13" t="e">
        <f>bvarHC1</f>
        <v>#VALUE!</v>
      </c>
      <c r="RL13" t="e">
        <f>cvarHC1</f>
        <v>#VALUE!</v>
      </c>
      <c r="RM13" t="e">
        <f>mvarHC1</f>
        <v>#VALUE!</v>
      </c>
      <c r="RN13" s="24" t="e">
        <f>RJ13*RK13</f>
        <v>#VALUE!</v>
      </c>
      <c r="RO13" s="24" t="e">
        <f>RJ13*RL13</f>
        <v>#VALUE!</v>
      </c>
      <c r="RP13" s="24" t="e">
        <f>RJ13*RM13</f>
        <v>#VALUE!</v>
      </c>
      <c r="RQ13">
        <v>-6.2210534655464003E-6</v>
      </c>
      <c r="RR13" t="e">
        <f>bvarHC1</f>
        <v>#VALUE!</v>
      </c>
      <c r="RS13" t="e">
        <f>cvarHC1</f>
        <v>#VALUE!</v>
      </c>
      <c r="RT13" t="e">
        <f>mvarHC1</f>
        <v>#VALUE!</v>
      </c>
      <c r="RU13" s="24" t="e">
        <f>RQ13*RR13</f>
        <v>#VALUE!</v>
      </c>
      <c r="RV13" s="24" t="e">
        <f>RQ13*RS13</f>
        <v>#VALUE!</v>
      </c>
      <c r="RW13" s="24" t="e">
        <f>RQ13*RT13</f>
        <v>#VALUE!</v>
      </c>
      <c r="RX13">
        <v>-7.1436208484725006E-5</v>
      </c>
      <c r="RY13" t="e">
        <f>bvarHC1</f>
        <v>#VALUE!</v>
      </c>
      <c r="RZ13" t="e">
        <f>cvarHC1</f>
        <v>#VALUE!</v>
      </c>
      <c r="SA13" t="e">
        <f>mvarHC1</f>
        <v>#VALUE!</v>
      </c>
      <c r="SB13" s="24" t="e">
        <f>RX13*RY13</f>
        <v>#VALUE!</v>
      </c>
      <c r="SC13" s="24" t="e">
        <f>RX13*RZ13</f>
        <v>#VALUE!</v>
      </c>
      <c r="SD13" s="24" t="e">
        <f>RX13*SA13</f>
        <v>#VALUE!</v>
      </c>
      <c r="SE13">
        <v>-3.8267032107667999E-4</v>
      </c>
      <c r="SF13" t="e">
        <f>bvarHC1</f>
        <v>#VALUE!</v>
      </c>
      <c r="SG13" t="e">
        <f>cvarHC1</f>
        <v>#VALUE!</v>
      </c>
      <c r="SH13" t="e">
        <f>mvarHC1</f>
        <v>#VALUE!</v>
      </c>
      <c r="SI13" s="24" t="e">
        <f>SE13*SF13</f>
        <v>#VALUE!</v>
      </c>
      <c r="SJ13" s="24" t="e">
        <f>SE13*SG13</f>
        <v>#VALUE!</v>
      </c>
      <c r="SK13" s="24" t="e">
        <f>SE13*SH13</f>
        <v>#VALUE!</v>
      </c>
      <c r="SL13">
        <v>-1.1094276642876E-5</v>
      </c>
      <c r="SM13" t="e">
        <f>bvarHC1</f>
        <v>#VALUE!</v>
      </c>
      <c r="SN13" t="e">
        <f>cvarHC1</f>
        <v>#VALUE!</v>
      </c>
      <c r="SO13" t="e">
        <f>mvarHC1</f>
        <v>#VALUE!</v>
      </c>
      <c r="SP13" s="24" t="e">
        <f>SL13*SM13</f>
        <v>#VALUE!</v>
      </c>
      <c r="SQ13" s="24" t="e">
        <f>SL13*SN13</f>
        <v>#VALUE!</v>
      </c>
      <c r="SR13" s="24" t="e">
        <f>SL13*SO13</f>
        <v>#VALUE!</v>
      </c>
      <c r="SS13">
        <v>-6.8176530553010998E-4</v>
      </c>
      <c r="ST13" t="e">
        <f>bvarHC1</f>
        <v>#VALUE!</v>
      </c>
      <c r="SU13" t="e">
        <f>cvarHC1</f>
        <v>#VALUE!</v>
      </c>
      <c r="SV13" t="e">
        <f>mvarHC1</f>
        <v>#VALUE!</v>
      </c>
      <c r="SW13" s="24" t="e">
        <f>SS13*ST13</f>
        <v>#VALUE!</v>
      </c>
      <c r="SX13" s="24" t="e">
        <f>SS13*SU13</f>
        <v>#VALUE!</v>
      </c>
      <c r="SY13" s="24" t="e">
        <f>SS13*SV13</f>
        <v>#VALUE!</v>
      </c>
      <c r="SZ13">
        <v>-1.1544418543471999E-3</v>
      </c>
      <c r="TA13" t="e">
        <f>bvarHC1</f>
        <v>#VALUE!</v>
      </c>
      <c r="TB13" t="e">
        <f>cvarHC1</f>
        <v>#VALUE!</v>
      </c>
      <c r="TC13" t="e">
        <f>mvarHC1</f>
        <v>#VALUE!</v>
      </c>
      <c r="TD13" s="24" t="e">
        <f>SZ13*TA13</f>
        <v>#VALUE!</v>
      </c>
      <c r="TE13" s="24" t="e">
        <f>SZ13*TB13</f>
        <v>#VALUE!</v>
      </c>
      <c r="TF13" s="24" t="e">
        <f>SZ13*TC13</f>
        <v>#VALUE!</v>
      </c>
      <c r="TG13">
        <v>-4.6233162089694999E-8</v>
      </c>
      <c r="TH13" t="e">
        <f>bvarHC1</f>
        <v>#VALUE!</v>
      </c>
      <c r="TI13" t="e">
        <f>cvarHC1</f>
        <v>#VALUE!</v>
      </c>
      <c r="TJ13" t="e">
        <f>mvarHC1</f>
        <v>#VALUE!</v>
      </c>
      <c r="TK13" s="24" t="e">
        <f>TG13*TH13</f>
        <v>#VALUE!</v>
      </c>
      <c r="TL13" s="24" t="e">
        <f>TG13*TI13</f>
        <v>#VALUE!</v>
      </c>
      <c r="TM13" s="24" t="e">
        <f>TG13*TJ13</f>
        <v>#VALUE!</v>
      </c>
      <c r="TN13">
        <v>-1.8064154784392999E-4</v>
      </c>
      <c r="TO13" t="e">
        <f>bvarHC1</f>
        <v>#VALUE!</v>
      </c>
      <c r="TP13" t="e">
        <f>cvarHC1</f>
        <v>#VALUE!</v>
      </c>
      <c r="TQ13" t="e">
        <f>mvarHC1</f>
        <v>#VALUE!</v>
      </c>
      <c r="TR13" s="24" t="e">
        <f>TN13*TO13</f>
        <v>#VALUE!</v>
      </c>
      <c r="TS13" s="24" t="e">
        <f>TN13*TP13</f>
        <v>#VALUE!</v>
      </c>
      <c r="TT13" s="24" t="e">
        <f>TN13*TQ13</f>
        <v>#VALUE!</v>
      </c>
      <c r="TU13">
        <v>-3.9260533795478999E-4</v>
      </c>
      <c r="TV13" t="e">
        <f>bvarHC1</f>
        <v>#VALUE!</v>
      </c>
      <c r="TW13" t="e">
        <f>cvarHC1</f>
        <v>#VALUE!</v>
      </c>
      <c r="TX13" t="e">
        <f>mvarHC1</f>
        <v>#VALUE!</v>
      </c>
      <c r="TY13" s="24" t="e">
        <f>TU13*TV13</f>
        <v>#VALUE!</v>
      </c>
      <c r="TZ13" s="24" t="e">
        <f>TU13*TW13</f>
        <v>#VALUE!</v>
      </c>
      <c r="UA13" s="24" t="e">
        <f>TU13*TX13</f>
        <v>#VALUE!</v>
      </c>
      <c r="UB13">
        <v>-1.3588711096615001E-8</v>
      </c>
      <c r="UC13" t="e">
        <f>bvarHC1</f>
        <v>#VALUE!</v>
      </c>
      <c r="UD13" t="e">
        <f>cvarHC1</f>
        <v>#VALUE!</v>
      </c>
      <c r="UE13" t="e">
        <f>mvarHC1</f>
        <v>#VALUE!</v>
      </c>
      <c r="UF13" s="24" t="e">
        <f>UB13*UC13</f>
        <v>#VALUE!</v>
      </c>
      <c r="UG13" s="24" t="e">
        <f>UB13*UD13</f>
        <v>#VALUE!</v>
      </c>
      <c r="UH13" s="24" t="e">
        <f>UB13*UE13</f>
        <v>#VALUE!</v>
      </c>
      <c r="UI13">
        <v>-5.2625207689537001E-4</v>
      </c>
      <c r="UJ13" t="e">
        <f>bvarHC1</f>
        <v>#VALUE!</v>
      </c>
      <c r="UK13" t="e">
        <f>cvarHC1</f>
        <v>#VALUE!</v>
      </c>
      <c r="UL13" t="e">
        <f>mvarHC1</f>
        <v>#VALUE!</v>
      </c>
      <c r="UM13" s="24" t="e">
        <f>UI13*UJ13</f>
        <v>#VALUE!</v>
      </c>
      <c r="UN13" s="24" t="e">
        <f>UI13*UK13</f>
        <v>#VALUE!</v>
      </c>
      <c r="UO13" s="24" t="e">
        <f>UI13*UL13</f>
        <v>#VALUE!</v>
      </c>
      <c r="UP13">
        <v>-1.1068337893514E-3</v>
      </c>
      <c r="UQ13" t="e">
        <f>bvarHC1</f>
        <v>#VALUE!</v>
      </c>
      <c r="UR13" t="e">
        <f>cvarHC1</f>
        <v>#VALUE!</v>
      </c>
      <c r="US13" t="e">
        <f>mvarHC1</f>
        <v>#VALUE!</v>
      </c>
      <c r="UT13" s="24" t="e">
        <f>UP13*UQ13</f>
        <v>#VALUE!</v>
      </c>
      <c r="UU13" s="24" t="e">
        <f>UP13*UR13</f>
        <v>#VALUE!</v>
      </c>
      <c r="UV13" s="24" t="e">
        <f>UP13*US13</f>
        <v>#VALUE!</v>
      </c>
      <c r="UW13">
        <v>-4.3555056648171998E-8</v>
      </c>
      <c r="UX13" t="e">
        <f>bvarHC1</f>
        <v>#VALUE!</v>
      </c>
      <c r="UY13" t="e">
        <f>cvarHC1</f>
        <v>#VALUE!</v>
      </c>
      <c r="UZ13" t="e">
        <f>mvarHC1</f>
        <v>#VALUE!</v>
      </c>
      <c r="VA13" s="24" t="e">
        <f>UW13*UX13</f>
        <v>#VALUE!</v>
      </c>
      <c r="VB13" s="24" t="e">
        <f>UW13*UY13</f>
        <v>#VALUE!</v>
      </c>
      <c r="VC13" s="24" t="e">
        <f>UW13*UZ13</f>
        <v>#VALUE!</v>
      </c>
      <c r="VD13">
        <v>-1.6182952765173001E-4</v>
      </c>
      <c r="VE13" t="e">
        <f>bvarHC1</f>
        <v>#VALUE!</v>
      </c>
      <c r="VF13" t="e">
        <f>cvarHC1</f>
        <v>#VALUE!</v>
      </c>
      <c r="VG13" t="e">
        <f>mvarHC1</f>
        <v>#VALUE!</v>
      </c>
      <c r="VH13" s="24" t="e">
        <f>VD13*VE13</f>
        <v>#VALUE!</v>
      </c>
      <c r="VI13" s="24" t="e">
        <f>VD13*VF13</f>
        <v>#VALUE!</v>
      </c>
      <c r="VJ13" s="24" t="e">
        <f>VD13*VG13</f>
        <v>#VALUE!</v>
      </c>
      <c r="VK13">
        <v>-3.8811761081223E-4</v>
      </c>
      <c r="VL13" t="e">
        <f>bvarHC1</f>
        <v>#VALUE!</v>
      </c>
      <c r="VM13" t="e">
        <f>cvarHC1</f>
        <v>#VALUE!</v>
      </c>
      <c r="VN13" t="e">
        <f>mvarHC1</f>
        <v>#VALUE!</v>
      </c>
      <c r="VO13" s="24" t="e">
        <f>VK13*VL13</f>
        <v>#VALUE!</v>
      </c>
      <c r="VP13" s="24" t="e">
        <f>VK13*VM13</f>
        <v>#VALUE!</v>
      </c>
      <c r="VQ13" s="24" t="e">
        <f>VK13*VN13</f>
        <v>#VALUE!</v>
      </c>
      <c r="VR13">
        <v>-1.4692098624819E-8</v>
      </c>
      <c r="VS13" t="e">
        <f>bvarHC1</f>
        <v>#VALUE!</v>
      </c>
      <c r="VT13" t="e">
        <f>cvarHC1</f>
        <v>#VALUE!</v>
      </c>
      <c r="VU13" t="e">
        <f>mvarHC1</f>
        <v>#VALUE!</v>
      </c>
      <c r="VV13" s="24" t="e">
        <f>VR13*VS13</f>
        <v>#VALUE!</v>
      </c>
      <c r="VW13" s="24" t="e">
        <f>VR13*VT13</f>
        <v>#VALUE!</v>
      </c>
      <c r="VX13" s="24" t="e">
        <f>VR13*VU13</f>
        <v>#VALUE!</v>
      </c>
      <c r="VY13">
        <v>-6.0938356491800996E-4</v>
      </c>
      <c r="VZ13" t="e">
        <f>bvarHC1</f>
        <v>#VALUE!</v>
      </c>
      <c r="WA13" t="e">
        <f>cvarHC1</f>
        <v>#VALUE!</v>
      </c>
      <c r="WB13" t="e">
        <f>mvarHC1</f>
        <v>#VALUE!</v>
      </c>
      <c r="WC13" s="24" t="e">
        <f>VY13*VZ13</f>
        <v>#VALUE!</v>
      </c>
      <c r="WD13" s="24" t="e">
        <f>VY13*WA13</f>
        <v>#VALUE!</v>
      </c>
      <c r="WE13" s="24" t="e">
        <f>VY13*WB13</f>
        <v>#VALUE!</v>
      </c>
      <c r="WF13">
        <v>-1.1353346306403999E-3</v>
      </c>
      <c r="WG13" t="e">
        <f>bvarHC1</f>
        <v>#VALUE!</v>
      </c>
      <c r="WH13" t="e">
        <f>cvarHC1</f>
        <v>#VALUE!</v>
      </c>
      <c r="WI13" t="e">
        <f>mvarHC1</f>
        <v>#VALUE!</v>
      </c>
      <c r="WJ13" s="24" t="e">
        <f>WF13*WG13</f>
        <v>#VALUE!</v>
      </c>
      <c r="WK13" s="24" t="e">
        <f>WF13*WH13</f>
        <v>#VALUE!</v>
      </c>
      <c r="WL13" s="24" t="e">
        <f>WF13*WI13</f>
        <v>#VALUE!</v>
      </c>
      <c r="WM13">
        <v>-5.6776631517117999E-8</v>
      </c>
      <c r="WN13" t="e">
        <f>bvarHC1</f>
        <v>#VALUE!</v>
      </c>
      <c r="WO13" t="e">
        <f>cvarHC1</f>
        <v>#VALUE!</v>
      </c>
      <c r="WP13" t="e">
        <f>mvarHC1</f>
        <v>#VALUE!</v>
      </c>
      <c r="WQ13" s="24" t="e">
        <f>WM13*WN13</f>
        <v>#VALUE!</v>
      </c>
      <c r="WR13" s="24" t="e">
        <f>WM13*WO13</f>
        <v>#VALUE!</v>
      </c>
      <c r="WS13" s="24" t="e">
        <f>WM13*WP13</f>
        <v>#VALUE!</v>
      </c>
      <c r="WT13">
        <v>-1.5336983087742E-4</v>
      </c>
      <c r="WU13" t="e">
        <f>bvarHC1</f>
        <v>#VALUE!</v>
      </c>
      <c r="WV13" t="e">
        <f>cvarHC1</f>
        <v>#VALUE!</v>
      </c>
      <c r="WW13" t="e">
        <f>mvarHC1</f>
        <v>#VALUE!</v>
      </c>
      <c r="WX13" s="24" t="e">
        <f>WT13*WU13</f>
        <v>#VALUE!</v>
      </c>
      <c r="WY13" s="24" t="e">
        <f>WT13*WV13</f>
        <v>#VALUE!</v>
      </c>
      <c r="WZ13" s="24" t="e">
        <f>WT13*WW13</f>
        <v>#VALUE!</v>
      </c>
      <c r="XA13">
        <v>-3.7219128645082998E-4</v>
      </c>
      <c r="XB13" t="e">
        <f>bvarHC1</f>
        <v>#VALUE!</v>
      </c>
      <c r="XC13" t="e">
        <f>cvarHC1</f>
        <v>#VALUE!</v>
      </c>
      <c r="XD13" t="e">
        <f>mvarHC1</f>
        <v>#VALUE!</v>
      </c>
      <c r="XE13" s="24" t="e">
        <f>XA13*XB13</f>
        <v>#VALUE!</v>
      </c>
      <c r="XF13" s="24" t="e">
        <f>XA13*XC13</f>
        <v>#VALUE!</v>
      </c>
      <c r="XG13" s="24" t="e">
        <f>XA13*XD13</f>
        <v>#VALUE!</v>
      </c>
      <c r="XH13">
        <v>-1.6074784846235E-8</v>
      </c>
      <c r="XI13" t="e">
        <f>bvarHC1</f>
        <v>#VALUE!</v>
      </c>
      <c r="XJ13" t="e">
        <f>cvarHC1</f>
        <v>#VALUE!</v>
      </c>
      <c r="XK13" t="e">
        <f>mvarHC1</f>
        <v>#VALUE!</v>
      </c>
      <c r="XL13" s="24" t="e">
        <f>XH13*XI13</f>
        <v>#VALUE!</v>
      </c>
      <c r="XM13" s="24" t="e">
        <f>XH13*XJ13</f>
        <v>#VALUE!</v>
      </c>
      <c r="XN13" s="24" t="e">
        <f>XH13*XK13</f>
        <v>#VALUE!</v>
      </c>
      <c r="XO13">
        <v>-6.0263498104450996E-4</v>
      </c>
      <c r="XP13" t="e">
        <f>bvarHC1</f>
        <v>#VALUE!</v>
      </c>
      <c r="XQ13" t="e">
        <f>cvarHC1</f>
        <v>#VALUE!</v>
      </c>
      <c r="XR13" t="e">
        <f>mvarHC1</f>
        <v>#VALUE!</v>
      </c>
      <c r="XS13" s="24" t="e">
        <f>XO13*XP13</f>
        <v>#VALUE!</v>
      </c>
      <c r="XT13" s="24" t="e">
        <f>XO13*XQ13</f>
        <v>#VALUE!</v>
      </c>
      <c r="XU13" s="24" t="e">
        <f>XO13*XR13</f>
        <v>#VALUE!</v>
      </c>
      <c r="XV13">
        <v>-1.0865908461364E-3</v>
      </c>
      <c r="XW13" t="e">
        <f>bvarHC1</f>
        <v>#VALUE!</v>
      </c>
      <c r="XX13" t="e">
        <f>cvarHC1</f>
        <v>#VALUE!</v>
      </c>
      <c r="XY13" t="e">
        <f>mvarHC1</f>
        <v>#VALUE!</v>
      </c>
      <c r="XZ13" s="24" t="e">
        <f>XV13*XW13</f>
        <v>#VALUE!</v>
      </c>
      <c r="YA13" s="24" t="e">
        <f>XV13*XX13</f>
        <v>#VALUE!</v>
      </c>
      <c r="YB13" s="24" t="e">
        <f>XV13*XY13</f>
        <v>#VALUE!</v>
      </c>
      <c r="YC13">
        <v>-4.4339733838147998E-8</v>
      </c>
      <c r="YD13" t="e">
        <f>bvarHC1</f>
        <v>#VALUE!</v>
      </c>
      <c r="YE13" t="e">
        <f>cvarHC1</f>
        <v>#VALUE!</v>
      </c>
      <c r="YF13" t="e">
        <f>mvarHC1</f>
        <v>#VALUE!</v>
      </c>
      <c r="YG13" s="24" t="e">
        <f>YC13*YD13</f>
        <v>#VALUE!</v>
      </c>
      <c r="YH13" s="24" t="e">
        <f>YC13*YE13</f>
        <v>#VALUE!</v>
      </c>
      <c r="YI13" s="24" t="e">
        <f>YC13*YF13</f>
        <v>#VALUE!</v>
      </c>
      <c r="YJ13">
        <v>-1.3750908783604E-4</v>
      </c>
      <c r="YK13" t="e">
        <f>bvarHC1</f>
        <v>#VALUE!</v>
      </c>
      <c r="YL13" t="e">
        <f>cvarHC1</f>
        <v>#VALUE!</v>
      </c>
      <c r="YM13" t="e">
        <f>mvarHC1</f>
        <v>#VALUE!</v>
      </c>
      <c r="YN13" s="24" t="e">
        <f>YJ13*YK13</f>
        <v>#VALUE!</v>
      </c>
      <c r="YO13" s="24" t="e">
        <f>YJ13*YL13</f>
        <v>#VALUE!</v>
      </c>
      <c r="YP13" s="24" t="e">
        <f>YJ13*YM13</f>
        <v>#VALUE!</v>
      </c>
      <c r="YQ13">
        <v>-3.8738747352864001E-4</v>
      </c>
      <c r="YR13" t="e">
        <f>bvarHC1</f>
        <v>#VALUE!</v>
      </c>
      <c r="YS13" t="e">
        <f>cvarHC1</f>
        <v>#VALUE!</v>
      </c>
      <c r="YT13" t="e">
        <f>mvarHC1</f>
        <v>#VALUE!</v>
      </c>
      <c r="YU13" s="24" t="e">
        <f>YQ13*YR13</f>
        <v>#VALUE!</v>
      </c>
      <c r="YV13" s="24" t="e">
        <f>YQ13*YS13</f>
        <v>#VALUE!</v>
      </c>
      <c r="YW13" s="24" t="e">
        <f>YQ13*YT13</f>
        <v>#VALUE!</v>
      </c>
      <c r="YX13">
        <v>-1.5738726634225999E-8</v>
      </c>
      <c r="YY13" t="e">
        <f>bvarHC1</f>
        <v>#VALUE!</v>
      </c>
      <c r="YZ13" t="e">
        <f>cvarHC1</f>
        <v>#VALUE!</v>
      </c>
      <c r="ZA13" t="e">
        <f>mvarHC1</f>
        <v>#VALUE!</v>
      </c>
      <c r="ZB13" s="24" t="e">
        <f>YX13*YY13</f>
        <v>#VALUE!</v>
      </c>
      <c r="ZC13" s="24" t="e">
        <f>YX13*YZ13</f>
        <v>#VALUE!</v>
      </c>
      <c r="ZD13" s="24" t="e">
        <f>YX13*ZA13</f>
        <v>#VALUE!</v>
      </c>
      <c r="ZE13">
        <v>-6.5804987604970995E-4</v>
      </c>
      <c r="ZF13" t="e">
        <f>bvarHC1</f>
        <v>#VALUE!</v>
      </c>
      <c r="ZG13" t="e">
        <f>cvarHC1</f>
        <v>#VALUE!</v>
      </c>
      <c r="ZH13" t="e">
        <f>mvarHC1</f>
        <v>#VALUE!</v>
      </c>
      <c r="ZI13" s="24" t="e">
        <f>ZE13*ZF13</f>
        <v>#VALUE!</v>
      </c>
      <c r="ZJ13" s="24" t="e">
        <f>ZE13*ZG13</f>
        <v>#VALUE!</v>
      </c>
      <c r="ZK13" s="24" t="e">
        <f>ZE13*ZH13</f>
        <v>#VALUE!</v>
      </c>
      <c r="ZL13">
        <v>-1.0629944713150001E-3</v>
      </c>
      <c r="ZM13" t="e">
        <f>bvarHC1</f>
        <v>#VALUE!</v>
      </c>
      <c r="ZN13" t="e">
        <f>cvarHC1</f>
        <v>#VALUE!</v>
      </c>
      <c r="ZO13" t="e">
        <f>mvarHC1</f>
        <v>#VALUE!</v>
      </c>
      <c r="ZP13" s="24" t="e">
        <f>ZL13*ZM13</f>
        <v>#VALUE!</v>
      </c>
      <c r="ZQ13" s="24" t="e">
        <f>ZL13*ZN13</f>
        <v>#VALUE!</v>
      </c>
      <c r="ZR13" s="24" t="e">
        <f>ZL13*ZO13</f>
        <v>#VALUE!</v>
      </c>
      <c r="ZS13">
        <v>-4.5839557621857E-8</v>
      </c>
      <c r="ZT13" t="e">
        <f>bvarHC1</f>
        <v>#VALUE!</v>
      </c>
      <c r="ZU13" t="e">
        <f>cvarHC1</f>
        <v>#VALUE!</v>
      </c>
      <c r="ZV13" t="e">
        <f>mvarHC1</f>
        <v>#VALUE!</v>
      </c>
      <c r="ZW13" s="24" t="e">
        <f>ZS13*ZT13</f>
        <v>#VALUE!</v>
      </c>
      <c r="ZX13" s="24" t="e">
        <f>ZS13*ZU13</f>
        <v>#VALUE!</v>
      </c>
      <c r="ZY13" s="24" t="e">
        <f>ZS13*ZV13</f>
        <v>#VALUE!</v>
      </c>
      <c r="ZZ13">
        <v>4.9094337904843003E-6</v>
      </c>
      <c r="AAA13" t="e">
        <f>bvarHC1</f>
        <v>#VALUE!</v>
      </c>
      <c r="AAB13" t="e">
        <f>cvarHC1</f>
        <v>#VALUE!</v>
      </c>
      <c r="AAC13" t="e">
        <f>mvarHC1</f>
        <v>#VALUE!</v>
      </c>
      <c r="AAD13" s="24" t="e">
        <f>ZZ13*AAA13</f>
        <v>#VALUE!</v>
      </c>
      <c r="AAE13" s="24" t="e">
        <f>ZZ13*AAB13</f>
        <v>#VALUE!</v>
      </c>
      <c r="AAF13" s="24" t="e">
        <f>ZZ13*AAC13</f>
        <v>#VALUE!</v>
      </c>
      <c r="AAG13">
        <v>-3.9199553408555E-4</v>
      </c>
      <c r="AAH13" t="e">
        <f>bvarHC1</f>
        <v>#VALUE!</v>
      </c>
      <c r="AAI13" t="e">
        <f>cvarHC1</f>
        <v>#VALUE!</v>
      </c>
      <c r="AAJ13" t="e">
        <f>mvarHC1</f>
        <v>#VALUE!</v>
      </c>
      <c r="AAK13" s="24" t="e">
        <f>AAG13*AAH13</f>
        <v>#VALUE!</v>
      </c>
      <c r="AAL13" s="24" t="e">
        <f>AAG13*AAI13</f>
        <v>#VALUE!</v>
      </c>
      <c r="AAM13" s="24" t="e">
        <f>AAG13*AAJ13</f>
        <v>#VALUE!</v>
      </c>
      <c r="AAN13">
        <v>-1.5349604268906998E-8</v>
      </c>
      <c r="AAO13" t="e">
        <f>bvarHC1</f>
        <v>#VALUE!</v>
      </c>
      <c r="AAP13" t="e">
        <f>cvarHC1</f>
        <v>#VALUE!</v>
      </c>
      <c r="AAQ13" t="e">
        <f>mvarHC1</f>
        <v>#VALUE!</v>
      </c>
      <c r="AAR13" s="24" t="e">
        <f>AAN13*AAO13</f>
        <v>#VALUE!</v>
      </c>
      <c r="AAS13" s="24" t="e">
        <f>AAN13*AAP13</f>
        <v>#VALUE!</v>
      </c>
      <c r="AAT13" s="24" t="e">
        <f>AAN13*AAQ13</f>
        <v>#VALUE!</v>
      </c>
      <c r="AAU13">
        <v>-7.5859231308564995E-4</v>
      </c>
      <c r="AAV13" t="e">
        <f>bvarHC1</f>
        <v>#VALUE!</v>
      </c>
      <c r="AAW13" t="e">
        <f>cvarHC1</f>
        <v>#VALUE!</v>
      </c>
      <c r="AAX13" t="e">
        <f>mvarHC1</f>
        <v>#VALUE!</v>
      </c>
      <c r="AAY13" s="24" t="e">
        <f>AAU13*AAV13</f>
        <v>#VALUE!</v>
      </c>
      <c r="AAZ13" s="24" t="e">
        <f>AAU13*AAW13</f>
        <v>#VALUE!</v>
      </c>
      <c r="ABA13" s="24" t="e">
        <f>AAU13*AAX13</f>
        <v>#VALUE!</v>
      </c>
      <c r="ABB13">
        <v>-9.5406606635965003E-4</v>
      </c>
      <c r="ABC13" t="e">
        <f>bvarHC1</f>
        <v>#VALUE!</v>
      </c>
      <c r="ABD13" t="e">
        <f>cvarHC1</f>
        <v>#VALUE!</v>
      </c>
      <c r="ABE13" t="e">
        <f>mvarHC1</f>
        <v>#VALUE!</v>
      </c>
      <c r="ABF13" s="24" t="e">
        <f>ABB13*ABC13</f>
        <v>#VALUE!</v>
      </c>
      <c r="ABG13" s="24" t="e">
        <f>ABB13*ABD13</f>
        <v>#VALUE!</v>
      </c>
      <c r="ABH13" s="24" t="e">
        <f>ABB13*ABE13</f>
        <v>#VALUE!</v>
      </c>
      <c r="ABI13">
        <v>-4.3063234252506002E-8</v>
      </c>
      <c r="ABJ13" t="e">
        <f>bvarHC1</f>
        <v>#VALUE!</v>
      </c>
      <c r="ABK13" t="e">
        <f>cvarHC1</f>
        <v>#VALUE!</v>
      </c>
      <c r="ABL13" t="e">
        <f>mvarHC1</f>
        <v>#VALUE!</v>
      </c>
      <c r="ABM13" s="24" t="e">
        <f>ABI13*ABJ13</f>
        <v>#VALUE!</v>
      </c>
      <c r="ABN13" s="24" t="e">
        <f>ABI13*ABK13</f>
        <v>#VALUE!</v>
      </c>
      <c r="ABO13" s="24" t="e">
        <f>ABI13*ABL13</f>
        <v>#VALUE!</v>
      </c>
      <c r="ABP13">
        <v>1.307071634916E-5</v>
      </c>
      <c r="ABQ13" t="e">
        <f>bvarHC1</f>
        <v>#VALUE!</v>
      </c>
      <c r="ABR13" t="e">
        <f>cvarHC1</f>
        <v>#VALUE!</v>
      </c>
      <c r="ABS13" t="e">
        <f>mvarHC1</f>
        <v>#VALUE!</v>
      </c>
      <c r="ABT13" s="24" t="e">
        <f>ABP13*ABQ13</f>
        <v>#VALUE!</v>
      </c>
      <c r="ABU13" s="24" t="e">
        <f>ABP13*ABR13</f>
        <v>#VALUE!</v>
      </c>
      <c r="ABV13" s="24" t="e">
        <f>ABP13*ABS13</f>
        <v>#VALUE!</v>
      </c>
      <c r="ABW13">
        <v>-3.5414839257709002E-4</v>
      </c>
      <c r="ABX13" t="e">
        <f>bvarHC1</f>
        <v>#VALUE!</v>
      </c>
      <c r="ABY13" t="e">
        <f>cvarHC1</f>
        <v>#VALUE!</v>
      </c>
      <c r="ABZ13" t="e">
        <f>mvarHC1</f>
        <v>#VALUE!</v>
      </c>
      <c r="ACA13" s="24" t="e">
        <f>ABW13*ABX13</f>
        <v>#VALUE!</v>
      </c>
      <c r="ACB13" s="24" t="e">
        <f>ABW13*ABY13</f>
        <v>#VALUE!</v>
      </c>
      <c r="ACC13" s="24" t="e">
        <f>ABW13*ABZ13</f>
        <v>#VALUE!</v>
      </c>
      <c r="ACD13">
        <v>-1.5000057897051001E-8</v>
      </c>
      <c r="ACE13" t="e">
        <f>bvarHC1</f>
        <v>#VALUE!</v>
      </c>
      <c r="ACF13" t="e">
        <f>cvarHC1</f>
        <v>#VALUE!</v>
      </c>
      <c r="ACG13" t="e">
        <f>mvarHC1</f>
        <v>#VALUE!</v>
      </c>
      <c r="ACH13" s="24" t="e">
        <f>ACD13*ACE13</f>
        <v>#VALUE!</v>
      </c>
      <c r="ACI13" s="24" t="e">
        <f>ACD13*ACF13</f>
        <v>#VALUE!</v>
      </c>
      <c r="ACJ13" s="24" t="e">
        <f>ACD13*ACG13</f>
        <v>#VALUE!</v>
      </c>
      <c r="ACK13">
        <v>-3.6134361002615998E-4</v>
      </c>
      <c r="ACL13" t="e">
        <f>bvarHC1</f>
        <v>#VALUE!</v>
      </c>
      <c r="ACM13" t="e">
        <f>cvarHC1</f>
        <v>#VALUE!</v>
      </c>
      <c r="ACN13" t="e">
        <f>mvarHC1</f>
        <v>#VALUE!</v>
      </c>
      <c r="ACO13" s="24" t="e">
        <f>ACK13*ACL13</f>
        <v>#VALUE!</v>
      </c>
      <c r="ACP13" s="24" t="e">
        <f>ACK13*ACM13</f>
        <v>#VALUE!</v>
      </c>
      <c r="ACQ13" s="24" t="e">
        <f>ACK13*ACN13</f>
        <v>#VALUE!</v>
      </c>
      <c r="ACR13">
        <v>-1.1735313071662E-3</v>
      </c>
      <c r="ACS13" t="e">
        <f>bvarHC1</f>
        <v>#VALUE!</v>
      </c>
      <c r="ACT13" t="e">
        <f>cvarHC1</f>
        <v>#VALUE!</v>
      </c>
      <c r="ACU13" t="e">
        <f>mvarHC1</f>
        <v>#VALUE!</v>
      </c>
      <c r="ACV13" s="24" t="e">
        <f>ACR13*ACS13</f>
        <v>#VALUE!</v>
      </c>
      <c r="ACW13" s="24" t="e">
        <f>ACR13*ACT13</f>
        <v>#VALUE!</v>
      </c>
      <c r="ACX13" s="24" t="e">
        <f>ACR13*ACU13</f>
        <v>#VALUE!</v>
      </c>
      <c r="ACY13">
        <v>-5.1257736267497998E-8</v>
      </c>
      <c r="ACZ13" t="e">
        <f>bvarHC1</f>
        <v>#VALUE!</v>
      </c>
      <c r="ADA13" t="e">
        <f>cvarHC1</f>
        <v>#VALUE!</v>
      </c>
      <c r="ADB13" t="e">
        <f>mvarHC1</f>
        <v>#VALUE!</v>
      </c>
      <c r="ADC13" s="24" t="e">
        <f>ACY13*ACZ13</f>
        <v>#VALUE!</v>
      </c>
      <c r="ADD13" s="24" t="e">
        <f>ACY13*ADA13</f>
        <v>#VALUE!</v>
      </c>
      <c r="ADE13" s="24" t="e">
        <f>ACY13*ADB13</f>
        <v>#VALUE!</v>
      </c>
      <c r="ADF13">
        <v>-1.0168674127955001E-4</v>
      </c>
      <c r="ADG13" t="e">
        <f>bvarHC1</f>
        <v>#VALUE!</v>
      </c>
      <c r="ADH13" t="e">
        <f>cvarHC1</f>
        <v>#VALUE!</v>
      </c>
      <c r="ADI13" t="e">
        <f>mvarHC1</f>
        <v>#VALUE!</v>
      </c>
      <c r="ADJ13" s="24" t="e">
        <f>ADF13*ADG13</f>
        <v>#VALUE!</v>
      </c>
      <c r="ADK13" s="24" t="e">
        <f>ADF13*ADH13</f>
        <v>#VALUE!</v>
      </c>
      <c r="ADL13" s="24" t="e">
        <f>ADF13*ADI13</f>
        <v>#VALUE!</v>
      </c>
      <c r="ADM13">
        <v>-4.2569493946859001E-4</v>
      </c>
      <c r="ADN13" t="e">
        <f>bvarHC1</f>
        <v>#VALUE!</v>
      </c>
      <c r="ADO13" t="e">
        <f>cvarHC1</f>
        <v>#VALUE!</v>
      </c>
      <c r="ADP13" t="e">
        <f>mvarHC1</f>
        <v>#VALUE!</v>
      </c>
      <c r="ADQ13" s="24" t="e">
        <f>ADM13*ADN13</f>
        <v>#VALUE!</v>
      </c>
      <c r="ADR13" s="24" t="e">
        <f>ADM13*ADO13</f>
        <v>#VALUE!</v>
      </c>
      <c r="ADS13" s="24" t="e">
        <f>ADM13*ADP13</f>
        <v>#VALUE!</v>
      </c>
      <c r="ADT13">
        <v>-1.5029607134016001E-8</v>
      </c>
      <c r="ADU13" t="e">
        <f>bvarHC1</f>
        <v>#VALUE!</v>
      </c>
      <c r="ADV13" t="e">
        <f>cvarHC1</f>
        <v>#VALUE!</v>
      </c>
      <c r="ADW13" t="e">
        <f>mvarHC1</f>
        <v>#VALUE!</v>
      </c>
      <c r="ADX13" s="24" t="e">
        <f>ADT13*ADU13</f>
        <v>#VALUE!</v>
      </c>
      <c r="ADY13" s="24" t="e">
        <f>ADT13*ADV13</f>
        <v>#VALUE!</v>
      </c>
      <c r="ADZ13" s="24" t="e">
        <f>ADT13*ADW13</f>
        <v>#VALUE!</v>
      </c>
      <c r="AEA13">
        <v>-3.3061529627996999E-4</v>
      </c>
      <c r="AEB13" t="e">
        <f>bvarHC1</f>
        <v>#VALUE!</v>
      </c>
      <c r="AEC13" t="e">
        <f>cvarHC1</f>
        <v>#VALUE!</v>
      </c>
      <c r="AED13" t="e">
        <f>mvarHC1</f>
        <v>#VALUE!</v>
      </c>
      <c r="AEE13" s="24" t="e">
        <f>AEA13*AEB13</f>
        <v>#VALUE!</v>
      </c>
      <c r="AEF13" s="24" t="e">
        <f>AEA13*AEC13</f>
        <v>#VALUE!</v>
      </c>
      <c r="AEG13" s="24" t="e">
        <f>AEA13*AED13</f>
        <v>#VALUE!</v>
      </c>
      <c r="AEH13">
        <v>-1.1046081103820999E-3</v>
      </c>
      <c r="AEI13" t="e">
        <f>bvarHC1</f>
        <v>#VALUE!</v>
      </c>
      <c r="AEJ13" t="e">
        <f>cvarHC1</f>
        <v>#VALUE!</v>
      </c>
      <c r="AEK13" t="e">
        <f>mvarHC1</f>
        <v>#VALUE!</v>
      </c>
      <c r="AEL13" s="24" t="e">
        <f>AEH13*AEI13</f>
        <v>#VALUE!</v>
      </c>
      <c r="AEM13" s="24" t="e">
        <f>AEH13*AEJ13</f>
        <v>#VALUE!</v>
      </c>
      <c r="AEN13" s="24" t="e">
        <f>AEH13*AEK13</f>
        <v>#VALUE!</v>
      </c>
      <c r="AEO13">
        <v>-4.7795865521316003E-8</v>
      </c>
      <c r="AEP13" t="e">
        <f>bvarHC1</f>
        <v>#VALUE!</v>
      </c>
      <c r="AEQ13" t="e">
        <f>cvarHC1</f>
        <v>#VALUE!</v>
      </c>
      <c r="AER13" t="e">
        <f>mvarHC1</f>
        <v>#VALUE!</v>
      </c>
      <c r="AES13" s="24" t="e">
        <f>AEO13*AEP13</f>
        <v>#VALUE!</v>
      </c>
      <c r="AET13" s="24" t="e">
        <f>AEO13*AEQ13</f>
        <v>#VALUE!</v>
      </c>
      <c r="AEU13" s="24" t="e">
        <f>AEO13*AER13</f>
        <v>#VALUE!</v>
      </c>
      <c r="AEV13">
        <v>-1.1046017728145E-4</v>
      </c>
      <c r="AEW13" t="e">
        <f>bvarHC1</f>
        <v>#VALUE!</v>
      </c>
      <c r="AEX13" t="e">
        <f>cvarHC1</f>
        <v>#VALUE!</v>
      </c>
      <c r="AEY13" t="e">
        <f>mvarHC1</f>
        <v>#VALUE!</v>
      </c>
      <c r="AEZ13" s="24" t="e">
        <f>AEV13*AEW13</f>
        <v>#VALUE!</v>
      </c>
      <c r="AFA13" s="24" t="e">
        <f>AEV13*AEX13</f>
        <v>#VALUE!</v>
      </c>
      <c r="AFB13" s="24" t="e">
        <f>AEV13*AEY13</f>
        <v>#VALUE!</v>
      </c>
      <c r="AFC13">
        <v>-4.0977748360021001E-4</v>
      </c>
      <c r="AFD13" t="e">
        <f>bvarHC1</f>
        <v>#VALUE!</v>
      </c>
      <c r="AFE13" t="e">
        <f>cvarHC1</f>
        <v>#VALUE!</v>
      </c>
      <c r="AFF13" t="e">
        <f>mvarHC1</f>
        <v>#VALUE!</v>
      </c>
      <c r="AFG13" s="24" t="e">
        <f>AFC13*AFD13</f>
        <v>#VALUE!</v>
      </c>
      <c r="AFH13" s="24" t="e">
        <f>AFC13*AFE13</f>
        <v>#VALUE!</v>
      </c>
      <c r="AFI13" s="24" t="e">
        <f>AFC13*AFF13</f>
        <v>#VALUE!</v>
      </c>
      <c r="AFJ13">
        <v>-1.5073461992561999E-8</v>
      </c>
      <c r="AFK13" t="e">
        <f>bvarHC1</f>
        <v>#VALUE!</v>
      </c>
      <c r="AFL13" t="e">
        <f>cvarHC1</f>
        <v>#VALUE!</v>
      </c>
      <c r="AFM13" t="e">
        <f>mvarHC1</f>
        <v>#VALUE!</v>
      </c>
      <c r="AFN13" s="24" t="e">
        <f>AFJ13*AFK13</f>
        <v>#VALUE!</v>
      </c>
      <c r="AFO13" s="24" t="e">
        <f>AFJ13*AFL13</f>
        <v>#VALUE!</v>
      </c>
      <c r="AFP13" s="24" t="e">
        <f>AFJ13*AFM13</f>
        <v>#VALUE!</v>
      </c>
      <c r="AFQ13">
        <v>-4.5023644299614998E-4</v>
      </c>
      <c r="AFR13" t="e">
        <f>bvarHC1</f>
        <v>#VALUE!</v>
      </c>
      <c r="AFS13" t="e">
        <f>cvarHC1</f>
        <v>#VALUE!</v>
      </c>
      <c r="AFT13" t="e">
        <f>mvarHC1</f>
        <v>#VALUE!</v>
      </c>
      <c r="AFU13" s="24" t="e">
        <f>AFQ13*AFR13</f>
        <v>#VALUE!</v>
      </c>
      <c r="AFV13" s="24" t="e">
        <f>AFQ13*AFS13</f>
        <v>#VALUE!</v>
      </c>
      <c r="AFW13" s="24" t="e">
        <f>AFQ13*AFT13</f>
        <v>#VALUE!</v>
      </c>
      <c r="AFX13">
        <v>-1.2052726667479E-3</v>
      </c>
      <c r="AFY13" t="e">
        <f>bvarHC1</f>
        <v>#VALUE!</v>
      </c>
      <c r="AFZ13" t="e">
        <f>cvarHC1</f>
        <v>#VALUE!</v>
      </c>
      <c r="AGA13" t="e">
        <f>mvarHC1</f>
        <v>#VALUE!</v>
      </c>
      <c r="AGB13" s="24" t="e">
        <f>AFX13*AFY13</f>
        <v>#VALUE!</v>
      </c>
      <c r="AGC13" s="24" t="e">
        <f>AFX13*AFZ13</f>
        <v>#VALUE!</v>
      </c>
      <c r="AGD13" s="24" t="e">
        <f>AFX13*AGA13</f>
        <v>#VALUE!</v>
      </c>
      <c r="AGE13">
        <v>-5.3034290273388E-8</v>
      </c>
      <c r="AGF13" t="e">
        <f>bvarHC1</f>
        <v>#VALUE!</v>
      </c>
      <c r="AGG13" t="e">
        <f>cvarHC1</f>
        <v>#VALUE!</v>
      </c>
      <c r="AGH13" t="e">
        <f>mvarHC1</f>
        <v>#VALUE!</v>
      </c>
      <c r="AGI13" s="24" t="e">
        <f>AGE13*AGF13</f>
        <v>#VALUE!</v>
      </c>
      <c r="AGJ13" s="24" t="e">
        <f>AGE13*AGG13</f>
        <v>#VALUE!</v>
      </c>
      <c r="AGK13" s="24" t="e">
        <f>AGE13*AGH13</f>
        <v>#VALUE!</v>
      </c>
      <c r="AGL13">
        <v>-1.2107287273738E-4</v>
      </c>
      <c r="AGM13" t="e">
        <f>bvarHC1</f>
        <v>#VALUE!</v>
      </c>
      <c r="AGN13" t="e">
        <f>cvarHC1</f>
        <v>#VALUE!</v>
      </c>
      <c r="AGO13" t="e">
        <f>mvarHC1</f>
        <v>#VALUE!</v>
      </c>
      <c r="AGP13" s="24" t="e">
        <f>AGL13*AGM13</f>
        <v>#VALUE!</v>
      </c>
      <c r="AGQ13" s="24" t="e">
        <f>AGL13*AGN13</f>
        <v>#VALUE!</v>
      </c>
      <c r="AGR13" s="24" t="e">
        <f>AGL13*AGO13</f>
        <v>#VALUE!</v>
      </c>
      <c r="AGS13">
        <v>-4.4664224772914999E-4</v>
      </c>
      <c r="AGT13" t="e">
        <f>bvarHC1</f>
        <v>#VALUE!</v>
      </c>
      <c r="AGU13" t="e">
        <f>cvarHC1</f>
        <v>#VALUE!</v>
      </c>
      <c r="AGV13" t="e">
        <f>mvarHC1</f>
        <v>#VALUE!</v>
      </c>
      <c r="AGW13" s="24" t="e">
        <f>AGS13*AGT13</f>
        <v>#VALUE!</v>
      </c>
      <c r="AGX13" s="24" t="e">
        <f>AGS13*AGU13</f>
        <v>#VALUE!</v>
      </c>
      <c r="AGY13" s="24" t="e">
        <f>AGS13*AGV13</f>
        <v>#VALUE!</v>
      </c>
      <c r="AGZ13">
        <v>-3.7532633478298E-7</v>
      </c>
      <c r="AHA13" t="e">
        <f>bvarHC1</f>
        <v>#VALUE!</v>
      </c>
      <c r="AHB13" t="e">
        <f>cvarHC1</f>
        <v>#VALUE!</v>
      </c>
      <c r="AHC13" t="e">
        <f>mvarHC1</f>
        <v>#VALUE!</v>
      </c>
      <c r="AHD13" s="24" t="e">
        <f>AGZ13*AHA13</f>
        <v>#VALUE!</v>
      </c>
      <c r="AHE13" s="24" t="e">
        <f>AGZ13*AHB13</f>
        <v>#VALUE!</v>
      </c>
      <c r="AHF13" s="24" t="e">
        <f>AGZ13*AHC13</f>
        <v>#VALUE!</v>
      </c>
      <c r="AHG13">
        <v>-4.1863331740159E-4</v>
      </c>
      <c r="AHH13" t="e">
        <f>bvarHC1</f>
        <v>#VALUE!</v>
      </c>
      <c r="AHI13" t="e">
        <f>cvarHC1</f>
        <v>#VALUE!</v>
      </c>
      <c r="AHJ13" t="e">
        <f>mvarHC1</f>
        <v>#VALUE!</v>
      </c>
      <c r="AHK13" s="24" t="e">
        <f>AHG13*AHH13</f>
        <v>#VALUE!</v>
      </c>
      <c r="AHL13" s="24" t="e">
        <f>AHG13*AHI13</f>
        <v>#VALUE!</v>
      </c>
      <c r="AHM13" s="24" t="e">
        <f>AHG13*AHJ13</f>
        <v>#VALUE!</v>
      </c>
      <c r="AHN13">
        <v>-1.1502165500855001E-3</v>
      </c>
      <c r="AHO13" t="e">
        <f>bvarHC1</f>
        <v>#VALUE!</v>
      </c>
      <c r="AHP13" t="e">
        <f>cvarHC1</f>
        <v>#VALUE!</v>
      </c>
      <c r="AHQ13" t="e">
        <f>mvarHC1</f>
        <v>#VALUE!</v>
      </c>
      <c r="AHR13" s="24" t="e">
        <f>AHN13*AHO13</f>
        <v>#VALUE!</v>
      </c>
      <c r="AHS13" s="24" t="e">
        <f>AHN13*AHP13</f>
        <v>#VALUE!</v>
      </c>
      <c r="AHT13" s="24" t="e">
        <f>AHN13*AHQ13</f>
        <v>#VALUE!</v>
      </c>
      <c r="AHU13">
        <v>-4.887370548107E-8</v>
      </c>
      <c r="AHV13" t="e">
        <f>bvarHC1</f>
        <v>#VALUE!</v>
      </c>
      <c r="AHW13" t="e">
        <f>cvarHC1</f>
        <v>#VALUE!</v>
      </c>
      <c r="AHX13" t="e">
        <f>mvarHC1</f>
        <v>#VALUE!</v>
      </c>
      <c r="AHY13" s="24" t="e">
        <f>AHU13*AHV13</f>
        <v>#VALUE!</v>
      </c>
      <c r="AHZ13" s="24" t="e">
        <f>AHU13*AHW13</f>
        <v>#VALUE!</v>
      </c>
      <c r="AIA13" s="24" t="e">
        <f>AHU13*AHX13</f>
        <v>#VALUE!</v>
      </c>
      <c r="AIB13">
        <v>-1.1828377903722999E-4</v>
      </c>
      <c r="AIC13" t="e">
        <f>bvarHC1</f>
        <v>#VALUE!</v>
      </c>
      <c r="AID13" t="e">
        <f>cvarHC1</f>
        <v>#VALUE!</v>
      </c>
      <c r="AIE13" t="e">
        <f>mvarHC1</f>
        <v>#VALUE!</v>
      </c>
      <c r="AIF13" s="24" t="e">
        <f>AIB13*AIC13</f>
        <v>#VALUE!</v>
      </c>
      <c r="AIG13" s="24" t="e">
        <f>AIB13*AID13</f>
        <v>#VALUE!</v>
      </c>
      <c r="AIH13" s="24" t="e">
        <f>AIB13*AIE13</f>
        <v>#VALUE!</v>
      </c>
      <c r="AII13">
        <v>-4.1288785278875001E-4</v>
      </c>
      <c r="AIJ13" t="e">
        <f>bvarHC1</f>
        <v>#VALUE!</v>
      </c>
      <c r="AIK13" t="e">
        <f>cvarHC1</f>
        <v>#VALUE!</v>
      </c>
      <c r="AIL13" t="e">
        <f>mvarHC1</f>
        <v>#VALUE!</v>
      </c>
      <c r="AIM13" s="24" t="e">
        <f>AII13*AIJ13</f>
        <v>#VALUE!</v>
      </c>
      <c r="AIN13" s="24" t="e">
        <f>AII13*AIK13</f>
        <v>#VALUE!</v>
      </c>
      <c r="AIO13" s="24" t="e">
        <f>AII13*AIL13</f>
        <v>#VALUE!</v>
      </c>
      <c r="AIP13">
        <v>-1.5356640894702E-8</v>
      </c>
      <c r="AIQ13" t="e">
        <f>bvarHC1</f>
        <v>#VALUE!</v>
      </c>
      <c r="AIR13" t="e">
        <f>cvarHC1</f>
        <v>#VALUE!</v>
      </c>
      <c r="AIS13" t="e">
        <f>mvarHC1</f>
        <v>#VALUE!</v>
      </c>
      <c r="AIT13" s="24" t="e">
        <f>AIP13*AIQ13</f>
        <v>#VALUE!</v>
      </c>
      <c r="AIU13" s="24" t="e">
        <f>AIP13*AIR13</f>
        <v>#VALUE!</v>
      </c>
      <c r="AIV13" s="24" t="e">
        <f>AIP13*AIS13</f>
        <v>#VALUE!</v>
      </c>
      <c r="AIW13">
        <v>-4.1716306369976998E-4</v>
      </c>
      <c r="AIX13" t="e">
        <f>bvarHC1</f>
        <v>#VALUE!</v>
      </c>
      <c r="AIY13" t="e">
        <f>cvarHC1</f>
        <v>#VALUE!</v>
      </c>
      <c r="AIZ13" t="e">
        <f>mvarHC1</f>
        <v>#VALUE!</v>
      </c>
      <c r="AJA13" s="24" t="e">
        <f>AIW13*AIX13</f>
        <v>#VALUE!</v>
      </c>
      <c r="AJB13" s="24" t="e">
        <f>AIW13*AIY13</f>
        <v>#VALUE!</v>
      </c>
      <c r="AJC13" s="24" t="e">
        <f>AIW13*AIZ13</f>
        <v>#VALUE!</v>
      </c>
      <c r="AJD13">
        <v>-1.2150698947905999E-3</v>
      </c>
      <c r="AJE13" t="e">
        <f>bvarHC1</f>
        <v>#VALUE!</v>
      </c>
      <c r="AJF13" t="e">
        <f>cvarHC1</f>
        <v>#VALUE!</v>
      </c>
      <c r="AJG13" t="e">
        <f>mvarHC1</f>
        <v>#VALUE!</v>
      </c>
      <c r="AJH13" s="24" t="e">
        <f>AJD13*AJE13</f>
        <v>#VALUE!</v>
      </c>
      <c r="AJI13" s="24" t="e">
        <f>AJD13*AJF13</f>
        <v>#VALUE!</v>
      </c>
      <c r="AJJ13" s="24" t="e">
        <f>AJD13*AJG13</f>
        <v>#VALUE!</v>
      </c>
      <c r="AJK13">
        <v>-5.4081489441296999E-8</v>
      </c>
      <c r="AJL13" t="e">
        <f>bvarHC1</f>
        <v>#VALUE!</v>
      </c>
      <c r="AJM13" t="e">
        <f>cvarHC1</f>
        <v>#VALUE!</v>
      </c>
      <c r="AJN13" t="e">
        <f>mvarHC1</f>
        <v>#VALUE!</v>
      </c>
      <c r="AJO13" s="24" t="e">
        <f>AJK13*AJL13</f>
        <v>#VALUE!</v>
      </c>
      <c r="AJP13" s="24" t="e">
        <f>AJK13*AJM13</f>
        <v>#VALUE!</v>
      </c>
      <c r="AJQ13" s="24" t="e">
        <f>AJK13*AJN13</f>
        <v>#VALUE!</v>
      </c>
      <c r="AJR13">
        <v>-1.1552499017222E-4</v>
      </c>
      <c r="AJS13" t="e">
        <f>bvarHC1</f>
        <v>#VALUE!</v>
      </c>
      <c r="AJT13" t="e">
        <f>cvarHC1</f>
        <v>#VALUE!</v>
      </c>
      <c r="AJU13" t="e">
        <f>mvarHC1</f>
        <v>#VALUE!</v>
      </c>
      <c r="AJV13" s="24" t="e">
        <f>AJR13*AJS13</f>
        <v>#VALUE!</v>
      </c>
      <c r="AJW13" s="24" t="e">
        <f>AJR13*AJT13</f>
        <v>#VALUE!</v>
      </c>
      <c r="AJX13" s="24" t="e">
        <f>AJR13*AJU13</f>
        <v>#VALUE!</v>
      </c>
      <c r="AJY13">
        <v>-4.2464953290373002E-4</v>
      </c>
      <c r="AJZ13" t="e">
        <f>bvarHC1</f>
        <v>#VALUE!</v>
      </c>
      <c r="AKA13" t="e">
        <f>cvarHC1</f>
        <v>#VALUE!</v>
      </c>
      <c r="AKB13" t="e">
        <f>mvarHC1</f>
        <v>#VALUE!</v>
      </c>
      <c r="AKC13" s="24" t="e">
        <f>AJY13*AJZ13</f>
        <v>#VALUE!</v>
      </c>
      <c r="AKD13" s="24" t="e">
        <f>AJY13*AKA13</f>
        <v>#VALUE!</v>
      </c>
      <c r="AKE13" s="24" t="e">
        <f>AJY13*AKB13</f>
        <v>#VALUE!</v>
      </c>
      <c r="AKF13">
        <v>-1.4807722324836E-8</v>
      </c>
      <c r="AKG13" t="e">
        <f>bvarHC1</f>
        <v>#VALUE!</v>
      </c>
      <c r="AKH13" t="e">
        <f>cvarHC1</f>
        <v>#VALUE!</v>
      </c>
      <c r="AKI13" t="e">
        <f>mvarHC1</f>
        <v>#VALUE!</v>
      </c>
      <c r="AKJ13" s="24" t="e">
        <f>AKF13*AKG13</f>
        <v>#VALUE!</v>
      </c>
      <c r="AKK13" s="24" t="e">
        <f>AKF13*AKH13</f>
        <v>#VALUE!</v>
      </c>
      <c r="AKL13" s="24" t="e">
        <f>AKF13*AKI13</f>
        <v>#VALUE!</v>
      </c>
      <c r="AKM13">
        <v>-4.3505735547799999E-4</v>
      </c>
      <c r="AKN13" t="e">
        <f>bvarHC1</f>
        <v>#VALUE!</v>
      </c>
      <c r="AKO13" t="e">
        <f>cvarHC1</f>
        <v>#VALUE!</v>
      </c>
      <c r="AKP13" t="e">
        <f>mvarHC1</f>
        <v>#VALUE!</v>
      </c>
      <c r="AKQ13" s="24" t="e">
        <f>AKM13*AKN13</f>
        <v>#VALUE!</v>
      </c>
      <c r="AKR13" s="24" t="e">
        <f>AKM13*AKO13</f>
        <v>#VALUE!</v>
      </c>
      <c r="AKS13" s="24" t="e">
        <f>AKM13*AKP13</f>
        <v>#VALUE!</v>
      </c>
      <c r="AKT13">
        <v>-1.2256209945306E-3</v>
      </c>
      <c r="AKU13" t="e">
        <f>bvarHC1</f>
        <v>#VALUE!</v>
      </c>
      <c r="AKV13" t="e">
        <f>cvarHC1</f>
        <v>#VALUE!</v>
      </c>
      <c r="AKW13" t="e">
        <f>mvarHC1</f>
        <v>#VALUE!</v>
      </c>
      <c r="AKX13" s="24" t="e">
        <f>AKT13*AKU13</f>
        <v>#VALUE!</v>
      </c>
      <c r="AKY13" s="24" t="e">
        <f>AKT13*AKV13</f>
        <v>#VALUE!</v>
      </c>
      <c r="AKZ13" s="24" t="e">
        <f>AKT13*AKW13</f>
        <v>#VALUE!</v>
      </c>
      <c r="ALA13">
        <v>-5.4003261525506001E-8</v>
      </c>
      <c r="ALB13" t="e">
        <f>bvarHC1</f>
        <v>#VALUE!</v>
      </c>
      <c r="ALC13" t="e">
        <f>cvarHC1</f>
        <v>#VALUE!</v>
      </c>
      <c r="ALD13" t="e">
        <f>mvarHC1</f>
        <v>#VALUE!</v>
      </c>
      <c r="ALE13" s="24" t="e">
        <f>ALA13*ALB13</f>
        <v>#VALUE!</v>
      </c>
      <c r="ALF13" s="24" t="e">
        <f>ALA13*ALC13</f>
        <v>#VALUE!</v>
      </c>
      <c r="ALG13" s="24" t="e">
        <f>ALA13*ALD13</f>
        <v>#VALUE!</v>
      </c>
      <c r="ALH13">
        <v>-1.2537293611664999E-4</v>
      </c>
      <c r="ALI13" t="e">
        <f>bvarHC1</f>
        <v>#VALUE!</v>
      </c>
      <c r="ALJ13" t="e">
        <f>cvarHC1</f>
        <v>#VALUE!</v>
      </c>
      <c r="ALK13" t="e">
        <f>mvarHC1</f>
        <v>#VALUE!</v>
      </c>
      <c r="ALL13" s="24" t="e">
        <f>ALH13*ALI13</f>
        <v>#VALUE!</v>
      </c>
      <c r="ALM13" s="24" t="e">
        <f>ALH13*ALJ13</f>
        <v>#VALUE!</v>
      </c>
      <c r="ALN13" s="24" t="e">
        <f>ALH13*ALK13</f>
        <v>#VALUE!</v>
      </c>
      <c r="ALO13">
        <v>-7.1410068266260002E-4</v>
      </c>
      <c r="ALP13" t="e">
        <f>bvarHC1</f>
        <v>#VALUE!</v>
      </c>
      <c r="ALQ13" t="e">
        <f>cvarHC1</f>
        <v>#VALUE!</v>
      </c>
      <c r="ALR13" t="e">
        <f>mvarHC1</f>
        <v>#VALUE!</v>
      </c>
      <c r="ALS13" s="24" t="e">
        <f>ALO13*ALP13</f>
        <v>#VALUE!</v>
      </c>
      <c r="ALT13" s="24" t="e">
        <f>ALO13*ALQ13</f>
        <v>#VALUE!</v>
      </c>
      <c r="ALU13" s="24" t="e">
        <f>ALO13*ALR13</f>
        <v>#VALUE!</v>
      </c>
      <c r="ALV13">
        <v>-1.4412137990803E-8</v>
      </c>
      <c r="ALW13" t="e">
        <f>bvarHC1</f>
        <v>#VALUE!</v>
      </c>
      <c r="ALX13" t="e">
        <f>cvarHC1</f>
        <v>#VALUE!</v>
      </c>
      <c r="ALY13" t="e">
        <f>mvarHC1</f>
        <v>#VALUE!</v>
      </c>
      <c r="ALZ13" s="24" t="e">
        <f>ALV13*ALW13</f>
        <v>#VALUE!</v>
      </c>
      <c r="AMA13" s="24" t="e">
        <f>ALV13*ALX13</f>
        <v>#VALUE!</v>
      </c>
      <c r="AMB13" s="24" t="e">
        <f>ALV13*ALY13</f>
        <v>#VALUE!</v>
      </c>
      <c r="AMC13">
        <v>-1.9087140271609E-4</v>
      </c>
      <c r="AMD13" t="e">
        <f>bvarHC1</f>
        <v>#VALUE!</v>
      </c>
      <c r="AME13" t="e">
        <f>cvarHC1</f>
        <v>#VALUE!</v>
      </c>
      <c r="AMF13" t="e">
        <f>mvarHC1</f>
        <v>#VALUE!</v>
      </c>
      <c r="AMG13" s="24" t="e">
        <f>AMC13*AMD13</f>
        <v>#VALUE!</v>
      </c>
      <c r="AMH13" s="24" t="e">
        <f>AMC13*AME13</f>
        <v>#VALUE!</v>
      </c>
      <c r="AMI13" s="24" t="e">
        <f>AMC13*AMF13</f>
        <v>#VALUE!</v>
      </c>
      <c r="AMJ13">
        <v>-1.1985317741286001E-3</v>
      </c>
      <c r="AMK13" t="e">
        <f>bvarHC1</f>
        <v>#VALUE!</v>
      </c>
      <c r="AML13" t="e">
        <f>cvarHC1</f>
        <v>#VALUE!</v>
      </c>
      <c r="AMM13" t="e">
        <f>mvarHC1</f>
        <v>#VALUE!</v>
      </c>
      <c r="AMN13" s="24" t="e">
        <f>AMJ13*AMK13</f>
        <v>#VALUE!</v>
      </c>
      <c r="AMO13" s="24" t="e">
        <f>AMJ13*AML13</f>
        <v>#VALUE!</v>
      </c>
      <c r="AMP13" s="24" t="e">
        <f>AMJ13*AMM13</f>
        <v>#VALUE!</v>
      </c>
      <c r="AMQ13">
        <v>-6.5600860907541001E-6</v>
      </c>
      <c r="AMR13" t="e">
        <f>bvarHC1</f>
        <v>#VALUE!</v>
      </c>
      <c r="AMS13" t="e">
        <f>cvarHC1</f>
        <v>#VALUE!</v>
      </c>
      <c r="AMT13" t="e">
        <f>mvarHC1</f>
        <v>#VALUE!</v>
      </c>
      <c r="AMU13" s="24" t="e">
        <f>AMQ13*AMR13</f>
        <v>#VALUE!</v>
      </c>
      <c r="AMV13" s="24" t="e">
        <f>AMQ13*AMS13</f>
        <v>#VALUE!</v>
      </c>
      <c r="AMW13" s="24" t="e">
        <f>AMQ13*AMT13</f>
        <v>#VALUE!</v>
      </c>
      <c r="AMX13">
        <v>-1.1880225983427E-4</v>
      </c>
      <c r="AMY13" t="e">
        <f>bvarHC1</f>
        <v>#VALUE!</v>
      </c>
      <c r="AMZ13" t="e">
        <f>cvarHC1</f>
        <v>#VALUE!</v>
      </c>
      <c r="ANA13" t="e">
        <f>mvarHC1</f>
        <v>#VALUE!</v>
      </c>
      <c r="ANB13" s="24" t="e">
        <f>AMX13*AMY13</f>
        <v>#VALUE!</v>
      </c>
      <c r="ANC13" s="24" t="e">
        <f>AMX13*AMZ13</f>
        <v>#VALUE!</v>
      </c>
      <c r="AND13" s="24" t="e">
        <f>AMX13*ANA13</f>
        <v>#VALUE!</v>
      </c>
      <c r="ANE13">
        <v>-4.1655510270094002E-4</v>
      </c>
      <c r="ANF13" t="e">
        <f>bvarHC1</f>
        <v>#VALUE!</v>
      </c>
      <c r="ANG13" t="e">
        <f>cvarHC1</f>
        <v>#VALUE!</v>
      </c>
      <c r="ANH13" t="e">
        <f>mvarHC1</f>
        <v>#VALUE!</v>
      </c>
      <c r="ANI13" s="24" t="e">
        <f>ANE13*ANF13</f>
        <v>#VALUE!</v>
      </c>
      <c r="ANJ13" s="24" t="e">
        <f>ANE13*ANG13</f>
        <v>#VALUE!</v>
      </c>
      <c r="ANK13" s="24" t="e">
        <f>ANE13*ANH13</f>
        <v>#VALUE!</v>
      </c>
      <c r="ANL13">
        <v>-2.8798699242967998E-6</v>
      </c>
      <c r="ANM13" t="e">
        <f>bvarHC1</f>
        <v>#VALUE!</v>
      </c>
      <c r="ANN13" t="e">
        <f>cvarHC1</f>
        <v>#VALUE!</v>
      </c>
      <c r="ANO13" t="e">
        <f>mvarHC1</f>
        <v>#VALUE!</v>
      </c>
      <c r="ANP13" s="24" t="e">
        <f>ANL13*ANM13</f>
        <v>#VALUE!</v>
      </c>
      <c r="ANQ13" s="24" t="e">
        <f>ANL13*ANN13</f>
        <v>#VALUE!</v>
      </c>
      <c r="ANR13" s="24" t="e">
        <f>ANL13*ANO13</f>
        <v>#VALUE!</v>
      </c>
      <c r="ANS13">
        <v>6.3671950240939999E-6</v>
      </c>
      <c r="ANT13" t="e">
        <f>bvarHC1</f>
        <v>#VALUE!</v>
      </c>
      <c r="ANU13" t="e">
        <f>cvarHC1</f>
        <v>#VALUE!</v>
      </c>
      <c r="ANV13" t="e">
        <f>mvarHC1</f>
        <v>#VALUE!</v>
      </c>
      <c r="ANW13" s="24" t="e">
        <f>ANS13*ANT13</f>
        <v>#VALUE!</v>
      </c>
      <c r="ANX13" s="24" t="e">
        <f>ANS13*ANU13</f>
        <v>#VALUE!</v>
      </c>
      <c r="ANY13" s="24" t="e">
        <f>ANS13*ANV13</f>
        <v>#VALUE!</v>
      </c>
      <c r="ANZ13">
        <v>-1.2057596123483999E-3</v>
      </c>
      <c r="AOA13" t="e">
        <f>bvarHC1</f>
        <v>#VALUE!</v>
      </c>
      <c r="AOB13" t="e">
        <f>cvarHC1</f>
        <v>#VALUE!</v>
      </c>
      <c r="AOC13" t="e">
        <f>mvarHC1</f>
        <v>#VALUE!</v>
      </c>
      <c r="AOD13" s="24" t="e">
        <f>ANZ13*AOA13</f>
        <v>#VALUE!</v>
      </c>
      <c r="AOE13" s="24" t="e">
        <f>ANZ13*AOB13</f>
        <v>#VALUE!</v>
      </c>
      <c r="AOF13" s="24" t="e">
        <f>ANZ13*AOC13</f>
        <v>#VALUE!</v>
      </c>
      <c r="AOG13">
        <v>-9.6377542057645998E-6</v>
      </c>
      <c r="AOH13" t="e">
        <f>bvarHC1</f>
        <v>#VALUE!</v>
      </c>
      <c r="AOI13" t="e">
        <f>cvarHC1</f>
        <v>#VALUE!</v>
      </c>
      <c r="AOJ13" t="e">
        <f>mvarHC1</f>
        <v>#VALUE!</v>
      </c>
      <c r="AOK13" s="24" t="e">
        <f>AOG13*AOH13</f>
        <v>#VALUE!</v>
      </c>
      <c r="AOL13" s="24" t="e">
        <f>AOG13*AOI13</f>
        <v>#VALUE!</v>
      </c>
      <c r="AOM13" s="24" t="e">
        <f>AOG13*AOJ13</f>
        <v>#VALUE!</v>
      </c>
      <c r="AON13">
        <v>3.1785616777393998E-5</v>
      </c>
      <c r="AOO13" t="e">
        <f>bvarHC1</f>
        <v>#VALUE!</v>
      </c>
      <c r="AOP13" t="e">
        <f>cvarHC1</f>
        <v>#VALUE!</v>
      </c>
      <c r="AOQ13" t="e">
        <f>mvarHC1</f>
        <v>#VALUE!</v>
      </c>
      <c r="AOR13" s="24" t="e">
        <f>AON13*AOO13</f>
        <v>#VALUE!</v>
      </c>
      <c r="AOS13" s="24" t="e">
        <f>AON13*AOP13</f>
        <v>#VALUE!</v>
      </c>
      <c r="AOT13" s="24" t="e">
        <f>AON13*AOQ13</f>
        <v>#VALUE!</v>
      </c>
      <c r="AOU13">
        <v>-3.8917605932455002E-4</v>
      </c>
      <c r="AOV13" t="e">
        <f>bvarHC1</f>
        <v>#VALUE!</v>
      </c>
      <c r="AOW13" t="e">
        <f>cvarHC1</f>
        <v>#VALUE!</v>
      </c>
      <c r="AOX13" t="e">
        <f>mvarHC1</f>
        <v>#VALUE!</v>
      </c>
      <c r="AOY13" s="24" t="e">
        <f>AOU13*AOV13</f>
        <v>#VALUE!</v>
      </c>
      <c r="AOZ13" s="24" t="e">
        <f>AOU13*AOW13</f>
        <v>#VALUE!</v>
      </c>
      <c r="APA13" s="24" t="e">
        <f>AOU13*AOX13</f>
        <v>#VALUE!</v>
      </c>
      <c r="APB13">
        <v>-1.1641212646914E-6</v>
      </c>
      <c r="APC13" t="e">
        <f>bvarHC1</f>
        <v>#VALUE!</v>
      </c>
      <c r="APD13" t="e">
        <f>cvarHC1</f>
        <v>#VALUE!</v>
      </c>
      <c r="APE13" t="e">
        <f>mvarHC1</f>
        <v>#VALUE!</v>
      </c>
      <c r="APF13" s="24" t="e">
        <f>APB13*APC13</f>
        <v>#VALUE!</v>
      </c>
      <c r="APG13" s="24" t="e">
        <f>APB13*APD13</f>
        <v>#VALUE!</v>
      </c>
      <c r="APH13" s="24" t="e">
        <f>APB13*APE13</f>
        <v>#VALUE!</v>
      </c>
      <c r="API13">
        <v>-7.1812155018473995E-4</v>
      </c>
      <c r="APJ13" t="e">
        <f>bvarHC1</f>
        <v>#VALUE!</v>
      </c>
      <c r="APK13" t="e">
        <f>cvarHC1</f>
        <v>#VALUE!</v>
      </c>
      <c r="APL13" t="e">
        <f>mvarHC1</f>
        <v>#VALUE!</v>
      </c>
      <c r="APM13" s="24" t="e">
        <f>API13*APJ13</f>
        <v>#VALUE!</v>
      </c>
      <c r="APN13" s="24" t="e">
        <f>API13*APK13</f>
        <v>#VALUE!</v>
      </c>
      <c r="APO13" s="24" t="e">
        <f>API13*APL13</f>
        <v>#VALUE!</v>
      </c>
      <c r="APP13">
        <v>-1.0297741868073001E-3</v>
      </c>
      <c r="APQ13" t="e">
        <f>bvarHC1</f>
        <v>#VALUE!</v>
      </c>
      <c r="APR13" t="e">
        <f>cvarHC1</f>
        <v>#VALUE!</v>
      </c>
      <c r="APS13" t="e">
        <f>mvarHC1</f>
        <v>#VALUE!</v>
      </c>
      <c r="APT13" s="24" t="e">
        <f>APP13*APQ13</f>
        <v>#VALUE!</v>
      </c>
      <c r="APU13" s="24" t="e">
        <f>APP13*APR13</f>
        <v>#VALUE!</v>
      </c>
      <c r="APV13" s="24" t="e">
        <f>APP13*APS13</f>
        <v>#VALUE!</v>
      </c>
      <c r="APW13">
        <v>-2.2269618980596999E-5</v>
      </c>
      <c r="APX13" t="e">
        <f>bvarHC1</f>
        <v>#VALUE!</v>
      </c>
      <c r="APY13" t="e">
        <f>cvarHC1</f>
        <v>#VALUE!</v>
      </c>
      <c r="APZ13" t="e">
        <f>mvarHC1</f>
        <v>#VALUE!</v>
      </c>
      <c r="AQA13" s="24" t="e">
        <f>APW13*APX13</f>
        <v>#VALUE!</v>
      </c>
      <c r="AQB13" s="24" t="e">
        <f>APW13*APY13</f>
        <v>#VALUE!</v>
      </c>
      <c r="AQC13" s="24" t="e">
        <f>APW13*APZ13</f>
        <v>#VALUE!</v>
      </c>
      <c r="AQD13">
        <v>5.9265782274373003E-6</v>
      </c>
      <c r="AQE13" t="e">
        <f>bvarHC1</f>
        <v>#VALUE!</v>
      </c>
      <c r="AQF13" t="e">
        <f>cvarHC1</f>
        <v>#VALUE!</v>
      </c>
      <c r="AQG13" t="e">
        <f>mvarHC1</f>
        <v>#VALUE!</v>
      </c>
      <c r="AQH13" s="24" t="e">
        <f>AQD13*AQE13</f>
        <v>#VALUE!</v>
      </c>
      <c r="AQI13" s="24" t="e">
        <f>AQD13*AQF13</f>
        <v>#VALUE!</v>
      </c>
      <c r="AQJ13" s="24" t="e">
        <f>AQD13*AQG13</f>
        <v>#VALUE!</v>
      </c>
      <c r="AQK13">
        <v>-3.4016472204271002E-4</v>
      </c>
      <c r="AQL13" t="e">
        <f>bvarHC1</f>
        <v>#VALUE!</v>
      </c>
      <c r="AQM13" t="e">
        <f>cvarHC1</f>
        <v>#VALUE!</v>
      </c>
      <c r="AQN13" t="e">
        <f>mvarHC1</f>
        <v>#VALUE!</v>
      </c>
      <c r="AQO13" s="24" t="e">
        <f>AQK13*AQL13</f>
        <v>#VALUE!</v>
      </c>
      <c r="AQP13" s="24" t="e">
        <f>AQK13*AQM13</f>
        <v>#VALUE!</v>
      </c>
      <c r="AQQ13" s="24" t="e">
        <f>AQK13*AQN13</f>
        <v>#VALUE!</v>
      </c>
      <c r="AQR13">
        <v>-6.6477604817955999E-7</v>
      </c>
      <c r="AQS13" t="e">
        <f>bvarHC1</f>
        <v>#VALUE!</v>
      </c>
      <c r="AQT13" t="e">
        <f>cvarHC1</f>
        <v>#VALUE!</v>
      </c>
      <c r="AQU13" t="e">
        <f>mvarHC1</f>
        <v>#VALUE!</v>
      </c>
      <c r="AQV13" s="24" t="e">
        <f>AQR13*AQS13</f>
        <v>#VALUE!</v>
      </c>
      <c r="AQW13" s="24" t="e">
        <f>AQR13*AQT13</f>
        <v>#VALUE!</v>
      </c>
      <c r="AQX13" s="24" t="e">
        <f>AQR13*AQU13</f>
        <v>#VALUE!</v>
      </c>
      <c r="AQY13">
        <v>3.8310548729279003E-6</v>
      </c>
      <c r="AQZ13" t="e">
        <f>bvarHC1</f>
        <v>#VALUE!</v>
      </c>
      <c r="ARA13" t="e">
        <f>cvarHC1</f>
        <v>#VALUE!</v>
      </c>
      <c r="ARB13" t="e">
        <f>mvarHC1</f>
        <v>#VALUE!</v>
      </c>
      <c r="ARC13" s="24" t="e">
        <f>AQY13*AQZ13</f>
        <v>#VALUE!</v>
      </c>
      <c r="ARD13" s="24" t="e">
        <f>AQY13*ARA13</f>
        <v>#VALUE!</v>
      </c>
      <c r="ARE13" s="24" t="e">
        <f>AQY13*ARB13</f>
        <v>#VALUE!</v>
      </c>
      <c r="ARF13">
        <v>-1.1316962247656E-3</v>
      </c>
      <c r="ARG13" t="e">
        <f>bvarHC1</f>
        <v>#VALUE!</v>
      </c>
      <c r="ARH13" t="e">
        <f>cvarHC1</f>
        <v>#VALUE!</v>
      </c>
      <c r="ARI13" t="e">
        <f>mvarHC1</f>
        <v>#VALUE!</v>
      </c>
      <c r="ARJ13" s="24" t="e">
        <f>ARF13*ARG13</f>
        <v>#VALUE!</v>
      </c>
      <c r="ARK13" s="24" t="e">
        <f>ARF13*ARH13</f>
        <v>#VALUE!</v>
      </c>
      <c r="ARL13" s="24" t="e">
        <f>ARF13*ARI13</f>
        <v>#VALUE!</v>
      </c>
      <c r="ARM13">
        <v>-1.4990350987656E-5</v>
      </c>
      <c r="ARN13" t="e">
        <f>bvarHC1</f>
        <v>#VALUE!</v>
      </c>
      <c r="ARO13" t="e">
        <f>cvarHC1</f>
        <v>#VALUE!</v>
      </c>
      <c r="ARP13" t="e">
        <f>mvarHC1</f>
        <v>#VALUE!</v>
      </c>
      <c r="ARQ13" s="24" t="e">
        <f>ARM13*ARN13</f>
        <v>#VALUE!</v>
      </c>
      <c r="ARR13" s="24" t="e">
        <f>ARM13*ARO13</f>
        <v>#VALUE!</v>
      </c>
      <c r="ARS13" s="24" t="e">
        <f>ARM13*ARP13</f>
        <v>#VALUE!</v>
      </c>
      <c r="ART13">
        <v>1.6694529857731001E-5</v>
      </c>
      <c r="ARU13" t="e">
        <f>bvarHC1</f>
        <v>#VALUE!</v>
      </c>
      <c r="ARV13" t="e">
        <f>cvarHC1</f>
        <v>#VALUE!</v>
      </c>
      <c r="ARW13" t="e">
        <f>mvarHC1</f>
        <v>#VALUE!</v>
      </c>
      <c r="ARX13" s="24" t="e">
        <f>ART13*ARU13</f>
        <v>#VALUE!</v>
      </c>
      <c r="ARY13" s="24" t="e">
        <f>ART13*ARV13</f>
        <v>#VALUE!</v>
      </c>
      <c r="ARZ13" s="24" t="e">
        <f>ART13*ARW13</f>
        <v>#VALUE!</v>
      </c>
      <c r="ASA13">
        <v>-3.8532190899405E-4</v>
      </c>
      <c r="ASB13" t="e">
        <f>bvarHC1</f>
        <v>#VALUE!</v>
      </c>
      <c r="ASC13" t="e">
        <f>cvarHC1</f>
        <v>#VALUE!</v>
      </c>
      <c r="ASD13" t="e">
        <f>mvarHC1</f>
        <v>#VALUE!</v>
      </c>
      <c r="ASE13" s="24" t="e">
        <f>ASA13*ASB13</f>
        <v>#VALUE!</v>
      </c>
      <c r="ASF13" s="24" t="e">
        <f>ASA13*ASC13</f>
        <v>#VALUE!</v>
      </c>
      <c r="ASG13" s="24" t="e">
        <f>ASA13*ASD13</f>
        <v>#VALUE!</v>
      </c>
      <c r="ASH13">
        <v>-7.7942151893296002E-7</v>
      </c>
      <c r="ASI13" t="e">
        <f>bvarHC1</f>
        <v>#VALUE!</v>
      </c>
      <c r="ASJ13" t="e">
        <f>cvarHC1</f>
        <v>#VALUE!</v>
      </c>
      <c r="ASK13" t="e">
        <f>mvarHC1</f>
        <v>#VALUE!</v>
      </c>
      <c r="ASL13" s="24" t="e">
        <f>ASH13*ASI13</f>
        <v>#VALUE!</v>
      </c>
      <c r="ASM13" s="24" t="e">
        <f>ASH13*ASJ13</f>
        <v>#VALUE!</v>
      </c>
      <c r="ASN13" s="24" t="e">
        <f>ASH13*ASK13</f>
        <v>#VALUE!</v>
      </c>
      <c r="ASO13">
        <v>8.6753227922055006E-6</v>
      </c>
      <c r="ASP13" t="e">
        <f>bvarHC1</f>
        <v>#VALUE!</v>
      </c>
      <c r="ASQ13" t="e">
        <f>cvarHC1</f>
        <v>#VALUE!</v>
      </c>
      <c r="ASR13" t="e">
        <f>mvarHC1</f>
        <v>#VALUE!</v>
      </c>
      <c r="ASS13" s="24" t="e">
        <f>ASO13*ASP13</f>
        <v>#VALUE!</v>
      </c>
      <c r="AST13" s="24" t="e">
        <f>ASO13*ASQ13</f>
        <v>#VALUE!</v>
      </c>
      <c r="ASU13" s="24" t="e">
        <f>ASO13*ASR13</f>
        <v>#VALUE!</v>
      </c>
      <c r="ASV13">
        <v>-1.0878322006502999E-3</v>
      </c>
      <c r="ASW13" t="e">
        <f>bvarHC1</f>
        <v>#VALUE!</v>
      </c>
      <c r="ASX13" t="e">
        <f>cvarHC1</f>
        <v>#VALUE!</v>
      </c>
      <c r="ASY13" t="e">
        <f>mvarHC1</f>
        <v>#VALUE!</v>
      </c>
      <c r="ASZ13" s="24" t="e">
        <f>ASV13*ASW13</f>
        <v>#VALUE!</v>
      </c>
      <c r="ATA13" s="24" t="e">
        <f>ASV13*ASX13</f>
        <v>#VALUE!</v>
      </c>
      <c r="ATB13" s="24" t="e">
        <f>ASV13*ASY13</f>
        <v>#VALUE!</v>
      </c>
      <c r="ATC13">
        <v>-9.1704397475560998E-6</v>
      </c>
      <c r="ATD13" t="e">
        <f>bvarHC1</f>
        <v>#VALUE!</v>
      </c>
      <c r="ATE13" t="e">
        <f>cvarHC1</f>
        <v>#VALUE!</v>
      </c>
      <c r="ATF13" t="e">
        <f>mvarHC1</f>
        <v>#VALUE!</v>
      </c>
      <c r="ATG13" s="24" t="e">
        <f>ATC13*ATD13</f>
        <v>#VALUE!</v>
      </c>
      <c r="ATH13" s="24" t="e">
        <f>ATC13*ATE13</f>
        <v>#VALUE!</v>
      </c>
      <c r="ATI13" s="24" t="e">
        <f>ATC13*ATF13</f>
        <v>#VALUE!</v>
      </c>
      <c r="ATJ13">
        <v>-6.3337049242266996E-5</v>
      </c>
      <c r="ATK13" t="e">
        <f>bvarHC1</f>
        <v>#VALUE!</v>
      </c>
      <c r="ATL13" t="e">
        <f>cvarHC1</f>
        <v>#VALUE!</v>
      </c>
      <c r="ATM13" t="e">
        <f>mvarHC1</f>
        <v>#VALUE!</v>
      </c>
      <c r="ATN13" s="24" t="e">
        <f>ATJ13*ATK13</f>
        <v>#VALUE!</v>
      </c>
      <c r="ATO13" s="24" t="e">
        <f>ATJ13*ATL13</f>
        <v>#VALUE!</v>
      </c>
      <c r="ATP13" s="24" t="e">
        <f>ATJ13*ATM13</f>
        <v>#VALUE!</v>
      </c>
      <c r="ATQ13">
        <v>-3.8919633921008999E-4</v>
      </c>
      <c r="ATR13" t="e">
        <f>bvarHC1</f>
        <v>#VALUE!</v>
      </c>
      <c r="ATS13" t="e">
        <f>cvarHC1</f>
        <v>#VALUE!</v>
      </c>
      <c r="ATT13" t="e">
        <f>mvarHC1</f>
        <v>#VALUE!</v>
      </c>
      <c r="ATU13" s="24" t="e">
        <f>ATQ13*ATR13</f>
        <v>#VALUE!</v>
      </c>
      <c r="ATV13" s="24" t="e">
        <f>ATQ13*ATS13</f>
        <v>#VALUE!</v>
      </c>
      <c r="ATW13" s="24" t="e">
        <f>ATQ13*ATT13</f>
        <v>#VALUE!</v>
      </c>
      <c r="ATX13">
        <v>-1.1357490580394E-6</v>
      </c>
      <c r="ATY13" t="e">
        <f>bvarHC1</f>
        <v>#VALUE!</v>
      </c>
      <c r="ATZ13" t="e">
        <f>cvarHC1</f>
        <v>#VALUE!</v>
      </c>
      <c r="AUA13" t="e">
        <f>mvarHC1</f>
        <v>#VALUE!</v>
      </c>
      <c r="AUB13" s="24" t="e">
        <f>ATX13*ATY13</f>
        <v>#VALUE!</v>
      </c>
      <c r="AUC13" s="24" t="e">
        <f>ATX13*ATZ13</f>
        <v>#VALUE!</v>
      </c>
      <c r="AUD13" s="24" t="e">
        <f>ATX13*AUA13</f>
        <v>#VALUE!</v>
      </c>
      <c r="AUE13">
        <v>4.8628151146604001E-6</v>
      </c>
      <c r="AUF13" t="e">
        <f>bvarHC1</f>
        <v>#VALUE!</v>
      </c>
      <c r="AUG13" t="e">
        <f>cvarHC1</f>
        <v>#VALUE!</v>
      </c>
      <c r="AUH13" t="e">
        <f>mvarHC1</f>
        <v>#VALUE!</v>
      </c>
      <c r="AUI13" s="24" t="e">
        <f>AUE13*AUF13</f>
        <v>#VALUE!</v>
      </c>
      <c r="AUJ13" s="24" t="e">
        <f>AUE13*AUG13</f>
        <v>#VALUE!</v>
      </c>
      <c r="AUK13" s="24" t="e">
        <f>AUE13*AUH13</f>
        <v>#VALUE!</v>
      </c>
      <c r="AUL13">
        <v>-1.1510935378040001E-3</v>
      </c>
      <c r="AUM13" t="e">
        <f>bvarHC1</f>
        <v>#VALUE!</v>
      </c>
      <c r="AUN13" t="e">
        <f>cvarHC1</f>
        <v>#VALUE!</v>
      </c>
      <c r="AUO13" t="e">
        <f>mvarHC1</f>
        <v>#VALUE!</v>
      </c>
      <c r="AUP13" s="24" t="e">
        <f>AUL13*AUM13</f>
        <v>#VALUE!</v>
      </c>
      <c r="AUQ13" s="24" t="e">
        <f>AUL13*AUN13</f>
        <v>#VALUE!</v>
      </c>
      <c r="AUR13" s="24" t="e">
        <f>AUL13*AUO13</f>
        <v>#VALUE!</v>
      </c>
      <c r="AUS13">
        <v>-9.4378889351571001E-6</v>
      </c>
      <c r="AUT13" t="e">
        <f>bvarHC1</f>
        <v>#VALUE!</v>
      </c>
      <c r="AUU13" t="e">
        <f>cvarHC1</f>
        <v>#VALUE!</v>
      </c>
      <c r="AUV13" t="e">
        <f>mvarHC1</f>
        <v>#VALUE!</v>
      </c>
      <c r="AUW13" s="24" t="e">
        <f>AUS13*AUT13</f>
        <v>#VALUE!</v>
      </c>
      <c r="AUX13" s="24" t="e">
        <f>AUS13*AUU13</f>
        <v>#VALUE!</v>
      </c>
      <c r="AUY13" s="24" t="e">
        <f>AUS13*AUV13</f>
        <v>#VALUE!</v>
      </c>
      <c r="AUZ13">
        <v>-2.6198409188726E-4</v>
      </c>
      <c r="AVA13" t="e">
        <f>bvarHC1</f>
        <v>#VALUE!</v>
      </c>
      <c r="AVB13" t="e">
        <f>cvarHC1</f>
        <v>#VALUE!</v>
      </c>
      <c r="AVC13" t="e">
        <f>mvarHC1</f>
        <v>#VALUE!</v>
      </c>
      <c r="AVD13" s="24" t="e">
        <f>AUZ13*AVA13</f>
        <v>#VALUE!</v>
      </c>
      <c r="AVE13" s="24" t="e">
        <f>AUZ13*AVB13</f>
        <v>#VALUE!</v>
      </c>
      <c r="AVF13" s="24" t="e">
        <f>AUZ13*AVC13</f>
        <v>#VALUE!</v>
      </c>
      <c r="AVG13">
        <v>-3.6279215416847E-4</v>
      </c>
      <c r="AVH13" t="e">
        <f>bvarHC1</f>
        <v>#VALUE!</v>
      </c>
      <c r="AVI13" t="e">
        <f>cvarHC1</f>
        <v>#VALUE!</v>
      </c>
      <c r="AVJ13" t="e">
        <f>mvarHC1</f>
        <v>#VALUE!</v>
      </c>
      <c r="AVK13" s="24" t="e">
        <f>AVG13*AVH13</f>
        <v>#VALUE!</v>
      </c>
      <c r="AVL13" s="24" t="e">
        <f>AVG13*AVI13</f>
        <v>#VALUE!</v>
      </c>
      <c r="AVM13" s="24" t="e">
        <f>AVG13*AVJ13</f>
        <v>#VALUE!</v>
      </c>
      <c r="AVN13">
        <v>-3.2379764062074999E-7</v>
      </c>
      <c r="AVO13" t="e">
        <f>bvarHC1</f>
        <v>#VALUE!</v>
      </c>
      <c r="AVP13" t="e">
        <f>cvarHC1</f>
        <v>#VALUE!</v>
      </c>
      <c r="AVQ13" t="e">
        <f>mvarHC1</f>
        <v>#VALUE!</v>
      </c>
      <c r="AVR13" s="24" t="e">
        <f>AVN13*AVO13</f>
        <v>#VALUE!</v>
      </c>
      <c r="AVS13" s="24" t="e">
        <f>AVN13*AVP13</f>
        <v>#VALUE!</v>
      </c>
      <c r="AVT13" s="24" t="e">
        <f>AVN13*AVQ13</f>
        <v>#VALUE!</v>
      </c>
      <c r="AVU13">
        <v>-4.4813291612672999E-4</v>
      </c>
      <c r="AVV13" t="e">
        <f>bvarHC1</f>
        <v>#VALUE!</v>
      </c>
      <c r="AVW13" t="e">
        <f>cvarHC1</f>
        <v>#VALUE!</v>
      </c>
      <c r="AVX13" t="e">
        <f>mvarHC1</f>
        <v>#VALUE!</v>
      </c>
      <c r="AVY13" s="24" t="e">
        <f>AVU13*AVV13</f>
        <v>#VALUE!</v>
      </c>
      <c r="AVZ13" s="24" t="e">
        <f>AVU13*AVW13</f>
        <v>#VALUE!</v>
      </c>
      <c r="AWA13" s="24" t="e">
        <f>AVU13*AVX13</f>
        <v>#VALUE!</v>
      </c>
      <c r="AWB13">
        <v>-1.0363757094133E-3</v>
      </c>
      <c r="AWC13" t="e">
        <f>bvarHC1</f>
        <v>#VALUE!</v>
      </c>
      <c r="AWD13" t="e">
        <f>cvarHC1</f>
        <v>#VALUE!</v>
      </c>
      <c r="AWE13" t="e">
        <f>mvarHC1</f>
        <v>#VALUE!</v>
      </c>
      <c r="AWF13" s="24" t="e">
        <f>AWB13*AWC13</f>
        <v>#VALUE!</v>
      </c>
      <c r="AWG13" s="24" t="e">
        <f>AWB13*AWD13</f>
        <v>#VALUE!</v>
      </c>
      <c r="AWH13" s="24" t="e">
        <f>AWB13*AWE13</f>
        <v>#VALUE!</v>
      </c>
      <c r="AWI13">
        <v>-7.8472563813544006E-6</v>
      </c>
      <c r="AWJ13" t="e">
        <f>bvarHC1</f>
        <v>#VALUE!</v>
      </c>
      <c r="AWK13" t="e">
        <f>cvarHC1</f>
        <v>#VALUE!</v>
      </c>
      <c r="AWL13" t="e">
        <f>mvarHC1</f>
        <v>#VALUE!</v>
      </c>
      <c r="AWM13" s="24" t="e">
        <f>AWI13*AWJ13</f>
        <v>#VALUE!</v>
      </c>
      <c r="AWN13" s="24" t="e">
        <f>AWI13*AWK13</f>
        <v>#VALUE!</v>
      </c>
      <c r="AWO13" s="24" t="e">
        <f>AWI13*AWL13</f>
        <v>#VALUE!</v>
      </c>
      <c r="AWP13">
        <v>-2.2253894545112E-4</v>
      </c>
      <c r="AWQ13" t="e">
        <f>bvarHC1</f>
        <v>#VALUE!</v>
      </c>
      <c r="AWR13" t="e">
        <f>cvarHC1</f>
        <v>#VALUE!</v>
      </c>
      <c r="AWS13" t="e">
        <f>mvarHC1</f>
        <v>#VALUE!</v>
      </c>
      <c r="AWT13" s="24" t="e">
        <f>AWP13*AWQ13</f>
        <v>#VALUE!</v>
      </c>
      <c r="AWU13" s="24" t="e">
        <f>AWP13*AWR13</f>
        <v>#VALUE!</v>
      </c>
      <c r="AWV13" s="24" t="e">
        <f>AWP13*AWS13</f>
        <v>#VALUE!</v>
      </c>
      <c r="AWW13">
        <v>-4.4745653656211E-4</v>
      </c>
      <c r="AWX13" t="e">
        <f>bvarHC1</f>
        <v>#VALUE!</v>
      </c>
      <c r="AWY13" t="e">
        <f>cvarHC1</f>
        <v>#VALUE!</v>
      </c>
      <c r="AWZ13" t="e">
        <f>mvarHC1</f>
        <v>#VALUE!</v>
      </c>
      <c r="AXA13" s="24" t="e">
        <f>AWW13*AWX13</f>
        <v>#VALUE!</v>
      </c>
      <c r="AXB13" s="24" t="e">
        <f>AWW13*AWY13</f>
        <v>#VALUE!</v>
      </c>
      <c r="AXC13" s="24" t="e">
        <f>AWW13*AWZ13</f>
        <v>#VALUE!</v>
      </c>
      <c r="AXD13">
        <v>-6.6253963433570999E-6</v>
      </c>
      <c r="AXE13" t="e">
        <f>bvarHC1</f>
        <v>#VALUE!</v>
      </c>
      <c r="AXF13" t="e">
        <f>cvarHC1</f>
        <v>#VALUE!</v>
      </c>
      <c r="AXG13" t="e">
        <f>mvarHC1</f>
        <v>#VALUE!</v>
      </c>
      <c r="AXH13" s="24" t="e">
        <f>AXD13*AXE13</f>
        <v>#VALUE!</v>
      </c>
      <c r="AXI13" s="24" t="e">
        <f>AXD13*AXF13</f>
        <v>#VALUE!</v>
      </c>
      <c r="AXJ13" s="24" t="e">
        <f>AXD13*AXG13</f>
        <v>#VALUE!</v>
      </c>
      <c r="AXK13">
        <v>-1.2289721199402E-3</v>
      </c>
      <c r="AXL13" t="e">
        <f>bvarHC1</f>
        <v>#VALUE!</v>
      </c>
      <c r="AXM13" t="e">
        <f>cvarHC1</f>
        <v>#VALUE!</v>
      </c>
      <c r="AXN13" t="e">
        <f>mvarHC1</f>
        <v>#VALUE!</v>
      </c>
      <c r="AXO13" s="24" t="e">
        <f>AXK13*AXL13</f>
        <v>#VALUE!</v>
      </c>
      <c r="AXP13" s="24" t="e">
        <f>AXK13*AXM13</f>
        <v>#VALUE!</v>
      </c>
      <c r="AXQ13" s="24" t="e">
        <f>AXK13*AXN13</f>
        <v>#VALUE!</v>
      </c>
      <c r="AXR13">
        <v>-1.0458836841325001E-3</v>
      </c>
      <c r="AXS13" t="e">
        <f>bvarHC1</f>
        <v>#VALUE!</v>
      </c>
      <c r="AXT13" t="e">
        <f>cvarHC1</f>
        <v>#VALUE!</v>
      </c>
      <c r="AXU13" t="e">
        <f>mvarHC1</f>
        <v>#VALUE!</v>
      </c>
      <c r="AXV13" s="24" t="e">
        <f>AXR13*AXS13</f>
        <v>#VALUE!</v>
      </c>
      <c r="AXW13" s="24" t="e">
        <f>AXR13*AXT13</f>
        <v>#VALUE!</v>
      </c>
      <c r="AXX13" s="24" t="e">
        <f>AXR13*AXU13</f>
        <v>#VALUE!</v>
      </c>
      <c r="AXY13">
        <v>-2.2181501083271999E-5</v>
      </c>
      <c r="AXZ13" t="e">
        <f>bvarHC1</f>
        <v>#VALUE!</v>
      </c>
      <c r="AYA13" t="e">
        <f>cvarHC1</f>
        <v>#VALUE!</v>
      </c>
      <c r="AYB13" t="e">
        <f>mvarHC1</f>
        <v>#VALUE!</v>
      </c>
      <c r="AYC13" s="24" t="e">
        <f>AXY13*AXZ13</f>
        <v>#VALUE!</v>
      </c>
      <c r="AYD13" s="24" t="e">
        <f>AXY13*AYA13</f>
        <v>#VALUE!</v>
      </c>
      <c r="AYE13" s="24" t="e">
        <f>AXY13*AYB13</f>
        <v>#VALUE!</v>
      </c>
      <c r="AYF13">
        <v>1.5812629845037E-5</v>
      </c>
      <c r="AYG13" t="e">
        <f>bvarHC1</f>
        <v>#VALUE!</v>
      </c>
      <c r="AYH13" t="e">
        <f>cvarHC1</f>
        <v>#VALUE!</v>
      </c>
      <c r="AYI13" t="e">
        <f>mvarHC1</f>
        <v>#VALUE!</v>
      </c>
      <c r="AYJ13" s="24" t="e">
        <f>AYF13*AYG13</f>
        <v>#VALUE!</v>
      </c>
      <c r="AYK13" s="24" t="e">
        <f>AYF13*AYH13</f>
        <v>#VALUE!</v>
      </c>
      <c r="AYL13" s="24" t="e">
        <f>AYF13*AYI13</f>
        <v>#VALUE!</v>
      </c>
      <c r="AYM13">
        <v>-3.6667038745696E-4</v>
      </c>
      <c r="AYN13" t="e">
        <f>bvarHC1</f>
        <v>#VALUE!</v>
      </c>
      <c r="AYO13" t="e">
        <f>cvarHC1</f>
        <v>#VALUE!</v>
      </c>
      <c r="AYP13" t="e">
        <f>mvarHC1</f>
        <v>#VALUE!</v>
      </c>
      <c r="AYQ13" s="24" t="e">
        <f>AYM13*AYN13</f>
        <v>#VALUE!</v>
      </c>
      <c r="AYR13" s="24" t="e">
        <f>AYM13*AYO13</f>
        <v>#VALUE!</v>
      </c>
      <c r="AYS13" s="24" t="e">
        <f>AYM13*AYP13</f>
        <v>#VALUE!</v>
      </c>
      <c r="AYT13">
        <v>-1.063855496074E-6</v>
      </c>
      <c r="AYU13" t="e">
        <f>bvarHC1</f>
        <v>#VALUE!</v>
      </c>
      <c r="AYV13" t="e">
        <f>cvarHC1</f>
        <v>#VALUE!</v>
      </c>
      <c r="AYW13" t="e">
        <f>mvarHC1</f>
        <v>#VALUE!</v>
      </c>
      <c r="AYX13" s="24" t="e">
        <f>AYT13*AYU13</f>
        <v>#VALUE!</v>
      </c>
      <c r="AYY13" s="24" t="e">
        <f>AYT13*AYV13</f>
        <v>#VALUE!</v>
      </c>
      <c r="AYZ13" s="24" t="e">
        <f>AYT13*AYW13</f>
        <v>#VALUE!</v>
      </c>
      <c r="AZA13">
        <v>1.0555500844257001E-3</v>
      </c>
      <c r="AZB13" t="e">
        <f>bvarHC1</f>
        <v>#VALUE!</v>
      </c>
      <c r="AZC13" t="e">
        <f>cvarHC1</f>
        <v>#VALUE!</v>
      </c>
      <c r="AZD13" t="e">
        <f>mvarHC1</f>
        <v>#VALUE!</v>
      </c>
      <c r="AZE13" s="24" t="e">
        <f>AZA13*AZB13</f>
        <v>#VALUE!</v>
      </c>
      <c r="AZF13" s="24" t="e">
        <f>AZA13*AZC13</f>
        <v>#VALUE!</v>
      </c>
      <c r="AZG13" s="24" t="e">
        <f>AZA13*AZD13</f>
        <v>#VALUE!</v>
      </c>
      <c r="AZH13">
        <v>-9.7805106570767993E-4</v>
      </c>
      <c r="AZI13" t="e">
        <f>bvarHC1</f>
        <v>#VALUE!</v>
      </c>
      <c r="AZJ13" t="e">
        <f>cvarHC1</f>
        <v>#VALUE!</v>
      </c>
      <c r="AZK13" t="e">
        <f>mvarHC1</f>
        <v>#VALUE!</v>
      </c>
      <c r="AZL13" s="24" t="e">
        <f>AZH13*AZI13</f>
        <v>#VALUE!</v>
      </c>
      <c r="AZM13" s="24" t="e">
        <f>AZH13*AZJ13</f>
        <v>#VALUE!</v>
      </c>
      <c r="AZN13" s="24" t="e">
        <f>AZH13*AZK13</f>
        <v>#VALUE!</v>
      </c>
      <c r="AZO13">
        <v>-2.5298690159018E-6</v>
      </c>
      <c r="AZP13" t="e">
        <f>bvarHC1</f>
        <v>#VALUE!</v>
      </c>
      <c r="AZQ13" t="e">
        <f>cvarHC1</f>
        <v>#VALUE!</v>
      </c>
      <c r="AZR13" t="e">
        <f>mvarHC1</f>
        <v>#VALUE!</v>
      </c>
      <c r="AZS13" s="24" t="e">
        <f>AZO13*AZP13</f>
        <v>#VALUE!</v>
      </c>
      <c r="AZT13" s="24" t="e">
        <f>AZO13*AZQ13</f>
        <v>#VALUE!</v>
      </c>
      <c r="AZU13" s="24" t="e">
        <f>AZO13*AZR13</f>
        <v>#VALUE!</v>
      </c>
      <c r="AZV13">
        <v>-6.6994386003554996E-5</v>
      </c>
      <c r="AZW13" t="e">
        <f>bvarHC1</f>
        <v>#VALUE!</v>
      </c>
      <c r="AZX13" t="e">
        <f>cvarHC1</f>
        <v>#VALUE!</v>
      </c>
      <c r="AZY13" t="e">
        <f>mvarHC1</f>
        <v>#VALUE!</v>
      </c>
      <c r="AZZ13" s="24" t="e">
        <f>AZV13*AZW13</f>
        <v>#VALUE!</v>
      </c>
      <c r="BAA13" s="24" t="e">
        <f>AZV13*AZX13</f>
        <v>#VALUE!</v>
      </c>
      <c r="BAB13" s="24" t="e">
        <f>AZV13*AZY13</f>
        <v>#VALUE!</v>
      </c>
      <c r="BAC13">
        <v>-3.5226575736847999E-4</v>
      </c>
      <c r="BAD13" t="e">
        <f>bvarHC1</f>
        <v>#VALUE!</v>
      </c>
      <c r="BAE13" t="e">
        <f>cvarHC1</f>
        <v>#VALUE!</v>
      </c>
      <c r="BAF13" t="e">
        <f>mvarHC1</f>
        <v>#VALUE!</v>
      </c>
      <c r="BAG13" s="24" t="e">
        <f>BAC13*BAD13</f>
        <v>#VALUE!</v>
      </c>
      <c r="BAH13" s="24" t="e">
        <f>BAC13*BAE13</f>
        <v>#VALUE!</v>
      </c>
      <c r="BAI13" s="24" t="e">
        <f>BAC13*BAF13</f>
        <v>#VALUE!</v>
      </c>
      <c r="BAJ13">
        <v>-5.5954859235328997E-6</v>
      </c>
      <c r="BAK13" t="e">
        <f>bvarHC1</f>
        <v>#VALUE!</v>
      </c>
      <c r="BAL13" t="e">
        <f>cvarHC1</f>
        <v>#VALUE!</v>
      </c>
      <c r="BAM13" t="e">
        <f>mvarHC1</f>
        <v>#VALUE!</v>
      </c>
      <c r="BAN13" s="24" t="e">
        <f>BAJ13*BAK13</f>
        <v>#VALUE!</v>
      </c>
      <c r="BAO13" s="24" t="e">
        <f>BAJ13*BAL13</f>
        <v>#VALUE!</v>
      </c>
      <c r="BAP13" s="24" t="e">
        <f>BAJ13*BAM13</f>
        <v>#VALUE!</v>
      </c>
      <c r="BAQ13">
        <v>5.1107430695825997E-6</v>
      </c>
      <c r="BAR13" t="e">
        <f>bvarHC1</f>
        <v>#VALUE!</v>
      </c>
      <c r="BAS13" t="e">
        <f>cvarHC1</f>
        <v>#VALUE!</v>
      </c>
      <c r="BAT13" t="e">
        <f>mvarHC1</f>
        <v>#VALUE!</v>
      </c>
      <c r="BAU13" s="24" t="e">
        <f>BAQ13*BAR13</f>
        <v>#VALUE!</v>
      </c>
      <c r="BAV13" s="24" t="e">
        <f>BAQ13*BAS13</f>
        <v>#VALUE!</v>
      </c>
      <c r="BAW13" s="24" t="e">
        <f>BAQ13*BAT13</f>
        <v>#VALUE!</v>
      </c>
      <c r="BAX13">
        <v>-1.0364746603518001E-3</v>
      </c>
      <c r="BAY13" t="e">
        <f>bvarHC1</f>
        <v>#VALUE!</v>
      </c>
      <c r="BAZ13" t="e">
        <f>cvarHC1</f>
        <v>#VALUE!</v>
      </c>
      <c r="BBA13" t="e">
        <f>mvarHC1</f>
        <v>#VALUE!</v>
      </c>
      <c r="BBB13" s="24" t="e">
        <f>BAX13*BAY13</f>
        <v>#VALUE!</v>
      </c>
      <c r="BBC13" s="24" t="e">
        <f>BAX13*BAZ13</f>
        <v>#VALUE!</v>
      </c>
      <c r="BBD13" s="24" t="e">
        <f>BAX13*BBA13</f>
        <v>#VALUE!</v>
      </c>
      <c r="BBE13">
        <v>-2.3100233899044998E-5</v>
      </c>
      <c r="BBF13" t="e">
        <f>bvarHC1</f>
        <v>#VALUE!</v>
      </c>
      <c r="BBG13" t="e">
        <f>cvarHC1</f>
        <v>#VALUE!</v>
      </c>
      <c r="BBH13" t="e">
        <f>mvarHC1</f>
        <v>#VALUE!</v>
      </c>
      <c r="BBI13" s="24" t="e">
        <f>BBE13*BBF13</f>
        <v>#VALUE!</v>
      </c>
      <c r="BBJ13" s="24" t="e">
        <f>BBE13*BBG13</f>
        <v>#VALUE!</v>
      </c>
      <c r="BBK13" s="24" t="e">
        <f>BBE13*BBH13</f>
        <v>#VALUE!</v>
      </c>
      <c r="BBL13">
        <v>1.8268093491840001E-5</v>
      </c>
      <c r="BBM13" t="e">
        <f>bvarHC1</f>
        <v>#VALUE!</v>
      </c>
      <c r="BBN13" t="e">
        <f>cvarHC1</f>
        <v>#VALUE!</v>
      </c>
      <c r="BBO13" t="e">
        <f>mvarHC1</f>
        <v>#VALUE!</v>
      </c>
      <c r="BBP13" s="24" t="e">
        <f>BBL13*BBM13</f>
        <v>#VALUE!</v>
      </c>
      <c r="BBQ13" s="24" t="e">
        <f>BBL13*BBN13</f>
        <v>#VALUE!</v>
      </c>
      <c r="BBR13" s="24" t="e">
        <f>BBL13*BBO13</f>
        <v>#VALUE!</v>
      </c>
      <c r="BBS13">
        <v>-3.5655780271361001E-4</v>
      </c>
      <c r="BBT13" t="e">
        <f>bvarHC1</f>
        <v>#VALUE!</v>
      </c>
      <c r="BBU13" t="e">
        <f>cvarHC1</f>
        <v>#VALUE!</v>
      </c>
      <c r="BBV13" t="e">
        <f>mvarHC1</f>
        <v>#VALUE!</v>
      </c>
      <c r="BBW13" s="24" t="e">
        <f>BBS13*BBT13</f>
        <v>#VALUE!</v>
      </c>
      <c r="BBX13" s="24" t="e">
        <f>BBS13*BBU13</f>
        <v>#VALUE!</v>
      </c>
      <c r="BBY13" s="24" t="e">
        <f>BBS13*BBV13</f>
        <v>#VALUE!</v>
      </c>
      <c r="BBZ13">
        <v>-9.7735031331145993E-6</v>
      </c>
      <c r="BCA13" t="e">
        <f>bvarHC1</f>
        <v>#VALUE!</v>
      </c>
      <c r="BCB13" t="e">
        <f>cvarHC1</f>
        <v>#VALUE!</v>
      </c>
      <c r="BCC13" t="e">
        <f>mvarHC1</f>
        <v>#VALUE!</v>
      </c>
      <c r="BCD13" s="24" t="e">
        <f>BBZ13*BCA13</f>
        <v>#VALUE!</v>
      </c>
      <c r="BCE13" s="24" t="e">
        <f>BBZ13*BCB13</f>
        <v>#VALUE!</v>
      </c>
      <c r="BCF13" s="24" t="e">
        <f>BBZ13*BCC13</f>
        <v>#VALUE!</v>
      </c>
      <c r="BCG13">
        <v>3.5994175406155998E-5</v>
      </c>
      <c r="BCH13" t="e">
        <f>bvarHC1</f>
        <v>#VALUE!</v>
      </c>
      <c r="BCI13" t="e">
        <f>cvarHC1</f>
        <v>#VALUE!</v>
      </c>
      <c r="BCJ13" t="e">
        <f>mvarHC1</f>
        <v>#VALUE!</v>
      </c>
      <c r="BCK13" s="24" t="e">
        <f>BCG13*BCH13</f>
        <v>#VALUE!</v>
      </c>
      <c r="BCL13" s="24" t="e">
        <f>BCG13*BCI13</f>
        <v>#VALUE!</v>
      </c>
      <c r="BCM13" s="24" t="e">
        <f>BCG13*BCJ13</f>
        <v>#VALUE!</v>
      </c>
      <c r="BCN13">
        <v>-1.0160425625112999E-3</v>
      </c>
      <c r="BCO13" t="e">
        <f>bvarHC1</f>
        <v>#VALUE!</v>
      </c>
      <c r="BCP13" t="e">
        <f>cvarHC1</f>
        <v>#VALUE!</v>
      </c>
      <c r="BCQ13" t="e">
        <f>mvarHC1</f>
        <v>#VALUE!</v>
      </c>
      <c r="BCR13" s="24" t="e">
        <f>BCN13*BCO13</f>
        <v>#VALUE!</v>
      </c>
      <c r="BCS13" s="24" t="e">
        <f>BCN13*BCP13</f>
        <v>#VALUE!</v>
      </c>
      <c r="BCT13" s="24" t="e">
        <f>BCN13*BCQ13</f>
        <v>#VALUE!</v>
      </c>
      <c r="BCU13">
        <v>-1.007443864889E-5</v>
      </c>
      <c r="BCV13" t="e">
        <f>bvarHC1</f>
        <v>#VALUE!</v>
      </c>
      <c r="BCW13" t="e">
        <f>cvarHC1</f>
        <v>#VALUE!</v>
      </c>
      <c r="BCX13" t="e">
        <f>mvarHC1</f>
        <v>#VALUE!</v>
      </c>
      <c r="BCY13" s="24" t="e">
        <f>BCU13*BCV13</f>
        <v>#VALUE!</v>
      </c>
      <c r="BCZ13" s="24" t="e">
        <f>BCU13*BCW13</f>
        <v>#VALUE!</v>
      </c>
      <c r="BDA13" s="24" t="e">
        <f>BCU13*BCX13</f>
        <v>#VALUE!</v>
      </c>
      <c r="BDB13">
        <v>4.2428693599060003E-5</v>
      </c>
      <c r="BDC13" t="e">
        <f>bvarHC1</f>
        <v>#VALUE!</v>
      </c>
      <c r="BDD13" t="e">
        <f>cvarHC1</f>
        <v>#VALUE!</v>
      </c>
      <c r="BDE13" t="e">
        <f>mvarHC1</f>
        <v>#VALUE!</v>
      </c>
      <c r="BDF13" s="24" t="e">
        <f>BDB13*BDC13</f>
        <v>#VALUE!</v>
      </c>
      <c r="BDG13" s="24" t="e">
        <f>BDB13*BDD13</f>
        <v>#VALUE!</v>
      </c>
      <c r="BDH13" s="24" t="e">
        <f>BDB13*BDE13</f>
        <v>#VALUE!</v>
      </c>
      <c r="BDI13">
        <v>-4.6870523491319001E-4</v>
      </c>
      <c r="BDJ13" t="e">
        <f>bvarHC1</f>
        <v>#VALUE!</v>
      </c>
      <c r="BDK13" t="e">
        <f>cvarHC1</f>
        <v>#VALUE!</v>
      </c>
      <c r="BDL13" t="e">
        <f>mvarHC1</f>
        <v>#VALUE!</v>
      </c>
      <c r="BDM13" s="24" t="e">
        <f>BDI13*BDJ13</f>
        <v>#VALUE!</v>
      </c>
      <c r="BDN13" s="24" t="e">
        <f>BDI13*BDK13</f>
        <v>#VALUE!</v>
      </c>
      <c r="BDO13" s="24" t="e">
        <f>BDI13*BDL13</f>
        <v>#VALUE!</v>
      </c>
      <c r="BDP13">
        <v>-1.6008367686449999E-5</v>
      </c>
      <c r="BDQ13" t="e">
        <f>bvarHC1</f>
        <v>#VALUE!</v>
      </c>
      <c r="BDR13" t="e">
        <f>cvarHC1</f>
        <v>#VALUE!</v>
      </c>
      <c r="BDS13" t="e">
        <f>mvarHC1</f>
        <v>#VALUE!</v>
      </c>
      <c r="BDT13" s="24" t="e">
        <f>BDP13*BDQ13</f>
        <v>#VALUE!</v>
      </c>
      <c r="BDU13" s="24" t="e">
        <f>BDP13*BDR13</f>
        <v>#VALUE!</v>
      </c>
      <c r="BDV13" s="24" t="e">
        <f>BDP13*BDS13</f>
        <v>#VALUE!</v>
      </c>
      <c r="BDW13">
        <v>1.4870863784896E-5</v>
      </c>
      <c r="BDX13" t="e">
        <f>bvarHC1</f>
        <v>#VALUE!</v>
      </c>
      <c r="BDY13" t="e">
        <f>cvarHC1</f>
        <v>#VALUE!</v>
      </c>
      <c r="BDZ13" t="e">
        <f>mvarHC1</f>
        <v>#VALUE!</v>
      </c>
      <c r="BEA13" s="24" t="e">
        <f>BDW13*BDX13</f>
        <v>#VALUE!</v>
      </c>
      <c r="BEB13" s="24" t="e">
        <f>BDW13*BDY13</f>
        <v>#VALUE!</v>
      </c>
      <c r="BEC13" s="24" t="e">
        <f>BDW13*BDZ13</f>
        <v>#VALUE!</v>
      </c>
      <c r="BED13">
        <v>-1.0314727208996001E-3</v>
      </c>
      <c r="BEE13" t="e">
        <f>bvarHC1</f>
        <v>#VALUE!</v>
      </c>
      <c r="BEF13" t="e">
        <f>cvarHC1</f>
        <v>#VALUE!</v>
      </c>
      <c r="BEG13" t="e">
        <f>mvarHC1</f>
        <v>#VALUE!</v>
      </c>
      <c r="BEH13" s="24" t="e">
        <f>BED13*BEE13</f>
        <v>#VALUE!</v>
      </c>
      <c r="BEI13" s="24" t="e">
        <f>BED13*BEF13</f>
        <v>#VALUE!</v>
      </c>
      <c r="BEJ13" s="24" t="e">
        <f>BED13*BEG13</f>
        <v>#VALUE!</v>
      </c>
      <c r="BEK13">
        <v>-8.8898378753653002E-6</v>
      </c>
      <c r="BEL13" t="e">
        <f>bvarHC1</f>
        <v>#VALUE!</v>
      </c>
      <c r="BEM13" t="e">
        <f>cvarHC1</f>
        <v>#VALUE!</v>
      </c>
      <c r="BEN13" t="e">
        <f>mvarHC1</f>
        <v>#VALUE!</v>
      </c>
      <c r="BEO13" s="24" t="e">
        <f>BEK13*BEL13</f>
        <v>#VALUE!</v>
      </c>
      <c r="BEP13" s="24" t="e">
        <f>BEK13*BEM13</f>
        <v>#VALUE!</v>
      </c>
      <c r="BEQ13" s="24" t="e">
        <f>BEK13*BEN13</f>
        <v>#VALUE!</v>
      </c>
      <c r="BER13">
        <v>-1.0809867914422E-4</v>
      </c>
      <c r="BES13" t="e">
        <f>bvarHC1</f>
        <v>#VALUE!</v>
      </c>
      <c r="BET13" t="e">
        <f>cvarHC1</f>
        <v>#VALUE!</v>
      </c>
      <c r="BEU13" t="e">
        <f>mvarHC1</f>
        <v>#VALUE!</v>
      </c>
      <c r="BEV13" s="24" t="e">
        <f>BER13*BES13</f>
        <v>#VALUE!</v>
      </c>
      <c r="BEW13" s="24" t="e">
        <f>BER13*BET13</f>
        <v>#VALUE!</v>
      </c>
      <c r="BEX13" s="24" t="e">
        <f>BER13*BEU13</f>
        <v>#VALUE!</v>
      </c>
      <c r="BEY13">
        <v>-3.5885688014839E-4</v>
      </c>
      <c r="BEZ13" t="e">
        <f>bvarHC1</f>
        <v>#VALUE!</v>
      </c>
      <c r="BFA13" t="e">
        <f>cvarHC1</f>
        <v>#VALUE!</v>
      </c>
      <c r="BFB13" t="e">
        <f>mvarHC1</f>
        <v>#VALUE!</v>
      </c>
      <c r="BFC13" s="24" t="e">
        <f>BEY13*BEZ13</f>
        <v>#VALUE!</v>
      </c>
      <c r="BFD13" s="24" t="e">
        <f>BEY13*BFA13</f>
        <v>#VALUE!</v>
      </c>
      <c r="BFE13" s="24" t="e">
        <f>BEY13*BFB13</f>
        <v>#VALUE!</v>
      </c>
      <c r="BFF13">
        <v>-2.5016744574124001E-6</v>
      </c>
      <c r="BFG13" t="e">
        <f>bvarHC1</f>
        <v>#VALUE!</v>
      </c>
      <c r="BFH13" t="e">
        <f>cvarHC1</f>
        <v>#VALUE!</v>
      </c>
      <c r="BFI13" t="e">
        <f>mvarHC1</f>
        <v>#VALUE!</v>
      </c>
      <c r="BFJ13" s="24" t="e">
        <f>BFF13*BFG13</f>
        <v>#VALUE!</v>
      </c>
      <c r="BFK13" s="24" t="e">
        <f>BFF13*BFH13</f>
        <v>#VALUE!</v>
      </c>
      <c r="BFL13" s="24" t="e">
        <f>BFF13*BFI13</f>
        <v>#VALUE!</v>
      </c>
      <c r="BFM13">
        <v>-6.5208704184673005E-4</v>
      </c>
      <c r="BFN13" t="e">
        <f>bvarHC1</f>
        <v>#VALUE!</v>
      </c>
      <c r="BFO13" t="e">
        <f>cvarHC1</f>
        <v>#VALUE!</v>
      </c>
      <c r="BFP13" t="e">
        <f>mvarHC1</f>
        <v>#VALUE!</v>
      </c>
      <c r="BFQ13" s="24" t="e">
        <f>BFM13*BFN13</f>
        <v>#VALUE!</v>
      </c>
      <c r="BFR13" s="24" t="e">
        <f>BFM13*BFO13</f>
        <v>#VALUE!</v>
      </c>
      <c r="BFS13" s="24" t="e">
        <f>BFM13*BFP13</f>
        <v>#VALUE!</v>
      </c>
      <c r="BFT13">
        <v>-1.0530787093659E-3</v>
      </c>
      <c r="BFU13" t="e">
        <f>bvarHC1</f>
        <v>#VALUE!</v>
      </c>
      <c r="BFV13" t="e">
        <f>cvarHC1</f>
        <v>#VALUE!</v>
      </c>
      <c r="BFW13" t="e">
        <f>mvarHC1</f>
        <v>#VALUE!</v>
      </c>
      <c r="BFX13" s="24" t="e">
        <f>BFT13*BFU13</f>
        <v>#VALUE!</v>
      </c>
      <c r="BFY13" s="24" t="e">
        <f>BFT13*BFV13</f>
        <v>#VALUE!</v>
      </c>
      <c r="BFZ13" s="24" t="e">
        <f>BFT13*BFW13</f>
        <v>#VALUE!</v>
      </c>
      <c r="BGA13">
        <v>-5.1098346006122E-8</v>
      </c>
      <c r="BGB13" t="e">
        <f>bvarHC1</f>
        <v>#VALUE!</v>
      </c>
      <c r="BGC13" t="e">
        <f>cvarHC1</f>
        <v>#VALUE!</v>
      </c>
      <c r="BGD13" t="e">
        <f>mvarHC1</f>
        <v>#VALUE!</v>
      </c>
      <c r="BGE13" s="24" t="e">
        <f>BGA13*BGB13</f>
        <v>#VALUE!</v>
      </c>
      <c r="BGF13" s="24" t="e">
        <f>BGA13*BGC13</f>
        <v>#VALUE!</v>
      </c>
      <c r="BGG13" s="24" t="e">
        <f>BGA13*BGD13</f>
        <v>#VALUE!</v>
      </c>
      <c r="BGH13">
        <v>-1.7335096717837001E-4</v>
      </c>
      <c r="BGI13" t="e">
        <f>bvarHC1</f>
        <v>#VALUE!</v>
      </c>
      <c r="BGJ13" t="e">
        <f>cvarHC1</f>
        <v>#VALUE!</v>
      </c>
      <c r="BGK13" t="e">
        <f>mvarHC1</f>
        <v>#VALUE!</v>
      </c>
      <c r="BGL13" s="24" t="e">
        <f>BGH13*BGI13</f>
        <v>#VALUE!</v>
      </c>
      <c r="BGM13" s="24" t="e">
        <f>BGH13*BGJ13</f>
        <v>#VALUE!</v>
      </c>
      <c r="BGN13" s="24" t="e">
        <f>BGH13*BGK13</f>
        <v>#VALUE!</v>
      </c>
      <c r="BGO13">
        <v>-3.4970370952726001E-4</v>
      </c>
      <c r="BGP13" t="e">
        <f>bvarHC1</f>
        <v>#VALUE!</v>
      </c>
      <c r="BGQ13" t="e">
        <f>cvarHC1</f>
        <v>#VALUE!</v>
      </c>
      <c r="BGR13" t="e">
        <f>mvarHC1</f>
        <v>#VALUE!</v>
      </c>
      <c r="BGS13" s="24" t="e">
        <f>BGO13*BGP13</f>
        <v>#VALUE!</v>
      </c>
      <c r="BGT13" s="24" t="e">
        <f>BGO13*BGQ13</f>
        <v>#VALUE!</v>
      </c>
      <c r="BGU13" s="24" t="e">
        <f>BGO13*BGR13</f>
        <v>#VALUE!</v>
      </c>
      <c r="BGV13">
        <v>-1.4426664279998E-8</v>
      </c>
      <c r="BGW13" t="e">
        <f>bvarHC1</f>
        <v>#VALUE!</v>
      </c>
      <c r="BGX13" t="e">
        <f>cvarHC1</f>
        <v>#VALUE!</v>
      </c>
      <c r="BGY13" t="e">
        <f>mvarHC1</f>
        <v>#VALUE!</v>
      </c>
      <c r="BGZ13" s="24" t="e">
        <f>BGV13*BGW13</f>
        <v>#VALUE!</v>
      </c>
      <c r="BHA13" s="24" t="e">
        <f>BGV13*BGX13</f>
        <v>#VALUE!</v>
      </c>
      <c r="BHB13" s="24" t="e">
        <f>BGV13*BGY13</f>
        <v>#VALUE!</v>
      </c>
      <c r="BHC13">
        <v>-5.0860040832778001E-4</v>
      </c>
      <c r="BHD13" t="e">
        <f>bvarHC1</f>
        <v>#VALUE!</v>
      </c>
      <c r="BHE13" t="e">
        <f>cvarHC1</f>
        <v>#VALUE!</v>
      </c>
      <c r="BHF13" t="e">
        <f>mvarHC1</f>
        <v>#VALUE!</v>
      </c>
      <c r="BHG13" s="24" t="e">
        <f>BHC13*BHD13</f>
        <v>#VALUE!</v>
      </c>
      <c r="BHH13" s="24" t="e">
        <f>BHC13*BHE13</f>
        <v>#VALUE!</v>
      </c>
      <c r="BHI13" s="24" t="e">
        <f>BHC13*BHF13</f>
        <v>#VALUE!</v>
      </c>
      <c r="BHJ13">
        <v>-1.0343019968120999E-3</v>
      </c>
      <c r="BHK13" t="e">
        <f>bvarHC1</f>
        <v>#VALUE!</v>
      </c>
      <c r="BHL13" t="e">
        <f>cvarHC1</f>
        <v>#VALUE!</v>
      </c>
      <c r="BHM13" t="e">
        <f>mvarHC1</f>
        <v>#VALUE!</v>
      </c>
      <c r="BHN13" s="24" t="e">
        <f>BHJ13*BHK13</f>
        <v>#VALUE!</v>
      </c>
      <c r="BHO13" s="24" t="e">
        <f>BHJ13*BHL13</f>
        <v>#VALUE!</v>
      </c>
      <c r="BHP13" s="24" t="e">
        <f>BHJ13*BHM13</f>
        <v>#VALUE!</v>
      </c>
      <c r="BHQ13">
        <v>-4.6323707782857001E-8</v>
      </c>
      <c r="BHR13" t="e">
        <f>bvarHC1</f>
        <v>#VALUE!</v>
      </c>
      <c r="BHS13" t="e">
        <f>cvarHC1</f>
        <v>#VALUE!</v>
      </c>
      <c r="BHT13" t="e">
        <f>mvarHC1</f>
        <v>#VALUE!</v>
      </c>
      <c r="BHU13" s="24" t="e">
        <f>BHQ13*BHR13</f>
        <v>#VALUE!</v>
      </c>
      <c r="BHV13" s="24" t="e">
        <f>BHQ13*BHS13</f>
        <v>#VALUE!</v>
      </c>
      <c r="BHW13" s="24" t="e">
        <f>BHQ13*BHT13</f>
        <v>#VALUE!</v>
      </c>
      <c r="BHX13">
        <v>-1.5935825030288E-4</v>
      </c>
      <c r="BHY13" t="e">
        <f>bvarHC1</f>
        <v>#VALUE!</v>
      </c>
      <c r="BHZ13" t="e">
        <f>cvarHC1</f>
        <v>#VALUE!</v>
      </c>
      <c r="BIA13" t="e">
        <f>mvarHC1</f>
        <v>#VALUE!</v>
      </c>
      <c r="BIB13" s="24" t="e">
        <f>BHX13*BHY13</f>
        <v>#VALUE!</v>
      </c>
      <c r="BIC13" s="24" t="e">
        <f>BHX13*BHZ13</f>
        <v>#VALUE!</v>
      </c>
      <c r="BID13" s="24" t="e">
        <f>BHX13*BIA13</f>
        <v>#VALUE!</v>
      </c>
      <c r="BIE13">
        <v>-3.5147118119249E-4</v>
      </c>
      <c r="BIF13" t="e">
        <f>bvarHC1</f>
        <v>#VALUE!</v>
      </c>
      <c r="BIG13" t="e">
        <f>cvarHC1</f>
        <v>#VALUE!</v>
      </c>
      <c r="BIH13" t="e">
        <f>mvarHC1</f>
        <v>#VALUE!</v>
      </c>
      <c r="BII13" s="24" t="e">
        <f>BIE13*BIF13</f>
        <v>#VALUE!</v>
      </c>
      <c r="BIJ13" s="24" t="e">
        <f>BIE13*BIG13</f>
        <v>#VALUE!</v>
      </c>
      <c r="BIK13" s="24" t="e">
        <f>BIE13*BIH13</f>
        <v>#VALUE!</v>
      </c>
      <c r="BIL13">
        <v>-1.4700909379207E-8</v>
      </c>
      <c r="BIM13" t="e">
        <f>bvarHC1</f>
        <v>#VALUE!</v>
      </c>
      <c r="BIN13" t="e">
        <f>cvarHC1</f>
        <v>#VALUE!</v>
      </c>
      <c r="BIO13" t="e">
        <f>mvarHC1</f>
        <v>#VALUE!</v>
      </c>
      <c r="BIP13" s="24" t="e">
        <f>BIL13*BIM13</f>
        <v>#VALUE!</v>
      </c>
      <c r="BIQ13" s="24" t="e">
        <f>BIL13*BIN13</f>
        <v>#VALUE!</v>
      </c>
      <c r="BIR13" s="24" t="e">
        <f>BIL13*BIO13</f>
        <v>#VALUE!</v>
      </c>
      <c r="BIS13">
        <v>-5.7403183362263004E-4</v>
      </c>
      <c r="BIT13" t="e">
        <f>bvarHC1</f>
        <v>#VALUE!</v>
      </c>
      <c r="BIU13" t="e">
        <f>cvarHC1</f>
        <v>#VALUE!</v>
      </c>
      <c r="BIV13" t="e">
        <f>mvarHC1</f>
        <v>#VALUE!</v>
      </c>
      <c r="BIW13" s="24" t="e">
        <f>BIS13*BIT13</f>
        <v>#VALUE!</v>
      </c>
      <c r="BIX13" s="24" t="e">
        <f>BIS13*BIU13</f>
        <v>#VALUE!</v>
      </c>
      <c r="BIY13" s="24" t="e">
        <f>BIS13*BIV13</f>
        <v>#VALUE!</v>
      </c>
      <c r="BIZ13">
        <v>-1.0503644827381999E-3</v>
      </c>
      <c r="BJA13" t="e">
        <f>bvarHC1</f>
        <v>#VALUE!</v>
      </c>
      <c r="BJB13" t="e">
        <f>cvarHC1</f>
        <v>#VALUE!</v>
      </c>
      <c r="BJC13" t="e">
        <f>mvarHC1</f>
        <v>#VALUE!</v>
      </c>
      <c r="BJD13" s="24" t="e">
        <f>BIZ13*BJA13</f>
        <v>#VALUE!</v>
      </c>
      <c r="BJE13" s="24" t="e">
        <f>BIZ13*BJB13</f>
        <v>#VALUE!</v>
      </c>
      <c r="BJF13" s="24" t="e">
        <f>BIZ13*BJC13</f>
        <v>#VALUE!</v>
      </c>
      <c r="BJG13">
        <v>-4.6014639678293998E-8</v>
      </c>
      <c r="BJH13" t="e">
        <f>bvarHC1</f>
        <v>#VALUE!</v>
      </c>
      <c r="BJI13" t="e">
        <f>cvarHC1</f>
        <v>#VALUE!</v>
      </c>
      <c r="BJJ13" t="e">
        <f>mvarHC1</f>
        <v>#VALUE!</v>
      </c>
      <c r="BJK13" s="24" t="e">
        <f>BJG13*BJH13</f>
        <v>#VALUE!</v>
      </c>
      <c r="BJL13" s="24" t="e">
        <f>BJG13*BJI13</f>
        <v>#VALUE!</v>
      </c>
      <c r="BJM13" s="24" t="e">
        <f>BJG13*BJJ13</f>
        <v>#VALUE!</v>
      </c>
      <c r="BJN13">
        <v>-1.463194767861E-4</v>
      </c>
      <c r="BJO13" t="e">
        <f>bvarHC1</f>
        <v>#VALUE!</v>
      </c>
      <c r="BJP13" t="e">
        <f>cvarHC1</f>
        <v>#VALUE!</v>
      </c>
      <c r="BJQ13" t="e">
        <f>mvarHC1</f>
        <v>#VALUE!</v>
      </c>
      <c r="BJR13" s="24" t="e">
        <f>BJN13*BJO13</f>
        <v>#VALUE!</v>
      </c>
      <c r="BJS13" s="24" t="e">
        <f>BJN13*BJP13</f>
        <v>#VALUE!</v>
      </c>
      <c r="BJT13" s="24" t="e">
        <f>BJN13*BJQ13</f>
        <v>#VALUE!</v>
      </c>
      <c r="BJU13">
        <v>-3.3203990477557001E-4</v>
      </c>
      <c r="BJV13" t="e">
        <f>bvarHC1</f>
        <v>#VALUE!</v>
      </c>
      <c r="BJW13" t="e">
        <f>cvarHC1</f>
        <v>#VALUE!</v>
      </c>
      <c r="BJX13" t="e">
        <f>mvarHC1</f>
        <v>#VALUE!</v>
      </c>
      <c r="BJY13" s="24" t="e">
        <f>BJU13*BJV13</f>
        <v>#VALUE!</v>
      </c>
      <c r="BJZ13" s="24" t="e">
        <f>BJU13*BJW13</f>
        <v>#VALUE!</v>
      </c>
      <c r="BKA13" s="24" t="e">
        <f>BJU13*BJX13</f>
        <v>#VALUE!</v>
      </c>
      <c r="BKB13">
        <v>-1.4680396515083E-8</v>
      </c>
      <c r="BKC13" t="e">
        <f>bvarHC1</f>
        <v>#VALUE!</v>
      </c>
      <c r="BKD13" t="e">
        <f>cvarHC1</f>
        <v>#VALUE!</v>
      </c>
      <c r="BKE13" t="e">
        <f>mvarHC1</f>
        <v>#VALUE!</v>
      </c>
      <c r="BKF13" s="24" t="e">
        <f>BKB13*BKC13</f>
        <v>#VALUE!</v>
      </c>
      <c r="BKG13" s="24" t="e">
        <f>BKB13*BKD13</f>
        <v>#VALUE!</v>
      </c>
      <c r="BKH13" s="24" t="e">
        <f>BKB13*BKE13</f>
        <v>#VALUE!</v>
      </c>
      <c r="BKI13">
        <v>-5.8081519230234998E-4</v>
      </c>
      <c r="BKJ13" t="e">
        <f>bvarHC1</f>
        <v>#VALUE!</v>
      </c>
      <c r="BKK13" t="e">
        <f>cvarHC1</f>
        <v>#VALUE!</v>
      </c>
      <c r="BKL13" t="e">
        <f>mvarHC1</f>
        <v>#VALUE!</v>
      </c>
      <c r="BKM13" s="24" t="e">
        <f>BKI13*BKJ13</f>
        <v>#VALUE!</v>
      </c>
      <c r="BKN13" s="24" t="e">
        <f>BKI13*BKK13</f>
        <v>#VALUE!</v>
      </c>
      <c r="BKO13" s="24" t="e">
        <f>BKI13*BKL13</f>
        <v>#VALUE!</v>
      </c>
      <c r="BKP13">
        <v>-1.0291607159462E-3</v>
      </c>
      <c r="BKQ13" t="e">
        <f>bvarHC1</f>
        <v>#VALUE!</v>
      </c>
      <c r="BKR13" t="e">
        <f>cvarHC1</f>
        <v>#VALUE!</v>
      </c>
      <c r="BKS13" t="e">
        <f>mvarHC1</f>
        <v>#VALUE!</v>
      </c>
      <c r="BKT13" s="24" t="e">
        <f>BKP13*BKQ13</f>
        <v>#VALUE!</v>
      </c>
      <c r="BKU13" s="24" t="e">
        <f>BKP13*BKR13</f>
        <v>#VALUE!</v>
      </c>
      <c r="BKV13" s="24" t="e">
        <f>BKP13*BKS13</f>
        <v>#VALUE!</v>
      </c>
      <c r="BKW13">
        <v>-4.8687198541487002E-8</v>
      </c>
      <c r="BKX13" t="e">
        <f>bvarHC1</f>
        <v>#VALUE!</v>
      </c>
      <c r="BKY13" t="e">
        <f>cvarHC1</f>
        <v>#VALUE!</v>
      </c>
      <c r="BKZ13" t="e">
        <f>mvarHC1</f>
        <v>#VALUE!</v>
      </c>
      <c r="BLA13" s="24" t="e">
        <f>BKW13*BKX13</f>
        <v>#VALUE!</v>
      </c>
      <c r="BLB13" s="24" t="e">
        <f>BKW13*BKY13</f>
        <v>#VALUE!</v>
      </c>
      <c r="BLC13" s="24" t="e">
        <f>BKW13*BKZ13</f>
        <v>#VALUE!</v>
      </c>
      <c r="BLD13">
        <v>-1.3907377121488999E-4</v>
      </c>
      <c r="BLE13" t="e">
        <f>bvarHC1</f>
        <v>#VALUE!</v>
      </c>
      <c r="BLF13" t="e">
        <f>cvarHC1</f>
        <v>#VALUE!</v>
      </c>
      <c r="BLG13" t="e">
        <f>mvarHC1</f>
        <v>#VALUE!</v>
      </c>
      <c r="BLH13" s="24" t="e">
        <f>BLD13*BLE13</f>
        <v>#VALUE!</v>
      </c>
      <c r="BLI13" s="24" t="e">
        <f>BLD13*BLF13</f>
        <v>#VALUE!</v>
      </c>
      <c r="BLJ13" s="24" t="e">
        <f>BLD13*BLG13</f>
        <v>#VALUE!</v>
      </c>
      <c r="BLK13">
        <v>-3.5488787967121003E-4</v>
      </c>
      <c r="BLL13" t="e">
        <f>bvarHC1</f>
        <v>#VALUE!</v>
      </c>
      <c r="BLM13" t="e">
        <f>cvarHC1</f>
        <v>#VALUE!</v>
      </c>
      <c r="BLN13" t="e">
        <f>mvarHC1</f>
        <v>#VALUE!</v>
      </c>
      <c r="BLO13" s="24" t="e">
        <f>BLK13*BLL13</f>
        <v>#VALUE!</v>
      </c>
      <c r="BLP13" s="24" t="e">
        <f>BLK13*BLM13</f>
        <v>#VALUE!</v>
      </c>
      <c r="BLQ13" s="24" t="e">
        <f>BLK13*BLN13</f>
        <v>#VALUE!</v>
      </c>
      <c r="BLR13">
        <v>-1.4759527040325E-8</v>
      </c>
      <c r="BLS13" t="e">
        <f>bvarHC1</f>
        <v>#VALUE!</v>
      </c>
      <c r="BLT13" t="e">
        <f>cvarHC1</f>
        <v>#VALUE!</v>
      </c>
      <c r="BLU13" t="e">
        <f>mvarHC1</f>
        <v>#VALUE!</v>
      </c>
      <c r="BLV13" s="24" t="e">
        <f>BLR13*BLS13</f>
        <v>#VALUE!</v>
      </c>
      <c r="BLW13" s="24" t="e">
        <f>BLR13*BLT13</f>
        <v>#VALUE!</v>
      </c>
      <c r="BLX13" s="24" t="e">
        <f>BLR13*BLU13</f>
        <v>#VALUE!</v>
      </c>
      <c r="BLY13">
        <v>-6.2701322982603E-4</v>
      </c>
      <c r="BLZ13" t="e">
        <f>bvarHC1</f>
        <v>#VALUE!</v>
      </c>
      <c r="BMA13" t="e">
        <f>cvarHC1</f>
        <v>#VALUE!</v>
      </c>
      <c r="BMB13" t="e">
        <f>mvarHC1</f>
        <v>#VALUE!</v>
      </c>
      <c r="BMC13" s="24" t="e">
        <f>BLY13*BLZ13</f>
        <v>#VALUE!</v>
      </c>
      <c r="BMD13" s="24" t="e">
        <f>BLY13*BMA13</f>
        <v>#VALUE!</v>
      </c>
      <c r="BME13" s="24" t="e">
        <f>BLY13*BMB13</f>
        <v>#VALUE!</v>
      </c>
      <c r="BMF13">
        <v>-9.8759968252871999E-4</v>
      </c>
      <c r="BMG13" t="e">
        <f>bvarHC1</f>
        <v>#VALUE!</v>
      </c>
      <c r="BMH13" t="e">
        <f>cvarHC1</f>
        <v>#VALUE!</v>
      </c>
      <c r="BMI13" t="e">
        <f>mvarHC1</f>
        <v>#VALUE!</v>
      </c>
      <c r="BMJ13" s="24" t="e">
        <f>BMF13*BMG13</f>
        <v>#VALUE!</v>
      </c>
      <c r="BMK13" s="24" t="e">
        <f>BMF13*BMH13</f>
        <v>#VALUE!</v>
      </c>
      <c r="BML13" s="24" t="e">
        <f>BMF13*BMI13</f>
        <v>#VALUE!</v>
      </c>
      <c r="BMM13">
        <v>-2.9503675847343001E-8</v>
      </c>
      <c r="BMN13" t="e">
        <f>bvarHC1</f>
        <v>#VALUE!</v>
      </c>
      <c r="BMO13" t="e">
        <f>cvarHC1</f>
        <v>#VALUE!</v>
      </c>
      <c r="BMP13" t="e">
        <f>mvarHC1</f>
        <v>#VALUE!</v>
      </c>
      <c r="BMQ13" s="24" t="e">
        <f>BMM13*BMN13</f>
        <v>#VALUE!</v>
      </c>
      <c r="BMR13" s="24" t="e">
        <f>BMM13*BMO13</f>
        <v>#VALUE!</v>
      </c>
      <c r="BMS13" s="24" t="e">
        <f>BMM13*BMP13</f>
        <v>#VALUE!</v>
      </c>
      <c r="BMT13">
        <v>4.4675851308017E-6</v>
      </c>
      <c r="BMU13" t="e">
        <f>bvarHC1</f>
        <v>#VALUE!</v>
      </c>
      <c r="BMV13" t="e">
        <f>cvarHC1</f>
        <v>#VALUE!</v>
      </c>
      <c r="BMW13" t="e">
        <f>mvarHC1</f>
        <v>#VALUE!</v>
      </c>
      <c r="BMX13" s="24" t="e">
        <f>BMT13*BMU13</f>
        <v>#VALUE!</v>
      </c>
      <c r="BMY13" s="24" t="e">
        <f>BMT13*BMV13</f>
        <v>#VALUE!</v>
      </c>
      <c r="BMZ13" s="24" t="e">
        <f>BMT13*BMW13</f>
        <v>#VALUE!</v>
      </c>
      <c r="BNA13">
        <v>-3.4340397316830998E-4</v>
      </c>
      <c r="BNB13" t="e">
        <f>bvarHC1</f>
        <v>#VALUE!</v>
      </c>
      <c r="BNC13" t="e">
        <f>cvarHC1</f>
        <v>#VALUE!</v>
      </c>
      <c r="BND13" t="e">
        <f>mvarHC1</f>
        <v>#VALUE!</v>
      </c>
      <c r="BNE13" s="24" t="e">
        <f>BNA13*BNB13</f>
        <v>#VALUE!</v>
      </c>
      <c r="BNF13" s="24" t="e">
        <f>BNA13*BNC13</f>
        <v>#VALUE!</v>
      </c>
      <c r="BNG13" s="24" t="e">
        <f>BNA13*BND13</f>
        <v>#VALUE!</v>
      </c>
      <c r="BNH13">
        <v>-1.6321221434813999E-8</v>
      </c>
      <c r="BNI13" t="e">
        <f>bvarHC1</f>
        <v>#VALUE!</v>
      </c>
      <c r="BNJ13" t="e">
        <f>cvarHC1</f>
        <v>#VALUE!</v>
      </c>
      <c r="BNK13" t="e">
        <f>mvarHC1</f>
        <v>#VALUE!</v>
      </c>
      <c r="BNL13" s="24" t="e">
        <f>BNH13*BNI13</f>
        <v>#VALUE!</v>
      </c>
      <c r="BNM13" s="24" t="e">
        <f>BNH13*BNJ13</f>
        <v>#VALUE!</v>
      </c>
      <c r="BNN13" s="24" t="e">
        <f>BNH13*BNK13</f>
        <v>#VALUE!</v>
      </c>
      <c r="BNO13">
        <v>-6.4827163472571997E-4</v>
      </c>
      <c r="BNP13" t="e">
        <f>bvarHC1</f>
        <v>#VALUE!</v>
      </c>
      <c r="BNQ13" t="e">
        <f>cvarHC1</f>
        <v>#VALUE!</v>
      </c>
      <c r="BNR13" t="e">
        <f>mvarHC1</f>
        <v>#VALUE!</v>
      </c>
      <c r="BNS13" s="24" t="e">
        <f>BNO13*BNP13</f>
        <v>#VALUE!</v>
      </c>
      <c r="BNT13" s="24" t="e">
        <f>BNO13*BNQ13</f>
        <v>#VALUE!</v>
      </c>
      <c r="BNU13" s="24" t="e">
        <f>BNO13*BNR13</f>
        <v>#VALUE!</v>
      </c>
      <c r="BNV13">
        <v>-5.9487940706571E-4</v>
      </c>
      <c r="BNW13" t="e">
        <f>bvarHC1</f>
        <v>#VALUE!</v>
      </c>
      <c r="BNX13" t="e">
        <f>cvarHC1</f>
        <v>#VALUE!</v>
      </c>
      <c r="BNY13" t="e">
        <f>mvarHC1</f>
        <v>#VALUE!</v>
      </c>
      <c r="BNZ13" s="24" t="e">
        <f>BNV13*BNW13</f>
        <v>#VALUE!</v>
      </c>
      <c r="BOA13" s="24" t="e">
        <f>BNV13*BNX13</f>
        <v>#VALUE!</v>
      </c>
      <c r="BOB13" s="24" t="e">
        <f>BNV13*BNY13</f>
        <v>#VALUE!</v>
      </c>
      <c r="BOC13">
        <v>-4.6435850598603E-8</v>
      </c>
      <c r="BOD13" t="e">
        <f>bvarHC1</f>
        <v>#VALUE!</v>
      </c>
      <c r="BOE13" t="e">
        <f>cvarHC1</f>
        <v>#VALUE!</v>
      </c>
      <c r="BOF13" t="e">
        <f>mvarHC1</f>
        <v>#VALUE!</v>
      </c>
      <c r="BOG13" s="24" t="e">
        <f>BOC13*BOD13</f>
        <v>#VALUE!</v>
      </c>
      <c r="BOH13" s="24" t="e">
        <f>BOC13*BOE13</f>
        <v>#VALUE!</v>
      </c>
      <c r="BOI13" s="24" t="e">
        <f>BOC13*BOF13</f>
        <v>#VALUE!</v>
      </c>
      <c r="BOJ13">
        <v>6.9346101619091996E-6</v>
      </c>
      <c r="BOK13" t="e">
        <f>bvarHC1</f>
        <v>#VALUE!</v>
      </c>
      <c r="BOL13" t="e">
        <f>cvarHC1</f>
        <v>#VALUE!</v>
      </c>
      <c r="BOM13" t="e">
        <f>mvarHC1</f>
        <v>#VALUE!</v>
      </c>
      <c r="BON13" s="24" t="e">
        <f>BOJ13*BOK13</f>
        <v>#VALUE!</v>
      </c>
      <c r="BOO13" s="24" t="e">
        <f>BOJ13*BOL13</f>
        <v>#VALUE!</v>
      </c>
      <c r="BOP13" s="24" t="e">
        <f>BOJ13*BOM13</f>
        <v>#VALUE!</v>
      </c>
      <c r="BOQ13">
        <v>-3.056894102885E-4</v>
      </c>
      <c r="BOR13" t="e">
        <f>bvarHC1</f>
        <v>#VALUE!</v>
      </c>
      <c r="BOS13" t="e">
        <f>cvarHC1</f>
        <v>#VALUE!</v>
      </c>
      <c r="BOT13" t="e">
        <f>mvarHC1</f>
        <v>#VALUE!</v>
      </c>
      <c r="BOU13" s="24" t="e">
        <f>BOQ13*BOR13</f>
        <v>#VALUE!</v>
      </c>
      <c r="BOV13" s="24" t="e">
        <f>BOQ13*BOS13</f>
        <v>#VALUE!</v>
      </c>
      <c r="BOW13" s="24" t="e">
        <f>BOQ13*BOT13</f>
        <v>#VALUE!</v>
      </c>
      <c r="BOX13">
        <v>-1.5328260182329E-8</v>
      </c>
      <c r="BOY13" t="e">
        <f>bvarHC1</f>
        <v>#VALUE!</v>
      </c>
      <c r="BOZ13" t="e">
        <f>cvarHC1</f>
        <v>#VALUE!</v>
      </c>
      <c r="BPA13" t="e">
        <f>mvarHC1</f>
        <v>#VALUE!</v>
      </c>
      <c r="BPB13" s="24" t="e">
        <f>BOX13*BOY13</f>
        <v>#VALUE!</v>
      </c>
      <c r="BPC13" s="24" t="e">
        <f>BOX13*BOZ13</f>
        <v>#VALUE!</v>
      </c>
      <c r="BPD13" s="24" t="e">
        <f>BOX13*BPA13</f>
        <v>#VALUE!</v>
      </c>
      <c r="BPE13">
        <v>-1.7205994444293999E-4</v>
      </c>
      <c r="BPF13" t="e">
        <f>bvarHC1</f>
        <v>#VALUE!</v>
      </c>
      <c r="BPG13" t="e">
        <f>cvarHC1</f>
        <v>#VALUE!</v>
      </c>
      <c r="BPH13" t="e">
        <f>mvarHC1</f>
        <v>#VALUE!</v>
      </c>
      <c r="BPI13" s="24" t="e">
        <f>BPE13*BPF13</f>
        <v>#VALUE!</v>
      </c>
      <c r="BPJ13" s="24" t="e">
        <f>BPE13*BPG13</f>
        <v>#VALUE!</v>
      </c>
      <c r="BPK13" s="24" t="e">
        <f>BPE13*BPH13</f>
        <v>#VALUE!</v>
      </c>
      <c r="BPL13">
        <v>-1.1350164160279E-3</v>
      </c>
      <c r="BPM13" t="e">
        <f>bvarHC1</f>
        <v>#VALUE!</v>
      </c>
      <c r="BPN13" t="e">
        <f>cvarHC1</f>
        <v>#VALUE!</v>
      </c>
      <c r="BPO13" t="e">
        <f>mvarHC1</f>
        <v>#VALUE!</v>
      </c>
      <c r="BPP13" s="24" t="e">
        <f>BPL13*BPM13</f>
        <v>#VALUE!</v>
      </c>
      <c r="BPQ13" s="24" t="e">
        <f>BPL13*BPN13</f>
        <v>#VALUE!</v>
      </c>
      <c r="BPR13" s="24" t="e">
        <f>BPL13*BPO13</f>
        <v>#VALUE!</v>
      </c>
      <c r="BPS13">
        <v>-5.7551477880004003E-8</v>
      </c>
      <c r="BPT13" t="e">
        <f>bvarHC1</f>
        <v>#VALUE!</v>
      </c>
      <c r="BPU13" t="e">
        <f>cvarHC1</f>
        <v>#VALUE!</v>
      </c>
      <c r="BPV13" t="e">
        <f>mvarHC1</f>
        <v>#VALUE!</v>
      </c>
      <c r="BPW13" s="24" t="e">
        <f>BPS13*BPT13</f>
        <v>#VALUE!</v>
      </c>
      <c r="BPX13" s="24" t="e">
        <f>BPS13*BPU13</f>
        <v>#VALUE!</v>
      </c>
      <c r="BPY13" s="24" t="e">
        <f>BPS13*BPV13</f>
        <v>#VALUE!</v>
      </c>
      <c r="BPZ13">
        <v>-8.8740026879821998E-5</v>
      </c>
      <c r="BQA13" t="e">
        <f>bvarHC1</f>
        <v>#VALUE!</v>
      </c>
      <c r="BQB13" t="e">
        <f>cvarHC1</f>
        <v>#VALUE!</v>
      </c>
      <c r="BQC13" t="e">
        <f>mvarHC1</f>
        <v>#VALUE!</v>
      </c>
      <c r="BQD13" s="24" t="e">
        <f>BPZ13*BQA13</f>
        <v>#VALUE!</v>
      </c>
      <c r="BQE13" s="24" t="e">
        <f>BPZ13*BQB13</f>
        <v>#VALUE!</v>
      </c>
      <c r="BQF13" s="24" t="e">
        <f>BPZ13*BQC13</f>
        <v>#VALUE!</v>
      </c>
      <c r="BQG13">
        <v>-4.3628330233778001E-4</v>
      </c>
      <c r="BQH13" t="e">
        <f>bvarHC1</f>
        <v>#VALUE!</v>
      </c>
      <c r="BQI13" t="e">
        <f>cvarHC1</f>
        <v>#VALUE!</v>
      </c>
      <c r="BQJ13" t="e">
        <f>mvarHC1</f>
        <v>#VALUE!</v>
      </c>
      <c r="BQK13" s="24" t="e">
        <f>BQG13*BQH13</f>
        <v>#VALUE!</v>
      </c>
      <c r="BQL13" s="24" t="e">
        <f>BQG13*BQI13</f>
        <v>#VALUE!</v>
      </c>
      <c r="BQM13" s="24" t="e">
        <f>BQG13*BQJ13</f>
        <v>#VALUE!</v>
      </c>
      <c r="BQN13">
        <v>-1.8076452931240001E-8</v>
      </c>
      <c r="BQO13" t="e">
        <f>bvarHC1</f>
        <v>#VALUE!</v>
      </c>
      <c r="BQP13" t="e">
        <f>cvarHC1</f>
        <v>#VALUE!</v>
      </c>
      <c r="BQQ13" t="e">
        <f>mvarHC1</f>
        <v>#VALUE!</v>
      </c>
      <c r="BQR13" s="24" t="e">
        <f>BQN13*BQO13</f>
        <v>#VALUE!</v>
      </c>
      <c r="BQS13" s="24" t="e">
        <f>BQN13*BQP13</f>
        <v>#VALUE!</v>
      </c>
      <c r="BQT13" s="24" t="e">
        <f>BQN13*BQQ13</f>
        <v>#VALUE!</v>
      </c>
      <c r="BQU13">
        <v>-2.0999176283551999E-4</v>
      </c>
      <c r="BQV13" t="e">
        <f>bvarHC1</f>
        <v>#VALUE!</v>
      </c>
      <c r="BQW13" t="e">
        <f>cvarHC1</f>
        <v>#VALUE!</v>
      </c>
      <c r="BQX13" t="e">
        <f>mvarHC1</f>
        <v>#VALUE!</v>
      </c>
      <c r="BQY13" s="24" t="e">
        <f>BQU13*BQV13</f>
        <v>#VALUE!</v>
      </c>
      <c r="BQZ13" s="24" t="e">
        <f>BQU13*BQW13</f>
        <v>#VALUE!</v>
      </c>
      <c r="BRA13" s="24" t="e">
        <f>BQU13*BQX13</f>
        <v>#VALUE!</v>
      </c>
      <c r="BRB13">
        <v>-1.0536071116419E-3</v>
      </c>
      <c r="BRC13" t="e">
        <f>bvarHC1</f>
        <v>#VALUE!</v>
      </c>
      <c r="BRD13" t="e">
        <f>cvarHC1</f>
        <v>#VALUE!</v>
      </c>
      <c r="BRE13" t="e">
        <f>mvarHC1</f>
        <v>#VALUE!</v>
      </c>
      <c r="BRF13" s="24" t="e">
        <f>BRB13*BRC13</f>
        <v>#VALUE!</v>
      </c>
      <c r="BRG13" s="24" t="e">
        <f>BRB13*BRD13</f>
        <v>#VALUE!</v>
      </c>
      <c r="BRH13" s="24" t="e">
        <f>BRB13*BRE13</f>
        <v>#VALUE!</v>
      </c>
      <c r="BRI13">
        <v>-6.7403353124411996E-8</v>
      </c>
      <c r="BRJ13" t="e">
        <f>bvarHC1</f>
        <v>#VALUE!</v>
      </c>
      <c r="BRK13" t="e">
        <f>cvarHC1</f>
        <v>#VALUE!</v>
      </c>
      <c r="BRL13" t="e">
        <f>mvarHC1</f>
        <v>#VALUE!</v>
      </c>
      <c r="BRM13" s="24" t="e">
        <f>BRI13*BRJ13</f>
        <v>#VALUE!</v>
      </c>
      <c r="BRN13" s="24" t="e">
        <f>BRI13*BRK13</f>
        <v>#VALUE!</v>
      </c>
      <c r="BRO13" s="24" t="e">
        <f>BRI13*BRL13</f>
        <v>#VALUE!</v>
      </c>
      <c r="BRP13">
        <v>-9.3818217344426001E-5</v>
      </c>
      <c r="BRQ13" t="e">
        <f>bvarHC1</f>
        <v>#VALUE!</v>
      </c>
      <c r="BRR13" t="e">
        <f>cvarHC1</f>
        <v>#VALUE!</v>
      </c>
      <c r="BRS13" t="e">
        <f>mvarHC1</f>
        <v>#VALUE!</v>
      </c>
      <c r="BRT13" s="24" t="e">
        <f>BRP13*BRQ13</f>
        <v>#VALUE!</v>
      </c>
      <c r="BRU13" s="24" t="e">
        <f>BRP13*BRR13</f>
        <v>#VALUE!</v>
      </c>
      <c r="BRV13" s="24" t="e">
        <f>BRP13*BRS13</f>
        <v>#VALUE!</v>
      </c>
      <c r="BRW13">
        <v>-4.4689691649550998E-4</v>
      </c>
      <c r="BRX13" t="e">
        <f>bvarHC1</f>
        <v>#VALUE!</v>
      </c>
      <c r="BRY13" t="e">
        <f>cvarHC1</f>
        <v>#VALUE!</v>
      </c>
      <c r="BRZ13" t="e">
        <f>mvarHC1</f>
        <v>#VALUE!</v>
      </c>
      <c r="BSA13" s="24" t="e">
        <f>BRW13*BRX13</f>
        <v>#VALUE!</v>
      </c>
      <c r="BSB13" s="24" t="e">
        <f>BRW13*BRY13</f>
        <v>#VALUE!</v>
      </c>
      <c r="BSC13" s="24" t="e">
        <f>BRW13*BRZ13</f>
        <v>#VALUE!</v>
      </c>
      <c r="BSD13">
        <v>-1.8310397949573999E-8</v>
      </c>
      <c r="BSE13" t="e">
        <f>bvarHC1</f>
        <v>#VALUE!</v>
      </c>
      <c r="BSF13" t="e">
        <f>cvarHC1</f>
        <v>#VALUE!</v>
      </c>
      <c r="BSG13" t="e">
        <f>mvarHC1</f>
        <v>#VALUE!</v>
      </c>
      <c r="BSH13" s="24" t="e">
        <f>BSD13*BSE13</f>
        <v>#VALUE!</v>
      </c>
      <c r="BSI13" s="24" t="e">
        <f>BSD13*BSF13</f>
        <v>#VALUE!</v>
      </c>
      <c r="BSJ13" s="24" t="e">
        <f>BSD13*BSG13</f>
        <v>#VALUE!</v>
      </c>
      <c r="BSK13">
        <v>-4.4301770201499998E-4</v>
      </c>
      <c r="BSL13" t="e">
        <f>bvarHC1</f>
        <v>#VALUE!</v>
      </c>
      <c r="BSM13" t="e">
        <f>cvarHC1</f>
        <v>#VALUE!</v>
      </c>
      <c r="BSN13" t="e">
        <f>mvarHC1</f>
        <v>#VALUE!</v>
      </c>
      <c r="BSO13" s="24" t="e">
        <f>BSK13*BSL13</f>
        <v>#VALUE!</v>
      </c>
      <c r="BSP13" s="24" t="e">
        <f>BSK13*BSM13</f>
        <v>#VALUE!</v>
      </c>
      <c r="BSQ13" s="24" t="e">
        <f>BSK13*BSN13</f>
        <v>#VALUE!</v>
      </c>
      <c r="BSR13">
        <v>-1.1374061123117999E-3</v>
      </c>
      <c r="BSS13" t="e">
        <f>bvarHC1</f>
        <v>#VALUE!</v>
      </c>
      <c r="BST13" t="e">
        <f>cvarHC1</f>
        <v>#VALUE!</v>
      </c>
      <c r="BSU13" t="e">
        <f>mvarHC1</f>
        <v>#VALUE!</v>
      </c>
      <c r="BSV13" s="24" t="e">
        <f>BSR13*BSS13</f>
        <v>#VALUE!</v>
      </c>
      <c r="BSW13" s="24" t="e">
        <f>BSR13*BST13</f>
        <v>#VALUE!</v>
      </c>
      <c r="BSX13" s="24" t="e">
        <f>BSR13*BSU13</f>
        <v>#VALUE!</v>
      </c>
      <c r="BSY13">
        <v>-6.4182091595250999E-8</v>
      </c>
      <c r="BSZ13" t="e">
        <f>bvarHC1</f>
        <v>#VALUE!</v>
      </c>
      <c r="BTA13" t="e">
        <f>cvarHC1</f>
        <v>#VALUE!</v>
      </c>
      <c r="BTB13" t="e">
        <f>mvarHC1</f>
        <v>#VALUE!</v>
      </c>
      <c r="BTC13" s="24" t="e">
        <f>BSY13*BSZ13</f>
        <v>#VALUE!</v>
      </c>
      <c r="BTD13" s="24" t="e">
        <f>BSY13*BTA13</f>
        <v>#VALUE!</v>
      </c>
      <c r="BTE13" s="24" t="e">
        <f>BSY13*BTB13</f>
        <v>#VALUE!</v>
      </c>
      <c r="BTF13">
        <v>-1.2936088439539001E-4</v>
      </c>
      <c r="BTG13" t="e">
        <f>bvarHC1</f>
        <v>#VALUE!</v>
      </c>
      <c r="BTH13" t="e">
        <f>cvarHC1</f>
        <v>#VALUE!</v>
      </c>
      <c r="BTI13" t="e">
        <f>mvarHC1</f>
        <v>#VALUE!</v>
      </c>
      <c r="BTJ13" s="24" t="e">
        <f>BTF13*BTG13</f>
        <v>#VALUE!</v>
      </c>
      <c r="BTK13" s="24" t="e">
        <f>BTF13*BTH13</f>
        <v>#VALUE!</v>
      </c>
      <c r="BTL13" s="24" t="e">
        <f>BTF13*BTI13</f>
        <v>#VALUE!</v>
      </c>
      <c r="BTM13">
        <v>-4.4043856180371003E-4</v>
      </c>
      <c r="BTN13" t="e">
        <f>bvarHC1</f>
        <v>#VALUE!</v>
      </c>
      <c r="BTO13" t="e">
        <f>cvarHC1</f>
        <v>#VALUE!</v>
      </c>
      <c r="BTP13" t="e">
        <f>mvarHC1</f>
        <v>#VALUE!</v>
      </c>
      <c r="BTQ13" s="24" t="e">
        <f>BTM13*BTN13</f>
        <v>#VALUE!</v>
      </c>
      <c r="BTR13" s="24" t="e">
        <f>BTM13*BTO13</f>
        <v>#VALUE!</v>
      </c>
      <c r="BTS13" s="24" t="e">
        <f>BTM13*BTP13</f>
        <v>#VALUE!</v>
      </c>
      <c r="BTT13">
        <v>-1.4589350766866999E-8</v>
      </c>
      <c r="BTU13" t="e">
        <f>bvarHC1</f>
        <v>#VALUE!</v>
      </c>
      <c r="BTV13" t="e">
        <f>cvarHC1</f>
        <v>#VALUE!</v>
      </c>
      <c r="BTW13" t="e">
        <f>mvarHC1</f>
        <v>#VALUE!</v>
      </c>
      <c r="BTX13" s="24" t="e">
        <f>BTT13*BTU13</f>
        <v>#VALUE!</v>
      </c>
      <c r="BTY13" s="24" t="e">
        <f>BTT13*BTV13</f>
        <v>#VALUE!</v>
      </c>
      <c r="BTZ13" s="24" t="e">
        <f>BTT13*BTW13</f>
        <v>#VALUE!</v>
      </c>
      <c r="BUA13">
        <v>-4.0205862433022999E-4</v>
      </c>
      <c r="BUB13" t="e">
        <f>bvarHC1</f>
        <v>#VALUE!</v>
      </c>
      <c r="BUC13" t="e">
        <f>cvarHC1</f>
        <v>#VALUE!</v>
      </c>
      <c r="BUD13" t="e">
        <f>mvarHC1</f>
        <v>#VALUE!</v>
      </c>
      <c r="BUE13" s="24" t="e">
        <f>BUA13*BUB13</f>
        <v>#VALUE!</v>
      </c>
      <c r="BUF13" s="24" t="e">
        <f>BUA13*BUC13</f>
        <v>#VALUE!</v>
      </c>
      <c r="BUG13" s="24" t="e">
        <f>BUA13*BUD13</f>
        <v>#VALUE!</v>
      </c>
      <c r="BUH13">
        <v>-1.0606329693298999E-3</v>
      </c>
      <c r="BUI13" t="e">
        <f>bvarHC1</f>
        <v>#VALUE!</v>
      </c>
      <c r="BUJ13" t="e">
        <f>cvarHC1</f>
        <v>#VALUE!</v>
      </c>
      <c r="BUK13" t="e">
        <f>mvarHC1</f>
        <v>#VALUE!</v>
      </c>
      <c r="BUL13" s="24" t="e">
        <f>BUH13*BUI13</f>
        <v>#VALUE!</v>
      </c>
      <c r="BUM13" s="24" t="e">
        <f>BUH13*BUJ13</f>
        <v>#VALUE!</v>
      </c>
      <c r="BUN13" s="24" t="e">
        <f>BUH13*BUK13</f>
        <v>#VALUE!</v>
      </c>
      <c r="BUO13">
        <v>-7.1765072456450006E-8</v>
      </c>
      <c r="BUP13" t="e">
        <f>bvarHC1</f>
        <v>#VALUE!</v>
      </c>
      <c r="BUQ13" t="e">
        <f>cvarHC1</f>
        <v>#VALUE!</v>
      </c>
      <c r="BUR13" t="e">
        <f>mvarHC1</f>
        <v>#VALUE!</v>
      </c>
      <c r="BUS13" s="24" t="e">
        <f>BUO13*BUP13</f>
        <v>#VALUE!</v>
      </c>
      <c r="BUT13" s="24" t="e">
        <f>BUO13*BUQ13</f>
        <v>#VALUE!</v>
      </c>
      <c r="BUU13" s="24" t="e">
        <f>BUO13*BUR13</f>
        <v>#VALUE!</v>
      </c>
      <c r="BUV13">
        <v>-1.1888115956578E-4</v>
      </c>
      <c r="BUW13" t="e">
        <f>bvarHC1</f>
        <v>#VALUE!</v>
      </c>
      <c r="BUX13" t="e">
        <f>cvarHC1</f>
        <v>#VALUE!</v>
      </c>
      <c r="BUY13" t="e">
        <f>mvarHC1</f>
        <v>#VALUE!</v>
      </c>
      <c r="BUZ13" s="24" t="e">
        <f>BUV13*BUW13</f>
        <v>#VALUE!</v>
      </c>
      <c r="BVA13" s="24" t="e">
        <f>BUV13*BUX13</f>
        <v>#VALUE!</v>
      </c>
      <c r="BVB13" s="24" t="e">
        <f>BUV13*BUY13</f>
        <v>#VALUE!</v>
      </c>
      <c r="BVC13">
        <v>-4.2181128381814001E-4</v>
      </c>
      <c r="BVD13" t="e">
        <f>bvarHC1</f>
        <v>#VALUE!</v>
      </c>
      <c r="BVE13" t="e">
        <f>cvarHC1</f>
        <v>#VALUE!</v>
      </c>
      <c r="BVF13" t="e">
        <f>mvarHC1</f>
        <v>#VALUE!</v>
      </c>
      <c r="BVG13" s="24" t="e">
        <f>BVC13*BVD13</f>
        <v>#VALUE!</v>
      </c>
      <c r="BVH13" s="24" t="e">
        <f>BVC13*BVE13</f>
        <v>#VALUE!</v>
      </c>
      <c r="BVI13" s="24" t="e">
        <f>BVC13*BVF13</f>
        <v>#VALUE!</v>
      </c>
      <c r="BVJ13">
        <v>-1.9938396663991E-8</v>
      </c>
      <c r="BVK13" t="e">
        <f>bvarHC1</f>
        <v>#VALUE!</v>
      </c>
      <c r="BVL13" t="e">
        <f>cvarHC1</f>
        <v>#VALUE!</v>
      </c>
      <c r="BVM13" t="e">
        <f>mvarHC1</f>
        <v>#VALUE!</v>
      </c>
      <c r="BVN13" s="24" t="e">
        <f>BVJ13*BVK13</f>
        <v>#VALUE!</v>
      </c>
      <c r="BVO13" s="24" t="e">
        <f>BVJ13*BVL13</f>
        <v>#VALUE!</v>
      </c>
      <c r="BVP13" s="24" t="e">
        <f>BVJ13*BVM13</f>
        <v>#VALUE!</v>
      </c>
      <c r="BVQ13">
        <v>-3.8707762234229E-4</v>
      </c>
      <c r="BVR13" t="e">
        <f>bvarHC1</f>
        <v>#VALUE!</v>
      </c>
      <c r="BVS13" t="e">
        <f>cvarHC1</f>
        <v>#VALUE!</v>
      </c>
      <c r="BVT13" t="e">
        <f>mvarHC1</f>
        <v>#VALUE!</v>
      </c>
      <c r="BVU13" s="24" t="e">
        <f>BVQ13*BVR13</f>
        <v>#VALUE!</v>
      </c>
      <c r="BVV13" s="24" t="e">
        <f>BVQ13*BVS13</f>
        <v>#VALUE!</v>
      </c>
      <c r="BVW13" s="24" t="e">
        <f>BVQ13*BVT13</f>
        <v>#VALUE!</v>
      </c>
      <c r="BVX13">
        <v>-1.2649133543683E-3</v>
      </c>
      <c r="BVY13" t="e">
        <f>bvarHC1</f>
        <v>#VALUE!</v>
      </c>
      <c r="BVZ13" t="e">
        <f>cvarHC1</f>
        <v>#VALUE!</v>
      </c>
      <c r="BWA13" t="e">
        <f>mvarHC1</f>
        <v>#VALUE!</v>
      </c>
      <c r="BWB13" s="24" t="e">
        <f>BVX13*BVY13</f>
        <v>#VALUE!</v>
      </c>
      <c r="BWC13" s="24" t="e">
        <f>BVX13*BVZ13</f>
        <v>#VALUE!</v>
      </c>
      <c r="BWD13" s="24" t="e">
        <f>BVX13*BWA13</f>
        <v>#VALUE!</v>
      </c>
      <c r="BWE13">
        <v>-7.0971944529581996E-8</v>
      </c>
      <c r="BWF13" t="e">
        <f>bvarHC1</f>
        <v>#VALUE!</v>
      </c>
      <c r="BWG13" t="e">
        <f>cvarHC1</f>
        <v>#VALUE!</v>
      </c>
      <c r="BWH13" t="e">
        <f>mvarHC1</f>
        <v>#VALUE!</v>
      </c>
      <c r="BWI13" s="24" t="e">
        <f>BWE13*BWF13</f>
        <v>#VALUE!</v>
      </c>
      <c r="BWJ13" s="24" t="e">
        <f>BWE13*BWG13</f>
        <v>#VALUE!</v>
      </c>
      <c r="BWK13" s="24" t="e">
        <f>BWE13*BWH13</f>
        <v>#VALUE!</v>
      </c>
      <c r="BWL13">
        <v>-1.2061073156699E-4</v>
      </c>
      <c r="BWM13" t="e">
        <f>bvarHC1</f>
        <v>#VALUE!</v>
      </c>
      <c r="BWN13" t="e">
        <f>cvarHC1</f>
        <v>#VALUE!</v>
      </c>
      <c r="BWO13" t="e">
        <f>mvarHC1</f>
        <v>#VALUE!</v>
      </c>
      <c r="BWP13" s="24" t="e">
        <f>BWL13*BWM13</f>
        <v>#VALUE!</v>
      </c>
      <c r="BWQ13" s="24" t="e">
        <f>BWL13*BWN13</f>
        <v>#VALUE!</v>
      </c>
      <c r="BWR13" s="24" t="e">
        <f>BWL13*BWO13</f>
        <v>#VALUE!</v>
      </c>
      <c r="BWS13">
        <v>-4.5085401869472002E-4</v>
      </c>
      <c r="BWT13" t="e">
        <f>bvarHC1</f>
        <v>#VALUE!</v>
      </c>
      <c r="BWU13" t="e">
        <f>cvarHC1</f>
        <v>#VALUE!</v>
      </c>
      <c r="BWV13" t="e">
        <f>mvarHC1</f>
        <v>#VALUE!</v>
      </c>
      <c r="BWW13" s="24" t="e">
        <f>BWS13*BWT13</f>
        <v>#VALUE!</v>
      </c>
      <c r="BWX13" s="24" t="e">
        <f>BWS13*BWU13</f>
        <v>#VALUE!</v>
      </c>
      <c r="BWY13" s="24" t="e">
        <f>BWS13*BWV13</f>
        <v>#VALUE!</v>
      </c>
      <c r="BWZ13">
        <v>-2.0839001382236001E-8</v>
      </c>
      <c r="BXA13" t="e">
        <f>bvarHC1</f>
        <v>#VALUE!</v>
      </c>
      <c r="BXB13" t="e">
        <f>cvarHC1</f>
        <v>#VALUE!</v>
      </c>
      <c r="BXC13" t="e">
        <f>mvarHC1</f>
        <v>#VALUE!</v>
      </c>
      <c r="BXD13" s="24" t="e">
        <f>BWZ13*BXA13</f>
        <v>#VALUE!</v>
      </c>
      <c r="BXE13" s="24" t="e">
        <f>BWZ13*BXB13</f>
        <v>#VALUE!</v>
      </c>
      <c r="BXF13" s="24" t="e">
        <f>BWZ13*BXC13</f>
        <v>#VALUE!</v>
      </c>
      <c r="BXG13">
        <v>-4.5404096098807997E-4</v>
      </c>
      <c r="BXH13" t="e">
        <f>bvarHC1</f>
        <v>#VALUE!</v>
      </c>
      <c r="BXI13" t="e">
        <f>cvarHC1</f>
        <v>#VALUE!</v>
      </c>
      <c r="BXJ13" t="e">
        <f>mvarHC1</f>
        <v>#VALUE!</v>
      </c>
      <c r="BXK13" s="24" t="e">
        <f>BXG13*BXH13</f>
        <v>#VALUE!</v>
      </c>
      <c r="BXL13" s="24" t="e">
        <f>BXG13*BXI13</f>
        <v>#VALUE!</v>
      </c>
      <c r="BXM13" s="24" t="e">
        <f>BXG13*BXJ13</f>
        <v>#VALUE!</v>
      </c>
      <c r="BXN13">
        <v>-1.2209585323134E-3</v>
      </c>
      <c r="BXO13" t="e">
        <f>bvarHC1</f>
        <v>#VALUE!</v>
      </c>
      <c r="BXP13" t="e">
        <f>cvarHC1</f>
        <v>#VALUE!</v>
      </c>
      <c r="BXQ13" t="e">
        <f>mvarHC1</f>
        <v>#VALUE!</v>
      </c>
      <c r="BXR13" s="24" t="e">
        <f>BXN13*BXO13</f>
        <v>#VALUE!</v>
      </c>
      <c r="BXS13" s="24" t="e">
        <f>BXN13*BXP13</f>
        <v>#VALUE!</v>
      </c>
      <c r="BXT13" s="24" t="e">
        <f>BXN13*BXQ13</f>
        <v>#VALUE!</v>
      </c>
      <c r="BXU13">
        <v>-6.9259630947931996E-8</v>
      </c>
      <c r="BXV13" t="e">
        <f>bvarHC1</f>
        <v>#VALUE!</v>
      </c>
      <c r="BXW13" t="e">
        <f>cvarHC1</f>
        <v>#VALUE!</v>
      </c>
      <c r="BXX13" t="e">
        <f>mvarHC1</f>
        <v>#VALUE!</v>
      </c>
      <c r="BXY13" s="24" t="e">
        <f>BXU13*BXV13</f>
        <v>#VALUE!</v>
      </c>
      <c r="BXZ13" s="24" t="e">
        <f>BXU13*BXW13</f>
        <v>#VALUE!</v>
      </c>
      <c r="BYA13" s="24" t="e">
        <f>BXU13*BXX13</f>
        <v>#VALUE!</v>
      </c>
      <c r="BYB13">
        <v>-1.3646591857537001E-4</v>
      </c>
      <c r="BYC13" t="e">
        <f>bvarHC1</f>
        <v>#VALUE!</v>
      </c>
      <c r="BYD13" t="e">
        <f>cvarHC1</f>
        <v>#VALUE!</v>
      </c>
      <c r="BYE13" t="e">
        <f>mvarHC1</f>
        <v>#VALUE!</v>
      </c>
      <c r="BYF13" s="24" t="e">
        <f>BYB13*BYC13</f>
        <v>#VALUE!</v>
      </c>
      <c r="BYG13" s="24" t="e">
        <f>BYB13*BYD13</f>
        <v>#VALUE!</v>
      </c>
      <c r="BYH13" s="24" t="e">
        <f>BYB13*BYE13</f>
        <v>#VALUE!</v>
      </c>
      <c r="BYI13">
        <v>-4.5483175733576002E-4</v>
      </c>
      <c r="BYJ13" t="e">
        <f>bvarHC1</f>
        <v>#VALUE!</v>
      </c>
      <c r="BYK13" t="e">
        <f>cvarHC1</f>
        <v>#VALUE!</v>
      </c>
      <c r="BYL13" t="e">
        <f>mvarHC1</f>
        <v>#VALUE!</v>
      </c>
      <c r="BYM13" s="24" t="e">
        <f>BYI13*BYJ13</f>
        <v>#VALUE!</v>
      </c>
      <c r="BYN13" s="24" t="e">
        <f>BYI13*BYK13</f>
        <v>#VALUE!</v>
      </c>
      <c r="BYO13" s="24" t="e">
        <f>BYI13*BYL13</f>
        <v>#VALUE!</v>
      </c>
      <c r="BYP13">
        <v>-2.0173810238350001E-8</v>
      </c>
      <c r="BYQ13" t="e">
        <f>bvarHC1</f>
        <v>#VALUE!</v>
      </c>
      <c r="BYR13" t="e">
        <f>cvarHC1</f>
        <v>#VALUE!</v>
      </c>
      <c r="BYS13" t="e">
        <f>mvarHC1</f>
        <v>#VALUE!</v>
      </c>
      <c r="BYT13" s="24" t="e">
        <f>BYP13*BYQ13</f>
        <v>#VALUE!</v>
      </c>
      <c r="BYU13" s="24" t="e">
        <f>BYP13*BYR13</f>
        <v>#VALUE!</v>
      </c>
      <c r="BYV13" s="24" t="e">
        <f>BYP13*BYS13</f>
        <v>#VALUE!</v>
      </c>
    </row>
    <row r="14" spans="1:2024" x14ac:dyDescent="0.3">
      <c r="A14" s="24">
        <f>COUNTA(I2:CCC2)</f>
        <v>288</v>
      </c>
      <c r="F14" s="82">
        <f t="shared" ref="F14:F77" si="0">B14*C14</f>
        <v>0</v>
      </c>
      <c r="G14" s="82">
        <f t="shared" ref="G14:G77" si="1">B14*D14</f>
        <v>0</v>
      </c>
      <c r="H14" s="82">
        <f t="shared" ref="H14:H77" si="2">B14*E14</f>
        <v>0</v>
      </c>
      <c r="I14">
        <v>9.9913947423442007E-3</v>
      </c>
      <c r="J14" t="e">
        <f>bvarHC2</f>
        <v>#VALUE!</v>
      </c>
      <c r="K14" t="e">
        <f>cvarHC2</f>
        <v>#VALUE!</v>
      </c>
      <c r="L14" t="e">
        <f>mvarHC2</f>
        <v>#VALUE!</v>
      </c>
      <c r="M14" s="74" t="e">
        <f t="shared" ref="M14:M77" si="3">I14*J14</f>
        <v>#VALUE!</v>
      </c>
      <c r="N14" s="74" t="e">
        <f t="shared" ref="N14:N77" si="4">I14*K14</f>
        <v>#VALUE!</v>
      </c>
      <c r="O14" s="15" t="e">
        <f t="shared" ref="O14:O77" si="5">I14*L14</f>
        <v>#VALUE!</v>
      </c>
      <c r="P14">
        <v>5.1161596430711999E-3</v>
      </c>
      <c r="Q14" t="e">
        <f>bvarHC2</f>
        <v>#VALUE!</v>
      </c>
      <c r="R14" t="e">
        <f>cvarHC2</f>
        <v>#VALUE!</v>
      </c>
      <c r="S14" t="e">
        <f>mvarHC2</f>
        <v>#VALUE!</v>
      </c>
      <c r="T14" s="74" t="e">
        <f t="shared" ref="T14:T77" si="6">P14*Q14</f>
        <v>#VALUE!</v>
      </c>
      <c r="U14" s="74" t="e">
        <f t="shared" ref="U14:U77" si="7">P14*R14</f>
        <v>#VALUE!</v>
      </c>
      <c r="V14" s="15" t="e">
        <f t="shared" ref="V14:V77" si="8">P14*S14</f>
        <v>#VALUE!</v>
      </c>
      <c r="W14">
        <v>2.4317385798780001E-4</v>
      </c>
      <c r="X14" t="e">
        <f>bvarHC2</f>
        <v>#VALUE!</v>
      </c>
      <c r="Y14" t="e">
        <f>cvarHC2</f>
        <v>#VALUE!</v>
      </c>
      <c r="Z14" t="e">
        <f>mvarHC2</f>
        <v>#VALUE!</v>
      </c>
      <c r="AA14" s="15" t="e">
        <f t="shared" ref="AA14:AA77" si="9">W14*X14</f>
        <v>#VALUE!</v>
      </c>
      <c r="AB14" s="15" t="e">
        <f t="shared" ref="AB14:AB77" si="10">W14*Y14</f>
        <v>#VALUE!</v>
      </c>
      <c r="AC14" s="53" t="e">
        <f t="shared" ref="AC14:AC77" si="11">W14*Z14</f>
        <v>#VALUE!</v>
      </c>
      <c r="AD14">
        <v>-6.9201544693747003E-4</v>
      </c>
      <c r="AE14" t="e">
        <f>bvarHC2</f>
        <v>#VALUE!</v>
      </c>
      <c r="AF14" t="e">
        <f>cvarHC2</f>
        <v>#VALUE!</v>
      </c>
      <c r="AG14" t="e">
        <f>mvarHC2</f>
        <v>#VALUE!</v>
      </c>
      <c r="AH14" s="15" t="e">
        <f t="shared" ref="AH14:AH77" si="12">AD14*AE14</f>
        <v>#VALUE!</v>
      </c>
      <c r="AI14" s="15" t="e">
        <f t="shared" ref="AI14:AI77" si="13">AD14*AF14</f>
        <v>#VALUE!</v>
      </c>
      <c r="AJ14" s="53" t="e">
        <f t="shared" ref="AJ14:AJ77" si="14">AD14*AG14</f>
        <v>#VALUE!</v>
      </c>
      <c r="AK14">
        <v>4.0535893265411004E-3</v>
      </c>
      <c r="AL14" t="e">
        <f>bvarHC2</f>
        <v>#VALUE!</v>
      </c>
      <c r="AM14" t="e">
        <f>cvarHC2</f>
        <v>#VALUE!</v>
      </c>
      <c r="AN14" t="e">
        <f>mvarHC2</f>
        <v>#VALUE!</v>
      </c>
      <c r="AO14" s="15" t="e">
        <f t="shared" ref="AO14:AO77" si="15">AK14*AL14</f>
        <v>#VALUE!</v>
      </c>
      <c r="AP14" s="15" t="e">
        <f t="shared" ref="AP14:AP77" si="16">AK14*AM14</f>
        <v>#VALUE!</v>
      </c>
      <c r="AQ14" s="53" t="e">
        <f t="shared" ref="AQ14:AQ77" si="17">AK14*AN14</f>
        <v>#VALUE!</v>
      </c>
      <c r="AR14">
        <v>4.2501908708847999E-4</v>
      </c>
      <c r="AS14" t="e">
        <f>bvarHC2</f>
        <v>#VALUE!</v>
      </c>
      <c r="AT14" t="e">
        <f>cvarHC2</f>
        <v>#VALUE!</v>
      </c>
      <c r="AU14" t="e">
        <f>mvarHC2</f>
        <v>#VALUE!</v>
      </c>
      <c r="AV14" s="15" t="e">
        <f t="shared" ref="AV14:AV77" si="18">AR14*AS14</f>
        <v>#VALUE!</v>
      </c>
      <c r="AW14" s="15" t="e">
        <f t="shared" ref="AW14:AW77" si="19">AR14*AT14</f>
        <v>#VALUE!</v>
      </c>
      <c r="AX14" s="53" t="e">
        <f t="shared" ref="AX14:AX77" si="20">AR14*AU14</f>
        <v>#VALUE!</v>
      </c>
      <c r="AY14">
        <v>-1.3285530459309001E-4</v>
      </c>
      <c r="AZ14" t="e">
        <f>bvarHC2</f>
        <v>#VALUE!</v>
      </c>
      <c r="BA14" t="e">
        <f>cvarHC2</f>
        <v>#VALUE!</v>
      </c>
      <c r="BB14" t="e">
        <f>mvarHC2</f>
        <v>#VALUE!</v>
      </c>
      <c r="BC14" s="15" t="e">
        <f t="shared" ref="BC14:BC77" si="21">AY14*AZ14</f>
        <v>#VALUE!</v>
      </c>
      <c r="BD14" s="15" t="e">
        <f t="shared" ref="BD14:BD77" si="22">AY14*BA14</f>
        <v>#VALUE!</v>
      </c>
      <c r="BE14" s="53" t="e">
        <f t="shared" ref="BE14:BE77" si="23">AY14*BB14</f>
        <v>#VALUE!</v>
      </c>
      <c r="BF14">
        <v>5.1721702213880002E-3</v>
      </c>
      <c r="BG14" t="e">
        <f>bvarHC2</f>
        <v>#VALUE!</v>
      </c>
      <c r="BH14" t="e">
        <f>cvarHC2</f>
        <v>#VALUE!</v>
      </c>
      <c r="BI14" t="e">
        <f>mvarHC2</f>
        <v>#VALUE!</v>
      </c>
      <c r="BJ14" s="15" t="e">
        <f t="shared" ref="BJ14:BJ77" si="24">BF14*BG14</f>
        <v>#VALUE!</v>
      </c>
      <c r="BK14" s="15" t="e">
        <f t="shared" ref="BK14:BK77" si="25">BF14*BH14</f>
        <v>#VALUE!</v>
      </c>
      <c r="BL14" s="53" t="e">
        <f t="shared" ref="BL14:BL77" si="26">BF14*BI14</f>
        <v>#VALUE!</v>
      </c>
      <c r="BM14">
        <v>3.1431156821560999E-4</v>
      </c>
      <c r="BN14" t="e">
        <f>bvarHC2</f>
        <v>#VALUE!</v>
      </c>
      <c r="BO14" t="e">
        <f>cvarHC2</f>
        <v>#VALUE!</v>
      </c>
      <c r="BP14" t="e">
        <f>mvarHC2</f>
        <v>#VALUE!</v>
      </c>
      <c r="BQ14" s="15" t="e">
        <f t="shared" ref="BQ14:BQ77" si="27">BM14*BN14</f>
        <v>#VALUE!</v>
      </c>
      <c r="BR14" s="15" t="e">
        <f t="shared" ref="BR14:BR77" si="28">BM14*BO14</f>
        <v>#VALUE!</v>
      </c>
      <c r="BS14" s="53" t="e">
        <f t="shared" ref="BS14:BS77" si="29">BM14*BP14</f>
        <v>#VALUE!</v>
      </c>
      <c r="BT14">
        <v>-2.6169285684107999E-3</v>
      </c>
      <c r="BU14" t="e">
        <f>bvarHC2</f>
        <v>#VALUE!</v>
      </c>
      <c r="BV14" t="e">
        <f>cvarHC2</f>
        <v>#VALUE!</v>
      </c>
      <c r="BW14" t="e">
        <f>mvarHC2</f>
        <v>#VALUE!</v>
      </c>
      <c r="BX14" s="15" t="e">
        <f t="shared" ref="BX14:BX77" si="30">BT14*BU14</f>
        <v>#VALUE!</v>
      </c>
      <c r="BY14" s="15" t="e">
        <f t="shared" ref="BY14:BY77" si="31">BT14*BV14</f>
        <v>#VALUE!</v>
      </c>
      <c r="BZ14" s="53" t="e">
        <f t="shared" ref="BZ14:BZ77" si="32">BT14*BW14</f>
        <v>#VALUE!</v>
      </c>
      <c r="CA14">
        <v>4.3073009429350001E-3</v>
      </c>
      <c r="CB14" t="e">
        <f>bvarHC2</f>
        <v>#VALUE!</v>
      </c>
      <c r="CC14" t="e">
        <f>cvarHC2</f>
        <v>#VALUE!</v>
      </c>
      <c r="CD14" t="e">
        <f>mvarHC2</f>
        <v>#VALUE!</v>
      </c>
      <c r="CE14" s="15" t="e">
        <f t="shared" ref="CE14:CE77" si="33">CA14*CB14</f>
        <v>#VALUE!</v>
      </c>
      <c r="CF14" s="15" t="e">
        <f t="shared" ref="CF14:CF77" si="34">CA14*CC14</f>
        <v>#VALUE!</v>
      </c>
      <c r="CG14" s="53" t="e">
        <f t="shared" ref="CG14:CG77" si="35">CA14*CD14</f>
        <v>#VALUE!</v>
      </c>
      <c r="CH14">
        <v>4.1588534414561999E-4</v>
      </c>
      <c r="CI14" t="e">
        <f>bvarHC2</f>
        <v>#VALUE!</v>
      </c>
      <c r="CJ14" t="e">
        <f>cvarHC2</f>
        <v>#VALUE!</v>
      </c>
      <c r="CK14" t="e">
        <f>mvarHC2</f>
        <v>#VALUE!</v>
      </c>
      <c r="CL14" s="15" t="e">
        <f t="shared" ref="CL14:CL77" si="36">CH14*CI14</f>
        <v>#VALUE!</v>
      </c>
      <c r="CM14" s="15" t="e">
        <f t="shared" ref="CM14:CM77" si="37">CH14*CJ14</f>
        <v>#VALUE!</v>
      </c>
      <c r="CN14" s="53" t="e">
        <f t="shared" ref="CN14:CN77" si="38">CH14*CK14</f>
        <v>#VALUE!</v>
      </c>
      <c r="CO14">
        <v>-2.4229219300757999E-4</v>
      </c>
      <c r="CP14" t="e">
        <f>bvarHC2</f>
        <v>#VALUE!</v>
      </c>
      <c r="CQ14" t="e">
        <f>cvarHC2</f>
        <v>#VALUE!</v>
      </c>
      <c r="CR14" t="e">
        <f>mvarHC2</f>
        <v>#VALUE!</v>
      </c>
      <c r="CS14" s="15" t="e">
        <f t="shared" ref="CS14:CS77" si="39">CO14*CP14</f>
        <v>#VALUE!</v>
      </c>
      <c r="CT14" s="15" t="e">
        <f t="shared" ref="CT14:CT77" si="40">CO14*CQ14</f>
        <v>#VALUE!</v>
      </c>
      <c r="CU14" s="53" t="e">
        <f t="shared" ref="CU14:CU77" si="41">CO14*CR14</f>
        <v>#VALUE!</v>
      </c>
      <c r="CV14">
        <v>4.1242870678030999E-3</v>
      </c>
      <c r="CW14" t="e">
        <f>bvarHC2</f>
        <v>#VALUE!</v>
      </c>
      <c r="CX14" t="e">
        <f>cvarHC2</f>
        <v>#VALUE!</v>
      </c>
      <c r="CY14" t="e">
        <f>mvarHC2</f>
        <v>#VALUE!</v>
      </c>
      <c r="CZ14" s="15" t="e">
        <f t="shared" ref="CZ14:CZ77" si="42">CV14*CW14</f>
        <v>#VALUE!</v>
      </c>
      <c r="DA14" s="15" t="e">
        <f t="shared" ref="DA14:DA77" si="43">CV14*CX14</f>
        <v>#VALUE!</v>
      </c>
      <c r="DB14" s="53" t="e">
        <f t="shared" ref="DB14:DB77" si="44">CV14*CY14</f>
        <v>#VALUE!</v>
      </c>
      <c r="DC14">
        <v>2.0997973303570999E-4</v>
      </c>
      <c r="DD14" t="e">
        <f>bvarHC2</f>
        <v>#VALUE!</v>
      </c>
      <c r="DE14" t="e">
        <f>cvarHC2</f>
        <v>#VALUE!</v>
      </c>
      <c r="DF14" t="e">
        <f>mvarHC2</f>
        <v>#VALUE!</v>
      </c>
      <c r="DG14" s="15" t="e">
        <f t="shared" ref="DG14:DG77" si="45">DC14*DD14</f>
        <v>#VALUE!</v>
      </c>
      <c r="DH14" s="15" t="e">
        <f t="shared" ref="DH14:DH77" si="46">DC14*DE14</f>
        <v>#VALUE!</v>
      </c>
      <c r="DI14" s="53" t="e">
        <f t="shared" ref="DI14:DI77" si="47">DC14*DF14</f>
        <v>#VALUE!</v>
      </c>
      <c r="DJ14">
        <v>-2.2833840244336E-3</v>
      </c>
      <c r="DK14" t="e">
        <f>bvarHC2</f>
        <v>#VALUE!</v>
      </c>
      <c r="DL14" t="e">
        <f>cvarHC2</f>
        <v>#VALUE!</v>
      </c>
      <c r="DM14" t="e">
        <f>mvarHC2</f>
        <v>#VALUE!</v>
      </c>
      <c r="DN14" s="15" t="e">
        <f t="shared" ref="DN14:DN77" si="48">DJ14*DK14</f>
        <v>#VALUE!</v>
      </c>
      <c r="DO14" s="15" t="e">
        <f t="shared" ref="DO14:DO77" si="49">DJ14*DL14</f>
        <v>#VALUE!</v>
      </c>
      <c r="DP14" s="53" t="e">
        <f t="shared" ref="DP14:DP77" si="50">DJ14*DM14</f>
        <v>#VALUE!</v>
      </c>
      <c r="DQ14">
        <v>3.6158305690588998E-3</v>
      </c>
      <c r="DR14" t="e">
        <f>bvarHC2</f>
        <v>#VALUE!</v>
      </c>
      <c r="DS14" t="e">
        <f>cvarHC2</f>
        <v>#VALUE!</v>
      </c>
      <c r="DT14" t="e">
        <f>mvarHC2</f>
        <v>#VALUE!</v>
      </c>
      <c r="DU14" s="15" t="e">
        <f t="shared" ref="DU14:DU77" si="51">DQ14*DR14</f>
        <v>#VALUE!</v>
      </c>
      <c r="DV14" s="15" t="e">
        <f t="shared" ref="DV14:DV77" si="52">DQ14*DS14</f>
        <v>#VALUE!</v>
      </c>
      <c r="DW14" s="53" t="e">
        <f t="shared" ref="DW14:DW77" si="53">DQ14*DT14</f>
        <v>#VALUE!</v>
      </c>
      <c r="DX14">
        <v>3.9248240965441998E-5</v>
      </c>
      <c r="DY14" t="e">
        <f>bvarHC2</f>
        <v>#VALUE!</v>
      </c>
      <c r="DZ14" t="e">
        <f>cvarHC2</f>
        <v>#VALUE!</v>
      </c>
      <c r="EA14" t="e">
        <f>mvarHC2</f>
        <v>#VALUE!</v>
      </c>
      <c r="EB14" s="15" t="e">
        <f t="shared" ref="EB14:EB77" si="54">DX14*DY14</f>
        <v>#VALUE!</v>
      </c>
      <c r="EC14" s="15" t="e">
        <f t="shared" ref="EC14:EC77" si="55">DX14*DZ14</f>
        <v>#VALUE!</v>
      </c>
      <c r="ED14" s="53" t="e">
        <f t="shared" ref="ED14:ED77" si="56">DX14*EA14</f>
        <v>#VALUE!</v>
      </c>
      <c r="EE14">
        <v>1.3280268293278E-3</v>
      </c>
      <c r="EF14" t="e">
        <f>bvarHC2</f>
        <v>#VALUE!</v>
      </c>
      <c r="EG14" t="e">
        <f>cvarHC2</f>
        <v>#VALUE!</v>
      </c>
      <c r="EH14" t="e">
        <f>mvarHC2</f>
        <v>#VALUE!</v>
      </c>
      <c r="EI14" s="15" t="e">
        <f t="shared" ref="EI14:EI77" si="57">EE14*EF14</f>
        <v>#VALUE!</v>
      </c>
      <c r="EJ14" s="15" t="e">
        <f t="shared" ref="EJ14:EJ77" si="58">EE14*EG14</f>
        <v>#VALUE!</v>
      </c>
      <c r="EK14" s="53" t="e">
        <f t="shared" ref="EK14:EK77" si="59">EE14*EH14</f>
        <v>#VALUE!</v>
      </c>
      <c r="EL14">
        <v>3.5393649100027998E-3</v>
      </c>
      <c r="EM14" t="e">
        <f>bvarHC2</f>
        <v>#VALUE!</v>
      </c>
      <c r="EN14" t="e">
        <f>cvarHC2</f>
        <v>#VALUE!</v>
      </c>
      <c r="EO14" t="e">
        <f>mvarHC2</f>
        <v>#VALUE!</v>
      </c>
      <c r="EP14" s="15" t="e">
        <f t="shared" ref="EP14:EP77" si="60">EL14*EM14</f>
        <v>#VALUE!</v>
      </c>
      <c r="EQ14" s="15" t="e">
        <f t="shared" ref="EQ14:EQ77" si="61">EL14*EN14</f>
        <v>#VALUE!</v>
      </c>
      <c r="ER14" s="53" t="e">
        <f t="shared" ref="ER14:ER77" si="62">EL14*EO14</f>
        <v>#VALUE!</v>
      </c>
      <c r="ES14">
        <v>3.3709270099953001E-4</v>
      </c>
      <c r="ET14" t="e">
        <f>bvarHC2</f>
        <v>#VALUE!</v>
      </c>
      <c r="EU14" t="e">
        <f>cvarHC2</f>
        <v>#VALUE!</v>
      </c>
      <c r="EV14" t="e">
        <f>mvarHC2</f>
        <v>#VALUE!</v>
      </c>
      <c r="EW14" s="15" t="e">
        <f t="shared" ref="EW14:EW77" si="63">ES14*ET14</f>
        <v>#VALUE!</v>
      </c>
      <c r="EX14" s="15" t="e">
        <f t="shared" ref="EX14:EX77" si="64">ES14*EU14</f>
        <v>#VALUE!</v>
      </c>
      <c r="EY14" s="53" t="e">
        <f t="shared" ref="EY14:EY77" si="65">ES14*EV14</f>
        <v>#VALUE!</v>
      </c>
      <c r="EZ14">
        <v>-2.9740937134562001E-3</v>
      </c>
      <c r="FA14" t="e">
        <f>bvarHC2</f>
        <v>#VALUE!</v>
      </c>
      <c r="FB14" t="e">
        <f>cvarHC2</f>
        <v>#VALUE!</v>
      </c>
      <c r="FC14" t="e">
        <f>mvarHC2</f>
        <v>#VALUE!</v>
      </c>
      <c r="FD14" s="15" t="e">
        <f t="shared" ref="FD14:FD77" si="66">EZ14*FA14</f>
        <v>#VALUE!</v>
      </c>
      <c r="FE14" s="15" t="e">
        <f t="shared" ref="FE14:FE77" si="67">EZ14*FB14</f>
        <v>#VALUE!</v>
      </c>
      <c r="FF14" s="53" t="e">
        <f t="shared" ref="FF14:FF77" si="68">EZ14*FC14</f>
        <v>#VALUE!</v>
      </c>
      <c r="FG14">
        <v>2.8332752524352E-3</v>
      </c>
      <c r="FH14" t="e">
        <f>bvarHC2</f>
        <v>#VALUE!</v>
      </c>
      <c r="FI14" t="e">
        <f>cvarHC2</f>
        <v>#VALUE!</v>
      </c>
      <c r="FJ14" t="e">
        <f>mvarHC2</f>
        <v>#VALUE!</v>
      </c>
      <c r="FK14" s="15" t="e">
        <f t="shared" ref="FK14:FK77" si="69">FG14*FH14</f>
        <v>#VALUE!</v>
      </c>
      <c r="FL14" s="15" t="e">
        <f t="shared" ref="FL14:FL77" si="70">FG14*FI14</f>
        <v>#VALUE!</v>
      </c>
      <c r="FM14" s="53" t="e">
        <f t="shared" ref="FM14:FM77" si="71">FG14*FJ14</f>
        <v>#VALUE!</v>
      </c>
      <c r="FN14">
        <v>5.4139858633393996E-4</v>
      </c>
      <c r="FO14" t="e">
        <f>bvarHC2</f>
        <v>#VALUE!</v>
      </c>
      <c r="FP14" t="e">
        <f>cvarHC2</f>
        <v>#VALUE!</v>
      </c>
      <c r="FQ14" t="e">
        <f>mvarHC2</f>
        <v>#VALUE!</v>
      </c>
      <c r="FR14" s="15" t="e">
        <f t="shared" ref="FR14:FR77" si="72">FN14*FO14</f>
        <v>#VALUE!</v>
      </c>
      <c r="FS14" s="15" t="e">
        <f t="shared" ref="FS14:FS77" si="73">FN14*FP14</f>
        <v>#VALUE!</v>
      </c>
      <c r="FT14" s="53" t="e">
        <f t="shared" ref="FT14:FT77" si="74">FN14*FQ14</f>
        <v>#VALUE!</v>
      </c>
      <c r="FU14">
        <v>9.2802494805392004E-4</v>
      </c>
      <c r="FV14" t="e">
        <f>bvarHC2</f>
        <v>#VALUE!</v>
      </c>
      <c r="FW14" t="e">
        <f>cvarHC2</f>
        <v>#VALUE!</v>
      </c>
      <c r="FX14" t="e">
        <f>mvarHC2</f>
        <v>#VALUE!</v>
      </c>
      <c r="FY14" s="15" t="e">
        <f t="shared" ref="FY14:FY77" si="75">FU14*FV14</f>
        <v>#VALUE!</v>
      </c>
      <c r="FZ14" s="15" t="e">
        <f t="shared" ref="FZ14:FZ77" si="76">FU14*FW14</f>
        <v>#VALUE!</v>
      </c>
      <c r="GA14" s="53" t="e">
        <f t="shared" ref="GA14:GA77" si="77">FU14*FX14</f>
        <v>#VALUE!</v>
      </c>
      <c r="GB14">
        <v>5.1490623860196002E-3</v>
      </c>
      <c r="GC14" t="e">
        <f>bvarHC2</f>
        <v>#VALUE!</v>
      </c>
      <c r="GD14" t="e">
        <f>cvarHC2</f>
        <v>#VALUE!</v>
      </c>
      <c r="GE14" t="e">
        <f>mvarHC2</f>
        <v>#VALUE!</v>
      </c>
      <c r="GF14" s="15" t="e">
        <f t="shared" ref="GF14:GF77" si="78">GB14*GC14</f>
        <v>#VALUE!</v>
      </c>
      <c r="GG14" s="15" t="e">
        <f t="shared" ref="GG14:GG77" si="79">GB14*GD14</f>
        <v>#VALUE!</v>
      </c>
      <c r="GH14" s="53" t="e">
        <f t="shared" ref="GH14:GH77" si="80">GB14*GE14</f>
        <v>#VALUE!</v>
      </c>
      <c r="GI14">
        <v>8.1531790719128997E-5</v>
      </c>
      <c r="GJ14" t="e">
        <f>bvarHC2</f>
        <v>#VALUE!</v>
      </c>
      <c r="GK14" t="e">
        <f>cvarHC2</f>
        <v>#VALUE!</v>
      </c>
      <c r="GL14" t="e">
        <f>mvarHC2</f>
        <v>#VALUE!</v>
      </c>
      <c r="GM14" s="15" t="e">
        <f t="shared" ref="GM14:GM77" si="81">GI14*GJ14</f>
        <v>#VALUE!</v>
      </c>
      <c r="GN14" s="15" t="e">
        <f t="shared" ref="GN14:GN77" si="82">GI14*GK14</f>
        <v>#VALUE!</v>
      </c>
      <c r="GO14" s="53" t="e">
        <f t="shared" ref="GO14:GO77" si="83">GI14*GL14</f>
        <v>#VALUE!</v>
      </c>
      <c r="GP14">
        <v>-2.3961526723917E-3</v>
      </c>
      <c r="GQ14" t="e">
        <f>bvarHC2</f>
        <v>#VALUE!</v>
      </c>
      <c r="GR14" t="e">
        <f>cvarHC2</f>
        <v>#VALUE!</v>
      </c>
      <c r="GS14" t="e">
        <f>mvarHC2</f>
        <v>#VALUE!</v>
      </c>
      <c r="GT14" s="15" t="e">
        <f t="shared" ref="GT14:GT77" si="84">GP14*GQ14</f>
        <v>#VALUE!</v>
      </c>
      <c r="GU14" s="15" t="e">
        <f t="shared" ref="GU14:GU77" si="85">GP14*GR14</f>
        <v>#VALUE!</v>
      </c>
      <c r="GV14" s="53" t="e">
        <f t="shared" ref="GV14:GV77" si="86">GP14*GS14</f>
        <v>#VALUE!</v>
      </c>
      <c r="GW14">
        <v>3.8156776376188002E-3</v>
      </c>
      <c r="GX14" t="e">
        <f>bvarHC2</f>
        <v>#VALUE!</v>
      </c>
      <c r="GY14" t="e">
        <f>cvarHC2</f>
        <v>#VALUE!</v>
      </c>
      <c r="GZ14" t="e">
        <f>mvarHC2</f>
        <v>#VALUE!</v>
      </c>
      <c r="HA14" s="15" t="e">
        <f t="shared" ref="HA14:HA77" si="87">GW14*GX14</f>
        <v>#VALUE!</v>
      </c>
      <c r="HB14" s="15" t="e">
        <f t="shared" ref="HB14:HB77" si="88">GW14*GY14</f>
        <v>#VALUE!</v>
      </c>
      <c r="HC14" s="53" t="e">
        <f t="shared" ref="HC14:HC77" si="89">GW14*GZ14</f>
        <v>#VALUE!</v>
      </c>
      <c r="HD14">
        <v>3.3176749112431001E-4</v>
      </c>
      <c r="HE14" t="e">
        <f>bvarHC2</f>
        <v>#VALUE!</v>
      </c>
      <c r="HF14" t="e">
        <f>cvarHC2</f>
        <v>#VALUE!</v>
      </c>
      <c r="HG14" t="e">
        <f>mvarHC2</f>
        <v>#VALUE!</v>
      </c>
      <c r="HH14" s="15" t="e">
        <f t="shared" ref="HH14:HH77" si="90">HD14*HE14</f>
        <v>#VALUE!</v>
      </c>
      <c r="HI14" s="15" t="e">
        <f t="shared" ref="HI14:HI77" si="91">HD14*HF14</f>
        <v>#VALUE!</v>
      </c>
      <c r="HJ14" s="53" t="e">
        <f t="shared" ref="HJ14:HJ77" si="92">HD14*HG14</f>
        <v>#VALUE!</v>
      </c>
      <c r="HK14">
        <v>-2.5215889993204999E-4</v>
      </c>
      <c r="HL14" t="e">
        <f>bvarHC2</f>
        <v>#VALUE!</v>
      </c>
      <c r="HM14" t="e">
        <f>cvarHC2</f>
        <v>#VALUE!</v>
      </c>
      <c r="HN14" t="e">
        <f>mvarHC2</f>
        <v>#VALUE!</v>
      </c>
      <c r="HO14" s="15" t="e">
        <f t="shared" ref="HO14:HO77" si="93">HK14*HL14</f>
        <v>#VALUE!</v>
      </c>
      <c r="HP14" s="15" t="e">
        <f t="shared" ref="HP14:HP77" si="94">HK14*HM14</f>
        <v>#VALUE!</v>
      </c>
      <c r="HQ14" s="53" t="e">
        <f t="shared" ref="HQ14:HQ77" si="95">HK14*HN14</f>
        <v>#VALUE!</v>
      </c>
      <c r="HR14">
        <v>5.2402456606353001E-3</v>
      </c>
      <c r="HS14" t="e">
        <f>bvarHC2</f>
        <v>#VALUE!</v>
      </c>
      <c r="HT14" t="e">
        <f>cvarHC2</f>
        <v>#VALUE!</v>
      </c>
      <c r="HU14" t="e">
        <f>mvarHC2</f>
        <v>#VALUE!</v>
      </c>
      <c r="HV14" s="15" t="e">
        <f t="shared" ref="HV14:HV77" si="96">HR14*HS14</f>
        <v>#VALUE!</v>
      </c>
      <c r="HW14" s="15" t="e">
        <f t="shared" ref="HW14:HW77" si="97">HR14*HT14</f>
        <v>#VALUE!</v>
      </c>
      <c r="HX14" s="53" t="e">
        <f t="shared" ref="HX14:HX77" si="98">HR14*HU14</f>
        <v>#VALUE!</v>
      </c>
      <c r="HY14">
        <v>2.9339080776829001E-4</v>
      </c>
      <c r="HZ14" t="e">
        <f>bvarHC2</f>
        <v>#VALUE!</v>
      </c>
      <c r="IA14" t="e">
        <f>cvarHC2</f>
        <v>#VALUE!</v>
      </c>
      <c r="IB14" t="e">
        <f>mvarHC2</f>
        <v>#VALUE!</v>
      </c>
      <c r="IC14" s="15" t="e">
        <f t="shared" ref="IC14:IC77" si="99">HY14*HZ14</f>
        <v>#VALUE!</v>
      </c>
      <c r="ID14" s="15" t="e">
        <f t="shared" ref="ID14:ID77" si="100">HY14*IA14</f>
        <v>#VALUE!</v>
      </c>
      <c r="IE14" s="53" t="e">
        <f t="shared" ref="IE14:IE77" si="101">HY14*IB14</f>
        <v>#VALUE!</v>
      </c>
      <c r="IF14">
        <v>1.2021540075747E-2</v>
      </c>
      <c r="IG14" t="e">
        <f>bvarHC2</f>
        <v>#VALUE!</v>
      </c>
      <c r="IH14" t="e">
        <f>cvarHC2</f>
        <v>#VALUE!</v>
      </c>
      <c r="II14" t="e">
        <f>mvarHC2</f>
        <v>#VALUE!</v>
      </c>
      <c r="IJ14" s="15" t="e">
        <f t="shared" ref="IJ14:IJ77" si="102">IF14*IG14</f>
        <v>#VALUE!</v>
      </c>
      <c r="IK14" s="15" t="e">
        <f t="shared" ref="IK14:IK77" si="103">IF14*IH14</f>
        <v>#VALUE!</v>
      </c>
      <c r="IL14" s="53" t="e">
        <f t="shared" ref="IL14:IL77" si="104">IF14*II14</f>
        <v>#VALUE!</v>
      </c>
      <c r="IM14">
        <v>4.3823685170706001E-3</v>
      </c>
      <c r="IN14" t="e">
        <f>bvarHC2</f>
        <v>#VALUE!</v>
      </c>
      <c r="IO14" t="e">
        <f>cvarHC2</f>
        <v>#VALUE!</v>
      </c>
      <c r="IP14" t="e">
        <f>mvarHC2</f>
        <v>#VALUE!</v>
      </c>
      <c r="IQ14" s="15" t="e">
        <f t="shared" ref="IQ14:IQ77" si="105">IM14*IN14</f>
        <v>#VALUE!</v>
      </c>
      <c r="IR14" s="15" t="e">
        <f t="shared" ref="IR14:IR77" si="106">IM14*IO14</f>
        <v>#VALUE!</v>
      </c>
      <c r="IS14" s="53" t="e">
        <f t="shared" ref="IS14:IS77" si="107">IM14*IP14</f>
        <v>#VALUE!</v>
      </c>
      <c r="IT14">
        <v>4.6306593489901001E-4</v>
      </c>
      <c r="IU14" t="e">
        <f>bvarHC2</f>
        <v>#VALUE!</v>
      </c>
      <c r="IV14" t="e">
        <f>cvarHC2</f>
        <v>#VALUE!</v>
      </c>
      <c r="IW14" t="e">
        <f>mvarHC2</f>
        <v>#VALUE!</v>
      </c>
      <c r="IX14" s="15" t="e">
        <f t="shared" ref="IX14:IX77" si="108">IT14*IU14</f>
        <v>#VALUE!</v>
      </c>
      <c r="IY14" s="15" t="e">
        <f t="shared" ref="IY14:IY77" si="109">IT14*IV14</f>
        <v>#VALUE!</v>
      </c>
      <c r="IZ14" s="53" t="e">
        <f t="shared" ref="IZ14:IZ77" si="110">IT14*IW14</f>
        <v>#VALUE!</v>
      </c>
      <c r="JA14">
        <v>6.6001670328692998E-3</v>
      </c>
      <c r="JB14" t="e">
        <f>bvarHC2</f>
        <v>#VALUE!</v>
      </c>
      <c r="JC14" t="e">
        <f>cvarHC2</f>
        <v>#VALUE!</v>
      </c>
      <c r="JD14" t="e">
        <f>mvarHC2</f>
        <v>#VALUE!</v>
      </c>
      <c r="JE14" s="24" t="e">
        <f t="shared" ref="JE14:JE77" si="111">JA14*JB14</f>
        <v>#VALUE!</v>
      </c>
      <c r="JF14" s="24" t="e">
        <f t="shared" ref="JF14:JF77" si="112">JA14*JC14</f>
        <v>#VALUE!</v>
      </c>
      <c r="JG14" s="24" t="e">
        <f t="shared" ref="JG14:JG77" si="113">JA14*JD14</f>
        <v>#VALUE!</v>
      </c>
      <c r="JH14">
        <v>5.9195680923781E-3</v>
      </c>
      <c r="JI14" t="e">
        <f>bvarHC2</f>
        <v>#VALUE!</v>
      </c>
      <c r="JJ14" t="e">
        <f>cvarHC2</f>
        <v>#VALUE!</v>
      </c>
      <c r="JK14" t="e">
        <f>mvarHC2</f>
        <v>#VALUE!</v>
      </c>
      <c r="JL14" s="24" t="e">
        <f t="shared" ref="JL14:JL77" si="114">JH14*JI14</f>
        <v>#VALUE!</v>
      </c>
      <c r="JM14" s="24" t="e">
        <f t="shared" ref="JM14:JM77" si="115">JH14*JJ14</f>
        <v>#VALUE!</v>
      </c>
      <c r="JN14" s="24" t="e">
        <f t="shared" ref="JN14:JN77" si="116">JH14*JK14</f>
        <v>#VALUE!</v>
      </c>
      <c r="JO14">
        <v>2.2431354821293001E-4</v>
      </c>
      <c r="JP14" t="e">
        <f>bvarHC2</f>
        <v>#VALUE!</v>
      </c>
      <c r="JQ14" t="e">
        <f>cvarHC2</f>
        <v>#VALUE!</v>
      </c>
      <c r="JR14" t="e">
        <f>mvarHC2</f>
        <v>#VALUE!</v>
      </c>
      <c r="JS14" s="24" t="e">
        <f t="shared" ref="JS14:JS77" si="117">JO14*JP14</f>
        <v>#VALUE!</v>
      </c>
      <c r="JT14" s="24" t="e">
        <f t="shared" ref="JT14:JT77" si="118">JO14*JQ14</f>
        <v>#VALUE!</v>
      </c>
      <c r="JU14" s="24" t="e">
        <f t="shared" ref="JU14:JU77" si="119">JO14*JR14</f>
        <v>#VALUE!</v>
      </c>
      <c r="JV14">
        <v>3.4816261203152003E-2</v>
      </c>
      <c r="JW14" t="e">
        <f>bvarHC2</f>
        <v>#VALUE!</v>
      </c>
      <c r="JX14" t="e">
        <f>cvarHC2</f>
        <v>#VALUE!</v>
      </c>
      <c r="JY14" t="e">
        <f>mvarHC2</f>
        <v>#VALUE!</v>
      </c>
      <c r="JZ14" s="24" t="e">
        <f t="shared" ref="JZ14:JZ77" si="120">JV14*JW14</f>
        <v>#VALUE!</v>
      </c>
      <c r="KA14" s="24" t="e">
        <f t="shared" ref="KA14:KA77" si="121">JV14*JX14</f>
        <v>#VALUE!</v>
      </c>
      <c r="KB14" s="24" t="e">
        <f t="shared" ref="KB14:KB77" si="122">JV14*JY14</f>
        <v>#VALUE!</v>
      </c>
      <c r="KC14">
        <v>2.4948408929768E-3</v>
      </c>
      <c r="KD14" t="e">
        <f>bvarHC2</f>
        <v>#VALUE!</v>
      </c>
      <c r="KE14" t="e">
        <f>cvarHC2</f>
        <v>#VALUE!</v>
      </c>
      <c r="KF14" t="e">
        <f>mvarHC2</f>
        <v>#VALUE!</v>
      </c>
      <c r="KG14" s="24" t="e">
        <f t="shared" ref="KG14:KG77" si="123">KC14*KD14</f>
        <v>#VALUE!</v>
      </c>
      <c r="KH14" s="24" t="e">
        <f t="shared" ref="KH14:KH77" si="124">KC14*KE14</f>
        <v>#VALUE!</v>
      </c>
      <c r="KI14" s="24" t="e">
        <f t="shared" ref="KI14:KI77" si="125">KC14*KF14</f>
        <v>#VALUE!</v>
      </c>
      <c r="KJ14">
        <v>6.8039999494800001E-4</v>
      </c>
      <c r="KK14" t="e">
        <f>bvarHC2</f>
        <v>#VALUE!</v>
      </c>
      <c r="KL14" t="e">
        <f>cvarHC2</f>
        <v>#VALUE!</v>
      </c>
      <c r="KM14" t="e">
        <f>mvarHC2</f>
        <v>#VALUE!</v>
      </c>
      <c r="KN14" s="24" t="e">
        <f t="shared" ref="KN14:KN77" si="126">KJ14*KK14</f>
        <v>#VALUE!</v>
      </c>
      <c r="KO14" s="24" t="e">
        <f t="shared" ref="KO14:KO77" si="127">KJ14*KL14</f>
        <v>#VALUE!</v>
      </c>
      <c r="KP14" s="24" t="e">
        <f t="shared" ref="KP14:KP77" si="128">KJ14*KM14</f>
        <v>#VALUE!</v>
      </c>
      <c r="KQ14">
        <v>-1.6129873180651999E-4</v>
      </c>
      <c r="KR14" t="e">
        <f>bvarHC2</f>
        <v>#VALUE!</v>
      </c>
      <c r="KS14" t="e">
        <f>cvarHC2</f>
        <v>#VALUE!</v>
      </c>
      <c r="KT14" t="e">
        <f>mvarHC2</f>
        <v>#VALUE!</v>
      </c>
      <c r="KU14" s="24" t="e">
        <f t="shared" ref="KU14:KU77" si="129">KQ14*KR14</f>
        <v>#VALUE!</v>
      </c>
      <c r="KV14" s="24" t="e">
        <f t="shared" ref="KV14:KV77" si="130">KQ14*KS14</f>
        <v>#VALUE!</v>
      </c>
      <c r="KW14" s="24" t="e">
        <f t="shared" ref="KW14:KW77" si="131">KQ14*KT14</f>
        <v>#VALUE!</v>
      </c>
      <c r="KX14">
        <v>6.4313447638759003E-3</v>
      </c>
      <c r="KY14" t="e">
        <f>bvarHC2</f>
        <v>#VALUE!</v>
      </c>
      <c r="KZ14" t="e">
        <f>cvarHC2</f>
        <v>#VALUE!</v>
      </c>
      <c r="LA14" t="e">
        <f>mvarHC2</f>
        <v>#VALUE!</v>
      </c>
      <c r="LB14" s="24" t="e">
        <f t="shared" ref="LB14:LB77" si="132">KX14*KY14</f>
        <v>#VALUE!</v>
      </c>
      <c r="LC14" s="24" t="e">
        <f t="shared" ref="LC14:LC77" si="133">KX14*KZ14</f>
        <v>#VALUE!</v>
      </c>
      <c r="LD14" s="24" t="e">
        <f t="shared" ref="LD14:LD77" si="134">KX14*LA14</f>
        <v>#VALUE!</v>
      </c>
      <c r="LE14">
        <v>1.8775558332391999E-4</v>
      </c>
      <c r="LF14" t="e">
        <f>bvarHC2</f>
        <v>#VALUE!</v>
      </c>
      <c r="LG14" t="e">
        <f>cvarHC2</f>
        <v>#VALUE!</v>
      </c>
      <c r="LH14" t="e">
        <f>mvarHC2</f>
        <v>#VALUE!</v>
      </c>
      <c r="LI14" s="24" t="e">
        <f t="shared" ref="LI14:LI77" si="135">LE14*LF14</f>
        <v>#VALUE!</v>
      </c>
      <c r="LJ14" s="24" t="e">
        <f t="shared" ref="LJ14:LJ77" si="136">LE14*LG14</f>
        <v>#VALUE!</v>
      </c>
      <c r="LK14" s="24" t="e">
        <f t="shared" ref="LK14:LK77" si="137">LE14*LH14</f>
        <v>#VALUE!</v>
      </c>
      <c r="LL14">
        <v>-2.1972248359886999E-3</v>
      </c>
      <c r="LM14" t="e">
        <f>bvarHC2</f>
        <v>#VALUE!</v>
      </c>
      <c r="LN14" t="e">
        <f>cvarHC2</f>
        <v>#VALUE!</v>
      </c>
      <c r="LO14" t="e">
        <f>mvarHC2</f>
        <v>#VALUE!</v>
      </c>
      <c r="LP14" s="24" t="e">
        <f t="shared" ref="LP14:LP77" si="138">LL14*LM14</f>
        <v>#VALUE!</v>
      </c>
      <c r="LQ14" s="24" t="e">
        <f t="shared" ref="LQ14:LQ77" si="139">LL14*LN14</f>
        <v>#VALUE!</v>
      </c>
      <c r="LR14" s="24" t="e">
        <f t="shared" ref="LR14:LR77" si="140">LL14*LO14</f>
        <v>#VALUE!</v>
      </c>
      <c r="LS14">
        <v>2.7563105773982998E-3</v>
      </c>
      <c r="LT14" t="e">
        <f>bvarHC2</f>
        <v>#VALUE!</v>
      </c>
      <c r="LU14" t="e">
        <f>cvarHC2</f>
        <v>#VALUE!</v>
      </c>
      <c r="LV14" t="e">
        <f>mvarHC2</f>
        <v>#VALUE!</v>
      </c>
      <c r="LW14" s="24" t="e">
        <f t="shared" ref="LW14:LW77" si="141">LS14*LT14</f>
        <v>#VALUE!</v>
      </c>
      <c r="LX14" s="24" t="e">
        <f t="shared" ref="LX14:LX77" si="142">LS14*LU14</f>
        <v>#VALUE!</v>
      </c>
      <c r="LY14" s="24" t="e">
        <f t="shared" ref="LY14:LY77" si="143">LS14*LV14</f>
        <v>#VALUE!</v>
      </c>
      <c r="LZ14">
        <v>5.4370896315583997E-4</v>
      </c>
      <c r="MA14" t="e">
        <f>bvarHC2</f>
        <v>#VALUE!</v>
      </c>
      <c r="MB14" t="e">
        <f>cvarHC2</f>
        <v>#VALUE!</v>
      </c>
      <c r="MC14" t="e">
        <f>mvarHC2</f>
        <v>#VALUE!</v>
      </c>
      <c r="MD14" s="24" t="e">
        <f t="shared" ref="MD14:MD77" si="144">LZ14*MA14</f>
        <v>#VALUE!</v>
      </c>
      <c r="ME14" s="24" t="e">
        <f t="shared" ref="ME14:ME77" si="145">LZ14*MB14</f>
        <v>#VALUE!</v>
      </c>
      <c r="MF14" s="24" t="e">
        <f t="shared" ref="MF14:MF77" si="146">LZ14*MC14</f>
        <v>#VALUE!</v>
      </c>
      <c r="MG14">
        <v>2.5490039937008001E-2</v>
      </c>
      <c r="MH14" t="e">
        <f>bvarHC2</f>
        <v>#VALUE!</v>
      </c>
      <c r="MI14" t="e">
        <f>cvarHC2</f>
        <v>#VALUE!</v>
      </c>
      <c r="MJ14" t="e">
        <f>mvarHC2</f>
        <v>#VALUE!</v>
      </c>
      <c r="MK14" s="24" t="e">
        <f t="shared" ref="MK14:MK77" si="147">MG14*MH14</f>
        <v>#VALUE!</v>
      </c>
      <c r="ML14" s="24" t="e">
        <f t="shared" ref="ML14:ML77" si="148">MG14*MI14</f>
        <v>#VALUE!</v>
      </c>
      <c r="MM14" s="24" t="e">
        <f t="shared" ref="MM14:MM77" si="149">MG14*MJ14</f>
        <v>#VALUE!</v>
      </c>
      <c r="MN14">
        <v>5.2682296026607999E-3</v>
      </c>
      <c r="MO14" t="e">
        <f>bvarHC2</f>
        <v>#VALUE!</v>
      </c>
      <c r="MP14" t="e">
        <f>cvarHC2</f>
        <v>#VALUE!</v>
      </c>
      <c r="MQ14" t="e">
        <f>mvarHC2</f>
        <v>#VALUE!</v>
      </c>
      <c r="MR14" s="24" t="e">
        <f t="shared" ref="MR14:MR77" si="150">MN14*MO14</f>
        <v>#VALUE!</v>
      </c>
      <c r="MS14" s="24" t="e">
        <f t="shared" ref="MS14:MS77" si="151">MN14*MP14</f>
        <v>#VALUE!</v>
      </c>
      <c r="MT14" s="24" t="e">
        <f t="shared" ref="MT14:MT77" si="152">MN14*MQ14</f>
        <v>#VALUE!</v>
      </c>
      <c r="MU14">
        <v>2.5176690632652999E-4</v>
      </c>
      <c r="MV14" t="e">
        <f>bvarHC2</f>
        <v>#VALUE!</v>
      </c>
      <c r="MW14" t="e">
        <f>cvarHC2</f>
        <v>#VALUE!</v>
      </c>
      <c r="MX14" t="e">
        <f>mvarHC2</f>
        <v>#VALUE!</v>
      </c>
      <c r="MY14" s="24" t="e">
        <f t="shared" ref="MY14:MY77" si="153">MU14*MV14</f>
        <v>#VALUE!</v>
      </c>
      <c r="MZ14" s="24" t="e">
        <f t="shared" ref="MZ14:MZ77" si="154">MU14*MW14</f>
        <v>#VALUE!</v>
      </c>
      <c r="NA14" s="24" t="e">
        <f t="shared" ref="NA14:NA77" si="155">MU14*MX14</f>
        <v>#VALUE!</v>
      </c>
      <c r="NB14">
        <v>-1.5423973284643001E-3</v>
      </c>
      <c r="NC14" t="e">
        <f>bvarHC2</f>
        <v>#VALUE!</v>
      </c>
      <c r="ND14" t="e">
        <f>cvarHC2</f>
        <v>#VALUE!</v>
      </c>
      <c r="NE14" t="e">
        <f>mvarHC2</f>
        <v>#VALUE!</v>
      </c>
      <c r="NF14" s="24" t="e">
        <f t="shared" ref="NF14:NF77" si="156">NB14*NC14</f>
        <v>#VALUE!</v>
      </c>
      <c r="NG14" s="24" t="e">
        <f t="shared" ref="NG14:NG77" si="157">NB14*ND14</f>
        <v>#VALUE!</v>
      </c>
      <c r="NH14" s="24" t="e">
        <f t="shared" ref="NH14:NH77" si="158">NB14*NE14</f>
        <v>#VALUE!</v>
      </c>
      <c r="NI14">
        <v>2.0159417836805998E-3</v>
      </c>
      <c r="NJ14" t="e">
        <f>bvarHC2</f>
        <v>#VALUE!</v>
      </c>
      <c r="NK14" t="e">
        <f>cvarHC2</f>
        <v>#VALUE!</v>
      </c>
      <c r="NL14" t="e">
        <f>mvarHC2</f>
        <v>#VALUE!</v>
      </c>
      <c r="NM14" s="24" t="e">
        <f t="shared" ref="NM14:NM77" si="159">NI14*NJ14</f>
        <v>#VALUE!</v>
      </c>
      <c r="NN14" s="24" t="e">
        <f t="shared" ref="NN14:NN77" si="160">NI14*NK14</f>
        <v>#VALUE!</v>
      </c>
      <c r="NO14" s="24" t="e">
        <f t="shared" ref="NO14:NO77" si="161">NI14*NL14</f>
        <v>#VALUE!</v>
      </c>
      <c r="NP14">
        <v>7.3876283837089995E-4</v>
      </c>
      <c r="NQ14" t="e">
        <f>bvarHC2</f>
        <v>#VALUE!</v>
      </c>
      <c r="NR14" t="e">
        <f>cvarHC2</f>
        <v>#VALUE!</v>
      </c>
      <c r="NS14" t="e">
        <f>mvarHC2</f>
        <v>#VALUE!</v>
      </c>
      <c r="NT14" s="24" t="e">
        <f t="shared" ref="NT14:NT77" si="162">NP14*NQ14</f>
        <v>#VALUE!</v>
      </c>
      <c r="NU14" s="24" t="e">
        <f t="shared" ref="NU14:NU77" si="163">NP14*NR14</f>
        <v>#VALUE!</v>
      </c>
      <c r="NV14" s="24" t="e">
        <f t="shared" ref="NV14:NV77" si="164">NP14*NS14</f>
        <v>#VALUE!</v>
      </c>
      <c r="NW14">
        <v>8.0058892241732999E-4</v>
      </c>
      <c r="NX14" t="e">
        <f>bvarHC2</f>
        <v>#VALUE!</v>
      </c>
      <c r="NY14" t="e">
        <f>cvarHC2</f>
        <v>#VALUE!</v>
      </c>
      <c r="NZ14" t="e">
        <f>mvarHC2</f>
        <v>#VALUE!</v>
      </c>
      <c r="OA14" s="24" t="e">
        <f t="shared" ref="OA14:OA77" si="165">NW14*NX14</f>
        <v>#VALUE!</v>
      </c>
      <c r="OB14" s="24" t="e">
        <f t="shared" ref="OB14:OB77" si="166">NW14*NY14</f>
        <v>#VALUE!</v>
      </c>
      <c r="OC14" s="24" t="e">
        <f t="shared" ref="OC14:OC77" si="167">NW14*NZ14</f>
        <v>#VALUE!</v>
      </c>
      <c r="OD14">
        <v>4.3943262548212002E-3</v>
      </c>
      <c r="OE14" t="e">
        <f>bvarHC2</f>
        <v>#VALUE!</v>
      </c>
      <c r="OF14" t="e">
        <f>cvarHC2</f>
        <v>#VALUE!</v>
      </c>
      <c r="OG14" t="e">
        <f>mvarHC2</f>
        <v>#VALUE!</v>
      </c>
      <c r="OH14" s="24" t="e">
        <f t="shared" ref="OH14:OH77" si="168">OD14*OE14</f>
        <v>#VALUE!</v>
      </c>
      <c r="OI14" s="24" t="e">
        <f t="shared" ref="OI14:OI77" si="169">OD14*OF14</f>
        <v>#VALUE!</v>
      </c>
      <c r="OJ14" s="24" t="e">
        <f t="shared" ref="OJ14:OJ77" si="170">OD14*OG14</f>
        <v>#VALUE!</v>
      </c>
      <c r="OK14">
        <v>3.5682810688029E-4</v>
      </c>
      <c r="OL14" t="e">
        <f>bvarHC2</f>
        <v>#VALUE!</v>
      </c>
      <c r="OM14" t="e">
        <f>cvarHC2</f>
        <v>#VALUE!</v>
      </c>
      <c r="ON14" t="e">
        <f>mvarHC2</f>
        <v>#VALUE!</v>
      </c>
      <c r="OO14" s="24" t="e">
        <f t="shared" ref="OO14:OO77" si="171">OK14*OL14</f>
        <v>#VALUE!</v>
      </c>
      <c r="OP14" s="24" t="e">
        <f t="shared" ref="OP14:OP77" si="172">OK14*OM14</f>
        <v>#VALUE!</v>
      </c>
      <c r="OQ14" s="24" t="e">
        <f t="shared" ref="OQ14:OQ77" si="173">OK14*ON14</f>
        <v>#VALUE!</v>
      </c>
      <c r="OR14">
        <v>-2.6773105151325E-3</v>
      </c>
      <c r="OS14" t="e">
        <f>bvarHC2</f>
        <v>#VALUE!</v>
      </c>
      <c r="OT14" t="e">
        <f>cvarHC2</f>
        <v>#VALUE!</v>
      </c>
      <c r="OU14" t="e">
        <f>mvarHC2</f>
        <v>#VALUE!</v>
      </c>
      <c r="OV14" s="24" t="e">
        <f t="shared" ref="OV14:OV77" si="174">OR14*OS14</f>
        <v>#VALUE!</v>
      </c>
      <c r="OW14" s="24" t="e">
        <f t="shared" ref="OW14:OW77" si="175">OR14*OT14</f>
        <v>#VALUE!</v>
      </c>
      <c r="OX14" s="24" t="e">
        <f t="shared" ref="OX14:OX77" si="176">OR14*OU14</f>
        <v>#VALUE!</v>
      </c>
      <c r="OY14">
        <v>3.2944225785609001E-3</v>
      </c>
      <c r="OZ14" t="e">
        <f>bvarHC2</f>
        <v>#VALUE!</v>
      </c>
      <c r="PA14" t="e">
        <f>cvarHC2</f>
        <v>#VALUE!</v>
      </c>
      <c r="PB14" t="e">
        <f>mvarHC2</f>
        <v>#VALUE!</v>
      </c>
      <c r="PC14" s="24" t="e">
        <f t="shared" ref="PC14:PC77" si="177">OY14*OZ14</f>
        <v>#VALUE!</v>
      </c>
      <c r="PD14" s="24" t="e">
        <f t="shared" ref="PD14:PD77" si="178">OY14*PA14</f>
        <v>#VALUE!</v>
      </c>
      <c r="PE14" s="24" t="e">
        <f t="shared" ref="PE14:PE77" si="179">OY14*PB14</f>
        <v>#VALUE!</v>
      </c>
      <c r="PF14">
        <v>7.0180569339482995E-4</v>
      </c>
      <c r="PG14" t="e">
        <f>bvarHC2</f>
        <v>#VALUE!</v>
      </c>
      <c r="PH14" t="e">
        <f>cvarHC2</f>
        <v>#VALUE!</v>
      </c>
      <c r="PI14" t="e">
        <f>mvarHC2</f>
        <v>#VALUE!</v>
      </c>
      <c r="PJ14" s="24" t="e">
        <f t="shared" ref="PJ14:PJ77" si="180">PF14*PG14</f>
        <v>#VALUE!</v>
      </c>
      <c r="PK14" s="24" t="e">
        <f t="shared" ref="PK14:PK77" si="181">PF14*PH14</f>
        <v>#VALUE!</v>
      </c>
      <c r="PL14" s="24" t="e">
        <f t="shared" ref="PL14:PL77" si="182">PF14*PI14</f>
        <v>#VALUE!</v>
      </c>
      <c r="PM14">
        <v>-8.7733323612537004E-5</v>
      </c>
      <c r="PN14" t="e">
        <f>bvarHC2</f>
        <v>#VALUE!</v>
      </c>
      <c r="PO14" t="e">
        <f>cvarHC2</f>
        <v>#VALUE!</v>
      </c>
      <c r="PP14" t="e">
        <f>mvarHC2</f>
        <v>#VALUE!</v>
      </c>
      <c r="PQ14" s="24" t="e">
        <f t="shared" ref="PQ14:PQ77" si="183">PM14*PN14</f>
        <v>#VALUE!</v>
      </c>
      <c r="PR14" s="24" t="e">
        <f t="shared" ref="PR14:PR77" si="184">PM14*PO14</f>
        <v>#VALUE!</v>
      </c>
      <c r="PS14" s="24" t="e">
        <f t="shared" ref="PS14:PS77" si="185">PM14*PP14</f>
        <v>#VALUE!</v>
      </c>
      <c r="PT14">
        <v>6.1058502267857997E-3</v>
      </c>
      <c r="PU14" t="e">
        <f>bvarHC2</f>
        <v>#VALUE!</v>
      </c>
      <c r="PV14" t="e">
        <f>cvarHC2</f>
        <v>#VALUE!</v>
      </c>
      <c r="PW14" t="e">
        <f>mvarHC2</f>
        <v>#VALUE!</v>
      </c>
      <c r="PX14" s="24" t="e">
        <f t="shared" ref="PX14:PX77" si="186">PT14*PU14</f>
        <v>#VALUE!</v>
      </c>
      <c r="PY14" s="24" t="e">
        <f t="shared" ref="PY14:PY77" si="187">PT14*PV14</f>
        <v>#VALUE!</v>
      </c>
      <c r="PZ14" s="24" t="e">
        <f t="shared" ref="PZ14:PZ77" si="188">PT14*PW14</f>
        <v>#VALUE!</v>
      </c>
      <c r="QA14">
        <v>3.8480533822281E-3</v>
      </c>
      <c r="QB14" t="e">
        <f>bvarHC2</f>
        <v>#VALUE!</v>
      </c>
      <c r="QC14" t="e">
        <f>cvarHC2</f>
        <v>#VALUE!</v>
      </c>
      <c r="QD14" t="e">
        <f>mvarHC2</f>
        <v>#VALUE!</v>
      </c>
      <c r="QE14" s="24" t="e">
        <f t="shared" ref="QE14:QE77" si="189">QA14*QB14</f>
        <v>#VALUE!</v>
      </c>
      <c r="QF14" s="24" t="e">
        <f t="shared" ref="QF14:QF77" si="190">QA14*QC14</f>
        <v>#VALUE!</v>
      </c>
      <c r="QG14" s="24" t="e">
        <f t="shared" ref="QG14:QG77" si="191">QA14*QD14</f>
        <v>#VALUE!</v>
      </c>
      <c r="QH14">
        <v>-3.2768030428286998E-3</v>
      </c>
      <c r="QI14" t="e">
        <f>bvarHC2</f>
        <v>#VALUE!</v>
      </c>
      <c r="QJ14" t="e">
        <f>cvarHC2</f>
        <v>#VALUE!</v>
      </c>
      <c r="QK14" t="e">
        <f>mvarHC2</f>
        <v>#VALUE!</v>
      </c>
      <c r="QL14" s="24" t="e">
        <f t="shared" ref="QL14:QL77" si="192">QH14*QI14</f>
        <v>#VALUE!</v>
      </c>
      <c r="QM14" s="24" t="e">
        <f t="shared" ref="QM14:QM77" si="193">QH14*QJ14</f>
        <v>#VALUE!</v>
      </c>
      <c r="QN14" s="24" t="e">
        <f t="shared" ref="QN14:QN77" si="194">QH14*QK14</f>
        <v>#VALUE!</v>
      </c>
      <c r="QO14">
        <v>1.8392172796536E-3</v>
      </c>
      <c r="QP14" t="e">
        <f>bvarHC2</f>
        <v>#VALUE!</v>
      </c>
      <c r="QQ14" t="e">
        <f>cvarHC2</f>
        <v>#VALUE!</v>
      </c>
      <c r="QR14" t="e">
        <f>mvarHC2</f>
        <v>#VALUE!</v>
      </c>
      <c r="QS14" s="24" t="e">
        <f t="shared" ref="QS14:QS77" si="195">QO14*QP14</f>
        <v>#VALUE!</v>
      </c>
      <c r="QT14" s="24" t="e">
        <f t="shared" ref="QT14:QT77" si="196">QO14*QQ14</f>
        <v>#VALUE!</v>
      </c>
      <c r="QU14" s="24" t="e">
        <f t="shared" ref="QU14:QU77" si="197">QO14*QR14</f>
        <v>#VALUE!</v>
      </c>
      <c r="QV14">
        <v>5.3592957106869997E-3</v>
      </c>
      <c r="QW14" t="e">
        <f>bvarHC2</f>
        <v>#VALUE!</v>
      </c>
      <c r="QX14" t="e">
        <f>cvarHC2</f>
        <v>#VALUE!</v>
      </c>
      <c r="QY14" t="e">
        <f>mvarHC2</f>
        <v>#VALUE!</v>
      </c>
      <c r="QZ14" s="24" t="e">
        <f t="shared" ref="QZ14:QZ77" si="198">QV14*QW14</f>
        <v>#VALUE!</v>
      </c>
      <c r="RA14" s="24" t="e">
        <f t="shared" ref="RA14:RA77" si="199">QV14*QX14</f>
        <v>#VALUE!</v>
      </c>
      <c r="RB14" s="24" t="e">
        <f t="shared" ref="RB14:RB77" si="200">QV14*QY14</f>
        <v>#VALUE!</v>
      </c>
      <c r="RC14">
        <v>-2.0833619726103001E-4</v>
      </c>
      <c r="RD14" t="e">
        <f>bvarHC2</f>
        <v>#VALUE!</v>
      </c>
      <c r="RE14" t="e">
        <f>cvarHC2</f>
        <v>#VALUE!</v>
      </c>
      <c r="RF14" t="e">
        <f>mvarHC2</f>
        <v>#VALUE!</v>
      </c>
      <c r="RG14" s="24" t="e">
        <f t="shared" ref="RG14:RG77" si="201">RC14*RD14</f>
        <v>#VALUE!</v>
      </c>
      <c r="RH14" s="24" t="e">
        <f t="shared" ref="RH14:RH77" si="202">RC14*RE14</f>
        <v>#VALUE!</v>
      </c>
      <c r="RI14" s="24" t="e">
        <f t="shared" ref="RI14:RI77" si="203">RC14*RF14</f>
        <v>#VALUE!</v>
      </c>
      <c r="RJ14">
        <v>6.0347816302226999E-3</v>
      </c>
      <c r="RK14" t="e">
        <f>bvarHC2</f>
        <v>#VALUE!</v>
      </c>
      <c r="RL14" t="e">
        <f>cvarHC2</f>
        <v>#VALUE!</v>
      </c>
      <c r="RM14" t="e">
        <f>mvarHC2</f>
        <v>#VALUE!</v>
      </c>
      <c r="RN14" s="24" t="e">
        <f t="shared" ref="RN14:RN77" si="204">RJ14*RK14</f>
        <v>#VALUE!</v>
      </c>
      <c r="RO14" s="24" t="e">
        <f t="shared" ref="RO14:RO77" si="205">RJ14*RL14</f>
        <v>#VALUE!</v>
      </c>
      <c r="RP14" s="24" t="e">
        <f t="shared" ref="RP14:RP77" si="206">RJ14*RM14</f>
        <v>#VALUE!</v>
      </c>
      <c r="RQ14">
        <v>2.6947012191349999E-3</v>
      </c>
      <c r="RR14" t="e">
        <f>bvarHC2</f>
        <v>#VALUE!</v>
      </c>
      <c r="RS14" t="e">
        <f>cvarHC2</f>
        <v>#VALUE!</v>
      </c>
      <c r="RT14" t="e">
        <f>mvarHC2</f>
        <v>#VALUE!</v>
      </c>
      <c r="RU14" s="24" t="e">
        <f t="shared" ref="RU14:RU77" si="207">RQ14*RR14</f>
        <v>#VALUE!</v>
      </c>
      <c r="RV14" s="24" t="e">
        <f t="shared" ref="RV14:RV77" si="208">RQ14*RS14</f>
        <v>#VALUE!</v>
      </c>
      <c r="RW14" s="24" t="e">
        <f t="shared" ref="RW14:RW77" si="209">RQ14*RT14</f>
        <v>#VALUE!</v>
      </c>
      <c r="RX14">
        <v>6.0949777195122004E-3</v>
      </c>
      <c r="RY14" t="e">
        <f>bvarHC2</f>
        <v>#VALUE!</v>
      </c>
      <c r="RZ14" t="e">
        <f>cvarHC2</f>
        <v>#VALUE!</v>
      </c>
      <c r="SA14" t="e">
        <f>mvarHC2</f>
        <v>#VALUE!</v>
      </c>
      <c r="SB14" s="24" t="e">
        <f t="shared" ref="SB14:SB77" si="210">RX14*RY14</f>
        <v>#VALUE!</v>
      </c>
      <c r="SC14" s="24" t="e">
        <f t="shared" ref="SC14:SC77" si="211">RX14*RZ14</f>
        <v>#VALUE!</v>
      </c>
      <c r="SD14" s="24" t="e">
        <f t="shared" ref="SD14:SD77" si="212">RX14*SA14</f>
        <v>#VALUE!</v>
      </c>
      <c r="SE14">
        <v>1.8654574249734001E-3</v>
      </c>
      <c r="SF14" t="e">
        <f>bvarHC2</f>
        <v>#VALUE!</v>
      </c>
      <c r="SG14" t="e">
        <f>cvarHC2</f>
        <v>#VALUE!</v>
      </c>
      <c r="SH14" t="e">
        <f>mvarHC2</f>
        <v>#VALUE!</v>
      </c>
      <c r="SI14" s="24" t="e">
        <f t="shared" ref="SI14:SI77" si="213">SE14*SF14</f>
        <v>#VALUE!</v>
      </c>
      <c r="SJ14" s="24" t="e">
        <f t="shared" ref="SJ14:SJ77" si="214">SE14*SG14</f>
        <v>#VALUE!</v>
      </c>
      <c r="SK14" s="24" t="e">
        <f t="shared" ref="SK14:SK77" si="215">SE14*SH14</f>
        <v>#VALUE!</v>
      </c>
      <c r="SL14">
        <v>8.5338654768947995E-3</v>
      </c>
      <c r="SM14" t="e">
        <f>bvarHC2</f>
        <v>#VALUE!</v>
      </c>
      <c r="SN14" t="e">
        <f>cvarHC2</f>
        <v>#VALUE!</v>
      </c>
      <c r="SO14" t="e">
        <f>mvarHC2</f>
        <v>#VALUE!</v>
      </c>
      <c r="SP14" s="24" t="e">
        <f t="shared" ref="SP14:SP77" si="216">SL14*SM14</f>
        <v>#VALUE!</v>
      </c>
      <c r="SQ14" s="24" t="e">
        <f t="shared" ref="SQ14:SQ77" si="217">SL14*SN14</f>
        <v>#VALUE!</v>
      </c>
      <c r="SR14" s="24" t="e">
        <f t="shared" ref="SR14:SR77" si="218">SL14*SO14</f>
        <v>#VALUE!</v>
      </c>
      <c r="SS14">
        <v>2.8612685956356E-2</v>
      </c>
      <c r="ST14" t="e">
        <f>bvarHC2</f>
        <v>#VALUE!</v>
      </c>
      <c r="SU14" t="e">
        <f>cvarHC2</f>
        <v>#VALUE!</v>
      </c>
      <c r="SV14" t="e">
        <f>mvarHC2</f>
        <v>#VALUE!</v>
      </c>
      <c r="SW14" s="24" t="e">
        <f t="shared" ref="SW14:SW77" si="219">SS14*ST14</f>
        <v>#VALUE!</v>
      </c>
      <c r="SX14" s="24" t="e">
        <f t="shared" ref="SX14:SX77" si="220">SS14*SU14</f>
        <v>#VALUE!</v>
      </c>
      <c r="SY14" s="24" t="e">
        <f t="shared" ref="SY14:SY77" si="221">SS14*SV14</f>
        <v>#VALUE!</v>
      </c>
      <c r="SZ14">
        <v>1.6827890492376E-3</v>
      </c>
      <c r="TA14" t="e">
        <f>bvarHC2</f>
        <v>#VALUE!</v>
      </c>
      <c r="TB14" t="e">
        <f>cvarHC2</f>
        <v>#VALUE!</v>
      </c>
      <c r="TC14" t="e">
        <f>mvarHC2</f>
        <v>#VALUE!</v>
      </c>
      <c r="TD14" s="24" t="e">
        <f t="shared" ref="TD14:TD77" si="222">SZ14*TA14</f>
        <v>#VALUE!</v>
      </c>
      <c r="TE14" s="24" t="e">
        <f t="shared" ref="TE14:TE77" si="223">SZ14*TB14</f>
        <v>#VALUE!</v>
      </c>
      <c r="TF14" s="24" t="e">
        <f t="shared" ref="TF14:TF77" si="224">SZ14*TC14</f>
        <v>#VALUE!</v>
      </c>
      <c r="TG14">
        <v>8.4218537505368996E-8</v>
      </c>
      <c r="TH14" t="e">
        <f>bvarHC2</f>
        <v>#VALUE!</v>
      </c>
      <c r="TI14" t="e">
        <f>cvarHC2</f>
        <v>#VALUE!</v>
      </c>
      <c r="TJ14" t="e">
        <f>mvarHC2</f>
        <v>#VALUE!</v>
      </c>
      <c r="TK14" s="24" t="e">
        <f t="shared" ref="TK14:TK77" si="225">TG14*TH14</f>
        <v>#VALUE!</v>
      </c>
      <c r="TL14" s="24" t="e">
        <f t="shared" ref="TL14:TL77" si="226">TG14*TI14</f>
        <v>#VALUE!</v>
      </c>
      <c r="TM14" s="24" t="e">
        <f t="shared" ref="TM14:TM77" si="227">TG14*TJ14</f>
        <v>#VALUE!</v>
      </c>
      <c r="TN14">
        <v>1.0549990717162E-2</v>
      </c>
      <c r="TO14" t="e">
        <f>bvarHC2</f>
        <v>#VALUE!</v>
      </c>
      <c r="TP14" t="e">
        <f>cvarHC2</f>
        <v>#VALUE!</v>
      </c>
      <c r="TQ14" t="e">
        <f>mvarHC2</f>
        <v>#VALUE!</v>
      </c>
      <c r="TR14" s="24" t="e">
        <f t="shared" ref="TR14:TR77" si="228">TN14*TO14</f>
        <v>#VALUE!</v>
      </c>
      <c r="TS14" s="24" t="e">
        <f t="shared" ref="TS14:TS77" si="229">TN14*TP14</f>
        <v>#VALUE!</v>
      </c>
      <c r="TT14" s="24" t="e">
        <f t="shared" ref="TT14:TT77" si="230">TN14*TQ14</f>
        <v>#VALUE!</v>
      </c>
      <c r="TU14">
        <v>2.0083403563995999E-3</v>
      </c>
      <c r="TV14" t="e">
        <f>bvarHC2</f>
        <v>#VALUE!</v>
      </c>
      <c r="TW14" t="e">
        <f>cvarHC2</f>
        <v>#VALUE!</v>
      </c>
      <c r="TX14" t="e">
        <f>mvarHC2</f>
        <v>#VALUE!</v>
      </c>
      <c r="TY14" s="24" t="e">
        <f t="shared" ref="TY14:TY77" si="231">TU14*TV14</f>
        <v>#VALUE!</v>
      </c>
      <c r="TZ14" s="24" t="e">
        <f t="shared" ref="TZ14:TZ77" si="232">TU14*TW14</f>
        <v>#VALUE!</v>
      </c>
      <c r="UA14" s="24" t="e">
        <f t="shared" ref="UA14:UA77" si="233">TU14*TX14</f>
        <v>#VALUE!</v>
      </c>
      <c r="UB14">
        <v>3.467090488277E-7</v>
      </c>
      <c r="UC14" t="e">
        <f>bvarHC2</f>
        <v>#VALUE!</v>
      </c>
      <c r="UD14" t="e">
        <f>cvarHC2</f>
        <v>#VALUE!</v>
      </c>
      <c r="UE14" t="e">
        <f>mvarHC2</f>
        <v>#VALUE!</v>
      </c>
      <c r="UF14" s="24" t="e">
        <f t="shared" ref="UF14:UF77" si="234">UB14*UC14</f>
        <v>#VALUE!</v>
      </c>
      <c r="UG14" s="24" t="e">
        <f t="shared" ref="UG14:UG77" si="235">UB14*UD14</f>
        <v>#VALUE!</v>
      </c>
      <c r="UH14" s="24" t="e">
        <f t="shared" ref="UH14:UH77" si="236">UB14*UE14</f>
        <v>#VALUE!</v>
      </c>
      <c r="UI14">
        <v>2.3108298251571999E-2</v>
      </c>
      <c r="UJ14" t="e">
        <f>bvarHC2</f>
        <v>#VALUE!</v>
      </c>
      <c r="UK14" t="e">
        <f>cvarHC2</f>
        <v>#VALUE!</v>
      </c>
      <c r="UL14" t="e">
        <f>mvarHC2</f>
        <v>#VALUE!</v>
      </c>
      <c r="UM14" s="24" t="e">
        <f t="shared" ref="UM14:UM77" si="237">UI14*UJ14</f>
        <v>#VALUE!</v>
      </c>
      <c r="UN14" s="24" t="e">
        <f t="shared" ref="UN14:UN77" si="238">UI14*UK14</f>
        <v>#VALUE!</v>
      </c>
      <c r="UO14" s="24" t="e">
        <f t="shared" ref="UO14:UO77" si="239">UI14*UL14</f>
        <v>#VALUE!</v>
      </c>
      <c r="UP14">
        <v>1.3877869563078001E-3</v>
      </c>
      <c r="UQ14" t="e">
        <f>bvarHC2</f>
        <v>#VALUE!</v>
      </c>
      <c r="UR14" t="e">
        <f>cvarHC2</f>
        <v>#VALUE!</v>
      </c>
      <c r="US14" t="e">
        <f>mvarHC2</f>
        <v>#VALUE!</v>
      </c>
      <c r="UT14" s="24" t="e">
        <f t="shared" ref="UT14:UT77" si="240">UP14*UQ14</f>
        <v>#VALUE!</v>
      </c>
      <c r="UU14" s="24" t="e">
        <f t="shared" ref="UU14:UU77" si="241">UP14*UR14</f>
        <v>#VALUE!</v>
      </c>
      <c r="UV14" s="24" t="e">
        <f t="shared" ref="UV14:UV77" si="242">UP14*US14</f>
        <v>#VALUE!</v>
      </c>
      <c r="UW14">
        <v>1.7215344365101E-7</v>
      </c>
      <c r="UX14" t="e">
        <f>bvarHC2</f>
        <v>#VALUE!</v>
      </c>
      <c r="UY14" t="e">
        <f>cvarHC2</f>
        <v>#VALUE!</v>
      </c>
      <c r="UZ14" t="e">
        <f>mvarHC2</f>
        <v>#VALUE!</v>
      </c>
      <c r="VA14" s="24" t="e">
        <f t="shared" ref="VA14:VA77" si="243">UW14*UX14</f>
        <v>#VALUE!</v>
      </c>
      <c r="VB14" s="24" t="e">
        <f t="shared" ref="VB14:VB77" si="244">UW14*UY14</f>
        <v>#VALUE!</v>
      </c>
      <c r="VC14" s="24" t="e">
        <f t="shared" ref="VC14:VC77" si="245">UW14*UZ14</f>
        <v>#VALUE!</v>
      </c>
      <c r="VD14">
        <v>1.3048935937192E-2</v>
      </c>
      <c r="VE14" t="e">
        <f>bvarHC2</f>
        <v>#VALUE!</v>
      </c>
      <c r="VF14" t="e">
        <f>cvarHC2</f>
        <v>#VALUE!</v>
      </c>
      <c r="VG14" t="e">
        <f>mvarHC2</f>
        <v>#VALUE!</v>
      </c>
      <c r="VH14" s="24" t="e">
        <f t="shared" ref="VH14:VH77" si="246">VD14*VE14</f>
        <v>#VALUE!</v>
      </c>
      <c r="VI14" s="24" t="e">
        <f t="shared" ref="VI14:VI77" si="247">VD14*VF14</f>
        <v>#VALUE!</v>
      </c>
      <c r="VJ14" s="24" t="e">
        <f t="shared" ref="VJ14:VJ77" si="248">VD14*VG14</f>
        <v>#VALUE!</v>
      </c>
      <c r="VK14">
        <v>1.4257425552524001E-3</v>
      </c>
      <c r="VL14" t="e">
        <f>bvarHC2</f>
        <v>#VALUE!</v>
      </c>
      <c r="VM14" t="e">
        <f>cvarHC2</f>
        <v>#VALUE!</v>
      </c>
      <c r="VN14" t="e">
        <f>mvarHC2</f>
        <v>#VALUE!</v>
      </c>
      <c r="VO14" s="24" t="e">
        <f t="shared" ref="VO14:VO77" si="249">VK14*VL14</f>
        <v>#VALUE!</v>
      </c>
      <c r="VP14" s="24" t="e">
        <f t="shared" ref="VP14:VP77" si="250">VK14*VM14</f>
        <v>#VALUE!</v>
      </c>
      <c r="VQ14" s="24" t="e">
        <f t="shared" ref="VQ14:VQ77" si="251">VK14*VN14</f>
        <v>#VALUE!</v>
      </c>
      <c r="VR14">
        <v>4.1369006612403E-7</v>
      </c>
      <c r="VS14" t="e">
        <f>bvarHC2</f>
        <v>#VALUE!</v>
      </c>
      <c r="VT14" t="e">
        <f>cvarHC2</f>
        <v>#VALUE!</v>
      </c>
      <c r="VU14" t="e">
        <f>mvarHC2</f>
        <v>#VALUE!</v>
      </c>
      <c r="VV14" s="24" t="e">
        <f t="shared" ref="VV14:VV77" si="252">VR14*VS14</f>
        <v>#VALUE!</v>
      </c>
      <c r="VW14" s="24" t="e">
        <f t="shared" ref="VW14:VW77" si="253">VR14*VT14</f>
        <v>#VALUE!</v>
      </c>
      <c r="VX14" s="24" t="e">
        <f t="shared" ref="VX14:VX77" si="254">VR14*VU14</f>
        <v>#VALUE!</v>
      </c>
      <c r="VY14">
        <v>5.8184489877703997E-4</v>
      </c>
      <c r="VZ14" t="e">
        <f>bvarHC2</f>
        <v>#VALUE!</v>
      </c>
      <c r="WA14" t="e">
        <f>cvarHC2</f>
        <v>#VALUE!</v>
      </c>
      <c r="WB14" t="e">
        <f>mvarHC2</f>
        <v>#VALUE!</v>
      </c>
      <c r="WC14" s="24" t="e">
        <f t="shared" ref="WC14:WC77" si="255">VY14*VZ14</f>
        <v>#VALUE!</v>
      </c>
      <c r="WD14" s="24" t="e">
        <f t="shared" ref="WD14:WD77" si="256">VY14*WA14</f>
        <v>#VALUE!</v>
      </c>
      <c r="WE14" s="24" t="e">
        <f t="shared" ref="WE14:WE77" si="257">VY14*WB14</f>
        <v>#VALUE!</v>
      </c>
      <c r="WF14">
        <v>1.1336482692111999E-3</v>
      </c>
      <c r="WG14" t="e">
        <f>bvarHC2</f>
        <v>#VALUE!</v>
      </c>
      <c r="WH14" t="e">
        <f>cvarHC2</f>
        <v>#VALUE!</v>
      </c>
      <c r="WI14" t="e">
        <f>mvarHC2</f>
        <v>#VALUE!</v>
      </c>
      <c r="WJ14" s="24" t="e">
        <f t="shared" ref="WJ14:WJ77" si="258">WF14*WG14</f>
        <v>#VALUE!</v>
      </c>
      <c r="WK14" s="24" t="e">
        <f t="shared" ref="WK14:WK77" si="259">WF14*WH14</f>
        <v>#VALUE!</v>
      </c>
      <c r="WL14" s="24" t="e">
        <f t="shared" ref="WL14:WL77" si="260">WF14*WI14</f>
        <v>#VALUE!</v>
      </c>
      <c r="WM14">
        <v>7.4333331825462E-8</v>
      </c>
      <c r="WN14" t="e">
        <f>bvarHC2</f>
        <v>#VALUE!</v>
      </c>
      <c r="WO14" t="e">
        <f>cvarHC2</f>
        <v>#VALUE!</v>
      </c>
      <c r="WP14" t="e">
        <f>mvarHC2</f>
        <v>#VALUE!</v>
      </c>
      <c r="WQ14" s="24" t="e">
        <f t="shared" ref="WQ14:WQ77" si="261">WM14*WN14</f>
        <v>#VALUE!</v>
      </c>
      <c r="WR14" s="24" t="e">
        <f t="shared" ref="WR14:WR77" si="262">WM14*WO14</f>
        <v>#VALUE!</v>
      </c>
      <c r="WS14" s="24" t="e">
        <f t="shared" ref="WS14:WS77" si="263">WM14*WP14</f>
        <v>#VALUE!</v>
      </c>
      <c r="WT14">
        <v>1.3603466469028E-2</v>
      </c>
      <c r="WU14" t="e">
        <f>bvarHC2</f>
        <v>#VALUE!</v>
      </c>
      <c r="WV14" t="e">
        <f>cvarHC2</f>
        <v>#VALUE!</v>
      </c>
      <c r="WW14" t="e">
        <f>mvarHC2</f>
        <v>#VALUE!</v>
      </c>
      <c r="WX14" s="24" t="e">
        <f t="shared" ref="WX14:WX77" si="264">WT14*WU14</f>
        <v>#VALUE!</v>
      </c>
      <c r="WY14" s="24" t="e">
        <f t="shared" ref="WY14:WY77" si="265">WT14*WV14</f>
        <v>#VALUE!</v>
      </c>
      <c r="WZ14" s="24" t="e">
        <f t="shared" ref="WZ14:WZ77" si="266">WT14*WW14</f>
        <v>#VALUE!</v>
      </c>
      <c r="XA14">
        <v>1.5308986472248E-3</v>
      </c>
      <c r="XB14" t="e">
        <f>bvarHC2</f>
        <v>#VALUE!</v>
      </c>
      <c r="XC14" t="e">
        <f>cvarHC2</f>
        <v>#VALUE!</v>
      </c>
      <c r="XD14" t="e">
        <f>mvarHC2</f>
        <v>#VALUE!</v>
      </c>
      <c r="XE14" s="24" t="e">
        <f t="shared" ref="XE14:XE77" si="267">XA14*XB14</f>
        <v>#VALUE!</v>
      </c>
      <c r="XF14" s="24" t="e">
        <f t="shared" ref="XF14:XF77" si="268">XA14*XC14</f>
        <v>#VALUE!</v>
      </c>
      <c r="XG14" s="24" t="e">
        <f t="shared" ref="XG14:XG77" si="269">XA14*XD14</f>
        <v>#VALUE!</v>
      </c>
      <c r="XH14">
        <v>1.5119806889723001E-7</v>
      </c>
      <c r="XI14" t="e">
        <f>bvarHC2</f>
        <v>#VALUE!</v>
      </c>
      <c r="XJ14" t="e">
        <f>cvarHC2</f>
        <v>#VALUE!</v>
      </c>
      <c r="XK14" t="e">
        <f>mvarHC2</f>
        <v>#VALUE!</v>
      </c>
      <c r="XL14" s="24" t="e">
        <f t="shared" ref="XL14:XL77" si="270">XH14*XI14</f>
        <v>#VALUE!</v>
      </c>
      <c r="XM14" s="24" t="e">
        <f t="shared" ref="XM14:XM77" si="271">XH14*XJ14</f>
        <v>#VALUE!</v>
      </c>
      <c r="XN14" s="24" t="e">
        <f t="shared" ref="XN14:XN77" si="272">XH14*XK14</f>
        <v>#VALUE!</v>
      </c>
      <c r="XO14">
        <v>2.3188570314458E-2</v>
      </c>
      <c r="XP14" t="e">
        <f>bvarHC2</f>
        <v>#VALUE!</v>
      </c>
      <c r="XQ14" t="e">
        <f>cvarHC2</f>
        <v>#VALUE!</v>
      </c>
      <c r="XR14" t="e">
        <f>mvarHC2</f>
        <v>#VALUE!</v>
      </c>
      <c r="XS14" s="24" t="e">
        <f t="shared" ref="XS14:XS77" si="273">XO14*XP14</f>
        <v>#VALUE!</v>
      </c>
      <c r="XT14" s="24" t="e">
        <f t="shared" ref="XT14:XT77" si="274">XO14*XQ14</f>
        <v>#VALUE!</v>
      </c>
      <c r="XU14" s="24" t="e">
        <f t="shared" ref="XU14:XU77" si="275">XO14*XR14</f>
        <v>#VALUE!</v>
      </c>
      <c r="XV14">
        <v>1.6712516835564E-3</v>
      </c>
      <c r="XW14" t="e">
        <f>bvarHC2</f>
        <v>#VALUE!</v>
      </c>
      <c r="XX14" t="e">
        <f>cvarHC2</f>
        <v>#VALUE!</v>
      </c>
      <c r="XY14" t="e">
        <f>mvarHC2</f>
        <v>#VALUE!</v>
      </c>
      <c r="XZ14" s="24" t="e">
        <f t="shared" ref="XZ14:XZ77" si="276">XV14*XW14</f>
        <v>#VALUE!</v>
      </c>
      <c r="YA14" s="24" t="e">
        <f t="shared" ref="YA14:YA77" si="277">XV14*XX14</f>
        <v>#VALUE!</v>
      </c>
      <c r="YB14" s="24" t="e">
        <f t="shared" ref="YB14:YB77" si="278">XV14*XY14</f>
        <v>#VALUE!</v>
      </c>
      <c r="YC14">
        <v>1.3831201680111E-7</v>
      </c>
      <c r="YD14" t="e">
        <f>bvarHC2</f>
        <v>#VALUE!</v>
      </c>
      <c r="YE14" t="e">
        <f>cvarHC2</f>
        <v>#VALUE!</v>
      </c>
      <c r="YF14" t="e">
        <f>mvarHC2</f>
        <v>#VALUE!</v>
      </c>
      <c r="YG14" s="24" t="e">
        <f t="shared" ref="YG14:YG77" si="279">YC14*YD14</f>
        <v>#VALUE!</v>
      </c>
      <c r="YH14" s="24" t="e">
        <f t="shared" ref="YH14:YH77" si="280">YC14*YE14</f>
        <v>#VALUE!</v>
      </c>
      <c r="YI14" s="24" t="e">
        <f t="shared" ref="YI14:YI77" si="281">YC14*YF14</f>
        <v>#VALUE!</v>
      </c>
      <c r="YJ14">
        <v>1.1566355133155E-2</v>
      </c>
      <c r="YK14" t="e">
        <f>bvarHC2</f>
        <v>#VALUE!</v>
      </c>
      <c r="YL14" t="e">
        <f>cvarHC2</f>
        <v>#VALUE!</v>
      </c>
      <c r="YM14" t="e">
        <f>mvarHC2</f>
        <v>#VALUE!</v>
      </c>
      <c r="YN14" s="24" t="e">
        <f t="shared" ref="YN14:YN77" si="282">YJ14*YK14</f>
        <v>#VALUE!</v>
      </c>
      <c r="YO14" s="24" t="e">
        <f t="shared" ref="YO14:YO77" si="283">YJ14*YL14</f>
        <v>#VALUE!</v>
      </c>
      <c r="YP14" s="24" t="e">
        <f t="shared" ref="YP14:YP77" si="284">YJ14*YM14</f>
        <v>#VALUE!</v>
      </c>
      <c r="YQ14">
        <v>1.3808038802569E-3</v>
      </c>
      <c r="YR14" t="e">
        <f>bvarHC2</f>
        <v>#VALUE!</v>
      </c>
      <c r="YS14" t="e">
        <f>cvarHC2</f>
        <v>#VALUE!</v>
      </c>
      <c r="YT14" t="e">
        <f>mvarHC2</f>
        <v>#VALUE!</v>
      </c>
      <c r="YU14" s="24" t="e">
        <f t="shared" ref="YU14:YU77" si="285">YQ14*YR14</f>
        <v>#VALUE!</v>
      </c>
      <c r="YV14" s="24" t="e">
        <f t="shared" ref="YV14:YV77" si="286">YQ14*YS14</f>
        <v>#VALUE!</v>
      </c>
      <c r="YW14" s="24" t="e">
        <f t="shared" ref="YW14:YW77" si="287">YQ14*YT14</f>
        <v>#VALUE!</v>
      </c>
      <c r="YX14">
        <v>3.8269778270708998E-7</v>
      </c>
      <c r="YY14" t="e">
        <f>bvarHC2</f>
        <v>#VALUE!</v>
      </c>
      <c r="YZ14" t="e">
        <f>cvarHC2</f>
        <v>#VALUE!</v>
      </c>
      <c r="ZA14" t="e">
        <f>mvarHC2</f>
        <v>#VALUE!</v>
      </c>
      <c r="ZB14" s="24" t="e">
        <f t="shared" ref="ZB14:ZB77" si="288">YX14*YY14</f>
        <v>#VALUE!</v>
      </c>
      <c r="ZC14" s="24" t="e">
        <f t="shared" ref="ZC14:ZC77" si="289">YX14*YZ14</f>
        <v>#VALUE!</v>
      </c>
      <c r="ZD14" s="24" t="e">
        <f t="shared" ref="ZD14:ZD77" si="290">YX14*ZA14</f>
        <v>#VALUE!</v>
      </c>
      <c r="ZE14">
        <v>1.1040785215045E-3</v>
      </c>
      <c r="ZF14" t="e">
        <f>bvarHC2</f>
        <v>#VALUE!</v>
      </c>
      <c r="ZG14" t="e">
        <f>cvarHC2</f>
        <v>#VALUE!</v>
      </c>
      <c r="ZH14" t="e">
        <f>mvarHC2</f>
        <v>#VALUE!</v>
      </c>
      <c r="ZI14" s="24" t="e">
        <f t="shared" ref="ZI14:ZI77" si="291">ZE14*ZF14</f>
        <v>#VALUE!</v>
      </c>
      <c r="ZJ14" s="24" t="e">
        <f t="shared" ref="ZJ14:ZJ77" si="292">ZE14*ZG14</f>
        <v>#VALUE!</v>
      </c>
      <c r="ZK14" s="24" t="e">
        <f t="shared" ref="ZK14:ZK77" si="293">ZE14*ZH14</f>
        <v>#VALUE!</v>
      </c>
      <c r="ZL14">
        <v>1.4542610019137999E-2</v>
      </c>
      <c r="ZM14" t="e">
        <f>bvarHC2</f>
        <v>#VALUE!</v>
      </c>
      <c r="ZN14" t="e">
        <f>cvarHC2</f>
        <v>#VALUE!</v>
      </c>
      <c r="ZO14" t="e">
        <f>mvarHC2</f>
        <v>#VALUE!</v>
      </c>
      <c r="ZP14" s="24" t="e">
        <f t="shared" ref="ZP14:ZP77" si="294">ZL14*ZM14</f>
        <v>#VALUE!</v>
      </c>
      <c r="ZQ14" s="24" t="e">
        <f t="shared" ref="ZQ14:ZQ77" si="295">ZL14*ZN14</f>
        <v>#VALUE!</v>
      </c>
      <c r="ZR14" s="24" t="e">
        <f t="shared" ref="ZR14:ZR77" si="296">ZL14*ZO14</f>
        <v>#VALUE!</v>
      </c>
      <c r="ZS14">
        <v>1.6962286697429999E-7</v>
      </c>
      <c r="ZT14" t="e">
        <f>bvarHC2</f>
        <v>#VALUE!</v>
      </c>
      <c r="ZU14" t="e">
        <f>cvarHC2</f>
        <v>#VALUE!</v>
      </c>
      <c r="ZV14" t="e">
        <f>mvarHC2</f>
        <v>#VALUE!</v>
      </c>
      <c r="ZW14" s="24" t="e">
        <f t="shared" ref="ZW14:ZW77" si="297">ZS14*ZT14</f>
        <v>#VALUE!</v>
      </c>
      <c r="ZX14" s="24" t="e">
        <f t="shared" ref="ZX14:ZX77" si="298">ZS14*ZU14</f>
        <v>#VALUE!</v>
      </c>
      <c r="ZY14" s="24" t="e">
        <f t="shared" ref="ZY14:ZY77" si="299">ZS14*ZV14</f>
        <v>#VALUE!</v>
      </c>
      <c r="ZZ14">
        <v>-7.0106933249393995E-4</v>
      </c>
      <c r="AAA14" t="e">
        <f>bvarHC2</f>
        <v>#VALUE!</v>
      </c>
      <c r="AAB14" t="e">
        <f>cvarHC2</f>
        <v>#VALUE!</v>
      </c>
      <c r="AAC14" t="e">
        <f>mvarHC2</f>
        <v>#VALUE!</v>
      </c>
      <c r="AAD14" s="24" t="e">
        <f t="shared" ref="AAD14:AAD77" si="300">ZZ14*AAA14</f>
        <v>#VALUE!</v>
      </c>
      <c r="AAE14" s="24" t="e">
        <f t="shared" ref="AAE14:AAE77" si="301">ZZ14*AAB14</f>
        <v>#VALUE!</v>
      </c>
      <c r="AAF14" s="24" t="e">
        <f t="shared" ref="AAF14:AAF77" si="302">ZZ14*AAC14</f>
        <v>#VALUE!</v>
      </c>
      <c r="AAG14">
        <v>2.2696338262018002E-3</v>
      </c>
      <c r="AAH14" t="e">
        <f>bvarHC2</f>
        <v>#VALUE!</v>
      </c>
      <c r="AAI14" t="e">
        <f>cvarHC2</f>
        <v>#VALUE!</v>
      </c>
      <c r="AAJ14" t="e">
        <f>mvarHC2</f>
        <v>#VALUE!</v>
      </c>
      <c r="AAK14" s="24" t="e">
        <f t="shared" ref="AAK14:AAK77" si="303">AAG14*AAH14</f>
        <v>#VALUE!</v>
      </c>
      <c r="AAL14" s="24" t="e">
        <f t="shared" ref="AAL14:AAL77" si="304">AAG14*AAI14</f>
        <v>#VALUE!</v>
      </c>
      <c r="AAM14" s="24" t="e">
        <f t="shared" ref="AAM14:AAM77" si="305">AAG14*AAJ14</f>
        <v>#VALUE!</v>
      </c>
      <c r="AAN14">
        <v>4.3912777684659002E-7</v>
      </c>
      <c r="AAO14" t="e">
        <f>bvarHC2</f>
        <v>#VALUE!</v>
      </c>
      <c r="AAP14" t="e">
        <f>cvarHC2</f>
        <v>#VALUE!</v>
      </c>
      <c r="AAQ14" t="e">
        <f>mvarHC2</f>
        <v>#VALUE!</v>
      </c>
      <c r="AAR14" s="24" t="e">
        <f t="shared" ref="AAR14:AAR77" si="306">AAN14*AAO14</f>
        <v>#VALUE!</v>
      </c>
      <c r="AAS14" s="24" t="e">
        <f t="shared" ref="AAS14:AAS77" si="307">AAN14*AAP14</f>
        <v>#VALUE!</v>
      </c>
      <c r="AAT14" s="24" t="e">
        <f t="shared" ref="AAT14:AAT77" si="308">AAN14*AAQ14</f>
        <v>#VALUE!</v>
      </c>
      <c r="AAU14">
        <v>1.715038994929E-3</v>
      </c>
      <c r="AAV14" t="e">
        <f>bvarHC2</f>
        <v>#VALUE!</v>
      </c>
      <c r="AAW14" t="e">
        <f>cvarHC2</f>
        <v>#VALUE!</v>
      </c>
      <c r="AAX14" t="e">
        <f>mvarHC2</f>
        <v>#VALUE!</v>
      </c>
      <c r="AAY14" s="24" t="e">
        <f t="shared" ref="AAY14:AAY77" si="309">AAU14*AAV14</f>
        <v>#VALUE!</v>
      </c>
      <c r="AAZ14" s="24" t="e">
        <f t="shared" ref="AAZ14:AAZ77" si="310">AAU14*AAW14</f>
        <v>#VALUE!</v>
      </c>
      <c r="ABA14" s="24" t="e">
        <f t="shared" ref="ABA14:ABA77" si="311">AAU14*AAX14</f>
        <v>#VALUE!</v>
      </c>
      <c r="ABB14">
        <v>3.2414737996018998E-3</v>
      </c>
      <c r="ABC14" t="e">
        <f>bvarHC2</f>
        <v>#VALUE!</v>
      </c>
      <c r="ABD14" t="e">
        <f>cvarHC2</f>
        <v>#VALUE!</v>
      </c>
      <c r="ABE14" t="e">
        <f>mvarHC2</f>
        <v>#VALUE!</v>
      </c>
      <c r="ABF14" s="24" t="e">
        <f t="shared" ref="ABF14:ABF77" si="312">ABB14*ABC14</f>
        <v>#VALUE!</v>
      </c>
      <c r="ABG14" s="24" t="e">
        <f t="shared" ref="ABG14:ABG77" si="313">ABB14*ABD14</f>
        <v>#VALUE!</v>
      </c>
      <c r="ABH14" s="24" t="e">
        <f t="shared" ref="ABH14:ABH77" si="314">ABB14*ABE14</f>
        <v>#VALUE!</v>
      </c>
      <c r="ABI14">
        <v>9.3731264544645996E-8</v>
      </c>
      <c r="ABJ14" t="e">
        <f>bvarHC2</f>
        <v>#VALUE!</v>
      </c>
      <c r="ABK14" t="e">
        <f>cvarHC2</f>
        <v>#VALUE!</v>
      </c>
      <c r="ABL14" t="e">
        <f>mvarHC2</f>
        <v>#VALUE!</v>
      </c>
      <c r="ABM14" s="24" t="e">
        <f t="shared" ref="ABM14:ABM77" si="315">ABI14*ABJ14</f>
        <v>#VALUE!</v>
      </c>
      <c r="ABN14" s="24" t="e">
        <f t="shared" ref="ABN14:ABN77" si="316">ABI14*ABK14</f>
        <v>#VALUE!</v>
      </c>
      <c r="ABO14" s="24" t="e">
        <f t="shared" ref="ABO14:ABO77" si="317">ABI14*ABL14</f>
        <v>#VALUE!</v>
      </c>
      <c r="ABP14">
        <v>-7.9553472096629004E-5</v>
      </c>
      <c r="ABQ14" t="e">
        <f>bvarHC2</f>
        <v>#VALUE!</v>
      </c>
      <c r="ABR14" t="e">
        <f>cvarHC2</f>
        <v>#VALUE!</v>
      </c>
      <c r="ABS14" t="e">
        <f>mvarHC2</f>
        <v>#VALUE!</v>
      </c>
      <c r="ABT14" s="24" t="e">
        <f t="shared" ref="ABT14:ABT77" si="318">ABP14*ABQ14</f>
        <v>#VALUE!</v>
      </c>
      <c r="ABU14" s="24" t="e">
        <f t="shared" ref="ABU14:ABU77" si="319">ABP14*ABR14</f>
        <v>#VALUE!</v>
      </c>
      <c r="ABV14" s="24" t="e">
        <f t="shared" ref="ABV14:ABV77" si="320">ABP14*ABS14</f>
        <v>#VALUE!</v>
      </c>
      <c r="ABW14">
        <v>2.7324259193162999E-3</v>
      </c>
      <c r="ABX14" t="e">
        <f>bvarHC2</f>
        <v>#VALUE!</v>
      </c>
      <c r="ABY14" t="e">
        <f>cvarHC2</f>
        <v>#VALUE!</v>
      </c>
      <c r="ABZ14" t="e">
        <f>mvarHC2</f>
        <v>#VALUE!</v>
      </c>
      <c r="ACA14" s="24" t="e">
        <f t="shared" ref="ACA14:ACA77" si="321">ABW14*ABX14</f>
        <v>#VALUE!</v>
      </c>
      <c r="ACB14" s="24" t="e">
        <f t="shared" ref="ACB14:ACB77" si="322">ABW14*ABY14</f>
        <v>#VALUE!</v>
      </c>
      <c r="ACC14" s="24" t="e">
        <f t="shared" ref="ACC14:ACC77" si="323">ABW14*ABZ14</f>
        <v>#VALUE!</v>
      </c>
      <c r="ACD14">
        <v>3.4337894172846E-7</v>
      </c>
      <c r="ACE14" t="e">
        <f>bvarHC2</f>
        <v>#VALUE!</v>
      </c>
      <c r="ACF14" t="e">
        <f>cvarHC2</f>
        <v>#VALUE!</v>
      </c>
      <c r="ACG14" t="e">
        <f>mvarHC2</f>
        <v>#VALUE!</v>
      </c>
      <c r="ACH14" s="24" t="e">
        <f t="shared" ref="ACH14:ACH77" si="324">ACD14*ACE14</f>
        <v>#VALUE!</v>
      </c>
      <c r="ACI14" s="24" t="e">
        <f t="shared" ref="ACI14:ACI77" si="325">ACD14*ACF14</f>
        <v>#VALUE!</v>
      </c>
      <c r="ACJ14" s="24" t="e">
        <f t="shared" ref="ACJ14:ACJ77" si="326">ACD14*ACG14</f>
        <v>#VALUE!</v>
      </c>
      <c r="ACK14">
        <v>-2.3534370291531E-3</v>
      </c>
      <c r="ACL14" t="e">
        <f>bvarHC2</f>
        <v>#VALUE!</v>
      </c>
      <c r="ACM14" t="e">
        <f>cvarHC2</f>
        <v>#VALUE!</v>
      </c>
      <c r="ACN14" t="e">
        <f>mvarHC2</f>
        <v>#VALUE!</v>
      </c>
      <c r="ACO14" s="24" t="e">
        <f t="shared" ref="ACO14:ACO77" si="327">ACK14*ACL14</f>
        <v>#VALUE!</v>
      </c>
      <c r="ACP14" s="24" t="e">
        <f t="shared" ref="ACP14:ACP77" si="328">ACK14*ACM14</f>
        <v>#VALUE!</v>
      </c>
      <c r="ACQ14" s="24" t="e">
        <f t="shared" ref="ACQ14:ACQ77" si="329">ACK14*ACN14</f>
        <v>#VALUE!</v>
      </c>
      <c r="ACR14">
        <v>-3.8938587711566998E-4</v>
      </c>
      <c r="ACS14" t="e">
        <f>bvarHC2</f>
        <v>#VALUE!</v>
      </c>
      <c r="ACT14" t="e">
        <f>cvarHC2</f>
        <v>#VALUE!</v>
      </c>
      <c r="ACU14" t="e">
        <f>mvarHC2</f>
        <v>#VALUE!</v>
      </c>
      <c r="ACV14" s="24" t="e">
        <f t="shared" ref="ACV14:ACV77" si="330">ACR14*ACS14</f>
        <v>#VALUE!</v>
      </c>
      <c r="ACW14" s="24" t="e">
        <f t="shared" ref="ACW14:ACW77" si="331">ACR14*ACT14</f>
        <v>#VALUE!</v>
      </c>
      <c r="ACX14" s="24" t="e">
        <f t="shared" ref="ACX14:ACX77" si="332">ACR14*ACU14</f>
        <v>#VALUE!</v>
      </c>
      <c r="ACY14">
        <v>2.8712929335894998E-6</v>
      </c>
      <c r="ACZ14" t="e">
        <f>bvarHC2</f>
        <v>#VALUE!</v>
      </c>
      <c r="ADA14" t="e">
        <f>cvarHC2</f>
        <v>#VALUE!</v>
      </c>
      <c r="ADB14" t="e">
        <f>mvarHC2</f>
        <v>#VALUE!</v>
      </c>
      <c r="ADC14" s="24" t="e">
        <f t="shared" ref="ADC14:ADC77" si="333">ACY14*ACZ14</f>
        <v>#VALUE!</v>
      </c>
      <c r="ADD14" s="24" t="e">
        <f t="shared" ref="ADD14:ADD77" si="334">ACY14*ADA14</f>
        <v>#VALUE!</v>
      </c>
      <c r="ADE14" s="24" t="e">
        <f t="shared" ref="ADE14:ADE77" si="335">ACY14*ADB14</f>
        <v>#VALUE!</v>
      </c>
      <c r="ADF14">
        <v>8.9059994786202992E-3</v>
      </c>
      <c r="ADG14" t="e">
        <f>bvarHC2</f>
        <v>#VALUE!</v>
      </c>
      <c r="ADH14" t="e">
        <f>cvarHC2</f>
        <v>#VALUE!</v>
      </c>
      <c r="ADI14" t="e">
        <f>mvarHC2</f>
        <v>#VALUE!</v>
      </c>
      <c r="ADJ14" s="24" t="e">
        <f t="shared" ref="ADJ14:ADJ77" si="336">ADF14*ADG14</f>
        <v>#VALUE!</v>
      </c>
      <c r="ADK14" s="24" t="e">
        <f t="shared" ref="ADK14:ADK77" si="337">ADF14*ADH14</f>
        <v>#VALUE!</v>
      </c>
      <c r="ADL14" s="24" t="e">
        <f t="shared" ref="ADL14:ADL77" si="338">ADF14*ADI14</f>
        <v>#VALUE!</v>
      </c>
      <c r="ADM14">
        <v>7.1491247954030002E-3</v>
      </c>
      <c r="ADN14" t="e">
        <f>bvarHC2</f>
        <v>#VALUE!</v>
      </c>
      <c r="ADO14" t="e">
        <f>cvarHC2</f>
        <v>#VALUE!</v>
      </c>
      <c r="ADP14" t="e">
        <f>mvarHC2</f>
        <v>#VALUE!</v>
      </c>
      <c r="ADQ14" s="24" t="e">
        <f t="shared" ref="ADQ14:ADQ77" si="339">ADM14*ADN14</f>
        <v>#VALUE!</v>
      </c>
      <c r="ADR14" s="24" t="e">
        <f t="shared" ref="ADR14:ADR77" si="340">ADM14*ADO14</f>
        <v>#VALUE!</v>
      </c>
      <c r="ADS14" s="24" t="e">
        <f t="shared" ref="ADS14:ADS77" si="341">ADM14*ADP14</f>
        <v>#VALUE!</v>
      </c>
      <c r="ADT14">
        <v>2.3592132136266E-6</v>
      </c>
      <c r="ADU14" t="e">
        <f>bvarHC2</f>
        <v>#VALUE!</v>
      </c>
      <c r="ADV14" t="e">
        <f>cvarHC2</f>
        <v>#VALUE!</v>
      </c>
      <c r="ADW14" t="e">
        <f>mvarHC2</f>
        <v>#VALUE!</v>
      </c>
      <c r="ADX14" s="24" t="e">
        <f t="shared" ref="ADX14:ADX77" si="342">ADT14*ADU14</f>
        <v>#VALUE!</v>
      </c>
      <c r="ADY14" s="24" t="e">
        <f t="shared" ref="ADY14:ADY77" si="343">ADT14*ADV14</f>
        <v>#VALUE!</v>
      </c>
      <c r="ADZ14" s="24" t="e">
        <f t="shared" ref="ADZ14:ADZ77" si="344">ADT14*ADW14</f>
        <v>#VALUE!</v>
      </c>
      <c r="AEA14">
        <v>1.9433292289645E-2</v>
      </c>
      <c r="AEB14" t="e">
        <f>bvarHC2</f>
        <v>#VALUE!</v>
      </c>
      <c r="AEC14" t="e">
        <f>cvarHC2</f>
        <v>#VALUE!</v>
      </c>
      <c r="AED14" t="e">
        <f>mvarHC2</f>
        <v>#VALUE!</v>
      </c>
      <c r="AEE14" s="24" t="e">
        <f t="shared" ref="AEE14:AEE77" si="345">AEA14*AEB14</f>
        <v>#VALUE!</v>
      </c>
      <c r="AEF14" s="24" t="e">
        <f t="shared" ref="AEF14:AEF77" si="346">AEA14*AEC14</f>
        <v>#VALUE!</v>
      </c>
      <c r="AEG14" s="24" t="e">
        <f t="shared" ref="AEG14:AEG77" si="347">AEA14*AED14</f>
        <v>#VALUE!</v>
      </c>
      <c r="AEH14">
        <v>5.2087345087221001E-2</v>
      </c>
      <c r="AEI14" t="e">
        <f>bvarHC2</f>
        <v>#VALUE!</v>
      </c>
      <c r="AEJ14" t="e">
        <f>cvarHC2</f>
        <v>#VALUE!</v>
      </c>
      <c r="AEK14" t="e">
        <f>mvarHC2</f>
        <v>#VALUE!</v>
      </c>
      <c r="AEL14" s="24" t="e">
        <f t="shared" ref="AEL14:AEL77" si="348">AEH14*AEI14</f>
        <v>#VALUE!</v>
      </c>
      <c r="AEM14" s="24" t="e">
        <f t="shared" ref="AEM14:AEM77" si="349">AEH14*AEJ14</f>
        <v>#VALUE!</v>
      </c>
      <c r="AEN14" s="24" t="e">
        <f t="shared" ref="AEN14:AEN77" si="350">AEH14*AEK14</f>
        <v>#VALUE!</v>
      </c>
      <c r="AEO14">
        <v>1.8014869200526E-7</v>
      </c>
      <c r="AEP14" t="e">
        <f>bvarHC2</f>
        <v>#VALUE!</v>
      </c>
      <c r="AEQ14" t="e">
        <f>cvarHC2</f>
        <v>#VALUE!</v>
      </c>
      <c r="AER14" t="e">
        <f>mvarHC2</f>
        <v>#VALUE!</v>
      </c>
      <c r="AES14" s="24" t="e">
        <f t="shared" ref="AES14:AES77" si="351">AEO14*AEP14</f>
        <v>#VALUE!</v>
      </c>
      <c r="AET14" s="24" t="e">
        <f t="shared" ref="AET14:AET77" si="352">AEO14*AEQ14</f>
        <v>#VALUE!</v>
      </c>
      <c r="AEU14" s="24" t="e">
        <f t="shared" ref="AEU14:AEU77" si="353">AEO14*AER14</f>
        <v>#VALUE!</v>
      </c>
      <c r="AEV14">
        <v>4.7682467233854003E-4</v>
      </c>
      <c r="AEW14" t="e">
        <f>bvarHC2</f>
        <v>#VALUE!</v>
      </c>
      <c r="AEX14" t="e">
        <f>cvarHC2</f>
        <v>#VALUE!</v>
      </c>
      <c r="AEY14" t="e">
        <f>mvarHC2</f>
        <v>#VALUE!</v>
      </c>
      <c r="AEZ14" s="24" t="e">
        <f t="shared" ref="AEZ14:AEZ77" si="354">AEV14*AEW14</f>
        <v>#VALUE!</v>
      </c>
      <c r="AFA14" s="24" t="e">
        <f t="shared" ref="AFA14:AFA77" si="355">AEV14*AEX14</f>
        <v>#VALUE!</v>
      </c>
      <c r="AFB14" s="24" t="e">
        <f t="shared" ref="AFB14:AFB77" si="356">AEV14*AEY14</f>
        <v>#VALUE!</v>
      </c>
      <c r="AFC14">
        <v>2.4306960185500001E-3</v>
      </c>
      <c r="AFD14" t="e">
        <f>bvarHC2</f>
        <v>#VALUE!</v>
      </c>
      <c r="AFE14" t="e">
        <f>cvarHC2</f>
        <v>#VALUE!</v>
      </c>
      <c r="AFF14" t="e">
        <f>mvarHC2</f>
        <v>#VALUE!</v>
      </c>
      <c r="AFG14" s="24" t="e">
        <f t="shared" ref="AFG14:AFG77" si="357">AFC14*AFD14</f>
        <v>#VALUE!</v>
      </c>
      <c r="AFH14" s="24" t="e">
        <f t="shared" ref="AFH14:AFH77" si="358">AFC14*AFE14</f>
        <v>#VALUE!</v>
      </c>
      <c r="AFI14" s="24" t="e">
        <f t="shared" ref="AFI14:AFI77" si="359">AFC14*AFF14</f>
        <v>#VALUE!</v>
      </c>
      <c r="AFJ14">
        <v>4.6776066382694003E-7</v>
      </c>
      <c r="AFK14" t="e">
        <f>bvarHC2</f>
        <v>#VALUE!</v>
      </c>
      <c r="AFL14" t="e">
        <f>cvarHC2</f>
        <v>#VALUE!</v>
      </c>
      <c r="AFM14" t="e">
        <f>mvarHC2</f>
        <v>#VALUE!</v>
      </c>
      <c r="AFN14" s="24" t="e">
        <f t="shared" ref="AFN14:AFN77" si="360">AFJ14*AFK14</f>
        <v>#VALUE!</v>
      </c>
      <c r="AFO14" s="24" t="e">
        <f t="shared" ref="AFO14:AFO77" si="361">AFJ14*AFL14</f>
        <v>#VALUE!</v>
      </c>
      <c r="AFP14" s="24" t="e">
        <f t="shared" ref="AFP14:AFP77" si="362">AFJ14*AFM14</f>
        <v>#VALUE!</v>
      </c>
      <c r="AFQ14">
        <v>1.1132894224104E-2</v>
      </c>
      <c r="AFR14" t="e">
        <f>bvarHC2</f>
        <v>#VALUE!</v>
      </c>
      <c r="AFS14" t="e">
        <f>cvarHC2</f>
        <v>#VALUE!</v>
      </c>
      <c r="AFT14" t="e">
        <f>mvarHC2</f>
        <v>#VALUE!</v>
      </c>
      <c r="AFU14" s="24" t="e">
        <f t="shared" ref="AFU14:AFU77" si="363">AFQ14*AFR14</f>
        <v>#VALUE!</v>
      </c>
      <c r="AFV14" s="24" t="e">
        <f t="shared" ref="AFV14:AFV77" si="364">AFQ14*AFS14</f>
        <v>#VALUE!</v>
      </c>
      <c r="AFW14" s="24" t="e">
        <f t="shared" ref="AFW14:AFW77" si="365">AFQ14*AFT14</f>
        <v>#VALUE!</v>
      </c>
      <c r="AFX14">
        <v>2.3949265446569001E-2</v>
      </c>
      <c r="AFY14" t="e">
        <f>bvarHC2</f>
        <v>#VALUE!</v>
      </c>
      <c r="AFZ14" t="e">
        <f>cvarHC2</f>
        <v>#VALUE!</v>
      </c>
      <c r="AGA14" t="e">
        <f>mvarHC2</f>
        <v>#VALUE!</v>
      </c>
      <c r="AGB14" s="24" t="e">
        <f t="shared" ref="AGB14:AGB77" si="366">AFX14*AFY14</f>
        <v>#VALUE!</v>
      </c>
      <c r="AGC14" s="24" t="e">
        <f t="shared" ref="AGC14:AGC77" si="367">AFX14*AFZ14</f>
        <v>#VALUE!</v>
      </c>
      <c r="AGD14" s="24" t="e">
        <f t="shared" ref="AGD14:AGD77" si="368">AFX14*AGA14</f>
        <v>#VALUE!</v>
      </c>
      <c r="AGE14">
        <v>2.4925467071099999E-6</v>
      </c>
      <c r="AGF14" t="e">
        <f>bvarHC2</f>
        <v>#VALUE!</v>
      </c>
      <c r="AGG14" t="e">
        <f>cvarHC2</f>
        <v>#VALUE!</v>
      </c>
      <c r="AGH14" t="e">
        <f>mvarHC2</f>
        <v>#VALUE!</v>
      </c>
      <c r="AGI14" s="24" t="e">
        <f t="shared" ref="AGI14:AGI77" si="369">AGE14*AGF14</f>
        <v>#VALUE!</v>
      </c>
      <c r="AGJ14" s="24" t="e">
        <f t="shared" ref="AGJ14:AGJ77" si="370">AGE14*AGG14</f>
        <v>#VALUE!</v>
      </c>
      <c r="AGK14" s="24" t="e">
        <f t="shared" ref="AGK14:AGK77" si="371">AGE14*AGH14</f>
        <v>#VALUE!</v>
      </c>
      <c r="AGL14">
        <v>2.0820950744352001E-4</v>
      </c>
      <c r="AGM14" t="e">
        <f>bvarHC2</f>
        <v>#VALUE!</v>
      </c>
      <c r="AGN14" t="e">
        <f>cvarHC2</f>
        <v>#VALUE!</v>
      </c>
      <c r="AGO14" t="e">
        <f>mvarHC2</f>
        <v>#VALUE!</v>
      </c>
      <c r="AGP14" s="24" t="e">
        <f t="shared" ref="AGP14:AGP77" si="372">AGL14*AGM14</f>
        <v>#VALUE!</v>
      </c>
      <c r="AGQ14" s="24" t="e">
        <f t="shared" ref="AGQ14:AGQ77" si="373">AGL14*AGN14</f>
        <v>#VALUE!</v>
      </c>
      <c r="AGR14" s="24" t="e">
        <f t="shared" ref="AGR14:AGR77" si="374">AGL14*AGO14</f>
        <v>#VALUE!</v>
      </c>
      <c r="AGS14">
        <v>1.3975612064823E-2</v>
      </c>
      <c r="AGT14" t="e">
        <f>bvarHC2</f>
        <v>#VALUE!</v>
      </c>
      <c r="AGU14" t="e">
        <f>cvarHC2</f>
        <v>#VALUE!</v>
      </c>
      <c r="AGV14" t="e">
        <f>mvarHC2</f>
        <v>#VALUE!</v>
      </c>
      <c r="AGW14" s="24" t="e">
        <f t="shared" ref="AGW14:AGW77" si="375">AGS14*AGT14</f>
        <v>#VALUE!</v>
      </c>
      <c r="AGX14" s="24" t="e">
        <f t="shared" ref="AGX14:AGX77" si="376">AGS14*AGU14</f>
        <v>#VALUE!</v>
      </c>
      <c r="AGY14" s="24" t="e">
        <f t="shared" ref="AGY14:AGY77" si="377">AGS14*AGV14</f>
        <v>#VALUE!</v>
      </c>
      <c r="AGZ14">
        <v>3.9532273578924997E-6</v>
      </c>
      <c r="AHA14" t="e">
        <f>bvarHC2</f>
        <v>#VALUE!</v>
      </c>
      <c r="AHB14" t="e">
        <f>cvarHC2</f>
        <v>#VALUE!</v>
      </c>
      <c r="AHC14" t="e">
        <f>mvarHC2</f>
        <v>#VALUE!</v>
      </c>
      <c r="AHD14" s="24" t="e">
        <f t="shared" ref="AHD14:AHD77" si="378">AGZ14*AHA14</f>
        <v>#VALUE!</v>
      </c>
      <c r="AHE14" s="24" t="e">
        <f t="shared" ref="AHE14:AHE77" si="379">AGZ14*AHB14</f>
        <v>#VALUE!</v>
      </c>
      <c r="AHF14" s="24" t="e">
        <f t="shared" ref="AHF14:AHF77" si="380">AGZ14*AHC14</f>
        <v>#VALUE!</v>
      </c>
      <c r="AHG14">
        <v>1.3992131306498999E-2</v>
      </c>
      <c r="AHH14" t="e">
        <f>bvarHC2</f>
        <v>#VALUE!</v>
      </c>
      <c r="AHI14" t="e">
        <f>cvarHC2</f>
        <v>#VALUE!</v>
      </c>
      <c r="AHJ14" t="e">
        <f>mvarHC2</f>
        <v>#VALUE!</v>
      </c>
      <c r="AHK14" s="24" t="e">
        <f t="shared" ref="AHK14:AHK77" si="381">AHG14*AHH14</f>
        <v>#VALUE!</v>
      </c>
      <c r="AHL14" s="24" t="e">
        <f t="shared" ref="AHL14:AHL77" si="382">AHG14*AHI14</f>
        <v>#VALUE!</v>
      </c>
      <c r="AHM14" s="24" t="e">
        <f t="shared" ref="AHM14:AHM77" si="383">AHG14*AHJ14</f>
        <v>#VALUE!</v>
      </c>
      <c r="AHN14">
        <v>3.2994824738733997E-2</v>
      </c>
      <c r="AHO14" t="e">
        <f>bvarHC2</f>
        <v>#VALUE!</v>
      </c>
      <c r="AHP14" t="e">
        <f>cvarHC2</f>
        <v>#VALUE!</v>
      </c>
      <c r="AHQ14" t="e">
        <f>mvarHC2</f>
        <v>#VALUE!</v>
      </c>
      <c r="AHR14" s="24" t="e">
        <f t="shared" ref="AHR14:AHR77" si="384">AHN14*AHO14</f>
        <v>#VALUE!</v>
      </c>
      <c r="AHS14" s="24" t="e">
        <f t="shared" ref="AHS14:AHS77" si="385">AHN14*AHP14</f>
        <v>#VALUE!</v>
      </c>
      <c r="AHT14" s="24" t="e">
        <f t="shared" ref="AHT14:AHT77" si="386">AHN14*AHQ14</f>
        <v>#VALUE!</v>
      </c>
      <c r="AHU14">
        <v>6.0543076034556999E-6</v>
      </c>
      <c r="AHV14" t="e">
        <f>bvarHC2</f>
        <v>#VALUE!</v>
      </c>
      <c r="AHW14" t="e">
        <f>cvarHC2</f>
        <v>#VALUE!</v>
      </c>
      <c r="AHX14" t="e">
        <f>mvarHC2</f>
        <v>#VALUE!</v>
      </c>
      <c r="AHY14" s="24" t="e">
        <f t="shared" ref="AHY14:AHY77" si="387">AHU14*AHV14</f>
        <v>#VALUE!</v>
      </c>
      <c r="AHZ14" s="24" t="e">
        <f t="shared" ref="AHZ14:AHZ77" si="388">AHU14*AHW14</f>
        <v>#VALUE!</v>
      </c>
      <c r="AIA14" s="24" t="e">
        <f t="shared" ref="AIA14:AIA77" si="389">AHU14*AHX14</f>
        <v>#VALUE!</v>
      </c>
      <c r="AIB14">
        <v>2.5625586381011002E-4</v>
      </c>
      <c r="AIC14" t="e">
        <f>bvarHC2</f>
        <v>#VALUE!</v>
      </c>
      <c r="AID14" t="e">
        <f>cvarHC2</f>
        <v>#VALUE!</v>
      </c>
      <c r="AIE14" t="e">
        <f>mvarHC2</f>
        <v>#VALUE!</v>
      </c>
      <c r="AIF14" s="24" t="e">
        <f t="shared" ref="AIF14:AIF77" si="390">AIB14*AIC14</f>
        <v>#VALUE!</v>
      </c>
      <c r="AIG14" s="24" t="e">
        <f t="shared" ref="AIG14:AIG77" si="391">AIB14*AID14</f>
        <v>#VALUE!</v>
      </c>
      <c r="AIH14" s="24" t="e">
        <f t="shared" ref="AIH14:AIH77" si="392">AIB14*AIE14</f>
        <v>#VALUE!</v>
      </c>
      <c r="AII14">
        <v>2.9508560541681998E-3</v>
      </c>
      <c r="AIJ14" t="e">
        <f>bvarHC2</f>
        <v>#VALUE!</v>
      </c>
      <c r="AIK14" t="e">
        <f>cvarHC2</f>
        <v>#VALUE!</v>
      </c>
      <c r="AIL14" t="e">
        <f>mvarHC2</f>
        <v>#VALUE!</v>
      </c>
      <c r="AIM14" s="24" t="e">
        <f t="shared" ref="AIM14:AIM77" si="393">AII14*AIJ14</f>
        <v>#VALUE!</v>
      </c>
      <c r="AIN14" s="24" t="e">
        <f t="shared" ref="AIN14:AIN77" si="394">AII14*AIK14</f>
        <v>#VALUE!</v>
      </c>
      <c r="AIO14" s="24" t="e">
        <f t="shared" ref="AIO14:AIO77" si="395">AII14*AIL14</f>
        <v>#VALUE!</v>
      </c>
      <c r="AIP14">
        <v>4.6509734958432999E-7</v>
      </c>
      <c r="AIQ14" t="e">
        <f>bvarHC2</f>
        <v>#VALUE!</v>
      </c>
      <c r="AIR14" t="e">
        <f>cvarHC2</f>
        <v>#VALUE!</v>
      </c>
      <c r="AIS14" t="e">
        <f>mvarHC2</f>
        <v>#VALUE!</v>
      </c>
      <c r="AIT14" s="24" t="e">
        <f t="shared" ref="AIT14:AIT77" si="396">AIP14*AIQ14</f>
        <v>#VALUE!</v>
      </c>
      <c r="AIU14" s="24" t="e">
        <f t="shared" ref="AIU14:AIU77" si="397">AIP14*AIR14</f>
        <v>#VALUE!</v>
      </c>
      <c r="AIV14" s="24" t="e">
        <f t="shared" ref="AIV14:AIV77" si="398">AIP14*AIS14</f>
        <v>#VALUE!</v>
      </c>
      <c r="AIW14">
        <v>1.3436531931874E-2</v>
      </c>
      <c r="AIX14" t="e">
        <f>bvarHC2</f>
        <v>#VALUE!</v>
      </c>
      <c r="AIY14" t="e">
        <f>cvarHC2</f>
        <v>#VALUE!</v>
      </c>
      <c r="AIZ14" t="e">
        <f>mvarHC2</f>
        <v>#VALUE!</v>
      </c>
      <c r="AJA14" s="24" t="e">
        <f t="shared" ref="AJA14:AJA77" si="399">AIW14*AIX14</f>
        <v>#VALUE!</v>
      </c>
      <c r="AJB14" s="24" t="e">
        <f t="shared" ref="AJB14:AJB77" si="400">AIW14*AIY14</f>
        <v>#VALUE!</v>
      </c>
      <c r="AJC14" s="24" t="e">
        <f t="shared" ref="AJC14:AJC77" si="401">AIW14*AIZ14</f>
        <v>#VALUE!</v>
      </c>
      <c r="AJD14">
        <v>3.6637804612405997E-2</v>
      </c>
      <c r="AJE14" t="e">
        <f>bvarHC2</f>
        <v>#VALUE!</v>
      </c>
      <c r="AJF14" t="e">
        <f>cvarHC2</f>
        <v>#VALUE!</v>
      </c>
      <c r="AJG14" t="e">
        <f>mvarHC2</f>
        <v>#VALUE!</v>
      </c>
      <c r="AJH14" s="24" t="e">
        <f t="shared" ref="AJH14:AJH77" si="402">AJD14*AJE14</f>
        <v>#VALUE!</v>
      </c>
      <c r="AJI14" s="24" t="e">
        <f t="shared" ref="AJI14:AJI77" si="403">AJD14*AJF14</f>
        <v>#VALUE!</v>
      </c>
      <c r="AJJ14" s="24" t="e">
        <f t="shared" ref="AJJ14:AJJ77" si="404">AJD14*AJG14</f>
        <v>#VALUE!</v>
      </c>
      <c r="AJK14">
        <v>2.9480928401995999E-7</v>
      </c>
      <c r="AJL14" t="e">
        <f>bvarHC2</f>
        <v>#VALUE!</v>
      </c>
      <c r="AJM14" t="e">
        <f>cvarHC2</f>
        <v>#VALUE!</v>
      </c>
      <c r="AJN14" t="e">
        <f>mvarHC2</f>
        <v>#VALUE!</v>
      </c>
      <c r="AJO14" s="24" t="e">
        <f t="shared" ref="AJO14:AJO77" si="405">AJK14*AJL14</f>
        <v>#VALUE!</v>
      </c>
      <c r="AJP14" s="24" t="e">
        <f t="shared" ref="AJP14:AJP77" si="406">AJK14*AJM14</f>
        <v>#VALUE!</v>
      </c>
      <c r="AJQ14" s="24" t="e">
        <f t="shared" ref="AJQ14:AJQ77" si="407">AJK14*AJN14</f>
        <v>#VALUE!</v>
      </c>
      <c r="AJR14">
        <v>8.1362991135968E-3</v>
      </c>
      <c r="AJS14" t="e">
        <f>bvarHC2</f>
        <v>#VALUE!</v>
      </c>
      <c r="AJT14" t="e">
        <f>cvarHC2</f>
        <v>#VALUE!</v>
      </c>
      <c r="AJU14" t="e">
        <f>mvarHC2</f>
        <v>#VALUE!</v>
      </c>
      <c r="AJV14" s="24" t="e">
        <f t="shared" ref="AJV14:AJV77" si="408">AJR14*AJS14</f>
        <v>#VALUE!</v>
      </c>
      <c r="AJW14" s="24" t="e">
        <f t="shared" ref="AJW14:AJW77" si="409">AJR14*AJT14</f>
        <v>#VALUE!</v>
      </c>
      <c r="AJX14" s="24" t="e">
        <f t="shared" ref="AJX14:AJX77" si="410">AJR14*AJU14</f>
        <v>#VALUE!</v>
      </c>
      <c r="AJY14">
        <v>2.7479251133108E-3</v>
      </c>
      <c r="AJZ14" t="e">
        <f>bvarHC2</f>
        <v>#VALUE!</v>
      </c>
      <c r="AKA14" t="e">
        <f>cvarHC2</f>
        <v>#VALUE!</v>
      </c>
      <c r="AKB14" t="e">
        <f>mvarHC2</f>
        <v>#VALUE!</v>
      </c>
      <c r="AKC14" s="24" t="e">
        <f t="shared" ref="AKC14:AKC77" si="411">AJY14*AJZ14</f>
        <v>#VALUE!</v>
      </c>
      <c r="AKD14" s="24" t="e">
        <f t="shared" ref="AKD14:AKD77" si="412">AJY14*AKA14</f>
        <v>#VALUE!</v>
      </c>
      <c r="AKE14" s="24" t="e">
        <f t="shared" ref="AKE14:AKE77" si="413">AJY14*AKB14</f>
        <v>#VALUE!</v>
      </c>
      <c r="AKF14">
        <v>2.9887214355940998E-6</v>
      </c>
      <c r="AKG14" t="e">
        <f>bvarHC2</f>
        <v>#VALUE!</v>
      </c>
      <c r="AKH14" t="e">
        <f>cvarHC2</f>
        <v>#VALUE!</v>
      </c>
      <c r="AKI14" t="e">
        <f>mvarHC2</f>
        <v>#VALUE!</v>
      </c>
      <c r="AKJ14" s="24" t="e">
        <f t="shared" ref="AKJ14:AKJ77" si="414">AKF14*AKG14</f>
        <v>#VALUE!</v>
      </c>
      <c r="AKK14" s="24" t="e">
        <f t="shared" ref="AKK14:AKK77" si="415">AKF14*AKH14</f>
        <v>#VALUE!</v>
      </c>
      <c r="AKL14" s="24" t="e">
        <f t="shared" ref="AKL14:AKL77" si="416">AKF14*AKI14</f>
        <v>#VALUE!</v>
      </c>
      <c r="AKM14">
        <v>1.1589887593015999E-2</v>
      </c>
      <c r="AKN14" t="e">
        <f>bvarHC2</f>
        <v>#VALUE!</v>
      </c>
      <c r="AKO14" t="e">
        <f>cvarHC2</f>
        <v>#VALUE!</v>
      </c>
      <c r="AKP14" t="e">
        <f>mvarHC2</f>
        <v>#VALUE!</v>
      </c>
      <c r="AKQ14" s="24" t="e">
        <f t="shared" ref="AKQ14:AKQ77" si="417">AKM14*AKN14</f>
        <v>#VALUE!</v>
      </c>
      <c r="AKR14" s="24" t="e">
        <f t="shared" ref="AKR14:AKR77" si="418">AKM14*AKO14</f>
        <v>#VALUE!</v>
      </c>
      <c r="AKS14" s="24" t="e">
        <f t="shared" ref="AKS14:AKS77" si="419">AKM14*AKP14</f>
        <v>#VALUE!</v>
      </c>
      <c r="AKT14">
        <v>3.9824468400867001E-2</v>
      </c>
      <c r="AKU14" t="e">
        <f>bvarHC2</f>
        <v>#VALUE!</v>
      </c>
      <c r="AKV14" t="e">
        <f>cvarHC2</f>
        <v>#VALUE!</v>
      </c>
      <c r="AKW14" t="e">
        <f>mvarHC2</f>
        <v>#VALUE!</v>
      </c>
      <c r="AKX14" s="24" t="e">
        <f t="shared" ref="AKX14:AKX77" si="420">AKT14*AKU14</f>
        <v>#VALUE!</v>
      </c>
      <c r="AKY14" s="24" t="e">
        <f t="shared" ref="AKY14:AKY77" si="421">AKT14*AKV14</f>
        <v>#VALUE!</v>
      </c>
      <c r="AKZ14" s="24" t="e">
        <f t="shared" ref="AKZ14:AKZ77" si="422">AKT14*AKW14</f>
        <v>#VALUE!</v>
      </c>
      <c r="ALA14">
        <v>4.9845013105341E-7</v>
      </c>
      <c r="ALB14" t="e">
        <f>bvarHC2</f>
        <v>#VALUE!</v>
      </c>
      <c r="ALC14" t="e">
        <f>cvarHC2</f>
        <v>#VALUE!</v>
      </c>
      <c r="ALD14" t="e">
        <f>mvarHC2</f>
        <v>#VALUE!</v>
      </c>
      <c r="ALE14" s="24" t="e">
        <f t="shared" ref="ALE14:ALE77" si="423">ALA14*ALB14</f>
        <v>#VALUE!</v>
      </c>
      <c r="ALF14" s="24" t="e">
        <f t="shared" ref="ALF14:ALF77" si="424">ALA14*ALC14</f>
        <v>#VALUE!</v>
      </c>
      <c r="ALG14" s="24" t="e">
        <f t="shared" ref="ALG14:ALG77" si="425">ALA14*ALD14</f>
        <v>#VALUE!</v>
      </c>
      <c r="ALH14">
        <v>2.7067218582495E-4</v>
      </c>
      <c r="ALI14" t="e">
        <f>bvarHC2</f>
        <v>#VALUE!</v>
      </c>
      <c r="ALJ14" t="e">
        <f>cvarHC2</f>
        <v>#VALUE!</v>
      </c>
      <c r="ALK14" t="e">
        <f>mvarHC2</f>
        <v>#VALUE!</v>
      </c>
      <c r="ALL14" s="24" t="e">
        <f t="shared" ref="ALL14:ALL77" si="426">ALH14*ALI14</f>
        <v>#VALUE!</v>
      </c>
      <c r="ALM14" s="24" t="e">
        <f t="shared" ref="ALM14:ALM77" si="427">ALH14*ALJ14</f>
        <v>#VALUE!</v>
      </c>
      <c r="ALN14" s="24" t="e">
        <f t="shared" ref="ALN14:ALN77" si="428">ALH14*ALK14</f>
        <v>#VALUE!</v>
      </c>
      <c r="ALO14">
        <v>6.7259633521963999E-2</v>
      </c>
      <c r="ALP14" t="e">
        <f>bvarHC2</f>
        <v>#VALUE!</v>
      </c>
      <c r="ALQ14" t="e">
        <f>cvarHC2</f>
        <v>#VALUE!</v>
      </c>
      <c r="ALR14" t="e">
        <f>mvarHC2</f>
        <v>#VALUE!</v>
      </c>
      <c r="ALS14" s="24" t="e">
        <f t="shared" ref="ALS14:ALS77" si="429">ALO14*ALP14</f>
        <v>#VALUE!</v>
      </c>
      <c r="ALT14" s="24" t="e">
        <f t="shared" ref="ALT14:ALT77" si="430">ALO14*ALQ14</f>
        <v>#VALUE!</v>
      </c>
      <c r="ALU14" s="24" t="e">
        <f t="shared" ref="ALU14:ALU77" si="431">ALO14*ALR14</f>
        <v>#VALUE!</v>
      </c>
      <c r="ALV14">
        <v>3.9856784176938999E-7</v>
      </c>
      <c r="ALW14" t="e">
        <f>bvarHC2</f>
        <v>#VALUE!</v>
      </c>
      <c r="ALX14" t="e">
        <f>cvarHC2</f>
        <v>#VALUE!</v>
      </c>
      <c r="ALY14" t="e">
        <f>mvarHC2</f>
        <v>#VALUE!</v>
      </c>
      <c r="ALZ14" s="24" t="e">
        <f t="shared" ref="ALZ14:ALZ77" si="432">ALV14*ALW14</f>
        <v>#VALUE!</v>
      </c>
      <c r="AMA14" s="24" t="e">
        <f t="shared" ref="AMA14:AMA77" si="433">ALV14*ALX14</f>
        <v>#VALUE!</v>
      </c>
      <c r="AMB14" s="24" t="e">
        <f t="shared" ref="AMB14:AMB77" si="434">ALV14*ALY14</f>
        <v>#VALUE!</v>
      </c>
      <c r="AMC14">
        <v>1.3115397491310001E-3</v>
      </c>
      <c r="AMD14" t="e">
        <f>bvarHC2</f>
        <v>#VALUE!</v>
      </c>
      <c r="AME14" t="e">
        <f>cvarHC2</f>
        <v>#VALUE!</v>
      </c>
      <c r="AMF14" t="e">
        <f>mvarHC2</f>
        <v>#VALUE!</v>
      </c>
      <c r="AMG14" s="24" t="e">
        <f t="shared" ref="AMG14:AMG77" si="435">AMC14*AMD14</f>
        <v>#VALUE!</v>
      </c>
      <c r="AMH14" s="24" t="e">
        <f t="shared" ref="AMH14:AMH77" si="436">AMC14*AME14</f>
        <v>#VALUE!</v>
      </c>
      <c r="AMI14" s="24" t="e">
        <f t="shared" ref="AMI14:AMI77" si="437">AMC14*AMF14</f>
        <v>#VALUE!</v>
      </c>
      <c r="AMJ14">
        <v>3.1800901310961999E-2</v>
      </c>
      <c r="AMK14" t="e">
        <f>bvarHC2</f>
        <v>#VALUE!</v>
      </c>
      <c r="AML14" t="e">
        <f>cvarHC2</f>
        <v>#VALUE!</v>
      </c>
      <c r="AMM14" t="e">
        <f>mvarHC2</f>
        <v>#VALUE!</v>
      </c>
      <c r="AMN14" s="24" t="e">
        <f t="shared" ref="AMN14:AMN77" si="438">AMJ14*AMK14</f>
        <v>#VALUE!</v>
      </c>
      <c r="AMO14" s="24" t="e">
        <f t="shared" ref="AMO14:AMO77" si="439">AMJ14*AML14</f>
        <v>#VALUE!</v>
      </c>
      <c r="AMP14" s="24" t="e">
        <f t="shared" ref="AMP14:AMP77" si="440">AMJ14*AMM14</f>
        <v>#VALUE!</v>
      </c>
      <c r="AMQ14">
        <v>-5.3468600348333997E-5</v>
      </c>
      <c r="AMR14" t="e">
        <f>bvarHC2</f>
        <v>#VALUE!</v>
      </c>
      <c r="AMS14" t="e">
        <f>cvarHC2</f>
        <v>#VALUE!</v>
      </c>
      <c r="AMT14" t="e">
        <f>mvarHC2</f>
        <v>#VALUE!</v>
      </c>
      <c r="AMU14" s="24" t="e">
        <f t="shared" ref="AMU14:AMU77" si="441">AMQ14*AMR14</f>
        <v>#VALUE!</v>
      </c>
      <c r="AMV14" s="24" t="e">
        <f t="shared" ref="AMV14:AMV77" si="442">AMQ14*AMS14</f>
        <v>#VALUE!</v>
      </c>
      <c r="AMW14" s="24" t="e">
        <f t="shared" ref="AMW14:AMW77" si="443">AMQ14*AMT14</f>
        <v>#VALUE!</v>
      </c>
      <c r="AMX14">
        <v>2.1132740630187E-2</v>
      </c>
      <c r="AMY14" t="e">
        <f>bvarHC2</f>
        <v>#VALUE!</v>
      </c>
      <c r="AMZ14" t="e">
        <f>cvarHC2</f>
        <v>#VALUE!</v>
      </c>
      <c r="ANA14" t="e">
        <f>mvarHC2</f>
        <v>#VALUE!</v>
      </c>
      <c r="ANB14" s="24" t="e">
        <f t="shared" ref="ANB14:ANB77" si="444">AMX14*AMY14</f>
        <v>#VALUE!</v>
      </c>
      <c r="ANC14" s="24" t="e">
        <f t="shared" ref="ANC14:ANC77" si="445">AMX14*AMZ14</f>
        <v>#VALUE!</v>
      </c>
      <c r="AND14" s="24" t="e">
        <f t="shared" ref="AND14:AND77" si="446">AMX14*ANA14</f>
        <v>#VALUE!</v>
      </c>
      <c r="ANE14">
        <v>1.3484245349966999E-3</v>
      </c>
      <c r="ANF14" t="e">
        <f>bvarHC2</f>
        <v>#VALUE!</v>
      </c>
      <c r="ANG14" t="e">
        <f>cvarHC2</f>
        <v>#VALUE!</v>
      </c>
      <c r="ANH14" t="e">
        <f>mvarHC2</f>
        <v>#VALUE!</v>
      </c>
      <c r="ANI14" s="24" t="e">
        <f t="shared" ref="ANI14:ANI77" si="447">ANE14*ANF14</f>
        <v>#VALUE!</v>
      </c>
      <c r="ANJ14" s="24" t="e">
        <f t="shared" ref="ANJ14:ANJ77" si="448">ANE14*ANG14</f>
        <v>#VALUE!</v>
      </c>
      <c r="ANK14" s="24" t="e">
        <f t="shared" ref="ANK14:ANK77" si="449">ANE14*ANH14</f>
        <v>#VALUE!</v>
      </c>
      <c r="ANL14">
        <v>6.6899755165773995E-4</v>
      </c>
      <c r="ANM14" t="e">
        <f>bvarHC2</f>
        <v>#VALUE!</v>
      </c>
      <c r="ANN14" t="e">
        <f>cvarHC2</f>
        <v>#VALUE!</v>
      </c>
      <c r="ANO14" t="e">
        <f>mvarHC2</f>
        <v>#VALUE!</v>
      </c>
      <c r="ANP14" s="24" t="e">
        <f t="shared" ref="ANP14:ANP77" si="450">ANL14*ANM14</f>
        <v>#VALUE!</v>
      </c>
      <c r="ANQ14" s="24" t="e">
        <f t="shared" ref="ANQ14:ANQ77" si="451">ANL14*ANN14</f>
        <v>#VALUE!</v>
      </c>
      <c r="ANR14" s="24" t="e">
        <f t="shared" ref="ANR14:ANR77" si="452">ANL14*ANO14</f>
        <v>#VALUE!</v>
      </c>
      <c r="ANS14">
        <v>2.1941166560137999E-5</v>
      </c>
      <c r="ANT14" t="e">
        <f>bvarHC2</f>
        <v>#VALUE!</v>
      </c>
      <c r="ANU14" t="e">
        <f>cvarHC2</f>
        <v>#VALUE!</v>
      </c>
      <c r="ANV14" t="e">
        <f>mvarHC2</f>
        <v>#VALUE!</v>
      </c>
      <c r="ANW14" s="24" t="e">
        <f t="shared" ref="ANW14:ANW77" si="453">ANS14*ANT14</f>
        <v>#VALUE!</v>
      </c>
      <c r="ANX14" s="24" t="e">
        <f t="shared" ref="ANX14:ANX77" si="454">ANS14*ANU14</f>
        <v>#VALUE!</v>
      </c>
      <c r="ANY14" s="24" t="e">
        <f t="shared" ref="ANY14:ANY77" si="455">ANS14*ANV14</f>
        <v>#VALUE!</v>
      </c>
      <c r="ANZ14">
        <v>2.6205647107049999E-2</v>
      </c>
      <c r="AOA14" t="e">
        <f>bvarHC2</f>
        <v>#VALUE!</v>
      </c>
      <c r="AOB14" t="e">
        <f>cvarHC2</f>
        <v>#VALUE!</v>
      </c>
      <c r="AOC14" t="e">
        <f>mvarHC2</f>
        <v>#VALUE!</v>
      </c>
      <c r="AOD14" s="24" t="e">
        <f t="shared" ref="AOD14:AOD77" si="456">ANZ14*AOA14</f>
        <v>#VALUE!</v>
      </c>
      <c r="AOE14" s="24" t="e">
        <f t="shared" ref="AOE14:AOE77" si="457">ANZ14*AOB14</f>
        <v>#VALUE!</v>
      </c>
      <c r="AOF14" s="24" t="e">
        <f t="shared" ref="AOF14:AOF77" si="458">ANZ14*AOC14</f>
        <v>#VALUE!</v>
      </c>
      <c r="AOG14">
        <v>3.3772946135163999E-4</v>
      </c>
      <c r="AOH14" t="e">
        <f>bvarHC2</f>
        <v>#VALUE!</v>
      </c>
      <c r="AOI14" t="e">
        <f>cvarHC2</f>
        <v>#VALUE!</v>
      </c>
      <c r="AOJ14" t="e">
        <f>mvarHC2</f>
        <v>#VALUE!</v>
      </c>
      <c r="AOK14" s="24" t="e">
        <f t="shared" ref="AOK14:AOK77" si="459">AOG14*AOH14</f>
        <v>#VALUE!</v>
      </c>
      <c r="AOL14" s="24" t="e">
        <f t="shared" ref="AOL14:AOL77" si="460">AOG14*AOI14</f>
        <v>#VALUE!</v>
      </c>
      <c r="AOM14" s="24" t="e">
        <f t="shared" ref="AOM14:AOM77" si="461">AOG14*AOJ14</f>
        <v>#VALUE!</v>
      </c>
      <c r="AON14">
        <v>-2.1915013922265999E-3</v>
      </c>
      <c r="AOO14" t="e">
        <f>bvarHC2</f>
        <v>#VALUE!</v>
      </c>
      <c r="AOP14" t="e">
        <f>cvarHC2</f>
        <v>#VALUE!</v>
      </c>
      <c r="AOQ14" t="e">
        <f>mvarHC2</f>
        <v>#VALUE!</v>
      </c>
      <c r="AOR14" s="24" t="e">
        <f t="shared" ref="AOR14:AOR77" si="462">AON14*AOO14</f>
        <v>#VALUE!</v>
      </c>
      <c r="AOS14" s="24" t="e">
        <f t="shared" ref="AOS14:AOS77" si="463">AON14*AOP14</f>
        <v>#VALUE!</v>
      </c>
      <c r="AOT14" s="24" t="e">
        <f t="shared" ref="AOT14:AOT77" si="464">AON14*AOQ14</f>
        <v>#VALUE!</v>
      </c>
      <c r="AOU14">
        <v>1.4921039313616001E-3</v>
      </c>
      <c r="AOV14" t="e">
        <f>bvarHC2</f>
        <v>#VALUE!</v>
      </c>
      <c r="AOW14" t="e">
        <f>cvarHC2</f>
        <v>#VALUE!</v>
      </c>
      <c r="AOX14" t="e">
        <f>mvarHC2</f>
        <v>#VALUE!</v>
      </c>
      <c r="AOY14" s="24" t="e">
        <f t="shared" ref="AOY14:AOY77" si="465">AOU14*AOV14</f>
        <v>#VALUE!</v>
      </c>
      <c r="AOZ14" s="24" t="e">
        <f t="shared" ref="AOZ14:AOZ77" si="466">AOU14*AOW14</f>
        <v>#VALUE!</v>
      </c>
      <c r="APA14" s="24" t="e">
        <f t="shared" ref="APA14:APA77" si="467">AOU14*AOX14</f>
        <v>#VALUE!</v>
      </c>
      <c r="APB14">
        <v>5.1793839014762997E-5</v>
      </c>
      <c r="APC14" t="e">
        <f>bvarHC2</f>
        <v>#VALUE!</v>
      </c>
      <c r="APD14" t="e">
        <f>cvarHC2</f>
        <v>#VALUE!</v>
      </c>
      <c r="APE14" t="e">
        <f>mvarHC2</f>
        <v>#VALUE!</v>
      </c>
      <c r="APF14" s="24" t="e">
        <f t="shared" ref="APF14:APF77" si="468">APB14*APC14</f>
        <v>#VALUE!</v>
      </c>
      <c r="APG14" s="24" t="e">
        <f t="shared" ref="APG14:APG77" si="469">APB14*APD14</f>
        <v>#VALUE!</v>
      </c>
      <c r="APH14" s="24" t="e">
        <f t="shared" ref="APH14:APH77" si="470">APB14*APE14</f>
        <v>#VALUE!</v>
      </c>
      <c r="API14">
        <v>7.0989935056976997E-2</v>
      </c>
      <c r="APJ14" t="e">
        <f>bvarHC2</f>
        <v>#VALUE!</v>
      </c>
      <c r="APK14" t="e">
        <f>cvarHC2</f>
        <v>#VALUE!</v>
      </c>
      <c r="APL14" t="e">
        <f>mvarHC2</f>
        <v>#VALUE!</v>
      </c>
      <c r="APM14" s="24" t="e">
        <f t="shared" ref="APM14:APM77" si="471">API14*APJ14</f>
        <v>#VALUE!</v>
      </c>
      <c r="APN14" s="24" t="e">
        <f t="shared" ref="APN14:APN77" si="472">API14*APK14</f>
        <v>#VALUE!</v>
      </c>
      <c r="APO14" s="24" t="e">
        <f t="shared" ref="APO14:APO77" si="473">API14*APL14</f>
        <v>#VALUE!</v>
      </c>
      <c r="APP14">
        <v>3.9060131881951003E-2</v>
      </c>
      <c r="APQ14" t="e">
        <f>bvarHC2</f>
        <v>#VALUE!</v>
      </c>
      <c r="APR14" t="e">
        <f>cvarHC2</f>
        <v>#VALUE!</v>
      </c>
      <c r="APS14" t="e">
        <f>mvarHC2</f>
        <v>#VALUE!</v>
      </c>
      <c r="APT14" s="24" t="e">
        <f t="shared" ref="APT14:APT77" si="474">APP14*APQ14</f>
        <v>#VALUE!</v>
      </c>
      <c r="APU14" s="24" t="e">
        <f t="shared" ref="APU14:APU77" si="475">APP14*APR14</f>
        <v>#VALUE!</v>
      </c>
      <c r="APV14" s="24" t="e">
        <f t="shared" ref="APV14:APV77" si="476">APP14*APS14</f>
        <v>#VALUE!</v>
      </c>
      <c r="APW14">
        <v>7.0950619610766995E-5</v>
      </c>
      <c r="APX14" t="e">
        <f>bvarHC2</f>
        <v>#VALUE!</v>
      </c>
      <c r="APY14" t="e">
        <f>cvarHC2</f>
        <v>#VALUE!</v>
      </c>
      <c r="APZ14" t="e">
        <f>mvarHC2</f>
        <v>#VALUE!</v>
      </c>
      <c r="AQA14" s="24" t="e">
        <f t="shared" ref="AQA14:AQA77" si="477">APW14*APX14</f>
        <v>#VALUE!</v>
      </c>
      <c r="AQB14" s="24" t="e">
        <f t="shared" ref="AQB14:AQB77" si="478">APW14*APY14</f>
        <v>#VALUE!</v>
      </c>
      <c r="AQC14" s="24" t="e">
        <f t="shared" ref="AQC14:AQC77" si="479">APW14*APZ14</f>
        <v>#VALUE!</v>
      </c>
      <c r="AQD14">
        <v>-1.7752215102439001E-3</v>
      </c>
      <c r="AQE14" t="e">
        <f>bvarHC2</f>
        <v>#VALUE!</v>
      </c>
      <c r="AQF14" t="e">
        <f>cvarHC2</f>
        <v>#VALUE!</v>
      </c>
      <c r="AQG14" t="e">
        <f>mvarHC2</f>
        <v>#VALUE!</v>
      </c>
      <c r="AQH14" s="24" t="e">
        <f t="shared" ref="AQH14:AQH77" si="480">AQD14*AQE14</f>
        <v>#VALUE!</v>
      </c>
      <c r="AQI14" s="24" t="e">
        <f t="shared" ref="AQI14:AQI77" si="481">AQD14*AQF14</f>
        <v>#VALUE!</v>
      </c>
      <c r="AQJ14" s="24" t="e">
        <f t="shared" ref="AQJ14:AQJ77" si="482">AQD14*AQG14</f>
        <v>#VALUE!</v>
      </c>
      <c r="AQK14">
        <v>1.1325289651591E-3</v>
      </c>
      <c r="AQL14" t="e">
        <f>bvarHC2</f>
        <v>#VALUE!</v>
      </c>
      <c r="AQM14" t="e">
        <f>cvarHC2</f>
        <v>#VALUE!</v>
      </c>
      <c r="AQN14" t="e">
        <f>mvarHC2</f>
        <v>#VALUE!</v>
      </c>
      <c r="AQO14" s="24" t="e">
        <f t="shared" ref="AQO14:AQO77" si="483">AQK14*AQL14</f>
        <v>#VALUE!</v>
      </c>
      <c r="AQP14" s="24" t="e">
        <f t="shared" ref="AQP14:AQP77" si="484">AQK14*AQM14</f>
        <v>#VALUE!</v>
      </c>
      <c r="AQQ14" s="24" t="e">
        <f t="shared" ref="AQQ14:AQQ77" si="485">AQK14*AQN14</f>
        <v>#VALUE!</v>
      </c>
      <c r="AQR14">
        <v>6.4245554917519995E-5</v>
      </c>
      <c r="AQS14" t="e">
        <f>bvarHC2</f>
        <v>#VALUE!</v>
      </c>
      <c r="AQT14" t="e">
        <f>cvarHC2</f>
        <v>#VALUE!</v>
      </c>
      <c r="AQU14" t="e">
        <f>mvarHC2</f>
        <v>#VALUE!</v>
      </c>
      <c r="AQV14" s="24" t="e">
        <f t="shared" ref="AQV14:AQV77" si="486">AQR14*AQS14</f>
        <v>#VALUE!</v>
      </c>
      <c r="AQW14" s="24" t="e">
        <f t="shared" ref="AQW14:AQW77" si="487">AQR14*AQT14</f>
        <v>#VALUE!</v>
      </c>
      <c r="AQX14" s="24" t="e">
        <f t="shared" ref="AQX14:AQX77" si="488">AQR14*AQU14</f>
        <v>#VALUE!</v>
      </c>
      <c r="AQY14">
        <v>2.0693555383686001E-5</v>
      </c>
      <c r="AQZ14" t="e">
        <f>bvarHC2</f>
        <v>#VALUE!</v>
      </c>
      <c r="ARA14" t="e">
        <f>cvarHC2</f>
        <v>#VALUE!</v>
      </c>
      <c r="ARB14" t="e">
        <f>mvarHC2</f>
        <v>#VALUE!</v>
      </c>
      <c r="ARC14" s="24" t="e">
        <f t="shared" ref="ARC14:ARC77" si="489">AQY14*AQZ14</f>
        <v>#VALUE!</v>
      </c>
      <c r="ARD14" s="24" t="e">
        <f t="shared" ref="ARD14:ARD77" si="490">AQY14*ARA14</f>
        <v>#VALUE!</v>
      </c>
      <c r="ARE14" s="24" t="e">
        <f t="shared" ref="ARE14:ARE77" si="491">AQY14*ARB14</f>
        <v>#VALUE!</v>
      </c>
      <c r="ARF14">
        <v>3.2173919623993998E-2</v>
      </c>
      <c r="ARG14" t="e">
        <f>bvarHC2</f>
        <v>#VALUE!</v>
      </c>
      <c r="ARH14" t="e">
        <f>cvarHC2</f>
        <v>#VALUE!</v>
      </c>
      <c r="ARI14" t="e">
        <f>mvarHC2</f>
        <v>#VALUE!</v>
      </c>
      <c r="ARJ14" s="24" t="e">
        <f t="shared" ref="ARJ14:ARJ77" si="492">ARF14*ARG14</f>
        <v>#VALUE!</v>
      </c>
      <c r="ARK14" s="24" t="e">
        <f t="shared" ref="ARK14:ARK77" si="493">ARF14*ARH14</f>
        <v>#VALUE!</v>
      </c>
      <c r="ARL14" s="24" t="e">
        <f t="shared" ref="ARL14:ARL77" si="494">ARF14*ARI14</f>
        <v>#VALUE!</v>
      </c>
      <c r="ARM14">
        <v>-2.0597740901099999E-5</v>
      </c>
      <c r="ARN14" t="e">
        <f>bvarHC2</f>
        <v>#VALUE!</v>
      </c>
      <c r="ARO14" t="e">
        <f>cvarHC2</f>
        <v>#VALUE!</v>
      </c>
      <c r="ARP14" t="e">
        <f>mvarHC2</f>
        <v>#VALUE!</v>
      </c>
      <c r="ARQ14" s="24" t="e">
        <f t="shared" ref="ARQ14:ARQ77" si="495">ARM14*ARN14</f>
        <v>#VALUE!</v>
      </c>
      <c r="ARR14" s="24" t="e">
        <f t="shared" ref="ARR14:ARR77" si="496">ARM14*ARO14</f>
        <v>#VALUE!</v>
      </c>
      <c r="ARS14" s="24" t="e">
        <f t="shared" ref="ARS14:ARS77" si="497">ARM14*ARP14</f>
        <v>#VALUE!</v>
      </c>
      <c r="ART14">
        <v>-2.3241942884843002E-3</v>
      </c>
      <c r="ARU14" t="e">
        <f>bvarHC2</f>
        <v>#VALUE!</v>
      </c>
      <c r="ARV14" t="e">
        <f>cvarHC2</f>
        <v>#VALUE!</v>
      </c>
      <c r="ARW14" t="e">
        <f>mvarHC2</f>
        <v>#VALUE!</v>
      </c>
      <c r="ARX14" s="24" t="e">
        <f t="shared" ref="ARX14:ARX77" si="498">ART14*ARU14</f>
        <v>#VALUE!</v>
      </c>
      <c r="ARY14" s="24" t="e">
        <f t="shared" ref="ARY14:ARY77" si="499">ART14*ARV14</f>
        <v>#VALUE!</v>
      </c>
      <c r="ARZ14" s="24" t="e">
        <f t="shared" ref="ARZ14:ARZ77" si="500">ART14*ARW14</f>
        <v>#VALUE!</v>
      </c>
      <c r="ASA14">
        <v>4.1661447502611002E-4</v>
      </c>
      <c r="ASB14" t="e">
        <f>bvarHC2</f>
        <v>#VALUE!</v>
      </c>
      <c r="ASC14" t="e">
        <f>cvarHC2</f>
        <v>#VALUE!</v>
      </c>
      <c r="ASD14" t="e">
        <f>mvarHC2</f>
        <v>#VALUE!</v>
      </c>
      <c r="ASE14" s="24" t="e">
        <f t="shared" ref="ASE14:ASE77" si="501">ASA14*ASB14</f>
        <v>#VALUE!</v>
      </c>
      <c r="ASF14" s="24" t="e">
        <f t="shared" ref="ASF14:ASF77" si="502">ASA14*ASC14</f>
        <v>#VALUE!</v>
      </c>
      <c r="ASG14" s="24" t="e">
        <f t="shared" ref="ASG14:ASG77" si="503">ASA14*ASD14</f>
        <v>#VALUE!</v>
      </c>
      <c r="ASH14">
        <v>5.8672763044832001E-5</v>
      </c>
      <c r="ASI14" t="e">
        <f>bvarHC2</f>
        <v>#VALUE!</v>
      </c>
      <c r="ASJ14" t="e">
        <f>cvarHC2</f>
        <v>#VALUE!</v>
      </c>
      <c r="ASK14" t="e">
        <f>mvarHC2</f>
        <v>#VALUE!</v>
      </c>
      <c r="ASL14" s="24" t="e">
        <f t="shared" ref="ASL14:ASL77" si="504">ASH14*ASI14</f>
        <v>#VALUE!</v>
      </c>
      <c r="ASM14" s="24" t="e">
        <f t="shared" ref="ASM14:ASM77" si="505">ASH14*ASJ14</f>
        <v>#VALUE!</v>
      </c>
      <c r="ASN14" s="24" t="e">
        <f t="shared" ref="ASN14:ASN77" si="506">ASH14*ASK14</f>
        <v>#VALUE!</v>
      </c>
      <c r="ASO14">
        <v>-7.2514710767945006E-5</v>
      </c>
      <c r="ASP14" t="e">
        <f>bvarHC2</f>
        <v>#VALUE!</v>
      </c>
      <c r="ASQ14" t="e">
        <f>cvarHC2</f>
        <v>#VALUE!</v>
      </c>
      <c r="ASR14" t="e">
        <f>mvarHC2</f>
        <v>#VALUE!</v>
      </c>
      <c r="ASS14" s="24" t="e">
        <f t="shared" ref="ASS14:ASS77" si="507">ASO14*ASP14</f>
        <v>#VALUE!</v>
      </c>
      <c r="AST14" s="24" t="e">
        <f t="shared" ref="AST14:AST77" si="508">ASO14*ASQ14</f>
        <v>#VALUE!</v>
      </c>
      <c r="ASU14" s="24" t="e">
        <f t="shared" ref="ASU14:ASU77" si="509">ASO14*ASR14</f>
        <v>#VALUE!</v>
      </c>
      <c r="ASV14">
        <v>4.3838624470034997E-2</v>
      </c>
      <c r="ASW14" t="e">
        <f>bvarHC2</f>
        <v>#VALUE!</v>
      </c>
      <c r="ASX14" t="e">
        <f>cvarHC2</f>
        <v>#VALUE!</v>
      </c>
      <c r="ASY14" t="e">
        <f>mvarHC2</f>
        <v>#VALUE!</v>
      </c>
      <c r="ASZ14" s="24" t="e">
        <f t="shared" ref="ASZ14:ASZ77" si="510">ASV14*ASW14</f>
        <v>#VALUE!</v>
      </c>
      <c r="ATA14" s="24" t="e">
        <f t="shared" ref="ATA14:ATA77" si="511">ASV14*ASX14</f>
        <v>#VALUE!</v>
      </c>
      <c r="ATB14" s="24" t="e">
        <f t="shared" ref="ATB14:ATB77" si="512">ASV14*ASY14</f>
        <v>#VALUE!</v>
      </c>
      <c r="ATC14">
        <v>2.0969453499634999E-5</v>
      </c>
      <c r="ATD14" t="e">
        <f>bvarHC2</f>
        <v>#VALUE!</v>
      </c>
      <c r="ATE14" t="e">
        <f>cvarHC2</f>
        <v>#VALUE!</v>
      </c>
      <c r="ATF14" t="e">
        <f>mvarHC2</f>
        <v>#VALUE!</v>
      </c>
      <c r="ATG14" s="24" t="e">
        <f t="shared" ref="ATG14:ATG77" si="513">ATC14*ATD14</f>
        <v>#VALUE!</v>
      </c>
      <c r="ATH14" s="24" t="e">
        <f t="shared" ref="ATH14:ATH77" si="514">ATC14*ATE14</f>
        <v>#VALUE!</v>
      </c>
      <c r="ATI14" s="24" t="e">
        <f t="shared" ref="ATI14:ATI77" si="515">ATC14*ATF14</f>
        <v>#VALUE!</v>
      </c>
      <c r="ATJ14">
        <v>5.2042659779989999E-3</v>
      </c>
      <c r="ATK14" t="e">
        <f>bvarHC2</f>
        <v>#VALUE!</v>
      </c>
      <c r="ATL14" t="e">
        <f>cvarHC2</f>
        <v>#VALUE!</v>
      </c>
      <c r="ATM14" t="e">
        <f>mvarHC2</f>
        <v>#VALUE!</v>
      </c>
      <c r="ATN14" s="24" t="e">
        <f t="shared" ref="ATN14:ATN77" si="516">ATJ14*ATK14</f>
        <v>#VALUE!</v>
      </c>
      <c r="ATO14" s="24" t="e">
        <f t="shared" ref="ATO14:ATO77" si="517">ATJ14*ATL14</f>
        <v>#VALUE!</v>
      </c>
      <c r="ATP14" s="24" t="e">
        <f t="shared" ref="ATP14:ATP77" si="518">ATJ14*ATM14</f>
        <v>#VALUE!</v>
      </c>
      <c r="ATQ14">
        <v>1.2497875029980001E-3</v>
      </c>
      <c r="ATR14" t="e">
        <f>bvarHC2</f>
        <v>#VALUE!</v>
      </c>
      <c r="ATS14" t="e">
        <f>cvarHC2</f>
        <v>#VALUE!</v>
      </c>
      <c r="ATT14" t="e">
        <f>mvarHC2</f>
        <v>#VALUE!</v>
      </c>
      <c r="ATU14" s="24" t="e">
        <f t="shared" ref="ATU14:ATU77" si="519">ATQ14*ATR14</f>
        <v>#VALUE!</v>
      </c>
      <c r="ATV14" s="24" t="e">
        <f t="shared" ref="ATV14:ATV77" si="520">ATQ14*ATS14</f>
        <v>#VALUE!</v>
      </c>
      <c r="ATW14" s="24" t="e">
        <f t="shared" ref="ATW14:ATW77" si="521">ATQ14*ATT14</f>
        <v>#VALUE!</v>
      </c>
      <c r="ATX14">
        <v>2.9273441022726001E-5</v>
      </c>
      <c r="ATY14" t="e">
        <f>bvarHC2</f>
        <v>#VALUE!</v>
      </c>
      <c r="ATZ14" t="e">
        <f>cvarHC2</f>
        <v>#VALUE!</v>
      </c>
      <c r="AUA14" t="e">
        <f>mvarHC2</f>
        <v>#VALUE!</v>
      </c>
      <c r="AUB14" s="24" t="e">
        <f t="shared" ref="AUB14:AUB77" si="522">ATX14*ATY14</f>
        <v>#VALUE!</v>
      </c>
      <c r="AUC14" s="24" t="e">
        <f t="shared" ref="AUC14:AUC77" si="523">ATX14*ATZ14</f>
        <v>#VALUE!</v>
      </c>
      <c r="AUD14" s="24" t="e">
        <f t="shared" ref="AUD14:AUD77" si="524">ATX14*AUA14</f>
        <v>#VALUE!</v>
      </c>
      <c r="AUE14">
        <v>3.6355235580329997E-5</v>
      </c>
      <c r="AUF14" t="e">
        <f>bvarHC2</f>
        <v>#VALUE!</v>
      </c>
      <c r="AUG14" t="e">
        <f>cvarHC2</f>
        <v>#VALUE!</v>
      </c>
      <c r="AUH14" t="e">
        <f>mvarHC2</f>
        <v>#VALUE!</v>
      </c>
      <c r="AUI14" s="24" t="e">
        <f t="shared" ref="AUI14:AUI77" si="525">AUE14*AUF14</f>
        <v>#VALUE!</v>
      </c>
      <c r="AUJ14" s="24" t="e">
        <f t="shared" ref="AUJ14:AUJ77" si="526">AUE14*AUG14</f>
        <v>#VALUE!</v>
      </c>
      <c r="AUK14" s="24" t="e">
        <f t="shared" ref="AUK14:AUK77" si="527">AUE14*AUH14</f>
        <v>#VALUE!</v>
      </c>
      <c r="AUL14">
        <v>4.7866140370403001E-2</v>
      </c>
      <c r="AUM14" t="e">
        <f>bvarHC2</f>
        <v>#VALUE!</v>
      </c>
      <c r="AUN14" t="e">
        <f>cvarHC2</f>
        <v>#VALUE!</v>
      </c>
      <c r="AUO14" t="e">
        <f>mvarHC2</f>
        <v>#VALUE!</v>
      </c>
      <c r="AUP14" s="24" t="e">
        <f t="shared" ref="AUP14:AUP77" si="528">AUL14*AUM14</f>
        <v>#VALUE!</v>
      </c>
      <c r="AUQ14" s="24" t="e">
        <f t="shared" ref="AUQ14:AUQ77" si="529">AUL14*AUN14</f>
        <v>#VALUE!</v>
      </c>
      <c r="AUR14" s="24" t="e">
        <f t="shared" ref="AUR14:AUR77" si="530">AUL14*AUO14</f>
        <v>#VALUE!</v>
      </c>
      <c r="AUS14">
        <v>9.6969750207928995E-5</v>
      </c>
      <c r="AUT14" t="e">
        <f>bvarHC2</f>
        <v>#VALUE!</v>
      </c>
      <c r="AUU14" t="e">
        <f>cvarHC2</f>
        <v>#VALUE!</v>
      </c>
      <c r="AUV14" t="e">
        <f>mvarHC2</f>
        <v>#VALUE!</v>
      </c>
      <c r="AUW14" s="24" t="e">
        <f t="shared" ref="AUW14:AUW77" si="531">AUS14*AUT14</f>
        <v>#VALUE!</v>
      </c>
      <c r="AUX14" s="24" t="e">
        <f t="shared" ref="AUX14:AUX77" si="532">AUS14*AUU14</f>
        <v>#VALUE!</v>
      </c>
      <c r="AUY14" s="24" t="e">
        <f t="shared" ref="AUY14:AUY77" si="533">AUS14*AUV14</f>
        <v>#VALUE!</v>
      </c>
      <c r="AUZ14">
        <v>1.4243737810015001E-2</v>
      </c>
      <c r="AVA14" t="e">
        <f>bvarHC2</f>
        <v>#VALUE!</v>
      </c>
      <c r="AVB14" t="e">
        <f>cvarHC2</f>
        <v>#VALUE!</v>
      </c>
      <c r="AVC14" t="e">
        <f>mvarHC2</f>
        <v>#VALUE!</v>
      </c>
      <c r="AVD14" s="24" t="e">
        <f t="shared" ref="AVD14:AVD77" si="534">AUZ14*AVA14</f>
        <v>#VALUE!</v>
      </c>
      <c r="AVE14" s="24" t="e">
        <f t="shared" ref="AVE14:AVE77" si="535">AUZ14*AVB14</f>
        <v>#VALUE!</v>
      </c>
      <c r="AVF14" s="24" t="e">
        <f t="shared" ref="AVF14:AVF77" si="536">AUZ14*AVC14</f>
        <v>#VALUE!</v>
      </c>
      <c r="AVG14">
        <v>1.2440842755255001E-3</v>
      </c>
      <c r="AVH14" t="e">
        <f>bvarHC2</f>
        <v>#VALUE!</v>
      </c>
      <c r="AVI14" t="e">
        <f>cvarHC2</f>
        <v>#VALUE!</v>
      </c>
      <c r="AVJ14" t="e">
        <f>mvarHC2</f>
        <v>#VALUE!</v>
      </c>
      <c r="AVK14" s="24" t="e">
        <f t="shared" ref="AVK14:AVK77" si="537">AVG14*AVH14</f>
        <v>#VALUE!</v>
      </c>
      <c r="AVL14" s="24" t="e">
        <f t="shared" ref="AVL14:AVL77" si="538">AVG14*AVI14</f>
        <v>#VALUE!</v>
      </c>
      <c r="AVM14" s="24" t="e">
        <f t="shared" ref="AVM14:AVM77" si="539">AVG14*AVJ14</f>
        <v>#VALUE!</v>
      </c>
      <c r="AVN14">
        <v>4.3353480681771001E-5</v>
      </c>
      <c r="AVO14" t="e">
        <f>bvarHC2</f>
        <v>#VALUE!</v>
      </c>
      <c r="AVP14" t="e">
        <f>cvarHC2</f>
        <v>#VALUE!</v>
      </c>
      <c r="AVQ14" t="e">
        <f>mvarHC2</f>
        <v>#VALUE!</v>
      </c>
      <c r="AVR14" s="24" t="e">
        <f t="shared" ref="AVR14:AVR77" si="540">AVN14*AVO14</f>
        <v>#VALUE!</v>
      </c>
      <c r="AVS14" s="24" t="e">
        <f t="shared" ref="AVS14:AVS77" si="541">AVN14*AVP14</f>
        <v>#VALUE!</v>
      </c>
      <c r="AVT14" s="24" t="e">
        <f t="shared" ref="AVT14:AVT77" si="542">AVN14*AVQ14</f>
        <v>#VALUE!</v>
      </c>
      <c r="AVU14">
        <v>-1.9931474021630002E-3</v>
      </c>
      <c r="AVV14" t="e">
        <f>bvarHC2</f>
        <v>#VALUE!</v>
      </c>
      <c r="AVW14" t="e">
        <f>cvarHC2</f>
        <v>#VALUE!</v>
      </c>
      <c r="AVX14" t="e">
        <f>mvarHC2</f>
        <v>#VALUE!</v>
      </c>
      <c r="AVY14" s="24" t="e">
        <f t="shared" ref="AVY14:AVY77" si="543">AVU14*AVV14</f>
        <v>#VALUE!</v>
      </c>
      <c r="AVZ14" s="24" t="e">
        <f t="shared" ref="AVZ14:AVZ77" si="544">AVU14*AVW14</f>
        <v>#VALUE!</v>
      </c>
      <c r="AWA14" s="24" t="e">
        <f t="shared" ref="AWA14:AWA77" si="545">AVU14*AVX14</f>
        <v>#VALUE!</v>
      </c>
      <c r="AWB14">
        <v>6.9131762087014002E-4</v>
      </c>
      <c r="AWC14" t="e">
        <f>bvarHC2</f>
        <v>#VALUE!</v>
      </c>
      <c r="AWD14" t="e">
        <f>cvarHC2</f>
        <v>#VALUE!</v>
      </c>
      <c r="AWE14" t="e">
        <f>mvarHC2</f>
        <v>#VALUE!</v>
      </c>
      <c r="AWF14" s="24" t="e">
        <f t="shared" ref="AWF14:AWF77" si="546">AWB14*AWC14</f>
        <v>#VALUE!</v>
      </c>
      <c r="AWG14" s="24" t="e">
        <f t="shared" ref="AWG14:AWG77" si="547">AWB14*AWD14</f>
        <v>#VALUE!</v>
      </c>
      <c r="AWH14" s="24" t="e">
        <f t="shared" ref="AWH14:AWH77" si="548">AWB14*AWE14</f>
        <v>#VALUE!</v>
      </c>
      <c r="AWI14">
        <v>2.8276030169338001E-5</v>
      </c>
      <c r="AWJ14" t="e">
        <f>bvarHC2</f>
        <v>#VALUE!</v>
      </c>
      <c r="AWK14" t="e">
        <f>cvarHC2</f>
        <v>#VALUE!</v>
      </c>
      <c r="AWL14" t="e">
        <f>mvarHC2</f>
        <v>#VALUE!</v>
      </c>
      <c r="AWM14" s="24" t="e">
        <f t="shared" ref="AWM14:AWM77" si="549">AWI14*AWJ14</f>
        <v>#VALUE!</v>
      </c>
      <c r="AWN14" s="24" t="e">
        <f t="shared" ref="AWN14:AWN77" si="550">AWI14*AWK14</f>
        <v>#VALUE!</v>
      </c>
      <c r="AWO14" s="24" t="e">
        <f t="shared" ref="AWO14:AWO77" si="551">AWI14*AWL14</f>
        <v>#VALUE!</v>
      </c>
      <c r="AWP14">
        <v>1.8791233772143999E-2</v>
      </c>
      <c r="AWQ14" t="e">
        <f>bvarHC2</f>
        <v>#VALUE!</v>
      </c>
      <c r="AWR14" t="e">
        <f>cvarHC2</f>
        <v>#VALUE!</v>
      </c>
      <c r="AWS14" t="e">
        <f>mvarHC2</f>
        <v>#VALUE!</v>
      </c>
      <c r="AWT14" s="24" t="e">
        <f t="shared" ref="AWT14:AWT77" si="552">AWP14*AWQ14</f>
        <v>#VALUE!</v>
      </c>
      <c r="AWU14" s="24" t="e">
        <f t="shared" ref="AWU14:AWU77" si="553">AWP14*AWR14</f>
        <v>#VALUE!</v>
      </c>
      <c r="AWV14" s="24" t="e">
        <f t="shared" ref="AWV14:AWV77" si="554">AWP14*AWS14</f>
        <v>#VALUE!</v>
      </c>
      <c r="AWW14">
        <v>3.7106343458567E-3</v>
      </c>
      <c r="AWX14" t="e">
        <f>bvarHC2</f>
        <v>#VALUE!</v>
      </c>
      <c r="AWY14" t="e">
        <f>cvarHC2</f>
        <v>#VALUE!</v>
      </c>
      <c r="AWZ14" t="e">
        <f>mvarHC2</f>
        <v>#VALUE!</v>
      </c>
      <c r="AXA14" s="24" t="e">
        <f t="shared" ref="AXA14:AXA77" si="555">AWW14*AWX14</f>
        <v>#VALUE!</v>
      </c>
      <c r="AXB14" s="24" t="e">
        <f t="shared" ref="AXB14:AXB77" si="556">AWW14*AWY14</f>
        <v>#VALUE!</v>
      </c>
      <c r="AXC14" s="24" t="e">
        <f t="shared" ref="AXC14:AXC77" si="557">AWW14*AWZ14</f>
        <v>#VALUE!</v>
      </c>
      <c r="AXD14">
        <v>6.7911040097699002E-4</v>
      </c>
      <c r="AXE14" t="e">
        <f>bvarHC2</f>
        <v>#VALUE!</v>
      </c>
      <c r="AXF14" t="e">
        <f>cvarHC2</f>
        <v>#VALUE!</v>
      </c>
      <c r="AXG14" t="e">
        <f>mvarHC2</f>
        <v>#VALUE!</v>
      </c>
      <c r="AXH14" s="24" t="e">
        <f t="shared" ref="AXH14:AXH77" si="558">AXD14*AXE14</f>
        <v>#VALUE!</v>
      </c>
      <c r="AXI14" s="24" t="e">
        <f t="shared" ref="AXI14:AXI77" si="559">AXD14*AXF14</f>
        <v>#VALUE!</v>
      </c>
      <c r="AXJ14" s="24" t="e">
        <f t="shared" ref="AXJ14:AXJ77" si="560">AXD14*AXG14</f>
        <v>#VALUE!</v>
      </c>
      <c r="AXK14">
        <v>1.598647063901E-2</v>
      </c>
      <c r="AXL14" t="e">
        <f>bvarHC2</f>
        <v>#VALUE!</v>
      </c>
      <c r="AXM14" t="e">
        <f>cvarHC2</f>
        <v>#VALUE!</v>
      </c>
      <c r="AXN14" t="e">
        <f>mvarHC2</f>
        <v>#VALUE!</v>
      </c>
      <c r="AXO14" s="24" t="e">
        <f t="shared" ref="AXO14:AXO77" si="561">AXK14*AXL14</f>
        <v>#VALUE!</v>
      </c>
      <c r="AXP14" s="24" t="e">
        <f t="shared" ref="AXP14:AXP77" si="562">AXK14*AXM14</f>
        <v>#VALUE!</v>
      </c>
      <c r="AXQ14" s="24" t="e">
        <f t="shared" ref="AXQ14:AXQ77" si="563">AXK14*AXN14</f>
        <v>#VALUE!</v>
      </c>
      <c r="AXR14">
        <v>3.3901243273796997E-2</v>
      </c>
      <c r="AXS14" t="e">
        <f>bvarHC2</f>
        <v>#VALUE!</v>
      </c>
      <c r="AXT14" t="e">
        <f>cvarHC2</f>
        <v>#VALUE!</v>
      </c>
      <c r="AXU14" t="e">
        <f>mvarHC2</f>
        <v>#VALUE!</v>
      </c>
      <c r="AXV14" s="24" t="e">
        <f t="shared" ref="AXV14:AXV77" si="564">AXR14*AXS14</f>
        <v>#VALUE!</v>
      </c>
      <c r="AXW14" s="24" t="e">
        <f t="shared" ref="AXW14:AXW77" si="565">AXR14*AXT14</f>
        <v>#VALUE!</v>
      </c>
      <c r="AXX14" s="24" t="e">
        <f t="shared" ref="AXX14:AXX77" si="566">AXR14*AXU14</f>
        <v>#VALUE!</v>
      </c>
      <c r="AXY14">
        <v>4.6531108895491E-4</v>
      </c>
      <c r="AXZ14" t="e">
        <f>bvarHC2</f>
        <v>#VALUE!</v>
      </c>
      <c r="AYA14" t="e">
        <f>cvarHC2</f>
        <v>#VALUE!</v>
      </c>
      <c r="AYB14" t="e">
        <f>mvarHC2</f>
        <v>#VALUE!</v>
      </c>
      <c r="AYC14" s="24" t="e">
        <f t="shared" ref="AYC14:AYC77" si="567">AXY14*AXZ14</f>
        <v>#VALUE!</v>
      </c>
      <c r="AYD14" s="24" t="e">
        <f t="shared" ref="AYD14:AYD77" si="568">AXY14*AYA14</f>
        <v>#VALUE!</v>
      </c>
      <c r="AYE14" s="24" t="e">
        <f t="shared" ref="AYE14:AYE77" si="569">AXY14*AYB14</f>
        <v>#VALUE!</v>
      </c>
      <c r="AYF14">
        <v>-1.1296278649919999E-3</v>
      </c>
      <c r="AYG14" t="e">
        <f>bvarHC2</f>
        <v>#VALUE!</v>
      </c>
      <c r="AYH14" t="e">
        <f>cvarHC2</f>
        <v>#VALUE!</v>
      </c>
      <c r="AYI14" t="e">
        <f>mvarHC2</f>
        <v>#VALUE!</v>
      </c>
      <c r="AYJ14" s="24" t="e">
        <f t="shared" ref="AYJ14:AYJ77" si="570">AYF14*AYG14</f>
        <v>#VALUE!</v>
      </c>
      <c r="AYK14" s="24" t="e">
        <f t="shared" ref="AYK14:AYK77" si="571">AYF14*AYH14</f>
        <v>#VALUE!</v>
      </c>
      <c r="AYL14" s="24" t="e">
        <f t="shared" ref="AYL14:AYL77" si="572">AYF14*AYI14</f>
        <v>#VALUE!</v>
      </c>
      <c r="AYM14">
        <v>2.6691192376385002E-3</v>
      </c>
      <c r="AYN14" t="e">
        <f>bvarHC2</f>
        <v>#VALUE!</v>
      </c>
      <c r="AYO14" t="e">
        <f>cvarHC2</f>
        <v>#VALUE!</v>
      </c>
      <c r="AYP14" t="e">
        <f>mvarHC2</f>
        <v>#VALUE!</v>
      </c>
      <c r="AYQ14" s="24" t="e">
        <f t="shared" ref="AYQ14:AYQ77" si="573">AYM14*AYN14</f>
        <v>#VALUE!</v>
      </c>
      <c r="AYR14" s="24" t="e">
        <f t="shared" ref="AYR14:AYR77" si="574">AYM14*AYO14</f>
        <v>#VALUE!</v>
      </c>
      <c r="AYS14" s="24" t="e">
        <f t="shared" ref="AYS14:AYS77" si="575">AYM14*AYP14</f>
        <v>#VALUE!</v>
      </c>
      <c r="AYT14">
        <v>4.7951569969553998E-5</v>
      </c>
      <c r="AYU14" t="e">
        <f>bvarHC2</f>
        <v>#VALUE!</v>
      </c>
      <c r="AYV14" t="e">
        <f>cvarHC2</f>
        <v>#VALUE!</v>
      </c>
      <c r="AYW14" t="e">
        <f>mvarHC2</f>
        <v>#VALUE!</v>
      </c>
      <c r="AYX14" s="24" t="e">
        <f t="shared" ref="AYX14:AYX77" si="576">AYT14*AYU14</f>
        <v>#VALUE!</v>
      </c>
      <c r="AYY14" s="24" t="e">
        <f t="shared" ref="AYY14:AYY77" si="577">AYT14*AYV14</f>
        <v>#VALUE!</v>
      </c>
      <c r="AYZ14" s="24" t="e">
        <f t="shared" ref="AYZ14:AYZ77" si="578">AYT14*AYW14</f>
        <v>#VALUE!</v>
      </c>
      <c r="AZA14">
        <v>0.13050550309848</v>
      </c>
      <c r="AZB14" t="e">
        <f>bvarHC2</f>
        <v>#VALUE!</v>
      </c>
      <c r="AZC14" t="e">
        <f>cvarHC2</f>
        <v>#VALUE!</v>
      </c>
      <c r="AZD14" t="e">
        <f>mvarHC2</f>
        <v>#VALUE!</v>
      </c>
      <c r="AZE14" s="24" t="e">
        <f t="shared" ref="AZE14:AZE77" si="579">AZA14*AZB14</f>
        <v>#VALUE!</v>
      </c>
      <c r="AZF14" s="24" t="e">
        <f t="shared" ref="AZF14:AZF77" si="580">AZA14*AZC14</f>
        <v>#VALUE!</v>
      </c>
      <c r="AZG14" s="24" t="e">
        <f t="shared" ref="AZG14:AZG77" si="581">AZA14*AZD14</f>
        <v>#VALUE!</v>
      </c>
      <c r="AZH14">
        <v>-7.9541280294123998E-4</v>
      </c>
      <c r="AZI14" t="e">
        <f>bvarHC2</f>
        <v>#VALUE!</v>
      </c>
      <c r="AZJ14" t="e">
        <f>cvarHC2</f>
        <v>#VALUE!</v>
      </c>
      <c r="AZK14" t="e">
        <f>mvarHC2</f>
        <v>#VALUE!</v>
      </c>
      <c r="AZL14" s="24" t="e">
        <f t="shared" ref="AZL14:AZL77" si="582">AZH14*AZI14</f>
        <v>#VALUE!</v>
      </c>
      <c r="AZM14" s="24" t="e">
        <f t="shared" ref="AZM14:AZM77" si="583">AZH14*AZJ14</f>
        <v>#VALUE!</v>
      </c>
      <c r="AZN14" s="24" t="e">
        <f t="shared" ref="AZN14:AZN77" si="584">AZH14*AZK14</f>
        <v>#VALUE!</v>
      </c>
      <c r="AZO14">
        <v>2.5978549715913001E-4</v>
      </c>
      <c r="AZP14" t="e">
        <f>bvarHC2</f>
        <v>#VALUE!</v>
      </c>
      <c r="AZQ14" t="e">
        <f>cvarHC2</f>
        <v>#VALUE!</v>
      </c>
      <c r="AZR14" t="e">
        <f>mvarHC2</f>
        <v>#VALUE!</v>
      </c>
      <c r="AZS14" s="24" t="e">
        <f t="shared" ref="AZS14:AZS77" si="585">AZO14*AZP14</f>
        <v>#VALUE!</v>
      </c>
      <c r="AZT14" s="24" t="e">
        <f t="shared" ref="AZT14:AZT77" si="586">AZO14*AZQ14</f>
        <v>#VALUE!</v>
      </c>
      <c r="AZU14" s="24" t="e">
        <f t="shared" ref="AZU14:AZU77" si="587">AZO14*AZR14</f>
        <v>#VALUE!</v>
      </c>
      <c r="AZV14">
        <v>4.3654130762498002E-2</v>
      </c>
      <c r="AZW14" t="e">
        <f>bvarHC2</f>
        <v>#VALUE!</v>
      </c>
      <c r="AZX14" t="e">
        <f>cvarHC2</f>
        <v>#VALUE!</v>
      </c>
      <c r="AZY14" t="e">
        <f>mvarHC2</f>
        <v>#VALUE!</v>
      </c>
      <c r="AZZ14" s="24" t="e">
        <f t="shared" ref="AZZ14:AZZ77" si="588">AZV14*AZW14</f>
        <v>#VALUE!</v>
      </c>
      <c r="BAA14" s="24" t="e">
        <f t="shared" ref="BAA14:BAA77" si="589">AZV14*AZX14</f>
        <v>#VALUE!</v>
      </c>
      <c r="BAB14" s="24" t="e">
        <f t="shared" ref="BAB14:BAB77" si="590">AZV14*AZY14</f>
        <v>#VALUE!</v>
      </c>
      <c r="BAC14">
        <v>1.3861487040578999E-3</v>
      </c>
      <c r="BAD14" t="e">
        <f>bvarHC2</f>
        <v>#VALUE!</v>
      </c>
      <c r="BAE14" t="e">
        <f>cvarHC2</f>
        <v>#VALUE!</v>
      </c>
      <c r="BAF14" t="e">
        <f>mvarHC2</f>
        <v>#VALUE!</v>
      </c>
      <c r="BAG14" s="24" t="e">
        <f t="shared" ref="BAG14:BAG77" si="591">BAC14*BAD14</f>
        <v>#VALUE!</v>
      </c>
      <c r="BAH14" s="24" t="e">
        <f t="shared" ref="BAH14:BAH77" si="592">BAC14*BAE14</f>
        <v>#VALUE!</v>
      </c>
      <c r="BAI14" s="24" t="e">
        <f t="shared" ref="BAI14:BAI77" si="593">BAC14*BAF14</f>
        <v>#VALUE!</v>
      </c>
      <c r="BAJ14">
        <v>7.0048340350267995E-4</v>
      </c>
      <c r="BAK14" t="e">
        <f>bvarHC2</f>
        <v>#VALUE!</v>
      </c>
      <c r="BAL14" t="e">
        <f>cvarHC2</f>
        <v>#VALUE!</v>
      </c>
      <c r="BAM14" t="e">
        <f>mvarHC2</f>
        <v>#VALUE!</v>
      </c>
      <c r="BAN14" s="24" t="e">
        <f t="shared" ref="BAN14:BAN77" si="594">BAJ14*BAK14</f>
        <v>#VALUE!</v>
      </c>
      <c r="BAO14" s="24" t="e">
        <f t="shared" ref="BAO14:BAO77" si="595">BAJ14*BAL14</f>
        <v>#VALUE!</v>
      </c>
      <c r="BAP14" s="24" t="e">
        <f t="shared" ref="BAP14:BAP77" si="596">BAJ14*BAM14</f>
        <v>#VALUE!</v>
      </c>
      <c r="BAQ14">
        <v>-8.5032192257569999E-4</v>
      </c>
      <c r="BAR14" t="e">
        <f>bvarHC2</f>
        <v>#VALUE!</v>
      </c>
      <c r="BAS14" t="e">
        <f>cvarHC2</f>
        <v>#VALUE!</v>
      </c>
      <c r="BAT14" t="e">
        <f>mvarHC2</f>
        <v>#VALUE!</v>
      </c>
      <c r="BAU14" s="24" t="e">
        <f t="shared" ref="BAU14:BAU77" si="597">BAQ14*BAR14</f>
        <v>#VALUE!</v>
      </c>
      <c r="BAV14" s="24" t="e">
        <f t="shared" ref="BAV14:BAV77" si="598">BAQ14*BAS14</f>
        <v>#VALUE!</v>
      </c>
      <c r="BAW14" s="24" t="e">
        <f t="shared" ref="BAW14:BAW77" si="599">BAQ14*BAT14</f>
        <v>#VALUE!</v>
      </c>
      <c r="BAX14">
        <v>7.2614528823784994E-5</v>
      </c>
      <c r="BAY14" t="e">
        <f>bvarHC2</f>
        <v>#VALUE!</v>
      </c>
      <c r="BAZ14" t="e">
        <f>cvarHC2</f>
        <v>#VALUE!</v>
      </c>
      <c r="BBA14" t="e">
        <f>mvarHC2</f>
        <v>#VALUE!</v>
      </c>
      <c r="BBB14" s="24" t="e">
        <f t="shared" ref="BBB14:BBB77" si="600">BAX14*BAY14</f>
        <v>#VALUE!</v>
      </c>
      <c r="BBC14" s="24" t="e">
        <f t="shared" ref="BBC14:BBC77" si="601">BAX14*BAZ14</f>
        <v>#VALUE!</v>
      </c>
      <c r="BBD14" s="24" t="e">
        <f t="shared" ref="BBD14:BBD77" si="602">BAX14*BBA14</f>
        <v>#VALUE!</v>
      </c>
      <c r="BBE14">
        <v>7.0961827794399E-5</v>
      </c>
      <c r="BBF14" t="e">
        <f>bvarHC2</f>
        <v>#VALUE!</v>
      </c>
      <c r="BBG14" t="e">
        <f>cvarHC2</f>
        <v>#VALUE!</v>
      </c>
      <c r="BBH14" t="e">
        <f>mvarHC2</f>
        <v>#VALUE!</v>
      </c>
      <c r="BBI14" s="24" t="e">
        <f t="shared" ref="BBI14:BBI77" si="603">BBE14*BBF14</f>
        <v>#VALUE!</v>
      </c>
      <c r="BBJ14" s="24" t="e">
        <f t="shared" ref="BBJ14:BBJ77" si="604">BBE14*BBG14</f>
        <v>#VALUE!</v>
      </c>
      <c r="BBK14" s="24" t="e">
        <f t="shared" ref="BBK14:BBK77" si="605">BBE14*BBH14</f>
        <v>#VALUE!</v>
      </c>
      <c r="BBL14">
        <v>-1.3812770804778E-3</v>
      </c>
      <c r="BBM14" t="e">
        <f>bvarHC2</f>
        <v>#VALUE!</v>
      </c>
      <c r="BBN14" t="e">
        <f>cvarHC2</f>
        <v>#VALUE!</v>
      </c>
      <c r="BBO14" t="e">
        <f>mvarHC2</f>
        <v>#VALUE!</v>
      </c>
      <c r="BBP14" s="24" t="e">
        <f t="shared" ref="BBP14:BBP77" si="606">BBL14*BBM14</f>
        <v>#VALUE!</v>
      </c>
      <c r="BBQ14" s="24" t="e">
        <f t="shared" ref="BBQ14:BBQ77" si="607">BBL14*BBN14</f>
        <v>#VALUE!</v>
      </c>
      <c r="BBR14" s="24" t="e">
        <f t="shared" ref="BBR14:BBR77" si="608">BBL14*BBO14</f>
        <v>#VALUE!</v>
      </c>
      <c r="BBS14">
        <v>3.1253508503865002E-4</v>
      </c>
      <c r="BBT14" t="e">
        <f>bvarHC2</f>
        <v>#VALUE!</v>
      </c>
      <c r="BBU14" t="e">
        <f>cvarHC2</f>
        <v>#VALUE!</v>
      </c>
      <c r="BBV14" t="e">
        <f>mvarHC2</f>
        <v>#VALUE!</v>
      </c>
      <c r="BBW14" s="24" t="e">
        <f t="shared" ref="BBW14:BBW77" si="609">BBS14*BBT14</f>
        <v>#VALUE!</v>
      </c>
      <c r="BBX14" s="24" t="e">
        <f t="shared" ref="BBX14:BBX77" si="610">BBS14*BBU14</f>
        <v>#VALUE!</v>
      </c>
      <c r="BBY14" s="24" t="e">
        <f t="shared" ref="BBY14:BBY77" si="611">BBS14*BBV14</f>
        <v>#VALUE!</v>
      </c>
      <c r="BBZ14">
        <v>7.5143613859959E-4</v>
      </c>
      <c r="BCA14" t="e">
        <f>bvarHC2</f>
        <v>#VALUE!</v>
      </c>
      <c r="BCB14" t="e">
        <f>cvarHC2</f>
        <v>#VALUE!</v>
      </c>
      <c r="BCC14" t="e">
        <f>mvarHC2</f>
        <v>#VALUE!</v>
      </c>
      <c r="BCD14" s="24" t="e">
        <f t="shared" ref="BCD14:BCD77" si="612">BBZ14*BCA14</f>
        <v>#VALUE!</v>
      </c>
      <c r="BCE14" s="24" t="e">
        <f t="shared" ref="BCE14:BCE77" si="613">BBZ14*BCB14</f>
        <v>#VALUE!</v>
      </c>
      <c r="BCF14" s="24" t="e">
        <f t="shared" ref="BCF14:BCF77" si="614">BBZ14*BCC14</f>
        <v>#VALUE!</v>
      </c>
      <c r="BCG14">
        <v>-4.4328358599584001E-4</v>
      </c>
      <c r="BCH14" t="e">
        <f>bvarHC2</f>
        <v>#VALUE!</v>
      </c>
      <c r="BCI14" t="e">
        <f>cvarHC2</f>
        <v>#VALUE!</v>
      </c>
      <c r="BCJ14" t="e">
        <f>mvarHC2</f>
        <v>#VALUE!</v>
      </c>
      <c r="BCK14" s="24" t="e">
        <f t="shared" ref="BCK14:BCK77" si="615">BCG14*BCH14</f>
        <v>#VALUE!</v>
      </c>
      <c r="BCL14" s="24" t="e">
        <f t="shared" ref="BCL14:BCL77" si="616">BCG14*BCI14</f>
        <v>#VALUE!</v>
      </c>
      <c r="BCM14" s="24" t="e">
        <f t="shared" ref="BCM14:BCM77" si="617">BCG14*BCJ14</f>
        <v>#VALUE!</v>
      </c>
      <c r="BCN14">
        <v>1.2259488061706E-3</v>
      </c>
      <c r="BCO14" t="e">
        <f>bvarHC2</f>
        <v>#VALUE!</v>
      </c>
      <c r="BCP14" t="e">
        <f>cvarHC2</f>
        <v>#VALUE!</v>
      </c>
      <c r="BCQ14" t="e">
        <f>mvarHC2</f>
        <v>#VALUE!</v>
      </c>
      <c r="BCR14" s="24" t="e">
        <f t="shared" ref="BCR14:BCR77" si="618">BCN14*BCO14</f>
        <v>#VALUE!</v>
      </c>
      <c r="BCS14" s="24" t="e">
        <f t="shared" ref="BCS14:BCS77" si="619">BCN14*BCP14</f>
        <v>#VALUE!</v>
      </c>
      <c r="BCT14" s="24" t="e">
        <f t="shared" ref="BCT14:BCT77" si="620">BCN14*BCQ14</f>
        <v>#VALUE!</v>
      </c>
      <c r="BCU14">
        <v>1.384806274484E-4</v>
      </c>
      <c r="BCV14" t="e">
        <f>bvarHC2</f>
        <v>#VALUE!</v>
      </c>
      <c r="BCW14" t="e">
        <f>cvarHC2</f>
        <v>#VALUE!</v>
      </c>
      <c r="BCX14" t="e">
        <f>mvarHC2</f>
        <v>#VALUE!</v>
      </c>
      <c r="BCY14" s="24" t="e">
        <f t="shared" ref="BCY14:BCY77" si="621">BCU14*BCV14</f>
        <v>#VALUE!</v>
      </c>
      <c r="BCZ14" s="24" t="e">
        <f t="shared" ref="BCZ14:BCZ77" si="622">BCU14*BCW14</f>
        <v>#VALUE!</v>
      </c>
      <c r="BDA14" s="24" t="e">
        <f t="shared" ref="BDA14:BDA77" si="623">BCU14*BCX14</f>
        <v>#VALUE!</v>
      </c>
      <c r="BDB14">
        <v>-2.1273461458695998E-3</v>
      </c>
      <c r="BDC14" t="e">
        <f>bvarHC2</f>
        <v>#VALUE!</v>
      </c>
      <c r="BDD14" t="e">
        <f>cvarHC2</f>
        <v>#VALUE!</v>
      </c>
      <c r="BDE14" t="e">
        <f>mvarHC2</f>
        <v>#VALUE!</v>
      </c>
      <c r="BDF14" s="24" t="e">
        <f t="shared" ref="BDF14:BDF77" si="624">BDB14*BDC14</f>
        <v>#VALUE!</v>
      </c>
      <c r="BDG14" s="24" t="e">
        <f t="shared" ref="BDG14:BDG77" si="625">BDB14*BDD14</f>
        <v>#VALUE!</v>
      </c>
      <c r="BDH14" s="24" t="e">
        <f t="shared" ref="BDH14:BDH77" si="626">BDB14*BDE14</f>
        <v>#VALUE!</v>
      </c>
      <c r="BDI14">
        <v>2.5793276695535998E-3</v>
      </c>
      <c r="BDJ14" t="e">
        <f>bvarHC2</f>
        <v>#VALUE!</v>
      </c>
      <c r="BDK14" t="e">
        <f>cvarHC2</f>
        <v>#VALUE!</v>
      </c>
      <c r="BDL14" t="e">
        <f>mvarHC2</f>
        <v>#VALUE!</v>
      </c>
      <c r="BDM14" s="24" t="e">
        <f t="shared" ref="BDM14:BDM77" si="627">BDI14*BDJ14</f>
        <v>#VALUE!</v>
      </c>
      <c r="BDN14" s="24" t="e">
        <f t="shared" ref="BDN14:BDN77" si="628">BDI14*BDK14</f>
        <v>#VALUE!</v>
      </c>
      <c r="BDO14" s="24" t="e">
        <f t="shared" ref="BDO14:BDO77" si="629">BDI14*BDL14</f>
        <v>#VALUE!</v>
      </c>
      <c r="BDP14">
        <v>2.0790974421863999E-4</v>
      </c>
      <c r="BDQ14" t="e">
        <f>bvarHC2</f>
        <v>#VALUE!</v>
      </c>
      <c r="BDR14" t="e">
        <f>cvarHC2</f>
        <v>#VALUE!</v>
      </c>
      <c r="BDS14" t="e">
        <f>mvarHC2</f>
        <v>#VALUE!</v>
      </c>
      <c r="BDT14" s="24" t="e">
        <f t="shared" ref="BDT14:BDT77" si="630">BDP14*BDQ14</f>
        <v>#VALUE!</v>
      </c>
      <c r="BDU14" s="24" t="e">
        <f t="shared" ref="BDU14:BDU77" si="631">BDP14*BDR14</f>
        <v>#VALUE!</v>
      </c>
      <c r="BDV14" s="24" t="e">
        <f t="shared" ref="BDV14:BDV77" si="632">BDP14*BDS14</f>
        <v>#VALUE!</v>
      </c>
      <c r="BDW14">
        <v>-6.5388123676165004E-5</v>
      </c>
      <c r="BDX14" t="e">
        <f>bvarHC2</f>
        <v>#VALUE!</v>
      </c>
      <c r="BDY14" t="e">
        <f>cvarHC2</f>
        <v>#VALUE!</v>
      </c>
      <c r="BDZ14" t="e">
        <f>mvarHC2</f>
        <v>#VALUE!</v>
      </c>
      <c r="BEA14" s="24" t="e">
        <f t="shared" ref="BEA14:BEA77" si="633">BDW14*BDX14</f>
        <v>#VALUE!</v>
      </c>
      <c r="BEB14" s="24" t="e">
        <f t="shared" ref="BEB14:BEB77" si="634">BDW14*BDY14</f>
        <v>#VALUE!</v>
      </c>
      <c r="BEC14" s="24" t="e">
        <f t="shared" ref="BEC14:BEC77" si="635">BDW14*BDZ14</f>
        <v>#VALUE!</v>
      </c>
      <c r="BED14">
        <v>3.1375299988389997E-2</v>
      </c>
      <c r="BEE14" t="e">
        <f>bvarHC2</f>
        <v>#VALUE!</v>
      </c>
      <c r="BEF14" t="e">
        <f>cvarHC2</f>
        <v>#VALUE!</v>
      </c>
      <c r="BEG14" t="e">
        <f>mvarHC2</f>
        <v>#VALUE!</v>
      </c>
      <c r="BEH14" s="24" t="e">
        <f t="shared" ref="BEH14:BEH77" si="636">BED14*BEE14</f>
        <v>#VALUE!</v>
      </c>
      <c r="BEI14" s="24" t="e">
        <f t="shared" ref="BEI14:BEI77" si="637">BED14*BEF14</f>
        <v>#VALUE!</v>
      </c>
      <c r="BEJ14" s="24" t="e">
        <f t="shared" ref="BEJ14:BEJ77" si="638">BED14*BEG14</f>
        <v>#VALUE!</v>
      </c>
      <c r="BEK14">
        <v>1.7136613452551001E-4</v>
      </c>
      <c r="BEL14" t="e">
        <f>bvarHC2</f>
        <v>#VALUE!</v>
      </c>
      <c r="BEM14" t="e">
        <f>cvarHC2</f>
        <v>#VALUE!</v>
      </c>
      <c r="BEN14" t="e">
        <f>mvarHC2</f>
        <v>#VALUE!</v>
      </c>
      <c r="BEO14" s="24" t="e">
        <f t="shared" ref="BEO14:BEO77" si="639">BEK14*BEL14</f>
        <v>#VALUE!</v>
      </c>
      <c r="BEP14" s="24" t="e">
        <f t="shared" ref="BEP14:BEP77" si="640">BEK14*BEM14</f>
        <v>#VALUE!</v>
      </c>
      <c r="BEQ14" s="24" t="e">
        <f t="shared" ref="BEQ14:BEQ77" si="641">BEK14*BEN14</f>
        <v>#VALUE!</v>
      </c>
      <c r="BER14">
        <v>5.5322077144254996E-3</v>
      </c>
      <c r="BES14" t="e">
        <f>bvarHC2</f>
        <v>#VALUE!</v>
      </c>
      <c r="BET14" t="e">
        <f>cvarHC2</f>
        <v>#VALUE!</v>
      </c>
      <c r="BEU14" t="e">
        <f>mvarHC2</f>
        <v>#VALUE!</v>
      </c>
      <c r="BEV14" s="24" t="e">
        <f t="shared" ref="BEV14:BEV77" si="642">BER14*BES14</f>
        <v>#VALUE!</v>
      </c>
      <c r="BEW14" s="24" t="e">
        <f t="shared" ref="BEW14:BEW77" si="643">BER14*BET14</f>
        <v>#VALUE!</v>
      </c>
      <c r="BEX14" s="24" t="e">
        <f t="shared" ref="BEX14:BEX77" si="644">BER14*BEU14</f>
        <v>#VALUE!</v>
      </c>
      <c r="BEY14">
        <v>1.0226943532732E-3</v>
      </c>
      <c r="BEZ14" t="e">
        <f>bvarHC2</f>
        <v>#VALUE!</v>
      </c>
      <c r="BFA14" t="e">
        <f>cvarHC2</f>
        <v>#VALUE!</v>
      </c>
      <c r="BFB14" t="e">
        <f>mvarHC2</f>
        <v>#VALUE!</v>
      </c>
      <c r="BFC14" s="24" t="e">
        <f t="shared" ref="BFC14:BFC77" si="645">BEY14*BEZ14</f>
        <v>#VALUE!</v>
      </c>
      <c r="BFD14" s="24" t="e">
        <f t="shared" ref="BFD14:BFD77" si="646">BEY14*BFA14</f>
        <v>#VALUE!</v>
      </c>
      <c r="BFE14" s="24" t="e">
        <f t="shared" ref="BFE14:BFE77" si="647">BEY14*BFB14</f>
        <v>#VALUE!</v>
      </c>
      <c r="BFF14">
        <v>5.1447299365588997E-4</v>
      </c>
      <c r="BFG14" t="e">
        <f>bvarHC2</f>
        <v>#VALUE!</v>
      </c>
      <c r="BFH14" t="e">
        <f>cvarHC2</f>
        <v>#VALUE!</v>
      </c>
      <c r="BFI14" t="e">
        <f>mvarHC2</f>
        <v>#VALUE!</v>
      </c>
      <c r="BFJ14" s="24" t="e">
        <f t="shared" ref="BFJ14:BFJ77" si="648">BFF14*BFG14</f>
        <v>#VALUE!</v>
      </c>
      <c r="BFK14" s="24" t="e">
        <f t="shared" ref="BFK14:BFK77" si="649">BFF14*BFH14</f>
        <v>#VALUE!</v>
      </c>
      <c r="BFL14" s="24" t="e">
        <f t="shared" ref="BFL14:BFL77" si="650">BFF14*BFI14</f>
        <v>#VALUE!</v>
      </c>
      <c r="BFM14">
        <v>-1.1406464400516E-4</v>
      </c>
      <c r="BFN14" t="e">
        <f>bvarHC2</f>
        <v>#VALUE!</v>
      </c>
      <c r="BFO14" t="e">
        <f>cvarHC2</f>
        <v>#VALUE!</v>
      </c>
      <c r="BFP14" t="e">
        <f>mvarHC2</f>
        <v>#VALUE!</v>
      </c>
      <c r="BFQ14" s="24" t="e">
        <f t="shared" ref="BFQ14:BFQ77" si="651">BFM14*BFN14</f>
        <v>#VALUE!</v>
      </c>
      <c r="BFR14" s="24" t="e">
        <f t="shared" ref="BFR14:BFR77" si="652">BFM14*BFO14</f>
        <v>#VALUE!</v>
      </c>
      <c r="BFS14" s="24" t="e">
        <f t="shared" ref="BFS14:BFS77" si="653">BFM14*BFP14</f>
        <v>#VALUE!</v>
      </c>
      <c r="BFT14">
        <v>8.5324911840002995E-4</v>
      </c>
      <c r="BFU14" t="e">
        <f>bvarHC2</f>
        <v>#VALUE!</v>
      </c>
      <c r="BFV14" t="e">
        <f>cvarHC2</f>
        <v>#VALUE!</v>
      </c>
      <c r="BFW14" t="e">
        <f>mvarHC2</f>
        <v>#VALUE!</v>
      </c>
      <c r="BFX14" s="24" t="e">
        <f t="shared" ref="BFX14:BFX77" si="654">BFT14*BFU14</f>
        <v>#VALUE!</v>
      </c>
      <c r="BFY14" s="24" t="e">
        <f t="shared" ref="BFY14:BFY77" si="655">BFT14*BFV14</f>
        <v>#VALUE!</v>
      </c>
      <c r="BFZ14" s="24" t="e">
        <f t="shared" ref="BFZ14:BFZ77" si="656">BFT14*BFW14</f>
        <v>#VALUE!</v>
      </c>
      <c r="BGA14">
        <v>1.7511629603873001E-6</v>
      </c>
      <c r="BGB14" t="e">
        <f>bvarHC2</f>
        <v>#VALUE!</v>
      </c>
      <c r="BGC14" t="e">
        <f>cvarHC2</f>
        <v>#VALUE!</v>
      </c>
      <c r="BGD14" t="e">
        <f>mvarHC2</f>
        <v>#VALUE!</v>
      </c>
      <c r="BGE14" s="24" t="e">
        <f t="shared" ref="BGE14:BGE77" si="657">BGA14*BGB14</f>
        <v>#VALUE!</v>
      </c>
      <c r="BGF14" s="24" t="e">
        <f t="shared" ref="BGF14:BGF77" si="658">BGA14*BGC14</f>
        <v>#VALUE!</v>
      </c>
      <c r="BGG14" s="24" t="e">
        <f t="shared" ref="BGG14:BGG77" si="659">BGA14*BGD14</f>
        <v>#VALUE!</v>
      </c>
      <c r="BGH14">
        <v>6.4702897158168003E-4</v>
      </c>
      <c r="BGI14" t="e">
        <f>bvarHC2</f>
        <v>#VALUE!</v>
      </c>
      <c r="BGJ14" t="e">
        <f>cvarHC2</f>
        <v>#VALUE!</v>
      </c>
      <c r="BGK14" t="e">
        <f>mvarHC2</f>
        <v>#VALUE!</v>
      </c>
      <c r="BGL14" s="24" t="e">
        <f t="shared" ref="BGL14:BGL77" si="660">BGH14*BGI14</f>
        <v>#VALUE!</v>
      </c>
      <c r="BGM14" s="24" t="e">
        <f t="shared" ref="BGM14:BGM77" si="661">BGH14*BGJ14</f>
        <v>#VALUE!</v>
      </c>
      <c r="BGN14" s="24" t="e">
        <f t="shared" ref="BGN14:BGN77" si="662">BGH14*BGK14</f>
        <v>#VALUE!</v>
      </c>
      <c r="BGO14">
        <v>1.9476710283100999E-3</v>
      </c>
      <c r="BGP14" t="e">
        <f>bvarHC2</f>
        <v>#VALUE!</v>
      </c>
      <c r="BGQ14" t="e">
        <f>cvarHC2</f>
        <v>#VALUE!</v>
      </c>
      <c r="BGR14" t="e">
        <f>mvarHC2</f>
        <v>#VALUE!</v>
      </c>
      <c r="BGS14" s="24" t="e">
        <f t="shared" ref="BGS14:BGS77" si="663">BGO14*BGP14</f>
        <v>#VALUE!</v>
      </c>
      <c r="BGT14" s="24" t="e">
        <f t="shared" ref="BGT14:BGT77" si="664">BGO14*BGQ14</f>
        <v>#VALUE!</v>
      </c>
      <c r="BGU14" s="24" t="e">
        <f t="shared" ref="BGU14:BGU77" si="665">BGO14*BGR14</f>
        <v>#VALUE!</v>
      </c>
      <c r="BGV14">
        <v>2.9835078593115E-7</v>
      </c>
      <c r="BGW14" t="e">
        <f>bvarHC2</f>
        <v>#VALUE!</v>
      </c>
      <c r="BGX14" t="e">
        <f>cvarHC2</f>
        <v>#VALUE!</v>
      </c>
      <c r="BGY14" t="e">
        <f>mvarHC2</f>
        <v>#VALUE!</v>
      </c>
      <c r="BGZ14" s="24" t="e">
        <f t="shared" ref="BGZ14:BGZ77" si="666">BGV14*BGW14</f>
        <v>#VALUE!</v>
      </c>
      <c r="BHA14" s="24" t="e">
        <f t="shared" ref="BHA14:BHA77" si="667">BGV14*BGX14</f>
        <v>#VALUE!</v>
      </c>
      <c r="BHB14" s="24" t="e">
        <f t="shared" ref="BHB14:BHB77" si="668">BGV14*BGY14</f>
        <v>#VALUE!</v>
      </c>
      <c r="BHC14">
        <v>5.2579150476493998E-4</v>
      </c>
      <c r="BHD14" t="e">
        <f>bvarHC2</f>
        <v>#VALUE!</v>
      </c>
      <c r="BHE14" t="e">
        <f>cvarHC2</f>
        <v>#VALUE!</v>
      </c>
      <c r="BHF14" t="e">
        <f>mvarHC2</f>
        <v>#VALUE!</v>
      </c>
      <c r="BHG14" s="24" t="e">
        <f t="shared" ref="BHG14:BHG77" si="669">BHC14*BHD14</f>
        <v>#VALUE!</v>
      </c>
      <c r="BHH14" s="24" t="e">
        <f t="shared" ref="BHH14:BHH77" si="670">BHC14*BHE14</f>
        <v>#VALUE!</v>
      </c>
      <c r="BHI14" s="24" t="e">
        <f t="shared" ref="BHI14:BHI77" si="671">BHC14*BHF14</f>
        <v>#VALUE!</v>
      </c>
      <c r="BHJ14">
        <v>8.4743605474479E-4</v>
      </c>
      <c r="BHK14" t="e">
        <f>bvarHC2</f>
        <v>#VALUE!</v>
      </c>
      <c r="BHL14" t="e">
        <f>cvarHC2</f>
        <v>#VALUE!</v>
      </c>
      <c r="BHM14" t="e">
        <f>mvarHC2</f>
        <v>#VALUE!</v>
      </c>
      <c r="BHN14" s="24" t="e">
        <f t="shared" ref="BHN14:BHN77" si="672">BHJ14*BHK14</f>
        <v>#VALUE!</v>
      </c>
      <c r="BHO14" s="24" t="e">
        <f t="shared" ref="BHO14:BHO77" si="673">BHJ14*BHL14</f>
        <v>#VALUE!</v>
      </c>
      <c r="BHP14" s="24" t="e">
        <f t="shared" ref="BHP14:BHP77" si="674">BHJ14*BHM14</f>
        <v>#VALUE!</v>
      </c>
      <c r="BHQ14">
        <v>2.0808047979470001E-7</v>
      </c>
      <c r="BHR14" t="e">
        <f>bvarHC2</f>
        <v>#VALUE!</v>
      </c>
      <c r="BHS14" t="e">
        <f>cvarHC2</f>
        <v>#VALUE!</v>
      </c>
      <c r="BHT14" t="e">
        <f>mvarHC2</f>
        <v>#VALUE!</v>
      </c>
      <c r="BHU14" s="24" t="e">
        <f t="shared" ref="BHU14:BHU77" si="675">BHQ14*BHR14</f>
        <v>#VALUE!</v>
      </c>
      <c r="BHV14" s="24" t="e">
        <f t="shared" ref="BHV14:BHV77" si="676">BHQ14*BHS14</f>
        <v>#VALUE!</v>
      </c>
      <c r="BHW14" s="24" t="e">
        <f t="shared" ref="BHW14:BHW77" si="677">BHQ14*BHT14</f>
        <v>#VALUE!</v>
      </c>
      <c r="BHX14">
        <v>8.4157807023254997E-4</v>
      </c>
      <c r="BHY14" t="e">
        <f>bvarHC2</f>
        <v>#VALUE!</v>
      </c>
      <c r="BHZ14" t="e">
        <f>cvarHC2</f>
        <v>#VALUE!</v>
      </c>
      <c r="BIA14" t="e">
        <f>mvarHC2</f>
        <v>#VALUE!</v>
      </c>
      <c r="BIB14" s="24" t="e">
        <f t="shared" ref="BIB14:BIB77" si="678">BHX14*BHY14</f>
        <v>#VALUE!</v>
      </c>
      <c r="BIC14" s="24" t="e">
        <f t="shared" ref="BIC14:BIC77" si="679">BHX14*BHZ14</f>
        <v>#VALUE!</v>
      </c>
      <c r="BID14" s="24" t="e">
        <f t="shared" ref="BID14:BID77" si="680">BHX14*BIA14</f>
        <v>#VALUE!</v>
      </c>
      <c r="BIE14">
        <v>2.9653625393589E-3</v>
      </c>
      <c r="BIF14" t="e">
        <f>bvarHC2</f>
        <v>#VALUE!</v>
      </c>
      <c r="BIG14" t="e">
        <f>cvarHC2</f>
        <v>#VALUE!</v>
      </c>
      <c r="BIH14" t="e">
        <f>mvarHC2</f>
        <v>#VALUE!</v>
      </c>
      <c r="BII14" s="24" t="e">
        <f t="shared" ref="BII14:BII77" si="681">BIE14*BIF14</f>
        <v>#VALUE!</v>
      </c>
      <c r="BIJ14" s="24" t="e">
        <f t="shared" ref="BIJ14:BIJ77" si="682">BIE14*BIG14</f>
        <v>#VALUE!</v>
      </c>
      <c r="BIK14" s="24" t="e">
        <f t="shared" ref="BIK14:BIK77" si="683">BIE14*BIH14</f>
        <v>#VALUE!</v>
      </c>
      <c r="BIL14">
        <v>4.6606964420847002E-7</v>
      </c>
      <c r="BIM14" t="e">
        <f>bvarHC2</f>
        <v>#VALUE!</v>
      </c>
      <c r="BIN14" t="e">
        <f>cvarHC2</f>
        <v>#VALUE!</v>
      </c>
      <c r="BIO14" t="e">
        <f>mvarHC2</f>
        <v>#VALUE!</v>
      </c>
      <c r="BIP14" s="24" t="e">
        <f t="shared" ref="BIP14:BIP77" si="684">BIL14*BIM14</f>
        <v>#VALUE!</v>
      </c>
      <c r="BIQ14" s="24" t="e">
        <f t="shared" ref="BIQ14:BIQ77" si="685">BIL14*BIN14</f>
        <v>#VALUE!</v>
      </c>
      <c r="BIR14" s="24" t="e">
        <f t="shared" ref="BIR14:BIR77" si="686">BIL14*BIO14</f>
        <v>#VALUE!</v>
      </c>
      <c r="BIS14">
        <v>5.3552579876954001E-4</v>
      </c>
      <c r="BIT14" t="e">
        <f>bvarHC2</f>
        <v>#VALUE!</v>
      </c>
      <c r="BIU14" t="e">
        <f>cvarHC2</f>
        <v>#VALUE!</v>
      </c>
      <c r="BIV14" t="e">
        <f>mvarHC2</f>
        <v>#VALUE!</v>
      </c>
      <c r="BIW14" s="24" t="e">
        <f t="shared" ref="BIW14:BIW77" si="687">BIS14*BIT14</f>
        <v>#VALUE!</v>
      </c>
      <c r="BIX14" s="24" t="e">
        <f t="shared" ref="BIX14:BIX77" si="688">BIS14*BIU14</f>
        <v>#VALUE!</v>
      </c>
      <c r="BIY14" s="24" t="e">
        <f t="shared" ref="BIY14:BIY77" si="689">BIS14*BIV14</f>
        <v>#VALUE!</v>
      </c>
      <c r="BIZ14">
        <v>-7.1291880397466006E-2</v>
      </c>
      <c r="BJA14" t="e">
        <f>bvarHC2</f>
        <v>#VALUE!</v>
      </c>
      <c r="BJB14" t="e">
        <f>cvarHC2</f>
        <v>#VALUE!</v>
      </c>
      <c r="BJC14" t="e">
        <f>mvarHC2</f>
        <v>#VALUE!</v>
      </c>
      <c r="BJD14" s="24" t="e">
        <f t="shared" ref="BJD14:BJD77" si="690">BIZ14*BJA14</f>
        <v>#VALUE!</v>
      </c>
      <c r="BJE14" s="24" t="e">
        <f t="shared" ref="BJE14:BJE77" si="691">BIZ14*BJB14</f>
        <v>#VALUE!</v>
      </c>
      <c r="BJF14" s="24" t="e">
        <f t="shared" ref="BJF14:BJF77" si="692">BIZ14*BJC14</f>
        <v>#VALUE!</v>
      </c>
      <c r="BJG14">
        <v>4.4751160586823003E-8</v>
      </c>
      <c r="BJH14" t="e">
        <f>bvarHC2</f>
        <v>#VALUE!</v>
      </c>
      <c r="BJI14" t="e">
        <f>cvarHC2</f>
        <v>#VALUE!</v>
      </c>
      <c r="BJJ14" t="e">
        <f>mvarHC2</f>
        <v>#VALUE!</v>
      </c>
      <c r="BJK14" s="24" t="e">
        <f t="shared" ref="BJK14:BJK77" si="693">BJG14*BJH14</f>
        <v>#VALUE!</v>
      </c>
      <c r="BJL14" s="24" t="e">
        <f t="shared" ref="BJL14:BJL77" si="694">BJG14*BJI14</f>
        <v>#VALUE!</v>
      </c>
      <c r="BJM14" s="24" t="e">
        <f t="shared" ref="BJM14:BJM77" si="695">BJG14*BJJ14</f>
        <v>#VALUE!</v>
      </c>
      <c r="BJN14">
        <v>7.3586158756513997E-4</v>
      </c>
      <c r="BJO14" t="e">
        <f>bvarHC2</f>
        <v>#VALUE!</v>
      </c>
      <c r="BJP14" t="e">
        <f>cvarHC2</f>
        <v>#VALUE!</v>
      </c>
      <c r="BJQ14" t="e">
        <f>mvarHC2</f>
        <v>#VALUE!</v>
      </c>
      <c r="BJR14" s="24" t="e">
        <f t="shared" ref="BJR14:BJR77" si="696">BJN14*BJO14</f>
        <v>#VALUE!</v>
      </c>
      <c r="BJS14" s="24" t="e">
        <f t="shared" ref="BJS14:BJS77" si="697">BJN14*BJP14</f>
        <v>#VALUE!</v>
      </c>
      <c r="BJT14" s="24" t="e">
        <f t="shared" ref="BJT14:BJT77" si="698">BJN14*BJQ14</f>
        <v>#VALUE!</v>
      </c>
      <c r="BJU14">
        <v>-2.4219060299828999E-2</v>
      </c>
      <c r="BJV14" t="e">
        <f>bvarHC2</f>
        <v>#VALUE!</v>
      </c>
      <c r="BJW14" t="e">
        <f>cvarHC2</f>
        <v>#VALUE!</v>
      </c>
      <c r="BJX14" t="e">
        <f>mvarHC2</f>
        <v>#VALUE!</v>
      </c>
      <c r="BJY14" s="24" t="e">
        <f t="shared" ref="BJY14:BJY77" si="699">BJU14*BJV14</f>
        <v>#VALUE!</v>
      </c>
      <c r="BJZ14" s="24" t="e">
        <f t="shared" ref="BJZ14:BJZ77" si="700">BJU14*BJW14</f>
        <v>#VALUE!</v>
      </c>
      <c r="BKA14" s="24" t="e">
        <f t="shared" ref="BKA14:BKA77" si="701">BJU14*BJX14</f>
        <v>#VALUE!</v>
      </c>
      <c r="BKB14">
        <v>2.6987425005339E-7</v>
      </c>
      <c r="BKC14" t="e">
        <f>bvarHC2</f>
        <v>#VALUE!</v>
      </c>
      <c r="BKD14" t="e">
        <f>cvarHC2</f>
        <v>#VALUE!</v>
      </c>
      <c r="BKE14" t="e">
        <f>mvarHC2</f>
        <v>#VALUE!</v>
      </c>
      <c r="BKF14" s="24" t="e">
        <f t="shared" ref="BKF14:BKF77" si="702">BKB14*BKC14</f>
        <v>#VALUE!</v>
      </c>
      <c r="BKG14" s="24" t="e">
        <f t="shared" ref="BKG14:BKG77" si="703">BKB14*BKD14</f>
        <v>#VALUE!</v>
      </c>
      <c r="BKH14" s="24" t="e">
        <f t="shared" ref="BKH14:BKH77" si="704">BKB14*BKE14</f>
        <v>#VALUE!</v>
      </c>
      <c r="BKI14">
        <v>4.9758682811116997E-4</v>
      </c>
      <c r="BKJ14" t="e">
        <f>bvarHC2</f>
        <v>#VALUE!</v>
      </c>
      <c r="BKK14" t="e">
        <f>cvarHC2</f>
        <v>#VALUE!</v>
      </c>
      <c r="BKL14" t="e">
        <f>mvarHC2</f>
        <v>#VALUE!</v>
      </c>
      <c r="BKM14" s="24" t="e">
        <f t="shared" ref="BKM14:BKM77" si="705">BKI14*BKJ14</f>
        <v>#VALUE!</v>
      </c>
      <c r="BKN14" s="24" t="e">
        <f t="shared" ref="BKN14:BKN77" si="706">BKI14*BKK14</f>
        <v>#VALUE!</v>
      </c>
      <c r="BKO14" s="24" t="e">
        <f t="shared" ref="BKO14:BKO77" si="707">BKI14*BKL14</f>
        <v>#VALUE!</v>
      </c>
      <c r="BKP14">
        <v>-6.1788290590794999E-2</v>
      </c>
      <c r="BKQ14" t="e">
        <f>bvarHC2</f>
        <v>#VALUE!</v>
      </c>
      <c r="BKR14" t="e">
        <f>cvarHC2</f>
        <v>#VALUE!</v>
      </c>
      <c r="BKS14" t="e">
        <f>mvarHC2</f>
        <v>#VALUE!</v>
      </c>
      <c r="BKT14" s="24" t="e">
        <f t="shared" ref="BKT14:BKT77" si="708">BKP14*BKQ14</f>
        <v>#VALUE!</v>
      </c>
      <c r="BKU14" s="24" t="e">
        <f t="shared" ref="BKU14:BKU77" si="709">BKP14*BKR14</f>
        <v>#VALUE!</v>
      </c>
      <c r="BKV14" s="24" t="e">
        <f t="shared" ref="BKV14:BKV77" si="710">BKP14*BKS14</f>
        <v>#VALUE!</v>
      </c>
      <c r="BKW14">
        <v>1.4728806747571E-7</v>
      </c>
      <c r="BKX14" t="e">
        <f>bvarHC2</f>
        <v>#VALUE!</v>
      </c>
      <c r="BKY14" t="e">
        <f>cvarHC2</f>
        <v>#VALUE!</v>
      </c>
      <c r="BKZ14" t="e">
        <f>mvarHC2</f>
        <v>#VALUE!</v>
      </c>
      <c r="BLA14" s="24" t="e">
        <f t="shared" ref="BLA14:BLA77" si="711">BKW14*BKX14</f>
        <v>#VALUE!</v>
      </c>
      <c r="BLB14" s="24" t="e">
        <f t="shared" ref="BLB14:BLB77" si="712">BKW14*BKY14</f>
        <v>#VALUE!</v>
      </c>
      <c r="BLC14" s="24" t="e">
        <f t="shared" ref="BLC14:BLC77" si="713">BKW14*BKZ14</f>
        <v>#VALUE!</v>
      </c>
      <c r="BLD14">
        <v>8.5652640819682999E-4</v>
      </c>
      <c r="BLE14" t="e">
        <f>bvarHC2</f>
        <v>#VALUE!</v>
      </c>
      <c r="BLF14" t="e">
        <f>cvarHC2</f>
        <v>#VALUE!</v>
      </c>
      <c r="BLG14" t="e">
        <f>mvarHC2</f>
        <v>#VALUE!</v>
      </c>
      <c r="BLH14" s="24" t="e">
        <f t="shared" ref="BLH14:BLH77" si="714">BLD14*BLE14</f>
        <v>#VALUE!</v>
      </c>
      <c r="BLI14" s="24" t="e">
        <f t="shared" ref="BLI14:BLI77" si="715">BLD14*BLF14</f>
        <v>#VALUE!</v>
      </c>
      <c r="BLJ14" s="24" t="e">
        <f t="shared" ref="BLJ14:BLJ77" si="716">BLD14*BLG14</f>
        <v>#VALUE!</v>
      </c>
      <c r="BLK14">
        <v>2.4193024603985001E-3</v>
      </c>
      <c r="BLL14" t="e">
        <f>bvarHC2</f>
        <v>#VALUE!</v>
      </c>
      <c r="BLM14" t="e">
        <f>cvarHC2</f>
        <v>#VALUE!</v>
      </c>
      <c r="BLN14" t="e">
        <f>mvarHC2</f>
        <v>#VALUE!</v>
      </c>
      <c r="BLO14" s="24" t="e">
        <f t="shared" ref="BLO14:BLO77" si="717">BLK14*BLL14</f>
        <v>#VALUE!</v>
      </c>
      <c r="BLP14" s="24" t="e">
        <f t="shared" ref="BLP14:BLP77" si="718">BLK14*BLM14</f>
        <v>#VALUE!</v>
      </c>
      <c r="BLQ14" s="24" t="e">
        <f t="shared" ref="BLQ14:BLQ77" si="719">BLK14*BLN14</f>
        <v>#VALUE!</v>
      </c>
      <c r="BLR14">
        <v>3.8452880283072E-7</v>
      </c>
      <c r="BLS14" t="e">
        <f>bvarHC2</f>
        <v>#VALUE!</v>
      </c>
      <c r="BLT14" t="e">
        <f>cvarHC2</f>
        <v>#VALUE!</v>
      </c>
      <c r="BLU14" t="e">
        <f>mvarHC2</f>
        <v>#VALUE!</v>
      </c>
      <c r="BLV14" s="24" t="e">
        <f t="shared" ref="BLV14:BLV77" si="720">BLR14*BLS14</f>
        <v>#VALUE!</v>
      </c>
      <c r="BLW14" s="24" t="e">
        <f t="shared" ref="BLW14:BLW77" si="721">BLR14*BLT14</f>
        <v>#VALUE!</v>
      </c>
      <c r="BLX14" s="24" t="e">
        <f t="shared" ref="BLX14:BLX77" si="722">BLR14*BLU14</f>
        <v>#VALUE!</v>
      </c>
      <c r="BLY14">
        <v>1.1111895116245999E-3</v>
      </c>
      <c r="BLZ14" t="e">
        <f>bvarHC2</f>
        <v>#VALUE!</v>
      </c>
      <c r="BMA14" t="e">
        <f>cvarHC2</f>
        <v>#VALUE!</v>
      </c>
      <c r="BMB14" t="e">
        <f>mvarHC2</f>
        <v>#VALUE!</v>
      </c>
      <c r="BMC14" s="24" t="e">
        <f t="shared" ref="BMC14:BMC77" si="723">BLY14*BLZ14</f>
        <v>#VALUE!</v>
      </c>
      <c r="BMD14" s="24" t="e">
        <f t="shared" ref="BMD14:BMD77" si="724">BLY14*BMA14</f>
        <v>#VALUE!</v>
      </c>
      <c r="BME14" s="24" t="e">
        <f t="shared" ref="BME14:BME77" si="725">BLY14*BMB14</f>
        <v>#VALUE!</v>
      </c>
      <c r="BMF14">
        <v>2.0424604614322E-3</v>
      </c>
      <c r="BMG14" t="e">
        <f>bvarHC2</f>
        <v>#VALUE!</v>
      </c>
      <c r="BMH14" t="e">
        <f>cvarHC2</f>
        <v>#VALUE!</v>
      </c>
      <c r="BMI14" t="e">
        <f>mvarHC2</f>
        <v>#VALUE!</v>
      </c>
      <c r="BMJ14" s="24" t="e">
        <f t="shared" ref="BMJ14:BMJ77" si="726">BMF14*BMG14</f>
        <v>#VALUE!</v>
      </c>
      <c r="BMK14" s="24" t="e">
        <f t="shared" ref="BMK14:BMK77" si="727">BMF14*BMH14</f>
        <v>#VALUE!</v>
      </c>
      <c r="BML14" s="24" t="e">
        <f t="shared" ref="BML14:BML77" si="728">BMF14*BMI14</f>
        <v>#VALUE!</v>
      </c>
      <c r="BMM14">
        <v>5.9902163948703996E-7</v>
      </c>
      <c r="BMN14" t="e">
        <f>bvarHC2</f>
        <v>#VALUE!</v>
      </c>
      <c r="BMO14" t="e">
        <f>cvarHC2</f>
        <v>#VALUE!</v>
      </c>
      <c r="BMP14" t="e">
        <f>mvarHC2</f>
        <v>#VALUE!</v>
      </c>
      <c r="BMQ14" s="24" t="e">
        <f t="shared" ref="BMQ14:BMQ77" si="729">BMM14*BMN14</f>
        <v>#VALUE!</v>
      </c>
      <c r="BMR14" s="24" t="e">
        <f t="shared" ref="BMR14:BMR77" si="730">BMM14*BMO14</f>
        <v>#VALUE!</v>
      </c>
      <c r="BMS14" s="24" t="e">
        <f t="shared" ref="BMS14:BMS77" si="731">BMM14*BMP14</f>
        <v>#VALUE!</v>
      </c>
      <c r="BMT14">
        <v>-4.4159388587068002E-5</v>
      </c>
      <c r="BMU14" t="e">
        <f>bvarHC2</f>
        <v>#VALUE!</v>
      </c>
      <c r="BMV14" t="e">
        <f>cvarHC2</f>
        <v>#VALUE!</v>
      </c>
      <c r="BMW14" t="e">
        <f>mvarHC2</f>
        <v>#VALUE!</v>
      </c>
      <c r="BMX14" s="24" t="e">
        <f t="shared" ref="BMX14:BMX77" si="732">BMT14*BMU14</f>
        <v>#VALUE!</v>
      </c>
      <c r="BMY14" s="24" t="e">
        <f t="shared" ref="BMY14:BMY77" si="733">BMT14*BMV14</f>
        <v>#VALUE!</v>
      </c>
      <c r="BMZ14" s="24" t="e">
        <f t="shared" ref="BMZ14:BMZ77" si="734">BMT14*BMW14</f>
        <v>#VALUE!</v>
      </c>
      <c r="BNA14">
        <v>4.4781466989493E-3</v>
      </c>
      <c r="BNB14" t="e">
        <f>bvarHC2</f>
        <v>#VALUE!</v>
      </c>
      <c r="BNC14" t="e">
        <f>cvarHC2</f>
        <v>#VALUE!</v>
      </c>
      <c r="BND14" t="e">
        <f>mvarHC2</f>
        <v>#VALUE!</v>
      </c>
      <c r="BNE14" s="24" t="e">
        <f t="shared" ref="BNE14:BNE77" si="735">BNA14*BNB14</f>
        <v>#VALUE!</v>
      </c>
      <c r="BNF14" s="24" t="e">
        <f t="shared" ref="BNF14:BNF77" si="736">BNA14*BNC14</f>
        <v>#VALUE!</v>
      </c>
      <c r="BNG14" s="24" t="e">
        <f t="shared" ref="BNG14:BNG77" si="737">BNA14*BND14</f>
        <v>#VALUE!</v>
      </c>
      <c r="BNH14">
        <v>4.5220751758341003E-7</v>
      </c>
      <c r="BNI14" t="e">
        <f>bvarHC2</f>
        <v>#VALUE!</v>
      </c>
      <c r="BNJ14" t="e">
        <f>cvarHC2</f>
        <v>#VALUE!</v>
      </c>
      <c r="BNK14" t="e">
        <f>mvarHC2</f>
        <v>#VALUE!</v>
      </c>
      <c r="BNL14" s="24" t="e">
        <f t="shared" ref="BNL14:BNL77" si="738">BNH14*BNI14</f>
        <v>#VALUE!</v>
      </c>
      <c r="BNM14" s="24" t="e">
        <f t="shared" ref="BNM14:BNM77" si="739">BNH14*BNJ14</f>
        <v>#VALUE!</v>
      </c>
      <c r="BNN14" s="24" t="e">
        <f t="shared" ref="BNN14:BNN77" si="740">BNH14*BNK14</f>
        <v>#VALUE!</v>
      </c>
      <c r="BNO14">
        <v>2.1489118417345999E-3</v>
      </c>
      <c r="BNP14" t="e">
        <f>bvarHC2</f>
        <v>#VALUE!</v>
      </c>
      <c r="BNQ14" t="e">
        <f>cvarHC2</f>
        <v>#VALUE!</v>
      </c>
      <c r="BNR14" t="e">
        <f>mvarHC2</f>
        <v>#VALUE!</v>
      </c>
      <c r="BNS14" s="24" t="e">
        <f t="shared" ref="BNS14:BNS77" si="741">BNO14*BNP14</f>
        <v>#VALUE!</v>
      </c>
      <c r="BNT14" s="24" t="e">
        <f t="shared" ref="BNT14:BNT77" si="742">BNO14*BNQ14</f>
        <v>#VALUE!</v>
      </c>
      <c r="BNU14" s="24" t="e">
        <f t="shared" ref="BNU14:BNU77" si="743">BNO14*BNR14</f>
        <v>#VALUE!</v>
      </c>
      <c r="BNV14">
        <v>8.9136279997689E-3</v>
      </c>
      <c r="BNW14" t="e">
        <f>bvarHC2</f>
        <v>#VALUE!</v>
      </c>
      <c r="BNX14" t="e">
        <f>cvarHC2</f>
        <v>#VALUE!</v>
      </c>
      <c r="BNY14" t="e">
        <f>mvarHC2</f>
        <v>#VALUE!</v>
      </c>
      <c r="BNZ14" s="24" t="e">
        <f t="shared" ref="BNZ14:BNZ77" si="744">BNV14*BNW14</f>
        <v>#VALUE!</v>
      </c>
      <c r="BOA14" s="24" t="e">
        <f t="shared" ref="BOA14:BOA77" si="745">BNV14*BNX14</f>
        <v>#VALUE!</v>
      </c>
      <c r="BOB14" s="24" t="e">
        <f t="shared" ref="BOB14:BOB77" si="746">BNV14*BNY14</f>
        <v>#VALUE!</v>
      </c>
      <c r="BOC14">
        <v>4.2817984672800998E-7</v>
      </c>
      <c r="BOD14" t="e">
        <f>bvarHC2</f>
        <v>#VALUE!</v>
      </c>
      <c r="BOE14" t="e">
        <f>cvarHC2</f>
        <v>#VALUE!</v>
      </c>
      <c r="BOF14" t="e">
        <f>mvarHC2</f>
        <v>#VALUE!</v>
      </c>
      <c r="BOG14" s="24" t="e">
        <f t="shared" ref="BOG14:BOG77" si="747">BOC14*BOD14</f>
        <v>#VALUE!</v>
      </c>
      <c r="BOH14" s="24" t="e">
        <f t="shared" ref="BOH14:BOH77" si="748">BOC14*BOE14</f>
        <v>#VALUE!</v>
      </c>
      <c r="BOI14" s="24" t="e">
        <f t="shared" ref="BOI14:BOI77" si="749">BOC14*BOF14</f>
        <v>#VALUE!</v>
      </c>
      <c r="BOJ14">
        <v>-5.9353572740213003E-5</v>
      </c>
      <c r="BOK14" t="e">
        <f>bvarHC2</f>
        <v>#VALUE!</v>
      </c>
      <c r="BOL14" t="e">
        <f>cvarHC2</f>
        <v>#VALUE!</v>
      </c>
      <c r="BOM14" t="e">
        <f>mvarHC2</f>
        <v>#VALUE!</v>
      </c>
      <c r="BON14" s="24" t="e">
        <f t="shared" ref="BON14:BON77" si="750">BOJ14*BOK14</f>
        <v>#VALUE!</v>
      </c>
      <c r="BOO14" s="24" t="e">
        <f t="shared" ref="BOO14:BOO77" si="751">BOJ14*BOL14</f>
        <v>#VALUE!</v>
      </c>
      <c r="BOP14" s="24" t="e">
        <f t="shared" ref="BOP14:BOP77" si="752">BOJ14*BOM14</f>
        <v>#VALUE!</v>
      </c>
      <c r="BOQ14">
        <v>6.0085832980015996E-3</v>
      </c>
      <c r="BOR14" t="e">
        <f>bvarHC2</f>
        <v>#VALUE!</v>
      </c>
      <c r="BOS14" t="e">
        <f>cvarHC2</f>
        <v>#VALUE!</v>
      </c>
      <c r="BOT14" t="e">
        <f>mvarHC2</f>
        <v>#VALUE!</v>
      </c>
      <c r="BOU14" s="24" t="e">
        <f t="shared" ref="BOU14:BOU77" si="753">BOQ14*BOR14</f>
        <v>#VALUE!</v>
      </c>
      <c r="BOV14" s="24" t="e">
        <f t="shared" ref="BOV14:BOV77" si="754">BOQ14*BOS14</f>
        <v>#VALUE!</v>
      </c>
      <c r="BOW14" s="24" t="e">
        <f t="shared" ref="BOW14:BOW77" si="755">BOQ14*BOT14</f>
        <v>#VALUE!</v>
      </c>
      <c r="BOX14">
        <v>3.6492496990933999E-7</v>
      </c>
      <c r="BOY14" t="e">
        <f>bvarHC2</f>
        <v>#VALUE!</v>
      </c>
      <c r="BOZ14" t="e">
        <f>cvarHC2</f>
        <v>#VALUE!</v>
      </c>
      <c r="BPA14" t="e">
        <f>mvarHC2</f>
        <v>#VALUE!</v>
      </c>
      <c r="BPB14" s="24" t="e">
        <f t="shared" ref="BPB14:BPB77" si="756">BOX14*BOY14</f>
        <v>#VALUE!</v>
      </c>
      <c r="BPC14" s="24" t="e">
        <f t="shared" ref="BPC14:BPC77" si="757">BOX14*BOZ14</f>
        <v>#VALUE!</v>
      </c>
      <c r="BPD14" s="24" t="e">
        <f t="shared" ref="BPD14:BPD77" si="758">BOX14*BPA14</f>
        <v>#VALUE!</v>
      </c>
      <c r="BPE14">
        <v>5.5288239199437997E-4</v>
      </c>
      <c r="BPF14" t="e">
        <f>bvarHC2</f>
        <v>#VALUE!</v>
      </c>
      <c r="BPG14" t="e">
        <f>cvarHC2</f>
        <v>#VALUE!</v>
      </c>
      <c r="BPH14" t="e">
        <f>mvarHC2</f>
        <v>#VALUE!</v>
      </c>
      <c r="BPI14" s="24" t="e">
        <f t="shared" ref="BPI14:BPI77" si="759">BPE14*BPF14</f>
        <v>#VALUE!</v>
      </c>
      <c r="BPJ14" s="24" t="e">
        <f t="shared" ref="BPJ14:BPJ77" si="760">BPE14*BPG14</f>
        <v>#VALUE!</v>
      </c>
      <c r="BPK14" s="24" t="e">
        <f t="shared" ref="BPK14:BPK77" si="761">BPE14*BPH14</f>
        <v>#VALUE!</v>
      </c>
      <c r="BPL14">
        <v>2.5342950948382001E-2</v>
      </c>
      <c r="BPM14" t="e">
        <f>bvarHC2</f>
        <v>#VALUE!</v>
      </c>
      <c r="BPN14" t="e">
        <f>cvarHC2</f>
        <v>#VALUE!</v>
      </c>
      <c r="BPO14" t="e">
        <f>mvarHC2</f>
        <v>#VALUE!</v>
      </c>
      <c r="BPP14" s="24" t="e">
        <f t="shared" ref="BPP14:BPP77" si="762">BPL14*BPM14</f>
        <v>#VALUE!</v>
      </c>
      <c r="BPQ14" s="24" t="e">
        <f t="shared" ref="BPQ14:BPQ77" si="763">BPL14*BPN14</f>
        <v>#VALUE!</v>
      </c>
      <c r="BPR14" s="24" t="e">
        <f t="shared" ref="BPR14:BPR77" si="764">BPL14*BPO14</f>
        <v>#VALUE!</v>
      </c>
      <c r="BPS14">
        <v>3.8745057112351999E-6</v>
      </c>
      <c r="BPT14" t="e">
        <f>bvarHC2</f>
        <v>#VALUE!</v>
      </c>
      <c r="BPU14" t="e">
        <f>cvarHC2</f>
        <v>#VALUE!</v>
      </c>
      <c r="BPV14" t="e">
        <f>mvarHC2</f>
        <v>#VALUE!</v>
      </c>
      <c r="BPW14" s="24" t="e">
        <f t="shared" ref="BPW14:BPW77" si="765">BPS14*BPT14</f>
        <v>#VALUE!</v>
      </c>
      <c r="BPX14" s="24" t="e">
        <f t="shared" ref="BPX14:BPX77" si="766">BPS14*BPU14</f>
        <v>#VALUE!</v>
      </c>
      <c r="BPY14" s="24" t="e">
        <f t="shared" ref="BPY14:BPY77" si="767">BPS14*BPV14</f>
        <v>#VALUE!</v>
      </c>
      <c r="BPZ14">
        <v>-6.2770962792011004E-5</v>
      </c>
      <c r="BQA14" t="e">
        <f>bvarHC2</f>
        <v>#VALUE!</v>
      </c>
      <c r="BQB14" t="e">
        <f>cvarHC2</f>
        <v>#VALUE!</v>
      </c>
      <c r="BQC14" t="e">
        <f>mvarHC2</f>
        <v>#VALUE!</v>
      </c>
      <c r="BQD14" s="24" t="e">
        <f t="shared" ref="BQD14:BQD77" si="768">BPZ14*BQA14</f>
        <v>#VALUE!</v>
      </c>
      <c r="BQE14" s="24" t="e">
        <f t="shared" ref="BQE14:BQE77" si="769">BPZ14*BQB14</f>
        <v>#VALUE!</v>
      </c>
      <c r="BQF14" s="24" t="e">
        <f t="shared" ref="BQF14:BQF77" si="770">BPZ14*BQC14</f>
        <v>#VALUE!</v>
      </c>
      <c r="BQG14">
        <v>6.7819058322688003E-3</v>
      </c>
      <c r="BQH14" t="e">
        <f>bvarHC2</f>
        <v>#VALUE!</v>
      </c>
      <c r="BQI14" t="e">
        <f>cvarHC2</f>
        <v>#VALUE!</v>
      </c>
      <c r="BQJ14" t="e">
        <f>mvarHC2</f>
        <v>#VALUE!</v>
      </c>
      <c r="BQK14" s="24" t="e">
        <f t="shared" ref="BQK14:BQK77" si="771">BQG14*BQH14</f>
        <v>#VALUE!</v>
      </c>
      <c r="BQL14" s="24" t="e">
        <f t="shared" ref="BQL14:BQL77" si="772">BQG14*BQI14</f>
        <v>#VALUE!</v>
      </c>
      <c r="BQM14" s="24" t="e">
        <f t="shared" ref="BQM14:BQM77" si="773">BQG14*BQJ14</f>
        <v>#VALUE!</v>
      </c>
      <c r="BQN14">
        <v>3.3208717841398998E-7</v>
      </c>
      <c r="BQO14" t="e">
        <f>bvarHC2</f>
        <v>#VALUE!</v>
      </c>
      <c r="BQP14" t="e">
        <f>cvarHC2</f>
        <v>#VALUE!</v>
      </c>
      <c r="BQQ14" t="e">
        <f>mvarHC2</f>
        <v>#VALUE!</v>
      </c>
      <c r="BQR14" s="24" t="e">
        <f t="shared" ref="BQR14:BQR77" si="774">BQN14*BQO14</f>
        <v>#VALUE!</v>
      </c>
      <c r="BQS14" s="24" t="e">
        <f t="shared" ref="BQS14:BQS77" si="775">BQN14*BQP14</f>
        <v>#VALUE!</v>
      </c>
      <c r="BQT14" s="24" t="e">
        <f t="shared" ref="BQT14:BQT77" si="776">BQN14*BQQ14</f>
        <v>#VALUE!</v>
      </c>
      <c r="BQU14">
        <v>5.6071645640757E-4</v>
      </c>
      <c r="BQV14" t="e">
        <f>bvarHC2</f>
        <v>#VALUE!</v>
      </c>
      <c r="BQW14" t="e">
        <f>cvarHC2</f>
        <v>#VALUE!</v>
      </c>
      <c r="BQX14" t="e">
        <f>mvarHC2</f>
        <v>#VALUE!</v>
      </c>
      <c r="BQY14" s="24" t="e">
        <f t="shared" ref="BQY14:BQY77" si="777">BQU14*BQV14</f>
        <v>#VALUE!</v>
      </c>
      <c r="BQZ14" s="24" t="e">
        <f t="shared" ref="BQZ14:BQZ77" si="778">BQU14*BQW14</f>
        <v>#VALUE!</v>
      </c>
      <c r="BRA14" s="24" t="e">
        <f t="shared" ref="BRA14:BRA77" si="779">BQU14*BQX14</f>
        <v>#VALUE!</v>
      </c>
      <c r="BRB14">
        <v>4.0085416865846E-3</v>
      </c>
      <c r="BRC14" t="e">
        <f>bvarHC2</f>
        <v>#VALUE!</v>
      </c>
      <c r="BRD14" t="e">
        <f>cvarHC2</f>
        <v>#VALUE!</v>
      </c>
      <c r="BRE14" t="e">
        <f>mvarHC2</f>
        <v>#VALUE!</v>
      </c>
      <c r="BRF14" s="24" t="e">
        <f t="shared" ref="BRF14:BRF77" si="780">BRB14*BRC14</f>
        <v>#VALUE!</v>
      </c>
      <c r="BRG14" s="24" t="e">
        <f t="shared" ref="BRG14:BRG77" si="781">BRB14*BRD14</f>
        <v>#VALUE!</v>
      </c>
      <c r="BRH14" s="24" t="e">
        <f t="shared" ref="BRH14:BRH77" si="782">BRB14*BRE14</f>
        <v>#VALUE!</v>
      </c>
      <c r="BRI14">
        <v>3.0722606177377999E-7</v>
      </c>
      <c r="BRJ14" t="e">
        <f>bvarHC2</f>
        <v>#VALUE!</v>
      </c>
      <c r="BRK14" t="e">
        <f>cvarHC2</f>
        <v>#VALUE!</v>
      </c>
      <c r="BRL14" t="e">
        <f>mvarHC2</f>
        <v>#VALUE!</v>
      </c>
      <c r="BRM14" s="24" t="e">
        <f t="shared" ref="BRM14:BRM77" si="783">BRI14*BRJ14</f>
        <v>#VALUE!</v>
      </c>
      <c r="BRN14" s="24" t="e">
        <f t="shared" ref="BRN14:BRN77" si="784">BRI14*BRK14</f>
        <v>#VALUE!</v>
      </c>
      <c r="BRO14" s="24" t="e">
        <f t="shared" ref="BRO14:BRO77" si="785">BRI14*BRL14</f>
        <v>#VALUE!</v>
      </c>
      <c r="BRP14">
        <v>4.6353635483082999E-4</v>
      </c>
      <c r="BRQ14" t="e">
        <f>bvarHC2</f>
        <v>#VALUE!</v>
      </c>
      <c r="BRR14" t="e">
        <f>cvarHC2</f>
        <v>#VALUE!</v>
      </c>
      <c r="BRS14" t="e">
        <f>mvarHC2</f>
        <v>#VALUE!</v>
      </c>
      <c r="BRT14" s="24" t="e">
        <f t="shared" ref="BRT14:BRT77" si="786">BRP14*BRQ14</f>
        <v>#VALUE!</v>
      </c>
      <c r="BRU14" s="24" t="e">
        <f t="shared" ref="BRU14:BRU77" si="787">BRP14*BRR14</f>
        <v>#VALUE!</v>
      </c>
      <c r="BRV14" s="24" t="e">
        <f t="shared" ref="BRV14:BRV77" si="788">BRP14*BRS14</f>
        <v>#VALUE!</v>
      </c>
      <c r="BRW14">
        <v>5.2947546412420998E-2</v>
      </c>
      <c r="BRX14" t="e">
        <f>bvarHC2</f>
        <v>#VALUE!</v>
      </c>
      <c r="BRY14" t="e">
        <f>cvarHC2</f>
        <v>#VALUE!</v>
      </c>
      <c r="BRZ14" t="e">
        <f>mvarHC2</f>
        <v>#VALUE!</v>
      </c>
      <c r="BSA14" s="24" t="e">
        <f t="shared" ref="BSA14:BSA77" si="789">BRW14*BRX14</f>
        <v>#VALUE!</v>
      </c>
      <c r="BSB14" s="24" t="e">
        <f t="shared" ref="BSB14:BSB77" si="790">BRW14*BRY14</f>
        <v>#VALUE!</v>
      </c>
      <c r="BSC14" s="24" t="e">
        <f t="shared" ref="BSC14:BSC77" si="791">BRW14*BRZ14</f>
        <v>#VALUE!</v>
      </c>
      <c r="BSD14">
        <v>2.8082895447503998E-7</v>
      </c>
      <c r="BSE14" t="e">
        <f>bvarHC2</f>
        <v>#VALUE!</v>
      </c>
      <c r="BSF14" t="e">
        <f>cvarHC2</f>
        <v>#VALUE!</v>
      </c>
      <c r="BSG14" t="e">
        <f>mvarHC2</f>
        <v>#VALUE!</v>
      </c>
      <c r="BSH14" s="24" t="e">
        <f t="shared" ref="BSH14:BSH77" si="792">BSD14*BSE14</f>
        <v>#VALUE!</v>
      </c>
      <c r="BSI14" s="24" t="e">
        <f t="shared" ref="BSI14:BSI77" si="793">BSD14*BSF14</f>
        <v>#VALUE!</v>
      </c>
      <c r="BSJ14" s="24" t="e">
        <f t="shared" ref="BSJ14:BSJ77" si="794">BSD14*BSG14</f>
        <v>#VALUE!</v>
      </c>
      <c r="BSK14">
        <v>3.6349416725765002E-4</v>
      </c>
      <c r="BSL14" t="e">
        <f>bvarHC2</f>
        <v>#VALUE!</v>
      </c>
      <c r="BSM14" t="e">
        <f>cvarHC2</f>
        <v>#VALUE!</v>
      </c>
      <c r="BSN14" t="e">
        <f>mvarHC2</f>
        <v>#VALUE!</v>
      </c>
      <c r="BSO14" s="24" t="e">
        <f t="shared" ref="BSO14:BSO77" si="795">BSK14*BSL14</f>
        <v>#VALUE!</v>
      </c>
      <c r="BSP14" s="24" t="e">
        <f t="shared" ref="BSP14:BSP77" si="796">BSK14*BSM14</f>
        <v>#VALUE!</v>
      </c>
      <c r="BSQ14" s="24" t="e">
        <f t="shared" ref="BSQ14:BSQ77" si="797">BSK14*BSN14</f>
        <v>#VALUE!</v>
      </c>
      <c r="BSR14">
        <v>3.6634843388136003E-2</v>
      </c>
      <c r="BSS14" t="e">
        <f>bvarHC2</f>
        <v>#VALUE!</v>
      </c>
      <c r="BST14" t="e">
        <f>cvarHC2</f>
        <v>#VALUE!</v>
      </c>
      <c r="BSU14" t="e">
        <f>mvarHC2</f>
        <v>#VALUE!</v>
      </c>
      <c r="BSV14" s="24" t="e">
        <f t="shared" ref="BSV14:BSV77" si="798">BSR14*BSS14</f>
        <v>#VALUE!</v>
      </c>
      <c r="BSW14" s="24" t="e">
        <f t="shared" ref="BSW14:BSW77" si="799">BSR14*BST14</f>
        <v>#VALUE!</v>
      </c>
      <c r="BSX14" s="24" t="e">
        <f t="shared" ref="BSX14:BSX77" si="800">BSR14*BSU14</f>
        <v>#VALUE!</v>
      </c>
      <c r="BSY14">
        <v>2.1633249801556001E-7</v>
      </c>
      <c r="BSZ14" t="e">
        <f>bvarHC2</f>
        <v>#VALUE!</v>
      </c>
      <c r="BTA14" t="e">
        <f>cvarHC2</f>
        <v>#VALUE!</v>
      </c>
      <c r="BTB14" t="e">
        <f>mvarHC2</f>
        <v>#VALUE!</v>
      </c>
      <c r="BTC14" s="24" t="e">
        <f t="shared" ref="BTC14:BTC77" si="801">BSY14*BSZ14</f>
        <v>#VALUE!</v>
      </c>
      <c r="BTD14" s="24" t="e">
        <f t="shared" ref="BTD14:BTD77" si="802">BSY14*BTA14</f>
        <v>#VALUE!</v>
      </c>
      <c r="BTE14" s="24" t="e">
        <f t="shared" ref="BTE14:BTE77" si="803">BSY14*BTB14</f>
        <v>#VALUE!</v>
      </c>
      <c r="BTF14">
        <v>2.8730252330884002E-4</v>
      </c>
      <c r="BTG14" t="e">
        <f>bvarHC2</f>
        <v>#VALUE!</v>
      </c>
      <c r="BTH14" t="e">
        <f>cvarHC2</f>
        <v>#VALUE!</v>
      </c>
      <c r="BTI14" t="e">
        <f>mvarHC2</f>
        <v>#VALUE!</v>
      </c>
      <c r="BTJ14" s="24" t="e">
        <f t="shared" ref="BTJ14:BTJ77" si="804">BTF14*BTG14</f>
        <v>#VALUE!</v>
      </c>
      <c r="BTK14" s="24" t="e">
        <f t="shared" ref="BTK14:BTK77" si="805">BTF14*BTH14</f>
        <v>#VALUE!</v>
      </c>
      <c r="BTL14" s="24" t="e">
        <f t="shared" ref="BTL14:BTL77" si="806">BTF14*BTI14</f>
        <v>#VALUE!</v>
      </c>
      <c r="BTM14">
        <v>3.9200738020889999E-3</v>
      </c>
      <c r="BTN14" t="e">
        <f>bvarHC2</f>
        <v>#VALUE!</v>
      </c>
      <c r="BTO14" t="e">
        <f>cvarHC2</f>
        <v>#VALUE!</v>
      </c>
      <c r="BTP14" t="e">
        <f>mvarHC2</f>
        <v>#VALUE!</v>
      </c>
      <c r="BTQ14" s="24" t="e">
        <f t="shared" ref="BTQ14:BTQ77" si="807">BTM14*BTN14</f>
        <v>#VALUE!</v>
      </c>
      <c r="BTR14" s="24" t="e">
        <f t="shared" ref="BTR14:BTR77" si="808">BTM14*BTO14</f>
        <v>#VALUE!</v>
      </c>
      <c r="BTS14" s="24" t="e">
        <f t="shared" ref="BTS14:BTS77" si="809">BTM14*BTP14</f>
        <v>#VALUE!</v>
      </c>
      <c r="BTT14">
        <v>2.8479534087719001E-7</v>
      </c>
      <c r="BTU14" t="e">
        <f>bvarHC2</f>
        <v>#VALUE!</v>
      </c>
      <c r="BTV14" t="e">
        <f>cvarHC2</f>
        <v>#VALUE!</v>
      </c>
      <c r="BTW14" t="e">
        <f>mvarHC2</f>
        <v>#VALUE!</v>
      </c>
      <c r="BTX14" s="24" t="e">
        <f t="shared" ref="BTX14:BTX77" si="810">BTT14*BTU14</f>
        <v>#VALUE!</v>
      </c>
      <c r="BTY14" s="24" t="e">
        <f t="shared" ref="BTY14:BTY77" si="811">BTT14*BTV14</f>
        <v>#VALUE!</v>
      </c>
      <c r="BTZ14" s="24" t="e">
        <f t="shared" ref="BTZ14:BTZ77" si="812">BTT14*BTW14</f>
        <v>#VALUE!</v>
      </c>
      <c r="BUA14">
        <v>4.0094275405905001E-4</v>
      </c>
      <c r="BUB14" t="e">
        <f>bvarHC2</f>
        <v>#VALUE!</v>
      </c>
      <c r="BUC14" t="e">
        <f>cvarHC2</f>
        <v>#VALUE!</v>
      </c>
      <c r="BUD14" t="e">
        <f>mvarHC2</f>
        <v>#VALUE!</v>
      </c>
      <c r="BUE14" s="24" t="e">
        <f t="shared" ref="BUE14:BUE77" si="813">BUA14*BUB14</f>
        <v>#VALUE!</v>
      </c>
      <c r="BUF14" s="24" t="e">
        <f t="shared" ref="BUF14:BUF77" si="814">BUA14*BUC14</f>
        <v>#VALUE!</v>
      </c>
      <c r="BUG14" s="24" t="e">
        <f t="shared" ref="BUG14:BUG77" si="815">BUA14*BUD14</f>
        <v>#VALUE!</v>
      </c>
      <c r="BUH14">
        <v>3.3899961508958999E-2</v>
      </c>
      <c r="BUI14" t="e">
        <f>bvarHC2</f>
        <v>#VALUE!</v>
      </c>
      <c r="BUJ14" t="e">
        <f>cvarHC2</f>
        <v>#VALUE!</v>
      </c>
      <c r="BUK14" t="e">
        <f>mvarHC2</f>
        <v>#VALUE!</v>
      </c>
      <c r="BUL14" s="24" t="e">
        <f t="shared" ref="BUL14:BUL77" si="816">BUH14*BUI14</f>
        <v>#VALUE!</v>
      </c>
      <c r="BUM14" s="24" t="e">
        <f t="shared" ref="BUM14:BUM77" si="817">BUH14*BUJ14</f>
        <v>#VALUE!</v>
      </c>
      <c r="BUN14" s="24" t="e">
        <f t="shared" ref="BUN14:BUN77" si="818">BUH14*BUK14</f>
        <v>#VALUE!</v>
      </c>
      <c r="BUO14">
        <v>5.5260169747360997E-6</v>
      </c>
      <c r="BUP14" t="e">
        <f>bvarHC2</f>
        <v>#VALUE!</v>
      </c>
      <c r="BUQ14" t="e">
        <f>cvarHC2</f>
        <v>#VALUE!</v>
      </c>
      <c r="BUR14" t="e">
        <f>mvarHC2</f>
        <v>#VALUE!</v>
      </c>
      <c r="BUS14" s="24" t="e">
        <f t="shared" ref="BUS14:BUS77" si="819">BUO14*BUP14</f>
        <v>#VALUE!</v>
      </c>
      <c r="BUT14" s="24" t="e">
        <f t="shared" ref="BUT14:BUT77" si="820">BUO14*BUQ14</f>
        <v>#VALUE!</v>
      </c>
      <c r="BUU14" s="24" t="e">
        <f t="shared" ref="BUU14:BUU77" si="821">BUO14*BUR14</f>
        <v>#VALUE!</v>
      </c>
      <c r="BUV14">
        <v>3.6216474588642001E-4</v>
      </c>
      <c r="BUW14" t="e">
        <f>bvarHC2</f>
        <v>#VALUE!</v>
      </c>
      <c r="BUX14" t="e">
        <f>cvarHC2</f>
        <v>#VALUE!</v>
      </c>
      <c r="BUY14" t="e">
        <f>mvarHC2</f>
        <v>#VALUE!</v>
      </c>
      <c r="BUZ14" s="24" t="e">
        <f t="shared" ref="BUZ14:BUZ77" si="822">BUV14*BUW14</f>
        <v>#VALUE!</v>
      </c>
      <c r="BVA14" s="24" t="e">
        <f t="shared" ref="BVA14:BVA77" si="823">BUV14*BUX14</f>
        <v>#VALUE!</v>
      </c>
      <c r="BVB14" s="24" t="e">
        <f t="shared" ref="BVB14:BVB77" si="824">BUV14*BUY14</f>
        <v>#VALUE!</v>
      </c>
      <c r="BVC14">
        <v>4.1726739860272997E-3</v>
      </c>
      <c r="BVD14" t="e">
        <f>bvarHC2</f>
        <v>#VALUE!</v>
      </c>
      <c r="BVE14" t="e">
        <f>cvarHC2</f>
        <v>#VALUE!</v>
      </c>
      <c r="BVF14" t="e">
        <f>mvarHC2</f>
        <v>#VALUE!</v>
      </c>
      <c r="BVG14" s="24" t="e">
        <f t="shared" ref="BVG14:BVG77" si="825">BVC14*BVD14</f>
        <v>#VALUE!</v>
      </c>
      <c r="BVH14" s="24" t="e">
        <f t="shared" ref="BVH14:BVH77" si="826">BVC14*BVE14</f>
        <v>#VALUE!</v>
      </c>
      <c r="BVI14" s="24" t="e">
        <f t="shared" ref="BVI14:BVI77" si="827">BVC14*BVF14</f>
        <v>#VALUE!</v>
      </c>
      <c r="BVJ14">
        <v>4.7206883856944001E-7</v>
      </c>
      <c r="BVK14" t="e">
        <f>bvarHC2</f>
        <v>#VALUE!</v>
      </c>
      <c r="BVL14" t="e">
        <f>cvarHC2</f>
        <v>#VALUE!</v>
      </c>
      <c r="BVM14" t="e">
        <f>mvarHC2</f>
        <v>#VALUE!</v>
      </c>
      <c r="BVN14" s="24" t="e">
        <f t="shared" ref="BVN14:BVN77" si="828">BVJ14*BVK14</f>
        <v>#VALUE!</v>
      </c>
      <c r="BVO14" s="24" t="e">
        <f t="shared" ref="BVO14:BVO77" si="829">BVJ14*BVL14</f>
        <v>#VALUE!</v>
      </c>
      <c r="BVP14" s="24" t="e">
        <f t="shared" ref="BVP14:BVP77" si="830">BVJ14*BVM14</f>
        <v>#VALUE!</v>
      </c>
      <c r="BVQ14">
        <v>5.5381588452869002E-4</v>
      </c>
      <c r="BVR14" t="e">
        <f>bvarHC2</f>
        <v>#VALUE!</v>
      </c>
      <c r="BVS14" t="e">
        <f>cvarHC2</f>
        <v>#VALUE!</v>
      </c>
      <c r="BVT14" t="e">
        <f>mvarHC2</f>
        <v>#VALUE!</v>
      </c>
      <c r="BVU14" s="24" t="e">
        <f t="shared" ref="BVU14:BVU77" si="831">BVQ14*BVR14</f>
        <v>#VALUE!</v>
      </c>
      <c r="BVV14" s="24" t="e">
        <f t="shared" ref="BVV14:BVV77" si="832">BVQ14*BVS14</f>
        <v>#VALUE!</v>
      </c>
      <c r="BVW14" s="24" t="e">
        <f t="shared" ref="BVW14:BVW77" si="833">BVQ14*BVT14</f>
        <v>#VALUE!</v>
      </c>
      <c r="BVX14">
        <v>-3.4514668383393001E-3</v>
      </c>
      <c r="BVY14" t="e">
        <f>bvarHC2</f>
        <v>#VALUE!</v>
      </c>
      <c r="BVZ14" t="e">
        <f>cvarHC2</f>
        <v>#VALUE!</v>
      </c>
      <c r="BWA14" t="e">
        <f>mvarHC2</f>
        <v>#VALUE!</v>
      </c>
      <c r="BWB14" s="24" t="e">
        <f t="shared" ref="BWB14:BWB77" si="834">BVX14*BVY14</f>
        <v>#VALUE!</v>
      </c>
      <c r="BWC14" s="24" t="e">
        <f t="shared" ref="BWC14:BWC77" si="835">BVX14*BVZ14</f>
        <v>#VALUE!</v>
      </c>
      <c r="BWD14" s="24" t="e">
        <f t="shared" ref="BWD14:BWD77" si="836">BVX14*BWA14</f>
        <v>#VALUE!</v>
      </c>
      <c r="BWE14">
        <v>2.8652760529289002E-7</v>
      </c>
      <c r="BWF14" t="e">
        <f>bvarHC2</f>
        <v>#VALUE!</v>
      </c>
      <c r="BWG14" t="e">
        <f>cvarHC2</f>
        <v>#VALUE!</v>
      </c>
      <c r="BWH14" t="e">
        <f>mvarHC2</f>
        <v>#VALUE!</v>
      </c>
      <c r="BWI14" s="24" t="e">
        <f t="shared" ref="BWI14:BWI77" si="837">BWE14*BWF14</f>
        <v>#VALUE!</v>
      </c>
      <c r="BWJ14" s="24" t="e">
        <f t="shared" ref="BWJ14:BWJ77" si="838">BWE14*BWG14</f>
        <v>#VALUE!</v>
      </c>
      <c r="BWK14" s="24" t="e">
        <f t="shared" ref="BWK14:BWK77" si="839">BWE14*BWH14</f>
        <v>#VALUE!</v>
      </c>
      <c r="BWL14">
        <v>5.8597569131755005E-4</v>
      </c>
      <c r="BWM14" t="e">
        <f>bvarHC2</f>
        <v>#VALUE!</v>
      </c>
      <c r="BWN14" t="e">
        <f>cvarHC2</f>
        <v>#VALUE!</v>
      </c>
      <c r="BWO14" t="e">
        <f>mvarHC2</f>
        <v>#VALUE!</v>
      </c>
      <c r="BWP14" s="24" t="e">
        <f t="shared" ref="BWP14:BWP77" si="840">BWL14*BWM14</f>
        <v>#VALUE!</v>
      </c>
      <c r="BWQ14" s="24" t="e">
        <f t="shared" ref="BWQ14:BWQ77" si="841">BWL14*BWN14</f>
        <v>#VALUE!</v>
      </c>
      <c r="BWR14" s="24" t="e">
        <f t="shared" ref="BWR14:BWR77" si="842">BWL14*BWO14</f>
        <v>#VALUE!</v>
      </c>
      <c r="BWS14">
        <v>4.4607171426286001E-2</v>
      </c>
      <c r="BWT14" t="e">
        <f>bvarHC2</f>
        <v>#VALUE!</v>
      </c>
      <c r="BWU14" t="e">
        <f>cvarHC2</f>
        <v>#VALUE!</v>
      </c>
      <c r="BWV14" t="e">
        <f>mvarHC2</f>
        <v>#VALUE!</v>
      </c>
      <c r="BWW14" s="24" t="e">
        <f t="shared" ref="BWW14:BWW77" si="843">BWS14*BWT14</f>
        <v>#VALUE!</v>
      </c>
      <c r="BWX14" s="24" t="e">
        <f t="shared" ref="BWX14:BWX77" si="844">BWS14*BWU14</f>
        <v>#VALUE!</v>
      </c>
      <c r="BWY14" s="24" t="e">
        <f t="shared" ref="BWY14:BWY77" si="845">BWS14*BWV14</f>
        <v>#VALUE!</v>
      </c>
      <c r="BWZ14">
        <v>4.8853139658310005E-7</v>
      </c>
      <c r="BXA14" t="e">
        <f>bvarHC2</f>
        <v>#VALUE!</v>
      </c>
      <c r="BXB14" t="e">
        <f>cvarHC2</f>
        <v>#VALUE!</v>
      </c>
      <c r="BXC14" t="e">
        <f>mvarHC2</f>
        <v>#VALUE!</v>
      </c>
      <c r="BXD14" s="24" t="e">
        <f t="shared" ref="BXD14:BXD77" si="846">BWZ14*BXA14</f>
        <v>#VALUE!</v>
      </c>
      <c r="BXE14" s="24" t="e">
        <f t="shared" ref="BXE14:BXE77" si="847">BWZ14*BXB14</f>
        <v>#VALUE!</v>
      </c>
      <c r="BXF14" s="24" t="e">
        <f t="shared" ref="BXF14:BXF77" si="848">BWZ14*BXC14</f>
        <v>#VALUE!</v>
      </c>
      <c r="BXG14">
        <v>2.7361505001596002E-4</v>
      </c>
      <c r="BXH14" t="e">
        <f>bvarHC2</f>
        <v>#VALUE!</v>
      </c>
      <c r="BXI14" t="e">
        <f>cvarHC2</f>
        <v>#VALUE!</v>
      </c>
      <c r="BXJ14" t="e">
        <f>mvarHC2</f>
        <v>#VALUE!</v>
      </c>
      <c r="BXK14" s="24" t="e">
        <f t="shared" ref="BXK14:BXK77" si="849">BXG14*BXH14</f>
        <v>#VALUE!</v>
      </c>
      <c r="BXL14" s="24" t="e">
        <f t="shared" ref="BXL14:BXL77" si="850">BXG14*BXI14</f>
        <v>#VALUE!</v>
      </c>
      <c r="BXM14" s="24" t="e">
        <f t="shared" ref="BXM14:BXM77" si="851">BXG14*BXJ14</f>
        <v>#VALUE!</v>
      </c>
      <c r="BXN14">
        <v>7.5053924448077E-2</v>
      </c>
      <c r="BXO14" t="e">
        <f>bvarHC2</f>
        <v>#VALUE!</v>
      </c>
      <c r="BXP14" t="e">
        <f>cvarHC2</f>
        <v>#VALUE!</v>
      </c>
      <c r="BXQ14" t="e">
        <f>mvarHC2</f>
        <v>#VALUE!</v>
      </c>
      <c r="BXR14" s="24" t="e">
        <f t="shared" ref="BXR14:BXR77" si="852">BXN14*BXO14</f>
        <v>#VALUE!</v>
      </c>
      <c r="BXS14" s="24" t="e">
        <f t="shared" ref="BXS14:BXS77" si="853">BXN14*BXP14</f>
        <v>#VALUE!</v>
      </c>
      <c r="BXT14" s="24" t="e">
        <f t="shared" ref="BXT14:BXT77" si="854">BXN14*BXQ14</f>
        <v>#VALUE!</v>
      </c>
      <c r="BXU14">
        <v>4.5045879414680003E-6</v>
      </c>
      <c r="BXV14" t="e">
        <f>bvarHC2</f>
        <v>#VALUE!</v>
      </c>
      <c r="BXW14" t="e">
        <f>cvarHC2</f>
        <v>#VALUE!</v>
      </c>
      <c r="BXX14" t="e">
        <f>mvarHC2</f>
        <v>#VALUE!</v>
      </c>
      <c r="BXY14" s="24" t="e">
        <f t="shared" ref="BXY14:BXY77" si="855">BXU14*BXV14</f>
        <v>#VALUE!</v>
      </c>
      <c r="BXZ14" s="24" t="e">
        <f t="shared" ref="BXZ14:BXZ77" si="856">BXU14*BXW14</f>
        <v>#VALUE!</v>
      </c>
      <c r="BYA14" s="24" t="e">
        <f t="shared" ref="BYA14:BYA77" si="857">BXU14*BXX14</f>
        <v>#VALUE!</v>
      </c>
      <c r="BYB14">
        <v>6.2400120409568003E-4</v>
      </c>
      <c r="BYC14" t="e">
        <f>bvarHC2</f>
        <v>#VALUE!</v>
      </c>
      <c r="BYD14" t="e">
        <f>cvarHC2</f>
        <v>#VALUE!</v>
      </c>
      <c r="BYE14" t="e">
        <f>mvarHC2</f>
        <v>#VALUE!</v>
      </c>
      <c r="BYF14" s="24" t="e">
        <f t="shared" ref="BYF14:BYF77" si="858">BYB14*BYC14</f>
        <v>#VALUE!</v>
      </c>
      <c r="BYG14" s="24" t="e">
        <f t="shared" ref="BYG14:BYG77" si="859">BYB14*BYD14</f>
        <v>#VALUE!</v>
      </c>
      <c r="BYH14" s="24" t="e">
        <f t="shared" ref="BYH14:BYH77" si="860">BYB14*BYE14</f>
        <v>#VALUE!</v>
      </c>
      <c r="BYI14">
        <v>6.8220795306677004E-2</v>
      </c>
      <c r="BYJ14" t="e">
        <f>bvarHC2</f>
        <v>#VALUE!</v>
      </c>
      <c r="BYK14" t="e">
        <f>cvarHC2</f>
        <v>#VALUE!</v>
      </c>
      <c r="BYL14" t="e">
        <f>mvarHC2</f>
        <v>#VALUE!</v>
      </c>
      <c r="BYM14" s="24" t="e">
        <f t="shared" ref="BYM14:BYM77" si="861">BYI14*BYJ14</f>
        <v>#VALUE!</v>
      </c>
      <c r="BYN14" s="24" t="e">
        <f t="shared" ref="BYN14:BYN77" si="862">BYI14*BYK14</f>
        <v>#VALUE!</v>
      </c>
      <c r="BYO14" s="24" t="e">
        <f t="shared" ref="BYO14:BYO77" si="863">BYI14*BYL14</f>
        <v>#VALUE!</v>
      </c>
      <c r="BYP14">
        <v>3.5350857140964001E-7</v>
      </c>
      <c r="BYQ14" t="e">
        <f>bvarHC2</f>
        <v>#VALUE!</v>
      </c>
      <c r="BYR14" t="e">
        <f>cvarHC2</f>
        <v>#VALUE!</v>
      </c>
      <c r="BYS14" t="e">
        <f>mvarHC2</f>
        <v>#VALUE!</v>
      </c>
      <c r="BYT14" s="24" t="e">
        <f t="shared" ref="BYT14:BYT77" si="864">BYP14*BYQ14</f>
        <v>#VALUE!</v>
      </c>
      <c r="BYU14" s="24" t="e">
        <f t="shared" ref="BYU14:BYU77" si="865">BYP14*BYR14</f>
        <v>#VALUE!</v>
      </c>
      <c r="BYV14" s="24" t="e">
        <f t="shared" ref="BYV14:BYV77" si="866">BYP14*BYS14</f>
        <v>#VALUE!</v>
      </c>
    </row>
    <row r="15" spans="1:2024" x14ac:dyDescent="0.3">
      <c r="F15" s="82">
        <f t="shared" si="0"/>
        <v>0</v>
      </c>
      <c r="G15" s="82">
        <f t="shared" si="1"/>
        <v>0</v>
      </c>
      <c r="H15" s="82">
        <f t="shared" si="2"/>
        <v>0</v>
      </c>
      <c r="I15">
        <v>92.989797936616</v>
      </c>
      <c r="J15" t="e">
        <f>bvarM1</f>
        <v>#VALUE!</v>
      </c>
      <c r="K15" t="e">
        <f>cvarM1</f>
        <v>#VALUE!</v>
      </c>
      <c r="L15" t="e">
        <f>mvarM1</f>
        <v>#VALUE!</v>
      </c>
      <c r="M15" s="74" t="e">
        <f t="shared" si="3"/>
        <v>#VALUE!</v>
      </c>
      <c r="N15" s="74" t="e">
        <f t="shared" si="4"/>
        <v>#VALUE!</v>
      </c>
      <c r="O15" s="15" t="e">
        <f t="shared" si="5"/>
        <v>#VALUE!</v>
      </c>
      <c r="P15">
        <v>87.520763983874005</v>
      </c>
      <c r="Q15" t="e">
        <f>bvarM1</f>
        <v>#VALUE!</v>
      </c>
      <c r="R15" t="e">
        <f>cvarM1</f>
        <v>#VALUE!</v>
      </c>
      <c r="S15" t="e">
        <f>mvarM1</f>
        <v>#VALUE!</v>
      </c>
      <c r="T15" s="15" t="e">
        <f t="shared" si="6"/>
        <v>#VALUE!</v>
      </c>
      <c r="U15" s="74" t="e">
        <f t="shared" si="7"/>
        <v>#VALUE!</v>
      </c>
      <c r="V15" s="15" t="e">
        <f t="shared" si="8"/>
        <v>#VALUE!</v>
      </c>
      <c r="W15">
        <v>1.7687804836087</v>
      </c>
      <c r="X15" t="e">
        <f>bvarM1</f>
        <v>#VALUE!</v>
      </c>
      <c r="Y15" t="e">
        <f>cvarM1</f>
        <v>#VALUE!</v>
      </c>
      <c r="Z15" t="e">
        <f>mvarM1</f>
        <v>#VALUE!</v>
      </c>
      <c r="AA15" t="e">
        <f t="shared" si="9"/>
        <v>#VALUE!</v>
      </c>
      <c r="AB15" s="15" t="e">
        <f t="shared" si="10"/>
        <v>#VALUE!</v>
      </c>
      <c r="AC15" s="53" t="e">
        <f t="shared" si="11"/>
        <v>#VALUE!</v>
      </c>
      <c r="AD15">
        <v>1.3870425162818001</v>
      </c>
      <c r="AE15" t="e">
        <f>bvarM1</f>
        <v>#VALUE!</v>
      </c>
      <c r="AF15" t="e">
        <f>cvarM1</f>
        <v>#VALUE!</v>
      </c>
      <c r="AG15" t="e">
        <f>mvarM1</f>
        <v>#VALUE!</v>
      </c>
      <c r="AH15" t="e">
        <f t="shared" si="12"/>
        <v>#VALUE!</v>
      </c>
      <c r="AI15" s="15" t="e">
        <f t="shared" si="13"/>
        <v>#VALUE!</v>
      </c>
      <c r="AJ15" s="53" t="e">
        <f t="shared" si="14"/>
        <v>#VALUE!</v>
      </c>
      <c r="AK15">
        <v>109.80245785573</v>
      </c>
      <c r="AL15" t="e">
        <f>bvarM1</f>
        <v>#VALUE!</v>
      </c>
      <c r="AM15" t="e">
        <f>cvarM1</f>
        <v>#VALUE!</v>
      </c>
      <c r="AN15" t="e">
        <f>mvarM1</f>
        <v>#VALUE!</v>
      </c>
      <c r="AO15" s="15" t="e">
        <f t="shared" si="15"/>
        <v>#VALUE!</v>
      </c>
      <c r="AP15" s="15" t="e">
        <f t="shared" si="16"/>
        <v>#VALUE!</v>
      </c>
      <c r="AQ15" s="53" t="e">
        <f t="shared" si="17"/>
        <v>#VALUE!</v>
      </c>
      <c r="AR15">
        <v>3.0886497897002001</v>
      </c>
      <c r="AS15" t="e">
        <f>bvarM1</f>
        <v>#VALUE!</v>
      </c>
      <c r="AT15" t="e">
        <f>cvarM1</f>
        <v>#VALUE!</v>
      </c>
      <c r="AU15" t="e">
        <f>mvarM1</f>
        <v>#VALUE!</v>
      </c>
      <c r="AV15" s="15" t="e">
        <f t="shared" si="18"/>
        <v>#VALUE!</v>
      </c>
      <c r="AW15" s="15" t="e">
        <f t="shared" si="19"/>
        <v>#VALUE!</v>
      </c>
      <c r="AX15" s="53" t="e">
        <f t="shared" si="20"/>
        <v>#VALUE!</v>
      </c>
      <c r="AY15">
        <v>-0.23978986034648</v>
      </c>
      <c r="AZ15" t="e">
        <f>bvarM1</f>
        <v>#VALUE!</v>
      </c>
      <c r="BA15" t="e">
        <f>cvarM1</f>
        <v>#VALUE!</v>
      </c>
      <c r="BB15" t="e">
        <f>mvarM1</f>
        <v>#VALUE!</v>
      </c>
      <c r="BC15" s="15" t="e">
        <f t="shared" si="21"/>
        <v>#VALUE!</v>
      </c>
      <c r="BD15" s="15" t="e">
        <f t="shared" si="22"/>
        <v>#VALUE!</v>
      </c>
      <c r="BE15" s="53" t="e">
        <f t="shared" si="23"/>
        <v>#VALUE!</v>
      </c>
      <c r="BF15">
        <v>64.400250821195996</v>
      </c>
      <c r="BG15" t="e">
        <f>bvarM1</f>
        <v>#VALUE!</v>
      </c>
      <c r="BH15" t="e">
        <f>cvarM1</f>
        <v>#VALUE!</v>
      </c>
      <c r="BI15" t="e">
        <f>mvarM1</f>
        <v>#VALUE!</v>
      </c>
      <c r="BJ15" s="15" t="e">
        <f t="shared" si="24"/>
        <v>#VALUE!</v>
      </c>
      <c r="BK15" s="15" t="e">
        <f t="shared" si="25"/>
        <v>#VALUE!</v>
      </c>
      <c r="BL15" s="53" t="e">
        <f t="shared" si="26"/>
        <v>#VALUE!</v>
      </c>
      <c r="BM15">
        <v>16.992073839888999</v>
      </c>
      <c r="BN15" t="e">
        <f>bvarM1</f>
        <v>#VALUE!</v>
      </c>
      <c r="BO15" t="e">
        <f>cvarM1</f>
        <v>#VALUE!</v>
      </c>
      <c r="BP15" t="e">
        <f>mvarM1</f>
        <v>#VALUE!</v>
      </c>
      <c r="BQ15" s="15" t="e">
        <f t="shared" si="27"/>
        <v>#VALUE!</v>
      </c>
      <c r="BR15" s="15" t="e">
        <f t="shared" si="28"/>
        <v>#VALUE!</v>
      </c>
      <c r="BS15" s="53" t="e">
        <f t="shared" si="29"/>
        <v>#VALUE!</v>
      </c>
      <c r="BT15">
        <v>-27.315231538026001</v>
      </c>
      <c r="BU15" t="e">
        <f>bvarM1</f>
        <v>#VALUE!</v>
      </c>
      <c r="BV15" t="e">
        <f>cvarM1</f>
        <v>#VALUE!</v>
      </c>
      <c r="BW15" t="e">
        <f>mvarM1</f>
        <v>#VALUE!</v>
      </c>
      <c r="BX15" s="15" t="e">
        <f t="shared" si="30"/>
        <v>#VALUE!</v>
      </c>
      <c r="BY15" s="15" t="e">
        <f t="shared" si="31"/>
        <v>#VALUE!</v>
      </c>
      <c r="BZ15" s="53" t="e">
        <f t="shared" si="32"/>
        <v>#VALUE!</v>
      </c>
      <c r="CA15">
        <v>109.70457458364</v>
      </c>
      <c r="CB15" t="e">
        <f>bvarM1</f>
        <v>#VALUE!</v>
      </c>
      <c r="CC15" t="e">
        <f>cvarM1</f>
        <v>#VALUE!</v>
      </c>
      <c r="CD15" t="e">
        <f>mvarM1</f>
        <v>#VALUE!</v>
      </c>
      <c r="CE15" s="15" t="e">
        <f t="shared" si="33"/>
        <v>#VALUE!</v>
      </c>
      <c r="CF15" s="15" t="e">
        <f t="shared" si="34"/>
        <v>#VALUE!</v>
      </c>
      <c r="CG15" s="53" t="e">
        <f t="shared" si="35"/>
        <v>#VALUE!</v>
      </c>
      <c r="CH15">
        <v>4.1678616251873999</v>
      </c>
      <c r="CI15" t="e">
        <f>bvarM1</f>
        <v>#VALUE!</v>
      </c>
      <c r="CJ15" t="e">
        <f>cvarM1</f>
        <v>#VALUE!</v>
      </c>
      <c r="CK15" t="e">
        <f>mvarM1</f>
        <v>#VALUE!</v>
      </c>
      <c r="CL15" s="15" t="e">
        <f t="shared" si="36"/>
        <v>#VALUE!</v>
      </c>
      <c r="CM15" s="15" t="e">
        <f t="shared" si="37"/>
        <v>#VALUE!</v>
      </c>
      <c r="CN15" s="53" t="e">
        <f t="shared" si="38"/>
        <v>#VALUE!</v>
      </c>
      <c r="CO15">
        <v>0.58937147131272005</v>
      </c>
      <c r="CP15" t="e">
        <f>bvarM1</f>
        <v>#VALUE!</v>
      </c>
      <c r="CQ15" t="e">
        <f>cvarM1</f>
        <v>#VALUE!</v>
      </c>
      <c r="CR15" t="e">
        <f>mvarM1</f>
        <v>#VALUE!</v>
      </c>
      <c r="CS15" s="15" t="e">
        <f t="shared" si="39"/>
        <v>#VALUE!</v>
      </c>
      <c r="CT15" s="15" t="e">
        <f t="shared" si="40"/>
        <v>#VALUE!</v>
      </c>
      <c r="CU15" s="53" t="e">
        <f t="shared" si="41"/>
        <v>#VALUE!</v>
      </c>
      <c r="CV15">
        <v>64.043085748566</v>
      </c>
      <c r="CW15" t="e">
        <f>bvarM1</f>
        <v>#VALUE!</v>
      </c>
      <c r="CX15" t="e">
        <f>cvarM1</f>
        <v>#VALUE!</v>
      </c>
      <c r="CY15" t="e">
        <f>mvarM1</f>
        <v>#VALUE!</v>
      </c>
      <c r="CZ15" s="15" t="e">
        <f t="shared" si="42"/>
        <v>#VALUE!</v>
      </c>
      <c r="DA15" s="15" t="e">
        <f t="shared" si="43"/>
        <v>#VALUE!</v>
      </c>
      <c r="DB15" s="53" t="e">
        <f t="shared" si="44"/>
        <v>#VALUE!</v>
      </c>
      <c r="DC15">
        <v>1.0715224215043</v>
      </c>
      <c r="DD15" t="e">
        <f>bvarM1</f>
        <v>#VALUE!</v>
      </c>
      <c r="DE15" t="e">
        <f>cvarM1</f>
        <v>#VALUE!</v>
      </c>
      <c r="DF15" t="e">
        <f>mvarM1</f>
        <v>#VALUE!</v>
      </c>
      <c r="DG15" s="15" t="e">
        <f t="shared" si="45"/>
        <v>#VALUE!</v>
      </c>
      <c r="DH15" s="15" t="e">
        <f t="shared" si="46"/>
        <v>#VALUE!</v>
      </c>
      <c r="DI15" s="53" t="e">
        <f t="shared" si="47"/>
        <v>#VALUE!</v>
      </c>
      <c r="DJ15">
        <v>12.714888193783001</v>
      </c>
      <c r="DK15" t="e">
        <f>bvarM1</f>
        <v>#VALUE!</v>
      </c>
      <c r="DL15" t="e">
        <f>cvarM1</f>
        <v>#VALUE!</v>
      </c>
      <c r="DM15" t="e">
        <f>mvarM1</f>
        <v>#VALUE!</v>
      </c>
      <c r="DN15" s="15" t="e">
        <f t="shared" si="48"/>
        <v>#VALUE!</v>
      </c>
      <c r="DO15" s="15" t="e">
        <f t="shared" si="49"/>
        <v>#VALUE!</v>
      </c>
      <c r="DP15" s="53" t="e">
        <f t="shared" si="50"/>
        <v>#VALUE!</v>
      </c>
      <c r="DQ15">
        <v>78.867234733131994</v>
      </c>
      <c r="DR15" t="e">
        <f>bvarM1</f>
        <v>#VALUE!</v>
      </c>
      <c r="DS15" t="e">
        <f>cvarM1</f>
        <v>#VALUE!</v>
      </c>
      <c r="DT15" t="e">
        <f>mvarM1</f>
        <v>#VALUE!</v>
      </c>
      <c r="DU15" s="15" t="e">
        <f t="shared" si="51"/>
        <v>#VALUE!</v>
      </c>
      <c r="DV15" s="15" t="e">
        <f t="shared" si="52"/>
        <v>#VALUE!</v>
      </c>
      <c r="DW15" s="53" t="e">
        <f t="shared" si="53"/>
        <v>#VALUE!</v>
      </c>
      <c r="DX15">
        <v>0.19598574219383999</v>
      </c>
      <c r="DY15" t="e">
        <f>bvarM1</f>
        <v>#VALUE!</v>
      </c>
      <c r="DZ15" t="e">
        <f>cvarM1</f>
        <v>#VALUE!</v>
      </c>
      <c r="EA15" t="e">
        <f>mvarM1</f>
        <v>#VALUE!</v>
      </c>
      <c r="EB15" s="15" t="e">
        <f t="shared" si="54"/>
        <v>#VALUE!</v>
      </c>
      <c r="EC15" s="15" t="e">
        <f t="shared" si="55"/>
        <v>#VALUE!</v>
      </c>
      <c r="ED15" s="53" t="e">
        <f t="shared" si="56"/>
        <v>#VALUE!</v>
      </c>
      <c r="EE15">
        <v>-2.5468157287333999</v>
      </c>
      <c r="EF15" t="e">
        <f>bvarM1</f>
        <v>#VALUE!</v>
      </c>
      <c r="EG15" t="e">
        <f>cvarM1</f>
        <v>#VALUE!</v>
      </c>
      <c r="EH15" t="e">
        <f>mvarM1</f>
        <v>#VALUE!</v>
      </c>
      <c r="EI15" s="15" t="e">
        <f t="shared" si="57"/>
        <v>#VALUE!</v>
      </c>
      <c r="EJ15" s="15" t="e">
        <f t="shared" si="58"/>
        <v>#VALUE!</v>
      </c>
      <c r="EK15" s="53" t="e">
        <f t="shared" si="59"/>
        <v>#VALUE!</v>
      </c>
      <c r="EL15">
        <v>47.406459924251998</v>
      </c>
      <c r="EM15" t="e">
        <f>bvarM1</f>
        <v>#VALUE!</v>
      </c>
      <c r="EN15" t="e">
        <f>cvarM1</f>
        <v>#VALUE!</v>
      </c>
      <c r="EO15" t="e">
        <f>mvarM1</f>
        <v>#VALUE!</v>
      </c>
      <c r="EP15" s="15" t="e">
        <f t="shared" si="60"/>
        <v>#VALUE!</v>
      </c>
      <c r="EQ15" s="15" t="e">
        <f t="shared" si="61"/>
        <v>#VALUE!</v>
      </c>
      <c r="ER15" s="53" t="e">
        <f t="shared" si="62"/>
        <v>#VALUE!</v>
      </c>
      <c r="ES15">
        <v>19.384471086647999</v>
      </c>
      <c r="ET15" t="e">
        <f>bvarM1</f>
        <v>#VALUE!</v>
      </c>
      <c r="EU15" t="e">
        <f>cvarM1</f>
        <v>#VALUE!</v>
      </c>
      <c r="EV15" t="e">
        <f>mvarM1</f>
        <v>#VALUE!</v>
      </c>
      <c r="EW15" s="15" t="e">
        <f t="shared" si="63"/>
        <v>#VALUE!</v>
      </c>
      <c r="EX15" s="15" t="e">
        <f t="shared" si="64"/>
        <v>#VALUE!</v>
      </c>
      <c r="EY15" s="53" t="e">
        <f t="shared" si="65"/>
        <v>#VALUE!</v>
      </c>
      <c r="EZ15">
        <v>-2.6443793011491001</v>
      </c>
      <c r="FA15" t="e">
        <f>bvarM1</f>
        <v>#VALUE!</v>
      </c>
      <c r="FB15" t="e">
        <f>cvarM1</f>
        <v>#VALUE!</v>
      </c>
      <c r="FC15" t="e">
        <f>mvarM1</f>
        <v>#VALUE!</v>
      </c>
      <c r="FD15" s="15" t="e">
        <f t="shared" si="66"/>
        <v>#VALUE!</v>
      </c>
      <c r="FE15" s="15" t="e">
        <f t="shared" si="67"/>
        <v>#VALUE!</v>
      </c>
      <c r="FF15" s="53" t="e">
        <f t="shared" si="68"/>
        <v>#VALUE!</v>
      </c>
      <c r="FG15">
        <v>58.909140402228999</v>
      </c>
      <c r="FH15" t="e">
        <f>bvarM1</f>
        <v>#VALUE!</v>
      </c>
      <c r="FI15" t="e">
        <f>cvarM1</f>
        <v>#VALUE!</v>
      </c>
      <c r="FJ15" t="e">
        <f>mvarM1</f>
        <v>#VALUE!</v>
      </c>
      <c r="FK15" s="15" t="e">
        <f t="shared" si="69"/>
        <v>#VALUE!</v>
      </c>
      <c r="FL15" s="15" t="e">
        <f t="shared" si="70"/>
        <v>#VALUE!</v>
      </c>
      <c r="FM15" s="53" t="e">
        <f t="shared" si="71"/>
        <v>#VALUE!</v>
      </c>
      <c r="FN15">
        <v>3.770301081845</v>
      </c>
      <c r="FO15" t="e">
        <f>bvarM1</f>
        <v>#VALUE!</v>
      </c>
      <c r="FP15" t="e">
        <f>cvarM1</f>
        <v>#VALUE!</v>
      </c>
      <c r="FQ15" t="e">
        <f>mvarM1</f>
        <v>#VALUE!</v>
      </c>
      <c r="FR15" s="15" t="e">
        <f t="shared" si="72"/>
        <v>#VALUE!</v>
      </c>
      <c r="FS15" s="15" t="e">
        <f t="shared" si="73"/>
        <v>#VALUE!</v>
      </c>
      <c r="FT15" s="53" t="e">
        <f t="shared" si="74"/>
        <v>#VALUE!</v>
      </c>
      <c r="FU15">
        <v>-0.29178495361431001</v>
      </c>
      <c r="FV15" t="e">
        <f>bvarM1</f>
        <v>#VALUE!</v>
      </c>
      <c r="FW15" t="e">
        <f>cvarM1</f>
        <v>#VALUE!</v>
      </c>
      <c r="FX15" t="e">
        <f>mvarM1</f>
        <v>#VALUE!</v>
      </c>
      <c r="FY15" s="15" t="e">
        <f t="shared" si="75"/>
        <v>#VALUE!</v>
      </c>
      <c r="FZ15" s="15" t="e">
        <f t="shared" si="76"/>
        <v>#VALUE!</v>
      </c>
      <c r="GA15" s="53" t="e">
        <f t="shared" si="77"/>
        <v>#VALUE!</v>
      </c>
      <c r="GB15">
        <v>57.729336332019002</v>
      </c>
      <c r="GC15" t="e">
        <f>bvarM1</f>
        <v>#VALUE!</v>
      </c>
      <c r="GD15" t="e">
        <f>cvarM1</f>
        <v>#VALUE!</v>
      </c>
      <c r="GE15" t="e">
        <f>mvarM1</f>
        <v>#VALUE!</v>
      </c>
      <c r="GF15" s="15" t="e">
        <f t="shared" si="78"/>
        <v>#VALUE!</v>
      </c>
      <c r="GG15" s="15" t="e">
        <f t="shared" si="79"/>
        <v>#VALUE!</v>
      </c>
      <c r="GH15" s="53" t="e">
        <f t="shared" si="80"/>
        <v>#VALUE!</v>
      </c>
      <c r="GI15">
        <v>15.670105243775</v>
      </c>
      <c r="GJ15" t="e">
        <f>bvarM1</f>
        <v>#VALUE!</v>
      </c>
      <c r="GK15" t="e">
        <f>cvarM1</f>
        <v>#VALUE!</v>
      </c>
      <c r="GL15" t="e">
        <f>mvarM1</f>
        <v>#VALUE!</v>
      </c>
      <c r="GM15" s="15" t="e">
        <f t="shared" si="81"/>
        <v>#VALUE!</v>
      </c>
      <c r="GN15" s="15" t="e">
        <f t="shared" si="82"/>
        <v>#VALUE!</v>
      </c>
      <c r="GO15" s="53" t="e">
        <f t="shared" si="83"/>
        <v>#VALUE!</v>
      </c>
      <c r="GP15">
        <v>-7.3817370750888003</v>
      </c>
      <c r="GQ15" t="e">
        <f>bvarM1</f>
        <v>#VALUE!</v>
      </c>
      <c r="GR15" t="e">
        <f>cvarM1</f>
        <v>#VALUE!</v>
      </c>
      <c r="GS15" t="e">
        <f>mvarM1</f>
        <v>#VALUE!</v>
      </c>
      <c r="GT15" s="15" t="e">
        <f t="shared" si="84"/>
        <v>#VALUE!</v>
      </c>
      <c r="GU15" s="15" t="e">
        <f t="shared" si="85"/>
        <v>#VALUE!</v>
      </c>
      <c r="GV15" s="53" t="e">
        <f t="shared" si="86"/>
        <v>#VALUE!</v>
      </c>
      <c r="GW15">
        <v>82.364786057106997</v>
      </c>
      <c r="GX15" t="e">
        <f>bvarM1</f>
        <v>#VALUE!</v>
      </c>
      <c r="GY15" t="e">
        <f>cvarM1</f>
        <v>#VALUE!</v>
      </c>
      <c r="GZ15" t="e">
        <f>mvarM1</f>
        <v>#VALUE!</v>
      </c>
      <c r="HA15" s="15" t="e">
        <f t="shared" si="87"/>
        <v>#VALUE!</v>
      </c>
      <c r="HB15" s="15" t="e">
        <f t="shared" si="88"/>
        <v>#VALUE!</v>
      </c>
      <c r="HC15" s="53" t="e">
        <f t="shared" si="89"/>
        <v>#VALUE!</v>
      </c>
      <c r="HD15">
        <v>0.31897830417050999</v>
      </c>
      <c r="HE15" t="e">
        <f>bvarM1</f>
        <v>#VALUE!</v>
      </c>
      <c r="HF15" t="e">
        <f>cvarM1</f>
        <v>#VALUE!</v>
      </c>
      <c r="HG15" t="e">
        <f>mvarM1</f>
        <v>#VALUE!</v>
      </c>
      <c r="HH15" s="15" t="e">
        <f t="shared" si="90"/>
        <v>#VALUE!</v>
      </c>
      <c r="HI15" s="15" t="e">
        <f t="shared" si="91"/>
        <v>#VALUE!</v>
      </c>
      <c r="HJ15" s="53" t="e">
        <f t="shared" si="92"/>
        <v>#VALUE!</v>
      </c>
      <c r="HK15">
        <v>-11.976941664044</v>
      </c>
      <c r="HL15" t="e">
        <f>bvarM1</f>
        <v>#VALUE!</v>
      </c>
      <c r="HM15" t="e">
        <f>cvarM1</f>
        <v>#VALUE!</v>
      </c>
      <c r="HN15" t="e">
        <f>mvarM1</f>
        <v>#VALUE!</v>
      </c>
      <c r="HO15" s="15" t="e">
        <f t="shared" si="93"/>
        <v>#VALUE!</v>
      </c>
      <c r="HP15" s="15" t="e">
        <f t="shared" si="94"/>
        <v>#VALUE!</v>
      </c>
      <c r="HQ15" s="53" t="e">
        <f t="shared" si="95"/>
        <v>#VALUE!</v>
      </c>
      <c r="HR15">
        <v>56.709124116548999</v>
      </c>
      <c r="HS15" t="e">
        <f>bvarM1</f>
        <v>#VALUE!</v>
      </c>
      <c r="HT15" t="e">
        <f>cvarM1</f>
        <v>#VALUE!</v>
      </c>
      <c r="HU15" t="e">
        <f>mvarM1</f>
        <v>#VALUE!</v>
      </c>
      <c r="HV15" s="15" t="e">
        <f t="shared" si="96"/>
        <v>#VALUE!</v>
      </c>
      <c r="HW15" s="15" t="e">
        <f t="shared" si="97"/>
        <v>#VALUE!</v>
      </c>
      <c r="HX15" s="53" t="e">
        <f t="shared" si="98"/>
        <v>#VALUE!</v>
      </c>
      <c r="HY15">
        <v>2.2184712874889998</v>
      </c>
      <c r="HZ15" t="e">
        <f>bvarM1</f>
        <v>#VALUE!</v>
      </c>
      <c r="IA15" t="e">
        <f>cvarM1</f>
        <v>#VALUE!</v>
      </c>
      <c r="IB15" t="e">
        <f>mvarM1</f>
        <v>#VALUE!</v>
      </c>
      <c r="IC15" s="15" t="e">
        <f t="shared" si="99"/>
        <v>#VALUE!</v>
      </c>
      <c r="ID15" s="15" t="e">
        <f t="shared" si="100"/>
        <v>#VALUE!</v>
      </c>
      <c r="IE15" s="53" t="e">
        <f t="shared" si="101"/>
        <v>#VALUE!</v>
      </c>
      <c r="IF15">
        <v>49.000573461565999</v>
      </c>
      <c r="IG15" t="e">
        <f>bvarM1</f>
        <v>#VALUE!</v>
      </c>
      <c r="IH15" t="e">
        <f>cvarM1</f>
        <v>#VALUE!</v>
      </c>
      <c r="II15" t="e">
        <f>mvarM1</f>
        <v>#VALUE!</v>
      </c>
      <c r="IJ15" s="15" t="e">
        <f t="shared" si="102"/>
        <v>#VALUE!</v>
      </c>
      <c r="IK15" s="15" t="e">
        <f t="shared" si="103"/>
        <v>#VALUE!</v>
      </c>
      <c r="IL15" s="53" t="e">
        <f t="shared" si="104"/>
        <v>#VALUE!</v>
      </c>
      <c r="IM15">
        <v>81.402209740906002</v>
      </c>
      <c r="IN15" t="e">
        <f>bvarM1</f>
        <v>#VALUE!</v>
      </c>
      <c r="IO15" t="e">
        <f>cvarM1</f>
        <v>#VALUE!</v>
      </c>
      <c r="IP15" t="e">
        <f>mvarM1</f>
        <v>#VALUE!</v>
      </c>
      <c r="IQ15" s="15" t="e">
        <f t="shared" si="105"/>
        <v>#VALUE!</v>
      </c>
      <c r="IR15" s="15" t="e">
        <f t="shared" si="106"/>
        <v>#VALUE!</v>
      </c>
      <c r="IS15" s="53" t="e">
        <f t="shared" si="107"/>
        <v>#VALUE!</v>
      </c>
      <c r="IT15">
        <v>0.51035998263690996</v>
      </c>
      <c r="IU15" t="e">
        <f>bvarM1</f>
        <v>#VALUE!</v>
      </c>
      <c r="IV15" t="e">
        <f>cvarM1</f>
        <v>#VALUE!</v>
      </c>
      <c r="IW15" t="e">
        <f>mvarM1</f>
        <v>#VALUE!</v>
      </c>
      <c r="IX15" s="15" t="e">
        <f t="shared" si="108"/>
        <v>#VALUE!</v>
      </c>
      <c r="IY15" s="15" t="e">
        <f t="shared" si="109"/>
        <v>#VALUE!</v>
      </c>
      <c r="IZ15" s="53" t="e">
        <f t="shared" si="110"/>
        <v>#VALUE!</v>
      </c>
      <c r="JA15">
        <v>20.742582300740999</v>
      </c>
      <c r="JB15" t="e">
        <f>bvarM1</f>
        <v>#VALUE!</v>
      </c>
      <c r="JC15" t="e">
        <f>cvarM1</f>
        <v>#VALUE!</v>
      </c>
      <c r="JD15" t="e">
        <f>mvarM1</f>
        <v>#VALUE!</v>
      </c>
      <c r="JE15" s="24" t="e">
        <f t="shared" si="111"/>
        <v>#VALUE!</v>
      </c>
      <c r="JF15" s="24" t="e">
        <f t="shared" si="112"/>
        <v>#VALUE!</v>
      </c>
      <c r="JG15" s="24" t="e">
        <f t="shared" si="113"/>
        <v>#VALUE!</v>
      </c>
      <c r="JH15">
        <v>101.41893526347</v>
      </c>
      <c r="JI15" t="e">
        <f>bvarM1</f>
        <v>#VALUE!</v>
      </c>
      <c r="JJ15" t="e">
        <f>cvarM1</f>
        <v>#VALUE!</v>
      </c>
      <c r="JK15" t="e">
        <f>mvarM1</f>
        <v>#VALUE!</v>
      </c>
      <c r="JL15" s="24" t="e">
        <f t="shared" si="114"/>
        <v>#VALUE!</v>
      </c>
      <c r="JM15" s="24" t="e">
        <f t="shared" si="115"/>
        <v>#VALUE!</v>
      </c>
      <c r="JN15" s="24" t="e">
        <f t="shared" si="116"/>
        <v>#VALUE!</v>
      </c>
      <c r="JO15">
        <v>1.2962487615524001</v>
      </c>
      <c r="JP15" t="e">
        <f>bvarM1</f>
        <v>#VALUE!</v>
      </c>
      <c r="JQ15" t="e">
        <f>cvarM1</f>
        <v>#VALUE!</v>
      </c>
      <c r="JR15" t="e">
        <f>mvarM1</f>
        <v>#VALUE!</v>
      </c>
      <c r="JS15" s="24" t="e">
        <f t="shared" si="117"/>
        <v>#VALUE!</v>
      </c>
      <c r="JT15" s="24" t="e">
        <f t="shared" si="118"/>
        <v>#VALUE!</v>
      </c>
      <c r="JU15" s="24" t="e">
        <f t="shared" si="119"/>
        <v>#VALUE!</v>
      </c>
      <c r="JV15">
        <v>-70.377056720623003</v>
      </c>
      <c r="JW15" t="e">
        <f>bvarM1</f>
        <v>#VALUE!</v>
      </c>
      <c r="JX15" t="e">
        <f>cvarM1</f>
        <v>#VALUE!</v>
      </c>
      <c r="JY15" t="e">
        <f>mvarM1</f>
        <v>#VALUE!</v>
      </c>
      <c r="JZ15" s="24" t="e">
        <f t="shared" si="120"/>
        <v>#VALUE!</v>
      </c>
      <c r="KA15" s="24" t="e">
        <f t="shared" si="121"/>
        <v>#VALUE!</v>
      </c>
      <c r="KB15" s="24" t="e">
        <f t="shared" si="122"/>
        <v>#VALUE!</v>
      </c>
      <c r="KC15">
        <v>93.642322238595</v>
      </c>
      <c r="KD15" t="e">
        <f>bvarM1</f>
        <v>#VALUE!</v>
      </c>
      <c r="KE15" t="e">
        <f>cvarM1</f>
        <v>#VALUE!</v>
      </c>
      <c r="KF15" t="e">
        <f>mvarM1</f>
        <v>#VALUE!</v>
      </c>
      <c r="KG15" s="24" t="e">
        <f t="shared" si="123"/>
        <v>#VALUE!</v>
      </c>
      <c r="KH15" s="24" t="e">
        <f t="shared" si="124"/>
        <v>#VALUE!</v>
      </c>
      <c r="KI15" s="24" t="e">
        <f t="shared" si="125"/>
        <v>#VALUE!</v>
      </c>
      <c r="KJ15">
        <v>2.8892635814348</v>
      </c>
      <c r="KK15" t="e">
        <f>bvarM1</f>
        <v>#VALUE!</v>
      </c>
      <c r="KL15" t="e">
        <f>cvarM1</f>
        <v>#VALUE!</v>
      </c>
      <c r="KM15" t="e">
        <f>mvarM1</f>
        <v>#VALUE!</v>
      </c>
      <c r="KN15" s="24" t="e">
        <f t="shared" si="126"/>
        <v>#VALUE!</v>
      </c>
      <c r="KO15" s="24" t="e">
        <f t="shared" si="127"/>
        <v>#VALUE!</v>
      </c>
      <c r="KP15" s="24" t="e">
        <f t="shared" si="128"/>
        <v>#VALUE!</v>
      </c>
      <c r="KQ15">
        <v>-2.8104128947678002</v>
      </c>
      <c r="KR15" t="e">
        <f>bvarM1</f>
        <v>#VALUE!</v>
      </c>
      <c r="KS15" t="e">
        <f>cvarM1</f>
        <v>#VALUE!</v>
      </c>
      <c r="KT15" t="e">
        <f>mvarM1</f>
        <v>#VALUE!</v>
      </c>
      <c r="KU15" s="24" t="e">
        <f t="shared" si="129"/>
        <v>#VALUE!</v>
      </c>
      <c r="KV15" s="24" t="e">
        <f t="shared" si="130"/>
        <v>#VALUE!</v>
      </c>
      <c r="KW15" s="24" t="e">
        <f t="shared" si="131"/>
        <v>#VALUE!</v>
      </c>
      <c r="KX15">
        <v>92.195513243709996</v>
      </c>
      <c r="KY15" t="e">
        <f>bvarM1</f>
        <v>#VALUE!</v>
      </c>
      <c r="KZ15" t="e">
        <f>cvarM1</f>
        <v>#VALUE!</v>
      </c>
      <c r="LA15" t="e">
        <f>mvarM1</f>
        <v>#VALUE!</v>
      </c>
      <c r="LB15" s="24" t="e">
        <f t="shared" si="132"/>
        <v>#VALUE!</v>
      </c>
      <c r="LC15" s="24" t="e">
        <f t="shared" si="133"/>
        <v>#VALUE!</v>
      </c>
      <c r="LD15" s="24" t="e">
        <f t="shared" si="134"/>
        <v>#VALUE!</v>
      </c>
      <c r="LE15">
        <v>16.982306384905002</v>
      </c>
      <c r="LF15" t="e">
        <f>bvarM1</f>
        <v>#VALUE!</v>
      </c>
      <c r="LG15" t="e">
        <f>cvarM1</f>
        <v>#VALUE!</v>
      </c>
      <c r="LH15" t="e">
        <f>mvarM1</f>
        <v>#VALUE!</v>
      </c>
      <c r="LI15" s="24" t="e">
        <f t="shared" si="135"/>
        <v>#VALUE!</v>
      </c>
      <c r="LJ15" s="24" t="e">
        <f t="shared" si="136"/>
        <v>#VALUE!</v>
      </c>
      <c r="LK15" s="24" t="e">
        <f t="shared" si="137"/>
        <v>#VALUE!</v>
      </c>
      <c r="LL15">
        <v>-4.1156785088717003</v>
      </c>
      <c r="LM15" t="e">
        <f>bvarM1</f>
        <v>#VALUE!</v>
      </c>
      <c r="LN15" t="e">
        <f>cvarM1</f>
        <v>#VALUE!</v>
      </c>
      <c r="LO15" t="e">
        <f>mvarM1</f>
        <v>#VALUE!</v>
      </c>
      <c r="LP15" s="24" t="e">
        <f t="shared" si="138"/>
        <v>#VALUE!</v>
      </c>
      <c r="LQ15" s="24" t="e">
        <f t="shared" si="139"/>
        <v>#VALUE!</v>
      </c>
      <c r="LR15" s="24" t="e">
        <f t="shared" si="140"/>
        <v>#VALUE!</v>
      </c>
      <c r="LS15">
        <v>113.43318828511001</v>
      </c>
      <c r="LT15" t="e">
        <f>bvarM1</f>
        <v>#VALUE!</v>
      </c>
      <c r="LU15" t="e">
        <f>cvarM1</f>
        <v>#VALUE!</v>
      </c>
      <c r="LV15" t="e">
        <f>mvarM1</f>
        <v>#VALUE!</v>
      </c>
      <c r="LW15" s="24" t="e">
        <f t="shared" si="141"/>
        <v>#VALUE!</v>
      </c>
      <c r="LX15" s="24" t="e">
        <f t="shared" si="142"/>
        <v>#VALUE!</v>
      </c>
      <c r="LY15" s="24" t="e">
        <f t="shared" si="143"/>
        <v>#VALUE!</v>
      </c>
      <c r="LZ15">
        <v>9.5655289364948004</v>
      </c>
      <c r="MA15" t="e">
        <f>bvarM1</f>
        <v>#VALUE!</v>
      </c>
      <c r="MB15" t="e">
        <f>cvarM1</f>
        <v>#VALUE!</v>
      </c>
      <c r="MC15" t="e">
        <f>mvarM1</f>
        <v>#VALUE!</v>
      </c>
      <c r="MD15" s="24" t="e">
        <f t="shared" si="144"/>
        <v>#VALUE!</v>
      </c>
      <c r="ME15" s="24" t="e">
        <f t="shared" si="145"/>
        <v>#VALUE!</v>
      </c>
      <c r="MF15" s="24" t="e">
        <f t="shared" si="146"/>
        <v>#VALUE!</v>
      </c>
      <c r="MG15">
        <v>17.143048513970001</v>
      </c>
      <c r="MH15" t="e">
        <f>bvarM1</f>
        <v>#VALUE!</v>
      </c>
      <c r="MI15" t="e">
        <f>cvarM1</f>
        <v>#VALUE!</v>
      </c>
      <c r="MJ15" t="e">
        <f>mvarM1</f>
        <v>#VALUE!</v>
      </c>
      <c r="MK15" s="24" t="e">
        <f t="shared" si="147"/>
        <v>#VALUE!</v>
      </c>
      <c r="ML15" s="24" t="e">
        <f t="shared" si="148"/>
        <v>#VALUE!</v>
      </c>
      <c r="MM15" s="24" t="e">
        <f t="shared" si="149"/>
        <v>#VALUE!</v>
      </c>
      <c r="MN15">
        <v>79.191380958961005</v>
      </c>
      <c r="MO15" t="e">
        <f>bvarM1</f>
        <v>#VALUE!</v>
      </c>
      <c r="MP15" t="e">
        <f>cvarM1</f>
        <v>#VALUE!</v>
      </c>
      <c r="MQ15" t="e">
        <f>mvarM1</f>
        <v>#VALUE!</v>
      </c>
      <c r="MR15" s="24" t="e">
        <f t="shared" si="150"/>
        <v>#VALUE!</v>
      </c>
      <c r="MS15" s="24" t="e">
        <f t="shared" si="151"/>
        <v>#VALUE!</v>
      </c>
      <c r="MT15" s="24" t="e">
        <f t="shared" si="152"/>
        <v>#VALUE!</v>
      </c>
      <c r="MU15">
        <v>1.1248467954921</v>
      </c>
      <c r="MV15" t="e">
        <f>bvarM1</f>
        <v>#VALUE!</v>
      </c>
      <c r="MW15" t="e">
        <f>cvarM1</f>
        <v>#VALUE!</v>
      </c>
      <c r="MX15" t="e">
        <f>mvarM1</f>
        <v>#VALUE!</v>
      </c>
      <c r="MY15" s="24" t="e">
        <f t="shared" si="153"/>
        <v>#VALUE!</v>
      </c>
      <c r="MZ15" s="24" t="e">
        <f t="shared" si="154"/>
        <v>#VALUE!</v>
      </c>
      <c r="NA15" s="24" t="e">
        <f t="shared" si="155"/>
        <v>#VALUE!</v>
      </c>
      <c r="NB15">
        <v>5.7140629681046002</v>
      </c>
      <c r="NC15" t="e">
        <f>bvarM1</f>
        <v>#VALUE!</v>
      </c>
      <c r="ND15" t="e">
        <f>cvarM1</f>
        <v>#VALUE!</v>
      </c>
      <c r="NE15" t="e">
        <f>mvarM1</f>
        <v>#VALUE!</v>
      </c>
      <c r="NF15" s="24" t="e">
        <f t="shared" si="156"/>
        <v>#VALUE!</v>
      </c>
      <c r="NG15" s="24" t="e">
        <f t="shared" si="157"/>
        <v>#VALUE!</v>
      </c>
      <c r="NH15" s="24" t="e">
        <f t="shared" si="158"/>
        <v>#VALUE!</v>
      </c>
      <c r="NI15">
        <v>87.198233765013001</v>
      </c>
      <c r="NJ15" t="e">
        <f>bvarM1</f>
        <v>#VALUE!</v>
      </c>
      <c r="NK15" t="e">
        <f>cvarM1</f>
        <v>#VALUE!</v>
      </c>
      <c r="NL15" t="e">
        <f>mvarM1</f>
        <v>#VALUE!</v>
      </c>
      <c r="NM15" s="24" t="e">
        <f t="shared" si="159"/>
        <v>#VALUE!</v>
      </c>
      <c r="NN15" s="24" t="e">
        <f t="shared" si="160"/>
        <v>#VALUE!</v>
      </c>
      <c r="NO15" s="24" t="e">
        <f t="shared" si="161"/>
        <v>#VALUE!</v>
      </c>
      <c r="NP15">
        <v>3.8401431907857</v>
      </c>
      <c r="NQ15" t="e">
        <f>bvarM1</f>
        <v>#VALUE!</v>
      </c>
      <c r="NR15" t="e">
        <f>cvarM1</f>
        <v>#VALUE!</v>
      </c>
      <c r="NS15" t="e">
        <f>mvarM1</f>
        <v>#VALUE!</v>
      </c>
      <c r="NT15" s="24" t="e">
        <f t="shared" si="162"/>
        <v>#VALUE!</v>
      </c>
      <c r="NU15" s="24" t="e">
        <f t="shared" si="163"/>
        <v>#VALUE!</v>
      </c>
      <c r="NV15" s="24" t="e">
        <f t="shared" si="164"/>
        <v>#VALUE!</v>
      </c>
      <c r="NW15">
        <v>-3.3977769779722</v>
      </c>
      <c r="NX15" t="e">
        <f>bvarM1</f>
        <v>#VALUE!</v>
      </c>
      <c r="NY15" t="e">
        <f>cvarM1</f>
        <v>#VALUE!</v>
      </c>
      <c r="NZ15" t="e">
        <f>mvarM1</f>
        <v>#VALUE!</v>
      </c>
      <c r="OA15" s="24" t="e">
        <f t="shared" si="165"/>
        <v>#VALUE!</v>
      </c>
      <c r="OB15" s="24" t="e">
        <f t="shared" si="166"/>
        <v>#VALUE!</v>
      </c>
      <c r="OC15" s="24" t="e">
        <f t="shared" si="167"/>
        <v>#VALUE!</v>
      </c>
      <c r="OD15">
        <v>29.867272248705</v>
      </c>
      <c r="OE15" t="e">
        <f>bvarM1</f>
        <v>#VALUE!</v>
      </c>
      <c r="OF15" t="e">
        <f>cvarM1</f>
        <v>#VALUE!</v>
      </c>
      <c r="OG15" t="e">
        <f>mvarM1</f>
        <v>#VALUE!</v>
      </c>
      <c r="OH15" s="24" t="e">
        <f t="shared" si="168"/>
        <v>#VALUE!</v>
      </c>
      <c r="OI15" s="24" t="e">
        <f t="shared" si="169"/>
        <v>#VALUE!</v>
      </c>
      <c r="OJ15" s="24" t="e">
        <f t="shared" si="170"/>
        <v>#VALUE!</v>
      </c>
      <c r="OK15">
        <v>17.378581787618</v>
      </c>
      <c r="OL15" t="e">
        <f>bvarM1</f>
        <v>#VALUE!</v>
      </c>
      <c r="OM15" t="e">
        <f>cvarM1</f>
        <v>#VALUE!</v>
      </c>
      <c r="ON15" t="e">
        <f>mvarM1</f>
        <v>#VALUE!</v>
      </c>
      <c r="OO15" s="24" t="e">
        <f t="shared" si="171"/>
        <v>#VALUE!</v>
      </c>
      <c r="OP15" s="24" t="e">
        <f t="shared" si="172"/>
        <v>#VALUE!</v>
      </c>
      <c r="OQ15" s="24" t="e">
        <f t="shared" si="173"/>
        <v>#VALUE!</v>
      </c>
      <c r="OR15">
        <v>-7.2324377201066996</v>
      </c>
      <c r="OS15" t="e">
        <f>bvarM1</f>
        <v>#VALUE!</v>
      </c>
      <c r="OT15" t="e">
        <f>cvarM1</f>
        <v>#VALUE!</v>
      </c>
      <c r="OU15" t="e">
        <f>mvarM1</f>
        <v>#VALUE!</v>
      </c>
      <c r="OV15" s="24" t="e">
        <f t="shared" si="174"/>
        <v>#VALUE!</v>
      </c>
      <c r="OW15" s="24" t="e">
        <f t="shared" si="175"/>
        <v>#VALUE!</v>
      </c>
      <c r="OX15" s="24" t="e">
        <f t="shared" si="176"/>
        <v>#VALUE!</v>
      </c>
      <c r="OY15">
        <v>59.856385034106999</v>
      </c>
      <c r="OZ15" t="e">
        <f>bvarM1</f>
        <v>#VALUE!</v>
      </c>
      <c r="PA15" t="e">
        <f>cvarM1</f>
        <v>#VALUE!</v>
      </c>
      <c r="PB15" t="e">
        <f>mvarM1</f>
        <v>#VALUE!</v>
      </c>
      <c r="PC15" s="24" t="e">
        <f t="shared" si="177"/>
        <v>#VALUE!</v>
      </c>
      <c r="PD15" s="24" t="e">
        <f t="shared" si="178"/>
        <v>#VALUE!</v>
      </c>
      <c r="PE15" s="24" t="e">
        <f t="shared" si="179"/>
        <v>#VALUE!</v>
      </c>
      <c r="PF15">
        <v>7.2649039169513996</v>
      </c>
      <c r="PG15" t="e">
        <f>bvarM1</f>
        <v>#VALUE!</v>
      </c>
      <c r="PH15" t="e">
        <f>cvarM1</f>
        <v>#VALUE!</v>
      </c>
      <c r="PI15" t="e">
        <f>mvarM1</f>
        <v>#VALUE!</v>
      </c>
      <c r="PJ15" s="24" t="e">
        <f t="shared" si="180"/>
        <v>#VALUE!</v>
      </c>
      <c r="PK15" s="24" t="e">
        <f t="shared" si="181"/>
        <v>#VALUE!</v>
      </c>
      <c r="PL15" s="24" t="e">
        <f t="shared" si="182"/>
        <v>#VALUE!</v>
      </c>
      <c r="PM15">
        <v>-2.8837420451878999</v>
      </c>
      <c r="PN15" t="e">
        <f>bvarM1</f>
        <v>#VALUE!</v>
      </c>
      <c r="PO15" t="e">
        <f>cvarM1</f>
        <v>#VALUE!</v>
      </c>
      <c r="PP15" t="e">
        <f>mvarM1</f>
        <v>#VALUE!</v>
      </c>
      <c r="PQ15" s="24" t="e">
        <f t="shared" si="183"/>
        <v>#VALUE!</v>
      </c>
      <c r="PR15" s="24" t="e">
        <f t="shared" si="184"/>
        <v>#VALUE!</v>
      </c>
      <c r="PS15" s="24" t="e">
        <f t="shared" si="185"/>
        <v>#VALUE!</v>
      </c>
      <c r="PT15">
        <v>38.824508906058</v>
      </c>
      <c r="PU15" t="e">
        <f>bvarM1</f>
        <v>#VALUE!</v>
      </c>
      <c r="PV15" t="e">
        <f>cvarM1</f>
        <v>#VALUE!</v>
      </c>
      <c r="PW15" t="e">
        <f>mvarM1</f>
        <v>#VALUE!</v>
      </c>
      <c r="PX15" s="24" t="e">
        <f t="shared" si="186"/>
        <v>#VALUE!</v>
      </c>
      <c r="PY15" s="24" t="e">
        <f t="shared" si="187"/>
        <v>#VALUE!</v>
      </c>
      <c r="PZ15" s="24" t="e">
        <f t="shared" si="188"/>
        <v>#VALUE!</v>
      </c>
      <c r="QA15">
        <v>16.637348894014998</v>
      </c>
      <c r="QB15" t="e">
        <f>bvarM1</f>
        <v>#VALUE!</v>
      </c>
      <c r="QC15" t="e">
        <f>cvarM1</f>
        <v>#VALUE!</v>
      </c>
      <c r="QD15" t="e">
        <f>mvarM1</f>
        <v>#VALUE!</v>
      </c>
      <c r="QE15" s="24" t="e">
        <f t="shared" si="189"/>
        <v>#VALUE!</v>
      </c>
      <c r="QF15" s="24" t="e">
        <f t="shared" si="190"/>
        <v>#VALUE!</v>
      </c>
      <c r="QG15" s="24" t="e">
        <f t="shared" si="191"/>
        <v>#VALUE!</v>
      </c>
      <c r="QH15">
        <v>-20.935564593443999</v>
      </c>
      <c r="QI15" t="e">
        <f>bvarM1</f>
        <v>#VALUE!</v>
      </c>
      <c r="QJ15" t="e">
        <f>cvarM1</f>
        <v>#VALUE!</v>
      </c>
      <c r="QK15" t="e">
        <f>mvarM1</f>
        <v>#VALUE!</v>
      </c>
      <c r="QL15" s="24" t="e">
        <f t="shared" si="192"/>
        <v>#VALUE!</v>
      </c>
      <c r="QM15" s="24" t="e">
        <f t="shared" si="193"/>
        <v>#VALUE!</v>
      </c>
      <c r="QN15" s="24" t="e">
        <f t="shared" si="194"/>
        <v>#VALUE!</v>
      </c>
      <c r="QO15">
        <v>77.976147414211994</v>
      </c>
      <c r="QP15" t="e">
        <f>bvarM1</f>
        <v>#VALUE!</v>
      </c>
      <c r="QQ15" t="e">
        <f>cvarM1</f>
        <v>#VALUE!</v>
      </c>
      <c r="QR15" t="e">
        <f>mvarM1</f>
        <v>#VALUE!</v>
      </c>
      <c r="QS15" s="24" t="e">
        <f t="shared" si="195"/>
        <v>#VALUE!</v>
      </c>
      <c r="QT15" s="24" t="e">
        <f t="shared" si="196"/>
        <v>#VALUE!</v>
      </c>
      <c r="QU15" s="24" t="e">
        <f t="shared" si="197"/>
        <v>#VALUE!</v>
      </c>
      <c r="QV15">
        <v>3.5941395932762998</v>
      </c>
      <c r="QW15" t="e">
        <f>bvarM1</f>
        <v>#VALUE!</v>
      </c>
      <c r="QX15" t="e">
        <f>cvarM1</f>
        <v>#VALUE!</v>
      </c>
      <c r="QY15" t="e">
        <f>mvarM1</f>
        <v>#VALUE!</v>
      </c>
      <c r="QZ15" s="24" t="e">
        <f t="shared" si="198"/>
        <v>#VALUE!</v>
      </c>
      <c r="RA15" s="24" t="e">
        <f t="shared" si="199"/>
        <v>#VALUE!</v>
      </c>
      <c r="RB15" s="24" t="e">
        <f t="shared" si="200"/>
        <v>#VALUE!</v>
      </c>
      <c r="RC15">
        <v>-8.6266613005157993</v>
      </c>
      <c r="RD15" t="e">
        <f>bvarM1</f>
        <v>#VALUE!</v>
      </c>
      <c r="RE15" t="e">
        <f>cvarM1</f>
        <v>#VALUE!</v>
      </c>
      <c r="RF15" t="e">
        <f>mvarM1</f>
        <v>#VALUE!</v>
      </c>
      <c r="RG15" s="24" t="e">
        <f t="shared" si="201"/>
        <v>#VALUE!</v>
      </c>
      <c r="RH15" s="24" t="e">
        <f t="shared" si="202"/>
        <v>#VALUE!</v>
      </c>
      <c r="RI15" s="24" t="e">
        <f t="shared" si="203"/>
        <v>#VALUE!</v>
      </c>
      <c r="RJ15">
        <v>32.200670016921002</v>
      </c>
      <c r="RK15" t="e">
        <f>bvarM1</f>
        <v>#VALUE!</v>
      </c>
      <c r="RL15" t="e">
        <f>cvarM1</f>
        <v>#VALUE!</v>
      </c>
      <c r="RM15" t="e">
        <f>mvarM1</f>
        <v>#VALUE!</v>
      </c>
      <c r="RN15" s="24" t="e">
        <f t="shared" si="204"/>
        <v>#VALUE!</v>
      </c>
      <c r="RO15" s="24" t="e">
        <f t="shared" si="205"/>
        <v>#VALUE!</v>
      </c>
      <c r="RP15" s="24" t="e">
        <f t="shared" si="206"/>
        <v>#VALUE!</v>
      </c>
      <c r="RQ15">
        <v>13.347278838971</v>
      </c>
      <c r="RR15" t="e">
        <f>bvarM1</f>
        <v>#VALUE!</v>
      </c>
      <c r="RS15" t="e">
        <f>cvarM1</f>
        <v>#VALUE!</v>
      </c>
      <c r="RT15" t="e">
        <f>mvarM1</f>
        <v>#VALUE!</v>
      </c>
      <c r="RU15" s="24" t="e">
        <f t="shared" si="207"/>
        <v>#VALUE!</v>
      </c>
      <c r="RV15" s="24" t="e">
        <f t="shared" si="208"/>
        <v>#VALUE!</v>
      </c>
      <c r="RW15" s="24" t="e">
        <f t="shared" si="209"/>
        <v>#VALUE!</v>
      </c>
      <c r="RX15">
        <v>64.825350720266002</v>
      </c>
      <c r="RY15" t="e">
        <f>bvarM1</f>
        <v>#VALUE!</v>
      </c>
      <c r="RZ15" t="e">
        <f>cvarM1</f>
        <v>#VALUE!</v>
      </c>
      <c r="SA15" t="e">
        <f>mvarM1</f>
        <v>#VALUE!</v>
      </c>
      <c r="SB15" s="24" t="e">
        <f t="shared" si="210"/>
        <v>#VALUE!</v>
      </c>
      <c r="SC15" s="24" t="e">
        <f t="shared" si="211"/>
        <v>#VALUE!</v>
      </c>
      <c r="SD15" s="24" t="e">
        <f t="shared" si="212"/>
        <v>#VALUE!</v>
      </c>
      <c r="SE15">
        <v>71.415062211399004</v>
      </c>
      <c r="SF15" t="e">
        <f>bvarM1</f>
        <v>#VALUE!</v>
      </c>
      <c r="SG15" t="e">
        <f>cvarM1</f>
        <v>#VALUE!</v>
      </c>
      <c r="SH15" t="e">
        <f>mvarM1</f>
        <v>#VALUE!</v>
      </c>
      <c r="SI15" s="24" t="e">
        <f t="shared" si="213"/>
        <v>#VALUE!</v>
      </c>
      <c r="SJ15" s="24" t="e">
        <f t="shared" si="214"/>
        <v>#VALUE!</v>
      </c>
      <c r="SK15" s="24" t="e">
        <f t="shared" si="215"/>
        <v>#VALUE!</v>
      </c>
      <c r="SL15">
        <v>5.4716962534920999</v>
      </c>
      <c r="SM15" t="e">
        <f>bvarM1</f>
        <v>#VALUE!</v>
      </c>
      <c r="SN15" t="e">
        <f>cvarM1</f>
        <v>#VALUE!</v>
      </c>
      <c r="SO15" t="e">
        <f>mvarM1</f>
        <v>#VALUE!</v>
      </c>
      <c r="SP15" s="24" t="e">
        <f t="shared" si="216"/>
        <v>#VALUE!</v>
      </c>
      <c r="SQ15" s="24" t="e">
        <f t="shared" si="217"/>
        <v>#VALUE!</v>
      </c>
      <c r="SR15" s="24" t="e">
        <f t="shared" si="218"/>
        <v>#VALUE!</v>
      </c>
      <c r="SS15">
        <v>13.883104184498</v>
      </c>
      <c r="ST15" t="e">
        <f>bvarM1</f>
        <v>#VALUE!</v>
      </c>
      <c r="SU15" t="e">
        <f>cvarM1</f>
        <v>#VALUE!</v>
      </c>
      <c r="SV15" t="e">
        <f>mvarM1</f>
        <v>#VALUE!</v>
      </c>
      <c r="SW15" s="24" t="e">
        <f t="shared" si="219"/>
        <v>#VALUE!</v>
      </c>
      <c r="SX15" s="24" t="e">
        <f t="shared" si="220"/>
        <v>#VALUE!</v>
      </c>
      <c r="SY15" s="24" t="e">
        <f t="shared" si="221"/>
        <v>#VALUE!</v>
      </c>
      <c r="SZ15">
        <v>83.403479205113996</v>
      </c>
      <c r="TA15" t="e">
        <f>bvarM1</f>
        <v>#VALUE!</v>
      </c>
      <c r="TB15" t="e">
        <f>cvarM1</f>
        <v>#VALUE!</v>
      </c>
      <c r="TC15" t="e">
        <f>mvarM1</f>
        <v>#VALUE!</v>
      </c>
      <c r="TD15" s="24" t="e">
        <f t="shared" si="222"/>
        <v>#VALUE!</v>
      </c>
      <c r="TE15" s="24" t="e">
        <f t="shared" si="223"/>
        <v>#VALUE!</v>
      </c>
      <c r="TF15" s="24" t="e">
        <f t="shared" si="224"/>
        <v>#VALUE!</v>
      </c>
      <c r="TG15">
        <v>5.7106354830078001E-4</v>
      </c>
      <c r="TH15" t="e">
        <f>bvarM1</f>
        <v>#VALUE!</v>
      </c>
      <c r="TI15" t="e">
        <f>cvarM1</f>
        <v>#VALUE!</v>
      </c>
      <c r="TJ15" t="e">
        <f>mvarM1</f>
        <v>#VALUE!</v>
      </c>
      <c r="TK15" s="24" t="e">
        <f t="shared" si="225"/>
        <v>#VALUE!</v>
      </c>
      <c r="TL15" s="24" t="e">
        <f t="shared" si="226"/>
        <v>#VALUE!</v>
      </c>
      <c r="TM15" s="24" t="e">
        <f t="shared" si="227"/>
        <v>#VALUE!</v>
      </c>
      <c r="TN15">
        <v>11.882521551470001</v>
      </c>
      <c r="TO15" t="e">
        <f>bvarM1</f>
        <v>#VALUE!</v>
      </c>
      <c r="TP15" t="e">
        <f>cvarM1</f>
        <v>#VALUE!</v>
      </c>
      <c r="TQ15" t="e">
        <f>mvarM1</f>
        <v>#VALUE!</v>
      </c>
      <c r="TR15" s="24" t="e">
        <f t="shared" si="228"/>
        <v>#VALUE!</v>
      </c>
      <c r="TS15" s="24" t="e">
        <f t="shared" si="229"/>
        <v>#VALUE!</v>
      </c>
      <c r="TT15" s="24" t="e">
        <f t="shared" si="230"/>
        <v>#VALUE!</v>
      </c>
      <c r="TU15">
        <v>107.896172526</v>
      </c>
      <c r="TV15" t="e">
        <f>bvarM1</f>
        <v>#VALUE!</v>
      </c>
      <c r="TW15" t="e">
        <f>cvarM1</f>
        <v>#VALUE!</v>
      </c>
      <c r="TX15" t="e">
        <f>mvarM1</f>
        <v>#VALUE!</v>
      </c>
      <c r="TY15" s="24" t="e">
        <f t="shared" si="231"/>
        <v>#VALUE!</v>
      </c>
      <c r="TZ15" s="24" t="e">
        <f t="shared" si="232"/>
        <v>#VALUE!</v>
      </c>
      <c r="UA15" s="24" t="e">
        <f t="shared" si="233"/>
        <v>#VALUE!</v>
      </c>
      <c r="UB15">
        <v>-5.9503772453223995E-4</v>
      </c>
      <c r="UC15" t="e">
        <f>bvarM1</f>
        <v>#VALUE!</v>
      </c>
      <c r="UD15" t="e">
        <f>cvarM1</f>
        <v>#VALUE!</v>
      </c>
      <c r="UE15" t="e">
        <f>mvarM1</f>
        <v>#VALUE!</v>
      </c>
      <c r="UF15" s="24" t="e">
        <f t="shared" si="234"/>
        <v>#VALUE!</v>
      </c>
      <c r="UG15" s="24" t="e">
        <f t="shared" si="235"/>
        <v>#VALUE!</v>
      </c>
      <c r="UH15" s="24" t="e">
        <f t="shared" si="236"/>
        <v>#VALUE!</v>
      </c>
      <c r="UI15">
        <v>27.025302311985001</v>
      </c>
      <c r="UJ15" t="e">
        <f>bvarM1</f>
        <v>#VALUE!</v>
      </c>
      <c r="UK15" t="e">
        <f>cvarM1</f>
        <v>#VALUE!</v>
      </c>
      <c r="UL15" t="e">
        <f>mvarM1</f>
        <v>#VALUE!</v>
      </c>
      <c r="UM15" s="24" t="e">
        <f t="shared" si="237"/>
        <v>#VALUE!</v>
      </c>
      <c r="UN15" s="24" t="e">
        <f t="shared" si="238"/>
        <v>#VALUE!</v>
      </c>
      <c r="UO15" s="24" t="e">
        <f t="shared" si="239"/>
        <v>#VALUE!</v>
      </c>
      <c r="UP15">
        <v>68.124701091326003</v>
      </c>
      <c r="UQ15" t="e">
        <f>bvarM1</f>
        <v>#VALUE!</v>
      </c>
      <c r="UR15" t="e">
        <f>cvarM1</f>
        <v>#VALUE!</v>
      </c>
      <c r="US15" t="e">
        <f>mvarM1</f>
        <v>#VALUE!</v>
      </c>
      <c r="UT15" s="24" t="e">
        <f t="shared" si="240"/>
        <v>#VALUE!</v>
      </c>
      <c r="UU15" s="24" t="e">
        <f t="shared" si="241"/>
        <v>#VALUE!</v>
      </c>
      <c r="UV15" s="24" t="e">
        <f t="shared" si="242"/>
        <v>#VALUE!</v>
      </c>
      <c r="UW15">
        <v>1.2104862814486001E-3</v>
      </c>
      <c r="UX15" t="e">
        <f>bvarM1</f>
        <v>#VALUE!</v>
      </c>
      <c r="UY15" t="e">
        <f>cvarM1</f>
        <v>#VALUE!</v>
      </c>
      <c r="UZ15" t="e">
        <f>mvarM1</f>
        <v>#VALUE!</v>
      </c>
      <c r="VA15" s="24" t="e">
        <f t="shared" si="243"/>
        <v>#VALUE!</v>
      </c>
      <c r="VB15" s="24" t="e">
        <f t="shared" si="244"/>
        <v>#VALUE!</v>
      </c>
      <c r="VC15" s="24" t="e">
        <f t="shared" si="245"/>
        <v>#VALUE!</v>
      </c>
      <c r="VD15">
        <v>20.401510948070001</v>
      </c>
      <c r="VE15" t="e">
        <f>bvarM1</f>
        <v>#VALUE!</v>
      </c>
      <c r="VF15" t="e">
        <f>cvarM1</f>
        <v>#VALUE!</v>
      </c>
      <c r="VG15" t="e">
        <f>mvarM1</f>
        <v>#VALUE!</v>
      </c>
      <c r="VH15" s="24" t="e">
        <f t="shared" si="246"/>
        <v>#VALUE!</v>
      </c>
      <c r="VI15" s="24" t="e">
        <f t="shared" si="247"/>
        <v>#VALUE!</v>
      </c>
      <c r="VJ15" s="24" t="e">
        <f t="shared" si="248"/>
        <v>#VALUE!</v>
      </c>
      <c r="VK15">
        <v>83.688863590630007</v>
      </c>
      <c r="VL15" t="e">
        <f>bvarM1</f>
        <v>#VALUE!</v>
      </c>
      <c r="VM15" t="e">
        <f>cvarM1</f>
        <v>#VALUE!</v>
      </c>
      <c r="VN15" t="e">
        <f>mvarM1</f>
        <v>#VALUE!</v>
      </c>
      <c r="VO15" s="24" t="e">
        <f t="shared" si="249"/>
        <v>#VALUE!</v>
      </c>
      <c r="VP15" s="24" t="e">
        <f t="shared" si="250"/>
        <v>#VALUE!</v>
      </c>
      <c r="VQ15" s="24" t="e">
        <f t="shared" si="251"/>
        <v>#VALUE!</v>
      </c>
      <c r="VR15">
        <v>-1.9841284608814E-4</v>
      </c>
      <c r="VS15" t="e">
        <f>bvarM1</f>
        <v>#VALUE!</v>
      </c>
      <c r="VT15" t="e">
        <f>cvarM1</f>
        <v>#VALUE!</v>
      </c>
      <c r="VU15" t="e">
        <f>mvarM1</f>
        <v>#VALUE!</v>
      </c>
      <c r="VV15" s="24" t="e">
        <f t="shared" si="252"/>
        <v>#VALUE!</v>
      </c>
      <c r="VW15" s="24" t="e">
        <f t="shared" si="253"/>
        <v>#VALUE!</v>
      </c>
      <c r="VX15" s="24" t="e">
        <f t="shared" si="254"/>
        <v>#VALUE!</v>
      </c>
      <c r="VY15">
        <v>30.127710978117001</v>
      </c>
      <c r="VZ15" t="e">
        <f>bvarM1</f>
        <v>#VALUE!</v>
      </c>
      <c r="WA15" t="e">
        <f>cvarM1</f>
        <v>#VALUE!</v>
      </c>
      <c r="WB15" t="e">
        <f>mvarM1</f>
        <v>#VALUE!</v>
      </c>
      <c r="WC15" s="24" t="e">
        <f t="shared" si="255"/>
        <v>#VALUE!</v>
      </c>
      <c r="WD15" s="24" t="e">
        <f t="shared" si="256"/>
        <v>#VALUE!</v>
      </c>
      <c r="WE15" s="24" t="e">
        <f t="shared" si="257"/>
        <v>#VALUE!</v>
      </c>
      <c r="WF15">
        <v>77.543357426998</v>
      </c>
      <c r="WG15" t="e">
        <f>bvarM1</f>
        <v>#VALUE!</v>
      </c>
      <c r="WH15" t="e">
        <f>cvarM1</f>
        <v>#VALUE!</v>
      </c>
      <c r="WI15" t="e">
        <f>mvarM1</f>
        <v>#VALUE!</v>
      </c>
      <c r="WJ15" s="24" t="e">
        <f t="shared" si="258"/>
        <v>#VALUE!</v>
      </c>
      <c r="WK15" s="24" t="e">
        <f t="shared" si="259"/>
        <v>#VALUE!</v>
      </c>
      <c r="WL15" s="24" t="e">
        <f t="shared" si="260"/>
        <v>#VALUE!</v>
      </c>
      <c r="WM15">
        <v>-4.2293629901559002E-4</v>
      </c>
      <c r="WN15" t="e">
        <f>bvarM1</f>
        <v>#VALUE!</v>
      </c>
      <c r="WO15" t="e">
        <f>cvarM1</f>
        <v>#VALUE!</v>
      </c>
      <c r="WP15" t="e">
        <f>mvarM1</f>
        <v>#VALUE!</v>
      </c>
      <c r="WQ15" s="24" t="e">
        <f t="shared" si="261"/>
        <v>#VALUE!</v>
      </c>
      <c r="WR15" s="24" t="e">
        <f t="shared" si="262"/>
        <v>#VALUE!</v>
      </c>
      <c r="WS15" s="24" t="e">
        <f t="shared" si="263"/>
        <v>#VALUE!</v>
      </c>
      <c r="WT15">
        <v>13.81497981925</v>
      </c>
      <c r="WU15" t="e">
        <f>bvarM1</f>
        <v>#VALUE!</v>
      </c>
      <c r="WV15" t="e">
        <f>cvarM1</f>
        <v>#VALUE!</v>
      </c>
      <c r="WW15" t="e">
        <f>mvarM1</f>
        <v>#VALUE!</v>
      </c>
      <c r="WX15" s="24" t="e">
        <f t="shared" si="264"/>
        <v>#VALUE!</v>
      </c>
      <c r="WY15" s="24" t="e">
        <f t="shared" si="265"/>
        <v>#VALUE!</v>
      </c>
      <c r="WZ15" s="24" t="e">
        <f t="shared" si="266"/>
        <v>#VALUE!</v>
      </c>
      <c r="XA15">
        <v>81.481249412468998</v>
      </c>
      <c r="XB15" t="e">
        <f>bvarM1</f>
        <v>#VALUE!</v>
      </c>
      <c r="XC15" t="e">
        <f>cvarM1</f>
        <v>#VALUE!</v>
      </c>
      <c r="XD15" t="e">
        <f>mvarM1</f>
        <v>#VALUE!</v>
      </c>
      <c r="XE15" s="24" t="e">
        <f t="shared" si="267"/>
        <v>#VALUE!</v>
      </c>
      <c r="XF15" s="24" t="e">
        <f t="shared" si="268"/>
        <v>#VALUE!</v>
      </c>
      <c r="XG15" s="24" t="e">
        <f t="shared" si="269"/>
        <v>#VALUE!</v>
      </c>
      <c r="XH15">
        <v>-4.1288458326753001E-3</v>
      </c>
      <c r="XI15" t="e">
        <f>bvarM1</f>
        <v>#VALUE!</v>
      </c>
      <c r="XJ15" t="e">
        <f>cvarM1</f>
        <v>#VALUE!</v>
      </c>
      <c r="XK15" t="e">
        <f>mvarM1</f>
        <v>#VALUE!</v>
      </c>
      <c r="XL15" s="24" t="e">
        <f t="shared" si="270"/>
        <v>#VALUE!</v>
      </c>
      <c r="XM15" s="24" t="e">
        <f t="shared" si="271"/>
        <v>#VALUE!</v>
      </c>
      <c r="XN15" s="24" t="e">
        <f t="shared" si="272"/>
        <v>#VALUE!</v>
      </c>
      <c r="XO15">
        <v>34.901348355825</v>
      </c>
      <c r="XP15" t="e">
        <f>bvarM1</f>
        <v>#VALUE!</v>
      </c>
      <c r="XQ15" t="e">
        <f>cvarM1</f>
        <v>#VALUE!</v>
      </c>
      <c r="XR15" t="e">
        <f>mvarM1</f>
        <v>#VALUE!</v>
      </c>
      <c r="XS15" s="24" t="e">
        <f t="shared" si="273"/>
        <v>#VALUE!</v>
      </c>
      <c r="XT15" s="24" t="e">
        <f t="shared" si="274"/>
        <v>#VALUE!</v>
      </c>
      <c r="XU15" s="24" t="e">
        <f t="shared" si="275"/>
        <v>#VALUE!</v>
      </c>
      <c r="XV15">
        <v>33.358512106928998</v>
      </c>
      <c r="XW15" t="e">
        <f>bvarM1</f>
        <v>#VALUE!</v>
      </c>
      <c r="XX15" t="e">
        <f>cvarM1</f>
        <v>#VALUE!</v>
      </c>
      <c r="XY15" t="e">
        <f>mvarM1</f>
        <v>#VALUE!</v>
      </c>
      <c r="XZ15" s="24" t="e">
        <f t="shared" si="276"/>
        <v>#VALUE!</v>
      </c>
      <c r="YA15" s="24" t="e">
        <f t="shared" si="277"/>
        <v>#VALUE!</v>
      </c>
      <c r="YB15" s="24" t="e">
        <f t="shared" si="278"/>
        <v>#VALUE!</v>
      </c>
      <c r="YC15">
        <v>-2.1733534107181E-3</v>
      </c>
      <c r="YD15" t="e">
        <f>bvarM1</f>
        <v>#VALUE!</v>
      </c>
      <c r="YE15" t="e">
        <f>cvarM1</f>
        <v>#VALUE!</v>
      </c>
      <c r="YF15" t="e">
        <f>mvarM1</f>
        <v>#VALUE!</v>
      </c>
      <c r="YG15" s="24" t="e">
        <f t="shared" si="279"/>
        <v>#VALUE!</v>
      </c>
      <c r="YH15" s="24" t="e">
        <f t="shared" si="280"/>
        <v>#VALUE!</v>
      </c>
      <c r="YI15" s="24" t="e">
        <f t="shared" si="281"/>
        <v>#VALUE!</v>
      </c>
      <c r="YJ15">
        <v>11.6967780184</v>
      </c>
      <c r="YK15" t="e">
        <f>bvarM1</f>
        <v>#VALUE!</v>
      </c>
      <c r="YL15" t="e">
        <f>cvarM1</f>
        <v>#VALUE!</v>
      </c>
      <c r="YM15" t="e">
        <f>mvarM1</f>
        <v>#VALUE!</v>
      </c>
      <c r="YN15" s="24" t="e">
        <f t="shared" si="282"/>
        <v>#VALUE!</v>
      </c>
      <c r="YO15" s="24" t="e">
        <f t="shared" si="283"/>
        <v>#VALUE!</v>
      </c>
      <c r="YP15" s="24" t="e">
        <f t="shared" si="284"/>
        <v>#VALUE!</v>
      </c>
      <c r="YQ15">
        <v>61.296476415793997</v>
      </c>
      <c r="YR15" t="e">
        <f>bvarM1</f>
        <v>#VALUE!</v>
      </c>
      <c r="YS15" t="e">
        <f>cvarM1</f>
        <v>#VALUE!</v>
      </c>
      <c r="YT15" t="e">
        <f>mvarM1</f>
        <v>#VALUE!</v>
      </c>
      <c r="YU15" s="24" t="e">
        <f t="shared" si="285"/>
        <v>#VALUE!</v>
      </c>
      <c r="YV15" s="24" t="e">
        <f t="shared" si="286"/>
        <v>#VALUE!</v>
      </c>
      <c r="YW15" s="24" t="e">
        <f t="shared" si="287"/>
        <v>#VALUE!</v>
      </c>
      <c r="YX15">
        <v>-2.4588403712085E-3</v>
      </c>
      <c r="YY15" t="e">
        <f>bvarM1</f>
        <v>#VALUE!</v>
      </c>
      <c r="YZ15" t="e">
        <f>cvarM1</f>
        <v>#VALUE!</v>
      </c>
      <c r="ZA15" t="e">
        <f>mvarM1</f>
        <v>#VALUE!</v>
      </c>
      <c r="ZB15" s="24" t="e">
        <f t="shared" si="288"/>
        <v>#VALUE!</v>
      </c>
      <c r="ZC15" s="24" t="e">
        <f t="shared" si="289"/>
        <v>#VALUE!</v>
      </c>
      <c r="ZD15" s="24" t="e">
        <f t="shared" si="290"/>
        <v>#VALUE!</v>
      </c>
      <c r="ZE15">
        <v>45.395019557796999</v>
      </c>
      <c r="ZF15" t="e">
        <f>bvarM1</f>
        <v>#VALUE!</v>
      </c>
      <c r="ZG15" t="e">
        <f>cvarM1</f>
        <v>#VALUE!</v>
      </c>
      <c r="ZH15" t="e">
        <f>mvarM1</f>
        <v>#VALUE!</v>
      </c>
      <c r="ZI15" s="24" t="e">
        <f t="shared" si="291"/>
        <v>#VALUE!</v>
      </c>
      <c r="ZJ15" s="24" t="e">
        <f t="shared" si="292"/>
        <v>#VALUE!</v>
      </c>
      <c r="ZK15" s="24" t="e">
        <f t="shared" si="293"/>
        <v>#VALUE!</v>
      </c>
      <c r="ZL15">
        <v>52.223877220162002</v>
      </c>
      <c r="ZM15" t="e">
        <f>bvarM1</f>
        <v>#VALUE!</v>
      </c>
      <c r="ZN15" t="e">
        <f>cvarM1</f>
        <v>#VALUE!</v>
      </c>
      <c r="ZO15" t="e">
        <f>mvarM1</f>
        <v>#VALUE!</v>
      </c>
      <c r="ZP15" s="24" t="e">
        <f t="shared" si="294"/>
        <v>#VALUE!</v>
      </c>
      <c r="ZQ15" s="24" t="e">
        <f t="shared" si="295"/>
        <v>#VALUE!</v>
      </c>
      <c r="ZR15" s="24" t="e">
        <f t="shared" si="296"/>
        <v>#VALUE!</v>
      </c>
      <c r="ZS15">
        <v>-1.3451456820097999E-4</v>
      </c>
      <c r="ZT15" t="e">
        <f>bvarM1</f>
        <v>#VALUE!</v>
      </c>
      <c r="ZU15" t="e">
        <f>cvarM1</f>
        <v>#VALUE!</v>
      </c>
      <c r="ZV15" t="e">
        <f>mvarM1</f>
        <v>#VALUE!</v>
      </c>
      <c r="ZW15" s="24" t="e">
        <f t="shared" si="297"/>
        <v>#VALUE!</v>
      </c>
      <c r="ZX15" s="24" t="e">
        <f t="shared" si="298"/>
        <v>#VALUE!</v>
      </c>
      <c r="ZY15" s="24" t="e">
        <f t="shared" si="299"/>
        <v>#VALUE!</v>
      </c>
      <c r="ZZ15">
        <v>-1.1116236023677999</v>
      </c>
      <c r="AAA15" t="e">
        <f>bvarM1</f>
        <v>#VALUE!</v>
      </c>
      <c r="AAB15" t="e">
        <f>cvarM1</f>
        <v>#VALUE!</v>
      </c>
      <c r="AAC15" t="e">
        <f>mvarM1</f>
        <v>#VALUE!</v>
      </c>
      <c r="AAD15" s="24" t="e">
        <f t="shared" si="300"/>
        <v>#VALUE!</v>
      </c>
      <c r="AAE15" s="24" t="e">
        <f t="shared" si="301"/>
        <v>#VALUE!</v>
      </c>
      <c r="AAF15" s="24" t="e">
        <f t="shared" si="302"/>
        <v>#VALUE!</v>
      </c>
      <c r="AAG15">
        <v>84.602925335966006</v>
      </c>
      <c r="AAH15" t="e">
        <f>bvarM1</f>
        <v>#VALUE!</v>
      </c>
      <c r="AAI15" t="e">
        <f>cvarM1</f>
        <v>#VALUE!</v>
      </c>
      <c r="AAJ15" t="e">
        <f>mvarM1</f>
        <v>#VALUE!</v>
      </c>
      <c r="AAK15" s="24" t="e">
        <f t="shared" si="303"/>
        <v>#VALUE!</v>
      </c>
      <c r="AAL15" s="24" t="e">
        <f t="shared" si="304"/>
        <v>#VALUE!</v>
      </c>
      <c r="AAM15" s="24" t="e">
        <f t="shared" si="305"/>
        <v>#VALUE!</v>
      </c>
      <c r="AAN15">
        <v>5.3774546724570996E-4</v>
      </c>
      <c r="AAO15" t="e">
        <f>bvarM1</f>
        <v>#VALUE!</v>
      </c>
      <c r="AAP15" t="e">
        <f>cvarM1</f>
        <v>#VALUE!</v>
      </c>
      <c r="AAQ15" t="e">
        <f>mvarM1</f>
        <v>#VALUE!</v>
      </c>
      <c r="AAR15" s="24" t="e">
        <f t="shared" si="306"/>
        <v>#VALUE!</v>
      </c>
      <c r="AAS15" s="24" t="e">
        <f t="shared" si="307"/>
        <v>#VALUE!</v>
      </c>
      <c r="AAT15" s="24" t="e">
        <f t="shared" si="308"/>
        <v>#VALUE!</v>
      </c>
      <c r="AAU15">
        <v>55.286076898033997</v>
      </c>
      <c r="AAV15" t="e">
        <f>bvarM1</f>
        <v>#VALUE!</v>
      </c>
      <c r="AAW15" t="e">
        <f>cvarM1</f>
        <v>#VALUE!</v>
      </c>
      <c r="AAX15" t="e">
        <f>mvarM1</f>
        <v>#VALUE!</v>
      </c>
      <c r="AAY15" s="24" t="e">
        <f t="shared" si="309"/>
        <v>#VALUE!</v>
      </c>
      <c r="AAZ15" s="24" t="e">
        <f t="shared" si="310"/>
        <v>#VALUE!</v>
      </c>
      <c r="ABA15" s="24" t="e">
        <f t="shared" si="311"/>
        <v>#VALUE!</v>
      </c>
      <c r="ABB15">
        <v>79.663731050112006</v>
      </c>
      <c r="ABC15" t="e">
        <f>bvarM1</f>
        <v>#VALUE!</v>
      </c>
      <c r="ABD15" t="e">
        <f>cvarM1</f>
        <v>#VALUE!</v>
      </c>
      <c r="ABE15" t="e">
        <f>mvarM1</f>
        <v>#VALUE!</v>
      </c>
      <c r="ABF15" s="24" t="e">
        <f t="shared" si="312"/>
        <v>#VALUE!</v>
      </c>
      <c r="ABG15" s="24" t="e">
        <f t="shared" si="313"/>
        <v>#VALUE!</v>
      </c>
      <c r="ABH15" s="24" t="e">
        <f t="shared" si="314"/>
        <v>#VALUE!</v>
      </c>
      <c r="ABI15">
        <v>-3.6941152129384998E-4</v>
      </c>
      <c r="ABJ15" t="e">
        <f>bvarM1</f>
        <v>#VALUE!</v>
      </c>
      <c r="ABK15" t="e">
        <f>cvarM1</f>
        <v>#VALUE!</v>
      </c>
      <c r="ABL15" t="e">
        <f>mvarM1</f>
        <v>#VALUE!</v>
      </c>
      <c r="ABM15" s="24" t="e">
        <f t="shared" si="315"/>
        <v>#VALUE!</v>
      </c>
      <c r="ABN15" s="24" t="e">
        <f t="shared" si="316"/>
        <v>#VALUE!</v>
      </c>
      <c r="ABO15" s="24" t="e">
        <f t="shared" si="317"/>
        <v>#VALUE!</v>
      </c>
      <c r="ABP15">
        <v>-3.1114590240358999</v>
      </c>
      <c r="ABQ15" t="e">
        <f>bvarM1</f>
        <v>#VALUE!</v>
      </c>
      <c r="ABR15" t="e">
        <f>cvarM1</f>
        <v>#VALUE!</v>
      </c>
      <c r="ABS15" t="e">
        <f>mvarM1</f>
        <v>#VALUE!</v>
      </c>
      <c r="ABT15" s="24" t="e">
        <f t="shared" si="318"/>
        <v>#VALUE!</v>
      </c>
      <c r="ABU15" s="24" t="e">
        <f t="shared" si="319"/>
        <v>#VALUE!</v>
      </c>
      <c r="ABV15" s="24" t="e">
        <f t="shared" si="320"/>
        <v>#VALUE!</v>
      </c>
      <c r="ABW15">
        <v>62.330262606368002</v>
      </c>
      <c r="ABX15" t="e">
        <f>bvarM1</f>
        <v>#VALUE!</v>
      </c>
      <c r="ABY15" t="e">
        <f>cvarM1</f>
        <v>#VALUE!</v>
      </c>
      <c r="ABZ15" t="e">
        <f>mvarM1</f>
        <v>#VALUE!</v>
      </c>
      <c r="ACA15" s="24" t="e">
        <f t="shared" si="321"/>
        <v>#VALUE!</v>
      </c>
      <c r="ACB15" s="24" t="e">
        <f t="shared" si="322"/>
        <v>#VALUE!</v>
      </c>
      <c r="ACC15" s="24" t="e">
        <f t="shared" si="323"/>
        <v>#VALUE!</v>
      </c>
      <c r="ACD15">
        <v>-1.6515272614556E-4</v>
      </c>
      <c r="ACE15" t="e">
        <f>bvarM1</f>
        <v>#VALUE!</v>
      </c>
      <c r="ACF15" t="e">
        <f>cvarM1</f>
        <v>#VALUE!</v>
      </c>
      <c r="ACG15" t="e">
        <f>mvarM1</f>
        <v>#VALUE!</v>
      </c>
      <c r="ACH15" s="24" t="e">
        <f t="shared" si="324"/>
        <v>#VALUE!</v>
      </c>
      <c r="ACI15" s="24" t="e">
        <f t="shared" si="325"/>
        <v>#VALUE!</v>
      </c>
      <c r="ACJ15" s="24" t="e">
        <f t="shared" si="326"/>
        <v>#VALUE!</v>
      </c>
      <c r="ACK15">
        <v>-6.5633734021318997</v>
      </c>
      <c r="ACL15" t="e">
        <f>bvarM1</f>
        <v>#VALUE!</v>
      </c>
      <c r="ACM15" t="e">
        <f>cvarM1</f>
        <v>#VALUE!</v>
      </c>
      <c r="ACN15" t="e">
        <f>mvarM1</f>
        <v>#VALUE!</v>
      </c>
      <c r="ACO15" s="24" t="e">
        <f t="shared" si="327"/>
        <v>#VALUE!</v>
      </c>
      <c r="ACP15" s="24" t="e">
        <f t="shared" si="328"/>
        <v>#VALUE!</v>
      </c>
      <c r="ACQ15" s="24" t="e">
        <f t="shared" si="329"/>
        <v>#VALUE!</v>
      </c>
      <c r="ACR15">
        <v>-30.398125129613</v>
      </c>
      <c r="ACS15" t="e">
        <f>bvarM1</f>
        <v>#VALUE!</v>
      </c>
      <c r="ACT15" t="e">
        <f>cvarM1</f>
        <v>#VALUE!</v>
      </c>
      <c r="ACU15" t="e">
        <f>mvarM1</f>
        <v>#VALUE!</v>
      </c>
      <c r="ACV15" s="24" t="e">
        <f t="shared" si="330"/>
        <v>#VALUE!</v>
      </c>
      <c r="ACW15" s="24" t="e">
        <f t="shared" si="331"/>
        <v>#VALUE!</v>
      </c>
      <c r="ACX15" s="24" t="e">
        <f t="shared" si="332"/>
        <v>#VALUE!</v>
      </c>
      <c r="ACY15">
        <v>-2.8105248458744998E-3</v>
      </c>
      <c r="ACZ15" t="e">
        <f>bvarM1</f>
        <v>#VALUE!</v>
      </c>
      <c r="ADA15" t="e">
        <f>cvarM1</f>
        <v>#VALUE!</v>
      </c>
      <c r="ADB15" t="e">
        <f>mvarM1</f>
        <v>#VALUE!</v>
      </c>
      <c r="ADC15" s="24" t="e">
        <f t="shared" si="333"/>
        <v>#VALUE!</v>
      </c>
      <c r="ADD15" s="24" t="e">
        <f t="shared" si="334"/>
        <v>#VALUE!</v>
      </c>
      <c r="ADE15" s="24" t="e">
        <f t="shared" si="335"/>
        <v>#VALUE!</v>
      </c>
      <c r="ADF15">
        <v>-21.891080856655002</v>
      </c>
      <c r="ADG15" t="e">
        <f>bvarM1</f>
        <v>#VALUE!</v>
      </c>
      <c r="ADH15" t="e">
        <f>cvarM1</f>
        <v>#VALUE!</v>
      </c>
      <c r="ADI15" t="e">
        <f>mvarM1</f>
        <v>#VALUE!</v>
      </c>
      <c r="ADJ15" s="24" t="e">
        <f t="shared" si="336"/>
        <v>#VALUE!</v>
      </c>
      <c r="ADK15" s="24" t="e">
        <f t="shared" si="337"/>
        <v>#VALUE!</v>
      </c>
      <c r="ADL15" s="24" t="e">
        <f t="shared" si="338"/>
        <v>#VALUE!</v>
      </c>
      <c r="ADM15">
        <v>-60.265365922068</v>
      </c>
      <c r="ADN15" t="e">
        <f>bvarM1</f>
        <v>#VALUE!</v>
      </c>
      <c r="ADO15" t="e">
        <f>cvarM1</f>
        <v>#VALUE!</v>
      </c>
      <c r="ADP15" t="e">
        <f>mvarM1</f>
        <v>#VALUE!</v>
      </c>
      <c r="ADQ15" s="24" t="e">
        <f t="shared" si="339"/>
        <v>#VALUE!</v>
      </c>
      <c r="ADR15" s="24" t="e">
        <f t="shared" si="340"/>
        <v>#VALUE!</v>
      </c>
      <c r="ADS15" s="24" t="e">
        <f t="shared" si="341"/>
        <v>#VALUE!</v>
      </c>
      <c r="ADT15">
        <v>-7.2393121330323004E-4</v>
      </c>
      <c r="ADU15" t="e">
        <f>bvarM1</f>
        <v>#VALUE!</v>
      </c>
      <c r="ADV15" t="e">
        <f>cvarM1</f>
        <v>#VALUE!</v>
      </c>
      <c r="ADW15" t="e">
        <f>mvarM1</f>
        <v>#VALUE!</v>
      </c>
      <c r="ADX15" s="24" t="e">
        <f t="shared" si="342"/>
        <v>#VALUE!</v>
      </c>
      <c r="ADY15" s="24" t="e">
        <f t="shared" si="343"/>
        <v>#VALUE!</v>
      </c>
      <c r="ADZ15" s="24" t="e">
        <f t="shared" si="344"/>
        <v>#VALUE!</v>
      </c>
      <c r="AEA15">
        <v>5.2965365063599998</v>
      </c>
      <c r="AEB15" t="e">
        <f>bvarM1</f>
        <v>#VALUE!</v>
      </c>
      <c r="AEC15" t="e">
        <f>cvarM1</f>
        <v>#VALUE!</v>
      </c>
      <c r="AED15" t="e">
        <f>mvarM1</f>
        <v>#VALUE!</v>
      </c>
      <c r="AEE15" s="24" t="e">
        <f t="shared" si="345"/>
        <v>#VALUE!</v>
      </c>
      <c r="AEF15" s="24" t="e">
        <f t="shared" si="346"/>
        <v>#VALUE!</v>
      </c>
      <c r="AEG15" s="24" t="e">
        <f t="shared" si="347"/>
        <v>#VALUE!</v>
      </c>
      <c r="AEH15">
        <v>-8.6198380206124003</v>
      </c>
      <c r="AEI15" t="e">
        <f>bvarM1</f>
        <v>#VALUE!</v>
      </c>
      <c r="AEJ15" t="e">
        <f>cvarM1</f>
        <v>#VALUE!</v>
      </c>
      <c r="AEK15" t="e">
        <f>mvarM1</f>
        <v>#VALUE!</v>
      </c>
      <c r="AEL15" s="24" t="e">
        <f t="shared" si="348"/>
        <v>#VALUE!</v>
      </c>
      <c r="AEM15" s="24" t="e">
        <f t="shared" si="349"/>
        <v>#VALUE!</v>
      </c>
      <c r="AEN15" s="24" t="e">
        <f t="shared" si="350"/>
        <v>#VALUE!</v>
      </c>
      <c r="AEO15">
        <v>-1.9150892816469001E-3</v>
      </c>
      <c r="AEP15" t="e">
        <f>bvarM1</f>
        <v>#VALUE!</v>
      </c>
      <c r="AEQ15" t="e">
        <f>cvarM1</f>
        <v>#VALUE!</v>
      </c>
      <c r="AER15" t="e">
        <f>mvarM1</f>
        <v>#VALUE!</v>
      </c>
      <c r="AES15" s="24" t="e">
        <f t="shared" si="351"/>
        <v>#VALUE!</v>
      </c>
      <c r="AET15" s="24" t="e">
        <f t="shared" si="352"/>
        <v>#VALUE!</v>
      </c>
      <c r="AEU15" s="24" t="e">
        <f t="shared" si="353"/>
        <v>#VALUE!</v>
      </c>
      <c r="AEV15">
        <v>-0.86153033892732001</v>
      </c>
      <c r="AEW15" t="e">
        <f>bvarM1</f>
        <v>#VALUE!</v>
      </c>
      <c r="AEX15" t="e">
        <f>cvarM1</f>
        <v>#VALUE!</v>
      </c>
      <c r="AEY15" t="e">
        <f>mvarM1</f>
        <v>#VALUE!</v>
      </c>
      <c r="AEZ15" s="24" t="e">
        <f t="shared" si="354"/>
        <v>#VALUE!</v>
      </c>
      <c r="AFA15" s="24" t="e">
        <f t="shared" si="355"/>
        <v>#VALUE!</v>
      </c>
      <c r="AFB15" s="24" t="e">
        <f t="shared" si="356"/>
        <v>#VALUE!</v>
      </c>
      <c r="AFC15">
        <v>-40.765090839622999</v>
      </c>
      <c r="AFD15" t="e">
        <f>bvarM1</f>
        <v>#VALUE!</v>
      </c>
      <c r="AFE15" t="e">
        <f>cvarM1</f>
        <v>#VALUE!</v>
      </c>
      <c r="AFF15" t="e">
        <f>mvarM1</f>
        <v>#VALUE!</v>
      </c>
      <c r="AFG15" s="24" t="e">
        <f t="shared" si="357"/>
        <v>#VALUE!</v>
      </c>
      <c r="AFH15" s="24" t="e">
        <f t="shared" si="358"/>
        <v>#VALUE!</v>
      </c>
      <c r="AFI15" s="24" t="e">
        <f t="shared" si="359"/>
        <v>#VALUE!</v>
      </c>
      <c r="AFJ15">
        <v>-3.9120764038202001E-4</v>
      </c>
      <c r="AFK15" t="e">
        <f>bvarM1</f>
        <v>#VALUE!</v>
      </c>
      <c r="AFL15" t="e">
        <f>cvarM1</f>
        <v>#VALUE!</v>
      </c>
      <c r="AFM15" t="e">
        <f>mvarM1</f>
        <v>#VALUE!</v>
      </c>
      <c r="AFN15" s="24" t="e">
        <f t="shared" si="360"/>
        <v>#VALUE!</v>
      </c>
      <c r="AFO15" s="24" t="e">
        <f t="shared" si="361"/>
        <v>#VALUE!</v>
      </c>
      <c r="AFP15" s="24" t="e">
        <f t="shared" si="362"/>
        <v>#VALUE!</v>
      </c>
      <c r="AFQ15">
        <v>3.6129032837556001</v>
      </c>
      <c r="AFR15" t="e">
        <f>bvarM1</f>
        <v>#VALUE!</v>
      </c>
      <c r="AFS15" t="e">
        <f>cvarM1</f>
        <v>#VALUE!</v>
      </c>
      <c r="AFT15" t="e">
        <f>mvarM1</f>
        <v>#VALUE!</v>
      </c>
      <c r="AFU15" s="24" t="e">
        <f t="shared" si="363"/>
        <v>#VALUE!</v>
      </c>
      <c r="AFV15" s="24" t="e">
        <f t="shared" si="364"/>
        <v>#VALUE!</v>
      </c>
      <c r="AFW15" s="24" t="e">
        <f t="shared" si="365"/>
        <v>#VALUE!</v>
      </c>
      <c r="AFX15">
        <v>-15.671495118018001</v>
      </c>
      <c r="AFY15" t="e">
        <f>bvarM1</f>
        <v>#VALUE!</v>
      </c>
      <c r="AFZ15" t="e">
        <f>cvarM1</f>
        <v>#VALUE!</v>
      </c>
      <c r="AGA15" t="e">
        <f>mvarM1</f>
        <v>#VALUE!</v>
      </c>
      <c r="AGB15" s="24" t="e">
        <f t="shared" si="366"/>
        <v>#VALUE!</v>
      </c>
      <c r="AGC15" s="24" t="e">
        <f t="shared" si="367"/>
        <v>#VALUE!</v>
      </c>
      <c r="AGD15" s="24" t="e">
        <f t="shared" si="368"/>
        <v>#VALUE!</v>
      </c>
      <c r="AGE15">
        <v>-2.260974274376E-3</v>
      </c>
      <c r="AGF15" t="e">
        <f>bvarM1</f>
        <v>#VALUE!</v>
      </c>
      <c r="AGG15" t="e">
        <f>cvarM1</f>
        <v>#VALUE!</v>
      </c>
      <c r="AGH15" t="e">
        <f>mvarM1</f>
        <v>#VALUE!</v>
      </c>
      <c r="AGI15" s="24" t="e">
        <f t="shared" si="369"/>
        <v>#VALUE!</v>
      </c>
      <c r="AGJ15" s="24" t="e">
        <f t="shared" si="370"/>
        <v>#VALUE!</v>
      </c>
      <c r="AGK15" s="24" t="e">
        <f t="shared" si="371"/>
        <v>#VALUE!</v>
      </c>
      <c r="AGL15">
        <v>-11.602894719839</v>
      </c>
      <c r="AGM15" t="e">
        <f>bvarM1</f>
        <v>#VALUE!</v>
      </c>
      <c r="AGN15" t="e">
        <f>cvarM1</f>
        <v>#VALUE!</v>
      </c>
      <c r="AGO15" t="e">
        <f>mvarM1</f>
        <v>#VALUE!</v>
      </c>
      <c r="AGP15" s="24" t="e">
        <f t="shared" si="372"/>
        <v>#VALUE!</v>
      </c>
      <c r="AGQ15" s="24" t="e">
        <f t="shared" si="373"/>
        <v>#VALUE!</v>
      </c>
      <c r="AGR15" s="24" t="e">
        <f t="shared" si="374"/>
        <v>#VALUE!</v>
      </c>
      <c r="AGS15">
        <v>60.943923579341998</v>
      </c>
      <c r="AGT15" t="e">
        <f>bvarM1</f>
        <v>#VALUE!</v>
      </c>
      <c r="AGU15" t="e">
        <f>cvarM1</f>
        <v>#VALUE!</v>
      </c>
      <c r="AGV15" t="e">
        <f>mvarM1</f>
        <v>#VALUE!</v>
      </c>
      <c r="AGW15" s="24" t="e">
        <f t="shared" si="375"/>
        <v>#VALUE!</v>
      </c>
      <c r="AGX15" s="24" t="e">
        <f t="shared" si="376"/>
        <v>#VALUE!</v>
      </c>
      <c r="AGY15" s="24" t="e">
        <f t="shared" si="377"/>
        <v>#VALUE!</v>
      </c>
      <c r="AGZ15">
        <v>-3.0279831134929001E-3</v>
      </c>
      <c r="AHA15" t="e">
        <f>bvarM1</f>
        <v>#VALUE!</v>
      </c>
      <c r="AHB15" t="e">
        <f>cvarM1</f>
        <v>#VALUE!</v>
      </c>
      <c r="AHC15" t="e">
        <f>mvarM1</f>
        <v>#VALUE!</v>
      </c>
      <c r="AHD15" s="24" t="e">
        <f t="shared" si="378"/>
        <v>#VALUE!</v>
      </c>
      <c r="AHE15" s="24" t="e">
        <f t="shared" si="379"/>
        <v>#VALUE!</v>
      </c>
      <c r="AHF15" s="24" t="e">
        <f t="shared" si="380"/>
        <v>#VALUE!</v>
      </c>
      <c r="AHG15">
        <v>5.7639191411497004</v>
      </c>
      <c r="AHH15" t="e">
        <f>bvarM1</f>
        <v>#VALUE!</v>
      </c>
      <c r="AHI15" t="e">
        <f>cvarM1</f>
        <v>#VALUE!</v>
      </c>
      <c r="AHJ15" t="e">
        <f>mvarM1</f>
        <v>#VALUE!</v>
      </c>
      <c r="AHK15" s="24" t="e">
        <f t="shared" si="381"/>
        <v>#VALUE!</v>
      </c>
      <c r="AHL15" s="24" t="e">
        <f t="shared" si="382"/>
        <v>#VALUE!</v>
      </c>
      <c r="AHM15" s="24" t="e">
        <f t="shared" si="383"/>
        <v>#VALUE!</v>
      </c>
      <c r="AHN15">
        <v>-12.209605152169001</v>
      </c>
      <c r="AHO15" t="e">
        <f>bvarM1</f>
        <v>#VALUE!</v>
      </c>
      <c r="AHP15" t="e">
        <f>cvarM1</f>
        <v>#VALUE!</v>
      </c>
      <c r="AHQ15" t="e">
        <f>mvarM1</f>
        <v>#VALUE!</v>
      </c>
      <c r="AHR15" s="24" t="e">
        <f t="shared" si="384"/>
        <v>#VALUE!</v>
      </c>
      <c r="AHS15" s="24" t="e">
        <f t="shared" si="385"/>
        <v>#VALUE!</v>
      </c>
      <c r="AHT15" s="24" t="e">
        <f t="shared" si="386"/>
        <v>#VALUE!</v>
      </c>
      <c r="AHU15">
        <v>-2.8717287410036001E-3</v>
      </c>
      <c r="AHV15" t="e">
        <f>bvarM1</f>
        <v>#VALUE!</v>
      </c>
      <c r="AHW15" t="e">
        <f>cvarM1</f>
        <v>#VALUE!</v>
      </c>
      <c r="AHX15" t="e">
        <f>mvarM1</f>
        <v>#VALUE!</v>
      </c>
      <c r="AHY15" s="24" t="e">
        <f t="shared" si="387"/>
        <v>#VALUE!</v>
      </c>
      <c r="AHZ15" s="24" t="e">
        <f t="shared" si="388"/>
        <v>#VALUE!</v>
      </c>
      <c r="AIA15" s="24" t="e">
        <f t="shared" si="389"/>
        <v>#VALUE!</v>
      </c>
      <c r="AIB15">
        <v>-8.4173263820549007</v>
      </c>
      <c r="AIC15" t="e">
        <f>bvarM1</f>
        <v>#VALUE!</v>
      </c>
      <c r="AID15" t="e">
        <f>cvarM1</f>
        <v>#VALUE!</v>
      </c>
      <c r="AIE15" t="e">
        <f>mvarM1</f>
        <v>#VALUE!</v>
      </c>
      <c r="AIF15" s="24" t="e">
        <f t="shared" si="390"/>
        <v>#VALUE!</v>
      </c>
      <c r="AIG15" s="24" t="e">
        <f t="shared" si="391"/>
        <v>#VALUE!</v>
      </c>
      <c r="AIH15" s="24" t="e">
        <f t="shared" si="392"/>
        <v>#VALUE!</v>
      </c>
      <c r="AII15">
        <v>-39.895710741230999</v>
      </c>
      <c r="AIJ15" t="e">
        <f>bvarM1</f>
        <v>#VALUE!</v>
      </c>
      <c r="AIK15" t="e">
        <f>cvarM1</f>
        <v>#VALUE!</v>
      </c>
      <c r="AIL15" t="e">
        <f>mvarM1</f>
        <v>#VALUE!</v>
      </c>
      <c r="AIM15" s="24" t="e">
        <f t="shared" si="393"/>
        <v>#VALUE!</v>
      </c>
      <c r="AIN15" s="24" t="e">
        <f t="shared" si="394"/>
        <v>#VALUE!</v>
      </c>
      <c r="AIO15" s="24" t="e">
        <f t="shared" si="395"/>
        <v>#VALUE!</v>
      </c>
      <c r="AIP15">
        <v>-1.0662256863368E-3</v>
      </c>
      <c r="AIQ15" t="e">
        <f>bvarM1</f>
        <v>#VALUE!</v>
      </c>
      <c r="AIR15" t="e">
        <f>cvarM1</f>
        <v>#VALUE!</v>
      </c>
      <c r="AIS15" t="e">
        <f>mvarM1</f>
        <v>#VALUE!</v>
      </c>
      <c r="AIT15" s="24" t="e">
        <f t="shared" si="396"/>
        <v>#VALUE!</v>
      </c>
      <c r="AIU15" s="24" t="e">
        <f t="shared" si="397"/>
        <v>#VALUE!</v>
      </c>
      <c r="AIV15" s="24" t="e">
        <f t="shared" si="398"/>
        <v>#VALUE!</v>
      </c>
      <c r="AIW15">
        <v>5.5608661603755003</v>
      </c>
      <c r="AIX15" t="e">
        <f>bvarM1</f>
        <v>#VALUE!</v>
      </c>
      <c r="AIY15" t="e">
        <f>cvarM1</f>
        <v>#VALUE!</v>
      </c>
      <c r="AIZ15" t="e">
        <f>mvarM1</f>
        <v>#VALUE!</v>
      </c>
      <c r="AJA15" s="24" t="e">
        <f t="shared" si="399"/>
        <v>#VALUE!</v>
      </c>
      <c r="AJB15" s="24" t="e">
        <f t="shared" si="400"/>
        <v>#VALUE!</v>
      </c>
      <c r="AJC15" s="24" t="e">
        <f t="shared" si="401"/>
        <v>#VALUE!</v>
      </c>
      <c r="AJD15">
        <v>-20.669694376475</v>
      </c>
      <c r="AJE15" t="e">
        <f>bvarM1</f>
        <v>#VALUE!</v>
      </c>
      <c r="AJF15" t="e">
        <f>cvarM1</f>
        <v>#VALUE!</v>
      </c>
      <c r="AJG15" t="e">
        <f>mvarM1</f>
        <v>#VALUE!</v>
      </c>
      <c r="AJH15" s="24" t="e">
        <f t="shared" si="402"/>
        <v>#VALUE!</v>
      </c>
      <c r="AJI15" s="24" t="e">
        <f t="shared" si="403"/>
        <v>#VALUE!</v>
      </c>
      <c r="AJJ15" s="24" t="e">
        <f t="shared" si="404"/>
        <v>#VALUE!</v>
      </c>
      <c r="AJK15">
        <v>-4.8132290087877002E-3</v>
      </c>
      <c r="AJL15" t="e">
        <f>bvarM1</f>
        <v>#VALUE!</v>
      </c>
      <c r="AJM15" t="e">
        <f>cvarM1</f>
        <v>#VALUE!</v>
      </c>
      <c r="AJN15" t="e">
        <f>mvarM1</f>
        <v>#VALUE!</v>
      </c>
      <c r="AJO15" s="24" t="e">
        <f t="shared" si="405"/>
        <v>#VALUE!</v>
      </c>
      <c r="AJP15" s="24" t="e">
        <f t="shared" si="406"/>
        <v>#VALUE!</v>
      </c>
      <c r="AJQ15" s="24" t="e">
        <f t="shared" si="407"/>
        <v>#VALUE!</v>
      </c>
      <c r="AJR15">
        <v>-8.0179477383440005</v>
      </c>
      <c r="AJS15" t="e">
        <f>bvarM1</f>
        <v>#VALUE!</v>
      </c>
      <c r="AJT15" t="e">
        <f>cvarM1</f>
        <v>#VALUE!</v>
      </c>
      <c r="AJU15" t="e">
        <f>mvarM1</f>
        <v>#VALUE!</v>
      </c>
      <c r="AJV15" s="24" t="e">
        <f t="shared" si="408"/>
        <v>#VALUE!</v>
      </c>
      <c r="AJW15" s="24" t="e">
        <f t="shared" si="409"/>
        <v>#VALUE!</v>
      </c>
      <c r="AJX15" s="24" t="e">
        <f t="shared" si="410"/>
        <v>#VALUE!</v>
      </c>
      <c r="AJY15">
        <v>-43.056977027880002</v>
      </c>
      <c r="AJZ15" t="e">
        <f>bvarM1</f>
        <v>#VALUE!</v>
      </c>
      <c r="AKA15" t="e">
        <f>cvarM1</f>
        <v>#VALUE!</v>
      </c>
      <c r="AKB15" t="e">
        <f>mvarM1</f>
        <v>#VALUE!</v>
      </c>
      <c r="AKC15" s="24" t="e">
        <f t="shared" si="411"/>
        <v>#VALUE!</v>
      </c>
      <c r="AKD15" s="24" t="e">
        <f t="shared" si="412"/>
        <v>#VALUE!</v>
      </c>
      <c r="AKE15" s="24" t="e">
        <f t="shared" si="413"/>
        <v>#VALUE!</v>
      </c>
      <c r="AKF15">
        <v>-6.4389366569623E-4</v>
      </c>
      <c r="AKG15" t="e">
        <f>bvarM1</f>
        <v>#VALUE!</v>
      </c>
      <c r="AKH15" t="e">
        <f>cvarM1</f>
        <v>#VALUE!</v>
      </c>
      <c r="AKI15" t="e">
        <f>mvarM1</f>
        <v>#VALUE!</v>
      </c>
      <c r="AKJ15" s="24" t="e">
        <f t="shared" si="414"/>
        <v>#VALUE!</v>
      </c>
      <c r="AKK15" s="24" t="e">
        <f t="shared" si="415"/>
        <v>#VALUE!</v>
      </c>
      <c r="AKL15" s="24" t="e">
        <f t="shared" si="416"/>
        <v>#VALUE!</v>
      </c>
      <c r="AKM15">
        <v>-6.7807448286685004</v>
      </c>
      <c r="AKN15" t="e">
        <f>bvarM1</f>
        <v>#VALUE!</v>
      </c>
      <c r="AKO15" t="e">
        <f>cvarM1</f>
        <v>#VALUE!</v>
      </c>
      <c r="AKP15" t="e">
        <f>mvarM1</f>
        <v>#VALUE!</v>
      </c>
      <c r="AKQ15" s="24" t="e">
        <f t="shared" si="417"/>
        <v>#VALUE!</v>
      </c>
      <c r="AKR15" s="24" t="e">
        <f t="shared" si="418"/>
        <v>#VALUE!</v>
      </c>
      <c r="AKS15" s="24" t="e">
        <f t="shared" si="419"/>
        <v>#VALUE!</v>
      </c>
      <c r="AKT15">
        <v>-18.369984153356</v>
      </c>
      <c r="AKU15" t="e">
        <f>bvarM1</f>
        <v>#VALUE!</v>
      </c>
      <c r="AKV15" t="e">
        <f>cvarM1</f>
        <v>#VALUE!</v>
      </c>
      <c r="AKW15" t="e">
        <f>mvarM1</f>
        <v>#VALUE!</v>
      </c>
      <c r="AKX15" s="24" t="e">
        <f t="shared" si="420"/>
        <v>#VALUE!</v>
      </c>
      <c r="AKY15" s="24" t="e">
        <f t="shared" si="421"/>
        <v>#VALUE!</v>
      </c>
      <c r="AKZ15" s="24" t="e">
        <f t="shared" si="422"/>
        <v>#VALUE!</v>
      </c>
      <c r="ALA15">
        <v>-2.6840264803047998E-3</v>
      </c>
      <c r="ALB15" t="e">
        <f>bvarM1</f>
        <v>#VALUE!</v>
      </c>
      <c r="ALC15" t="e">
        <f>cvarM1</f>
        <v>#VALUE!</v>
      </c>
      <c r="ALD15" t="e">
        <f>mvarM1</f>
        <v>#VALUE!</v>
      </c>
      <c r="ALE15" s="24" t="e">
        <f t="shared" si="423"/>
        <v>#VALUE!</v>
      </c>
      <c r="ALF15" s="24" t="e">
        <f t="shared" si="424"/>
        <v>#VALUE!</v>
      </c>
      <c r="ALG15" s="24" t="e">
        <f t="shared" si="425"/>
        <v>#VALUE!</v>
      </c>
      <c r="ALH15">
        <v>-9.6005892031105002</v>
      </c>
      <c r="ALI15" t="e">
        <f>bvarM1</f>
        <v>#VALUE!</v>
      </c>
      <c r="ALJ15" t="e">
        <f>cvarM1</f>
        <v>#VALUE!</v>
      </c>
      <c r="ALK15" t="e">
        <f>mvarM1</f>
        <v>#VALUE!</v>
      </c>
      <c r="ALL15" s="24" t="e">
        <f t="shared" si="426"/>
        <v>#VALUE!</v>
      </c>
      <c r="ALM15" s="24" t="e">
        <f t="shared" si="427"/>
        <v>#VALUE!</v>
      </c>
      <c r="ALN15" s="24" t="e">
        <f t="shared" si="428"/>
        <v>#VALUE!</v>
      </c>
      <c r="ALO15">
        <v>101.12256124045</v>
      </c>
      <c r="ALP15" t="e">
        <f>bvarM1</f>
        <v>#VALUE!</v>
      </c>
      <c r="ALQ15" t="e">
        <f>cvarM1</f>
        <v>#VALUE!</v>
      </c>
      <c r="ALR15" t="e">
        <f>mvarM1</f>
        <v>#VALUE!</v>
      </c>
      <c r="ALS15" s="24" t="e">
        <f t="shared" si="429"/>
        <v>#VALUE!</v>
      </c>
      <c r="ALT15" s="24" t="e">
        <f t="shared" si="430"/>
        <v>#VALUE!</v>
      </c>
      <c r="ALU15" s="24" t="e">
        <f t="shared" si="431"/>
        <v>#VALUE!</v>
      </c>
      <c r="ALV15">
        <v>-1.0468323421566001E-3</v>
      </c>
      <c r="ALW15" t="e">
        <f>bvarM1</f>
        <v>#VALUE!</v>
      </c>
      <c r="ALX15" t="e">
        <f>cvarM1</f>
        <v>#VALUE!</v>
      </c>
      <c r="ALY15" t="e">
        <f>mvarM1</f>
        <v>#VALUE!</v>
      </c>
      <c r="ALZ15" s="24" t="e">
        <f t="shared" si="432"/>
        <v>#VALUE!</v>
      </c>
      <c r="AMA15" s="24" t="e">
        <f t="shared" si="433"/>
        <v>#VALUE!</v>
      </c>
      <c r="AMB15" s="24" t="e">
        <f t="shared" si="434"/>
        <v>#VALUE!</v>
      </c>
      <c r="AMC15">
        <v>-354.03641008344999</v>
      </c>
      <c r="AMD15" t="e">
        <f>bvarM1</f>
        <v>#VALUE!</v>
      </c>
      <c r="AME15" t="e">
        <f>cvarM1</f>
        <v>#VALUE!</v>
      </c>
      <c r="AMF15" t="e">
        <f>mvarM1</f>
        <v>#VALUE!</v>
      </c>
      <c r="AMG15" s="24" t="e">
        <f t="shared" si="435"/>
        <v>#VALUE!</v>
      </c>
      <c r="AMH15" s="24" t="e">
        <f t="shared" si="436"/>
        <v>#VALUE!</v>
      </c>
      <c r="AMI15" s="24" t="e">
        <f t="shared" si="437"/>
        <v>#VALUE!</v>
      </c>
      <c r="AMJ15">
        <v>32.009469035685001</v>
      </c>
      <c r="AMK15" t="e">
        <f>bvarM1</f>
        <v>#VALUE!</v>
      </c>
      <c r="AML15" t="e">
        <f>cvarM1</f>
        <v>#VALUE!</v>
      </c>
      <c r="AMM15" t="e">
        <f>mvarM1</f>
        <v>#VALUE!</v>
      </c>
      <c r="AMN15" s="24" t="e">
        <f t="shared" si="438"/>
        <v>#VALUE!</v>
      </c>
      <c r="AMO15" s="24" t="e">
        <f t="shared" si="439"/>
        <v>#VALUE!</v>
      </c>
      <c r="AMP15" s="24" t="e">
        <f t="shared" si="440"/>
        <v>#VALUE!</v>
      </c>
      <c r="AMQ15">
        <v>5.9528288204021997</v>
      </c>
      <c r="AMR15" t="e">
        <f>bvarM1</f>
        <v>#VALUE!</v>
      </c>
      <c r="AMS15" t="e">
        <f>cvarM1</f>
        <v>#VALUE!</v>
      </c>
      <c r="AMT15" t="e">
        <f>mvarM1</f>
        <v>#VALUE!</v>
      </c>
      <c r="AMU15" s="24" t="e">
        <f t="shared" si="441"/>
        <v>#VALUE!</v>
      </c>
      <c r="AMV15" s="24" t="e">
        <f t="shared" si="442"/>
        <v>#VALUE!</v>
      </c>
      <c r="AMW15" s="24" t="e">
        <f t="shared" si="443"/>
        <v>#VALUE!</v>
      </c>
      <c r="AMX15">
        <v>55.682780766097999</v>
      </c>
      <c r="AMY15" t="e">
        <f>bvarM1</f>
        <v>#VALUE!</v>
      </c>
      <c r="AMZ15" t="e">
        <f>cvarM1</f>
        <v>#VALUE!</v>
      </c>
      <c r="ANA15" t="e">
        <f>mvarM1</f>
        <v>#VALUE!</v>
      </c>
      <c r="ANB15" s="24" t="e">
        <f t="shared" si="444"/>
        <v>#VALUE!</v>
      </c>
      <c r="ANC15" s="24" t="e">
        <f t="shared" si="445"/>
        <v>#VALUE!</v>
      </c>
      <c r="AND15" s="24" t="e">
        <f t="shared" si="446"/>
        <v>#VALUE!</v>
      </c>
      <c r="ANE15">
        <v>25.563071537729002</v>
      </c>
      <c r="ANF15" t="e">
        <f>bvarM1</f>
        <v>#VALUE!</v>
      </c>
      <c r="ANG15" t="e">
        <f>cvarM1</f>
        <v>#VALUE!</v>
      </c>
      <c r="ANH15" t="e">
        <f>mvarM1</f>
        <v>#VALUE!</v>
      </c>
      <c r="ANI15" s="24" t="e">
        <f t="shared" si="447"/>
        <v>#VALUE!</v>
      </c>
      <c r="ANJ15" s="24" t="e">
        <f t="shared" si="448"/>
        <v>#VALUE!</v>
      </c>
      <c r="ANK15" s="24" t="e">
        <f t="shared" si="449"/>
        <v>#VALUE!</v>
      </c>
      <c r="ANL15">
        <v>3.8805721640917001</v>
      </c>
      <c r="ANM15" t="e">
        <f>bvarM1</f>
        <v>#VALUE!</v>
      </c>
      <c r="ANN15" t="e">
        <f>cvarM1</f>
        <v>#VALUE!</v>
      </c>
      <c r="ANO15" t="e">
        <f>mvarM1</f>
        <v>#VALUE!</v>
      </c>
      <c r="ANP15" s="24" t="e">
        <f t="shared" si="450"/>
        <v>#VALUE!</v>
      </c>
      <c r="ANQ15" s="24" t="e">
        <f t="shared" si="451"/>
        <v>#VALUE!</v>
      </c>
      <c r="ANR15" s="24" t="e">
        <f t="shared" si="452"/>
        <v>#VALUE!</v>
      </c>
      <c r="ANS15">
        <v>-0.73860846105141997</v>
      </c>
      <c r="ANT15" t="e">
        <f>bvarM1</f>
        <v>#VALUE!</v>
      </c>
      <c r="ANU15" t="e">
        <f>cvarM1</f>
        <v>#VALUE!</v>
      </c>
      <c r="ANV15" t="e">
        <f>mvarM1</f>
        <v>#VALUE!</v>
      </c>
      <c r="ANW15" s="24" t="e">
        <f t="shared" si="453"/>
        <v>#VALUE!</v>
      </c>
      <c r="ANX15" s="24" t="e">
        <f t="shared" si="454"/>
        <v>#VALUE!</v>
      </c>
      <c r="ANY15" s="24" t="e">
        <f t="shared" si="455"/>
        <v>#VALUE!</v>
      </c>
      <c r="ANZ15">
        <v>74.186090317793997</v>
      </c>
      <c r="AOA15" t="e">
        <f>bvarM1</f>
        <v>#VALUE!</v>
      </c>
      <c r="AOB15" t="e">
        <f>cvarM1</f>
        <v>#VALUE!</v>
      </c>
      <c r="AOC15" t="e">
        <f>mvarM1</f>
        <v>#VALUE!</v>
      </c>
      <c r="AOD15" s="24" t="e">
        <f t="shared" si="456"/>
        <v>#VALUE!</v>
      </c>
      <c r="AOE15" s="24" t="e">
        <f t="shared" si="457"/>
        <v>#VALUE!</v>
      </c>
      <c r="AOF15" s="24" t="e">
        <f t="shared" si="458"/>
        <v>#VALUE!</v>
      </c>
      <c r="AOG15">
        <v>6.3289726949186997</v>
      </c>
      <c r="AOH15" t="e">
        <f>bvarM1</f>
        <v>#VALUE!</v>
      </c>
      <c r="AOI15" t="e">
        <f>cvarM1</f>
        <v>#VALUE!</v>
      </c>
      <c r="AOJ15" t="e">
        <f>mvarM1</f>
        <v>#VALUE!</v>
      </c>
      <c r="AOK15" s="24" t="e">
        <f t="shared" si="459"/>
        <v>#VALUE!</v>
      </c>
      <c r="AOL15" s="24" t="e">
        <f t="shared" si="460"/>
        <v>#VALUE!</v>
      </c>
      <c r="AOM15" s="24" t="e">
        <f t="shared" si="461"/>
        <v>#VALUE!</v>
      </c>
      <c r="AON15">
        <v>-0.92945124179225003</v>
      </c>
      <c r="AOO15" t="e">
        <f>bvarM1</f>
        <v>#VALUE!</v>
      </c>
      <c r="AOP15" t="e">
        <f>cvarM1</f>
        <v>#VALUE!</v>
      </c>
      <c r="AOQ15" t="e">
        <f>mvarM1</f>
        <v>#VALUE!</v>
      </c>
      <c r="AOR15" s="24" t="e">
        <f t="shared" si="462"/>
        <v>#VALUE!</v>
      </c>
      <c r="AOS15" s="24" t="e">
        <f t="shared" si="463"/>
        <v>#VALUE!</v>
      </c>
      <c r="AOT15" s="24" t="e">
        <f t="shared" si="464"/>
        <v>#VALUE!</v>
      </c>
      <c r="AOU15">
        <v>34.570151452886002</v>
      </c>
      <c r="AOV15" t="e">
        <f>bvarM1</f>
        <v>#VALUE!</v>
      </c>
      <c r="AOW15" t="e">
        <f>cvarM1</f>
        <v>#VALUE!</v>
      </c>
      <c r="AOX15" t="e">
        <f>mvarM1</f>
        <v>#VALUE!</v>
      </c>
      <c r="AOY15" s="24" t="e">
        <f t="shared" si="465"/>
        <v>#VALUE!</v>
      </c>
      <c r="AOZ15" s="24" t="e">
        <f t="shared" si="466"/>
        <v>#VALUE!</v>
      </c>
      <c r="APA15" s="24" t="e">
        <f t="shared" si="467"/>
        <v>#VALUE!</v>
      </c>
      <c r="APB15">
        <v>0.65940788472641998</v>
      </c>
      <c r="APC15" t="e">
        <f>bvarM1</f>
        <v>#VALUE!</v>
      </c>
      <c r="APD15" t="e">
        <f>cvarM1</f>
        <v>#VALUE!</v>
      </c>
      <c r="APE15" t="e">
        <f>mvarM1</f>
        <v>#VALUE!</v>
      </c>
      <c r="APF15" s="24" t="e">
        <f t="shared" si="468"/>
        <v>#VALUE!</v>
      </c>
      <c r="APG15" s="24" t="e">
        <f t="shared" si="469"/>
        <v>#VALUE!</v>
      </c>
      <c r="APH15" s="24" t="e">
        <f t="shared" si="470"/>
        <v>#VALUE!</v>
      </c>
      <c r="API15">
        <v>44.174150835071998</v>
      </c>
      <c r="APJ15" t="e">
        <f>bvarM1</f>
        <v>#VALUE!</v>
      </c>
      <c r="APK15" t="e">
        <f>cvarM1</f>
        <v>#VALUE!</v>
      </c>
      <c r="APL15" t="e">
        <f>mvarM1</f>
        <v>#VALUE!</v>
      </c>
      <c r="APM15" s="24" t="e">
        <f t="shared" si="471"/>
        <v>#VALUE!</v>
      </c>
      <c r="APN15" s="24" t="e">
        <f t="shared" si="472"/>
        <v>#VALUE!</v>
      </c>
      <c r="APO15" s="24" t="e">
        <f t="shared" si="473"/>
        <v>#VALUE!</v>
      </c>
      <c r="APP15">
        <v>66.742960286848998</v>
      </c>
      <c r="APQ15" t="e">
        <f>bvarM1</f>
        <v>#VALUE!</v>
      </c>
      <c r="APR15" t="e">
        <f>cvarM1</f>
        <v>#VALUE!</v>
      </c>
      <c r="APS15" t="e">
        <f>mvarM1</f>
        <v>#VALUE!</v>
      </c>
      <c r="APT15" s="24" t="e">
        <f t="shared" si="474"/>
        <v>#VALUE!</v>
      </c>
      <c r="APU15" s="24" t="e">
        <f t="shared" si="475"/>
        <v>#VALUE!</v>
      </c>
      <c r="APV15" s="24" t="e">
        <f t="shared" si="476"/>
        <v>#VALUE!</v>
      </c>
      <c r="APW15">
        <v>6.1215115118989996</v>
      </c>
      <c r="APX15" t="e">
        <f>bvarM1</f>
        <v>#VALUE!</v>
      </c>
      <c r="APY15" t="e">
        <f>cvarM1</f>
        <v>#VALUE!</v>
      </c>
      <c r="APZ15" t="e">
        <f>mvarM1</f>
        <v>#VALUE!</v>
      </c>
      <c r="AQA15" s="24" t="e">
        <f t="shared" si="477"/>
        <v>#VALUE!</v>
      </c>
      <c r="AQB15" s="24" t="e">
        <f t="shared" si="478"/>
        <v>#VALUE!</v>
      </c>
      <c r="AQC15" s="24" t="e">
        <f t="shared" si="479"/>
        <v>#VALUE!</v>
      </c>
      <c r="AQD15">
        <v>6.1755703344114998</v>
      </c>
      <c r="AQE15" t="e">
        <f>bvarM1</f>
        <v>#VALUE!</v>
      </c>
      <c r="AQF15" t="e">
        <f>cvarM1</f>
        <v>#VALUE!</v>
      </c>
      <c r="AQG15" t="e">
        <f>mvarM1</f>
        <v>#VALUE!</v>
      </c>
      <c r="AQH15" s="24" t="e">
        <f t="shared" si="480"/>
        <v>#VALUE!</v>
      </c>
      <c r="AQI15" s="24" t="e">
        <f t="shared" si="481"/>
        <v>#VALUE!</v>
      </c>
      <c r="AQJ15" s="24" t="e">
        <f t="shared" si="482"/>
        <v>#VALUE!</v>
      </c>
      <c r="AQK15">
        <v>5.2585022328823001</v>
      </c>
      <c r="AQL15" t="e">
        <f>bvarM1</f>
        <v>#VALUE!</v>
      </c>
      <c r="AQM15" t="e">
        <f>cvarM1</f>
        <v>#VALUE!</v>
      </c>
      <c r="AQN15" t="e">
        <f>mvarM1</f>
        <v>#VALUE!</v>
      </c>
      <c r="AQO15" s="24" t="e">
        <f t="shared" si="483"/>
        <v>#VALUE!</v>
      </c>
      <c r="AQP15" s="24" t="e">
        <f t="shared" si="484"/>
        <v>#VALUE!</v>
      </c>
      <c r="AQQ15" s="24" t="e">
        <f t="shared" si="485"/>
        <v>#VALUE!</v>
      </c>
      <c r="AQR15">
        <v>0.30279070547946002</v>
      </c>
      <c r="AQS15" t="e">
        <f>bvarM1</f>
        <v>#VALUE!</v>
      </c>
      <c r="AQT15" t="e">
        <f>cvarM1</f>
        <v>#VALUE!</v>
      </c>
      <c r="AQU15" t="e">
        <f>mvarM1</f>
        <v>#VALUE!</v>
      </c>
      <c r="AQV15" s="24" t="e">
        <f t="shared" si="486"/>
        <v>#VALUE!</v>
      </c>
      <c r="AQW15" s="24" t="e">
        <f t="shared" si="487"/>
        <v>#VALUE!</v>
      </c>
      <c r="AQX15" s="24" t="e">
        <f t="shared" si="488"/>
        <v>#VALUE!</v>
      </c>
      <c r="AQY15">
        <v>-0.67591738798778001</v>
      </c>
      <c r="AQZ15" t="e">
        <f>bvarM1</f>
        <v>#VALUE!</v>
      </c>
      <c r="ARA15" t="e">
        <f>cvarM1</f>
        <v>#VALUE!</v>
      </c>
      <c r="ARB15" t="e">
        <f>mvarM1</f>
        <v>#VALUE!</v>
      </c>
      <c r="ARC15" s="24" t="e">
        <f t="shared" si="489"/>
        <v>#VALUE!</v>
      </c>
      <c r="ARD15" s="24" t="e">
        <f t="shared" si="490"/>
        <v>#VALUE!</v>
      </c>
      <c r="ARE15" s="24" t="e">
        <f t="shared" si="491"/>
        <v>#VALUE!</v>
      </c>
      <c r="ARF15">
        <v>-43.376648991750002</v>
      </c>
      <c r="ARG15" t="e">
        <f>bvarM1</f>
        <v>#VALUE!</v>
      </c>
      <c r="ARH15" t="e">
        <f>cvarM1</f>
        <v>#VALUE!</v>
      </c>
      <c r="ARI15" t="e">
        <f>mvarM1</f>
        <v>#VALUE!</v>
      </c>
      <c r="ARJ15" s="24" t="e">
        <f t="shared" si="492"/>
        <v>#VALUE!</v>
      </c>
      <c r="ARK15" s="24" t="e">
        <f t="shared" si="493"/>
        <v>#VALUE!</v>
      </c>
      <c r="ARL15" s="24" t="e">
        <f t="shared" si="494"/>
        <v>#VALUE!</v>
      </c>
      <c r="ARM15">
        <v>3.3889592717718</v>
      </c>
      <c r="ARN15" t="e">
        <f>bvarM1</f>
        <v>#VALUE!</v>
      </c>
      <c r="ARO15" t="e">
        <f>cvarM1</f>
        <v>#VALUE!</v>
      </c>
      <c r="ARP15" t="e">
        <f>mvarM1</f>
        <v>#VALUE!</v>
      </c>
      <c r="ARQ15" s="24" t="e">
        <f t="shared" si="495"/>
        <v>#VALUE!</v>
      </c>
      <c r="ARR15" s="24" t="e">
        <f t="shared" si="496"/>
        <v>#VALUE!</v>
      </c>
      <c r="ARS15" s="24" t="e">
        <f t="shared" si="497"/>
        <v>#VALUE!</v>
      </c>
      <c r="ART15">
        <v>-2.1829304814352</v>
      </c>
      <c r="ARU15" t="e">
        <f>bvarM1</f>
        <v>#VALUE!</v>
      </c>
      <c r="ARV15" t="e">
        <f>cvarM1</f>
        <v>#VALUE!</v>
      </c>
      <c r="ARW15" t="e">
        <f>mvarM1</f>
        <v>#VALUE!</v>
      </c>
      <c r="ARX15" s="24" t="e">
        <f t="shared" si="498"/>
        <v>#VALUE!</v>
      </c>
      <c r="ARY15" s="24" t="e">
        <f t="shared" si="499"/>
        <v>#VALUE!</v>
      </c>
      <c r="ARZ15" s="24" t="e">
        <f t="shared" si="500"/>
        <v>#VALUE!</v>
      </c>
      <c r="ASA15">
        <v>50.705716610822002</v>
      </c>
      <c r="ASB15" t="e">
        <f>bvarM1</f>
        <v>#VALUE!</v>
      </c>
      <c r="ASC15" t="e">
        <f>cvarM1</f>
        <v>#VALUE!</v>
      </c>
      <c r="ASD15" t="e">
        <f>mvarM1</f>
        <v>#VALUE!</v>
      </c>
      <c r="ASE15" s="24" t="e">
        <f t="shared" si="501"/>
        <v>#VALUE!</v>
      </c>
      <c r="ASF15" s="24" t="e">
        <f t="shared" si="502"/>
        <v>#VALUE!</v>
      </c>
      <c r="ASG15" s="24" t="e">
        <f t="shared" si="503"/>
        <v>#VALUE!</v>
      </c>
      <c r="ASH15">
        <v>0.30988041418364998</v>
      </c>
      <c r="ASI15" t="e">
        <f>bvarM1</f>
        <v>#VALUE!</v>
      </c>
      <c r="ASJ15" t="e">
        <f>cvarM1</f>
        <v>#VALUE!</v>
      </c>
      <c r="ASK15" t="e">
        <f>mvarM1</f>
        <v>#VALUE!</v>
      </c>
      <c r="ASL15" s="24" t="e">
        <f t="shared" si="504"/>
        <v>#VALUE!</v>
      </c>
      <c r="ASM15" s="24" t="e">
        <f t="shared" si="505"/>
        <v>#VALUE!</v>
      </c>
      <c r="ASN15" s="24" t="e">
        <f t="shared" si="506"/>
        <v>#VALUE!</v>
      </c>
      <c r="ASO15">
        <v>-1.2418887004996999</v>
      </c>
      <c r="ASP15" t="e">
        <f>bvarM1</f>
        <v>#VALUE!</v>
      </c>
      <c r="ASQ15" t="e">
        <f>cvarM1</f>
        <v>#VALUE!</v>
      </c>
      <c r="ASR15" t="e">
        <f>mvarM1</f>
        <v>#VALUE!</v>
      </c>
      <c r="ASS15" s="24" t="e">
        <f t="shared" si="507"/>
        <v>#VALUE!</v>
      </c>
      <c r="AST15" s="24" t="e">
        <f t="shared" si="508"/>
        <v>#VALUE!</v>
      </c>
      <c r="ASU15" s="24" t="e">
        <f t="shared" si="509"/>
        <v>#VALUE!</v>
      </c>
      <c r="ASV15">
        <v>66.625034508222996</v>
      </c>
      <c r="ASW15" t="e">
        <f>bvarM1</f>
        <v>#VALUE!</v>
      </c>
      <c r="ASX15" t="e">
        <f>cvarM1</f>
        <v>#VALUE!</v>
      </c>
      <c r="ASY15" t="e">
        <f>mvarM1</f>
        <v>#VALUE!</v>
      </c>
      <c r="ASZ15" s="24" t="e">
        <f t="shared" si="510"/>
        <v>#VALUE!</v>
      </c>
      <c r="ATA15" s="24" t="e">
        <f t="shared" si="511"/>
        <v>#VALUE!</v>
      </c>
      <c r="ATB15" s="24" t="e">
        <f t="shared" si="512"/>
        <v>#VALUE!</v>
      </c>
      <c r="ATC15">
        <v>3.1448402309265</v>
      </c>
      <c r="ATD15" t="e">
        <f>bvarM1</f>
        <v>#VALUE!</v>
      </c>
      <c r="ATE15" t="e">
        <f>cvarM1</f>
        <v>#VALUE!</v>
      </c>
      <c r="ATF15" t="e">
        <f>mvarM1</f>
        <v>#VALUE!</v>
      </c>
      <c r="ATG15" s="24" t="e">
        <f t="shared" si="513"/>
        <v>#VALUE!</v>
      </c>
      <c r="ATH15" s="24" t="e">
        <f t="shared" si="514"/>
        <v>#VALUE!</v>
      </c>
      <c r="ATI15" s="24" t="e">
        <f t="shared" si="515"/>
        <v>#VALUE!</v>
      </c>
      <c r="ATJ15">
        <v>6.7434809995047997</v>
      </c>
      <c r="ATK15" t="e">
        <f>bvarM1</f>
        <v>#VALUE!</v>
      </c>
      <c r="ATL15" t="e">
        <f>cvarM1</f>
        <v>#VALUE!</v>
      </c>
      <c r="ATM15" t="e">
        <f>mvarM1</f>
        <v>#VALUE!</v>
      </c>
      <c r="ATN15" s="24" t="e">
        <f t="shared" si="516"/>
        <v>#VALUE!</v>
      </c>
      <c r="ATO15" s="24" t="e">
        <f t="shared" si="517"/>
        <v>#VALUE!</v>
      </c>
      <c r="ATP15" s="24" t="e">
        <f t="shared" si="518"/>
        <v>#VALUE!</v>
      </c>
      <c r="ATQ15">
        <v>70.359274694568001</v>
      </c>
      <c r="ATR15" t="e">
        <f>bvarM1</f>
        <v>#VALUE!</v>
      </c>
      <c r="ATS15" t="e">
        <f>cvarM1</f>
        <v>#VALUE!</v>
      </c>
      <c r="ATT15" t="e">
        <f>mvarM1</f>
        <v>#VALUE!</v>
      </c>
      <c r="ATU15" s="24" t="e">
        <f t="shared" si="519"/>
        <v>#VALUE!</v>
      </c>
      <c r="ATV15" s="24" t="e">
        <f t="shared" si="520"/>
        <v>#VALUE!</v>
      </c>
      <c r="ATW15" s="24" t="e">
        <f t="shared" si="521"/>
        <v>#VALUE!</v>
      </c>
      <c r="ATX15">
        <v>0.49709193977449001</v>
      </c>
      <c r="ATY15" t="e">
        <f>bvarM1</f>
        <v>#VALUE!</v>
      </c>
      <c r="ATZ15" t="e">
        <f>cvarM1</f>
        <v>#VALUE!</v>
      </c>
      <c r="AUA15" t="e">
        <f>mvarM1</f>
        <v>#VALUE!</v>
      </c>
      <c r="AUB15" s="24" t="e">
        <f t="shared" si="522"/>
        <v>#VALUE!</v>
      </c>
      <c r="AUC15" s="24" t="e">
        <f t="shared" si="523"/>
        <v>#VALUE!</v>
      </c>
      <c r="AUD15" s="24" t="e">
        <f t="shared" si="524"/>
        <v>#VALUE!</v>
      </c>
      <c r="AUE15">
        <v>-0.72655279961704</v>
      </c>
      <c r="AUF15" t="e">
        <f>bvarM1</f>
        <v>#VALUE!</v>
      </c>
      <c r="AUG15" t="e">
        <f>cvarM1</f>
        <v>#VALUE!</v>
      </c>
      <c r="AUH15" t="e">
        <f>mvarM1</f>
        <v>#VALUE!</v>
      </c>
      <c r="AUI15" s="24" t="e">
        <f t="shared" si="525"/>
        <v>#VALUE!</v>
      </c>
      <c r="AUJ15" s="24" t="e">
        <f t="shared" si="526"/>
        <v>#VALUE!</v>
      </c>
      <c r="AUK15" s="24" t="e">
        <f t="shared" si="527"/>
        <v>#VALUE!</v>
      </c>
      <c r="AUL15">
        <v>72.683676461423005</v>
      </c>
      <c r="AUM15" t="e">
        <f>bvarM1</f>
        <v>#VALUE!</v>
      </c>
      <c r="AUN15" t="e">
        <f>cvarM1</f>
        <v>#VALUE!</v>
      </c>
      <c r="AUO15" t="e">
        <f>mvarM1</f>
        <v>#VALUE!</v>
      </c>
      <c r="AUP15" s="24" t="e">
        <f t="shared" si="528"/>
        <v>#VALUE!</v>
      </c>
      <c r="AUQ15" s="24" t="e">
        <f t="shared" si="529"/>
        <v>#VALUE!</v>
      </c>
      <c r="AUR15" s="24" t="e">
        <f t="shared" si="530"/>
        <v>#VALUE!</v>
      </c>
      <c r="AUS15">
        <v>2.8399789646246001</v>
      </c>
      <c r="AUT15" t="e">
        <f>bvarM1</f>
        <v>#VALUE!</v>
      </c>
      <c r="AUU15" t="e">
        <f>cvarM1</f>
        <v>#VALUE!</v>
      </c>
      <c r="AUV15" t="e">
        <f>mvarM1</f>
        <v>#VALUE!</v>
      </c>
      <c r="AUW15" s="24" t="e">
        <f t="shared" si="531"/>
        <v>#VALUE!</v>
      </c>
      <c r="AUX15" s="24" t="e">
        <f t="shared" si="532"/>
        <v>#VALUE!</v>
      </c>
      <c r="AUY15" s="24" t="e">
        <f t="shared" si="533"/>
        <v>#VALUE!</v>
      </c>
      <c r="AUZ15">
        <v>31.119004450285001</v>
      </c>
      <c r="AVA15" t="e">
        <f>bvarM1</f>
        <v>#VALUE!</v>
      </c>
      <c r="AVB15" t="e">
        <f>cvarM1</f>
        <v>#VALUE!</v>
      </c>
      <c r="AVC15" t="e">
        <f>mvarM1</f>
        <v>#VALUE!</v>
      </c>
      <c r="AVD15" s="24" t="e">
        <f t="shared" si="534"/>
        <v>#VALUE!</v>
      </c>
      <c r="AVE15" s="24" t="e">
        <f t="shared" si="535"/>
        <v>#VALUE!</v>
      </c>
      <c r="AVF15" s="24" t="e">
        <f t="shared" si="536"/>
        <v>#VALUE!</v>
      </c>
      <c r="AVG15">
        <v>68.882843453603996</v>
      </c>
      <c r="AVH15" t="e">
        <f>bvarM1</f>
        <v>#VALUE!</v>
      </c>
      <c r="AVI15" t="e">
        <f>cvarM1</f>
        <v>#VALUE!</v>
      </c>
      <c r="AVJ15" t="e">
        <f>mvarM1</f>
        <v>#VALUE!</v>
      </c>
      <c r="AVK15" s="24" t="e">
        <f t="shared" si="537"/>
        <v>#VALUE!</v>
      </c>
      <c r="AVL15" s="24" t="e">
        <f t="shared" si="538"/>
        <v>#VALUE!</v>
      </c>
      <c r="AVM15" s="24" t="e">
        <f t="shared" si="539"/>
        <v>#VALUE!</v>
      </c>
      <c r="AVN15">
        <v>0.14953594383390001</v>
      </c>
      <c r="AVO15" t="e">
        <f>bvarM1</f>
        <v>#VALUE!</v>
      </c>
      <c r="AVP15" t="e">
        <f>cvarM1</f>
        <v>#VALUE!</v>
      </c>
      <c r="AVQ15" t="e">
        <f>mvarM1</f>
        <v>#VALUE!</v>
      </c>
      <c r="AVR15" s="24" t="e">
        <f t="shared" si="540"/>
        <v>#VALUE!</v>
      </c>
      <c r="AVS15" s="24" t="e">
        <f t="shared" si="541"/>
        <v>#VALUE!</v>
      </c>
      <c r="AVT15" s="24" t="e">
        <f t="shared" si="542"/>
        <v>#VALUE!</v>
      </c>
      <c r="AVU15">
        <v>7.7104744915987</v>
      </c>
      <c r="AVV15" t="e">
        <f>bvarM1</f>
        <v>#VALUE!</v>
      </c>
      <c r="AVW15" t="e">
        <f>cvarM1</f>
        <v>#VALUE!</v>
      </c>
      <c r="AVX15" t="e">
        <f>mvarM1</f>
        <v>#VALUE!</v>
      </c>
      <c r="AVY15" s="24" t="e">
        <f t="shared" si="543"/>
        <v>#VALUE!</v>
      </c>
      <c r="AVZ15" s="24" t="e">
        <f t="shared" si="544"/>
        <v>#VALUE!</v>
      </c>
      <c r="AWA15" s="24" t="e">
        <f t="shared" si="545"/>
        <v>#VALUE!</v>
      </c>
      <c r="AWB15">
        <v>-3.4957423766994999</v>
      </c>
      <c r="AWC15" t="e">
        <f>bvarM1</f>
        <v>#VALUE!</v>
      </c>
      <c r="AWD15" t="e">
        <f>cvarM1</f>
        <v>#VALUE!</v>
      </c>
      <c r="AWE15" t="e">
        <f>mvarM1</f>
        <v>#VALUE!</v>
      </c>
      <c r="AWF15" s="24" t="e">
        <f t="shared" si="546"/>
        <v>#VALUE!</v>
      </c>
      <c r="AWG15" s="24" t="e">
        <f t="shared" si="547"/>
        <v>#VALUE!</v>
      </c>
      <c r="AWH15" s="24" t="e">
        <f t="shared" si="548"/>
        <v>#VALUE!</v>
      </c>
      <c r="AWI15">
        <v>2.1474338575048</v>
      </c>
      <c r="AWJ15" t="e">
        <f>bvarM1</f>
        <v>#VALUE!</v>
      </c>
      <c r="AWK15" t="e">
        <f>cvarM1</f>
        <v>#VALUE!</v>
      </c>
      <c r="AWL15" t="e">
        <f>mvarM1</f>
        <v>#VALUE!</v>
      </c>
      <c r="AWM15" s="24" t="e">
        <f t="shared" si="549"/>
        <v>#VALUE!</v>
      </c>
      <c r="AWN15" s="24" t="e">
        <f t="shared" si="550"/>
        <v>#VALUE!</v>
      </c>
      <c r="AWO15" s="24" t="e">
        <f t="shared" si="551"/>
        <v>#VALUE!</v>
      </c>
      <c r="AWP15">
        <v>-112.30340035076</v>
      </c>
      <c r="AWQ15" t="e">
        <f>bvarM1</f>
        <v>#VALUE!</v>
      </c>
      <c r="AWR15" t="e">
        <f>cvarM1</f>
        <v>#VALUE!</v>
      </c>
      <c r="AWS15" t="e">
        <f>mvarM1</f>
        <v>#VALUE!</v>
      </c>
      <c r="AWT15" s="24" t="e">
        <f t="shared" si="552"/>
        <v>#VALUE!</v>
      </c>
      <c r="AWU15" s="24" t="e">
        <f t="shared" si="553"/>
        <v>#VALUE!</v>
      </c>
      <c r="AWV15" s="24" t="e">
        <f t="shared" si="554"/>
        <v>#VALUE!</v>
      </c>
      <c r="AWW15">
        <v>-8.9378256056956999</v>
      </c>
      <c r="AWX15" t="e">
        <f>bvarM1</f>
        <v>#VALUE!</v>
      </c>
      <c r="AWY15" t="e">
        <f>cvarM1</f>
        <v>#VALUE!</v>
      </c>
      <c r="AWZ15" t="e">
        <f>mvarM1</f>
        <v>#VALUE!</v>
      </c>
      <c r="AXA15" s="24" t="e">
        <f t="shared" si="555"/>
        <v>#VALUE!</v>
      </c>
      <c r="AXB15" s="24" t="e">
        <f t="shared" si="556"/>
        <v>#VALUE!</v>
      </c>
      <c r="AXC15" s="24" t="e">
        <f t="shared" si="557"/>
        <v>#VALUE!</v>
      </c>
      <c r="AXD15">
        <v>9.0650606460029994</v>
      </c>
      <c r="AXE15" t="e">
        <f>bvarM1</f>
        <v>#VALUE!</v>
      </c>
      <c r="AXF15" t="e">
        <f>cvarM1</f>
        <v>#VALUE!</v>
      </c>
      <c r="AXG15" t="e">
        <f>mvarM1</f>
        <v>#VALUE!</v>
      </c>
      <c r="AXH15" s="24" t="e">
        <f t="shared" si="558"/>
        <v>#VALUE!</v>
      </c>
      <c r="AXI15" s="24" t="e">
        <f t="shared" si="559"/>
        <v>#VALUE!</v>
      </c>
      <c r="AXJ15" s="24" t="e">
        <f t="shared" si="560"/>
        <v>#VALUE!</v>
      </c>
      <c r="AXK15">
        <v>114.59827253919001</v>
      </c>
      <c r="AXL15" t="e">
        <f>bvarM1</f>
        <v>#VALUE!</v>
      </c>
      <c r="AXM15" t="e">
        <f>cvarM1</f>
        <v>#VALUE!</v>
      </c>
      <c r="AXN15" t="e">
        <f>mvarM1</f>
        <v>#VALUE!</v>
      </c>
      <c r="AXO15" s="24" t="e">
        <f t="shared" si="561"/>
        <v>#VALUE!</v>
      </c>
      <c r="AXP15" s="24" t="e">
        <f t="shared" si="562"/>
        <v>#VALUE!</v>
      </c>
      <c r="AXQ15" s="24" t="e">
        <f t="shared" si="563"/>
        <v>#VALUE!</v>
      </c>
      <c r="AXR15">
        <v>101.31141990669001</v>
      </c>
      <c r="AXS15" t="e">
        <f>bvarM1</f>
        <v>#VALUE!</v>
      </c>
      <c r="AXT15" t="e">
        <f>cvarM1</f>
        <v>#VALUE!</v>
      </c>
      <c r="AXU15" t="e">
        <f>mvarM1</f>
        <v>#VALUE!</v>
      </c>
      <c r="AXV15" s="24" t="e">
        <f t="shared" si="564"/>
        <v>#VALUE!</v>
      </c>
      <c r="AXW15" s="24" t="e">
        <f t="shared" si="565"/>
        <v>#VALUE!</v>
      </c>
      <c r="AXX15" s="24" t="e">
        <f t="shared" si="566"/>
        <v>#VALUE!</v>
      </c>
      <c r="AXY15">
        <v>4.2693501420134004</v>
      </c>
      <c r="AXZ15" t="e">
        <f>bvarM1</f>
        <v>#VALUE!</v>
      </c>
      <c r="AYA15" t="e">
        <f>cvarM1</f>
        <v>#VALUE!</v>
      </c>
      <c r="AYB15" t="e">
        <f>mvarM1</f>
        <v>#VALUE!</v>
      </c>
      <c r="AYC15" s="24" t="e">
        <f t="shared" si="567"/>
        <v>#VALUE!</v>
      </c>
      <c r="AYD15" s="24" t="e">
        <f t="shared" si="568"/>
        <v>#VALUE!</v>
      </c>
      <c r="AYE15" s="24" t="e">
        <f t="shared" si="569"/>
        <v>#VALUE!</v>
      </c>
      <c r="AYF15">
        <v>-1.2361740286905001</v>
      </c>
      <c r="AYG15" t="e">
        <f>bvarM1</f>
        <v>#VALUE!</v>
      </c>
      <c r="AYH15" t="e">
        <f>cvarM1</f>
        <v>#VALUE!</v>
      </c>
      <c r="AYI15" t="e">
        <f>mvarM1</f>
        <v>#VALUE!</v>
      </c>
      <c r="AYJ15" s="24" t="e">
        <f t="shared" si="570"/>
        <v>#VALUE!</v>
      </c>
      <c r="AYK15" s="24" t="e">
        <f t="shared" si="571"/>
        <v>#VALUE!</v>
      </c>
      <c r="AYL15" s="24" t="e">
        <f t="shared" si="572"/>
        <v>#VALUE!</v>
      </c>
      <c r="AYM15">
        <v>53.219349179619002</v>
      </c>
      <c r="AYN15" t="e">
        <f>bvarM1</f>
        <v>#VALUE!</v>
      </c>
      <c r="AYO15" t="e">
        <f>cvarM1</f>
        <v>#VALUE!</v>
      </c>
      <c r="AYP15" t="e">
        <f>mvarM1</f>
        <v>#VALUE!</v>
      </c>
      <c r="AYQ15" s="24" t="e">
        <f t="shared" si="573"/>
        <v>#VALUE!</v>
      </c>
      <c r="AYR15" s="24" t="e">
        <f t="shared" si="574"/>
        <v>#VALUE!</v>
      </c>
      <c r="AYS15" s="24" t="e">
        <f t="shared" si="575"/>
        <v>#VALUE!</v>
      </c>
      <c r="AYT15">
        <v>1.1563497194697001</v>
      </c>
      <c r="AYU15" t="e">
        <f>bvarM1</f>
        <v>#VALUE!</v>
      </c>
      <c r="AYV15" t="e">
        <f>cvarM1</f>
        <v>#VALUE!</v>
      </c>
      <c r="AYW15" t="e">
        <f>mvarM1</f>
        <v>#VALUE!</v>
      </c>
      <c r="AYX15" s="24" t="e">
        <f t="shared" si="576"/>
        <v>#VALUE!</v>
      </c>
      <c r="AYY15" s="24" t="e">
        <f t="shared" si="577"/>
        <v>#VALUE!</v>
      </c>
      <c r="AYZ15" s="24" t="e">
        <f t="shared" si="578"/>
        <v>#VALUE!</v>
      </c>
      <c r="AZA15">
        <v>-171.50296566364</v>
      </c>
      <c r="AZB15" t="e">
        <f>bvarM1</f>
        <v>#VALUE!</v>
      </c>
      <c r="AZC15" t="e">
        <f>cvarM1</f>
        <v>#VALUE!</v>
      </c>
      <c r="AZD15" t="e">
        <f>mvarM1</f>
        <v>#VALUE!</v>
      </c>
      <c r="AZE15" s="24" t="e">
        <f t="shared" si="579"/>
        <v>#VALUE!</v>
      </c>
      <c r="AZF15" s="24" t="e">
        <f t="shared" si="580"/>
        <v>#VALUE!</v>
      </c>
      <c r="AZG15" s="24" t="e">
        <f t="shared" si="581"/>
        <v>#VALUE!</v>
      </c>
      <c r="AZH15">
        <v>-97.799479667496001</v>
      </c>
      <c r="AZI15" t="e">
        <f>bvarM1</f>
        <v>#VALUE!</v>
      </c>
      <c r="AZJ15" t="e">
        <f>cvarM1</f>
        <v>#VALUE!</v>
      </c>
      <c r="AZK15" t="e">
        <f>mvarM1</f>
        <v>#VALUE!</v>
      </c>
      <c r="AZL15" s="24" t="e">
        <f t="shared" si="582"/>
        <v>#VALUE!</v>
      </c>
      <c r="AZM15" s="24" t="e">
        <f t="shared" si="583"/>
        <v>#VALUE!</v>
      </c>
      <c r="AZN15" s="24" t="e">
        <f t="shared" si="584"/>
        <v>#VALUE!</v>
      </c>
      <c r="AZO15">
        <v>5.4692599016293002</v>
      </c>
      <c r="AZP15" t="e">
        <f>bvarM1</f>
        <v>#VALUE!</v>
      </c>
      <c r="AZQ15" t="e">
        <f>cvarM1</f>
        <v>#VALUE!</v>
      </c>
      <c r="AZR15" t="e">
        <f>mvarM1</f>
        <v>#VALUE!</v>
      </c>
      <c r="AZS15" s="24" t="e">
        <f t="shared" si="585"/>
        <v>#VALUE!</v>
      </c>
      <c r="AZT15" s="24" t="e">
        <f t="shared" si="586"/>
        <v>#VALUE!</v>
      </c>
      <c r="AZU15" s="24" t="e">
        <f t="shared" si="587"/>
        <v>#VALUE!</v>
      </c>
      <c r="AZV15">
        <v>-301.29005660939998</v>
      </c>
      <c r="AZW15" t="e">
        <f>bvarM1</f>
        <v>#VALUE!</v>
      </c>
      <c r="AZX15" t="e">
        <f>cvarM1</f>
        <v>#VALUE!</v>
      </c>
      <c r="AZY15" t="e">
        <f>mvarM1</f>
        <v>#VALUE!</v>
      </c>
      <c r="AZZ15" s="24" t="e">
        <f t="shared" si="588"/>
        <v>#VALUE!</v>
      </c>
      <c r="BAA15" s="24" t="e">
        <f t="shared" si="589"/>
        <v>#VALUE!</v>
      </c>
      <c r="BAB15" s="24" t="e">
        <f t="shared" si="590"/>
        <v>#VALUE!</v>
      </c>
      <c r="BAC15">
        <v>35.477668111668002</v>
      </c>
      <c r="BAD15" t="e">
        <f>bvarM1</f>
        <v>#VALUE!</v>
      </c>
      <c r="BAE15" t="e">
        <f>cvarM1</f>
        <v>#VALUE!</v>
      </c>
      <c r="BAF15" t="e">
        <f>mvarM1</f>
        <v>#VALUE!</v>
      </c>
      <c r="BAG15" s="24" t="e">
        <f t="shared" si="591"/>
        <v>#VALUE!</v>
      </c>
      <c r="BAH15" s="24" t="e">
        <f t="shared" si="592"/>
        <v>#VALUE!</v>
      </c>
      <c r="BAI15" s="24" t="e">
        <f t="shared" si="593"/>
        <v>#VALUE!</v>
      </c>
      <c r="BAJ15">
        <v>10.132271631376</v>
      </c>
      <c r="BAK15" t="e">
        <f>bvarM1</f>
        <v>#VALUE!</v>
      </c>
      <c r="BAL15" t="e">
        <f>cvarM1</f>
        <v>#VALUE!</v>
      </c>
      <c r="BAM15" t="e">
        <f>mvarM1</f>
        <v>#VALUE!</v>
      </c>
      <c r="BAN15" s="24" t="e">
        <f t="shared" si="594"/>
        <v>#VALUE!</v>
      </c>
      <c r="BAO15" s="24" t="e">
        <f t="shared" si="595"/>
        <v>#VALUE!</v>
      </c>
      <c r="BAP15" s="24" t="e">
        <f t="shared" si="596"/>
        <v>#VALUE!</v>
      </c>
      <c r="BAQ15">
        <v>-0.76242587547589002</v>
      </c>
      <c r="BAR15" t="e">
        <f>bvarM1</f>
        <v>#VALUE!</v>
      </c>
      <c r="BAS15" t="e">
        <f>cvarM1</f>
        <v>#VALUE!</v>
      </c>
      <c r="BAT15" t="e">
        <f>mvarM1</f>
        <v>#VALUE!</v>
      </c>
      <c r="BAU15" s="24" t="e">
        <f t="shared" si="597"/>
        <v>#VALUE!</v>
      </c>
      <c r="BAV15" s="24" t="e">
        <f t="shared" si="598"/>
        <v>#VALUE!</v>
      </c>
      <c r="BAW15" s="24" t="e">
        <f t="shared" si="599"/>
        <v>#VALUE!</v>
      </c>
      <c r="BAX15">
        <v>-8.2337072381521992</v>
      </c>
      <c r="BAY15" t="e">
        <f>bvarM1</f>
        <v>#VALUE!</v>
      </c>
      <c r="BAZ15" t="e">
        <f>cvarM1</f>
        <v>#VALUE!</v>
      </c>
      <c r="BBA15" t="e">
        <f>mvarM1</f>
        <v>#VALUE!</v>
      </c>
      <c r="BBB15" s="24" t="e">
        <f t="shared" si="600"/>
        <v>#VALUE!</v>
      </c>
      <c r="BBC15" s="24" t="e">
        <f t="shared" si="601"/>
        <v>#VALUE!</v>
      </c>
      <c r="BBD15" s="24" t="e">
        <f t="shared" si="602"/>
        <v>#VALUE!</v>
      </c>
      <c r="BBE15">
        <v>6.5724830271126002</v>
      </c>
      <c r="BBF15" t="e">
        <f>bvarM1</f>
        <v>#VALUE!</v>
      </c>
      <c r="BBG15" t="e">
        <f>cvarM1</f>
        <v>#VALUE!</v>
      </c>
      <c r="BBH15" t="e">
        <f>mvarM1</f>
        <v>#VALUE!</v>
      </c>
      <c r="BBI15" s="24" t="e">
        <f t="shared" si="603"/>
        <v>#VALUE!</v>
      </c>
      <c r="BBJ15" s="24" t="e">
        <f t="shared" si="604"/>
        <v>#VALUE!</v>
      </c>
      <c r="BBK15" s="24" t="e">
        <f t="shared" si="605"/>
        <v>#VALUE!</v>
      </c>
      <c r="BBL15">
        <v>-3.0312153484584998</v>
      </c>
      <c r="BBM15" t="e">
        <f>bvarM1</f>
        <v>#VALUE!</v>
      </c>
      <c r="BBN15" t="e">
        <f>cvarM1</f>
        <v>#VALUE!</v>
      </c>
      <c r="BBO15" t="e">
        <f>mvarM1</f>
        <v>#VALUE!</v>
      </c>
      <c r="BBP15" s="24" t="e">
        <f t="shared" si="606"/>
        <v>#VALUE!</v>
      </c>
      <c r="BBQ15" s="24" t="e">
        <f t="shared" si="607"/>
        <v>#VALUE!</v>
      </c>
      <c r="BBR15" s="24" t="e">
        <f t="shared" si="608"/>
        <v>#VALUE!</v>
      </c>
      <c r="BBS15">
        <v>16.438637603778002</v>
      </c>
      <c r="BBT15" t="e">
        <f>bvarM1</f>
        <v>#VALUE!</v>
      </c>
      <c r="BBU15" t="e">
        <f>cvarM1</f>
        <v>#VALUE!</v>
      </c>
      <c r="BBV15" t="e">
        <f>mvarM1</f>
        <v>#VALUE!</v>
      </c>
      <c r="BBW15" s="24" t="e">
        <f t="shared" si="609"/>
        <v>#VALUE!</v>
      </c>
      <c r="BBX15" s="24" t="e">
        <f t="shared" si="610"/>
        <v>#VALUE!</v>
      </c>
      <c r="BBY15" s="24" t="e">
        <f t="shared" si="611"/>
        <v>#VALUE!</v>
      </c>
      <c r="BBZ15">
        <v>5.9295680981543999</v>
      </c>
      <c r="BCA15" t="e">
        <f>bvarM1</f>
        <v>#VALUE!</v>
      </c>
      <c r="BCB15" t="e">
        <f>cvarM1</f>
        <v>#VALUE!</v>
      </c>
      <c r="BCC15" t="e">
        <f>mvarM1</f>
        <v>#VALUE!</v>
      </c>
      <c r="BCD15" s="24" t="e">
        <f t="shared" si="612"/>
        <v>#VALUE!</v>
      </c>
      <c r="BCE15" s="24" t="e">
        <f t="shared" si="613"/>
        <v>#VALUE!</v>
      </c>
      <c r="BCF15" s="24" t="e">
        <f t="shared" si="614"/>
        <v>#VALUE!</v>
      </c>
      <c r="BCG15">
        <v>-4.4565174585660001</v>
      </c>
      <c r="BCH15" t="e">
        <f>bvarM1</f>
        <v>#VALUE!</v>
      </c>
      <c r="BCI15" t="e">
        <f>cvarM1</f>
        <v>#VALUE!</v>
      </c>
      <c r="BCJ15" t="e">
        <f>mvarM1</f>
        <v>#VALUE!</v>
      </c>
      <c r="BCK15" s="24" t="e">
        <f t="shared" si="615"/>
        <v>#VALUE!</v>
      </c>
      <c r="BCL15" s="24" t="e">
        <f t="shared" si="616"/>
        <v>#VALUE!</v>
      </c>
      <c r="BCM15" s="24" t="e">
        <f t="shared" si="617"/>
        <v>#VALUE!</v>
      </c>
      <c r="BCN15">
        <v>27.876303437941999</v>
      </c>
      <c r="BCO15" t="e">
        <f>bvarM1</f>
        <v>#VALUE!</v>
      </c>
      <c r="BCP15" t="e">
        <f>cvarM1</f>
        <v>#VALUE!</v>
      </c>
      <c r="BCQ15" t="e">
        <f>mvarM1</f>
        <v>#VALUE!</v>
      </c>
      <c r="BCR15" s="24" t="e">
        <f t="shared" si="618"/>
        <v>#VALUE!</v>
      </c>
      <c r="BCS15" s="24" t="e">
        <f t="shared" si="619"/>
        <v>#VALUE!</v>
      </c>
      <c r="BCT15" s="24" t="e">
        <f t="shared" si="620"/>
        <v>#VALUE!</v>
      </c>
      <c r="BCU15">
        <v>11.055447203889001</v>
      </c>
      <c r="BCV15" t="e">
        <f>bvarM1</f>
        <v>#VALUE!</v>
      </c>
      <c r="BCW15" t="e">
        <f>cvarM1</f>
        <v>#VALUE!</v>
      </c>
      <c r="BCX15" t="e">
        <f>mvarM1</f>
        <v>#VALUE!</v>
      </c>
      <c r="BCY15" s="24" t="e">
        <f t="shared" si="621"/>
        <v>#VALUE!</v>
      </c>
      <c r="BCZ15" s="24" t="e">
        <f t="shared" si="622"/>
        <v>#VALUE!</v>
      </c>
      <c r="BDA15" s="24" t="e">
        <f t="shared" si="623"/>
        <v>#VALUE!</v>
      </c>
      <c r="BDB15">
        <v>-5.2778004773270002</v>
      </c>
      <c r="BDC15" t="e">
        <f>bvarM1</f>
        <v>#VALUE!</v>
      </c>
      <c r="BDD15" t="e">
        <f>cvarM1</f>
        <v>#VALUE!</v>
      </c>
      <c r="BDE15" t="e">
        <f>mvarM1</f>
        <v>#VALUE!</v>
      </c>
      <c r="BDF15" s="24" t="e">
        <f t="shared" si="624"/>
        <v>#VALUE!</v>
      </c>
      <c r="BDG15" s="24" t="e">
        <f t="shared" si="625"/>
        <v>#VALUE!</v>
      </c>
      <c r="BDH15" s="24" t="e">
        <f t="shared" si="626"/>
        <v>#VALUE!</v>
      </c>
      <c r="BDI15">
        <v>51.298845964698998</v>
      </c>
      <c r="BDJ15" t="e">
        <f>bvarM1</f>
        <v>#VALUE!</v>
      </c>
      <c r="BDK15" t="e">
        <f>cvarM1</f>
        <v>#VALUE!</v>
      </c>
      <c r="BDL15" t="e">
        <f>mvarM1</f>
        <v>#VALUE!</v>
      </c>
      <c r="BDM15" s="24" t="e">
        <f t="shared" si="627"/>
        <v>#VALUE!</v>
      </c>
      <c r="BDN15" s="24" t="e">
        <f t="shared" si="628"/>
        <v>#VALUE!</v>
      </c>
      <c r="BDO15" s="24" t="e">
        <f t="shared" si="629"/>
        <v>#VALUE!</v>
      </c>
      <c r="BDP15">
        <v>3.3436549496449</v>
      </c>
      <c r="BDQ15" t="e">
        <f>bvarM1</f>
        <v>#VALUE!</v>
      </c>
      <c r="BDR15" t="e">
        <f>cvarM1</f>
        <v>#VALUE!</v>
      </c>
      <c r="BDS15" t="e">
        <f>mvarM1</f>
        <v>#VALUE!</v>
      </c>
      <c r="BDT15" s="24" t="e">
        <f t="shared" si="630"/>
        <v>#VALUE!</v>
      </c>
      <c r="BDU15" s="24" t="e">
        <f t="shared" si="631"/>
        <v>#VALUE!</v>
      </c>
      <c r="BDV15" s="24" t="e">
        <f t="shared" si="632"/>
        <v>#VALUE!</v>
      </c>
      <c r="BDW15">
        <v>-1.8792438411537999</v>
      </c>
      <c r="BDX15" t="e">
        <f>bvarM1</f>
        <v>#VALUE!</v>
      </c>
      <c r="BDY15" t="e">
        <f>cvarM1</f>
        <v>#VALUE!</v>
      </c>
      <c r="BDZ15" t="e">
        <f>mvarM1</f>
        <v>#VALUE!</v>
      </c>
      <c r="BEA15" s="24" t="e">
        <f t="shared" si="633"/>
        <v>#VALUE!</v>
      </c>
      <c r="BEB15" s="24" t="e">
        <f t="shared" si="634"/>
        <v>#VALUE!</v>
      </c>
      <c r="BEC15" s="24" t="e">
        <f t="shared" si="635"/>
        <v>#VALUE!</v>
      </c>
      <c r="BED15">
        <v>73.481160062884996</v>
      </c>
      <c r="BEE15" t="e">
        <f>bvarM1</f>
        <v>#VALUE!</v>
      </c>
      <c r="BEF15" t="e">
        <f>cvarM1</f>
        <v>#VALUE!</v>
      </c>
      <c r="BEG15" t="e">
        <f>mvarM1</f>
        <v>#VALUE!</v>
      </c>
      <c r="BEH15" s="24" t="e">
        <f t="shared" si="636"/>
        <v>#VALUE!</v>
      </c>
      <c r="BEI15" s="24" t="e">
        <f t="shared" si="637"/>
        <v>#VALUE!</v>
      </c>
      <c r="BEJ15" s="24" t="e">
        <f t="shared" si="638"/>
        <v>#VALUE!</v>
      </c>
      <c r="BEK15">
        <v>1.4108390795229</v>
      </c>
      <c r="BEL15" t="e">
        <f>bvarM1</f>
        <v>#VALUE!</v>
      </c>
      <c r="BEM15" t="e">
        <f>cvarM1</f>
        <v>#VALUE!</v>
      </c>
      <c r="BEN15" t="e">
        <f>mvarM1</f>
        <v>#VALUE!</v>
      </c>
      <c r="BEO15" s="24" t="e">
        <f t="shared" si="639"/>
        <v>#VALUE!</v>
      </c>
      <c r="BEP15" s="24" t="e">
        <f t="shared" si="640"/>
        <v>#VALUE!</v>
      </c>
      <c r="BEQ15" s="24" t="e">
        <f t="shared" si="641"/>
        <v>#VALUE!</v>
      </c>
      <c r="BER15">
        <v>20.613454356470999</v>
      </c>
      <c r="BES15" t="e">
        <f>bvarM1</f>
        <v>#VALUE!</v>
      </c>
      <c r="BET15" t="e">
        <f>cvarM1</f>
        <v>#VALUE!</v>
      </c>
      <c r="BEU15" t="e">
        <f>mvarM1</f>
        <v>#VALUE!</v>
      </c>
      <c r="BEV15" s="24" t="e">
        <f t="shared" si="642"/>
        <v>#VALUE!</v>
      </c>
      <c r="BEW15" s="24" t="e">
        <f t="shared" si="643"/>
        <v>#VALUE!</v>
      </c>
      <c r="BEX15" s="24" t="e">
        <f t="shared" si="644"/>
        <v>#VALUE!</v>
      </c>
      <c r="BEY15">
        <v>27.885435996908001</v>
      </c>
      <c r="BEZ15" t="e">
        <f>bvarM1</f>
        <v>#VALUE!</v>
      </c>
      <c r="BFA15" t="e">
        <f>cvarM1</f>
        <v>#VALUE!</v>
      </c>
      <c r="BFB15" t="e">
        <f>mvarM1</f>
        <v>#VALUE!</v>
      </c>
      <c r="BFC15" s="24" t="e">
        <f t="shared" si="645"/>
        <v>#VALUE!</v>
      </c>
      <c r="BFD15" s="24" t="e">
        <f t="shared" si="646"/>
        <v>#VALUE!</v>
      </c>
      <c r="BFE15" s="24" t="e">
        <f t="shared" si="647"/>
        <v>#VALUE!</v>
      </c>
      <c r="BFF15">
        <v>3.5459562629014001</v>
      </c>
      <c r="BFG15" t="e">
        <f>bvarM1</f>
        <v>#VALUE!</v>
      </c>
      <c r="BFH15" t="e">
        <f>cvarM1</f>
        <v>#VALUE!</v>
      </c>
      <c r="BFI15" t="e">
        <f>mvarM1</f>
        <v>#VALUE!</v>
      </c>
      <c r="BFJ15" s="24" t="e">
        <f t="shared" si="648"/>
        <v>#VALUE!</v>
      </c>
      <c r="BFK15" s="24" t="e">
        <f t="shared" si="649"/>
        <v>#VALUE!</v>
      </c>
      <c r="BFL15" s="24" t="e">
        <f t="shared" si="650"/>
        <v>#VALUE!</v>
      </c>
      <c r="BFM15">
        <v>27.406333885934998</v>
      </c>
      <c r="BFN15" t="e">
        <f>bvarM1</f>
        <v>#VALUE!</v>
      </c>
      <c r="BFO15" t="e">
        <f>cvarM1</f>
        <v>#VALUE!</v>
      </c>
      <c r="BFP15" t="e">
        <f>mvarM1</f>
        <v>#VALUE!</v>
      </c>
      <c r="BFQ15" s="24" t="e">
        <f t="shared" si="651"/>
        <v>#VALUE!</v>
      </c>
      <c r="BFR15" s="24" t="e">
        <f t="shared" si="652"/>
        <v>#VALUE!</v>
      </c>
      <c r="BFS15" s="24" t="e">
        <f t="shared" si="653"/>
        <v>#VALUE!</v>
      </c>
      <c r="BFT15">
        <v>104.27776674883999</v>
      </c>
      <c r="BFU15" t="e">
        <f>bvarM1</f>
        <v>#VALUE!</v>
      </c>
      <c r="BFV15" t="e">
        <f>cvarM1</f>
        <v>#VALUE!</v>
      </c>
      <c r="BFW15" t="e">
        <f>mvarM1</f>
        <v>#VALUE!</v>
      </c>
      <c r="BFX15" s="24" t="e">
        <f t="shared" si="654"/>
        <v>#VALUE!</v>
      </c>
      <c r="BFY15" s="24" t="e">
        <f t="shared" si="655"/>
        <v>#VALUE!</v>
      </c>
      <c r="BFZ15" s="24" t="e">
        <f t="shared" si="656"/>
        <v>#VALUE!</v>
      </c>
      <c r="BGA15">
        <v>1.4323416273332001E-3</v>
      </c>
      <c r="BGB15" t="e">
        <f>bvarM1</f>
        <v>#VALUE!</v>
      </c>
      <c r="BGC15" t="e">
        <f>cvarM1</f>
        <v>#VALUE!</v>
      </c>
      <c r="BGD15" t="e">
        <f>mvarM1</f>
        <v>#VALUE!</v>
      </c>
      <c r="BGE15" s="24" t="e">
        <f t="shared" si="657"/>
        <v>#VALUE!</v>
      </c>
      <c r="BGF15" s="24" t="e">
        <f t="shared" si="658"/>
        <v>#VALUE!</v>
      </c>
      <c r="BGG15" s="24" t="e">
        <f t="shared" si="659"/>
        <v>#VALUE!</v>
      </c>
      <c r="BGH15">
        <v>23.261650673018998</v>
      </c>
      <c r="BGI15" t="e">
        <f>bvarM1</f>
        <v>#VALUE!</v>
      </c>
      <c r="BGJ15" t="e">
        <f>cvarM1</f>
        <v>#VALUE!</v>
      </c>
      <c r="BGK15" t="e">
        <f>mvarM1</f>
        <v>#VALUE!</v>
      </c>
      <c r="BGL15" s="24" t="e">
        <f t="shared" si="660"/>
        <v>#VALUE!</v>
      </c>
      <c r="BGM15" s="24" t="e">
        <f t="shared" si="661"/>
        <v>#VALUE!</v>
      </c>
      <c r="BGN15" s="24" t="e">
        <f t="shared" si="662"/>
        <v>#VALUE!</v>
      </c>
      <c r="BGO15">
        <v>66.153376368490996</v>
      </c>
      <c r="BGP15" t="e">
        <f>bvarM1</f>
        <v>#VALUE!</v>
      </c>
      <c r="BGQ15" t="e">
        <f>cvarM1</f>
        <v>#VALUE!</v>
      </c>
      <c r="BGR15" t="e">
        <f>mvarM1</f>
        <v>#VALUE!</v>
      </c>
      <c r="BGS15" s="24" t="e">
        <f t="shared" si="663"/>
        <v>#VALUE!</v>
      </c>
      <c r="BGT15" s="24" t="e">
        <f t="shared" si="664"/>
        <v>#VALUE!</v>
      </c>
      <c r="BGU15" s="24" t="e">
        <f t="shared" si="665"/>
        <v>#VALUE!</v>
      </c>
      <c r="BGV15">
        <v>7.2402058639165997E-4</v>
      </c>
      <c r="BGW15" t="e">
        <f>bvarM1</f>
        <v>#VALUE!</v>
      </c>
      <c r="BGX15" t="e">
        <f>cvarM1</f>
        <v>#VALUE!</v>
      </c>
      <c r="BGY15" t="e">
        <f>mvarM1</f>
        <v>#VALUE!</v>
      </c>
      <c r="BGZ15" s="24" t="e">
        <f t="shared" si="666"/>
        <v>#VALUE!</v>
      </c>
      <c r="BHA15" s="24" t="e">
        <f t="shared" si="667"/>
        <v>#VALUE!</v>
      </c>
      <c r="BHB15" s="24" t="e">
        <f t="shared" si="668"/>
        <v>#VALUE!</v>
      </c>
      <c r="BHC15">
        <v>52.291512041559997</v>
      </c>
      <c r="BHD15" t="e">
        <f>bvarM1</f>
        <v>#VALUE!</v>
      </c>
      <c r="BHE15" t="e">
        <f>cvarM1</f>
        <v>#VALUE!</v>
      </c>
      <c r="BHF15" t="e">
        <f>mvarM1</f>
        <v>#VALUE!</v>
      </c>
      <c r="BHG15" s="24" t="e">
        <f t="shared" si="669"/>
        <v>#VALUE!</v>
      </c>
      <c r="BHH15" s="24" t="e">
        <f t="shared" si="670"/>
        <v>#VALUE!</v>
      </c>
      <c r="BHI15" s="24" t="e">
        <f t="shared" si="671"/>
        <v>#VALUE!</v>
      </c>
      <c r="BHJ15">
        <v>100.2820350292</v>
      </c>
      <c r="BHK15" t="e">
        <f>bvarM1</f>
        <v>#VALUE!</v>
      </c>
      <c r="BHL15" t="e">
        <f>cvarM1</f>
        <v>#VALUE!</v>
      </c>
      <c r="BHM15" t="e">
        <f>mvarM1</f>
        <v>#VALUE!</v>
      </c>
      <c r="BHN15" s="24" t="e">
        <f t="shared" si="672"/>
        <v>#VALUE!</v>
      </c>
      <c r="BHO15" s="24" t="e">
        <f t="shared" si="673"/>
        <v>#VALUE!</v>
      </c>
      <c r="BHP15" s="24" t="e">
        <f t="shared" si="674"/>
        <v>#VALUE!</v>
      </c>
      <c r="BHQ15">
        <v>-3.4182409186014E-4</v>
      </c>
      <c r="BHR15" t="e">
        <f>bvarM1</f>
        <v>#VALUE!</v>
      </c>
      <c r="BHS15" t="e">
        <f>cvarM1</f>
        <v>#VALUE!</v>
      </c>
      <c r="BHT15" t="e">
        <f>mvarM1</f>
        <v>#VALUE!</v>
      </c>
      <c r="BHU15" s="24" t="e">
        <f t="shared" si="675"/>
        <v>#VALUE!</v>
      </c>
      <c r="BHV15" s="24" t="e">
        <f t="shared" si="676"/>
        <v>#VALUE!</v>
      </c>
      <c r="BHW15" s="24" t="e">
        <f t="shared" si="677"/>
        <v>#VALUE!</v>
      </c>
      <c r="BHX15">
        <v>20.586539644999998</v>
      </c>
      <c r="BHY15" t="e">
        <f>bvarM1</f>
        <v>#VALUE!</v>
      </c>
      <c r="BHZ15" t="e">
        <f>cvarM1</f>
        <v>#VALUE!</v>
      </c>
      <c r="BIA15" t="e">
        <f>mvarM1</f>
        <v>#VALUE!</v>
      </c>
      <c r="BIB15" s="24" t="e">
        <f t="shared" si="678"/>
        <v>#VALUE!</v>
      </c>
      <c r="BIC15" s="24" t="e">
        <f t="shared" si="679"/>
        <v>#VALUE!</v>
      </c>
      <c r="BID15" s="24" t="e">
        <f t="shared" si="680"/>
        <v>#VALUE!</v>
      </c>
      <c r="BIE15">
        <v>113.39901251424</v>
      </c>
      <c r="BIF15" t="e">
        <f>bvarM1</f>
        <v>#VALUE!</v>
      </c>
      <c r="BIG15" t="e">
        <f>cvarM1</f>
        <v>#VALUE!</v>
      </c>
      <c r="BIH15" t="e">
        <f>mvarM1</f>
        <v>#VALUE!</v>
      </c>
      <c r="BII15" s="24" t="e">
        <f t="shared" si="681"/>
        <v>#VALUE!</v>
      </c>
      <c r="BIJ15" s="24" t="e">
        <f t="shared" si="682"/>
        <v>#VALUE!</v>
      </c>
      <c r="BIK15" s="24" t="e">
        <f t="shared" si="683"/>
        <v>#VALUE!</v>
      </c>
      <c r="BIL15">
        <v>-2.7944608813259999E-3</v>
      </c>
      <c r="BIM15" t="e">
        <f>bvarM1</f>
        <v>#VALUE!</v>
      </c>
      <c r="BIN15" t="e">
        <f>cvarM1</f>
        <v>#VALUE!</v>
      </c>
      <c r="BIO15" t="e">
        <f>mvarM1</f>
        <v>#VALUE!</v>
      </c>
      <c r="BIP15" s="24" t="e">
        <f t="shared" si="684"/>
        <v>#VALUE!</v>
      </c>
      <c r="BIQ15" s="24" t="e">
        <f t="shared" si="685"/>
        <v>#VALUE!</v>
      </c>
      <c r="BIR15" s="24" t="e">
        <f t="shared" si="686"/>
        <v>#VALUE!</v>
      </c>
      <c r="BIS15">
        <v>25.435423714163001</v>
      </c>
      <c r="BIT15" t="e">
        <f>bvarM1</f>
        <v>#VALUE!</v>
      </c>
      <c r="BIU15" t="e">
        <f>cvarM1</f>
        <v>#VALUE!</v>
      </c>
      <c r="BIV15" t="e">
        <f>mvarM1</f>
        <v>#VALUE!</v>
      </c>
      <c r="BIW15" s="24" t="e">
        <f t="shared" si="687"/>
        <v>#VALUE!</v>
      </c>
      <c r="BIX15" s="24" t="e">
        <f t="shared" si="688"/>
        <v>#VALUE!</v>
      </c>
      <c r="BIY15" s="24" t="e">
        <f t="shared" si="689"/>
        <v>#VALUE!</v>
      </c>
      <c r="BIZ15">
        <v>109.70398285791001</v>
      </c>
      <c r="BJA15" t="e">
        <f>bvarM1</f>
        <v>#VALUE!</v>
      </c>
      <c r="BJB15" t="e">
        <f>cvarM1</f>
        <v>#VALUE!</v>
      </c>
      <c r="BJC15" t="e">
        <f>mvarM1</f>
        <v>#VALUE!</v>
      </c>
      <c r="BJD15" s="24" t="e">
        <f t="shared" si="690"/>
        <v>#VALUE!</v>
      </c>
      <c r="BJE15" s="24" t="e">
        <f t="shared" si="691"/>
        <v>#VALUE!</v>
      </c>
      <c r="BJF15" s="24" t="e">
        <f t="shared" si="692"/>
        <v>#VALUE!</v>
      </c>
      <c r="BJG15">
        <v>2.1071640037964999E-3</v>
      </c>
      <c r="BJH15" t="e">
        <f>bvarM1</f>
        <v>#VALUE!</v>
      </c>
      <c r="BJI15" t="e">
        <f>cvarM1</f>
        <v>#VALUE!</v>
      </c>
      <c r="BJJ15" t="e">
        <f>mvarM1</f>
        <v>#VALUE!</v>
      </c>
      <c r="BJK15" s="24" t="e">
        <f t="shared" si="693"/>
        <v>#VALUE!</v>
      </c>
      <c r="BJL15" s="24" t="e">
        <f t="shared" si="694"/>
        <v>#VALUE!</v>
      </c>
      <c r="BJM15" s="24" t="e">
        <f t="shared" si="695"/>
        <v>#VALUE!</v>
      </c>
      <c r="BJN15">
        <v>20.842830799098</v>
      </c>
      <c r="BJO15" t="e">
        <f>bvarM1</f>
        <v>#VALUE!</v>
      </c>
      <c r="BJP15" t="e">
        <f>cvarM1</f>
        <v>#VALUE!</v>
      </c>
      <c r="BJQ15" t="e">
        <f>mvarM1</f>
        <v>#VALUE!</v>
      </c>
      <c r="BJR15" s="24" t="e">
        <f t="shared" si="696"/>
        <v>#VALUE!</v>
      </c>
      <c r="BJS15" s="24" t="e">
        <f t="shared" si="697"/>
        <v>#VALUE!</v>
      </c>
      <c r="BJT15" s="24" t="e">
        <f t="shared" si="698"/>
        <v>#VALUE!</v>
      </c>
      <c r="BJU15">
        <v>104.93866762438</v>
      </c>
      <c r="BJV15" t="e">
        <f>bvarM1</f>
        <v>#VALUE!</v>
      </c>
      <c r="BJW15" t="e">
        <f>cvarM1</f>
        <v>#VALUE!</v>
      </c>
      <c r="BJX15" t="e">
        <f>mvarM1</f>
        <v>#VALUE!</v>
      </c>
      <c r="BJY15" s="24" t="e">
        <f t="shared" si="699"/>
        <v>#VALUE!</v>
      </c>
      <c r="BJZ15" s="24" t="e">
        <f t="shared" si="700"/>
        <v>#VALUE!</v>
      </c>
      <c r="BKA15" s="24" t="e">
        <f t="shared" si="701"/>
        <v>#VALUE!</v>
      </c>
      <c r="BKB15">
        <v>-1.6959381082704E-4</v>
      </c>
      <c r="BKC15" t="e">
        <f>bvarM1</f>
        <v>#VALUE!</v>
      </c>
      <c r="BKD15" t="e">
        <f>cvarM1</f>
        <v>#VALUE!</v>
      </c>
      <c r="BKE15" t="e">
        <f>mvarM1</f>
        <v>#VALUE!</v>
      </c>
      <c r="BKF15" s="24" t="e">
        <f t="shared" si="702"/>
        <v>#VALUE!</v>
      </c>
      <c r="BKG15" s="24" t="e">
        <f t="shared" si="703"/>
        <v>#VALUE!</v>
      </c>
      <c r="BKH15" s="24" t="e">
        <f t="shared" si="704"/>
        <v>#VALUE!</v>
      </c>
      <c r="BKI15">
        <v>32.779803801752998</v>
      </c>
      <c r="BKJ15" t="e">
        <f>bvarM1</f>
        <v>#VALUE!</v>
      </c>
      <c r="BKK15" t="e">
        <f>cvarM1</f>
        <v>#VALUE!</v>
      </c>
      <c r="BKL15" t="e">
        <f>mvarM1</f>
        <v>#VALUE!</v>
      </c>
      <c r="BKM15" s="24" t="e">
        <f t="shared" si="705"/>
        <v>#VALUE!</v>
      </c>
      <c r="BKN15" s="24" t="e">
        <f t="shared" si="706"/>
        <v>#VALUE!</v>
      </c>
      <c r="BKO15" s="24" t="e">
        <f t="shared" si="707"/>
        <v>#VALUE!</v>
      </c>
      <c r="BKP15">
        <v>91.739344984804006</v>
      </c>
      <c r="BKQ15" t="e">
        <f>bvarM1</f>
        <v>#VALUE!</v>
      </c>
      <c r="BKR15" t="e">
        <f>cvarM1</f>
        <v>#VALUE!</v>
      </c>
      <c r="BKS15" t="e">
        <f>mvarM1</f>
        <v>#VALUE!</v>
      </c>
      <c r="BKT15" s="24" t="e">
        <f t="shared" si="708"/>
        <v>#VALUE!</v>
      </c>
      <c r="BKU15" s="24" t="e">
        <f t="shared" si="709"/>
        <v>#VALUE!</v>
      </c>
      <c r="BKV15" s="24" t="e">
        <f t="shared" si="710"/>
        <v>#VALUE!</v>
      </c>
      <c r="BKW15">
        <v>-2.9760402954042E-4</v>
      </c>
      <c r="BKX15" t="e">
        <f>bvarM1</f>
        <v>#VALUE!</v>
      </c>
      <c r="BKY15" t="e">
        <f>cvarM1</f>
        <v>#VALUE!</v>
      </c>
      <c r="BKZ15" t="e">
        <f>mvarM1</f>
        <v>#VALUE!</v>
      </c>
      <c r="BLA15" s="24" t="e">
        <f t="shared" si="711"/>
        <v>#VALUE!</v>
      </c>
      <c r="BLB15" s="24" t="e">
        <f t="shared" si="712"/>
        <v>#VALUE!</v>
      </c>
      <c r="BLC15" s="24" t="e">
        <f t="shared" si="713"/>
        <v>#VALUE!</v>
      </c>
      <c r="BLD15">
        <v>9.8685877789667007</v>
      </c>
      <c r="BLE15" t="e">
        <f>bvarM1</f>
        <v>#VALUE!</v>
      </c>
      <c r="BLF15" t="e">
        <f>cvarM1</f>
        <v>#VALUE!</v>
      </c>
      <c r="BLG15" t="e">
        <f>mvarM1</f>
        <v>#VALUE!</v>
      </c>
      <c r="BLH15" s="24" t="e">
        <f t="shared" si="714"/>
        <v>#VALUE!</v>
      </c>
      <c r="BLI15" s="24" t="e">
        <f t="shared" si="715"/>
        <v>#VALUE!</v>
      </c>
      <c r="BLJ15" s="24" t="e">
        <f t="shared" si="716"/>
        <v>#VALUE!</v>
      </c>
      <c r="BLK15">
        <v>80.345249267951999</v>
      </c>
      <c r="BLL15" t="e">
        <f>bvarM1</f>
        <v>#VALUE!</v>
      </c>
      <c r="BLM15" t="e">
        <f>cvarM1</f>
        <v>#VALUE!</v>
      </c>
      <c r="BLN15" t="e">
        <f>mvarM1</f>
        <v>#VALUE!</v>
      </c>
      <c r="BLO15" s="24" t="e">
        <f t="shared" si="717"/>
        <v>#VALUE!</v>
      </c>
      <c r="BLP15" s="24" t="e">
        <f t="shared" si="718"/>
        <v>#VALUE!</v>
      </c>
      <c r="BLQ15" s="24" t="e">
        <f t="shared" si="719"/>
        <v>#VALUE!</v>
      </c>
      <c r="BLR15">
        <v>3.2964571289517003E-4</v>
      </c>
      <c r="BLS15" t="e">
        <f>bvarM1</f>
        <v>#VALUE!</v>
      </c>
      <c r="BLT15" t="e">
        <f>cvarM1</f>
        <v>#VALUE!</v>
      </c>
      <c r="BLU15" t="e">
        <f>mvarM1</f>
        <v>#VALUE!</v>
      </c>
      <c r="BLV15" s="24" t="e">
        <f t="shared" si="720"/>
        <v>#VALUE!</v>
      </c>
      <c r="BLW15" s="24" t="e">
        <f t="shared" si="721"/>
        <v>#VALUE!</v>
      </c>
      <c r="BLX15" s="24" t="e">
        <f t="shared" si="722"/>
        <v>#VALUE!</v>
      </c>
      <c r="BLY15">
        <v>34.575628655899997</v>
      </c>
      <c r="BLZ15" t="e">
        <f>bvarM1</f>
        <v>#VALUE!</v>
      </c>
      <c r="BMA15" t="e">
        <f>cvarM1</f>
        <v>#VALUE!</v>
      </c>
      <c r="BMB15" t="e">
        <f>mvarM1</f>
        <v>#VALUE!</v>
      </c>
      <c r="BMC15" s="24" t="e">
        <f t="shared" si="723"/>
        <v>#VALUE!</v>
      </c>
      <c r="BMD15" s="24" t="e">
        <f t="shared" si="724"/>
        <v>#VALUE!</v>
      </c>
      <c r="BME15" s="24" t="e">
        <f t="shared" si="725"/>
        <v>#VALUE!</v>
      </c>
      <c r="BMF15">
        <v>145.30580311309001</v>
      </c>
      <c r="BMG15" t="e">
        <f>bvarM1</f>
        <v>#VALUE!</v>
      </c>
      <c r="BMH15" t="e">
        <f>cvarM1</f>
        <v>#VALUE!</v>
      </c>
      <c r="BMI15" t="e">
        <f>mvarM1</f>
        <v>#VALUE!</v>
      </c>
      <c r="BMJ15" s="24" t="e">
        <f t="shared" si="726"/>
        <v>#VALUE!</v>
      </c>
      <c r="BMK15" s="24" t="e">
        <f t="shared" si="727"/>
        <v>#VALUE!</v>
      </c>
      <c r="BML15" s="24" t="e">
        <f t="shared" si="728"/>
        <v>#VALUE!</v>
      </c>
      <c r="BMM15">
        <v>3.1060434727825002E-4</v>
      </c>
      <c r="BMN15" t="e">
        <f>bvarM1</f>
        <v>#VALUE!</v>
      </c>
      <c r="BMO15" t="e">
        <f>cvarM1</f>
        <v>#VALUE!</v>
      </c>
      <c r="BMP15" t="e">
        <f>mvarM1</f>
        <v>#VALUE!</v>
      </c>
      <c r="BMQ15" s="24" t="e">
        <f t="shared" si="729"/>
        <v>#VALUE!</v>
      </c>
      <c r="BMR15" s="24" t="e">
        <f t="shared" si="730"/>
        <v>#VALUE!</v>
      </c>
      <c r="BMS15" s="24" t="e">
        <f t="shared" si="731"/>
        <v>#VALUE!</v>
      </c>
      <c r="BMT15">
        <v>-0.86642528492574999</v>
      </c>
      <c r="BMU15" t="e">
        <f>bvarM1</f>
        <v>#VALUE!</v>
      </c>
      <c r="BMV15" t="e">
        <f>cvarM1</f>
        <v>#VALUE!</v>
      </c>
      <c r="BMW15" t="e">
        <f>mvarM1</f>
        <v>#VALUE!</v>
      </c>
      <c r="BMX15" s="24" t="e">
        <f t="shared" si="732"/>
        <v>#VALUE!</v>
      </c>
      <c r="BMY15" s="24" t="e">
        <f t="shared" si="733"/>
        <v>#VALUE!</v>
      </c>
      <c r="BMZ15" s="24" t="e">
        <f t="shared" si="734"/>
        <v>#VALUE!</v>
      </c>
      <c r="BNA15">
        <v>119.57127513956</v>
      </c>
      <c r="BNB15" t="e">
        <f>bvarM1</f>
        <v>#VALUE!</v>
      </c>
      <c r="BNC15" t="e">
        <f>cvarM1</f>
        <v>#VALUE!</v>
      </c>
      <c r="BND15" t="e">
        <f>mvarM1</f>
        <v>#VALUE!</v>
      </c>
      <c r="BNE15" s="24" t="e">
        <f t="shared" si="735"/>
        <v>#VALUE!</v>
      </c>
      <c r="BNF15" s="24" t="e">
        <f t="shared" si="736"/>
        <v>#VALUE!</v>
      </c>
      <c r="BNG15" s="24" t="e">
        <f t="shared" si="737"/>
        <v>#VALUE!</v>
      </c>
      <c r="BNH15">
        <v>-4.1526112752590999E-3</v>
      </c>
      <c r="BNI15" t="e">
        <f>bvarM1</f>
        <v>#VALUE!</v>
      </c>
      <c r="BNJ15" t="e">
        <f>cvarM1</f>
        <v>#VALUE!</v>
      </c>
      <c r="BNK15" t="e">
        <f>mvarM1</f>
        <v>#VALUE!</v>
      </c>
      <c r="BNL15" s="24" t="e">
        <f t="shared" si="738"/>
        <v>#VALUE!</v>
      </c>
      <c r="BNM15" s="24" t="e">
        <f t="shared" si="739"/>
        <v>#VALUE!</v>
      </c>
      <c r="BNN15" s="24" t="e">
        <f t="shared" si="740"/>
        <v>#VALUE!</v>
      </c>
      <c r="BNO15">
        <v>56.777899513320001</v>
      </c>
      <c r="BNP15" t="e">
        <f>bvarM1</f>
        <v>#VALUE!</v>
      </c>
      <c r="BNQ15" t="e">
        <f>cvarM1</f>
        <v>#VALUE!</v>
      </c>
      <c r="BNR15" t="e">
        <f>mvarM1</f>
        <v>#VALUE!</v>
      </c>
      <c r="BNS15" s="24" t="e">
        <f t="shared" si="741"/>
        <v>#VALUE!</v>
      </c>
      <c r="BNT15" s="24" t="e">
        <f t="shared" si="742"/>
        <v>#VALUE!</v>
      </c>
      <c r="BNU15" s="24" t="e">
        <f t="shared" si="743"/>
        <v>#VALUE!</v>
      </c>
      <c r="BNV15">
        <v>211.50053526625001</v>
      </c>
      <c r="BNW15" t="e">
        <f>bvarM1</f>
        <v>#VALUE!</v>
      </c>
      <c r="BNX15" t="e">
        <f>cvarM1</f>
        <v>#VALUE!</v>
      </c>
      <c r="BNY15" t="e">
        <f>mvarM1</f>
        <v>#VALUE!</v>
      </c>
      <c r="BNZ15" s="24" t="e">
        <f t="shared" si="744"/>
        <v>#VALUE!</v>
      </c>
      <c r="BOA15" s="24" t="e">
        <f t="shared" si="745"/>
        <v>#VALUE!</v>
      </c>
      <c r="BOB15" s="24" t="e">
        <f t="shared" si="746"/>
        <v>#VALUE!</v>
      </c>
      <c r="BOC15">
        <v>-4.3000018087946E-4</v>
      </c>
      <c r="BOD15" t="e">
        <f>bvarM1</f>
        <v>#VALUE!</v>
      </c>
      <c r="BOE15" t="e">
        <f>cvarM1</f>
        <v>#VALUE!</v>
      </c>
      <c r="BOF15" t="e">
        <f>mvarM1</f>
        <v>#VALUE!</v>
      </c>
      <c r="BOG15" s="24" t="e">
        <f t="shared" si="747"/>
        <v>#VALUE!</v>
      </c>
      <c r="BOH15" s="24" t="e">
        <f t="shared" si="748"/>
        <v>#VALUE!</v>
      </c>
      <c r="BOI15" s="24" t="e">
        <f t="shared" si="749"/>
        <v>#VALUE!</v>
      </c>
      <c r="BOJ15">
        <v>-1.6532407883886999</v>
      </c>
      <c r="BOK15" t="e">
        <f>bvarM1</f>
        <v>#VALUE!</v>
      </c>
      <c r="BOL15" t="e">
        <f>cvarM1</f>
        <v>#VALUE!</v>
      </c>
      <c r="BOM15" t="e">
        <f>mvarM1</f>
        <v>#VALUE!</v>
      </c>
      <c r="BON15" s="24" t="e">
        <f t="shared" si="750"/>
        <v>#VALUE!</v>
      </c>
      <c r="BOO15" s="24" t="e">
        <f t="shared" si="751"/>
        <v>#VALUE!</v>
      </c>
      <c r="BOP15" s="24" t="e">
        <f t="shared" si="752"/>
        <v>#VALUE!</v>
      </c>
      <c r="BOQ15">
        <v>161.43024879036</v>
      </c>
      <c r="BOR15" t="e">
        <f>bvarM1</f>
        <v>#VALUE!</v>
      </c>
      <c r="BOS15" t="e">
        <f>cvarM1</f>
        <v>#VALUE!</v>
      </c>
      <c r="BOT15" t="e">
        <f>mvarM1</f>
        <v>#VALUE!</v>
      </c>
      <c r="BOU15" s="24" t="e">
        <f t="shared" si="753"/>
        <v>#VALUE!</v>
      </c>
      <c r="BOV15" s="24" t="e">
        <f t="shared" si="754"/>
        <v>#VALUE!</v>
      </c>
      <c r="BOW15" s="24" t="e">
        <f t="shared" si="755"/>
        <v>#VALUE!</v>
      </c>
      <c r="BOX15">
        <v>7.5680925372505995E-4</v>
      </c>
      <c r="BOY15" t="e">
        <f>bvarM1</f>
        <v>#VALUE!</v>
      </c>
      <c r="BOZ15" t="e">
        <f>cvarM1</f>
        <v>#VALUE!</v>
      </c>
      <c r="BPA15" t="e">
        <f>mvarM1</f>
        <v>#VALUE!</v>
      </c>
      <c r="BPB15" s="24" t="e">
        <f t="shared" si="756"/>
        <v>#VALUE!</v>
      </c>
      <c r="BPC15" s="24" t="e">
        <f t="shared" si="757"/>
        <v>#VALUE!</v>
      </c>
      <c r="BPD15" s="24" t="e">
        <f t="shared" si="758"/>
        <v>#VALUE!</v>
      </c>
      <c r="BPE15">
        <v>-10.840434479672</v>
      </c>
      <c r="BPF15" t="e">
        <f>bvarM1</f>
        <v>#VALUE!</v>
      </c>
      <c r="BPG15" t="e">
        <f>cvarM1</f>
        <v>#VALUE!</v>
      </c>
      <c r="BPH15" t="e">
        <f>mvarM1</f>
        <v>#VALUE!</v>
      </c>
      <c r="BPI15" s="24" t="e">
        <f t="shared" si="759"/>
        <v>#VALUE!</v>
      </c>
      <c r="BPJ15" s="24" t="e">
        <f t="shared" si="760"/>
        <v>#VALUE!</v>
      </c>
      <c r="BPK15" s="24" t="e">
        <f t="shared" si="761"/>
        <v>#VALUE!</v>
      </c>
      <c r="BPL15">
        <v>-4.2239014802039003</v>
      </c>
      <c r="BPM15" t="e">
        <f>bvarM1</f>
        <v>#VALUE!</v>
      </c>
      <c r="BPN15" t="e">
        <f>cvarM1</f>
        <v>#VALUE!</v>
      </c>
      <c r="BPO15" t="e">
        <f>mvarM1</f>
        <v>#VALUE!</v>
      </c>
      <c r="BPP15" s="24" t="e">
        <f t="shared" si="762"/>
        <v>#VALUE!</v>
      </c>
      <c r="BPQ15" s="24" t="e">
        <f t="shared" si="763"/>
        <v>#VALUE!</v>
      </c>
      <c r="BPR15" s="24" t="e">
        <f t="shared" si="764"/>
        <v>#VALUE!</v>
      </c>
      <c r="BPS15">
        <v>2.6818687678579999E-3</v>
      </c>
      <c r="BPT15" t="e">
        <f>bvarM1</f>
        <v>#VALUE!</v>
      </c>
      <c r="BPU15" t="e">
        <f>cvarM1</f>
        <v>#VALUE!</v>
      </c>
      <c r="BPV15" t="e">
        <f>mvarM1</f>
        <v>#VALUE!</v>
      </c>
      <c r="BPW15" s="24" t="e">
        <f t="shared" si="765"/>
        <v>#VALUE!</v>
      </c>
      <c r="BPX15" s="24" t="e">
        <f t="shared" si="766"/>
        <v>#VALUE!</v>
      </c>
      <c r="BPY15" s="24" t="e">
        <f t="shared" si="767"/>
        <v>#VALUE!</v>
      </c>
      <c r="BPZ15">
        <v>-10.075570433213</v>
      </c>
      <c r="BQA15" t="e">
        <f>bvarM1</f>
        <v>#VALUE!</v>
      </c>
      <c r="BQB15" t="e">
        <f>cvarM1</f>
        <v>#VALUE!</v>
      </c>
      <c r="BQC15" t="e">
        <f>mvarM1</f>
        <v>#VALUE!</v>
      </c>
      <c r="BQD15" s="24" t="e">
        <f t="shared" si="768"/>
        <v>#VALUE!</v>
      </c>
      <c r="BQE15" s="24" t="e">
        <f t="shared" si="769"/>
        <v>#VALUE!</v>
      </c>
      <c r="BQF15" s="24" t="e">
        <f t="shared" si="770"/>
        <v>#VALUE!</v>
      </c>
      <c r="BQG15">
        <v>24.440392600170998</v>
      </c>
      <c r="BQH15" t="e">
        <f>bvarM1</f>
        <v>#VALUE!</v>
      </c>
      <c r="BQI15" t="e">
        <f>cvarM1</f>
        <v>#VALUE!</v>
      </c>
      <c r="BQJ15" t="e">
        <f>mvarM1</f>
        <v>#VALUE!</v>
      </c>
      <c r="BQK15" s="24" t="e">
        <f t="shared" si="771"/>
        <v>#VALUE!</v>
      </c>
      <c r="BQL15" s="24" t="e">
        <f t="shared" si="772"/>
        <v>#VALUE!</v>
      </c>
      <c r="BQM15" s="24" t="e">
        <f t="shared" si="773"/>
        <v>#VALUE!</v>
      </c>
      <c r="BQN15">
        <v>1.1179808837270999E-3</v>
      </c>
      <c r="BQO15" t="e">
        <f>bvarM1</f>
        <v>#VALUE!</v>
      </c>
      <c r="BQP15" t="e">
        <f>cvarM1</f>
        <v>#VALUE!</v>
      </c>
      <c r="BQQ15" t="e">
        <f>mvarM1</f>
        <v>#VALUE!</v>
      </c>
      <c r="BQR15" s="24" t="e">
        <f t="shared" si="774"/>
        <v>#VALUE!</v>
      </c>
      <c r="BQS15" s="24" t="e">
        <f t="shared" si="775"/>
        <v>#VALUE!</v>
      </c>
      <c r="BQT15" s="24" t="e">
        <f t="shared" si="776"/>
        <v>#VALUE!</v>
      </c>
      <c r="BQU15">
        <v>10.905798966927</v>
      </c>
      <c r="BQV15" t="e">
        <f>bvarM1</f>
        <v>#VALUE!</v>
      </c>
      <c r="BQW15" t="e">
        <f>cvarM1</f>
        <v>#VALUE!</v>
      </c>
      <c r="BQX15" t="e">
        <f>mvarM1</f>
        <v>#VALUE!</v>
      </c>
      <c r="BQY15" s="24" t="e">
        <f t="shared" si="777"/>
        <v>#VALUE!</v>
      </c>
      <c r="BQZ15" s="24" t="e">
        <f t="shared" si="778"/>
        <v>#VALUE!</v>
      </c>
      <c r="BRA15" s="24" t="e">
        <f t="shared" si="779"/>
        <v>#VALUE!</v>
      </c>
      <c r="BRB15">
        <v>29.203023715720001</v>
      </c>
      <c r="BRC15" t="e">
        <f>bvarM1</f>
        <v>#VALUE!</v>
      </c>
      <c r="BRD15" t="e">
        <f>cvarM1</f>
        <v>#VALUE!</v>
      </c>
      <c r="BRE15" t="e">
        <f>mvarM1</f>
        <v>#VALUE!</v>
      </c>
      <c r="BRF15" s="24" t="e">
        <f t="shared" si="780"/>
        <v>#VALUE!</v>
      </c>
      <c r="BRG15" s="24" t="e">
        <f t="shared" si="781"/>
        <v>#VALUE!</v>
      </c>
      <c r="BRH15" s="24" t="e">
        <f t="shared" si="782"/>
        <v>#VALUE!</v>
      </c>
      <c r="BRI15">
        <v>1.6662043408548E-3</v>
      </c>
      <c r="BRJ15" t="e">
        <f>bvarM1</f>
        <v>#VALUE!</v>
      </c>
      <c r="BRK15" t="e">
        <f>cvarM1</f>
        <v>#VALUE!</v>
      </c>
      <c r="BRL15" t="e">
        <f>mvarM1</f>
        <v>#VALUE!</v>
      </c>
      <c r="BRM15" s="24" t="e">
        <f t="shared" si="783"/>
        <v>#VALUE!</v>
      </c>
      <c r="BRN15" s="24" t="e">
        <f t="shared" si="784"/>
        <v>#VALUE!</v>
      </c>
      <c r="BRO15" s="24" t="e">
        <f t="shared" si="785"/>
        <v>#VALUE!</v>
      </c>
      <c r="BRP15">
        <v>1.5342173117194</v>
      </c>
      <c r="BRQ15" t="e">
        <f>bvarM1</f>
        <v>#VALUE!</v>
      </c>
      <c r="BRR15" t="e">
        <f>cvarM1</f>
        <v>#VALUE!</v>
      </c>
      <c r="BRS15" t="e">
        <f>mvarM1</f>
        <v>#VALUE!</v>
      </c>
      <c r="BRT15" s="24" t="e">
        <f t="shared" si="786"/>
        <v>#VALUE!</v>
      </c>
      <c r="BRU15" s="24" t="e">
        <f t="shared" si="787"/>
        <v>#VALUE!</v>
      </c>
      <c r="BRV15" s="24" t="e">
        <f t="shared" si="788"/>
        <v>#VALUE!</v>
      </c>
      <c r="BRW15">
        <v>49.755336352725003</v>
      </c>
      <c r="BRX15" t="e">
        <f>bvarM1</f>
        <v>#VALUE!</v>
      </c>
      <c r="BRY15" t="e">
        <f>cvarM1</f>
        <v>#VALUE!</v>
      </c>
      <c r="BRZ15" t="e">
        <f>mvarM1</f>
        <v>#VALUE!</v>
      </c>
      <c r="BSA15" s="24" t="e">
        <f t="shared" si="789"/>
        <v>#VALUE!</v>
      </c>
      <c r="BSB15" s="24" t="e">
        <f t="shared" si="790"/>
        <v>#VALUE!</v>
      </c>
      <c r="BSC15" s="24" t="e">
        <f t="shared" si="791"/>
        <v>#VALUE!</v>
      </c>
      <c r="BSD15">
        <v>7.1771934406659002E-4</v>
      </c>
      <c r="BSE15" t="e">
        <f>bvarM1</f>
        <v>#VALUE!</v>
      </c>
      <c r="BSF15" t="e">
        <f>cvarM1</f>
        <v>#VALUE!</v>
      </c>
      <c r="BSG15" t="e">
        <f>mvarM1</f>
        <v>#VALUE!</v>
      </c>
      <c r="BSH15" s="24" t="e">
        <f t="shared" si="792"/>
        <v>#VALUE!</v>
      </c>
      <c r="BSI15" s="24" t="e">
        <f t="shared" si="793"/>
        <v>#VALUE!</v>
      </c>
      <c r="BSJ15" s="24" t="e">
        <f t="shared" si="794"/>
        <v>#VALUE!</v>
      </c>
      <c r="BSK15">
        <v>-7.1089450139526003</v>
      </c>
      <c r="BSL15" t="e">
        <f>bvarM1</f>
        <v>#VALUE!</v>
      </c>
      <c r="BSM15" t="e">
        <f>cvarM1</f>
        <v>#VALUE!</v>
      </c>
      <c r="BSN15" t="e">
        <f>mvarM1</f>
        <v>#VALUE!</v>
      </c>
      <c r="BSO15" s="24" t="e">
        <f t="shared" si="795"/>
        <v>#VALUE!</v>
      </c>
      <c r="BSP15" s="24" t="e">
        <f t="shared" si="796"/>
        <v>#VALUE!</v>
      </c>
      <c r="BSQ15" s="24" t="e">
        <f t="shared" si="797"/>
        <v>#VALUE!</v>
      </c>
      <c r="BSR15">
        <v>28.346059779101001</v>
      </c>
      <c r="BSS15" t="e">
        <f>bvarM1</f>
        <v>#VALUE!</v>
      </c>
      <c r="BST15" t="e">
        <f>cvarM1</f>
        <v>#VALUE!</v>
      </c>
      <c r="BSU15" t="e">
        <f>mvarM1</f>
        <v>#VALUE!</v>
      </c>
      <c r="BSV15" s="24" t="e">
        <f t="shared" si="798"/>
        <v>#VALUE!</v>
      </c>
      <c r="BSW15" s="24" t="e">
        <f t="shared" si="799"/>
        <v>#VALUE!</v>
      </c>
      <c r="BSX15" s="24" t="e">
        <f t="shared" si="800"/>
        <v>#VALUE!</v>
      </c>
      <c r="BSY15">
        <v>4.9034612547756004E-3</v>
      </c>
      <c r="BSZ15" t="e">
        <f>bvarM1</f>
        <v>#VALUE!</v>
      </c>
      <c r="BTA15" t="e">
        <f>cvarM1</f>
        <v>#VALUE!</v>
      </c>
      <c r="BTB15" t="e">
        <f>mvarM1</f>
        <v>#VALUE!</v>
      </c>
      <c r="BTC15" s="24" t="e">
        <f t="shared" si="801"/>
        <v>#VALUE!</v>
      </c>
      <c r="BTD15" s="24" t="e">
        <f t="shared" si="802"/>
        <v>#VALUE!</v>
      </c>
      <c r="BTE15" s="24" t="e">
        <f t="shared" si="803"/>
        <v>#VALUE!</v>
      </c>
      <c r="BTF15">
        <v>-8.6807120831632005</v>
      </c>
      <c r="BTG15" t="e">
        <f>bvarM1</f>
        <v>#VALUE!</v>
      </c>
      <c r="BTH15" t="e">
        <f>cvarM1</f>
        <v>#VALUE!</v>
      </c>
      <c r="BTI15" t="e">
        <f>mvarM1</f>
        <v>#VALUE!</v>
      </c>
      <c r="BTJ15" s="24" t="e">
        <f t="shared" si="804"/>
        <v>#VALUE!</v>
      </c>
      <c r="BTK15" s="24" t="e">
        <f t="shared" si="805"/>
        <v>#VALUE!</v>
      </c>
      <c r="BTL15" s="24" t="e">
        <f t="shared" si="806"/>
        <v>#VALUE!</v>
      </c>
      <c r="BTM15">
        <v>110.80986380975</v>
      </c>
      <c r="BTN15" t="e">
        <f>bvarM1</f>
        <v>#VALUE!</v>
      </c>
      <c r="BTO15" t="e">
        <f>cvarM1</f>
        <v>#VALUE!</v>
      </c>
      <c r="BTP15" t="e">
        <f>mvarM1</f>
        <v>#VALUE!</v>
      </c>
      <c r="BTQ15" s="24" t="e">
        <f t="shared" si="807"/>
        <v>#VALUE!</v>
      </c>
      <c r="BTR15" s="24" t="e">
        <f t="shared" si="808"/>
        <v>#VALUE!</v>
      </c>
      <c r="BTS15" s="24" t="e">
        <f t="shared" si="809"/>
        <v>#VALUE!</v>
      </c>
      <c r="BTT15">
        <v>-1.0667200920383E-4</v>
      </c>
      <c r="BTU15" t="e">
        <f>bvarM1</f>
        <v>#VALUE!</v>
      </c>
      <c r="BTV15" t="e">
        <f>cvarM1</f>
        <v>#VALUE!</v>
      </c>
      <c r="BTW15" t="e">
        <f>mvarM1</f>
        <v>#VALUE!</v>
      </c>
      <c r="BTX15" s="24" t="e">
        <f t="shared" si="810"/>
        <v>#VALUE!</v>
      </c>
      <c r="BTY15" s="24" t="e">
        <f t="shared" si="811"/>
        <v>#VALUE!</v>
      </c>
      <c r="BTZ15" s="24" t="e">
        <f t="shared" si="812"/>
        <v>#VALUE!</v>
      </c>
      <c r="BUA15">
        <v>-1.5798839562981</v>
      </c>
      <c r="BUB15" t="e">
        <f>bvarM1</f>
        <v>#VALUE!</v>
      </c>
      <c r="BUC15" t="e">
        <f>cvarM1</f>
        <v>#VALUE!</v>
      </c>
      <c r="BUD15" t="e">
        <f>mvarM1</f>
        <v>#VALUE!</v>
      </c>
      <c r="BUE15" s="24" t="e">
        <f t="shared" si="813"/>
        <v>#VALUE!</v>
      </c>
      <c r="BUF15" s="24" t="e">
        <f t="shared" si="814"/>
        <v>#VALUE!</v>
      </c>
      <c r="BUG15" s="24" t="e">
        <f t="shared" si="815"/>
        <v>#VALUE!</v>
      </c>
      <c r="BUH15">
        <v>21.365466524334</v>
      </c>
      <c r="BUI15" t="e">
        <f>bvarM1</f>
        <v>#VALUE!</v>
      </c>
      <c r="BUJ15" t="e">
        <f>cvarM1</f>
        <v>#VALUE!</v>
      </c>
      <c r="BUK15" t="e">
        <f>mvarM1</f>
        <v>#VALUE!</v>
      </c>
      <c r="BUL15" s="24" t="e">
        <f t="shared" si="816"/>
        <v>#VALUE!</v>
      </c>
      <c r="BUM15" s="24" t="e">
        <f t="shared" si="817"/>
        <v>#VALUE!</v>
      </c>
      <c r="BUN15" s="24" t="e">
        <f t="shared" si="818"/>
        <v>#VALUE!</v>
      </c>
      <c r="BUO15">
        <v>2.1648216826381998E-3</v>
      </c>
      <c r="BUP15" t="e">
        <f>bvarM1</f>
        <v>#VALUE!</v>
      </c>
      <c r="BUQ15" t="e">
        <f>cvarM1</f>
        <v>#VALUE!</v>
      </c>
      <c r="BUR15" t="e">
        <f>mvarM1</f>
        <v>#VALUE!</v>
      </c>
      <c r="BUS15" s="24" t="e">
        <f t="shared" si="819"/>
        <v>#VALUE!</v>
      </c>
      <c r="BUT15" s="24" t="e">
        <f t="shared" si="820"/>
        <v>#VALUE!</v>
      </c>
      <c r="BUU15" s="24" t="e">
        <f t="shared" si="821"/>
        <v>#VALUE!</v>
      </c>
      <c r="BUV15">
        <v>-2.2589137734589002</v>
      </c>
      <c r="BUW15" t="e">
        <f>bvarM1</f>
        <v>#VALUE!</v>
      </c>
      <c r="BUX15" t="e">
        <f>cvarM1</f>
        <v>#VALUE!</v>
      </c>
      <c r="BUY15" t="e">
        <f>mvarM1</f>
        <v>#VALUE!</v>
      </c>
      <c r="BUZ15" s="24" t="e">
        <f t="shared" si="822"/>
        <v>#VALUE!</v>
      </c>
      <c r="BVA15" s="24" t="e">
        <f t="shared" si="823"/>
        <v>#VALUE!</v>
      </c>
      <c r="BVB15" s="24" t="e">
        <f t="shared" si="824"/>
        <v>#VALUE!</v>
      </c>
      <c r="BVC15">
        <v>53.875827108427004</v>
      </c>
      <c r="BVD15" t="e">
        <f>bvarM1</f>
        <v>#VALUE!</v>
      </c>
      <c r="BVE15" t="e">
        <f>cvarM1</f>
        <v>#VALUE!</v>
      </c>
      <c r="BVF15" t="e">
        <f>mvarM1</f>
        <v>#VALUE!</v>
      </c>
      <c r="BVG15" s="24" t="e">
        <f t="shared" si="825"/>
        <v>#VALUE!</v>
      </c>
      <c r="BVH15" s="24" t="e">
        <f t="shared" si="826"/>
        <v>#VALUE!</v>
      </c>
      <c r="BVI15" s="24" t="e">
        <f t="shared" si="827"/>
        <v>#VALUE!</v>
      </c>
      <c r="BVJ15">
        <v>7.3092004698360996E-4</v>
      </c>
      <c r="BVK15" t="e">
        <f>bvarM1</f>
        <v>#VALUE!</v>
      </c>
      <c r="BVL15" t="e">
        <f>cvarM1</f>
        <v>#VALUE!</v>
      </c>
      <c r="BVM15" t="e">
        <f>mvarM1</f>
        <v>#VALUE!</v>
      </c>
      <c r="BVN15" s="24" t="e">
        <f t="shared" si="828"/>
        <v>#VALUE!</v>
      </c>
      <c r="BVO15" s="24" t="e">
        <f t="shared" si="829"/>
        <v>#VALUE!</v>
      </c>
      <c r="BVP15" s="24" t="e">
        <f t="shared" si="830"/>
        <v>#VALUE!</v>
      </c>
      <c r="BVQ15">
        <v>-2.3686104413010001</v>
      </c>
      <c r="BVR15" t="e">
        <f>bvarM1</f>
        <v>#VALUE!</v>
      </c>
      <c r="BVS15" t="e">
        <f>cvarM1</f>
        <v>#VALUE!</v>
      </c>
      <c r="BVT15" t="e">
        <f>mvarM1</f>
        <v>#VALUE!</v>
      </c>
      <c r="BVU15" s="24" t="e">
        <f t="shared" si="831"/>
        <v>#VALUE!</v>
      </c>
      <c r="BVV15" s="24" t="e">
        <f t="shared" si="832"/>
        <v>#VALUE!</v>
      </c>
      <c r="BVW15" s="24" t="e">
        <f t="shared" si="833"/>
        <v>#VALUE!</v>
      </c>
      <c r="BVX15">
        <v>-201.15427301864</v>
      </c>
      <c r="BVY15" t="e">
        <f>bvarM1</f>
        <v>#VALUE!</v>
      </c>
      <c r="BVZ15" t="e">
        <f>cvarM1</f>
        <v>#VALUE!</v>
      </c>
      <c r="BWA15" t="e">
        <f>mvarM1</f>
        <v>#VALUE!</v>
      </c>
      <c r="BWB15" s="24" t="e">
        <f t="shared" si="834"/>
        <v>#VALUE!</v>
      </c>
      <c r="BWC15" s="24" t="e">
        <f t="shared" si="835"/>
        <v>#VALUE!</v>
      </c>
      <c r="BWD15" s="24" t="e">
        <f t="shared" si="836"/>
        <v>#VALUE!</v>
      </c>
      <c r="BWE15">
        <v>9.5892833249697999E-3</v>
      </c>
      <c r="BWF15" t="e">
        <f>bvarM1</f>
        <v>#VALUE!</v>
      </c>
      <c r="BWG15" t="e">
        <f>cvarM1</f>
        <v>#VALUE!</v>
      </c>
      <c r="BWH15" t="e">
        <f>mvarM1</f>
        <v>#VALUE!</v>
      </c>
      <c r="BWI15" s="24" t="e">
        <f t="shared" si="837"/>
        <v>#VALUE!</v>
      </c>
      <c r="BWJ15" s="24" t="e">
        <f t="shared" si="838"/>
        <v>#VALUE!</v>
      </c>
      <c r="BWK15" s="24" t="e">
        <f t="shared" si="839"/>
        <v>#VALUE!</v>
      </c>
      <c r="BWL15">
        <v>-3.6604732821769002</v>
      </c>
      <c r="BWM15" t="e">
        <f>bvarM1</f>
        <v>#VALUE!</v>
      </c>
      <c r="BWN15" t="e">
        <f>cvarM1</f>
        <v>#VALUE!</v>
      </c>
      <c r="BWO15" t="e">
        <f>mvarM1</f>
        <v>#VALUE!</v>
      </c>
      <c r="BWP15" s="24" t="e">
        <f t="shared" si="840"/>
        <v>#VALUE!</v>
      </c>
      <c r="BWQ15" s="24" t="e">
        <f t="shared" si="841"/>
        <v>#VALUE!</v>
      </c>
      <c r="BWR15" s="24" t="e">
        <f t="shared" si="842"/>
        <v>#VALUE!</v>
      </c>
      <c r="BWS15">
        <v>57.019123584932998</v>
      </c>
      <c r="BWT15" t="e">
        <f>bvarM1</f>
        <v>#VALUE!</v>
      </c>
      <c r="BWU15" t="e">
        <f>cvarM1</f>
        <v>#VALUE!</v>
      </c>
      <c r="BWV15" t="e">
        <f>mvarM1</f>
        <v>#VALUE!</v>
      </c>
      <c r="BWW15" s="24" t="e">
        <f t="shared" si="843"/>
        <v>#VALUE!</v>
      </c>
      <c r="BWX15" s="24" t="e">
        <f t="shared" si="844"/>
        <v>#VALUE!</v>
      </c>
      <c r="BWY15" s="24" t="e">
        <f t="shared" si="845"/>
        <v>#VALUE!</v>
      </c>
      <c r="BWZ15">
        <v>9.4288348440704002E-4</v>
      </c>
      <c r="BXA15" t="e">
        <f>bvarM1</f>
        <v>#VALUE!</v>
      </c>
      <c r="BXB15" t="e">
        <f>cvarM1</f>
        <v>#VALUE!</v>
      </c>
      <c r="BXC15" t="e">
        <f>mvarM1</f>
        <v>#VALUE!</v>
      </c>
      <c r="BXD15" s="24" t="e">
        <f t="shared" si="846"/>
        <v>#VALUE!</v>
      </c>
      <c r="BXE15" s="24" t="e">
        <f t="shared" si="847"/>
        <v>#VALUE!</v>
      </c>
      <c r="BXF15" s="24" t="e">
        <f t="shared" si="848"/>
        <v>#VALUE!</v>
      </c>
      <c r="BXG15">
        <v>-6.4231575746115999</v>
      </c>
      <c r="BXH15" t="e">
        <f>bvarM1</f>
        <v>#VALUE!</v>
      </c>
      <c r="BXI15" t="e">
        <f>cvarM1</f>
        <v>#VALUE!</v>
      </c>
      <c r="BXJ15" t="e">
        <f>mvarM1</f>
        <v>#VALUE!</v>
      </c>
      <c r="BXK15" s="24" t="e">
        <f t="shared" si="849"/>
        <v>#VALUE!</v>
      </c>
      <c r="BXL15" s="24" t="e">
        <f t="shared" si="850"/>
        <v>#VALUE!</v>
      </c>
      <c r="BXM15" s="24" t="e">
        <f t="shared" si="851"/>
        <v>#VALUE!</v>
      </c>
      <c r="BXN15">
        <v>82.187615617755995</v>
      </c>
      <c r="BXO15" t="e">
        <f>bvarM1</f>
        <v>#VALUE!</v>
      </c>
      <c r="BXP15" t="e">
        <f>cvarM1</f>
        <v>#VALUE!</v>
      </c>
      <c r="BXQ15" t="e">
        <f>mvarM1</f>
        <v>#VALUE!</v>
      </c>
      <c r="BXR15" s="24" t="e">
        <f t="shared" si="852"/>
        <v>#VALUE!</v>
      </c>
      <c r="BXS15" s="24" t="e">
        <f t="shared" si="853"/>
        <v>#VALUE!</v>
      </c>
      <c r="BXT15" s="24" t="e">
        <f t="shared" si="854"/>
        <v>#VALUE!</v>
      </c>
      <c r="BXU15">
        <v>5.9884232268291003E-3</v>
      </c>
      <c r="BXV15" t="e">
        <f>bvarM1</f>
        <v>#VALUE!</v>
      </c>
      <c r="BXW15" t="e">
        <f>cvarM1</f>
        <v>#VALUE!</v>
      </c>
      <c r="BXX15" t="e">
        <f>mvarM1</f>
        <v>#VALUE!</v>
      </c>
      <c r="BXY15" s="24" t="e">
        <f t="shared" si="855"/>
        <v>#VALUE!</v>
      </c>
      <c r="BXZ15" s="24" t="e">
        <f t="shared" si="856"/>
        <v>#VALUE!</v>
      </c>
      <c r="BYA15" s="24" t="e">
        <f t="shared" si="857"/>
        <v>#VALUE!</v>
      </c>
      <c r="BYB15">
        <v>-5.1279111333004002</v>
      </c>
      <c r="BYC15" t="e">
        <f>bvarM1</f>
        <v>#VALUE!</v>
      </c>
      <c r="BYD15" t="e">
        <f>cvarM1</f>
        <v>#VALUE!</v>
      </c>
      <c r="BYE15" t="e">
        <f>mvarM1</f>
        <v>#VALUE!</v>
      </c>
      <c r="BYF15" s="24" t="e">
        <f t="shared" si="858"/>
        <v>#VALUE!</v>
      </c>
      <c r="BYG15" s="24" t="e">
        <f t="shared" si="859"/>
        <v>#VALUE!</v>
      </c>
      <c r="BYH15" s="24" t="e">
        <f t="shared" si="860"/>
        <v>#VALUE!</v>
      </c>
      <c r="BYI15">
        <v>93.959964530858997</v>
      </c>
      <c r="BYJ15" t="e">
        <f>bvarM1</f>
        <v>#VALUE!</v>
      </c>
      <c r="BYK15" t="e">
        <f>cvarM1</f>
        <v>#VALUE!</v>
      </c>
      <c r="BYL15" t="e">
        <f>mvarM1</f>
        <v>#VALUE!</v>
      </c>
      <c r="BYM15" s="24" t="e">
        <f t="shared" si="861"/>
        <v>#VALUE!</v>
      </c>
      <c r="BYN15" s="24" t="e">
        <f t="shared" si="862"/>
        <v>#VALUE!</v>
      </c>
      <c r="BYO15" s="24" t="e">
        <f t="shared" si="863"/>
        <v>#VALUE!</v>
      </c>
      <c r="BYP15">
        <v>8.3087609217874004E-4</v>
      </c>
      <c r="BYQ15" t="e">
        <f>bvarM1</f>
        <v>#VALUE!</v>
      </c>
      <c r="BYR15" t="e">
        <f>cvarM1</f>
        <v>#VALUE!</v>
      </c>
      <c r="BYS15" t="e">
        <f>mvarM1</f>
        <v>#VALUE!</v>
      </c>
      <c r="BYT15" s="24" t="e">
        <f t="shared" si="864"/>
        <v>#VALUE!</v>
      </c>
      <c r="BYU15" s="24" t="e">
        <f t="shared" si="865"/>
        <v>#VALUE!</v>
      </c>
      <c r="BYV15" s="24" t="e">
        <f t="shared" si="866"/>
        <v>#VALUE!</v>
      </c>
    </row>
    <row r="16" spans="1:2024" x14ac:dyDescent="0.3">
      <c r="A16" s="99"/>
      <c r="F16" s="82">
        <f t="shared" si="0"/>
        <v>0</v>
      </c>
      <c r="G16" s="82">
        <f t="shared" si="1"/>
        <v>0</v>
      </c>
      <c r="H16" s="82">
        <f t="shared" si="2"/>
        <v>0</v>
      </c>
      <c r="I16">
        <v>-6.0142347492703002E-2</v>
      </c>
      <c r="J16" t="e">
        <f>bvarM2</f>
        <v>#VALUE!</v>
      </c>
      <c r="K16" t="e">
        <f>cvarM2</f>
        <v>#VALUE!</v>
      </c>
      <c r="L16" t="e">
        <f>mvarM2</f>
        <v>#VALUE!</v>
      </c>
      <c r="M16" s="74" t="e">
        <f t="shared" si="3"/>
        <v>#VALUE!</v>
      </c>
      <c r="N16" s="74" t="e">
        <f t="shared" si="4"/>
        <v>#VALUE!</v>
      </c>
      <c r="O16" s="15" t="e">
        <f t="shared" si="5"/>
        <v>#VALUE!</v>
      </c>
      <c r="P16">
        <v>-8.2563895676473001E-3</v>
      </c>
      <c r="Q16" t="e">
        <f>bvarM2</f>
        <v>#VALUE!</v>
      </c>
      <c r="R16" t="e">
        <f>cvarM2</f>
        <v>#VALUE!</v>
      </c>
      <c r="S16" t="e">
        <f>mvarM2</f>
        <v>#VALUE!</v>
      </c>
      <c r="T16" s="15" t="e">
        <f t="shared" si="6"/>
        <v>#VALUE!</v>
      </c>
      <c r="U16" s="74" t="e">
        <f t="shared" si="7"/>
        <v>#VALUE!</v>
      </c>
      <c r="V16" s="15" t="e">
        <f t="shared" si="8"/>
        <v>#VALUE!</v>
      </c>
      <c r="W16">
        <v>-2.0089674634137999E-3</v>
      </c>
      <c r="X16" t="e">
        <f>bvarM2</f>
        <v>#VALUE!</v>
      </c>
      <c r="Y16" t="e">
        <f>cvarM2</f>
        <v>#VALUE!</v>
      </c>
      <c r="Z16" t="e">
        <f>mvarM2</f>
        <v>#VALUE!</v>
      </c>
      <c r="AA16" t="e">
        <f t="shared" si="9"/>
        <v>#VALUE!</v>
      </c>
      <c r="AB16" s="15" t="e">
        <f t="shared" si="10"/>
        <v>#VALUE!</v>
      </c>
      <c r="AC16" s="53" t="e">
        <f t="shared" si="11"/>
        <v>#VALUE!</v>
      </c>
      <c r="AD16">
        <v>7.5530173485089996E-4</v>
      </c>
      <c r="AE16" t="e">
        <f>bvarM2</f>
        <v>#VALUE!</v>
      </c>
      <c r="AF16" t="e">
        <f>cvarM2</f>
        <v>#VALUE!</v>
      </c>
      <c r="AG16" t="e">
        <f>mvarM2</f>
        <v>#VALUE!</v>
      </c>
      <c r="AH16" t="e">
        <f t="shared" si="12"/>
        <v>#VALUE!</v>
      </c>
      <c r="AI16" s="15" t="e">
        <f t="shared" si="13"/>
        <v>#VALUE!</v>
      </c>
      <c r="AJ16" s="53" t="e">
        <f t="shared" si="14"/>
        <v>#VALUE!</v>
      </c>
      <c r="AK16">
        <v>-1.3119211038224001E-2</v>
      </c>
      <c r="AL16" t="e">
        <f>bvarM2</f>
        <v>#VALUE!</v>
      </c>
      <c r="AM16" t="e">
        <f>cvarM2</f>
        <v>#VALUE!</v>
      </c>
      <c r="AN16" t="e">
        <f>mvarM2</f>
        <v>#VALUE!</v>
      </c>
      <c r="AO16" s="15" t="e">
        <f t="shared" si="15"/>
        <v>#VALUE!</v>
      </c>
      <c r="AP16" s="15" t="e">
        <f t="shared" si="16"/>
        <v>#VALUE!</v>
      </c>
      <c r="AQ16" s="53" t="e">
        <f t="shared" si="17"/>
        <v>#VALUE!</v>
      </c>
      <c r="AR16">
        <v>-1.3173915912365001E-3</v>
      </c>
      <c r="AS16" t="e">
        <f>bvarM2</f>
        <v>#VALUE!</v>
      </c>
      <c r="AT16" t="e">
        <f>cvarM2</f>
        <v>#VALUE!</v>
      </c>
      <c r="AU16" t="e">
        <f>mvarM2</f>
        <v>#VALUE!</v>
      </c>
      <c r="AV16" s="15" t="e">
        <f t="shared" si="18"/>
        <v>#VALUE!</v>
      </c>
      <c r="AW16" s="15" t="e">
        <f t="shared" si="19"/>
        <v>#VALUE!</v>
      </c>
      <c r="AX16" s="53" t="e">
        <f t="shared" si="20"/>
        <v>#VALUE!</v>
      </c>
      <c r="AY16">
        <v>3.7488076184971002E-4</v>
      </c>
      <c r="AZ16" t="e">
        <f>bvarM2</f>
        <v>#VALUE!</v>
      </c>
      <c r="BA16" t="e">
        <f>cvarM2</f>
        <v>#VALUE!</v>
      </c>
      <c r="BB16" t="e">
        <f>mvarM2</f>
        <v>#VALUE!</v>
      </c>
      <c r="BC16" s="15" t="e">
        <f t="shared" si="21"/>
        <v>#VALUE!</v>
      </c>
      <c r="BD16" s="15" t="e">
        <f t="shared" si="22"/>
        <v>#VALUE!</v>
      </c>
      <c r="BE16" s="53" t="e">
        <f t="shared" si="23"/>
        <v>#VALUE!</v>
      </c>
      <c r="BF16">
        <v>-1.6525679351078001E-2</v>
      </c>
      <c r="BG16" t="e">
        <f>bvarM2</f>
        <v>#VALUE!</v>
      </c>
      <c r="BH16" t="e">
        <f>cvarM2</f>
        <v>#VALUE!</v>
      </c>
      <c r="BI16" t="e">
        <f>mvarM2</f>
        <v>#VALUE!</v>
      </c>
      <c r="BJ16" s="15" t="e">
        <f t="shared" si="24"/>
        <v>#VALUE!</v>
      </c>
      <c r="BK16" s="15" t="e">
        <f t="shared" si="25"/>
        <v>#VALUE!</v>
      </c>
      <c r="BL16" s="53" t="e">
        <f t="shared" si="26"/>
        <v>#VALUE!</v>
      </c>
      <c r="BM16">
        <v>-1.7321499337811001E-3</v>
      </c>
      <c r="BN16" t="e">
        <f>bvarM2</f>
        <v>#VALUE!</v>
      </c>
      <c r="BO16" t="e">
        <f>cvarM2</f>
        <v>#VALUE!</v>
      </c>
      <c r="BP16" t="e">
        <f>mvarM2</f>
        <v>#VALUE!</v>
      </c>
      <c r="BQ16" s="15" t="e">
        <f t="shared" si="27"/>
        <v>#VALUE!</v>
      </c>
      <c r="BR16" s="15" t="e">
        <f t="shared" si="28"/>
        <v>#VALUE!</v>
      </c>
      <c r="BS16" s="53" t="e">
        <f t="shared" si="29"/>
        <v>#VALUE!</v>
      </c>
      <c r="BT16">
        <v>3.2636305526438998E-3</v>
      </c>
      <c r="BU16" t="e">
        <f>bvarM2</f>
        <v>#VALUE!</v>
      </c>
      <c r="BV16" t="e">
        <f>cvarM2</f>
        <v>#VALUE!</v>
      </c>
      <c r="BW16" t="e">
        <f>mvarM2</f>
        <v>#VALUE!</v>
      </c>
      <c r="BX16" s="15" t="e">
        <f t="shared" si="30"/>
        <v>#VALUE!</v>
      </c>
      <c r="BY16" s="15" t="e">
        <f t="shared" si="31"/>
        <v>#VALUE!</v>
      </c>
      <c r="BZ16" s="53" t="e">
        <f t="shared" si="32"/>
        <v>#VALUE!</v>
      </c>
      <c r="CA16">
        <v>-1.2657439540978E-2</v>
      </c>
      <c r="CB16" t="e">
        <f>bvarM2</f>
        <v>#VALUE!</v>
      </c>
      <c r="CC16" t="e">
        <f>cvarM2</f>
        <v>#VALUE!</v>
      </c>
      <c r="CD16" t="e">
        <f>mvarM2</f>
        <v>#VALUE!</v>
      </c>
      <c r="CE16" s="15" t="e">
        <f t="shared" si="33"/>
        <v>#VALUE!</v>
      </c>
      <c r="CF16" s="15" t="e">
        <f t="shared" si="34"/>
        <v>#VALUE!</v>
      </c>
      <c r="CG16" s="53" t="e">
        <f t="shared" si="35"/>
        <v>#VALUE!</v>
      </c>
      <c r="CH16">
        <v>-1.1577188146457999E-3</v>
      </c>
      <c r="CI16" t="e">
        <f>bvarM2</f>
        <v>#VALUE!</v>
      </c>
      <c r="CJ16" t="e">
        <f>cvarM2</f>
        <v>#VALUE!</v>
      </c>
      <c r="CK16" t="e">
        <f>mvarM2</f>
        <v>#VALUE!</v>
      </c>
      <c r="CL16" s="15" t="e">
        <f t="shared" si="36"/>
        <v>#VALUE!</v>
      </c>
      <c r="CM16" s="15" t="e">
        <f t="shared" si="37"/>
        <v>#VALUE!</v>
      </c>
      <c r="CN16" s="53" t="e">
        <f t="shared" si="38"/>
        <v>#VALUE!</v>
      </c>
      <c r="CO16">
        <v>7.9098055527859995E-4</v>
      </c>
      <c r="CP16" t="e">
        <f>bvarM2</f>
        <v>#VALUE!</v>
      </c>
      <c r="CQ16" t="e">
        <f>cvarM2</f>
        <v>#VALUE!</v>
      </c>
      <c r="CR16" t="e">
        <f>mvarM2</f>
        <v>#VALUE!</v>
      </c>
      <c r="CS16" s="15" t="e">
        <f t="shared" si="39"/>
        <v>#VALUE!</v>
      </c>
      <c r="CT16" s="15" t="e">
        <f t="shared" si="40"/>
        <v>#VALUE!</v>
      </c>
      <c r="CU16" s="53" t="e">
        <f t="shared" si="41"/>
        <v>#VALUE!</v>
      </c>
      <c r="CV16">
        <v>-1.7277621498188001E-2</v>
      </c>
      <c r="CW16" t="e">
        <f>bvarM2</f>
        <v>#VALUE!</v>
      </c>
      <c r="CX16" t="e">
        <f>cvarM2</f>
        <v>#VALUE!</v>
      </c>
      <c r="CY16" t="e">
        <f>mvarM2</f>
        <v>#VALUE!</v>
      </c>
      <c r="CZ16" s="15" t="e">
        <f t="shared" si="42"/>
        <v>#VALUE!</v>
      </c>
      <c r="DA16" s="15" t="e">
        <f t="shared" si="43"/>
        <v>#VALUE!</v>
      </c>
      <c r="DB16" s="53" t="e">
        <f t="shared" si="44"/>
        <v>#VALUE!</v>
      </c>
      <c r="DC16">
        <v>-1.7065369666391E-3</v>
      </c>
      <c r="DD16" t="e">
        <f>bvarM2</f>
        <v>#VALUE!</v>
      </c>
      <c r="DE16" t="e">
        <f>cvarM2</f>
        <v>#VALUE!</v>
      </c>
      <c r="DF16" t="e">
        <f>mvarM2</f>
        <v>#VALUE!</v>
      </c>
      <c r="DG16" s="15" t="e">
        <f t="shared" si="45"/>
        <v>#VALUE!</v>
      </c>
      <c r="DH16" s="15" t="e">
        <f t="shared" si="46"/>
        <v>#VALUE!</v>
      </c>
      <c r="DI16" s="53" t="e">
        <f t="shared" si="47"/>
        <v>#VALUE!</v>
      </c>
      <c r="DJ16">
        <v>1.5357373439573001E-3</v>
      </c>
      <c r="DK16" t="e">
        <f>bvarM2</f>
        <v>#VALUE!</v>
      </c>
      <c r="DL16" t="e">
        <f>cvarM2</f>
        <v>#VALUE!</v>
      </c>
      <c r="DM16" t="e">
        <f>mvarM2</f>
        <v>#VALUE!</v>
      </c>
      <c r="DN16" s="15" t="e">
        <f t="shared" si="48"/>
        <v>#VALUE!</v>
      </c>
      <c r="DO16" s="15" t="e">
        <f t="shared" si="49"/>
        <v>#VALUE!</v>
      </c>
      <c r="DP16" s="53" t="e">
        <f t="shared" si="50"/>
        <v>#VALUE!</v>
      </c>
      <c r="DQ16">
        <v>-1.0017255418143E-2</v>
      </c>
      <c r="DR16" t="e">
        <f>bvarM2</f>
        <v>#VALUE!</v>
      </c>
      <c r="DS16" t="e">
        <f>cvarM2</f>
        <v>#VALUE!</v>
      </c>
      <c r="DT16" t="e">
        <f>mvarM2</f>
        <v>#VALUE!</v>
      </c>
      <c r="DU16" s="15" t="e">
        <f t="shared" si="51"/>
        <v>#VALUE!</v>
      </c>
      <c r="DV16" s="15" t="e">
        <f t="shared" si="52"/>
        <v>#VALUE!</v>
      </c>
      <c r="DW16" s="53" t="e">
        <f t="shared" si="53"/>
        <v>#VALUE!</v>
      </c>
      <c r="DX16">
        <v>-9.1972136888508998E-5</v>
      </c>
      <c r="DY16" t="e">
        <f>bvarM2</f>
        <v>#VALUE!</v>
      </c>
      <c r="DZ16" t="e">
        <f>cvarM2</f>
        <v>#VALUE!</v>
      </c>
      <c r="EA16" t="e">
        <f>mvarM2</f>
        <v>#VALUE!</v>
      </c>
      <c r="EB16" s="15" t="e">
        <f t="shared" si="54"/>
        <v>#VALUE!</v>
      </c>
      <c r="EC16" s="15" t="e">
        <f t="shared" si="55"/>
        <v>#VALUE!</v>
      </c>
      <c r="ED16" s="53" t="e">
        <f t="shared" si="56"/>
        <v>#VALUE!</v>
      </c>
      <c r="EE16">
        <v>4.0092280693281002E-4</v>
      </c>
      <c r="EF16" t="e">
        <f>bvarM2</f>
        <v>#VALUE!</v>
      </c>
      <c r="EG16" t="e">
        <f>cvarM2</f>
        <v>#VALUE!</v>
      </c>
      <c r="EH16" t="e">
        <f>mvarM2</f>
        <v>#VALUE!</v>
      </c>
      <c r="EI16" s="15" t="e">
        <f t="shared" si="57"/>
        <v>#VALUE!</v>
      </c>
      <c r="EJ16" s="15" t="e">
        <f t="shared" si="58"/>
        <v>#VALUE!</v>
      </c>
      <c r="EK16" s="53" t="e">
        <f t="shared" si="59"/>
        <v>#VALUE!</v>
      </c>
      <c r="EL16">
        <v>-9.6859763072972005E-3</v>
      </c>
      <c r="EM16" t="e">
        <f>bvarM2</f>
        <v>#VALUE!</v>
      </c>
      <c r="EN16" t="e">
        <f>cvarM2</f>
        <v>#VALUE!</v>
      </c>
      <c r="EO16" t="e">
        <f>mvarM2</f>
        <v>#VALUE!</v>
      </c>
      <c r="EP16" s="15" t="e">
        <f t="shared" si="60"/>
        <v>#VALUE!</v>
      </c>
      <c r="EQ16" s="15" t="e">
        <f t="shared" si="61"/>
        <v>#VALUE!</v>
      </c>
      <c r="ER16" s="53" t="e">
        <f t="shared" si="62"/>
        <v>#VALUE!</v>
      </c>
      <c r="ES16">
        <v>-1.8482273940149999E-3</v>
      </c>
      <c r="ET16" t="e">
        <f>bvarM2</f>
        <v>#VALUE!</v>
      </c>
      <c r="EU16" t="e">
        <f>cvarM2</f>
        <v>#VALUE!</v>
      </c>
      <c r="EV16" t="e">
        <f>mvarM2</f>
        <v>#VALUE!</v>
      </c>
      <c r="EW16" s="15" t="e">
        <f t="shared" si="63"/>
        <v>#VALUE!</v>
      </c>
      <c r="EX16" s="15" t="e">
        <f t="shared" si="64"/>
        <v>#VALUE!</v>
      </c>
      <c r="EY16" s="53" t="e">
        <f t="shared" si="65"/>
        <v>#VALUE!</v>
      </c>
      <c r="EZ16">
        <v>2.5930923939848E-3</v>
      </c>
      <c r="FA16" t="e">
        <f>bvarM2</f>
        <v>#VALUE!</v>
      </c>
      <c r="FB16" t="e">
        <f>cvarM2</f>
        <v>#VALUE!</v>
      </c>
      <c r="FC16" t="e">
        <f>mvarM2</f>
        <v>#VALUE!</v>
      </c>
      <c r="FD16" s="15" t="e">
        <f t="shared" si="66"/>
        <v>#VALUE!</v>
      </c>
      <c r="FE16" s="15" t="e">
        <f t="shared" si="67"/>
        <v>#VALUE!</v>
      </c>
      <c r="FF16" s="53" t="e">
        <f t="shared" si="68"/>
        <v>#VALUE!</v>
      </c>
      <c r="FG16">
        <v>-4.7909329890715004E-3</v>
      </c>
      <c r="FH16" t="e">
        <f>bvarM2</f>
        <v>#VALUE!</v>
      </c>
      <c r="FI16" t="e">
        <f>cvarM2</f>
        <v>#VALUE!</v>
      </c>
      <c r="FJ16" t="e">
        <f>mvarM2</f>
        <v>#VALUE!</v>
      </c>
      <c r="FK16" s="15" t="e">
        <f t="shared" si="69"/>
        <v>#VALUE!</v>
      </c>
      <c r="FL16" s="15" t="e">
        <f t="shared" si="70"/>
        <v>#VALUE!</v>
      </c>
      <c r="FM16" s="53" t="e">
        <f t="shared" si="71"/>
        <v>#VALUE!</v>
      </c>
      <c r="FN16">
        <v>-1.1597916737604E-3</v>
      </c>
      <c r="FO16" t="e">
        <f>bvarM2</f>
        <v>#VALUE!</v>
      </c>
      <c r="FP16" t="e">
        <f>cvarM2</f>
        <v>#VALUE!</v>
      </c>
      <c r="FQ16" t="e">
        <f>mvarM2</f>
        <v>#VALUE!</v>
      </c>
      <c r="FR16" s="15" t="e">
        <f t="shared" si="72"/>
        <v>#VALUE!</v>
      </c>
      <c r="FS16" s="15" t="e">
        <f t="shared" si="73"/>
        <v>#VALUE!</v>
      </c>
      <c r="FT16" s="53" t="e">
        <f t="shared" si="74"/>
        <v>#VALUE!</v>
      </c>
      <c r="FU16">
        <v>3.3627506595023001E-4</v>
      </c>
      <c r="FV16" t="e">
        <f>bvarM2</f>
        <v>#VALUE!</v>
      </c>
      <c r="FW16" t="e">
        <f>cvarM2</f>
        <v>#VALUE!</v>
      </c>
      <c r="FX16" t="e">
        <f>mvarM2</f>
        <v>#VALUE!</v>
      </c>
      <c r="FY16" s="15" t="e">
        <f t="shared" si="75"/>
        <v>#VALUE!</v>
      </c>
      <c r="FZ16" s="15" t="e">
        <f t="shared" si="76"/>
        <v>#VALUE!</v>
      </c>
      <c r="GA16" s="53" t="e">
        <f t="shared" si="77"/>
        <v>#VALUE!</v>
      </c>
      <c r="GB16">
        <v>-1.4647006178841E-2</v>
      </c>
      <c r="GC16" t="e">
        <f>bvarM2</f>
        <v>#VALUE!</v>
      </c>
      <c r="GD16" t="e">
        <f>cvarM2</f>
        <v>#VALUE!</v>
      </c>
      <c r="GE16" t="e">
        <f>mvarM2</f>
        <v>#VALUE!</v>
      </c>
      <c r="GF16" s="15" t="e">
        <f t="shared" si="78"/>
        <v>#VALUE!</v>
      </c>
      <c r="GG16" s="15" t="e">
        <f t="shared" si="79"/>
        <v>#VALUE!</v>
      </c>
      <c r="GH16" s="53" t="e">
        <f t="shared" si="80"/>
        <v>#VALUE!</v>
      </c>
      <c r="GI16">
        <v>-2.1850804630288E-3</v>
      </c>
      <c r="GJ16" t="e">
        <f>bvarM2</f>
        <v>#VALUE!</v>
      </c>
      <c r="GK16" t="e">
        <f>cvarM2</f>
        <v>#VALUE!</v>
      </c>
      <c r="GL16" t="e">
        <f>mvarM2</f>
        <v>#VALUE!</v>
      </c>
      <c r="GM16" s="15" t="e">
        <f t="shared" si="81"/>
        <v>#VALUE!</v>
      </c>
      <c r="GN16" s="15" t="e">
        <f t="shared" si="82"/>
        <v>#VALUE!</v>
      </c>
      <c r="GO16" s="53" t="e">
        <f t="shared" si="83"/>
        <v>#VALUE!</v>
      </c>
      <c r="GP16">
        <v>3.278629905296E-3</v>
      </c>
      <c r="GQ16" t="e">
        <f>bvarM2</f>
        <v>#VALUE!</v>
      </c>
      <c r="GR16" t="e">
        <f>cvarM2</f>
        <v>#VALUE!</v>
      </c>
      <c r="GS16" t="e">
        <f>mvarM2</f>
        <v>#VALUE!</v>
      </c>
      <c r="GT16" s="15" t="e">
        <f t="shared" si="84"/>
        <v>#VALUE!</v>
      </c>
      <c r="GU16" s="15" t="e">
        <f t="shared" si="85"/>
        <v>#VALUE!</v>
      </c>
      <c r="GV16" s="53" t="e">
        <f t="shared" si="86"/>
        <v>#VALUE!</v>
      </c>
      <c r="GW16">
        <v>-9.7069389357458003E-3</v>
      </c>
      <c r="GX16" t="e">
        <f>bvarM2</f>
        <v>#VALUE!</v>
      </c>
      <c r="GY16" t="e">
        <f>cvarM2</f>
        <v>#VALUE!</v>
      </c>
      <c r="GZ16" t="e">
        <f>mvarM2</f>
        <v>#VALUE!</v>
      </c>
      <c r="HA16" s="15" t="e">
        <f t="shared" si="87"/>
        <v>#VALUE!</v>
      </c>
      <c r="HB16" s="15" t="e">
        <f t="shared" si="88"/>
        <v>#VALUE!</v>
      </c>
      <c r="HC16" s="53" t="e">
        <f t="shared" si="89"/>
        <v>#VALUE!</v>
      </c>
      <c r="HD16">
        <v>-7.3070153668172998E-5</v>
      </c>
      <c r="HE16" t="e">
        <f>bvarM2</f>
        <v>#VALUE!</v>
      </c>
      <c r="HF16" t="e">
        <f>cvarM2</f>
        <v>#VALUE!</v>
      </c>
      <c r="HG16" t="e">
        <f>mvarM2</f>
        <v>#VALUE!</v>
      </c>
      <c r="HH16" s="15" t="e">
        <f t="shared" si="90"/>
        <v>#VALUE!</v>
      </c>
      <c r="HI16" s="15" t="e">
        <f t="shared" si="91"/>
        <v>#VALUE!</v>
      </c>
      <c r="HJ16" s="53" t="e">
        <f t="shared" si="92"/>
        <v>#VALUE!</v>
      </c>
      <c r="HK16">
        <v>1.4773207050436E-3</v>
      </c>
      <c r="HL16" t="e">
        <f>bvarM2</f>
        <v>#VALUE!</v>
      </c>
      <c r="HM16" t="e">
        <f>cvarM2</f>
        <v>#VALUE!</v>
      </c>
      <c r="HN16" t="e">
        <f>mvarM2</f>
        <v>#VALUE!</v>
      </c>
      <c r="HO16" s="15" t="e">
        <f t="shared" si="93"/>
        <v>#VALUE!</v>
      </c>
      <c r="HP16" s="15" t="e">
        <f t="shared" si="94"/>
        <v>#VALUE!</v>
      </c>
      <c r="HQ16" s="53" t="e">
        <f t="shared" si="95"/>
        <v>#VALUE!</v>
      </c>
      <c r="HR16">
        <v>-1.4980453402E-2</v>
      </c>
      <c r="HS16" t="e">
        <f>bvarM2</f>
        <v>#VALUE!</v>
      </c>
      <c r="HT16" t="e">
        <f>cvarM2</f>
        <v>#VALUE!</v>
      </c>
      <c r="HU16" t="e">
        <f>mvarM2</f>
        <v>#VALUE!</v>
      </c>
      <c r="HV16" s="15" t="e">
        <f t="shared" si="96"/>
        <v>#VALUE!</v>
      </c>
      <c r="HW16" s="15" t="e">
        <f t="shared" si="97"/>
        <v>#VALUE!</v>
      </c>
      <c r="HX16" s="53" t="e">
        <f t="shared" si="98"/>
        <v>#VALUE!</v>
      </c>
      <c r="HY16">
        <v>-2.6198357916232002E-3</v>
      </c>
      <c r="HZ16" t="e">
        <f>bvarM2</f>
        <v>#VALUE!</v>
      </c>
      <c r="IA16" t="e">
        <f>cvarM2</f>
        <v>#VALUE!</v>
      </c>
      <c r="IB16" t="e">
        <f>mvarM2</f>
        <v>#VALUE!</v>
      </c>
      <c r="IC16" s="15" t="e">
        <f t="shared" si="99"/>
        <v>#VALUE!</v>
      </c>
      <c r="ID16" s="15" t="e">
        <f t="shared" si="100"/>
        <v>#VALUE!</v>
      </c>
      <c r="IE16" s="53" t="e">
        <f t="shared" si="101"/>
        <v>#VALUE!</v>
      </c>
      <c r="IF16">
        <v>-1.7636812573391999E-2</v>
      </c>
      <c r="IG16" t="e">
        <f>bvarM2</f>
        <v>#VALUE!</v>
      </c>
      <c r="IH16" t="e">
        <f>cvarM2</f>
        <v>#VALUE!</v>
      </c>
      <c r="II16" t="e">
        <f>mvarM2</f>
        <v>#VALUE!</v>
      </c>
      <c r="IJ16" s="15" t="e">
        <f t="shared" si="102"/>
        <v>#VALUE!</v>
      </c>
      <c r="IK16" s="15" t="e">
        <f t="shared" si="103"/>
        <v>#VALUE!</v>
      </c>
      <c r="IL16" s="53" t="e">
        <f t="shared" si="104"/>
        <v>#VALUE!</v>
      </c>
      <c r="IM16">
        <v>-8.2680695618038008E-3</v>
      </c>
      <c r="IN16" t="e">
        <f>bvarM2</f>
        <v>#VALUE!</v>
      </c>
      <c r="IO16" t="e">
        <f>cvarM2</f>
        <v>#VALUE!</v>
      </c>
      <c r="IP16" t="e">
        <f>mvarM2</f>
        <v>#VALUE!</v>
      </c>
      <c r="IQ16" s="15" t="e">
        <f t="shared" si="105"/>
        <v>#VALUE!</v>
      </c>
      <c r="IR16" s="15" t="e">
        <f t="shared" si="106"/>
        <v>#VALUE!</v>
      </c>
      <c r="IS16" s="53" t="e">
        <f t="shared" si="107"/>
        <v>#VALUE!</v>
      </c>
      <c r="IT16">
        <v>-4.3171913711334001E-5</v>
      </c>
      <c r="IU16" t="e">
        <f>bvarM2</f>
        <v>#VALUE!</v>
      </c>
      <c r="IV16" t="e">
        <f>cvarM2</f>
        <v>#VALUE!</v>
      </c>
      <c r="IW16" t="e">
        <f>mvarM2</f>
        <v>#VALUE!</v>
      </c>
      <c r="IX16" s="15" t="e">
        <f t="shared" si="108"/>
        <v>#VALUE!</v>
      </c>
      <c r="IY16" s="15" t="e">
        <f t="shared" si="109"/>
        <v>#VALUE!</v>
      </c>
      <c r="IZ16" s="53" t="e">
        <f t="shared" si="110"/>
        <v>#VALUE!</v>
      </c>
      <c r="JA16">
        <v>-5.7631537555347001E-2</v>
      </c>
      <c r="JB16" t="e">
        <f>bvarM2</f>
        <v>#VALUE!</v>
      </c>
      <c r="JC16" t="e">
        <f>cvarM2</f>
        <v>#VALUE!</v>
      </c>
      <c r="JD16" t="e">
        <f>mvarM2</f>
        <v>#VALUE!</v>
      </c>
      <c r="JE16" s="24" t="e">
        <f t="shared" si="111"/>
        <v>#VALUE!</v>
      </c>
      <c r="JF16" s="24" t="e">
        <f t="shared" si="112"/>
        <v>#VALUE!</v>
      </c>
      <c r="JG16" s="24" t="e">
        <f t="shared" si="113"/>
        <v>#VALUE!</v>
      </c>
      <c r="JH16">
        <v>3.0422641411106E-4</v>
      </c>
      <c r="JI16" t="e">
        <f>bvarM2</f>
        <v>#VALUE!</v>
      </c>
      <c r="JJ16" t="e">
        <f>cvarM2</f>
        <v>#VALUE!</v>
      </c>
      <c r="JK16" t="e">
        <f>mvarM2</f>
        <v>#VALUE!</v>
      </c>
      <c r="JL16" s="24" t="e">
        <f t="shared" si="114"/>
        <v>#VALUE!</v>
      </c>
      <c r="JM16" s="24" t="e">
        <f t="shared" si="115"/>
        <v>#VALUE!</v>
      </c>
      <c r="JN16" s="24" t="e">
        <f t="shared" si="116"/>
        <v>#VALUE!</v>
      </c>
      <c r="JO16">
        <v>-2.4325753822070999E-3</v>
      </c>
      <c r="JP16" t="e">
        <f>bvarM2</f>
        <v>#VALUE!</v>
      </c>
      <c r="JQ16" t="e">
        <f>cvarM2</f>
        <v>#VALUE!</v>
      </c>
      <c r="JR16" t="e">
        <f>mvarM2</f>
        <v>#VALUE!</v>
      </c>
      <c r="JS16" s="24" t="e">
        <f t="shared" si="117"/>
        <v>#VALUE!</v>
      </c>
      <c r="JT16" s="24" t="e">
        <f t="shared" si="118"/>
        <v>#VALUE!</v>
      </c>
      <c r="JU16" s="24" t="e">
        <f t="shared" si="119"/>
        <v>#VALUE!</v>
      </c>
      <c r="JV16">
        <v>-1.7003006951063999E-2</v>
      </c>
      <c r="JW16" t="e">
        <f>bvarM2</f>
        <v>#VALUE!</v>
      </c>
      <c r="JX16" t="e">
        <f>cvarM2</f>
        <v>#VALUE!</v>
      </c>
      <c r="JY16" t="e">
        <f>mvarM2</f>
        <v>#VALUE!</v>
      </c>
      <c r="JZ16" s="24" t="e">
        <f t="shared" si="120"/>
        <v>#VALUE!</v>
      </c>
      <c r="KA16" s="24" t="e">
        <f t="shared" si="121"/>
        <v>#VALUE!</v>
      </c>
      <c r="KB16" s="24" t="e">
        <f t="shared" si="122"/>
        <v>#VALUE!</v>
      </c>
      <c r="KC16">
        <v>-7.0518704094834001E-4</v>
      </c>
      <c r="KD16" t="e">
        <f>bvarM2</f>
        <v>#VALUE!</v>
      </c>
      <c r="KE16" t="e">
        <f>cvarM2</f>
        <v>#VALUE!</v>
      </c>
      <c r="KF16" t="e">
        <f>mvarM2</f>
        <v>#VALUE!</v>
      </c>
      <c r="KG16" s="24" t="e">
        <f t="shared" si="123"/>
        <v>#VALUE!</v>
      </c>
      <c r="KH16" s="24" t="e">
        <f t="shared" si="124"/>
        <v>#VALUE!</v>
      </c>
      <c r="KI16" s="24" t="e">
        <f t="shared" si="125"/>
        <v>#VALUE!</v>
      </c>
      <c r="KJ16">
        <v>-1.2538865048845999E-3</v>
      </c>
      <c r="KK16" t="e">
        <f>bvarM2</f>
        <v>#VALUE!</v>
      </c>
      <c r="KL16" t="e">
        <f>cvarM2</f>
        <v>#VALUE!</v>
      </c>
      <c r="KM16" t="e">
        <f>mvarM2</f>
        <v>#VALUE!</v>
      </c>
      <c r="KN16" s="24" t="e">
        <f t="shared" si="126"/>
        <v>#VALUE!</v>
      </c>
      <c r="KO16" s="24" t="e">
        <f t="shared" si="127"/>
        <v>#VALUE!</v>
      </c>
      <c r="KP16" s="24" t="e">
        <f t="shared" si="128"/>
        <v>#VALUE!</v>
      </c>
      <c r="KQ16">
        <v>3.6664765997014001E-4</v>
      </c>
      <c r="KR16" t="e">
        <f>bvarM2</f>
        <v>#VALUE!</v>
      </c>
      <c r="KS16" t="e">
        <f>cvarM2</f>
        <v>#VALUE!</v>
      </c>
      <c r="KT16" t="e">
        <f>mvarM2</f>
        <v>#VALUE!</v>
      </c>
      <c r="KU16" s="24" t="e">
        <f t="shared" si="129"/>
        <v>#VALUE!</v>
      </c>
      <c r="KV16" s="24" t="e">
        <f t="shared" si="130"/>
        <v>#VALUE!</v>
      </c>
      <c r="KW16" s="24" t="e">
        <f t="shared" si="131"/>
        <v>#VALUE!</v>
      </c>
      <c r="KX16">
        <v>-1.1794069522215E-4</v>
      </c>
      <c r="KY16" t="e">
        <f>bvarM2</f>
        <v>#VALUE!</v>
      </c>
      <c r="KZ16" t="e">
        <f>cvarM2</f>
        <v>#VALUE!</v>
      </c>
      <c r="LA16" t="e">
        <f>mvarM2</f>
        <v>#VALUE!</v>
      </c>
      <c r="LB16" s="24" t="e">
        <f t="shared" si="132"/>
        <v>#VALUE!</v>
      </c>
      <c r="LC16" s="24" t="e">
        <f t="shared" si="133"/>
        <v>#VALUE!</v>
      </c>
      <c r="LD16" s="24" t="e">
        <f t="shared" si="134"/>
        <v>#VALUE!</v>
      </c>
      <c r="LE16">
        <v>-1.8142537569663E-3</v>
      </c>
      <c r="LF16" t="e">
        <f>bvarM2</f>
        <v>#VALUE!</v>
      </c>
      <c r="LG16" t="e">
        <f>cvarM2</f>
        <v>#VALUE!</v>
      </c>
      <c r="LH16" t="e">
        <f>mvarM2</f>
        <v>#VALUE!</v>
      </c>
      <c r="LI16" s="24" t="e">
        <f t="shared" si="135"/>
        <v>#VALUE!</v>
      </c>
      <c r="LJ16" s="24" t="e">
        <f t="shared" si="136"/>
        <v>#VALUE!</v>
      </c>
      <c r="LK16" s="24" t="e">
        <f t="shared" si="137"/>
        <v>#VALUE!</v>
      </c>
      <c r="LL16">
        <v>1.8449979181650001E-3</v>
      </c>
      <c r="LM16" t="e">
        <f>bvarM2</f>
        <v>#VALUE!</v>
      </c>
      <c r="LN16" t="e">
        <f>cvarM2</f>
        <v>#VALUE!</v>
      </c>
      <c r="LO16" t="e">
        <f>mvarM2</f>
        <v>#VALUE!</v>
      </c>
      <c r="LP16" s="24" t="e">
        <f t="shared" si="138"/>
        <v>#VALUE!</v>
      </c>
      <c r="LQ16" s="24" t="e">
        <f t="shared" si="139"/>
        <v>#VALUE!</v>
      </c>
      <c r="LR16" s="24" t="e">
        <f t="shared" si="140"/>
        <v>#VALUE!</v>
      </c>
      <c r="LS16">
        <v>-1.6067533767195999E-4</v>
      </c>
      <c r="LT16" t="e">
        <f>bvarM2</f>
        <v>#VALUE!</v>
      </c>
      <c r="LU16" t="e">
        <f>cvarM2</f>
        <v>#VALUE!</v>
      </c>
      <c r="LV16" t="e">
        <f>mvarM2</f>
        <v>#VALUE!</v>
      </c>
      <c r="LW16" s="24" t="e">
        <f t="shared" si="141"/>
        <v>#VALUE!</v>
      </c>
      <c r="LX16" s="24" t="e">
        <f t="shared" si="142"/>
        <v>#VALUE!</v>
      </c>
      <c r="LY16" s="24" t="e">
        <f t="shared" si="143"/>
        <v>#VALUE!</v>
      </c>
      <c r="LZ16">
        <v>-1.0962163227386001E-3</v>
      </c>
      <c r="MA16" t="e">
        <f>bvarM2</f>
        <v>#VALUE!</v>
      </c>
      <c r="MB16" t="e">
        <f>cvarM2</f>
        <v>#VALUE!</v>
      </c>
      <c r="MC16" t="e">
        <f>mvarM2</f>
        <v>#VALUE!</v>
      </c>
      <c r="MD16" s="24" t="e">
        <f t="shared" si="144"/>
        <v>#VALUE!</v>
      </c>
      <c r="ME16" s="24" t="e">
        <f t="shared" si="145"/>
        <v>#VALUE!</v>
      </c>
      <c r="MF16" s="24" t="e">
        <f t="shared" si="146"/>
        <v>#VALUE!</v>
      </c>
      <c r="MG16">
        <v>-0.1047785113225</v>
      </c>
      <c r="MH16" t="e">
        <f>bvarM2</f>
        <v>#VALUE!</v>
      </c>
      <c r="MI16" t="e">
        <f>cvarM2</f>
        <v>#VALUE!</v>
      </c>
      <c r="MJ16" t="e">
        <f>mvarM2</f>
        <v>#VALUE!</v>
      </c>
      <c r="MK16" s="24" t="e">
        <f t="shared" si="147"/>
        <v>#VALUE!</v>
      </c>
      <c r="ML16" s="24" t="e">
        <f t="shared" si="148"/>
        <v>#VALUE!</v>
      </c>
      <c r="MM16" s="24" t="e">
        <f t="shared" si="149"/>
        <v>#VALUE!</v>
      </c>
      <c r="MN16">
        <v>1.2106184353674E-4</v>
      </c>
      <c r="MO16" t="e">
        <f>bvarM2</f>
        <v>#VALUE!</v>
      </c>
      <c r="MP16" t="e">
        <f>cvarM2</f>
        <v>#VALUE!</v>
      </c>
      <c r="MQ16" t="e">
        <f>mvarM2</f>
        <v>#VALUE!</v>
      </c>
      <c r="MR16" s="24" t="e">
        <f t="shared" si="150"/>
        <v>#VALUE!</v>
      </c>
      <c r="MS16" s="24" t="e">
        <f t="shared" si="151"/>
        <v>#VALUE!</v>
      </c>
      <c r="MT16" s="24" t="e">
        <f t="shared" si="152"/>
        <v>#VALUE!</v>
      </c>
      <c r="MU16">
        <v>-1.8995302285203001E-3</v>
      </c>
      <c r="MV16" t="e">
        <f>bvarM2</f>
        <v>#VALUE!</v>
      </c>
      <c r="MW16" t="e">
        <f>cvarM2</f>
        <v>#VALUE!</v>
      </c>
      <c r="MX16" t="e">
        <f>mvarM2</f>
        <v>#VALUE!</v>
      </c>
      <c r="MY16" s="24" t="e">
        <f t="shared" si="153"/>
        <v>#VALUE!</v>
      </c>
      <c r="MZ16" s="24" t="e">
        <f t="shared" si="154"/>
        <v>#VALUE!</v>
      </c>
      <c r="NA16" s="24" t="e">
        <f t="shared" si="155"/>
        <v>#VALUE!</v>
      </c>
      <c r="NB16">
        <v>1.5231667083138E-4</v>
      </c>
      <c r="NC16" t="e">
        <f>bvarM2</f>
        <v>#VALUE!</v>
      </c>
      <c r="ND16" t="e">
        <f>cvarM2</f>
        <v>#VALUE!</v>
      </c>
      <c r="NE16" t="e">
        <f>mvarM2</f>
        <v>#VALUE!</v>
      </c>
      <c r="NF16" s="24" t="e">
        <f t="shared" si="156"/>
        <v>#VALUE!</v>
      </c>
      <c r="NG16" s="24" t="e">
        <f t="shared" si="157"/>
        <v>#VALUE!</v>
      </c>
      <c r="NH16" s="24" t="e">
        <f t="shared" si="158"/>
        <v>#VALUE!</v>
      </c>
      <c r="NI16">
        <v>3.1139022169115999E-4</v>
      </c>
      <c r="NJ16" t="e">
        <f>bvarM2</f>
        <v>#VALUE!</v>
      </c>
      <c r="NK16" t="e">
        <f>cvarM2</f>
        <v>#VALUE!</v>
      </c>
      <c r="NL16" t="e">
        <f>mvarM2</f>
        <v>#VALUE!</v>
      </c>
      <c r="NM16" s="24" t="e">
        <f t="shared" si="159"/>
        <v>#VALUE!</v>
      </c>
      <c r="NN16" s="24" t="e">
        <f t="shared" si="160"/>
        <v>#VALUE!</v>
      </c>
      <c r="NO16" s="24" t="e">
        <f t="shared" si="161"/>
        <v>#VALUE!</v>
      </c>
      <c r="NP16">
        <v>-1.1178397044347001E-3</v>
      </c>
      <c r="NQ16" t="e">
        <f>bvarM2</f>
        <v>#VALUE!</v>
      </c>
      <c r="NR16" t="e">
        <f>cvarM2</f>
        <v>#VALUE!</v>
      </c>
      <c r="NS16" t="e">
        <f>mvarM2</f>
        <v>#VALUE!</v>
      </c>
      <c r="NT16" s="24" t="e">
        <f t="shared" si="162"/>
        <v>#VALUE!</v>
      </c>
      <c r="NU16" s="24" t="e">
        <f t="shared" si="163"/>
        <v>#VALUE!</v>
      </c>
      <c r="NV16" s="24" t="e">
        <f t="shared" si="164"/>
        <v>#VALUE!</v>
      </c>
      <c r="NW16">
        <v>4.1778094664670002E-4</v>
      </c>
      <c r="NX16" t="e">
        <f>bvarM2</f>
        <v>#VALUE!</v>
      </c>
      <c r="NY16" t="e">
        <f>cvarM2</f>
        <v>#VALUE!</v>
      </c>
      <c r="NZ16" t="e">
        <f>mvarM2</f>
        <v>#VALUE!</v>
      </c>
      <c r="OA16" s="24" t="e">
        <f t="shared" si="165"/>
        <v>#VALUE!</v>
      </c>
      <c r="OB16" s="24" t="e">
        <f t="shared" si="166"/>
        <v>#VALUE!</v>
      </c>
      <c r="OC16" s="24" t="e">
        <f t="shared" si="167"/>
        <v>#VALUE!</v>
      </c>
      <c r="OD16">
        <v>3.324063342653E-4</v>
      </c>
      <c r="OE16" t="e">
        <f>bvarM2</f>
        <v>#VALUE!</v>
      </c>
      <c r="OF16" t="e">
        <f>cvarM2</f>
        <v>#VALUE!</v>
      </c>
      <c r="OG16" t="e">
        <f>mvarM2</f>
        <v>#VALUE!</v>
      </c>
      <c r="OH16" s="24" t="e">
        <f t="shared" si="168"/>
        <v>#VALUE!</v>
      </c>
      <c r="OI16" s="24" t="e">
        <f t="shared" si="169"/>
        <v>#VALUE!</v>
      </c>
      <c r="OJ16" s="24" t="e">
        <f t="shared" si="170"/>
        <v>#VALUE!</v>
      </c>
      <c r="OK16">
        <v>-1.9313819257327999E-3</v>
      </c>
      <c r="OL16" t="e">
        <f>bvarM2</f>
        <v>#VALUE!</v>
      </c>
      <c r="OM16" t="e">
        <f>cvarM2</f>
        <v>#VALUE!</v>
      </c>
      <c r="ON16" t="e">
        <f>mvarM2</f>
        <v>#VALUE!</v>
      </c>
      <c r="OO16" s="24" t="e">
        <f t="shared" si="171"/>
        <v>#VALUE!</v>
      </c>
      <c r="OP16" s="24" t="e">
        <f t="shared" si="172"/>
        <v>#VALUE!</v>
      </c>
      <c r="OQ16" s="24" t="e">
        <f t="shared" si="173"/>
        <v>#VALUE!</v>
      </c>
      <c r="OR16">
        <v>2.0202651197339999E-3</v>
      </c>
      <c r="OS16" t="e">
        <f>bvarM2</f>
        <v>#VALUE!</v>
      </c>
      <c r="OT16" t="e">
        <f>cvarM2</f>
        <v>#VALUE!</v>
      </c>
      <c r="OU16" t="e">
        <f>mvarM2</f>
        <v>#VALUE!</v>
      </c>
      <c r="OV16" s="24" t="e">
        <f t="shared" si="174"/>
        <v>#VALUE!</v>
      </c>
      <c r="OW16" s="24" t="e">
        <f t="shared" si="175"/>
        <v>#VALUE!</v>
      </c>
      <c r="OX16" s="24" t="e">
        <f t="shared" si="176"/>
        <v>#VALUE!</v>
      </c>
      <c r="OY16">
        <v>6.4754997361390996E-5</v>
      </c>
      <c r="OZ16" t="e">
        <f>bvarM2</f>
        <v>#VALUE!</v>
      </c>
      <c r="PA16" t="e">
        <f>cvarM2</f>
        <v>#VALUE!</v>
      </c>
      <c r="PB16" t="e">
        <f>mvarM2</f>
        <v>#VALUE!</v>
      </c>
      <c r="PC16" s="24" t="e">
        <f t="shared" si="177"/>
        <v>#VALUE!</v>
      </c>
      <c r="PD16" s="24" t="e">
        <f t="shared" si="178"/>
        <v>#VALUE!</v>
      </c>
      <c r="PE16" s="24" t="e">
        <f t="shared" si="179"/>
        <v>#VALUE!</v>
      </c>
      <c r="PF16">
        <v>-1.2108195453346001E-3</v>
      </c>
      <c r="PG16" t="e">
        <f>bvarM2</f>
        <v>#VALUE!</v>
      </c>
      <c r="PH16" t="e">
        <f>cvarM2</f>
        <v>#VALUE!</v>
      </c>
      <c r="PI16" t="e">
        <f>mvarM2</f>
        <v>#VALUE!</v>
      </c>
      <c r="PJ16" s="24" t="e">
        <f t="shared" si="180"/>
        <v>#VALUE!</v>
      </c>
      <c r="PK16" s="24" t="e">
        <f t="shared" si="181"/>
        <v>#VALUE!</v>
      </c>
      <c r="PL16" s="24" t="e">
        <f t="shared" si="182"/>
        <v>#VALUE!</v>
      </c>
      <c r="PM16">
        <v>3.8934529922611002E-4</v>
      </c>
      <c r="PN16" t="e">
        <f>bvarM2</f>
        <v>#VALUE!</v>
      </c>
      <c r="PO16" t="e">
        <f>cvarM2</f>
        <v>#VALUE!</v>
      </c>
      <c r="PP16" t="e">
        <f>mvarM2</f>
        <v>#VALUE!</v>
      </c>
      <c r="PQ16" s="24" t="e">
        <f t="shared" si="183"/>
        <v>#VALUE!</v>
      </c>
      <c r="PR16" s="24" t="e">
        <f t="shared" si="184"/>
        <v>#VALUE!</v>
      </c>
      <c r="PS16" s="24" t="e">
        <f t="shared" si="185"/>
        <v>#VALUE!</v>
      </c>
      <c r="PT16">
        <v>3.9285390264403002E-4</v>
      </c>
      <c r="PU16" t="e">
        <f>bvarM2</f>
        <v>#VALUE!</v>
      </c>
      <c r="PV16" t="e">
        <f>cvarM2</f>
        <v>#VALUE!</v>
      </c>
      <c r="PW16" t="e">
        <f>mvarM2</f>
        <v>#VALUE!</v>
      </c>
      <c r="PX16" s="24" t="e">
        <f t="shared" si="186"/>
        <v>#VALUE!</v>
      </c>
      <c r="PY16" s="24" t="e">
        <f t="shared" si="187"/>
        <v>#VALUE!</v>
      </c>
      <c r="PZ16" s="24" t="e">
        <f t="shared" si="188"/>
        <v>#VALUE!</v>
      </c>
      <c r="QA16">
        <v>-2.2254409761004001E-3</v>
      </c>
      <c r="QB16" t="e">
        <f>bvarM2</f>
        <v>#VALUE!</v>
      </c>
      <c r="QC16" t="e">
        <f>cvarM2</f>
        <v>#VALUE!</v>
      </c>
      <c r="QD16" t="e">
        <f>mvarM2</f>
        <v>#VALUE!</v>
      </c>
      <c r="QE16" s="24" t="e">
        <f t="shared" si="189"/>
        <v>#VALUE!</v>
      </c>
      <c r="QF16" s="24" t="e">
        <f t="shared" si="190"/>
        <v>#VALUE!</v>
      </c>
      <c r="QG16" s="24" t="e">
        <f t="shared" si="191"/>
        <v>#VALUE!</v>
      </c>
      <c r="QH16">
        <v>3.0994394878610999E-3</v>
      </c>
      <c r="QI16" t="e">
        <f>bvarM2</f>
        <v>#VALUE!</v>
      </c>
      <c r="QJ16" t="e">
        <f>cvarM2</f>
        <v>#VALUE!</v>
      </c>
      <c r="QK16" t="e">
        <f>mvarM2</f>
        <v>#VALUE!</v>
      </c>
      <c r="QL16" s="24" t="e">
        <f t="shared" si="192"/>
        <v>#VALUE!</v>
      </c>
      <c r="QM16" s="24" t="e">
        <f t="shared" si="193"/>
        <v>#VALUE!</v>
      </c>
      <c r="QN16" s="24" t="e">
        <f t="shared" si="194"/>
        <v>#VALUE!</v>
      </c>
      <c r="QO16">
        <v>1.2204936972559E-4</v>
      </c>
      <c r="QP16" t="e">
        <f>bvarM2</f>
        <v>#VALUE!</v>
      </c>
      <c r="QQ16" t="e">
        <f>cvarM2</f>
        <v>#VALUE!</v>
      </c>
      <c r="QR16" t="e">
        <f>mvarM2</f>
        <v>#VALUE!</v>
      </c>
      <c r="QS16" s="24" t="e">
        <f t="shared" si="195"/>
        <v>#VALUE!</v>
      </c>
      <c r="QT16" s="24" t="e">
        <f t="shared" si="196"/>
        <v>#VALUE!</v>
      </c>
      <c r="QU16" s="24" t="e">
        <f t="shared" si="197"/>
        <v>#VALUE!</v>
      </c>
      <c r="QV16">
        <v>-6.8578427672571997E-4</v>
      </c>
      <c r="QW16" t="e">
        <f>bvarM2</f>
        <v>#VALUE!</v>
      </c>
      <c r="QX16" t="e">
        <f>cvarM2</f>
        <v>#VALUE!</v>
      </c>
      <c r="QY16" t="e">
        <f>mvarM2</f>
        <v>#VALUE!</v>
      </c>
      <c r="QZ16" s="24" t="e">
        <f t="shared" si="198"/>
        <v>#VALUE!</v>
      </c>
      <c r="RA16" s="24" t="e">
        <f t="shared" si="199"/>
        <v>#VALUE!</v>
      </c>
      <c r="RB16" s="24" t="e">
        <f t="shared" si="200"/>
        <v>#VALUE!</v>
      </c>
      <c r="RC16">
        <v>1.4178940198469E-3</v>
      </c>
      <c r="RD16" t="e">
        <f>bvarM2</f>
        <v>#VALUE!</v>
      </c>
      <c r="RE16" t="e">
        <f>cvarM2</f>
        <v>#VALUE!</v>
      </c>
      <c r="RF16" t="e">
        <f>mvarM2</f>
        <v>#VALUE!</v>
      </c>
      <c r="RG16" s="24" t="e">
        <f t="shared" si="201"/>
        <v>#VALUE!</v>
      </c>
      <c r="RH16" s="24" t="e">
        <f t="shared" si="202"/>
        <v>#VALUE!</v>
      </c>
      <c r="RI16" s="24" t="e">
        <f t="shared" si="203"/>
        <v>#VALUE!</v>
      </c>
      <c r="RJ16">
        <v>4.1067194705855E-4</v>
      </c>
      <c r="RK16" t="e">
        <f>bvarM2</f>
        <v>#VALUE!</v>
      </c>
      <c r="RL16" t="e">
        <f>cvarM2</f>
        <v>#VALUE!</v>
      </c>
      <c r="RM16" t="e">
        <f>mvarM2</f>
        <v>#VALUE!</v>
      </c>
      <c r="RN16" s="24" t="e">
        <f t="shared" si="204"/>
        <v>#VALUE!</v>
      </c>
      <c r="RO16" s="24" t="e">
        <f t="shared" si="205"/>
        <v>#VALUE!</v>
      </c>
      <c r="RP16" s="24" t="e">
        <f t="shared" si="206"/>
        <v>#VALUE!</v>
      </c>
      <c r="RQ16">
        <v>-2.4646182952603002E-3</v>
      </c>
      <c r="RR16" t="e">
        <f>bvarM2</f>
        <v>#VALUE!</v>
      </c>
      <c r="RS16" t="e">
        <f>cvarM2</f>
        <v>#VALUE!</v>
      </c>
      <c r="RT16" t="e">
        <f>mvarM2</f>
        <v>#VALUE!</v>
      </c>
      <c r="RU16" s="24" t="e">
        <f t="shared" si="207"/>
        <v>#VALUE!</v>
      </c>
      <c r="RV16" s="24" t="e">
        <f t="shared" si="208"/>
        <v>#VALUE!</v>
      </c>
      <c r="RW16" s="24" t="e">
        <f t="shared" si="209"/>
        <v>#VALUE!</v>
      </c>
      <c r="RX16">
        <v>-6.0562330842180998E-3</v>
      </c>
      <c r="RY16" t="e">
        <f>bvarM2</f>
        <v>#VALUE!</v>
      </c>
      <c r="RZ16" t="e">
        <f>cvarM2</f>
        <v>#VALUE!</v>
      </c>
      <c r="SA16" t="e">
        <f>mvarM2</f>
        <v>#VALUE!</v>
      </c>
      <c r="SB16" s="24" t="e">
        <f t="shared" si="210"/>
        <v>#VALUE!</v>
      </c>
      <c r="SC16" s="24" t="e">
        <f t="shared" si="211"/>
        <v>#VALUE!</v>
      </c>
      <c r="SD16" s="24" t="e">
        <f t="shared" si="212"/>
        <v>#VALUE!</v>
      </c>
      <c r="SE16">
        <v>7.6980154195813004E-5</v>
      </c>
      <c r="SF16" t="e">
        <f>bvarM2</f>
        <v>#VALUE!</v>
      </c>
      <c r="SG16" t="e">
        <f>cvarM2</f>
        <v>#VALUE!</v>
      </c>
      <c r="SH16" t="e">
        <f>mvarM2</f>
        <v>#VALUE!</v>
      </c>
      <c r="SI16" s="24" t="e">
        <f t="shared" si="213"/>
        <v>#VALUE!</v>
      </c>
      <c r="SJ16" s="24" t="e">
        <f t="shared" si="214"/>
        <v>#VALUE!</v>
      </c>
      <c r="SK16" s="24" t="e">
        <f t="shared" si="215"/>
        <v>#VALUE!</v>
      </c>
      <c r="SL16">
        <v>-1.9080984542334001E-4</v>
      </c>
      <c r="SM16" t="e">
        <f>bvarM2</f>
        <v>#VALUE!</v>
      </c>
      <c r="SN16" t="e">
        <f>cvarM2</f>
        <v>#VALUE!</v>
      </c>
      <c r="SO16" t="e">
        <f>mvarM2</f>
        <v>#VALUE!</v>
      </c>
      <c r="SP16" s="24" t="e">
        <f t="shared" si="216"/>
        <v>#VALUE!</v>
      </c>
      <c r="SQ16" s="24" t="e">
        <f t="shared" si="217"/>
        <v>#VALUE!</v>
      </c>
      <c r="SR16" s="24" t="e">
        <f t="shared" si="218"/>
        <v>#VALUE!</v>
      </c>
      <c r="SS16">
        <v>-5.6071252047088004E-3</v>
      </c>
      <c r="ST16" t="e">
        <f>bvarM2</f>
        <v>#VALUE!</v>
      </c>
      <c r="SU16" t="e">
        <f>cvarM2</f>
        <v>#VALUE!</v>
      </c>
      <c r="SV16" t="e">
        <f>mvarM2</f>
        <v>#VALUE!</v>
      </c>
      <c r="SW16" s="24" t="e">
        <f t="shared" si="219"/>
        <v>#VALUE!</v>
      </c>
      <c r="SX16" s="24" t="e">
        <f t="shared" si="220"/>
        <v>#VALUE!</v>
      </c>
      <c r="SY16" s="24" t="e">
        <f t="shared" si="221"/>
        <v>#VALUE!</v>
      </c>
      <c r="SZ16">
        <v>-1.1714013941556E-2</v>
      </c>
      <c r="TA16" t="e">
        <f>bvarM2</f>
        <v>#VALUE!</v>
      </c>
      <c r="TB16" t="e">
        <f>cvarM2</f>
        <v>#VALUE!</v>
      </c>
      <c r="TC16" t="e">
        <f>mvarM2</f>
        <v>#VALUE!</v>
      </c>
      <c r="TD16" s="24" t="e">
        <f t="shared" si="222"/>
        <v>#VALUE!</v>
      </c>
      <c r="TE16" s="24" t="e">
        <f t="shared" si="223"/>
        <v>#VALUE!</v>
      </c>
      <c r="TF16" s="24" t="e">
        <f t="shared" si="224"/>
        <v>#VALUE!</v>
      </c>
      <c r="TG16">
        <v>-9.5082963394131003E-7</v>
      </c>
      <c r="TH16" t="e">
        <f>bvarM4</f>
        <v>#VALUE!</v>
      </c>
      <c r="TI16" t="e">
        <f>cvarM4</f>
        <v>#VALUE!</v>
      </c>
      <c r="TJ16" t="e">
        <f>mvarM4</f>
        <v>#VALUE!</v>
      </c>
      <c r="TK16" s="24" t="e">
        <f t="shared" si="225"/>
        <v>#VALUE!</v>
      </c>
      <c r="TL16" s="24" t="e">
        <f t="shared" si="226"/>
        <v>#VALUE!</v>
      </c>
      <c r="TM16" s="24" t="e">
        <f t="shared" si="227"/>
        <v>#VALUE!</v>
      </c>
      <c r="TN16">
        <v>-3.3213988687991998E-3</v>
      </c>
      <c r="TO16" t="e">
        <f>bvarM2</f>
        <v>#VALUE!</v>
      </c>
      <c r="TP16" t="e">
        <f>cvarM2</f>
        <v>#VALUE!</v>
      </c>
      <c r="TQ16" t="e">
        <f>mvarM2</f>
        <v>#VALUE!</v>
      </c>
      <c r="TR16" s="24" t="e">
        <f t="shared" si="228"/>
        <v>#VALUE!</v>
      </c>
      <c r="TS16" s="24" t="e">
        <f t="shared" si="229"/>
        <v>#VALUE!</v>
      </c>
      <c r="TT16" s="24" t="e">
        <f t="shared" si="230"/>
        <v>#VALUE!</v>
      </c>
      <c r="TU16">
        <v>-1.3797253936975999E-2</v>
      </c>
      <c r="TV16" t="e">
        <f>bvarM2</f>
        <v>#VALUE!</v>
      </c>
      <c r="TW16" t="e">
        <f>cvarM2</f>
        <v>#VALUE!</v>
      </c>
      <c r="TX16" t="e">
        <f>mvarM2</f>
        <v>#VALUE!</v>
      </c>
      <c r="TY16" s="24" t="e">
        <f t="shared" si="231"/>
        <v>#VALUE!</v>
      </c>
      <c r="TZ16" s="24" t="e">
        <f t="shared" si="232"/>
        <v>#VALUE!</v>
      </c>
      <c r="UA16" s="24" t="e">
        <f t="shared" si="233"/>
        <v>#VALUE!</v>
      </c>
      <c r="UB16">
        <v>-7.7499831540765995E-9</v>
      </c>
      <c r="UC16" t="e">
        <f>bvarM2</f>
        <v>#VALUE!</v>
      </c>
      <c r="UD16" t="e">
        <f>cvarM2</f>
        <v>#VALUE!</v>
      </c>
      <c r="UE16" t="e">
        <f>mvarM2</f>
        <v>#VALUE!</v>
      </c>
      <c r="UF16" s="24" t="e">
        <f t="shared" si="234"/>
        <v>#VALUE!</v>
      </c>
      <c r="UG16" s="24" t="e">
        <f t="shared" si="235"/>
        <v>#VALUE!</v>
      </c>
      <c r="UH16" s="24" t="e">
        <f t="shared" si="236"/>
        <v>#VALUE!</v>
      </c>
      <c r="UI16">
        <v>-7.2896119544022999E-3</v>
      </c>
      <c r="UJ16" t="e">
        <f>bvarM2</f>
        <v>#VALUE!</v>
      </c>
      <c r="UK16" t="e">
        <f>cvarM2</f>
        <v>#VALUE!</v>
      </c>
      <c r="UL16" t="e">
        <f>mvarM2</f>
        <v>#VALUE!</v>
      </c>
      <c r="UM16" s="24" t="e">
        <f t="shared" si="237"/>
        <v>#VALUE!</v>
      </c>
      <c r="UN16" s="24" t="e">
        <f t="shared" si="238"/>
        <v>#VALUE!</v>
      </c>
      <c r="UO16" s="24" t="e">
        <f t="shared" si="239"/>
        <v>#VALUE!</v>
      </c>
      <c r="UP16">
        <v>-1.2656219330153E-2</v>
      </c>
      <c r="UQ16" t="e">
        <f>bvarM2</f>
        <v>#VALUE!</v>
      </c>
      <c r="UR16" t="e">
        <f>cvarM2</f>
        <v>#VALUE!</v>
      </c>
      <c r="US16" t="e">
        <f>mvarM2</f>
        <v>#VALUE!</v>
      </c>
      <c r="UT16" s="24" t="e">
        <f t="shared" si="240"/>
        <v>#VALUE!</v>
      </c>
      <c r="UU16" s="24" t="e">
        <f t="shared" si="241"/>
        <v>#VALUE!</v>
      </c>
      <c r="UV16" s="24" t="e">
        <f t="shared" si="242"/>
        <v>#VALUE!</v>
      </c>
      <c r="UW16">
        <v>8.9084249213006997E-8</v>
      </c>
      <c r="UX16" t="e">
        <f>bvarM3</f>
        <v>#VALUE!</v>
      </c>
      <c r="UY16" t="e">
        <f>cvarM3</f>
        <v>#VALUE!</v>
      </c>
      <c r="UZ16" t="e">
        <f>mvarM3</f>
        <v>#VALUE!</v>
      </c>
      <c r="VA16" s="24" t="e">
        <f t="shared" si="243"/>
        <v>#VALUE!</v>
      </c>
      <c r="VB16" s="24" t="e">
        <f t="shared" si="244"/>
        <v>#VALUE!</v>
      </c>
      <c r="VC16" s="24" t="e">
        <f t="shared" si="245"/>
        <v>#VALUE!</v>
      </c>
      <c r="VD16">
        <v>-3.4787092172168001E-3</v>
      </c>
      <c r="VE16" t="e">
        <f>bvarM2</f>
        <v>#VALUE!</v>
      </c>
      <c r="VF16" t="e">
        <f>cvarM2</f>
        <v>#VALUE!</v>
      </c>
      <c r="VG16" t="e">
        <f>mvarM2</f>
        <v>#VALUE!</v>
      </c>
      <c r="VH16" s="24" t="e">
        <f t="shared" si="246"/>
        <v>#VALUE!</v>
      </c>
      <c r="VI16" s="24" t="e">
        <f t="shared" si="247"/>
        <v>#VALUE!</v>
      </c>
      <c r="VJ16" s="24" t="e">
        <f t="shared" si="248"/>
        <v>#VALUE!</v>
      </c>
      <c r="VK16">
        <v>-1.1894667422827E-2</v>
      </c>
      <c r="VL16" t="e">
        <f>bvarM2</f>
        <v>#VALUE!</v>
      </c>
      <c r="VM16" t="e">
        <f>cvarM2</f>
        <v>#VALUE!</v>
      </c>
      <c r="VN16" t="e">
        <f>mvarM2</f>
        <v>#VALUE!</v>
      </c>
      <c r="VO16" s="24" t="e">
        <f t="shared" si="249"/>
        <v>#VALUE!</v>
      </c>
      <c r="VP16" s="24" t="e">
        <f t="shared" si="250"/>
        <v>#VALUE!</v>
      </c>
      <c r="VQ16" s="24" t="e">
        <f t="shared" si="251"/>
        <v>#VALUE!</v>
      </c>
      <c r="VR16">
        <v>2.645153677929E-8</v>
      </c>
      <c r="VS16" t="e">
        <f>bvarM2</f>
        <v>#VALUE!</v>
      </c>
      <c r="VT16" t="e">
        <f>cvarM2</f>
        <v>#VALUE!</v>
      </c>
      <c r="VU16" t="e">
        <f>mvarM2</f>
        <v>#VALUE!</v>
      </c>
      <c r="VV16" s="24" t="e">
        <f t="shared" si="252"/>
        <v>#VALUE!</v>
      </c>
      <c r="VW16" s="24" t="e">
        <f t="shared" si="253"/>
        <v>#VALUE!</v>
      </c>
      <c r="VX16" s="24" t="e">
        <f t="shared" si="254"/>
        <v>#VALUE!</v>
      </c>
      <c r="VY16">
        <v>-2.6905642536370002E-3</v>
      </c>
      <c r="VZ16" t="e">
        <f>bvarM2</f>
        <v>#VALUE!</v>
      </c>
      <c r="WA16" t="e">
        <f>cvarM2</f>
        <v>#VALUE!</v>
      </c>
      <c r="WB16" t="e">
        <f>mvarM2</f>
        <v>#VALUE!</v>
      </c>
      <c r="WC16" s="24" t="e">
        <f t="shared" si="255"/>
        <v>#VALUE!</v>
      </c>
      <c r="WD16" s="24" t="e">
        <f t="shared" si="256"/>
        <v>#VALUE!</v>
      </c>
      <c r="WE16" s="24" t="e">
        <f t="shared" si="257"/>
        <v>#VALUE!</v>
      </c>
      <c r="WF16">
        <v>-1.2664130233359E-2</v>
      </c>
      <c r="WG16" t="e">
        <f>bvarM2</f>
        <v>#VALUE!</v>
      </c>
      <c r="WH16" t="e">
        <f>cvarM2</f>
        <v>#VALUE!</v>
      </c>
      <c r="WI16" t="e">
        <f>mvarM2</f>
        <v>#VALUE!</v>
      </c>
      <c r="WJ16" s="24" t="e">
        <f t="shared" si="258"/>
        <v>#VALUE!</v>
      </c>
      <c r="WK16" s="24" t="e">
        <f t="shared" si="259"/>
        <v>#VALUE!</v>
      </c>
      <c r="WL16" s="24" t="e">
        <f t="shared" si="260"/>
        <v>#VALUE!</v>
      </c>
      <c r="WM16">
        <v>1.4249919924512E-7</v>
      </c>
      <c r="WN16" t="e">
        <f>bvarM2</f>
        <v>#VALUE!</v>
      </c>
      <c r="WO16" t="e">
        <f>cvarM2</f>
        <v>#VALUE!</v>
      </c>
      <c r="WP16" t="e">
        <f>mvarM2</f>
        <v>#VALUE!</v>
      </c>
      <c r="WQ16" s="24" t="e">
        <f t="shared" si="261"/>
        <v>#VALUE!</v>
      </c>
      <c r="WR16" s="24" t="e">
        <f t="shared" si="262"/>
        <v>#VALUE!</v>
      </c>
      <c r="WS16" s="24" t="e">
        <f t="shared" si="263"/>
        <v>#VALUE!</v>
      </c>
      <c r="WT16">
        <v>-8.3543552979766997E-4</v>
      </c>
      <c r="WU16" t="e">
        <f>bvarM2</f>
        <v>#VALUE!</v>
      </c>
      <c r="WV16" t="e">
        <f>cvarM2</f>
        <v>#VALUE!</v>
      </c>
      <c r="WW16" t="e">
        <f>mvarM2</f>
        <v>#VALUE!</v>
      </c>
      <c r="WX16" s="24" t="e">
        <f t="shared" si="264"/>
        <v>#VALUE!</v>
      </c>
      <c r="WY16" s="24" t="e">
        <f t="shared" si="265"/>
        <v>#VALUE!</v>
      </c>
      <c r="WZ16" s="24" t="e">
        <f t="shared" si="266"/>
        <v>#VALUE!</v>
      </c>
      <c r="XA16">
        <v>-1.0498858633906E-2</v>
      </c>
      <c r="XB16" t="e">
        <f>bvarM2</f>
        <v>#VALUE!</v>
      </c>
      <c r="XC16" t="e">
        <f>cvarM2</f>
        <v>#VALUE!</v>
      </c>
      <c r="XD16" t="e">
        <f>mvarM2</f>
        <v>#VALUE!</v>
      </c>
      <c r="XE16" s="24" t="e">
        <f t="shared" si="267"/>
        <v>#VALUE!</v>
      </c>
      <c r="XF16" s="24" t="e">
        <f t="shared" si="268"/>
        <v>#VALUE!</v>
      </c>
      <c r="XG16" s="24" t="e">
        <f t="shared" si="269"/>
        <v>#VALUE!</v>
      </c>
      <c r="XH16">
        <v>-1.1694996202910999E-8</v>
      </c>
      <c r="XI16" t="e">
        <f>bvarM2</f>
        <v>#VALUE!</v>
      </c>
      <c r="XJ16" t="e">
        <f>cvarM2</f>
        <v>#VALUE!</v>
      </c>
      <c r="XK16" t="e">
        <f>mvarM2</f>
        <v>#VALUE!</v>
      </c>
      <c r="XL16" s="24" t="e">
        <f t="shared" si="270"/>
        <v>#VALUE!</v>
      </c>
      <c r="XM16" s="24" t="e">
        <f t="shared" si="271"/>
        <v>#VALUE!</v>
      </c>
      <c r="XN16" s="24" t="e">
        <f t="shared" si="272"/>
        <v>#VALUE!</v>
      </c>
      <c r="XO16">
        <v>-4.8792880371431998E-3</v>
      </c>
      <c r="XP16" t="e">
        <f>bvarM2</f>
        <v>#VALUE!</v>
      </c>
      <c r="XQ16" t="e">
        <f>cvarM2</f>
        <v>#VALUE!</v>
      </c>
      <c r="XR16" t="e">
        <f>mvarM2</f>
        <v>#VALUE!</v>
      </c>
      <c r="XS16" s="24" t="e">
        <f t="shared" si="273"/>
        <v>#VALUE!</v>
      </c>
      <c r="XT16" s="24" t="e">
        <f t="shared" si="274"/>
        <v>#VALUE!</v>
      </c>
      <c r="XU16" s="24" t="e">
        <f t="shared" si="275"/>
        <v>#VALUE!</v>
      </c>
      <c r="XV16">
        <v>-8.2366869735856999E-3</v>
      </c>
      <c r="XW16" t="e">
        <f>bvarM2</f>
        <v>#VALUE!</v>
      </c>
      <c r="XX16" t="e">
        <f>cvarM2</f>
        <v>#VALUE!</v>
      </c>
      <c r="XY16" t="e">
        <f>mvarM2</f>
        <v>#VALUE!</v>
      </c>
      <c r="XZ16" s="24" t="e">
        <f t="shared" si="276"/>
        <v>#VALUE!</v>
      </c>
      <c r="YA16" s="24" t="e">
        <f t="shared" si="277"/>
        <v>#VALUE!</v>
      </c>
      <c r="YB16" s="24" t="e">
        <f t="shared" si="278"/>
        <v>#VALUE!</v>
      </c>
      <c r="YC16">
        <v>1.2492601599125999E-7</v>
      </c>
      <c r="YD16" t="e">
        <f>bvarM3</f>
        <v>#VALUE!</v>
      </c>
      <c r="YE16" t="e">
        <f>cvarM3</f>
        <v>#VALUE!</v>
      </c>
      <c r="YF16" t="e">
        <f>mvarM3</f>
        <v>#VALUE!</v>
      </c>
      <c r="YG16" s="24" t="e">
        <f t="shared" si="279"/>
        <v>#VALUE!</v>
      </c>
      <c r="YH16" s="24" t="e">
        <f t="shared" si="280"/>
        <v>#VALUE!</v>
      </c>
      <c r="YI16" s="24" t="e">
        <f t="shared" si="281"/>
        <v>#VALUE!</v>
      </c>
      <c r="YJ16">
        <v>-1.3865717585972001E-3</v>
      </c>
      <c r="YK16" t="e">
        <f>bvarM2</f>
        <v>#VALUE!</v>
      </c>
      <c r="YL16" t="e">
        <f>cvarM2</f>
        <v>#VALUE!</v>
      </c>
      <c r="YM16" t="e">
        <f>mvarM2</f>
        <v>#VALUE!</v>
      </c>
      <c r="YN16" s="24" t="e">
        <f t="shared" si="282"/>
        <v>#VALUE!</v>
      </c>
      <c r="YO16" s="24" t="e">
        <f t="shared" si="283"/>
        <v>#VALUE!</v>
      </c>
      <c r="YP16" s="24" t="e">
        <f t="shared" si="284"/>
        <v>#VALUE!</v>
      </c>
      <c r="YQ16">
        <v>-6.6064040309306996E-3</v>
      </c>
      <c r="YR16" t="e">
        <f>bvarM2</f>
        <v>#VALUE!</v>
      </c>
      <c r="YS16" t="e">
        <f>cvarM2</f>
        <v>#VALUE!</v>
      </c>
      <c r="YT16" t="e">
        <f>mvarM2</f>
        <v>#VALUE!</v>
      </c>
      <c r="YU16" s="24" t="e">
        <f t="shared" si="285"/>
        <v>#VALUE!</v>
      </c>
      <c r="YV16" s="24" t="e">
        <f t="shared" si="286"/>
        <v>#VALUE!</v>
      </c>
      <c r="YW16" s="24" t="e">
        <f t="shared" si="287"/>
        <v>#VALUE!</v>
      </c>
      <c r="YX16">
        <v>-8.8296111367579001E-9</v>
      </c>
      <c r="YY16" t="e">
        <f>bvarM2</f>
        <v>#VALUE!</v>
      </c>
      <c r="YZ16" t="e">
        <f>cvarM2</f>
        <v>#VALUE!</v>
      </c>
      <c r="ZA16" t="e">
        <f>mvarM2</f>
        <v>#VALUE!</v>
      </c>
      <c r="ZB16" s="24" t="e">
        <f t="shared" si="288"/>
        <v>#VALUE!</v>
      </c>
      <c r="ZC16" s="24" t="e">
        <f t="shared" si="289"/>
        <v>#VALUE!</v>
      </c>
      <c r="ZD16" s="24" t="e">
        <f t="shared" si="290"/>
        <v>#VALUE!</v>
      </c>
      <c r="ZE16">
        <v>-9.4457484119142999E-3</v>
      </c>
      <c r="ZF16" t="e">
        <f>bvarM2</f>
        <v>#VALUE!</v>
      </c>
      <c r="ZG16" t="e">
        <f>cvarM2</f>
        <v>#VALUE!</v>
      </c>
      <c r="ZH16" t="e">
        <f>mvarM2</f>
        <v>#VALUE!</v>
      </c>
      <c r="ZI16" s="24" t="e">
        <f t="shared" si="291"/>
        <v>#VALUE!</v>
      </c>
      <c r="ZJ16" s="24" t="e">
        <f t="shared" si="292"/>
        <v>#VALUE!</v>
      </c>
      <c r="ZK16" s="24" t="e">
        <f t="shared" si="293"/>
        <v>#VALUE!</v>
      </c>
      <c r="ZL16">
        <v>-1.6086684753601001E-2</v>
      </c>
      <c r="ZM16" t="e">
        <f>bvarM2</f>
        <v>#VALUE!</v>
      </c>
      <c r="ZN16" t="e">
        <f>cvarM2</f>
        <v>#VALUE!</v>
      </c>
      <c r="ZO16" t="e">
        <f>mvarM2</f>
        <v>#VALUE!</v>
      </c>
      <c r="ZP16" s="24" t="e">
        <f t="shared" si="294"/>
        <v>#VALUE!</v>
      </c>
      <c r="ZQ16" s="24" t="e">
        <f t="shared" si="295"/>
        <v>#VALUE!</v>
      </c>
      <c r="ZR16" s="24" t="e">
        <f t="shared" si="296"/>
        <v>#VALUE!</v>
      </c>
      <c r="ZS16">
        <v>9.8968347673736999E-8</v>
      </c>
      <c r="ZT16" t="e">
        <f>bvarM3</f>
        <v>#VALUE!</v>
      </c>
      <c r="ZU16" t="e">
        <f>cvarM3</f>
        <v>#VALUE!</v>
      </c>
      <c r="ZV16" t="e">
        <f>mvarM3</f>
        <v>#VALUE!</v>
      </c>
      <c r="ZW16" s="24" t="e">
        <f t="shared" si="297"/>
        <v>#VALUE!</v>
      </c>
      <c r="ZX16" s="24" t="e">
        <f t="shared" si="298"/>
        <v>#VALUE!</v>
      </c>
      <c r="ZY16" s="24" t="e">
        <f t="shared" si="299"/>
        <v>#VALUE!</v>
      </c>
      <c r="ZZ16">
        <v>1.4764542549398999E-4</v>
      </c>
      <c r="AAA16" t="e">
        <f>bvarM2</f>
        <v>#VALUE!</v>
      </c>
      <c r="AAB16" t="e">
        <f>cvarM2</f>
        <v>#VALUE!</v>
      </c>
      <c r="AAC16" t="e">
        <f>mvarM2</f>
        <v>#VALUE!</v>
      </c>
      <c r="AAD16" s="24" t="e">
        <f t="shared" si="300"/>
        <v>#VALUE!</v>
      </c>
      <c r="AAE16" s="24" t="e">
        <f t="shared" si="301"/>
        <v>#VALUE!</v>
      </c>
      <c r="AAF16" s="24" t="e">
        <f t="shared" si="302"/>
        <v>#VALUE!</v>
      </c>
      <c r="AAG16">
        <v>-1.3404410745007001E-2</v>
      </c>
      <c r="AAH16" t="e">
        <f>bvarM2</f>
        <v>#VALUE!</v>
      </c>
      <c r="AAI16" t="e">
        <f>cvarM2</f>
        <v>#VALUE!</v>
      </c>
      <c r="AAJ16" t="e">
        <f>mvarM2</f>
        <v>#VALUE!</v>
      </c>
      <c r="AAK16" s="24" t="e">
        <f t="shared" si="303"/>
        <v>#VALUE!</v>
      </c>
      <c r="AAL16" s="24" t="e">
        <f t="shared" si="304"/>
        <v>#VALUE!</v>
      </c>
      <c r="AAM16" s="24" t="e">
        <f t="shared" si="305"/>
        <v>#VALUE!</v>
      </c>
      <c r="AAN16">
        <v>-9.0768464112460993E-9</v>
      </c>
      <c r="AAO16" t="e">
        <f>bvarM2</f>
        <v>#VALUE!</v>
      </c>
      <c r="AAP16" t="e">
        <f>cvarM2</f>
        <v>#VALUE!</v>
      </c>
      <c r="AAQ16" t="e">
        <f>mvarM2</f>
        <v>#VALUE!</v>
      </c>
      <c r="AAR16" s="24" t="e">
        <f t="shared" si="306"/>
        <v>#VALUE!</v>
      </c>
      <c r="AAS16" s="24" t="e">
        <f t="shared" si="307"/>
        <v>#VALUE!</v>
      </c>
      <c r="AAT16" s="24" t="e">
        <f t="shared" si="308"/>
        <v>#VALUE!</v>
      </c>
      <c r="AAU16">
        <v>-1.0614799171343E-2</v>
      </c>
      <c r="AAV16" t="e">
        <f>bvarM2</f>
        <v>#VALUE!</v>
      </c>
      <c r="AAW16" t="e">
        <f>cvarM2</f>
        <v>#VALUE!</v>
      </c>
      <c r="AAX16" t="e">
        <f>mvarM2</f>
        <v>#VALUE!</v>
      </c>
      <c r="AAY16" s="24" t="e">
        <f t="shared" si="309"/>
        <v>#VALUE!</v>
      </c>
      <c r="AAZ16" s="24" t="e">
        <f t="shared" si="310"/>
        <v>#VALUE!</v>
      </c>
      <c r="ABA16" s="24" t="e">
        <f t="shared" si="311"/>
        <v>#VALUE!</v>
      </c>
      <c r="ABB16">
        <v>-2.5234713008129999E-2</v>
      </c>
      <c r="ABC16" t="e">
        <f>bvarM2</f>
        <v>#VALUE!</v>
      </c>
      <c r="ABD16" t="e">
        <f>cvarM2</f>
        <v>#VALUE!</v>
      </c>
      <c r="ABE16" t="e">
        <f>mvarM2</f>
        <v>#VALUE!</v>
      </c>
      <c r="ABF16" s="24" t="e">
        <f t="shared" si="312"/>
        <v>#VALUE!</v>
      </c>
      <c r="ABG16" s="24" t="e">
        <f t="shared" si="313"/>
        <v>#VALUE!</v>
      </c>
      <c r="ABH16" s="24" t="e">
        <f t="shared" si="314"/>
        <v>#VALUE!</v>
      </c>
      <c r="ABI16">
        <v>1.0892184606338001E-7</v>
      </c>
      <c r="ABJ16" t="e">
        <f>bvarM3</f>
        <v>#VALUE!</v>
      </c>
      <c r="ABK16" t="e">
        <f>cvarM3</f>
        <v>#VALUE!</v>
      </c>
      <c r="ABL16" t="e">
        <f>mvarM3</f>
        <v>#VALUE!</v>
      </c>
      <c r="ABM16" s="24" t="e">
        <f t="shared" si="315"/>
        <v>#VALUE!</v>
      </c>
      <c r="ABN16" s="24" t="e">
        <f t="shared" si="316"/>
        <v>#VALUE!</v>
      </c>
      <c r="ABO16" s="24" t="e">
        <f t="shared" si="317"/>
        <v>#VALUE!</v>
      </c>
      <c r="ABP16">
        <v>3.4060457226424002E-5</v>
      </c>
      <c r="ABQ16" t="e">
        <f>bvarM2</f>
        <v>#VALUE!</v>
      </c>
      <c r="ABR16" t="e">
        <f>cvarM2</f>
        <v>#VALUE!</v>
      </c>
      <c r="ABS16" t="e">
        <f>mvarM2</f>
        <v>#VALUE!</v>
      </c>
      <c r="ABT16" s="24" t="e">
        <f t="shared" si="318"/>
        <v>#VALUE!</v>
      </c>
      <c r="ABU16" s="24" t="e">
        <f t="shared" si="319"/>
        <v>#VALUE!</v>
      </c>
      <c r="ABV16" s="24" t="e">
        <f t="shared" si="320"/>
        <v>#VALUE!</v>
      </c>
      <c r="ABW16">
        <v>-1.9217119655278999E-2</v>
      </c>
      <c r="ABX16" t="e">
        <f>bvarM2</f>
        <v>#VALUE!</v>
      </c>
      <c r="ABY16" t="e">
        <f>cvarM2</f>
        <v>#VALUE!</v>
      </c>
      <c r="ABZ16" t="e">
        <f>mvarM2</f>
        <v>#VALUE!</v>
      </c>
      <c r="ACA16" s="24" t="e">
        <f t="shared" si="321"/>
        <v>#VALUE!</v>
      </c>
      <c r="ACB16" s="24" t="e">
        <f t="shared" si="322"/>
        <v>#VALUE!</v>
      </c>
      <c r="ACC16" s="24" t="e">
        <f t="shared" si="323"/>
        <v>#VALUE!</v>
      </c>
      <c r="ACD16">
        <v>3.4961403450530999E-8</v>
      </c>
      <c r="ACE16" t="e">
        <f>bvarM2</f>
        <v>#VALUE!</v>
      </c>
      <c r="ACF16" t="e">
        <f>cvarM2</f>
        <v>#VALUE!</v>
      </c>
      <c r="ACG16" t="e">
        <f>mvarM2</f>
        <v>#VALUE!</v>
      </c>
      <c r="ACH16" s="24" t="e">
        <f t="shared" si="324"/>
        <v>#VALUE!</v>
      </c>
      <c r="ACI16" s="24" t="e">
        <f t="shared" si="325"/>
        <v>#VALUE!</v>
      </c>
      <c r="ACJ16" s="24" t="e">
        <f t="shared" si="326"/>
        <v>#VALUE!</v>
      </c>
      <c r="ACK16">
        <v>1.9839691560252001E-3</v>
      </c>
      <c r="ACL16" t="e">
        <f>bvarM4</f>
        <v>#VALUE!</v>
      </c>
      <c r="ACM16" t="e">
        <f>cvarM4</f>
        <v>#VALUE!</v>
      </c>
      <c r="ACN16" t="e">
        <f>mvarM4</f>
        <v>#VALUE!</v>
      </c>
      <c r="ACO16" s="24" t="e">
        <f t="shared" si="327"/>
        <v>#VALUE!</v>
      </c>
      <c r="ACP16" s="24" t="e">
        <f t="shared" si="328"/>
        <v>#VALUE!</v>
      </c>
      <c r="ACQ16" s="24" t="e">
        <f t="shared" si="329"/>
        <v>#VALUE!</v>
      </c>
      <c r="ACR16">
        <v>-1.0755557441404001E-2</v>
      </c>
      <c r="ACS16" t="e">
        <f>bvarM4</f>
        <v>#VALUE!</v>
      </c>
      <c r="ACT16" t="e">
        <f>cvarM4</f>
        <v>#VALUE!</v>
      </c>
      <c r="ACU16" t="e">
        <f>mvarM4</f>
        <v>#VALUE!</v>
      </c>
      <c r="ACV16" s="24" t="e">
        <f t="shared" si="330"/>
        <v>#VALUE!</v>
      </c>
      <c r="ACW16" s="24" t="e">
        <f t="shared" si="331"/>
        <v>#VALUE!</v>
      </c>
      <c r="ACX16" s="24" t="e">
        <f t="shared" si="332"/>
        <v>#VALUE!</v>
      </c>
      <c r="ACY16">
        <v>-9.3453430875419004E-7</v>
      </c>
      <c r="ACZ16" t="e">
        <f>bvarM4</f>
        <v>#VALUE!</v>
      </c>
      <c r="ADA16" t="e">
        <f>cvarM4</f>
        <v>#VALUE!</v>
      </c>
      <c r="ADB16" t="e">
        <f>mvarM4</f>
        <v>#VALUE!</v>
      </c>
      <c r="ADC16" s="24" t="e">
        <f t="shared" si="333"/>
        <v>#VALUE!</v>
      </c>
      <c r="ADD16" s="24" t="e">
        <f t="shared" si="334"/>
        <v>#VALUE!</v>
      </c>
      <c r="ADE16" s="24" t="e">
        <f t="shared" si="335"/>
        <v>#VALUE!</v>
      </c>
      <c r="ADF16">
        <v>7.7275093219560998E-4</v>
      </c>
      <c r="ADG16" t="e">
        <f>bvarM4</f>
        <v>#VALUE!</v>
      </c>
      <c r="ADH16" t="e">
        <f>cvarM4</f>
        <v>#VALUE!</v>
      </c>
      <c r="ADI16" t="e">
        <f>mvarM4</f>
        <v>#VALUE!</v>
      </c>
      <c r="ADJ16" s="24" t="e">
        <f t="shared" si="336"/>
        <v>#VALUE!</v>
      </c>
      <c r="ADK16" s="24" t="e">
        <f t="shared" si="337"/>
        <v>#VALUE!</v>
      </c>
      <c r="ADL16" s="24" t="e">
        <f t="shared" si="338"/>
        <v>#VALUE!</v>
      </c>
      <c r="ADM16">
        <v>-6.4302869998055E-3</v>
      </c>
      <c r="ADN16" t="e">
        <f>bvarM4</f>
        <v>#VALUE!</v>
      </c>
      <c r="ADO16" t="e">
        <f>cvarM4</f>
        <v>#VALUE!</v>
      </c>
      <c r="ADP16" t="e">
        <f>mvarM4</f>
        <v>#VALUE!</v>
      </c>
      <c r="ADQ16" s="24" t="e">
        <f t="shared" si="339"/>
        <v>#VALUE!</v>
      </c>
      <c r="ADR16" s="24" t="e">
        <f t="shared" si="340"/>
        <v>#VALUE!</v>
      </c>
      <c r="ADS16" s="24" t="e">
        <f t="shared" si="341"/>
        <v>#VALUE!</v>
      </c>
      <c r="ADT16">
        <v>-8.6266433764666996E-8</v>
      </c>
      <c r="ADU16" t="e">
        <f>bvarM4</f>
        <v>#VALUE!</v>
      </c>
      <c r="ADV16" t="e">
        <f>cvarM4</f>
        <v>#VALUE!</v>
      </c>
      <c r="ADW16" t="e">
        <f>mvarM4</f>
        <v>#VALUE!</v>
      </c>
      <c r="ADX16" s="24" t="e">
        <f t="shared" si="342"/>
        <v>#VALUE!</v>
      </c>
      <c r="ADY16" s="24" t="e">
        <f t="shared" si="343"/>
        <v>#VALUE!</v>
      </c>
      <c r="ADZ16" s="24" t="e">
        <f t="shared" si="344"/>
        <v>#VALUE!</v>
      </c>
      <c r="AEA16">
        <v>1.4774707134531E-3</v>
      </c>
      <c r="AEB16" t="e">
        <f>bvarM4</f>
        <v>#VALUE!</v>
      </c>
      <c r="AEC16" t="e">
        <f>cvarM4</f>
        <v>#VALUE!</v>
      </c>
      <c r="AED16" t="e">
        <f>mvarM4</f>
        <v>#VALUE!</v>
      </c>
      <c r="AEE16" s="24" t="e">
        <f t="shared" si="345"/>
        <v>#VALUE!</v>
      </c>
      <c r="AEF16" s="24" t="e">
        <f t="shared" si="346"/>
        <v>#VALUE!</v>
      </c>
      <c r="AEG16" s="24" t="e">
        <f t="shared" si="347"/>
        <v>#VALUE!</v>
      </c>
      <c r="AEH16">
        <v>-1.0946201759932E-2</v>
      </c>
      <c r="AEI16" t="e">
        <f>bvarM4</f>
        <v>#VALUE!</v>
      </c>
      <c r="AEJ16" t="e">
        <f>cvarM4</f>
        <v>#VALUE!</v>
      </c>
      <c r="AEK16" t="e">
        <f>mvarM4</f>
        <v>#VALUE!</v>
      </c>
      <c r="AEL16" s="24" t="e">
        <f t="shared" si="348"/>
        <v>#VALUE!</v>
      </c>
      <c r="AEM16" s="24" t="e">
        <f t="shared" si="349"/>
        <v>#VALUE!</v>
      </c>
      <c r="AEN16" s="24" t="e">
        <f t="shared" si="350"/>
        <v>#VALUE!</v>
      </c>
      <c r="AEO16">
        <v>-8.3098895548103999E-7</v>
      </c>
      <c r="AEP16" t="e">
        <f>bvarM4</f>
        <v>#VALUE!</v>
      </c>
      <c r="AEQ16" t="e">
        <f>cvarM4</f>
        <v>#VALUE!</v>
      </c>
      <c r="AER16" t="e">
        <f>mvarM4</f>
        <v>#VALUE!</v>
      </c>
      <c r="AES16" s="24" t="e">
        <f t="shared" si="351"/>
        <v>#VALUE!</v>
      </c>
      <c r="AET16" s="24" t="e">
        <f t="shared" si="352"/>
        <v>#VALUE!</v>
      </c>
      <c r="AEU16" s="24" t="e">
        <f t="shared" si="353"/>
        <v>#VALUE!</v>
      </c>
      <c r="AEV16">
        <v>6.4138932561004004E-4</v>
      </c>
      <c r="AEW16" t="e">
        <f>bvarM4</f>
        <v>#VALUE!</v>
      </c>
      <c r="AEX16" t="e">
        <f>cvarM4</f>
        <v>#VALUE!</v>
      </c>
      <c r="AEY16" t="e">
        <f>mvarM4</f>
        <v>#VALUE!</v>
      </c>
      <c r="AEZ16" s="24" t="e">
        <f t="shared" si="354"/>
        <v>#VALUE!</v>
      </c>
      <c r="AFA16" s="24" t="e">
        <f t="shared" si="355"/>
        <v>#VALUE!</v>
      </c>
      <c r="AFB16" s="24" t="e">
        <f t="shared" si="356"/>
        <v>#VALUE!</v>
      </c>
      <c r="AFC16">
        <v>-6.9083881152285998E-3</v>
      </c>
      <c r="AFD16" t="e">
        <f>bvarM4</f>
        <v>#VALUE!</v>
      </c>
      <c r="AFE16" t="e">
        <f>cvarM4</f>
        <v>#VALUE!</v>
      </c>
      <c r="AFF16" t="e">
        <f>mvarM4</f>
        <v>#VALUE!</v>
      </c>
      <c r="AFG16" s="24" t="e">
        <f t="shared" si="357"/>
        <v>#VALUE!</v>
      </c>
      <c r="AFH16" s="24" t="e">
        <f t="shared" si="358"/>
        <v>#VALUE!</v>
      </c>
      <c r="AFI16" s="24" t="e">
        <f t="shared" si="359"/>
        <v>#VALUE!</v>
      </c>
      <c r="AFJ16">
        <v>-4.6216848080535E-8</v>
      </c>
      <c r="AFK16" t="e">
        <f>bvarM4</f>
        <v>#VALUE!</v>
      </c>
      <c r="AFL16" t="e">
        <f>cvarM4</f>
        <v>#VALUE!</v>
      </c>
      <c r="AFM16" t="e">
        <f>mvarM4</f>
        <v>#VALUE!</v>
      </c>
      <c r="AFN16" s="24" t="e">
        <f t="shared" si="360"/>
        <v>#VALUE!</v>
      </c>
      <c r="AFO16" s="24" t="e">
        <f t="shared" si="361"/>
        <v>#VALUE!</v>
      </c>
      <c r="AFP16" s="24" t="e">
        <f t="shared" si="362"/>
        <v>#VALUE!</v>
      </c>
      <c r="AFQ16">
        <v>1.3022450609190999E-3</v>
      </c>
      <c r="AFR16" t="e">
        <f>bvarM4</f>
        <v>#VALUE!</v>
      </c>
      <c r="AFS16" t="e">
        <f>cvarM4</f>
        <v>#VALUE!</v>
      </c>
      <c r="AFT16" t="e">
        <f>mvarM4</f>
        <v>#VALUE!</v>
      </c>
      <c r="AFU16" s="24" t="e">
        <f t="shared" si="363"/>
        <v>#VALUE!</v>
      </c>
      <c r="AFV16" s="24" t="e">
        <f t="shared" si="364"/>
        <v>#VALUE!</v>
      </c>
      <c r="AFW16" s="24" t="e">
        <f t="shared" si="365"/>
        <v>#VALUE!</v>
      </c>
      <c r="AFX16">
        <v>-1.2328021660532E-2</v>
      </c>
      <c r="AFY16" t="e">
        <f>bvarM4</f>
        <v>#VALUE!</v>
      </c>
      <c r="AFZ16" t="e">
        <f>cvarM4</f>
        <v>#VALUE!</v>
      </c>
      <c r="AGA16" t="e">
        <f>mvarM4</f>
        <v>#VALUE!</v>
      </c>
      <c r="AGB16" s="24" t="e">
        <f t="shared" si="366"/>
        <v>#VALUE!</v>
      </c>
      <c r="AGC16" s="24" t="e">
        <f t="shared" si="367"/>
        <v>#VALUE!</v>
      </c>
      <c r="AGD16" s="24" t="e">
        <f t="shared" si="368"/>
        <v>#VALUE!</v>
      </c>
      <c r="AGE16">
        <v>-5.9224657164705998E-7</v>
      </c>
      <c r="AGF16" t="e">
        <f>bvarM4</f>
        <v>#VALUE!</v>
      </c>
      <c r="AGG16" t="e">
        <f>cvarM4</f>
        <v>#VALUE!</v>
      </c>
      <c r="AGH16" t="e">
        <f>mvarM4</f>
        <v>#VALUE!</v>
      </c>
      <c r="AGI16" s="24" t="e">
        <f t="shared" si="369"/>
        <v>#VALUE!</v>
      </c>
      <c r="AGJ16" s="24" t="e">
        <f t="shared" si="370"/>
        <v>#VALUE!</v>
      </c>
      <c r="AGK16" s="24" t="e">
        <f t="shared" si="371"/>
        <v>#VALUE!</v>
      </c>
      <c r="AGL16">
        <v>1.3786493630334E-4</v>
      </c>
      <c r="AGM16" t="e">
        <f>bvarM4</f>
        <v>#VALUE!</v>
      </c>
      <c r="AGN16" t="e">
        <f>cvarM4</f>
        <v>#VALUE!</v>
      </c>
      <c r="AGO16" t="e">
        <f>mvarM4</f>
        <v>#VALUE!</v>
      </c>
      <c r="AGP16" s="24" t="e">
        <f t="shared" si="372"/>
        <v>#VALUE!</v>
      </c>
      <c r="AGQ16" s="24" t="e">
        <f t="shared" si="373"/>
        <v>#VALUE!</v>
      </c>
      <c r="AGR16" s="24" t="e">
        <f t="shared" si="374"/>
        <v>#VALUE!</v>
      </c>
      <c r="AGS16">
        <v>-7.7698356194239003E-3</v>
      </c>
      <c r="AGT16" t="e">
        <f>bvarM4</f>
        <v>#VALUE!</v>
      </c>
      <c r="AGU16" t="e">
        <f>cvarM4</f>
        <v>#VALUE!</v>
      </c>
      <c r="AGV16" t="e">
        <f>mvarM4</f>
        <v>#VALUE!</v>
      </c>
      <c r="AGW16" s="24" t="e">
        <f t="shared" si="375"/>
        <v>#VALUE!</v>
      </c>
      <c r="AGX16" s="24" t="e">
        <f t="shared" si="376"/>
        <v>#VALUE!</v>
      </c>
      <c r="AGY16" s="24" t="e">
        <f t="shared" si="377"/>
        <v>#VALUE!</v>
      </c>
      <c r="AGZ16">
        <v>-1.0319335611059E-6</v>
      </c>
      <c r="AHA16" t="e">
        <f>bvarM4</f>
        <v>#VALUE!</v>
      </c>
      <c r="AHB16" t="e">
        <f>cvarM4</f>
        <v>#VALUE!</v>
      </c>
      <c r="AHC16" t="e">
        <f>mvarM4</f>
        <v>#VALUE!</v>
      </c>
      <c r="AHD16" s="24" t="e">
        <f t="shared" si="378"/>
        <v>#VALUE!</v>
      </c>
      <c r="AHE16" s="24" t="e">
        <f t="shared" si="379"/>
        <v>#VALUE!</v>
      </c>
      <c r="AHF16" s="24" t="e">
        <f t="shared" si="380"/>
        <v>#VALUE!</v>
      </c>
      <c r="AHG16">
        <v>1.3089838440929001E-3</v>
      </c>
      <c r="AHH16" t="e">
        <f>bvarM4</f>
        <v>#VALUE!</v>
      </c>
      <c r="AHI16" t="e">
        <f>cvarM4</f>
        <v>#VALUE!</v>
      </c>
      <c r="AHJ16" t="e">
        <f>mvarM4</f>
        <v>#VALUE!</v>
      </c>
      <c r="AHK16" s="24" t="e">
        <f t="shared" si="381"/>
        <v>#VALUE!</v>
      </c>
      <c r="AHL16" s="24" t="e">
        <f t="shared" si="382"/>
        <v>#VALUE!</v>
      </c>
      <c r="AHM16" s="24" t="e">
        <f t="shared" si="383"/>
        <v>#VALUE!</v>
      </c>
      <c r="AHN16">
        <v>-1.1285540289910001E-2</v>
      </c>
      <c r="AHO16" t="e">
        <f>bvarM4</f>
        <v>#VALUE!</v>
      </c>
      <c r="AHP16" t="e">
        <f>cvarM4</f>
        <v>#VALUE!</v>
      </c>
      <c r="AHQ16" t="e">
        <f>mvarM4</f>
        <v>#VALUE!</v>
      </c>
      <c r="AHR16" s="24" t="e">
        <f t="shared" si="384"/>
        <v>#VALUE!</v>
      </c>
      <c r="AHS16" s="24" t="e">
        <f t="shared" si="385"/>
        <v>#VALUE!</v>
      </c>
      <c r="AHT16" s="24" t="e">
        <f t="shared" si="386"/>
        <v>#VALUE!</v>
      </c>
      <c r="AHU16">
        <v>-8.8644886420385998E-7</v>
      </c>
      <c r="AHV16" t="e">
        <f>bvarM4</f>
        <v>#VALUE!</v>
      </c>
      <c r="AHW16" t="e">
        <f>cvarM4</f>
        <v>#VALUE!</v>
      </c>
      <c r="AHX16" t="e">
        <f>mvarM4</f>
        <v>#VALUE!</v>
      </c>
      <c r="AHY16" s="24" t="e">
        <f t="shared" si="387"/>
        <v>#VALUE!</v>
      </c>
      <c r="AHZ16" s="24" t="e">
        <f t="shared" si="388"/>
        <v>#VALUE!</v>
      </c>
      <c r="AIA16" s="24" t="e">
        <f t="shared" si="389"/>
        <v>#VALUE!</v>
      </c>
      <c r="AIB16">
        <v>3.045298788937E-4</v>
      </c>
      <c r="AIC16" t="e">
        <f>bvarM4</f>
        <v>#VALUE!</v>
      </c>
      <c r="AID16" t="e">
        <f>cvarM4</f>
        <v>#VALUE!</v>
      </c>
      <c r="AIE16" t="e">
        <f>mvarM4</f>
        <v>#VALUE!</v>
      </c>
      <c r="AIF16" s="24" t="e">
        <f t="shared" si="390"/>
        <v>#VALUE!</v>
      </c>
      <c r="AIG16" s="24" t="e">
        <f t="shared" si="391"/>
        <v>#VALUE!</v>
      </c>
      <c r="AIH16" s="24" t="e">
        <f t="shared" si="392"/>
        <v>#VALUE!</v>
      </c>
      <c r="AII16">
        <v>-7.0189817487890998E-3</v>
      </c>
      <c r="AIJ16" t="e">
        <f>bvarM4</f>
        <v>#VALUE!</v>
      </c>
      <c r="AIK16" t="e">
        <f>cvarM4</f>
        <v>#VALUE!</v>
      </c>
      <c r="AIL16" t="e">
        <f>mvarM4</f>
        <v>#VALUE!</v>
      </c>
      <c r="AIM16" s="24" t="e">
        <f t="shared" si="393"/>
        <v>#VALUE!</v>
      </c>
      <c r="AIN16" s="24" t="e">
        <f t="shared" si="394"/>
        <v>#VALUE!</v>
      </c>
      <c r="AIO16" s="24" t="e">
        <f t="shared" si="395"/>
        <v>#VALUE!</v>
      </c>
      <c r="AIP16">
        <v>-6.1500351806310995E-8</v>
      </c>
      <c r="AIQ16" t="e">
        <f>bvarM4</f>
        <v>#VALUE!</v>
      </c>
      <c r="AIR16" t="e">
        <f>cvarM4</f>
        <v>#VALUE!</v>
      </c>
      <c r="AIS16" t="e">
        <f>mvarM4</f>
        <v>#VALUE!</v>
      </c>
      <c r="AIT16" s="24" t="e">
        <f t="shared" si="396"/>
        <v>#VALUE!</v>
      </c>
      <c r="AIU16" s="24" t="e">
        <f t="shared" si="397"/>
        <v>#VALUE!</v>
      </c>
      <c r="AIV16" s="24" t="e">
        <f t="shared" si="398"/>
        <v>#VALUE!</v>
      </c>
      <c r="AIW16">
        <v>7.6055647849588995E-4</v>
      </c>
      <c r="AIX16" t="e">
        <f>bvarM4</f>
        <v>#VALUE!</v>
      </c>
      <c r="AIY16" t="e">
        <f>cvarM4</f>
        <v>#VALUE!</v>
      </c>
      <c r="AIZ16" t="e">
        <f>mvarM4</f>
        <v>#VALUE!</v>
      </c>
      <c r="AJA16" s="24" t="e">
        <f t="shared" si="399"/>
        <v>#VALUE!</v>
      </c>
      <c r="AJB16" s="24" t="e">
        <f t="shared" si="400"/>
        <v>#VALUE!</v>
      </c>
      <c r="AJC16" s="24" t="e">
        <f t="shared" si="401"/>
        <v>#VALUE!</v>
      </c>
      <c r="AJD16">
        <v>-1.5041293976492001E-2</v>
      </c>
      <c r="AJE16" t="e">
        <f>bvarM4</f>
        <v>#VALUE!</v>
      </c>
      <c r="AJF16" t="e">
        <f>cvarM4</f>
        <v>#VALUE!</v>
      </c>
      <c r="AJG16" t="e">
        <f>mvarM4</f>
        <v>#VALUE!</v>
      </c>
      <c r="AJH16" s="24" t="e">
        <f t="shared" si="402"/>
        <v>#VALUE!</v>
      </c>
      <c r="AJI16" s="24" t="e">
        <f t="shared" si="403"/>
        <v>#VALUE!</v>
      </c>
      <c r="AJJ16" s="24" t="e">
        <f t="shared" si="404"/>
        <v>#VALUE!</v>
      </c>
      <c r="AJK16">
        <v>-1.3614093860340001E-6</v>
      </c>
      <c r="AJL16" t="e">
        <f>bvarM4</f>
        <v>#VALUE!</v>
      </c>
      <c r="AJM16" t="e">
        <f>cvarM4</f>
        <v>#VALUE!</v>
      </c>
      <c r="AJN16" t="e">
        <f>mvarM4</f>
        <v>#VALUE!</v>
      </c>
      <c r="AJO16" s="24" t="e">
        <f t="shared" si="405"/>
        <v>#VALUE!</v>
      </c>
      <c r="AJP16" s="24" t="e">
        <f t="shared" si="406"/>
        <v>#VALUE!</v>
      </c>
      <c r="AJQ16" s="24" t="e">
        <f t="shared" si="407"/>
        <v>#VALUE!</v>
      </c>
      <c r="AJR16">
        <v>2.6217996580231998E-4</v>
      </c>
      <c r="AJS16" t="e">
        <f>bvarM4</f>
        <v>#VALUE!</v>
      </c>
      <c r="AJT16" t="e">
        <f>cvarM4</f>
        <v>#VALUE!</v>
      </c>
      <c r="AJU16" t="e">
        <f>mvarM4</f>
        <v>#VALUE!</v>
      </c>
      <c r="AJV16" s="24" t="e">
        <f t="shared" si="408"/>
        <v>#VALUE!</v>
      </c>
      <c r="AJW16" s="24" t="e">
        <f t="shared" si="409"/>
        <v>#VALUE!</v>
      </c>
      <c r="AJX16" s="24" t="e">
        <f t="shared" si="410"/>
        <v>#VALUE!</v>
      </c>
      <c r="AJY16">
        <v>-8.96172008279E-3</v>
      </c>
      <c r="AJZ16" t="e">
        <f>bvarM4</f>
        <v>#VALUE!</v>
      </c>
      <c r="AKA16" t="e">
        <f>cvarM4</f>
        <v>#VALUE!</v>
      </c>
      <c r="AKB16" t="e">
        <f>mvarM4</f>
        <v>#VALUE!</v>
      </c>
      <c r="AKC16" s="24" t="e">
        <f t="shared" si="411"/>
        <v>#VALUE!</v>
      </c>
      <c r="AKD16" s="24" t="e">
        <f t="shared" si="412"/>
        <v>#VALUE!</v>
      </c>
      <c r="AKE16" s="24" t="e">
        <f t="shared" si="413"/>
        <v>#VALUE!</v>
      </c>
      <c r="AKF16">
        <v>-1.0607948454962E-7</v>
      </c>
      <c r="AKG16" t="e">
        <f>bvarM4</f>
        <v>#VALUE!</v>
      </c>
      <c r="AKH16" t="e">
        <f>cvarM4</f>
        <v>#VALUE!</v>
      </c>
      <c r="AKI16" t="e">
        <f>mvarM4</f>
        <v>#VALUE!</v>
      </c>
      <c r="AKJ16" s="24" t="e">
        <f t="shared" si="414"/>
        <v>#VALUE!</v>
      </c>
      <c r="AKK16" s="24" t="e">
        <f t="shared" si="415"/>
        <v>#VALUE!</v>
      </c>
      <c r="AKL16" s="24" t="e">
        <f t="shared" si="416"/>
        <v>#VALUE!</v>
      </c>
      <c r="AKM16">
        <v>-6.1060014198161005E-4</v>
      </c>
      <c r="AKN16" t="e">
        <f>bvarM4</f>
        <v>#VALUE!</v>
      </c>
      <c r="AKO16" t="e">
        <f>cvarM4</f>
        <v>#VALUE!</v>
      </c>
      <c r="AKP16" t="e">
        <f>mvarM4</f>
        <v>#VALUE!</v>
      </c>
      <c r="AKQ16" s="24" t="e">
        <f t="shared" si="417"/>
        <v>#VALUE!</v>
      </c>
      <c r="AKR16" s="24" t="e">
        <f t="shared" si="418"/>
        <v>#VALUE!</v>
      </c>
      <c r="AKS16" s="24" t="e">
        <f t="shared" si="419"/>
        <v>#VALUE!</v>
      </c>
      <c r="AKT16">
        <v>-2.0212186317310001E-2</v>
      </c>
      <c r="AKU16" t="e">
        <f>bvarM4</f>
        <v>#VALUE!</v>
      </c>
      <c r="AKV16" t="e">
        <f>cvarM4</f>
        <v>#VALUE!</v>
      </c>
      <c r="AKW16" t="e">
        <f>mvarM4</f>
        <v>#VALUE!</v>
      </c>
      <c r="AKX16" s="24" t="e">
        <f t="shared" si="420"/>
        <v>#VALUE!</v>
      </c>
      <c r="AKY16" s="24" t="e">
        <f t="shared" si="421"/>
        <v>#VALUE!</v>
      </c>
      <c r="AKZ16" s="24" t="e">
        <f t="shared" si="422"/>
        <v>#VALUE!</v>
      </c>
      <c r="ALA16">
        <v>-1.2451398076022E-6</v>
      </c>
      <c r="ALB16" t="e">
        <f>bvarM4</f>
        <v>#VALUE!</v>
      </c>
      <c r="ALC16" t="e">
        <f>cvarM4</f>
        <v>#VALUE!</v>
      </c>
      <c r="ALD16" t="e">
        <f>mvarM4</f>
        <v>#VALUE!</v>
      </c>
      <c r="ALE16" s="24" t="e">
        <f t="shared" si="423"/>
        <v>#VALUE!</v>
      </c>
      <c r="ALF16" s="24" t="e">
        <f t="shared" si="424"/>
        <v>#VALUE!</v>
      </c>
      <c r="ALG16" s="24" t="e">
        <f t="shared" si="425"/>
        <v>#VALUE!</v>
      </c>
      <c r="ALH16">
        <v>-5.3617937277910997E-5</v>
      </c>
      <c r="ALI16" t="e">
        <f>bvarM4</f>
        <v>#VALUE!</v>
      </c>
      <c r="ALJ16" t="e">
        <f>cvarM4</f>
        <v>#VALUE!</v>
      </c>
      <c r="ALK16" t="e">
        <f>mvarM4</f>
        <v>#VALUE!</v>
      </c>
      <c r="ALL16" s="24" t="e">
        <f t="shared" si="426"/>
        <v>#VALUE!</v>
      </c>
      <c r="ALM16" s="24" t="e">
        <f t="shared" si="427"/>
        <v>#VALUE!</v>
      </c>
      <c r="ALN16" s="24" t="e">
        <f t="shared" si="428"/>
        <v>#VALUE!</v>
      </c>
      <c r="ALO16">
        <v>-1.7126555548903001E-2</v>
      </c>
      <c r="ALP16" t="e">
        <f>bvarM4</f>
        <v>#VALUE!</v>
      </c>
      <c r="ALQ16" t="e">
        <f>cvarM4</f>
        <v>#VALUE!</v>
      </c>
      <c r="ALR16" t="e">
        <f>mvarM4</f>
        <v>#VALUE!</v>
      </c>
      <c r="ALS16" s="24" t="e">
        <f t="shared" si="429"/>
        <v>#VALUE!</v>
      </c>
      <c r="ALT16" s="24" t="e">
        <f t="shared" si="430"/>
        <v>#VALUE!</v>
      </c>
      <c r="ALU16" s="24" t="e">
        <f t="shared" si="431"/>
        <v>#VALUE!</v>
      </c>
      <c r="ALV16">
        <v>-1.1686040918332E-7</v>
      </c>
      <c r="ALW16" t="e">
        <f>bvarM4</f>
        <v>#VALUE!</v>
      </c>
      <c r="ALX16" t="e">
        <f>cvarM4</f>
        <v>#VALUE!</v>
      </c>
      <c r="ALY16" t="e">
        <f>mvarM4</f>
        <v>#VALUE!</v>
      </c>
      <c r="ALZ16" s="24" t="e">
        <f t="shared" si="432"/>
        <v>#VALUE!</v>
      </c>
      <c r="AMA16" s="24" t="e">
        <f t="shared" si="433"/>
        <v>#VALUE!</v>
      </c>
      <c r="AMB16" s="24" t="e">
        <f t="shared" si="434"/>
        <v>#VALUE!</v>
      </c>
      <c r="AMC16">
        <v>-5.2391854893523999E-2</v>
      </c>
      <c r="AMD16" t="e">
        <f>bvarM2</f>
        <v>#VALUE!</v>
      </c>
      <c r="AME16" t="e">
        <f>cvarM2</f>
        <v>#VALUE!</v>
      </c>
      <c r="AMF16" t="e">
        <f>mvarM2</f>
        <v>#VALUE!</v>
      </c>
      <c r="AMG16" s="24" t="e">
        <f t="shared" si="435"/>
        <v>#VALUE!</v>
      </c>
      <c r="AMH16" s="24" t="e">
        <f t="shared" si="436"/>
        <v>#VALUE!</v>
      </c>
      <c r="AMI16" s="24" t="e">
        <f t="shared" si="437"/>
        <v>#VALUE!</v>
      </c>
      <c r="AMJ16">
        <v>-7.6830412505475999E-3</v>
      </c>
      <c r="AMK16" t="e">
        <f>bvarM2</f>
        <v>#VALUE!</v>
      </c>
      <c r="AML16" t="e">
        <f>cvarM2</f>
        <v>#VALUE!</v>
      </c>
      <c r="AMM16" t="e">
        <f>mvarM2</f>
        <v>#VALUE!</v>
      </c>
      <c r="AMN16" s="24" t="e">
        <f t="shared" si="438"/>
        <v>#VALUE!</v>
      </c>
      <c r="AMO16" s="24" t="e">
        <f t="shared" si="439"/>
        <v>#VALUE!</v>
      </c>
      <c r="AMP16" s="24" t="e">
        <f t="shared" si="440"/>
        <v>#VALUE!</v>
      </c>
      <c r="AMQ16">
        <v>-2.2043847910113001E-3</v>
      </c>
      <c r="AMR16" t="e">
        <f>bvarM2</f>
        <v>#VALUE!</v>
      </c>
      <c r="AMS16" t="e">
        <f>cvarM2</f>
        <v>#VALUE!</v>
      </c>
      <c r="AMT16" t="e">
        <f>mvarM2</f>
        <v>#VALUE!</v>
      </c>
      <c r="AMU16" s="24" t="e">
        <f t="shared" si="441"/>
        <v>#VALUE!</v>
      </c>
      <c r="AMV16" s="24" t="e">
        <f t="shared" si="442"/>
        <v>#VALUE!</v>
      </c>
      <c r="AMW16" s="24" t="e">
        <f t="shared" si="443"/>
        <v>#VALUE!</v>
      </c>
      <c r="AMX16">
        <v>-2.9825285570071001E-2</v>
      </c>
      <c r="AMY16" t="e">
        <f>bvarM2</f>
        <v>#VALUE!</v>
      </c>
      <c r="AMZ16" t="e">
        <f>cvarM2</f>
        <v>#VALUE!</v>
      </c>
      <c r="ANA16" t="e">
        <f>mvarM2</f>
        <v>#VALUE!</v>
      </c>
      <c r="ANB16" s="24" t="e">
        <f t="shared" si="444"/>
        <v>#VALUE!</v>
      </c>
      <c r="ANC16" s="24" t="e">
        <f t="shared" si="445"/>
        <v>#VALUE!</v>
      </c>
      <c r="AND16" s="24" t="e">
        <f t="shared" si="446"/>
        <v>#VALUE!</v>
      </c>
      <c r="ANE16">
        <v>-1.1903161877144E-2</v>
      </c>
      <c r="ANF16" t="e">
        <f>bvarM2</f>
        <v>#VALUE!</v>
      </c>
      <c r="ANG16" t="e">
        <f>cvarM2</f>
        <v>#VALUE!</v>
      </c>
      <c r="ANH16" t="e">
        <f>mvarM2</f>
        <v>#VALUE!</v>
      </c>
      <c r="ANI16" s="24" t="e">
        <f t="shared" si="447"/>
        <v>#VALUE!</v>
      </c>
      <c r="ANJ16" s="24" t="e">
        <f t="shared" si="448"/>
        <v>#VALUE!</v>
      </c>
      <c r="ANK16" s="24" t="e">
        <f t="shared" si="449"/>
        <v>#VALUE!</v>
      </c>
      <c r="ANL16">
        <v>-1.3721390422223E-3</v>
      </c>
      <c r="ANM16" t="e">
        <f>bvarM2</f>
        <v>#VALUE!</v>
      </c>
      <c r="ANN16" t="e">
        <f>cvarM2</f>
        <v>#VALUE!</v>
      </c>
      <c r="ANO16" t="e">
        <f>mvarM2</f>
        <v>#VALUE!</v>
      </c>
      <c r="ANP16" s="24" t="e">
        <f t="shared" si="450"/>
        <v>#VALUE!</v>
      </c>
      <c r="ANQ16" s="24" t="e">
        <f t="shared" si="451"/>
        <v>#VALUE!</v>
      </c>
      <c r="ANR16" s="24" t="e">
        <f t="shared" si="452"/>
        <v>#VALUE!</v>
      </c>
      <c r="ANS16">
        <v>1.4921906076439001E-3</v>
      </c>
      <c r="ANT16" t="e">
        <f>bvarM2</f>
        <v>#VALUE!</v>
      </c>
      <c r="ANU16" t="e">
        <f>cvarM2</f>
        <v>#VALUE!</v>
      </c>
      <c r="ANV16" t="e">
        <f>mvarM2</f>
        <v>#VALUE!</v>
      </c>
      <c r="ANW16" s="24" t="e">
        <f t="shared" si="453"/>
        <v>#VALUE!</v>
      </c>
      <c r="ANX16" s="24" t="e">
        <f t="shared" si="454"/>
        <v>#VALUE!</v>
      </c>
      <c r="ANY16" s="24" t="e">
        <f t="shared" si="455"/>
        <v>#VALUE!</v>
      </c>
      <c r="ANZ16">
        <v>-1.1817671598551001E-2</v>
      </c>
      <c r="AOA16" t="e">
        <f>bvarM2</f>
        <v>#VALUE!</v>
      </c>
      <c r="AOB16" t="e">
        <f>cvarM2</f>
        <v>#VALUE!</v>
      </c>
      <c r="AOC16" t="e">
        <f>mvarM2</f>
        <v>#VALUE!</v>
      </c>
      <c r="AOD16" s="24" t="e">
        <f t="shared" si="456"/>
        <v>#VALUE!</v>
      </c>
      <c r="AOE16" s="24" t="e">
        <f t="shared" si="457"/>
        <v>#VALUE!</v>
      </c>
      <c r="AOF16" s="24" t="e">
        <f t="shared" si="458"/>
        <v>#VALUE!</v>
      </c>
      <c r="AOG16">
        <v>-1.5209027152471E-3</v>
      </c>
      <c r="AOH16" t="e">
        <f>bvarM2</f>
        <v>#VALUE!</v>
      </c>
      <c r="AOI16" t="e">
        <f>cvarM2</f>
        <v>#VALUE!</v>
      </c>
      <c r="AOJ16" t="e">
        <f>mvarM2</f>
        <v>#VALUE!</v>
      </c>
      <c r="AOK16" s="24" t="e">
        <f t="shared" si="459"/>
        <v>#VALUE!</v>
      </c>
      <c r="AOL16" s="24" t="e">
        <f t="shared" si="460"/>
        <v>#VALUE!</v>
      </c>
      <c r="AOM16" s="24" t="e">
        <f t="shared" si="461"/>
        <v>#VALUE!</v>
      </c>
      <c r="AON16">
        <v>3.9603262534321998E-3</v>
      </c>
      <c r="AOO16" t="e">
        <f>bvarM2</f>
        <v>#VALUE!</v>
      </c>
      <c r="AOP16" t="e">
        <f>cvarM2</f>
        <v>#VALUE!</v>
      </c>
      <c r="AOQ16" t="e">
        <f>mvarM2</f>
        <v>#VALUE!</v>
      </c>
      <c r="AOR16" s="24" t="e">
        <f t="shared" si="462"/>
        <v>#VALUE!</v>
      </c>
      <c r="AOS16" s="24" t="e">
        <f t="shared" si="463"/>
        <v>#VALUE!</v>
      </c>
      <c r="AOT16" s="24" t="e">
        <f t="shared" si="464"/>
        <v>#VALUE!</v>
      </c>
      <c r="AOU16">
        <v>-1.0991335776364001E-2</v>
      </c>
      <c r="AOV16" t="e">
        <f>bvarM2</f>
        <v>#VALUE!</v>
      </c>
      <c r="AOW16" t="e">
        <f>cvarM2</f>
        <v>#VALUE!</v>
      </c>
      <c r="AOX16" t="e">
        <f>mvarM2</f>
        <v>#VALUE!</v>
      </c>
      <c r="AOY16" s="24" t="e">
        <f t="shared" si="465"/>
        <v>#VALUE!</v>
      </c>
      <c r="AOZ16" s="24" t="e">
        <f t="shared" si="466"/>
        <v>#VALUE!</v>
      </c>
      <c r="APA16" s="24" t="e">
        <f t="shared" si="467"/>
        <v>#VALUE!</v>
      </c>
      <c r="APB16">
        <v>-8.2977343906164995E-5</v>
      </c>
      <c r="APC16" t="e">
        <f>bvarM2</f>
        <v>#VALUE!</v>
      </c>
      <c r="APD16" t="e">
        <f>cvarM2</f>
        <v>#VALUE!</v>
      </c>
      <c r="APE16" t="e">
        <f>mvarM2</f>
        <v>#VALUE!</v>
      </c>
      <c r="APF16" s="24" t="e">
        <f t="shared" si="468"/>
        <v>#VALUE!</v>
      </c>
      <c r="APG16" s="24" t="e">
        <f t="shared" si="469"/>
        <v>#VALUE!</v>
      </c>
      <c r="APH16" s="24" t="e">
        <f t="shared" si="470"/>
        <v>#VALUE!</v>
      </c>
      <c r="API16">
        <v>-0.11808224770799</v>
      </c>
      <c r="APJ16" t="e">
        <f>bvarM2</f>
        <v>#VALUE!</v>
      </c>
      <c r="APK16" t="e">
        <f>cvarM2</f>
        <v>#VALUE!</v>
      </c>
      <c r="APL16" t="e">
        <f>mvarM2</f>
        <v>#VALUE!</v>
      </c>
      <c r="APM16" s="24" t="e">
        <f t="shared" si="471"/>
        <v>#VALUE!</v>
      </c>
      <c r="APN16" s="24" t="e">
        <f t="shared" si="472"/>
        <v>#VALUE!</v>
      </c>
      <c r="APO16" s="24" t="e">
        <f t="shared" si="473"/>
        <v>#VALUE!</v>
      </c>
      <c r="APP16">
        <v>-7.7514009001753001E-3</v>
      </c>
      <c r="APQ16" t="e">
        <f>bvarM2</f>
        <v>#VALUE!</v>
      </c>
      <c r="APR16" t="e">
        <f>cvarM2</f>
        <v>#VALUE!</v>
      </c>
      <c r="APS16" t="e">
        <f>mvarM2</f>
        <v>#VALUE!</v>
      </c>
      <c r="APT16" s="24" t="e">
        <f t="shared" si="474"/>
        <v>#VALUE!</v>
      </c>
      <c r="APU16" s="24" t="e">
        <f t="shared" si="475"/>
        <v>#VALUE!</v>
      </c>
      <c r="APV16" s="24" t="e">
        <f t="shared" si="476"/>
        <v>#VALUE!</v>
      </c>
      <c r="APW16">
        <v>-2.1992100567594999E-3</v>
      </c>
      <c r="APX16" t="e">
        <f>bvarM2</f>
        <v>#VALUE!</v>
      </c>
      <c r="APY16" t="e">
        <f>cvarM2</f>
        <v>#VALUE!</v>
      </c>
      <c r="APZ16" t="e">
        <f>mvarM2</f>
        <v>#VALUE!</v>
      </c>
      <c r="AQA16" s="24" t="e">
        <f t="shared" si="477"/>
        <v>#VALUE!</v>
      </c>
      <c r="AQB16" s="24" t="e">
        <f t="shared" si="478"/>
        <v>#VALUE!</v>
      </c>
      <c r="AQC16" s="24" t="e">
        <f t="shared" si="479"/>
        <v>#VALUE!</v>
      </c>
      <c r="AQD16">
        <v>1.7994590073648E-3</v>
      </c>
      <c r="AQE16" t="e">
        <f>bvarM2</f>
        <v>#VALUE!</v>
      </c>
      <c r="AQF16" t="e">
        <f>cvarM2</f>
        <v>#VALUE!</v>
      </c>
      <c r="AQG16" t="e">
        <f>mvarM2</f>
        <v>#VALUE!</v>
      </c>
      <c r="AQH16" s="24" t="e">
        <f t="shared" si="480"/>
        <v>#VALUE!</v>
      </c>
      <c r="AQI16" s="24" t="e">
        <f t="shared" si="481"/>
        <v>#VALUE!</v>
      </c>
      <c r="AQJ16" s="24" t="e">
        <f t="shared" si="482"/>
        <v>#VALUE!</v>
      </c>
      <c r="AQK16">
        <v>-9.9209431247445998E-3</v>
      </c>
      <c r="AQL16" t="e">
        <f>bvarM2</f>
        <v>#VALUE!</v>
      </c>
      <c r="AQM16" t="e">
        <f>cvarM2</f>
        <v>#VALUE!</v>
      </c>
      <c r="AQN16" t="e">
        <f>mvarM2</f>
        <v>#VALUE!</v>
      </c>
      <c r="AQO16" s="24" t="e">
        <f t="shared" si="483"/>
        <v>#VALUE!</v>
      </c>
      <c r="AQP16" s="24" t="e">
        <f t="shared" si="484"/>
        <v>#VALUE!</v>
      </c>
      <c r="AQQ16" s="24" t="e">
        <f t="shared" si="485"/>
        <v>#VALUE!</v>
      </c>
      <c r="AQR16">
        <v>-9.3519147822167996E-5</v>
      </c>
      <c r="AQS16" t="e">
        <f>bvarM2</f>
        <v>#VALUE!</v>
      </c>
      <c r="AQT16" t="e">
        <f>cvarM2</f>
        <v>#VALUE!</v>
      </c>
      <c r="AQU16" t="e">
        <f>mvarM2</f>
        <v>#VALUE!</v>
      </c>
      <c r="AQV16" s="24" t="e">
        <f t="shared" si="486"/>
        <v>#VALUE!</v>
      </c>
      <c r="AQW16" s="24" t="e">
        <f t="shared" si="487"/>
        <v>#VALUE!</v>
      </c>
      <c r="AQX16" s="24" t="e">
        <f t="shared" si="488"/>
        <v>#VALUE!</v>
      </c>
      <c r="AQY16">
        <v>7.2646939048219995E-4</v>
      </c>
      <c r="AQZ16" t="e">
        <f>bvarM2</f>
        <v>#VALUE!</v>
      </c>
      <c r="ARA16" t="e">
        <f>cvarM2</f>
        <v>#VALUE!</v>
      </c>
      <c r="ARB16" t="e">
        <f>mvarM2</f>
        <v>#VALUE!</v>
      </c>
      <c r="ARC16" s="24" t="e">
        <f t="shared" si="489"/>
        <v>#VALUE!</v>
      </c>
      <c r="ARD16" s="24" t="e">
        <f t="shared" si="490"/>
        <v>#VALUE!</v>
      </c>
      <c r="ARE16" s="24" t="e">
        <f t="shared" si="491"/>
        <v>#VALUE!</v>
      </c>
      <c r="ARF16">
        <v>-3.7292968399927E-3</v>
      </c>
      <c r="ARG16" t="e">
        <f>bvarM2</f>
        <v>#VALUE!</v>
      </c>
      <c r="ARH16" t="e">
        <f>cvarM2</f>
        <v>#VALUE!</v>
      </c>
      <c r="ARI16" t="e">
        <f>mvarM2</f>
        <v>#VALUE!</v>
      </c>
      <c r="ARJ16" s="24" t="e">
        <f t="shared" si="492"/>
        <v>#VALUE!</v>
      </c>
      <c r="ARK16" s="24" t="e">
        <f t="shared" si="493"/>
        <v>#VALUE!</v>
      </c>
      <c r="ARL16" s="24" t="e">
        <f t="shared" si="494"/>
        <v>#VALUE!</v>
      </c>
      <c r="ARM16">
        <v>-1.7967385085881E-3</v>
      </c>
      <c r="ARN16" t="e">
        <f>bvarM2</f>
        <v>#VALUE!</v>
      </c>
      <c r="ARO16" t="e">
        <f>cvarM2</f>
        <v>#VALUE!</v>
      </c>
      <c r="ARP16" t="e">
        <f>mvarM2</f>
        <v>#VALUE!</v>
      </c>
      <c r="ARQ16" s="24" t="e">
        <f t="shared" si="495"/>
        <v>#VALUE!</v>
      </c>
      <c r="ARR16" s="24" t="e">
        <f t="shared" si="496"/>
        <v>#VALUE!</v>
      </c>
      <c r="ARS16" s="24" t="e">
        <f t="shared" si="497"/>
        <v>#VALUE!</v>
      </c>
      <c r="ART16">
        <v>3.1842572590859998E-3</v>
      </c>
      <c r="ARU16" t="e">
        <f>bvarM2</f>
        <v>#VALUE!</v>
      </c>
      <c r="ARV16" t="e">
        <f>cvarM2</f>
        <v>#VALUE!</v>
      </c>
      <c r="ARW16" t="e">
        <f>mvarM2</f>
        <v>#VALUE!</v>
      </c>
      <c r="ARX16" s="24" t="e">
        <f t="shared" si="498"/>
        <v>#VALUE!</v>
      </c>
      <c r="ARY16" s="24" t="e">
        <f t="shared" si="499"/>
        <v>#VALUE!</v>
      </c>
      <c r="ARZ16" s="24" t="e">
        <f t="shared" si="500"/>
        <v>#VALUE!</v>
      </c>
      <c r="ASA16">
        <v>-4.7256709287694003E-3</v>
      </c>
      <c r="ASB16" t="e">
        <f>bvarM2</f>
        <v>#VALUE!</v>
      </c>
      <c r="ASC16" t="e">
        <f>cvarM2</f>
        <v>#VALUE!</v>
      </c>
      <c r="ASD16" t="e">
        <f>mvarM2</f>
        <v>#VALUE!</v>
      </c>
      <c r="ASE16" s="24" t="e">
        <f t="shared" si="501"/>
        <v>#VALUE!</v>
      </c>
      <c r="ASF16" s="24" t="e">
        <f t="shared" si="502"/>
        <v>#VALUE!</v>
      </c>
      <c r="ASG16" s="24" t="e">
        <f t="shared" si="503"/>
        <v>#VALUE!</v>
      </c>
      <c r="ASH16">
        <v>-1.1706559699698E-4</v>
      </c>
      <c r="ASI16" t="e">
        <f>bvarM2</f>
        <v>#VALUE!</v>
      </c>
      <c r="ASJ16" t="e">
        <f>cvarM2</f>
        <v>#VALUE!</v>
      </c>
      <c r="ASK16" t="e">
        <f>mvarM2</f>
        <v>#VALUE!</v>
      </c>
      <c r="ASL16" s="24" t="e">
        <f t="shared" si="504"/>
        <v>#VALUE!</v>
      </c>
      <c r="ASM16" s="24" t="e">
        <f t="shared" si="505"/>
        <v>#VALUE!</v>
      </c>
      <c r="ASN16" s="24" t="e">
        <f t="shared" si="506"/>
        <v>#VALUE!</v>
      </c>
      <c r="ASO16">
        <v>1.6032835968496999E-3</v>
      </c>
      <c r="ASP16" t="e">
        <f>bvarM2</f>
        <v>#VALUE!</v>
      </c>
      <c r="ASQ16" t="e">
        <f>cvarM2</f>
        <v>#VALUE!</v>
      </c>
      <c r="ASR16" t="e">
        <f>mvarM2</f>
        <v>#VALUE!</v>
      </c>
      <c r="ASS16" s="24" t="e">
        <f t="shared" si="507"/>
        <v>#VALUE!</v>
      </c>
      <c r="AST16" s="24" t="e">
        <f t="shared" si="508"/>
        <v>#VALUE!</v>
      </c>
      <c r="ASU16" s="24" t="e">
        <f t="shared" si="509"/>
        <v>#VALUE!</v>
      </c>
      <c r="ASV16">
        <v>-4.5215547957671003E-3</v>
      </c>
      <c r="ASW16" t="e">
        <f>bvarM2</f>
        <v>#VALUE!</v>
      </c>
      <c r="ASX16" t="e">
        <f>cvarM2</f>
        <v>#VALUE!</v>
      </c>
      <c r="ASY16" t="e">
        <f>mvarM2</f>
        <v>#VALUE!</v>
      </c>
      <c r="ASZ16" s="24" t="e">
        <f t="shared" si="510"/>
        <v>#VALUE!</v>
      </c>
      <c r="ATA16" s="24" t="e">
        <f t="shared" si="511"/>
        <v>#VALUE!</v>
      </c>
      <c r="ATB16" s="24" t="e">
        <f t="shared" si="512"/>
        <v>#VALUE!</v>
      </c>
      <c r="ATC16">
        <v>-1.6698599888749E-3</v>
      </c>
      <c r="ATD16" t="e">
        <f>bvarM2</f>
        <v>#VALUE!</v>
      </c>
      <c r="ATE16" t="e">
        <f>cvarM2</f>
        <v>#VALUE!</v>
      </c>
      <c r="ATF16" t="e">
        <f>mvarM2</f>
        <v>#VALUE!</v>
      </c>
      <c r="ATG16" s="24" t="e">
        <f t="shared" si="513"/>
        <v>#VALUE!</v>
      </c>
      <c r="ATH16" s="24" t="e">
        <f t="shared" si="514"/>
        <v>#VALUE!</v>
      </c>
      <c r="ATI16" s="24" t="e">
        <f t="shared" si="515"/>
        <v>#VALUE!</v>
      </c>
      <c r="ATJ16">
        <v>-5.7474535666047002E-3</v>
      </c>
      <c r="ATK16" t="e">
        <f>bvarM2</f>
        <v>#VALUE!</v>
      </c>
      <c r="ATL16" t="e">
        <f>cvarM2</f>
        <v>#VALUE!</v>
      </c>
      <c r="ATM16" t="e">
        <f>mvarM2</f>
        <v>#VALUE!</v>
      </c>
      <c r="ATN16" s="24" t="e">
        <f t="shared" si="516"/>
        <v>#VALUE!</v>
      </c>
      <c r="ATO16" s="24" t="e">
        <f t="shared" si="517"/>
        <v>#VALUE!</v>
      </c>
      <c r="ATP16" s="24" t="e">
        <f t="shared" si="518"/>
        <v>#VALUE!</v>
      </c>
      <c r="ATQ16">
        <v>-8.8535514981205998E-3</v>
      </c>
      <c r="ATR16" t="e">
        <f>bvarM2</f>
        <v>#VALUE!</v>
      </c>
      <c r="ATS16" t="e">
        <f>cvarM2</f>
        <v>#VALUE!</v>
      </c>
      <c r="ATT16" t="e">
        <f>mvarM2</f>
        <v>#VALUE!</v>
      </c>
      <c r="ATU16" s="24" t="e">
        <f t="shared" si="519"/>
        <v>#VALUE!</v>
      </c>
      <c r="ATV16" s="24" t="e">
        <f t="shared" si="520"/>
        <v>#VALUE!</v>
      </c>
      <c r="ATW16" s="24" t="e">
        <f t="shared" si="521"/>
        <v>#VALUE!</v>
      </c>
      <c r="ATX16">
        <v>-4.5711108628410998E-5</v>
      </c>
      <c r="ATY16" t="e">
        <f>bvarM2</f>
        <v>#VALUE!</v>
      </c>
      <c r="ATZ16" t="e">
        <f>cvarM2</f>
        <v>#VALUE!</v>
      </c>
      <c r="AUA16" t="e">
        <f>mvarM2</f>
        <v>#VALUE!</v>
      </c>
      <c r="AUB16" s="24" t="e">
        <f t="shared" si="522"/>
        <v>#VALUE!</v>
      </c>
      <c r="AUC16" s="24" t="e">
        <f t="shared" si="523"/>
        <v>#VALUE!</v>
      </c>
      <c r="AUD16" s="24" t="e">
        <f t="shared" si="524"/>
        <v>#VALUE!</v>
      </c>
      <c r="AUE16">
        <v>8.0608579660622999E-4</v>
      </c>
      <c r="AUF16" t="e">
        <f>bvarM2</f>
        <v>#VALUE!</v>
      </c>
      <c r="AUG16" t="e">
        <f>cvarM2</f>
        <v>#VALUE!</v>
      </c>
      <c r="AUH16" t="e">
        <f>mvarM2</f>
        <v>#VALUE!</v>
      </c>
      <c r="AUI16" s="24" t="e">
        <f t="shared" si="525"/>
        <v>#VALUE!</v>
      </c>
      <c r="AUJ16" s="24" t="e">
        <f t="shared" si="526"/>
        <v>#VALUE!</v>
      </c>
      <c r="AUK16" s="24" t="e">
        <f t="shared" si="527"/>
        <v>#VALUE!</v>
      </c>
      <c r="AUL16">
        <v>-6.2363490317306003E-3</v>
      </c>
      <c r="AUM16" t="e">
        <f>bvarM2</f>
        <v>#VALUE!</v>
      </c>
      <c r="AUN16" t="e">
        <f>cvarM2</f>
        <v>#VALUE!</v>
      </c>
      <c r="AUO16" t="e">
        <f>mvarM2</f>
        <v>#VALUE!</v>
      </c>
      <c r="AUP16" s="24" t="e">
        <f t="shared" si="528"/>
        <v>#VALUE!</v>
      </c>
      <c r="AUQ16" s="24" t="e">
        <f t="shared" si="529"/>
        <v>#VALUE!</v>
      </c>
      <c r="AUR16" s="24" t="e">
        <f t="shared" si="530"/>
        <v>#VALUE!</v>
      </c>
      <c r="AUS16">
        <v>-1.7214166790348001E-3</v>
      </c>
      <c r="AUT16" t="e">
        <f>bvarM2</f>
        <v>#VALUE!</v>
      </c>
      <c r="AUU16" t="e">
        <f>cvarM2</f>
        <v>#VALUE!</v>
      </c>
      <c r="AUV16" t="e">
        <f>mvarM2</f>
        <v>#VALUE!</v>
      </c>
      <c r="AUW16" s="24" t="e">
        <f t="shared" si="531"/>
        <v>#VALUE!</v>
      </c>
      <c r="AUX16" s="24" t="e">
        <f t="shared" si="532"/>
        <v>#VALUE!</v>
      </c>
      <c r="AUY16" s="24" t="e">
        <f t="shared" si="533"/>
        <v>#VALUE!</v>
      </c>
      <c r="AUZ16">
        <v>-1.8357240346363001E-2</v>
      </c>
      <c r="AVA16" t="e">
        <f>bvarM2</f>
        <v>#VALUE!</v>
      </c>
      <c r="AVB16" t="e">
        <f>cvarM2</f>
        <v>#VALUE!</v>
      </c>
      <c r="AVC16" t="e">
        <f>mvarM2</f>
        <v>#VALUE!</v>
      </c>
      <c r="AVD16" s="24" t="e">
        <f t="shared" si="534"/>
        <v>#VALUE!</v>
      </c>
      <c r="AVE16" s="24" t="e">
        <f t="shared" si="535"/>
        <v>#VALUE!</v>
      </c>
      <c r="AVF16" s="24" t="e">
        <f t="shared" si="536"/>
        <v>#VALUE!</v>
      </c>
      <c r="AVG16">
        <v>-8.2005158481187005E-3</v>
      </c>
      <c r="AVH16" t="e">
        <f>bvarM2</f>
        <v>#VALUE!</v>
      </c>
      <c r="AVI16" t="e">
        <f>cvarM2</f>
        <v>#VALUE!</v>
      </c>
      <c r="AVJ16" t="e">
        <f>mvarM2</f>
        <v>#VALUE!</v>
      </c>
      <c r="AVK16" s="24" t="e">
        <f t="shared" si="537"/>
        <v>#VALUE!</v>
      </c>
      <c r="AVL16" s="24" t="e">
        <f t="shared" si="538"/>
        <v>#VALUE!</v>
      </c>
      <c r="AVM16" s="24" t="e">
        <f t="shared" si="539"/>
        <v>#VALUE!</v>
      </c>
      <c r="AVN16">
        <v>-2.9313090540368001E-5</v>
      </c>
      <c r="AVO16" t="e">
        <f>bvarM2</f>
        <v>#VALUE!</v>
      </c>
      <c r="AVP16" t="e">
        <f>cvarM2</f>
        <v>#VALUE!</v>
      </c>
      <c r="AVQ16" t="e">
        <f>mvarM2</f>
        <v>#VALUE!</v>
      </c>
      <c r="AVR16" s="24" t="e">
        <f t="shared" si="540"/>
        <v>#VALUE!</v>
      </c>
      <c r="AVS16" s="24" t="e">
        <f t="shared" si="541"/>
        <v>#VALUE!</v>
      </c>
      <c r="AVT16" s="24" t="e">
        <f t="shared" si="542"/>
        <v>#VALUE!</v>
      </c>
      <c r="AVU16">
        <v>-3.8664889257321998E-2</v>
      </c>
      <c r="AVV16" t="e">
        <f>bvarM2</f>
        <v>#VALUE!</v>
      </c>
      <c r="AVW16" t="e">
        <f>cvarM2</f>
        <v>#VALUE!</v>
      </c>
      <c r="AVX16" t="e">
        <f>mvarM2</f>
        <v>#VALUE!</v>
      </c>
      <c r="AVY16" s="24" t="e">
        <f t="shared" si="543"/>
        <v>#VALUE!</v>
      </c>
      <c r="AVZ16" s="24" t="e">
        <f t="shared" si="544"/>
        <v>#VALUE!</v>
      </c>
      <c r="AWA16" s="24" t="e">
        <f t="shared" si="545"/>
        <v>#VALUE!</v>
      </c>
      <c r="AWB16">
        <v>3.4905953037689001E-4</v>
      </c>
      <c r="AWC16" t="e">
        <f>bvarM2</f>
        <v>#VALUE!</v>
      </c>
      <c r="AWD16" t="e">
        <f>cvarM2</f>
        <v>#VALUE!</v>
      </c>
      <c r="AWE16" t="e">
        <f>mvarM2</f>
        <v>#VALUE!</v>
      </c>
      <c r="AWF16" s="24" t="e">
        <f t="shared" si="546"/>
        <v>#VALUE!</v>
      </c>
      <c r="AWG16" s="24" t="e">
        <f t="shared" si="547"/>
        <v>#VALUE!</v>
      </c>
      <c r="AWH16" s="24" t="e">
        <f t="shared" si="548"/>
        <v>#VALUE!</v>
      </c>
      <c r="AWI16">
        <v>-2.3650420620947E-3</v>
      </c>
      <c r="AWJ16" t="e">
        <f>bvarM2</f>
        <v>#VALUE!</v>
      </c>
      <c r="AWK16" t="e">
        <f>cvarM2</f>
        <v>#VALUE!</v>
      </c>
      <c r="AWL16" t="e">
        <f>mvarM2</f>
        <v>#VALUE!</v>
      </c>
      <c r="AWM16" s="24" t="e">
        <f t="shared" si="549"/>
        <v>#VALUE!</v>
      </c>
      <c r="AWN16" s="24" t="e">
        <f t="shared" si="550"/>
        <v>#VALUE!</v>
      </c>
      <c r="AWO16" s="24" t="e">
        <f t="shared" si="551"/>
        <v>#VALUE!</v>
      </c>
      <c r="AWP16">
        <v>-1.3100580818454E-2</v>
      </c>
      <c r="AWQ16" t="e">
        <f>bvarM2</f>
        <v>#VALUE!</v>
      </c>
      <c r="AWR16" t="e">
        <f>cvarM2</f>
        <v>#VALUE!</v>
      </c>
      <c r="AWS16" t="e">
        <f>mvarM2</f>
        <v>#VALUE!</v>
      </c>
      <c r="AWT16" s="24" t="e">
        <f t="shared" si="552"/>
        <v>#VALUE!</v>
      </c>
      <c r="AWU16" s="24" t="e">
        <f t="shared" si="553"/>
        <v>#VALUE!</v>
      </c>
      <c r="AWV16" s="24" t="e">
        <f t="shared" si="554"/>
        <v>#VALUE!</v>
      </c>
      <c r="AWW16">
        <v>5.1782407383680002E-4</v>
      </c>
      <c r="AWX16" t="e">
        <f>bvarM2</f>
        <v>#VALUE!</v>
      </c>
      <c r="AWY16" t="e">
        <f>cvarM2</f>
        <v>#VALUE!</v>
      </c>
      <c r="AWZ16" t="e">
        <f>mvarM2</f>
        <v>#VALUE!</v>
      </c>
      <c r="AXA16" s="24" t="e">
        <f t="shared" si="555"/>
        <v>#VALUE!</v>
      </c>
      <c r="AXB16" s="24" t="e">
        <f t="shared" si="556"/>
        <v>#VALUE!</v>
      </c>
      <c r="AXC16" s="24" t="e">
        <f t="shared" si="557"/>
        <v>#VALUE!</v>
      </c>
      <c r="AXD16">
        <v>-1.4255562251220999E-3</v>
      </c>
      <c r="AXE16" t="e">
        <f>bvarM2</f>
        <v>#VALUE!</v>
      </c>
      <c r="AXF16" t="e">
        <f>cvarM2</f>
        <v>#VALUE!</v>
      </c>
      <c r="AXG16" t="e">
        <f>mvarM2</f>
        <v>#VALUE!</v>
      </c>
      <c r="AXH16" s="24" t="e">
        <f t="shared" si="558"/>
        <v>#VALUE!</v>
      </c>
      <c r="AXI16" s="24" t="e">
        <f t="shared" si="559"/>
        <v>#VALUE!</v>
      </c>
      <c r="AXJ16" s="24" t="e">
        <f t="shared" si="560"/>
        <v>#VALUE!</v>
      </c>
      <c r="AXK16">
        <v>-6.9270250597917998E-2</v>
      </c>
      <c r="AXL16" t="e">
        <f>bvarM2</f>
        <v>#VALUE!</v>
      </c>
      <c r="AXM16" t="e">
        <f>cvarM2</f>
        <v>#VALUE!</v>
      </c>
      <c r="AXN16" t="e">
        <f>mvarM2</f>
        <v>#VALUE!</v>
      </c>
      <c r="AXO16" s="24" t="e">
        <f t="shared" si="561"/>
        <v>#VALUE!</v>
      </c>
      <c r="AXP16" s="24" t="e">
        <f t="shared" si="562"/>
        <v>#VALUE!</v>
      </c>
      <c r="AXQ16" s="24" t="e">
        <f t="shared" si="563"/>
        <v>#VALUE!</v>
      </c>
      <c r="AXR16">
        <v>6.7538785123212001E-4</v>
      </c>
      <c r="AXS16" t="e">
        <f>bvarM2</f>
        <v>#VALUE!</v>
      </c>
      <c r="AXT16" t="e">
        <f>cvarM2</f>
        <v>#VALUE!</v>
      </c>
      <c r="AXU16" t="e">
        <f>mvarM2</f>
        <v>#VALUE!</v>
      </c>
      <c r="AXV16" s="24" t="e">
        <f t="shared" si="564"/>
        <v>#VALUE!</v>
      </c>
      <c r="AXW16" s="24" t="e">
        <f t="shared" si="565"/>
        <v>#VALUE!</v>
      </c>
      <c r="AXX16" s="24" t="e">
        <f t="shared" si="566"/>
        <v>#VALUE!</v>
      </c>
      <c r="AXY16">
        <v>-1.43455341087E-3</v>
      </c>
      <c r="AXZ16" t="e">
        <f>bvarM2</f>
        <v>#VALUE!</v>
      </c>
      <c r="AYA16" t="e">
        <f>cvarM2</f>
        <v>#VALUE!</v>
      </c>
      <c r="AYB16" t="e">
        <f>mvarM2</f>
        <v>#VALUE!</v>
      </c>
      <c r="AYC16" s="24" t="e">
        <f t="shared" si="567"/>
        <v>#VALUE!</v>
      </c>
      <c r="AYD16" s="24" t="e">
        <f t="shared" si="568"/>
        <v>#VALUE!</v>
      </c>
      <c r="AYE16" s="24" t="e">
        <f t="shared" si="569"/>
        <v>#VALUE!</v>
      </c>
      <c r="AYF16">
        <v>1.6968062238355E-3</v>
      </c>
      <c r="AYG16" t="e">
        <f>bvarM2</f>
        <v>#VALUE!</v>
      </c>
      <c r="AYH16" t="e">
        <f>cvarM2</f>
        <v>#VALUE!</v>
      </c>
      <c r="AYI16" t="e">
        <f>mvarM2</f>
        <v>#VALUE!</v>
      </c>
      <c r="AYJ16" s="24" t="e">
        <f t="shared" si="570"/>
        <v>#VALUE!</v>
      </c>
      <c r="AYK16" s="24" t="e">
        <f t="shared" si="571"/>
        <v>#VALUE!</v>
      </c>
      <c r="AYL16" s="24" t="e">
        <f t="shared" si="572"/>
        <v>#VALUE!</v>
      </c>
      <c r="AYM16">
        <v>-1.1882663442901E-3</v>
      </c>
      <c r="AYN16" t="e">
        <f>bvarM2</f>
        <v>#VALUE!</v>
      </c>
      <c r="AYO16" t="e">
        <f>cvarM2</f>
        <v>#VALUE!</v>
      </c>
      <c r="AYP16" t="e">
        <f>mvarM2</f>
        <v>#VALUE!</v>
      </c>
      <c r="AYQ16" s="24" t="e">
        <f t="shared" si="573"/>
        <v>#VALUE!</v>
      </c>
      <c r="AYR16" s="24" t="e">
        <f t="shared" si="574"/>
        <v>#VALUE!</v>
      </c>
      <c r="AYS16" s="24" t="e">
        <f t="shared" si="575"/>
        <v>#VALUE!</v>
      </c>
      <c r="AYT16">
        <v>-7.3601196439659002E-5</v>
      </c>
      <c r="AYU16" t="e">
        <f>bvarM2</f>
        <v>#VALUE!</v>
      </c>
      <c r="AYV16" t="e">
        <f>cvarM2</f>
        <v>#VALUE!</v>
      </c>
      <c r="AYW16" t="e">
        <f>mvarM2</f>
        <v>#VALUE!</v>
      </c>
      <c r="AYX16" s="24" t="e">
        <f t="shared" si="576"/>
        <v>#VALUE!</v>
      </c>
      <c r="AYY16" s="24" t="e">
        <f t="shared" si="577"/>
        <v>#VALUE!</v>
      </c>
      <c r="AYZ16" s="24" t="e">
        <f t="shared" si="578"/>
        <v>#VALUE!</v>
      </c>
      <c r="AZA16">
        <v>-9.2107287565078994E-2</v>
      </c>
      <c r="AZB16" t="e">
        <f>bvarM2</f>
        <v>#VALUE!</v>
      </c>
      <c r="AZC16" t="e">
        <f>cvarM2</f>
        <v>#VALUE!</v>
      </c>
      <c r="AZD16" t="e">
        <f>mvarM2</f>
        <v>#VALUE!</v>
      </c>
      <c r="AZE16" s="24" t="e">
        <f t="shared" si="579"/>
        <v>#VALUE!</v>
      </c>
      <c r="AZF16" s="24" t="e">
        <f t="shared" si="580"/>
        <v>#VALUE!</v>
      </c>
      <c r="AZG16" s="24" t="e">
        <f t="shared" si="581"/>
        <v>#VALUE!</v>
      </c>
      <c r="AZH16">
        <v>1.5888844270794001E-3</v>
      </c>
      <c r="AZI16" t="e">
        <f>bvarM2</f>
        <v>#VALUE!</v>
      </c>
      <c r="AZJ16" t="e">
        <f>cvarM2</f>
        <v>#VALUE!</v>
      </c>
      <c r="AZK16" t="e">
        <f>mvarM2</f>
        <v>#VALUE!</v>
      </c>
      <c r="AZL16" s="24" t="e">
        <f t="shared" si="582"/>
        <v>#VALUE!</v>
      </c>
      <c r="AZM16" s="24" t="e">
        <f t="shared" si="583"/>
        <v>#VALUE!</v>
      </c>
      <c r="AZN16" s="24" t="e">
        <f t="shared" si="584"/>
        <v>#VALUE!</v>
      </c>
      <c r="AZO16">
        <v>-2.0803252167294999E-3</v>
      </c>
      <c r="AZP16" t="e">
        <f>bvarM2</f>
        <v>#VALUE!</v>
      </c>
      <c r="AZQ16" t="e">
        <f>cvarM2</f>
        <v>#VALUE!</v>
      </c>
      <c r="AZR16" t="e">
        <f>mvarM2</f>
        <v>#VALUE!</v>
      </c>
      <c r="AZS16" s="24" t="e">
        <f t="shared" si="585"/>
        <v>#VALUE!</v>
      </c>
      <c r="AZT16" s="24" t="e">
        <f t="shared" si="586"/>
        <v>#VALUE!</v>
      </c>
      <c r="AZU16" s="24" t="e">
        <f t="shared" si="587"/>
        <v>#VALUE!</v>
      </c>
      <c r="AZV16">
        <v>-2.1982263767810001E-2</v>
      </c>
      <c r="AZW16" t="e">
        <f>bvarM2</f>
        <v>#VALUE!</v>
      </c>
      <c r="AZX16" t="e">
        <f>cvarM2</f>
        <v>#VALUE!</v>
      </c>
      <c r="AZY16" t="e">
        <f>mvarM2</f>
        <v>#VALUE!</v>
      </c>
      <c r="AZZ16" s="24" t="e">
        <f t="shared" si="588"/>
        <v>#VALUE!</v>
      </c>
      <c r="BAA16" s="24" t="e">
        <f t="shared" si="589"/>
        <v>#VALUE!</v>
      </c>
      <c r="BAB16" s="24" t="e">
        <f t="shared" si="590"/>
        <v>#VALUE!</v>
      </c>
      <c r="BAC16">
        <v>4.8839181465065999E-4</v>
      </c>
      <c r="BAD16" t="e">
        <f>bvarM2</f>
        <v>#VALUE!</v>
      </c>
      <c r="BAE16" t="e">
        <f>cvarM2</f>
        <v>#VALUE!</v>
      </c>
      <c r="BAF16" t="e">
        <f>mvarM2</f>
        <v>#VALUE!</v>
      </c>
      <c r="BAG16" s="24" t="e">
        <f t="shared" si="591"/>
        <v>#VALUE!</v>
      </c>
      <c r="BAH16" s="24" t="e">
        <f t="shared" si="592"/>
        <v>#VALUE!</v>
      </c>
      <c r="BAI16" s="24" t="e">
        <f t="shared" si="593"/>
        <v>#VALUE!</v>
      </c>
      <c r="BAJ16">
        <v>-1.3365305321734E-3</v>
      </c>
      <c r="BAK16" t="e">
        <f>bvarM2</f>
        <v>#VALUE!</v>
      </c>
      <c r="BAL16" t="e">
        <f>cvarM2</f>
        <v>#VALUE!</v>
      </c>
      <c r="BAM16" t="e">
        <f>mvarM2</f>
        <v>#VALUE!</v>
      </c>
      <c r="BAN16" s="24" t="e">
        <f t="shared" si="594"/>
        <v>#VALUE!</v>
      </c>
      <c r="BAO16" s="24" t="e">
        <f t="shared" si="595"/>
        <v>#VALUE!</v>
      </c>
      <c r="BAP16" s="24" t="e">
        <f t="shared" si="596"/>
        <v>#VALUE!</v>
      </c>
      <c r="BAQ16">
        <v>3.0812208139755002E-4</v>
      </c>
      <c r="BAR16" t="e">
        <f>bvarM2</f>
        <v>#VALUE!</v>
      </c>
      <c r="BAS16" t="e">
        <f>cvarM2</f>
        <v>#VALUE!</v>
      </c>
      <c r="BAT16" t="e">
        <f>mvarM2</f>
        <v>#VALUE!</v>
      </c>
      <c r="BAU16" s="24" t="e">
        <f t="shared" si="597"/>
        <v>#VALUE!</v>
      </c>
      <c r="BAV16" s="24" t="e">
        <f t="shared" si="598"/>
        <v>#VALUE!</v>
      </c>
      <c r="BAW16" s="24" t="e">
        <f t="shared" si="599"/>
        <v>#VALUE!</v>
      </c>
      <c r="BAX16">
        <v>8.3689149705517998E-4</v>
      </c>
      <c r="BAY16" t="e">
        <f>bvarM2</f>
        <v>#VALUE!</v>
      </c>
      <c r="BAZ16" t="e">
        <f>cvarM2</f>
        <v>#VALUE!</v>
      </c>
      <c r="BBA16" t="e">
        <f>mvarM2</f>
        <v>#VALUE!</v>
      </c>
      <c r="BBB16" s="24" t="e">
        <f t="shared" si="600"/>
        <v>#VALUE!</v>
      </c>
      <c r="BBC16" s="24" t="e">
        <f t="shared" si="601"/>
        <v>#VALUE!</v>
      </c>
      <c r="BBD16" s="24" t="e">
        <f t="shared" si="602"/>
        <v>#VALUE!</v>
      </c>
      <c r="BBE16">
        <v>-1.7050702950488E-3</v>
      </c>
      <c r="BBF16" t="e">
        <f>bvarM2</f>
        <v>#VALUE!</v>
      </c>
      <c r="BBG16" t="e">
        <f>cvarM2</f>
        <v>#VALUE!</v>
      </c>
      <c r="BBH16" t="e">
        <f>mvarM2</f>
        <v>#VALUE!</v>
      </c>
      <c r="BBI16" s="24" t="e">
        <f t="shared" si="603"/>
        <v>#VALUE!</v>
      </c>
      <c r="BBJ16" s="24" t="e">
        <f t="shared" si="604"/>
        <v>#VALUE!</v>
      </c>
      <c r="BBK16" s="24" t="e">
        <f t="shared" si="605"/>
        <v>#VALUE!</v>
      </c>
      <c r="BBL16">
        <v>1.7257458254572001E-3</v>
      </c>
      <c r="BBM16" t="e">
        <f>bvarM2</f>
        <v>#VALUE!</v>
      </c>
      <c r="BBN16" t="e">
        <f>cvarM2</f>
        <v>#VALUE!</v>
      </c>
      <c r="BBO16" t="e">
        <f>mvarM2</f>
        <v>#VALUE!</v>
      </c>
      <c r="BBP16" s="24" t="e">
        <f t="shared" si="606"/>
        <v>#VALUE!</v>
      </c>
      <c r="BBQ16" s="24" t="e">
        <f t="shared" si="607"/>
        <v>#VALUE!</v>
      </c>
      <c r="BBR16" s="24" t="e">
        <f t="shared" si="608"/>
        <v>#VALUE!</v>
      </c>
      <c r="BBS16">
        <v>4.9118721038557997E-4</v>
      </c>
      <c r="BBT16" t="e">
        <f>bvarM2</f>
        <v>#VALUE!</v>
      </c>
      <c r="BBU16" t="e">
        <f>cvarM2</f>
        <v>#VALUE!</v>
      </c>
      <c r="BBV16" t="e">
        <f>mvarM2</f>
        <v>#VALUE!</v>
      </c>
      <c r="BBW16" s="24" t="e">
        <f t="shared" si="609"/>
        <v>#VALUE!</v>
      </c>
      <c r="BBX16" s="24" t="e">
        <f t="shared" si="610"/>
        <v>#VALUE!</v>
      </c>
      <c r="BBY16" s="24" t="e">
        <f t="shared" si="611"/>
        <v>#VALUE!</v>
      </c>
      <c r="BBZ16">
        <v>-1.1850214777293E-3</v>
      </c>
      <c r="BCA16" t="e">
        <f>bvarM2</f>
        <v>#VALUE!</v>
      </c>
      <c r="BCB16" t="e">
        <f>cvarM2</f>
        <v>#VALUE!</v>
      </c>
      <c r="BCC16" t="e">
        <f>mvarM2</f>
        <v>#VALUE!</v>
      </c>
      <c r="BCD16" s="24" t="e">
        <f t="shared" si="612"/>
        <v>#VALUE!</v>
      </c>
      <c r="BCE16" s="24" t="e">
        <f t="shared" si="613"/>
        <v>#VALUE!</v>
      </c>
      <c r="BCF16" s="24" t="e">
        <f t="shared" si="614"/>
        <v>#VALUE!</v>
      </c>
      <c r="BCG16">
        <v>1.9154297099193999E-3</v>
      </c>
      <c r="BCH16" t="e">
        <f>bvarM2</f>
        <v>#VALUE!</v>
      </c>
      <c r="BCI16" t="e">
        <f>cvarM2</f>
        <v>#VALUE!</v>
      </c>
      <c r="BCJ16" t="e">
        <f>mvarM2</f>
        <v>#VALUE!</v>
      </c>
      <c r="BCK16" s="24" t="e">
        <f t="shared" si="615"/>
        <v>#VALUE!</v>
      </c>
      <c r="BCL16" s="24" t="e">
        <f t="shared" si="616"/>
        <v>#VALUE!</v>
      </c>
      <c r="BCM16" s="24" t="e">
        <f t="shared" si="617"/>
        <v>#VALUE!</v>
      </c>
      <c r="BCN16">
        <v>5.5403206770830997E-4</v>
      </c>
      <c r="BCO16" t="e">
        <f>bvarM2</f>
        <v>#VALUE!</v>
      </c>
      <c r="BCP16" t="e">
        <f>cvarM2</f>
        <v>#VALUE!</v>
      </c>
      <c r="BCQ16" t="e">
        <f>mvarM2</f>
        <v>#VALUE!</v>
      </c>
      <c r="BCR16" s="24" t="e">
        <f t="shared" si="618"/>
        <v>#VALUE!</v>
      </c>
      <c r="BCS16" s="24" t="e">
        <f t="shared" si="619"/>
        <v>#VALUE!</v>
      </c>
      <c r="BCT16" s="24" t="e">
        <f t="shared" si="620"/>
        <v>#VALUE!</v>
      </c>
      <c r="BCU16">
        <v>-1.5948018435868001E-3</v>
      </c>
      <c r="BCV16" t="e">
        <f>bvarM2</f>
        <v>#VALUE!</v>
      </c>
      <c r="BCW16" t="e">
        <f>cvarM2</f>
        <v>#VALUE!</v>
      </c>
      <c r="BCX16" t="e">
        <f>mvarM2</f>
        <v>#VALUE!</v>
      </c>
      <c r="BCY16" s="24" t="e">
        <f t="shared" si="621"/>
        <v>#VALUE!</v>
      </c>
      <c r="BCZ16" s="24" t="e">
        <f t="shared" si="622"/>
        <v>#VALUE!</v>
      </c>
      <c r="BDA16" s="24" t="e">
        <f t="shared" si="623"/>
        <v>#VALUE!</v>
      </c>
      <c r="BDB16">
        <v>3.0863997577573999E-3</v>
      </c>
      <c r="BDC16" t="e">
        <f>bvarM2</f>
        <v>#VALUE!</v>
      </c>
      <c r="BDD16" t="e">
        <f>cvarM2</f>
        <v>#VALUE!</v>
      </c>
      <c r="BDE16" t="e">
        <f>mvarM2</f>
        <v>#VALUE!</v>
      </c>
      <c r="BDF16" s="24" t="e">
        <f t="shared" si="624"/>
        <v>#VALUE!</v>
      </c>
      <c r="BDG16" s="24" t="e">
        <f t="shared" si="625"/>
        <v>#VALUE!</v>
      </c>
      <c r="BDH16" s="24" t="e">
        <f t="shared" si="626"/>
        <v>#VALUE!</v>
      </c>
      <c r="BDI16">
        <v>3.2347902070767001E-4</v>
      </c>
      <c r="BDJ16" t="e">
        <f>bvarM2</f>
        <v>#VALUE!</v>
      </c>
      <c r="BDK16" t="e">
        <f>cvarM2</f>
        <v>#VALUE!</v>
      </c>
      <c r="BDL16" t="e">
        <f>mvarM2</f>
        <v>#VALUE!</v>
      </c>
      <c r="BDM16" s="24" t="e">
        <f t="shared" si="627"/>
        <v>#VALUE!</v>
      </c>
      <c r="BDN16" s="24" t="e">
        <f t="shared" si="628"/>
        <v>#VALUE!</v>
      </c>
      <c r="BDO16" s="24" t="e">
        <f t="shared" si="629"/>
        <v>#VALUE!</v>
      </c>
      <c r="BDP16">
        <v>-2.2422934297469999E-4</v>
      </c>
      <c r="BDQ16" t="e">
        <f>bvarM2</f>
        <v>#VALUE!</v>
      </c>
      <c r="BDR16" t="e">
        <f>cvarM2</f>
        <v>#VALUE!</v>
      </c>
      <c r="BDS16" t="e">
        <f>mvarM2</f>
        <v>#VALUE!</v>
      </c>
      <c r="BDT16" s="24" t="e">
        <f t="shared" si="630"/>
        <v>#VALUE!</v>
      </c>
      <c r="BDU16" s="24" t="e">
        <f t="shared" si="631"/>
        <v>#VALUE!</v>
      </c>
      <c r="BDV16" s="24" t="e">
        <f t="shared" si="632"/>
        <v>#VALUE!</v>
      </c>
      <c r="BDW16">
        <v>7.4124505848209999E-4</v>
      </c>
      <c r="BDX16" t="e">
        <f>bvarM2</f>
        <v>#VALUE!</v>
      </c>
      <c r="BDY16" t="e">
        <f>cvarM2</f>
        <v>#VALUE!</v>
      </c>
      <c r="BDZ16" t="e">
        <f>mvarM2</f>
        <v>#VALUE!</v>
      </c>
      <c r="BEA16" s="24" t="e">
        <f t="shared" si="633"/>
        <v>#VALUE!</v>
      </c>
      <c r="BEB16" s="24" t="e">
        <f t="shared" si="634"/>
        <v>#VALUE!</v>
      </c>
      <c r="BEC16" s="24" t="e">
        <f t="shared" si="635"/>
        <v>#VALUE!</v>
      </c>
      <c r="BED16">
        <v>7.1370287441449999E-4</v>
      </c>
      <c r="BEE16" t="e">
        <f>bvarM2</f>
        <v>#VALUE!</v>
      </c>
      <c r="BEF16" t="e">
        <f>cvarM2</f>
        <v>#VALUE!</v>
      </c>
      <c r="BEG16" t="e">
        <f>mvarM2</f>
        <v>#VALUE!</v>
      </c>
      <c r="BEH16" s="24" t="e">
        <f t="shared" si="636"/>
        <v>#VALUE!</v>
      </c>
      <c r="BEI16" s="24" t="e">
        <f t="shared" si="637"/>
        <v>#VALUE!</v>
      </c>
      <c r="BEJ16" s="24" t="e">
        <f t="shared" si="638"/>
        <v>#VALUE!</v>
      </c>
      <c r="BEK16">
        <v>-1.680004687427E-3</v>
      </c>
      <c r="BEL16" t="e">
        <f>bvarM2</f>
        <v>#VALUE!</v>
      </c>
      <c r="BEM16" t="e">
        <f>cvarM2</f>
        <v>#VALUE!</v>
      </c>
      <c r="BEN16" t="e">
        <f>mvarM2</f>
        <v>#VALUE!</v>
      </c>
      <c r="BEO16" s="24" t="e">
        <f t="shared" si="639"/>
        <v>#VALUE!</v>
      </c>
      <c r="BEP16" s="24" t="e">
        <f t="shared" si="640"/>
        <v>#VALUE!</v>
      </c>
      <c r="BEQ16" s="24" t="e">
        <f t="shared" si="641"/>
        <v>#VALUE!</v>
      </c>
      <c r="BER16">
        <v>-6.4795709597560997E-3</v>
      </c>
      <c r="BES16" t="e">
        <f>bvarM2</f>
        <v>#VALUE!</v>
      </c>
      <c r="BET16" t="e">
        <f>cvarM2</f>
        <v>#VALUE!</v>
      </c>
      <c r="BEU16" t="e">
        <f>mvarM2</f>
        <v>#VALUE!</v>
      </c>
      <c r="BEV16" s="24" t="e">
        <f t="shared" si="642"/>
        <v>#VALUE!</v>
      </c>
      <c r="BEW16" s="24" t="e">
        <f t="shared" si="643"/>
        <v>#VALUE!</v>
      </c>
      <c r="BEX16" s="24" t="e">
        <f t="shared" si="644"/>
        <v>#VALUE!</v>
      </c>
      <c r="BEY16">
        <v>-9.0849608760144003E-5</v>
      </c>
      <c r="BEZ16" t="e">
        <f>bvarM2</f>
        <v>#VALUE!</v>
      </c>
      <c r="BFA16" t="e">
        <f>cvarM2</f>
        <v>#VALUE!</v>
      </c>
      <c r="BFB16" t="e">
        <f>mvarM2</f>
        <v>#VALUE!</v>
      </c>
      <c r="BFC16" s="24" t="e">
        <f t="shared" si="645"/>
        <v>#VALUE!</v>
      </c>
      <c r="BFD16" s="24" t="e">
        <f t="shared" si="646"/>
        <v>#VALUE!</v>
      </c>
      <c r="BFE16" s="24" t="e">
        <f t="shared" si="647"/>
        <v>#VALUE!</v>
      </c>
      <c r="BFF16">
        <v>-3.8021920647584001E-4</v>
      </c>
      <c r="BFG16" t="e">
        <f>bvarM2</f>
        <v>#VALUE!</v>
      </c>
      <c r="BFH16" t="e">
        <f>cvarM2</f>
        <v>#VALUE!</v>
      </c>
      <c r="BFI16" t="e">
        <f>mvarM2</f>
        <v>#VALUE!</v>
      </c>
      <c r="BFJ16" s="24" t="e">
        <f t="shared" si="648"/>
        <v>#VALUE!</v>
      </c>
      <c r="BFK16" s="24" t="e">
        <f t="shared" si="649"/>
        <v>#VALUE!</v>
      </c>
      <c r="BFL16" s="24" t="e">
        <f t="shared" si="650"/>
        <v>#VALUE!</v>
      </c>
      <c r="BFM16">
        <v>-5.7266604300228001E-3</v>
      </c>
      <c r="BFN16" t="e">
        <f>bvarM2</f>
        <v>#VALUE!</v>
      </c>
      <c r="BFO16" t="e">
        <f>cvarM2</f>
        <v>#VALUE!</v>
      </c>
      <c r="BFP16" t="e">
        <f>mvarM2</f>
        <v>#VALUE!</v>
      </c>
      <c r="BFQ16" s="24" t="e">
        <f t="shared" si="651"/>
        <v>#VALUE!</v>
      </c>
      <c r="BFR16" s="24" t="e">
        <f t="shared" si="652"/>
        <v>#VALUE!</v>
      </c>
      <c r="BFS16" s="24" t="e">
        <f t="shared" si="653"/>
        <v>#VALUE!</v>
      </c>
      <c r="BFT16">
        <v>-1.175267344963E-2</v>
      </c>
      <c r="BFU16" t="e">
        <f>bvarM2</f>
        <v>#VALUE!</v>
      </c>
      <c r="BFV16" t="e">
        <f>cvarM2</f>
        <v>#VALUE!</v>
      </c>
      <c r="BFW16" t="e">
        <f>mvarM2</f>
        <v>#VALUE!</v>
      </c>
      <c r="BFX16" s="24" t="e">
        <f t="shared" si="654"/>
        <v>#VALUE!</v>
      </c>
      <c r="BFY16" s="24" t="e">
        <f t="shared" si="655"/>
        <v>#VALUE!</v>
      </c>
      <c r="BFZ16" s="24" t="e">
        <f t="shared" si="656"/>
        <v>#VALUE!</v>
      </c>
      <c r="BGA16">
        <v>-1.1192321750701999E-6</v>
      </c>
      <c r="BGB16" t="e">
        <f>bvarM4</f>
        <v>#VALUE!</v>
      </c>
      <c r="BGC16" t="e">
        <f>cvarM4</f>
        <v>#VALUE!</v>
      </c>
      <c r="BGD16" t="e">
        <f>mvarM4</f>
        <v>#VALUE!</v>
      </c>
      <c r="BGE16" s="24" t="e">
        <f t="shared" si="657"/>
        <v>#VALUE!</v>
      </c>
      <c r="BGF16" s="24" t="e">
        <f t="shared" si="658"/>
        <v>#VALUE!</v>
      </c>
      <c r="BGG16" s="24" t="e">
        <f t="shared" si="659"/>
        <v>#VALUE!</v>
      </c>
      <c r="BGH16">
        <v>-3.3717887714972E-3</v>
      </c>
      <c r="BGI16" t="e">
        <f>bvarM2</f>
        <v>#VALUE!</v>
      </c>
      <c r="BGJ16" t="e">
        <f>cvarM2</f>
        <v>#VALUE!</v>
      </c>
      <c r="BGK16" t="e">
        <f>mvarM2</f>
        <v>#VALUE!</v>
      </c>
      <c r="BGL16" s="24" t="e">
        <f t="shared" si="660"/>
        <v>#VALUE!</v>
      </c>
      <c r="BGM16" s="24" t="e">
        <f t="shared" si="661"/>
        <v>#VALUE!</v>
      </c>
      <c r="BGN16" s="24" t="e">
        <f t="shared" si="662"/>
        <v>#VALUE!</v>
      </c>
      <c r="BGO16">
        <v>-1.5602577449184E-2</v>
      </c>
      <c r="BGP16" t="e">
        <f>bvarM2</f>
        <v>#VALUE!</v>
      </c>
      <c r="BGQ16" t="e">
        <f>cvarM2</f>
        <v>#VALUE!</v>
      </c>
      <c r="BGR16" t="e">
        <f>mvarM2</f>
        <v>#VALUE!</v>
      </c>
      <c r="BGS16" s="24" t="e">
        <f t="shared" si="663"/>
        <v>#VALUE!</v>
      </c>
      <c r="BGT16" s="24" t="e">
        <f t="shared" si="664"/>
        <v>#VALUE!</v>
      </c>
      <c r="BGU16" s="24" t="e">
        <f t="shared" si="665"/>
        <v>#VALUE!</v>
      </c>
      <c r="BGV16">
        <v>-9.4701208049378006E-8</v>
      </c>
      <c r="BGW16" t="e">
        <f>bvarM4</f>
        <v>#VALUE!</v>
      </c>
      <c r="BGX16" t="e">
        <f>cvarM4</f>
        <v>#VALUE!</v>
      </c>
      <c r="BGY16" t="e">
        <f>mvarM4</f>
        <v>#VALUE!</v>
      </c>
      <c r="BGZ16" s="24" t="e">
        <f t="shared" si="666"/>
        <v>#VALUE!</v>
      </c>
      <c r="BHA16" s="24" t="e">
        <f t="shared" si="667"/>
        <v>#VALUE!</v>
      </c>
      <c r="BHB16" s="24" t="e">
        <f t="shared" si="668"/>
        <v>#VALUE!</v>
      </c>
      <c r="BHC16">
        <v>-7.5233387482195003E-3</v>
      </c>
      <c r="BHD16" t="e">
        <f>bvarM2</f>
        <v>#VALUE!</v>
      </c>
      <c r="BHE16" t="e">
        <f>cvarM2</f>
        <v>#VALUE!</v>
      </c>
      <c r="BHF16" t="e">
        <f>mvarM2</f>
        <v>#VALUE!</v>
      </c>
      <c r="BHG16" s="24" t="e">
        <f t="shared" si="669"/>
        <v>#VALUE!</v>
      </c>
      <c r="BHH16" s="24" t="e">
        <f t="shared" si="670"/>
        <v>#VALUE!</v>
      </c>
      <c r="BHI16" s="24" t="e">
        <f t="shared" si="671"/>
        <v>#VALUE!</v>
      </c>
      <c r="BHJ16">
        <v>-1.3176237904361E-2</v>
      </c>
      <c r="BHK16" t="e">
        <f>bvarM2</f>
        <v>#VALUE!</v>
      </c>
      <c r="BHL16" t="e">
        <f>cvarM2</f>
        <v>#VALUE!</v>
      </c>
      <c r="BHM16" t="e">
        <f>mvarM2</f>
        <v>#VALUE!</v>
      </c>
      <c r="BHN16" s="24" t="e">
        <f t="shared" si="672"/>
        <v>#VALUE!</v>
      </c>
      <c r="BHO16" s="24" t="e">
        <f t="shared" si="673"/>
        <v>#VALUE!</v>
      </c>
      <c r="BHP16" s="24" t="e">
        <f t="shared" si="674"/>
        <v>#VALUE!</v>
      </c>
      <c r="BHQ16">
        <v>1.0755181456145E-7</v>
      </c>
      <c r="BHR16" t="e">
        <f>bvarM2</f>
        <v>#VALUE!</v>
      </c>
      <c r="BHS16" t="e">
        <f>cvarM2</f>
        <v>#VALUE!</v>
      </c>
      <c r="BHT16" t="e">
        <f>mvarM2</f>
        <v>#VALUE!</v>
      </c>
      <c r="BHU16" s="24" t="e">
        <f t="shared" si="675"/>
        <v>#VALUE!</v>
      </c>
      <c r="BHV16" s="24" t="e">
        <f t="shared" si="676"/>
        <v>#VALUE!</v>
      </c>
      <c r="BHW16" s="24" t="e">
        <f t="shared" si="677"/>
        <v>#VALUE!</v>
      </c>
      <c r="BHX16">
        <v>-3.6604884418373999E-3</v>
      </c>
      <c r="BHY16" t="e">
        <f>bvarM2</f>
        <v>#VALUE!</v>
      </c>
      <c r="BHZ16" t="e">
        <f>cvarM2</f>
        <v>#VALUE!</v>
      </c>
      <c r="BIA16" t="e">
        <f>mvarM2</f>
        <v>#VALUE!</v>
      </c>
      <c r="BIB16" s="24" t="e">
        <f t="shared" si="678"/>
        <v>#VALUE!</v>
      </c>
      <c r="BIC16" s="24" t="e">
        <f t="shared" si="679"/>
        <v>#VALUE!</v>
      </c>
      <c r="BID16" s="24" t="e">
        <f t="shared" si="680"/>
        <v>#VALUE!</v>
      </c>
      <c r="BIE16">
        <v>-1.2339572579317001E-2</v>
      </c>
      <c r="BIF16" t="e">
        <f>bvarM2</f>
        <v>#VALUE!</v>
      </c>
      <c r="BIG16" t="e">
        <f>cvarM2</f>
        <v>#VALUE!</v>
      </c>
      <c r="BIH16" t="e">
        <f>mvarM2</f>
        <v>#VALUE!</v>
      </c>
      <c r="BII16" s="24" t="e">
        <f t="shared" si="681"/>
        <v>#VALUE!</v>
      </c>
      <c r="BIJ16" s="24" t="e">
        <f t="shared" si="682"/>
        <v>#VALUE!</v>
      </c>
      <c r="BIK16" s="24" t="e">
        <f t="shared" si="683"/>
        <v>#VALUE!</v>
      </c>
      <c r="BIL16">
        <v>-8.3458390621686003E-8</v>
      </c>
      <c r="BIM16" t="e">
        <f>bvarM4</f>
        <v>#VALUE!</v>
      </c>
      <c r="BIN16" t="e">
        <f>cvarM4</f>
        <v>#VALUE!</v>
      </c>
      <c r="BIO16" t="e">
        <f>mvarM4</f>
        <v>#VALUE!</v>
      </c>
      <c r="BIP16" s="24" t="e">
        <f t="shared" si="684"/>
        <v>#VALUE!</v>
      </c>
      <c r="BIQ16" s="24" t="e">
        <f t="shared" si="685"/>
        <v>#VALUE!</v>
      </c>
      <c r="BIR16" s="24" t="e">
        <f t="shared" si="686"/>
        <v>#VALUE!</v>
      </c>
      <c r="BIS16">
        <v>-3.4169971849665002E-3</v>
      </c>
      <c r="BIT16" t="e">
        <f>bvarM2</f>
        <v>#VALUE!</v>
      </c>
      <c r="BIU16" t="e">
        <f>cvarM2</f>
        <v>#VALUE!</v>
      </c>
      <c r="BIV16" t="e">
        <f>mvarM2</f>
        <v>#VALUE!</v>
      </c>
      <c r="BIW16" s="24" t="e">
        <f t="shared" si="687"/>
        <v>#VALUE!</v>
      </c>
      <c r="BIX16" s="24" t="e">
        <f t="shared" si="688"/>
        <v>#VALUE!</v>
      </c>
      <c r="BIY16" s="24" t="e">
        <f t="shared" si="689"/>
        <v>#VALUE!</v>
      </c>
      <c r="BIZ16">
        <v>-1.3527025983415E-2</v>
      </c>
      <c r="BJA16" t="e">
        <f>bvarM2</f>
        <v>#VALUE!</v>
      </c>
      <c r="BJB16" t="e">
        <f>cvarM2</f>
        <v>#VALUE!</v>
      </c>
      <c r="BJC16" t="e">
        <f>mvarM2</f>
        <v>#VALUE!</v>
      </c>
      <c r="BJD16" s="24" t="e">
        <f t="shared" si="690"/>
        <v>#VALUE!</v>
      </c>
      <c r="BJE16" s="24" t="e">
        <f t="shared" si="691"/>
        <v>#VALUE!</v>
      </c>
      <c r="BJF16" s="24" t="e">
        <f t="shared" si="692"/>
        <v>#VALUE!</v>
      </c>
      <c r="BJG16">
        <v>-7.2939240933915003E-7</v>
      </c>
      <c r="BJH16" t="e">
        <f>bvarM4</f>
        <v>#VALUE!</v>
      </c>
      <c r="BJI16" t="e">
        <f>cvarM4</f>
        <v>#VALUE!</v>
      </c>
      <c r="BJJ16" t="e">
        <f>mvarM4</f>
        <v>#VALUE!</v>
      </c>
      <c r="BJK16" s="24" t="e">
        <f t="shared" si="693"/>
        <v>#VALUE!</v>
      </c>
      <c r="BJL16" s="24" t="e">
        <f t="shared" si="694"/>
        <v>#VALUE!</v>
      </c>
      <c r="BJM16" s="24" t="e">
        <f t="shared" si="695"/>
        <v>#VALUE!</v>
      </c>
      <c r="BJN16">
        <v>-1.2935367401085999E-3</v>
      </c>
      <c r="BJO16" t="e">
        <f>bvarM2</f>
        <v>#VALUE!</v>
      </c>
      <c r="BJP16" t="e">
        <f>cvarM2</f>
        <v>#VALUE!</v>
      </c>
      <c r="BJQ16" t="e">
        <f>mvarM2</f>
        <v>#VALUE!</v>
      </c>
      <c r="BJR16" s="24" t="e">
        <f t="shared" si="696"/>
        <v>#VALUE!</v>
      </c>
      <c r="BJS16" s="24" t="e">
        <f t="shared" si="697"/>
        <v>#VALUE!</v>
      </c>
      <c r="BJT16" s="24" t="e">
        <f t="shared" si="698"/>
        <v>#VALUE!</v>
      </c>
      <c r="BJU16">
        <v>-1.0661894043496999E-2</v>
      </c>
      <c r="BJV16" t="e">
        <f>bvarM2</f>
        <v>#VALUE!</v>
      </c>
      <c r="BJW16" t="e">
        <f>cvarM2</f>
        <v>#VALUE!</v>
      </c>
      <c r="BJX16" t="e">
        <f>mvarM2</f>
        <v>#VALUE!</v>
      </c>
      <c r="BJY16" s="24" t="e">
        <f t="shared" si="699"/>
        <v>#VALUE!</v>
      </c>
      <c r="BJZ16" s="24" t="e">
        <f t="shared" si="700"/>
        <v>#VALUE!</v>
      </c>
      <c r="BKA16" s="24" t="e">
        <f t="shared" si="701"/>
        <v>#VALUE!</v>
      </c>
      <c r="BKB16">
        <v>2.1365144115567999E-9</v>
      </c>
      <c r="BKC16" t="e">
        <f>bvarM3</f>
        <v>#VALUE!</v>
      </c>
      <c r="BKD16" t="e">
        <f>cvarM3</f>
        <v>#VALUE!</v>
      </c>
      <c r="BKE16" t="e">
        <f>mvarM3</f>
        <v>#VALUE!</v>
      </c>
      <c r="BKF16" s="24" t="e">
        <f t="shared" si="702"/>
        <v>#VALUE!</v>
      </c>
      <c r="BKG16" s="24" t="e">
        <f t="shared" si="703"/>
        <v>#VALUE!</v>
      </c>
      <c r="BKH16" s="24" t="e">
        <f t="shared" si="704"/>
        <v>#VALUE!</v>
      </c>
      <c r="BKI16">
        <v>-5.1067799035610997E-3</v>
      </c>
      <c r="BKJ16" t="e">
        <f>bvarM2</f>
        <v>#VALUE!</v>
      </c>
      <c r="BKK16" t="e">
        <f>cvarM2</f>
        <v>#VALUE!</v>
      </c>
      <c r="BKL16" t="e">
        <f>mvarM2</f>
        <v>#VALUE!</v>
      </c>
      <c r="BKM16" s="24" t="e">
        <f t="shared" si="705"/>
        <v>#VALUE!</v>
      </c>
      <c r="BKN16" s="24" t="e">
        <f t="shared" si="706"/>
        <v>#VALUE!</v>
      </c>
      <c r="BKO16" s="24" t="e">
        <f t="shared" si="707"/>
        <v>#VALUE!</v>
      </c>
      <c r="BKP16">
        <v>-1.1220192409827001E-2</v>
      </c>
      <c r="BKQ16" t="e">
        <f>bvarM2</f>
        <v>#VALUE!</v>
      </c>
      <c r="BKR16" t="e">
        <f>cvarM2</f>
        <v>#VALUE!</v>
      </c>
      <c r="BKS16" t="e">
        <f>mvarM2</f>
        <v>#VALUE!</v>
      </c>
      <c r="BKT16" s="24" t="e">
        <f t="shared" si="708"/>
        <v>#VALUE!</v>
      </c>
      <c r="BKU16" s="24" t="e">
        <f t="shared" si="709"/>
        <v>#VALUE!</v>
      </c>
      <c r="BKV16" s="24" t="e">
        <f t="shared" si="710"/>
        <v>#VALUE!</v>
      </c>
      <c r="BKW16">
        <v>-1.1576829662594E-6</v>
      </c>
      <c r="BKX16" t="e">
        <f>bvarM4</f>
        <v>#VALUE!</v>
      </c>
      <c r="BKY16" t="e">
        <f>cvarM4</f>
        <v>#VALUE!</v>
      </c>
      <c r="BKZ16" t="e">
        <f>mvarM4</f>
        <v>#VALUE!</v>
      </c>
      <c r="BLA16" s="24" t="e">
        <f t="shared" si="711"/>
        <v>#VALUE!</v>
      </c>
      <c r="BLB16" s="24" t="e">
        <f t="shared" si="712"/>
        <v>#VALUE!</v>
      </c>
      <c r="BLC16" s="24" t="e">
        <f t="shared" si="713"/>
        <v>#VALUE!</v>
      </c>
      <c r="BLD16">
        <v>-1.5362604381908001E-3</v>
      </c>
      <c r="BLE16" t="e">
        <f>bvarM2</f>
        <v>#VALUE!</v>
      </c>
      <c r="BLF16" t="e">
        <f>cvarM2</f>
        <v>#VALUE!</v>
      </c>
      <c r="BLG16" t="e">
        <f>mvarM2</f>
        <v>#VALUE!</v>
      </c>
      <c r="BLH16" s="24" t="e">
        <f t="shared" si="714"/>
        <v>#VALUE!</v>
      </c>
      <c r="BLI16" s="24" t="e">
        <f t="shared" si="715"/>
        <v>#VALUE!</v>
      </c>
      <c r="BLJ16" s="24" t="e">
        <f t="shared" si="716"/>
        <v>#VALUE!</v>
      </c>
      <c r="BLK16">
        <v>-6.5088781483216996E-3</v>
      </c>
      <c r="BLL16" t="e">
        <f>bvarM2</f>
        <v>#VALUE!</v>
      </c>
      <c r="BLM16" t="e">
        <f>cvarM2</f>
        <v>#VALUE!</v>
      </c>
      <c r="BLN16" t="e">
        <f>mvarM2</f>
        <v>#VALUE!</v>
      </c>
      <c r="BLO16" s="24" t="e">
        <f t="shared" si="717"/>
        <v>#VALUE!</v>
      </c>
      <c r="BLP16" s="24" t="e">
        <f t="shared" si="718"/>
        <v>#VALUE!</v>
      </c>
      <c r="BLQ16" s="24" t="e">
        <f t="shared" si="719"/>
        <v>#VALUE!</v>
      </c>
      <c r="BLR16">
        <v>-4.3527895976154002E-8</v>
      </c>
      <c r="BLS16" t="e">
        <f>bvarM2</f>
        <v>#VALUE!</v>
      </c>
      <c r="BLT16" t="e">
        <f>cvarM2</f>
        <v>#VALUE!</v>
      </c>
      <c r="BLU16" t="e">
        <f>mvarM2</f>
        <v>#VALUE!</v>
      </c>
      <c r="BLV16" s="24" t="e">
        <f t="shared" si="720"/>
        <v>#VALUE!</v>
      </c>
      <c r="BLW16" s="24" t="e">
        <f t="shared" si="721"/>
        <v>#VALUE!</v>
      </c>
      <c r="BLX16" s="24" t="e">
        <f t="shared" si="722"/>
        <v>#VALUE!</v>
      </c>
      <c r="BLY16">
        <v>-1.1801356003252E-2</v>
      </c>
      <c r="BLZ16" t="e">
        <f>bvarM2</f>
        <v>#VALUE!</v>
      </c>
      <c r="BMA16" t="e">
        <f>cvarM2</f>
        <v>#VALUE!</v>
      </c>
      <c r="BMB16" t="e">
        <f>mvarM2</f>
        <v>#VALUE!</v>
      </c>
      <c r="BMC16" s="24" t="e">
        <f t="shared" si="723"/>
        <v>#VALUE!</v>
      </c>
      <c r="BMD16" s="24" t="e">
        <f t="shared" si="724"/>
        <v>#VALUE!</v>
      </c>
      <c r="BME16" s="24" t="e">
        <f t="shared" si="725"/>
        <v>#VALUE!</v>
      </c>
      <c r="BMF16">
        <v>-1.7899186909050999E-2</v>
      </c>
      <c r="BMG16" t="e">
        <f>bvarM2</f>
        <v>#VALUE!</v>
      </c>
      <c r="BMH16" t="e">
        <f>cvarM2</f>
        <v>#VALUE!</v>
      </c>
      <c r="BMI16" t="e">
        <f>mvarM2</f>
        <v>#VALUE!</v>
      </c>
      <c r="BMJ16" s="24" t="e">
        <f t="shared" si="726"/>
        <v>#VALUE!</v>
      </c>
      <c r="BMK16" s="24" t="e">
        <f t="shared" si="727"/>
        <v>#VALUE!</v>
      </c>
      <c r="BML16" s="24" t="e">
        <f t="shared" si="728"/>
        <v>#VALUE!</v>
      </c>
      <c r="BMM16">
        <v>5.3679374727220998E-8</v>
      </c>
      <c r="BMN16" t="e">
        <f>bvarM2</f>
        <v>#VALUE!</v>
      </c>
      <c r="BMO16" t="e">
        <f>cvarM2</f>
        <v>#VALUE!</v>
      </c>
      <c r="BMP16" t="e">
        <f>mvarM2</f>
        <v>#VALUE!</v>
      </c>
      <c r="BMQ16" s="24" t="e">
        <f t="shared" si="729"/>
        <v>#VALUE!</v>
      </c>
      <c r="BMR16" s="24" t="e">
        <f t="shared" si="730"/>
        <v>#VALUE!</v>
      </c>
      <c r="BMS16" s="24" t="e">
        <f t="shared" si="731"/>
        <v>#VALUE!</v>
      </c>
      <c r="BMT16">
        <v>1.5663680705232E-4</v>
      </c>
      <c r="BMU16" t="e">
        <f>bvarM2</f>
        <v>#VALUE!</v>
      </c>
      <c r="BMV16" t="e">
        <f>cvarM2</f>
        <v>#VALUE!</v>
      </c>
      <c r="BMW16" t="e">
        <f>mvarM2</f>
        <v>#VALUE!</v>
      </c>
      <c r="BMX16" s="24" t="e">
        <f t="shared" si="732"/>
        <v>#VALUE!</v>
      </c>
      <c r="BMY16" s="24" t="e">
        <f t="shared" si="733"/>
        <v>#VALUE!</v>
      </c>
      <c r="BMZ16" s="24" t="e">
        <f t="shared" si="734"/>
        <v>#VALUE!</v>
      </c>
      <c r="BNA16">
        <v>-1.2542664779673E-2</v>
      </c>
      <c r="BNB16" t="e">
        <f>bvarM2</f>
        <v>#VALUE!</v>
      </c>
      <c r="BNC16" t="e">
        <f>cvarM2</f>
        <v>#VALUE!</v>
      </c>
      <c r="BND16" t="e">
        <f>mvarM2</f>
        <v>#VALUE!</v>
      </c>
      <c r="BNE16" s="24" t="e">
        <f t="shared" si="735"/>
        <v>#VALUE!</v>
      </c>
      <c r="BNF16" s="24" t="e">
        <f t="shared" si="736"/>
        <v>#VALUE!</v>
      </c>
      <c r="BNG16" s="24" t="e">
        <f t="shared" si="737"/>
        <v>#VALUE!</v>
      </c>
      <c r="BNH16">
        <v>1.02868765502E-8</v>
      </c>
      <c r="BNI16" t="e">
        <f>bvarM2</f>
        <v>#VALUE!</v>
      </c>
      <c r="BNJ16" t="e">
        <f>cvarM2</f>
        <v>#VALUE!</v>
      </c>
      <c r="BNK16" t="e">
        <f>mvarM2</f>
        <v>#VALUE!</v>
      </c>
      <c r="BNL16" s="24" t="e">
        <f t="shared" si="738"/>
        <v>#VALUE!</v>
      </c>
      <c r="BNM16" s="24" t="e">
        <f t="shared" si="739"/>
        <v>#VALUE!</v>
      </c>
      <c r="BNN16" s="24" t="e">
        <f t="shared" si="740"/>
        <v>#VALUE!</v>
      </c>
      <c r="BNO16">
        <v>-1.4528019987786E-2</v>
      </c>
      <c r="BNP16" t="e">
        <f>bvarM2</f>
        <v>#VALUE!</v>
      </c>
      <c r="BNQ16" t="e">
        <f>cvarM2</f>
        <v>#VALUE!</v>
      </c>
      <c r="BNR16" t="e">
        <f>mvarM2</f>
        <v>#VALUE!</v>
      </c>
      <c r="BNS16" s="24" t="e">
        <f t="shared" si="741"/>
        <v>#VALUE!</v>
      </c>
      <c r="BNT16" s="24" t="e">
        <f t="shared" si="742"/>
        <v>#VALUE!</v>
      </c>
      <c r="BNU16" s="24" t="e">
        <f t="shared" si="743"/>
        <v>#VALUE!</v>
      </c>
      <c r="BNV16">
        <v>-2.9099746452998999E-2</v>
      </c>
      <c r="BNW16" t="e">
        <f>bvarM2</f>
        <v>#VALUE!</v>
      </c>
      <c r="BNX16" t="e">
        <f>cvarM2</f>
        <v>#VALUE!</v>
      </c>
      <c r="BNY16" t="e">
        <f>mvarM2</f>
        <v>#VALUE!</v>
      </c>
      <c r="BNZ16" s="24" t="e">
        <f t="shared" si="744"/>
        <v>#VALUE!</v>
      </c>
      <c r="BOA16" s="24" t="e">
        <f t="shared" si="745"/>
        <v>#VALUE!</v>
      </c>
      <c r="BOB16" s="24" t="e">
        <f t="shared" si="746"/>
        <v>#VALUE!</v>
      </c>
      <c r="BOC16">
        <v>1.2040915217729E-7</v>
      </c>
      <c r="BOD16" t="e">
        <f>bvarM2</f>
        <v>#VALUE!</v>
      </c>
      <c r="BOE16" t="e">
        <f>cvarM2</f>
        <v>#VALUE!</v>
      </c>
      <c r="BOF16" t="e">
        <f>mvarM2</f>
        <v>#VALUE!</v>
      </c>
      <c r="BOG16" s="24" t="e">
        <f t="shared" si="747"/>
        <v>#VALUE!</v>
      </c>
      <c r="BOH16" s="24" t="e">
        <f t="shared" si="748"/>
        <v>#VALUE!</v>
      </c>
      <c r="BOI16" s="24" t="e">
        <f t="shared" si="749"/>
        <v>#VALUE!</v>
      </c>
      <c r="BOJ16">
        <v>8.0760129829066002E-5</v>
      </c>
      <c r="BOK16" t="e">
        <f>bvarM2</f>
        <v>#VALUE!</v>
      </c>
      <c r="BOL16" t="e">
        <f>cvarM2</f>
        <v>#VALUE!</v>
      </c>
      <c r="BOM16" t="e">
        <f>mvarM2</f>
        <v>#VALUE!</v>
      </c>
      <c r="BON16" s="24" t="e">
        <f t="shared" si="750"/>
        <v>#VALUE!</v>
      </c>
      <c r="BOO16" s="24" t="e">
        <f t="shared" si="751"/>
        <v>#VALUE!</v>
      </c>
      <c r="BOP16" s="24" t="e">
        <f t="shared" si="752"/>
        <v>#VALUE!</v>
      </c>
      <c r="BOQ16">
        <v>-1.8830186116808999E-2</v>
      </c>
      <c r="BOR16" t="e">
        <f>bvarM2</f>
        <v>#VALUE!</v>
      </c>
      <c r="BOS16" t="e">
        <f>cvarM2</f>
        <v>#VALUE!</v>
      </c>
      <c r="BOT16" t="e">
        <f>mvarM2</f>
        <v>#VALUE!</v>
      </c>
      <c r="BOU16" s="24" t="e">
        <f t="shared" si="753"/>
        <v>#VALUE!</v>
      </c>
      <c r="BOV16" s="24" t="e">
        <f t="shared" si="754"/>
        <v>#VALUE!</v>
      </c>
      <c r="BOW16" s="24" t="e">
        <f t="shared" si="755"/>
        <v>#VALUE!</v>
      </c>
      <c r="BOX16">
        <v>1.004772754372E-8</v>
      </c>
      <c r="BOY16" t="e">
        <f>bvarM2</f>
        <v>#VALUE!</v>
      </c>
      <c r="BOZ16" t="e">
        <f>cvarM2</f>
        <v>#VALUE!</v>
      </c>
      <c r="BPA16" t="e">
        <f>mvarM2</f>
        <v>#VALUE!</v>
      </c>
      <c r="BPB16" s="24" t="e">
        <f t="shared" si="756"/>
        <v>#VALUE!</v>
      </c>
      <c r="BPC16" s="24" t="e">
        <f t="shared" si="757"/>
        <v>#VALUE!</v>
      </c>
      <c r="BPD16" s="24" t="e">
        <f t="shared" si="758"/>
        <v>#VALUE!</v>
      </c>
      <c r="BPE16">
        <v>1.2784114548119001E-3</v>
      </c>
      <c r="BPF16" t="e">
        <f>bvarM4</f>
        <v>#VALUE!</v>
      </c>
      <c r="BPG16" t="e">
        <f>cvarM4</f>
        <v>#VALUE!</v>
      </c>
      <c r="BPH16" t="e">
        <f>mvarM4</f>
        <v>#VALUE!</v>
      </c>
      <c r="BPI16" s="24" t="e">
        <f t="shared" si="759"/>
        <v>#VALUE!</v>
      </c>
      <c r="BPJ16" s="24" t="e">
        <f t="shared" si="760"/>
        <v>#VALUE!</v>
      </c>
      <c r="BPK16" s="24" t="e">
        <f t="shared" si="761"/>
        <v>#VALUE!</v>
      </c>
      <c r="BPL16">
        <v>-8.8511737017635001E-3</v>
      </c>
      <c r="BPM16" t="e">
        <f>bvarM4</f>
        <v>#VALUE!</v>
      </c>
      <c r="BPN16" t="e">
        <f>cvarM4</f>
        <v>#VALUE!</v>
      </c>
      <c r="BPO16" t="e">
        <f>mvarM4</f>
        <v>#VALUE!</v>
      </c>
      <c r="BPP16" s="24" t="e">
        <f t="shared" si="762"/>
        <v>#VALUE!</v>
      </c>
      <c r="BPQ16" s="24" t="e">
        <f t="shared" si="763"/>
        <v>#VALUE!</v>
      </c>
      <c r="BPR16" s="24" t="e">
        <f t="shared" si="764"/>
        <v>#VALUE!</v>
      </c>
      <c r="BPS16">
        <v>-1.0810597169908999E-6</v>
      </c>
      <c r="BPT16" t="e">
        <f>bvarM4</f>
        <v>#VALUE!</v>
      </c>
      <c r="BPU16" t="e">
        <f>cvarM4</f>
        <v>#VALUE!</v>
      </c>
      <c r="BPV16" t="e">
        <f>mvarM4</f>
        <v>#VALUE!</v>
      </c>
      <c r="BPW16" s="24" t="e">
        <f t="shared" si="765"/>
        <v>#VALUE!</v>
      </c>
      <c r="BPX16" s="24" t="e">
        <f t="shared" si="766"/>
        <v>#VALUE!</v>
      </c>
      <c r="BPY16" s="24" t="e">
        <f t="shared" si="767"/>
        <v>#VALUE!</v>
      </c>
      <c r="BPZ16">
        <v>1.2556948973815999E-3</v>
      </c>
      <c r="BQA16" t="e">
        <f>bvarM4</f>
        <v>#VALUE!</v>
      </c>
      <c r="BQB16" t="e">
        <f>cvarM4</f>
        <v>#VALUE!</v>
      </c>
      <c r="BQC16" t="e">
        <f>mvarM4</f>
        <v>#VALUE!</v>
      </c>
      <c r="BQD16" s="24" t="e">
        <f t="shared" si="768"/>
        <v>#VALUE!</v>
      </c>
      <c r="BQE16" s="24" t="e">
        <f t="shared" si="769"/>
        <v>#VALUE!</v>
      </c>
      <c r="BQF16" s="24" t="e">
        <f t="shared" si="770"/>
        <v>#VALUE!</v>
      </c>
      <c r="BQG16">
        <v>-7.0353427361145998E-3</v>
      </c>
      <c r="BQH16" t="e">
        <f>bvarM4</f>
        <v>#VALUE!</v>
      </c>
      <c r="BQI16" t="e">
        <f>cvarM4</f>
        <v>#VALUE!</v>
      </c>
      <c r="BQJ16" t="e">
        <f>mvarM4</f>
        <v>#VALUE!</v>
      </c>
      <c r="BQK16" s="24" t="e">
        <f t="shared" si="771"/>
        <v>#VALUE!</v>
      </c>
      <c r="BQL16" s="24" t="e">
        <f t="shared" si="772"/>
        <v>#VALUE!</v>
      </c>
      <c r="BQM16" s="24" t="e">
        <f t="shared" si="773"/>
        <v>#VALUE!</v>
      </c>
      <c r="BQN16">
        <v>-8.2409724894797995E-8</v>
      </c>
      <c r="BQO16" t="e">
        <f>bvarM4</f>
        <v>#VALUE!</v>
      </c>
      <c r="BQP16" t="e">
        <f>cvarM4</f>
        <v>#VALUE!</v>
      </c>
      <c r="BQQ16" t="e">
        <f>mvarM4</f>
        <v>#VALUE!</v>
      </c>
      <c r="BQR16" s="24" t="e">
        <f t="shared" si="774"/>
        <v>#VALUE!</v>
      </c>
      <c r="BQS16" s="24" t="e">
        <f t="shared" si="775"/>
        <v>#VALUE!</v>
      </c>
      <c r="BQT16" s="24" t="e">
        <f t="shared" si="776"/>
        <v>#VALUE!</v>
      </c>
      <c r="BQU16">
        <v>1.1835234207198001E-3</v>
      </c>
      <c r="BQV16" t="e">
        <f>bvarM4</f>
        <v>#VALUE!</v>
      </c>
      <c r="BQW16" t="e">
        <f>cvarM4</f>
        <v>#VALUE!</v>
      </c>
      <c r="BQX16" t="e">
        <f>mvarM4</f>
        <v>#VALUE!</v>
      </c>
      <c r="BQY16" s="24" t="e">
        <f t="shared" si="777"/>
        <v>#VALUE!</v>
      </c>
      <c r="BQZ16" s="24" t="e">
        <f t="shared" si="778"/>
        <v>#VALUE!</v>
      </c>
      <c r="BRA16" s="24" t="e">
        <f t="shared" si="779"/>
        <v>#VALUE!</v>
      </c>
      <c r="BRB16">
        <v>-9.9676336789625009E-3</v>
      </c>
      <c r="BRC16" t="e">
        <f>bvarM4</f>
        <v>#VALUE!</v>
      </c>
      <c r="BRD16" t="e">
        <f>cvarM4</f>
        <v>#VALUE!</v>
      </c>
      <c r="BRE16" t="e">
        <f>mvarM4</f>
        <v>#VALUE!</v>
      </c>
      <c r="BRF16" s="24" t="e">
        <f t="shared" si="780"/>
        <v>#VALUE!</v>
      </c>
      <c r="BRG16" s="24" t="e">
        <f t="shared" si="781"/>
        <v>#VALUE!</v>
      </c>
      <c r="BRH16" s="24" t="e">
        <f t="shared" si="782"/>
        <v>#VALUE!</v>
      </c>
      <c r="BRI16">
        <v>-9.6788482981948998E-7</v>
      </c>
      <c r="BRJ16" t="e">
        <f>bvarM4</f>
        <v>#VALUE!</v>
      </c>
      <c r="BRK16" t="e">
        <f>cvarM4</f>
        <v>#VALUE!</v>
      </c>
      <c r="BRL16" t="e">
        <f>mvarM4</f>
        <v>#VALUE!</v>
      </c>
      <c r="BRM16" s="24" t="e">
        <f t="shared" si="783"/>
        <v>#VALUE!</v>
      </c>
      <c r="BRN16" s="24" t="e">
        <f t="shared" si="784"/>
        <v>#VALUE!</v>
      </c>
      <c r="BRO16" s="24" t="e">
        <f t="shared" si="785"/>
        <v>#VALUE!</v>
      </c>
      <c r="BRP16">
        <v>9.0013930109695997E-4</v>
      </c>
      <c r="BRQ16" t="e">
        <f>bvarM4</f>
        <v>#VALUE!</v>
      </c>
      <c r="BRR16" t="e">
        <f>cvarM4</f>
        <v>#VALUE!</v>
      </c>
      <c r="BRS16" t="e">
        <f>mvarM4</f>
        <v>#VALUE!</v>
      </c>
      <c r="BRT16" s="24" t="e">
        <f t="shared" si="786"/>
        <v>#VALUE!</v>
      </c>
      <c r="BRU16" s="24" t="e">
        <f t="shared" si="787"/>
        <v>#VALUE!</v>
      </c>
      <c r="BRV16" s="24" t="e">
        <f t="shared" si="788"/>
        <v>#VALUE!</v>
      </c>
      <c r="BRW16">
        <v>-7.612627722611E-3</v>
      </c>
      <c r="BRX16" t="e">
        <f>bvarM4</f>
        <v>#VALUE!</v>
      </c>
      <c r="BRY16" t="e">
        <f>cvarM4</f>
        <v>#VALUE!</v>
      </c>
      <c r="BRZ16" t="e">
        <f>mvarM4</f>
        <v>#VALUE!</v>
      </c>
      <c r="BSA16" s="24" t="e">
        <f t="shared" si="789"/>
        <v>#VALUE!</v>
      </c>
      <c r="BSB16" s="24" t="e">
        <f t="shared" si="790"/>
        <v>#VALUE!</v>
      </c>
      <c r="BSC16" s="24" t="e">
        <f t="shared" si="791"/>
        <v>#VALUE!</v>
      </c>
      <c r="BSD16">
        <v>-6.8865662971655999E-8</v>
      </c>
      <c r="BSE16" t="e">
        <f>bvarM4</f>
        <v>#VALUE!</v>
      </c>
      <c r="BSF16" t="e">
        <f>cvarM4</f>
        <v>#VALUE!</v>
      </c>
      <c r="BSG16" t="e">
        <f>mvarM4</f>
        <v>#VALUE!</v>
      </c>
      <c r="BSH16" s="24" t="e">
        <f t="shared" si="792"/>
        <v>#VALUE!</v>
      </c>
      <c r="BSI16" s="24" t="e">
        <f t="shared" si="793"/>
        <v>#VALUE!</v>
      </c>
      <c r="BSJ16" s="24" t="e">
        <f t="shared" si="794"/>
        <v>#VALUE!</v>
      </c>
      <c r="BSK16">
        <v>9.4020964166674004E-4</v>
      </c>
      <c r="BSL16" t="e">
        <f>bvarM4</f>
        <v>#VALUE!</v>
      </c>
      <c r="BSM16" t="e">
        <f>cvarM4</f>
        <v>#VALUE!</v>
      </c>
      <c r="BSN16" t="e">
        <f>mvarM4</f>
        <v>#VALUE!</v>
      </c>
      <c r="BSO16" s="24" t="e">
        <f t="shared" si="795"/>
        <v>#VALUE!</v>
      </c>
      <c r="BSP16" s="24" t="e">
        <f t="shared" si="796"/>
        <v>#VALUE!</v>
      </c>
      <c r="BSQ16" s="24" t="e">
        <f t="shared" si="797"/>
        <v>#VALUE!</v>
      </c>
      <c r="BSR16">
        <v>-1.2027517558146E-2</v>
      </c>
      <c r="BSS16" t="e">
        <f>bvarM4</f>
        <v>#VALUE!</v>
      </c>
      <c r="BST16" t="e">
        <f>cvarM4</f>
        <v>#VALUE!</v>
      </c>
      <c r="BSU16" t="e">
        <f>mvarM4</f>
        <v>#VALUE!</v>
      </c>
      <c r="BSV16" s="24" t="e">
        <f t="shared" si="798"/>
        <v>#VALUE!</v>
      </c>
      <c r="BSW16" s="24" t="e">
        <f t="shared" si="799"/>
        <v>#VALUE!</v>
      </c>
      <c r="BSX16" s="24" t="e">
        <f t="shared" si="800"/>
        <v>#VALUE!</v>
      </c>
      <c r="BSY16">
        <v>-6.4349171154846004E-7</v>
      </c>
      <c r="BSZ16" t="e">
        <f>bvarM4</f>
        <v>#VALUE!</v>
      </c>
      <c r="BTA16" t="e">
        <f>cvarM4</f>
        <v>#VALUE!</v>
      </c>
      <c r="BTB16" t="e">
        <f>mvarM4</f>
        <v>#VALUE!</v>
      </c>
      <c r="BTC16" s="24" t="e">
        <f t="shared" si="801"/>
        <v>#VALUE!</v>
      </c>
      <c r="BTD16" s="24" t="e">
        <f t="shared" si="802"/>
        <v>#VALUE!</v>
      </c>
      <c r="BTE16" s="24" t="e">
        <f t="shared" si="803"/>
        <v>#VALUE!</v>
      </c>
      <c r="BTF16">
        <v>1.0874797245723E-4</v>
      </c>
      <c r="BTG16" t="e">
        <f>bvarM4</f>
        <v>#VALUE!</v>
      </c>
      <c r="BTH16" t="e">
        <f>cvarM4</f>
        <v>#VALUE!</v>
      </c>
      <c r="BTI16" t="e">
        <f>mvarM4</f>
        <v>#VALUE!</v>
      </c>
      <c r="BTJ16" s="24" t="e">
        <f t="shared" si="804"/>
        <v>#VALUE!</v>
      </c>
      <c r="BTK16" s="24" t="e">
        <f t="shared" si="805"/>
        <v>#VALUE!</v>
      </c>
      <c r="BTL16" s="24" t="e">
        <f t="shared" si="806"/>
        <v>#VALUE!</v>
      </c>
      <c r="BTM16">
        <v>-7.8796877589213995E-3</v>
      </c>
      <c r="BTN16" t="e">
        <f>bvarM4</f>
        <v>#VALUE!</v>
      </c>
      <c r="BTO16" t="e">
        <f>cvarM4</f>
        <v>#VALUE!</v>
      </c>
      <c r="BTP16" t="e">
        <f>mvarM4</f>
        <v>#VALUE!</v>
      </c>
      <c r="BTQ16" s="24" t="e">
        <f t="shared" si="807"/>
        <v>#VALUE!</v>
      </c>
      <c r="BTR16" s="24" t="e">
        <f t="shared" si="808"/>
        <v>#VALUE!</v>
      </c>
      <c r="BTS16" s="24" t="e">
        <f t="shared" si="809"/>
        <v>#VALUE!</v>
      </c>
      <c r="BTT16">
        <v>-4.3238380116458998E-8</v>
      </c>
      <c r="BTU16" t="e">
        <f>bvarM4</f>
        <v>#VALUE!</v>
      </c>
      <c r="BTV16" t="e">
        <f>cvarM4</f>
        <v>#VALUE!</v>
      </c>
      <c r="BTW16" t="e">
        <f>mvarM4</f>
        <v>#VALUE!</v>
      </c>
      <c r="BTX16" s="24" t="e">
        <f t="shared" si="810"/>
        <v>#VALUE!</v>
      </c>
      <c r="BTY16" s="24" t="e">
        <f t="shared" si="811"/>
        <v>#VALUE!</v>
      </c>
      <c r="BTZ16" s="24" t="e">
        <f t="shared" si="812"/>
        <v>#VALUE!</v>
      </c>
      <c r="BUA16">
        <v>8.5074272965249005E-4</v>
      </c>
      <c r="BUB16" t="e">
        <f>bvarM4</f>
        <v>#VALUE!</v>
      </c>
      <c r="BUC16" t="e">
        <f>cvarM4</f>
        <v>#VALUE!</v>
      </c>
      <c r="BUD16" t="e">
        <f>mvarM4</f>
        <v>#VALUE!</v>
      </c>
      <c r="BUE16" s="24" t="e">
        <f t="shared" si="813"/>
        <v>#VALUE!</v>
      </c>
      <c r="BUF16" s="24" t="e">
        <f t="shared" si="814"/>
        <v>#VALUE!</v>
      </c>
      <c r="BUG16" s="24" t="e">
        <f t="shared" si="815"/>
        <v>#VALUE!</v>
      </c>
      <c r="BUH16">
        <v>-1.0553174403989E-2</v>
      </c>
      <c r="BUI16" t="e">
        <f>bvarM4</f>
        <v>#VALUE!</v>
      </c>
      <c r="BUJ16" t="e">
        <f>cvarM4</f>
        <v>#VALUE!</v>
      </c>
      <c r="BUK16" t="e">
        <f>mvarM4</f>
        <v>#VALUE!</v>
      </c>
      <c r="BUL16" s="24" t="e">
        <f t="shared" si="816"/>
        <v>#VALUE!</v>
      </c>
      <c r="BUM16" s="24" t="e">
        <f t="shared" si="817"/>
        <v>#VALUE!</v>
      </c>
      <c r="BUN16" s="24" t="e">
        <f t="shared" si="818"/>
        <v>#VALUE!</v>
      </c>
      <c r="BUO16">
        <v>-1.1326008183964999E-6</v>
      </c>
      <c r="BUP16" t="e">
        <f>bvarM4</f>
        <v>#VALUE!</v>
      </c>
      <c r="BUQ16" t="e">
        <f>cvarM4</f>
        <v>#VALUE!</v>
      </c>
      <c r="BUR16" t="e">
        <f>mvarM4</f>
        <v>#VALUE!</v>
      </c>
      <c r="BUS16" s="24" t="e">
        <f t="shared" si="819"/>
        <v>#VALUE!</v>
      </c>
      <c r="BUT16" s="24" t="e">
        <f t="shared" si="820"/>
        <v>#VALUE!</v>
      </c>
      <c r="BUU16" s="24" t="e">
        <f t="shared" si="821"/>
        <v>#VALUE!</v>
      </c>
      <c r="BUV16">
        <v>3.2871901970628998E-4</v>
      </c>
      <c r="BUW16" t="e">
        <f>bvarM4</f>
        <v>#VALUE!</v>
      </c>
      <c r="BUX16" t="e">
        <f>cvarM4</f>
        <v>#VALUE!</v>
      </c>
      <c r="BUY16" t="e">
        <f>mvarM4</f>
        <v>#VALUE!</v>
      </c>
      <c r="BUZ16" s="24" t="e">
        <f t="shared" si="822"/>
        <v>#VALUE!</v>
      </c>
      <c r="BVA16" s="24" t="e">
        <f t="shared" si="823"/>
        <v>#VALUE!</v>
      </c>
      <c r="BVB16" s="24" t="e">
        <f t="shared" si="824"/>
        <v>#VALUE!</v>
      </c>
      <c r="BVC16">
        <v>-7.4665698675349997E-3</v>
      </c>
      <c r="BVD16" t="e">
        <f>bvarM4</f>
        <v>#VALUE!</v>
      </c>
      <c r="BVE16" t="e">
        <f>cvarM4</f>
        <v>#VALUE!</v>
      </c>
      <c r="BVF16" t="e">
        <f>mvarM4</f>
        <v>#VALUE!</v>
      </c>
      <c r="BVG16" s="24" t="e">
        <f t="shared" si="825"/>
        <v>#VALUE!</v>
      </c>
      <c r="BVH16" s="24" t="e">
        <f t="shared" si="826"/>
        <v>#VALUE!</v>
      </c>
      <c r="BVI16" s="24" t="e">
        <f t="shared" si="827"/>
        <v>#VALUE!</v>
      </c>
      <c r="BVJ16">
        <v>-7.7962184036759998E-8</v>
      </c>
      <c r="BVK16" t="e">
        <f>bvarM4</f>
        <v>#VALUE!</v>
      </c>
      <c r="BVL16" t="e">
        <f>cvarM4</f>
        <v>#VALUE!</v>
      </c>
      <c r="BVM16" t="e">
        <f>mvarM4</f>
        <v>#VALUE!</v>
      </c>
      <c r="BVN16" s="24" t="e">
        <f t="shared" si="828"/>
        <v>#VALUE!</v>
      </c>
      <c r="BVO16" s="24" t="e">
        <f t="shared" si="829"/>
        <v>#VALUE!</v>
      </c>
      <c r="BVP16" s="24" t="e">
        <f t="shared" si="830"/>
        <v>#VALUE!</v>
      </c>
      <c r="BVQ16">
        <v>2.3413197747132E-4</v>
      </c>
      <c r="BVR16" t="e">
        <f>bvarM4</f>
        <v>#VALUE!</v>
      </c>
      <c r="BVS16" t="e">
        <f>cvarM4</f>
        <v>#VALUE!</v>
      </c>
      <c r="BVT16" t="e">
        <f>mvarM4</f>
        <v>#VALUE!</v>
      </c>
      <c r="BVU16" s="24" t="e">
        <f t="shared" si="831"/>
        <v>#VALUE!</v>
      </c>
      <c r="BVV16" s="24" t="e">
        <f t="shared" si="832"/>
        <v>#VALUE!</v>
      </c>
      <c r="BVW16" s="24" t="e">
        <f t="shared" si="833"/>
        <v>#VALUE!</v>
      </c>
      <c r="BVX16">
        <v>-1.8055832977182999E-2</v>
      </c>
      <c r="BVY16" t="e">
        <f>bvarM4</f>
        <v>#VALUE!</v>
      </c>
      <c r="BVZ16" t="e">
        <f>cvarM4</f>
        <v>#VALUE!</v>
      </c>
      <c r="BWA16" t="e">
        <f>mvarM4</f>
        <v>#VALUE!</v>
      </c>
      <c r="BWB16" s="24" t="e">
        <f t="shared" si="834"/>
        <v>#VALUE!</v>
      </c>
      <c r="BWC16" s="24" t="e">
        <f t="shared" si="835"/>
        <v>#VALUE!</v>
      </c>
      <c r="BWD16" s="24" t="e">
        <f t="shared" si="836"/>
        <v>#VALUE!</v>
      </c>
      <c r="BWE16">
        <v>-1.4881528833642001E-6</v>
      </c>
      <c r="BWF16" t="e">
        <f>bvarM4</f>
        <v>#VALUE!</v>
      </c>
      <c r="BWG16" t="e">
        <f>cvarM4</f>
        <v>#VALUE!</v>
      </c>
      <c r="BWH16" t="e">
        <f>mvarM4</f>
        <v>#VALUE!</v>
      </c>
      <c r="BWI16" s="24" t="e">
        <f t="shared" si="837"/>
        <v>#VALUE!</v>
      </c>
      <c r="BWJ16" s="24" t="e">
        <f t="shared" si="838"/>
        <v>#VALUE!</v>
      </c>
      <c r="BWK16" s="24" t="e">
        <f t="shared" si="839"/>
        <v>#VALUE!</v>
      </c>
      <c r="BWL16">
        <v>2.5796185188596999E-4</v>
      </c>
      <c r="BWM16" t="e">
        <f>bvarM4</f>
        <v>#VALUE!</v>
      </c>
      <c r="BWN16" t="e">
        <f>cvarM4</f>
        <v>#VALUE!</v>
      </c>
      <c r="BWO16" t="e">
        <f>mvarM4</f>
        <v>#VALUE!</v>
      </c>
      <c r="BWP16" s="24" t="e">
        <f t="shared" si="840"/>
        <v>#VALUE!</v>
      </c>
      <c r="BWQ16" s="24" t="e">
        <f t="shared" si="841"/>
        <v>#VALUE!</v>
      </c>
      <c r="BWR16" s="24" t="e">
        <f t="shared" si="842"/>
        <v>#VALUE!</v>
      </c>
      <c r="BWS16">
        <v>-9.3524396844011006E-3</v>
      </c>
      <c r="BWT16" t="e">
        <f>bvarM4</f>
        <v>#VALUE!</v>
      </c>
      <c r="BWU16" t="e">
        <f>cvarM4</f>
        <v>#VALUE!</v>
      </c>
      <c r="BWV16" t="e">
        <f>mvarM4</f>
        <v>#VALUE!</v>
      </c>
      <c r="BWW16" s="24" t="e">
        <f t="shared" si="843"/>
        <v>#VALUE!</v>
      </c>
      <c r="BWX16" s="24" t="e">
        <f t="shared" si="844"/>
        <v>#VALUE!</v>
      </c>
      <c r="BWY16" s="24" t="e">
        <f t="shared" si="845"/>
        <v>#VALUE!</v>
      </c>
      <c r="BWZ16">
        <v>-1.3814289531606001E-7</v>
      </c>
      <c r="BXA16" t="e">
        <f>bvarM4</f>
        <v>#VALUE!</v>
      </c>
      <c r="BXB16" t="e">
        <f>cvarM4</f>
        <v>#VALUE!</v>
      </c>
      <c r="BXC16" t="e">
        <f>mvarM4</f>
        <v>#VALUE!</v>
      </c>
      <c r="BXD16" s="24" t="e">
        <f t="shared" si="846"/>
        <v>#VALUE!</v>
      </c>
      <c r="BXE16" s="24" t="e">
        <f t="shared" si="847"/>
        <v>#VALUE!</v>
      </c>
      <c r="BXF16" s="24" t="e">
        <f t="shared" si="848"/>
        <v>#VALUE!</v>
      </c>
      <c r="BXG16">
        <v>-7.6901893588230004E-4</v>
      </c>
      <c r="BXH16" t="e">
        <f>bvarM4</f>
        <v>#VALUE!</v>
      </c>
      <c r="BXI16" t="e">
        <f>cvarM4</f>
        <v>#VALUE!</v>
      </c>
      <c r="BXJ16" t="e">
        <f>mvarM4</f>
        <v>#VALUE!</v>
      </c>
      <c r="BXK16" s="24" t="e">
        <f t="shared" si="849"/>
        <v>#VALUE!</v>
      </c>
      <c r="BXL16" s="24" t="e">
        <f t="shared" si="850"/>
        <v>#VALUE!</v>
      </c>
      <c r="BXM16" s="24" t="e">
        <f t="shared" si="851"/>
        <v>#VALUE!</v>
      </c>
      <c r="BXN16">
        <v>-2.0204758936701001E-2</v>
      </c>
      <c r="BXO16" t="e">
        <f>bvarM4</f>
        <v>#VALUE!</v>
      </c>
      <c r="BXP16" t="e">
        <f>cvarM4</f>
        <v>#VALUE!</v>
      </c>
      <c r="BXQ16" t="e">
        <f>mvarM4</f>
        <v>#VALUE!</v>
      </c>
      <c r="BXR16" s="24" t="e">
        <f t="shared" si="852"/>
        <v>#VALUE!</v>
      </c>
      <c r="BXS16" s="24" t="e">
        <f t="shared" si="853"/>
        <v>#VALUE!</v>
      </c>
      <c r="BXT16" s="24" t="e">
        <f t="shared" si="854"/>
        <v>#VALUE!</v>
      </c>
      <c r="BXU16">
        <v>-1.3151037513142999E-6</v>
      </c>
      <c r="BXV16" t="e">
        <f>bvarM4</f>
        <v>#VALUE!</v>
      </c>
      <c r="BXW16" t="e">
        <f>cvarM4</f>
        <v>#VALUE!</v>
      </c>
      <c r="BXX16" t="e">
        <f>mvarM4</f>
        <v>#VALUE!</v>
      </c>
      <c r="BXY16" s="24" t="e">
        <f t="shared" si="855"/>
        <v>#VALUE!</v>
      </c>
      <c r="BXZ16" s="24" t="e">
        <f t="shared" si="856"/>
        <v>#VALUE!</v>
      </c>
      <c r="BYA16" s="24" t="e">
        <f t="shared" si="857"/>
        <v>#VALUE!</v>
      </c>
      <c r="BYB16">
        <v>-8.1930198037936998E-5</v>
      </c>
      <c r="BYC16" t="e">
        <f>bvarM4</f>
        <v>#VALUE!</v>
      </c>
      <c r="BYD16" t="e">
        <f>cvarM4</f>
        <v>#VALUE!</v>
      </c>
      <c r="BYE16" t="e">
        <f>mvarM4</f>
        <v>#VALUE!</v>
      </c>
      <c r="BYF16" s="24" t="e">
        <f t="shared" si="858"/>
        <v>#VALUE!</v>
      </c>
      <c r="BYG16" s="24" t="e">
        <f t="shared" si="859"/>
        <v>#VALUE!</v>
      </c>
      <c r="BYH16" s="24" t="e">
        <f t="shared" si="860"/>
        <v>#VALUE!</v>
      </c>
      <c r="BYI16">
        <v>-1.2145908843881999E-2</v>
      </c>
      <c r="BYJ16" t="e">
        <f>bvarM4</f>
        <v>#VALUE!</v>
      </c>
      <c r="BYK16" t="e">
        <f>cvarM4</f>
        <v>#VALUE!</v>
      </c>
      <c r="BYL16" t="e">
        <f>mvarM4</f>
        <v>#VALUE!</v>
      </c>
      <c r="BYM16" s="24" t="e">
        <f t="shared" si="861"/>
        <v>#VALUE!</v>
      </c>
      <c r="BYN16" s="24" t="e">
        <f t="shared" si="862"/>
        <v>#VALUE!</v>
      </c>
      <c r="BYO16" s="24" t="e">
        <f t="shared" si="863"/>
        <v>#VALUE!</v>
      </c>
      <c r="BYP16">
        <v>-1.2600180653431E-7</v>
      </c>
      <c r="BYQ16" t="e">
        <f>bvarM4</f>
        <v>#VALUE!</v>
      </c>
      <c r="BYR16" t="e">
        <f>cvarM4</f>
        <v>#VALUE!</v>
      </c>
      <c r="BYS16" t="e">
        <f>mvarM4</f>
        <v>#VALUE!</v>
      </c>
      <c r="BYT16" s="24" t="e">
        <f t="shared" si="864"/>
        <v>#VALUE!</v>
      </c>
      <c r="BYU16" s="24" t="e">
        <f t="shared" si="865"/>
        <v>#VALUE!</v>
      </c>
      <c r="BYV16" s="24" t="e">
        <f t="shared" si="866"/>
        <v>#VALUE!</v>
      </c>
    </row>
    <row r="17" spans="1:2024" x14ac:dyDescent="0.3">
      <c r="F17" s="82">
        <f t="shared" si="0"/>
        <v>0</v>
      </c>
      <c r="G17" s="82">
        <f t="shared" si="1"/>
        <v>0</v>
      </c>
      <c r="H17" s="82">
        <f t="shared" si="2"/>
        <v>0</v>
      </c>
      <c r="I17">
        <v>2.9144600980761E-3</v>
      </c>
      <c r="J17" t="e">
        <f>bvarM3</f>
        <v>#VALUE!</v>
      </c>
      <c r="K17" t="e">
        <f>cvarM3</f>
        <v>#VALUE!</v>
      </c>
      <c r="L17" t="e">
        <f>mvarM3</f>
        <v>#VALUE!</v>
      </c>
      <c r="M17" s="74" t="e">
        <f t="shared" si="3"/>
        <v>#VALUE!</v>
      </c>
      <c r="N17" s="74" t="e">
        <f t="shared" si="4"/>
        <v>#VALUE!</v>
      </c>
      <c r="O17" s="15" t="e">
        <f t="shared" si="5"/>
        <v>#VALUE!</v>
      </c>
      <c r="P17">
        <v>5.0459436097970004E-4</v>
      </c>
      <c r="Q17" t="e">
        <f>bvarM3</f>
        <v>#VALUE!</v>
      </c>
      <c r="R17" t="e">
        <f>cvarM3</f>
        <v>#VALUE!</v>
      </c>
      <c r="S17" t="e">
        <f>mvarM3</f>
        <v>#VALUE!</v>
      </c>
      <c r="T17" s="15" t="e">
        <f t="shared" si="6"/>
        <v>#VALUE!</v>
      </c>
      <c r="U17" s="74" t="e">
        <f t="shared" si="7"/>
        <v>#VALUE!</v>
      </c>
      <c r="V17" s="15" t="e">
        <f t="shared" si="8"/>
        <v>#VALUE!</v>
      </c>
      <c r="W17">
        <v>3.257291359839E-5</v>
      </c>
      <c r="X17" t="e">
        <f>bvarM3</f>
        <v>#VALUE!</v>
      </c>
      <c r="Y17" t="e">
        <f>cvarM3</f>
        <v>#VALUE!</v>
      </c>
      <c r="Z17" t="e">
        <f>mvarM3</f>
        <v>#VALUE!</v>
      </c>
      <c r="AA17" t="e">
        <f t="shared" si="9"/>
        <v>#VALUE!</v>
      </c>
      <c r="AB17" s="15" t="e">
        <f t="shared" si="10"/>
        <v>#VALUE!</v>
      </c>
      <c r="AC17" s="53" t="e">
        <f t="shared" si="11"/>
        <v>#VALUE!</v>
      </c>
      <c r="AD17">
        <v>-3.6474972145904003E-5</v>
      </c>
      <c r="AE17" t="e">
        <f>bvarM3</f>
        <v>#VALUE!</v>
      </c>
      <c r="AF17" t="e">
        <f>cvarM3</f>
        <v>#VALUE!</v>
      </c>
      <c r="AG17" t="e">
        <f>mvarM3</f>
        <v>#VALUE!</v>
      </c>
      <c r="AH17" t="e">
        <f t="shared" si="12"/>
        <v>#VALUE!</v>
      </c>
      <c r="AI17" s="15" t="e">
        <f t="shared" si="13"/>
        <v>#VALUE!</v>
      </c>
      <c r="AJ17" s="53" t="e">
        <f t="shared" si="14"/>
        <v>#VALUE!</v>
      </c>
      <c r="AK17">
        <v>8.8633403414272002E-4</v>
      </c>
      <c r="AL17" t="e">
        <f>bvarM3</f>
        <v>#VALUE!</v>
      </c>
      <c r="AM17" t="e">
        <f>cvarM3</f>
        <v>#VALUE!</v>
      </c>
      <c r="AN17" t="e">
        <f>mvarM3</f>
        <v>#VALUE!</v>
      </c>
      <c r="AO17" s="15" t="e">
        <f t="shared" si="15"/>
        <v>#VALUE!</v>
      </c>
      <c r="AP17" s="15" t="e">
        <f t="shared" si="16"/>
        <v>#VALUE!</v>
      </c>
      <c r="AQ17" s="53" t="e">
        <f t="shared" si="17"/>
        <v>#VALUE!</v>
      </c>
      <c r="AR17">
        <v>3.7499162531823999E-5</v>
      </c>
      <c r="AS17" t="e">
        <f>bvarM3</f>
        <v>#VALUE!</v>
      </c>
      <c r="AT17" t="e">
        <f>cvarM3</f>
        <v>#VALUE!</v>
      </c>
      <c r="AU17" t="e">
        <f>mvarM3</f>
        <v>#VALUE!</v>
      </c>
      <c r="AV17" s="15" t="e">
        <f t="shared" si="18"/>
        <v>#VALUE!</v>
      </c>
      <c r="AW17" s="15" t="e">
        <f t="shared" si="19"/>
        <v>#VALUE!</v>
      </c>
      <c r="AX17" s="53" t="e">
        <f t="shared" si="20"/>
        <v>#VALUE!</v>
      </c>
      <c r="AY17">
        <v>-9.5496968167846995E-6</v>
      </c>
      <c r="AZ17" t="e">
        <f>bvarM3</f>
        <v>#VALUE!</v>
      </c>
      <c r="BA17" t="e">
        <f>cvarM3</f>
        <v>#VALUE!</v>
      </c>
      <c r="BB17" t="e">
        <f>mvarM3</f>
        <v>#VALUE!</v>
      </c>
      <c r="BC17" s="15" t="e">
        <f t="shared" si="21"/>
        <v>#VALUE!</v>
      </c>
      <c r="BD17" s="15" t="e">
        <f t="shared" si="22"/>
        <v>#VALUE!</v>
      </c>
      <c r="BE17" s="53" t="e">
        <f t="shared" si="23"/>
        <v>#VALUE!</v>
      </c>
      <c r="BF17">
        <v>1.4839531022463001E-3</v>
      </c>
      <c r="BG17" t="e">
        <f>bvarM3</f>
        <v>#VALUE!</v>
      </c>
      <c r="BH17" t="e">
        <f>cvarM3</f>
        <v>#VALUE!</v>
      </c>
      <c r="BI17" t="e">
        <f>mvarM3</f>
        <v>#VALUE!</v>
      </c>
      <c r="BJ17" s="15" t="e">
        <f t="shared" si="24"/>
        <v>#VALUE!</v>
      </c>
      <c r="BK17" s="15" t="e">
        <f t="shared" si="25"/>
        <v>#VALUE!</v>
      </c>
      <c r="BL17" s="53" t="e">
        <f t="shared" si="26"/>
        <v>#VALUE!</v>
      </c>
      <c r="BM17">
        <v>8.1992026047952E-5</v>
      </c>
      <c r="BN17" t="e">
        <f>bvarM3</f>
        <v>#VALUE!</v>
      </c>
      <c r="BO17" t="e">
        <f>cvarM3</f>
        <v>#VALUE!</v>
      </c>
      <c r="BP17" t="e">
        <f>mvarM3</f>
        <v>#VALUE!</v>
      </c>
      <c r="BQ17" s="15" t="e">
        <f t="shared" si="27"/>
        <v>#VALUE!</v>
      </c>
      <c r="BR17" s="15" t="e">
        <f t="shared" si="28"/>
        <v>#VALUE!</v>
      </c>
      <c r="BS17" s="53" t="e">
        <f t="shared" si="29"/>
        <v>#VALUE!</v>
      </c>
      <c r="BT17">
        <v>-2.9069764232427002E-4</v>
      </c>
      <c r="BU17" t="e">
        <f>bvarM3</f>
        <v>#VALUE!</v>
      </c>
      <c r="BV17" t="e">
        <f>cvarM3</f>
        <v>#VALUE!</v>
      </c>
      <c r="BW17" t="e">
        <f>mvarM3</f>
        <v>#VALUE!</v>
      </c>
      <c r="BX17" s="15" t="e">
        <f t="shared" si="30"/>
        <v>#VALUE!</v>
      </c>
      <c r="BY17" s="15" t="e">
        <f t="shared" si="31"/>
        <v>#VALUE!</v>
      </c>
      <c r="BZ17" s="53" t="e">
        <f t="shared" si="32"/>
        <v>#VALUE!</v>
      </c>
      <c r="CA17">
        <v>9.3756349723634995E-4</v>
      </c>
      <c r="CB17" t="e">
        <f>bvarM3</f>
        <v>#VALUE!</v>
      </c>
      <c r="CC17" t="e">
        <f>cvarM3</f>
        <v>#VALUE!</v>
      </c>
      <c r="CD17" t="e">
        <f>mvarM3</f>
        <v>#VALUE!</v>
      </c>
      <c r="CE17" s="15" t="e">
        <f t="shared" si="33"/>
        <v>#VALUE!</v>
      </c>
      <c r="CF17" s="15" t="e">
        <f t="shared" si="34"/>
        <v>#VALUE!</v>
      </c>
      <c r="CG17" s="53" t="e">
        <f t="shared" si="35"/>
        <v>#VALUE!</v>
      </c>
      <c r="CH17">
        <v>6.5302696136419999E-5</v>
      </c>
      <c r="CI17" t="e">
        <f>bvarM3</f>
        <v>#VALUE!</v>
      </c>
      <c r="CJ17" t="e">
        <f>cvarM3</f>
        <v>#VALUE!</v>
      </c>
      <c r="CK17" t="e">
        <f>mvarM3</f>
        <v>#VALUE!</v>
      </c>
      <c r="CL17" s="15" t="e">
        <f t="shared" si="36"/>
        <v>#VALUE!</v>
      </c>
      <c r="CM17" s="15" t="e">
        <f t="shared" si="37"/>
        <v>#VALUE!</v>
      </c>
      <c r="CN17" s="53" t="e">
        <f t="shared" si="38"/>
        <v>#VALUE!</v>
      </c>
      <c r="CO17">
        <v>-1.0004049869445E-5</v>
      </c>
      <c r="CP17" t="e">
        <f>bvarM3</f>
        <v>#VALUE!</v>
      </c>
      <c r="CQ17" t="e">
        <f>cvarM3</f>
        <v>#VALUE!</v>
      </c>
      <c r="CR17" t="e">
        <f>mvarM3</f>
        <v>#VALUE!</v>
      </c>
      <c r="CS17" s="15" t="e">
        <f t="shared" si="39"/>
        <v>#VALUE!</v>
      </c>
      <c r="CT17" s="15" t="e">
        <f t="shared" si="40"/>
        <v>#VALUE!</v>
      </c>
      <c r="CU17" s="53" t="e">
        <f t="shared" si="41"/>
        <v>#VALUE!</v>
      </c>
      <c r="CV17">
        <v>1.1286463079928E-3</v>
      </c>
      <c r="CW17" t="e">
        <f>bvarM3</f>
        <v>#VALUE!</v>
      </c>
      <c r="CX17" t="e">
        <f>cvarM3</f>
        <v>#VALUE!</v>
      </c>
      <c r="CY17" t="e">
        <f>mvarM3</f>
        <v>#VALUE!</v>
      </c>
      <c r="CZ17" s="15" t="e">
        <f t="shared" si="42"/>
        <v>#VALUE!</v>
      </c>
      <c r="DA17" s="15" t="e">
        <f t="shared" si="43"/>
        <v>#VALUE!</v>
      </c>
      <c r="DB17" s="53" t="e">
        <f t="shared" si="44"/>
        <v>#VALUE!</v>
      </c>
      <c r="DC17">
        <v>-2.9824976161475001E-5</v>
      </c>
      <c r="DD17" t="e">
        <f>bvarM3</f>
        <v>#VALUE!</v>
      </c>
      <c r="DE17" t="e">
        <f>cvarM3</f>
        <v>#VALUE!</v>
      </c>
      <c r="DF17" t="e">
        <f>mvarM3</f>
        <v>#VALUE!</v>
      </c>
      <c r="DG17" s="15" t="e">
        <f t="shared" si="45"/>
        <v>#VALUE!</v>
      </c>
      <c r="DH17" s="15" t="e">
        <f t="shared" si="46"/>
        <v>#VALUE!</v>
      </c>
      <c r="DI17" s="53" t="e">
        <f t="shared" si="47"/>
        <v>#VALUE!</v>
      </c>
      <c r="DJ17">
        <v>-7.9103522875312998E-5</v>
      </c>
      <c r="DK17" t="e">
        <f>bvarM3</f>
        <v>#VALUE!</v>
      </c>
      <c r="DL17" t="e">
        <f>cvarM3</f>
        <v>#VALUE!</v>
      </c>
      <c r="DM17" t="e">
        <f>mvarM3</f>
        <v>#VALUE!</v>
      </c>
      <c r="DN17" s="15" t="e">
        <f t="shared" si="48"/>
        <v>#VALUE!</v>
      </c>
      <c r="DO17" s="15" t="e">
        <f t="shared" si="49"/>
        <v>#VALUE!</v>
      </c>
      <c r="DP17" s="53" t="e">
        <f t="shared" si="50"/>
        <v>#VALUE!</v>
      </c>
      <c r="DQ17">
        <v>3.1998746614672998E-4</v>
      </c>
      <c r="DR17" t="e">
        <f>bvarM3</f>
        <v>#VALUE!</v>
      </c>
      <c r="DS17" t="e">
        <f>cvarM3</f>
        <v>#VALUE!</v>
      </c>
      <c r="DT17" t="e">
        <f>mvarM3</f>
        <v>#VALUE!</v>
      </c>
      <c r="DU17" s="15" t="e">
        <f t="shared" si="51"/>
        <v>#VALUE!</v>
      </c>
      <c r="DV17" s="15" t="e">
        <f t="shared" si="52"/>
        <v>#VALUE!</v>
      </c>
      <c r="DW17" s="53" t="e">
        <f t="shared" si="53"/>
        <v>#VALUE!</v>
      </c>
      <c r="DX17">
        <v>5.7493745494837001E-6</v>
      </c>
      <c r="DY17" t="e">
        <f>bvarM3</f>
        <v>#VALUE!</v>
      </c>
      <c r="DZ17" t="e">
        <f>cvarM3</f>
        <v>#VALUE!</v>
      </c>
      <c r="EA17" t="e">
        <f>mvarM3</f>
        <v>#VALUE!</v>
      </c>
      <c r="EB17" s="15" t="e">
        <f t="shared" si="54"/>
        <v>#VALUE!</v>
      </c>
      <c r="EC17" s="15" t="e">
        <f t="shared" si="55"/>
        <v>#VALUE!</v>
      </c>
      <c r="ED17" s="53" t="e">
        <f t="shared" si="56"/>
        <v>#VALUE!</v>
      </c>
      <c r="EE17">
        <v>-1.9166053797131001E-5</v>
      </c>
      <c r="EF17" t="e">
        <f>bvarM3</f>
        <v>#VALUE!</v>
      </c>
      <c r="EG17" t="e">
        <f>cvarM3</f>
        <v>#VALUE!</v>
      </c>
      <c r="EH17" t="e">
        <f>mvarM3</f>
        <v>#VALUE!</v>
      </c>
      <c r="EI17" s="15" t="e">
        <f t="shared" si="57"/>
        <v>#VALUE!</v>
      </c>
      <c r="EJ17" s="15" t="e">
        <f t="shared" si="58"/>
        <v>#VALUE!</v>
      </c>
      <c r="EK17" s="53" t="e">
        <f t="shared" si="59"/>
        <v>#VALUE!</v>
      </c>
      <c r="EL17">
        <v>1.1177675521200001E-3</v>
      </c>
      <c r="EM17" t="e">
        <f>bvarM3</f>
        <v>#VALUE!</v>
      </c>
      <c r="EN17" t="e">
        <f>cvarM3</f>
        <v>#VALUE!</v>
      </c>
      <c r="EO17" t="e">
        <f>mvarM3</f>
        <v>#VALUE!</v>
      </c>
      <c r="EP17" s="15" t="e">
        <f t="shared" si="60"/>
        <v>#VALUE!</v>
      </c>
      <c r="EQ17" s="15" t="e">
        <f t="shared" si="61"/>
        <v>#VALUE!</v>
      </c>
      <c r="ER17" s="53" t="e">
        <f t="shared" si="62"/>
        <v>#VALUE!</v>
      </c>
      <c r="ES17">
        <v>1.7868573112926999E-4</v>
      </c>
      <c r="ET17" t="e">
        <f>bvarM3</f>
        <v>#VALUE!</v>
      </c>
      <c r="EU17" t="e">
        <f>cvarM3</f>
        <v>#VALUE!</v>
      </c>
      <c r="EV17" t="e">
        <f>mvarM3</f>
        <v>#VALUE!</v>
      </c>
      <c r="EW17" s="15" t="e">
        <f t="shared" si="63"/>
        <v>#VALUE!</v>
      </c>
      <c r="EX17" s="15" t="e">
        <f t="shared" si="64"/>
        <v>#VALUE!</v>
      </c>
      <c r="EY17" s="53" t="e">
        <f t="shared" si="65"/>
        <v>#VALUE!</v>
      </c>
      <c r="EZ17">
        <v>-3.3412767092639E-4</v>
      </c>
      <c r="FA17" t="e">
        <f>bvarM3</f>
        <v>#VALUE!</v>
      </c>
      <c r="FB17" t="e">
        <f>cvarM3</f>
        <v>#VALUE!</v>
      </c>
      <c r="FC17" t="e">
        <f>mvarM3</f>
        <v>#VALUE!</v>
      </c>
      <c r="FD17" s="15" t="e">
        <f t="shared" si="66"/>
        <v>#VALUE!</v>
      </c>
      <c r="FE17" s="15" t="e">
        <f t="shared" si="67"/>
        <v>#VALUE!</v>
      </c>
      <c r="FF17" s="53" t="e">
        <f t="shared" si="68"/>
        <v>#VALUE!</v>
      </c>
      <c r="FG17">
        <v>2.7022915425881002E-4</v>
      </c>
      <c r="FH17" t="e">
        <f>bvarM3</f>
        <v>#VALUE!</v>
      </c>
      <c r="FI17" t="e">
        <f>cvarM3</f>
        <v>#VALUE!</v>
      </c>
      <c r="FJ17" t="e">
        <f>mvarM3</f>
        <v>#VALUE!</v>
      </c>
      <c r="FK17" s="15" t="e">
        <f t="shared" si="69"/>
        <v>#VALUE!</v>
      </c>
      <c r="FL17" s="15" t="e">
        <f t="shared" si="70"/>
        <v>#VALUE!</v>
      </c>
      <c r="FM17" s="53" t="e">
        <f t="shared" si="71"/>
        <v>#VALUE!</v>
      </c>
      <c r="FN17">
        <v>9.4856683935334E-5</v>
      </c>
      <c r="FO17" t="e">
        <f>bvarM3</f>
        <v>#VALUE!</v>
      </c>
      <c r="FP17" t="e">
        <f>cvarM3</f>
        <v>#VALUE!</v>
      </c>
      <c r="FQ17" t="e">
        <f>mvarM3</f>
        <v>#VALUE!</v>
      </c>
      <c r="FR17" s="15" t="e">
        <f t="shared" si="72"/>
        <v>#VALUE!</v>
      </c>
      <c r="FS17" s="15" t="e">
        <f t="shared" si="73"/>
        <v>#VALUE!</v>
      </c>
      <c r="FT17" s="53" t="e">
        <f t="shared" si="74"/>
        <v>#VALUE!</v>
      </c>
      <c r="FU17">
        <v>-1.3686150106397001E-5</v>
      </c>
      <c r="FV17" t="e">
        <f>bvarM3</f>
        <v>#VALUE!</v>
      </c>
      <c r="FW17" t="e">
        <f>cvarM3</f>
        <v>#VALUE!</v>
      </c>
      <c r="FX17" t="e">
        <f>mvarM3</f>
        <v>#VALUE!</v>
      </c>
      <c r="FY17" s="15" t="e">
        <f t="shared" si="75"/>
        <v>#VALUE!</v>
      </c>
      <c r="FZ17" s="15" t="e">
        <f t="shared" si="76"/>
        <v>#VALUE!</v>
      </c>
      <c r="GA17" s="53" t="e">
        <f t="shared" si="77"/>
        <v>#VALUE!</v>
      </c>
      <c r="GB17">
        <v>1.3433358851007999E-3</v>
      </c>
      <c r="GC17" t="e">
        <f>bvarM3</f>
        <v>#VALUE!</v>
      </c>
      <c r="GD17" t="e">
        <f>cvarM3</f>
        <v>#VALUE!</v>
      </c>
      <c r="GE17" t="e">
        <f>mvarM3</f>
        <v>#VALUE!</v>
      </c>
      <c r="GF17" s="15" t="e">
        <f t="shared" si="78"/>
        <v>#VALUE!</v>
      </c>
      <c r="GG17" s="15" t="e">
        <f t="shared" si="79"/>
        <v>#VALUE!</v>
      </c>
      <c r="GH17" s="53" t="e">
        <f t="shared" si="80"/>
        <v>#VALUE!</v>
      </c>
      <c r="GI17">
        <v>1.0850716881742E-4</v>
      </c>
      <c r="GJ17" t="e">
        <f>bvarM3</f>
        <v>#VALUE!</v>
      </c>
      <c r="GK17" t="e">
        <f>cvarM3</f>
        <v>#VALUE!</v>
      </c>
      <c r="GL17" t="e">
        <f>mvarM3</f>
        <v>#VALUE!</v>
      </c>
      <c r="GM17" s="15" t="e">
        <f t="shared" si="81"/>
        <v>#VALUE!</v>
      </c>
      <c r="GN17" s="15" t="e">
        <f t="shared" si="82"/>
        <v>#VALUE!</v>
      </c>
      <c r="GO17" s="53" t="e">
        <f t="shared" si="83"/>
        <v>#VALUE!</v>
      </c>
      <c r="GP17">
        <v>-2.2717995450960001E-4</v>
      </c>
      <c r="GQ17" t="e">
        <f>bvarM3</f>
        <v>#VALUE!</v>
      </c>
      <c r="GR17" t="e">
        <f>cvarM3</f>
        <v>#VALUE!</v>
      </c>
      <c r="GS17" t="e">
        <f>mvarM3</f>
        <v>#VALUE!</v>
      </c>
      <c r="GT17" s="15" t="e">
        <f t="shared" si="84"/>
        <v>#VALUE!</v>
      </c>
      <c r="GU17" s="15" t="e">
        <f t="shared" si="85"/>
        <v>#VALUE!</v>
      </c>
      <c r="GV17" s="53" t="e">
        <f t="shared" si="86"/>
        <v>#VALUE!</v>
      </c>
      <c r="GW17">
        <v>4.4628199709404002E-4</v>
      </c>
      <c r="GX17" t="e">
        <f>bvarM3</f>
        <v>#VALUE!</v>
      </c>
      <c r="GY17" t="e">
        <f>cvarM3</f>
        <v>#VALUE!</v>
      </c>
      <c r="GZ17" t="e">
        <f>mvarM3</f>
        <v>#VALUE!</v>
      </c>
      <c r="HA17" s="15" t="e">
        <f t="shared" si="87"/>
        <v>#VALUE!</v>
      </c>
      <c r="HB17" s="15" t="e">
        <f t="shared" si="88"/>
        <v>#VALUE!</v>
      </c>
      <c r="HC17" s="53" t="e">
        <f t="shared" si="89"/>
        <v>#VALUE!</v>
      </c>
      <c r="HD17">
        <v>1.0103688725213001E-5</v>
      </c>
      <c r="HE17" t="e">
        <f>bvarM3</f>
        <v>#VALUE!</v>
      </c>
      <c r="HF17" t="e">
        <f>cvarM3</f>
        <v>#VALUE!</v>
      </c>
      <c r="HG17" t="e">
        <f>mvarM3</f>
        <v>#VALUE!</v>
      </c>
      <c r="HH17" s="15" t="e">
        <f t="shared" si="90"/>
        <v>#VALUE!</v>
      </c>
      <c r="HI17" s="15" t="e">
        <f t="shared" si="91"/>
        <v>#VALUE!</v>
      </c>
      <c r="HJ17" s="53" t="e">
        <f t="shared" si="92"/>
        <v>#VALUE!</v>
      </c>
      <c r="HK17">
        <v>-8.5558558768479996E-5</v>
      </c>
      <c r="HL17" t="e">
        <f>bvarM3</f>
        <v>#VALUE!</v>
      </c>
      <c r="HM17" t="e">
        <f>cvarM3</f>
        <v>#VALUE!</v>
      </c>
      <c r="HN17" t="e">
        <f>mvarM3</f>
        <v>#VALUE!</v>
      </c>
      <c r="HO17" s="15" t="e">
        <f t="shared" si="93"/>
        <v>#VALUE!</v>
      </c>
      <c r="HP17" s="15" t="e">
        <f t="shared" si="94"/>
        <v>#VALUE!</v>
      </c>
      <c r="HQ17" s="53" t="e">
        <f t="shared" si="95"/>
        <v>#VALUE!</v>
      </c>
      <c r="HR17">
        <v>1.4109357162797999E-3</v>
      </c>
      <c r="HS17" t="e">
        <f>bvarM3</f>
        <v>#VALUE!</v>
      </c>
      <c r="HT17" t="e">
        <f>cvarM3</f>
        <v>#VALUE!</v>
      </c>
      <c r="HU17" t="e">
        <f>mvarM3</f>
        <v>#VALUE!</v>
      </c>
      <c r="HV17" s="15" t="e">
        <f t="shared" si="96"/>
        <v>#VALUE!</v>
      </c>
      <c r="HW17" s="15" t="e">
        <f t="shared" si="97"/>
        <v>#VALUE!</v>
      </c>
      <c r="HX17" s="53" t="e">
        <f t="shared" si="98"/>
        <v>#VALUE!</v>
      </c>
      <c r="HY17">
        <v>1.0454821957284E-4</v>
      </c>
      <c r="HZ17" t="e">
        <f>bvarM3</f>
        <v>#VALUE!</v>
      </c>
      <c r="IA17" t="e">
        <f>cvarM3</f>
        <v>#VALUE!</v>
      </c>
      <c r="IB17" t="e">
        <f>mvarM3</f>
        <v>#VALUE!</v>
      </c>
      <c r="IC17" s="15" t="e">
        <f t="shared" si="99"/>
        <v>#VALUE!</v>
      </c>
      <c r="ID17" s="15" t="e">
        <f t="shared" si="100"/>
        <v>#VALUE!</v>
      </c>
      <c r="IE17" s="53" t="e">
        <f t="shared" si="101"/>
        <v>#VALUE!</v>
      </c>
      <c r="IF17">
        <v>1.8393719421553999E-3</v>
      </c>
      <c r="IG17" t="e">
        <f>bvarM3</f>
        <v>#VALUE!</v>
      </c>
      <c r="IH17" t="e">
        <f>cvarM3</f>
        <v>#VALUE!</v>
      </c>
      <c r="II17" t="e">
        <f>mvarM3</f>
        <v>#VALUE!</v>
      </c>
      <c r="IJ17" s="15" t="e">
        <f t="shared" si="102"/>
        <v>#VALUE!</v>
      </c>
      <c r="IK17" s="15" t="e">
        <f t="shared" si="103"/>
        <v>#VALUE!</v>
      </c>
      <c r="IL17" s="53" t="e">
        <f t="shared" si="104"/>
        <v>#VALUE!</v>
      </c>
      <c r="IM17">
        <v>4.1660224479996E-4</v>
      </c>
      <c r="IN17" t="e">
        <f>bvarM3</f>
        <v>#VALUE!</v>
      </c>
      <c r="IO17" t="e">
        <f>cvarM3</f>
        <v>#VALUE!</v>
      </c>
      <c r="IP17" t="e">
        <f>mvarM3</f>
        <v>#VALUE!</v>
      </c>
      <c r="IQ17" s="15" t="e">
        <f t="shared" si="105"/>
        <v>#VALUE!</v>
      </c>
      <c r="IR17" s="15" t="e">
        <f t="shared" si="106"/>
        <v>#VALUE!</v>
      </c>
      <c r="IS17" s="53" t="e">
        <f t="shared" si="107"/>
        <v>#VALUE!</v>
      </c>
      <c r="IT17">
        <v>3.3051083488615E-6</v>
      </c>
      <c r="IU17" t="e">
        <f>bvarM3</f>
        <v>#VALUE!</v>
      </c>
      <c r="IV17" t="e">
        <f>cvarM3</f>
        <v>#VALUE!</v>
      </c>
      <c r="IW17" t="e">
        <f>mvarM3</f>
        <v>#VALUE!</v>
      </c>
      <c r="IX17" s="15" t="e">
        <f t="shared" si="108"/>
        <v>#VALUE!</v>
      </c>
      <c r="IY17" s="15" t="e">
        <f t="shared" si="109"/>
        <v>#VALUE!</v>
      </c>
      <c r="IZ17" s="53" t="e">
        <f t="shared" si="110"/>
        <v>#VALUE!</v>
      </c>
      <c r="JA17">
        <v>3.1145285307424002E-3</v>
      </c>
      <c r="JB17" t="e">
        <f>bvarM3</f>
        <v>#VALUE!</v>
      </c>
      <c r="JC17" t="e">
        <f>cvarM3</f>
        <v>#VALUE!</v>
      </c>
      <c r="JD17" t="e">
        <f>mvarM3</f>
        <v>#VALUE!</v>
      </c>
      <c r="JE17" s="24" t="e">
        <f t="shared" si="111"/>
        <v>#VALUE!</v>
      </c>
      <c r="JF17" s="24" t="e">
        <f t="shared" si="112"/>
        <v>#VALUE!</v>
      </c>
      <c r="JG17" s="24" t="e">
        <f t="shared" si="113"/>
        <v>#VALUE!</v>
      </c>
      <c r="JH17">
        <v>-1.2756978288940001E-2</v>
      </c>
      <c r="JI17" t="e">
        <f>bvarM4</f>
        <v>#VALUE!</v>
      </c>
      <c r="JJ17" t="e">
        <f>cvarM4</f>
        <v>#VALUE!</v>
      </c>
      <c r="JK17" t="e">
        <f>mvarM4</f>
        <v>#VALUE!</v>
      </c>
      <c r="JL17" s="24" t="e">
        <f t="shared" si="114"/>
        <v>#VALUE!</v>
      </c>
      <c r="JM17" s="24" t="e">
        <f t="shared" si="115"/>
        <v>#VALUE!</v>
      </c>
      <c r="JN17" s="24" t="e">
        <f t="shared" si="116"/>
        <v>#VALUE!</v>
      </c>
      <c r="JO17">
        <v>3.6450719045940003E-5</v>
      </c>
      <c r="JP17" t="e">
        <f>bvarM3</f>
        <v>#VALUE!</v>
      </c>
      <c r="JQ17" t="e">
        <f>cvarM3</f>
        <v>#VALUE!</v>
      </c>
      <c r="JR17" t="e">
        <f>mvarM3</f>
        <v>#VALUE!</v>
      </c>
      <c r="JS17" s="24" t="e">
        <f t="shared" si="117"/>
        <v>#VALUE!</v>
      </c>
      <c r="JT17" s="24" t="e">
        <f t="shared" si="118"/>
        <v>#VALUE!</v>
      </c>
      <c r="JU17" s="24" t="e">
        <f t="shared" si="119"/>
        <v>#VALUE!</v>
      </c>
      <c r="JV17">
        <v>1.1230498764759E-3</v>
      </c>
      <c r="JW17" t="e">
        <f>bvarM3</f>
        <v>#VALUE!</v>
      </c>
      <c r="JX17" t="e">
        <f>cvarM3</f>
        <v>#VALUE!</v>
      </c>
      <c r="JY17" t="e">
        <f>mvarM3</f>
        <v>#VALUE!</v>
      </c>
      <c r="JZ17" s="24" t="e">
        <f t="shared" si="120"/>
        <v>#VALUE!</v>
      </c>
      <c r="KA17" s="24" t="e">
        <f t="shared" si="121"/>
        <v>#VALUE!</v>
      </c>
      <c r="KB17" s="24" t="e">
        <f t="shared" si="122"/>
        <v>#VALUE!</v>
      </c>
      <c r="KC17">
        <v>-8.4118275525222001E-3</v>
      </c>
      <c r="KD17" t="e">
        <f>bvarM4</f>
        <v>#VALUE!</v>
      </c>
      <c r="KE17" t="e">
        <f>cvarM4</f>
        <v>#VALUE!</v>
      </c>
      <c r="KF17" t="e">
        <f>mvarM4</f>
        <v>#VALUE!</v>
      </c>
      <c r="KG17" s="24" t="e">
        <f t="shared" si="123"/>
        <v>#VALUE!</v>
      </c>
      <c r="KH17" s="24" t="e">
        <f t="shared" si="124"/>
        <v>#VALUE!</v>
      </c>
      <c r="KI17" s="24" t="e">
        <f t="shared" si="125"/>
        <v>#VALUE!</v>
      </c>
      <c r="KJ17">
        <v>5.7254574747096999E-5</v>
      </c>
      <c r="KK17" t="e">
        <f>bvarM3</f>
        <v>#VALUE!</v>
      </c>
      <c r="KL17" t="e">
        <f>cvarM3</f>
        <v>#VALUE!</v>
      </c>
      <c r="KM17" t="e">
        <f>mvarM3</f>
        <v>#VALUE!</v>
      </c>
      <c r="KN17" s="24" t="e">
        <f t="shared" si="126"/>
        <v>#VALUE!</v>
      </c>
      <c r="KO17" s="24" t="e">
        <f t="shared" si="127"/>
        <v>#VALUE!</v>
      </c>
      <c r="KP17" s="24" t="e">
        <f t="shared" si="128"/>
        <v>#VALUE!</v>
      </c>
      <c r="KQ17">
        <v>-1.5595688176999001E-5</v>
      </c>
      <c r="KR17" t="e">
        <f>bvarM3</f>
        <v>#VALUE!</v>
      </c>
      <c r="KS17" t="e">
        <f>cvarM3</f>
        <v>#VALUE!</v>
      </c>
      <c r="KT17" t="e">
        <f>mvarM3</f>
        <v>#VALUE!</v>
      </c>
      <c r="KU17" s="24" t="e">
        <f t="shared" si="129"/>
        <v>#VALUE!</v>
      </c>
      <c r="KV17" s="24" t="e">
        <f t="shared" si="130"/>
        <v>#VALUE!</v>
      </c>
      <c r="KW17" s="24" t="e">
        <f t="shared" si="131"/>
        <v>#VALUE!</v>
      </c>
      <c r="KX17">
        <v>-1.3424862731001E-2</v>
      </c>
      <c r="KY17" t="e">
        <f>bvarM4</f>
        <v>#VALUE!</v>
      </c>
      <c r="KZ17" t="e">
        <f>cvarM4</f>
        <v>#VALUE!</v>
      </c>
      <c r="LA17" t="e">
        <f>mvarM4</f>
        <v>#VALUE!</v>
      </c>
      <c r="LB17" s="24" t="e">
        <f t="shared" si="132"/>
        <v>#VALUE!</v>
      </c>
      <c r="LC17" s="24" t="e">
        <f t="shared" si="133"/>
        <v>#VALUE!</v>
      </c>
      <c r="LD17" s="24" t="e">
        <f t="shared" si="134"/>
        <v>#VALUE!</v>
      </c>
      <c r="LE17">
        <v>1.2377591260725001E-4</v>
      </c>
      <c r="LF17" t="e">
        <f>bvarM3</f>
        <v>#VALUE!</v>
      </c>
      <c r="LG17" t="e">
        <f>cvarM3</f>
        <v>#VALUE!</v>
      </c>
      <c r="LH17" t="e">
        <f>mvarM3</f>
        <v>#VALUE!</v>
      </c>
      <c r="LI17" s="24" t="e">
        <f t="shared" si="135"/>
        <v>#VALUE!</v>
      </c>
      <c r="LJ17" s="24" t="e">
        <f t="shared" si="136"/>
        <v>#VALUE!</v>
      </c>
      <c r="LK17" s="24" t="e">
        <f t="shared" si="137"/>
        <v>#VALUE!</v>
      </c>
      <c r="LL17">
        <v>-1.5708512648904E-4</v>
      </c>
      <c r="LM17" t="e">
        <f>bvarM3</f>
        <v>#VALUE!</v>
      </c>
      <c r="LN17" t="e">
        <f>cvarM3</f>
        <v>#VALUE!</v>
      </c>
      <c r="LO17" t="e">
        <f>mvarM3</f>
        <v>#VALUE!</v>
      </c>
      <c r="LP17" s="24" t="e">
        <f t="shared" si="138"/>
        <v>#VALUE!</v>
      </c>
      <c r="LQ17" s="24" t="e">
        <f t="shared" si="139"/>
        <v>#VALUE!</v>
      </c>
      <c r="LR17" s="24" t="e">
        <f t="shared" si="140"/>
        <v>#VALUE!</v>
      </c>
      <c r="LS17">
        <v>-8.7887480855116003E-3</v>
      </c>
      <c r="LT17" t="e">
        <f>bvarM4</f>
        <v>#VALUE!</v>
      </c>
      <c r="LU17" t="e">
        <f>cvarM4</f>
        <v>#VALUE!</v>
      </c>
      <c r="LV17" t="e">
        <f>mvarM4</f>
        <v>#VALUE!</v>
      </c>
      <c r="LW17" s="24" t="e">
        <f t="shared" si="141"/>
        <v>#VALUE!</v>
      </c>
      <c r="LX17" s="24" t="e">
        <f t="shared" si="142"/>
        <v>#VALUE!</v>
      </c>
      <c r="LY17" s="24" t="e">
        <f t="shared" si="143"/>
        <v>#VALUE!</v>
      </c>
      <c r="LZ17">
        <v>1.0086675593979001E-4</v>
      </c>
      <c r="MA17" t="e">
        <f>bvarM3</f>
        <v>#VALUE!</v>
      </c>
      <c r="MB17" t="e">
        <f>cvarM3</f>
        <v>#VALUE!</v>
      </c>
      <c r="MC17" t="e">
        <f>mvarM3</f>
        <v>#VALUE!</v>
      </c>
      <c r="MD17" s="24" t="e">
        <f t="shared" si="144"/>
        <v>#VALUE!</v>
      </c>
      <c r="ME17" s="24" t="e">
        <f t="shared" si="145"/>
        <v>#VALUE!</v>
      </c>
      <c r="MF17" s="24" t="e">
        <f t="shared" si="146"/>
        <v>#VALUE!</v>
      </c>
      <c r="MG17">
        <v>6.2874831549067003E-3</v>
      </c>
      <c r="MH17" t="e">
        <f>bvarM3</f>
        <v>#VALUE!</v>
      </c>
      <c r="MI17" t="e">
        <f>cvarM3</f>
        <v>#VALUE!</v>
      </c>
      <c r="MJ17" t="e">
        <f>mvarM3</f>
        <v>#VALUE!</v>
      </c>
      <c r="MK17" s="24" t="e">
        <f t="shared" si="147"/>
        <v>#VALUE!</v>
      </c>
      <c r="ML17" s="24" t="e">
        <f t="shared" si="148"/>
        <v>#VALUE!</v>
      </c>
      <c r="MM17" s="24" t="e">
        <f t="shared" si="149"/>
        <v>#VALUE!</v>
      </c>
      <c r="MN17">
        <v>-1.3863893329949001E-2</v>
      </c>
      <c r="MO17" t="e">
        <f>bvarM4</f>
        <v>#VALUE!</v>
      </c>
      <c r="MP17" t="e">
        <f>cvarM4</f>
        <v>#VALUE!</v>
      </c>
      <c r="MQ17" t="e">
        <f>mvarM4</f>
        <v>#VALUE!</v>
      </c>
      <c r="MR17" s="24" t="e">
        <f t="shared" si="150"/>
        <v>#VALUE!</v>
      </c>
      <c r="MS17" s="24" t="e">
        <f t="shared" si="151"/>
        <v>#VALUE!</v>
      </c>
      <c r="MT17" s="24" t="e">
        <f t="shared" si="152"/>
        <v>#VALUE!</v>
      </c>
      <c r="MU17">
        <v>-1.0639487876143E-4</v>
      </c>
      <c r="MV17" t="e">
        <f>bvarM3</f>
        <v>#VALUE!</v>
      </c>
      <c r="MW17" t="e">
        <f>cvarM3</f>
        <v>#VALUE!</v>
      </c>
      <c r="MX17" t="e">
        <f>mvarM3</f>
        <v>#VALUE!</v>
      </c>
      <c r="MY17" s="24" t="e">
        <f t="shared" si="153"/>
        <v>#VALUE!</v>
      </c>
      <c r="MZ17" s="24" t="e">
        <f t="shared" si="154"/>
        <v>#VALUE!</v>
      </c>
      <c r="NA17" s="24" t="e">
        <f t="shared" si="155"/>
        <v>#VALUE!</v>
      </c>
      <c r="NB17">
        <v>-2.0627432510654001E-5</v>
      </c>
      <c r="NC17" t="e">
        <f>bvarM3</f>
        <v>#VALUE!</v>
      </c>
      <c r="ND17" t="e">
        <f>cvarM3</f>
        <v>#VALUE!</v>
      </c>
      <c r="NE17" t="e">
        <f>mvarM3</f>
        <v>#VALUE!</v>
      </c>
      <c r="NF17" s="24" t="e">
        <f t="shared" si="156"/>
        <v>#VALUE!</v>
      </c>
      <c r="NG17" s="24" t="e">
        <f t="shared" si="157"/>
        <v>#VALUE!</v>
      </c>
      <c r="NH17" s="24" t="e">
        <f t="shared" si="158"/>
        <v>#VALUE!</v>
      </c>
      <c r="NI17">
        <v>-7.7225648202325003E-3</v>
      </c>
      <c r="NJ17" t="e">
        <f>bvarM4</f>
        <v>#VALUE!</v>
      </c>
      <c r="NK17" t="e">
        <f>cvarM4</f>
        <v>#VALUE!</v>
      </c>
      <c r="NL17" t="e">
        <f>mvarM4</f>
        <v>#VALUE!</v>
      </c>
      <c r="NM17" s="24" t="e">
        <f t="shared" si="159"/>
        <v>#VALUE!</v>
      </c>
      <c r="NN17" s="24" t="e">
        <f t="shared" si="160"/>
        <v>#VALUE!</v>
      </c>
      <c r="NO17" s="24" t="e">
        <f t="shared" si="161"/>
        <v>#VALUE!</v>
      </c>
      <c r="NP17">
        <v>7.9014503619413004E-5</v>
      </c>
      <c r="NQ17" t="e">
        <f>bvarM3</f>
        <v>#VALUE!</v>
      </c>
      <c r="NR17" t="e">
        <f>cvarM3</f>
        <v>#VALUE!</v>
      </c>
      <c r="NS17" t="e">
        <f>mvarM3</f>
        <v>#VALUE!</v>
      </c>
      <c r="NT17" s="24" t="e">
        <f t="shared" si="162"/>
        <v>#VALUE!</v>
      </c>
      <c r="NU17" s="24" t="e">
        <f t="shared" si="163"/>
        <v>#VALUE!</v>
      </c>
      <c r="NV17" s="24" t="e">
        <f t="shared" si="164"/>
        <v>#VALUE!</v>
      </c>
      <c r="NW17">
        <v>-5.7656266493528001E-5</v>
      </c>
      <c r="NX17" t="e">
        <f>bvarM3</f>
        <v>#VALUE!</v>
      </c>
      <c r="NY17" t="e">
        <f>cvarM3</f>
        <v>#VALUE!</v>
      </c>
      <c r="NZ17" t="e">
        <f>mvarM3</f>
        <v>#VALUE!</v>
      </c>
      <c r="OA17" s="24" t="e">
        <f t="shared" si="165"/>
        <v>#VALUE!</v>
      </c>
      <c r="OB17" s="24" t="e">
        <f t="shared" si="166"/>
        <v>#VALUE!</v>
      </c>
      <c r="OC17" s="24" t="e">
        <f t="shared" si="167"/>
        <v>#VALUE!</v>
      </c>
      <c r="OD17">
        <v>-1.1044290891005001E-2</v>
      </c>
      <c r="OE17" t="e">
        <f>bvarM4</f>
        <v>#VALUE!</v>
      </c>
      <c r="OF17" t="e">
        <f>cvarM4</f>
        <v>#VALUE!</v>
      </c>
      <c r="OG17" t="e">
        <f>mvarM4</f>
        <v>#VALUE!</v>
      </c>
      <c r="OH17" s="24" t="e">
        <f t="shared" si="168"/>
        <v>#VALUE!</v>
      </c>
      <c r="OI17" s="24" t="e">
        <f t="shared" si="169"/>
        <v>#VALUE!</v>
      </c>
      <c r="OJ17" s="24" t="e">
        <f t="shared" si="170"/>
        <v>#VALUE!</v>
      </c>
      <c r="OK17">
        <v>1.9002526045432E-4</v>
      </c>
      <c r="OL17" t="e">
        <f>bvarM3</f>
        <v>#VALUE!</v>
      </c>
      <c r="OM17" t="e">
        <f>cvarM3</f>
        <v>#VALUE!</v>
      </c>
      <c r="ON17" t="e">
        <f>mvarM3</f>
        <v>#VALUE!</v>
      </c>
      <c r="OO17" s="24" t="e">
        <f t="shared" si="171"/>
        <v>#VALUE!</v>
      </c>
      <c r="OP17" s="24" t="e">
        <f t="shared" si="172"/>
        <v>#VALUE!</v>
      </c>
      <c r="OQ17" s="24" t="e">
        <f t="shared" si="173"/>
        <v>#VALUE!</v>
      </c>
      <c r="OR17">
        <v>-2.4703072321615002E-4</v>
      </c>
      <c r="OS17" t="e">
        <f>bvarM3</f>
        <v>#VALUE!</v>
      </c>
      <c r="OT17" t="e">
        <f>cvarM3</f>
        <v>#VALUE!</v>
      </c>
      <c r="OU17" t="e">
        <f>mvarM3</f>
        <v>#VALUE!</v>
      </c>
      <c r="OV17" s="24" t="e">
        <f t="shared" si="174"/>
        <v>#VALUE!</v>
      </c>
      <c r="OW17" s="24" t="e">
        <f t="shared" si="175"/>
        <v>#VALUE!</v>
      </c>
      <c r="OX17" s="24" t="e">
        <f t="shared" si="176"/>
        <v>#VALUE!</v>
      </c>
      <c r="OY17">
        <v>-7.1117610760010998E-3</v>
      </c>
      <c r="OZ17" t="e">
        <f>bvarM4</f>
        <v>#VALUE!</v>
      </c>
      <c r="PA17" t="e">
        <f>cvarM4</f>
        <v>#VALUE!</v>
      </c>
      <c r="PB17" t="e">
        <f>mvarM4</f>
        <v>#VALUE!</v>
      </c>
      <c r="PC17" s="24" t="e">
        <f t="shared" si="177"/>
        <v>#VALUE!</v>
      </c>
      <c r="PD17" s="24" t="e">
        <f t="shared" si="178"/>
        <v>#VALUE!</v>
      </c>
      <c r="PE17" s="24" t="e">
        <f t="shared" si="179"/>
        <v>#VALUE!</v>
      </c>
      <c r="PF17">
        <v>1.4972120802578999E-4</v>
      </c>
      <c r="PG17" t="e">
        <f>bvarM3</f>
        <v>#VALUE!</v>
      </c>
      <c r="PH17" t="e">
        <f>cvarM3</f>
        <v>#VALUE!</v>
      </c>
      <c r="PI17" t="e">
        <f>mvarM3</f>
        <v>#VALUE!</v>
      </c>
      <c r="PJ17" s="24" t="e">
        <f t="shared" si="180"/>
        <v>#VALUE!</v>
      </c>
      <c r="PK17" s="24" t="e">
        <f t="shared" si="181"/>
        <v>#VALUE!</v>
      </c>
      <c r="PL17" s="24" t="e">
        <f t="shared" si="182"/>
        <v>#VALUE!</v>
      </c>
      <c r="PM17">
        <v>-2.9325904870856E-5</v>
      </c>
      <c r="PN17" t="e">
        <f>bvarM3</f>
        <v>#VALUE!</v>
      </c>
      <c r="PO17" t="e">
        <f>cvarM3</f>
        <v>#VALUE!</v>
      </c>
      <c r="PP17" t="e">
        <f>mvarM3</f>
        <v>#VALUE!</v>
      </c>
      <c r="PQ17" s="24" t="e">
        <f t="shared" si="183"/>
        <v>#VALUE!</v>
      </c>
      <c r="PR17" s="24" t="e">
        <f t="shared" si="184"/>
        <v>#VALUE!</v>
      </c>
      <c r="PS17" s="24" t="e">
        <f t="shared" si="185"/>
        <v>#VALUE!</v>
      </c>
      <c r="PT17">
        <v>-1.4284721806898999E-2</v>
      </c>
      <c r="PU17" t="e">
        <f>bvarM4</f>
        <v>#VALUE!</v>
      </c>
      <c r="PV17" t="e">
        <f>cvarM4</f>
        <v>#VALUE!</v>
      </c>
      <c r="PW17" t="e">
        <f>mvarM4</f>
        <v>#VALUE!</v>
      </c>
      <c r="PX17" s="24" t="e">
        <f t="shared" si="186"/>
        <v>#VALUE!</v>
      </c>
      <c r="PY17" s="24" t="e">
        <f t="shared" si="187"/>
        <v>#VALUE!</v>
      </c>
      <c r="PZ17" s="24" t="e">
        <f t="shared" si="188"/>
        <v>#VALUE!</v>
      </c>
      <c r="QA17">
        <v>1.4330892268829001E-4</v>
      </c>
      <c r="QB17" t="e">
        <f>bvarM3</f>
        <v>#VALUE!</v>
      </c>
      <c r="QC17" t="e">
        <f>cvarM3</f>
        <v>#VALUE!</v>
      </c>
      <c r="QD17" t="e">
        <f>mvarM3</f>
        <v>#VALUE!</v>
      </c>
      <c r="QE17" s="24" t="e">
        <f t="shared" si="189"/>
        <v>#VALUE!</v>
      </c>
      <c r="QF17" s="24" t="e">
        <f t="shared" si="190"/>
        <v>#VALUE!</v>
      </c>
      <c r="QG17" s="24" t="e">
        <f t="shared" si="191"/>
        <v>#VALUE!</v>
      </c>
      <c r="QH17">
        <v>-3.5815697316969998E-4</v>
      </c>
      <c r="QI17" t="e">
        <f>bvarM3</f>
        <v>#VALUE!</v>
      </c>
      <c r="QJ17" t="e">
        <f>cvarM3</f>
        <v>#VALUE!</v>
      </c>
      <c r="QK17" t="e">
        <f>mvarM3</f>
        <v>#VALUE!</v>
      </c>
      <c r="QL17" s="24" t="e">
        <f t="shared" si="192"/>
        <v>#VALUE!</v>
      </c>
      <c r="QM17" s="24" t="e">
        <f t="shared" si="193"/>
        <v>#VALUE!</v>
      </c>
      <c r="QN17" s="24" t="e">
        <f t="shared" si="194"/>
        <v>#VALUE!</v>
      </c>
      <c r="QO17">
        <v>-8.8082554643958994E-3</v>
      </c>
      <c r="QP17" t="e">
        <f>bvarM4</f>
        <v>#VALUE!</v>
      </c>
      <c r="QQ17" t="e">
        <f>cvarM4</f>
        <v>#VALUE!</v>
      </c>
      <c r="QR17" t="e">
        <f>mvarM4</f>
        <v>#VALUE!</v>
      </c>
      <c r="QS17" s="24" t="e">
        <f t="shared" si="195"/>
        <v>#VALUE!</v>
      </c>
      <c r="QT17" s="24" t="e">
        <f t="shared" si="196"/>
        <v>#VALUE!</v>
      </c>
      <c r="QU17" s="24" t="e">
        <f t="shared" si="197"/>
        <v>#VALUE!</v>
      </c>
      <c r="QV17">
        <v>1.13402861628E-4</v>
      </c>
      <c r="QW17" t="e">
        <f>bvarM3</f>
        <v>#VALUE!</v>
      </c>
      <c r="QX17" t="e">
        <f>cvarM3</f>
        <v>#VALUE!</v>
      </c>
      <c r="QY17" t="e">
        <f>mvarM3</f>
        <v>#VALUE!</v>
      </c>
      <c r="QZ17" s="24" t="e">
        <f t="shared" si="198"/>
        <v>#VALUE!</v>
      </c>
      <c r="RA17" s="24" t="e">
        <f t="shared" si="199"/>
        <v>#VALUE!</v>
      </c>
      <c r="RB17" s="24" t="e">
        <f t="shared" si="200"/>
        <v>#VALUE!</v>
      </c>
      <c r="RC17">
        <v>-1.0812962770643E-4</v>
      </c>
      <c r="RD17" t="e">
        <f>bvarM3</f>
        <v>#VALUE!</v>
      </c>
      <c r="RE17" t="e">
        <f>cvarM3</f>
        <v>#VALUE!</v>
      </c>
      <c r="RF17" t="e">
        <f>mvarM3</f>
        <v>#VALUE!</v>
      </c>
      <c r="RG17" s="24" t="e">
        <f t="shared" si="201"/>
        <v>#VALUE!</v>
      </c>
      <c r="RH17" s="24" t="e">
        <f t="shared" si="202"/>
        <v>#VALUE!</v>
      </c>
      <c r="RI17" s="24" t="e">
        <f t="shared" si="203"/>
        <v>#VALUE!</v>
      </c>
      <c r="RJ17">
        <v>-1.409614131635E-2</v>
      </c>
      <c r="RK17" t="e">
        <f>bvarM4</f>
        <v>#VALUE!</v>
      </c>
      <c r="RL17" t="e">
        <f>cvarM4</f>
        <v>#VALUE!</v>
      </c>
      <c r="RM17" t="e">
        <f>mvarM4</f>
        <v>#VALUE!</v>
      </c>
      <c r="RN17" s="24" t="e">
        <f t="shared" si="204"/>
        <v>#VALUE!</v>
      </c>
      <c r="RO17" s="24" t="e">
        <f t="shared" si="205"/>
        <v>#VALUE!</v>
      </c>
      <c r="RP17" s="24" t="e">
        <f t="shared" si="206"/>
        <v>#VALUE!</v>
      </c>
      <c r="RQ17">
        <v>1.28138899765E-4</v>
      </c>
      <c r="RR17" t="e">
        <f>bvarM3</f>
        <v>#VALUE!</v>
      </c>
      <c r="RS17" t="e">
        <f>cvarM3</f>
        <v>#VALUE!</v>
      </c>
      <c r="RT17" t="e">
        <f>mvarM3</f>
        <v>#VALUE!</v>
      </c>
      <c r="RU17" s="24" t="e">
        <f t="shared" si="207"/>
        <v>#VALUE!</v>
      </c>
      <c r="RV17" s="24" t="e">
        <f t="shared" si="208"/>
        <v>#VALUE!</v>
      </c>
      <c r="RW17" s="24" t="e">
        <f t="shared" si="209"/>
        <v>#VALUE!</v>
      </c>
      <c r="RX17">
        <v>8.7270097082840998E-4</v>
      </c>
      <c r="RY17" t="e">
        <f>bvarM3</f>
        <v>#VALUE!</v>
      </c>
      <c r="RZ17" t="e">
        <f>cvarM3</f>
        <v>#VALUE!</v>
      </c>
      <c r="SA17" t="e">
        <f>mvarM3</f>
        <v>#VALUE!</v>
      </c>
      <c r="SB17" s="24" t="e">
        <f t="shared" si="210"/>
        <v>#VALUE!</v>
      </c>
      <c r="SC17" s="24" t="e">
        <f t="shared" si="211"/>
        <v>#VALUE!</v>
      </c>
      <c r="SD17" s="24" t="e">
        <f t="shared" si="212"/>
        <v>#VALUE!</v>
      </c>
      <c r="SE17">
        <v>-8.5853927507556008E-3</v>
      </c>
      <c r="SF17" t="e">
        <f>bvarM4</f>
        <v>#VALUE!</v>
      </c>
      <c r="SG17" t="e">
        <f>cvarM4</f>
        <v>#VALUE!</v>
      </c>
      <c r="SH17" t="e">
        <f>mvarM4</f>
        <v>#VALUE!</v>
      </c>
      <c r="SI17" s="24" t="e">
        <f t="shared" si="213"/>
        <v>#VALUE!</v>
      </c>
      <c r="SJ17" s="24" t="e">
        <f t="shared" si="214"/>
        <v>#VALUE!</v>
      </c>
      <c r="SK17" s="24" t="e">
        <f t="shared" si="215"/>
        <v>#VALUE!</v>
      </c>
      <c r="SL17">
        <v>2.1750195739759999E-4</v>
      </c>
      <c r="SM17" t="e">
        <f>bvarM3</f>
        <v>#VALUE!</v>
      </c>
      <c r="SN17" t="e">
        <f>cvarM3</f>
        <v>#VALUE!</v>
      </c>
      <c r="SO17" t="e">
        <f>mvarM3</f>
        <v>#VALUE!</v>
      </c>
      <c r="SP17" s="24" t="e">
        <f t="shared" si="216"/>
        <v>#VALUE!</v>
      </c>
      <c r="SQ17" s="24" t="e">
        <f t="shared" si="217"/>
        <v>#VALUE!</v>
      </c>
      <c r="SR17" s="24" t="e">
        <f t="shared" si="218"/>
        <v>#VALUE!</v>
      </c>
      <c r="SS17">
        <v>3.9572434937495997E-4</v>
      </c>
      <c r="ST17" t="e">
        <f>bvarM3</f>
        <v>#VALUE!</v>
      </c>
      <c r="SU17" t="e">
        <f>cvarM3</f>
        <v>#VALUE!</v>
      </c>
      <c r="SV17" t="e">
        <f>mvarM3</f>
        <v>#VALUE!</v>
      </c>
      <c r="SW17" s="24" t="e">
        <f t="shared" si="219"/>
        <v>#VALUE!</v>
      </c>
      <c r="SX17" s="24" t="e">
        <f t="shared" si="220"/>
        <v>#VALUE!</v>
      </c>
      <c r="SY17" s="24" t="e">
        <f t="shared" si="221"/>
        <v>#VALUE!</v>
      </c>
      <c r="SZ17">
        <v>4.8470400694454002E-4</v>
      </c>
      <c r="TA17" t="e">
        <f>bvarM3</f>
        <v>#VALUE!</v>
      </c>
      <c r="TB17" t="e">
        <f>cvarM3</f>
        <v>#VALUE!</v>
      </c>
      <c r="TC17" t="e">
        <f>mvarM3</f>
        <v>#VALUE!</v>
      </c>
      <c r="TD17" s="24" t="e">
        <f t="shared" si="222"/>
        <v>#VALUE!</v>
      </c>
      <c r="TE17" s="24" t="e">
        <f t="shared" si="223"/>
        <v>#VALUE!</v>
      </c>
      <c r="TF17" s="24" t="e">
        <f t="shared" si="224"/>
        <v>#VALUE!</v>
      </c>
      <c r="TG17">
        <v>2.0087992592822E-8</v>
      </c>
      <c r="TH17" t="e">
        <f>bvarM5</f>
        <v>#VALUE!</v>
      </c>
      <c r="TI17" t="e">
        <f>cvarM5</f>
        <v>#VALUE!</v>
      </c>
      <c r="TJ17" t="e">
        <f>mvarM5</f>
        <v>#VALUE!</v>
      </c>
      <c r="TK17" s="24" t="e">
        <f t="shared" si="225"/>
        <v>#VALUE!</v>
      </c>
      <c r="TL17" s="24" t="e">
        <f t="shared" si="226"/>
        <v>#VALUE!</v>
      </c>
      <c r="TM17" s="24" t="e">
        <f t="shared" si="227"/>
        <v>#VALUE!</v>
      </c>
      <c r="TN17">
        <v>2.7116288690337998E-4</v>
      </c>
      <c r="TO17" t="e">
        <f>bvarM3</f>
        <v>#VALUE!</v>
      </c>
      <c r="TP17" t="e">
        <f>cvarM3</f>
        <v>#VALUE!</v>
      </c>
      <c r="TQ17" t="e">
        <f>mvarM3</f>
        <v>#VALUE!</v>
      </c>
      <c r="TR17" s="24" t="e">
        <f t="shared" si="228"/>
        <v>#VALUE!</v>
      </c>
      <c r="TS17" s="24" t="e">
        <f t="shared" si="229"/>
        <v>#VALUE!</v>
      </c>
      <c r="TT17" s="24" t="e">
        <f t="shared" si="230"/>
        <v>#VALUE!</v>
      </c>
      <c r="TU17">
        <v>5.3823926976709E-4</v>
      </c>
      <c r="TV17" t="e">
        <f>bvarM3</f>
        <v>#VALUE!</v>
      </c>
      <c r="TW17" t="e">
        <f>cvarM3</f>
        <v>#VALUE!</v>
      </c>
      <c r="TX17" t="e">
        <f>mvarM3</f>
        <v>#VALUE!</v>
      </c>
      <c r="TY17" s="24" t="e">
        <f t="shared" si="231"/>
        <v>#VALUE!</v>
      </c>
      <c r="TZ17" s="24" t="e">
        <f t="shared" si="232"/>
        <v>#VALUE!</v>
      </c>
      <c r="UA17" s="24" t="e">
        <f t="shared" si="233"/>
        <v>#VALUE!</v>
      </c>
      <c r="UB17">
        <v>-8.3262278544809005E-9</v>
      </c>
      <c r="UC17" t="e">
        <f>bvarM3</f>
        <v>#VALUE!</v>
      </c>
      <c r="UD17" t="e">
        <f>cvarM3</f>
        <v>#VALUE!</v>
      </c>
      <c r="UE17" t="e">
        <f>mvarM3</f>
        <v>#VALUE!</v>
      </c>
      <c r="UF17" s="24" t="e">
        <f t="shared" si="234"/>
        <v>#VALUE!</v>
      </c>
      <c r="UG17" s="24" t="e">
        <f t="shared" si="235"/>
        <v>#VALUE!</v>
      </c>
      <c r="UH17" s="24" t="e">
        <f t="shared" si="236"/>
        <v>#VALUE!</v>
      </c>
      <c r="UI17">
        <v>4.5795996088646E-4</v>
      </c>
      <c r="UJ17" t="e">
        <f>bvarM3</f>
        <v>#VALUE!</v>
      </c>
      <c r="UK17" t="e">
        <f>cvarM3</f>
        <v>#VALUE!</v>
      </c>
      <c r="UL17" t="e">
        <f>mvarM3</f>
        <v>#VALUE!</v>
      </c>
      <c r="UM17" s="24" t="e">
        <f t="shared" si="237"/>
        <v>#VALUE!</v>
      </c>
      <c r="UN17" s="24" t="e">
        <f t="shared" si="238"/>
        <v>#VALUE!</v>
      </c>
      <c r="UO17" s="24" t="e">
        <f t="shared" si="239"/>
        <v>#VALUE!</v>
      </c>
      <c r="UP17">
        <v>6.2020022124083002E-4</v>
      </c>
      <c r="UQ17" t="e">
        <f>bvarM3</f>
        <v>#VALUE!</v>
      </c>
      <c r="UR17" t="e">
        <f>cvarM3</f>
        <v>#VALUE!</v>
      </c>
      <c r="US17" t="e">
        <f>mvarM3</f>
        <v>#VALUE!</v>
      </c>
      <c r="UT17" s="24" t="e">
        <f t="shared" si="240"/>
        <v>#VALUE!</v>
      </c>
      <c r="UU17" s="24" t="e">
        <f t="shared" si="241"/>
        <v>#VALUE!</v>
      </c>
      <c r="UV17" s="24" t="e">
        <f t="shared" si="242"/>
        <v>#VALUE!</v>
      </c>
      <c r="UW17">
        <v>-8.9212408648852003E-7</v>
      </c>
      <c r="UX17" t="e">
        <f>bvarM4</f>
        <v>#VALUE!</v>
      </c>
      <c r="UY17" t="e">
        <f>cvarM4</f>
        <v>#VALUE!</v>
      </c>
      <c r="UZ17" t="e">
        <f>mvarM4</f>
        <v>#VALUE!</v>
      </c>
      <c r="VA17" s="24" t="e">
        <f t="shared" si="243"/>
        <v>#VALUE!</v>
      </c>
      <c r="VB17" s="24" t="e">
        <f t="shared" si="244"/>
        <v>#VALUE!</v>
      </c>
      <c r="VC17" s="24" t="e">
        <f t="shared" si="245"/>
        <v>#VALUE!</v>
      </c>
      <c r="VD17">
        <v>5.2851732797545002E-4</v>
      </c>
      <c r="VE17" t="e">
        <f>bvarM3</f>
        <v>#VALUE!</v>
      </c>
      <c r="VF17" t="e">
        <f>cvarM3</f>
        <v>#VALUE!</v>
      </c>
      <c r="VG17" t="e">
        <f>mvarM3</f>
        <v>#VALUE!</v>
      </c>
      <c r="VH17" s="24" t="e">
        <f t="shared" si="246"/>
        <v>#VALUE!</v>
      </c>
      <c r="VI17" s="24" t="e">
        <f t="shared" si="247"/>
        <v>#VALUE!</v>
      </c>
      <c r="VJ17" s="24" t="e">
        <f t="shared" si="248"/>
        <v>#VALUE!</v>
      </c>
      <c r="VK17">
        <v>8.3995693248700004E-4</v>
      </c>
      <c r="VL17" t="e">
        <f>bvarM3</f>
        <v>#VALUE!</v>
      </c>
      <c r="VM17" t="e">
        <f>cvarM3</f>
        <v>#VALUE!</v>
      </c>
      <c r="VN17" t="e">
        <f>mvarM3</f>
        <v>#VALUE!</v>
      </c>
      <c r="VO17" s="24" t="e">
        <f t="shared" si="249"/>
        <v>#VALUE!</v>
      </c>
      <c r="VP17" s="24" t="e">
        <f t="shared" si="250"/>
        <v>#VALUE!</v>
      </c>
      <c r="VQ17" s="24" t="e">
        <f t="shared" si="251"/>
        <v>#VALUE!</v>
      </c>
      <c r="VR17">
        <v>2.0894340564829002E-9</v>
      </c>
      <c r="VS17" t="e">
        <f>bvarM3</f>
        <v>#VALUE!</v>
      </c>
      <c r="VT17" t="e">
        <f>cvarM3</f>
        <v>#VALUE!</v>
      </c>
      <c r="VU17" t="e">
        <f>mvarM3</f>
        <v>#VALUE!</v>
      </c>
      <c r="VV17" s="24" t="e">
        <f t="shared" si="252"/>
        <v>#VALUE!</v>
      </c>
      <c r="VW17" s="24" t="e">
        <f t="shared" si="253"/>
        <v>#VALUE!</v>
      </c>
      <c r="VX17" s="24" t="e">
        <f t="shared" si="254"/>
        <v>#VALUE!</v>
      </c>
      <c r="VY17">
        <v>2.0627702417884999E-4</v>
      </c>
      <c r="VZ17" t="e">
        <f>bvarM3</f>
        <v>#VALUE!</v>
      </c>
      <c r="WA17" t="e">
        <f>cvarM3</f>
        <v>#VALUE!</v>
      </c>
      <c r="WB17" t="e">
        <f>mvarM3</f>
        <v>#VALUE!</v>
      </c>
      <c r="WC17" s="24" t="e">
        <f t="shared" si="255"/>
        <v>#VALUE!</v>
      </c>
      <c r="WD17" s="24" t="e">
        <f t="shared" si="256"/>
        <v>#VALUE!</v>
      </c>
      <c r="WE17" s="24" t="e">
        <f t="shared" si="257"/>
        <v>#VALUE!</v>
      </c>
      <c r="WF17">
        <v>4.4739903444758998E-4</v>
      </c>
      <c r="WG17" t="e">
        <f>bvarM3</f>
        <v>#VALUE!</v>
      </c>
      <c r="WH17" t="e">
        <f>cvarM3</f>
        <v>#VALUE!</v>
      </c>
      <c r="WI17" t="e">
        <f>mvarM3</f>
        <v>#VALUE!</v>
      </c>
      <c r="WJ17" s="24" t="e">
        <f t="shared" si="258"/>
        <v>#VALUE!</v>
      </c>
      <c r="WK17" s="24" t="e">
        <f t="shared" si="259"/>
        <v>#VALUE!</v>
      </c>
      <c r="WL17" s="24" t="e">
        <f t="shared" si="260"/>
        <v>#VALUE!</v>
      </c>
      <c r="WM17">
        <v>7.7791239689195996E-9</v>
      </c>
      <c r="WN17" t="e">
        <f>bvarM3</f>
        <v>#VALUE!</v>
      </c>
      <c r="WO17" t="e">
        <f>cvarM3</f>
        <v>#VALUE!</v>
      </c>
      <c r="WP17" t="e">
        <f>mvarM3</f>
        <v>#VALUE!</v>
      </c>
      <c r="WQ17" s="24" t="e">
        <f t="shared" si="261"/>
        <v>#VALUE!</v>
      </c>
      <c r="WR17" s="24" t="e">
        <f t="shared" si="262"/>
        <v>#VALUE!</v>
      </c>
      <c r="WS17" s="24" t="e">
        <f t="shared" si="263"/>
        <v>#VALUE!</v>
      </c>
      <c r="WT17">
        <v>4.6131736996824001E-4</v>
      </c>
      <c r="WU17" t="e">
        <f>bvarM3</f>
        <v>#VALUE!</v>
      </c>
      <c r="WV17" t="e">
        <f>cvarM3</f>
        <v>#VALUE!</v>
      </c>
      <c r="WW17" t="e">
        <f>mvarM3</f>
        <v>#VALUE!</v>
      </c>
      <c r="WX17" s="24" t="e">
        <f t="shared" si="264"/>
        <v>#VALUE!</v>
      </c>
      <c r="WY17" s="24" t="e">
        <f t="shared" si="265"/>
        <v>#VALUE!</v>
      </c>
      <c r="WZ17" s="24" t="e">
        <f t="shared" si="266"/>
        <v>#VALUE!</v>
      </c>
      <c r="XA17">
        <v>7.2329620995594999E-4</v>
      </c>
      <c r="XB17" t="e">
        <f>bvarM3</f>
        <v>#VALUE!</v>
      </c>
      <c r="XC17" t="e">
        <f>cvarM3</f>
        <v>#VALUE!</v>
      </c>
      <c r="XD17" t="e">
        <f>mvarM3</f>
        <v>#VALUE!</v>
      </c>
      <c r="XE17" s="24" t="e">
        <f t="shared" si="267"/>
        <v>#VALUE!</v>
      </c>
      <c r="XF17" s="24" t="e">
        <f t="shared" si="268"/>
        <v>#VALUE!</v>
      </c>
      <c r="XG17" s="24" t="e">
        <f t="shared" si="269"/>
        <v>#VALUE!</v>
      </c>
      <c r="XH17">
        <v>1.9327394976874001E-8</v>
      </c>
      <c r="XI17" t="e">
        <f>bvarM3</f>
        <v>#VALUE!</v>
      </c>
      <c r="XJ17" t="e">
        <f>cvarM3</f>
        <v>#VALUE!</v>
      </c>
      <c r="XK17" t="e">
        <f>mvarM3</f>
        <v>#VALUE!</v>
      </c>
      <c r="XL17" s="24" t="e">
        <f t="shared" si="270"/>
        <v>#VALUE!</v>
      </c>
      <c r="XM17" s="24" t="e">
        <f t="shared" si="271"/>
        <v>#VALUE!</v>
      </c>
      <c r="XN17" s="24" t="e">
        <f t="shared" si="272"/>
        <v>#VALUE!</v>
      </c>
      <c r="XO17">
        <v>5.5477715548823004E-4</v>
      </c>
      <c r="XP17" t="e">
        <f>bvarM3</f>
        <v>#VALUE!</v>
      </c>
      <c r="XQ17" t="e">
        <f>cvarM3</f>
        <v>#VALUE!</v>
      </c>
      <c r="XR17" t="e">
        <f>mvarM3</f>
        <v>#VALUE!</v>
      </c>
      <c r="XS17" s="24" t="e">
        <f t="shared" si="273"/>
        <v>#VALUE!</v>
      </c>
      <c r="XT17" s="24" t="e">
        <f t="shared" si="274"/>
        <v>#VALUE!</v>
      </c>
      <c r="XU17" s="24" t="e">
        <f t="shared" si="275"/>
        <v>#VALUE!</v>
      </c>
      <c r="XV17">
        <v>4.5225831661848E-4</v>
      </c>
      <c r="XW17" t="e">
        <f>bvarM3</f>
        <v>#VALUE!</v>
      </c>
      <c r="XX17" t="e">
        <f>cvarM3</f>
        <v>#VALUE!</v>
      </c>
      <c r="XY17" t="e">
        <f>mvarM3</f>
        <v>#VALUE!</v>
      </c>
      <c r="XZ17" s="24" t="e">
        <f t="shared" si="276"/>
        <v>#VALUE!</v>
      </c>
      <c r="YA17" s="24" t="e">
        <f t="shared" si="277"/>
        <v>#VALUE!</v>
      </c>
      <c r="YB17" s="24" t="e">
        <f t="shared" si="278"/>
        <v>#VALUE!</v>
      </c>
      <c r="YC17">
        <v>-9.631526752148299E-7</v>
      </c>
      <c r="YD17" t="e">
        <f>bvarM4</f>
        <v>#VALUE!</v>
      </c>
      <c r="YE17" t="e">
        <f>cvarM4</f>
        <v>#VALUE!</v>
      </c>
      <c r="YF17" t="e">
        <f>mvarM4</f>
        <v>#VALUE!</v>
      </c>
      <c r="YG17" s="24" t="e">
        <f t="shared" si="279"/>
        <v>#VALUE!</v>
      </c>
      <c r="YH17" s="24" t="e">
        <f t="shared" si="280"/>
        <v>#VALUE!</v>
      </c>
      <c r="YI17" s="24" t="e">
        <f t="shared" si="281"/>
        <v>#VALUE!</v>
      </c>
      <c r="YJ17">
        <v>4.6804094751659001E-4</v>
      </c>
      <c r="YK17" t="e">
        <f>bvarM3</f>
        <v>#VALUE!</v>
      </c>
      <c r="YL17" t="e">
        <f>cvarM3</f>
        <v>#VALUE!</v>
      </c>
      <c r="YM17" t="e">
        <f>mvarM3</f>
        <v>#VALUE!</v>
      </c>
      <c r="YN17" s="24" t="e">
        <f t="shared" si="282"/>
        <v>#VALUE!</v>
      </c>
      <c r="YO17" s="24" t="e">
        <f t="shared" si="283"/>
        <v>#VALUE!</v>
      </c>
      <c r="YP17" s="24" t="e">
        <f t="shared" si="284"/>
        <v>#VALUE!</v>
      </c>
      <c r="YQ17">
        <v>8.9550533024983995E-4</v>
      </c>
      <c r="YR17" t="e">
        <f>bvarM3</f>
        <v>#VALUE!</v>
      </c>
      <c r="YS17" t="e">
        <f>cvarM3</f>
        <v>#VALUE!</v>
      </c>
      <c r="YT17" t="e">
        <f>mvarM3</f>
        <v>#VALUE!</v>
      </c>
      <c r="YU17" s="24" t="e">
        <f t="shared" si="285"/>
        <v>#VALUE!</v>
      </c>
      <c r="YV17" s="24" t="e">
        <f t="shared" si="286"/>
        <v>#VALUE!</v>
      </c>
      <c r="YW17" s="24" t="e">
        <f t="shared" si="287"/>
        <v>#VALUE!</v>
      </c>
      <c r="YX17">
        <v>3.9828966919533997E-9</v>
      </c>
      <c r="YY17" t="e">
        <f>bvarM3</f>
        <v>#VALUE!</v>
      </c>
      <c r="YZ17" t="e">
        <f>cvarM3</f>
        <v>#VALUE!</v>
      </c>
      <c r="ZA17" t="e">
        <f>mvarM3</f>
        <v>#VALUE!</v>
      </c>
      <c r="ZB17" s="24" t="e">
        <f t="shared" si="288"/>
        <v>#VALUE!</v>
      </c>
      <c r="ZC17" s="24" t="e">
        <f t="shared" si="289"/>
        <v>#VALUE!</v>
      </c>
      <c r="ZD17" s="24" t="e">
        <f t="shared" si="290"/>
        <v>#VALUE!</v>
      </c>
      <c r="ZE17">
        <v>3.7190118680239999E-4</v>
      </c>
      <c r="ZF17" t="e">
        <f>bvarM3</f>
        <v>#VALUE!</v>
      </c>
      <c r="ZG17" t="e">
        <f>cvarM3</f>
        <v>#VALUE!</v>
      </c>
      <c r="ZH17" t="e">
        <f>mvarM3</f>
        <v>#VALUE!</v>
      </c>
      <c r="ZI17" s="24" t="e">
        <f t="shared" si="291"/>
        <v>#VALUE!</v>
      </c>
      <c r="ZJ17" s="24" t="e">
        <f t="shared" si="292"/>
        <v>#VALUE!</v>
      </c>
      <c r="ZK17" s="24" t="e">
        <f t="shared" si="293"/>
        <v>#VALUE!</v>
      </c>
      <c r="ZL17">
        <v>6.9288682946882997E-4</v>
      </c>
      <c r="ZM17" t="e">
        <f>bvarM3</f>
        <v>#VALUE!</v>
      </c>
      <c r="ZN17" t="e">
        <f>cvarM3</f>
        <v>#VALUE!</v>
      </c>
      <c r="ZO17" t="e">
        <f>mvarM3</f>
        <v>#VALUE!</v>
      </c>
      <c r="ZP17" s="24" t="e">
        <f t="shared" si="294"/>
        <v>#VALUE!</v>
      </c>
      <c r="ZQ17" s="24" t="e">
        <f t="shared" si="295"/>
        <v>#VALUE!</v>
      </c>
      <c r="ZR17" s="24" t="e">
        <f t="shared" si="296"/>
        <v>#VALUE!</v>
      </c>
      <c r="ZS17">
        <v>-1.4105798791911E-6</v>
      </c>
      <c r="ZT17" t="e">
        <f>bvarM4</f>
        <v>#VALUE!</v>
      </c>
      <c r="ZU17" t="e">
        <f>cvarM4</f>
        <v>#VALUE!</v>
      </c>
      <c r="ZV17" t="e">
        <f>mvarM4</f>
        <v>#VALUE!</v>
      </c>
      <c r="ZW17" s="24" t="e">
        <f t="shared" si="297"/>
        <v>#VALUE!</v>
      </c>
      <c r="ZX17" s="24" t="e">
        <f t="shared" si="298"/>
        <v>#VALUE!</v>
      </c>
      <c r="ZY17" s="24" t="e">
        <f t="shared" si="299"/>
        <v>#VALUE!</v>
      </c>
      <c r="ZZ17">
        <v>-2.8126470104487E-5</v>
      </c>
      <c r="AAA17" t="e">
        <f>bvarM3</f>
        <v>#VALUE!</v>
      </c>
      <c r="AAB17" t="e">
        <f>cvarM3</f>
        <v>#VALUE!</v>
      </c>
      <c r="AAC17" t="e">
        <f>mvarM3</f>
        <v>#VALUE!</v>
      </c>
      <c r="AAD17" s="24" t="e">
        <f t="shared" si="300"/>
        <v>#VALUE!</v>
      </c>
      <c r="AAE17" s="24" t="e">
        <f t="shared" si="301"/>
        <v>#VALUE!</v>
      </c>
      <c r="AAF17" s="24" t="e">
        <f t="shared" si="302"/>
        <v>#VALUE!</v>
      </c>
      <c r="AAG17">
        <v>1.1354758761182001E-3</v>
      </c>
      <c r="AAH17" t="e">
        <f>bvarM3</f>
        <v>#VALUE!</v>
      </c>
      <c r="AAI17" t="e">
        <f>cvarM3</f>
        <v>#VALUE!</v>
      </c>
      <c r="AAJ17" t="e">
        <f>mvarM3</f>
        <v>#VALUE!</v>
      </c>
      <c r="AAK17" s="24" t="e">
        <f t="shared" si="303"/>
        <v>#VALUE!</v>
      </c>
      <c r="AAL17" s="24" t="e">
        <f t="shared" si="304"/>
        <v>#VALUE!</v>
      </c>
      <c r="AAM17" s="24" t="e">
        <f t="shared" si="305"/>
        <v>#VALUE!</v>
      </c>
      <c r="AAN17">
        <v>5.0785199452662996E-9</v>
      </c>
      <c r="AAO17" t="e">
        <f>bvarM3</f>
        <v>#VALUE!</v>
      </c>
      <c r="AAP17" t="e">
        <f>cvarM3</f>
        <v>#VALUE!</v>
      </c>
      <c r="AAQ17" t="e">
        <f>mvarM3</f>
        <v>#VALUE!</v>
      </c>
      <c r="AAR17" s="24" t="e">
        <f t="shared" si="306"/>
        <v>#VALUE!</v>
      </c>
      <c r="AAS17" s="24" t="e">
        <f t="shared" si="307"/>
        <v>#VALUE!</v>
      </c>
      <c r="AAT17" s="24" t="e">
        <f t="shared" si="308"/>
        <v>#VALUE!</v>
      </c>
      <c r="AAU17">
        <v>1.7569479011242E-3</v>
      </c>
      <c r="AAV17" t="e">
        <f>bvarM3</f>
        <v>#VALUE!</v>
      </c>
      <c r="AAW17" t="e">
        <f>cvarM3</f>
        <v>#VALUE!</v>
      </c>
      <c r="AAX17" t="e">
        <f>mvarM3</f>
        <v>#VALUE!</v>
      </c>
      <c r="AAY17" s="24" t="e">
        <f t="shared" si="309"/>
        <v>#VALUE!</v>
      </c>
      <c r="AAZ17" s="24" t="e">
        <f t="shared" si="310"/>
        <v>#VALUE!</v>
      </c>
      <c r="ABA17" s="24" t="e">
        <f t="shared" si="311"/>
        <v>#VALUE!</v>
      </c>
      <c r="ABB17">
        <v>9.1814149907020999E-4</v>
      </c>
      <c r="ABC17" t="e">
        <f>bvarM3</f>
        <v>#VALUE!</v>
      </c>
      <c r="ABD17" t="e">
        <f>cvarM3</f>
        <v>#VALUE!</v>
      </c>
      <c r="ABE17" t="e">
        <f>mvarM3</f>
        <v>#VALUE!</v>
      </c>
      <c r="ABF17" s="24" t="e">
        <f t="shared" si="312"/>
        <v>#VALUE!</v>
      </c>
      <c r="ABG17" s="24" t="e">
        <f t="shared" si="313"/>
        <v>#VALUE!</v>
      </c>
      <c r="ABH17" s="24" t="e">
        <f t="shared" si="314"/>
        <v>#VALUE!</v>
      </c>
      <c r="ABI17">
        <v>-1.2995573603058E-6</v>
      </c>
      <c r="ABJ17" t="e">
        <f>bvarM4</f>
        <v>#VALUE!</v>
      </c>
      <c r="ABK17" t="e">
        <f>cvarM4</f>
        <v>#VALUE!</v>
      </c>
      <c r="ABL17" t="e">
        <f>mvarM4</f>
        <v>#VALUE!</v>
      </c>
      <c r="ABM17" s="24" t="e">
        <f t="shared" si="315"/>
        <v>#VALUE!</v>
      </c>
      <c r="ABN17" s="24" t="e">
        <f t="shared" si="316"/>
        <v>#VALUE!</v>
      </c>
      <c r="ABO17" s="24" t="e">
        <f t="shared" si="317"/>
        <v>#VALUE!</v>
      </c>
      <c r="ABP17">
        <v>-4.1482419843479E-5</v>
      </c>
      <c r="ABQ17" t="e">
        <f>bvarM3</f>
        <v>#VALUE!</v>
      </c>
      <c r="ABR17" t="e">
        <f>cvarM3</f>
        <v>#VALUE!</v>
      </c>
      <c r="ABS17" t="e">
        <f>mvarM3</f>
        <v>#VALUE!</v>
      </c>
      <c r="ABT17" s="24" t="e">
        <f t="shared" si="318"/>
        <v>#VALUE!</v>
      </c>
      <c r="ABU17" s="24" t="e">
        <f t="shared" si="319"/>
        <v>#VALUE!</v>
      </c>
      <c r="ABV17" s="24" t="e">
        <f t="shared" si="320"/>
        <v>#VALUE!</v>
      </c>
      <c r="ABW17">
        <v>1.8249880178606E-3</v>
      </c>
      <c r="ABX17" t="e">
        <f>bvarM3</f>
        <v>#VALUE!</v>
      </c>
      <c r="ABY17" t="e">
        <f>cvarM3</f>
        <v>#VALUE!</v>
      </c>
      <c r="ABZ17" t="e">
        <f>mvarM3</f>
        <v>#VALUE!</v>
      </c>
      <c r="ACA17" s="24" t="e">
        <f t="shared" si="321"/>
        <v>#VALUE!</v>
      </c>
      <c r="ACB17" s="24" t="e">
        <f t="shared" si="322"/>
        <v>#VALUE!</v>
      </c>
      <c r="ACC17" s="24" t="e">
        <f t="shared" si="323"/>
        <v>#VALUE!</v>
      </c>
      <c r="ACD17">
        <v>5.4283629891613E-9</v>
      </c>
      <c r="ACE17" t="e">
        <f>bvarM3</f>
        <v>#VALUE!</v>
      </c>
      <c r="ACF17" t="e">
        <f>cvarM3</f>
        <v>#VALUE!</v>
      </c>
      <c r="ACG17" t="e">
        <f>mvarM3</f>
        <v>#VALUE!</v>
      </c>
      <c r="ACH17" s="24" t="e">
        <f t="shared" si="324"/>
        <v>#VALUE!</v>
      </c>
      <c r="ACI17" s="24" t="e">
        <f t="shared" si="325"/>
        <v>#VALUE!</v>
      </c>
      <c r="ACJ17" s="24" t="e">
        <f t="shared" si="326"/>
        <v>#VALUE!</v>
      </c>
      <c r="ACK17">
        <v>1.0102513052832E-3</v>
      </c>
      <c r="ACL17" t="e">
        <f>bvarM5</f>
        <v>#VALUE!</v>
      </c>
      <c r="ACM17" t="e">
        <f>cvarM5</f>
        <v>#VALUE!</v>
      </c>
      <c r="ACN17" t="e">
        <f>mvarM5</f>
        <v>#VALUE!</v>
      </c>
      <c r="ACO17" s="24" t="e">
        <f t="shared" si="327"/>
        <v>#VALUE!</v>
      </c>
      <c r="ACP17" s="24" t="e">
        <f t="shared" si="328"/>
        <v>#VALUE!</v>
      </c>
      <c r="ACQ17" s="24" t="e">
        <f t="shared" si="329"/>
        <v>#VALUE!</v>
      </c>
      <c r="ACR17">
        <v>-1.0741011318039001E-3</v>
      </c>
      <c r="ACS17" t="e">
        <f>bvarM5</f>
        <v>#VALUE!</v>
      </c>
      <c r="ACT17" t="e">
        <f>cvarM5</f>
        <v>#VALUE!</v>
      </c>
      <c r="ACU17" t="e">
        <f>mvarM5</f>
        <v>#VALUE!</v>
      </c>
      <c r="ACV17" s="24" t="e">
        <f t="shared" si="330"/>
        <v>#VALUE!</v>
      </c>
      <c r="ACW17" s="24" t="e">
        <f t="shared" si="331"/>
        <v>#VALUE!</v>
      </c>
      <c r="ACX17" s="24" t="e">
        <f t="shared" si="332"/>
        <v>#VALUE!</v>
      </c>
      <c r="ACY17">
        <v>1.9851921557127001E-7</v>
      </c>
      <c r="ACZ17" t="e">
        <f>bvarM5</f>
        <v>#VALUE!</v>
      </c>
      <c r="ADA17" t="e">
        <f>cvarM5</f>
        <v>#VALUE!</v>
      </c>
      <c r="ADB17" t="e">
        <f>mvarM5</f>
        <v>#VALUE!</v>
      </c>
      <c r="ADC17" s="24" t="e">
        <f t="shared" si="333"/>
        <v>#VALUE!</v>
      </c>
      <c r="ADD17" s="24" t="e">
        <f t="shared" si="334"/>
        <v>#VALUE!</v>
      </c>
      <c r="ADE17" s="24" t="e">
        <f t="shared" si="335"/>
        <v>#VALUE!</v>
      </c>
      <c r="ADF17">
        <v>5.4986315636245005E-4</v>
      </c>
      <c r="ADG17" t="e">
        <f>bvarM5</f>
        <v>#VALUE!</v>
      </c>
      <c r="ADH17" t="e">
        <f>cvarM5</f>
        <v>#VALUE!</v>
      </c>
      <c r="ADI17" t="e">
        <f>mvarM5</f>
        <v>#VALUE!</v>
      </c>
      <c r="ADJ17" s="24" t="e">
        <f t="shared" si="336"/>
        <v>#VALUE!</v>
      </c>
      <c r="ADK17" s="24" t="e">
        <f t="shared" si="337"/>
        <v>#VALUE!</v>
      </c>
      <c r="ADL17" s="24" t="e">
        <f t="shared" si="338"/>
        <v>#VALUE!</v>
      </c>
      <c r="ADM17">
        <v>-3.8915856113079999E-4</v>
      </c>
      <c r="ADN17" t="e">
        <f>bvarM5</f>
        <v>#VALUE!</v>
      </c>
      <c r="ADO17" t="e">
        <f>cvarM5</f>
        <v>#VALUE!</v>
      </c>
      <c r="ADP17" t="e">
        <f>mvarM5</f>
        <v>#VALUE!</v>
      </c>
      <c r="ADQ17" s="24" t="e">
        <f t="shared" si="339"/>
        <v>#VALUE!</v>
      </c>
      <c r="ADR17" s="24" t="e">
        <f t="shared" si="340"/>
        <v>#VALUE!</v>
      </c>
      <c r="ADS17" s="24" t="e">
        <f t="shared" si="341"/>
        <v>#VALUE!</v>
      </c>
      <c r="ADT17">
        <v>1.1150799006380999E-7</v>
      </c>
      <c r="ADU17" t="e">
        <f>bvarM5</f>
        <v>#VALUE!</v>
      </c>
      <c r="ADV17" t="e">
        <f>cvarM5</f>
        <v>#VALUE!</v>
      </c>
      <c r="ADW17" t="e">
        <f>mvarM5</f>
        <v>#VALUE!</v>
      </c>
      <c r="ADX17" s="24" t="e">
        <f t="shared" si="342"/>
        <v>#VALUE!</v>
      </c>
      <c r="ADY17" s="24" t="e">
        <f t="shared" si="343"/>
        <v>#VALUE!</v>
      </c>
      <c r="ADZ17" s="24" t="e">
        <f t="shared" si="344"/>
        <v>#VALUE!</v>
      </c>
      <c r="AEA17">
        <v>7.8704827665599005E-4</v>
      </c>
      <c r="AEB17" t="e">
        <f>bvarM5</f>
        <v>#VALUE!</v>
      </c>
      <c r="AEC17" t="e">
        <f>cvarM5</f>
        <v>#VALUE!</v>
      </c>
      <c r="AED17" t="e">
        <f>mvarM5</f>
        <v>#VALUE!</v>
      </c>
      <c r="AEE17" s="24" t="e">
        <f t="shared" si="345"/>
        <v>#VALUE!</v>
      </c>
      <c r="AEF17" s="24" t="e">
        <f t="shared" si="346"/>
        <v>#VALUE!</v>
      </c>
      <c r="AEG17" s="24" t="e">
        <f t="shared" si="347"/>
        <v>#VALUE!</v>
      </c>
      <c r="AEH17">
        <v>-1.6884189367961E-3</v>
      </c>
      <c r="AEI17" t="e">
        <f>bvarM5</f>
        <v>#VALUE!</v>
      </c>
      <c r="AEJ17" t="e">
        <f>cvarM5</f>
        <v>#VALUE!</v>
      </c>
      <c r="AEK17" t="e">
        <f>mvarM5</f>
        <v>#VALUE!</v>
      </c>
      <c r="AEL17" s="24" t="e">
        <f t="shared" si="348"/>
        <v>#VALUE!</v>
      </c>
      <c r="AEM17" s="24" t="e">
        <f t="shared" si="349"/>
        <v>#VALUE!</v>
      </c>
      <c r="AEN17" s="24" t="e">
        <f t="shared" si="350"/>
        <v>#VALUE!</v>
      </c>
      <c r="AEO17">
        <v>1.5499833780750999E-7</v>
      </c>
      <c r="AEP17" t="e">
        <f>bvarM5</f>
        <v>#VALUE!</v>
      </c>
      <c r="AEQ17" t="e">
        <f>cvarM5</f>
        <v>#VALUE!</v>
      </c>
      <c r="AER17" t="e">
        <f>mvarM5</f>
        <v>#VALUE!</v>
      </c>
      <c r="AES17" s="24" t="e">
        <f t="shared" si="351"/>
        <v>#VALUE!</v>
      </c>
      <c r="AET17" s="24" t="e">
        <f t="shared" si="352"/>
        <v>#VALUE!</v>
      </c>
      <c r="AEU17" s="24" t="e">
        <f t="shared" si="353"/>
        <v>#VALUE!</v>
      </c>
      <c r="AEV17">
        <v>5.1496239325288001E-4</v>
      </c>
      <c r="AEW17" t="e">
        <f>bvarM5</f>
        <v>#VALUE!</v>
      </c>
      <c r="AEX17" t="e">
        <f>cvarM5</f>
        <v>#VALUE!</v>
      </c>
      <c r="AEY17" t="e">
        <f>mvarM5</f>
        <v>#VALUE!</v>
      </c>
      <c r="AEZ17" s="24" t="e">
        <f t="shared" si="354"/>
        <v>#VALUE!</v>
      </c>
      <c r="AFA17" s="24" t="e">
        <f t="shared" si="355"/>
        <v>#VALUE!</v>
      </c>
      <c r="AFB17" s="24" t="e">
        <f t="shared" si="356"/>
        <v>#VALUE!</v>
      </c>
      <c r="AFC17">
        <v>-4.5851755256937998E-4</v>
      </c>
      <c r="AFD17" t="e">
        <f>bvarM5</f>
        <v>#VALUE!</v>
      </c>
      <c r="AFE17" t="e">
        <f>cvarM5</f>
        <v>#VALUE!</v>
      </c>
      <c r="AFF17" t="e">
        <f>mvarM5</f>
        <v>#VALUE!</v>
      </c>
      <c r="AFG17" s="24" t="e">
        <f t="shared" si="357"/>
        <v>#VALUE!</v>
      </c>
      <c r="AFH17" s="24" t="e">
        <f t="shared" si="358"/>
        <v>#VALUE!</v>
      </c>
      <c r="AFI17" s="24" t="e">
        <f t="shared" si="359"/>
        <v>#VALUE!</v>
      </c>
      <c r="AFJ17">
        <v>8.1249124205853995E-8</v>
      </c>
      <c r="AFK17" t="e">
        <f>bvarM5</f>
        <v>#VALUE!</v>
      </c>
      <c r="AFL17" t="e">
        <f>cvarM5</f>
        <v>#VALUE!</v>
      </c>
      <c r="AFM17" t="e">
        <f>mvarM5</f>
        <v>#VALUE!</v>
      </c>
      <c r="AFN17" s="24" t="e">
        <f t="shared" si="360"/>
        <v>#VALUE!</v>
      </c>
      <c r="AFO17" s="24" t="e">
        <f t="shared" si="361"/>
        <v>#VALUE!</v>
      </c>
      <c r="AFP17" s="24" t="e">
        <f t="shared" si="362"/>
        <v>#VALUE!</v>
      </c>
      <c r="AFQ17">
        <v>6.3944009411663995E-4</v>
      </c>
      <c r="AFR17" t="e">
        <f>bvarM5</f>
        <v>#VALUE!</v>
      </c>
      <c r="AFS17" t="e">
        <f>cvarM5</f>
        <v>#VALUE!</v>
      </c>
      <c r="AFT17" t="e">
        <f>mvarM5</f>
        <v>#VALUE!</v>
      </c>
      <c r="AFU17" s="24" t="e">
        <f t="shared" si="363"/>
        <v>#VALUE!</v>
      </c>
      <c r="AFV17" s="24" t="e">
        <f t="shared" si="364"/>
        <v>#VALUE!</v>
      </c>
      <c r="AFW17" s="24" t="e">
        <f t="shared" si="365"/>
        <v>#VALUE!</v>
      </c>
      <c r="AFX17">
        <v>-1.6299217850084999E-3</v>
      </c>
      <c r="AFY17" t="e">
        <f>bvarM5</f>
        <v>#VALUE!</v>
      </c>
      <c r="AFZ17" t="e">
        <f>cvarM5</f>
        <v>#VALUE!</v>
      </c>
      <c r="AGA17" t="e">
        <f>mvarM5</f>
        <v>#VALUE!</v>
      </c>
      <c r="AGB17" s="24" t="e">
        <f t="shared" si="366"/>
        <v>#VALUE!</v>
      </c>
      <c r="AGC17" s="24" t="e">
        <f t="shared" si="367"/>
        <v>#VALUE!</v>
      </c>
      <c r="AGD17" s="24" t="e">
        <f t="shared" si="368"/>
        <v>#VALUE!</v>
      </c>
      <c r="AGE17">
        <v>9.5477560592809E-8</v>
      </c>
      <c r="AGF17" t="e">
        <f>bvarM5</f>
        <v>#VALUE!</v>
      </c>
      <c r="AGG17" t="e">
        <f>cvarM5</f>
        <v>#VALUE!</v>
      </c>
      <c r="AGH17" t="e">
        <f>mvarM5</f>
        <v>#VALUE!</v>
      </c>
      <c r="AGI17" s="24" t="e">
        <f t="shared" si="369"/>
        <v>#VALUE!</v>
      </c>
      <c r="AGJ17" s="24" t="e">
        <f t="shared" si="370"/>
        <v>#VALUE!</v>
      </c>
      <c r="AGK17" s="24" t="e">
        <f t="shared" si="371"/>
        <v>#VALUE!</v>
      </c>
      <c r="AGL17">
        <v>4.6810424419408E-4</v>
      </c>
      <c r="AGM17" t="e">
        <f>bvarM5</f>
        <v>#VALUE!</v>
      </c>
      <c r="AGN17" t="e">
        <f>cvarM5</f>
        <v>#VALUE!</v>
      </c>
      <c r="AGO17" t="e">
        <f>mvarM5</f>
        <v>#VALUE!</v>
      </c>
      <c r="AGP17" s="24" t="e">
        <f t="shared" si="372"/>
        <v>#VALUE!</v>
      </c>
      <c r="AGQ17" s="24" t="e">
        <f t="shared" si="373"/>
        <v>#VALUE!</v>
      </c>
      <c r="AGR17" s="24" t="e">
        <f t="shared" si="374"/>
        <v>#VALUE!</v>
      </c>
      <c r="AGS17">
        <v>-1.2342003904951999E-3</v>
      </c>
      <c r="AGT17" t="e">
        <f>bvarM5</f>
        <v>#VALUE!</v>
      </c>
      <c r="AGU17" t="e">
        <f>cvarM5</f>
        <v>#VALUE!</v>
      </c>
      <c r="AGV17" t="e">
        <f>mvarM5</f>
        <v>#VALUE!</v>
      </c>
      <c r="AGW17" s="24" t="e">
        <f t="shared" si="375"/>
        <v>#VALUE!</v>
      </c>
      <c r="AGX17" s="24" t="e">
        <f t="shared" si="376"/>
        <v>#VALUE!</v>
      </c>
      <c r="AGY17" s="24" t="e">
        <f t="shared" si="377"/>
        <v>#VALUE!</v>
      </c>
      <c r="AGZ17">
        <v>-3.0302894323276E-6</v>
      </c>
      <c r="AHA17" t="e">
        <f>bvarM5</f>
        <v>#VALUE!</v>
      </c>
      <c r="AHB17" t="e">
        <f>cvarM5</f>
        <v>#VALUE!</v>
      </c>
      <c r="AHC17" t="e">
        <f>mvarM5</f>
        <v>#VALUE!</v>
      </c>
      <c r="AHD17" s="24" t="e">
        <f t="shared" si="378"/>
        <v>#VALUE!</v>
      </c>
      <c r="AHE17" s="24" t="e">
        <f t="shared" si="379"/>
        <v>#VALUE!</v>
      </c>
      <c r="AHF17" s="24" t="e">
        <f t="shared" si="380"/>
        <v>#VALUE!</v>
      </c>
      <c r="AHG17">
        <v>6.9484664913500003E-4</v>
      </c>
      <c r="AHH17" t="e">
        <f>bvarM5</f>
        <v>#VALUE!</v>
      </c>
      <c r="AHI17" t="e">
        <f>cvarM5</f>
        <v>#VALUE!</v>
      </c>
      <c r="AHJ17" t="e">
        <f>mvarM5</f>
        <v>#VALUE!</v>
      </c>
      <c r="AHK17" s="24" t="e">
        <f t="shared" si="381"/>
        <v>#VALUE!</v>
      </c>
      <c r="AHL17" s="24" t="e">
        <f t="shared" si="382"/>
        <v>#VALUE!</v>
      </c>
      <c r="AHM17" s="24" t="e">
        <f t="shared" si="383"/>
        <v>#VALUE!</v>
      </c>
      <c r="AHN17">
        <v>-1.4657965848665E-3</v>
      </c>
      <c r="AHO17" t="e">
        <f>bvarM5</f>
        <v>#VALUE!</v>
      </c>
      <c r="AHP17" t="e">
        <f>cvarM5</f>
        <v>#VALUE!</v>
      </c>
      <c r="AHQ17" t="e">
        <f>mvarM5</f>
        <v>#VALUE!</v>
      </c>
      <c r="AHR17" s="24" t="e">
        <f t="shared" si="384"/>
        <v>#VALUE!</v>
      </c>
      <c r="AHS17" s="24" t="e">
        <f t="shared" si="385"/>
        <v>#VALUE!</v>
      </c>
      <c r="AHT17" s="24" t="e">
        <f t="shared" si="386"/>
        <v>#VALUE!</v>
      </c>
      <c r="AHU17">
        <v>1.7860334405137001E-7</v>
      </c>
      <c r="AHV17" t="e">
        <f>bvarM5</f>
        <v>#VALUE!</v>
      </c>
      <c r="AHW17" t="e">
        <f>cvarM5</f>
        <v>#VALUE!</v>
      </c>
      <c r="AHX17" t="e">
        <f>mvarM5</f>
        <v>#VALUE!</v>
      </c>
      <c r="AHY17" s="24" t="e">
        <f t="shared" si="387"/>
        <v>#VALUE!</v>
      </c>
      <c r="AHZ17" s="24" t="e">
        <f t="shared" si="388"/>
        <v>#VALUE!</v>
      </c>
      <c r="AIA17" s="24" t="e">
        <f t="shared" si="389"/>
        <v>#VALUE!</v>
      </c>
      <c r="AIB17">
        <v>5.0753174421953005E-4</v>
      </c>
      <c r="AIC17" t="e">
        <f>bvarM5</f>
        <v>#VALUE!</v>
      </c>
      <c r="AID17" t="e">
        <f>cvarM5</f>
        <v>#VALUE!</v>
      </c>
      <c r="AIE17" t="e">
        <f>mvarM5</f>
        <v>#VALUE!</v>
      </c>
      <c r="AIF17" s="24" t="e">
        <f t="shared" si="390"/>
        <v>#VALUE!</v>
      </c>
      <c r="AIG17" s="24" t="e">
        <f t="shared" si="391"/>
        <v>#VALUE!</v>
      </c>
      <c r="AIH17" s="24" t="e">
        <f t="shared" si="392"/>
        <v>#VALUE!</v>
      </c>
      <c r="AII17">
        <v>-4.1310104550000998E-4</v>
      </c>
      <c r="AIJ17" t="e">
        <f>bvarM5</f>
        <v>#VALUE!</v>
      </c>
      <c r="AIK17" t="e">
        <f>cvarM5</f>
        <v>#VALUE!</v>
      </c>
      <c r="AIL17" t="e">
        <f>mvarM5</f>
        <v>#VALUE!</v>
      </c>
      <c r="AIM17" s="24" t="e">
        <f t="shared" si="393"/>
        <v>#VALUE!</v>
      </c>
      <c r="AIN17" s="24" t="e">
        <f t="shared" si="394"/>
        <v>#VALUE!</v>
      </c>
      <c r="AIO17" s="24" t="e">
        <f t="shared" si="395"/>
        <v>#VALUE!</v>
      </c>
      <c r="AIP17">
        <v>7.9608083276906999E-8</v>
      </c>
      <c r="AIQ17" t="e">
        <f>bvarM5</f>
        <v>#VALUE!</v>
      </c>
      <c r="AIR17" t="e">
        <f>cvarM5</f>
        <v>#VALUE!</v>
      </c>
      <c r="AIS17" t="e">
        <f>mvarM5</f>
        <v>#VALUE!</v>
      </c>
      <c r="AIT17" s="24" t="e">
        <f t="shared" si="396"/>
        <v>#VALUE!</v>
      </c>
      <c r="AIU17" s="24" t="e">
        <f t="shared" si="397"/>
        <v>#VALUE!</v>
      </c>
      <c r="AIV17" s="24" t="e">
        <f t="shared" si="398"/>
        <v>#VALUE!</v>
      </c>
      <c r="AIW17">
        <v>6.1922789331771003E-4</v>
      </c>
      <c r="AIX17" t="e">
        <f>bvarM5</f>
        <v>#VALUE!</v>
      </c>
      <c r="AIY17" t="e">
        <f>cvarM5</f>
        <v>#VALUE!</v>
      </c>
      <c r="AIZ17" t="e">
        <f>mvarM5</f>
        <v>#VALUE!</v>
      </c>
      <c r="AJA17" s="24" t="e">
        <f t="shared" si="399"/>
        <v>#VALUE!</v>
      </c>
      <c r="AJB17" s="24" t="e">
        <f t="shared" si="400"/>
        <v>#VALUE!</v>
      </c>
      <c r="AJC17" s="24" t="e">
        <f t="shared" si="401"/>
        <v>#VALUE!</v>
      </c>
      <c r="AJD17">
        <v>-2.5789701754104998E-3</v>
      </c>
      <c r="AJE17" t="e">
        <f>bvarM5</f>
        <v>#VALUE!</v>
      </c>
      <c r="AJF17" t="e">
        <f>cvarM5</f>
        <v>#VALUE!</v>
      </c>
      <c r="AJG17" t="e">
        <f>mvarM5</f>
        <v>#VALUE!</v>
      </c>
      <c r="AJH17" s="24" t="e">
        <f t="shared" si="402"/>
        <v>#VALUE!</v>
      </c>
      <c r="AJI17" s="24" t="e">
        <f t="shared" si="403"/>
        <v>#VALUE!</v>
      </c>
      <c r="AJJ17" s="24" t="e">
        <f t="shared" si="404"/>
        <v>#VALUE!</v>
      </c>
      <c r="AJK17">
        <v>2.1658844998562E-7</v>
      </c>
      <c r="AJL17" t="e">
        <f>bvarM5</f>
        <v>#VALUE!</v>
      </c>
      <c r="AJM17" t="e">
        <f>cvarM5</f>
        <v>#VALUE!</v>
      </c>
      <c r="AJN17" t="e">
        <f>mvarM5</f>
        <v>#VALUE!</v>
      </c>
      <c r="AJO17" s="24" t="e">
        <f t="shared" si="405"/>
        <v>#VALUE!</v>
      </c>
      <c r="AJP17" s="24" t="e">
        <f t="shared" si="406"/>
        <v>#VALUE!</v>
      </c>
      <c r="AJQ17" s="24" t="e">
        <f t="shared" si="407"/>
        <v>#VALUE!</v>
      </c>
      <c r="AJR17">
        <v>4.5671976879849E-4</v>
      </c>
      <c r="AJS17" t="e">
        <f>bvarM5</f>
        <v>#VALUE!</v>
      </c>
      <c r="AJT17" t="e">
        <f>cvarM5</f>
        <v>#VALUE!</v>
      </c>
      <c r="AJU17" t="e">
        <f>mvarM5</f>
        <v>#VALUE!</v>
      </c>
      <c r="AJV17" s="24" t="e">
        <f t="shared" si="408"/>
        <v>#VALUE!</v>
      </c>
      <c r="AJW17" s="24" t="e">
        <f t="shared" si="409"/>
        <v>#VALUE!</v>
      </c>
      <c r="AJX17" s="24" t="e">
        <f t="shared" si="410"/>
        <v>#VALUE!</v>
      </c>
      <c r="AJY17">
        <v>-6.9689835609487998E-4</v>
      </c>
      <c r="AJZ17" t="e">
        <f>bvarM5</f>
        <v>#VALUE!</v>
      </c>
      <c r="AKA17" t="e">
        <f>cvarM5</f>
        <v>#VALUE!</v>
      </c>
      <c r="AKB17" t="e">
        <f>mvarM5</f>
        <v>#VALUE!</v>
      </c>
      <c r="AKC17" s="24" t="e">
        <f t="shared" si="411"/>
        <v>#VALUE!</v>
      </c>
      <c r="AKD17" s="24" t="e">
        <f t="shared" si="412"/>
        <v>#VALUE!</v>
      </c>
      <c r="AKE17" s="24" t="e">
        <f t="shared" si="413"/>
        <v>#VALUE!</v>
      </c>
      <c r="AKF17">
        <v>5.5857584669216998E-8</v>
      </c>
      <c r="AKG17" t="e">
        <f>bvarM5</f>
        <v>#VALUE!</v>
      </c>
      <c r="AKH17" t="e">
        <f>cvarM5</f>
        <v>#VALUE!</v>
      </c>
      <c r="AKI17" t="e">
        <f>mvarM5</f>
        <v>#VALUE!</v>
      </c>
      <c r="AKJ17" s="24" t="e">
        <f t="shared" si="414"/>
        <v>#VALUE!</v>
      </c>
      <c r="AKK17" s="24" t="e">
        <f t="shared" si="415"/>
        <v>#VALUE!</v>
      </c>
      <c r="AKL17" s="24" t="e">
        <f t="shared" si="416"/>
        <v>#VALUE!</v>
      </c>
      <c r="AKM17">
        <v>6.7755186780746996E-4</v>
      </c>
      <c r="AKN17" t="e">
        <f>bvarM5</f>
        <v>#VALUE!</v>
      </c>
      <c r="AKO17" t="e">
        <f>cvarM5</f>
        <v>#VALUE!</v>
      </c>
      <c r="AKP17" t="e">
        <f>mvarM5</f>
        <v>#VALUE!</v>
      </c>
      <c r="AKQ17" s="24" t="e">
        <f t="shared" si="417"/>
        <v>#VALUE!</v>
      </c>
      <c r="AKR17" s="24" t="e">
        <f t="shared" si="418"/>
        <v>#VALUE!</v>
      </c>
      <c r="AKS17" s="24" t="e">
        <f t="shared" si="419"/>
        <v>#VALUE!</v>
      </c>
      <c r="AKT17">
        <v>-3.5116475796874002E-3</v>
      </c>
      <c r="AKU17" t="e">
        <f>bvarM5</f>
        <v>#VALUE!</v>
      </c>
      <c r="AKV17" t="e">
        <f>cvarM5</f>
        <v>#VALUE!</v>
      </c>
      <c r="AKW17" t="e">
        <f>mvarM5</f>
        <v>#VALUE!</v>
      </c>
      <c r="AKX17" s="24" t="e">
        <f t="shared" si="420"/>
        <v>#VALUE!</v>
      </c>
      <c r="AKY17" s="24" t="e">
        <f t="shared" si="421"/>
        <v>#VALUE!</v>
      </c>
      <c r="AKZ17" s="24" t="e">
        <f t="shared" si="422"/>
        <v>#VALUE!</v>
      </c>
      <c r="ALA17">
        <v>1.7655423604833E-7</v>
      </c>
      <c r="ALB17" t="e">
        <f>bvarM5</f>
        <v>#VALUE!</v>
      </c>
      <c r="ALC17" t="e">
        <f>cvarM5</f>
        <v>#VALUE!</v>
      </c>
      <c r="ALD17" t="e">
        <f>mvarM5</f>
        <v>#VALUE!</v>
      </c>
      <c r="ALE17" s="24" t="e">
        <f t="shared" si="423"/>
        <v>#VALUE!</v>
      </c>
      <c r="ALF17" s="24" t="e">
        <f t="shared" si="424"/>
        <v>#VALUE!</v>
      </c>
      <c r="ALG17" s="24" t="e">
        <f t="shared" si="425"/>
        <v>#VALUE!</v>
      </c>
      <c r="ALH17">
        <v>4.5633560332096002E-4</v>
      </c>
      <c r="ALI17" t="e">
        <f>bvarM5</f>
        <v>#VALUE!</v>
      </c>
      <c r="ALJ17" t="e">
        <f>cvarM5</f>
        <v>#VALUE!</v>
      </c>
      <c r="ALK17" t="e">
        <f>mvarM5</f>
        <v>#VALUE!</v>
      </c>
      <c r="ALL17" s="24" t="e">
        <f t="shared" si="426"/>
        <v>#VALUE!</v>
      </c>
      <c r="ALM17" s="24" t="e">
        <f t="shared" si="427"/>
        <v>#VALUE!</v>
      </c>
      <c r="ALN17" s="24" t="e">
        <f t="shared" si="428"/>
        <v>#VALUE!</v>
      </c>
      <c r="ALO17">
        <v>-2.042683050959E-3</v>
      </c>
      <c r="ALP17" t="e">
        <f>bvarM5</f>
        <v>#VALUE!</v>
      </c>
      <c r="ALQ17" t="e">
        <f>cvarM5</f>
        <v>#VALUE!</v>
      </c>
      <c r="ALR17" t="e">
        <f>mvarM5</f>
        <v>#VALUE!</v>
      </c>
      <c r="ALS17" s="24" t="e">
        <f t="shared" si="429"/>
        <v>#VALUE!</v>
      </c>
      <c r="ALT17" s="24" t="e">
        <f t="shared" si="430"/>
        <v>#VALUE!</v>
      </c>
      <c r="ALU17" s="24" t="e">
        <f t="shared" si="431"/>
        <v>#VALUE!</v>
      </c>
      <c r="ALV17">
        <v>6.9018224598539998E-8</v>
      </c>
      <c r="ALW17" t="e">
        <f>bvarM5</f>
        <v>#VALUE!</v>
      </c>
      <c r="ALX17" t="e">
        <f>cvarM5</f>
        <v>#VALUE!</v>
      </c>
      <c r="ALY17" t="e">
        <f>mvarM5</f>
        <v>#VALUE!</v>
      </c>
      <c r="ALZ17" s="24" t="e">
        <f t="shared" si="432"/>
        <v>#VALUE!</v>
      </c>
      <c r="AMA17" s="24" t="e">
        <f t="shared" si="433"/>
        <v>#VALUE!</v>
      </c>
      <c r="AMB17" s="24" t="e">
        <f t="shared" si="434"/>
        <v>#VALUE!</v>
      </c>
      <c r="AMC17">
        <v>1.6676802047524001E-3</v>
      </c>
      <c r="AMD17" t="e">
        <f>bvarM3</f>
        <v>#VALUE!</v>
      </c>
      <c r="AME17" t="e">
        <f>cvarM3</f>
        <v>#VALUE!</v>
      </c>
      <c r="AMF17" t="e">
        <f>mvarM3</f>
        <v>#VALUE!</v>
      </c>
      <c r="AMG17" s="24" t="e">
        <f t="shared" si="435"/>
        <v>#VALUE!</v>
      </c>
      <c r="AMH17" s="24" t="e">
        <f t="shared" si="436"/>
        <v>#VALUE!</v>
      </c>
      <c r="AMI17" s="24" t="e">
        <f t="shared" si="437"/>
        <v>#VALUE!</v>
      </c>
      <c r="AMJ17">
        <v>6.1217356556218002E-4</v>
      </c>
      <c r="AMK17" t="e">
        <f>bvarM3</f>
        <v>#VALUE!</v>
      </c>
      <c r="AML17" t="e">
        <f>cvarM3</f>
        <v>#VALUE!</v>
      </c>
      <c r="AMM17" t="e">
        <f>mvarM3</f>
        <v>#VALUE!</v>
      </c>
      <c r="AMN17" s="24" t="e">
        <f t="shared" si="438"/>
        <v>#VALUE!</v>
      </c>
      <c r="AMO17" s="24" t="e">
        <f t="shared" si="439"/>
        <v>#VALUE!</v>
      </c>
      <c r="AMP17" s="24" t="e">
        <f t="shared" si="440"/>
        <v>#VALUE!</v>
      </c>
      <c r="AMQ17">
        <v>6.3928480958205E-5</v>
      </c>
      <c r="AMR17" t="e">
        <f>bvarM3</f>
        <v>#VALUE!</v>
      </c>
      <c r="AMS17" t="e">
        <f>cvarM3</f>
        <v>#VALUE!</v>
      </c>
      <c r="AMT17" t="e">
        <f>mvarM3</f>
        <v>#VALUE!</v>
      </c>
      <c r="AMU17" s="24" t="e">
        <f t="shared" si="441"/>
        <v>#VALUE!</v>
      </c>
      <c r="AMV17" s="24" t="e">
        <f t="shared" si="442"/>
        <v>#VALUE!</v>
      </c>
      <c r="AMW17" s="24" t="e">
        <f t="shared" si="443"/>
        <v>#VALUE!</v>
      </c>
      <c r="AMX17">
        <v>9.2032277450772E-4</v>
      </c>
      <c r="AMY17" t="e">
        <f>bvarM3</f>
        <v>#VALUE!</v>
      </c>
      <c r="AMZ17" t="e">
        <f>cvarM3</f>
        <v>#VALUE!</v>
      </c>
      <c r="ANA17" t="e">
        <f>mvarM3</f>
        <v>#VALUE!</v>
      </c>
      <c r="ANB17" s="24" t="e">
        <f t="shared" si="444"/>
        <v>#VALUE!</v>
      </c>
      <c r="ANC17" s="24" t="e">
        <f t="shared" si="445"/>
        <v>#VALUE!</v>
      </c>
      <c r="AND17" s="24" t="e">
        <f t="shared" si="446"/>
        <v>#VALUE!</v>
      </c>
      <c r="ANE17">
        <v>1.4915953275969E-3</v>
      </c>
      <c r="ANF17" t="e">
        <f>bvarM3</f>
        <v>#VALUE!</v>
      </c>
      <c r="ANG17" t="e">
        <f>cvarM3</f>
        <v>#VALUE!</v>
      </c>
      <c r="ANH17" t="e">
        <f>mvarM3</f>
        <v>#VALUE!</v>
      </c>
      <c r="ANI17" s="24" t="e">
        <f t="shared" si="447"/>
        <v>#VALUE!</v>
      </c>
      <c r="ANJ17" s="24" t="e">
        <f t="shared" si="448"/>
        <v>#VALUE!</v>
      </c>
      <c r="ANK17" s="24" t="e">
        <f t="shared" si="449"/>
        <v>#VALUE!</v>
      </c>
      <c r="ANL17">
        <v>6.4751678219064003E-5</v>
      </c>
      <c r="ANM17" t="e">
        <f>bvarM3</f>
        <v>#VALUE!</v>
      </c>
      <c r="ANN17" t="e">
        <f>cvarM3</f>
        <v>#VALUE!</v>
      </c>
      <c r="ANO17" t="e">
        <f>mvarM3</f>
        <v>#VALUE!</v>
      </c>
      <c r="ANP17" s="24" t="e">
        <f t="shared" si="450"/>
        <v>#VALUE!</v>
      </c>
      <c r="ANQ17" s="24" t="e">
        <f t="shared" si="451"/>
        <v>#VALUE!</v>
      </c>
      <c r="ANR17" s="24" t="e">
        <f t="shared" si="452"/>
        <v>#VALUE!</v>
      </c>
      <c r="ANS17">
        <v>-6.0073313298431E-5</v>
      </c>
      <c r="ANT17" t="e">
        <f>bvarM3</f>
        <v>#VALUE!</v>
      </c>
      <c r="ANU17" t="e">
        <f>cvarM3</f>
        <v>#VALUE!</v>
      </c>
      <c r="ANV17" t="e">
        <f>mvarM3</f>
        <v>#VALUE!</v>
      </c>
      <c r="ANW17" s="24" t="e">
        <f t="shared" si="453"/>
        <v>#VALUE!</v>
      </c>
      <c r="ANX17" s="24" t="e">
        <f t="shared" si="454"/>
        <v>#VALUE!</v>
      </c>
      <c r="ANY17" s="24" t="e">
        <f t="shared" si="455"/>
        <v>#VALUE!</v>
      </c>
      <c r="ANZ17">
        <v>2.0939525426481001E-3</v>
      </c>
      <c r="AOA17" t="e">
        <f>bvarM3</f>
        <v>#VALUE!</v>
      </c>
      <c r="AOB17" t="e">
        <f>cvarM3</f>
        <v>#VALUE!</v>
      </c>
      <c r="AOC17" t="e">
        <f>mvarM3</f>
        <v>#VALUE!</v>
      </c>
      <c r="AOD17" s="24" t="e">
        <f t="shared" si="456"/>
        <v>#VALUE!</v>
      </c>
      <c r="AOE17" s="24" t="e">
        <f t="shared" si="457"/>
        <v>#VALUE!</v>
      </c>
      <c r="AOF17" s="24" t="e">
        <f t="shared" si="458"/>
        <v>#VALUE!</v>
      </c>
      <c r="AOG17">
        <v>1.305409846643E-4</v>
      </c>
      <c r="AOH17" t="e">
        <f>bvarM3</f>
        <v>#VALUE!</v>
      </c>
      <c r="AOI17" t="e">
        <f>cvarM3</f>
        <v>#VALUE!</v>
      </c>
      <c r="AOJ17" t="e">
        <f>mvarM3</f>
        <v>#VALUE!</v>
      </c>
      <c r="AOK17" s="24" t="e">
        <f t="shared" si="459"/>
        <v>#VALUE!</v>
      </c>
      <c r="AOL17" s="24" t="e">
        <f t="shared" si="460"/>
        <v>#VALUE!</v>
      </c>
      <c r="AOM17" s="24" t="e">
        <f t="shared" si="461"/>
        <v>#VALUE!</v>
      </c>
      <c r="AON17">
        <v>-3.1448128931837002E-4</v>
      </c>
      <c r="AOO17" t="e">
        <f>bvarM3</f>
        <v>#VALUE!</v>
      </c>
      <c r="AOP17" t="e">
        <f>cvarM3</f>
        <v>#VALUE!</v>
      </c>
      <c r="AOQ17" t="e">
        <f>mvarM3</f>
        <v>#VALUE!</v>
      </c>
      <c r="AOR17" s="24" t="e">
        <f t="shared" si="462"/>
        <v>#VALUE!</v>
      </c>
      <c r="AOS17" s="24" t="e">
        <f t="shared" si="463"/>
        <v>#VALUE!</v>
      </c>
      <c r="AOT17" s="24" t="e">
        <f t="shared" si="464"/>
        <v>#VALUE!</v>
      </c>
      <c r="AOU17">
        <v>8.0853035786966003E-4</v>
      </c>
      <c r="AOV17" t="e">
        <f>bvarM3</f>
        <v>#VALUE!</v>
      </c>
      <c r="AOW17" t="e">
        <f>cvarM3</f>
        <v>#VALUE!</v>
      </c>
      <c r="AOX17" t="e">
        <f>mvarM3</f>
        <v>#VALUE!</v>
      </c>
      <c r="AOY17" s="24" t="e">
        <f t="shared" si="465"/>
        <v>#VALUE!</v>
      </c>
      <c r="AOZ17" s="24" t="e">
        <f t="shared" si="466"/>
        <v>#VALUE!</v>
      </c>
      <c r="APA17" s="24" t="e">
        <f t="shared" si="467"/>
        <v>#VALUE!</v>
      </c>
      <c r="APB17">
        <v>8.8803657956446999E-6</v>
      </c>
      <c r="APC17" t="e">
        <f>bvarM3</f>
        <v>#VALUE!</v>
      </c>
      <c r="APD17" t="e">
        <f>cvarM3</f>
        <v>#VALUE!</v>
      </c>
      <c r="APE17" t="e">
        <f>mvarM3</f>
        <v>#VALUE!</v>
      </c>
      <c r="APF17" s="24" t="e">
        <f t="shared" si="468"/>
        <v>#VALUE!</v>
      </c>
      <c r="APG17" s="24" t="e">
        <f t="shared" si="469"/>
        <v>#VALUE!</v>
      </c>
      <c r="APH17" s="24" t="e">
        <f t="shared" si="470"/>
        <v>#VALUE!</v>
      </c>
      <c r="API17">
        <v>-8.3603661071380002E-4</v>
      </c>
      <c r="APJ17" t="e">
        <f>bvarM3</f>
        <v>#VALUE!</v>
      </c>
      <c r="APK17" t="e">
        <f>cvarM3</f>
        <v>#VALUE!</v>
      </c>
      <c r="APL17" t="e">
        <f>mvarM3</f>
        <v>#VALUE!</v>
      </c>
      <c r="APM17" s="24" t="e">
        <f t="shared" si="471"/>
        <v>#VALUE!</v>
      </c>
      <c r="APN17" s="24" t="e">
        <f t="shared" si="472"/>
        <v>#VALUE!</v>
      </c>
      <c r="APO17" s="24" t="e">
        <f t="shared" si="473"/>
        <v>#VALUE!</v>
      </c>
      <c r="APP17">
        <v>1.2244678147282999E-3</v>
      </c>
      <c r="APQ17" t="e">
        <f>bvarM3</f>
        <v>#VALUE!</v>
      </c>
      <c r="APR17" t="e">
        <f>cvarM3</f>
        <v>#VALUE!</v>
      </c>
      <c r="APS17" t="e">
        <f>mvarM3</f>
        <v>#VALUE!</v>
      </c>
      <c r="APT17" s="24" t="e">
        <f t="shared" si="474"/>
        <v>#VALUE!</v>
      </c>
      <c r="APU17" s="24" t="e">
        <f t="shared" si="475"/>
        <v>#VALUE!</v>
      </c>
      <c r="APV17" s="24" t="e">
        <f t="shared" si="476"/>
        <v>#VALUE!</v>
      </c>
      <c r="APW17">
        <v>8.5742832692694006E-5</v>
      </c>
      <c r="APX17" t="e">
        <f>bvarM3</f>
        <v>#VALUE!</v>
      </c>
      <c r="APY17" t="e">
        <f>cvarM3</f>
        <v>#VALUE!</v>
      </c>
      <c r="APZ17" t="e">
        <f>mvarM3</f>
        <v>#VALUE!</v>
      </c>
      <c r="AQA17" s="24" t="e">
        <f t="shared" si="477"/>
        <v>#VALUE!</v>
      </c>
      <c r="AQB17" s="24" t="e">
        <f t="shared" si="478"/>
        <v>#VALUE!</v>
      </c>
      <c r="AQC17" s="24" t="e">
        <f t="shared" si="479"/>
        <v>#VALUE!</v>
      </c>
      <c r="AQD17">
        <v>-1.1725990365825E-4</v>
      </c>
      <c r="AQE17" t="e">
        <f>bvarM3</f>
        <v>#VALUE!</v>
      </c>
      <c r="AQF17" t="e">
        <f>cvarM3</f>
        <v>#VALUE!</v>
      </c>
      <c r="AQG17" t="e">
        <f>mvarM3</f>
        <v>#VALUE!</v>
      </c>
      <c r="AQH17" s="24" t="e">
        <f t="shared" si="480"/>
        <v>#VALUE!</v>
      </c>
      <c r="AQI17" s="24" t="e">
        <f t="shared" si="481"/>
        <v>#VALUE!</v>
      </c>
      <c r="AQJ17" s="24" t="e">
        <f t="shared" si="482"/>
        <v>#VALUE!</v>
      </c>
      <c r="AQK17">
        <v>1.9559214042028E-4</v>
      </c>
      <c r="AQL17" t="e">
        <f>bvarM3</f>
        <v>#VALUE!</v>
      </c>
      <c r="AQM17" t="e">
        <f>cvarM3</f>
        <v>#VALUE!</v>
      </c>
      <c r="AQN17" t="e">
        <f>mvarM3</f>
        <v>#VALUE!</v>
      </c>
      <c r="AQO17" s="24" t="e">
        <f t="shared" si="483"/>
        <v>#VALUE!</v>
      </c>
      <c r="AQP17" s="24" t="e">
        <f t="shared" si="484"/>
        <v>#VALUE!</v>
      </c>
      <c r="AQQ17" s="24" t="e">
        <f t="shared" si="485"/>
        <v>#VALUE!</v>
      </c>
      <c r="AQR17">
        <v>5.0793507845594003E-6</v>
      </c>
      <c r="AQS17" t="e">
        <f>bvarM3</f>
        <v>#VALUE!</v>
      </c>
      <c r="AQT17" t="e">
        <f>cvarM3</f>
        <v>#VALUE!</v>
      </c>
      <c r="AQU17" t="e">
        <f>mvarM3</f>
        <v>#VALUE!</v>
      </c>
      <c r="AQV17" s="24" t="e">
        <f t="shared" si="486"/>
        <v>#VALUE!</v>
      </c>
      <c r="AQW17" s="24" t="e">
        <f t="shared" si="487"/>
        <v>#VALUE!</v>
      </c>
      <c r="AQX17" s="24" t="e">
        <f t="shared" si="488"/>
        <v>#VALUE!</v>
      </c>
      <c r="AQY17">
        <v>-1.2072524030816E-5</v>
      </c>
      <c r="AQZ17" t="e">
        <f>bvarM3</f>
        <v>#VALUE!</v>
      </c>
      <c r="ARA17" t="e">
        <f>cvarM3</f>
        <v>#VALUE!</v>
      </c>
      <c r="ARB17" t="e">
        <f>mvarM3</f>
        <v>#VALUE!</v>
      </c>
      <c r="ARC17" s="24" t="e">
        <f t="shared" si="489"/>
        <v>#VALUE!</v>
      </c>
      <c r="ARD17" s="24" t="e">
        <f t="shared" si="490"/>
        <v>#VALUE!</v>
      </c>
      <c r="ARE17" s="24" t="e">
        <f t="shared" si="491"/>
        <v>#VALUE!</v>
      </c>
      <c r="ARF17">
        <v>8.9700075016663997E-4</v>
      </c>
      <c r="ARG17" t="e">
        <f>bvarM3</f>
        <v>#VALUE!</v>
      </c>
      <c r="ARH17" t="e">
        <f>cvarM3</f>
        <v>#VALUE!</v>
      </c>
      <c r="ARI17" t="e">
        <f>mvarM3</f>
        <v>#VALUE!</v>
      </c>
      <c r="ARJ17" s="24" t="e">
        <f t="shared" si="492"/>
        <v>#VALUE!</v>
      </c>
      <c r="ARK17" s="24" t="e">
        <f t="shared" si="493"/>
        <v>#VALUE!</v>
      </c>
      <c r="ARL17" s="24" t="e">
        <f t="shared" si="494"/>
        <v>#VALUE!</v>
      </c>
      <c r="ARM17">
        <v>1.1888042576143E-4</v>
      </c>
      <c r="ARN17" t="e">
        <f>bvarM3</f>
        <v>#VALUE!</v>
      </c>
      <c r="ARO17" t="e">
        <f>cvarM3</f>
        <v>#VALUE!</v>
      </c>
      <c r="ARP17" t="e">
        <f>mvarM3</f>
        <v>#VALUE!</v>
      </c>
      <c r="ARQ17" s="24" t="e">
        <f t="shared" si="495"/>
        <v>#VALUE!</v>
      </c>
      <c r="ARR17" s="24" t="e">
        <f t="shared" si="496"/>
        <v>#VALUE!</v>
      </c>
      <c r="ARS17" s="24" t="e">
        <f t="shared" si="497"/>
        <v>#VALUE!</v>
      </c>
      <c r="ART17">
        <v>-3.7249591116289002E-4</v>
      </c>
      <c r="ARU17" t="e">
        <f>bvarM3</f>
        <v>#VALUE!</v>
      </c>
      <c r="ARV17" t="e">
        <f>cvarM3</f>
        <v>#VALUE!</v>
      </c>
      <c r="ARW17" t="e">
        <f>mvarM3</f>
        <v>#VALUE!</v>
      </c>
      <c r="ARX17" s="24" t="e">
        <f t="shared" si="498"/>
        <v>#VALUE!</v>
      </c>
      <c r="ARY17" s="24" t="e">
        <f t="shared" si="499"/>
        <v>#VALUE!</v>
      </c>
      <c r="ARZ17" s="24" t="e">
        <f t="shared" si="500"/>
        <v>#VALUE!</v>
      </c>
      <c r="ASA17">
        <v>1.7473061750337E-4</v>
      </c>
      <c r="ASB17" t="e">
        <f>bvarM3</f>
        <v>#VALUE!</v>
      </c>
      <c r="ASC17" t="e">
        <f>cvarM3</f>
        <v>#VALUE!</v>
      </c>
      <c r="ASD17" t="e">
        <f>mvarM3</f>
        <v>#VALUE!</v>
      </c>
      <c r="ASE17" s="24" t="e">
        <f t="shared" si="501"/>
        <v>#VALUE!</v>
      </c>
      <c r="ASF17" s="24" t="e">
        <f t="shared" si="502"/>
        <v>#VALUE!</v>
      </c>
      <c r="ASG17" s="24" t="e">
        <f t="shared" si="503"/>
        <v>#VALUE!</v>
      </c>
      <c r="ASH17">
        <v>1.6331726752204999E-5</v>
      </c>
      <c r="ASI17" t="e">
        <f>bvarM3</f>
        <v>#VALUE!</v>
      </c>
      <c r="ASJ17" t="e">
        <f>cvarM3</f>
        <v>#VALUE!</v>
      </c>
      <c r="ASK17" t="e">
        <f>mvarM3</f>
        <v>#VALUE!</v>
      </c>
      <c r="ASL17" s="24" t="e">
        <f t="shared" si="504"/>
        <v>#VALUE!</v>
      </c>
      <c r="ASM17" s="24" t="e">
        <f t="shared" si="505"/>
        <v>#VALUE!</v>
      </c>
      <c r="ASN17" s="24" t="e">
        <f t="shared" si="506"/>
        <v>#VALUE!</v>
      </c>
      <c r="ASO17">
        <v>-1.1468094249262001E-4</v>
      </c>
      <c r="ASP17" t="e">
        <f>bvarM3</f>
        <v>#VALUE!</v>
      </c>
      <c r="ASQ17" t="e">
        <f>cvarM3</f>
        <v>#VALUE!</v>
      </c>
      <c r="ASR17" t="e">
        <f>mvarM3</f>
        <v>#VALUE!</v>
      </c>
      <c r="ASS17" s="24" t="e">
        <f t="shared" si="507"/>
        <v>#VALUE!</v>
      </c>
      <c r="AST17" s="24" t="e">
        <f t="shared" si="508"/>
        <v>#VALUE!</v>
      </c>
      <c r="ASU17" s="24" t="e">
        <f t="shared" si="509"/>
        <v>#VALUE!</v>
      </c>
      <c r="ASV17">
        <v>1.487399380039E-3</v>
      </c>
      <c r="ASW17" t="e">
        <f>bvarM3</f>
        <v>#VALUE!</v>
      </c>
      <c r="ASX17" t="e">
        <f>cvarM3</f>
        <v>#VALUE!</v>
      </c>
      <c r="ASY17" t="e">
        <f>mvarM3</f>
        <v>#VALUE!</v>
      </c>
      <c r="ASZ17" s="24" t="e">
        <f t="shared" si="510"/>
        <v>#VALUE!</v>
      </c>
      <c r="ATA17" s="24" t="e">
        <f t="shared" si="511"/>
        <v>#VALUE!</v>
      </c>
      <c r="ATB17" s="24" t="e">
        <f t="shared" si="512"/>
        <v>#VALUE!</v>
      </c>
      <c r="ATC17">
        <v>1.0972617405027E-4</v>
      </c>
      <c r="ATD17" t="e">
        <f>bvarM3</f>
        <v>#VALUE!</v>
      </c>
      <c r="ATE17" t="e">
        <f>cvarM3</f>
        <v>#VALUE!</v>
      </c>
      <c r="ATF17" t="e">
        <f>mvarM3</f>
        <v>#VALUE!</v>
      </c>
      <c r="ATG17" s="24" t="e">
        <f t="shared" si="513"/>
        <v>#VALUE!</v>
      </c>
      <c r="ATH17" s="24" t="e">
        <f t="shared" si="514"/>
        <v>#VALUE!</v>
      </c>
      <c r="ATI17" s="24" t="e">
        <f t="shared" si="515"/>
        <v>#VALUE!</v>
      </c>
      <c r="ATJ17">
        <v>7.0843681913443E-4</v>
      </c>
      <c r="ATK17" t="e">
        <f>bvarM3</f>
        <v>#VALUE!</v>
      </c>
      <c r="ATL17" t="e">
        <f>cvarM3</f>
        <v>#VALUE!</v>
      </c>
      <c r="ATM17" t="e">
        <f>mvarM3</f>
        <v>#VALUE!</v>
      </c>
      <c r="ATN17" s="24" t="e">
        <f t="shared" si="516"/>
        <v>#VALUE!</v>
      </c>
      <c r="ATO17" s="24" t="e">
        <f t="shared" si="517"/>
        <v>#VALUE!</v>
      </c>
      <c r="ATP17" s="24" t="e">
        <f t="shared" si="518"/>
        <v>#VALUE!</v>
      </c>
      <c r="ATQ17">
        <v>5.3735436305551998E-4</v>
      </c>
      <c r="ATR17" t="e">
        <f>bvarM3</f>
        <v>#VALUE!</v>
      </c>
      <c r="ATS17" t="e">
        <f>cvarM3</f>
        <v>#VALUE!</v>
      </c>
      <c r="ATT17" t="e">
        <f>mvarM3</f>
        <v>#VALUE!</v>
      </c>
      <c r="ATU17" s="24" t="e">
        <f t="shared" si="519"/>
        <v>#VALUE!</v>
      </c>
      <c r="ATV17" s="24" t="e">
        <f t="shared" si="520"/>
        <v>#VALUE!</v>
      </c>
      <c r="ATW17" s="24" t="e">
        <f t="shared" si="521"/>
        <v>#VALUE!</v>
      </c>
      <c r="ATX17">
        <v>8.6524655413142992E-6</v>
      </c>
      <c r="ATY17" t="e">
        <f>bvarM3</f>
        <v>#VALUE!</v>
      </c>
      <c r="ATZ17" t="e">
        <f>cvarM3</f>
        <v>#VALUE!</v>
      </c>
      <c r="AUA17" t="e">
        <f>mvarM3</f>
        <v>#VALUE!</v>
      </c>
      <c r="AUB17" s="24" t="e">
        <f t="shared" si="522"/>
        <v>#VALUE!</v>
      </c>
      <c r="AUC17" s="24" t="e">
        <f t="shared" si="523"/>
        <v>#VALUE!</v>
      </c>
      <c r="AUD17" s="24" t="e">
        <f t="shared" si="524"/>
        <v>#VALUE!</v>
      </c>
      <c r="AUE17">
        <v>-1.8929646704290001E-5</v>
      </c>
      <c r="AUF17" t="e">
        <f>bvarM3</f>
        <v>#VALUE!</v>
      </c>
      <c r="AUG17" t="e">
        <f>cvarM3</f>
        <v>#VALUE!</v>
      </c>
      <c r="AUH17" t="e">
        <f>mvarM3</f>
        <v>#VALUE!</v>
      </c>
      <c r="AUI17" s="24" t="e">
        <f t="shared" si="525"/>
        <v>#VALUE!</v>
      </c>
      <c r="AUJ17" s="24" t="e">
        <f t="shared" si="526"/>
        <v>#VALUE!</v>
      </c>
      <c r="AUK17" s="24" t="e">
        <f t="shared" si="527"/>
        <v>#VALUE!</v>
      </c>
      <c r="AUL17">
        <v>1.2992575276398E-3</v>
      </c>
      <c r="AUM17" t="e">
        <f>bvarM3</f>
        <v>#VALUE!</v>
      </c>
      <c r="AUN17" t="e">
        <f>cvarM3</f>
        <v>#VALUE!</v>
      </c>
      <c r="AUO17" t="e">
        <f>mvarM3</f>
        <v>#VALUE!</v>
      </c>
      <c r="AUP17" s="24" t="e">
        <f t="shared" si="528"/>
        <v>#VALUE!</v>
      </c>
      <c r="AUQ17" s="24" t="e">
        <f t="shared" si="529"/>
        <v>#VALUE!</v>
      </c>
      <c r="AUR17" s="24" t="e">
        <f t="shared" si="530"/>
        <v>#VALUE!</v>
      </c>
      <c r="AUS17">
        <v>1.4247423834704001E-4</v>
      </c>
      <c r="AUT17" t="e">
        <f>bvarM3</f>
        <v>#VALUE!</v>
      </c>
      <c r="AUU17" t="e">
        <f>cvarM3</f>
        <v>#VALUE!</v>
      </c>
      <c r="AUV17" t="e">
        <f>mvarM3</f>
        <v>#VALUE!</v>
      </c>
      <c r="AUW17" s="24" t="e">
        <f t="shared" si="531"/>
        <v>#VALUE!</v>
      </c>
      <c r="AUX17" s="24" t="e">
        <f t="shared" si="532"/>
        <v>#VALUE!</v>
      </c>
      <c r="AUY17" s="24" t="e">
        <f t="shared" si="533"/>
        <v>#VALUE!</v>
      </c>
      <c r="AUZ17">
        <v>2.4769168732649001E-3</v>
      </c>
      <c r="AVA17" t="e">
        <f>bvarM3</f>
        <v>#VALUE!</v>
      </c>
      <c r="AVB17" t="e">
        <f>cvarM3</f>
        <v>#VALUE!</v>
      </c>
      <c r="AVC17" t="e">
        <f>mvarM3</f>
        <v>#VALUE!</v>
      </c>
      <c r="AVD17" s="24" t="e">
        <f t="shared" si="534"/>
        <v>#VALUE!</v>
      </c>
      <c r="AVE17" s="24" t="e">
        <f t="shared" si="535"/>
        <v>#VALUE!</v>
      </c>
      <c r="AVF17" s="24" t="e">
        <f t="shared" si="536"/>
        <v>#VALUE!</v>
      </c>
      <c r="AVG17">
        <v>5.0348335482939004E-4</v>
      </c>
      <c r="AVH17" t="e">
        <f>bvarM3</f>
        <v>#VALUE!</v>
      </c>
      <c r="AVI17" t="e">
        <f>cvarM3</f>
        <v>#VALUE!</v>
      </c>
      <c r="AVJ17" t="e">
        <f>mvarM3</f>
        <v>#VALUE!</v>
      </c>
      <c r="AVK17" s="24" t="e">
        <f t="shared" si="537"/>
        <v>#VALUE!</v>
      </c>
      <c r="AVL17" s="24" t="e">
        <f t="shared" si="538"/>
        <v>#VALUE!</v>
      </c>
      <c r="AVM17" s="24" t="e">
        <f t="shared" si="539"/>
        <v>#VALUE!</v>
      </c>
      <c r="AVN17">
        <v>7.4434184721821001E-6</v>
      </c>
      <c r="AVO17" t="e">
        <f>bvarM3</f>
        <v>#VALUE!</v>
      </c>
      <c r="AVP17" t="e">
        <f>cvarM3</f>
        <v>#VALUE!</v>
      </c>
      <c r="AVQ17" t="e">
        <f>mvarM3</f>
        <v>#VALUE!</v>
      </c>
      <c r="AVR17" s="24" t="e">
        <f t="shared" si="540"/>
        <v>#VALUE!</v>
      </c>
      <c r="AVS17" s="24" t="e">
        <f t="shared" si="541"/>
        <v>#VALUE!</v>
      </c>
      <c r="AVT17" s="24" t="e">
        <f t="shared" si="542"/>
        <v>#VALUE!</v>
      </c>
      <c r="AVU17">
        <v>1.4741014734949999E-3</v>
      </c>
      <c r="AVV17" t="e">
        <f>bvarM3</f>
        <v>#VALUE!</v>
      </c>
      <c r="AVW17" t="e">
        <f>cvarM3</f>
        <v>#VALUE!</v>
      </c>
      <c r="AVX17" t="e">
        <f>mvarM3</f>
        <v>#VALUE!</v>
      </c>
      <c r="AVY17" s="24" t="e">
        <f t="shared" si="543"/>
        <v>#VALUE!</v>
      </c>
      <c r="AVZ17" s="24" t="e">
        <f t="shared" si="544"/>
        <v>#VALUE!</v>
      </c>
      <c r="AWA17" s="24" t="e">
        <f t="shared" si="545"/>
        <v>#VALUE!</v>
      </c>
      <c r="AWB17">
        <v>9.3421136992957003E-5</v>
      </c>
      <c r="AWC17" t="e">
        <f>bvarM3</f>
        <v>#VALUE!</v>
      </c>
      <c r="AWD17" t="e">
        <f>cvarM3</f>
        <v>#VALUE!</v>
      </c>
      <c r="AWE17" t="e">
        <f>mvarM3</f>
        <v>#VALUE!</v>
      </c>
      <c r="AWF17" s="24" t="e">
        <f t="shared" si="546"/>
        <v>#VALUE!</v>
      </c>
      <c r="AWG17" s="24" t="e">
        <f t="shared" si="547"/>
        <v>#VALUE!</v>
      </c>
      <c r="AWH17" s="24" t="e">
        <f t="shared" si="548"/>
        <v>#VALUE!</v>
      </c>
      <c r="AWI17">
        <v>6.0681466330187997E-5</v>
      </c>
      <c r="AWJ17" t="e">
        <f>bvarM3</f>
        <v>#VALUE!</v>
      </c>
      <c r="AWK17" t="e">
        <f>cvarM3</f>
        <v>#VALUE!</v>
      </c>
      <c r="AWL17" t="e">
        <f>mvarM3</f>
        <v>#VALUE!</v>
      </c>
      <c r="AWM17" s="24" t="e">
        <f t="shared" si="549"/>
        <v>#VALUE!</v>
      </c>
      <c r="AWN17" s="24" t="e">
        <f t="shared" si="550"/>
        <v>#VALUE!</v>
      </c>
      <c r="AWO17" s="24" t="e">
        <f t="shared" si="551"/>
        <v>#VALUE!</v>
      </c>
      <c r="AWP17">
        <v>1.1620846384530999E-3</v>
      </c>
      <c r="AWQ17" t="e">
        <f>bvarM3</f>
        <v>#VALUE!</v>
      </c>
      <c r="AWR17" t="e">
        <f>cvarM3</f>
        <v>#VALUE!</v>
      </c>
      <c r="AWS17" t="e">
        <f>mvarM3</f>
        <v>#VALUE!</v>
      </c>
      <c r="AWT17" s="24" t="e">
        <f t="shared" si="552"/>
        <v>#VALUE!</v>
      </c>
      <c r="AWU17" s="24" t="e">
        <f t="shared" si="553"/>
        <v>#VALUE!</v>
      </c>
      <c r="AWV17" s="24" t="e">
        <f t="shared" si="554"/>
        <v>#VALUE!</v>
      </c>
      <c r="AWW17">
        <v>1.6878074717653999E-3</v>
      </c>
      <c r="AWX17" t="e">
        <f>bvarM3</f>
        <v>#VALUE!</v>
      </c>
      <c r="AWY17" t="e">
        <f>cvarM3</f>
        <v>#VALUE!</v>
      </c>
      <c r="AWZ17" t="e">
        <f>mvarM3</f>
        <v>#VALUE!</v>
      </c>
      <c r="AXA17" s="24" t="e">
        <f t="shared" si="555"/>
        <v>#VALUE!</v>
      </c>
      <c r="AXB17" s="24" t="e">
        <f t="shared" si="556"/>
        <v>#VALUE!</v>
      </c>
      <c r="AXC17" s="24" t="e">
        <f t="shared" si="557"/>
        <v>#VALUE!</v>
      </c>
      <c r="AXD17">
        <v>6.1353512632343998E-5</v>
      </c>
      <c r="AXE17" t="e">
        <f>bvarM3</f>
        <v>#VALUE!</v>
      </c>
      <c r="AXF17" t="e">
        <f>cvarM3</f>
        <v>#VALUE!</v>
      </c>
      <c r="AXG17" t="e">
        <f>mvarM3</f>
        <v>#VALUE!</v>
      </c>
      <c r="AXH17" s="24" t="e">
        <f t="shared" si="558"/>
        <v>#VALUE!</v>
      </c>
      <c r="AXI17" s="24" t="e">
        <f t="shared" si="559"/>
        <v>#VALUE!</v>
      </c>
      <c r="AXJ17" s="24" t="e">
        <f t="shared" si="560"/>
        <v>#VALUE!</v>
      </c>
      <c r="AXK17">
        <v>4.8440465952215997E-3</v>
      </c>
      <c r="AXL17" t="e">
        <f>bvarM3</f>
        <v>#VALUE!</v>
      </c>
      <c r="AXM17" t="e">
        <f>cvarM3</f>
        <v>#VALUE!</v>
      </c>
      <c r="AXN17" t="e">
        <f>mvarM3</f>
        <v>#VALUE!</v>
      </c>
      <c r="AXO17" s="24" t="e">
        <f t="shared" si="561"/>
        <v>#VALUE!</v>
      </c>
      <c r="AXP17" s="24" t="e">
        <f t="shared" si="562"/>
        <v>#VALUE!</v>
      </c>
      <c r="AXQ17" s="24" t="e">
        <f t="shared" si="563"/>
        <v>#VALUE!</v>
      </c>
      <c r="AXR17">
        <v>-1.3402693543666E-2</v>
      </c>
      <c r="AXS17" t="e">
        <f>bvarM4</f>
        <v>#VALUE!</v>
      </c>
      <c r="AXT17" t="e">
        <f>cvarM4</f>
        <v>#VALUE!</v>
      </c>
      <c r="AXU17" t="e">
        <f>mvarM4</f>
        <v>#VALUE!</v>
      </c>
      <c r="AXV17" s="24" t="e">
        <f t="shared" si="564"/>
        <v>#VALUE!</v>
      </c>
      <c r="AXW17" s="24" t="e">
        <f t="shared" si="565"/>
        <v>#VALUE!</v>
      </c>
      <c r="AXX17" s="24" t="e">
        <f t="shared" si="566"/>
        <v>#VALUE!</v>
      </c>
      <c r="AXY17">
        <v>1.1638604167572E-4</v>
      </c>
      <c r="AXZ17" t="e">
        <f>bvarM3</f>
        <v>#VALUE!</v>
      </c>
      <c r="AYA17" t="e">
        <f>cvarM3</f>
        <v>#VALUE!</v>
      </c>
      <c r="AYB17" t="e">
        <f>mvarM3</f>
        <v>#VALUE!</v>
      </c>
      <c r="AYC17" s="24" t="e">
        <f t="shared" si="567"/>
        <v>#VALUE!</v>
      </c>
      <c r="AYD17" s="24" t="e">
        <f t="shared" si="568"/>
        <v>#VALUE!</v>
      </c>
      <c r="AYE17" s="24" t="e">
        <f t="shared" si="569"/>
        <v>#VALUE!</v>
      </c>
      <c r="AYF17">
        <v>3.8163441985116001E-5</v>
      </c>
      <c r="AYG17" t="e">
        <f>bvarM3</f>
        <v>#VALUE!</v>
      </c>
      <c r="AYH17" t="e">
        <f>cvarM3</f>
        <v>#VALUE!</v>
      </c>
      <c r="AYI17" t="e">
        <f>mvarM3</f>
        <v>#VALUE!</v>
      </c>
      <c r="AYJ17" s="24" t="e">
        <f t="shared" si="570"/>
        <v>#VALUE!</v>
      </c>
      <c r="AYK17" s="24" t="e">
        <f t="shared" si="571"/>
        <v>#VALUE!</v>
      </c>
      <c r="AYL17" s="24" t="e">
        <f t="shared" si="572"/>
        <v>#VALUE!</v>
      </c>
      <c r="AYM17">
        <v>1.2863272798964E-3</v>
      </c>
      <c r="AYN17" t="e">
        <f>bvarM3</f>
        <v>#VALUE!</v>
      </c>
      <c r="AYO17" t="e">
        <f>cvarM3</f>
        <v>#VALUE!</v>
      </c>
      <c r="AYP17" t="e">
        <f>mvarM3</f>
        <v>#VALUE!</v>
      </c>
      <c r="AYQ17" s="24" t="e">
        <f t="shared" si="573"/>
        <v>#VALUE!</v>
      </c>
      <c r="AYR17" s="24" t="e">
        <f t="shared" si="574"/>
        <v>#VALUE!</v>
      </c>
      <c r="AYS17" s="24" t="e">
        <f t="shared" si="575"/>
        <v>#VALUE!</v>
      </c>
      <c r="AYT17">
        <v>8.9938408770145996E-6</v>
      </c>
      <c r="AYU17" t="e">
        <f>bvarM3</f>
        <v>#VALUE!</v>
      </c>
      <c r="AYV17" t="e">
        <f>cvarM3</f>
        <v>#VALUE!</v>
      </c>
      <c r="AYW17" t="e">
        <f>mvarM3</f>
        <v>#VALUE!</v>
      </c>
      <c r="AYX17" s="24" t="e">
        <f t="shared" si="576"/>
        <v>#VALUE!</v>
      </c>
      <c r="AYY17" s="24" t="e">
        <f t="shared" si="577"/>
        <v>#VALUE!</v>
      </c>
      <c r="AYZ17" s="24" t="e">
        <f t="shared" si="578"/>
        <v>#VALUE!</v>
      </c>
      <c r="AZA17">
        <v>4.8002859399118997E-3</v>
      </c>
      <c r="AZB17" t="e">
        <f>bvarM3</f>
        <v>#VALUE!</v>
      </c>
      <c r="AZC17" t="e">
        <f>cvarM3</f>
        <v>#VALUE!</v>
      </c>
      <c r="AZD17" t="e">
        <f>mvarM3</f>
        <v>#VALUE!</v>
      </c>
      <c r="AZE17" s="24" t="e">
        <f t="shared" si="579"/>
        <v>#VALUE!</v>
      </c>
      <c r="AZF17" s="24" t="e">
        <f t="shared" si="580"/>
        <v>#VALUE!</v>
      </c>
      <c r="AZG17" s="24" t="e">
        <f t="shared" si="581"/>
        <v>#VALUE!</v>
      </c>
      <c r="AZH17">
        <v>-1.3448884636571E-2</v>
      </c>
      <c r="AZI17" t="e">
        <f>bvarM4</f>
        <v>#VALUE!</v>
      </c>
      <c r="AZJ17" t="e">
        <f>cvarM4</f>
        <v>#VALUE!</v>
      </c>
      <c r="AZK17" t="e">
        <f>mvarM4</f>
        <v>#VALUE!</v>
      </c>
      <c r="AZL17" s="24" t="e">
        <f t="shared" si="582"/>
        <v>#VALUE!</v>
      </c>
      <c r="AZM17" s="24" t="e">
        <f t="shared" si="583"/>
        <v>#VALUE!</v>
      </c>
      <c r="AZN17" s="24" t="e">
        <f t="shared" si="584"/>
        <v>#VALUE!</v>
      </c>
      <c r="AZO17">
        <v>7.7652519539916006E-5</v>
      </c>
      <c r="AZP17" t="e">
        <f>bvarM3</f>
        <v>#VALUE!</v>
      </c>
      <c r="AZQ17" t="e">
        <f>cvarM3</f>
        <v>#VALUE!</v>
      </c>
      <c r="AZR17" t="e">
        <f>mvarM3</f>
        <v>#VALUE!</v>
      </c>
      <c r="AZS17" s="24" t="e">
        <f t="shared" si="585"/>
        <v>#VALUE!</v>
      </c>
      <c r="AZT17" s="24" t="e">
        <f t="shared" si="586"/>
        <v>#VALUE!</v>
      </c>
      <c r="AZU17" s="24" t="e">
        <f t="shared" si="587"/>
        <v>#VALUE!</v>
      </c>
      <c r="AZV17">
        <v>2.3460963357847002E-3</v>
      </c>
      <c r="AZW17" t="e">
        <f>bvarM3</f>
        <v>#VALUE!</v>
      </c>
      <c r="AZX17" t="e">
        <f>cvarM3</f>
        <v>#VALUE!</v>
      </c>
      <c r="AZY17" t="e">
        <f>mvarM3</f>
        <v>#VALUE!</v>
      </c>
      <c r="AZZ17" s="24" t="e">
        <f t="shared" si="588"/>
        <v>#VALUE!</v>
      </c>
      <c r="BAA17" s="24" t="e">
        <f t="shared" si="589"/>
        <v>#VALUE!</v>
      </c>
      <c r="BAB17" s="24" t="e">
        <f t="shared" si="590"/>
        <v>#VALUE!</v>
      </c>
      <c r="BAC17">
        <v>-2.4653420024478E-5</v>
      </c>
      <c r="BAD17" t="e">
        <f>bvarM3</f>
        <v>#VALUE!</v>
      </c>
      <c r="BAE17" t="e">
        <f>cvarM3</f>
        <v>#VALUE!</v>
      </c>
      <c r="BAF17" t="e">
        <f>mvarM3</f>
        <v>#VALUE!</v>
      </c>
      <c r="BAG17" s="24" t="e">
        <f t="shared" si="591"/>
        <v>#VALUE!</v>
      </c>
      <c r="BAH17" s="24" t="e">
        <f t="shared" si="592"/>
        <v>#VALUE!</v>
      </c>
      <c r="BAI17" s="24" t="e">
        <f t="shared" si="593"/>
        <v>#VALUE!</v>
      </c>
      <c r="BAJ17">
        <v>2.0405026362079999E-4</v>
      </c>
      <c r="BAK17" t="e">
        <f>bvarM3</f>
        <v>#VALUE!</v>
      </c>
      <c r="BAL17" t="e">
        <f>cvarM3</f>
        <v>#VALUE!</v>
      </c>
      <c r="BAM17" t="e">
        <f>mvarM3</f>
        <v>#VALUE!</v>
      </c>
      <c r="BAN17" s="24" t="e">
        <f t="shared" si="594"/>
        <v>#VALUE!</v>
      </c>
      <c r="BAO17" s="24" t="e">
        <f t="shared" si="595"/>
        <v>#VALUE!</v>
      </c>
      <c r="BAP17" s="24" t="e">
        <f t="shared" si="596"/>
        <v>#VALUE!</v>
      </c>
      <c r="BAQ17">
        <v>-2.6529281629272E-5</v>
      </c>
      <c r="BAR17" t="e">
        <f>bvarM3</f>
        <v>#VALUE!</v>
      </c>
      <c r="BAS17" t="e">
        <f>cvarM3</f>
        <v>#VALUE!</v>
      </c>
      <c r="BAT17" t="e">
        <f>mvarM3</f>
        <v>#VALUE!</v>
      </c>
      <c r="BAU17" s="24" t="e">
        <f t="shared" si="597"/>
        <v>#VALUE!</v>
      </c>
      <c r="BAV17" s="24" t="e">
        <f t="shared" si="598"/>
        <v>#VALUE!</v>
      </c>
      <c r="BAW17" s="24" t="e">
        <f t="shared" si="599"/>
        <v>#VALUE!</v>
      </c>
      <c r="BAX17">
        <v>2.8027696402684002E-5</v>
      </c>
      <c r="BAY17" t="e">
        <f>bvarM3</f>
        <v>#VALUE!</v>
      </c>
      <c r="BAZ17" t="e">
        <f>cvarM3</f>
        <v>#VALUE!</v>
      </c>
      <c r="BBA17" t="e">
        <f>mvarM3</f>
        <v>#VALUE!</v>
      </c>
      <c r="BBB17" s="24" t="e">
        <f t="shared" si="600"/>
        <v>#VALUE!</v>
      </c>
      <c r="BBC17" s="24" t="e">
        <f t="shared" si="601"/>
        <v>#VALUE!</v>
      </c>
      <c r="BBD17" s="24" t="e">
        <f t="shared" si="602"/>
        <v>#VALUE!</v>
      </c>
      <c r="BBE17">
        <v>1.3122236143245001E-4</v>
      </c>
      <c r="BBF17" t="e">
        <f>bvarM3</f>
        <v>#VALUE!</v>
      </c>
      <c r="BBG17" t="e">
        <f>cvarM3</f>
        <v>#VALUE!</v>
      </c>
      <c r="BBH17" t="e">
        <f>mvarM3</f>
        <v>#VALUE!</v>
      </c>
      <c r="BBI17" s="24" t="e">
        <f t="shared" si="603"/>
        <v>#VALUE!</v>
      </c>
      <c r="BBJ17" s="24" t="e">
        <f t="shared" si="604"/>
        <v>#VALUE!</v>
      </c>
      <c r="BBK17" s="24" t="e">
        <f t="shared" si="605"/>
        <v>#VALUE!</v>
      </c>
      <c r="BBL17">
        <v>-1.6094832593878001E-4</v>
      </c>
      <c r="BBM17" t="e">
        <f>bvarM3</f>
        <v>#VALUE!</v>
      </c>
      <c r="BBN17" t="e">
        <f>cvarM3</f>
        <v>#VALUE!</v>
      </c>
      <c r="BBO17" t="e">
        <f>mvarM3</f>
        <v>#VALUE!</v>
      </c>
      <c r="BBP17" s="24" t="e">
        <f t="shared" si="606"/>
        <v>#VALUE!</v>
      </c>
      <c r="BBQ17" s="24" t="e">
        <f t="shared" si="607"/>
        <v>#VALUE!</v>
      </c>
      <c r="BBR17" s="24" t="e">
        <f t="shared" si="608"/>
        <v>#VALUE!</v>
      </c>
      <c r="BBS17">
        <v>-1.0377082245176001E-5</v>
      </c>
      <c r="BBT17" t="e">
        <f>bvarM3</f>
        <v>#VALUE!</v>
      </c>
      <c r="BBU17" t="e">
        <f>cvarM3</f>
        <v>#VALUE!</v>
      </c>
      <c r="BBV17" t="e">
        <f>mvarM3</f>
        <v>#VALUE!</v>
      </c>
      <c r="BBW17" s="24" t="e">
        <f t="shared" si="609"/>
        <v>#VALUE!</v>
      </c>
      <c r="BBX17" s="24" t="e">
        <f t="shared" si="610"/>
        <v>#VALUE!</v>
      </c>
      <c r="BBY17" s="24" t="e">
        <f t="shared" si="611"/>
        <v>#VALUE!</v>
      </c>
      <c r="BBZ17">
        <v>1.3129013189262001E-4</v>
      </c>
      <c r="BCA17" t="e">
        <f>bvarM3</f>
        <v>#VALUE!</v>
      </c>
      <c r="BCB17" t="e">
        <f>cvarM3</f>
        <v>#VALUE!</v>
      </c>
      <c r="BCC17" t="e">
        <f>mvarM3</f>
        <v>#VALUE!</v>
      </c>
      <c r="BCD17" s="24" t="e">
        <f t="shared" si="612"/>
        <v>#VALUE!</v>
      </c>
      <c r="BCE17" s="24" t="e">
        <f t="shared" si="613"/>
        <v>#VALUE!</v>
      </c>
      <c r="BCF17" s="24" t="e">
        <f t="shared" si="614"/>
        <v>#VALUE!</v>
      </c>
      <c r="BCG17">
        <v>-1.9877909899381E-4</v>
      </c>
      <c r="BCH17" t="e">
        <f>bvarM3</f>
        <v>#VALUE!</v>
      </c>
      <c r="BCI17" t="e">
        <f>cvarM3</f>
        <v>#VALUE!</v>
      </c>
      <c r="BCJ17" t="e">
        <f>mvarM3</f>
        <v>#VALUE!</v>
      </c>
      <c r="BCK17" s="24" t="e">
        <f t="shared" si="615"/>
        <v>#VALUE!</v>
      </c>
      <c r="BCL17" s="24" t="e">
        <f t="shared" si="616"/>
        <v>#VALUE!</v>
      </c>
      <c r="BCM17" s="24" t="e">
        <f t="shared" si="617"/>
        <v>#VALUE!</v>
      </c>
      <c r="BCN17">
        <v>2.0658577245908999E-5</v>
      </c>
      <c r="BCO17" t="e">
        <f>bvarM3</f>
        <v>#VALUE!</v>
      </c>
      <c r="BCP17" t="e">
        <f>cvarM3</f>
        <v>#VALUE!</v>
      </c>
      <c r="BCQ17" t="e">
        <f>mvarM3</f>
        <v>#VALUE!</v>
      </c>
      <c r="BCR17" s="24" t="e">
        <f t="shared" si="618"/>
        <v>#VALUE!</v>
      </c>
      <c r="BCS17" s="24" t="e">
        <f t="shared" si="619"/>
        <v>#VALUE!</v>
      </c>
      <c r="BCT17" s="24" t="e">
        <f t="shared" si="620"/>
        <v>#VALUE!</v>
      </c>
      <c r="BCU17">
        <v>1.0690736671166001E-4</v>
      </c>
      <c r="BCV17" t="e">
        <f>bvarM3</f>
        <v>#VALUE!</v>
      </c>
      <c r="BCW17" t="e">
        <f>cvarM3</f>
        <v>#VALUE!</v>
      </c>
      <c r="BCX17" t="e">
        <f>mvarM3</f>
        <v>#VALUE!</v>
      </c>
      <c r="BCY17" s="24" t="e">
        <f t="shared" si="621"/>
        <v>#VALUE!</v>
      </c>
      <c r="BCZ17" s="24" t="e">
        <f t="shared" si="622"/>
        <v>#VALUE!</v>
      </c>
      <c r="BDA17" s="24" t="e">
        <f t="shared" si="623"/>
        <v>#VALUE!</v>
      </c>
      <c r="BDB17">
        <v>-3.2244117147496999E-4</v>
      </c>
      <c r="BDC17" t="e">
        <f>bvarM3</f>
        <v>#VALUE!</v>
      </c>
      <c r="BDD17" t="e">
        <f>cvarM3</f>
        <v>#VALUE!</v>
      </c>
      <c r="BDE17" t="e">
        <f>mvarM3</f>
        <v>#VALUE!</v>
      </c>
      <c r="BDF17" s="24" t="e">
        <f t="shared" si="624"/>
        <v>#VALUE!</v>
      </c>
      <c r="BDG17" s="24" t="e">
        <f t="shared" si="625"/>
        <v>#VALUE!</v>
      </c>
      <c r="BDH17" s="24" t="e">
        <f t="shared" si="626"/>
        <v>#VALUE!</v>
      </c>
      <c r="BDI17">
        <v>1.4566327595795E-3</v>
      </c>
      <c r="BDJ17" t="e">
        <f>bvarM3</f>
        <v>#VALUE!</v>
      </c>
      <c r="BDK17" t="e">
        <f>cvarM3</f>
        <v>#VALUE!</v>
      </c>
      <c r="BDL17" t="e">
        <f>mvarM3</f>
        <v>#VALUE!</v>
      </c>
      <c r="BDM17" s="24" t="e">
        <f t="shared" si="627"/>
        <v>#VALUE!</v>
      </c>
      <c r="BDN17" s="24" t="e">
        <f t="shared" si="628"/>
        <v>#VALUE!</v>
      </c>
      <c r="BDO17" s="24" t="e">
        <f t="shared" si="629"/>
        <v>#VALUE!</v>
      </c>
      <c r="BDP17">
        <v>9.7334698607371998E-5</v>
      </c>
      <c r="BDQ17" t="e">
        <f>bvarM3</f>
        <v>#VALUE!</v>
      </c>
      <c r="BDR17" t="e">
        <f>cvarM3</f>
        <v>#VALUE!</v>
      </c>
      <c r="BDS17" t="e">
        <f>mvarM3</f>
        <v>#VALUE!</v>
      </c>
      <c r="BDT17" s="24" t="e">
        <f t="shared" si="630"/>
        <v>#VALUE!</v>
      </c>
      <c r="BDU17" s="24" t="e">
        <f t="shared" si="631"/>
        <v>#VALUE!</v>
      </c>
      <c r="BDV17" s="24" t="e">
        <f t="shared" si="632"/>
        <v>#VALUE!</v>
      </c>
      <c r="BDW17">
        <v>-4.5928221301726E-5</v>
      </c>
      <c r="BDX17" t="e">
        <f>bvarM3</f>
        <v>#VALUE!</v>
      </c>
      <c r="BDY17" t="e">
        <f>cvarM3</f>
        <v>#VALUE!</v>
      </c>
      <c r="BDZ17" t="e">
        <f>mvarM3</f>
        <v>#VALUE!</v>
      </c>
      <c r="BEA17" s="24" t="e">
        <f t="shared" si="633"/>
        <v>#VALUE!</v>
      </c>
      <c r="BEB17" s="24" t="e">
        <f t="shared" si="634"/>
        <v>#VALUE!</v>
      </c>
      <c r="BEC17" s="24" t="e">
        <f t="shared" si="635"/>
        <v>#VALUE!</v>
      </c>
      <c r="BED17">
        <v>9.4938010921221994E-5</v>
      </c>
      <c r="BEE17" t="e">
        <f>bvarM3</f>
        <v>#VALUE!</v>
      </c>
      <c r="BEF17" t="e">
        <f>cvarM3</f>
        <v>#VALUE!</v>
      </c>
      <c r="BEG17" t="e">
        <f>mvarM3</f>
        <v>#VALUE!</v>
      </c>
      <c r="BEH17" s="24" t="e">
        <f t="shared" si="636"/>
        <v>#VALUE!</v>
      </c>
      <c r="BEI17" s="24" t="e">
        <f t="shared" si="637"/>
        <v>#VALUE!</v>
      </c>
      <c r="BEJ17" s="24" t="e">
        <f t="shared" si="638"/>
        <v>#VALUE!</v>
      </c>
      <c r="BEK17">
        <v>8.4171644722672999E-5</v>
      </c>
      <c r="BEL17" t="e">
        <f>bvarM3</f>
        <v>#VALUE!</v>
      </c>
      <c r="BEM17" t="e">
        <f>cvarM3</f>
        <v>#VALUE!</v>
      </c>
      <c r="BEN17" t="e">
        <f>mvarM3</f>
        <v>#VALUE!</v>
      </c>
      <c r="BEO17" s="24" t="e">
        <f t="shared" si="639"/>
        <v>#VALUE!</v>
      </c>
      <c r="BEP17" s="24" t="e">
        <f t="shared" si="640"/>
        <v>#VALUE!</v>
      </c>
      <c r="BEQ17" s="24" t="e">
        <f t="shared" si="641"/>
        <v>#VALUE!</v>
      </c>
      <c r="BER17">
        <v>8.3981340669143001E-4</v>
      </c>
      <c r="BES17" t="e">
        <f>bvarM3</f>
        <v>#VALUE!</v>
      </c>
      <c r="BET17" t="e">
        <f>cvarM3</f>
        <v>#VALUE!</v>
      </c>
      <c r="BEU17" t="e">
        <f>mvarM3</f>
        <v>#VALUE!</v>
      </c>
      <c r="BEV17" s="24" t="e">
        <f t="shared" si="642"/>
        <v>#VALUE!</v>
      </c>
      <c r="BEW17" s="24" t="e">
        <f t="shared" si="643"/>
        <v>#VALUE!</v>
      </c>
      <c r="BEX17" s="24" t="e">
        <f t="shared" si="644"/>
        <v>#VALUE!</v>
      </c>
      <c r="BEY17">
        <v>1.2414534398123999E-4</v>
      </c>
      <c r="BEZ17" t="e">
        <f>bvarM3</f>
        <v>#VALUE!</v>
      </c>
      <c r="BFA17" t="e">
        <f>cvarM3</f>
        <v>#VALUE!</v>
      </c>
      <c r="BFB17" t="e">
        <f>mvarM3</f>
        <v>#VALUE!</v>
      </c>
      <c r="BFC17" s="24" t="e">
        <f t="shared" si="645"/>
        <v>#VALUE!</v>
      </c>
      <c r="BFD17" s="24" t="e">
        <f t="shared" si="646"/>
        <v>#VALUE!</v>
      </c>
      <c r="BFE17" s="24" t="e">
        <f t="shared" si="647"/>
        <v>#VALUE!</v>
      </c>
      <c r="BFF17">
        <v>1.0161084713762001E-4</v>
      </c>
      <c r="BFG17" t="e">
        <f>bvarM3</f>
        <v>#VALUE!</v>
      </c>
      <c r="BFH17" t="e">
        <f>cvarM3</f>
        <v>#VALUE!</v>
      </c>
      <c r="BFI17" t="e">
        <f>mvarM3</f>
        <v>#VALUE!</v>
      </c>
      <c r="BFJ17" s="24" t="e">
        <f t="shared" si="648"/>
        <v>#VALUE!</v>
      </c>
      <c r="BFK17" s="24" t="e">
        <f t="shared" si="649"/>
        <v>#VALUE!</v>
      </c>
      <c r="BFL17" s="24" t="e">
        <f t="shared" si="650"/>
        <v>#VALUE!</v>
      </c>
      <c r="BFM17">
        <v>1.9713941011005E-6</v>
      </c>
      <c r="BFN17" t="e">
        <f>bvarM3</f>
        <v>#VALUE!</v>
      </c>
      <c r="BFO17" t="e">
        <f>cvarM3</f>
        <v>#VALUE!</v>
      </c>
      <c r="BFP17" t="e">
        <f>mvarM3</f>
        <v>#VALUE!</v>
      </c>
      <c r="BFQ17" s="24" t="e">
        <f t="shared" si="651"/>
        <v>#VALUE!</v>
      </c>
      <c r="BFR17" s="24" t="e">
        <f t="shared" si="652"/>
        <v>#VALUE!</v>
      </c>
      <c r="BFS17" s="24" t="e">
        <f t="shared" si="653"/>
        <v>#VALUE!</v>
      </c>
      <c r="BFT17">
        <v>4.9035470429058996E-3</v>
      </c>
      <c r="BFU17" t="e">
        <f>bvarM3</f>
        <v>#VALUE!</v>
      </c>
      <c r="BFV17" t="e">
        <f>cvarM3</f>
        <v>#VALUE!</v>
      </c>
      <c r="BFW17" t="e">
        <f>mvarM3</f>
        <v>#VALUE!</v>
      </c>
      <c r="BFX17" s="24" t="e">
        <f t="shared" si="654"/>
        <v>#VALUE!</v>
      </c>
      <c r="BFY17" s="24" t="e">
        <f t="shared" si="655"/>
        <v>#VALUE!</v>
      </c>
      <c r="BFZ17" s="24" t="e">
        <f t="shared" si="656"/>
        <v>#VALUE!</v>
      </c>
      <c r="BGA17">
        <v>-7.3519155538415994E-8</v>
      </c>
      <c r="BGB17" t="e">
        <f>bvarM6</f>
        <v>#VALUE!</v>
      </c>
      <c r="BGC17" t="e">
        <f>cvarM6</f>
        <v>#VALUE!</v>
      </c>
      <c r="BGD17" t="e">
        <f>mvarM6</f>
        <v>#VALUE!</v>
      </c>
      <c r="BGE17" s="24" t="e">
        <f t="shared" si="657"/>
        <v>#VALUE!</v>
      </c>
      <c r="BGF17" s="24" t="e">
        <f t="shared" si="658"/>
        <v>#VALUE!</v>
      </c>
      <c r="BGG17" s="24" t="e">
        <f t="shared" si="659"/>
        <v>#VALUE!</v>
      </c>
      <c r="BGH17">
        <v>5.5174343619284003E-4</v>
      </c>
      <c r="BGI17" t="e">
        <f>bvarM3</f>
        <v>#VALUE!</v>
      </c>
      <c r="BGJ17" t="e">
        <f>cvarM3</f>
        <v>#VALUE!</v>
      </c>
      <c r="BGK17" t="e">
        <f>mvarM3</f>
        <v>#VALUE!</v>
      </c>
      <c r="BGL17" s="24" t="e">
        <f t="shared" si="660"/>
        <v>#VALUE!</v>
      </c>
      <c r="BGM17" s="24" t="e">
        <f t="shared" si="661"/>
        <v>#VALUE!</v>
      </c>
      <c r="BGN17" s="24" t="e">
        <f t="shared" si="662"/>
        <v>#VALUE!</v>
      </c>
      <c r="BGO17">
        <v>1.6875918038608E-3</v>
      </c>
      <c r="BGP17" t="e">
        <f>bvarM3</f>
        <v>#VALUE!</v>
      </c>
      <c r="BGQ17" t="e">
        <f>cvarM3</f>
        <v>#VALUE!</v>
      </c>
      <c r="BGR17" t="e">
        <f>mvarM3</f>
        <v>#VALUE!</v>
      </c>
      <c r="BGS17" s="24" t="e">
        <f t="shared" si="663"/>
        <v>#VALUE!</v>
      </c>
      <c r="BGT17" s="24" t="e">
        <f t="shared" si="664"/>
        <v>#VALUE!</v>
      </c>
      <c r="BGU17" s="24" t="e">
        <f t="shared" si="665"/>
        <v>#VALUE!</v>
      </c>
      <c r="BGV17">
        <v>-2.4547596584573998E-7</v>
      </c>
      <c r="BGW17" t="e">
        <f>bvarM6</f>
        <v>#VALUE!</v>
      </c>
      <c r="BGX17" t="e">
        <f>cvarM6</f>
        <v>#VALUE!</v>
      </c>
      <c r="BGY17" t="e">
        <f>mvarM6</f>
        <v>#VALUE!</v>
      </c>
      <c r="BGZ17" s="24" t="e">
        <f t="shared" si="666"/>
        <v>#VALUE!</v>
      </c>
      <c r="BHA17" s="24" t="e">
        <f t="shared" si="667"/>
        <v>#VALUE!</v>
      </c>
      <c r="BHB17" s="24" t="e">
        <f t="shared" si="668"/>
        <v>#VALUE!</v>
      </c>
      <c r="BHC17">
        <v>1.2645647716976001E-3</v>
      </c>
      <c r="BHD17" t="e">
        <f>bvarM3</f>
        <v>#VALUE!</v>
      </c>
      <c r="BHE17" t="e">
        <f>cvarM3</f>
        <v>#VALUE!</v>
      </c>
      <c r="BHF17" t="e">
        <f>mvarM3</f>
        <v>#VALUE!</v>
      </c>
      <c r="BHG17" s="24" t="e">
        <f t="shared" si="669"/>
        <v>#VALUE!</v>
      </c>
      <c r="BHH17" s="24" t="e">
        <f t="shared" si="670"/>
        <v>#VALUE!</v>
      </c>
      <c r="BHI17" s="24" t="e">
        <f t="shared" si="671"/>
        <v>#VALUE!</v>
      </c>
      <c r="BHJ17">
        <v>5.0038180102382002E-3</v>
      </c>
      <c r="BHK17" t="e">
        <f>bvarM3</f>
        <v>#VALUE!</v>
      </c>
      <c r="BHL17" t="e">
        <f>cvarM3</f>
        <v>#VALUE!</v>
      </c>
      <c r="BHM17" t="e">
        <f>mvarM3</f>
        <v>#VALUE!</v>
      </c>
      <c r="BHN17" s="24" t="e">
        <f t="shared" si="672"/>
        <v>#VALUE!</v>
      </c>
      <c r="BHO17" s="24" t="e">
        <f t="shared" si="673"/>
        <v>#VALUE!</v>
      </c>
      <c r="BHP17" s="24" t="e">
        <f t="shared" si="674"/>
        <v>#VALUE!</v>
      </c>
      <c r="BHQ17">
        <v>-1.0180928082830001E-6</v>
      </c>
      <c r="BHR17" t="e">
        <f>bvarM4</f>
        <v>#VALUE!</v>
      </c>
      <c r="BHS17" t="e">
        <f>cvarM4</f>
        <v>#VALUE!</v>
      </c>
      <c r="BHT17" t="e">
        <f>mvarM4</f>
        <v>#VALUE!</v>
      </c>
      <c r="BHU17" s="24" t="e">
        <f t="shared" si="675"/>
        <v>#VALUE!</v>
      </c>
      <c r="BHV17" s="24" t="e">
        <f t="shared" si="676"/>
        <v>#VALUE!</v>
      </c>
      <c r="BHW17" s="24" t="e">
        <f t="shared" si="677"/>
        <v>#VALUE!</v>
      </c>
      <c r="BHX17">
        <v>5.0538057176024997E-4</v>
      </c>
      <c r="BHY17" t="e">
        <f>bvarM3</f>
        <v>#VALUE!</v>
      </c>
      <c r="BHZ17" t="e">
        <f>cvarM3</f>
        <v>#VALUE!</v>
      </c>
      <c r="BIA17" t="e">
        <f>mvarM3</f>
        <v>#VALUE!</v>
      </c>
      <c r="BIB17" s="24" t="e">
        <f t="shared" si="678"/>
        <v>#VALUE!</v>
      </c>
      <c r="BIC17" s="24" t="e">
        <f t="shared" si="679"/>
        <v>#VALUE!</v>
      </c>
      <c r="BID17" s="24" t="e">
        <f t="shared" si="680"/>
        <v>#VALUE!</v>
      </c>
      <c r="BIE17">
        <v>1.6794256344597001E-3</v>
      </c>
      <c r="BIF17" t="e">
        <f>bvarM3</f>
        <v>#VALUE!</v>
      </c>
      <c r="BIG17" t="e">
        <f>cvarM3</f>
        <v>#VALUE!</v>
      </c>
      <c r="BIH17" t="e">
        <f>mvarM3</f>
        <v>#VALUE!</v>
      </c>
      <c r="BII17" s="24" t="e">
        <f t="shared" si="681"/>
        <v>#VALUE!</v>
      </c>
      <c r="BIJ17" s="24" t="e">
        <f t="shared" si="682"/>
        <v>#VALUE!</v>
      </c>
      <c r="BIK17" s="24" t="e">
        <f t="shared" si="683"/>
        <v>#VALUE!</v>
      </c>
      <c r="BIL17">
        <v>-4.5816693056708E-7</v>
      </c>
      <c r="BIM17" t="e">
        <f>bvarM6</f>
        <v>#VALUE!</v>
      </c>
      <c r="BIN17" t="e">
        <f>cvarM6</f>
        <v>#VALUE!</v>
      </c>
      <c r="BIO17" t="e">
        <f>mvarM6</f>
        <v>#VALUE!</v>
      </c>
      <c r="BIP17" s="24" t="e">
        <f t="shared" si="684"/>
        <v>#VALUE!</v>
      </c>
      <c r="BIQ17" s="24" t="e">
        <f t="shared" si="685"/>
        <v>#VALUE!</v>
      </c>
      <c r="BIR17" s="24" t="e">
        <f t="shared" si="686"/>
        <v>#VALUE!</v>
      </c>
      <c r="BIS17">
        <v>1.0378982100349001E-3</v>
      </c>
      <c r="BIT17" t="e">
        <f>bvarM3</f>
        <v>#VALUE!</v>
      </c>
      <c r="BIU17" t="e">
        <f>cvarM3</f>
        <v>#VALUE!</v>
      </c>
      <c r="BIV17" t="e">
        <f>mvarM3</f>
        <v>#VALUE!</v>
      </c>
      <c r="BIW17" s="24" t="e">
        <f t="shared" si="687"/>
        <v>#VALUE!</v>
      </c>
      <c r="BIX17" s="24" t="e">
        <f t="shared" si="688"/>
        <v>#VALUE!</v>
      </c>
      <c r="BIY17" s="24" t="e">
        <f t="shared" si="689"/>
        <v>#VALUE!</v>
      </c>
      <c r="BIZ17">
        <v>4.2297080736299003E-3</v>
      </c>
      <c r="BJA17" t="e">
        <f>bvarM3</f>
        <v>#VALUE!</v>
      </c>
      <c r="BJB17" t="e">
        <f>cvarM3</f>
        <v>#VALUE!</v>
      </c>
      <c r="BJC17" t="e">
        <f>mvarM3</f>
        <v>#VALUE!</v>
      </c>
      <c r="BJD17" s="24" t="e">
        <f t="shared" si="690"/>
        <v>#VALUE!</v>
      </c>
      <c r="BJE17" s="24" t="e">
        <f t="shared" si="691"/>
        <v>#VALUE!</v>
      </c>
      <c r="BJF17" s="24" t="e">
        <f t="shared" si="692"/>
        <v>#VALUE!</v>
      </c>
      <c r="BJG17">
        <v>-4.4793072219468003E-8</v>
      </c>
      <c r="BJH17" t="e">
        <f>bvarM6</f>
        <v>#VALUE!</v>
      </c>
      <c r="BJI17" t="e">
        <f>cvarM6</f>
        <v>#VALUE!</v>
      </c>
      <c r="BJJ17" t="e">
        <f>mvarM6</f>
        <v>#VALUE!</v>
      </c>
      <c r="BJK17" s="24" t="e">
        <f t="shared" si="693"/>
        <v>#VALUE!</v>
      </c>
      <c r="BJL17" s="24" t="e">
        <f t="shared" si="694"/>
        <v>#VALUE!</v>
      </c>
      <c r="BJM17" s="24" t="e">
        <f t="shared" si="695"/>
        <v>#VALUE!</v>
      </c>
      <c r="BJN17">
        <v>1.1588518359728E-4</v>
      </c>
      <c r="BJO17" t="e">
        <f>bvarM3</f>
        <v>#VALUE!</v>
      </c>
      <c r="BJP17" t="e">
        <f>cvarM3</f>
        <v>#VALUE!</v>
      </c>
      <c r="BJQ17" t="e">
        <f>mvarM3</f>
        <v>#VALUE!</v>
      </c>
      <c r="BJR17" s="24" t="e">
        <f t="shared" si="696"/>
        <v>#VALUE!</v>
      </c>
      <c r="BJS17" s="24" t="e">
        <f t="shared" si="697"/>
        <v>#VALUE!</v>
      </c>
      <c r="BJT17" s="24" t="e">
        <f t="shared" si="698"/>
        <v>#VALUE!</v>
      </c>
      <c r="BJU17">
        <v>1.4514914474112999E-3</v>
      </c>
      <c r="BJV17" t="e">
        <f>bvarM3</f>
        <v>#VALUE!</v>
      </c>
      <c r="BJW17" t="e">
        <f>cvarM3</f>
        <v>#VALUE!</v>
      </c>
      <c r="BJX17" t="e">
        <f>mvarM3</f>
        <v>#VALUE!</v>
      </c>
      <c r="BJY17" s="24" t="e">
        <f t="shared" si="699"/>
        <v>#VALUE!</v>
      </c>
      <c r="BJZ17" s="24" t="e">
        <f t="shared" si="700"/>
        <v>#VALUE!</v>
      </c>
      <c r="BKA17" s="24" t="e">
        <f t="shared" si="701"/>
        <v>#VALUE!</v>
      </c>
      <c r="BKB17">
        <v>-5.8066077126837003E-8</v>
      </c>
      <c r="BKC17" t="e">
        <f>bvarM4</f>
        <v>#VALUE!</v>
      </c>
      <c r="BKD17" t="e">
        <f>cvarM4</f>
        <v>#VALUE!</v>
      </c>
      <c r="BKE17" t="e">
        <f>mvarM4</f>
        <v>#VALUE!</v>
      </c>
      <c r="BKF17" s="24" t="e">
        <f t="shared" si="702"/>
        <v>#VALUE!</v>
      </c>
      <c r="BKG17" s="24" t="e">
        <f t="shared" si="703"/>
        <v>#VALUE!</v>
      </c>
      <c r="BKH17" s="24" t="e">
        <f t="shared" si="704"/>
        <v>#VALUE!</v>
      </c>
      <c r="BKI17">
        <v>9.7406381630466997E-4</v>
      </c>
      <c r="BKJ17" t="e">
        <f>bvarM3</f>
        <v>#VALUE!</v>
      </c>
      <c r="BKK17" t="e">
        <f>cvarM3</f>
        <v>#VALUE!</v>
      </c>
      <c r="BKL17" t="e">
        <f>mvarM3</f>
        <v>#VALUE!</v>
      </c>
      <c r="BKM17" s="24" t="e">
        <f t="shared" si="705"/>
        <v>#VALUE!</v>
      </c>
      <c r="BKN17" s="24" t="e">
        <f t="shared" si="706"/>
        <v>#VALUE!</v>
      </c>
      <c r="BKO17" s="24" t="e">
        <f t="shared" si="707"/>
        <v>#VALUE!</v>
      </c>
      <c r="BKP17">
        <v>3.9564290594242E-3</v>
      </c>
      <c r="BKQ17" t="e">
        <f>bvarM3</f>
        <v>#VALUE!</v>
      </c>
      <c r="BKR17" t="e">
        <f>cvarM3</f>
        <v>#VALUE!</v>
      </c>
      <c r="BKS17" t="e">
        <f>mvarM3</f>
        <v>#VALUE!</v>
      </c>
      <c r="BKT17" s="24" t="e">
        <f t="shared" si="708"/>
        <v>#VALUE!</v>
      </c>
      <c r="BKU17" s="24" t="e">
        <f t="shared" si="709"/>
        <v>#VALUE!</v>
      </c>
      <c r="BKV17" s="24" t="e">
        <f t="shared" si="710"/>
        <v>#VALUE!</v>
      </c>
      <c r="BKW17">
        <v>-4.5537502912524998E-7</v>
      </c>
      <c r="BKX17" t="e">
        <f>bvarM6</f>
        <v>#VALUE!</v>
      </c>
      <c r="BKY17" t="e">
        <f>cvarM6</f>
        <v>#VALUE!</v>
      </c>
      <c r="BKZ17" t="e">
        <f>mvarM6</f>
        <v>#VALUE!</v>
      </c>
      <c r="BLA17" s="24" t="e">
        <f t="shared" si="711"/>
        <v>#VALUE!</v>
      </c>
      <c r="BLB17" s="24" t="e">
        <f t="shared" si="712"/>
        <v>#VALUE!</v>
      </c>
      <c r="BLC17" s="24" t="e">
        <f t="shared" si="713"/>
        <v>#VALUE!</v>
      </c>
      <c r="BLD17">
        <v>1.5543575411133001E-4</v>
      </c>
      <c r="BLE17" t="e">
        <f>bvarM3</f>
        <v>#VALUE!</v>
      </c>
      <c r="BLF17" t="e">
        <f>cvarM3</f>
        <v>#VALUE!</v>
      </c>
      <c r="BLG17" t="e">
        <f>mvarM3</f>
        <v>#VALUE!</v>
      </c>
      <c r="BLH17" s="24" t="e">
        <f t="shared" si="714"/>
        <v>#VALUE!</v>
      </c>
      <c r="BLI17" s="24" t="e">
        <f t="shared" si="715"/>
        <v>#VALUE!</v>
      </c>
      <c r="BLJ17" s="24" t="e">
        <f t="shared" si="716"/>
        <v>#VALUE!</v>
      </c>
      <c r="BLK17">
        <v>1.2883700143516E-3</v>
      </c>
      <c r="BLL17" t="e">
        <f>bvarM3</f>
        <v>#VALUE!</v>
      </c>
      <c r="BLM17" t="e">
        <f>cvarM3</f>
        <v>#VALUE!</v>
      </c>
      <c r="BLN17" t="e">
        <f>mvarM3</f>
        <v>#VALUE!</v>
      </c>
      <c r="BLO17" s="24" t="e">
        <f t="shared" si="717"/>
        <v>#VALUE!</v>
      </c>
      <c r="BLP17" s="24" t="e">
        <f t="shared" si="718"/>
        <v>#VALUE!</v>
      </c>
      <c r="BLQ17" s="24" t="e">
        <f t="shared" si="719"/>
        <v>#VALUE!</v>
      </c>
      <c r="BLR17">
        <v>-4.3129975280515999E-9</v>
      </c>
      <c r="BLS17" t="e">
        <f>bvarM3</f>
        <v>#VALUE!</v>
      </c>
      <c r="BLT17" t="e">
        <f>cvarM3</f>
        <v>#VALUE!</v>
      </c>
      <c r="BLU17" t="e">
        <f>mvarM3</f>
        <v>#VALUE!</v>
      </c>
      <c r="BLV17" s="24" t="e">
        <f t="shared" si="720"/>
        <v>#VALUE!</v>
      </c>
      <c r="BLW17" s="24" t="e">
        <f t="shared" si="721"/>
        <v>#VALUE!</v>
      </c>
      <c r="BLX17" s="24" t="e">
        <f t="shared" si="722"/>
        <v>#VALUE!</v>
      </c>
      <c r="BLY17">
        <v>2.3937701523300998E-3</v>
      </c>
      <c r="BLZ17" t="e">
        <f>bvarM3</f>
        <v>#VALUE!</v>
      </c>
      <c r="BMA17" t="e">
        <f>cvarM3</f>
        <v>#VALUE!</v>
      </c>
      <c r="BMB17" t="e">
        <f>mvarM3</f>
        <v>#VALUE!</v>
      </c>
      <c r="BMC17" s="24" t="e">
        <f t="shared" si="723"/>
        <v>#VALUE!</v>
      </c>
      <c r="BMD17" s="24" t="e">
        <f t="shared" si="724"/>
        <v>#VALUE!</v>
      </c>
      <c r="BME17" s="24" t="e">
        <f t="shared" si="725"/>
        <v>#VALUE!</v>
      </c>
      <c r="BMF17">
        <v>6.3120958396126001E-3</v>
      </c>
      <c r="BMG17" t="e">
        <f>bvarM3</f>
        <v>#VALUE!</v>
      </c>
      <c r="BMH17" t="e">
        <f>cvarM3</f>
        <v>#VALUE!</v>
      </c>
      <c r="BMI17" t="e">
        <f>mvarM3</f>
        <v>#VALUE!</v>
      </c>
      <c r="BMJ17" s="24" t="e">
        <f t="shared" si="726"/>
        <v>#VALUE!</v>
      </c>
      <c r="BMK17" s="24" t="e">
        <f t="shared" si="727"/>
        <v>#VALUE!</v>
      </c>
      <c r="BML17" s="24" t="e">
        <f t="shared" si="728"/>
        <v>#VALUE!</v>
      </c>
      <c r="BMM17">
        <v>-1.5544202670916001E-6</v>
      </c>
      <c r="BMN17" t="e">
        <f>bvarM4</f>
        <v>#VALUE!</v>
      </c>
      <c r="BMO17" t="e">
        <f>cvarM4</f>
        <v>#VALUE!</v>
      </c>
      <c r="BMP17" t="e">
        <f>mvarM4</f>
        <v>#VALUE!</v>
      </c>
      <c r="BMQ17" s="24" t="e">
        <f t="shared" si="729"/>
        <v>#VALUE!</v>
      </c>
      <c r="BMR17" s="24" t="e">
        <f t="shared" si="730"/>
        <v>#VALUE!</v>
      </c>
      <c r="BMS17" s="24" t="e">
        <f t="shared" si="731"/>
        <v>#VALUE!</v>
      </c>
      <c r="BMT17">
        <v>-2.7249098737042999E-5</v>
      </c>
      <c r="BMU17" t="e">
        <f>bvarM3</f>
        <v>#VALUE!</v>
      </c>
      <c r="BMV17" t="e">
        <f>cvarM3</f>
        <v>#VALUE!</v>
      </c>
      <c r="BMW17" t="e">
        <f>mvarM3</f>
        <v>#VALUE!</v>
      </c>
      <c r="BMX17" s="24" t="e">
        <f t="shared" si="732"/>
        <v>#VALUE!</v>
      </c>
      <c r="BMY17" s="24" t="e">
        <f t="shared" si="733"/>
        <v>#VALUE!</v>
      </c>
      <c r="BMZ17" s="24" t="e">
        <f t="shared" si="734"/>
        <v>#VALUE!</v>
      </c>
      <c r="BNA17">
        <v>2.1180216060496001E-3</v>
      </c>
      <c r="BNB17" t="e">
        <f>bvarM3</f>
        <v>#VALUE!</v>
      </c>
      <c r="BNC17" t="e">
        <f>cvarM3</f>
        <v>#VALUE!</v>
      </c>
      <c r="BND17" t="e">
        <f>mvarM3</f>
        <v>#VALUE!</v>
      </c>
      <c r="BNE17" s="24" t="e">
        <f t="shared" si="735"/>
        <v>#VALUE!</v>
      </c>
      <c r="BNF17" s="24" t="e">
        <f t="shared" si="736"/>
        <v>#VALUE!</v>
      </c>
      <c r="BNG17" s="24" t="e">
        <f t="shared" si="737"/>
        <v>#VALUE!</v>
      </c>
      <c r="BNH17">
        <v>-1.4928593256747999E-7</v>
      </c>
      <c r="BNI17" t="e">
        <f>bvarM4</f>
        <v>#VALUE!</v>
      </c>
      <c r="BNJ17" t="e">
        <f>cvarM4</f>
        <v>#VALUE!</v>
      </c>
      <c r="BNK17" t="e">
        <f>mvarM4</f>
        <v>#VALUE!</v>
      </c>
      <c r="BNL17" s="24" t="e">
        <f t="shared" si="738"/>
        <v>#VALUE!</v>
      </c>
      <c r="BNM17" s="24" t="e">
        <f t="shared" si="739"/>
        <v>#VALUE!</v>
      </c>
      <c r="BNN17" s="24" t="e">
        <f t="shared" si="740"/>
        <v>#VALUE!</v>
      </c>
      <c r="BNO17">
        <v>4.2143645892805002E-3</v>
      </c>
      <c r="BNP17" t="e">
        <f>bvarM3</f>
        <v>#VALUE!</v>
      </c>
      <c r="BNQ17" t="e">
        <f>cvarM3</f>
        <v>#VALUE!</v>
      </c>
      <c r="BNR17" t="e">
        <f>mvarM3</f>
        <v>#VALUE!</v>
      </c>
      <c r="BNS17" s="24" t="e">
        <f t="shared" si="741"/>
        <v>#VALUE!</v>
      </c>
      <c r="BNT17" s="24" t="e">
        <f t="shared" si="742"/>
        <v>#VALUE!</v>
      </c>
      <c r="BNU17" s="24" t="e">
        <f t="shared" si="743"/>
        <v>#VALUE!</v>
      </c>
      <c r="BNV17">
        <v>7.0180565338417E-3</v>
      </c>
      <c r="BNW17" t="e">
        <f>bvarM3</f>
        <v>#VALUE!</v>
      </c>
      <c r="BNX17" t="e">
        <f>cvarM3</f>
        <v>#VALUE!</v>
      </c>
      <c r="BNY17" t="e">
        <f>mvarM3</f>
        <v>#VALUE!</v>
      </c>
      <c r="BNZ17" s="24" t="e">
        <f t="shared" si="744"/>
        <v>#VALUE!</v>
      </c>
      <c r="BOA17" s="24" t="e">
        <f t="shared" si="745"/>
        <v>#VALUE!</v>
      </c>
      <c r="BOB17" s="24" t="e">
        <f t="shared" si="746"/>
        <v>#VALUE!</v>
      </c>
      <c r="BOC17">
        <v>-1.3584769806477999E-6</v>
      </c>
      <c r="BOD17" t="e">
        <f>bvarM4</f>
        <v>#VALUE!</v>
      </c>
      <c r="BOE17" t="e">
        <f>cvarM4</f>
        <v>#VALUE!</v>
      </c>
      <c r="BOF17" t="e">
        <f>mvarM4</f>
        <v>#VALUE!</v>
      </c>
      <c r="BOG17" s="24" t="e">
        <f t="shared" si="747"/>
        <v>#VALUE!</v>
      </c>
      <c r="BOH17" s="24" t="e">
        <f t="shared" si="748"/>
        <v>#VALUE!</v>
      </c>
      <c r="BOI17" s="24" t="e">
        <f t="shared" si="749"/>
        <v>#VALUE!</v>
      </c>
      <c r="BOJ17">
        <v>-4.9655858870707002E-5</v>
      </c>
      <c r="BOK17" t="e">
        <f>bvarM3</f>
        <v>#VALUE!</v>
      </c>
      <c r="BOL17" t="e">
        <f>cvarM3</f>
        <v>#VALUE!</v>
      </c>
      <c r="BOM17" t="e">
        <f>mvarM3</f>
        <v>#VALUE!</v>
      </c>
      <c r="BON17" s="24" t="e">
        <f t="shared" si="750"/>
        <v>#VALUE!</v>
      </c>
      <c r="BOO17" s="24" t="e">
        <f t="shared" si="751"/>
        <v>#VALUE!</v>
      </c>
      <c r="BOP17" s="24" t="e">
        <f t="shared" si="752"/>
        <v>#VALUE!</v>
      </c>
      <c r="BOQ17">
        <v>2.9958513715715E-3</v>
      </c>
      <c r="BOR17" t="e">
        <f>bvarM3</f>
        <v>#VALUE!</v>
      </c>
      <c r="BOS17" t="e">
        <f>cvarM3</f>
        <v>#VALUE!</v>
      </c>
      <c r="BOT17" t="e">
        <f>mvarM3</f>
        <v>#VALUE!</v>
      </c>
      <c r="BOU17" s="24" t="e">
        <f t="shared" si="753"/>
        <v>#VALUE!</v>
      </c>
      <c r="BOV17" s="24" t="e">
        <f t="shared" si="754"/>
        <v>#VALUE!</v>
      </c>
      <c r="BOW17" s="24" t="e">
        <f t="shared" si="755"/>
        <v>#VALUE!</v>
      </c>
      <c r="BOX17">
        <v>-1.5505274099158999E-7</v>
      </c>
      <c r="BOY17" t="e">
        <f>bvarM4</f>
        <v>#VALUE!</v>
      </c>
      <c r="BOZ17" t="e">
        <f>cvarM4</f>
        <v>#VALUE!</v>
      </c>
      <c r="BPA17" t="e">
        <f>mvarM4</f>
        <v>#VALUE!</v>
      </c>
      <c r="BPB17" s="24" t="e">
        <f t="shared" si="756"/>
        <v>#VALUE!</v>
      </c>
      <c r="BPC17" s="24" t="e">
        <f t="shared" si="757"/>
        <v>#VALUE!</v>
      </c>
      <c r="BPD17" s="24" t="e">
        <f t="shared" si="758"/>
        <v>#VALUE!</v>
      </c>
      <c r="BPE17">
        <v>5.0438659392953002E-3</v>
      </c>
      <c r="BPF17" t="e">
        <f>bvarM6</f>
        <v>#VALUE!</v>
      </c>
      <c r="BPG17" t="e">
        <f>cvarM6</f>
        <v>#VALUE!</v>
      </c>
      <c r="BPH17" t="e">
        <f>mvarM6</f>
        <v>#VALUE!</v>
      </c>
      <c r="BPI17" s="24" t="e">
        <f t="shared" si="759"/>
        <v>#VALUE!</v>
      </c>
      <c r="BPJ17" s="24" t="e">
        <f t="shared" si="760"/>
        <v>#VALUE!</v>
      </c>
      <c r="BPK17" s="24" t="e">
        <f t="shared" si="761"/>
        <v>#VALUE!</v>
      </c>
      <c r="BPL17">
        <v>-1.430183446949E-2</v>
      </c>
      <c r="BPM17" t="e">
        <f>bvarM6</f>
        <v>#VALUE!</v>
      </c>
      <c r="BPN17" t="e">
        <f>cvarM6</f>
        <v>#VALUE!</v>
      </c>
      <c r="BPO17" t="e">
        <f>mvarM6</f>
        <v>#VALUE!</v>
      </c>
      <c r="BPP17" s="24" t="e">
        <f t="shared" si="762"/>
        <v>#VALUE!</v>
      </c>
      <c r="BPQ17" s="24" t="e">
        <f t="shared" si="763"/>
        <v>#VALUE!</v>
      </c>
      <c r="BPR17" s="24" t="e">
        <f t="shared" si="764"/>
        <v>#VALUE!</v>
      </c>
      <c r="BPS17">
        <v>-5.8116782995771995E-7</v>
      </c>
      <c r="BPT17" t="e">
        <f>bvarM6</f>
        <v>#VALUE!</v>
      </c>
      <c r="BPU17" t="e">
        <f>cvarM6</f>
        <v>#VALUE!</v>
      </c>
      <c r="BPV17" t="e">
        <f>mvarM6</f>
        <v>#VALUE!</v>
      </c>
      <c r="BPW17" s="24" t="e">
        <f t="shared" si="765"/>
        <v>#VALUE!</v>
      </c>
      <c r="BPX17" s="24" t="e">
        <f t="shared" si="766"/>
        <v>#VALUE!</v>
      </c>
      <c r="BPY17" s="24" t="e">
        <f t="shared" si="767"/>
        <v>#VALUE!</v>
      </c>
      <c r="BPZ17">
        <v>1.6988721022189999E-3</v>
      </c>
      <c r="BQA17" t="e">
        <f>bvarM6</f>
        <v>#VALUE!</v>
      </c>
      <c r="BQB17" t="e">
        <f>cvarM6</f>
        <v>#VALUE!</v>
      </c>
      <c r="BQC17" t="e">
        <f>mvarM6</f>
        <v>#VALUE!</v>
      </c>
      <c r="BQD17" s="24" t="e">
        <f t="shared" si="768"/>
        <v>#VALUE!</v>
      </c>
      <c r="BQE17" s="24" t="e">
        <f t="shared" si="769"/>
        <v>#VALUE!</v>
      </c>
      <c r="BQF17" s="24" t="e">
        <f t="shared" si="770"/>
        <v>#VALUE!</v>
      </c>
      <c r="BQG17">
        <v>-2.1214849018153001E-2</v>
      </c>
      <c r="BQH17" t="e">
        <f>bvarM6</f>
        <v>#VALUE!</v>
      </c>
      <c r="BQI17" t="e">
        <f>cvarM6</f>
        <v>#VALUE!</v>
      </c>
      <c r="BQJ17" t="e">
        <f>mvarM6</f>
        <v>#VALUE!</v>
      </c>
      <c r="BQK17" s="24" t="e">
        <f t="shared" si="771"/>
        <v>#VALUE!</v>
      </c>
      <c r="BQL17" s="24" t="e">
        <f t="shared" si="772"/>
        <v>#VALUE!</v>
      </c>
      <c r="BQM17" s="24" t="e">
        <f t="shared" si="773"/>
        <v>#VALUE!</v>
      </c>
      <c r="BQN17">
        <v>-3.2083058687036003E-7</v>
      </c>
      <c r="BQO17" t="e">
        <f>bvarM6</f>
        <v>#VALUE!</v>
      </c>
      <c r="BQP17" t="e">
        <f>cvarM6</f>
        <v>#VALUE!</v>
      </c>
      <c r="BQQ17" t="e">
        <f>mvarM6</f>
        <v>#VALUE!</v>
      </c>
      <c r="BQR17" s="24" t="e">
        <f t="shared" si="774"/>
        <v>#VALUE!</v>
      </c>
      <c r="BQS17" s="24" t="e">
        <f t="shared" si="775"/>
        <v>#VALUE!</v>
      </c>
      <c r="BQT17" s="24" t="e">
        <f t="shared" si="776"/>
        <v>#VALUE!</v>
      </c>
      <c r="BQU17">
        <v>3.1335688749932001E-3</v>
      </c>
      <c r="BQV17" t="e">
        <f>bvarM6</f>
        <v>#VALUE!</v>
      </c>
      <c r="BQW17" t="e">
        <f>cvarM6</f>
        <v>#VALUE!</v>
      </c>
      <c r="BQX17" t="e">
        <f>mvarM6</f>
        <v>#VALUE!</v>
      </c>
      <c r="BQY17" s="24" t="e">
        <f t="shared" si="777"/>
        <v>#VALUE!</v>
      </c>
      <c r="BQZ17" s="24" t="e">
        <f t="shared" si="778"/>
        <v>#VALUE!</v>
      </c>
      <c r="BRA17" s="24" t="e">
        <f t="shared" si="779"/>
        <v>#VALUE!</v>
      </c>
      <c r="BRB17">
        <v>-1.6053995791711E-2</v>
      </c>
      <c r="BRC17" t="e">
        <f>bvarM6</f>
        <v>#VALUE!</v>
      </c>
      <c r="BRD17" t="e">
        <f>cvarM6</f>
        <v>#VALUE!</v>
      </c>
      <c r="BRE17" t="e">
        <f>mvarM6</f>
        <v>#VALUE!</v>
      </c>
      <c r="BRF17" s="24" t="e">
        <f t="shared" si="780"/>
        <v>#VALUE!</v>
      </c>
      <c r="BRG17" s="24" t="e">
        <f t="shared" si="781"/>
        <v>#VALUE!</v>
      </c>
      <c r="BRH17" s="24" t="e">
        <f t="shared" si="782"/>
        <v>#VALUE!</v>
      </c>
      <c r="BRI17">
        <v>-7.0413910403821001E-7</v>
      </c>
      <c r="BRJ17" t="e">
        <f>bvarM6</f>
        <v>#VALUE!</v>
      </c>
      <c r="BRK17" t="e">
        <f>cvarM6</f>
        <v>#VALUE!</v>
      </c>
      <c r="BRL17" t="e">
        <f>mvarM6</f>
        <v>#VALUE!</v>
      </c>
      <c r="BRM17" s="24" t="e">
        <f t="shared" si="783"/>
        <v>#VALUE!</v>
      </c>
      <c r="BRN17" s="24" t="e">
        <f t="shared" si="784"/>
        <v>#VALUE!</v>
      </c>
      <c r="BRO17" s="24" t="e">
        <f t="shared" si="785"/>
        <v>#VALUE!</v>
      </c>
      <c r="BRP17">
        <v>9.7029038213679005E-4</v>
      </c>
      <c r="BRQ17" t="e">
        <f>bvarM6</f>
        <v>#VALUE!</v>
      </c>
      <c r="BRR17" t="e">
        <f>cvarM6</f>
        <v>#VALUE!</v>
      </c>
      <c r="BRS17" t="e">
        <f>mvarM6</f>
        <v>#VALUE!</v>
      </c>
      <c r="BRT17" s="24" t="e">
        <f t="shared" si="786"/>
        <v>#VALUE!</v>
      </c>
      <c r="BRU17" s="24" t="e">
        <f t="shared" si="787"/>
        <v>#VALUE!</v>
      </c>
      <c r="BRV17" s="24" t="e">
        <f t="shared" si="788"/>
        <v>#VALUE!</v>
      </c>
      <c r="BRW17">
        <v>-2.592426359839E-2</v>
      </c>
      <c r="BRX17" t="e">
        <f>bvarM6</f>
        <v>#VALUE!</v>
      </c>
      <c r="BRY17" t="e">
        <f>cvarM6</f>
        <v>#VALUE!</v>
      </c>
      <c r="BRZ17" t="e">
        <f>mvarM6</f>
        <v>#VALUE!</v>
      </c>
      <c r="BSA17" s="24" t="e">
        <f t="shared" si="789"/>
        <v>#VALUE!</v>
      </c>
      <c r="BSB17" s="24" t="e">
        <f t="shared" si="790"/>
        <v>#VALUE!</v>
      </c>
      <c r="BSC17" s="24" t="e">
        <f t="shared" si="791"/>
        <v>#VALUE!</v>
      </c>
      <c r="BSD17">
        <v>-4.7345537142043999E-7</v>
      </c>
      <c r="BSE17" t="e">
        <f>bvarM6</f>
        <v>#VALUE!</v>
      </c>
      <c r="BSF17" t="e">
        <f>cvarM6</f>
        <v>#VALUE!</v>
      </c>
      <c r="BSG17" t="e">
        <f>mvarM6</f>
        <v>#VALUE!</v>
      </c>
      <c r="BSH17" s="24" t="e">
        <f t="shared" si="792"/>
        <v>#VALUE!</v>
      </c>
      <c r="BSI17" s="24" t="e">
        <f t="shared" si="793"/>
        <v>#VALUE!</v>
      </c>
      <c r="BSJ17" s="24" t="e">
        <f t="shared" si="794"/>
        <v>#VALUE!</v>
      </c>
      <c r="BSK17">
        <v>3.2920255200110998E-3</v>
      </c>
      <c r="BSL17" t="e">
        <f>bvarM6</f>
        <v>#VALUE!</v>
      </c>
      <c r="BSM17" t="e">
        <f>cvarM6</f>
        <v>#VALUE!</v>
      </c>
      <c r="BSN17" t="e">
        <f>mvarM6</f>
        <v>#VALUE!</v>
      </c>
      <c r="BSO17" s="24" t="e">
        <f t="shared" si="795"/>
        <v>#VALUE!</v>
      </c>
      <c r="BSP17" s="24" t="e">
        <f t="shared" si="796"/>
        <v>#VALUE!</v>
      </c>
      <c r="BSQ17" s="24" t="e">
        <f t="shared" si="797"/>
        <v>#VALUE!</v>
      </c>
      <c r="BSR17">
        <v>-1.7009580389663E-2</v>
      </c>
      <c r="BSS17" t="e">
        <f>bvarM6</f>
        <v>#VALUE!</v>
      </c>
      <c r="BST17" t="e">
        <f>cvarM6</f>
        <v>#VALUE!</v>
      </c>
      <c r="BSU17" t="e">
        <f>mvarM6</f>
        <v>#VALUE!</v>
      </c>
      <c r="BSV17" s="24" t="e">
        <f t="shared" si="798"/>
        <v>#VALUE!</v>
      </c>
      <c r="BSW17" s="24" t="e">
        <f t="shared" si="799"/>
        <v>#VALUE!</v>
      </c>
      <c r="BSX17" s="24" t="e">
        <f t="shared" si="800"/>
        <v>#VALUE!</v>
      </c>
      <c r="BSY17">
        <v>-1.5363205928766E-7</v>
      </c>
      <c r="BSZ17" t="e">
        <f>bvarM6</f>
        <v>#VALUE!</v>
      </c>
      <c r="BTA17" t="e">
        <f>cvarM6</f>
        <v>#VALUE!</v>
      </c>
      <c r="BTB17" t="e">
        <f>mvarM6</f>
        <v>#VALUE!</v>
      </c>
      <c r="BTC17" s="24" t="e">
        <f t="shared" si="801"/>
        <v>#VALUE!</v>
      </c>
      <c r="BTD17" s="24" t="e">
        <f t="shared" si="802"/>
        <v>#VALUE!</v>
      </c>
      <c r="BTE17" s="24" t="e">
        <f t="shared" si="803"/>
        <v>#VALUE!</v>
      </c>
      <c r="BTF17">
        <v>1.5130818596126999E-3</v>
      </c>
      <c r="BTG17" t="e">
        <f>bvarM6</f>
        <v>#VALUE!</v>
      </c>
      <c r="BTH17" t="e">
        <f>cvarM6</f>
        <v>#VALUE!</v>
      </c>
      <c r="BTI17" t="e">
        <f>mvarM6</f>
        <v>#VALUE!</v>
      </c>
      <c r="BTJ17" s="24" t="e">
        <f t="shared" si="804"/>
        <v>#VALUE!</v>
      </c>
      <c r="BTK17" s="24" t="e">
        <f t="shared" si="805"/>
        <v>#VALUE!</v>
      </c>
      <c r="BTL17" s="24" t="e">
        <f t="shared" si="806"/>
        <v>#VALUE!</v>
      </c>
      <c r="BTM17">
        <v>-2.7401078864294E-2</v>
      </c>
      <c r="BTN17" t="e">
        <f>bvarM6</f>
        <v>#VALUE!</v>
      </c>
      <c r="BTO17" t="e">
        <f>cvarM6</f>
        <v>#VALUE!</v>
      </c>
      <c r="BTP17" t="e">
        <f>mvarM6</f>
        <v>#VALUE!</v>
      </c>
      <c r="BTQ17" s="24" t="e">
        <f t="shared" si="807"/>
        <v>#VALUE!</v>
      </c>
      <c r="BTR17" s="24" t="e">
        <f t="shared" si="808"/>
        <v>#VALUE!</v>
      </c>
      <c r="BTS17" s="24" t="e">
        <f t="shared" si="809"/>
        <v>#VALUE!</v>
      </c>
      <c r="BTT17">
        <v>-2.1170455325821E-7</v>
      </c>
      <c r="BTU17" t="e">
        <f>bvarM6</f>
        <v>#VALUE!</v>
      </c>
      <c r="BTV17" t="e">
        <f>cvarM6</f>
        <v>#VALUE!</v>
      </c>
      <c r="BTW17" t="e">
        <f>mvarM6</f>
        <v>#VALUE!</v>
      </c>
      <c r="BTX17" s="24" t="e">
        <f t="shared" si="810"/>
        <v>#VALUE!</v>
      </c>
      <c r="BTY17" s="24" t="e">
        <f t="shared" si="811"/>
        <v>#VALUE!</v>
      </c>
      <c r="BTZ17" s="24" t="e">
        <f t="shared" si="812"/>
        <v>#VALUE!</v>
      </c>
      <c r="BUA17">
        <v>3.3738922705906001E-3</v>
      </c>
      <c r="BUB17" t="e">
        <f>bvarM6</f>
        <v>#VALUE!</v>
      </c>
      <c r="BUC17" t="e">
        <f>cvarM6</f>
        <v>#VALUE!</v>
      </c>
      <c r="BUD17" t="e">
        <f>mvarM6</f>
        <v>#VALUE!</v>
      </c>
      <c r="BUE17" s="24" t="e">
        <f t="shared" si="813"/>
        <v>#VALUE!</v>
      </c>
      <c r="BUF17" s="24" t="e">
        <f t="shared" si="814"/>
        <v>#VALUE!</v>
      </c>
      <c r="BUG17" s="24" t="e">
        <f t="shared" si="815"/>
        <v>#VALUE!</v>
      </c>
      <c r="BUH17">
        <v>-1.4766886855418E-2</v>
      </c>
      <c r="BUI17" t="e">
        <f>bvarM6</f>
        <v>#VALUE!</v>
      </c>
      <c r="BUJ17" t="e">
        <f>cvarM6</f>
        <v>#VALUE!</v>
      </c>
      <c r="BUK17" t="e">
        <f>mvarM6</f>
        <v>#VALUE!</v>
      </c>
      <c r="BUL17" s="24" t="e">
        <f t="shared" si="816"/>
        <v>#VALUE!</v>
      </c>
      <c r="BUM17" s="24" t="e">
        <f t="shared" si="817"/>
        <v>#VALUE!</v>
      </c>
      <c r="BUN17" s="24" t="e">
        <f t="shared" si="818"/>
        <v>#VALUE!</v>
      </c>
      <c r="BUO17">
        <v>-9.3987144553791998E-7</v>
      </c>
      <c r="BUP17" t="e">
        <f>bvarM6</f>
        <v>#VALUE!</v>
      </c>
      <c r="BUQ17" t="e">
        <f>cvarM6</f>
        <v>#VALUE!</v>
      </c>
      <c r="BUR17" t="e">
        <f>mvarM6</f>
        <v>#VALUE!</v>
      </c>
      <c r="BUS17" s="24" t="e">
        <f t="shared" si="819"/>
        <v>#VALUE!</v>
      </c>
      <c r="BUT17" s="24" t="e">
        <f t="shared" si="820"/>
        <v>#VALUE!</v>
      </c>
      <c r="BUU17" s="24" t="e">
        <f t="shared" si="821"/>
        <v>#VALUE!</v>
      </c>
      <c r="BUV17">
        <v>1.0720847756178001E-3</v>
      </c>
      <c r="BUW17" t="e">
        <f>bvarM6</f>
        <v>#VALUE!</v>
      </c>
      <c r="BUX17" t="e">
        <f>cvarM6</f>
        <v>#VALUE!</v>
      </c>
      <c r="BUY17" t="e">
        <f>mvarM6</f>
        <v>#VALUE!</v>
      </c>
      <c r="BUZ17" s="24" t="e">
        <f t="shared" si="822"/>
        <v>#VALUE!</v>
      </c>
      <c r="BVA17" s="24" t="e">
        <f t="shared" si="823"/>
        <v>#VALUE!</v>
      </c>
      <c r="BVB17" s="24" t="e">
        <f t="shared" si="824"/>
        <v>#VALUE!</v>
      </c>
      <c r="BVC17">
        <v>-2.3972818060068998E-2</v>
      </c>
      <c r="BVD17" t="e">
        <f>bvarM6</f>
        <v>#VALUE!</v>
      </c>
      <c r="BVE17" t="e">
        <f>cvarM6</f>
        <v>#VALUE!</v>
      </c>
      <c r="BVF17" t="e">
        <f>mvarM6</f>
        <v>#VALUE!</v>
      </c>
      <c r="BVG17" s="24" t="e">
        <f t="shared" si="825"/>
        <v>#VALUE!</v>
      </c>
      <c r="BVH17" s="24" t="e">
        <f t="shared" si="826"/>
        <v>#VALUE!</v>
      </c>
      <c r="BVI17" s="24" t="e">
        <f t="shared" si="827"/>
        <v>#VALUE!</v>
      </c>
      <c r="BVJ17">
        <v>-5.6045021022309999E-7</v>
      </c>
      <c r="BVK17" t="e">
        <f>bvarM6</f>
        <v>#VALUE!</v>
      </c>
      <c r="BVL17" t="e">
        <f>cvarM6</f>
        <v>#VALUE!</v>
      </c>
      <c r="BVM17" t="e">
        <f>mvarM6</f>
        <v>#VALUE!</v>
      </c>
      <c r="BVN17" s="24" t="e">
        <f t="shared" si="828"/>
        <v>#VALUE!</v>
      </c>
      <c r="BVO17" s="24" t="e">
        <f t="shared" si="829"/>
        <v>#VALUE!</v>
      </c>
      <c r="BVP17" s="24" t="e">
        <f t="shared" si="830"/>
        <v>#VALUE!</v>
      </c>
      <c r="BVQ17">
        <v>2.1349319474445998E-3</v>
      </c>
      <c r="BVR17" t="e">
        <f>bvarM6</f>
        <v>#VALUE!</v>
      </c>
      <c r="BVS17" t="e">
        <f>cvarM6</f>
        <v>#VALUE!</v>
      </c>
      <c r="BVT17" t="e">
        <f>mvarM6</f>
        <v>#VALUE!</v>
      </c>
      <c r="BVU17" s="24" t="e">
        <f t="shared" si="831"/>
        <v>#VALUE!</v>
      </c>
      <c r="BVV17" s="24" t="e">
        <f t="shared" si="832"/>
        <v>#VALUE!</v>
      </c>
      <c r="BVW17" s="24" t="e">
        <f t="shared" si="833"/>
        <v>#VALUE!</v>
      </c>
      <c r="BVX17">
        <v>-1.0709217037191E-2</v>
      </c>
      <c r="BVY17" t="e">
        <f>bvarM6</f>
        <v>#VALUE!</v>
      </c>
      <c r="BVZ17" t="e">
        <f>cvarM6</f>
        <v>#VALUE!</v>
      </c>
      <c r="BWA17" t="e">
        <f>mvarM6</f>
        <v>#VALUE!</v>
      </c>
      <c r="BWB17" s="24" t="e">
        <f t="shared" si="834"/>
        <v>#VALUE!</v>
      </c>
      <c r="BWC17" s="24" t="e">
        <f t="shared" si="835"/>
        <v>#VALUE!</v>
      </c>
      <c r="BWD17" s="24" t="e">
        <f t="shared" si="836"/>
        <v>#VALUE!</v>
      </c>
      <c r="BWE17">
        <v>-1.1747192932171999E-6</v>
      </c>
      <c r="BWF17" t="e">
        <f>bvarM6</f>
        <v>#VALUE!</v>
      </c>
      <c r="BWG17" t="e">
        <f>cvarM6</f>
        <v>#VALUE!</v>
      </c>
      <c r="BWH17" t="e">
        <f>mvarM6</f>
        <v>#VALUE!</v>
      </c>
      <c r="BWI17" s="24" t="e">
        <f t="shared" si="837"/>
        <v>#VALUE!</v>
      </c>
      <c r="BWJ17" s="24" t="e">
        <f t="shared" si="838"/>
        <v>#VALUE!</v>
      </c>
      <c r="BWK17" s="24" t="e">
        <f t="shared" si="839"/>
        <v>#VALUE!</v>
      </c>
      <c r="BWL17">
        <v>2.8669619627173001E-4</v>
      </c>
      <c r="BWM17" t="e">
        <f>bvarM6</f>
        <v>#VALUE!</v>
      </c>
      <c r="BWN17" t="e">
        <f>cvarM6</f>
        <v>#VALUE!</v>
      </c>
      <c r="BWO17" t="e">
        <f>mvarM6</f>
        <v>#VALUE!</v>
      </c>
      <c r="BWP17" s="24" t="e">
        <f t="shared" si="840"/>
        <v>#VALUE!</v>
      </c>
      <c r="BWQ17" s="24" t="e">
        <f t="shared" si="841"/>
        <v>#VALUE!</v>
      </c>
      <c r="BWR17" s="24" t="e">
        <f t="shared" si="842"/>
        <v>#VALUE!</v>
      </c>
      <c r="BWS17">
        <v>-3.2397629421985999E-2</v>
      </c>
      <c r="BWT17" t="e">
        <f>bvarM6</f>
        <v>#VALUE!</v>
      </c>
      <c r="BWU17" t="e">
        <f>cvarM6</f>
        <v>#VALUE!</v>
      </c>
      <c r="BWV17" t="e">
        <f>mvarM6</f>
        <v>#VALUE!</v>
      </c>
      <c r="BWW17" s="24" t="e">
        <f t="shared" si="843"/>
        <v>#VALUE!</v>
      </c>
      <c r="BWX17" s="24" t="e">
        <f t="shared" si="844"/>
        <v>#VALUE!</v>
      </c>
      <c r="BWY17" s="24" t="e">
        <f t="shared" si="845"/>
        <v>#VALUE!</v>
      </c>
      <c r="BWZ17">
        <v>-7.9466854876554005E-7</v>
      </c>
      <c r="BXA17" t="e">
        <f>bvarM6</f>
        <v>#VALUE!</v>
      </c>
      <c r="BXB17" t="e">
        <f>cvarM6</f>
        <v>#VALUE!</v>
      </c>
      <c r="BXC17" t="e">
        <f>mvarM6</f>
        <v>#VALUE!</v>
      </c>
      <c r="BXD17" s="24" t="e">
        <f t="shared" si="846"/>
        <v>#VALUE!</v>
      </c>
      <c r="BXE17" s="24" t="e">
        <f t="shared" si="847"/>
        <v>#VALUE!</v>
      </c>
      <c r="BXF17" s="24" t="e">
        <f t="shared" si="848"/>
        <v>#VALUE!</v>
      </c>
      <c r="BXG17">
        <v>6.5741519229104003E-4</v>
      </c>
      <c r="BXH17" t="e">
        <f>bvarM6</f>
        <v>#VALUE!</v>
      </c>
      <c r="BXI17" t="e">
        <f>cvarM6</f>
        <v>#VALUE!</v>
      </c>
      <c r="BXJ17" t="e">
        <f>mvarM6</f>
        <v>#VALUE!</v>
      </c>
      <c r="BXK17" s="24" t="e">
        <f t="shared" si="849"/>
        <v>#VALUE!</v>
      </c>
      <c r="BXL17" s="24" t="e">
        <f t="shared" si="850"/>
        <v>#VALUE!</v>
      </c>
      <c r="BXM17" s="24" t="e">
        <f t="shared" si="851"/>
        <v>#VALUE!</v>
      </c>
      <c r="BXN17">
        <v>-2.8255285911810001E-2</v>
      </c>
      <c r="BXO17" t="e">
        <f>bvarM6</f>
        <v>#VALUE!</v>
      </c>
      <c r="BXP17" t="e">
        <f>cvarM6</f>
        <v>#VALUE!</v>
      </c>
      <c r="BXQ17" t="e">
        <f>mvarM6</f>
        <v>#VALUE!</v>
      </c>
      <c r="BXR17" s="24" t="e">
        <f t="shared" si="852"/>
        <v>#VALUE!</v>
      </c>
      <c r="BXS17" s="24" t="e">
        <f t="shared" si="853"/>
        <v>#VALUE!</v>
      </c>
      <c r="BXT17" s="24" t="e">
        <f t="shared" si="854"/>
        <v>#VALUE!</v>
      </c>
      <c r="BXU17">
        <v>-7.0437630309509003E-7</v>
      </c>
      <c r="BXV17" t="e">
        <f>bvarM6</f>
        <v>#VALUE!</v>
      </c>
      <c r="BXW17" t="e">
        <f>cvarM6</f>
        <v>#VALUE!</v>
      </c>
      <c r="BXX17" t="e">
        <f>mvarM6</f>
        <v>#VALUE!</v>
      </c>
      <c r="BXY17" s="24" t="e">
        <f t="shared" si="855"/>
        <v>#VALUE!</v>
      </c>
      <c r="BXZ17" s="24" t="e">
        <f t="shared" si="856"/>
        <v>#VALUE!</v>
      </c>
      <c r="BYA17" s="24" t="e">
        <f t="shared" si="857"/>
        <v>#VALUE!</v>
      </c>
      <c r="BYB17">
        <v>-1.7466449712768999E-5</v>
      </c>
      <c r="BYC17" t="e">
        <f>bvarM6</f>
        <v>#VALUE!</v>
      </c>
      <c r="BYD17" t="e">
        <f>cvarM6</f>
        <v>#VALUE!</v>
      </c>
      <c r="BYE17" t="e">
        <f>mvarM6</f>
        <v>#VALUE!</v>
      </c>
      <c r="BYF17" s="24" t="e">
        <f t="shared" si="858"/>
        <v>#VALUE!</v>
      </c>
      <c r="BYG17" s="24" t="e">
        <f t="shared" si="859"/>
        <v>#VALUE!</v>
      </c>
      <c r="BYH17" s="24" t="e">
        <f t="shared" si="860"/>
        <v>#VALUE!</v>
      </c>
      <c r="BYI17">
        <v>-3.9644301474755998E-2</v>
      </c>
      <c r="BYJ17" t="e">
        <f>bvarM6</f>
        <v>#VALUE!</v>
      </c>
      <c r="BYK17" t="e">
        <f>cvarM6</f>
        <v>#VALUE!</v>
      </c>
      <c r="BYL17" t="e">
        <f>mvarM6</f>
        <v>#VALUE!</v>
      </c>
      <c r="BYM17" s="24" t="e">
        <f t="shared" si="861"/>
        <v>#VALUE!</v>
      </c>
      <c r="BYN17" s="24" t="e">
        <f t="shared" si="862"/>
        <v>#VALUE!</v>
      </c>
      <c r="BYO17" s="24" t="e">
        <f t="shared" si="863"/>
        <v>#VALUE!</v>
      </c>
      <c r="BYP17">
        <v>-5.4369940764982996E-7</v>
      </c>
      <c r="BYQ17" t="e">
        <f>bvarM6</f>
        <v>#VALUE!</v>
      </c>
      <c r="BYR17" t="e">
        <f>cvarM6</f>
        <v>#VALUE!</v>
      </c>
      <c r="BYS17" t="e">
        <f>mvarM6</f>
        <v>#VALUE!</v>
      </c>
      <c r="BYT17" s="24" t="e">
        <f t="shared" si="864"/>
        <v>#VALUE!</v>
      </c>
      <c r="BYU17" s="24" t="e">
        <f t="shared" si="865"/>
        <v>#VALUE!</v>
      </c>
      <c r="BYV17" s="24" t="e">
        <f t="shared" si="866"/>
        <v>#VALUE!</v>
      </c>
    </row>
    <row r="18" spans="1:2024" x14ac:dyDescent="0.3">
      <c r="A18" s="99"/>
      <c r="F18" s="82">
        <f t="shared" si="0"/>
        <v>0</v>
      </c>
      <c r="G18" s="82">
        <f t="shared" si="1"/>
        <v>0</v>
      </c>
      <c r="H18" s="82">
        <f t="shared" si="2"/>
        <v>0</v>
      </c>
      <c r="I18">
        <v>-4.5697132496247003E-2</v>
      </c>
      <c r="J18" t="e">
        <f>bvarM4</f>
        <v>#VALUE!</v>
      </c>
      <c r="K18" t="e">
        <f>cvarM4</f>
        <v>#VALUE!</v>
      </c>
      <c r="L18" t="e">
        <f>mvarM4</f>
        <v>#VALUE!</v>
      </c>
      <c r="M18" s="74" t="e">
        <f t="shared" si="3"/>
        <v>#VALUE!</v>
      </c>
      <c r="N18" s="74" t="e">
        <f t="shared" si="4"/>
        <v>#VALUE!</v>
      </c>
      <c r="O18" s="15" t="e">
        <f t="shared" si="5"/>
        <v>#VALUE!</v>
      </c>
      <c r="P18">
        <v>-1.2590421177074001E-2</v>
      </c>
      <c r="Q18" t="e">
        <f>bvarM4</f>
        <v>#VALUE!</v>
      </c>
      <c r="R18" t="e">
        <f>cvarM4</f>
        <v>#VALUE!</v>
      </c>
      <c r="S18" t="e">
        <f>mvarM4</f>
        <v>#VALUE!</v>
      </c>
      <c r="T18" s="15" t="e">
        <f t="shared" si="6"/>
        <v>#VALUE!</v>
      </c>
      <c r="U18" s="74" t="e">
        <f t="shared" si="7"/>
        <v>#VALUE!</v>
      </c>
      <c r="V18" s="15" t="e">
        <f t="shared" si="8"/>
        <v>#VALUE!</v>
      </c>
      <c r="W18">
        <v>-8.7737372085774001E-4</v>
      </c>
      <c r="X18" t="e">
        <f>bvarM4</f>
        <v>#VALUE!</v>
      </c>
      <c r="Y18" t="e">
        <f>cvarM4</f>
        <v>#VALUE!</v>
      </c>
      <c r="Z18" t="e">
        <f>mvarM4</f>
        <v>#VALUE!</v>
      </c>
      <c r="AA18" t="e">
        <f t="shared" si="9"/>
        <v>#VALUE!</v>
      </c>
      <c r="AB18" s="15" t="e">
        <f t="shared" si="10"/>
        <v>#VALUE!</v>
      </c>
      <c r="AC18" s="53" t="e">
        <f t="shared" si="11"/>
        <v>#VALUE!</v>
      </c>
      <c r="AD18">
        <v>3.5838740890997998E-4</v>
      </c>
      <c r="AE18" t="e">
        <f>bvarM4</f>
        <v>#VALUE!</v>
      </c>
      <c r="AF18" t="e">
        <f>cvarM4</f>
        <v>#VALUE!</v>
      </c>
      <c r="AG18" t="e">
        <f>mvarM4</f>
        <v>#VALUE!</v>
      </c>
      <c r="AH18" t="e">
        <f t="shared" si="12"/>
        <v>#VALUE!</v>
      </c>
      <c r="AI18" s="15" t="e">
        <f t="shared" si="13"/>
        <v>#VALUE!</v>
      </c>
      <c r="AJ18" s="53" t="e">
        <f t="shared" si="14"/>
        <v>#VALUE!</v>
      </c>
      <c r="AK18">
        <v>-5.3352826442940003E-3</v>
      </c>
      <c r="AL18" t="e">
        <f>bvarM4</f>
        <v>#VALUE!</v>
      </c>
      <c r="AM18" t="e">
        <f>cvarM4</f>
        <v>#VALUE!</v>
      </c>
      <c r="AN18" t="e">
        <f>mvarM4</f>
        <v>#VALUE!</v>
      </c>
      <c r="AO18" s="15" t="e">
        <f t="shared" si="15"/>
        <v>#VALUE!</v>
      </c>
      <c r="AP18" s="15" t="e">
        <f t="shared" si="16"/>
        <v>#VALUE!</v>
      </c>
      <c r="AQ18" s="53" t="e">
        <f t="shared" si="17"/>
        <v>#VALUE!</v>
      </c>
      <c r="AR18">
        <v>-4.1604191010939E-4</v>
      </c>
      <c r="AS18" t="e">
        <f>bvarM4</f>
        <v>#VALUE!</v>
      </c>
      <c r="AT18" t="e">
        <f>cvarM4</f>
        <v>#VALUE!</v>
      </c>
      <c r="AU18" t="e">
        <f>mvarM4</f>
        <v>#VALUE!</v>
      </c>
      <c r="AV18" s="15" t="e">
        <f t="shared" si="18"/>
        <v>#VALUE!</v>
      </c>
      <c r="AW18" s="15" t="e">
        <f t="shared" si="19"/>
        <v>#VALUE!</v>
      </c>
      <c r="AX18" s="53" t="e">
        <f t="shared" si="20"/>
        <v>#VALUE!</v>
      </c>
      <c r="AY18">
        <v>2.8774961146804001E-4</v>
      </c>
      <c r="AZ18" t="e">
        <f>bvarM4</f>
        <v>#VALUE!</v>
      </c>
      <c r="BA18" t="e">
        <f>cvarM4</f>
        <v>#VALUE!</v>
      </c>
      <c r="BB18" t="e">
        <f>mvarM4</f>
        <v>#VALUE!</v>
      </c>
      <c r="BC18" s="15" t="e">
        <f t="shared" si="21"/>
        <v>#VALUE!</v>
      </c>
      <c r="BD18" s="15" t="e">
        <f t="shared" si="22"/>
        <v>#VALUE!</v>
      </c>
      <c r="BE18" s="53" t="e">
        <f t="shared" si="23"/>
        <v>#VALUE!</v>
      </c>
      <c r="BF18">
        <v>-1.4270090948552999E-2</v>
      </c>
      <c r="BG18" t="e">
        <f>bvarM4</f>
        <v>#VALUE!</v>
      </c>
      <c r="BH18" t="e">
        <f>cvarM4</f>
        <v>#VALUE!</v>
      </c>
      <c r="BI18" t="e">
        <f>mvarM4</f>
        <v>#VALUE!</v>
      </c>
      <c r="BJ18" s="15" t="e">
        <f t="shared" si="24"/>
        <v>#VALUE!</v>
      </c>
      <c r="BK18" s="15" t="e">
        <f t="shared" si="25"/>
        <v>#VALUE!</v>
      </c>
      <c r="BL18" s="53" t="e">
        <f t="shared" si="26"/>
        <v>#VALUE!</v>
      </c>
      <c r="BM18">
        <v>-8.4094630299463998E-4</v>
      </c>
      <c r="BN18" t="e">
        <f>bvarM4</f>
        <v>#VALUE!</v>
      </c>
      <c r="BO18" t="e">
        <f>cvarM4</f>
        <v>#VALUE!</v>
      </c>
      <c r="BP18" t="e">
        <f>mvarM4</f>
        <v>#VALUE!</v>
      </c>
      <c r="BQ18" s="15" t="e">
        <f t="shared" si="27"/>
        <v>#VALUE!</v>
      </c>
      <c r="BR18" s="15" t="e">
        <f t="shared" si="28"/>
        <v>#VALUE!</v>
      </c>
      <c r="BS18" s="53" t="e">
        <f t="shared" si="29"/>
        <v>#VALUE!</v>
      </c>
      <c r="BT18">
        <v>1.7191562765963E-3</v>
      </c>
      <c r="BU18" t="e">
        <f>bvarM4</f>
        <v>#VALUE!</v>
      </c>
      <c r="BV18" t="e">
        <f>cvarM4</f>
        <v>#VALUE!</v>
      </c>
      <c r="BW18" t="e">
        <f>mvarM4</f>
        <v>#VALUE!</v>
      </c>
      <c r="BX18" s="15" t="e">
        <f t="shared" si="30"/>
        <v>#VALUE!</v>
      </c>
      <c r="BY18" s="15" t="e">
        <f t="shared" si="31"/>
        <v>#VALUE!</v>
      </c>
      <c r="BZ18" s="53" t="e">
        <f t="shared" si="32"/>
        <v>#VALUE!</v>
      </c>
      <c r="CA18">
        <v>-5.4710655749766E-3</v>
      </c>
      <c r="CB18" t="e">
        <f>bvarM4</f>
        <v>#VALUE!</v>
      </c>
      <c r="CC18" t="e">
        <f>cvarM4</f>
        <v>#VALUE!</v>
      </c>
      <c r="CD18" t="e">
        <f>mvarM4</f>
        <v>#VALUE!</v>
      </c>
      <c r="CE18" s="15" t="e">
        <f t="shared" si="33"/>
        <v>#VALUE!</v>
      </c>
      <c r="CF18" s="15" t="e">
        <f t="shared" si="34"/>
        <v>#VALUE!</v>
      </c>
      <c r="CG18" s="53" t="e">
        <f t="shared" si="35"/>
        <v>#VALUE!</v>
      </c>
      <c r="CH18">
        <v>-3.3362225780739999E-4</v>
      </c>
      <c r="CI18" t="e">
        <f>bvarM4</f>
        <v>#VALUE!</v>
      </c>
      <c r="CJ18" t="e">
        <f>cvarM4</f>
        <v>#VALUE!</v>
      </c>
      <c r="CK18" t="e">
        <f>mvarM4</f>
        <v>#VALUE!</v>
      </c>
      <c r="CL18" s="15" t="e">
        <f t="shared" si="36"/>
        <v>#VALUE!</v>
      </c>
      <c r="CM18" s="15" t="e">
        <f t="shared" si="37"/>
        <v>#VALUE!</v>
      </c>
      <c r="CN18" s="53" t="e">
        <f t="shared" si="38"/>
        <v>#VALUE!</v>
      </c>
      <c r="CO18">
        <v>4.6351793502001003E-4</v>
      </c>
      <c r="CP18" t="e">
        <f>bvarM4</f>
        <v>#VALUE!</v>
      </c>
      <c r="CQ18" t="e">
        <f>cvarM4</f>
        <v>#VALUE!</v>
      </c>
      <c r="CR18" t="e">
        <f>mvarM4</f>
        <v>#VALUE!</v>
      </c>
      <c r="CS18" s="15" t="e">
        <f t="shared" si="39"/>
        <v>#VALUE!</v>
      </c>
      <c r="CT18" s="15" t="e">
        <f t="shared" si="40"/>
        <v>#VALUE!</v>
      </c>
      <c r="CU18" s="53" t="e">
        <f t="shared" si="41"/>
        <v>#VALUE!</v>
      </c>
      <c r="CV18">
        <v>-1.3754426368233E-2</v>
      </c>
      <c r="CW18" t="e">
        <f>bvarM4</f>
        <v>#VALUE!</v>
      </c>
      <c r="CX18" t="e">
        <f>cvarM4</f>
        <v>#VALUE!</v>
      </c>
      <c r="CY18" t="e">
        <f>mvarM4</f>
        <v>#VALUE!</v>
      </c>
      <c r="CZ18" s="15" t="e">
        <f t="shared" si="42"/>
        <v>#VALUE!</v>
      </c>
      <c r="DA18" s="15" t="e">
        <f t="shared" si="43"/>
        <v>#VALUE!</v>
      </c>
      <c r="DB18" s="53" t="e">
        <f t="shared" si="44"/>
        <v>#VALUE!</v>
      </c>
      <c r="DC18">
        <v>-7.3027250072525002E-4</v>
      </c>
      <c r="DD18" t="e">
        <f>bvarM4</f>
        <v>#VALUE!</v>
      </c>
      <c r="DE18" t="e">
        <f>cvarM4</f>
        <v>#VALUE!</v>
      </c>
      <c r="DF18" t="e">
        <f>mvarM4</f>
        <v>#VALUE!</v>
      </c>
      <c r="DG18" s="15" t="e">
        <f t="shared" si="45"/>
        <v>#VALUE!</v>
      </c>
      <c r="DH18" s="15" t="e">
        <f t="shared" si="46"/>
        <v>#VALUE!</v>
      </c>
      <c r="DI18" s="53" t="e">
        <f t="shared" si="47"/>
        <v>#VALUE!</v>
      </c>
      <c r="DJ18">
        <v>6.7228992023942997E-4</v>
      </c>
      <c r="DK18" t="e">
        <f>bvarM4</f>
        <v>#VALUE!</v>
      </c>
      <c r="DL18" t="e">
        <f>cvarM4</f>
        <v>#VALUE!</v>
      </c>
      <c r="DM18" t="e">
        <f>mvarM4</f>
        <v>#VALUE!</v>
      </c>
      <c r="DN18" s="15" t="e">
        <f t="shared" si="48"/>
        <v>#VALUE!</v>
      </c>
      <c r="DO18" s="15" t="e">
        <f t="shared" si="49"/>
        <v>#VALUE!</v>
      </c>
      <c r="DP18" s="53" t="e">
        <f t="shared" si="50"/>
        <v>#VALUE!</v>
      </c>
      <c r="DQ18">
        <v>-4.0352650469519004E-3</v>
      </c>
      <c r="DR18" t="e">
        <f>bvarM4</f>
        <v>#VALUE!</v>
      </c>
      <c r="DS18" t="e">
        <f>cvarM4</f>
        <v>#VALUE!</v>
      </c>
      <c r="DT18" t="e">
        <f>mvarM4</f>
        <v>#VALUE!</v>
      </c>
      <c r="DU18" s="15" t="e">
        <f t="shared" si="51"/>
        <v>#VALUE!</v>
      </c>
      <c r="DV18" s="15" t="e">
        <f t="shared" si="52"/>
        <v>#VALUE!</v>
      </c>
      <c r="DW18" s="53" t="e">
        <f t="shared" si="53"/>
        <v>#VALUE!</v>
      </c>
      <c r="DX18">
        <v>-2.6743997997615E-5</v>
      </c>
      <c r="DY18" t="e">
        <f>bvarM4</f>
        <v>#VALUE!</v>
      </c>
      <c r="DZ18" t="e">
        <f>cvarM4</f>
        <v>#VALUE!</v>
      </c>
      <c r="EA18" t="e">
        <f>mvarM4</f>
        <v>#VALUE!</v>
      </c>
      <c r="EB18" s="15" t="e">
        <f t="shared" si="54"/>
        <v>#VALUE!</v>
      </c>
      <c r="EC18" s="15" t="e">
        <f t="shared" si="55"/>
        <v>#VALUE!</v>
      </c>
      <c r="ED18" s="53" t="e">
        <f t="shared" si="56"/>
        <v>#VALUE!</v>
      </c>
      <c r="EE18">
        <v>3.8310293240434001E-4</v>
      </c>
      <c r="EF18" t="e">
        <f>bvarM4</f>
        <v>#VALUE!</v>
      </c>
      <c r="EG18" t="e">
        <f>cvarM4</f>
        <v>#VALUE!</v>
      </c>
      <c r="EH18" t="e">
        <f>mvarM4</f>
        <v>#VALUE!</v>
      </c>
      <c r="EI18" s="15" t="e">
        <f t="shared" si="57"/>
        <v>#VALUE!</v>
      </c>
      <c r="EJ18" s="15" t="e">
        <f t="shared" si="58"/>
        <v>#VALUE!</v>
      </c>
      <c r="EK18" s="53" t="e">
        <f t="shared" si="59"/>
        <v>#VALUE!</v>
      </c>
      <c r="EL18">
        <v>-1.1917678708470001E-2</v>
      </c>
      <c r="EM18" t="e">
        <f>bvarM4</f>
        <v>#VALUE!</v>
      </c>
      <c r="EN18" t="e">
        <f>cvarM4</f>
        <v>#VALUE!</v>
      </c>
      <c r="EO18" t="e">
        <f>mvarM4</f>
        <v>#VALUE!</v>
      </c>
      <c r="EP18" s="15" t="e">
        <f t="shared" si="60"/>
        <v>#VALUE!</v>
      </c>
      <c r="EQ18" s="15" t="e">
        <f t="shared" si="61"/>
        <v>#VALUE!</v>
      </c>
      <c r="ER18" s="53" t="e">
        <f t="shared" si="62"/>
        <v>#VALUE!</v>
      </c>
      <c r="ES18">
        <v>-1.2525401559677E-3</v>
      </c>
      <c r="ET18" t="e">
        <f>bvarM4</f>
        <v>#VALUE!</v>
      </c>
      <c r="EU18" t="e">
        <f>cvarM4</f>
        <v>#VALUE!</v>
      </c>
      <c r="EV18" t="e">
        <f>mvarM4</f>
        <v>#VALUE!</v>
      </c>
      <c r="EW18" s="15" t="e">
        <f t="shared" si="63"/>
        <v>#VALUE!</v>
      </c>
      <c r="EX18" s="15" t="e">
        <f t="shared" si="64"/>
        <v>#VALUE!</v>
      </c>
      <c r="EY18" s="53" t="e">
        <f t="shared" si="65"/>
        <v>#VALUE!</v>
      </c>
      <c r="EZ18">
        <v>1.2486105590080001E-3</v>
      </c>
      <c r="FA18" t="e">
        <f>bvarM4</f>
        <v>#VALUE!</v>
      </c>
      <c r="FB18" t="e">
        <f>cvarM4</f>
        <v>#VALUE!</v>
      </c>
      <c r="FC18" t="e">
        <f>mvarM4</f>
        <v>#VALUE!</v>
      </c>
      <c r="FD18" s="15" t="e">
        <f t="shared" si="66"/>
        <v>#VALUE!</v>
      </c>
      <c r="FE18" s="15" t="e">
        <f t="shared" si="67"/>
        <v>#VALUE!</v>
      </c>
      <c r="FF18" s="53" t="e">
        <f t="shared" si="68"/>
        <v>#VALUE!</v>
      </c>
      <c r="FG18">
        <v>-2.0099127135065E-3</v>
      </c>
      <c r="FH18" t="e">
        <f>bvarM4</f>
        <v>#VALUE!</v>
      </c>
      <c r="FI18" t="e">
        <f>cvarM4</f>
        <v>#VALUE!</v>
      </c>
      <c r="FJ18" t="e">
        <f>mvarM4</f>
        <v>#VALUE!</v>
      </c>
      <c r="FK18" s="15" t="e">
        <f t="shared" si="69"/>
        <v>#VALUE!</v>
      </c>
      <c r="FL18" s="15" t="e">
        <f t="shared" si="70"/>
        <v>#VALUE!</v>
      </c>
      <c r="FM18" s="53" t="e">
        <f t="shared" si="71"/>
        <v>#VALUE!</v>
      </c>
      <c r="FN18">
        <v>-3.2566704089009998E-4</v>
      </c>
      <c r="FO18" t="e">
        <f>bvarM4</f>
        <v>#VALUE!</v>
      </c>
      <c r="FP18" t="e">
        <f>cvarM4</f>
        <v>#VALUE!</v>
      </c>
      <c r="FQ18" t="e">
        <f>mvarM4</f>
        <v>#VALUE!</v>
      </c>
      <c r="FR18" s="15" t="e">
        <f t="shared" si="72"/>
        <v>#VALUE!</v>
      </c>
      <c r="FS18" s="15" t="e">
        <f t="shared" si="73"/>
        <v>#VALUE!</v>
      </c>
      <c r="FT18" s="53" t="e">
        <f t="shared" si="74"/>
        <v>#VALUE!</v>
      </c>
      <c r="FU18">
        <v>3.3652486969794001E-4</v>
      </c>
      <c r="FV18" t="e">
        <f>bvarM4</f>
        <v>#VALUE!</v>
      </c>
      <c r="FW18" t="e">
        <f>cvarM4</f>
        <v>#VALUE!</v>
      </c>
      <c r="FX18" t="e">
        <f>mvarM4</f>
        <v>#VALUE!</v>
      </c>
      <c r="FY18" s="15" t="e">
        <f t="shared" si="75"/>
        <v>#VALUE!</v>
      </c>
      <c r="FZ18" s="15" t="e">
        <f t="shared" si="76"/>
        <v>#VALUE!</v>
      </c>
      <c r="GA18" s="53" t="e">
        <f t="shared" si="77"/>
        <v>#VALUE!</v>
      </c>
      <c r="GB18">
        <v>-1.5788102790049999E-2</v>
      </c>
      <c r="GC18" t="e">
        <f>bvarM4</f>
        <v>#VALUE!</v>
      </c>
      <c r="GD18" t="e">
        <f>cvarM4</f>
        <v>#VALUE!</v>
      </c>
      <c r="GE18" t="e">
        <f>mvarM4</f>
        <v>#VALUE!</v>
      </c>
      <c r="GF18" s="15" t="e">
        <f t="shared" si="78"/>
        <v>#VALUE!</v>
      </c>
      <c r="GG18" s="15" t="e">
        <f t="shared" si="79"/>
        <v>#VALUE!</v>
      </c>
      <c r="GH18" s="53" t="e">
        <f t="shared" si="80"/>
        <v>#VALUE!</v>
      </c>
      <c r="GI18">
        <v>-1.3199846890255E-3</v>
      </c>
      <c r="GJ18" t="e">
        <f>bvarM4</f>
        <v>#VALUE!</v>
      </c>
      <c r="GK18" t="e">
        <f>cvarM4</f>
        <v>#VALUE!</v>
      </c>
      <c r="GL18" t="e">
        <f>mvarM4</f>
        <v>#VALUE!</v>
      </c>
      <c r="GM18" s="15" t="e">
        <f t="shared" si="81"/>
        <v>#VALUE!</v>
      </c>
      <c r="GN18" s="15" t="e">
        <f t="shared" si="82"/>
        <v>#VALUE!</v>
      </c>
      <c r="GO18" s="53" t="e">
        <f t="shared" si="83"/>
        <v>#VALUE!</v>
      </c>
      <c r="GP18">
        <v>1.4639786507902001E-3</v>
      </c>
      <c r="GQ18" t="e">
        <f>bvarM4</f>
        <v>#VALUE!</v>
      </c>
      <c r="GR18" t="e">
        <f>cvarM4</f>
        <v>#VALUE!</v>
      </c>
      <c r="GS18" t="e">
        <f>mvarM4</f>
        <v>#VALUE!</v>
      </c>
      <c r="GT18" s="15" t="e">
        <f t="shared" si="84"/>
        <v>#VALUE!</v>
      </c>
      <c r="GU18" s="15" t="e">
        <f t="shared" si="85"/>
        <v>#VALUE!</v>
      </c>
      <c r="GV18" s="53" t="e">
        <f t="shared" si="86"/>
        <v>#VALUE!</v>
      </c>
      <c r="GW18">
        <v>-3.6339442345132002E-3</v>
      </c>
      <c r="GX18" t="e">
        <f>bvarM4</f>
        <v>#VALUE!</v>
      </c>
      <c r="GY18" t="e">
        <f>cvarM4</f>
        <v>#VALUE!</v>
      </c>
      <c r="GZ18" t="e">
        <f>mvarM4</f>
        <v>#VALUE!</v>
      </c>
      <c r="HA18" s="15" t="e">
        <f t="shared" si="87"/>
        <v>#VALUE!</v>
      </c>
      <c r="HB18" s="15" t="e">
        <f t="shared" si="88"/>
        <v>#VALUE!</v>
      </c>
      <c r="HC18" s="53" t="e">
        <f t="shared" si="89"/>
        <v>#VALUE!</v>
      </c>
      <c r="HD18">
        <v>-2.6252577779140001E-5</v>
      </c>
      <c r="HE18" t="e">
        <f>bvarM4</f>
        <v>#VALUE!</v>
      </c>
      <c r="HF18" t="e">
        <f>cvarM4</f>
        <v>#VALUE!</v>
      </c>
      <c r="HG18" t="e">
        <f>mvarM4</f>
        <v>#VALUE!</v>
      </c>
      <c r="HH18" s="15" t="e">
        <f t="shared" si="90"/>
        <v>#VALUE!</v>
      </c>
      <c r="HI18" s="15" t="e">
        <f t="shared" si="91"/>
        <v>#VALUE!</v>
      </c>
      <c r="HJ18" s="53" t="e">
        <f t="shared" si="92"/>
        <v>#VALUE!</v>
      </c>
      <c r="HK18">
        <v>1.3806800306885999E-3</v>
      </c>
      <c r="HL18" t="e">
        <f>bvarM4</f>
        <v>#VALUE!</v>
      </c>
      <c r="HM18" t="e">
        <f>cvarM4</f>
        <v>#VALUE!</v>
      </c>
      <c r="HN18" t="e">
        <f>mvarM4</f>
        <v>#VALUE!</v>
      </c>
      <c r="HO18" s="15" t="e">
        <f t="shared" si="93"/>
        <v>#VALUE!</v>
      </c>
      <c r="HP18" s="15" t="e">
        <f t="shared" si="94"/>
        <v>#VALUE!</v>
      </c>
      <c r="HQ18" s="53" t="e">
        <f t="shared" si="95"/>
        <v>#VALUE!</v>
      </c>
      <c r="HR18">
        <v>-1.5412713738557E-2</v>
      </c>
      <c r="HS18" t="e">
        <f>bvarM4</f>
        <v>#VALUE!</v>
      </c>
      <c r="HT18" t="e">
        <f>cvarM4</f>
        <v>#VALUE!</v>
      </c>
      <c r="HU18" t="e">
        <f>mvarM4</f>
        <v>#VALUE!</v>
      </c>
      <c r="HV18" s="15" t="e">
        <f t="shared" si="96"/>
        <v>#VALUE!</v>
      </c>
      <c r="HW18" s="15" t="e">
        <f t="shared" si="97"/>
        <v>#VALUE!</v>
      </c>
      <c r="HX18" s="53" t="e">
        <f t="shared" si="98"/>
        <v>#VALUE!</v>
      </c>
      <c r="HY18">
        <v>-1.4594153974940001E-3</v>
      </c>
      <c r="HZ18" t="e">
        <f>bvarM4</f>
        <v>#VALUE!</v>
      </c>
      <c r="IA18" t="e">
        <f>cvarM4</f>
        <v>#VALUE!</v>
      </c>
      <c r="IB18" t="e">
        <f>mvarM4</f>
        <v>#VALUE!</v>
      </c>
      <c r="IC18" s="15" t="e">
        <f t="shared" si="99"/>
        <v>#VALUE!</v>
      </c>
      <c r="ID18" s="15" t="e">
        <f t="shared" si="100"/>
        <v>#VALUE!</v>
      </c>
      <c r="IE18" s="53" t="e">
        <f t="shared" si="101"/>
        <v>#VALUE!</v>
      </c>
      <c r="IF18">
        <v>-7.5967994478338997E-3</v>
      </c>
      <c r="IG18" t="e">
        <f>bvarM4</f>
        <v>#VALUE!</v>
      </c>
      <c r="IH18" t="e">
        <f>cvarM4</f>
        <v>#VALUE!</v>
      </c>
      <c r="II18" t="e">
        <f>mvarM4</f>
        <v>#VALUE!</v>
      </c>
      <c r="IJ18" s="15" t="e">
        <f t="shared" si="102"/>
        <v>#VALUE!</v>
      </c>
      <c r="IK18" s="15" t="e">
        <f t="shared" si="103"/>
        <v>#VALUE!</v>
      </c>
      <c r="IL18" s="53" t="e">
        <f t="shared" si="104"/>
        <v>#VALUE!</v>
      </c>
      <c r="IM18">
        <v>-3.2814269062907001E-3</v>
      </c>
      <c r="IN18" t="e">
        <f>bvarM4</f>
        <v>#VALUE!</v>
      </c>
      <c r="IO18" t="e">
        <f>cvarM4</f>
        <v>#VALUE!</v>
      </c>
      <c r="IP18" t="e">
        <f>mvarM4</f>
        <v>#VALUE!</v>
      </c>
      <c r="IQ18" s="15" t="e">
        <f t="shared" si="105"/>
        <v>#VALUE!</v>
      </c>
      <c r="IR18" s="15" t="e">
        <f t="shared" si="106"/>
        <v>#VALUE!</v>
      </c>
      <c r="IS18" s="53" t="e">
        <f t="shared" si="107"/>
        <v>#VALUE!</v>
      </c>
      <c r="IT18">
        <v>-2.3974383387802999E-5</v>
      </c>
      <c r="IU18" t="e">
        <f>bvarM4</f>
        <v>#VALUE!</v>
      </c>
      <c r="IV18" t="e">
        <f>cvarM4</f>
        <v>#VALUE!</v>
      </c>
      <c r="IW18" t="e">
        <f>mvarM4</f>
        <v>#VALUE!</v>
      </c>
      <c r="IX18" s="15" t="e">
        <f t="shared" si="108"/>
        <v>#VALUE!</v>
      </c>
      <c r="IY18" s="15" t="e">
        <f t="shared" si="109"/>
        <v>#VALUE!</v>
      </c>
      <c r="IZ18" s="53" t="e">
        <f t="shared" si="110"/>
        <v>#VALUE!</v>
      </c>
      <c r="JA18">
        <v>-2.3120101101222E-2</v>
      </c>
      <c r="JB18" t="e">
        <f>bvarM4</f>
        <v>#VALUE!</v>
      </c>
      <c r="JC18" t="e">
        <f>cvarM4</f>
        <v>#VALUE!</v>
      </c>
      <c r="JD18" t="e">
        <f>mvarM4</f>
        <v>#VALUE!</v>
      </c>
      <c r="JE18" s="24" t="e">
        <f t="shared" si="111"/>
        <v>#VALUE!</v>
      </c>
      <c r="JF18" s="24" t="e">
        <f t="shared" si="112"/>
        <v>#VALUE!</v>
      </c>
      <c r="JG18" s="24" t="e">
        <f t="shared" si="113"/>
        <v>#VALUE!</v>
      </c>
      <c r="JH18">
        <v>-2.0428075931155001E-3</v>
      </c>
      <c r="JI18" t="e">
        <f>bvarM5</f>
        <v>#VALUE!</v>
      </c>
      <c r="JJ18" t="e">
        <f>cvarM5</f>
        <v>#VALUE!</v>
      </c>
      <c r="JK18" t="e">
        <f>mvarM5</f>
        <v>#VALUE!</v>
      </c>
      <c r="JL18" s="24" t="e">
        <f t="shared" si="114"/>
        <v>#VALUE!</v>
      </c>
      <c r="JM18" s="24" t="e">
        <f t="shared" si="115"/>
        <v>#VALUE!</v>
      </c>
      <c r="JN18" s="24" t="e">
        <f t="shared" si="116"/>
        <v>#VALUE!</v>
      </c>
      <c r="JO18">
        <v>-6.1684608037344E-4</v>
      </c>
      <c r="JP18" t="e">
        <f>bvarM4</f>
        <v>#VALUE!</v>
      </c>
      <c r="JQ18" t="e">
        <f>cvarM4</f>
        <v>#VALUE!</v>
      </c>
      <c r="JR18" t="e">
        <f>mvarM4</f>
        <v>#VALUE!</v>
      </c>
      <c r="JS18" s="24" t="e">
        <f t="shared" si="117"/>
        <v>#VALUE!</v>
      </c>
      <c r="JT18" s="24" t="e">
        <f t="shared" si="118"/>
        <v>#VALUE!</v>
      </c>
      <c r="JU18" s="24" t="e">
        <f t="shared" si="119"/>
        <v>#VALUE!</v>
      </c>
      <c r="JV18">
        <v>5.5622839875306002E-3</v>
      </c>
      <c r="JW18" t="e">
        <f>bvarM4</f>
        <v>#VALUE!</v>
      </c>
      <c r="JX18" t="e">
        <f>cvarM4</f>
        <v>#VALUE!</v>
      </c>
      <c r="JY18" t="e">
        <f>mvarM4</f>
        <v>#VALUE!</v>
      </c>
      <c r="JZ18" s="24" t="e">
        <f t="shared" si="120"/>
        <v>#VALUE!</v>
      </c>
      <c r="KA18" s="24" t="e">
        <f t="shared" si="121"/>
        <v>#VALUE!</v>
      </c>
      <c r="KB18" s="24" t="e">
        <f t="shared" si="122"/>
        <v>#VALUE!</v>
      </c>
      <c r="KC18">
        <v>-1.3466216673220001E-3</v>
      </c>
      <c r="KD18" t="e">
        <f>bvarM5</f>
        <v>#VALUE!</v>
      </c>
      <c r="KE18" t="e">
        <f>cvarM5</f>
        <v>#VALUE!</v>
      </c>
      <c r="KF18" t="e">
        <f>mvarM5</f>
        <v>#VALUE!</v>
      </c>
      <c r="KG18" s="24" t="e">
        <f t="shared" si="123"/>
        <v>#VALUE!</v>
      </c>
      <c r="KH18" s="24" t="e">
        <f t="shared" si="124"/>
        <v>#VALUE!</v>
      </c>
      <c r="KI18" s="24" t="e">
        <f t="shared" si="125"/>
        <v>#VALUE!</v>
      </c>
      <c r="KJ18">
        <v>1.7206024685713001E-4</v>
      </c>
      <c r="KK18" t="e">
        <f>bvarM4</f>
        <v>#VALUE!</v>
      </c>
      <c r="KL18" t="e">
        <f>cvarM4</f>
        <v>#VALUE!</v>
      </c>
      <c r="KM18" t="e">
        <f>mvarM4</f>
        <v>#VALUE!</v>
      </c>
      <c r="KN18" s="24" t="e">
        <f t="shared" si="126"/>
        <v>#VALUE!</v>
      </c>
      <c r="KO18" s="24" t="e">
        <f t="shared" si="127"/>
        <v>#VALUE!</v>
      </c>
      <c r="KP18" s="24" t="e">
        <f t="shared" si="128"/>
        <v>#VALUE!</v>
      </c>
      <c r="KQ18">
        <v>1.7443957366139999E-4</v>
      </c>
      <c r="KR18" t="e">
        <f>bvarM4</f>
        <v>#VALUE!</v>
      </c>
      <c r="KS18" t="e">
        <f>cvarM4</f>
        <v>#VALUE!</v>
      </c>
      <c r="KT18" t="e">
        <f>mvarM4</f>
        <v>#VALUE!</v>
      </c>
      <c r="KU18" s="24" t="e">
        <f t="shared" si="129"/>
        <v>#VALUE!</v>
      </c>
      <c r="KV18" s="24" t="e">
        <f t="shared" si="130"/>
        <v>#VALUE!</v>
      </c>
      <c r="KW18" s="24" t="e">
        <f t="shared" si="131"/>
        <v>#VALUE!</v>
      </c>
      <c r="KX18">
        <v>-2.0273539946301998E-3</v>
      </c>
      <c r="KY18" t="e">
        <f>bvarM5</f>
        <v>#VALUE!</v>
      </c>
      <c r="KZ18" t="e">
        <f>cvarM5</f>
        <v>#VALUE!</v>
      </c>
      <c r="LA18" t="e">
        <f>mvarM5</f>
        <v>#VALUE!</v>
      </c>
      <c r="LB18" s="24" t="e">
        <f t="shared" si="132"/>
        <v>#VALUE!</v>
      </c>
      <c r="LC18" s="24" t="e">
        <f t="shared" si="133"/>
        <v>#VALUE!</v>
      </c>
      <c r="LD18" s="24" t="e">
        <f t="shared" si="134"/>
        <v>#VALUE!</v>
      </c>
      <c r="LE18">
        <v>-5.2271901895152996E-4</v>
      </c>
      <c r="LF18" t="e">
        <f>bvarM4</f>
        <v>#VALUE!</v>
      </c>
      <c r="LG18" t="e">
        <f>cvarM4</f>
        <v>#VALUE!</v>
      </c>
      <c r="LH18" t="e">
        <f>mvarM4</f>
        <v>#VALUE!</v>
      </c>
      <c r="LI18" s="24" t="e">
        <f t="shared" si="135"/>
        <v>#VALUE!</v>
      </c>
      <c r="LJ18" s="24" t="e">
        <f t="shared" si="136"/>
        <v>#VALUE!</v>
      </c>
      <c r="LK18" s="24" t="e">
        <f t="shared" si="137"/>
        <v>#VALUE!</v>
      </c>
      <c r="LL18">
        <v>-2.3625437186543E-4</v>
      </c>
      <c r="LM18" t="e">
        <f>bvarM4</f>
        <v>#VALUE!</v>
      </c>
      <c r="LN18" t="e">
        <f>cvarM4</f>
        <v>#VALUE!</v>
      </c>
      <c r="LO18" t="e">
        <f>mvarM4</f>
        <v>#VALUE!</v>
      </c>
      <c r="LP18" s="24" t="e">
        <f t="shared" si="138"/>
        <v>#VALUE!</v>
      </c>
      <c r="LQ18" s="24" t="e">
        <f t="shared" si="139"/>
        <v>#VALUE!</v>
      </c>
      <c r="LR18" s="24" t="e">
        <f t="shared" si="140"/>
        <v>#VALUE!</v>
      </c>
      <c r="LS18">
        <v>-1.3120725471187E-3</v>
      </c>
      <c r="LT18" t="e">
        <f>bvarM5</f>
        <v>#VALUE!</v>
      </c>
      <c r="LU18" t="e">
        <f>cvarM5</f>
        <v>#VALUE!</v>
      </c>
      <c r="LV18" t="e">
        <f>mvarM5</f>
        <v>#VALUE!</v>
      </c>
      <c r="LW18" s="24" t="e">
        <f t="shared" si="141"/>
        <v>#VALUE!</v>
      </c>
      <c r="LX18" s="24" t="e">
        <f t="shared" si="142"/>
        <v>#VALUE!</v>
      </c>
      <c r="LY18" s="24" t="e">
        <f t="shared" si="143"/>
        <v>#VALUE!</v>
      </c>
      <c r="LZ18">
        <v>2.2040374921482E-4</v>
      </c>
      <c r="MA18" t="e">
        <f>bvarM4</f>
        <v>#VALUE!</v>
      </c>
      <c r="MB18" t="e">
        <f>cvarM4</f>
        <v>#VALUE!</v>
      </c>
      <c r="MC18" t="e">
        <f>mvarM4</f>
        <v>#VALUE!</v>
      </c>
      <c r="MD18" s="24" t="e">
        <f t="shared" si="144"/>
        <v>#VALUE!</v>
      </c>
      <c r="ME18" s="24" t="e">
        <f t="shared" si="145"/>
        <v>#VALUE!</v>
      </c>
      <c r="MF18" s="24" t="e">
        <f t="shared" si="146"/>
        <v>#VALUE!</v>
      </c>
      <c r="MG18">
        <v>-3.2215172419653999E-2</v>
      </c>
      <c r="MH18" t="e">
        <f>bvarM4</f>
        <v>#VALUE!</v>
      </c>
      <c r="MI18" t="e">
        <f>cvarM4</f>
        <v>#VALUE!</v>
      </c>
      <c r="MJ18" t="e">
        <f>mvarM4</f>
        <v>#VALUE!</v>
      </c>
      <c r="MK18" s="24" t="e">
        <f t="shared" si="147"/>
        <v>#VALUE!</v>
      </c>
      <c r="ML18" s="24" t="e">
        <f t="shared" si="148"/>
        <v>#VALUE!</v>
      </c>
      <c r="MM18" s="24" t="e">
        <f t="shared" si="149"/>
        <v>#VALUE!</v>
      </c>
      <c r="MN18">
        <v>-1.6747028351384E-3</v>
      </c>
      <c r="MO18" t="e">
        <f>bvarM5</f>
        <v>#VALUE!</v>
      </c>
      <c r="MP18" t="e">
        <f>cvarM5</f>
        <v>#VALUE!</v>
      </c>
      <c r="MQ18" t="e">
        <f>mvarM5</f>
        <v>#VALUE!</v>
      </c>
      <c r="MR18" s="24" t="e">
        <f t="shared" si="150"/>
        <v>#VALUE!</v>
      </c>
      <c r="MS18" s="24" t="e">
        <f t="shared" si="151"/>
        <v>#VALUE!</v>
      </c>
      <c r="MT18" s="24" t="e">
        <f t="shared" si="152"/>
        <v>#VALUE!</v>
      </c>
      <c r="MU18">
        <v>-4.9543526225630003E-4</v>
      </c>
      <c r="MV18" t="e">
        <f>bvarM4</f>
        <v>#VALUE!</v>
      </c>
      <c r="MW18" t="e">
        <f>cvarM4</f>
        <v>#VALUE!</v>
      </c>
      <c r="MX18" t="e">
        <f>mvarM4</f>
        <v>#VALUE!</v>
      </c>
      <c r="MY18" s="24" t="e">
        <f t="shared" si="153"/>
        <v>#VALUE!</v>
      </c>
      <c r="MZ18" s="24" t="e">
        <f t="shared" si="154"/>
        <v>#VALUE!</v>
      </c>
      <c r="NA18" s="24" t="e">
        <f t="shared" si="155"/>
        <v>#VALUE!</v>
      </c>
      <c r="NB18">
        <v>-2.4027711289524001E-4</v>
      </c>
      <c r="NC18" t="e">
        <f>bvarM4</f>
        <v>#VALUE!</v>
      </c>
      <c r="ND18" t="e">
        <f>cvarM4</f>
        <v>#VALUE!</v>
      </c>
      <c r="NE18" t="e">
        <f>mvarM4</f>
        <v>#VALUE!</v>
      </c>
      <c r="NF18" s="24" t="e">
        <f t="shared" si="156"/>
        <v>#VALUE!</v>
      </c>
      <c r="NG18" s="24" t="e">
        <f t="shared" si="157"/>
        <v>#VALUE!</v>
      </c>
      <c r="NH18" s="24" t="e">
        <f t="shared" si="158"/>
        <v>#VALUE!</v>
      </c>
      <c r="NI18">
        <v>-1.1997553182616001E-3</v>
      </c>
      <c r="NJ18" t="e">
        <f>bvarM5</f>
        <v>#VALUE!</v>
      </c>
      <c r="NK18" t="e">
        <f>cvarM5</f>
        <v>#VALUE!</v>
      </c>
      <c r="NL18" t="e">
        <f>mvarM5</f>
        <v>#VALUE!</v>
      </c>
      <c r="NM18" s="24" t="e">
        <f t="shared" si="159"/>
        <v>#VALUE!</v>
      </c>
      <c r="NN18" s="24" t="e">
        <f t="shared" si="160"/>
        <v>#VALUE!</v>
      </c>
      <c r="NO18" s="24" t="e">
        <f t="shared" si="161"/>
        <v>#VALUE!</v>
      </c>
      <c r="NP18">
        <v>1.1537773834766001E-4</v>
      </c>
      <c r="NQ18" t="e">
        <f>bvarM4</f>
        <v>#VALUE!</v>
      </c>
      <c r="NR18" t="e">
        <f>cvarM4</f>
        <v>#VALUE!</v>
      </c>
      <c r="NS18" t="e">
        <f>mvarM4</f>
        <v>#VALUE!</v>
      </c>
      <c r="NT18" s="24" t="e">
        <f t="shared" si="162"/>
        <v>#VALUE!</v>
      </c>
      <c r="NU18" s="24" t="e">
        <f t="shared" si="163"/>
        <v>#VALUE!</v>
      </c>
      <c r="NV18" s="24" t="e">
        <f t="shared" si="164"/>
        <v>#VALUE!</v>
      </c>
      <c r="NW18">
        <v>2.3176140162031999E-4</v>
      </c>
      <c r="NX18" t="e">
        <f>bvarM4</f>
        <v>#VALUE!</v>
      </c>
      <c r="NY18" t="e">
        <f>cvarM4</f>
        <v>#VALUE!</v>
      </c>
      <c r="NZ18" t="e">
        <f>mvarM4</f>
        <v>#VALUE!</v>
      </c>
      <c r="OA18" s="24" t="e">
        <f t="shared" si="165"/>
        <v>#VALUE!</v>
      </c>
      <c r="OB18" s="24" t="e">
        <f t="shared" si="166"/>
        <v>#VALUE!</v>
      </c>
      <c r="OC18" s="24" t="e">
        <f t="shared" si="167"/>
        <v>#VALUE!</v>
      </c>
      <c r="OD18">
        <v>-8.9702385818755004E-4</v>
      </c>
      <c r="OE18" t="e">
        <f>bvarM5</f>
        <v>#VALUE!</v>
      </c>
      <c r="OF18" t="e">
        <f>cvarM5</f>
        <v>#VALUE!</v>
      </c>
      <c r="OG18" t="e">
        <f>mvarM5</f>
        <v>#VALUE!</v>
      </c>
      <c r="OH18" s="24" t="e">
        <f t="shared" si="168"/>
        <v>#VALUE!</v>
      </c>
      <c r="OI18" s="24" t="e">
        <f t="shared" si="169"/>
        <v>#VALUE!</v>
      </c>
      <c r="OJ18" s="24" t="e">
        <f t="shared" si="170"/>
        <v>#VALUE!</v>
      </c>
      <c r="OK18">
        <v>-7.1908338155174997E-4</v>
      </c>
      <c r="OL18" t="e">
        <f>bvarM4</f>
        <v>#VALUE!</v>
      </c>
      <c r="OM18" t="e">
        <f>cvarM4</f>
        <v>#VALUE!</v>
      </c>
      <c r="ON18" t="e">
        <f>mvarM4</f>
        <v>#VALUE!</v>
      </c>
      <c r="OO18" s="24" t="e">
        <f t="shared" si="171"/>
        <v>#VALUE!</v>
      </c>
      <c r="OP18" s="24" t="e">
        <f t="shared" si="172"/>
        <v>#VALUE!</v>
      </c>
      <c r="OQ18" s="24" t="e">
        <f t="shared" si="173"/>
        <v>#VALUE!</v>
      </c>
      <c r="OR18">
        <v>3.1610496014606E-5</v>
      </c>
      <c r="OS18" t="e">
        <f>bvarM4</f>
        <v>#VALUE!</v>
      </c>
      <c r="OT18" t="e">
        <f>cvarM4</f>
        <v>#VALUE!</v>
      </c>
      <c r="OU18" t="e">
        <f>mvarM4</f>
        <v>#VALUE!</v>
      </c>
      <c r="OV18" s="24" t="e">
        <f t="shared" si="174"/>
        <v>#VALUE!</v>
      </c>
      <c r="OW18" s="24" t="e">
        <f t="shared" si="175"/>
        <v>#VALUE!</v>
      </c>
      <c r="OX18" s="24" t="e">
        <f t="shared" si="176"/>
        <v>#VALUE!</v>
      </c>
      <c r="OY18">
        <v>-8.5307335766231999E-4</v>
      </c>
      <c r="OZ18" t="e">
        <f>bvarM5</f>
        <v>#VALUE!</v>
      </c>
      <c r="PA18" t="e">
        <f>cvarM5</f>
        <v>#VALUE!</v>
      </c>
      <c r="PB18" t="e">
        <f>mvarM5</f>
        <v>#VALUE!</v>
      </c>
      <c r="PC18" s="24" t="e">
        <f t="shared" si="177"/>
        <v>#VALUE!</v>
      </c>
      <c r="PD18" s="24" t="e">
        <f t="shared" si="178"/>
        <v>#VALUE!</v>
      </c>
      <c r="PE18" s="24" t="e">
        <f t="shared" si="179"/>
        <v>#VALUE!</v>
      </c>
      <c r="PF18">
        <v>2.7132543315633999E-5</v>
      </c>
      <c r="PG18" t="e">
        <f>bvarM4</f>
        <v>#VALUE!</v>
      </c>
      <c r="PH18" t="e">
        <f>cvarM4</f>
        <v>#VALUE!</v>
      </c>
      <c r="PI18" t="e">
        <f>mvarM4</f>
        <v>#VALUE!</v>
      </c>
      <c r="PJ18" s="24" t="e">
        <f t="shared" si="180"/>
        <v>#VALUE!</v>
      </c>
      <c r="PK18" s="24" t="e">
        <f t="shared" si="181"/>
        <v>#VALUE!</v>
      </c>
      <c r="PL18" s="24" t="e">
        <f t="shared" si="182"/>
        <v>#VALUE!</v>
      </c>
      <c r="PM18">
        <v>2.2077644086121001E-4</v>
      </c>
      <c r="PN18" t="e">
        <f>bvarM4</f>
        <v>#VALUE!</v>
      </c>
      <c r="PO18" t="e">
        <f>cvarM4</f>
        <v>#VALUE!</v>
      </c>
      <c r="PP18" t="e">
        <f>mvarM4</f>
        <v>#VALUE!</v>
      </c>
      <c r="PQ18" s="24" t="e">
        <f t="shared" si="183"/>
        <v>#VALUE!</v>
      </c>
      <c r="PR18" s="24" t="e">
        <f t="shared" si="184"/>
        <v>#VALUE!</v>
      </c>
      <c r="PS18" s="24" t="e">
        <f t="shared" si="185"/>
        <v>#VALUE!</v>
      </c>
      <c r="PT18">
        <v>-1.1188000516967E-3</v>
      </c>
      <c r="PU18" t="e">
        <f>bvarM5</f>
        <v>#VALUE!</v>
      </c>
      <c r="PV18" t="e">
        <f>cvarM5</f>
        <v>#VALUE!</v>
      </c>
      <c r="PW18" t="e">
        <f>mvarM5</f>
        <v>#VALUE!</v>
      </c>
      <c r="PX18" s="24" t="e">
        <f t="shared" si="186"/>
        <v>#VALUE!</v>
      </c>
      <c r="PY18" s="24" t="e">
        <f t="shared" si="187"/>
        <v>#VALUE!</v>
      </c>
      <c r="PZ18" s="24" t="e">
        <f t="shared" si="188"/>
        <v>#VALUE!</v>
      </c>
      <c r="QA18">
        <v>-7.4989430261752997E-4</v>
      </c>
      <c r="QB18" t="e">
        <f>bvarM4</f>
        <v>#VALUE!</v>
      </c>
      <c r="QC18" t="e">
        <f>cvarM4</f>
        <v>#VALUE!</v>
      </c>
      <c r="QD18" t="e">
        <f>mvarM4</f>
        <v>#VALUE!</v>
      </c>
      <c r="QE18" s="24" t="e">
        <f t="shared" si="189"/>
        <v>#VALUE!</v>
      </c>
      <c r="QF18" s="24" t="e">
        <f t="shared" si="190"/>
        <v>#VALUE!</v>
      </c>
      <c r="QG18" s="24" t="e">
        <f t="shared" si="191"/>
        <v>#VALUE!</v>
      </c>
      <c r="QH18">
        <v>-1.6084460485003001E-5</v>
      </c>
      <c r="QI18" t="e">
        <f>bvarM4</f>
        <v>#VALUE!</v>
      </c>
      <c r="QJ18" t="e">
        <f>cvarM4</f>
        <v>#VALUE!</v>
      </c>
      <c r="QK18" t="e">
        <f>mvarM4</f>
        <v>#VALUE!</v>
      </c>
      <c r="QL18" s="24" t="e">
        <f t="shared" si="192"/>
        <v>#VALUE!</v>
      </c>
      <c r="QM18" s="24" t="e">
        <f t="shared" si="193"/>
        <v>#VALUE!</v>
      </c>
      <c r="QN18" s="24" t="e">
        <f t="shared" si="194"/>
        <v>#VALUE!</v>
      </c>
      <c r="QO18">
        <v>-6.8089528418689997E-4</v>
      </c>
      <c r="QP18" t="e">
        <f>bvarM5</f>
        <v>#VALUE!</v>
      </c>
      <c r="QQ18" t="e">
        <f>cvarM5</f>
        <v>#VALUE!</v>
      </c>
      <c r="QR18" t="e">
        <f>mvarM5</f>
        <v>#VALUE!</v>
      </c>
      <c r="QS18" s="24" t="e">
        <f t="shared" si="195"/>
        <v>#VALUE!</v>
      </c>
      <c r="QT18" s="24" t="e">
        <f t="shared" si="196"/>
        <v>#VALUE!</v>
      </c>
      <c r="QU18" s="24" t="e">
        <f t="shared" si="197"/>
        <v>#VALUE!</v>
      </c>
      <c r="QV18">
        <v>2.373492738981E-5</v>
      </c>
      <c r="QW18" t="e">
        <f>bvarM4</f>
        <v>#VALUE!</v>
      </c>
      <c r="QX18" t="e">
        <f>cvarM4</f>
        <v>#VALUE!</v>
      </c>
      <c r="QY18" t="e">
        <f>mvarM4</f>
        <v>#VALUE!</v>
      </c>
      <c r="QZ18" s="24" t="e">
        <f t="shared" si="198"/>
        <v>#VALUE!</v>
      </c>
      <c r="RA18" s="24" t="e">
        <f t="shared" si="199"/>
        <v>#VALUE!</v>
      </c>
      <c r="RB18" s="24" t="e">
        <f t="shared" si="200"/>
        <v>#VALUE!</v>
      </c>
      <c r="RC18">
        <v>7.1812587241455999E-4</v>
      </c>
      <c r="RD18" t="e">
        <f>bvarM4</f>
        <v>#VALUE!</v>
      </c>
      <c r="RE18" t="e">
        <f>cvarM4</f>
        <v>#VALUE!</v>
      </c>
      <c r="RF18" t="e">
        <f>mvarM4</f>
        <v>#VALUE!</v>
      </c>
      <c r="RG18" s="24" t="e">
        <f t="shared" si="201"/>
        <v>#VALUE!</v>
      </c>
      <c r="RH18" s="24" t="e">
        <f t="shared" si="202"/>
        <v>#VALUE!</v>
      </c>
      <c r="RI18" s="24" t="e">
        <f t="shared" si="203"/>
        <v>#VALUE!</v>
      </c>
      <c r="RJ18">
        <v>-9.3418744157496003E-4</v>
      </c>
      <c r="RK18" t="e">
        <f>bvarM5</f>
        <v>#VALUE!</v>
      </c>
      <c r="RL18" t="e">
        <f>cvarM5</f>
        <v>#VALUE!</v>
      </c>
      <c r="RM18" t="e">
        <f>mvarM5</f>
        <v>#VALUE!</v>
      </c>
      <c r="RN18" s="24" t="e">
        <f t="shared" si="204"/>
        <v>#VALUE!</v>
      </c>
      <c r="RO18" s="24" t="e">
        <f t="shared" si="205"/>
        <v>#VALUE!</v>
      </c>
      <c r="RP18" s="24" t="e">
        <f t="shared" si="206"/>
        <v>#VALUE!</v>
      </c>
      <c r="RQ18">
        <v>-8.0241475299765999E-4</v>
      </c>
      <c r="RR18" t="e">
        <f>bvarM4</f>
        <v>#VALUE!</v>
      </c>
      <c r="RS18" t="e">
        <f>cvarM4</f>
        <v>#VALUE!</v>
      </c>
      <c r="RT18" t="e">
        <f>mvarM4</f>
        <v>#VALUE!</v>
      </c>
      <c r="RU18" s="24" t="e">
        <f t="shared" si="207"/>
        <v>#VALUE!</v>
      </c>
      <c r="RV18" s="24" t="e">
        <f t="shared" si="208"/>
        <v>#VALUE!</v>
      </c>
      <c r="RW18" s="24" t="e">
        <f t="shared" si="209"/>
        <v>#VALUE!</v>
      </c>
      <c r="RX18">
        <v>3.3291140312837001E-4</v>
      </c>
      <c r="RY18" t="e">
        <f>bvarM4</f>
        <v>#VALUE!</v>
      </c>
      <c r="RZ18" t="e">
        <f>cvarM4</f>
        <v>#VALUE!</v>
      </c>
      <c r="SA18" t="e">
        <f>mvarM4</f>
        <v>#VALUE!</v>
      </c>
      <c r="SB18" s="24" t="e">
        <f t="shared" si="210"/>
        <v>#VALUE!</v>
      </c>
      <c r="SC18" s="24" t="e">
        <f t="shared" si="211"/>
        <v>#VALUE!</v>
      </c>
      <c r="SD18" s="24" t="e">
        <f t="shared" si="212"/>
        <v>#VALUE!</v>
      </c>
      <c r="SE18">
        <v>-4.4380280774353003E-4</v>
      </c>
      <c r="SF18" t="e">
        <f>bvarM5</f>
        <v>#VALUE!</v>
      </c>
      <c r="SG18" t="e">
        <f>cvarM5</f>
        <v>#VALUE!</v>
      </c>
      <c r="SH18" t="e">
        <f>mvarM5</f>
        <v>#VALUE!</v>
      </c>
      <c r="SI18" s="24" t="e">
        <f t="shared" si="213"/>
        <v>#VALUE!</v>
      </c>
      <c r="SJ18" s="24" t="e">
        <f t="shared" si="214"/>
        <v>#VALUE!</v>
      </c>
      <c r="SK18" s="24" t="e">
        <f t="shared" si="215"/>
        <v>#VALUE!</v>
      </c>
      <c r="SL18">
        <v>4.5212125480663E-6</v>
      </c>
      <c r="SM18" t="e">
        <f>bvarM4</f>
        <v>#VALUE!</v>
      </c>
      <c r="SN18" t="e">
        <f>cvarM4</f>
        <v>#VALUE!</v>
      </c>
      <c r="SO18" t="e">
        <f>mvarM4</f>
        <v>#VALUE!</v>
      </c>
      <c r="SP18" s="24" t="e">
        <f t="shared" si="216"/>
        <v>#VALUE!</v>
      </c>
      <c r="SQ18" s="24" t="e">
        <f t="shared" si="217"/>
        <v>#VALUE!</v>
      </c>
      <c r="SR18" s="24" t="e">
        <f t="shared" si="218"/>
        <v>#VALUE!</v>
      </c>
      <c r="SS18">
        <v>-4.3424302702099E-3</v>
      </c>
      <c r="ST18" t="e">
        <f>bvarM4</f>
        <v>#VALUE!</v>
      </c>
      <c r="SU18" t="e">
        <f>cvarM4</f>
        <v>#VALUE!</v>
      </c>
      <c r="SV18" t="e">
        <f>mvarM4</f>
        <v>#VALUE!</v>
      </c>
      <c r="SW18" s="24" t="e">
        <f t="shared" si="219"/>
        <v>#VALUE!</v>
      </c>
      <c r="SX18" s="24" t="e">
        <f t="shared" si="220"/>
        <v>#VALUE!</v>
      </c>
      <c r="SY18" s="24" t="e">
        <f t="shared" si="221"/>
        <v>#VALUE!</v>
      </c>
      <c r="SZ18">
        <v>-1.1449877519095999E-2</v>
      </c>
      <c r="TA18" t="e">
        <f>bvarM4</f>
        <v>#VALUE!</v>
      </c>
      <c r="TB18" t="e">
        <f>cvarM4</f>
        <v>#VALUE!</v>
      </c>
      <c r="TC18" t="e">
        <f>mvarM4</f>
        <v>#VALUE!</v>
      </c>
      <c r="TD18" s="24" t="e">
        <f t="shared" si="222"/>
        <v>#VALUE!</v>
      </c>
      <c r="TE18" s="24" t="e">
        <f t="shared" si="223"/>
        <v>#VALUE!</v>
      </c>
      <c r="TF18" s="24" t="e">
        <f t="shared" si="224"/>
        <v>#VALUE!</v>
      </c>
      <c r="TG18">
        <v>-7.0390860721107001E-8</v>
      </c>
      <c r="TH18" t="e">
        <f>bvarM6</f>
        <v>#VALUE!</v>
      </c>
      <c r="TI18" t="e">
        <f>cvarM6</f>
        <v>#VALUE!</v>
      </c>
      <c r="TJ18" t="e">
        <f>mvarM6</f>
        <v>#VALUE!</v>
      </c>
      <c r="TK18" s="24" t="e">
        <f t="shared" si="225"/>
        <v>#VALUE!</v>
      </c>
      <c r="TL18" s="24" t="e">
        <f t="shared" si="226"/>
        <v>#VALUE!</v>
      </c>
      <c r="TM18" s="24" t="e">
        <f t="shared" si="227"/>
        <v>#VALUE!</v>
      </c>
      <c r="TN18">
        <v>-1.7549079509728001E-3</v>
      </c>
      <c r="TO18" t="e">
        <f>bvarM4</f>
        <v>#VALUE!</v>
      </c>
      <c r="TP18" t="e">
        <f>cvarM4</f>
        <v>#VALUE!</v>
      </c>
      <c r="TQ18" t="e">
        <f>mvarM4</f>
        <v>#VALUE!</v>
      </c>
      <c r="TR18" s="24" t="e">
        <f t="shared" si="228"/>
        <v>#VALUE!</v>
      </c>
      <c r="TS18" s="24" t="e">
        <f t="shared" si="229"/>
        <v>#VALUE!</v>
      </c>
      <c r="TT18" s="24" t="e">
        <f t="shared" si="230"/>
        <v>#VALUE!</v>
      </c>
      <c r="TU18">
        <v>-4.4899504020481E-3</v>
      </c>
      <c r="TV18" t="e">
        <f>bvarM4</f>
        <v>#VALUE!</v>
      </c>
      <c r="TW18" t="e">
        <f>cvarM4</f>
        <v>#VALUE!</v>
      </c>
      <c r="TX18" t="e">
        <f>mvarM4</f>
        <v>#VALUE!</v>
      </c>
      <c r="TY18" s="24" t="e">
        <f t="shared" si="231"/>
        <v>#VALUE!</v>
      </c>
      <c r="TZ18" s="24" t="e">
        <f t="shared" si="232"/>
        <v>#VALUE!</v>
      </c>
      <c r="UA18" s="24" t="e">
        <f t="shared" si="233"/>
        <v>#VALUE!</v>
      </c>
      <c r="UB18">
        <v>-1.0370632058251E-7</v>
      </c>
      <c r="UC18" t="e">
        <f>bvarM4</f>
        <v>#VALUE!</v>
      </c>
      <c r="UD18" t="e">
        <f>cvarM4</f>
        <v>#VALUE!</v>
      </c>
      <c r="UE18" t="e">
        <f>mvarM4</f>
        <v>#VALUE!</v>
      </c>
      <c r="UF18" s="24" t="e">
        <f t="shared" si="234"/>
        <v>#VALUE!</v>
      </c>
      <c r="UG18" s="24" t="e">
        <f t="shared" si="235"/>
        <v>#VALUE!</v>
      </c>
      <c r="UH18" s="24" t="e">
        <f t="shared" si="236"/>
        <v>#VALUE!</v>
      </c>
      <c r="UI18">
        <v>-5.377029085926E-3</v>
      </c>
      <c r="UJ18" t="e">
        <f>bvarM4</f>
        <v>#VALUE!</v>
      </c>
      <c r="UK18" t="e">
        <f>cvarM4</f>
        <v>#VALUE!</v>
      </c>
      <c r="UL18" t="e">
        <f>mvarM4</f>
        <v>#VALUE!</v>
      </c>
      <c r="UM18" s="24" t="e">
        <f t="shared" si="237"/>
        <v>#VALUE!</v>
      </c>
      <c r="UN18" s="24" t="e">
        <f t="shared" si="238"/>
        <v>#VALUE!</v>
      </c>
      <c r="UO18" s="24" t="e">
        <f t="shared" si="239"/>
        <v>#VALUE!</v>
      </c>
      <c r="UP18">
        <v>-1.2302171564399E-2</v>
      </c>
      <c r="UQ18" t="e">
        <f>bvarM4</f>
        <v>#VALUE!</v>
      </c>
      <c r="UR18" t="e">
        <f>cvarM4</f>
        <v>#VALUE!</v>
      </c>
      <c r="US18" t="e">
        <f>mvarM4</f>
        <v>#VALUE!</v>
      </c>
      <c r="UT18" s="24" t="e">
        <f t="shared" si="240"/>
        <v>#VALUE!</v>
      </c>
      <c r="UU18" s="24" t="e">
        <f t="shared" si="241"/>
        <v>#VALUE!</v>
      </c>
      <c r="UV18" s="24" t="e">
        <f t="shared" si="242"/>
        <v>#VALUE!</v>
      </c>
      <c r="UW18">
        <v>1.3143528279007001E-7</v>
      </c>
      <c r="UX18" t="e">
        <f>bvarM5</f>
        <v>#VALUE!</v>
      </c>
      <c r="UY18" t="e">
        <f>cvarM5</f>
        <v>#VALUE!</v>
      </c>
      <c r="UZ18" t="e">
        <f>mvarM5</f>
        <v>#VALUE!</v>
      </c>
      <c r="VA18" s="24" t="e">
        <f t="shared" si="243"/>
        <v>#VALUE!</v>
      </c>
      <c r="VB18" s="24" t="e">
        <f t="shared" si="244"/>
        <v>#VALUE!</v>
      </c>
      <c r="VC18" s="24" t="e">
        <f t="shared" si="245"/>
        <v>#VALUE!</v>
      </c>
      <c r="VD18">
        <v>-1.743947324962E-3</v>
      </c>
      <c r="VE18" t="e">
        <f>bvarM4</f>
        <v>#VALUE!</v>
      </c>
      <c r="VF18" t="e">
        <f>cvarM4</f>
        <v>#VALUE!</v>
      </c>
      <c r="VG18" t="e">
        <f>mvarM4</f>
        <v>#VALUE!</v>
      </c>
      <c r="VH18" s="24" t="e">
        <f t="shared" si="246"/>
        <v>#VALUE!</v>
      </c>
      <c r="VI18" s="24" t="e">
        <f t="shared" si="247"/>
        <v>#VALUE!</v>
      </c>
      <c r="VJ18" s="24" t="e">
        <f t="shared" si="248"/>
        <v>#VALUE!</v>
      </c>
      <c r="VK18">
        <v>-3.9121714359444002E-3</v>
      </c>
      <c r="VL18" t="e">
        <f>bvarM4</f>
        <v>#VALUE!</v>
      </c>
      <c r="VM18" t="e">
        <f>cvarM4</f>
        <v>#VALUE!</v>
      </c>
      <c r="VN18" t="e">
        <f>mvarM4</f>
        <v>#VALUE!</v>
      </c>
      <c r="VO18" s="24" t="e">
        <f t="shared" si="249"/>
        <v>#VALUE!</v>
      </c>
      <c r="VP18" s="24" t="e">
        <f t="shared" si="250"/>
        <v>#VALUE!</v>
      </c>
      <c r="VQ18" s="24" t="e">
        <f t="shared" si="251"/>
        <v>#VALUE!</v>
      </c>
      <c r="VR18">
        <v>-9.7580388324505001E-8</v>
      </c>
      <c r="VS18" t="e">
        <f>bvarM4</f>
        <v>#VALUE!</v>
      </c>
      <c r="VT18" t="e">
        <f>cvarM4</f>
        <v>#VALUE!</v>
      </c>
      <c r="VU18" t="e">
        <f>mvarM4</f>
        <v>#VALUE!</v>
      </c>
      <c r="VV18" s="24" t="e">
        <f t="shared" si="252"/>
        <v>#VALUE!</v>
      </c>
      <c r="VW18" s="24" t="e">
        <f t="shared" si="253"/>
        <v>#VALUE!</v>
      </c>
      <c r="VX18" s="24" t="e">
        <f t="shared" si="254"/>
        <v>#VALUE!</v>
      </c>
      <c r="VY18">
        <v>-6.1941012199495001E-3</v>
      </c>
      <c r="VZ18" t="e">
        <f>bvarM4</f>
        <v>#VALUE!</v>
      </c>
      <c r="WA18" t="e">
        <f>cvarM4</f>
        <v>#VALUE!</v>
      </c>
      <c r="WB18" t="e">
        <f>mvarM4</f>
        <v>#VALUE!</v>
      </c>
      <c r="WC18" s="24" t="e">
        <f t="shared" si="255"/>
        <v>#VALUE!</v>
      </c>
      <c r="WD18" s="24" t="e">
        <f t="shared" si="256"/>
        <v>#VALUE!</v>
      </c>
      <c r="WE18" s="24" t="e">
        <f t="shared" si="257"/>
        <v>#VALUE!</v>
      </c>
      <c r="WF18">
        <v>-1.2037940397233E-2</v>
      </c>
      <c r="WG18" t="e">
        <f>bvarM4</f>
        <v>#VALUE!</v>
      </c>
      <c r="WH18" t="e">
        <f>cvarM4</f>
        <v>#VALUE!</v>
      </c>
      <c r="WI18" t="e">
        <f>mvarM4</f>
        <v>#VALUE!</v>
      </c>
      <c r="WJ18" s="24" t="e">
        <f t="shared" si="258"/>
        <v>#VALUE!</v>
      </c>
      <c r="WK18" s="24" t="e">
        <f t="shared" si="259"/>
        <v>#VALUE!</v>
      </c>
      <c r="WL18" s="24" t="e">
        <f t="shared" si="260"/>
        <v>#VALUE!</v>
      </c>
      <c r="WM18">
        <v>-6.8366718945963004E-7</v>
      </c>
      <c r="WN18" t="e">
        <f>bvarM4</f>
        <v>#VALUE!</v>
      </c>
      <c r="WO18" t="e">
        <f>cvarM4</f>
        <v>#VALUE!</v>
      </c>
      <c r="WP18" t="e">
        <f>mvarM4</f>
        <v>#VALUE!</v>
      </c>
      <c r="WQ18" s="24" t="e">
        <f t="shared" si="261"/>
        <v>#VALUE!</v>
      </c>
      <c r="WR18" s="24" t="e">
        <f t="shared" si="262"/>
        <v>#VALUE!</v>
      </c>
      <c r="WS18" s="24" t="e">
        <f t="shared" si="263"/>
        <v>#VALUE!</v>
      </c>
      <c r="WT18">
        <v>-1.256085147306E-3</v>
      </c>
      <c r="WU18" t="e">
        <f>bvarM4</f>
        <v>#VALUE!</v>
      </c>
      <c r="WV18" t="e">
        <f>cvarM4</f>
        <v>#VALUE!</v>
      </c>
      <c r="WW18" t="e">
        <f>mvarM4</f>
        <v>#VALUE!</v>
      </c>
      <c r="WX18" s="24" t="e">
        <f t="shared" si="264"/>
        <v>#VALUE!</v>
      </c>
      <c r="WY18" s="24" t="e">
        <f t="shared" si="265"/>
        <v>#VALUE!</v>
      </c>
      <c r="WZ18" s="24" t="e">
        <f t="shared" si="266"/>
        <v>#VALUE!</v>
      </c>
      <c r="XA18">
        <v>-3.6406124966040002E-3</v>
      </c>
      <c r="XB18" t="e">
        <f>bvarM4</f>
        <v>#VALUE!</v>
      </c>
      <c r="XC18" t="e">
        <f>cvarM4</f>
        <v>#VALUE!</v>
      </c>
      <c r="XD18" t="e">
        <f>mvarM4</f>
        <v>#VALUE!</v>
      </c>
      <c r="XE18" s="24" t="e">
        <f t="shared" si="267"/>
        <v>#VALUE!</v>
      </c>
      <c r="XF18" s="24" t="e">
        <f t="shared" si="268"/>
        <v>#VALUE!</v>
      </c>
      <c r="XG18" s="24" t="e">
        <f t="shared" si="269"/>
        <v>#VALUE!</v>
      </c>
      <c r="XH18">
        <v>-7.4541812633697005E-8</v>
      </c>
      <c r="XI18" t="e">
        <f>bvarM4</f>
        <v>#VALUE!</v>
      </c>
      <c r="XJ18" t="e">
        <f>cvarM4</f>
        <v>#VALUE!</v>
      </c>
      <c r="XK18" t="e">
        <f>mvarM4</f>
        <v>#VALUE!</v>
      </c>
      <c r="XL18" s="24" t="e">
        <f t="shared" si="270"/>
        <v>#VALUE!</v>
      </c>
      <c r="XM18" s="24" t="e">
        <f t="shared" si="271"/>
        <v>#VALUE!</v>
      </c>
      <c r="XN18" s="24" t="e">
        <f t="shared" si="272"/>
        <v>#VALUE!</v>
      </c>
      <c r="XO18">
        <v>-6.0675895150293004E-3</v>
      </c>
      <c r="XP18" t="e">
        <f>bvarM4</f>
        <v>#VALUE!</v>
      </c>
      <c r="XQ18" t="e">
        <f>cvarM4</f>
        <v>#VALUE!</v>
      </c>
      <c r="XR18" t="e">
        <f>mvarM4</f>
        <v>#VALUE!</v>
      </c>
      <c r="XS18" s="24" t="e">
        <f t="shared" si="273"/>
        <v>#VALUE!</v>
      </c>
      <c r="XT18" s="24" t="e">
        <f t="shared" si="274"/>
        <v>#VALUE!</v>
      </c>
      <c r="XU18" s="24" t="e">
        <f t="shared" si="275"/>
        <v>#VALUE!</v>
      </c>
      <c r="XV18">
        <v>-1.3176185342466E-2</v>
      </c>
      <c r="XW18" t="e">
        <f>bvarM4</f>
        <v>#VALUE!</v>
      </c>
      <c r="XX18" t="e">
        <f>cvarM4</f>
        <v>#VALUE!</v>
      </c>
      <c r="XY18" t="e">
        <f>mvarM4</f>
        <v>#VALUE!</v>
      </c>
      <c r="XZ18" s="24" t="e">
        <f t="shared" si="276"/>
        <v>#VALUE!</v>
      </c>
      <c r="YA18" s="24" t="e">
        <f t="shared" si="277"/>
        <v>#VALUE!</v>
      </c>
      <c r="YB18" s="24" t="e">
        <f t="shared" si="278"/>
        <v>#VALUE!</v>
      </c>
      <c r="YC18">
        <v>2.1693143813121001E-7</v>
      </c>
      <c r="YD18" t="e">
        <f>bvarM5</f>
        <v>#VALUE!</v>
      </c>
      <c r="YE18" t="e">
        <f>cvarM5</f>
        <v>#VALUE!</v>
      </c>
      <c r="YF18" t="e">
        <f>mvarM5</f>
        <v>#VALUE!</v>
      </c>
      <c r="YG18" s="24" t="e">
        <f t="shared" si="279"/>
        <v>#VALUE!</v>
      </c>
      <c r="YH18" s="24" t="e">
        <f t="shared" si="280"/>
        <v>#VALUE!</v>
      </c>
      <c r="YI18" s="24" t="e">
        <f t="shared" si="281"/>
        <v>#VALUE!</v>
      </c>
      <c r="YJ18">
        <v>-5.8431390125407998E-4</v>
      </c>
      <c r="YK18" t="e">
        <f>bvarM4</f>
        <v>#VALUE!</v>
      </c>
      <c r="YL18" t="e">
        <f>cvarM4</f>
        <v>#VALUE!</v>
      </c>
      <c r="YM18" t="e">
        <f>mvarM4</f>
        <v>#VALUE!</v>
      </c>
      <c r="YN18" s="24" t="e">
        <f t="shared" si="282"/>
        <v>#VALUE!</v>
      </c>
      <c r="YO18" s="24" t="e">
        <f t="shared" si="283"/>
        <v>#VALUE!</v>
      </c>
      <c r="YP18" s="24" t="e">
        <f t="shared" si="284"/>
        <v>#VALUE!</v>
      </c>
      <c r="YQ18">
        <v>-2.0910539169274999E-3</v>
      </c>
      <c r="YR18" t="e">
        <f>bvarM4</f>
        <v>#VALUE!</v>
      </c>
      <c r="YS18" t="e">
        <f>cvarM4</f>
        <v>#VALUE!</v>
      </c>
      <c r="YT18" t="e">
        <f>mvarM4</f>
        <v>#VALUE!</v>
      </c>
      <c r="YU18" s="24" t="e">
        <f t="shared" si="285"/>
        <v>#VALUE!</v>
      </c>
      <c r="YV18" s="24" t="e">
        <f t="shared" si="286"/>
        <v>#VALUE!</v>
      </c>
      <c r="YW18" s="24" t="e">
        <f t="shared" si="287"/>
        <v>#VALUE!</v>
      </c>
      <c r="YX18">
        <v>-1.1574131134572E-7</v>
      </c>
      <c r="YY18" t="e">
        <f>bvarM4</f>
        <v>#VALUE!</v>
      </c>
      <c r="YZ18" t="e">
        <f>cvarM4</f>
        <v>#VALUE!</v>
      </c>
      <c r="ZA18" t="e">
        <f>mvarM4</f>
        <v>#VALUE!</v>
      </c>
      <c r="ZB18" s="24" t="e">
        <f t="shared" si="288"/>
        <v>#VALUE!</v>
      </c>
      <c r="ZC18" s="24" t="e">
        <f t="shared" si="289"/>
        <v>#VALUE!</v>
      </c>
      <c r="ZD18" s="24" t="e">
        <f t="shared" si="290"/>
        <v>#VALUE!</v>
      </c>
      <c r="ZE18">
        <v>-1.0126976425214001E-2</v>
      </c>
      <c r="ZF18" t="e">
        <f>bvarM4</f>
        <v>#VALUE!</v>
      </c>
      <c r="ZG18" t="e">
        <f>cvarM4</f>
        <v>#VALUE!</v>
      </c>
      <c r="ZH18" t="e">
        <f>mvarM4</f>
        <v>#VALUE!</v>
      </c>
      <c r="ZI18" s="24" t="e">
        <f t="shared" si="291"/>
        <v>#VALUE!</v>
      </c>
      <c r="ZJ18" s="24" t="e">
        <f t="shared" si="292"/>
        <v>#VALUE!</v>
      </c>
      <c r="ZK18" s="24" t="e">
        <f t="shared" si="293"/>
        <v>#VALUE!</v>
      </c>
      <c r="ZL18">
        <v>-1.7940330082085999E-2</v>
      </c>
      <c r="ZM18" t="e">
        <f>bvarM4</f>
        <v>#VALUE!</v>
      </c>
      <c r="ZN18" t="e">
        <f>cvarM4</f>
        <v>#VALUE!</v>
      </c>
      <c r="ZO18" t="e">
        <f>mvarM4</f>
        <v>#VALUE!</v>
      </c>
      <c r="ZP18" s="24" t="e">
        <f t="shared" si="294"/>
        <v>#VALUE!</v>
      </c>
      <c r="ZQ18" s="24" t="e">
        <f t="shared" si="295"/>
        <v>#VALUE!</v>
      </c>
      <c r="ZR18" s="24" t="e">
        <f t="shared" si="296"/>
        <v>#VALUE!</v>
      </c>
      <c r="ZS18">
        <v>1.2793217617357001E-7</v>
      </c>
      <c r="ZT18" t="e">
        <f>bvarM5</f>
        <v>#VALUE!</v>
      </c>
      <c r="ZU18" t="e">
        <f>cvarM5</f>
        <v>#VALUE!</v>
      </c>
      <c r="ZV18" t="e">
        <f>mvarM5</f>
        <v>#VALUE!</v>
      </c>
      <c r="ZW18" s="24" t="e">
        <f t="shared" si="297"/>
        <v>#VALUE!</v>
      </c>
      <c r="ZX18" s="24" t="e">
        <f t="shared" si="298"/>
        <v>#VALUE!</v>
      </c>
      <c r="ZY18" s="24" t="e">
        <f t="shared" si="299"/>
        <v>#VALUE!</v>
      </c>
      <c r="ZZ18">
        <v>5.3879097187246E-5</v>
      </c>
      <c r="AAA18" t="e">
        <f>bvarM4</f>
        <v>#VALUE!</v>
      </c>
      <c r="AAB18" t="e">
        <f>cvarM4</f>
        <v>#VALUE!</v>
      </c>
      <c r="AAC18" t="e">
        <f>mvarM4</f>
        <v>#VALUE!</v>
      </c>
      <c r="AAD18" s="24" t="e">
        <f t="shared" si="300"/>
        <v>#VALUE!</v>
      </c>
      <c r="AAE18" s="24" t="e">
        <f t="shared" si="301"/>
        <v>#VALUE!</v>
      </c>
      <c r="AAF18" s="24" t="e">
        <f t="shared" si="302"/>
        <v>#VALUE!</v>
      </c>
      <c r="AAG18">
        <v>-3.2115943191305999E-3</v>
      </c>
      <c r="AAH18" t="e">
        <f>bvarM4</f>
        <v>#VALUE!</v>
      </c>
      <c r="AAI18" t="e">
        <f>cvarM4</f>
        <v>#VALUE!</v>
      </c>
      <c r="AAJ18" t="e">
        <f>mvarM4</f>
        <v>#VALUE!</v>
      </c>
      <c r="AAK18" s="24" t="e">
        <f t="shared" si="303"/>
        <v>#VALUE!</v>
      </c>
      <c r="AAL18" s="24" t="e">
        <f t="shared" si="304"/>
        <v>#VALUE!</v>
      </c>
      <c r="AAM18" s="24" t="e">
        <f t="shared" si="305"/>
        <v>#VALUE!</v>
      </c>
      <c r="AAN18">
        <v>-1.4274481538387E-7</v>
      </c>
      <c r="AAO18" t="e">
        <f>bvarM4</f>
        <v>#VALUE!</v>
      </c>
      <c r="AAP18" t="e">
        <f>cvarM4</f>
        <v>#VALUE!</v>
      </c>
      <c r="AAQ18" t="e">
        <f>mvarM4</f>
        <v>#VALUE!</v>
      </c>
      <c r="AAR18" s="24" t="e">
        <f t="shared" si="306"/>
        <v>#VALUE!</v>
      </c>
      <c r="AAS18" s="24" t="e">
        <f t="shared" si="307"/>
        <v>#VALUE!</v>
      </c>
      <c r="AAT18" s="24" t="e">
        <f t="shared" si="308"/>
        <v>#VALUE!</v>
      </c>
      <c r="AAU18">
        <v>-1.8875038870381E-2</v>
      </c>
      <c r="AAV18" t="e">
        <f>bvarM4</f>
        <v>#VALUE!</v>
      </c>
      <c r="AAW18" t="e">
        <f>cvarM4</f>
        <v>#VALUE!</v>
      </c>
      <c r="AAX18" t="e">
        <f>mvarM4</f>
        <v>#VALUE!</v>
      </c>
      <c r="AAY18" s="24" t="e">
        <f t="shared" si="309"/>
        <v>#VALUE!</v>
      </c>
      <c r="AAZ18" s="24" t="e">
        <f t="shared" si="310"/>
        <v>#VALUE!</v>
      </c>
      <c r="ABA18" s="24" t="e">
        <f t="shared" si="311"/>
        <v>#VALUE!</v>
      </c>
      <c r="ABB18">
        <v>-2.4045077742058999E-2</v>
      </c>
      <c r="ABC18" t="e">
        <f>bvarM4</f>
        <v>#VALUE!</v>
      </c>
      <c r="ABD18" t="e">
        <f>cvarM4</f>
        <v>#VALUE!</v>
      </c>
      <c r="ABE18" t="e">
        <f>mvarM4</f>
        <v>#VALUE!</v>
      </c>
      <c r="ABF18" s="24" t="e">
        <f t="shared" si="312"/>
        <v>#VALUE!</v>
      </c>
      <c r="ABG18" s="24" t="e">
        <f t="shared" si="313"/>
        <v>#VALUE!</v>
      </c>
      <c r="ABH18" s="24" t="e">
        <f t="shared" si="314"/>
        <v>#VALUE!</v>
      </c>
      <c r="ABI18">
        <v>9.3570275671904003E-8</v>
      </c>
      <c r="ABJ18" t="e">
        <f>bvarM5</f>
        <v>#VALUE!</v>
      </c>
      <c r="ABK18" t="e">
        <f>cvarM5</f>
        <v>#VALUE!</v>
      </c>
      <c r="ABL18" t="e">
        <f>mvarM5</f>
        <v>#VALUE!</v>
      </c>
      <c r="ABM18" s="24" t="e">
        <f t="shared" si="315"/>
        <v>#VALUE!</v>
      </c>
      <c r="ABN18" s="24" t="e">
        <f t="shared" si="316"/>
        <v>#VALUE!</v>
      </c>
      <c r="ABO18" s="24" t="e">
        <f t="shared" si="317"/>
        <v>#VALUE!</v>
      </c>
      <c r="ABP18">
        <v>1.3410853233495999E-4</v>
      </c>
      <c r="ABQ18" t="e">
        <f>bvarM4</f>
        <v>#VALUE!</v>
      </c>
      <c r="ABR18" t="e">
        <f>cvarM4</f>
        <v>#VALUE!</v>
      </c>
      <c r="ABS18" t="e">
        <f>mvarM4</f>
        <v>#VALUE!</v>
      </c>
      <c r="ABT18" s="24" t="e">
        <f t="shared" si="318"/>
        <v>#VALUE!</v>
      </c>
      <c r="ABU18" s="24" t="e">
        <f t="shared" si="319"/>
        <v>#VALUE!</v>
      </c>
      <c r="ABV18" s="24" t="e">
        <f t="shared" si="320"/>
        <v>#VALUE!</v>
      </c>
      <c r="ABW18">
        <v>-4.4812288268716999E-3</v>
      </c>
      <c r="ABX18" t="e">
        <f>bvarM4</f>
        <v>#VALUE!</v>
      </c>
      <c r="ABY18" t="e">
        <f>cvarM4</f>
        <v>#VALUE!</v>
      </c>
      <c r="ABZ18" t="e">
        <f>mvarM4</f>
        <v>#VALUE!</v>
      </c>
      <c r="ACA18" s="24" t="e">
        <f t="shared" si="321"/>
        <v>#VALUE!</v>
      </c>
      <c r="ACB18" s="24" t="e">
        <f t="shared" si="322"/>
        <v>#VALUE!</v>
      </c>
      <c r="ACC18" s="24" t="e">
        <f t="shared" si="323"/>
        <v>#VALUE!</v>
      </c>
      <c r="ACD18">
        <v>-1.5741679659175999E-7</v>
      </c>
      <c r="ACE18" t="e">
        <f>bvarM4</f>
        <v>#VALUE!</v>
      </c>
      <c r="ACF18" t="e">
        <f>cvarM4</f>
        <v>#VALUE!</v>
      </c>
      <c r="ACG18" t="e">
        <f>mvarM4</f>
        <v>#VALUE!</v>
      </c>
      <c r="ACH18" s="24" t="e">
        <f t="shared" si="324"/>
        <v>#VALUE!</v>
      </c>
      <c r="ACI18" s="24" t="e">
        <f t="shared" si="325"/>
        <v>#VALUE!</v>
      </c>
      <c r="ACJ18" s="24" t="e">
        <f t="shared" si="326"/>
        <v>#VALUE!</v>
      </c>
      <c r="ACK18">
        <v>5.2187045930417999E-3</v>
      </c>
      <c r="ACL18" t="e">
        <f>bvarM6</f>
        <v>#VALUE!</v>
      </c>
      <c r="ACM18" t="e">
        <f>cvarM6</f>
        <v>#VALUE!</v>
      </c>
      <c r="ACN18" t="e">
        <f>mvarM6</f>
        <v>#VALUE!</v>
      </c>
      <c r="ACO18" s="24" t="e">
        <f t="shared" si="327"/>
        <v>#VALUE!</v>
      </c>
      <c r="ACP18" s="24" t="e">
        <f t="shared" si="328"/>
        <v>#VALUE!</v>
      </c>
      <c r="ACQ18" s="24" t="e">
        <f t="shared" si="329"/>
        <v>#VALUE!</v>
      </c>
      <c r="ACR18">
        <v>-1.1621568514810001E-2</v>
      </c>
      <c r="ACS18" t="e">
        <f>bvarM6</f>
        <v>#VALUE!</v>
      </c>
      <c r="ACT18" t="e">
        <f>cvarM6</f>
        <v>#VALUE!</v>
      </c>
      <c r="ACU18" t="e">
        <f>mvarM6</f>
        <v>#VALUE!</v>
      </c>
      <c r="ACV18" s="24" t="e">
        <f t="shared" si="330"/>
        <v>#VALUE!</v>
      </c>
      <c r="ACW18" s="24" t="e">
        <f t="shared" si="331"/>
        <v>#VALUE!</v>
      </c>
      <c r="ACX18" s="24" t="e">
        <f t="shared" si="332"/>
        <v>#VALUE!</v>
      </c>
      <c r="ACY18">
        <v>-4.4154626878574999E-8</v>
      </c>
      <c r="ACZ18" t="e">
        <f>bvarM6</f>
        <v>#VALUE!</v>
      </c>
      <c r="ADA18" t="e">
        <f>cvarM6</f>
        <v>#VALUE!</v>
      </c>
      <c r="ADB18" t="e">
        <f>mvarM6</f>
        <v>#VALUE!</v>
      </c>
      <c r="ADC18" s="24" t="e">
        <f t="shared" si="333"/>
        <v>#VALUE!</v>
      </c>
      <c r="ADD18" s="24" t="e">
        <f t="shared" si="334"/>
        <v>#VALUE!</v>
      </c>
      <c r="ADE18" s="24" t="e">
        <f t="shared" si="335"/>
        <v>#VALUE!</v>
      </c>
      <c r="ADF18">
        <v>2.2137117540007999E-3</v>
      </c>
      <c r="ADG18" t="e">
        <f>bvarM6</f>
        <v>#VALUE!</v>
      </c>
      <c r="ADH18" t="e">
        <f>cvarM6</f>
        <v>#VALUE!</v>
      </c>
      <c r="ADI18" t="e">
        <f>mvarM6</f>
        <v>#VALUE!</v>
      </c>
      <c r="ADJ18" s="24" t="e">
        <f t="shared" si="336"/>
        <v>#VALUE!</v>
      </c>
      <c r="ADK18" s="24" t="e">
        <f t="shared" si="337"/>
        <v>#VALUE!</v>
      </c>
      <c r="ADL18" s="24" t="e">
        <f t="shared" si="338"/>
        <v>#VALUE!</v>
      </c>
      <c r="ADM18">
        <v>-2.3274947929870001E-2</v>
      </c>
      <c r="ADN18" t="e">
        <f>bvarM6</f>
        <v>#VALUE!</v>
      </c>
      <c r="ADO18" t="e">
        <f>cvarM6</f>
        <v>#VALUE!</v>
      </c>
      <c r="ADP18" t="e">
        <f>mvarM6</f>
        <v>#VALUE!</v>
      </c>
      <c r="ADQ18" s="24" t="e">
        <f t="shared" si="339"/>
        <v>#VALUE!</v>
      </c>
      <c r="ADR18" s="24" t="e">
        <f t="shared" si="340"/>
        <v>#VALUE!</v>
      </c>
      <c r="ADS18" s="24" t="e">
        <f t="shared" si="341"/>
        <v>#VALUE!</v>
      </c>
      <c r="ADT18">
        <v>-3.9465568030255002E-7</v>
      </c>
      <c r="ADU18" t="e">
        <f>bvarM6</f>
        <v>#VALUE!</v>
      </c>
      <c r="ADV18" t="e">
        <f>cvarM6</f>
        <v>#VALUE!</v>
      </c>
      <c r="ADW18" t="e">
        <f>mvarM6</f>
        <v>#VALUE!</v>
      </c>
      <c r="ADX18" s="24" t="e">
        <f t="shared" si="342"/>
        <v>#VALUE!</v>
      </c>
      <c r="ADY18" s="24" t="e">
        <f t="shared" si="343"/>
        <v>#VALUE!</v>
      </c>
      <c r="ADZ18" s="24" t="e">
        <f t="shared" si="344"/>
        <v>#VALUE!</v>
      </c>
      <c r="AEA18">
        <v>3.2224808257869E-3</v>
      </c>
      <c r="AEB18" t="e">
        <f>bvarM6</f>
        <v>#VALUE!</v>
      </c>
      <c r="AEC18" t="e">
        <f>cvarM6</f>
        <v>#VALUE!</v>
      </c>
      <c r="AED18" t="e">
        <f>mvarM6</f>
        <v>#VALUE!</v>
      </c>
      <c r="AEE18" s="24" t="e">
        <f t="shared" si="345"/>
        <v>#VALUE!</v>
      </c>
      <c r="AEF18" s="24" t="e">
        <f t="shared" si="346"/>
        <v>#VALUE!</v>
      </c>
      <c r="AEG18" s="24" t="e">
        <f t="shared" si="347"/>
        <v>#VALUE!</v>
      </c>
      <c r="AEH18">
        <v>-1.3649457830629E-2</v>
      </c>
      <c r="AEI18" t="e">
        <f>bvarM6</f>
        <v>#VALUE!</v>
      </c>
      <c r="AEJ18" t="e">
        <f>cvarM6</f>
        <v>#VALUE!</v>
      </c>
      <c r="AEK18" t="e">
        <f>mvarM6</f>
        <v>#VALUE!</v>
      </c>
      <c r="AEL18" s="24" t="e">
        <f t="shared" si="348"/>
        <v>#VALUE!</v>
      </c>
      <c r="AEM18" s="24" t="e">
        <f t="shared" si="349"/>
        <v>#VALUE!</v>
      </c>
      <c r="AEN18" s="24" t="e">
        <f t="shared" si="350"/>
        <v>#VALUE!</v>
      </c>
      <c r="AEO18">
        <v>-7.2213203204396004E-7</v>
      </c>
      <c r="AEP18" t="e">
        <f>bvarM6</f>
        <v>#VALUE!</v>
      </c>
      <c r="AEQ18" t="e">
        <f>cvarM6</f>
        <v>#VALUE!</v>
      </c>
      <c r="AER18" t="e">
        <f>mvarM6</f>
        <v>#VALUE!</v>
      </c>
      <c r="AES18" s="24" t="e">
        <f t="shared" si="351"/>
        <v>#VALUE!</v>
      </c>
      <c r="AET18" s="24" t="e">
        <f t="shared" si="352"/>
        <v>#VALUE!</v>
      </c>
      <c r="AEU18" s="24" t="e">
        <f t="shared" si="353"/>
        <v>#VALUE!</v>
      </c>
      <c r="AEV18">
        <v>1.0463024195346E-3</v>
      </c>
      <c r="AEW18" t="e">
        <f>bvarM6</f>
        <v>#VALUE!</v>
      </c>
      <c r="AEX18" t="e">
        <f>cvarM6</f>
        <v>#VALUE!</v>
      </c>
      <c r="AEY18" t="e">
        <f>mvarM6</f>
        <v>#VALUE!</v>
      </c>
      <c r="AEZ18" s="24" t="e">
        <f t="shared" si="354"/>
        <v>#VALUE!</v>
      </c>
      <c r="AFA18" s="24" t="e">
        <f t="shared" si="355"/>
        <v>#VALUE!</v>
      </c>
      <c r="AFB18" s="24" t="e">
        <f t="shared" si="356"/>
        <v>#VALUE!</v>
      </c>
      <c r="AFC18">
        <v>-2.6811097367762E-2</v>
      </c>
      <c r="AFD18" t="e">
        <f>bvarM6</f>
        <v>#VALUE!</v>
      </c>
      <c r="AFE18" t="e">
        <f>cvarM6</f>
        <v>#VALUE!</v>
      </c>
      <c r="AFF18" t="e">
        <f>mvarM6</f>
        <v>#VALUE!</v>
      </c>
      <c r="AFG18" s="24" t="e">
        <f t="shared" si="357"/>
        <v>#VALUE!</v>
      </c>
      <c r="AFH18" s="24" t="e">
        <f t="shared" si="358"/>
        <v>#VALUE!</v>
      </c>
      <c r="AFI18" s="24" t="e">
        <f t="shared" si="359"/>
        <v>#VALUE!</v>
      </c>
      <c r="AFJ18">
        <v>-5.5869197059940999E-7</v>
      </c>
      <c r="AFK18" t="e">
        <f>bvarM6</f>
        <v>#VALUE!</v>
      </c>
      <c r="AFL18" t="e">
        <f>cvarM6</f>
        <v>#VALUE!</v>
      </c>
      <c r="AFM18" t="e">
        <f>mvarM6</f>
        <v>#VALUE!</v>
      </c>
      <c r="AFN18" s="24" t="e">
        <f t="shared" si="360"/>
        <v>#VALUE!</v>
      </c>
      <c r="AFO18" s="24" t="e">
        <f t="shared" si="361"/>
        <v>#VALUE!</v>
      </c>
      <c r="AFP18" s="24" t="e">
        <f t="shared" si="362"/>
        <v>#VALUE!</v>
      </c>
      <c r="AFQ18">
        <v>3.4962981536635E-3</v>
      </c>
      <c r="AFR18" t="e">
        <f>bvarM6</f>
        <v>#VALUE!</v>
      </c>
      <c r="AFS18" t="e">
        <f>cvarM6</f>
        <v>#VALUE!</v>
      </c>
      <c r="AFT18" t="e">
        <f>mvarM6</f>
        <v>#VALUE!</v>
      </c>
      <c r="AFU18" s="24" t="e">
        <f t="shared" si="363"/>
        <v>#VALUE!</v>
      </c>
      <c r="AFV18" s="24" t="e">
        <f t="shared" si="364"/>
        <v>#VALUE!</v>
      </c>
      <c r="AFW18" s="24" t="e">
        <f t="shared" si="365"/>
        <v>#VALUE!</v>
      </c>
      <c r="AFX18">
        <v>-1.3007376728315E-2</v>
      </c>
      <c r="AFY18" t="e">
        <f>bvarM6</f>
        <v>#VALUE!</v>
      </c>
      <c r="AFZ18" t="e">
        <f>cvarM6</f>
        <v>#VALUE!</v>
      </c>
      <c r="AGA18" t="e">
        <f>mvarM6</f>
        <v>#VALUE!</v>
      </c>
      <c r="AGB18" s="24" t="e">
        <f t="shared" si="366"/>
        <v>#VALUE!</v>
      </c>
      <c r="AGC18" s="24" t="e">
        <f t="shared" si="367"/>
        <v>#VALUE!</v>
      </c>
      <c r="AGD18" s="24" t="e">
        <f t="shared" si="368"/>
        <v>#VALUE!</v>
      </c>
      <c r="AGE18">
        <v>-1.6436751891983999E-7</v>
      </c>
      <c r="AGF18" t="e">
        <f>bvarM6</f>
        <v>#VALUE!</v>
      </c>
      <c r="AGG18" t="e">
        <f>cvarM6</f>
        <v>#VALUE!</v>
      </c>
      <c r="AGH18" t="e">
        <f>mvarM6</f>
        <v>#VALUE!</v>
      </c>
      <c r="AGI18" s="24" t="e">
        <f t="shared" si="369"/>
        <v>#VALUE!</v>
      </c>
      <c r="AGJ18" s="24" t="e">
        <f t="shared" si="370"/>
        <v>#VALUE!</v>
      </c>
      <c r="AGK18" s="24" t="e">
        <f t="shared" si="371"/>
        <v>#VALUE!</v>
      </c>
      <c r="AGL18">
        <v>1.4199376158424001E-3</v>
      </c>
      <c r="AGM18" t="e">
        <f>bvarM6</f>
        <v>#VALUE!</v>
      </c>
      <c r="AGN18" t="e">
        <f>cvarM6</f>
        <v>#VALUE!</v>
      </c>
      <c r="AGO18" t="e">
        <f>mvarM6</f>
        <v>#VALUE!</v>
      </c>
      <c r="AGP18" s="24" t="e">
        <f t="shared" si="372"/>
        <v>#VALUE!</v>
      </c>
      <c r="AGQ18" s="24" t="e">
        <f t="shared" si="373"/>
        <v>#VALUE!</v>
      </c>
      <c r="AGR18" s="24" t="e">
        <f t="shared" si="374"/>
        <v>#VALUE!</v>
      </c>
      <c r="AGS18">
        <v>-2.4865038188608999E-2</v>
      </c>
      <c r="AGT18" t="e">
        <f>bvarM6</f>
        <v>#VALUE!</v>
      </c>
      <c r="AGU18" t="e">
        <f>cvarM6</f>
        <v>#VALUE!</v>
      </c>
      <c r="AGV18" t="e">
        <f>mvarM6</f>
        <v>#VALUE!</v>
      </c>
      <c r="AGW18" s="24" t="e">
        <f t="shared" si="375"/>
        <v>#VALUE!</v>
      </c>
      <c r="AGX18" s="24" t="e">
        <f t="shared" si="376"/>
        <v>#VALUE!</v>
      </c>
      <c r="AGY18" s="24" t="e">
        <f t="shared" si="377"/>
        <v>#VALUE!</v>
      </c>
      <c r="AGZ18">
        <v>6.3424382024736997E-7</v>
      </c>
      <c r="AHA18" t="e">
        <f>bvarM6</f>
        <v>#VALUE!</v>
      </c>
      <c r="AHB18" t="e">
        <f>cvarM6</f>
        <v>#VALUE!</v>
      </c>
      <c r="AHC18" t="e">
        <f>mvarM6</f>
        <v>#VALUE!</v>
      </c>
      <c r="AHD18" s="24" t="e">
        <f t="shared" si="378"/>
        <v>#VALUE!</v>
      </c>
      <c r="AHE18" s="24" t="e">
        <f t="shared" si="379"/>
        <v>#VALUE!</v>
      </c>
      <c r="AHF18" s="24" t="e">
        <f t="shared" si="380"/>
        <v>#VALUE!</v>
      </c>
      <c r="AHG18">
        <v>3.2396905374507002E-3</v>
      </c>
      <c r="AHH18" t="e">
        <f>bvarM6</f>
        <v>#VALUE!</v>
      </c>
      <c r="AHI18" t="e">
        <f>cvarM6</f>
        <v>#VALUE!</v>
      </c>
      <c r="AHJ18" t="e">
        <f>mvarM6</f>
        <v>#VALUE!</v>
      </c>
      <c r="AHK18" s="24" t="e">
        <f t="shared" si="381"/>
        <v>#VALUE!</v>
      </c>
      <c r="AHL18" s="24" t="e">
        <f t="shared" si="382"/>
        <v>#VALUE!</v>
      </c>
      <c r="AHM18" s="24" t="e">
        <f t="shared" si="383"/>
        <v>#VALUE!</v>
      </c>
      <c r="AHN18">
        <v>-1.1940177860414E-2</v>
      </c>
      <c r="AHO18" t="e">
        <f>bvarM6</f>
        <v>#VALUE!</v>
      </c>
      <c r="AHP18" t="e">
        <f>cvarM6</f>
        <v>#VALUE!</v>
      </c>
      <c r="AHQ18" t="e">
        <f>mvarM6</f>
        <v>#VALUE!</v>
      </c>
      <c r="AHR18" s="24" t="e">
        <f t="shared" si="384"/>
        <v>#VALUE!</v>
      </c>
      <c r="AHS18" s="24" t="e">
        <f t="shared" si="385"/>
        <v>#VALUE!</v>
      </c>
      <c r="AHT18" s="24" t="e">
        <f t="shared" si="386"/>
        <v>#VALUE!</v>
      </c>
      <c r="AHU18">
        <v>-3.6495416986452003E-7</v>
      </c>
      <c r="AHV18" t="e">
        <f>bvarM6</f>
        <v>#VALUE!</v>
      </c>
      <c r="AHW18" t="e">
        <f>cvarM6</f>
        <v>#VALUE!</v>
      </c>
      <c r="AHX18" t="e">
        <f>mvarM6</f>
        <v>#VALUE!</v>
      </c>
      <c r="AHY18" s="24" t="e">
        <f t="shared" si="387"/>
        <v>#VALUE!</v>
      </c>
      <c r="AHZ18" s="24" t="e">
        <f t="shared" si="388"/>
        <v>#VALUE!</v>
      </c>
      <c r="AIA18" s="24" t="e">
        <f t="shared" si="389"/>
        <v>#VALUE!</v>
      </c>
      <c r="AIB18">
        <v>1.1100733272380999E-3</v>
      </c>
      <c r="AIC18" t="e">
        <f>bvarM6</f>
        <v>#VALUE!</v>
      </c>
      <c r="AID18" t="e">
        <f>cvarM6</f>
        <v>#VALUE!</v>
      </c>
      <c r="AIE18" t="e">
        <f>mvarM6</f>
        <v>#VALUE!</v>
      </c>
      <c r="AIF18" s="24" t="e">
        <f t="shared" si="390"/>
        <v>#VALUE!</v>
      </c>
      <c r="AIG18" s="24" t="e">
        <f t="shared" si="391"/>
        <v>#VALUE!</v>
      </c>
      <c r="AIH18" s="24" t="e">
        <f t="shared" si="392"/>
        <v>#VALUE!</v>
      </c>
      <c r="AII18">
        <v>-2.3773734922226002E-2</v>
      </c>
      <c r="AIJ18" t="e">
        <f>bvarM6</f>
        <v>#VALUE!</v>
      </c>
      <c r="AIK18" t="e">
        <f>cvarM6</f>
        <v>#VALUE!</v>
      </c>
      <c r="AIL18" t="e">
        <f>mvarM6</f>
        <v>#VALUE!</v>
      </c>
      <c r="AIM18" s="24" t="e">
        <f t="shared" si="393"/>
        <v>#VALUE!</v>
      </c>
      <c r="AIN18" s="24" t="e">
        <f t="shared" si="394"/>
        <v>#VALUE!</v>
      </c>
      <c r="AIO18" s="24" t="e">
        <f t="shared" si="395"/>
        <v>#VALUE!</v>
      </c>
      <c r="AIP18">
        <v>-4.997981416761E-7</v>
      </c>
      <c r="AIQ18" t="e">
        <f>bvarM6</f>
        <v>#VALUE!</v>
      </c>
      <c r="AIR18" t="e">
        <f>cvarM6</f>
        <v>#VALUE!</v>
      </c>
      <c r="AIS18" t="e">
        <f>mvarM6</f>
        <v>#VALUE!</v>
      </c>
      <c r="AIT18" s="24" t="e">
        <f t="shared" si="396"/>
        <v>#VALUE!</v>
      </c>
      <c r="AIU18" s="24" t="e">
        <f t="shared" si="397"/>
        <v>#VALUE!</v>
      </c>
      <c r="AIV18" s="24" t="e">
        <f t="shared" si="398"/>
        <v>#VALUE!</v>
      </c>
      <c r="AIW18">
        <v>2.5006292800144E-3</v>
      </c>
      <c r="AIX18" t="e">
        <f>bvarM6</f>
        <v>#VALUE!</v>
      </c>
      <c r="AIY18" t="e">
        <f>cvarM6</f>
        <v>#VALUE!</v>
      </c>
      <c r="AIZ18" t="e">
        <f>mvarM6</f>
        <v>#VALUE!</v>
      </c>
      <c r="AJA18" s="24" t="e">
        <f t="shared" si="399"/>
        <v>#VALUE!</v>
      </c>
      <c r="AJB18" s="24" t="e">
        <f t="shared" si="400"/>
        <v>#VALUE!</v>
      </c>
      <c r="AJC18" s="24" t="e">
        <f t="shared" si="401"/>
        <v>#VALUE!</v>
      </c>
      <c r="AJD18">
        <v>-1.7897167748310999E-2</v>
      </c>
      <c r="AJE18" t="e">
        <f>bvarM6</f>
        <v>#VALUE!</v>
      </c>
      <c r="AJF18" t="e">
        <f>cvarM6</f>
        <v>#VALUE!</v>
      </c>
      <c r="AJG18" t="e">
        <f>mvarM6</f>
        <v>#VALUE!</v>
      </c>
      <c r="AJH18" s="24" t="e">
        <f t="shared" si="402"/>
        <v>#VALUE!</v>
      </c>
      <c r="AJI18" s="24" t="e">
        <f t="shared" si="403"/>
        <v>#VALUE!</v>
      </c>
      <c r="AJJ18" s="24" t="e">
        <f t="shared" si="404"/>
        <v>#VALUE!</v>
      </c>
      <c r="AJK18">
        <v>-8.2160323481277002E-7</v>
      </c>
      <c r="AJL18" t="e">
        <f>bvarM6</f>
        <v>#VALUE!</v>
      </c>
      <c r="AJM18" t="e">
        <f>cvarM6</f>
        <v>#VALUE!</v>
      </c>
      <c r="AJN18" t="e">
        <f>mvarM6</f>
        <v>#VALUE!</v>
      </c>
      <c r="AJO18" s="24" t="e">
        <f t="shared" si="405"/>
        <v>#VALUE!</v>
      </c>
      <c r="AJP18" s="24" t="e">
        <f t="shared" si="406"/>
        <v>#VALUE!</v>
      </c>
      <c r="AJQ18" s="24" t="e">
        <f t="shared" si="407"/>
        <v>#VALUE!</v>
      </c>
      <c r="AJR18">
        <v>7.7198917636329002E-4</v>
      </c>
      <c r="AJS18" t="e">
        <f>bvarM6</f>
        <v>#VALUE!</v>
      </c>
      <c r="AJT18" t="e">
        <f>cvarM6</f>
        <v>#VALUE!</v>
      </c>
      <c r="AJU18" t="e">
        <f>mvarM6</f>
        <v>#VALUE!</v>
      </c>
      <c r="AJV18" s="24" t="e">
        <f t="shared" si="408"/>
        <v>#VALUE!</v>
      </c>
      <c r="AJW18" s="24" t="e">
        <f t="shared" si="409"/>
        <v>#VALUE!</v>
      </c>
      <c r="AJX18" s="24" t="e">
        <f t="shared" si="410"/>
        <v>#VALUE!</v>
      </c>
      <c r="AJY18">
        <v>-3.0832919065744001E-2</v>
      </c>
      <c r="AJZ18" t="e">
        <f>bvarM6</f>
        <v>#VALUE!</v>
      </c>
      <c r="AKA18" t="e">
        <f>cvarM6</f>
        <v>#VALUE!</v>
      </c>
      <c r="AKB18" t="e">
        <f>mvarM6</f>
        <v>#VALUE!</v>
      </c>
      <c r="AKC18" s="24" t="e">
        <f t="shared" si="411"/>
        <v>#VALUE!</v>
      </c>
      <c r="AKD18" s="24" t="e">
        <f t="shared" si="412"/>
        <v>#VALUE!</v>
      </c>
      <c r="AKE18" s="24" t="e">
        <f t="shared" si="413"/>
        <v>#VALUE!</v>
      </c>
      <c r="AKF18">
        <v>-7.5112927312252997E-7</v>
      </c>
      <c r="AKG18" t="e">
        <f>bvarM6</f>
        <v>#VALUE!</v>
      </c>
      <c r="AKH18" t="e">
        <f>cvarM6</f>
        <v>#VALUE!</v>
      </c>
      <c r="AKI18" t="e">
        <f>mvarM6</f>
        <v>#VALUE!</v>
      </c>
      <c r="AKJ18" s="24" t="e">
        <f t="shared" si="414"/>
        <v>#VALUE!</v>
      </c>
      <c r="AKK18" s="24" t="e">
        <f t="shared" si="415"/>
        <v>#VALUE!</v>
      </c>
      <c r="AKL18" s="24" t="e">
        <f t="shared" si="416"/>
        <v>#VALUE!</v>
      </c>
      <c r="AKM18">
        <v>1.4060782675809E-3</v>
      </c>
      <c r="AKN18" t="e">
        <f>bvarM6</f>
        <v>#VALUE!</v>
      </c>
      <c r="AKO18" t="e">
        <f>cvarM6</f>
        <v>#VALUE!</v>
      </c>
      <c r="AKP18" t="e">
        <f>mvarM6</f>
        <v>#VALUE!</v>
      </c>
      <c r="AKQ18" s="24" t="e">
        <f t="shared" si="417"/>
        <v>#VALUE!</v>
      </c>
      <c r="AKR18" s="24" t="e">
        <f t="shared" si="418"/>
        <v>#VALUE!</v>
      </c>
      <c r="AKS18" s="24" t="e">
        <f t="shared" si="419"/>
        <v>#VALUE!</v>
      </c>
      <c r="AKT18">
        <v>-2.3766297419078E-2</v>
      </c>
      <c r="AKU18" t="e">
        <f>bvarM6</f>
        <v>#VALUE!</v>
      </c>
      <c r="AKV18" t="e">
        <f>cvarM6</f>
        <v>#VALUE!</v>
      </c>
      <c r="AKW18" t="e">
        <f>mvarM6</f>
        <v>#VALUE!</v>
      </c>
      <c r="AKX18" s="24" t="e">
        <f t="shared" si="420"/>
        <v>#VALUE!</v>
      </c>
      <c r="AKY18" s="24" t="e">
        <f t="shared" si="421"/>
        <v>#VALUE!</v>
      </c>
      <c r="AKZ18" s="24" t="e">
        <f t="shared" si="422"/>
        <v>#VALUE!</v>
      </c>
      <c r="ALA18">
        <v>-5.0623356767004999E-7</v>
      </c>
      <c r="ALB18" t="e">
        <f>bvarM6</f>
        <v>#VALUE!</v>
      </c>
      <c r="ALC18" t="e">
        <f>cvarM6</f>
        <v>#VALUE!</v>
      </c>
      <c r="ALD18" t="e">
        <f>mvarM6</f>
        <v>#VALUE!</v>
      </c>
      <c r="ALE18" s="24" t="e">
        <f t="shared" si="423"/>
        <v>#VALUE!</v>
      </c>
      <c r="ALF18" s="24" t="e">
        <f t="shared" si="424"/>
        <v>#VALUE!</v>
      </c>
      <c r="ALG18" s="24" t="e">
        <f t="shared" si="425"/>
        <v>#VALUE!</v>
      </c>
      <c r="ALH18">
        <v>-2.1300360864544E-4</v>
      </c>
      <c r="ALI18" t="e">
        <f>bvarM6</f>
        <v>#VALUE!</v>
      </c>
      <c r="ALJ18" t="e">
        <f>cvarM6</f>
        <v>#VALUE!</v>
      </c>
      <c r="ALK18" t="e">
        <f>mvarM6</f>
        <v>#VALUE!</v>
      </c>
      <c r="ALL18" s="24" t="e">
        <f t="shared" si="426"/>
        <v>#VALUE!</v>
      </c>
      <c r="ALM18" s="24" t="e">
        <f t="shared" si="427"/>
        <v>#VALUE!</v>
      </c>
      <c r="ALN18" s="24" t="e">
        <f t="shared" si="428"/>
        <v>#VALUE!</v>
      </c>
      <c r="ALO18">
        <v>-5.3584290641759E-2</v>
      </c>
      <c r="ALP18" t="e">
        <f>bvarM6</f>
        <v>#VALUE!</v>
      </c>
      <c r="ALQ18" t="e">
        <f>cvarM6</f>
        <v>#VALUE!</v>
      </c>
      <c r="ALR18" t="e">
        <f>mvarM6</f>
        <v>#VALUE!</v>
      </c>
      <c r="ALS18" s="24" t="e">
        <f t="shared" si="429"/>
        <v>#VALUE!</v>
      </c>
      <c r="ALT18" s="24" t="e">
        <f t="shared" si="430"/>
        <v>#VALUE!</v>
      </c>
      <c r="ALU18" s="24" t="e">
        <f t="shared" si="431"/>
        <v>#VALUE!</v>
      </c>
      <c r="ALV18">
        <v>-5.8606578793492E-7</v>
      </c>
      <c r="ALW18" t="e">
        <f>bvarM6</f>
        <v>#VALUE!</v>
      </c>
      <c r="ALX18" t="e">
        <f>cvarM6</f>
        <v>#VALUE!</v>
      </c>
      <c r="ALY18" t="e">
        <f>mvarM6</f>
        <v>#VALUE!</v>
      </c>
      <c r="ALZ18" s="24" t="e">
        <f t="shared" si="432"/>
        <v>#VALUE!</v>
      </c>
      <c r="AMA18" s="24" t="e">
        <f t="shared" si="433"/>
        <v>#VALUE!</v>
      </c>
      <c r="AMB18" s="24" t="e">
        <f t="shared" si="434"/>
        <v>#VALUE!</v>
      </c>
      <c r="AMC18">
        <v>-3.8747750635580003E-2</v>
      </c>
      <c r="AMD18" t="e">
        <f>bvarM4</f>
        <v>#VALUE!</v>
      </c>
      <c r="AME18" t="e">
        <f>cvarM4</f>
        <v>#VALUE!</v>
      </c>
      <c r="AMF18" t="e">
        <f>mvarM4</f>
        <v>#VALUE!</v>
      </c>
      <c r="AMG18" s="24" t="e">
        <f t="shared" si="435"/>
        <v>#VALUE!</v>
      </c>
      <c r="AMH18" s="24" t="e">
        <f t="shared" si="436"/>
        <v>#VALUE!</v>
      </c>
      <c r="AMI18" s="24" t="e">
        <f t="shared" si="437"/>
        <v>#VALUE!</v>
      </c>
      <c r="AMJ18">
        <v>-1.0903576849628E-2</v>
      </c>
      <c r="AMK18" t="e">
        <f>bvarM4</f>
        <v>#VALUE!</v>
      </c>
      <c r="AML18" t="e">
        <f>cvarM4</f>
        <v>#VALUE!</v>
      </c>
      <c r="AMM18" t="e">
        <f>mvarM4</f>
        <v>#VALUE!</v>
      </c>
      <c r="AMN18" s="24" t="e">
        <f t="shared" si="438"/>
        <v>#VALUE!</v>
      </c>
      <c r="AMO18" s="24" t="e">
        <f t="shared" si="439"/>
        <v>#VALUE!</v>
      </c>
      <c r="AMP18" s="24" t="e">
        <f t="shared" si="440"/>
        <v>#VALUE!</v>
      </c>
      <c r="AMQ18">
        <v>-9.6302753257990995E-4</v>
      </c>
      <c r="AMR18" t="e">
        <f>bvarM4</f>
        <v>#VALUE!</v>
      </c>
      <c r="AMS18" t="e">
        <f>cvarM4</f>
        <v>#VALUE!</v>
      </c>
      <c r="AMT18" t="e">
        <f>mvarM4</f>
        <v>#VALUE!</v>
      </c>
      <c r="AMU18" s="24" t="e">
        <f t="shared" si="441"/>
        <v>#VALUE!</v>
      </c>
      <c r="AMV18" s="24" t="e">
        <f t="shared" si="442"/>
        <v>#VALUE!</v>
      </c>
      <c r="AMW18" s="24" t="e">
        <f t="shared" si="443"/>
        <v>#VALUE!</v>
      </c>
      <c r="AMX18">
        <v>-9.3302187249107993E-3</v>
      </c>
      <c r="AMY18" t="e">
        <f>bvarM4</f>
        <v>#VALUE!</v>
      </c>
      <c r="AMZ18" t="e">
        <f>cvarM4</f>
        <v>#VALUE!</v>
      </c>
      <c r="ANA18" t="e">
        <f>mvarM4</f>
        <v>#VALUE!</v>
      </c>
      <c r="ANB18" s="24" t="e">
        <f t="shared" si="444"/>
        <v>#VALUE!</v>
      </c>
      <c r="ANC18" s="24" t="e">
        <f t="shared" si="445"/>
        <v>#VALUE!</v>
      </c>
      <c r="AND18" s="24" t="e">
        <f t="shared" si="446"/>
        <v>#VALUE!</v>
      </c>
      <c r="ANE18">
        <v>-5.0879161556669E-3</v>
      </c>
      <c r="ANF18" t="e">
        <f>bvarM4</f>
        <v>#VALUE!</v>
      </c>
      <c r="ANG18" t="e">
        <f>cvarM4</f>
        <v>#VALUE!</v>
      </c>
      <c r="ANH18" t="e">
        <f>mvarM4</f>
        <v>#VALUE!</v>
      </c>
      <c r="ANI18" s="24" t="e">
        <f t="shared" si="447"/>
        <v>#VALUE!</v>
      </c>
      <c r="ANJ18" s="24" t="e">
        <f t="shared" si="448"/>
        <v>#VALUE!</v>
      </c>
      <c r="ANK18" s="24" t="e">
        <f t="shared" si="449"/>
        <v>#VALUE!</v>
      </c>
      <c r="ANL18">
        <v>-3.9908125285871001E-4</v>
      </c>
      <c r="ANM18" t="e">
        <f>bvarM4</f>
        <v>#VALUE!</v>
      </c>
      <c r="ANN18" t="e">
        <f>cvarM4</f>
        <v>#VALUE!</v>
      </c>
      <c r="ANO18" t="e">
        <f>mvarM4</f>
        <v>#VALUE!</v>
      </c>
      <c r="ANP18" s="24" t="e">
        <f t="shared" si="450"/>
        <v>#VALUE!</v>
      </c>
      <c r="ANQ18" s="24" t="e">
        <f t="shared" si="451"/>
        <v>#VALUE!</v>
      </c>
      <c r="ANR18" s="24" t="e">
        <f t="shared" si="452"/>
        <v>#VALUE!</v>
      </c>
      <c r="ANS18">
        <v>1.1501654240643E-3</v>
      </c>
      <c r="ANT18" t="e">
        <f>bvarM4</f>
        <v>#VALUE!</v>
      </c>
      <c r="ANU18" t="e">
        <f>cvarM4</f>
        <v>#VALUE!</v>
      </c>
      <c r="ANV18" t="e">
        <f>mvarM4</f>
        <v>#VALUE!</v>
      </c>
      <c r="ANW18" s="24" t="e">
        <f t="shared" si="453"/>
        <v>#VALUE!</v>
      </c>
      <c r="ANX18" s="24" t="e">
        <f t="shared" si="454"/>
        <v>#VALUE!</v>
      </c>
      <c r="ANY18" s="24" t="e">
        <f t="shared" si="455"/>
        <v>#VALUE!</v>
      </c>
      <c r="ANZ18">
        <v>-1.2246585776117E-2</v>
      </c>
      <c r="AOA18" t="e">
        <f>bvarM4</f>
        <v>#VALUE!</v>
      </c>
      <c r="AOB18" t="e">
        <f>cvarM4</f>
        <v>#VALUE!</v>
      </c>
      <c r="AOC18" t="e">
        <f>mvarM4</f>
        <v>#VALUE!</v>
      </c>
      <c r="AOD18" s="24" t="e">
        <f t="shared" si="456"/>
        <v>#VALUE!</v>
      </c>
      <c r="AOE18" s="24" t="e">
        <f t="shared" si="457"/>
        <v>#VALUE!</v>
      </c>
      <c r="AOF18" s="24" t="e">
        <f t="shared" si="458"/>
        <v>#VALUE!</v>
      </c>
      <c r="AOG18">
        <v>-9.0863129868857997E-4</v>
      </c>
      <c r="AOH18" t="e">
        <f>bvarM4</f>
        <v>#VALUE!</v>
      </c>
      <c r="AOI18" t="e">
        <f>cvarM4</f>
        <v>#VALUE!</v>
      </c>
      <c r="AOJ18" t="e">
        <f>mvarM4</f>
        <v>#VALUE!</v>
      </c>
      <c r="AOK18" s="24" t="e">
        <f t="shared" si="459"/>
        <v>#VALUE!</v>
      </c>
      <c r="AOL18" s="24" t="e">
        <f t="shared" si="460"/>
        <v>#VALUE!</v>
      </c>
      <c r="AOM18" s="24" t="e">
        <f t="shared" si="461"/>
        <v>#VALUE!</v>
      </c>
      <c r="AON18">
        <v>1.5048728287405E-3</v>
      </c>
      <c r="AOO18" t="e">
        <f>bvarM4</f>
        <v>#VALUE!</v>
      </c>
      <c r="AOP18" t="e">
        <f>cvarM4</f>
        <v>#VALUE!</v>
      </c>
      <c r="AOQ18" t="e">
        <f>mvarM4</f>
        <v>#VALUE!</v>
      </c>
      <c r="AOR18" s="24" t="e">
        <f t="shared" si="462"/>
        <v>#VALUE!</v>
      </c>
      <c r="AOS18" s="24" t="e">
        <f t="shared" si="463"/>
        <v>#VALUE!</v>
      </c>
      <c r="AOT18" s="24" t="e">
        <f t="shared" si="464"/>
        <v>#VALUE!</v>
      </c>
      <c r="AOU18">
        <v>-4.7354721291619998E-3</v>
      </c>
      <c r="AOV18" t="e">
        <f>bvarM4</f>
        <v>#VALUE!</v>
      </c>
      <c r="AOW18" t="e">
        <f>cvarM4</f>
        <v>#VALUE!</v>
      </c>
      <c r="AOX18" t="e">
        <f>mvarM4</f>
        <v>#VALUE!</v>
      </c>
      <c r="AOY18" s="24" t="e">
        <f t="shared" si="465"/>
        <v>#VALUE!</v>
      </c>
      <c r="AOZ18" s="24" t="e">
        <f t="shared" si="466"/>
        <v>#VALUE!</v>
      </c>
      <c r="APA18" s="24" t="e">
        <f t="shared" si="467"/>
        <v>#VALUE!</v>
      </c>
      <c r="APB18">
        <v>-2.6779757282059E-5</v>
      </c>
      <c r="APC18" t="e">
        <f>bvarM4</f>
        <v>#VALUE!</v>
      </c>
      <c r="APD18" t="e">
        <f>cvarM4</f>
        <v>#VALUE!</v>
      </c>
      <c r="APE18" t="e">
        <f>mvarM4</f>
        <v>#VALUE!</v>
      </c>
      <c r="APF18" s="24" t="e">
        <f t="shared" si="468"/>
        <v>#VALUE!</v>
      </c>
      <c r="APG18" s="24" t="e">
        <f t="shared" si="469"/>
        <v>#VALUE!</v>
      </c>
      <c r="APH18" s="24" t="e">
        <f t="shared" si="470"/>
        <v>#VALUE!</v>
      </c>
      <c r="API18">
        <v>-7.5370220167766996E-2</v>
      </c>
      <c r="APJ18" t="e">
        <f>bvarM4</f>
        <v>#VALUE!</v>
      </c>
      <c r="APK18" t="e">
        <f>cvarM4</f>
        <v>#VALUE!</v>
      </c>
      <c r="APL18" t="e">
        <f>mvarM4</f>
        <v>#VALUE!</v>
      </c>
      <c r="APM18" s="24" t="e">
        <f t="shared" si="471"/>
        <v>#VALUE!</v>
      </c>
      <c r="APN18" s="24" t="e">
        <f t="shared" si="472"/>
        <v>#VALUE!</v>
      </c>
      <c r="APO18" s="24" t="e">
        <f t="shared" si="473"/>
        <v>#VALUE!</v>
      </c>
      <c r="APP18">
        <v>-1.3422833129569E-2</v>
      </c>
      <c r="APQ18" t="e">
        <f>bvarM4</f>
        <v>#VALUE!</v>
      </c>
      <c r="APR18" t="e">
        <f>cvarM4</f>
        <v>#VALUE!</v>
      </c>
      <c r="APS18" t="e">
        <f>mvarM4</f>
        <v>#VALUE!</v>
      </c>
      <c r="APT18" s="24" t="e">
        <f t="shared" si="474"/>
        <v>#VALUE!</v>
      </c>
      <c r="APU18" s="24" t="e">
        <f t="shared" si="475"/>
        <v>#VALUE!</v>
      </c>
      <c r="APV18" s="24" t="e">
        <f t="shared" si="476"/>
        <v>#VALUE!</v>
      </c>
      <c r="APW18">
        <v>-7.3831038703642997E-4</v>
      </c>
      <c r="APX18" t="e">
        <f>bvarM4</f>
        <v>#VALUE!</v>
      </c>
      <c r="APY18" t="e">
        <f>cvarM4</f>
        <v>#VALUE!</v>
      </c>
      <c r="APZ18" t="e">
        <f>mvarM4</f>
        <v>#VALUE!</v>
      </c>
      <c r="AQA18" s="24" t="e">
        <f t="shared" si="477"/>
        <v>#VALUE!</v>
      </c>
      <c r="AQB18" s="24" t="e">
        <f t="shared" si="478"/>
        <v>#VALUE!</v>
      </c>
      <c r="AQC18" s="24" t="e">
        <f t="shared" si="479"/>
        <v>#VALUE!</v>
      </c>
      <c r="AQD18">
        <v>5.0415090903728E-4</v>
      </c>
      <c r="AQE18" t="e">
        <f>bvarM4</f>
        <v>#VALUE!</v>
      </c>
      <c r="AQF18" t="e">
        <f>cvarM4</f>
        <v>#VALUE!</v>
      </c>
      <c r="AQG18" t="e">
        <f>mvarM4</f>
        <v>#VALUE!</v>
      </c>
      <c r="AQH18" s="24" t="e">
        <f t="shared" si="480"/>
        <v>#VALUE!</v>
      </c>
      <c r="AQI18" s="24" t="e">
        <f t="shared" si="481"/>
        <v>#VALUE!</v>
      </c>
      <c r="AQJ18" s="24" t="e">
        <f t="shared" si="482"/>
        <v>#VALUE!</v>
      </c>
      <c r="AQK18">
        <v>-3.7590375772550999E-3</v>
      </c>
      <c r="AQL18" t="e">
        <f>bvarM4</f>
        <v>#VALUE!</v>
      </c>
      <c r="AQM18" t="e">
        <f>cvarM4</f>
        <v>#VALUE!</v>
      </c>
      <c r="AQN18" t="e">
        <f>mvarM4</f>
        <v>#VALUE!</v>
      </c>
      <c r="AQO18" s="24" t="e">
        <f t="shared" si="483"/>
        <v>#VALUE!</v>
      </c>
      <c r="AQP18" s="24" t="e">
        <f t="shared" si="484"/>
        <v>#VALUE!</v>
      </c>
      <c r="AQQ18" s="24" t="e">
        <f t="shared" si="485"/>
        <v>#VALUE!</v>
      </c>
      <c r="AQR18">
        <v>-2.092372923989E-5</v>
      </c>
      <c r="AQS18" t="e">
        <f>bvarM4</f>
        <v>#VALUE!</v>
      </c>
      <c r="AQT18" t="e">
        <f>cvarM4</f>
        <v>#VALUE!</v>
      </c>
      <c r="AQU18" t="e">
        <f>mvarM4</f>
        <v>#VALUE!</v>
      </c>
      <c r="AQV18" s="24" t="e">
        <f t="shared" si="486"/>
        <v>#VALUE!</v>
      </c>
      <c r="AQW18" s="24" t="e">
        <f t="shared" si="487"/>
        <v>#VALUE!</v>
      </c>
      <c r="AQX18" s="24" t="e">
        <f t="shared" si="488"/>
        <v>#VALUE!</v>
      </c>
      <c r="AQY18">
        <v>7.6241236900941001E-4</v>
      </c>
      <c r="AQZ18" t="e">
        <f>bvarM4</f>
        <v>#VALUE!</v>
      </c>
      <c r="ARA18" t="e">
        <f>cvarM4</f>
        <v>#VALUE!</v>
      </c>
      <c r="ARB18" t="e">
        <f>mvarM4</f>
        <v>#VALUE!</v>
      </c>
      <c r="ARC18" s="24" t="e">
        <f t="shared" si="489"/>
        <v>#VALUE!</v>
      </c>
      <c r="ARD18" s="24" t="e">
        <f t="shared" si="490"/>
        <v>#VALUE!</v>
      </c>
      <c r="ARE18" s="24" t="e">
        <f t="shared" si="491"/>
        <v>#VALUE!</v>
      </c>
      <c r="ARF18">
        <v>-1.1063006289211001E-2</v>
      </c>
      <c r="ARG18" t="e">
        <f>bvarM4</f>
        <v>#VALUE!</v>
      </c>
      <c r="ARH18" t="e">
        <f>cvarM4</f>
        <v>#VALUE!</v>
      </c>
      <c r="ARI18" t="e">
        <f>mvarM4</f>
        <v>#VALUE!</v>
      </c>
      <c r="ARJ18" s="24" t="e">
        <f t="shared" si="492"/>
        <v>#VALUE!</v>
      </c>
      <c r="ARK18" s="24" t="e">
        <f t="shared" si="493"/>
        <v>#VALUE!</v>
      </c>
      <c r="ARL18" s="24" t="e">
        <f t="shared" si="494"/>
        <v>#VALUE!</v>
      </c>
      <c r="ARM18">
        <v>-1.2997855737764E-3</v>
      </c>
      <c r="ARN18" t="e">
        <f>bvarM4</f>
        <v>#VALUE!</v>
      </c>
      <c r="ARO18" t="e">
        <f>cvarM4</f>
        <v>#VALUE!</v>
      </c>
      <c r="ARP18" t="e">
        <f>mvarM4</f>
        <v>#VALUE!</v>
      </c>
      <c r="ARQ18" s="24" t="e">
        <f t="shared" si="495"/>
        <v>#VALUE!</v>
      </c>
      <c r="ARR18" s="24" t="e">
        <f t="shared" si="496"/>
        <v>#VALUE!</v>
      </c>
      <c r="ARS18" s="24" t="e">
        <f t="shared" si="497"/>
        <v>#VALUE!</v>
      </c>
      <c r="ART18">
        <v>1.0179109889215999E-3</v>
      </c>
      <c r="ARU18" t="e">
        <f>bvarM4</f>
        <v>#VALUE!</v>
      </c>
      <c r="ARV18" t="e">
        <f>cvarM4</f>
        <v>#VALUE!</v>
      </c>
      <c r="ARW18" t="e">
        <f>mvarM4</f>
        <v>#VALUE!</v>
      </c>
      <c r="ARX18" s="24" t="e">
        <f t="shared" si="498"/>
        <v>#VALUE!</v>
      </c>
      <c r="ARY18" s="24" t="e">
        <f t="shared" si="499"/>
        <v>#VALUE!</v>
      </c>
      <c r="ARZ18" s="24" t="e">
        <f t="shared" si="500"/>
        <v>#VALUE!</v>
      </c>
      <c r="ASA18">
        <v>-1.8862976962825001E-3</v>
      </c>
      <c r="ASB18" t="e">
        <f>bvarM4</f>
        <v>#VALUE!</v>
      </c>
      <c r="ASC18" t="e">
        <f>cvarM4</f>
        <v>#VALUE!</v>
      </c>
      <c r="ASD18" t="e">
        <f>mvarM4</f>
        <v>#VALUE!</v>
      </c>
      <c r="ASE18" s="24" t="e">
        <f t="shared" si="501"/>
        <v>#VALUE!</v>
      </c>
      <c r="ASF18" s="24" t="e">
        <f t="shared" si="502"/>
        <v>#VALUE!</v>
      </c>
      <c r="ASG18" s="24" t="e">
        <f t="shared" si="503"/>
        <v>#VALUE!</v>
      </c>
      <c r="ASH18">
        <v>-2.5928775505547E-5</v>
      </c>
      <c r="ASI18" t="e">
        <f>bvarM4</f>
        <v>#VALUE!</v>
      </c>
      <c r="ASJ18" t="e">
        <f>cvarM4</f>
        <v>#VALUE!</v>
      </c>
      <c r="ASK18" t="e">
        <f>mvarM4</f>
        <v>#VALUE!</v>
      </c>
      <c r="ASL18" s="24" t="e">
        <f t="shared" si="504"/>
        <v>#VALUE!</v>
      </c>
      <c r="ASM18" s="24" t="e">
        <f t="shared" si="505"/>
        <v>#VALUE!</v>
      </c>
      <c r="ASN18" s="24" t="e">
        <f t="shared" si="506"/>
        <v>#VALUE!</v>
      </c>
      <c r="ASO18">
        <v>1.5590030762961001E-3</v>
      </c>
      <c r="ASP18" t="e">
        <f>bvarM4</f>
        <v>#VALUE!</v>
      </c>
      <c r="ASQ18" t="e">
        <f>cvarM4</f>
        <v>#VALUE!</v>
      </c>
      <c r="ASR18" t="e">
        <f>mvarM4</f>
        <v>#VALUE!</v>
      </c>
      <c r="ASS18" s="24" t="e">
        <f t="shared" si="507"/>
        <v>#VALUE!</v>
      </c>
      <c r="AST18" s="24" t="e">
        <f t="shared" si="508"/>
        <v>#VALUE!</v>
      </c>
      <c r="ASU18" s="24" t="e">
        <f t="shared" si="509"/>
        <v>#VALUE!</v>
      </c>
      <c r="ASV18">
        <v>-1.5260360817453E-2</v>
      </c>
      <c r="ASW18" t="e">
        <f>bvarM4</f>
        <v>#VALUE!</v>
      </c>
      <c r="ASX18" t="e">
        <f>cvarM4</f>
        <v>#VALUE!</v>
      </c>
      <c r="ASY18" t="e">
        <f>mvarM4</f>
        <v>#VALUE!</v>
      </c>
      <c r="ASZ18" s="24" t="e">
        <f t="shared" si="510"/>
        <v>#VALUE!</v>
      </c>
      <c r="ATA18" s="24" t="e">
        <f t="shared" si="511"/>
        <v>#VALUE!</v>
      </c>
      <c r="ATB18" s="24" t="e">
        <f t="shared" si="512"/>
        <v>#VALUE!</v>
      </c>
      <c r="ATC18">
        <v>-1.3414230001862E-3</v>
      </c>
      <c r="ATD18" t="e">
        <f>bvarM4</f>
        <v>#VALUE!</v>
      </c>
      <c r="ATE18" t="e">
        <f>cvarM4</f>
        <v>#VALUE!</v>
      </c>
      <c r="ATF18" t="e">
        <f>mvarM4</f>
        <v>#VALUE!</v>
      </c>
      <c r="ATG18" s="24" t="e">
        <f t="shared" si="513"/>
        <v>#VALUE!</v>
      </c>
      <c r="ATH18" s="24" t="e">
        <f t="shared" si="514"/>
        <v>#VALUE!</v>
      </c>
      <c r="ATI18" s="24" t="e">
        <f t="shared" si="515"/>
        <v>#VALUE!</v>
      </c>
      <c r="ATJ18">
        <v>-2.1285503694383002E-3</v>
      </c>
      <c r="ATK18" t="e">
        <f>bvarM4</f>
        <v>#VALUE!</v>
      </c>
      <c r="ATL18" t="e">
        <f>cvarM4</f>
        <v>#VALUE!</v>
      </c>
      <c r="ATM18" t="e">
        <f>mvarM4</f>
        <v>#VALUE!</v>
      </c>
      <c r="ATN18" s="24" t="e">
        <f t="shared" si="516"/>
        <v>#VALUE!</v>
      </c>
      <c r="ATO18" s="24" t="e">
        <f t="shared" si="517"/>
        <v>#VALUE!</v>
      </c>
      <c r="ATP18" s="24" t="e">
        <f t="shared" si="518"/>
        <v>#VALUE!</v>
      </c>
      <c r="ATQ18">
        <v>-3.2848574571596001E-3</v>
      </c>
      <c r="ATR18" t="e">
        <f>bvarM4</f>
        <v>#VALUE!</v>
      </c>
      <c r="ATS18" t="e">
        <f>cvarM4</f>
        <v>#VALUE!</v>
      </c>
      <c r="ATT18" t="e">
        <f>mvarM4</f>
        <v>#VALUE!</v>
      </c>
      <c r="ATU18" s="24" t="e">
        <f t="shared" si="519"/>
        <v>#VALUE!</v>
      </c>
      <c r="ATV18" s="24" t="e">
        <f t="shared" si="520"/>
        <v>#VALUE!</v>
      </c>
      <c r="ATW18" s="24" t="e">
        <f t="shared" si="521"/>
        <v>#VALUE!</v>
      </c>
      <c r="ATX18">
        <v>-2.2883677476414999E-5</v>
      </c>
      <c r="ATY18" t="e">
        <f>bvarM4</f>
        <v>#VALUE!</v>
      </c>
      <c r="ATZ18" t="e">
        <f>cvarM4</f>
        <v>#VALUE!</v>
      </c>
      <c r="AUA18" t="e">
        <f>mvarM4</f>
        <v>#VALUE!</v>
      </c>
      <c r="AUB18" s="24" t="e">
        <f t="shared" si="522"/>
        <v>#VALUE!</v>
      </c>
      <c r="AUC18" s="24" t="e">
        <f t="shared" si="523"/>
        <v>#VALUE!</v>
      </c>
      <c r="AUD18" s="24" t="e">
        <f t="shared" si="524"/>
        <v>#VALUE!</v>
      </c>
      <c r="AUE18">
        <v>8.6488610847178997E-4</v>
      </c>
      <c r="AUF18" t="e">
        <f>bvarM4</f>
        <v>#VALUE!</v>
      </c>
      <c r="AUG18" t="e">
        <f>cvarM4</f>
        <v>#VALUE!</v>
      </c>
      <c r="AUH18" t="e">
        <f>mvarM4</f>
        <v>#VALUE!</v>
      </c>
      <c r="AUI18" s="24" t="e">
        <f t="shared" si="525"/>
        <v>#VALUE!</v>
      </c>
      <c r="AUJ18" s="24" t="e">
        <f t="shared" si="526"/>
        <v>#VALUE!</v>
      </c>
      <c r="AUK18" s="24" t="e">
        <f t="shared" si="527"/>
        <v>#VALUE!</v>
      </c>
      <c r="AUL18">
        <v>-1.4485057026698001E-2</v>
      </c>
      <c r="AUM18" t="e">
        <f>bvarM4</f>
        <v>#VALUE!</v>
      </c>
      <c r="AUN18" t="e">
        <f>cvarM4</f>
        <v>#VALUE!</v>
      </c>
      <c r="AUO18" t="e">
        <f>mvarM4</f>
        <v>#VALUE!</v>
      </c>
      <c r="AUP18" s="24" t="e">
        <f t="shared" si="528"/>
        <v>#VALUE!</v>
      </c>
      <c r="AUQ18" s="24" t="e">
        <f t="shared" si="529"/>
        <v>#VALUE!</v>
      </c>
      <c r="AUR18" s="24" t="e">
        <f t="shared" si="530"/>
        <v>#VALUE!</v>
      </c>
      <c r="AUS18">
        <v>-1.4493191672885E-3</v>
      </c>
      <c r="AUT18" t="e">
        <f>bvarM4</f>
        <v>#VALUE!</v>
      </c>
      <c r="AUU18" t="e">
        <f>cvarM4</f>
        <v>#VALUE!</v>
      </c>
      <c r="AUV18" t="e">
        <f>mvarM4</f>
        <v>#VALUE!</v>
      </c>
      <c r="AUW18" s="24" t="e">
        <f t="shared" si="531"/>
        <v>#VALUE!</v>
      </c>
      <c r="AUX18" s="24" t="e">
        <f t="shared" si="532"/>
        <v>#VALUE!</v>
      </c>
      <c r="AUY18" s="24" t="e">
        <f t="shared" si="533"/>
        <v>#VALUE!</v>
      </c>
      <c r="AUZ18">
        <v>-6.6996457820154001E-3</v>
      </c>
      <c r="AVA18" t="e">
        <f>bvarM4</f>
        <v>#VALUE!</v>
      </c>
      <c r="AVB18" t="e">
        <f>cvarM4</f>
        <v>#VALUE!</v>
      </c>
      <c r="AVC18" t="e">
        <f>mvarM4</f>
        <v>#VALUE!</v>
      </c>
      <c r="AVD18" s="24" t="e">
        <f t="shared" si="534"/>
        <v>#VALUE!</v>
      </c>
      <c r="AVE18" s="24" t="e">
        <f t="shared" si="535"/>
        <v>#VALUE!</v>
      </c>
      <c r="AVF18" s="24" t="e">
        <f t="shared" si="536"/>
        <v>#VALUE!</v>
      </c>
      <c r="AVG18">
        <v>-2.7408564405842998E-3</v>
      </c>
      <c r="AVH18" t="e">
        <f>bvarM4</f>
        <v>#VALUE!</v>
      </c>
      <c r="AVI18" t="e">
        <f>cvarM4</f>
        <v>#VALUE!</v>
      </c>
      <c r="AVJ18" t="e">
        <f>mvarM4</f>
        <v>#VALUE!</v>
      </c>
      <c r="AVK18" s="24" t="e">
        <f t="shared" si="537"/>
        <v>#VALUE!</v>
      </c>
      <c r="AVL18" s="24" t="e">
        <f t="shared" si="538"/>
        <v>#VALUE!</v>
      </c>
      <c r="AVM18" s="24" t="e">
        <f t="shared" si="539"/>
        <v>#VALUE!</v>
      </c>
      <c r="AVN18">
        <v>-1.5279165645371999E-5</v>
      </c>
      <c r="AVO18" t="e">
        <f>bvarM4</f>
        <v>#VALUE!</v>
      </c>
      <c r="AVP18" t="e">
        <f>cvarM4</f>
        <v>#VALUE!</v>
      </c>
      <c r="AVQ18" t="e">
        <f>mvarM4</f>
        <v>#VALUE!</v>
      </c>
      <c r="AVR18" s="24" t="e">
        <f t="shared" si="540"/>
        <v>#VALUE!</v>
      </c>
      <c r="AVS18" s="24" t="e">
        <f t="shared" si="541"/>
        <v>#VALUE!</v>
      </c>
      <c r="AVT18" s="24" t="e">
        <f t="shared" si="542"/>
        <v>#VALUE!</v>
      </c>
      <c r="AVU18">
        <v>-2.6290683458013001E-2</v>
      </c>
      <c r="AVV18" t="e">
        <f>bvarM4</f>
        <v>#VALUE!</v>
      </c>
      <c r="AVW18" t="e">
        <f>cvarM4</f>
        <v>#VALUE!</v>
      </c>
      <c r="AVX18" t="e">
        <f>mvarM4</f>
        <v>#VALUE!</v>
      </c>
      <c r="AVY18" s="24" t="e">
        <f t="shared" si="543"/>
        <v>#VALUE!</v>
      </c>
      <c r="AVZ18" s="24" t="e">
        <f t="shared" si="544"/>
        <v>#VALUE!</v>
      </c>
      <c r="AWA18" s="24" t="e">
        <f t="shared" si="545"/>
        <v>#VALUE!</v>
      </c>
      <c r="AWB18">
        <v>-1.1332150640011E-2</v>
      </c>
      <c r="AWC18" t="e">
        <f>bvarM4</f>
        <v>#VALUE!</v>
      </c>
      <c r="AWD18" t="e">
        <f>cvarM4</f>
        <v>#VALUE!</v>
      </c>
      <c r="AWE18" t="e">
        <f>mvarM4</f>
        <v>#VALUE!</v>
      </c>
      <c r="AWF18" s="24" t="e">
        <f t="shared" si="546"/>
        <v>#VALUE!</v>
      </c>
      <c r="AWG18" s="24" t="e">
        <f t="shared" si="547"/>
        <v>#VALUE!</v>
      </c>
      <c r="AWH18" s="24" t="e">
        <f t="shared" si="548"/>
        <v>#VALUE!</v>
      </c>
      <c r="AWI18">
        <v>-8.2556802128277995E-4</v>
      </c>
      <c r="AWJ18" t="e">
        <f>bvarM4</f>
        <v>#VALUE!</v>
      </c>
      <c r="AWK18" t="e">
        <f>cvarM4</f>
        <v>#VALUE!</v>
      </c>
      <c r="AWL18" t="e">
        <f>mvarM4</f>
        <v>#VALUE!</v>
      </c>
      <c r="AWM18" s="24" t="e">
        <f t="shared" si="549"/>
        <v>#VALUE!</v>
      </c>
      <c r="AWN18" s="24" t="e">
        <f t="shared" si="550"/>
        <v>#VALUE!</v>
      </c>
      <c r="AWO18" s="24" t="e">
        <f t="shared" si="551"/>
        <v>#VALUE!</v>
      </c>
      <c r="AWP18">
        <v>7.4100360284253004E-3</v>
      </c>
      <c r="AWQ18" t="e">
        <f>bvarM4</f>
        <v>#VALUE!</v>
      </c>
      <c r="AWR18" t="e">
        <f>cvarM4</f>
        <v>#VALUE!</v>
      </c>
      <c r="AWS18" t="e">
        <f>mvarM4</f>
        <v>#VALUE!</v>
      </c>
      <c r="AWT18" s="24" t="e">
        <f t="shared" si="552"/>
        <v>#VALUE!</v>
      </c>
      <c r="AWU18" s="24" t="e">
        <f t="shared" si="553"/>
        <v>#VALUE!</v>
      </c>
      <c r="AWV18" s="24" t="e">
        <f t="shared" si="554"/>
        <v>#VALUE!</v>
      </c>
      <c r="AWW18">
        <v>-1.2222894899109001E-2</v>
      </c>
      <c r="AWX18" t="e">
        <f>bvarM4</f>
        <v>#VALUE!</v>
      </c>
      <c r="AWY18" t="e">
        <f>cvarM4</f>
        <v>#VALUE!</v>
      </c>
      <c r="AWZ18" t="e">
        <f>mvarM4</f>
        <v>#VALUE!</v>
      </c>
      <c r="AXA18" s="24" t="e">
        <f t="shared" si="555"/>
        <v>#VALUE!</v>
      </c>
      <c r="AXB18" s="24" t="e">
        <f t="shared" si="556"/>
        <v>#VALUE!</v>
      </c>
      <c r="AXC18" s="24" t="e">
        <f t="shared" si="557"/>
        <v>#VALUE!</v>
      </c>
      <c r="AXD18">
        <v>1.7043741111607999E-4</v>
      </c>
      <c r="AXE18" t="e">
        <f>bvarM4</f>
        <v>#VALUE!</v>
      </c>
      <c r="AXF18" t="e">
        <f>cvarM4</f>
        <v>#VALUE!</v>
      </c>
      <c r="AXG18" t="e">
        <f>mvarM4</f>
        <v>#VALUE!</v>
      </c>
      <c r="AXH18" s="24" t="e">
        <f t="shared" si="558"/>
        <v>#VALUE!</v>
      </c>
      <c r="AXI18" s="24" t="e">
        <f t="shared" si="559"/>
        <v>#VALUE!</v>
      </c>
      <c r="AXJ18" s="24" t="e">
        <f t="shared" si="560"/>
        <v>#VALUE!</v>
      </c>
      <c r="AXK18">
        <v>-4.1277307983294001E-2</v>
      </c>
      <c r="AXL18" t="e">
        <f>bvarM4</f>
        <v>#VALUE!</v>
      </c>
      <c r="AXM18" t="e">
        <f>cvarM4</f>
        <v>#VALUE!</v>
      </c>
      <c r="AXN18" t="e">
        <f>mvarM4</f>
        <v>#VALUE!</v>
      </c>
      <c r="AXO18" s="24" t="e">
        <f t="shared" si="561"/>
        <v>#VALUE!</v>
      </c>
      <c r="AXP18" s="24" t="e">
        <f t="shared" si="562"/>
        <v>#VALUE!</v>
      </c>
      <c r="AXQ18" s="24" t="e">
        <f t="shared" si="563"/>
        <v>#VALUE!</v>
      </c>
      <c r="AXR18">
        <v>-1.8222367972817999E-2</v>
      </c>
      <c r="AXS18" t="e">
        <f>bvarM6</f>
        <v>#VALUE!</v>
      </c>
      <c r="AXT18" t="e">
        <f>cvarM6</f>
        <v>#VALUE!</v>
      </c>
      <c r="AXU18" t="e">
        <f>mvarM6</f>
        <v>#VALUE!</v>
      </c>
      <c r="AXV18" s="24" t="e">
        <f t="shared" si="564"/>
        <v>#VALUE!</v>
      </c>
      <c r="AXW18" s="24" t="e">
        <f t="shared" si="565"/>
        <v>#VALUE!</v>
      </c>
      <c r="AXX18" s="24" t="e">
        <f t="shared" si="566"/>
        <v>#VALUE!</v>
      </c>
      <c r="AXY18">
        <v>-5.5098450031382999E-4</v>
      </c>
      <c r="AXZ18" t="e">
        <f>bvarM4</f>
        <v>#VALUE!</v>
      </c>
      <c r="AYA18" t="e">
        <f>cvarM4</f>
        <v>#VALUE!</v>
      </c>
      <c r="AYB18" t="e">
        <f>mvarM4</f>
        <v>#VALUE!</v>
      </c>
      <c r="AYC18" s="24" t="e">
        <f t="shared" si="567"/>
        <v>#VALUE!</v>
      </c>
      <c r="AYD18" s="24" t="e">
        <f t="shared" si="568"/>
        <v>#VALUE!</v>
      </c>
      <c r="AYE18" s="24" t="e">
        <f t="shared" si="569"/>
        <v>#VALUE!</v>
      </c>
      <c r="AYF18">
        <v>-2.3501079445173E-4</v>
      </c>
      <c r="AYG18" t="e">
        <f>bvarM4</f>
        <v>#VALUE!</v>
      </c>
      <c r="AYH18" t="e">
        <f>cvarM4</f>
        <v>#VALUE!</v>
      </c>
      <c r="AYI18" t="e">
        <f>mvarM4</f>
        <v>#VALUE!</v>
      </c>
      <c r="AYJ18" s="24" t="e">
        <f t="shared" si="570"/>
        <v>#VALUE!</v>
      </c>
      <c r="AYK18" s="24" t="e">
        <f t="shared" si="571"/>
        <v>#VALUE!</v>
      </c>
      <c r="AYL18" s="24" t="e">
        <f t="shared" si="572"/>
        <v>#VALUE!</v>
      </c>
      <c r="AYM18">
        <v>-9.5562944181988001E-3</v>
      </c>
      <c r="AYN18" t="e">
        <f>bvarM4</f>
        <v>#VALUE!</v>
      </c>
      <c r="AYO18" t="e">
        <f>cvarM4</f>
        <v>#VALUE!</v>
      </c>
      <c r="AYP18" t="e">
        <f>mvarM4</f>
        <v>#VALUE!</v>
      </c>
      <c r="AYQ18" s="24" t="e">
        <f t="shared" si="573"/>
        <v>#VALUE!</v>
      </c>
      <c r="AYR18" s="24" t="e">
        <f t="shared" si="574"/>
        <v>#VALUE!</v>
      </c>
      <c r="AYS18" s="24" t="e">
        <f t="shared" si="575"/>
        <v>#VALUE!</v>
      </c>
      <c r="AYT18">
        <v>1.1408693818548001E-5</v>
      </c>
      <c r="AYU18" t="e">
        <f>bvarM4</f>
        <v>#VALUE!</v>
      </c>
      <c r="AYV18" t="e">
        <f>cvarM4</f>
        <v>#VALUE!</v>
      </c>
      <c r="AYW18" t="e">
        <f>mvarM4</f>
        <v>#VALUE!</v>
      </c>
      <c r="AYX18" s="24" t="e">
        <f t="shared" si="576"/>
        <v>#VALUE!</v>
      </c>
      <c r="AYY18" s="24" t="e">
        <f t="shared" si="577"/>
        <v>#VALUE!</v>
      </c>
      <c r="AYZ18" s="24" t="e">
        <f t="shared" si="578"/>
        <v>#VALUE!</v>
      </c>
      <c r="AZA18">
        <v>-4.4767977247769999E-2</v>
      </c>
      <c r="AZB18" t="e">
        <f>bvarM4</f>
        <v>#VALUE!</v>
      </c>
      <c r="AZC18" t="e">
        <f>cvarM4</f>
        <v>#VALUE!</v>
      </c>
      <c r="AZD18" t="e">
        <f>mvarM4</f>
        <v>#VALUE!</v>
      </c>
      <c r="AZE18" s="24" t="e">
        <f t="shared" si="579"/>
        <v>#VALUE!</v>
      </c>
      <c r="AZF18" s="24" t="e">
        <f t="shared" si="580"/>
        <v>#VALUE!</v>
      </c>
      <c r="AZG18" s="24" t="e">
        <f t="shared" si="581"/>
        <v>#VALUE!</v>
      </c>
      <c r="AZH18">
        <v>-1.4170569855185999E-2</v>
      </c>
      <c r="AZI18" t="e">
        <f>bvarM6</f>
        <v>#VALUE!</v>
      </c>
      <c r="AZJ18" t="e">
        <f>cvarM6</f>
        <v>#VALUE!</v>
      </c>
      <c r="AZK18" t="e">
        <f>mvarM6</f>
        <v>#VALUE!</v>
      </c>
      <c r="AZL18" s="24" t="e">
        <f t="shared" si="582"/>
        <v>#VALUE!</v>
      </c>
      <c r="AZM18" s="24" t="e">
        <f t="shared" si="583"/>
        <v>#VALUE!</v>
      </c>
      <c r="AZN18" s="24" t="e">
        <f t="shared" si="584"/>
        <v>#VALUE!</v>
      </c>
      <c r="AZO18">
        <v>-4.7975269691192E-4</v>
      </c>
      <c r="AZP18" t="e">
        <f>bvarM4</f>
        <v>#VALUE!</v>
      </c>
      <c r="AZQ18" t="e">
        <f>cvarM4</f>
        <v>#VALUE!</v>
      </c>
      <c r="AZR18" t="e">
        <f>mvarM4</f>
        <v>#VALUE!</v>
      </c>
      <c r="AZS18" s="24" t="e">
        <f t="shared" si="585"/>
        <v>#VALUE!</v>
      </c>
      <c r="AZT18" s="24" t="e">
        <f t="shared" si="586"/>
        <v>#VALUE!</v>
      </c>
      <c r="AZU18" s="24" t="e">
        <f t="shared" si="587"/>
        <v>#VALUE!</v>
      </c>
      <c r="AZV18">
        <v>1.1121282228532E-2</v>
      </c>
      <c r="AZW18" t="e">
        <f>bvarM4</f>
        <v>#VALUE!</v>
      </c>
      <c r="AZX18" t="e">
        <f>cvarM4</f>
        <v>#VALUE!</v>
      </c>
      <c r="AZY18" t="e">
        <f>mvarM4</f>
        <v>#VALUE!</v>
      </c>
      <c r="AZZ18" s="24" t="e">
        <f t="shared" si="588"/>
        <v>#VALUE!</v>
      </c>
      <c r="BAA18" s="24" t="e">
        <f t="shared" si="589"/>
        <v>#VALUE!</v>
      </c>
      <c r="BAB18" s="24" t="e">
        <f t="shared" si="590"/>
        <v>#VALUE!</v>
      </c>
      <c r="BAC18">
        <v>-8.4661191388902997E-3</v>
      </c>
      <c r="BAD18" t="e">
        <f>bvarM4</f>
        <v>#VALUE!</v>
      </c>
      <c r="BAE18" t="e">
        <f>cvarM4</f>
        <v>#VALUE!</v>
      </c>
      <c r="BAF18" t="e">
        <f>mvarM4</f>
        <v>#VALUE!</v>
      </c>
      <c r="BAG18" s="24" t="e">
        <f t="shared" si="591"/>
        <v>#VALUE!</v>
      </c>
      <c r="BAH18" s="24" t="e">
        <f t="shared" si="592"/>
        <v>#VALUE!</v>
      </c>
      <c r="BAI18" s="24" t="e">
        <f t="shared" si="593"/>
        <v>#VALUE!</v>
      </c>
      <c r="BAJ18">
        <v>6.0575558698958003E-5</v>
      </c>
      <c r="BAK18" t="e">
        <f>bvarM4</f>
        <v>#VALUE!</v>
      </c>
      <c r="BAL18" t="e">
        <f>cvarM4</f>
        <v>#VALUE!</v>
      </c>
      <c r="BAM18" t="e">
        <f>mvarM4</f>
        <v>#VALUE!</v>
      </c>
      <c r="BAN18" s="24" t="e">
        <f t="shared" si="594"/>
        <v>#VALUE!</v>
      </c>
      <c r="BAO18" s="24" t="e">
        <f t="shared" si="595"/>
        <v>#VALUE!</v>
      </c>
      <c r="BAP18" s="24" t="e">
        <f t="shared" si="596"/>
        <v>#VALUE!</v>
      </c>
      <c r="BAQ18">
        <v>2.2870262936227999E-4</v>
      </c>
      <c r="BAR18" t="e">
        <f>bvarM4</f>
        <v>#VALUE!</v>
      </c>
      <c r="BAS18" t="e">
        <f>cvarM4</f>
        <v>#VALUE!</v>
      </c>
      <c r="BAT18" t="e">
        <f>mvarM4</f>
        <v>#VALUE!</v>
      </c>
      <c r="BAU18" s="24" t="e">
        <f t="shared" si="597"/>
        <v>#VALUE!</v>
      </c>
      <c r="BAV18" s="24" t="e">
        <f t="shared" si="598"/>
        <v>#VALUE!</v>
      </c>
      <c r="BAW18" s="24" t="e">
        <f t="shared" si="599"/>
        <v>#VALUE!</v>
      </c>
      <c r="BAX18">
        <v>-9.3837024049600003E-3</v>
      </c>
      <c r="BAY18" t="e">
        <f>bvarM4</f>
        <v>#VALUE!</v>
      </c>
      <c r="BAZ18" t="e">
        <f>cvarM4</f>
        <v>#VALUE!</v>
      </c>
      <c r="BBA18" t="e">
        <f>mvarM4</f>
        <v>#VALUE!</v>
      </c>
      <c r="BBB18" s="24" t="e">
        <f t="shared" si="600"/>
        <v>#VALUE!</v>
      </c>
      <c r="BBC18" s="24" t="e">
        <f t="shared" si="601"/>
        <v>#VALUE!</v>
      </c>
      <c r="BBD18" s="24" t="e">
        <f t="shared" si="602"/>
        <v>#VALUE!</v>
      </c>
      <c r="BBE18">
        <v>-7.8162155168379004E-4</v>
      </c>
      <c r="BBF18" t="e">
        <f>bvarM4</f>
        <v>#VALUE!</v>
      </c>
      <c r="BBG18" t="e">
        <f>cvarM4</f>
        <v>#VALUE!</v>
      </c>
      <c r="BBH18" t="e">
        <f>mvarM4</f>
        <v>#VALUE!</v>
      </c>
      <c r="BBI18" s="24" t="e">
        <f t="shared" si="603"/>
        <v>#VALUE!</v>
      </c>
      <c r="BBJ18" s="24" t="e">
        <f t="shared" si="604"/>
        <v>#VALUE!</v>
      </c>
      <c r="BBK18" s="24" t="e">
        <f t="shared" si="605"/>
        <v>#VALUE!</v>
      </c>
      <c r="BBL18">
        <v>3.1986342099544E-5</v>
      </c>
      <c r="BBM18" t="e">
        <f>bvarM4</f>
        <v>#VALUE!</v>
      </c>
      <c r="BBN18" t="e">
        <f>cvarM4</f>
        <v>#VALUE!</v>
      </c>
      <c r="BBO18" t="e">
        <f>mvarM4</f>
        <v>#VALUE!</v>
      </c>
      <c r="BBP18" s="24" t="e">
        <f t="shared" si="606"/>
        <v>#VALUE!</v>
      </c>
      <c r="BBQ18" s="24" t="e">
        <f t="shared" si="607"/>
        <v>#VALUE!</v>
      </c>
      <c r="BBR18" s="24" t="e">
        <f t="shared" si="608"/>
        <v>#VALUE!</v>
      </c>
      <c r="BBS18">
        <v>-7.8564136132639999E-3</v>
      </c>
      <c r="BBT18" t="e">
        <f>bvarM4</f>
        <v>#VALUE!</v>
      </c>
      <c r="BBU18" t="e">
        <f>cvarM4</f>
        <v>#VALUE!</v>
      </c>
      <c r="BBV18" t="e">
        <f>mvarM4</f>
        <v>#VALUE!</v>
      </c>
      <c r="BBW18" s="24" t="e">
        <f t="shared" si="609"/>
        <v>#VALUE!</v>
      </c>
      <c r="BBX18" s="24" t="e">
        <f t="shared" si="610"/>
        <v>#VALUE!</v>
      </c>
      <c r="BBY18" s="24" t="e">
        <f t="shared" si="611"/>
        <v>#VALUE!</v>
      </c>
      <c r="BBZ18">
        <v>4.7699332821646001E-5</v>
      </c>
      <c r="BCA18" t="e">
        <f>bvarM4</f>
        <v>#VALUE!</v>
      </c>
      <c r="BCB18" t="e">
        <f>cvarM4</f>
        <v>#VALUE!</v>
      </c>
      <c r="BCC18" t="e">
        <f>mvarM4</f>
        <v>#VALUE!</v>
      </c>
      <c r="BCD18" s="24" t="e">
        <f t="shared" si="612"/>
        <v>#VALUE!</v>
      </c>
      <c r="BCE18" s="24" t="e">
        <f t="shared" si="613"/>
        <v>#VALUE!</v>
      </c>
      <c r="BCF18" s="24" t="e">
        <f t="shared" si="614"/>
        <v>#VALUE!</v>
      </c>
      <c r="BCG18">
        <v>1.3103036987879E-3</v>
      </c>
      <c r="BCH18" t="e">
        <f>bvarM4</f>
        <v>#VALUE!</v>
      </c>
      <c r="BCI18" t="e">
        <f>cvarM4</f>
        <v>#VALUE!</v>
      </c>
      <c r="BCJ18" t="e">
        <f>mvarM4</f>
        <v>#VALUE!</v>
      </c>
      <c r="BCK18" s="24" t="e">
        <f t="shared" si="615"/>
        <v>#VALUE!</v>
      </c>
      <c r="BCL18" s="24" t="e">
        <f t="shared" si="616"/>
        <v>#VALUE!</v>
      </c>
      <c r="BCM18" s="24" t="e">
        <f t="shared" si="617"/>
        <v>#VALUE!</v>
      </c>
      <c r="BCN18">
        <v>-1.266507429665E-2</v>
      </c>
      <c r="BCO18" t="e">
        <f>bvarM4</f>
        <v>#VALUE!</v>
      </c>
      <c r="BCP18" t="e">
        <f>cvarM4</f>
        <v>#VALUE!</v>
      </c>
      <c r="BCQ18" t="e">
        <f>mvarM4</f>
        <v>#VALUE!</v>
      </c>
      <c r="BCR18" s="24" t="e">
        <f t="shared" si="618"/>
        <v>#VALUE!</v>
      </c>
      <c r="BCS18" s="24" t="e">
        <f t="shared" si="619"/>
        <v>#VALUE!</v>
      </c>
      <c r="BCT18" s="24" t="e">
        <f t="shared" si="620"/>
        <v>#VALUE!</v>
      </c>
      <c r="BCU18">
        <v>-8.1371266257990996E-4</v>
      </c>
      <c r="BCV18" t="e">
        <f>bvarM4</f>
        <v>#VALUE!</v>
      </c>
      <c r="BCW18" t="e">
        <f>cvarM4</f>
        <v>#VALUE!</v>
      </c>
      <c r="BCX18" t="e">
        <f>mvarM4</f>
        <v>#VALUE!</v>
      </c>
      <c r="BCY18" s="24" t="e">
        <f t="shared" si="621"/>
        <v>#VALUE!</v>
      </c>
      <c r="BCZ18" s="24" t="e">
        <f t="shared" si="622"/>
        <v>#VALUE!</v>
      </c>
      <c r="BDA18" s="24" t="e">
        <f t="shared" si="623"/>
        <v>#VALUE!</v>
      </c>
      <c r="BDB18">
        <v>4.3668832403506003E-5</v>
      </c>
      <c r="BDC18" t="e">
        <f>bvarM4</f>
        <v>#VALUE!</v>
      </c>
      <c r="BDD18" t="e">
        <f>cvarM4</f>
        <v>#VALUE!</v>
      </c>
      <c r="BDE18" t="e">
        <f>mvarM4</f>
        <v>#VALUE!</v>
      </c>
      <c r="BDF18" s="24" t="e">
        <f t="shared" si="624"/>
        <v>#VALUE!</v>
      </c>
      <c r="BDG18" s="24" t="e">
        <f t="shared" si="625"/>
        <v>#VALUE!</v>
      </c>
      <c r="BDH18" s="24" t="e">
        <f t="shared" si="626"/>
        <v>#VALUE!</v>
      </c>
      <c r="BDI18">
        <v>-1.2113543625626E-2</v>
      </c>
      <c r="BDJ18" t="e">
        <f>bvarM4</f>
        <v>#VALUE!</v>
      </c>
      <c r="BDK18" t="e">
        <f>cvarM4</f>
        <v>#VALUE!</v>
      </c>
      <c r="BDL18" t="e">
        <f>mvarM4</f>
        <v>#VALUE!</v>
      </c>
      <c r="BDM18" s="24" t="e">
        <f t="shared" si="627"/>
        <v>#VALUE!</v>
      </c>
      <c r="BDN18" s="24" t="e">
        <f t="shared" si="628"/>
        <v>#VALUE!</v>
      </c>
      <c r="BDO18" s="24" t="e">
        <f t="shared" si="629"/>
        <v>#VALUE!</v>
      </c>
      <c r="BDP18">
        <v>6.0154191391137002E-5</v>
      </c>
      <c r="BDQ18" t="e">
        <f>bvarM4</f>
        <v>#VALUE!</v>
      </c>
      <c r="BDR18" t="e">
        <f>cvarM4</f>
        <v>#VALUE!</v>
      </c>
      <c r="BDS18" t="e">
        <f>mvarM4</f>
        <v>#VALUE!</v>
      </c>
      <c r="BDT18" s="24" t="e">
        <f t="shared" si="630"/>
        <v>#VALUE!</v>
      </c>
      <c r="BDU18" s="24" t="e">
        <f t="shared" si="631"/>
        <v>#VALUE!</v>
      </c>
      <c r="BDV18" s="24" t="e">
        <f t="shared" si="632"/>
        <v>#VALUE!</v>
      </c>
      <c r="BDW18">
        <v>4.9359687605758E-4</v>
      </c>
      <c r="BDX18" t="e">
        <f>bvarM4</f>
        <v>#VALUE!</v>
      </c>
      <c r="BDY18" t="e">
        <f>cvarM4</f>
        <v>#VALUE!</v>
      </c>
      <c r="BDZ18" t="e">
        <f>mvarM4</f>
        <v>#VALUE!</v>
      </c>
      <c r="BEA18" s="24" t="e">
        <f t="shared" si="633"/>
        <v>#VALUE!</v>
      </c>
      <c r="BEB18" s="24" t="e">
        <f t="shared" si="634"/>
        <v>#VALUE!</v>
      </c>
      <c r="BEC18" s="24" t="e">
        <f t="shared" si="635"/>
        <v>#VALUE!</v>
      </c>
      <c r="BED18">
        <v>-1.2424833971463999E-2</v>
      </c>
      <c r="BEE18" t="e">
        <f>bvarM4</f>
        <v>#VALUE!</v>
      </c>
      <c r="BEF18" t="e">
        <f>cvarM4</f>
        <v>#VALUE!</v>
      </c>
      <c r="BEG18" t="e">
        <f>mvarM4</f>
        <v>#VALUE!</v>
      </c>
      <c r="BEH18" s="24" t="e">
        <f t="shared" si="636"/>
        <v>#VALUE!</v>
      </c>
      <c r="BEI18" s="24" t="e">
        <f t="shared" si="637"/>
        <v>#VALUE!</v>
      </c>
      <c r="BEJ18" s="24" t="e">
        <f t="shared" si="638"/>
        <v>#VALUE!</v>
      </c>
      <c r="BEK18">
        <v>-8.7653909950490005E-4</v>
      </c>
      <c r="BEL18" t="e">
        <f>bvarM4</f>
        <v>#VALUE!</v>
      </c>
      <c r="BEM18" t="e">
        <f>cvarM4</f>
        <v>#VALUE!</v>
      </c>
      <c r="BEN18" t="e">
        <f>mvarM4</f>
        <v>#VALUE!</v>
      </c>
      <c r="BEO18" s="24" t="e">
        <f t="shared" si="639"/>
        <v>#VALUE!</v>
      </c>
      <c r="BEP18" s="24" t="e">
        <f t="shared" si="640"/>
        <v>#VALUE!</v>
      </c>
      <c r="BEQ18" s="24" t="e">
        <f t="shared" si="641"/>
        <v>#VALUE!</v>
      </c>
      <c r="BER18">
        <v>-1.6368534037590001E-5</v>
      </c>
      <c r="BES18" t="e">
        <f>bvarM4</f>
        <v>#VALUE!</v>
      </c>
      <c r="BET18" t="e">
        <f>cvarM4</f>
        <v>#VALUE!</v>
      </c>
      <c r="BEU18" t="e">
        <f>mvarM4</f>
        <v>#VALUE!</v>
      </c>
      <c r="BEV18" s="24" t="e">
        <f t="shared" si="642"/>
        <v>#VALUE!</v>
      </c>
      <c r="BEW18" s="24" t="e">
        <f t="shared" si="643"/>
        <v>#VALUE!</v>
      </c>
      <c r="BEX18" s="24" t="e">
        <f t="shared" si="644"/>
        <v>#VALUE!</v>
      </c>
      <c r="BEY18">
        <v>-9.0408673733108E-3</v>
      </c>
      <c r="BEZ18" t="e">
        <f>bvarM4</f>
        <v>#VALUE!</v>
      </c>
      <c r="BFA18" t="e">
        <f>cvarM4</f>
        <v>#VALUE!</v>
      </c>
      <c r="BFB18" t="e">
        <f>mvarM4</f>
        <v>#VALUE!</v>
      </c>
      <c r="BFC18" s="24" t="e">
        <f t="shared" si="645"/>
        <v>#VALUE!</v>
      </c>
      <c r="BFD18" s="24" t="e">
        <f t="shared" si="646"/>
        <v>#VALUE!</v>
      </c>
      <c r="BFE18" s="24" t="e">
        <f t="shared" si="647"/>
        <v>#VALUE!</v>
      </c>
      <c r="BFF18">
        <v>6.739294238577E-5</v>
      </c>
      <c r="BFG18" t="e">
        <f>bvarM4</f>
        <v>#VALUE!</v>
      </c>
      <c r="BFH18" t="e">
        <f>cvarM4</f>
        <v>#VALUE!</v>
      </c>
      <c r="BFI18" t="e">
        <f>mvarM4</f>
        <v>#VALUE!</v>
      </c>
      <c r="BFJ18" s="24" t="e">
        <f t="shared" si="648"/>
        <v>#VALUE!</v>
      </c>
      <c r="BFK18" s="24" t="e">
        <f t="shared" si="649"/>
        <v>#VALUE!</v>
      </c>
      <c r="BFL18" s="24" t="e">
        <f t="shared" si="650"/>
        <v>#VALUE!</v>
      </c>
      <c r="BFM18">
        <v>-4.1472012201440997E-3</v>
      </c>
      <c r="BFN18" t="e">
        <f>bvarM4</f>
        <v>#VALUE!</v>
      </c>
      <c r="BFO18" t="e">
        <f>cvarM4</f>
        <v>#VALUE!</v>
      </c>
      <c r="BFP18" t="e">
        <f>mvarM4</f>
        <v>#VALUE!</v>
      </c>
      <c r="BFQ18" s="24" t="e">
        <f t="shared" si="651"/>
        <v>#VALUE!</v>
      </c>
      <c r="BFR18" s="24" t="e">
        <f t="shared" si="652"/>
        <v>#VALUE!</v>
      </c>
      <c r="BFS18" s="24" t="e">
        <f t="shared" si="653"/>
        <v>#VALUE!</v>
      </c>
      <c r="BFT18">
        <v>-9.6018347021196004E-3</v>
      </c>
      <c r="BFU18" t="e">
        <f>bvarM4</f>
        <v>#VALUE!</v>
      </c>
      <c r="BFV18" t="e">
        <f>cvarM4</f>
        <v>#VALUE!</v>
      </c>
      <c r="BFW18" t="e">
        <f>mvarM4</f>
        <v>#VALUE!</v>
      </c>
      <c r="BFX18" s="24" t="e">
        <f t="shared" si="654"/>
        <v>#VALUE!</v>
      </c>
      <c r="BFY18" s="24" t="e">
        <f t="shared" si="655"/>
        <v>#VALUE!</v>
      </c>
      <c r="BFZ18" s="24" t="e">
        <f t="shared" si="656"/>
        <v>#VALUE!</v>
      </c>
      <c r="BGA18">
        <v>4.7620925071065999E-7</v>
      </c>
      <c r="BGB18" t="e">
        <f>bvarM7</f>
        <v>#VALUE!</v>
      </c>
      <c r="BGC18" t="e">
        <f>cvarM7</f>
        <v>#VALUE!</v>
      </c>
      <c r="BGD18" t="e">
        <f>mvarM7</f>
        <v>#VALUE!</v>
      </c>
      <c r="BGE18" s="24" t="e">
        <f t="shared" si="657"/>
        <v>#VALUE!</v>
      </c>
      <c r="BGF18" s="24" t="e">
        <f t="shared" si="658"/>
        <v>#VALUE!</v>
      </c>
      <c r="BGG18" s="24" t="e">
        <f t="shared" si="659"/>
        <v>#VALUE!</v>
      </c>
      <c r="BGH18">
        <v>-1.9450453060740999E-3</v>
      </c>
      <c r="BGI18" t="e">
        <f>bvarM4</f>
        <v>#VALUE!</v>
      </c>
      <c r="BGJ18" t="e">
        <f>cvarM4</f>
        <v>#VALUE!</v>
      </c>
      <c r="BGK18" t="e">
        <f>mvarM4</f>
        <v>#VALUE!</v>
      </c>
      <c r="BGL18" s="24" t="e">
        <f t="shared" si="660"/>
        <v>#VALUE!</v>
      </c>
      <c r="BGM18" s="24" t="e">
        <f t="shared" si="661"/>
        <v>#VALUE!</v>
      </c>
      <c r="BGN18" s="24" t="e">
        <f t="shared" si="662"/>
        <v>#VALUE!</v>
      </c>
      <c r="BGO18">
        <v>-4.7925038260545998E-3</v>
      </c>
      <c r="BGP18" t="e">
        <f>bvarM4</f>
        <v>#VALUE!</v>
      </c>
      <c r="BGQ18" t="e">
        <f>cvarM4</f>
        <v>#VALUE!</v>
      </c>
      <c r="BGR18" t="e">
        <f>mvarM4</f>
        <v>#VALUE!</v>
      </c>
      <c r="BGS18" s="24" t="e">
        <f t="shared" si="663"/>
        <v>#VALUE!</v>
      </c>
      <c r="BGT18" s="24" t="e">
        <f t="shared" si="664"/>
        <v>#VALUE!</v>
      </c>
      <c r="BGU18" s="24" t="e">
        <f t="shared" si="665"/>
        <v>#VALUE!</v>
      </c>
      <c r="BGV18">
        <v>9.2819168093064003E-7</v>
      </c>
      <c r="BGW18" t="e">
        <f>bvarM7</f>
        <v>#VALUE!</v>
      </c>
      <c r="BGX18" t="e">
        <f>cvarM7</f>
        <v>#VALUE!</v>
      </c>
      <c r="BGY18" t="e">
        <f>mvarM7</f>
        <v>#VALUE!</v>
      </c>
      <c r="BGZ18" s="24" t="e">
        <f t="shared" si="666"/>
        <v>#VALUE!</v>
      </c>
      <c r="BHA18" s="24" t="e">
        <f t="shared" si="667"/>
        <v>#VALUE!</v>
      </c>
      <c r="BHB18" s="24" t="e">
        <f t="shared" si="668"/>
        <v>#VALUE!</v>
      </c>
      <c r="BHC18">
        <v>-5.6178802555986E-3</v>
      </c>
      <c r="BHD18" t="e">
        <f>bvarM4</f>
        <v>#VALUE!</v>
      </c>
      <c r="BHE18" t="e">
        <f>cvarM4</f>
        <v>#VALUE!</v>
      </c>
      <c r="BHF18" t="e">
        <f>mvarM4</f>
        <v>#VALUE!</v>
      </c>
      <c r="BHG18" s="24" t="e">
        <f t="shared" si="669"/>
        <v>#VALUE!</v>
      </c>
      <c r="BHH18" s="24" t="e">
        <f t="shared" si="670"/>
        <v>#VALUE!</v>
      </c>
      <c r="BHI18" s="24" t="e">
        <f t="shared" si="671"/>
        <v>#VALUE!</v>
      </c>
      <c r="BHJ18">
        <v>-1.0748318665859E-2</v>
      </c>
      <c r="BHK18" t="e">
        <f>bvarM4</f>
        <v>#VALUE!</v>
      </c>
      <c r="BHL18" t="e">
        <f>cvarM4</f>
        <v>#VALUE!</v>
      </c>
      <c r="BHM18" t="e">
        <f>mvarM4</f>
        <v>#VALUE!</v>
      </c>
      <c r="BHN18" s="24" t="e">
        <f t="shared" si="672"/>
        <v>#VALUE!</v>
      </c>
      <c r="BHO18" s="24" t="e">
        <f t="shared" si="673"/>
        <v>#VALUE!</v>
      </c>
      <c r="BHP18" s="24" t="e">
        <f t="shared" si="674"/>
        <v>#VALUE!</v>
      </c>
      <c r="BHQ18">
        <v>-2.5950065175341002E-7</v>
      </c>
      <c r="BHR18" t="e">
        <f>bvarM6</f>
        <v>#VALUE!</v>
      </c>
      <c r="BHS18" t="e">
        <f>cvarM6</f>
        <v>#VALUE!</v>
      </c>
      <c r="BHT18" t="e">
        <f>mvarM6</f>
        <v>#VALUE!</v>
      </c>
      <c r="BHU18" s="24" t="e">
        <f t="shared" si="675"/>
        <v>#VALUE!</v>
      </c>
      <c r="BHV18" s="24" t="e">
        <f t="shared" si="676"/>
        <v>#VALUE!</v>
      </c>
      <c r="BHW18" s="24" t="e">
        <f t="shared" si="677"/>
        <v>#VALUE!</v>
      </c>
      <c r="BHX18">
        <v>-1.8229174995767999E-3</v>
      </c>
      <c r="BHY18" t="e">
        <f>bvarM4</f>
        <v>#VALUE!</v>
      </c>
      <c r="BHZ18" t="e">
        <f>cvarM4</f>
        <v>#VALUE!</v>
      </c>
      <c r="BIA18" t="e">
        <f>mvarM4</f>
        <v>#VALUE!</v>
      </c>
      <c r="BIB18" s="24" t="e">
        <f t="shared" si="678"/>
        <v>#VALUE!</v>
      </c>
      <c r="BIC18" s="24" t="e">
        <f t="shared" si="679"/>
        <v>#VALUE!</v>
      </c>
      <c r="BID18" s="24" t="e">
        <f t="shared" si="680"/>
        <v>#VALUE!</v>
      </c>
      <c r="BIE18">
        <v>-4.6323153572318003E-3</v>
      </c>
      <c r="BIF18" t="e">
        <f>bvarM4</f>
        <v>#VALUE!</v>
      </c>
      <c r="BIG18" t="e">
        <f>cvarM4</f>
        <v>#VALUE!</v>
      </c>
      <c r="BIH18" t="e">
        <f>mvarM4</f>
        <v>#VALUE!</v>
      </c>
      <c r="BII18" s="24" t="e">
        <f t="shared" si="681"/>
        <v>#VALUE!</v>
      </c>
      <c r="BIJ18" s="24" t="e">
        <f t="shared" si="682"/>
        <v>#VALUE!</v>
      </c>
      <c r="BIK18" s="24" t="e">
        <f t="shared" si="683"/>
        <v>#VALUE!</v>
      </c>
      <c r="BIL18">
        <v>1.111022101658E-6</v>
      </c>
      <c r="BIM18" t="e">
        <f>bvarM7</f>
        <v>#VALUE!</v>
      </c>
      <c r="BIN18" t="e">
        <f>cvarM7</f>
        <v>#VALUE!</v>
      </c>
      <c r="BIO18" t="e">
        <f>mvarM7</f>
        <v>#VALUE!</v>
      </c>
      <c r="BIP18" s="24" t="e">
        <f t="shared" si="684"/>
        <v>#VALUE!</v>
      </c>
      <c r="BIQ18" s="24" t="e">
        <f t="shared" si="685"/>
        <v>#VALUE!</v>
      </c>
      <c r="BIR18" s="24" t="e">
        <f t="shared" si="686"/>
        <v>#VALUE!</v>
      </c>
      <c r="BIS18">
        <v>-6.268515398258E-3</v>
      </c>
      <c r="BIT18" t="e">
        <f>bvarM4</f>
        <v>#VALUE!</v>
      </c>
      <c r="BIU18" t="e">
        <f>cvarM4</f>
        <v>#VALUE!</v>
      </c>
      <c r="BIV18" t="e">
        <f>mvarM4</f>
        <v>#VALUE!</v>
      </c>
      <c r="BIW18" s="24" t="e">
        <f t="shared" si="687"/>
        <v>#VALUE!</v>
      </c>
      <c r="BIX18" s="24" t="e">
        <f t="shared" si="688"/>
        <v>#VALUE!</v>
      </c>
      <c r="BIY18" s="24" t="e">
        <f t="shared" si="689"/>
        <v>#VALUE!</v>
      </c>
      <c r="BIZ18">
        <v>-1.3785522650941E-2</v>
      </c>
      <c r="BJA18" t="e">
        <f>bvarM4</f>
        <v>#VALUE!</v>
      </c>
      <c r="BJB18" t="e">
        <f>cvarM4</f>
        <v>#VALUE!</v>
      </c>
      <c r="BJC18" t="e">
        <f>mvarM4</f>
        <v>#VALUE!</v>
      </c>
      <c r="BJD18" s="24" t="e">
        <f t="shared" si="690"/>
        <v>#VALUE!</v>
      </c>
      <c r="BJE18" s="24" t="e">
        <f t="shared" si="691"/>
        <v>#VALUE!</v>
      </c>
      <c r="BJF18" s="24" t="e">
        <f t="shared" si="692"/>
        <v>#VALUE!</v>
      </c>
      <c r="BJG18">
        <v>3.6690106031438E-7</v>
      </c>
      <c r="BJH18" t="e">
        <f>bvarM7</f>
        <v>#VALUE!</v>
      </c>
      <c r="BJI18" t="e">
        <f>cvarM7</f>
        <v>#VALUE!</v>
      </c>
      <c r="BJJ18" t="e">
        <f>mvarM7</f>
        <v>#VALUE!</v>
      </c>
      <c r="BJK18" s="24" t="e">
        <f t="shared" si="693"/>
        <v>#VALUE!</v>
      </c>
      <c r="BJL18" s="24" t="e">
        <f t="shared" si="694"/>
        <v>#VALUE!</v>
      </c>
      <c r="BJM18" s="24" t="e">
        <f t="shared" si="695"/>
        <v>#VALUE!</v>
      </c>
      <c r="BJN18">
        <v>-1.361035741925E-3</v>
      </c>
      <c r="BJO18" t="e">
        <f>bvarM4</f>
        <v>#VALUE!</v>
      </c>
      <c r="BJP18" t="e">
        <f>cvarM4</f>
        <v>#VALUE!</v>
      </c>
      <c r="BJQ18" t="e">
        <f>mvarM4</f>
        <v>#VALUE!</v>
      </c>
      <c r="BJR18" s="24" t="e">
        <f t="shared" si="696"/>
        <v>#VALUE!</v>
      </c>
      <c r="BJS18" s="24" t="e">
        <f t="shared" si="697"/>
        <v>#VALUE!</v>
      </c>
      <c r="BJT18" s="24" t="e">
        <f t="shared" si="698"/>
        <v>#VALUE!</v>
      </c>
      <c r="BJU18">
        <v>-4.1341052968839002E-3</v>
      </c>
      <c r="BJV18" t="e">
        <f>bvarM4</f>
        <v>#VALUE!</v>
      </c>
      <c r="BJW18" t="e">
        <f>cvarM4</f>
        <v>#VALUE!</v>
      </c>
      <c r="BJX18" t="e">
        <f>mvarM4</f>
        <v>#VALUE!</v>
      </c>
      <c r="BJY18" s="24" t="e">
        <f t="shared" si="699"/>
        <v>#VALUE!</v>
      </c>
      <c r="BJZ18" s="24" t="e">
        <f t="shared" si="700"/>
        <v>#VALUE!</v>
      </c>
      <c r="BKA18" s="24" t="e">
        <f t="shared" si="701"/>
        <v>#VALUE!</v>
      </c>
      <c r="BKB18">
        <v>-1.1572461247558E-7</v>
      </c>
      <c r="BKC18" t="e">
        <f>bvarM6</f>
        <v>#VALUE!</v>
      </c>
      <c r="BKD18" t="e">
        <f>cvarM6</f>
        <v>#VALUE!</v>
      </c>
      <c r="BKE18" t="e">
        <f>mvarM6</f>
        <v>#VALUE!</v>
      </c>
      <c r="BKF18" s="24" t="e">
        <f t="shared" si="702"/>
        <v>#VALUE!</v>
      </c>
      <c r="BKG18" s="24" t="e">
        <f t="shared" si="703"/>
        <v>#VALUE!</v>
      </c>
      <c r="BKH18" s="24" t="e">
        <f t="shared" si="704"/>
        <v>#VALUE!</v>
      </c>
      <c r="BKI18">
        <v>-6.0855033972825002E-3</v>
      </c>
      <c r="BKJ18" t="e">
        <f>bvarM4</f>
        <v>#VALUE!</v>
      </c>
      <c r="BKK18" t="e">
        <f>cvarM4</f>
        <v>#VALUE!</v>
      </c>
      <c r="BKL18" t="e">
        <f>mvarM4</f>
        <v>#VALUE!</v>
      </c>
      <c r="BKM18" s="24" t="e">
        <f t="shared" si="705"/>
        <v>#VALUE!</v>
      </c>
      <c r="BKN18" s="24" t="e">
        <f t="shared" si="706"/>
        <v>#VALUE!</v>
      </c>
      <c r="BKO18" s="24" t="e">
        <f t="shared" si="707"/>
        <v>#VALUE!</v>
      </c>
      <c r="BKP18">
        <v>-1.3002136934557E-2</v>
      </c>
      <c r="BKQ18" t="e">
        <f>bvarM4</f>
        <v>#VALUE!</v>
      </c>
      <c r="BKR18" t="e">
        <f>cvarM4</f>
        <v>#VALUE!</v>
      </c>
      <c r="BKS18" t="e">
        <f>mvarM4</f>
        <v>#VALUE!</v>
      </c>
      <c r="BKT18" s="24" t="e">
        <f t="shared" si="708"/>
        <v>#VALUE!</v>
      </c>
      <c r="BKU18" s="24" t="e">
        <f t="shared" si="709"/>
        <v>#VALUE!</v>
      </c>
      <c r="BKV18" s="24" t="e">
        <f t="shared" si="710"/>
        <v>#VALUE!</v>
      </c>
      <c r="BKW18">
        <v>1.2589522615941001E-6</v>
      </c>
      <c r="BKX18" t="e">
        <f>bvarM7</f>
        <v>#VALUE!</v>
      </c>
      <c r="BKY18" t="e">
        <f>cvarM7</f>
        <v>#VALUE!</v>
      </c>
      <c r="BKZ18" t="e">
        <f>mvarM7</f>
        <v>#VALUE!</v>
      </c>
      <c r="BLA18" s="24" t="e">
        <f t="shared" si="711"/>
        <v>#VALUE!</v>
      </c>
      <c r="BLB18" s="24" t="e">
        <f t="shared" si="712"/>
        <v>#VALUE!</v>
      </c>
      <c r="BLC18" s="24" t="e">
        <f t="shared" si="713"/>
        <v>#VALUE!</v>
      </c>
      <c r="BLD18">
        <v>-6.4023517105246002E-4</v>
      </c>
      <c r="BLE18" t="e">
        <f>bvarM4</f>
        <v>#VALUE!</v>
      </c>
      <c r="BLF18" t="e">
        <f>cvarM4</f>
        <v>#VALUE!</v>
      </c>
      <c r="BLG18" t="e">
        <f>mvarM4</f>
        <v>#VALUE!</v>
      </c>
      <c r="BLH18" s="24" t="e">
        <f t="shared" si="714"/>
        <v>#VALUE!</v>
      </c>
      <c r="BLI18" s="24" t="e">
        <f t="shared" si="715"/>
        <v>#VALUE!</v>
      </c>
      <c r="BLJ18" s="24" t="e">
        <f t="shared" si="716"/>
        <v>#VALUE!</v>
      </c>
      <c r="BLK18">
        <v>-2.1157860764397002E-3</v>
      </c>
      <c r="BLL18" t="e">
        <f>bvarM4</f>
        <v>#VALUE!</v>
      </c>
      <c r="BLM18" t="e">
        <f>cvarM4</f>
        <v>#VALUE!</v>
      </c>
      <c r="BLN18" t="e">
        <f>mvarM4</f>
        <v>#VALUE!</v>
      </c>
      <c r="BLO18" s="24" t="e">
        <f t="shared" si="717"/>
        <v>#VALUE!</v>
      </c>
      <c r="BLP18" s="24" t="e">
        <f t="shared" si="718"/>
        <v>#VALUE!</v>
      </c>
      <c r="BLQ18" s="24" t="e">
        <f t="shared" si="719"/>
        <v>#VALUE!</v>
      </c>
      <c r="BLR18">
        <v>-1.1336053703245E-7</v>
      </c>
      <c r="BLS18" t="e">
        <f>bvarM4</f>
        <v>#VALUE!</v>
      </c>
      <c r="BLT18" t="e">
        <f>cvarM4</f>
        <v>#VALUE!</v>
      </c>
      <c r="BLU18" t="e">
        <f>mvarM4</f>
        <v>#VALUE!</v>
      </c>
      <c r="BLV18" s="24" t="e">
        <f t="shared" si="720"/>
        <v>#VALUE!</v>
      </c>
      <c r="BLW18" s="24" t="e">
        <f t="shared" si="721"/>
        <v>#VALUE!</v>
      </c>
      <c r="BLX18" s="24" t="e">
        <f t="shared" si="722"/>
        <v>#VALUE!</v>
      </c>
      <c r="BLY18">
        <v>-1.057757732074E-2</v>
      </c>
      <c r="BLZ18" t="e">
        <f>bvarM4</f>
        <v>#VALUE!</v>
      </c>
      <c r="BMA18" t="e">
        <f>cvarM4</f>
        <v>#VALUE!</v>
      </c>
      <c r="BMB18" t="e">
        <f>mvarM4</f>
        <v>#VALUE!</v>
      </c>
      <c r="BMC18" s="24" t="e">
        <f t="shared" si="723"/>
        <v>#VALUE!</v>
      </c>
      <c r="BMD18" s="24" t="e">
        <f t="shared" si="724"/>
        <v>#VALUE!</v>
      </c>
      <c r="BME18" s="24" t="e">
        <f t="shared" si="725"/>
        <v>#VALUE!</v>
      </c>
      <c r="BMF18">
        <v>-1.7895374907601E-2</v>
      </c>
      <c r="BMG18" t="e">
        <f>bvarM4</f>
        <v>#VALUE!</v>
      </c>
      <c r="BMH18" t="e">
        <f>cvarM4</f>
        <v>#VALUE!</v>
      </c>
      <c r="BMI18" t="e">
        <f>mvarM4</f>
        <v>#VALUE!</v>
      </c>
      <c r="BMJ18" s="24" t="e">
        <f t="shared" si="726"/>
        <v>#VALUE!</v>
      </c>
      <c r="BMK18" s="24" t="e">
        <f t="shared" si="727"/>
        <v>#VALUE!</v>
      </c>
      <c r="BML18" s="24" t="e">
        <f t="shared" si="728"/>
        <v>#VALUE!</v>
      </c>
      <c r="BMM18">
        <v>-3.1820704160762999E-7</v>
      </c>
      <c r="BMN18" t="e">
        <f>bvarM6</f>
        <v>#VALUE!</v>
      </c>
      <c r="BMO18" t="e">
        <f>cvarM6</f>
        <v>#VALUE!</v>
      </c>
      <c r="BMP18" t="e">
        <f>mvarM6</f>
        <v>#VALUE!</v>
      </c>
      <c r="BMQ18" s="24" t="e">
        <f t="shared" si="729"/>
        <v>#VALUE!</v>
      </c>
      <c r="BMR18" s="24" t="e">
        <f t="shared" si="730"/>
        <v>#VALUE!</v>
      </c>
      <c r="BMS18" s="24" t="e">
        <f t="shared" si="731"/>
        <v>#VALUE!</v>
      </c>
      <c r="BMT18">
        <v>5.3234748545548E-5</v>
      </c>
      <c r="BMU18" t="e">
        <f>bvarM4</f>
        <v>#VALUE!</v>
      </c>
      <c r="BMV18" t="e">
        <f>cvarM4</f>
        <v>#VALUE!</v>
      </c>
      <c r="BMW18" t="e">
        <f>mvarM4</f>
        <v>#VALUE!</v>
      </c>
      <c r="BMX18" s="24" t="e">
        <f t="shared" si="732"/>
        <v>#VALUE!</v>
      </c>
      <c r="BMY18" s="24" t="e">
        <f t="shared" si="733"/>
        <v>#VALUE!</v>
      </c>
      <c r="BMZ18" s="24" t="e">
        <f t="shared" si="734"/>
        <v>#VALUE!</v>
      </c>
      <c r="BNA18">
        <v>-3.4989985737217998E-3</v>
      </c>
      <c r="BNB18" t="e">
        <f>bvarM4</f>
        <v>#VALUE!</v>
      </c>
      <c r="BNC18" t="e">
        <f>cvarM4</f>
        <v>#VALUE!</v>
      </c>
      <c r="BND18" t="e">
        <f>mvarM4</f>
        <v>#VALUE!</v>
      </c>
      <c r="BNE18" s="24" t="e">
        <f t="shared" si="735"/>
        <v>#VALUE!</v>
      </c>
      <c r="BNF18" s="24" t="e">
        <f t="shared" si="736"/>
        <v>#VALUE!</v>
      </c>
      <c r="BNG18" s="24" t="e">
        <f t="shared" si="737"/>
        <v>#VALUE!</v>
      </c>
      <c r="BNH18">
        <v>-6.6501704948047997E-7</v>
      </c>
      <c r="BNI18" t="e">
        <f>bvarM6</f>
        <v>#VALUE!</v>
      </c>
      <c r="BNJ18" t="e">
        <f>cvarM6</f>
        <v>#VALUE!</v>
      </c>
      <c r="BNK18" t="e">
        <f>mvarM6</f>
        <v>#VALUE!</v>
      </c>
      <c r="BNL18" s="24" t="e">
        <f t="shared" si="738"/>
        <v>#VALUE!</v>
      </c>
      <c r="BNM18" s="24" t="e">
        <f t="shared" si="739"/>
        <v>#VALUE!</v>
      </c>
      <c r="BNN18" s="24" t="e">
        <f t="shared" si="740"/>
        <v>#VALUE!</v>
      </c>
      <c r="BNO18">
        <v>-1.908426477034E-2</v>
      </c>
      <c r="BNP18" t="e">
        <f>bvarM4</f>
        <v>#VALUE!</v>
      </c>
      <c r="BNQ18" t="e">
        <f>cvarM4</f>
        <v>#VALUE!</v>
      </c>
      <c r="BNR18" t="e">
        <f>mvarM4</f>
        <v>#VALUE!</v>
      </c>
      <c r="BNS18" s="24" t="e">
        <f t="shared" si="741"/>
        <v>#VALUE!</v>
      </c>
      <c r="BNT18" s="24" t="e">
        <f t="shared" si="742"/>
        <v>#VALUE!</v>
      </c>
      <c r="BNU18" s="24" t="e">
        <f t="shared" si="743"/>
        <v>#VALUE!</v>
      </c>
      <c r="BNV18">
        <v>-2.4053207831202E-2</v>
      </c>
      <c r="BNW18" t="e">
        <f>bvarM4</f>
        <v>#VALUE!</v>
      </c>
      <c r="BNX18" t="e">
        <f>cvarM4</f>
        <v>#VALUE!</v>
      </c>
      <c r="BNY18" t="e">
        <f>mvarM4</f>
        <v>#VALUE!</v>
      </c>
      <c r="BNZ18" s="24" t="e">
        <f t="shared" si="744"/>
        <v>#VALUE!</v>
      </c>
      <c r="BOA18" s="24" t="e">
        <f t="shared" si="745"/>
        <v>#VALUE!</v>
      </c>
      <c r="BOB18" s="24" t="e">
        <f t="shared" si="746"/>
        <v>#VALUE!</v>
      </c>
      <c r="BOC18">
        <v>-2.0762140635194001E-7</v>
      </c>
      <c r="BOD18" t="e">
        <f>bvarM6</f>
        <v>#VALUE!</v>
      </c>
      <c r="BOE18" t="e">
        <f>cvarM6</f>
        <v>#VALUE!</v>
      </c>
      <c r="BOF18" t="e">
        <f>mvarM6</f>
        <v>#VALUE!</v>
      </c>
      <c r="BOG18" s="24" t="e">
        <f t="shared" si="747"/>
        <v>#VALUE!</v>
      </c>
      <c r="BOH18" s="24" t="e">
        <f t="shared" si="748"/>
        <v>#VALUE!</v>
      </c>
      <c r="BOI18" s="24" t="e">
        <f t="shared" si="749"/>
        <v>#VALUE!</v>
      </c>
      <c r="BOJ18">
        <v>7.8833087512877E-5</v>
      </c>
      <c r="BOK18" t="e">
        <f>bvarM4</f>
        <v>#VALUE!</v>
      </c>
      <c r="BOL18" t="e">
        <f>cvarM4</f>
        <v>#VALUE!</v>
      </c>
      <c r="BOM18" t="e">
        <f>mvarM4</f>
        <v>#VALUE!</v>
      </c>
      <c r="BON18" s="24" t="e">
        <f t="shared" si="750"/>
        <v>#VALUE!</v>
      </c>
      <c r="BOO18" s="24" t="e">
        <f t="shared" si="751"/>
        <v>#VALUE!</v>
      </c>
      <c r="BOP18" s="24" t="e">
        <f t="shared" si="752"/>
        <v>#VALUE!</v>
      </c>
      <c r="BOQ18">
        <v>-4.6653067871435996E-3</v>
      </c>
      <c r="BOR18" t="e">
        <f>bvarM4</f>
        <v>#VALUE!</v>
      </c>
      <c r="BOS18" t="e">
        <f>cvarM4</f>
        <v>#VALUE!</v>
      </c>
      <c r="BOT18" t="e">
        <f>mvarM4</f>
        <v>#VALUE!</v>
      </c>
      <c r="BOU18" s="24" t="e">
        <f t="shared" si="753"/>
        <v>#VALUE!</v>
      </c>
      <c r="BOV18" s="24" t="e">
        <f t="shared" si="754"/>
        <v>#VALUE!</v>
      </c>
      <c r="BOW18" s="24" t="e">
        <f t="shared" si="755"/>
        <v>#VALUE!</v>
      </c>
      <c r="BOX18">
        <v>-5.2098726633877998E-7</v>
      </c>
      <c r="BOY18" t="e">
        <f>bvarM6</f>
        <v>#VALUE!</v>
      </c>
      <c r="BOZ18" t="e">
        <f>cvarM6</f>
        <v>#VALUE!</v>
      </c>
      <c r="BPA18" t="e">
        <f>mvarM6</f>
        <v>#VALUE!</v>
      </c>
      <c r="BPB18" s="24" t="e">
        <f t="shared" si="756"/>
        <v>#VALUE!</v>
      </c>
      <c r="BPC18" s="24" t="e">
        <f t="shared" si="757"/>
        <v>#VALUE!</v>
      </c>
      <c r="BPD18" s="24" t="e">
        <f t="shared" si="758"/>
        <v>#VALUE!</v>
      </c>
      <c r="BPE18">
        <v>2.9214232881574001E-3</v>
      </c>
      <c r="BPF18" t="e">
        <f>bvarM7</f>
        <v>#VALUE!</v>
      </c>
      <c r="BPG18" t="e">
        <f>cvarM7</f>
        <v>#VALUE!</v>
      </c>
      <c r="BPH18" t="e">
        <f>mvarM7</f>
        <v>#VALUE!</v>
      </c>
      <c r="BPI18" s="24" t="e">
        <f t="shared" si="759"/>
        <v>#VALUE!</v>
      </c>
      <c r="BPJ18" s="24" t="e">
        <f t="shared" si="760"/>
        <v>#VALUE!</v>
      </c>
      <c r="BPK18" s="24" t="e">
        <f t="shared" si="761"/>
        <v>#VALUE!</v>
      </c>
      <c r="BPL18">
        <v>-1.1593491297275001E-2</v>
      </c>
      <c r="BPM18" t="e">
        <f>bvarM7</f>
        <v>#VALUE!</v>
      </c>
      <c r="BPN18" t="e">
        <f>cvarM7</f>
        <v>#VALUE!</v>
      </c>
      <c r="BPO18" t="e">
        <f>mvarM7</f>
        <v>#VALUE!</v>
      </c>
      <c r="BPP18" s="24" t="e">
        <f t="shared" si="762"/>
        <v>#VALUE!</v>
      </c>
      <c r="BPQ18" s="24" t="e">
        <f t="shared" si="763"/>
        <v>#VALUE!</v>
      </c>
      <c r="BPR18" s="24" t="e">
        <f t="shared" si="764"/>
        <v>#VALUE!</v>
      </c>
      <c r="BPS18">
        <v>3.3385594590518002E-7</v>
      </c>
      <c r="BPT18" t="e">
        <f>bvarM7</f>
        <v>#VALUE!</v>
      </c>
      <c r="BPU18" t="e">
        <f>cvarM7</f>
        <v>#VALUE!</v>
      </c>
      <c r="BPV18" t="e">
        <f>mvarM7</f>
        <v>#VALUE!</v>
      </c>
      <c r="BPW18" s="24" t="e">
        <f t="shared" si="765"/>
        <v>#VALUE!</v>
      </c>
      <c r="BPX18" s="24" t="e">
        <f t="shared" si="766"/>
        <v>#VALUE!</v>
      </c>
      <c r="BPY18" s="24" t="e">
        <f t="shared" si="767"/>
        <v>#VALUE!</v>
      </c>
      <c r="BPZ18">
        <v>8.3087907897492997E-4</v>
      </c>
      <c r="BQA18" t="e">
        <f>bvarM7</f>
        <v>#VALUE!</v>
      </c>
      <c r="BQB18" t="e">
        <f>cvarM7</f>
        <v>#VALUE!</v>
      </c>
      <c r="BQC18" t="e">
        <f>mvarM7</f>
        <v>#VALUE!</v>
      </c>
      <c r="BQD18" s="24" t="e">
        <f t="shared" si="768"/>
        <v>#VALUE!</v>
      </c>
      <c r="BQE18" s="24" t="e">
        <f t="shared" si="769"/>
        <v>#VALUE!</v>
      </c>
      <c r="BQF18" s="24" t="e">
        <f t="shared" si="770"/>
        <v>#VALUE!</v>
      </c>
      <c r="BQG18">
        <v>-1.1868476325961001E-2</v>
      </c>
      <c r="BQH18" t="e">
        <f>bvarM7</f>
        <v>#VALUE!</v>
      </c>
      <c r="BQI18" t="e">
        <f>cvarM7</f>
        <v>#VALUE!</v>
      </c>
      <c r="BQJ18" t="e">
        <f>mvarM7</f>
        <v>#VALUE!</v>
      </c>
      <c r="BQK18" s="24" t="e">
        <f t="shared" si="771"/>
        <v>#VALUE!</v>
      </c>
      <c r="BQL18" s="24" t="e">
        <f t="shared" si="772"/>
        <v>#VALUE!</v>
      </c>
      <c r="BQM18" s="24" t="e">
        <f t="shared" si="773"/>
        <v>#VALUE!</v>
      </c>
      <c r="BQN18">
        <v>8.0475513340969998E-7</v>
      </c>
      <c r="BQO18" t="e">
        <f>bvarM7</f>
        <v>#VALUE!</v>
      </c>
      <c r="BQP18" t="e">
        <f>cvarM7</f>
        <v>#VALUE!</v>
      </c>
      <c r="BQQ18" t="e">
        <f>mvarM7</f>
        <v>#VALUE!</v>
      </c>
      <c r="BQR18" s="24" t="e">
        <f t="shared" si="774"/>
        <v>#VALUE!</v>
      </c>
      <c r="BQS18" s="24" t="e">
        <f t="shared" si="775"/>
        <v>#VALUE!</v>
      </c>
      <c r="BQT18" s="24" t="e">
        <f t="shared" si="776"/>
        <v>#VALUE!</v>
      </c>
      <c r="BQU18">
        <v>1.2974915177750999E-3</v>
      </c>
      <c r="BQV18" t="e">
        <f>bvarM7</f>
        <v>#VALUE!</v>
      </c>
      <c r="BQW18" t="e">
        <f>cvarM7</f>
        <v>#VALUE!</v>
      </c>
      <c r="BQX18" t="e">
        <f>mvarM7</f>
        <v>#VALUE!</v>
      </c>
      <c r="BQY18" s="24" t="e">
        <f t="shared" si="777"/>
        <v>#VALUE!</v>
      </c>
      <c r="BQZ18" s="24" t="e">
        <f t="shared" si="778"/>
        <v>#VALUE!</v>
      </c>
      <c r="BRA18" s="24" t="e">
        <f t="shared" si="779"/>
        <v>#VALUE!</v>
      </c>
      <c r="BRB18">
        <v>-1.1842625455002E-2</v>
      </c>
      <c r="BRC18" t="e">
        <f>bvarM7</f>
        <v>#VALUE!</v>
      </c>
      <c r="BRD18" t="e">
        <f>cvarM7</f>
        <v>#VALUE!</v>
      </c>
      <c r="BRE18" t="e">
        <f>mvarM7</f>
        <v>#VALUE!</v>
      </c>
      <c r="BRF18" s="24" t="e">
        <f t="shared" si="780"/>
        <v>#VALUE!</v>
      </c>
      <c r="BRG18" s="24" t="e">
        <f t="shared" si="781"/>
        <v>#VALUE!</v>
      </c>
      <c r="BRH18" s="24" t="e">
        <f t="shared" si="782"/>
        <v>#VALUE!</v>
      </c>
      <c r="BRI18">
        <v>7.1675769868008003E-7</v>
      </c>
      <c r="BRJ18" t="e">
        <f>bvarM7</f>
        <v>#VALUE!</v>
      </c>
      <c r="BRK18" t="e">
        <f>cvarM7</f>
        <v>#VALUE!</v>
      </c>
      <c r="BRL18" t="e">
        <f>mvarM7</f>
        <v>#VALUE!</v>
      </c>
      <c r="BRM18" s="24" t="e">
        <f t="shared" si="783"/>
        <v>#VALUE!</v>
      </c>
      <c r="BRN18" s="24" t="e">
        <f t="shared" si="784"/>
        <v>#VALUE!</v>
      </c>
      <c r="BRO18" s="24" t="e">
        <f t="shared" si="785"/>
        <v>#VALUE!</v>
      </c>
      <c r="BRP18">
        <v>2.7219219990008E-3</v>
      </c>
      <c r="BRQ18" t="e">
        <f>bvarM7</f>
        <v>#VALUE!</v>
      </c>
      <c r="BRR18" t="e">
        <f>cvarM7</f>
        <v>#VALUE!</v>
      </c>
      <c r="BRS18" t="e">
        <f>mvarM7</f>
        <v>#VALUE!</v>
      </c>
      <c r="BRT18" s="24" t="e">
        <f t="shared" si="786"/>
        <v>#VALUE!</v>
      </c>
      <c r="BRU18" s="24" t="e">
        <f t="shared" si="787"/>
        <v>#VALUE!</v>
      </c>
      <c r="BRV18" s="24" t="e">
        <f t="shared" si="788"/>
        <v>#VALUE!</v>
      </c>
      <c r="BRW18">
        <v>-1.2821620119607999E-2</v>
      </c>
      <c r="BRX18" t="e">
        <f>bvarM7</f>
        <v>#VALUE!</v>
      </c>
      <c r="BRY18" t="e">
        <f>cvarM7</f>
        <v>#VALUE!</v>
      </c>
      <c r="BRZ18" t="e">
        <f>mvarM7</f>
        <v>#VALUE!</v>
      </c>
      <c r="BSA18" s="24" t="e">
        <f t="shared" si="789"/>
        <v>#VALUE!</v>
      </c>
      <c r="BSB18" s="24" t="e">
        <f t="shared" si="790"/>
        <v>#VALUE!</v>
      </c>
      <c r="BSC18" s="24" t="e">
        <f t="shared" si="791"/>
        <v>#VALUE!</v>
      </c>
      <c r="BSD18">
        <v>6.7755181876547003E-7</v>
      </c>
      <c r="BSE18" t="e">
        <f>bvarM7</f>
        <v>#VALUE!</v>
      </c>
      <c r="BSF18" t="e">
        <f>cvarM7</f>
        <v>#VALUE!</v>
      </c>
      <c r="BSG18" t="e">
        <f>mvarM7</f>
        <v>#VALUE!</v>
      </c>
      <c r="BSH18" s="24" t="e">
        <f t="shared" si="792"/>
        <v>#VALUE!</v>
      </c>
      <c r="BSI18" s="24" t="e">
        <f t="shared" si="793"/>
        <v>#VALUE!</v>
      </c>
      <c r="BSJ18" s="24" t="e">
        <f t="shared" si="794"/>
        <v>#VALUE!</v>
      </c>
      <c r="BSK18">
        <v>2.4880303437056E-3</v>
      </c>
      <c r="BSL18" t="e">
        <f>bvarM7</f>
        <v>#VALUE!</v>
      </c>
      <c r="BSM18" t="e">
        <f>cvarM7</f>
        <v>#VALUE!</v>
      </c>
      <c r="BSN18" t="e">
        <f>mvarM7</f>
        <v>#VALUE!</v>
      </c>
      <c r="BSO18" s="24" t="e">
        <f t="shared" si="795"/>
        <v>#VALUE!</v>
      </c>
      <c r="BSP18" s="24" t="e">
        <f t="shared" si="796"/>
        <v>#VALUE!</v>
      </c>
      <c r="BSQ18" s="24" t="e">
        <f t="shared" si="797"/>
        <v>#VALUE!</v>
      </c>
      <c r="BSR18">
        <v>-1.497635950814E-2</v>
      </c>
      <c r="BSS18" t="e">
        <f>bvarM7</f>
        <v>#VALUE!</v>
      </c>
      <c r="BST18" t="e">
        <f>cvarM7</f>
        <v>#VALUE!</v>
      </c>
      <c r="BSU18" t="e">
        <f>mvarM7</f>
        <v>#VALUE!</v>
      </c>
      <c r="BSV18" s="24" t="e">
        <f t="shared" si="798"/>
        <v>#VALUE!</v>
      </c>
      <c r="BSW18" s="24" t="e">
        <f t="shared" si="799"/>
        <v>#VALUE!</v>
      </c>
      <c r="BSX18" s="24" t="e">
        <f t="shared" si="800"/>
        <v>#VALUE!</v>
      </c>
      <c r="BSY18">
        <v>4.7803358512911004E-7</v>
      </c>
      <c r="BSZ18" t="e">
        <f>bvarM7</f>
        <v>#VALUE!</v>
      </c>
      <c r="BTA18" t="e">
        <f>cvarM7</f>
        <v>#VALUE!</v>
      </c>
      <c r="BTB18" t="e">
        <f>mvarM7</f>
        <v>#VALUE!</v>
      </c>
      <c r="BTC18" s="24" t="e">
        <f t="shared" si="801"/>
        <v>#VALUE!</v>
      </c>
      <c r="BTD18" s="24" t="e">
        <f t="shared" si="802"/>
        <v>#VALUE!</v>
      </c>
      <c r="BTE18" s="24" t="e">
        <f t="shared" si="803"/>
        <v>#VALUE!</v>
      </c>
      <c r="BTF18">
        <v>2.2074073945447998E-3</v>
      </c>
      <c r="BTG18" t="e">
        <f>bvarM7</f>
        <v>#VALUE!</v>
      </c>
      <c r="BTH18" t="e">
        <f>cvarM7</f>
        <v>#VALUE!</v>
      </c>
      <c r="BTI18" t="e">
        <f>mvarM7</f>
        <v>#VALUE!</v>
      </c>
      <c r="BTJ18" s="24" t="e">
        <f t="shared" si="804"/>
        <v>#VALUE!</v>
      </c>
      <c r="BTK18" s="24" t="e">
        <f t="shared" si="805"/>
        <v>#VALUE!</v>
      </c>
      <c r="BTL18" s="24" t="e">
        <f t="shared" si="806"/>
        <v>#VALUE!</v>
      </c>
      <c r="BTM18">
        <v>1.6565871970833999E-3</v>
      </c>
      <c r="BTN18" t="e">
        <f>bvarM7</f>
        <v>#VALUE!</v>
      </c>
      <c r="BTO18" t="e">
        <f>cvarM7</f>
        <v>#VALUE!</v>
      </c>
      <c r="BTP18" t="e">
        <f>mvarM7</f>
        <v>#VALUE!</v>
      </c>
      <c r="BTQ18" s="24" t="e">
        <f t="shared" si="807"/>
        <v>#VALUE!</v>
      </c>
      <c r="BTR18" s="24" t="e">
        <f t="shared" si="808"/>
        <v>#VALUE!</v>
      </c>
      <c r="BTS18" s="24" t="e">
        <f t="shared" si="809"/>
        <v>#VALUE!</v>
      </c>
      <c r="BTT18">
        <v>7.1997651240100998E-7</v>
      </c>
      <c r="BTU18" t="e">
        <f>bvarM7</f>
        <v>#VALUE!</v>
      </c>
      <c r="BTV18" t="e">
        <f>cvarM7</f>
        <v>#VALUE!</v>
      </c>
      <c r="BTW18" t="e">
        <f>mvarM7</f>
        <v>#VALUE!</v>
      </c>
      <c r="BTX18" s="24" t="e">
        <f t="shared" si="810"/>
        <v>#VALUE!</v>
      </c>
      <c r="BTY18" s="24" t="e">
        <f t="shared" si="811"/>
        <v>#VALUE!</v>
      </c>
      <c r="BTZ18" s="24" t="e">
        <f t="shared" si="812"/>
        <v>#VALUE!</v>
      </c>
      <c r="BUA18">
        <v>2.6711027542948001E-3</v>
      </c>
      <c r="BUB18" t="e">
        <f>bvarM7</f>
        <v>#VALUE!</v>
      </c>
      <c r="BUC18" t="e">
        <f>cvarM7</f>
        <v>#VALUE!</v>
      </c>
      <c r="BUD18" t="e">
        <f>mvarM7</f>
        <v>#VALUE!</v>
      </c>
      <c r="BUE18" s="24" t="e">
        <f t="shared" si="813"/>
        <v>#VALUE!</v>
      </c>
      <c r="BUF18" s="24" t="e">
        <f t="shared" si="814"/>
        <v>#VALUE!</v>
      </c>
      <c r="BUG18" s="24" t="e">
        <f t="shared" si="815"/>
        <v>#VALUE!</v>
      </c>
      <c r="BUH18">
        <v>-1.397080517258E-2</v>
      </c>
      <c r="BUI18" t="e">
        <f>bvarM7</f>
        <v>#VALUE!</v>
      </c>
      <c r="BUJ18" t="e">
        <f>cvarM7</f>
        <v>#VALUE!</v>
      </c>
      <c r="BUK18" t="e">
        <f>mvarM7</f>
        <v>#VALUE!</v>
      </c>
      <c r="BUL18" s="24" t="e">
        <f t="shared" si="816"/>
        <v>#VALUE!</v>
      </c>
      <c r="BUM18" s="24" t="e">
        <f t="shared" si="817"/>
        <v>#VALUE!</v>
      </c>
      <c r="BUN18" s="24" t="e">
        <f t="shared" si="818"/>
        <v>#VALUE!</v>
      </c>
      <c r="BUO18">
        <v>8.6575634468874998E-7</v>
      </c>
      <c r="BUP18" t="e">
        <f>bvarM7</f>
        <v>#VALUE!</v>
      </c>
      <c r="BUQ18" t="e">
        <f>cvarM7</f>
        <v>#VALUE!</v>
      </c>
      <c r="BUR18" t="e">
        <f>mvarM7</f>
        <v>#VALUE!</v>
      </c>
      <c r="BUS18" s="24" t="e">
        <f t="shared" si="819"/>
        <v>#VALUE!</v>
      </c>
      <c r="BUT18" s="24" t="e">
        <f t="shared" si="820"/>
        <v>#VALUE!</v>
      </c>
      <c r="BUU18" s="24" t="e">
        <f t="shared" si="821"/>
        <v>#VALUE!</v>
      </c>
      <c r="BUV18">
        <v>2.8028714511837E-3</v>
      </c>
      <c r="BUW18" t="e">
        <f>bvarM7</f>
        <v>#VALUE!</v>
      </c>
      <c r="BUX18" t="e">
        <f>cvarM7</f>
        <v>#VALUE!</v>
      </c>
      <c r="BUY18" t="e">
        <f>mvarM7</f>
        <v>#VALUE!</v>
      </c>
      <c r="BUZ18" s="24" t="e">
        <f t="shared" si="822"/>
        <v>#VALUE!</v>
      </c>
      <c r="BVA18" s="24" t="e">
        <f t="shared" si="823"/>
        <v>#VALUE!</v>
      </c>
      <c r="BVB18" s="24" t="e">
        <f t="shared" si="824"/>
        <v>#VALUE!</v>
      </c>
      <c r="BVC18">
        <v>1.6235998685013E-3</v>
      </c>
      <c r="BVD18" t="e">
        <f>bvarM7</f>
        <v>#VALUE!</v>
      </c>
      <c r="BVE18" t="e">
        <f>cvarM7</f>
        <v>#VALUE!</v>
      </c>
      <c r="BVF18" t="e">
        <f>mvarM7</f>
        <v>#VALUE!</v>
      </c>
      <c r="BVG18" s="24" t="e">
        <f t="shared" si="825"/>
        <v>#VALUE!</v>
      </c>
      <c r="BVH18" s="24" t="e">
        <f t="shared" si="826"/>
        <v>#VALUE!</v>
      </c>
      <c r="BVI18" s="24" t="e">
        <f t="shared" si="827"/>
        <v>#VALUE!</v>
      </c>
      <c r="BVJ18">
        <v>1.1305330484527E-6</v>
      </c>
      <c r="BVK18" t="e">
        <f>bvarM7</f>
        <v>#VALUE!</v>
      </c>
      <c r="BVL18" t="e">
        <f>cvarM7</f>
        <v>#VALUE!</v>
      </c>
      <c r="BVM18" t="e">
        <f>mvarM7</f>
        <v>#VALUE!</v>
      </c>
      <c r="BVN18" s="24" t="e">
        <f t="shared" si="828"/>
        <v>#VALUE!</v>
      </c>
      <c r="BVO18" s="24" t="e">
        <f t="shared" si="829"/>
        <v>#VALUE!</v>
      </c>
      <c r="BVP18" s="24" t="e">
        <f t="shared" si="830"/>
        <v>#VALUE!</v>
      </c>
      <c r="BVQ18">
        <v>1.6077842079966001E-3</v>
      </c>
      <c r="BVR18" t="e">
        <f>bvarM7</f>
        <v>#VALUE!</v>
      </c>
      <c r="BVS18" t="e">
        <f>cvarM7</f>
        <v>#VALUE!</v>
      </c>
      <c r="BVT18" t="e">
        <f>mvarM7</f>
        <v>#VALUE!</v>
      </c>
      <c r="BVU18" s="24" t="e">
        <f t="shared" si="831"/>
        <v>#VALUE!</v>
      </c>
      <c r="BVV18" s="24" t="e">
        <f t="shared" si="832"/>
        <v>#VALUE!</v>
      </c>
      <c r="BVW18" s="24" t="e">
        <f t="shared" si="833"/>
        <v>#VALUE!</v>
      </c>
      <c r="BVX18">
        <v>-5.0626996353541003E-2</v>
      </c>
      <c r="BVY18" t="e">
        <f>bvarM7</f>
        <v>#VALUE!</v>
      </c>
      <c r="BVZ18" t="e">
        <f>cvarM7</f>
        <v>#VALUE!</v>
      </c>
      <c r="BWA18" t="e">
        <f>mvarM7</f>
        <v>#VALUE!</v>
      </c>
      <c r="BWB18" s="24" t="e">
        <f t="shared" si="834"/>
        <v>#VALUE!</v>
      </c>
      <c r="BWC18" s="24" t="e">
        <f t="shared" si="835"/>
        <v>#VALUE!</v>
      </c>
      <c r="BWD18" s="24" t="e">
        <f t="shared" si="836"/>
        <v>#VALUE!</v>
      </c>
      <c r="BWE18">
        <v>5.4269960949877998E-7</v>
      </c>
      <c r="BWF18" t="e">
        <f>bvarM7</f>
        <v>#VALUE!</v>
      </c>
      <c r="BWG18" t="e">
        <f>cvarM7</f>
        <v>#VALUE!</v>
      </c>
      <c r="BWH18" t="e">
        <f>mvarM7</f>
        <v>#VALUE!</v>
      </c>
      <c r="BWI18" s="24" t="e">
        <f t="shared" si="837"/>
        <v>#VALUE!</v>
      </c>
      <c r="BWJ18" s="24" t="e">
        <f t="shared" si="838"/>
        <v>#VALUE!</v>
      </c>
      <c r="BWK18" s="24" t="e">
        <f t="shared" si="839"/>
        <v>#VALUE!</v>
      </c>
      <c r="BWL18">
        <v>2.7161328444501999E-3</v>
      </c>
      <c r="BWM18" t="e">
        <f>bvarM7</f>
        <v>#VALUE!</v>
      </c>
      <c r="BWN18" t="e">
        <f>cvarM7</f>
        <v>#VALUE!</v>
      </c>
      <c r="BWO18" t="e">
        <f>mvarM7</f>
        <v>#VALUE!</v>
      </c>
      <c r="BWP18" s="24" t="e">
        <f t="shared" si="840"/>
        <v>#VALUE!</v>
      </c>
      <c r="BWQ18" s="24" t="e">
        <f t="shared" si="841"/>
        <v>#VALUE!</v>
      </c>
      <c r="BWR18" s="24" t="e">
        <f t="shared" si="842"/>
        <v>#VALUE!</v>
      </c>
      <c r="BWS18">
        <v>-1.2416140658561E-2</v>
      </c>
      <c r="BWT18" t="e">
        <f>bvarM7</f>
        <v>#VALUE!</v>
      </c>
      <c r="BWU18" t="e">
        <f>cvarM7</f>
        <v>#VALUE!</v>
      </c>
      <c r="BWV18" t="e">
        <f>mvarM7</f>
        <v>#VALUE!</v>
      </c>
      <c r="BWW18" s="24" t="e">
        <f t="shared" si="843"/>
        <v>#VALUE!</v>
      </c>
      <c r="BWX18" s="24" t="e">
        <f t="shared" si="844"/>
        <v>#VALUE!</v>
      </c>
      <c r="BWY18" s="24" t="e">
        <f t="shared" si="845"/>
        <v>#VALUE!</v>
      </c>
      <c r="BWZ18">
        <v>1.0552245924673999E-6</v>
      </c>
      <c r="BXA18" t="e">
        <f>bvarM7</f>
        <v>#VALUE!</v>
      </c>
      <c r="BXB18" t="e">
        <f>cvarM7</f>
        <v>#VALUE!</v>
      </c>
      <c r="BXC18" t="e">
        <f>mvarM7</f>
        <v>#VALUE!</v>
      </c>
      <c r="BXD18" s="24" t="e">
        <f t="shared" si="846"/>
        <v>#VALUE!</v>
      </c>
      <c r="BXE18" s="24" t="e">
        <f t="shared" si="847"/>
        <v>#VALUE!</v>
      </c>
      <c r="BXF18" s="24" t="e">
        <f t="shared" si="848"/>
        <v>#VALUE!</v>
      </c>
      <c r="BXG18">
        <v>1.0762183922985E-3</v>
      </c>
      <c r="BXH18" t="e">
        <f>bvarM7</f>
        <v>#VALUE!</v>
      </c>
      <c r="BXI18" t="e">
        <f>cvarM7</f>
        <v>#VALUE!</v>
      </c>
      <c r="BXJ18" t="e">
        <f>mvarM7</f>
        <v>#VALUE!</v>
      </c>
      <c r="BXK18" s="24" t="e">
        <f t="shared" si="849"/>
        <v>#VALUE!</v>
      </c>
      <c r="BXL18" s="24" t="e">
        <f t="shared" si="850"/>
        <v>#VALUE!</v>
      </c>
      <c r="BXM18" s="24" t="e">
        <f t="shared" si="851"/>
        <v>#VALUE!</v>
      </c>
      <c r="BXN18">
        <v>-2.3071542901679998E-2</v>
      </c>
      <c r="BXO18" t="e">
        <f>bvarM7</f>
        <v>#VALUE!</v>
      </c>
      <c r="BXP18" t="e">
        <f>cvarM7</f>
        <v>#VALUE!</v>
      </c>
      <c r="BXQ18" t="e">
        <f>mvarM7</f>
        <v>#VALUE!</v>
      </c>
      <c r="BXR18" s="24" t="e">
        <f t="shared" si="852"/>
        <v>#VALUE!</v>
      </c>
      <c r="BXS18" s="24" t="e">
        <f t="shared" si="853"/>
        <v>#VALUE!</v>
      </c>
      <c r="BXT18" s="24" t="e">
        <f t="shared" si="854"/>
        <v>#VALUE!</v>
      </c>
      <c r="BXU18">
        <v>4.5522252094933002E-7</v>
      </c>
      <c r="BXV18" t="e">
        <f>bvarM7</f>
        <v>#VALUE!</v>
      </c>
      <c r="BXW18" t="e">
        <f>cvarM7</f>
        <v>#VALUE!</v>
      </c>
      <c r="BXX18" t="e">
        <f>mvarM7</f>
        <v>#VALUE!</v>
      </c>
      <c r="BXY18" s="24" t="e">
        <f t="shared" si="855"/>
        <v>#VALUE!</v>
      </c>
      <c r="BXZ18" s="24" t="e">
        <f t="shared" si="856"/>
        <v>#VALUE!</v>
      </c>
      <c r="BYA18" s="24" t="e">
        <f t="shared" si="857"/>
        <v>#VALUE!</v>
      </c>
      <c r="BYB18">
        <v>2.1214798773790998E-3</v>
      </c>
      <c r="BYC18" t="e">
        <f>bvarM7</f>
        <v>#VALUE!</v>
      </c>
      <c r="BYD18" t="e">
        <f>cvarM7</f>
        <v>#VALUE!</v>
      </c>
      <c r="BYE18" t="e">
        <f>mvarM7</f>
        <v>#VALUE!</v>
      </c>
      <c r="BYF18" s="24" t="e">
        <f t="shared" si="858"/>
        <v>#VALUE!</v>
      </c>
      <c r="BYG18" s="24" t="e">
        <f t="shared" si="859"/>
        <v>#VALUE!</v>
      </c>
      <c r="BYH18" s="24" t="e">
        <f t="shared" si="860"/>
        <v>#VALUE!</v>
      </c>
      <c r="BYI18">
        <v>-1.3346018858513E-2</v>
      </c>
      <c r="BYJ18" t="e">
        <f>bvarM7</f>
        <v>#VALUE!</v>
      </c>
      <c r="BYK18" t="e">
        <f>cvarM7</f>
        <v>#VALUE!</v>
      </c>
      <c r="BYL18" t="e">
        <f>mvarM7</f>
        <v>#VALUE!</v>
      </c>
      <c r="BYM18" s="24" t="e">
        <f t="shared" si="861"/>
        <v>#VALUE!</v>
      </c>
      <c r="BYN18" s="24" t="e">
        <f t="shared" si="862"/>
        <v>#VALUE!</v>
      </c>
      <c r="BYO18" s="24" t="e">
        <f t="shared" si="863"/>
        <v>#VALUE!</v>
      </c>
      <c r="BYP18">
        <v>7.6841484695439002E-7</v>
      </c>
      <c r="BYQ18" t="e">
        <f>bvarM7</f>
        <v>#VALUE!</v>
      </c>
      <c r="BYR18" t="e">
        <f>cvarM7</f>
        <v>#VALUE!</v>
      </c>
      <c r="BYS18" t="e">
        <f>mvarM7</f>
        <v>#VALUE!</v>
      </c>
      <c r="BYT18" s="24" t="e">
        <f t="shared" si="864"/>
        <v>#VALUE!</v>
      </c>
      <c r="BYU18" s="24" t="e">
        <f t="shared" si="865"/>
        <v>#VALUE!</v>
      </c>
      <c r="BYV18" s="24" t="e">
        <f t="shared" si="866"/>
        <v>#VALUE!</v>
      </c>
    </row>
    <row r="19" spans="1:2024" x14ac:dyDescent="0.3">
      <c r="F19" s="82">
        <f t="shared" si="0"/>
        <v>0</v>
      </c>
      <c r="G19" s="82">
        <f t="shared" si="1"/>
        <v>0</v>
      </c>
      <c r="H19" s="82">
        <f t="shared" si="2"/>
        <v>0</v>
      </c>
      <c r="I19">
        <v>8.8347012679488007E-3</v>
      </c>
      <c r="J19" t="e">
        <f>bvarM5</f>
        <v>#VALUE!</v>
      </c>
      <c r="K19" t="e">
        <f>cvarM5</f>
        <v>#VALUE!</v>
      </c>
      <c r="L19" t="e">
        <f>mvarM5</f>
        <v>#VALUE!</v>
      </c>
      <c r="M19" s="74" t="e">
        <f t="shared" si="3"/>
        <v>#VALUE!</v>
      </c>
      <c r="N19" s="74" t="e">
        <f t="shared" si="4"/>
        <v>#VALUE!</v>
      </c>
      <c r="O19" s="15" t="e">
        <f t="shared" si="5"/>
        <v>#VALUE!</v>
      </c>
      <c r="P19">
        <v>-2.1753691552381001E-3</v>
      </c>
      <c r="Q19" t="e">
        <f>bvarM5</f>
        <v>#VALUE!</v>
      </c>
      <c r="R19" t="e">
        <f>cvarM5</f>
        <v>#VALUE!</v>
      </c>
      <c r="S19" t="e">
        <f>mvarM5</f>
        <v>#VALUE!</v>
      </c>
      <c r="T19" s="15" t="e">
        <f t="shared" si="6"/>
        <v>#VALUE!</v>
      </c>
      <c r="U19" s="74" t="e">
        <f t="shared" si="7"/>
        <v>#VALUE!</v>
      </c>
      <c r="V19" s="15" t="e">
        <f t="shared" si="8"/>
        <v>#VALUE!</v>
      </c>
      <c r="W19">
        <v>7.7542290196688007E-5</v>
      </c>
      <c r="X19" t="e">
        <f>bvarM5</f>
        <v>#VALUE!</v>
      </c>
      <c r="Y19" t="e">
        <f>cvarM5</f>
        <v>#VALUE!</v>
      </c>
      <c r="Z19" t="e">
        <f>mvarM5</f>
        <v>#VALUE!</v>
      </c>
      <c r="AA19" t="e">
        <f t="shared" si="9"/>
        <v>#VALUE!</v>
      </c>
      <c r="AB19" s="15" t="e">
        <f t="shared" si="10"/>
        <v>#VALUE!</v>
      </c>
      <c r="AC19" s="53" t="e">
        <f t="shared" si="11"/>
        <v>#VALUE!</v>
      </c>
      <c r="AD19">
        <v>-1.7343562244824E-4</v>
      </c>
      <c r="AE19" t="e">
        <f>bvarM5</f>
        <v>#VALUE!</v>
      </c>
      <c r="AF19" t="e">
        <f>cvarM5</f>
        <v>#VALUE!</v>
      </c>
      <c r="AG19" t="e">
        <f>mvarM5</f>
        <v>#VALUE!</v>
      </c>
      <c r="AH19" t="e">
        <f t="shared" si="12"/>
        <v>#VALUE!</v>
      </c>
      <c r="AI19" s="15" t="e">
        <f t="shared" si="13"/>
        <v>#VALUE!</v>
      </c>
      <c r="AJ19" s="53" t="e">
        <f t="shared" si="14"/>
        <v>#VALUE!</v>
      </c>
      <c r="AK19">
        <v>-2.8696760100906998E-3</v>
      </c>
      <c r="AL19" t="e">
        <f>bvarM5</f>
        <v>#VALUE!</v>
      </c>
      <c r="AM19" t="e">
        <f>cvarM5</f>
        <v>#VALUE!</v>
      </c>
      <c r="AN19" t="e">
        <f>mvarM5</f>
        <v>#VALUE!</v>
      </c>
      <c r="AO19" s="15" t="e">
        <f t="shared" si="15"/>
        <v>#VALUE!</v>
      </c>
      <c r="AP19" s="15" t="e">
        <f t="shared" si="16"/>
        <v>#VALUE!</v>
      </c>
      <c r="AQ19" s="53" t="e">
        <f t="shared" si="17"/>
        <v>#VALUE!</v>
      </c>
      <c r="AR19">
        <v>2.9114320051699999E-5</v>
      </c>
      <c r="AS19" t="e">
        <f>bvarM5</f>
        <v>#VALUE!</v>
      </c>
      <c r="AT19" t="e">
        <f>cvarM5</f>
        <v>#VALUE!</v>
      </c>
      <c r="AU19" t="e">
        <f>mvarM5</f>
        <v>#VALUE!</v>
      </c>
      <c r="AV19" s="15" t="e">
        <f t="shared" si="18"/>
        <v>#VALUE!</v>
      </c>
      <c r="AW19" s="15" t="e">
        <f t="shared" si="19"/>
        <v>#VALUE!</v>
      </c>
      <c r="AX19" s="53" t="e">
        <f t="shared" si="20"/>
        <v>#VALUE!</v>
      </c>
      <c r="AY19">
        <v>-2.7956503317705E-5</v>
      </c>
      <c r="AZ19" t="e">
        <f>bvarM5</f>
        <v>#VALUE!</v>
      </c>
      <c r="BA19" t="e">
        <f>cvarM5</f>
        <v>#VALUE!</v>
      </c>
      <c r="BB19" t="e">
        <f>mvarM5</f>
        <v>#VALUE!</v>
      </c>
      <c r="BC19" s="15" t="e">
        <f t="shared" si="21"/>
        <v>#VALUE!</v>
      </c>
      <c r="BD19" s="15" t="e">
        <f t="shared" si="22"/>
        <v>#VALUE!</v>
      </c>
      <c r="BE19" s="53" t="e">
        <f t="shared" si="23"/>
        <v>#VALUE!</v>
      </c>
      <c r="BF19">
        <v>-2.4633904792488999E-3</v>
      </c>
      <c r="BG19" t="e">
        <f>bvarM5</f>
        <v>#VALUE!</v>
      </c>
      <c r="BH19" t="e">
        <f>cvarM5</f>
        <v>#VALUE!</v>
      </c>
      <c r="BI19" t="e">
        <f>mvarM5</f>
        <v>#VALUE!</v>
      </c>
      <c r="BJ19" s="15" t="e">
        <f t="shared" si="24"/>
        <v>#VALUE!</v>
      </c>
      <c r="BK19" s="15" t="e">
        <f t="shared" si="25"/>
        <v>#VALUE!</v>
      </c>
      <c r="BL19" s="53" t="e">
        <f t="shared" si="26"/>
        <v>#VALUE!</v>
      </c>
      <c r="BM19">
        <v>1.5505342265060001E-5</v>
      </c>
      <c r="BN19" t="e">
        <f>bvarM5</f>
        <v>#VALUE!</v>
      </c>
      <c r="BO19" t="e">
        <f>cvarM5</f>
        <v>#VALUE!</v>
      </c>
      <c r="BP19" t="e">
        <f>mvarM5</f>
        <v>#VALUE!</v>
      </c>
      <c r="BQ19" s="15" t="e">
        <f t="shared" si="27"/>
        <v>#VALUE!</v>
      </c>
      <c r="BR19" s="15" t="e">
        <f t="shared" si="28"/>
        <v>#VALUE!</v>
      </c>
      <c r="BS19" s="53" t="e">
        <f t="shared" si="29"/>
        <v>#VALUE!</v>
      </c>
      <c r="BT19">
        <v>-4.1058571432196002E-4</v>
      </c>
      <c r="BU19" t="e">
        <f>bvarM5</f>
        <v>#VALUE!</v>
      </c>
      <c r="BV19" t="e">
        <f>cvarM5</f>
        <v>#VALUE!</v>
      </c>
      <c r="BW19" t="e">
        <f>mvarM5</f>
        <v>#VALUE!</v>
      </c>
      <c r="BX19" s="15" t="e">
        <f t="shared" si="30"/>
        <v>#VALUE!</v>
      </c>
      <c r="BY19" s="15" t="e">
        <f t="shared" si="31"/>
        <v>#VALUE!</v>
      </c>
      <c r="BZ19" s="53" t="e">
        <f t="shared" si="32"/>
        <v>#VALUE!</v>
      </c>
      <c r="CA19">
        <v>-3.1813899321648E-3</v>
      </c>
      <c r="CB19" t="e">
        <f>bvarM5</f>
        <v>#VALUE!</v>
      </c>
      <c r="CC19" t="e">
        <f>cvarM5</f>
        <v>#VALUE!</v>
      </c>
      <c r="CD19" t="e">
        <f>mvarM5</f>
        <v>#VALUE!</v>
      </c>
      <c r="CE19" s="15" t="e">
        <f t="shared" si="33"/>
        <v>#VALUE!</v>
      </c>
      <c r="CF19" s="15" t="e">
        <f t="shared" si="34"/>
        <v>#VALUE!</v>
      </c>
      <c r="CG19" s="53" t="e">
        <f t="shared" si="35"/>
        <v>#VALUE!</v>
      </c>
      <c r="CH19">
        <v>3.3354569765163997E-5</v>
      </c>
      <c r="CI19" t="e">
        <f>bvarM5</f>
        <v>#VALUE!</v>
      </c>
      <c r="CJ19" t="e">
        <f>cvarM5</f>
        <v>#VALUE!</v>
      </c>
      <c r="CK19" t="e">
        <f>mvarM5</f>
        <v>#VALUE!</v>
      </c>
      <c r="CL19" s="15" t="e">
        <f t="shared" si="36"/>
        <v>#VALUE!</v>
      </c>
      <c r="CM19" s="15" t="e">
        <f t="shared" si="37"/>
        <v>#VALUE!</v>
      </c>
      <c r="CN19" s="53" t="e">
        <f t="shared" si="38"/>
        <v>#VALUE!</v>
      </c>
      <c r="CO19">
        <v>-1.0675740867209999E-4</v>
      </c>
      <c r="CP19" t="e">
        <f>bvarM5</f>
        <v>#VALUE!</v>
      </c>
      <c r="CQ19" t="e">
        <f>cvarM5</f>
        <v>#VALUE!</v>
      </c>
      <c r="CR19" t="e">
        <f>mvarM5</f>
        <v>#VALUE!</v>
      </c>
      <c r="CS19" s="15" t="e">
        <f t="shared" si="39"/>
        <v>#VALUE!</v>
      </c>
      <c r="CT19" s="15" t="e">
        <f t="shared" si="40"/>
        <v>#VALUE!</v>
      </c>
      <c r="CU19" s="53" t="e">
        <f t="shared" si="41"/>
        <v>#VALUE!</v>
      </c>
      <c r="CV19">
        <v>-1.9945465203797998E-3</v>
      </c>
      <c r="CW19" t="e">
        <f>bvarM5</f>
        <v>#VALUE!</v>
      </c>
      <c r="CX19" t="e">
        <f>cvarM5</f>
        <v>#VALUE!</v>
      </c>
      <c r="CY19" t="e">
        <f>mvarM5</f>
        <v>#VALUE!</v>
      </c>
      <c r="CZ19" s="15" t="e">
        <f t="shared" si="42"/>
        <v>#VALUE!</v>
      </c>
      <c r="DA19" s="15" t="e">
        <f t="shared" si="43"/>
        <v>#VALUE!</v>
      </c>
      <c r="DB19" s="53" t="e">
        <f t="shared" si="44"/>
        <v>#VALUE!</v>
      </c>
      <c r="DC19">
        <v>4.8787995486643997E-5</v>
      </c>
      <c r="DD19" t="e">
        <f>bvarM5</f>
        <v>#VALUE!</v>
      </c>
      <c r="DE19" t="e">
        <f>cvarM5</f>
        <v>#VALUE!</v>
      </c>
      <c r="DF19" t="e">
        <f>mvarM5</f>
        <v>#VALUE!</v>
      </c>
      <c r="DG19" s="15" t="e">
        <f t="shared" si="45"/>
        <v>#VALUE!</v>
      </c>
      <c r="DH19" s="15" t="e">
        <f t="shared" si="46"/>
        <v>#VALUE!</v>
      </c>
      <c r="DI19" s="53" t="e">
        <f t="shared" si="47"/>
        <v>#VALUE!</v>
      </c>
      <c r="DJ19">
        <v>-4.2686335993377E-4</v>
      </c>
      <c r="DK19" t="e">
        <f>bvarM5</f>
        <v>#VALUE!</v>
      </c>
      <c r="DL19" t="e">
        <f>cvarM5</f>
        <v>#VALUE!</v>
      </c>
      <c r="DM19" t="e">
        <f>mvarM5</f>
        <v>#VALUE!</v>
      </c>
      <c r="DN19" s="15" t="e">
        <f t="shared" si="48"/>
        <v>#VALUE!</v>
      </c>
      <c r="DO19" s="15" t="e">
        <f t="shared" si="49"/>
        <v>#VALUE!</v>
      </c>
      <c r="DP19" s="53" t="e">
        <f t="shared" si="50"/>
        <v>#VALUE!</v>
      </c>
      <c r="DQ19">
        <v>-3.3574328355936E-3</v>
      </c>
      <c r="DR19" t="e">
        <f>bvarM5</f>
        <v>#VALUE!</v>
      </c>
      <c r="DS19" t="e">
        <f>cvarM5</f>
        <v>#VALUE!</v>
      </c>
      <c r="DT19" t="e">
        <f>mvarM5</f>
        <v>#VALUE!</v>
      </c>
      <c r="DU19" s="15" t="e">
        <f t="shared" si="51"/>
        <v>#VALUE!</v>
      </c>
      <c r="DV19" s="15" t="e">
        <f t="shared" si="52"/>
        <v>#VALUE!</v>
      </c>
      <c r="DW19" s="53" t="e">
        <f t="shared" si="53"/>
        <v>#VALUE!</v>
      </c>
      <c r="DX19">
        <v>4.6300214475583998E-6</v>
      </c>
      <c r="DY19" t="e">
        <f>bvarM5</f>
        <v>#VALUE!</v>
      </c>
      <c r="DZ19" t="e">
        <f>cvarM5</f>
        <v>#VALUE!</v>
      </c>
      <c r="EA19" t="e">
        <f>mvarM5</f>
        <v>#VALUE!</v>
      </c>
      <c r="EB19" s="15" t="e">
        <f t="shared" si="54"/>
        <v>#VALUE!</v>
      </c>
      <c r="EC19" s="15" t="e">
        <f t="shared" si="55"/>
        <v>#VALUE!</v>
      </c>
      <c r="ED19" s="53" t="e">
        <f t="shared" si="56"/>
        <v>#VALUE!</v>
      </c>
      <c r="EE19">
        <v>-2.5731881633038999E-5</v>
      </c>
      <c r="EF19" t="e">
        <f>bvarM5</f>
        <v>#VALUE!</v>
      </c>
      <c r="EG19" t="e">
        <f>cvarM5</f>
        <v>#VALUE!</v>
      </c>
      <c r="EH19" t="e">
        <f>mvarM5</f>
        <v>#VALUE!</v>
      </c>
      <c r="EI19" s="15" t="e">
        <f t="shared" si="57"/>
        <v>#VALUE!</v>
      </c>
      <c r="EJ19" s="15" t="e">
        <f t="shared" si="58"/>
        <v>#VALUE!</v>
      </c>
      <c r="EK19" s="53" t="e">
        <f t="shared" si="59"/>
        <v>#VALUE!</v>
      </c>
      <c r="EL19">
        <v>-1.3014891435022E-3</v>
      </c>
      <c r="EM19" t="e">
        <f>bvarM5</f>
        <v>#VALUE!</v>
      </c>
      <c r="EN19" t="e">
        <f>cvarM5</f>
        <v>#VALUE!</v>
      </c>
      <c r="EO19" t="e">
        <f>mvarM5</f>
        <v>#VALUE!</v>
      </c>
      <c r="EP19" s="15" t="e">
        <f t="shared" si="60"/>
        <v>#VALUE!</v>
      </c>
      <c r="EQ19" s="15" t="e">
        <f t="shared" si="61"/>
        <v>#VALUE!</v>
      </c>
      <c r="ER19" s="53" t="e">
        <f t="shared" si="62"/>
        <v>#VALUE!</v>
      </c>
      <c r="ES19">
        <v>-1.2629547403514001E-5</v>
      </c>
      <c r="ET19" t="e">
        <f>bvarM5</f>
        <v>#VALUE!</v>
      </c>
      <c r="EU19" t="e">
        <f>cvarM5</f>
        <v>#VALUE!</v>
      </c>
      <c r="EV19" t="e">
        <f>mvarM5</f>
        <v>#VALUE!</v>
      </c>
      <c r="EW19" s="15" t="e">
        <f t="shared" si="63"/>
        <v>#VALUE!</v>
      </c>
      <c r="EX19" s="15" t="e">
        <f t="shared" si="64"/>
        <v>#VALUE!</v>
      </c>
      <c r="EY19" s="53" t="e">
        <f t="shared" si="65"/>
        <v>#VALUE!</v>
      </c>
      <c r="EZ19">
        <v>-3.8762901123343E-4</v>
      </c>
      <c r="FA19" t="e">
        <f>bvarM5</f>
        <v>#VALUE!</v>
      </c>
      <c r="FB19" t="e">
        <f>cvarM5</f>
        <v>#VALUE!</v>
      </c>
      <c r="FC19" t="e">
        <f>mvarM5</f>
        <v>#VALUE!</v>
      </c>
      <c r="FD19" s="15" t="e">
        <f t="shared" si="66"/>
        <v>#VALUE!</v>
      </c>
      <c r="FE19" s="15" t="e">
        <f t="shared" si="67"/>
        <v>#VALUE!</v>
      </c>
      <c r="FF19" s="53" t="e">
        <f t="shared" si="68"/>
        <v>#VALUE!</v>
      </c>
      <c r="FG19">
        <v>-2.1538343214038999E-3</v>
      </c>
      <c r="FH19" t="e">
        <f>bvarM5</f>
        <v>#VALUE!</v>
      </c>
      <c r="FI19" t="e">
        <f>cvarM5</f>
        <v>#VALUE!</v>
      </c>
      <c r="FJ19" t="e">
        <f>mvarM5</f>
        <v>#VALUE!</v>
      </c>
      <c r="FK19" s="15" t="e">
        <f t="shared" si="69"/>
        <v>#VALUE!</v>
      </c>
      <c r="FL19" s="15" t="e">
        <f t="shared" si="70"/>
        <v>#VALUE!</v>
      </c>
      <c r="FM19" s="53" t="e">
        <f t="shared" si="71"/>
        <v>#VALUE!</v>
      </c>
      <c r="FN19">
        <v>4.8504139590155002E-5</v>
      </c>
      <c r="FO19" t="e">
        <f>bvarM5</f>
        <v>#VALUE!</v>
      </c>
      <c r="FP19" t="e">
        <f>cvarM5</f>
        <v>#VALUE!</v>
      </c>
      <c r="FQ19" t="e">
        <f>mvarM5</f>
        <v>#VALUE!</v>
      </c>
      <c r="FR19" s="15" t="e">
        <f t="shared" si="72"/>
        <v>#VALUE!</v>
      </c>
      <c r="FS19" s="15" t="e">
        <f t="shared" si="73"/>
        <v>#VALUE!</v>
      </c>
      <c r="FT19" s="53" t="e">
        <f t="shared" si="74"/>
        <v>#VALUE!</v>
      </c>
      <c r="FU19">
        <v>-1.7250516303213001E-5</v>
      </c>
      <c r="FV19" t="e">
        <f>bvarM5</f>
        <v>#VALUE!</v>
      </c>
      <c r="FW19" t="e">
        <f>cvarM5</f>
        <v>#VALUE!</v>
      </c>
      <c r="FX19" t="e">
        <f>mvarM5</f>
        <v>#VALUE!</v>
      </c>
      <c r="FY19" s="15" t="e">
        <f t="shared" si="75"/>
        <v>#VALUE!</v>
      </c>
      <c r="FZ19" s="15" t="e">
        <f t="shared" si="76"/>
        <v>#VALUE!</v>
      </c>
      <c r="GA19" s="53" t="e">
        <f t="shared" si="77"/>
        <v>#VALUE!</v>
      </c>
      <c r="GB19">
        <v>-2.0482141908835E-3</v>
      </c>
      <c r="GC19" t="e">
        <f>bvarM5</f>
        <v>#VALUE!</v>
      </c>
      <c r="GD19" t="e">
        <f>cvarM5</f>
        <v>#VALUE!</v>
      </c>
      <c r="GE19" t="e">
        <f>mvarM5</f>
        <v>#VALUE!</v>
      </c>
      <c r="GF19" s="15" t="e">
        <f t="shared" si="78"/>
        <v>#VALUE!</v>
      </c>
      <c r="GG19" s="15" t="e">
        <f t="shared" si="79"/>
        <v>#VALUE!</v>
      </c>
      <c r="GH19" s="53" t="e">
        <f t="shared" si="80"/>
        <v>#VALUE!</v>
      </c>
      <c r="GI19">
        <v>-6.7331854740030001E-4</v>
      </c>
      <c r="GJ19" t="e">
        <f>bvarM6</f>
        <v>#VALUE!</v>
      </c>
      <c r="GK19" t="e">
        <f>cvarM6</f>
        <v>#VALUE!</v>
      </c>
      <c r="GL19" t="e">
        <f>mvarM6</f>
        <v>#VALUE!</v>
      </c>
      <c r="GM19" s="15" t="e">
        <f t="shared" si="81"/>
        <v>#VALUE!</v>
      </c>
      <c r="GN19" s="15" t="e">
        <f t="shared" si="82"/>
        <v>#VALUE!</v>
      </c>
      <c r="GO19" s="53" t="e">
        <f t="shared" si="83"/>
        <v>#VALUE!</v>
      </c>
      <c r="GP19">
        <v>-2.8060998912531E-4</v>
      </c>
      <c r="GQ19" t="e">
        <f>bvarM5</f>
        <v>#VALUE!</v>
      </c>
      <c r="GR19" t="e">
        <f>cvarM5</f>
        <v>#VALUE!</v>
      </c>
      <c r="GS19" t="e">
        <f>mvarM5</f>
        <v>#VALUE!</v>
      </c>
      <c r="GT19" s="15" t="e">
        <f t="shared" si="84"/>
        <v>#VALUE!</v>
      </c>
      <c r="GU19" s="15" t="e">
        <f t="shared" si="85"/>
        <v>#VALUE!</v>
      </c>
      <c r="GV19" s="53" t="e">
        <f t="shared" si="86"/>
        <v>#VALUE!</v>
      </c>
      <c r="GW19">
        <v>-2.4347661326211E-3</v>
      </c>
      <c r="GX19" t="e">
        <f>bvarM5</f>
        <v>#VALUE!</v>
      </c>
      <c r="GY19" t="e">
        <f>cvarM5</f>
        <v>#VALUE!</v>
      </c>
      <c r="GZ19" t="e">
        <f>mvarM5</f>
        <v>#VALUE!</v>
      </c>
      <c r="HA19" s="15" t="e">
        <f t="shared" si="87"/>
        <v>#VALUE!</v>
      </c>
      <c r="HB19" s="15" t="e">
        <f t="shared" si="88"/>
        <v>#VALUE!</v>
      </c>
      <c r="HC19" s="53" t="e">
        <f t="shared" si="89"/>
        <v>#VALUE!</v>
      </c>
      <c r="HD19">
        <v>-1.7896637737915999E-6</v>
      </c>
      <c r="HE19" t="e">
        <f>bvarM5</f>
        <v>#VALUE!</v>
      </c>
      <c r="HF19" t="e">
        <f>cvarM5</f>
        <v>#VALUE!</v>
      </c>
      <c r="HG19" t="e">
        <f>mvarM5</f>
        <v>#VALUE!</v>
      </c>
      <c r="HH19" s="15" t="e">
        <f t="shared" si="90"/>
        <v>#VALUE!</v>
      </c>
      <c r="HI19" s="15" t="e">
        <f t="shared" si="91"/>
        <v>#VALUE!</v>
      </c>
      <c r="HJ19" s="53" t="e">
        <f t="shared" si="92"/>
        <v>#VALUE!</v>
      </c>
      <c r="HK19">
        <v>-6.1796550461306002E-5</v>
      </c>
      <c r="HL19" t="e">
        <f>bvarM5</f>
        <v>#VALUE!</v>
      </c>
      <c r="HM19" t="e">
        <f>cvarM5</f>
        <v>#VALUE!</v>
      </c>
      <c r="HN19" t="e">
        <f>mvarM5</f>
        <v>#VALUE!</v>
      </c>
      <c r="HO19" s="15" t="e">
        <f t="shared" si="93"/>
        <v>#VALUE!</v>
      </c>
      <c r="HP19" s="15" t="e">
        <f t="shared" si="94"/>
        <v>#VALUE!</v>
      </c>
      <c r="HQ19" s="53" t="e">
        <f t="shared" si="95"/>
        <v>#VALUE!</v>
      </c>
      <c r="HR19">
        <v>-1.7050843033197E-3</v>
      </c>
      <c r="HS19" t="e">
        <f>bvarM5</f>
        <v>#VALUE!</v>
      </c>
      <c r="HT19" t="e">
        <f>cvarM5</f>
        <v>#VALUE!</v>
      </c>
      <c r="HU19" t="e">
        <f>mvarM5</f>
        <v>#VALUE!</v>
      </c>
      <c r="HV19" s="15" t="e">
        <f t="shared" si="96"/>
        <v>#VALUE!</v>
      </c>
      <c r="HW19" s="15" t="e">
        <f t="shared" si="97"/>
        <v>#VALUE!</v>
      </c>
      <c r="HX19" s="53" t="e">
        <f t="shared" si="98"/>
        <v>#VALUE!</v>
      </c>
      <c r="HY19">
        <v>-6.4956620087101996E-6</v>
      </c>
      <c r="HZ19" t="e">
        <f>bvarM5</f>
        <v>#VALUE!</v>
      </c>
      <c r="IA19" t="e">
        <f>cvarM5</f>
        <v>#VALUE!</v>
      </c>
      <c r="IB19" t="e">
        <f>mvarM5</f>
        <v>#VALUE!</v>
      </c>
      <c r="IC19" s="15" t="e">
        <f t="shared" si="99"/>
        <v>#VALUE!</v>
      </c>
      <c r="ID19" s="15" t="e">
        <f t="shared" si="100"/>
        <v>#VALUE!</v>
      </c>
      <c r="IE19" s="53" t="e">
        <f t="shared" si="101"/>
        <v>#VALUE!</v>
      </c>
      <c r="IF19">
        <v>1.3193262960222E-3</v>
      </c>
      <c r="IG19" t="e">
        <f>bvarM5</f>
        <v>#VALUE!</v>
      </c>
      <c r="IH19" t="e">
        <f>cvarM5</f>
        <v>#VALUE!</v>
      </c>
      <c r="II19" t="e">
        <f>mvarM5</f>
        <v>#VALUE!</v>
      </c>
      <c r="IJ19" s="15" t="e">
        <f t="shared" si="102"/>
        <v>#VALUE!</v>
      </c>
      <c r="IK19" s="15" t="e">
        <f t="shared" si="103"/>
        <v>#VALUE!</v>
      </c>
      <c r="IL19" s="53" t="e">
        <f t="shared" si="104"/>
        <v>#VALUE!</v>
      </c>
      <c r="IM19">
        <v>-2.1597497823918001E-3</v>
      </c>
      <c r="IN19" t="e">
        <f>bvarM5</f>
        <v>#VALUE!</v>
      </c>
      <c r="IO19" t="e">
        <f>cvarM5</f>
        <v>#VALUE!</v>
      </c>
      <c r="IP19" t="e">
        <f>mvarM5</f>
        <v>#VALUE!</v>
      </c>
      <c r="IQ19" s="15" t="e">
        <f t="shared" si="105"/>
        <v>#VALUE!</v>
      </c>
      <c r="IR19" s="15" t="e">
        <f t="shared" si="106"/>
        <v>#VALUE!</v>
      </c>
      <c r="IS19" s="53" t="e">
        <f t="shared" si="107"/>
        <v>#VALUE!</v>
      </c>
      <c r="IT19">
        <v>-9.5317695565635006E-5</v>
      </c>
      <c r="IU19" t="e">
        <f>bvarM6</f>
        <v>#VALUE!</v>
      </c>
      <c r="IV19" t="e">
        <f>cvarM6</f>
        <v>#VALUE!</v>
      </c>
      <c r="IW19" t="e">
        <f>mvarM6</f>
        <v>#VALUE!</v>
      </c>
      <c r="IX19" s="15" t="e">
        <f t="shared" si="108"/>
        <v>#VALUE!</v>
      </c>
      <c r="IY19" s="15" t="e">
        <f t="shared" si="109"/>
        <v>#VALUE!</v>
      </c>
      <c r="IZ19" s="53" t="e">
        <f t="shared" si="110"/>
        <v>#VALUE!</v>
      </c>
      <c r="JA19">
        <v>8.7933096397656008E-3</v>
      </c>
      <c r="JB19" t="e">
        <f>bvarM5</f>
        <v>#VALUE!</v>
      </c>
      <c r="JC19" t="e">
        <f>cvarM5</f>
        <v>#VALUE!</v>
      </c>
      <c r="JD19" t="e">
        <f>mvarM5</f>
        <v>#VALUE!</v>
      </c>
      <c r="JE19" s="24" t="e">
        <f t="shared" si="111"/>
        <v>#VALUE!</v>
      </c>
      <c r="JF19" s="24" t="e">
        <f t="shared" si="112"/>
        <v>#VALUE!</v>
      </c>
      <c r="JG19" s="24" t="e">
        <f t="shared" si="113"/>
        <v>#VALUE!</v>
      </c>
      <c r="JH19">
        <v>-1.6551257031808E-2</v>
      </c>
      <c r="JI19" t="e">
        <f>bvarM6</f>
        <v>#VALUE!</v>
      </c>
      <c r="JJ19" t="e">
        <f>cvarM6</f>
        <v>#VALUE!</v>
      </c>
      <c r="JK19" t="e">
        <f>mvarM6</f>
        <v>#VALUE!</v>
      </c>
      <c r="JL19" s="24" t="e">
        <f t="shared" si="114"/>
        <v>#VALUE!</v>
      </c>
      <c r="JM19" s="24" t="e">
        <f t="shared" si="115"/>
        <v>#VALUE!</v>
      </c>
      <c r="JN19" s="24" t="e">
        <f t="shared" si="116"/>
        <v>#VALUE!</v>
      </c>
      <c r="JO19">
        <v>1.0564390807479999E-5</v>
      </c>
      <c r="JP19" t="e">
        <f>bvarM5</f>
        <v>#VALUE!</v>
      </c>
      <c r="JQ19" t="e">
        <f>cvarM5</f>
        <v>#VALUE!</v>
      </c>
      <c r="JR19" t="e">
        <f>mvarM5</f>
        <v>#VALUE!</v>
      </c>
      <c r="JS19" s="24" t="e">
        <f t="shared" si="117"/>
        <v>#VALUE!</v>
      </c>
      <c r="JT19" s="24" t="e">
        <f t="shared" si="118"/>
        <v>#VALUE!</v>
      </c>
      <c r="JU19" s="24" t="e">
        <f t="shared" si="119"/>
        <v>#VALUE!</v>
      </c>
      <c r="JV19">
        <v>8.4420745270427002E-3</v>
      </c>
      <c r="JW19" t="e">
        <f>bvarM5</f>
        <v>#VALUE!</v>
      </c>
      <c r="JX19" t="e">
        <f>cvarM5</f>
        <v>#VALUE!</v>
      </c>
      <c r="JY19" t="e">
        <f>mvarM5</f>
        <v>#VALUE!</v>
      </c>
      <c r="JZ19" s="24" t="e">
        <f t="shared" si="120"/>
        <v>#VALUE!</v>
      </c>
      <c r="KA19" s="24" t="e">
        <f t="shared" si="121"/>
        <v>#VALUE!</v>
      </c>
      <c r="KB19" s="24" t="e">
        <f t="shared" si="122"/>
        <v>#VALUE!</v>
      </c>
      <c r="KC19">
        <v>-2.4648441971820999E-2</v>
      </c>
      <c r="KD19" t="e">
        <f>bvarM6</f>
        <v>#VALUE!</v>
      </c>
      <c r="KE19" t="e">
        <f>cvarM6</f>
        <v>#VALUE!</v>
      </c>
      <c r="KF19" t="e">
        <f>mvarM6</f>
        <v>#VALUE!</v>
      </c>
      <c r="KG19" s="24" t="e">
        <f t="shared" si="123"/>
        <v>#VALUE!</v>
      </c>
      <c r="KH19" s="24" t="e">
        <f t="shared" si="124"/>
        <v>#VALUE!</v>
      </c>
      <c r="KI19" s="24" t="e">
        <f t="shared" si="125"/>
        <v>#VALUE!</v>
      </c>
      <c r="KJ19">
        <v>4.3455036962409997E-5</v>
      </c>
      <c r="KK19" t="e">
        <f>bvarM5</f>
        <v>#VALUE!</v>
      </c>
      <c r="KL19" t="e">
        <f>cvarM5</f>
        <v>#VALUE!</v>
      </c>
      <c r="KM19" t="e">
        <f>mvarM5</f>
        <v>#VALUE!</v>
      </c>
      <c r="KN19" s="24" t="e">
        <f t="shared" si="126"/>
        <v>#VALUE!</v>
      </c>
      <c r="KO19" s="24" t="e">
        <f t="shared" si="127"/>
        <v>#VALUE!</v>
      </c>
      <c r="KP19" s="24" t="e">
        <f t="shared" si="128"/>
        <v>#VALUE!</v>
      </c>
      <c r="KQ19">
        <v>-1.6367572447266999E-5</v>
      </c>
      <c r="KR19" t="e">
        <f>bvarM5</f>
        <v>#VALUE!</v>
      </c>
      <c r="KS19" t="e">
        <f>cvarM5</f>
        <v>#VALUE!</v>
      </c>
      <c r="KT19" t="e">
        <f>mvarM5</f>
        <v>#VALUE!</v>
      </c>
      <c r="KU19" s="24" t="e">
        <f t="shared" si="129"/>
        <v>#VALUE!</v>
      </c>
      <c r="KV19" s="24" t="e">
        <f t="shared" si="130"/>
        <v>#VALUE!</v>
      </c>
      <c r="KW19" s="24" t="e">
        <f t="shared" si="131"/>
        <v>#VALUE!</v>
      </c>
      <c r="KX19">
        <v>-2.0163788929778E-2</v>
      </c>
      <c r="KY19" t="e">
        <f>bvarM6</f>
        <v>#VALUE!</v>
      </c>
      <c r="KZ19" t="e">
        <f>cvarM6</f>
        <v>#VALUE!</v>
      </c>
      <c r="LA19" t="e">
        <f>mvarM6</f>
        <v>#VALUE!</v>
      </c>
      <c r="LB19" s="24" t="e">
        <f t="shared" si="132"/>
        <v>#VALUE!</v>
      </c>
      <c r="LC19" s="24" t="e">
        <f t="shared" si="133"/>
        <v>#VALUE!</v>
      </c>
      <c r="LD19" s="24" t="e">
        <f t="shared" si="134"/>
        <v>#VALUE!</v>
      </c>
      <c r="LE19">
        <v>-7.3844948394418005E-4</v>
      </c>
      <c r="LF19" t="e">
        <f>bvarM6</f>
        <v>#VALUE!</v>
      </c>
      <c r="LG19" t="e">
        <f>cvarM6</f>
        <v>#VALUE!</v>
      </c>
      <c r="LH19" t="e">
        <f>mvarM6</f>
        <v>#VALUE!</v>
      </c>
      <c r="LI19" s="24" t="e">
        <f t="shared" si="135"/>
        <v>#VALUE!</v>
      </c>
      <c r="LJ19" s="24" t="e">
        <f t="shared" si="136"/>
        <v>#VALUE!</v>
      </c>
      <c r="LK19" s="24" t="e">
        <f t="shared" si="137"/>
        <v>#VALUE!</v>
      </c>
      <c r="LL19">
        <v>-4.4443650758421E-4</v>
      </c>
      <c r="LM19" t="e">
        <f>bvarM5</f>
        <v>#VALUE!</v>
      </c>
      <c r="LN19" t="e">
        <f>cvarM5</f>
        <v>#VALUE!</v>
      </c>
      <c r="LO19" t="e">
        <f>mvarM5</f>
        <v>#VALUE!</v>
      </c>
      <c r="LP19" s="24" t="e">
        <f t="shared" si="138"/>
        <v>#VALUE!</v>
      </c>
      <c r="LQ19" s="24" t="e">
        <f t="shared" si="139"/>
        <v>#VALUE!</v>
      </c>
      <c r="LR19" s="24" t="e">
        <f t="shared" si="140"/>
        <v>#VALUE!</v>
      </c>
      <c r="LS19">
        <v>-2.9494875638182001E-2</v>
      </c>
      <c r="LT19" t="e">
        <f>bvarM6</f>
        <v>#VALUE!</v>
      </c>
      <c r="LU19" t="e">
        <f>cvarM6</f>
        <v>#VALUE!</v>
      </c>
      <c r="LV19" t="e">
        <f>mvarM6</f>
        <v>#VALUE!</v>
      </c>
      <c r="LW19" s="24" t="e">
        <f t="shared" si="141"/>
        <v>#VALUE!</v>
      </c>
      <c r="LX19" s="24" t="e">
        <f t="shared" si="142"/>
        <v>#VALUE!</v>
      </c>
      <c r="LY19" s="24" t="e">
        <f t="shared" si="143"/>
        <v>#VALUE!</v>
      </c>
      <c r="LZ19">
        <v>-5.2835091155096002E-5</v>
      </c>
      <c r="MA19" t="e">
        <f>bvarM5</f>
        <v>#VALUE!</v>
      </c>
      <c r="MB19" t="e">
        <f>cvarM5</f>
        <v>#VALUE!</v>
      </c>
      <c r="MC19" t="e">
        <f>mvarM5</f>
        <v>#VALUE!</v>
      </c>
      <c r="MD19" s="24" t="e">
        <f t="shared" si="144"/>
        <v>#VALUE!</v>
      </c>
      <c r="ME19" s="24" t="e">
        <f t="shared" si="145"/>
        <v>#VALUE!</v>
      </c>
      <c r="MF19" s="24" t="e">
        <f t="shared" si="146"/>
        <v>#VALUE!</v>
      </c>
      <c r="MG19">
        <v>1.4074138656912E-2</v>
      </c>
      <c r="MH19" t="e">
        <f>bvarM5</f>
        <v>#VALUE!</v>
      </c>
      <c r="MI19" t="e">
        <f>cvarM5</f>
        <v>#VALUE!</v>
      </c>
      <c r="MJ19" t="e">
        <f>mvarM5</f>
        <v>#VALUE!</v>
      </c>
      <c r="MK19" s="24" t="e">
        <f t="shared" si="147"/>
        <v>#VALUE!</v>
      </c>
      <c r="ML19" s="24" t="e">
        <f t="shared" si="148"/>
        <v>#VALUE!</v>
      </c>
      <c r="MM19" s="24" t="e">
        <f t="shared" si="149"/>
        <v>#VALUE!</v>
      </c>
      <c r="MN19">
        <v>-1.6077267592787998E-2</v>
      </c>
      <c r="MO19" t="e">
        <f>bvarM6</f>
        <v>#VALUE!</v>
      </c>
      <c r="MP19" t="e">
        <f>cvarM6</f>
        <v>#VALUE!</v>
      </c>
      <c r="MQ19" t="e">
        <f>mvarM6</f>
        <v>#VALUE!</v>
      </c>
      <c r="MR19" s="24" t="e">
        <f t="shared" si="150"/>
        <v>#VALUE!</v>
      </c>
      <c r="MS19" s="24" t="e">
        <f t="shared" si="151"/>
        <v>#VALUE!</v>
      </c>
      <c r="MT19" s="24" t="e">
        <f t="shared" si="152"/>
        <v>#VALUE!</v>
      </c>
      <c r="MU19">
        <v>3.7609439398968997E-5</v>
      </c>
      <c r="MV19" t="e">
        <f>bvarM5</f>
        <v>#VALUE!</v>
      </c>
      <c r="MW19" t="e">
        <f>cvarM5</f>
        <v>#VALUE!</v>
      </c>
      <c r="MX19" t="e">
        <f>mvarM5</f>
        <v>#VALUE!</v>
      </c>
      <c r="MY19" s="24" t="e">
        <f t="shared" si="153"/>
        <v>#VALUE!</v>
      </c>
      <c r="MZ19" s="24" t="e">
        <f t="shared" si="154"/>
        <v>#VALUE!</v>
      </c>
      <c r="NA19" s="24" t="e">
        <f t="shared" si="155"/>
        <v>#VALUE!</v>
      </c>
      <c r="NB19">
        <v>-2.3431557695861001E-4</v>
      </c>
      <c r="NC19" t="e">
        <f>bvarM5</f>
        <v>#VALUE!</v>
      </c>
      <c r="ND19" t="e">
        <f>cvarM5</f>
        <v>#VALUE!</v>
      </c>
      <c r="NE19" t="e">
        <f>mvarM5</f>
        <v>#VALUE!</v>
      </c>
      <c r="NF19" s="24" t="e">
        <f t="shared" si="156"/>
        <v>#VALUE!</v>
      </c>
      <c r="NG19" s="24" t="e">
        <f t="shared" si="157"/>
        <v>#VALUE!</v>
      </c>
      <c r="NH19" s="24" t="e">
        <f t="shared" si="158"/>
        <v>#VALUE!</v>
      </c>
      <c r="NI19">
        <v>-2.4844086555922001E-2</v>
      </c>
      <c r="NJ19" t="e">
        <f>bvarM6</f>
        <v>#VALUE!</v>
      </c>
      <c r="NK19" t="e">
        <f>cvarM6</f>
        <v>#VALUE!</v>
      </c>
      <c r="NL19" t="e">
        <f>mvarM6</f>
        <v>#VALUE!</v>
      </c>
      <c r="NM19" s="24" t="e">
        <f t="shared" si="159"/>
        <v>#VALUE!</v>
      </c>
      <c r="NN19" s="24" t="e">
        <f t="shared" si="160"/>
        <v>#VALUE!</v>
      </c>
      <c r="NO19" s="24" t="e">
        <f t="shared" si="161"/>
        <v>#VALUE!</v>
      </c>
      <c r="NP19">
        <v>3.8940401591285003E-5</v>
      </c>
      <c r="NQ19" t="e">
        <f>bvarM5</f>
        <v>#VALUE!</v>
      </c>
      <c r="NR19" t="e">
        <f>cvarM5</f>
        <v>#VALUE!</v>
      </c>
      <c r="NS19" t="e">
        <f>mvarM5</f>
        <v>#VALUE!</v>
      </c>
      <c r="NT19" s="24" t="e">
        <f t="shared" si="162"/>
        <v>#VALUE!</v>
      </c>
      <c r="NU19" s="24" t="e">
        <f t="shared" si="163"/>
        <v>#VALUE!</v>
      </c>
      <c r="NV19" s="24" t="e">
        <f t="shared" si="164"/>
        <v>#VALUE!</v>
      </c>
      <c r="NW19">
        <v>-3.8914300382575002E-5</v>
      </c>
      <c r="NX19" t="e">
        <f>bvarM5</f>
        <v>#VALUE!</v>
      </c>
      <c r="NY19" t="e">
        <f>cvarM5</f>
        <v>#VALUE!</v>
      </c>
      <c r="NZ19" t="e">
        <f>mvarM5</f>
        <v>#VALUE!</v>
      </c>
      <c r="OA19" s="24" t="e">
        <f t="shared" si="165"/>
        <v>#VALUE!</v>
      </c>
      <c r="OB19" s="24" t="e">
        <f t="shared" si="166"/>
        <v>#VALUE!</v>
      </c>
      <c r="OC19" s="24" t="e">
        <f t="shared" si="167"/>
        <v>#VALUE!</v>
      </c>
      <c r="OD19">
        <v>-1.3190609956540001E-2</v>
      </c>
      <c r="OE19" t="e">
        <f>bvarM6</f>
        <v>#VALUE!</v>
      </c>
      <c r="OF19" t="e">
        <f>cvarM6</f>
        <v>#VALUE!</v>
      </c>
      <c r="OG19" t="e">
        <f>mvarM6</f>
        <v>#VALUE!</v>
      </c>
      <c r="OH19" s="24" t="e">
        <f t="shared" si="168"/>
        <v>#VALUE!</v>
      </c>
      <c r="OI19" s="24" t="e">
        <f t="shared" si="169"/>
        <v>#VALUE!</v>
      </c>
      <c r="OJ19" s="24" t="e">
        <f t="shared" si="170"/>
        <v>#VALUE!</v>
      </c>
      <c r="OK19">
        <v>1.9198822356462002E-5</v>
      </c>
      <c r="OL19" t="e">
        <f>bvarM5</f>
        <v>#VALUE!</v>
      </c>
      <c r="OM19" t="e">
        <f>cvarM5</f>
        <v>#VALUE!</v>
      </c>
      <c r="ON19" t="e">
        <f>mvarM5</f>
        <v>#VALUE!</v>
      </c>
      <c r="OO19" s="24" t="e">
        <f t="shared" si="171"/>
        <v>#VALUE!</v>
      </c>
      <c r="OP19" s="24" t="e">
        <f t="shared" si="172"/>
        <v>#VALUE!</v>
      </c>
      <c r="OQ19" s="24" t="e">
        <f t="shared" si="173"/>
        <v>#VALUE!</v>
      </c>
      <c r="OR19">
        <v>-6.3503346030139999E-4</v>
      </c>
      <c r="OS19" t="e">
        <f>bvarM5</f>
        <v>#VALUE!</v>
      </c>
      <c r="OT19" t="e">
        <f>cvarM5</f>
        <v>#VALUE!</v>
      </c>
      <c r="OU19" t="e">
        <f>mvarM5</f>
        <v>#VALUE!</v>
      </c>
      <c r="OV19" s="24" t="e">
        <f t="shared" si="174"/>
        <v>#VALUE!</v>
      </c>
      <c r="OW19" s="24" t="e">
        <f t="shared" si="175"/>
        <v>#VALUE!</v>
      </c>
      <c r="OX19" s="24" t="e">
        <f t="shared" si="176"/>
        <v>#VALUE!</v>
      </c>
      <c r="OY19">
        <v>-1.9109305823786001E-2</v>
      </c>
      <c r="OZ19" t="e">
        <f>bvarM6</f>
        <v>#VALUE!</v>
      </c>
      <c r="PA19" t="e">
        <f>cvarM6</f>
        <v>#VALUE!</v>
      </c>
      <c r="PB19" t="e">
        <f>mvarM6</f>
        <v>#VALUE!</v>
      </c>
      <c r="PC19" s="24" t="e">
        <f t="shared" si="177"/>
        <v>#VALUE!</v>
      </c>
      <c r="PD19" s="24" t="e">
        <f t="shared" si="178"/>
        <v>#VALUE!</v>
      </c>
      <c r="PE19" s="24" t="e">
        <f t="shared" si="179"/>
        <v>#VALUE!</v>
      </c>
      <c r="PF19">
        <v>-3.2072276127476997E-5</v>
      </c>
      <c r="PG19" t="e">
        <f>bvarM5</f>
        <v>#VALUE!</v>
      </c>
      <c r="PH19" t="e">
        <f>cvarM5</f>
        <v>#VALUE!</v>
      </c>
      <c r="PI19" t="e">
        <f>mvarM5</f>
        <v>#VALUE!</v>
      </c>
      <c r="PJ19" s="24" t="e">
        <f t="shared" si="180"/>
        <v>#VALUE!</v>
      </c>
      <c r="PK19" s="24" t="e">
        <f t="shared" si="181"/>
        <v>#VALUE!</v>
      </c>
      <c r="PL19" s="24" t="e">
        <f t="shared" si="182"/>
        <v>#VALUE!</v>
      </c>
      <c r="PM19">
        <v>-3.0435336070285E-5</v>
      </c>
      <c r="PN19" t="e">
        <f>bvarM5</f>
        <v>#VALUE!</v>
      </c>
      <c r="PO19" t="e">
        <f>cvarM5</f>
        <v>#VALUE!</v>
      </c>
      <c r="PP19" t="e">
        <f>mvarM5</f>
        <v>#VALUE!</v>
      </c>
      <c r="PQ19" s="24" t="e">
        <f t="shared" si="183"/>
        <v>#VALUE!</v>
      </c>
      <c r="PR19" s="24" t="e">
        <f t="shared" si="184"/>
        <v>#VALUE!</v>
      </c>
      <c r="PS19" s="24" t="e">
        <f t="shared" si="185"/>
        <v>#VALUE!</v>
      </c>
      <c r="PT19">
        <v>-1.7287767941373999E-2</v>
      </c>
      <c r="PU19" t="e">
        <f>bvarM6</f>
        <v>#VALUE!</v>
      </c>
      <c r="PV19" t="e">
        <f>cvarM6</f>
        <v>#VALUE!</v>
      </c>
      <c r="PW19" t="e">
        <f>mvarM6</f>
        <v>#VALUE!</v>
      </c>
      <c r="PX19" s="24" t="e">
        <f t="shared" si="186"/>
        <v>#VALUE!</v>
      </c>
      <c r="PY19" s="24" t="e">
        <f t="shared" si="187"/>
        <v>#VALUE!</v>
      </c>
      <c r="PZ19" s="24" t="e">
        <f t="shared" si="188"/>
        <v>#VALUE!</v>
      </c>
      <c r="QA19">
        <v>2.6924610269802E-5</v>
      </c>
      <c r="QB19" t="e">
        <f>bvarM5</f>
        <v>#VALUE!</v>
      </c>
      <c r="QC19" t="e">
        <f>cvarM5</f>
        <v>#VALUE!</v>
      </c>
      <c r="QD19" t="e">
        <f>mvarM5</f>
        <v>#VALUE!</v>
      </c>
      <c r="QE19" s="24" t="e">
        <f t="shared" si="189"/>
        <v>#VALUE!</v>
      </c>
      <c r="QF19" s="24" t="e">
        <f t="shared" si="190"/>
        <v>#VALUE!</v>
      </c>
      <c r="QG19" s="24" t="e">
        <f t="shared" si="191"/>
        <v>#VALUE!</v>
      </c>
      <c r="QH19">
        <v>-3.0042815007243001E-4</v>
      </c>
      <c r="QI19" t="e">
        <f>bvarM5</f>
        <v>#VALUE!</v>
      </c>
      <c r="QJ19" t="e">
        <f>cvarM5</f>
        <v>#VALUE!</v>
      </c>
      <c r="QK19" t="e">
        <f>mvarM5</f>
        <v>#VALUE!</v>
      </c>
      <c r="QL19" s="24" t="e">
        <f t="shared" si="192"/>
        <v>#VALUE!</v>
      </c>
      <c r="QM19" s="24" t="e">
        <f t="shared" si="193"/>
        <v>#VALUE!</v>
      </c>
      <c r="QN19" s="24" t="e">
        <f t="shared" si="194"/>
        <v>#VALUE!</v>
      </c>
      <c r="QO19">
        <v>-2.4655715481142999E-2</v>
      </c>
      <c r="QP19" t="e">
        <f>bvarM6</f>
        <v>#VALUE!</v>
      </c>
      <c r="QQ19" t="e">
        <f>cvarM6</f>
        <v>#VALUE!</v>
      </c>
      <c r="QR19" t="e">
        <f>mvarM6</f>
        <v>#VALUE!</v>
      </c>
      <c r="QS19" s="24" t="e">
        <f t="shared" si="195"/>
        <v>#VALUE!</v>
      </c>
      <c r="QT19" s="24" t="e">
        <f t="shared" si="196"/>
        <v>#VALUE!</v>
      </c>
      <c r="QU19" s="24" t="e">
        <f t="shared" si="197"/>
        <v>#VALUE!</v>
      </c>
      <c r="QV19">
        <v>2.9427201089330999E-5</v>
      </c>
      <c r="QW19" t="e">
        <f>bvarM5</f>
        <v>#VALUE!</v>
      </c>
      <c r="QX19" t="e">
        <f>cvarM5</f>
        <v>#VALUE!</v>
      </c>
      <c r="QY19" t="e">
        <f>mvarM5</f>
        <v>#VALUE!</v>
      </c>
      <c r="QZ19" s="24" t="e">
        <f t="shared" si="198"/>
        <v>#VALUE!</v>
      </c>
      <c r="RA19" s="24" t="e">
        <f t="shared" si="199"/>
        <v>#VALUE!</v>
      </c>
      <c r="RB19" s="24" t="e">
        <f t="shared" si="200"/>
        <v>#VALUE!</v>
      </c>
      <c r="RC19">
        <v>-7.8970491259136002E-5</v>
      </c>
      <c r="RD19" t="e">
        <f>bvarM5</f>
        <v>#VALUE!</v>
      </c>
      <c r="RE19" t="e">
        <f>cvarM5</f>
        <v>#VALUE!</v>
      </c>
      <c r="RF19" t="e">
        <f>mvarM5</f>
        <v>#VALUE!</v>
      </c>
      <c r="RG19" s="24" t="e">
        <f t="shared" si="201"/>
        <v>#VALUE!</v>
      </c>
      <c r="RH19" s="24" t="e">
        <f t="shared" si="202"/>
        <v>#VALUE!</v>
      </c>
      <c r="RI19" s="24" t="e">
        <f t="shared" si="203"/>
        <v>#VALUE!</v>
      </c>
      <c r="RJ19">
        <v>-1.7161221326423001E-2</v>
      </c>
      <c r="RK19" t="e">
        <f>bvarM6</f>
        <v>#VALUE!</v>
      </c>
      <c r="RL19" t="e">
        <f>cvarM6</f>
        <v>#VALUE!</v>
      </c>
      <c r="RM19" t="e">
        <f>mvarM6</f>
        <v>#VALUE!</v>
      </c>
      <c r="RN19" s="24" t="e">
        <f t="shared" si="204"/>
        <v>#VALUE!</v>
      </c>
      <c r="RO19" s="24" t="e">
        <f t="shared" si="205"/>
        <v>#VALUE!</v>
      </c>
      <c r="RP19" s="24" t="e">
        <f t="shared" si="206"/>
        <v>#VALUE!</v>
      </c>
      <c r="RQ19">
        <v>2.6679585213087001E-5</v>
      </c>
      <c r="RR19" t="e">
        <f>bvarM5</f>
        <v>#VALUE!</v>
      </c>
      <c r="RS19" t="e">
        <f>cvarM5</f>
        <v>#VALUE!</v>
      </c>
      <c r="RT19" t="e">
        <f>mvarM5</f>
        <v>#VALUE!</v>
      </c>
      <c r="RU19" s="24" t="e">
        <f t="shared" si="207"/>
        <v>#VALUE!</v>
      </c>
      <c r="RV19" s="24" t="e">
        <f t="shared" si="208"/>
        <v>#VALUE!</v>
      </c>
      <c r="RW19" s="24" t="e">
        <f t="shared" si="209"/>
        <v>#VALUE!</v>
      </c>
      <c r="RX19">
        <v>3.7037375948792E-4</v>
      </c>
      <c r="RY19" t="e">
        <f>bvarM5</f>
        <v>#VALUE!</v>
      </c>
      <c r="RZ19" t="e">
        <f>cvarM5</f>
        <v>#VALUE!</v>
      </c>
      <c r="SA19" t="e">
        <f>mvarM5</f>
        <v>#VALUE!</v>
      </c>
      <c r="SB19" s="24" t="e">
        <f t="shared" si="210"/>
        <v>#VALUE!</v>
      </c>
      <c r="SC19" s="24" t="e">
        <f t="shared" si="211"/>
        <v>#VALUE!</v>
      </c>
      <c r="SD19" s="24" t="e">
        <f t="shared" si="212"/>
        <v>#VALUE!</v>
      </c>
      <c r="SE19">
        <v>-2.3858352189961001E-2</v>
      </c>
      <c r="SF19" t="e">
        <f>bvarM6</f>
        <v>#VALUE!</v>
      </c>
      <c r="SG19" t="e">
        <f>cvarM6</f>
        <v>#VALUE!</v>
      </c>
      <c r="SH19" t="e">
        <f>mvarM6</f>
        <v>#VALUE!</v>
      </c>
      <c r="SI19" s="24" t="e">
        <f t="shared" si="213"/>
        <v>#VALUE!</v>
      </c>
      <c r="SJ19" s="24" t="e">
        <f t="shared" si="214"/>
        <v>#VALUE!</v>
      </c>
      <c r="SK19" s="24" t="e">
        <f t="shared" si="215"/>
        <v>#VALUE!</v>
      </c>
      <c r="SL19">
        <v>-1.2230904970366001E-3</v>
      </c>
      <c r="SM19" t="e">
        <f>bvarM6</f>
        <v>#VALUE!</v>
      </c>
      <c r="SN19" t="e">
        <f>cvarM6</f>
        <v>#VALUE!</v>
      </c>
      <c r="SO19" t="e">
        <f>mvarM6</f>
        <v>#VALUE!</v>
      </c>
      <c r="SP19" s="24" t="e">
        <f t="shared" si="216"/>
        <v>#VALUE!</v>
      </c>
      <c r="SQ19" s="24" t="e">
        <f t="shared" si="217"/>
        <v>#VALUE!</v>
      </c>
      <c r="SR19" s="24" t="e">
        <f t="shared" si="218"/>
        <v>#VALUE!</v>
      </c>
      <c r="SS19">
        <v>-4.2408444168327001E-4</v>
      </c>
      <c r="ST19" t="e">
        <f>bvarM5</f>
        <v>#VALUE!</v>
      </c>
      <c r="SU19" t="e">
        <f>cvarM5</f>
        <v>#VALUE!</v>
      </c>
      <c r="SV19" t="e">
        <f>mvarM5</f>
        <v>#VALUE!</v>
      </c>
      <c r="SW19" s="24" t="e">
        <f t="shared" si="219"/>
        <v>#VALUE!</v>
      </c>
      <c r="SX19" s="24" t="e">
        <f t="shared" si="220"/>
        <v>#VALUE!</v>
      </c>
      <c r="SY19" s="24" t="e">
        <f t="shared" si="221"/>
        <v>#VALUE!</v>
      </c>
      <c r="SZ19">
        <v>-3.324483598671E-3</v>
      </c>
      <c r="TA19" t="e">
        <f>bvarM5</f>
        <v>#VALUE!</v>
      </c>
      <c r="TB19" t="e">
        <f>cvarM5</f>
        <v>#VALUE!</v>
      </c>
      <c r="TC19" t="e">
        <f>mvarM5</f>
        <v>#VALUE!</v>
      </c>
      <c r="TD19" s="24" t="e">
        <f t="shared" si="222"/>
        <v>#VALUE!</v>
      </c>
      <c r="TE19" s="24" t="e">
        <f t="shared" si="223"/>
        <v>#VALUE!</v>
      </c>
      <c r="TF19" s="24" t="e">
        <f t="shared" si="224"/>
        <v>#VALUE!</v>
      </c>
      <c r="TG19">
        <v>3.9984154709544998E-7</v>
      </c>
      <c r="TH19" t="e">
        <f>bvarM7</f>
        <v>#VALUE!</v>
      </c>
      <c r="TI19" t="e">
        <f>cvarM7</f>
        <v>#VALUE!</v>
      </c>
      <c r="TJ19" t="e">
        <f>mvarM7</f>
        <v>#VALUE!</v>
      </c>
      <c r="TK19" s="24" t="e">
        <f t="shared" si="225"/>
        <v>#VALUE!</v>
      </c>
      <c r="TL19" s="24" t="e">
        <f t="shared" si="226"/>
        <v>#VALUE!</v>
      </c>
      <c r="TM19" s="24" t="e">
        <f t="shared" si="227"/>
        <v>#VALUE!</v>
      </c>
      <c r="TN19">
        <v>-5.8923365056746003E-4</v>
      </c>
      <c r="TO19" t="e">
        <f>bvarM5</f>
        <v>#VALUE!</v>
      </c>
      <c r="TP19" t="e">
        <f>cvarM5</f>
        <v>#VALUE!</v>
      </c>
      <c r="TQ19" t="e">
        <f>mvarM5</f>
        <v>#VALUE!</v>
      </c>
      <c r="TR19" s="24" t="e">
        <f t="shared" si="228"/>
        <v>#VALUE!</v>
      </c>
      <c r="TS19" s="24" t="e">
        <f t="shared" si="229"/>
        <v>#VALUE!</v>
      </c>
      <c r="TT19" s="24" t="e">
        <f t="shared" si="230"/>
        <v>#VALUE!</v>
      </c>
      <c r="TU19">
        <v>-3.6890685390663998E-3</v>
      </c>
      <c r="TV19" t="e">
        <f>bvarM5</f>
        <v>#VALUE!</v>
      </c>
      <c r="TW19" t="e">
        <f>cvarM5</f>
        <v>#VALUE!</v>
      </c>
      <c r="TX19" t="e">
        <f>mvarM5</f>
        <v>#VALUE!</v>
      </c>
      <c r="TY19" s="24" t="e">
        <f t="shared" si="231"/>
        <v>#VALUE!</v>
      </c>
      <c r="TZ19" s="24" t="e">
        <f t="shared" si="232"/>
        <v>#VALUE!</v>
      </c>
      <c r="UA19" s="24" t="e">
        <f t="shared" si="233"/>
        <v>#VALUE!</v>
      </c>
      <c r="UB19">
        <v>1.0918225954098E-7</v>
      </c>
      <c r="UC19" t="e">
        <f>bvarM5</f>
        <v>#VALUE!</v>
      </c>
      <c r="UD19" t="e">
        <f>cvarM5</f>
        <v>#VALUE!</v>
      </c>
      <c r="UE19" t="e">
        <f>mvarM5</f>
        <v>#VALUE!</v>
      </c>
      <c r="UF19" s="24" t="e">
        <f t="shared" si="234"/>
        <v>#VALUE!</v>
      </c>
      <c r="UG19" s="24" t="e">
        <f t="shared" si="235"/>
        <v>#VALUE!</v>
      </c>
      <c r="UH19" s="24" t="e">
        <f t="shared" si="236"/>
        <v>#VALUE!</v>
      </c>
      <c r="UI19">
        <v>-6.7846610853870002E-4</v>
      </c>
      <c r="UJ19" t="e">
        <f>bvarM5</f>
        <v>#VALUE!</v>
      </c>
      <c r="UK19" t="e">
        <f>cvarM5</f>
        <v>#VALUE!</v>
      </c>
      <c r="UL19" t="e">
        <f>mvarM5</f>
        <v>#VALUE!</v>
      </c>
      <c r="UM19" s="24" t="e">
        <f t="shared" si="237"/>
        <v>#VALUE!</v>
      </c>
      <c r="UN19" s="24" t="e">
        <f t="shared" si="238"/>
        <v>#VALUE!</v>
      </c>
      <c r="UO19" s="24" t="e">
        <f t="shared" si="239"/>
        <v>#VALUE!</v>
      </c>
      <c r="UP19">
        <v>-3.1491508932212E-3</v>
      </c>
      <c r="UQ19" t="e">
        <f>bvarM5</f>
        <v>#VALUE!</v>
      </c>
      <c r="UR19" t="e">
        <f>cvarM5</f>
        <v>#VALUE!</v>
      </c>
      <c r="US19" t="e">
        <f>mvarM5</f>
        <v>#VALUE!</v>
      </c>
      <c r="UT19" s="24" t="e">
        <f t="shared" si="240"/>
        <v>#VALUE!</v>
      </c>
      <c r="UU19" s="24" t="e">
        <f t="shared" si="241"/>
        <v>#VALUE!</v>
      </c>
      <c r="UV19" s="24" t="e">
        <f t="shared" si="242"/>
        <v>#VALUE!</v>
      </c>
      <c r="UW19">
        <v>-6.0822700973455003E-7</v>
      </c>
      <c r="UX19" t="e">
        <f>bvarM6</f>
        <v>#VALUE!</v>
      </c>
      <c r="UY19" t="e">
        <f>cvarM6</f>
        <v>#VALUE!</v>
      </c>
      <c r="UZ19" t="e">
        <f>mvarM6</f>
        <v>#VALUE!</v>
      </c>
      <c r="VA19" s="24" t="e">
        <f t="shared" si="243"/>
        <v>#VALUE!</v>
      </c>
      <c r="VB19" s="24" t="e">
        <f t="shared" si="244"/>
        <v>#VALUE!</v>
      </c>
      <c r="VC19" s="24" t="e">
        <f t="shared" si="245"/>
        <v>#VALUE!</v>
      </c>
      <c r="VD19">
        <v>-7.0467695078828003E-4</v>
      </c>
      <c r="VE19" t="e">
        <f>bvarM5</f>
        <v>#VALUE!</v>
      </c>
      <c r="VF19" t="e">
        <f>cvarM5</f>
        <v>#VALUE!</v>
      </c>
      <c r="VG19" t="e">
        <f>mvarM5</f>
        <v>#VALUE!</v>
      </c>
      <c r="VH19" s="24" t="e">
        <f t="shared" si="246"/>
        <v>#VALUE!</v>
      </c>
      <c r="VI19" s="24" t="e">
        <f t="shared" si="247"/>
        <v>#VALUE!</v>
      </c>
      <c r="VJ19" s="24" t="e">
        <f t="shared" si="248"/>
        <v>#VALUE!</v>
      </c>
      <c r="VK19">
        <v>-3.4415346101467001E-3</v>
      </c>
      <c r="VL19" t="e">
        <f>bvarM5</f>
        <v>#VALUE!</v>
      </c>
      <c r="VM19" t="e">
        <f>cvarM5</f>
        <v>#VALUE!</v>
      </c>
      <c r="VN19" t="e">
        <f>mvarM5</f>
        <v>#VALUE!</v>
      </c>
      <c r="VO19" s="24" t="e">
        <f t="shared" si="249"/>
        <v>#VALUE!</v>
      </c>
      <c r="VP19" s="24" t="e">
        <f t="shared" si="250"/>
        <v>#VALUE!</v>
      </c>
      <c r="VQ19" s="24" t="e">
        <f t="shared" si="251"/>
        <v>#VALUE!</v>
      </c>
      <c r="VR19">
        <v>5.4013772818504001E-8</v>
      </c>
      <c r="VS19" t="e">
        <f>bvarM5</f>
        <v>#VALUE!</v>
      </c>
      <c r="VT19" t="e">
        <f>cvarM5</f>
        <v>#VALUE!</v>
      </c>
      <c r="VU19" t="e">
        <f>mvarM5</f>
        <v>#VALUE!</v>
      </c>
      <c r="VV19" s="24" t="e">
        <f t="shared" si="252"/>
        <v>#VALUE!</v>
      </c>
      <c r="VW19" s="24" t="e">
        <f t="shared" si="253"/>
        <v>#VALUE!</v>
      </c>
      <c r="VX19" s="24" t="e">
        <f t="shared" si="254"/>
        <v>#VALUE!</v>
      </c>
      <c r="VY19">
        <v>-1.0424369643282001E-3</v>
      </c>
      <c r="VZ19" t="e">
        <f>bvarM5</f>
        <v>#VALUE!</v>
      </c>
      <c r="WA19" t="e">
        <f>cvarM5</f>
        <v>#VALUE!</v>
      </c>
      <c r="WB19" t="e">
        <f>mvarM5</f>
        <v>#VALUE!</v>
      </c>
      <c r="WC19" s="24" t="e">
        <f t="shared" si="255"/>
        <v>#VALUE!</v>
      </c>
      <c r="WD19" s="24" t="e">
        <f t="shared" si="256"/>
        <v>#VALUE!</v>
      </c>
      <c r="WE19" s="24" t="e">
        <f t="shared" si="257"/>
        <v>#VALUE!</v>
      </c>
      <c r="WF19">
        <v>-4.1830454448819002E-3</v>
      </c>
      <c r="WG19" t="e">
        <f>bvarM5</f>
        <v>#VALUE!</v>
      </c>
      <c r="WH19" t="e">
        <f>cvarM5</f>
        <v>#VALUE!</v>
      </c>
      <c r="WI19" t="e">
        <f>mvarM5</f>
        <v>#VALUE!</v>
      </c>
      <c r="WJ19" s="24" t="e">
        <f t="shared" si="258"/>
        <v>#VALUE!</v>
      </c>
      <c r="WK19" s="24" t="e">
        <f t="shared" si="259"/>
        <v>#VALUE!</v>
      </c>
      <c r="WL19" s="24" t="e">
        <f t="shared" si="260"/>
        <v>#VALUE!</v>
      </c>
      <c r="WM19">
        <v>6.5397707126376995E-8</v>
      </c>
      <c r="WN19" t="e">
        <f>bvarM5</f>
        <v>#VALUE!</v>
      </c>
      <c r="WO19" t="e">
        <f>cvarM5</f>
        <v>#VALUE!</v>
      </c>
      <c r="WP19" t="e">
        <f>mvarM5</f>
        <v>#VALUE!</v>
      </c>
      <c r="WQ19" s="24" t="e">
        <f t="shared" si="261"/>
        <v>#VALUE!</v>
      </c>
      <c r="WR19" s="24" t="e">
        <f t="shared" si="262"/>
        <v>#VALUE!</v>
      </c>
      <c r="WS19" s="24" t="e">
        <f t="shared" si="263"/>
        <v>#VALUE!</v>
      </c>
      <c r="WT19">
        <v>-8.6203782248868996E-4</v>
      </c>
      <c r="WU19" t="e">
        <f>bvarM5</f>
        <v>#VALUE!</v>
      </c>
      <c r="WV19" t="e">
        <f>cvarM5</f>
        <v>#VALUE!</v>
      </c>
      <c r="WW19" t="e">
        <f>mvarM5</f>
        <v>#VALUE!</v>
      </c>
      <c r="WX19" s="24" t="e">
        <f t="shared" si="264"/>
        <v>#VALUE!</v>
      </c>
      <c r="WY19" s="24" t="e">
        <f t="shared" si="265"/>
        <v>#VALUE!</v>
      </c>
      <c r="WZ19" s="24" t="e">
        <f t="shared" si="266"/>
        <v>#VALUE!</v>
      </c>
      <c r="XA19">
        <v>-4.0049432459440997E-3</v>
      </c>
      <c r="XB19" t="e">
        <f>bvarM5</f>
        <v>#VALUE!</v>
      </c>
      <c r="XC19" t="e">
        <f>cvarM5</f>
        <v>#VALUE!</v>
      </c>
      <c r="XD19" t="e">
        <f>mvarM5</f>
        <v>#VALUE!</v>
      </c>
      <c r="XE19" s="24" t="e">
        <f t="shared" si="267"/>
        <v>#VALUE!</v>
      </c>
      <c r="XF19" s="24" t="e">
        <f t="shared" si="268"/>
        <v>#VALUE!</v>
      </c>
      <c r="XG19" s="24" t="e">
        <f t="shared" si="269"/>
        <v>#VALUE!</v>
      </c>
      <c r="XH19">
        <v>6.1667849121578002E-8</v>
      </c>
      <c r="XI19" t="e">
        <f>bvarM5</f>
        <v>#VALUE!</v>
      </c>
      <c r="XJ19" t="e">
        <f>cvarM5</f>
        <v>#VALUE!</v>
      </c>
      <c r="XK19" t="e">
        <f>mvarM5</f>
        <v>#VALUE!</v>
      </c>
      <c r="XL19" s="24" t="e">
        <f t="shared" si="270"/>
        <v>#VALUE!</v>
      </c>
      <c r="XM19" s="24" t="e">
        <f t="shared" si="271"/>
        <v>#VALUE!</v>
      </c>
      <c r="XN19" s="24" t="e">
        <f t="shared" si="272"/>
        <v>#VALUE!</v>
      </c>
      <c r="XO19">
        <v>-6.2622305306730996E-4</v>
      </c>
      <c r="XP19" t="e">
        <f>bvarM5</f>
        <v>#VALUE!</v>
      </c>
      <c r="XQ19" t="e">
        <f>cvarM5</f>
        <v>#VALUE!</v>
      </c>
      <c r="XR19" t="e">
        <f>mvarM5</f>
        <v>#VALUE!</v>
      </c>
      <c r="XS19" s="24" t="e">
        <f t="shared" si="273"/>
        <v>#VALUE!</v>
      </c>
      <c r="XT19" s="24" t="e">
        <f t="shared" si="274"/>
        <v>#VALUE!</v>
      </c>
      <c r="XU19" s="24" t="e">
        <f t="shared" si="275"/>
        <v>#VALUE!</v>
      </c>
      <c r="XV19">
        <v>-3.0659435357683999E-3</v>
      </c>
      <c r="XW19" t="e">
        <f>bvarM5</f>
        <v>#VALUE!</v>
      </c>
      <c r="XX19" t="e">
        <f>cvarM5</f>
        <v>#VALUE!</v>
      </c>
      <c r="XY19" t="e">
        <f>mvarM5</f>
        <v>#VALUE!</v>
      </c>
      <c r="XZ19" s="24" t="e">
        <f t="shared" si="276"/>
        <v>#VALUE!</v>
      </c>
      <c r="YA19" s="24" t="e">
        <f t="shared" si="277"/>
        <v>#VALUE!</v>
      </c>
      <c r="YB19" s="24" t="e">
        <f t="shared" si="278"/>
        <v>#VALUE!</v>
      </c>
      <c r="YC19">
        <v>-6.0107056077097996E-7</v>
      </c>
      <c r="YD19" t="e">
        <f>bvarM6</f>
        <v>#VALUE!</v>
      </c>
      <c r="YE19" t="e">
        <f>cvarM6</f>
        <v>#VALUE!</v>
      </c>
      <c r="YF19" t="e">
        <f>mvarM6</f>
        <v>#VALUE!</v>
      </c>
      <c r="YG19" s="24" t="e">
        <f t="shared" si="279"/>
        <v>#VALUE!</v>
      </c>
      <c r="YH19" s="24" t="e">
        <f t="shared" si="280"/>
        <v>#VALUE!</v>
      </c>
      <c r="YI19" s="24" t="e">
        <f t="shared" si="281"/>
        <v>#VALUE!</v>
      </c>
      <c r="YJ19">
        <v>-5.8057750518330001E-4</v>
      </c>
      <c r="YK19" t="e">
        <f>bvarM5</f>
        <v>#VALUE!</v>
      </c>
      <c r="YL19" t="e">
        <f>cvarM5</f>
        <v>#VALUE!</v>
      </c>
      <c r="YM19" t="e">
        <f>mvarM5</f>
        <v>#VALUE!</v>
      </c>
      <c r="YN19" s="24" t="e">
        <f t="shared" si="282"/>
        <v>#VALUE!</v>
      </c>
      <c r="YO19" s="24" t="e">
        <f t="shared" si="283"/>
        <v>#VALUE!</v>
      </c>
      <c r="YP19" s="24" t="e">
        <f t="shared" si="284"/>
        <v>#VALUE!</v>
      </c>
      <c r="YQ19">
        <v>-2.9342128063002998E-3</v>
      </c>
      <c r="YR19" t="e">
        <f>bvarM5</f>
        <v>#VALUE!</v>
      </c>
      <c r="YS19" t="e">
        <f>cvarM5</f>
        <v>#VALUE!</v>
      </c>
      <c r="YT19" t="e">
        <f>mvarM5</f>
        <v>#VALUE!</v>
      </c>
      <c r="YU19" s="24" t="e">
        <f t="shared" si="285"/>
        <v>#VALUE!</v>
      </c>
      <c r="YV19" s="24" t="e">
        <f t="shared" si="286"/>
        <v>#VALUE!</v>
      </c>
      <c r="YW19" s="24" t="e">
        <f t="shared" si="287"/>
        <v>#VALUE!</v>
      </c>
      <c r="YX19">
        <v>1.1433153420033E-7</v>
      </c>
      <c r="YY19" t="e">
        <f>bvarM5</f>
        <v>#VALUE!</v>
      </c>
      <c r="YZ19" t="e">
        <f>cvarM5</f>
        <v>#VALUE!</v>
      </c>
      <c r="ZA19" t="e">
        <f>mvarM5</f>
        <v>#VALUE!</v>
      </c>
      <c r="ZB19" s="24" t="e">
        <f t="shared" si="288"/>
        <v>#VALUE!</v>
      </c>
      <c r="ZC19" s="24" t="e">
        <f t="shared" si="289"/>
        <v>#VALUE!</v>
      </c>
      <c r="ZD19" s="24" t="e">
        <f t="shared" si="290"/>
        <v>#VALUE!</v>
      </c>
      <c r="ZE19">
        <v>-7.4980953804508E-4</v>
      </c>
      <c r="ZF19" t="e">
        <f>bvarM5</f>
        <v>#VALUE!</v>
      </c>
      <c r="ZG19" t="e">
        <f>cvarM5</f>
        <v>#VALUE!</v>
      </c>
      <c r="ZH19" t="e">
        <f>mvarM5</f>
        <v>#VALUE!</v>
      </c>
      <c r="ZI19" s="24" t="e">
        <f t="shared" si="291"/>
        <v>#VALUE!</v>
      </c>
      <c r="ZJ19" s="24" t="e">
        <f t="shared" si="292"/>
        <v>#VALUE!</v>
      </c>
      <c r="ZK19" s="24" t="e">
        <f t="shared" si="293"/>
        <v>#VALUE!</v>
      </c>
      <c r="ZL19">
        <v>-4.0200642296412004E-3</v>
      </c>
      <c r="ZM19" t="e">
        <f>bvarM5</f>
        <v>#VALUE!</v>
      </c>
      <c r="ZN19" t="e">
        <f>cvarM5</f>
        <v>#VALUE!</v>
      </c>
      <c r="ZO19" t="e">
        <f>mvarM5</f>
        <v>#VALUE!</v>
      </c>
      <c r="ZP19" s="24" t="e">
        <f t="shared" si="294"/>
        <v>#VALUE!</v>
      </c>
      <c r="ZQ19" s="24" t="e">
        <f t="shared" si="295"/>
        <v>#VALUE!</v>
      </c>
      <c r="ZR19" s="24" t="e">
        <f t="shared" si="296"/>
        <v>#VALUE!</v>
      </c>
      <c r="ZS19">
        <v>-7.4183630760095995E-7</v>
      </c>
      <c r="ZT19" t="e">
        <f>bvarM6</f>
        <v>#VALUE!</v>
      </c>
      <c r="ZU19" t="e">
        <f>cvarM6</f>
        <v>#VALUE!</v>
      </c>
      <c r="ZV19" t="e">
        <f>mvarM6</f>
        <v>#VALUE!</v>
      </c>
      <c r="ZW19" s="24" t="e">
        <f t="shared" si="297"/>
        <v>#VALUE!</v>
      </c>
      <c r="ZX19" s="24" t="e">
        <f t="shared" si="298"/>
        <v>#VALUE!</v>
      </c>
      <c r="ZY19" s="24" t="e">
        <f t="shared" si="299"/>
        <v>#VALUE!</v>
      </c>
      <c r="ZZ19">
        <v>3.7351171010667001E-5</v>
      </c>
      <c r="AAA19" t="e">
        <f>bvarM5</f>
        <v>#VALUE!</v>
      </c>
      <c r="AAB19" t="e">
        <f>cvarM5</f>
        <v>#VALUE!</v>
      </c>
      <c r="AAC19" t="e">
        <f>mvarM5</f>
        <v>#VALUE!</v>
      </c>
      <c r="AAD19" s="24" t="e">
        <f t="shared" si="300"/>
        <v>#VALUE!</v>
      </c>
      <c r="AAE19" s="24" t="e">
        <f t="shared" si="301"/>
        <v>#VALUE!</v>
      </c>
      <c r="AAF19" s="24" t="e">
        <f t="shared" si="302"/>
        <v>#VALUE!</v>
      </c>
      <c r="AAG19">
        <v>-3.7519725407703002E-3</v>
      </c>
      <c r="AAH19" t="e">
        <f>bvarM5</f>
        <v>#VALUE!</v>
      </c>
      <c r="AAI19" t="e">
        <f>cvarM5</f>
        <v>#VALUE!</v>
      </c>
      <c r="AAJ19" t="e">
        <f>mvarM5</f>
        <v>#VALUE!</v>
      </c>
      <c r="AAK19" s="24" t="e">
        <f t="shared" si="303"/>
        <v>#VALUE!</v>
      </c>
      <c r="AAL19" s="24" t="e">
        <f t="shared" si="304"/>
        <v>#VALUE!</v>
      </c>
      <c r="AAM19" s="24" t="e">
        <f t="shared" si="305"/>
        <v>#VALUE!</v>
      </c>
      <c r="AAN19">
        <v>6.8287575987915003E-8</v>
      </c>
      <c r="AAO19" t="e">
        <f>bvarM5</f>
        <v>#VALUE!</v>
      </c>
      <c r="AAP19" t="e">
        <f>cvarM5</f>
        <v>#VALUE!</v>
      </c>
      <c r="AAQ19" t="e">
        <f>mvarM5</f>
        <v>#VALUE!</v>
      </c>
      <c r="AAR19" s="24" t="e">
        <f t="shared" si="306"/>
        <v>#VALUE!</v>
      </c>
      <c r="AAS19" s="24" t="e">
        <f t="shared" si="307"/>
        <v>#VALUE!</v>
      </c>
      <c r="AAT19" s="24" t="e">
        <f t="shared" si="308"/>
        <v>#VALUE!</v>
      </c>
      <c r="AAU19">
        <v>-1.4762668262357E-3</v>
      </c>
      <c r="AAV19" t="e">
        <f>bvarM5</f>
        <v>#VALUE!</v>
      </c>
      <c r="AAW19" t="e">
        <f>cvarM5</f>
        <v>#VALUE!</v>
      </c>
      <c r="AAX19" t="e">
        <f>mvarM5</f>
        <v>#VALUE!</v>
      </c>
      <c r="AAY19" s="24" t="e">
        <f t="shared" si="309"/>
        <v>#VALUE!</v>
      </c>
      <c r="AAZ19" s="24" t="e">
        <f t="shared" si="310"/>
        <v>#VALUE!</v>
      </c>
      <c r="ABA19" s="24" t="e">
        <f t="shared" si="311"/>
        <v>#VALUE!</v>
      </c>
      <c r="ABB19">
        <v>-6.0025631448746E-3</v>
      </c>
      <c r="ABC19" t="e">
        <f>bvarM5</f>
        <v>#VALUE!</v>
      </c>
      <c r="ABD19" t="e">
        <f>cvarM5</f>
        <v>#VALUE!</v>
      </c>
      <c r="ABE19" t="e">
        <f>mvarM5</f>
        <v>#VALUE!</v>
      </c>
      <c r="ABF19" s="24" t="e">
        <f t="shared" si="312"/>
        <v>#VALUE!</v>
      </c>
      <c r="ABG19" s="24" t="e">
        <f t="shared" si="313"/>
        <v>#VALUE!</v>
      </c>
      <c r="ABH19" s="24" t="e">
        <f t="shared" si="314"/>
        <v>#VALUE!</v>
      </c>
      <c r="ABI19">
        <v>-4.7226380477028001E-7</v>
      </c>
      <c r="ABJ19" t="e">
        <f>bvarM6</f>
        <v>#VALUE!</v>
      </c>
      <c r="ABK19" t="e">
        <f>cvarM6</f>
        <v>#VALUE!</v>
      </c>
      <c r="ABL19" t="e">
        <f>mvarM6</f>
        <v>#VALUE!</v>
      </c>
      <c r="ABM19" s="24" t="e">
        <f t="shared" si="315"/>
        <v>#VALUE!</v>
      </c>
      <c r="ABN19" s="24" t="e">
        <f t="shared" si="316"/>
        <v>#VALUE!</v>
      </c>
      <c r="ABO19" s="24" t="e">
        <f t="shared" si="317"/>
        <v>#VALUE!</v>
      </c>
      <c r="ABP19">
        <v>1.1421952903699E-4</v>
      </c>
      <c r="ABQ19" t="e">
        <f>bvarM5</f>
        <v>#VALUE!</v>
      </c>
      <c r="ABR19" t="e">
        <f>cvarM5</f>
        <v>#VALUE!</v>
      </c>
      <c r="ABS19" t="e">
        <f>mvarM5</f>
        <v>#VALUE!</v>
      </c>
      <c r="ABT19" s="24" t="e">
        <f t="shared" si="318"/>
        <v>#VALUE!</v>
      </c>
      <c r="ABU19" s="24" t="e">
        <f t="shared" si="319"/>
        <v>#VALUE!</v>
      </c>
      <c r="ABV19" s="24" t="e">
        <f t="shared" si="320"/>
        <v>#VALUE!</v>
      </c>
      <c r="ABW19">
        <v>-5.1144366191994001E-3</v>
      </c>
      <c r="ABX19" t="e">
        <f>bvarM5</f>
        <v>#VALUE!</v>
      </c>
      <c r="ABY19" t="e">
        <f>cvarM5</f>
        <v>#VALUE!</v>
      </c>
      <c r="ABZ19" t="e">
        <f>mvarM5</f>
        <v>#VALUE!</v>
      </c>
      <c r="ACA19" s="24" t="e">
        <f t="shared" si="321"/>
        <v>#VALUE!</v>
      </c>
      <c r="ACB19" s="24" t="e">
        <f t="shared" si="322"/>
        <v>#VALUE!</v>
      </c>
      <c r="ACC19" s="24" t="e">
        <f t="shared" si="323"/>
        <v>#VALUE!</v>
      </c>
      <c r="ACD19">
        <v>6.5730528875205994E-8</v>
      </c>
      <c r="ACE19" t="e">
        <f>bvarM5</f>
        <v>#VALUE!</v>
      </c>
      <c r="ACF19" t="e">
        <f>cvarM5</f>
        <v>#VALUE!</v>
      </c>
      <c r="ACG19" t="e">
        <f>mvarM5</f>
        <v>#VALUE!</v>
      </c>
      <c r="ACH19" s="24" t="e">
        <f t="shared" si="324"/>
        <v>#VALUE!</v>
      </c>
      <c r="ACI19" s="24" t="e">
        <f t="shared" si="325"/>
        <v>#VALUE!</v>
      </c>
      <c r="ACJ19" s="24" t="e">
        <f t="shared" si="326"/>
        <v>#VALUE!</v>
      </c>
      <c r="ACK19">
        <v>-4.0740281315522998E-3</v>
      </c>
      <c r="ACL19" t="e">
        <f>bvarM7</f>
        <v>#VALUE!</v>
      </c>
      <c r="ACM19" t="e">
        <f>cvarM7</f>
        <v>#VALUE!</v>
      </c>
      <c r="ACN19" t="e">
        <f>mvarM7</f>
        <v>#VALUE!</v>
      </c>
      <c r="ACO19" s="24" t="e">
        <f t="shared" si="327"/>
        <v>#VALUE!</v>
      </c>
      <c r="ACP19" s="24" t="e">
        <f t="shared" si="328"/>
        <v>#VALUE!</v>
      </c>
      <c r="ACQ19" s="24" t="e">
        <f t="shared" si="329"/>
        <v>#VALUE!</v>
      </c>
      <c r="ACR19">
        <v>-3.9278963925988997E-3</v>
      </c>
      <c r="ACS19" t="e">
        <f>bvarM7</f>
        <v>#VALUE!</v>
      </c>
      <c r="ACT19" t="e">
        <f>cvarM7</f>
        <v>#VALUE!</v>
      </c>
      <c r="ACU19" t="e">
        <f>mvarM7</f>
        <v>#VALUE!</v>
      </c>
      <c r="ACV19" s="24" t="e">
        <f t="shared" si="330"/>
        <v>#VALUE!</v>
      </c>
      <c r="ACW19" s="24" t="e">
        <f t="shared" si="331"/>
        <v>#VALUE!</v>
      </c>
      <c r="ACX19" s="24" t="e">
        <f t="shared" si="332"/>
        <v>#VALUE!</v>
      </c>
      <c r="ACY19">
        <v>4.1176083985316001E-7</v>
      </c>
      <c r="ACZ19" t="e">
        <f>bvarM7</f>
        <v>#VALUE!</v>
      </c>
      <c r="ADA19" t="e">
        <f>cvarM7</f>
        <v>#VALUE!</v>
      </c>
      <c r="ADB19" t="e">
        <f>mvarM7</f>
        <v>#VALUE!</v>
      </c>
      <c r="ADC19" s="24" t="e">
        <f t="shared" si="333"/>
        <v>#VALUE!</v>
      </c>
      <c r="ADD19" s="24" t="e">
        <f t="shared" si="334"/>
        <v>#VALUE!</v>
      </c>
      <c r="ADE19" s="24" t="e">
        <f t="shared" si="335"/>
        <v>#VALUE!</v>
      </c>
      <c r="ADF19">
        <v>1.5002557894498001E-3</v>
      </c>
      <c r="ADG19" t="e">
        <f>bvarM7</f>
        <v>#VALUE!</v>
      </c>
      <c r="ADH19" t="e">
        <f>cvarM7</f>
        <v>#VALUE!</v>
      </c>
      <c r="ADI19" t="e">
        <f>mvarM7</f>
        <v>#VALUE!</v>
      </c>
      <c r="ADJ19" s="24" t="e">
        <f t="shared" si="336"/>
        <v>#VALUE!</v>
      </c>
      <c r="ADK19" s="24" t="e">
        <f t="shared" si="337"/>
        <v>#VALUE!</v>
      </c>
      <c r="ADL19" s="24" t="e">
        <f t="shared" si="338"/>
        <v>#VALUE!</v>
      </c>
      <c r="ADM19">
        <v>-5.8719372818013997E-3</v>
      </c>
      <c r="ADN19" t="e">
        <f>bvarM7</f>
        <v>#VALUE!</v>
      </c>
      <c r="ADO19" t="e">
        <f>cvarM7</f>
        <v>#VALUE!</v>
      </c>
      <c r="ADP19" t="e">
        <f>mvarM7</f>
        <v>#VALUE!</v>
      </c>
      <c r="ADQ19" s="24" t="e">
        <f t="shared" si="339"/>
        <v>#VALUE!</v>
      </c>
      <c r="ADR19" s="24" t="e">
        <f t="shared" si="340"/>
        <v>#VALUE!</v>
      </c>
      <c r="ADS19" s="24" t="e">
        <f t="shared" si="341"/>
        <v>#VALUE!</v>
      </c>
      <c r="ADT19">
        <v>8.6977749941551998E-7</v>
      </c>
      <c r="ADU19" t="e">
        <f>bvarM7</f>
        <v>#VALUE!</v>
      </c>
      <c r="ADV19" t="e">
        <f>cvarM7</f>
        <v>#VALUE!</v>
      </c>
      <c r="ADW19" t="e">
        <f>mvarM7</f>
        <v>#VALUE!</v>
      </c>
      <c r="ADX19" s="24" t="e">
        <f t="shared" si="342"/>
        <v>#VALUE!</v>
      </c>
      <c r="ADY19" s="24" t="e">
        <f t="shared" si="343"/>
        <v>#VALUE!</v>
      </c>
      <c r="ADZ19" s="24" t="e">
        <f t="shared" si="344"/>
        <v>#VALUE!</v>
      </c>
      <c r="AEA19">
        <v>-1.7171024936504E-4</v>
      </c>
      <c r="AEB19" t="e">
        <f>bvarM7</f>
        <v>#VALUE!</v>
      </c>
      <c r="AEC19" t="e">
        <f>cvarM7</f>
        <v>#VALUE!</v>
      </c>
      <c r="AED19" t="e">
        <f>mvarM7</f>
        <v>#VALUE!</v>
      </c>
      <c r="AEE19" s="24" t="e">
        <f t="shared" si="345"/>
        <v>#VALUE!</v>
      </c>
      <c r="AEF19" s="24" t="e">
        <f t="shared" si="346"/>
        <v>#VALUE!</v>
      </c>
      <c r="AEG19" s="24" t="e">
        <f t="shared" si="347"/>
        <v>#VALUE!</v>
      </c>
      <c r="AEH19">
        <v>2.0142483178970001E-3</v>
      </c>
      <c r="AEI19" t="e">
        <f>bvarM7</f>
        <v>#VALUE!</v>
      </c>
      <c r="AEJ19" t="e">
        <f>cvarM7</f>
        <v>#VALUE!</v>
      </c>
      <c r="AEK19" t="e">
        <f>mvarM7</f>
        <v>#VALUE!</v>
      </c>
      <c r="AEL19" s="24" t="e">
        <f t="shared" si="348"/>
        <v>#VALUE!</v>
      </c>
      <c r="AEM19" s="24" t="e">
        <f t="shared" si="349"/>
        <v>#VALUE!</v>
      </c>
      <c r="AEN19" s="24" t="e">
        <f t="shared" si="350"/>
        <v>#VALUE!</v>
      </c>
      <c r="AEO19">
        <v>5.5221049436711005E-7</v>
      </c>
      <c r="AEP19" t="e">
        <f>bvarM7</f>
        <v>#VALUE!</v>
      </c>
      <c r="AEQ19" t="e">
        <f>cvarM7</f>
        <v>#VALUE!</v>
      </c>
      <c r="AER19" t="e">
        <f>mvarM7</f>
        <v>#VALUE!</v>
      </c>
      <c r="AES19" s="24" t="e">
        <f t="shared" si="351"/>
        <v>#VALUE!</v>
      </c>
      <c r="AET19" s="24" t="e">
        <f t="shared" si="352"/>
        <v>#VALUE!</v>
      </c>
      <c r="AEU19" s="24" t="e">
        <f t="shared" si="353"/>
        <v>#VALUE!</v>
      </c>
      <c r="AEV19">
        <v>1.7290843381413E-3</v>
      </c>
      <c r="AEW19" t="e">
        <f>bvarM7</f>
        <v>#VALUE!</v>
      </c>
      <c r="AEX19" t="e">
        <f>cvarM7</f>
        <v>#VALUE!</v>
      </c>
      <c r="AEY19" t="e">
        <f>mvarM7</f>
        <v>#VALUE!</v>
      </c>
      <c r="AEZ19" s="24" t="e">
        <f t="shared" si="354"/>
        <v>#VALUE!</v>
      </c>
      <c r="AFA19" s="24" t="e">
        <f t="shared" si="355"/>
        <v>#VALUE!</v>
      </c>
      <c r="AFB19" s="24" t="e">
        <f t="shared" si="356"/>
        <v>#VALUE!</v>
      </c>
      <c r="AFC19">
        <v>-5.3117053301548001E-3</v>
      </c>
      <c r="AFD19" t="e">
        <f>bvarM7</f>
        <v>#VALUE!</v>
      </c>
      <c r="AFE19" t="e">
        <f>cvarM7</f>
        <v>#VALUE!</v>
      </c>
      <c r="AFF19" t="e">
        <f>mvarM7</f>
        <v>#VALUE!</v>
      </c>
      <c r="AFG19" s="24" t="e">
        <f t="shared" si="357"/>
        <v>#VALUE!</v>
      </c>
      <c r="AFH19" s="24" t="e">
        <f t="shared" si="358"/>
        <v>#VALUE!</v>
      </c>
      <c r="AFI19" s="24" t="e">
        <f t="shared" si="359"/>
        <v>#VALUE!</v>
      </c>
      <c r="AFJ19">
        <v>1.2287988946876999E-6</v>
      </c>
      <c r="AFK19" t="e">
        <f>bvarM7</f>
        <v>#VALUE!</v>
      </c>
      <c r="AFL19" t="e">
        <f>cvarM7</f>
        <v>#VALUE!</v>
      </c>
      <c r="AFM19" t="e">
        <f>mvarM7</f>
        <v>#VALUE!</v>
      </c>
      <c r="AFN19" s="24" t="e">
        <f t="shared" si="360"/>
        <v>#VALUE!</v>
      </c>
      <c r="AFO19" s="24" t="e">
        <f t="shared" si="361"/>
        <v>#VALUE!</v>
      </c>
      <c r="AFP19" s="24" t="e">
        <f t="shared" si="362"/>
        <v>#VALUE!</v>
      </c>
      <c r="AFQ19">
        <v>-6.5677674694561994E-5</v>
      </c>
      <c r="AFR19" t="e">
        <f>bvarM7</f>
        <v>#VALUE!</v>
      </c>
      <c r="AFS19" t="e">
        <f>cvarM7</f>
        <v>#VALUE!</v>
      </c>
      <c r="AFT19" t="e">
        <f>mvarM7</f>
        <v>#VALUE!</v>
      </c>
      <c r="AFU19" s="24" t="e">
        <f t="shared" si="363"/>
        <v>#VALUE!</v>
      </c>
      <c r="AFV19" s="24" t="e">
        <f t="shared" si="364"/>
        <v>#VALUE!</v>
      </c>
      <c r="AFW19" s="24" t="e">
        <f t="shared" si="365"/>
        <v>#VALUE!</v>
      </c>
      <c r="AFX19">
        <v>-2.2498633053623001E-3</v>
      </c>
      <c r="AFY19" t="e">
        <f>bvarM7</f>
        <v>#VALUE!</v>
      </c>
      <c r="AFZ19" t="e">
        <f>cvarM7</f>
        <v>#VALUE!</v>
      </c>
      <c r="AGA19" t="e">
        <f>mvarM7</f>
        <v>#VALUE!</v>
      </c>
      <c r="AGB19" s="24" t="e">
        <f t="shared" si="366"/>
        <v>#VALUE!</v>
      </c>
      <c r="AGC19" s="24" t="e">
        <f t="shared" si="367"/>
        <v>#VALUE!</v>
      </c>
      <c r="AGD19" s="24" t="e">
        <f t="shared" si="368"/>
        <v>#VALUE!</v>
      </c>
      <c r="AGE19">
        <v>-1.1822335351353E-7</v>
      </c>
      <c r="AGF19" t="e">
        <f>bvarM7</f>
        <v>#VALUE!</v>
      </c>
      <c r="AGG19" t="e">
        <f>cvarM7</f>
        <v>#VALUE!</v>
      </c>
      <c r="AGH19" t="e">
        <f>mvarM7</f>
        <v>#VALUE!</v>
      </c>
      <c r="AGI19" s="24" t="e">
        <f t="shared" si="369"/>
        <v>#VALUE!</v>
      </c>
      <c r="AGJ19" s="24" t="e">
        <f t="shared" si="370"/>
        <v>#VALUE!</v>
      </c>
      <c r="AGK19" s="24" t="e">
        <f t="shared" si="371"/>
        <v>#VALUE!</v>
      </c>
      <c r="AGL19">
        <v>1.9296144317521001E-3</v>
      </c>
      <c r="AGM19" t="e">
        <f>bvarM7</f>
        <v>#VALUE!</v>
      </c>
      <c r="AGN19" t="e">
        <f>cvarM7</f>
        <v>#VALUE!</v>
      </c>
      <c r="AGO19" t="e">
        <f>mvarM7</f>
        <v>#VALUE!</v>
      </c>
      <c r="AGP19" s="24" t="e">
        <f t="shared" si="372"/>
        <v>#VALUE!</v>
      </c>
      <c r="AGQ19" s="24" t="e">
        <f t="shared" si="373"/>
        <v>#VALUE!</v>
      </c>
      <c r="AGR19" s="24" t="e">
        <f t="shared" si="374"/>
        <v>#VALUE!</v>
      </c>
      <c r="AGS19">
        <v>1.2600704573491001E-3</v>
      </c>
      <c r="AGT19" t="e">
        <f>bvarM7</f>
        <v>#VALUE!</v>
      </c>
      <c r="AGU19" t="e">
        <f>cvarM7</f>
        <v>#VALUE!</v>
      </c>
      <c r="AGV19" t="e">
        <f>mvarM7</f>
        <v>#VALUE!</v>
      </c>
      <c r="AGW19" s="24" t="e">
        <f t="shared" si="375"/>
        <v>#VALUE!</v>
      </c>
      <c r="AGX19" s="24" t="e">
        <f t="shared" si="376"/>
        <v>#VALUE!</v>
      </c>
      <c r="AGY19" s="24" t="e">
        <f t="shared" si="377"/>
        <v>#VALUE!</v>
      </c>
      <c r="AGZ19">
        <v>2.0400822171216001E-5</v>
      </c>
      <c r="AHA19" t="e">
        <f>bvarM7</f>
        <v>#VALUE!</v>
      </c>
      <c r="AHB19" t="e">
        <f>cvarM7</f>
        <v>#VALUE!</v>
      </c>
      <c r="AHC19" t="e">
        <f>mvarM7</f>
        <v>#VALUE!</v>
      </c>
      <c r="AHD19" s="24" t="e">
        <f t="shared" si="378"/>
        <v>#VALUE!</v>
      </c>
      <c r="AHE19" s="24" t="e">
        <f t="shared" si="379"/>
        <v>#VALUE!</v>
      </c>
      <c r="AHF19" s="24" t="e">
        <f t="shared" si="380"/>
        <v>#VALUE!</v>
      </c>
      <c r="AHG19">
        <v>4.4414089888716998E-4</v>
      </c>
      <c r="AHH19" t="e">
        <f>bvarM7</f>
        <v>#VALUE!</v>
      </c>
      <c r="AHI19" t="e">
        <f>cvarM7</f>
        <v>#VALUE!</v>
      </c>
      <c r="AHJ19" t="e">
        <f>mvarM7</f>
        <v>#VALUE!</v>
      </c>
      <c r="AHK19" s="24" t="e">
        <f t="shared" si="381"/>
        <v>#VALUE!</v>
      </c>
      <c r="AHL19" s="24" t="e">
        <f t="shared" si="382"/>
        <v>#VALUE!</v>
      </c>
      <c r="AHM19" s="24" t="e">
        <f t="shared" si="383"/>
        <v>#VALUE!</v>
      </c>
      <c r="AHN19">
        <v>-2.5386434188667999E-3</v>
      </c>
      <c r="AHO19" t="e">
        <f>bvarM7</f>
        <v>#VALUE!</v>
      </c>
      <c r="AHP19" t="e">
        <f>cvarM7</f>
        <v>#VALUE!</v>
      </c>
      <c r="AHQ19" t="e">
        <f>mvarM7</f>
        <v>#VALUE!</v>
      </c>
      <c r="AHR19" s="24" t="e">
        <f t="shared" si="384"/>
        <v>#VALUE!</v>
      </c>
      <c r="AHS19" s="24" t="e">
        <f t="shared" si="385"/>
        <v>#VALUE!</v>
      </c>
      <c r="AHT19" s="24" t="e">
        <f t="shared" si="386"/>
        <v>#VALUE!</v>
      </c>
      <c r="AHU19">
        <v>7.5987609437406999E-7</v>
      </c>
      <c r="AHV19" t="e">
        <f>bvarM7</f>
        <v>#VALUE!</v>
      </c>
      <c r="AHW19" t="e">
        <f>cvarM7</f>
        <v>#VALUE!</v>
      </c>
      <c r="AHX19" t="e">
        <f>mvarM7</f>
        <v>#VALUE!</v>
      </c>
      <c r="AHY19" s="24" t="e">
        <f t="shared" si="387"/>
        <v>#VALUE!</v>
      </c>
      <c r="AHZ19" s="24" t="e">
        <f t="shared" si="388"/>
        <v>#VALUE!</v>
      </c>
      <c r="AIA19" s="24" t="e">
        <f t="shared" si="389"/>
        <v>#VALUE!</v>
      </c>
      <c r="AIB19">
        <v>2.6495475172196E-3</v>
      </c>
      <c r="AIC19" t="e">
        <f>bvarM7</f>
        <v>#VALUE!</v>
      </c>
      <c r="AID19" t="e">
        <f>cvarM7</f>
        <v>#VALUE!</v>
      </c>
      <c r="AIE19" t="e">
        <f>mvarM7</f>
        <v>#VALUE!</v>
      </c>
      <c r="AIF19" s="24" t="e">
        <f t="shared" si="390"/>
        <v>#VALUE!</v>
      </c>
      <c r="AIG19" s="24" t="e">
        <f t="shared" si="391"/>
        <v>#VALUE!</v>
      </c>
      <c r="AIH19" s="24" t="e">
        <f t="shared" si="392"/>
        <v>#VALUE!</v>
      </c>
      <c r="AII19">
        <v>1.6733486734139E-3</v>
      </c>
      <c r="AIJ19" t="e">
        <f>bvarM7</f>
        <v>#VALUE!</v>
      </c>
      <c r="AIK19" t="e">
        <f>cvarM7</f>
        <v>#VALUE!</v>
      </c>
      <c r="AIL19" t="e">
        <f>mvarM7</f>
        <v>#VALUE!</v>
      </c>
      <c r="AIM19" s="24" t="e">
        <f t="shared" si="393"/>
        <v>#VALUE!</v>
      </c>
      <c r="AIN19" s="24" t="e">
        <f t="shared" si="394"/>
        <v>#VALUE!</v>
      </c>
      <c r="AIO19" s="24" t="e">
        <f t="shared" si="395"/>
        <v>#VALUE!</v>
      </c>
      <c r="AIP19">
        <v>1.1727504850429E-6</v>
      </c>
      <c r="AIQ19" t="e">
        <f>bvarM7</f>
        <v>#VALUE!</v>
      </c>
      <c r="AIR19" t="e">
        <f>cvarM7</f>
        <v>#VALUE!</v>
      </c>
      <c r="AIS19" t="e">
        <f>mvarM7</f>
        <v>#VALUE!</v>
      </c>
      <c r="AIT19" s="24" t="e">
        <f t="shared" si="396"/>
        <v>#VALUE!</v>
      </c>
      <c r="AIU19" s="24" t="e">
        <f t="shared" si="397"/>
        <v>#VALUE!</v>
      </c>
      <c r="AIV19" s="24" t="e">
        <f t="shared" si="398"/>
        <v>#VALUE!</v>
      </c>
      <c r="AIW19">
        <v>-6.8041331965810995E-5</v>
      </c>
      <c r="AIX19" t="e">
        <f>bvarM7</f>
        <v>#VALUE!</v>
      </c>
      <c r="AIY19" t="e">
        <f>cvarM7</f>
        <v>#VALUE!</v>
      </c>
      <c r="AIZ19" t="e">
        <f>mvarM7</f>
        <v>#VALUE!</v>
      </c>
      <c r="AJA19" s="24" t="e">
        <f t="shared" si="399"/>
        <v>#VALUE!</v>
      </c>
      <c r="AJB19" s="24" t="e">
        <f t="shared" si="400"/>
        <v>#VALUE!</v>
      </c>
      <c r="AJC19" s="24" t="e">
        <f t="shared" si="401"/>
        <v>#VALUE!</v>
      </c>
      <c r="AJD19">
        <v>-2.0658924363729002E-3</v>
      </c>
      <c r="AJE19" t="e">
        <f>bvarM7</f>
        <v>#VALUE!</v>
      </c>
      <c r="AJF19" t="e">
        <f>cvarM7</f>
        <v>#VALUE!</v>
      </c>
      <c r="AJG19" t="e">
        <f>mvarM7</f>
        <v>#VALUE!</v>
      </c>
      <c r="AJH19" s="24" t="e">
        <f t="shared" si="402"/>
        <v>#VALUE!</v>
      </c>
      <c r="AJI19" s="24" t="e">
        <f t="shared" si="403"/>
        <v>#VALUE!</v>
      </c>
      <c r="AJJ19" s="24" t="e">
        <f t="shared" si="404"/>
        <v>#VALUE!</v>
      </c>
      <c r="AJK19">
        <v>5.8134260976445002E-7</v>
      </c>
      <c r="AJL19" t="e">
        <f>bvarM7</f>
        <v>#VALUE!</v>
      </c>
      <c r="AJM19" t="e">
        <f>cvarM7</f>
        <v>#VALUE!</v>
      </c>
      <c r="AJN19" t="e">
        <f>mvarM7</f>
        <v>#VALUE!</v>
      </c>
      <c r="AJO19" s="24" t="e">
        <f t="shared" si="405"/>
        <v>#VALUE!</v>
      </c>
      <c r="AJP19" s="24" t="e">
        <f t="shared" si="406"/>
        <v>#VALUE!</v>
      </c>
      <c r="AJQ19" s="24" t="e">
        <f t="shared" si="407"/>
        <v>#VALUE!</v>
      </c>
      <c r="AJR19">
        <v>2.2932990121370001E-3</v>
      </c>
      <c r="AJS19" t="e">
        <f>bvarM7</f>
        <v>#VALUE!</v>
      </c>
      <c r="AJT19" t="e">
        <f>cvarM7</f>
        <v>#VALUE!</v>
      </c>
      <c r="AJU19" t="e">
        <f>mvarM7</f>
        <v>#VALUE!</v>
      </c>
      <c r="AJV19" s="24" t="e">
        <f t="shared" si="408"/>
        <v>#VALUE!</v>
      </c>
      <c r="AJW19" s="24" t="e">
        <f t="shared" si="409"/>
        <v>#VALUE!</v>
      </c>
      <c r="AJX19" s="24" t="e">
        <f t="shared" si="410"/>
        <v>#VALUE!</v>
      </c>
      <c r="AJY19">
        <v>-5.2950345866822996E-3</v>
      </c>
      <c r="AJZ19" t="e">
        <f>bvarM7</f>
        <v>#VALUE!</v>
      </c>
      <c r="AKA19" t="e">
        <f>cvarM7</f>
        <v>#VALUE!</v>
      </c>
      <c r="AKB19" t="e">
        <f>mvarM7</f>
        <v>#VALUE!</v>
      </c>
      <c r="AKC19" s="24" t="e">
        <f t="shared" si="411"/>
        <v>#VALUE!</v>
      </c>
      <c r="AKD19" s="24" t="e">
        <f t="shared" si="412"/>
        <v>#VALUE!</v>
      </c>
      <c r="AKE19" s="24" t="e">
        <f t="shared" si="413"/>
        <v>#VALUE!</v>
      </c>
      <c r="AKF19">
        <v>1.4703915010123001E-6</v>
      </c>
      <c r="AKG19" t="e">
        <f>bvarM7</f>
        <v>#VALUE!</v>
      </c>
      <c r="AKH19" t="e">
        <f>cvarM7</f>
        <v>#VALUE!</v>
      </c>
      <c r="AKI19" t="e">
        <f>mvarM7</f>
        <v>#VALUE!</v>
      </c>
      <c r="AKJ19" s="24" t="e">
        <f t="shared" si="414"/>
        <v>#VALUE!</v>
      </c>
      <c r="AKK19" s="24" t="e">
        <f t="shared" si="415"/>
        <v>#VALUE!</v>
      </c>
      <c r="AKL19" s="24" t="e">
        <f t="shared" si="416"/>
        <v>#VALUE!</v>
      </c>
      <c r="AKM19">
        <v>6.6709544865557995E-4</v>
      </c>
      <c r="AKN19" t="e">
        <f>bvarM7</f>
        <v>#VALUE!</v>
      </c>
      <c r="AKO19" t="e">
        <f>cvarM7</f>
        <v>#VALUE!</v>
      </c>
      <c r="AKP19" t="e">
        <f>mvarM7</f>
        <v>#VALUE!</v>
      </c>
      <c r="AKQ19" s="24" t="e">
        <f t="shared" si="417"/>
        <v>#VALUE!</v>
      </c>
      <c r="AKR19" s="24" t="e">
        <f t="shared" si="418"/>
        <v>#VALUE!</v>
      </c>
      <c r="AKS19" s="24" t="e">
        <f t="shared" si="419"/>
        <v>#VALUE!</v>
      </c>
      <c r="AKT19">
        <v>-1.5718472848145E-3</v>
      </c>
      <c r="AKU19" t="e">
        <f>bvarM7</f>
        <v>#VALUE!</v>
      </c>
      <c r="AKV19" t="e">
        <f>cvarM7</f>
        <v>#VALUE!</v>
      </c>
      <c r="AKW19" t="e">
        <f>mvarM7</f>
        <v>#VALUE!</v>
      </c>
      <c r="AKX19" s="24" t="e">
        <f t="shared" si="420"/>
        <v>#VALUE!</v>
      </c>
      <c r="AKY19" s="24" t="e">
        <f t="shared" si="421"/>
        <v>#VALUE!</v>
      </c>
      <c r="AKZ19" s="24" t="e">
        <f t="shared" si="422"/>
        <v>#VALUE!</v>
      </c>
      <c r="ALA19">
        <v>4.6684906692915001E-7</v>
      </c>
      <c r="ALB19" t="e">
        <f>bvarM7</f>
        <v>#VALUE!</v>
      </c>
      <c r="ALC19" t="e">
        <f>cvarM7</f>
        <v>#VALUE!</v>
      </c>
      <c r="ALD19" t="e">
        <f>mvarM7</f>
        <v>#VALUE!</v>
      </c>
      <c r="ALE19" s="24" t="e">
        <f t="shared" si="423"/>
        <v>#VALUE!</v>
      </c>
      <c r="ALF19" s="24" t="e">
        <f t="shared" si="424"/>
        <v>#VALUE!</v>
      </c>
      <c r="ALG19" s="24" t="e">
        <f t="shared" si="425"/>
        <v>#VALUE!</v>
      </c>
      <c r="ALH19">
        <v>1.6859564807872999E-3</v>
      </c>
      <c r="ALI19" t="e">
        <f>bvarM7</f>
        <v>#VALUE!</v>
      </c>
      <c r="ALJ19" t="e">
        <f>cvarM7</f>
        <v>#VALUE!</v>
      </c>
      <c r="ALK19" t="e">
        <f>mvarM7</f>
        <v>#VALUE!</v>
      </c>
      <c r="ALL19" s="24" t="e">
        <f t="shared" si="426"/>
        <v>#VALUE!</v>
      </c>
      <c r="ALM19" s="24" t="e">
        <f t="shared" si="427"/>
        <v>#VALUE!</v>
      </c>
      <c r="ALN19" s="24" t="e">
        <f t="shared" si="428"/>
        <v>#VALUE!</v>
      </c>
      <c r="ALO19">
        <v>-2.2287880722199001E-2</v>
      </c>
      <c r="ALP19" t="e">
        <f>bvarM7</f>
        <v>#VALUE!</v>
      </c>
      <c r="ALQ19" t="e">
        <f>cvarM7</f>
        <v>#VALUE!</v>
      </c>
      <c r="ALR19" t="e">
        <f>mvarM7</f>
        <v>#VALUE!</v>
      </c>
      <c r="ALS19" s="24" t="e">
        <f t="shared" si="429"/>
        <v>#VALUE!</v>
      </c>
      <c r="ALT19" s="24" t="e">
        <f t="shared" si="430"/>
        <v>#VALUE!</v>
      </c>
      <c r="ALU19" s="24" t="e">
        <f t="shared" si="431"/>
        <v>#VALUE!</v>
      </c>
      <c r="ALV19">
        <v>1.3499029232479999E-6</v>
      </c>
      <c r="ALW19" t="e">
        <f>bvarM7</f>
        <v>#VALUE!</v>
      </c>
      <c r="ALX19" t="e">
        <f>cvarM7</f>
        <v>#VALUE!</v>
      </c>
      <c r="ALY19" t="e">
        <f>mvarM7</f>
        <v>#VALUE!</v>
      </c>
      <c r="ALZ19" s="24" t="e">
        <f t="shared" si="432"/>
        <v>#VALUE!</v>
      </c>
      <c r="AMA19" s="24" t="e">
        <f t="shared" si="433"/>
        <v>#VALUE!</v>
      </c>
      <c r="AMB19" s="24" t="e">
        <f t="shared" si="434"/>
        <v>#VALUE!</v>
      </c>
      <c r="AMC19">
        <v>3.4139916037017001E-3</v>
      </c>
      <c r="AMD19" t="e">
        <f>bvarM6</f>
        <v>#VALUE!</v>
      </c>
      <c r="AME19" t="e">
        <f>cvarM6</f>
        <v>#VALUE!</v>
      </c>
      <c r="AMF19" t="e">
        <f>mvarM6</f>
        <v>#VALUE!</v>
      </c>
      <c r="AMG19" s="24" t="e">
        <f t="shared" si="435"/>
        <v>#VALUE!</v>
      </c>
      <c r="AMH19" s="24" t="e">
        <f t="shared" si="436"/>
        <v>#VALUE!</v>
      </c>
      <c r="AMI19" s="24" t="e">
        <f t="shared" si="437"/>
        <v>#VALUE!</v>
      </c>
      <c r="AMJ19">
        <v>-1.359653222952E-2</v>
      </c>
      <c r="AMK19" t="e">
        <f>bvarM6</f>
        <v>#VALUE!</v>
      </c>
      <c r="AML19" t="e">
        <f>cvarM6</f>
        <v>#VALUE!</v>
      </c>
      <c r="AMM19" t="e">
        <f>mvarM6</f>
        <v>#VALUE!</v>
      </c>
      <c r="AMN19" s="24" t="e">
        <f t="shared" si="438"/>
        <v>#VALUE!</v>
      </c>
      <c r="AMO19" s="24" t="e">
        <f t="shared" si="439"/>
        <v>#VALUE!</v>
      </c>
      <c r="AMP19" s="24" t="e">
        <f t="shared" si="440"/>
        <v>#VALUE!</v>
      </c>
      <c r="AMQ19">
        <v>-2.2666957595055001E-4</v>
      </c>
      <c r="AMR19" t="e">
        <f>bvarM6</f>
        <v>#VALUE!</v>
      </c>
      <c r="AMS19" t="e">
        <f>cvarM6</f>
        <v>#VALUE!</v>
      </c>
      <c r="AMT19" t="e">
        <f>mvarM6</f>
        <v>#VALUE!</v>
      </c>
      <c r="AMU19" s="24" t="e">
        <f t="shared" si="441"/>
        <v>#VALUE!</v>
      </c>
      <c r="AMV19" s="24" t="e">
        <f t="shared" si="442"/>
        <v>#VALUE!</v>
      </c>
      <c r="AMW19" s="24" t="e">
        <f t="shared" si="443"/>
        <v>#VALUE!</v>
      </c>
      <c r="AMX19">
        <v>-1.5115351439389999E-2</v>
      </c>
      <c r="AMY19" t="e">
        <f>bvarM6</f>
        <v>#VALUE!</v>
      </c>
      <c r="AMZ19" t="e">
        <f>cvarM6</f>
        <v>#VALUE!</v>
      </c>
      <c r="ANA19" t="e">
        <f>mvarM6</f>
        <v>#VALUE!</v>
      </c>
      <c r="ANB19" s="24" t="e">
        <f t="shared" si="444"/>
        <v>#VALUE!</v>
      </c>
      <c r="ANC19" s="24" t="e">
        <f t="shared" si="445"/>
        <v>#VALUE!</v>
      </c>
      <c r="AND19" s="24" t="e">
        <f t="shared" si="446"/>
        <v>#VALUE!</v>
      </c>
      <c r="ANE19">
        <v>-2.1649569655567E-2</v>
      </c>
      <c r="ANF19" t="e">
        <f>bvarM6</f>
        <v>#VALUE!</v>
      </c>
      <c r="ANG19" t="e">
        <f>cvarM6</f>
        <v>#VALUE!</v>
      </c>
      <c r="ANH19" t="e">
        <f>mvarM6</f>
        <v>#VALUE!</v>
      </c>
      <c r="ANI19" s="24" t="e">
        <f t="shared" si="447"/>
        <v>#VALUE!</v>
      </c>
      <c r="ANJ19" s="24" t="e">
        <f t="shared" si="448"/>
        <v>#VALUE!</v>
      </c>
      <c r="ANK19" s="24" t="e">
        <f t="shared" si="449"/>
        <v>#VALUE!</v>
      </c>
      <c r="ANL19">
        <v>-7.9449972739229001E-4</v>
      </c>
      <c r="ANM19" t="e">
        <f>bvarM6</f>
        <v>#VALUE!</v>
      </c>
      <c r="ANN19" t="e">
        <f>cvarM6</f>
        <v>#VALUE!</v>
      </c>
      <c r="ANO19" t="e">
        <f>mvarM6</f>
        <v>#VALUE!</v>
      </c>
      <c r="ANP19" s="24" t="e">
        <f t="shared" si="450"/>
        <v>#VALUE!</v>
      </c>
      <c r="ANQ19" s="24" t="e">
        <f t="shared" si="451"/>
        <v>#VALUE!</v>
      </c>
      <c r="ANR19" s="24" t="e">
        <f t="shared" si="452"/>
        <v>#VALUE!</v>
      </c>
      <c r="ANS19">
        <v>1.7176081905536999E-4</v>
      </c>
      <c r="ANT19" t="e">
        <f>bvarM6</f>
        <v>#VALUE!</v>
      </c>
      <c r="ANU19" t="e">
        <f>cvarM6</f>
        <v>#VALUE!</v>
      </c>
      <c r="ANV19" t="e">
        <f>mvarM6</f>
        <v>#VALUE!</v>
      </c>
      <c r="ANW19" s="24" t="e">
        <f t="shared" si="453"/>
        <v>#VALUE!</v>
      </c>
      <c r="ANX19" s="24" t="e">
        <f t="shared" si="454"/>
        <v>#VALUE!</v>
      </c>
      <c r="ANY19" s="24" t="e">
        <f t="shared" si="455"/>
        <v>#VALUE!</v>
      </c>
      <c r="ANZ19">
        <v>-1.6715974543105999E-2</v>
      </c>
      <c r="AOA19" t="e">
        <f>bvarM6</f>
        <v>#VALUE!</v>
      </c>
      <c r="AOB19" t="e">
        <f>cvarM6</f>
        <v>#VALUE!</v>
      </c>
      <c r="AOC19" t="e">
        <f>mvarM6</f>
        <v>#VALUE!</v>
      </c>
      <c r="AOD19" s="24" t="e">
        <f t="shared" si="456"/>
        <v>#VALUE!</v>
      </c>
      <c r="AOE19" s="24" t="e">
        <f t="shared" si="457"/>
        <v>#VALUE!</v>
      </c>
      <c r="AOF19" s="24" t="e">
        <f t="shared" si="458"/>
        <v>#VALUE!</v>
      </c>
      <c r="AOG19">
        <v>-7.7439880568443001E-4</v>
      </c>
      <c r="AOH19" t="e">
        <f>bvarM6</f>
        <v>#VALUE!</v>
      </c>
      <c r="AOI19" t="e">
        <f>cvarM6</f>
        <v>#VALUE!</v>
      </c>
      <c r="AOJ19" t="e">
        <f>mvarM6</f>
        <v>#VALUE!</v>
      </c>
      <c r="AOK19" s="24" t="e">
        <f t="shared" si="459"/>
        <v>#VALUE!</v>
      </c>
      <c r="AOL19" s="24" t="e">
        <f t="shared" si="460"/>
        <v>#VALUE!</v>
      </c>
      <c r="AOM19" s="24" t="e">
        <f t="shared" si="461"/>
        <v>#VALUE!</v>
      </c>
      <c r="AON19">
        <v>2.9859824611878001E-3</v>
      </c>
      <c r="AOO19" t="e">
        <f>bvarM6</f>
        <v>#VALUE!</v>
      </c>
      <c r="AOP19" t="e">
        <f>cvarM6</f>
        <v>#VALUE!</v>
      </c>
      <c r="AOQ19" t="e">
        <f>mvarM6</f>
        <v>#VALUE!</v>
      </c>
      <c r="AOR19" s="24" t="e">
        <f t="shared" si="462"/>
        <v>#VALUE!</v>
      </c>
      <c r="AOS19" s="24" t="e">
        <f t="shared" si="463"/>
        <v>#VALUE!</v>
      </c>
      <c r="AOT19" s="24" t="e">
        <f t="shared" si="464"/>
        <v>#VALUE!</v>
      </c>
      <c r="AOU19">
        <v>-2.4105715510431999E-2</v>
      </c>
      <c r="AOV19" t="e">
        <f>bvarM6</f>
        <v>#VALUE!</v>
      </c>
      <c r="AOW19" t="e">
        <f>cvarM6</f>
        <v>#VALUE!</v>
      </c>
      <c r="AOX19" t="e">
        <f>mvarM6</f>
        <v>#VALUE!</v>
      </c>
      <c r="AOY19" s="24" t="e">
        <f t="shared" si="465"/>
        <v>#VALUE!</v>
      </c>
      <c r="AOZ19" s="24" t="e">
        <f t="shared" si="466"/>
        <v>#VALUE!</v>
      </c>
      <c r="APA19" s="24" t="e">
        <f t="shared" si="467"/>
        <v>#VALUE!</v>
      </c>
      <c r="APB19">
        <v>-8.5640792657997995E-5</v>
      </c>
      <c r="APC19" t="e">
        <f>bvarM6</f>
        <v>#VALUE!</v>
      </c>
      <c r="APD19" t="e">
        <f>cvarM6</f>
        <v>#VALUE!</v>
      </c>
      <c r="APE19" t="e">
        <f>mvarM6</f>
        <v>#VALUE!</v>
      </c>
      <c r="APF19" s="24" t="e">
        <f t="shared" si="468"/>
        <v>#VALUE!</v>
      </c>
      <c r="APG19" s="24" t="e">
        <f t="shared" si="469"/>
        <v>#VALUE!</v>
      </c>
      <c r="APH19" s="24" t="e">
        <f t="shared" si="470"/>
        <v>#VALUE!</v>
      </c>
      <c r="API19">
        <v>2.8417386461680998E-2</v>
      </c>
      <c r="APJ19" t="e">
        <f>bvarM6</f>
        <v>#VALUE!</v>
      </c>
      <c r="APK19" t="e">
        <f>cvarM6</f>
        <v>#VALUE!</v>
      </c>
      <c r="APL19" t="e">
        <f>mvarM6</f>
        <v>#VALUE!</v>
      </c>
      <c r="APM19" s="24" t="e">
        <f t="shared" si="471"/>
        <v>#VALUE!</v>
      </c>
      <c r="APN19" s="24" t="e">
        <f t="shared" si="472"/>
        <v>#VALUE!</v>
      </c>
      <c r="APO19" s="24" t="e">
        <f t="shared" si="473"/>
        <v>#VALUE!</v>
      </c>
      <c r="APP19">
        <v>-1.2814394210668999E-2</v>
      </c>
      <c r="APQ19" t="e">
        <f>bvarM6</f>
        <v>#VALUE!</v>
      </c>
      <c r="APR19" t="e">
        <f>cvarM6</f>
        <v>#VALUE!</v>
      </c>
      <c r="APS19" t="e">
        <f>mvarM6</f>
        <v>#VALUE!</v>
      </c>
      <c r="APT19" s="24" t="e">
        <f t="shared" si="474"/>
        <v>#VALUE!</v>
      </c>
      <c r="APU19" s="24" t="e">
        <f t="shared" si="475"/>
        <v>#VALUE!</v>
      </c>
      <c r="APV19" s="24" t="e">
        <f t="shared" si="476"/>
        <v>#VALUE!</v>
      </c>
      <c r="APW19">
        <v>-9.1685207452496995E-5</v>
      </c>
      <c r="APX19" t="e">
        <f>bvarM6</f>
        <v>#VALUE!</v>
      </c>
      <c r="APY19" t="e">
        <f>cvarM6</f>
        <v>#VALUE!</v>
      </c>
      <c r="APZ19" t="e">
        <f>mvarM6</f>
        <v>#VALUE!</v>
      </c>
      <c r="AQA19" s="24" t="e">
        <f t="shared" si="477"/>
        <v>#VALUE!</v>
      </c>
      <c r="AQB19" s="24" t="e">
        <f t="shared" si="478"/>
        <v>#VALUE!</v>
      </c>
      <c r="AQC19" s="24" t="e">
        <f t="shared" si="479"/>
        <v>#VALUE!</v>
      </c>
      <c r="AQD19">
        <v>4.7163227196375001E-4</v>
      </c>
      <c r="AQE19" t="e">
        <f>bvarM6</f>
        <v>#VALUE!</v>
      </c>
      <c r="AQF19" t="e">
        <f>cvarM6</f>
        <v>#VALUE!</v>
      </c>
      <c r="AQG19" t="e">
        <f>mvarM6</f>
        <v>#VALUE!</v>
      </c>
      <c r="AQH19" s="24" t="e">
        <f t="shared" si="480"/>
        <v>#VALUE!</v>
      </c>
      <c r="AQI19" s="24" t="e">
        <f t="shared" si="481"/>
        <v>#VALUE!</v>
      </c>
      <c r="AQJ19" s="24" t="e">
        <f t="shared" si="482"/>
        <v>#VALUE!</v>
      </c>
      <c r="AQK19">
        <v>-2.0552589626158E-2</v>
      </c>
      <c r="AQL19" t="e">
        <f>bvarM6</f>
        <v>#VALUE!</v>
      </c>
      <c r="AQM19" t="e">
        <f>cvarM6</f>
        <v>#VALUE!</v>
      </c>
      <c r="AQN19" t="e">
        <f>mvarM6</f>
        <v>#VALUE!</v>
      </c>
      <c r="AQO19" s="24" t="e">
        <f t="shared" si="483"/>
        <v>#VALUE!</v>
      </c>
      <c r="AQP19" s="24" t="e">
        <f t="shared" si="484"/>
        <v>#VALUE!</v>
      </c>
      <c r="AQQ19" s="24" t="e">
        <f t="shared" si="485"/>
        <v>#VALUE!</v>
      </c>
      <c r="AQR19">
        <v>-6.2773384010315005E-5</v>
      </c>
      <c r="AQS19" t="e">
        <f>bvarM6</f>
        <v>#VALUE!</v>
      </c>
      <c r="AQT19" t="e">
        <f>cvarM6</f>
        <v>#VALUE!</v>
      </c>
      <c r="AQU19" t="e">
        <f>mvarM6</f>
        <v>#VALUE!</v>
      </c>
      <c r="AQV19" s="24" t="e">
        <f t="shared" si="486"/>
        <v>#VALUE!</v>
      </c>
      <c r="AQW19" s="24" t="e">
        <f t="shared" si="487"/>
        <v>#VALUE!</v>
      </c>
      <c r="AQX19" s="24" t="e">
        <f t="shared" si="488"/>
        <v>#VALUE!</v>
      </c>
      <c r="AQY19">
        <v>1.175551876656E-4</v>
      </c>
      <c r="AQZ19" t="e">
        <f>bvarM6</f>
        <v>#VALUE!</v>
      </c>
      <c r="ARA19" t="e">
        <f>cvarM6</f>
        <v>#VALUE!</v>
      </c>
      <c r="ARB19" t="e">
        <f>mvarM6</f>
        <v>#VALUE!</v>
      </c>
      <c r="ARC19" s="24" t="e">
        <f t="shared" si="489"/>
        <v>#VALUE!</v>
      </c>
      <c r="ARD19" s="24" t="e">
        <f t="shared" si="490"/>
        <v>#VALUE!</v>
      </c>
      <c r="ARE19" s="24" t="e">
        <f t="shared" si="491"/>
        <v>#VALUE!</v>
      </c>
      <c r="ARF19">
        <v>-9.7763457690871001E-3</v>
      </c>
      <c r="ARG19" t="e">
        <f>bvarM6</f>
        <v>#VALUE!</v>
      </c>
      <c r="ARH19" t="e">
        <f>cvarM6</f>
        <v>#VALUE!</v>
      </c>
      <c r="ARI19" t="e">
        <f>mvarM6</f>
        <v>#VALUE!</v>
      </c>
      <c r="ARJ19" s="24" t="e">
        <f t="shared" si="492"/>
        <v>#VALUE!</v>
      </c>
      <c r="ARK19" s="24" t="e">
        <f t="shared" si="493"/>
        <v>#VALUE!</v>
      </c>
      <c r="ARL19" s="24" t="e">
        <f t="shared" si="494"/>
        <v>#VALUE!</v>
      </c>
      <c r="ARM19">
        <v>-8.0741170020613999E-4</v>
      </c>
      <c r="ARN19" t="e">
        <f>bvarM6</f>
        <v>#VALUE!</v>
      </c>
      <c r="ARO19" t="e">
        <f>cvarM6</f>
        <v>#VALUE!</v>
      </c>
      <c r="ARP19" t="e">
        <f>mvarM6</f>
        <v>#VALUE!</v>
      </c>
      <c r="ARQ19" s="24" t="e">
        <f t="shared" si="495"/>
        <v>#VALUE!</v>
      </c>
      <c r="ARR19" s="24" t="e">
        <f t="shared" si="496"/>
        <v>#VALUE!</v>
      </c>
      <c r="ARS19" s="24" t="e">
        <f t="shared" si="497"/>
        <v>#VALUE!</v>
      </c>
      <c r="ART19">
        <v>3.3808136380537E-3</v>
      </c>
      <c r="ARU19" t="e">
        <f>bvarM6</f>
        <v>#VALUE!</v>
      </c>
      <c r="ARV19" t="e">
        <f>cvarM6</f>
        <v>#VALUE!</v>
      </c>
      <c r="ARW19" t="e">
        <f>mvarM6</f>
        <v>#VALUE!</v>
      </c>
      <c r="ARX19" s="24" t="e">
        <f t="shared" si="498"/>
        <v>#VALUE!</v>
      </c>
      <c r="ARY19" s="24" t="e">
        <f t="shared" si="499"/>
        <v>#VALUE!</v>
      </c>
      <c r="ARZ19" s="24" t="e">
        <f t="shared" si="500"/>
        <v>#VALUE!</v>
      </c>
      <c r="ASA19">
        <v>-1.6046781357763999E-2</v>
      </c>
      <c r="ASB19" t="e">
        <f>bvarM6</f>
        <v>#VALUE!</v>
      </c>
      <c r="ASC19" t="e">
        <f>cvarM6</f>
        <v>#VALUE!</v>
      </c>
      <c r="ASD19" t="e">
        <f>mvarM6</f>
        <v>#VALUE!</v>
      </c>
      <c r="ASE19" s="24" t="e">
        <f t="shared" si="501"/>
        <v>#VALUE!</v>
      </c>
      <c r="ASF19" s="24" t="e">
        <f t="shared" si="502"/>
        <v>#VALUE!</v>
      </c>
      <c r="ASG19" s="24" t="e">
        <f t="shared" si="503"/>
        <v>#VALUE!</v>
      </c>
      <c r="ASH19">
        <v>-1.1435109670313E-4</v>
      </c>
      <c r="ASI19" t="e">
        <f>bvarM6</f>
        <v>#VALUE!</v>
      </c>
      <c r="ASJ19" t="e">
        <f>cvarM6</f>
        <v>#VALUE!</v>
      </c>
      <c r="ASK19" t="e">
        <f>mvarM6</f>
        <v>#VALUE!</v>
      </c>
      <c r="ASL19" s="24" t="e">
        <f t="shared" si="504"/>
        <v>#VALUE!</v>
      </c>
      <c r="ASM19" s="24" t="e">
        <f t="shared" si="505"/>
        <v>#VALUE!</v>
      </c>
      <c r="ASN19" s="24" t="e">
        <f t="shared" si="506"/>
        <v>#VALUE!</v>
      </c>
      <c r="ASO19">
        <v>5.3209514579589999E-4</v>
      </c>
      <c r="ASP19" t="e">
        <f>bvarM6</f>
        <v>#VALUE!</v>
      </c>
      <c r="ASQ19" t="e">
        <f>cvarM6</f>
        <v>#VALUE!</v>
      </c>
      <c r="ASR19" t="e">
        <f>mvarM6</f>
        <v>#VALUE!</v>
      </c>
      <c r="ASS19" s="24" t="e">
        <f t="shared" si="507"/>
        <v>#VALUE!</v>
      </c>
      <c r="AST19" s="24" t="e">
        <f t="shared" si="508"/>
        <v>#VALUE!</v>
      </c>
      <c r="ASU19" s="24" t="e">
        <f t="shared" si="509"/>
        <v>#VALUE!</v>
      </c>
      <c r="ASV19">
        <v>-1.3695789327523E-2</v>
      </c>
      <c r="ASW19" t="e">
        <f>bvarM6</f>
        <v>#VALUE!</v>
      </c>
      <c r="ASX19" t="e">
        <f>cvarM6</f>
        <v>#VALUE!</v>
      </c>
      <c r="ASY19" t="e">
        <f>mvarM6</f>
        <v>#VALUE!</v>
      </c>
      <c r="ASZ19" s="24" t="e">
        <f t="shared" si="510"/>
        <v>#VALUE!</v>
      </c>
      <c r="ATA19" s="24" t="e">
        <f t="shared" si="511"/>
        <v>#VALUE!</v>
      </c>
      <c r="ATB19" s="24" t="e">
        <f t="shared" si="512"/>
        <v>#VALUE!</v>
      </c>
      <c r="ATC19">
        <v>-7.0810518475744003E-4</v>
      </c>
      <c r="ATD19" t="e">
        <f>bvarM6</f>
        <v>#VALUE!</v>
      </c>
      <c r="ATE19" t="e">
        <f>cvarM6</f>
        <v>#VALUE!</v>
      </c>
      <c r="ATF19" t="e">
        <f>mvarM6</f>
        <v>#VALUE!</v>
      </c>
      <c r="ATG19" s="24" t="e">
        <f t="shared" si="513"/>
        <v>#VALUE!</v>
      </c>
      <c r="ATH19" s="24" t="e">
        <f t="shared" si="514"/>
        <v>#VALUE!</v>
      </c>
      <c r="ATI19" s="24" t="e">
        <f t="shared" si="515"/>
        <v>#VALUE!</v>
      </c>
      <c r="ATJ19">
        <v>-7.0390695387563002E-3</v>
      </c>
      <c r="ATK19" t="e">
        <f>bvarM6</f>
        <v>#VALUE!</v>
      </c>
      <c r="ATL19" t="e">
        <f>cvarM6</f>
        <v>#VALUE!</v>
      </c>
      <c r="ATM19" t="e">
        <f>mvarM6</f>
        <v>#VALUE!</v>
      </c>
      <c r="ATN19" s="24" t="e">
        <f t="shared" si="516"/>
        <v>#VALUE!</v>
      </c>
      <c r="ATO19" s="24" t="e">
        <f t="shared" si="517"/>
        <v>#VALUE!</v>
      </c>
      <c r="ATP19" s="24" t="e">
        <f t="shared" si="518"/>
        <v>#VALUE!</v>
      </c>
      <c r="ATQ19">
        <v>-2.1677415479089E-2</v>
      </c>
      <c r="ATR19" t="e">
        <f>bvarM6</f>
        <v>#VALUE!</v>
      </c>
      <c r="ATS19" t="e">
        <f>cvarM6</f>
        <v>#VALUE!</v>
      </c>
      <c r="ATT19" t="e">
        <f>mvarM6</f>
        <v>#VALUE!</v>
      </c>
      <c r="ATU19" s="24" t="e">
        <f t="shared" si="519"/>
        <v>#VALUE!</v>
      </c>
      <c r="ATV19" s="24" t="e">
        <f t="shared" si="520"/>
        <v>#VALUE!</v>
      </c>
      <c r="ATW19" s="24" t="e">
        <f t="shared" si="521"/>
        <v>#VALUE!</v>
      </c>
      <c r="ATX19">
        <v>-9.3928346232474005E-5</v>
      </c>
      <c r="ATY19" t="e">
        <f>bvarM6</f>
        <v>#VALUE!</v>
      </c>
      <c r="ATZ19" t="e">
        <f>cvarM6</f>
        <v>#VALUE!</v>
      </c>
      <c r="AUA19" t="e">
        <f>mvarM6</f>
        <v>#VALUE!</v>
      </c>
      <c r="AUB19" s="24" t="e">
        <f t="shared" si="522"/>
        <v>#VALUE!</v>
      </c>
      <c r="AUC19" s="24" t="e">
        <f t="shared" si="523"/>
        <v>#VALUE!</v>
      </c>
      <c r="AUD19" s="24" t="e">
        <f t="shared" si="524"/>
        <v>#VALUE!</v>
      </c>
      <c r="AUE19">
        <v>3.6959484126749002E-4</v>
      </c>
      <c r="AUF19" t="e">
        <f>bvarM6</f>
        <v>#VALUE!</v>
      </c>
      <c r="AUG19" t="e">
        <f>cvarM6</f>
        <v>#VALUE!</v>
      </c>
      <c r="AUH19" t="e">
        <f>mvarM6</f>
        <v>#VALUE!</v>
      </c>
      <c r="AUI19" s="24" t="e">
        <f t="shared" si="525"/>
        <v>#VALUE!</v>
      </c>
      <c r="AUJ19" s="24" t="e">
        <f t="shared" si="526"/>
        <v>#VALUE!</v>
      </c>
      <c r="AUK19" s="24" t="e">
        <f t="shared" si="527"/>
        <v>#VALUE!</v>
      </c>
      <c r="AUL19">
        <v>-1.3503412793395E-2</v>
      </c>
      <c r="AUM19" t="e">
        <f>bvarM6</f>
        <v>#VALUE!</v>
      </c>
      <c r="AUN19" t="e">
        <f>cvarM6</f>
        <v>#VALUE!</v>
      </c>
      <c r="AUO19" t="e">
        <f>mvarM6</f>
        <v>#VALUE!</v>
      </c>
      <c r="AUP19" s="24" t="e">
        <f t="shared" si="528"/>
        <v>#VALUE!</v>
      </c>
      <c r="AUQ19" s="24" t="e">
        <f t="shared" si="529"/>
        <v>#VALUE!</v>
      </c>
      <c r="AUR19" s="24" t="e">
        <f t="shared" si="530"/>
        <v>#VALUE!</v>
      </c>
      <c r="AUS19">
        <v>-6.4710912523567999E-4</v>
      </c>
      <c r="AUT19" t="e">
        <f>bvarM6</f>
        <v>#VALUE!</v>
      </c>
      <c r="AUU19" t="e">
        <f>cvarM6</f>
        <v>#VALUE!</v>
      </c>
      <c r="AUV19" t="e">
        <f>mvarM6</f>
        <v>#VALUE!</v>
      </c>
      <c r="AUW19" s="24" t="e">
        <f t="shared" si="531"/>
        <v>#VALUE!</v>
      </c>
      <c r="AUX19" s="24" t="e">
        <f t="shared" si="532"/>
        <v>#VALUE!</v>
      </c>
      <c r="AUY19" s="24" t="e">
        <f t="shared" si="533"/>
        <v>#VALUE!</v>
      </c>
      <c r="AUZ19">
        <v>-2.5086797173062E-2</v>
      </c>
      <c r="AVA19" t="e">
        <f>bvarM6</f>
        <v>#VALUE!</v>
      </c>
      <c r="AVB19" t="e">
        <f>cvarM6</f>
        <v>#VALUE!</v>
      </c>
      <c r="AVC19" t="e">
        <f>mvarM6</f>
        <v>#VALUE!</v>
      </c>
      <c r="AVD19" s="24" t="e">
        <f t="shared" si="534"/>
        <v>#VALUE!</v>
      </c>
      <c r="AVE19" s="24" t="e">
        <f t="shared" si="535"/>
        <v>#VALUE!</v>
      </c>
      <c r="AVF19" s="24" t="e">
        <f t="shared" si="536"/>
        <v>#VALUE!</v>
      </c>
      <c r="AVG19">
        <v>-2.064298596094E-2</v>
      </c>
      <c r="AVH19" t="e">
        <f>bvarM6</f>
        <v>#VALUE!</v>
      </c>
      <c r="AVI19" t="e">
        <f>cvarM6</f>
        <v>#VALUE!</v>
      </c>
      <c r="AVJ19" t="e">
        <f>mvarM6</f>
        <v>#VALUE!</v>
      </c>
      <c r="AVK19" s="24" t="e">
        <f t="shared" si="537"/>
        <v>#VALUE!</v>
      </c>
      <c r="AVL19" s="24" t="e">
        <f t="shared" si="538"/>
        <v>#VALUE!</v>
      </c>
      <c r="AVM19" s="24" t="e">
        <f t="shared" si="539"/>
        <v>#VALUE!</v>
      </c>
      <c r="AVN19">
        <v>-9.1760368757094998E-5</v>
      </c>
      <c r="AVO19" t="e">
        <f>bvarM6</f>
        <v>#VALUE!</v>
      </c>
      <c r="AVP19" t="e">
        <f>cvarM6</f>
        <v>#VALUE!</v>
      </c>
      <c r="AVQ19" t="e">
        <f>mvarM6</f>
        <v>#VALUE!</v>
      </c>
      <c r="AVR19" s="24" t="e">
        <f t="shared" si="540"/>
        <v>#VALUE!</v>
      </c>
      <c r="AVS19" s="24" t="e">
        <f t="shared" si="541"/>
        <v>#VALUE!</v>
      </c>
      <c r="AVT19" s="24" t="e">
        <f t="shared" si="542"/>
        <v>#VALUE!</v>
      </c>
      <c r="AVU19">
        <v>1.1320486793733001E-2</v>
      </c>
      <c r="AVV19" t="e">
        <f>bvarM6</f>
        <v>#VALUE!</v>
      </c>
      <c r="AVW19" t="e">
        <f>cvarM6</f>
        <v>#VALUE!</v>
      </c>
      <c r="AVX19" t="e">
        <f>mvarM6</f>
        <v>#VALUE!</v>
      </c>
      <c r="AVY19" s="24" t="e">
        <f t="shared" si="543"/>
        <v>#VALUE!</v>
      </c>
      <c r="AVZ19" s="24" t="e">
        <f t="shared" si="544"/>
        <v>#VALUE!</v>
      </c>
      <c r="AWA19" s="24" t="e">
        <f t="shared" si="545"/>
        <v>#VALUE!</v>
      </c>
      <c r="AWB19">
        <v>-1.1810478701406E-2</v>
      </c>
      <c r="AWC19" t="e">
        <f>bvarM6</f>
        <v>#VALUE!</v>
      </c>
      <c r="AWD19" t="e">
        <f>cvarM6</f>
        <v>#VALUE!</v>
      </c>
      <c r="AWE19" t="e">
        <f>mvarM6</f>
        <v>#VALUE!</v>
      </c>
      <c r="AWF19" s="24" t="e">
        <f t="shared" si="546"/>
        <v>#VALUE!</v>
      </c>
      <c r="AWG19" s="24" t="e">
        <f t="shared" si="547"/>
        <v>#VALUE!</v>
      </c>
      <c r="AWH19" s="24" t="e">
        <f t="shared" si="548"/>
        <v>#VALUE!</v>
      </c>
      <c r="AWI19">
        <v>-6.7855074305946006E-5</v>
      </c>
      <c r="AWJ19" t="e">
        <f>bvarM6</f>
        <v>#VALUE!</v>
      </c>
      <c r="AWK19" t="e">
        <f>cvarM6</f>
        <v>#VALUE!</v>
      </c>
      <c r="AWL19" t="e">
        <f>mvarM6</f>
        <v>#VALUE!</v>
      </c>
      <c r="AWM19" s="24" t="e">
        <f t="shared" si="549"/>
        <v>#VALUE!</v>
      </c>
      <c r="AWN19" s="24" t="e">
        <f t="shared" si="550"/>
        <v>#VALUE!</v>
      </c>
      <c r="AWO19" s="24" t="e">
        <f t="shared" si="551"/>
        <v>#VALUE!</v>
      </c>
      <c r="AWP19">
        <v>-8.5709103237642994E-3</v>
      </c>
      <c r="AWQ19" t="e">
        <f>bvarM6</f>
        <v>#VALUE!</v>
      </c>
      <c r="AWR19" t="e">
        <f>cvarM6</f>
        <v>#VALUE!</v>
      </c>
      <c r="AWS19" t="e">
        <f>mvarM6</f>
        <v>#VALUE!</v>
      </c>
      <c r="AWT19" s="24" t="e">
        <f t="shared" si="552"/>
        <v>#VALUE!</v>
      </c>
      <c r="AWU19" s="24" t="e">
        <f t="shared" si="553"/>
        <v>#VALUE!</v>
      </c>
      <c r="AWV19" s="24" t="e">
        <f t="shared" si="554"/>
        <v>#VALUE!</v>
      </c>
      <c r="AWW19">
        <v>-2.7859217794034E-2</v>
      </c>
      <c r="AWX19" t="e">
        <f>bvarM6</f>
        <v>#VALUE!</v>
      </c>
      <c r="AWY19" t="e">
        <f>cvarM6</f>
        <v>#VALUE!</v>
      </c>
      <c r="AWZ19" t="e">
        <f>mvarM6</f>
        <v>#VALUE!</v>
      </c>
      <c r="AXA19" s="24" t="e">
        <f t="shared" si="555"/>
        <v>#VALUE!</v>
      </c>
      <c r="AXB19" s="24" t="e">
        <f t="shared" si="556"/>
        <v>#VALUE!</v>
      </c>
      <c r="AXC19" s="24" t="e">
        <f t="shared" si="557"/>
        <v>#VALUE!</v>
      </c>
      <c r="AXD19">
        <v>-8.6955417258485995E-4</v>
      </c>
      <c r="AXE19" t="e">
        <f>bvarM6</f>
        <v>#VALUE!</v>
      </c>
      <c r="AXF19" t="e">
        <f>cvarM6</f>
        <v>#VALUE!</v>
      </c>
      <c r="AXG19" t="e">
        <f>mvarM6</f>
        <v>#VALUE!</v>
      </c>
      <c r="AXH19" s="24" t="e">
        <f t="shared" si="558"/>
        <v>#VALUE!</v>
      </c>
      <c r="AXI19" s="24" t="e">
        <f t="shared" si="559"/>
        <v>#VALUE!</v>
      </c>
      <c r="AXJ19" s="24" t="e">
        <f t="shared" si="560"/>
        <v>#VALUE!</v>
      </c>
      <c r="AXK19">
        <v>-1.2510695098057001E-2</v>
      </c>
      <c r="AXL19" t="e">
        <f>bvarM6</f>
        <v>#VALUE!</v>
      </c>
      <c r="AXM19" t="e">
        <f>cvarM6</f>
        <v>#VALUE!</v>
      </c>
      <c r="AXN19" t="e">
        <f>mvarM6</f>
        <v>#VALUE!</v>
      </c>
      <c r="AXO19" s="24" t="e">
        <f t="shared" si="561"/>
        <v>#VALUE!</v>
      </c>
      <c r="AXP19" s="24" t="e">
        <f t="shared" si="562"/>
        <v>#VALUE!</v>
      </c>
      <c r="AXQ19" s="24" t="e">
        <f t="shared" si="563"/>
        <v>#VALUE!</v>
      </c>
      <c r="AXR19">
        <v>6.1106197279736998E-3</v>
      </c>
      <c r="AXS19" t="e">
        <f>bvarM7</f>
        <v>#VALUE!</v>
      </c>
      <c r="AXT19" t="e">
        <f>cvarM7</f>
        <v>#VALUE!</v>
      </c>
      <c r="AXU19" t="e">
        <f>mvarM7</f>
        <v>#VALUE!</v>
      </c>
      <c r="AXV19" s="24" t="e">
        <f t="shared" si="564"/>
        <v>#VALUE!</v>
      </c>
      <c r="AXW19" s="24" t="e">
        <f t="shared" si="565"/>
        <v>#VALUE!</v>
      </c>
      <c r="AXX19" s="24" t="e">
        <f t="shared" si="566"/>
        <v>#VALUE!</v>
      </c>
      <c r="AXY19">
        <v>-8.1069699687781995E-4</v>
      </c>
      <c r="AXZ19" t="e">
        <f>bvarM6</f>
        <v>#VALUE!</v>
      </c>
      <c r="AYA19" t="e">
        <f>cvarM6</f>
        <v>#VALUE!</v>
      </c>
      <c r="AYB19" t="e">
        <f>mvarM6</f>
        <v>#VALUE!</v>
      </c>
      <c r="AYC19" s="24" t="e">
        <f t="shared" si="567"/>
        <v>#VALUE!</v>
      </c>
      <c r="AYD19" s="24" t="e">
        <f t="shared" si="568"/>
        <v>#VALUE!</v>
      </c>
      <c r="AYE19" s="24" t="e">
        <f t="shared" si="569"/>
        <v>#VALUE!</v>
      </c>
      <c r="AYF19">
        <v>1.3148538437410999E-3</v>
      </c>
      <c r="AYG19" t="e">
        <f>bvarM6</f>
        <v>#VALUE!</v>
      </c>
      <c r="AYH19" t="e">
        <f>cvarM6</f>
        <v>#VALUE!</v>
      </c>
      <c r="AYI19" t="e">
        <f>mvarM6</f>
        <v>#VALUE!</v>
      </c>
      <c r="AYJ19" s="24" t="e">
        <f t="shared" si="570"/>
        <v>#VALUE!</v>
      </c>
      <c r="AYK19" s="24" t="e">
        <f t="shared" si="571"/>
        <v>#VALUE!</v>
      </c>
      <c r="AYL19" s="24" t="e">
        <f t="shared" si="572"/>
        <v>#VALUE!</v>
      </c>
      <c r="AYM19">
        <v>-2.5179987965529001E-2</v>
      </c>
      <c r="AYN19" t="e">
        <f>bvarM6</f>
        <v>#VALUE!</v>
      </c>
      <c r="AYO19" t="e">
        <f>cvarM6</f>
        <v>#VALUE!</v>
      </c>
      <c r="AYP19" t="e">
        <f>mvarM6</f>
        <v>#VALUE!</v>
      </c>
      <c r="AYQ19" s="24" t="e">
        <f t="shared" si="573"/>
        <v>#VALUE!</v>
      </c>
      <c r="AYR19" s="24" t="e">
        <f t="shared" si="574"/>
        <v>#VALUE!</v>
      </c>
      <c r="AYS19" s="24" t="e">
        <f t="shared" si="575"/>
        <v>#VALUE!</v>
      </c>
      <c r="AYT19">
        <v>-8.0276045929125996E-5</v>
      </c>
      <c r="AYU19" t="e">
        <f>bvarM6</f>
        <v>#VALUE!</v>
      </c>
      <c r="AYV19" t="e">
        <f>cvarM6</f>
        <v>#VALUE!</v>
      </c>
      <c r="AYW19" t="e">
        <f>mvarM6</f>
        <v>#VALUE!</v>
      </c>
      <c r="AYX19" s="24" t="e">
        <f t="shared" si="576"/>
        <v>#VALUE!</v>
      </c>
      <c r="AYY19" s="24" t="e">
        <f t="shared" si="577"/>
        <v>#VALUE!</v>
      </c>
      <c r="AYZ19" s="24" t="e">
        <f t="shared" si="578"/>
        <v>#VALUE!</v>
      </c>
      <c r="AZA19">
        <v>3.0329996452195002E-2</v>
      </c>
      <c r="AZB19" t="e">
        <f>bvarM6</f>
        <v>#VALUE!</v>
      </c>
      <c r="AZC19" t="e">
        <f>cvarM6</f>
        <v>#VALUE!</v>
      </c>
      <c r="AZD19" t="e">
        <f>mvarM6</f>
        <v>#VALUE!</v>
      </c>
      <c r="AZE19" s="24" t="e">
        <f t="shared" si="579"/>
        <v>#VALUE!</v>
      </c>
      <c r="AZF19" s="24" t="e">
        <f t="shared" si="580"/>
        <v>#VALUE!</v>
      </c>
      <c r="AZG19" s="24" t="e">
        <f t="shared" si="581"/>
        <v>#VALUE!</v>
      </c>
      <c r="AZH19">
        <v>4.8922567806115999E-3</v>
      </c>
      <c r="AZI19" t="e">
        <f>bvarM7</f>
        <v>#VALUE!</v>
      </c>
      <c r="AZJ19" t="e">
        <f>cvarM7</f>
        <v>#VALUE!</v>
      </c>
      <c r="AZK19" t="e">
        <f>mvarM7</f>
        <v>#VALUE!</v>
      </c>
      <c r="AZL19" s="24" t="e">
        <f t="shared" si="582"/>
        <v>#VALUE!</v>
      </c>
      <c r="AZM19" s="24" t="e">
        <f t="shared" si="583"/>
        <v>#VALUE!</v>
      </c>
      <c r="AZN19" s="24" t="e">
        <f t="shared" si="584"/>
        <v>#VALUE!</v>
      </c>
      <c r="AZO19">
        <v>-1.8417463561835E-4</v>
      </c>
      <c r="AZP19" t="e">
        <f>bvarM6</f>
        <v>#VALUE!</v>
      </c>
      <c r="AZQ19" t="e">
        <f>cvarM6</f>
        <v>#VALUE!</v>
      </c>
      <c r="AZR19" t="e">
        <f>mvarM6</f>
        <v>#VALUE!</v>
      </c>
      <c r="AZS19" s="24" t="e">
        <f t="shared" si="585"/>
        <v>#VALUE!</v>
      </c>
      <c r="AZT19" s="24" t="e">
        <f t="shared" si="586"/>
        <v>#VALUE!</v>
      </c>
      <c r="AZU19" s="24" t="e">
        <f t="shared" si="587"/>
        <v>#VALUE!</v>
      </c>
      <c r="AZV19">
        <v>-1.9518716981424999E-2</v>
      </c>
      <c r="AZW19" t="e">
        <f>bvarM6</f>
        <v>#VALUE!</v>
      </c>
      <c r="AZX19" t="e">
        <f>cvarM6</f>
        <v>#VALUE!</v>
      </c>
      <c r="AZY19" t="e">
        <f>mvarM6</f>
        <v>#VALUE!</v>
      </c>
      <c r="AZZ19" s="24" t="e">
        <f t="shared" si="588"/>
        <v>#VALUE!</v>
      </c>
      <c r="BAA19" s="24" t="e">
        <f t="shared" si="589"/>
        <v>#VALUE!</v>
      </c>
      <c r="BAB19" s="24" t="e">
        <f t="shared" si="590"/>
        <v>#VALUE!</v>
      </c>
      <c r="BAC19">
        <v>-2.3296926128684E-2</v>
      </c>
      <c r="BAD19" t="e">
        <f>bvarM6</f>
        <v>#VALUE!</v>
      </c>
      <c r="BAE19" t="e">
        <f>cvarM6</f>
        <v>#VALUE!</v>
      </c>
      <c r="BAF19" t="e">
        <f>mvarM6</f>
        <v>#VALUE!</v>
      </c>
      <c r="BAG19" s="24" t="e">
        <f t="shared" si="591"/>
        <v>#VALUE!</v>
      </c>
      <c r="BAH19" s="24" t="e">
        <f t="shared" si="592"/>
        <v>#VALUE!</v>
      </c>
      <c r="BAI19" s="24" t="e">
        <f t="shared" si="593"/>
        <v>#VALUE!</v>
      </c>
      <c r="BAJ19">
        <v>-6.9600691098720005E-4</v>
      </c>
      <c r="BAK19" t="e">
        <f>bvarM6</f>
        <v>#VALUE!</v>
      </c>
      <c r="BAL19" t="e">
        <f>cvarM6</f>
        <v>#VALUE!</v>
      </c>
      <c r="BAM19" t="e">
        <f>mvarM6</f>
        <v>#VALUE!</v>
      </c>
      <c r="BAN19" s="24" t="e">
        <f t="shared" si="594"/>
        <v>#VALUE!</v>
      </c>
      <c r="BAO19" s="24" t="e">
        <f t="shared" si="595"/>
        <v>#VALUE!</v>
      </c>
      <c r="BAP19" s="24" t="e">
        <f t="shared" si="596"/>
        <v>#VALUE!</v>
      </c>
      <c r="BAQ19">
        <v>1.0377337899639E-4</v>
      </c>
      <c r="BAR19" t="e">
        <f>bvarM6</f>
        <v>#VALUE!</v>
      </c>
      <c r="BAS19" t="e">
        <f>cvarM6</f>
        <v>#VALUE!</v>
      </c>
      <c r="BAT19" t="e">
        <f>mvarM6</f>
        <v>#VALUE!</v>
      </c>
      <c r="BAU19" s="24" t="e">
        <f t="shared" si="597"/>
        <v>#VALUE!</v>
      </c>
      <c r="BAV19" s="24" t="e">
        <f t="shared" si="598"/>
        <v>#VALUE!</v>
      </c>
      <c r="BAW19" s="24" t="e">
        <f t="shared" si="599"/>
        <v>#VALUE!</v>
      </c>
      <c r="BAX19">
        <v>-1.0744390351027E-2</v>
      </c>
      <c r="BAY19" t="e">
        <f>bvarM6</f>
        <v>#VALUE!</v>
      </c>
      <c r="BAZ19" t="e">
        <f>cvarM6</f>
        <v>#VALUE!</v>
      </c>
      <c r="BBA19" t="e">
        <f>mvarM6</f>
        <v>#VALUE!</v>
      </c>
      <c r="BBB19" s="24" t="e">
        <f t="shared" si="600"/>
        <v>#VALUE!</v>
      </c>
      <c r="BBC19" s="24" t="e">
        <f t="shared" si="601"/>
        <v>#VALUE!</v>
      </c>
      <c r="BBD19" s="24" t="e">
        <f t="shared" si="602"/>
        <v>#VALUE!</v>
      </c>
      <c r="BBE19">
        <v>-1.0045441536815E-3</v>
      </c>
      <c r="BBF19" t="e">
        <f>bvarM6</f>
        <v>#VALUE!</v>
      </c>
      <c r="BBG19" t="e">
        <f>cvarM6</f>
        <v>#VALUE!</v>
      </c>
      <c r="BBH19" t="e">
        <f>mvarM6</f>
        <v>#VALUE!</v>
      </c>
      <c r="BBI19" s="24" t="e">
        <f t="shared" si="603"/>
        <v>#VALUE!</v>
      </c>
      <c r="BBJ19" s="24" t="e">
        <f t="shared" si="604"/>
        <v>#VALUE!</v>
      </c>
      <c r="BBK19" s="24" t="e">
        <f t="shared" si="605"/>
        <v>#VALUE!</v>
      </c>
      <c r="BBL19">
        <v>2.0262238000493E-3</v>
      </c>
      <c r="BBM19" t="e">
        <f>bvarM6</f>
        <v>#VALUE!</v>
      </c>
      <c r="BBN19" t="e">
        <f>cvarM6</f>
        <v>#VALUE!</v>
      </c>
      <c r="BBO19" t="e">
        <f>mvarM6</f>
        <v>#VALUE!</v>
      </c>
      <c r="BBP19" s="24" t="e">
        <f t="shared" si="606"/>
        <v>#VALUE!</v>
      </c>
      <c r="BBQ19" s="24" t="e">
        <f t="shared" si="607"/>
        <v>#VALUE!</v>
      </c>
      <c r="BBR19" s="24" t="e">
        <f t="shared" si="608"/>
        <v>#VALUE!</v>
      </c>
      <c r="BBS19">
        <v>-1.6075496644955001E-2</v>
      </c>
      <c r="BBT19" t="e">
        <f>bvarM6</f>
        <v>#VALUE!</v>
      </c>
      <c r="BBU19" t="e">
        <f>cvarM6</f>
        <v>#VALUE!</v>
      </c>
      <c r="BBV19" t="e">
        <f>mvarM6</f>
        <v>#VALUE!</v>
      </c>
      <c r="BBW19" s="24" t="e">
        <f t="shared" si="609"/>
        <v>#VALUE!</v>
      </c>
      <c r="BBX19" s="24" t="e">
        <f t="shared" si="610"/>
        <v>#VALUE!</v>
      </c>
      <c r="BBY19" s="24" t="e">
        <f t="shared" si="611"/>
        <v>#VALUE!</v>
      </c>
      <c r="BBZ19">
        <v>-1.4146683847661001E-3</v>
      </c>
      <c r="BCA19" t="e">
        <f>bvarM6</f>
        <v>#VALUE!</v>
      </c>
      <c r="BCB19" t="e">
        <f>cvarM6</f>
        <v>#VALUE!</v>
      </c>
      <c r="BCC19" t="e">
        <f>mvarM6</f>
        <v>#VALUE!</v>
      </c>
      <c r="BCD19" s="24" t="e">
        <f t="shared" si="612"/>
        <v>#VALUE!</v>
      </c>
      <c r="BCE19" s="24" t="e">
        <f t="shared" si="613"/>
        <v>#VALUE!</v>
      </c>
      <c r="BCF19" s="24" t="e">
        <f t="shared" si="614"/>
        <v>#VALUE!</v>
      </c>
      <c r="BCG19">
        <v>8.9900394876058995E-4</v>
      </c>
      <c r="BCH19" t="e">
        <f>bvarM6</f>
        <v>#VALUE!</v>
      </c>
      <c r="BCI19" t="e">
        <f>cvarM6</f>
        <v>#VALUE!</v>
      </c>
      <c r="BCJ19" t="e">
        <f>mvarM6</f>
        <v>#VALUE!</v>
      </c>
      <c r="BCK19" s="24" t="e">
        <f t="shared" si="615"/>
        <v>#VALUE!</v>
      </c>
      <c r="BCL19" s="24" t="e">
        <f t="shared" si="616"/>
        <v>#VALUE!</v>
      </c>
      <c r="BCM19" s="24" t="e">
        <f t="shared" si="617"/>
        <v>#VALUE!</v>
      </c>
      <c r="BCN19">
        <v>-1.4563233796899999E-2</v>
      </c>
      <c r="BCO19" t="e">
        <f>bvarM6</f>
        <v>#VALUE!</v>
      </c>
      <c r="BCP19" t="e">
        <f>cvarM6</f>
        <v>#VALUE!</v>
      </c>
      <c r="BCQ19" t="e">
        <f>mvarM6</f>
        <v>#VALUE!</v>
      </c>
      <c r="BCR19" s="24" t="e">
        <f t="shared" si="618"/>
        <v>#VALUE!</v>
      </c>
      <c r="BCS19" s="24" t="e">
        <f t="shared" si="619"/>
        <v>#VALUE!</v>
      </c>
      <c r="BCT19" s="24" t="e">
        <f t="shared" si="620"/>
        <v>#VALUE!</v>
      </c>
      <c r="BCU19">
        <v>-8.5101778208730998E-4</v>
      </c>
      <c r="BCV19" t="e">
        <f>bvarM6</f>
        <v>#VALUE!</v>
      </c>
      <c r="BCW19" t="e">
        <f>cvarM6</f>
        <v>#VALUE!</v>
      </c>
      <c r="BCX19" t="e">
        <f>mvarM6</f>
        <v>#VALUE!</v>
      </c>
      <c r="BCY19" s="24" t="e">
        <f t="shared" si="621"/>
        <v>#VALUE!</v>
      </c>
      <c r="BCZ19" s="24" t="e">
        <f t="shared" si="622"/>
        <v>#VALUE!</v>
      </c>
      <c r="BDA19" s="24" t="e">
        <f t="shared" si="623"/>
        <v>#VALUE!</v>
      </c>
      <c r="BDB19">
        <v>4.0765254841722996E-3</v>
      </c>
      <c r="BDC19" t="e">
        <f>bvarM6</f>
        <v>#VALUE!</v>
      </c>
      <c r="BDD19" t="e">
        <f>cvarM6</f>
        <v>#VALUE!</v>
      </c>
      <c r="BDE19" t="e">
        <f>mvarM6</f>
        <v>#VALUE!</v>
      </c>
      <c r="BDF19" s="24" t="e">
        <f t="shared" si="624"/>
        <v>#VALUE!</v>
      </c>
      <c r="BDG19" s="24" t="e">
        <f t="shared" si="625"/>
        <v>#VALUE!</v>
      </c>
      <c r="BDH19" s="24" t="e">
        <f t="shared" si="626"/>
        <v>#VALUE!</v>
      </c>
      <c r="BDI19">
        <v>-2.5657630459589999E-2</v>
      </c>
      <c r="BDJ19" t="e">
        <f>bvarM6</f>
        <v>#VALUE!</v>
      </c>
      <c r="BDK19" t="e">
        <f>cvarM6</f>
        <v>#VALUE!</v>
      </c>
      <c r="BDL19" t="e">
        <f>mvarM6</f>
        <v>#VALUE!</v>
      </c>
      <c r="BDM19" s="24" t="e">
        <f t="shared" si="627"/>
        <v>#VALUE!</v>
      </c>
      <c r="BDN19" s="24" t="e">
        <f t="shared" si="628"/>
        <v>#VALUE!</v>
      </c>
      <c r="BDO19" s="24" t="e">
        <f t="shared" si="629"/>
        <v>#VALUE!</v>
      </c>
      <c r="BDP19">
        <v>-1.3582314424323001E-3</v>
      </c>
      <c r="BDQ19" t="e">
        <f>bvarM6</f>
        <v>#VALUE!</v>
      </c>
      <c r="BDR19" t="e">
        <f>cvarM6</f>
        <v>#VALUE!</v>
      </c>
      <c r="BDS19" t="e">
        <f>mvarM6</f>
        <v>#VALUE!</v>
      </c>
      <c r="BDT19" s="24" t="e">
        <f t="shared" si="630"/>
        <v>#VALUE!</v>
      </c>
      <c r="BDU19" s="24" t="e">
        <f t="shared" si="631"/>
        <v>#VALUE!</v>
      </c>
      <c r="BDV19" s="24" t="e">
        <f t="shared" si="632"/>
        <v>#VALUE!</v>
      </c>
      <c r="BDW19">
        <v>4.2409517396097999E-4</v>
      </c>
      <c r="BDX19" t="e">
        <f>bvarM6</f>
        <v>#VALUE!</v>
      </c>
      <c r="BDY19" t="e">
        <f>cvarM6</f>
        <v>#VALUE!</v>
      </c>
      <c r="BDZ19" t="e">
        <f>mvarM6</f>
        <v>#VALUE!</v>
      </c>
      <c r="BEA19" s="24" t="e">
        <f t="shared" si="633"/>
        <v>#VALUE!</v>
      </c>
      <c r="BEB19" s="24" t="e">
        <f t="shared" si="634"/>
        <v>#VALUE!</v>
      </c>
      <c r="BEC19" s="24" t="e">
        <f t="shared" si="635"/>
        <v>#VALUE!</v>
      </c>
      <c r="BED19">
        <v>-1.5417150412897001E-2</v>
      </c>
      <c r="BEE19" t="e">
        <f>bvarM6</f>
        <v>#VALUE!</v>
      </c>
      <c r="BEF19" t="e">
        <f>cvarM6</f>
        <v>#VALUE!</v>
      </c>
      <c r="BEG19" t="e">
        <f>mvarM6</f>
        <v>#VALUE!</v>
      </c>
      <c r="BEH19" s="24" t="e">
        <f t="shared" si="636"/>
        <v>#VALUE!</v>
      </c>
      <c r="BEI19" s="24" t="e">
        <f t="shared" si="637"/>
        <v>#VALUE!</v>
      </c>
      <c r="BEJ19" s="24" t="e">
        <f t="shared" si="638"/>
        <v>#VALUE!</v>
      </c>
      <c r="BEK19">
        <v>-7.7122322026536001E-4</v>
      </c>
      <c r="BEL19" t="e">
        <f>bvarM6</f>
        <v>#VALUE!</v>
      </c>
      <c r="BEM19" t="e">
        <f>cvarM6</f>
        <v>#VALUE!</v>
      </c>
      <c r="BEN19" t="e">
        <f>mvarM6</f>
        <v>#VALUE!</v>
      </c>
      <c r="BEO19" s="24" t="e">
        <f t="shared" si="639"/>
        <v>#VALUE!</v>
      </c>
      <c r="BEP19" s="24" t="e">
        <f t="shared" si="640"/>
        <v>#VALUE!</v>
      </c>
      <c r="BEQ19" s="24" t="e">
        <f t="shared" si="641"/>
        <v>#VALUE!</v>
      </c>
      <c r="BER19">
        <v>-1.0287561097087001E-2</v>
      </c>
      <c r="BES19" t="e">
        <f>bvarM6</f>
        <v>#VALUE!</v>
      </c>
      <c r="BET19" t="e">
        <f>cvarM6</f>
        <v>#VALUE!</v>
      </c>
      <c r="BEU19" t="e">
        <f>mvarM6</f>
        <v>#VALUE!</v>
      </c>
      <c r="BEV19" s="24" t="e">
        <f t="shared" si="642"/>
        <v>#VALUE!</v>
      </c>
      <c r="BEW19" s="24" t="e">
        <f t="shared" si="643"/>
        <v>#VALUE!</v>
      </c>
      <c r="BEX19" s="24" t="e">
        <f t="shared" si="644"/>
        <v>#VALUE!</v>
      </c>
      <c r="BEY19">
        <v>-2.1017022150847001E-2</v>
      </c>
      <c r="BEZ19" t="e">
        <f>bvarM6</f>
        <v>#VALUE!</v>
      </c>
      <c r="BFA19" t="e">
        <f>cvarM6</f>
        <v>#VALUE!</v>
      </c>
      <c r="BFB19" t="e">
        <f>mvarM6</f>
        <v>#VALUE!</v>
      </c>
      <c r="BFC19" s="24" t="e">
        <f t="shared" si="645"/>
        <v>#VALUE!</v>
      </c>
      <c r="BFD19" s="24" t="e">
        <f t="shared" si="646"/>
        <v>#VALUE!</v>
      </c>
      <c r="BFE19" s="24" t="e">
        <f t="shared" si="647"/>
        <v>#VALUE!</v>
      </c>
      <c r="BFF19">
        <v>-1.2414269587092E-3</v>
      </c>
      <c r="BFG19" t="e">
        <f>bvarM6</f>
        <v>#VALUE!</v>
      </c>
      <c r="BFH19" t="e">
        <f>cvarM6</f>
        <v>#VALUE!</v>
      </c>
      <c r="BFI19" t="e">
        <f>mvarM6</f>
        <v>#VALUE!</v>
      </c>
      <c r="BFJ19" s="24" t="e">
        <f t="shared" si="648"/>
        <v>#VALUE!</v>
      </c>
      <c r="BFK19" s="24" t="e">
        <f t="shared" si="649"/>
        <v>#VALUE!</v>
      </c>
      <c r="BFL19" s="24" t="e">
        <f t="shared" si="650"/>
        <v>#VALUE!</v>
      </c>
      <c r="BFM19">
        <v>-1.5442483495966E-3</v>
      </c>
      <c r="BFN19" t="e">
        <f>bvarM6</f>
        <v>#VALUE!</v>
      </c>
      <c r="BFO19" t="e">
        <f>cvarM6</f>
        <v>#VALUE!</v>
      </c>
      <c r="BFP19" t="e">
        <f>mvarM6</f>
        <v>#VALUE!</v>
      </c>
      <c r="BFQ19" s="24" t="e">
        <f t="shared" si="651"/>
        <v>#VALUE!</v>
      </c>
      <c r="BFR19" s="24" t="e">
        <f t="shared" si="652"/>
        <v>#VALUE!</v>
      </c>
      <c r="BFS19" s="24" t="e">
        <f t="shared" si="653"/>
        <v>#VALUE!</v>
      </c>
      <c r="BFT19">
        <v>-1.3296395590963E-2</v>
      </c>
      <c r="BFU19" t="e">
        <f>bvarM6</f>
        <v>#VALUE!</v>
      </c>
      <c r="BFV19" t="e">
        <f>cvarM6</f>
        <v>#VALUE!</v>
      </c>
      <c r="BFW19" t="e">
        <f>mvarM6</f>
        <v>#VALUE!</v>
      </c>
      <c r="BFX19" s="24" t="e">
        <f t="shared" si="654"/>
        <v>#VALUE!</v>
      </c>
      <c r="BFY19" s="24" t="e">
        <f t="shared" si="655"/>
        <v>#VALUE!</v>
      </c>
      <c r="BFZ19" s="24" t="e">
        <f t="shared" si="656"/>
        <v>#VALUE!</v>
      </c>
      <c r="BGA19">
        <v>8.9020204938117998E-9</v>
      </c>
      <c r="BGB19" t="e">
        <f>bvarM9</f>
        <v>#VALUE!</v>
      </c>
      <c r="BGC19" t="e">
        <f>cvarM9</f>
        <v>#VALUE!</v>
      </c>
      <c r="BGD19" t="e">
        <f>mvarM9</f>
        <v>#VALUE!</v>
      </c>
      <c r="BGE19" s="24" t="e">
        <f t="shared" si="657"/>
        <v>#VALUE!</v>
      </c>
      <c r="BGF19" s="24" t="e">
        <f t="shared" si="658"/>
        <v>#VALUE!</v>
      </c>
      <c r="BGG19" s="24" t="e">
        <f t="shared" si="659"/>
        <v>#VALUE!</v>
      </c>
      <c r="BGH19">
        <v>-5.5689805506468001E-3</v>
      </c>
      <c r="BGI19" t="e">
        <f>bvarM6</f>
        <v>#VALUE!</v>
      </c>
      <c r="BGJ19" t="e">
        <f>cvarM6</f>
        <v>#VALUE!</v>
      </c>
      <c r="BGK19" t="e">
        <f>mvarM6</f>
        <v>#VALUE!</v>
      </c>
      <c r="BGL19" s="24" t="e">
        <f t="shared" si="660"/>
        <v>#VALUE!</v>
      </c>
      <c r="BGM19" s="24" t="e">
        <f t="shared" si="661"/>
        <v>#VALUE!</v>
      </c>
      <c r="BGN19" s="24" t="e">
        <f t="shared" si="662"/>
        <v>#VALUE!</v>
      </c>
      <c r="BGO19">
        <v>-1.9898511259045001E-2</v>
      </c>
      <c r="BGP19" t="e">
        <f>bvarM6</f>
        <v>#VALUE!</v>
      </c>
      <c r="BGQ19" t="e">
        <f>cvarM6</f>
        <v>#VALUE!</v>
      </c>
      <c r="BGR19" t="e">
        <f>mvarM6</f>
        <v>#VALUE!</v>
      </c>
      <c r="BGS19" s="24" t="e">
        <f t="shared" si="663"/>
        <v>#VALUE!</v>
      </c>
      <c r="BGT19" s="24" t="e">
        <f t="shared" si="664"/>
        <v>#VALUE!</v>
      </c>
      <c r="BGU19" s="24" t="e">
        <f t="shared" si="665"/>
        <v>#VALUE!</v>
      </c>
      <c r="BGV19">
        <v>6.0612394968531997E-9</v>
      </c>
      <c r="BGW19" t="e">
        <f>bvarM9</f>
        <v>#VALUE!</v>
      </c>
      <c r="BGX19" t="e">
        <f>cvarM9</f>
        <v>#VALUE!</v>
      </c>
      <c r="BGY19" t="e">
        <f>mvarM9</f>
        <v>#VALUE!</v>
      </c>
      <c r="BGZ19" s="24" t="e">
        <f t="shared" si="666"/>
        <v>#VALUE!</v>
      </c>
      <c r="BHA19" s="24" t="e">
        <f t="shared" si="667"/>
        <v>#VALUE!</v>
      </c>
      <c r="BHB19" s="24" t="e">
        <f t="shared" si="668"/>
        <v>#VALUE!</v>
      </c>
      <c r="BHC19">
        <v>-2.6320710902421E-3</v>
      </c>
      <c r="BHD19" t="e">
        <f>bvarM6</f>
        <v>#VALUE!</v>
      </c>
      <c r="BHE19" t="e">
        <f>cvarM6</f>
        <v>#VALUE!</v>
      </c>
      <c r="BHF19" t="e">
        <f>mvarM6</f>
        <v>#VALUE!</v>
      </c>
      <c r="BHG19" s="24" t="e">
        <f t="shared" si="669"/>
        <v>#VALUE!</v>
      </c>
      <c r="BHH19" s="24" t="e">
        <f t="shared" si="670"/>
        <v>#VALUE!</v>
      </c>
      <c r="BHI19" s="24" t="e">
        <f t="shared" si="671"/>
        <v>#VALUE!</v>
      </c>
      <c r="BHJ19">
        <v>-1.4565939213486E-2</v>
      </c>
      <c r="BHK19" t="e">
        <f>bvarM6</f>
        <v>#VALUE!</v>
      </c>
      <c r="BHL19" t="e">
        <f>cvarM6</f>
        <v>#VALUE!</v>
      </c>
      <c r="BHM19" t="e">
        <f>mvarM6</f>
        <v>#VALUE!</v>
      </c>
      <c r="BHN19" s="24" t="e">
        <f t="shared" si="672"/>
        <v>#VALUE!</v>
      </c>
      <c r="BHO19" s="24" t="e">
        <f t="shared" si="673"/>
        <v>#VALUE!</v>
      </c>
      <c r="BHP19" s="24" t="e">
        <f t="shared" si="674"/>
        <v>#VALUE!</v>
      </c>
      <c r="BHQ19">
        <v>9.3492204356747E-7</v>
      </c>
      <c r="BHR19" t="e">
        <f>bvarM7</f>
        <v>#VALUE!</v>
      </c>
      <c r="BHS19" t="e">
        <f>cvarM7</f>
        <v>#VALUE!</v>
      </c>
      <c r="BHT19" t="e">
        <f>mvarM7</f>
        <v>#VALUE!</v>
      </c>
      <c r="BHU19" s="24" t="e">
        <f t="shared" si="675"/>
        <v>#VALUE!</v>
      </c>
      <c r="BHV19" s="24" t="e">
        <f t="shared" si="676"/>
        <v>#VALUE!</v>
      </c>
      <c r="BHW19" s="24" t="e">
        <f t="shared" si="677"/>
        <v>#VALUE!</v>
      </c>
      <c r="BHX19">
        <v>-6.4511765500554E-3</v>
      </c>
      <c r="BHY19" t="e">
        <f>bvarM6</f>
        <v>#VALUE!</v>
      </c>
      <c r="BHZ19" t="e">
        <f>cvarM6</f>
        <v>#VALUE!</v>
      </c>
      <c r="BIA19" t="e">
        <f>mvarM6</f>
        <v>#VALUE!</v>
      </c>
      <c r="BIB19" s="24" t="e">
        <f t="shared" si="678"/>
        <v>#VALUE!</v>
      </c>
      <c r="BIC19" s="24" t="e">
        <f t="shared" si="679"/>
        <v>#VALUE!</v>
      </c>
      <c r="BID19" s="24" t="e">
        <f t="shared" si="680"/>
        <v>#VALUE!</v>
      </c>
      <c r="BIE19">
        <v>-2.0832225716452001E-2</v>
      </c>
      <c r="BIF19" t="e">
        <f>bvarM6</f>
        <v>#VALUE!</v>
      </c>
      <c r="BIG19" t="e">
        <f>cvarM6</f>
        <v>#VALUE!</v>
      </c>
      <c r="BIH19" t="e">
        <f>mvarM6</f>
        <v>#VALUE!</v>
      </c>
      <c r="BII19" s="24" t="e">
        <f t="shared" si="681"/>
        <v>#VALUE!</v>
      </c>
      <c r="BIJ19" s="24" t="e">
        <f t="shared" si="682"/>
        <v>#VALUE!</v>
      </c>
      <c r="BIK19" s="24" t="e">
        <f t="shared" si="683"/>
        <v>#VALUE!</v>
      </c>
      <c r="BIL19">
        <v>1.3053020178798E-8</v>
      </c>
      <c r="BIM19" t="e">
        <f>bvarM9</f>
        <v>#VALUE!</v>
      </c>
      <c r="BIN19" t="e">
        <f>cvarM9</f>
        <v>#VALUE!</v>
      </c>
      <c r="BIO19" t="e">
        <f>mvarM9</f>
        <v>#VALUE!</v>
      </c>
      <c r="BIP19" s="24" t="e">
        <f t="shared" si="684"/>
        <v>#VALUE!</v>
      </c>
      <c r="BIQ19" s="24" t="e">
        <f t="shared" si="685"/>
        <v>#VALUE!</v>
      </c>
      <c r="BIR19" s="24" t="e">
        <f t="shared" si="686"/>
        <v>#VALUE!</v>
      </c>
      <c r="BIS19">
        <v>-3.11414461776E-3</v>
      </c>
      <c r="BIT19" t="e">
        <f>bvarM6</f>
        <v>#VALUE!</v>
      </c>
      <c r="BIU19" t="e">
        <f>cvarM6</f>
        <v>#VALUE!</v>
      </c>
      <c r="BIV19" t="e">
        <f>mvarM6</f>
        <v>#VALUE!</v>
      </c>
      <c r="BIW19" s="24" t="e">
        <f t="shared" si="687"/>
        <v>#VALUE!</v>
      </c>
      <c r="BIX19" s="24" t="e">
        <f t="shared" si="688"/>
        <v>#VALUE!</v>
      </c>
      <c r="BIY19" s="24" t="e">
        <f t="shared" si="689"/>
        <v>#VALUE!</v>
      </c>
      <c r="BIZ19">
        <v>-1.5827037997698998E-2</v>
      </c>
      <c r="BJA19" t="e">
        <f>bvarM6</f>
        <v>#VALUE!</v>
      </c>
      <c r="BJB19" t="e">
        <f>cvarM6</f>
        <v>#VALUE!</v>
      </c>
      <c r="BJC19" t="e">
        <f>mvarM6</f>
        <v>#VALUE!</v>
      </c>
      <c r="BJD19" s="24" t="e">
        <f t="shared" si="690"/>
        <v>#VALUE!</v>
      </c>
      <c r="BJE19" s="24" t="e">
        <f t="shared" si="691"/>
        <v>#VALUE!</v>
      </c>
      <c r="BJF19" s="24" t="e">
        <f t="shared" si="692"/>
        <v>#VALUE!</v>
      </c>
      <c r="BJG19">
        <v>1.6807157128345E-8</v>
      </c>
      <c r="BJH19" t="e">
        <f>bvarM9</f>
        <v>#VALUE!</v>
      </c>
      <c r="BJI19" t="e">
        <f>cvarM9</f>
        <v>#VALUE!</v>
      </c>
      <c r="BJJ19" t="e">
        <f>mvarM9</f>
        <v>#VALUE!</v>
      </c>
      <c r="BJK19" s="24" t="e">
        <f t="shared" si="693"/>
        <v>#VALUE!</v>
      </c>
      <c r="BJL19" s="24" t="e">
        <f t="shared" si="694"/>
        <v>#VALUE!</v>
      </c>
      <c r="BJM19" s="24" t="e">
        <f t="shared" si="695"/>
        <v>#VALUE!</v>
      </c>
      <c r="BJN19">
        <v>-6.8337918114899001E-3</v>
      </c>
      <c r="BJO19" t="e">
        <f>bvarM6</f>
        <v>#VALUE!</v>
      </c>
      <c r="BJP19" t="e">
        <f>cvarM6</f>
        <v>#VALUE!</v>
      </c>
      <c r="BJQ19" t="e">
        <f>mvarM6</f>
        <v>#VALUE!</v>
      </c>
      <c r="BJR19" s="24" t="e">
        <f t="shared" si="696"/>
        <v>#VALUE!</v>
      </c>
      <c r="BJS19" s="24" t="e">
        <f t="shared" si="697"/>
        <v>#VALUE!</v>
      </c>
      <c r="BJT19" s="24" t="e">
        <f t="shared" si="698"/>
        <v>#VALUE!</v>
      </c>
      <c r="BJU19">
        <v>-2.2498835463714999E-2</v>
      </c>
      <c r="BJV19" t="e">
        <f>bvarM6</f>
        <v>#VALUE!</v>
      </c>
      <c r="BJW19" t="e">
        <f>cvarM6</f>
        <v>#VALUE!</v>
      </c>
      <c r="BJX19" t="e">
        <f>mvarM6</f>
        <v>#VALUE!</v>
      </c>
      <c r="BJY19" s="24" t="e">
        <f t="shared" si="699"/>
        <v>#VALUE!</v>
      </c>
      <c r="BJZ19" s="24" t="e">
        <f t="shared" si="700"/>
        <v>#VALUE!</v>
      </c>
      <c r="BKA19" s="24" t="e">
        <f t="shared" si="701"/>
        <v>#VALUE!</v>
      </c>
      <c r="BKB19">
        <v>6.4004876342154E-7</v>
      </c>
      <c r="BKC19" t="e">
        <f>bvarM7</f>
        <v>#VALUE!</v>
      </c>
      <c r="BKD19" t="e">
        <f>cvarM7</f>
        <v>#VALUE!</v>
      </c>
      <c r="BKE19" t="e">
        <f>mvarM7</f>
        <v>#VALUE!</v>
      </c>
      <c r="BKF19" s="24" t="e">
        <f t="shared" si="702"/>
        <v>#VALUE!</v>
      </c>
      <c r="BKG19" s="24" t="e">
        <f t="shared" si="703"/>
        <v>#VALUE!</v>
      </c>
      <c r="BKH19" s="24" t="e">
        <f t="shared" si="704"/>
        <v>#VALUE!</v>
      </c>
      <c r="BKI19">
        <v>-2.1626710329218E-3</v>
      </c>
      <c r="BKJ19" t="e">
        <f>bvarM6</f>
        <v>#VALUE!</v>
      </c>
      <c r="BKK19" t="e">
        <f>cvarM6</f>
        <v>#VALUE!</v>
      </c>
      <c r="BKL19" t="e">
        <f>mvarM6</f>
        <v>#VALUE!</v>
      </c>
      <c r="BKM19" s="24" t="e">
        <f t="shared" si="705"/>
        <v>#VALUE!</v>
      </c>
      <c r="BKN19" s="24" t="e">
        <f t="shared" si="706"/>
        <v>#VALUE!</v>
      </c>
      <c r="BKO19" s="24" t="e">
        <f t="shared" si="707"/>
        <v>#VALUE!</v>
      </c>
      <c r="BKP19">
        <v>-1.31446025368E-2</v>
      </c>
      <c r="BKQ19" t="e">
        <f>bvarM6</f>
        <v>#VALUE!</v>
      </c>
      <c r="BKR19" t="e">
        <f>cvarM6</f>
        <v>#VALUE!</v>
      </c>
      <c r="BKS19" t="e">
        <f>mvarM6</f>
        <v>#VALUE!</v>
      </c>
      <c r="BKT19" s="24" t="e">
        <f t="shared" si="708"/>
        <v>#VALUE!</v>
      </c>
      <c r="BKU19" s="24" t="e">
        <f t="shared" si="709"/>
        <v>#VALUE!</v>
      </c>
      <c r="BKV19" s="24" t="e">
        <f t="shared" si="710"/>
        <v>#VALUE!</v>
      </c>
      <c r="BKW19">
        <v>8.3973591915668996E-9</v>
      </c>
      <c r="BKX19" t="e">
        <f>bvarM9</f>
        <v>#VALUE!</v>
      </c>
      <c r="BKY19" t="e">
        <f>cvarM9</f>
        <v>#VALUE!</v>
      </c>
      <c r="BKZ19" t="e">
        <f>mvarM9</f>
        <v>#VALUE!</v>
      </c>
      <c r="BLA19" s="24" t="e">
        <f t="shared" si="711"/>
        <v>#VALUE!</v>
      </c>
      <c r="BLB19" s="24" t="e">
        <f t="shared" si="712"/>
        <v>#VALUE!</v>
      </c>
      <c r="BLC19" s="24" t="e">
        <f t="shared" si="713"/>
        <v>#VALUE!</v>
      </c>
      <c r="BLD19">
        <v>-4.7687188205360002E-3</v>
      </c>
      <c r="BLE19" t="e">
        <f>bvarM6</f>
        <v>#VALUE!</v>
      </c>
      <c r="BLF19" t="e">
        <f>cvarM6</f>
        <v>#VALUE!</v>
      </c>
      <c r="BLG19" t="e">
        <f>mvarM6</f>
        <v>#VALUE!</v>
      </c>
      <c r="BLH19" s="24" t="e">
        <f t="shared" si="714"/>
        <v>#VALUE!</v>
      </c>
      <c r="BLI19" s="24" t="e">
        <f t="shared" si="715"/>
        <v>#VALUE!</v>
      </c>
      <c r="BLJ19" s="24" t="e">
        <f t="shared" si="716"/>
        <v>#VALUE!</v>
      </c>
      <c r="BLK19">
        <v>-1.8549110735393001E-2</v>
      </c>
      <c r="BLL19" t="e">
        <f>bvarM6</f>
        <v>#VALUE!</v>
      </c>
      <c r="BLM19" t="e">
        <f>cvarM6</f>
        <v>#VALUE!</v>
      </c>
      <c r="BLN19" t="e">
        <f>mvarM6</f>
        <v>#VALUE!</v>
      </c>
      <c r="BLO19" s="24" t="e">
        <f t="shared" si="717"/>
        <v>#VALUE!</v>
      </c>
      <c r="BLP19" s="24" t="e">
        <f t="shared" si="718"/>
        <v>#VALUE!</v>
      </c>
      <c r="BLQ19" s="24" t="e">
        <f t="shared" si="719"/>
        <v>#VALUE!</v>
      </c>
      <c r="BLR19">
        <v>-5.5385741296499996E-7</v>
      </c>
      <c r="BLS19" t="e">
        <f>bvarM6</f>
        <v>#VALUE!</v>
      </c>
      <c r="BLT19" t="e">
        <f>cvarM6</f>
        <v>#VALUE!</v>
      </c>
      <c r="BLU19" t="e">
        <f>mvarM6</f>
        <v>#VALUE!</v>
      </c>
      <c r="BLV19" s="24" t="e">
        <f t="shared" si="720"/>
        <v>#VALUE!</v>
      </c>
      <c r="BLW19" s="24" t="e">
        <f t="shared" si="721"/>
        <v>#VALUE!</v>
      </c>
      <c r="BLX19" s="24" t="e">
        <f t="shared" si="722"/>
        <v>#VALUE!</v>
      </c>
      <c r="BLY19">
        <v>-5.1128146986726998E-3</v>
      </c>
      <c r="BLZ19" t="e">
        <f>bvarM6</f>
        <v>#VALUE!</v>
      </c>
      <c r="BMA19" t="e">
        <f>cvarM6</f>
        <v>#VALUE!</v>
      </c>
      <c r="BMB19" t="e">
        <f>mvarM6</f>
        <v>#VALUE!</v>
      </c>
      <c r="BMC19" s="24" t="e">
        <f t="shared" si="723"/>
        <v>#VALUE!</v>
      </c>
      <c r="BMD19" s="24" t="e">
        <f t="shared" si="724"/>
        <v>#VALUE!</v>
      </c>
      <c r="BME19" s="24" t="e">
        <f t="shared" si="725"/>
        <v>#VALUE!</v>
      </c>
      <c r="BMF19">
        <v>-1.8563243705944001E-2</v>
      </c>
      <c r="BMG19" t="e">
        <f>bvarM6</f>
        <v>#VALUE!</v>
      </c>
      <c r="BMH19" t="e">
        <f>cvarM6</f>
        <v>#VALUE!</v>
      </c>
      <c r="BMI19" t="e">
        <f>mvarM6</f>
        <v>#VALUE!</v>
      </c>
      <c r="BMJ19" s="24" t="e">
        <f t="shared" si="726"/>
        <v>#VALUE!</v>
      </c>
      <c r="BMK19" s="24" t="e">
        <f t="shared" si="727"/>
        <v>#VALUE!</v>
      </c>
      <c r="BML19" s="24" t="e">
        <f t="shared" si="728"/>
        <v>#VALUE!</v>
      </c>
      <c r="BMM19">
        <v>6.0996643851767001E-7</v>
      </c>
      <c r="BMN19" t="e">
        <f>bvarM7</f>
        <v>#VALUE!</v>
      </c>
      <c r="BMO19" t="e">
        <f>cvarM7</f>
        <v>#VALUE!</v>
      </c>
      <c r="BMP19" t="e">
        <f>mvarM7</f>
        <v>#VALUE!</v>
      </c>
      <c r="BMQ19" s="24" t="e">
        <f t="shared" si="729"/>
        <v>#VALUE!</v>
      </c>
      <c r="BMR19" s="24" t="e">
        <f t="shared" si="730"/>
        <v>#VALUE!</v>
      </c>
      <c r="BMS19" s="24" t="e">
        <f t="shared" si="731"/>
        <v>#VALUE!</v>
      </c>
      <c r="BMT19">
        <v>3.3374998268044E-4</v>
      </c>
      <c r="BMU19" t="e">
        <f>bvarM6</f>
        <v>#VALUE!</v>
      </c>
      <c r="BMV19" t="e">
        <f>cvarM6</f>
        <v>#VALUE!</v>
      </c>
      <c r="BMW19" t="e">
        <f>mvarM6</f>
        <v>#VALUE!</v>
      </c>
      <c r="BMX19" s="24" t="e">
        <f t="shared" si="732"/>
        <v>#VALUE!</v>
      </c>
      <c r="BMY19" s="24" t="e">
        <f t="shared" si="733"/>
        <v>#VALUE!</v>
      </c>
      <c r="BMZ19" s="24" t="e">
        <f t="shared" si="734"/>
        <v>#VALUE!</v>
      </c>
      <c r="BNA19">
        <v>-2.454081970106E-2</v>
      </c>
      <c r="BNB19" t="e">
        <f>bvarM6</f>
        <v>#VALUE!</v>
      </c>
      <c r="BNC19" t="e">
        <f>cvarM6</f>
        <v>#VALUE!</v>
      </c>
      <c r="BND19" t="e">
        <f>mvarM6</f>
        <v>#VALUE!</v>
      </c>
      <c r="BNE19" s="24" t="e">
        <f t="shared" si="735"/>
        <v>#VALUE!</v>
      </c>
      <c r="BNF19" s="24" t="e">
        <f t="shared" si="736"/>
        <v>#VALUE!</v>
      </c>
      <c r="BNG19" s="24" t="e">
        <f t="shared" si="737"/>
        <v>#VALUE!</v>
      </c>
      <c r="BNH19">
        <v>1.2170708644985E-6</v>
      </c>
      <c r="BNI19" t="e">
        <f>bvarM7</f>
        <v>#VALUE!</v>
      </c>
      <c r="BNJ19" t="e">
        <f>cvarM7</f>
        <v>#VALUE!</v>
      </c>
      <c r="BNK19" t="e">
        <f>mvarM7</f>
        <v>#VALUE!</v>
      </c>
      <c r="BNL19" s="24" t="e">
        <f t="shared" si="738"/>
        <v>#VALUE!</v>
      </c>
      <c r="BNM19" s="24" t="e">
        <f t="shared" si="739"/>
        <v>#VALUE!</v>
      </c>
      <c r="BNN19" s="24" t="e">
        <f t="shared" si="740"/>
        <v>#VALUE!</v>
      </c>
      <c r="BNO19">
        <v>-1.3418299172183E-2</v>
      </c>
      <c r="BNP19" t="e">
        <f>bvarM6</f>
        <v>#VALUE!</v>
      </c>
      <c r="BNQ19" t="e">
        <f>cvarM6</f>
        <v>#VALUE!</v>
      </c>
      <c r="BNR19" t="e">
        <f>mvarM6</f>
        <v>#VALUE!</v>
      </c>
      <c r="BNS19" s="24" t="e">
        <f t="shared" si="741"/>
        <v>#VALUE!</v>
      </c>
      <c r="BNT19" s="24" t="e">
        <f t="shared" si="742"/>
        <v>#VALUE!</v>
      </c>
      <c r="BNU19" s="24" t="e">
        <f t="shared" si="743"/>
        <v>#VALUE!</v>
      </c>
      <c r="BNV19">
        <v>-2.4358079339423001E-2</v>
      </c>
      <c r="BNW19" t="e">
        <f>bvarM6</f>
        <v>#VALUE!</v>
      </c>
      <c r="BNX19" t="e">
        <f>cvarM6</f>
        <v>#VALUE!</v>
      </c>
      <c r="BNY19" t="e">
        <f>mvarM6</f>
        <v>#VALUE!</v>
      </c>
      <c r="BNZ19" s="24" t="e">
        <f t="shared" si="744"/>
        <v>#VALUE!</v>
      </c>
      <c r="BOA19" s="24" t="e">
        <f t="shared" si="745"/>
        <v>#VALUE!</v>
      </c>
      <c r="BOB19" s="24" t="e">
        <f t="shared" si="746"/>
        <v>#VALUE!</v>
      </c>
      <c r="BOC19">
        <v>5.6967352477341998E-7</v>
      </c>
      <c r="BOD19" t="e">
        <f>bvarM7</f>
        <v>#VALUE!</v>
      </c>
      <c r="BOE19" t="e">
        <f>cvarM7</f>
        <v>#VALUE!</v>
      </c>
      <c r="BOF19" t="e">
        <f>mvarM7</f>
        <v>#VALUE!</v>
      </c>
      <c r="BOG19" s="24" t="e">
        <f t="shared" si="747"/>
        <v>#VALUE!</v>
      </c>
      <c r="BOH19" s="24" t="e">
        <f t="shared" si="748"/>
        <v>#VALUE!</v>
      </c>
      <c r="BOI19" s="24" t="e">
        <f t="shared" si="749"/>
        <v>#VALUE!</v>
      </c>
      <c r="BOJ19">
        <v>5.5470996536448E-4</v>
      </c>
      <c r="BOK19" t="e">
        <f>bvarM6</f>
        <v>#VALUE!</v>
      </c>
      <c r="BOL19" t="e">
        <f>cvarM6</f>
        <v>#VALUE!</v>
      </c>
      <c r="BOM19" t="e">
        <f>mvarM6</f>
        <v>#VALUE!</v>
      </c>
      <c r="BON19" s="24" t="e">
        <f t="shared" si="750"/>
        <v>#VALUE!</v>
      </c>
      <c r="BOO19" s="24" t="e">
        <f t="shared" si="751"/>
        <v>#VALUE!</v>
      </c>
      <c r="BOP19" s="24" t="e">
        <f t="shared" si="752"/>
        <v>#VALUE!</v>
      </c>
      <c r="BOQ19">
        <v>-3.0809622356967999E-2</v>
      </c>
      <c r="BOR19" t="e">
        <f>bvarM6</f>
        <v>#VALUE!</v>
      </c>
      <c r="BOS19" t="e">
        <f>cvarM6</f>
        <v>#VALUE!</v>
      </c>
      <c r="BOT19" t="e">
        <f>mvarM6</f>
        <v>#VALUE!</v>
      </c>
      <c r="BOU19" s="24" t="e">
        <f t="shared" si="753"/>
        <v>#VALUE!</v>
      </c>
      <c r="BOV19" s="24" t="e">
        <f t="shared" si="754"/>
        <v>#VALUE!</v>
      </c>
      <c r="BOW19" s="24" t="e">
        <f t="shared" si="755"/>
        <v>#VALUE!</v>
      </c>
      <c r="BOX19">
        <v>1.1734056422282E-6</v>
      </c>
      <c r="BOY19" t="e">
        <f>bvarM7</f>
        <v>#VALUE!</v>
      </c>
      <c r="BOZ19" t="e">
        <f>cvarM7</f>
        <v>#VALUE!</v>
      </c>
      <c r="BPA19" t="e">
        <f>mvarM7</f>
        <v>#VALUE!</v>
      </c>
      <c r="BPB19" s="24" t="e">
        <f t="shared" si="756"/>
        <v>#VALUE!</v>
      </c>
      <c r="BPC19" s="24" t="e">
        <f t="shared" si="757"/>
        <v>#VALUE!</v>
      </c>
      <c r="BPD19" s="24" t="e">
        <f t="shared" si="758"/>
        <v>#VALUE!</v>
      </c>
      <c r="BPE19">
        <v>-2.4896965444018001E-5</v>
      </c>
      <c r="BPF19" t="e">
        <f>bvarM9</f>
        <v>#VALUE!</v>
      </c>
      <c r="BPG19" t="e">
        <f>cvarM9</f>
        <v>#VALUE!</v>
      </c>
      <c r="BPH19" t="e">
        <f>mvarM9</f>
        <v>#VALUE!</v>
      </c>
      <c r="BPI19" s="24" t="e">
        <f t="shared" si="759"/>
        <v>#VALUE!</v>
      </c>
      <c r="BPJ19" s="24" t="e">
        <f t="shared" si="760"/>
        <v>#VALUE!</v>
      </c>
      <c r="BPK19" s="24" t="e">
        <f t="shared" si="761"/>
        <v>#VALUE!</v>
      </c>
      <c r="BPL19">
        <v>-2.6019570198275001E-3</v>
      </c>
      <c r="BPM19" t="e">
        <f>bvarM9</f>
        <v>#VALUE!</v>
      </c>
      <c r="BPN19" t="e">
        <f>cvarM9</f>
        <v>#VALUE!</v>
      </c>
      <c r="BPO19" t="e">
        <f>mvarM9</f>
        <v>#VALUE!</v>
      </c>
      <c r="BPP19" s="24" t="e">
        <f t="shared" si="762"/>
        <v>#VALUE!</v>
      </c>
      <c r="BPQ19" s="24" t="e">
        <f t="shared" si="763"/>
        <v>#VALUE!</v>
      </c>
      <c r="BPR19" s="24" t="e">
        <f t="shared" si="764"/>
        <v>#VALUE!</v>
      </c>
      <c r="BPS19">
        <v>1.1511417913404001E-8</v>
      </c>
      <c r="BPT19" t="e">
        <f>bvarM9</f>
        <v>#VALUE!</v>
      </c>
      <c r="BPU19" t="e">
        <f>cvarM9</f>
        <v>#VALUE!</v>
      </c>
      <c r="BPV19" t="e">
        <f>mvarM9</f>
        <v>#VALUE!</v>
      </c>
      <c r="BPW19" s="24" t="e">
        <f t="shared" si="765"/>
        <v>#VALUE!</v>
      </c>
      <c r="BPX19" s="24" t="e">
        <f t="shared" si="766"/>
        <v>#VALUE!</v>
      </c>
      <c r="BPY19" s="24" t="e">
        <f t="shared" si="767"/>
        <v>#VALUE!</v>
      </c>
      <c r="BPZ19">
        <v>-1.5202851520505E-4</v>
      </c>
      <c r="BQA19" t="e">
        <f>bvarM9</f>
        <v>#VALUE!</v>
      </c>
      <c r="BQB19" t="e">
        <f>cvarM9</f>
        <v>#VALUE!</v>
      </c>
      <c r="BQC19" t="e">
        <f>mvarM9</f>
        <v>#VALUE!</v>
      </c>
      <c r="BQD19" s="24" t="e">
        <f t="shared" si="768"/>
        <v>#VALUE!</v>
      </c>
      <c r="BQE19" s="24" t="e">
        <f t="shared" si="769"/>
        <v>#VALUE!</v>
      </c>
      <c r="BQF19" s="24" t="e">
        <f t="shared" si="770"/>
        <v>#VALUE!</v>
      </c>
      <c r="BQG19">
        <v>-2.9371590697376002E-3</v>
      </c>
      <c r="BQH19" t="e">
        <f>bvarM9</f>
        <v>#VALUE!</v>
      </c>
      <c r="BQI19" t="e">
        <f>cvarM9</f>
        <v>#VALUE!</v>
      </c>
      <c r="BQJ19" t="e">
        <f>mvarM9</f>
        <v>#VALUE!</v>
      </c>
      <c r="BQK19" s="24" t="e">
        <f t="shared" si="771"/>
        <v>#VALUE!</v>
      </c>
      <c r="BQL19" s="24" t="e">
        <f t="shared" si="772"/>
        <v>#VALUE!</v>
      </c>
      <c r="BQM19" s="24" t="e">
        <f t="shared" si="773"/>
        <v>#VALUE!</v>
      </c>
      <c r="BQN19">
        <v>1.3144208018595001E-8</v>
      </c>
      <c r="BQO19" t="e">
        <f>bvarM9</f>
        <v>#VALUE!</v>
      </c>
      <c r="BQP19" t="e">
        <f>cvarM9</f>
        <v>#VALUE!</v>
      </c>
      <c r="BQQ19" t="e">
        <f>mvarM9</f>
        <v>#VALUE!</v>
      </c>
      <c r="BQR19" s="24" t="e">
        <f t="shared" si="774"/>
        <v>#VALUE!</v>
      </c>
      <c r="BQS19" s="24" t="e">
        <f t="shared" si="775"/>
        <v>#VALUE!</v>
      </c>
      <c r="BQT19" s="24" t="e">
        <f t="shared" si="776"/>
        <v>#VALUE!</v>
      </c>
      <c r="BQU19">
        <v>-2.3250216163529999E-7</v>
      </c>
      <c r="BQV19" t="e">
        <f>bvarHC1*bvarHC2</f>
        <v>#VALUE!</v>
      </c>
      <c r="BQW19" t="e">
        <f>cvarHC1*cvarHC2</f>
        <v>#VALUE!</v>
      </c>
      <c r="BQX19" t="e">
        <f>mvarHC1*mvarHC2</f>
        <v>#VALUE!</v>
      </c>
      <c r="BQY19" s="24" t="e">
        <f t="shared" si="777"/>
        <v>#VALUE!</v>
      </c>
      <c r="BQZ19" s="24" t="e">
        <f t="shared" si="778"/>
        <v>#VALUE!</v>
      </c>
      <c r="BRA19" s="24" t="e">
        <f t="shared" si="779"/>
        <v>#VALUE!</v>
      </c>
      <c r="BRB19">
        <v>-3.4691735180446999E-3</v>
      </c>
      <c r="BRC19" t="e">
        <f>bvarM9</f>
        <v>#VALUE!</v>
      </c>
      <c r="BRD19" t="e">
        <f>cvarM9</f>
        <v>#VALUE!</v>
      </c>
      <c r="BRE19" t="e">
        <f>mvarM9</f>
        <v>#VALUE!</v>
      </c>
      <c r="BRF19" s="24" t="e">
        <f t="shared" si="780"/>
        <v>#VALUE!</v>
      </c>
      <c r="BRG19" s="24" t="e">
        <f t="shared" si="781"/>
        <v>#VALUE!</v>
      </c>
      <c r="BRH19" s="24" t="e">
        <f t="shared" si="782"/>
        <v>#VALUE!</v>
      </c>
      <c r="BRI19">
        <v>7.0089807047748998E-9</v>
      </c>
      <c r="BRJ19" t="e">
        <f>bvarM9</f>
        <v>#VALUE!</v>
      </c>
      <c r="BRK19" t="e">
        <f>cvarM9</f>
        <v>#VALUE!</v>
      </c>
      <c r="BRL19" t="e">
        <f>mvarM9</f>
        <v>#VALUE!</v>
      </c>
      <c r="BRM19" s="24" t="e">
        <f t="shared" si="783"/>
        <v>#VALUE!</v>
      </c>
      <c r="BRN19" s="24" t="e">
        <f t="shared" si="784"/>
        <v>#VALUE!</v>
      </c>
      <c r="BRO19" s="24" t="e">
        <f t="shared" si="785"/>
        <v>#VALUE!</v>
      </c>
      <c r="BRP19">
        <v>-2.4189461932435001E-3</v>
      </c>
      <c r="BRQ19" t="e">
        <f>bvarHC1*bvarM1</f>
        <v>#VALUE!</v>
      </c>
      <c r="BRR19" t="e">
        <f>cvarHC1*cvarM1</f>
        <v>#VALUE!</v>
      </c>
      <c r="BRS19" t="e">
        <f>mvarHC1*mvarM1</f>
        <v>#VALUE!</v>
      </c>
      <c r="BRT19" s="24" t="e">
        <f t="shared" si="786"/>
        <v>#VALUE!</v>
      </c>
      <c r="BRU19" s="24" t="e">
        <f t="shared" si="787"/>
        <v>#VALUE!</v>
      </c>
      <c r="BRV19" s="24" t="e">
        <f t="shared" si="788"/>
        <v>#VALUE!</v>
      </c>
      <c r="BRW19">
        <v>-1.9970762074954002E-3</v>
      </c>
      <c r="BRX19" t="e">
        <f>bvarM9</f>
        <v>#VALUE!</v>
      </c>
      <c r="BRY19" t="e">
        <f>cvarM9</f>
        <v>#VALUE!</v>
      </c>
      <c r="BRZ19" t="e">
        <f>mvarM9</f>
        <v>#VALUE!</v>
      </c>
      <c r="BSA19" s="24" t="e">
        <f t="shared" si="789"/>
        <v>#VALUE!</v>
      </c>
      <c r="BSB19" s="24" t="e">
        <f t="shared" si="790"/>
        <v>#VALUE!</v>
      </c>
      <c r="BSC19" s="24" t="e">
        <f t="shared" si="791"/>
        <v>#VALUE!</v>
      </c>
      <c r="BSD19">
        <v>-3.6043350217502999E-8</v>
      </c>
      <c r="BSE19" t="e">
        <f>bvarM9</f>
        <v>#VALUE!</v>
      </c>
      <c r="BSF19" t="e">
        <f>cvarM9</f>
        <v>#VALUE!</v>
      </c>
      <c r="BSG19" t="e">
        <f>mvarM9</f>
        <v>#VALUE!</v>
      </c>
      <c r="BSH19" s="24" t="e">
        <f t="shared" si="792"/>
        <v>#VALUE!</v>
      </c>
      <c r="BSI19" s="24" t="e">
        <f t="shared" si="793"/>
        <v>#VALUE!</v>
      </c>
      <c r="BSJ19" s="24" t="e">
        <f t="shared" si="794"/>
        <v>#VALUE!</v>
      </c>
      <c r="BSK19">
        <v>-2.7838936211535E-5</v>
      </c>
      <c r="BSL19" t="e">
        <f>bvarM9</f>
        <v>#VALUE!</v>
      </c>
      <c r="BSM19" t="e">
        <f>cvarM9</f>
        <v>#VALUE!</v>
      </c>
      <c r="BSN19" t="e">
        <f>mvarM9</f>
        <v>#VALUE!</v>
      </c>
      <c r="BSO19" s="24" t="e">
        <f t="shared" si="795"/>
        <v>#VALUE!</v>
      </c>
      <c r="BSP19" s="24" t="e">
        <f t="shared" si="796"/>
        <v>#VALUE!</v>
      </c>
      <c r="BSQ19" s="24" t="e">
        <f t="shared" si="797"/>
        <v>#VALUE!</v>
      </c>
      <c r="BSR19">
        <v>-3.0665375944645E-3</v>
      </c>
      <c r="BSS19" t="e">
        <f>bvarM9</f>
        <v>#VALUE!</v>
      </c>
      <c r="BST19" t="e">
        <f>cvarM9</f>
        <v>#VALUE!</v>
      </c>
      <c r="BSU19" t="e">
        <f>mvarM9</f>
        <v>#VALUE!</v>
      </c>
      <c r="BSV19" s="24" t="e">
        <f t="shared" si="798"/>
        <v>#VALUE!</v>
      </c>
      <c r="BSW19" s="24" t="e">
        <f t="shared" si="799"/>
        <v>#VALUE!</v>
      </c>
      <c r="BSX19" s="24" t="e">
        <f t="shared" si="800"/>
        <v>#VALUE!</v>
      </c>
      <c r="BSY19">
        <v>6.4001298820908004E-8</v>
      </c>
      <c r="BSZ19" t="e">
        <f>bvarM9</f>
        <v>#VALUE!</v>
      </c>
      <c r="BTA19" t="e">
        <f>cvarM9</f>
        <v>#VALUE!</v>
      </c>
      <c r="BTB19" t="e">
        <f>mvarM9</f>
        <v>#VALUE!</v>
      </c>
      <c r="BTC19" s="24" t="e">
        <f t="shared" si="801"/>
        <v>#VALUE!</v>
      </c>
      <c r="BTD19" s="24" t="e">
        <f t="shared" si="802"/>
        <v>#VALUE!</v>
      </c>
      <c r="BTE19" s="24" t="e">
        <f t="shared" si="803"/>
        <v>#VALUE!</v>
      </c>
      <c r="BTF19">
        <v>-4.1277252751835999E-5</v>
      </c>
      <c r="BTG19" t="e">
        <f>bvarM9</f>
        <v>#VALUE!</v>
      </c>
      <c r="BTH19" t="e">
        <f>cvarM9</f>
        <v>#VALUE!</v>
      </c>
      <c r="BTI19" t="e">
        <f>mvarM9</f>
        <v>#VALUE!</v>
      </c>
      <c r="BTJ19" s="24" t="e">
        <f t="shared" si="804"/>
        <v>#VALUE!</v>
      </c>
      <c r="BTK19" s="24" t="e">
        <f t="shared" si="805"/>
        <v>#VALUE!</v>
      </c>
      <c r="BTL19" s="24" t="e">
        <f t="shared" si="806"/>
        <v>#VALUE!</v>
      </c>
      <c r="BTM19">
        <v>-3.688052966378E-3</v>
      </c>
      <c r="BTN19" t="e">
        <f>bvarM9</f>
        <v>#VALUE!</v>
      </c>
      <c r="BTO19" t="e">
        <f>cvarM9</f>
        <v>#VALUE!</v>
      </c>
      <c r="BTP19" t="e">
        <f>mvarM9</f>
        <v>#VALUE!</v>
      </c>
      <c r="BTQ19" s="24" t="e">
        <f t="shared" si="807"/>
        <v>#VALUE!</v>
      </c>
      <c r="BTR19" s="24" t="e">
        <f t="shared" si="808"/>
        <v>#VALUE!</v>
      </c>
      <c r="BTS19" s="24" t="e">
        <f t="shared" si="809"/>
        <v>#VALUE!</v>
      </c>
      <c r="BTT19">
        <v>-3.1630306987832998E-12</v>
      </c>
      <c r="BTU19" t="e">
        <f>bvarHC1*bvarM4</f>
        <v>#VALUE!</v>
      </c>
      <c r="BTV19" t="e">
        <f>cvarHC1*cvarM4</f>
        <v>#VALUE!</v>
      </c>
      <c r="BTW19" t="e">
        <f>mvarHC1*mvarM4</f>
        <v>#VALUE!</v>
      </c>
      <c r="BTX19" s="24" t="e">
        <f t="shared" si="810"/>
        <v>#VALUE!</v>
      </c>
      <c r="BTY19" s="24" t="e">
        <f t="shared" si="811"/>
        <v>#VALUE!</v>
      </c>
      <c r="BTZ19" s="24" t="e">
        <f t="shared" si="812"/>
        <v>#VALUE!</v>
      </c>
      <c r="BUA19">
        <v>-1.0654557134498E-2</v>
      </c>
      <c r="BUB19" t="e">
        <f>bvarHC1*bvarM1</f>
        <v>#VALUE!</v>
      </c>
      <c r="BUC19" t="e">
        <f>cvarHC1*cvarM1</f>
        <v>#VALUE!</v>
      </c>
      <c r="BUD19" t="e">
        <f>mvarHC1*mvarM1</f>
        <v>#VALUE!</v>
      </c>
      <c r="BUE19" s="24" t="e">
        <f t="shared" si="813"/>
        <v>#VALUE!</v>
      </c>
      <c r="BUF19" s="24" t="e">
        <f t="shared" si="814"/>
        <v>#VALUE!</v>
      </c>
      <c r="BUG19" s="24" t="e">
        <f t="shared" si="815"/>
        <v>#VALUE!</v>
      </c>
      <c r="BUH19">
        <v>-2.6807901736876001E-3</v>
      </c>
      <c r="BUI19" t="e">
        <f>bvarM9</f>
        <v>#VALUE!</v>
      </c>
      <c r="BUJ19" t="e">
        <f>cvarM9</f>
        <v>#VALUE!</v>
      </c>
      <c r="BUK19" t="e">
        <f>mvarM9</f>
        <v>#VALUE!</v>
      </c>
      <c r="BUL19" s="24" t="e">
        <f t="shared" si="816"/>
        <v>#VALUE!</v>
      </c>
      <c r="BUM19" s="24" t="e">
        <f t="shared" si="817"/>
        <v>#VALUE!</v>
      </c>
      <c r="BUN19" s="24" t="e">
        <f t="shared" si="818"/>
        <v>#VALUE!</v>
      </c>
      <c r="BUO19">
        <v>7.7830844607524998E-9</v>
      </c>
      <c r="BUP19" t="e">
        <f>bvarM9</f>
        <v>#VALUE!</v>
      </c>
      <c r="BUQ19" t="e">
        <f>cvarM9</f>
        <v>#VALUE!</v>
      </c>
      <c r="BUR19" t="e">
        <f>mvarM9</f>
        <v>#VALUE!</v>
      </c>
      <c r="BUS19" s="24" t="e">
        <f t="shared" si="819"/>
        <v>#VALUE!</v>
      </c>
      <c r="BUT19" s="24" t="e">
        <f t="shared" si="820"/>
        <v>#VALUE!</v>
      </c>
      <c r="BUU19" s="24" t="e">
        <f t="shared" si="821"/>
        <v>#VALUE!</v>
      </c>
      <c r="BUV19">
        <v>-1.6709598828717001E-3</v>
      </c>
      <c r="BUW19" t="e">
        <f>bvarHC1*bvarM1</f>
        <v>#VALUE!</v>
      </c>
      <c r="BUX19" t="e">
        <f>cvarHC1*cvarM1</f>
        <v>#VALUE!</v>
      </c>
      <c r="BUY19" t="e">
        <f>mvarHC1*mvarM1</f>
        <v>#VALUE!</v>
      </c>
      <c r="BUZ19" s="24" t="e">
        <f t="shared" si="822"/>
        <v>#VALUE!</v>
      </c>
      <c r="BVA19" s="24" t="e">
        <f t="shared" si="823"/>
        <v>#VALUE!</v>
      </c>
      <c r="BVB19" s="24" t="e">
        <f t="shared" si="824"/>
        <v>#VALUE!</v>
      </c>
      <c r="BVC19">
        <v>-3.4475350814264999E-3</v>
      </c>
      <c r="BVD19" t="e">
        <f>bvarM9</f>
        <v>#VALUE!</v>
      </c>
      <c r="BVE19" t="e">
        <f>cvarM9</f>
        <v>#VALUE!</v>
      </c>
      <c r="BVF19" t="e">
        <f>mvarM9</f>
        <v>#VALUE!</v>
      </c>
      <c r="BVG19" s="24" t="e">
        <f t="shared" si="825"/>
        <v>#VALUE!</v>
      </c>
      <c r="BVH19" s="24" t="e">
        <f t="shared" si="826"/>
        <v>#VALUE!</v>
      </c>
      <c r="BVI19" s="24" t="e">
        <f t="shared" si="827"/>
        <v>#VALUE!</v>
      </c>
      <c r="BVJ19">
        <v>1.8553421533295E-8</v>
      </c>
      <c r="BVK19" t="e">
        <f>bvarM9</f>
        <v>#VALUE!</v>
      </c>
      <c r="BVL19" t="e">
        <f>cvarM9</f>
        <v>#VALUE!</v>
      </c>
      <c r="BVM19" t="e">
        <f>mvarM9</f>
        <v>#VALUE!</v>
      </c>
      <c r="BVN19" s="24" t="e">
        <f t="shared" si="828"/>
        <v>#VALUE!</v>
      </c>
      <c r="BVO19" s="24" t="e">
        <f t="shared" si="829"/>
        <v>#VALUE!</v>
      </c>
      <c r="BVP19" s="24" t="e">
        <f t="shared" si="830"/>
        <v>#VALUE!</v>
      </c>
      <c r="BVQ19">
        <v>2.8994201849831999E-5</v>
      </c>
      <c r="BVR19" t="e">
        <f>bvarM9</f>
        <v>#VALUE!</v>
      </c>
      <c r="BVS19" t="e">
        <f>cvarM9</f>
        <v>#VALUE!</v>
      </c>
      <c r="BVT19" t="e">
        <f>mvarM9</f>
        <v>#VALUE!</v>
      </c>
      <c r="BVU19" s="24" t="e">
        <f t="shared" si="831"/>
        <v>#VALUE!</v>
      </c>
      <c r="BVV19" s="24" t="e">
        <f t="shared" si="832"/>
        <v>#VALUE!</v>
      </c>
      <c r="BVW19" s="24" t="e">
        <f t="shared" si="833"/>
        <v>#VALUE!</v>
      </c>
      <c r="BVX19">
        <v>-4.4342875815507003E-3</v>
      </c>
      <c r="BVY19" t="e">
        <f>bvarM9</f>
        <v>#VALUE!</v>
      </c>
      <c r="BVZ19" t="e">
        <f>cvarM9</f>
        <v>#VALUE!</v>
      </c>
      <c r="BWA19" t="e">
        <f>mvarM9</f>
        <v>#VALUE!</v>
      </c>
      <c r="BWB19" s="24" t="e">
        <f t="shared" si="834"/>
        <v>#VALUE!</v>
      </c>
      <c r="BWC19" s="24" t="e">
        <f t="shared" si="835"/>
        <v>#VALUE!</v>
      </c>
      <c r="BWD19" s="24" t="e">
        <f t="shared" si="836"/>
        <v>#VALUE!</v>
      </c>
      <c r="BWE19">
        <v>8.8356884081958995E-9</v>
      </c>
      <c r="BWF19" t="e">
        <f>bvarM9</f>
        <v>#VALUE!</v>
      </c>
      <c r="BWG19" t="e">
        <f>cvarM9</f>
        <v>#VALUE!</v>
      </c>
      <c r="BWH19" t="e">
        <f>mvarM9</f>
        <v>#VALUE!</v>
      </c>
      <c r="BWI19" s="24" t="e">
        <f t="shared" si="837"/>
        <v>#VALUE!</v>
      </c>
      <c r="BWJ19" s="24" t="e">
        <f t="shared" si="838"/>
        <v>#VALUE!</v>
      </c>
      <c r="BWK19" s="24" t="e">
        <f t="shared" si="839"/>
        <v>#VALUE!</v>
      </c>
      <c r="BWL19">
        <v>-4.6034287411550999E-7</v>
      </c>
      <c r="BWM19" t="e">
        <f>bvarM9</f>
        <v>#VALUE!</v>
      </c>
      <c r="BWN19" t="e">
        <f>cvarM9</f>
        <v>#VALUE!</v>
      </c>
      <c r="BWO19" t="e">
        <f>mvarM9</f>
        <v>#VALUE!</v>
      </c>
      <c r="BWP19" s="24" t="e">
        <f t="shared" si="840"/>
        <v>#VALUE!</v>
      </c>
      <c r="BWQ19" s="24" t="e">
        <f t="shared" si="841"/>
        <v>#VALUE!</v>
      </c>
      <c r="BWR19" s="24" t="e">
        <f t="shared" si="842"/>
        <v>#VALUE!</v>
      </c>
      <c r="BWS19">
        <v>-6.1237201681181002E-3</v>
      </c>
      <c r="BWT19" t="e">
        <f>bvarM9</f>
        <v>#VALUE!</v>
      </c>
      <c r="BWU19" t="e">
        <f>cvarM9</f>
        <v>#VALUE!</v>
      </c>
      <c r="BWV19" t="e">
        <f>mvarM9</f>
        <v>#VALUE!</v>
      </c>
      <c r="BWW19" s="24" t="e">
        <f t="shared" si="843"/>
        <v>#VALUE!</v>
      </c>
      <c r="BWX19" s="24" t="e">
        <f t="shared" si="844"/>
        <v>#VALUE!</v>
      </c>
      <c r="BWY19" s="24" t="e">
        <f t="shared" si="845"/>
        <v>#VALUE!</v>
      </c>
      <c r="BWZ19">
        <v>1.7603174507515999E-11</v>
      </c>
      <c r="BXA19" t="e">
        <f>bvarHC1*bvarHC2</f>
        <v>#VALUE!</v>
      </c>
      <c r="BXB19" t="e">
        <f>cvarHC1*cvarHC2</f>
        <v>#VALUE!</v>
      </c>
      <c r="BXC19" t="e">
        <f>mvarHC1*mvarHC2</f>
        <v>#VALUE!</v>
      </c>
      <c r="BXD19" s="24" t="e">
        <f t="shared" si="846"/>
        <v>#VALUE!</v>
      </c>
      <c r="BXE19" s="24" t="e">
        <f t="shared" si="847"/>
        <v>#VALUE!</v>
      </c>
      <c r="BXF19" s="24" t="e">
        <f t="shared" si="848"/>
        <v>#VALUE!</v>
      </c>
      <c r="BXG19">
        <v>1.9612480553239001E-5</v>
      </c>
      <c r="BXH19" t="e">
        <f>bvarM9</f>
        <v>#VALUE!</v>
      </c>
      <c r="BXI19" t="e">
        <f>cvarM9</f>
        <v>#VALUE!</v>
      </c>
      <c r="BXJ19" t="e">
        <f>mvarM9</f>
        <v>#VALUE!</v>
      </c>
      <c r="BXK19" s="24" t="e">
        <f t="shared" si="849"/>
        <v>#VALUE!</v>
      </c>
      <c r="BXL19" s="24" t="e">
        <f t="shared" si="850"/>
        <v>#VALUE!</v>
      </c>
      <c r="BXM19" s="24" t="e">
        <f t="shared" si="851"/>
        <v>#VALUE!</v>
      </c>
      <c r="BXN19">
        <v>-8.3508321370143E-3</v>
      </c>
      <c r="BXO19" t="e">
        <f>bvarM9</f>
        <v>#VALUE!</v>
      </c>
      <c r="BXP19" t="e">
        <f>cvarM9</f>
        <v>#VALUE!</v>
      </c>
      <c r="BXQ19" t="e">
        <f>mvarM9</f>
        <v>#VALUE!</v>
      </c>
      <c r="BXR19" s="24" t="e">
        <f t="shared" si="852"/>
        <v>#VALUE!</v>
      </c>
      <c r="BXS19" s="24" t="e">
        <f t="shared" si="853"/>
        <v>#VALUE!</v>
      </c>
      <c r="BXT19" s="24" t="e">
        <f t="shared" si="854"/>
        <v>#VALUE!</v>
      </c>
      <c r="BXU19">
        <v>4.9377282266130999E-8</v>
      </c>
      <c r="BXV19" t="e">
        <f>bvarM9</f>
        <v>#VALUE!</v>
      </c>
      <c r="BXW19" t="e">
        <f>cvarM9</f>
        <v>#VALUE!</v>
      </c>
      <c r="BXX19" t="e">
        <f>mvarM9</f>
        <v>#VALUE!</v>
      </c>
      <c r="BXY19" s="24" t="e">
        <f t="shared" si="855"/>
        <v>#VALUE!</v>
      </c>
      <c r="BXZ19" s="24" t="e">
        <f t="shared" si="856"/>
        <v>#VALUE!</v>
      </c>
      <c r="BYA19" s="24" t="e">
        <f t="shared" si="857"/>
        <v>#VALUE!</v>
      </c>
      <c r="BYB19">
        <v>-1.6845405652243E-8</v>
      </c>
      <c r="BYC19" t="e">
        <f>bvarHC1*bvarM4</f>
        <v>#VALUE!</v>
      </c>
      <c r="BYD19" t="e">
        <f>cvarHC1*cvarM4</f>
        <v>#VALUE!</v>
      </c>
      <c r="BYE19" t="e">
        <f>mvarHC1*mvarM4</f>
        <v>#VALUE!</v>
      </c>
      <c r="BYF19" s="24" t="e">
        <f t="shared" si="858"/>
        <v>#VALUE!</v>
      </c>
      <c r="BYG19" s="24" t="e">
        <f t="shared" si="859"/>
        <v>#VALUE!</v>
      </c>
      <c r="BYH19" s="24" t="e">
        <f t="shared" si="860"/>
        <v>#VALUE!</v>
      </c>
      <c r="BYI19">
        <v>-1.0507491422427E-2</v>
      </c>
      <c r="BYJ19" t="e">
        <f>bvarM9</f>
        <v>#VALUE!</v>
      </c>
      <c r="BYK19" t="e">
        <f>cvarM9</f>
        <v>#VALUE!</v>
      </c>
      <c r="BYL19" t="e">
        <f>mvarM9</f>
        <v>#VALUE!</v>
      </c>
      <c r="BYM19" s="24" t="e">
        <f t="shared" si="861"/>
        <v>#VALUE!</v>
      </c>
      <c r="BYN19" s="24" t="e">
        <f t="shared" si="862"/>
        <v>#VALUE!</v>
      </c>
      <c r="BYO19" s="24" t="e">
        <f t="shared" si="863"/>
        <v>#VALUE!</v>
      </c>
      <c r="BYP19">
        <v>-1.3042927568707E-8</v>
      </c>
      <c r="BYQ19" t="e">
        <f>bvarM9</f>
        <v>#VALUE!</v>
      </c>
      <c r="BYR19" t="e">
        <f>cvarM9</f>
        <v>#VALUE!</v>
      </c>
      <c r="BYS19" t="e">
        <f>mvarM9</f>
        <v>#VALUE!</v>
      </c>
      <c r="BYT19" s="24" t="e">
        <f t="shared" si="864"/>
        <v>#VALUE!</v>
      </c>
      <c r="BYU19" s="24" t="e">
        <f t="shared" si="865"/>
        <v>#VALUE!</v>
      </c>
      <c r="BYV19" s="24" t="e">
        <f t="shared" si="866"/>
        <v>#VALUE!</v>
      </c>
    </row>
    <row r="20" spans="1:2024" x14ac:dyDescent="0.3">
      <c r="A20" s="99"/>
      <c r="F20" s="82">
        <f t="shared" si="0"/>
        <v>0</v>
      </c>
      <c r="G20" s="82">
        <f t="shared" si="1"/>
        <v>0</v>
      </c>
      <c r="H20" s="82">
        <f t="shared" si="2"/>
        <v>0</v>
      </c>
      <c r="I20">
        <v>-5.4687795800585995E-4</v>
      </c>
      <c r="J20" t="e">
        <f>bvarM6</f>
        <v>#VALUE!</v>
      </c>
      <c r="K20" t="e">
        <f>cvarM6</f>
        <v>#VALUE!</v>
      </c>
      <c r="L20" t="e">
        <f>mvarM6</f>
        <v>#VALUE!</v>
      </c>
      <c r="M20" s="74" t="e">
        <f t="shared" si="3"/>
        <v>#VALUE!</v>
      </c>
      <c r="N20" s="74" t="e">
        <f t="shared" si="4"/>
        <v>#VALUE!</v>
      </c>
      <c r="O20" s="15" t="e">
        <f t="shared" si="5"/>
        <v>#VALUE!</v>
      </c>
      <c r="P20">
        <v>-1.5109827575725999E-2</v>
      </c>
      <c r="Q20" t="e">
        <f>bvarM6</f>
        <v>#VALUE!</v>
      </c>
      <c r="R20" t="e">
        <f>cvarM6</f>
        <v>#VALUE!</v>
      </c>
      <c r="S20" t="e">
        <f>mvarM6</f>
        <v>#VALUE!</v>
      </c>
      <c r="T20" s="15" t="e">
        <f t="shared" si="6"/>
        <v>#VALUE!</v>
      </c>
      <c r="U20" s="74" t="e">
        <f t="shared" si="7"/>
        <v>#VALUE!</v>
      </c>
      <c r="V20" s="15" t="e">
        <f t="shared" si="8"/>
        <v>#VALUE!</v>
      </c>
      <c r="W20">
        <v>-2.7780430060522998E-4</v>
      </c>
      <c r="X20" t="e">
        <f>bvarM6</f>
        <v>#VALUE!</v>
      </c>
      <c r="Y20" t="e">
        <f>cvarM6</f>
        <v>#VALUE!</v>
      </c>
      <c r="Z20" t="e">
        <f>mvarM6</f>
        <v>#VALUE!</v>
      </c>
      <c r="AA20" t="e">
        <f t="shared" si="9"/>
        <v>#VALUE!</v>
      </c>
      <c r="AB20" s="15" t="e">
        <f t="shared" si="10"/>
        <v>#VALUE!</v>
      </c>
      <c r="AC20" s="53" t="e">
        <f t="shared" si="11"/>
        <v>#VALUE!</v>
      </c>
      <c r="AD20">
        <v>5.0464629293927004E-4</v>
      </c>
      <c r="AE20" t="e">
        <f>bvarM6</f>
        <v>#VALUE!</v>
      </c>
      <c r="AF20" t="e">
        <f>cvarM6</f>
        <v>#VALUE!</v>
      </c>
      <c r="AG20" t="e">
        <f>mvarM6</f>
        <v>#VALUE!</v>
      </c>
      <c r="AH20" t="e">
        <f t="shared" si="12"/>
        <v>#VALUE!</v>
      </c>
      <c r="AI20" s="15" t="e">
        <f t="shared" si="13"/>
        <v>#VALUE!</v>
      </c>
      <c r="AJ20" s="53" t="e">
        <f t="shared" si="14"/>
        <v>#VALUE!</v>
      </c>
      <c r="AK20">
        <v>-2.1620268073309998E-2</v>
      </c>
      <c r="AL20" t="e">
        <f>bvarM6</f>
        <v>#VALUE!</v>
      </c>
      <c r="AM20" t="e">
        <f>cvarM6</f>
        <v>#VALUE!</v>
      </c>
      <c r="AN20" t="e">
        <f>mvarM6</f>
        <v>#VALUE!</v>
      </c>
      <c r="AO20" s="15" t="e">
        <f t="shared" si="15"/>
        <v>#VALUE!</v>
      </c>
      <c r="AP20" s="15" t="e">
        <f t="shared" si="16"/>
        <v>#VALUE!</v>
      </c>
      <c r="AQ20" s="53" t="e">
        <f t="shared" si="17"/>
        <v>#VALUE!</v>
      </c>
      <c r="AR20">
        <v>-8.5362044238327002E-4</v>
      </c>
      <c r="AS20" t="e">
        <f>bvarM6</f>
        <v>#VALUE!</v>
      </c>
      <c r="AT20" t="e">
        <f>cvarM6</f>
        <v>#VALUE!</v>
      </c>
      <c r="AU20" t="e">
        <f>mvarM6</f>
        <v>#VALUE!</v>
      </c>
      <c r="AV20" s="15" t="e">
        <f t="shared" si="18"/>
        <v>#VALUE!</v>
      </c>
      <c r="AW20" s="15" t="e">
        <f t="shared" si="19"/>
        <v>#VALUE!</v>
      </c>
      <c r="AX20" s="53" t="e">
        <f t="shared" si="20"/>
        <v>#VALUE!</v>
      </c>
      <c r="AY20">
        <v>7.8632820575876998E-5</v>
      </c>
      <c r="AZ20" t="e">
        <f>bvarM6</f>
        <v>#VALUE!</v>
      </c>
      <c r="BA20" t="e">
        <f>cvarM6</f>
        <v>#VALUE!</v>
      </c>
      <c r="BB20" t="e">
        <f>mvarM6</f>
        <v>#VALUE!</v>
      </c>
      <c r="BC20" s="15" t="e">
        <f t="shared" si="21"/>
        <v>#VALUE!</v>
      </c>
      <c r="BD20" s="15" t="e">
        <f t="shared" si="22"/>
        <v>#VALUE!</v>
      </c>
      <c r="BE20" s="53" t="e">
        <f t="shared" si="23"/>
        <v>#VALUE!</v>
      </c>
      <c r="BF20">
        <v>-1.5736303531874E-2</v>
      </c>
      <c r="BG20" t="e">
        <f>bvarM6</f>
        <v>#VALUE!</v>
      </c>
      <c r="BH20" t="e">
        <f>cvarM6</f>
        <v>#VALUE!</v>
      </c>
      <c r="BI20" t="e">
        <f>mvarM6</f>
        <v>#VALUE!</v>
      </c>
      <c r="BJ20" s="15" t="e">
        <f t="shared" si="24"/>
        <v>#VALUE!</v>
      </c>
      <c r="BK20" s="15" t="e">
        <f t="shared" si="25"/>
        <v>#VALUE!</v>
      </c>
      <c r="BL20" s="53" t="e">
        <f t="shared" si="26"/>
        <v>#VALUE!</v>
      </c>
      <c r="BM20">
        <v>-5.1846324659097999E-4</v>
      </c>
      <c r="BN20" t="e">
        <f>bvarM6</f>
        <v>#VALUE!</v>
      </c>
      <c r="BO20" t="e">
        <f>cvarM6</f>
        <v>#VALUE!</v>
      </c>
      <c r="BP20" t="e">
        <f>mvarM6</f>
        <v>#VALUE!</v>
      </c>
      <c r="BQ20" s="15" t="e">
        <f t="shared" si="27"/>
        <v>#VALUE!</v>
      </c>
      <c r="BR20" s="15" t="e">
        <f t="shared" si="28"/>
        <v>#VALUE!</v>
      </c>
      <c r="BS20" s="53" t="e">
        <f t="shared" si="29"/>
        <v>#VALUE!</v>
      </c>
      <c r="BT20">
        <v>3.7366110877727001E-3</v>
      </c>
      <c r="BU20" t="e">
        <f>bvarM6</f>
        <v>#VALUE!</v>
      </c>
      <c r="BV20" t="e">
        <f>cvarM6</f>
        <v>#VALUE!</v>
      </c>
      <c r="BW20" t="e">
        <f>mvarM6</f>
        <v>#VALUE!</v>
      </c>
      <c r="BX20" s="15" t="e">
        <f t="shared" si="30"/>
        <v>#VALUE!</v>
      </c>
      <c r="BY20" s="15" t="e">
        <f t="shared" si="31"/>
        <v>#VALUE!</v>
      </c>
      <c r="BZ20" s="53" t="e">
        <f t="shared" si="32"/>
        <v>#VALUE!</v>
      </c>
      <c r="CA20">
        <v>-2.3875983094767999E-2</v>
      </c>
      <c r="CB20" t="e">
        <f>bvarM6</f>
        <v>#VALUE!</v>
      </c>
      <c r="CC20" t="e">
        <f>cvarM6</f>
        <v>#VALUE!</v>
      </c>
      <c r="CD20" t="e">
        <f>mvarM6</f>
        <v>#VALUE!</v>
      </c>
      <c r="CE20" s="15" t="e">
        <f t="shared" si="33"/>
        <v>#VALUE!</v>
      </c>
      <c r="CF20" s="15" t="e">
        <f t="shared" si="34"/>
        <v>#VALUE!</v>
      </c>
      <c r="CG20" s="53" t="e">
        <f t="shared" si="35"/>
        <v>#VALUE!</v>
      </c>
      <c r="CH20">
        <v>-1.0920734635964E-3</v>
      </c>
      <c r="CI20" t="e">
        <f>bvarM6</f>
        <v>#VALUE!</v>
      </c>
      <c r="CJ20" t="e">
        <f>cvarM6</f>
        <v>#VALUE!</v>
      </c>
      <c r="CK20" t="e">
        <f>mvarM6</f>
        <v>#VALUE!</v>
      </c>
      <c r="CL20" s="15" t="e">
        <f t="shared" si="36"/>
        <v>#VALUE!</v>
      </c>
      <c r="CM20" s="15" t="e">
        <f t="shared" si="37"/>
        <v>#VALUE!</v>
      </c>
      <c r="CN20" s="53" t="e">
        <f t="shared" si="38"/>
        <v>#VALUE!</v>
      </c>
      <c r="CO20">
        <v>-1.3905360548476E-4</v>
      </c>
      <c r="CP20" t="e">
        <f>bvarM6</f>
        <v>#VALUE!</v>
      </c>
      <c r="CQ20" t="e">
        <f>cvarM6</f>
        <v>#VALUE!</v>
      </c>
      <c r="CR20" t="e">
        <f>mvarM6</f>
        <v>#VALUE!</v>
      </c>
      <c r="CS20" s="15" t="e">
        <f t="shared" si="39"/>
        <v>#VALUE!</v>
      </c>
      <c r="CT20" s="15" t="e">
        <f t="shared" si="40"/>
        <v>#VALUE!</v>
      </c>
      <c r="CU20" s="53" t="e">
        <f t="shared" si="41"/>
        <v>#VALUE!</v>
      </c>
      <c r="CV20">
        <v>-1.3304819276474001E-2</v>
      </c>
      <c r="CW20" t="e">
        <f>bvarM6</f>
        <v>#VALUE!</v>
      </c>
      <c r="CX20" t="e">
        <f>cvarM6</f>
        <v>#VALUE!</v>
      </c>
      <c r="CY20" t="e">
        <f>mvarM6</f>
        <v>#VALUE!</v>
      </c>
      <c r="CZ20" s="15" t="e">
        <f t="shared" si="42"/>
        <v>#VALUE!</v>
      </c>
      <c r="DA20" s="15" t="e">
        <f t="shared" si="43"/>
        <v>#VALUE!</v>
      </c>
      <c r="DB20" s="53" t="e">
        <f t="shared" si="44"/>
        <v>#VALUE!</v>
      </c>
      <c r="DC20">
        <v>-1.0964085050738001E-4</v>
      </c>
      <c r="DD20" t="e">
        <f>bvarM6</f>
        <v>#VALUE!</v>
      </c>
      <c r="DE20" t="e">
        <f>cvarM6</f>
        <v>#VALUE!</v>
      </c>
      <c r="DF20" t="e">
        <f>mvarM6</f>
        <v>#VALUE!</v>
      </c>
      <c r="DG20" s="15" t="e">
        <f t="shared" si="45"/>
        <v>#VALUE!</v>
      </c>
      <c r="DH20" s="15" t="e">
        <f t="shared" si="46"/>
        <v>#VALUE!</v>
      </c>
      <c r="DI20" s="53" t="e">
        <f t="shared" si="47"/>
        <v>#VALUE!</v>
      </c>
      <c r="DJ20">
        <v>1.1160093500066999E-3</v>
      </c>
      <c r="DK20" t="e">
        <f>bvarM6</f>
        <v>#VALUE!</v>
      </c>
      <c r="DL20" t="e">
        <f>cvarM6</f>
        <v>#VALUE!</v>
      </c>
      <c r="DM20" t="e">
        <f>mvarM6</f>
        <v>#VALUE!</v>
      </c>
      <c r="DN20" s="15" t="e">
        <f t="shared" si="48"/>
        <v>#VALUE!</v>
      </c>
      <c r="DO20" s="15" t="e">
        <f t="shared" si="49"/>
        <v>#VALUE!</v>
      </c>
      <c r="DP20" s="53" t="e">
        <f t="shared" si="50"/>
        <v>#VALUE!</v>
      </c>
      <c r="DQ20">
        <v>-1.982596670941E-2</v>
      </c>
      <c r="DR20" t="e">
        <f>bvarM6</f>
        <v>#VALUE!</v>
      </c>
      <c r="DS20" t="e">
        <f>cvarM6</f>
        <v>#VALUE!</v>
      </c>
      <c r="DT20" t="e">
        <f>mvarM6</f>
        <v>#VALUE!</v>
      </c>
      <c r="DU20" s="15" t="e">
        <f t="shared" si="51"/>
        <v>#VALUE!</v>
      </c>
      <c r="DV20" s="15" t="e">
        <f t="shared" si="52"/>
        <v>#VALUE!</v>
      </c>
      <c r="DW20" s="53" t="e">
        <f t="shared" si="53"/>
        <v>#VALUE!</v>
      </c>
      <c r="DX20">
        <v>-6.2045752761059994E-5</v>
      </c>
      <c r="DY20" t="e">
        <f>bvarM6</f>
        <v>#VALUE!</v>
      </c>
      <c r="DZ20" t="e">
        <f>cvarM6</f>
        <v>#VALUE!</v>
      </c>
      <c r="EA20" t="e">
        <f>mvarM6</f>
        <v>#VALUE!</v>
      </c>
      <c r="EB20" s="15" t="e">
        <f t="shared" si="54"/>
        <v>#VALUE!</v>
      </c>
      <c r="EC20" s="15" t="e">
        <f t="shared" si="55"/>
        <v>#VALUE!</v>
      </c>
      <c r="ED20" s="53" t="e">
        <f t="shared" si="56"/>
        <v>#VALUE!</v>
      </c>
      <c r="EE20">
        <v>9.0027642957527995E-5</v>
      </c>
      <c r="EF20" t="e">
        <f>bvarM6</f>
        <v>#VALUE!</v>
      </c>
      <c r="EG20" t="e">
        <f>cvarM6</f>
        <v>#VALUE!</v>
      </c>
      <c r="EH20" t="e">
        <f>mvarM6</f>
        <v>#VALUE!</v>
      </c>
      <c r="EI20" s="15" t="e">
        <f t="shared" si="57"/>
        <v>#VALUE!</v>
      </c>
      <c r="EJ20" s="15" t="e">
        <f t="shared" si="58"/>
        <v>#VALUE!</v>
      </c>
      <c r="EK20" s="53" t="e">
        <f t="shared" si="59"/>
        <v>#VALUE!</v>
      </c>
      <c r="EL20">
        <v>-1.0967374639863E-2</v>
      </c>
      <c r="EM20" t="e">
        <f>bvarM6</f>
        <v>#VALUE!</v>
      </c>
      <c r="EN20" t="e">
        <f>cvarM6</f>
        <v>#VALUE!</v>
      </c>
      <c r="EO20" t="e">
        <f>mvarM6</f>
        <v>#VALUE!</v>
      </c>
      <c r="EP20" s="15" t="e">
        <f t="shared" si="60"/>
        <v>#VALUE!</v>
      </c>
      <c r="EQ20" s="15" t="e">
        <f t="shared" si="61"/>
        <v>#VALUE!</v>
      </c>
      <c r="ER20" s="53" t="e">
        <f t="shared" si="62"/>
        <v>#VALUE!</v>
      </c>
      <c r="ES20">
        <v>-5.6300494272261002E-4</v>
      </c>
      <c r="ET20" t="e">
        <f>bvarM6</f>
        <v>#VALUE!</v>
      </c>
      <c r="EU20" t="e">
        <f>cvarM6</f>
        <v>#VALUE!</v>
      </c>
      <c r="EV20" t="e">
        <f>mvarM6</f>
        <v>#VALUE!</v>
      </c>
      <c r="EW20" s="15" t="e">
        <f t="shared" si="63"/>
        <v>#VALUE!</v>
      </c>
      <c r="EX20" s="15" t="e">
        <f t="shared" si="64"/>
        <v>#VALUE!</v>
      </c>
      <c r="EY20" s="53" t="e">
        <f t="shared" si="65"/>
        <v>#VALUE!</v>
      </c>
      <c r="EZ20">
        <v>3.9738544825817E-3</v>
      </c>
      <c r="FA20" t="e">
        <f>bvarM6</f>
        <v>#VALUE!</v>
      </c>
      <c r="FB20" t="e">
        <f>cvarM6</f>
        <v>#VALUE!</v>
      </c>
      <c r="FC20" t="e">
        <f>mvarM6</f>
        <v>#VALUE!</v>
      </c>
      <c r="FD20" s="15" t="e">
        <f t="shared" si="66"/>
        <v>#VALUE!</v>
      </c>
      <c r="FE20" s="15" t="e">
        <f t="shared" si="67"/>
        <v>#VALUE!</v>
      </c>
      <c r="FF20" s="53" t="e">
        <f t="shared" si="68"/>
        <v>#VALUE!</v>
      </c>
      <c r="FG20">
        <v>-1.6423956759983999E-2</v>
      </c>
      <c r="FH20" t="e">
        <f>bvarM6</f>
        <v>#VALUE!</v>
      </c>
      <c r="FI20" t="e">
        <f>cvarM6</f>
        <v>#VALUE!</v>
      </c>
      <c r="FJ20" t="e">
        <f>mvarM6</f>
        <v>#VALUE!</v>
      </c>
      <c r="FK20" s="15" t="e">
        <f t="shared" si="69"/>
        <v>#VALUE!</v>
      </c>
      <c r="FL20" s="15" t="e">
        <f t="shared" si="70"/>
        <v>#VALUE!</v>
      </c>
      <c r="FM20" s="53" t="e">
        <f t="shared" si="71"/>
        <v>#VALUE!</v>
      </c>
      <c r="FN20">
        <v>-1.1704680821858001E-3</v>
      </c>
      <c r="FO20" t="e">
        <f>bvarM6</f>
        <v>#VALUE!</v>
      </c>
      <c r="FP20" t="e">
        <f>cvarM6</f>
        <v>#VALUE!</v>
      </c>
      <c r="FQ20" t="e">
        <f>mvarM6</f>
        <v>#VALUE!</v>
      </c>
      <c r="FR20" s="15" t="e">
        <f t="shared" si="72"/>
        <v>#VALUE!</v>
      </c>
      <c r="FS20" s="15" t="e">
        <f t="shared" si="73"/>
        <v>#VALUE!</v>
      </c>
      <c r="FT20" s="53" t="e">
        <f t="shared" si="74"/>
        <v>#VALUE!</v>
      </c>
      <c r="FU20">
        <v>1.1577067120726E-4</v>
      </c>
      <c r="FV20" t="e">
        <f>bvarM6</f>
        <v>#VALUE!</v>
      </c>
      <c r="FW20" t="e">
        <f>cvarM6</f>
        <v>#VALUE!</v>
      </c>
      <c r="FX20" t="e">
        <f>mvarM6</f>
        <v>#VALUE!</v>
      </c>
      <c r="FY20" s="15" t="e">
        <f t="shared" si="75"/>
        <v>#VALUE!</v>
      </c>
      <c r="FZ20" s="15" t="e">
        <f t="shared" si="76"/>
        <v>#VALUE!</v>
      </c>
      <c r="GA20" s="53" t="e">
        <f t="shared" si="77"/>
        <v>#VALUE!</v>
      </c>
      <c r="GB20">
        <v>-1.4579564955476999E-2</v>
      </c>
      <c r="GC20" t="e">
        <f>bvarM6</f>
        <v>#VALUE!</v>
      </c>
      <c r="GD20" t="e">
        <f>cvarM6</f>
        <v>#VALUE!</v>
      </c>
      <c r="GE20" t="e">
        <f>mvarM6</f>
        <v>#VALUE!</v>
      </c>
      <c r="GF20" s="15" t="e">
        <f t="shared" si="78"/>
        <v>#VALUE!</v>
      </c>
      <c r="GG20" s="15" t="e">
        <f t="shared" si="79"/>
        <v>#VALUE!</v>
      </c>
      <c r="GH20" s="53" t="e">
        <f t="shared" si="80"/>
        <v>#VALUE!</v>
      </c>
      <c r="GI20">
        <v>-1.1049472332235E-4</v>
      </c>
      <c r="GJ20" t="e">
        <f>bvarM7</f>
        <v>#VALUE!</v>
      </c>
      <c r="GK20" t="e">
        <f>cvarM7</f>
        <v>#VALUE!</v>
      </c>
      <c r="GL20" t="e">
        <f>mvarM7</f>
        <v>#VALUE!</v>
      </c>
      <c r="GM20" s="15" t="e">
        <f t="shared" si="81"/>
        <v>#VALUE!</v>
      </c>
      <c r="GN20" s="15" t="e">
        <f t="shared" si="82"/>
        <v>#VALUE!</v>
      </c>
      <c r="GO20" s="53" t="e">
        <f t="shared" si="83"/>
        <v>#VALUE!</v>
      </c>
      <c r="GP20">
        <v>4.3381227747008996E-3</v>
      </c>
      <c r="GQ20" t="e">
        <f>bvarM6</f>
        <v>#VALUE!</v>
      </c>
      <c r="GR20" t="e">
        <f>cvarM6</f>
        <v>#VALUE!</v>
      </c>
      <c r="GS20" t="e">
        <f>mvarM6</f>
        <v>#VALUE!</v>
      </c>
      <c r="GT20" s="15" t="e">
        <f t="shared" si="84"/>
        <v>#VALUE!</v>
      </c>
      <c r="GU20" s="15" t="e">
        <f t="shared" si="85"/>
        <v>#VALUE!</v>
      </c>
      <c r="GV20" s="53" t="e">
        <f t="shared" si="86"/>
        <v>#VALUE!</v>
      </c>
      <c r="GW20">
        <v>-2.0947672619226001E-2</v>
      </c>
      <c r="GX20" t="e">
        <f>bvarM6</f>
        <v>#VALUE!</v>
      </c>
      <c r="GY20" t="e">
        <f>cvarM6</f>
        <v>#VALUE!</v>
      </c>
      <c r="GZ20" t="e">
        <f>mvarM6</f>
        <v>#VALUE!</v>
      </c>
      <c r="HA20" s="15" t="e">
        <f t="shared" si="87"/>
        <v>#VALUE!</v>
      </c>
      <c r="HB20" s="15" t="e">
        <f t="shared" si="88"/>
        <v>#VALUE!</v>
      </c>
      <c r="HC20" s="53" t="e">
        <f t="shared" si="89"/>
        <v>#VALUE!</v>
      </c>
      <c r="HD20">
        <v>-9.6013197141237E-5</v>
      </c>
      <c r="HE20" t="e">
        <f>bvarM6</f>
        <v>#VALUE!</v>
      </c>
      <c r="HF20" t="e">
        <f>cvarM6</f>
        <v>#VALUE!</v>
      </c>
      <c r="HG20" t="e">
        <f>mvarM6</f>
        <v>#VALUE!</v>
      </c>
      <c r="HH20" s="15" t="e">
        <f t="shared" si="90"/>
        <v>#VALUE!</v>
      </c>
      <c r="HI20" s="15" t="e">
        <f t="shared" si="91"/>
        <v>#VALUE!</v>
      </c>
      <c r="HJ20" s="53" t="e">
        <f t="shared" si="92"/>
        <v>#VALUE!</v>
      </c>
      <c r="HK20">
        <v>5.8455949414303E-4</v>
      </c>
      <c r="HL20" t="e">
        <f>bvarM6</f>
        <v>#VALUE!</v>
      </c>
      <c r="HM20" t="e">
        <f>cvarM6</f>
        <v>#VALUE!</v>
      </c>
      <c r="HN20" t="e">
        <f>mvarM6</f>
        <v>#VALUE!</v>
      </c>
      <c r="HO20" s="15" t="e">
        <f t="shared" si="93"/>
        <v>#VALUE!</v>
      </c>
      <c r="HP20" s="15" t="e">
        <f t="shared" si="94"/>
        <v>#VALUE!</v>
      </c>
      <c r="HQ20" s="53" t="e">
        <f t="shared" si="95"/>
        <v>#VALUE!</v>
      </c>
      <c r="HR20">
        <v>-1.4289491806474E-2</v>
      </c>
      <c r="HS20" t="e">
        <f>bvarM6</f>
        <v>#VALUE!</v>
      </c>
      <c r="HT20" t="e">
        <f>cvarM6</f>
        <v>#VALUE!</v>
      </c>
      <c r="HU20" t="e">
        <f>mvarM6</f>
        <v>#VALUE!</v>
      </c>
      <c r="HV20" s="15" t="e">
        <f t="shared" si="96"/>
        <v>#VALUE!</v>
      </c>
      <c r="HW20" s="15" t="e">
        <f t="shared" si="97"/>
        <v>#VALUE!</v>
      </c>
      <c r="HX20" s="53" t="e">
        <f t="shared" si="98"/>
        <v>#VALUE!</v>
      </c>
      <c r="HY20">
        <v>-6.5845692871262002E-4</v>
      </c>
      <c r="HZ20" t="e">
        <f>bvarM6</f>
        <v>#VALUE!</v>
      </c>
      <c r="IA20" t="e">
        <f>cvarM6</f>
        <v>#VALUE!</v>
      </c>
      <c r="IB20" t="e">
        <f>mvarM6</f>
        <v>#VALUE!</v>
      </c>
      <c r="IC20" s="15" t="e">
        <f t="shared" si="99"/>
        <v>#VALUE!</v>
      </c>
      <c r="ID20" s="15" t="e">
        <f t="shared" si="100"/>
        <v>#VALUE!</v>
      </c>
      <c r="IE20" s="53" t="e">
        <f t="shared" si="101"/>
        <v>#VALUE!</v>
      </c>
      <c r="IF20">
        <v>-2.5624771036924E-2</v>
      </c>
      <c r="IG20" t="e">
        <f>bvarM6</f>
        <v>#VALUE!</v>
      </c>
      <c r="IH20" t="e">
        <f>cvarM6</f>
        <v>#VALUE!</v>
      </c>
      <c r="II20" t="e">
        <f>mvarM6</f>
        <v>#VALUE!</v>
      </c>
      <c r="IJ20" s="15" t="e">
        <f t="shared" si="102"/>
        <v>#VALUE!</v>
      </c>
      <c r="IK20" s="15" t="e">
        <f t="shared" si="103"/>
        <v>#VALUE!</v>
      </c>
      <c r="IL20" s="53" t="e">
        <f t="shared" si="104"/>
        <v>#VALUE!</v>
      </c>
      <c r="IM20">
        <v>-2.0121218898062E-2</v>
      </c>
      <c r="IN20" t="e">
        <f>bvarM6</f>
        <v>#VALUE!</v>
      </c>
      <c r="IO20" t="e">
        <f>cvarM6</f>
        <v>#VALUE!</v>
      </c>
      <c r="IP20" t="e">
        <f>mvarM6</f>
        <v>#VALUE!</v>
      </c>
      <c r="IQ20" s="15" t="e">
        <f t="shared" si="105"/>
        <v>#VALUE!</v>
      </c>
      <c r="IR20" s="15" t="e">
        <f t="shared" si="106"/>
        <v>#VALUE!</v>
      </c>
      <c r="IS20" s="53" t="e">
        <f t="shared" si="107"/>
        <v>#VALUE!</v>
      </c>
      <c r="IT20">
        <v>-3.6025624631531999E-5</v>
      </c>
      <c r="IU20" t="e">
        <f>bvarM7</f>
        <v>#VALUE!</v>
      </c>
      <c r="IV20" t="e">
        <f>cvarM7</f>
        <v>#VALUE!</v>
      </c>
      <c r="IW20" t="e">
        <f>mvarM7</f>
        <v>#VALUE!</v>
      </c>
      <c r="IX20" s="15" t="e">
        <f t="shared" si="108"/>
        <v>#VALUE!</v>
      </c>
      <c r="IY20" s="15" t="e">
        <f t="shared" si="109"/>
        <v>#VALUE!</v>
      </c>
      <c r="IZ20" s="53" t="e">
        <f t="shared" si="110"/>
        <v>#VALUE!</v>
      </c>
      <c r="JA20">
        <v>3.3736774062623001E-3</v>
      </c>
      <c r="JB20" t="e">
        <f>bvarM6</f>
        <v>#VALUE!</v>
      </c>
      <c r="JC20" t="e">
        <f>cvarM6</f>
        <v>#VALUE!</v>
      </c>
      <c r="JD20" t="e">
        <f>mvarM6</f>
        <v>#VALUE!</v>
      </c>
      <c r="JE20" s="24" t="e">
        <f t="shared" si="111"/>
        <v>#VALUE!</v>
      </c>
      <c r="JF20" s="24" t="e">
        <f t="shared" si="112"/>
        <v>#VALUE!</v>
      </c>
      <c r="JG20" s="24" t="e">
        <f t="shared" si="113"/>
        <v>#VALUE!</v>
      </c>
      <c r="JH20">
        <v>3.1713522791948002E-3</v>
      </c>
      <c r="JI20" t="e">
        <f>bvarM7</f>
        <v>#VALUE!</v>
      </c>
      <c r="JJ20" t="e">
        <f>cvarM7</f>
        <v>#VALUE!</v>
      </c>
      <c r="JK20" t="e">
        <f>mvarM7</f>
        <v>#VALUE!</v>
      </c>
      <c r="JL20" s="24" t="e">
        <f t="shared" si="114"/>
        <v>#VALUE!</v>
      </c>
      <c r="JM20" s="24" t="e">
        <f t="shared" si="115"/>
        <v>#VALUE!</v>
      </c>
      <c r="JN20" s="24" t="e">
        <f t="shared" si="116"/>
        <v>#VALUE!</v>
      </c>
      <c r="JO20">
        <v>-2.8041666762682E-4</v>
      </c>
      <c r="JP20" t="e">
        <f>bvarM6</f>
        <v>#VALUE!</v>
      </c>
      <c r="JQ20" t="e">
        <f>cvarM6</f>
        <v>#VALUE!</v>
      </c>
      <c r="JR20" t="e">
        <f>mvarM6</f>
        <v>#VALUE!</v>
      </c>
      <c r="JS20" s="24" t="e">
        <f t="shared" si="117"/>
        <v>#VALUE!</v>
      </c>
      <c r="JT20" s="24" t="e">
        <f t="shared" si="118"/>
        <v>#VALUE!</v>
      </c>
      <c r="JU20" s="24" t="e">
        <f t="shared" si="119"/>
        <v>#VALUE!</v>
      </c>
      <c r="JV20">
        <v>-9.0725461626291002E-3</v>
      </c>
      <c r="JW20" t="e">
        <f>bvarM6</f>
        <v>#VALUE!</v>
      </c>
      <c r="JX20" t="e">
        <f>cvarM6</f>
        <v>#VALUE!</v>
      </c>
      <c r="JY20" t="e">
        <f>mvarM6</f>
        <v>#VALUE!</v>
      </c>
      <c r="JZ20" s="24" t="e">
        <f t="shared" si="120"/>
        <v>#VALUE!</v>
      </c>
      <c r="KA20" s="24" t="e">
        <f t="shared" si="121"/>
        <v>#VALUE!</v>
      </c>
      <c r="KB20" s="24" t="e">
        <f t="shared" si="122"/>
        <v>#VALUE!</v>
      </c>
      <c r="KC20">
        <v>6.1421642940332997E-3</v>
      </c>
      <c r="KD20" t="e">
        <f>bvarM7</f>
        <v>#VALUE!</v>
      </c>
      <c r="KE20" t="e">
        <f>cvarM7</f>
        <v>#VALUE!</v>
      </c>
      <c r="KF20" t="e">
        <f>mvarM7</f>
        <v>#VALUE!</v>
      </c>
      <c r="KG20" s="24" t="e">
        <f t="shared" si="123"/>
        <v>#VALUE!</v>
      </c>
      <c r="KH20" s="24" t="e">
        <f t="shared" si="124"/>
        <v>#VALUE!</v>
      </c>
      <c r="KI20" s="24" t="e">
        <f t="shared" si="125"/>
        <v>#VALUE!</v>
      </c>
      <c r="KJ20">
        <v>-8.9962297435126003E-4</v>
      </c>
      <c r="KK20" t="e">
        <f>bvarM6</f>
        <v>#VALUE!</v>
      </c>
      <c r="KL20" t="e">
        <f>cvarM6</f>
        <v>#VALUE!</v>
      </c>
      <c r="KM20" t="e">
        <f>mvarM6</f>
        <v>#VALUE!</v>
      </c>
      <c r="KN20" s="24" t="e">
        <f t="shared" si="126"/>
        <v>#VALUE!</v>
      </c>
      <c r="KO20" s="24" t="e">
        <f t="shared" si="127"/>
        <v>#VALUE!</v>
      </c>
      <c r="KP20" s="24" t="e">
        <f t="shared" si="128"/>
        <v>#VALUE!</v>
      </c>
      <c r="KQ20">
        <v>1.1383521719807999E-4</v>
      </c>
      <c r="KR20" t="e">
        <f>bvarM6</f>
        <v>#VALUE!</v>
      </c>
      <c r="KS20" t="e">
        <f>cvarM6</f>
        <v>#VALUE!</v>
      </c>
      <c r="KT20" t="e">
        <f>mvarM6</f>
        <v>#VALUE!</v>
      </c>
      <c r="KU20" s="24" t="e">
        <f t="shared" si="129"/>
        <v>#VALUE!</v>
      </c>
      <c r="KV20" s="24" t="e">
        <f t="shared" si="130"/>
        <v>#VALUE!</v>
      </c>
      <c r="KW20" s="24" t="e">
        <f t="shared" si="131"/>
        <v>#VALUE!</v>
      </c>
      <c r="KX20">
        <v>7.0212939883138002E-3</v>
      </c>
      <c r="KY20" t="e">
        <f>bvarM7</f>
        <v>#VALUE!</v>
      </c>
      <c r="KZ20" t="e">
        <f>cvarM7</f>
        <v>#VALUE!</v>
      </c>
      <c r="LA20" t="e">
        <f>mvarM7</f>
        <v>#VALUE!</v>
      </c>
      <c r="LB20" s="24" t="e">
        <f t="shared" si="132"/>
        <v>#VALUE!</v>
      </c>
      <c r="LC20" s="24" t="e">
        <f t="shared" si="133"/>
        <v>#VALUE!</v>
      </c>
      <c r="LD20" s="24" t="e">
        <f t="shared" si="134"/>
        <v>#VALUE!</v>
      </c>
      <c r="LE20">
        <v>7.0182836911870995E-5</v>
      </c>
      <c r="LF20" t="e">
        <f>bvarM7</f>
        <v>#VALUE!</v>
      </c>
      <c r="LG20" t="e">
        <f>cvarM7</f>
        <v>#VALUE!</v>
      </c>
      <c r="LH20" t="e">
        <f>mvarM7</f>
        <v>#VALUE!</v>
      </c>
      <c r="LI20" s="24" t="e">
        <f t="shared" si="135"/>
        <v>#VALUE!</v>
      </c>
      <c r="LJ20" s="24" t="e">
        <f t="shared" si="136"/>
        <v>#VALUE!</v>
      </c>
      <c r="LK20" s="24" t="e">
        <f t="shared" si="137"/>
        <v>#VALUE!</v>
      </c>
      <c r="LL20">
        <v>2.3288719857171001E-3</v>
      </c>
      <c r="LM20" t="e">
        <f>bvarM6</f>
        <v>#VALUE!</v>
      </c>
      <c r="LN20" t="e">
        <f>cvarM6</f>
        <v>#VALUE!</v>
      </c>
      <c r="LO20" t="e">
        <f>mvarM6</f>
        <v>#VALUE!</v>
      </c>
      <c r="LP20" s="24" t="e">
        <f t="shared" si="138"/>
        <v>#VALUE!</v>
      </c>
      <c r="LQ20" s="24" t="e">
        <f t="shared" si="139"/>
        <v>#VALUE!</v>
      </c>
      <c r="LR20" s="24" t="e">
        <f t="shared" si="140"/>
        <v>#VALUE!</v>
      </c>
      <c r="LS20">
        <v>8.1906503164494993E-3</v>
      </c>
      <c r="LT20" t="e">
        <f>bvarM7</f>
        <v>#VALUE!</v>
      </c>
      <c r="LU20" t="e">
        <f>cvarM7</f>
        <v>#VALUE!</v>
      </c>
      <c r="LV20" t="e">
        <f>mvarM7</f>
        <v>#VALUE!</v>
      </c>
      <c r="LW20" s="24" t="e">
        <f t="shared" si="141"/>
        <v>#VALUE!</v>
      </c>
      <c r="LX20" s="24" t="e">
        <f t="shared" si="142"/>
        <v>#VALUE!</v>
      </c>
      <c r="LY20" s="24" t="e">
        <f t="shared" si="143"/>
        <v>#VALUE!</v>
      </c>
      <c r="LZ20">
        <v>-1.2492982268026999E-3</v>
      </c>
      <c r="MA20" t="e">
        <f>bvarM6</f>
        <v>#VALUE!</v>
      </c>
      <c r="MB20" t="e">
        <f>cvarM6</f>
        <v>#VALUE!</v>
      </c>
      <c r="MC20" t="e">
        <f>mvarM6</f>
        <v>#VALUE!</v>
      </c>
      <c r="MD20" s="24" t="e">
        <f t="shared" si="144"/>
        <v>#VALUE!</v>
      </c>
      <c r="ME20" s="24" t="e">
        <f t="shared" si="145"/>
        <v>#VALUE!</v>
      </c>
      <c r="MF20" s="24" t="e">
        <f t="shared" si="146"/>
        <v>#VALUE!</v>
      </c>
      <c r="MG20">
        <v>1.3793500091909E-2</v>
      </c>
      <c r="MH20" t="e">
        <f>bvarM6</f>
        <v>#VALUE!</v>
      </c>
      <c r="MI20" t="e">
        <f>cvarM6</f>
        <v>#VALUE!</v>
      </c>
      <c r="MJ20" t="e">
        <f>mvarM6</f>
        <v>#VALUE!</v>
      </c>
      <c r="MK20" s="24" t="e">
        <f t="shared" si="147"/>
        <v>#VALUE!</v>
      </c>
      <c r="ML20" s="24" t="e">
        <f t="shared" si="148"/>
        <v>#VALUE!</v>
      </c>
      <c r="MM20" s="24" t="e">
        <f t="shared" si="149"/>
        <v>#VALUE!</v>
      </c>
      <c r="MN20">
        <v>4.4034813894003998E-3</v>
      </c>
      <c r="MO20" t="e">
        <f>bvarM7</f>
        <v>#VALUE!</v>
      </c>
      <c r="MP20" t="e">
        <f>cvarM7</f>
        <v>#VALUE!</v>
      </c>
      <c r="MQ20" t="e">
        <f>mvarM7</f>
        <v>#VALUE!</v>
      </c>
      <c r="MR20" s="24" t="e">
        <f t="shared" si="150"/>
        <v>#VALUE!</v>
      </c>
      <c r="MS20" s="24" t="e">
        <f t="shared" si="151"/>
        <v>#VALUE!</v>
      </c>
      <c r="MT20" s="24" t="e">
        <f t="shared" si="152"/>
        <v>#VALUE!</v>
      </c>
      <c r="MU20">
        <v>-1.9746246287242E-4</v>
      </c>
      <c r="MV20" t="e">
        <f>bvarM6</f>
        <v>#VALUE!</v>
      </c>
      <c r="MW20" t="e">
        <f>cvarM6</f>
        <v>#VALUE!</v>
      </c>
      <c r="MX20" t="e">
        <f>mvarM6</f>
        <v>#VALUE!</v>
      </c>
      <c r="MY20" s="24" t="e">
        <f t="shared" si="153"/>
        <v>#VALUE!</v>
      </c>
      <c r="MZ20" s="24" t="e">
        <f t="shared" si="154"/>
        <v>#VALUE!</v>
      </c>
      <c r="NA20" s="24" t="e">
        <f t="shared" si="155"/>
        <v>#VALUE!</v>
      </c>
      <c r="NB20">
        <v>6.8965817087552001E-4</v>
      </c>
      <c r="NC20" t="e">
        <f>bvarM6</f>
        <v>#VALUE!</v>
      </c>
      <c r="ND20" t="e">
        <f>cvarM6</f>
        <v>#VALUE!</v>
      </c>
      <c r="NE20" t="e">
        <f>mvarM6</f>
        <v>#VALUE!</v>
      </c>
      <c r="NF20" s="24" t="e">
        <f t="shared" si="156"/>
        <v>#VALUE!</v>
      </c>
      <c r="NG20" s="24" t="e">
        <f t="shared" si="157"/>
        <v>#VALUE!</v>
      </c>
      <c r="NH20" s="24" t="e">
        <f t="shared" si="158"/>
        <v>#VALUE!</v>
      </c>
      <c r="NI20">
        <v>4.3702363630060996E-3</v>
      </c>
      <c r="NJ20" t="e">
        <f>bvarM7</f>
        <v>#VALUE!</v>
      </c>
      <c r="NK20" t="e">
        <f>cvarM7</f>
        <v>#VALUE!</v>
      </c>
      <c r="NL20" t="e">
        <f>mvarM7</f>
        <v>#VALUE!</v>
      </c>
      <c r="NM20" s="24" t="e">
        <f t="shared" si="159"/>
        <v>#VALUE!</v>
      </c>
      <c r="NN20" s="24" t="e">
        <f t="shared" si="160"/>
        <v>#VALUE!</v>
      </c>
      <c r="NO20" s="24" t="e">
        <f t="shared" si="161"/>
        <v>#VALUE!</v>
      </c>
      <c r="NP20">
        <v>-1.0410348371523001E-3</v>
      </c>
      <c r="NQ20" t="e">
        <f>bvarM6</f>
        <v>#VALUE!</v>
      </c>
      <c r="NR20" t="e">
        <f>cvarM6</f>
        <v>#VALUE!</v>
      </c>
      <c r="NS20" t="e">
        <f>mvarM6</f>
        <v>#VALUE!</v>
      </c>
      <c r="NT20" s="24" t="e">
        <f t="shared" si="162"/>
        <v>#VALUE!</v>
      </c>
      <c r="NU20" s="24" t="e">
        <f t="shared" si="163"/>
        <v>#VALUE!</v>
      </c>
      <c r="NV20" s="24" t="e">
        <f t="shared" si="164"/>
        <v>#VALUE!</v>
      </c>
      <c r="NW20">
        <v>1.6139908573063001E-4</v>
      </c>
      <c r="NX20" t="e">
        <f>bvarM6</f>
        <v>#VALUE!</v>
      </c>
      <c r="NY20" t="e">
        <f>cvarM6</f>
        <v>#VALUE!</v>
      </c>
      <c r="NZ20" t="e">
        <f>mvarM6</f>
        <v>#VALUE!</v>
      </c>
      <c r="OA20" s="24" t="e">
        <f t="shared" si="165"/>
        <v>#VALUE!</v>
      </c>
      <c r="OB20" s="24" t="e">
        <f t="shared" si="166"/>
        <v>#VALUE!</v>
      </c>
      <c r="OC20" s="24" t="e">
        <f t="shared" si="167"/>
        <v>#VALUE!</v>
      </c>
      <c r="OD20">
        <v>3.0366261022725998E-3</v>
      </c>
      <c r="OE20" t="e">
        <f>bvarM7</f>
        <v>#VALUE!</v>
      </c>
      <c r="OF20" t="e">
        <f>cvarM7</f>
        <v>#VALUE!</v>
      </c>
      <c r="OG20" t="e">
        <f>mvarM7</f>
        <v>#VALUE!</v>
      </c>
      <c r="OH20" s="24" t="e">
        <f t="shared" si="168"/>
        <v>#VALUE!</v>
      </c>
      <c r="OI20" s="24" t="e">
        <f t="shared" si="169"/>
        <v>#VALUE!</v>
      </c>
      <c r="OJ20" s="24" t="e">
        <f t="shared" si="170"/>
        <v>#VALUE!</v>
      </c>
      <c r="OK20">
        <v>-7.3077244717211995E-4</v>
      </c>
      <c r="OL20" t="e">
        <f>bvarM6</f>
        <v>#VALUE!</v>
      </c>
      <c r="OM20" t="e">
        <f>cvarM6</f>
        <v>#VALUE!</v>
      </c>
      <c r="ON20" t="e">
        <f>mvarM6</f>
        <v>#VALUE!</v>
      </c>
      <c r="OO20" s="24" t="e">
        <f t="shared" si="171"/>
        <v>#VALUE!</v>
      </c>
      <c r="OP20" s="24" t="e">
        <f t="shared" si="172"/>
        <v>#VALUE!</v>
      </c>
      <c r="OQ20" s="24" t="e">
        <f t="shared" si="173"/>
        <v>#VALUE!</v>
      </c>
      <c r="OR20">
        <v>3.0146043044257001E-3</v>
      </c>
      <c r="OS20" t="e">
        <f>bvarM6</f>
        <v>#VALUE!</v>
      </c>
      <c r="OT20" t="e">
        <f>cvarM6</f>
        <v>#VALUE!</v>
      </c>
      <c r="OU20" t="e">
        <f>mvarM6</f>
        <v>#VALUE!</v>
      </c>
      <c r="OV20" s="24" t="e">
        <f t="shared" si="174"/>
        <v>#VALUE!</v>
      </c>
      <c r="OW20" s="24" t="e">
        <f t="shared" si="175"/>
        <v>#VALUE!</v>
      </c>
      <c r="OX20" s="24" t="e">
        <f t="shared" si="176"/>
        <v>#VALUE!</v>
      </c>
      <c r="OY20">
        <v>3.4334655136417E-3</v>
      </c>
      <c r="OZ20" t="e">
        <f>bvarM7</f>
        <v>#VALUE!</v>
      </c>
      <c r="PA20" t="e">
        <f>cvarM7</f>
        <v>#VALUE!</v>
      </c>
      <c r="PB20" t="e">
        <f>mvarM7</f>
        <v>#VALUE!</v>
      </c>
      <c r="PC20" s="24" t="e">
        <f t="shared" si="177"/>
        <v>#VALUE!</v>
      </c>
      <c r="PD20" s="24" t="e">
        <f t="shared" si="178"/>
        <v>#VALUE!</v>
      </c>
      <c r="PE20" s="24" t="e">
        <f t="shared" si="179"/>
        <v>#VALUE!</v>
      </c>
      <c r="PF20">
        <v>-1.2770265680417999E-3</v>
      </c>
      <c r="PG20" t="e">
        <f>bvarM6</f>
        <v>#VALUE!</v>
      </c>
      <c r="PH20" t="e">
        <f>cvarM6</f>
        <v>#VALUE!</v>
      </c>
      <c r="PI20" t="e">
        <f>mvarM6</f>
        <v>#VALUE!</v>
      </c>
      <c r="PJ20" s="24" t="e">
        <f t="shared" si="180"/>
        <v>#VALUE!</v>
      </c>
      <c r="PK20" s="24" t="e">
        <f t="shared" si="181"/>
        <v>#VALUE!</v>
      </c>
      <c r="PL20" s="24" t="e">
        <f t="shared" si="182"/>
        <v>#VALUE!</v>
      </c>
      <c r="PM20">
        <v>1.6159032403747001E-4</v>
      </c>
      <c r="PN20" t="e">
        <f>bvarM6</f>
        <v>#VALUE!</v>
      </c>
      <c r="PO20" t="e">
        <f>cvarM6</f>
        <v>#VALUE!</v>
      </c>
      <c r="PP20" t="e">
        <f>mvarM6</f>
        <v>#VALUE!</v>
      </c>
      <c r="PQ20" s="24" t="e">
        <f t="shared" si="183"/>
        <v>#VALUE!</v>
      </c>
      <c r="PR20" s="24" t="e">
        <f t="shared" si="184"/>
        <v>#VALUE!</v>
      </c>
      <c r="PS20" s="24" t="e">
        <f t="shared" si="185"/>
        <v>#VALUE!</v>
      </c>
      <c r="PT20">
        <v>5.3186269062665999E-3</v>
      </c>
      <c r="PU20" t="e">
        <f>bvarM7</f>
        <v>#VALUE!</v>
      </c>
      <c r="PV20" t="e">
        <f>cvarM7</f>
        <v>#VALUE!</v>
      </c>
      <c r="PW20" t="e">
        <f>mvarM7</f>
        <v>#VALUE!</v>
      </c>
      <c r="PX20" s="24" t="e">
        <f t="shared" si="186"/>
        <v>#VALUE!</v>
      </c>
      <c r="PY20" s="24" t="e">
        <f t="shared" si="187"/>
        <v>#VALUE!</v>
      </c>
      <c r="PZ20" s="24" t="e">
        <f t="shared" si="188"/>
        <v>#VALUE!</v>
      </c>
      <c r="QA20">
        <v>-8.0576590376631998E-4</v>
      </c>
      <c r="QB20" t="e">
        <f>bvarM6</f>
        <v>#VALUE!</v>
      </c>
      <c r="QC20" t="e">
        <f>cvarM6</f>
        <v>#VALUE!</v>
      </c>
      <c r="QD20" t="e">
        <f>mvarM6</f>
        <v>#VALUE!</v>
      </c>
      <c r="QE20" s="24" t="e">
        <f t="shared" si="189"/>
        <v>#VALUE!</v>
      </c>
      <c r="QF20" s="24" t="e">
        <f t="shared" si="190"/>
        <v>#VALUE!</v>
      </c>
      <c r="QG20" s="24" t="e">
        <f t="shared" si="191"/>
        <v>#VALUE!</v>
      </c>
      <c r="QH20">
        <v>4.0122063592440997E-3</v>
      </c>
      <c r="QI20" t="e">
        <f>bvarM6</f>
        <v>#VALUE!</v>
      </c>
      <c r="QJ20" t="e">
        <f>cvarM6</f>
        <v>#VALUE!</v>
      </c>
      <c r="QK20" t="e">
        <f>mvarM6</f>
        <v>#VALUE!</v>
      </c>
      <c r="QL20" s="24" t="e">
        <f t="shared" si="192"/>
        <v>#VALUE!</v>
      </c>
      <c r="QM20" s="24" t="e">
        <f t="shared" si="193"/>
        <v>#VALUE!</v>
      </c>
      <c r="QN20" s="24" t="e">
        <f t="shared" si="194"/>
        <v>#VALUE!</v>
      </c>
      <c r="QO20">
        <v>5.4746127446492999E-3</v>
      </c>
      <c r="QP20" t="e">
        <f>bvarM7</f>
        <v>#VALUE!</v>
      </c>
      <c r="QQ20" t="e">
        <f>cvarM7</f>
        <v>#VALUE!</v>
      </c>
      <c r="QR20" t="e">
        <f>mvarM7</f>
        <v>#VALUE!</v>
      </c>
      <c r="QS20" s="24" t="e">
        <f t="shared" si="195"/>
        <v>#VALUE!</v>
      </c>
      <c r="QT20" s="24" t="e">
        <f t="shared" si="196"/>
        <v>#VALUE!</v>
      </c>
      <c r="QU20" s="24" t="e">
        <f t="shared" si="197"/>
        <v>#VALUE!</v>
      </c>
      <c r="QV20">
        <v>-1.2277992817889001E-3</v>
      </c>
      <c r="QW20" t="e">
        <f>bvarM6</f>
        <v>#VALUE!</v>
      </c>
      <c r="QX20" t="e">
        <f>cvarM6</f>
        <v>#VALUE!</v>
      </c>
      <c r="QY20" t="e">
        <f>mvarM6</f>
        <v>#VALUE!</v>
      </c>
      <c r="QZ20" s="24" t="e">
        <f t="shared" si="198"/>
        <v>#VALUE!</v>
      </c>
      <c r="RA20" s="24" t="e">
        <f t="shared" si="199"/>
        <v>#VALUE!</v>
      </c>
      <c r="RB20" s="24" t="e">
        <f t="shared" si="200"/>
        <v>#VALUE!</v>
      </c>
      <c r="RC20">
        <v>6.2384873546866002E-4</v>
      </c>
      <c r="RD20" t="e">
        <f>bvarM6</f>
        <v>#VALUE!</v>
      </c>
      <c r="RE20" t="e">
        <f>cvarM6</f>
        <v>#VALUE!</v>
      </c>
      <c r="RF20" t="e">
        <f>mvarM6</f>
        <v>#VALUE!</v>
      </c>
      <c r="RG20" s="24" t="e">
        <f t="shared" si="201"/>
        <v>#VALUE!</v>
      </c>
      <c r="RH20" s="24" t="e">
        <f t="shared" si="202"/>
        <v>#VALUE!</v>
      </c>
      <c r="RI20" s="24" t="e">
        <f t="shared" si="203"/>
        <v>#VALUE!</v>
      </c>
      <c r="RJ20">
        <v>4.9838876065957998E-3</v>
      </c>
      <c r="RK20" t="e">
        <f>bvarM7</f>
        <v>#VALUE!</v>
      </c>
      <c r="RL20" t="e">
        <f>cvarM7</f>
        <v>#VALUE!</v>
      </c>
      <c r="RM20" t="e">
        <f>mvarM7</f>
        <v>#VALUE!</v>
      </c>
      <c r="RN20" s="24" t="e">
        <f t="shared" si="204"/>
        <v>#VALUE!</v>
      </c>
      <c r="RO20" s="24" t="e">
        <f t="shared" si="205"/>
        <v>#VALUE!</v>
      </c>
      <c r="RP20" s="24" t="e">
        <f t="shared" si="206"/>
        <v>#VALUE!</v>
      </c>
      <c r="RQ20">
        <v>-7.6462735352034997E-4</v>
      </c>
      <c r="RR20" t="e">
        <f>bvarM6</f>
        <v>#VALUE!</v>
      </c>
      <c r="RS20" t="e">
        <f>cvarM6</f>
        <v>#VALUE!</v>
      </c>
      <c r="RT20" t="e">
        <f>mvarM6</f>
        <v>#VALUE!</v>
      </c>
      <c r="RU20" s="24" t="e">
        <f t="shared" si="207"/>
        <v>#VALUE!</v>
      </c>
      <c r="RV20" s="24" t="e">
        <f t="shared" si="208"/>
        <v>#VALUE!</v>
      </c>
      <c r="RW20" s="24" t="e">
        <f t="shared" si="209"/>
        <v>#VALUE!</v>
      </c>
      <c r="RX20">
        <v>-1.0063444475591E-2</v>
      </c>
      <c r="RY20" t="e">
        <f>bvarM6</f>
        <v>#VALUE!</v>
      </c>
      <c r="RZ20" t="e">
        <f>cvarM6</f>
        <v>#VALUE!</v>
      </c>
      <c r="SA20" t="e">
        <f>mvarM6</f>
        <v>#VALUE!</v>
      </c>
      <c r="SB20" s="24" t="e">
        <f t="shared" si="210"/>
        <v>#VALUE!</v>
      </c>
      <c r="SC20" s="24" t="e">
        <f t="shared" si="211"/>
        <v>#VALUE!</v>
      </c>
      <c r="SD20" s="24" t="e">
        <f t="shared" si="212"/>
        <v>#VALUE!</v>
      </c>
      <c r="SE20">
        <v>6.2409151870737997E-3</v>
      </c>
      <c r="SF20" t="e">
        <f>bvarM7</f>
        <v>#VALUE!</v>
      </c>
      <c r="SG20" t="e">
        <f>cvarM7</f>
        <v>#VALUE!</v>
      </c>
      <c r="SH20" t="e">
        <f>mvarM7</f>
        <v>#VALUE!</v>
      </c>
      <c r="SI20" s="24" t="e">
        <f t="shared" si="213"/>
        <v>#VALUE!</v>
      </c>
      <c r="SJ20" s="24" t="e">
        <f t="shared" si="214"/>
        <v>#VALUE!</v>
      </c>
      <c r="SK20" s="24" t="e">
        <f t="shared" si="215"/>
        <v>#VALUE!</v>
      </c>
      <c r="SL20">
        <v>-1.9940813416351001E-5</v>
      </c>
      <c r="SM20" t="e">
        <f>bvarM7</f>
        <v>#VALUE!</v>
      </c>
      <c r="SN20" t="e">
        <f>cvarM7</f>
        <v>#VALUE!</v>
      </c>
      <c r="SO20" t="e">
        <f>mvarM7</f>
        <v>#VALUE!</v>
      </c>
      <c r="SP20" s="24" t="e">
        <f t="shared" si="216"/>
        <v>#VALUE!</v>
      </c>
      <c r="SQ20" s="24" t="e">
        <f t="shared" si="217"/>
        <v>#VALUE!</v>
      </c>
      <c r="SR20" s="24" t="e">
        <f t="shared" si="218"/>
        <v>#VALUE!</v>
      </c>
      <c r="SS20">
        <v>-1.3394835150466E-3</v>
      </c>
      <c r="ST20" t="e">
        <f>bvarM6</f>
        <v>#VALUE!</v>
      </c>
      <c r="SU20" t="e">
        <f>cvarM6</f>
        <v>#VALUE!</v>
      </c>
      <c r="SV20" t="e">
        <f>mvarM6</f>
        <v>#VALUE!</v>
      </c>
      <c r="SW20" s="24" t="e">
        <f t="shared" si="219"/>
        <v>#VALUE!</v>
      </c>
      <c r="SX20" s="24" t="e">
        <f t="shared" si="220"/>
        <v>#VALUE!</v>
      </c>
      <c r="SY20" s="24" t="e">
        <f t="shared" si="221"/>
        <v>#VALUE!</v>
      </c>
      <c r="SZ20">
        <v>-1.3312704023038E-2</v>
      </c>
      <c r="TA20" t="e">
        <f>bvarM6</f>
        <v>#VALUE!</v>
      </c>
      <c r="TB20" t="e">
        <f>cvarM6</f>
        <v>#VALUE!</v>
      </c>
      <c r="TC20" t="e">
        <f>mvarM6</f>
        <v>#VALUE!</v>
      </c>
      <c r="TD20" s="24" t="e">
        <f t="shared" si="222"/>
        <v>#VALUE!</v>
      </c>
      <c r="TE20" s="24" t="e">
        <f t="shared" si="223"/>
        <v>#VALUE!</v>
      </c>
      <c r="TF20" s="24" t="e">
        <f t="shared" si="224"/>
        <v>#VALUE!</v>
      </c>
      <c r="TG20">
        <v>-1.8043128475809002E-8</v>
      </c>
      <c r="TH20" t="e">
        <f>bvarM9</f>
        <v>#VALUE!</v>
      </c>
      <c r="TI20" t="e">
        <f>cvarM9</f>
        <v>#VALUE!</v>
      </c>
      <c r="TJ20" t="e">
        <f>mvarM9</f>
        <v>#VALUE!</v>
      </c>
      <c r="TK20" s="24" t="e">
        <f t="shared" si="225"/>
        <v>#VALUE!</v>
      </c>
      <c r="TL20" s="24" t="e">
        <f t="shared" si="226"/>
        <v>#VALUE!</v>
      </c>
      <c r="TM20" s="24" t="e">
        <f t="shared" si="227"/>
        <v>#VALUE!</v>
      </c>
      <c r="TN20">
        <v>-5.6417619129284996E-3</v>
      </c>
      <c r="TO20" t="e">
        <f>bvarM6</f>
        <v>#VALUE!</v>
      </c>
      <c r="TP20" t="e">
        <f>cvarM6</f>
        <v>#VALUE!</v>
      </c>
      <c r="TQ20" t="e">
        <f>mvarM6</f>
        <v>#VALUE!</v>
      </c>
      <c r="TR20" s="24" t="e">
        <f t="shared" si="228"/>
        <v>#VALUE!</v>
      </c>
      <c r="TS20" s="24" t="e">
        <f t="shared" si="229"/>
        <v>#VALUE!</v>
      </c>
      <c r="TT20" s="24" t="e">
        <f t="shared" si="230"/>
        <v>#VALUE!</v>
      </c>
      <c r="TU20">
        <v>-2.0565778294699001E-2</v>
      </c>
      <c r="TV20" t="e">
        <f>bvarM6</f>
        <v>#VALUE!</v>
      </c>
      <c r="TW20" t="e">
        <f>cvarM6</f>
        <v>#VALUE!</v>
      </c>
      <c r="TX20" t="e">
        <f>mvarM6</f>
        <v>#VALUE!</v>
      </c>
      <c r="TY20" s="24" t="e">
        <f t="shared" si="231"/>
        <v>#VALUE!</v>
      </c>
      <c r="TZ20" s="24" t="e">
        <f t="shared" si="232"/>
        <v>#VALUE!</v>
      </c>
      <c r="UA20" s="24" t="e">
        <f t="shared" si="233"/>
        <v>#VALUE!</v>
      </c>
      <c r="UB20">
        <v>-3.7868644512828E-7</v>
      </c>
      <c r="UC20" t="e">
        <f>bvarM6</f>
        <v>#VALUE!</v>
      </c>
      <c r="UD20" t="e">
        <f>cvarM6</f>
        <v>#VALUE!</v>
      </c>
      <c r="UE20" t="e">
        <f>mvarM6</f>
        <v>#VALUE!</v>
      </c>
      <c r="UF20" s="24" t="e">
        <f t="shared" si="234"/>
        <v>#VALUE!</v>
      </c>
      <c r="UG20" s="24" t="e">
        <f t="shared" si="235"/>
        <v>#VALUE!</v>
      </c>
      <c r="UH20" s="24" t="e">
        <f t="shared" si="236"/>
        <v>#VALUE!</v>
      </c>
      <c r="UI20">
        <v>-2.9075360952964999E-3</v>
      </c>
      <c r="UJ20" t="e">
        <f>bvarM6</f>
        <v>#VALUE!</v>
      </c>
      <c r="UK20" t="e">
        <f>cvarM6</f>
        <v>#VALUE!</v>
      </c>
      <c r="UL20" t="e">
        <f>mvarM6</f>
        <v>#VALUE!</v>
      </c>
      <c r="UM20" s="24" t="e">
        <f t="shared" si="237"/>
        <v>#VALUE!</v>
      </c>
      <c r="UN20" s="24" t="e">
        <f t="shared" si="238"/>
        <v>#VALUE!</v>
      </c>
      <c r="UO20" s="24" t="e">
        <f t="shared" si="239"/>
        <v>#VALUE!</v>
      </c>
      <c r="UP20">
        <v>-1.4345203928647E-2</v>
      </c>
      <c r="UQ20" t="e">
        <f>bvarM6</f>
        <v>#VALUE!</v>
      </c>
      <c r="UR20" t="e">
        <f>cvarM6</f>
        <v>#VALUE!</v>
      </c>
      <c r="US20" t="e">
        <f>mvarM6</f>
        <v>#VALUE!</v>
      </c>
      <c r="UT20" s="24" t="e">
        <f t="shared" si="240"/>
        <v>#VALUE!</v>
      </c>
      <c r="UU20" s="24" t="e">
        <f t="shared" si="241"/>
        <v>#VALUE!</v>
      </c>
      <c r="UV20" s="24" t="e">
        <f t="shared" si="242"/>
        <v>#VALUE!</v>
      </c>
      <c r="UW20">
        <v>1.5590036136956001E-6</v>
      </c>
      <c r="UX20" t="e">
        <f>bvarM7</f>
        <v>#VALUE!</v>
      </c>
      <c r="UY20" t="e">
        <f>cvarM7</f>
        <v>#VALUE!</v>
      </c>
      <c r="UZ20" t="e">
        <f>mvarM7</f>
        <v>#VALUE!</v>
      </c>
      <c r="VA20" s="24" t="e">
        <f t="shared" si="243"/>
        <v>#VALUE!</v>
      </c>
      <c r="VB20" s="24" t="e">
        <f t="shared" si="244"/>
        <v>#VALUE!</v>
      </c>
      <c r="VC20" s="24" t="e">
        <f t="shared" si="245"/>
        <v>#VALUE!</v>
      </c>
      <c r="VD20">
        <v>-7.1237710637555001E-3</v>
      </c>
      <c r="VE20" t="e">
        <f>bvarM6</f>
        <v>#VALUE!</v>
      </c>
      <c r="VF20" t="e">
        <f>cvarM6</f>
        <v>#VALUE!</v>
      </c>
      <c r="VG20" t="e">
        <f>mvarM6</f>
        <v>#VALUE!</v>
      </c>
      <c r="VH20" s="24" t="e">
        <f t="shared" si="246"/>
        <v>#VALUE!</v>
      </c>
      <c r="VI20" s="24" t="e">
        <f t="shared" si="247"/>
        <v>#VALUE!</v>
      </c>
      <c r="VJ20" s="24" t="e">
        <f t="shared" si="248"/>
        <v>#VALUE!</v>
      </c>
      <c r="VK20">
        <v>-2.1744746199670002E-2</v>
      </c>
      <c r="VL20" t="e">
        <f>bvarM6</f>
        <v>#VALUE!</v>
      </c>
      <c r="VM20" t="e">
        <f>cvarM6</f>
        <v>#VALUE!</v>
      </c>
      <c r="VN20" t="e">
        <f>mvarM6</f>
        <v>#VALUE!</v>
      </c>
      <c r="VO20" s="24" t="e">
        <f t="shared" si="249"/>
        <v>#VALUE!</v>
      </c>
      <c r="VP20" s="24" t="e">
        <f t="shared" si="250"/>
        <v>#VALUE!</v>
      </c>
      <c r="VQ20" s="24" t="e">
        <f t="shared" si="251"/>
        <v>#VALUE!</v>
      </c>
      <c r="VR20">
        <v>-5.7870673731688005E-7</v>
      </c>
      <c r="VS20" t="e">
        <f>bvarM6</f>
        <v>#VALUE!</v>
      </c>
      <c r="VT20" t="e">
        <f>cvarM6</f>
        <v>#VALUE!</v>
      </c>
      <c r="VU20" t="e">
        <f>mvarM6</f>
        <v>#VALUE!</v>
      </c>
      <c r="VV20" s="24" t="e">
        <f t="shared" si="252"/>
        <v>#VALUE!</v>
      </c>
      <c r="VW20" s="24" t="e">
        <f t="shared" si="253"/>
        <v>#VALUE!</v>
      </c>
      <c r="VX20" s="24" t="e">
        <f t="shared" si="254"/>
        <v>#VALUE!</v>
      </c>
      <c r="VY20">
        <v>-2.8814221251084E-3</v>
      </c>
      <c r="VZ20" t="e">
        <f>bvarM6</f>
        <v>#VALUE!</v>
      </c>
      <c r="WA20" t="e">
        <f>cvarM6</f>
        <v>#VALUE!</v>
      </c>
      <c r="WB20" t="e">
        <f>mvarM6</f>
        <v>#VALUE!</v>
      </c>
      <c r="WC20" s="24" t="e">
        <f t="shared" si="255"/>
        <v>#VALUE!</v>
      </c>
      <c r="WD20" s="24" t="e">
        <f t="shared" si="256"/>
        <v>#VALUE!</v>
      </c>
      <c r="WE20" s="24" t="e">
        <f t="shared" si="257"/>
        <v>#VALUE!</v>
      </c>
      <c r="WF20">
        <v>-1.4097844993386E-2</v>
      </c>
      <c r="WG20" t="e">
        <f>bvarM6</f>
        <v>#VALUE!</v>
      </c>
      <c r="WH20" t="e">
        <f>cvarM6</f>
        <v>#VALUE!</v>
      </c>
      <c r="WI20" t="e">
        <f>mvarM6</f>
        <v>#VALUE!</v>
      </c>
      <c r="WJ20" s="24" t="e">
        <f t="shared" si="258"/>
        <v>#VALUE!</v>
      </c>
      <c r="WK20" s="24" t="e">
        <f t="shared" si="259"/>
        <v>#VALUE!</v>
      </c>
      <c r="WL20" s="24" t="e">
        <f t="shared" si="260"/>
        <v>#VALUE!</v>
      </c>
      <c r="WM20">
        <v>-2.1696518414122999E-10</v>
      </c>
      <c r="WN20" t="e">
        <f>bvarM6</f>
        <v>#VALUE!</v>
      </c>
      <c r="WO20" t="e">
        <f>cvarM6</f>
        <v>#VALUE!</v>
      </c>
      <c r="WP20" t="e">
        <f>mvarM6</f>
        <v>#VALUE!</v>
      </c>
      <c r="WQ20" s="24" t="e">
        <f t="shared" si="261"/>
        <v>#VALUE!</v>
      </c>
      <c r="WR20" s="24" t="e">
        <f t="shared" si="262"/>
        <v>#VALUE!</v>
      </c>
      <c r="WS20" s="24" t="e">
        <f t="shared" si="263"/>
        <v>#VALUE!</v>
      </c>
      <c r="WT20">
        <v>-6.7106491822855998E-3</v>
      </c>
      <c r="WU20" t="e">
        <f>bvarM6</f>
        <v>#VALUE!</v>
      </c>
      <c r="WV20" t="e">
        <f>cvarM6</f>
        <v>#VALUE!</v>
      </c>
      <c r="WW20" t="e">
        <f>mvarM6</f>
        <v>#VALUE!</v>
      </c>
      <c r="WX20" s="24" t="e">
        <f t="shared" si="264"/>
        <v>#VALUE!</v>
      </c>
      <c r="WY20" s="24" t="e">
        <f t="shared" si="265"/>
        <v>#VALUE!</v>
      </c>
      <c r="WZ20" s="24" t="e">
        <f t="shared" si="266"/>
        <v>#VALUE!</v>
      </c>
      <c r="XA20">
        <v>-2.2409756594835E-2</v>
      </c>
      <c r="XB20" t="e">
        <f>bvarM6</f>
        <v>#VALUE!</v>
      </c>
      <c r="XC20" t="e">
        <f>cvarM6</f>
        <v>#VALUE!</v>
      </c>
      <c r="XD20" t="e">
        <f>mvarM6</f>
        <v>#VALUE!</v>
      </c>
      <c r="XE20" s="24" t="e">
        <f t="shared" si="267"/>
        <v>#VALUE!</v>
      </c>
      <c r="XF20" s="24" t="e">
        <f t="shared" si="268"/>
        <v>#VALUE!</v>
      </c>
      <c r="XG20" s="24" t="e">
        <f t="shared" si="269"/>
        <v>#VALUE!</v>
      </c>
      <c r="XH20">
        <v>-1.7449361534944001E-7</v>
      </c>
      <c r="XI20" t="e">
        <f>bvarM6</f>
        <v>#VALUE!</v>
      </c>
      <c r="XJ20" t="e">
        <f>cvarM6</f>
        <v>#VALUE!</v>
      </c>
      <c r="XK20" t="e">
        <f>mvarM6</f>
        <v>#VALUE!</v>
      </c>
      <c r="XL20" s="24" t="e">
        <f t="shared" si="270"/>
        <v>#VALUE!</v>
      </c>
      <c r="XM20" s="24" t="e">
        <f t="shared" si="271"/>
        <v>#VALUE!</v>
      </c>
      <c r="XN20" s="24" t="e">
        <f t="shared" si="272"/>
        <v>#VALUE!</v>
      </c>
      <c r="XO20">
        <v>-2.5834429312653001E-3</v>
      </c>
      <c r="XP20" t="e">
        <f>bvarM6</f>
        <v>#VALUE!</v>
      </c>
      <c r="XQ20" t="e">
        <f>cvarM6</f>
        <v>#VALUE!</v>
      </c>
      <c r="XR20" t="e">
        <f>mvarM6</f>
        <v>#VALUE!</v>
      </c>
      <c r="XS20" s="24" t="e">
        <f t="shared" si="273"/>
        <v>#VALUE!</v>
      </c>
      <c r="XT20" s="24" t="e">
        <f t="shared" si="274"/>
        <v>#VALUE!</v>
      </c>
      <c r="XU20" s="24" t="e">
        <f t="shared" si="275"/>
        <v>#VALUE!</v>
      </c>
      <c r="XV20">
        <v>-1.3359596849413E-2</v>
      </c>
      <c r="XW20" t="e">
        <f>bvarM6</f>
        <v>#VALUE!</v>
      </c>
      <c r="XX20" t="e">
        <f>cvarM6</f>
        <v>#VALUE!</v>
      </c>
      <c r="XY20" t="e">
        <f>mvarM6</f>
        <v>#VALUE!</v>
      </c>
      <c r="XZ20" s="24" t="e">
        <f t="shared" si="276"/>
        <v>#VALUE!</v>
      </c>
      <c r="YA20" s="24" t="e">
        <f t="shared" si="277"/>
        <v>#VALUE!</v>
      </c>
      <c r="YB20" s="24" t="e">
        <f t="shared" si="278"/>
        <v>#VALUE!</v>
      </c>
      <c r="YC20">
        <v>1.2780502604849999E-6</v>
      </c>
      <c r="YD20" t="e">
        <f>bvarM7</f>
        <v>#VALUE!</v>
      </c>
      <c r="YE20" t="e">
        <f>cvarM7</f>
        <v>#VALUE!</v>
      </c>
      <c r="YF20" t="e">
        <f>mvarM7</f>
        <v>#VALUE!</v>
      </c>
      <c r="YG20" s="24" t="e">
        <f t="shared" si="279"/>
        <v>#VALUE!</v>
      </c>
      <c r="YH20" s="24" t="e">
        <f t="shared" si="280"/>
        <v>#VALUE!</v>
      </c>
      <c r="YI20" s="24" t="e">
        <f t="shared" si="281"/>
        <v>#VALUE!</v>
      </c>
      <c r="YJ20">
        <v>-5.6010920061876001E-3</v>
      </c>
      <c r="YK20" t="e">
        <f>bvarM6</f>
        <v>#VALUE!</v>
      </c>
      <c r="YL20" t="e">
        <f>cvarM6</f>
        <v>#VALUE!</v>
      </c>
      <c r="YM20" t="e">
        <f>mvarM6</f>
        <v>#VALUE!</v>
      </c>
      <c r="YN20" s="24" t="e">
        <f t="shared" si="282"/>
        <v>#VALUE!</v>
      </c>
      <c r="YO20" s="24" t="e">
        <f t="shared" si="283"/>
        <v>#VALUE!</v>
      </c>
      <c r="YP20" s="24" t="e">
        <f t="shared" si="284"/>
        <v>#VALUE!</v>
      </c>
      <c r="YQ20">
        <v>-1.9678136126935999E-2</v>
      </c>
      <c r="YR20" t="e">
        <f>bvarM6</f>
        <v>#VALUE!</v>
      </c>
      <c r="YS20" t="e">
        <f>cvarM6</f>
        <v>#VALUE!</v>
      </c>
      <c r="YT20" t="e">
        <f>mvarM6</f>
        <v>#VALUE!</v>
      </c>
      <c r="YU20" s="24" t="e">
        <f t="shared" si="285"/>
        <v>#VALUE!</v>
      </c>
      <c r="YV20" s="24" t="e">
        <f t="shared" si="286"/>
        <v>#VALUE!</v>
      </c>
      <c r="YW20" s="24" t="e">
        <f t="shared" si="287"/>
        <v>#VALUE!</v>
      </c>
      <c r="YX20">
        <v>-5.8317402760127999E-7</v>
      </c>
      <c r="YY20" t="e">
        <f>bvarM6</f>
        <v>#VALUE!</v>
      </c>
      <c r="YZ20" t="e">
        <f>cvarM6</f>
        <v>#VALUE!</v>
      </c>
      <c r="ZA20" t="e">
        <f>mvarM6</f>
        <v>#VALUE!</v>
      </c>
      <c r="ZB20" s="24" t="e">
        <f t="shared" si="288"/>
        <v>#VALUE!</v>
      </c>
      <c r="ZC20" s="24" t="e">
        <f t="shared" si="289"/>
        <v>#VALUE!</v>
      </c>
      <c r="ZD20" s="24" t="e">
        <f t="shared" si="290"/>
        <v>#VALUE!</v>
      </c>
      <c r="ZE20">
        <v>-5.8119776579638998E-3</v>
      </c>
      <c r="ZF20" t="e">
        <f>bvarM6</f>
        <v>#VALUE!</v>
      </c>
      <c r="ZG20" t="e">
        <f>cvarM6</f>
        <v>#VALUE!</v>
      </c>
      <c r="ZH20" t="e">
        <f>mvarM6</f>
        <v>#VALUE!</v>
      </c>
      <c r="ZI20" s="24" t="e">
        <f t="shared" si="291"/>
        <v>#VALUE!</v>
      </c>
      <c r="ZJ20" s="24" t="e">
        <f t="shared" si="292"/>
        <v>#VALUE!</v>
      </c>
      <c r="ZK20" s="24" t="e">
        <f t="shared" si="293"/>
        <v>#VALUE!</v>
      </c>
      <c r="ZL20">
        <v>-1.8354437437906001E-2</v>
      </c>
      <c r="ZM20" t="e">
        <f>bvarM6</f>
        <v>#VALUE!</v>
      </c>
      <c r="ZN20" t="e">
        <f>cvarM6</f>
        <v>#VALUE!</v>
      </c>
      <c r="ZO20" t="e">
        <f>mvarM6</f>
        <v>#VALUE!</v>
      </c>
      <c r="ZP20" s="24" t="e">
        <f t="shared" si="294"/>
        <v>#VALUE!</v>
      </c>
      <c r="ZQ20" s="24" t="e">
        <f t="shared" si="295"/>
        <v>#VALUE!</v>
      </c>
      <c r="ZR20" s="24" t="e">
        <f t="shared" si="296"/>
        <v>#VALUE!</v>
      </c>
      <c r="ZS20">
        <v>1.2313219683065999E-6</v>
      </c>
      <c r="ZT20" t="e">
        <f>bvarM7</f>
        <v>#VALUE!</v>
      </c>
      <c r="ZU20" t="e">
        <f>cvarM7</f>
        <v>#VALUE!</v>
      </c>
      <c r="ZV20" t="e">
        <f>mvarM7</f>
        <v>#VALUE!</v>
      </c>
      <c r="ZW20" s="24" t="e">
        <f t="shared" si="297"/>
        <v>#VALUE!</v>
      </c>
      <c r="ZX20" s="24" t="e">
        <f t="shared" si="298"/>
        <v>#VALUE!</v>
      </c>
      <c r="ZY20" s="24" t="e">
        <f t="shared" si="299"/>
        <v>#VALUE!</v>
      </c>
      <c r="ZZ20">
        <v>3.7707254145405E-4</v>
      </c>
      <c r="AAA20" t="e">
        <f>bvarM6</f>
        <v>#VALUE!</v>
      </c>
      <c r="AAB20" t="e">
        <f>cvarM6</f>
        <v>#VALUE!</v>
      </c>
      <c r="AAC20" t="e">
        <f>mvarM6</f>
        <v>#VALUE!</v>
      </c>
      <c r="AAD20" s="24" t="e">
        <f t="shared" si="300"/>
        <v>#VALUE!</v>
      </c>
      <c r="AAE20" s="24" t="e">
        <f t="shared" si="301"/>
        <v>#VALUE!</v>
      </c>
      <c r="AAF20" s="24" t="e">
        <f t="shared" si="302"/>
        <v>#VALUE!</v>
      </c>
      <c r="AAG20">
        <v>-2.5390731672116001E-2</v>
      </c>
      <c r="AAH20" t="e">
        <f>bvarM6</f>
        <v>#VALUE!</v>
      </c>
      <c r="AAI20" t="e">
        <f>cvarM6</f>
        <v>#VALUE!</v>
      </c>
      <c r="AAJ20" t="e">
        <f>mvarM6</f>
        <v>#VALUE!</v>
      </c>
      <c r="AAK20" s="24" t="e">
        <f t="shared" si="303"/>
        <v>#VALUE!</v>
      </c>
      <c r="AAL20" s="24" t="e">
        <f t="shared" si="304"/>
        <v>#VALUE!</v>
      </c>
      <c r="AAM20" s="24" t="e">
        <f t="shared" si="305"/>
        <v>#VALUE!</v>
      </c>
      <c r="AAN20">
        <v>-8.2930940521285003E-7</v>
      </c>
      <c r="AAO20" t="e">
        <f>bvarM6</f>
        <v>#VALUE!</v>
      </c>
      <c r="AAP20" t="e">
        <f>cvarM6</f>
        <v>#VALUE!</v>
      </c>
      <c r="AAQ20" t="e">
        <f>mvarM6</f>
        <v>#VALUE!</v>
      </c>
      <c r="AAR20" s="24" t="e">
        <f t="shared" si="306"/>
        <v>#VALUE!</v>
      </c>
      <c r="AAS20" s="24" t="e">
        <f t="shared" si="307"/>
        <v>#VALUE!</v>
      </c>
      <c r="AAT20" s="24" t="e">
        <f t="shared" si="308"/>
        <v>#VALUE!</v>
      </c>
      <c r="AAU20">
        <v>-1.4882924810996999E-2</v>
      </c>
      <c r="AAV20" t="e">
        <f>bvarM6</f>
        <v>#VALUE!</v>
      </c>
      <c r="AAW20" t="e">
        <f>cvarM6</f>
        <v>#VALUE!</v>
      </c>
      <c r="AAX20" t="e">
        <f>mvarM6</f>
        <v>#VALUE!</v>
      </c>
      <c r="AAY20" s="24" t="e">
        <f t="shared" si="309"/>
        <v>#VALUE!</v>
      </c>
      <c r="AAZ20" s="24" t="e">
        <f t="shared" si="310"/>
        <v>#VALUE!</v>
      </c>
      <c r="ABA20" s="24" t="e">
        <f t="shared" si="311"/>
        <v>#VALUE!</v>
      </c>
      <c r="ABB20">
        <v>-2.4880748600485999E-2</v>
      </c>
      <c r="ABC20" t="e">
        <f>bvarM6</f>
        <v>#VALUE!</v>
      </c>
      <c r="ABD20" t="e">
        <f>cvarM6</f>
        <v>#VALUE!</v>
      </c>
      <c r="ABE20" t="e">
        <f>mvarM6</f>
        <v>#VALUE!</v>
      </c>
      <c r="ABF20" s="24" t="e">
        <f t="shared" si="312"/>
        <v>#VALUE!</v>
      </c>
      <c r="ABG20" s="24" t="e">
        <f t="shared" si="313"/>
        <v>#VALUE!</v>
      </c>
      <c r="ABH20" s="24" t="e">
        <f t="shared" si="314"/>
        <v>#VALUE!</v>
      </c>
      <c r="ABI20">
        <v>9.2879417193683997E-7</v>
      </c>
      <c r="ABJ20" t="e">
        <f>bvarM7</f>
        <v>#VALUE!</v>
      </c>
      <c r="ABK20" t="e">
        <f>cvarM7</f>
        <v>#VALUE!</v>
      </c>
      <c r="ABL20" t="e">
        <f>mvarM7</f>
        <v>#VALUE!</v>
      </c>
      <c r="ABM20" s="24" t="e">
        <f t="shared" si="315"/>
        <v>#VALUE!</v>
      </c>
      <c r="ABN20" s="24" t="e">
        <f t="shared" si="316"/>
        <v>#VALUE!</v>
      </c>
      <c r="ABO20" s="24" t="e">
        <f t="shared" si="317"/>
        <v>#VALUE!</v>
      </c>
      <c r="ABP20">
        <v>9.5565191466797999E-4</v>
      </c>
      <c r="ABQ20" t="e">
        <f>bvarM6</f>
        <v>#VALUE!</v>
      </c>
      <c r="ABR20" t="e">
        <f>cvarM6</f>
        <v>#VALUE!</v>
      </c>
      <c r="ABS20" t="e">
        <f>mvarM6</f>
        <v>#VALUE!</v>
      </c>
      <c r="ABT20" s="24" t="e">
        <f t="shared" si="318"/>
        <v>#VALUE!</v>
      </c>
      <c r="ABU20" s="24" t="e">
        <f t="shared" si="319"/>
        <v>#VALUE!</v>
      </c>
      <c r="ABV20" s="24" t="e">
        <f t="shared" si="320"/>
        <v>#VALUE!</v>
      </c>
      <c r="ABW20">
        <v>-3.1699263426054003E-2</v>
      </c>
      <c r="ABX20" t="e">
        <f>bvarM6</f>
        <v>#VALUE!</v>
      </c>
      <c r="ABY20" t="e">
        <f>cvarM6</f>
        <v>#VALUE!</v>
      </c>
      <c r="ABZ20" t="e">
        <f>mvarM6</f>
        <v>#VALUE!</v>
      </c>
      <c r="ACA20" s="24" t="e">
        <f t="shared" si="321"/>
        <v>#VALUE!</v>
      </c>
      <c r="ACB20" s="24" t="e">
        <f t="shared" si="322"/>
        <v>#VALUE!</v>
      </c>
      <c r="ACC20" s="24" t="e">
        <f t="shared" si="323"/>
        <v>#VALUE!</v>
      </c>
      <c r="ACD20">
        <v>-6.3889428687609005E-7</v>
      </c>
      <c r="ACE20" t="e">
        <f>bvarM6</f>
        <v>#VALUE!</v>
      </c>
      <c r="ACF20" t="e">
        <f>cvarM6</f>
        <v>#VALUE!</v>
      </c>
      <c r="ACG20" t="e">
        <f>mvarM6</f>
        <v>#VALUE!</v>
      </c>
      <c r="ACH20" s="24" t="e">
        <f t="shared" si="324"/>
        <v>#VALUE!</v>
      </c>
      <c r="ACI20" s="24" t="e">
        <f t="shared" si="325"/>
        <v>#VALUE!</v>
      </c>
      <c r="ACJ20" s="24" t="e">
        <f t="shared" si="326"/>
        <v>#VALUE!</v>
      </c>
      <c r="ACK20">
        <v>-6.5431993507912003E-4</v>
      </c>
      <c r="ACL20" t="e">
        <f>bvarM9</f>
        <v>#VALUE!</v>
      </c>
      <c r="ACM20" t="e">
        <f>cvarM9</f>
        <v>#VALUE!</v>
      </c>
      <c r="ACN20" t="e">
        <f>mvarM9</f>
        <v>#VALUE!</v>
      </c>
      <c r="ACO20" s="24" t="e">
        <f t="shared" si="327"/>
        <v>#VALUE!</v>
      </c>
      <c r="ACP20" s="24" t="e">
        <f t="shared" si="328"/>
        <v>#VALUE!</v>
      </c>
      <c r="ACQ20" s="24" t="e">
        <f t="shared" si="329"/>
        <v>#VALUE!</v>
      </c>
      <c r="ACR20">
        <v>-5.6353724899840002E-2</v>
      </c>
      <c r="ACS20" t="e">
        <f>bvarM9</f>
        <v>#VALUE!</v>
      </c>
      <c r="ACT20" t="e">
        <f>cvarM9</f>
        <v>#VALUE!</v>
      </c>
      <c r="ACU20" t="e">
        <f>mvarM9</f>
        <v>#VALUE!</v>
      </c>
      <c r="ACV20" s="24" t="e">
        <f t="shared" si="330"/>
        <v>#VALUE!</v>
      </c>
      <c r="ACW20" s="24" t="e">
        <f t="shared" si="331"/>
        <v>#VALUE!</v>
      </c>
      <c r="ACX20" s="24" t="e">
        <f t="shared" si="332"/>
        <v>#VALUE!</v>
      </c>
      <c r="ACY20">
        <v>3.8371392517725998E-8</v>
      </c>
      <c r="ACZ20" t="e">
        <f>bvarM9</f>
        <v>#VALUE!</v>
      </c>
      <c r="ADA20" t="e">
        <f>cvarM9</f>
        <v>#VALUE!</v>
      </c>
      <c r="ADB20" t="e">
        <f>mvarM9</f>
        <v>#VALUE!</v>
      </c>
      <c r="ADC20" s="24" t="e">
        <f t="shared" si="333"/>
        <v>#VALUE!</v>
      </c>
      <c r="ADD20" s="24" t="e">
        <f t="shared" si="334"/>
        <v>#VALUE!</v>
      </c>
      <c r="ADE20" s="24" t="e">
        <f t="shared" si="335"/>
        <v>#VALUE!</v>
      </c>
      <c r="ADF20">
        <v>-1.4510134329811001E-4</v>
      </c>
      <c r="ADG20" t="e">
        <f>bvarM9</f>
        <v>#VALUE!</v>
      </c>
      <c r="ADH20" t="e">
        <f>cvarM9</f>
        <v>#VALUE!</v>
      </c>
      <c r="ADI20" t="e">
        <f>mvarM9</f>
        <v>#VALUE!</v>
      </c>
      <c r="ADJ20" s="24" t="e">
        <f t="shared" si="336"/>
        <v>#VALUE!</v>
      </c>
      <c r="ADK20" s="24" t="e">
        <f t="shared" si="337"/>
        <v>#VALUE!</v>
      </c>
      <c r="ADL20" s="24" t="e">
        <f t="shared" si="338"/>
        <v>#VALUE!</v>
      </c>
      <c r="ADM20">
        <v>6.2747087449630007E-2</v>
      </c>
      <c r="ADN20" t="e">
        <f>bvarM9</f>
        <v>#VALUE!</v>
      </c>
      <c r="ADO20" t="e">
        <f>cvarM9</f>
        <v>#VALUE!</v>
      </c>
      <c r="ADP20" t="e">
        <f>mvarM9</f>
        <v>#VALUE!</v>
      </c>
      <c r="ADQ20" s="24" t="e">
        <f t="shared" si="339"/>
        <v>#VALUE!</v>
      </c>
      <c r="ADR20" s="24" t="e">
        <f t="shared" si="340"/>
        <v>#VALUE!</v>
      </c>
      <c r="ADS20" s="24" t="e">
        <f t="shared" si="341"/>
        <v>#VALUE!</v>
      </c>
      <c r="ADT20">
        <v>1.23730838972E-9</v>
      </c>
      <c r="ADU20" t="e">
        <f>bvarM9</f>
        <v>#VALUE!</v>
      </c>
      <c r="ADV20" t="e">
        <f>cvarM9</f>
        <v>#VALUE!</v>
      </c>
      <c r="ADW20" t="e">
        <f>mvarM9</f>
        <v>#VALUE!</v>
      </c>
      <c r="ADX20" s="24" t="e">
        <f t="shared" si="342"/>
        <v>#VALUE!</v>
      </c>
      <c r="ADY20" s="24" t="e">
        <f t="shared" si="343"/>
        <v>#VALUE!</v>
      </c>
      <c r="ADZ20" s="24" t="e">
        <f t="shared" si="344"/>
        <v>#VALUE!</v>
      </c>
      <c r="AEA20">
        <v>-7.5170094345017001E-3</v>
      </c>
      <c r="AEB20" t="e">
        <f>bvarHC1*bvarM1</f>
        <v>#VALUE!</v>
      </c>
      <c r="AEC20" t="e">
        <f>cvarHC1*cvarM1</f>
        <v>#VALUE!</v>
      </c>
      <c r="AED20" t="e">
        <f>mvarHC1*mvarM1</f>
        <v>#VALUE!</v>
      </c>
      <c r="AEE20" s="24" t="e">
        <f t="shared" si="345"/>
        <v>#VALUE!</v>
      </c>
      <c r="AEF20" s="24" t="e">
        <f t="shared" si="346"/>
        <v>#VALUE!</v>
      </c>
      <c r="AEG20" s="24" t="e">
        <f t="shared" si="347"/>
        <v>#VALUE!</v>
      </c>
      <c r="AEH20">
        <v>-0.15025514249012001</v>
      </c>
      <c r="AEI20" t="e">
        <f>bvarM9</f>
        <v>#VALUE!</v>
      </c>
      <c r="AEJ20" t="e">
        <f>cvarM9</f>
        <v>#VALUE!</v>
      </c>
      <c r="AEK20" t="e">
        <f>mvarM9</f>
        <v>#VALUE!</v>
      </c>
      <c r="AEL20" s="24" t="e">
        <f t="shared" si="348"/>
        <v>#VALUE!</v>
      </c>
      <c r="AEM20" s="24" t="e">
        <f t="shared" si="349"/>
        <v>#VALUE!</v>
      </c>
      <c r="AEN20" s="24" t="e">
        <f t="shared" si="350"/>
        <v>#VALUE!</v>
      </c>
      <c r="AEO20">
        <v>2.6040099463971001E-8</v>
      </c>
      <c r="AEP20" t="e">
        <f>bvarM9</f>
        <v>#VALUE!</v>
      </c>
      <c r="AEQ20" t="e">
        <f>cvarM9</f>
        <v>#VALUE!</v>
      </c>
      <c r="AER20" t="e">
        <f>mvarM9</f>
        <v>#VALUE!</v>
      </c>
      <c r="AES20" s="24" t="e">
        <f t="shared" si="351"/>
        <v>#VALUE!</v>
      </c>
      <c r="AET20" s="24" t="e">
        <f t="shared" si="352"/>
        <v>#VALUE!</v>
      </c>
      <c r="AEU20" s="24" t="e">
        <f t="shared" si="353"/>
        <v>#VALUE!</v>
      </c>
      <c r="AEV20">
        <v>-5.1444036359183003E-5</v>
      </c>
      <c r="AEW20" t="e">
        <f>bvarM9</f>
        <v>#VALUE!</v>
      </c>
      <c r="AEX20" t="e">
        <f>cvarM9</f>
        <v>#VALUE!</v>
      </c>
      <c r="AEY20" t="e">
        <f>mvarM9</f>
        <v>#VALUE!</v>
      </c>
      <c r="AEZ20" s="24" t="e">
        <f t="shared" si="354"/>
        <v>#VALUE!</v>
      </c>
      <c r="AFA20" s="24" t="e">
        <f t="shared" si="355"/>
        <v>#VALUE!</v>
      </c>
      <c r="AFB20" s="24" t="e">
        <f t="shared" si="356"/>
        <v>#VALUE!</v>
      </c>
      <c r="AFC20">
        <v>0.38786713689514002</v>
      </c>
      <c r="AFD20" t="e">
        <f>bvarM9</f>
        <v>#VALUE!</v>
      </c>
      <c r="AFE20" t="e">
        <f>cvarM9</f>
        <v>#VALUE!</v>
      </c>
      <c r="AFF20" t="e">
        <f>mvarM9</f>
        <v>#VALUE!</v>
      </c>
      <c r="AFG20" s="24" t="e">
        <f t="shared" si="357"/>
        <v>#VALUE!</v>
      </c>
      <c r="AFH20" s="24" t="e">
        <f t="shared" si="358"/>
        <v>#VALUE!</v>
      </c>
      <c r="AFI20" s="24" t="e">
        <f t="shared" si="359"/>
        <v>#VALUE!</v>
      </c>
      <c r="AFJ20">
        <v>-5.6602549371113995E-10</v>
      </c>
      <c r="AFK20" t="e">
        <f>bvarM9</f>
        <v>#VALUE!</v>
      </c>
      <c r="AFL20" t="e">
        <f>cvarM9</f>
        <v>#VALUE!</v>
      </c>
      <c r="AFM20" t="e">
        <f>mvarM9</f>
        <v>#VALUE!</v>
      </c>
      <c r="AFN20" s="24" t="e">
        <f t="shared" si="360"/>
        <v>#VALUE!</v>
      </c>
      <c r="AFO20" s="24" t="e">
        <f t="shared" si="361"/>
        <v>#VALUE!</v>
      </c>
      <c r="AFP20" s="24" t="e">
        <f t="shared" si="362"/>
        <v>#VALUE!</v>
      </c>
      <c r="AFQ20">
        <v>5.2765550389169001E-5</v>
      </c>
      <c r="AFR20" t="e">
        <f>bvarM9</f>
        <v>#VALUE!</v>
      </c>
      <c r="AFS20" t="e">
        <f>cvarM9</f>
        <v>#VALUE!</v>
      </c>
      <c r="AFT20" t="e">
        <f>mvarM9</f>
        <v>#VALUE!</v>
      </c>
      <c r="AFU20" s="24" t="e">
        <f t="shared" si="363"/>
        <v>#VALUE!</v>
      </c>
      <c r="AFV20" s="24" t="e">
        <f t="shared" si="364"/>
        <v>#VALUE!</v>
      </c>
      <c r="AFW20" s="24" t="e">
        <f t="shared" si="365"/>
        <v>#VALUE!</v>
      </c>
      <c r="AFX20">
        <v>-0.32045821785151002</v>
      </c>
      <c r="AFY20" t="e">
        <f>bvarM9</f>
        <v>#VALUE!</v>
      </c>
      <c r="AFZ20" t="e">
        <f>cvarM9</f>
        <v>#VALUE!</v>
      </c>
      <c r="AGA20" t="e">
        <f>mvarM9</f>
        <v>#VALUE!</v>
      </c>
      <c r="AGB20" s="24" t="e">
        <f t="shared" si="366"/>
        <v>#VALUE!</v>
      </c>
      <c r="AGC20" s="24" t="e">
        <f t="shared" si="367"/>
        <v>#VALUE!</v>
      </c>
      <c r="AGD20" s="24" t="e">
        <f t="shared" si="368"/>
        <v>#VALUE!</v>
      </c>
      <c r="AGE20">
        <v>6.9839877147399998E-8</v>
      </c>
      <c r="AGF20" t="e">
        <f>bvarM9</f>
        <v>#VALUE!</v>
      </c>
      <c r="AGG20" t="e">
        <f>cvarM9</f>
        <v>#VALUE!</v>
      </c>
      <c r="AGH20" t="e">
        <f>mvarM9</f>
        <v>#VALUE!</v>
      </c>
      <c r="AGI20" s="24" t="e">
        <f t="shared" si="369"/>
        <v>#VALUE!</v>
      </c>
      <c r="AGJ20" s="24" t="e">
        <f t="shared" si="370"/>
        <v>#VALUE!</v>
      </c>
      <c r="AGK20" s="24" t="e">
        <f t="shared" si="371"/>
        <v>#VALUE!</v>
      </c>
      <c r="AGL20">
        <v>-7.6374299118843001E-5</v>
      </c>
      <c r="AGM20" t="e">
        <f>bvarM9</f>
        <v>#VALUE!</v>
      </c>
      <c r="AGN20" t="e">
        <f>cvarM9</f>
        <v>#VALUE!</v>
      </c>
      <c r="AGO20" t="e">
        <f>mvarM9</f>
        <v>#VALUE!</v>
      </c>
      <c r="AGP20" s="24" t="e">
        <f t="shared" si="372"/>
        <v>#VALUE!</v>
      </c>
      <c r="AGQ20" s="24" t="e">
        <f t="shared" si="373"/>
        <v>#VALUE!</v>
      </c>
      <c r="AGR20" s="24" t="e">
        <f t="shared" si="374"/>
        <v>#VALUE!</v>
      </c>
      <c r="AGS20">
        <v>-1.5045834270701001E-2</v>
      </c>
      <c r="AGT20" t="e">
        <f>bvarM9</f>
        <v>#VALUE!</v>
      </c>
      <c r="AGU20" t="e">
        <f>cvarM9</f>
        <v>#VALUE!</v>
      </c>
      <c r="AGV20" t="e">
        <f>mvarM9</f>
        <v>#VALUE!</v>
      </c>
      <c r="AGW20" s="24" t="e">
        <f t="shared" si="375"/>
        <v>#VALUE!</v>
      </c>
      <c r="AGX20" s="24" t="e">
        <f t="shared" si="376"/>
        <v>#VALUE!</v>
      </c>
      <c r="AGY20" s="24" t="e">
        <f t="shared" si="377"/>
        <v>#VALUE!</v>
      </c>
      <c r="AGZ20">
        <v>-1.8521270133378999E-7</v>
      </c>
      <c r="AHA20" t="e">
        <f>bvarM9</f>
        <v>#VALUE!</v>
      </c>
      <c r="AHB20" t="e">
        <f>cvarM9</f>
        <v>#VALUE!</v>
      </c>
      <c r="AHC20" t="e">
        <f>mvarM9</f>
        <v>#VALUE!</v>
      </c>
      <c r="AHD20" s="24" t="e">
        <f t="shared" si="378"/>
        <v>#VALUE!</v>
      </c>
      <c r="AHE20" s="24" t="e">
        <f t="shared" si="379"/>
        <v>#VALUE!</v>
      </c>
      <c r="AHF20" s="24" t="e">
        <f t="shared" si="380"/>
        <v>#VALUE!</v>
      </c>
      <c r="AHG20">
        <v>5.9840644918373001E-5</v>
      </c>
      <c r="AHH20" t="e">
        <f>bvarM9</f>
        <v>#VALUE!</v>
      </c>
      <c r="AHI20" t="e">
        <f>cvarM9</f>
        <v>#VALUE!</v>
      </c>
      <c r="AHJ20" t="e">
        <f>mvarM9</f>
        <v>#VALUE!</v>
      </c>
      <c r="AHK20" s="24" t="e">
        <f t="shared" si="381"/>
        <v>#VALUE!</v>
      </c>
      <c r="AHL20" s="24" t="e">
        <f t="shared" si="382"/>
        <v>#VALUE!</v>
      </c>
      <c r="AHM20" s="24" t="e">
        <f t="shared" si="383"/>
        <v>#VALUE!</v>
      </c>
      <c r="AHN20">
        <v>-0.29973283212134</v>
      </c>
      <c r="AHO20" t="e">
        <f>bvarM9</f>
        <v>#VALUE!</v>
      </c>
      <c r="AHP20" t="e">
        <f>cvarM9</f>
        <v>#VALUE!</v>
      </c>
      <c r="AHQ20" t="e">
        <f>mvarM9</f>
        <v>#VALUE!</v>
      </c>
      <c r="AHR20" s="24" t="e">
        <f t="shared" si="384"/>
        <v>#VALUE!</v>
      </c>
      <c r="AHS20" s="24" t="e">
        <f t="shared" si="385"/>
        <v>#VALUE!</v>
      </c>
      <c r="AHT20" s="24" t="e">
        <f t="shared" si="386"/>
        <v>#VALUE!</v>
      </c>
      <c r="AHU20">
        <v>3.4814737657911001E-8</v>
      </c>
      <c r="AHV20" t="e">
        <f>bvarM9</f>
        <v>#VALUE!</v>
      </c>
      <c r="AHW20" t="e">
        <f>cvarM9</f>
        <v>#VALUE!</v>
      </c>
      <c r="AHX20" t="e">
        <f>mvarM9</f>
        <v>#VALUE!</v>
      </c>
      <c r="AHY20" s="24" t="e">
        <f t="shared" si="387"/>
        <v>#VALUE!</v>
      </c>
      <c r="AHZ20" s="24" t="e">
        <f t="shared" si="388"/>
        <v>#VALUE!</v>
      </c>
      <c r="AIA20" s="24" t="e">
        <f t="shared" si="389"/>
        <v>#VALUE!</v>
      </c>
      <c r="AIB20">
        <v>-8.5315762294537002E-5</v>
      </c>
      <c r="AIC20" t="e">
        <f>bvarM9</f>
        <v>#VALUE!</v>
      </c>
      <c r="AID20" t="e">
        <f>cvarM9</f>
        <v>#VALUE!</v>
      </c>
      <c r="AIE20" t="e">
        <f>mvarM9</f>
        <v>#VALUE!</v>
      </c>
      <c r="AIF20" s="24" t="e">
        <f t="shared" si="390"/>
        <v>#VALUE!</v>
      </c>
      <c r="AIG20" s="24" t="e">
        <f t="shared" si="391"/>
        <v>#VALUE!</v>
      </c>
      <c r="AIH20" s="24" t="e">
        <f t="shared" si="392"/>
        <v>#VALUE!</v>
      </c>
      <c r="AII20">
        <v>0.19531925217063001</v>
      </c>
      <c r="AIJ20" t="e">
        <f>bvarM9</f>
        <v>#VALUE!</v>
      </c>
      <c r="AIK20" t="e">
        <f>cvarM9</f>
        <v>#VALUE!</v>
      </c>
      <c r="AIL20" t="e">
        <f>mvarM9</f>
        <v>#VALUE!</v>
      </c>
      <c r="AIM20" s="24" t="e">
        <f t="shared" si="393"/>
        <v>#VALUE!</v>
      </c>
      <c r="AIN20" s="24" t="e">
        <f t="shared" si="394"/>
        <v>#VALUE!</v>
      </c>
      <c r="AIO20" s="24" t="e">
        <f t="shared" si="395"/>
        <v>#VALUE!</v>
      </c>
      <c r="AIP20">
        <v>6.9864255486447999E-9</v>
      </c>
      <c r="AIQ20" t="e">
        <f>bvarM9</f>
        <v>#VALUE!</v>
      </c>
      <c r="AIR20" t="e">
        <f>cvarM9</f>
        <v>#VALUE!</v>
      </c>
      <c r="AIS20" t="e">
        <f>mvarM9</f>
        <v>#VALUE!</v>
      </c>
      <c r="AIT20" s="24" t="e">
        <f t="shared" si="396"/>
        <v>#VALUE!</v>
      </c>
      <c r="AIU20" s="24" t="e">
        <f t="shared" si="397"/>
        <v>#VALUE!</v>
      </c>
      <c r="AIV20" s="24" t="e">
        <f t="shared" si="398"/>
        <v>#VALUE!</v>
      </c>
      <c r="AIW20">
        <v>6.0100452424587998E-5</v>
      </c>
      <c r="AIX20" t="e">
        <f>bvarM9</f>
        <v>#VALUE!</v>
      </c>
      <c r="AIY20" t="e">
        <f>cvarM9</f>
        <v>#VALUE!</v>
      </c>
      <c r="AIZ20" t="e">
        <f>mvarM9</f>
        <v>#VALUE!</v>
      </c>
      <c r="AJA20" s="24" t="e">
        <f t="shared" si="399"/>
        <v>#VALUE!</v>
      </c>
      <c r="AJB20" s="24" t="e">
        <f t="shared" si="400"/>
        <v>#VALUE!</v>
      </c>
      <c r="AJC20" s="24" t="e">
        <f t="shared" si="401"/>
        <v>#VALUE!</v>
      </c>
      <c r="AJD20">
        <v>-0.21068120131127999</v>
      </c>
      <c r="AJE20" t="e">
        <f>bvarM9</f>
        <v>#VALUE!</v>
      </c>
      <c r="AJF20" t="e">
        <f>cvarM9</f>
        <v>#VALUE!</v>
      </c>
      <c r="AJG20" t="e">
        <f>mvarM9</f>
        <v>#VALUE!</v>
      </c>
      <c r="AJH20" s="24" t="e">
        <f t="shared" si="402"/>
        <v>#VALUE!</v>
      </c>
      <c r="AJI20" s="24" t="e">
        <f t="shared" si="403"/>
        <v>#VALUE!</v>
      </c>
      <c r="AJJ20" s="24" t="e">
        <f t="shared" si="404"/>
        <v>#VALUE!</v>
      </c>
      <c r="AJK20">
        <v>9.6098149820377005E-9</v>
      </c>
      <c r="AJL20" t="e">
        <f>bvarM9</f>
        <v>#VALUE!</v>
      </c>
      <c r="AJM20" t="e">
        <f>cvarM9</f>
        <v>#VALUE!</v>
      </c>
      <c r="AJN20" t="e">
        <f>mvarM9</f>
        <v>#VALUE!</v>
      </c>
      <c r="AJO20" s="24" t="e">
        <f t="shared" si="405"/>
        <v>#VALUE!</v>
      </c>
      <c r="AJP20" s="24" t="e">
        <f t="shared" si="406"/>
        <v>#VALUE!</v>
      </c>
      <c r="AJQ20" s="24" t="e">
        <f t="shared" si="407"/>
        <v>#VALUE!</v>
      </c>
      <c r="AJR20">
        <v>-8.1682485890163006E-5</v>
      </c>
      <c r="AJS20" t="e">
        <f>bvarM9</f>
        <v>#VALUE!</v>
      </c>
      <c r="AJT20" t="e">
        <f>cvarM9</f>
        <v>#VALUE!</v>
      </c>
      <c r="AJU20" t="e">
        <f>mvarM9</f>
        <v>#VALUE!</v>
      </c>
      <c r="AJV20" s="24" t="e">
        <f t="shared" si="408"/>
        <v>#VALUE!</v>
      </c>
      <c r="AJW20" s="24" t="e">
        <f t="shared" si="409"/>
        <v>#VALUE!</v>
      </c>
      <c r="AJX20" s="24" t="e">
        <f t="shared" si="410"/>
        <v>#VALUE!</v>
      </c>
      <c r="AJY20">
        <v>0.22641322845055001</v>
      </c>
      <c r="AJZ20" t="e">
        <f>bvarM9</f>
        <v>#VALUE!</v>
      </c>
      <c r="AKA20" t="e">
        <f>cvarM9</f>
        <v>#VALUE!</v>
      </c>
      <c r="AKB20" t="e">
        <f>mvarM9</f>
        <v>#VALUE!</v>
      </c>
      <c r="AKC20" s="24" t="e">
        <f t="shared" si="411"/>
        <v>#VALUE!</v>
      </c>
      <c r="AKD20" s="24" t="e">
        <f t="shared" si="412"/>
        <v>#VALUE!</v>
      </c>
      <c r="AKE20" s="24" t="e">
        <f t="shared" si="413"/>
        <v>#VALUE!</v>
      </c>
      <c r="AKF20">
        <v>3.4735816223192998E-8</v>
      </c>
      <c r="AKG20" t="e">
        <f>bvarM9</f>
        <v>#VALUE!</v>
      </c>
      <c r="AKH20" t="e">
        <f>cvarM9</f>
        <v>#VALUE!</v>
      </c>
      <c r="AKI20" t="e">
        <f>mvarM9</f>
        <v>#VALUE!</v>
      </c>
      <c r="AKJ20" s="24" t="e">
        <f t="shared" si="414"/>
        <v>#VALUE!</v>
      </c>
      <c r="AKK20" s="24" t="e">
        <f t="shared" si="415"/>
        <v>#VALUE!</v>
      </c>
      <c r="AKL20" s="24" t="e">
        <f t="shared" si="416"/>
        <v>#VALUE!</v>
      </c>
      <c r="AKM20">
        <v>7.6598216303395999E-5</v>
      </c>
      <c r="AKN20" t="e">
        <f>bvarM9</f>
        <v>#VALUE!</v>
      </c>
      <c r="AKO20" t="e">
        <f>cvarM9</f>
        <v>#VALUE!</v>
      </c>
      <c r="AKP20" t="e">
        <f>mvarM9</f>
        <v>#VALUE!</v>
      </c>
      <c r="AKQ20" s="24" t="e">
        <f t="shared" si="417"/>
        <v>#VALUE!</v>
      </c>
      <c r="AKR20" s="24" t="e">
        <f t="shared" si="418"/>
        <v>#VALUE!</v>
      </c>
      <c r="AKS20" s="24" t="e">
        <f t="shared" si="419"/>
        <v>#VALUE!</v>
      </c>
      <c r="AKT20">
        <v>-2.52510427404E-2</v>
      </c>
      <c r="AKU20" t="e">
        <f>bvarM9</f>
        <v>#VALUE!</v>
      </c>
      <c r="AKV20" t="e">
        <f>cvarM9</f>
        <v>#VALUE!</v>
      </c>
      <c r="AKW20" t="e">
        <f>mvarM9</f>
        <v>#VALUE!</v>
      </c>
      <c r="AKX20" s="24" t="e">
        <f t="shared" si="420"/>
        <v>#VALUE!</v>
      </c>
      <c r="AKY20" s="24" t="e">
        <f t="shared" si="421"/>
        <v>#VALUE!</v>
      </c>
      <c r="AKZ20" s="24" t="e">
        <f t="shared" si="422"/>
        <v>#VALUE!</v>
      </c>
      <c r="ALA20">
        <v>3.4257512472856002E-8</v>
      </c>
      <c r="ALB20" t="e">
        <f>bvarM9</f>
        <v>#VALUE!</v>
      </c>
      <c r="ALC20" t="e">
        <f>cvarM9</f>
        <v>#VALUE!</v>
      </c>
      <c r="ALD20" t="e">
        <f>mvarM9</f>
        <v>#VALUE!</v>
      </c>
      <c r="ALE20" s="24" t="e">
        <f t="shared" si="423"/>
        <v>#VALUE!</v>
      </c>
      <c r="ALF20" s="24" t="e">
        <f t="shared" si="424"/>
        <v>#VALUE!</v>
      </c>
      <c r="ALG20" s="24" t="e">
        <f t="shared" si="425"/>
        <v>#VALUE!</v>
      </c>
      <c r="ALH20">
        <v>-6.4705472088518002E-5</v>
      </c>
      <c r="ALI20" t="e">
        <f>bvarM9</f>
        <v>#VALUE!</v>
      </c>
      <c r="ALJ20" t="e">
        <f>cvarM9</f>
        <v>#VALUE!</v>
      </c>
      <c r="ALK20" t="e">
        <f>mvarM9</f>
        <v>#VALUE!</v>
      </c>
      <c r="ALL20" s="24" t="e">
        <f t="shared" si="426"/>
        <v>#VALUE!</v>
      </c>
      <c r="ALM20" s="24" t="e">
        <f t="shared" si="427"/>
        <v>#VALUE!</v>
      </c>
      <c r="ALN20" s="24" t="e">
        <f t="shared" si="428"/>
        <v>#VALUE!</v>
      </c>
      <c r="ALO20">
        <v>-7.7579858153349002E-2</v>
      </c>
      <c r="ALP20" t="e">
        <f>bvarM9</f>
        <v>#VALUE!</v>
      </c>
      <c r="ALQ20" t="e">
        <f>cvarM9</f>
        <v>#VALUE!</v>
      </c>
      <c r="ALR20" t="e">
        <f>mvarM9</f>
        <v>#VALUE!</v>
      </c>
      <c r="ALS20" s="24" t="e">
        <f t="shared" si="429"/>
        <v>#VALUE!</v>
      </c>
      <c r="ALT20" s="24" t="e">
        <f t="shared" si="430"/>
        <v>#VALUE!</v>
      </c>
      <c r="ALU20" s="24" t="e">
        <f t="shared" si="431"/>
        <v>#VALUE!</v>
      </c>
      <c r="ALV20">
        <v>3.9925277120966999E-8</v>
      </c>
      <c r="ALW20" t="e">
        <f>bvarM9</f>
        <v>#VALUE!</v>
      </c>
      <c r="ALX20" t="e">
        <f>cvarM9</f>
        <v>#VALUE!</v>
      </c>
      <c r="ALY20" t="e">
        <f>mvarM9</f>
        <v>#VALUE!</v>
      </c>
      <c r="ALZ20" s="24" t="e">
        <f t="shared" si="432"/>
        <v>#VALUE!</v>
      </c>
      <c r="AMA20" s="24" t="e">
        <f t="shared" si="433"/>
        <v>#VALUE!</v>
      </c>
      <c r="AMB20" s="24" t="e">
        <f t="shared" si="434"/>
        <v>#VALUE!</v>
      </c>
      <c r="AMC20">
        <v>4.5162456936792003E-3</v>
      </c>
      <c r="AMD20" t="e">
        <f>bvarM7</f>
        <v>#VALUE!</v>
      </c>
      <c r="AME20" t="e">
        <f>cvarM7</f>
        <v>#VALUE!</v>
      </c>
      <c r="AMF20" t="e">
        <f>mvarM7</f>
        <v>#VALUE!</v>
      </c>
      <c r="AMG20" s="24" t="e">
        <f t="shared" si="435"/>
        <v>#VALUE!</v>
      </c>
      <c r="AMH20" s="24" t="e">
        <f t="shared" si="436"/>
        <v>#VALUE!</v>
      </c>
      <c r="AMI20" s="24" t="e">
        <f t="shared" si="437"/>
        <v>#VALUE!</v>
      </c>
      <c r="AMJ20">
        <v>2.2990416609821999E-3</v>
      </c>
      <c r="AMK20" t="e">
        <f>bvarM7</f>
        <v>#VALUE!</v>
      </c>
      <c r="AML20" t="e">
        <f>cvarM7</f>
        <v>#VALUE!</v>
      </c>
      <c r="AMM20" t="e">
        <f>mvarM7</f>
        <v>#VALUE!</v>
      </c>
      <c r="AMN20" s="24" t="e">
        <f t="shared" si="438"/>
        <v>#VALUE!</v>
      </c>
      <c r="AMO20" s="24" t="e">
        <f t="shared" si="439"/>
        <v>#VALUE!</v>
      </c>
      <c r="AMP20" s="24" t="e">
        <f t="shared" si="440"/>
        <v>#VALUE!</v>
      </c>
      <c r="AMQ20">
        <v>7.8290531254062007E-5</v>
      </c>
      <c r="AMR20" t="e">
        <f>bvarM7</f>
        <v>#VALUE!</v>
      </c>
      <c r="AMS20" t="e">
        <f>cvarM7</f>
        <v>#VALUE!</v>
      </c>
      <c r="AMT20" t="e">
        <f>mvarM7</f>
        <v>#VALUE!</v>
      </c>
      <c r="AMU20" s="24" t="e">
        <f t="shared" si="441"/>
        <v>#VALUE!</v>
      </c>
      <c r="AMV20" s="24" t="e">
        <f t="shared" si="442"/>
        <v>#VALUE!</v>
      </c>
      <c r="AMW20" s="24" t="e">
        <f t="shared" si="443"/>
        <v>#VALUE!</v>
      </c>
      <c r="AMX20">
        <v>2.0427178275483002E-2</v>
      </c>
      <c r="AMY20" t="e">
        <f>bvarM7</f>
        <v>#VALUE!</v>
      </c>
      <c r="AMZ20" t="e">
        <f>cvarM7</f>
        <v>#VALUE!</v>
      </c>
      <c r="ANA20" t="e">
        <f>mvarM7</f>
        <v>#VALUE!</v>
      </c>
      <c r="ANB20" s="24" t="e">
        <f t="shared" si="444"/>
        <v>#VALUE!</v>
      </c>
      <c r="ANC20" s="24" t="e">
        <f t="shared" si="445"/>
        <v>#VALUE!</v>
      </c>
      <c r="AND20" s="24" t="e">
        <f t="shared" si="446"/>
        <v>#VALUE!</v>
      </c>
      <c r="ANE20">
        <v>-4.9268092056720999E-3</v>
      </c>
      <c r="ANF20" t="e">
        <f>bvarM7</f>
        <v>#VALUE!</v>
      </c>
      <c r="ANG20" t="e">
        <f>cvarM7</f>
        <v>#VALUE!</v>
      </c>
      <c r="ANH20" t="e">
        <f>mvarM7</f>
        <v>#VALUE!</v>
      </c>
      <c r="ANI20" s="24" t="e">
        <f t="shared" si="447"/>
        <v>#VALUE!</v>
      </c>
      <c r="ANJ20" s="24" t="e">
        <f t="shared" si="448"/>
        <v>#VALUE!</v>
      </c>
      <c r="ANK20" s="24" t="e">
        <f t="shared" si="449"/>
        <v>#VALUE!</v>
      </c>
      <c r="ANL20">
        <v>5.1068015593335001E-4</v>
      </c>
      <c r="ANM20" t="e">
        <f>bvarM7</f>
        <v>#VALUE!</v>
      </c>
      <c r="ANN20" t="e">
        <f>cvarM7</f>
        <v>#VALUE!</v>
      </c>
      <c r="ANO20" t="e">
        <f>mvarM7</f>
        <v>#VALUE!</v>
      </c>
      <c r="ANP20" s="24" t="e">
        <f t="shared" si="450"/>
        <v>#VALUE!</v>
      </c>
      <c r="ANQ20" s="24" t="e">
        <f t="shared" si="451"/>
        <v>#VALUE!</v>
      </c>
      <c r="ANR20" s="24" t="e">
        <f t="shared" si="452"/>
        <v>#VALUE!</v>
      </c>
      <c r="ANS20">
        <v>-2.9993366002373998E-4</v>
      </c>
      <c r="ANT20" t="e">
        <f>bvarM7</f>
        <v>#VALUE!</v>
      </c>
      <c r="ANU20" t="e">
        <f>cvarM7</f>
        <v>#VALUE!</v>
      </c>
      <c r="ANV20" t="e">
        <f>mvarM7</f>
        <v>#VALUE!</v>
      </c>
      <c r="ANW20" s="24" t="e">
        <f t="shared" si="453"/>
        <v>#VALUE!</v>
      </c>
      <c r="ANX20" s="24" t="e">
        <f t="shared" si="454"/>
        <v>#VALUE!</v>
      </c>
      <c r="ANY20" s="24" t="e">
        <f t="shared" si="455"/>
        <v>#VALUE!</v>
      </c>
      <c r="ANZ20">
        <v>3.3681507892997999E-3</v>
      </c>
      <c r="AOA20" t="e">
        <f>bvarM7</f>
        <v>#VALUE!</v>
      </c>
      <c r="AOB20" t="e">
        <f>cvarM7</f>
        <v>#VALUE!</v>
      </c>
      <c r="AOC20" t="e">
        <f>mvarM7</f>
        <v>#VALUE!</v>
      </c>
      <c r="AOD20" s="24" t="e">
        <f t="shared" si="456"/>
        <v>#VALUE!</v>
      </c>
      <c r="AOE20" s="24" t="e">
        <f t="shared" si="457"/>
        <v>#VALUE!</v>
      </c>
      <c r="AOF20" s="24" t="e">
        <f t="shared" si="458"/>
        <v>#VALUE!</v>
      </c>
      <c r="AOG20">
        <v>4.3995379116317998E-4</v>
      </c>
      <c r="AOH20" t="e">
        <f>bvarM7</f>
        <v>#VALUE!</v>
      </c>
      <c r="AOI20" t="e">
        <f>cvarM7</f>
        <v>#VALUE!</v>
      </c>
      <c r="AOJ20" t="e">
        <f>mvarM7</f>
        <v>#VALUE!</v>
      </c>
      <c r="AOK20" s="24" t="e">
        <f t="shared" si="459"/>
        <v>#VALUE!</v>
      </c>
      <c r="AOL20" s="24" t="e">
        <f t="shared" si="460"/>
        <v>#VALUE!</v>
      </c>
      <c r="AOM20" s="24" t="e">
        <f t="shared" si="461"/>
        <v>#VALUE!</v>
      </c>
      <c r="AON20">
        <v>-3.3988605063973998E-3</v>
      </c>
      <c r="AOO20" t="e">
        <f>bvarM7</f>
        <v>#VALUE!</v>
      </c>
      <c r="AOP20" t="e">
        <f>cvarM7</f>
        <v>#VALUE!</v>
      </c>
      <c r="AOQ20" t="e">
        <f>mvarM7</f>
        <v>#VALUE!</v>
      </c>
      <c r="AOR20" s="24" t="e">
        <f t="shared" si="462"/>
        <v>#VALUE!</v>
      </c>
      <c r="AOS20" s="24" t="e">
        <f t="shared" si="463"/>
        <v>#VALUE!</v>
      </c>
      <c r="AOT20" s="24" t="e">
        <f t="shared" si="464"/>
        <v>#VALUE!</v>
      </c>
      <c r="AOU20">
        <v>-3.7802146606644E-3</v>
      </c>
      <c r="AOV20" t="e">
        <f>bvarM7</f>
        <v>#VALUE!</v>
      </c>
      <c r="AOW20" t="e">
        <f>cvarM7</f>
        <v>#VALUE!</v>
      </c>
      <c r="AOX20" t="e">
        <f>mvarM7</f>
        <v>#VALUE!</v>
      </c>
      <c r="AOY20" s="24" t="e">
        <f t="shared" si="465"/>
        <v>#VALUE!</v>
      </c>
      <c r="AOZ20" s="24" t="e">
        <f t="shared" si="466"/>
        <v>#VALUE!</v>
      </c>
      <c r="APA20" s="24" t="e">
        <f t="shared" si="467"/>
        <v>#VALUE!</v>
      </c>
      <c r="APB20">
        <v>3.4597584389061001E-5</v>
      </c>
      <c r="APC20" t="e">
        <f>bvarM7</f>
        <v>#VALUE!</v>
      </c>
      <c r="APD20" t="e">
        <f>cvarM7</f>
        <v>#VALUE!</v>
      </c>
      <c r="APE20" t="e">
        <f>mvarM7</f>
        <v>#VALUE!</v>
      </c>
      <c r="APF20" s="24" t="e">
        <f t="shared" si="468"/>
        <v>#VALUE!</v>
      </c>
      <c r="APG20" s="24" t="e">
        <f t="shared" si="469"/>
        <v>#VALUE!</v>
      </c>
      <c r="APH20" s="24" t="e">
        <f t="shared" si="470"/>
        <v>#VALUE!</v>
      </c>
      <c r="API20">
        <v>4.8586166456942997E-2</v>
      </c>
      <c r="APJ20" t="e">
        <f>bvarM7</f>
        <v>#VALUE!</v>
      </c>
      <c r="APK20" t="e">
        <f>cvarM7</f>
        <v>#VALUE!</v>
      </c>
      <c r="APL20" t="e">
        <f>mvarM7</f>
        <v>#VALUE!</v>
      </c>
      <c r="APM20" s="24" t="e">
        <f t="shared" si="471"/>
        <v>#VALUE!</v>
      </c>
      <c r="APN20" s="24" t="e">
        <f t="shared" si="472"/>
        <v>#VALUE!</v>
      </c>
      <c r="APO20" s="24" t="e">
        <f t="shared" si="473"/>
        <v>#VALUE!</v>
      </c>
      <c r="APP20">
        <v>1.4048753908155001E-3</v>
      </c>
      <c r="APQ20" t="e">
        <f>bvarM7</f>
        <v>#VALUE!</v>
      </c>
      <c r="APR20" t="e">
        <f>cvarM7</f>
        <v>#VALUE!</v>
      </c>
      <c r="APS20" t="e">
        <f>mvarM7</f>
        <v>#VALUE!</v>
      </c>
      <c r="APT20" s="24" t="e">
        <f t="shared" si="474"/>
        <v>#VALUE!</v>
      </c>
      <c r="APU20" s="24" t="e">
        <f t="shared" si="475"/>
        <v>#VALUE!</v>
      </c>
      <c r="APV20" s="24" t="e">
        <f t="shared" si="476"/>
        <v>#VALUE!</v>
      </c>
      <c r="APW20">
        <v>1.2314983067445001E-4</v>
      </c>
      <c r="APX20" t="e">
        <f>bvarM7</f>
        <v>#VALUE!</v>
      </c>
      <c r="APY20" t="e">
        <f>cvarM7</f>
        <v>#VALUE!</v>
      </c>
      <c r="APZ20" t="e">
        <f>mvarM7</f>
        <v>#VALUE!</v>
      </c>
      <c r="AQA20" s="24" t="e">
        <f t="shared" si="477"/>
        <v>#VALUE!</v>
      </c>
      <c r="AQB20" s="24" t="e">
        <f t="shared" si="478"/>
        <v>#VALUE!</v>
      </c>
      <c r="AQC20" s="24" t="e">
        <f t="shared" si="479"/>
        <v>#VALUE!</v>
      </c>
      <c r="AQD20">
        <v>-3.5887427275529001E-3</v>
      </c>
      <c r="AQE20" t="e">
        <f>bvarM7</f>
        <v>#VALUE!</v>
      </c>
      <c r="AQF20" t="e">
        <f>cvarM7</f>
        <v>#VALUE!</v>
      </c>
      <c r="AQG20" t="e">
        <f>mvarM7</f>
        <v>#VALUE!</v>
      </c>
      <c r="AQH20" s="24" t="e">
        <f t="shared" si="480"/>
        <v>#VALUE!</v>
      </c>
      <c r="AQI20" s="24" t="e">
        <f t="shared" si="481"/>
        <v>#VALUE!</v>
      </c>
      <c r="AQJ20" s="24" t="e">
        <f t="shared" si="482"/>
        <v>#VALUE!</v>
      </c>
      <c r="AQK20">
        <v>-2.7227241893627002E-3</v>
      </c>
      <c r="AQL20" t="e">
        <f>bvarM7</f>
        <v>#VALUE!</v>
      </c>
      <c r="AQM20" t="e">
        <f>cvarM7</f>
        <v>#VALUE!</v>
      </c>
      <c r="AQN20" t="e">
        <f>mvarM7</f>
        <v>#VALUE!</v>
      </c>
      <c r="AQO20" s="24" t="e">
        <f t="shared" si="483"/>
        <v>#VALUE!</v>
      </c>
      <c r="AQP20" s="24" t="e">
        <f t="shared" si="484"/>
        <v>#VALUE!</v>
      </c>
      <c r="AQQ20" s="24" t="e">
        <f t="shared" si="485"/>
        <v>#VALUE!</v>
      </c>
      <c r="AQR20">
        <v>4.1687947705861997E-5</v>
      </c>
      <c r="AQS20" t="e">
        <f>bvarM7</f>
        <v>#VALUE!</v>
      </c>
      <c r="AQT20" t="e">
        <f>cvarM7</f>
        <v>#VALUE!</v>
      </c>
      <c r="AQU20" t="e">
        <f>mvarM7</f>
        <v>#VALUE!</v>
      </c>
      <c r="AQV20" s="24" t="e">
        <f t="shared" si="486"/>
        <v>#VALUE!</v>
      </c>
      <c r="AQW20" s="24" t="e">
        <f t="shared" si="487"/>
        <v>#VALUE!</v>
      </c>
      <c r="AQX20" s="24" t="e">
        <f t="shared" si="488"/>
        <v>#VALUE!</v>
      </c>
      <c r="AQY20">
        <v>-2.1873695080407E-4</v>
      </c>
      <c r="AQZ20" t="e">
        <f>bvarM7</f>
        <v>#VALUE!</v>
      </c>
      <c r="ARA20" t="e">
        <f>cvarM7</f>
        <v>#VALUE!</v>
      </c>
      <c r="ARB20" t="e">
        <f>mvarM7</f>
        <v>#VALUE!</v>
      </c>
      <c r="ARC20" s="24" t="e">
        <f t="shared" si="489"/>
        <v>#VALUE!</v>
      </c>
      <c r="ARD20" s="24" t="e">
        <f t="shared" si="490"/>
        <v>#VALUE!</v>
      </c>
      <c r="ARE20" s="24" t="e">
        <f t="shared" si="491"/>
        <v>#VALUE!</v>
      </c>
      <c r="ARF20">
        <v>1.5976970826095001E-3</v>
      </c>
      <c r="ARG20" t="e">
        <f>bvarM7</f>
        <v>#VALUE!</v>
      </c>
      <c r="ARH20" t="e">
        <f>cvarM7</f>
        <v>#VALUE!</v>
      </c>
      <c r="ARI20" t="e">
        <f>mvarM7</f>
        <v>#VALUE!</v>
      </c>
      <c r="ARJ20" s="24" t="e">
        <f t="shared" si="492"/>
        <v>#VALUE!</v>
      </c>
      <c r="ARK20" s="24" t="e">
        <f t="shared" si="493"/>
        <v>#VALUE!</v>
      </c>
      <c r="ARL20" s="24" t="e">
        <f t="shared" si="494"/>
        <v>#VALUE!</v>
      </c>
      <c r="ARM20">
        <v>9.8709399064856999E-4</v>
      </c>
      <c r="ARN20" t="e">
        <f>bvarM7</f>
        <v>#VALUE!</v>
      </c>
      <c r="ARO20" t="e">
        <f>cvarM7</f>
        <v>#VALUE!</v>
      </c>
      <c r="ARP20" t="e">
        <f>mvarM7</f>
        <v>#VALUE!</v>
      </c>
      <c r="ARQ20" s="24" t="e">
        <f t="shared" si="495"/>
        <v>#VALUE!</v>
      </c>
      <c r="ARR20" s="24" t="e">
        <f t="shared" si="496"/>
        <v>#VALUE!</v>
      </c>
      <c r="ARS20" s="24" t="e">
        <f t="shared" si="497"/>
        <v>#VALUE!</v>
      </c>
      <c r="ART20">
        <v>-3.4908224992520999E-3</v>
      </c>
      <c r="ARU20" t="e">
        <f>bvarM7</f>
        <v>#VALUE!</v>
      </c>
      <c r="ARV20" t="e">
        <f>cvarM7</f>
        <v>#VALUE!</v>
      </c>
      <c r="ARW20" t="e">
        <f>mvarM7</f>
        <v>#VALUE!</v>
      </c>
      <c r="ARX20" s="24" t="e">
        <f t="shared" si="498"/>
        <v>#VALUE!</v>
      </c>
      <c r="ARY20" s="24" t="e">
        <f t="shared" si="499"/>
        <v>#VALUE!</v>
      </c>
      <c r="ARZ20" s="24" t="e">
        <f t="shared" si="500"/>
        <v>#VALUE!</v>
      </c>
      <c r="ASA20">
        <v>-3.2575496945632999E-3</v>
      </c>
      <c r="ASB20" t="e">
        <f>bvarM7</f>
        <v>#VALUE!</v>
      </c>
      <c r="ASC20" t="e">
        <f>cvarM7</f>
        <v>#VALUE!</v>
      </c>
      <c r="ASD20" t="e">
        <f>mvarM7</f>
        <v>#VALUE!</v>
      </c>
      <c r="ASE20" s="24" t="e">
        <f t="shared" si="501"/>
        <v>#VALUE!</v>
      </c>
      <c r="ASF20" s="24" t="e">
        <f t="shared" si="502"/>
        <v>#VALUE!</v>
      </c>
      <c r="ASG20" s="24" t="e">
        <f t="shared" si="503"/>
        <v>#VALUE!</v>
      </c>
      <c r="ASH20">
        <v>3.2645195419805002E-5</v>
      </c>
      <c r="ASI20" t="e">
        <f>bvarM7</f>
        <v>#VALUE!</v>
      </c>
      <c r="ASJ20" t="e">
        <f>cvarM7</f>
        <v>#VALUE!</v>
      </c>
      <c r="ASK20" t="e">
        <f>mvarM7</f>
        <v>#VALUE!</v>
      </c>
      <c r="ASL20" s="24" t="e">
        <f t="shared" si="504"/>
        <v>#VALUE!</v>
      </c>
      <c r="ASM20" s="24" t="e">
        <f t="shared" si="505"/>
        <v>#VALUE!</v>
      </c>
      <c r="ASN20" s="24" t="e">
        <f t="shared" si="506"/>
        <v>#VALUE!</v>
      </c>
      <c r="ASO20">
        <v>-1.0252386999095001E-3</v>
      </c>
      <c r="ASP20" t="e">
        <f>bvarM7</f>
        <v>#VALUE!</v>
      </c>
      <c r="ASQ20" t="e">
        <f>cvarM7</f>
        <v>#VALUE!</v>
      </c>
      <c r="ASR20" t="e">
        <f>mvarM7</f>
        <v>#VALUE!</v>
      </c>
      <c r="ASS20" s="24" t="e">
        <f t="shared" si="507"/>
        <v>#VALUE!</v>
      </c>
      <c r="AST20" s="24" t="e">
        <f t="shared" si="508"/>
        <v>#VALUE!</v>
      </c>
      <c r="ASU20" s="24" t="e">
        <f t="shared" si="509"/>
        <v>#VALUE!</v>
      </c>
      <c r="ASV20">
        <v>3.8527441543199001E-3</v>
      </c>
      <c r="ASW20" t="e">
        <f>bvarM7</f>
        <v>#VALUE!</v>
      </c>
      <c r="ASX20" t="e">
        <f>cvarM7</f>
        <v>#VALUE!</v>
      </c>
      <c r="ASY20" t="e">
        <f>mvarM7</f>
        <v>#VALUE!</v>
      </c>
      <c r="ASZ20" s="24" t="e">
        <f t="shared" si="510"/>
        <v>#VALUE!</v>
      </c>
      <c r="ATA20" s="24" t="e">
        <f t="shared" si="511"/>
        <v>#VALUE!</v>
      </c>
      <c r="ATB20" s="24" t="e">
        <f t="shared" si="512"/>
        <v>#VALUE!</v>
      </c>
      <c r="ATC20">
        <v>8.7328634064917003E-4</v>
      </c>
      <c r="ATD20" t="e">
        <f>bvarM7</f>
        <v>#VALUE!</v>
      </c>
      <c r="ATE20" t="e">
        <f>cvarM7</f>
        <v>#VALUE!</v>
      </c>
      <c r="ATF20" t="e">
        <f>mvarM7</f>
        <v>#VALUE!</v>
      </c>
      <c r="ATG20" s="24" t="e">
        <f t="shared" si="513"/>
        <v>#VALUE!</v>
      </c>
      <c r="ATH20" s="24" t="e">
        <f t="shared" si="514"/>
        <v>#VALUE!</v>
      </c>
      <c r="ATI20" s="24" t="e">
        <f t="shared" si="515"/>
        <v>#VALUE!</v>
      </c>
      <c r="ATJ20">
        <v>4.6750313913663999E-3</v>
      </c>
      <c r="ATK20" t="e">
        <f>bvarM7</f>
        <v>#VALUE!</v>
      </c>
      <c r="ATL20" t="e">
        <f>cvarM7</f>
        <v>#VALUE!</v>
      </c>
      <c r="ATM20" t="e">
        <f>mvarM7</f>
        <v>#VALUE!</v>
      </c>
      <c r="ATN20" s="24" t="e">
        <f t="shared" si="516"/>
        <v>#VALUE!</v>
      </c>
      <c r="ATO20" s="24" t="e">
        <f t="shared" si="517"/>
        <v>#VALUE!</v>
      </c>
      <c r="ATP20" s="24" t="e">
        <f t="shared" si="518"/>
        <v>#VALUE!</v>
      </c>
      <c r="ATQ20">
        <v>-2.1212100185454001E-3</v>
      </c>
      <c r="ATR20" t="e">
        <f>bvarM7</f>
        <v>#VALUE!</v>
      </c>
      <c r="ATS20" t="e">
        <f>cvarM7</f>
        <v>#VALUE!</v>
      </c>
      <c r="ATT20" t="e">
        <f>mvarM7</f>
        <v>#VALUE!</v>
      </c>
      <c r="ATU20" s="24" t="e">
        <f t="shared" si="519"/>
        <v>#VALUE!</v>
      </c>
      <c r="ATV20" s="24" t="e">
        <f t="shared" si="520"/>
        <v>#VALUE!</v>
      </c>
      <c r="ATW20" s="24" t="e">
        <f t="shared" si="521"/>
        <v>#VALUE!</v>
      </c>
      <c r="ATX20">
        <v>1.8191877579585999E-5</v>
      </c>
      <c r="ATY20" t="e">
        <f>bvarM7</f>
        <v>#VALUE!</v>
      </c>
      <c r="ATZ20" t="e">
        <f>cvarM7</f>
        <v>#VALUE!</v>
      </c>
      <c r="AUA20" t="e">
        <f>mvarM7</f>
        <v>#VALUE!</v>
      </c>
      <c r="AUB20" s="24" t="e">
        <f t="shared" si="522"/>
        <v>#VALUE!</v>
      </c>
      <c r="AUC20" s="24" t="e">
        <f t="shared" si="523"/>
        <v>#VALUE!</v>
      </c>
      <c r="AUD20" s="24" t="e">
        <f t="shared" si="524"/>
        <v>#VALUE!</v>
      </c>
      <c r="AUE20">
        <v>-5.0259301992431E-4</v>
      </c>
      <c r="AUF20" t="e">
        <f>bvarM7</f>
        <v>#VALUE!</v>
      </c>
      <c r="AUG20" t="e">
        <f>cvarM7</f>
        <v>#VALUE!</v>
      </c>
      <c r="AUH20" t="e">
        <f>mvarM7</f>
        <v>#VALUE!</v>
      </c>
      <c r="AUI20" s="24" t="e">
        <f t="shared" si="525"/>
        <v>#VALUE!</v>
      </c>
      <c r="AUJ20" s="24" t="e">
        <f t="shared" si="526"/>
        <v>#VALUE!</v>
      </c>
      <c r="AUK20" s="24" t="e">
        <f t="shared" si="527"/>
        <v>#VALUE!</v>
      </c>
      <c r="AUL20">
        <v>4.6843703428716002E-3</v>
      </c>
      <c r="AUM20" t="e">
        <f>bvarM7</f>
        <v>#VALUE!</v>
      </c>
      <c r="AUN20" t="e">
        <f>cvarM7</f>
        <v>#VALUE!</v>
      </c>
      <c r="AUO20" t="e">
        <f>mvarM7</f>
        <v>#VALUE!</v>
      </c>
      <c r="AUP20" s="24" t="e">
        <f t="shared" si="528"/>
        <v>#VALUE!</v>
      </c>
      <c r="AUQ20" s="24" t="e">
        <f t="shared" si="529"/>
        <v>#VALUE!</v>
      </c>
      <c r="AUR20" s="24" t="e">
        <f t="shared" si="530"/>
        <v>#VALUE!</v>
      </c>
      <c r="AUS20">
        <v>-5.2978890232966E-4</v>
      </c>
      <c r="AUT20" t="e">
        <f>bvarM7</f>
        <v>#VALUE!</v>
      </c>
      <c r="AUU20" t="e">
        <f>cvarM7</f>
        <v>#VALUE!</v>
      </c>
      <c r="AUV20" t="e">
        <f>mvarM7</f>
        <v>#VALUE!</v>
      </c>
      <c r="AUW20" s="24" t="e">
        <f t="shared" si="531"/>
        <v>#VALUE!</v>
      </c>
      <c r="AUX20" s="24" t="e">
        <f t="shared" si="532"/>
        <v>#VALUE!</v>
      </c>
      <c r="AUY20" s="24" t="e">
        <f t="shared" si="533"/>
        <v>#VALUE!</v>
      </c>
      <c r="AUZ20">
        <v>1.4157790735899E-2</v>
      </c>
      <c r="AVA20" t="e">
        <f>bvarM7</f>
        <v>#VALUE!</v>
      </c>
      <c r="AVB20" t="e">
        <f>cvarM7</f>
        <v>#VALUE!</v>
      </c>
      <c r="AVC20" t="e">
        <f>mvarM7</f>
        <v>#VALUE!</v>
      </c>
      <c r="AVD20" s="24" t="e">
        <f t="shared" si="534"/>
        <v>#VALUE!</v>
      </c>
      <c r="AVE20" s="24" t="e">
        <f t="shared" si="535"/>
        <v>#VALUE!</v>
      </c>
      <c r="AVF20" s="24" t="e">
        <f t="shared" si="536"/>
        <v>#VALUE!</v>
      </c>
      <c r="AVG20">
        <v>-9.3031101196565998E-4</v>
      </c>
      <c r="AVH20" t="e">
        <f>bvarM7</f>
        <v>#VALUE!</v>
      </c>
      <c r="AVI20" t="e">
        <f>cvarM7</f>
        <v>#VALUE!</v>
      </c>
      <c r="AVJ20" t="e">
        <f>mvarM7</f>
        <v>#VALUE!</v>
      </c>
      <c r="AVK20" s="24" t="e">
        <f t="shared" si="537"/>
        <v>#VALUE!</v>
      </c>
      <c r="AVL20" s="24" t="e">
        <f t="shared" si="538"/>
        <v>#VALUE!</v>
      </c>
      <c r="AVM20" s="24" t="e">
        <f t="shared" si="539"/>
        <v>#VALUE!</v>
      </c>
      <c r="AVN20">
        <v>1.9142419357342001E-5</v>
      </c>
      <c r="AVO20" t="e">
        <f>bvarM7</f>
        <v>#VALUE!</v>
      </c>
      <c r="AVP20" t="e">
        <f>cvarM7</f>
        <v>#VALUE!</v>
      </c>
      <c r="AVQ20" t="e">
        <f>mvarM7</f>
        <v>#VALUE!</v>
      </c>
      <c r="AVR20" s="24" t="e">
        <f t="shared" si="540"/>
        <v>#VALUE!</v>
      </c>
      <c r="AVS20" s="24" t="e">
        <f t="shared" si="541"/>
        <v>#VALUE!</v>
      </c>
      <c r="AVT20" s="24" t="e">
        <f t="shared" si="542"/>
        <v>#VALUE!</v>
      </c>
      <c r="AVU20">
        <v>2.8787281743775001E-2</v>
      </c>
      <c r="AVV20" t="e">
        <f>bvarM7</f>
        <v>#VALUE!</v>
      </c>
      <c r="AVW20" t="e">
        <f>cvarM7</f>
        <v>#VALUE!</v>
      </c>
      <c r="AVX20" t="e">
        <f>mvarM7</f>
        <v>#VALUE!</v>
      </c>
      <c r="AVY20" s="24" t="e">
        <f t="shared" si="543"/>
        <v>#VALUE!</v>
      </c>
      <c r="AVZ20" s="24" t="e">
        <f t="shared" si="544"/>
        <v>#VALUE!</v>
      </c>
      <c r="AWA20" s="24" t="e">
        <f t="shared" si="545"/>
        <v>#VALUE!</v>
      </c>
      <c r="AWB20">
        <v>3.4187321556052E-3</v>
      </c>
      <c r="AWC20" t="e">
        <f>bvarM7</f>
        <v>#VALUE!</v>
      </c>
      <c r="AWD20" t="e">
        <f>cvarM7</f>
        <v>#VALUE!</v>
      </c>
      <c r="AWE20" t="e">
        <f>mvarM7</f>
        <v>#VALUE!</v>
      </c>
      <c r="AWF20" s="24" t="e">
        <f t="shared" si="546"/>
        <v>#VALUE!</v>
      </c>
      <c r="AWG20" s="24" t="e">
        <f t="shared" si="547"/>
        <v>#VALUE!</v>
      </c>
      <c r="AWH20" s="24" t="e">
        <f t="shared" si="548"/>
        <v>#VALUE!</v>
      </c>
      <c r="AWI20">
        <v>2.4938675212017998E-4</v>
      </c>
      <c r="AWJ20" t="e">
        <f>bvarM7</f>
        <v>#VALUE!</v>
      </c>
      <c r="AWK20" t="e">
        <f>cvarM7</f>
        <v>#VALUE!</v>
      </c>
      <c r="AWL20" t="e">
        <f>mvarM7</f>
        <v>#VALUE!</v>
      </c>
      <c r="AWM20" s="24" t="e">
        <f t="shared" si="549"/>
        <v>#VALUE!</v>
      </c>
      <c r="AWN20" s="24" t="e">
        <f t="shared" si="550"/>
        <v>#VALUE!</v>
      </c>
      <c r="AWO20" s="24" t="e">
        <f t="shared" si="551"/>
        <v>#VALUE!</v>
      </c>
      <c r="AWP20">
        <v>2.1436402781747001E-2</v>
      </c>
      <c r="AWQ20" t="e">
        <f>bvarM7</f>
        <v>#VALUE!</v>
      </c>
      <c r="AWR20" t="e">
        <f>cvarM7</f>
        <v>#VALUE!</v>
      </c>
      <c r="AWS20" t="e">
        <f>mvarM7</f>
        <v>#VALUE!</v>
      </c>
      <c r="AWT20" s="24" t="e">
        <f t="shared" si="552"/>
        <v>#VALUE!</v>
      </c>
      <c r="AWU20" s="24" t="e">
        <f t="shared" si="553"/>
        <v>#VALUE!</v>
      </c>
      <c r="AWV20" s="24" t="e">
        <f t="shared" si="554"/>
        <v>#VALUE!</v>
      </c>
      <c r="AWW20">
        <v>2.1226331254518001E-3</v>
      </c>
      <c r="AWX20" t="e">
        <f>bvarM7</f>
        <v>#VALUE!</v>
      </c>
      <c r="AWY20" t="e">
        <f>cvarM7</f>
        <v>#VALUE!</v>
      </c>
      <c r="AWZ20" t="e">
        <f>mvarM7</f>
        <v>#VALUE!</v>
      </c>
      <c r="AXA20" s="24" t="e">
        <f t="shared" si="555"/>
        <v>#VALUE!</v>
      </c>
      <c r="AXB20" s="24" t="e">
        <f t="shared" si="556"/>
        <v>#VALUE!</v>
      </c>
      <c r="AXC20" s="24" t="e">
        <f t="shared" si="557"/>
        <v>#VALUE!</v>
      </c>
      <c r="AXD20">
        <v>3.0963729841016E-4</v>
      </c>
      <c r="AXE20" t="e">
        <f>bvarM7</f>
        <v>#VALUE!</v>
      </c>
      <c r="AXF20" t="e">
        <f>cvarM7</f>
        <v>#VALUE!</v>
      </c>
      <c r="AXG20" t="e">
        <f>mvarM7</f>
        <v>#VALUE!</v>
      </c>
      <c r="AXH20" s="24" t="e">
        <f t="shared" si="558"/>
        <v>#VALUE!</v>
      </c>
      <c r="AXI20" s="24" t="e">
        <f t="shared" si="559"/>
        <v>#VALUE!</v>
      </c>
      <c r="AXJ20" s="24" t="e">
        <f t="shared" si="560"/>
        <v>#VALUE!</v>
      </c>
      <c r="AXK20">
        <v>1.3555189512764E-2</v>
      </c>
      <c r="AXL20" t="e">
        <f>bvarM7</f>
        <v>#VALUE!</v>
      </c>
      <c r="AXM20" t="e">
        <f>cvarM7</f>
        <v>#VALUE!</v>
      </c>
      <c r="AXN20" t="e">
        <f>mvarM7</f>
        <v>#VALUE!</v>
      </c>
      <c r="AXO20" s="24" t="e">
        <f t="shared" si="561"/>
        <v>#VALUE!</v>
      </c>
      <c r="AXP20" s="24" t="e">
        <f t="shared" si="562"/>
        <v>#VALUE!</v>
      </c>
      <c r="AXQ20" s="24" t="e">
        <f t="shared" si="563"/>
        <v>#VALUE!</v>
      </c>
      <c r="AXR20">
        <v>-0.34333550170408</v>
      </c>
      <c r="AXS20" t="e">
        <f>bvarM9</f>
        <v>#VALUE!</v>
      </c>
      <c r="AXT20" t="e">
        <f>cvarM9</f>
        <v>#VALUE!</v>
      </c>
      <c r="AXU20" t="e">
        <f>mvarM9</f>
        <v>#VALUE!</v>
      </c>
      <c r="AXV20" s="24" t="e">
        <f t="shared" si="564"/>
        <v>#VALUE!</v>
      </c>
      <c r="AXW20" s="24" t="e">
        <f t="shared" si="565"/>
        <v>#VALUE!</v>
      </c>
      <c r="AXX20" s="24" t="e">
        <f t="shared" si="566"/>
        <v>#VALUE!</v>
      </c>
      <c r="AXY20">
        <v>6.5922432278876005E-4</v>
      </c>
      <c r="AXZ20" t="e">
        <f>bvarM7</f>
        <v>#VALUE!</v>
      </c>
      <c r="AYA20" t="e">
        <f>cvarM7</f>
        <v>#VALUE!</v>
      </c>
      <c r="AYB20" t="e">
        <f>mvarM7</f>
        <v>#VALUE!</v>
      </c>
      <c r="AYC20" s="24" t="e">
        <f t="shared" si="567"/>
        <v>#VALUE!</v>
      </c>
      <c r="AYD20" s="24" t="e">
        <f t="shared" si="568"/>
        <v>#VALUE!</v>
      </c>
      <c r="AYE20" s="24" t="e">
        <f t="shared" si="569"/>
        <v>#VALUE!</v>
      </c>
      <c r="AYF20">
        <v>-1.7758560497791E-3</v>
      </c>
      <c r="AYG20" t="e">
        <f>bvarM7</f>
        <v>#VALUE!</v>
      </c>
      <c r="AYH20" t="e">
        <f>cvarM7</f>
        <v>#VALUE!</v>
      </c>
      <c r="AYI20" t="e">
        <f>mvarM7</f>
        <v>#VALUE!</v>
      </c>
      <c r="AYJ20" s="24" t="e">
        <f t="shared" si="570"/>
        <v>#VALUE!</v>
      </c>
      <c r="AYK20" s="24" t="e">
        <f t="shared" si="571"/>
        <v>#VALUE!</v>
      </c>
      <c r="AYL20" s="24" t="e">
        <f t="shared" si="572"/>
        <v>#VALUE!</v>
      </c>
      <c r="AYM20">
        <v>4.1865292170565997E-3</v>
      </c>
      <c r="AYN20" t="e">
        <f>bvarM7</f>
        <v>#VALUE!</v>
      </c>
      <c r="AYO20" t="e">
        <f>cvarM7</f>
        <v>#VALUE!</v>
      </c>
      <c r="AYP20" t="e">
        <f>mvarM7</f>
        <v>#VALUE!</v>
      </c>
      <c r="AYQ20" s="24" t="e">
        <f t="shared" si="573"/>
        <v>#VALUE!</v>
      </c>
      <c r="AYR20" s="24" t="e">
        <f t="shared" si="574"/>
        <v>#VALUE!</v>
      </c>
      <c r="AYS20" s="24" t="e">
        <f t="shared" si="575"/>
        <v>#VALUE!</v>
      </c>
      <c r="AYT20">
        <v>3.8698916450426999E-7</v>
      </c>
      <c r="AYU20" t="e">
        <f>bvarM7</f>
        <v>#VALUE!</v>
      </c>
      <c r="AYV20" t="e">
        <f>cvarM7</f>
        <v>#VALUE!</v>
      </c>
      <c r="AYW20" t="e">
        <f>mvarM7</f>
        <v>#VALUE!</v>
      </c>
      <c r="AYX20" s="24" t="e">
        <f t="shared" si="576"/>
        <v>#VALUE!</v>
      </c>
      <c r="AYY20" s="24" t="e">
        <f t="shared" si="577"/>
        <v>#VALUE!</v>
      </c>
      <c r="AYZ20" s="24" t="e">
        <f t="shared" si="578"/>
        <v>#VALUE!</v>
      </c>
      <c r="AZA20">
        <v>7.4982949891717998E-2</v>
      </c>
      <c r="AZB20" t="e">
        <f>bvarM7</f>
        <v>#VALUE!</v>
      </c>
      <c r="AZC20" t="e">
        <f>cvarM7</f>
        <v>#VALUE!</v>
      </c>
      <c r="AZD20" t="e">
        <f>mvarM7</f>
        <v>#VALUE!</v>
      </c>
      <c r="AZE20" s="24" t="e">
        <f t="shared" si="579"/>
        <v>#VALUE!</v>
      </c>
      <c r="AZF20" s="24" t="e">
        <f t="shared" si="580"/>
        <v>#VALUE!</v>
      </c>
      <c r="AZG20" s="24" t="e">
        <f t="shared" si="581"/>
        <v>#VALUE!</v>
      </c>
      <c r="AZH20">
        <v>-1.6565627950932998E-2</v>
      </c>
      <c r="AZI20" t="e">
        <f>bvarM9</f>
        <v>#VALUE!</v>
      </c>
      <c r="AZJ20" t="e">
        <f>cvarM9</f>
        <v>#VALUE!</v>
      </c>
      <c r="AZK20" t="e">
        <f>mvarM9</f>
        <v>#VALUE!</v>
      </c>
      <c r="AZL20" s="24" t="e">
        <f t="shared" si="582"/>
        <v>#VALUE!</v>
      </c>
      <c r="AZM20" s="24" t="e">
        <f t="shared" si="583"/>
        <v>#VALUE!</v>
      </c>
      <c r="AZN20" s="24" t="e">
        <f t="shared" si="584"/>
        <v>#VALUE!</v>
      </c>
      <c r="AZO20">
        <v>1.1232215283038E-4</v>
      </c>
      <c r="AZP20" t="e">
        <f>bvarM7</f>
        <v>#VALUE!</v>
      </c>
      <c r="AZQ20" t="e">
        <f>cvarM7</f>
        <v>#VALUE!</v>
      </c>
      <c r="AZR20" t="e">
        <f>mvarM7</f>
        <v>#VALUE!</v>
      </c>
      <c r="AZS20" s="24" t="e">
        <f t="shared" si="585"/>
        <v>#VALUE!</v>
      </c>
      <c r="AZT20" s="24" t="e">
        <f t="shared" si="586"/>
        <v>#VALUE!</v>
      </c>
      <c r="AZU20" s="24" t="e">
        <f t="shared" si="587"/>
        <v>#VALUE!</v>
      </c>
      <c r="AZV20">
        <v>6.6752923596996999E-2</v>
      </c>
      <c r="AZW20" t="e">
        <f>bvarM7</f>
        <v>#VALUE!</v>
      </c>
      <c r="AZX20" t="e">
        <f>cvarM7</f>
        <v>#VALUE!</v>
      </c>
      <c r="AZY20" t="e">
        <f>mvarM7</f>
        <v>#VALUE!</v>
      </c>
      <c r="AZZ20" s="24" t="e">
        <f t="shared" si="588"/>
        <v>#VALUE!</v>
      </c>
      <c r="BAA20" s="24" t="e">
        <f t="shared" si="589"/>
        <v>#VALUE!</v>
      </c>
      <c r="BAB20" s="24" t="e">
        <f t="shared" si="590"/>
        <v>#VALUE!</v>
      </c>
      <c r="BAC20">
        <v>4.9055276155587999E-3</v>
      </c>
      <c r="BAD20" t="e">
        <f>bvarM7</f>
        <v>#VALUE!</v>
      </c>
      <c r="BAE20" t="e">
        <f>cvarM7</f>
        <v>#VALUE!</v>
      </c>
      <c r="BAF20" t="e">
        <f>mvarM7</f>
        <v>#VALUE!</v>
      </c>
      <c r="BAG20" s="24" t="e">
        <f t="shared" si="591"/>
        <v>#VALUE!</v>
      </c>
      <c r="BAH20" s="24" t="e">
        <f t="shared" si="592"/>
        <v>#VALUE!</v>
      </c>
      <c r="BAI20" s="24" t="e">
        <f t="shared" si="593"/>
        <v>#VALUE!</v>
      </c>
      <c r="BAJ20">
        <v>1.0730333848135E-3</v>
      </c>
      <c r="BAK20" t="e">
        <f>bvarM7</f>
        <v>#VALUE!</v>
      </c>
      <c r="BAL20" t="e">
        <f>cvarM7</f>
        <v>#VALUE!</v>
      </c>
      <c r="BAM20" t="e">
        <f>mvarM7</f>
        <v>#VALUE!</v>
      </c>
      <c r="BAN20" s="24" t="e">
        <f t="shared" si="594"/>
        <v>#VALUE!</v>
      </c>
      <c r="BAO20" s="24" t="e">
        <f t="shared" si="595"/>
        <v>#VALUE!</v>
      </c>
      <c r="BAP20" s="24" t="e">
        <f t="shared" si="596"/>
        <v>#VALUE!</v>
      </c>
      <c r="BAQ20">
        <v>-2.1604287575291E-4</v>
      </c>
      <c r="BAR20" t="e">
        <f>bvarM7</f>
        <v>#VALUE!</v>
      </c>
      <c r="BAS20" t="e">
        <f>cvarM7</f>
        <v>#VALUE!</v>
      </c>
      <c r="BAT20" t="e">
        <f>mvarM7</f>
        <v>#VALUE!</v>
      </c>
      <c r="BAU20" s="24" t="e">
        <f t="shared" si="597"/>
        <v>#VALUE!</v>
      </c>
      <c r="BAV20" s="24" t="e">
        <f t="shared" si="598"/>
        <v>#VALUE!</v>
      </c>
      <c r="BAW20" s="24" t="e">
        <f t="shared" si="599"/>
        <v>#VALUE!</v>
      </c>
      <c r="BAX20">
        <v>2.3436563280537998E-3</v>
      </c>
      <c r="BAY20" t="e">
        <f>bvarM7</f>
        <v>#VALUE!</v>
      </c>
      <c r="BAZ20" t="e">
        <f>cvarM7</f>
        <v>#VALUE!</v>
      </c>
      <c r="BBA20" t="e">
        <f>mvarM7</f>
        <v>#VALUE!</v>
      </c>
      <c r="BBB20" s="24" t="e">
        <f t="shared" si="600"/>
        <v>#VALUE!</v>
      </c>
      <c r="BBC20" s="24" t="e">
        <f t="shared" si="601"/>
        <v>#VALUE!</v>
      </c>
      <c r="BBD20" s="24" t="e">
        <f t="shared" si="602"/>
        <v>#VALUE!</v>
      </c>
      <c r="BBE20">
        <v>3.5644764414526E-4</v>
      </c>
      <c r="BBF20" t="e">
        <f>bvarM7</f>
        <v>#VALUE!</v>
      </c>
      <c r="BBG20" t="e">
        <f>cvarM7</f>
        <v>#VALUE!</v>
      </c>
      <c r="BBH20" t="e">
        <f>mvarM7</f>
        <v>#VALUE!</v>
      </c>
      <c r="BBI20" s="24" t="e">
        <f t="shared" si="603"/>
        <v>#VALUE!</v>
      </c>
      <c r="BBJ20" s="24" t="e">
        <f t="shared" si="604"/>
        <v>#VALUE!</v>
      </c>
      <c r="BBK20" s="24" t="e">
        <f t="shared" si="605"/>
        <v>#VALUE!</v>
      </c>
      <c r="BBL20">
        <v>-2.7023190713029999E-3</v>
      </c>
      <c r="BBM20" t="e">
        <f>bvarM7</f>
        <v>#VALUE!</v>
      </c>
      <c r="BBN20" t="e">
        <f>cvarM7</f>
        <v>#VALUE!</v>
      </c>
      <c r="BBO20" t="e">
        <f>mvarM7</f>
        <v>#VALUE!</v>
      </c>
      <c r="BBP20" s="24" t="e">
        <f t="shared" si="606"/>
        <v>#VALUE!</v>
      </c>
      <c r="BBQ20" s="24" t="e">
        <f t="shared" si="607"/>
        <v>#VALUE!</v>
      </c>
      <c r="BBR20" s="24" t="e">
        <f t="shared" si="608"/>
        <v>#VALUE!</v>
      </c>
      <c r="BBS20">
        <v>5.3131181879120999E-4</v>
      </c>
      <c r="BBT20" t="e">
        <f>bvarM7</f>
        <v>#VALUE!</v>
      </c>
      <c r="BBU20" t="e">
        <f>cvarM7</f>
        <v>#VALUE!</v>
      </c>
      <c r="BBV20" t="e">
        <f>mvarM7</f>
        <v>#VALUE!</v>
      </c>
      <c r="BBW20" s="24" t="e">
        <f t="shared" si="609"/>
        <v>#VALUE!</v>
      </c>
      <c r="BBX20" s="24" t="e">
        <f t="shared" si="610"/>
        <v>#VALUE!</v>
      </c>
      <c r="BBY20" s="24" t="e">
        <f t="shared" si="611"/>
        <v>#VALUE!</v>
      </c>
      <c r="BBZ20">
        <v>3.9898096197555E-4</v>
      </c>
      <c r="BCA20" t="e">
        <f>bvarM7</f>
        <v>#VALUE!</v>
      </c>
      <c r="BCB20" t="e">
        <f>cvarM7</f>
        <v>#VALUE!</v>
      </c>
      <c r="BCC20" t="e">
        <f>mvarM7</f>
        <v>#VALUE!</v>
      </c>
      <c r="BCD20" s="24" t="e">
        <f t="shared" si="612"/>
        <v>#VALUE!</v>
      </c>
      <c r="BCE20" s="24" t="e">
        <f t="shared" si="613"/>
        <v>#VALUE!</v>
      </c>
      <c r="BCF20" s="24" t="e">
        <f t="shared" si="614"/>
        <v>#VALUE!</v>
      </c>
      <c r="BCG20">
        <v>-6.9711599263467996E-4</v>
      </c>
      <c r="BCH20" t="e">
        <f>bvarM7</f>
        <v>#VALUE!</v>
      </c>
      <c r="BCI20" t="e">
        <f>cvarM7</f>
        <v>#VALUE!</v>
      </c>
      <c r="BCJ20" t="e">
        <f>mvarM7</f>
        <v>#VALUE!</v>
      </c>
      <c r="BCK20" s="24" t="e">
        <f t="shared" si="615"/>
        <v>#VALUE!</v>
      </c>
      <c r="BCL20" s="24" t="e">
        <f t="shared" si="616"/>
        <v>#VALUE!</v>
      </c>
      <c r="BCM20" s="24" t="e">
        <f t="shared" si="617"/>
        <v>#VALUE!</v>
      </c>
      <c r="BCN20">
        <v>5.9795588805980999E-3</v>
      </c>
      <c r="BCO20" t="e">
        <f>bvarM7</f>
        <v>#VALUE!</v>
      </c>
      <c r="BCP20" t="e">
        <f>cvarM7</f>
        <v>#VALUE!</v>
      </c>
      <c r="BCQ20" t="e">
        <f>mvarM7</f>
        <v>#VALUE!</v>
      </c>
      <c r="BCR20" s="24" t="e">
        <f t="shared" si="618"/>
        <v>#VALUE!</v>
      </c>
      <c r="BCS20" s="24" t="e">
        <f t="shared" si="619"/>
        <v>#VALUE!</v>
      </c>
      <c r="BCT20" s="24" t="e">
        <f t="shared" si="620"/>
        <v>#VALUE!</v>
      </c>
      <c r="BCU20">
        <v>2.2885551172005999E-4</v>
      </c>
      <c r="BCV20" t="e">
        <f>bvarM7</f>
        <v>#VALUE!</v>
      </c>
      <c r="BCW20" t="e">
        <f>cvarM7</f>
        <v>#VALUE!</v>
      </c>
      <c r="BCX20" t="e">
        <f>mvarM7</f>
        <v>#VALUE!</v>
      </c>
      <c r="BCY20" s="24" t="e">
        <f t="shared" si="621"/>
        <v>#VALUE!</v>
      </c>
      <c r="BCZ20" s="24" t="e">
        <f t="shared" si="622"/>
        <v>#VALUE!</v>
      </c>
      <c r="BDA20" s="24" t="e">
        <f t="shared" si="623"/>
        <v>#VALUE!</v>
      </c>
      <c r="BDB20">
        <v>-2.8889303114212998E-3</v>
      </c>
      <c r="BDC20" t="e">
        <f>bvarM7</f>
        <v>#VALUE!</v>
      </c>
      <c r="BDD20" t="e">
        <f>cvarM7</f>
        <v>#VALUE!</v>
      </c>
      <c r="BDE20" t="e">
        <f>mvarM7</f>
        <v>#VALUE!</v>
      </c>
      <c r="BDF20" s="24" t="e">
        <f t="shared" si="624"/>
        <v>#VALUE!</v>
      </c>
      <c r="BDG20" s="24" t="e">
        <f t="shared" si="625"/>
        <v>#VALUE!</v>
      </c>
      <c r="BDH20" s="24" t="e">
        <f t="shared" si="626"/>
        <v>#VALUE!</v>
      </c>
      <c r="BDI20">
        <v>4.1490972609250004E-3</v>
      </c>
      <c r="BDJ20" t="e">
        <f>bvarM7</f>
        <v>#VALUE!</v>
      </c>
      <c r="BDK20" t="e">
        <f>cvarM7</f>
        <v>#VALUE!</v>
      </c>
      <c r="BDL20" t="e">
        <f>mvarM7</f>
        <v>#VALUE!</v>
      </c>
      <c r="BDM20" s="24" t="e">
        <f t="shared" si="627"/>
        <v>#VALUE!</v>
      </c>
      <c r="BDN20" s="24" t="e">
        <f t="shared" si="628"/>
        <v>#VALUE!</v>
      </c>
      <c r="BDO20" s="24" t="e">
        <f t="shared" si="629"/>
        <v>#VALUE!</v>
      </c>
      <c r="BDP20">
        <v>1.1175804650652E-4</v>
      </c>
      <c r="BDQ20" t="e">
        <f>bvarM7</f>
        <v>#VALUE!</v>
      </c>
      <c r="BDR20" t="e">
        <f>cvarM7</f>
        <v>#VALUE!</v>
      </c>
      <c r="BDS20" t="e">
        <f>mvarM7</f>
        <v>#VALUE!</v>
      </c>
      <c r="BDT20" s="24" t="e">
        <f t="shared" si="630"/>
        <v>#VALUE!</v>
      </c>
      <c r="BDU20" s="24" t="e">
        <f t="shared" si="631"/>
        <v>#VALUE!</v>
      </c>
      <c r="BDV20" s="24" t="e">
        <f t="shared" si="632"/>
        <v>#VALUE!</v>
      </c>
      <c r="BDW20">
        <v>-5.6297339643332999E-4</v>
      </c>
      <c r="BDX20" t="e">
        <f>bvarM7</f>
        <v>#VALUE!</v>
      </c>
      <c r="BDY20" t="e">
        <f>cvarM7</f>
        <v>#VALUE!</v>
      </c>
      <c r="BDZ20" t="e">
        <f>mvarM7</f>
        <v>#VALUE!</v>
      </c>
      <c r="BEA20" s="24" t="e">
        <f t="shared" si="633"/>
        <v>#VALUE!</v>
      </c>
      <c r="BEB20" s="24" t="e">
        <f t="shared" si="634"/>
        <v>#VALUE!</v>
      </c>
      <c r="BEC20" s="24" t="e">
        <f t="shared" si="635"/>
        <v>#VALUE!</v>
      </c>
      <c r="BED20">
        <v>6.4625501662834003E-3</v>
      </c>
      <c r="BEE20" t="e">
        <f>bvarM7</f>
        <v>#VALUE!</v>
      </c>
      <c r="BEF20" t="e">
        <f>cvarM7</f>
        <v>#VALUE!</v>
      </c>
      <c r="BEG20" t="e">
        <f>mvarM7</f>
        <v>#VALUE!</v>
      </c>
      <c r="BEH20" s="24" t="e">
        <f t="shared" si="636"/>
        <v>#VALUE!</v>
      </c>
      <c r="BEI20" s="24" t="e">
        <f t="shared" si="637"/>
        <v>#VALUE!</v>
      </c>
      <c r="BEJ20" s="24" t="e">
        <f t="shared" si="638"/>
        <v>#VALUE!</v>
      </c>
      <c r="BEK20">
        <v>-2.2814496583806E-4</v>
      </c>
      <c r="BEL20" t="e">
        <f>bvarM7</f>
        <v>#VALUE!</v>
      </c>
      <c r="BEM20" t="e">
        <f>cvarM7</f>
        <v>#VALUE!</v>
      </c>
      <c r="BEN20" t="e">
        <f>mvarM7</f>
        <v>#VALUE!</v>
      </c>
      <c r="BEO20" s="24" t="e">
        <f t="shared" si="639"/>
        <v>#VALUE!</v>
      </c>
      <c r="BEP20" s="24" t="e">
        <f t="shared" si="640"/>
        <v>#VALUE!</v>
      </c>
      <c r="BEQ20" s="24" t="e">
        <f t="shared" si="641"/>
        <v>#VALUE!</v>
      </c>
      <c r="BER20">
        <v>4.4578973300938999E-3</v>
      </c>
      <c r="BES20" t="e">
        <f>bvarM7</f>
        <v>#VALUE!</v>
      </c>
      <c r="BET20" t="e">
        <f>cvarM7</f>
        <v>#VALUE!</v>
      </c>
      <c r="BEU20" t="e">
        <f>mvarM7</f>
        <v>#VALUE!</v>
      </c>
      <c r="BEV20" s="24" t="e">
        <f t="shared" si="642"/>
        <v>#VALUE!</v>
      </c>
      <c r="BEW20" s="24" t="e">
        <f t="shared" si="643"/>
        <v>#VALUE!</v>
      </c>
      <c r="BEX20" s="24" t="e">
        <f t="shared" si="644"/>
        <v>#VALUE!</v>
      </c>
      <c r="BEY20">
        <v>5.3364584081850002E-3</v>
      </c>
      <c r="BEZ20" t="e">
        <f>bvarM7</f>
        <v>#VALUE!</v>
      </c>
      <c r="BFA20" t="e">
        <f>cvarM7</f>
        <v>#VALUE!</v>
      </c>
      <c r="BFB20" t="e">
        <f>mvarM7</f>
        <v>#VALUE!</v>
      </c>
      <c r="BFC20" s="24" t="e">
        <f t="shared" si="645"/>
        <v>#VALUE!</v>
      </c>
      <c r="BFD20" s="24" t="e">
        <f t="shared" si="646"/>
        <v>#VALUE!</v>
      </c>
      <c r="BFE20" s="24" t="e">
        <f t="shared" si="647"/>
        <v>#VALUE!</v>
      </c>
      <c r="BFF20">
        <v>1.3857715318594001E-4</v>
      </c>
      <c r="BFG20" t="e">
        <f>bvarM7</f>
        <v>#VALUE!</v>
      </c>
      <c r="BFH20" t="e">
        <f>cvarM7</f>
        <v>#VALUE!</v>
      </c>
      <c r="BFI20" t="e">
        <f>mvarM7</f>
        <v>#VALUE!</v>
      </c>
      <c r="BFJ20" s="24" t="e">
        <f t="shared" si="648"/>
        <v>#VALUE!</v>
      </c>
      <c r="BFK20" s="24" t="e">
        <f t="shared" si="649"/>
        <v>#VALUE!</v>
      </c>
      <c r="BFL20" s="24" t="e">
        <f t="shared" si="650"/>
        <v>#VALUE!</v>
      </c>
      <c r="BFM20">
        <v>-1.5333685563183E-3</v>
      </c>
      <c r="BFN20" t="e">
        <f>bvarM7</f>
        <v>#VALUE!</v>
      </c>
      <c r="BFO20" t="e">
        <f>cvarM7</f>
        <v>#VALUE!</v>
      </c>
      <c r="BFP20" t="e">
        <f>mvarM7</f>
        <v>#VALUE!</v>
      </c>
      <c r="BFQ20" s="24" t="e">
        <f t="shared" si="651"/>
        <v>#VALUE!</v>
      </c>
      <c r="BFR20" s="24" t="e">
        <f t="shared" si="652"/>
        <v>#VALUE!</v>
      </c>
      <c r="BFS20" s="24" t="e">
        <f t="shared" si="653"/>
        <v>#VALUE!</v>
      </c>
      <c r="BFT20">
        <v>-1.2529211086891E-2</v>
      </c>
      <c r="BFU20" t="e">
        <f>bvarM7</f>
        <v>#VALUE!</v>
      </c>
      <c r="BFV20" t="e">
        <f>cvarM7</f>
        <v>#VALUE!</v>
      </c>
      <c r="BFW20" t="e">
        <f>mvarM7</f>
        <v>#VALUE!</v>
      </c>
      <c r="BFX20" s="24" t="e">
        <f t="shared" si="654"/>
        <v>#VALUE!</v>
      </c>
      <c r="BFY20" s="24" t="e">
        <f t="shared" si="655"/>
        <v>#VALUE!</v>
      </c>
      <c r="BFZ20" s="24" t="e">
        <f t="shared" si="656"/>
        <v>#VALUE!</v>
      </c>
      <c r="BGA20">
        <v>-3.5472478082438E-11</v>
      </c>
      <c r="BGB20" t="e">
        <f>bvarHC1*bvarM4</f>
        <v>#VALUE!</v>
      </c>
      <c r="BGC20" t="e">
        <f>cvarHC1*cvarM4</f>
        <v>#VALUE!</v>
      </c>
      <c r="BGD20" t="e">
        <f>mvarHC1*mvarM4</f>
        <v>#VALUE!</v>
      </c>
      <c r="BGE20" s="24" t="e">
        <f t="shared" si="657"/>
        <v>#VALUE!</v>
      </c>
      <c r="BGF20" s="24" t="e">
        <f t="shared" si="658"/>
        <v>#VALUE!</v>
      </c>
      <c r="BGG20" s="24" t="e">
        <f t="shared" si="659"/>
        <v>#VALUE!</v>
      </c>
      <c r="BGH20">
        <v>9.2712607055817997E-4</v>
      </c>
      <c r="BGI20" t="e">
        <f>bvarM7</f>
        <v>#VALUE!</v>
      </c>
      <c r="BGJ20" t="e">
        <f>cvarM7</f>
        <v>#VALUE!</v>
      </c>
      <c r="BGK20" t="e">
        <f>mvarM7</f>
        <v>#VALUE!</v>
      </c>
      <c r="BGL20" s="24" t="e">
        <f t="shared" si="660"/>
        <v>#VALUE!</v>
      </c>
      <c r="BGM20" s="24" t="e">
        <f t="shared" si="661"/>
        <v>#VALUE!</v>
      </c>
      <c r="BGN20" s="24" t="e">
        <f t="shared" si="662"/>
        <v>#VALUE!</v>
      </c>
      <c r="BGO20">
        <v>-6.3502240388932998E-3</v>
      </c>
      <c r="BGP20" t="e">
        <f>bvarM7</f>
        <v>#VALUE!</v>
      </c>
      <c r="BGQ20" t="e">
        <f>cvarM7</f>
        <v>#VALUE!</v>
      </c>
      <c r="BGR20" t="e">
        <f>mvarM7</f>
        <v>#VALUE!</v>
      </c>
      <c r="BGS20" s="24" t="e">
        <f t="shared" si="663"/>
        <v>#VALUE!</v>
      </c>
      <c r="BGT20" s="24" t="e">
        <f t="shared" si="664"/>
        <v>#VALUE!</v>
      </c>
      <c r="BGU20" s="24" t="e">
        <f t="shared" si="665"/>
        <v>#VALUE!</v>
      </c>
      <c r="BGV20">
        <v>7.7242048806002003E-12</v>
      </c>
      <c r="BGW20" t="e">
        <f>bvarHC1*bvarHC2</f>
        <v>#VALUE!</v>
      </c>
      <c r="BGX20" t="e">
        <f>cvarHC1*cvarHC2</f>
        <v>#VALUE!</v>
      </c>
      <c r="BGY20" t="e">
        <f>mvarHC1*mvarHC2</f>
        <v>#VALUE!</v>
      </c>
      <c r="BGZ20" s="24" t="e">
        <f t="shared" si="666"/>
        <v>#VALUE!</v>
      </c>
      <c r="BHA20" s="24" t="e">
        <f t="shared" si="667"/>
        <v>#VALUE!</v>
      </c>
      <c r="BHB20" s="24" t="e">
        <f t="shared" si="668"/>
        <v>#VALUE!</v>
      </c>
      <c r="BHC20">
        <v>-1.6575079575639E-3</v>
      </c>
      <c r="BHD20" t="e">
        <f>bvarM7</f>
        <v>#VALUE!</v>
      </c>
      <c r="BHE20" t="e">
        <f>cvarM7</f>
        <v>#VALUE!</v>
      </c>
      <c r="BHF20" t="e">
        <f>mvarM7</f>
        <v>#VALUE!</v>
      </c>
      <c r="BHG20" s="24" t="e">
        <f t="shared" si="669"/>
        <v>#VALUE!</v>
      </c>
      <c r="BHH20" s="24" t="e">
        <f t="shared" si="670"/>
        <v>#VALUE!</v>
      </c>
      <c r="BHI20" s="24" t="e">
        <f t="shared" si="671"/>
        <v>#VALUE!</v>
      </c>
      <c r="BHJ20">
        <v>-1.2038717860921E-2</v>
      </c>
      <c r="BHK20" t="e">
        <f>bvarM7</f>
        <v>#VALUE!</v>
      </c>
      <c r="BHL20" t="e">
        <f>cvarM7</f>
        <v>#VALUE!</v>
      </c>
      <c r="BHM20" t="e">
        <f>mvarM7</f>
        <v>#VALUE!</v>
      </c>
      <c r="BHN20" s="24" t="e">
        <f t="shared" si="672"/>
        <v>#VALUE!</v>
      </c>
      <c r="BHO20" s="24" t="e">
        <f t="shared" si="673"/>
        <v>#VALUE!</v>
      </c>
      <c r="BHP20" s="24" t="e">
        <f t="shared" si="674"/>
        <v>#VALUE!</v>
      </c>
      <c r="BHQ20">
        <v>-3.2319534064064001E-10</v>
      </c>
      <c r="BHR20" t="e">
        <f>bvarM9</f>
        <v>#VALUE!</v>
      </c>
      <c r="BHS20" t="e">
        <f>cvarM9</f>
        <v>#VALUE!</v>
      </c>
      <c r="BHT20" t="e">
        <f>mvarM9</f>
        <v>#VALUE!</v>
      </c>
      <c r="BHU20" s="24" t="e">
        <f t="shared" si="675"/>
        <v>#VALUE!</v>
      </c>
      <c r="BHV20" s="24" t="e">
        <f t="shared" si="676"/>
        <v>#VALUE!</v>
      </c>
      <c r="BHW20" s="24" t="e">
        <f t="shared" si="677"/>
        <v>#VALUE!</v>
      </c>
      <c r="BHX20">
        <v>2.1970369115146002E-3</v>
      </c>
      <c r="BHY20" t="e">
        <f>bvarM7</f>
        <v>#VALUE!</v>
      </c>
      <c r="BHZ20" t="e">
        <f>cvarM7</f>
        <v>#VALUE!</v>
      </c>
      <c r="BIA20" t="e">
        <f>mvarM7</f>
        <v>#VALUE!</v>
      </c>
      <c r="BIB20" s="24" t="e">
        <f t="shared" si="678"/>
        <v>#VALUE!</v>
      </c>
      <c r="BIC20" s="24" t="e">
        <f t="shared" si="679"/>
        <v>#VALUE!</v>
      </c>
      <c r="BID20" s="24" t="e">
        <f t="shared" si="680"/>
        <v>#VALUE!</v>
      </c>
      <c r="BIE20">
        <v>-5.3779908826061002E-3</v>
      </c>
      <c r="BIF20" t="e">
        <f>bvarM7</f>
        <v>#VALUE!</v>
      </c>
      <c r="BIG20" t="e">
        <f>cvarM7</f>
        <v>#VALUE!</v>
      </c>
      <c r="BIH20" t="e">
        <f>mvarM7</f>
        <v>#VALUE!</v>
      </c>
      <c r="BII20" s="24" t="e">
        <f t="shared" si="681"/>
        <v>#VALUE!</v>
      </c>
      <c r="BIJ20" s="24" t="e">
        <f t="shared" si="682"/>
        <v>#VALUE!</v>
      </c>
      <c r="BIK20" s="24" t="e">
        <f t="shared" si="683"/>
        <v>#VALUE!</v>
      </c>
      <c r="BIL20">
        <v>1.2867703397873999E-11</v>
      </c>
      <c r="BIM20" t="e">
        <f>bvarHC1*bvarHC2</f>
        <v>#VALUE!</v>
      </c>
      <c r="BIN20" t="e">
        <f>cvarHC1*cvarHC2</f>
        <v>#VALUE!</v>
      </c>
      <c r="BIO20" t="e">
        <f>mvarHC1*mvarHC2</f>
        <v>#VALUE!</v>
      </c>
      <c r="BIP20" s="24" t="e">
        <f t="shared" si="684"/>
        <v>#VALUE!</v>
      </c>
      <c r="BIQ20" s="24" t="e">
        <f t="shared" si="685"/>
        <v>#VALUE!</v>
      </c>
      <c r="BIR20" s="24" t="e">
        <f t="shared" si="686"/>
        <v>#VALUE!</v>
      </c>
      <c r="BIS20">
        <v>1.0716441951612E-3</v>
      </c>
      <c r="BIT20" t="e">
        <f>bvarM7</f>
        <v>#VALUE!</v>
      </c>
      <c r="BIU20" t="e">
        <f>cvarM7</f>
        <v>#VALUE!</v>
      </c>
      <c r="BIV20" t="e">
        <f>mvarM7</f>
        <v>#VALUE!</v>
      </c>
      <c r="BIW20" s="24" t="e">
        <f t="shared" si="687"/>
        <v>#VALUE!</v>
      </c>
      <c r="BIX20" s="24" t="e">
        <f t="shared" si="688"/>
        <v>#VALUE!</v>
      </c>
      <c r="BIY20" s="24" t="e">
        <f t="shared" si="689"/>
        <v>#VALUE!</v>
      </c>
      <c r="BIZ20">
        <v>-1.0941028847328E-2</v>
      </c>
      <c r="BJA20" t="e">
        <f>bvarM7</f>
        <v>#VALUE!</v>
      </c>
      <c r="BJB20" t="e">
        <f>cvarM7</f>
        <v>#VALUE!</v>
      </c>
      <c r="BJC20" t="e">
        <f>mvarM7</f>
        <v>#VALUE!</v>
      </c>
      <c r="BJD20" s="24" t="e">
        <f t="shared" si="690"/>
        <v>#VALUE!</v>
      </c>
      <c r="BJE20" s="24" t="e">
        <f t="shared" si="691"/>
        <v>#VALUE!</v>
      </c>
      <c r="BJF20" s="24" t="e">
        <f t="shared" si="692"/>
        <v>#VALUE!</v>
      </c>
      <c r="BJG20">
        <v>-4.2347513665497001E-11</v>
      </c>
      <c r="BJH20" t="e">
        <f>bvarHC1*bvarM4</f>
        <v>#VALUE!</v>
      </c>
      <c r="BJI20" t="e">
        <f>cvarHC1*cvarM4</f>
        <v>#VALUE!</v>
      </c>
      <c r="BJJ20" t="e">
        <f>mvarHC1*mvarM4</f>
        <v>#VALUE!</v>
      </c>
      <c r="BJK20" s="24" t="e">
        <f t="shared" si="693"/>
        <v>#VALUE!</v>
      </c>
      <c r="BJL20" s="24" t="e">
        <f t="shared" si="694"/>
        <v>#VALUE!</v>
      </c>
      <c r="BJM20" s="24" t="e">
        <f t="shared" si="695"/>
        <v>#VALUE!</v>
      </c>
      <c r="BJN20">
        <v>1.9537631068445999E-3</v>
      </c>
      <c r="BJO20" t="e">
        <f>bvarM7</f>
        <v>#VALUE!</v>
      </c>
      <c r="BJP20" t="e">
        <f>cvarM7</f>
        <v>#VALUE!</v>
      </c>
      <c r="BJQ20" t="e">
        <f>mvarM7</f>
        <v>#VALUE!</v>
      </c>
      <c r="BJR20" s="24" t="e">
        <f t="shared" si="696"/>
        <v>#VALUE!</v>
      </c>
      <c r="BJS20" s="24" t="e">
        <f t="shared" si="697"/>
        <v>#VALUE!</v>
      </c>
      <c r="BJT20" s="24" t="e">
        <f t="shared" si="698"/>
        <v>#VALUE!</v>
      </c>
      <c r="BJU20">
        <v>-6.6510368789792999E-3</v>
      </c>
      <c r="BJV20" t="e">
        <f>bvarM7</f>
        <v>#VALUE!</v>
      </c>
      <c r="BJW20" t="e">
        <f>cvarM7</f>
        <v>#VALUE!</v>
      </c>
      <c r="BJX20" t="e">
        <f>mvarM7</f>
        <v>#VALUE!</v>
      </c>
      <c r="BJY20" s="24" t="e">
        <f t="shared" si="699"/>
        <v>#VALUE!</v>
      </c>
      <c r="BJZ20" s="24" t="e">
        <f t="shared" si="700"/>
        <v>#VALUE!</v>
      </c>
      <c r="BKA20" s="24" t="e">
        <f t="shared" si="701"/>
        <v>#VALUE!</v>
      </c>
      <c r="BKB20">
        <v>4.1078430539321002E-10</v>
      </c>
      <c r="BKC20" t="e">
        <f>bvarM9</f>
        <v>#VALUE!</v>
      </c>
      <c r="BKD20" t="e">
        <f>cvarM9</f>
        <v>#VALUE!</v>
      </c>
      <c r="BKE20" t="e">
        <f>mvarM9</f>
        <v>#VALUE!</v>
      </c>
      <c r="BKF20" s="24" t="e">
        <f t="shared" si="702"/>
        <v>#VALUE!</v>
      </c>
      <c r="BKG20" s="24" t="e">
        <f t="shared" si="703"/>
        <v>#VALUE!</v>
      </c>
      <c r="BKH20" s="24" t="e">
        <f t="shared" si="704"/>
        <v>#VALUE!</v>
      </c>
      <c r="BKI20">
        <v>-1.9760336137876E-3</v>
      </c>
      <c r="BKJ20" t="e">
        <f>bvarM7</f>
        <v>#VALUE!</v>
      </c>
      <c r="BKK20" t="e">
        <f>cvarM7</f>
        <v>#VALUE!</v>
      </c>
      <c r="BKL20" t="e">
        <f>mvarM7</f>
        <v>#VALUE!</v>
      </c>
      <c r="BKM20" s="24" t="e">
        <f t="shared" si="705"/>
        <v>#VALUE!</v>
      </c>
      <c r="BKN20" s="24" t="e">
        <f t="shared" si="706"/>
        <v>#VALUE!</v>
      </c>
      <c r="BKO20" s="24" t="e">
        <f t="shared" si="707"/>
        <v>#VALUE!</v>
      </c>
      <c r="BKP20">
        <v>-1.1683296687459E-2</v>
      </c>
      <c r="BKQ20" t="e">
        <f>bvarM7</f>
        <v>#VALUE!</v>
      </c>
      <c r="BKR20" t="e">
        <f>cvarM7</f>
        <v>#VALUE!</v>
      </c>
      <c r="BKS20" t="e">
        <f>mvarM7</f>
        <v>#VALUE!</v>
      </c>
      <c r="BKT20" s="24" t="e">
        <f t="shared" si="708"/>
        <v>#VALUE!</v>
      </c>
      <c r="BKU20" s="24" t="e">
        <f t="shared" si="709"/>
        <v>#VALUE!</v>
      </c>
      <c r="BKV20" s="24" t="e">
        <f t="shared" si="710"/>
        <v>#VALUE!</v>
      </c>
      <c r="BKW20">
        <v>-4.3390068114948997E-11</v>
      </c>
      <c r="BKX20" t="e">
        <f>bvarHC1*bvarM4</f>
        <v>#VALUE!</v>
      </c>
      <c r="BKY20" t="e">
        <f>cvarHC1*cvarM4</f>
        <v>#VALUE!</v>
      </c>
      <c r="BKZ20" t="e">
        <f>mvarHC1*mvarM4</f>
        <v>#VALUE!</v>
      </c>
      <c r="BLA20" s="24" t="e">
        <f t="shared" si="711"/>
        <v>#VALUE!</v>
      </c>
      <c r="BLB20" s="24" t="e">
        <f t="shared" si="712"/>
        <v>#VALUE!</v>
      </c>
      <c r="BLC20" s="24" t="e">
        <f t="shared" si="713"/>
        <v>#VALUE!</v>
      </c>
      <c r="BLD20">
        <v>2.9838677254263E-3</v>
      </c>
      <c r="BLE20" t="e">
        <f>bvarM7</f>
        <v>#VALUE!</v>
      </c>
      <c r="BLF20" t="e">
        <f>cvarM7</f>
        <v>#VALUE!</v>
      </c>
      <c r="BLG20" t="e">
        <f>mvarM7</f>
        <v>#VALUE!</v>
      </c>
      <c r="BLH20" s="24" t="e">
        <f t="shared" si="714"/>
        <v>#VALUE!</v>
      </c>
      <c r="BLI20" s="24" t="e">
        <f t="shared" si="715"/>
        <v>#VALUE!</v>
      </c>
      <c r="BLJ20" s="24" t="e">
        <f t="shared" si="716"/>
        <v>#VALUE!</v>
      </c>
      <c r="BLK20">
        <v>-4.0575441529793E-3</v>
      </c>
      <c r="BLL20" t="e">
        <f>bvarM7</f>
        <v>#VALUE!</v>
      </c>
      <c r="BLM20" t="e">
        <f>cvarM7</f>
        <v>#VALUE!</v>
      </c>
      <c r="BLN20" t="e">
        <f>mvarM7</f>
        <v>#VALUE!</v>
      </c>
      <c r="BLO20" s="24" t="e">
        <f t="shared" si="717"/>
        <v>#VALUE!</v>
      </c>
      <c r="BLP20" s="24" t="e">
        <f t="shared" si="718"/>
        <v>#VALUE!</v>
      </c>
      <c r="BLQ20" s="24" t="e">
        <f t="shared" si="719"/>
        <v>#VALUE!</v>
      </c>
      <c r="BLR20">
        <v>1.2072163165922001E-6</v>
      </c>
      <c r="BLS20" t="e">
        <f>bvarM7</f>
        <v>#VALUE!</v>
      </c>
      <c r="BLT20" t="e">
        <f>cvarM7</f>
        <v>#VALUE!</v>
      </c>
      <c r="BLU20" t="e">
        <f>mvarM7</f>
        <v>#VALUE!</v>
      </c>
      <c r="BLV20" s="24" t="e">
        <f t="shared" si="720"/>
        <v>#VALUE!</v>
      </c>
      <c r="BLW20" s="24" t="e">
        <f t="shared" si="721"/>
        <v>#VALUE!</v>
      </c>
      <c r="BLX20" s="24" t="e">
        <f t="shared" si="722"/>
        <v>#VALUE!</v>
      </c>
      <c r="BLY20">
        <v>-2.4411472211775002E-3</v>
      </c>
      <c r="BLZ20" t="e">
        <f>bvarM7</f>
        <v>#VALUE!</v>
      </c>
      <c r="BMA20" t="e">
        <f>cvarM7</f>
        <v>#VALUE!</v>
      </c>
      <c r="BMB20" t="e">
        <f>mvarM7</f>
        <v>#VALUE!</v>
      </c>
      <c r="BMC20" s="24" t="e">
        <f t="shared" si="723"/>
        <v>#VALUE!</v>
      </c>
      <c r="BMD20" s="24" t="e">
        <f t="shared" si="724"/>
        <v>#VALUE!</v>
      </c>
      <c r="BME20" s="24" t="e">
        <f t="shared" si="725"/>
        <v>#VALUE!</v>
      </c>
      <c r="BMF20">
        <v>-1.4801561808256E-2</v>
      </c>
      <c r="BMG20" t="e">
        <f>bvarM7</f>
        <v>#VALUE!</v>
      </c>
      <c r="BMH20" t="e">
        <f>cvarM7</f>
        <v>#VALUE!</v>
      </c>
      <c r="BMI20" t="e">
        <f>mvarM7</f>
        <v>#VALUE!</v>
      </c>
      <c r="BMJ20" s="24" t="e">
        <f t="shared" si="726"/>
        <v>#VALUE!</v>
      </c>
      <c r="BMK20" s="24" t="e">
        <f t="shared" si="727"/>
        <v>#VALUE!</v>
      </c>
      <c r="BML20" s="24" t="e">
        <f t="shared" si="728"/>
        <v>#VALUE!</v>
      </c>
      <c r="BMM20">
        <v>6.4238884164353005E-8</v>
      </c>
      <c r="BMN20" t="e">
        <f>bvarM9</f>
        <v>#VALUE!</v>
      </c>
      <c r="BMO20" t="e">
        <f>cvarM9</f>
        <v>#VALUE!</v>
      </c>
      <c r="BMP20" t="e">
        <f>mvarM9</f>
        <v>#VALUE!</v>
      </c>
      <c r="BMQ20" s="24" t="e">
        <f t="shared" si="729"/>
        <v>#VALUE!</v>
      </c>
      <c r="BMR20" s="24" t="e">
        <f t="shared" si="730"/>
        <v>#VALUE!</v>
      </c>
      <c r="BMS20" s="24" t="e">
        <f t="shared" si="731"/>
        <v>#VALUE!</v>
      </c>
      <c r="BMT20">
        <v>-1.4573847914745001E-4</v>
      </c>
      <c r="BMU20" t="e">
        <f>bvarM7</f>
        <v>#VALUE!</v>
      </c>
      <c r="BMV20" t="e">
        <f>cvarM7</f>
        <v>#VALUE!</v>
      </c>
      <c r="BMW20" t="e">
        <f>mvarM7</f>
        <v>#VALUE!</v>
      </c>
      <c r="BMX20" s="24" t="e">
        <f t="shared" si="732"/>
        <v>#VALUE!</v>
      </c>
      <c r="BMY20" s="24" t="e">
        <f t="shared" si="733"/>
        <v>#VALUE!</v>
      </c>
      <c r="BMZ20" s="24" t="e">
        <f t="shared" si="734"/>
        <v>#VALUE!</v>
      </c>
      <c r="BNA20">
        <v>-4.1521347583171001E-3</v>
      </c>
      <c r="BNB20" t="e">
        <f>bvarM7</f>
        <v>#VALUE!</v>
      </c>
      <c r="BNC20" t="e">
        <f>cvarM7</f>
        <v>#VALUE!</v>
      </c>
      <c r="BND20" t="e">
        <f>mvarM7</f>
        <v>#VALUE!</v>
      </c>
      <c r="BNE20" s="24" t="e">
        <f t="shared" si="735"/>
        <v>#VALUE!</v>
      </c>
      <c r="BNF20" s="24" t="e">
        <f t="shared" si="736"/>
        <v>#VALUE!</v>
      </c>
      <c r="BNG20" s="24" t="e">
        <f t="shared" si="737"/>
        <v>#VALUE!</v>
      </c>
      <c r="BNH20">
        <v>4.6745114901199003E-9</v>
      </c>
      <c r="BNI20" t="e">
        <f>bvarM9</f>
        <v>#VALUE!</v>
      </c>
      <c r="BNJ20" t="e">
        <f>cvarM9</f>
        <v>#VALUE!</v>
      </c>
      <c r="BNK20" t="e">
        <f>mvarM9</f>
        <v>#VALUE!</v>
      </c>
      <c r="BNL20" s="24" t="e">
        <f t="shared" si="738"/>
        <v>#VALUE!</v>
      </c>
      <c r="BNM20" s="24" t="e">
        <f t="shared" si="739"/>
        <v>#VALUE!</v>
      </c>
      <c r="BNN20" s="24" t="e">
        <f t="shared" si="740"/>
        <v>#VALUE!</v>
      </c>
      <c r="BNO20">
        <v>-6.9550902492234003E-3</v>
      </c>
      <c r="BNP20" t="e">
        <f>bvarM7</f>
        <v>#VALUE!</v>
      </c>
      <c r="BNQ20" t="e">
        <f>cvarM7</f>
        <v>#VALUE!</v>
      </c>
      <c r="BNR20" t="e">
        <f>mvarM7</f>
        <v>#VALUE!</v>
      </c>
      <c r="BNS20" s="24" t="e">
        <f t="shared" si="741"/>
        <v>#VALUE!</v>
      </c>
      <c r="BNT20" s="24" t="e">
        <f t="shared" si="742"/>
        <v>#VALUE!</v>
      </c>
      <c r="BNU20" s="24" t="e">
        <f t="shared" si="743"/>
        <v>#VALUE!</v>
      </c>
      <c r="BNV20">
        <v>-2.1124259053056999E-2</v>
      </c>
      <c r="BNW20" t="e">
        <f>bvarM7</f>
        <v>#VALUE!</v>
      </c>
      <c r="BNX20" t="e">
        <f>cvarM7</f>
        <v>#VALUE!</v>
      </c>
      <c r="BNY20" t="e">
        <f>mvarM7</f>
        <v>#VALUE!</v>
      </c>
      <c r="BNZ20" s="24" t="e">
        <f t="shared" si="744"/>
        <v>#VALUE!</v>
      </c>
      <c r="BOA20" s="24" t="e">
        <f t="shared" si="745"/>
        <v>#VALUE!</v>
      </c>
      <c r="BOB20" s="24" t="e">
        <f t="shared" si="746"/>
        <v>#VALUE!</v>
      </c>
      <c r="BOC20">
        <v>4.8704673613507999E-8</v>
      </c>
      <c r="BOD20" t="e">
        <f>bvarM9</f>
        <v>#VALUE!</v>
      </c>
      <c r="BOE20" t="e">
        <f>cvarM9</f>
        <v>#VALUE!</v>
      </c>
      <c r="BOF20" t="e">
        <f>mvarM9</f>
        <v>#VALUE!</v>
      </c>
      <c r="BOG20" s="24" t="e">
        <f t="shared" si="747"/>
        <v>#VALUE!</v>
      </c>
      <c r="BOH20" s="24" t="e">
        <f t="shared" si="748"/>
        <v>#VALUE!</v>
      </c>
      <c r="BOI20" s="24" t="e">
        <f t="shared" si="749"/>
        <v>#VALUE!</v>
      </c>
      <c r="BOJ20">
        <v>-2.149230548604E-4</v>
      </c>
      <c r="BOK20" t="e">
        <f>bvarM7</f>
        <v>#VALUE!</v>
      </c>
      <c r="BOL20" t="e">
        <f>cvarM7</f>
        <v>#VALUE!</v>
      </c>
      <c r="BOM20" t="e">
        <f>mvarM7</f>
        <v>#VALUE!</v>
      </c>
      <c r="BON20" s="24" t="e">
        <f t="shared" si="750"/>
        <v>#VALUE!</v>
      </c>
      <c r="BOO20" s="24" t="e">
        <f t="shared" si="751"/>
        <v>#VALUE!</v>
      </c>
      <c r="BOP20" s="24" t="e">
        <f t="shared" si="752"/>
        <v>#VALUE!</v>
      </c>
      <c r="BOQ20">
        <v>-4.5152450573887996E-3</v>
      </c>
      <c r="BOR20" t="e">
        <f>bvarM7</f>
        <v>#VALUE!</v>
      </c>
      <c r="BOS20" t="e">
        <f>cvarM7</f>
        <v>#VALUE!</v>
      </c>
      <c r="BOT20" t="e">
        <f>mvarM7</f>
        <v>#VALUE!</v>
      </c>
      <c r="BOU20" s="24" t="e">
        <f t="shared" si="753"/>
        <v>#VALUE!</v>
      </c>
      <c r="BOV20" s="24" t="e">
        <f t="shared" si="754"/>
        <v>#VALUE!</v>
      </c>
      <c r="BOW20" s="24" t="e">
        <f t="shared" si="755"/>
        <v>#VALUE!</v>
      </c>
      <c r="BOX20">
        <v>1.6382832706444001E-11</v>
      </c>
      <c r="BOY20" t="e">
        <f>bvarHC1*bvarHC2</f>
        <v>#VALUE!</v>
      </c>
      <c r="BOZ20" t="e">
        <f>cvarHC1*cvarHC2</f>
        <v>#VALUE!</v>
      </c>
      <c r="BPA20" t="e">
        <f>mvarHC1*mvarHC2</f>
        <v>#VALUE!</v>
      </c>
      <c r="BPB20" s="24" t="e">
        <f t="shared" si="756"/>
        <v>#VALUE!</v>
      </c>
      <c r="BPC20" s="24" t="e">
        <f t="shared" si="757"/>
        <v>#VALUE!</v>
      </c>
      <c r="BPD20" s="24" t="e">
        <f t="shared" si="758"/>
        <v>#VALUE!</v>
      </c>
      <c r="BPE20">
        <v>-1.1340923978701E-2</v>
      </c>
      <c r="BPF20" t="e">
        <f>bvarHC1*bvarM1</f>
        <v>#VALUE!</v>
      </c>
      <c r="BPG20" t="e">
        <f>cvarHC1*cvarM1</f>
        <v>#VALUE!</v>
      </c>
      <c r="BPH20" t="e">
        <f>mvarHC1*mvarM1</f>
        <v>#VALUE!</v>
      </c>
      <c r="BPI20" s="24" t="e">
        <f t="shared" si="759"/>
        <v>#VALUE!</v>
      </c>
      <c r="BPJ20" s="24" t="e">
        <f t="shared" si="760"/>
        <v>#VALUE!</v>
      </c>
      <c r="BPK20" s="24" t="e">
        <f t="shared" si="761"/>
        <v>#VALUE!</v>
      </c>
      <c r="BPL20">
        <v>3.005917721895E-2</v>
      </c>
      <c r="BPM20" t="e">
        <f>bvarHC1*bvarM1</f>
        <v>#VALUE!</v>
      </c>
      <c r="BPN20" t="e">
        <f>cvarHC1*cvarM1</f>
        <v>#VALUE!</v>
      </c>
      <c r="BPO20" t="e">
        <f>mvarHC1*mvarM1</f>
        <v>#VALUE!</v>
      </c>
      <c r="BPP20" s="24" t="e">
        <f t="shared" si="762"/>
        <v>#VALUE!</v>
      </c>
      <c r="BPQ20" s="24" t="e">
        <f t="shared" si="763"/>
        <v>#VALUE!</v>
      </c>
      <c r="BPR20" s="24" t="e">
        <f t="shared" si="764"/>
        <v>#VALUE!</v>
      </c>
      <c r="BPS20">
        <v>-3.9802285197665E-11</v>
      </c>
      <c r="BPT20" t="e">
        <f>bvarHC1*bvarM4</f>
        <v>#VALUE!</v>
      </c>
      <c r="BPU20" t="e">
        <f>cvarHC1*cvarM4</f>
        <v>#VALUE!</v>
      </c>
      <c r="BPV20" t="e">
        <f>mvarHC1*mvarM4</f>
        <v>#VALUE!</v>
      </c>
      <c r="BPW20" s="24" t="e">
        <f t="shared" si="765"/>
        <v>#VALUE!</v>
      </c>
      <c r="BPX20" s="24" t="e">
        <f t="shared" si="766"/>
        <v>#VALUE!</v>
      </c>
      <c r="BPY20" s="24" t="e">
        <f t="shared" si="767"/>
        <v>#VALUE!</v>
      </c>
      <c r="BPZ20">
        <v>-2.2954877921389999E-3</v>
      </c>
      <c r="BQA20" t="e">
        <f>bvarHC1*bvarM1</f>
        <v>#VALUE!</v>
      </c>
      <c r="BQB20" t="e">
        <f>cvarHC1*cvarM1</f>
        <v>#VALUE!</v>
      </c>
      <c r="BQC20" t="e">
        <f>mvarHC1*mvarM1</f>
        <v>#VALUE!</v>
      </c>
      <c r="BQD20" s="24" t="e">
        <f t="shared" si="768"/>
        <v>#VALUE!</v>
      </c>
      <c r="BQE20" s="24" t="e">
        <f t="shared" si="769"/>
        <v>#VALUE!</v>
      </c>
      <c r="BQF20" s="24" t="e">
        <f t="shared" si="770"/>
        <v>#VALUE!</v>
      </c>
      <c r="BQG20">
        <v>1.5527839347985999E-2</v>
      </c>
      <c r="BQH20" t="e">
        <f>bvarHC1*bvarM1</f>
        <v>#VALUE!</v>
      </c>
      <c r="BQI20" t="e">
        <f>cvarHC1*cvarM1</f>
        <v>#VALUE!</v>
      </c>
      <c r="BQJ20" t="e">
        <f>mvarHC1*mvarM1</f>
        <v>#VALUE!</v>
      </c>
      <c r="BQK20" s="24" t="e">
        <f t="shared" si="771"/>
        <v>#VALUE!</v>
      </c>
      <c r="BQL20" s="24" t="e">
        <f t="shared" si="772"/>
        <v>#VALUE!</v>
      </c>
      <c r="BQM20" s="24" t="e">
        <f t="shared" si="773"/>
        <v>#VALUE!</v>
      </c>
      <c r="BQN20">
        <v>-6.2087332591522997E-12</v>
      </c>
      <c r="BQO20" t="e">
        <f>bvarHC1*bvarM4</f>
        <v>#VALUE!</v>
      </c>
      <c r="BQP20" t="e">
        <f>cvarHC1*cvarM4</f>
        <v>#VALUE!</v>
      </c>
      <c r="BQQ20" t="e">
        <f>mvarHC1*mvarM4</f>
        <v>#VALUE!</v>
      </c>
      <c r="BQR20" s="24" t="e">
        <f t="shared" si="774"/>
        <v>#VALUE!</v>
      </c>
      <c r="BQS20" s="24" t="e">
        <f t="shared" si="775"/>
        <v>#VALUE!</v>
      </c>
      <c r="BQT20" s="24" t="e">
        <f t="shared" si="776"/>
        <v>#VALUE!</v>
      </c>
      <c r="BQU20">
        <v>-8.2509648880771998E-3</v>
      </c>
      <c r="BQV20" t="e">
        <f>bvarHC1*bvarM1</f>
        <v>#VALUE!</v>
      </c>
      <c r="BQW20" t="e">
        <f>cvarHC1*cvarM1</f>
        <v>#VALUE!</v>
      </c>
      <c r="BQX20" t="e">
        <f>mvarHC1*mvarM1</f>
        <v>#VALUE!</v>
      </c>
      <c r="BQY20" s="24" t="e">
        <f t="shared" si="777"/>
        <v>#VALUE!</v>
      </c>
      <c r="BQZ20" s="24" t="e">
        <f t="shared" si="778"/>
        <v>#VALUE!</v>
      </c>
      <c r="BRA20" s="24" t="e">
        <f t="shared" si="779"/>
        <v>#VALUE!</v>
      </c>
      <c r="BRB20">
        <v>2.8898142437797002E-2</v>
      </c>
      <c r="BRC20" t="e">
        <f>bvarHC1*bvarM1</f>
        <v>#VALUE!</v>
      </c>
      <c r="BRD20" t="e">
        <f>cvarHC1*cvarM1</f>
        <v>#VALUE!</v>
      </c>
      <c r="BRE20" t="e">
        <f>mvarHC1*mvarM1</f>
        <v>#VALUE!</v>
      </c>
      <c r="BRF20" s="24" t="e">
        <f t="shared" si="780"/>
        <v>#VALUE!</v>
      </c>
      <c r="BRG20" s="24" t="e">
        <f t="shared" si="781"/>
        <v>#VALUE!</v>
      </c>
      <c r="BRH20" s="24" t="e">
        <f t="shared" si="782"/>
        <v>#VALUE!</v>
      </c>
      <c r="BRI20">
        <v>-3.4909792033127002E-11</v>
      </c>
      <c r="BRJ20" t="e">
        <f>bvarHC1*bvarM4</f>
        <v>#VALUE!</v>
      </c>
      <c r="BRK20" t="e">
        <f>cvarHC1*cvarM4</f>
        <v>#VALUE!</v>
      </c>
      <c r="BRL20" t="e">
        <f>mvarHC1*mvarM4</f>
        <v>#VALUE!</v>
      </c>
      <c r="BRM20" s="24" t="e">
        <f t="shared" si="783"/>
        <v>#VALUE!</v>
      </c>
      <c r="BRN20" s="24" t="e">
        <f t="shared" si="784"/>
        <v>#VALUE!</v>
      </c>
      <c r="BRO20" s="24" t="e">
        <f t="shared" si="785"/>
        <v>#VALUE!</v>
      </c>
      <c r="BRP20">
        <v>-5.0756341196897999E-6</v>
      </c>
      <c r="BRQ20" t="e">
        <f>bvarHC2*bvarM4</f>
        <v>#VALUE!</v>
      </c>
      <c r="BRR20" t="e">
        <f>cvarHC2*cvarM4</f>
        <v>#VALUE!</v>
      </c>
      <c r="BRS20" t="e">
        <f>mvarHC2*mvarM4</f>
        <v>#VALUE!</v>
      </c>
      <c r="BRT20" s="24" t="e">
        <f t="shared" si="786"/>
        <v>#VALUE!</v>
      </c>
      <c r="BRU20" s="24" t="e">
        <f t="shared" si="787"/>
        <v>#VALUE!</v>
      </c>
      <c r="BRV20" s="24" t="e">
        <f t="shared" si="788"/>
        <v>#VALUE!</v>
      </c>
      <c r="BRW20">
        <v>1.3573807502569001E-2</v>
      </c>
      <c r="BRX20" t="e">
        <f>bvarHC1*bvarM1</f>
        <v>#VALUE!</v>
      </c>
      <c r="BRY20" t="e">
        <f>cvarHC1*cvarM1</f>
        <v>#VALUE!</v>
      </c>
      <c r="BRZ20" t="e">
        <f>mvarHC1*mvarM1</f>
        <v>#VALUE!</v>
      </c>
      <c r="BSA20" s="24" t="e">
        <f t="shared" si="789"/>
        <v>#VALUE!</v>
      </c>
      <c r="BSB20" s="24" t="e">
        <f t="shared" si="790"/>
        <v>#VALUE!</v>
      </c>
      <c r="BSC20" s="24" t="e">
        <f t="shared" si="791"/>
        <v>#VALUE!</v>
      </c>
      <c r="BSD20">
        <v>1.8467844700737999E-11</v>
      </c>
      <c r="BSE20" t="e">
        <f>bvarHC1*bvarHC2</f>
        <v>#VALUE!</v>
      </c>
      <c r="BSF20" t="e">
        <f>cvarHC1*cvarHC2</f>
        <v>#VALUE!</v>
      </c>
      <c r="BSG20" t="e">
        <f>mvarHC1*mvarHC2</f>
        <v>#VALUE!</v>
      </c>
      <c r="BSH20" s="24" t="e">
        <f t="shared" si="792"/>
        <v>#VALUE!</v>
      </c>
      <c r="BSI20" s="24" t="e">
        <f t="shared" si="793"/>
        <v>#VALUE!</v>
      </c>
      <c r="BSJ20" s="24" t="e">
        <f t="shared" si="794"/>
        <v>#VALUE!</v>
      </c>
      <c r="BSK20">
        <v>-1.0109279145242E-2</v>
      </c>
      <c r="BSL20" t="e">
        <f>bvarHC1*bvarM1</f>
        <v>#VALUE!</v>
      </c>
      <c r="BSM20" t="e">
        <f>cvarHC1*cvarM1</f>
        <v>#VALUE!</v>
      </c>
      <c r="BSN20" t="e">
        <f>mvarHC1*mvarM1</f>
        <v>#VALUE!</v>
      </c>
      <c r="BSO20" s="24" t="e">
        <f t="shared" si="795"/>
        <v>#VALUE!</v>
      </c>
      <c r="BSP20" s="24" t="e">
        <f t="shared" si="796"/>
        <v>#VALUE!</v>
      </c>
      <c r="BSQ20" s="24" t="e">
        <f t="shared" si="797"/>
        <v>#VALUE!</v>
      </c>
      <c r="BSR20">
        <v>2.5351777308237001E-2</v>
      </c>
      <c r="BSS20" t="e">
        <f>bvarHC1*bvarM1</f>
        <v>#VALUE!</v>
      </c>
      <c r="BST20" t="e">
        <f>cvarHC1*cvarM1</f>
        <v>#VALUE!</v>
      </c>
      <c r="BSU20" t="e">
        <f>mvarHC1*mvarM1</f>
        <v>#VALUE!</v>
      </c>
      <c r="BSV20" s="24" t="e">
        <f t="shared" si="798"/>
        <v>#VALUE!</v>
      </c>
      <c r="BSW20" s="24" t="e">
        <f t="shared" si="799"/>
        <v>#VALUE!</v>
      </c>
      <c r="BSX20" s="24" t="e">
        <f t="shared" si="800"/>
        <v>#VALUE!</v>
      </c>
      <c r="BSY20">
        <v>-4.2743653655131001E-11</v>
      </c>
      <c r="BSZ20" t="e">
        <f>bvarHC1*bvarM4</f>
        <v>#VALUE!</v>
      </c>
      <c r="BTA20" t="e">
        <f>cvarHC1*cvarM4</f>
        <v>#VALUE!</v>
      </c>
      <c r="BTB20" t="e">
        <f>mvarHC1*mvarM4</f>
        <v>#VALUE!</v>
      </c>
      <c r="BTC20" s="24" t="e">
        <f t="shared" si="801"/>
        <v>#VALUE!</v>
      </c>
      <c r="BTD20" s="24" t="e">
        <f t="shared" si="802"/>
        <v>#VALUE!</v>
      </c>
      <c r="BTE20" s="24" t="e">
        <f t="shared" si="803"/>
        <v>#VALUE!</v>
      </c>
      <c r="BTF20">
        <v>-1.101172300259E-3</v>
      </c>
      <c r="BTG20" t="e">
        <f>bvarHC1*bvarM1</f>
        <v>#VALUE!</v>
      </c>
      <c r="BTH20" t="e">
        <f>cvarHC1*cvarM1</f>
        <v>#VALUE!</v>
      </c>
      <c r="BTI20" t="e">
        <f>mvarHC1*mvarM1</f>
        <v>#VALUE!</v>
      </c>
      <c r="BTJ20" s="24" t="e">
        <f t="shared" si="804"/>
        <v>#VALUE!</v>
      </c>
      <c r="BTK20" s="24" t="e">
        <f t="shared" si="805"/>
        <v>#VALUE!</v>
      </c>
      <c r="BTL20" s="24" t="e">
        <f t="shared" si="806"/>
        <v>#VALUE!</v>
      </c>
      <c r="BTM20">
        <v>1.3207240837515E-2</v>
      </c>
      <c r="BTN20" t="e">
        <f>bvarHC1*bvarM1</f>
        <v>#VALUE!</v>
      </c>
      <c r="BTO20" t="e">
        <f>cvarHC1*cvarM1</f>
        <v>#VALUE!</v>
      </c>
      <c r="BTP20" t="e">
        <f>mvarHC1*mvarM1</f>
        <v>#VALUE!</v>
      </c>
      <c r="BTQ20" s="24" t="e">
        <f t="shared" si="807"/>
        <v>#VALUE!</v>
      </c>
      <c r="BTR20" s="24" t="e">
        <f t="shared" si="808"/>
        <v>#VALUE!</v>
      </c>
      <c r="BTS20" s="24" t="e">
        <f t="shared" si="809"/>
        <v>#VALUE!</v>
      </c>
      <c r="BTT20">
        <v>1.0942846447568E-11</v>
      </c>
      <c r="BTU20" t="e">
        <f>bvarHC1*bvarM6</f>
        <v>#VALUE!</v>
      </c>
      <c r="BTV20" t="e">
        <f>cvarHC1*cvarM6</f>
        <v>#VALUE!</v>
      </c>
      <c r="BTW20" t="e">
        <f>mvarHC1*mvarM6</f>
        <v>#VALUE!</v>
      </c>
      <c r="BTX20" s="24" t="e">
        <f t="shared" si="810"/>
        <v>#VALUE!</v>
      </c>
      <c r="BTY20" s="24" t="e">
        <f t="shared" si="811"/>
        <v>#VALUE!</v>
      </c>
      <c r="BTZ20" s="24" t="e">
        <f t="shared" si="812"/>
        <v>#VALUE!</v>
      </c>
      <c r="BUA20">
        <v>2.3618804837440001E-7</v>
      </c>
      <c r="BUB20" t="e">
        <f>bvarHC1*bvarM6</f>
        <v>#VALUE!</v>
      </c>
      <c r="BUC20" t="e">
        <f>cvarHC1*cvarM6</f>
        <v>#VALUE!</v>
      </c>
      <c r="BUD20" t="e">
        <f>mvarHC1*mvarM6</f>
        <v>#VALUE!</v>
      </c>
      <c r="BUE20" s="24" t="e">
        <f t="shared" si="813"/>
        <v>#VALUE!</v>
      </c>
      <c r="BUF20" s="24" t="e">
        <f t="shared" si="814"/>
        <v>#VALUE!</v>
      </c>
      <c r="BUG20" s="24" t="e">
        <f t="shared" si="815"/>
        <v>#VALUE!</v>
      </c>
      <c r="BUH20">
        <v>2.0181283649882E-2</v>
      </c>
      <c r="BUI20" t="e">
        <f>bvarHC1*bvarM1</f>
        <v>#VALUE!</v>
      </c>
      <c r="BUJ20" t="e">
        <f>cvarHC1*cvarM1</f>
        <v>#VALUE!</v>
      </c>
      <c r="BUK20" t="e">
        <f>mvarHC1*mvarM1</f>
        <v>#VALUE!</v>
      </c>
      <c r="BUL20" s="24" t="e">
        <f t="shared" si="816"/>
        <v>#VALUE!</v>
      </c>
      <c r="BUM20" s="24" t="e">
        <f t="shared" si="817"/>
        <v>#VALUE!</v>
      </c>
      <c r="BUN20" s="24" t="e">
        <f t="shared" si="818"/>
        <v>#VALUE!</v>
      </c>
      <c r="BUO20">
        <v>-4.0316894470767001E-11</v>
      </c>
      <c r="BUP20" t="e">
        <f>bvarHC1*bvarM4</f>
        <v>#VALUE!</v>
      </c>
      <c r="BUQ20" t="e">
        <f>cvarHC1*cvarM4</f>
        <v>#VALUE!</v>
      </c>
      <c r="BUR20" t="e">
        <f>mvarHC1*mvarM4</f>
        <v>#VALUE!</v>
      </c>
      <c r="BUS20" s="24" t="e">
        <f t="shared" si="819"/>
        <v>#VALUE!</v>
      </c>
      <c r="BUT20" s="24" t="e">
        <f t="shared" si="820"/>
        <v>#VALUE!</v>
      </c>
      <c r="BUU20" s="24" t="e">
        <f t="shared" si="821"/>
        <v>#VALUE!</v>
      </c>
      <c r="BUV20">
        <v>-2.0896847602426001E-8</v>
      </c>
      <c r="BUW20" t="e">
        <f>bvarHC1*bvarM4</f>
        <v>#VALUE!</v>
      </c>
      <c r="BUX20" t="e">
        <f>cvarHC1*cvarM4</f>
        <v>#VALUE!</v>
      </c>
      <c r="BUY20" t="e">
        <f>mvarHC1*mvarM4</f>
        <v>#VALUE!</v>
      </c>
      <c r="BUZ20" s="24" t="e">
        <f t="shared" si="822"/>
        <v>#VALUE!</v>
      </c>
      <c r="BVA20" s="24" t="e">
        <f t="shared" si="823"/>
        <v>#VALUE!</v>
      </c>
      <c r="BVB20" s="24" t="e">
        <f t="shared" si="824"/>
        <v>#VALUE!</v>
      </c>
      <c r="BVC20">
        <v>1.2198041326644E-2</v>
      </c>
      <c r="BVD20" t="e">
        <f>bvarHC1*bvarM1</f>
        <v>#VALUE!</v>
      </c>
      <c r="BVE20" t="e">
        <f>cvarHC1*cvarM1</f>
        <v>#VALUE!</v>
      </c>
      <c r="BVF20" t="e">
        <f>mvarHC1*mvarM1</f>
        <v>#VALUE!</v>
      </c>
      <c r="BVG20" s="24" t="e">
        <f t="shared" si="825"/>
        <v>#VALUE!</v>
      </c>
      <c r="BVH20" s="24" t="e">
        <f t="shared" si="826"/>
        <v>#VALUE!</v>
      </c>
      <c r="BVI20" s="24" t="e">
        <f t="shared" si="827"/>
        <v>#VALUE!</v>
      </c>
      <c r="BVJ20">
        <v>1.6199946811565001E-11</v>
      </c>
      <c r="BVK20" t="e">
        <f>bvarHC1*bvarHC2</f>
        <v>#VALUE!</v>
      </c>
      <c r="BVL20" t="e">
        <f>cvarHC1*cvarHC2</f>
        <v>#VALUE!</v>
      </c>
      <c r="BVM20" t="e">
        <f>mvarHC1*mvarHC2</f>
        <v>#VALUE!</v>
      </c>
      <c r="BVN20" s="24" t="e">
        <f t="shared" si="828"/>
        <v>#VALUE!</v>
      </c>
      <c r="BVO20" s="24" t="e">
        <f t="shared" si="829"/>
        <v>#VALUE!</v>
      </c>
      <c r="BVP20" s="24" t="e">
        <f t="shared" si="830"/>
        <v>#VALUE!</v>
      </c>
      <c r="BVQ20">
        <v>-1.9679720663274001E-7</v>
      </c>
      <c r="BVR20" t="e">
        <f>bvarHC1*bvarHC2</f>
        <v>#VALUE!</v>
      </c>
      <c r="BVS20" t="e">
        <f>cvarHC1*cvarHC2</f>
        <v>#VALUE!</v>
      </c>
      <c r="BVT20" t="e">
        <f>mvarHC1*mvarHC2</f>
        <v>#VALUE!</v>
      </c>
      <c r="BVU20" s="24" t="e">
        <f t="shared" si="831"/>
        <v>#VALUE!</v>
      </c>
      <c r="BVV20" s="24" t="e">
        <f t="shared" si="832"/>
        <v>#VALUE!</v>
      </c>
      <c r="BVW20" s="24" t="e">
        <f t="shared" si="833"/>
        <v>#VALUE!</v>
      </c>
      <c r="BVX20">
        <v>2.5774698747542999E-6</v>
      </c>
      <c r="BVY20" t="e">
        <f>bvarHC1*bvarHC2</f>
        <v>#VALUE!</v>
      </c>
      <c r="BVZ20" t="e">
        <f>cvarHC1*cvarHC2</f>
        <v>#VALUE!</v>
      </c>
      <c r="BWA20" t="e">
        <f>mvarHC1*mvarHC2</f>
        <v>#VALUE!</v>
      </c>
      <c r="BWB20" s="24" t="e">
        <f t="shared" si="834"/>
        <v>#VALUE!</v>
      </c>
      <c r="BWC20" s="24" t="e">
        <f t="shared" si="835"/>
        <v>#VALUE!</v>
      </c>
      <c r="BWD20" s="24" t="e">
        <f t="shared" si="836"/>
        <v>#VALUE!</v>
      </c>
      <c r="BWE20">
        <v>-6.0146347283547005E-11</v>
      </c>
      <c r="BWF20" t="e">
        <f>bvarHC1*bvarM4</f>
        <v>#VALUE!</v>
      </c>
      <c r="BWG20" t="e">
        <f>cvarHC1*cvarM4</f>
        <v>#VALUE!</v>
      </c>
      <c r="BWH20" t="e">
        <f>mvarHC1*mvarM4</f>
        <v>#VALUE!</v>
      </c>
      <c r="BWI20" s="24" t="e">
        <f t="shared" si="837"/>
        <v>#VALUE!</v>
      </c>
      <c r="BWJ20" s="24" t="e">
        <f t="shared" si="838"/>
        <v>#VALUE!</v>
      </c>
      <c r="BWK20" s="24" t="e">
        <f t="shared" si="839"/>
        <v>#VALUE!</v>
      </c>
      <c r="BWL20">
        <v>-1.2256267207708001E-3</v>
      </c>
      <c r="BWM20" t="e">
        <f>bvarHC1*bvarM1</f>
        <v>#VALUE!</v>
      </c>
      <c r="BWN20" t="e">
        <f>cvarHC1*cvarM1</f>
        <v>#VALUE!</v>
      </c>
      <c r="BWO20" t="e">
        <f>mvarHC1*mvarM1</f>
        <v>#VALUE!</v>
      </c>
      <c r="BWP20" s="24" t="e">
        <f t="shared" si="840"/>
        <v>#VALUE!</v>
      </c>
      <c r="BWQ20" s="24" t="e">
        <f t="shared" si="841"/>
        <v>#VALUE!</v>
      </c>
      <c r="BWR20" s="24" t="e">
        <f t="shared" si="842"/>
        <v>#VALUE!</v>
      </c>
      <c r="BWS20">
        <v>1.5818333906609999E-2</v>
      </c>
      <c r="BWT20" t="e">
        <f>bvarHC1*bvarM1</f>
        <v>#VALUE!</v>
      </c>
      <c r="BWU20" t="e">
        <f>cvarHC1*cvarM1</f>
        <v>#VALUE!</v>
      </c>
      <c r="BWV20" t="e">
        <f>mvarHC1*mvarM1</f>
        <v>#VALUE!</v>
      </c>
      <c r="BWW20" s="24" t="e">
        <f t="shared" si="843"/>
        <v>#VALUE!</v>
      </c>
      <c r="BWX20" s="24" t="e">
        <f t="shared" si="844"/>
        <v>#VALUE!</v>
      </c>
      <c r="BWY20" s="24" t="e">
        <f t="shared" si="845"/>
        <v>#VALUE!</v>
      </c>
      <c r="BWZ20">
        <v>1.9171863298209001E-7</v>
      </c>
      <c r="BXA20" t="e">
        <f>bvarHC1*bvarM1</f>
        <v>#VALUE!</v>
      </c>
      <c r="BXB20" t="e">
        <f>cvarHC1*cvarM1</f>
        <v>#VALUE!</v>
      </c>
      <c r="BXC20" t="e">
        <f>mvarHC1*mvarM1</f>
        <v>#VALUE!</v>
      </c>
      <c r="BXD20" s="24" t="e">
        <f t="shared" si="846"/>
        <v>#VALUE!</v>
      </c>
      <c r="BXE20" s="24" t="e">
        <f t="shared" si="847"/>
        <v>#VALUE!</v>
      </c>
      <c r="BXF20" s="24" t="e">
        <f t="shared" si="848"/>
        <v>#VALUE!</v>
      </c>
      <c r="BXG20">
        <v>-4.0346411663843996E-3</v>
      </c>
      <c r="BXH20" t="e">
        <f>bvarHC1*bvarM1</f>
        <v>#VALUE!</v>
      </c>
      <c r="BXI20" t="e">
        <f>cvarHC1*cvarM1</f>
        <v>#VALUE!</v>
      </c>
      <c r="BXJ20" t="e">
        <f>mvarHC1*mvarM1</f>
        <v>#VALUE!</v>
      </c>
      <c r="BXK20" s="24" t="e">
        <f t="shared" si="849"/>
        <v>#VALUE!</v>
      </c>
      <c r="BXL20" s="24" t="e">
        <f t="shared" si="850"/>
        <v>#VALUE!</v>
      </c>
      <c r="BXM20" s="24" t="e">
        <f t="shared" si="851"/>
        <v>#VALUE!</v>
      </c>
      <c r="BXN20">
        <v>3.8640414334873002E-2</v>
      </c>
      <c r="BXO20" t="e">
        <f>bvarHC1*bvarM1</f>
        <v>#VALUE!</v>
      </c>
      <c r="BXP20" t="e">
        <f>cvarHC1*cvarM1</f>
        <v>#VALUE!</v>
      </c>
      <c r="BXQ20" t="e">
        <f>mvarHC1*mvarM1</f>
        <v>#VALUE!</v>
      </c>
      <c r="BXR20" s="24" t="e">
        <f t="shared" si="852"/>
        <v>#VALUE!</v>
      </c>
      <c r="BXS20" s="24" t="e">
        <f t="shared" si="853"/>
        <v>#VALUE!</v>
      </c>
      <c r="BXT20" s="24" t="e">
        <f t="shared" si="854"/>
        <v>#VALUE!</v>
      </c>
      <c r="BXU20">
        <v>-5.5690871500616999E-11</v>
      </c>
      <c r="BXV20" t="e">
        <f>bvarHC1*bvarM4</f>
        <v>#VALUE!</v>
      </c>
      <c r="BXW20" t="e">
        <f>cvarHC1*cvarM4</f>
        <v>#VALUE!</v>
      </c>
      <c r="BXX20" t="e">
        <f>mvarHC1*mvarM4</f>
        <v>#VALUE!</v>
      </c>
      <c r="BXY20" s="24" t="e">
        <f t="shared" si="855"/>
        <v>#VALUE!</v>
      </c>
      <c r="BXZ20" s="24" t="e">
        <f t="shared" si="856"/>
        <v>#VALUE!</v>
      </c>
      <c r="BYA20" s="24" t="e">
        <f t="shared" si="857"/>
        <v>#VALUE!</v>
      </c>
      <c r="BYB20">
        <v>4.3212542062999999E-8</v>
      </c>
      <c r="BYC20" t="e">
        <f>bvarHC1*bvarM6</f>
        <v>#VALUE!</v>
      </c>
      <c r="BYD20" t="e">
        <f>cvarHC1*cvarM6</f>
        <v>#VALUE!</v>
      </c>
      <c r="BYE20" t="e">
        <f>mvarHC1*mvarM6</f>
        <v>#VALUE!</v>
      </c>
      <c r="BYF20" s="24" t="e">
        <f t="shared" si="858"/>
        <v>#VALUE!</v>
      </c>
      <c r="BYG20" s="24" t="e">
        <f t="shared" si="859"/>
        <v>#VALUE!</v>
      </c>
      <c r="BYH20" s="24" t="e">
        <f t="shared" si="860"/>
        <v>#VALUE!</v>
      </c>
      <c r="BYI20">
        <v>1.7097965268399001E-2</v>
      </c>
      <c r="BYJ20" t="e">
        <f>bvarHC1*bvarM1</f>
        <v>#VALUE!</v>
      </c>
      <c r="BYK20" t="e">
        <f>cvarHC1*cvarM1</f>
        <v>#VALUE!</v>
      </c>
      <c r="BYL20" t="e">
        <f>mvarHC1*mvarM1</f>
        <v>#VALUE!</v>
      </c>
      <c r="BYM20" s="24" t="e">
        <f t="shared" si="861"/>
        <v>#VALUE!</v>
      </c>
      <c r="BYN20" s="24" t="e">
        <f t="shared" si="862"/>
        <v>#VALUE!</v>
      </c>
      <c r="BYO20" s="24" t="e">
        <f t="shared" si="863"/>
        <v>#VALUE!</v>
      </c>
      <c r="BYP20">
        <v>1.5067979340151001E-11</v>
      </c>
      <c r="BYQ20" t="e">
        <f>bvarHC1*bvarHC2</f>
        <v>#VALUE!</v>
      </c>
      <c r="BYR20" t="e">
        <f>cvarHC1*cvarHC2</f>
        <v>#VALUE!</v>
      </c>
      <c r="BYS20" t="e">
        <f>mvarHC1*mvarHC2</f>
        <v>#VALUE!</v>
      </c>
      <c r="BYT20" s="24" t="e">
        <f t="shared" si="864"/>
        <v>#VALUE!</v>
      </c>
      <c r="BYU20" s="24" t="e">
        <f t="shared" si="865"/>
        <v>#VALUE!</v>
      </c>
      <c r="BYV20" s="24" t="e">
        <f t="shared" si="866"/>
        <v>#VALUE!</v>
      </c>
    </row>
    <row r="21" spans="1:2024" x14ac:dyDescent="0.3">
      <c r="F21" s="82">
        <f t="shared" si="0"/>
        <v>0</v>
      </c>
      <c r="G21" s="82">
        <f t="shared" si="1"/>
        <v>0</v>
      </c>
      <c r="H21" s="82">
        <f t="shared" si="2"/>
        <v>0</v>
      </c>
      <c r="I21">
        <v>3.1446528147834003E-2</v>
      </c>
      <c r="J21" t="e">
        <f>bvarM7</f>
        <v>#VALUE!</v>
      </c>
      <c r="K21" t="e">
        <f>cvarM7</f>
        <v>#VALUE!</v>
      </c>
      <c r="L21" t="e">
        <f>mvarM7</f>
        <v>#VALUE!</v>
      </c>
      <c r="M21" s="74" t="e">
        <f t="shared" si="3"/>
        <v>#VALUE!</v>
      </c>
      <c r="N21" s="74" t="e">
        <f t="shared" si="4"/>
        <v>#VALUE!</v>
      </c>
      <c r="O21" s="15" t="e">
        <f t="shared" si="5"/>
        <v>#VALUE!</v>
      </c>
      <c r="P21">
        <v>1.5707600889636E-3</v>
      </c>
      <c r="Q21" t="e">
        <f>bvarM7</f>
        <v>#VALUE!</v>
      </c>
      <c r="R21" t="e">
        <f>cvarM7</f>
        <v>#VALUE!</v>
      </c>
      <c r="S21" t="e">
        <f>mvarM7</f>
        <v>#VALUE!</v>
      </c>
      <c r="T21" s="15" t="e">
        <f t="shared" si="6"/>
        <v>#VALUE!</v>
      </c>
      <c r="U21" s="74" t="e">
        <f t="shared" si="7"/>
        <v>#VALUE!</v>
      </c>
      <c r="V21" s="15" t="e">
        <f t="shared" si="8"/>
        <v>#VALUE!</v>
      </c>
      <c r="W21">
        <v>-1.1476390738614999E-4</v>
      </c>
      <c r="X21" t="e">
        <f>bvarM7</f>
        <v>#VALUE!</v>
      </c>
      <c r="Y21" t="e">
        <f>cvarM7</f>
        <v>#VALUE!</v>
      </c>
      <c r="Z21" t="e">
        <f>mvarM7</f>
        <v>#VALUE!</v>
      </c>
      <c r="AA21" t="e">
        <f t="shared" si="9"/>
        <v>#VALUE!</v>
      </c>
      <c r="AB21" s="15" t="e">
        <f t="shared" si="10"/>
        <v>#VALUE!</v>
      </c>
      <c r="AC21" s="53" t="e">
        <f t="shared" si="11"/>
        <v>#VALUE!</v>
      </c>
      <c r="AD21">
        <v>-1.1131873941357001E-3</v>
      </c>
      <c r="AE21" t="e">
        <f>bvarM7</f>
        <v>#VALUE!</v>
      </c>
      <c r="AF21" t="e">
        <f>cvarM7</f>
        <v>#VALUE!</v>
      </c>
      <c r="AG21" t="e">
        <f>mvarM7</f>
        <v>#VALUE!</v>
      </c>
      <c r="AH21" t="e">
        <f t="shared" si="12"/>
        <v>#VALUE!</v>
      </c>
      <c r="AI21" s="15" t="e">
        <f t="shared" si="13"/>
        <v>#VALUE!</v>
      </c>
      <c r="AJ21" s="53" t="e">
        <f t="shared" si="14"/>
        <v>#VALUE!</v>
      </c>
      <c r="AK21">
        <v>-1.3413476824363001E-3</v>
      </c>
      <c r="AL21" t="e">
        <f>bvarM7</f>
        <v>#VALUE!</v>
      </c>
      <c r="AM21" t="e">
        <f>cvarM7</f>
        <v>#VALUE!</v>
      </c>
      <c r="AN21" t="e">
        <f>mvarM7</f>
        <v>#VALUE!</v>
      </c>
      <c r="AO21" s="15" t="e">
        <f t="shared" si="15"/>
        <v>#VALUE!</v>
      </c>
      <c r="AP21" s="15" t="e">
        <f t="shared" si="16"/>
        <v>#VALUE!</v>
      </c>
      <c r="AQ21" s="53" t="e">
        <f t="shared" si="17"/>
        <v>#VALUE!</v>
      </c>
      <c r="AR21">
        <v>3.0055807372148999E-4</v>
      </c>
      <c r="AS21" t="e">
        <f>bvarM7</f>
        <v>#VALUE!</v>
      </c>
      <c r="AT21" t="e">
        <f>cvarM7</f>
        <v>#VALUE!</v>
      </c>
      <c r="AU21" t="e">
        <f>mvarM7</f>
        <v>#VALUE!</v>
      </c>
      <c r="AV21" s="15" t="e">
        <f t="shared" si="18"/>
        <v>#VALUE!</v>
      </c>
      <c r="AW21" s="15" t="e">
        <f t="shared" si="19"/>
        <v>#VALUE!</v>
      </c>
      <c r="AX21" s="53" t="e">
        <f t="shared" si="20"/>
        <v>#VALUE!</v>
      </c>
      <c r="AY21">
        <v>-2.3857058879384001E-4</v>
      </c>
      <c r="AZ21" t="e">
        <f>bvarM7</f>
        <v>#VALUE!</v>
      </c>
      <c r="BA21" t="e">
        <f>cvarM7</f>
        <v>#VALUE!</v>
      </c>
      <c r="BB21" t="e">
        <f>mvarM7</f>
        <v>#VALUE!</v>
      </c>
      <c r="BC21" s="15" t="e">
        <f t="shared" si="21"/>
        <v>#VALUE!</v>
      </c>
      <c r="BD21" s="15" t="e">
        <f t="shared" si="22"/>
        <v>#VALUE!</v>
      </c>
      <c r="BE21" s="53" t="e">
        <f t="shared" si="23"/>
        <v>#VALUE!</v>
      </c>
      <c r="BF21">
        <v>5.7577136430457003E-3</v>
      </c>
      <c r="BG21" t="e">
        <f>bvarM7</f>
        <v>#VALUE!</v>
      </c>
      <c r="BH21" t="e">
        <f>cvarM7</f>
        <v>#VALUE!</v>
      </c>
      <c r="BI21" t="e">
        <f>mvarM7</f>
        <v>#VALUE!</v>
      </c>
      <c r="BJ21" s="15" t="e">
        <f t="shared" si="24"/>
        <v>#VALUE!</v>
      </c>
      <c r="BK21" s="15" t="e">
        <f t="shared" si="25"/>
        <v>#VALUE!</v>
      </c>
      <c r="BL21" s="53" t="e">
        <f t="shared" si="26"/>
        <v>#VALUE!</v>
      </c>
      <c r="BM21">
        <v>-9.7851416071158994E-5</v>
      </c>
      <c r="BN21" t="e">
        <f>bvarM7</f>
        <v>#VALUE!</v>
      </c>
      <c r="BO21" t="e">
        <f>cvarM7</f>
        <v>#VALUE!</v>
      </c>
      <c r="BP21" t="e">
        <f>mvarM7</f>
        <v>#VALUE!</v>
      </c>
      <c r="BQ21" s="15" t="e">
        <f t="shared" si="27"/>
        <v>#VALUE!</v>
      </c>
      <c r="BR21" s="15" t="e">
        <f t="shared" si="28"/>
        <v>#VALUE!</v>
      </c>
      <c r="BS21" s="53" t="e">
        <f t="shared" si="29"/>
        <v>#VALUE!</v>
      </c>
      <c r="BT21">
        <v>-3.2738858350289E-3</v>
      </c>
      <c r="BU21" t="e">
        <f>bvarM7</f>
        <v>#VALUE!</v>
      </c>
      <c r="BV21" t="e">
        <f>cvarM7</f>
        <v>#VALUE!</v>
      </c>
      <c r="BW21" t="e">
        <f>mvarM7</f>
        <v>#VALUE!</v>
      </c>
      <c r="BX21" s="15" t="e">
        <f t="shared" si="30"/>
        <v>#VALUE!</v>
      </c>
      <c r="BY21" s="15" t="e">
        <f t="shared" si="31"/>
        <v>#VALUE!</v>
      </c>
      <c r="BZ21" s="53" t="e">
        <f t="shared" si="32"/>
        <v>#VALUE!</v>
      </c>
      <c r="CA21">
        <v>8.039728073889E-6</v>
      </c>
      <c r="CB21" t="e">
        <f>bvarM7</f>
        <v>#VALUE!</v>
      </c>
      <c r="CC21" t="e">
        <f>cvarM7</f>
        <v>#VALUE!</v>
      </c>
      <c r="CD21" t="e">
        <f>mvarM7</f>
        <v>#VALUE!</v>
      </c>
      <c r="CE21" s="15" t="e">
        <f t="shared" si="33"/>
        <v>#VALUE!</v>
      </c>
      <c r="CF21" s="15" t="e">
        <f t="shared" si="34"/>
        <v>#VALUE!</v>
      </c>
      <c r="CG21" s="53" t="e">
        <f t="shared" si="35"/>
        <v>#VALUE!</v>
      </c>
      <c r="CH21">
        <v>5.7312697562625001E-4</v>
      </c>
      <c r="CI21" t="e">
        <f>bvarM7</f>
        <v>#VALUE!</v>
      </c>
      <c r="CJ21" t="e">
        <f>cvarM7</f>
        <v>#VALUE!</v>
      </c>
      <c r="CK21" t="e">
        <f>mvarM7</f>
        <v>#VALUE!</v>
      </c>
      <c r="CL21" s="15" t="e">
        <f t="shared" si="36"/>
        <v>#VALUE!</v>
      </c>
      <c r="CM21" s="15" t="e">
        <f t="shared" si="37"/>
        <v>#VALUE!</v>
      </c>
      <c r="CN21" s="53" t="e">
        <f t="shared" si="38"/>
        <v>#VALUE!</v>
      </c>
      <c r="CO21">
        <v>-5.6560163359882997E-4</v>
      </c>
      <c r="CP21" t="e">
        <f>bvarM7</f>
        <v>#VALUE!</v>
      </c>
      <c r="CQ21" t="e">
        <f>cvarM7</f>
        <v>#VALUE!</v>
      </c>
      <c r="CR21" t="e">
        <f>mvarM7</f>
        <v>#VALUE!</v>
      </c>
      <c r="CS21" s="15" t="e">
        <f t="shared" si="39"/>
        <v>#VALUE!</v>
      </c>
      <c r="CT21" s="15" t="e">
        <f t="shared" si="40"/>
        <v>#VALUE!</v>
      </c>
      <c r="CU21" s="53" t="e">
        <f t="shared" si="41"/>
        <v>#VALUE!</v>
      </c>
      <c r="CV21">
        <v>2.0347612724852002E-3</v>
      </c>
      <c r="CW21" t="e">
        <f>bvarM7</f>
        <v>#VALUE!</v>
      </c>
      <c r="CX21" t="e">
        <f>cvarM7</f>
        <v>#VALUE!</v>
      </c>
      <c r="CY21" t="e">
        <f>mvarM7</f>
        <v>#VALUE!</v>
      </c>
      <c r="CZ21" s="15" t="e">
        <f t="shared" si="42"/>
        <v>#VALUE!</v>
      </c>
      <c r="DA21" s="15" t="e">
        <f t="shared" si="43"/>
        <v>#VALUE!</v>
      </c>
      <c r="DB21" s="53" t="e">
        <f t="shared" si="44"/>
        <v>#VALUE!</v>
      </c>
      <c r="DC21">
        <v>7.0336529949028005E-5</v>
      </c>
      <c r="DD21" t="e">
        <f>bvarM7</f>
        <v>#VALUE!</v>
      </c>
      <c r="DE21" t="e">
        <f>cvarM7</f>
        <v>#VALUE!</v>
      </c>
      <c r="DF21" t="e">
        <f>mvarM7</f>
        <v>#VALUE!</v>
      </c>
      <c r="DG21" s="15" t="e">
        <f t="shared" si="45"/>
        <v>#VALUE!</v>
      </c>
      <c r="DH21" s="15" t="e">
        <f t="shared" si="46"/>
        <v>#VALUE!</v>
      </c>
      <c r="DI21" s="53" t="e">
        <f t="shared" si="47"/>
        <v>#VALUE!</v>
      </c>
      <c r="DJ21">
        <v>-4.1424884306732997E-3</v>
      </c>
      <c r="DK21" t="e">
        <f>bvarM7</f>
        <v>#VALUE!</v>
      </c>
      <c r="DL21" t="e">
        <f>cvarM7</f>
        <v>#VALUE!</v>
      </c>
      <c r="DM21" t="e">
        <f>mvarM7</f>
        <v>#VALUE!</v>
      </c>
      <c r="DN21" s="15" t="e">
        <f t="shared" si="48"/>
        <v>#VALUE!</v>
      </c>
      <c r="DO21" s="15" t="e">
        <f t="shared" si="49"/>
        <v>#VALUE!</v>
      </c>
      <c r="DP21" s="53" t="e">
        <f t="shared" si="50"/>
        <v>#VALUE!</v>
      </c>
      <c r="DQ21">
        <v>1.2581492421388E-3</v>
      </c>
      <c r="DR21" t="e">
        <f>bvarM7</f>
        <v>#VALUE!</v>
      </c>
      <c r="DS21" t="e">
        <f>cvarM7</f>
        <v>#VALUE!</v>
      </c>
      <c r="DT21" t="e">
        <f>mvarM7</f>
        <v>#VALUE!</v>
      </c>
      <c r="DU21" s="15" t="e">
        <f t="shared" si="51"/>
        <v>#VALUE!</v>
      </c>
      <c r="DV21" s="15" t="e">
        <f t="shared" si="52"/>
        <v>#VALUE!</v>
      </c>
      <c r="DW21" s="53" t="e">
        <f t="shared" si="53"/>
        <v>#VALUE!</v>
      </c>
      <c r="DX21">
        <v>5.1739626532091E-5</v>
      </c>
      <c r="DY21" t="e">
        <f>bvarM7</f>
        <v>#VALUE!</v>
      </c>
      <c r="DZ21" t="e">
        <f>cvarM7</f>
        <v>#VALUE!</v>
      </c>
      <c r="EA21" t="e">
        <f>mvarM7</f>
        <v>#VALUE!</v>
      </c>
      <c r="EB21" s="15" t="e">
        <f t="shared" si="54"/>
        <v>#VALUE!</v>
      </c>
      <c r="EC21" s="15" t="e">
        <f t="shared" si="55"/>
        <v>#VALUE!</v>
      </c>
      <c r="ED21" s="53" t="e">
        <f t="shared" si="56"/>
        <v>#VALUE!</v>
      </c>
      <c r="EE21">
        <v>-3.4940697570784001E-4</v>
      </c>
      <c r="EF21" t="e">
        <f>bvarM7</f>
        <v>#VALUE!</v>
      </c>
      <c r="EG21" t="e">
        <f>cvarM7</f>
        <v>#VALUE!</v>
      </c>
      <c r="EH21" t="e">
        <f>mvarM7</f>
        <v>#VALUE!</v>
      </c>
      <c r="EI21" s="15" t="e">
        <f t="shared" si="57"/>
        <v>#VALUE!</v>
      </c>
      <c r="EJ21" s="15" t="e">
        <f t="shared" si="58"/>
        <v>#VALUE!</v>
      </c>
      <c r="EK21" s="53" t="e">
        <f t="shared" si="59"/>
        <v>#VALUE!</v>
      </c>
      <c r="EL21">
        <v>2.2707092785775001E-3</v>
      </c>
      <c r="EM21" t="e">
        <f>bvarM7</f>
        <v>#VALUE!</v>
      </c>
      <c r="EN21" t="e">
        <f>cvarM7</f>
        <v>#VALUE!</v>
      </c>
      <c r="EO21" t="e">
        <f>mvarM7</f>
        <v>#VALUE!</v>
      </c>
      <c r="EP21" s="15" t="e">
        <f t="shared" si="60"/>
        <v>#VALUE!</v>
      </c>
      <c r="EQ21" s="15" t="e">
        <f t="shared" si="61"/>
        <v>#VALUE!</v>
      </c>
      <c r="ER21" s="53" t="e">
        <f t="shared" si="62"/>
        <v>#VALUE!</v>
      </c>
      <c r="ES21">
        <v>8.4328581410072996E-5</v>
      </c>
      <c r="ET21" t="e">
        <f>bvarM7</f>
        <v>#VALUE!</v>
      </c>
      <c r="EU21" t="e">
        <f>cvarM7</f>
        <v>#VALUE!</v>
      </c>
      <c r="EV21" t="e">
        <f>mvarM7</f>
        <v>#VALUE!</v>
      </c>
      <c r="EW21" s="15" t="e">
        <f t="shared" si="63"/>
        <v>#VALUE!</v>
      </c>
      <c r="EX21" s="15" t="e">
        <f t="shared" si="64"/>
        <v>#VALUE!</v>
      </c>
      <c r="EY21" s="53" t="e">
        <f t="shared" si="65"/>
        <v>#VALUE!</v>
      </c>
      <c r="EZ21">
        <v>-3.9499882612868999E-3</v>
      </c>
      <c r="FA21" t="e">
        <f>bvarM7</f>
        <v>#VALUE!</v>
      </c>
      <c r="FB21" t="e">
        <f>cvarM7</f>
        <v>#VALUE!</v>
      </c>
      <c r="FC21" t="e">
        <f>mvarM7</f>
        <v>#VALUE!</v>
      </c>
      <c r="FD21" s="15" t="e">
        <f t="shared" si="66"/>
        <v>#VALUE!</v>
      </c>
      <c r="FE21" s="15" t="e">
        <f t="shared" si="67"/>
        <v>#VALUE!</v>
      </c>
      <c r="FF21" s="53" t="e">
        <f t="shared" si="68"/>
        <v>#VALUE!</v>
      </c>
      <c r="FG21">
        <v>8.2745264901618E-4</v>
      </c>
      <c r="FH21" t="e">
        <f>bvarM7</f>
        <v>#VALUE!</v>
      </c>
      <c r="FI21" t="e">
        <f>cvarM7</f>
        <v>#VALUE!</v>
      </c>
      <c r="FJ21" t="e">
        <f>mvarM7</f>
        <v>#VALUE!</v>
      </c>
      <c r="FK21" s="15" t="e">
        <f t="shared" si="69"/>
        <v>#VALUE!</v>
      </c>
      <c r="FL21" s="15" t="e">
        <f t="shared" si="70"/>
        <v>#VALUE!</v>
      </c>
      <c r="FM21" s="53" t="e">
        <f t="shared" si="71"/>
        <v>#VALUE!</v>
      </c>
      <c r="FN21">
        <v>5.2731406174625001E-4</v>
      </c>
      <c r="FO21" t="e">
        <f>bvarM7</f>
        <v>#VALUE!</v>
      </c>
      <c r="FP21" t="e">
        <f>cvarM7</f>
        <v>#VALUE!</v>
      </c>
      <c r="FQ21" t="e">
        <f>mvarM7</f>
        <v>#VALUE!</v>
      </c>
      <c r="FR21" s="15" t="e">
        <f t="shared" si="72"/>
        <v>#VALUE!</v>
      </c>
      <c r="FS21" s="15" t="e">
        <f t="shared" si="73"/>
        <v>#VALUE!</v>
      </c>
      <c r="FT21" s="53" t="e">
        <f t="shared" si="74"/>
        <v>#VALUE!</v>
      </c>
      <c r="FU21">
        <v>-2.8797254492005998E-4</v>
      </c>
      <c r="FV21" t="e">
        <f>bvarM7</f>
        <v>#VALUE!</v>
      </c>
      <c r="FW21" t="e">
        <f>cvarM7</f>
        <v>#VALUE!</v>
      </c>
      <c r="FX21" t="e">
        <f>mvarM7</f>
        <v>#VALUE!</v>
      </c>
      <c r="FY21" s="15" t="e">
        <f t="shared" si="75"/>
        <v>#VALUE!</v>
      </c>
      <c r="FZ21" s="15" t="e">
        <f t="shared" si="76"/>
        <v>#VALUE!</v>
      </c>
      <c r="GA21" s="53" t="e">
        <f t="shared" si="77"/>
        <v>#VALUE!</v>
      </c>
      <c r="GB21">
        <v>4.3103845207202998E-3</v>
      </c>
      <c r="GC21" t="e">
        <f>bvarM7</f>
        <v>#VALUE!</v>
      </c>
      <c r="GD21" t="e">
        <f>cvarM7</f>
        <v>#VALUE!</v>
      </c>
      <c r="GE21" t="e">
        <f>mvarM7</f>
        <v>#VALUE!</v>
      </c>
      <c r="GF21" s="15" t="e">
        <f t="shared" si="78"/>
        <v>#VALUE!</v>
      </c>
      <c r="GG21" s="15" t="e">
        <f t="shared" si="79"/>
        <v>#VALUE!</v>
      </c>
      <c r="GH21" s="53" t="e">
        <f t="shared" si="80"/>
        <v>#VALUE!</v>
      </c>
      <c r="GI21">
        <v>3.5546047618385999E-2</v>
      </c>
      <c r="GJ21" t="e">
        <f>bvarM8</f>
        <v>#VALUE!</v>
      </c>
      <c r="GK21" t="e">
        <f>cvarM8</f>
        <v>#VALUE!</v>
      </c>
      <c r="GL21" t="e">
        <f>mvarM8</f>
        <v>#VALUE!</v>
      </c>
      <c r="GM21" s="15" t="e">
        <f t="shared" si="81"/>
        <v>#VALUE!</v>
      </c>
      <c r="GN21" s="15" t="e">
        <f t="shared" si="82"/>
        <v>#VALUE!</v>
      </c>
      <c r="GO21" s="53" t="e">
        <f t="shared" si="83"/>
        <v>#VALUE!</v>
      </c>
      <c r="GP21">
        <v>-2.8671969254259002E-3</v>
      </c>
      <c r="GQ21" t="e">
        <f>bvarM7</f>
        <v>#VALUE!</v>
      </c>
      <c r="GR21" t="e">
        <f>cvarM7</f>
        <v>#VALUE!</v>
      </c>
      <c r="GS21" t="e">
        <f>mvarM7</f>
        <v>#VALUE!</v>
      </c>
      <c r="GT21" s="15" t="e">
        <f t="shared" si="84"/>
        <v>#VALUE!</v>
      </c>
      <c r="GU21" s="15" t="e">
        <f t="shared" si="85"/>
        <v>#VALUE!</v>
      </c>
      <c r="GV21" s="53" t="e">
        <f t="shared" si="86"/>
        <v>#VALUE!</v>
      </c>
      <c r="GW21">
        <v>1.4695401264836999E-3</v>
      </c>
      <c r="GX21" t="e">
        <f>bvarM7</f>
        <v>#VALUE!</v>
      </c>
      <c r="GY21" t="e">
        <f>cvarM7</f>
        <v>#VALUE!</v>
      </c>
      <c r="GZ21" t="e">
        <f>mvarM7</f>
        <v>#VALUE!</v>
      </c>
      <c r="HA21" s="15" t="e">
        <f t="shared" si="87"/>
        <v>#VALUE!</v>
      </c>
      <c r="HB21" s="15" t="e">
        <f t="shared" si="88"/>
        <v>#VALUE!</v>
      </c>
      <c r="HC21" s="53" t="e">
        <f t="shared" si="89"/>
        <v>#VALUE!</v>
      </c>
      <c r="HD21">
        <v>-2.8699761167141999E-5</v>
      </c>
      <c r="HE21" t="e">
        <f>bvarM7</f>
        <v>#VALUE!</v>
      </c>
      <c r="HF21" t="e">
        <f>cvarM7</f>
        <v>#VALUE!</v>
      </c>
      <c r="HG21" t="e">
        <f>mvarM7</f>
        <v>#VALUE!</v>
      </c>
      <c r="HH21" s="15" t="e">
        <f t="shared" si="90"/>
        <v>#VALUE!</v>
      </c>
      <c r="HI21" s="15" t="e">
        <f t="shared" si="91"/>
        <v>#VALUE!</v>
      </c>
      <c r="HJ21" s="53" t="e">
        <f t="shared" si="92"/>
        <v>#VALUE!</v>
      </c>
      <c r="HK21">
        <v>-9.9127184098230002E-4</v>
      </c>
      <c r="HL21" t="e">
        <f>bvarM7</f>
        <v>#VALUE!</v>
      </c>
      <c r="HM21" t="e">
        <f>cvarM7</f>
        <v>#VALUE!</v>
      </c>
      <c r="HN21" t="e">
        <f>mvarM7</f>
        <v>#VALUE!</v>
      </c>
      <c r="HO21" s="15" t="e">
        <f t="shared" si="93"/>
        <v>#VALUE!</v>
      </c>
      <c r="HP21" s="15" t="e">
        <f t="shared" si="94"/>
        <v>#VALUE!</v>
      </c>
      <c r="HQ21" s="53" t="e">
        <f t="shared" si="95"/>
        <v>#VALUE!</v>
      </c>
      <c r="HR21">
        <v>3.8498179466116998E-3</v>
      </c>
      <c r="HS21" t="e">
        <f>bvarM7</f>
        <v>#VALUE!</v>
      </c>
      <c r="HT21" t="e">
        <f>cvarM7</f>
        <v>#VALUE!</v>
      </c>
      <c r="HU21" t="e">
        <f>mvarM7</f>
        <v>#VALUE!</v>
      </c>
      <c r="HV21" s="15" t="e">
        <f t="shared" si="96"/>
        <v>#VALUE!</v>
      </c>
      <c r="HW21" s="15" t="e">
        <f t="shared" si="97"/>
        <v>#VALUE!</v>
      </c>
      <c r="HX21" s="53" t="e">
        <f t="shared" si="98"/>
        <v>#VALUE!</v>
      </c>
      <c r="HY21">
        <v>3.7477260096060999E-4</v>
      </c>
      <c r="HZ21" t="e">
        <f>bvarM7</f>
        <v>#VALUE!</v>
      </c>
      <c r="IA21" t="e">
        <f>cvarM7</f>
        <v>#VALUE!</v>
      </c>
      <c r="IB21" t="e">
        <f>mvarM7</f>
        <v>#VALUE!</v>
      </c>
      <c r="IC21" s="15" t="e">
        <f t="shared" si="99"/>
        <v>#VALUE!</v>
      </c>
      <c r="ID21" s="15" t="e">
        <f t="shared" si="100"/>
        <v>#VALUE!</v>
      </c>
      <c r="IE21" s="53" t="e">
        <f t="shared" si="101"/>
        <v>#VALUE!</v>
      </c>
      <c r="IF21">
        <v>1.5876525329919001E-2</v>
      </c>
      <c r="IG21" t="e">
        <f>bvarM7</f>
        <v>#VALUE!</v>
      </c>
      <c r="IH21" t="e">
        <f>cvarM7</f>
        <v>#VALUE!</v>
      </c>
      <c r="II21" t="e">
        <f>mvarM7</f>
        <v>#VALUE!</v>
      </c>
      <c r="IJ21" s="15" t="e">
        <f t="shared" si="102"/>
        <v>#VALUE!</v>
      </c>
      <c r="IK21" s="15" t="e">
        <f t="shared" si="103"/>
        <v>#VALUE!</v>
      </c>
      <c r="IL21" s="53" t="e">
        <f t="shared" si="104"/>
        <v>#VALUE!</v>
      </c>
      <c r="IM21">
        <v>1.8005305056534001E-3</v>
      </c>
      <c r="IN21" t="e">
        <f>bvarM7</f>
        <v>#VALUE!</v>
      </c>
      <c r="IO21" t="e">
        <f>cvarM7</f>
        <v>#VALUE!</v>
      </c>
      <c r="IP21" t="e">
        <f>mvarM7</f>
        <v>#VALUE!</v>
      </c>
      <c r="IQ21" s="15" t="e">
        <f t="shared" si="105"/>
        <v>#VALUE!</v>
      </c>
      <c r="IR21" s="15" t="e">
        <f t="shared" si="106"/>
        <v>#VALUE!</v>
      </c>
      <c r="IS21" s="53" t="e">
        <f t="shared" si="107"/>
        <v>#VALUE!</v>
      </c>
      <c r="IT21">
        <v>3.9993225257635E-4</v>
      </c>
      <c r="IU21" t="e">
        <f>bvarM8</f>
        <v>#VALUE!</v>
      </c>
      <c r="IV21" t="e">
        <f>cvarM8</f>
        <v>#VALUE!</v>
      </c>
      <c r="IW21" t="e">
        <f>mvarM8</f>
        <v>#VALUE!</v>
      </c>
      <c r="IX21" s="15" t="e">
        <f t="shared" si="108"/>
        <v>#VALUE!</v>
      </c>
      <c r="IY21" s="15" t="e">
        <f t="shared" si="109"/>
        <v>#VALUE!</v>
      </c>
      <c r="IZ21" s="53" t="e">
        <f t="shared" si="110"/>
        <v>#VALUE!</v>
      </c>
      <c r="JA21">
        <v>4.9351962286253E-2</v>
      </c>
      <c r="JB21" t="e">
        <f>bvarM7</f>
        <v>#VALUE!</v>
      </c>
      <c r="JC21" t="e">
        <f>cvarM7</f>
        <v>#VALUE!</v>
      </c>
      <c r="JD21" t="e">
        <f>mvarM7</f>
        <v>#VALUE!</v>
      </c>
      <c r="JE21" s="24" t="e">
        <f t="shared" si="111"/>
        <v>#VALUE!</v>
      </c>
      <c r="JF21" s="24" t="e">
        <f t="shared" si="112"/>
        <v>#VALUE!</v>
      </c>
      <c r="JG21" s="24" t="e">
        <f t="shared" si="113"/>
        <v>#VALUE!</v>
      </c>
      <c r="JH21">
        <v>3.6603670485566E-3</v>
      </c>
      <c r="JI21" t="e">
        <f>bvarM8</f>
        <v>#VALUE!</v>
      </c>
      <c r="JJ21" t="e">
        <f>cvarM8</f>
        <v>#VALUE!</v>
      </c>
      <c r="JK21" t="e">
        <f>mvarM8</f>
        <v>#VALUE!</v>
      </c>
      <c r="JL21" s="24" t="e">
        <f t="shared" si="114"/>
        <v>#VALUE!</v>
      </c>
      <c r="JM21" s="24" t="e">
        <f t="shared" si="115"/>
        <v>#VALUE!</v>
      </c>
      <c r="JN21" s="24" t="e">
        <f t="shared" si="116"/>
        <v>#VALUE!</v>
      </c>
      <c r="JO21">
        <v>4.4893214173616002E-5</v>
      </c>
      <c r="JP21" t="e">
        <f>bvarM7</f>
        <v>#VALUE!</v>
      </c>
      <c r="JQ21" t="e">
        <f>cvarM7</f>
        <v>#VALUE!</v>
      </c>
      <c r="JR21" t="e">
        <f>mvarM7</f>
        <v>#VALUE!</v>
      </c>
      <c r="JS21" s="24" t="e">
        <f t="shared" si="117"/>
        <v>#VALUE!</v>
      </c>
      <c r="JT21" s="24" t="e">
        <f t="shared" si="118"/>
        <v>#VALUE!</v>
      </c>
      <c r="JU21" s="24" t="e">
        <f t="shared" si="119"/>
        <v>#VALUE!</v>
      </c>
      <c r="JV21">
        <v>2.9180578249777999E-2</v>
      </c>
      <c r="JW21" t="e">
        <f>bvarM7</f>
        <v>#VALUE!</v>
      </c>
      <c r="JX21" t="e">
        <f>cvarM7</f>
        <v>#VALUE!</v>
      </c>
      <c r="JY21" t="e">
        <f>mvarM7</f>
        <v>#VALUE!</v>
      </c>
      <c r="JZ21" s="24" t="e">
        <f t="shared" si="120"/>
        <v>#VALUE!</v>
      </c>
      <c r="KA21" s="24" t="e">
        <f t="shared" si="121"/>
        <v>#VALUE!</v>
      </c>
      <c r="KB21" s="24" t="e">
        <f t="shared" si="122"/>
        <v>#VALUE!</v>
      </c>
      <c r="KC21">
        <v>3.8239244082351001E-3</v>
      </c>
      <c r="KD21" t="e">
        <f>bvarM8</f>
        <v>#VALUE!</v>
      </c>
      <c r="KE21" t="e">
        <f>cvarM8</f>
        <v>#VALUE!</v>
      </c>
      <c r="KF21" t="e">
        <f>mvarM8</f>
        <v>#VALUE!</v>
      </c>
      <c r="KG21" s="24" t="e">
        <f t="shared" si="123"/>
        <v>#VALUE!</v>
      </c>
      <c r="KH21" s="24" t="e">
        <f t="shared" si="124"/>
        <v>#VALUE!</v>
      </c>
      <c r="KI21" s="24" t="e">
        <f t="shared" si="125"/>
        <v>#VALUE!</v>
      </c>
      <c r="KJ21">
        <v>3.7937909824620002E-4</v>
      </c>
      <c r="KK21" t="e">
        <f>bvarM7</f>
        <v>#VALUE!</v>
      </c>
      <c r="KL21" t="e">
        <f>cvarM7</f>
        <v>#VALUE!</v>
      </c>
      <c r="KM21" t="e">
        <f>mvarM7</f>
        <v>#VALUE!</v>
      </c>
      <c r="KN21" s="24" t="e">
        <f t="shared" si="126"/>
        <v>#VALUE!</v>
      </c>
      <c r="KO21" s="24" t="e">
        <f t="shared" si="127"/>
        <v>#VALUE!</v>
      </c>
      <c r="KP21" s="24" t="e">
        <f t="shared" si="128"/>
        <v>#VALUE!</v>
      </c>
      <c r="KQ21">
        <v>-1.8783315003628999E-4</v>
      </c>
      <c r="KR21" t="e">
        <f>bvarM7</f>
        <v>#VALUE!</v>
      </c>
      <c r="KS21" t="e">
        <f>cvarM7</f>
        <v>#VALUE!</v>
      </c>
      <c r="KT21" t="e">
        <f>mvarM7</f>
        <v>#VALUE!</v>
      </c>
      <c r="KU21" s="24" t="e">
        <f t="shared" si="129"/>
        <v>#VALUE!</v>
      </c>
      <c r="KV21" s="24" t="e">
        <f t="shared" si="130"/>
        <v>#VALUE!</v>
      </c>
      <c r="KW21" s="24" t="e">
        <f t="shared" si="131"/>
        <v>#VALUE!</v>
      </c>
      <c r="KX21">
        <v>4.2669424592888996E-3</v>
      </c>
      <c r="KY21" t="e">
        <f>bvarM8</f>
        <v>#VALUE!</v>
      </c>
      <c r="KZ21" t="e">
        <f>cvarM8</f>
        <v>#VALUE!</v>
      </c>
      <c r="LA21" t="e">
        <f>mvarM8</f>
        <v>#VALUE!</v>
      </c>
      <c r="LB21" s="24" t="e">
        <f t="shared" si="132"/>
        <v>#VALUE!</v>
      </c>
      <c r="LC21" s="24" t="e">
        <f t="shared" si="133"/>
        <v>#VALUE!</v>
      </c>
      <c r="LD21" s="24" t="e">
        <f t="shared" si="134"/>
        <v>#VALUE!</v>
      </c>
      <c r="LE21">
        <v>2.0244573933387001E-2</v>
      </c>
      <c r="LF21" t="e">
        <f>bvarM8</f>
        <v>#VALUE!</v>
      </c>
      <c r="LG21" t="e">
        <f>cvarM8</f>
        <v>#VALUE!</v>
      </c>
      <c r="LH21" t="e">
        <f>mvarM8</f>
        <v>#VALUE!</v>
      </c>
      <c r="LI21" s="24" t="e">
        <f t="shared" si="135"/>
        <v>#VALUE!</v>
      </c>
      <c r="LJ21" s="24" t="e">
        <f t="shared" si="136"/>
        <v>#VALUE!</v>
      </c>
      <c r="LK21" s="24" t="e">
        <f t="shared" si="137"/>
        <v>#VALUE!</v>
      </c>
      <c r="LL21">
        <v>-2.8024766531310002E-3</v>
      </c>
      <c r="LM21" t="e">
        <f>bvarM7</f>
        <v>#VALUE!</v>
      </c>
      <c r="LN21" t="e">
        <f>cvarM7</f>
        <v>#VALUE!</v>
      </c>
      <c r="LO21" t="e">
        <f>mvarM7</f>
        <v>#VALUE!</v>
      </c>
      <c r="LP21" s="24" t="e">
        <f t="shared" si="138"/>
        <v>#VALUE!</v>
      </c>
      <c r="LQ21" s="24" t="e">
        <f t="shared" si="139"/>
        <v>#VALUE!</v>
      </c>
      <c r="LR21" s="24" t="e">
        <f t="shared" si="140"/>
        <v>#VALUE!</v>
      </c>
      <c r="LS21">
        <v>4.7905068044077998E-3</v>
      </c>
      <c r="LT21" t="e">
        <f>bvarM8</f>
        <v>#VALUE!</v>
      </c>
      <c r="LU21" t="e">
        <f>cvarM8</f>
        <v>#VALUE!</v>
      </c>
      <c r="LV21" t="e">
        <f>mvarM8</f>
        <v>#VALUE!</v>
      </c>
      <c r="LW21" s="24" t="e">
        <f t="shared" si="141"/>
        <v>#VALUE!</v>
      </c>
      <c r="LX21" s="24" t="e">
        <f t="shared" si="142"/>
        <v>#VALUE!</v>
      </c>
      <c r="LY21" s="24" t="e">
        <f t="shared" si="143"/>
        <v>#VALUE!</v>
      </c>
      <c r="LZ21">
        <v>-3.9291114909552001E-5</v>
      </c>
      <c r="MA21" t="e">
        <f>bvarM7</f>
        <v>#VALUE!</v>
      </c>
      <c r="MB21" t="e">
        <f>cvarM7</f>
        <v>#VALUE!</v>
      </c>
      <c r="MC21" t="e">
        <f>mvarM7</f>
        <v>#VALUE!</v>
      </c>
      <c r="MD21" s="24" t="e">
        <f t="shared" si="144"/>
        <v>#VALUE!</v>
      </c>
      <c r="ME21" s="24" t="e">
        <f t="shared" si="145"/>
        <v>#VALUE!</v>
      </c>
      <c r="MF21" s="24" t="e">
        <f t="shared" si="146"/>
        <v>#VALUE!</v>
      </c>
      <c r="MG21">
        <v>7.8418805531803998E-2</v>
      </c>
      <c r="MH21" t="e">
        <f>bvarM7</f>
        <v>#VALUE!</v>
      </c>
      <c r="MI21" t="e">
        <f>cvarM7</f>
        <v>#VALUE!</v>
      </c>
      <c r="MJ21" t="e">
        <f>mvarM7</f>
        <v>#VALUE!</v>
      </c>
      <c r="MK21" s="24" t="e">
        <f t="shared" si="147"/>
        <v>#VALUE!</v>
      </c>
      <c r="ML21" s="24" t="e">
        <f t="shared" si="148"/>
        <v>#VALUE!</v>
      </c>
      <c r="MM21" s="24" t="e">
        <f t="shared" si="149"/>
        <v>#VALUE!</v>
      </c>
      <c r="MN21">
        <v>5.5468387908353001E-3</v>
      </c>
      <c r="MO21" t="e">
        <f>bvarM8</f>
        <v>#VALUE!</v>
      </c>
      <c r="MP21" t="e">
        <f>cvarM8</f>
        <v>#VALUE!</v>
      </c>
      <c r="MQ21" t="e">
        <f>mvarM8</f>
        <v>#VALUE!</v>
      </c>
      <c r="MR21" s="24" t="e">
        <f t="shared" si="150"/>
        <v>#VALUE!</v>
      </c>
      <c r="MS21" s="24" t="e">
        <f t="shared" si="151"/>
        <v>#VALUE!</v>
      </c>
      <c r="MT21" s="24" t="e">
        <f t="shared" si="152"/>
        <v>#VALUE!</v>
      </c>
      <c r="MU21">
        <v>2.5576064063571001E-4</v>
      </c>
      <c r="MV21" t="e">
        <f>bvarM7</f>
        <v>#VALUE!</v>
      </c>
      <c r="MW21" t="e">
        <f>cvarM7</f>
        <v>#VALUE!</v>
      </c>
      <c r="MX21" t="e">
        <f>mvarM7</f>
        <v>#VALUE!</v>
      </c>
      <c r="MY21" s="24" t="e">
        <f t="shared" si="153"/>
        <v>#VALUE!</v>
      </c>
      <c r="MZ21" s="24" t="e">
        <f t="shared" si="154"/>
        <v>#VALUE!</v>
      </c>
      <c r="NA21" s="24" t="e">
        <f t="shared" si="155"/>
        <v>#VALUE!</v>
      </c>
      <c r="NB21">
        <v>-2.4714303753284E-3</v>
      </c>
      <c r="NC21" t="e">
        <f>bvarM7</f>
        <v>#VALUE!</v>
      </c>
      <c r="ND21" t="e">
        <f>cvarM7</f>
        <v>#VALUE!</v>
      </c>
      <c r="NE21" t="e">
        <f>mvarM7</f>
        <v>#VALUE!</v>
      </c>
      <c r="NF21" s="24" t="e">
        <f t="shared" si="156"/>
        <v>#VALUE!</v>
      </c>
      <c r="NG21" s="24" t="e">
        <f t="shared" si="157"/>
        <v>#VALUE!</v>
      </c>
      <c r="NH21" s="24" t="e">
        <f t="shared" si="158"/>
        <v>#VALUE!</v>
      </c>
      <c r="NI21">
        <v>3.0964407904799998E-3</v>
      </c>
      <c r="NJ21" t="e">
        <f>bvarM8</f>
        <v>#VALUE!</v>
      </c>
      <c r="NK21" t="e">
        <f>cvarM8</f>
        <v>#VALUE!</v>
      </c>
      <c r="NL21" t="e">
        <f>mvarM8</f>
        <v>#VALUE!</v>
      </c>
      <c r="NM21" s="24" t="e">
        <f t="shared" si="159"/>
        <v>#VALUE!</v>
      </c>
      <c r="NN21" s="24" t="e">
        <f t="shared" si="160"/>
        <v>#VALUE!</v>
      </c>
      <c r="NO21" s="24" t="e">
        <f t="shared" si="161"/>
        <v>#VALUE!</v>
      </c>
      <c r="NP21">
        <v>7.9028831520011004E-4</v>
      </c>
      <c r="NQ21" t="e">
        <f>bvarM7</f>
        <v>#VALUE!</v>
      </c>
      <c r="NR21" t="e">
        <f>cvarM7</f>
        <v>#VALUE!</v>
      </c>
      <c r="NS21" t="e">
        <f>mvarM7</f>
        <v>#VALUE!</v>
      </c>
      <c r="NT21" s="24" t="e">
        <f t="shared" si="162"/>
        <v>#VALUE!</v>
      </c>
      <c r="NU21" s="24" t="e">
        <f t="shared" si="163"/>
        <v>#VALUE!</v>
      </c>
      <c r="NV21" s="24" t="e">
        <f t="shared" si="164"/>
        <v>#VALUE!</v>
      </c>
      <c r="NW21">
        <v>-1.9286385478816E-4</v>
      </c>
      <c r="NX21" t="e">
        <f>bvarM7</f>
        <v>#VALUE!</v>
      </c>
      <c r="NY21" t="e">
        <f>cvarM7</f>
        <v>#VALUE!</v>
      </c>
      <c r="NZ21" t="e">
        <f>mvarM7</f>
        <v>#VALUE!</v>
      </c>
      <c r="OA21" s="24" t="e">
        <f t="shared" si="165"/>
        <v>#VALUE!</v>
      </c>
      <c r="OB21" s="24" t="e">
        <f t="shared" si="166"/>
        <v>#VALUE!</v>
      </c>
      <c r="OC21" s="24" t="e">
        <f t="shared" si="167"/>
        <v>#VALUE!</v>
      </c>
      <c r="OD21">
        <v>3.0176587795862999E-3</v>
      </c>
      <c r="OE21" t="e">
        <f>bvarM8</f>
        <v>#VALUE!</v>
      </c>
      <c r="OF21" t="e">
        <f>cvarM8</f>
        <v>#VALUE!</v>
      </c>
      <c r="OG21" t="e">
        <f>mvarM8</f>
        <v>#VALUE!</v>
      </c>
      <c r="OH21" s="24" t="e">
        <f t="shared" si="168"/>
        <v>#VALUE!</v>
      </c>
      <c r="OI21" s="24" t="e">
        <f t="shared" si="169"/>
        <v>#VALUE!</v>
      </c>
      <c r="OJ21" s="24" t="e">
        <f t="shared" si="170"/>
        <v>#VALUE!</v>
      </c>
      <c r="OK21">
        <v>1.4101334464936E-4</v>
      </c>
      <c r="OL21" t="e">
        <f>bvarM7</f>
        <v>#VALUE!</v>
      </c>
      <c r="OM21" t="e">
        <f>cvarM7</f>
        <v>#VALUE!</v>
      </c>
      <c r="ON21" t="e">
        <f>mvarM7</f>
        <v>#VALUE!</v>
      </c>
      <c r="OO21" s="24" t="e">
        <f t="shared" si="171"/>
        <v>#VALUE!</v>
      </c>
      <c r="OP21" s="24" t="e">
        <f t="shared" si="172"/>
        <v>#VALUE!</v>
      </c>
      <c r="OQ21" s="24" t="e">
        <f t="shared" si="173"/>
        <v>#VALUE!</v>
      </c>
      <c r="OR21">
        <v>-3.8517415451773999E-3</v>
      </c>
      <c r="OS21" t="e">
        <f>bvarM7</f>
        <v>#VALUE!</v>
      </c>
      <c r="OT21" t="e">
        <f>cvarM7</f>
        <v>#VALUE!</v>
      </c>
      <c r="OU21" t="e">
        <f>mvarM7</f>
        <v>#VALUE!</v>
      </c>
      <c r="OV21" s="24" t="e">
        <f t="shared" si="174"/>
        <v>#VALUE!</v>
      </c>
      <c r="OW21" s="24" t="e">
        <f t="shared" si="175"/>
        <v>#VALUE!</v>
      </c>
      <c r="OX21" s="24" t="e">
        <f t="shared" si="176"/>
        <v>#VALUE!</v>
      </c>
      <c r="OY21">
        <v>-2.1151077503078999E-4</v>
      </c>
      <c r="OZ21" t="e">
        <f>bvarM8</f>
        <v>#VALUE!</v>
      </c>
      <c r="PA21" t="e">
        <f>cvarM8</f>
        <v>#VALUE!</v>
      </c>
      <c r="PB21" t="e">
        <f>mvarM8</f>
        <v>#VALUE!</v>
      </c>
      <c r="PC21" s="24" t="e">
        <f t="shared" si="177"/>
        <v>#VALUE!</v>
      </c>
      <c r="PD21" s="24" t="e">
        <f t="shared" si="178"/>
        <v>#VALUE!</v>
      </c>
      <c r="PE21" s="24" t="e">
        <f t="shared" si="179"/>
        <v>#VALUE!</v>
      </c>
      <c r="PF21">
        <v>3.0421516175780001E-4</v>
      </c>
      <c r="PG21" t="e">
        <f>bvarM7</f>
        <v>#VALUE!</v>
      </c>
      <c r="PH21" t="e">
        <f>cvarM7</f>
        <v>#VALUE!</v>
      </c>
      <c r="PI21" t="e">
        <f>mvarM7</f>
        <v>#VALUE!</v>
      </c>
      <c r="PJ21" s="24" t="e">
        <f t="shared" si="180"/>
        <v>#VALUE!</v>
      </c>
      <c r="PK21" s="24" t="e">
        <f t="shared" si="181"/>
        <v>#VALUE!</v>
      </c>
      <c r="PL21" s="24" t="e">
        <f t="shared" si="182"/>
        <v>#VALUE!</v>
      </c>
      <c r="PM21">
        <v>-1.6802207234420001E-4</v>
      </c>
      <c r="PN21" t="e">
        <f>bvarM7</f>
        <v>#VALUE!</v>
      </c>
      <c r="PO21" t="e">
        <f>cvarM7</f>
        <v>#VALUE!</v>
      </c>
      <c r="PP21" t="e">
        <f>mvarM7</f>
        <v>#VALUE!</v>
      </c>
      <c r="PQ21" s="24" t="e">
        <f t="shared" si="183"/>
        <v>#VALUE!</v>
      </c>
      <c r="PR21" s="24" t="e">
        <f t="shared" si="184"/>
        <v>#VALUE!</v>
      </c>
      <c r="PS21" s="24" t="e">
        <f t="shared" si="185"/>
        <v>#VALUE!</v>
      </c>
      <c r="PT21">
        <v>3.5264817741126001E-3</v>
      </c>
      <c r="PU21" t="e">
        <f>bvarM8</f>
        <v>#VALUE!</v>
      </c>
      <c r="PV21" t="e">
        <f>cvarM8</f>
        <v>#VALUE!</v>
      </c>
      <c r="PW21" t="e">
        <f>mvarM8</f>
        <v>#VALUE!</v>
      </c>
      <c r="PX21" s="24" t="e">
        <f t="shared" si="186"/>
        <v>#VALUE!</v>
      </c>
      <c r="PY21" s="24" t="e">
        <f t="shared" si="187"/>
        <v>#VALUE!</v>
      </c>
      <c r="PZ21" s="24" t="e">
        <f t="shared" si="188"/>
        <v>#VALUE!</v>
      </c>
      <c r="QA21">
        <v>-4.6470845196408002E-4</v>
      </c>
      <c r="QB21" t="e">
        <f>bvarM7</f>
        <v>#VALUE!</v>
      </c>
      <c r="QC21" t="e">
        <f>cvarM7</f>
        <v>#VALUE!</v>
      </c>
      <c r="QD21" t="e">
        <f>mvarM7</f>
        <v>#VALUE!</v>
      </c>
      <c r="QE21" s="24" t="e">
        <f t="shared" si="189"/>
        <v>#VALUE!</v>
      </c>
      <c r="QF21" s="24" t="e">
        <f t="shared" si="190"/>
        <v>#VALUE!</v>
      </c>
      <c r="QG21" s="24" t="e">
        <f t="shared" si="191"/>
        <v>#VALUE!</v>
      </c>
      <c r="QH21">
        <v>-2.7468446070362E-3</v>
      </c>
      <c r="QI21" t="e">
        <f>bvarM7</f>
        <v>#VALUE!</v>
      </c>
      <c r="QJ21" t="e">
        <f>cvarM7</f>
        <v>#VALUE!</v>
      </c>
      <c r="QK21" t="e">
        <f>mvarM7</f>
        <v>#VALUE!</v>
      </c>
      <c r="QL21" s="24" t="e">
        <f t="shared" si="192"/>
        <v>#VALUE!</v>
      </c>
      <c r="QM21" s="24" t="e">
        <f t="shared" si="193"/>
        <v>#VALUE!</v>
      </c>
      <c r="QN21" s="24" t="e">
        <f t="shared" si="194"/>
        <v>#VALUE!</v>
      </c>
      <c r="QO21">
        <v>0.82494326418354003</v>
      </c>
      <c r="QP21" t="e">
        <f>bvarM9</f>
        <v>#VALUE!</v>
      </c>
      <c r="QQ21" t="e">
        <f>cvarM9</f>
        <v>#VALUE!</v>
      </c>
      <c r="QR21" t="e">
        <f>mvarM9</f>
        <v>#VALUE!</v>
      </c>
      <c r="QS21" s="24" t="e">
        <f t="shared" si="195"/>
        <v>#VALUE!</v>
      </c>
      <c r="QT21" s="24" t="e">
        <f t="shared" si="196"/>
        <v>#VALUE!</v>
      </c>
      <c r="QU21" s="24" t="e">
        <f t="shared" si="197"/>
        <v>#VALUE!</v>
      </c>
      <c r="QV21">
        <v>-2.4400868370545999E-4</v>
      </c>
      <c r="QW21" t="e">
        <f>bvarM7</f>
        <v>#VALUE!</v>
      </c>
      <c r="QX21" t="e">
        <f>cvarM7</f>
        <v>#VALUE!</v>
      </c>
      <c r="QY21" t="e">
        <f>mvarM7</f>
        <v>#VALUE!</v>
      </c>
      <c r="QZ21" s="24" t="e">
        <f t="shared" si="198"/>
        <v>#VALUE!</v>
      </c>
      <c r="RA21" s="24" t="e">
        <f t="shared" si="199"/>
        <v>#VALUE!</v>
      </c>
      <c r="RB21" s="24" t="e">
        <f t="shared" si="200"/>
        <v>#VALUE!</v>
      </c>
      <c r="RC21">
        <v>-4.4437560624181998E-4</v>
      </c>
      <c r="RD21" t="e">
        <f>bvarM7</f>
        <v>#VALUE!</v>
      </c>
      <c r="RE21" t="e">
        <f>cvarM7</f>
        <v>#VALUE!</v>
      </c>
      <c r="RF21" t="e">
        <f>mvarM7</f>
        <v>#VALUE!</v>
      </c>
      <c r="RG21" s="24" t="e">
        <f t="shared" si="201"/>
        <v>#VALUE!</v>
      </c>
      <c r="RH21" s="24" t="e">
        <f t="shared" si="202"/>
        <v>#VALUE!</v>
      </c>
      <c r="RI21" s="24" t="e">
        <f t="shared" si="203"/>
        <v>#VALUE!</v>
      </c>
      <c r="RJ21">
        <v>1.3487550226707E-2</v>
      </c>
      <c r="RK21" t="e">
        <f>bvarM9</f>
        <v>#VALUE!</v>
      </c>
      <c r="RL21" t="e">
        <f>cvarM9</f>
        <v>#VALUE!</v>
      </c>
      <c r="RM21" t="e">
        <f>mvarM9</f>
        <v>#VALUE!</v>
      </c>
      <c r="RN21" s="24" t="e">
        <f t="shared" si="204"/>
        <v>#VALUE!</v>
      </c>
      <c r="RO21" s="24" t="e">
        <f t="shared" si="205"/>
        <v>#VALUE!</v>
      </c>
      <c r="RP21" s="24" t="e">
        <f t="shared" si="206"/>
        <v>#VALUE!</v>
      </c>
      <c r="RQ21">
        <v>-1.6944801464226E-4</v>
      </c>
      <c r="RR21" t="e">
        <f>bvarM7</f>
        <v>#VALUE!</v>
      </c>
      <c r="RS21" t="e">
        <f>cvarM7</f>
        <v>#VALUE!</v>
      </c>
      <c r="RT21" t="e">
        <f>mvarM7</f>
        <v>#VALUE!</v>
      </c>
      <c r="RU21" s="24" t="e">
        <f t="shared" si="207"/>
        <v>#VALUE!</v>
      </c>
      <c r="RV21" s="24" t="e">
        <f t="shared" si="208"/>
        <v>#VALUE!</v>
      </c>
      <c r="RW21" s="24" t="e">
        <f t="shared" si="209"/>
        <v>#VALUE!</v>
      </c>
      <c r="RX21">
        <v>3.8248993662368998E-3</v>
      </c>
      <c r="RY21" t="e">
        <f>bvarM7</f>
        <v>#VALUE!</v>
      </c>
      <c r="RZ21" t="e">
        <f>cvarM7</f>
        <v>#VALUE!</v>
      </c>
      <c r="SA21" t="e">
        <f>mvarM7</f>
        <v>#VALUE!</v>
      </c>
      <c r="SB21" s="24" t="e">
        <f t="shared" si="210"/>
        <v>#VALUE!</v>
      </c>
      <c r="SC21" s="24" t="e">
        <f t="shared" si="211"/>
        <v>#VALUE!</v>
      </c>
      <c r="SD21" s="24" t="e">
        <f t="shared" si="212"/>
        <v>#VALUE!</v>
      </c>
      <c r="SE21">
        <v>0.70390659555445001</v>
      </c>
      <c r="SF21" t="e">
        <f>bvarM9</f>
        <v>#VALUE!</v>
      </c>
      <c r="SG21" t="e">
        <f>cvarM9</f>
        <v>#VALUE!</v>
      </c>
      <c r="SH21" t="e">
        <f>mvarM9</f>
        <v>#VALUE!</v>
      </c>
      <c r="SI21" s="24" t="e">
        <f t="shared" si="213"/>
        <v>#VALUE!</v>
      </c>
      <c r="SJ21" s="24" t="e">
        <f t="shared" si="214"/>
        <v>#VALUE!</v>
      </c>
      <c r="SK21" s="24" t="e">
        <f t="shared" si="215"/>
        <v>#VALUE!</v>
      </c>
      <c r="SL21">
        <v>-3.9759402374522999E-3</v>
      </c>
      <c r="SM21" t="e">
        <f>bvarM8</f>
        <v>#VALUE!</v>
      </c>
      <c r="SN21" t="e">
        <f>cvarM8</f>
        <v>#VALUE!</v>
      </c>
      <c r="SO21" t="e">
        <f>mvarM8</f>
        <v>#VALUE!</v>
      </c>
      <c r="SP21" s="24" t="e">
        <f t="shared" si="216"/>
        <v>#VALUE!</v>
      </c>
      <c r="SQ21" s="24" t="e">
        <f t="shared" si="217"/>
        <v>#VALUE!</v>
      </c>
      <c r="SR21" s="24" t="e">
        <f t="shared" si="218"/>
        <v>#VALUE!</v>
      </c>
      <c r="SS21">
        <v>-3.2200102575880002E-4</v>
      </c>
      <c r="ST21" t="e">
        <f>bvarM7</f>
        <v>#VALUE!</v>
      </c>
      <c r="SU21" t="e">
        <f>cvarM7</f>
        <v>#VALUE!</v>
      </c>
      <c r="SV21" t="e">
        <f>mvarM7</f>
        <v>#VALUE!</v>
      </c>
      <c r="SW21" s="24" t="e">
        <f t="shared" si="219"/>
        <v>#VALUE!</v>
      </c>
      <c r="SX21" s="24" t="e">
        <f t="shared" si="220"/>
        <v>#VALUE!</v>
      </c>
      <c r="SY21" s="24" t="e">
        <f t="shared" si="221"/>
        <v>#VALUE!</v>
      </c>
      <c r="SZ21">
        <v>2.3586007790892E-3</v>
      </c>
      <c r="TA21" t="e">
        <f>bvarM7</f>
        <v>#VALUE!</v>
      </c>
      <c r="TB21" t="e">
        <f>cvarM7</f>
        <v>#VALUE!</v>
      </c>
      <c r="TC21" t="e">
        <f>mvarM7</f>
        <v>#VALUE!</v>
      </c>
      <c r="TD21" s="24" t="e">
        <f t="shared" si="222"/>
        <v>#VALUE!</v>
      </c>
      <c r="TE21" s="24" t="e">
        <f t="shared" si="223"/>
        <v>#VALUE!</v>
      </c>
      <c r="TF21" s="24" t="e">
        <f t="shared" si="224"/>
        <v>#VALUE!</v>
      </c>
      <c r="TG21">
        <v>-9.751555018083401E-7</v>
      </c>
      <c r="TH21" t="e">
        <f>bvarHC1*bvarM1</f>
        <v>#VALUE!</v>
      </c>
      <c r="TI21" t="e">
        <f>cvarHC1*cvarM1</f>
        <v>#VALUE!</v>
      </c>
      <c r="TJ21" t="e">
        <f>mvarHC1*mvarM1</f>
        <v>#VALUE!</v>
      </c>
      <c r="TK21" s="24" t="e">
        <f t="shared" si="225"/>
        <v>#VALUE!</v>
      </c>
      <c r="TL21" s="24" t="e">
        <f t="shared" si="226"/>
        <v>#VALUE!</v>
      </c>
      <c r="TM21" s="24" t="e">
        <f t="shared" si="227"/>
        <v>#VALUE!</v>
      </c>
      <c r="TN21">
        <v>2.4223568922971E-3</v>
      </c>
      <c r="TO21" t="e">
        <f>bvarM7</f>
        <v>#VALUE!</v>
      </c>
      <c r="TP21" t="e">
        <f>cvarM7</f>
        <v>#VALUE!</v>
      </c>
      <c r="TQ21" t="e">
        <f>mvarM7</f>
        <v>#VALUE!</v>
      </c>
      <c r="TR21" s="24" t="e">
        <f t="shared" si="228"/>
        <v>#VALUE!</v>
      </c>
      <c r="TS21" s="24" t="e">
        <f t="shared" si="229"/>
        <v>#VALUE!</v>
      </c>
      <c r="TT21" s="24" t="e">
        <f t="shared" si="230"/>
        <v>#VALUE!</v>
      </c>
      <c r="TU21">
        <v>2.6544559760645001E-3</v>
      </c>
      <c r="TV21" t="e">
        <f>bvarM7</f>
        <v>#VALUE!</v>
      </c>
      <c r="TW21" t="e">
        <f>cvarM7</f>
        <v>#VALUE!</v>
      </c>
      <c r="TX21" t="e">
        <f>mvarM7</f>
        <v>#VALUE!</v>
      </c>
      <c r="TY21" s="24" t="e">
        <f t="shared" si="231"/>
        <v>#VALUE!</v>
      </c>
      <c r="TZ21" s="24" t="e">
        <f t="shared" si="232"/>
        <v>#VALUE!</v>
      </c>
      <c r="UA21" s="24" t="e">
        <f t="shared" si="233"/>
        <v>#VALUE!</v>
      </c>
      <c r="UB21">
        <v>9.4064766038998003E-7</v>
      </c>
      <c r="UC21" t="e">
        <f>bvarM7</f>
        <v>#VALUE!</v>
      </c>
      <c r="UD21" t="e">
        <f>cvarM7</f>
        <v>#VALUE!</v>
      </c>
      <c r="UE21" t="e">
        <f>mvarM7</f>
        <v>#VALUE!</v>
      </c>
      <c r="UF21" s="24" t="e">
        <f t="shared" si="234"/>
        <v>#VALUE!</v>
      </c>
      <c r="UG21" s="24" t="e">
        <f t="shared" si="235"/>
        <v>#VALUE!</v>
      </c>
      <c r="UH21" s="24" t="e">
        <f t="shared" si="236"/>
        <v>#VALUE!</v>
      </c>
      <c r="UI21">
        <v>1.6858511399656001E-4</v>
      </c>
      <c r="UJ21" t="e">
        <f>bvarM7</f>
        <v>#VALUE!</v>
      </c>
      <c r="UK21" t="e">
        <f>cvarM7</f>
        <v>#VALUE!</v>
      </c>
      <c r="UL21" t="e">
        <f>mvarM7</f>
        <v>#VALUE!</v>
      </c>
      <c r="UM21" s="24" t="e">
        <f t="shared" si="237"/>
        <v>#VALUE!</v>
      </c>
      <c r="UN21" s="24" t="e">
        <f t="shared" si="238"/>
        <v>#VALUE!</v>
      </c>
      <c r="UO21" s="24" t="e">
        <f t="shared" si="239"/>
        <v>#VALUE!</v>
      </c>
      <c r="UP21">
        <v>3.6684876530137002E-3</v>
      </c>
      <c r="UQ21" t="e">
        <f>bvarM7</f>
        <v>#VALUE!</v>
      </c>
      <c r="UR21" t="e">
        <f>cvarM7</f>
        <v>#VALUE!</v>
      </c>
      <c r="US21" t="e">
        <f>mvarM7</f>
        <v>#VALUE!</v>
      </c>
      <c r="UT21" s="24" t="e">
        <f t="shared" si="240"/>
        <v>#VALUE!</v>
      </c>
      <c r="UU21" s="24" t="e">
        <f t="shared" si="241"/>
        <v>#VALUE!</v>
      </c>
      <c r="UV21" s="24" t="e">
        <f t="shared" si="242"/>
        <v>#VALUE!</v>
      </c>
      <c r="UW21">
        <v>-1.8880046810036E-8</v>
      </c>
      <c r="UX21" t="e">
        <f>bvarM9</f>
        <v>#VALUE!</v>
      </c>
      <c r="UY21" t="e">
        <f>cvarM9</f>
        <v>#VALUE!</v>
      </c>
      <c r="UZ21" t="e">
        <f>mvarM9</f>
        <v>#VALUE!</v>
      </c>
      <c r="VA21" s="24" t="e">
        <f t="shared" si="243"/>
        <v>#VALUE!</v>
      </c>
      <c r="VB21" s="24" t="e">
        <f t="shared" si="244"/>
        <v>#VALUE!</v>
      </c>
      <c r="VC21" s="24" t="e">
        <f t="shared" si="245"/>
        <v>#VALUE!</v>
      </c>
      <c r="VD21">
        <v>3.6203393452679E-3</v>
      </c>
      <c r="VE21" t="e">
        <f>bvarM7</f>
        <v>#VALUE!</v>
      </c>
      <c r="VF21" t="e">
        <f>cvarM7</f>
        <v>#VALUE!</v>
      </c>
      <c r="VG21" t="e">
        <f>mvarM7</f>
        <v>#VALUE!</v>
      </c>
      <c r="VH21" s="24" t="e">
        <f t="shared" si="246"/>
        <v>#VALUE!</v>
      </c>
      <c r="VI21" s="24" t="e">
        <f t="shared" si="247"/>
        <v>#VALUE!</v>
      </c>
      <c r="VJ21" s="24" t="e">
        <f t="shared" si="248"/>
        <v>#VALUE!</v>
      </c>
      <c r="VK21">
        <v>8.5545043102754005E-4</v>
      </c>
      <c r="VL21" t="e">
        <f>bvarM7</f>
        <v>#VALUE!</v>
      </c>
      <c r="VM21" t="e">
        <f>cvarM7</f>
        <v>#VALUE!</v>
      </c>
      <c r="VN21" t="e">
        <f>mvarM7</f>
        <v>#VALUE!</v>
      </c>
      <c r="VO21" s="24" t="e">
        <f t="shared" si="249"/>
        <v>#VALUE!</v>
      </c>
      <c r="VP21" s="24" t="e">
        <f t="shared" si="250"/>
        <v>#VALUE!</v>
      </c>
      <c r="VQ21" s="24" t="e">
        <f t="shared" si="251"/>
        <v>#VALUE!</v>
      </c>
      <c r="VR21">
        <v>1.3365740445782001E-6</v>
      </c>
      <c r="VS21" t="e">
        <f>bvarM7</f>
        <v>#VALUE!</v>
      </c>
      <c r="VT21" t="e">
        <f>cvarM7</f>
        <v>#VALUE!</v>
      </c>
      <c r="VU21" t="e">
        <f>mvarM7</f>
        <v>#VALUE!</v>
      </c>
      <c r="VV21" s="24" t="e">
        <f t="shared" si="252"/>
        <v>#VALUE!</v>
      </c>
      <c r="VW21" s="24" t="e">
        <f t="shared" si="253"/>
        <v>#VALUE!</v>
      </c>
      <c r="VX21" s="24" t="e">
        <f t="shared" si="254"/>
        <v>#VALUE!</v>
      </c>
      <c r="VY21">
        <v>-1.2650458361676E-3</v>
      </c>
      <c r="VZ21" t="e">
        <f>bvarM7</f>
        <v>#VALUE!</v>
      </c>
      <c r="WA21" t="e">
        <f>cvarM7</f>
        <v>#VALUE!</v>
      </c>
      <c r="WB21" t="e">
        <f>mvarM7</f>
        <v>#VALUE!</v>
      </c>
      <c r="WC21" s="24" t="e">
        <f t="shared" si="255"/>
        <v>#VALUE!</v>
      </c>
      <c r="WD21" s="24" t="e">
        <f t="shared" si="256"/>
        <v>#VALUE!</v>
      </c>
      <c r="WE21" s="24" t="e">
        <f t="shared" si="257"/>
        <v>#VALUE!</v>
      </c>
      <c r="WF21">
        <v>2.3468800235152002E-3</v>
      </c>
      <c r="WG21" t="e">
        <f>bvarM7</f>
        <v>#VALUE!</v>
      </c>
      <c r="WH21" t="e">
        <f>cvarM7</f>
        <v>#VALUE!</v>
      </c>
      <c r="WI21" t="e">
        <f>mvarM7</f>
        <v>#VALUE!</v>
      </c>
      <c r="WJ21" s="24" t="e">
        <f t="shared" si="258"/>
        <v>#VALUE!</v>
      </c>
      <c r="WK21" s="24" t="e">
        <f t="shared" si="259"/>
        <v>#VALUE!</v>
      </c>
      <c r="WL21" s="24" t="e">
        <f t="shared" si="260"/>
        <v>#VALUE!</v>
      </c>
      <c r="WM21">
        <v>5.0711402501581001E-7</v>
      </c>
      <c r="WN21" t="e">
        <f>bvarM7</f>
        <v>#VALUE!</v>
      </c>
      <c r="WO21" t="e">
        <f>cvarM7</f>
        <v>#VALUE!</v>
      </c>
      <c r="WP21" t="e">
        <f>mvarM7</f>
        <v>#VALUE!</v>
      </c>
      <c r="WQ21" s="24" t="e">
        <f t="shared" si="261"/>
        <v>#VALUE!</v>
      </c>
      <c r="WR21" s="24" t="e">
        <f t="shared" si="262"/>
        <v>#VALUE!</v>
      </c>
      <c r="WS21" s="24" t="e">
        <f t="shared" si="263"/>
        <v>#VALUE!</v>
      </c>
      <c r="WT21">
        <v>4.1627737726051004E-3</v>
      </c>
      <c r="WU21" t="e">
        <f>bvarM7</f>
        <v>#VALUE!</v>
      </c>
      <c r="WV21" t="e">
        <f>cvarM7</f>
        <v>#VALUE!</v>
      </c>
      <c r="WW21" t="e">
        <f>mvarM7</f>
        <v>#VALUE!</v>
      </c>
      <c r="WX21" s="24" t="e">
        <f t="shared" si="264"/>
        <v>#VALUE!</v>
      </c>
      <c r="WY21" s="24" t="e">
        <f t="shared" si="265"/>
        <v>#VALUE!</v>
      </c>
      <c r="WZ21" s="24" t="e">
        <f t="shared" si="266"/>
        <v>#VALUE!</v>
      </c>
      <c r="XA21">
        <v>1.6800412549331999E-3</v>
      </c>
      <c r="XB21" t="e">
        <f>bvarM7</f>
        <v>#VALUE!</v>
      </c>
      <c r="XC21" t="e">
        <f>cvarM7</f>
        <v>#VALUE!</v>
      </c>
      <c r="XD21" t="e">
        <f>mvarM7</f>
        <v>#VALUE!</v>
      </c>
      <c r="XE21" s="24" t="e">
        <f t="shared" si="267"/>
        <v>#VALUE!</v>
      </c>
      <c r="XF21" s="24" t="e">
        <f t="shared" si="268"/>
        <v>#VALUE!</v>
      </c>
      <c r="XG21" s="24" t="e">
        <f t="shared" si="269"/>
        <v>#VALUE!</v>
      </c>
      <c r="XH21">
        <v>7.2994049757282005E-7</v>
      </c>
      <c r="XI21" t="e">
        <f>bvarM7</f>
        <v>#VALUE!</v>
      </c>
      <c r="XJ21" t="e">
        <f>cvarM7</f>
        <v>#VALUE!</v>
      </c>
      <c r="XK21" t="e">
        <f>mvarM7</f>
        <v>#VALUE!</v>
      </c>
      <c r="XL21" s="24" t="e">
        <f t="shared" si="270"/>
        <v>#VALUE!</v>
      </c>
      <c r="XM21" s="24" t="e">
        <f t="shared" si="271"/>
        <v>#VALUE!</v>
      </c>
      <c r="XN21" s="24" t="e">
        <f t="shared" si="272"/>
        <v>#VALUE!</v>
      </c>
      <c r="XO21">
        <v>-8.1959822306989995E-4</v>
      </c>
      <c r="XP21" t="e">
        <f>bvarM7</f>
        <v>#VALUE!</v>
      </c>
      <c r="XQ21" t="e">
        <f>cvarM7</f>
        <v>#VALUE!</v>
      </c>
      <c r="XR21" t="e">
        <f>mvarM7</f>
        <v>#VALUE!</v>
      </c>
      <c r="XS21" s="24" t="e">
        <f t="shared" si="273"/>
        <v>#VALUE!</v>
      </c>
      <c r="XT21" s="24" t="e">
        <f t="shared" si="274"/>
        <v>#VALUE!</v>
      </c>
      <c r="XU21" s="24" t="e">
        <f t="shared" si="275"/>
        <v>#VALUE!</v>
      </c>
      <c r="XV21">
        <v>2.2882790608567002E-3</v>
      </c>
      <c r="XW21" t="e">
        <f>bvarM7</f>
        <v>#VALUE!</v>
      </c>
      <c r="XX21" t="e">
        <f>cvarM7</f>
        <v>#VALUE!</v>
      </c>
      <c r="XY21" t="e">
        <f>mvarM7</f>
        <v>#VALUE!</v>
      </c>
      <c r="XZ21" s="24" t="e">
        <f t="shared" si="276"/>
        <v>#VALUE!</v>
      </c>
      <c r="YA21" s="24" t="e">
        <f t="shared" si="277"/>
        <v>#VALUE!</v>
      </c>
      <c r="YB21" s="24" t="e">
        <f t="shared" si="278"/>
        <v>#VALUE!</v>
      </c>
      <c r="YC21">
        <v>-5.6911609334916002E-7</v>
      </c>
      <c r="YD21" t="e">
        <f>bvarHC1*bvarM1</f>
        <v>#VALUE!</v>
      </c>
      <c r="YE21" t="e">
        <f>cvarHC1*cvarM1</f>
        <v>#VALUE!</v>
      </c>
      <c r="YF21" t="e">
        <f>mvarHC1*mvarM1</f>
        <v>#VALUE!</v>
      </c>
      <c r="YG21" s="24" t="e">
        <f t="shared" si="279"/>
        <v>#VALUE!</v>
      </c>
      <c r="YH21" s="24" t="e">
        <f t="shared" si="280"/>
        <v>#VALUE!</v>
      </c>
      <c r="YI21" s="24" t="e">
        <f t="shared" si="281"/>
        <v>#VALUE!</v>
      </c>
      <c r="YJ21">
        <v>4.5586200435179004E-3</v>
      </c>
      <c r="YK21" t="e">
        <f>bvarM7</f>
        <v>#VALUE!</v>
      </c>
      <c r="YL21" t="e">
        <f>cvarM7</f>
        <v>#VALUE!</v>
      </c>
      <c r="YM21" t="e">
        <f>mvarM7</f>
        <v>#VALUE!</v>
      </c>
      <c r="YN21" s="24" t="e">
        <f t="shared" si="282"/>
        <v>#VALUE!</v>
      </c>
      <c r="YO21" s="24" t="e">
        <f t="shared" si="283"/>
        <v>#VALUE!</v>
      </c>
      <c r="YP21" s="24" t="e">
        <f t="shared" si="284"/>
        <v>#VALUE!</v>
      </c>
      <c r="YQ21">
        <v>1.2222033009127E-3</v>
      </c>
      <c r="YR21" t="e">
        <f>bvarM7</f>
        <v>#VALUE!</v>
      </c>
      <c r="YS21" t="e">
        <f>cvarM7</f>
        <v>#VALUE!</v>
      </c>
      <c r="YT21" t="e">
        <f>mvarM7</f>
        <v>#VALUE!</v>
      </c>
      <c r="YU21" s="24" t="e">
        <f t="shared" si="285"/>
        <v>#VALUE!</v>
      </c>
      <c r="YV21" s="24" t="e">
        <f t="shared" si="286"/>
        <v>#VALUE!</v>
      </c>
      <c r="YW21" s="24" t="e">
        <f t="shared" si="287"/>
        <v>#VALUE!</v>
      </c>
      <c r="YX21">
        <v>1.0937666001382E-6</v>
      </c>
      <c r="YY21" t="e">
        <f>bvarM7</f>
        <v>#VALUE!</v>
      </c>
      <c r="YZ21" t="e">
        <f>cvarM7</f>
        <v>#VALUE!</v>
      </c>
      <c r="ZA21" t="e">
        <f>mvarM7</f>
        <v>#VALUE!</v>
      </c>
      <c r="ZB21" s="24" t="e">
        <f t="shared" si="288"/>
        <v>#VALUE!</v>
      </c>
      <c r="ZC21" s="24" t="e">
        <f t="shared" si="289"/>
        <v>#VALUE!</v>
      </c>
      <c r="ZD21" s="24" t="e">
        <f t="shared" si="290"/>
        <v>#VALUE!</v>
      </c>
      <c r="ZE21">
        <v>1.2398155111218001E-3</v>
      </c>
      <c r="ZF21" t="e">
        <f>bvarM7</f>
        <v>#VALUE!</v>
      </c>
      <c r="ZG21" t="e">
        <f>cvarM7</f>
        <v>#VALUE!</v>
      </c>
      <c r="ZH21" t="e">
        <f>mvarM7</f>
        <v>#VALUE!</v>
      </c>
      <c r="ZI21" s="24" t="e">
        <f t="shared" si="291"/>
        <v>#VALUE!</v>
      </c>
      <c r="ZJ21" s="24" t="e">
        <f t="shared" si="292"/>
        <v>#VALUE!</v>
      </c>
      <c r="ZK21" s="24" t="e">
        <f t="shared" si="293"/>
        <v>#VALUE!</v>
      </c>
      <c r="ZL21">
        <v>4.0134363633440003E-3</v>
      </c>
      <c r="ZM21" t="e">
        <f>bvarM7</f>
        <v>#VALUE!</v>
      </c>
      <c r="ZN21" t="e">
        <f>cvarM7</f>
        <v>#VALUE!</v>
      </c>
      <c r="ZO21" t="e">
        <f>mvarM7</f>
        <v>#VALUE!</v>
      </c>
      <c r="ZP21" s="24" t="e">
        <f t="shared" si="294"/>
        <v>#VALUE!</v>
      </c>
      <c r="ZQ21" s="24" t="e">
        <f t="shared" si="295"/>
        <v>#VALUE!</v>
      </c>
      <c r="ZR21" s="24" t="e">
        <f t="shared" si="296"/>
        <v>#VALUE!</v>
      </c>
      <c r="ZS21">
        <v>-3.9505176402872003E-8</v>
      </c>
      <c r="ZT21" t="e">
        <f>bvarM9</f>
        <v>#VALUE!</v>
      </c>
      <c r="ZU21" t="e">
        <f>cvarM9</f>
        <v>#VALUE!</v>
      </c>
      <c r="ZV21" t="e">
        <f>mvarM9</f>
        <v>#VALUE!</v>
      </c>
      <c r="ZW21" s="24" t="e">
        <f t="shared" si="297"/>
        <v>#VALUE!</v>
      </c>
      <c r="ZX21" s="24" t="e">
        <f t="shared" si="298"/>
        <v>#VALUE!</v>
      </c>
      <c r="ZY21" s="24" t="e">
        <f t="shared" si="299"/>
        <v>#VALUE!</v>
      </c>
      <c r="ZZ21">
        <v>-3.2003191420747998E-4</v>
      </c>
      <c r="AAA21" t="e">
        <f>bvarM7</f>
        <v>#VALUE!</v>
      </c>
      <c r="AAB21" t="e">
        <f>cvarM7</f>
        <v>#VALUE!</v>
      </c>
      <c r="AAC21" t="e">
        <f>mvarM7</f>
        <v>#VALUE!</v>
      </c>
      <c r="AAD21" s="24" t="e">
        <f t="shared" si="300"/>
        <v>#VALUE!</v>
      </c>
      <c r="AAE21" s="24" t="e">
        <f t="shared" si="301"/>
        <v>#VALUE!</v>
      </c>
      <c r="AAF21" s="24" t="e">
        <f t="shared" si="302"/>
        <v>#VALUE!</v>
      </c>
      <c r="AAG21">
        <v>4.1609139143964999E-3</v>
      </c>
      <c r="AAH21" t="e">
        <f>bvarM7</f>
        <v>#VALUE!</v>
      </c>
      <c r="AAI21" t="e">
        <f>cvarM7</f>
        <v>#VALUE!</v>
      </c>
      <c r="AAJ21" t="e">
        <f>mvarM7</f>
        <v>#VALUE!</v>
      </c>
      <c r="AAK21" s="24" t="e">
        <f t="shared" si="303"/>
        <v>#VALUE!</v>
      </c>
      <c r="AAL21" s="24" t="e">
        <f t="shared" si="304"/>
        <v>#VALUE!</v>
      </c>
      <c r="AAM21" s="24" t="e">
        <f t="shared" si="305"/>
        <v>#VALUE!</v>
      </c>
      <c r="AAN21">
        <v>1.5368708404997E-6</v>
      </c>
      <c r="AAO21" t="e">
        <f>bvarM7</f>
        <v>#VALUE!</v>
      </c>
      <c r="AAP21" t="e">
        <f>cvarM7</f>
        <v>#VALUE!</v>
      </c>
      <c r="AAQ21" t="e">
        <f>mvarM7</f>
        <v>#VALUE!</v>
      </c>
      <c r="AAR21" s="24" t="e">
        <f t="shared" si="306"/>
        <v>#VALUE!</v>
      </c>
      <c r="AAS21" s="24" t="e">
        <f t="shared" si="307"/>
        <v>#VALUE!</v>
      </c>
      <c r="AAT21" s="24" t="e">
        <f t="shared" si="308"/>
        <v>#VALUE!</v>
      </c>
      <c r="AAU21">
        <v>1.3836774079305E-2</v>
      </c>
      <c r="AAV21" t="e">
        <f>bvarM7</f>
        <v>#VALUE!</v>
      </c>
      <c r="AAW21" t="e">
        <f>cvarM7</f>
        <v>#VALUE!</v>
      </c>
      <c r="AAX21" t="e">
        <f>mvarM7</f>
        <v>#VALUE!</v>
      </c>
      <c r="AAY21" s="24" t="e">
        <f t="shared" si="309"/>
        <v>#VALUE!</v>
      </c>
      <c r="AAZ21" s="24" t="e">
        <f t="shared" si="310"/>
        <v>#VALUE!</v>
      </c>
      <c r="ABA21" s="24" t="e">
        <f t="shared" si="311"/>
        <v>#VALUE!</v>
      </c>
      <c r="ABB21">
        <v>4.9193937021673002E-3</v>
      </c>
      <c r="ABC21" t="e">
        <f>bvarM7</f>
        <v>#VALUE!</v>
      </c>
      <c r="ABD21" t="e">
        <f>cvarM7</f>
        <v>#VALUE!</v>
      </c>
      <c r="ABE21" t="e">
        <f>mvarM7</f>
        <v>#VALUE!</v>
      </c>
      <c r="ABF21" s="24" t="e">
        <f t="shared" si="312"/>
        <v>#VALUE!</v>
      </c>
      <c r="ABG21" s="24" t="e">
        <f t="shared" si="313"/>
        <v>#VALUE!</v>
      </c>
      <c r="ABH21" s="24" t="e">
        <f t="shared" si="314"/>
        <v>#VALUE!</v>
      </c>
      <c r="ABI21">
        <v>-4.3045003310766003E-8</v>
      </c>
      <c r="ABJ21" t="e">
        <f>bvarM9</f>
        <v>#VALUE!</v>
      </c>
      <c r="ABK21" t="e">
        <f>cvarM9</f>
        <v>#VALUE!</v>
      </c>
      <c r="ABL21" t="e">
        <f>mvarM9</f>
        <v>#VALUE!</v>
      </c>
      <c r="ABM21" s="24" t="e">
        <f t="shared" si="315"/>
        <v>#VALUE!</v>
      </c>
      <c r="ABN21" s="24" t="e">
        <f t="shared" si="316"/>
        <v>#VALUE!</v>
      </c>
      <c r="ABO21" s="24" t="e">
        <f t="shared" si="317"/>
        <v>#VALUE!</v>
      </c>
      <c r="ABP21">
        <v>-4.6255110678736E-4</v>
      </c>
      <c r="ABQ21" t="e">
        <f>bvarM7</f>
        <v>#VALUE!</v>
      </c>
      <c r="ABR21" t="e">
        <f>cvarM7</f>
        <v>#VALUE!</v>
      </c>
      <c r="ABS21" t="e">
        <f>mvarM7</f>
        <v>#VALUE!</v>
      </c>
      <c r="ABT21" s="24" t="e">
        <f t="shared" si="318"/>
        <v>#VALUE!</v>
      </c>
      <c r="ABU21" s="24" t="e">
        <f t="shared" si="319"/>
        <v>#VALUE!</v>
      </c>
      <c r="ABV21" s="24" t="e">
        <f t="shared" si="320"/>
        <v>#VALUE!</v>
      </c>
      <c r="ABW21">
        <v>8.1395806322036007E-3</v>
      </c>
      <c r="ABX21" t="e">
        <f>bvarM7</f>
        <v>#VALUE!</v>
      </c>
      <c r="ABY21" t="e">
        <f>cvarM7</f>
        <v>#VALUE!</v>
      </c>
      <c r="ABZ21" t="e">
        <f>mvarM7</f>
        <v>#VALUE!</v>
      </c>
      <c r="ACA21" s="24" t="e">
        <f t="shared" si="321"/>
        <v>#VALUE!</v>
      </c>
      <c r="ACB21" s="24" t="e">
        <f t="shared" si="322"/>
        <v>#VALUE!</v>
      </c>
      <c r="ACC21" s="24" t="e">
        <f t="shared" si="323"/>
        <v>#VALUE!</v>
      </c>
      <c r="ACD21">
        <v>1.4597352074676999E-6</v>
      </c>
      <c r="ACE21" t="e">
        <f>bvarM7</f>
        <v>#VALUE!</v>
      </c>
      <c r="ACF21" t="e">
        <f>cvarM7</f>
        <v>#VALUE!</v>
      </c>
      <c r="ACG21" t="e">
        <f>mvarM7</f>
        <v>#VALUE!</v>
      </c>
      <c r="ACH21" s="24" t="e">
        <f t="shared" si="324"/>
        <v>#VALUE!</v>
      </c>
      <c r="ACI21" s="24" t="e">
        <f t="shared" si="325"/>
        <v>#VALUE!</v>
      </c>
      <c r="ACJ21" s="24" t="e">
        <f t="shared" si="326"/>
        <v>#VALUE!</v>
      </c>
      <c r="ACK21">
        <v>-7.5566232594481003E-3</v>
      </c>
      <c r="ACL21" t="e">
        <f>bvarHC1*bvarM1</f>
        <v>#VALUE!</v>
      </c>
      <c r="ACM21" t="e">
        <f>cvarHC1*cvarM1</f>
        <v>#VALUE!</v>
      </c>
      <c r="ACN21" t="e">
        <f>mvarHC1*mvarM1</f>
        <v>#VALUE!</v>
      </c>
      <c r="ACO21" s="24" t="e">
        <f t="shared" si="327"/>
        <v>#VALUE!</v>
      </c>
      <c r="ACP21" s="24" t="e">
        <f t="shared" si="328"/>
        <v>#VALUE!</v>
      </c>
      <c r="ACQ21" s="24" t="e">
        <f t="shared" si="329"/>
        <v>#VALUE!</v>
      </c>
      <c r="ACR21">
        <v>3.1787613737587997E-2</v>
      </c>
      <c r="ACS21" t="e">
        <f>bvarHC1*bvarM1</f>
        <v>#VALUE!</v>
      </c>
      <c r="ACT21" t="e">
        <f>cvarHC1*cvarM1</f>
        <v>#VALUE!</v>
      </c>
      <c r="ACU21" t="e">
        <f>mvarHC1*mvarM1</f>
        <v>#VALUE!</v>
      </c>
      <c r="ACV21" s="24" t="e">
        <f t="shared" si="330"/>
        <v>#VALUE!</v>
      </c>
      <c r="ACW21" s="24" t="e">
        <f t="shared" si="331"/>
        <v>#VALUE!</v>
      </c>
      <c r="ACX21" s="24" t="e">
        <f t="shared" si="332"/>
        <v>#VALUE!</v>
      </c>
      <c r="ACY21">
        <v>-6.4872894700387003E-11</v>
      </c>
      <c r="ACZ21" t="e">
        <f>bvarHC1*bvarHC2</f>
        <v>#VALUE!</v>
      </c>
      <c r="ADA21" t="e">
        <f>cvarHC1*cvarHC2</f>
        <v>#VALUE!</v>
      </c>
      <c r="ADB21" t="e">
        <f>mvarHC1*mvarHC2</f>
        <v>#VALUE!</v>
      </c>
      <c r="ADC21" s="24" t="e">
        <f t="shared" si="333"/>
        <v>#VALUE!</v>
      </c>
      <c r="ADD21" s="24" t="e">
        <f t="shared" si="334"/>
        <v>#VALUE!</v>
      </c>
      <c r="ADE21" s="24" t="e">
        <f t="shared" si="335"/>
        <v>#VALUE!</v>
      </c>
      <c r="ADF21">
        <v>-1.3933573453947001E-3</v>
      </c>
      <c r="ADG21" t="e">
        <f>bvarHC1*bvarM1</f>
        <v>#VALUE!</v>
      </c>
      <c r="ADH21" t="e">
        <f>cvarHC1*cvarM1</f>
        <v>#VALUE!</v>
      </c>
      <c r="ADI21" t="e">
        <f>mvarHC1*mvarM1</f>
        <v>#VALUE!</v>
      </c>
      <c r="ADJ21" s="24" t="e">
        <f t="shared" si="336"/>
        <v>#VALUE!</v>
      </c>
      <c r="ADK21" s="24" t="e">
        <f t="shared" si="337"/>
        <v>#VALUE!</v>
      </c>
      <c r="ADL21" s="24" t="e">
        <f t="shared" si="338"/>
        <v>#VALUE!</v>
      </c>
      <c r="ADM21">
        <v>1.5948283170999E-2</v>
      </c>
      <c r="ADN21" t="e">
        <f>bvarHC1*bvarM1</f>
        <v>#VALUE!</v>
      </c>
      <c r="ADO21" t="e">
        <f>cvarHC1*cvarM1</f>
        <v>#VALUE!</v>
      </c>
      <c r="ADP21" t="e">
        <f>mvarHC1*mvarM1</f>
        <v>#VALUE!</v>
      </c>
      <c r="ADQ21" s="24" t="e">
        <f t="shared" si="339"/>
        <v>#VALUE!</v>
      </c>
      <c r="ADR21" s="24" t="e">
        <f t="shared" si="340"/>
        <v>#VALUE!</v>
      </c>
      <c r="ADS21" s="24" t="e">
        <f t="shared" si="341"/>
        <v>#VALUE!</v>
      </c>
      <c r="ADT21">
        <v>-6.7802368123184997E-12</v>
      </c>
      <c r="ADU21" t="e">
        <f>bvarHC1*bvarM4</f>
        <v>#VALUE!</v>
      </c>
      <c r="ADV21" t="e">
        <f>cvarHC1*cvarM4</f>
        <v>#VALUE!</v>
      </c>
      <c r="ADW21" t="e">
        <f>mvarHC1*mvarM4</f>
        <v>#VALUE!</v>
      </c>
      <c r="ADX21" s="24" t="e">
        <f t="shared" si="342"/>
        <v>#VALUE!</v>
      </c>
      <c r="ADY21" s="24" t="e">
        <f t="shared" si="343"/>
        <v>#VALUE!</v>
      </c>
      <c r="ADZ21" s="24" t="e">
        <f t="shared" si="344"/>
        <v>#VALUE!</v>
      </c>
      <c r="AEA21">
        <v>1.5203726466068001E-7</v>
      </c>
      <c r="AEB21" t="e">
        <f>bvarHC1*bvarM5</f>
        <v>#VALUE!</v>
      </c>
      <c r="AEC21" t="e">
        <f>cvarHC1*cvarM5</f>
        <v>#VALUE!</v>
      </c>
      <c r="AED21" t="e">
        <f>mvarHC1*mvarM5</f>
        <v>#VALUE!</v>
      </c>
      <c r="AEE21" s="24" t="e">
        <f t="shared" si="345"/>
        <v>#VALUE!</v>
      </c>
      <c r="AEF21" s="24" t="e">
        <f t="shared" si="346"/>
        <v>#VALUE!</v>
      </c>
      <c r="AEG21" s="24" t="e">
        <f t="shared" si="347"/>
        <v>#VALUE!</v>
      </c>
      <c r="AEH21">
        <v>3.0765429075077001E-2</v>
      </c>
      <c r="AEI21" t="e">
        <f>bvarHC1*bvarM1</f>
        <v>#VALUE!</v>
      </c>
      <c r="AEJ21" t="e">
        <f>cvarHC1*cvarM1</f>
        <v>#VALUE!</v>
      </c>
      <c r="AEK21" t="e">
        <f>mvarHC1*mvarM1</f>
        <v>#VALUE!</v>
      </c>
      <c r="AEL21" s="24" t="e">
        <f t="shared" si="348"/>
        <v>#VALUE!</v>
      </c>
      <c r="AEM21" s="24" t="e">
        <f t="shared" si="349"/>
        <v>#VALUE!</v>
      </c>
      <c r="AEN21" s="24" t="e">
        <f t="shared" si="350"/>
        <v>#VALUE!</v>
      </c>
      <c r="AEO21">
        <v>-2.5741152574417E-11</v>
      </c>
      <c r="AEP21" t="e">
        <f>bvarHC1*bvarM4</f>
        <v>#VALUE!</v>
      </c>
      <c r="AEQ21" t="e">
        <f>cvarHC1*cvarM4</f>
        <v>#VALUE!</v>
      </c>
      <c r="AER21" t="e">
        <f>mvarHC1*mvarM4</f>
        <v>#VALUE!</v>
      </c>
      <c r="AES21" s="24" t="e">
        <f t="shared" si="351"/>
        <v>#VALUE!</v>
      </c>
      <c r="AET21" s="24" t="e">
        <f t="shared" si="352"/>
        <v>#VALUE!</v>
      </c>
      <c r="AEU21" s="24" t="e">
        <f t="shared" si="353"/>
        <v>#VALUE!</v>
      </c>
      <c r="AEV21">
        <v>-1.5348623323887E-3</v>
      </c>
      <c r="AEW21" t="e">
        <f>bvarHC1*bvarM1</f>
        <v>#VALUE!</v>
      </c>
      <c r="AEX21" t="e">
        <f>cvarHC1*cvarM1</f>
        <v>#VALUE!</v>
      </c>
      <c r="AEY21" t="e">
        <f>mvarHC1*mvarM1</f>
        <v>#VALUE!</v>
      </c>
      <c r="AEZ21" s="24" t="e">
        <f t="shared" si="354"/>
        <v>#VALUE!</v>
      </c>
      <c r="AFA21" s="24" t="e">
        <f t="shared" si="355"/>
        <v>#VALUE!</v>
      </c>
      <c r="AFB21" s="24" t="e">
        <f t="shared" si="356"/>
        <v>#VALUE!</v>
      </c>
      <c r="AFC21">
        <v>1.3855468870338001E-2</v>
      </c>
      <c r="AFD21" t="e">
        <f>bvarHC1*bvarM1</f>
        <v>#VALUE!</v>
      </c>
      <c r="AFE21" t="e">
        <f>cvarHC1*cvarM1</f>
        <v>#VALUE!</v>
      </c>
      <c r="AFF21" t="e">
        <f>mvarHC1*mvarM1</f>
        <v>#VALUE!</v>
      </c>
      <c r="AFG21" s="24" t="e">
        <f t="shared" si="357"/>
        <v>#VALUE!</v>
      </c>
      <c r="AFH21" s="24" t="e">
        <f t="shared" si="358"/>
        <v>#VALUE!</v>
      </c>
      <c r="AFI21" s="24" t="e">
        <f t="shared" si="359"/>
        <v>#VALUE!</v>
      </c>
      <c r="AFJ21">
        <v>-4.9881141257067998E-12</v>
      </c>
      <c r="AFK21" t="e">
        <f>bvarHC1*bvarM4</f>
        <v>#VALUE!</v>
      </c>
      <c r="AFL21" t="e">
        <f>cvarHC1*cvarM4</f>
        <v>#VALUE!</v>
      </c>
      <c r="AFM21" t="e">
        <f>mvarHC1*mvarM4</f>
        <v>#VALUE!</v>
      </c>
      <c r="AFN21" s="24" t="e">
        <f t="shared" si="360"/>
        <v>#VALUE!</v>
      </c>
      <c r="AFO21" s="24" t="e">
        <f t="shared" si="361"/>
        <v>#VALUE!</v>
      </c>
      <c r="AFP21" s="24" t="e">
        <f t="shared" si="362"/>
        <v>#VALUE!</v>
      </c>
      <c r="AFQ21">
        <v>-1.0489658403753E-2</v>
      </c>
      <c r="AFR21" t="e">
        <f>bvarHC1*bvarM1</f>
        <v>#VALUE!</v>
      </c>
      <c r="AFS21" t="e">
        <f>cvarHC1*cvarM1</f>
        <v>#VALUE!</v>
      </c>
      <c r="AFT21" t="e">
        <f>mvarHC1*mvarM1</f>
        <v>#VALUE!</v>
      </c>
      <c r="AFU21" s="24" t="e">
        <f t="shared" si="363"/>
        <v>#VALUE!</v>
      </c>
      <c r="AFV21" s="24" t="e">
        <f t="shared" si="364"/>
        <v>#VALUE!</v>
      </c>
      <c r="AFW21" s="24" t="e">
        <f t="shared" si="365"/>
        <v>#VALUE!</v>
      </c>
      <c r="AFX21">
        <v>2.6122315851972E-2</v>
      </c>
      <c r="AFY21" t="e">
        <f>bvarHC1*bvarM1</f>
        <v>#VALUE!</v>
      </c>
      <c r="AFZ21" t="e">
        <f>cvarHC1*cvarM1</f>
        <v>#VALUE!</v>
      </c>
      <c r="AGA21" t="e">
        <f>mvarHC1*mvarM1</f>
        <v>#VALUE!</v>
      </c>
      <c r="AGB21" s="24" t="e">
        <f t="shared" si="366"/>
        <v>#VALUE!</v>
      </c>
      <c r="AGC21" s="24" t="e">
        <f t="shared" si="367"/>
        <v>#VALUE!</v>
      </c>
      <c r="AGD21" s="24" t="e">
        <f t="shared" si="368"/>
        <v>#VALUE!</v>
      </c>
      <c r="AGE21">
        <v>-4.0445212609771997E-11</v>
      </c>
      <c r="AGF21" t="e">
        <f>bvarHC1*bvarM4</f>
        <v>#VALUE!</v>
      </c>
      <c r="AGG21" t="e">
        <f>cvarHC1*cvarM4</f>
        <v>#VALUE!</v>
      </c>
      <c r="AGH21" t="e">
        <f>mvarHC1*mvarM4</f>
        <v>#VALUE!</v>
      </c>
      <c r="AGI21" s="24" t="e">
        <f t="shared" si="369"/>
        <v>#VALUE!</v>
      </c>
      <c r="AGJ21" s="24" t="e">
        <f t="shared" si="370"/>
        <v>#VALUE!</v>
      </c>
      <c r="AGK21" s="24" t="e">
        <f t="shared" si="371"/>
        <v>#VALUE!</v>
      </c>
      <c r="AGL21">
        <v>-1.2617159412411001E-3</v>
      </c>
      <c r="AGM21" t="e">
        <f>bvarHC1*bvarM1</f>
        <v>#VALUE!</v>
      </c>
      <c r="AGN21" t="e">
        <f>cvarHC1*cvarM1</f>
        <v>#VALUE!</v>
      </c>
      <c r="AGO21" t="e">
        <f>mvarHC1*mvarM1</f>
        <v>#VALUE!</v>
      </c>
      <c r="AGP21" s="24" t="e">
        <f t="shared" si="372"/>
        <v>#VALUE!</v>
      </c>
      <c r="AGQ21" s="24" t="e">
        <f t="shared" si="373"/>
        <v>#VALUE!</v>
      </c>
      <c r="AGR21" s="24" t="e">
        <f t="shared" si="374"/>
        <v>#VALUE!</v>
      </c>
      <c r="AGS21">
        <v>1.3500510489089E-2</v>
      </c>
      <c r="AGT21" t="e">
        <f>bvarHC1*bvarM1</f>
        <v>#VALUE!</v>
      </c>
      <c r="AGU21" t="e">
        <f>cvarHC1*cvarM1</f>
        <v>#VALUE!</v>
      </c>
      <c r="AGV21" t="e">
        <f>mvarHC1*mvarM1</f>
        <v>#VALUE!</v>
      </c>
      <c r="AGW21" s="24" t="e">
        <f t="shared" si="375"/>
        <v>#VALUE!</v>
      </c>
      <c r="AGX21" s="24" t="e">
        <f t="shared" si="376"/>
        <v>#VALUE!</v>
      </c>
      <c r="AGY21" s="24" t="e">
        <f t="shared" si="377"/>
        <v>#VALUE!</v>
      </c>
      <c r="AGZ21">
        <v>-9.1011134045313005E-11</v>
      </c>
      <c r="AHA21" t="e">
        <f>bvarHC1*bvarM4</f>
        <v>#VALUE!</v>
      </c>
      <c r="AHB21" t="e">
        <f>cvarHC1*cvarM4</f>
        <v>#VALUE!</v>
      </c>
      <c r="AHC21" t="e">
        <f>mvarHC1*mvarM4</f>
        <v>#VALUE!</v>
      </c>
      <c r="AHD21" s="24" t="e">
        <f t="shared" si="378"/>
        <v>#VALUE!</v>
      </c>
      <c r="AHE21" s="24" t="e">
        <f t="shared" si="379"/>
        <v>#VALUE!</v>
      </c>
      <c r="AHF21" s="24" t="e">
        <f t="shared" si="380"/>
        <v>#VALUE!</v>
      </c>
      <c r="AHG21">
        <v>-1.0485008227199E-2</v>
      </c>
      <c r="AHH21" t="e">
        <f>bvarHC1*bvarM1</f>
        <v>#VALUE!</v>
      </c>
      <c r="AHI21" t="e">
        <f>cvarHC1*cvarM1</f>
        <v>#VALUE!</v>
      </c>
      <c r="AHJ21" t="e">
        <f>mvarHC1*mvarM1</f>
        <v>#VALUE!</v>
      </c>
      <c r="AHK21" s="24" t="e">
        <f t="shared" si="381"/>
        <v>#VALUE!</v>
      </c>
      <c r="AHL21" s="24" t="e">
        <f t="shared" si="382"/>
        <v>#VALUE!</v>
      </c>
      <c r="AHM21" s="24" t="e">
        <f t="shared" si="383"/>
        <v>#VALUE!</v>
      </c>
      <c r="AHN21">
        <v>2.2150730087423999E-2</v>
      </c>
      <c r="AHO21" t="e">
        <f>bvarHC1*bvarM1</f>
        <v>#VALUE!</v>
      </c>
      <c r="AHP21" t="e">
        <f>cvarHC1*cvarM1</f>
        <v>#VALUE!</v>
      </c>
      <c r="AHQ21" t="e">
        <f>mvarHC1*mvarM1</f>
        <v>#VALUE!</v>
      </c>
      <c r="AHR21" s="24" t="e">
        <f t="shared" si="384"/>
        <v>#VALUE!</v>
      </c>
      <c r="AHS21" s="24" t="e">
        <f t="shared" si="385"/>
        <v>#VALUE!</v>
      </c>
      <c r="AHT21" s="24" t="e">
        <f t="shared" si="386"/>
        <v>#VALUE!</v>
      </c>
      <c r="AHU21">
        <v>-2.9904156959967002E-11</v>
      </c>
      <c r="AHV21" t="e">
        <f>bvarHC1*bvarM4</f>
        <v>#VALUE!</v>
      </c>
      <c r="AHW21" t="e">
        <f>cvarHC1*cvarM4</f>
        <v>#VALUE!</v>
      </c>
      <c r="AHX21" t="e">
        <f>mvarHC1*mvarM4</f>
        <v>#VALUE!</v>
      </c>
      <c r="AHY21" s="24" t="e">
        <f t="shared" si="387"/>
        <v>#VALUE!</v>
      </c>
      <c r="AHZ21" s="24" t="e">
        <f t="shared" si="388"/>
        <v>#VALUE!</v>
      </c>
      <c r="AIA21" s="24" t="e">
        <f t="shared" si="389"/>
        <v>#VALUE!</v>
      </c>
      <c r="AIB21">
        <v>-1.2877079831892001E-3</v>
      </c>
      <c r="AIC21" t="e">
        <f>bvarHC1*bvarM1</f>
        <v>#VALUE!</v>
      </c>
      <c r="AID21" t="e">
        <f>cvarHC1*cvarM1</f>
        <v>#VALUE!</v>
      </c>
      <c r="AIE21" t="e">
        <f>mvarHC1*mvarM1</f>
        <v>#VALUE!</v>
      </c>
      <c r="AIF21" s="24" t="e">
        <f t="shared" si="390"/>
        <v>#VALUE!</v>
      </c>
      <c r="AIG21" s="24" t="e">
        <f t="shared" si="391"/>
        <v>#VALUE!</v>
      </c>
      <c r="AIH21" s="24" t="e">
        <f t="shared" si="392"/>
        <v>#VALUE!</v>
      </c>
      <c r="AII21">
        <v>1.2013904928384E-2</v>
      </c>
      <c r="AIJ21" t="e">
        <f>bvarHC1*bvarM1</f>
        <v>#VALUE!</v>
      </c>
      <c r="AIK21" t="e">
        <f>cvarHC1*cvarM1</f>
        <v>#VALUE!</v>
      </c>
      <c r="AIL21" t="e">
        <f>mvarHC1*mvarM1</f>
        <v>#VALUE!</v>
      </c>
      <c r="AIM21" s="24" t="e">
        <f t="shared" si="393"/>
        <v>#VALUE!</v>
      </c>
      <c r="AIN21" s="24" t="e">
        <f t="shared" si="394"/>
        <v>#VALUE!</v>
      </c>
      <c r="AIO21" s="24" t="e">
        <f t="shared" si="395"/>
        <v>#VALUE!</v>
      </c>
      <c r="AIP21">
        <v>-5.6482404198215998E-12</v>
      </c>
      <c r="AIQ21" t="e">
        <f>bvarHC1*bvarM4</f>
        <v>#VALUE!</v>
      </c>
      <c r="AIR21" t="e">
        <f>cvarHC1*cvarM4</f>
        <v>#VALUE!</v>
      </c>
      <c r="AIS21" t="e">
        <f>mvarHC1*mvarM4</f>
        <v>#VALUE!</v>
      </c>
      <c r="AIT21" s="24" t="e">
        <f t="shared" si="396"/>
        <v>#VALUE!</v>
      </c>
      <c r="AIU21" s="24" t="e">
        <f t="shared" si="397"/>
        <v>#VALUE!</v>
      </c>
      <c r="AIV21" s="24" t="e">
        <f t="shared" si="398"/>
        <v>#VALUE!</v>
      </c>
      <c r="AIW21">
        <v>-1.6497403121339E-7</v>
      </c>
      <c r="AIX21" t="e">
        <f>bvarHC1*bvarHC2</f>
        <v>#VALUE!</v>
      </c>
      <c r="AIY21" t="e">
        <f>cvarHC1*cvarHC2</f>
        <v>#VALUE!</v>
      </c>
      <c r="AIZ21" t="e">
        <f>mvarHC1*mvarHC2</f>
        <v>#VALUE!</v>
      </c>
      <c r="AJA21" s="24" t="e">
        <f t="shared" si="399"/>
        <v>#VALUE!</v>
      </c>
      <c r="AJB21" s="24" t="e">
        <f t="shared" si="400"/>
        <v>#VALUE!</v>
      </c>
      <c r="AJC21" s="24" t="e">
        <f t="shared" si="401"/>
        <v>#VALUE!</v>
      </c>
      <c r="AJD21">
        <v>3.2927061235477999E-2</v>
      </c>
      <c r="AJE21" t="e">
        <f>bvarHC1*bvarM1</f>
        <v>#VALUE!</v>
      </c>
      <c r="AJF21" t="e">
        <f>cvarHC1*cvarM1</f>
        <v>#VALUE!</v>
      </c>
      <c r="AJG21" t="e">
        <f>mvarHC1*mvarM1</f>
        <v>#VALUE!</v>
      </c>
      <c r="AJH21" s="24" t="e">
        <f t="shared" si="402"/>
        <v>#VALUE!</v>
      </c>
      <c r="AJI21" s="24" t="e">
        <f t="shared" si="403"/>
        <v>#VALUE!</v>
      </c>
      <c r="AJJ21" s="24" t="e">
        <f t="shared" si="404"/>
        <v>#VALUE!</v>
      </c>
      <c r="AJK21">
        <v>-5.4509155888230999E-11</v>
      </c>
      <c r="AJL21" t="e">
        <f>bvarHC1*bvarM4</f>
        <v>#VALUE!</v>
      </c>
      <c r="AJM21" t="e">
        <f>cvarHC1*cvarM4</f>
        <v>#VALUE!</v>
      </c>
      <c r="AJN21" t="e">
        <f>mvarHC1*mvarM4</f>
        <v>#VALUE!</v>
      </c>
      <c r="AJO21" s="24" t="e">
        <f t="shared" si="405"/>
        <v>#VALUE!</v>
      </c>
      <c r="AJP21" s="24" t="e">
        <f t="shared" si="406"/>
        <v>#VALUE!</v>
      </c>
      <c r="AJQ21" s="24" t="e">
        <f t="shared" si="407"/>
        <v>#VALUE!</v>
      </c>
      <c r="AJR21">
        <v>-8.9038729121760003E-4</v>
      </c>
      <c r="AJS21" t="e">
        <f>bvarHC1*bvarM1</f>
        <v>#VALUE!</v>
      </c>
      <c r="AJT21" t="e">
        <f>cvarHC1*cvarM1</f>
        <v>#VALUE!</v>
      </c>
      <c r="AJU21" t="e">
        <f>mvarHC1*mvarM1</f>
        <v>#VALUE!</v>
      </c>
      <c r="AJV21" s="24" t="e">
        <f t="shared" si="408"/>
        <v>#VALUE!</v>
      </c>
      <c r="AJW21" s="24" t="e">
        <f t="shared" si="409"/>
        <v>#VALUE!</v>
      </c>
      <c r="AJX21" s="24" t="e">
        <f t="shared" si="410"/>
        <v>#VALUE!</v>
      </c>
      <c r="AJY21">
        <v>1.6227090571556E-2</v>
      </c>
      <c r="AJZ21" t="e">
        <f>bvarHC1*bvarM1</f>
        <v>#VALUE!</v>
      </c>
      <c r="AKA21" t="e">
        <f>cvarHC1*cvarM1</f>
        <v>#VALUE!</v>
      </c>
      <c r="AKB21" t="e">
        <f>mvarHC1*mvarM1</f>
        <v>#VALUE!</v>
      </c>
      <c r="AKC21" s="24" t="e">
        <f t="shared" si="411"/>
        <v>#VALUE!</v>
      </c>
      <c r="AKD21" s="24" t="e">
        <f t="shared" si="412"/>
        <v>#VALUE!</v>
      </c>
      <c r="AKE21" s="24" t="e">
        <f t="shared" si="413"/>
        <v>#VALUE!</v>
      </c>
      <c r="AKF21">
        <v>1.6025599696807999E-11</v>
      </c>
      <c r="AKG21" t="e">
        <f>bvarHC1*bvarHC2</f>
        <v>#VALUE!</v>
      </c>
      <c r="AKH21" t="e">
        <f>cvarHC1*cvarHC2</f>
        <v>#VALUE!</v>
      </c>
      <c r="AKI21" t="e">
        <f>mvarHC1*mvarHC2</f>
        <v>#VALUE!</v>
      </c>
      <c r="AKJ21" s="24" t="e">
        <f t="shared" si="414"/>
        <v>#VALUE!</v>
      </c>
      <c r="AKK21" s="24" t="e">
        <f t="shared" si="415"/>
        <v>#VALUE!</v>
      </c>
      <c r="AKL21" s="24" t="e">
        <f t="shared" si="416"/>
        <v>#VALUE!</v>
      </c>
      <c r="AKM21">
        <v>-1.5158073728826999E-7</v>
      </c>
      <c r="AKN21" t="e">
        <f>bvarHC1*bvarHC2</f>
        <v>#VALUE!</v>
      </c>
      <c r="AKO21" t="e">
        <f>cvarHC1*cvarHC2</f>
        <v>#VALUE!</v>
      </c>
      <c r="AKP21" t="e">
        <f>mvarHC1*mvarHC2</f>
        <v>#VALUE!</v>
      </c>
      <c r="AKQ21" s="24" t="e">
        <f t="shared" si="417"/>
        <v>#VALUE!</v>
      </c>
      <c r="AKR21" s="24" t="e">
        <f t="shared" si="418"/>
        <v>#VALUE!</v>
      </c>
      <c r="AKS21" s="24" t="e">
        <f t="shared" si="419"/>
        <v>#VALUE!</v>
      </c>
      <c r="AKT21">
        <v>4.1365277034397997E-2</v>
      </c>
      <c r="AKU21" t="e">
        <f>bvarHC1*bvarM1</f>
        <v>#VALUE!</v>
      </c>
      <c r="AKV21" t="e">
        <f>cvarHC1*cvarM1</f>
        <v>#VALUE!</v>
      </c>
      <c r="AKW21" t="e">
        <f>mvarHC1*mvarM1</f>
        <v>#VALUE!</v>
      </c>
      <c r="AKX21" s="24" t="e">
        <f t="shared" si="420"/>
        <v>#VALUE!</v>
      </c>
      <c r="AKY21" s="24" t="e">
        <f t="shared" si="421"/>
        <v>#VALUE!</v>
      </c>
      <c r="AKZ21" s="24" t="e">
        <f t="shared" si="422"/>
        <v>#VALUE!</v>
      </c>
      <c r="ALA21">
        <v>-4.0985033624630002E-11</v>
      </c>
      <c r="ALB21" t="e">
        <f>bvarHC1*bvarM4</f>
        <v>#VALUE!</v>
      </c>
      <c r="ALC21" t="e">
        <f>cvarHC1*cvarM4</f>
        <v>#VALUE!</v>
      </c>
      <c r="ALD21" t="e">
        <f>mvarHC1*mvarM4</f>
        <v>#VALUE!</v>
      </c>
      <c r="ALE21" s="24" t="e">
        <f t="shared" si="423"/>
        <v>#VALUE!</v>
      </c>
      <c r="ALF21" s="24" t="e">
        <f t="shared" si="424"/>
        <v>#VALUE!</v>
      </c>
      <c r="ALG21" s="24" t="e">
        <f t="shared" si="425"/>
        <v>#VALUE!</v>
      </c>
      <c r="ALH21">
        <v>-1.5855511107835999E-8</v>
      </c>
      <c r="ALI21" t="e">
        <f>bvarHC1*bvarM4</f>
        <v>#VALUE!</v>
      </c>
      <c r="ALJ21" t="e">
        <f>cvarHC1*cvarM4</f>
        <v>#VALUE!</v>
      </c>
      <c r="ALK21" t="e">
        <f>mvarHC1*mvarM4</f>
        <v>#VALUE!</v>
      </c>
      <c r="ALL21" s="24" t="e">
        <f t="shared" si="426"/>
        <v>#VALUE!</v>
      </c>
      <c r="ALM21" s="24" t="e">
        <f t="shared" si="427"/>
        <v>#VALUE!</v>
      </c>
      <c r="ALN21" s="24" t="e">
        <f t="shared" si="428"/>
        <v>#VALUE!</v>
      </c>
      <c r="ALO21">
        <v>7.7450549313825999E-3</v>
      </c>
      <c r="ALP21" t="e">
        <f>bvarHC1*bvarM1</f>
        <v>#VALUE!</v>
      </c>
      <c r="ALQ21" t="e">
        <f>cvarHC1*cvarM1</f>
        <v>#VALUE!</v>
      </c>
      <c r="ALR21" t="e">
        <f>mvarHC1*mvarM1</f>
        <v>#VALUE!</v>
      </c>
      <c r="ALS21" s="24" t="e">
        <f t="shared" si="429"/>
        <v>#VALUE!</v>
      </c>
      <c r="ALT21" s="24" t="e">
        <f t="shared" si="430"/>
        <v>#VALUE!</v>
      </c>
      <c r="ALU21" s="24" t="e">
        <f t="shared" si="431"/>
        <v>#VALUE!</v>
      </c>
      <c r="ALV21">
        <v>1.4842995381807999E-11</v>
      </c>
      <c r="ALW21" t="e">
        <f>bvarHC1*bvarHC2</f>
        <v>#VALUE!</v>
      </c>
      <c r="ALX21" t="e">
        <f>cvarHC1*cvarHC2</f>
        <v>#VALUE!</v>
      </c>
      <c r="ALY21" t="e">
        <f>mvarHC1*mvarHC2</f>
        <v>#VALUE!</v>
      </c>
      <c r="ALZ21" s="24" t="e">
        <f t="shared" si="432"/>
        <v>#VALUE!</v>
      </c>
      <c r="AMA21" s="24" t="e">
        <f t="shared" si="433"/>
        <v>#VALUE!</v>
      </c>
      <c r="AMB21" s="24" t="e">
        <f t="shared" si="434"/>
        <v>#VALUE!</v>
      </c>
      <c r="AMC21">
        <v>0.84456423218625998</v>
      </c>
      <c r="AMD21" t="e">
        <f>bvarM8</f>
        <v>#VALUE!</v>
      </c>
      <c r="AME21" t="e">
        <f>cvarM8</f>
        <v>#VALUE!</v>
      </c>
      <c r="AMF21" t="e">
        <f>mvarM8</f>
        <v>#VALUE!</v>
      </c>
      <c r="AMG21" s="24" t="e">
        <f t="shared" si="435"/>
        <v>#VALUE!</v>
      </c>
      <c r="AMH21" s="24" t="e">
        <f t="shared" si="436"/>
        <v>#VALUE!</v>
      </c>
      <c r="AMI21" s="24" t="e">
        <f t="shared" si="437"/>
        <v>#VALUE!</v>
      </c>
      <c r="AMJ21">
        <v>8.9854935241193007E-3</v>
      </c>
      <c r="AMK21" t="e">
        <f>bvarM8</f>
        <v>#VALUE!</v>
      </c>
      <c r="AML21" t="e">
        <f>cvarM8</f>
        <v>#VALUE!</v>
      </c>
      <c r="AMM21" t="e">
        <f>mvarM8</f>
        <v>#VALUE!</v>
      </c>
      <c r="AMN21" s="24" t="e">
        <f t="shared" si="438"/>
        <v>#VALUE!</v>
      </c>
      <c r="AMO21" s="24" t="e">
        <f t="shared" si="439"/>
        <v>#VALUE!</v>
      </c>
      <c r="AMP21" s="24" t="e">
        <f t="shared" si="440"/>
        <v>#VALUE!</v>
      </c>
      <c r="AMQ21">
        <v>-4.7878577836209003E-3</v>
      </c>
      <c r="AMR21" t="e">
        <f>bvarM8</f>
        <v>#VALUE!</v>
      </c>
      <c r="AMS21" t="e">
        <f>cvarM8</f>
        <v>#VALUE!</v>
      </c>
      <c r="AMT21" t="e">
        <f>mvarM8</f>
        <v>#VALUE!</v>
      </c>
      <c r="AMU21" s="24" t="e">
        <f t="shared" si="441"/>
        <v>#VALUE!</v>
      </c>
      <c r="AMV21" s="24" t="e">
        <f t="shared" si="442"/>
        <v>#VALUE!</v>
      </c>
      <c r="AMW21" s="24" t="e">
        <f t="shared" si="443"/>
        <v>#VALUE!</v>
      </c>
      <c r="AMX21">
        <v>1.0043748588348</v>
      </c>
      <c r="AMY21" t="e">
        <f>bvarM8</f>
        <v>#VALUE!</v>
      </c>
      <c r="AMZ21" t="e">
        <f>cvarM8</f>
        <v>#VALUE!</v>
      </c>
      <c r="ANA21" t="e">
        <f>mvarM8</f>
        <v>#VALUE!</v>
      </c>
      <c r="ANB21" s="24" t="e">
        <f t="shared" si="444"/>
        <v>#VALUE!</v>
      </c>
      <c r="ANC21" s="24" t="e">
        <f t="shared" si="445"/>
        <v>#VALUE!</v>
      </c>
      <c r="AND21" s="24" t="e">
        <f t="shared" si="446"/>
        <v>#VALUE!</v>
      </c>
      <c r="ANE21">
        <v>-0.1200340300449</v>
      </c>
      <c r="ANF21" t="e">
        <f>bvarM8</f>
        <v>#VALUE!</v>
      </c>
      <c r="ANG21" t="e">
        <f>cvarM8</f>
        <v>#VALUE!</v>
      </c>
      <c r="ANH21" t="e">
        <f>mvarM8</f>
        <v>#VALUE!</v>
      </c>
      <c r="ANI21" s="24" t="e">
        <f t="shared" si="447"/>
        <v>#VALUE!</v>
      </c>
      <c r="ANJ21" s="24" t="e">
        <f t="shared" si="448"/>
        <v>#VALUE!</v>
      </c>
      <c r="ANK21" s="24" t="e">
        <f t="shared" si="449"/>
        <v>#VALUE!</v>
      </c>
      <c r="ANL21">
        <v>1.5826791812414E-3</v>
      </c>
      <c r="ANM21" t="e">
        <f>bvarM8</f>
        <v>#VALUE!</v>
      </c>
      <c r="ANN21" t="e">
        <f>cvarM8</f>
        <v>#VALUE!</v>
      </c>
      <c r="ANO21" t="e">
        <f>mvarM8</f>
        <v>#VALUE!</v>
      </c>
      <c r="ANP21" s="24" t="e">
        <f t="shared" si="450"/>
        <v>#VALUE!</v>
      </c>
      <c r="ANQ21" s="24" t="e">
        <f t="shared" si="451"/>
        <v>#VALUE!</v>
      </c>
      <c r="ANR21" s="24" t="e">
        <f t="shared" si="452"/>
        <v>#VALUE!</v>
      </c>
      <c r="ANS21">
        <v>-1.8843369832754999E-2</v>
      </c>
      <c r="ANT21" t="e">
        <f>bvarM8</f>
        <v>#VALUE!</v>
      </c>
      <c r="ANU21" t="e">
        <f>cvarM8</f>
        <v>#VALUE!</v>
      </c>
      <c r="ANV21" t="e">
        <f>mvarM8</f>
        <v>#VALUE!</v>
      </c>
      <c r="ANW21" s="24" t="e">
        <f t="shared" si="453"/>
        <v>#VALUE!</v>
      </c>
      <c r="ANX21" s="24" t="e">
        <f t="shared" si="454"/>
        <v>#VALUE!</v>
      </c>
      <c r="ANY21" s="24" t="e">
        <f t="shared" si="455"/>
        <v>#VALUE!</v>
      </c>
      <c r="ANZ21">
        <v>6.8873577731301998E-3</v>
      </c>
      <c r="AOA21" t="e">
        <f>bvarM8</f>
        <v>#VALUE!</v>
      </c>
      <c r="AOB21" t="e">
        <f>cvarM8</f>
        <v>#VALUE!</v>
      </c>
      <c r="AOC21" t="e">
        <f>mvarM8</f>
        <v>#VALUE!</v>
      </c>
      <c r="AOD21" s="24" t="e">
        <f t="shared" si="456"/>
        <v>#VALUE!</v>
      </c>
      <c r="AOE21" s="24" t="e">
        <f t="shared" si="457"/>
        <v>#VALUE!</v>
      </c>
      <c r="AOF21" s="24" t="e">
        <f t="shared" si="458"/>
        <v>#VALUE!</v>
      </c>
      <c r="AOG21">
        <v>2.6943403378130001E-2</v>
      </c>
      <c r="AOH21" t="e">
        <f>bvarM8</f>
        <v>#VALUE!</v>
      </c>
      <c r="AOI21" t="e">
        <f>cvarM8</f>
        <v>#VALUE!</v>
      </c>
      <c r="AOJ21" t="e">
        <f>mvarM8</f>
        <v>#VALUE!</v>
      </c>
      <c r="AOK21" s="24" t="e">
        <f t="shared" si="459"/>
        <v>#VALUE!</v>
      </c>
      <c r="AOL21" s="24" t="e">
        <f t="shared" si="460"/>
        <v>#VALUE!</v>
      </c>
      <c r="AOM21" s="24" t="e">
        <f t="shared" si="461"/>
        <v>#VALUE!</v>
      </c>
      <c r="AON21">
        <v>-8.2335695552853E-2</v>
      </c>
      <c r="AOO21" t="e">
        <f>bvarM8</f>
        <v>#VALUE!</v>
      </c>
      <c r="AOP21" t="e">
        <f>cvarM8</f>
        <v>#VALUE!</v>
      </c>
      <c r="AOQ21" t="e">
        <f>mvarM8</f>
        <v>#VALUE!</v>
      </c>
      <c r="AOR21" s="24" t="e">
        <f t="shared" si="462"/>
        <v>#VALUE!</v>
      </c>
      <c r="AOS21" s="24" t="e">
        <f t="shared" si="463"/>
        <v>#VALUE!</v>
      </c>
      <c r="AOT21" s="24" t="e">
        <f t="shared" si="464"/>
        <v>#VALUE!</v>
      </c>
      <c r="AOU21">
        <v>-0.10961561948754001</v>
      </c>
      <c r="AOV21" t="e">
        <f>bvarM8</f>
        <v>#VALUE!</v>
      </c>
      <c r="AOW21" t="e">
        <f>cvarM8</f>
        <v>#VALUE!</v>
      </c>
      <c r="AOX21" t="e">
        <f>mvarM8</f>
        <v>#VALUE!</v>
      </c>
      <c r="AOY21" s="24" t="e">
        <f t="shared" si="465"/>
        <v>#VALUE!</v>
      </c>
      <c r="AOZ21" s="24" t="e">
        <f t="shared" si="466"/>
        <v>#VALUE!</v>
      </c>
      <c r="APA21" s="24" t="e">
        <f t="shared" si="467"/>
        <v>#VALUE!</v>
      </c>
      <c r="APB21">
        <v>1.5807238251314001E-3</v>
      </c>
      <c r="APC21" t="e">
        <f>bvarM8</f>
        <v>#VALUE!</v>
      </c>
      <c r="APD21" t="e">
        <f>cvarM8</f>
        <v>#VALUE!</v>
      </c>
      <c r="APE21" t="e">
        <f>mvarM8</f>
        <v>#VALUE!</v>
      </c>
      <c r="APF21" s="24" t="e">
        <f t="shared" si="468"/>
        <v>#VALUE!</v>
      </c>
      <c r="APG21" s="24" t="e">
        <f t="shared" si="469"/>
        <v>#VALUE!</v>
      </c>
      <c r="APH21" s="24" t="e">
        <f t="shared" si="470"/>
        <v>#VALUE!</v>
      </c>
      <c r="API21">
        <v>-1.1114880684813999</v>
      </c>
      <c r="APJ21" t="e">
        <f>bvarM8</f>
        <v>#VALUE!</v>
      </c>
      <c r="APK21" t="e">
        <f>cvarM8</f>
        <v>#VALUE!</v>
      </c>
      <c r="APL21" t="e">
        <f>mvarM8</f>
        <v>#VALUE!</v>
      </c>
      <c r="APM21" s="24" t="e">
        <f t="shared" si="471"/>
        <v>#VALUE!</v>
      </c>
      <c r="APN21" s="24" t="e">
        <f t="shared" si="472"/>
        <v>#VALUE!</v>
      </c>
      <c r="APO21" s="24" t="e">
        <f t="shared" si="473"/>
        <v>#VALUE!</v>
      </c>
      <c r="APP21">
        <v>5.2700635449247002E-3</v>
      </c>
      <c r="APQ21" t="e">
        <f>bvarM8</f>
        <v>#VALUE!</v>
      </c>
      <c r="APR21" t="e">
        <f>cvarM8</f>
        <v>#VALUE!</v>
      </c>
      <c r="APS21" t="e">
        <f>mvarM8</f>
        <v>#VALUE!</v>
      </c>
      <c r="APT21" s="24" t="e">
        <f t="shared" si="474"/>
        <v>#VALUE!</v>
      </c>
      <c r="APU21" s="24" t="e">
        <f t="shared" si="475"/>
        <v>#VALUE!</v>
      </c>
      <c r="APV21" s="24" t="e">
        <f t="shared" si="476"/>
        <v>#VALUE!</v>
      </c>
      <c r="APW21">
        <v>1.0752147486454E-2</v>
      </c>
      <c r="APX21" t="e">
        <f>bvarM8</f>
        <v>#VALUE!</v>
      </c>
      <c r="APY21" t="e">
        <f>cvarM8</f>
        <v>#VALUE!</v>
      </c>
      <c r="APZ21" t="e">
        <f>mvarM8</f>
        <v>#VALUE!</v>
      </c>
      <c r="AQA21" s="24" t="e">
        <f t="shared" si="477"/>
        <v>#VALUE!</v>
      </c>
      <c r="AQB21" s="24" t="e">
        <f t="shared" si="478"/>
        <v>#VALUE!</v>
      </c>
      <c r="AQC21" s="24" t="e">
        <f t="shared" si="479"/>
        <v>#VALUE!</v>
      </c>
      <c r="AQD21">
        <v>5.8657395342401998E-3</v>
      </c>
      <c r="AQE21" t="e">
        <f>bvarM8</f>
        <v>#VALUE!</v>
      </c>
      <c r="AQF21" t="e">
        <f>cvarM8</f>
        <v>#VALUE!</v>
      </c>
      <c r="AQG21" t="e">
        <f>mvarM8</f>
        <v>#VALUE!</v>
      </c>
      <c r="AQH21" s="24" t="e">
        <f t="shared" si="480"/>
        <v>#VALUE!</v>
      </c>
      <c r="AQI21" s="24" t="e">
        <f t="shared" si="481"/>
        <v>#VALUE!</v>
      </c>
      <c r="AQJ21" s="24" t="e">
        <f t="shared" si="482"/>
        <v>#VALUE!</v>
      </c>
      <c r="AQK21">
        <v>-4.7352774159146002E-2</v>
      </c>
      <c r="AQL21" t="e">
        <f>bvarM8</f>
        <v>#VALUE!</v>
      </c>
      <c r="AQM21" t="e">
        <f>cvarM8</f>
        <v>#VALUE!</v>
      </c>
      <c r="AQN21" t="e">
        <f>mvarM8</f>
        <v>#VALUE!</v>
      </c>
      <c r="AQO21" s="24" t="e">
        <f t="shared" si="483"/>
        <v>#VALUE!</v>
      </c>
      <c r="AQP21" s="24" t="e">
        <f t="shared" si="484"/>
        <v>#VALUE!</v>
      </c>
      <c r="AQQ21" s="24" t="e">
        <f t="shared" si="485"/>
        <v>#VALUE!</v>
      </c>
      <c r="AQR21">
        <v>-2.3296904806972E-4</v>
      </c>
      <c r="AQS21" t="e">
        <f>bvarM8</f>
        <v>#VALUE!</v>
      </c>
      <c r="AQT21" t="e">
        <f>cvarM8</f>
        <v>#VALUE!</v>
      </c>
      <c r="AQU21" t="e">
        <f>mvarM8</f>
        <v>#VALUE!</v>
      </c>
      <c r="AQV21" s="24" t="e">
        <f t="shared" si="486"/>
        <v>#VALUE!</v>
      </c>
      <c r="AQW21" s="24" t="e">
        <f t="shared" si="487"/>
        <v>#VALUE!</v>
      </c>
      <c r="AQX21" s="24" t="e">
        <f t="shared" si="488"/>
        <v>#VALUE!</v>
      </c>
      <c r="AQY21">
        <v>-1.0157144700399001E-2</v>
      </c>
      <c r="AQZ21" t="e">
        <f>bvarM8</f>
        <v>#VALUE!</v>
      </c>
      <c r="ARA21" t="e">
        <f>cvarM8</f>
        <v>#VALUE!</v>
      </c>
      <c r="ARB21" t="e">
        <f>mvarM8</f>
        <v>#VALUE!</v>
      </c>
      <c r="ARC21" s="24" t="e">
        <f t="shared" si="489"/>
        <v>#VALUE!</v>
      </c>
      <c r="ARD21" s="24" t="e">
        <f t="shared" si="490"/>
        <v>#VALUE!</v>
      </c>
      <c r="ARE21" s="24" t="e">
        <f t="shared" si="491"/>
        <v>#VALUE!</v>
      </c>
      <c r="ARF21">
        <v>-8.3286485581299003E-4</v>
      </c>
      <c r="ARG21" t="e">
        <f>bvarM9</f>
        <v>#VALUE!</v>
      </c>
      <c r="ARH21" t="e">
        <f>cvarM9</f>
        <v>#VALUE!</v>
      </c>
      <c r="ARI21" t="e">
        <f>mvarM9</f>
        <v>#VALUE!</v>
      </c>
      <c r="ARJ21" s="24" t="e">
        <f t="shared" si="492"/>
        <v>#VALUE!</v>
      </c>
      <c r="ARK21" s="24" t="e">
        <f t="shared" si="493"/>
        <v>#VALUE!</v>
      </c>
      <c r="ARL21" s="24" t="e">
        <f t="shared" si="494"/>
        <v>#VALUE!</v>
      </c>
      <c r="ARM21">
        <v>5.6335578552442998E-2</v>
      </c>
      <c r="ARN21" t="e">
        <f>bvarM8</f>
        <v>#VALUE!</v>
      </c>
      <c r="ARO21" t="e">
        <f>cvarM8</f>
        <v>#VALUE!</v>
      </c>
      <c r="ARP21" t="e">
        <f>mvarM8</f>
        <v>#VALUE!</v>
      </c>
      <c r="ARQ21" s="24" t="e">
        <f t="shared" si="495"/>
        <v>#VALUE!</v>
      </c>
      <c r="ARR21" s="24" t="e">
        <f t="shared" si="496"/>
        <v>#VALUE!</v>
      </c>
      <c r="ARS21" s="24" t="e">
        <f t="shared" si="497"/>
        <v>#VALUE!</v>
      </c>
      <c r="ART21">
        <v>-7.4790333284746005E-2</v>
      </c>
      <c r="ARU21" t="e">
        <f>bvarM8</f>
        <v>#VALUE!</v>
      </c>
      <c r="ARV21" t="e">
        <f>cvarM8</f>
        <v>#VALUE!</v>
      </c>
      <c r="ARW21" t="e">
        <f>mvarM8</f>
        <v>#VALUE!</v>
      </c>
      <c r="ARX21" s="24" t="e">
        <f t="shared" si="498"/>
        <v>#VALUE!</v>
      </c>
      <c r="ARY21" s="24" t="e">
        <f t="shared" si="499"/>
        <v>#VALUE!</v>
      </c>
      <c r="ARZ21" s="24" t="e">
        <f t="shared" si="500"/>
        <v>#VALUE!</v>
      </c>
      <c r="ASA21">
        <v>1.7262345992483999E-3</v>
      </c>
      <c r="ASB21" t="e">
        <f>bvarM8</f>
        <v>#VALUE!</v>
      </c>
      <c r="ASC21" t="e">
        <f>cvarM8</f>
        <v>#VALUE!</v>
      </c>
      <c r="ASD21" t="e">
        <f>mvarM8</f>
        <v>#VALUE!</v>
      </c>
      <c r="ASE21" s="24" t="e">
        <f t="shared" si="501"/>
        <v>#VALUE!</v>
      </c>
      <c r="ASF21" s="24" t="e">
        <f t="shared" si="502"/>
        <v>#VALUE!</v>
      </c>
      <c r="ASG21" s="24" t="e">
        <f t="shared" si="503"/>
        <v>#VALUE!</v>
      </c>
      <c r="ASH21">
        <v>3.3359677290447001E-3</v>
      </c>
      <c r="ASI21" t="e">
        <f>bvarM8</f>
        <v>#VALUE!</v>
      </c>
      <c r="ASJ21" t="e">
        <f>cvarM8</f>
        <v>#VALUE!</v>
      </c>
      <c r="ASK21" t="e">
        <f>mvarM8</f>
        <v>#VALUE!</v>
      </c>
      <c r="ASL21" s="24" t="e">
        <f t="shared" si="504"/>
        <v>#VALUE!</v>
      </c>
      <c r="ASM21" s="24" t="e">
        <f t="shared" si="505"/>
        <v>#VALUE!</v>
      </c>
      <c r="ASN21" s="24" t="e">
        <f t="shared" si="506"/>
        <v>#VALUE!</v>
      </c>
      <c r="ASO21">
        <v>-2.5187991631476999E-2</v>
      </c>
      <c r="ASP21" t="e">
        <f>bvarM8</f>
        <v>#VALUE!</v>
      </c>
      <c r="ASQ21" t="e">
        <f>cvarM8</f>
        <v>#VALUE!</v>
      </c>
      <c r="ASR21" t="e">
        <f>mvarM8</f>
        <v>#VALUE!</v>
      </c>
      <c r="ASS21" s="24" t="e">
        <f t="shared" si="507"/>
        <v>#VALUE!</v>
      </c>
      <c r="AST21" s="24" t="e">
        <f t="shared" si="508"/>
        <v>#VALUE!</v>
      </c>
      <c r="ASU21" s="24" t="e">
        <f t="shared" si="509"/>
        <v>#VALUE!</v>
      </c>
      <c r="ASV21">
        <v>6.9960605377694003E-3</v>
      </c>
      <c r="ASW21" t="e">
        <f>bvarM8</f>
        <v>#VALUE!</v>
      </c>
      <c r="ASX21" t="e">
        <f>cvarM8</f>
        <v>#VALUE!</v>
      </c>
      <c r="ASY21" t="e">
        <f>mvarM8</f>
        <v>#VALUE!</v>
      </c>
      <c r="ASZ21" s="24" t="e">
        <f t="shared" si="510"/>
        <v>#VALUE!</v>
      </c>
      <c r="ATA21" s="24" t="e">
        <f t="shared" si="511"/>
        <v>#VALUE!</v>
      </c>
      <c r="ATB21" s="24" t="e">
        <f t="shared" si="512"/>
        <v>#VALUE!</v>
      </c>
      <c r="ATC21">
        <v>4.3606148993079998E-2</v>
      </c>
      <c r="ATD21" t="e">
        <f>bvarM8</f>
        <v>#VALUE!</v>
      </c>
      <c r="ATE21" t="e">
        <f>cvarM8</f>
        <v>#VALUE!</v>
      </c>
      <c r="ATF21" t="e">
        <f>mvarM8</f>
        <v>#VALUE!</v>
      </c>
      <c r="ATG21" s="24" t="e">
        <f t="shared" si="513"/>
        <v>#VALUE!</v>
      </c>
      <c r="ATH21" s="24" t="e">
        <f t="shared" si="514"/>
        <v>#VALUE!</v>
      </c>
      <c r="ATI21" s="24" t="e">
        <f t="shared" si="515"/>
        <v>#VALUE!</v>
      </c>
      <c r="ATJ21">
        <v>0.18237696498943001</v>
      </c>
      <c r="ATK21" t="e">
        <f>bvarM8</f>
        <v>#VALUE!</v>
      </c>
      <c r="ATL21" t="e">
        <f>cvarM8</f>
        <v>#VALUE!</v>
      </c>
      <c r="ATM21" t="e">
        <f>mvarM8</f>
        <v>#VALUE!</v>
      </c>
      <c r="ATN21" s="24" t="e">
        <f t="shared" si="516"/>
        <v>#VALUE!</v>
      </c>
      <c r="ATO21" s="24" t="e">
        <f t="shared" si="517"/>
        <v>#VALUE!</v>
      </c>
      <c r="ATP21" s="24" t="e">
        <f t="shared" si="518"/>
        <v>#VALUE!</v>
      </c>
      <c r="ATQ21">
        <v>4.1308680567619998E-3</v>
      </c>
      <c r="ATR21" t="e">
        <f>bvarM8</f>
        <v>#VALUE!</v>
      </c>
      <c r="ATS21" t="e">
        <f>cvarM8</f>
        <v>#VALUE!</v>
      </c>
      <c r="ATT21" t="e">
        <f>mvarM8</f>
        <v>#VALUE!</v>
      </c>
      <c r="ATU21" s="24" t="e">
        <f t="shared" si="519"/>
        <v>#VALUE!</v>
      </c>
      <c r="ATV21" s="24" t="e">
        <f t="shared" si="520"/>
        <v>#VALUE!</v>
      </c>
      <c r="ATW21" s="24" t="e">
        <f t="shared" si="521"/>
        <v>#VALUE!</v>
      </c>
      <c r="ATX21">
        <v>1.8053236970841E-3</v>
      </c>
      <c r="ATY21" t="e">
        <f>bvarM8</f>
        <v>#VALUE!</v>
      </c>
      <c r="ATZ21" t="e">
        <f>cvarM8</f>
        <v>#VALUE!</v>
      </c>
      <c r="AUA21" t="e">
        <f>mvarM8</f>
        <v>#VALUE!</v>
      </c>
      <c r="AUB21" s="24" t="e">
        <f t="shared" si="522"/>
        <v>#VALUE!</v>
      </c>
      <c r="AUC21" s="24" t="e">
        <f t="shared" si="523"/>
        <v>#VALUE!</v>
      </c>
      <c r="AUD21" s="24" t="e">
        <f t="shared" si="524"/>
        <v>#VALUE!</v>
      </c>
      <c r="AUE21">
        <v>-1.4900125635659E-2</v>
      </c>
      <c r="AUF21" t="e">
        <f>bvarM8</f>
        <v>#VALUE!</v>
      </c>
      <c r="AUG21" t="e">
        <f>cvarM8</f>
        <v>#VALUE!</v>
      </c>
      <c r="AUH21" t="e">
        <f>mvarM8</f>
        <v>#VALUE!</v>
      </c>
      <c r="AUI21" s="24" t="e">
        <f t="shared" si="525"/>
        <v>#VALUE!</v>
      </c>
      <c r="AUJ21" s="24" t="e">
        <f t="shared" si="526"/>
        <v>#VALUE!</v>
      </c>
      <c r="AUK21" s="24" t="e">
        <f t="shared" si="527"/>
        <v>#VALUE!</v>
      </c>
      <c r="AUL21">
        <v>7.5570683476250001E-3</v>
      </c>
      <c r="AUM21" t="e">
        <f>bvarM8</f>
        <v>#VALUE!</v>
      </c>
      <c r="AUN21" t="e">
        <f>cvarM8</f>
        <v>#VALUE!</v>
      </c>
      <c r="AUO21" t="e">
        <f>mvarM8</f>
        <v>#VALUE!</v>
      </c>
      <c r="AUP21" s="24" t="e">
        <f t="shared" si="528"/>
        <v>#VALUE!</v>
      </c>
      <c r="AUQ21" s="24" t="e">
        <f t="shared" si="529"/>
        <v>#VALUE!</v>
      </c>
      <c r="AUR21" s="24" t="e">
        <f t="shared" si="530"/>
        <v>#VALUE!</v>
      </c>
      <c r="AUS21">
        <v>4.5923758963982E-2</v>
      </c>
      <c r="AUT21" t="e">
        <f>bvarM8</f>
        <v>#VALUE!</v>
      </c>
      <c r="AUU21" t="e">
        <f>cvarM8</f>
        <v>#VALUE!</v>
      </c>
      <c r="AUV21" t="e">
        <f>mvarM8</f>
        <v>#VALUE!</v>
      </c>
      <c r="AUW21" s="24" t="e">
        <f t="shared" si="531"/>
        <v>#VALUE!</v>
      </c>
      <c r="AUX21" s="24" t="e">
        <f t="shared" si="532"/>
        <v>#VALUE!</v>
      </c>
      <c r="AUY21" s="24" t="e">
        <f t="shared" si="533"/>
        <v>#VALUE!</v>
      </c>
      <c r="AUZ21">
        <v>0.36310676486888999</v>
      </c>
      <c r="AVA21" t="e">
        <f>bvarM8</f>
        <v>#VALUE!</v>
      </c>
      <c r="AVB21" t="e">
        <f>cvarM8</f>
        <v>#VALUE!</v>
      </c>
      <c r="AVC21" t="e">
        <f>mvarM8</f>
        <v>#VALUE!</v>
      </c>
      <c r="AVD21" s="24" t="e">
        <f t="shared" si="534"/>
        <v>#VALUE!</v>
      </c>
      <c r="AVE21" s="24" t="e">
        <f t="shared" si="535"/>
        <v>#VALUE!</v>
      </c>
      <c r="AVF21" s="24" t="e">
        <f t="shared" si="536"/>
        <v>#VALUE!</v>
      </c>
      <c r="AVG21">
        <v>3.5292909740197E-3</v>
      </c>
      <c r="AVH21" t="e">
        <f>bvarM8</f>
        <v>#VALUE!</v>
      </c>
      <c r="AVI21" t="e">
        <f>cvarM8</f>
        <v>#VALUE!</v>
      </c>
      <c r="AVJ21" t="e">
        <f>mvarM8</f>
        <v>#VALUE!</v>
      </c>
      <c r="AVK21" s="24" t="e">
        <f t="shared" si="537"/>
        <v>#VALUE!</v>
      </c>
      <c r="AVL21" s="24" t="e">
        <f t="shared" si="538"/>
        <v>#VALUE!</v>
      </c>
      <c r="AVM21" s="24" t="e">
        <f t="shared" si="539"/>
        <v>#VALUE!</v>
      </c>
      <c r="AVN21">
        <v>9.1164972542882004E-4</v>
      </c>
      <c r="AVO21" t="e">
        <f>bvarM8</f>
        <v>#VALUE!</v>
      </c>
      <c r="AVP21" t="e">
        <f>cvarM8</f>
        <v>#VALUE!</v>
      </c>
      <c r="AVQ21" t="e">
        <f>mvarM8</f>
        <v>#VALUE!</v>
      </c>
      <c r="AVR21" s="24" t="e">
        <f t="shared" si="540"/>
        <v>#VALUE!</v>
      </c>
      <c r="AVS21" s="24" t="e">
        <f t="shared" si="541"/>
        <v>#VALUE!</v>
      </c>
      <c r="AVT21" s="24" t="e">
        <f t="shared" si="542"/>
        <v>#VALUE!</v>
      </c>
      <c r="AVU21">
        <v>-1.2279476597448</v>
      </c>
      <c r="AVV21" t="e">
        <f>bvarM8</f>
        <v>#VALUE!</v>
      </c>
      <c r="AVW21" t="e">
        <f>cvarM8</f>
        <v>#VALUE!</v>
      </c>
      <c r="AVX21" t="e">
        <f>mvarM8</f>
        <v>#VALUE!</v>
      </c>
      <c r="AVY21" s="24" t="e">
        <f t="shared" si="543"/>
        <v>#VALUE!</v>
      </c>
      <c r="AVZ21" s="24" t="e">
        <f t="shared" si="544"/>
        <v>#VALUE!</v>
      </c>
      <c r="AWA21" s="24" t="e">
        <f t="shared" si="545"/>
        <v>#VALUE!</v>
      </c>
      <c r="AWB21">
        <v>2.5888539655676002E-2</v>
      </c>
      <c r="AWC21" t="e">
        <f>bvarM9</f>
        <v>#VALUE!</v>
      </c>
      <c r="AWD21" t="e">
        <f>cvarM9</f>
        <v>#VALUE!</v>
      </c>
      <c r="AWE21" t="e">
        <f>mvarM9</f>
        <v>#VALUE!</v>
      </c>
      <c r="AWF21" s="24" t="e">
        <f t="shared" si="546"/>
        <v>#VALUE!</v>
      </c>
      <c r="AWG21" s="24" t="e">
        <f t="shared" si="547"/>
        <v>#VALUE!</v>
      </c>
      <c r="AWH21" s="24" t="e">
        <f t="shared" si="548"/>
        <v>#VALUE!</v>
      </c>
      <c r="AWI21">
        <v>-4.3739245993869996E-3</v>
      </c>
      <c r="AWJ21" t="e">
        <f>bvarM8</f>
        <v>#VALUE!</v>
      </c>
      <c r="AWK21" t="e">
        <f>cvarM8</f>
        <v>#VALUE!</v>
      </c>
      <c r="AWL21" t="e">
        <f>mvarM8</f>
        <v>#VALUE!</v>
      </c>
      <c r="AWM21" s="24" t="e">
        <f t="shared" si="549"/>
        <v>#VALUE!</v>
      </c>
      <c r="AWN21" s="24" t="e">
        <f t="shared" si="550"/>
        <v>#VALUE!</v>
      </c>
      <c r="AWO21" s="24" t="e">
        <f t="shared" si="551"/>
        <v>#VALUE!</v>
      </c>
      <c r="AWP21">
        <v>-0.57792084608407002</v>
      </c>
      <c r="AWQ21" t="e">
        <f>bvarM8</f>
        <v>#VALUE!</v>
      </c>
      <c r="AWR21" t="e">
        <f>cvarM8</f>
        <v>#VALUE!</v>
      </c>
      <c r="AWS21" t="e">
        <f>mvarM8</f>
        <v>#VALUE!</v>
      </c>
      <c r="AWT21" s="24" t="e">
        <f t="shared" si="552"/>
        <v>#VALUE!</v>
      </c>
      <c r="AWU21" s="24" t="e">
        <f t="shared" si="553"/>
        <v>#VALUE!</v>
      </c>
      <c r="AWV21" s="24" t="e">
        <f t="shared" si="554"/>
        <v>#VALUE!</v>
      </c>
      <c r="AWW21">
        <v>1.6220698448369999E-3</v>
      </c>
      <c r="AWX21" t="e">
        <f>bvarM8</f>
        <v>#VALUE!</v>
      </c>
      <c r="AWY21" t="e">
        <f>cvarM8</f>
        <v>#VALUE!</v>
      </c>
      <c r="AWZ21" t="e">
        <f>mvarM8</f>
        <v>#VALUE!</v>
      </c>
      <c r="AXA21" s="24" t="e">
        <f t="shared" si="555"/>
        <v>#VALUE!</v>
      </c>
      <c r="AXB21" s="24" t="e">
        <f t="shared" si="556"/>
        <v>#VALUE!</v>
      </c>
      <c r="AXC21" s="24" t="e">
        <f t="shared" si="557"/>
        <v>#VALUE!</v>
      </c>
      <c r="AXD21">
        <v>-4.3575925353565997E-3</v>
      </c>
      <c r="AXE21" t="e">
        <f>bvarM8</f>
        <v>#VALUE!</v>
      </c>
      <c r="AXF21" t="e">
        <f>cvarM8</f>
        <v>#VALUE!</v>
      </c>
      <c r="AXG21" t="e">
        <f>mvarM8</f>
        <v>#VALUE!</v>
      </c>
      <c r="AXH21" s="24" t="e">
        <f t="shared" si="558"/>
        <v>#VALUE!</v>
      </c>
      <c r="AXI21" s="24" t="e">
        <f t="shared" si="559"/>
        <v>#VALUE!</v>
      </c>
      <c r="AXJ21" s="24" t="e">
        <f t="shared" si="560"/>
        <v>#VALUE!</v>
      </c>
      <c r="AXK21">
        <v>-1.6223978065281</v>
      </c>
      <c r="AXL21" t="e">
        <f>bvarM8</f>
        <v>#VALUE!</v>
      </c>
      <c r="AXM21" t="e">
        <f>cvarM8</f>
        <v>#VALUE!</v>
      </c>
      <c r="AXN21" t="e">
        <f>mvarM8</f>
        <v>#VALUE!</v>
      </c>
      <c r="AXO21" s="24" t="e">
        <f t="shared" si="561"/>
        <v>#VALUE!</v>
      </c>
      <c r="AXP21" s="24" t="e">
        <f t="shared" si="562"/>
        <v>#VALUE!</v>
      </c>
      <c r="AXQ21" s="24" t="e">
        <f t="shared" si="563"/>
        <v>#VALUE!</v>
      </c>
      <c r="AXR21">
        <v>2.8089421313304001E-2</v>
      </c>
      <c r="AXS21" t="e">
        <f>bvarHC1*bvarM1</f>
        <v>#VALUE!</v>
      </c>
      <c r="AXT21" t="e">
        <f>cvarHC1*cvarM1</f>
        <v>#VALUE!</v>
      </c>
      <c r="AXU21" t="e">
        <f>mvarHC1*mvarM1</f>
        <v>#VALUE!</v>
      </c>
      <c r="AXV21" s="24" t="e">
        <f t="shared" si="564"/>
        <v>#VALUE!</v>
      </c>
      <c r="AXW21" s="24" t="e">
        <f t="shared" si="565"/>
        <v>#VALUE!</v>
      </c>
      <c r="AXX21" s="24" t="e">
        <f t="shared" si="566"/>
        <v>#VALUE!</v>
      </c>
      <c r="AXY21">
        <v>1.4512850168223001E-2</v>
      </c>
      <c r="AXZ21" t="e">
        <f>bvarM8</f>
        <v>#VALUE!</v>
      </c>
      <c r="AYA21" t="e">
        <f>cvarM8</f>
        <v>#VALUE!</v>
      </c>
      <c r="AYB21" t="e">
        <f>mvarM8</f>
        <v>#VALUE!</v>
      </c>
      <c r="AYC21" s="24" t="e">
        <f t="shared" si="567"/>
        <v>#VALUE!</v>
      </c>
      <c r="AYD21" s="24" t="e">
        <f t="shared" si="568"/>
        <v>#VALUE!</v>
      </c>
      <c r="AYE21" s="24" t="e">
        <f t="shared" si="569"/>
        <v>#VALUE!</v>
      </c>
      <c r="AYF21">
        <v>2.8028634871267E-2</v>
      </c>
      <c r="AYG21" t="e">
        <f>bvarM8</f>
        <v>#VALUE!</v>
      </c>
      <c r="AYH21" t="e">
        <f>cvarM8</f>
        <v>#VALUE!</v>
      </c>
      <c r="AYI21" t="e">
        <f>mvarM8</f>
        <v>#VALUE!</v>
      </c>
      <c r="AYJ21" s="24" t="e">
        <f t="shared" si="570"/>
        <v>#VALUE!</v>
      </c>
      <c r="AYK21" s="24" t="e">
        <f t="shared" si="571"/>
        <v>#VALUE!</v>
      </c>
      <c r="AYL21" s="24" t="e">
        <f t="shared" si="572"/>
        <v>#VALUE!</v>
      </c>
      <c r="AYM21">
        <v>0.70751830414723005</v>
      </c>
      <c r="AYN21" t="e">
        <f>bvarM9</f>
        <v>#VALUE!</v>
      </c>
      <c r="AYO21" t="e">
        <f>cvarM9</f>
        <v>#VALUE!</v>
      </c>
      <c r="AYP21" t="e">
        <f>mvarM9</f>
        <v>#VALUE!</v>
      </c>
      <c r="AYQ21" s="24" t="e">
        <f t="shared" si="573"/>
        <v>#VALUE!</v>
      </c>
      <c r="AYR21" s="24" t="e">
        <f t="shared" si="574"/>
        <v>#VALUE!</v>
      </c>
      <c r="AYS21" s="24" t="e">
        <f t="shared" si="575"/>
        <v>#VALUE!</v>
      </c>
      <c r="AYT21">
        <v>1.3032563783074E-3</v>
      </c>
      <c r="AYU21" t="e">
        <f>bvarM8</f>
        <v>#VALUE!</v>
      </c>
      <c r="AYV21" t="e">
        <f>cvarM8</f>
        <v>#VALUE!</v>
      </c>
      <c r="AYW21" t="e">
        <f>mvarM8</f>
        <v>#VALUE!</v>
      </c>
      <c r="AYX21" s="24" t="e">
        <f t="shared" si="576"/>
        <v>#VALUE!</v>
      </c>
      <c r="AYY21" s="24" t="e">
        <f t="shared" si="577"/>
        <v>#VALUE!</v>
      </c>
      <c r="AYZ21" s="24" t="e">
        <f t="shared" si="578"/>
        <v>#VALUE!</v>
      </c>
      <c r="AZA21">
        <v>-1.9066037165423</v>
      </c>
      <c r="AZB21" t="e">
        <f>bvarM8</f>
        <v>#VALUE!</v>
      </c>
      <c r="AZC21" t="e">
        <f>cvarM8</f>
        <v>#VALUE!</v>
      </c>
      <c r="AZD21" t="e">
        <f>mvarM8</f>
        <v>#VALUE!</v>
      </c>
      <c r="AZE21" s="24" t="e">
        <f t="shared" si="579"/>
        <v>#VALUE!</v>
      </c>
      <c r="AZF21" s="24" t="e">
        <f t="shared" si="580"/>
        <v>#VALUE!</v>
      </c>
      <c r="AZG21" s="24" t="e">
        <f t="shared" si="581"/>
        <v>#VALUE!</v>
      </c>
      <c r="AZH21">
        <v>1.9977509215766999E-2</v>
      </c>
      <c r="AZI21" t="e">
        <f>bvarHC1*bvarM1</f>
        <v>#VALUE!</v>
      </c>
      <c r="AZJ21" t="e">
        <f>cvarHC1*cvarM1</f>
        <v>#VALUE!</v>
      </c>
      <c r="AZK21" t="e">
        <f>mvarHC1*mvarM1</f>
        <v>#VALUE!</v>
      </c>
      <c r="AZL21" s="24" t="e">
        <f t="shared" si="582"/>
        <v>#VALUE!</v>
      </c>
      <c r="AZM21" s="24" t="e">
        <f t="shared" si="583"/>
        <v>#VALUE!</v>
      </c>
      <c r="AZN21" s="24" t="e">
        <f t="shared" si="584"/>
        <v>#VALUE!</v>
      </c>
      <c r="AZO21">
        <v>-3.8216381797799999E-3</v>
      </c>
      <c r="AZP21" t="e">
        <f>bvarM8</f>
        <v>#VALUE!</v>
      </c>
      <c r="AZQ21" t="e">
        <f>cvarM8</f>
        <v>#VALUE!</v>
      </c>
      <c r="AZR21" t="e">
        <f>mvarM8</f>
        <v>#VALUE!</v>
      </c>
      <c r="AZS21" s="24" t="e">
        <f t="shared" si="585"/>
        <v>#VALUE!</v>
      </c>
      <c r="AZT21" s="24" t="e">
        <f t="shared" si="586"/>
        <v>#VALUE!</v>
      </c>
      <c r="AZU21" s="24" t="e">
        <f t="shared" si="587"/>
        <v>#VALUE!</v>
      </c>
      <c r="AZV21">
        <v>-1.0075561930932999</v>
      </c>
      <c r="AZW21" t="e">
        <f>bvarM8</f>
        <v>#VALUE!</v>
      </c>
      <c r="AZX21" t="e">
        <f>cvarM8</f>
        <v>#VALUE!</v>
      </c>
      <c r="AZY21" t="e">
        <f>mvarM8</f>
        <v>#VALUE!</v>
      </c>
      <c r="AZZ21" s="24" t="e">
        <f t="shared" si="588"/>
        <v>#VALUE!</v>
      </c>
      <c r="BAA21" s="24" t="e">
        <f t="shared" si="589"/>
        <v>#VALUE!</v>
      </c>
      <c r="BAB21" s="24" t="e">
        <f t="shared" si="590"/>
        <v>#VALUE!</v>
      </c>
      <c r="BAC21">
        <v>9.6584146333606007E-3</v>
      </c>
      <c r="BAD21" t="e">
        <f>bvarM9</f>
        <v>#VALUE!</v>
      </c>
      <c r="BAE21" t="e">
        <f>cvarM9</f>
        <v>#VALUE!</v>
      </c>
      <c r="BAF21" t="e">
        <f>mvarM9</f>
        <v>#VALUE!</v>
      </c>
      <c r="BAG21" s="24" t="e">
        <f t="shared" si="591"/>
        <v>#VALUE!</v>
      </c>
      <c r="BAH21" s="24" t="e">
        <f t="shared" si="592"/>
        <v>#VALUE!</v>
      </c>
      <c r="BAI21" s="24" t="e">
        <f t="shared" si="593"/>
        <v>#VALUE!</v>
      </c>
      <c r="BAJ21">
        <v>-3.5008981863848998E-3</v>
      </c>
      <c r="BAK21" t="e">
        <f>bvarM8</f>
        <v>#VALUE!</v>
      </c>
      <c r="BAL21" t="e">
        <f>cvarM8</f>
        <v>#VALUE!</v>
      </c>
      <c r="BAM21" t="e">
        <f>mvarM8</f>
        <v>#VALUE!</v>
      </c>
      <c r="BAN21" s="24" t="e">
        <f t="shared" si="594"/>
        <v>#VALUE!</v>
      </c>
      <c r="BAO21" s="24" t="e">
        <f t="shared" si="595"/>
        <v>#VALUE!</v>
      </c>
      <c r="BAP21" s="24" t="e">
        <f t="shared" si="596"/>
        <v>#VALUE!</v>
      </c>
      <c r="BAQ21">
        <v>1.2703232825291E-3</v>
      </c>
      <c r="BAR21" t="e">
        <f>bvarM8</f>
        <v>#VALUE!</v>
      </c>
      <c r="BAS21" t="e">
        <f>cvarM8</f>
        <v>#VALUE!</v>
      </c>
      <c r="BAT21" t="e">
        <f>mvarM8</f>
        <v>#VALUE!</v>
      </c>
      <c r="BAU21" s="24" t="e">
        <f t="shared" si="597"/>
        <v>#VALUE!</v>
      </c>
      <c r="BAV21" s="24" t="e">
        <f t="shared" si="598"/>
        <v>#VALUE!</v>
      </c>
      <c r="BAW21" s="24" t="e">
        <f t="shared" si="599"/>
        <v>#VALUE!</v>
      </c>
      <c r="BAX21">
        <v>-0.31935984761439001</v>
      </c>
      <c r="BAY21" t="e">
        <f>bvarM9</f>
        <v>#VALUE!</v>
      </c>
      <c r="BAZ21" t="e">
        <f>cvarM9</f>
        <v>#VALUE!</v>
      </c>
      <c r="BBA21" t="e">
        <f>mvarM9</f>
        <v>#VALUE!</v>
      </c>
      <c r="BBB21" s="24" t="e">
        <f t="shared" si="600"/>
        <v>#VALUE!</v>
      </c>
      <c r="BBC21" s="24" t="e">
        <f t="shared" si="601"/>
        <v>#VALUE!</v>
      </c>
      <c r="BBD21" s="24" t="e">
        <f t="shared" si="602"/>
        <v>#VALUE!</v>
      </c>
      <c r="BBE21">
        <v>4.8650538197541997E-2</v>
      </c>
      <c r="BBF21" t="e">
        <f>bvarM8</f>
        <v>#VALUE!</v>
      </c>
      <c r="BBG21" t="e">
        <f>cvarM8</f>
        <v>#VALUE!</v>
      </c>
      <c r="BBH21" t="e">
        <f>mvarM8</f>
        <v>#VALUE!</v>
      </c>
      <c r="BBI21" s="24" t="e">
        <f t="shared" si="603"/>
        <v>#VALUE!</v>
      </c>
      <c r="BBJ21" s="24" t="e">
        <f t="shared" si="604"/>
        <v>#VALUE!</v>
      </c>
      <c r="BBK21" s="24" t="e">
        <f t="shared" si="605"/>
        <v>#VALUE!</v>
      </c>
      <c r="BBL21">
        <v>8.9844939059210999E-3</v>
      </c>
      <c r="BBM21" t="e">
        <f>bvarM8</f>
        <v>#VALUE!</v>
      </c>
      <c r="BBN21" t="e">
        <f>cvarM8</f>
        <v>#VALUE!</v>
      </c>
      <c r="BBO21" t="e">
        <f>mvarM8</f>
        <v>#VALUE!</v>
      </c>
      <c r="BBP21" s="24" t="e">
        <f t="shared" si="606"/>
        <v>#VALUE!</v>
      </c>
      <c r="BBQ21" s="24" t="e">
        <f t="shared" si="607"/>
        <v>#VALUE!</v>
      </c>
      <c r="BBR21" s="24" t="e">
        <f t="shared" si="608"/>
        <v>#VALUE!</v>
      </c>
      <c r="BBS21">
        <v>-4.4274051598534002E-3</v>
      </c>
      <c r="BBT21" t="e">
        <f>bvarM8</f>
        <v>#VALUE!</v>
      </c>
      <c r="BBU21" t="e">
        <f>cvarM8</f>
        <v>#VALUE!</v>
      </c>
      <c r="BBV21" t="e">
        <f>mvarM8</f>
        <v>#VALUE!</v>
      </c>
      <c r="BBW21" s="24" t="e">
        <f t="shared" si="609"/>
        <v>#VALUE!</v>
      </c>
      <c r="BBX21" s="24" t="e">
        <f t="shared" si="610"/>
        <v>#VALUE!</v>
      </c>
      <c r="BBY21" s="24" t="e">
        <f t="shared" si="611"/>
        <v>#VALUE!</v>
      </c>
      <c r="BBZ21">
        <v>3.4083274324392003E-2</v>
      </c>
      <c r="BCA21" t="e">
        <f>bvarM8</f>
        <v>#VALUE!</v>
      </c>
      <c r="BCB21" t="e">
        <f>cvarM8</f>
        <v>#VALUE!</v>
      </c>
      <c r="BCC21" t="e">
        <f>mvarM8</f>
        <v>#VALUE!</v>
      </c>
      <c r="BCD21" s="24" t="e">
        <f t="shared" si="612"/>
        <v>#VALUE!</v>
      </c>
      <c r="BCE21" s="24" t="e">
        <f t="shared" si="613"/>
        <v>#VALUE!</v>
      </c>
      <c r="BCF21" s="24" t="e">
        <f t="shared" si="614"/>
        <v>#VALUE!</v>
      </c>
      <c r="BCG21">
        <v>6.8865092749035E-3</v>
      </c>
      <c r="BCH21" t="e">
        <f>bvarM8</f>
        <v>#VALUE!</v>
      </c>
      <c r="BCI21" t="e">
        <f>cvarM8</f>
        <v>#VALUE!</v>
      </c>
      <c r="BCJ21" t="e">
        <f>mvarM8</f>
        <v>#VALUE!</v>
      </c>
      <c r="BCK21" s="24" t="e">
        <f t="shared" si="615"/>
        <v>#VALUE!</v>
      </c>
      <c r="BCL21" s="24" t="e">
        <f t="shared" si="616"/>
        <v>#VALUE!</v>
      </c>
      <c r="BCM21" s="24" t="e">
        <f t="shared" si="617"/>
        <v>#VALUE!</v>
      </c>
      <c r="BCN21">
        <v>-0.20640833927401001</v>
      </c>
      <c r="BCO21" t="e">
        <f>bvarM9</f>
        <v>#VALUE!</v>
      </c>
      <c r="BCP21" t="e">
        <f>cvarM9</f>
        <v>#VALUE!</v>
      </c>
      <c r="BCQ21" t="e">
        <f>mvarM9</f>
        <v>#VALUE!</v>
      </c>
      <c r="BCR21" s="24" t="e">
        <f t="shared" si="618"/>
        <v>#VALUE!</v>
      </c>
      <c r="BCS21" s="24" t="e">
        <f t="shared" si="619"/>
        <v>#VALUE!</v>
      </c>
      <c r="BCT21" s="24" t="e">
        <f t="shared" si="620"/>
        <v>#VALUE!</v>
      </c>
      <c r="BCU21">
        <v>3.5287260575845997E-2</v>
      </c>
      <c r="BCV21" t="e">
        <f>bvarM8</f>
        <v>#VALUE!</v>
      </c>
      <c r="BCW21" t="e">
        <f>cvarM8</f>
        <v>#VALUE!</v>
      </c>
      <c r="BCX21" t="e">
        <f>mvarM8</f>
        <v>#VALUE!</v>
      </c>
      <c r="BCY21" s="24" t="e">
        <f t="shared" si="621"/>
        <v>#VALUE!</v>
      </c>
      <c r="BCZ21" s="24" t="e">
        <f t="shared" si="622"/>
        <v>#VALUE!</v>
      </c>
      <c r="BDA21" s="24" t="e">
        <f t="shared" si="623"/>
        <v>#VALUE!</v>
      </c>
      <c r="BDB21">
        <v>1.3817207965898E-2</v>
      </c>
      <c r="BDC21" t="e">
        <f>bvarM8</f>
        <v>#VALUE!</v>
      </c>
      <c r="BDD21" t="e">
        <f>cvarM8</f>
        <v>#VALUE!</v>
      </c>
      <c r="BDE21" t="e">
        <f>mvarM8</f>
        <v>#VALUE!</v>
      </c>
      <c r="BDF21" s="24" t="e">
        <f t="shared" si="624"/>
        <v>#VALUE!</v>
      </c>
      <c r="BDG21" s="24" t="e">
        <f t="shared" si="625"/>
        <v>#VALUE!</v>
      </c>
      <c r="BDH21" s="24" t="e">
        <f t="shared" si="626"/>
        <v>#VALUE!</v>
      </c>
      <c r="BDI21">
        <v>-2.6939201047194998E-3</v>
      </c>
      <c r="BDJ21" t="e">
        <f>bvarM9</f>
        <v>#VALUE!</v>
      </c>
      <c r="BDK21" t="e">
        <f>cvarM9</f>
        <v>#VALUE!</v>
      </c>
      <c r="BDL21" t="e">
        <f>mvarM9</f>
        <v>#VALUE!</v>
      </c>
      <c r="BDM21" s="24" t="e">
        <f t="shared" si="627"/>
        <v>#VALUE!</v>
      </c>
      <c r="BDN21" s="24" t="e">
        <f t="shared" si="628"/>
        <v>#VALUE!</v>
      </c>
      <c r="BDO21" s="24" t="e">
        <f t="shared" si="629"/>
        <v>#VALUE!</v>
      </c>
      <c r="BDP21">
        <v>2.0127632221906E-2</v>
      </c>
      <c r="BDQ21" t="e">
        <f>bvarM8</f>
        <v>#VALUE!</v>
      </c>
      <c r="BDR21" t="e">
        <f>cvarM8</f>
        <v>#VALUE!</v>
      </c>
      <c r="BDS21" t="e">
        <f>mvarM8</f>
        <v>#VALUE!</v>
      </c>
      <c r="BDT21" s="24" t="e">
        <f t="shared" si="630"/>
        <v>#VALUE!</v>
      </c>
      <c r="BDU21" s="24" t="e">
        <f t="shared" si="631"/>
        <v>#VALUE!</v>
      </c>
      <c r="BDV21" s="24" t="e">
        <f t="shared" si="632"/>
        <v>#VALUE!</v>
      </c>
      <c r="BDW21">
        <v>-1.4550784620877E-3</v>
      </c>
      <c r="BDX21" t="e">
        <f>bvarM8</f>
        <v>#VALUE!</v>
      </c>
      <c r="BDY21" t="e">
        <f>cvarM8</f>
        <v>#VALUE!</v>
      </c>
      <c r="BDZ21" t="e">
        <f>mvarM8</f>
        <v>#VALUE!</v>
      </c>
      <c r="BEA21" s="24" t="e">
        <f t="shared" si="633"/>
        <v>#VALUE!</v>
      </c>
      <c r="BEB21" s="24" t="e">
        <f t="shared" si="634"/>
        <v>#VALUE!</v>
      </c>
      <c r="BEC21" s="24" t="e">
        <f t="shared" si="635"/>
        <v>#VALUE!</v>
      </c>
      <c r="BED21">
        <v>-0.29981699331636003</v>
      </c>
      <c r="BEE21" t="e">
        <f>bvarM9</f>
        <v>#VALUE!</v>
      </c>
      <c r="BEF21" t="e">
        <f>cvarM9</f>
        <v>#VALUE!</v>
      </c>
      <c r="BEG21" t="e">
        <f>mvarM9</f>
        <v>#VALUE!</v>
      </c>
      <c r="BEH21" s="24" t="e">
        <f t="shared" si="636"/>
        <v>#VALUE!</v>
      </c>
      <c r="BEI21" s="24" t="e">
        <f t="shared" si="637"/>
        <v>#VALUE!</v>
      </c>
      <c r="BEJ21" s="24" t="e">
        <f t="shared" si="638"/>
        <v>#VALUE!</v>
      </c>
      <c r="BEK21">
        <v>3.9961342093776997E-2</v>
      </c>
      <c r="BEL21" t="e">
        <f>bvarM8</f>
        <v>#VALUE!</v>
      </c>
      <c r="BEM21" t="e">
        <f>cvarM8</f>
        <v>#VALUE!</v>
      </c>
      <c r="BEN21" t="e">
        <f>mvarM8</f>
        <v>#VALUE!</v>
      </c>
      <c r="BEO21" s="24" t="e">
        <f t="shared" si="639"/>
        <v>#VALUE!</v>
      </c>
      <c r="BEP21" s="24" t="e">
        <f t="shared" si="640"/>
        <v>#VALUE!</v>
      </c>
      <c r="BEQ21" s="24" t="e">
        <f t="shared" si="641"/>
        <v>#VALUE!</v>
      </c>
      <c r="BER21">
        <v>-3.8720467292907998E-2</v>
      </c>
      <c r="BES21" t="e">
        <f>bvarM8</f>
        <v>#VALUE!</v>
      </c>
      <c r="BET21" t="e">
        <f>cvarM8</f>
        <v>#VALUE!</v>
      </c>
      <c r="BEU21" t="e">
        <f>mvarM8</f>
        <v>#VALUE!</v>
      </c>
      <c r="BEV21" s="24" t="e">
        <f t="shared" si="642"/>
        <v>#VALUE!</v>
      </c>
      <c r="BEW21" s="24" t="e">
        <f t="shared" si="643"/>
        <v>#VALUE!</v>
      </c>
      <c r="BEX21" s="24" t="e">
        <f t="shared" si="644"/>
        <v>#VALUE!</v>
      </c>
      <c r="BEY21">
        <v>0.34808850796448998</v>
      </c>
      <c r="BEZ21" t="e">
        <f>bvarM9</f>
        <v>#VALUE!</v>
      </c>
      <c r="BFA21" t="e">
        <f>cvarM9</f>
        <v>#VALUE!</v>
      </c>
      <c r="BFB21" t="e">
        <f>mvarM9</f>
        <v>#VALUE!</v>
      </c>
      <c r="BFC21" s="24" t="e">
        <f t="shared" si="645"/>
        <v>#VALUE!</v>
      </c>
      <c r="BFD21" s="24" t="e">
        <f t="shared" si="646"/>
        <v>#VALUE!</v>
      </c>
      <c r="BFE21" s="24" t="e">
        <f t="shared" si="647"/>
        <v>#VALUE!</v>
      </c>
      <c r="BFF21">
        <v>1.0004640108888E-2</v>
      </c>
      <c r="BFG21" t="e">
        <f>bvarM8</f>
        <v>#VALUE!</v>
      </c>
      <c r="BFH21" t="e">
        <f>cvarM8</f>
        <v>#VALUE!</v>
      </c>
      <c r="BFI21" t="e">
        <f>mvarM8</f>
        <v>#VALUE!</v>
      </c>
      <c r="BFJ21" s="24" t="e">
        <f t="shared" si="648"/>
        <v>#VALUE!</v>
      </c>
      <c r="BFK21" s="24" t="e">
        <f t="shared" si="649"/>
        <v>#VALUE!</v>
      </c>
      <c r="BFL21" s="24" t="e">
        <f t="shared" si="650"/>
        <v>#VALUE!</v>
      </c>
      <c r="BFM21">
        <v>-1.4547573014844001E-5</v>
      </c>
      <c r="BFN21" t="e">
        <f>bvarM9</f>
        <v>#VALUE!</v>
      </c>
      <c r="BFO21" t="e">
        <f>cvarM9</f>
        <v>#VALUE!</v>
      </c>
      <c r="BFP21" t="e">
        <f>mvarM9</f>
        <v>#VALUE!</v>
      </c>
      <c r="BFQ21" s="24" t="e">
        <f t="shared" si="651"/>
        <v>#VALUE!</v>
      </c>
      <c r="BFR21" s="24" t="e">
        <f t="shared" si="652"/>
        <v>#VALUE!</v>
      </c>
      <c r="BFS21" s="24" t="e">
        <f t="shared" si="653"/>
        <v>#VALUE!</v>
      </c>
      <c r="BFT21">
        <v>0.13689160348596999</v>
      </c>
      <c r="BFU21" t="e">
        <f>bvarM9</f>
        <v>#VALUE!</v>
      </c>
      <c r="BFV21" t="e">
        <f>cvarM9</f>
        <v>#VALUE!</v>
      </c>
      <c r="BFW21" t="e">
        <f>mvarM9</f>
        <v>#VALUE!</v>
      </c>
      <c r="BFX21" s="24" t="e">
        <f t="shared" si="654"/>
        <v>#VALUE!</v>
      </c>
      <c r="BFY21" s="24" t="e">
        <f t="shared" si="655"/>
        <v>#VALUE!</v>
      </c>
      <c r="BFZ21" s="24" t="e">
        <f t="shared" si="656"/>
        <v>#VALUE!</v>
      </c>
      <c r="BGA21">
        <v>1.8140783274865999E-9</v>
      </c>
      <c r="BGB21" t="e">
        <f>bvarHC2*bvarM4</f>
        <v>#VALUE!</v>
      </c>
      <c r="BGC21" t="e">
        <f>cvarHC2*cvarM4</f>
        <v>#VALUE!</v>
      </c>
      <c r="BGD21" t="e">
        <f>mvarHC2*mvarM4</f>
        <v>#VALUE!</v>
      </c>
      <c r="BGE21" s="24" t="e">
        <f t="shared" si="657"/>
        <v>#VALUE!</v>
      </c>
      <c r="BGF21" s="24" t="e">
        <f t="shared" si="658"/>
        <v>#VALUE!</v>
      </c>
      <c r="BGG21" s="24" t="e">
        <f t="shared" si="659"/>
        <v>#VALUE!</v>
      </c>
      <c r="BGH21">
        <v>-3.8969127526705998E-5</v>
      </c>
      <c r="BGI21" t="e">
        <f>bvarM9</f>
        <v>#VALUE!</v>
      </c>
      <c r="BGJ21" t="e">
        <f>cvarM9</f>
        <v>#VALUE!</v>
      </c>
      <c r="BGK21" t="e">
        <f>mvarM9</f>
        <v>#VALUE!</v>
      </c>
      <c r="BGL21" s="24" t="e">
        <f t="shared" si="660"/>
        <v>#VALUE!</v>
      </c>
      <c r="BGM21" s="24" t="e">
        <f t="shared" si="661"/>
        <v>#VALUE!</v>
      </c>
      <c r="BGN21" s="24" t="e">
        <f t="shared" si="662"/>
        <v>#VALUE!</v>
      </c>
      <c r="BGO21">
        <v>0.13687876844977001</v>
      </c>
      <c r="BGP21" t="e">
        <f>bvarM9</f>
        <v>#VALUE!</v>
      </c>
      <c r="BGQ21" t="e">
        <f>cvarM9</f>
        <v>#VALUE!</v>
      </c>
      <c r="BGR21" t="e">
        <f>mvarM9</f>
        <v>#VALUE!</v>
      </c>
      <c r="BGS21" s="24" t="e">
        <f t="shared" si="663"/>
        <v>#VALUE!</v>
      </c>
      <c r="BGT21" s="24" t="e">
        <f t="shared" si="664"/>
        <v>#VALUE!</v>
      </c>
      <c r="BGU21" s="24" t="e">
        <f t="shared" si="665"/>
        <v>#VALUE!</v>
      </c>
      <c r="BGV21">
        <v>-9.4972585398511998E-8</v>
      </c>
      <c r="BGW21" t="e">
        <f>bvarHC1*bvarM1</f>
        <v>#VALUE!</v>
      </c>
      <c r="BGX21" t="e">
        <f>cvarHC1*cvarM1</f>
        <v>#VALUE!</v>
      </c>
      <c r="BGY21" t="e">
        <f>mvarHC1*mvarM1</f>
        <v>#VALUE!</v>
      </c>
      <c r="BGZ21" s="24" t="e">
        <f t="shared" si="666"/>
        <v>#VALUE!</v>
      </c>
      <c r="BHA21" s="24" t="e">
        <f t="shared" si="667"/>
        <v>#VALUE!</v>
      </c>
      <c r="BHB21" s="24" t="e">
        <f t="shared" si="668"/>
        <v>#VALUE!</v>
      </c>
      <c r="BHC21">
        <v>-4.7478381167147997E-5</v>
      </c>
      <c r="BHD21" t="e">
        <f>bvarM9</f>
        <v>#VALUE!</v>
      </c>
      <c r="BHE21" t="e">
        <f>cvarM9</f>
        <v>#VALUE!</v>
      </c>
      <c r="BHF21" t="e">
        <f>mvarM9</f>
        <v>#VALUE!</v>
      </c>
      <c r="BHG21" s="24" t="e">
        <f t="shared" si="669"/>
        <v>#VALUE!</v>
      </c>
      <c r="BHH21" s="24" t="e">
        <f t="shared" si="670"/>
        <v>#VALUE!</v>
      </c>
      <c r="BHI21" s="24" t="e">
        <f t="shared" si="671"/>
        <v>#VALUE!</v>
      </c>
      <c r="BHJ21">
        <v>0.19102921308192</v>
      </c>
      <c r="BHK21" t="e">
        <f>bvarM9</f>
        <v>#VALUE!</v>
      </c>
      <c r="BHL21" t="e">
        <f>cvarM9</f>
        <v>#VALUE!</v>
      </c>
      <c r="BHM21" t="e">
        <f>mvarM9</f>
        <v>#VALUE!</v>
      </c>
      <c r="BHN21" s="24" t="e">
        <f t="shared" si="672"/>
        <v>#VALUE!</v>
      </c>
      <c r="BHO21" s="24" t="e">
        <f t="shared" si="673"/>
        <v>#VALUE!</v>
      </c>
      <c r="BHP21" s="24" t="e">
        <f t="shared" si="674"/>
        <v>#VALUE!</v>
      </c>
      <c r="BHQ21">
        <v>-3.0028056319634002E-11</v>
      </c>
      <c r="BHR21" t="e">
        <f>bvarHC1*bvarM4</f>
        <v>#VALUE!</v>
      </c>
      <c r="BHS21" t="e">
        <f>cvarHC1*cvarM4</f>
        <v>#VALUE!</v>
      </c>
      <c r="BHT21" t="e">
        <f>mvarHC1*mvarM4</f>
        <v>#VALUE!</v>
      </c>
      <c r="BHU21" s="24" t="e">
        <f t="shared" si="675"/>
        <v>#VALUE!</v>
      </c>
      <c r="BHV21" s="24" t="e">
        <f t="shared" si="676"/>
        <v>#VALUE!</v>
      </c>
      <c r="BHW21" s="24" t="e">
        <f t="shared" si="677"/>
        <v>#VALUE!</v>
      </c>
      <c r="BHX21">
        <v>-4.8133121652341E-5</v>
      </c>
      <c r="BHY21" t="e">
        <f>bvarM9</f>
        <v>#VALUE!</v>
      </c>
      <c r="BHZ21" t="e">
        <f>cvarM9</f>
        <v>#VALUE!</v>
      </c>
      <c r="BIA21" t="e">
        <f>mvarM9</f>
        <v>#VALUE!</v>
      </c>
      <c r="BIB21" s="24" t="e">
        <f t="shared" si="678"/>
        <v>#VALUE!</v>
      </c>
      <c r="BIC21" s="24" t="e">
        <f t="shared" si="679"/>
        <v>#VALUE!</v>
      </c>
      <c r="BID21" s="24" t="e">
        <f t="shared" si="680"/>
        <v>#VALUE!</v>
      </c>
      <c r="BIE21">
        <v>0.11761287480183</v>
      </c>
      <c r="BIF21" t="e">
        <f>bvarM9</f>
        <v>#VALUE!</v>
      </c>
      <c r="BIG21" t="e">
        <f>cvarM9</f>
        <v>#VALUE!</v>
      </c>
      <c r="BIH21" t="e">
        <f>mvarM9</f>
        <v>#VALUE!</v>
      </c>
      <c r="BII21" s="24" t="e">
        <f t="shared" si="681"/>
        <v>#VALUE!</v>
      </c>
      <c r="BIJ21" s="24" t="e">
        <f t="shared" si="682"/>
        <v>#VALUE!</v>
      </c>
      <c r="BIK21" s="24" t="e">
        <f t="shared" si="683"/>
        <v>#VALUE!</v>
      </c>
      <c r="BIL21">
        <v>-5.1894796347365003E-12</v>
      </c>
      <c r="BIM21" t="e">
        <f>bvarHC1*bvarM4</f>
        <v>#VALUE!</v>
      </c>
      <c r="BIN21" t="e">
        <f>cvarHC1*cvarM4</f>
        <v>#VALUE!</v>
      </c>
      <c r="BIO21" t="e">
        <f>mvarHC1*mvarM4</f>
        <v>#VALUE!</v>
      </c>
      <c r="BIP21" s="24" t="e">
        <f t="shared" si="684"/>
        <v>#VALUE!</v>
      </c>
      <c r="BIQ21" s="24" t="e">
        <f t="shared" si="685"/>
        <v>#VALUE!</v>
      </c>
      <c r="BIR21" s="24" t="e">
        <f t="shared" si="686"/>
        <v>#VALUE!</v>
      </c>
      <c r="BIS21">
        <v>-2.645987232859E-5</v>
      </c>
      <c r="BIT21" t="e">
        <f>bvarM9</f>
        <v>#VALUE!</v>
      </c>
      <c r="BIU21" t="e">
        <f>cvarM9</f>
        <v>#VALUE!</v>
      </c>
      <c r="BIV21" t="e">
        <f>mvarM9</f>
        <v>#VALUE!</v>
      </c>
      <c r="BIW21" s="24" t="e">
        <f t="shared" si="687"/>
        <v>#VALUE!</v>
      </c>
      <c r="BIX21" s="24" t="e">
        <f t="shared" si="688"/>
        <v>#VALUE!</v>
      </c>
      <c r="BIY21" s="24" t="e">
        <f t="shared" si="689"/>
        <v>#VALUE!</v>
      </c>
      <c r="BIZ21">
        <v>0.15398282011135001</v>
      </c>
      <c r="BJA21" t="e">
        <f>bvarM9</f>
        <v>#VALUE!</v>
      </c>
      <c r="BJB21" t="e">
        <f>cvarM9</f>
        <v>#VALUE!</v>
      </c>
      <c r="BJC21" t="e">
        <f>mvarM9</f>
        <v>#VALUE!</v>
      </c>
      <c r="BJD21" s="24" t="e">
        <f t="shared" si="690"/>
        <v>#VALUE!</v>
      </c>
      <c r="BJE21" s="24" t="e">
        <f t="shared" si="691"/>
        <v>#VALUE!</v>
      </c>
      <c r="BJF21" s="24" t="e">
        <f t="shared" si="692"/>
        <v>#VALUE!</v>
      </c>
      <c r="BJG21">
        <v>2.9576681593341002E-11</v>
      </c>
      <c r="BJH21" t="e">
        <f>bvarHC1*bvarM6</f>
        <v>#VALUE!</v>
      </c>
      <c r="BJI21" t="e">
        <f>cvarHC1*cvarM6</f>
        <v>#VALUE!</v>
      </c>
      <c r="BJJ21" t="e">
        <f>mvarHC1*mvarM6</f>
        <v>#VALUE!</v>
      </c>
      <c r="BJK21" s="24" t="e">
        <f t="shared" si="693"/>
        <v>#VALUE!</v>
      </c>
      <c r="BJL21" s="24" t="e">
        <f t="shared" si="694"/>
        <v>#VALUE!</v>
      </c>
      <c r="BJM21" s="24" t="e">
        <f t="shared" si="695"/>
        <v>#VALUE!</v>
      </c>
      <c r="BJN21">
        <v>-1.9368301903249E-3</v>
      </c>
      <c r="BJO21" t="e">
        <f>bvarHC1*bvarM1</f>
        <v>#VALUE!</v>
      </c>
      <c r="BJP21" t="e">
        <f>cvarHC1*cvarM1</f>
        <v>#VALUE!</v>
      </c>
      <c r="BJQ21" t="e">
        <f>mvarHC1*mvarM1</f>
        <v>#VALUE!</v>
      </c>
      <c r="BJR21" s="24" t="e">
        <f t="shared" si="696"/>
        <v>#VALUE!</v>
      </c>
      <c r="BJS21" s="24" t="e">
        <f t="shared" si="697"/>
        <v>#VALUE!</v>
      </c>
      <c r="BJT21" s="24" t="e">
        <f t="shared" si="698"/>
        <v>#VALUE!</v>
      </c>
      <c r="BJU21">
        <v>0.12672627045980001</v>
      </c>
      <c r="BJV21" t="e">
        <f>bvarM9</f>
        <v>#VALUE!</v>
      </c>
      <c r="BJW21" t="e">
        <f>cvarM9</f>
        <v>#VALUE!</v>
      </c>
      <c r="BJX21" t="e">
        <f>mvarM9</f>
        <v>#VALUE!</v>
      </c>
      <c r="BJY21" s="24" t="e">
        <f t="shared" si="699"/>
        <v>#VALUE!</v>
      </c>
      <c r="BJZ21" s="24" t="e">
        <f t="shared" si="700"/>
        <v>#VALUE!</v>
      </c>
      <c r="BKA21" s="24" t="e">
        <f t="shared" si="701"/>
        <v>#VALUE!</v>
      </c>
      <c r="BKB21">
        <v>1.0769541709938001E-11</v>
      </c>
      <c r="BKC21" t="e">
        <f>bvarHC1*bvarHC2</f>
        <v>#VALUE!</v>
      </c>
      <c r="BKD21" t="e">
        <f>cvarHC1*cvarHC2</f>
        <v>#VALUE!</v>
      </c>
      <c r="BKE21" t="e">
        <f>mvarHC1*mvarHC2</f>
        <v>#VALUE!</v>
      </c>
      <c r="BKF21" s="24" t="e">
        <f t="shared" si="702"/>
        <v>#VALUE!</v>
      </c>
      <c r="BKG21" s="24" t="e">
        <f t="shared" si="703"/>
        <v>#VALUE!</v>
      </c>
      <c r="BKH21" s="24" t="e">
        <f t="shared" si="704"/>
        <v>#VALUE!</v>
      </c>
      <c r="BKI21">
        <v>-8.5441534925772993E-6</v>
      </c>
      <c r="BKJ21" t="e">
        <f>bvarM9</f>
        <v>#VALUE!</v>
      </c>
      <c r="BKK21" t="e">
        <f>cvarM9</f>
        <v>#VALUE!</v>
      </c>
      <c r="BKL21" t="e">
        <f>mvarM9</f>
        <v>#VALUE!</v>
      </c>
      <c r="BKM21" s="24" t="e">
        <f t="shared" si="705"/>
        <v>#VALUE!</v>
      </c>
      <c r="BKN21" s="24" t="e">
        <f t="shared" si="706"/>
        <v>#VALUE!</v>
      </c>
      <c r="BKO21" s="24" t="e">
        <f t="shared" si="707"/>
        <v>#VALUE!</v>
      </c>
      <c r="BKP21">
        <v>0.16878301154708</v>
      </c>
      <c r="BKQ21" t="e">
        <f>bvarM9</f>
        <v>#VALUE!</v>
      </c>
      <c r="BKR21" t="e">
        <f>cvarM9</f>
        <v>#VALUE!</v>
      </c>
      <c r="BKS21" t="e">
        <f>mvarM9</f>
        <v>#VALUE!</v>
      </c>
      <c r="BKT21" s="24" t="e">
        <f t="shared" si="708"/>
        <v>#VALUE!</v>
      </c>
      <c r="BKU21" s="24" t="e">
        <f t="shared" si="709"/>
        <v>#VALUE!</v>
      </c>
      <c r="BKV21" s="24" t="e">
        <f t="shared" si="710"/>
        <v>#VALUE!</v>
      </c>
      <c r="BKW21">
        <v>5.0140141562638002E-11</v>
      </c>
      <c r="BKX21" t="e">
        <f>bvarHC1*bvarM6</f>
        <v>#VALUE!</v>
      </c>
      <c r="BKY21" t="e">
        <f>cvarHC1*cvarM6</f>
        <v>#VALUE!</v>
      </c>
      <c r="BKZ21" t="e">
        <f>mvarHC1*mvarM6</f>
        <v>#VALUE!</v>
      </c>
      <c r="BLA21" s="24" t="e">
        <f t="shared" si="711"/>
        <v>#VALUE!</v>
      </c>
      <c r="BLB21" s="24" t="e">
        <f t="shared" si="712"/>
        <v>#VALUE!</v>
      </c>
      <c r="BLC21" s="24" t="e">
        <f t="shared" si="713"/>
        <v>#VALUE!</v>
      </c>
      <c r="BLD21">
        <v>1.7865028752501999E-5</v>
      </c>
      <c r="BLE21" t="e">
        <f>bvarM9</f>
        <v>#VALUE!</v>
      </c>
      <c r="BLF21" t="e">
        <f>cvarM9</f>
        <v>#VALUE!</v>
      </c>
      <c r="BLG21" t="e">
        <f>mvarM9</f>
        <v>#VALUE!</v>
      </c>
      <c r="BLH21" s="24" t="e">
        <f t="shared" si="714"/>
        <v>#VALUE!</v>
      </c>
      <c r="BLI21" s="24" t="e">
        <f t="shared" si="715"/>
        <v>#VALUE!</v>
      </c>
      <c r="BLJ21" s="24" t="e">
        <f t="shared" si="716"/>
        <v>#VALUE!</v>
      </c>
      <c r="BLK21">
        <v>9.8323908682709002E-2</v>
      </c>
      <c r="BLL21" t="e">
        <f>bvarM9</f>
        <v>#VALUE!</v>
      </c>
      <c r="BLM21" t="e">
        <f>cvarM9</f>
        <v>#VALUE!</v>
      </c>
      <c r="BLN21" t="e">
        <f>mvarM9</f>
        <v>#VALUE!</v>
      </c>
      <c r="BLO21" s="24" t="e">
        <f t="shared" si="717"/>
        <v>#VALUE!</v>
      </c>
      <c r="BLP21" s="24" t="e">
        <f t="shared" si="718"/>
        <v>#VALUE!</v>
      </c>
      <c r="BLQ21" s="24" t="e">
        <f t="shared" si="719"/>
        <v>#VALUE!</v>
      </c>
      <c r="BLR21">
        <v>1.6071020830237E-8</v>
      </c>
      <c r="BLS21" t="e">
        <f>bvarM9</f>
        <v>#VALUE!</v>
      </c>
      <c r="BLT21" t="e">
        <f>cvarM9</f>
        <v>#VALUE!</v>
      </c>
      <c r="BLU21" t="e">
        <f>mvarM9</f>
        <v>#VALUE!</v>
      </c>
      <c r="BLV21" s="24" t="e">
        <f t="shared" si="720"/>
        <v>#VALUE!</v>
      </c>
      <c r="BLW21" s="24" t="e">
        <f t="shared" si="721"/>
        <v>#VALUE!</v>
      </c>
      <c r="BLX21" s="24" t="e">
        <f t="shared" si="722"/>
        <v>#VALUE!</v>
      </c>
      <c r="BLY21">
        <v>-7.8499018409031998E-5</v>
      </c>
      <c r="BLZ21" t="e">
        <f>bvarM9</f>
        <v>#VALUE!</v>
      </c>
      <c r="BMA21" t="e">
        <f>cvarM9</f>
        <v>#VALUE!</v>
      </c>
      <c r="BMB21" t="e">
        <f>mvarM9</f>
        <v>#VALUE!</v>
      </c>
      <c r="BMC21" s="24" t="e">
        <f t="shared" si="723"/>
        <v>#VALUE!</v>
      </c>
      <c r="BMD21" s="24" t="e">
        <f t="shared" si="724"/>
        <v>#VALUE!</v>
      </c>
      <c r="BME21" s="24" t="e">
        <f t="shared" si="725"/>
        <v>#VALUE!</v>
      </c>
      <c r="BMF21">
        <v>0.25316966398114998</v>
      </c>
      <c r="BMG21" t="e">
        <f>bvarM9</f>
        <v>#VALUE!</v>
      </c>
      <c r="BMH21" t="e">
        <f>cvarM9</f>
        <v>#VALUE!</v>
      </c>
      <c r="BMI21" t="e">
        <f>mvarM9</f>
        <v>#VALUE!</v>
      </c>
      <c r="BMJ21" s="24" t="e">
        <f t="shared" si="726"/>
        <v>#VALUE!</v>
      </c>
      <c r="BMK21" s="24" t="e">
        <f t="shared" si="727"/>
        <v>#VALUE!</v>
      </c>
      <c r="BML21" s="24" t="e">
        <f t="shared" si="728"/>
        <v>#VALUE!</v>
      </c>
      <c r="BMM21">
        <v>-5.3802965953179003E-11</v>
      </c>
      <c r="BMN21" t="e">
        <f>bvarHC1*bvarM4</f>
        <v>#VALUE!</v>
      </c>
      <c r="BMO21" t="e">
        <f>cvarHC1*cvarM4</f>
        <v>#VALUE!</v>
      </c>
      <c r="BMP21" t="e">
        <f>mvarHC1*mvarM4</f>
        <v>#VALUE!</v>
      </c>
      <c r="BMQ21" s="24" t="e">
        <f t="shared" si="729"/>
        <v>#VALUE!</v>
      </c>
      <c r="BMR21" s="24" t="e">
        <f t="shared" si="730"/>
        <v>#VALUE!</v>
      </c>
      <c r="BMS21" s="24" t="e">
        <f t="shared" si="731"/>
        <v>#VALUE!</v>
      </c>
      <c r="BMT21">
        <v>-3.2035729863250001E-9</v>
      </c>
      <c r="BMU21" t="e">
        <f>bvarHC1*bvarHC2</f>
        <v>#VALUE!</v>
      </c>
      <c r="BMV21" t="e">
        <f>cvarHC1*cvarHC2</f>
        <v>#VALUE!</v>
      </c>
      <c r="BMW21" t="e">
        <f>mvarHC1*mvarHC2</f>
        <v>#VALUE!</v>
      </c>
      <c r="BMX21" s="24" t="e">
        <f t="shared" si="732"/>
        <v>#VALUE!</v>
      </c>
      <c r="BMY21" s="24" t="e">
        <f t="shared" si="733"/>
        <v>#VALUE!</v>
      </c>
      <c r="BMZ21" s="24" t="e">
        <f t="shared" si="734"/>
        <v>#VALUE!</v>
      </c>
      <c r="BNA21">
        <v>0.14882606622064001</v>
      </c>
      <c r="BNB21" t="e">
        <f>bvarM9</f>
        <v>#VALUE!</v>
      </c>
      <c r="BNC21" t="e">
        <f>cvarM9</f>
        <v>#VALUE!</v>
      </c>
      <c r="BND21" t="e">
        <f>mvarM9</f>
        <v>#VALUE!</v>
      </c>
      <c r="BNE21" s="24" t="e">
        <f t="shared" si="735"/>
        <v>#VALUE!</v>
      </c>
      <c r="BNF21" s="24" t="e">
        <f t="shared" si="736"/>
        <v>#VALUE!</v>
      </c>
      <c r="BNG21" s="24" t="e">
        <f t="shared" si="737"/>
        <v>#VALUE!</v>
      </c>
      <c r="BNH21">
        <v>1.7687404780351999E-11</v>
      </c>
      <c r="BNI21" t="e">
        <f>bvarHC1*bvarHC2</f>
        <v>#VALUE!</v>
      </c>
      <c r="BNJ21" t="e">
        <f>cvarHC1*cvarHC2</f>
        <v>#VALUE!</v>
      </c>
      <c r="BNK21" t="e">
        <f>mvarHC1*mvarHC2</f>
        <v>#VALUE!</v>
      </c>
      <c r="BNL21" s="24" t="e">
        <f t="shared" si="738"/>
        <v>#VALUE!</v>
      </c>
      <c r="BNM21" s="24" t="e">
        <f t="shared" si="739"/>
        <v>#VALUE!</v>
      </c>
      <c r="BNN21" s="24" t="e">
        <f t="shared" si="740"/>
        <v>#VALUE!</v>
      </c>
      <c r="BNO21">
        <v>-1.4841256053965999E-4</v>
      </c>
      <c r="BNP21" t="e">
        <f>bvarM9</f>
        <v>#VALUE!</v>
      </c>
      <c r="BNQ21" t="e">
        <f>cvarM9</f>
        <v>#VALUE!</v>
      </c>
      <c r="BNR21" t="e">
        <f>mvarM9</f>
        <v>#VALUE!</v>
      </c>
      <c r="BNS21" s="24" t="e">
        <f t="shared" si="741"/>
        <v>#VALUE!</v>
      </c>
      <c r="BNT21" s="24" t="e">
        <f t="shared" si="742"/>
        <v>#VALUE!</v>
      </c>
      <c r="BNU21" s="24" t="e">
        <f t="shared" si="743"/>
        <v>#VALUE!</v>
      </c>
      <c r="BNV21">
        <v>0.40445536795913001</v>
      </c>
      <c r="BNW21" t="e">
        <f>bvarM9</f>
        <v>#VALUE!</v>
      </c>
      <c r="BNX21" t="e">
        <f>cvarM9</f>
        <v>#VALUE!</v>
      </c>
      <c r="BNY21" t="e">
        <f>mvarM9</f>
        <v>#VALUE!</v>
      </c>
      <c r="BNZ21" s="24" t="e">
        <f t="shared" si="744"/>
        <v>#VALUE!</v>
      </c>
      <c r="BOA21" s="24" t="e">
        <f t="shared" si="745"/>
        <v>#VALUE!</v>
      </c>
      <c r="BOB21" s="24" t="e">
        <f t="shared" si="746"/>
        <v>#VALUE!</v>
      </c>
      <c r="BOC21">
        <v>-5.3362782638180997E-11</v>
      </c>
      <c r="BOD21" t="e">
        <f>bvarHC1*bvarM4</f>
        <v>#VALUE!</v>
      </c>
      <c r="BOE21" t="e">
        <f>cvarHC1*cvarM4</f>
        <v>#VALUE!</v>
      </c>
      <c r="BOF21" t="e">
        <f>mvarHC1*mvarM4</f>
        <v>#VALUE!</v>
      </c>
      <c r="BOG21" s="24" t="e">
        <f t="shared" si="747"/>
        <v>#VALUE!</v>
      </c>
      <c r="BOH21" s="24" t="e">
        <f t="shared" si="748"/>
        <v>#VALUE!</v>
      </c>
      <c r="BOI21" s="24" t="e">
        <f t="shared" si="749"/>
        <v>#VALUE!</v>
      </c>
      <c r="BOJ21">
        <v>-5.0445447315634001E-9</v>
      </c>
      <c r="BOK21" t="e">
        <f>bvarHC1*bvarHC2</f>
        <v>#VALUE!</v>
      </c>
      <c r="BOL21" t="e">
        <f>cvarHC1*cvarHC2</f>
        <v>#VALUE!</v>
      </c>
      <c r="BOM21" t="e">
        <f>mvarHC1*mvarHC2</f>
        <v>#VALUE!</v>
      </c>
      <c r="BON21" s="24" t="e">
        <f t="shared" si="750"/>
        <v>#VALUE!</v>
      </c>
      <c r="BOO21" s="24" t="e">
        <f t="shared" si="751"/>
        <v>#VALUE!</v>
      </c>
      <c r="BOP21" s="24" t="e">
        <f t="shared" si="752"/>
        <v>#VALUE!</v>
      </c>
      <c r="BOQ21">
        <v>1.0602015719893E-2</v>
      </c>
      <c r="BOR21" t="e">
        <f>bvarM9</f>
        <v>#VALUE!</v>
      </c>
      <c r="BOS21" t="e">
        <f>cvarM9</f>
        <v>#VALUE!</v>
      </c>
      <c r="BOT21" t="e">
        <f>mvarM9</f>
        <v>#VALUE!</v>
      </c>
      <c r="BOU21" s="24" t="e">
        <f t="shared" si="753"/>
        <v>#VALUE!</v>
      </c>
      <c r="BOV21" s="24" t="e">
        <f t="shared" si="754"/>
        <v>#VALUE!</v>
      </c>
      <c r="BOW21" s="24" t="e">
        <f t="shared" si="755"/>
        <v>#VALUE!</v>
      </c>
      <c r="BOX21">
        <v>-8.4147582060248994E-12</v>
      </c>
      <c r="BOY21" t="e">
        <f>bvarHC1*bvarM4</f>
        <v>#VALUE!</v>
      </c>
      <c r="BOZ21" t="e">
        <f>cvarHC1*cvarM4</f>
        <v>#VALUE!</v>
      </c>
      <c r="BPA21" t="e">
        <f>mvarHC1*mvarM4</f>
        <v>#VALUE!</v>
      </c>
      <c r="BPB21" s="24" t="e">
        <f t="shared" si="756"/>
        <v>#VALUE!</v>
      </c>
      <c r="BPC21" s="24" t="e">
        <f t="shared" si="757"/>
        <v>#VALUE!</v>
      </c>
      <c r="BPD21" s="24" t="e">
        <f t="shared" si="758"/>
        <v>#VALUE!</v>
      </c>
      <c r="BPE21">
        <v>1.4321954989884999E-7</v>
      </c>
      <c r="BPF21" t="e">
        <f>bvarHC1*bvarM4</f>
        <v>#VALUE!</v>
      </c>
      <c r="BPG21" t="e">
        <f>cvarHC1*cvarM4</f>
        <v>#VALUE!</v>
      </c>
      <c r="BPH21" t="e">
        <f>mvarHC1*mvarM4</f>
        <v>#VALUE!</v>
      </c>
      <c r="BPI21" s="24" t="e">
        <f t="shared" si="759"/>
        <v>#VALUE!</v>
      </c>
      <c r="BPJ21" s="24" t="e">
        <f t="shared" si="760"/>
        <v>#VALUE!</v>
      </c>
      <c r="BPK21" s="24" t="e">
        <f t="shared" si="761"/>
        <v>#VALUE!</v>
      </c>
      <c r="BPL21">
        <v>-4.6171890943038998E-7</v>
      </c>
      <c r="BPM21" t="e">
        <f>bvarHC1*bvarM4</f>
        <v>#VALUE!</v>
      </c>
      <c r="BPN21" t="e">
        <f>cvarHC1*cvarM4</f>
        <v>#VALUE!</v>
      </c>
      <c r="BPO21" t="e">
        <f>mvarHC1*mvarM4</f>
        <v>#VALUE!</v>
      </c>
      <c r="BPP21" s="24" t="e">
        <f t="shared" si="762"/>
        <v>#VALUE!</v>
      </c>
      <c r="BPQ21" s="24" t="e">
        <f t="shared" si="763"/>
        <v>#VALUE!</v>
      </c>
      <c r="BPR21" s="24" t="e">
        <f t="shared" si="764"/>
        <v>#VALUE!</v>
      </c>
      <c r="BPS21">
        <v>8.0954052894354996E-11</v>
      </c>
      <c r="BPT21" t="e">
        <f>bvarHC1*bvarM6</f>
        <v>#VALUE!</v>
      </c>
      <c r="BPU21" t="e">
        <f>cvarHC1*cvarM6</f>
        <v>#VALUE!</v>
      </c>
      <c r="BPV21" t="e">
        <f>mvarHC1*mvarM6</f>
        <v>#VALUE!</v>
      </c>
      <c r="BPW21" s="24" t="e">
        <f t="shared" si="765"/>
        <v>#VALUE!</v>
      </c>
      <c r="BPX21" s="24" t="e">
        <f t="shared" si="766"/>
        <v>#VALUE!</v>
      </c>
      <c r="BPY21" s="24" t="e">
        <f t="shared" si="767"/>
        <v>#VALUE!</v>
      </c>
      <c r="BPZ21">
        <v>-6.3231322649372002E-6</v>
      </c>
      <c r="BQA21" t="e">
        <f>bvarHC2*bvarM4</f>
        <v>#VALUE!</v>
      </c>
      <c r="BQB21" t="e">
        <f>cvarHC2*cvarM4</f>
        <v>#VALUE!</v>
      </c>
      <c r="BQC21" t="e">
        <f>mvarHC2*mvarM4</f>
        <v>#VALUE!</v>
      </c>
      <c r="BQD21" s="24" t="e">
        <f t="shared" si="768"/>
        <v>#VALUE!</v>
      </c>
      <c r="BQE21" s="24" t="e">
        <f t="shared" si="769"/>
        <v>#VALUE!</v>
      </c>
      <c r="BQF21" s="24" t="e">
        <f t="shared" si="770"/>
        <v>#VALUE!</v>
      </c>
      <c r="BQG21">
        <v>-8.6573747954181001E-8</v>
      </c>
      <c r="BQH21" t="e">
        <f>bvarHC1*bvarM4</f>
        <v>#VALUE!</v>
      </c>
      <c r="BQI21" t="e">
        <f>cvarHC1*cvarM4</f>
        <v>#VALUE!</v>
      </c>
      <c r="BQJ21" t="e">
        <f>mvarHC1*mvarM4</f>
        <v>#VALUE!</v>
      </c>
      <c r="BQK21" s="24" t="e">
        <f t="shared" si="771"/>
        <v>#VALUE!</v>
      </c>
      <c r="BQL21" s="24" t="e">
        <f t="shared" si="772"/>
        <v>#VALUE!</v>
      </c>
      <c r="BQM21" s="24" t="e">
        <f t="shared" si="773"/>
        <v>#VALUE!</v>
      </c>
      <c r="BQN21">
        <v>2.4693653239363002E-11</v>
      </c>
      <c r="BQO21" t="e">
        <f>bvarHC1*bvarM6</f>
        <v>#VALUE!</v>
      </c>
      <c r="BQP21" t="e">
        <f>cvarHC1*cvarM6</f>
        <v>#VALUE!</v>
      </c>
      <c r="BQQ21" t="e">
        <f>mvarHC1*mvarM6</f>
        <v>#VALUE!</v>
      </c>
      <c r="BQR21" s="24" t="e">
        <f t="shared" si="774"/>
        <v>#VALUE!</v>
      </c>
      <c r="BQS21" s="24" t="e">
        <f t="shared" si="775"/>
        <v>#VALUE!</v>
      </c>
      <c r="BQT21" s="24" t="e">
        <f t="shared" si="776"/>
        <v>#VALUE!</v>
      </c>
      <c r="BQU21">
        <v>2.4925750954750999E-7</v>
      </c>
      <c r="BQV21" t="e">
        <f>bvarHC1*bvarM6</f>
        <v>#VALUE!</v>
      </c>
      <c r="BQW21" t="e">
        <f>cvarHC1*cvarM6</f>
        <v>#VALUE!</v>
      </c>
      <c r="BQX21" t="e">
        <f>mvarHC1*mvarM6</f>
        <v>#VALUE!</v>
      </c>
      <c r="BQY21" s="24" t="e">
        <f t="shared" si="777"/>
        <v>#VALUE!</v>
      </c>
      <c r="BQZ21" s="24" t="e">
        <f t="shared" si="778"/>
        <v>#VALUE!</v>
      </c>
      <c r="BRA21" s="24" t="e">
        <f t="shared" si="779"/>
        <v>#VALUE!</v>
      </c>
      <c r="BRB21">
        <v>-3.5147420397864001E-7</v>
      </c>
      <c r="BRC21" t="e">
        <f>bvarHC1*bvarM4</f>
        <v>#VALUE!</v>
      </c>
      <c r="BRD21" t="e">
        <f>cvarHC1*cvarM4</f>
        <v>#VALUE!</v>
      </c>
      <c r="BRE21" t="e">
        <f>mvarHC1*mvarM4</f>
        <v>#VALUE!</v>
      </c>
      <c r="BRF21" s="24" t="e">
        <f t="shared" si="780"/>
        <v>#VALUE!</v>
      </c>
      <c r="BRG21" s="24" t="e">
        <f t="shared" si="781"/>
        <v>#VALUE!</v>
      </c>
      <c r="BRH21" s="24" t="e">
        <f t="shared" si="782"/>
        <v>#VALUE!</v>
      </c>
      <c r="BRI21">
        <v>8.7554981027983995E-11</v>
      </c>
      <c r="BRJ21" t="e">
        <f>bvarHC1*bvarM6</f>
        <v>#VALUE!</v>
      </c>
      <c r="BRK21" t="e">
        <f>cvarHC1*cvarM6</f>
        <v>#VALUE!</v>
      </c>
      <c r="BRL21" t="e">
        <f>mvarHC1*mvarM6</f>
        <v>#VALUE!</v>
      </c>
      <c r="BRM21" s="24" t="e">
        <f t="shared" si="783"/>
        <v>#VALUE!</v>
      </c>
      <c r="BRN21" s="24" t="e">
        <f t="shared" si="784"/>
        <v>#VALUE!</v>
      </c>
      <c r="BRO21" s="24" t="e">
        <f t="shared" si="785"/>
        <v>#VALUE!</v>
      </c>
      <c r="BRP21">
        <v>-0.15641955679503999</v>
      </c>
      <c r="BRQ21" t="e">
        <f>bvarM1*bvarM4</f>
        <v>#VALUE!</v>
      </c>
      <c r="BRR21" t="e">
        <f>cvarM1*cvarM4</f>
        <v>#VALUE!</v>
      </c>
      <c r="BRS21" t="e">
        <f>mvarM1*mvarM4</f>
        <v>#VALUE!</v>
      </c>
      <c r="BRT21" s="24" t="e">
        <f t="shared" si="786"/>
        <v>#VALUE!</v>
      </c>
      <c r="BRU21" s="24" t="e">
        <f t="shared" si="787"/>
        <v>#VALUE!</v>
      </c>
      <c r="BRV21" s="24" t="e">
        <f t="shared" si="788"/>
        <v>#VALUE!</v>
      </c>
      <c r="BRW21">
        <v>-1.0914587806276E-7</v>
      </c>
      <c r="BRX21" t="e">
        <f>bvarHC1*bvarM4</f>
        <v>#VALUE!</v>
      </c>
      <c r="BRY21" t="e">
        <f>cvarHC1*cvarM4</f>
        <v>#VALUE!</v>
      </c>
      <c r="BRZ21" t="e">
        <f>mvarHC1*mvarM4</f>
        <v>#VALUE!</v>
      </c>
      <c r="BSA21" s="24" t="e">
        <f t="shared" si="789"/>
        <v>#VALUE!</v>
      </c>
      <c r="BSB21" s="24" t="e">
        <f t="shared" si="790"/>
        <v>#VALUE!</v>
      </c>
      <c r="BSC21" s="24" t="e">
        <f t="shared" si="791"/>
        <v>#VALUE!</v>
      </c>
      <c r="BSD21">
        <v>-4.0116934162032002E-12</v>
      </c>
      <c r="BSE21" t="e">
        <f>bvarHC1*bvarM4</f>
        <v>#VALUE!</v>
      </c>
      <c r="BSF21" t="e">
        <f>cvarHC1*cvarM4</f>
        <v>#VALUE!</v>
      </c>
      <c r="BSG21" t="e">
        <f>mvarHC1*mvarM4</f>
        <v>#VALUE!</v>
      </c>
      <c r="BSH21" s="24" t="e">
        <f t="shared" si="792"/>
        <v>#VALUE!</v>
      </c>
      <c r="BSI21" s="24" t="e">
        <f t="shared" si="793"/>
        <v>#VALUE!</v>
      </c>
      <c r="BSJ21" s="24" t="e">
        <f t="shared" si="794"/>
        <v>#VALUE!</v>
      </c>
      <c r="BSK21">
        <v>1.9655367038820999E-7</v>
      </c>
      <c r="BSL21" t="e">
        <f>bvarHC1*bvarM6</f>
        <v>#VALUE!</v>
      </c>
      <c r="BSM21" t="e">
        <f>cvarHC1*cvarM6</f>
        <v>#VALUE!</v>
      </c>
      <c r="BSN21" t="e">
        <f>mvarHC1*mvarM6</f>
        <v>#VALUE!</v>
      </c>
      <c r="BSO21" s="24" t="e">
        <f t="shared" si="795"/>
        <v>#VALUE!</v>
      </c>
      <c r="BSP21" s="24" t="e">
        <f t="shared" si="796"/>
        <v>#VALUE!</v>
      </c>
      <c r="BSQ21" s="24" t="e">
        <f t="shared" si="797"/>
        <v>#VALUE!</v>
      </c>
      <c r="BSR21">
        <v>-2.2890444539622999E-7</v>
      </c>
      <c r="BSS21" t="e">
        <f>bvarHC1*bvarM4</f>
        <v>#VALUE!</v>
      </c>
      <c r="BST21" t="e">
        <f>cvarHC1*cvarM4</f>
        <v>#VALUE!</v>
      </c>
      <c r="BSU21" t="e">
        <f>mvarHC1*mvarM4</f>
        <v>#VALUE!</v>
      </c>
      <c r="BSV21" s="24" t="e">
        <f t="shared" si="798"/>
        <v>#VALUE!</v>
      </c>
      <c r="BSW21" s="24" t="e">
        <f t="shared" si="799"/>
        <v>#VALUE!</v>
      </c>
      <c r="BSX21" s="24" t="e">
        <f t="shared" si="800"/>
        <v>#VALUE!</v>
      </c>
      <c r="BSY21">
        <v>4.1377028043325E-11</v>
      </c>
      <c r="BSZ21" t="e">
        <f>bvarHC1*bvarM6</f>
        <v>#VALUE!</v>
      </c>
      <c r="BTA21" t="e">
        <f>cvarHC1*cvarM6</f>
        <v>#VALUE!</v>
      </c>
      <c r="BTB21" t="e">
        <f>mvarHC1*mvarM6</f>
        <v>#VALUE!</v>
      </c>
      <c r="BTC21" s="24" t="e">
        <f t="shared" si="801"/>
        <v>#VALUE!</v>
      </c>
      <c r="BTD21" s="24" t="e">
        <f t="shared" si="802"/>
        <v>#VALUE!</v>
      </c>
      <c r="BTE21" s="24" t="e">
        <f t="shared" si="803"/>
        <v>#VALUE!</v>
      </c>
      <c r="BTF21">
        <v>-9.8891322948794005E-9</v>
      </c>
      <c r="BTG21" t="e">
        <f>bvarHC1*bvarM4</f>
        <v>#VALUE!</v>
      </c>
      <c r="BTH21" t="e">
        <f>cvarHC1*cvarM4</f>
        <v>#VALUE!</v>
      </c>
      <c r="BTI21" t="e">
        <f>mvarHC1*mvarM4</f>
        <v>#VALUE!</v>
      </c>
      <c r="BTJ21" s="24" t="e">
        <f t="shared" si="804"/>
        <v>#VALUE!</v>
      </c>
      <c r="BTK21" s="24" t="e">
        <f t="shared" si="805"/>
        <v>#VALUE!</v>
      </c>
      <c r="BTL21" s="24" t="e">
        <f t="shared" si="806"/>
        <v>#VALUE!</v>
      </c>
      <c r="BTM21">
        <v>-1.1947749242435E-7</v>
      </c>
      <c r="BTN21" t="e">
        <f>bvarHC1*bvarM4</f>
        <v>#VALUE!</v>
      </c>
      <c r="BTO21" t="e">
        <f>cvarHC1*cvarM4</f>
        <v>#VALUE!</v>
      </c>
      <c r="BTP21" t="e">
        <f>mvarHC1*mvarM4</f>
        <v>#VALUE!</v>
      </c>
      <c r="BTQ21" s="24" t="e">
        <f t="shared" si="807"/>
        <v>#VALUE!</v>
      </c>
      <c r="BTR21" s="24" t="e">
        <f t="shared" si="808"/>
        <v>#VALUE!</v>
      </c>
      <c r="BTS21" s="24" t="e">
        <f t="shared" si="809"/>
        <v>#VALUE!</v>
      </c>
      <c r="BTT21">
        <v>-4.0037004359845001E-5</v>
      </c>
      <c r="BTU21" t="e">
        <f>bvarHC2*bvarM1</f>
        <v>#VALUE!</v>
      </c>
      <c r="BTV21" t="e">
        <f>cvarHC2*cvarM1</f>
        <v>#VALUE!</v>
      </c>
      <c r="BTW21" t="e">
        <f>mvarHC2*mvarM1</f>
        <v>#VALUE!</v>
      </c>
      <c r="BTX21" s="24" t="e">
        <f t="shared" si="810"/>
        <v>#VALUE!</v>
      </c>
      <c r="BTY21" s="24" t="e">
        <f t="shared" si="811"/>
        <v>#VALUE!</v>
      </c>
      <c r="BTZ21" s="24" t="e">
        <f t="shared" si="812"/>
        <v>#VALUE!</v>
      </c>
      <c r="BUA21">
        <v>7.5027582008888996E-7</v>
      </c>
      <c r="BUB21" t="e">
        <f>bvarHC1*bvarM7</f>
        <v>#VALUE!</v>
      </c>
      <c r="BUC21" t="e">
        <f>cvarHC1*cvarM7</f>
        <v>#VALUE!</v>
      </c>
      <c r="BUD21" t="e">
        <f>mvarHC1*mvarM7</f>
        <v>#VALUE!</v>
      </c>
      <c r="BUE21" s="24" t="e">
        <f t="shared" si="813"/>
        <v>#VALUE!</v>
      </c>
      <c r="BUF21" s="24" t="e">
        <f t="shared" si="814"/>
        <v>#VALUE!</v>
      </c>
      <c r="BUG21" s="24" t="e">
        <f t="shared" si="815"/>
        <v>#VALUE!</v>
      </c>
      <c r="BUH21">
        <v>-3.3239024615674998E-7</v>
      </c>
      <c r="BUI21" t="e">
        <f>bvarHC1*bvarM4</f>
        <v>#VALUE!</v>
      </c>
      <c r="BUJ21" t="e">
        <f>cvarHC1*cvarM4</f>
        <v>#VALUE!</v>
      </c>
      <c r="BUK21" t="e">
        <f>mvarHC1*mvarM4</f>
        <v>#VALUE!</v>
      </c>
      <c r="BUL21" s="24" t="e">
        <f t="shared" si="816"/>
        <v>#VALUE!</v>
      </c>
      <c r="BUM21" s="24" t="e">
        <f t="shared" si="817"/>
        <v>#VALUE!</v>
      </c>
      <c r="BUN21" s="24" t="e">
        <f t="shared" si="818"/>
        <v>#VALUE!</v>
      </c>
      <c r="BUO21">
        <v>9.6675638186947004E-11</v>
      </c>
      <c r="BUP21" t="e">
        <f>bvarHC1*bvarM6</f>
        <v>#VALUE!</v>
      </c>
      <c r="BUQ21" t="e">
        <f>cvarHC1*cvarM6</f>
        <v>#VALUE!</v>
      </c>
      <c r="BUR21" t="e">
        <f>mvarHC1*mvarM6</f>
        <v>#VALUE!</v>
      </c>
      <c r="BUS21" s="24" t="e">
        <f t="shared" si="819"/>
        <v>#VALUE!</v>
      </c>
      <c r="BUT21" s="24" t="e">
        <f t="shared" si="820"/>
        <v>#VALUE!</v>
      </c>
      <c r="BUU21" s="24" t="e">
        <f t="shared" si="821"/>
        <v>#VALUE!</v>
      </c>
      <c r="BUV21">
        <v>-9.3723632058884995E-2</v>
      </c>
      <c r="BUW21" t="e">
        <f>bvarM1*bvarM4</f>
        <v>#VALUE!</v>
      </c>
      <c r="BUX21" t="e">
        <f>cvarM1*cvarM4</f>
        <v>#VALUE!</v>
      </c>
      <c r="BUY21" t="e">
        <f>mvarM1*mvarM4</f>
        <v>#VALUE!</v>
      </c>
      <c r="BUZ21" s="24" t="e">
        <f t="shared" si="822"/>
        <v>#VALUE!</v>
      </c>
      <c r="BVA21" s="24" t="e">
        <f t="shared" si="823"/>
        <v>#VALUE!</v>
      </c>
      <c r="BVB21" s="24" t="e">
        <f t="shared" si="824"/>
        <v>#VALUE!</v>
      </c>
      <c r="BVC21">
        <v>-1.3457808346676001E-7</v>
      </c>
      <c r="BVD21" t="e">
        <f>bvarHC1*bvarM4</f>
        <v>#VALUE!</v>
      </c>
      <c r="BVE21" t="e">
        <f>cvarHC1*cvarM4</f>
        <v>#VALUE!</v>
      </c>
      <c r="BVF21" t="e">
        <f>mvarHC1*mvarM4</f>
        <v>#VALUE!</v>
      </c>
      <c r="BVG21" s="24" t="e">
        <f t="shared" si="825"/>
        <v>#VALUE!</v>
      </c>
      <c r="BVH21" s="24" t="e">
        <f t="shared" si="826"/>
        <v>#VALUE!</v>
      </c>
      <c r="BVI21" s="24" t="e">
        <f t="shared" si="827"/>
        <v>#VALUE!</v>
      </c>
      <c r="BVJ21">
        <v>-5.2157799393532002E-12</v>
      </c>
      <c r="BVK21" t="e">
        <f>bvarHC1*bvarM4</f>
        <v>#VALUE!</v>
      </c>
      <c r="BVL21" t="e">
        <f>cvarHC1*cvarM4</f>
        <v>#VALUE!</v>
      </c>
      <c r="BVM21" t="e">
        <f>mvarHC1*mvarM4</f>
        <v>#VALUE!</v>
      </c>
      <c r="BVN21" s="24" t="e">
        <f t="shared" si="828"/>
        <v>#VALUE!</v>
      </c>
      <c r="BVO21" s="24" t="e">
        <f t="shared" si="829"/>
        <v>#VALUE!</v>
      </c>
      <c r="BVP21" s="24" t="e">
        <f t="shared" si="830"/>
        <v>#VALUE!</v>
      </c>
      <c r="BVQ21">
        <v>-8.5984298498387995E-3</v>
      </c>
      <c r="BVR21" t="e">
        <f>bvarHC1*bvarM1</f>
        <v>#VALUE!</v>
      </c>
      <c r="BVS21" t="e">
        <f>cvarHC1*cvarM1</f>
        <v>#VALUE!</v>
      </c>
      <c r="BVT21" t="e">
        <f>mvarHC1*mvarM1</f>
        <v>#VALUE!</v>
      </c>
      <c r="BVU21" s="24" t="e">
        <f t="shared" si="831"/>
        <v>#VALUE!</v>
      </c>
      <c r="BVV21" s="24" t="e">
        <f t="shared" si="832"/>
        <v>#VALUE!</v>
      </c>
      <c r="BVW21" s="24" t="e">
        <f t="shared" si="833"/>
        <v>#VALUE!</v>
      </c>
      <c r="BVX21">
        <v>8.5753663848881001E-2</v>
      </c>
      <c r="BVY21" t="e">
        <f>bvarHC1*bvarM1</f>
        <v>#VALUE!</v>
      </c>
      <c r="BVZ21" t="e">
        <f>cvarHC1*cvarM1</f>
        <v>#VALUE!</v>
      </c>
      <c r="BWA21" t="e">
        <f>mvarHC1*mvarM1</f>
        <v>#VALUE!</v>
      </c>
      <c r="BWB21" s="24" t="e">
        <f t="shared" si="834"/>
        <v>#VALUE!</v>
      </c>
      <c r="BWC21" s="24" t="e">
        <f t="shared" si="835"/>
        <v>#VALUE!</v>
      </c>
      <c r="BWD21" s="24" t="e">
        <f t="shared" si="836"/>
        <v>#VALUE!</v>
      </c>
      <c r="BWE21">
        <v>1.2724474439477E-10</v>
      </c>
      <c r="BWF21" t="e">
        <f>bvarHC1*bvarM6</f>
        <v>#VALUE!</v>
      </c>
      <c r="BWG21" t="e">
        <f>cvarHC1*cvarM6</f>
        <v>#VALUE!</v>
      </c>
      <c r="BWH21" t="e">
        <f>mvarHC1*mvarM6</f>
        <v>#VALUE!</v>
      </c>
      <c r="BWI21" s="24" t="e">
        <f t="shared" si="837"/>
        <v>#VALUE!</v>
      </c>
      <c r="BWJ21" s="24" t="e">
        <f t="shared" si="838"/>
        <v>#VALUE!</v>
      </c>
      <c r="BWK21" s="24" t="e">
        <f t="shared" si="839"/>
        <v>#VALUE!</v>
      </c>
      <c r="BWL21">
        <v>-1.8226951209373001E-8</v>
      </c>
      <c r="BWM21" t="e">
        <f>bvarHC1*bvarM4</f>
        <v>#VALUE!</v>
      </c>
      <c r="BWN21" t="e">
        <f>cvarHC1*cvarM4</f>
        <v>#VALUE!</v>
      </c>
      <c r="BWO21" t="e">
        <f>mvarHC1*mvarM4</f>
        <v>#VALUE!</v>
      </c>
      <c r="BWP21" s="24" t="e">
        <f t="shared" si="840"/>
        <v>#VALUE!</v>
      </c>
      <c r="BWQ21" s="24" t="e">
        <f t="shared" si="841"/>
        <v>#VALUE!</v>
      </c>
      <c r="BWR21" s="24" t="e">
        <f t="shared" si="842"/>
        <v>#VALUE!</v>
      </c>
      <c r="BWS21">
        <v>-1.1911249502938E-7</v>
      </c>
      <c r="BWT21" t="e">
        <f>bvarHC1*bvarM4</f>
        <v>#VALUE!</v>
      </c>
      <c r="BWU21" t="e">
        <f>cvarHC1*cvarM4</f>
        <v>#VALUE!</v>
      </c>
      <c r="BWV21" t="e">
        <f>mvarHC1*mvarM4</f>
        <v>#VALUE!</v>
      </c>
      <c r="BWW21" s="24" t="e">
        <f t="shared" si="843"/>
        <v>#VALUE!</v>
      </c>
      <c r="BWX21" s="24" t="e">
        <f t="shared" si="844"/>
        <v>#VALUE!</v>
      </c>
      <c r="BWY21" s="24" t="e">
        <f t="shared" si="845"/>
        <v>#VALUE!</v>
      </c>
      <c r="BWZ21">
        <v>-5.9460785631350998E-12</v>
      </c>
      <c r="BXA21" t="e">
        <f>bvarHC1*bvarM4</f>
        <v>#VALUE!</v>
      </c>
      <c r="BXB21" t="e">
        <f>cvarHC1*cvarM4</f>
        <v>#VALUE!</v>
      </c>
      <c r="BXC21" t="e">
        <f>mvarHC1*mvarM4</f>
        <v>#VALUE!</v>
      </c>
      <c r="BXD21" s="24" t="e">
        <f t="shared" si="846"/>
        <v>#VALUE!</v>
      </c>
      <c r="BXE21" s="24" t="e">
        <f t="shared" si="847"/>
        <v>#VALUE!</v>
      </c>
      <c r="BXF21" s="24" t="e">
        <f t="shared" si="848"/>
        <v>#VALUE!</v>
      </c>
      <c r="BXG21">
        <v>-8.6118401091556006E-8</v>
      </c>
      <c r="BXH21" t="e">
        <f>bvarHC1*bvarM4</f>
        <v>#VALUE!</v>
      </c>
      <c r="BXI21" t="e">
        <f>cvarHC1*cvarM4</f>
        <v>#VALUE!</v>
      </c>
      <c r="BXJ21" t="e">
        <f>mvarHC1*mvarM4</f>
        <v>#VALUE!</v>
      </c>
      <c r="BXK21" s="24" t="e">
        <f t="shared" si="849"/>
        <v>#VALUE!</v>
      </c>
      <c r="BXL21" s="24" t="e">
        <f t="shared" si="850"/>
        <v>#VALUE!</v>
      </c>
      <c r="BXM21" s="24" t="e">
        <f t="shared" si="851"/>
        <v>#VALUE!</v>
      </c>
      <c r="BXN21">
        <v>-2.9993091572809999E-7</v>
      </c>
      <c r="BXO21" t="e">
        <f>bvarHC1*bvarM4</f>
        <v>#VALUE!</v>
      </c>
      <c r="BXP21" t="e">
        <f>cvarHC1*cvarM4</f>
        <v>#VALUE!</v>
      </c>
      <c r="BXQ21" t="e">
        <f>mvarHC1*mvarM4</f>
        <v>#VALUE!</v>
      </c>
      <c r="BXR21" s="24" t="e">
        <f t="shared" si="852"/>
        <v>#VALUE!</v>
      </c>
      <c r="BXS21" s="24" t="e">
        <f t="shared" si="853"/>
        <v>#VALUE!</v>
      </c>
      <c r="BXT21" s="24" t="e">
        <f t="shared" si="854"/>
        <v>#VALUE!</v>
      </c>
      <c r="BXU21">
        <v>1.1092386312561999E-10</v>
      </c>
      <c r="BXV21" t="e">
        <f>bvarHC1*bvarM6</f>
        <v>#VALUE!</v>
      </c>
      <c r="BXW21" t="e">
        <f>cvarHC1*cvarM6</f>
        <v>#VALUE!</v>
      </c>
      <c r="BXX21" t="e">
        <f>mvarHC1*mvarM6</f>
        <v>#VALUE!</v>
      </c>
      <c r="BXY21" s="24" t="e">
        <f t="shared" si="855"/>
        <v>#VALUE!</v>
      </c>
      <c r="BXZ21" s="24" t="e">
        <f t="shared" si="856"/>
        <v>#VALUE!</v>
      </c>
      <c r="BYA21" s="24" t="e">
        <f t="shared" si="857"/>
        <v>#VALUE!</v>
      </c>
      <c r="BYB21">
        <v>-9.9001181884837995E-8</v>
      </c>
      <c r="BYC21" t="e">
        <f>bvarHC1*bvarM7</f>
        <v>#VALUE!</v>
      </c>
      <c r="BYD21" t="e">
        <f>cvarHC1*cvarM7</f>
        <v>#VALUE!</v>
      </c>
      <c r="BYE21" t="e">
        <f>mvarHC1*mvarM7</f>
        <v>#VALUE!</v>
      </c>
      <c r="BYF21" s="24" t="e">
        <f t="shared" si="858"/>
        <v>#VALUE!</v>
      </c>
      <c r="BYG21" s="24" t="e">
        <f t="shared" si="859"/>
        <v>#VALUE!</v>
      </c>
      <c r="BYH21" s="24" t="e">
        <f t="shared" si="860"/>
        <v>#VALUE!</v>
      </c>
      <c r="BYI21">
        <v>-8.1749767341329002E-8</v>
      </c>
      <c r="BYJ21" t="e">
        <f>bvarHC1*bvarM4</f>
        <v>#VALUE!</v>
      </c>
      <c r="BYK21" t="e">
        <f>cvarHC1*cvarM4</f>
        <v>#VALUE!</v>
      </c>
      <c r="BYL21" t="e">
        <f>mvarHC1*mvarM4</f>
        <v>#VALUE!</v>
      </c>
      <c r="BYM21" s="24" t="e">
        <f t="shared" si="861"/>
        <v>#VALUE!</v>
      </c>
      <c r="BYN21" s="24" t="e">
        <f t="shared" si="862"/>
        <v>#VALUE!</v>
      </c>
      <c r="BYO21" s="24" t="e">
        <f t="shared" si="863"/>
        <v>#VALUE!</v>
      </c>
      <c r="BYP21">
        <v>-7.8619162934189999E-12</v>
      </c>
      <c r="BYQ21" t="e">
        <f>bvarHC1*bvarM4</f>
        <v>#VALUE!</v>
      </c>
      <c r="BYR21" t="e">
        <f>cvarHC1*cvarM4</f>
        <v>#VALUE!</v>
      </c>
      <c r="BYS21" t="e">
        <f>mvarHC1*mvarM4</f>
        <v>#VALUE!</v>
      </c>
      <c r="BYT21" s="24" t="e">
        <f t="shared" si="864"/>
        <v>#VALUE!</v>
      </c>
      <c r="BYU21" s="24" t="e">
        <f t="shared" si="865"/>
        <v>#VALUE!</v>
      </c>
      <c r="BYV21" s="24" t="e">
        <f t="shared" si="866"/>
        <v>#VALUE!</v>
      </c>
    </row>
    <row r="22" spans="1:2024" x14ac:dyDescent="0.3">
      <c r="A22" s="99"/>
      <c r="F22" s="82">
        <f t="shared" si="0"/>
        <v>0</v>
      </c>
      <c r="G22" s="82">
        <f t="shared" si="1"/>
        <v>0</v>
      </c>
      <c r="H22" s="82">
        <f t="shared" si="2"/>
        <v>0</v>
      </c>
      <c r="I22">
        <v>0.64618807882586005</v>
      </c>
      <c r="J22" t="e">
        <f>bvarM8</f>
        <v>#VALUE!</v>
      </c>
      <c r="K22" t="e">
        <f>cvarM8</f>
        <v>#VALUE!</v>
      </c>
      <c r="L22" t="e">
        <f>mvarM8</f>
        <v>#VALUE!</v>
      </c>
      <c r="M22" s="74" t="e">
        <f t="shared" si="3"/>
        <v>#VALUE!</v>
      </c>
      <c r="N22" s="74" t="e">
        <f t="shared" si="4"/>
        <v>#VALUE!</v>
      </c>
      <c r="O22" s="15" t="e">
        <f t="shared" si="5"/>
        <v>#VALUE!</v>
      </c>
      <c r="P22">
        <v>1.1066988347609E-2</v>
      </c>
      <c r="Q22" t="e">
        <f>bvarM8</f>
        <v>#VALUE!</v>
      </c>
      <c r="R22" t="e">
        <f>cvarM8</f>
        <v>#VALUE!</v>
      </c>
      <c r="S22" t="e">
        <f>mvarM8</f>
        <v>#VALUE!</v>
      </c>
      <c r="T22" s="15" t="e">
        <f t="shared" si="6"/>
        <v>#VALUE!</v>
      </c>
      <c r="U22" s="74" t="e">
        <f t="shared" si="7"/>
        <v>#VALUE!</v>
      </c>
      <c r="V22" s="15" t="e">
        <f t="shared" si="8"/>
        <v>#VALUE!</v>
      </c>
      <c r="W22">
        <v>-5.0582292881073999E-3</v>
      </c>
      <c r="X22" t="e">
        <f>bvarM8</f>
        <v>#VALUE!</v>
      </c>
      <c r="Y22" t="e">
        <f>cvarM8</f>
        <v>#VALUE!</v>
      </c>
      <c r="Z22" t="e">
        <f>mvarM8</f>
        <v>#VALUE!</v>
      </c>
      <c r="AA22" t="e">
        <f t="shared" si="9"/>
        <v>#VALUE!</v>
      </c>
      <c r="AB22" s="15" t="e">
        <f t="shared" si="10"/>
        <v>#VALUE!</v>
      </c>
      <c r="AC22" s="53" t="e">
        <f t="shared" si="11"/>
        <v>#VALUE!</v>
      </c>
      <c r="AD22">
        <v>-2.0652809610533999E-2</v>
      </c>
      <c r="AE22" t="e">
        <f>bvarM8</f>
        <v>#VALUE!</v>
      </c>
      <c r="AF22" t="e">
        <f>cvarM8</f>
        <v>#VALUE!</v>
      </c>
      <c r="AG22" t="e">
        <f>mvarM8</f>
        <v>#VALUE!</v>
      </c>
      <c r="AH22" t="e">
        <f t="shared" si="12"/>
        <v>#VALUE!</v>
      </c>
      <c r="AI22" s="15" t="e">
        <f t="shared" si="13"/>
        <v>#VALUE!</v>
      </c>
      <c r="AJ22" s="53" t="e">
        <f t="shared" si="14"/>
        <v>#VALUE!</v>
      </c>
      <c r="AK22">
        <v>-0.12549599367072001</v>
      </c>
      <c r="AL22" t="e">
        <f>bvarM8</f>
        <v>#VALUE!</v>
      </c>
      <c r="AM22" t="e">
        <f>cvarM8</f>
        <v>#VALUE!</v>
      </c>
      <c r="AN22" t="e">
        <f>mvarM8</f>
        <v>#VALUE!</v>
      </c>
      <c r="AO22" s="15" t="e">
        <f t="shared" si="15"/>
        <v>#VALUE!</v>
      </c>
      <c r="AP22" s="15" t="e">
        <f t="shared" si="16"/>
        <v>#VALUE!</v>
      </c>
      <c r="AQ22" s="53" t="e">
        <f t="shared" si="17"/>
        <v>#VALUE!</v>
      </c>
      <c r="AR22">
        <v>-4.7734241361069001E-3</v>
      </c>
      <c r="AS22" t="e">
        <f>bvarM8</f>
        <v>#VALUE!</v>
      </c>
      <c r="AT22" t="e">
        <f>cvarM8</f>
        <v>#VALUE!</v>
      </c>
      <c r="AU22" t="e">
        <f>mvarM8</f>
        <v>#VALUE!</v>
      </c>
      <c r="AV22" s="15" t="e">
        <f t="shared" si="18"/>
        <v>#VALUE!</v>
      </c>
      <c r="AW22" s="15" t="e">
        <f t="shared" si="19"/>
        <v>#VALUE!</v>
      </c>
      <c r="AX22" s="53" t="e">
        <f t="shared" si="20"/>
        <v>#VALUE!</v>
      </c>
      <c r="AY22">
        <v>-4.2291702720535004E-3</v>
      </c>
      <c r="AZ22" t="e">
        <f>bvarM8</f>
        <v>#VALUE!</v>
      </c>
      <c r="BA22" t="e">
        <f>cvarM8</f>
        <v>#VALUE!</v>
      </c>
      <c r="BB22" t="e">
        <f>mvarM8</f>
        <v>#VALUE!</v>
      </c>
      <c r="BC22" s="15" t="e">
        <f t="shared" si="21"/>
        <v>#VALUE!</v>
      </c>
      <c r="BD22" s="15" t="e">
        <f t="shared" si="22"/>
        <v>#VALUE!</v>
      </c>
      <c r="BE22" s="53" t="e">
        <f t="shared" si="23"/>
        <v>#VALUE!</v>
      </c>
      <c r="BF22">
        <v>7.6799729606517996E-3</v>
      </c>
      <c r="BG22" t="e">
        <f>bvarM8</f>
        <v>#VALUE!</v>
      </c>
      <c r="BH22" t="e">
        <f>cvarM8</f>
        <v>#VALUE!</v>
      </c>
      <c r="BI22" t="e">
        <f>mvarM8</f>
        <v>#VALUE!</v>
      </c>
      <c r="BJ22" s="15" t="e">
        <f t="shared" si="24"/>
        <v>#VALUE!</v>
      </c>
      <c r="BK22" s="15" t="e">
        <f t="shared" si="25"/>
        <v>#VALUE!</v>
      </c>
      <c r="BL22" s="53" t="e">
        <f t="shared" si="26"/>
        <v>#VALUE!</v>
      </c>
      <c r="BM22">
        <v>2.6607123552579E-2</v>
      </c>
      <c r="BN22" t="e">
        <f>bvarM8</f>
        <v>#VALUE!</v>
      </c>
      <c r="BO22" t="e">
        <f>cvarM8</f>
        <v>#VALUE!</v>
      </c>
      <c r="BP22" t="e">
        <f>mvarM8</f>
        <v>#VALUE!</v>
      </c>
      <c r="BQ22" s="15" t="e">
        <f t="shared" si="27"/>
        <v>#VALUE!</v>
      </c>
      <c r="BR22" s="15" t="e">
        <f t="shared" si="28"/>
        <v>#VALUE!</v>
      </c>
      <c r="BS22" s="53" t="e">
        <f t="shared" si="29"/>
        <v>#VALUE!</v>
      </c>
      <c r="BT22">
        <v>-4.4832706182987E-2</v>
      </c>
      <c r="BU22" t="e">
        <f>bvarM8</f>
        <v>#VALUE!</v>
      </c>
      <c r="BV22" t="e">
        <f>cvarM8</f>
        <v>#VALUE!</v>
      </c>
      <c r="BW22" t="e">
        <f>mvarM8</f>
        <v>#VALUE!</v>
      </c>
      <c r="BX22" s="15" t="e">
        <f t="shared" si="30"/>
        <v>#VALUE!</v>
      </c>
      <c r="BY22" s="15" t="e">
        <f t="shared" si="31"/>
        <v>#VALUE!</v>
      </c>
      <c r="BZ22" s="53" t="e">
        <f t="shared" si="32"/>
        <v>#VALUE!</v>
      </c>
      <c r="CA22">
        <v>-0.10184549390088</v>
      </c>
      <c r="CB22" t="e">
        <f>bvarM8</f>
        <v>#VALUE!</v>
      </c>
      <c r="CC22" t="e">
        <f>cvarM8</f>
        <v>#VALUE!</v>
      </c>
      <c r="CD22" t="e">
        <f>mvarM8</f>
        <v>#VALUE!</v>
      </c>
      <c r="CE22" s="15" t="e">
        <f t="shared" si="33"/>
        <v>#VALUE!</v>
      </c>
      <c r="CF22" s="15" t="e">
        <f t="shared" si="34"/>
        <v>#VALUE!</v>
      </c>
      <c r="CG22" s="53" t="e">
        <f t="shared" si="35"/>
        <v>#VALUE!</v>
      </c>
      <c r="CH22">
        <v>1.5059716005144001E-2</v>
      </c>
      <c r="CI22" t="e">
        <f>bvarM8</f>
        <v>#VALUE!</v>
      </c>
      <c r="CJ22" t="e">
        <f>cvarM8</f>
        <v>#VALUE!</v>
      </c>
      <c r="CK22" t="e">
        <f>mvarM8</f>
        <v>#VALUE!</v>
      </c>
      <c r="CL22" s="15" t="e">
        <f t="shared" si="36"/>
        <v>#VALUE!</v>
      </c>
      <c r="CM22" s="15" t="e">
        <f t="shared" si="37"/>
        <v>#VALUE!</v>
      </c>
      <c r="CN22" s="53" t="e">
        <f t="shared" si="38"/>
        <v>#VALUE!</v>
      </c>
      <c r="CO22">
        <v>5.7012309072704001E-3</v>
      </c>
      <c r="CP22" t="e">
        <f>bvarM8</f>
        <v>#VALUE!</v>
      </c>
      <c r="CQ22" t="e">
        <f>cvarM8</f>
        <v>#VALUE!</v>
      </c>
      <c r="CR22" t="e">
        <f>mvarM8</f>
        <v>#VALUE!</v>
      </c>
      <c r="CS22" s="15" t="e">
        <f t="shared" si="39"/>
        <v>#VALUE!</v>
      </c>
      <c r="CT22" s="15" t="e">
        <f t="shared" si="40"/>
        <v>#VALUE!</v>
      </c>
      <c r="CU22" s="53" t="e">
        <f t="shared" si="41"/>
        <v>#VALUE!</v>
      </c>
      <c r="CV22">
        <v>6.1321667093467E-3</v>
      </c>
      <c r="CW22" t="e">
        <f>bvarM8</f>
        <v>#VALUE!</v>
      </c>
      <c r="CX22" t="e">
        <f>cvarM8</f>
        <v>#VALUE!</v>
      </c>
      <c r="CY22" t="e">
        <f>mvarM8</f>
        <v>#VALUE!</v>
      </c>
      <c r="CZ22" s="15" t="e">
        <f t="shared" si="42"/>
        <v>#VALUE!</v>
      </c>
      <c r="DA22" s="15" t="e">
        <f t="shared" si="43"/>
        <v>#VALUE!</v>
      </c>
      <c r="DB22" s="53" t="e">
        <f t="shared" si="44"/>
        <v>#VALUE!</v>
      </c>
      <c r="DC22">
        <v>8.1781955334774004E-3</v>
      </c>
      <c r="DD22" t="e">
        <f>bvarM8</f>
        <v>#VALUE!</v>
      </c>
      <c r="DE22" t="e">
        <f>cvarM8</f>
        <v>#VALUE!</v>
      </c>
      <c r="DF22" t="e">
        <f>mvarM8</f>
        <v>#VALUE!</v>
      </c>
      <c r="DG22" s="15" t="e">
        <f t="shared" si="45"/>
        <v>#VALUE!</v>
      </c>
      <c r="DH22" s="15" t="e">
        <f t="shared" si="46"/>
        <v>#VALUE!</v>
      </c>
      <c r="DI22" s="53" t="e">
        <f t="shared" si="47"/>
        <v>#VALUE!</v>
      </c>
      <c r="DJ22">
        <v>8.3193776012596993E-3</v>
      </c>
      <c r="DK22" t="e">
        <f>bvarM8</f>
        <v>#VALUE!</v>
      </c>
      <c r="DL22" t="e">
        <f>cvarM8</f>
        <v>#VALUE!</v>
      </c>
      <c r="DM22" t="e">
        <f>mvarM8</f>
        <v>#VALUE!</v>
      </c>
      <c r="DN22" s="15" t="e">
        <f t="shared" si="48"/>
        <v>#VALUE!</v>
      </c>
      <c r="DO22" s="15" t="e">
        <f t="shared" si="49"/>
        <v>#VALUE!</v>
      </c>
      <c r="DP22" s="53" t="e">
        <f t="shared" si="50"/>
        <v>#VALUE!</v>
      </c>
      <c r="DQ22">
        <v>4.3343874022281998E-3</v>
      </c>
      <c r="DR22" t="e">
        <f>bvarM8</f>
        <v>#VALUE!</v>
      </c>
      <c r="DS22" t="e">
        <f>cvarM8</f>
        <v>#VALUE!</v>
      </c>
      <c r="DT22" t="e">
        <f>mvarM8</f>
        <v>#VALUE!</v>
      </c>
      <c r="DU22" s="15" t="e">
        <f t="shared" si="51"/>
        <v>#VALUE!</v>
      </c>
      <c r="DV22" s="15" t="e">
        <f t="shared" si="52"/>
        <v>#VALUE!</v>
      </c>
      <c r="DW22" s="53" t="e">
        <f t="shared" si="53"/>
        <v>#VALUE!</v>
      </c>
      <c r="DX22">
        <v>-2.8534390367824998E-4</v>
      </c>
      <c r="DY22" t="e">
        <f>bvarM8</f>
        <v>#VALUE!</v>
      </c>
      <c r="DZ22" t="e">
        <f>cvarM8</f>
        <v>#VALUE!</v>
      </c>
      <c r="EA22" t="e">
        <f>mvarM8</f>
        <v>#VALUE!</v>
      </c>
      <c r="EB22" s="15" t="e">
        <f t="shared" si="54"/>
        <v>#VALUE!</v>
      </c>
      <c r="EC22" s="15" t="e">
        <f t="shared" si="55"/>
        <v>#VALUE!</v>
      </c>
      <c r="ED22" s="53" t="e">
        <f t="shared" si="56"/>
        <v>#VALUE!</v>
      </c>
      <c r="EE22">
        <v>-5.1701917592902004E-3</v>
      </c>
      <c r="EF22" t="e">
        <f>bvarM8</f>
        <v>#VALUE!</v>
      </c>
      <c r="EG22" t="e">
        <f>cvarM8</f>
        <v>#VALUE!</v>
      </c>
      <c r="EH22" t="e">
        <f>mvarM8</f>
        <v>#VALUE!</v>
      </c>
      <c r="EI22" s="15" t="e">
        <f t="shared" si="57"/>
        <v>#VALUE!</v>
      </c>
      <c r="EJ22" s="15" t="e">
        <f t="shared" si="58"/>
        <v>#VALUE!</v>
      </c>
      <c r="EK22" s="53" t="e">
        <f t="shared" si="59"/>
        <v>#VALUE!</v>
      </c>
      <c r="EL22">
        <v>4.3767731405379004E-3</v>
      </c>
      <c r="EM22" t="e">
        <f>bvarM8</f>
        <v>#VALUE!</v>
      </c>
      <c r="EN22" t="e">
        <f>cvarM8</f>
        <v>#VALUE!</v>
      </c>
      <c r="EO22" t="e">
        <f>mvarM8</f>
        <v>#VALUE!</v>
      </c>
      <c r="EP22" s="15" t="e">
        <f t="shared" si="60"/>
        <v>#VALUE!</v>
      </c>
      <c r="EQ22" s="15" t="e">
        <f t="shared" si="61"/>
        <v>#VALUE!</v>
      </c>
      <c r="ER22" s="53" t="e">
        <f t="shared" si="62"/>
        <v>#VALUE!</v>
      </c>
      <c r="ES22">
        <v>5.1096974164490001E-2</v>
      </c>
      <c r="ET22" t="e">
        <f>bvarM8</f>
        <v>#VALUE!</v>
      </c>
      <c r="EU22" t="e">
        <f>cvarM8</f>
        <v>#VALUE!</v>
      </c>
      <c r="EV22" t="e">
        <f>mvarM8</f>
        <v>#VALUE!</v>
      </c>
      <c r="EW22" s="15" t="e">
        <f t="shared" si="63"/>
        <v>#VALUE!</v>
      </c>
      <c r="EX22" s="15" t="e">
        <f t="shared" si="64"/>
        <v>#VALUE!</v>
      </c>
      <c r="EY22" s="53" t="e">
        <f t="shared" si="65"/>
        <v>#VALUE!</v>
      </c>
      <c r="EZ22">
        <v>-4.5081094885401997E-2</v>
      </c>
      <c r="FA22" t="e">
        <f>bvarM8</f>
        <v>#VALUE!</v>
      </c>
      <c r="FB22" t="e">
        <f>cvarM8</f>
        <v>#VALUE!</v>
      </c>
      <c r="FC22" t="e">
        <f>mvarM8</f>
        <v>#VALUE!</v>
      </c>
      <c r="FD22" s="15" t="e">
        <f t="shared" si="66"/>
        <v>#VALUE!</v>
      </c>
      <c r="FE22" s="15" t="e">
        <f t="shared" si="67"/>
        <v>#VALUE!</v>
      </c>
      <c r="FF22" s="53" t="e">
        <f t="shared" si="68"/>
        <v>#VALUE!</v>
      </c>
      <c r="FG22">
        <v>1.7819404150639E-3</v>
      </c>
      <c r="FH22" t="e">
        <f>bvarM8</f>
        <v>#VALUE!</v>
      </c>
      <c r="FI22" t="e">
        <f>cvarM8</f>
        <v>#VALUE!</v>
      </c>
      <c r="FJ22" t="e">
        <f>mvarM8</f>
        <v>#VALUE!</v>
      </c>
      <c r="FK22" s="15" t="e">
        <f t="shared" si="69"/>
        <v>#VALUE!</v>
      </c>
      <c r="FL22" s="15" t="e">
        <f t="shared" si="70"/>
        <v>#VALUE!</v>
      </c>
      <c r="FM22" s="53" t="e">
        <f t="shared" si="71"/>
        <v>#VALUE!</v>
      </c>
      <c r="FN22">
        <v>2.8748148022140999E-2</v>
      </c>
      <c r="FO22" t="e">
        <f>bvarM8</f>
        <v>#VALUE!</v>
      </c>
      <c r="FP22" t="e">
        <f>cvarM8</f>
        <v>#VALUE!</v>
      </c>
      <c r="FQ22" t="e">
        <f>mvarM8</f>
        <v>#VALUE!</v>
      </c>
      <c r="FR22" s="15" t="e">
        <f t="shared" si="72"/>
        <v>#VALUE!</v>
      </c>
      <c r="FS22" s="15" t="e">
        <f t="shared" si="73"/>
        <v>#VALUE!</v>
      </c>
      <c r="FT22" s="53" t="e">
        <f t="shared" si="74"/>
        <v>#VALUE!</v>
      </c>
      <c r="FU22">
        <v>-6.3626351200735997E-3</v>
      </c>
      <c r="FV22" t="e">
        <f>bvarM8</f>
        <v>#VALUE!</v>
      </c>
      <c r="FW22" t="e">
        <f>cvarM8</f>
        <v>#VALUE!</v>
      </c>
      <c r="FX22" t="e">
        <f>mvarM8</f>
        <v>#VALUE!</v>
      </c>
      <c r="FY22" s="15" t="e">
        <f t="shared" si="75"/>
        <v>#VALUE!</v>
      </c>
      <c r="FZ22" s="15" t="e">
        <f t="shared" si="76"/>
        <v>#VALUE!</v>
      </c>
      <c r="GA22" s="53" t="e">
        <f t="shared" si="77"/>
        <v>#VALUE!</v>
      </c>
      <c r="GB22">
        <v>7.5017261893895997E-3</v>
      </c>
      <c r="GC22" t="e">
        <f>bvarM8</f>
        <v>#VALUE!</v>
      </c>
      <c r="GD22" t="e">
        <f>cvarM8</f>
        <v>#VALUE!</v>
      </c>
      <c r="GE22" t="e">
        <f>mvarM8</f>
        <v>#VALUE!</v>
      </c>
      <c r="GF22" s="15" t="e">
        <f t="shared" si="78"/>
        <v>#VALUE!</v>
      </c>
      <c r="GG22" s="15" t="e">
        <f t="shared" si="79"/>
        <v>#VALUE!</v>
      </c>
      <c r="GH22" s="53" t="e">
        <f t="shared" si="80"/>
        <v>#VALUE!</v>
      </c>
      <c r="GI22">
        <v>-2.7690616011687E-6</v>
      </c>
      <c r="GJ22" t="e">
        <f>bvarM9</f>
        <v>#VALUE!</v>
      </c>
      <c r="GK22" t="e">
        <f>cvarM9</f>
        <v>#VALUE!</v>
      </c>
      <c r="GL22" t="e">
        <f>mvarM9</f>
        <v>#VALUE!</v>
      </c>
      <c r="GM22" s="15" t="e">
        <f t="shared" si="81"/>
        <v>#VALUE!</v>
      </c>
      <c r="GN22" s="15" t="e">
        <f t="shared" si="82"/>
        <v>#VALUE!</v>
      </c>
      <c r="GO22" s="53" t="e">
        <f t="shared" si="83"/>
        <v>#VALUE!</v>
      </c>
      <c r="GP22">
        <v>-6.8270404553586003E-2</v>
      </c>
      <c r="GQ22" t="e">
        <f>bvarM8</f>
        <v>#VALUE!</v>
      </c>
      <c r="GR22" t="e">
        <f>cvarM8</f>
        <v>#VALUE!</v>
      </c>
      <c r="GS22" t="e">
        <f>mvarM8</f>
        <v>#VALUE!</v>
      </c>
      <c r="GT22" s="15" t="e">
        <f t="shared" si="84"/>
        <v>#VALUE!</v>
      </c>
      <c r="GU22" s="15" t="e">
        <f t="shared" si="85"/>
        <v>#VALUE!</v>
      </c>
      <c r="GV22" s="53" t="e">
        <f t="shared" si="86"/>
        <v>#VALUE!</v>
      </c>
      <c r="GW22">
        <v>-8.6760707080359004E-2</v>
      </c>
      <c r="GX22" t="e">
        <f>bvarM8</f>
        <v>#VALUE!</v>
      </c>
      <c r="GY22" t="e">
        <f>cvarM8</f>
        <v>#VALUE!</v>
      </c>
      <c r="GZ22" t="e">
        <f>mvarM8</f>
        <v>#VALUE!</v>
      </c>
      <c r="HA22" s="15" t="e">
        <f t="shared" si="87"/>
        <v>#VALUE!</v>
      </c>
      <c r="HB22" s="15" t="e">
        <f t="shared" si="88"/>
        <v>#VALUE!</v>
      </c>
      <c r="HC22" s="53" t="e">
        <f t="shared" si="89"/>
        <v>#VALUE!</v>
      </c>
      <c r="HD22">
        <v>7.2129332027648005E-4</v>
      </c>
      <c r="HE22" t="e">
        <f>bvarM8</f>
        <v>#VALUE!</v>
      </c>
      <c r="HF22" t="e">
        <f>cvarM8</f>
        <v>#VALUE!</v>
      </c>
      <c r="HG22" t="e">
        <f>mvarM8</f>
        <v>#VALUE!</v>
      </c>
      <c r="HH22" s="15" t="e">
        <f t="shared" si="90"/>
        <v>#VALUE!</v>
      </c>
      <c r="HI22" s="15" t="e">
        <f t="shared" si="91"/>
        <v>#VALUE!</v>
      </c>
      <c r="HJ22" s="53" t="e">
        <f t="shared" si="92"/>
        <v>#VALUE!</v>
      </c>
      <c r="HK22">
        <v>-1.8814449590906002E-2</v>
      </c>
      <c r="HL22" t="e">
        <f>bvarM8</f>
        <v>#VALUE!</v>
      </c>
      <c r="HM22" t="e">
        <f>cvarM8</f>
        <v>#VALUE!</v>
      </c>
      <c r="HN22" t="e">
        <f>mvarM8</f>
        <v>#VALUE!</v>
      </c>
      <c r="HO22" s="15" t="e">
        <f t="shared" si="93"/>
        <v>#VALUE!</v>
      </c>
      <c r="HP22" s="15" t="e">
        <f t="shared" si="94"/>
        <v>#VALUE!</v>
      </c>
      <c r="HQ22" s="53" t="e">
        <f t="shared" si="95"/>
        <v>#VALUE!</v>
      </c>
      <c r="HR22">
        <v>6.7615035904100996E-3</v>
      </c>
      <c r="HS22" t="e">
        <f>bvarM8</f>
        <v>#VALUE!</v>
      </c>
      <c r="HT22" t="e">
        <f>cvarM8</f>
        <v>#VALUE!</v>
      </c>
      <c r="HU22" t="e">
        <f>mvarM8</f>
        <v>#VALUE!</v>
      </c>
      <c r="HV22" s="15" t="e">
        <f t="shared" si="96"/>
        <v>#VALUE!</v>
      </c>
      <c r="HW22" s="15" t="e">
        <f t="shared" si="97"/>
        <v>#VALUE!</v>
      </c>
      <c r="HX22" s="53" t="e">
        <f t="shared" si="98"/>
        <v>#VALUE!</v>
      </c>
      <c r="HY22">
        <v>3.4853066351235001E-2</v>
      </c>
      <c r="HZ22" t="e">
        <f>bvarM8</f>
        <v>#VALUE!</v>
      </c>
      <c r="IA22" t="e">
        <f>cvarM8</f>
        <v>#VALUE!</v>
      </c>
      <c r="IB22" t="e">
        <f>mvarM8</f>
        <v>#VALUE!</v>
      </c>
      <c r="IC22" s="15" t="e">
        <f t="shared" si="99"/>
        <v>#VALUE!</v>
      </c>
      <c r="ID22" s="15" t="e">
        <f t="shared" si="100"/>
        <v>#VALUE!</v>
      </c>
      <c r="IE22" s="53" t="e">
        <f t="shared" si="101"/>
        <v>#VALUE!</v>
      </c>
      <c r="IF22">
        <v>0.12582799034305001</v>
      </c>
      <c r="IG22" t="e">
        <f>bvarM8</f>
        <v>#VALUE!</v>
      </c>
      <c r="IH22" t="e">
        <f>cvarM8</f>
        <v>#VALUE!</v>
      </c>
      <c r="II22" t="e">
        <f>mvarM8</f>
        <v>#VALUE!</v>
      </c>
      <c r="IJ22" s="15" t="e">
        <f t="shared" si="102"/>
        <v>#VALUE!</v>
      </c>
      <c r="IK22" s="15" t="e">
        <f t="shared" si="103"/>
        <v>#VALUE!</v>
      </c>
      <c r="IL22" s="53" t="e">
        <f t="shared" si="104"/>
        <v>#VALUE!</v>
      </c>
      <c r="IM22">
        <v>-8.8404575385395007E-2</v>
      </c>
      <c r="IN22" t="e">
        <f>bvarM8</f>
        <v>#VALUE!</v>
      </c>
      <c r="IO22" t="e">
        <f>cvarM8</f>
        <v>#VALUE!</v>
      </c>
      <c r="IP22" t="e">
        <f>mvarM8</f>
        <v>#VALUE!</v>
      </c>
      <c r="IQ22" s="15" t="e">
        <f t="shared" si="105"/>
        <v>#VALUE!</v>
      </c>
      <c r="IR22" s="15" t="e">
        <f t="shared" si="106"/>
        <v>#VALUE!</v>
      </c>
      <c r="IS22" s="53" t="e">
        <f t="shared" si="107"/>
        <v>#VALUE!</v>
      </c>
      <c r="IT22">
        <v>-5.7712289329893E-6</v>
      </c>
      <c r="IU22" t="e">
        <f>bvarM9</f>
        <v>#VALUE!</v>
      </c>
      <c r="IV22" t="e">
        <f>cvarM9</f>
        <v>#VALUE!</v>
      </c>
      <c r="IW22" t="e">
        <f>mvarM9</f>
        <v>#VALUE!</v>
      </c>
      <c r="IX22" s="15" t="e">
        <f t="shared" si="108"/>
        <v>#VALUE!</v>
      </c>
      <c r="IY22" s="15" t="e">
        <f t="shared" si="109"/>
        <v>#VALUE!</v>
      </c>
      <c r="IZ22" s="53" t="e">
        <f t="shared" si="110"/>
        <v>#VALUE!</v>
      </c>
      <c r="JA22">
        <v>-1.1502629385775001</v>
      </c>
      <c r="JB22" t="e">
        <f>bvarM8</f>
        <v>#VALUE!</v>
      </c>
      <c r="JC22" t="e">
        <f>cvarM8</f>
        <v>#VALUE!</v>
      </c>
      <c r="JD22" t="e">
        <f>mvarM8</f>
        <v>#VALUE!</v>
      </c>
      <c r="JE22" s="24" t="e">
        <f t="shared" si="111"/>
        <v>#VALUE!</v>
      </c>
      <c r="JF22" s="24" t="e">
        <f t="shared" si="112"/>
        <v>#VALUE!</v>
      </c>
      <c r="JG22" s="24" t="e">
        <f t="shared" si="113"/>
        <v>#VALUE!</v>
      </c>
      <c r="JH22">
        <v>0.66118283317864002</v>
      </c>
      <c r="JI22" t="e">
        <f>bvarM9</f>
        <v>#VALUE!</v>
      </c>
      <c r="JJ22" t="e">
        <f>cvarM9</f>
        <v>#VALUE!</v>
      </c>
      <c r="JK22" t="e">
        <f>mvarM9</f>
        <v>#VALUE!</v>
      </c>
      <c r="JL22" s="24" t="e">
        <f t="shared" si="114"/>
        <v>#VALUE!</v>
      </c>
      <c r="JM22" s="24" t="e">
        <f t="shared" si="115"/>
        <v>#VALUE!</v>
      </c>
      <c r="JN22" s="24" t="e">
        <f t="shared" si="116"/>
        <v>#VALUE!</v>
      </c>
      <c r="JO22">
        <v>-5.2184285047603002E-3</v>
      </c>
      <c r="JP22" t="e">
        <f>bvarM8</f>
        <v>#VALUE!</v>
      </c>
      <c r="JQ22" t="e">
        <f>cvarM8</f>
        <v>#VALUE!</v>
      </c>
      <c r="JR22" t="e">
        <f>mvarM8</f>
        <v>#VALUE!</v>
      </c>
      <c r="JS22" s="24" t="e">
        <f t="shared" si="117"/>
        <v>#VALUE!</v>
      </c>
      <c r="JT22" s="24" t="e">
        <f t="shared" si="118"/>
        <v>#VALUE!</v>
      </c>
      <c r="JU22" s="24" t="e">
        <f t="shared" si="119"/>
        <v>#VALUE!</v>
      </c>
      <c r="JV22">
        <v>-0.89319956707682002</v>
      </c>
      <c r="JW22" t="e">
        <f>bvarM8</f>
        <v>#VALUE!</v>
      </c>
      <c r="JX22" t="e">
        <f>cvarM8</f>
        <v>#VALUE!</v>
      </c>
      <c r="JY22" t="e">
        <f>mvarM8</f>
        <v>#VALUE!</v>
      </c>
      <c r="JZ22" s="24" t="e">
        <f t="shared" si="120"/>
        <v>#VALUE!</v>
      </c>
      <c r="KA22" s="24" t="e">
        <f t="shared" si="121"/>
        <v>#VALUE!</v>
      </c>
      <c r="KB22" s="24" t="e">
        <f t="shared" si="122"/>
        <v>#VALUE!</v>
      </c>
      <c r="KC22">
        <v>0.64546137839523998</v>
      </c>
      <c r="KD22" t="e">
        <f>bvarM9</f>
        <v>#VALUE!</v>
      </c>
      <c r="KE22" t="e">
        <f>cvarM9</f>
        <v>#VALUE!</v>
      </c>
      <c r="KF22" t="e">
        <f>mvarM9</f>
        <v>#VALUE!</v>
      </c>
      <c r="KG22" s="24" t="e">
        <f t="shared" si="123"/>
        <v>#VALUE!</v>
      </c>
      <c r="KH22" s="24" t="e">
        <f t="shared" si="124"/>
        <v>#VALUE!</v>
      </c>
      <c r="KI22" s="24" t="e">
        <f t="shared" si="125"/>
        <v>#VALUE!</v>
      </c>
      <c r="KJ22">
        <v>-4.9062196118593998E-3</v>
      </c>
      <c r="KK22" t="e">
        <f>bvarM8</f>
        <v>#VALUE!</v>
      </c>
      <c r="KL22" t="e">
        <f>cvarM8</f>
        <v>#VALUE!</v>
      </c>
      <c r="KM22" t="e">
        <f>mvarM8</f>
        <v>#VALUE!</v>
      </c>
      <c r="KN22" s="24" t="e">
        <f t="shared" si="126"/>
        <v>#VALUE!</v>
      </c>
      <c r="KO22" s="24" t="e">
        <f t="shared" si="127"/>
        <v>#VALUE!</v>
      </c>
      <c r="KP22" s="24" t="e">
        <f t="shared" si="128"/>
        <v>#VALUE!</v>
      </c>
      <c r="KQ22">
        <v>6.1051855117619002E-3</v>
      </c>
      <c r="KR22" t="e">
        <f>bvarM8</f>
        <v>#VALUE!</v>
      </c>
      <c r="KS22" t="e">
        <f>cvarM8</f>
        <v>#VALUE!</v>
      </c>
      <c r="KT22" t="e">
        <f>mvarM8</f>
        <v>#VALUE!</v>
      </c>
      <c r="KU22" s="24" t="e">
        <f t="shared" si="129"/>
        <v>#VALUE!</v>
      </c>
      <c r="KV22" s="24" t="e">
        <f t="shared" si="130"/>
        <v>#VALUE!</v>
      </c>
      <c r="KW22" s="24" t="e">
        <f t="shared" si="131"/>
        <v>#VALUE!</v>
      </c>
      <c r="KX22">
        <v>0.78582306193888996</v>
      </c>
      <c r="KY22" t="e">
        <f>bvarM9</f>
        <v>#VALUE!</v>
      </c>
      <c r="KZ22" t="e">
        <f>cvarM9</f>
        <v>#VALUE!</v>
      </c>
      <c r="LA22" t="e">
        <f>mvarM9</f>
        <v>#VALUE!</v>
      </c>
      <c r="LB22" s="24" t="e">
        <f t="shared" si="132"/>
        <v>#VALUE!</v>
      </c>
      <c r="LC22" s="24" t="e">
        <f t="shared" si="133"/>
        <v>#VALUE!</v>
      </c>
      <c r="LD22" s="24" t="e">
        <f t="shared" si="134"/>
        <v>#VALUE!</v>
      </c>
      <c r="LE22">
        <v>-5.4355503914775003E-5</v>
      </c>
      <c r="LF22" t="e">
        <f>bvarM9</f>
        <v>#VALUE!</v>
      </c>
      <c r="LG22" t="e">
        <f>cvarM9</f>
        <v>#VALUE!</v>
      </c>
      <c r="LH22" t="e">
        <f>mvarM9</f>
        <v>#VALUE!</v>
      </c>
      <c r="LI22" s="24" t="e">
        <f t="shared" si="135"/>
        <v>#VALUE!</v>
      </c>
      <c r="LJ22" s="24" t="e">
        <f t="shared" si="136"/>
        <v>#VALUE!</v>
      </c>
      <c r="LK22" s="24" t="e">
        <f t="shared" si="137"/>
        <v>#VALUE!</v>
      </c>
      <c r="LL22">
        <v>3.5688699273298999E-2</v>
      </c>
      <c r="LM22" t="e">
        <f>bvarM8</f>
        <v>#VALUE!</v>
      </c>
      <c r="LN22" t="e">
        <f>cvarM8</f>
        <v>#VALUE!</v>
      </c>
      <c r="LO22" t="e">
        <f>mvarM8</f>
        <v>#VALUE!</v>
      </c>
      <c r="LP22" s="24" t="e">
        <f t="shared" si="138"/>
        <v>#VALUE!</v>
      </c>
      <c r="LQ22" s="24" t="e">
        <f t="shared" si="139"/>
        <v>#VALUE!</v>
      </c>
      <c r="LR22" s="24" t="e">
        <f t="shared" si="140"/>
        <v>#VALUE!</v>
      </c>
      <c r="LS22">
        <v>0.71689247542354995</v>
      </c>
      <c r="LT22" t="e">
        <f>bvarM9</f>
        <v>#VALUE!</v>
      </c>
      <c r="LU22" t="e">
        <f>cvarM9</f>
        <v>#VALUE!</v>
      </c>
      <c r="LV22" t="e">
        <f>mvarM9</f>
        <v>#VALUE!</v>
      </c>
      <c r="LW22" s="24" t="e">
        <f t="shared" si="141"/>
        <v>#VALUE!</v>
      </c>
      <c r="LX22" s="24" t="e">
        <f t="shared" si="142"/>
        <v>#VALUE!</v>
      </c>
      <c r="LY22" s="24" t="e">
        <f t="shared" si="143"/>
        <v>#VALUE!</v>
      </c>
      <c r="LZ22">
        <v>1.7424377628121001E-2</v>
      </c>
      <c r="MA22" t="e">
        <f>bvarM8</f>
        <v>#VALUE!</v>
      </c>
      <c r="MB22" t="e">
        <f>cvarM8</f>
        <v>#VALUE!</v>
      </c>
      <c r="MC22" t="e">
        <f>mvarM8</f>
        <v>#VALUE!</v>
      </c>
      <c r="MD22" s="24" t="e">
        <f t="shared" si="144"/>
        <v>#VALUE!</v>
      </c>
      <c r="ME22" s="24" t="e">
        <f t="shared" si="145"/>
        <v>#VALUE!</v>
      </c>
      <c r="MF22" s="24" t="e">
        <f t="shared" si="146"/>
        <v>#VALUE!</v>
      </c>
      <c r="MG22">
        <v>-2.2810457491661</v>
      </c>
      <c r="MH22" t="e">
        <f>bvarM8</f>
        <v>#VALUE!</v>
      </c>
      <c r="MI22" t="e">
        <f>cvarM8</f>
        <v>#VALUE!</v>
      </c>
      <c r="MJ22" t="e">
        <f>mvarM8</f>
        <v>#VALUE!</v>
      </c>
      <c r="MK22" s="24" t="e">
        <f t="shared" si="147"/>
        <v>#VALUE!</v>
      </c>
      <c r="ML22" s="24" t="e">
        <f t="shared" si="148"/>
        <v>#VALUE!</v>
      </c>
      <c r="MM22" s="24" t="e">
        <f t="shared" si="149"/>
        <v>#VALUE!</v>
      </c>
      <c r="MN22">
        <v>0.57640714354942002</v>
      </c>
      <c r="MO22" t="e">
        <f>bvarM9</f>
        <v>#VALUE!</v>
      </c>
      <c r="MP22" t="e">
        <f>cvarM9</f>
        <v>#VALUE!</v>
      </c>
      <c r="MQ22" t="e">
        <f>mvarM9</f>
        <v>#VALUE!</v>
      </c>
      <c r="MR22" s="24" t="e">
        <f t="shared" si="150"/>
        <v>#VALUE!</v>
      </c>
      <c r="MS22" s="24" t="e">
        <f t="shared" si="151"/>
        <v>#VALUE!</v>
      </c>
      <c r="MT22" s="24" t="e">
        <f t="shared" si="152"/>
        <v>#VALUE!</v>
      </c>
      <c r="MU22">
        <v>-3.8992473986438998E-3</v>
      </c>
      <c r="MV22" t="e">
        <f>bvarM8</f>
        <v>#VALUE!</v>
      </c>
      <c r="MW22" t="e">
        <f>cvarM8</f>
        <v>#VALUE!</v>
      </c>
      <c r="MX22" t="e">
        <f>mvarM8</f>
        <v>#VALUE!</v>
      </c>
      <c r="MY22" s="24" t="e">
        <f t="shared" si="153"/>
        <v>#VALUE!</v>
      </c>
      <c r="MZ22" s="24" t="e">
        <f t="shared" si="154"/>
        <v>#VALUE!</v>
      </c>
      <c r="NA22" s="24" t="e">
        <f t="shared" si="155"/>
        <v>#VALUE!</v>
      </c>
      <c r="NB22">
        <v>3.291715908725E-2</v>
      </c>
      <c r="NC22" t="e">
        <f>bvarM8</f>
        <v>#VALUE!</v>
      </c>
      <c r="ND22" t="e">
        <f>cvarM8</f>
        <v>#VALUE!</v>
      </c>
      <c r="NE22" t="e">
        <f>mvarM8</f>
        <v>#VALUE!</v>
      </c>
      <c r="NF22" s="24" t="e">
        <f t="shared" si="156"/>
        <v>#VALUE!</v>
      </c>
      <c r="NG22" s="24" t="e">
        <f t="shared" si="157"/>
        <v>#VALUE!</v>
      </c>
      <c r="NH22" s="24" t="e">
        <f t="shared" si="158"/>
        <v>#VALUE!</v>
      </c>
      <c r="NI22">
        <v>0.62466085315908004</v>
      </c>
      <c r="NJ22" t="e">
        <f>bvarM9</f>
        <v>#VALUE!</v>
      </c>
      <c r="NK22" t="e">
        <f>cvarM9</f>
        <v>#VALUE!</v>
      </c>
      <c r="NL22" t="e">
        <f>mvarM9</f>
        <v>#VALUE!</v>
      </c>
      <c r="NM22" s="24" t="e">
        <f t="shared" si="159"/>
        <v>#VALUE!</v>
      </c>
      <c r="NN22" s="24" t="e">
        <f t="shared" si="160"/>
        <v>#VALUE!</v>
      </c>
      <c r="NO22" s="24" t="e">
        <f t="shared" si="161"/>
        <v>#VALUE!</v>
      </c>
      <c r="NP22">
        <v>-4.1326835117855999E-3</v>
      </c>
      <c r="NQ22" t="e">
        <f>bvarM8</f>
        <v>#VALUE!</v>
      </c>
      <c r="NR22" t="e">
        <f>cvarM8</f>
        <v>#VALUE!</v>
      </c>
      <c r="NS22" t="e">
        <f>mvarM8</f>
        <v>#VALUE!</v>
      </c>
      <c r="NT22" s="24" t="e">
        <f t="shared" si="162"/>
        <v>#VALUE!</v>
      </c>
      <c r="NU22" s="24" t="e">
        <f t="shared" si="163"/>
        <v>#VALUE!</v>
      </c>
      <c r="NV22" s="24" t="e">
        <f t="shared" si="164"/>
        <v>#VALUE!</v>
      </c>
      <c r="NW22">
        <v>-1.1085958285836999E-3</v>
      </c>
      <c r="NX22" t="e">
        <f>bvarM8</f>
        <v>#VALUE!</v>
      </c>
      <c r="NY22" t="e">
        <f>cvarM8</f>
        <v>#VALUE!</v>
      </c>
      <c r="NZ22" t="e">
        <f>mvarM8</f>
        <v>#VALUE!</v>
      </c>
      <c r="OA22" s="24" t="e">
        <f t="shared" si="165"/>
        <v>#VALUE!</v>
      </c>
      <c r="OB22" s="24" t="e">
        <f t="shared" si="166"/>
        <v>#VALUE!</v>
      </c>
      <c r="OC22" s="24" t="e">
        <f t="shared" si="167"/>
        <v>#VALUE!</v>
      </c>
      <c r="OD22">
        <v>0.34219972338398003</v>
      </c>
      <c r="OE22" t="e">
        <f>bvarM9</f>
        <v>#VALUE!</v>
      </c>
      <c r="OF22" t="e">
        <f>cvarM9</f>
        <v>#VALUE!</v>
      </c>
      <c r="OG22" t="e">
        <f>mvarM9</f>
        <v>#VALUE!</v>
      </c>
      <c r="OH22" s="24" t="e">
        <f t="shared" si="168"/>
        <v>#VALUE!</v>
      </c>
      <c r="OI22" s="24" t="e">
        <f t="shared" si="169"/>
        <v>#VALUE!</v>
      </c>
      <c r="OJ22" s="24" t="e">
        <f t="shared" si="170"/>
        <v>#VALUE!</v>
      </c>
      <c r="OK22">
        <v>4.9363725294544997E-2</v>
      </c>
      <c r="OL22" t="e">
        <f>bvarM8</f>
        <v>#VALUE!</v>
      </c>
      <c r="OM22" t="e">
        <f>cvarM8</f>
        <v>#VALUE!</v>
      </c>
      <c r="ON22" t="e">
        <f>mvarM8</f>
        <v>#VALUE!</v>
      </c>
      <c r="OO22" s="24" t="e">
        <f t="shared" si="171"/>
        <v>#VALUE!</v>
      </c>
      <c r="OP22" s="24" t="e">
        <f t="shared" si="172"/>
        <v>#VALUE!</v>
      </c>
      <c r="OQ22" s="24" t="e">
        <f t="shared" si="173"/>
        <v>#VALUE!</v>
      </c>
      <c r="OR22">
        <v>1.6255929548029999E-2</v>
      </c>
      <c r="OS22" t="e">
        <f>bvarM8</f>
        <v>#VALUE!</v>
      </c>
      <c r="OT22" t="e">
        <f>cvarM8</f>
        <v>#VALUE!</v>
      </c>
      <c r="OU22" t="e">
        <f>mvarM8</f>
        <v>#VALUE!</v>
      </c>
      <c r="OV22" s="24" t="e">
        <f t="shared" si="174"/>
        <v>#VALUE!</v>
      </c>
      <c r="OW22" s="24" t="e">
        <f t="shared" si="175"/>
        <v>#VALUE!</v>
      </c>
      <c r="OX22" s="24" t="e">
        <f t="shared" si="176"/>
        <v>#VALUE!</v>
      </c>
      <c r="OY22">
        <v>0.54642997429199003</v>
      </c>
      <c r="OZ22" t="e">
        <f>bvarM9</f>
        <v>#VALUE!</v>
      </c>
      <c r="PA22" t="e">
        <f>cvarM9</f>
        <v>#VALUE!</v>
      </c>
      <c r="PB22" t="e">
        <f>mvarM9</f>
        <v>#VALUE!</v>
      </c>
      <c r="PC22" s="24" t="e">
        <f t="shared" si="177"/>
        <v>#VALUE!</v>
      </c>
      <c r="PD22" s="24" t="e">
        <f t="shared" si="178"/>
        <v>#VALUE!</v>
      </c>
      <c r="PE22" s="24" t="e">
        <f t="shared" si="179"/>
        <v>#VALUE!</v>
      </c>
      <c r="PF22">
        <v>3.2240872839224E-2</v>
      </c>
      <c r="PG22" t="e">
        <f>bvarM8</f>
        <v>#VALUE!</v>
      </c>
      <c r="PH22" t="e">
        <f>cvarM8</f>
        <v>#VALUE!</v>
      </c>
      <c r="PI22" t="e">
        <f>mvarM8</f>
        <v>#VALUE!</v>
      </c>
      <c r="PJ22" s="24" t="e">
        <f t="shared" si="180"/>
        <v>#VALUE!</v>
      </c>
      <c r="PK22" s="24" t="e">
        <f t="shared" si="181"/>
        <v>#VALUE!</v>
      </c>
      <c r="PL22" s="24" t="e">
        <f t="shared" si="182"/>
        <v>#VALUE!</v>
      </c>
      <c r="PM22">
        <v>1.4860997566652999E-3</v>
      </c>
      <c r="PN22" t="e">
        <f>bvarM8</f>
        <v>#VALUE!</v>
      </c>
      <c r="PO22" t="e">
        <f>cvarM8</f>
        <v>#VALUE!</v>
      </c>
      <c r="PP22" t="e">
        <f>mvarM8</f>
        <v>#VALUE!</v>
      </c>
      <c r="PQ22" s="24" t="e">
        <f t="shared" si="183"/>
        <v>#VALUE!</v>
      </c>
      <c r="PR22" s="24" t="e">
        <f t="shared" si="184"/>
        <v>#VALUE!</v>
      </c>
      <c r="PS22" s="24" t="e">
        <f t="shared" si="185"/>
        <v>#VALUE!</v>
      </c>
      <c r="PT22">
        <v>0.60396062833852004</v>
      </c>
      <c r="PU22" t="e">
        <f>bvarM9</f>
        <v>#VALUE!</v>
      </c>
      <c r="PV22" t="e">
        <f>cvarM9</f>
        <v>#VALUE!</v>
      </c>
      <c r="PW22" t="e">
        <f>mvarM9</f>
        <v>#VALUE!</v>
      </c>
      <c r="PX22" s="24" t="e">
        <f t="shared" si="186"/>
        <v>#VALUE!</v>
      </c>
      <c r="PY22" s="24" t="e">
        <f t="shared" si="187"/>
        <v>#VALUE!</v>
      </c>
      <c r="PZ22" s="24" t="e">
        <f t="shared" si="188"/>
        <v>#VALUE!</v>
      </c>
      <c r="QA22">
        <v>3.3466439031054999E-2</v>
      </c>
      <c r="QB22" t="e">
        <f>bvarM8</f>
        <v>#VALUE!</v>
      </c>
      <c r="QC22" t="e">
        <f>cvarM8</f>
        <v>#VALUE!</v>
      </c>
      <c r="QD22" t="e">
        <f>mvarM8</f>
        <v>#VALUE!</v>
      </c>
      <c r="QE22" s="24" t="e">
        <f t="shared" si="189"/>
        <v>#VALUE!</v>
      </c>
      <c r="QF22" s="24" t="e">
        <f t="shared" si="190"/>
        <v>#VALUE!</v>
      </c>
      <c r="QG22" s="24" t="e">
        <f t="shared" si="191"/>
        <v>#VALUE!</v>
      </c>
      <c r="QH22">
        <v>1.6431916551580002E-2</v>
      </c>
      <c r="QI22" t="e">
        <f>bvarM8</f>
        <v>#VALUE!</v>
      </c>
      <c r="QJ22" t="e">
        <f>cvarM8</f>
        <v>#VALUE!</v>
      </c>
      <c r="QK22" t="e">
        <f>mvarM8</f>
        <v>#VALUE!</v>
      </c>
      <c r="QL22" s="24" t="e">
        <f t="shared" si="192"/>
        <v>#VALUE!</v>
      </c>
      <c r="QM22" s="24" t="e">
        <f t="shared" si="193"/>
        <v>#VALUE!</v>
      </c>
      <c r="QN22" s="24" t="e">
        <f t="shared" si="194"/>
        <v>#VALUE!</v>
      </c>
      <c r="QO22">
        <v>2.2992084714296999E-7</v>
      </c>
      <c r="QP22" t="e">
        <f>bvarHC1*bvarHC2</f>
        <v>#VALUE!</v>
      </c>
      <c r="QQ22" t="e">
        <f>cvarHC1*cvarHC2</f>
        <v>#VALUE!</v>
      </c>
      <c r="QR22" t="e">
        <f>mvarHC1*mvarHC2</f>
        <v>#VALUE!</v>
      </c>
      <c r="QS22" s="24" t="e">
        <f t="shared" si="195"/>
        <v>#VALUE!</v>
      </c>
      <c r="QT22" s="24" t="e">
        <f t="shared" si="196"/>
        <v>#VALUE!</v>
      </c>
      <c r="QU22" s="24" t="e">
        <f t="shared" si="197"/>
        <v>#VALUE!</v>
      </c>
      <c r="QV22">
        <v>1.4421003963841E-2</v>
      </c>
      <c r="QW22" t="e">
        <f>bvarM8</f>
        <v>#VALUE!</v>
      </c>
      <c r="QX22" t="e">
        <f>cvarM8</f>
        <v>#VALUE!</v>
      </c>
      <c r="QY22" t="e">
        <f>mvarM8</f>
        <v>#VALUE!</v>
      </c>
      <c r="QZ22" s="24" t="e">
        <f t="shared" si="198"/>
        <v>#VALUE!</v>
      </c>
      <c r="RA22" s="24" t="e">
        <f t="shared" si="199"/>
        <v>#VALUE!</v>
      </c>
      <c r="RB22" s="24" t="e">
        <f t="shared" si="200"/>
        <v>#VALUE!</v>
      </c>
      <c r="RC22">
        <v>-3.7282224409987001E-4</v>
      </c>
      <c r="RD22" t="e">
        <f>bvarM8</f>
        <v>#VALUE!</v>
      </c>
      <c r="RE22" t="e">
        <f>cvarM8</f>
        <v>#VALUE!</v>
      </c>
      <c r="RF22" t="e">
        <f>mvarM8</f>
        <v>#VALUE!</v>
      </c>
      <c r="RG22" s="24" t="e">
        <f t="shared" si="201"/>
        <v>#VALUE!</v>
      </c>
      <c r="RH22" s="24" t="e">
        <f t="shared" si="202"/>
        <v>#VALUE!</v>
      </c>
      <c r="RI22" s="24" t="e">
        <f t="shared" si="203"/>
        <v>#VALUE!</v>
      </c>
      <c r="RJ22">
        <v>1.6340849543428002E-2</v>
      </c>
      <c r="RK22" t="e">
        <f>bvarHC1*bvarM1</f>
        <v>#VALUE!</v>
      </c>
      <c r="RL22" t="e">
        <f>cvarHC1*cvarM1</f>
        <v>#VALUE!</v>
      </c>
      <c r="RM22" t="e">
        <f>mvarHC1*mvarM1</f>
        <v>#VALUE!</v>
      </c>
      <c r="RN22" s="24" t="e">
        <f t="shared" si="204"/>
        <v>#VALUE!</v>
      </c>
      <c r="RO22" s="24" t="e">
        <f t="shared" si="205"/>
        <v>#VALUE!</v>
      </c>
      <c r="RP22" s="24" t="e">
        <f t="shared" si="206"/>
        <v>#VALUE!</v>
      </c>
      <c r="RQ22">
        <v>3.0253306920226999E-2</v>
      </c>
      <c r="RR22" t="e">
        <f>bvarM8</f>
        <v>#VALUE!</v>
      </c>
      <c r="RS22" t="e">
        <f>cvarM8</f>
        <v>#VALUE!</v>
      </c>
      <c r="RT22" t="e">
        <f>mvarM8</f>
        <v>#VALUE!</v>
      </c>
      <c r="RU22" s="24" t="e">
        <f t="shared" si="207"/>
        <v>#VALUE!</v>
      </c>
      <c r="RV22" s="24" t="e">
        <f t="shared" si="208"/>
        <v>#VALUE!</v>
      </c>
      <c r="RW22" s="24" t="e">
        <f t="shared" si="209"/>
        <v>#VALUE!</v>
      </c>
      <c r="RX22">
        <v>-4.3539005005726002E-2</v>
      </c>
      <c r="RY22" t="e">
        <f>bvarM8</f>
        <v>#VALUE!</v>
      </c>
      <c r="RZ22" t="e">
        <f>cvarM8</f>
        <v>#VALUE!</v>
      </c>
      <c r="SA22" t="e">
        <f>mvarM8</f>
        <v>#VALUE!</v>
      </c>
      <c r="SB22" s="24" t="e">
        <f t="shared" si="210"/>
        <v>#VALUE!</v>
      </c>
      <c r="SC22" s="24" t="e">
        <f t="shared" si="211"/>
        <v>#VALUE!</v>
      </c>
      <c r="SD22" s="24" t="e">
        <f t="shared" si="212"/>
        <v>#VALUE!</v>
      </c>
      <c r="SE22">
        <v>2.3694829511644E-7</v>
      </c>
      <c r="SF22" t="e">
        <f>bvarHC1*bvarHC2</f>
        <v>#VALUE!</v>
      </c>
      <c r="SG22" t="e">
        <f>cvarHC1*cvarHC2</f>
        <v>#VALUE!</v>
      </c>
      <c r="SH22" t="e">
        <f>mvarHC1*mvarHC2</f>
        <v>#VALUE!</v>
      </c>
      <c r="SI22" s="24" t="e">
        <f t="shared" si="213"/>
        <v>#VALUE!</v>
      </c>
      <c r="SJ22" s="24" t="e">
        <f t="shared" si="214"/>
        <v>#VALUE!</v>
      </c>
      <c r="SK22" s="24" t="e">
        <f t="shared" si="215"/>
        <v>#VALUE!</v>
      </c>
      <c r="SL22">
        <v>-1.8058698914717E-5</v>
      </c>
      <c r="SM22" t="e">
        <f>bvarM9</f>
        <v>#VALUE!</v>
      </c>
      <c r="SN22" t="e">
        <f>cvarM9</f>
        <v>#VALUE!</v>
      </c>
      <c r="SO22" t="e">
        <f>mvarM9</f>
        <v>#VALUE!</v>
      </c>
      <c r="SP22" s="24" t="e">
        <f t="shared" si="216"/>
        <v>#VALUE!</v>
      </c>
      <c r="SQ22" s="24" t="e">
        <f t="shared" si="217"/>
        <v>#VALUE!</v>
      </c>
      <c r="SR22" s="24" t="e">
        <f t="shared" si="218"/>
        <v>#VALUE!</v>
      </c>
      <c r="SS22">
        <v>2.7173036312065E-2</v>
      </c>
      <c r="ST22" t="e">
        <f>bvarM9</f>
        <v>#VALUE!</v>
      </c>
      <c r="SU22" t="e">
        <f>cvarM9</f>
        <v>#VALUE!</v>
      </c>
      <c r="SV22" t="e">
        <f>mvarM9</f>
        <v>#VALUE!</v>
      </c>
      <c r="SW22" s="24" t="e">
        <f t="shared" si="219"/>
        <v>#VALUE!</v>
      </c>
      <c r="SX22" s="24" t="e">
        <f t="shared" si="220"/>
        <v>#VALUE!</v>
      </c>
      <c r="SY22" s="24" t="e">
        <f t="shared" si="221"/>
        <v>#VALUE!</v>
      </c>
      <c r="SZ22">
        <v>2.937197770786E-3</v>
      </c>
      <c r="TA22" t="e">
        <f>bvarM9</f>
        <v>#VALUE!</v>
      </c>
      <c r="TB22" t="e">
        <f>cvarM9</f>
        <v>#VALUE!</v>
      </c>
      <c r="TC22" t="e">
        <f>mvarM9</f>
        <v>#VALUE!</v>
      </c>
      <c r="TD22" s="24" t="e">
        <f t="shared" si="222"/>
        <v>#VALUE!</v>
      </c>
      <c r="TE22" s="24" t="e">
        <f t="shared" si="223"/>
        <v>#VALUE!</v>
      </c>
      <c r="TF22" s="24" t="e">
        <f t="shared" si="224"/>
        <v>#VALUE!</v>
      </c>
      <c r="TG22">
        <v>-3.4542001982274001E-11</v>
      </c>
      <c r="TH22" t="e">
        <f>bvarHC1*bvarM4</f>
        <v>#VALUE!</v>
      </c>
      <c r="TI22" t="e">
        <f>cvarHC1*cvarM4</f>
        <v>#VALUE!</v>
      </c>
      <c r="TJ22" t="e">
        <f>mvarHC1*mvarM4</f>
        <v>#VALUE!</v>
      </c>
      <c r="TK22" s="24" t="e">
        <f t="shared" si="225"/>
        <v>#VALUE!</v>
      </c>
      <c r="TL22" s="24" t="e">
        <f t="shared" si="226"/>
        <v>#VALUE!</v>
      </c>
      <c r="TM22" s="24" t="e">
        <f t="shared" si="227"/>
        <v>#VALUE!</v>
      </c>
      <c r="TN22">
        <v>-1.077220582216E-4</v>
      </c>
      <c r="TO22" t="e">
        <f>bvarM9</f>
        <v>#VALUE!</v>
      </c>
      <c r="TP22" t="e">
        <f>cvarM9</f>
        <v>#VALUE!</v>
      </c>
      <c r="TQ22" t="e">
        <f>mvarM9</f>
        <v>#VALUE!</v>
      </c>
      <c r="TR22" s="24" t="e">
        <f t="shared" si="228"/>
        <v>#VALUE!</v>
      </c>
      <c r="TS22" s="24" t="e">
        <f t="shared" si="229"/>
        <v>#VALUE!</v>
      </c>
      <c r="TT22" s="24" t="e">
        <f t="shared" si="230"/>
        <v>#VALUE!</v>
      </c>
      <c r="TU22">
        <v>1.6042588364767001E-2</v>
      </c>
      <c r="TV22" t="e">
        <f>bvarM9</f>
        <v>#VALUE!</v>
      </c>
      <c r="TW22" t="e">
        <f>cvarM9</f>
        <v>#VALUE!</v>
      </c>
      <c r="TX22" t="e">
        <f>mvarM9</f>
        <v>#VALUE!</v>
      </c>
      <c r="TY22" s="24" t="e">
        <f t="shared" si="231"/>
        <v>#VALUE!</v>
      </c>
      <c r="TZ22" s="24" t="e">
        <f t="shared" si="232"/>
        <v>#VALUE!</v>
      </c>
      <c r="UA22" s="24" t="e">
        <f t="shared" si="233"/>
        <v>#VALUE!</v>
      </c>
      <c r="UB22">
        <v>-6.7037821651494001E-12</v>
      </c>
      <c r="UC22" t="e">
        <f>bvarHC1*bvarM4</f>
        <v>#VALUE!</v>
      </c>
      <c r="UD22" t="e">
        <f>cvarHC1*cvarM4</f>
        <v>#VALUE!</v>
      </c>
      <c r="UE22" t="e">
        <f>mvarHC1*mvarM4</f>
        <v>#VALUE!</v>
      </c>
      <c r="UF22" s="24" t="e">
        <f t="shared" si="234"/>
        <v>#VALUE!</v>
      </c>
      <c r="UG22" s="24" t="e">
        <f t="shared" si="235"/>
        <v>#VALUE!</v>
      </c>
      <c r="UH22" s="24" t="e">
        <f t="shared" si="236"/>
        <v>#VALUE!</v>
      </c>
      <c r="UI22">
        <v>-2.4329055468856001E-3</v>
      </c>
      <c r="UJ22" t="e">
        <f>bvarM9</f>
        <v>#VALUE!</v>
      </c>
      <c r="UK22" t="e">
        <f>cvarM9</f>
        <v>#VALUE!</v>
      </c>
      <c r="UL22" t="e">
        <f>mvarM9</f>
        <v>#VALUE!</v>
      </c>
      <c r="UM22" s="24" t="e">
        <f t="shared" si="237"/>
        <v>#VALUE!</v>
      </c>
      <c r="UN22" s="24" t="e">
        <f t="shared" si="238"/>
        <v>#VALUE!</v>
      </c>
      <c r="UO22" s="24" t="e">
        <f t="shared" si="239"/>
        <v>#VALUE!</v>
      </c>
      <c r="UP22">
        <v>-1.9733733102293999E-3</v>
      </c>
      <c r="UQ22" t="e">
        <f>bvarM9</f>
        <v>#VALUE!</v>
      </c>
      <c r="UR22" t="e">
        <f>cvarM9</f>
        <v>#VALUE!</v>
      </c>
      <c r="US22" t="e">
        <f>mvarM9</f>
        <v>#VALUE!</v>
      </c>
      <c r="UT22" s="24" t="e">
        <f t="shared" si="240"/>
        <v>#VALUE!</v>
      </c>
      <c r="UU22" s="24" t="e">
        <f t="shared" si="241"/>
        <v>#VALUE!</v>
      </c>
      <c r="UV22" s="24" t="e">
        <f t="shared" si="242"/>
        <v>#VALUE!</v>
      </c>
      <c r="UW22">
        <v>-5.9211595229007995E-7</v>
      </c>
      <c r="UX22" t="e">
        <f>bvarHC1*bvarM1</f>
        <v>#VALUE!</v>
      </c>
      <c r="UY22" t="e">
        <f>cvarHC1*cvarM1</f>
        <v>#VALUE!</v>
      </c>
      <c r="UZ22" t="e">
        <f>mvarHC1*mvarM1</f>
        <v>#VALUE!</v>
      </c>
      <c r="VA22" s="24" t="e">
        <f t="shared" si="243"/>
        <v>#VALUE!</v>
      </c>
      <c r="VB22" s="24" t="e">
        <f t="shared" si="244"/>
        <v>#VALUE!</v>
      </c>
      <c r="VC22" s="24" t="e">
        <f t="shared" si="245"/>
        <v>#VALUE!</v>
      </c>
      <c r="VD22">
        <v>-1.0512711791666E-4</v>
      </c>
      <c r="VE22" t="e">
        <f>bvarM9</f>
        <v>#VALUE!</v>
      </c>
      <c r="VF22" t="e">
        <f>cvarM9</f>
        <v>#VALUE!</v>
      </c>
      <c r="VG22" t="e">
        <f>mvarM9</f>
        <v>#VALUE!</v>
      </c>
      <c r="VH22" s="24" t="e">
        <f t="shared" si="246"/>
        <v>#VALUE!</v>
      </c>
      <c r="VI22" s="24" t="e">
        <f t="shared" si="247"/>
        <v>#VALUE!</v>
      </c>
      <c r="VJ22" s="24" t="e">
        <f t="shared" si="248"/>
        <v>#VALUE!</v>
      </c>
      <c r="VK22">
        <v>-1.2808389049195001E-3</v>
      </c>
      <c r="VL22" t="e">
        <f>bvarM9</f>
        <v>#VALUE!</v>
      </c>
      <c r="VM22" t="e">
        <f>cvarM9</f>
        <v>#VALUE!</v>
      </c>
      <c r="VN22" t="e">
        <f>mvarM9</f>
        <v>#VALUE!</v>
      </c>
      <c r="VO22" s="24" t="e">
        <f t="shared" si="249"/>
        <v>#VALUE!</v>
      </c>
      <c r="VP22" s="24" t="e">
        <f t="shared" si="250"/>
        <v>#VALUE!</v>
      </c>
      <c r="VQ22" s="24" t="e">
        <f t="shared" si="251"/>
        <v>#VALUE!</v>
      </c>
      <c r="VR22">
        <v>-4.6789900716633001E-12</v>
      </c>
      <c r="VS22" t="e">
        <f>bvarHC1*bvarM4</f>
        <v>#VALUE!</v>
      </c>
      <c r="VT22" t="e">
        <f>cvarHC1*cvarM4</f>
        <v>#VALUE!</v>
      </c>
      <c r="VU22" t="e">
        <f>mvarHC1*mvarM4</f>
        <v>#VALUE!</v>
      </c>
      <c r="VV22" s="24" t="e">
        <f t="shared" si="252"/>
        <v>#VALUE!</v>
      </c>
      <c r="VW22" s="24" t="e">
        <f t="shared" si="253"/>
        <v>#VALUE!</v>
      </c>
      <c r="VX22" s="24" t="e">
        <f t="shared" si="254"/>
        <v>#VALUE!</v>
      </c>
      <c r="VY22">
        <v>1.8083875192391002E-2</v>
      </c>
      <c r="VZ22" t="e">
        <f>bvarM9</f>
        <v>#VALUE!</v>
      </c>
      <c r="WA22" t="e">
        <f>cvarM9</f>
        <v>#VALUE!</v>
      </c>
      <c r="WB22" t="e">
        <f>mvarM9</f>
        <v>#VALUE!</v>
      </c>
      <c r="WC22" s="24" t="e">
        <f t="shared" si="255"/>
        <v>#VALUE!</v>
      </c>
      <c r="WD22" s="24" t="e">
        <f t="shared" si="256"/>
        <v>#VALUE!</v>
      </c>
      <c r="WE22" s="24" t="e">
        <f t="shared" si="257"/>
        <v>#VALUE!</v>
      </c>
      <c r="WF22">
        <v>-1.3760514120744001E-3</v>
      </c>
      <c r="WG22" t="e">
        <f>bvarM9</f>
        <v>#VALUE!</v>
      </c>
      <c r="WH22" t="e">
        <f>cvarM9</f>
        <v>#VALUE!</v>
      </c>
      <c r="WI22" t="e">
        <f>mvarM9</f>
        <v>#VALUE!</v>
      </c>
      <c r="WJ22" s="24" t="e">
        <f t="shared" si="258"/>
        <v>#VALUE!</v>
      </c>
      <c r="WK22" s="24" t="e">
        <f t="shared" si="259"/>
        <v>#VALUE!</v>
      </c>
      <c r="WL22" s="24" t="e">
        <f t="shared" si="260"/>
        <v>#VALUE!</v>
      </c>
      <c r="WM22">
        <v>-1.6405590086466999E-8</v>
      </c>
      <c r="WN22" t="e">
        <f>bvarM9</f>
        <v>#VALUE!</v>
      </c>
      <c r="WO22" t="e">
        <f>cvarM9</f>
        <v>#VALUE!</v>
      </c>
      <c r="WP22" t="e">
        <f>mvarM9</f>
        <v>#VALUE!</v>
      </c>
      <c r="WQ22" s="24" t="e">
        <f t="shared" si="261"/>
        <v>#VALUE!</v>
      </c>
      <c r="WR22" s="24" t="e">
        <f t="shared" si="262"/>
        <v>#VALUE!</v>
      </c>
      <c r="WS22" s="24" t="e">
        <f t="shared" si="263"/>
        <v>#VALUE!</v>
      </c>
      <c r="WT22">
        <v>-1.0405141366377E-4</v>
      </c>
      <c r="WU22" t="e">
        <f>bvarM9</f>
        <v>#VALUE!</v>
      </c>
      <c r="WV22" t="e">
        <f>cvarM9</f>
        <v>#VALUE!</v>
      </c>
      <c r="WW22" t="e">
        <f>mvarM9</f>
        <v>#VALUE!</v>
      </c>
      <c r="WX22" s="24" t="e">
        <f t="shared" si="264"/>
        <v>#VALUE!</v>
      </c>
      <c r="WY22" s="24" t="e">
        <f t="shared" si="265"/>
        <v>#VALUE!</v>
      </c>
      <c r="WZ22" s="24" t="e">
        <f t="shared" si="266"/>
        <v>#VALUE!</v>
      </c>
      <c r="XA22">
        <v>-1.0588864005300999E-2</v>
      </c>
      <c r="XB22" t="e">
        <f>bvarM9</f>
        <v>#VALUE!</v>
      </c>
      <c r="XC22" t="e">
        <f>cvarM9</f>
        <v>#VALUE!</v>
      </c>
      <c r="XD22" t="e">
        <f>mvarM9</f>
        <v>#VALUE!</v>
      </c>
      <c r="XE22" s="24" t="e">
        <f t="shared" si="267"/>
        <v>#VALUE!</v>
      </c>
      <c r="XF22" s="24" t="e">
        <f t="shared" si="268"/>
        <v>#VALUE!</v>
      </c>
      <c r="XG22" s="24" t="e">
        <f t="shared" si="269"/>
        <v>#VALUE!</v>
      </c>
      <c r="XH22">
        <v>-7.1903414679420999E-9</v>
      </c>
      <c r="XI22" t="e">
        <f>bvarM9</f>
        <v>#VALUE!</v>
      </c>
      <c r="XJ22" t="e">
        <f>cvarM9</f>
        <v>#VALUE!</v>
      </c>
      <c r="XK22" t="e">
        <f>mvarM9</f>
        <v>#VALUE!</v>
      </c>
      <c r="XL22" s="24" t="e">
        <f t="shared" si="270"/>
        <v>#VALUE!</v>
      </c>
      <c r="XM22" s="24" t="e">
        <f t="shared" si="271"/>
        <v>#VALUE!</v>
      </c>
      <c r="XN22" s="24" t="e">
        <f t="shared" si="272"/>
        <v>#VALUE!</v>
      </c>
      <c r="XO22">
        <v>3.1571224094698001E-2</v>
      </c>
      <c r="XP22" t="e">
        <f>bvarM9</f>
        <v>#VALUE!</v>
      </c>
      <c r="XQ22" t="e">
        <f>cvarM9</f>
        <v>#VALUE!</v>
      </c>
      <c r="XR22" t="e">
        <f>mvarM9</f>
        <v>#VALUE!</v>
      </c>
      <c r="XS22" s="24" t="e">
        <f t="shared" si="273"/>
        <v>#VALUE!</v>
      </c>
      <c r="XT22" s="24" t="e">
        <f t="shared" si="274"/>
        <v>#VALUE!</v>
      </c>
      <c r="XU22" s="24" t="e">
        <f t="shared" si="275"/>
        <v>#VALUE!</v>
      </c>
      <c r="XV22">
        <v>-1.9521435735506E-3</v>
      </c>
      <c r="XW22" t="e">
        <f>bvarM9</f>
        <v>#VALUE!</v>
      </c>
      <c r="XX22" t="e">
        <f>cvarM9</f>
        <v>#VALUE!</v>
      </c>
      <c r="XY22" t="e">
        <f>mvarM9</f>
        <v>#VALUE!</v>
      </c>
      <c r="XZ22" s="24" t="e">
        <f t="shared" si="276"/>
        <v>#VALUE!</v>
      </c>
      <c r="YA22" s="24" t="e">
        <f t="shared" si="277"/>
        <v>#VALUE!</v>
      </c>
      <c r="YB22" s="24" t="e">
        <f t="shared" si="278"/>
        <v>#VALUE!</v>
      </c>
      <c r="YC22">
        <v>-2.7432086712625999E-11</v>
      </c>
      <c r="YD22" t="e">
        <f>bvarHC1*bvarM4</f>
        <v>#VALUE!</v>
      </c>
      <c r="YE22" t="e">
        <f>cvarHC1*cvarM4</f>
        <v>#VALUE!</v>
      </c>
      <c r="YF22" t="e">
        <f>mvarHC1*mvarM4</f>
        <v>#VALUE!</v>
      </c>
      <c r="YG22" s="24" t="e">
        <f t="shared" si="279"/>
        <v>#VALUE!</v>
      </c>
      <c r="YH22" s="24" t="e">
        <f t="shared" si="280"/>
        <v>#VALUE!</v>
      </c>
      <c r="YI22" s="24" t="e">
        <f t="shared" si="281"/>
        <v>#VALUE!</v>
      </c>
      <c r="YJ22">
        <v>-8.4218721878800997E-5</v>
      </c>
      <c r="YK22" t="e">
        <f>bvarM9</f>
        <v>#VALUE!</v>
      </c>
      <c r="YL22" t="e">
        <f>cvarM9</f>
        <v>#VALUE!</v>
      </c>
      <c r="YM22" t="e">
        <f>mvarM9</f>
        <v>#VALUE!</v>
      </c>
      <c r="YN22" s="24" t="e">
        <f t="shared" si="282"/>
        <v>#VALUE!</v>
      </c>
      <c r="YO22" s="24" t="e">
        <f t="shared" si="283"/>
        <v>#VALUE!</v>
      </c>
      <c r="YP22" s="24" t="e">
        <f t="shared" si="284"/>
        <v>#VALUE!</v>
      </c>
      <c r="YQ22">
        <v>8.4814376792082999E-4</v>
      </c>
      <c r="YR22" t="e">
        <f>bvarM9</f>
        <v>#VALUE!</v>
      </c>
      <c r="YS22" t="e">
        <f>cvarM9</f>
        <v>#VALUE!</v>
      </c>
      <c r="YT22" t="e">
        <f>mvarM9</f>
        <v>#VALUE!</v>
      </c>
      <c r="YU22" s="24" t="e">
        <f t="shared" si="285"/>
        <v>#VALUE!</v>
      </c>
      <c r="YV22" s="24" t="e">
        <f t="shared" si="286"/>
        <v>#VALUE!</v>
      </c>
      <c r="YW22" s="24" t="e">
        <f t="shared" si="287"/>
        <v>#VALUE!</v>
      </c>
      <c r="YX22">
        <v>3.6556920984522E-9</v>
      </c>
      <c r="YY22" t="e">
        <f>bvarM9</f>
        <v>#VALUE!</v>
      </c>
      <c r="YZ22" t="e">
        <f>cvarM9</f>
        <v>#VALUE!</v>
      </c>
      <c r="ZA22" t="e">
        <f>mvarM9</f>
        <v>#VALUE!</v>
      </c>
      <c r="ZB22" s="24" t="e">
        <f t="shared" si="288"/>
        <v>#VALUE!</v>
      </c>
      <c r="ZC22" s="24" t="e">
        <f t="shared" si="289"/>
        <v>#VALUE!</v>
      </c>
      <c r="ZD22" s="24" t="e">
        <f t="shared" si="290"/>
        <v>#VALUE!</v>
      </c>
      <c r="ZE22">
        <v>8.3681903476782005E-2</v>
      </c>
      <c r="ZF22" t="e">
        <f>bvarM9</f>
        <v>#VALUE!</v>
      </c>
      <c r="ZG22" t="e">
        <f>cvarM9</f>
        <v>#VALUE!</v>
      </c>
      <c r="ZH22" t="e">
        <f>mvarM9</f>
        <v>#VALUE!</v>
      </c>
      <c r="ZI22" s="24" t="e">
        <f t="shared" si="291"/>
        <v>#VALUE!</v>
      </c>
      <c r="ZJ22" s="24" t="e">
        <f t="shared" si="292"/>
        <v>#VALUE!</v>
      </c>
      <c r="ZK22" s="24" t="e">
        <f t="shared" si="293"/>
        <v>#VALUE!</v>
      </c>
      <c r="ZL22">
        <v>-2.8636900655516001E-3</v>
      </c>
      <c r="ZM22" t="e">
        <f>bvarM9</f>
        <v>#VALUE!</v>
      </c>
      <c r="ZN22" t="e">
        <f>cvarM9</f>
        <v>#VALUE!</v>
      </c>
      <c r="ZO22" t="e">
        <f>mvarM9</f>
        <v>#VALUE!</v>
      </c>
      <c r="ZP22" s="24" t="e">
        <f t="shared" si="294"/>
        <v>#VALUE!</v>
      </c>
      <c r="ZQ22" s="24" t="e">
        <f t="shared" si="295"/>
        <v>#VALUE!</v>
      </c>
      <c r="ZR22" s="24" t="e">
        <f t="shared" si="296"/>
        <v>#VALUE!</v>
      </c>
      <c r="ZS22">
        <v>-4.5268001054062998E-11</v>
      </c>
      <c r="ZT22" t="e">
        <f>bvarHC1*bvarM4</f>
        <v>#VALUE!</v>
      </c>
      <c r="ZU22" t="e">
        <f>cvarHC1*cvarM4</f>
        <v>#VALUE!</v>
      </c>
      <c r="ZV22" t="e">
        <f>mvarHC1*mvarM4</f>
        <v>#VALUE!</v>
      </c>
      <c r="ZW22" s="24" t="e">
        <f t="shared" si="297"/>
        <v>#VALUE!</v>
      </c>
      <c r="ZX22" s="24" t="e">
        <f t="shared" si="298"/>
        <v>#VALUE!</v>
      </c>
      <c r="ZY22" s="24" t="e">
        <f t="shared" si="299"/>
        <v>#VALUE!</v>
      </c>
      <c r="ZZ22">
        <v>6.2091290128197002E-6</v>
      </c>
      <c r="AAA22" t="e">
        <f>bvarM9</f>
        <v>#VALUE!</v>
      </c>
      <c r="AAB22" t="e">
        <f>cvarM9</f>
        <v>#VALUE!</v>
      </c>
      <c r="AAC22" t="e">
        <f>mvarM9</f>
        <v>#VALUE!</v>
      </c>
      <c r="AAD22" s="24" t="e">
        <f t="shared" si="300"/>
        <v>#VALUE!</v>
      </c>
      <c r="AAE22" s="24" t="e">
        <f t="shared" si="301"/>
        <v>#VALUE!</v>
      </c>
      <c r="AAF22" s="24" t="e">
        <f t="shared" si="302"/>
        <v>#VALUE!</v>
      </c>
      <c r="AAG22">
        <v>-6.0699959551417E-3</v>
      </c>
      <c r="AAH22" t="e">
        <f>bvarM9</f>
        <v>#VALUE!</v>
      </c>
      <c r="AAI22" t="e">
        <f>cvarM9</f>
        <v>#VALUE!</v>
      </c>
      <c r="AAJ22" t="e">
        <f>mvarM9</f>
        <v>#VALUE!</v>
      </c>
      <c r="AAK22" s="24" t="e">
        <f t="shared" si="303"/>
        <v>#VALUE!</v>
      </c>
      <c r="AAL22" s="24" t="e">
        <f t="shared" si="304"/>
        <v>#VALUE!</v>
      </c>
      <c r="AAM22" s="24" t="e">
        <f t="shared" si="305"/>
        <v>#VALUE!</v>
      </c>
      <c r="AAN22">
        <v>4.2043785351018997E-9</v>
      </c>
      <c r="AAO22" t="e">
        <f>bvarM9</f>
        <v>#VALUE!</v>
      </c>
      <c r="AAP22" t="e">
        <f>cvarM9</f>
        <v>#VALUE!</v>
      </c>
      <c r="AAQ22" t="e">
        <f>mvarM9</f>
        <v>#VALUE!</v>
      </c>
      <c r="AAR22" s="24" t="e">
        <f t="shared" si="306"/>
        <v>#VALUE!</v>
      </c>
      <c r="AAS22" s="24" t="e">
        <f t="shared" si="307"/>
        <v>#VALUE!</v>
      </c>
      <c r="AAT22" s="24" t="e">
        <f t="shared" si="308"/>
        <v>#VALUE!</v>
      </c>
      <c r="AAU22">
        <v>4.1764379033817002E-2</v>
      </c>
      <c r="AAV22" t="e">
        <f>bvarM9</f>
        <v>#VALUE!</v>
      </c>
      <c r="AAW22" t="e">
        <f>cvarM9</f>
        <v>#VALUE!</v>
      </c>
      <c r="AAX22" t="e">
        <f>mvarM9</f>
        <v>#VALUE!</v>
      </c>
      <c r="AAY22" s="24" t="e">
        <f t="shared" si="309"/>
        <v>#VALUE!</v>
      </c>
      <c r="AAZ22" s="24" t="e">
        <f t="shared" si="310"/>
        <v>#VALUE!</v>
      </c>
      <c r="ABA22" s="24" t="e">
        <f t="shared" si="311"/>
        <v>#VALUE!</v>
      </c>
      <c r="ABB22">
        <v>-3.9838386349333003E-3</v>
      </c>
      <c r="ABC22" t="e">
        <f>bvarM9</f>
        <v>#VALUE!</v>
      </c>
      <c r="ABD22" t="e">
        <f>cvarM9</f>
        <v>#VALUE!</v>
      </c>
      <c r="ABE22" t="e">
        <f>mvarM9</f>
        <v>#VALUE!</v>
      </c>
      <c r="ABF22" s="24" t="e">
        <f t="shared" si="312"/>
        <v>#VALUE!</v>
      </c>
      <c r="ABG22" s="24" t="e">
        <f t="shared" si="313"/>
        <v>#VALUE!</v>
      </c>
      <c r="ABH22" s="24" t="e">
        <f t="shared" si="314"/>
        <v>#VALUE!</v>
      </c>
      <c r="ABI22">
        <v>-1.4649200852436998E-11</v>
      </c>
      <c r="ABJ22" t="e">
        <f>bvarHC1*bvarM3</f>
        <v>#VALUE!</v>
      </c>
      <c r="ABK22" t="e">
        <f>cvarHC1*cvarM3</f>
        <v>#VALUE!</v>
      </c>
      <c r="ABL22" t="e">
        <f>mvarHC1*mvarM3</f>
        <v>#VALUE!</v>
      </c>
      <c r="ABM22" s="24" t="e">
        <f t="shared" si="315"/>
        <v>#VALUE!</v>
      </c>
      <c r="ABN22" s="24" t="e">
        <f t="shared" si="316"/>
        <v>#VALUE!</v>
      </c>
      <c r="ABO22" s="24" t="e">
        <f t="shared" si="317"/>
        <v>#VALUE!</v>
      </c>
      <c r="ABP22">
        <v>1.6617945794267001E-5</v>
      </c>
      <c r="ABQ22" t="e">
        <f>bvarM9</f>
        <v>#VALUE!</v>
      </c>
      <c r="ABR22" t="e">
        <f>cvarM9</f>
        <v>#VALUE!</v>
      </c>
      <c r="ABS22" t="e">
        <f>mvarM9</f>
        <v>#VALUE!</v>
      </c>
      <c r="ABT22" s="24" t="e">
        <f t="shared" si="318"/>
        <v>#VALUE!</v>
      </c>
      <c r="ABU22" s="24" t="e">
        <f t="shared" si="319"/>
        <v>#VALUE!</v>
      </c>
      <c r="ABV22" s="24" t="e">
        <f t="shared" si="320"/>
        <v>#VALUE!</v>
      </c>
      <c r="ABW22">
        <v>7.3546611313526E-3</v>
      </c>
      <c r="ABX22" t="e">
        <f>bvarM9</f>
        <v>#VALUE!</v>
      </c>
      <c r="ABY22" t="e">
        <f>cvarM9</f>
        <v>#VALUE!</v>
      </c>
      <c r="ABZ22" t="e">
        <f>mvarM9</f>
        <v>#VALUE!</v>
      </c>
      <c r="ACA22" s="24" t="e">
        <f t="shared" si="321"/>
        <v>#VALUE!</v>
      </c>
      <c r="ACB22" s="24" t="e">
        <f t="shared" si="322"/>
        <v>#VALUE!</v>
      </c>
      <c r="ACC22" s="24" t="e">
        <f t="shared" si="323"/>
        <v>#VALUE!</v>
      </c>
      <c r="ACD22">
        <v>4.4248927830844002E-9</v>
      </c>
      <c r="ACE22" t="e">
        <f>bvarM9</f>
        <v>#VALUE!</v>
      </c>
      <c r="ACF22" t="e">
        <f>cvarM9</f>
        <v>#VALUE!</v>
      </c>
      <c r="ACG22" t="e">
        <f>mvarM9</f>
        <v>#VALUE!</v>
      </c>
      <c r="ACH22" s="24" t="e">
        <f t="shared" si="324"/>
        <v>#VALUE!</v>
      </c>
      <c r="ACI22" s="24" t="e">
        <f t="shared" si="325"/>
        <v>#VALUE!</v>
      </c>
      <c r="ACJ22" s="24" t="e">
        <f t="shared" si="326"/>
        <v>#VALUE!</v>
      </c>
      <c r="ACK22">
        <v>1.3446473094564E-6</v>
      </c>
      <c r="ACL22" t="e">
        <f>bvarHC1*bvarM7</f>
        <v>#VALUE!</v>
      </c>
      <c r="ACM22" t="e">
        <f>cvarHC1*cvarM7</f>
        <v>#VALUE!</v>
      </c>
      <c r="ACN22" t="e">
        <f>mvarHC1*mvarM7</f>
        <v>#VALUE!</v>
      </c>
      <c r="ACO22" s="24" t="e">
        <f t="shared" si="327"/>
        <v>#VALUE!</v>
      </c>
      <c r="ACP22" s="24" t="e">
        <f t="shared" si="328"/>
        <v>#VALUE!</v>
      </c>
      <c r="ACQ22" s="24" t="e">
        <f t="shared" si="329"/>
        <v>#VALUE!</v>
      </c>
      <c r="ACR22">
        <v>-4.3191426075766002E-7</v>
      </c>
      <c r="ACS22" t="e">
        <f>bvarHC1*bvarM4</f>
        <v>#VALUE!</v>
      </c>
      <c r="ACT22" t="e">
        <f>cvarHC1*cvarM4</f>
        <v>#VALUE!</v>
      </c>
      <c r="ACU22" t="e">
        <f>mvarHC1*mvarM4</f>
        <v>#VALUE!</v>
      </c>
      <c r="ACV22" s="24" t="e">
        <f t="shared" si="330"/>
        <v>#VALUE!</v>
      </c>
      <c r="ACW22" s="24" t="e">
        <f t="shared" si="331"/>
        <v>#VALUE!</v>
      </c>
      <c r="ACX22" s="24" t="e">
        <f t="shared" si="332"/>
        <v>#VALUE!</v>
      </c>
      <c r="ACY22">
        <v>-3.1096524926599002E-11</v>
      </c>
      <c r="ACZ22" t="e">
        <f>bvarHC1*bvarM4</f>
        <v>#VALUE!</v>
      </c>
      <c r="ADA22" t="e">
        <f>cvarHC1*cvarM4</f>
        <v>#VALUE!</v>
      </c>
      <c r="ADB22" t="e">
        <f>mvarHC1*mvarM4</f>
        <v>#VALUE!</v>
      </c>
      <c r="ADC22" s="24" t="e">
        <f t="shared" si="333"/>
        <v>#VALUE!</v>
      </c>
      <c r="ADD22" s="24" t="e">
        <f t="shared" si="334"/>
        <v>#VALUE!</v>
      </c>
      <c r="ADE22" s="24" t="e">
        <f t="shared" si="335"/>
        <v>#VALUE!</v>
      </c>
      <c r="ADF22">
        <v>4.5595165251556002E-8</v>
      </c>
      <c r="ADG22" t="e">
        <f>bvarHC1*bvarM6</f>
        <v>#VALUE!</v>
      </c>
      <c r="ADH22" t="e">
        <f>cvarHC1*cvarM6</f>
        <v>#VALUE!</v>
      </c>
      <c r="ADI22" t="e">
        <f>mvarHC1*mvarM6</f>
        <v>#VALUE!</v>
      </c>
      <c r="ADJ22" s="24" t="e">
        <f t="shared" si="336"/>
        <v>#VALUE!</v>
      </c>
      <c r="ADK22" s="24" t="e">
        <f t="shared" si="337"/>
        <v>#VALUE!</v>
      </c>
      <c r="ADL22" s="24" t="e">
        <f t="shared" si="338"/>
        <v>#VALUE!</v>
      </c>
      <c r="ADM22">
        <v>-9.4864823565618998E-8</v>
      </c>
      <c r="ADN22" t="e">
        <f>bvarHC1*bvarM4</f>
        <v>#VALUE!</v>
      </c>
      <c r="ADO22" t="e">
        <f>cvarHC1*cvarM4</f>
        <v>#VALUE!</v>
      </c>
      <c r="ADP22" t="e">
        <f>mvarHC1*mvarM4</f>
        <v>#VALUE!</v>
      </c>
      <c r="ADQ22" s="24" t="e">
        <f t="shared" si="339"/>
        <v>#VALUE!</v>
      </c>
      <c r="ADR22" s="24" t="e">
        <f t="shared" si="340"/>
        <v>#VALUE!</v>
      </c>
      <c r="ADS22" s="24" t="e">
        <f t="shared" si="341"/>
        <v>#VALUE!</v>
      </c>
      <c r="ADT22">
        <v>2.3037640285404001E-11</v>
      </c>
      <c r="ADU22" t="e">
        <f>bvarHC1*bvarM6</f>
        <v>#VALUE!</v>
      </c>
      <c r="ADV22" t="e">
        <f>cvarHC1*cvarM6</f>
        <v>#VALUE!</v>
      </c>
      <c r="ADW22" t="e">
        <f>mvarHC1*mvarM6</f>
        <v>#VALUE!</v>
      </c>
      <c r="ADX22" s="24" t="e">
        <f t="shared" si="342"/>
        <v>#VALUE!</v>
      </c>
      <c r="ADY22" s="24" t="e">
        <f t="shared" si="343"/>
        <v>#VALUE!</v>
      </c>
      <c r="ADZ22" s="24" t="e">
        <f t="shared" si="344"/>
        <v>#VALUE!</v>
      </c>
      <c r="AEA22">
        <v>2.1118638112538999E-7</v>
      </c>
      <c r="AEB22" t="e">
        <f>bvarHC1*bvarM6</f>
        <v>#VALUE!</v>
      </c>
      <c r="AEC22" t="e">
        <f>cvarHC1*cvarM6</f>
        <v>#VALUE!</v>
      </c>
      <c r="AED22" t="e">
        <f>mvarHC1*mvarM6</f>
        <v>#VALUE!</v>
      </c>
      <c r="AEE22" s="24" t="e">
        <f t="shared" si="345"/>
        <v>#VALUE!</v>
      </c>
      <c r="AEF22" s="24" t="e">
        <f t="shared" si="346"/>
        <v>#VALUE!</v>
      </c>
      <c r="AEG22" s="24" t="e">
        <f t="shared" si="347"/>
        <v>#VALUE!</v>
      </c>
      <c r="AEH22">
        <v>-4.0026675320073998E-7</v>
      </c>
      <c r="AEI22" t="e">
        <f>bvarHC1*bvarM4</f>
        <v>#VALUE!</v>
      </c>
      <c r="AEJ22" t="e">
        <f>cvarHC1*cvarM4</f>
        <v>#VALUE!</v>
      </c>
      <c r="AEK22" t="e">
        <f>mvarHC1*mvarM4</f>
        <v>#VALUE!</v>
      </c>
      <c r="AEL22" s="24" t="e">
        <f t="shared" si="348"/>
        <v>#VALUE!</v>
      </c>
      <c r="AEM22" s="24" t="e">
        <f t="shared" si="349"/>
        <v>#VALUE!</v>
      </c>
      <c r="AEN22" s="24" t="e">
        <f t="shared" si="350"/>
        <v>#VALUE!</v>
      </c>
      <c r="AEO22">
        <v>8.3185333352385002E-11</v>
      </c>
      <c r="AEP22" t="e">
        <f>bvarHC1*bvarM6</f>
        <v>#VALUE!</v>
      </c>
      <c r="AEQ22" t="e">
        <f>cvarHC1*cvarM6</f>
        <v>#VALUE!</v>
      </c>
      <c r="AER22" t="e">
        <f>mvarHC1*mvarM6</f>
        <v>#VALUE!</v>
      </c>
      <c r="AES22" s="24" t="e">
        <f t="shared" si="351"/>
        <v>#VALUE!</v>
      </c>
      <c r="AET22" s="24" t="e">
        <f t="shared" si="352"/>
        <v>#VALUE!</v>
      </c>
      <c r="AEU22" s="24" t="e">
        <f t="shared" si="353"/>
        <v>#VALUE!</v>
      </c>
      <c r="AEV22">
        <v>8.4626223765130004E-8</v>
      </c>
      <c r="AEW22" t="e">
        <f>bvarHC1*bvarM6</f>
        <v>#VALUE!</v>
      </c>
      <c r="AEX22" t="e">
        <f>cvarHC1*cvarM6</f>
        <v>#VALUE!</v>
      </c>
      <c r="AEY22" t="e">
        <f>mvarHC1*mvarM6</f>
        <v>#VALUE!</v>
      </c>
      <c r="AEZ22" s="24" t="e">
        <f t="shared" si="354"/>
        <v>#VALUE!</v>
      </c>
      <c r="AFA22" s="24" t="e">
        <f t="shared" si="355"/>
        <v>#VALUE!</v>
      </c>
      <c r="AFB22" s="24" t="e">
        <f t="shared" si="356"/>
        <v>#VALUE!</v>
      </c>
      <c r="AFC22">
        <v>-1.1331086063654E-7</v>
      </c>
      <c r="AFD22" t="e">
        <f>bvarHC1*bvarM4</f>
        <v>#VALUE!</v>
      </c>
      <c r="AFE22" t="e">
        <f>cvarHC1*cvarM4</f>
        <v>#VALUE!</v>
      </c>
      <c r="AFF22" t="e">
        <f>mvarHC1*mvarM4</f>
        <v>#VALUE!</v>
      </c>
      <c r="AFG22" s="24" t="e">
        <f t="shared" si="357"/>
        <v>#VALUE!</v>
      </c>
      <c r="AFH22" s="24" t="e">
        <f t="shared" si="358"/>
        <v>#VALUE!</v>
      </c>
      <c r="AFI22" s="24" t="e">
        <f t="shared" si="359"/>
        <v>#VALUE!</v>
      </c>
      <c r="AFJ22">
        <v>2.0014005023349999E-11</v>
      </c>
      <c r="AFK22" t="e">
        <f>bvarHC1*bvarM6</f>
        <v>#VALUE!</v>
      </c>
      <c r="AFL22" t="e">
        <f>cvarHC1*cvarM6</f>
        <v>#VALUE!</v>
      </c>
      <c r="AFM22" t="e">
        <f>mvarHC1*mvarM6</f>
        <v>#VALUE!</v>
      </c>
      <c r="AFN22" s="24" t="e">
        <f t="shared" si="360"/>
        <v>#VALUE!</v>
      </c>
      <c r="AFO22" s="24" t="e">
        <f t="shared" si="361"/>
        <v>#VALUE!</v>
      </c>
      <c r="AFP22" s="24" t="e">
        <f t="shared" si="362"/>
        <v>#VALUE!</v>
      </c>
      <c r="AFQ22">
        <v>1.3220106971557001E-7</v>
      </c>
      <c r="AFR22" t="e">
        <f>bvarHC1*bvarM5</f>
        <v>#VALUE!</v>
      </c>
      <c r="AFS22" t="e">
        <f>cvarHC1*cvarM5</f>
        <v>#VALUE!</v>
      </c>
      <c r="AFT22" t="e">
        <f>mvarHC1*mvarM5</f>
        <v>#VALUE!</v>
      </c>
      <c r="AFU22" s="24" t="e">
        <f t="shared" si="363"/>
        <v>#VALUE!</v>
      </c>
      <c r="AFV22" s="24" t="e">
        <f t="shared" si="364"/>
        <v>#VALUE!</v>
      </c>
      <c r="AFW22" s="24" t="e">
        <f t="shared" si="365"/>
        <v>#VALUE!</v>
      </c>
      <c r="AFX22">
        <v>-3.1832467859822002E-7</v>
      </c>
      <c r="AFY22" t="e">
        <f>bvarHC1*bvarM4</f>
        <v>#VALUE!</v>
      </c>
      <c r="AFZ22" t="e">
        <f>cvarHC1*cvarM4</f>
        <v>#VALUE!</v>
      </c>
      <c r="AGA22" t="e">
        <f>mvarHC1*mvarM4</f>
        <v>#VALUE!</v>
      </c>
      <c r="AGB22" s="24" t="e">
        <f t="shared" si="366"/>
        <v>#VALUE!</v>
      </c>
      <c r="AGC22" s="24" t="e">
        <f t="shared" si="367"/>
        <v>#VALUE!</v>
      </c>
      <c r="AGD22" s="24" t="e">
        <f t="shared" si="368"/>
        <v>#VALUE!</v>
      </c>
      <c r="AGE22">
        <v>5.6521822895105997E-11</v>
      </c>
      <c r="AGF22" t="e">
        <f>bvarHC1*bvarM6</f>
        <v>#VALUE!</v>
      </c>
      <c r="AGG22" t="e">
        <f>cvarHC1*cvarM6</f>
        <v>#VALUE!</v>
      </c>
      <c r="AGH22" t="e">
        <f>mvarHC1*mvarM6</f>
        <v>#VALUE!</v>
      </c>
      <c r="AGI22" s="24" t="e">
        <f t="shared" si="369"/>
        <v>#VALUE!</v>
      </c>
      <c r="AGJ22" s="24" t="e">
        <f t="shared" si="370"/>
        <v>#VALUE!</v>
      </c>
      <c r="AGK22" s="24" t="e">
        <f t="shared" si="371"/>
        <v>#VALUE!</v>
      </c>
      <c r="AGL22">
        <v>3.9688719516786003E-8</v>
      </c>
      <c r="AGM22" t="e">
        <f>bvarHC1*bvarM6</f>
        <v>#VALUE!</v>
      </c>
      <c r="AGN22" t="e">
        <f>cvarHC1*cvarM6</f>
        <v>#VALUE!</v>
      </c>
      <c r="AGO22" t="e">
        <f>mvarHC1*mvarM6</f>
        <v>#VALUE!</v>
      </c>
      <c r="AGP22" s="24" t="e">
        <f t="shared" si="372"/>
        <v>#VALUE!</v>
      </c>
      <c r="AGQ22" s="24" t="e">
        <f t="shared" si="373"/>
        <v>#VALUE!</v>
      </c>
      <c r="AGR22" s="24" t="e">
        <f t="shared" si="374"/>
        <v>#VALUE!</v>
      </c>
      <c r="AGS22">
        <v>-1.3026259906014001E-7</v>
      </c>
      <c r="AGT22" t="e">
        <f>bvarHC1*bvarM4</f>
        <v>#VALUE!</v>
      </c>
      <c r="AGU22" t="e">
        <f>cvarHC1*cvarM4</f>
        <v>#VALUE!</v>
      </c>
      <c r="AGV22" t="e">
        <f>mvarHC1*mvarM4</f>
        <v>#VALUE!</v>
      </c>
      <c r="AGW22" s="24" t="e">
        <f t="shared" si="375"/>
        <v>#VALUE!</v>
      </c>
      <c r="AGX22" s="24" t="e">
        <f t="shared" si="376"/>
        <v>#VALUE!</v>
      </c>
      <c r="AGY22" s="24" t="e">
        <f t="shared" si="377"/>
        <v>#VALUE!</v>
      </c>
      <c r="AGZ22">
        <v>7.5679515845579996E-8</v>
      </c>
      <c r="AHA22" t="e">
        <f>bvarHC2*bvarM6</f>
        <v>#VALUE!</v>
      </c>
      <c r="AHB22" t="e">
        <f>cvarHC2*cvarM6</f>
        <v>#VALUE!</v>
      </c>
      <c r="AHC22" t="e">
        <f>mvarHC2*mvarM6</f>
        <v>#VALUE!</v>
      </c>
      <c r="AHD22" s="24" t="e">
        <f t="shared" si="378"/>
        <v>#VALUE!</v>
      </c>
      <c r="AHE22" s="24" t="e">
        <f t="shared" si="379"/>
        <v>#VALUE!</v>
      </c>
      <c r="AHF22" s="24" t="e">
        <f t="shared" si="380"/>
        <v>#VALUE!</v>
      </c>
      <c r="AHG22">
        <v>1.5850041265648E-7</v>
      </c>
      <c r="AHH22" t="e">
        <f>bvarHC1*bvarM5</f>
        <v>#VALUE!</v>
      </c>
      <c r="AHI22" t="e">
        <f>cvarHC1*cvarM5</f>
        <v>#VALUE!</v>
      </c>
      <c r="AHJ22" t="e">
        <f>mvarHC1*mvarM5</f>
        <v>#VALUE!</v>
      </c>
      <c r="AHK22" s="24" t="e">
        <f t="shared" si="381"/>
        <v>#VALUE!</v>
      </c>
      <c r="AHL22" s="24" t="e">
        <f t="shared" si="382"/>
        <v>#VALUE!</v>
      </c>
      <c r="AHM22" s="24" t="e">
        <f t="shared" si="383"/>
        <v>#VALUE!</v>
      </c>
      <c r="AHN22">
        <v>-4.1738738748654002E-7</v>
      </c>
      <c r="AHO22" t="e">
        <f>bvarHC1*bvarM4</f>
        <v>#VALUE!</v>
      </c>
      <c r="AHP22" t="e">
        <f>cvarHC1*cvarM4</f>
        <v>#VALUE!</v>
      </c>
      <c r="AHQ22" t="e">
        <f>mvarHC1*mvarM4</f>
        <v>#VALUE!</v>
      </c>
      <c r="AHR22" s="24" t="e">
        <f t="shared" si="384"/>
        <v>#VALUE!</v>
      </c>
      <c r="AHS22" s="24" t="e">
        <f t="shared" si="385"/>
        <v>#VALUE!</v>
      </c>
      <c r="AHT22" s="24" t="e">
        <f t="shared" si="386"/>
        <v>#VALUE!</v>
      </c>
      <c r="AHU22">
        <v>8.9680750501022005E-11</v>
      </c>
      <c r="AHV22" t="e">
        <f>bvarHC1*bvarM6</f>
        <v>#VALUE!</v>
      </c>
      <c r="AHW22" t="e">
        <f>cvarHC1*cvarM6</f>
        <v>#VALUE!</v>
      </c>
      <c r="AHX22" t="e">
        <f>mvarHC1*mvarM6</f>
        <v>#VALUE!</v>
      </c>
      <c r="AHY22" s="24" t="e">
        <f t="shared" si="387"/>
        <v>#VALUE!</v>
      </c>
      <c r="AHZ22" s="24" t="e">
        <f t="shared" si="388"/>
        <v>#VALUE!</v>
      </c>
      <c r="AIA22" s="24" t="e">
        <f t="shared" si="389"/>
        <v>#VALUE!</v>
      </c>
      <c r="AIB22">
        <v>-1.0893476708921001E-8</v>
      </c>
      <c r="AIC22" t="e">
        <f>bvarHC1*bvarM4</f>
        <v>#VALUE!</v>
      </c>
      <c r="AID22" t="e">
        <f>cvarHC1*cvarM4</f>
        <v>#VALUE!</v>
      </c>
      <c r="AIE22" t="e">
        <f>mvarHC1*mvarM4</f>
        <v>#VALUE!</v>
      </c>
      <c r="AIF22" s="24" t="e">
        <f t="shared" si="390"/>
        <v>#VALUE!</v>
      </c>
      <c r="AIG22" s="24" t="e">
        <f t="shared" si="391"/>
        <v>#VALUE!</v>
      </c>
      <c r="AIH22" s="24" t="e">
        <f t="shared" si="392"/>
        <v>#VALUE!</v>
      </c>
      <c r="AII22">
        <v>-1.4631896449306E-7</v>
      </c>
      <c r="AIJ22" t="e">
        <f>bvarHC1*bvarM4</f>
        <v>#VALUE!</v>
      </c>
      <c r="AIK22" t="e">
        <f>cvarHC1*cvarM4</f>
        <v>#VALUE!</v>
      </c>
      <c r="AIL22" t="e">
        <f>mvarHC1*mvarM4</f>
        <v>#VALUE!</v>
      </c>
      <c r="AIM22" s="24" t="e">
        <f t="shared" si="393"/>
        <v>#VALUE!</v>
      </c>
      <c r="AIN22" s="24" t="e">
        <f t="shared" si="394"/>
        <v>#VALUE!</v>
      </c>
      <c r="AIO22" s="24" t="e">
        <f t="shared" si="395"/>
        <v>#VALUE!</v>
      </c>
      <c r="AIP22">
        <v>1.7434286914491E-11</v>
      </c>
      <c r="AIQ22" t="e">
        <f>bvarHC1*bvarM6</f>
        <v>#VALUE!</v>
      </c>
      <c r="AIR22" t="e">
        <f>cvarHC1*cvarM6</f>
        <v>#VALUE!</v>
      </c>
      <c r="AIS22" t="e">
        <f>mvarHC1*mvarM6</f>
        <v>#VALUE!</v>
      </c>
      <c r="AIT22" s="24" t="e">
        <f t="shared" si="396"/>
        <v>#VALUE!</v>
      </c>
      <c r="AIU22" s="24" t="e">
        <f t="shared" si="397"/>
        <v>#VALUE!</v>
      </c>
      <c r="AIV22" s="24" t="e">
        <f t="shared" si="398"/>
        <v>#VALUE!</v>
      </c>
      <c r="AIW22">
        <v>-8.2646869961346004E-3</v>
      </c>
      <c r="AIX22" t="e">
        <f>bvarHC1*bvarM1</f>
        <v>#VALUE!</v>
      </c>
      <c r="AIY22" t="e">
        <f>cvarHC1*cvarM1</f>
        <v>#VALUE!</v>
      </c>
      <c r="AIZ22" t="e">
        <f>mvarHC1*mvarM1</f>
        <v>#VALUE!</v>
      </c>
      <c r="AJA22" s="24" t="e">
        <f t="shared" si="399"/>
        <v>#VALUE!</v>
      </c>
      <c r="AJB22" s="24" t="e">
        <f t="shared" si="400"/>
        <v>#VALUE!</v>
      </c>
      <c r="AJC22" s="24" t="e">
        <f t="shared" si="401"/>
        <v>#VALUE!</v>
      </c>
      <c r="AJD22">
        <v>-4.7039905282284002E-7</v>
      </c>
      <c r="AJE22" t="e">
        <f>bvarHC1*bvarM4</f>
        <v>#VALUE!</v>
      </c>
      <c r="AJF22" t="e">
        <f>cvarHC1*cvarM4</f>
        <v>#VALUE!</v>
      </c>
      <c r="AJG22" t="e">
        <f>mvarHC1*mvarM4</f>
        <v>#VALUE!</v>
      </c>
      <c r="AJH22" s="24" t="e">
        <f t="shared" si="402"/>
        <v>#VALUE!</v>
      </c>
      <c r="AJI22" s="24" t="e">
        <f t="shared" si="403"/>
        <v>#VALUE!</v>
      </c>
      <c r="AJJ22" s="24" t="e">
        <f t="shared" si="404"/>
        <v>#VALUE!</v>
      </c>
      <c r="AJK22">
        <v>9.5536769967466001E-11</v>
      </c>
      <c r="AJL22" t="e">
        <f>bvarHC1*bvarM6</f>
        <v>#VALUE!</v>
      </c>
      <c r="AJM22" t="e">
        <f>cvarHC1*cvarM6</f>
        <v>#VALUE!</v>
      </c>
      <c r="AJN22" t="e">
        <f>mvarHC1*mvarM6</f>
        <v>#VALUE!</v>
      </c>
      <c r="AJO22" s="24" t="e">
        <f t="shared" si="405"/>
        <v>#VALUE!</v>
      </c>
      <c r="AJP22" s="24" t="e">
        <f t="shared" si="406"/>
        <v>#VALUE!</v>
      </c>
      <c r="AJQ22" s="24" t="e">
        <f t="shared" si="407"/>
        <v>#VALUE!</v>
      </c>
      <c r="AJR22">
        <v>-1.0320975785626001E-8</v>
      </c>
      <c r="AJS22" t="e">
        <f>bvarHC1*bvarM4</f>
        <v>#VALUE!</v>
      </c>
      <c r="AJT22" t="e">
        <f>cvarHC1*cvarM4</f>
        <v>#VALUE!</v>
      </c>
      <c r="AJU22" t="e">
        <f>mvarHC1*mvarM4</f>
        <v>#VALUE!</v>
      </c>
      <c r="AJV22" s="24" t="e">
        <f t="shared" si="408"/>
        <v>#VALUE!</v>
      </c>
      <c r="AJW22" s="24" t="e">
        <f t="shared" si="409"/>
        <v>#VALUE!</v>
      </c>
      <c r="AJX22" s="24" t="e">
        <f t="shared" si="410"/>
        <v>#VALUE!</v>
      </c>
      <c r="AJY22">
        <v>-1.4037880968054E-7</v>
      </c>
      <c r="AJZ22" t="e">
        <f>bvarHC1*bvarM4</f>
        <v>#VALUE!</v>
      </c>
      <c r="AKA22" t="e">
        <f>cvarHC1*cvarM4</f>
        <v>#VALUE!</v>
      </c>
      <c r="AKB22" t="e">
        <f>mvarHC1*mvarM4</f>
        <v>#VALUE!</v>
      </c>
      <c r="AKC22" s="24" t="e">
        <f t="shared" si="411"/>
        <v>#VALUE!</v>
      </c>
      <c r="AKD22" s="24" t="e">
        <f t="shared" si="412"/>
        <v>#VALUE!</v>
      </c>
      <c r="AKE22" s="24" t="e">
        <f t="shared" si="413"/>
        <v>#VALUE!</v>
      </c>
      <c r="AKF22">
        <v>1.9335169261888001E-7</v>
      </c>
      <c r="AKG22" t="e">
        <f>bvarHC1*bvarM1</f>
        <v>#VALUE!</v>
      </c>
      <c r="AKH22" t="e">
        <f>cvarHC1*cvarM1</f>
        <v>#VALUE!</v>
      </c>
      <c r="AKI22" t="e">
        <f>mvarHC1*mvarM1</f>
        <v>#VALUE!</v>
      </c>
      <c r="AKJ22" s="24" t="e">
        <f t="shared" si="414"/>
        <v>#VALUE!</v>
      </c>
      <c r="AKK22" s="24" t="e">
        <f t="shared" si="415"/>
        <v>#VALUE!</v>
      </c>
      <c r="AKL22" s="24" t="e">
        <f t="shared" si="416"/>
        <v>#VALUE!</v>
      </c>
      <c r="AKM22">
        <v>-4.8841574261797999E-3</v>
      </c>
      <c r="AKN22" t="e">
        <f>bvarHC1*bvarM1</f>
        <v>#VALUE!</v>
      </c>
      <c r="AKO22" t="e">
        <f>cvarHC1*cvarM1</f>
        <v>#VALUE!</v>
      </c>
      <c r="AKP22" t="e">
        <f>mvarHC1*mvarM1</f>
        <v>#VALUE!</v>
      </c>
      <c r="AKQ22" s="24" t="e">
        <f t="shared" si="417"/>
        <v>#VALUE!</v>
      </c>
      <c r="AKR22" s="24" t="e">
        <f t="shared" si="418"/>
        <v>#VALUE!</v>
      </c>
      <c r="AKS22" s="24" t="e">
        <f t="shared" si="419"/>
        <v>#VALUE!</v>
      </c>
      <c r="AKT22">
        <v>-4.1155364707227001E-7</v>
      </c>
      <c r="AKU22" t="e">
        <f>bvarHC1*bvarM4</f>
        <v>#VALUE!</v>
      </c>
      <c r="AKV22" t="e">
        <f>cvarHC1*cvarM4</f>
        <v>#VALUE!</v>
      </c>
      <c r="AKW22" t="e">
        <f>mvarHC1*mvarM4</f>
        <v>#VALUE!</v>
      </c>
      <c r="AKX22" s="24" t="e">
        <f t="shared" si="420"/>
        <v>#VALUE!</v>
      </c>
      <c r="AKY22" s="24" t="e">
        <f t="shared" si="421"/>
        <v>#VALUE!</v>
      </c>
      <c r="AKZ22" s="24" t="e">
        <f t="shared" si="422"/>
        <v>#VALUE!</v>
      </c>
      <c r="ALA22">
        <v>9.4383296760342006E-11</v>
      </c>
      <c r="ALB22" t="e">
        <f>bvarHC1*bvarM6</f>
        <v>#VALUE!</v>
      </c>
      <c r="ALC22" t="e">
        <f>cvarHC1*cvarM6</f>
        <v>#VALUE!</v>
      </c>
      <c r="ALD22" t="e">
        <f>mvarHC1*mvarM6</f>
        <v>#VALUE!</v>
      </c>
      <c r="ALE22" s="24" t="e">
        <f t="shared" si="423"/>
        <v>#VALUE!</v>
      </c>
      <c r="ALF22" s="24" t="e">
        <f t="shared" si="424"/>
        <v>#VALUE!</v>
      </c>
      <c r="ALG22" s="24" t="e">
        <f t="shared" si="425"/>
        <v>#VALUE!</v>
      </c>
      <c r="ALH22">
        <v>5.6042695646277E-8</v>
      </c>
      <c r="ALI22" t="e">
        <f>bvarHC1*bvarM6</f>
        <v>#VALUE!</v>
      </c>
      <c r="ALJ22" t="e">
        <f>cvarHC1*cvarM6</f>
        <v>#VALUE!</v>
      </c>
      <c r="ALK22" t="e">
        <f>mvarHC1*mvarM6</f>
        <v>#VALUE!</v>
      </c>
      <c r="ALL22" s="24" t="e">
        <f t="shared" si="426"/>
        <v>#VALUE!</v>
      </c>
      <c r="ALM22" s="24" t="e">
        <f t="shared" si="427"/>
        <v>#VALUE!</v>
      </c>
      <c r="ALN22" s="24" t="e">
        <f t="shared" si="428"/>
        <v>#VALUE!</v>
      </c>
      <c r="ALO22">
        <v>1.5499542412538001E-7</v>
      </c>
      <c r="ALP22" t="e">
        <f>bvarHC1*bvarM4</f>
        <v>#VALUE!</v>
      </c>
      <c r="ALQ22" t="e">
        <f>cvarHC1*cvarM4</f>
        <v>#VALUE!</v>
      </c>
      <c r="ALR22" t="e">
        <f>mvarHC1*mvarM4</f>
        <v>#VALUE!</v>
      </c>
      <c r="ALS22" s="24" t="e">
        <f t="shared" si="429"/>
        <v>#VALUE!</v>
      </c>
      <c r="ALT22" s="24" t="e">
        <f t="shared" si="430"/>
        <v>#VALUE!</v>
      </c>
      <c r="ALU22" s="24" t="e">
        <f t="shared" si="431"/>
        <v>#VALUE!</v>
      </c>
      <c r="ALV22">
        <v>-9.6272828644867002E-12</v>
      </c>
      <c r="ALW22" t="e">
        <f>bvarHC1*bvarM4</f>
        <v>#VALUE!</v>
      </c>
      <c r="ALX22" t="e">
        <f>cvarHC1*cvarM4</f>
        <v>#VALUE!</v>
      </c>
      <c r="ALY22" t="e">
        <f>mvarHC1*mvarM4</f>
        <v>#VALUE!</v>
      </c>
      <c r="ALZ22" s="24" t="e">
        <f t="shared" si="432"/>
        <v>#VALUE!</v>
      </c>
      <c r="AMA22" s="24" t="e">
        <f t="shared" si="433"/>
        <v>#VALUE!</v>
      </c>
      <c r="AMB22" s="24" t="e">
        <f t="shared" si="434"/>
        <v>#VALUE!</v>
      </c>
      <c r="AMC22">
        <v>5.5750436269989E-5</v>
      </c>
      <c r="AMD22" t="e">
        <f>bvarM9</f>
        <v>#VALUE!</v>
      </c>
      <c r="AME22" t="e">
        <f>cvarM9</f>
        <v>#VALUE!</v>
      </c>
      <c r="AMF22" t="e">
        <f>mvarM9</f>
        <v>#VALUE!</v>
      </c>
      <c r="AMG22" s="24" t="e">
        <f t="shared" si="435"/>
        <v>#VALUE!</v>
      </c>
      <c r="AMH22" s="24" t="e">
        <f t="shared" si="436"/>
        <v>#VALUE!</v>
      </c>
      <c r="AMI22" s="24" t="e">
        <f t="shared" si="437"/>
        <v>#VALUE!</v>
      </c>
      <c r="AMJ22">
        <v>4.7014601489809996E-3</v>
      </c>
      <c r="AMK22" t="e">
        <f>bvarM9</f>
        <v>#VALUE!</v>
      </c>
      <c r="AML22" t="e">
        <f>cvarM9</f>
        <v>#VALUE!</v>
      </c>
      <c r="AMM22" t="e">
        <f>mvarM9</f>
        <v>#VALUE!</v>
      </c>
      <c r="AMN22" s="24" t="e">
        <f t="shared" si="438"/>
        <v>#VALUE!</v>
      </c>
      <c r="AMO22" s="24" t="e">
        <f t="shared" si="439"/>
        <v>#VALUE!</v>
      </c>
      <c r="AMP22" s="24" t="e">
        <f t="shared" si="440"/>
        <v>#VALUE!</v>
      </c>
      <c r="AMQ22">
        <v>-2.6605818265539999E-5</v>
      </c>
      <c r="AMR22" t="e">
        <f>bvarM9</f>
        <v>#VALUE!</v>
      </c>
      <c r="AMS22" t="e">
        <f>cvarM9</f>
        <v>#VALUE!</v>
      </c>
      <c r="AMT22" t="e">
        <f>mvarM9</f>
        <v>#VALUE!</v>
      </c>
      <c r="AMU22" s="24" t="e">
        <f t="shared" si="441"/>
        <v>#VALUE!</v>
      </c>
      <c r="AMV22" s="24" t="e">
        <f t="shared" si="442"/>
        <v>#VALUE!</v>
      </c>
      <c r="AMW22" s="24" t="e">
        <f t="shared" si="443"/>
        <v>#VALUE!</v>
      </c>
      <c r="AMX22">
        <v>-2.6414919273349001E-4</v>
      </c>
      <c r="AMY22" t="e">
        <f>bvarM9</f>
        <v>#VALUE!</v>
      </c>
      <c r="AMZ22" t="e">
        <f>cvarM9</f>
        <v>#VALUE!</v>
      </c>
      <c r="ANA22" t="e">
        <f>mvarM9</f>
        <v>#VALUE!</v>
      </c>
      <c r="ANB22" s="24" t="e">
        <f t="shared" si="444"/>
        <v>#VALUE!</v>
      </c>
      <c r="ANC22" s="24" t="e">
        <f t="shared" si="445"/>
        <v>#VALUE!</v>
      </c>
      <c r="AND22" s="24" t="e">
        <f t="shared" si="446"/>
        <v>#VALUE!</v>
      </c>
      <c r="ANE22">
        <v>4.3174117725485002E-3</v>
      </c>
      <c r="ANF22" t="e">
        <f>bvarM9</f>
        <v>#VALUE!</v>
      </c>
      <c r="ANG22" t="e">
        <f>cvarM9</f>
        <v>#VALUE!</v>
      </c>
      <c r="ANH22" t="e">
        <f>mvarM9</f>
        <v>#VALUE!</v>
      </c>
      <c r="ANI22" s="24" t="e">
        <f t="shared" si="447"/>
        <v>#VALUE!</v>
      </c>
      <c r="ANJ22" s="24" t="e">
        <f t="shared" si="448"/>
        <v>#VALUE!</v>
      </c>
      <c r="ANK22" s="24" t="e">
        <f t="shared" si="449"/>
        <v>#VALUE!</v>
      </c>
      <c r="ANL22">
        <v>-2.6678909527304002E-4</v>
      </c>
      <c r="ANM22" t="e">
        <f>bvarHC1*bvarM1</f>
        <v>#VALUE!</v>
      </c>
      <c r="ANN22" t="e">
        <f>cvarHC1*cvarM1</f>
        <v>#VALUE!</v>
      </c>
      <c r="ANO22" t="e">
        <f>mvarHC1*mvarM1</f>
        <v>#VALUE!</v>
      </c>
      <c r="ANP22" s="24" t="e">
        <f t="shared" si="450"/>
        <v>#VALUE!</v>
      </c>
      <c r="ANQ22" s="24" t="e">
        <f t="shared" si="451"/>
        <v>#VALUE!</v>
      </c>
      <c r="ANR22" s="24" t="e">
        <f t="shared" si="452"/>
        <v>#VALUE!</v>
      </c>
      <c r="ANS22">
        <v>2.6485725724582999E-5</v>
      </c>
      <c r="ANT22" t="e">
        <f>bvarM9</f>
        <v>#VALUE!</v>
      </c>
      <c r="ANU22" t="e">
        <f>cvarM9</f>
        <v>#VALUE!</v>
      </c>
      <c r="ANV22" t="e">
        <f>mvarM9</f>
        <v>#VALUE!</v>
      </c>
      <c r="ANW22" s="24" t="e">
        <f t="shared" si="453"/>
        <v>#VALUE!</v>
      </c>
      <c r="ANX22" s="24" t="e">
        <f t="shared" si="454"/>
        <v>#VALUE!</v>
      </c>
      <c r="ANY22" s="24" t="e">
        <f t="shared" si="455"/>
        <v>#VALUE!</v>
      </c>
      <c r="ANZ22">
        <v>4.4298920196555996E-3</v>
      </c>
      <c r="AOA22" t="e">
        <f>bvarM9</f>
        <v>#VALUE!</v>
      </c>
      <c r="AOB22" t="e">
        <f>cvarM9</f>
        <v>#VALUE!</v>
      </c>
      <c r="AOC22" t="e">
        <f>mvarM9</f>
        <v>#VALUE!</v>
      </c>
      <c r="AOD22" s="24" t="e">
        <f t="shared" si="456"/>
        <v>#VALUE!</v>
      </c>
      <c r="AOE22" s="24" t="e">
        <f t="shared" si="457"/>
        <v>#VALUE!</v>
      </c>
      <c r="AOF22" s="24" t="e">
        <f t="shared" si="458"/>
        <v>#VALUE!</v>
      </c>
      <c r="AOG22">
        <v>-3.0179693021831E-5</v>
      </c>
      <c r="AOH22" t="e">
        <f>bvarM9</f>
        <v>#VALUE!</v>
      </c>
      <c r="AOI22" t="e">
        <f>cvarM9</f>
        <v>#VALUE!</v>
      </c>
      <c r="AOJ22" t="e">
        <f>mvarM9</f>
        <v>#VALUE!</v>
      </c>
      <c r="AOK22" s="24" t="e">
        <f t="shared" si="459"/>
        <v>#VALUE!</v>
      </c>
      <c r="AOL22" s="24" t="e">
        <f t="shared" si="460"/>
        <v>#VALUE!</v>
      </c>
      <c r="AOM22" s="24" t="e">
        <f t="shared" si="461"/>
        <v>#VALUE!</v>
      </c>
      <c r="AON22">
        <v>1.2638141201417E-4</v>
      </c>
      <c r="AOO22" t="e">
        <f>bvarM9</f>
        <v>#VALUE!</v>
      </c>
      <c r="AOP22" t="e">
        <f>cvarM9</f>
        <v>#VALUE!</v>
      </c>
      <c r="AOQ22" t="e">
        <f>mvarM9</f>
        <v>#VALUE!</v>
      </c>
      <c r="AOR22" s="24" t="e">
        <f t="shared" si="462"/>
        <v>#VALUE!</v>
      </c>
      <c r="AOS22" s="24" t="e">
        <f t="shared" si="463"/>
        <v>#VALUE!</v>
      </c>
      <c r="AOT22" s="24" t="e">
        <f t="shared" si="464"/>
        <v>#VALUE!</v>
      </c>
      <c r="AOU22">
        <v>4.2780403296922001E-3</v>
      </c>
      <c r="AOV22" t="e">
        <f>bvarM9</f>
        <v>#VALUE!</v>
      </c>
      <c r="AOW22" t="e">
        <f>cvarM9</f>
        <v>#VALUE!</v>
      </c>
      <c r="AOX22" t="e">
        <f>mvarM9</f>
        <v>#VALUE!</v>
      </c>
      <c r="AOY22" s="24" t="e">
        <f t="shared" si="465"/>
        <v>#VALUE!</v>
      </c>
      <c r="AOZ22" s="24" t="e">
        <f t="shared" si="466"/>
        <v>#VALUE!</v>
      </c>
      <c r="APA22" s="24" t="e">
        <f t="shared" si="467"/>
        <v>#VALUE!</v>
      </c>
      <c r="APB22">
        <v>-4.1504905434461002E-10</v>
      </c>
      <c r="APC22" t="e">
        <f>bvarHC1*bvarM4</f>
        <v>#VALUE!</v>
      </c>
      <c r="APD22" t="e">
        <f>cvarHC1*cvarM4</f>
        <v>#VALUE!</v>
      </c>
      <c r="APE22" t="e">
        <f>mvarHC1*mvarM4</f>
        <v>#VALUE!</v>
      </c>
      <c r="APF22" s="24" t="e">
        <f t="shared" si="468"/>
        <v>#VALUE!</v>
      </c>
      <c r="APG22" s="24" t="e">
        <f t="shared" si="469"/>
        <v>#VALUE!</v>
      </c>
      <c r="APH22" s="24" t="e">
        <f t="shared" si="470"/>
        <v>#VALUE!</v>
      </c>
      <c r="API22">
        <v>1.5732819244557001E-3</v>
      </c>
      <c r="APJ22" t="e">
        <f>bvarM9</f>
        <v>#VALUE!</v>
      </c>
      <c r="APK22" t="e">
        <f>cvarM9</f>
        <v>#VALUE!</v>
      </c>
      <c r="APL22" t="e">
        <f>mvarM9</f>
        <v>#VALUE!</v>
      </c>
      <c r="APM22" s="24" t="e">
        <f t="shared" si="471"/>
        <v>#VALUE!</v>
      </c>
      <c r="APN22" s="24" t="e">
        <f t="shared" si="472"/>
        <v>#VALUE!</v>
      </c>
      <c r="APO22" s="24" t="e">
        <f t="shared" si="473"/>
        <v>#VALUE!</v>
      </c>
      <c r="APP22">
        <v>-1.1836383866314999E-3</v>
      </c>
      <c r="APQ22" t="e">
        <f>bvarM9</f>
        <v>#VALUE!</v>
      </c>
      <c r="APR22" t="e">
        <f>cvarM9</f>
        <v>#VALUE!</v>
      </c>
      <c r="APS22" t="e">
        <f>mvarM9</f>
        <v>#VALUE!</v>
      </c>
      <c r="APT22" s="24" t="e">
        <f t="shared" si="474"/>
        <v>#VALUE!</v>
      </c>
      <c r="APU22" s="24" t="e">
        <f t="shared" si="475"/>
        <v>#VALUE!</v>
      </c>
      <c r="APV22" s="24" t="e">
        <f t="shared" si="476"/>
        <v>#VALUE!</v>
      </c>
      <c r="APW22">
        <v>-1.8747832199565998E-5</v>
      </c>
      <c r="APX22" t="e">
        <f>bvarM9</f>
        <v>#VALUE!</v>
      </c>
      <c r="APY22" t="e">
        <f>cvarM9</f>
        <v>#VALUE!</v>
      </c>
      <c r="APZ22" t="e">
        <f>mvarM9</f>
        <v>#VALUE!</v>
      </c>
      <c r="AQA22" s="24" t="e">
        <f t="shared" si="477"/>
        <v>#VALUE!</v>
      </c>
      <c r="AQB22" s="24" t="e">
        <f t="shared" si="478"/>
        <v>#VALUE!</v>
      </c>
      <c r="AQC22" s="24" t="e">
        <f t="shared" si="479"/>
        <v>#VALUE!</v>
      </c>
      <c r="AQD22">
        <v>8.2945989281770001E-5</v>
      </c>
      <c r="AQE22" t="e">
        <f>bvarM9</f>
        <v>#VALUE!</v>
      </c>
      <c r="AQF22" t="e">
        <f>cvarM9</f>
        <v>#VALUE!</v>
      </c>
      <c r="AQG22" t="e">
        <f>mvarM9</f>
        <v>#VALUE!</v>
      </c>
      <c r="AQH22" s="24" t="e">
        <f t="shared" si="480"/>
        <v>#VALUE!</v>
      </c>
      <c r="AQI22" s="24" t="e">
        <f t="shared" si="481"/>
        <v>#VALUE!</v>
      </c>
      <c r="AQJ22" s="24" t="e">
        <f t="shared" si="482"/>
        <v>#VALUE!</v>
      </c>
      <c r="AQK22">
        <v>2.8573200810243001E-3</v>
      </c>
      <c r="AQL22" t="e">
        <f>bvarM9</f>
        <v>#VALUE!</v>
      </c>
      <c r="AQM22" t="e">
        <f>cvarM9</f>
        <v>#VALUE!</v>
      </c>
      <c r="AQN22" t="e">
        <f>mvarM9</f>
        <v>#VALUE!</v>
      </c>
      <c r="AQO22" s="24" t="e">
        <f t="shared" si="483"/>
        <v>#VALUE!</v>
      </c>
      <c r="AQP22" s="24" t="e">
        <f t="shared" si="484"/>
        <v>#VALUE!</v>
      </c>
      <c r="AQQ22" s="24" t="e">
        <f t="shared" si="485"/>
        <v>#VALUE!</v>
      </c>
      <c r="AQR22">
        <v>1.0475088081371E-6</v>
      </c>
      <c r="AQS22" t="e">
        <f>bvarM9</f>
        <v>#VALUE!</v>
      </c>
      <c r="AQT22" t="e">
        <f>cvarM9</f>
        <v>#VALUE!</v>
      </c>
      <c r="AQU22" t="e">
        <f>mvarM9</f>
        <v>#VALUE!</v>
      </c>
      <c r="AQV22" s="24" t="e">
        <f t="shared" si="486"/>
        <v>#VALUE!</v>
      </c>
      <c r="AQW22" s="24" t="e">
        <f t="shared" si="487"/>
        <v>#VALUE!</v>
      </c>
      <c r="AQX22" s="24" t="e">
        <f t="shared" si="488"/>
        <v>#VALUE!</v>
      </c>
      <c r="AQY22">
        <v>1.6773726150377001E-5</v>
      </c>
      <c r="AQZ22" t="e">
        <f>bvarM9</f>
        <v>#VALUE!</v>
      </c>
      <c r="ARA22" t="e">
        <f>cvarM9</f>
        <v>#VALUE!</v>
      </c>
      <c r="ARB22" t="e">
        <f>mvarM9</f>
        <v>#VALUE!</v>
      </c>
      <c r="ARC22" s="24" t="e">
        <f t="shared" si="489"/>
        <v>#VALUE!</v>
      </c>
      <c r="ARD22" s="24" t="e">
        <f t="shared" si="490"/>
        <v>#VALUE!</v>
      </c>
      <c r="ARE22" s="24" t="e">
        <f t="shared" si="491"/>
        <v>#VALUE!</v>
      </c>
      <c r="ARF22">
        <v>1.5192231554309E-2</v>
      </c>
      <c r="ARG22" t="e">
        <f>bvarHC1*bvarM1</f>
        <v>#VALUE!</v>
      </c>
      <c r="ARH22" t="e">
        <f>cvarHC1*cvarM1</f>
        <v>#VALUE!</v>
      </c>
      <c r="ARI22" t="e">
        <f>mvarHC1*mvarM1</f>
        <v>#VALUE!</v>
      </c>
      <c r="ARJ22" s="24" t="e">
        <f t="shared" si="492"/>
        <v>#VALUE!</v>
      </c>
      <c r="ARK22" s="24" t="e">
        <f t="shared" si="493"/>
        <v>#VALUE!</v>
      </c>
      <c r="ARL22" s="24" t="e">
        <f t="shared" si="494"/>
        <v>#VALUE!</v>
      </c>
      <c r="ARM22">
        <v>-8.7932477718522995E-5</v>
      </c>
      <c r="ARN22" t="e">
        <f>bvarM9</f>
        <v>#VALUE!</v>
      </c>
      <c r="ARO22" t="e">
        <f>cvarM9</f>
        <v>#VALUE!</v>
      </c>
      <c r="ARP22" t="e">
        <f>mvarM9</f>
        <v>#VALUE!</v>
      </c>
      <c r="ARQ22" s="24" t="e">
        <f t="shared" si="495"/>
        <v>#VALUE!</v>
      </c>
      <c r="ARR22" s="24" t="e">
        <f t="shared" si="496"/>
        <v>#VALUE!</v>
      </c>
      <c r="ARS22" s="24" t="e">
        <f t="shared" si="497"/>
        <v>#VALUE!</v>
      </c>
      <c r="ART22">
        <v>1.3457550936527999E-4</v>
      </c>
      <c r="ARU22" t="e">
        <f>bvarM9</f>
        <v>#VALUE!</v>
      </c>
      <c r="ARV22" t="e">
        <f>cvarM9</f>
        <v>#VALUE!</v>
      </c>
      <c r="ARW22" t="e">
        <f>mvarM9</f>
        <v>#VALUE!</v>
      </c>
      <c r="ARX22" s="24" t="e">
        <f t="shared" si="498"/>
        <v>#VALUE!</v>
      </c>
      <c r="ARY22" s="24" t="e">
        <f t="shared" si="499"/>
        <v>#VALUE!</v>
      </c>
      <c r="ARZ22" s="24" t="e">
        <f t="shared" si="500"/>
        <v>#VALUE!</v>
      </c>
      <c r="ASA22">
        <v>2.7721470408676001E-3</v>
      </c>
      <c r="ASB22" t="e">
        <f>bvarM9</f>
        <v>#VALUE!</v>
      </c>
      <c r="ASC22" t="e">
        <f>cvarM9</f>
        <v>#VALUE!</v>
      </c>
      <c r="ASD22" t="e">
        <f>mvarM9</f>
        <v>#VALUE!</v>
      </c>
      <c r="ASE22" s="24" t="e">
        <f t="shared" si="501"/>
        <v>#VALUE!</v>
      </c>
      <c r="ASF22" s="24" t="e">
        <f t="shared" si="502"/>
        <v>#VALUE!</v>
      </c>
      <c r="ASG22" s="24" t="e">
        <f t="shared" si="503"/>
        <v>#VALUE!</v>
      </c>
      <c r="ASH22">
        <v>-1.9720267437376002E-6</v>
      </c>
      <c r="ASI22" t="e">
        <f>bvarM9</f>
        <v>#VALUE!</v>
      </c>
      <c r="ASJ22" t="e">
        <f>cvarM9</f>
        <v>#VALUE!</v>
      </c>
      <c r="ASK22" t="e">
        <f>mvarM9</f>
        <v>#VALUE!</v>
      </c>
      <c r="ASL22" s="24" t="e">
        <f t="shared" si="504"/>
        <v>#VALUE!</v>
      </c>
      <c r="ASM22" s="24" t="e">
        <f t="shared" si="505"/>
        <v>#VALUE!</v>
      </c>
      <c r="ASN22" s="24" t="e">
        <f t="shared" si="506"/>
        <v>#VALUE!</v>
      </c>
      <c r="ASO22">
        <v>1.9610210677692001E-5</v>
      </c>
      <c r="ASP22" t="e">
        <f>bvarM9</f>
        <v>#VALUE!</v>
      </c>
      <c r="ASQ22" t="e">
        <f>cvarM9</f>
        <v>#VALUE!</v>
      </c>
      <c r="ASR22" t="e">
        <f>mvarM9</f>
        <v>#VALUE!</v>
      </c>
      <c r="ASS22" s="24" t="e">
        <f t="shared" si="507"/>
        <v>#VALUE!</v>
      </c>
      <c r="AST22" s="24" t="e">
        <f t="shared" si="508"/>
        <v>#VALUE!</v>
      </c>
      <c r="ASU22" s="24" t="e">
        <f t="shared" si="509"/>
        <v>#VALUE!</v>
      </c>
      <c r="ASV22">
        <v>-1.4921238946737001E-3</v>
      </c>
      <c r="ASW22" t="e">
        <f>bvarM9</f>
        <v>#VALUE!</v>
      </c>
      <c r="ASX22" t="e">
        <f>cvarM9</f>
        <v>#VALUE!</v>
      </c>
      <c r="ASY22" t="e">
        <f>mvarM9</f>
        <v>#VALUE!</v>
      </c>
      <c r="ASZ22" s="24" t="e">
        <f t="shared" si="510"/>
        <v>#VALUE!</v>
      </c>
      <c r="ATA22" s="24" t="e">
        <f t="shared" si="511"/>
        <v>#VALUE!</v>
      </c>
      <c r="ATB22" s="24" t="e">
        <f t="shared" si="512"/>
        <v>#VALUE!</v>
      </c>
      <c r="ATC22">
        <v>-2.1979627886658002E-5</v>
      </c>
      <c r="ATD22" t="e">
        <f>bvarM9</f>
        <v>#VALUE!</v>
      </c>
      <c r="ATE22" t="e">
        <f>cvarM9</f>
        <v>#VALUE!</v>
      </c>
      <c r="ATF22" t="e">
        <f>mvarM9</f>
        <v>#VALUE!</v>
      </c>
      <c r="ATG22" s="24" t="e">
        <f t="shared" si="513"/>
        <v>#VALUE!</v>
      </c>
      <c r="ATH22" s="24" t="e">
        <f t="shared" si="514"/>
        <v>#VALUE!</v>
      </c>
      <c r="ATI22" s="24" t="e">
        <f t="shared" si="515"/>
        <v>#VALUE!</v>
      </c>
      <c r="ATJ22">
        <v>-6.5361181578984005E-8</v>
      </c>
      <c r="ATK22" t="e">
        <f>bvarHC1*bvarM4</f>
        <v>#VALUE!</v>
      </c>
      <c r="ATL22" t="e">
        <f>cvarHC1*cvarM4</f>
        <v>#VALUE!</v>
      </c>
      <c r="ATM22" t="e">
        <f>mvarHC1*mvarM4</f>
        <v>#VALUE!</v>
      </c>
      <c r="ATN22" s="24" t="e">
        <f t="shared" si="516"/>
        <v>#VALUE!</v>
      </c>
      <c r="ATO22" s="24" t="e">
        <f t="shared" si="517"/>
        <v>#VALUE!</v>
      </c>
      <c r="ATP22" s="24" t="e">
        <f t="shared" si="518"/>
        <v>#VALUE!</v>
      </c>
      <c r="ATQ22">
        <v>8.8302003104823001E-2</v>
      </c>
      <c r="ATR22" t="e">
        <f>bvarM9</f>
        <v>#VALUE!</v>
      </c>
      <c r="ATS22" t="e">
        <f>cvarM9</f>
        <v>#VALUE!</v>
      </c>
      <c r="ATT22" t="e">
        <f>mvarM9</f>
        <v>#VALUE!</v>
      </c>
      <c r="ATU22" s="24" t="e">
        <f t="shared" si="519"/>
        <v>#VALUE!</v>
      </c>
      <c r="ATV22" s="24" t="e">
        <f t="shared" si="520"/>
        <v>#VALUE!</v>
      </c>
      <c r="ATW22" s="24" t="e">
        <f t="shared" si="521"/>
        <v>#VALUE!</v>
      </c>
      <c r="ATX22">
        <v>9.2907915318843E-7</v>
      </c>
      <c r="ATY22" t="e">
        <f>bvarM9</f>
        <v>#VALUE!</v>
      </c>
      <c r="ATZ22" t="e">
        <f>cvarM9</f>
        <v>#VALUE!</v>
      </c>
      <c r="AUA22" t="e">
        <f>mvarM9</f>
        <v>#VALUE!</v>
      </c>
      <c r="AUB22" s="24" t="e">
        <f t="shared" si="522"/>
        <v>#VALUE!</v>
      </c>
      <c r="AUC22" s="24" t="e">
        <f t="shared" si="523"/>
        <v>#VALUE!</v>
      </c>
      <c r="AUD22" s="24" t="e">
        <f t="shared" si="524"/>
        <v>#VALUE!</v>
      </c>
      <c r="AUE22">
        <v>2.6505496515455999E-5</v>
      </c>
      <c r="AUF22" t="e">
        <f>bvarM9</f>
        <v>#VALUE!</v>
      </c>
      <c r="AUG22" t="e">
        <f>cvarM9</f>
        <v>#VALUE!</v>
      </c>
      <c r="AUH22" t="e">
        <f>mvarM9</f>
        <v>#VALUE!</v>
      </c>
      <c r="AUI22" s="24" t="e">
        <f t="shared" si="525"/>
        <v>#VALUE!</v>
      </c>
      <c r="AUJ22" s="24" t="e">
        <f t="shared" si="526"/>
        <v>#VALUE!</v>
      </c>
      <c r="AUK22" s="24" t="e">
        <f t="shared" si="527"/>
        <v>#VALUE!</v>
      </c>
      <c r="AUL22">
        <v>-1.3588238959294E-3</v>
      </c>
      <c r="AUM22" t="e">
        <f>bvarM9</f>
        <v>#VALUE!</v>
      </c>
      <c r="AUN22" t="e">
        <f>cvarM9</f>
        <v>#VALUE!</v>
      </c>
      <c r="AUO22" t="e">
        <f>mvarM9</f>
        <v>#VALUE!</v>
      </c>
      <c r="AUP22" s="24" t="e">
        <f t="shared" si="528"/>
        <v>#VALUE!</v>
      </c>
      <c r="AUQ22" s="24" t="e">
        <f t="shared" si="529"/>
        <v>#VALUE!</v>
      </c>
      <c r="AUR22" s="24" t="e">
        <f t="shared" si="530"/>
        <v>#VALUE!</v>
      </c>
      <c r="AUS22">
        <v>-1.2176123758755E-5</v>
      </c>
      <c r="AUT22" t="e">
        <f>bvarM9</f>
        <v>#VALUE!</v>
      </c>
      <c r="AUU22" t="e">
        <f>cvarM9</f>
        <v>#VALUE!</v>
      </c>
      <c r="AUV22" t="e">
        <f>mvarM9</f>
        <v>#VALUE!</v>
      </c>
      <c r="AUW22" s="24" t="e">
        <f t="shared" si="531"/>
        <v>#VALUE!</v>
      </c>
      <c r="AUX22" s="24" t="e">
        <f t="shared" si="532"/>
        <v>#VALUE!</v>
      </c>
      <c r="AUY22" s="24" t="e">
        <f t="shared" si="533"/>
        <v>#VALUE!</v>
      </c>
      <c r="AUZ22">
        <v>-5.4375872883421995E-4</v>
      </c>
      <c r="AVA22" t="e">
        <f>bvarM9</f>
        <v>#VALUE!</v>
      </c>
      <c r="AVB22" t="e">
        <f>cvarM9</f>
        <v>#VALUE!</v>
      </c>
      <c r="AVC22" t="e">
        <f>mvarM9</f>
        <v>#VALUE!</v>
      </c>
      <c r="AVD22" s="24" t="e">
        <f t="shared" si="534"/>
        <v>#VALUE!</v>
      </c>
      <c r="AVE22" s="24" t="e">
        <f t="shared" si="535"/>
        <v>#VALUE!</v>
      </c>
      <c r="AVF22" s="24" t="e">
        <f t="shared" si="536"/>
        <v>#VALUE!</v>
      </c>
      <c r="AVG22">
        <v>8.5177456467751003E-2</v>
      </c>
      <c r="AVH22" t="e">
        <f>bvarM9</f>
        <v>#VALUE!</v>
      </c>
      <c r="AVI22" t="e">
        <f>cvarM9</f>
        <v>#VALUE!</v>
      </c>
      <c r="AVJ22" t="e">
        <f>mvarM9</f>
        <v>#VALUE!</v>
      </c>
      <c r="AVK22" s="24" t="e">
        <f t="shared" si="537"/>
        <v>#VALUE!</v>
      </c>
      <c r="AVL22" s="24" t="e">
        <f t="shared" si="538"/>
        <v>#VALUE!</v>
      </c>
      <c r="AVM22" s="24" t="e">
        <f t="shared" si="539"/>
        <v>#VALUE!</v>
      </c>
      <c r="AVN22">
        <v>1.4597121721150001E-6</v>
      </c>
      <c r="AVO22" t="e">
        <f>bvarM9</f>
        <v>#VALUE!</v>
      </c>
      <c r="AVP22" t="e">
        <f>cvarM9</f>
        <v>#VALUE!</v>
      </c>
      <c r="AVQ22" t="e">
        <f>mvarM9</f>
        <v>#VALUE!</v>
      </c>
      <c r="AVR22" s="24" t="e">
        <f t="shared" si="540"/>
        <v>#VALUE!</v>
      </c>
      <c r="AVS22" s="24" t="e">
        <f t="shared" si="541"/>
        <v>#VALUE!</v>
      </c>
      <c r="AVT22" s="24" t="e">
        <f t="shared" si="542"/>
        <v>#VALUE!</v>
      </c>
      <c r="AVU22">
        <v>-5.5328319686611001E-4</v>
      </c>
      <c r="AVV22" t="e">
        <f>bvarM9</f>
        <v>#VALUE!</v>
      </c>
      <c r="AVW22" t="e">
        <f>cvarM9</f>
        <v>#VALUE!</v>
      </c>
      <c r="AVX22" t="e">
        <f>mvarM9</f>
        <v>#VALUE!</v>
      </c>
      <c r="AVY22" s="24" t="e">
        <f t="shared" si="543"/>
        <v>#VALUE!</v>
      </c>
      <c r="AVZ22" s="24" t="e">
        <f t="shared" si="544"/>
        <v>#VALUE!</v>
      </c>
      <c r="AWA22" s="24" t="e">
        <f t="shared" si="545"/>
        <v>#VALUE!</v>
      </c>
      <c r="AWB22">
        <v>1.8821797519908999E-2</v>
      </c>
      <c r="AWC22" t="e">
        <f>bvarHC1*bvarM1</f>
        <v>#VALUE!</v>
      </c>
      <c r="AWD22" t="e">
        <f>cvarHC1*cvarM1</f>
        <v>#VALUE!</v>
      </c>
      <c r="AWE22" t="e">
        <f>mvarHC1*mvarM1</f>
        <v>#VALUE!</v>
      </c>
      <c r="AWF22" s="24" t="e">
        <f t="shared" si="546"/>
        <v>#VALUE!</v>
      </c>
      <c r="AWG22" s="24" t="e">
        <f t="shared" si="547"/>
        <v>#VALUE!</v>
      </c>
      <c r="AWH22" s="24" t="e">
        <f t="shared" si="548"/>
        <v>#VALUE!</v>
      </c>
      <c r="AWI22">
        <v>2.5805144188028001E-5</v>
      </c>
      <c r="AWJ22" t="e">
        <f>bvarM9</f>
        <v>#VALUE!</v>
      </c>
      <c r="AWK22" t="e">
        <f>cvarM9</f>
        <v>#VALUE!</v>
      </c>
      <c r="AWL22" t="e">
        <f>mvarM9</f>
        <v>#VALUE!</v>
      </c>
      <c r="AWM22" s="24" t="e">
        <f t="shared" si="549"/>
        <v>#VALUE!</v>
      </c>
      <c r="AWN22" s="24" t="e">
        <f t="shared" si="550"/>
        <v>#VALUE!</v>
      </c>
      <c r="AWO22" s="24" t="e">
        <f t="shared" si="551"/>
        <v>#VALUE!</v>
      </c>
      <c r="AWP22">
        <v>1.4674326418305001E-3</v>
      </c>
      <c r="AWQ22" t="e">
        <f>bvarM9</f>
        <v>#VALUE!</v>
      </c>
      <c r="AWR22" t="e">
        <f>cvarM9</f>
        <v>#VALUE!</v>
      </c>
      <c r="AWS22" t="e">
        <f>mvarM9</f>
        <v>#VALUE!</v>
      </c>
      <c r="AWT22" s="24" t="e">
        <f t="shared" si="552"/>
        <v>#VALUE!</v>
      </c>
      <c r="AWU22" s="24" t="e">
        <f t="shared" si="553"/>
        <v>#VALUE!</v>
      </c>
      <c r="AWV22" s="24" t="e">
        <f t="shared" si="554"/>
        <v>#VALUE!</v>
      </c>
      <c r="AWW22">
        <v>0.62212821899800996</v>
      </c>
      <c r="AWX22" t="e">
        <f>bvarM9</f>
        <v>#VALUE!</v>
      </c>
      <c r="AWY22" t="e">
        <f>cvarM9</f>
        <v>#VALUE!</v>
      </c>
      <c r="AWZ22" t="e">
        <f>mvarM9</f>
        <v>#VALUE!</v>
      </c>
      <c r="AXA22" s="24" t="e">
        <f t="shared" si="555"/>
        <v>#VALUE!</v>
      </c>
      <c r="AXB22" s="24" t="e">
        <f t="shared" si="556"/>
        <v>#VALUE!</v>
      </c>
      <c r="AXC22" s="24" t="e">
        <f t="shared" si="557"/>
        <v>#VALUE!</v>
      </c>
      <c r="AXD22">
        <v>9.9905826069005005E-6</v>
      </c>
      <c r="AXE22" t="e">
        <f>bvarM9</f>
        <v>#VALUE!</v>
      </c>
      <c r="AXF22" t="e">
        <f>cvarM9</f>
        <v>#VALUE!</v>
      </c>
      <c r="AXG22" t="e">
        <f>mvarM9</f>
        <v>#VALUE!</v>
      </c>
      <c r="AXH22" s="24" t="e">
        <f t="shared" si="558"/>
        <v>#VALUE!</v>
      </c>
      <c r="AXI22" s="24" t="e">
        <f t="shared" si="559"/>
        <v>#VALUE!</v>
      </c>
      <c r="AXJ22" s="24" t="e">
        <f t="shared" si="560"/>
        <v>#VALUE!</v>
      </c>
      <c r="AXK22">
        <v>-2.0176856853436E-3</v>
      </c>
      <c r="AXL22" t="e">
        <f>bvarM9</f>
        <v>#VALUE!</v>
      </c>
      <c r="AXM22" t="e">
        <f>cvarM9</f>
        <v>#VALUE!</v>
      </c>
      <c r="AXN22" t="e">
        <f>mvarM9</f>
        <v>#VALUE!</v>
      </c>
      <c r="AXO22" s="24" t="e">
        <f t="shared" si="561"/>
        <v>#VALUE!</v>
      </c>
      <c r="AXP22" s="24" t="e">
        <f t="shared" si="562"/>
        <v>#VALUE!</v>
      </c>
      <c r="AXQ22" s="24" t="e">
        <f t="shared" si="563"/>
        <v>#VALUE!</v>
      </c>
      <c r="AXR22">
        <v>-4.0639496699287999E-7</v>
      </c>
      <c r="AXS22" t="e">
        <f>bvarHC1*bvarM4</f>
        <v>#VALUE!</v>
      </c>
      <c r="AXT22" t="e">
        <f>cvarHC1*cvarM4</f>
        <v>#VALUE!</v>
      </c>
      <c r="AXU22" t="e">
        <f>mvarHC1*mvarM4</f>
        <v>#VALUE!</v>
      </c>
      <c r="AXV22" s="24" t="e">
        <f t="shared" si="564"/>
        <v>#VALUE!</v>
      </c>
      <c r="AXW22" s="24" t="e">
        <f t="shared" si="565"/>
        <v>#VALUE!</v>
      </c>
      <c r="AXX22" s="24" t="e">
        <f t="shared" si="566"/>
        <v>#VALUE!</v>
      </c>
      <c r="AXY22">
        <v>2.3220687557379999E-5</v>
      </c>
      <c r="AXZ22" t="e">
        <f>bvarM9</f>
        <v>#VALUE!</v>
      </c>
      <c r="AYA22" t="e">
        <f>cvarM9</f>
        <v>#VALUE!</v>
      </c>
      <c r="AYB22" t="e">
        <f>mvarM9</f>
        <v>#VALUE!</v>
      </c>
      <c r="AYC22" s="24" t="e">
        <f t="shared" si="567"/>
        <v>#VALUE!</v>
      </c>
      <c r="AYD22" s="24" t="e">
        <f t="shared" si="568"/>
        <v>#VALUE!</v>
      </c>
      <c r="AYE22" s="24" t="e">
        <f t="shared" si="569"/>
        <v>#VALUE!</v>
      </c>
      <c r="AYF22">
        <v>6.0050823743371999E-5</v>
      </c>
      <c r="AYG22" t="e">
        <f>bvarM9</f>
        <v>#VALUE!</v>
      </c>
      <c r="AYH22" t="e">
        <f>cvarM9</f>
        <v>#VALUE!</v>
      </c>
      <c r="AYI22" t="e">
        <f>mvarM9</f>
        <v>#VALUE!</v>
      </c>
      <c r="AYJ22" s="24" t="e">
        <f t="shared" si="570"/>
        <v>#VALUE!</v>
      </c>
      <c r="AYK22" s="24" t="e">
        <f t="shared" si="571"/>
        <v>#VALUE!</v>
      </c>
      <c r="AYL22" s="24" t="e">
        <f t="shared" si="572"/>
        <v>#VALUE!</v>
      </c>
      <c r="AYM22">
        <v>1.0320378503262E-2</v>
      </c>
      <c r="AYN22" t="e">
        <f>bvarHC1*bvarM1</f>
        <v>#VALUE!</v>
      </c>
      <c r="AYO22" t="e">
        <f>cvarHC1*cvarM1</f>
        <v>#VALUE!</v>
      </c>
      <c r="AYP22" t="e">
        <f>mvarHC1*mvarM1</f>
        <v>#VALUE!</v>
      </c>
      <c r="AYQ22" s="24" t="e">
        <f t="shared" si="573"/>
        <v>#VALUE!</v>
      </c>
      <c r="AYR22" s="24" t="e">
        <f t="shared" si="574"/>
        <v>#VALUE!</v>
      </c>
      <c r="AYS22" s="24" t="e">
        <f t="shared" si="575"/>
        <v>#VALUE!</v>
      </c>
      <c r="AYT22">
        <v>-6.5217044184508997E-7</v>
      </c>
      <c r="AYU22" t="e">
        <f>bvarM9</f>
        <v>#VALUE!</v>
      </c>
      <c r="AYV22" t="e">
        <f>cvarM9</f>
        <v>#VALUE!</v>
      </c>
      <c r="AYW22" t="e">
        <f>mvarM9</f>
        <v>#VALUE!</v>
      </c>
      <c r="AYX22" s="24" t="e">
        <f t="shared" si="576"/>
        <v>#VALUE!</v>
      </c>
      <c r="AYY22" s="24" t="e">
        <f t="shared" si="577"/>
        <v>#VALUE!</v>
      </c>
      <c r="AYZ22" s="24" t="e">
        <f t="shared" si="578"/>
        <v>#VALUE!</v>
      </c>
      <c r="AZA22">
        <v>3.0502205384029001E-3</v>
      </c>
      <c r="AZB22" t="e">
        <f>bvarM9</f>
        <v>#VALUE!</v>
      </c>
      <c r="AZC22" t="e">
        <f>cvarM9</f>
        <v>#VALUE!</v>
      </c>
      <c r="AZD22" t="e">
        <f>mvarM9</f>
        <v>#VALUE!</v>
      </c>
      <c r="AZE22" s="24" t="e">
        <f t="shared" si="579"/>
        <v>#VALUE!</v>
      </c>
      <c r="AZF22" s="24" t="e">
        <f t="shared" si="580"/>
        <v>#VALUE!</v>
      </c>
      <c r="AZG22" s="24" t="e">
        <f t="shared" si="581"/>
        <v>#VALUE!</v>
      </c>
      <c r="AZH22">
        <v>-3.6764407677488998E-7</v>
      </c>
      <c r="AZI22" t="e">
        <f>bvarHC1*bvarM4</f>
        <v>#VALUE!</v>
      </c>
      <c r="AZJ22" t="e">
        <f>cvarHC1*cvarM4</f>
        <v>#VALUE!</v>
      </c>
      <c r="AZK22" t="e">
        <f>mvarHC1*mvarM4</f>
        <v>#VALUE!</v>
      </c>
      <c r="AZL22" s="24" t="e">
        <f t="shared" si="582"/>
        <v>#VALUE!</v>
      </c>
      <c r="AZM22" s="24" t="e">
        <f t="shared" si="583"/>
        <v>#VALUE!</v>
      </c>
      <c r="AZN22" s="24" t="e">
        <f t="shared" si="584"/>
        <v>#VALUE!</v>
      </c>
      <c r="AZO22">
        <v>8.3449245487511998E-5</v>
      </c>
      <c r="AZP22" t="e">
        <f>bvarM9</f>
        <v>#VALUE!</v>
      </c>
      <c r="AZQ22" t="e">
        <f>cvarM9</f>
        <v>#VALUE!</v>
      </c>
      <c r="AZR22" t="e">
        <f>mvarM9</f>
        <v>#VALUE!</v>
      </c>
      <c r="AZS22" s="24" t="e">
        <f t="shared" si="585"/>
        <v>#VALUE!</v>
      </c>
      <c r="AZT22" s="24" t="e">
        <f t="shared" si="586"/>
        <v>#VALUE!</v>
      </c>
      <c r="AZU22" s="24" t="e">
        <f t="shared" si="587"/>
        <v>#VALUE!</v>
      </c>
      <c r="AZV22">
        <v>2.8094421626095002E-3</v>
      </c>
      <c r="AZW22" t="e">
        <f>bvarM9</f>
        <v>#VALUE!</v>
      </c>
      <c r="AZX22" t="e">
        <f>cvarM9</f>
        <v>#VALUE!</v>
      </c>
      <c r="AZY22" t="e">
        <f>mvarM9</f>
        <v>#VALUE!</v>
      </c>
      <c r="AZZ22" s="24" t="e">
        <f t="shared" si="588"/>
        <v>#VALUE!</v>
      </c>
      <c r="BAA22" s="24" t="e">
        <f t="shared" si="589"/>
        <v>#VALUE!</v>
      </c>
      <c r="BAB22" s="24" t="e">
        <f t="shared" si="590"/>
        <v>#VALUE!</v>
      </c>
      <c r="BAC22">
        <v>9.8565944430643992E-3</v>
      </c>
      <c r="BAD22" t="e">
        <f>bvarHC1*bvarM1</f>
        <v>#VALUE!</v>
      </c>
      <c r="BAE22" t="e">
        <f>cvarHC1*cvarM1</f>
        <v>#VALUE!</v>
      </c>
      <c r="BAF22" t="e">
        <f>mvarHC1*mvarM1</f>
        <v>#VALUE!</v>
      </c>
      <c r="BAG22" s="24" t="e">
        <f t="shared" si="591"/>
        <v>#VALUE!</v>
      </c>
      <c r="BAH22" s="24" t="e">
        <f t="shared" si="592"/>
        <v>#VALUE!</v>
      </c>
      <c r="BAI22" s="24" t="e">
        <f t="shared" si="593"/>
        <v>#VALUE!</v>
      </c>
      <c r="BAJ22">
        <v>3.2293509420770999E-5</v>
      </c>
      <c r="BAK22" t="e">
        <f>bvarM9</f>
        <v>#VALUE!</v>
      </c>
      <c r="BAL22" t="e">
        <f>cvarM9</f>
        <v>#VALUE!</v>
      </c>
      <c r="BAM22" t="e">
        <f>mvarM9</f>
        <v>#VALUE!</v>
      </c>
      <c r="BAN22" s="24" t="e">
        <f t="shared" si="594"/>
        <v>#VALUE!</v>
      </c>
      <c r="BAO22" s="24" t="e">
        <f t="shared" si="595"/>
        <v>#VALUE!</v>
      </c>
      <c r="BAP22" s="24" t="e">
        <f t="shared" si="596"/>
        <v>#VALUE!</v>
      </c>
      <c r="BAQ22">
        <v>-3.0047656417936002E-6</v>
      </c>
      <c r="BAR22" t="e">
        <f>bvarM9</f>
        <v>#VALUE!</v>
      </c>
      <c r="BAS22" t="e">
        <f>cvarM9</f>
        <v>#VALUE!</v>
      </c>
      <c r="BAT22" t="e">
        <f>mvarM9</f>
        <v>#VALUE!</v>
      </c>
      <c r="BAU22" s="24" t="e">
        <f t="shared" si="597"/>
        <v>#VALUE!</v>
      </c>
      <c r="BAV22" s="24" t="e">
        <f t="shared" si="598"/>
        <v>#VALUE!</v>
      </c>
      <c r="BAW22" s="24" t="e">
        <f t="shared" si="599"/>
        <v>#VALUE!</v>
      </c>
      <c r="BAX22">
        <v>1.9354810933351001E-2</v>
      </c>
      <c r="BAY22" t="e">
        <f>bvarHC1*bvarM1</f>
        <v>#VALUE!</v>
      </c>
      <c r="BAZ22" t="e">
        <f>cvarHC1*cvarM1</f>
        <v>#VALUE!</v>
      </c>
      <c r="BBA22" t="e">
        <f>mvarHC1*mvarM1</f>
        <v>#VALUE!</v>
      </c>
      <c r="BBB22" s="24" t="e">
        <f t="shared" si="600"/>
        <v>#VALUE!</v>
      </c>
      <c r="BBC22" s="24" t="e">
        <f t="shared" si="601"/>
        <v>#VALUE!</v>
      </c>
      <c r="BBD22" s="24" t="e">
        <f t="shared" si="602"/>
        <v>#VALUE!</v>
      </c>
      <c r="BBE22">
        <v>-3.0838633565969997E-5</v>
      </c>
      <c r="BBF22" t="e">
        <f>bvarM9</f>
        <v>#VALUE!</v>
      </c>
      <c r="BBG22" t="e">
        <f>cvarM9</f>
        <v>#VALUE!</v>
      </c>
      <c r="BBH22" t="e">
        <f>mvarM9</f>
        <v>#VALUE!</v>
      </c>
      <c r="BBI22" s="24" t="e">
        <f t="shared" si="603"/>
        <v>#VALUE!</v>
      </c>
      <c r="BBJ22" s="24" t="e">
        <f t="shared" si="604"/>
        <v>#VALUE!</v>
      </c>
      <c r="BBK22" s="24" t="e">
        <f t="shared" si="605"/>
        <v>#VALUE!</v>
      </c>
      <c r="BBL22">
        <v>6.7205716237322995E-5</v>
      </c>
      <c r="BBM22" t="e">
        <f>bvarM9</f>
        <v>#VALUE!</v>
      </c>
      <c r="BBN22" t="e">
        <f>cvarM9</f>
        <v>#VALUE!</v>
      </c>
      <c r="BBO22" t="e">
        <f>mvarM9</f>
        <v>#VALUE!</v>
      </c>
      <c r="BBP22" s="24" t="e">
        <f t="shared" si="606"/>
        <v>#VALUE!</v>
      </c>
      <c r="BBQ22" s="24" t="e">
        <f t="shared" si="607"/>
        <v>#VALUE!</v>
      </c>
      <c r="BBR22" s="24" t="e">
        <f t="shared" si="608"/>
        <v>#VALUE!</v>
      </c>
      <c r="BBS22">
        <v>7.6589932746968001E-2</v>
      </c>
      <c r="BBT22" t="e">
        <f>bvarM9</f>
        <v>#VALUE!</v>
      </c>
      <c r="BBU22" t="e">
        <f>cvarM9</f>
        <v>#VALUE!</v>
      </c>
      <c r="BBV22" t="e">
        <f>mvarM9</f>
        <v>#VALUE!</v>
      </c>
      <c r="BBW22" s="24" t="e">
        <f t="shared" si="609"/>
        <v>#VALUE!</v>
      </c>
      <c r="BBX22" s="24" t="e">
        <f t="shared" si="610"/>
        <v>#VALUE!</v>
      </c>
      <c r="BBY22" s="24" t="e">
        <f t="shared" si="611"/>
        <v>#VALUE!</v>
      </c>
      <c r="BBZ22">
        <v>-3.0635096702919E-8</v>
      </c>
      <c r="BCA22" t="e">
        <f>bvarHC1*bvarM2</f>
        <v>#VALUE!</v>
      </c>
      <c r="BCB22" t="e">
        <f>cvarHC1*cvarM2</f>
        <v>#VALUE!</v>
      </c>
      <c r="BCC22" t="e">
        <f>mvarHC1*mvarM2</f>
        <v>#VALUE!</v>
      </c>
      <c r="BCD22" s="24" t="e">
        <f t="shared" si="612"/>
        <v>#VALUE!</v>
      </c>
      <c r="BCE22" s="24" t="e">
        <f t="shared" si="613"/>
        <v>#VALUE!</v>
      </c>
      <c r="BCF22" s="24" t="e">
        <f t="shared" si="614"/>
        <v>#VALUE!</v>
      </c>
      <c r="BCG22">
        <v>-9.5818433830180001E-6</v>
      </c>
      <c r="BCH22" t="e">
        <f>bvarM9</f>
        <v>#VALUE!</v>
      </c>
      <c r="BCI22" t="e">
        <f>cvarM9</f>
        <v>#VALUE!</v>
      </c>
      <c r="BCJ22" t="e">
        <f>mvarM9</f>
        <v>#VALUE!</v>
      </c>
      <c r="BCK22" s="24" t="e">
        <f t="shared" si="615"/>
        <v>#VALUE!</v>
      </c>
      <c r="BCL22" s="24" t="e">
        <f t="shared" si="616"/>
        <v>#VALUE!</v>
      </c>
      <c r="BCM22" s="24" t="e">
        <f t="shared" si="617"/>
        <v>#VALUE!</v>
      </c>
      <c r="BCN22">
        <v>2.1841019644915E-2</v>
      </c>
      <c r="BCO22" t="e">
        <f>bvarHC1*bvarM1</f>
        <v>#VALUE!</v>
      </c>
      <c r="BCP22" t="e">
        <f>cvarHC1*cvarM1</f>
        <v>#VALUE!</v>
      </c>
      <c r="BCQ22" t="e">
        <f>mvarHC1*mvarM1</f>
        <v>#VALUE!</v>
      </c>
      <c r="BCR22" s="24" t="e">
        <f t="shared" si="618"/>
        <v>#VALUE!</v>
      </c>
      <c r="BCS22" s="24" t="e">
        <f t="shared" si="619"/>
        <v>#VALUE!</v>
      </c>
      <c r="BCT22" s="24" t="e">
        <f t="shared" si="620"/>
        <v>#VALUE!</v>
      </c>
      <c r="BCU22">
        <v>6.4345770936618995E-5</v>
      </c>
      <c r="BCV22" t="e">
        <f>bvarM9</f>
        <v>#VALUE!</v>
      </c>
      <c r="BCW22" t="e">
        <f>cvarM9</f>
        <v>#VALUE!</v>
      </c>
      <c r="BCX22" t="e">
        <f>mvarM9</f>
        <v>#VALUE!</v>
      </c>
      <c r="BCY22" s="24" t="e">
        <f t="shared" si="621"/>
        <v>#VALUE!</v>
      </c>
      <c r="BCZ22" s="24" t="e">
        <f t="shared" si="622"/>
        <v>#VALUE!</v>
      </c>
      <c r="BDA22" s="24" t="e">
        <f t="shared" si="623"/>
        <v>#VALUE!</v>
      </c>
      <c r="BDB22">
        <v>2.044288766581E-4</v>
      </c>
      <c r="BDC22" t="e">
        <f>bvarM9</f>
        <v>#VALUE!</v>
      </c>
      <c r="BDD22" t="e">
        <f>cvarM9</f>
        <v>#VALUE!</v>
      </c>
      <c r="BDE22" t="e">
        <f>mvarM9</f>
        <v>#VALUE!</v>
      </c>
      <c r="BDF22" s="24" t="e">
        <f t="shared" si="624"/>
        <v>#VALUE!</v>
      </c>
      <c r="BDG22" s="24" t="e">
        <f t="shared" si="625"/>
        <v>#VALUE!</v>
      </c>
      <c r="BDH22" s="24" t="e">
        <f t="shared" si="626"/>
        <v>#VALUE!</v>
      </c>
      <c r="BDI22">
        <v>5.0478153091170997E-3</v>
      </c>
      <c r="BDJ22" t="e">
        <f>bvarHC1*bvarM1</f>
        <v>#VALUE!</v>
      </c>
      <c r="BDK22" t="e">
        <f>cvarHC1*cvarM1</f>
        <v>#VALUE!</v>
      </c>
      <c r="BDL22" t="e">
        <f>mvarHC1*mvarM1</f>
        <v>#VALUE!</v>
      </c>
      <c r="BDM22" s="24" t="e">
        <f t="shared" si="627"/>
        <v>#VALUE!</v>
      </c>
      <c r="BDN22" s="24" t="e">
        <f t="shared" si="628"/>
        <v>#VALUE!</v>
      </c>
      <c r="BDO22" s="24" t="e">
        <f t="shared" si="629"/>
        <v>#VALUE!</v>
      </c>
      <c r="BDP22">
        <v>-7.2169068392225996E-6</v>
      </c>
      <c r="BDQ22" t="e">
        <f>bvarM9</f>
        <v>#VALUE!</v>
      </c>
      <c r="BDR22" t="e">
        <f>cvarM9</f>
        <v>#VALUE!</v>
      </c>
      <c r="BDS22" t="e">
        <f>mvarM9</f>
        <v>#VALUE!</v>
      </c>
      <c r="BDT22" s="24" t="e">
        <f t="shared" si="630"/>
        <v>#VALUE!</v>
      </c>
      <c r="BDU22" s="24" t="e">
        <f t="shared" si="631"/>
        <v>#VALUE!</v>
      </c>
      <c r="BDV22" s="24" t="e">
        <f t="shared" si="632"/>
        <v>#VALUE!</v>
      </c>
      <c r="BDW22">
        <v>8.7319739139523006E-6</v>
      </c>
      <c r="BDX22" t="e">
        <f>bvarM9</f>
        <v>#VALUE!</v>
      </c>
      <c r="BDY22" t="e">
        <f>cvarM9</f>
        <v>#VALUE!</v>
      </c>
      <c r="BDZ22" t="e">
        <f>mvarM9</f>
        <v>#VALUE!</v>
      </c>
      <c r="BEA22" s="24" t="e">
        <f t="shared" si="633"/>
        <v>#VALUE!</v>
      </c>
      <c r="BEB22" s="24" t="e">
        <f t="shared" si="634"/>
        <v>#VALUE!</v>
      </c>
      <c r="BEC22" s="24" t="e">
        <f t="shared" si="635"/>
        <v>#VALUE!</v>
      </c>
      <c r="BED22">
        <v>2.1105665630451E-2</v>
      </c>
      <c r="BEE22" t="e">
        <f>bvarHC1*bvarM1</f>
        <v>#VALUE!</v>
      </c>
      <c r="BEF22" t="e">
        <f>cvarHC1*cvarM1</f>
        <v>#VALUE!</v>
      </c>
      <c r="BEG22" t="e">
        <f>mvarHC1*mvarM1</f>
        <v>#VALUE!</v>
      </c>
      <c r="BEH22" s="24" t="e">
        <f t="shared" si="636"/>
        <v>#VALUE!</v>
      </c>
      <c r="BEI22" s="24" t="e">
        <f t="shared" si="637"/>
        <v>#VALUE!</v>
      </c>
      <c r="BEJ22" s="24" t="e">
        <f t="shared" si="638"/>
        <v>#VALUE!</v>
      </c>
      <c r="BEK22">
        <v>3.3515128312941998E-5</v>
      </c>
      <c r="BEL22" t="e">
        <f>bvarM9</f>
        <v>#VALUE!</v>
      </c>
      <c r="BEM22" t="e">
        <f>cvarM9</f>
        <v>#VALUE!</v>
      </c>
      <c r="BEN22" t="e">
        <f>mvarM9</f>
        <v>#VALUE!</v>
      </c>
      <c r="BEO22" s="24" t="e">
        <f t="shared" si="639"/>
        <v>#VALUE!</v>
      </c>
      <c r="BEP22" s="24" t="e">
        <f t="shared" si="640"/>
        <v>#VALUE!</v>
      </c>
      <c r="BEQ22" s="24" t="e">
        <f t="shared" si="641"/>
        <v>#VALUE!</v>
      </c>
      <c r="BER22">
        <v>-2.8202491148259998E-4</v>
      </c>
      <c r="BES22" t="e">
        <f>bvarM9</f>
        <v>#VALUE!</v>
      </c>
      <c r="BET22" t="e">
        <f>cvarM9</f>
        <v>#VALUE!</v>
      </c>
      <c r="BEU22" t="e">
        <f>mvarM9</f>
        <v>#VALUE!</v>
      </c>
      <c r="BEV22" s="24" t="e">
        <f t="shared" si="642"/>
        <v>#VALUE!</v>
      </c>
      <c r="BEW22" s="24" t="e">
        <f t="shared" si="643"/>
        <v>#VALUE!</v>
      </c>
      <c r="BEX22" s="24" t="e">
        <f t="shared" si="644"/>
        <v>#VALUE!</v>
      </c>
      <c r="BEY22">
        <v>9.2366809872632995E-3</v>
      </c>
      <c r="BEZ22" t="e">
        <f>bvarHC1*bvarM1</f>
        <v>#VALUE!</v>
      </c>
      <c r="BFA22" t="e">
        <f>cvarHC1*cvarM1</f>
        <v>#VALUE!</v>
      </c>
      <c r="BFB22" t="e">
        <f>mvarHC1*mvarM1</f>
        <v>#VALUE!</v>
      </c>
      <c r="BFC22" s="24" t="e">
        <f t="shared" si="645"/>
        <v>#VALUE!</v>
      </c>
      <c r="BFD22" s="24" t="e">
        <f t="shared" si="646"/>
        <v>#VALUE!</v>
      </c>
      <c r="BFE22" s="24" t="e">
        <f t="shared" si="647"/>
        <v>#VALUE!</v>
      </c>
      <c r="BFF22">
        <v>7.8251097532517998E-5</v>
      </c>
      <c r="BFG22" t="e">
        <f>bvarM9</f>
        <v>#VALUE!</v>
      </c>
      <c r="BFH22" t="e">
        <f>cvarM9</f>
        <v>#VALUE!</v>
      </c>
      <c r="BFI22" t="e">
        <f>mvarM9</f>
        <v>#VALUE!</v>
      </c>
      <c r="BFJ22" s="24" t="e">
        <f t="shared" si="648"/>
        <v>#VALUE!</v>
      </c>
      <c r="BFK22" s="24" t="e">
        <f t="shared" si="649"/>
        <v>#VALUE!</v>
      </c>
      <c r="BFL22" s="24" t="e">
        <f t="shared" si="650"/>
        <v>#VALUE!</v>
      </c>
      <c r="BFM22">
        <v>-1.3601288748725999E-2</v>
      </c>
      <c r="BFN22" t="e">
        <f>bvarHC1*bvarM1</f>
        <v>#VALUE!</v>
      </c>
      <c r="BFO22" t="e">
        <f>cvarHC1*cvarM1</f>
        <v>#VALUE!</v>
      </c>
      <c r="BFP22" t="e">
        <f>mvarHC1*mvarM1</f>
        <v>#VALUE!</v>
      </c>
      <c r="BFQ22" s="24" t="e">
        <f t="shared" si="651"/>
        <v>#VALUE!</v>
      </c>
      <c r="BFR22" s="24" t="e">
        <f t="shared" si="652"/>
        <v>#VALUE!</v>
      </c>
      <c r="BFS22" s="24" t="e">
        <f t="shared" si="653"/>
        <v>#VALUE!</v>
      </c>
      <c r="BFT22">
        <v>5.2789907731028998E-7</v>
      </c>
      <c r="BFU22" t="e">
        <f>bvarHC1*bvarHC2</f>
        <v>#VALUE!</v>
      </c>
      <c r="BFV22" t="e">
        <f>cvarHC1*cvarHC2</f>
        <v>#VALUE!</v>
      </c>
      <c r="BFW22" t="e">
        <f>mvarHC1*mvarHC2</f>
        <v>#VALUE!</v>
      </c>
      <c r="BFX22" s="24" t="e">
        <f t="shared" si="654"/>
        <v>#VALUE!</v>
      </c>
      <c r="BFY22" s="24" t="e">
        <f t="shared" si="655"/>
        <v>#VALUE!</v>
      </c>
      <c r="BFZ22" s="24" t="e">
        <f t="shared" si="656"/>
        <v>#VALUE!</v>
      </c>
      <c r="BGA22">
        <v>-1.4312961727681E-8</v>
      </c>
      <c r="BGB22" t="e">
        <f>bvarHC2*bvarM7</f>
        <v>#VALUE!</v>
      </c>
      <c r="BGC22" t="e">
        <f>cvarHC2*cvarM7</f>
        <v>#VALUE!</v>
      </c>
      <c r="BGD22" t="e">
        <f>mvarHC2*mvarM7</f>
        <v>#VALUE!</v>
      </c>
      <c r="BGE22" s="24" t="e">
        <f t="shared" si="657"/>
        <v>#VALUE!</v>
      </c>
      <c r="BGF22" s="24" t="e">
        <f t="shared" si="658"/>
        <v>#VALUE!</v>
      </c>
      <c r="BGG22" s="24" t="e">
        <f t="shared" si="659"/>
        <v>#VALUE!</v>
      </c>
      <c r="BGH22">
        <v>-3.3358849710167001E-3</v>
      </c>
      <c r="BGI22" t="e">
        <f>bvarHC1*bvarM1</f>
        <v>#VALUE!</v>
      </c>
      <c r="BGJ22" t="e">
        <f>cvarHC1*cvarM1</f>
        <v>#VALUE!</v>
      </c>
      <c r="BGK22" t="e">
        <f>mvarHC1*mvarM1</f>
        <v>#VALUE!</v>
      </c>
      <c r="BGL22" s="24" t="e">
        <f t="shared" si="660"/>
        <v>#VALUE!</v>
      </c>
      <c r="BGM22" s="24" t="e">
        <f t="shared" si="661"/>
        <v>#VALUE!</v>
      </c>
      <c r="BGN22" s="24" t="e">
        <f t="shared" si="662"/>
        <v>#VALUE!</v>
      </c>
      <c r="BGO22">
        <v>1.4941806684609999E-7</v>
      </c>
      <c r="BGP22" t="e">
        <f>bvarHC1*bvarHC2</f>
        <v>#VALUE!</v>
      </c>
      <c r="BGQ22" t="e">
        <f>cvarHC1*cvarHC2</f>
        <v>#VALUE!</v>
      </c>
      <c r="BGR22" t="e">
        <f>mvarHC1*mvarHC2</f>
        <v>#VALUE!</v>
      </c>
      <c r="BGS22" s="24" t="e">
        <f t="shared" si="663"/>
        <v>#VALUE!</v>
      </c>
      <c r="BGT22" s="24" t="e">
        <f t="shared" si="664"/>
        <v>#VALUE!</v>
      </c>
      <c r="BGU22" s="24" t="e">
        <f t="shared" si="665"/>
        <v>#VALUE!</v>
      </c>
      <c r="BGV22">
        <v>-6.1254203419894999E-12</v>
      </c>
      <c r="BGW22" t="e">
        <f>bvarHC1*bvarM4</f>
        <v>#VALUE!</v>
      </c>
      <c r="BGX22" t="e">
        <f>cvarHC1*cvarM4</f>
        <v>#VALUE!</v>
      </c>
      <c r="BGY22" t="e">
        <f>mvarHC1*mvarM4</f>
        <v>#VALUE!</v>
      </c>
      <c r="BGZ22" s="24" t="e">
        <f t="shared" si="666"/>
        <v>#VALUE!</v>
      </c>
      <c r="BHA22" s="24" t="e">
        <f t="shared" si="667"/>
        <v>#VALUE!</v>
      </c>
      <c r="BHB22" s="24" t="e">
        <f t="shared" si="668"/>
        <v>#VALUE!</v>
      </c>
      <c r="BHC22">
        <v>-9.4926318297852991E-3</v>
      </c>
      <c r="BHD22" t="e">
        <f>bvarHC1*bvarM1</f>
        <v>#VALUE!</v>
      </c>
      <c r="BHE22" t="e">
        <f>cvarHC1*cvarM1</f>
        <v>#VALUE!</v>
      </c>
      <c r="BHF22" t="e">
        <f>mvarHC1*mvarM1</f>
        <v>#VALUE!</v>
      </c>
      <c r="BHG22" s="24" t="e">
        <f t="shared" si="669"/>
        <v>#VALUE!</v>
      </c>
      <c r="BHH22" s="24" t="e">
        <f t="shared" si="670"/>
        <v>#VALUE!</v>
      </c>
      <c r="BHI22" s="24" t="e">
        <f t="shared" si="671"/>
        <v>#VALUE!</v>
      </c>
      <c r="BHJ22">
        <v>5.0011268767414003E-7</v>
      </c>
      <c r="BHK22" t="e">
        <f>bvarHC1*bvarHC2</f>
        <v>#VALUE!</v>
      </c>
      <c r="BHL22" t="e">
        <f>cvarHC1*cvarHC2</f>
        <v>#VALUE!</v>
      </c>
      <c r="BHM22" t="e">
        <f>mvarHC1*mvarHC2</f>
        <v>#VALUE!</v>
      </c>
      <c r="BHN22" s="24" t="e">
        <f t="shared" si="672"/>
        <v>#VALUE!</v>
      </c>
      <c r="BHO22" s="24" t="e">
        <f t="shared" si="673"/>
        <v>#VALUE!</v>
      </c>
      <c r="BHP22" s="24" t="e">
        <f t="shared" si="674"/>
        <v>#VALUE!</v>
      </c>
      <c r="BHQ22">
        <v>4.7855083475628001E-11</v>
      </c>
      <c r="BHR22" t="e">
        <f>bvarHC1*bvarM6</f>
        <v>#VALUE!</v>
      </c>
      <c r="BHS22" t="e">
        <f>cvarHC1*cvarM6</f>
        <v>#VALUE!</v>
      </c>
      <c r="BHT22" t="e">
        <f>mvarHC1*mvarM6</f>
        <v>#VALUE!</v>
      </c>
      <c r="BHU22" s="24" t="e">
        <f t="shared" si="675"/>
        <v>#VALUE!</v>
      </c>
      <c r="BHV22" s="24" t="e">
        <f t="shared" si="676"/>
        <v>#VALUE!</v>
      </c>
      <c r="BHW22" s="24" t="e">
        <f t="shared" si="677"/>
        <v>#VALUE!</v>
      </c>
      <c r="BHX22">
        <v>-2.3992940398179E-3</v>
      </c>
      <c r="BHY22" t="e">
        <f>bvarHC1*bvarM1</f>
        <v>#VALUE!</v>
      </c>
      <c r="BHZ22" t="e">
        <f>cvarHC1*cvarM1</f>
        <v>#VALUE!</v>
      </c>
      <c r="BIA22" t="e">
        <f>mvarHC1*mvarM1</f>
        <v>#VALUE!</v>
      </c>
      <c r="BIB22" s="24" t="e">
        <f t="shared" si="678"/>
        <v>#VALUE!</v>
      </c>
      <c r="BIC22" s="24" t="e">
        <f t="shared" si="679"/>
        <v>#VALUE!</v>
      </c>
      <c r="BID22" s="24" t="e">
        <f t="shared" si="680"/>
        <v>#VALUE!</v>
      </c>
      <c r="BIE22">
        <v>1.5208309914361E-7</v>
      </c>
      <c r="BIF22" t="e">
        <f>bvarHC1*bvarHC2</f>
        <v>#VALUE!</v>
      </c>
      <c r="BIG22" t="e">
        <f>cvarHC1*cvarHC2</f>
        <v>#VALUE!</v>
      </c>
      <c r="BIH22" t="e">
        <f>mvarHC1*mvarHC2</f>
        <v>#VALUE!</v>
      </c>
      <c r="BII22" s="24" t="e">
        <f t="shared" si="681"/>
        <v>#VALUE!</v>
      </c>
      <c r="BIJ22" s="24" t="e">
        <f t="shared" si="682"/>
        <v>#VALUE!</v>
      </c>
      <c r="BIK22" s="24" t="e">
        <f t="shared" si="683"/>
        <v>#VALUE!</v>
      </c>
      <c r="BIL22">
        <v>1.7002955361417E-11</v>
      </c>
      <c r="BIM22" t="e">
        <f>bvarHC1*bvarM6</f>
        <v>#VALUE!</v>
      </c>
      <c r="BIN22" t="e">
        <f>cvarHC1*cvarM6</f>
        <v>#VALUE!</v>
      </c>
      <c r="BIO22" t="e">
        <f>mvarHC1*mvarM6</f>
        <v>#VALUE!</v>
      </c>
      <c r="BIP22" s="24" t="e">
        <f t="shared" si="684"/>
        <v>#VALUE!</v>
      </c>
      <c r="BIQ22" s="24" t="e">
        <f t="shared" si="685"/>
        <v>#VALUE!</v>
      </c>
      <c r="BIR22" s="24" t="e">
        <f t="shared" si="686"/>
        <v>#VALUE!</v>
      </c>
      <c r="BIS22">
        <v>-9.8961901365050998E-3</v>
      </c>
      <c r="BIT22" t="e">
        <f>bvarHC1*bvarM1</f>
        <v>#VALUE!</v>
      </c>
      <c r="BIU22" t="e">
        <f>cvarHC1*cvarM1</f>
        <v>#VALUE!</v>
      </c>
      <c r="BIV22" t="e">
        <f>mvarHC1*mvarM1</f>
        <v>#VALUE!</v>
      </c>
      <c r="BIW22" s="24" t="e">
        <f t="shared" si="687"/>
        <v>#VALUE!</v>
      </c>
      <c r="BIX22" s="24" t="e">
        <f t="shared" si="688"/>
        <v>#VALUE!</v>
      </c>
      <c r="BIY22" s="24" t="e">
        <f t="shared" si="689"/>
        <v>#VALUE!</v>
      </c>
      <c r="BIZ22">
        <v>1.3575860401678999E-2</v>
      </c>
      <c r="BJA22" t="e">
        <f>bvarHC1*bvarM1</f>
        <v>#VALUE!</v>
      </c>
      <c r="BJB22" t="e">
        <f>cvarHC1*cvarM1</f>
        <v>#VALUE!</v>
      </c>
      <c r="BJC22" t="e">
        <f>mvarHC1*mvarM1</f>
        <v>#VALUE!</v>
      </c>
      <c r="BJD22" s="24" t="e">
        <f t="shared" si="690"/>
        <v>#VALUE!</v>
      </c>
      <c r="BJE22" s="24" t="e">
        <f t="shared" si="691"/>
        <v>#VALUE!</v>
      </c>
      <c r="BJF22" s="24" t="e">
        <f t="shared" si="692"/>
        <v>#VALUE!</v>
      </c>
      <c r="BJG22">
        <v>1.3186137204242999E-9</v>
      </c>
      <c r="BJH22" t="e">
        <f>bvarHC2*bvarM4</f>
        <v>#VALUE!</v>
      </c>
      <c r="BJI22" t="e">
        <f>cvarHC2*cvarM4</f>
        <v>#VALUE!</v>
      </c>
      <c r="BJJ22" t="e">
        <f>mvarHC2*mvarM4</f>
        <v>#VALUE!</v>
      </c>
      <c r="BJK22" s="24" t="e">
        <f t="shared" si="693"/>
        <v>#VALUE!</v>
      </c>
      <c r="BJL22" s="24" t="e">
        <f t="shared" si="694"/>
        <v>#VALUE!</v>
      </c>
      <c r="BJM22" s="24" t="e">
        <f t="shared" si="695"/>
        <v>#VALUE!</v>
      </c>
      <c r="BJN22">
        <v>-3.1738783909556E-8</v>
      </c>
      <c r="BJO22" t="e">
        <f>bvarHC1*bvarM3</f>
        <v>#VALUE!</v>
      </c>
      <c r="BJP22" t="e">
        <f>cvarHC1*cvarM3</f>
        <v>#VALUE!</v>
      </c>
      <c r="BJQ22" t="e">
        <f>mvarHC1*mvarM3</f>
        <v>#VALUE!</v>
      </c>
      <c r="BJR22" s="24" t="e">
        <f t="shared" si="696"/>
        <v>#VALUE!</v>
      </c>
      <c r="BJS22" s="24" t="e">
        <f t="shared" si="697"/>
        <v>#VALUE!</v>
      </c>
      <c r="BJT22" s="24" t="e">
        <f t="shared" si="698"/>
        <v>#VALUE!</v>
      </c>
      <c r="BJU22">
        <v>1.4110819182879E-7</v>
      </c>
      <c r="BJV22" t="e">
        <f>bvarHC1*bvarHC2</f>
        <v>#VALUE!</v>
      </c>
      <c r="BJW22" t="e">
        <f>cvarHC1*cvarHC2</f>
        <v>#VALUE!</v>
      </c>
      <c r="BJX22" t="e">
        <f>mvarHC1*mvarHC2</f>
        <v>#VALUE!</v>
      </c>
      <c r="BJY22" s="24" t="e">
        <f t="shared" si="699"/>
        <v>#VALUE!</v>
      </c>
      <c r="BJZ22" s="24" t="e">
        <f t="shared" si="700"/>
        <v>#VALUE!</v>
      </c>
      <c r="BKA22" s="24" t="e">
        <f t="shared" si="701"/>
        <v>#VALUE!</v>
      </c>
      <c r="BKB22">
        <v>-4.3421215915207999E-12</v>
      </c>
      <c r="BKC22" t="e">
        <f>bvarHC1*bvarM4</f>
        <v>#VALUE!</v>
      </c>
      <c r="BKD22" t="e">
        <f>cvarHC1*cvarM4</f>
        <v>#VALUE!</v>
      </c>
      <c r="BKE22" t="e">
        <f>mvarHC1*mvarM4</f>
        <v>#VALUE!</v>
      </c>
      <c r="BKF22" s="24" t="e">
        <f t="shared" si="702"/>
        <v>#VALUE!</v>
      </c>
      <c r="BKG22" s="24" t="e">
        <f t="shared" si="703"/>
        <v>#VALUE!</v>
      </c>
      <c r="BKH22" s="24" t="e">
        <f t="shared" si="704"/>
        <v>#VALUE!</v>
      </c>
      <c r="BKI22">
        <v>-1.1026372058734E-2</v>
      </c>
      <c r="BKJ22" t="e">
        <f>bvarHC1*bvarM1</f>
        <v>#VALUE!</v>
      </c>
      <c r="BKK22" t="e">
        <f>cvarHC1*cvarM1</f>
        <v>#VALUE!</v>
      </c>
      <c r="BKL22" t="e">
        <f>mvarHC1*mvarM1</f>
        <v>#VALUE!</v>
      </c>
      <c r="BKM22" s="24" t="e">
        <f t="shared" si="705"/>
        <v>#VALUE!</v>
      </c>
      <c r="BKN22" s="24" t="e">
        <f t="shared" si="706"/>
        <v>#VALUE!</v>
      </c>
      <c r="BKO22" s="24" t="e">
        <f t="shared" si="707"/>
        <v>#VALUE!</v>
      </c>
      <c r="BKP22">
        <v>9.1066135066251008E-3</v>
      </c>
      <c r="BKQ22" t="e">
        <f>bvarHC1*bvarM1</f>
        <v>#VALUE!</v>
      </c>
      <c r="BKR22" t="e">
        <f>cvarHC1*cvarM1</f>
        <v>#VALUE!</v>
      </c>
      <c r="BKS22" t="e">
        <f>mvarHC1*mvarM1</f>
        <v>#VALUE!</v>
      </c>
      <c r="BKT22" s="24" t="e">
        <f t="shared" si="708"/>
        <v>#VALUE!</v>
      </c>
      <c r="BKU22" s="24" t="e">
        <f t="shared" si="709"/>
        <v>#VALUE!</v>
      </c>
      <c r="BKV22" s="24" t="e">
        <f t="shared" si="710"/>
        <v>#VALUE!</v>
      </c>
      <c r="BKW22">
        <v>2.6945401589762002E-9</v>
      </c>
      <c r="BKX22" t="e">
        <f>bvarHC2*bvarM4</f>
        <v>#VALUE!</v>
      </c>
      <c r="BKY22" t="e">
        <f>cvarHC2*cvarM4</f>
        <v>#VALUE!</v>
      </c>
      <c r="BKZ22" t="e">
        <f>mvarHC2*mvarM4</f>
        <v>#VALUE!</v>
      </c>
      <c r="BLA22" s="24" t="e">
        <f t="shared" si="711"/>
        <v>#VALUE!</v>
      </c>
      <c r="BLB22" s="24" t="e">
        <f t="shared" si="712"/>
        <v>#VALUE!</v>
      </c>
      <c r="BLC22" s="24" t="e">
        <f t="shared" si="713"/>
        <v>#VALUE!</v>
      </c>
      <c r="BLD22">
        <v>-2.0059299355811001E-3</v>
      </c>
      <c r="BLE22" t="e">
        <f>bvarHC1*bvarM1</f>
        <v>#VALUE!</v>
      </c>
      <c r="BLF22" t="e">
        <f>cvarHC1*cvarM1</f>
        <v>#VALUE!</v>
      </c>
      <c r="BLG22" t="e">
        <f>mvarHC1*mvarM1</f>
        <v>#VALUE!</v>
      </c>
      <c r="BLH22" s="24" t="e">
        <f t="shared" si="714"/>
        <v>#VALUE!</v>
      </c>
      <c r="BLI22" s="24" t="e">
        <f t="shared" si="715"/>
        <v>#VALUE!</v>
      </c>
      <c r="BLJ22" s="24" t="e">
        <f t="shared" si="716"/>
        <v>#VALUE!</v>
      </c>
      <c r="BLK22">
        <v>1.6134434723933001E-7</v>
      </c>
      <c r="BLL22" t="e">
        <f>bvarHC1*bvarHC2</f>
        <v>#VALUE!</v>
      </c>
      <c r="BLM22" t="e">
        <f>cvarHC1*cvarHC2</f>
        <v>#VALUE!</v>
      </c>
      <c r="BLN22" t="e">
        <f>mvarHC1*mvarHC2</f>
        <v>#VALUE!</v>
      </c>
      <c r="BLO22" s="24" t="e">
        <f t="shared" si="717"/>
        <v>#VALUE!</v>
      </c>
      <c r="BLP22" s="24" t="e">
        <f t="shared" si="718"/>
        <v>#VALUE!</v>
      </c>
      <c r="BLQ22" s="24" t="e">
        <f t="shared" si="719"/>
        <v>#VALUE!</v>
      </c>
      <c r="BLR22">
        <v>2.0991938743335002E-11</v>
      </c>
      <c r="BLS22" t="e">
        <f>bvarHC1*bvarHC2</f>
        <v>#VALUE!</v>
      </c>
      <c r="BLT22" t="e">
        <f>cvarHC1*cvarHC2</f>
        <v>#VALUE!</v>
      </c>
      <c r="BLU22" t="e">
        <f>mvarHC1*mvarHC2</f>
        <v>#VALUE!</v>
      </c>
      <c r="BLV22" s="24" t="e">
        <f t="shared" si="720"/>
        <v>#VALUE!</v>
      </c>
      <c r="BLW22" s="24" t="e">
        <f t="shared" si="721"/>
        <v>#VALUE!</v>
      </c>
      <c r="BLX22" s="24" t="e">
        <f t="shared" si="722"/>
        <v>#VALUE!</v>
      </c>
      <c r="BLY22">
        <v>-1.0377514518268001E-2</v>
      </c>
      <c r="BLZ22" t="e">
        <f>bvarHC1*bvarM1</f>
        <v>#VALUE!</v>
      </c>
      <c r="BMA22" t="e">
        <f>cvarHC1*cvarM1</f>
        <v>#VALUE!</v>
      </c>
      <c r="BMB22" t="e">
        <f>mvarHC1*mvarM1</f>
        <v>#VALUE!</v>
      </c>
      <c r="BMC22" s="24" t="e">
        <f t="shared" si="723"/>
        <v>#VALUE!</v>
      </c>
      <c r="BMD22" s="24" t="e">
        <f t="shared" si="724"/>
        <v>#VALUE!</v>
      </c>
      <c r="BME22" s="24" t="e">
        <f t="shared" si="725"/>
        <v>#VALUE!</v>
      </c>
      <c r="BMF22">
        <v>1.4786678376796E-2</v>
      </c>
      <c r="BMG22" t="e">
        <f>bvarHC1*bvarM1</f>
        <v>#VALUE!</v>
      </c>
      <c r="BMH22" t="e">
        <f>cvarHC1*cvarM1</f>
        <v>#VALUE!</v>
      </c>
      <c r="BMI22" t="e">
        <f>mvarHC1*mvarM1</f>
        <v>#VALUE!</v>
      </c>
      <c r="BMJ22" s="24" t="e">
        <f t="shared" si="726"/>
        <v>#VALUE!</v>
      </c>
      <c r="BMK22" s="24" t="e">
        <f t="shared" si="727"/>
        <v>#VALUE!</v>
      </c>
      <c r="BML22" s="24" t="e">
        <f t="shared" si="728"/>
        <v>#VALUE!</v>
      </c>
      <c r="BMM22">
        <v>4.2305049783729001E-11</v>
      </c>
      <c r="BMN22" t="e">
        <f>bvarHC1*bvarM6</f>
        <v>#VALUE!</v>
      </c>
      <c r="BMO22" t="e">
        <f>cvarHC1*cvarM6</f>
        <v>#VALUE!</v>
      </c>
      <c r="BMP22" t="e">
        <f>mvarHC1*mvarM6</f>
        <v>#VALUE!</v>
      </c>
      <c r="BMQ22" s="24" t="e">
        <f t="shared" si="729"/>
        <v>#VALUE!</v>
      </c>
      <c r="BMR22" s="24" t="e">
        <f t="shared" si="730"/>
        <v>#VALUE!</v>
      </c>
      <c r="BMS22" s="24" t="e">
        <f t="shared" si="731"/>
        <v>#VALUE!</v>
      </c>
      <c r="BMT22">
        <v>1.4660693823485E-9</v>
      </c>
      <c r="BMU22" t="e">
        <f>bvarHC1*bvarM3</f>
        <v>#VALUE!</v>
      </c>
      <c r="BMV22" t="e">
        <f>cvarHC1*cvarM3</f>
        <v>#VALUE!</v>
      </c>
      <c r="BMW22" t="e">
        <f>mvarHC1*mvarM3</f>
        <v>#VALUE!</v>
      </c>
      <c r="BMX22" s="24" t="e">
        <f t="shared" si="732"/>
        <v>#VALUE!</v>
      </c>
      <c r="BMY22" s="24" t="e">
        <f t="shared" si="733"/>
        <v>#VALUE!</v>
      </c>
      <c r="BMZ22" s="24" t="e">
        <f t="shared" si="734"/>
        <v>#VALUE!</v>
      </c>
      <c r="BNA22">
        <v>2.8819559416918001E-7</v>
      </c>
      <c r="BNB22" t="e">
        <f>bvarHC1*bvarHC2</f>
        <v>#VALUE!</v>
      </c>
      <c r="BNC22" t="e">
        <f>cvarHC1*cvarHC2</f>
        <v>#VALUE!</v>
      </c>
      <c r="BND22" t="e">
        <f>mvarHC1*mvarHC2</f>
        <v>#VALUE!</v>
      </c>
      <c r="BNE22" s="24" t="e">
        <f t="shared" si="735"/>
        <v>#VALUE!</v>
      </c>
      <c r="BNF22" s="24" t="e">
        <f t="shared" si="736"/>
        <v>#VALUE!</v>
      </c>
      <c r="BNG22" s="24" t="e">
        <f t="shared" si="737"/>
        <v>#VALUE!</v>
      </c>
      <c r="BNH22">
        <v>-7.0312401768173004E-12</v>
      </c>
      <c r="BNI22" t="e">
        <f>bvarHC1*bvarM4</f>
        <v>#VALUE!</v>
      </c>
      <c r="BNJ22" t="e">
        <f>cvarHC1*cvarM4</f>
        <v>#VALUE!</v>
      </c>
      <c r="BNK22" t="e">
        <f>mvarHC1*mvarM4</f>
        <v>#VALUE!</v>
      </c>
      <c r="BNL22" s="24" t="e">
        <f t="shared" si="738"/>
        <v>#VALUE!</v>
      </c>
      <c r="BNM22" s="24" t="e">
        <f t="shared" si="739"/>
        <v>#VALUE!</v>
      </c>
      <c r="BNN22" s="24" t="e">
        <f t="shared" si="740"/>
        <v>#VALUE!</v>
      </c>
      <c r="BNO22">
        <v>-1.2072732574694999E-2</v>
      </c>
      <c r="BNP22" t="e">
        <f>bvarHC1*bvarM1</f>
        <v>#VALUE!</v>
      </c>
      <c r="BNQ22" t="e">
        <f>cvarHC1*cvarM1</f>
        <v>#VALUE!</v>
      </c>
      <c r="BNR22" t="e">
        <f>mvarHC1*mvarM1</f>
        <v>#VALUE!</v>
      </c>
      <c r="BNS22" s="24" t="e">
        <f t="shared" si="741"/>
        <v>#VALUE!</v>
      </c>
      <c r="BNT22" s="24" t="e">
        <f t="shared" si="742"/>
        <v>#VALUE!</v>
      </c>
      <c r="BNU22" s="24" t="e">
        <f t="shared" si="743"/>
        <v>#VALUE!</v>
      </c>
      <c r="BNV22">
        <v>1.9129119544349999E-2</v>
      </c>
      <c r="BNW22" t="e">
        <f>bvarHC1*bvarM1</f>
        <v>#VALUE!</v>
      </c>
      <c r="BNX22" t="e">
        <f>cvarHC1*cvarM1</f>
        <v>#VALUE!</v>
      </c>
      <c r="BNY22" t="e">
        <f>mvarHC1*mvarM1</f>
        <v>#VALUE!</v>
      </c>
      <c r="BNZ22" s="24" t="e">
        <f t="shared" si="744"/>
        <v>#VALUE!</v>
      </c>
      <c r="BOA22" s="24" t="e">
        <f t="shared" si="745"/>
        <v>#VALUE!</v>
      </c>
      <c r="BOB22" s="24" t="e">
        <f t="shared" si="746"/>
        <v>#VALUE!</v>
      </c>
      <c r="BOC22">
        <v>4.4436975252658999E-11</v>
      </c>
      <c r="BOD22" t="e">
        <f>bvarHC1*bvarM6</f>
        <v>#VALUE!</v>
      </c>
      <c r="BOE22" t="e">
        <f>cvarHC1*cvarM6</f>
        <v>#VALUE!</v>
      </c>
      <c r="BOF22" t="e">
        <f>mvarHC1*mvarM6</f>
        <v>#VALUE!</v>
      </c>
      <c r="BOG22" s="24" t="e">
        <f t="shared" si="747"/>
        <v>#VALUE!</v>
      </c>
      <c r="BOH22" s="24" t="e">
        <f t="shared" si="748"/>
        <v>#VALUE!</v>
      </c>
      <c r="BOI22" s="24" t="e">
        <f t="shared" si="749"/>
        <v>#VALUE!</v>
      </c>
      <c r="BOJ22">
        <v>1.7820332741827E-9</v>
      </c>
      <c r="BOK22" t="e">
        <f>bvarHC1*bvarM3</f>
        <v>#VALUE!</v>
      </c>
      <c r="BOL22" t="e">
        <f>cvarHC1*cvarM3</f>
        <v>#VALUE!</v>
      </c>
      <c r="BOM22" t="e">
        <f>mvarHC1*mvarM3</f>
        <v>#VALUE!</v>
      </c>
      <c r="BON22" s="24" t="e">
        <f t="shared" si="750"/>
        <v>#VALUE!</v>
      </c>
      <c r="BOO22" s="24" t="e">
        <f t="shared" si="751"/>
        <v>#VALUE!</v>
      </c>
      <c r="BOP22" s="24" t="e">
        <f t="shared" si="752"/>
        <v>#VALUE!</v>
      </c>
      <c r="BOQ22">
        <v>3.4455916740120002E-7</v>
      </c>
      <c r="BOR22" t="e">
        <f>bvarHC1*bvarHC2</f>
        <v>#VALUE!</v>
      </c>
      <c r="BOS22" t="e">
        <f>cvarHC1*cvarHC2</f>
        <v>#VALUE!</v>
      </c>
      <c r="BOT22" t="e">
        <f>mvarHC1*mvarHC2</f>
        <v>#VALUE!</v>
      </c>
      <c r="BOU22" s="24" t="e">
        <f t="shared" si="753"/>
        <v>#VALUE!</v>
      </c>
      <c r="BOV22" s="24" t="e">
        <f t="shared" si="754"/>
        <v>#VALUE!</v>
      </c>
      <c r="BOW22" s="24" t="e">
        <f t="shared" si="755"/>
        <v>#VALUE!</v>
      </c>
      <c r="BOX22">
        <v>2.0227981122559001E-11</v>
      </c>
      <c r="BOY22" t="e">
        <f>bvarHC1*bvarM6</f>
        <v>#VALUE!</v>
      </c>
      <c r="BOZ22" t="e">
        <f>cvarHC1*cvarM6</f>
        <v>#VALUE!</v>
      </c>
      <c r="BPA22" t="e">
        <f>mvarHC1*mvarM6</f>
        <v>#VALUE!</v>
      </c>
      <c r="BPB22" s="24" t="e">
        <f t="shared" si="756"/>
        <v>#VALUE!</v>
      </c>
      <c r="BPC22" s="24" t="e">
        <f t="shared" si="757"/>
        <v>#VALUE!</v>
      </c>
      <c r="BPD22" s="24" t="e">
        <f t="shared" si="758"/>
        <v>#VALUE!</v>
      </c>
      <c r="BPE22">
        <v>2.4415639007322999E-7</v>
      </c>
      <c r="BPF22" t="e">
        <f>bvarHC1*bvarM6</f>
        <v>#VALUE!</v>
      </c>
      <c r="BPG22" t="e">
        <f>cvarHC1*cvarM6</f>
        <v>#VALUE!</v>
      </c>
      <c r="BPH22" t="e">
        <f>mvarHC1*mvarM6</f>
        <v>#VALUE!</v>
      </c>
      <c r="BPI22" s="24" t="e">
        <f t="shared" si="759"/>
        <v>#VALUE!</v>
      </c>
      <c r="BPJ22" s="24" t="e">
        <f t="shared" si="760"/>
        <v>#VALUE!</v>
      </c>
      <c r="BPK22" s="24" t="e">
        <f t="shared" si="761"/>
        <v>#VALUE!</v>
      </c>
      <c r="BPL22">
        <v>-1.8262933472289E-6</v>
      </c>
      <c r="BPM22" t="e">
        <f>bvarHC1*bvarM7</f>
        <v>#VALUE!</v>
      </c>
      <c r="BPN22" t="e">
        <f>cvarHC1*cvarM7</f>
        <v>#VALUE!</v>
      </c>
      <c r="BPO22" t="e">
        <f>mvarHC1*mvarM7</f>
        <v>#VALUE!</v>
      </c>
      <c r="BPP22" s="24" t="e">
        <f t="shared" si="762"/>
        <v>#VALUE!</v>
      </c>
      <c r="BPQ22" s="24" t="e">
        <f t="shared" si="763"/>
        <v>#VALUE!</v>
      </c>
      <c r="BPR22" s="24" t="e">
        <f t="shared" si="764"/>
        <v>#VALUE!</v>
      </c>
      <c r="BPS22">
        <v>-1.4440662289991001E-4</v>
      </c>
      <c r="BPT22" t="e">
        <f>bvarHC2*bvarM1</f>
        <v>#VALUE!</v>
      </c>
      <c r="BPU22" t="e">
        <f>cvarHC2*cvarM1</f>
        <v>#VALUE!</v>
      </c>
      <c r="BPV22" t="e">
        <f>mvarHC2*mvarM1</f>
        <v>#VALUE!</v>
      </c>
      <c r="BPW22" s="24" t="e">
        <f t="shared" si="765"/>
        <v>#VALUE!</v>
      </c>
      <c r="BPX22" s="24" t="e">
        <f t="shared" si="766"/>
        <v>#VALUE!</v>
      </c>
      <c r="BPY22" s="24" t="e">
        <f t="shared" si="767"/>
        <v>#VALUE!</v>
      </c>
      <c r="BPZ22">
        <v>6.4504370365956998E-6</v>
      </c>
      <c r="BQA22" t="e">
        <f>bvarHC2*bvarM9</f>
        <v>#VALUE!</v>
      </c>
      <c r="BQB22" t="e">
        <f>cvarHC2*cvarM9</f>
        <v>#VALUE!</v>
      </c>
      <c r="BQC22" t="e">
        <f>mvarHC2*mvarM9</f>
        <v>#VALUE!</v>
      </c>
      <c r="BQD22" s="24" t="e">
        <f t="shared" si="768"/>
        <v>#VALUE!</v>
      </c>
      <c r="BQE22" s="24" t="e">
        <f t="shared" si="769"/>
        <v>#VALUE!</v>
      </c>
      <c r="BQF22" s="24" t="e">
        <f t="shared" si="770"/>
        <v>#VALUE!</v>
      </c>
      <c r="BQG22">
        <v>3.8613240905526999E-7</v>
      </c>
      <c r="BQH22" t="e">
        <f>bvarHC1*bvarM6</f>
        <v>#VALUE!</v>
      </c>
      <c r="BQI22" t="e">
        <f>cvarHC1*cvarM6</f>
        <v>#VALUE!</v>
      </c>
      <c r="BQJ22" t="e">
        <f>mvarHC1*mvarM6</f>
        <v>#VALUE!</v>
      </c>
      <c r="BQK22" s="24" t="e">
        <f t="shared" si="771"/>
        <v>#VALUE!</v>
      </c>
      <c r="BQL22" s="24" t="e">
        <f t="shared" si="772"/>
        <v>#VALUE!</v>
      </c>
      <c r="BQM22" s="24" t="e">
        <f t="shared" si="773"/>
        <v>#VALUE!</v>
      </c>
      <c r="BQN22">
        <v>-3.2854389175471001E-11</v>
      </c>
      <c r="BQO22" t="e">
        <f>bvarHC1*bvarM7</f>
        <v>#VALUE!</v>
      </c>
      <c r="BQP22" t="e">
        <f>cvarHC1*cvarM7</f>
        <v>#VALUE!</v>
      </c>
      <c r="BQQ22" t="e">
        <f>mvarHC1*mvarM7</f>
        <v>#VALUE!</v>
      </c>
      <c r="BQR22" s="24" t="e">
        <f t="shared" si="774"/>
        <v>#VALUE!</v>
      </c>
      <c r="BQS22" s="24" t="e">
        <f t="shared" si="775"/>
        <v>#VALUE!</v>
      </c>
      <c r="BQT22" s="24" t="e">
        <f t="shared" si="776"/>
        <v>#VALUE!</v>
      </c>
      <c r="BQU22">
        <v>8.1630575794989996E-7</v>
      </c>
      <c r="BQV22" t="e">
        <f>bvarHC1*bvarM7</f>
        <v>#VALUE!</v>
      </c>
      <c r="BQW22" t="e">
        <f>cvarHC1*cvarM7</f>
        <v>#VALUE!</v>
      </c>
      <c r="BQX22" t="e">
        <f>mvarHC1*mvarM7</f>
        <v>#VALUE!</v>
      </c>
      <c r="BQY22" s="24" t="e">
        <f t="shared" si="777"/>
        <v>#VALUE!</v>
      </c>
      <c r="BQZ22" s="24" t="e">
        <f t="shared" si="778"/>
        <v>#VALUE!</v>
      </c>
      <c r="BRA22" s="24" t="e">
        <f t="shared" si="779"/>
        <v>#VALUE!</v>
      </c>
      <c r="BRB22">
        <v>-1.7643345668545999E-6</v>
      </c>
      <c r="BRC22" t="e">
        <f>bvarHC1*bvarM7</f>
        <v>#VALUE!</v>
      </c>
      <c r="BRD22" t="e">
        <f>cvarHC1*cvarM7</f>
        <v>#VALUE!</v>
      </c>
      <c r="BRE22" t="e">
        <f>mvarHC1*mvarM7</f>
        <v>#VALUE!</v>
      </c>
      <c r="BRF22" s="24" t="e">
        <f t="shared" si="780"/>
        <v>#VALUE!</v>
      </c>
      <c r="BRG22" s="24" t="e">
        <f t="shared" si="781"/>
        <v>#VALUE!</v>
      </c>
      <c r="BRH22" s="24" t="e">
        <f t="shared" si="782"/>
        <v>#VALUE!</v>
      </c>
      <c r="BRI22">
        <v>-1.4865512782498999E-4</v>
      </c>
      <c r="BRJ22" t="e">
        <f>bvarHC2*bvarM1</f>
        <v>#VALUE!</v>
      </c>
      <c r="BRK22" t="e">
        <f>cvarHC2*cvarM1</f>
        <v>#VALUE!</v>
      </c>
      <c r="BRL22" t="e">
        <f>mvarHC2*mvarM1</f>
        <v>#VALUE!</v>
      </c>
      <c r="BRM22" s="24" t="e">
        <f t="shared" si="783"/>
        <v>#VALUE!</v>
      </c>
      <c r="BRN22" s="24" t="e">
        <f t="shared" si="784"/>
        <v>#VALUE!</v>
      </c>
      <c r="BRO22" s="24" t="e">
        <f t="shared" si="785"/>
        <v>#VALUE!</v>
      </c>
      <c r="BRP22">
        <v>8.4902352699915007E-6</v>
      </c>
      <c r="BRQ22" t="e">
        <f>bvarM4*bvarM6</f>
        <v>#VALUE!</v>
      </c>
      <c r="BRR22" t="e">
        <f>cvarM4*cvarM6</f>
        <v>#VALUE!</v>
      </c>
      <c r="BRS22" t="e">
        <f>mvarM4*mvarM6</f>
        <v>#VALUE!</v>
      </c>
      <c r="BRT22" s="24" t="e">
        <f t="shared" si="786"/>
        <v>#VALUE!</v>
      </c>
      <c r="BRU22" s="24" t="e">
        <f t="shared" si="787"/>
        <v>#VALUE!</v>
      </c>
      <c r="BRV22" s="24" t="e">
        <f t="shared" si="788"/>
        <v>#VALUE!</v>
      </c>
      <c r="BRW22">
        <v>4.2100738365608998E-7</v>
      </c>
      <c r="BRX22" t="e">
        <f>bvarHC1*bvarM6</f>
        <v>#VALUE!</v>
      </c>
      <c r="BRY22" t="e">
        <f>cvarHC1*cvarM6</f>
        <v>#VALUE!</v>
      </c>
      <c r="BRZ22" t="e">
        <f>mvarHC1*mvarM6</f>
        <v>#VALUE!</v>
      </c>
      <c r="BSA22" s="24" t="e">
        <f t="shared" si="789"/>
        <v>#VALUE!</v>
      </c>
      <c r="BSB22" s="24" t="e">
        <f t="shared" si="790"/>
        <v>#VALUE!</v>
      </c>
      <c r="BSC22" s="24" t="e">
        <f t="shared" si="791"/>
        <v>#VALUE!</v>
      </c>
      <c r="BSD22">
        <v>2.0048952524041999E-11</v>
      </c>
      <c r="BSE22" t="e">
        <f>bvarHC1*bvarM6</f>
        <v>#VALUE!</v>
      </c>
      <c r="BSF22" t="e">
        <f>cvarHC1*cvarM6</f>
        <v>#VALUE!</v>
      </c>
      <c r="BSG22" t="e">
        <f>mvarHC1*mvarM6</f>
        <v>#VALUE!</v>
      </c>
      <c r="BSH22" s="24" t="e">
        <f t="shared" si="792"/>
        <v>#VALUE!</v>
      </c>
      <c r="BSI22" s="24" t="e">
        <f t="shared" si="793"/>
        <v>#VALUE!</v>
      </c>
      <c r="BSJ22" s="24" t="e">
        <f t="shared" si="794"/>
        <v>#VALUE!</v>
      </c>
      <c r="BSK22">
        <v>7.1485368649383E-7</v>
      </c>
      <c r="BSL22" t="e">
        <f>bvarHC1*bvarM7</f>
        <v>#VALUE!</v>
      </c>
      <c r="BSM22" t="e">
        <f>cvarHC1*cvarM7</f>
        <v>#VALUE!</v>
      </c>
      <c r="BSN22" t="e">
        <f>mvarHC1*mvarM7</f>
        <v>#VALUE!</v>
      </c>
      <c r="BSO22" s="24" t="e">
        <f t="shared" si="795"/>
        <v>#VALUE!</v>
      </c>
      <c r="BSP22" s="24" t="e">
        <f t="shared" si="796"/>
        <v>#VALUE!</v>
      </c>
      <c r="BSQ22" s="24" t="e">
        <f t="shared" si="797"/>
        <v>#VALUE!</v>
      </c>
      <c r="BSR22">
        <v>1.1222074777144E-4</v>
      </c>
      <c r="BSS22" t="e">
        <f>bvarHC2*bvarM6</f>
        <v>#VALUE!</v>
      </c>
      <c r="BST22" t="e">
        <f>cvarHC2*cvarM6</f>
        <v>#VALUE!</v>
      </c>
      <c r="BSU22" t="e">
        <f>mvarHC2*mvarM6</f>
        <v>#VALUE!</v>
      </c>
      <c r="BSV22" s="24" t="e">
        <f t="shared" si="798"/>
        <v>#VALUE!</v>
      </c>
      <c r="BSW22" s="24" t="e">
        <f t="shared" si="799"/>
        <v>#VALUE!</v>
      </c>
      <c r="BSX22" s="24" t="e">
        <f t="shared" si="800"/>
        <v>#VALUE!</v>
      </c>
      <c r="BSY22">
        <v>-8.6997279247007998E-5</v>
      </c>
      <c r="BSZ22" t="e">
        <f>bvarHC2*bvarM1</f>
        <v>#VALUE!</v>
      </c>
      <c r="BTA22" t="e">
        <f>cvarHC2*cvarM1</f>
        <v>#VALUE!</v>
      </c>
      <c r="BTB22" t="e">
        <f>mvarHC2*mvarM1</f>
        <v>#VALUE!</v>
      </c>
      <c r="BTC22" s="24" t="e">
        <f t="shared" si="801"/>
        <v>#VALUE!</v>
      </c>
      <c r="BTD22" s="24" t="e">
        <f t="shared" si="802"/>
        <v>#VALUE!</v>
      </c>
      <c r="BTE22" s="24" t="e">
        <f t="shared" si="803"/>
        <v>#VALUE!</v>
      </c>
      <c r="BTF22">
        <v>-0.11766025070929</v>
      </c>
      <c r="BTG22" t="e">
        <f>bvarHC2*bvarM1</f>
        <v>#VALUE!</v>
      </c>
      <c r="BTH22" t="e">
        <f>cvarHC2*cvarM1</f>
        <v>#VALUE!</v>
      </c>
      <c r="BTI22" t="e">
        <f>mvarHC2*mvarM1</f>
        <v>#VALUE!</v>
      </c>
      <c r="BTJ22" s="24" t="e">
        <f t="shared" si="804"/>
        <v>#VALUE!</v>
      </c>
      <c r="BTK22" s="24" t="e">
        <f t="shared" si="805"/>
        <v>#VALUE!</v>
      </c>
      <c r="BTL22" s="24" t="e">
        <f t="shared" si="806"/>
        <v>#VALUE!</v>
      </c>
      <c r="BTM22">
        <v>3.0817021059944999E-7</v>
      </c>
      <c r="BTN22" t="e">
        <f>bvarHC1*bvarM6</f>
        <v>#VALUE!</v>
      </c>
      <c r="BTO22" t="e">
        <f>cvarHC1*cvarM6</f>
        <v>#VALUE!</v>
      </c>
      <c r="BTP22" t="e">
        <f>mvarHC1*mvarM6</f>
        <v>#VALUE!</v>
      </c>
      <c r="BTQ22" s="24" t="e">
        <f t="shared" si="807"/>
        <v>#VALUE!</v>
      </c>
      <c r="BTR22" s="24" t="e">
        <f t="shared" si="808"/>
        <v>#VALUE!</v>
      </c>
      <c r="BTS22" s="24" t="e">
        <f t="shared" si="809"/>
        <v>#VALUE!</v>
      </c>
      <c r="BTT22">
        <v>2.2483544530712002E-9</v>
      </c>
      <c r="BTU22" t="e">
        <f>bvarHC2*bvarM6</f>
        <v>#VALUE!</v>
      </c>
      <c r="BTV22" t="e">
        <f>cvarHC2*cvarM6</f>
        <v>#VALUE!</v>
      </c>
      <c r="BTW22" t="e">
        <f>mvarHC2*mvarM6</f>
        <v>#VALUE!</v>
      </c>
      <c r="BTX22" s="24" t="e">
        <f t="shared" si="810"/>
        <v>#VALUE!</v>
      </c>
      <c r="BTY22" s="24" t="e">
        <f t="shared" si="811"/>
        <v>#VALUE!</v>
      </c>
      <c r="BTZ22" s="24" t="e">
        <f t="shared" si="812"/>
        <v>#VALUE!</v>
      </c>
      <c r="BUA22">
        <v>-4.7502933047179997E-6</v>
      </c>
      <c r="BUB22" t="e">
        <f>bvarHC2*bvarM4</f>
        <v>#VALUE!</v>
      </c>
      <c r="BUC22" t="e">
        <f>cvarHC2*cvarM4</f>
        <v>#VALUE!</v>
      </c>
      <c r="BUD22" t="e">
        <f>mvarHC2*mvarM4</f>
        <v>#VALUE!</v>
      </c>
      <c r="BUE22" s="24" t="e">
        <f t="shared" si="813"/>
        <v>#VALUE!</v>
      </c>
      <c r="BUF22" s="24" t="e">
        <f t="shared" si="814"/>
        <v>#VALUE!</v>
      </c>
      <c r="BUG22" s="24" t="e">
        <f t="shared" si="815"/>
        <v>#VALUE!</v>
      </c>
      <c r="BUH22">
        <v>9.7593276352951996E-5</v>
      </c>
      <c r="BUI22" t="e">
        <f>bvarHC2*bvarM6</f>
        <v>#VALUE!</v>
      </c>
      <c r="BUJ22" t="e">
        <f>cvarHC2*cvarM6</f>
        <v>#VALUE!</v>
      </c>
      <c r="BUK22" t="e">
        <f>mvarHC2*mvarM6</f>
        <v>#VALUE!</v>
      </c>
      <c r="BUL22" s="24" t="e">
        <f t="shared" si="816"/>
        <v>#VALUE!</v>
      </c>
      <c r="BUM22" s="24" t="e">
        <f t="shared" si="817"/>
        <v>#VALUE!</v>
      </c>
      <c r="BUN22" s="24" t="e">
        <f t="shared" si="818"/>
        <v>#VALUE!</v>
      </c>
      <c r="BUO22">
        <v>-1.9466738523431999E-4</v>
      </c>
      <c r="BUP22" t="e">
        <f>bvarHC2*bvarM1</f>
        <v>#VALUE!</v>
      </c>
      <c r="BUQ22" t="e">
        <f>cvarHC2*cvarM1</f>
        <v>#VALUE!</v>
      </c>
      <c r="BUR22" t="e">
        <f>mvarHC2*mvarM1</f>
        <v>#VALUE!</v>
      </c>
      <c r="BUS22" s="24" t="e">
        <f t="shared" si="819"/>
        <v>#VALUE!</v>
      </c>
      <c r="BUT22" s="24" t="e">
        <f t="shared" si="820"/>
        <v>#VALUE!</v>
      </c>
      <c r="BUU22" s="24" t="e">
        <f t="shared" si="821"/>
        <v>#VALUE!</v>
      </c>
      <c r="BUV22">
        <v>-0.20337193065970999</v>
      </c>
      <c r="BUW22" t="e">
        <f>bvarM1*bvarM6</f>
        <v>#VALUE!</v>
      </c>
      <c r="BUX22" t="e">
        <f>cvarM1*cvarM6</f>
        <v>#VALUE!</v>
      </c>
      <c r="BUY22" t="e">
        <f>mvarM1*mvarM6</f>
        <v>#VALUE!</v>
      </c>
      <c r="BUZ22" s="24" t="e">
        <f t="shared" si="822"/>
        <v>#VALUE!</v>
      </c>
      <c r="BVA22" s="24" t="e">
        <f t="shared" si="823"/>
        <v>#VALUE!</v>
      </c>
      <c r="BVB22" s="24" t="e">
        <f t="shared" si="824"/>
        <v>#VALUE!</v>
      </c>
      <c r="BVC22">
        <v>2.8845907320053002E-7</v>
      </c>
      <c r="BVD22" t="e">
        <f>bvarHC1*bvarM6</f>
        <v>#VALUE!</v>
      </c>
      <c r="BVE22" t="e">
        <f>cvarHC1*cvarM6</f>
        <v>#VALUE!</v>
      </c>
      <c r="BVF22" t="e">
        <f>mvarHC1*mvarM6</f>
        <v>#VALUE!</v>
      </c>
      <c r="BVG22" s="24" t="e">
        <f t="shared" si="825"/>
        <v>#VALUE!</v>
      </c>
      <c r="BVH22" s="24" t="e">
        <f t="shared" si="826"/>
        <v>#VALUE!</v>
      </c>
      <c r="BVI22" s="24" t="e">
        <f t="shared" si="827"/>
        <v>#VALUE!</v>
      </c>
      <c r="BVJ22">
        <v>2.2816644055603E-11</v>
      </c>
      <c r="BVK22" t="e">
        <f>bvarHC1*bvarM6</f>
        <v>#VALUE!</v>
      </c>
      <c r="BVL22" t="e">
        <f>cvarHC1*cvarM6</f>
        <v>#VALUE!</v>
      </c>
      <c r="BVM22" t="e">
        <f>mvarHC1*mvarM6</f>
        <v>#VALUE!</v>
      </c>
      <c r="BVN22" s="24" t="e">
        <f t="shared" si="828"/>
        <v>#VALUE!</v>
      </c>
      <c r="BVO22" s="24" t="e">
        <f t="shared" si="829"/>
        <v>#VALUE!</v>
      </c>
      <c r="BVP22" s="24" t="e">
        <f t="shared" si="830"/>
        <v>#VALUE!</v>
      </c>
      <c r="BVQ22">
        <v>-3.2991183980426001E-8</v>
      </c>
      <c r="BVR22" t="e">
        <f>bvarHC1*bvarM4</f>
        <v>#VALUE!</v>
      </c>
      <c r="BVS22" t="e">
        <f>cvarHC1*cvarM4</f>
        <v>#VALUE!</v>
      </c>
      <c r="BVT22" t="e">
        <f>mvarHC1*mvarM4</f>
        <v>#VALUE!</v>
      </c>
      <c r="BVU22" s="24" t="e">
        <f t="shared" si="831"/>
        <v>#VALUE!</v>
      </c>
      <c r="BVV22" s="24" t="e">
        <f t="shared" si="832"/>
        <v>#VALUE!</v>
      </c>
      <c r="BVW22" s="24" t="e">
        <f t="shared" si="833"/>
        <v>#VALUE!</v>
      </c>
      <c r="BVX22">
        <v>-1.0290147964598E-7</v>
      </c>
      <c r="BVY22" t="e">
        <f>bvarHC1*bvarM4</f>
        <v>#VALUE!</v>
      </c>
      <c r="BVZ22" t="e">
        <f>cvarHC1*cvarM4</f>
        <v>#VALUE!</v>
      </c>
      <c r="BWA22" t="e">
        <f>mvarHC1*mvarM4</f>
        <v>#VALUE!</v>
      </c>
      <c r="BWB22" s="24" t="e">
        <f t="shared" si="834"/>
        <v>#VALUE!</v>
      </c>
      <c r="BWC22" s="24" t="e">
        <f t="shared" si="835"/>
        <v>#VALUE!</v>
      </c>
      <c r="BWD22" s="24" t="e">
        <f t="shared" si="836"/>
        <v>#VALUE!</v>
      </c>
      <c r="BWE22">
        <v>-2.1653059607867E-4</v>
      </c>
      <c r="BWF22" t="e">
        <f>bvarHC2*bvarM1</f>
        <v>#VALUE!</v>
      </c>
      <c r="BWG22" t="e">
        <f>cvarHC2*cvarM1</f>
        <v>#VALUE!</v>
      </c>
      <c r="BWH22" t="e">
        <f>mvarHC2*mvarM1</f>
        <v>#VALUE!</v>
      </c>
      <c r="BWI22" s="24" t="e">
        <f t="shared" si="837"/>
        <v>#VALUE!</v>
      </c>
      <c r="BWJ22" s="24" t="e">
        <f t="shared" si="838"/>
        <v>#VALUE!</v>
      </c>
      <c r="BWK22" s="24" t="e">
        <f t="shared" si="839"/>
        <v>#VALUE!</v>
      </c>
      <c r="BWL22">
        <v>4.0001365013880001E-8</v>
      </c>
      <c r="BWM22" t="e">
        <f>bvarHC1*bvarM6</f>
        <v>#VALUE!</v>
      </c>
      <c r="BWN22" t="e">
        <f>cvarHC1*cvarM6</f>
        <v>#VALUE!</v>
      </c>
      <c r="BWO22" t="e">
        <f>mvarHC1*mvarM6</f>
        <v>#VALUE!</v>
      </c>
      <c r="BWP22" s="24" t="e">
        <f t="shared" si="840"/>
        <v>#VALUE!</v>
      </c>
      <c r="BWQ22" s="24" t="e">
        <f t="shared" si="841"/>
        <v>#VALUE!</v>
      </c>
      <c r="BWR22" s="24" t="e">
        <f t="shared" si="842"/>
        <v>#VALUE!</v>
      </c>
      <c r="BWS22">
        <v>5.2708417665899003E-7</v>
      </c>
      <c r="BWT22" t="e">
        <f>bvarHC1*bvarM6</f>
        <v>#VALUE!</v>
      </c>
      <c r="BWU22" t="e">
        <f>cvarHC1*cvarM6</f>
        <v>#VALUE!</v>
      </c>
      <c r="BWV22" t="e">
        <f>mvarHC1*mvarM6</f>
        <v>#VALUE!</v>
      </c>
      <c r="BWW22" s="24" t="e">
        <f t="shared" si="843"/>
        <v>#VALUE!</v>
      </c>
      <c r="BWX22" s="24" t="e">
        <f t="shared" si="844"/>
        <v>#VALUE!</v>
      </c>
      <c r="BWY22" s="24" t="e">
        <f t="shared" si="845"/>
        <v>#VALUE!</v>
      </c>
      <c r="BWZ22">
        <v>2.9349492633734001E-11</v>
      </c>
      <c r="BXA22" t="e">
        <f>bvarHC1*bvarM6</f>
        <v>#VALUE!</v>
      </c>
      <c r="BXB22" t="e">
        <f>cvarHC1*cvarM6</f>
        <v>#VALUE!</v>
      </c>
      <c r="BXC22" t="e">
        <f>mvarHC1*mvarM6</f>
        <v>#VALUE!</v>
      </c>
      <c r="BXD22" s="24" t="e">
        <f t="shared" si="846"/>
        <v>#VALUE!</v>
      </c>
      <c r="BXE22" s="24" t="e">
        <f t="shared" si="847"/>
        <v>#VALUE!</v>
      </c>
      <c r="BXF22" s="24" t="e">
        <f t="shared" si="848"/>
        <v>#VALUE!</v>
      </c>
      <c r="BXG22">
        <v>2.3373155041182999E-7</v>
      </c>
      <c r="BXH22" t="e">
        <f>bvarHC1*bvarM6</f>
        <v>#VALUE!</v>
      </c>
      <c r="BXI22" t="e">
        <f>cvarHC1*cvarM6</f>
        <v>#VALUE!</v>
      </c>
      <c r="BXJ22" t="e">
        <f>mvarHC1*mvarM6</f>
        <v>#VALUE!</v>
      </c>
      <c r="BXK22" s="24" t="e">
        <f t="shared" si="849"/>
        <v>#VALUE!</v>
      </c>
      <c r="BXL22" s="24" t="e">
        <f t="shared" si="850"/>
        <v>#VALUE!</v>
      </c>
      <c r="BXM22" s="24" t="e">
        <f t="shared" si="851"/>
        <v>#VALUE!</v>
      </c>
      <c r="BXN22">
        <v>-2.0769186182442998</v>
      </c>
      <c r="BXO22" t="e">
        <f>bvarHC2*bvarM1</f>
        <v>#VALUE!</v>
      </c>
      <c r="BXP22" t="e">
        <f>cvarHC2*cvarM1</f>
        <v>#VALUE!</v>
      </c>
      <c r="BXQ22" t="e">
        <f>mvarHC2*mvarM1</f>
        <v>#VALUE!</v>
      </c>
      <c r="BXR22" s="24" t="e">
        <f t="shared" si="852"/>
        <v>#VALUE!</v>
      </c>
      <c r="BXS22" s="24" t="e">
        <f t="shared" si="853"/>
        <v>#VALUE!</v>
      </c>
      <c r="BXT22" s="24" t="e">
        <f t="shared" si="854"/>
        <v>#VALUE!</v>
      </c>
      <c r="BXU22">
        <v>-1.8360648040415E-4</v>
      </c>
      <c r="BXV22" t="e">
        <f>bvarHC2*bvarM1</f>
        <v>#VALUE!</v>
      </c>
      <c r="BXW22" t="e">
        <f>cvarHC2*cvarM1</f>
        <v>#VALUE!</v>
      </c>
      <c r="BXX22" t="e">
        <f>mvarHC2*mvarM1</f>
        <v>#VALUE!</v>
      </c>
      <c r="BXY22" s="24" t="e">
        <f t="shared" si="855"/>
        <v>#VALUE!</v>
      </c>
      <c r="BXZ22" s="24" t="e">
        <f t="shared" si="856"/>
        <v>#VALUE!</v>
      </c>
      <c r="BYA22" s="24" t="e">
        <f t="shared" si="857"/>
        <v>#VALUE!</v>
      </c>
      <c r="BYB22">
        <v>-0.22110167608719</v>
      </c>
      <c r="BYC22" t="e">
        <f>bvarHC2*bvarM1</f>
        <v>#VALUE!</v>
      </c>
      <c r="BYD22" t="e">
        <f>cvarHC2*cvarM1</f>
        <v>#VALUE!</v>
      </c>
      <c r="BYE22" t="e">
        <f>mvarHC2*mvarM1</f>
        <v>#VALUE!</v>
      </c>
      <c r="BYF22" s="24" t="e">
        <f t="shared" si="858"/>
        <v>#VALUE!</v>
      </c>
      <c r="BYG22" s="24" t="e">
        <f t="shared" si="859"/>
        <v>#VALUE!</v>
      </c>
      <c r="BYH22" s="24" t="e">
        <f t="shared" si="860"/>
        <v>#VALUE!</v>
      </c>
      <c r="BYI22">
        <v>7.6804091386861997E-7</v>
      </c>
      <c r="BYJ22" t="e">
        <f>bvarHC1*bvarM6</f>
        <v>#VALUE!</v>
      </c>
      <c r="BYK22" t="e">
        <f>cvarHC1*cvarM6</f>
        <v>#VALUE!</v>
      </c>
      <c r="BYL22" t="e">
        <f>mvarHC1*mvarM6</f>
        <v>#VALUE!</v>
      </c>
      <c r="BYM22" s="24" t="e">
        <f t="shared" si="861"/>
        <v>#VALUE!</v>
      </c>
      <c r="BYN22" s="24" t="e">
        <f t="shared" si="862"/>
        <v>#VALUE!</v>
      </c>
      <c r="BYO22" s="24" t="e">
        <f t="shared" si="863"/>
        <v>#VALUE!</v>
      </c>
      <c r="BYP22">
        <v>2.5062383882749001E-11</v>
      </c>
      <c r="BYQ22" t="e">
        <f>bvarHC1*bvarM6</f>
        <v>#VALUE!</v>
      </c>
      <c r="BYR22" t="e">
        <f>cvarHC1*cvarM6</f>
        <v>#VALUE!</v>
      </c>
      <c r="BYS22" t="e">
        <f>mvarHC1*mvarM6</f>
        <v>#VALUE!</v>
      </c>
      <c r="BYT22" s="24" t="e">
        <f t="shared" si="864"/>
        <v>#VALUE!</v>
      </c>
      <c r="BYU22" s="24" t="e">
        <f t="shared" si="865"/>
        <v>#VALUE!</v>
      </c>
      <c r="BYV22" s="24" t="e">
        <f t="shared" si="866"/>
        <v>#VALUE!</v>
      </c>
    </row>
    <row r="23" spans="1:2024" x14ac:dyDescent="0.3">
      <c r="F23" s="82">
        <f t="shared" si="0"/>
        <v>0</v>
      </c>
      <c r="G23" s="82">
        <f t="shared" si="1"/>
        <v>0</v>
      </c>
      <c r="H23" s="82">
        <f t="shared" si="2"/>
        <v>0</v>
      </c>
      <c r="I23">
        <v>5.0660284573710002E-4</v>
      </c>
      <c r="J23" t="e">
        <f>bvarM9</f>
        <v>#VALUE!</v>
      </c>
      <c r="K23" t="e">
        <f>cvarM9</f>
        <v>#VALUE!</v>
      </c>
      <c r="L23" t="e">
        <f>mvarM9</f>
        <v>#VALUE!</v>
      </c>
      <c r="M23" s="74" t="e">
        <f t="shared" si="3"/>
        <v>#VALUE!</v>
      </c>
      <c r="N23" s="74" t="e">
        <f t="shared" si="4"/>
        <v>#VALUE!</v>
      </c>
      <c r="O23" s="15" t="e">
        <f t="shared" si="5"/>
        <v>#VALUE!</v>
      </c>
      <c r="P23">
        <v>-1.0096778444272001E-3</v>
      </c>
      <c r="Q23" t="e">
        <f>bvarM9</f>
        <v>#VALUE!</v>
      </c>
      <c r="R23" t="e">
        <f>cvarM9</f>
        <v>#VALUE!</v>
      </c>
      <c r="S23" t="e">
        <f>mvarM9</f>
        <v>#VALUE!</v>
      </c>
      <c r="T23" s="15" t="e">
        <f t="shared" si="6"/>
        <v>#VALUE!</v>
      </c>
      <c r="U23" s="74" t="e">
        <f t="shared" si="7"/>
        <v>#VALUE!</v>
      </c>
      <c r="V23" s="15" t="e">
        <f t="shared" si="8"/>
        <v>#VALUE!</v>
      </c>
      <c r="W23">
        <v>7.1120182201099003E-6</v>
      </c>
      <c r="X23" t="e">
        <f>bvarM9</f>
        <v>#VALUE!</v>
      </c>
      <c r="Y23" t="e">
        <f>cvarM9</f>
        <v>#VALUE!</v>
      </c>
      <c r="Z23" t="e">
        <f>mvarM9</f>
        <v>#VALUE!</v>
      </c>
      <c r="AA23" t="e">
        <f t="shared" si="9"/>
        <v>#VALUE!</v>
      </c>
      <c r="AB23" s="15" t="e">
        <f t="shared" si="10"/>
        <v>#VALUE!</v>
      </c>
      <c r="AC23" s="53" t="e">
        <f t="shared" si="11"/>
        <v>#VALUE!</v>
      </c>
      <c r="AD23">
        <v>-1.1526568614647E-5</v>
      </c>
      <c r="AE23" t="e">
        <f>bvarM9</f>
        <v>#VALUE!</v>
      </c>
      <c r="AF23" t="e">
        <f>cvarM9</f>
        <v>#VALUE!</v>
      </c>
      <c r="AG23" t="e">
        <f>mvarM9</f>
        <v>#VALUE!</v>
      </c>
      <c r="AH23" t="e">
        <f t="shared" si="12"/>
        <v>#VALUE!</v>
      </c>
      <c r="AI23" s="15" t="e">
        <f t="shared" si="13"/>
        <v>#VALUE!</v>
      </c>
      <c r="AJ23" s="53" t="e">
        <f t="shared" si="14"/>
        <v>#VALUE!</v>
      </c>
      <c r="AK23">
        <v>0.10195749022665</v>
      </c>
      <c r="AL23" t="e">
        <f>bvarM9</f>
        <v>#VALUE!</v>
      </c>
      <c r="AM23" t="e">
        <f>cvarM9</f>
        <v>#VALUE!</v>
      </c>
      <c r="AN23" t="e">
        <f>mvarM9</f>
        <v>#VALUE!</v>
      </c>
      <c r="AO23" s="15" t="e">
        <f t="shared" si="15"/>
        <v>#VALUE!</v>
      </c>
      <c r="AP23" s="15" t="e">
        <f t="shared" si="16"/>
        <v>#VALUE!</v>
      </c>
      <c r="AQ23" s="53" t="e">
        <f t="shared" si="17"/>
        <v>#VALUE!</v>
      </c>
      <c r="AR23">
        <v>-1.5113336019226E-6</v>
      </c>
      <c r="AS23" t="e">
        <f>bvarM9</f>
        <v>#VALUE!</v>
      </c>
      <c r="AT23" t="e">
        <f>cvarM9</f>
        <v>#VALUE!</v>
      </c>
      <c r="AU23" t="e">
        <f>mvarM9</f>
        <v>#VALUE!</v>
      </c>
      <c r="AV23" s="15" t="e">
        <f t="shared" si="18"/>
        <v>#VALUE!</v>
      </c>
      <c r="AW23" s="15" t="e">
        <f t="shared" si="19"/>
        <v>#VALUE!</v>
      </c>
      <c r="AX23" s="53" t="e">
        <f t="shared" si="20"/>
        <v>#VALUE!</v>
      </c>
      <c r="AY23">
        <v>-1.2947424780878E-5</v>
      </c>
      <c r="AZ23" t="e">
        <f>bvarM9</f>
        <v>#VALUE!</v>
      </c>
      <c r="BA23" t="e">
        <f>cvarM9</f>
        <v>#VALUE!</v>
      </c>
      <c r="BB23" t="e">
        <f>mvarM9</f>
        <v>#VALUE!</v>
      </c>
      <c r="BC23" s="15" t="e">
        <f t="shared" si="21"/>
        <v>#VALUE!</v>
      </c>
      <c r="BD23" s="15" t="e">
        <f t="shared" si="22"/>
        <v>#VALUE!</v>
      </c>
      <c r="BE23" s="53" t="e">
        <f t="shared" si="23"/>
        <v>#VALUE!</v>
      </c>
      <c r="BF23">
        <v>0.15191336524249999</v>
      </c>
      <c r="BG23" t="e">
        <f>bvarM9</f>
        <v>#VALUE!</v>
      </c>
      <c r="BH23" t="e">
        <f>cvarM9</f>
        <v>#VALUE!</v>
      </c>
      <c r="BI23" t="e">
        <f>mvarM9</f>
        <v>#VALUE!</v>
      </c>
      <c r="BJ23" s="15" t="e">
        <f t="shared" si="24"/>
        <v>#VALUE!</v>
      </c>
      <c r="BK23" s="15" t="e">
        <f t="shared" si="25"/>
        <v>#VALUE!</v>
      </c>
      <c r="BL23" s="53" t="e">
        <f t="shared" si="26"/>
        <v>#VALUE!</v>
      </c>
      <c r="BM23">
        <v>-1.2197418099777E-5</v>
      </c>
      <c r="BN23" t="e">
        <f>bvarM9</f>
        <v>#VALUE!</v>
      </c>
      <c r="BO23" t="e">
        <f>cvarM9</f>
        <v>#VALUE!</v>
      </c>
      <c r="BP23" t="e">
        <f>mvarM9</f>
        <v>#VALUE!</v>
      </c>
      <c r="BQ23" s="15" t="e">
        <f t="shared" si="27"/>
        <v>#VALUE!</v>
      </c>
      <c r="BR23" s="15" t="e">
        <f t="shared" si="28"/>
        <v>#VALUE!</v>
      </c>
      <c r="BS23" s="53" t="e">
        <f t="shared" si="29"/>
        <v>#VALUE!</v>
      </c>
      <c r="BT23">
        <v>5.1721983522683002E-5</v>
      </c>
      <c r="BU23" t="e">
        <f>bvarM9</f>
        <v>#VALUE!</v>
      </c>
      <c r="BV23" t="e">
        <f>cvarM9</f>
        <v>#VALUE!</v>
      </c>
      <c r="BW23" t="e">
        <f>mvarM9</f>
        <v>#VALUE!</v>
      </c>
      <c r="BX23" s="15" t="e">
        <f t="shared" si="30"/>
        <v>#VALUE!</v>
      </c>
      <c r="BY23" s="15" t="e">
        <f t="shared" si="31"/>
        <v>#VALUE!</v>
      </c>
      <c r="BZ23" s="53" t="e">
        <f t="shared" si="32"/>
        <v>#VALUE!</v>
      </c>
      <c r="CA23">
        <v>0.12016329419617</v>
      </c>
      <c r="CB23" t="e">
        <f>bvarM9</f>
        <v>#VALUE!</v>
      </c>
      <c r="CC23" t="e">
        <f>cvarM9</f>
        <v>#VALUE!</v>
      </c>
      <c r="CD23" t="e">
        <f>mvarM9</f>
        <v>#VALUE!</v>
      </c>
      <c r="CE23" s="15" t="e">
        <f t="shared" si="33"/>
        <v>#VALUE!</v>
      </c>
      <c r="CF23" s="15" t="e">
        <f t="shared" si="34"/>
        <v>#VALUE!</v>
      </c>
      <c r="CG23" s="53" t="e">
        <f t="shared" si="35"/>
        <v>#VALUE!</v>
      </c>
      <c r="CH23">
        <v>-1.2672713241274999E-5</v>
      </c>
      <c r="CI23" t="e">
        <f>bvarM9</f>
        <v>#VALUE!</v>
      </c>
      <c r="CJ23" t="e">
        <f>cvarM9</f>
        <v>#VALUE!</v>
      </c>
      <c r="CK23" t="e">
        <f>mvarM9</f>
        <v>#VALUE!</v>
      </c>
      <c r="CL23" s="15" t="e">
        <f t="shared" si="36"/>
        <v>#VALUE!</v>
      </c>
      <c r="CM23" s="15" t="e">
        <f t="shared" si="37"/>
        <v>#VALUE!</v>
      </c>
      <c r="CN23" s="53" t="e">
        <f t="shared" si="38"/>
        <v>#VALUE!</v>
      </c>
      <c r="CO23">
        <v>-3.0240790600229999E-5</v>
      </c>
      <c r="CP23" t="e">
        <f>bvarM9</f>
        <v>#VALUE!</v>
      </c>
      <c r="CQ23" t="e">
        <f>cvarM9</f>
        <v>#VALUE!</v>
      </c>
      <c r="CR23" t="e">
        <f>mvarM9</f>
        <v>#VALUE!</v>
      </c>
      <c r="CS23" s="15" t="e">
        <f t="shared" si="39"/>
        <v>#VALUE!</v>
      </c>
      <c r="CT23" s="15" t="e">
        <f t="shared" si="40"/>
        <v>#VALUE!</v>
      </c>
      <c r="CU23" s="53" t="e">
        <f t="shared" si="41"/>
        <v>#VALUE!</v>
      </c>
      <c r="CV23">
        <v>0.12945440128808</v>
      </c>
      <c r="CW23" t="e">
        <f>bvarM9</f>
        <v>#VALUE!</v>
      </c>
      <c r="CX23" t="e">
        <f>cvarM9</f>
        <v>#VALUE!</v>
      </c>
      <c r="CY23" t="e">
        <f>mvarM9</f>
        <v>#VALUE!</v>
      </c>
      <c r="CZ23" s="15" t="e">
        <f t="shared" si="42"/>
        <v>#VALUE!</v>
      </c>
      <c r="DA23" s="15" t="e">
        <f t="shared" si="43"/>
        <v>#VALUE!</v>
      </c>
      <c r="DB23" s="53" t="e">
        <f t="shared" si="44"/>
        <v>#VALUE!</v>
      </c>
      <c r="DC23">
        <v>1.2601596236288999E-6</v>
      </c>
      <c r="DD23" t="e">
        <f>bvarM9</f>
        <v>#VALUE!</v>
      </c>
      <c r="DE23" t="e">
        <f>cvarM9</f>
        <v>#VALUE!</v>
      </c>
      <c r="DF23" t="e">
        <f>mvarM9</f>
        <v>#VALUE!</v>
      </c>
      <c r="DG23" s="15" t="e">
        <f t="shared" si="45"/>
        <v>#VALUE!</v>
      </c>
      <c r="DH23" s="15" t="e">
        <f t="shared" si="46"/>
        <v>#VALUE!</v>
      </c>
      <c r="DI23" s="53" t="e">
        <f t="shared" si="47"/>
        <v>#VALUE!</v>
      </c>
      <c r="DJ23">
        <v>1.9528148311826999E-5</v>
      </c>
      <c r="DK23" t="e">
        <f>bvarM9</f>
        <v>#VALUE!</v>
      </c>
      <c r="DL23" t="e">
        <f>cvarM9</f>
        <v>#VALUE!</v>
      </c>
      <c r="DM23" t="e">
        <f>mvarM9</f>
        <v>#VALUE!</v>
      </c>
      <c r="DN23" s="15" t="e">
        <f t="shared" si="48"/>
        <v>#VALUE!</v>
      </c>
      <c r="DO23" s="15" t="e">
        <f t="shared" si="49"/>
        <v>#VALUE!</v>
      </c>
      <c r="DP23" s="53" t="e">
        <f t="shared" si="50"/>
        <v>#VALUE!</v>
      </c>
      <c r="DQ23">
        <v>7.1752138880742E-2</v>
      </c>
      <c r="DR23" t="e">
        <f>bvarM9</f>
        <v>#VALUE!</v>
      </c>
      <c r="DS23" t="e">
        <f>cvarM9</f>
        <v>#VALUE!</v>
      </c>
      <c r="DT23" t="e">
        <f>mvarM9</f>
        <v>#VALUE!</v>
      </c>
      <c r="DU23" s="15" t="e">
        <f t="shared" si="51"/>
        <v>#VALUE!</v>
      </c>
      <c r="DV23" s="15" t="e">
        <f t="shared" si="52"/>
        <v>#VALUE!</v>
      </c>
      <c r="DW23" s="53" t="e">
        <f t="shared" si="53"/>
        <v>#VALUE!</v>
      </c>
      <c r="DX23">
        <v>8.6280252314994004E-7</v>
      </c>
      <c r="DY23" t="e">
        <f>bvarM9</f>
        <v>#VALUE!</v>
      </c>
      <c r="DZ23" t="e">
        <f>cvarM9</f>
        <v>#VALUE!</v>
      </c>
      <c r="EA23" t="e">
        <f>mvarM9</f>
        <v>#VALUE!</v>
      </c>
      <c r="EB23" s="15" t="e">
        <f t="shared" si="54"/>
        <v>#VALUE!</v>
      </c>
      <c r="EC23" s="15" t="e">
        <f t="shared" si="55"/>
        <v>#VALUE!</v>
      </c>
      <c r="ED23" s="53" t="e">
        <f t="shared" si="56"/>
        <v>#VALUE!</v>
      </c>
      <c r="EE23">
        <v>-1.6487185255481999E-5</v>
      </c>
      <c r="EF23" t="e">
        <f>bvarM9</f>
        <v>#VALUE!</v>
      </c>
      <c r="EG23" t="e">
        <f>cvarM9</f>
        <v>#VALUE!</v>
      </c>
      <c r="EH23" t="e">
        <f>mvarM9</f>
        <v>#VALUE!</v>
      </c>
      <c r="EI23" s="15" t="e">
        <f t="shared" si="57"/>
        <v>#VALUE!</v>
      </c>
      <c r="EJ23" s="15" t="e">
        <f t="shared" si="58"/>
        <v>#VALUE!</v>
      </c>
      <c r="EK23" s="53" t="e">
        <f t="shared" si="59"/>
        <v>#VALUE!</v>
      </c>
      <c r="EL23">
        <v>9.3070738325322006E-2</v>
      </c>
      <c r="EM23" t="e">
        <f>bvarM9</f>
        <v>#VALUE!</v>
      </c>
      <c r="EN23" t="e">
        <f>cvarM9</f>
        <v>#VALUE!</v>
      </c>
      <c r="EO23" t="e">
        <f>mvarM9</f>
        <v>#VALUE!</v>
      </c>
      <c r="EP23" s="15" t="e">
        <f t="shared" si="60"/>
        <v>#VALUE!</v>
      </c>
      <c r="EQ23" s="15" t="e">
        <f t="shared" si="61"/>
        <v>#VALUE!</v>
      </c>
      <c r="ER23" s="53" t="e">
        <f t="shared" si="62"/>
        <v>#VALUE!</v>
      </c>
      <c r="ES23">
        <v>-7.7880655965131006E-8</v>
      </c>
      <c r="ET23" t="e">
        <f>bvarHC1*bvarM2</f>
        <v>#VALUE!</v>
      </c>
      <c r="EU23" t="e">
        <f>cvarHC1*cvarM2</f>
        <v>#VALUE!</v>
      </c>
      <c r="EV23" t="e">
        <f>mvarHC1*mvarM2</f>
        <v>#VALUE!</v>
      </c>
      <c r="EW23" s="15" t="e">
        <f t="shared" si="63"/>
        <v>#VALUE!</v>
      </c>
      <c r="EX23" s="15" t="e">
        <f t="shared" si="64"/>
        <v>#VALUE!</v>
      </c>
      <c r="EY23" s="53" t="e">
        <f t="shared" si="65"/>
        <v>#VALUE!</v>
      </c>
      <c r="EZ23">
        <v>5.2297666684924E-5</v>
      </c>
      <c r="FA23" t="e">
        <f>bvarM9</f>
        <v>#VALUE!</v>
      </c>
      <c r="FB23" t="e">
        <f>cvarM9</f>
        <v>#VALUE!</v>
      </c>
      <c r="FC23" t="e">
        <f>mvarM9</f>
        <v>#VALUE!</v>
      </c>
      <c r="FD23" s="15" t="e">
        <f t="shared" si="66"/>
        <v>#VALUE!</v>
      </c>
      <c r="FE23" s="15" t="e">
        <f t="shared" si="67"/>
        <v>#VALUE!</v>
      </c>
      <c r="FF23" s="53" t="e">
        <f t="shared" si="68"/>
        <v>#VALUE!</v>
      </c>
      <c r="FG23">
        <v>6.1900367135888999E-2</v>
      </c>
      <c r="FH23" t="e">
        <f>bvarM9</f>
        <v>#VALUE!</v>
      </c>
      <c r="FI23" t="e">
        <f>cvarM9</f>
        <v>#VALUE!</v>
      </c>
      <c r="FJ23" t="e">
        <f>mvarM9</f>
        <v>#VALUE!</v>
      </c>
      <c r="FK23" s="15" t="e">
        <f t="shared" si="69"/>
        <v>#VALUE!</v>
      </c>
      <c r="FL23" s="15" t="e">
        <f t="shared" si="70"/>
        <v>#VALUE!</v>
      </c>
      <c r="FM23" s="53" t="e">
        <f t="shared" si="71"/>
        <v>#VALUE!</v>
      </c>
      <c r="FN23">
        <v>-2.0912601082779002E-5</v>
      </c>
      <c r="FO23" t="e">
        <f>bvarM9</f>
        <v>#VALUE!</v>
      </c>
      <c r="FP23" t="e">
        <f>cvarM9</f>
        <v>#VALUE!</v>
      </c>
      <c r="FQ23" t="e">
        <f>mvarM9</f>
        <v>#VALUE!</v>
      </c>
      <c r="FR23" s="15" t="e">
        <f t="shared" si="72"/>
        <v>#VALUE!</v>
      </c>
      <c r="FS23" s="15" t="e">
        <f t="shared" si="73"/>
        <v>#VALUE!</v>
      </c>
      <c r="FT23" s="53" t="e">
        <f t="shared" si="74"/>
        <v>#VALUE!</v>
      </c>
      <c r="FU23">
        <v>-1.4439192005067001E-5</v>
      </c>
      <c r="FV23" t="e">
        <f>bvarM9</f>
        <v>#VALUE!</v>
      </c>
      <c r="FW23" t="e">
        <f>cvarM9</f>
        <v>#VALUE!</v>
      </c>
      <c r="FX23" t="e">
        <f>mvarM9</f>
        <v>#VALUE!</v>
      </c>
      <c r="FY23" s="15" t="e">
        <f t="shared" si="75"/>
        <v>#VALUE!</v>
      </c>
      <c r="FZ23" s="15" t="e">
        <f t="shared" si="76"/>
        <v>#VALUE!</v>
      </c>
      <c r="GA23" s="53" t="e">
        <f t="shared" si="77"/>
        <v>#VALUE!</v>
      </c>
      <c r="GB23">
        <v>0.15278442942385001</v>
      </c>
      <c r="GC23" t="e">
        <f>bvarM9</f>
        <v>#VALUE!</v>
      </c>
      <c r="GD23" t="e">
        <f>cvarM9</f>
        <v>#VALUE!</v>
      </c>
      <c r="GE23" t="e">
        <f>mvarM9</f>
        <v>#VALUE!</v>
      </c>
      <c r="GF23" s="15" t="e">
        <f t="shared" si="78"/>
        <v>#VALUE!</v>
      </c>
      <c r="GG23" s="15" t="e">
        <f t="shared" si="79"/>
        <v>#VALUE!</v>
      </c>
      <c r="GH23" s="53" t="e">
        <f t="shared" si="80"/>
        <v>#VALUE!</v>
      </c>
      <c r="GI23">
        <v>-9.5208689209857997E-8</v>
      </c>
      <c r="GJ23" t="e">
        <f>bvarHC1*bvarM2</f>
        <v>#VALUE!</v>
      </c>
      <c r="GK23" t="e">
        <f>cvarHC1*cvarM2</f>
        <v>#VALUE!</v>
      </c>
      <c r="GL23" t="e">
        <f>mvarHC1*mvarM2</f>
        <v>#VALUE!</v>
      </c>
      <c r="GM23" s="15" t="e">
        <f t="shared" si="81"/>
        <v>#VALUE!</v>
      </c>
      <c r="GN23" s="15" t="e">
        <f t="shared" si="82"/>
        <v>#VALUE!</v>
      </c>
      <c r="GO23" s="53" t="e">
        <f t="shared" si="83"/>
        <v>#VALUE!</v>
      </c>
      <c r="GP23">
        <v>4.4202771135655E-5</v>
      </c>
      <c r="GQ23" t="e">
        <f>bvarM9</f>
        <v>#VALUE!</v>
      </c>
      <c r="GR23" t="e">
        <f>cvarM9</f>
        <v>#VALUE!</v>
      </c>
      <c r="GS23" t="e">
        <f>mvarM9</f>
        <v>#VALUE!</v>
      </c>
      <c r="GT23" s="15" t="e">
        <f t="shared" si="84"/>
        <v>#VALUE!</v>
      </c>
      <c r="GU23" s="15" t="e">
        <f t="shared" si="85"/>
        <v>#VALUE!</v>
      </c>
      <c r="GV23" s="53" t="e">
        <f t="shared" si="86"/>
        <v>#VALUE!</v>
      </c>
      <c r="GW23">
        <v>8.8017889920758E-2</v>
      </c>
      <c r="GX23" t="e">
        <f>bvarM9</f>
        <v>#VALUE!</v>
      </c>
      <c r="GY23" t="e">
        <f>cvarM9</f>
        <v>#VALUE!</v>
      </c>
      <c r="GZ23" t="e">
        <f>mvarM9</f>
        <v>#VALUE!</v>
      </c>
      <c r="HA23" s="15" t="e">
        <f t="shared" si="87"/>
        <v>#VALUE!</v>
      </c>
      <c r="HB23" s="15" t="e">
        <f t="shared" si="88"/>
        <v>#VALUE!</v>
      </c>
      <c r="HC23" s="53" t="e">
        <f t="shared" si="89"/>
        <v>#VALUE!</v>
      </c>
      <c r="HD23">
        <v>-2.0639544530655001E-6</v>
      </c>
      <c r="HE23" t="e">
        <f>bvarM9</f>
        <v>#VALUE!</v>
      </c>
      <c r="HF23" t="e">
        <f>cvarM9</f>
        <v>#VALUE!</v>
      </c>
      <c r="HG23" t="e">
        <f>mvarM9</f>
        <v>#VALUE!</v>
      </c>
      <c r="HH23" s="15" t="e">
        <f t="shared" si="90"/>
        <v>#VALUE!</v>
      </c>
      <c r="HI23" s="15" t="e">
        <f t="shared" si="91"/>
        <v>#VALUE!</v>
      </c>
      <c r="HJ23" s="53" t="e">
        <f t="shared" si="92"/>
        <v>#VALUE!</v>
      </c>
      <c r="HK23">
        <v>-1.7162650800712999E-5</v>
      </c>
      <c r="HL23" t="e">
        <f>bvarM9</f>
        <v>#VALUE!</v>
      </c>
      <c r="HM23" t="e">
        <f>cvarM9</f>
        <v>#VALUE!</v>
      </c>
      <c r="HN23" t="e">
        <f>mvarM9</f>
        <v>#VALUE!</v>
      </c>
      <c r="HO23" s="15" t="e">
        <f t="shared" si="93"/>
        <v>#VALUE!</v>
      </c>
      <c r="HP23" s="15" t="e">
        <f t="shared" si="94"/>
        <v>#VALUE!</v>
      </c>
      <c r="HQ23" s="53" t="e">
        <f t="shared" si="95"/>
        <v>#VALUE!</v>
      </c>
      <c r="HR23">
        <v>0.13837974321814001</v>
      </c>
      <c r="HS23" t="e">
        <f>bvarM9</f>
        <v>#VALUE!</v>
      </c>
      <c r="HT23" t="e">
        <f>cvarM9</f>
        <v>#VALUE!</v>
      </c>
      <c r="HU23" t="e">
        <f>mvarM9</f>
        <v>#VALUE!</v>
      </c>
      <c r="HV23" s="15" t="e">
        <f t="shared" si="96"/>
        <v>#VALUE!</v>
      </c>
      <c r="HW23" s="15" t="e">
        <f t="shared" si="97"/>
        <v>#VALUE!</v>
      </c>
      <c r="HX23" s="53" t="e">
        <f t="shared" si="98"/>
        <v>#VALUE!</v>
      </c>
      <c r="HY23">
        <v>3.8152929482532001E-6</v>
      </c>
      <c r="HZ23" t="e">
        <f>bvarM9</f>
        <v>#VALUE!</v>
      </c>
      <c r="IA23" t="e">
        <f>cvarM9</f>
        <v>#VALUE!</v>
      </c>
      <c r="IB23" t="e">
        <f>mvarM9</f>
        <v>#VALUE!</v>
      </c>
      <c r="IC23" s="15" t="e">
        <f t="shared" si="99"/>
        <v>#VALUE!</v>
      </c>
      <c r="ID23" s="15" t="e">
        <f t="shared" si="100"/>
        <v>#VALUE!</v>
      </c>
      <c r="IE23" s="53" t="e">
        <f t="shared" si="101"/>
        <v>#VALUE!</v>
      </c>
      <c r="IF23">
        <v>-4.6570342849972001E-5</v>
      </c>
      <c r="IG23" t="e">
        <f>bvarM9</f>
        <v>#VALUE!</v>
      </c>
      <c r="IH23" t="e">
        <f>cvarM9</f>
        <v>#VALUE!</v>
      </c>
      <c r="II23" t="e">
        <f>mvarM9</f>
        <v>#VALUE!</v>
      </c>
      <c r="IJ23" s="15" t="e">
        <f t="shared" si="102"/>
        <v>#VALUE!</v>
      </c>
      <c r="IK23" s="15" t="e">
        <f t="shared" si="103"/>
        <v>#VALUE!</v>
      </c>
      <c r="IL23" s="53" t="e">
        <f t="shared" si="104"/>
        <v>#VALUE!</v>
      </c>
      <c r="IM23">
        <v>7.2549641933912001E-2</v>
      </c>
      <c r="IN23" t="e">
        <f>bvarM9</f>
        <v>#VALUE!</v>
      </c>
      <c r="IO23" t="e">
        <f>cvarM9</f>
        <v>#VALUE!</v>
      </c>
      <c r="IP23" t="e">
        <f>mvarM9</f>
        <v>#VALUE!</v>
      </c>
      <c r="IQ23" s="15" t="e">
        <f t="shared" si="105"/>
        <v>#VALUE!</v>
      </c>
      <c r="IR23" s="15" t="e">
        <f t="shared" si="106"/>
        <v>#VALUE!</v>
      </c>
      <c r="IS23" s="53" t="e">
        <f t="shared" si="107"/>
        <v>#VALUE!</v>
      </c>
      <c r="IT23">
        <v>2.1124871162600001E-9</v>
      </c>
      <c r="IU23" t="e">
        <f>bvarHC1*bvarHC2</f>
        <v>#VALUE!</v>
      </c>
      <c r="IV23" t="e">
        <f>cvarHC1*cvarHC2</f>
        <v>#VALUE!</v>
      </c>
      <c r="IW23" t="e">
        <f>mvarHC1*mvarHC2</f>
        <v>#VALUE!</v>
      </c>
      <c r="IX23" s="15" t="e">
        <f t="shared" si="108"/>
        <v>#VALUE!</v>
      </c>
      <c r="IY23" s="15" t="e">
        <f t="shared" si="109"/>
        <v>#VALUE!</v>
      </c>
      <c r="IZ23" s="53" t="e">
        <f t="shared" si="110"/>
        <v>#VALUE!</v>
      </c>
      <c r="JA23">
        <v>9.0844489271161004E-4</v>
      </c>
      <c r="JB23" t="e">
        <f>bvarM9</f>
        <v>#VALUE!</v>
      </c>
      <c r="JC23" t="e">
        <f>cvarM9</f>
        <v>#VALUE!</v>
      </c>
      <c r="JD23" t="e">
        <f>mvarM9</f>
        <v>#VALUE!</v>
      </c>
      <c r="JE23" s="24" t="e">
        <f t="shared" si="111"/>
        <v>#VALUE!</v>
      </c>
      <c r="JF23" s="24" t="e">
        <f t="shared" si="112"/>
        <v>#VALUE!</v>
      </c>
      <c r="JG23" s="24" t="e">
        <f t="shared" si="113"/>
        <v>#VALUE!</v>
      </c>
      <c r="JH23">
        <v>1.7803727597732001E-2</v>
      </c>
      <c r="JI23" t="e">
        <f>bvarHC1*bvarM1</f>
        <v>#VALUE!</v>
      </c>
      <c r="JJ23" t="e">
        <f>cvarHC1*cvarM1</f>
        <v>#VALUE!</v>
      </c>
      <c r="JK23" t="e">
        <f>mvarHC1*mvarM1</f>
        <v>#VALUE!</v>
      </c>
      <c r="JL23" s="24" t="e">
        <f t="shared" si="114"/>
        <v>#VALUE!</v>
      </c>
      <c r="JM23" s="24" t="e">
        <f t="shared" si="115"/>
        <v>#VALUE!</v>
      </c>
      <c r="JN23" s="24" t="e">
        <f t="shared" si="116"/>
        <v>#VALUE!</v>
      </c>
      <c r="JO23">
        <v>9.5137489635538993E-6</v>
      </c>
      <c r="JP23" t="e">
        <f>bvarM9</f>
        <v>#VALUE!</v>
      </c>
      <c r="JQ23" t="e">
        <f>cvarM9</f>
        <v>#VALUE!</v>
      </c>
      <c r="JR23" t="e">
        <f>mvarM9</f>
        <v>#VALUE!</v>
      </c>
      <c r="JS23" s="24" t="e">
        <f t="shared" si="117"/>
        <v>#VALUE!</v>
      </c>
      <c r="JT23" s="24" t="e">
        <f t="shared" si="118"/>
        <v>#VALUE!</v>
      </c>
      <c r="JU23" s="24" t="e">
        <f t="shared" si="119"/>
        <v>#VALUE!</v>
      </c>
      <c r="JV23">
        <v>1.3304175427482001E-3</v>
      </c>
      <c r="JW23" t="e">
        <f>bvarM9</f>
        <v>#VALUE!</v>
      </c>
      <c r="JX23" t="e">
        <f>cvarM9</f>
        <v>#VALUE!</v>
      </c>
      <c r="JY23" t="e">
        <f>mvarM9</f>
        <v>#VALUE!</v>
      </c>
      <c r="JZ23" s="24" t="e">
        <f t="shared" si="120"/>
        <v>#VALUE!</v>
      </c>
      <c r="KA23" s="24" t="e">
        <f t="shared" si="121"/>
        <v>#VALUE!</v>
      </c>
      <c r="KB23" s="24" t="e">
        <f t="shared" si="122"/>
        <v>#VALUE!</v>
      </c>
      <c r="KC23">
        <v>1.4556985895472E-2</v>
      </c>
      <c r="KD23" t="e">
        <f>bvarHC1*bvarM1</f>
        <v>#VALUE!</v>
      </c>
      <c r="KE23" t="e">
        <f>cvarHC1*cvarM1</f>
        <v>#VALUE!</v>
      </c>
      <c r="KF23" t="e">
        <f>mvarHC1*mvarM1</f>
        <v>#VALUE!</v>
      </c>
      <c r="KG23" s="24" t="e">
        <f t="shared" si="123"/>
        <v>#VALUE!</v>
      </c>
      <c r="KH23" s="24" t="e">
        <f t="shared" si="124"/>
        <v>#VALUE!</v>
      </c>
      <c r="KI23" s="24" t="e">
        <f t="shared" si="125"/>
        <v>#VALUE!</v>
      </c>
      <c r="KJ23">
        <v>-1.0805550014674E-6</v>
      </c>
      <c r="KK23" t="e">
        <f>bvarM9</f>
        <v>#VALUE!</v>
      </c>
      <c r="KL23" t="e">
        <f>cvarM9</f>
        <v>#VALUE!</v>
      </c>
      <c r="KM23" t="e">
        <f>mvarM9</f>
        <v>#VALUE!</v>
      </c>
      <c r="KN23" s="24" t="e">
        <f t="shared" si="126"/>
        <v>#VALUE!</v>
      </c>
      <c r="KO23" s="24" t="e">
        <f t="shared" si="127"/>
        <v>#VALUE!</v>
      </c>
      <c r="KP23" s="24" t="e">
        <f t="shared" si="128"/>
        <v>#VALUE!</v>
      </c>
      <c r="KQ23">
        <v>-1.4360764291054E-5</v>
      </c>
      <c r="KR23" t="e">
        <f>bvarM9</f>
        <v>#VALUE!</v>
      </c>
      <c r="KS23" t="e">
        <f>cvarM9</f>
        <v>#VALUE!</v>
      </c>
      <c r="KT23" t="e">
        <f>mvarM9</f>
        <v>#VALUE!</v>
      </c>
      <c r="KU23" s="24" t="e">
        <f t="shared" si="129"/>
        <v>#VALUE!</v>
      </c>
      <c r="KV23" s="24" t="e">
        <f t="shared" si="130"/>
        <v>#VALUE!</v>
      </c>
      <c r="KW23" s="24" t="e">
        <f t="shared" si="131"/>
        <v>#VALUE!</v>
      </c>
      <c r="KX23">
        <v>2.2302529523251999E-2</v>
      </c>
      <c r="KY23" t="e">
        <f>bvarHC1*bvarM1</f>
        <v>#VALUE!</v>
      </c>
      <c r="KZ23" t="e">
        <f>cvarHC1*cvarM1</f>
        <v>#VALUE!</v>
      </c>
      <c r="LA23" t="e">
        <f>mvarHC1*mvarM1</f>
        <v>#VALUE!</v>
      </c>
      <c r="LB23" s="24" t="e">
        <f t="shared" si="132"/>
        <v>#VALUE!</v>
      </c>
      <c r="LC23" s="24" t="e">
        <f t="shared" si="133"/>
        <v>#VALUE!</v>
      </c>
      <c r="LD23" s="24" t="e">
        <f t="shared" si="134"/>
        <v>#VALUE!</v>
      </c>
      <c r="LE23">
        <v>-8.2689342450875006E-8</v>
      </c>
      <c r="LF23" t="e">
        <f>bvarHC1*bvarM2</f>
        <v>#VALUE!</v>
      </c>
      <c r="LG23" t="e">
        <f>cvarHC1*cvarM2</f>
        <v>#VALUE!</v>
      </c>
      <c r="LH23" t="e">
        <f>mvarHC1*mvarM2</f>
        <v>#VALUE!</v>
      </c>
      <c r="LI23" s="24" t="e">
        <f t="shared" si="135"/>
        <v>#VALUE!</v>
      </c>
      <c r="LJ23" s="24" t="e">
        <f t="shared" si="136"/>
        <v>#VALUE!</v>
      </c>
      <c r="LK23" s="24" t="e">
        <f t="shared" si="137"/>
        <v>#VALUE!</v>
      </c>
      <c r="LL23">
        <v>2.8384694636928999E-5</v>
      </c>
      <c r="LM23" t="e">
        <f>bvarM9</f>
        <v>#VALUE!</v>
      </c>
      <c r="LN23" t="e">
        <f>cvarM9</f>
        <v>#VALUE!</v>
      </c>
      <c r="LO23" t="e">
        <f>mvarM9</f>
        <v>#VALUE!</v>
      </c>
      <c r="LP23" s="24" t="e">
        <f t="shared" si="138"/>
        <v>#VALUE!</v>
      </c>
      <c r="LQ23" s="24" t="e">
        <f t="shared" si="139"/>
        <v>#VALUE!</v>
      </c>
      <c r="LR23" s="24" t="e">
        <f t="shared" si="140"/>
        <v>#VALUE!</v>
      </c>
      <c r="LS23">
        <v>1.9803329449201001E-7</v>
      </c>
      <c r="LT23" t="e">
        <f>bvarHC1*bvarHC2</f>
        <v>#VALUE!</v>
      </c>
      <c r="LU23" t="e">
        <f>cvarHC1*cvarHC2</f>
        <v>#VALUE!</v>
      </c>
      <c r="LV23" t="e">
        <f>mvarHC1*mvarHC2</f>
        <v>#VALUE!</v>
      </c>
      <c r="LW23" s="24" t="e">
        <f t="shared" si="141"/>
        <v>#VALUE!</v>
      </c>
      <c r="LX23" s="24" t="e">
        <f t="shared" si="142"/>
        <v>#VALUE!</v>
      </c>
      <c r="LY23" s="24" t="e">
        <f t="shared" si="143"/>
        <v>#VALUE!</v>
      </c>
      <c r="LZ23">
        <v>-6.6550513157064006E-5</v>
      </c>
      <c r="MA23" t="e">
        <f>bvarM9</f>
        <v>#VALUE!</v>
      </c>
      <c r="MB23" t="e">
        <f>cvarM9</f>
        <v>#VALUE!</v>
      </c>
      <c r="MC23" t="e">
        <f>mvarM9</f>
        <v>#VALUE!</v>
      </c>
      <c r="MD23" s="24" t="e">
        <f t="shared" si="144"/>
        <v>#VALUE!</v>
      </c>
      <c r="ME23" s="24" t="e">
        <f t="shared" si="145"/>
        <v>#VALUE!</v>
      </c>
      <c r="MF23" s="24" t="e">
        <f t="shared" si="146"/>
        <v>#VALUE!</v>
      </c>
      <c r="MG23">
        <v>2.5316906532713E-3</v>
      </c>
      <c r="MH23" t="e">
        <f>bvarM9</f>
        <v>#VALUE!</v>
      </c>
      <c r="MI23" t="e">
        <f>cvarM9</f>
        <v>#VALUE!</v>
      </c>
      <c r="MJ23" t="e">
        <f>mvarM9</f>
        <v>#VALUE!</v>
      </c>
      <c r="MK23" s="24" t="e">
        <f t="shared" si="147"/>
        <v>#VALUE!</v>
      </c>
      <c r="ML23" s="24" t="e">
        <f t="shared" si="148"/>
        <v>#VALUE!</v>
      </c>
      <c r="MM23" s="24" t="e">
        <f t="shared" si="149"/>
        <v>#VALUE!</v>
      </c>
      <c r="MN23">
        <v>1.7228402956124999E-2</v>
      </c>
      <c r="MO23" t="e">
        <f>bvarHC1*bvarM1</f>
        <v>#VALUE!</v>
      </c>
      <c r="MP23" t="e">
        <f>cvarHC1*cvarM1</f>
        <v>#VALUE!</v>
      </c>
      <c r="MQ23" t="e">
        <f>mvarHC1*mvarM1</f>
        <v>#VALUE!</v>
      </c>
      <c r="MR23" s="24" t="e">
        <f t="shared" si="150"/>
        <v>#VALUE!</v>
      </c>
      <c r="MS23" s="24" t="e">
        <f t="shared" si="151"/>
        <v>#VALUE!</v>
      </c>
      <c r="MT23" s="24" t="e">
        <f t="shared" si="152"/>
        <v>#VALUE!</v>
      </c>
      <c r="MU23">
        <v>4.7704035756743001E-5</v>
      </c>
      <c r="MV23" t="e">
        <f>bvarM9</f>
        <v>#VALUE!</v>
      </c>
      <c r="MW23" t="e">
        <f>cvarM9</f>
        <v>#VALUE!</v>
      </c>
      <c r="MX23" t="e">
        <f>mvarM9</f>
        <v>#VALUE!</v>
      </c>
      <c r="MY23" s="24" t="e">
        <f t="shared" si="153"/>
        <v>#VALUE!</v>
      </c>
      <c r="MZ23" s="24" t="e">
        <f t="shared" si="154"/>
        <v>#VALUE!</v>
      </c>
      <c r="NA23" s="24" t="e">
        <f t="shared" si="155"/>
        <v>#VALUE!</v>
      </c>
      <c r="NB23">
        <v>1.8391317293481E-5</v>
      </c>
      <c r="NC23" t="e">
        <f>bvarM9</f>
        <v>#VALUE!</v>
      </c>
      <c r="ND23" t="e">
        <f>cvarM9</f>
        <v>#VALUE!</v>
      </c>
      <c r="NE23" t="e">
        <f>mvarM9</f>
        <v>#VALUE!</v>
      </c>
      <c r="NF23" s="24" t="e">
        <f t="shared" si="156"/>
        <v>#VALUE!</v>
      </c>
      <c r="NG23" s="24" t="e">
        <f t="shared" si="157"/>
        <v>#VALUE!</v>
      </c>
      <c r="NH23" s="24" t="e">
        <f t="shared" si="158"/>
        <v>#VALUE!</v>
      </c>
      <c r="NI23">
        <v>2.1385014487282999E-7</v>
      </c>
      <c r="NJ23" t="e">
        <f>bvarHC1*bvarHC2</f>
        <v>#VALUE!</v>
      </c>
      <c r="NK23" t="e">
        <f>cvarHC1*cvarHC2</f>
        <v>#VALUE!</v>
      </c>
      <c r="NL23" t="e">
        <f>mvarHC1*mvarHC2</f>
        <v>#VALUE!</v>
      </c>
      <c r="NM23" s="24" t="e">
        <f t="shared" si="159"/>
        <v>#VALUE!</v>
      </c>
      <c r="NN23" s="24" t="e">
        <f t="shared" si="160"/>
        <v>#VALUE!</v>
      </c>
      <c r="NO23" s="24" t="e">
        <f t="shared" si="161"/>
        <v>#VALUE!</v>
      </c>
      <c r="NP23">
        <v>-1.7764731457385998E-5</v>
      </c>
      <c r="NQ23" t="e">
        <f>bvarM9</f>
        <v>#VALUE!</v>
      </c>
      <c r="NR23" t="e">
        <f>cvarM9</f>
        <v>#VALUE!</v>
      </c>
      <c r="NS23" t="e">
        <f>mvarM9</f>
        <v>#VALUE!</v>
      </c>
      <c r="NT23" s="24" t="e">
        <f t="shared" si="162"/>
        <v>#VALUE!</v>
      </c>
      <c r="NU23" s="24" t="e">
        <f t="shared" si="163"/>
        <v>#VALUE!</v>
      </c>
      <c r="NV23" s="24" t="e">
        <f t="shared" si="164"/>
        <v>#VALUE!</v>
      </c>
      <c r="NW23">
        <v>-8.7545283954810999E-6</v>
      </c>
      <c r="NX23" t="e">
        <f>bvarM9</f>
        <v>#VALUE!</v>
      </c>
      <c r="NY23" t="e">
        <f>cvarM9</f>
        <v>#VALUE!</v>
      </c>
      <c r="NZ23" t="e">
        <f>mvarM9</f>
        <v>#VALUE!</v>
      </c>
      <c r="OA23" s="24" t="e">
        <f t="shared" si="165"/>
        <v>#VALUE!</v>
      </c>
      <c r="OB23" s="24" t="e">
        <f t="shared" si="166"/>
        <v>#VALUE!</v>
      </c>
      <c r="OC23" s="24" t="e">
        <f t="shared" si="167"/>
        <v>#VALUE!</v>
      </c>
      <c r="OD23">
        <v>1.3138601885938E-2</v>
      </c>
      <c r="OE23" t="e">
        <f>bvarHC1*bvarM1</f>
        <v>#VALUE!</v>
      </c>
      <c r="OF23" t="e">
        <f>cvarHC1*cvarM1</f>
        <v>#VALUE!</v>
      </c>
      <c r="OG23" t="e">
        <f>mvarHC1*mvarM1</f>
        <v>#VALUE!</v>
      </c>
      <c r="OH23" s="24" t="e">
        <f t="shared" si="168"/>
        <v>#VALUE!</v>
      </c>
      <c r="OI23" s="24" t="e">
        <f t="shared" si="169"/>
        <v>#VALUE!</v>
      </c>
      <c r="OJ23" s="24" t="e">
        <f t="shared" si="170"/>
        <v>#VALUE!</v>
      </c>
      <c r="OK23">
        <v>-4.9876362851943997E-8</v>
      </c>
      <c r="OL23" t="e">
        <f>bvarHC1*bvarM2</f>
        <v>#VALUE!</v>
      </c>
      <c r="OM23" t="e">
        <f>cvarHC1*cvarM2</f>
        <v>#VALUE!</v>
      </c>
      <c r="ON23" t="e">
        <f>mvarHC1*mvarM2</f>
        <v>#VALUE!</v>
      </c>
      <c r="OO23" s="24" t="e">
        <f t="shared" si="171"/>
        <v>#VALUE!</v>
      </c>
      <c r="OP23" s="24" t="e">
        <f t="shared" si="172"/>
        <v>#VALUE!</v>
      </c>
      <c r="OQ23" s="24" t="e">
        <f t="shared" si="173"/>
        <v>#VALUE!</v>
      </c>
      <c r="OR23">
        <v>2.0741338767091998E-5</v>
      </c>
      <c r="OS23" t="e">
        <f>bvarM9</f>
        <v>#VALUE!</v>
      </c>
      <c r="OT23" t="e">
        <f>cvarM9</f>
        <v>#VALUE!</v>
      </c>
      <c r="OU23" t="e">
        <f>mvarM9</f>
        <v>#VALUE!</v>
      </c>
      <c r="OV23" s="24" t="e">
        <f t="shared" si="174"/>
        <v>#VALUE!</v>
      </c>
      <c r="OW23" s="24" t="e">
        <f t="shared" si="175"/>
        <v>#VALUE!</v>
      </c>
      <c r="OX23" s="24" t="e">
        <f t="shared" si="176"/>
        <v>#VALUE!</v>
      </c>
      <c r="OY23">
        <v>1.5495154378588001E-7</v>
      </c>
      <c r="OZ23" t="e">
        <f>bvarHC1*bvarHC2</f>
        <v>#VALUE!</v>
      </c>
      <c r="PA23" t="e">
        <f>cvarHC1*cvarHC2</f>
        <v>#VALUE!</v>
      </c>
      <c r="PB23" t="e">
        <f>mvarHC1*mvarHC2</f>
        <v>#VALUE!</v>
      </c>
      <c r="PC23" s="24" t="e">
        <f t="shared" si="177"/>
        <v>#VALUE!</v>
      </c>
      <c r="PD23" s="24" t="e">
        <f t="shared" si="178"/>
        <v>#VALUE!</v>
      </c>
      <c r="PE23" s="24" t="e">
        <f t="shared" si="179"/>
        <v>#VALUE!</v>
      </c>
      <c r="PF23">
        <v>-8.2985359239638992E-6</v>
      </c>
      <c r="PG23" t="e">
        <f>bvarM9</f>
        <v>#VALUE!</v>
      </c>
      <c r="PH23" t="e">
        <f>cvarM9</f>
        <v>#VALUE!</v>
      </c>
      <c r="PI23" t="e">
        <f>mvarM9</f>
        <v>#VALUE!</v>
      </c>
      <c r="PJ23" s="24" t="e">
        <f t="shared" si="180"/>
        <v>#VALUE!</v>
      </c>
      <c r="PK23" s="24" t="e">
        <f t="shared" si="181"/>
        <v>#VALUE!</v>
      </c>
      <c r="PL23" s="24" t="e">
        <f t="shared" si="182"/>
        <v>#VALUE!</v>
      </c>
      <c r="PM23">
        <v>-3.5346864601581002E-6</v>
      </c>
      <c r="PN23" t="e">
        <f>bvarM9</f>
        <v>#VALUE!</v>
      </c>
      <c r="PO23" t="e">
        <f>cvarM9</f>
        <v>#VALUE!</v>
      </c>
      <c r="PP23" t="e">
        <f>mvarM9</f>
        <v>#VALUE!</v>
      </c>
      <c r="PQ23" s="24" t="e">
        <f t="shared" si="183"/>
        <v>#VALUE!</v>
      </c>
      <c r="PR23" s="24" t="e">
        <f t="shared" si="184"/>
        <v>#VALUE!</v>
      </c>
      <c r="PS23" s="24" t="e">
        <f t="shared" si="185"/>
        <v>#VALUE!</v>
      </c>
      <c r="PT23">
        <v>1.7749236807161999E-2</v>
      </c>
      <c r="PU23" t="e">
        <f>bvarHC1*bvarM1</f>
        <v>#VALUE!</v>
      </c>
      <c r="PV23" t="e">
        <f>cvarHC1*cvarM1</f>
        <v>#VALUE!</v>
      </c>
      <c r="PW23" t="e">
        <f>mvarHC1*mvarM1</f>
        <v>#VALUE!</v>
      </c>
      <c r="PX23" s="24" t="e">
        <f t="shared" si="186"/>
        <v>#VALUE!</v>
      </c>
      <c r="PY23" s="24" t="e">
        <f t="shared" si="187"/>
        <v>#VALUE!</v>
      </c>
      <c r="PZ23" s="24" t="e">
        <f t="shared" si="188"/>
        <v>#VALUE!</v>
      </c>
      <c r="QA23">
        <v>1.1799735756715E-5</v>
      </c>
      <c r="QB23" t="e">
        <f>bvarM9</f>
        <v>#VALUE!</v>
      </c>
      <c r="QC23" t="e">
        <f>cvarM9</f>
        <v>#VALUE!</v>
      </c>
      <c r="QD23" t="e">
        <f>mvarM9</f>
        <v>#VALUE!</v>
      </c>
      <c r="QE23" s="24" t="e">
        <f t="shared" si="189"/>
        <v>#VALUE!</v>
      </c>
      <c r="QF23" s="24" t="e">
        <f t="shared" si="190"/>
        <v>#VALUE!</v>
      </c>
      <c r="QG23" s="24" t="e">
        <f t="shared" si="191"/>
        <v>#VALUE!</v>
      </c>
      <c r="QH23">
        <v>2.4563657195620002E-5</v>
      </c>
      <c r="QI23" t="e">
        <f>bvarM9</f>
        <v>#VALUE!</v>
      </c>
      <c r="QJ23" t="e">
        <f>cvarM9</f>
        <v>#VALUE!</v>
      </c>
      <c r="QK23" t="e">
        <f>mvarM9</f>
        <v>#VALUE!</v>
      </c>
      <c r="QL23" s="24" t="e">
        <f t="shared" si="192"/>
        <v>#VALUE!</v>
      </c>
      <c r="QM23" s="24" t="e">
        <f t="shared" si="193"/>
        <v>#VALUE!</v>
      </c>
      <c r="QN23" s="24" t="e">
        <f t="shared" si="194"/>
        <v>#VALUE!</v>
      </c>
      <c r="QO23">
        <v>1.0657192170772E-2</v>
      </c>
      <c r="QP23" t="e">
        <f>bvarHC1*bvarM1</f>
        <v>#VALUE!</v>
      </c>
      <c r="QQ23" t="e">
        <f>cvarHC1*cvarM1</f>
        <v>#VALUE!</v>
      </c>
      <c r="QR23" t="e">
        <f>mvarHC1*mvarM1</f>
        <v>#VALUE!</v>
      </c>
      <c r="QS23" s="24" t="e">
        <f t="shared" si="195"/>
        <v>#VALUE!</v>
      </c>
      <c r="QT23" s="24" t="e">
        <f t="shared" si="196"/>
        <v>#VALUE!</v>
      </c>
      <c r="QU23" s="24" t="e">
        <f t="shared" si="197"/>
        <v>#VALUE!</v>
      </c>
      <c r="QV23">
        <v>4.8428581594174002E-6</v>
      </c>
      <c r="QW23" t="e">
        <f>bvarM9</f>
        <v>#VALUE!</v>
      </c>
      <c r="QX23" t="e">
        <f>cvarM9</f>
        <v>#VALUE!</v>
      </c>
      <c r="QY23" t="e">
        <f>mvarM9</f>
        <v>#VALUE!</v>
      </c>
      <c r="QZ23" s="24" t="e">
        <f t="shared" si="198"/>
        <v>#VALUE!</v>
      </c>
      <c r="RA23" s="24" t="e">
        <f t="shared" si="199"/>
        <v>#VALUE!</v>
      </c>
      <c r="RB23" s="24" t="e">
        <f t="shared" si="200"/>
        <v>#VALUE!</v>
      </c>
      <c r="RC23">
        <v>-9.6040157000036004E-6</v>
      </c>
      <c r="RD23" t="e">
        <f>bvarM9</f>
        <v>#VALUE!</v>
      </c>
      <c r="RE23" t="e">
        <f>cvarM9</f>
        <v>#VALUE!</v>
      </c>
      <c r="RF23" t="e">
        <f>mvarM9</f>
        <v>#VALUE!</v>
      </c>
      <c r="RG23" s="24" t="e">
        <f t="shared" si="201"/>
        <v>#VALUE!</v>
      </c>
      <c r="RH23" s="24" t="e">
        <f t="shared" si="202"/>
        <v>#VALUE!</v>
      </c>
      <c r="RI23" s="24" t="e">
        <f t="shared" si="203"/>
        <v>#VALUE!</v>
      </c>
      <c r="RJ23">
        <v>-4.4181885588375002E-7</v>
      </c>
      <c r="RK23" t="e">
        <f>bvarHC1*bvarM4</f>
        <v>#VALUE!</v>
      </c>
      <c r="RL23" t="e">
        <f>cvarHC1*cvarM4</f>
        <v>#VALUE!</v>
      </c>
      <c r="RM23" t="e">
        <f>mvarHC1*mvarM4</f>
        <v>#VALUE!</v>
      </c>
      <c r="RN23" s="24" t="e">
        <f t="shared" si="204"/>
        <v>#VALUE!</v>
      </c>
      <c r="RO23" s="24" t="e">
        <f t="shared" si="205"/>
        <v>#VALUE!</v>
      </c>
      <c r="RP23" s="24" t="e">
        <f t="shared" si="206"/>
        <v>#VALUE!</v>
      </c>
      <c r="RQ23">
        <v>7.9402216164623998E-5</v>
      </c>
      <c r="RR23" t="e">
        <f>bvarM9</f>
        <v>#VALUE!</v>
      </c>
      <c r="RS23" t="e">
        <f>cvarM9</f>
        <v>#VALUE!</v>
      </c>
      <c r="RT23" t="e">
        <f>mvarM9</f>
        <v>#VALUE!</v>
      </c>
      <c r="RU23" s="24" t="e">
        <f t="shared" si="207"/>
        <v>#VALUE!</v>
      </c>
      <c r="RV23" s="24" t="e">
        <f t="shared" si="208"/>
        <v>#VALUE!</v>
      </c>
      <c r="RW23" s="24" t="e">
        <f t="shared" si="209"/>
        <v>#VALUE!</v>
      </c>
      <c r="RX23">
        <v>-4.4959662403869997E-5</v>
      </c>
      <c r="RY23" t="e">
        <f>bvarM9</f>
        <v>#VALUE!</v>
      </c>
      <c r="RZ23" t="e">
        <f>cvarM9</f>
        <v>#VALUE!</v>
      </c>
      <c r="SA23" t="e">
        <f>mvarM9</f>
        <v>#VALUE!</v>
      </c>
      <c r="SB23" s="24" t="e">
        <f t="shared" si="210"/>
        <v>#VALUE!</v>
      </c>
      <c r="SC23" s="24" t="e">
        <f t="shared" si="211"/>
        <v>#VALUE!</v>
      </c>
      <c r="SD23" s="24" t="e">
        <f t="shared" si="212"/>
        <v>#VALUE!</v>
      </c>
      <c r="SE23">
        <v>9.8161621318798992E-3</v>
      </c>
      <c r="SF23" t="e">
        <f>bvarHC1*bvarM1</f>
        <v>#VALUE!</v>
      </c>
      <c r="SG23" t="e">
        <f>cvarHC1*cvarM1</f>
        <v>#VALUE!</v>
      </c>
      <c r="SH23" t="e">
        <f>mvarHC1*mvarM1</f>
        <v>#VALUE!</v>
      </c>
      <c r="SI23" s="24" t="e">
        <f t="shared" si="213"/>
        <v>#VALUE!</v>
      </c>
      <c r="SJ23" s="24" t="e">
        <f t="shared" si="214"/>
        <v>#VALUE!</v>
      </c>
      <c r="SK23" s="24" t="e">
        <f t="shared" si="215"/>
        <v>#VALUE!</v>
      </c>
      <c r="SL23">
        <v>2.3314931778214E-8</v>
      </c>
      <c r="SM23" t="e">
        <f>bvarHC1*bvarHC2</f>
        <v>#VALUE!</v>
      </c>
      <c r="SN23" t="e">
        <f>cvarHC1*cvarHC2</f>
        <v>#VALUE!</v>
      </c>
      <c r="SO23" t="e">
        <f>mvarHC1*mvarHC2</f>
        <v>#VALUE!</v>
      </c>
      <c r="SP23" s="24" t="e">
        <f t="shared" si="216"/>
        <v>#VALUE!</v>
      </c>
      <c r="SQ23" s="24" t="e">
        <f t="shared" si="217"/>
        <v>#VALUE!</v>
      </c>
      <c r="SR23" s="24" t="e">
        <f t="shared" si="218"/>
        <v>#VALUE!</v>
      </c>
      <c r="SS23">
        <v>-1.2114500566035E-2</v>
      </c>
      <c r="ST23" t="e">
        <f>bvarHC1*bvarM1</f>
        <v>#VALUE!</v>
      </c>
      <c r="SU23" t="e">
        <f>cvarHC1*cvarM1</f>
        <v>#VALUE!</v>
      </c>
      <c r="SV23" t="e">
        <f>mvarHC1*mvarM1</f>
        <v>#VALUE!</v>
      </c>
      <c r="SW23" s="24" t="e">
        <f t="shared" si="219"/>
        <v>#VALUE!</v>
      </c>
      <c r="SX23" s="24" t="e">
        <f t="shared" si="220"/>
        <v>#VALUE!</v>
      </c>
      <c r="SY23" s="24" t="e">
        <f t="shared" si="221"/>
        <v>#VALUE!</v>
      </c>
      <c r="SZ23">
        <v>1.3443018979633001E-2</v>
      </c>
      <c r="TA23" t="e">
        <f>bvarHC1*bvarM1</f>
        <v>#VALUE!</v>
      </c>
      <c r="TB23" t="e">
        <f>cvarHC1*cvarM1</f>
        <v>#VALUE!</v>
      </c>
      <c r="TC23" t="e">
        <f>mvarHC1*mvarM1</f>
        <v>#VALUE!</v>
      </c>
      <c r="TD23" s="24" t="e">
        <f t="shared" si="222"/>
        <v>#VALUE!</v>
      </c>
      <c r="TE23" s="24" t="e">
        <f t="shared" si="223"/>
        <v>#VALUE!</v>
      </c>
      <c r="TF23" s="24" t="e">
        <f t="shared" si="224"/>
        <v>#VALUE!</v>
      </c>
      <c r="TG23">
        <v>5.2174151994379003E-11</v>
      </c>
      <c r="TH23" t="e">
        <f>bvarHC1*bvarM6</f>
        <v>#VALUE!</v>
      </c>
      <c r="TI23" t="e">
        <f>cvarHC1*cvarM6</f>
        <v>#VALUE!</v>
      </c>
      <c r="TJ23" t="e">
        <f>mvarHC1*mvarM6</f>
        <v>#VALUE!</v>
      </c>
      <c r="TK23" s="24" t="e">
        <f t="shared" si="225"/>
        <v>#VALUE!</v>
      </c>
      <c r="TL23" s="24" t="e">
        <f t="shared" si="226"/>
        <v>#VALUE!</v>
      </c>
      <c r="TM23" s="24" t="e">
        <f t="shared" si="227"/>
        <v>#VALUE!</v>
      </c>
      <c r="TN23">
        <v>-1.7894178518605001E-3</v>
      </c>
      <c r="TO23" t="e">
        <f>bvarHC1*bvarM1</f>
        <v>#VALUE!</v>
      </c>
      <c r="TP23" t="e">
        <f>cvarHC1*cvarM1</f>
        <v>#VALUE!</v>
      </c>
      <c r="TQ23" t="e">
        <f>mvarHC1*mvarM1</f>
        <v>#VALUE!</v>
      </c>
      <c r="TR23" s="24" t="e">
        <f t="shared" si="228"/>
        <v>#VALUE!</v>
      </c>
      <c r="TS23" s="24" t="e">
        <f t="shared" si="229"/>
        <v>#VALUE!</v>
      </c>
      <c r="TT23" s="24" t="e">
        <f t="shared" si="230"/>
        <v>#VALUE!</v>
      </c>
      <c r="TU23">
        <v>1.3293682299805001E-7</v>
      </c>
      <c r="TV23" t="e">
        <f>bvarHC1*bvarHC2</f>
        <v>#VALUE!</v>
      </c>
      <c r="TW23" t="e">
        <f>cvarHC1*cvarHC2</f>
        <v>#VALUE!</v>
      </c>
      <c r="TX23" t="e">
        <f>mvarHC1*mvarHC2</f>
        <v>#VALUE!</v>
      </c>
      <c r="TY23" s="24" t="e">
        <f t="shared" si="231"/>
        <v>#VALUE!</v>
      </c>
      <c r="TZ23" s="24" t="e">
        <f t="shared" si="232"/>
        <v>#VALUE!</v>
      </c>
      <c r="UA23" s="24" t="e">
        <f t="shared" si="233"/>
        <v>#VALUE!</v>
      </c>
      <c r="UB23">
        <v>1.6230705071849998E-11</v>
      </c>
      <c r="UC23" t="e">
        <f>bvarHC1*bvarM6</f>
        <v>#VALUE!</v>
      </c>
      <c r="UD23" t="e">
        <f>cvarHC1*cvarM6</f>
        <v>#VALUE!</v>
      </c>
      <c r="UE23" t="e">
        <f>mvarHC1*mvarM6</f>
        <v>#VALUE!</v>
      </c>
      <c r="UF23" s="24" t="e">
        <f t="shared" si="234"/>
        <v>#VALUE!</v>
      </c>
      <c r="UG23" s="24" t="e">
        <f t="shared" si="235"/>
        <v>#VALUE!</v>
      </c>
      <c r="UH23" s="24" t="e">
        <f t="shared" si="236"/>
        <v>#VALUE!</v>
      </c>
      <c r="UI23">
        <v>-8.4009926180171005E-3</v>
      </c>
      <c r="UJ23" t="e">
        <f>bvarHC1*bvarM1</f>
        <v>#VALUE!</v>
      </c>
      <c r="UK23" t="e">
        <f>cvarHC1*cvarM1</f>
        <v>#VALUE!</v>
      </c>
      <c r="UL23" t="e">
        <f>mvarHC1*mvarM1</f>
        <v>#VALUE!</v>
      </c>
      <c r="UM23" s="24" t="e">
        <f t="shared" si="237"/>
        <v>#VALUE!</v>
      </c>
      <c r="UN23" s="24" t="e">
        <f t="shared" si="238"/>
        <v>#VALUE!</v>
      </c>
      <c r="UO23" s="24" t="e">
        <f t="shared" si="239"/>
        <v>#VALUE!</v>
      </c>
      <c r="UP23">
        <v>4.883670800462E-7</v>
      </c>
      <c r="UQ23" t="e">
        <f>bvarHC1*bvarHC2</f>
        <v>#VALUE!</v>
      </c>
      <c r="UR23" t="e">
        <f>cvarHC1*cvarHC2</f>
        <v>#VALUE!</v>
      </c>
      <c r="US23" t="e">
        <f>mvarHC1*mvarHC2</f>
        <v>#VALUE!</v>
      </c>
      <c r="UT23" s="24" t="e">
        <f t="shared" si="240"/>
        <v>#VALUE!</v>
      </c>
      <c r="UU23" s="24" t="e">
        <f t="shared" si="241"/>
        <v>#VALUE!</v>
      </c>
      <c r="UV23" s="24" t="e">
        <f t="shared" si="242"/>
        <v>#VALUE!</v>
      </c>
      <c r="UW23">
        <v>-2.7897319240118998E-11</v>
      </c>
      <c r="UX23" t="e">
        <f>bvarHC1*bvarM4</f>
        <v>#VALUE!</v>
      </c>
      <c r="UY23" t="e">
        <f>cvarHC1*cvarM4</f>
        <v>#VALUE!</v>
      </c>
      <c r="UZ23" t="e">
        <f>mvarHC1*mvarM4</f>
        <v>#VALUE!</v>
      </c>
      <c r="VA23" s="24" t="e">
        <f t="shared" si="243"/>
        <v>#VALUE!</v>
      </c>
      <c r="VB23" s="24" t="e">
        <f t="shared" si="244"/>
        <v>#VALUE!</v>
      </c>
      <c r="VC23" s="24" t="e">
        <f t="shared" si="245"/>
        <v>#VALUE!</v>
      </c>
      <c r="VD23">
        <v>-2.1589556822105001E-3</v>
      </c>
      <c r="VE23" t="e">
        <f>bvarHC1*bvarM1</f>
        <v>#VALUE!</v>
      </c>
      <c r="VF23" t="e">
        <f>cvarHC1*cvarM1</f>
        <v>#VALUE!</v>
      </c>
      <c r="VG23" t="e">
        <f>mvarHC1*mvarM1</f>
        <v>#VALUE!</v>
      </c>
      <c r="VH23" s="24" t="e">
        <f t="shared" si="246"/>
        <v>#VALUE!</v>
      </c>
      <c r="VI23" s="24" t="e">
        <f t="shared" si="247"/>
        <v>#VALUE!</v>
      </c>
      <c r="VJ23" s="24" t="e">
        <f t="shared" si="248"/>
        <v>#VALUE!</v>
      </c>
      <c r="VK23">
        <v>2.3018177854869E-7</v>
      </c>
      <c r="VL23" t="e">
        <f>bvarHC1*bvarHC2</f>
        <v>#VALUE!</v>
      </c>
      <c r="VM23" t="e">
        <f>cvarHC1*cvarHC2</f>
        <v>#VALUE!</v>
      </c>
      <c r="VN23" t="e">
        <f>mvarHC1*mvarHC2</f>
        <v>#VALUE!</v>
      </c>
      <c r="VO23" s="24" t="e">
        <f t="shared" si="249"/>
        <v>#VALUE!</v>
      </c>
      <c r="VP23" s="24" t="e">
        <f t="shared" si="250"/>
        <v>#VALUE!</v>
      </c>
      <c r="VQ23" s="24" t="e">
        <f t="shared" si="251"/>
        <v>#VALUE!</v>
      </c>
      <c r="VR23">
        <v>-4.5225185121950001E-12</v>
      </c>
      <c r="VS23" t="e">
        <f>bvarHC1*bvarM5</f>
        <v>#VALUE!</v>
      </c>
      <c r="VT23" t="e">
        <f>cvarHC1*cvarM5</f>
        <v>#VALUE!</v>
      </c>
      <c r="VU23" t="e">
        <f>mvarHC1*mvarM5</f>
        <v>#VALUE!</v>
      </c>
      <c r="VV23" s="24" t="e">
        <f t="shared" si="252"/>
        <v>#VALUE!</v>
      </c>
      <c r="VW23" s="24" t="e">
        <f t="shared" si="253"/>
        <v>#VALUE!</v>
      </c>
      <c r="VX23" s="24" t="e">
        <f t="shared" si="254"/>
        <v>#VALUE!</v>
      </c>
      <c r="VY23">
        <v>-8.2821547668439997E-3</v>
      </c>
      <c r="VZ23" t="e">
        <f>bvarHC1*bvarM1</f>
        <v>#VALUE!</v>
      </c>
      <c r="WA23" t="e">
        <f>cvarHC1*cvarM1</f>
        <v>#VALUE!</v>
      </c>
      <c r="WB23" t="e">
        <f>mvarHC1*mvarM1</f>
        <v>#VALUE!</v>
      </c>
      <c r="WC23" s="24" t="e">
        <f t="shared" si="255"/>
        <v>#VALUE!</v>
      </c>
      <c r="WD23" s="24" t="e">
        <f t="shared" si="256"/>
        <v>#VALUE!</v>
      </c>
      <c r="WE23" s="24" t="e">
        <f t="shared" si="257"/>
        <v>#VALUE!</v>
      </c>
      <c r="WF23">
        <v>6.3162328419683001E-7</v>
      </c>
      <c r="WG23" t="e">
        <f>bvarHC1*bvarHC2</f>
        <v>#VALUE!</v>
      </c>
      <c r="WH23" t="e">
        <f>cvarHC1*cvarHC2</f>
        <v>#VALUE!</v>
      </c>
      <c r="WI23" t="e">
        <f>mvarHC1*mvarHC2</f>
        <v>#VALUE!</v>
      </c>
      <c r="WJ23" s="24" t="e">
        <f t="shared" si="258"/>
        <v>#VALUE!</v>
      </c>
      <c r="WK23" s="24" t="e">
        <f t="shared" si="259"/>
        <v>#VALUE!</v>
      </c>
      <c r="WL23" s="24" t="e">
        <f t="shared" si="260"/>
        <v>#VALUE!</v>
      </c>
      <c r="WM23">
        <v>-4.1964209648555001E-11</v>
      </c>
      <c r="WN23" t="e">
        <f>bvarHC1*bvarM4</f>
        <v>#VALUE!</v>
      </c>
      <c r="WO23" t="e">
        <f>cvarHC1*cvarM4</f>
        <v>#VALUE!</v>
      </c>
      <c r="WP23" t="e">
        <f>mvarHC1*mvarM4</f>
        <v>#VALUE!</v>
      </c>
      <c r="WQ23" s="24" t="e">
        <f t="shared" si="261"/>
        <v>#VALUE!</v>
      </c>
      <c r="WR23" s="24" t="e">
        <f t="shared" si="262"/>
        <v>#VALUE!</v>
      </c>
      <c r="WS23" s="24" t="e">
        <f t="shared" si="263"/>
        <v>#VALUE!</v>
      </c>
      <c r="WT23">
        <v>-1.2603426180323E-3</v>
      </c>
      <c r="WU23" t="e">
        <f>bvarHC1*bvarM1</f>
        <v>#VALUE!</v>
      </c>
      <c r="WV23" t="e">
        <f>cvarHC1*cvarM1</f>
        <v>#VALUE!</v>
      </c>
      <c r="WW23" t="e">
        <f>mvarHC1*mvarM1</f>
        <v>#VALUE!</v>
      </c>
      <c r="WX23" s="24" t="e">
        <f t="shared" si="264"/>
        <v>#VALUE!</v>
      </c>
      <c r="WY23" s="24" t="e">
        <f t="shared" si="265"/>
        <v>#VALUE!</v>
      </c>
      <c r="WZ23" s="24" t="e">
        <f t="shared" si="266"/>
        <v>#VALUE!</v>
      </c>
      <c r="XA23">
        <v>1.7342623289924001E-7</v>
      </c>
      <c r="XB23" t="e">
        <f>bvarHC1*bvarHC2</f>
        <v>#VALUE!</v>
      </c>
      <c r="XC23" t="e">
        <f>cvarHC1*cvarHC2</f>
        <v>#VALUE!</v>
      </c>
      <c r="XD23" t="e">
        <f>mvarHC1*mvarHC2</f>
        <v>#VALUE!</v>
      </c>
      <c r="XE23" s="24" t="e">
        <f t="shared" si="267"/>
        <v>#VALUE!</v>
      </c>
      <c r="XF23" s="24" t="e">
        <f t="shared" si="268"/>
        <v>#VALUE!</v>
      </c>
      <c r="XG23" s="24" t="e">
        <f t="shared" si="269"/>
        <v>#VALUE!</v>
      </c>
      <c r="XH23">
        <v>-5.3563676923343E-12</v>
      </c>
      <c r="XI23" t="e">
        <f>bvarHC1*bvarM4</f>
        <v>#VALUE!</v>
      </c>
      <c r="XJ23" t="e">
        <f>cvarHC1*cvarM4</f>
        <v>#VALUE!</v>
      </c>
      <c r="XK23" t="e">
        <f>mvarHC1*mvarM4</f>
        <v>#VALUE!</v>
      </c>
      <c r="XL23" s="24" t="e">
        <f t="shared" si="270"/>
        <v>#VALUE!</v>
      </c>
      <c r="XM23" s="24" t="e">
        <f t="shared" si="271"/>
        <v>#VALUE!</v>
      </c>
      <c r="XN23" s="24" t="e">
        <f t="shared" si="272"/>
        <v>#VALUE!</v>
      </c>
      <c r="XO23">
        <v>-8.1808996807537001E-3</v>
      </c>
      <c r="XP23" t="e">
        <f>bvarHC1*bvarM1</f>
        <v>#VALUE!</v>
      </c>
      <c r="XQ23" t="e">
        <f>cvarHC1*cvarM1</f>
        <v>#VALUE!</v>
      </c>
      <c r="XR23" t="e">
        <f>mvarHC1*mvarM1</f>
        <v>#VALUE!</v>
      </c>
      <c r="XS23" s="24" t="e">
        <f t="shared" si="273"/>
        <v>#VALUE!</v>
      </c>
      <c r="XT23" s="24" t="e">
        <f t="shared" si="274"/>
        <v>#VALUE!</v>
      </c>
      <c r="XU23" s="24" t="e">
        <f t="shared" si="275"/>
        <v>#VALUE!</v>
      </c>
      <c r="XV23">
        <v>1.1734099592797E-2</v>
      </c>
      <c r="XW23" t="e">
        <f>bvarHC1*bvarM1</f>
        <v>#VALUE!</v>
      </c>
      <c r="XX23" t="e">
        <f>cvarHC1*cvarM1</f>
        <v>#VALUE!</v>
      </c>
      <c r="XY23" t="e">
        <f>mvarHC1*mvarM1</f>
        <v>#VALUE!</v>
      </c>
      <c r="XZ23" s="24" t="e">
        <f t="shared" si="276"/>
        <v>#VALUE!</v>
      </c>
      <c r="YA23" s="24" t="e">
        <f t="shared" si="277"/>
        <v>#VALUE!</v>
      </c>
      <c r="YB23" s="24" t="e">
        <f t="shared" si="278"/>
        <v>#VALUE!</v>
      </c>
      <c r="YC23">
        <v>7.6292929441407996E-11</v>
      </c>
      <c r="YD23" t="e">
        <f>bvarHC1*bvarM6</f>
        <v>#VALUE!</v>
      </c>
      <c r="YE23" t="e">
        <f>cvarHC1*cvarM6</f>
        <v>#VALUE!</v>
      </c>
      <c r="YF23" t="e">
        <f>mvarHC1*mvarM6</f>
        <v>#VALUE!</v>
      </c>
      <c r="YG23" s="24" t="e">
        <f t="shared" si="279"/>
        <v>#VALUE!</v>
      </c>
      <c r="YH23" s="24" t="e">
        <f t="shared" si="280"/>
        <v>#VALUE!</v>
      </c>
      <c r="YI23" s="24" t="e">
        <f t="shared" si="281"/>
        <v>#VALUE!</v>
      </c>
      <c r="YJ23">
        <v>-1.2206607874922001E-3</v>
      </c>
      <c r="YK23" t="e">
        <f>bvarHC1*bvarM1</f>
        <v>#VALUE!</v>
      </c>
      <c r="YL23" t="e">
        <f>cvarHC1*cvarM1</f>
        <v>#VALUE!</v>
      </c>
      <c r="YM23" t="e">
        <f>mvarHC1*mvarM1</f>
        <v>#VALUE!</v>
      </c>
      <c r="YN23" s="24" t="e">
        <f t="shared" si="282"/>
        <v>#VALUE!</v>
      </c>
      <c r="YO23" s="24" t="e">
        <f t="shared" si="283"/>
        <v>#VALUE!</v>
      </c>
      <c r="YP23" s="24" t="e">
        <f t="shared" si="284"/>
        <v>#VALUE!</v>
      </c>
      <c r="YQ23">
        <v>1.9312536549178E-7</v>
      </c>
      <c r="YR23" t="e">
        <f>bvarHC1*bvarHC2</f>
        <v>#VALUE!</v>
      </c>
      <c r="YS23" t="e">
        <f>cvarHC1*cvarHC2</f>
        <v>#VALUE!</v>
      </c>
      <c r="YT23" t="e">
        <f>mvarHC1*mvarHC2</f>
        <v>#VALUE!</v>
      </c>
      <c r="YU23" s="24" t="e">
        <f t="shared" si="285"/>
        <v>#VALUE!</v>
      </c>
      <c r="YV23" s="24" t="e">
        <f t="shared" si="286"/>
        <v>#VALUE!</v>
      </c>
      <c r="YW23" s="24" t="e">
        <f t="shared" si="287"/>
        <v>#VALUE!</v>
      </c>
      <c r="YX23">
        <v>-5.9433971025966999E-12</v>
      </c>
      <c r="YY23" t="e">
        <f>bvarHC1*bvarM4</f>
        <v>#VALUE!</v>
      </c>
      <c r="YZ23" t="e">
        <f>cvarHC1*cvarM4</f>
        <v>#VALUE!</v>
      </c>
      <c r="ZA23" t="e">
        <f>mvarHC1*mvarM4</f>
        <v>#VALUE!</v>
      </c>
      <c r="ZB23" s="24" t="e">
        <f t="shared" si="288"/>
        <v>#VALUE!</v>
      </c>
      <c r="ZC23" s="24" t="e">
        <f t="shared" si="289"/>
        <v>#VALUE!</v>
      </c>
      <c r="ZD23" s="24" t="e">
        <f t="shared" si="290"/>
        <v>#VALUE!</v>
      </c>
      <c r="ZE23">
        <v>-1.0340327351362999E-2</v>
      </c>
      <c r="ZF23" t="e">
        <f>bvarHC1*bvarM1</f>
        <v>#VALUE!</v>
      </c>
      <c r="ZG23" t="e">
        <f>cvarHC1*cvarM1</f>
        <v>#VALUE!</v>
      </c>
      <c r="ZH23" t="e">
        <f>mvarHC1*mvarM1</f>
        <v>#VALUE!</v>
      </c>
      <c r="ZI23" s="24" t="e">
        <f t="shared" si="291"/>
        <v>#VALUE!</v>
      </c>
      <c r="ZJ23" s="24" t="e">
        <f t="shared" si="292"/>
        <v>#VALUE!</v>
      </c>
      <c r="ZK23" s="24" t="e">
        <f t="shared" si="293"/>
        <v>#VALUE!</v>
      </c>
      <c r="ZL23">
        <v>1.5861188096786001E-2</v>
      </c>
      <c r="ZM23" t="e">
        <f>bvarHC1*bvarM1</f>
        <v>#VALUE!</v>
      </c>
      <c r="ZN23" t="e">
        <f>cvarHC1*cvarM1</f>
        <v>#VALUE!</v>
      </c>
      <c r="ZO23" t="e">
        <f>mvarHC1*mvarM1</f>
        <v>#VALUE!</v>
      </c>
      <c r="ZP23" s="24" t="e">
        <f t="shared" si="294"/>
        <v>#VALUE!</v>
      </c>
      <c r="ZQ23" s="24" t="e">
        <f t="shared" si="295"/>
        <v>#VALUE!</v>
      </c>
      <c r="ZR23" s="24" t="e">
        <f t="shared" si="296"/>
        <v>#VALUE!</v>
      </c>
      <c r="ZS23">
        <v>6.9921279853599001E-11</v>
      </c>
      <c r="ZT23" t="e">
        <f>bvarHC1*bvarM6</f>
        <v>#VALUE!</v>
      </c>
      <c r="ZU23" t="e">
        <f>cvarHC1*cvarM6</f>
        <v>#VALUE!</v>
      </c>
      <c r="ZV23" t="e">
        <f>mvarHC1*mvarM6</f>
        <v>#VALUE!</v>
      </c>
      <c r="ZW23" s="24" t="e">
        <f t="shared" si="297"/>
        <v>#VALUE!</v>
      </c>
      <c r="ZX23" s="24" t="e">
        <f t="shared" si="298"/>
        <v>#VALUE!</v>
      </c>
      <c r="ZY23" s="24" t="e">
        <f t="shared" si="299"/>
        <v>#VALUE!</v>
      </c>
      <c r="ZZ23">
        <v>-5.3525691578634998E-9</v>
      </c>
      <c r="AAA23" t="e">
        <f>bvarHC1*bvarM2</f>
        <v>#VALUE!</v>
      </c>
      <c r="AAB23" t="e">
        <f>cvarHC1*cvarM2</f>
        <v>#VALUE!</v>
      </c>
      <c r="AAC23" t="e">
        <f>mvarHC1*mvarM2</f>
        <v>#VALUE!</v>
      </c>
      <c r="AAD23" s="24" t="e">
        <f t="shared" si="300"/>
        <v>#VALUE!</v>
      </c>
      <c r="AAE23" s="24" t="e">
        <f t="shared" si="301"/>
        <v>#VALUE!</v>
      </c>
      <c r="AAF23" s="24" t="e">
        <f t="shared" si="302"/>
        <v>#VALUE!</v>
      </c>
      <c r="AAG23">
        <v>2.4687504484086E-7</v>
      </c>
      <c r="AAH23" t="e">
        <f>bvarHC1*bvarHC2</f>
        <v>#VALUE!</v>
      </c>
      <c r="AAI23" t="e">
        <f>cvarHC1*cvarHC2</f>
        <v>#VALUE!</v>
      </c>
      <c r="AAJ23" t="e">
        <f>mvarHC1*mvarHC2</f>
        <v>#VALUE!</v>
      </c>
      <c r="AAK23" s="24" t="e">
        <f t="shared" si="303"/>
        <v>#VALUE!</v>
      </c>
      <c r="AAL23" s="24" t="e">
        <f t="shared" si="304"/>
        <v>#VALUE!</v>
      </c>
      <c r="AAM23" s="24" t="e">
        <f t="shared" si="305"/>
        <v>#VALUE!</v>
      </c>
      <c r="AAN23">
        <v>1.2934707681593E-11</v>
      </c>
      <c r="AAO23" t="e">
        <f>bvarHC1*bvarHC2</f>
        <v>#VALUE!</v>
      </c>
      <c r="AAP23" t="e">
        <f>cvarHC1*cvarHC2</f>
        <v>#VALUE!</v>
      </c>
      <c r="AAQ23" t="e">
        <f>mvarHC1*mvarHC2</f>
        <v>#VALUE!</v>
      </c>
      <c r="AAR23" s="24" t="e">
        <f t="shared" si="306"/>
        <v>#VALUE!</v>
      </c>
      <c r="AAS23" s="24" t="e">
        <f t="shared" si="307"/>
        <v>#VALUE!</v>
      </c>
      <c r="AAT23" s="24" t="e">
        <f t="shared" si="308"/>
        <v>#VALUE!</v>
      </c>
      <c r="AAU23">
        <v>5.6167763478600002E-7</v>
      </c>
      <c r="AAV23" t="e">
        <f>bvarHC1*bvarM4</f>
        <v>#VALUE!</v>
      </c>
      <c r="AAW23" t="e">
        <f>cvarHC1*cvarM4</f>
        <v>#VALUE!</v>
      </c>
      <c r="AAX23" t="e">
        <f>mvarHC1*mvarM4</f>
        <v>#VALUE!</v>
      </c>
      <c r="AAY23" s="24" t="e">
        <f t="shared" si="309"/>
        <v>#VALUE!</v>
      </c>
      <c r="AAZ23" s="24" t="e">
        <f t="shared" si="310"/>
        <v>#VALUE!</v>
      </c>
      <c r="ABA23" s="24" t="e">
        <f t="shared" si="311"/>
        <v>#VALUE!</v>
      </c>
      <c r="ABB23">
        <v>2.0313555934854E-2</v>
      </c>
      <c r="ABC23" t="e">
        <f>bvarHC1*bvarM1</f>
        <v>#VALUE!</v>
      </c>
      <c r="ABD23" t="e">
        <f>cvarHC1*cvarM1</f>
        <v>#VALUE!</v>
      </c>
      <c r="ABE23" t="e">
        <f>mvarHC1*mvarM1</f>
        <v>#VALUE!</v>
      </c>
      <c r="ABF23" s="24" t="e">
        <f t="shared" si="312"/>
        <v>#VALUE!</v>
      </c>
      <c r="ABG23" s="24" t="e">
        <f t="shared" si="313"/>
        <v>#VALUE!</v>
      </c>
      <c r="ABH23" s="24" t="e">
        <f t="shared" si="314"/>
        <v>#VALUE!</v>
      </c>
      <c r="ABI23">
        <v>-3.7878147083304997E-11</v>
      </c>
      <c r="ABJ23" t="e">
        <f>bvarHC1*bvarM4</f>
        <v>#VALUE!</v>
      </c>
      <c r="ABK23" t="e">
        <f>cvarHC1*cvarM4</f>
        <v>#VALUE!</v>
      </c>
      <c r="ABL23" t="e">
        <f>mvarHC1*mvarM4</f>
        <v>#VALUE!</v>
      </c>
      <c r="ABM23" s="24" t="e">
        <f t="shared" si="315"/>
        <v>#VALUE!</v>
      </c>
      <c r="ABN23" s="24" t="e">
        <f t="shared" si="316"/>
        <v>#VALUE!</v>
      </c>
      <c r="ABO23" s="24" t="e">
        <f t="shared" si="317"/>
        <v>#VALUE!</v>
      </c>
      <c r="ABP23">
        <v>4.5875873254519002E-9</v>
      </c>
      <c r="ABQ23" t="e">
        <f>bvarHC1*bvarM3</f>
        <v>#VALUE!</v>
      </c>
      <c r="ABR23" t="e">
        <f>cvarHC1*cvarM3</f>
        <v>#VALUE!</v>
      </c>
      <c r="ABS23" t="e">
        <f>mvarHC1*mvarM3</f>
        <v>#VALUE!</v>
      </c>
      <c r="ABT23" s="24" t="e">
        <f t="shared" si="318"/>
        <v>#VALUE!</v>
      </c>
      <c r="ABU23" s="24" t="e">
        <f t="shared" si="319"/>
        <v>#VALUE!</v>
      </c>
      <c r="ABV23" s="24" t="e">
        <f t="shared" si="320"/>
        <v>#VALUE!</v>
      </c>
      <c r="ABW23">
        <v>2.3225830444635E-7</v>
      </c>
      <c r="ABX23" t="e">
        <f>bvarHC1*bvarHC2</f>
        <v>#VALUE!</v>
      </c>
      <c r="ABY23" t="e">
        <f>cvarHC1*cvarHC2</f>
        <v>#VALUE!</v>
      </c>
      <c r="ABZ23" t="e">
        <f>mvarHC1*mvarHC2</f>
        <v>#VALUE!</v>
      </c>
      <c r="ACA23" s="24" t="e">
        <f t="shared" si="321"/>
        <v>#VALUE!</v>
      </c>
      <c r="ACB23" s="24" t="e">
        <f t="shared" si="322"/>
        <v>#VALUE!</v>
      </c>
      <c r="ACC23" s="24" t="e">
        <f t="shared" si="323"/>
        <v>#VALUE!</v>
      </c>
      <c r="ACD23">
        <v>1.1696021823775E-11</v>
      </c>
      <c r="ACE23" t="e">
        <f>bvarHC1*bvarHC2</f>
        <v>#VALUE!</v>
      </c>
      <c r="ACF23" t="e">
        <f>cvarHC1*cvarHC2</f>
        <v>#VALUE!</v>
      </c>
      <c r="ACG23" t="e">
        <f>mvarHC1*mvarHC2</f>
        <v>#VALUE!</v>
      </c>
      <c r="ACH23" s="24" t="e">
        <f t="shared" si="324"/>
        <v>#VALUE!</v>
      </c>
      <c r="ACI23" s="24" t="e">
        <f t="shared" si="325"/>
        <v>#VALUE!</v>
      </c>
      <c r="ACJ23" s="24" t="e">
        <f t="shared" si="326"/>
        <v>#VALUE!</v>
      </c>
      <c r="ACK23">
        <v>-9.6392314991818004E-6</v>
      </c>
      <c r="ACL23" t="e">
        <f>bvarHC2*bvarM4</f>
        <v>#VALUE!</v>
      </c>
      <c r="ACM23" t="e">
        <f>cvarHC2*cvarM4</f>
        <v>#VALUE!</v>
      </c>
      <c r="ACN23" t="e">
        <f>mvarHC2*mvarM4</f>
        <v>#VALUE!</v>
      </c>
      <c r="ACO23" s="24" t="e">
        <f t="shared" si="327"/>
        <v>#VALUE!</v>
      </c>
      <c r="ACP23" s="24" t="e">
        <f t="shared" si="328"/>
        <v>#VALUE!</v>
      </c>
      <c r="ACQ23" s="24" t="e">
        <f t="shared" si="329"/>
        <v>#VALUE!</v>
      </c>
      <c r="ACR23">
        <v>-4.0051952297123E-7</v>
      </c>
      <c r="ACS23" t="e">
        <f>bvarHC1*bvarM5</f>
        <v>#VALUE!</v>
      </c>
      <c r="ACT23" t="e">
        <f>cvarHC1*cvarM5</f>
        <v>#VALUE!</v>
      </c>
      <c r="ACU23" t="e">
        <f>mvarHC1*mvarM5</f>
        <v>#VALUE!</v>
      </c>
      <c r="ACV23" s="24" t="e">
        <f t="shared" si="330"/>
        <v>#VALUE!</v>
      </c>
      <c r="ACW23" s="24" t="e">
        <f t="shared" si="331"/>
        <v>#VALUE!</v>
      </c>
      <c r="ACX23" s="24" t="e">
        <f t="shared" si="332"/>
        <v>#VALUE!</v>
      </c>
      <c r="ACY23">
        <v>5.1111101474029997E-11</v>
      </c>
      <c r="ACZ23" t="e">
        <f>bvarHC1*bvarM6</f>
        <v>#VALUE!</v>
      </c>
      <c r="ADA23" t="e">
        <f>cvarHC1*cvarM6</f>
        <v>#VALUE!</v>
      </c>
      <c r="ADB23" t="e">
        <f>mvarHC1*mvarM6</f>
        <v>#VALUE!</v>
      </c>
      <c r="ADC23" s="24" t="e">
        <f t="shared" si="333"/>
        <v>#VALUE!</v>
      </c>
      <c r="ADD23" s="24" t="e">
        <f t="shared" si="334"/>
        <v>#VALUE!</v>
      </c>
      <c r="ADE23" s="24" t="e">
        <f t="shared" si="335"/>
        <v>#VALUE!</v>
      </c>
      <c r="ADF23">
        <v>2.3141690506011E-7</v>
      </c>
      <c r="ADG23" t="e">
        <f>bvarHC1*bvarM7</f>
        <v>#VALUE!</v>
      </c>
      <c r="ADH23" t="e">
        <f>cvarHC1*cvarM7</f>
        <v>#VALUE!</v>
      </c>
      <c r="ADI23" t="e">
        <f>mvarHC1*mvarM7</f>
        <v>#VALUE!</v>
      </c>
      <c r="ADJ23" s="24" t="e">
        <f t="shared" si="336"/>
        <v>#VALUE!</v>
      </c>
      <c r="ADK23" s="24" t="e">
        <f t="shared" si="337"/>
        <v>#VALUE!</v>
      </c>
      <c r="ADL23" s="24" t="e">
        <f t="shared" si="338"/>
        <v>#VALUE!</v>
      </c>
      <c r="ADM23">
        <v>-1.0558953654088999E-7</v>
      </c>
      <c r="ADN23" t="e">
        <f>bvarHC1*bvarM5</f>
        <v>#VALUE!</v>
      </c>
      <c r="ADO23" t="e">
        <f>cvarHC1*cvarM5</f>
        <v>#VALUE!</v>
      </c>
      <c r="ADP23" t="e">
        <f>mvarHC1*mvarM5</f>
        <v>#VALUE!</v>
      </c>
      <c r="ADQ23" s="24" t="e">
        <f t="shared" si="339"/>
        <v>#VALUE!</v>
      </c>
      <c r="ADR23" s="24" t="e">
        <f t="shared" si="340"/>
        <v>#VALUE!</v>
      </c>
      <c r="ADS23" s="24" t="e">
        <f t="shared" si="341"/>
        <v>#VALUE!</v>
      </c>
      <c r="ADT23">
        <v>5.0622392345534996E-10</v>
      </c>
      <c r="ADU23" t="e">
        <f>bvarHC2*bvarM4</f>
        <v>#VALUE!</v>
      </c>
      <c r="ADV23" t="e">
        <f>cvarHC2*cvarM4</f>
        <v>#VALUE!</v>
      </c>
      <c r="ADW23" t="e">
        <f>mvarHC2*mvarM4</f>
        <v>#VALUE!</v>
      </c>
      <c r="ADX23" s="24" t="e">
        <f t="shared" si="342"/>
        <v>#VALUE!</v>
      </c>
      <c r="ADY23" s="24" t="e">
        <f t="shared" si="343"/>
        <v>#VALUE!</v>
      </c>
      <c r="ADZ23" s="24" t="e">
        <f t="shared" si="344"/>
        <v>#VALUE!</v>
      </c>
      <c r="AEA23">
        <v>1.2513738360138E-6</v>
      </c>
      <c r="AEB23" t="e">
        <f>bvarHC1*bvarM7</f>
        <v>#VALUE!</v>
      </c>
      <c r="AEC23" t="e">
        <f>cvarHC1*cvarM7</f>
        <v>#VALUE!</v>
      </c>
      <c r="AED23" t="e">
        <f>mvarHC1*mvarM7</f>
        <v>#VALUE!</v>
      </c>
      <c r="AEE23" s="24" t="e">
        <f t="shared" si="345"/>
        <v>#VALUE!</v>
      </c>
      <c r="AEF23" s="24" t="e">
        <f t="shared" si="346"/>
        <v>#VALUE!</v>
      </c>
      <c r="AEG23" s="24" t="e">
        <f t="shared" si="347"/>
        <v>#VALUE!</v>
      </c>
      <c r="AEH23">
        <v>-3.5261493538052001E-7</v>
      </c>
      <c r="AEI23" t="e">
        <f>bvarHC1*bvarM5</f>
        <v>#VALUE!</v>
      </c>
      <c r="AEJ23" t="e">
        <f>cvarHC1*cvarM5</f>
        <v>#VALUE!</v>
      </c>
      <c r="AEK23" t="e">
        <f>mvarHC1*mvarM5</f>
        <v>#VALUE!</v>
      </c>
      <c r="AEL23" s="24" t="e">
        <f t="shared" si="348"/>
        <v>#VALUE!</v>
      </c>
      <c r="AEM23" s="24" t="e">
        <f t="shared" si="349"/>
        <v>#VALUE!</v>
      </c>
      <c r="AEN23" s="24" t="e">
        <f t="shared" si="350"/>
        <v>#VALUE!</v>
      </c>
      <c r="AEO23">
        <v>2.0394625315081002E-9</v>
      </c>
      <c r="AEP23" t="e">
        <f>bvarHC2*bvarM4</f>
        <v>#VALUE!</v>
      </c>
      <c r="AEQ23" t="e">
        <f>cvarHC2*cvarM4</f>
        <v>#VALUE!</v>
      </c>
      <c r="AER23" t="e">
        <f>mvarHC2*mvarM4</f>
        <v>#VALUE!</v>
      </c>
      <c r="AES23" s="24" t="e">
        <f t="shared" si="351"/>
        <v>#VALUE!</v>
      </c>
      <c r="AET23" s="24" t="e">
        <f t="shared" si="352"/>
        <v>#VALUE!</v>
      </c>
      <c r="AEU23" s="24" t="e">
        <f t="shared" si="353"/>
        <v>#VALUE!</v>
      </c>
      <c r="AEV23">
        <v>-4.6873071585258998E-6</v>
      </c>
      <c r="AEW23" t="e">
        <f>bvarHC2*bvarM4</f>
        <v>#VALUE!</v>
      </c>
      <c r="AEX23" t="e">
        <f>cvarHC2*cvarM4</f>
        <v>#VALUE!</v>
      </c>
      <c r="AEY23" t="e">
        <f>mvarHC2*mvarM4</f>
        <v>#VALUE!</v>
      </c>
      <c r="AEZ23" s="24" t="e">
        <f t="shared" si="354"/>
        <v>#VALUE!</v>
      </c>
      <c r="AFA23" s="24" t="e">
        <f t="shared" si="355"/>
        <v>#VALUE!</v>
      </c>
      <c r="AFB23" s="24" t="e">
        <f t="shared" si="356"/>
        <v>#VALUE!</v>
      </c>
      <c r="AFC23">
        <v>-1.0432305320539E-7</v>
      </c>
      <c r="AFD23" t="e">
        <f>bvarHC1*bvarM5</f>
        <v>#VALUE!</v>
      </c>
      <c r="AFE23" t="e">
        <f>cvarHC1*cvarM5</f>
        <v>#VALUE!</v>
      </c>
      <c r="AFF23" t="e">
        <f>mvarHC1*mvarM5</f>
        <v>#VALUE!</v>
      </c>
      <c r="AFG23" s="24" t="e">
        <f t="shared" si="357"/>
        <v>#VALUE!</v>
      </c>
      <c r="AFH23" s="24" t="e">
        <f t="shared" si="358"/>
        <v>#VALUE!</v>
      </c>
      <c r="AFI23" s="24" t="e">
        <f t="shared" si="359"/>
        <v>#VALUE!</v>
      </c>
      <c r="AFJ23">
        <v>-5.719604059789E-11</v>
      </c>
      <c r="AFK23" t="e">
        <f>bvarHC1*bvarM7</f>
        <v>#VALUE!</v>
      </c>
      <c r="AFL23" t="e">
        <f>cvarHC1*cvarM7</f>
        <v>#VALUE!</v>
      </c>
      <c r="AFM23" t="e">
        <f>mvarHC1*mvarM7</f>
        <v>#VALUE!</v>
      </c>
      <c r="AFN23" s="24" t="e">
        <f t="shared" si="360"/>
        <v>#VALUE!</v>
      </c>
      <c r="AFO23" s="24" t="e">
        <f t="shared" si="361"/>
        <v>#VALUE!</v>
      </c>
      <c r="AFP23" s="24" t="e">
        <f t="shared" si="362"/>
        <v>#VALUE!</v>
      </c>
      <c r="AFQ23">
        <v>2.7614169059953E-7</v>
      </c>
      <c r="AFR23" t="e">
        <f>bvarHC1*bvarM6</f>
        <v>#VALUE!</v>
      </c>
      <c r="AFS23" t="e">
        <f>cvarHC1*cvarM6</f>
        <v>#VALUE!</v>
      </c>
      <c r="AFT23" t="e">
        <f>mvarHC1*mvarM6</f>
        <v>#VALUE!</v>
      </c>
      <c r="AFU23" s="24" t="e">
        <f t="shared" si="363"/>
        <v>#VALUE!</v>
      </c>
      <c r="AFV23" s="24" t="e">
        <f t="shared" si="364"/>
        <v>#VALUE!</v>
      </c>
      <c r="AFW23" s="24" t="e">
        <f t="shared" si="365"/>
        <v>#VALUE!</v>
      </c>
      <c r="AFX23">
        <v>-4.1996232944306E-7</v>
      </c>
      <c r="AFY23" t="e">
        <f>bvarHC1*bvarM5</f>
        <v>#VALUE!</v>
      </c>
      <c r="AFZ23" t="e">
        <f>cvarHC1*cvarM5</f>
        <v>#VALUE!</v>
      </c>
      <c r="AGA23" t="e">
        <f>mvarHC1*mvarM5</f>
        <v>#VALUE!</v>
      </c>
      <c r="AGB23" s="24" t="e">
        <f t="shared" si="366"/>
        <v>#VALUE!</v>
      </c>
      <c r="AGC23" s="24" t="e">
        <f t="shared" si="367"/>
        <v>#VALUE!</v>
      </c>
      <c r="AGD23" s="24" t="e">
        <f t="shared" si="368"/>
        <v>#VALUE!</v>
      </c>
      <c r="AGE23">
        <v>-7.2546107801434001E-11</v>
      </c>
      <c r="AGF23" t="e">
        <f>bvarHC1*bvarM9</f>
        <v>#VALUE!</v>
      </c>
      <c r="AGG23" t="e">
        <f>cvarHC1*cvarM9</f>
        <v>#VALUE!</v>
      </c>
      <c r="AGH23" t="e">
        <f>mvarHC1*mvarM9</f>
        <v>#VALUE!</v>
      </c>
      <c r="AGI23" s="24" t="e">
        <f t="shared" si="369"/>
        <v>#VALUE!</v>
      </c>
      <c r="AGJ23" s="24" t="e">
        <f t="shared" si="370"/>
        <v>#VALUE!</v>
      </c>
      <c r="AGK23" s="24" t="e">
        <f t="shared" si="371"/>
        <v>#VALUE!</v>
      </c>
      <c r="AGL23">
        <v>9.9542203772077997E-8</v>
      </c>
      <c r="AGM23" t="e">
        <f>bvarHC1*bvarM7</f>
        <v>#VALUE!</v>
      </c>
      <c r="AGN23" t="e">
        <f>cvarHC1*cvarM7</f>
        <v>#VALUE!</v>
      </c>
      <c r="AGO23" t="e">
        <f>mvarHC1*mvarM7</f>
        <v>#VALUE!</v>
      </c>
      <c r="AGP23" s="24" t="e">
        <f t="shared" si="372"/>
        <v>#VALUE!</v>
      </c>
      <c r="AGQ23" s="24" t="e">
        <f t="shared" si="373"/>
        <v>#VALUE!</v>
      </c>
      <c r="AGR23" s="24" t="e">
        <f t="shared" si="374"/>
        <v>#VALUE!</v>
      </c>
      <c r="AGS23">
        <v>3.1113984157452998E-7</v>
      </c>
      <c r="AGT23" t="e">
        <f>bvarHC1*bvarM6</f>
        <v>#VALUE!</v>
      </c>
      <c r="AGU23" t="e">
        <f>cvarHC1*cvarM6</f>
        <v>#VALUE!</v>
      </c>
      <c r="AGV23" t="e">
        <f>mvarHC1*mvarM6</f>
        <v>#VALUE!</v>
      </c>
      <c r="AGW23" s="24" t="e">
        <f t="shared" si="375"/>
        <v>#VALUE!</v>
      </c>
      <c r="AGX23" s="24" t="e">
        <f t="shared" si="376"/>
        <v>#VALUE!</v>
      </c>
      <c r="AGY23" s="24" t="e">
        <f t="shared" si="377"/>
        <v>#VALUE!</v>
      </c>
      <c r="AGZ23">
        <v>-5.5180630733267003E-7</v>
      </c>
      <c r="AHA23" t="e">
        <f>bvarHC2*bvarM7</f>
        <v>#VALUE!</v>
      </c>
      <c r="AHB23" t="e">
        <f>cvarHC2*cvarM7</f>
        <v>#VALUE!</v>
      </c>
      <c r="AHC23" t="e">
        <f>mvarHC2*mvarM7</f>
        <v>#VALUE!</v>
      </c>
      <c r="AHD23" s="24" t="e">
        <f t="shared" si="378"/>
        <v>#VALUE!</v>
      </c>
      <c r="AHE23" s="24" t="e">
        <f t="shared" si="379"/>
        <v>#VALUE!</v>
      </c>
      <c r="AHF23" s="24" t="e">
        <f t="shared" si="380"/>
        <v>#VALUE!</v>
      </c>
      <c r="AHG23">
        <v>2.9207182311613001E-7</v>
      </c>
      <c r="AHH23" t="e">
        <f>bvarHC1*bvarM6</f>
        <v>#VALUE!</v>
      </c>
      <c r="AHI23" t="e">
        <f>cvarHC1*cvarM6</f>
        <v>#VALUE!</v>
      </c>
      <c r="AHJ23" t="e">
        <f>mvarHC1*mvarM6</f>
        <v>#VALUE!</v>
      </c>
      <c r="AHK23" s="24" t="e">
        <f t="shared" si="381"/>
        <v>#VALUE!</v>
      </c>
      <c r="AHL23" s="24" t="e">
        <f t="shared" si="382"/>
        <v>#VALUE!</v>
      </c>
      <c r="AHM23" s="24" t="e">
        <f t="shared" si="383"/>
        <v>#VALUE!</v>
      </c>
      <c r="AHN23">
        <v>-2.9860145655438002E-7</v>
      </c>
      <c r="AHO23" t="e">
        <f>bvarHC1*bvarM5</f>
        <v>#VALUE!</v>
      </c>
      <c r="AHP23" t="e">
        <f>cvarHC1*cvarM5</f>
        <v>#VALUE!</v>
      </c>
      <c r="AHQ23" t="e">
        <f>mvarHC1*mvarM5</f>
        <v>#VALUE!</v>
      </c>
      <c r="AHR23" s="24" t="e">
        <f t="shared" si="384"/>
        <v>#VALUE!</v>
      </c>
      <c r="AHS23" s="24" t="e">
        <f t="shared" si="385"/>
        <v>#VALUE!</v>
      </c>
      <c r="AHT23" s="24" t="e">
        <f t="shared" si="386"/>
        <v>#VALUE!</v>
      </c>
      <c r="AHU23">
        <v>2.7837353098208998E-9</v>
      </c>
      <c r="AHV23" t="e">
        <f>bvarHC2*bvarM4</f>
        <v>#VALUE!</v>
      </c>
      <c r="AHW23" t="e">
        <f>cvarHC2*cvarM4</f>
        <v>#VALUE!</v>
      </c>
      <c r="AHX23" t="e">
        <f>mvarHC2*mvarM4</f>
        <v>#VALUE!</v>
      </c>
      <c r="AHY23" s="24" t="e">
        <f t="shared" si="387"/>
        <v>#VALUE!</v>
      </c>
      <c r="AHZ23" s="24" t="e">
        <f t="shared" si="388"/>
        <v>#VALUE!</v>
      </c>
      <c r="AIA23" s="24" t="e">
        <f t="shared" si="389"/>
        <v>#VALUE!</v>
      </c>
      <c r="AIB23">
        <v>5.8806703057930998E-8</v>
      </c>
      <c r="AIC23" t="e">
        <f>bvarHC1*bvarM6</f>
        <v>#VALUE!</v>
      </c>
      <c r="AID23" t="e">
        <f>cvarHC1*cvarM6</f>
        <v>#VALUE!</v>
      </c>
      <c r="AIE23" t="e">
        <f>mvarHC1*mvarM6</f>
        <v>#VALUE!</v>
      </c>
      <c r="AIF23" s="24" t="e">
        <f t="shared" si="390"/>
        <v>#VALUE!</v>
      </c>
      <c r="AIG23" s="24" t="e">
        <f t="shared" si="391"/>
        <v>#VALUE!</v>
      </c>
      <c r="AIH23" s="24" t="e">
        <f t="shared" si="392"/>
        <v>#VALUE!</v>
      </c>
      <c r="AII23">
        <v>-9.4296924369868004E-8</v>
      </c>
      <c r="AIJ23" t="e">
        <f>bvarHC1*bvarM5</f>
        <v>#VALUE!</v>
      </c>
      <c r="AIK23" t="e">
        <f>cvarHC1*cvarM5</f>
        <v>#VALUE!</v>
      </c>
      <c r="AIL23" t="e">
        <f>mvarHC1*mvarM5</f>
        <v>#VALUE!</v>
      </c>
      <c r="AIM23" s="24" t="e">
        <f t="shared" si="393"/>
        <v>#VALUE!</v>
      </c>
      <c r="AIN23" s="24" t="e">
        <f t="shared" si="394"/>
        <v>#VALUE!</v>
      </c>
      <c r="AIO23" s="24" t="e">
        <f t="shared" si="395"/>
        <v>#VALUE!</v>
      </c>
      <c r="AIP23">
        <v>-6.9391125276279994E-11</v>
      </c>
      <c r="AIQ23" t="e">
        <f>bvarHC1*bvarM7</f>
        <v>#VALUE!</v>
      </c>
      <c r="AIR23" t="e">
        <f>cvarHC1*cvarM7</f>
        <v>#VALUE!</v>
      </c>
      <c r="AIS23" t="e">
        <f>mvarHC1*mvarM7</f>
        <v>#VALUE!</v>
      </c>
      <c r="AIT23" s="24" t="e">
        <f t="shared" si="396"/>
        <v>#VALUE!</v>
      </c>
      <c r="AIU23" s="24" t="e">
        <f t="shared" si="397"/>
        <v>#VALUE!</v>
      </c>
      <c r="AIV23" s="24" t="e">
        <f t="shared" si="398"/>
        <v>#VALUE!</v>
      </c>
      <c r="AIW23">
        <v>1.4140586451511999E-7</v>
      </c>
      <c r="AIX23" t="e">
        <f>bvarHC1*bvarM5</f>
        <v>#VALUE!</v>
      </c>
      <c r="AIY23" t="e">
        <f>cvarHC1*cvarM5</f>
        <v>#VALUE!</v>
      </c>
      <c r="AIZ23" t="e">
        <f>mvarHC1*mvarM5</f>
        <v>#VALUE!</v>
      </c>
      <c r="AJA23" s="24" t="e">
        <f t="shared" si="399"/>
        <v>#VALUE!</v>
      </c>
      <c r="AJB23" s="24" t="e">
        <f t="shared" si="400"/>
        <v>#VALUE!</v>
      </c>
      <c r="AJC23" s="24" t="e">
        <f t="shared" si="401"/>
        <v>#VALUE!</v>
      </c>
      <c r="AJD23">
        <v>5.6048321206479003E-7</v>
      </c>
      <c r="AJE23" t="e">
        <f>bvarHC1*bvarM6</f>
        <v>#VALUE!</v>
      </c>
      <c r="AJF23" t="e">
        <f>cvarHC1*cvarM6</f>
        <v>#VALUE!</v>
      </c>
      <c r="AJG23" t="e">
        <f>mvarHC1*mvarM6</f>
        <v>#VALUE!</v>
      </c>
      <c r="AJH23" s="24" t="e">
        <f t="shared" si="402"/>
        <v>#VALUE!</v>
      </c>
      <c r="AJI23" s="24" t="e">
        <f t="shared" si="403"/>
        <v>#VALUE!</v>
      </c>
      <c r="AJJ23" s="24" t="e">
        <f t="shared" si="404"/>
        <v>#VALUE!</v>
      </c>
      <c r="AJK23">
        <v>2.4252840009254999E-9</v>
      </c>
      <c r="AJL23" t="e">
        <f>bvarHC2*bvarM4</f>
        <v>#VALUE!</v>
      </c>
      <c r="AJM23" t="e">
        <f>cvarHC2*cvarM4</f>
        <v>#VALUE!</v>
      </c>
      <c r="AJN23" t="e">
        <f>mvarHC2*mvarM4</f>
        <v>#VALUE!</v>
      </c>
      <c r="AJO23" s="24" t="e">
        <f t="shared" si="405"/>
        <v>#VALUE!</v>
      </c>
      <c r="AJP23" s="24" t="e">
        <f t="shared" si="406"/>
        <v>#VALUE!</v>
      </c>
      <c r="AJQ23" s="24" t="e">
        <f t="shared" si="407"/>
        <v>#VALUE!</v>
      </c>
      <c r="AJR23">
        <v>5.6377806870608E-8</v>
      </c>
      <c r="AJS23" t="e">
        <f>bvarHC1*bvarM6</f>
        <v>#VALUE!</v>
      </c>
      <c r="AJT23" t="e">
        <f>cvarHC1*cvarM6</f>
        <v>#VALUE!</v>
      </c>
      <c r="AJU23" t="e">
        <f>mvarHC1*mvarM6</f>
        <v>#VALUE!</v>
      </c>
      <c r="AJV23" s="24" t="e">
        <f t="shared" si="408"/>
        <v>#VALUE!</v>
      </c>
      <c r="AJW23" s="24" t="e">
        <f t="shared" si="409"/>
        <v>#VALUE!</v>
      </c>
      <c r="AJX23" s="24" t="e">
        <f t="shared" si="410"/>
        <v>#VALUE!</v>
      </c>
      <c r="AJY23">
        <v>5.3150248102076005E-7</v>
      </c>
      <c r="AJZ23" t="e">
        <f>bvarHC1*bvarM6</f>
        <v>#VALUE!</v>
      </c>
      <c r="AKA23" t="e">
        <f>cvarHC1*cvarM6</f>
        <v>#VALUE!</v>
      </c>
      <c r="AKB23" t="e">
        <f>mvarHC1*mvarM6</f>
        <v>#VALUE!</v>
      </c>
      <c r="AKC23" s="24" t="e">
        <f t="shared" si="411"/>
        <v>#VALUE!</v>
      </c>
      <c r="AKD23" s="24" t="e">
        <f t="shared" si="412"/>
        <v>#VALUE!</v>
      </c>
      <c r="AKE23" s="24" t="e">
        <f t="shared" si="413"/>
        <v>#VALUE!</v>
      </c>
      <c r="AKF23">
        <v>-7.8677071467067005E-12</v>
      </c>
      <c r="AKG23" t="e">
        <f>bvarHC1*bvarM4</f>
        <v>#VALUE!</v>
      </c>
      <c r="AKH23" t="e">
        <f>cvarHC1*cvarM4</f>
        <v>#VALUE!</v>
      </c>
      <c r="AKI23" t="e">
        <f>mvarHC1*mvarM4</f>
        <v>#VALUE!</v>
      </c>
      <c r="AKJ23" s="24" t="e">
        <f t="shared" si="414"/>
        <v>#VALUE!</v>
      </c>
      <c r="AKK23" s="24" t="e">
        <f t="shared" si="415"/>
        <v>#VALUE!</v>
      </c>
      <c r="AKL23" s="24" t="e">
        <f t="shared" si="416"/>
        <v>#VALUE!</v>
      </c>
      <c r="AKM23">
        <v>-6.1543049021735001E-8</v>
      </c>
      <c r="AKN23" t="e">
        <f>bvarHC1*bvarM4</f>
        <v>#VALUE!</v>
      </c>
      <c r="AKO23" t="e">
        <f>cvarHC1*cvarM4</f>
        <v>#VALUE!</v>
      </c>
      <c r="AKP23" t="e">
        <f>mvarHC1*mvarM4</f>
        <v>#VALUE!</v>
      </c>
      <c r="AKQ23" s="24" t="e">
        <f t="shared" si="417"/>
        <v>#VALUE!</v>
      </c>
      <c r="AKR23" s="24" t="e">
        <f t="shared" si="418"/>
        <v>#VALUE!</v>
      </c>
      <c r="AKS23" s="24" t="e">
        <f t="shared" si="419"/>
        <v>#VALUE!</v>
      </c>
      <c r="AKT23">
        <v>8.3950284123968004E-7</v>
      </c>
      <c r="AKU23" t="e">
        <f>bvarHC1*bvarM6</f>
        <v>#VALUE!</v>
      </c>
      <c r="AKV23" t="e">
        <f>cvarHC1*cvarM6</f>
        <v>#VALUE!</v>
      </c>
      <c r="AKW23" t="e">
        <f>mvarHC1*mvarM6</f>
        <v>#VALUE!</v>
      </c>
      <c r="AKX23" s="24" t="e">
        <f t="shared" si="420"/>
        <v>#VALUE!</v>
      </c>
      <c r="AKY23" s="24" t="e">
        <f t="shared" si="421"/>
        <v>#VALUE!</v>
      </c>
      <c r="AKZ23" s="24" t="e">
        <f t="shared" si="422"/>
        <v>#VALUE!</v>
      </c>
      <c r="ALA23">
        <v>1.2334834634989999E-10</v>
      </c>
      <c r="ALB23" t="e">
        <f>bvarHC1*bvarM7</f>
        <v>#VALUE!</v>
      </c>
      <c r="ALC23" t="e">
        <f>cvarHC1*cvarM7</f>
        <v>#VALUE!</v>
      </c>
      <c r="ALD23" t="e">
        <f>mvarHC1*mvarM7</f>
        <v>#VALUE!</v>
      </c>
      <c r="ALE23" s="24" t="e">
        <f t="shared" si="423"/>
        <v>#VALUE!</v>
      </c>
      <c r="ALF23" s="24" t="e">
        <f t="shared" si="424"/>
        <v>#VALUE!</v>
      </c>
      <c r="ALG23" s="24" t="e">
        <f t="shared" si="425"/>
        <v>#VALUE!</v>
      </c>
      <c r="ALH23">
        <v>1.4226542930483001E-5</v>
      </c>
      <c r="ALI23" t="e">
        <f>bvarHC2*bvarM6</f>
        <v>#VALUE!</v>
      </c>
      <c r="ALJ23" t="e">
        <f>cvarHC2*cvarM6</f>
        <v>#VALUE!</v>
      </c>
      <c r="ALK23" t="e">
        <f>mvarHC2*mvarM6</f>
        <v>#VALUE!</v>
      </c>
      <c r="ALL23" s="24" t="e">
        <f t="shared" si="426"/>
        <v>#VALUE!</v>
      </c>
      <c r="ALM23" s="24" t="e">
        <f t="shared" si="427"/>
        <v>#VALUE!</v>
      </c>
      <c r="ALN23" s="24" t="e">
        <f t="shared" si="428"/>
        <v>#VALUE!</v>
      </c>
      <c r="ALO23">
        <v>2.0104321419580001E-6</v>
      </c>
      <c r="ALP23" t="e">
        <f>bvarHC1*bvarM6</f>
        <v>#VALUE!</v>
      </c>
      <c r="ALQ23" t="e">
        <f>cvarHC1*cvarM6</f>
        <v>#VALUE!</v>
      </c>
      <c r="ALR23" t="e">
        <f>mvarHC1*mvarM6</f>
        <v>#VALUE!</v>
      </c>
      <c r="ALS23" s="24" t="e">
        <f t="shared" si="429"/>
        <v>#VALUE!</v>
      </c>
      <c r="ALT23" s="24" t="e">
        <f t="shared" si="430"/>
        <v>#VALUE!</v>
      </c>
      <c r="ALU23" s="24" t="e">
        <f t="shared" si="431"/>
        <v>#VALUE!</v>
      </c>
      <c r="ALV23">
        <v>2.7809800448776E-11</v>
      </c>
      <c r="ALW23" t="e">
        <f>bvarHC1*bvarM6</f>
        <v>#VALUE!</v>
      </c>
      <c r="ALX23" t="e">
        <f>cvarHC1*cvarM6</f>
        <v>#VALUE!</v>
      </c>
      <c r="ALY23" t="e">
        <f>mvarHC1*mvarM6</f>
        <v>#VALUE!</v>
      </c>
      <c r="ALZ23" s="24" t="e">
        <f t="shared" si="432"/>
        <v>#VALUE!</v>
      </c>
      <c r="AMA23" s="24" t="e">
        <f t="shared" si="433"/>
        <v>#VALUE!</v>
      </c>
      <c r="AMB23" s="24" t="e">
        <f t="shared" si="434"/>
        <v>#VALUE!</v>
      </c>
      <c r="AMC23">
        <v>-1.0696610937371E-6</v>
      </c>
      <c r="AMD23" t="e">
        <f>bvarHC1*bvarM4</f>
        <v>#VALUE!</v>
      </c>
      <c r="AME23" t="e">
        <f>cvarHC1*cvarM4</f>
        <v>#VALUE!</v>
      </c>
      <c r="AMF23" t="e">
        <f>mvarHC1*mvarM4</f>
        <v>#VALUE!</v>
      </c>
      <c r="AMG23" s="24" t="e">
        <f t="shared" si="435"/>
        <v>#VALUE!</v>
      </c>
      <c r="AMH23" s="24" t="e">
        <f t="shared" si="436"/>
        <v>#VALUE!</v>
      </c>
      <c r="AMI23" s="24" t="e">
        <f t="shared" si="437"/>
        <v>#VALUE!</v>
      </c>
      <c r="AMJ23">
        <v>1.7552525299351002E-2</v>
      </c>
      <c r="AMK23" t="e">
        <f>bvarHC1*bvarM1</f>
        <v>#VALUE!</v>
      </c>
      <c r="AML23" t="e">
        <f>cvarHC1*cvarM1</f>
        <v>#VALUE!</v>
      </c>
      <c r="AMM23" t="e">
        <f>mvarHC1*mvarM1</f>
        <v>#VALUE!</v>
      </c>
      <c r="AMN23" s="24" t="e">
        <f t="shared" si="438"/>
        <v>#VALUE!</v>
      </c>
      <c r="AMO23" s="24" t="e">
        <f t="shared" si="439"/>
        <v>#VALUE!</v>
      </c>
      <c r="AMP23" s="24" t="e">
        <f t="shared" si="440"/>
        <v>#VALUE!</v>
      </c>
      <c r="AMQ23">
        <v>1.0456849879616E-7</v>
      </c>
      <c r="AMR23" t="e">
        <f>bvarHC1*bvarM8</f>
        <v>#VALUE!</v>
      </c>
      <c r="AMS23" t="e">
        <f>cvarHC1*cvarM8</f>
        <v>#VALUE!</v>
      </c>
      <c r="AMT23" t="e">
        <f>mvarHC1*mvarM8</f>
        <v>#VALUE!</v>
      </c>
      <c r="AMU23" s="24" t="e">
        <f t="shared" si="441"/>
        <v>#VALUE!</v>
      </c>
      <c r="AMV23" s="24" t="e">
        <f t="shared" si="442"/>
        <v>#VALUE!</v>
      </c>
      <c r="AMW23" s="24" t="e">
        <f t="shared" si="443"/>
        <v>#VALUE!</v>
      </c>
      <c r="AMX23">
        <v>-9.3701055648749993E-3</v>
      </c>
      <c r="AMY23" t="e">
        <f>bvarHC1*bvarM1</f>
        <v>#VALUE!</v>
      </c>
      <c r="AMZ23" t="e">
        <f>cvarHC1*cvarM1</f>
        <v>#VALUE!</v>
      </c>
      <c r="ANA23" t="e">
        <f>mvarHC1*mvarM1</f>
        <v>#VALUE!</v>
      </c>
      <c r="ANB23" s="24" t="e">
        <f t="shared" si="444"/>
        <v>#VALUE!</v>
      </c>
      <c r="ANC23" s="24" t="e">
        <f t="shared" si="445"/>
        <v>#VALUE!</v>
      </c>
      <c r="AND23" s="24" t="e">
        <f t="shared" si="446"/>
        <v>#VALUE!</v>
      </c>
      <c r="ANE23">
        <v>1.7245309227772001E-7</v>
      </c>
      <c r="ANF23" t="e">
        <f>bvarHC1*bvarHC2</f>
        <v>#VALUE!</v>
      </c>
      <c r="ANG23" t="e">
        <f>cvarHC1*cvarHC2</f>
        <v>#VALUE!</v>
      </c>
      <c r="ANH23" t="e">
        <f>mvarHC1*mvarHC2</f>
        <v>#VALUE!</v>
      </c>
      <c r="ANI23" s="24" t="e">
        <f t="shared" si="447"/>
        <v>#VALUE!</v>
      </c>
      <c r="ANJ23" s="24" t="e">
        <f t="shared" si="448"/>
        <v>#VALUE!</v>
      </c>
      <c r="ANK23" s="24" t="e">
        <f t="shared" si="449"/>
        <v>#VALUE!</v>
      </c>
      <c r="ANL23">
        <v>-3.9318919089439003E-8</v>
      </c>
      <c r="ANM23" t="e">
        <f>bvarHC1*bvarM2</f>
        <v>#VALUE!</v>
      </c>
      <c r="ANN23" t="e">
        <f>cvarHC1*cvarM2</f>
        <v>#VALUE!</v>
      </c>
      <c r="ANO23" t="e">
        <f>mvarHC1*mvarM2</f>
        <v>#VALUE!</v>
      </c>
      <c r="ANP23" s="24" t="e">
        <f t="shared" si="450"/>
        <v>#VALUE!</v>
      </c>
      <c r="ANQ23" s="24" t="e">
        <f t="shared" si="451"/>
        <v>#VALUE!</v>
      </c>
      <c r="ANR23" s="24" t="e">
        <f t="shared" si="452"/>
        <v>#VALUE!</v>
      </c>
      <c r="ANS23">
        <v>8.3258175720886001E-8</v>
      </c>
      <c r="ANT23" t="e">
        <f>bvarHC1*bvarM2</f>
        <v>#VALUE!</v>
      </c>
      <c r="ANU23" t="e">
        <f>cvarHC1*cvarM2</f>
        <v>#VALUE!</v>
      </c>
      <c r="ANV23" t="e">
        <f>mvarHC1*mvarM2</f>
        <v>#VALUE!</v>
      </c>
      <c r="ANW23" s="24" t="e">
        <f t="shared" si="453"/>
        <v>#VALUE!</v>
      </c>
      <c r="ANX23" s="24" t="e">
        <f t="shared" si="454"/>
        <v>#VALUE!</v>
      </c>
      <c r="ANY23" s="24" t="e">
        <f t="shared" si="455"/>
        <v>#VALUE!</v>
      </c>
      <c r="ANZ23">
        <v>2.1580740850848001E-2</v>
      </c>
      <c r="AOA23" t="e">
        <f>bvarHC1*bvarM1</f>
        <v>#VALUE!</v>
      </c>
      <c r="AOB23" t="e">
        <f>cvarHC1*cvarM1</f>
        <v>#VALUE!</v>
      </c>
      <c r="AOC23" t="e">
        <f>mvarHC1*mvarM1</f>
        <v>#VALUE!</v>
      </c>
      <c r="AOD23" s="24" t="e">
        <f t="shared" si="456"/>
        <v>#VALUE!</v>
      </c>
      <c r="AOE23" s="24" t="e">
        <f t="shared" si="457"/>
        <v>#VALUE!</v>
      </c>
      <c r="AOF23" s="24" t="e">
        <f t="shared" si="458"/>
        <v>#VALUE!</v>
      </c>
      <c r="AOG23">
        <v>-7.0946418317272006E-8</v>
      </c>
      <c r="AOH23" t="e">
        <f>bvarHC1*bvarM2</f>
        <v>#VALUE!</v>
      </c>
      <c r="AOI23" t="e">
        <f>cvarHC1*cvarM2</f>
        <v>#VALUE!</v>
      </c>
      <c r="AOJ23" t="e">
        <f>mvarHC1*mvarM2</f>
        <v>#VALUE!</v>
      </c>
      <c r="AOK23" s="24" t="e">
        <f t="shared" si="459"/>
        <v>#VALUE!</v>
      </c>
      <c r="AOL23" s="24" t="e">
        <f t="shared" si="460"/>
        <v>#VALUE!</v>
      </c>
      <c r="AOM23" s="24" t="e">
        <f t="shared" si="461"/>
        <v>#VALUE!</v>
      </c>
      <c r="AON23">
        <v>7.7454263665492003E-8</v>
      </c>
      <c r="AOO23" t="e">
        <f>bvarHC1*bvarM2</f>
        <v>#VALUE!</v>
      </c>
      <c r="AOP23" t="e">
        <f>cvarHC1*cvarM2</f>
        <v>#VALUE!</v>
      </c>
      <c r="AOQ23" t="e">
        <f>mvarHC1*mvarM2</f>
        <v>#VALUE!</v>
      </c>
      <c r="AOR23" s="24" t="e">
        <f t="shared" si="462"/>
        <v>#VALUE!</v>
      </c>
      <c r="AOS23" s="24" t="e">
        <f t="shared" si="463"/>
        <v>#VALUE!</v>
      </c>
      <c r="AOT23" s="24" t="e">
        <f t="shared" si="464"/>
        <v>#VALUE!</v>
      </c>
      <c r="AOU23">
        <v>2.0635387005317001E-7</v>
      </c>
      <c r="AOV23" t="e">
        <f>bvarHC1*bvarHC2</f>
        <v>#VALUE!</v>
      </c>
      <c r="AOW23" t="e">
        <f>cvarHC1*cvarHC2</f>
        <v>#VALUE!</v>
      </c>
      <c r="AOX23" t="e">
        <f>mvarHC1*mvarHC2</f>
        <v>#VALUE!</v>
      </c>
      <c r="AOY23" s="24" t="e">
        <f t="shared" si="465"/>
        <v>#VALUE!</v>
      </c>
      <c r="AOZ23" s="24" t="e">
        <f t="shared" si="466"/>
        <v>#VALUE!</v>
      </c>
      <c r="APA23" s="24" t="e">
        <f t="shared" si="467"/>
        <v>#VALUE!</v>
      </c>
      <c r="APB23">
        <v>2.4771199699029001E-9</v>
      </c>
      <c r="APC23" t="e">
        <f>bvarHC1*bvarM6</f>
        <v>#VALUE!</v>
      </c>
      <c r="APD23" t="e">
        <f>cvarHC1*cvarM6</f>
        <v>#VALUE!</v>
      </c>
      <c r="APE23" t="e">
        <f>mvarHC1*mvarM6</f>
        <v>#VALUE!</v>
      </c>
      <c r="APF23" s="24" t="e">
        <f t="shared" si="468"/>
        <v>#VALUE!</v>
      </c>
      <c r="APG23" s="24" t="e">
        <f t="shared" si="469"/>
        <v>#VALUE!</v>
      </c>
      <c r="APH23" s="24" t="e">
        <f t="shared" si="470"/>
        <v>#VALUE!</v>
      </c>
      <c r="API23">
        <v>-4.5897057996733999E-2</v>
      </c>
      <c r="APJ23" t="e">
        <f>bvarHC1*bvarM1</f>
        <v>#VALUE!</v>
      </c>
      <c r="APK23" t="e">
        <f>cvarHC1*cvarM1</f>
        <v>#VALUE!</v>
      </c>
      <c r="APL23" t="e">
        <f>mvarHC1*mvarM1</f>
        <v>#VALUE!</v>
      </c>
      <c r="APM23" s="24" t="e">
        <f t="shared" si="471"/>
        <v>#VALUE!</v>
      </c>
      <c r="APN23" s="24" t="e">
        <f t="shared" si="472"/>
        <v>#VALUE!</v>
      </c>
      <c r="APO23" s="24" t="e">
        <f t="shared" si="473"/>
        <v>#VALUE!</v>
      </c>
      <c r="APP23">
        <v>1.5934789573833E-2</v>
      </c>
      <c r="APQ23" t="e">
        <f>bvarHC1*bvarM1</f>
        <v>#VALUE!</v>
      </c>
      <c r="APR23" t="e">
        <f>cvarHC1*cvarM1</f>
        <v>#VALUE!</v>
      </c>
      <c r="APS23" t="e">
        <f>mvarHC1*mvarM1</f>
        <v>#VALUE!</v>
      </c>
      <c r="APT23" s="24" t="e">
        <f t="shared" si="474"/>
        <v>#VALUE!</v>
      </c>
      <c r="APU23" s="24" t="e">
        <f t="shared" si="475"/>
        <v>#VALUE!</v>
      </c>
      <c r="APV23" s="24" t="e">
        <f t="shared" si="476"/>
        <v>#VALUE!</v>
      </c>
      <c r="APW23">
        <v>-1.0611979476986E-3</v>
      </c>
      <c r="APX23" t="e">
        <f>bvarHC1*bvarM1</f>
        <v>#VALUE!</v>
      </c>
      <c r="APY23" t="e">
        <f>cvarHC1*cvarM1</f>
        <v>#VALUE!</v>
      </c>
      <c r="APZ23" t="e">
        <f>mvarHC1*mvarM1</f>
        <v>#VALUE!</v>
      </c>
      <c r="AQA23" s="24" t="e">
        <f t="shared" si="477"/>
        <v>#VALUE!</v>
      </c>
      <c r="AQB23" s="24" t="e">
        <f t="shared" si="478"/>
        <v>#VALUE!</v>
      </c>
      <c r="AQC23" s="24" t="e">
        <f t="shared" si="479"/>
        <v>#VALUE!</v>
      </c>
      <c r="AQD23">
        <v>8.3127111536310998E-4</v>
      </c>
      <c r="AQE23" t="e">
        <f>bvarHC1*bvarM1</f>
        <v>#VALUE!</v>
      </c>
      <c r="AQF23" t="e">
        <f>cvarHC1*cvarM1</f>
        <v>#VALUE!</v>
      </c>
      <c r="AQG23" t="e">
        <f>mvarHC1*mvarM1</f>
        <v>#VALUE!</v>
      </c>
      <c r="AQH23" s="24" t="e">
        <f t="shared" si="480"/>
        <v>#VALUE!</v>
      </c>
      <c r="AQI23" s="24" t="e">
        <f t="shared" si="481"/>
        <v>#VALUE!</v>
      </c>
      <c r="AQJ23" s="24" t="e">
        <f t="shared" si="482"/>
        <v>#VALUE!</v>
      </c>
      <c r="AQK23">
        <v>1.6079091940065E-7</v>
      </c>
      <c r="AQL23" t="e">
        <f>bvarHC1*bvarHC2</f>
        <v>#VALUE!</v>
      </c>
      <c r="AQM23" t="e">
        <f>cvarHC1*cvarHC2</f>
        <v>#VALUE!</v>
      </c>
      <c r="AQN23" t="e">
        <f>mvarHC1*mvarHC2</f>
        <v>#VALUE!</v>
      </c>
      <c r="AQO23" s="24" t="e">
        <f t="shared" si="483"/>
        <v>#VALUE!</v>
      </c>
      <c r="AQP23" s="24" t="e">
        <f t="shared" si="484"/>
        <v>#VALUE!</v>
      </c>
      <c r="AQQ23" s="24" t="e">
        <f t="shared" si="485"/>
        <v>#VALUE!</v>
      </c>
      <c r="AQR23">
        <v>-2.0714963367965999E-5</v>
      </c>
      <c r="AQS23" t="e">
        <f>bvarHC1*bvarM1</f>
        <v>#VALUE!</v>
      </c>
      <c r="AQT23" t="e">
        <f>cvarHC1*cvarM1</f>
        <v>#VALUE!</v>
      </c>
      <c r="AQU23" t="e">
        <f>mvarHC1*mvarM1</f>
        <v>#VALUE!</v>
      </c>
      <c r="AQV23" s="24" t="e">
        <f t="shared" si="486"/>
        <v>#VALUE!</v>
      </c>
      <c r="AQW23" s="24" t="e">
        <f t="shared" si="487"/>
        <v>#VALUE!</v>
      </c>
      <c r="AQX23" s="24" t="e">
        <f t="shared" si="488"/>
        <v>#VALUE!</v>
      </c>
      <c r="AQY23">
        <v>6.5533077670966995E-8</v>
      </c>
      <c r="AQZ23" t="e">
        <f>bvarHC1*bvarM2</f>
        <v>#VALUE!</v>
      </c>
      <c r="ARA23" t="e">
        <f>cvarHC1*cvarM2</f>
        <v>#VALUE!</v>
      </c>
      <c r="ARB23" t="e">
        <f>mvarHC1*mvarM2</f>
        <v>#VALUE!</v>
      </c>
      <c r="ARC23" s="24" t="e">
        <f t="shared" si="489"/>
        <v>#VALUE!</v>
      </c>
      <c r="ARD23" s="24" t="e">
        <f t="shared" si="490"/>
        <v>#VALUE!</v>
      </c>
      <c r="ARE23" s="24" t="e">
        <f t="shared" si="491"/>
        <v>#VALUE!</v>
      </c>
      <c r="ARF23">
        <v>-3.4899886270837002E-7</v>
      </c>
      <c r="ARG23" t="e">
        <f>bvarHC1*bvarM4</f>
        <v>#VALUE!</v>
      </c>
      <c r="ARH23" t="e">
        <f>cvarHC1*cvarM4</f>
        <v>#VALUE!</v>
      </c>
      <c r="ARI23" t="e">
        <f>mvarHC1*mvarM4</f>
        <v>#VALUE!</v>
      </c>
      <c r="ARJ23" s="24" t="e">
        <f t="shared" si="492"/>
        <v>#VALUE!</v>
      </c>
      <c r="ARK23" s="24" t="e">
        <f t="shared" si="493"/>
        <v>#VALUE!</v>
      </c>
      <c r="ARL23" s="24" t="e">
        <f t="shared" si="494"/>
        <v>#VALUE!</v>
      </c>
      <c r="ARM23">
        <v>-2.5641949907908E-8</v>
      </c>
      <c r="ARN23" t="e">
        <f>bvarHC1*bvarM3</f>
        <v>#VALUE!</v>
      </c>
      <c r="ARO23" t="e">
        <f>cvarHC1*cvarM3</f>
        <v>#VALUE!</v>
      </c>
      <c r="ARP23" t="e">
        <f>mvarHC1*mvarM3</f>
        <v>#VALUE!</v>
      </c>
      <c r="ARQ23" s="24" t="e">
        <f t="shared" si="495"/>
        <v>#VALUE!</v>
      </c>
      <c r="ARR23" s="24" t="e">
        <f t="shared" si="496"/>
        <v>#VALUE!</v>
      </c>
      <c r="ARS23" s="24" t="e">
        <f t="shared" si="497"/>
        <v>#VALUE!</v>
      </c>
      <c r="ART23">
        <v>4.2178586928514E-8</v>
      </c>
      <c r="ARU23" t="e">
        <f>bvarHC1*bvarM4</f>
        <v>#VALUE!</v>
      </c>
      <c r="ARV23" t="e">
        <f>cvarHC1*cvarM4</f>
        <v>#VALUE!</v>
      </c>
      <c r="ARW23" t="e">
        <f>mvarHC1*mvarM4</f>
        <v>#VALUE!</v>
      </c>
      <c r="ARX23" s="24" t="e">
        <f t="shared" si="498"/>
        <v>#VALUE!</v>
      </c>
      <c r="ARY23" s="24" t="e">
        <f t="shared" si="499"/>
        <v>#VALUE!</v>
      </c>
      <c r="ARZ23" s="24" t="e">
        <f t="shared" si="500"/>
        <v>#VALUE!</v>
      </c>
      <c r="ASA23">
        <v>1.6607879808095001E-7</v>
      </c>
      <c r="ASB23" t="e">
        <f>bvarHC1*bvarHC2</f>
        <v>#VALUE!</v>
      </c>
      <c r="ASC23" t="e">
        <f>cvarHC1*cvarHC2</f>
        <v>#VALUE!</v>
      </c>
      <c r="ASD23" t="e">
        <f>mvarHC1*mvarHC2</f>
        <v>#VALUE!</v>
      </c>
      <c r="ASE23" s="24" t="e">
        <f t="shared" si="501"/>
        <v>#VALUE!</v>
      </c>
      <c r="ASF23" s="24" t="e">
        <f t="shared" si="502"/>
        <v>#VALUE!</v>
      </c>
      <c r="ASG23" s="24" t="e">
        <f t="shared" si="503"/>
        <v>#VALUE!</v>
      </c>
      <c r="ASH23">
        <v>-8.3845966360336E-10</v>
      </c>
      <c r="ASI23" t="e">
        <f>bvarHC1*bvarM3</f>
        <v>#VALUE!</v>
      </c>
      <c r="ASJ23" t="e">
        <f>cvarHC1*cvarM3</f>
        <v>#VALUE!</v>
      </c>
      <c r="ASK23" t="e">
        <f>mvarHC1*mvarM3</f>
        <v>#VALUE!</v>
      </c>
      <c r="ASL23" s="24" t="e">
        <f t="shared" si="504"/>
        <v>#VALUE!</v>
      </c>
      <c r="ASM23" s="24" t="e">
        <f t="shared" si="505"/>
        <v>#VALUE!</v>
      </c>
      <c r="ASN23" s="24" t="e">
        <f t="shared" si="506"/>
        <v>#VALUE!</v>
      </c>
      <c r="ASO23">
        <v>3.2360250935181999E-8</v>
      </c>
      <c r="ASP23" t="e">
        <f>bvarHC1*bvarM4</f>
        <v>#VALUE!</v>
      </c>
      <c r="ASQ23" t="e">
        <f>cvarHC1*cvarM4</f>
        <v>#VALUE!</v>
      </c>
      <c r="ASR23" t="e">
        <f>mvarHC1*mvarM4</f>
        <v>#VALUE!</v>
      </c>
      <c r="ASS23" s="24" t="e">
        <f t="shared" si="507"/>
        <v>#VALUE!</v>
      </c>
      <c r="AST23" s="24" t="e">
        <f t="shared" si="508"/>
        <v>#VALUE!</v>
      </c>
      <c r="ASU23" s="24" t="e">
        <f t="shared" si="509"/>
        <v>#VALUE!</v>
      </c>
      <c r="ASV23">
        <v>2.0613496365609E-2</v>
      </c>
      <c r="ASW23" t="e">
        <f>bvarHC1*bvarM1</f>
        <v>#VALUE!</v>
      </c>
      <c r="ASX23" t="e">
        <f>cvarHC1*cvarM1</f>
        <v>#VALUE!</v>
      </c>
      <c r="ASY23" t="e">
        <f>mvarHC1*mvarM1</f>
        <v>#VALUE!</v>
      </c>
      <c r="ASZ23" s="24" t="e">
        <f t="shared" si="510"/>
        <v>#VALUE!</v>
      </c>
      <c r="ATA23" s="24" t="e">
        <f t="shared" si="511"/>
        <v>#VALUE!</v>
      </c>
      <c r="ATB23" s="24" t="e">
        <f t="shared" si="512"/>
        <v>#VALUE!</v>
      </c>
      <c r="ATC23">
        <v>-8.9555397649514004E-8</v>
      </c>
      <c r="ATD23" t="e">
        <f>bvarHC1*bvarM2</f>
        <v>#VALUE!</v>
      </c>
      <c r="ATE23" t="e">
        <f>cvarHC1*cvarM2</f>
        <v>#VALUE!</v>
      </c>
      <c r="ATF23" t="e">
        <f>mvarHC1*mvarM2</f>
        <v>#VALUE!</v>
      </c>
      <c r="ATG23" s="24" t="e">
        <f t="shared" si="513"/>
        <v>#VALUE!</v>
      </c>
      <c r="ATH23" s="24" t="e">
        <f t="shared" si="514"/>
        <v>#VALUE!</v>
      </c>
      <c r="ATI23" s="24" t="e">
        <f t="shared" si="515"/>
        <v>#VALUE!</v>
      </c>
      <c r="ATJ23">
        <v>3.0680824145228002E-7</v>
      </c>
      <c r="ATK23" t="e">
        <f>bvarHC1*bvarM6</f>
        <v>#VALUE!</v>
      </c>
      <c r="ATL23" t="e">
        <f>cvarHC1*cvarM6</f>
        <v>#VALUE!</v>
      </c>
      <c r="ATM23" t="e">
        <f>mvarHC1*mvarM6</f>
        <v>#VALUE!</v>
      </c>
      <c r="ATN23" s="24" t="e">
        <f t="shared" si="516"/>
        <v>#VALUE!</v>
      </c>
      <c r="ATO23" s="24" t="e">
        <f t="shared" si="517"/>
        <v>#VALUE!</v>
      </c>
      <c r="ATP23" s="24" t="e">
        <f t="shared" si="518"/>
        <v>#VALUE!</v>
      </c>
      <c r="ATQ23">
        <v>2.3474215892731999E-7</v>
      </c>
      <c r="ATR23" t="e">
        <f>bvarHC1*bvarHC2</f>
        <v>#VALUE!</v>
      </c>
      <c r="ATS23" t="e">
        <f>cvarHC1*cvarHC2</f>
        <v>#VALUE!</v>
      </c>
      <c r="ATT23" t="e">
        <f>mvarHC1*mvarHC2</f>
        <v>#VALUE!</v>
      </c>
      <c r="ATU23" s="24" t="e">
        <f t="shared" si="519"/>
        <v>#VALUE!</v>
      </c>
      <c r="ATV23" s="24" t="e">
        <f t="shared" si="520"/>
        <v>#VALUE!</v>
      </c>
      <c r="ATW23" s="24" t="e">
        <f t="shared" si="521"/>
        <v>#VALUE!</v>
      </c>
      <c r="ATX23">
        <v>-6.7555586671139003E-10</v>
      </c>
      <c r="ATY23" t="e">
        <f>bvarHC1*bvarM4</f>
        <v>#VALUE!</v>
      </c>
      <c r="ATZ23" t="e">
        <f>cvarHC1*cvarM4</f>
        <v>#VALUE!</v>
      </c>
      <c r="AUA23" t="e">
        <f>mvarHC1*mvarM4</f>
        <v>#VALUE!</v>
      </c>
      <c r="AUB23" s="24" t="e">
        <f t="shared" si="522"/>
        <v>#VALUE!</v>
      </c>
      <c r="AUC23" s="24" t="e">
        <f t="shared" si="523"/>
        <v>#VALUE!</v>
      </c>
      <c r="AUD23" s="24" t="e">
        <f t="shared" si="524"/>
        <v>#VALUE!</v>
      </c>
      <c r="AUE23">
        <v>6.4500358275953001E-8</v>
      </c>
      <c r="AUF23" t="e">
        <f>bvarHC1*bvarM2</f>
        <v>#VALUE!</v>
      </c>
      <c r="AUG23" t="e">
        <f>cvarHC1*cvarM2</f>
        <v>#VALUE!</v>
      </c>
      <c r="AUH23" t="e">
        <f>mvarHC1*mvarM2</f>
        <v>#VALUE!</v>
      </c>
      <c r="AUI23" s="24" t="e">
        <f t="shared" si="525"/>
        <v>#VALUE!</v>
      </c>
      <c r="AUJ23" s="24" t="e">
        <f t="shared" si="526"/>
        <v>#VALUE!</v>
      </c>
      <c r="AUK23" s="24" t="e">
        <f t="shared" si="527"/>
        <v>#VALUE!</v>
      </c>
      <c r="AUL23">
        <v>1.8495084854983999E-2</v>
      </c>
      <c r="AUM23" t="e">
        <f>bvarHC1*bvarM1</f>
        <v>#VALUE!</v>
      </c>
      <c r="AUN23" t="e">
        <f>cvarHC1*cvarM1</f>
        <v>#VALUE!</v>
      </c>
      <c r="AUO23" t="e">
        <f>mvarHC1*mvarM1</f>
        <v>#VALUE!</v>
      </c>
      <c r="AUP23" s="24" t="e">
        <f t="shared" si="528"/>
        <v>#VALUE!</v>
      </c>
      <c r="AUQ23" s="24" t="e">
        <f t="shared" si="529"/>
        <v>#VALUE!</v>
      </c>
      <c r="AUR23" s="24" t="e">
        <f t="shared" si="530"/>
        <v>#VALUE!</v>
      </c>
      <c r="AUS23">
        <v>-1.4243970307030001E-7</v>
      </c>
      <c r="AUT23" t="e">
        <f>bvarHC1*bvarM2</f>
        <v>#VALUE!</v>
      </c>
      <c r="AUU23" t="e">
        <f>cvarHC1*cvarM2</f>
        <v>#VALUE!</v>
      </c>
      <c r="AUV23" t="e">
        <f>mvarHC1*mvarM2</f>
        <v>#VALUE!</v>
      </c>
      <c r="AUW23" s="24" t="e">
        <f t="shared" si="531"/>
        <v>#VALUE!</v>
      </c>
      <c r="AUX23" s="24" t="e">
        <f t="shared" si="532"/>
        <v>#VALUE!</v>
      </c>
      <c r="AUY23" s="24" t="e">
        <f t="shared" si="533"/>
        <v>#VALUE!</v>
      </c>
      <c r="AUZ23">
        <v>-1.5729273815047001E-7</v>
      </c>
      <c r="AVA23" t="e">
        <f>bvarHC1*bvarM4</f>
        <v>#VALUE!</v>
      </c>
      <c r="AVB23" t="e">
        <f>cvarHC1*cvarM4</f>
        <v>#VALUE!</v>
      </c>
      <c r="AVC23" t="e">
        <f>mvarHC1*mvarM4</f>
        <v>#VALUE!</v>
      </c>
      <c r="AVD23" s="24" t="e">
        <f t="shared" si="534"/>
        <v>#VALUE!</v>
      </c>
      <c r="AVE23" s="24" t="e">
        <f t="shared" si="535"/>
        <v>#VALUE!</v>
      </c>
      <c r="AVF23" s="24" t="e">
        <f t="shared" si="536"/>
        <v>#VALUE!</v>
      </c>
      <c r="AVG23">
        <v>2.4919904751575002E-7</v>
      </c>
      <c r="AVH23" t="e">
        <f>bvarHC1*bvarHC2</f>
        <v>#VALUE!</v>
      </c>
      <c r="AVI23" t="e">
        <f>cvarHC1*cvarHC2</f>
        <v>#VALUE!</v>
      </c>
      <c r="AVJ23" t="e">
        <f>mvarHC1*mvarHC2</f>
        <v>#VALUE!</v>
      </c>
      <c r="AVK23" s="24" t="e">
        <f t="shared" si="537"/>
        <v>#VALUE!</v>
      </c>
      <c r="AVL23" s="24" t="e">
        <f t="shared" si="538"/>
        <v>#VALUE!</v>
      </c>
      <c r="AVM23" s="24" t="e">
        <f t="shared" si="539"/>
        <v>#VALUE!</v>
      </c>
      <c r="AVN23">
        <v>-4.8560572806887E-9</v>
      </c>
      <c r="AVO23" t="e">
        <f>bvarHC1*bvarM2</f>
        <v>#VALUE!</v>
      </c>
      <c r="AVP23" t="e">
        <f>cvarHC1*cvarM2</f>
        <v>#VALUE!</v>
      </c>
      <c r="AVQ23" t="e">
        <f>mvarHC1*mvarM2</f>
        <v>#VALUE!</v>
      </c>
      <c r="AVR23" s="24" t="e">
        <f t="shared" si="540"/>
        <v>#VALUE!</v>
      </c>
      <c r="AVS23" s="24" t="e">
        <f t="shared" si="541"/>
        <v>#VALUE!</v>
      </c>
      <c r="AVT23" s="24" t="e">
        <f t="shared" si="542"/>
        <v>#VALUE!</v>
      </c>
      <c r="AVU23">
        <v>-1.0464898943901999E-6</v>
      </c>
      <c r="AVV23" t="e">
        <f>bvarHC1*bvarM4</f>
        <v>#VALUE!</v>
      </c>
      <c r="AVW23" t="e">
        <f>cvarHC1*cvarM4</f>
        <v>#VALUE!</v>
      </c>
      <c r="AVX23" t="e">
        <f>mvarHC1*mvarM4</f>
        <v>#VALUE!</v>
      </c>
      <c r="AVY23" s="24" t="e">
        <f t="shared" si="543"/>
        <v>#VALUE!</v>
      </c>
      <c r="AVZ23" s="24" t="e">
        <f t="shared" si="544"/>
        <v>#VALUE!</v>
      </c>
      <c r="AWA23" s="24" t="e">
        <f t="shared" si="545"/>
        <v>#VALUE!</v>
      </c>
      <c r="AWB23">
        <v>-2.1562633945754E-7</v>
      </c>
      <c r="AWC23" t="e">
        <f>bvarHC1*bvarM4</f>
        <v>#VALUE!</v>
      </c>
      <c r="AWD23" t="e">
        <f>cvarHC1*cvarM4</f>
        <v>#VALUE!</v>
      </c>
      <c r="AWE23" t="e">
        <f>mvarHC1*mvarM4</f>
        <v>#VALUE!</v>
      </c>
      <c r="AWF23" s="24" t="e">
        <f t="shared" si="546"/>
        <v>#VALUE!</v>
      </c>
      <c r="AWG23" s="24" t="e">
        <f t="shared" si="547"/>
        <v>#VALUE!</v>
      </c>
      <c r="AWH23" s="24" t="e">
        <f t="shared" si="548"/>
        <v>#VALUE!</v>
      </c>
      <c r="AWI23">
        <v>1.0375824846519E-7</v>
      </c>
      <c r="AWJ23" t="e">
        <f>bvarHC1*bvarM8</f>
        <v>#VALUE!</v>
      </c>
      <c r="AWK23" t="e">
        <f>cvarHC1*cvarM8</f>
        <v>#VALUE!</v>
      </c>
      <c r="AWL23" t="e">
        <f>mvarHC1*mvarM8</f>
        <v>#VALUE!</v>
      </c>
      <c r="AWM23" s="24" t="e">
        <f t="shared" si="549"/>
        <v>#VALUE!</v>
      </c>
      <c r="AWN23" s="24" t="e">
        <f t="shared" si="550"/>
        <v>#VALUE!</v>
      </c>
      <c r="AWO23" s="24" t="e">
        <f t="shared" si="551"/>
        <v>#VALUE!</v>
      </c>
      <c r="AWP23">
        <v>8.0862593095524004E-7</v>
      </c>
      <c r="AWQ23" t="e">
        <f>bvarHC1*bvarM6</f>
        <v>#VALUE!</v>
      </c>
      <c r="AWR23" t="e">
        <f>cvarHC1*cvarM6</f>
        <v>#VALUE!</v>
      </c>
      <c r="AWS23" t="e">
        <f>mvarHC1*mvarM6</f>
        <v>#VALUE!</v>
      </c>
      <c r="AWT23" s="24" t="e">
        <f t="shared" si="552"/>
        <v>#VALUE!</v>
      </c>
      <c r="AWU23" s="24" t="e">
        <f t="shared" si="553"/>
        <v>#VALUE!</v>
      </c>
      <c r="AWV23" s="24" t="e">
        <f t="shared" si="554"/>
        <v>#VALUE!</v>
      </c>
      <c r="AWW23">
        <v>8.3174031676548008E-3</v>
      </c>
      <c r="AWX23" t="e">
        <f>bvarHC1*bvarM1</f>
        <v>#VALUE!</v>
      </c>
      <c r="AWY23" t="e">
        <f>cvarHC1*cvarM1</f>
        <v>#VALUE!</v>
      </c>
      <c r="AWZ23" t="e">
        <f>mvarHC1*mvarM1</f>
        <v>#VALUE!</v>
      </c>
      <c r="AXA23" s="24" t="e">
        <f t="shared" si="555"/>
        <v>#VALUE!</v>
      </c>
      <c r="AXB23" s="24" t="e">
        <f t="shared" si="556"/>
        <v>#VALUE!</v>
      </c>
      <c r="AXC23" s="24" t="e">
        <f t="shared" si="557"/>
        <v>#VALUE!</v>
      </c>
      <c r="AXD23">
        <v>-4.4542372791333003E-8</v>
      </c>
      <c r="AXE23" t="e">
        <f>bvarHC1*bvarM2</f>
        <v>#VALUE!</v>
      </c>
      <c r="AXF23" t="e">
        <f>cvarHC1*cvarM2</f>
        <v>#VALUE!</v>
      </c>
      <c r="AXG23" t="e">
        <f>mvarHC1*mvarM2</f>
        <v>#VALUE!</v>
      </c>
      <c r="AXH23" s="24" t="e">
        <f t="shared" si="558"/>
        <v>#VALUE!</v>
      </c>
      <c r="AXI23" s="24" t="e">
        <f t="shared" si="559"/>
        <v>#VALUE!</v>
      </c>
      <c r="AXJ23" s="24" t="e">
        <f t="shared" si="560"/>
        <v>#VALUE!</v>
      </c>
      <c r="AXK23">
        <v>-2.8975593056278002E-6</v>
      </c>
      <c r="AXL23" t="e">
        <f>bvarHC1*bvarM2</f>
        <v>#VALUE!</v>
      </c>
      <c r="AXM23" t="e">
        <f>cvarHC1*cvarM2</f>
        <v>#VALUE!</v>
      </c>
      <c r="AXN23" t="e">
        <f>mvarHC1*mvarM2</f>
        <v>#VALUE!</v>
      </c>
      <c r="AXO23" s="24" t="e">
        <f t="shared" si="561"/>
        <v>#VALUE!</v>
      </c>
      <c r="AXP23" s="24" t="e">
        <f t="shared" si="562"/>
        <v>#VALUE!</v>
      </c>
      <c r="AXQ23" s="24" t="e">
        <f t="shared" si="563"/>
        <v>#VALUE!</v>
      </c>
      <c r="AXR23">
        <v>-2.2175532839218999E-6</v>
      </c>
      <c r="AXS23" t="e">
        <f>bvarHC1*bvarM7</f>
        <v>#VALUE!</v>
      </c>
      <c r="AXT23" t="e">
        <f>cvarHC1*cvarM7</f>
        <v>#VALUE!</v>
      </c>
      <c r="AXU23" t="e">
        <f>mvarHC1*mvarM7</f>
        <v>#VALUE!</v>
      </c>
      <c r="AXV23" s="24" t="e">
        <f t="shared" si="564"/>
        <v>#VALUE!</v>
      </c>
      <c r="AXW23" s="24" t="e">
        <f t="shared" si="565"/>
        <v>#VALUE!</v>
      </c>
      <c r="AXX23" s="24" t="e">
        <f t="shared" si="566"/>
        <v>#VALUE!</v>
      </c>
      <c r="AXY23">
        <v>-9.4286650608760994E-8</v>
      </c>
      <c r="AXZ23" t="e">
        <f>bvarHC1*bvarM2</f>
        <v>#VALUE!</v>
      </c>
      <c r="AYA23" t="e">
        <f>cvarHC1*cvarM2</f>
        <v>#VALUE!</v>
      </c>
      <c r="AYB23" t="e">
        <f>mvarHC1*mvarM2</f>
        <v>#VALUE!</v>
      </c>
      <c r="AYC23" s="24" t="e">
        <f t="shared" si="567"/>
        <v>#VALUE!</v>
      </c>
      <c r="AYD23" s="24" t="e">
        <f t="shared" si="568"/>
        <v>#VALUE!</v>
      </c>
      <c r="AYE23" s="24" t="e">
        <f t="shared" si="569"/>
        <v>#VALUE!</v>
      </c>
      <c r="AYF23">
        <v>5.8857505714070997E-8</v>
      </c>
      <c r="AYG23" t="e">
        <f>bvarHC1*bvarM2</f>
        <v>#VALUE!</v>
      </c>
      <c r="AYH23" t="e">
        <f>cvarHC1*cvarM2</f>
        <v>#VALUE!</v>
      </c>
      <c r="AYI23" t="e">
        <f>mvarHC1*mvarM2</f>
        <v>#VALUE!</v>
      </c>
      <c r="AYJ23" s="24" t="e">
        <f t="shared" si="570"/>
        <v>#VALUE!</v>
      </c>
      <c r="AYK23" s="24" t="e">
        <f t="shared" si="571"/>
        <v>#VALUE!</v>
      </c>
      <c r="AYL23" s="24" t="e">
        <f t="shared" si="572"/>
        <v>#VALUE!</v>
      </c>
      <c r="AYM23">
        <v>-1.5236582514136001E-7</v>
      </c>
      <c r="AYN23" t="e">
        <f>bvarHC1*bvarM4</f>
        <v>#VALUE!</v>
      </c>
      <c r="AYO23" t="e">
        <f>cvarHC1*cvarM4</f>
        <v>#VALUE!</v>
      </c>
      <c r="AYP23" t="e">
        <f>mvarHC1*mvarM4</f>
        <v>#VALUE!</v>
      </c>
      <c r="AYQ23" s="24" t="e">
        <f t="shared" si="573"/>
        <v>#VALUE!</v>
      </c>
      <c r="AYR23" s="24" t="e">
        <f t="shared" si="574"/>
        <v>#VALUE!</v>
      </c>
      <c r="AYS23" s="24" t="e">
        <f t="shared" si="575"/>
        <v>#VALUE!</v>
      </c>
      <c r="AYT23">
        <v>-3.2996192808490998E-10</v>
      </c>
      <c r="AYU23" t="e">
        <f>bvarHC1*bvarM4</f>
        <v>#VALUE!</v>
      </c>
      <c r="AYV23" t="e">
        <f>cvarHC1*cvarM4</f>
        <v>#VALUE!</v>
      </c>
      <c r="AYW23" t="e">
        <f>mvarHC1*mvarM4</f>
        <v>#VALUE!</v>
      </c>
      <c r="AYX23" s="24" t="e">
        <f t="shared" si="576"/>
        <v>#VALUE!</v>
      </c>
      <c r="AYY23" s="24" t="e">
        <f t="shared" si="577"/>
        <v>#VALUE!</v>
      </c>
      <c r="AYZ23" s="24" t="e">
        <f t="shared" si="578"/>
        <v>#VALUE!</v>
      </c>
      <c r="AZA23">
        <v>-9.6450133105322994E-2</v>
      </c>
      <c r="AZB23" t="e">
        <f>bvarHC1*bvarM1</f>
        <v>#VALUE!</v>
      </c>
      <c r="AZC23" t="e">
        <f>cvarHC1*cvarM1</f>
        <v>#VALUE!</v>
      </c>
      <c r="AZD23" t="e">
        <f>mvarHC1*mvarM1</f>
        <v>#VALUE!</v>
      </c>
      <c r="AZE23" s="24" t="e">
        <f t="shared" si="579"/>
        <v>#VALUE!</v>
      </c>
      <c r="AZF23" s="24" t="e">
        <f t="shared" si="580"/>
        <v>#VALUE!</v>
      </c>
      <c r="AZG23" s="24" t="e">
        <f t="shared" si="581"/>
        <v>#VALUE!</v>
      </c>
      <c r="AZH23">
        <v>-1.5900152467204001E-6</v>
      </c>
      <c r="AZI23" t="e">
        <f>bvarHC1*bvarM7</f>
        <v>#VALUE!</v>
      </c>
      <c r="AZJ23" t="e">
        <f>cvarHC1*cvarM7</f>
        <v>#VALUE!</v>
      </c>
      <c r="AZK23" t="e">
        <f>mvarHC1*mvarM7</f>
        <v>#VALUE!</v>
      </c>
      <c r="AZL23" s="24" t="e">
        <f t="shared" si="582"/>
        <v>#VALUE!</v>
      </c>
      <c r="AZM23" s="24" t="e">
        <f t="shared" si="583"/>
        <v>#VALUE!</v>
      </c>
      <c r="AZN23" s="24" t="e">
        <f t="shared" si="584"/>
        <v>#VALUE!</v>
      </c>
      <c r="AZO23">
        <v>-1.1672874297192E-3</v>
      </c>
      <c r="AZP23" t="e">
        <f>bvarHC1*bvarM1</f>
        <v>#VALUE!</v>
      </c>
      <c r="AZQ23" t="e">
        <f>cvarHC1*cvarM1</f>
        <v>#VALUE!</v>
      </c>
      <c r="AZR23" t="e">
        <f>mvarHC1*mvarM1</f>
        <v>#VALUE!</v>
      </c>
      <c r="AZS23" s="24" t="e">
        <f t="shared" si="585"/>
        <v>#VALUE!</v>
      </c>
      <c r="AZT23" s="24" t="e">
        <f t="shared" si="586"/>
        <v>#VALUE!</v>
      </c>
      <c r="AZU23" s="24" t="e">
        <f t="shared" si="587"/>
        <v>#VALUE!</v>
      </c>
      <c r="AZV23">
        <v>-2.1967438270595E-7</v>
      </c>
      <c r="AZW23" t="e">
        <f>bvarHC1*bvarM4</f>
        <v>#VALUE!</v>
      </c>
      <c r="AZX23" t="e">
        <f>cvarHC1*cvarM4</f>
        <v>#VALUE!</v>
      </c>
      <c r="AZY23" t="e">
        <f>mvarHC1*mvarM4</f>
        <v>#VALUE!</v>
      </c>
      <c r="AZZ23" s="24" t="e">
        <f t="shared" si="588"/>
        <v>#VALUE!</v>
      </c>
      <c r="BAA23" s="24" t="e">
        <f t="shared" si="589"/>
        <v>#VALUE!</v>
      </c>
      <c r="BAB23" s="24" t="e">
        <f t="shared" si="590"/>
        <v>#VALUE!</v>
      </c>
      <c r="BAC23">
        <v>-1.3964176824094999E-7</v>
      </c>
      <c r="BAD23" t="e">
        <f>bvarHC1*bvarM4</f>
        <v>#VALUE!</v>
      </c>
      <c r="BAE23" t="e">
        <f>cvarHC1*cvarM4</f>
        <v>#VALUE!</v>
      </c>
      <c r="BAF23" t="e">
        <f>mvarHC1*mvarM4</f>
        <v>#VALUE!</v>
      </c>
      <c r="BAG23" s="24" t="e">
        <f t="shared" si="591"/>
        <v>#VALUE!</v>
      </c>
      <c r="BAH23" s="24" t="e">
        <f t="shared" si="592"/>
        <v>#VALUE!</v>
      </c>
      <c r="BAI23" s="24" t="e">
        <f t="shared" si="593"/>
        <v>#VALUE!</v>
      </c>
      <c r="BAJ23">
        <v>-2.1759323311830002E-8</v>
      </c>
      <c r="BAK23" t="e">
        <f>bvarHC1*bvarM2</f>
        <v>#VALUE!</v>
      </c>
      <c r="BAL23" t="e">
        <f>cvarHC1*cvarM2</f>
        <v>#VALUE!</v>
      </c>
      <c r="BAM23" t="e">
        <f>mvarHC1*mvarM2</f>
        <v>#VALUE!</v>
      </c>
      <c r="BAN23" s="24" t="e">
        <f t="shared" si="594"/>
        <v>#VALUE!</v>
      </c>
      <c r="BAO23" s="24" t="e">
        <f t="shared" si="595"/>
        <v>#VALUE!</v>
      </c>
      <c r="BAP23" s="24" t="e">
        <f t="shared" si="596"/>
        <v>#VALUE!</v>
      </c>
      <c r="BAQ23">
        <v>1.110330919235E-8</v>
      </c>
      <c r="BAR23" t="e">
        <f>bvarHC1*bvarHC2</f>
        <v>#VALUE!</v>
      </c>
      <c r="BAS23" t="e">
        <f>cvarHC1*cvarHC2</f>
        <v>#VALUE!</v>
      </c>
      <c r="BAT23" t="e">
        <f>mvarHC1*mvarHC2</f>
        <v>#VALUE!</v>
      </c>
      <c r="BAU23" s="24" t="e">
        <f t="shared" si="597"/>
        <v>#VALUE!</v>
      </c>
      <c r="BAV23" s="24" t="e">
        <f t="shared" si="598"/>
        <v>#VALUE!</v>
      </c>
      <c r="BAW23" s="24" t="e">
        <f t="shared" si="599"/>
        <v>#VALUE!</v>
      </c>
      <c r="BAX23">
        <v>-3.7120476904270002E-7</v>
      </c>
      <c r="BAY23" t="e">
        <f>bvarHC1*bvarM4</f>
        <v>#VALUE!</v>
      </c>
      <c r="BAZ23" t="e">
        <f>cvarHC1*cvarM4</f>
        <v>#VALUE!</v>
      </c>
      <c r="BBA23" t="e">
        <f>mvarHC1*mvarM4</f>
        <v>#VALUE!</v>
      </c>
      <c r="BBB23" s="24" t="e">
        <f t="shared" si="600"/>
        <v>#VALUE!</v>
      </c>
      <c r="BBC23" s="24" t="e">
        <f t="shared" si="601"/>
        <v>#VALUE!</v>
      </c>
      <c r="BBD23" s="24" t="e">
        <f t="shared" si="602"/>
        <v>#VALUE!</v>
      </c>
      <c r="BBE23">
        <v>-9.7789003966666002E-8</v>
      </c>
      <c r="BBF23" t="e">
        <f>bvarHC1*bvarM2</f>
        <v>#VALUE!</v>
      </c>
      <c r="BBG23" t="e">
        <f>cvarHC1*cvarM2</f>
        <v>#VALUE!</v>
      </c>
      <c r="BBH23" t="e">
        <f>mvarHC1*mvarM2</f>
        <v>#VALUE!</v>
      </c>
      <c r="BBI23" s="24" t="e">
        <f t="shared" si="603"/>
        <v>#VALUE!</v>
      </c>
      <c r="BBJ23" s="24" t="e">
        <f t="shared" si="604"/>
        <v>#VALUE!</v>
      </c>
      <c r="BBK23" s="24" t="e">
        <f t="shared" si="605"/>
        <v>#VALUE!</v>
      </c>
      <c r="BBL23">
        <v>5.5489798548775002E-8</v>
      </c>
      <c r="BBM23" t="e">
        <f>bvarHC1*bvarM2</f>
        <v>#VALUE!</v>
      </c>
      <c r="BBN23" t="e">
        <f>cvarHC1*cvarM2</f>
        <v>#VALUE!</v>
      </c>
      <c r="BBO23" t="e">
        <f>mvarHC1*mvarM2</f>
        <v>#VALUE!</v>
      </c>
      <c r="BBP23" s="24" t="e">
        <f t="shared" si="606"/>
        <v>#VALUE!</v>
      </c>
      <c r="BBQ23" s="24" t="e">
        <f t="shared" si="607"/>
        <v>#VALUE!</v>
      </c>
      <c r="BBR23" s="24" t="e">
        <f t="shared" si="608"/>
        <v>#VALUE!</v>
      </c>
      <c r="BBS23">
        <v>7.9034343097619999E-3</v>
      </c>
      <c r="BBT23" t="e">
        <f>bvarHC1*bvarM1</f>
        <v>#VALUE!</v>
      </c>
      <c r="BBU23" t="e">
        <f>cvarHC1*cvarM1</f>
        <v>#VALUE!</v>
      </c>
      <c r="BBV23" t="e">
        <f>mvarHC1*mvarM1</f>
        <v>#VALUE!</v>
      </c>
      <c r="BBW23" s="24" t="e">
        <f t="shared" si="609"/>
        <v>#VALUE!</v>
      </c>
      <c r="BBX23" s="24" t="e">
        <f t="shared" si="610"/>
        <v>#VALUE!</v>
      </c>
      <c r="BBY23" s="24" t="e">
        <f t="shared" si="611"/>
        <v>#VALUE!</v>
      </c>
      <c r="BBZ23">
        <v>-7.0907431432900999E-9</v>
      </c>
      <c r="BCA23" t="e">
        <f>bvarHC1*bvarM3</f>
        <v>#VALUE!</v>
      </c>
      <c r="BCB23" t="e">
        <f>cvarHC1*cvarM3</f>
        <v>#VALUE!</v>
      </c>
      <c r="BCC23" t="e">
        <f>mvarHC1*mvarM3</f>
        <v>#VALUE!</v>
      </c>
      <c r="BCD23" s="24" t="e">
        <f t="shared" si="612"/>
        <v>#VALUE!</v>
      </c>
      <c r="BCE23" s="24" t="e">
        <f t="shared" si="613"/>
        <v>#VALUE!</v>
      </c>
      <c r="BCF23" s="24" t="e">
        <f t="shared" si="614"/>
        <v>#VALUE!</v>
      </c>
      <c r="BCG23">
        <v>7.9856405349045996E-8</v>
      </c>
      <c r="BCH23" t="e">
        <f>bvarHC1*bvarM2</f>
        <v>#VALUE!</v>
      </c>
      <c r="BCI23" t="e">
        <f>cvarHC1*cvarM2</f>
        <v>#VALUE!</v>
      </c>
      <c r="BCJ23" t="e">
        <f>mvarHC1*mvarM2</f>
        <v>#VALUE!</v>
      </c>
      <c r="BCK23" s="24" t="e">
        <f t="shared" si="615"/>
        <v>#VALUE!</v>
      </c>
      <c r="BCL23" s="24" t="e">
        <f t="shared" si="616"/>
        <v>#VALUE!</v>
      </c>
      <c r="BCM23" s="24" t="e">
        <f t="shared" si="617"/>
        <v>#VALUE!</v>
      </c>
      <c r="BCN23">
        <v>-4.1747534878479002E-7</v>
      </c>
      <c r="BCO23" t="e">
        <f>bvarHC1*bvarM4</f>
        <v>#VALUE!</v>
      </c>
      <c r="BCP23" t="e">
        <f>cvarHC1*cvarM4</f>
        <v>#VALUE!</v>
      </c>
      <c r="BCQ23" t="e">
        <f>mvarHC1*mvarM4</f>
        <v>#VALUE!</v>
      </c>
      <c r="BCR23" s="24" t="e">
        <f t="shared" si="618"/>
        <v>#VALUE!</v>
      </c>
      <c r="BCS23" s="24" t="e">
        <f t="shared" si="619"/>
        <v>#VALUE!</v>
      </c>
      <c r="BCT23" s="24" t="e">
        <f t="shared" si="620"/>
        <v>#VALUE!</v>
      </c>
      <c r="BCU23">
        <v>-1.2094930208243001E-7</v>
      </c>
      <c r="BCV23" t="e">
        <f>bvarHC1*bvarM2</f>
        <v>#VALUE!</v>
      </c>
      <c r="BCW23" t="e">
        <f>cvarHC1*cvarM2</f>
        <v>#VALUE!</v>
      </c>
      <c r="BCX23" t="e">
        <f>mvarHC1*mvarM2</f>
        <v>#VALUE!</v>
      </c>
      <c r="BCY23" s="24" t="e">
        <f t="shared" si="621"/>
        <v>#VALUE!</v>
      </c>
      <c r="BCZ23" s="24" t="e">
        <f t="shared" si="622"/>
        <v>#VALUE!</v>
      </c>
      <c r="BDA23" s="24" t="e">
        <f t="shared" si="623"/>
        <v>#VALUE!</v>
      </c>
      <c r="BDB23">
        <v>4.4872053066958001E-8</v>
      </c>
      <c r="BDC23" t="e">
        <f>bvarHC1*bvarM2</f>
        <v>#VALUE!</v>
      </c>
      <c r="BDD23" t="e">
        <f>cvarHC1*cvarM2</f>
        <v>#VALUE!</v>
      </c>
      <c r="BDE23" t="e">
        <f>mvarHC1*mvarM2</f>
        <v>#VALUE!</v>
      </c>
      <c r="BDF23" s="24" t="e">
        <f t="shared" si="624"/>
        <v>#VALUE!</v>
      </c>
      <c r="BDG23" s="24" t="e">
        <f t="shared" si="625"/>
        <v>#VALUE!</v>
      </c>
      <c r="BDH23" s="24" t="e">
        <f t="shared" si="626"/>
        <v>#VALUE!</v>
      </c>
      <c r="BDI23">
        <v>7.8374862348091004E-7</v>
      </c>
      <c r="BDJ23" t="e">
        <f>bvarHC1*bvarM6</f>
        <v>#VALUE!</v>
      </c>
      <c r="BDK23" t="e">
        <f>cvarHC1*cvarM6</f>
        <v>#VALUE!</v>
      </c>
      <c r="BDL23" t="e">
        <f>mvarHC1*mvarM6</f>
        <v>#VALUE!</v>
      </c>
      <c r="BDM23" s="24" t="e">
        <f t="shared" si="627"/>
        <v>#VALUE!</v>
      </c>
      <c r="BDN23" s="24" t="e">
        <f t="shared" si="628"/>
        <v>#VALUE!</v>
      </c>
      <c r="BDO23" s="24" t="e">
        <f t="shared" si="629"/>
        <v>#VALUE!</v>
      </c>
      <c r="BDP23">
        <v>-7.7860365640052004E-9</v>
      </c>
      <c r="BDQ23" t="e">
        <f>bvarHC1*bvarM4</f>
        <v>#VALUE!</v>
      </c>
      <c r="BDR23" t="e">
        <f>cvarHC1*cvarM4</f>
        <v>#VALUE!</v>
      </c>
      <c r="BDS23" t="e">
        <f>mvarHC1*mvarM4</f>
        <v>#VALUE!</v>
      </c>
      <c r="BDT23" s="24" t="e">
        <f t="shared" si="630"/>
        <v>#VALUE!</v>
      </c>
      <c r="BDU23" s="24" t="e">
        <f t="shared" si="631"/>
        <v>#VALUE!</v>
      </c>
      <c r="BDV23" s="24" t="e">
        <f t="shared" si="632"/>
        <v>#VALUE!</v>
      </c>
      <c r="BDW23">
        <v>-5.0420470443888999E-4</v>
      </c>
      <c r="BDX23" t="e">
        <f>bvarHC1*bvarM1</f>
        <v>#VALUE!</v>
      </c>
      <c r="BDY23" t="e">
        <f>cvarHC1*cvarM1</f>
        <v>#VALUE!</v>
      </c>
      <c r="BDZ23" t="e">
        <f>mvarHC1*mvarM1</f>
        <v>#VALUE!</v>
      </c>
      <c r="BEA23" s="24" t="e">
        <f t="shared" si="633"/>
        <v>#VALUE!</v>
      </c>
      <c r="BEB23" s="24" t="e">
        <f t="shared" si="634"/>
        <v>#VALUE!</v>
      </c>
      <c r="BEC23" s="24" t="e">
        <f t="shared" si="635"/>
        <v>#VALUE!</v>
      </c>
      <c r="BED23">
        <v>-3.8741919674190002E-7</v>
      </c>
      <c r="BEE23" t="e">
        <f>bvarHC1*bvarM4</f>
        <v>#VALUE!</v>
      </c>
      <c r="BEF23" t="e">
        <f>cvarHC1*cvarM4</f>
        <v>#VALUE!</v>
      </c>
      <c r="BEG23" t="e">
        <f>mvarHC1*mvarM4</f>
        <v>#VALUE!</v>
      </c>
      <c r="BEH23" s="24" t="e">
        <f t="shared" si="636"/>
        <v>#VALUE!</v>
      </c>
      <c r="BEI23" s="24" t="e">
        <f t="shared" si="637"/>
        <v>#VALUE!</v>
      </c>
      <c r="BEJ23" s="24" t="e">
        <f t="shared" si="638"/>
        <v>#VALUE!</v>
      </c>
      <c r="BEK23">
        <v>1.2736813111391E-3</v>
      </c>
      <c r="BEL23" t="e">
        <f>bvarHC1*bvarM1</f>
        <v>#VALUE!</v>
      </c>
      <c r="BEM23" t="e">
        <f>cvarHC1*cvarM1</f>
        <v>#VALUE!</v>
      </c>
      <c r="BEN23" t="e">
        <f>mvarHC1*mvarM1</f>
        <v>#VALUE!</v>
      </c>
      <c r="BEO23" s="24" t="e">
        <f t="shared" si="639"/>
        <v>#VALUE!</v>
      </c>
      <c r="BEP23" s="24" t="e">
        <f t="shared" si="640"/>
        <v>#VALUE!</v>
      </c>
      <c r="BEQ23" s="24" t="e">
        <f t="shared" si="641"/>
        <v>#VALUE!</v>
      </c>
      <c r="BER23">
        <v>-1.4916888020564E-7</v>
      </c>
      <c r="BES23" t="e">
        <f>bvarHC1*bvarM2</f>
        <v>#VALUE!</v>
      </c>
      <c r="BET23" t="e">
        <f>cvarHC1*cvarM2</f>
        <v>#VALUE!</v>
      </c>
      <c r="BEU23" t="e">
        <f>mvarHC1*mvarM2</f>
        <v>#VALUE!</v>
      </c>
      <c r="BEV23" s="24" t="e">
        <f t="shared" si="642"/>
        <v>#VALUE!</v>
      </c>
      <c r="BEW23" s="24" t="e">
        <f t="shared" si="643"/>
        <v>#VALUE!</v>
      </c>
      <c r="BEX23" s="24" t="e">
        <f t="shared" si="644"/>
        <v>#VALUE!</v>
      </c>
      <c r="BEY23">
        <v>-1.7331978907090999E-7</v>
      </c>
      <c r="BEZ23" t="e">
        <f>bvarHC1*bvarM4</f>
        <v>#VALUE!</v>
      </c>
      <c r="BFA23" t="e">
        <f>cvarHC1*cvarM4</f>
        <v>#VALUE!</v>
      </c>
      <c r="BFB23" t="e">
        <f>mvarHC1*mvarM4</f>
        <v>#VALUE!</v>
      </c>
      <c r="BFC23" s="24" t="e">
        <f t="shared" si="645"/>
        <v>#VALUE!</v>
      </c>
      <c r="BFD23" s="24" t="e">
        <f t="shared" si="646"/>
        <v>#VALUE!</v>
      </c>
      <c r="BFE23" s="24" t="e">
        <f t="shared" si="647"/>
        <v>#VALUE!</v>
      </c>
      <c r="BFF23">
        <v>-5.6539403144696998E-8</v>
      </c>
      <c r="BFG23" t="e">
        <f>bvarHC1*bvarM2</f>
        <v>#VALUE!</v>
      </c>
      <c r="BFH23" t="e">
        <f>cvarHC1*cvarM2</f>
        <v>#VALUE!</v>
      </c>
      <c r="BFI23" t="e">
        <f>mvarHC1*mvarM2</f>
        <v>#VALUE!</v>
      </c>
      <c r="BFJ23" s="24" t="e">
        <f t="shared" si="648"/>
        <v>#VALUE!</v>
      </c>
      <c r="BFK23" s="24" t="e">
        <f t="shared" si="649"/>
        <v>#VALUE!</v>
      </c>
      <c r="BFL23" s="24" t="e">
        <f t="shared" si="650"/>
        <v>#VALUE!</v>
      </c>
      <c r="BFM23">
        <v>-1.1233552172421E-7</v>
      </c>
      <c r="BFN23" t="e">
        <f>bvarHC1*bvarM3</f>
        <v>#VALUE!</v>
      </c>
      <c r="BFO23" t="e">
        <f>cvarHC1*cvarM3</f>
        <v>#VALUE!</v>
      </c>
      <c r="BFP23" t="e">
        <f>mvarHC1*mvarM3</f>
        <v>#VALUE!</v>
      </c>
      <c r="BFQ23" s="24" t="e">
        <f t="shared" si="651"/>
        <v>#VALUE!</v>
      </c>
      <c r="BFR23" s="24" t="e">
        <f t="shared" si="652"/>
        <v>#VALUE!</v>
      </c>
      <c r="BFS23" s="24" t="e">
        <f t="shared" si="653"/>
        <v>#VALUE!</v>
      </c>
      <c r="BFT23">
        <v>1.3484963629376999E-2</v>
      </c>
      <c r="BFU23" t="e">
        <f>bvarHC1*bvarM1</f>
        <v>#VALUE!</v>
      </c>
      <c r="BFV23" t="e">
        <f>cvarHC1*cvarM1</f>
        <v>#VALUE!</v>
      </c>
      <c r="BFW23" t="e">
        <f>mvarHC1*mvarM1</f>
        <v>#VALUE!</v>
      </c>
      <c r="BFX23" s="24" t="e">
        <f t="shared" si="654"/>
        <v>#VALUE!</v>
      </c>
      <c r="BFY23" s="24" t="e">
        <f t="shared" si="655"/>
        <v>#VALUE!</v>
      </c>
      <c r="BFZ23" s="24" t="e">
        <f t="shared" si="656"/>
        <v>#VALUE!</v>
      </c>
      <c r="BGA23">
        <v>2.3404950931929E-5</v>
      </c>
      <c r="BGB23" t="e">
        <f>bvarM1*bvarM4</f>
        <v>#VALUE!</v>
      </c>
      <c r="BGC23" t="e">
        <f>cvarM1*cvarM4</f>
        <v>#VALUE!</v>
      </c>
      <c r="BGD23" t="e">
        <f>mvarM1*mvarM4</f>
        <v>#VALUE!</v>
      </c>
      <c r="BGE23" s="24" t="e">
        <f t="shared" si="657"/>
        <v>#VALUE!</v>
      </c>
      <c r="BGF23" s="24" t="e">
        <f t="shared" si="658"/>
        <v>#VALUE!</v>
      </c>
      <c r="BGG23" s="24" t="e">
        <f t="shared" si="659"/>
        <v>#VALUE!</v>
      </c>
      <c r="BGH23">
        <v>-2.8903302678358999E-8</v>
      </c>
      <c r="BGI23" t="e">
        <f>bvarHC1*bvarM3</f>
        <v>#VALUE!</v>
      </c>
      <c r="BGJ23" t="e">
        <f>cvarHC1*cvarM3</f>
        <v>#VALUE!</v>
      </c>
      <c r="BGK23" t="e">
        <f>mvarHC1*mvarM3</f>
        <v>#VALUE!</v>
      </c>
      <c r="BGL23" s="24" t="e">
        <f t="shared" si="660"/>
        <v>#VALUE!</v>
      </c>
      <c r="BGM23" s="24" t="e">
        <f t="shared" si="661"/>
        <v>#VALUE!</v>
      </c>
      <c r="BGN23" s="24" t="e">
        <f t="shared" si="662"/>
        <v>#VALUE!</v>
      </c>
      <c r="BGO23">
        <v>7.6249767634104003E-3</v>
      </c>
      <c r="BGP23" t="e">
        <f>bvarHC1*bvarM1</f>
        <v>#VALUE!</v>
      </c>
      <c r="BGQ23" t="e">
        <f>cvarHC1*cvarM1</f>
        <v>#VALUE!</v>
      </c>
      <c r="BGR23" t="e">
        <f>mvarHC1*mvarM1</f>
        <v>#VALUE!</v>
      </c>
      <c r="BGS23" s="24" t="e">
        <f t="shared" si="663"/>
        <v>#VALUE!</v>
      </c>
      <c r="BGT23" s="24" t="e">
        <f t="shared" si="664"/>
        <v>#VALUE!</v>
      </c>
      <c r="BGU23" s="24" t="e">
        <f t="shared" si="665"/>
        <v>#VALUE!</v>
      </c>
      <c r="BGV23">
        <v>1.6868523396919999E-11</v>
      </c>
      <c r="BGW23" t="e">
        <f>bvarHC1*bvarM6</f>
        <v>#VALUE!</v>
      </c>
      <c r="BGX23" t="e">
        <f>cvarHC1*cvarM6</f>
        <v>#VALUE!</v>
      </c>
      <c r="BGY23" t="e">
        <f>mvarHC1*mvarM6</f>
        <v>#VALUE!</v>
      </c>
      <c r="BGZ23" s="24" t="e">
        <f t="shared" si="666"/>
        <v>#VALUE!</v>
      </c>
      <c r="BHA23" s="24" t="e">
        <f t="shared" si="667"/>
        <v>#VALUE!</v>
      </c>
      <c r="BHB23" s="24" t="e">
        <f t="shared" si="668"/>
        <v>#VALUE!</v>
      </c>
      <c r="BHC23">
        <v>-1.1316059166501E-7</v>
      </c>
      <c r="BHD23" t="e">
        <f>bvarHC1*bvarM3</f>
        <v>#VALUE!</v>
      </c>
      <c r="BHE23" t="e">
        <f>cvarHC1*cvarM3</f>
        <v>#VALUE!</v>
      </c>
      <c r="BHF23" t="e">
        <f>mvarHC1*mvarM3</f>
        <v>#VALUE!</v>
      </c>
      <c r="BHG23" s="24" t="e">
        <f t="shared" si="669"/>
        <v>#VALUE!</v>
      </c>
      <c r="BHH23" s="24" t="e">
        <f t="shared" si="670"/>
        <v>#VALUE!</v>
      </c>
      <c r="BHI23" s="24" t="e">
        <f t="shared" si="671"/>
        <v>#VALUE!</v>
      </c>
      <c r="BHJ23">
        <v>1.3648973836573999E-2</v>
      </c>
      <c r="BHK23" t="e">
        <f>bvarHC1*bvarM1</f>
        <v>#VALUE!</v>
      </c>
      <c r="BHL23" t="e">
        <f>cvarHC1*cvarM1</f>
        <v>#VALUE!</v>
      </c>
      <c r="BHM23" t="e">
        <f>mvarHC1*mvarM1</f>
        <v>#VALUE!</v>
      </c>
      <c r="BHN23" s="24" t="e">
        <f t="shared" si="672"/>
        <v>#VALUE!</v>
      </c>
      <c r="BHO23" s="24" t="e">
        <f t="shared" si="673"/>
        <v>#VALUE!</v>
      </c>
      <c r="BHP23" s="24" t="e">
        <f t="shared" si="674"/>
        <v>#VALUE!</v>
      </c>
      <c r="BHQ23">
        <v>-7.9636783077296002E-9</v>
      </c>
      <c r="BHR23" t="e">
        <f>bvarHC2*bvarM2</f>
        <v>#VALUE!</v>
      </c>
      <c r="BHS23" t="e">
        <f>cvarHC2*cvarM2</f>
        <v>#VALUE!</v>
      </c>
      <c r="BHT23" t="e">
        <f>mvarHC2*mvarM2</f>
        <v>#VALUE!</v>
      </c>
      <c r="BHU23" s="24" t="e">
        <f t="shared" si="675"/>
        <v>#VALUE!</v>
      </c>
      <c r="BHV23" s="24" t="e">
        <f t="shared" si="676"/>
        <v>#VALUE!</v>
      </c>
      <c r="BHW23" s="24" t="e">
        <f t="shared" si="677"/>
        <v>#VALUE!</v>
      </c>
      <c r="BHX23">
        <v>-3.2885957078164998E-8</v>
      </c>
      <c r="BHY23" t="e">
        <f>bvarHC1*bvarM3</f>
        <v>#VALUE!</v>
      </c>
      <c r="BHZ23" t="e">
        <f>cvarHC1*cvarM3</f>
        <v>#VALUE!</v>
      </c>
      <c r="BIA23" t="e">
        <f>mvarHC1*mvarM3</f>
        <v>#VALUE!</v>
      </c>
      <c r="BIB23" s="24" t="e">
        <f t="shared" si="678"/>
        <v>#VALUE!</v>
      </c>
      <c r="BIC23" s="24" t="e">
        <f t="shared" si="679"/>
        <v>#VALUE!</v>
      </c>
      <c r="BID23" s="24" t="e">
        <f t="shared" si="680"/>
        <v>#VALUE!</v>
      </c>
      <c r="BIE23">
        <v>8.1313262943048005E-3</v>
      </c>
      <c r="BIF23" t="e">
        <f>bvarHC1*bvarM1</f>
        <v>#VALUE!</v>
      </c>
      <c r="BIG23" t="e">
        <f>cvarHC1*cvarM1</f>
        <v>#VALUE!</v>
      </c>
      <c r="BIH23" t="e">
        <f>mvarHC1*mvarM1</f>
        <v>#VALUE!</v>
      </c>
      <c r="BII23" s="24" t="e">
        <f t="shared" si="681"/>
        <v>#VALUE!</v>
      </c>
      <c r="BIJ23" s="24" t="e">
        <f t="shared" si="682"/>
        <v>#VALUE!</v>
      </c>
      <c r="BIK23" s="24" t="e">
        <f t="shared" si="683"/>
        <v>#VALUE!</v>
      </c>
      <c r="BIL23">
        <v>-3.9340251120113998E-11</v>
      </c>
      <c r="BIM23" t="e">
        <f>bvarHC1*bvarM7</f>
        <v>#VALUE!</v>
      </c>
      <c r="BIN23" t="e">
        <f>cvarHC1*cvarM7</f>
        <v>#VALUE!</v>
      </c>
      <c r="BIO23" t="e">
        <f>mvarHC1*mvarM7</f>
        <v>#VALUE!</v>
      </c>
      <c r="BIP23" s="24" t="e">
        <f t="shared" si="684"/>
        <v>#VALUE!</v>
      </c>
      <c r="BIQ23" s="24" t="e">
        <f t="shared" si="685"/>
        <v>#VALUE!</v>
      </c>
      <c r="BIR23" s="24" t="e">
        <f t="shared" si="686"/>
        <v>#VALUE!</v>
      </c>
      <c r="BIS23">
        <v>-6.6304140142753002E-7</v>
      </c>
      <c r="BIT23" t="e">
        <f>bvarHC1*bvarM2</f>
        <v>#VALUE!</v>
      </c>
      <c r="BIU23" t="e">
        <f>cvarHC1*cvarM2</f>
        <v>#VALUE!</v>
      </c>
      <c r="BIV23" t="e">
        <f>mvarHC1*mvarM2</f>
        <v>#VALUE!</v>
      </c>
      <c r="BIW23" s="24" t="e">
        <f t="shared" si="687"/>
        <v>#VALUE!</v>
      </c>
      <c r="BIX23" s="24" t="e">
        <f t="shared" si="688"/>
        <v>#VALUE!</v>
      </c>
      <c r="BIY23" s="24" t="e">
        <f t="shared" si="689"/>
        <v>#VALUE!</v>
      </c>
      <c r="BIZ23">
        <v>-2.3660763393946E-6</v>
      </c>
      <c r="BJA23" t="e">
        <f>bvarHC1*bvarM2</f>
        <v>#VALUE!</v>
      </c>
      <c r="BJB23" t="e">
        <f>cvarHC1*cvarM2</f>
        <v>#VALUE!</v>
      </c>
      <c r="BJC23" t="e">
        <f>mvarHC1*mvarM2</f>
        <v>#VALUE!</v>
      </c>
      <c r="BJD23" s="24" t="e">
        <f t="shared" si="690"/>
        <v>#VALUE!</v>
      </c>
      <c r="BJE23" s="24" t="e">
        <f t="shared" si="691"/>
        <v>#VALUE!</v>
      </c>
      <c r="BJF23" s="24" t="e">
        <f t="shared" si="692"/>
        <v>#VALUE!</v>
      </c>
      <c r="BJG23">
        <v>-1.1221411709845999E-8</v>
      </c>
      <c r="BJH23" t="e">
        <f>bvarHC2*bvarM7</f>
        <v>#VALUE!</v>
      </c>
      <c r="BJI23" t="e">
        <f>cvarHC2*cvarM7</f>
        <v>#VALUE!</v>
      </c>
      <c r="BJJ23" t="e">
        <f>mvarHC2*mvarM7</f>
        <v>#VALUE!</v>
      </c>
      <c r="BJK23" s="24" t="e">
        <f t="shared" si="693"/>
        <v>#VALUE!</v>
      </c>
      <c r="BJL23" s="24" t="e">
        <f t="shared" si="694"/>
        <v>#VALUE!</v>
      </c>
      <c r="BJM23" s="24" t="e">
        <f t="shared" si="695"/>
        <v>#VALUE!</v>
      </c>
      <c r="BJN23">
        <v>1.5688790509811001E-8</v>
      </c>
      <c r="BJO23" t="e">
        <f>bvarHC1*bvarM4</f>
        <v>#VALUE!</v>
      </c>
      <c r="BJP23" t="e">
        <f>cvarHC1*cvarM4</f>
        <v>#VALUE!</v>
      </c>
      <c r="BJQ23" t="e">
        <f>mvarHC1*mvarM4</f>
        <v>#VALUE!</v>
      </c>
      <c r="BJR23" s="24" t="e">
        <f t="shared" si="696"/>
        <v>#VALUE!</v>
      </c>
      <c r="BJS23" s="24" t="e">
        <f t="shared" si="697"/>
        <v>#VALUE!</v>
      </c>
      <c r="BJT23" s="24" t="e">
        <f t="shared" si="698"/>
        <v>#VALUE!</v>
      </c>
      <c r="BJU23">
        <v>9.9960576218179002E-3</v>
      </c>
      <c r="BJV23" t="e">
        <f>bvarHC1*bvarM1</f>
        <v>#VALUE!</v>
      </c>
      <c r="BJW23" t="e">
        <f>cvarHC1*cvarM1</f>
        <v>#VALUE!</v>
      </c>
      <c r="BJX23" t="e">
        <f>mvarHC1*mvarM1</f>
        <v>#VALUE!</v>
      </c>
      <c r="BJY23" s="24" t="e">
        <f t="shared" si="699"/>
        <v>#VALUE!</v>
      </c>
      <c r="BJZ23" s="24" t="e">
        <f t="shared" si="700"/>
        <v>#VALUE!</v>
      </c>
      <c r="BKA23" s="24" t="e">
        <f t="shared" si="701"/>
        <v>#VALUE!</v>
      </c>
      <c r="BKB23">
        <v>6.7913940918641998E-12</v>
      </c>
      <c r="BKC23" t="e">
        <f>bvarHC1*bvarM6</f>
        <v>#VALUE!</v>
      </c>
      <c r="BKD23" t="e">
        <f>cvarHC1*cvarM6</f>
        <v>#VALUE!</v>
      </c>
      <c r="BKE23" t="e">
        <f>mvarHC1*mvarM6</f>
        <v>#VALUE!</v>
      </c>
      <c r="BKF23" s="24" t="e">
        <f t="shared" si="702"/>
        <v>#VALUE!</v>
      </c>
      <c r="BKG23" s="24" t="e">
        <f t="shared" si="703"/>
        <v>#VALUE!</v>
      </c>
      <c r="BKH23" s="24" t="e">
        <f t="shared" si="704"/>
        <v>#VALUE!</v>
      </c>
      <c r="BKI23">
        <v>3.1120601670574001E-7</v>
      </c>
      <c r="BKJ23" t="e">
        <f>bvarHC1*bvarM4</f>
        <v>#VALUE!</v>
      </c>
      <c r="BKK23" t="e">
        <f>cvarHC1*cvarM4</f>
        <v>#VALUE!</v>
      </c>
      <c r="BKL23" t="e">
        <f>mvarHC1*mvarM4</f>
        <v>#VALUE!</v>
      </c>
      <c r="BKM23" s="24" t="e">
        <f t="shared" si="705"/>
        <v>#VALUE!</v>
      </c>
      <c r="BKN23" s="24" t="e">
        <f t="shared" si="706"/>
        <v>#VALUE!</v>
      </c>
      <c r="BKO23" s="24" t="e">
        <f t="shared" si="707"/>
        <v>#VALUE!</v>
      </c>
      <c r="BKP23">
        <v>-6.9593520835834005E-7</v>
      </c>
      <c r="BKQ23" t="e">
        <f>bvarHC1*bvarM2</f>
        <v>#VALUE!</v>
      </c>
      <c r="BKR23" t="e">
        <f>cvarHC1*cvarM2</f>
        <v>#VALUE!</v>
      </c>
      <c r="BKS23" t="e">
        <f>mvarHC1*mvarM2</f>
        <v>#VALUE!</v>
      </c>
      <c r="BKT23" s="24" t="e">
        <f t="shared" si="708"/>
        <v>#VALUE!</v>
      </c>
      <c r="BKU23" s="24" t="e">
        <f t="shared" si="709"/>
        <v>#VALUE!</v>
      </c>
      <c r="BKV23" s="24" t="e">
        <f t="shared" si="710"/>
        <v>#VALUE!</v>
      </c>
      <c r="BKW23">
        <v>3.8595075736650001E-9</v>
      </c>
      <c r="BKX23" t="e">
        <f>bvarHC2*bvarM6</f>
        <v>#VALUE!</v>
      </c>
      <c r="BKY23" t="e">
        <f>cvarHC2*cvarM6</f>
        <v>#VALUE!</v>
      </c>
      <c r="BKZ23" t="e">
        <f>mvarHC2*mvarM6</f>
        <v>#VALUE!</v>
      </c>
      <c r="BLA23" s="24" t="e">
        <f t="shared" si="711"/>
        <v>#VALUE!</v>
      </c>
      <c r="BLB23" s="24" t="e">
        <f t="shared" si="712"/>
        <v>#VALUE!</v>
      </c>
      <c r="BLC23" s="24" t="e">
        <f t="shared" si="713"/>
        <v>#VALUE!</v>
      </c>
      <c r="BLD23">
        <v>-3.0251424277961002E-8</v>
      </c>
      <c r="BLE23" t="e">
        <f>bvarHC1*bvarM3</f>
        <v>#VALUE!</v>
      </c>
      <c r="BLF23" t="e">
        <f>cvarHC1*cvarM3</f>
        <v>#VALUE!</v>
      </c>
      <c r="BLG23" t="e">
        <f>mvarHC1*mvarM3</f>
        <v>#VALUE!</v>
      </c>
      <c r="BLH23" s="24" t="e">
        <f t="shared" si="714"/>
        <v>#VALUE!</v>
      </c>
      <c r="BLI23" s="24" t="e">
        <f t="shared" si="715"/>
        <v>#VALUE!</v>
      </c>
      <c r="BLJ23" s="24" t="e">
        <f t="shared" si="716"/>
        <v>#VALUE!</v>
      </c>
      <c r="BLK23">
        <v>8.0367975201556998E-3</v>
      </c>
      <c r="BLL23" t="e">
        <f>bvarHC1*bvarM1</f>
        <v>#VALUE!</v>
      </c>
      <c r="BLM23" t="e">
        <f>cvarHC1*cvarM1</f>
        <v>#VALUE!</v>
      </c>
      <c r="BLN23" t="e">
        <f>mvarHC1*mvarM1</f>
        <v>#VALUE!</v>
      </c>
      <c r="BLO23" s="24" t="e">
        <f t="shared" si="717"/>
        <v>#VALUE!</v>
      </c>
      <c r="BLP23" s="24" t="e">
        <f t="shared" si="718"/>
        <v>#VALUE!</v>
      </c>
      <c r="BLQ23" s="24" t="e">
        <f t="shared" si="719"/>
        <v>#VALUE!</v>
      </c>
      <c r="BLR23">
        <v>1.0685954033480001E-11</v>
      </c>
      <c r="BLS23" t="e">
        <f>bvarHC1*bvarM2</f>
        <v>#VALUE!</v>
      </c>
      <c r="BLT23" t="e">
        <f>cvarHC1*cvarM2</f>
        <v>#VALUE!</v>
      </c>
      <c r="BLU23" t="e">
        <f>mvarHC1*mvarM2</f>
        <v>#VALUE!</v>
      </c>
      <c r="BLV23" s="24" t="e">
        <f t="shared" si="720"/>
        <v>#VALUE!</v>
      </c>
      <c r="BLW23" s="24" t="e">
        <f t="shared" si="721"/>
        <v>#VALUE!</v>
      </c>
      <c r="BLX23" s="24" t="e">
        <f t="shared" si="722"/>
        <v>#VALUE!</v>
      </c>
      <c r="BLY23">
        <v>-1.8896967477762001E-7</v>
      </c>
      <c r="BLZ23" t="e">
        <f>bvarHC1*bvarM3</f>
        <v>#VALUE!</v>
      </c>
      <c r="BMA23" t="e">
        <f>cvarHC1*cvarM3</f>
        <v>#VALUE!</v>
      </c>
      <c r="BMB23" t="e">
        <f>mvarHC1*mvarM3</f>
        <v>#VALUE!</v>
      </c>
      <c r="BMC23" s="24" t="e">
        <f t="shared" si="723"/>
        <v>#VALUE!</v>
      </c>
      <c r="BMD23" s="24" t="e">
        <f t="shared" si="724"/>
        <v>#VALUE!</v>
      </c>
      <c r="BME23" s="24" t="e">
        <f t="shared" si="725"/>
        <v>#VALUE!</v>
      </c>
      <c r="BMF23">
        <v>-1.9602399601015999E-6</v>
      </c>
      <c r="BMG23" t="e">
        <f>bvarHC1*bvarM2</f>
        <v>#VALUE!</v>
      </c>
      <c r="BMH23" t="e">
        <f>cvarHC1*cvarM2</f>
        <v>#VALUE!</v>
      </c>
      <c r="BMI23" t="e">
        <f>mvarHC1*mvarM2</f>
        <v>#VALUE!</v>
      </c>
      <c r="BMJ23" s="24" t="e">
        <f t="shared" si="726"/>
        <v>#VALUE!</v>
      </c>
      <c r="BMK23" s="24" t="e">
        <f t="shared" si="727"/>
        <v>#VALUE!</v>
      </c>
      <c r="BML23" s="24" t="e">
        <f t="shared" si="728"/>
        <v>#VALUE!</v>
      </c>
      <c r="BMM23">
        <v>-1.0709740830085E-8</v>
      </c>
      <c r="BMN23" t="e">
        <f>bvarHC2*bvarM2</f>
        <v>#VALUE!</v>
      </c>
      <c r="BMO23" t="e">
        <f>cvarHC2*cvarM2</f>
        <v>#VALUE!</v>
      </c>
      <c r="BMP23" t="e">
        <f>mvarHC2*mvarM2</f>
        <v>#VALUE!</v>
      </c>
      <c r="BMQ23" s="24" t="e">
        <f t="shared" si="729"/>
        <v>#VALUE!</v>
      </c>
      <c r="BMR23" s="24" t="e">
        <f t="shared" si="730"/>
        <v>#VALUE!</v>
      </c>
      <c r="BMS23" s="24" t="e">
        <f t="shared" si="731"/>
        <v>#VALUE!</v>
      </c>
      <c r="BMT23">
        <v>-1.4193193205959E-8</v>
      </c>
      <c r="BMU23" t="e">
        <f>bvarHC1*bvarM6</f>
        <v>#VALUE!</v>
      </c>
      <c r="BMV23" t="e">
        <f>cvarHC1*cvarM6</f>
        <v>#VALUE!</v>
      </c>
      <c r="BMW23" t="e">
        <f>mvarHC1*mvarM6</f>
        <v>#VALUE!</v>
      </c>
      <c r="BMX23" s="24" t="e">
        <f t="shared" si="732"/>
        <v>#VALUE!</v>
      </c>
      <c r="BMY23" s="24" t="e">
        <f t="shared" si="733"/>
        <v>#VALUE!</v>
      </c>
      <c r="BMZ23" s="24" t="e">
        <f t="shared" si="734"/>
        <v>#VALUE!</v>
      </c>
      <c r="BNA23">
        <v>8.9109506271123004E-3</v>
      </c>
      <c r="BNB23" t="e">
        <f>bvarHC1*bvarM1</f>
        <v>#VALUE!</v>
      </c>
      <c r="BNC23" t="e">
        <f>cvarHC1*cvarM1</f>
        <v>#VALUE!</v>
      </c>
      <c r="BND23" t="e">
        <f>mvarHC1*mvarM1</f>
        <v>#VALUE!</v>
      </c>
      <c r="BNE23" s="24" t="e">
        <f t="shared" si="735"/>
        <v>#VALUE!</v>
      </c>
      <c r="BNF23" s="24" t="e">
        <f t="shared" si="736"/>
        <v>#VALUE!</v>
      </c>
      <c r="BNG23" s="24" t="e">
        <f t="shared" si="737"/>
        <v>#VALUE!</v>
      </c>
      <c r="BNH23">
        <v>2.0310206611906E-11</v>
      </c>
      <c r="BNI23" t="e">
        <f>bvarHC1*bvarM6</f>
        <v>#VALUE!</v>
      </c>
      <c r="BNJ23" t="e">
        <f>cvarHC1*cvarM6</f>
        <v>#VALUE!</v>
      </c>
      <c r="BNK23" t="e">
        <f>mvarHC1*mvarM6</f>
        <v>#VALUE!</v>
      </c>
      <c r="BNL23" s="24" t="e">
        <f t="shared" si="738"/>
        <v>#VALUE!</v>
      </c>
      <c r="BNM23" s="24" t="e">
        <f t="shared" si="739"/>
        <v>#VALUE!</v>
      </c>
      <c r="BNN23" s="24" t="e">
        <f t="shared" si="740"/>
        <v>#VALUE!</v>
      </c>
      <c r="BNO23">
        <v>7.4365887687149005E-7</v>
      </c>
      <c r="BNP23" t="e">
        <f>bvarHC1*bvarM4</f>
        <v>#VALUE!</v>
      </c>
      <c r="BNQ23" t="e">
        <f>cvarHC1*cvarM4</f>
        <v>#VALUE!</v>
      </c>
      <c r="BNR23" t="e">
        <f>mvarHC1*mvarM4</f>
        <v>#VALUE!</v>
      </c>
      <c r="BNS23" s="24" t="e">
        <f t="shared" si="741"/>
        <v>#VALUE!</v>
      </c>
      <c r="BNT23" s="24" t="e">
        <f t="shared" si="742"/>
        <v>#VALUE!</v>
      </c>
      <c r="BNU23" s="24" t="e">
        <f t="shared" si="743"/>
        <v>#VALUE!</v>
      </c>
      <c r="BNV23">
        <v>-2.8884272747619E-6</v>
      </c>
      <c r="BNW23" t="e">
        <f>bvarHC1*bvarM2</f>
        <v>#VALUE!</v>
      </c>
      <c r="BNX23" t="e">
        <f>cvarHC1*cvarM2</f>
        <v>#VALUE!</v>
      </c>
      <c r="BNY23" t="e">
        <f>mvarHC1*mvarM2</f>
        <v>#VALUE!</v>
      </c>
      <c r="BNZ23" s="24" t="e">
        <f t="shared" si="744"/>
        <v>#VALUE!</v>
      </c>
      <c r="BOA23" s="24" t="e">
        <f t="shared" si="745"/>
        <v>#VALUE!</v>
      </c>
      <c r="BOB23" s="24" t="e">
        <f t="shared" si="746"/>
        <v>#VALUE!</v>
      </c>
      <c r="BOC23">
        <v>-8.8749645465073005E-9</v>
      </c>
      <c r="BOD23" t="e">
        <f>bvarHC2*bvarM2</f>
        <v>#VALUE!</v>
      </c>
      <c r="BOE23" t="e">
        <f>cvarHC2*cvarM2</f>
        <v>#VALUE!</v>
      </c>
      <c r="BOF23" t="e">
        <f>mvarHC2*mvarM2</f>
        <v>#VALUE!</v>
      </c>
      <c r="BOG23" s="24" t="e">
        <f t="shared" si="747"/>
        <v>#VALUE!</v>
      </c>
      <c r="BOH23" s="24" t="e">
        <f t="shared" si="748"/>
        <v>#VALUE!</v>
      </c>
      <c r="BOI23" s="24" t="e">
        <f t="shared" si="749"/>
        <v>#VALUE!</v>
      </c>
      <c r="BOJ23">
        <v>-1.8276954277902001E-8</v>
      </c>
      <c r="BOK23" t="e">
        <f>bvarHC1*bvarM6</f>
        <v>#VALUE!</v>
      </c>
      <c r="BOL23" t="e">
        <f>cvarHC1*cvarM6</f>
        <v>#VALUE!</v>
      </c>
      <c r="BOM23" t="e">
        <f>mvarHC1*mvarM6</f>
        <v>#VALUE!</v>
      </c>
      <c r="BON23" s="24" t="e">
        <f t="shared" si="750"/>
        <v>#VALUE!</v>
      </c>
      <c r="BOO23" s="24" t="e">
        <f t="shared" si="751"/>
        <v>#VALUE!</v>
      </c>
      <c r="BOP23" s="24" t="e">
        <f t="shared" si="752"/>
        <v>#VALUE!</v>
      </c>
      <c r="BOQ23">
        <v>8.9434746785934001E-3</v>
      </c>
      <c r="BOR23" t="e">
        <f>bvarHC1*bvarM1</f>
        <v>#VALUE!</v>
      </c>
      <c r="BOS23" t="e">
        <f>cvarHC1*cvarM1</f>
        <v>#VALUE!</v>
      </c>
      <c r="BOT23" t="e">
        <f>mvarHC1*mvarM1</f>
        <v>#VALUE!</v>
      </c>
      <c r="BOU23" s="24" t="e">
        <f t="shared" si="753"/>
        <v>#VALUE!</v>
      </c>
      <c r="BOV23" s="24" t="e">
        <f t="shared" si="754"/>
        <v>#VALUE!</v>
      </c>
      <c r="BOW23" s="24" t="e">
        <f t="shared" si="755"/>
        <v>#VALUE!</v>
      </c>
      <c r="BOX23">
        <v>-3.7784967730122001E-11</v>
      </c>
      <c r="BOY23" t="e">
        <f>bvarHC1*bvarM7</f>
        <v>#VALUE!</v>
      </c>
      <c r="BOZ23" t="e">
        <f>cvarHC1*cvarM7</f>
        <v>#VALUE!</v>
      </c>
      <c r="BPA23" t="e">
        <f>mvarHC1*mvarM7</f>
        <v>#VALUE!</v>
      </c>
      <c r="BPB23" s="24" t="e">
        <f t="shared" si="756"/>
        <v>#VALUE!</v>
      </c>
      <c r="BPC23" s="24" t="e">
        <f t="shared" si="757"/>
        <v>#VALUE!</v>
      </c>
      <c r="BPD23" s="24" t="e">
        <f t="shared" si="758"/>
        <v>#VALUE!</v>
      </c>
      <c r="BPE23">
        <v>8.9965862898055001E-7</v>
      </c>
      <c r="BPF23" t="e">
        <f>bvarHC1*bvarM7</f>
        <v>#VALUE!</v>
      </c>
      <c r="BPG23" t="e">
        <f>cvarHC1*cvarM7</f>
        <v>#VALUE!</v>
      </c>
      <c r="BPH23" t="e">
        <f>mvarHC1*mvarM7</f>
        <v>#VALUE!</v>
      </c>
      <c r="BPI23" s="24" t="e">
        <f t="shared" si="759"/>
        <v>#VALUE!</v>
      </c>
      <c r="BPJ23" s="24" t="e">
        <f t="shared" si="760"/>
        <v>#VALUE!</v>
      </c>
      <c r="BPK23" s="24" t="e">
        <f t="shared" si="761"/>
        <v>#VALUE!</v>
      </c>
      <c r="BPL23">
        <v>9.2639394936878006E-5</v>
      </c>
      <c r="BPM23" t="e">
        <f>bvarHC2*bvarM6</f>
        <v>#VALUE!</v>
      </c>
      <c r="BPN23" t="e">
        <f>cvarHC2*cvarM6</f>
        <v>#VALUE!</v>
      </c>
      <c r="BPO23" t="e">
        <f>mvarHC2*mvarM6</f>
        <v>#VALUE!</v>
      </c>
      <c r="BPP23" s="24" t="e">
        <f t="shared" si="762"/>
        <v>#VALUE!</v>
      </c>
      <c r="BPQ23" s="24" t="e">
        <f t="shared" si="763"/>
        <v>#VALUE!</v>
      </c>
      <c r="BPR23" s="24" t="e">
        <f t="shared" si="764"/>
        <v>#VALUE!</v>
      </c>
      <c r="BPS23">
        <v>1.7831632901159999E-9</v>
      </c>
      <c r="BPT23" t="e">
        <f>bvarHC2*bvarM4</f>
        <v>#VALUE!</v>
      </c>
      <c r="BPU23" t="e">
        <f>cvarHC2*cvarM4</f>
        <v>#VALUE!</v>
      </c>
      <c r="BPV23" t="e">
        <f>mvarHC2*mvarM4</f>
        <v>#VALUE!</v>
      </c>
      <c r="BPW23" s="24" t="e">
        <f t="shared" si="765"/>
        <v>#VALUE!</v>
      </c>
      <c r="BPX23" s="24" t="e">
        <f t="shared" si="766"/>
        <v>#VALUE!</v>
      </c>
      <c r="BPY23" s="24" t="e">
        <f t="shared" si="767"/>
        <v>#VALUE!</v>
      </c>
      <c r="BPZ23">
        <v>-0.13382731595684999</v>
      </c>
      <c r="BQA23" t="e">
        <f>bvarM1*bvarM4</f>
        <v>#VALUE!</v>
      </c>
      <c r="BQB23" t="e">
        <f>cvarM1*cvarM4</f>
        <v>#VALUE!</v>
      </c>
      <c r="BQC23" t="e">
        <f>mvarM1*mvarM4</f>
        <v>#VALUE!</v>
      </c>
      <c r="BQD23" s="24" t="e">
        <f t="shared" si="768"/>
        <v>#VALUE!</v>
      </c>
      <c r="BQE23" s="24" t="e">
        <f t="shared" si="769"/>
        <v>#VALUE!</v>
      </c>
      <c r="BQF23" s="24" t="e">
        <f t="shared" si="770"/>
        <v>#VALUE!</v>
      </c>
      <c r="BQG23">
        <v>-9.0866077633360996E-7</v>
      </c>
      <c r="BQH23" t="e">
        <f>bvarHC1*bvarM7</f>
        <v>#VALUE!</v>
      </c>
      <c r="BQI23" t="e">
        <f>cvarHC1*cvarM7</f>
        <v>#VALUE!</v>
      </c>
      <c r="BQJ23" t="e">
        <f>mvarHC1*mvarM7</f>
        <v>#VALUE!</v>
      </c>
      <c r="BQK23" s="24" t="e">
        <f t="shared" si="771"/>
        <v>#VALUE!</v>
      </c>
      <c r="BQL23" s="24" t="e">
        <f t="shared" si="772"/>
        <v>#VALUE!</v>
      </c>
      <c r="BQM23" s="24" t="e">
        <f t="shared" si="773"/>
        <v>#VALUE!</v>
      </c>
      <c r="BQN23">
        <v>-5.8368144436311003E-5</v>
      </c>
      <c r="BQO23" t="e">
        <f>bvarHC2*bvarM1</f>
        <v>#VALUE!</v>
      </c>
      <c r="BQP23" t="e">
        <f>cvarHC2*cvarM1</f>
        <v>#VALUE!</v>
      </c>
      <c r="BQQ23" t="e">
        <f>mvarHC2*mvarM1</f>
        <v>#VALUE!</v>
      </c>
      <c r="BQR23" s="24" t="e">
        <f t="shared" si="774"/>
        <v>#VALUE!</v>
      </c>
      <c r="BQS23" s="24" t="e">
        <f t="shared" si="775"/>
        <v>#VALUE!</v>
      </c>
      <c r="BQT23" s="24" t="e">
        <f t="shared" si="776"/>
        <v>#VALUE!</v>
      </c>
      <c r="BQU23">
        <v>-2.2013124634557999E-5</v>
      </c>
      <c r="BQV23" t="e">
        <f>bvarHC2*bvarM6</f>
        <v>#VALUE!</v>
      </c>
      <c r="BQW23" t="e">
        <f>cvarHC2*cvarM6</f>
        <v>#VALUE!</v>
      </c>
      <c r="BQX23" t="e">
        <f>mvarHC2*mvarM6</f>
        <v>#VALUE!</v>
      </c>
      <c r="BQY23" s="24" t="e">
        <f t="shared" si="777"/>
        <v>#VALUE!</v>
      </c>
      <c r="BQZ23" s="24" t="e">
        <f t="shared" si="778"/>
        <v>#VALUE!</v>
      </c>
      <c r="BRA23" s="24" t="e">
        <f t="shared" si="779"/>
        <v>#VALUE!</v>
      </c>
      <c r="BRB23">
        <v>1.1046661049442E-4</v>
      </c>
      <c r="BRC23" t="e">
        <f>bvarHC2*bvarM6</f>
        <v>#VALUE!</v>
      </c>
      <c r="BRD23" t="e">
        <f>cvarHC2*cvarM6</f>
        <v>#VALUE!</v>
      </c>
      <c r="BRE23" t="e">
        <f>mvarHC2*mvarM6</f>
        <v>#VALUE!</v>
      </c>
      <c r="BRF23" s="24" t="e">
        <f t="shared" si="780"/>
        <v>#VALUE!</v>
      </c>
      <c r="BRG23" s="24" t="e">
        <f t="shared" si="781"/>
        <v>#VALUE!</v>
      </c>
      <c r="BRH23" s="24" t="e">
        <f t="shared" si="782"/>
        <v>#VALUE!</v>
      </c>
      <c r="BRI23">
        <v>2.4468407480688001E-9</v>
      </c>
      <c r="BRJ23" t="e">
        <f>bvarHC2*bvarM4</f>
        <v>#VALUE!</v>
      </c>
      <c r="BRK23" t="e">
        <f>cvarHC2*cvarM4</f>
        <v>#VALUE!</v>
      </c>
      <c r="BRL23" t="e">
        <f>mvarHC2*mvarM4</f>
        <v>#VALUE!</v>
      </c>
      <c r="BRM23" s="24" t="e">
        <f t="shared" si="783"/>
        <v>#VALUE!</v>
      </c>
      <c r="BRN23" s="24" t="e">
        <f t="shared" si="784"/>
        <v>#VALUE!</v>
      </c>
      <c r="BRO23" s="24" t="e">
        <f t="shared" si="785"/>
        <v>#VALUE!</v>
      </c>
      <c r="BRP23">
        <v>3.0977619287120003E-5</v>
      </c>
      <c r="BRQ23" t="e">
        <f>bvarM4*bvarM7</f>
        <v>#VALUE!</v>
      </c>
      <c r="BRR23" t="e">
        <f>cvarM4*cvarM7</f>
        <v>#VALUE!</v>
      </c>
      <c r="BRS23" t="e">
        <f>mvarM4*mvarM7</f>
        <v>#VALUE!</v>
      </c>
      <c r="BRT23" s="24" t="e">
        <f t="shared" si="786"/>
        <v>#VALUE!</v>
      </c>
      <c r="BRU23" s="24" t="e">
        <f t="shared" si="787"/>
        <v>#VALUE!</v>
      </c>
      <c r="BRV23" s="24" t="e">
        <f t="shared" si="788"/>
        <v>#VALUE!</v>
      </c>
      <c r="BRW23">
        <v>-1.0840099489485001E-6</v>
      </c>
      <c r="BRX23" t="e">
        <f>bvarHC1*bvarM7</f>
        <v>#VALUE!</v>
      </c>
      <c r="BRY23" t="e">
        <f>cvarHC1*cvarM7</f>
        <v>#VALUE!</v>
      </c>
      <c r="BRZ23" t="e">
        <f>mvarHC1*mvarM7</f>
        <v>#VALUE!</v>
      </c>
      <c r="BSA23" s="24" t="e">
        <f t="shared" si="789"/>
        <v>#VALUE!</v>
      </c>
      <c r="BSB23" s="24" t="e">
        <f t="shared" si="790"/>
        <v>#VALUE!</v>
      </c>
      <c r="BSC23" s="24" t="e">
        <f t="shared" si="791"/>
        <v>#VALUE!</v>
      </c>
      <c r="BSD23">
        <v>-6.0358203038017003E-11</v>
      </c>
      <c r="BSE23" t="e">
        <f>bvarHC1*bvarM7</f>
        <v>#VALUE!</v>
      </c>
      <c r="BSF23" t="e">
        <f>cvarHC1*cvarM7</f>
        <v>#VALUE!</v>
      </c>
      <c r="BSG23" t="e">
        <f>mvarHC1*mvarM7</f>
        <v>#VALUE!</v>
      </c>
      <c r="BSH23" s="24" t="e">
        <f t="shared" si="792"/>
        <v>#VALUE!</v>
      </c>
      <c r="BSI23" s="24" t="e">
        <f t="shared" si="793"/>
        <v>#VALUE!</v>
      </c>
      <c r="BSJ23" s="24" t="e">
        <f t="shared" si="794"/>
        <v>#VALUE!</v>
      </c>
      <c r="BSK23">
        <v>-5.5081179004631E-6</v>
      </c>
      <c r="BSL23" t="e">
        <f>bvarHC2*bvarM4</f>
        <v>#VALUE!</v>
      </c>
      <c r="BSM23" t="e">
        <f>cvarHC2*cvarM4</f>
        <v>#VALUE!</v>
      </c>
      <c r="BSN23" t="e">
        <f>mvarHC2*mvarM4</f>
        <v>#VALUE!</v>
      </c>
      <c r="BSO23" s="24" t="e">
        <f t="shared" si="795"/>
        <v>#VALUE!</v>
      </c>
      <c r="BSP23" s="24" t="e">
        <f t="shared" si="796"/>
        <v>#VALUE!</v>
      </c>
      <c r="BSQ23" s="24" t="e">
        <f t="shared" si="797"/>
        <v>#VALUE!</v>
      </c>
      <c r="BSR23">
        <v>-4.9182038258099999E-4</v>
      </c>
      <c r="BSS23" t="e">
        <f>bvarHC2*bvarM7</f>
        <v>#VALUE!</v>
      </c>
      <c r="BST23" t="e">
        <f>cvarHC2*cvarM7</f>
        <v>#VALUE!</v>
      </c>
      <c r="BSU23" t="e">
        <f>mvarHC2*mvarM7</f>
        <v>#VALUE!</v>
      </c>
      <c r="BSV23" s="24" t="e">
        <f t="shared" si="798"/>
        <v>#VALUE!</v>
      </c>
      <c r="BSW23" s="24" t="e">
        <f t="shared" si="799"/>
        <v>#VALUE!</v>
      </c>
      <c r="BSX23" s="24" t="e">
        <f t="shared" si="800"/>
        <v>#VALUE!</v>
      </c>
      <c r="BSY23">
        <v>-2.4439875856879999E-8</v>
      </c>
      <c r="BSZ23" t="e">
        <f>bvarHC2*bvarM7</f>
        <v>#VALUE!</v>
      </c>
      <c r="BTA23" t="e">
        <f>cvarHC2*cvarM7</f>
        <v>#VALUE!</v>
      </c>
      <c r="BTB23" t="e">
        <f>mvarHC2*mvarM7</f>
        <v>#VALUE!</v>
      </c>
      <c r="BTC23" s="24" t="e">
        <f t="shared" si="801"/>
        <v>#VALUE!</v>
      </c>
      <c r="BTD23" s="24" t="e">
        <f t="shared" si="802"/>
        <v>#VALUE!</v>
      </c>
      <c r="BTE23" s="24" t="e">
        <f t="shared" si="803"/>
        <v>#VALUE!</v>
      </c>
      <c r="BTF23">
        <v>-7.1704395391381997E-6</v>
      </c>
      <c r="BTG23" t="e">
        <f>bvarHC2*bvarM6</f>
        <v>#VALUE!</v>
      </c>
      <c r="BTH23" t="e">
        <f>cvarHC2*cvarM6</f>
        <v>#VALUE!</v>
      </c>
      <c r="BTI23" t="e">
        <f>mvarHC2*mvarM6</f>
        <v>#VALUE!</v>
      </c>
      <c r="BTJ23" s="24" t="e">
        <f t="shared" si="804"/>
        <v>#VALUE!</v>
      </c>
      <c r="BTK23" s="24" t="e">
        <f t="shared" si="805"/>
        <v>#VALUE!</v>
      </c>
      <c r="BTL23" s="24" t="e">
        <f t="shared" si="806"/>
        <v>#VALUE!</v>
      </c>
      <c r="BTM23">
        <v>-9.8102661598788997E-7</v>
      </c>
      <c r="BTN23" t="e">
        <f>bvarHC1*bvarM7</f>
        <v>#VALUE!</v>
      </c>
      <c r="BTO23" t="e">
        <f>cvarHC1*cvarM7</f>
        <v>#VALUE!</v>
      </c>
      <c r="BTP23" t="e">
        <f>mvarHC1*mvarM7</f>
        <v>#VALUE!</v>
      </c>
      <c r="BTQ23" s="24" t="e">
        <f t="shared" si="807"/>
        <v>#VALUE!</v>
      </c>
      <c r="BTR23" s="24" t="e">
        <f t="shared" si="808"/>
        <v>#VALUE!</v>
      </c>
      <c r="BTS23" s="24" t="e">
        <f t="shared" si="809"/>
        <v>#VALUE!</v>
      </c>
      <c r="BTT23">
        <v>-2.3605833250513001E-8</v>
      </c>
      <c r="BTU23" t="e">
        <f>bvarHC2*bvarM7</f>
        <v>#VALUE!</v>
      </c>
      <c r="BTV23" t="e">
        <f>cvarHC2*cvarM7</f>
        <v>#VALUE!</v>
      </c>
      <c r="BTW23" t="e">
        <f>mvarHC2*mvarM7</f>
        <v>#VALUE!</v>
      </c>
      <c r="BTX23" s="24" t="e">
        <f t="shared" si="810"/>
        <v>#VALUE!</v>
      </c>
      <c r="BTY23" s="24" t="e">
        <f t="shared" si="811"/>
        <v>#VALUE!</v>
      </c>
      <c r="BTZ23" s="24" t="e">
        <f t="shared" si="812"/>
        <v>#VALUE!</v>
      </c>
      <c r="BUA23">
        <v>-3.4532340771385997E-5</v>
      </c>
      <c r="BUB23" t="e">
        <f>bvarHC2*bvarM6</f>
        <v>#VALUE!</v>
      </c>
      <c r="BUC23" t="e">
        <f>cvarHC2*cvarM6</f>
        <v>#VALUE!</v>
      </c>
      <c r="BUD23" t="e">
        <f>mvarHC2*mvarM6</f>
        <v>#VALUE!</v>
      </c>
      <c r="BUE23" s="24" t="e">
        <f t="shared" si="813"/>
        <v>#VALUE!</v>
      </c>
      <c r="BUF23" s="24" t="e">
        <f t="shared" si="814"/>
        <v>#VALUE!</v>
      </c>
      <c r="BUG23" s="24" t="e">
        <f t="shared" si="815"/>
        <v>#VALUE!</v>
      </c>
      <c r="BUH23">
        <v>-4.2848068769914998E-4</v>
      </c>
      <c r="BUI23" t="e">
        <f>bvarHC2*bvarM7</f>
        <v>#VALUE!</v>
      </c>
      <c r="BUJ23" t="e">
        <f>cvarHC2*cvarM7</f>
        <v>#VALUE!</v>
      </c>
      <c r="BUK23" t="e">
        <f>mvarHC2*mvarM7</f>
        <v>#VALUE!</v>
      </c>
      <c r="BUL23" s="24" t="e">
        <f t="shared" si="816"/>
        <v>#VALUE!</v>
      </c>
      <c r="BUM23" s="24" t="e">
        <f t="shared" si="817"/>
        <v>#VALUE!</v>
      </c>
      <c r="BUN23" s="24" t="e">
        <f t="shared" si="818"/>
        <v>#VALUE!</v>
      </c>
      <c r="BUO23">
        <v>2.5977298418401001E-9</v>
      </c>
      <c r="BUP23" t="e">
        <f>bvarHC2*bvarM4</f>
        <v>#VALUE!</v>
      </c>
      <c r="BUQ23" t="e">
        <f>cvarHC2*cvarM4</f>
        <v>#VALUE!</v>
      </c>
      <c r="BUR23" t="e">
        <f>mvarHC2*mvarM4</f>
        <v>#VALUE!</v>
      </c>
      <c r="BUS23" s="24" t="e">
        <f t="shared" si="819"/>
        <v>#VALUE!</v>
      </c>
      <c r="BUT23" s="24" t="e">
        <f t="shared" si="820"/>
        <v>#VALUE!</v>
      </c>
      <c r="BUU23" s="24" t="e">
        <f t="shared" si="821"/>
        <v>#VALUE!</v>
      </c>
      <c r="BUV23">
        <v>4.749903090945E-6</v>
      </c>
      <c r="BUW23" t="e">
        <f>bvarM4*bvarM6</f>
        <v>#VALUE!</v>
      </c>
      <c r="BUX23" t="e">
        <f>cvarM4*cvarM6</f>
        <v>#VALUE!</v>
      </c>
      <c r="BUY23" t="e">
        <f>mvarM4*mvarM6</f>
        <v>#VALUE!</v>
      </c>
      <c r="BUZ23" s="24" t="e">
        <f t="shared" si="822"/>
        <v>#VALUE!</v>
      </c>
      <c r="BVA23" s="24" t="e">
        <f t="shared" si="823"/>
        <v>#VALUE!</v>
      </c>
      <c r="BVB23" s="24" t="e">
        <f t="shared" si="824"/>
        <v>#VALUE!</v>
      </c>
      <c r="BVC23">
        <v>-1.0100540988313999E-6</v>
      </c>
      <c r="BVD23" t="e">
        <f>bvarHC1*bvarM7</f>
        <v>#VALUE!</v>
      </c>
      <c r="BVE23" t="e">
        <f>cvarHC1*cvarM7</f>
        <v>#VALUE!</v>
      </c>
      <c r="BVF23" t="e">
        <f>mvarHC1*mvarM7</f>
        <v>#VALUE!</v>
      </c>
      <c r="BVG23" s="24" t="e">
        <f t="shared" si="825"/>
        <v>#VALUE!</v>
      </c>
      <c r="BVH23" s="24" t="e">
        <f t="shared" si="826"/>
        <v>#VALUE!</v>
      </c>
      <c r="BVI23" s="24" t="e">
        <f t="shared" si="827"/>
        <v>#VALUE!</v>
      </c>
      <c r="BVJ23">
        <v>-7.0175239439443004E-11</v>
      </c>
      <c r="BVK23" t="e">
        <f>bvarHC1*bvarM7</f>
        <v>#VALUE!</v>
      </c>
      <c r="BVL23" t="e">
        <f>cvarHC1*cvarM7</f>
        <v>#VALUE!</v>
      </c>
      <c r="BVM23" t="e">
        <f>mvarHC1*mvarM7</f>
        <v>#VALUE!</v>
      </c>
      <c r="BVN23" s="24" t="e">
        <f t="shared" si="828"/>
        <v>#VALUE!</v>
      </c>
      <c r="BVO23" s="24" t="e">
        <f t="shared" si="829"/>
        <v>#VALUE!</v>
      </c>
      <c r="BVP23" s="24" t="e">
        <f t="shared" si="830"/>
        <v>#VALUE!</v>
      </c>
      <c r="BVQ23">
        <v>2.7747589348107998E-7</v>
      </c>
      <c r="BVR23" t="e">
        <f>bvarHC1*bvarM6</f>
        <v>#VALUE!</v>
      </c>
      <c r="BVS23" t="e">
        <f>cvarHC1*cvarM6</f>
        <v>#VALUE!</v>
      </c>
      <c r="BVT23" t="e">
        <f>mvarHC1*mvarM6</f>
        <v>#VALUE!</v>
      </c>
      <c r="BVU23" s="24" t="e">
        <f t="shared" si="831"/>
        <v>#VALUE!</v>
      </c>
      <c r="BVV23" s="24" t="e">
        <f t="shared" si="832"/>
        <v>#VALUE!</v>
      </c>
      <c r="BVW23" s="24" t="e">
        <f t="shared" si="833"/>
        <v>#VALUE!</v>
      </c>
      <c r="BVX23">
        <v>9.8733841576805997E-6</v>
      </c>
      <c r="BVY23" t="e">
        <f>bvarHC1*bvarM7</f>
        <v>#VALUE!</v>
      </c>
      <c r="BVZ23" t="e">
        <f>cvarHC1*cvarM7</f>
        <v>#VALUE!</v>
      </c>
      <c r="BWA23" t="e">
        <f>mvarHC1*mvarM7</f>
        <v>#VALUE!</v>
      </c>
      <c r="BWB23" s="24" t="e">
        <f t="shared" si="834"/>
        <v>#VALUE!</v>
      </c>
      <c r="BWC23" s="24" t="e">
        <f t="shared" si="835"/>
        <v>#VALUE!</v>
      </c>
      <c r="BWD23" s="24" t="e">
        <f t="shared" si="836"/>
        <v>#VALUE!</v>
      </c>
      <c r="BWE23">
        <v>3.0274844165313999E-9</v>
      </c>
      <c r="BWF23" t="e">
        <f>bvarHC2*bvarM4</f>
        <v>#VALUE!</v>
      </c>
      <c r="BWG23" t="e">
        <f>cvarHC2*cvarM4</f>
        <v>#VALUE!</v>
      </c>
      <c r="BWH23" t="e">
        <f>mvarHC2*mvarM4</f>
        <v>#VALUE!</v>
      </c>
      <c r="BWI23" s="24" t="e">
        <f t="shared" si="837"/>
        <v>#VALUE!</v>
      </c>
      <c r="BWJ23" s="24" t="e">
        <f t="shared" si="838"/>
        <v>#VALUE!</v>
      </c>
      <c r="BWK23" s="24" t="e">
        <f t="shared" si="839"/>
        <v>#VALUE!</v>
      </c>
      <c r="BWL23">
        <v>-0.19198225149461001</v>
      </c>
      <c r="BWM23" t="e">
        <f>bvarHC2*bvarM1</f>
        <v>#VALUE!</v>
      </c>
      <c r="BWN23" t="e">
        <f>cvarHC2*cvarM1</f>
        <v>#VALUE!</v>
      </c>
      <c r="BWO23" t="e">
        <f>mvarHC2*mvarM1</f>
        <v>#VALUE!</v>
      </c>
      <c r="BWP23" s="24" t="e">
        <f t="shared" si="840"/>
        <v>#VALUE!</v>
      </c>
      <c r="BWQ23" s="24" t="e">
        <f t="shared" si="841"/>
        <v>#VALUE!</v>
      </c>
      <c r="BWR23" s="24" t="e">
        <f t="shared" si="842"/>
        <v>#VALUE!</v>
      </c>
      <c r="BWS23">
        <v>-1.3222613326824E-6</v>
      </c>
      <c r="BWT23" t="e">
        <f>bvarHC1*bvarM7</f>
        <v>#VALUE!</v>
      </c>
      <c r="BWU23" t="e">
        <f>cvarHC1*cvarM7</f>
        <v>#VALUE!</v>
      </c>
      <c r="BWV23" t="e">
        <f>mvarHC1*mvarM7</f>
        <v>#VALUE!</v>
      </c>
      <c r="BWW23" s="24" t="e">
        <f t="shared" si="843"/>
        <v>#VALUE!</v>
      </c>
      <c r="BWX23" s="24" t="e">
        <f t="shared" si="844"/>
        <v>#VALUE!</v>
      </c>
      <c r="BWY23" s="24" t="e">
        <f t="shared" si="845"/>
        <v>#VALUE!</v>
      </c>
      <c r="BWZ23">
        <v>-6.5812697016525003E-11</v>
      </c>
      <c r="BXA23" t="e">
        <f>bvarHC1*bvarM7</f>
        <v>#VALUE!</v>
      </c>
      <c r="BXB23" t="e">
        <f>cvarHC1*cvarM7</f>
        <v>#VALUE!</v>
      </c>
      <c r="BXC23" t="e">
        <f>mvarHC1*mvarM7</f>
        <v>#VALUE!</v>
      </c>
      <c r="BXD23" s="24" t="e">
        <f t="shared" si="846"/>
        <v>#VALUE!</v>
      </c>
      <c r="BXE23" s="24" t="e">
        <f t="shared" si="847"/>
        <v>#VALUE!</v>
      </c>
      <c r="BXF23" s="24" t="e">
        <f t="shared" si="848"/>
        <v>#VALUE!</v>
      </c>
      <c r="BXG23">
        <v>3.6928336132547003E-7</v>
      </c>
      <c r="BXH23" t="e">
        <f>bvarHC1*bvarM7</f>
        <v>#VALUE!</v>
      </c>
      <c r="BXI23" t="e">
        <f>cvarHC1*cvarM7</f>
        <v>#VALUE!</v>
      </c>
      <c r="BXJ23" t="e">
        <f>mvarHC1*mvarM7</f>
        <v>#VALUE!</v>
      </c>
      <c r="BXK23" s="24" t="e">
        <f t="shared" si="849"/>
        <v>#VALUE!</v>
      </c>
      <c r="BXL23" s="24" t="e">
        <f t="shared" si="850"/>
        <v>#VALUE!</v>
      </c>
      <c r="BXM23" s="24" t="e">
        <f t="shared" si="851"/>
        <v>#VALUE!</v>
      </c>
      <c r="BXN23">
        <v>2.1694602893112001E-4</v>
      </c>
      <c r="BXO23" t="e">
        <f>bvarHC2*bvarM6</f>
        <v>#VALUE!</v>
      </c>
      <c r="BXP23" t="e">
        <f>cvarHC2*cvarM6</f>
        <v>#VALUE!</v>
      </c>
      <c r="BXQ23" t="e">
        <f>mvarHC2*mvarM6</f>
        <v>#VALUE!</v>
      </c>
      <c r="BXR23" s="24" t="e">
        <f t="shared" si="852"/>
        <v>#VALUE!</v>
      </c>
      <c r="BXS23" s="24" t="e">
        <f t="shared" si="853"/>
        <v>#VALUE!</v>
      </c>
      <c r="BXT23" s="24" t="e">
        <f t="shared" si="854"/>
        <v>#VALUE!</v>
      </c>
      <c r="BXU23">
        <v>2.8400500772266999E-9</v>
      </c>
      <c r="BXV23" t="e">
        <f>bvarHC2*bvarM4</f>
        <v>#VALUE!</v>
      </c>
      <c r="BXW23" t="e">
        <f>cvarHC2*cvarM4</f>
        <v>#VALUE!</v>
      </c>
      <c r="BXX23" t="e">
        <f>mvarHC2*mvarM4</f>
        <v>#VALUE!</v>
      </c>
      <c r="BXY23" s="24" t="e">
        <f t="shared" si="855"/>
        <v>#VALUE!</v>
      </c>
      <c r="BXZ23" s="24" t="e">
        <f t="shared" si="856"/>
        <v>#VALUE!</v>
      </c>
      <c r="BYA23" s="24" t="e">
        <f t="shared" si="857"/>
        <v>#VALUE!</v>
      </c>
      <c r="BYB23">
        <v>4.6633957784190999E-6</v>
      </c>
      <c r="BYC23" t="e">
        <f>bvarHC2*bvarM6</f>
        <v>#VALUE!</v>
      </c>
      <c r="BYD23" t="e">
        <f>cvarHC2*cvarM6</f>
        <v>#VALUE!</v>
      </c>
      <c r="BYE23" t="e">
        <f>mvarHC2*mvarM6</f>
        <v>#VALUE!</v>
      </c>
      <c r="BYF23" s="24" t="e">
        <f t="shared" si="858"/>
        <v>#VALUE!</v>
      </c>
      <c r="BYG23" s="24" t="e">
        <f t="shared" si="859"/>
        <v>#VALUE!</v>
      </c>
      <c r="BYH23" s="24" t="e">
        <f t="shared" si="860"/>
        <v>#VALUE!</v>
      </c>
      <c r="BYI23">
        <v>-1.5832742457689001E-6</v>
      </c>
      <c r="BYJ23" t="e">
        <f>bvarHC1*bvarM7</f>
        <v>#VALUE!</v>
      </c>
      <c r="BYK23" t="e">
        <f>cvarHC1*cvarM7</f>
        <v>#VALUE!</v>
      </c>
      <c r="BYL23" t="e">
        <f>mvarHC1*mvarM7</f>
        <v>#VALUE!</v>
      </c>
      <c r="BYM23" s="24" t="e">
        <f t="shared" si="861"/>
        <v>#VALUE!</v>
      </c>
      <c r="BYN23" s="24" t="e">
        <f t="shared" si="862"/>
        <v>#VALUE!</v>
      </c>
      <c r="BYO23" s="24" t="e">
        <f t="shared" si="863"/>
        <v>#VALUE!</v>
      </c>
      <c r="BYP23">
        <v>-6.3063368919531004E-11</v>
      </c>
      <c r="BYQ23" t="e">
        <f>bvarHC1*bvarM7</f>
        <v>#VALUE!</v>
      </c>
      <c r="BYR23" t="e">
        <f>cvarHC1*cvarM7</f>
        <v>#VALUE!</v>
      </c>
      <c r="BYS23" t="e">
        <f>mvarHC1*mvarM7</f>
        <v>#VALUE!</v>
      </c>
      <c r="BYT23" s="24" t="e">
        <f t="shared" si="864"/>
        <v>#VALUE!</v>
      </c>
      <c r="BYU23" s="24" t="e">
        <f t="shared" si="865"/>
        <v>#VALUE!</v>
      </c>
      <c r="BYV23" s="24" t="e">
        <f t="shared" si="866"/>
        <v>#VALUE!</v>
      </c>
    </row>
    <row r="24" spans="1:2024" x14ac:dyDescent="0.3">
      <c r="A24" s="99"/>
      <c r="F24" s="82">
        <f t="shared" si="0"/>
        <v>0</v>
      </c>
      <c r="G24" s="82">
        <f t="shared" si="1"/>
        <v>0</v>
      </c>
      <c r="H24" s="82">
        <f t="shared" si="2"/>
        <v>0</v>
      </c>
      <c r="I24">
        <v>-1.5078301527495999E-6</v>
      </c>
      <c r="J24" t="e">
        <f>bvarHC1*bvarM4</f>
        <v>#VALUE!</v>
      </c>
      <c r="K24" t="e">
        <f>cvarHC1*cvarM4</f>
        <v>#VALUE!</v>
      </c>
      <c r="L24" t="e">
        <f>mvarHC1*mvarM4</f>
        <v>#VALUE!</v>
      </c>
      <c r="M24" s="15" t="e">
        <f t="shared" si="3"/>
        <v>#VALUE!</v>
      </c>
      <c r="N24" s="15" t="e">
        <f t="shared" si="4"/>
        <v>#VALUE!</v>
      </c>
      <c r="O24" s="15" t="e">
        <f t="shared" si="5"/>
        <v>#VALUE!</v>
      </c>
      <c r="P24">
        <v>1.3883531071022999E-2</v>
      </c>
      <c r="Q24" t="e">
        <f>bvarHC1*bvarM1</f>
        <v>#VALUE!</v>
      </c>
      <c r="R24" t="e">
        <f>cvarHC1*cvarM1</f>
        <v>#VALUE!</v>
      </c>
      <c r="S24" t="e">
        <f>mvarHC1*mvarM1</f>
        <v>#VALUE!</v>
      </c>
      <c r="T24" s="15" t="e">
        <f t="shared" si="6"/>
        <v>#VALUE!</v>
      </c>
      <c r="U24" s="74" t="e">
        <f t="shared" si="7"/>
        <v>#VALUE!</v>
      </c>
      <c r="V24" s="15" t="e">
        <f t="shared" si="8"/>
        <v>#VALUE!</v>
      </c>
      <c r="W24">
        <v>-6.0923285464166998E-8</v>
      </c>
      <c r="X24" t="e">
        <f>bvarHC1*bvarM2</f>
        <v>#VALUE!</v>
      </c>
      <c r="Y24" t="e">
        <f>cvarHC1*cvarM2</f>
        <v>#VALUE!</v>
      </c>
      <c r="Z24" t="e">
        <f>mvarHC1*mvarM2</f>
        <v>#VALUE!</v>
      </c>
      <c r="AA24" t="e">
        <f t="shared" si="9"/>
        <v>#VALUE!</v>
      </c>
      <c r="AB24" s="15" t="e">
        <f t="shared" si="10"/>
        <v>#VALUE!</v>
      </c>
      <c r="AC24" s="53" t="e">
        <f t="shared" si="11"/>
        <v>#VALUE!</v>
      </c>
      <c r="AD24">
        <v>-2.9118129585380001E-8</v>
      </c>
      <c r="AE24" t="e">
        <f>bvarHC1*bvarHC2</f>
        <v>#VALUE!</v>
      </c>
      <c r="AF24" t="e">
        <f>cvarHC1*cvarHC2</f>
        <v>#VALUE!</v>
      </c>
      <c r="AG24" t="e">
        <f>mvarHC1*mvarHC2</f>
        <v>#VALUE!</v>
      </c>
      <c r="AH24" t="e">
        <f t="shared" si="12"/>
        <v>#VALUE!</v>
      </c>
      <c r="AI24" s="15" t="e">
        <f t="shared" si="13"/>
        <v>#VALUE!</v>
      </c>
      <c r="AJ24" s="53" t="e">
        <f t="shared" si="14"/>
        <v>#VALUE!</v>
      </c>
      <c r="AK24">
        <v>1.6759477530655E-7</v>
      </c>
      <c r="AL24" t="e">
        <f>bvarHC1*bvarHC2</f>
        <v>#VALUE!</v>
      </c>
      <c r="AM24" t="e">
        <f>cvarHC1*cvarHC2</f>
        <v>#VALUE!</v>
      </c>
      <c r="AN24" t="e">
        <f>mvarHC1*mvarHC2</f>
        <v>#VALUE!</v>
      </c>
      <c r="AO24" s="15" t="e">
        <f t="shared" si="15"/>
        <v>#VALUE!</v>
      </c>
      <c r="AP24" s="15" t="e">
        <f t="shared" si="16"/>
        <v>#VALUE!</v>
      </c>
      <c r="AQ24" s="53" t="e">
        <f t="shared" si="17"/>
        <v>#VALUE!</v>
      </c>
      <c r="AR24">
        <v>-4.1152635082598998E-8</v>
      </c>
      <c r="AS24" t="e">
        <f>bvarHC1*bvarM2</f>
        <v>#VALUE!</v>
      </c>
      <c r="AT24" t="e">
        <f>cvarHC1*cvarM2</f>
        <v>#VALUE!</v>
      </c>
      <c r="AU24" t="e">
        <f>mvarHC1*mvarM2</f>
        <v>#VALUE!</v>
      </c>
      <c r="AV24" s="15" t="e">
        <f t="shared" si="18"/>
        <v>#VALUE!</v>
      </c>
      <c r="AW24" s="15" t="e">
        <f t="shared" si="19"/>
        <v>#VALUE!</v>
      </c>
      <c r="AX24" s="53" t="e">
        <f t="shared" si="20"/>
        <v>#VALUE!</v>
      </c>
      <c r="AY24">
        <v>3.6377685240235E-8</v>
      </c>
      <c r="AZ24" t="e">
        <f>bvarHC1*bvarM2</f>
        <v>#VALUE!</v>
      </c>
      <c r="BA24" t="e">
        <f>cvarHC1*cvarM2</f>
        <v>#VALUE!</v>
      </c>
      <c r="BB24" t="e">
        <f>mvarHC1*mvarM2</f>
        <v>#VALUE!</v>
      </c>
      <c r="BC24" s="15" t="e">
        <f t="shared" si="21"/>
        <v>#VALUE!</v>
      </c>
      <c r="BD24" s="15" t="e">
        <f t="shared" si="22"/>
        <v>#VALUE!</v>
      </c>
      <c r="BE24" s="53" t="e">
        <f t="shared" si="23"/>
        <v>#VALUE!</v>
      </c>
      <c r="BF24">
        <v>1.8232337046625999E-2</v>
      </c>
      <c r="BG24" t="e">
        <f>bvarHC1*bvarM1</f>
        <v>#VALUE!</v>
      </c>
      <c r="BH24" t="e">
        <f>cvarHC1*cvarM1</f>
        <v>#VALUE!</v>
      </c>
      <c r="BI24" t="e">
        <f>mvarHC1*mvarM1</f>
        <v>#VALUE!</v>
      </c>
      <c r="BJ24" s="15" t="e">
        <f t="shared" si="24"/>
        <v>#VALUE!</v>
      </c>
      <c r="BK24" s="15" t="e">
        <f t="shared" si="25"/>
        <v>#VALUE!</v>
      </c>
      <c r="BL24" s="53" t="e">
        <f t="shared" si="26"/>
        <v>#VALUE!</v>
      </c>
      <c r="BM24">
        <v>-5.8669125371335999E-8</v>
      </c>
      <c r="BN24" t="e">
        <f>bvarHC1*bvarM2</f>
        <v>#VALUE!</v>
      </c>
      <c r="BO24" t="e">
        <f>cvarHC1*cvarM2</f>
        <v>#VALUE!</v>
      </c>
      <c r="BP24" t="e">
        <f>mvarHC1*mvarM2</f>
        <v>#VALUE!</v>
      </c>
      <c r="BQ24" s="15" t="e">
        <f t="shared" si="27"/>
        <v>#VALUE!</v>
      </c>
      <c r="BR24" s="15" t="e">
        <f t="shared" si="28"/>
        <v>#VALUE!</v>
      </c>
      <c r="BS24" s="53" t="e">
        <f t="shared" si="29"/>
        <v>#VALUE!</v>
      </c>
      <c r="BT24">
        <v>-1.0043193277364E-7</v>
      </c>
      <c r="BU24" t="e">
        <f>bvarHC1*bvarHC2</f>
        <v>#VALUE!</v>
      </c>
      <c r="BV24" t="e">
        <f>cvarHC1*cvarHC2</f>
        <v>#VALUE!</v>
      </c>
      <c r="BW24" t="e">
        <f>mvarHC1*mvarHC2</f>
        <v>#VALUE!</v>
      </c>
      <c r="BX24" s="15" t="e">
        <f t="shared" si="30"/>
        <v>#VALUE!</v>
      </c>
      <c r="BY24" s="15" t="e">
        <f t="shared" si="31"/>
        <v>#VALUE!</v>
      </c>
      <c r="BZ24" s="53" t="e">
        <f t="shared" si="32"/>
        <v>#VALUE!</v>
      </c>
      <c r="CA24">
        <v>2.1382607598515999E-7</v>
      </c>
      <c r="CB24" t="e">
        <f>bvarHC1*bvarHC2</f>
        <v>#VALUE!</v>
      </c>
      <c r="CC24" t="e">
        <f>cvarHC1*cvarHC2</f>
        <v>#VALUE!</v>
      </c>
      <c r="CD24" t="e">
        <f>mvarHC1*mvarHC2</f>
        <v>#VALUE!</v>
      </c>
      <c r="CE24" s="15" t="e">
        <f t="shared" si="33"/>
        <v>#VALUE!</v>
      </c>
      <c r="CF24" s="15" t="e">
        <f t="shared" si="34"/>
        <v>#VALUE!</v>
      </c>
      <c r="CG24" s="53" t="e">
        <f t="shared" si="35"/>
        <v>#VALUE!</v>
      </c>
      <c r="CH24">
        <v>1.8447286886264999E-4</v>
      </c>
      <c r="CI24" t="e">
        <f>bvarHC1*bvarM1</f>
        <v>#VALUE!</v>
      </c>
      <c r="CJ24" t="e">
        <f>cvarHC1*cvarM1</f>
        <v>#VALUE!</v>
      </c>
      <c r="CK24" t="e">
        <f>mvarHC1*mvarM1</f>
        <v>#VALUE!</v>
      </c>
      <c r="CL24" s="15" t="e">
        <f t="shared" si="36"/>
        <v>#VALUE!</v>
      </c>
      <c r="CM24" s="15" t="e">
        <f t="shared" si="37"/>
        <v>#VALUE!</v>
      </c>
      <c r="CN24" s="53" t="e">
        <f t="shared" si="38"/>
        <v>#VALUE!</v>
      </c>
      <c r="CO24">
        <v>4.7079723211182001E-4</v>
      </c>
      <c r="CP24" t="e">
        <f>bvarHC1*bvarM1</f>
        <v>#VALUE!</v>
      </c>
      <c r="CQ24" t="e">
        <f>cvarHC1*cvarM1</f>
        <v>#VALUE!</v>
      </c>
      <c r="CR24" t="e">
        <f>mvarHC1*mvarM1</f>
        <v>#VALUE!</v>
      </c>
      <c r="CS24" s="15" t="e">
        <f t="shared" si="39"/>
        <v>#VALUE!</v>
      </c>
      <c r="CT24" s="15" t="e">
        <f t="shared" si="40"/>
        <v>#VALUE!</v>
      </c>
      <c r="CU24" s="53" t="e">
        <f t="shared" si="41"/>
        <v>#VALUE!</v>
      </c>
      <c r="CV24">
        <v>9.0440233025551996E-3</v>
      </c>
      <c r="CW24" t="e">
        <f>bvarHC1*bvarM1</f>
        <v>#VALUE!</v>
      </c>
      <c r="CX24" t="e">
        <f>cvarHC1*cvarM1</f>
        <v>#VALUE!</v>
      </c>
      <c r="CY24" t="e">
        <f>mvarHC1*mvarM1</f>
        <v>#VALUE!</v>
      </c>
      <c r="CZ24" s="15" t="e">
        <f t="shared" si="42"/>
        <v>#VALUE!</v>
      </c>
      <c r="DA24" s="15" t="e">
        <f t="shared" si="43"/>
        <v>#VALUE!</v>
      </c>
      <c r="DB24" s="53" t="e">
        <f t="shared" si="44"/>
        <v>#VALUE!</v>
      </c>
      <c r="DC24">
        <v>2.8289725781347999E-8</v>
      </c>
      <c r="DD24" t="e">
        <f>bvarHC1*bvarM4</f>
        <v>#VALUE!</v>
      </c>
      <c r="DE24" t="e">
        <f>cvarHC1*cvarM4</f>
        <v>#VALUE!</v>
      </c>
      <c r="DF24" t="e">
        <f>mvarHC1*mvarM4</f>
        <v>#VALUE!</v>
      </c>
      <c r="DG24" s="15" t="e">
        <f t="shared" si="45"/>
        <v>#VALUE!</v>
      </c>
      <c r="DH24" s="15" t="e">
        <f t="shared" si="46"/>
        <v>#VALUE!</v>
      </c>
      <c r="DI24" s="53" t="e">
        <f t="shared" si="47"/>
        <v>#VALUE!</v>
      </c>
      <c r="DJ24">
        <v>-5.6936544839345001E-8</v>
      </c>
      <c r="DK24" t="e">
        <f>bvarHC1*bvarHC2</f>
        <v>#VALUE!</v>
      </c>
      <c r="DL24" t="e">
        <f>cvarHC1*cvarHC2</f>
        <v>#VALUE!</v>
      </c>
      <c r="DM24" t="e">
        <f>mvarHC1*mvarHC2</f>
        <v>#VALUE!</v>
      </c>
      <c r="DN24" s="15" t="e">
        <f t="shared" si="48"/>
        <v>#VALUE!</v>
      </c>
      <c r="DO24" s="15" t="e">
        <f t="shared" si="49"/>
        <v>#VALUE!</v>
      </c>
      <c r="DP24" s="53" t="e">
        <f t="shared" si="50"/>
        <v>#VALUE!</v>
      </c>
      <c r="DQ24">
        <v>1.3353814356629E-7</v>
      </c>
      <c r="DR24" t="e">
        <f>bvarHC1*bvarHC2</f>
        <v>#VALUE!</v>
      </c>
      <c r="DS24" t="e">
        <f>cvarHC1*cvarHC2</f>
        <v>#VALUE!</v>
      </c>
      <c r="DT24" t="e">
        <f>mvarHC1*mvarHC2</f>
        <v>#VALUE!</v>
      </c>
      <c r="DU24" s="15" t="e">
        <f t="shared" si="51"/>
        <v>#VALUE!</v>
      </c>
      <c r="DV24" s="15" t="e">
        <f t="shared" si="52"/>
        <v>#VALUE!</v>
      </c>
      <c r="DW24" s="53" t="e">
        <f t="shared" si="53"/>
        <v>#VALUE!</v>
      </c>
      <c r="DX24">
        <v>-1.9033302437430999E-9</v>
      </c>
      <c r="DY24" t="e">
        <f>bvarHC1*bvarM2</f>
        <v>#VALUE!</v>
      </c>
      <c r="DZ24" t="e">
        <f>cvarHC1*cvarM2</f>
        <v>#VALUE!</v>
      </c>
      <c r="EA24" t="e">
        <f>mvarHC1*mvarM2</f>
        <v>#VALUE!</v>
      </c>
      <c r="EB24" s="15" t="e">
        <f t="shared" si="54"/>
        <v>#VALUE!</v>
      </c>
      <c r="EC24" s="15" t="e">
        <f t="shared" si="55"/>
        <v>#VALUE!</v>
      </c>
      <c r="ED24" s="53" t="e">
        <f t="shared" si="56"/>
        <v>#VALUE!</v>
      </c>
      <c r="EE24">
        <v>4.6158204889304002E-8</v>
      </c>
      <c r="EF24" t="e">
        <f>bvarHC1*bvarM2</f>
        <v>#VALUE!</v>
      </c>
      <c r="EG24" t="e">
        <f>cvarHC1*cvarM2</f>
        <v>#VALUE!</v>
      </c>
      <c r="EH24" t="e">
        <f>mvarHC1*mvarM2</f>
        <v>#VALUE!</v>
      </c>
      <c r="EI24" s="15" t="e">
        <f t="shared" si="57"/>
        <v>#VALUE!</v>
      </c>
      <c r="EJ24" s="15" t="e">
        <f t="shared" si="58"/>
        <v>#VALUE!</v>
      </c>
      <c r="EK24" s="53" t="e">
        <f t="shared" si="59"/>
        <v>#VALUE!</v>
      </c>
      <c r="EL24">
        <v>1.0037920757735999E-2</v>
      </c>
      <c r="EM24" t="e">
        <f>bvarHC1*bvarM1</f>
        <v>#VALUE!</v>
      </c>
      <c r="EN24" t="e">
        <f>cvarHC1*cvarM1</f>
        <v>#VALUE!</v>
      </c>
      <c r="EO24" t="e">
        <f>mvarHC1*mvarM1</f>
        <v>#VALUE!</v>
      </c>
      <c r="EP24" s="15" t="e">
        <f t="shared" si="60"/>
        <v>#VALUE!</v>
      </c>
      <c r="EQ24" s="15" t="e">
        <f t="shared" si="61"/>
        <v>#VALUE!</v>
      </c>
      <c r="ER24" s="53" t="e">
        <f t="shared" si="62"/>
        <v>#VALUE!</v>
      </c>
      <c r="ES24">
        <v>-2.0625310824400998E-8</v>
      </c>
      <c r="ET24" t="e">
        <f>bvarHC1*bvarM3</f>
        <v>#VALUE!</v>
      </c>
      <c r="EU24" t="e">
        <f>cvarHC1*cvarM3</f>
        <v>#VALUE!</v>
      </c>
      <c r="EV24" t="e">
        <f>mvarHC1*mvarM3</f>
        <v>#VALUE!</v>
      </c>
      <c r="EW24" s="15" t="e">
        <f t="shared" si="63"/>
        <v>#VALUE!</v>
      </c>
      <c r="EX24" s="15" t="e">
        <f t="shared" si="64"/>
        <v>#VALUE!</v>
      </c>
      <c r="EY24" s="53" t="e">
        <f t="shared" si="65"/>
        <v>#VALUE!</v>
      </c>
      <c r="EZ24">
        <v>-7.5569100088042999E-8</v>
      </c>
      <c r="FA24" t="e">
        <f>bvarHC1*bvarHC2</f>
        <v>#VALUE!</v>
      </c>
      <c r="FB24" t="e">
        <f>cvarHC1*cvarHC2</f>
        <v>#VALUE!</v>
      </c>
      <c r="FC24" t="e">
        <f>mvarHC1*mvarHC2</f>
        <v>#VALUE!</v>
      </c>
      <c r="FD24" s="15" t="e">
        <f t="shared" si="66"/>
        <v>#VALUE!</v>
      </c>
      <c r="FE24" s="15" t="e">
        <f t="shared" si="67"/>
        <v>#VALUE!</v>
      </c>
      <c r="FF24" s="53" t="e">
        <f t="shared" si="68"/>
        <v>#VALUE!</v>
      </c>
      <c r="FG24">
        <v>1.4972546398955999E-7</v>
      </c>
      <c r="FH24" t="e">
        <f>bvarHC1*bvarHC2</f>
        <v>#VALUE!</v>
      </c>
      <c r="FI24" t="e">
        <f>cvarHC1*cvarHC2</f>
        <v>#VALUE!</v>
      </c>
      <c r="FJ24" t="e">
        <f>mvarHC1*mvarHC2</f>
        <v>#VALUE!</v>
      </c>
      <c r="FK24" s="15" t="e">
        <f t="shared" si="69"/>
        <v>#VALUE!</v>
      </c>
      <c r="FL24" s="15" t="e">
        <f t="shared" si="70"/>
        <v>#VALUE!</v>
      </c>
      <c r="FM24" s="53" t="e">
        <f t="shared" si="71"/>
        <v>#VALUE!</v>
      </c>
      <c r="FN24">
        <v>2.5582686881535003E-4</v>
      </c>
      <c r="FO24" t="e">
        <f>bvarHC1*bvarM1</f>
        <v>#VALUE!</v>
      </c>
      <c r="FP24" t="e">
        <f>cvarHC1*cvarM1</f>
        <v>#VALUE!</v>
      </c>
      <c r="FQ24" t="e">
        <f>mvarHC1*mvarM1</f>
        <v>#VALUE!</v>
      </c>
      <c r="FR24" s="15" t="e">
        <f t="shared" si="72"/>
        <v>#VALUE!</v>
      </c>
      <c r="FS24" s="15" t="e">
        <f t="shared" si="73"/>
        <v>#VALUE!</v>
      </c>
      <c r="FT24" s="53" t="e">
        <f t="shared" si="74"/>
        <v>#VALUE!</v>
      </c>
      <c r="FU24">
        <v>2.2535225017447001E-8</v>
      </c>
      <c r="FV24" t="e">
        <f>bvarHC1*bvarM2</f>
        <v>#VALUE!</v>
      </c>
      <c r="FW24" t="e">
        <f>cvarHC1*cvarM2</f>
        <v>#VALUE!</v>
      </c>
      <c r="FX24" t="e">
        <f>mvarHC1*mvarM2</f>
        <v>#VALUE!</v>
      </c>
      <c r="FY24" s="15" t="e">
        <f t="shared" si="75"/>
        <v>#VALUE!</v>
      </c>
      <c r="FZ24" s="15" t="e">
        <f t="shared" si="76"/>
        <v>#VALUE!</v>
      </c>
      <c r="GA24" s="53" t="e">
        <f t="shared" si="77"/>
        <v>#VALUE!</v>
      </c>
      <c r="GB24">
        <v>1.4055284743134E-2</v>
      </c>
      <c r="GC24" t="e">
        <f>bvarHC1*bvarM1</f>
        <v>#VALUE!</v>
      </c>
      <c r="GD24" t="e">
        <f>cvarHC1*cvarM1</f>
        <v>#VALUE!</v>
      </c>
      <c r="GE24" t="e">
        <f>mvarHC1*mvarM1</f>
        <v>#VALUE!</v>
      </c>
      <c r="GF24" s="15" t="e">
        <f t="shared" si="78"/>
        <v>#VALUE!</v>
      </c>
      <c r="GG24" s="15" t="e">
        <f t="shared" si="79"/>
        <v>#VALUE!</v>
      </c>
      <c r="GH24" s="53" t="e">
        <f t="shared" si="80"/>
        <v>#VALUE!</v>
      </c>
      <c r="GI24">
        <v>2.1368438835585001E-6</v>
      </c>
      <c r="GJ24" t="e">
        <f>bvarHC2*bvarM4</f>
        <v>#VALUE!</v>
      </c>
      <c r="GK24" t="e">
        <f>cvarHC2*cvarM4</f>
        <v>#VALUE!</v>
      </c>
      <c r="GL24" t="e">
        <f>mvarHC2*mvarM4</f>
        <v>#VALUE!</v>
      </c>
      <c r="GM24" s="15" t="e">
        <f t="shared" si="81"/>
        <v>#VALUE!</v>
      </c>
      <c r="GN24" s="15" t="e">
        <f t="shared" si="82"/>
        <v>#VALUE!</v>
      </c>
      <c r="GO24" s="53" t="e">
        <f t="shared" si="83"/>
        <v>#VALUE!</v>
      </c>
      <c r="GP24">
        <v>1.2478581665426999E-7</v>
      </c>
      <c r="GQ24" t="e">
        <f>bvarHC1*bvarM2</f>
        <v>#VALUE!</v>
      </c>
      <c r="GR24" t="e">
        <f>cvarHC1*cvarM2</f>
        <v>#VALUE!</v>
      </c>
      <c r="GS24" t="e">
        <f>mvarHC1*mvarM2</f>
        <v>#VALUE!</v>
      </c>
      <c r="GT24" s="15" t="e">
        <f t="shared" si="84"/>
        <v>#VALUE!</v>
      </c>
      <c r="GU24" s="15" t="e">
        <f t="shared" si="85"/>
        <v>#VALUE!</v>
      </c>
      <c r="GV24" s="53" t="e">
        <f t="shared" si="86"/>
        <v>#VALUE!</v>
      </c>
      <c r="GW24">
        <v>1.8894273481091E-7</v>
      </c>
      <c r="GX24" t="e">
        <f>bvarHC1*bvarHC2</f>
        <v>#VALUE!</v>
      </c>
      <c r="GY24" t="e">
        <f>cvarHC1*cvarHC2</f>
        <v>#VALUE!</v>
      </c>
      <c r="GZ24" t="e">
        <f>mvarHC1*mvarHC2</f>
        <v>#VALUE!</v>
      </c>
      <c r="HA24" s="15" t="e">
        <f t="shared" si="87"/>
        <v>#VALUE!</v>
      </c>
      <c r="HB24" s="15" t="e">
        <f t="shared" si="88"/>
        <v>#VALUE!</v>
      </c>
      <c r="HC24" s="53" t="e">
        <f t="shared" si="89"/>
        <v>#VALUE!</v>
      </c>
      <c r="HD24">
        <v>-2.5734582464912998E-9</v>
      </c>
      <c r="HE24" t="e">
        <f>bvarHC1*bvarM2</f>
        <v>#VALUE!</v>
      </c>
      <c r="HF24" t="e">
        <f>cvarHC1*cvarM2</f>
        <v>#VALUE!</v>
      </c>
      <c r="HG24" t="e">
        <f>mvarHC1*mvarM2</f>
        <v>#VALUE!</v>
      </c>
      <c r="HH24" s="15" t="e">
        <f t="shared" si="90"/>
        <v>#VALUE!</v>
      </c>
      <c r="HI24" s="15" t="e">
        <f t="shared" si="91"/>
        <v>#VALUE!</v>
      </c>
      <c r="HJ24" s="53" t="e">
        <f t="shared" si="92"/>
        <v>#VALUE!</v>
      </c>
      <c r="HK24">
        <v>9.8244263837821997E-8</v>
      </c>
      <c r="HL24" t="e">
        <f>bvarHC1*bvarM2</f>
        <v>#VALUE!</v>
      </c>
      <c r="HM24" t="e">
        <f>cvarHC1*cvarM2</f>
        <v>#VALUE!</v>
      </c>
      <c r="HN24" t="e">
        <f>mvarHC1*mvarM2</f>
        <v>#VALUE!</v>
      </c>
      <c r="HO24" s="15" t="e">
        <f t="shared" si="93"/>
        <v>#VALUE!</v>
      </c>
      <c r="HP24" s="15" t="e">
        <f t="shared" si="94"/>
        <v>#VALUE!</v>
      </c>
      <c r="HQ24" s="53" t="e">
        <f t="shared" si="95"/>
        <v>#VALUE!</v>
      </c>
      <c r="HR24">
        <v>1.373058550745E-2</v>
      </c>
      <c r="HS24" t="e">
        <f>bvarHC1*bvarM1</f>
        <v>#VALUE!</v>
      </c>
      <c r="HT24" t="e">
        <f>cvarHC1*cvarM1</f>
        <v>#VALUE!</v>
      </c>
      <c r="HU24" t="e">
        <f>mvarHC1*mvarM1</f>
        <v>#VALUE!</v>
      </c>
      <c r="HV24" s="15" t="e">
        <f t="shared" si="96"/>
        <v>#VALUE!</v>
      </c>
      <c r="HW24" s="15" t="e">
        <f t="shared" si="97"/>
        <v>#VALUE!</v>
      </c>
      <c r="HX24" s="53" t="e">
        <f t="shared" si="98"/>
        <v>#VALUE!</v>
      </c>
      <c r="HY24">
        <v>-3.4845441844853998E-8</v>
      </c>
      <c r="HZ24" t="e">
        <f>bvarHC1*bvarM5</f>
        <v>#VALUE!</v>
      </c>
      <c r="IA24" t="e">
        <f>cvarHC1*cvarM5</f>
        <v>#VALUE!</v>
      </c>
      <c r="IB24" t="e">
        <f>mvarHC1*mvarM5</f>
        <v>#VALUE!</v>
      </c>
      <c r="IC24" s="15" t="e">
        <f t="shared" si="99"/>
        <v>#VALUE!</v>
      </c>
      <c r="ID24" s="15" t="e">
        <f t="shared" si="100"/>
        <v>#VALUE!</v>
      </c>
      <c r="IE24" s="53" t="e">
        <f t="shared" si="101"/>
        <v>#VALUE!</v>
      </c>
      <c r="IF24">
        <v>-6.402542046392E-7</v>
      </c>
      <c r="IG24" t="e">
        <f>bvarHC1*bvarM2</f>
        <v>#VALUE!</v>
      </c>
      <c r="IH24" t="e">
        <f>cvarHC1*cvarM2</f>
        <v>#VALUE!</v>
      </c>
      <c r="II24" t="e">
        <f>mvarHC1*mvarM2</f>
        <v>#VALUE!</v>
      </c>
      <c r="IJ24" s="15" t="e">
        <f t="shared" si="102"/>
        <v>#VALUE!</v>
      </c>
      <c r="IK24" s="15" t="e">
        <f t="shared" si="103"/>
        <v>#VALUE!</v>
      </c>
      <c r="IL24" s="53" t="e">
        <f t="shared" si="104"/>
        <v>#VALUE!</v>
      </c>
      <c r="IM24">
        <v>1.8787110171374E-7</v>
      </c>
      <c r="IN24" t="e">
        <f>bvarHC1*bvarHC2</f>
        <v>#VALUE!</v>
      </c>
      <c r="IO24" t="e">
        <f>cvarHC1*cvarHC2</f>
        <v>#VALUE!</v>
      </c>
      <c r="IP24" t="e">
        <f>mvarHC1*mvarHC2</f>
        <v>#VALUE!</v>
      </c>
      <c r="IQ24" s="15" t="e">
        <f t="shared" si="105"/>
        <v>#VALUE!</v>
      </c>
      <c r="IR24" s="15" t="e">
        <f t="shared" si="106"/>
        <v>#VALUE!</v>
      </c>
      <c r="IS24" s="53" t="e">
        <f t="shared" si="107"/>
        <v>#VALUE!</v>
      </c>
      <c r="IT24">
        <v>-5.5593866498393999E-9</v>
      </c>
      <c r="IU24" t="e">
        <f>bvarHC1*bvarM2</f>
        <v>#VALUE!</v>
      </c>
      <c r="IV24" t="e">
        <f>cvarHC1*cvarM2</f>
        <v>#VALUE!</v>
      </c>
      <c r="IW24" t="e">
        <f>mvarHC1*mvarM2</f>
        <v>#VALUE!</v>
      </c>
      <c r="IX24" s="15" t="e">
        <f t="shared" si="108"/>
        <v>#VALUE!</v>
      </c>
      <c r="IY24" s="15" t="e">
        <f t="shared" si="109"/>
        <v>#VALUE!</v>
      </c>
      <c r="IZ24" s="53" t="e">
        <f t="shared" si="110"/>
        <v>#VALUE!</v>
      </c>
      <c r="JA24">
        <v>-1.9858832890872001E-2</v>
      </c>
      <c r="JB24" t="e">
        <f>bvarHC1*bvarM1</f>
        <v>#VALUE!</v>
      </c>
      <c r="JC24" t="e">
        <f>cvarHC1*cvarM1</f>
        <v>#VALUE!</v>
      </c>
      <c r="JD24" t="e">
        <f>mvarHC1*mvarM1</f>
        <v>#VALUE!</v>
      </c>
      <c r="JE24" s="24" t="e">
        <f t="shared" si="111"/>
        <v>#VALUE!</v>
      </c>
      <c r="JF24" s="24" t="e">
        <f t="shared" si="112"/>
        <v>#VALUE!</v>
      </c>
      <c r="JG24" s="24" t="e">
        <f t="shared" si="113"/>
        <v>#VALUE!</v>
      </c>
      <c r="JH24">
        <v>-2.9502460138011002E-7</v>
      </c>
      <c r="JI24" t="e">
        <f>bvarHC1*bvarM4</f>
        <v>#VALUE!</v>
      </c>
      <c r="JJ24" t="e">
        <f>cvarHC1*cvarM4</f>
        <v>#VALUE!</v>
      </c>
      <c r="JK24" t="e">
        <f>mvarHC1*mvarM4</f>
        <v>#VALUE!</v>
      </c>
      <c r="JL24" s="24" t="e">
        <f t="shared" si="114"/>
        <v>#VALUE!</v>
      </c>
      <c r="JM24" s="24" t="e">
        <f t="shared" si="115"/>
        <v>#VALUE!</v>
      </c>
      <c r="JN24" s="24" t="e">
        <f t="shared" si="116"/>
        <v>#VALUE!</v>
      </c>
      <c r="JO24">
        <v>-7.255826091086E-8</v>
      </c>
      <c r="JP24" t="e">
        <f>bvarHC1*bvarM2</f>
        <v>#VALUE!</v>
      </c>
      <c r="JQ24" t="e">
        <f>cvarHC1*cvarM2</f>
        <v>#VALUE!</v>
      </c>
      <c r="JR24" t="e">
        <f>mvarHC1*mvarM2</f>
        <v>#VALUE!</v>
      </c>
      <c r="JS24" s="24" t="e">
        <f t="shared" si="117"/>
        <v>#VALUE!</v>
      </c>
      <c r="JT24" s="24" t="e">
        <f t="shared" si="118"/>
        <v>#VALUE!</v>
      </c>
      <c r="JU24" s="24" t="e">
        <f t="shared" si="119"/>
        <v>#VALUE!</v>
      </c>
      <c r="JV24">
        <v>5.6209897153165003E-7</v>
      </c>
      <c r="JW24" t="e">
        <f>bvarHC1*bvarHC2</f>
        <v>#VALUE!</v>
      </c>
      <c r="JX24" t="e">
        <f>cvarHC1*cvarHC2</f>
        <v>#VALUE!</v>
      </c>
      <c r="JY24" t="e">
        <f>mvarHC1*mvarHC2</f>
        <v>#VALUE!</v>
      </c>
      <c r="JZ24" s="24" t="e">
        <f t="shared" si="120"/>
        <v>#VALUE!</v>
      </c>
      <c r="KA24" s="24" t="e">
        <f t="shared" si="121"/>
        <v>#VALUE!</v>
      </c>
      <c r="KB24" s="24" t="e">
        <f t="shared" si="122"/>
        <v>#VALUE!</v>
      </c>
      <c r="KC24">
        <v>-8.3138365499939002E-8</v>
      </c>
      <c r="KD24" t="e">
        <f>bvarHC1*bvarM4</f>
        <v>#VALUE!</v>
      </c>
      <c r="KE24" t="e">
        <f>cvarHC1*cvarM4</f>
        <v>#VALUE!</v>
      </c>
      <c r="KF24" t="e">
        <f>mvarHC1*mvarM4</f>
        <v>#VALUE!</v>
      </c>
      <c r="KG24" s="24" t="e">
        <f t="shared" si="123"/>
        <v>#VALUE!</v>
      </c>
      <c r="KH24" s="24" t="e">
        <f t="shared" si="124"/>
        <v>#VALUE!</v>
      </c>
      <c r="KI24" s="24" t="e">
        <f t="shared" si="125"/>
        <v>#VALUE!</v>
      </c>
      <c r="KJ24">
        <v>-4.3999003411494998E-8</v>
      </c>
      <c r="KK24" t="e">
        <f>bvarHC1*bvarM2</f>
        <v>#VALUE!</v>
      </c>
      <c r="KL24" t="e">
        <f>cvarHC1*cvarM2</f>
        <v>#VALUE!</v>
      </c>
      <c r="KM24" t="e">
        <f>mvarHC1*mvarM2</f>
        <v>#VALUE!</v>
      </c>
      <c r="KN24" s="24" t="e">
        <f t="shared" si="126"/>
        <v>#VALUE!</v>
      </c>
      <c r="KO24" s="24" t="e">
        <f t="shared" si="127"/>
        <v>#VALUE!</v>
      </c>
      <c r="KP24" s="24" t="e">
        <f t="shared" si="128"/>
        <v>#VALUE!</v>
      </c>
      <c r="KQ24">
        <v>9.6660639895336005E-5</v>
      </c>
      <c r="KR24" t="e">
        <f>bvarHC1*bvarM1</f>
        <v>#VALUE!</v>
      </c>
      <c r="KS24" t="e">
        <f>cvarHC1*cvarM1</f>
        <v>#VALUE!</v>
      </c>
      <c r="KT24" t="e">
        <f>mvarHC1*mvarM1</f>
        <v>#VALUE!</v>
      </c>
      <c r="KU24" s="24" t="e">
        <f t="shared" si="129"/>
        <v>#VALUE!</v>
      </c>
      <c r="KV24" s="24" t="e">
        <f t="shared" si="130"/>
        <v>#VALUE!</v>
      </c>
      <c r="KW24" s="24" t="e">
        <f t="shared" si="131"/>
        <v>#VALUE!</v>
      </c>
      <c r="KX24">
        <v>-4.2174408691222999E-7</v>
      </c>
      <c r="KY24" t="e">
        <f>bvarHC1*bvarM4</f>
        <v>#VALUE!</v>
      </c>
      <c r="KZ24" t="e">
        <f>cvarHC1*cvarM4</f>
        <v>#VALUE!</v>
      </c>
      <c r="LA24" t="e">
        <f>mvarHC1*mvarM4</f>
        <v>#VALUE!</v>
      </c>
      <c r="LB24" s="24" t="e">
        <f t="shared" si="132"/>
        <v>#VALUE!</v>
      </c>
      <c r="LC24" s="24" t="e">
        <f t="shared" si="133"/>
        <v>#VALUE!</v>
      </c>
      <c r="LD24" s="24" t="e">
        <f t="shared" si="134"/>
        <v>#VALUE!</v>
      </c>
      <c r="LE24">
        <v>-1.6843448823432999E-8</v>
      </c>
      <c r="LF24" t="e">
        <f>bvarHC1*bvarM3</f>
        <v>#VALUE!</v>
      </c>
      <c r="LG24" t="e">
        <f>cvarHC1*cvarM3</f>
        <v>#VALUE!</v>
      </c>
      <c r="LH24" t="e">
        <f>mvarHC1*mvarM3</f>
        <v>#VALUE!</v>
      </c>
      <c r="LI24" s="24" t="e">
        <f t="shared" si="135"/>
        <v>#VALUE!</v>
      </c>
      <c r="LJ24" s="24" t="e">
        <f t="shared" si="136"/>
        <v>#VALUE!</v>
      </c>
      <c r="LK24" s="24" t="e">
        <f t="shared" si="137"/>
        <v>#VALUE!</v>
      </c>
      <c r="LL24">
        <v>-4.9350191727646002E-8</v>
      </c>
      <c r="LM24" t="e">
        <f>bvarHC1*bvarHC2</f>
        <v>#VALUE!</v>
      </c>
      <c r="LN24" t="e">
        <f>cvarHC1*cvarHC2</f>
        <v>#VALUE!</v>
      </c>
      <c r="LO24" t="e">
        <f>mvarHC1*mvarHC2</f>
        <v>#VALUE!</v>
      </c>
      <c r="LP24" s="24" t="e">
        <f t="shared" si="138"/>
        <v>#VALUE!</v>
      </c>
      <c r="LQ24" s="24" t="e">
        <f t="shared" si="139"/>
        <v>#VALUE!</v>
      </c>
      <c r="LR24" s="24" t="e">
        <f t="shared" si="140"/>
        <v>#VALUE!</v>
      </c>
      <c r="LS24">
        <v>1.1837344200717999E-2</v>
      </c>
      <c r="LT24" t="e">
        <f>bvarHC1*bvarM1</f>
        <v>#VALUE!</v>
      </c>
      <c r="LU24" t="e">
        <f>cvarHC1*cvarM1</f>
        <v>#VALUE!</v>
      </c>
      <c r="LV24" t="e">
        <f>mvarHC1*mvarM1</f>
        <v>#VALUE!</v>
      </c>
      <c r="LW24" s="24" t="e">
        <f t="shared" si="141"/>
        <v>#VALUE!</v>
      </c>
      <c r="LX24" s="24" t="e">
        <f t="shared" si="142"/>
        <v>#VALUE!</v>
      </c>
      <c r="LY24" s="24" t="e">
        <f t="shared" si="143"/>
        <v>#VALUE!</v>
      </c>
      <c r="LZ24">
        <v>-4.9679530093994999E-9</v>
      </c>
      <c r="MA24" t="e">
        <f>bvarHC1*bvarM3</f>
        <v>#VALUE!</v>
      </c>
      <c r="MB24" t="e">
        <f>cvarHC1*cvarM3</f>
        <v>#VALUE!</v>
      </c>
      <c r="MC24" t="e">
        <f>mvarHC1*mvarM3</f>
        <v>#VALUE!</v>
      </c>
      <c r="MD24" s="24" t="e">
        <f t="shared" si="144"/>
        <v>#VALUE!</v>
      </c>
      <c r="ME24" s="24" t="e">
        <f t="shared" si="145"/>
        <v>#VALUE!</v>
      </c>
      <c r="MF24" s="24" t="e">
        <f t="shared" si="146"/>
        <v>#VALUE!</v>
      </c>
      <c r="MG24">
        <v>-5.4628851690714998E-2</v>
      </c>
      <c r="MH24" t="e">
        <f>bvarHC1*bvarM1</f>
        <v>#VALUE!</v>
      </c>
      <c r="MI24" t="e">
        <f>cvarHC1*cvarM1</f>
        <v>#VALUE!</v>
      </c>
      <c r="MJ24" t="e">
        <f>mvarHC1*mvarM1</f>
        <v>#VALUE!</v>
      </c>
      <c r="MK24" s="24" t="e">
        <f t="shared" si="147"/>
        <v>#VALUE!</v>
      </c>
      <c r="ML24" s="24" t="e">
        <f t="shared" si="148"/>
        <v>#VALUE!</v>
      </c>
      <c r="MM24" s="24" t="e">
        <f t="shared" si="149"/>
        <v>#VALUE!</v>
      </c>
      <c r="MN24">
        <v>-3.4126050602074999E-7</v>
      </c>
      <c r="MO24" t="e">
        <f>bvarHC1*bvarM4</f>
        <v>#VALUE!</v>
      </c>
      <c r="MP24" t="e">
        <f>cvarHC1*cvarM4</f>
        <v>#VALUE!</v>
      </c>
      <c r="MQ24" t="e">
        <f>mvarHC1*mvarM4</f>
        <v>#VALUE!</v>
      </c>
      <c r="MR24" s="24" t="e">
        <f t="shared" si="150"/>
        <v>#VALUE!</v>
      </c>
      <c r="MS24" s="24" t="e">
        <f t="shared" si="151"/>
        <v>#VALUE!</v>
      </c>
      <c r="MT24" s="24" t="e">
        <f t="shared" si="152"/>
        <v>#VALUE!</v>
      </c>
      <c r="MU24">
        <v>1.6708622626125001E-8</v>
      </c>
      <c r="MV24" t="e">
        <f>bvarHC1*bvarM4</f>
        <v>#VALUE!</v>
      </c>
      <c r="MW24" t="e">
        <f>cvarHC1*cvarM4</f>
        <v>#VALUE!</v>
      </c>
      <c r="MX24" t="e">
        <f>mvarHC1*mvarM4</f>
        <v>#VALUE!</v>
      </c>
      <c r="MY24" s="24" t="e">
        <f t="shared" si="153"/>
        <v>#VALUE!</v>
      </c>
      <c r="MZ24" s="24" t="e">
        <f t="shared" si="154"/>
        <v>#VALUE!</v>
      </c>
      <c r="NA24" s="24" t="e">
        <f t="shared" si="155"/>
        <v>#VALUE!</v>
      </c>
      <c r="NB24">
        <v>-3.5135353807377002E-8</v>
      </c>
      <c r="NC24" t="e">
        <f>bvarHC1*bvarHC2</f>
        <v>#VALUE!</v>
      </c>
      <c r="ND24" t="e">
        <f>cvarHC1*cvarHC2</f>
        <v>#VALUE!</v>
      </c>
      <c r="NE24" t="e">
        <f>mvarHC1*mvarHC2</f>
        <v>#VALUE!</v>
      </c>
      <c r="NF24" s="24" t="e">
        <f t="shared" si="156"/>
        <v>#VALUE!</v>
      </c>
      <c r="NG24" s="24" t="e">
        <f t="shared" si="157"/>
        <v>#VALUE!</v>
      </c>
      <c r="NH24" s="24" t="e">
        <f t="shared" si="158"/>
        <v>#VALUE!</v>
      </c>
      <c r="NI24">
        <v>9.1686780157162005E-3</v>
      </c>
      <c r="NJ24" t="e">
        <f>bvarHC1*bvarM1</f>
        <v>#VALUE!</v>
      </c>
      <c r="NK24" t="e">
        <f>cvarHC1*cvarM1</f>
        <v>#VALUE!</v>
      </c>
      <c r="NL24" t="e">
        <f>mvarHC1*mvarM1</f>
        <v>#VALUE!</v>
      </c>
      <c r="NM24" s="24" t="e">
        <f t="shared" si="159"/>
        <v>#VALUE!</v>
      </c>
      <c r="NN24" s="24" t="e">
        <f t="shared" si="160"/>
        <v>#VALUE!</v>
      </c>
      <c r="NO24" s="24" t="e">
        <f t="shared" si="161"/>
        <v>#VALUE!</v>
      </c>
      <c r="NP24">
        <v>1.9825207391566001E-8</v>
      </c>
      <c r="NQ24" t="e">
        <f>bvarHC1*bvarHC2</f>
        <v>#VALUE!</v>
      </c>
      <c r="NR24" t="e">
        <f>cvarHC1*cvarHC2</f>
        <v>#VALUE!</v>
      </c>
      <c r="NS24" t="e">
        <f>mvarHC1*mvarHC2</f>
        <v>#VALUE!</v>
      </c>
      <c r="NT24" s="24" t="e">
        <f t="shared" si="162"/>
        <v>#VALUE!</v>
      </c>
      <c r="NU24" s="24" t="e">
        <f t="shared" si="163"/>
        <v>#VALUE!</v>
      </c>
      <c r="NV24" s="24" t="e">
        <f t="shared" si="164"/>
        <v>#VALUE!</v>
      </c>
      <c r="NW24">
        <v>1.4557852746588E-4</v>
      </c>
      <c r="NX24" t="e">
        <f>bvarHC1*bvarM1</f>
        <v>#VALUE!</v>
      </c>
      <c r="NY24" t="e">
        <f>cvarHC1*cvarM1</f>
        <v>#VALUE!</v>
      </c>
      <c r="NZ24" t="e">
        <f>mvarHC1*mvarM1</f>
        <v>#VALUE!</v>
      </c>
      <c r="OA24" s="24" t="e">
        <f t="shared" si="165"/>
        <v>#VALUE!</v>
      </c>
      <c r="OB24" s="24" t="e">
        <f t="shared" si="166"/>
        <v>#VALUE!</v>
      </c>
      <c r="OC24" s="24" t="e">
        <f t="shared" si="167"/>
        <v>#VALUE!</v>
      </c>
      <c r="OD24">
        <v>-4.0803291625482999E-7</v>
      </c>
      <c r="OE24" t="e">
        <f>bvarHC1*bvarM4</f>
        <v>#VALUE!</v>
      </c>
      <c r="OF24" t="e">
        <f>cvarHC1*cvarM4</f>
        <v>#VALUE!</v>
      </c>
      <c r="OG24" t="e">
        <f>mvarHC1*mvarM4</f>
        <v>#VALUE!</v>
      </c>
      <c r="OH24" s="24" t="e">
        <f t="shared" si="168"/>
        <v>#VALUE!</v>
      </c>
      <c r="OI24" s="24" t="e">
        <f t="shared" si="169"/>
        <v>#VALUE!</v>
      </c>
      <c r="OJ24" s="24" t="e">
        <f t="shared" si="170"/>
        <v>#VALUE!</v>
      </c>
      <c r="OK24">
        <v>-2.6051493622536001E-8</v>
      </c>
      <c r="OL24" t="e">
        <f>bvarHC1*bvarM3</f>
        <v>#VALUE!</v>
      </c>
      <c r="OM24" t="e">
        <f>cvarHC1*cvarM3</f>
        <v>#VALUE!</v>
      </c>
      <c r="ON24" t="e">
        <f>mvarHC1*mvarM3</f>
        <v>#VALUE!</v>
      </c>
      <c r="OO24" s="24" t="e">
        <f t="shared" si="171"/>
        <v>#VALUE!</v>
      </c>
      <c r="OP24" s="24" t="e">
        <f t="shared" si="172"/>
        <v>#VALUE!</v>
      </c>
      <c r="OQ24" s="24" t="e">
        <f t="shared" si="173"/>
        <v>#VALUE!</v>
      </c>
      <c r="OR24">
        <v>-6.7643602930821995E-8</v>
      </c>
      <c r="OS24" t="e">
        <f>bvarHC1*bvarHC2</f>
        <v>#VALUE!</v>
      </c>
      <c r="OT24" t="e">
        <f>cvarHC1*cvarHC2</f>
        <v>#VALUE!</v>
      </c>
      <c r="OU24" t="e">
        <f>mvarHC1*mvarHC2</f>
        <v>#VALUE!</v>
      </c>
      <c r="OV24" s="24" t="e">
        <f t="shared" si="174"/>
        <v>#VALUE!</v>
      </c>
      <c r="OW24" s="24" t="e">
        <f t="shared" si="175"/>
        <v>#VALUE!</v>
      </c>
      <c r="OX24" s="24" t="e">
        <f t="shared" si="176"/>
        <v>#VALUE!</v>
      </c>
      <c r="OY24">
        <v>7.7783367301443003E-3</v>
      </c>
      <c r="OZ24" t="e">
        <f>bvarHC1*bvarM1</f>
        <v>#VALUE!</v>
      </c>
      <c r="PA24" t="e">
        <f>cvarHC1*cvarM1</f>
        <v>#VALUE!</v>
      </c>
      <c r="PB24" t="e">
        <f>mvarHC1*mvarM1</f>
        <v>#VALUE!</v>
      </c>
      <c r="PC24" s="24" t="e">
        <f t="shared" si="177"/>
        <v>#VALUE!</v>
      </c>
      <c r="PD24" s="24" t="e">
        <f t="shared" si="178"/>
        <v>#VALUE!</v>
      </c>
      <c r="PE24" s="24" t="e">
        <f t="shared" si="179"/>
        <v>#VALUE!</v>
      </c>
      <c r="PF24">
        <v>-1.4025935585175E-8</v>
      </c>
      <c r="PG24" t="e">
        <f>bvarHC1*bvarM2</f>
        <v>#VALUE!</v>
      </c>
      <c r="PH24" t="e">
        <f>cvarHC1*cvarM2</f>
        <v>#VALUE!</v>
      </c>
      <c r="PI24" t="e">
        <f>mvarHC1*mvarM2</f>
        <v>#VALUE!</v>
      </c>
      <c r="PJ24" s="24" t="e">
        <f t="shared" si="180"/>
        <v>#VALUE!</v>
      </c>
      <c r="PK24" s="24" t="e">
        <f t="shared" si="181"/>
        <v>#VALUE!</v>
      </c>
      <c r="PL24" s="24" t="e">
        <f t="shared" si="182"/>
        <v>#VALUE!</v>
      </c>
      <c r="PM24">
        <v>2.3838491040528001E-8</v>
      </c>
      <c r="PN24" t="e">
        <f>bvarHC1*bvarM2</f>
        <v>#VALUE!</v>
      </c>
      <c r="PO24" t="e">
        <f>cvarHC1*cvarM2</f>
        <v>#VALUE!</v>
      </c>
      <c r="PP24" t="e">
        <f>mvarHC1*mvarM2</f>
        <v>#VALUE!</v>
      </c>
      <c r="PQ24" s="24" t="e">
        <f t="shared" si="183"/>
        <v>#VALUE!</v>
      </c>
      <c r="PR24" s="24" t="e">
        <f t="shared" si="184"/>
        <v>#VALUE!</v>
      </c>
      <c r="PS24" s="24" t="e">
        <f t="shared" si="185"/>
        <v>#VALUE!</v>
      </c>
      <c r="PT24">
        <v>-4.6740063571376999E-7</v>
      </c>
      <c r="PU24" t="e">
        <f>bvarHC1*bvarM4</f>
        <v>#VALUE!</v>
      </c>
      <c r="PV24" t="e">
        <f>cvarHC1*cvarM4</f>
        <v>#VALUE!</v>
      </c>
      <c r="PW24" t="e">
        <f>mvarHC1*mvarM4</f>
        <v>#VALUE!</v>
      </c>
      <c r="PX24" s="24" t="e">
        <f t="shared" si="186"/>
        <v>#VALUE!</v>
      </c>
      <c r="PY24" s="24" t="e">
        <f t="shared" si="187"/>
        <v>#VALUE!</v>
      </c>
      <c r="PZ24" s="24" t="e">
        <f t="shared" si="188"/>
        <v>#VALUE!</v>
      </c>
      <c r="QA24">
        <v>-1.0595963379934E-7</v>
      </c>
      <c r="QB24" t="e">
        <f>bvarHC1*bvarM2</f>
        <v>#VALUE!</v>
      </c>
      <c r="QC24" t="e">
        <f>cvarHC1*cvarM2</f>
        <v>#VALUE!</v>
      </c>
      <c r="QD24" t="e">
        <f>mvarHC1*mvarM2</f>
        <v>#VALUE!</v>
      </c>
      <c r="QE24" s="24" t="e">
        <f t="shared" si="189"/>
        <v>#VALUE!</v>
      </c>
      <c r="QF24" s="24" t="e">
        <f t="shared" si="190"/>
        <v>#VALUE!</v>
      </c>
      <c r="QG24" s="24" t="e">
        <f t="shared" si="191"/>
        <v>#VALUE!</v>
      </c>
      <c r="QH24">
        <v>4.8188454582231001E-4</v>
      </c>
      <c r="QI24" t="e">
        <f>bvarHC1*bvarM1</f>
        <v>#VALUE!</v>
      </c>
      <c r="QJ24" t="e">
        <f>cvarHC1*cvarM1</f>
        <v>#VALUE!</v>
      </c>
      <c r="QK24" t="e">
        <f>mvarHC1*mvarM1</f>
        <v>#VALUE!</v>
      </c>
      <c r="QL24" s="24" t="e">
        <f t="shared" si="192"/>
        <v>#VALUE!</v>
      </c>
      <c r="QM24" s="24" t="e">
        <f t="shared" si="193"/>
        <v>#VALUE!</v>
      </c>
      <c r="QN24" s="24" t="e">
        <f t="shared" si="194"/>
        <v>#VALUE!</v>
      </c>
      <c r="QO24">
        <v>-1.4212790573597E-7</v>
      </c>
      <c r="QP24" t="e">
        <f>bvarHC1*bvarM4</f>
        <v>#VALUE!</v>
      </c>
      <c r="QQ24" t="e">
        <f>cvarHC1*cvarM4</f>
        <v>#VALUE!</v>
      </c>
      <c r="QR24" t="e">
        <f>mvarHC1*mvarM4</f>
        <v>#VALUE!</v>
      </c>
      <c r="QS24" s="24" t="e">
        <f t="shared" si="195"/>
        <v>#VALUE!</v>
      </c>
      <c r="QT24" s="24" t="e">
        <f t="shared" si="196"/>
        <v>#VALUE!</v>
      </c>
      <c r="QU24" s="24" t="e">
        <f t="shared" si="197"/>
        <v>#VALUE!</v>
      </c>
      <c r="QV24">
        <v>-7.0463832138343E-9</v>
      </c>
      <c r="QW24" t="e">
        <f>bvarHC1*bvarM3</f>
        <v>#VALUE!</v>
      </c>
      <c r="QX24" t="e">
        <f>cvarHC1*cvarM3</f>
        <v>#VALUE!</v>
      </c>
      <c r="QY24" t="e">
        <f>mvarHC1*mvarM3</f>
        <v>#VALUE!</v>
      </c>
      <c r="QZ24" s="24" t="e">
        <f t="shared" si="198"/>
        <v>#VALUE!</v>
      </c>
      <c r="RA24" s="24" t="e">
        <f t="shared" si="199"/>
        <v>#VALUE!</v>
      </c>
      <c r="RB24" s="24" t="e">
        <f t="shared" si="200"/>
        <v>#VALUE!</v>
      </c>
      <c r="RC24">
        <v>9.8884398907117006E-8</v>
      </c>
      <c r="RD24" t="e">
        <f>bvarHC1*bvarM2</f>
        <v>#VALUE!</v>
      </c>
      <c r="RE24" t="e">
        <f>cvarHC1*cvarM2</f>
        <v>#VALUE!</v>
      </c>
      <c r="RF24" t="e">
        <f>mvarHC1*mvarM2</f>
        <v>#VALUE!</v>
      </c>
      <c r="RG24" s="24" t="e">
        <f t="shared" si="201"/>
        <v>#VALUE!</v>
      </c>
      <c r="RH24" s="24" t="e">
        <f t="shared" si="202"/>
        <v>#VALUE!</v>
      </c>
      <c r="RI24" s="24" t="e">
        <f t="shared" si="203"/>
        <v>#VALUE!</v>
      </c>
      <c r="RJ24">
        <v>-1.9725577037765E-7</v>
      </c>
      <c r="RK24" t="e">
        <f>bvarHC1*bvarM5</f>
        <v>#VALUE!</v>
      </c>
      <c r="RL24" t="e">
        <f>cvarHC1*cvarM5</f>
        <v>#VALUE!</v>
      </c>
      <c r="RM24" t="e">
        <f>mvarHC1*mvarM5</f>
        <v>#VALUE!</v>
      </c>
      <c r="RN24" s="24" t="e">
        <f t="shared" si="204"/>
        <v>#VALUE!</v>
      </c>
      <c r="RO24" s="24" t="e">
        <f t="shared" si="205"/>
        <v>#VALUE!</v>
      </c>
      <c r="RP24" s="24" t="e">
        <f t="shared" si="206"/>
        <v>#VALUE!</v>
      </c>
      <c r="RQ24">
        <v>-9.7919083655690006E-8</v>
      </c>
      <c r="RR24" t="e">
        <f>bvarHC1*bvarM2</f>
        <v>#VALUE!</v>
      </c>
      <c r="RS24" t="e">
        <f>cvarHC1*cvarM2</f>
        <v>#VALUE!</v>
      </c>
      <c r="RT24" t="e">
        <f>mvarHC1*mvarM2</f>
        <v>#VALUE!</v>
      </c>
      <c r="RU24" s="24" t="e">
        <f t="shared" si="207"/>
        <v>#VALUE!</v>
      </c>
      <c r="RV24" s="24" t="e">
        <f t="shared" si="208"/>
        <v>#VALUE!</v>
      </c>
      <c r="RW24" s="24" t="e">
        <f t="shared" si="209"/>
        <v>#VALUE!</v>
      </c>
      <c r="RX24">
        <v>1.1615151204024E-7</v>
      </c>
      <c r="RY24" t="e">
        <f>bvarHC1*bvarHC2</f>
        <v>#VALUE!</v>
      </c>
      <c r="RZ24" t="e">
        <f>cvarHC1*cvarHC2</f>
        <v>#VALUE!</v>
      </c>
      <c r="SA24" t="e">
        <f>mvarHC1*mvarHC2</f>
        <v>#VALUE!</v>
      </c>
      <c r="SB24" s="24" t="e">
        <f t="shared" si="210"/>
        <v>#VALUE!</v>
      </c>
      <c r="SC24" s="24" t="e">
        <f t="shared" si="211"/>
        <v>#VALUE!</v>
      </c>
      <c r="SD24" s="24" t="e">
        <f t="shared" si="212"/>
        <v>#VALUE!</v>
      </c>
      <c r="SE24">
        <v>-1.3444731908391E-7</v>
      </c>
      <c r="SF24" t="e">
        <f>bvarHC1*bvarM4</f>
        <v>#VALUE!</v>
      </c>
      <c r="SG24" t="e">
        <f>cvarHC1*cvarM4</f>
        <v>#VALUE!</v>
      </c>
      <c r="SH24" t="e">
        <f>mvarHC1*mvarM4</f>
        <v>#VALUE!</v>
      </c>
      <c r="SI24" s="24" t="e">
        <f t="shared" si="213"/>
        <v>#VALUE!</v>
      </c>
      <c r="SJ24" s="24" t="e">
        <f t="shared" si="214"/>
        <v>#VALUE!</v>
      </c>
      <c r="SK24" s="24" t="e">
        <f t="shared" si="215"/>
        <v>#VALUE!</v>
      </c>
      <c r="SL24">
        <v>-5.6183771508890002E-8</v>
      </c>
      <c r="SM24" t="e">
        <f>bvarHC1*bvarM2</f>
        <v>#VALUE!</v>
      </c>
      <c r="SN24" t="e">
        <f>cvarHC1*cvarM2</f>
        <v>#VALUE!</v>
      </c>
      <c r="SO24" t="e">
        <f>mvarHC1*mvarM2</f>
        <v>#VALUE!</v>
      </c>
      <c r="SP24" s="24" t="e">
        <f t="shared" si="216"/>
        <v>#VALUE!</v>
      </c>
      <c r="SQ24" s="24" t="e">
        <f t="shared" si="217"/>
        <v>#VALUE!</v>
      </c>
      <c r="SR24" s="24" t="e">
        <f t="shared" si="218"/>
        <v>#VALUE!</v>
      </c>
      <c r="SS24">
        <v>-9.3686284311924006E-8</v>
      </c>
      <c r="ST24" t="e">
        <f>bvarHC1*bvarM3</f>
        <v>#VALUE!</v>
      </c>
      <c r="SU24" t="e">
        <f>cvarHC1*cvarM3</f>
        <v>#VALUE!</v>
      </c>
      <c r="SV24" t="e">
        <f>mvarHC1*mvarM3</f>
        <v>#VALUE!</v>
      </c>
      <c r="SW24" s="24" t="e">
        <f t="shared" si="219"/>
        <v>#VALUE!</v>
      </c>
      <c r="SX24" s="24" t="e">
        <f t="shared" si="220"/>
        <v>#VALUE!</v>
      </c>
      <c r="SY24" s="24" t="e">
        <f t="shared" si="221"/>
        <v>#VALUE!</v>
      </c>
      <c r="SZ24">
        <v>-1.3765122213022E-6</v>
      </c>
      <c r="TA24" t="e">
        <f>bvarHC1*bvarM2</f>
        <v>#VALUE!</v>
      </c>
      <c r="TB24" t="e">
        <f>cvarHC1*cvarM2</f>
        <v>#VALUE!</v>
      </c>
      <c r="TC24" t="e">
        <f>mvarHC1*mvarM2</f>
        <v>#VALUE!</v>
      </c>
      <c r="TD24" s="24" t="e">
        <f t="shared" si="222"/>
        <v>#VALUE!</v>
      </c>
      <c r="TE24" s="24" t="e">
        <f t="shared" si="223"/>
        <v>#VALUE!</v>
      </c>
      <c r="TF24" s="24" t="e">
        <f t="shared" si="224"/>
        <v>#VALUE!</v>
      </c>
      <c r="TG24">
        <v>1.5472500852930001E-9</v>
      </c>
      <c r="TH24" t="e">
        <f>bvarHC2*bvarM4</f>
        <v>#VALUE!</v>
      </c>
      <c r="TI24" t="e">
        <f>cvarHC2*cvarM4</f>
        <v>#VALUE!</v>
      </c>
      <c r="TJ24" t="e">
        <f>mvarHC2*mvarM4</f>
        <v>#VALUE!</v>
      </c>
      <c r="TK24" s="24" t="e">
        <f t="shared" si="225"/>
        <v>#VALUE!</v>
      </c>
      <c r="TL24" s="24" t="e">
        <f t="shared" si="226"/>
        <v>#VALUE!</v>
      </c>
      <c r="TM24" s="24" t="e">
        <f t="shared" si="227"/>
        <v>#VALUE!</v>
      </c>
      <c r="TN24">
        <v>8.8535580217503004E-8</v>
      </c>
      <c r="TO24" t="e">
        <f>bvarHC1*bvarM2</f>
        <v>#VALUE!</v>
      </c>
      <c r="TP24" t="e">
        <f>cvarHC1*cvarM2</f>
        <v>#VALUE!</v>
      </c>
      <c r="TQ24" t="e">
        <f>mvarHC1*mvarM2</f>
        <v>#VALUE!</v>
      </c>
      <c r="TR24" s="24" t="e">
        <f t="shared" si="228"/>
        <v>#VALUE!</v>
      </c>
      <c r="TS24" s="24" t="e">
        <f t="shared" si="229"/>
        <v>#VALUE!</v>
      </c>
      <c r="TT24" s="24" t="e">
        <f t="shared" si="230"/>
        <v>#VALUE!</v>
      </c>
      <c r="TU24">
        <v>1.0231929621975999E-2</v>
      </c>
      <c r="TV24" t="e">
        <f>bvarHC1*bvarM1</f>
        <v>#VALUE!</v>
      </c>
      <c r="TW24" t="e">
        <f>cvarHC1*cvarM1</f>
        <v>#VALUE!</v>
      </c>
      <c r="TX24" t="e">
        <f>mvarHC1*mvarM1</f>
        <v>#VALUE!</v>
      </c>
      <c r="TY24" s="24" t="e">
        <f t="shared" si="231"/>
        <v>#VALUE!</v>
      </c>
      <c r="TZ24" s="24" t="e">
        <f t="shared" si="232"/>
        <v>#VALUE!</v>
      </c>
      <c r="UA24" s="24" t="e">
        <f t="shared" si="233"/>
        <v>#VALUE!</v>
      </c>
      <c r="UB24">
        <v>-2.6332101449289999E-11</v>
      </c>
      <c r="UC24" t="e">
        <f>bvarHC1*bvarM7</f>
        <v>#VALUE!</v>
      </c>
      <c r="UD24" t="e">
        <f>cvarHC1*cvarM7</f>
        <v>#VALUE!</v>
      </c>
      <c r="UE24" t="e">
        <f>mvarHC1*mvarM7</f>
        <v>#VALUE!</v>
      </c>
      <c r="UF24" s="24" t="e">
        <f t="shared" si="234"/>
        <v>#VALUE!</v>
      </c>
      <c r="UG24" s="24" t="e">
        <f t="shared" si="235"/>
        <v>#VALUE!</v>
      </c>
      <c r="UH24" s="24" t="e">
        <f t="shared" si="236"/>
        <v>#VALUE!</v>
      </c>
      <c r="UI24">
        <v>-8.2243206237892006E-8</v>
      </c>
      <c r="UJ24" t="e">
        <f>bvarHC1*bvarM3</f>
        <v>#VALUE!</v>
      </c>
      <c r="UK24" t="e">
        <f>cvarHC1*cvarM3</f>
        <v>#VALUE!</v>
      </c>
      <c r="UL24" t="e">
        <f>mvarHC1*mvarM3</f>
        <v>#VALUE!</v>
      </c>
      <c r="UM24" s="24" t="e">
        <f t="shared" si="237"/>
        <v>#VALUE!</v>
      </c>
      <c r="UN24" s="24" t="e">
        <f t="shared" si="238"/>
        <v>#VALUE!</v>
      </c>
      <c r="UO24" s="24" t="e">
        <f t="shared" si="239"/>
        <v>#VALUE!</v>
      </c>
      <c r="UP24">
        <v>1.3564810864547E-2</v>
      </c>
      <c r="UQ24" t="e">
        <f>bvarHC1*bvarM1</f>
        <v>#VALUE!</v>
      </c>
      <c r="UR24" t="e">
        <f>cvarHC1*cvarM1</f>
        <v>#VALUE!</v>
      </c>
      <c r="US24" t="e">
        <f>mvarHC1*mvarM1</f>
        <v>#VALUE!</v>
      </c>
      <c r="UT24" s="24" t="e">
        <f t="shared" si="240"/>
        <v>#VALUE!</v>
      </c>
      <c r="UU24" s="24" t="e">
        <f t="shared" si="241"/>
        <v>#VALUE!</v>
      </c>
      <c r="UV24" s="24" t="e">
        <f t="shared" si="242"/>
        <v>#VALUE!</v>
      </c>
      <c r="UW24">
        <v>6.6902374342448996E-11</v>
      </c>
      <c r="UX24" t="e">
        <f>bvarHC1*bvarM6</f>
        <v>#VALUE!</v>
      </c>
      <c r="UY24" t="e">
        <f>cvarHC1*cvarM6</f>
        <v>#VALUE!</v>
      </c>
      <c r="UZ24" t="e">
        <f>mvarHC1*mvarM6</f>
        <v>#VALUE!</v>
      </c>
      <c r="VA24" s="24" t="e">
        <f t="shared" si="243"/>
        <v>#VALUE!</v>
      </c>
      <c r="VB24" s="24" t="e">
        <f t="shared" si="244"/>
        <v>#VALUE!</v>
      </c>
      <c r="VC24" s="24" t="e">
        <f t="shared" si="245"/>
        <v>#VALUE!</v>
      </c>
      <c r="VD24">
        <v>-3.1234706712196003E-8</v>
      </c>
      <c r="VE24" t="e">
        <f>bvarHC1*bvarM3</f>
        <v>#VALUE!</v>
      </c>
      <c r="VF24" t="e">
        <f>cvarHC1*cvarM3</f>
        <v>#VALUE!</v>
      </c>
      <c r="VG24" t="e">
        <f>mvarHC1*mvarM3</f>
        <v>#VALUE!</v>
      </c>
      <c r="VH24" s="24" t="e">
        <f t="shared" si="246"/>
        <v>#VALUE!</v>
      </c>
      <c r="VI24" s="24" t="e">
        <f t="shared" si="247"/>
        <v>#VALUE!</v>
      </c>
      <c r="VJ24" s="24" t="e">
        <f t="shared" si="248"/>
        <v>#VALUE!</v>
      </c>
      <c r="VK24">
        <v>8.4191178192981001E-3</v>
      </c>
      <c r="VL24" t="e">
        <f>bvarHC1*bvarM1</f>
        <v>#VALUE!</v>
      </c>
      <c r="VM24" t="e">
        <f>cvarHC1*cvarM1</f>
        <v>#VALUE!</v>
      </c>
      <c r="VN24" t="e">
        <f>mvarHC1*mvarM1</f>
        <v>#VALUE!</v>
      </c>
      <c r="VO24" s="24" t="e">
        <f t="shared" si="249"/>
        <v>#VALUE!</v>
      </c>
      <c r="VP24" s="24" t="e">
        <f t="shared" si="250"/>
        <v>#VALUE!</v>
      </c>
      <c r="VQ24" s="24" t="e">
        <f t="shared" si="251"/>
        <v>#VALUE!</v>
      </c>
      <c r="VR24">
        <v>1.3415878239546E-11</v>
      </c>
      <c r="VS24" t="e">
        <f>bvarHC1*bvarM6</f>
        <v>#VALUE!</v>
      </c>
      <c r="VT24" t="e">
        <f>cvarHC1*cvarM6</f>
        <v>#VALUE!</v>
      </c>
      <c r="VU24" t="e">
        <f>mvarHC1*mvarM6</f>
        <v>#VALUE!</v>
      </c>
      <c r="VV24" s="24" t="e">
        <f t="shared" si="252"/>
        <v>#VALUE!</v>
      </c>
      <c r="VW24" s="24" t="e">
        <f t="shared" si="253"/>
        <v>#VALUE!</v>
      </c>
      <c r="VX24" s="24" t="e">
        <f t="shared" si="254"/>
        <v>#VALUE!</v>
      </c>
      <c r="VY24">
        <v>-7.8721464321374996E-7</v>
      </c>
      <c r="VZ24" t="e">
        <f>bvarHC1*bvarM2</f>
        <v>#VALUE!</v>
      </c>
      <c r="WA24" t="e">
        <f>cvarHC1*cvarM2</f>
        <v>#VALUE!</v>
      </c>
      <c r="WB24" t="e">
        <f>mvarHC1*mvarM2</f>
        <v>#VALUE!</v>
      </c>
      <c r="WC24" s="24" t="e">
        <f t="shared" si="255"/>
        <v>#VALUE!</v>
      </c>
      <c r="WD24" s="24" t="e">
        <f t="shared" si="256"/>
        <v>#VALUE!</v>
      </c>
      <c r="WE24" s="24" t="e">
        <f t="shared" si="257"/>
        <v>#VALUE!</v>
      </c>
      <c r="WF24">
        <v>1.5097942943682E-2</v>
      </c>
      <c r="WG24" t="e">
        <f>bvarHC1*bvarM1</f>
        <v>#VALUE!</v>
      </c>
      <c r="WH24" t="e">
        <f>cvarHC1*cvarM1</f>
        <v>#VALUE!</v>
      </c>
      <c r="WI24" t="e">
        <f>mvarHC1*mvarM1</f>
        <v>#VALUE!</v>
      </c>
      <c r="WJ24" s="24" t="e">
        <f t="shared" si="258"/>
        <v>#VALUE!</v>
      </c>
      <c r="WK24" s="24" t="e">
        <f t="shared" si="259"/>
        <v>#VALUE!</v>
      </c>
      <c r="WL24" s="24" t="e">
        <f t="shared" si="260"/>
        <v>#VALUE!</v>
      </c>
      <c r="WM24">
        <v>3.9204550951195001E-11</v>
      </c>
      <c r="WN24" t="e">
        <f>bvarHC1*bvarM6</f>
        <v>#VALUE!</v>
      </c>
      <c r="WO24" t="e">
        <f>cvarHC1*cvarM6</f>
        <v>#VALUE!</v>
      </c>
      <c r="WP24" t="e">
        <f>mvarHC1*mvarM6</f>
        <v>#VALUE!</v>
      </c>
      <c r="WQ24" s="24" t="e">
        <f t="shared" si="261"/>
        <v>#VALUE!</v>
      </c>
      <c r="WR24" s="24" t="e">
        <f t="shared" si="262"/>
        <v>#VALUE!</v>
      </c>
      <c r="WS24" s="24" t="e">
        <f t="shared" si="263"/>
        <v>#VALUE!</v>
      </c>
      <c r="WT24">
        <v>-2.4758225061327999E-8</v>
      </c>
      <c r="WU24" t="e">
        <f>bvarHC1*bvarM3</f>
        <v>#VALUE!</v>
      </c>
      <c r="WV24" t="e">
        <f>cvarHC1*cvarM3</f>
        <v>#VALUE!</v>
      </c>
      <c r="WW24" t="e">
        <f>mvarHC1*mvarM3</f>
        <v>#VALUE!</v>
      </c>
      <c r="WX24" s="24" t="e">
        <f t="shared" si="264"/>
        <v>#VALUE!</v>
      </c>
      <c r="WY24" s="24" t="e">
        <f t="shared" si="265"/>
        <v>#VALUE!</v>
      </c>
      <c r="WZ24" s="24" t="e">
        <f t="shared" si="266"/>
        <v>#VALUE!</v>
      </c>
      <c r="XA24">
        <v>9.4292440679049992E-3</v>
      </c>
      <c r="XB24" t="e">
        <f>bvarHC1*bvarM1</f>
        <v>#VALUE!</v>
      </c>
      <c r="XC24" t="e">
        <f>cvarHC1*cvarM1</f>
        <v>#VALUE!</v>
      </c>
      <c r="XD24" t="e">
        <f>mvarHC1*mvarM1</f>
        <v>#VALUE!</v>
      </c>
      <c r="XE24" s="24" t="e">
        <f t="shared" si="267"/>
        <v>#VALUE!</v>
      </c>
      <c r="XF24" s="24" t="e">
        <f t="shared" si="268"/>
        <v>#VALUE!</v>
      </c>
      <c r="XG24" s="24" t="e">
        <f t="shared" si="269"/>
        <v>#VALUE!</v>
      </c>
      <c r="XH24">
        <v>7.5342325602910002E-12</v>
      </c>
      <c r="XI24" t="e">
        <f>bvarHC1*bvarM6</f>
        <v>#VALUE!</v>
      </c>
      <c r="XJ24" t="e">
        <f>cvarHC1*cvarM6</f>
        <v>#VALUE!</v>
      </c>
      <c r="XK24" t="e">
        <f>mvarHC1*mvarM6</f>
        <v>#VALUE!</v>
      </c>
      <c r="XL24" s="24" t="e">
        <f t="shared" si="270"/>
        <v>#VALUE!</v>
      </c>
      <c r="XM24" s="24" t="e">
        <f t="shared" si="271"/>
        <v>#VALUE!</v>
      </c>
      <c r="XN24" s="24" t="e">
        <f t="shared" si="272"/>
        <v>#VALUE!</v>
      </c>
      <c r="XO24">
        <v>2.1572040425375999E-7</v>
      </c>
      <c r="XP24" t="e">
        <f>bvarHC1*bvarM4</f>
        <v>#VALUE!</v>
      </c>
      <c r="XQ24" t="e">
        <f>cvarHC1*cvarM4</f>
        <v>#VALUE!</v>
      </c>
      <c r="XR24" t="e">
        <f>mvarHC1*mvarM4</f>
        <v>#VALUE!</v>
      </c>
      <c r="XS24" s="24" t="e">
        <f t="shared" si="273"/>
        <v>#VALUE!</v>
      </c>
      <c r="XT24" s="24" t="e">
        <f t="shared" si="274"/>
        <v>#VALUE!</v>
      </c>
      <c r="XU24" s="24" t="e">
        <f t="shared" si="275"/>
        <v>#VALUE!</v>
      </c>
      <c r="XV24">
        <v>-9.3358680345497002E-7</v>
      </c>
      <c r="XW24" t="e">
        <f>bvarHC1*bvarM2</f>
        <v>#VALUE!</v>
      </c>
      <c r="XX24" t="e">
        <f>cvarHC1*cvarM2</f>
        <v>#VALUE!</v>
      </c>
      <c r="XY24" t="e">
        <f>mvarHC1*mvarM2</f>
        <v>#VALUE!</v>
      </c>
      <c r="XZ24" s="24" t="e">
        <f t="shared" si="276"/>
        <v>#VALUE!</v>
      </c>
      <c r="YA24" s="24" t="e">
        <f t="shared" si="277"/>
        <v>#VALUE!</v>
      </c>
      <c r="YB24" s="24" t="e">
        <f t="shared" si="278"/>
        <v>#VALUE!</v>
      </c>
      <c r="YC24">
        <v>2.3419782335774999E-9</v>
      </c>
      <c r="YD24" t="e">
        <f>bvarHC2*bvarM4</f>
        <v>#VALUE!</v>
      </c>
      <c r="YE24" t="e">
        <f>cvarHC2*cvarM4</f>
        <v>#VALUE!</v>
      </c>
      <c r="YF24" t="e">
        <f>mvarHC2*mvarM4</f>
        <v>#VALUE!</v>
      </c>
      <c r="YG24" s="24" t="e">
        <f t="shared" si="279"/>
        <v>#VALUE!</v>
      </c>
      <c r="YH24" s="24" t="e">
        <f t="shared" si="280"/>
        <v>#VALUE!</v>
      </c>
      <c r="YI24" s="24" t="e">
        <f t="shared" si="281"/>
        <v>#VALUE!</v>
      </c>
      <c r="YJ24">
        <v>6.4129900057329996E-8</v>
      </c>
      <c r="YK24" t="e">
        <f>bvarHC1*bvarM2</f>
        <v>#VALUE!</v>
      </c>
      <c r="YL24" t="e">
        <f>cvarHC1*cvarM2</f>
        <v>#VALUE!</v>
      </c>
      <c r="YM24" t="e">
        <f>mvarHC1*mvarM2</f>
        <v>#VALUE!</v>
      </c>
      <c r="YN24" s="24" t="e">
        <f t="shared" si="282"/>
        <v>#VALUE!</v>
      </c>
      <c r="YO24" s="24" t="e">
        <f t="shared" si="283"/>
        <v>#VALUE!</v>
      </c>
      <c r="YP24" s="24" t="e">
        <f t="shared" si="284"/>
        <v>#VALUE!</v>
      </c>
      <c r="YQ24">
        <v>8.1148310958391E-3</v>
      </c>
      <c r="YR24" t="e">
        <f>bvarHC1*bvarM1</f>
        <v>#VALUE!</v>
      </c>
      <c r="YS24" t="e">
        <f>cvarHC1*cvarM1</f>
        <v>#VALUE!</v>
      </c>
      <c r="YT24" t="e">
        <f>mvarHC1*mvarM1</f>
        <v>#VALUE!</v>
      </c>
      <c r="YU24" s="24" t="e">
        <f t="shared" si="285"/>
        <v>#VALUE!</v>
      </c>
      <c r="YV24" s="24" t="e">
        <f t="shared" si="286"/>
        <v>#VALUE!</v>
      </c>
      <c r="YW24" s="24" t="e">
        <f t="shared" si="287"/>
        <v>#VALUE!</v>
      </c>
      <c r="YX24">
        <v>1.0394103634253999E-11</v>
      </c>
      <c r="YY24" t="e">
        <f>bvarHC1*bvarM6</f>
        <v>#VALUE!</v>
      </c>
      <c r="YZ24" t="e">
        <f>cvarHC1*cvarM6</f>
        <v>#VALUE!</v>
      </c>
      <c r="ZA24" t="e">
        <f>mvarHC1*mvarM6</f>
        <v>#VALUE!</v>
      </c>
      <c r="ZB24" s="24" t="e">
        <f t="shared" si="288"/>
        <v>#VALUE!</v>
      </c>
      <c r="ZC24" s="24" t="e">
        <f t="shared" si="289"/>
        <v>#VALUE!</v>
      </c>
      <c r="ZD24" s="24" t="e">
        <f t="shared" si="290"/>
        <v>#VALUE!</v>
      </c>
      <c r="ZE24">
        <v>3.1678508311163002E-7</v>
      </c>
      <c r="ZF24" t="e">
        <f>bvarHC1*bvarM4</f>
        <v>#VALUE!</v>
      </c>
      <c r="ZG24" t="e">
        <f>cvarHC1*cvarM4</f>
        <v>#VALUE!</v>
      </c>
      <c r="ZH24" t="e">
        <f>mvarHC1*mvarM4</f>
        <v>#VALUE!</v>
      </c>
      <c r="ZI24" s="24" t="e">
        <f t="shared" si="291"/>
        <v>#VALUE!</v>
      </c>
      <c r="ZJ24" s="24" t="e">
        <f t="shared" si="292"/>
        <v>#VALUE!</v>
      </c>
      <c r="ZK24" s="24" t="e">
        <f t="shared" si="293"/>
        <v>#VALUE!</v>
      </c>
      <c r="ZL24">
        <v>-2.2805327050915998E-6</v>
      </c>
      <c r="ZM24" t="e">
        <f>bvarHC1*bvarM2</f>
        <v>#VALUE!</v>
      </c>
      <c r="ZN24" t="e">
        <f>cvarHC1*cvarM2</f>
        <v>#VALUE!</v>
      </c>
      <c r="ZO24" t="e">
        <f>mvarHC1*mvarM2</f>
        <v>#VALUE!</v>
      </c>
      <c r="ZP24" s="24" t="e">
        <f t="shared" si="294"/>
        <v>#VALUE!</v>
      </c>
      <c r="ZQ24" s="24" t="e">
        <f t="shared" si="295"/>
        <v>#VALUE!</v>
      </c>
      <c r="ZR24" s="24" t="e">
        <f t="shared" si="296"/>
        <v>#VALUE!</v>
      </c>
      <c r="ZS24">
        <v>3.0479544418146E-11</v>
      </c>
      <c r="ZT24" t="e">
        <f>bvarHC1*bvarM9</f>
        <v>#VALUE!</v>
      </c>
      <c r="ZU24" t="e">
        <f>cvarHC1*cvarM9</f>
        <v>#VALUE!</v>
      </c>
      <c r="ZV24" t="e">
        <f>mvarHC1*mvarM9</f>
        <v>#VALUE!</v>
      </c>
      <c r="ZW24" s="24" t="e">
        <f t="shared" si="297"/>
        <v>#VALUE!</v>
      </c>
      <c r="ZX24" s="24" t="e">
        <f t="shared" si="298"/>
        <v>#VALUE!</v>
      </c>
      <c r="ZY24" s="24" t="e">
        <f t="shared" si="299"/>
        <v>#VALUE!</v>
      </c>
      <c r="ZZ24">
        <v>1.4109073498224E-9</v>
      </c>
      <c r="AAA24" t="e">
        <f>bvarHC1*bvarM3</f>
        <v>#VALUE!</v>
      </c>
      <c r="AAB24" t="e">
        <f>cvarHC1*cvarM3</f>
        <v>#VALUE!</v>
      </c>
      <c r="AAC24" t="e">
        <f>mvarHC1*mvarM3</f>
        <v>#VALUE!</v>
      </c>
      <c r="AAD24" s="24" t="e">
        <f t="shared" si="300"/>
        <v>#VALUE!</v>
      </c>
      <c r="AAE24" s="24" t="e">
        <f t="shared" si="301"/>
        <v>#VALUE!</v>
      </c>
      <c r="AAF24" s="24" t="e">
        <f t="shared" si="302"/>
        <v>#VALUE!</v>
      </c>
      <c r="AAG24">
        <v>9.6978902382701005E-3</v>
      </c>
      <c r="AAH24" t="e">
        <f>bvarHC1*bvarM1</f>
        <v>#VALUE!</v>
      </c>
      <c r="AAI24" t="e">
        <f>cvarHC1*cvarM1</f>
        <v>#VALUE!</v>
      </c>
      <c r="AAJ24" t="e">
        <f>mvarHC1*mvarM1</f>
        <v>#VALUE!</v>
      </c>
      <c r="AAK24" s="24" t="e">
        <f t="shared" si="303"/>
        <v>#VALUE!</v>
      </c>
      <c r="AAL24" s="24" t="e">
        <f t="shared" si="304"/>
        <v>#VALUE!</v>
      </c>
      <c r="AAM24" s="24" t="e">
        <f t="shared" si="305"/>
        <v>#VALUE!</v>
      </c>
      <c r="AAN24">
        <v>-7.8870995195171996E-12</v>
      </c>
      <c r="AAO24" t="e">
        <f>bvarHC1*bvarM4</f>
        <v>#VALUE!</v>
      </c>
      <c r="AAP24" t="e">
        <f>cvarHC1*cvarM4</f>
        <v>#VALUE!</v>
      </c>
      <c r="AAQ24" t="e">
        <f>mvarHC1*mvarM4</f>
        <v>#VALUE!</v>
      </c>
      <c r="AAR24" s="24" t="e">
        <f t="shared" si="306"/>
        <v>#VALUE!</v>
      </c>
      <c r="AAS24" s="24" t="e">
        <f t="shared" si="307"/>
        <v>#VALUE!</v>
      </c>
      <c r="AAT24" s="24" t="e">
        <f t="shared" si="308"/>
        <v>#VALUE!</v>
      </c>
      <c r="AAU24">
        <v>1.2555319519597E-6</v>
      </c>
      <c r="AAV24" t="e">
        <f>bvarHC1*bvarM6</f>
        <v>#VALUE!</v>
      </c>
      <c r="AAW24" t="e">
        <f>cvarHC1*cvarM6</f>
        <v>#VALUE!</v>
      </c>
      <c r="AAX24" t="e">
        <f>mvarHC1*mvarM6</f>
        <v>#VALUE!</v>
      </c>
      <c r="AAY24" s="24" t="e">
        <f t="shared" si="309"/>
        <v>#VALUE!</v>
      </c>
      <c r="AAZ24" s="24" t="e">
        <f t="shared" si="310"/>
        <v>#VALUE!</v>
      </c>
      <c r="ABA24" s="24" t="e">
        <f t="shared" si="311"/>
        <v>#VALUE!</v>
      </c>
      <c r="ABB24">
        <v>-3.1622114543892E-6</v>
      </c>
      <c r="ABC24" t="e">
        <f>bvarHC1*bvarM2</f>
        <v>#VALUE!</v>
      </c>
      <c r="ABD24" t="e">
        <f>cvarHC1*cvarM2</f>
        <v>#VALUE!</v>
      </c>
      <c r="ABE24" t="e">
        <f>mvarHC1*mvarM2</f>
        <v>#VALUE!</v>
      </c>
      <c r="ABF24" s="24" t="e">
        <f t="shared" si="312"/>
        <v>#VALUE!</v>
      </c>
      <c r="ABG24" s="24" t="e">
        <f t="shared" si="313"/>
        <v>#VALUE!</v>
      </c>
      <c r="ABH24" s="24" t="e">
        <f t="shared" si="314"/>
        <v>#VALUE!</v>
      </c>
      <c r="ABI24">
        <v>6.8209098820217005E-11</v>
      </c>
      <c r="ABJ24" t="e">
        <f>bvarHC1*bvarM6</f>
        <v>#VALUE!</v>
      </c>
      <c r="ABK24" t="e">
        <f>cvarHC1*cvarM6</f>
        <v>#VALUE!</v>
      </c>
      <c r="ABL24" t="e">
        <f>mvarHC1*mvarM6</f>
        <v>#VALUE!</v>
      </c>
      <c r="ABM24" s="24" t="e">
        <f t="shared" si="315"/>
        <v>#VALUE!</v>
      </c>
      <c r="ABN24" s="24" t="e">
        <f t="shared" si="316"/>
        <v>#VALUE!</v>
      </c>
      <c r="ABO24" s="24" t="e">
        <f t="shared" si="317"/>
        <v>#VALUE!</v>
      </c>
      <c r="ABP24">
        <v>-3.3177329361508999E-8</v>
      </c>
      <c r="ABQ24" t="e">
        <f>bvarHC1*bvarM6</f>
        <v>#VALUE!</v>
      </c>
      <c r="ABR24" t="e">
        <f>cvarHC1*cvarM6</f>
        <v>#VALUE!</v>
      </c>
      <c r="ABS24" t="e">
        <f>mvarHC1*mvarM6</f>
        <v>#VALUE!</v>
      </c>
      <c r="ABT24" s="24" t="e">
        <f t="shared" si="318"/>
        <v>#VALUE!</v>
      </c>
      <c r="ABU24" s="24" t="e">
        <f t="shared" si="319"/>
        <v>#VALUE!</v>
      </c>
      <c r="ABV24" s="24" t="e">
        <f t="shared" si="320"/>
        <v>#VALUE!</v>
      </c>
      <c r="ABW24">
        <v>9.5918972075303994E-3</v>
      </c>
      <c r="ABX24" t="e">
        <f>bvarHC1*bvarM1</f>
        <v>#VALUE!</v>
      </c>
      <c r="ABY24" t="e">
        <f>cvarHC1*cvarM1</f>
        <v>#VALUE!</v>
      </c>
      <c r="ABZ24" t="e">
        <f>mvarHC1*mvarM1</f>
        <v>#VALUE!</v>
      </c>
      <c r="ACA24" s="24" t="e">
        <f t="shared" si="321"/>
        <v>#VALUE!</v>
      </c>
      <c r="ACB24" s="24" t="e">
        <f t="shared" si="322"/>
        <v>#VALUE!</v>
      </c>
      <c r="ACC24" s="24" t="e">
        <f t="shared" si="323"/>
        <v>#VALUE!</v>
      </c>
      <c r="ACD24">
        <v>-9.5205317818441997E-12</v>
      </c>
      <c r="ACE24" t="e">
        <f>bvarHC1*bvarM4</f>
        <v>#VALUE!</v>
      </c>
      <c r="ACF24" t="e">
        <f>cvarHC1*cvarM4</f>
        <v>#VALUE!</v>
      </c>
      <c r="ACG24" t="e">
        <f>mvarHC1*mvarM4</f>
        <v>#VALUE!</v>
      </c>
      <c r="ACH24" s="24" t="e">
        <f t="shared" si="324"/>
        <v>#VALUE!</v>
      </c>
      <c r="ACI24" s="24" t="e">
        <f t="shared" si="325"/>
        <v>#VALUE!</v>
      </c>
      <c r="ACJ24" s="24" t="e">
        <f t="shared" si="326"/>
        <v>#VALUE!</v>
      </c>
      <c r="ACK24">
        <v>-5.2079401584863E-5</v>
      </c>
      <c r="ACL24" t="e">
        <f>bvarHC2*bvarM6</f>
        <v>#VALUE!</v>
      </c>
      <c r="ACM24" t="e">
        <f>cvarHC2*cvarM6</f>
        <v>#VALUE!</v>
      </c>
      <c r="ACN24" t="e">
        <f>mvarHC2*mvarM6</f>
        <v>#VALUE!</v>
      </c>
      <c r="ACO24" s="24" t="e">
        <f t="shared" si="327"/>
        <v>#VALUE!</v>
      </c>
      <c r="ACP24" s="24" t="e">
        <f t="shared" si="328"/>
        <v>#VALUE!</v>
      </c>
      <c r="ACQ24" s="24" t="e">
        <f t="shared" si="329"/>
        <v>#VALUE!</v>
      </c>
      <c r="ACR24">
        <v>-1.9358704228940001E-6</v>
      </c>
      <c r="ACS24" t="e">
        <f>bvarHC1*bvarM7</f>
        <v>#VALUE!</v>
      </c>
      <c r="ACT24" t="e">
        <f>cvarHC1*cvarM7</f>
        <v>#VALUE!</v>
      </c>
      <c r="ACU24" t="e">
        <f>mvarHC1*mvarM7</f>
        <v>#VALUE!</v>
      </c>
      <c r="ACV24" s="24" t="e">
        <f t="shared" si="330"/>
        <v>#VALUE!</v>
      </c>
      <c r="ACW24" s="24" t="e">
        <f t="shared" si="331"/>
        <v>#VALUE!</v>
      </c>
      <c r="ACX24" s="24" t="e">
        <f t="shared" si="332"/>
        <v>#VALUE!</v>
      </c>
      <c r="ACY24">
        <v>1.2323615644391E-10</v>
      </c>
      <c r="ACZ24" t="e">
        <f>bvarHC1*bvarM7</f>
        <v>#VALUE!</v>
      </c>
      <c r="ADA24" t="e">
        <f>cvarHC1*cvarM7</f>
        <v>#VALUE!</v>
      </c>
      <c r="ADB24" t="e">
        <f>mvarHC1*mvarM7</f>
        <v>#VALUE!</v>
      </c>
      <c r="ADC24" s="24" t="e">
        <f t="shared" si="333"/>
        <v>#VALUE!</v>
      </c>
      <c r="ADD24" s="24" t="e">
        <f t="shared" si="334"/>
        <v>#VALUE!</v>
      </c>
      <c r="ADE24" s="24" t="e">
        <f t="shared" si="335"/>
        <v>#VALUE!</v>
      </c>
      <c r="ADF24">
        <v>-3.4126277614464998E-6</v>
      </c>
      <c r="ADG24" t="e">
        <f>bvarHC2*bvarM4</f>
        <v>#VALUE!</v>
      </c>
      <c r="ADH24" t="e">
        <f>cvarHC2*cvarM4</f>
        <v>#VALUE!</v>
      </c>
      <c r="ADI24" t="e">
        <f>mvarHC2*mvarM4</f>
        <v>#VALUE!</v>
      </c>
      <c r="ADJ24" s="24" t="e">
        <f t="shared" si="336"/>
        <v>#VALUE!</v>
      </c>
      <c r="ADK24" s="24" t="e">
        <f t="shared" si="337"/>
        <v>#VALUE!</v>
      </c>
      <c r="ADL24" s="24" t="e">
        <f t="shared" si="338"/>
        <v>#VALUE!</v>
      </c>
      <c r="ADM24">
        <v>3.8129389980445001E-7</v>
      </c>
      <c r="ADN24" t="e">
        <f>bvarHC1*bvarM6</f>
        <v>#VALUE!</v>
      </c>
      <c r="ADO24" t="e">
        <f>cvarHC1*cvarM6</f>
        <v>#VALUE!</v>
      </c>
      <c r="ADP24" t="e">
        <f>mvarHC1*mvarM6</f>
        <v>#VALUE!</v>
      </c>
      <c r="ADQ24" s="24" t="e">
        <f t="shared" si="339"/>
        <v>#VALUE!</v>
      </c>
      <c r="ADR24" s="24" t="e">
        <f t="shared" si="340"/>
        <v>#VALUE!</v>
      </c>
      <c r="ADS24" s="24" t="e">
        <f t="shared" si="341"/>
        <v>#VALUE!</v>
      </c>
      <c r="ADT24">
        <v>3.9889739826866997E-9</v>
      </c>
      <c r="ADU24" t="e">
        <f>bvarHC2*bvarM6</f>
        <v>#VALUE!</v>
      </c>
      <c r="ADV24" t="e">
        <f>cvarHC2*cvarM6</f>
        <v>#VALUE!</v>
      </c>
      <c r="ADW24" t="e">
        <f>mvarHC2*mvarM6</f>
        <v>#VALUE!</v>
      </c>
      <c r="ADX24" s="24" t="e">
        <f t="shared" si="342"/>
        <v>#VALUE!</v>
      </c>
      <c r="ADY24" s="24" t="e">
        <f t="shared" si="343"/>
        <v>#VALUE!</v>
      </c>
      <c r="ADZ24" s="24" t="e">
        <f t="shared" si="344"/>
        <v>#VALUE!</v>
      </c>
      <c r="AEA24">
        <v>0.47118360338672</v>
      </c>
      <c r="AEB24" t="e">
        <f>bvarHC2*bvarM1</f>
        <v>#VALUE!</v>
      </c>
      <c r="AEC24" t="e">
        <f>cvarHC2*cvarM1</f>
        <v>#VALUE!</v>
      </c>
      <c r="AED24" t="e">
        <f>mvarHC2*mvarM1</f>
        <v>#VALUE!</v>
      </c>
      <c r="AEE24" s="24" t="e">
        <f t="shared" si="345"/>
        <v>#VALUE!</v>
      </c>
      <c r="AEF24" s="24" t="e">
        <f t="shared" si="346"/>
        <v>#VALUE!</v>
      </c>
      <c r="AEG24" s="24" t="e">
        <f t="shared" si="347"/>
        <v>#VALUE!</v>
      </c>
      <c r="AEH24">
        <v>-2.2468487152061001E-6</v>
      </c>
      <c r="AEI24" t="e">
        <f>bvarHC1*bvarM7</f>
        <v>#VALUE!</v>
      </c>
      <c r="AEJ24" t="e">
        <f>cvarHC1*cvarM7</f>
        <v>#VALUE!</v>
      </c>
      <c r="AEK24" t="e">
        <f>mvarHC1*mvarM7</f>
        <v>#VALUE!</v>
      </c>
      <c r="AEL24" s="24" t="e">
        <f t="shared" si="348"/>
        <v>#VALUE!</v>
      </c>
      <c r="AEM24" s="24" t="e">
        <f t="shared" si="349"/>
        <v>#VALUE!</v>
      </c>
      <c r="AEN24" s="24" t="e">
        <f t="shared" si="350"/>
        <v>#VALUE!</v>
      </c>
      <c r="AEO24">
        <v>4.2929462248831001E-9</v>
      </c>
      <c r="AEP24" t="e">
        <f>bvarHC2*bvarM6</f>
        <v>#VALUE!</v>
      </c>
      <c r="AEQ24" t="e">
        <f>cvarHC2*cvarM6</f>
        <v>#VALUE!</v>
      </c>
      <c r="AER24" t="e">
        <f>mvarHC2*mvarM6</f>
        <v>#VALUE!</v>
      </c>
      <c r="AES24" s="24" t="e">
        <f t="shared" si="351"/>
        <v>#VALUE!</v>
      </c>
      <c r="AET24" s="24" t="e">
        <f t="shared" si="352"/>
        <v>#VALUE!</v>
      </c>
      <c r="AEU24" s="24" t="e">
        <f t="shared" si="353"/>
        <v>#VALUE!</v>
      </c>
      <c r="AEV24">
        <v>-5.1739352206584001E-5</v>
      </c>
      <c r="AEW24" t="e">
        <f>bvarHC2*bvarM7</f>
        <v>#VALUE!</v>
      </c>
      <c r="AEX24" t="e">
        <f>cvarHC2*cvarM7</f>
        <v>#VALUE!</v>
      </c>
      <c r="AEY24" t="e">
        <f>mvarHC2*mvarM7</f>
        <v>#VALUE!</v>
      </c>
      <c r="AEZ24" s="24" t="e">
        <f t="shared" si="354"/>
        <v>#VALUE!</v>
      </c>
      <c r="AFA24" s="24" t="e">
        <f t="shared" si="355"/>
        <v>#VALUE!</v>
      </c>
      <c r="AFB24" s="24" t="e">
        <f t="shared" si="356"/>
        <v>#VALUE!</v>
      </c>
      <c r="AFC24">
        <v>4.489133999921E-7</v>
      </c>
      <c r="AFD24" t="e">
        <f>bvarHC1*bvarM6</f>
        <v>#VALUE!</v>
      </c>
      <c r="AFE24" t="e">
        <f>cvarHC1*cvarM6</f>
        <v>#VALUE!</v>
      </c>
      <c r="AFF24" t="e">
        <f>mvarHC1*mvarM6</f>
        <v>#VALUE!</v>
      </c>
      <c r="AFG24" s="24" t="e">
        <f t="shared" si="357"/>
        <v>#VALUE!</v>
      </c>
      <c r="AFH24" s="24" t="e">
        <f t="shared" si="358"/>
        <v>#VALUE!</v>
      </c>
      <c r="AFI24" s="24" t="e">
        <f t="shared" si="359"/>
        <v>#VALUE!</v>
      </c>
      <c r="AFJ24">
        <v>-3.8175852893529998E-5</v>
      </c>
      <c r="AFK24" t="e">
        <f>bvarHC2*bvarM1</f>
        <v>#VALUE!</v>
      </c>
      <c r="AFL24" t="e">
        <f>cvarHC2*cvarM1</f>
        <v>#VALUE!</v>
      </c>
      <c r="AFM24" t="e">
        <f>mvarHC2*mvarM1</f>
        <v>#VALUE!</v>
      </c>
      <c r="AFN24" s="24" t="e">
        <f t="shared" si="360"/>
        <v>#VALUE!</v>
      </c>
      <c r="AFO24" s="24" t="e">
        <f t="shared" si="361"/>
        <v>#VALUE!</v>
      </c>
      <c r="AFP24" s="24" t="e">
        <f t="shared" si="362"/>
        <v>#VALUE!</v>
      </c>
      <c r="AFQ24">
        <v>1.3614853921576E-6</v>
      </c>
      <c r="AFR24" t="e">
        <f>bvarHC1*bvarM7</f>
        <v>#VALUE!</v>
      </c>
      <c r="AFS24" t="e">
        <f>cvarHC1*cvarM7</f>
        <v>#VALUE!</v>
      </c>
      <c r="AFT24" t="e">
        <f>mvarHC1*mvarM7</f>
        <v>#VALUE!</v>
      </c>
      <c r="AFU24" s="24" t="e">
        <f t="shared" si="363"/>
        <v>#VALUE!</v>
      </c>
      <c r="AFV24" s="24" t="e">
        <f t="shared" si="364"/>
        <v>#VALUE!</v>
      </c>
      <c r="AFW24" s="24" t="e">
        <f t="shared" si="365"/>
        <v>#VALUE!</v>
      </c>
      <c r="AFX24">
        <v>-1.6893709729382E-6</v>
      </c>
      <c r="AFY24" t="e">
        <f>bvarHC1*bvarM7</f>
        <v>#VALUE!</v>
      </c>
      <c r="AFZ24" t="e">
        <f>cvarHC1*cvarM7</f>
        <v>#VALUE!</v>
      </c>
      <c r="AGA24" t="e">
        <f>mvarHC1*mvarM7</f>
        <v>#VALUE!</v>
      </c>
      <c r="AGB24" s="24" t="e">
        <f t="shared" si="366"/>
        <v>#VALUE!</v>
      </c>
      <c r="AGC24" s="24" t="e">
        <f t="shared" si="367"/>
        <v>#VALUE!</v>
      </c>
      <c r="AGD24" s="24" t="e">
        <f t="shared" si="368"/>
        <v>#VALUE!</v>
      </c>
      <c r="AGE24">
        <v>4.5478993280254E-9</v>
      </c>
      <c r="AGF24" t="e">
        <f>bvarHC2*bvarM6</f>
        <v>#VALUE!</v>
      </c>
      <c r="AGG24" t="e">
        <f>cvarHC2*cvarM6</f>
        <v>#VALUE!</v>
      </c>
      <c r="AGH24" t="e">
        <f>mvarHC2*mvarM6</f>
        <v>#VALUE!</v>
      </c>
      <c r="AGI24" s="24" t="e">
        <f t="shared" si="369"/>
        <v>#VALUE!</v>
      </c>
      <c r="AGJ24" s="24" t="e">
        <f t="shared" si="370"/>
        <v>#VALUE!</v>
      </c>
      <c r="AGK24" s="24" t="e">
        <f t="shared" si="371"/>
        <v>#VALUE!</v>
      </c>
      <c r="AGL24">
        <v>-2.6602579266653E-5</v>
      </c>
      <c r="AGM24" t="e">
        <f>bvarHC2*bvarM7</f>
        <v>#VALUE!</v>
      </c>
      <c r="AGN24" t="e">
        <f>cvarHC2*cvarM7</f>
        <v>#VALUE!</v>
      </c>
      <c r="AGO24" t="e">
        <f>mvarHC2*mvarM7</f>
        <v>#VALUE!</v>
      </c>
      <c r="AGP24" s="24" t="e">
        <f t="shared" si="372"/>
        <v>#VALUE!</v>
      </c>
      <c r="AGQ24" s="24" t="e">
        <f t="shared" si="373"/>
        <v>#VALUE!</v>
      </c>
      <c r="AGR24" s="24" t="e">
        <f t="shared" si="374"/>
        <v>#VALUE!</v>
      </c>
      <c r="AGS24">
        <v>-1.3270154895708999E-6</v>
      </c>
      <c r="AGT24" t="e">
        <f>bvarHC1*bvarM7</f>
        <v>#VALUE!</v>
      </c>
      <c r="AGU24" t="e">
        <f>cvarHC1*cvarM7</f>
        <v>#VALUE!</v>
      </c>
      <c r="AGV24" t="e">
        <f>mvarHC1*mvarM7</f>
        <v>#VALUE!</v>
      </c>
      <c r="AGW24" s="24" t="e">
        <f t="shared" si="375"/>
        <v>#VALUE!</v>
      </c>
      <c r="AGX24" s="24" t="e">
        <f t="shared" si="376"/>
        <v>#VALUE!</v>
      </c>
      <c r="AGY24" s="24" t="e">
        <f t="shared" si="377"/>
        <v>#VALUE!</v>
      </c>
      <c r="AGZ24">
        <v>6.6848476029061996E-4</v>
      </c>
      <c r="AHA24" t="e">
        <f>bvarM1*bvarM6</f>
        <v>#VALUE!</v>
      </c>
      <c r="AHB24" t="e">
        <f>cvarM1*cvarM6</f>
        <v>#VALUE!</v>
      </c>
      <c r="AHC24" t="e">
        <f>mvarM1*mvarM6</f>
        <v>#VALUE!</v>
      </c>
      <c r="AHD24" s="24" t="e">
        <f t="shared" si="378"/>
        <v>#VALUE!</v>
      </c>
      <c r="AHE24" s="24" t="e">
        <f t="shared" si="379"/>
        <v>#VALUE!</v>
      </c>
      <c r="AHF24" s="24" t="e">
        <f t="shared" si="380"/>
        <v>#VALUE!</v>
      </c>
      <c r="AHG24">
        <v>1.4435255163038001E-6</v>
      </c>
      <c r="AHH24" t="e">
        <f>bvarHC1*bvarM7</f>
        <v>#VALUE!</v>
      </c>
      <c r="AHI24" t="e">
        <f>cvarHC1*cvarM7</f>
        <v>#VALUE!</v>
      </c>
      <c r="AHJ24" t="e">
        <f>mvarHC1*mvarM7</f>
        <v>#VALUE!</v>
      </c>
      <c r="AHK24" s="24" t="e">
        <f t="shared" si="381"/>
        <v>#VALUE!</v>
      </c>
      <c r="AHL24" s="24" t="e">
        <f t="shared" si="382"/>
        <v>#VALUE!</v>
      </c>
      <c r="AHM24" s="24" t="e">
        <f t="shared" si="383"/>
        <v>#VALUE!</v>
      </c>
      <c r="AHN24">
        <v>-1.3443765052595E-6</v>
      </c>
      <c r="AHO24" t="e">
        <f>bvarHC1*bvarM7</f>
        <v>#VALUE!</v>
      </c>
      <c r="AHP24" t="e">
        <f>cvarHC1*cvarM7</f>
        <v>#VALUE!</v>
      </c>
      <c r="AHQ24" t="e">
        <f>mvarHC1*mvarM7</f>
        <v>#VALUE!</v>
      </c>
      <c r="AHR24" s="24" t="e">
        <f t="shared" si="384"/>
        <v>#VALUE!</v>
      </c>
      <c r="AHS24" s="24" t="e">
        <f t="shared" si="385"/>
        <v>#VALUE!</v>
      </c>
      <c r="AHT24" s="24" t="e">
        <f t="shared" si="386"/>
        <v>#VALUE!</v>
      </c>
      <c r="AHU24">
        <v>-3.9787117323638999E-8</v>
      </c>
      <c r="AHV24" t="e">
        <f>bvarHC2*bvarM7</f>
        <v>#VALUE!</v>
      </c>
      <c r="AHW24" t="e">
        <f>cvarHC2*cvarM7</f>
        <v>#VALUE!</v>
      </c>
      <c r="AHX24" t="e">
        <f>mvarHC2*mvarM7</f>
        <v>#VALUE!</v>
      </c>
      <c r="AHY24" s="24" t="e">
        <f t="shared" si="387"/>
        <v>#VALUE!</v>
      </c>
      <c r="AHZ24" s="24" t="e">
        <f t="shared" si="388"/>
        <v>#VALUE!</v>
      </c>
      <c r="AIA24" s="24" t="e">
        <f t="shared" si="389"/>
        <v>#VALUE!</v>
      </c>
      <c r="AIB24">
        <v>-2.1196938111749999E-6</v>
      </c>
      <c r="AIC24" t="e">
        <f>bvarHC2*bvarM4</f>
        <v>#VALUE!</v>
      </c>
      <c r="AID24" t="e">
        <f>cvarHC2*cvarM4</f>
        <v>#VALUE!</v>
      </c>
      <c r="AIE24" t="e">
        <f>mvarHC2*mvarM4</f>
        <v>#VALUE!</v>
      </c>
      <c r="AIF24" s="24" t="e">
        <f t="shared" si="390"/>
        <v>#VALUE!</v>
      </c>
      <c r="AIG24" s="24" t="e">
        <f t="shared" si="391"/>
        <v>#VALUE!</v>
      </c>
      <c r="AIH24" s="24" t="e">
        <f t="shared" si="392"/>
        <v>#VALUE!</v>
      </c>
      <c r="AII24">
        <v>3.3538512602172998E-7</v>
      </c>
      <c r="AIJ24" t="e">
        <f>bvarHC1*bvarM6</f>
        <v>#VALUE!</v>
      </c>
      <c r="AIK24" t="e">
        <f>cvarHC1*cvarM6</f>
        <v>#VALUE!</v>
      </c>
      <c r="AIL24" t="e">
        <f>mvarHC1*mvarM6</f>
        <v>#VALUE!</v>
      </c>
      <c r="AIM24" s="24" t="e">
        <f t="shared" si="393"/>
        <v>#VALUE!</v>
      </c>
      <c r="AIN24" s="24" t="e">
        <f t="shared" si="394"/>
        <v>#VALUE!</v>
      </c>
      <c r="AIO24" s="24" t="e">
        <f t="shared" si="395"/>
        <v>#VALUE!</v>
      </c>
      <c r="AIP24">
        <v>8.1059842214924004E-9</v>
      </c>
      <c r="AIQ24" t="e">
        <f>bvarHC2*bvarM6</f>
        <v>#VALUE!</v>
      </c>
      <c r="AIR24" t="e">
        <f>cvarHC2*cvarM6</f>
        <v>#VALUE!</v>
      </c>
      <c r="AIS24" t="e">
        <f>mvarHC2*mvarM6</f>
        <v>#VALUE!</v>
      </c>
      <c r="AIT24" s="24" t="e">
        <f t="shared" si="396"/>
        <v>#VALUE!</v>
      </c>
      <c r="AIU24" s="24" t="e">
        <f t="shared" si="397"/>
        <v>#VALUE!</v>
      </c>
      <c r="AIV24" s="24" t="e">
        <f t="shared" si="398"/>
        <v>#VALUE!</v>
      </c>
      <c r="AIW24">
        <v>2.9710512965571002E-7</v>
      </c>
      <c r="AIX24" t="e">
        <f>bvarHC1*bvarM6</f>
        <v>#VALUE!</v>
      </c>
      <c r="AIY24" t="e">
        <f>cvarHC1*cvarM6</f>
        <v>#VALUE!</v>
      </c>
      <c r="AIZ24" t="e">
        <f>mvarHC1*mvarM6</f>
        <v>#VALUE!</v>
      </c>
      <c r="AJA24" s="24" t="e">
        <f t="shared" si="399"/>
        <v>#VALUE!</v>
      </c>
      <c r="AJB24" s="24" t="e">
        <f t="shared" si="400"/>
        <v>#VALUE!</v>
      </c>
      <c r="AJC24" s="24" t="e">
        <f t="shared" si="401"/>
        <v>#VALUE!</v>
      </c>
      <c r="AJD24">
        <v>-2.3742208755893E-6</v>
      </c>
      <c r="AJE24" t="e">
        <f>bvarHC1*bvarM7</f>
        <v>#VALUE!</v>
      </c>
      <c r="AJF24" t="e">
        <f>cvarHC1*cvarM7</f>
        <v>#VALUE!</v>
      </c>
      <c r="AJG24" t="e">
        <f>mvarHC1*mvarM7</f>
        <v>#VALUE!</v>
      </c>
      <c r="AJH24" s="24" t="e">
        <f t="shared" si="402"/>
        <v>#VALUE!</v>
      </c>
      <c r="AJI24" s="24" t="e">
        <f t="shared" si="403"/>
        <v>#VALUE!</v>
      </c>
      <c r="AJJ24" s="24" t="e">
        <f t="shared" si="404"/>
        <v>#VALUE!</v>
      </c>
      <c r="AJK24">
        <v>-4.7763721023009998E-8</v>
      </c>
      <c r="AJL24" t="e">
        <f>bvarHC2*bvarM7</f>
        <v>#VALUE!</v>
      </c>
      <c r="AJM24" t="e">
        <f>cvarHC2*cvarM7</f>
        <v>#VALUE!</v>
      </c>
      <c r="AJN24" t="e">
        <f>mvarHC2*mvarM7</f>
        <v>#VALUE!</v>
      </c>
      <c r="AJO24" s="24" t="e">
        <f t="shared" si="405"/>
        <v>#VALUE!</v>
      </c>
      <c r="AJP24" s="24" t="e">
        <f t="shared" si="406"/>
        <v>#VALUE!</v>
      </c>
      <c r="AJQ24" s="24" t="e">
        <f t="shared" si="407"/>
        <v>#VALUE!</v>
      </c>
      <c r="AJR24">
        <v>-1.8347837356659E-6</v>
      </c>
      <c r="AJS24" t="e">
        <f>bvarHC2*bvarM4</f>
        <v>#VALUE!</v>
      </c>
      <c r="AJT24" t="e">
        <f>cvarHC2*cvarM4</f>
        <v>#VALUE!</v>
      </c>
      <c r="AJU24" t="e">
        <f>mvarHC2*mvarM4</f>
        <v>#VALUE!</v>
      </c>
      <c r="AJV24" s="24" t="e">
        <f t="shared" si="408"/>
        <v>#VALUE!</v>
      </c>
      <c r="AJW24" s="24" t="e">
        <f t="shared" si="409"/>
        <v>#VALUE!</v>
      </c>
      <c r="AJX24" s="24" t="e">
        <f t="shared" si="410"/>
        <v>#VALUE!</v>
      </c>
      <c r="AJY24">
        <v>-1.6251332926620001E-6</v>
      </c>
      <c r="AJZ24" t="e">
        <f>bvarHC1*bvarM7</f>
        <v>#VALUE!</v>
      </c>
      <c r="AKA24" t="e">
        <f>cvarHC1*cvarM7</f>
        <v>#VALUE!</v>
      </c>
      <c r="AKB24" t="e">
        <f>mvarHC1*mvarM7</f>
        <v>#VALUE!</v>
      </c>
      <c r="AKC24" s="24" t="e">
        <f t="shared" si="411"/>
        <v>#VALUE!</v>
      </c>
      <c r="AKD24" s="24" t="e">
        <f t="shared" si="412"/>
        <v>#VALUE!</v>
      </c>
      <c r="AKE24" s="24" t="e">
        <f t="shared" si="413"/>
        <v>#VALUE!</v>
      </c>
      <c r="AKF24">
        <v>2.7950587081623001E-11</v>
      </c>
      <c r="AKG24" t="e">
        <f>bvarHC1*bvarM6</f>
        <v>#VALUE!</v>
      </c>
      <c r="AKH24" t="e">
        <f>cvarHC1*cvarM6</f>
        <v>#VALUE!</v>
      </c>
      <c r="AKI24" t="e">
        <f>mvarHC1*mvarM6</f>
        <v>#VALUE!</v>
      </c>
      <c r="AKJ24" s="24" t="e">
        <f t="shared" si="414"/>
        <v>#VALUE!</v>
      </c>
      <c r="AKK24" s="24" t="e">
        <f t="shared" si="415"/>
        <v>#VALUE!</v>
      </c>
      <c r="AKL24" s="24" t="e">
        <f t="shared" si="416"/>
        <v>#VALUE!</v>
      </c>
      <c r="AKM24">
        <v>7.2977626974895998E-8</v>
      </c>
      <c r="AKN24" t="e">
        <f>bvarHC1*bvarM5</f>
        <v>#VALUE!</v>
      </c>
      <c r="AKO24" t="e">
        <f>cvarHC1*cvarM5</f>
        <v>#VALUE!</v>
      </c>
      <c r="AKP24" t="e">
        <f>mvarHC1*mvarM5</f>
        <v>#VALUE!</v>
      </c>
      <c r="AKQ24" s="24" t="e">
        <f t="shared" si="417"/>
        <v>#VALUE!</v>
      </c>
      <c r="AKR24" s="24" t="e">
        <f t="shared" si="418"/>
        <v>#VALUE!</v>
      </c>
      <c r="AKS24" s="24" t="e">
        <f t="shared" si="419"/>
        <v>#VALUE!</v>
      </c>
      <c r="AKT24">
        <v>-3.2575959498403998E-6</v>
      </c>
      <c r="AKU24" t="e">
        <f>bvarHC1*bvarM7</f>
        <v>#VALUE!</v>
      </c>
      <c r="AKV24" t="e">
        <f>cvarHC1*cvarM7</f>
        <v>#VALUE!</v>
      </c>
      <c r="AKW24" t="e">
        <f>mvarHC1*mvarM7</f>
        <v>#VALUE!</v>
      </c>
      <c r="AKX24" s="24" t="e">
        <f t="shared" si="420"/>
        <v>#VALUE!</v>
      </c>
      <c r="AKY24" s="24" t="e">
        <f t="shared" si="421"/>
        <v>#VALUE!</v>
      </c>
      <c r="AKZ24" s="24" t="e">
        <f t="shared" si="422"/>
        <v>#VALUE!</v>
      </c>
      <c r="ALA24">
        <v>2.7068004527684002E-9</v>
      </c>
      <c r="ALB24" t="e">
        <f>bvarHC2*bvarM4</f>
        <v>#VALUE!</v>
      </c>
      <c r="ALC24" t="e">
        <f>cvarHC2*cvarM4</f>
        <v>#VALUE!</v>
      </c>
      <c r="ALD24" t="e">
        <f>mvarHC2*mvarM4</f>
        <v>#VALUE!</v>
      </c>
      <c r="ALE24" s="24" t="e">
        <f t="shared" si="423"/>
        <v>#VALUE!</v>
      </c>
      <c r="ALF24" s="24" t="e">
        <f t="shared" si="424"/>
        <v>#VALUE!</v>
      </c>
      <c r="ALG24" s="24" t="e">
        <f t="shared" si="425"/>
        <v>#VALUE!</v>
      </c>
      <c r="ALH24">
        <v>-4.9916866153191997E-5</v>
      </c>
      <c r="ALI24" t="e">
        <f>bvarHC2*bvarM7</f>
        <v>#VALUE!</v>
      </c>
      <c r="ALJ24" t="e">
        <f>cvarHC2*cvarM7</f>
        <v>#VALUE!</v>
      </c>
      <c r="ALK24" t="e">
        <f>mvarHC2*mvarM7</f>
        <v>#VALUE!</v>
      </c>
      <c r="ALL24" s="24" t="e">
        <f t="shared" si="426"/>
        <v>#VALUE!</v>
      </c>
      <c r="ALM24" s="24" t="e">
        <f t="shared" si="427"/>
        <v>#VALUE!</v>
      </c>
      <c r="ALN24" s="24" t="e">
        <f t="shared" si="428"/>
        <v>#VALUE!</v>
      </c>
      <c r="ALO24">
        <v>-1.2857649683539001E-3</v>
      </c>
      <c r="ALP24" t="e">
        <f>bvarHC2*bvarM7</f>
        <v>#VALUE!</v>
      </c>
      <c r="ALQ24" t="e">
        <f>cvarHC2*cvarM7</f>
        <v>#VALUE!</v>
      </c>
      <c r="ALR24" t="e">
        <f>mvarHC2*mvarM7</f>
        <v>#VALUE!</v>
      </c>
      <c r="ALS24" s="24" t="e">
        <f t="shared" si="429"/>
        <v>#VALUE!</v>
      </c>
      <c r="ALT24" s="24" t="e">
        <f t="shared" si="430"/>
        <v>#VALUE!</v>
      </c>
      <c r="ALU24" s="24" t="e">
        <f t="shared" si="431"/>
        <v>#VALUE!</v>
      </c>
      <c r="ALV24">
        <v>-6.0433569542143005E-11</v>
      </c>
      <c r="ALW24" t="e">
        <f>bvarHC1*bvarM7</f>
        <v>#VALUE!</v>
      </c>
      <c r="ALX24" t="e">
        <f>cvarHC1*cvarM7</f>
        <v>#VALUE!</v>
      </c>
      <c r="ALY24" t="e">
        <f>mvarHC1*mvarM7</f>
        <v>#VALUE!</v>
      </c>
      <c r="ALZ24" s="24" t="e">
        <f t="shared" si="432"/>
        <v>#VALUE!</v>
      </c>
      <c r="AMA24" s="24" t="e">
        <f t="shared" si="433"/>
        <v>#VALUE!</v>
      </c>
      <c r="AMB24" s="24" t="e">
        <f t="shared" si="434"/>
        <v>#VALUE!</v>
      </c>
      <c r="AMC24">
        <v>-4.1313249409075998E-4</v>
      </c>
      <c r="AMD24" t="e">
        <f>bvarHC2*bvarM8</f>
        <v>#VALUE!</v>
      </c>
      <c r="AME24" t="e">
        <f>cvarHC2*cvarM8</f>
        <v>#VALUE!</v>
      </c>
      <c r="AMF24" t="e">
        <f>mvarHC2*mvarM8</f>
        <v>#VALUE!</v>
      </c>
      <c r="AMG24" s="24" t="e">
        <f t="shared" si="435"/>
        <v>#VALUE!</v>
      </c>
      <c r="AMH24" s="24" t="e">
        <f t="shared" si="436"/>
        <v>#VALUE!</v>
      </c>
      <c r="AMI24" s="24" t="e">
        <f t="shared" si="437"/>
        <v>#VALUE!</v>
      </c>
      <c r="AMJ24">
        <v>2.3081997866937001E-6</v>
      </c>
      <c r="AMK24" t="e">
        <f>bvarHC1*bvarM2</f>
        <v>#VALUE!</v>
      </c>
      <c r="AML24" t="e">
        <f>cvarHC1*cvarM2</f>
        <v>#VALUE!</v>
      </c>
      <c r="AMM24" t="e">
        <f>mvarHC1*mvarM2</f>
        <v>#VALUE!</v>
      </c>
      <c r="AMN24" s="24" t="e">
        <f t="shared" si="438"/>
        <v>#VALUE!</v>
      </c>
      <c r="AMO24" s="24" t="e">
        <f t="shared" si="439"/>
        <v>#VALUE!</v>
      </c>
      <c r="AMP24" s="24" t="e">
        <f t="shared" si="440"/>
        <v>#VALUE!</v>
      </c>
      <c r="AMQ24">
        <v>1.6421894277565E-6</v>
      </c>
      <c r="AMR24" t="e">
        <f>bvarHC2*bvarM4</f>
        <v>#VALUE!</v>
      </c>
      <c r="AMS24" t="e">
        <f>cvarHC2*cvarM4</f>
        <v>#VALUE!</v>
      </c>
      <c r="AMT24" t="e">
        <f>mvarHC2*mvarM4</f>
        <v>#VALUE!</v>
      </c>
      <c r="AMU24" s="24" t="e">
        <f t="shared" si="441"/>
        <v>#VALUE!</v>
      </c>
      <c r="AMV24" s="24" t="e">
        <f t="shared" si="442"/>
        <v>#VALUE!</v>
      </c>
      <c r="AMW24" s="24" t="e">
        <f t="shared" si="443"/>
        <v>#VALUE!</v>
      </c>
      <c r="AMX24">
        <v>-4.7901645867025005E-7</v>
      </c>
      <c r="AMY24" t="e">
        <f>bvarHC1*bvarM2</f>
        <v>#VALUE!</v>
      </c>
      <c r="AMZ24" t="e">
        <f>cvarHC1*cvarM2</f>
        <v>#VALUE!</v>
      </c>
      <c r="ANA24" t="e">
        <f>mvarHC1*mvarM2</f>
        <v>#VALUE!</v>
      </c>
      <c r="ANB24" s="24" t="e">
        <f t="shared" si="444"/>
        <v>#VALUE!</v>
      </c>
      <c r="ANC24" s="24" t="e">
        <f t="shared" si="445"/>
        <v>#VALUE!</v>
      </c>
      <c r="AND24" s="24" t="e">
        <f t="shared" si="446"/>
        <v>#VALUE!</v>
      </c>
      <c r="ANE24">
        <v>9.0524483873514992E-3</v>
      </c>
      <c r="ANF24" t="e">
        <f>bvarHC1*bvarM1</f>
        <v>#VALUE!</v>
      </c>
      <c r="ANG24" t="e">
        <f>cvarHC1*cvarM1</f>
        <v>#VALUE!</v>
      </c>
      <c r="ANH24" t="e">
        <f>mvarHC1*mvarM1</f>
        <v>#VALUE!</v>
      </c>
      <c r="ANI24" s="24" t="e">
        <f t="shared" si="447"/>
        <v>#VALUE!</v>
      </c>
      <c r="ANJ24" s="24" t="e">
        <f t="shared" si="448"/>
        <v>#VALUE!</v>
      </c>
      <c r="ANK24" s="24" t="e">
        <f t="shared" si="449"/>
        <v>#VALUE!</v>
      </c>
      <c r="ANL24">
        <v>-6.2265293387721E-9</v>
      </c>
      <c r="ANM24" t="e">
        <f>bvarHC1*bvarM4</f>
        <v>#VALUE!</v>
      </c>
      <c r="ANN24" t="e">
        <f>cvarHC1*cvarM4</f>
        <v>#VALUE!</v>
      </c>
      <c r="ANO24" t="e">
        <f>mvarHC1*mvarM4</f>
        <v>#VALUE!</v>
      </c>
      <c r="ANP24" s="24" t="e">
        <f t="shared" si="450"/>
        <v>#VALUE!</v>
      </c>
      <c r="ANQ24" s="24" t="e">
        <f t="shared" si="451"/>
        <v>#VALUE!</v>
      </c>
      <c r="ANR24" s="24" t="e">
        <f t="shared" si="452"/>
        <v>#VALUE!</v>
      </c>
      <c r="ANS24">
        <v>2.5147688136054E-8</v>
      </c>
      <c r="ANT24" t="e">
        <f>bvarHC1*bvarM4</f>
        <v>#VALUE!</v>
      </c>
      <c r="ANU24" t="e">
        <f>cvarHC1*cvarM4</f>
        <v>#VALUE!</v>
      </c>
      <c r="ANV24" t="e">
        <f>mvarHC1*mvarM4</f>
        <v>#VALUE!</v>
      </c>
      <c r="ANW24" s="24" t="e">
        <f t="shared" si="453"/>
        <v>#VALUE!</v>
      </c>
      <c r="ANX24" s="24" t="e">
        <f t="shared" si="454"/>
        <v>#VALUE!</v>
      </c>
      <c r="ANY24" s="24" t="e">
        <f t="shared" si="455"/>
        <v>#VALUE!</v>
      </c>
      <c r="ANZ24">
        <v>-3.8720730698717E-7</v>
      </c>
      <c r="AOA24" t="e">
        <f>bvarHC1*bvarM4</f>
        <v>#VALUE!</v>
      </c>
      <c r="AOB24" t="e">
        <f>cvarHC1*cvarM4</f>
        <v>#VALUE!</v>
      </c>
      <c r="AOC24" t="e">
        <f>mvarHC1*mvarM4</f>
        <v>#VALUE!</v>
      </c>
      <c r="AOD24" s="24" t="e">
        <f t="shared" si="456"/>
        <v>#VALUE!</v>
      </c>
      <c r="AOE24" s="24" t="e">
        <f t="shared" si="457"/>
        <v>#VALUE!</v>
      </c>
      <c r="AOF24" s="24" t="e">
        <f t="shared" si="458"/>
        <v>#VALUE!</v>
      </c>
      <c r="AOG24">
        <v>-1.3374045468749E-8</v>
      </c>
      <c r="AOH24" t="e">
        <f>bvarHC1*bvarM3</f>
        <v>#VALUE!</v>
      </c>
      <c r="AOI24" t="e">
        <f>cvarHC1*cvarM3</f>
        <v>#VALUE!</v>
      </c>
      <c r="AOJ24" t="e">
        <f>mvarHC1*mvarM3</f>
        <v>#VALUE!</v>
      </c>
      <c r="AOK24" s="24" t="e">
        <f t="shared" si="459"/>
        <v>#VALUE!</v>
      </c>
      <c r="AOL24" s="24" t="e">
        <f t="shared" si="460"/>
        <v>#VALUE!</v>
      </c>
      <c r="AOM24" s="24" t="e">
        <f t="shared" si="461"/>
        <v>#VALUE!</v>
      </c>
      <c r="AON24">
        <v>3.2004218860612E-8</v>
      </c>
      <c r="AOO24" t="e">
        <f>bvarHC1*bvarM4</f>
        <v>#VALUE!</v>
      </c>
      <c r="AOP24" t="e">
        <f>cvarHC1*cvarM4</f>
        <v>#VALUE!</v>
      </c>
      <c r="AOQ24" t="e">
        <f>mvarHC1*mvarM4</f>
        <v>#VALUE!</v>
      </c>
      <c r="AOR24" s="24" t="e">
        <f t="shared" si="462"/>
        <v>#VALUE!</v>
      </c>
      <c r="AOS24" s="24" t="e">
        <f t="shared" si="463"/>
        <v>#VALUE!</v>
      </c>
      <c r="AOT24" s="24" t="e">
        <f t="shared" si="464"/>
        <v>#VALUE!</v>
      </c>
      <c r="AOU24">
        <v>1.0416255676794E-2</v>
      </c>
      <c r="AOV24" t="e">
        <f>bvarHC1*bvarM1</f>
        <v>#VALUE!</v>
      </c>
      <c r="AOW24" t="e">
        <f>cvarHC1*cvarM1</f>
        <v>#VALUE!</v>
      </c>
      <c r="AOX24" t="e">
        <f>mvarHC1*mvarM1</f>
        <v>#VALUE!</v>
      </c>
      <c r="AOY24" s="24" t="e">
        <f t="shared" si="465"/>
        <v>#VALUE!</v>
      </c>
      <c r="AOZ24" s="24" t="e">
        <f t="shared" si="466"/>
        <v>#VALUE!</v>
      </c>
      <c r="APA24" s="24" t="e">
        <f t="shared" si="467"/>
        <v>#VALUE!</v>
      </c>
      <c r="APB24">
        <v>4.2368082947813004E-9</v>
      </c>
      <c r="APC24" t="e">
        <f>bvarHC1*bvarM8</f>
        <v>#VALUE!</v>
      </c>
      <c r="APD24" t="e">
        <f>cvarHC1*cvarM8</f>
        <v>#VALUE!</v>
      </c>
      <c r="APE24" t="e">
        <f>mvarHC1*mvarM8</f>
        <v>#VALUE!</v>
      </c>
      <c r="APF24" s="24" t="e">
        <f t="shared" si="468"/>
        <v>#VALUE!</v>
      </c>
      <c r="APG24" s="24" t="e">
        <f t="shared" si="469"/>
        <v>#VALUE!</v>
      </c>
      <c r="APH24" s="24" t="e">
        <f t="shared" si="470"/>
        <v>#VALUE!</v>
      </c>
      <c r="API24">
        <v>-1.2241273203258001E-5</v>
      </c>
      <c r="APJ24" t="e">
        <f>bvarHC1*bvarM2</f>
        <v>#VALUE!</v>
      </c>
      <c r="APK24" t="e">
        <f>cvarHC1*cvarM2</f>
        <v>#VALUE!</v>
      </c>
      <c r="APL24" t="e">
        <f>mvarHC1*mvarM2</f>
        <v>#VALUE!</v>
      </c>
      <c r="APM24" s="24" t="e">
        <f t="shared" si="471"/>
        <v>#VALUE!</v>
      </c>
      <c r="APN24" s="24" t="e">
        <f t="shared" si="472"/>
        <v>#VALUE!</v>
      </c>
      <c r="APO24" s="24" t="e">
        <f t="shared" si="473"/>
        <v>#VALUE!</v>
      </c>
      <c r="APP24">
        <v>-1.0163953120402E-6</v>
      </c>
      <c r="APQ24" t="e">
        <f>bvarHC1*bvarM2</f>
        <v>#VALUE!</v>
      </c>
      <c r="APR24" t="e">
        <f>cvarHC1*cvarM2</f>
        <v>#VALUE!</v>
      </c>
      <c r="APS24" t="e">
        <f>mvarHC1*mvarM2</f>
        <v>#VALUE!</v>
      </c>
      <c r="APT24" s="24" t="e">
        <f t="shared" si="474"/>
        <v>#VALUE!</v>
      </c>
      <c r="APU24" s="24" t="e">
        <f t="shared" si="475"/>
        <v>#VALUE!</v>
      </c>
      <c r="APV24" s="24" t="e">
        <f t="shared" si="476"/>
        <v>#VALUE!</v>
      </c>
      <c r="APW24">
        <v>-3.3247287807364001E-8</v>
      </c>
      <c r="APX24" t="e">
        <f>bvarHC1*bvarM3</f>
        <v>#VALUE!</v>
      </c>
      <c r="APY24" t="e">
        <f>cvarHC1*cvarM3</f>
        <v>#VALUE!</v>
      </c>
      <c r="APZ24" t="e">
        <f>mvarHC1*mvarM3</f>
        <v>#VALUE!</v>
      </c>
      <c r="AQA24" s="24" t="e">
        <f t="shared" si="477"/>
        <v>#VALUE!</v>
      </c>
      <c r="AQB24" s="24" t="e">
        <f t="shared" si="478"/>
        <v>#VALUE!</v>
      </c>
      <c r="AQC24" s="24" t="e">
        <f t="shared" si="479"/>
        <v>#VALUE!</v>
      </c>
      <c r="AQD24">
        <v>4.6863787208742002E-8</v>
      </c>
      <c r="AQE24" t="e">
        <f>bvarHC1*bvarM2</f>
        <v>#VALUE!</v>
      </c>
      <c r="AQF24" t="e">
        <f>cvarHC1*cvarM2</f>
        <v>#VALUE!</v>
      </c>
      <c r="AQG24" t="e">
        <f>mvarHC1*mvarM2</f>
        <v>#VALUE!</v>
      </c>
      <c r="AQH24" s="24" t="e">
        <f t="shared" si="480"/>
        <v>#VALUE!</v>
      </c>
      <c r="AQI24" s="24" t="e">
        <f t="shared" si="481"/>
        <v>#VALUE!</v>
      </c>
      <c r="AQJ24" s="24" t="e">
        <f t="shared" si="482"/>
        <v>#VALUE!</v>
      </c>
      <c r="AQK24">
        <v>9.8085893522332004E-3</v>
      </c>
      <c r="AQL24" t="e">
        <f>bvarHC1*bvarM1</f>
        <v>#VALUE!</v>
      </c>
      <c r="AQM24" t="e">
        <f>cvarHC1*cvarM1</f>
        <v>#VALUE!</v>
      </c>
      <c r="AQN24" t="e">
        <f>mvarHC1*mvarM1</f>
        <v>#VALUE!</v>
      </c>
      <c r="AQO24" s="24" t="e">
        <f t="shared" si="483"/>
        <v>#VALUE!</v>
      </c>
      <c r="AQP24" s="24" t="e">
        <f t="shared" si="484"/>
        <v>#VALUE!</v>
      </c>
      <c r="AQQ24" s="24" t="e">
        <f t="shared" si="485"/>
        <v>#VALUE!</v>
      </c>
      <c r="AQR24">
        <v>3.0176837866976001E-9</v>
      </c>
      <c r="AQS24" t="e">
        <f>bvarHC1*bvarM6</f>
        <v>#VALUE!</v>
      </c>
      <c r="AQT24" t="e">
        <f>cvarHC1*cvarM6</f>
        <v>#VALUE!</v>
      </c>
      <c r="AQU24" t="e">
        <f>mvarHC1*mvarM6</f>
        <v>#VALUE!</v>
      </c>
      <c r="AQV24" s="24" t="e">
        <f t="shared" si="486"/>
        <v>#VALUE!</v>
      </c>
      <c r="AQW24" s="24" t="e">
        <f t="shared" si="487"/>
        <v>#VALUE!</v>
      </c>
      <c r="AQX24" s="24" t="e">
        <f t="shared" si="488"/>
        <v>#VALUE!</v>
      </c>
      <c r="AQY24">
        <v>1.4494201470716E-8</v>
      </c>
      <c r="AQZ24" t="e">
        <f>bvarHC1*bvarM4</f>
        <v>#VALUE!</v>
      </c>
      <c r="ARA24" t="e">
        <f>cvarHC1*cvarM4</f>
        <v>#VALUE!</v>
      </c>
      <c r="ARB24" t="e">
        <f>mvarHC1*mvarM4</f>
        <v>#VALUE!</v>
      </c>
      <c r="ARC24" s="24" t="e">
        <f t="shared" si="489"/>
        <v>#VALUE!</v>
      </c>
      <c r="ARD24" s="24" t="e">
        <f t="shared" si="490"/>
        <v>#VALUE!</v>
      </c>
      <c r="ARE24" s="24" t="e">
        <f t="shared" si="491"/>
        <v>#VALUE!</v>
      </c>
      <c r="ARF24">
        <v>-1.4424426325927001E-6</v>
      </c>
      <c r="ARG24" t="e">
        <f>bvarHC1*bvarM7</f>
        <v>#VALUE!</v>
      </c>
      <c r="ARH24" t="e">
        <f>cvarHC1*cvarM7</f>
        <v>#VALUE!</v>
      </c>
      <c r="ARI24" t="e">
        <f>mvarHC1*mvarM7</f>
        <v>#VALUE!</v>
      </c>
      <c r="ARJ24" s="24" t="e">
        <f t="shared" si="492"/>
        <v>#VALUE!</v>
      </c>
      <c r="ARK24" s="24" t="e">
        <f t="shared" si="493"/>
        <v>#VALUE!</v>
      </c>
      <c r="ARL24" s="24" t="e">
        <f t="shared" si="494"/>
        <v>#VALUE!</v>
      </c>
      <c r="ARM24">
        <v>2.2535250270106999E-7</v>
      </c>
      <c r="ARN24" t="e">
        <f>bvarHC1*bvarM8</f>
        <v>#VALUE!</v>
      </c>
      <c r="ARO24" t="e">
        <f>cvarHC1*cvarM8</f>
        <v>#VALUE!</v>
      </c>
      <c r="ARP24" t="e">
        <f>mvarHC1*mvarM8</f>
        <v>#VALUE!</v>
      </c>
      <c r="ARQ24" s="24" t="e">
        <f t="shared" si="495"/>
        <v>#VALUE!</v>
      </c>
      <c r="ARR24" s="24" t="e">
        <f t="shared" si="496"/>
        <v>#VALUE!</v>
      </c>
      <c r="ARS24" s="24" t="e">
        <f t="shared" si="497"/>
        <v>#VALUE!</v>
      </c>
      <c r="ART24">
        <v>-1.4079707979970999E-7</v>
      </c>
      <c r="ARU24" t="e">
        <f>bvarHC1*bvarM6</f>
        <v>#VALUE!</v>
      </c>
      <c r="ARV24" t="e">
        <f>cvarHC1*cvarM6</f>
        <v>#VALUE!</v>
      </c>
      <c r="ARW24" t="e">
        <f>mvarHC1*mvarM6</f>
        <v>#VALUE!</v>
      </c>
      <c r="ARX24" s="24" t="e">
        <f t="shared" si="498"/>
        <v>#VALUE!</v>
      </c>
      <c r="ARY24" s="24" t="e">
        <f t="shared" si="499"/>
        <v>#VALUE!</v>
      </c>
      <c r="ARZ24" s="24" t="e">
        <f t="shared" si="500"/>
        <v>#VALUE!</v>
      </c>
      <c r="ASA24">
        <v>7.8287249138021993E-3</v>
      </c>
      <c r="ASB24" t="e">
        <f>bvarHC1*bvarM1</f>
        <v>#VALUE!</v>
      </c>
      <c r="ASC24" t="e">
        <f>cvarHC1*cvarM1</f>
        <v>#VALUE!</v>
      </c>
      <c r="ASD24" t="e">
        <f>mvarHC1*mvarM1</f>
        <v>#VALUE!</v>
      </c>
      <c r="ASE24" s="24" t="e">
        <f t="shared" si="501"/>
        <v>#VALUE!</v>
      </c>
      <c r="ASF24" s="24" t="e">
        <f t="shared" si="502"/>
        <v>#VALUE!</v>
      </c>
      <c r="ASG24" s="24" t="e">
        <f t="shared" si="503"/>
        <v>#VALUE!</v>
      </c>
      <c r="ASH24">
        <v>-7.0279998761613997E-10</v>
      </c>
      <c r="ASI24" t="e">
        <f>bvarHC1*bvarM4</f>
        <v>#VALUE!</v>
      </c>
      <c r="ASJ24" t="e">
        <f>cvarHC1*cvarM4</f>
        <v>#VALUE!</v>
      </c>
      <c r="ASK24" t="e">
        <f>mvarHC1*mvarM4</f>
        <v>#VALUE!</v>
      </c>
      <c r="ASL24" s="24" t="e">
        <f t="shared" si="504"/>
        <v>#VALUE!</v>
      </c>
      <c r="ASM24" s="24" t="e">
        <f t="shared" si="505"/>
        <v>#VALUE!</v>
      </c>
      <c r="ASN24" s="24" t="e">
        <f t="shared" si="506"/>
        <v>#VALUE!</v>
      </c>
      <c r="ASO24">
        <v>3.6928332872176E-5</v>
      </c>
      <c r="ASP24" t="e">
        <f>bvarHC2*bvarM7</f>
        <v>#VALUE!</v>
      </c>
      <c r="ASQ24" t="e">
        <f>cvarHC2*cvarM7</f>
        <v>#VALUE!</v>
      </c>
      <c r="ASR24" t="e">
        <f>mvarHC2*mvarM7</f>
        <v>#VALUE!</v>
      </c>
      <c r="ASS24" s="24" t="e">
        <f t="shared" si="507"/>
        <v>#VALUE!</v>
      </c>
      <c r="AST24" s="24" t="e">
        <f t="shared" si="508"/>
        <v>#VALUE!</v>
      </c>
      <c r="ASU24" s="24" t="e">
        <f t="shared" si="509"/>
        <v>#VALUE!</v>
      </c>
      <c r="ASV24">
        <v>-4.2865323712668998E-7</v>
      </c>
      <c r="ASW24" t="e">
        <f>bvarHC1*bvarM4</f>
        <v>#VALUE!</v>
      </c>
      <c r="ASX24" t="e">
        <f>cvarHC1*cvarM4</f>
        <v>#VALUE!</v>
      </c>
      <c r="ASY24" t="e">
        <f>mvarHC1*mvarM4</f>
        <v>#VALUE!</v>
      </c>
      <c r="ASZ24" s="24" t="e">
        <f t="shared" si="510"/>
        <v>#VALUE!</v>
      </c>
      <c r="ATA24" s="24" t="e">
        <f t="shared" si="511"/>
        <v>#VALUE!</v>
      </c>
      <c r="ATB24" s="24" t="e">
        <f t="shared" si="512"/>
        <v>#VALUE!</v>
      </c>
      <c r="ATC24">
        <v>1.970247170006E-7</v>
      </c>
      <c r="ATD24" t="e">
        <f>bvarHC1*bvarM8</f>
        <v>#VALUE!</v>
      </c>
      <c r="ATE24" t="e">
        <f>cvarHC1*cvarM8</f>
        <v>#VALUE!</v>
      </c>
      <c r="ATF24" t="e">
        <f>mvarHC1*mvarM8</f>
        <v>#VALUE!</v>
      </c>
      <c r="ATG24" s="24" t="e">
        <f t="shared" si="513"/>
        <v>#VALUE!</v>
      </c>
      <c r="ATH24" s="24" t="e">
        <f t="shared" si="514"/>
        <v>#VALUE!</v>
      </c>
      <c r="ATI24" s="24" t="e">
        <f t="shared" si="515"/>
        <v>#VALUE!</v>
      </c>
      <c r="ATJ24">
        <v>3.6019284141659E-7</v>
      </c>
      <c r="ATK24" t="e">
        <f>bvarHC1*bvarM8</f>
        <v>#VALUE!</v>
      </c>
      <c r="ATL24" t="e">
        <f>cvarHC1*cvarM8</f>
        <v>#VALUE!</v>
      </c>
      <c r="ATM24" t="e">
        <f>mvarHC1*mvarM8</f>
        <v>#VALUE!</v>
      </c>
      <c r="ATN24" s="24" t="e">
        <f t="shared" si="516"/>
        <v>#VALUE!</v>
      </c>
      <c r="ATO24" s="24" t="e">
        <f t="shared" si="517"/>
        <v>#VALUE!</v>
      </c>
      <c r="ATP24" s="24" t="e">
        <f t="shared" si="518"/>
        <v>#VALUE!</v>
      </c>
      <c r="ATQ24">
        <v>9.6226775462510995E-3</v>
      </c>
      <c r="ATR24" t="e">
        <f>bvarHC1*bvarM1</f>
        <v>#VALUE!</v>
      </c>
      <c r="ATS24" t="e">
        <f>cvarHC1*cvarM1</f>
        <v>#VALUE!</v>
      </c>
      <c r="ATT24" t="e">
        <f>mvarHC1*mvarM1</f>
        <v>#VALUE!</v>
      </c>
      <c r="ATU24" s="24" t="e">
        <f t="shared" si="519"/>
        <v>#VALUE!</v>
      </c>
      <c r="ATV24" s="24" t="e">
        <f t="shared" si="520"/>
        <v>#VALUE!</v>
      </c>
      <c r="ATW24" s="24" t="e">
        <f t="shared" si="521"/>
        <v>#VALUE!</v>
      </c>
      <c r="ATX24">
        <v>3.2471412278922002E-9</v>
      </c>
      <c r="ATY24" t="e">
        <f>bvarHC1*bvarM6</f>
        <v>#VALUE!</v>
      </c>
      <c r="ATZ24" t="e">
        <f>cvarHC1*cvarM6</f>
        <v>#VALUE!</v>
      </c>
      <c r="AUA24" t="e">
        <f>mvarHC1*mvarM6</f>
        <v>#VALUE!</v>
      </c>
      <c r="AUB24" s="24" t="e">
        <f t="shared" si="522"/>
        <v>#VALUE!</v>
      </c>
      <c r="AUC24" s="24" t="e">
        <f t="shared" si="523"/>
        <v>#VALUE!</v>
      </c>
      <c r="AUD24" s="24" t="e">
        <f t="shared" si="524"/>
        <v>#VALUE!</v>
      </c>
      <c r="AUE24">
        <v>1.9974914109879001E-8</v>
      </c>
      <c r="AUF24" t="e">
        <f>bvarHC1*bvarM4</f>
        <v>#VALUE!</v>
      </c>
      <c r="AUG24" t="e">
        <f>cvarHC1*cvarM4</f>
        <v>#VALUE!</v>
      </c>
      <c r="AUH24" t="e">
        <f>mvarHC1*mvarM4</f>
        <v>#VALUE!</v>
      </c>
      <c r="AUI24" s="24" t="e">
        <f t="shared" si="525"/>
        <v>#VALUE!</v>
      </c>
      <c r="AUJ24" s="24" t="e">
        <f t="shared" si="526"/>
        <v>#VALUE!</v>
      </c>
      <c r="AUK24" s="24" t="e">
        <f t="shared" si="527"/>
        <v>#VALUE!</v>
      </c>
      <c r="AUL24">
        <v>-4.0275454927477999E-7</v>
      </c>
      <c r="AUM24" t="e">
        <f>bvarHC1*bvarM4</f>
        <v>#VALUE!</v>
      </c>
      <c r="AUN24" t="e">
        <f>cvarHC1*cvarM4</f>
        <v>#VALUE!</v>
      </c>
      <c r="AUO24" t="e">
        <f>mvarHC1*mvarM4</f>
        <v>#VALUE!</v>
      </c>
      <c r="AUP24" s="24" t="e">
        <f t="shared" si="528"/>
        <v>#VALUE!</v>
      </c>
      <c r="AUQ24" s="24" t="e">
        <f t="shared" si="529"/>
        <v>#VALUE!</v>
      </c>
      <c r="AUR24" s="24" t="e">
        <f t="shared" si="530"/>
        <v>#VALUE!</v>
      </c>
      <c r="AUS24">
        <v>2.5169317831395E-7</v>
      </c>
      <c r="AUT24" t="e">
        <f>bvarHC1*bvarM8</f>
        <v>#VALUE!</v>
      </c>
      <c r="AUU24" t="e">
        <f>cvarHC1*cvarM8</f>
        <v>#VALUE!</v>
      </c>
      <c r="AUV24" t="e">
        <f>mvarHC1*mvarM8</f>
        <v>#VALUE!</v>
      </c>
      <c r="AUW24" s="24" t="e">
        <f t="shared" si="531"/>
        <v>#VALUE!</v>
      </c>
      <c r="AUX24" s="24" t="e">
        <f t="shared" si="532"/>
        <v>#VALUE!</v>
      </c>
      <c r="AUY24" s="24" t="e">
        <f t="shared" si="533"/>
        <v>#VALUE!</v>
      </c>
      <c r="AUZ24">
        <v>1.0337793403625E-6</v>
      </c>
      <c r="AVA24" t="e">
        <f>bvarHC1*bvarM6</f>
        <v>#VALUE!</v>
      </c>
      <c r="AVB24" t="e">
        <f>cvarHC1*cvarM6</f>
        <v>#VALUE!</v>
      </c>
      <c r="AVC24" t="e">
        <f>mvarHC1*mvarM6</f>
        <v>#VALUE!</v>
      </c>
      <c r="AVD24" s="24" t="e">
        <f t="shared" si="534"/>
        <v>#VALUE!</v>
      </c>
      <c r="AVE24" s="24" t="e">
        <f t="shared" si="535"/>
        <v>#VALUE!</v>
      </c>
      <c r="AVF24" s="24" t="e">
        <f t="shared" si="536"/>
        <v>#VALUE!</v>
      </c>
      <c r="AVG24">
        <v>8.3857064993486004E-3</v>
      </c>
      <c r="AVH24" t="e">
        <f>bvarHC1*bvarM1</f>
        <v>#VALUE!</v>
      </c>
      <c r="AVI24" t="e">
        <f>cvarHC1*cvarM1</f>
        <v>#VALUE!</v>
      </c>
      <c r="AVJ24" t="e">
        <f>mvarHC1*mvarM1</f>
        <v>#VALUE!</v>
      </c>
      <c r="AVK24" s="24" t="e">
        <f t="shared" si="537"/>
        <v>#VALUE!</v>
      </c>
      <c r="AVL24" s="24" t="e">
        <f t="shared" si="538"/>
        <v>#VALUE!</v>
      </c>
      <c r="AVM24" s="24" t="e">
        <f t="shared" si="539"/>
        <v>#VALUE!</v>
      </c>
      <c r="AVN24">
        <v>-8.8284959670755996E-10</v>
      </c>
      <c r="AVO24" t="e">
        <f>bvarHC1*bvarM4</f>
        <v>#VALUE!</v>
      </c>
      <c r="AVP24" t="e">
        <f>cvarHC1*cvarM4</f>
        <v>#VALUE!</v>
      </c>
      <c r="AVQ24" t="e">
        <f>mvarHC1*mvarM4</f>
        <v>#VALUE!</v>
      </c>
      <c r="AVR24" s="24" t="e">
        <f t="shared" si="540"/>
        <v>#VALUE!</v>
      </c>
      <c r="AVS24" s="24" t="e">
        <f t="shared" si="541"/>
        <v>#VALUE!</v>
      </c>
      <c r="AVT24" s="24" t="e">
        <f t="shared" si="542"/>
        <v>#VALUE!</v>
      </c>
      <c r="AVU24">
        <v>3.3694111945006998E-6</v>
      </c>
      <c r="AVV24" t="e">
        <f>bvarHC1*bvarM8</f>
        <v>#VALUE!</v>
      </c>
      <c r="AVW24" t="e">
        <f>cvarHC1*cvarM8</f>
        <v>#VALUE!</v>
      </c>
      <c r="AVX24" t="e">
        <f>mvarHC1*mvarM8</f>
        <v>#VALUE!</v>
      </c>
      <c r="AVY24" s="24" t="e">
        <f t="shared" si="543"/>
        <v>#VALUE!</v>
      </c>
      <c r="AVZ24" s="24" t="e">
        <f t="shared" si="544"/>
        <v>#VALUE!</v>
      </c>
      <c r="AWA24" s="24" t="e">
        <f t="shared" si="545"/>
        <v>#VALUE!</v>
      </c>
      <c r="AWB24">
        <v>-1.1657740049471E-6</v>
      </c>
      <c r="AWC24" t="e">
        <f>bvarHC1*bvarM7</f>
        <v>#VALUE!</v>
      </c>
      <c r="AWD24" t="e">
        <f>cvarHC1*cvarM7</f>
        <v>#VALUE!</v>
      </c>
      <c r="AWE24" t="e">
        <f>mvarHC1*mvarM7</f>
        <v>#VALUE!</v>
      </c>
      <c r="AWF24" s="24" t="e">
        <f t="shared" si="546"/>
        <v>#VALUE!</v>
      </c>
      <c r="AWG24" s="24" t="e">
        <f t="shared" si="547"/>
        <v>#VALUE!</v>
      </c>
      <c r="AWH24" s="24" t="e">
        <f t="shared" si="548"/>
        <v>#VALUE!</v>
      </c>
      <c r="AWI24">
        <v>2.0167909792272999E-6</v>
      </c>
      <c r="AWJ24" t="e">
        <f>bvarHC2*bvarM4</f>
        <v>#VALUE!</v>
      </c>
      <c r="AWK24" t="e">
        <f>cvarHC2*cvarM4</f>
        <v>#VALUE!</v>
      </c>
      <c r="AWL24" t="e">
        <f>mvarHC2*mvarM4</f>
        <v>#VALUE!</v>
      </c>
      <c r="AWM24" s="24" t="e">
        <f t="shared" si="549"/>
        <v>#VALUE!</v>
      </c>
      <c r="AWN24" s="24" t="e">
        <f t="shared" si="550"/>
        <v>#VALUE!</v>
      </c>
      <c r="AWO24" s="24" t="e">
        <f t="shared" si="551"/>
        <v>#VALUE!</v>
      </c>
      <c r="AWP24">
        <v>-5.2696324536806998E-7</v>
      </c>
      <c r="AWQ24" t="e">
        <f>bvarHC1*bvarM9</f>
        <v>#VALUE!</v>
      </c>
      <c r="AWR24" t="e">
        <f>cvarHC1*cvarM9</f>
        <v>#VALUE!</v>
      </c>
      <c r="AWS24" t="e">
        <f>mvarHC1*mvarM9</f>
        <v>#VALUE!</v>
      </c>
      <c r="AWT24" s="24" t="e">
        <f t="shared" si="552"/>
        <v>#VALUE!</v>
      </c>
      <c r="AWU24" s="24" t="e">
        <f t="shared" si="553"/>
        <v>#VALUE!</v>
      </c>
      <c r="AWV24" s="24" t="e">
        <f t="shared" si="554"/>
        <v>#VALUE!</v>
      </c>
      <c r="AWW24">
        <v>7.8130681686430002E-7</v>
      </c>
      <c r="AWX24" t="e">
        <f>bvarHC1*bvarM6</f>
        <v>#VALUE!</v>
      </c>
      <c r="AWY24" t="e">
        <f>cvarHC1*cvarM6</f>
        <v>#VALUE!</v>
      </c>
      <c r="AWZ24" t="e">
        <f>mvarHC1*mvarM6</f>
        <v>#VALUE!</v>
      </c>
      <c r="AXA24" s="24" t="e">
        <f t="shared" si="555"/>
        <v>#VALUE!</v>
      </c>
      <c r="AXB24" s="24" t="e">
        <f t="shared" si="556"/>
        <v>#VALUE!</v>
      </c>
      <c r="AXC24" s="24" t="e">
        <f t="shared" si="557"/>
        <v>#VALUE!</v>
      </c>
      <c r="AXD24">
        <v>-2.5666225448028002E-9</v>
      </c>
      <c r="AXE24" t="e">
        <f>bvarHC1*bvarM4</f>
        <v>#VALUE!</v>
      </c>
      <c r="AXF24" t="e">
        <f>cvarHC1*cvarM4</f>
        <v>#VALUE!</v>
      </c>
      <c r="AXG24" t="e">
        <f>mvarHC1*mvarM4</f>
        <v>#VALUE!</v>
      </c>
      <c r="AXH24" s="24" t="e">
        <f t="shared" si="558"/>
        <v>#VALUE!</v>
      </c>
      <c r="AXI24" s="24" t="e">
        <f t="shared" si="559"/>
        <v>#VALUE!</v>
      </c>
      <c r="AXJ24" s="24" t="e">
        <f t="shared" si="560"/>
        <v>#VALUE!</v>
      </c>
      <c r="AXK24">
        <v>7.8777822936077997E-6</v>
      </c>
      <c r="AXL24" t="e">
        <f>bvarHC1*bvarM8</f>
        <v>#VALUE!</v>
      </c>
      <c r="AXM24" t="e">
        <f>cvarHC1*cvarM8</f>
        <v>#VALUE!</v>
      </c>
      <c r="AXN24" t="e">
        <f>mvarHC1*mvarM8</f>
        <v>#VALUE!</v>
      </c>
      <c r="AXO24" s="24" t="e">
        <f t="shared" si="561"/>
        <v>#VALUE!</v>
      </c>
      <c r="AXP24" s="24" t="e">
        <f t="shared" si="562"/>
        <v>#VALUE!</v>
      </c>
      <c r="AXQ24" s="24" t="e">
        <f t="shared" si="563"/>
        <v>#VALUE!</v>
      </c>
      <c r="AXR24">
        <v>-1.6017987345127998E-5</v>
      </c>
      <c r="AXS24" t="e">
        <f>bvarHC2*bvarM4</f>
        <v>#VALUE!</v>
      </c>
      <c r="AXT24" t="e">
        <f>cvarHC2*cvarM4</f>
        <v>#VALUE!</v>
      </c>
      <c r="AXU24" t="e">
        <f>mvarHC2*mvarM4</f>
        <v>#VALUE!</v>
      </c>
      <c r="AXV24" s="24" t="e">
        <f t="shared" si="564"/>
        <v>#VALUE!</v>
      </c>
      <c r="AXW24" s="24" t="e">
        <f t="shared" si="565"/>
        <v>#VALUE!</v>
      </c>
      <c r="AXX24" s="24" t="e">
        <f t="shared" si="566"/>
        <v>#VALUE!</v>
      </c>
      <c r="AXY24">
        <v>1.5690507560276E-7</v>
      </c>
      <c r="AXZ24" t="e">
        <f>bvarHC1*bvarM8</f>
        <v>#VALUE!</v>
      </c>
      <c r="AYA24" t="e">
        <f>cvarHC1*cvarM8</f>
        <v>#VALUE!</v>
      </c>
      <c r="AYB24" t="e">
        <f>mvarHC1*mvarM8</f>
        <v>#VALUE!</v>
      </c>
      <c r="AYC24" s="24" t="e">
        <f t="shared" si="567"/>
        <v>#VALUE!</v>
      </c>
      <c r="AYD24" s="24" t="e">
        <f t="shared" si="568"/>
        <v>#VALUE!</v>
      </c>
      <c r="AYE24" s="24" t="e">
        <f t="shared" si="569"/>
        <v>#VALUE!</v>
      </c>
      <c r="AYF24">
        <v>1.0548799159678E-8</v>
      </c>
      <c r="AYG24" t="e">
        <f>bvarHC1*bvarM4</f>
        <v>#VALUE!</v>
      </c>
      <c r="AYH24" t="e">
        <f>cvarHC1*cvarM4</f>
        <v>#VALUE!</v>
      </c>
      <c r="AYI24" t="e">
        <f>mvarHC1*mvarM4</f>
        <v>#VALUE!</v>
      </c>
      <c r="AYJ24" s="24" t="e">
        <f t="shared" si="570"/>
        <v>#VALUE!</v>
      </c>
      <c r="AYK24" s="24" t="e">
        <f t="shared" si="571"/>
        <v>#VALUE!</v>
      </c>
      <c r="AYL24" s="24" t="e">
        <f t="shared" si="572"/>
        <v>#VALUE!</v>
      </c>
      <c r="AYM24">
        <v>4.1587886911120999E-7</v>
      </c>
      <c r="AYN24" t="e">
        <f>bvarHC1*bvarM6</f>
        <v>#VALUE!</v>
      </c>
      <c r="AYO24" t="e">
        <f>cvarHC1*cvarM6</f>
        <v>#VALUE!</v>
      </c>
      <c r="AYP24" t="e">
        <f>mvarHC1*mvarM6</f>
        <v>#VALUE!</v>
      </c>
      <c r="AYQ24" s="24" t="e">
        <f t="shared" si="573"/>
        <v>#VALUE!</v>
      </c>
      <c r="AYR24" s="24" t="e">
        <f t="shared" si="574"/>
        <v>#VALUE!</v>
      </c>
      <c r="AYS24" s="24" t="e">
        <f t="shared" si="575"/>
        <v>#VALUE!</v>
      </c>
      <c r="AYT24">
        <v>2.9792596926127E-9</v>
      </c>
      <c r="AYU24" t="e">
        <f>bvarHC1*bvarM6</f>
        <v>#VALUE!</v>
      </c>
      <c r="AYV24" t="e">
        <f>cvarHC1*cvarM6</f>
        <v>#VALUE!</v>
      </c>
      <c r="AYW24" t="e">
        <f>mvarHC1*mvarM6</f>
        <v>#VALUE!</v>
      </c>
      <c r="AYX24" s="24" t="e">
        <f t="shared" si="576"/>
        <v>#VALUE!</v>
      </c>
      <c r="AYY24" s="24" t="e">
        <f t="shared" si="577"/>
        <v>#VALUE!</v>
      </c>
      <c r="AYZ24" s="24" t="e">
        <f t="shared" si="578"/>
        <v>#VALUE!</v>
      </c>
      <c r="AZA24">
        <v>-9.0599456004528006E-6</v>
      </c>
      <c r="AZB24" t="e">
        <f>bvarHC1*bvarM2</f>
        <v>#VALUE!</v>
      </c>
      <c r="AZC24" t="e">
        <f>cvarHC1*cvarM2</f>
        <v>#VALUE!</v>
      </c>
      <c r="AZD24" t="e">
        <f>mvarHC1*mvarM2</f>
        <v>#VALUE!</v>
      </c>
      <c r="AZE24" s="24" t="e">
        <f t="shared" si="579"/>
        <v>#VALUE!</v>
      </c>
      <c r="AZF24" s="24" t="e">
        <f t="shared" si="580"/>
        <v>#VALUE!</v>
      </c>
      <c r="AZG24" s="24" t="e">
        <f t="shared" si="581"/>
        <v>#VALUE!</v>
      </c>
      <c r="AZH24">
        <v>-4.6046511791713002E-4</v>
      </c>
      <c r="AZI24" t="e">
        <f>bvarHC2*bvarM7</f>
        <v>#VALUE!</v>
      </c>
      <c r="AZJ24" t="e">
        <f>cvarHC2*cvarM7</f>
        <v>#VALUE!</v>
      </c>
      <c r="AZK24" t="e">
        <f>mvarHC2*mvarM7</f>
        <v>#VALUE!</v>
      </c>
      <c r="AZL24" s="24" t="e">
        <f t="shared" si="582"/>
        <v>#VALUE!</v>
      </c>
      <c r="AZM24" s="24" t="e">
        <f t="shared" si="583"/>
        <v>#VALUE!</v>
      </c>
      <c r="AZN24" s="24" t="e">
        <f t="shared" si="584"/>
        <v>#VALUE!</v>
      </c>
      <c r="AZO24">
        <v>-7.5730432921681997E-8</v>
      </c>
      <c r="AZP24" t="e">
        <f>bvarHC1*bvarM2</f>
        <v>#VALUE!</v>
      </c>
      <c r="AZQ24" t="e">
        <f>cvarHC1*cvarM2</f>
        <v>#VALUE!</v>
      </c>
      <c r="AZR24" t="e">
        <f>mvarHC1*mvarM2</f>
        <v>#VALUE!</v>
      </c>
      <c r="AZS24" s="24" t="e">
        <f t="shared" si="585"/>
        <v>#VALUE!</v>
      </c>
      <c r="AZT24" s="24" t="e">
        <f t="shared" si="586"/>
        <v>#VALUE!</v>
      </c>
      <c r="AZU24" s="24" t="e">
        <f t="shared" si="587"/>
        <v>#VALUE!</v>
      </c>
      <c r="AZV24">
        <v>1.6312983660181999E-6</v>
      </c>
      <c r="AZW24" t="e">
        <f>bvarHC1*bvarM6</f>
        <v>#VALUE!</v>
      </c>
      <c r="AZX24" t="e">
        <f>cvarHC1*cvarM6</f>
        <v>#VALUE!</v>
      </c>
      <c r="AZY24" t="e">
        <f>mvarHC1*mvarM6</f>
        <v>#VALUE!</v>
      </c>
      <c r="AZZ24" s="24" t="e">
        <f t="shared" si="588"/>
        <v>#VALUE!</v>
      </c>
      <c r="BAA24" s="24" t="e">
        <f t="shared" si="589"/>
        <v>#VALUE!</v>
      </c>
      <c r="BAB24" s="24" t="e">
        <f t="shared" si="590"/>
        <v>#VALUE!</v>
      </c>
      <c r="BAC24">
        <v>2.3237233279787999E-7</v>
      </c>
      <c r="BAD24" t="e">
        <f>bvarHC1*bvarM6</f>
        <v>#VALUE!</v>
      </c>
      <c r="BAE24" t="e">
        <f>cvarHC1*cvarM6</f>
        <v>#VALUE!</v>
      </c>
      <c r="BAF24" t="e">
        <f>mvarHC1*mvarM6</f>
        <v>#VALUE!</v>
      </c>
      <c r="BAG24" s="24" t="e">
        <f t="shared" si="591"/>
        <v>#VALUE!</v>
      </c>
      <c r="BAH24" s="24" t="e">
        <f t="shared" si="592"/>
        <v>#VALUE!</v>
      </c>
      <c r="BAI24" s="24" t="e">
        <f t="shared" si="593"/>
        <v>#VALUE!</v>
      </c>
      <c r="BAJ24">
        <v>-7.2892190355466999E-9</v>
      </c>
      <c r="BAK24" t="e">
        <f>bvarHC1*bvarM3</f>
        <v>#VALUE!</v>
      </c>
      <c r="BAL24" t="e">
        <f>cvarHC1*cvarM3</f>
        <v>#VALUE!</v>
      </c>
      <c r="BAM24" t="e">
        <f>mvarHC1*mvarM3</f>
        <v>#VALUE!</v>
      </c>
      <c r="BAN24" s="24" t="e">
        <f t="shared" si="594"/>
        <v>#VALUE!</v>
      </c>
      <c r="BAO24" s="24" t="e">
        <f t="shared" si="595"/>
        <v>#VALUE!</v>
      </c>
      <c r="BAP24" s="24" t="e">
        <f t="shared" si="596"/>
        <v>#VALUE!</v>
      </c>
      <c r="BAQ24">
        <v>3.4529424313635999E-8</v>
      </c>
      <c r="BAR24" t="e">
        <f>bvarHC1*bvarM2</f>
        <v>#VALUE!</v>
      </c>
      <c r="BAS24" t="e">
        <f>cvarHC1*cvarM2</f>
        <v>#VALUE!</v>
      </c>
      <c r="BAT24" t="e">
        <f>mvarHC1*mvarM2</f>
        <v>#VALUE!</v>
      </c>
      <c r="BAU24" s="24" t="e">
        <f t="shared" si="597"/>
        <v>#VALUE!</v>
      </c>
      <c r="BAV24" s="24" t="e">
        <f t="shared" si="598"/>
        <v>#VALUE!</v>
      </c>
      <c r="BAW24" s="24" t="e">
        <f t="shared" si="599"/>
        <v>#VALUE!</v>
      </c>
      <c r="BAX24">
        <v>-2.8806561686677998E-7</v>
      </c>
      <c r="BAY24" t="e">
        <f>bvarHC1*bvarM6</f>
        <v>#VALUE!</v>
      </c>
      <c r="BAZ24" t="e">
        <f>cvarHC1*cvarM6</f>
        <v>#VALUE!</v>
      </c>
      <c r="BBA24" t="e">
        <f>mvarHC1*mvarM6</f>
        <v>#VALUE!</v>
      </c>
      <c r="BBB24" s="24" t="e">
        <f t="shared" si="600"/>
        <v>#VALUE!</v>
      </c>
      <c r="BBC24" s="24" t="e">
        <f t="shared" si="601"/>
        <v>#VALUE!</v>
      </c>
      <c r="BBD24" s="24" t="e">
        <f t="shared" si="602"/>
        <v>#VALUE!</v>
      </c>
      <c r="BBE24">
        <v>-2.3809636454891E-8</v>
      </c>
      <c r="BBF24" t="e">
        <f>bvarHC1*bvarM3</f>
        <v>#VALUE!</v>
      </c>
      <c r="BBG24" t="e">
        <f>cvarHC1*cvarM3</f>
        <v>#VALUE!</v>
      </c>
      <c r="BBH24" t="e">
        <f>mvarHC1*mvarM3</f>
        <v>#VALUE!</v>
      </c>
      <c r="BBI24" s="24" t="e">
        <f t="shared" si="603"/>
        <v>#VALUE!</v>
      </c>
      <c r="BBJ24" s="24" t="e">
        <f t="shared" si="604"/>
        <v>#VALUE!</v>
      </c>
      <c r="BBK24" s="24" t="e">
        <f t="shared" si="605"/>
        <v>#VALUE!</v>
      </c>
      <c r="BBL24">
        <v>1.8453416965552001E-8</v>
      </c>
      <c r="BBM24" t="e">
        <f>bvarHC1*bvarM4</f>
        <v>#VALUE!</v>
      </c>
      <c r="BBN24" t="e">
        <f>cvarHC1*cvarM4</f>
        <v>#VALUE!</v>
      </c>
      <c r="BBO24" t="e">
        <f>mvarHC1*mvarM4</f>
        <v>#VALUE!</v>
      </c>
      <c r="BBP24" s="24" t="e">
        <f t="shared" si="606"/>
        <v>#VALUE!</v>
      </c>
      <c r="BBQ24" s="24" t="e">
        <f t="shared" si="607"/>
        <v>#VALUE!</v>
      </c>
      <c r="BBR24" s="24" t="e">
        <f t="shared" si="608"/>
        <v>#VALUE!</v>
      </c>
      <c r="BBS24">
        <v>-1.7767779659235E-7</v>
      </c>
      <c r="BBT24" t="e">
        <f>bvarHC1*bvarM4</f>
        <v>#VALUE!</v>
      </c>
      <c r="BBU24" t="e">
        <f>cvarHC1*cvarM4</f>
        <v>#VALUE!</v>
      </c>
      <c r="BBV24" t="e">
        <f>mvarHC1*mvarM4</f>
        <v>#VALUE!</v>
      </c>
      <c r="BBW24" s="24" t="e">
        <f t="shared" si="609"/>
        <v>#VALUE!</v>
      </c>
      <c r="BBX24" s="24" t="e">
        <f t="shared" si="610"/>
        <v>#VALUE!</v>
      </c>
      <c r="BBY24" s="24" t="e">
        <f t="shared" si="611"/>
        <v>#VALUE!</v>
      </c>
      <c r="BBZ24">
        <v>-4.0389570426363002E-9</v>
      </c>
      <c r="BCA24" t="e">
        <f>bvarHC1*bvarM4</f>
        <v>#VALUE!</v>
      </c>
      <c r="BCB24" t="e">
        <f>cvarHC1*cvarM4</f>
        <v>#VALUE!</v>
      </c>
      <c r="BCC24" t="e">
        <f>mvarHC1*mvarM4</f>
        <v>#VALUE!</v>
      </c>
      <c r="BCD24" s="24" t="e">
        <f t="shared" si="612"/>
        <v>#VALUE!</v>
      </c>
      <c r="BCE24" s="24" t="e">
        <f t="shared" si="613"/>
        <v>#VALUE!</v>
      </c>
      <c r="BCF24" s="24" t="e">
        <f t="shared" si="614"/>
        <v>#VALUE!</v>
      </c>
      <c r="BCG24">
        <v>2.2424581066435E-8</v>
      </c>
      <c r="BCH24" t="e">
        <f>bvarHC1*bvarM3</f>
        <v>#VALUE!</v>
      </c>
      <c r="BCI24" t="e">
        <f>cvarHC1*cvarM3</f>
        <v>#VALUE!</v>
      </c>
      <c r="BCJ24" t="e">
        <f>mvarHC1*mvarM3</f>
        <v>#VALUE!</v>
      </c>
      <c r="BCK24" s="24" t="e">
        <f t="shared" si="615"/>
        <v>#VALUE!</v>
      </c>
      <c r="BCL24" s="24" t="e">
        <f t="shared" si="616"/>
        <v>#VALUE!</v>
      </c>
      <c r="BCM24" s="24" t="e">
        <f t="shared" si="617"/>
        <v>#VALUE!</v>
      </c>
      <c r="BCN24">
        <v>-1.6063873747867999E-6</v>
      </c>
      <c r="BCO24" t="e">
        <f>bvarHC1*bvarM7</f>
        <v>#VALUE!</v>
      </c>
      <c r="BCP24" t="e">
        <f>cvarHC1*cvarM7</f>
        <v>#VALUE!</v>
      </c>
      <c r="BCQ24" t="e">
        <f>mvarHC1*mvarM7</f>
        <v>#VALUE!</v>
      </c>
      <c r="BCR24" s="24" t="e">
        <f t="shared" si="618"/>
        <v>#VALUE!</v>
      </c>
      <c r="BCS24" s="24" t="e">
        <f t="shared" si="619"/>
        <v>#VALUE!</v>
      </c>
      <c r="BCT24" s="24" t="e">
        <f t="shared" si="620"/>
        <v>#VALUE!</v>
      </c>
      <c r="BCU24">
        <v>1.9813172671601E-7</v>
      </c>
      <c r="BCV24" t="e">
        <f>bvarHC1*bvarM8</f>
        <v>#VALUE!</v>
      </c>
      <c r="BCW24" t="e">
        <f>cvarHC1*cvarM8</f>
        <v>#VALUE!</v>
      </c>
      <c r="BCX24" t="e">
        <f>mvarHC1*mvarM8</f>
        <v>#VALUE!</v>
      </c>
      <c r="BCY24" s="24" t="e">
        <f t="shared" si="621"/>
        <v>#VALUE!</v>
      </c>
      <c r="BCZ24" s="24" t="e">
        <f t="shared" si="622"/>
        <v>#VALUE!</v>
      </c>
      <c r="BDA24" s="24" t="e">
        <f t="shared" si="623"/>
        <v>#VALUE!</v>
      </c>
      <c r="BDB24">
        <v>1.1301994917529E-8</v>
      </c>
      <c r="BDC24" t="e">
        <f>bvarHC1*bvarM3</f>
        <v>#VALUE!</v>
      </c>
      <c r="BDD24" t="e">
        <f>cvarHC1*cvarM3</f>
        <v>#VALUE!</v>
      </c>
      <c r="BDE24" t="e">
        <f>mvarHC1*mvarM3</f>
        <v>#VALUE!</v>
      </c>
      <c r="BDF24" s="24" t="e">
        <f t="shared" si="624"/>
        <v>#VALUE!</v>
      </c>
      <c r="BDG24" s="24" t="e">
        <f t="shared" si="625"/>
        <v>#VALUE!</v>
      </c>
      <c r="BDH24" s="24" t="e">
        <f t="shared" si="626"/>
        <v>#VALUE!</v>
      </c>
      <c r="BDI24">
        <v>-7.5823759044021998E-4</v>
      </c>
      <c r="BDJ24" t="e">
        <f>bvarHC2*bvarM7</f>
        <v>#VALUE!</v>
      </c>
      <c r="BDK24" t="e">
        <f>cvarHC2*cvarM7</f>
        <v>#VALUE!</v>
      </c>
      <c r="BDL24" t="e">
        <f>mvarHC2*mvarM7</f>
        <v>#VALUE!</v>
      </c>
      <c r="BDM24" s="24" t="e">
        <f t="shared" si="627"/>
        <v>#VALUE!</v>
      </c>
      <c r="BDN24" s="24" t="e">
        <f t="shared" si="628"/>
        <v>#VALUE!</v>
      </c>
      <c r="BDO24" s="24" t="e">
        <f t="shared" si="629"/>
        <v>#VALUE!</v>
      </c>
      <c r="BDP24">
        <v>4.4399787944972001E-8</v>
      </c>
      <c r="BDQ24" t="e">
        <f>bvarHC1*bvarM6</f>
        <v>#VALUE!</v>
      </c>
      <c r="BDR24" t="e">
        <f>cvarHC1*cvarM6</f>
        <v>#VALUE!</v>
      </c>
      <c r="BDS24" t="e">
        <f>mvarHC1*mvarM6</f>
        <v>#VALUE!</v>
      </c>
      <c r="BDT24" s="24" t="e">
        <f t="shared" si="630"/>
        <v>#VALUE!</v>
      </c>
      <c r="BDU24" s="24" t="e">
        <f t="shared" si="631"/>
        <v>#VALUE!</v>
      </c>
      <c r="BDV24" s="24" t="e">
        <f t="shared" si="632"/>
        <v>#VALUE!</v>
      </c>
      <c r="BDW24">
        <v>6.9711685075782997E-8</v>
      </c>
      <c r="BDX24" t="e">
        <f>bvarHC1*bvarM2</f>
        <v>#VALUE!</v>
      </c>
      <c r="BDY24" t="e">
        <f>cvarHC1*cvarM2</f>
        <v>#VALUE!</v>
      </c>
      <c r="BDZ24" t="e">
        <f>mvarHC1*mvarM2</f>
        <v>#VALUE!</v>
      </c>
      <c r="BEA24" s="24" t="e">
        <f t="shared" si="633"/>
        <v>#VALUE!</v>
      </c>
      <c r="BEB24" s="24" t="e">
        <f t="shared" si="634"/>
        <v>#VALUE!</v>
      </c>
      <c r="BEC24" s="24" t="e">
        <f t="shared" si="635"/>
        <v>#VALUE!</v>
      </c>
      <c r="BED24">
        <v>-1.5530446936437E-6</v>
      </c>
      <c r="BEE24" t="e">
        <f>bvarHC1*bvarM7</f>
        <v>#VALUE!</v>
      </c>
      <c r="BEF24" t="e">
        <f>cvarHC1*cvarM7</f>
        <v>#VALUE!</v>
      </c>
      <c r="BEG24" t="e">
        <f>mvarHC1*mvarM7</f>
        <v>#VALUE!</v>
      </c>
      <c r="BEH24" s="24" t="e">
        <f t="shared" si="636"/>
        <v>#VALUE!</v>
      </c>
      <c r="BEI24" s="24" t="e">
        <f t="shared" si="637"/>
        <v>#VALUE!</v>
      </c>
      <c r="BEJ24" s="24" t="e">
        <f t="shared" si="638"/>
        <v>#VALUE!</v>
      </c>
      <c r="BEK24">
        <v>-1.7392762515065999E-7</v>
      </c>
      <c r="BEL24" t="e">
        <f>bvarHC1*bvarM2</f>
        <v>#VALUE!</v>
      </c>
      <c r="BEM24" t="e">
        <f>cvarHC1*cvarM2</f>
        <v>#VALUE!</v>
      </c>
      <c r="BEN24" t="e">
        <f>mvarHC1*mvarM2</f>
        <v>#VALUE!</v>
      </c>
      <c r="BEO24" s="24" t="e">
        <f t="shared" si="639"/>
        <v>#VALUE!</v>
      </c>
      <c r="BEP24" s="24" t="e">
        <f t="shared" si="640"/>
        <v>#VALUE!</v>
      </c>
      <c r="BEQ24" s="24" t="e">
        <f t="shared" si="641"/>
        <v>#VALUE!</v>
      </c>
      <c r="BER24">
        <v>-3.4367817315947999E-8</v>
      </c>
      <c r="BES24" t="e">
        <f>bvarHC1*bvarM3</f>
        <v>#VALUE!</v>
      </c>
      <c r="BET24" t="e">
        <f>cvarHC1*cvarM3</f>
        <v>#VALUE!</v>
      </c>
      <c r="BEU24" t="e">
        <f>mvarHC1*mvarM3</f>
        <v>#VALUE!</v>
      </c>
      <c r="BEV24" s="24" t="e">
        <f t="shared" si="642"/>
        <v>#VALUE!</v>
      </c>
      <c r="BEW24" s="24" t="e">
        <f t="shared" si="643"/>
        <v>#VALUE!</v>
      </c>
      <c r="BEX24" s="24" t="e">
        <f t="shared" si="644"/>
        <v>#VALUE!</v>
      </c>
      <c r="BEY24">
        <v>2.1364804008708999E-7</v>
      </c>
      <c r="BEZ24" t="e">
        <f>bvarHC1*bvarM6</f>
        <v>#VALUE!</v>
      </c>
      <c r="BFA24" t="e">
        <f>cvarHC1*cvarM6</f>
        <v>#VALUE!</v>
      </c>
      <c r="BFB24" t="e">
        <f>mvarHC1*mvarM6</f>
        <v>#VALUE!</v>
      </c>
      <c r="BFC24" s="24" t="e">
        <f t="shared" si="645"/>
        <v>#VALUE!</v>
      </c>
      <c r="BFD24" s="24" t="e">
        <f t="shared" si="646"/>
        <v>#VALUE!</v>
      </c>
      <c r="BFE24" s="24" t="e">
        <f t="shared" si="647"/>
        <v>#VALUE!</v>
      </c>
      <c r="BFF24">
        <v>-1.0895291257972E-8</v>
      </c>
      <c r="BFG24" t="e">
        <f>bvarHC1*bvarM4</f>
        <v>#VALUE!</v>
      </c>
      <c r="BFH24" t="e">
        <f>cvarHC1*cvarM4</f>
        <v>#VALUE!</v>
      </c>
      <c r="BFI24" t="e">
        <f>mvarHC1*mvarM4</f>
        <v>#VALUE!</v>
      </c>
      <c r="BFJ24" s="24" t="e">
        <f t="shared" si="648"/>
        <v>#VALUE!</v>
      </c>
      <c r="BFK24" s="24" t="e">
        <f t="shared" si="649"/>
        <v>#VALUE!</v>
      </c>
      <c r="BFL24" s="24" t="e">
        <f t="shared" si="650"/>
        <v>#VALUE!</v>
      </c>
      <c r="BFM24">
        <v>3.9064039347639998E-7</v>
      </c>
      <c r="BFN24" t="e">
        <f>bvarHC1*bvarM4</f>
        <v>#VALUE!</v>
      </c>
      <c r="BFO24" t="e">
        <f>cvarHC1*cvarM4</f>
        <v>#VALUE!</v>
      </c>
      <c r="BFP24" t="e">
        <f>mvarHC1*mvarM4</f>
        <v>#VALUE!</v>
      </c>
      <c r="BFQ24" s="24" t="e">
        <f t="shared" si="651"/>
        <v>#VALUE!</v>
      </c>
      <c r="BFR24" s="24" t="e">
        <f t="shared" si="652"/>
        <v>#VALUE!</v>
      </c>
      <c r="BFS24" s="24" t="e">
        <f t="shared" si="653"/>
        <v>#VALUE!</v>
      </c>
      <c r="BFT24">
        <v>-1.1630530789311001E-6</v>
      </c>
      <c r="BFU24" t="e">
        <f>bvarHC1*bvarM2</f>
        <v>#VALUE!</v>
      </c>
      <c r="BFV24" t="e">
        <f>cvarHC1*cvarM2</f>
        <v>#VALUE!</v>
      </c>
      <c r="BFW24" t="e">
        <f>mvarHC1*mvarM2</f>
        <v>#VALUE!</v>
      </c>
      <c r="BFX24" s="24" t="e">
        <f t="shared" si="654"/>
        <v>#VALUE!</v>
      </c>
      <c r="BFY24" s="24" t="e">
        <f t="shared" si="655"/>
        <v>#VALUE!</v>
      </c>
      <c r="BFZ24" s="24" t="e">
        <f t="shared" si="656"/>
        <v>#VALUE!</v>
      </c>
      <c r="BGA24">
        <v>-2.6166490242271E-5</v>
      </c>
      <c r="BGB24" t="e">
        <f>bvarM1*bvarM9</f>
        <v>#VALUE!</v>
      </c>
      <c r="BGC24" t="e">
        <f>cvarM1*cvarM9</f>
        <v>#VALUE!</v>
      </c>
      <c r="BGD24" t="e">
        <f>mvarM1*mvarM9</f>
        <v>#VALUE!</v>
      </c>
      <c r="BGE24" s="24" t="e">
        <f t="shared" si="657"/>
        <v>#VALUE!</v>
      </c>
      <c r="BGF24" s="24" t="e">
        <f t="shared" si="658"/>
        <v>#VALUE!</v>
      </c>
      <c r="BGG24" s="24" t="e">
        <f t="shared" si="659"/>
        <v>#VALUE!</v>
      </c>
      <c r="BGH24">
        <v>3.7377860437962998E-8</v>
      </c>
      <c r="BGI24" t="e">
        <f>bvarHC1*bvarM4</f>
        <v>#VALUE!</v>
      </c>
      <c r="BGJ24" t="e">
        <f>cvarHC1*cvarM4</f>
        <v>#VALUE!</v>
      </c>
      <c r="BGK24" t="e">
        <f>mvarHC1*mvarM4</f>
        <v>#VALUE!</v>
      </c>
      <c r="BGL24" s="24" t="e">
        <f t="shared" si="660"/>
        <v>#VALUE!</v>
      </c>
      <c r="BGM24" s="24" t="e">
        <f t="shared" si="661"/>
        <v>#VALUE!</v>
      </c>
      <c r="BGN24" s="24" t="e">
        <f t="shared" si="662"/>
        <v>#VALUE!</v>
      </c>
      <c r="BGO24">
        <v>-6.1639580495912004E-7</v>
      </c>
      <c r="BGP24" t="e">
        <f>bvarHC1*bvarM2</f>
        <v>#VALUE!</v>
      </c>
      <c r="BGQ24" t="e">
        <f>cvarHC1*cvarM2</f>
        <v>#VALUE!</v>
      </c>
      <c r="BGR24" t="e">
        <f>mvarHC1*mvarM2</f>
        <v>#VALUE!</v>
      </c>
      <c r="BGS24" s="24" t="e">
        <f t="shared" si="663"/>
        <v>#VALUE!</v>
      </c>
      <c r="BGT24" s="24" t="e">
        <f t="shared" si="664"/>
        <v>#VALUE!</v>
      </c>
      <c r="BGU24" s="24" t="e">
        <f t="shared" si="665"/>
        <v>#VALUE!</v>
      </c>
      <c r="BGV24">
        <v>-1.4873251399785E-11</v>
      </c>
      <c r="BGW24" t="e">
        <f>bvarHC1*bvarM7</f>
        <v>#VALUE!</v>
      </c>
      <c r="BGX24" t="e">
        <f>cvarHC1*cvarM7</f>
        <v>#VALUE!</v>
      </c>
      <c r="BGY24" t="e">
        <f>mvarHC1*mvarM7</f>
        <v>#VALUE!</v>
      </c>
      <c r="BGZ24" s="24" t="e">
        <f t="shared" si="666"/>
        <v>#VALUE!</v>
      </c>
      <c r="BHA24" s="24" t="e">
        <f t="shared" si="667"/>
        <v>#VALUE!</v>
      </c>
      <c r="BHB24" s="24" t="e">
        <f t="shared" si="668"/>
        <v>#VALUE!</v>
      </c>
      <c r="BHC24">
        <v>2.4492997861457998E-7</v>
      </c>
      <c r="BHD24" t="e">
        <f>bvarHC1*bvarM4</f>
        <v>#VALUE!</v>
      </c>
      <c r="BHE24" t="e">
        <f>cvarHC1*cvarM4</f>
        <v>#VALUE!</v>
      </c>
      <c r="BHF24" t="e">
        <f>mvarHC1*mvarM4</f>
        <v>#VALUE!</v>
      </c>
      <c r="BHG24" s="24" t="e">
        <f t="shared" si="669"/>
        <v>#VALUE!</v>
      </c>
      <c r="BHH24" s="24" t="e">
        <f t="shared" si="670"/>
        <v>#VALUE!</v>
      </c>
      <c r="BHI24" s="24" t="e">
        <f t="shared" si="671"/>
        <v>#VALUE!</v>
      </c>
      <c r="BHJ24">
        <v>-8.1395874025193004E-7</v>
      </c>
      <c r="BHK24" t="e">
        <f>bvarHC1*bvarM2</f>
        <v>#VALUE!</v>
      </c>
      <c r="BHL24" t="e">
        <f>cvarHC1*cvarM2</f>
        <v>#VALUE!</v>
      </c>
      <c r="BHM24" t="e">
        <f>mvarHC1*mvarM2</f>
        <v>#VALUE!</v>
      </c>
      <c r="BHN24" s="24" t="e">
        <f t="shared" si="672"/>
        <v>#VALUE!</v>
      </c>
      <c r="BHO24" s="24" t="e">
        <f t="shared" si="673"/>
        <v>#VALUE!</v>
      </c>
      <c r="BHP24" s="24" t="e">
        <f t="shared" si="674"/>
        <v>#VALUE!</v>
      </c>
      <c r="BHQ24">
        <v>2.3580782830584002E-9</v>
      </c>
      <c r="BHR24" t="e">
        <f>bvarHC2*bvarM4</f>
        <v>#VALUE!</v>
      </c>
      <c r="BHS24" t="e">
        <f>cvarHC2*cvarM4</f>
        <v>#VALUE!</v>
      </c>
      <c r="BHT24" t="e">
        <f>mvarHC2*mvarM4</f>
        <v>#VALUE!</v>
      </c>
      <c r="BHU24" s="24" t="e">
        <f t="shared" si="675"/>
        <v>#VALUE!</v>
      </c>
      <c r="BHV24" s="24" t="e">
        <f t="shared" si="676"/>
        <v>#VALUE!</v>
      </c>
      <c r="BHW24" s="24" t="e">
        <f t="shared" si="677"/>
        <v>#VALUE!</v>
      </c>
      <c r="BHX24">
        <v>2.7252097852345001E-8</v>
      </c>
      <c r="BHY24" t="e">
        <f>bvarHC1*bvarM4</f>
        <v>#VALUE!</v>
      </c>
      <c r="BHZ24" t="e">
        <f>cvarHC1*cvarM4</f>
        <v>#VALUE!</v>
      </c>
      <c r="BIA24" t="e">
        <f>mvarHC1*mvarM4</f>
        <v>#VALUE!</v>
      </c>
      <c r="BIB24" s="24" t="e">
        <f t="shared" si="678"/>
        <v>#VALUE!</v>
      </c>
      <c r="BIC24" s="24" t="e">
        <f t="shared" si="679"/>
        <v>#VALUE!</v>
      </c>
      <c r="BID24" s="24" t="e">
        <f t="shared" si="680"/>
        <v>#VALUE!</v>
      </c>
      <c r="BIE24">
        <v>-4.6424369670411E-7</v>
      </c>
      <c r="BIF24" t="e">
        <f>bvarHC1*bvarM2</f>
        <v>#VALUE!</v>
      </c>
      <c r="BIG24" t="e">
        <f>cvarHC1*cvarM2</f>
        <v>#VALUE!</v>
      </c>
      <c r="BIH24" t="e">
        <f>mvarHC1*mvarM2</f>
        <v>#VALUE!</v>
      </c>
      <c r="BII24" s="24" t="e">
        <f t="shared" si="681"/>
        <v>#VALUE!</v>
      </c>
      <c r="BIJ24" s="24" t="e">
        <f t="shared" si="682"/>
        <v>#VALUE!</v>
      </c>
      <c r="BIK24" s="24" t="e">
        <f t="shared" si="683"/>
        <v>#VALUE!</v>
      </c>
      <c r="BIL24">
        <v>-4.1505623521750001E-12</v>
      </c>
      <c r="BIM24" t="e">
        <f>bvarHC1*bvarM9</f>
        <v>#VALUE!</v>
      </c>
      <c r="BIN24" t="e">
        <f>cvarHC1*cvarM9</f>
        <v>#VALUE!</v>
      </c>
      <c r="BIO24" t="e">
        <f>mvarHC1*mvarM9</f>
        <v>#VALUE!</v>
      </c>
      <c r="BIP24" s="24" t="e">
        <f t="shared" si="684"/>
        <v>#VALUE!</v>
      </c>
      <c r="BIQ24" s="24" t="e">
        <f t="shared" si="685"/>
        <v>#VALUE!</v>
      </c>
      <c r="BIR24" s="24" t="e">
        <f t="shared" si="686"/>
        <v>#VALUE!</v>
      </c>
      <c r="BIS24">
        <v>3.5965913399558999E-7</v>
      </c>
      <c r="BIT24" t="e">
        <f>bvarHC1*bvarM4</f>
        <v>#VALUE!</v>
      </c>
      <c r="BIU24" t="e">
        <f>cvarHC1*cvarM4</f>
        <v>#VALUE!</v>
      </c>
      <c r="BIV24" t="e">
        <f>mvarHC1*mvarM4</f>
        <v>#VALUE!</v>
      </c>
      <c r="BIW24" s="24" t="e">
        <f t="shared" si="687"/>
        <v>#VALUE!</v>
      </c>
      <c r="BIX24" s="24" t="e">
        <f t="shared" si="688"/>
        <v>#VALUE!</v>
      </c>
      <c r="BIY24" s="24" t="e">
        <f t="shared" si="689"/>
        <v>#VALUE!</v>
      </c>
      <c r="BIZ24">
        <v>-2.6702119913793002E-7</v>
      </c>
      <c r="BJA24" t="e">
        <f>bvarHC1*bvarM4</f>
        <v>#VALUE!</v>
      </c>
      <c r="BJB24" t="e">
        <f>cvarHC1*cvarM4</f>
        <v>#VALUE!</v>
      </c>
      <c r="BJC24" t="e">
        <f>mvarHC1*mvarM4</f>
        <v>#VALUE!</v>
      </c>
      <c r="BJD24" s="24" t="e">
        <f t="shared" si="690"/>
        <v>#VALUE!</v>
      </c>
      <c r="BJE24" s="24" t="e">
        <f t="shared" si="691"/>
        <v>#VALUE!</v>
      </c>
      <c r="BJF24" s="24" t="e">
        <f t="shared" si="692"/>
        <v>#VALUE!</v>
      </c>
      <c r="BJG24">
        <v>1.1938898991608999E-5</v>
      </c>
      <c r="BJH24" t="e">
        <f>bvarM1*bvarM4</f>
        <v>#VALUE!</v>
      </c>
      <c r="BJI24" t="e">
        <f>cvarM1*cvarM4</f>
        <v>#VALUE!</v>
      </c>
      <c r="BJJ24" t="e">
        <f>mvarM1*mvarM4</f>
        <v>#VALUE!</v>
      </c>
      <c r="BJK24" s="24" t="e">
        <f t="shared" si="693"/>
        <v>#VALUE!</v>
      </c>
      <c r="BJL24" s="24" t="e">
        <f t="shared" si="694"/>
        <v>#VALUE!</v>
      </c>
      <c r="BJM24" s="24" t="e">
        <f t="shared" si="695"/>
        <v>#VALUE!</v>
      </c>
      <c r="BJN24">
        <v>3.6898403662224998E-7</v>
      </c>
      <c r="BJO24" t="e">
        <f>bvarHC1*bvarM6</f>
        <v>#VALUE!</v>
      </c>
      <c r="BJP24" t="e">
        <f>cvarHC1*cvarM6</f>
        <v>#VALUE!</v>
      </c>
      <c r="BJQ24" t="e">
        <f>mvarHC1*mvarM6</f>
        <v>#VALUE!</v>
      </c>
      <c r="BJR24" s="24" t="e">
        <f t="shared" si="696"/>
        <v>#VALUE!</v>
      </c>
      <c r="BJS24" s="24" t="e">
        <f t="shared" si="697"/>
        <v>#VALUE!</v>
      </c>
      <c r="BJT24" s="24" t="e">
        <f t="shared" si="698"/>
        <v>#VALUE!</v>
      </c>
      <c r="BJU24">
        <v>-2.9974976728194002E-7</v>
      </c>
      <c r="BJV24" t="e">
        <f>bvarHC1*bvarM2</f>
        <v>#VALUE!</v>
      </c>
      <c r="BJW24" t="e">
        <f>cvarHC1*cvarM2</f>
        <v>#VALUE!</v>
      </c>
      <c r="BJX24" t="e">
        <f>mvarHC1*mvarM2</f>
        <v>#VALUE!</v>
      </c>
      <c r="BJY24" s="24" t="e">
        <f t="shared" si="699"/>
        <v>#VALUE!</v>
      </c>
      <c r="BJZ24" s="24" t="e">
        <f t="shared" si="700"/>
        <v>#VALUE!</v>
      </c>
      <c r="BKA24" s="24" t="e">
        <f t="shared" si="701"/>
        <v>#VALUE!</v>
      </c>
      <c r="BKB24">
        <v>-2.2212335796025001E-11</v>
      </c>
      <c r="BKC24" t="e">
        <f>bvarHC1*bvarM7</f>
        <v>#VALUE!</v>
      </c>
      <c r="BKD24" t="e">
        <f>cvarHC1*cvarM7</f>
        <v>#VALUE!</v>
      </c>
      <c r="BKE24" t="e">
        <f>mvarHC1*mvarM7</f>
        <v>#VALUE!</v>
      </c>
      <c r="BKF24" s="24" t="e">
        <f t="shared" si="702"/>
        <v>#VALUE!</v>
      </c>
      <c r="BKG24" s="24" t="e">
        <f t="shared" si="703"/>
        <v>#VALUE!</v>
      </c>
      <c r="BKH24" s="24" t="e">
        <f t="shared" si="704"/>
        <v>#VALUE!</v>
      </c>
      <c r="BKI24">
        <v>7.2231138444594003E-7</v>
      </c>
      <c r="BKJ24" t="e">
        <f>bvarHC1*bvarM6</f>
        <v>#VALUE!</v>
      </c>
      <c r="BKK24" t="e">
        <f>cvarHC1*cvarM6</f>
        <v>#VALUE!</v>
      </c>
      <c r="BKL24" t="e">
        <f>mvarHC1*mvarM6</f>
        <v>#VALUE!</v>
      </c>
      <c r="BKM24" s="24" t="e">
        <f t="shared" si="705"/>
        <v>#VALUE!</v>
      </c>
      <c r="BKN24" s="24" t="e">
        <f t="shared" si="706"/>
        <v>#VALUE!</v>
      </c>
      <c r="BKO24" s="24" t="e">
        <f t="shared" si="707"/>
        <v>#VALUE!</v>
      </c>
      <c r="BKP24">
        <v>-2.9755280005244998E-7</v>
      </c>
      <c r="BKQ24" t="e">
        <f>bvarHC1*bvarM4</f>
        <v>#VALUE!</v>
      </c>
      <c r="BKR24" t="e">
        <f>cvarHC1*cvarM4</f>
        <v>#VALUE!</v>
      </c>
      <c r="BKS24" t="e">
        <f>mvarHC1*mvarM4</f>
        <v>#VALUE!</v>
      </c>
      <c r="BKT24" s="24" t="e">
        <f t="shared" si="708"/>
        <v>#VALUE!</v>
      </c>
      <c r="BKU24" s="24" t="e">
        <f t="shared" si="709"/>
        <v>#VALUE!</v>
      </c>
      <c r="BKV24" s="24" t="e">
        <f t="shared" si="710"/>
        <v>#VALUE!</v>
      </c>
      <c r="BKW24">
        <v>-3.7186679105360001E-8</v>
      </c>
      <c r="BKX24" t="e">
        <f>bvarHC2*bvarM7</f>
        <v>#VALUE!</v>
      </c>
      <c r="BKY24" t="e">
        <f>cvarHC2*cvarM7</f>
        <v>#VALUE!</v>
      </c>
      <c r="BKZ24" t="e">
        <f>mvarHC2*mvarM7</f>
        <v>#VALUE!</v>
      </c>
      <c r="BLA24" s="24" t="e">
        <f t="shared" si="711"/>
        <v>#VALUE!</v>
      </c>
      <c r="BLB24" s="24" t="e">
        <f t="shared" si="712"/>
        <v>#VALUE!</v>
      </c>
      <c r="BLC24" s="24" t="e">
        <f t="shared" si="713"/>
        <v>#VALUE!</v>
      </c>
      <c r="BLD24">
        <v>3.1792108028040002E-7</v>
      </c>
      <c r="BLE24" t="e">
        <f>bvarHC1*bvarM6</f>
        <v>#VALUE!</v>
      </c>
      <c r="BLF24" t="e">
        <f>cvarHC1*cvarM6</f>
        <v>#VALUE!</v>
      </c>
      <c r="BLG24" t="e">
        <f>mvarHC1*mvarM6</f>
        <v>#VALUE!</v>
      </c>
      <c r="BLH24" s="24" t="e">
        <f t="shared" si="714"/>
        <v>#VALUE!</v>
      </c>
      <c r="BLI24" s="24" t="e">
        <f t="shared" si="715"/>
        <v>#VALUE!</v>
      </c>
      <c r="BLJ24" s="24" t="e">
        <f t="shared" si="716"/>
        <v>#VALUE!</v>
      </c>
      <c r="BLK24">
        <v>-2.3562575237101999E-7</v>
      </c>
      <c r="BLL24" t="e">
        <f>bvarHC1*bvarM2</f>
        <v>#VALUE!</v>
      </c>
      <c r="BLM24" t="e">
        <f>cvarHC1*cvarM2</f>
        <v>#VALUE!</v>
      </c>
      <c r="BLN24" t="e">
        <f>mvarHC1*mvarM2</f>
        <v>#VALUE!</v>
      </c>
      <c r="BLO24" s="24" t="e">
        <f t="shared" si="717"/>
        <v>#VALUE!</v>
      </c>
      <c r="BLP24" s="24" t="e">
        <f t="shared" si="718"/>
        <v>#VALUE!</v>
      </c>
      <c r="BLQ24" s="24" t="e">
        <f t="shared" si="719"/>
        <v>#VALUE!</v>
      </c>
      <c r="BLR24">
        <v>-6.2491936981624999E-12</v>
      </c>
      <c r="BLS24" t="e">
        <f>bvarHC1*bvarM4</f>
        <v>#VALUE!</v>
      </c>
      <c r="BLT24" t="e">
        <f>cvarHC1*cvarM4</f>
        <v>#VALUE!</v>
      </c>
      <c r="BLU24" t="e">
        <f>mvarHC1*mvarM4</f>
        <v>#VALUE!</v>
      </c>
      <c r="BLV24" s="24" t="e">
        <f t="shared" si="720"/>
        <v>#VALUE!</v>
      </c>
      <c r="BLW24" s="24" t="e">
        <f t="shared" si="721"/>
        <v>#VALUE!</v>
      </c>
      <c r="BLX24" s="24" t="e">
        <f t="shared" si="722"/>
        <v>#VALUE!</v>
      </c>
      <c r="BLY24">
        <v>4.0829347155825999E-7</v>
      </c>
      <c r="BLZ24" t="e">
        <f>bvarHC1*bvarM4</f>
        <v>#VALUE!</v>
      </c>
      <c r="BMA24" t="e">
        <f>cvarHC1*cvarM4</f>
        <v>#VALUE!</v>
      </c>
      <c r="BMB24" t="e">
        <f>mvarHC1*mvarM4</f>
        <v>#VALUE!</v>
      </c>
      <c r="BMC24" s="24" t="e">
        <f t="shared" si="723"/>
        <v>#VALUE!</v>
      </c>
      <c r="BMD24" s="24" t="e">
        <f t="shared" si="724"/>
        <v>#VALUE!</v>
      </c>
      <c r="BME24" s="24" t="e">
        <f t="shared" si="725"/>
        <v>#VALUE!</v>
      </c>
      <c r="BMF24">
        <v>-3.1615307782920002E-7</v>
      </c>
      <c r="BMG24" t="e">
        <f>bvarHC1*bvarM4</f>
        <v>#VALUE!</v>
      </c>
      <c r="BMH24" t="e">
        <f>cvarHC1*cvarM4</f>
        <v>#VALUE!</v>
      </c>
      <c r="BMI24" t="e">
        <f>mvarHC1*mvarM4</f>
        <v>#VALUE!</v>
      </c>
      <c r="BMJ24" s="24" t="e">
        <f t="shared" si="726"/>
        <v>#VALUE!</v>
      </c>
      <c r="BMK24" s="24" t="e">
        <f t="shared" si="727"/>
        <v>#VALUE!</v>
      </c>
      <c r="BML24" s="24" t="e">
        <f t="shared" si="728"/>
        <v>#VALUE!</v>
      </c>
      <c r="BMM24">
        <v>3.2054349363776002E-9</v>
      </c>
      <c r="BMN24" t="e">
        <f>bvarHC2*bvarM4</f>
        <v>#VALUE!</v>
      </c>
      <c r="BMO24" t="e">
        <f>cvarHC2*cvarM4</f>
        <v>#VALUE!</v>
      </c>
      <c r="BMP24" t="e">
        <f>mvarHC2*mvarM4</f>
        <v>#VALUE!</v>
      </c>
      <c r="BMQ24" s="24" t="e">
        <f t="shared" si="729"/>
        <v>#VALUE!</v>
      </c>
      <c r="BMR24" s="24" t="e">
        <f t="shared" si="730"/>
        <v>#VALUE!</v>
      </c>
      <c r="BMS24" s="24" t="e">
        <f t="shared" si="731"/>
        <v>#VALUE!</v>
      </c>
      <c r="BMT24">
        <v>-2.6081647432835999E-7</v>
      </c>
      <c r="BMU24" t="e">
        <f>bvarHC2*bvarM4</f>
        <v>#VALUE!</v>
      </c>
      <c r="BMV24" t="e">
        <f>cvarHC2*cvarM4</f>
        <v>#VALUE!</v>
      </c>
      <c r="BMW24" t="e">
        <f>mvarHC2*mvarM4</f>
        <v>#VALUE!</v>
      </c>
      <c r="BMX24" s="24" t="e">
        <f t="shared" si="732"/>
        <v>#VALUE!</v>
      </c>
      <c r="BMY24" s="24" t="e">
        <f t="shared" si="733"/>
        <v>#VALUE!</v>
      </c>
      <c r="BMZ24" s="24" t="e">
        <f t="shared" si="734"/>
        <v>#VALUE!</v>
      </c>
      <c r="BNA24">
        <v>-3.5218014395995002E-7</v>
      </c>
      <c r="BNB24" t="e">
        <f>bvarHC1*bvarM2</f>
        <v>#VALUE!</v>
      </c>
      <c r="BNC24" t="e">
        <f>cvarHC1*cvarM2</f>
        <v>#VALUE!</v>
      </c>
      <c r="BND24" t="e">
        <f>mvarHC1*mvarM2</f>
        <v>#VALUE!</v>
      </c>
      <c r="BNE24" s="24" t="e">
        <f t="shared" si="735"/>
        <v>#VALUE!</v>
      </c>
      <c r="BNF24" s="24" t="e">
        <f t="shared" si="736"/>
        <v>#VALUE!</v>
      </c>
      <c r="BNG24" s="24" t="e">
        <f t="shared" si="737"/>
        <v>#VALUE!</v>
      </c>
      <c r="BNH24">
        <v>-4.3727225718430002E-11</v>
      </c>
      <c r="BNI24" t="e">
        <f>bvarHC1*bvarM7</f>
        <v>#VALUE!</v>
      </c>
      <c r="BNJ24" t="e">
        <f>cvarHC1*cvarM7</f>
        <v>#VALUE!</v>
      </c>
      <c r="BNK24" t="e">
        <f>mvarHC1*mvarM7</f>
        <v>#VALUE!</v>
      </c>
      <c r="BNL24" s="24" t="e">
        <f t="shared" si="738"/>
        <v>#VALUE!</v>
      </c>
      <c r="BNM24" s="24" t="e">
        <f t="shared" si="739"/>
        <v>#VALUE!</v>
      </c>
      <c r="BNN24" s="24" t="e">
        <f t="shared" si="740"/>
        <v>#VALUE!</v>
      </c>
      <c r="BNO24">
        <v>1.4272186482647001E-6</v>
      </c>
      <c r="BNP24" t="e">
        <f>bvarHC1*bvarM6</f>
        <v>#VALUE!</v>
      </c>
      <c r="BNQ24" t="e">
        <f>cvarHC1*cvarM6</f>
        <v>#VALUE!</v>
      </c>
      <c r="BNR24" t="e">
        <f>mvarHC1*mvarM6</f>
        <v>#VALUE!</v>
      </c>
      <c r="BNS24" s="24" t="e">
        <f t="shared" si="741"/>
        <v>#VALUE!</v>
      </c>
      <c r="BNT24" s="24" t="e">
        <f t="shared" si="742"/>
        <v>#VALUE!</v>
      </c>
      <c r="BNU24" s="24" t="e">
        <f t="shared" si="743"/>
        <v>#VALUE!</v>
      </c>
      <c r="BNV24">
        <v>-2.5444886398967999E-6</v>
      </c>
      <c r="BNW24" t="e">
        <f>bvarHC1*bvarM7</f>
        <v>#VALUE!</v>
      </c>
      <c r="BNX24" t="e">
        <f>cvarHC1*cvarM7</f>
        <v>#VALUE!</v>
      </c>
      <c r="BNY24" t="e">
        <f>mvarHC1*mvarM7</f>
        <v>#VALUE!</v>
      </c>
      <c r="BNZ24" s="24" t="e">
        <f t="shared" si="744"/>
        <v>#VALUE!</v>
      </c>
      <c r="BOA24" s="24" t="e">
        <f t="shared" si="745"/>
        <v>#VALUE!</v>
      </c>
      <c r="BOB24" s="24" t="e">
        <f t="shared" si="746"/>
        <v>#VALUE!</v>
      </c>
      <c r="BOC24">
        <v>2.7377166640949001E-9</v>
      </c>
      <c r="BOD24" t="e">
        <f>bvarHC2*bvarM4</f>
        <v>#VALUE!</v>
      </c>
      <c r="BOE24" t="e">
        <f>cvarHC2*cvarM4</f>
        <v>#VALUE!</v>
      </c>
      <c r="BOF24" t="e">
        <f>mvarHC2*mvarM4</f>
        <v>#VALUE!</v>
      </c>
      <c r="BOG24" s="24" t="e">
        <f t="shared" si="747"/>
        <v>#VALUE!</v>
      </c>
      <c r="BOH24" s="24" t="e">
        <f t="shared" si="748"/>
        <v>#VALUE!</v>
      </c>
      <c r="BOI24" s="24" t="e">
        <f t="shared" si="749"/>
        <v>#VALUE!</v>
      </c>
      <c r="BOJ24">
        <v>1.2941753381365001E-8</v>
      </c>
      <c r="BOK24" t="e">
        <f>bvarHC1*bvarM7</f>
        <v>#VALUE!</v>
      </c>
      <c r="BOL24" t="e">
        <f>cvarHC1*cvarM7</f>
        <v>#VALUE!</v>
      </c>
      <c r="BOM24" t="e">
        <f>mvarHC1*mvarM7</f>
        <v>#VALUE!</v>
      </c>
      <c r="BON24" s="24" t="e">
        <f t="shared" si="750"/>
        <v>#VALUE!</v>
      </c>
      <c r="BOO24" s="24" t="e">
        <f t="shared" si="751"/>
        <v>#VALUE!</v>
      </c>
      <c r="BOP24" s="24" t="e">
        <f t="shared" si="752"/>
        <v>#VALUE!</v>
      </c>
      <c r="BOQ24">
        <v>-3.9037818462620998E-7</v>
      </c>
      <c r="BOR24" t="e">
        <f>bvarHC1*bvarM2</f>
        <v>#VALUE!</v>
      </c>
      <c r="BOS24" t="e">
        <f>cvarHC1*cvarM2</f>
        <v>#VALUE!</v>
      </c>
      <c r="BOT24" t="e">
        <f>mvarHC1*mvarM2</f>
        <v>#VALUE!</v>
      </c>
      <c r="BOU24" s="24" t="e">
        <f t="shared" si="753"/>
        <v>#VALUE!</v>
      </c>
      <c r="BOV24" s="24" t="e">
        <f t="shared" si="754"/>
        <v>#VALUE!</v>
      </c>
      <c r="BOW24" s="24" t="e">
        <f t="shared" si="755"/>
        <v>#VALUE!</v>
      </c>
      <c r="BOX24">
        <v>-5.7059041371287002E-5</v>
      </c>
      <c r="BOY24" t="e">
        <f>bvarHC2*bvarM1</f>
        <v>#VALUE!</v>
      </c>
      <c r="BOZ24" t="e">
        <f>cvarHC2*cvarM1</f>
        <v>#VALUE!</v>
      </c>
      <c r="BPA24" t="e">
        <f>mvarHC2*mvarM1</f>
        <v>#VALUE!</v>
      </c>
      <c r="BPB24" s="24" t="e">
        <f t="shared" si="756"/>
        <v>#VALUE!</v>
      </c>
      <c r="BPC24" s="24" t="e">
        <f t="shared" si="757"/>
        <v>#VALUE!</v>
      </c>
      <c r="BPD24" s="24" t="e">
        <f t="shared" si="758"/>
        <v>#VALUE!</v>
      </c>
      <c r="BPE24">
        <v>-1.219093901228E-5</v>
      </c>
      <c r="BPF24" t="e">
        <f>bvarHC2*bvarM4</f>
        <v>#VALUE!</v>
      </c>
      <c r="BPG24" t="e">
        <f>cvarHC2*cvarM4</f>
        <v>#VALUE!</v>
      </c>
      <c r="BPH24" t="e">
        <f>mvarHC2*mvarM4</f>
        <v>#VALUE!</v>
      </c>
      <c r="BPI24" s="24" t="e">
        <f t="shared" si="759"/>
        <v>#VALUE!</v>
      </c>
      <c r="BPJ24" s="24" t="e">
        <f t="shared" si="760"/>
        <v>#VALUE!</v>
      </c>
      <c r="BPK24" s="24" t="e">
        <f t="shared" si="761"/>
        <v>#VALUE!</v>
      </c>
      <c r="BPL24">
        <v>-4.4794341275051998E-4</v>
      </c>
      <c r="BPM24" t="e">
        <f>bvarHC2*bvarM7</f>
        <v>#VALUE!</v>
      </c>
      <c r="BPN24" t="e">
        <f>cvarHC2*cvarM7</f>
        <v>#VALUE!</v>
      </c>
      <c r="BPO24" t="e">
        <f>mvarHC2*mvarM7</f>
        <v>#VALUE!</v>
      </c>
      <c r="BPP24" s="24" t="e">
        <f t="shared" si="762"/>
        <v>#VALUE!</v>
      </c>
      <c r="BPQ24" s="24" t="e">
        <f t="shared" si="763"/>
        <v>#VALUE!</v>
      </c>
      <c r="BPR24" s="24" t="e">
        <f t="shared" si="764"/>
        <v>#VALUE!</v>
      </c>
      <c r="BPS24">
        <v>-2.7271013384316001E-8</v>
      </c>
      <c r="BPT24" t="e">
        <f>bvarHC2*bvarM7</f>
        <v>#VALUE!</v>
      </c>
      <c r="BPU24" t="e">
        <f>cvarHC2*cvarM7</f>
        <v>#VALUE!</v>
      </c>
      <c r="BPV24" t="e">
        <f>mvarHC2*mvarM7</f>
        <v>#VALUE!</v>
      </c>
      <c r="BPW24" s="24" t="e">
        <f t="shared" si="765"/>
        <v>#VALUE!</v>
      </c>
      <c r="BPX24" s="24" t="e">
        <f t="shared" si="766"/>
        <v>#VALUE!</v>
      </c>
      <c r="BPY24" s="24" t="e">
        <f t="shared" si="767"/>
        <v>#VALUE!</v>
      </c>
      <c r="BPZ24">
        <v>-0.33057651507935998</v>
      </c>
      <c r="BQA24" t="e">
        <f>bvarM1*bvarM6</f>
        <v>#VALUE!</v>
      </c>
      <c r="BQB24" t="e">
        <f>cvarM1*cvarM6</f>
        <v>#VALUE!</v>
      </c>
      <c r="BQC24" t="e">
        <f>mvarM1*mvarM6</f>
        <v>#VALUE!</v>
      </c>
      <c r="BQD24" s="24" t="e">
        <f t="shared" si="768"/>
        <v>#VALUE!</v>
      </c>
      <c r="BQE24" s="24" t="e">
        <f t="shared" si="769"/>
        <v>#VALUE!</v>
      </c>
      <c r="BQF24" s="24" t="e">
        <f t="shared" si="770"/>
        <v>#VALUE!</v>
      </c>
      <c r="BQG24">
        <v>-0.91979915696160996</v>
      </c>
      <c r="BQH24" t="e">
        <f>bvarHC2*bvarM1</f>
        <v>#VALUE!</v>
      </c>
      <c r="BQI24" t="e">
        <f>cvarHC2*cvarM1</f>
        <v>#VALUE!</v>
      </c>
      <c r="BQJ24" t="e">
        <f>mvarHC2*mvarM1</f>
        <v>#VALUE!</v>
      </c>
      <c r="BQK24" s="24" t="e">
        <f t="shared" si="771"/>
        <v>#VALUE!</v>
      </c>
      <c r="BQL24" s="24" t="e">
        <f t="shared" si="772"/>
        <v>#VALUE!</v>
      </c>
      <c r="BQM24" s="24" t="e">
        <f t="shared" si="773"/>
        <v>#VALUE!</v>
      </c>
      <c r="BQN24">
        <v>5.2061558732384005E-10</v>
      </c>
      <c r="BQO24" t="e">
        <f>bvarHC2*bvarM4</f>
        <v>#VALUE!</v>
      </c>
      <c r="BQP24" t="e">
        <f>cvarHC2*cvarM4</f>
        <v>#VALUE!</v>
      </c>
      <c r="BQQ24" t="e">
        <f>mvarHC2*mvarM4</f>
        <v>#VALUE!</v>
      </c>
      <c r="BQR24" s="24" t="e">
        <f t="shared" si="774"/>
        <v>#VALUE!</v>
      </c>
      <c r="BQS24" s="24" t="e">
        <f t="shared" si="775"/>
        <v>#VALUE!</v>
      </c>
      <c r="BQT24" s="24" t="e">
        <f t="shared" si="776"/>
        <v>#VALUE!</v>
      </c>
      <c r="BQU24">
        <v>-0.16054662492154001</v>
      </c>
      <c r="BQV24" t="e">
        <f>bvarM1*bvarM4</f>
        <v>#VALUE!</v>
      </c>
      <c r="BQW24" t="e">
        <f>cvarM1*cvarM4</f>
        <v>#VALUE!</v>
      </c>
      <c r="BQX24" t="e">
        <f>mvarM1*mvarM4</f>
        <v>#VALUE!</v>
      </c>
      <c r="BQY24" s="24" t="e">
        <f t="shared" si="777"/>
        <v>#VALUE!</v>
      </c>
      <c r="BQZ24" s="24" t="e">
        <f t="shared" si="778"/>
        <v>#VALUE!</v>
      </c>
      <c r="BRA24" s="24" t="e">
        <f t="shared" si="779"/>
        <v>#VALUE!</v>
      </c>
      <c r="BRB24">
        <v>-5.1388252355962004E-4</v>
      </c>
      <c r="BRC24" t="e">
        <f>bvarHC2*bvarM7</f>
        <v>#VALUE!</v>
      </c>
      <c r="BRD24" t="e">
        <f>cvarHC2*cvarM7</f>
        <v>#VALUE!</v>
      </c>
      <c r="BRE24" t="e">
        <f>mvarHC2*mvarM7</f>
        <v>#VALUE!</v>
      </c>
      <c r="BRF24" s="24" t="e">
        <f t="shared" si="780"/>
        <v>#VALUE!</v>
      </c>
      <c r="BRG24" s="24" t="e">
        <f t="shared" si="781"/>
        <v>#VALUE!</v>
      </c>
      <c r="BRH24" s="24" t="e">
        <f t="shared" si="782"/>
        <v>#VALUE!</v>
      </c>
      <c r="BRI24">
        <v>-5.1015322827338002E-8</v>
      </c>
      <c r="BRJ24" t="e">
        <f>bvarHC2*bvarM7</f>
        <v>#VALUE!</v>
      </c>
      <c r="BRK24" t="e">
        <f>cvarHC2*cvarM7</f>
        <v>#VALUE!</v>
      </c>
      <c r="BRL24" t="e">
        <f>mvarHC2*mvarM7</f>
        <v>#VALUE!</v>
      </c>
      <c r="BRM24" s="24" t="e">
        <f t="shared" si="783"/>
        <v>#VALUE!</v>
      </c>
      <c r="BRN24" s="24" t="e">
        <f t="shared" si="784"/>
        <v>#VALUE!</v>
      </c>
      <c r="BRO24" s="24" t="e">
        <f t="shared" si="785"/>
        <v>#VALUE!</v>
      </c>
      <c r="BRP24">
        <v>-3.6856253004803002E-5</v>
      </c>
      <c r="BRQ24" t="e">
        <f>bvarM6*bvarM7</f>
        <v>#VALUE!</v>
      </c>
      <c r="BRR24" t="e">
        <f>cvarM6*cvarM7</f>
        <v>#VALUE!</v>
      </c>
      <c r="BRS24" t="e">
        <f>mvarM6*mvarM7</f>
        <v>#VALUE!</v>
      </c>
      <c r="BRT24" s="24" t="e">
        <f t="shared" si="786"/>
        <v>#VALUE!</v>
      </c>
      <c r="BRU24" s="24" t="e">
        <f t="shared" si="787"/>
        <v>#VALUE!</v>
      </c>
      <c r="BRV24" s="24" t="e">
        <f t="shared" si="788"/>
        <v>#VALUE!</v>
      </c>
      <c r="BRW24">
        <v>-0.94539899898593005</v>
      </c>
      <c r="BRX24" t="e">
        <f>bvarHC2*bvarM1</f>
        <v>#VALUE!</v>
      </c>
      <c r="BRY24" t="e">
        <f>cvarHC2*cvarM1</f>
        <v>#VALUE!</v>
      </c>
      <c r="BRZ24" t="e">
        <f>mvarHC2*mvarM1</f>
        <v>#VALUE!</v>
      </c>
      <c r="BSA24" s="24" t="e">
        <f t="shared" si="789"/>
        <v>#VALUE!</v>
      </c>
      <c r="BSB24" s="24" t="e">
        <f t="shared" si="790"/>
        <v>#VALUE!</v>
      </c>
      <c r="BSC24" s="24" t="e">
        <f t="shared" si="791"/>
        <v>#VALUE!</v>
      </c>
      <c r="BSD24">
        <v>-9.1165825537127006E-5</v>
      </c>
      <c r="BSE24" t="e">
        <f>bvarHC2*bvarM1</f>
        <v>#VALUE!</v>
      </c>
      <c r="BSF24" t="e">
        <f>cvarHC2*cvarM1</f>
        <v>#VALUE!</v>
      </c>
      <c r="BSG24" t="e">
        <f>mvarHC2*mvarM1</f>
        <v>#VALUE!</v>
      </c>
      <c r="BSH24" s="24" t="e">
        <f t="shared" si="792"/>
        <v>#VALUE!</v>
      </c>
      <c r="BSI24" s="24" t="e">
        <f t="shared" si="793"/>
        <v>#VALUE!</v>
      </c>
      <c r="BSJ24" s="24" t="e">
        <f t="shared" si="794"/>
        <v>#VALUE!</v>
      </c>
      <c r="BSK24">
        <v>-3.6599944268454999E-5</v>
      </c>
      <c r="BSL24" t="e">
        <f>bvarHC2*bvarM6</f>
        <v>#VALUE!</v>
      </c>
      <c r="BSM24" t="e">
        <f>cvarHC2*cvarM6</f>
        <v>#VALUE!</v>
      </c>
      <c r="BSN24" t="e">
        <f>mvarHC2*mvarM6</f>
        <v>#VALUE!</v>
      </c>
      <c r="BSO24" s="24" t="e">
        <f t="shared" si="795"/>
        <v>#VALUE!</v>
      </c>
      <c r="BSP24" s="24" t="e">
        <f t="shared" si="796"/>
        <v>#VALUE!</v>
      </c>
      <c r="BSQ24" s="24" t="e">
        <f t="shared" si="797"/>
        <v>#VALUE!</v>
      </c>
      <c r="BSR24">
        <v>2.6532011117237999E-4</v>
      </c>
      <c r="BSS24" t="e">
        <f>bvarM7*bvarM9</f>
        <v>#VALUE!</v>
      </c>
      <c r="BST24" t="e">
        <f>cvarM7*cvarM9</f>
        <v>#VALUE!</v>
      </c>
      <c r="BSU24" t="e">
        <f>mvarM7*mvarM9</f>
        <v>#VALUE!</v>
      </c>
      <c r="BSV24" s="24" t="e">
        <f t="shared" si="798"/>
        <v>#VALUE!</v>
      </c>
      <c r="BSW24" s="24" t="e">
        <f t="shared" si="799"/>
        <v>#VALUE!</v>
      </c>
      <c r="BSX24" s="24" t="e">
        <f t="shared" si="800"/>
        <v>#VALUE!</v>
      </c>
      <c r="BSY24">
        <v>-8.0942991654198998E-10</v>
      </c>
      <c r="BSZ24" t="e">
        <f>bvarHC2*bvarM9</f>
        <v>#VALUE!</v>
      </c>
      <c r="BTA24" t="e">
        <f>cvarHC2*cvarM9</f>
        <v>#VALUE!</v>
      </c>
      <c r="BTB24" t="e">
        <f>mvarHC2*mvarM9</f>
        <v>#VALUE!</v>
      </c>
      <c r="BTC24" s="24" t="e">
        <f t="shared" si="801"/>
        <v>#VALUE!</v>
      </c>
      <c r="BTD24" s="24" t="e">
        <f t="shared" si="802"/>
        <v>#VALUE!</v>
      </c>
      <c r="BTE24" s="24" t="e">
        <f t="shared" si="803"/>
        <v>#VALUE!</v>
      </c>
      <c r="BTF24">
        <v>-3.6162221168847E-5</v>
      </c>
      <c r="BTG24" t="e">
        <f>bvarHC2*bvarM7</f>
        <v>#VALUE!</v>
      </c>
      <c r="BTH24" t="e">
        <f>cvarHC2*cvarM7</f>
        <v>#VALUE!</v>
      </c>
      <c r="BTI24" t="e">
        <f>mvarHC2*mvarM7</f>
        <v>#VALUE!</v>
      </c>
      <c r="BTJ24" s="24" t="e">
        <f t="shared" si="804"/>
        <v>#VALUE!</v>
      </c>
      <c r="BTK24" s="24" t="e">
        <f t="shared" si="805"/>
        <v>#VALUE!</v>
      </c>
      <c r="BTL24" s="24" t="e">
        <f t="shared" si="806"/>
        <v>#VALUE!</v>
      </c>
      <c r="BTM24">
        <v>-1.0541731592682</v>
      </c>
      <c r="BTN24" t="e">
        <f>bvarHC2*bvarM1</f>
        <v>#VALUE!</v>
      </c>
      <c r="BTO24" t="e">
        <f>cvarHC2*cvarM1</f>
        <v>#VALUE!</v>
      </c>
      <c r="BTP24" t="e">
        <f>mvarHC2*mvarM1</f>
        <v>#VALUE!</v>
      </c>
      <c r="BTQ24" s="24" t="e">
        <f t="shared" si="807"/>
        <v>#VALUE!</v>
      </c>
      <c r="BTR24" s="24" t="e">
        <f t="shared" si="808"/>
        <v>#VALUE!</v>
      </c>
      <c r="BTS24" s="24" t="e">
        <f t="shared" si="809"/>
        <v>#VALUE!</v>
      </c>
      <c r="BTT24">
        <v>8.4889922230062004E-5</v>
      </c>
      <c r="BTU24" t="e">
        <f>bvarM1*bvarM7</f>
        <v>#VALUE!</v>
      </c>
      <c r="BTV24" t="e">
        <f>cvarM1*cvarM7</f>
        <v>#VALUE!</v>
      </c>
      <c r="BTW24" t="e">
        <f>mvarM1*mvarM7</f>
        <v>#VALUE!</v>
      </c>
      <c r="BTX24" s="24" t="e">
        <f t="shared" si="810"/>
        <v>#VALUE!</v>
      </c>
      <c r="BTY24" s="24" t="e">
        <f t="shared" si="811"/>
        <v>#VALUE!</v>
      </c>
      <c r="BTZ24" s="24" t="e">
        <f t="shared" si="812"/>
        <v>#VALUE!</v>
      </c>
      <c r="BUA24">
        <v>-0.26649684440851001</v>
      </c>
      <c r="BUB24" t="e">
        <f>bvarM1*bvarM4</f>
        <v>#VALUE!</v>
      </c>
      <c r="BUC24" t="e">
        <f>cvarM1*cvarM4</f>
        <v>#VALUE!</v>
      </c>
      <c r="BUD24" t="e">
        <f>mvarM1*mvarM4</f>
        <v>#VALUE!</v>
      </c>
      <c r="BUE24" s="24" t="e">
        <f t="shared" si="813"/>
        <v>#VALUE!</v>
      </c>
      <c r="BUF24" s="24" t="e">
        <f t="shared" si="814"/>
        <v>#VALUE!</v>
      </c>
      <c r="BUG24" s="24" t="e">
        <f t="shared" si="815"/>
        <v>#VALUE!</v>
      </c>
      <c r="BUH24">
        <v>2.5616994692138998E-4</v>
      </c>
      <c r="BUI24" t="e">
        <f>bvarM7*bvarM9</f>
        <v>#VALUE!</v>
      </c>
      <c r="BUJ24" t="e">
        <f>cvarM7*cvarM9</f>
        <v>#VALUE!</v>
      </c>
      <c r="BUK24" t="e">
        <f>mvarM7*mvarM9</f>
        <v>#VALUE!</v>
      </c>
      <c r="BUL24" s="24" t="e">
        <f t="shared" si="816"/>
        <v>#VALUE!</v>
      </c>
      <c r="BUM24" s="24" t="e">
        <f t="shared" si="817"/>
        <v>#VALUE!</v>
      </c>
      <c r="BUN24" s="24" t="e">
        <f t="shared" si="818"/>
        <v>#VALUE!</v>
      </c>
      <c r="BUO24">
        <v>6.7592620764799997E-9</v>
      </c>
      <c r="BUP24" t="e">
        <f>bvarHC2*bvarM6</f>
        <v>#VALUE!</v>
      </c>
      <c r="BUQ24" t="e">
        <f>cvarHC2*cvarM6</f>
        <v>#VALUE!</v>
      </c>
      <c r="BUR24" t="e">
        <f>mvarHC2*mvarM6</f>
        <v>#VALUE!</v>
      </c>
      <c r="BUS24" s="24" t="e">
        <f t="shared" si="819"/>
        <v>#VALUE!</v>
      </c>
      <c r="BUT24" s="24" t="e">
        <f t="shared" si="820"/>
        <v>#VALUE!</v>
      </c>
      <c r="BUU24" s="24" t="e">
        <f t="shared" si="821"/>
        <v>#VALUE!</v>
      </c>
      <c r="BUV24">
        <v>5.9423653703555002E-6</v>
      </c>
      <c r="BUW24" t="e">
        <f>bvarM4*bvarM7</f>
        <v>#VALUE!</v>
      </c>
      <c r="BUX24" t="e">
        <f>cvarM4*cvarM7</f>
        <v>#VALUE!</v>
      </c>
      <c r="BUY24" t="e">
        <f>mvarM4*mvarM7</f>
        <v>#VALUE!</v>
      </c>
      <c r="BUZ24" s="24" t="e">
        <f t="shared" si="822"/>
        <v>#VALUE!</v>
      </c>
      <c r="BVA24" s="24" t="e">
        <f t="shared" si="823"/>
        <v>#VALUE!</v>
      </c>
      <c r="BVB24" s="24" t="e">
        <f t="shared" si="824"/>
        <v>#VALUE!</v>
      </c>
      <c r="BVC24">
        <v>9.9626951899022995E-5</v>
      </c>
      <c r="BVD24" t="e">
        <f>bvarHC2*bvarM6</f>
        <v>#VALUE!</v>
      </c>
      <c r="BVE24" t="e">
        <f>cvarHC2*cvarM6</f>
        <v>#VALUE!</v>
      </c>
      <c r="BVF24" t="e">
        <f>mvarHC2*mvarM6</f>
        <v>#VALUE!</v>
      </c>
      <c r="BVG24" s="24" t="e">
        <f t="shared" si="825"/>
        <v>#VALUE!</v>
      </c>
      <c r="BVH24" s="24" t="e">
        <f t="shared" si="826"/>
        <v>#VALUE!</v>
      </c>
      <c r="BVI24" s="24" t="e">
        <f t="shared" si="827"/>
        <v>#VALUE!</v>
      </c>
      <c r="BVJ24">
        <v>-9.7992609087109003E-5</v>
      </c>
      <c r="BVK24" t="e">
        <f>bvarHC2*bvarM1</f>
        <v>#VALUE!</v>
      </c>
      <c r="BVL24" t="e">
        <f>cvarHC2*cvarM1</f>
        <v>#VALUE!</v>
      </c>
      <c r="BVM24" t="e">
        <f>mvarHC2*mvarM1</f>
        <v>#VALUE!</v>
      </c>
      <c r="BVN24" s="24" t="e">
        <f t="shared" si="828"/>
        <v>#VALUE!</v>
      </c>
      <c r="BVO24" s="24" t="e">
        <f t="shared" si="829"/>
        <v>#VALUE!</v>
      </c>
      <c r="BVP24" s="24" t="e">
        <f t="shared" si="830"/>
        <v>#VALUE!</v>
      </c>
      <c r="BVQ24">
        <v>7.7391970018109999E-7</v>
      </c>
      <c r="BVR24" t="e">
        <f>bvarHC1*bvarM7</f>
        <v>#VALUE!</v>
      </c>
      <c r="BVS24" t="e">
        <f>cvarHC1*cvarM7</f>
        <v>#VALUE!</v>
      </c>
      <c r="BVT24" t="e">
        <f>mvarHC1*mvarM7</f>
        <v>#VALUE!</v>
      </c>
      <c r="BVU24" s="24" t="e">
        <f t="shared" si="831"/>
        <v>#VALUE!</v>
      </c>
      <c r="BVV24" s="24" t="e">
        <f t="shared" si="832"/>
        <v>#VALUE!</v>
      </c>
      <c r="BVW24" s="24" t="e">
        <f t="shared" si="833"/>
        <v>#VALUE!</v>
      </c>
      <c r="BVX24">
        <v>3.7156561314812002E-7</v>
      </c>
      <c r="BVY24" t="e">
        <f>bvarHC1*bvarM9</f>
        <v>#VALUE!</v>
      </c>
      <c r="BVZ24" t="e">
        <f>cvarHC1*cvarM9</f>
        <v>#VALUE!</v>
      </c>
      <c r="BWA24" t="e">
        <f>mvarHC1*mvarM9</f>
        <v>#VALUE!</v>
      </c>
      <c r="BWB24" s="24" t="e">
        <f t="shared" si="834"/>
        <v>#VALUE!</v>
      </c>
      <c r="BWC24" s="24" t="e">
        <f t="shared" si="835"/>
        <v>#VALUE!</v>
      </c>
      <c r="BWD24" s="24" t="e">
        <f t="shared" si="836"/>
        <v>#VALUE!</v>
      </c>
      <c r="BWE24">
        <v>7.8705210843280998E-9</v>
      </c>
      <c r="BWF24" t="e">
        <f>bvarHC2*bvarM6</f>
        <v>#VALUE!</v>
      </c>
      <c r="BWG24" t="e">
        <f>cvarHC2*cvarM6</f>
        <v>#VALUE!</v>
      </c>
      <c r="BWH24" t="e">
        <f>mvarHC2*mvarM6</f>
        <v>#VALUE!</v>
      </c>
      <c r="BWI24" s="24" t="e">
        <f t="shared" si="837"/>
        <v>#VALUE!</v>
      </c>
      <c r="BWJ24" s="24" t="e">
        <f t="shared" si="838"/>
        <v>#VALUE!</v>
      </c>
      <c r="BWK24" s="24" t="e">
        <f t="shared" si="839"/>
        <v>#VALUE!</v>
      </c>
      <c r="BWL24">
        <v>-4.3043640466712001E-5</v>
      </c>
      <c r="BWM24" t="e">
        <f>bvarHC2*bvarM7</f>
        <v>#VALUE!</v>
      </c>
      <c r="BWN24" t="e">
        <f>cvarHC2*cvarM7</f>
        <v>#VALUE!</v>
      </c>
      <c r="BWO24" t="e">
        <f>mvarHC2*mvarM7</f>
        <v>#VALUE!</v>
      </c>
      <c r="BWP24" s="24" t="e">
        <f t="shared" si="840"/>
        <v>#VALUE!</v>
      </c>
      <c r="BWQ24" s="24" t="e">
        <f t="shared" si="841"/>
        <v>#VALUE!</v>
      </c>
      <c r="BWR24" s="24" t="e">
        <f t="shared" si="842"/>
        <v>#VALUE!</v>
      </c>
      <c r="BWS24">
        <v>-1.2750968938728</v>
      </c>
      <c r="BWT24" t="e">
        <f>bvarHC2*bvarM1</f>
        <v>#VALUE!</v>
      </c>
      <c r="BWU24" t="e">
        <f>cvarHC2*cvarM1</f>
        <v>#VALUE!</v>
      </c>
      <c r="BWV24" t="e">
        <f>mvarHC2*mvarM1</f>
        <v>#VALUE!</v>
      </c>
      <c r="BWW24" s="24" t="e">
        <f t="shared" si="843"/>
        <v>#VALUE!</v>
      </c>
      <c r="BWX24" s="24" t="e">
        <f t="shared" si="844"/>
        <v>#VALUE!</v>
      </c>
      <c r="BWY24" s="24" t="e">
        <f t="shared" si="845"/>
        <v>#VALUE!</v>
      </c>
      <c r="BWZ24">
        <v>-1.157260407945E-4</v>
      </c>
      <c r="BXA24" t="e">
        <f>bvarHC2*bvarM1</f>
        <v>#VALUE!</v>
      </c>
      <c r="BXB24" t="e">
        <f>cvarHC2*cvarM1</f>
        <v>#VALUE!</v>
      </c>
      <c r="BXC24" t="e">
        <f>mvarHC2*mvarM1</f>
        <v>#VALUE!</v>
      </c>
      <c r="BXD24" s="24" t="e">
        <f t="shared" si="846"/>
        <v>#VALUE!</v>
      </c>
      <c r="BXE24" s="24" t="e">
        <f t="shared" si="847"/>
        <v>#VALUE!</v>
      </c>
      <c r="BXF24" s="24" t="e">
        <f t="shared" si="848"/>
        <v>#VALUE!</v>
      </c>
      <c r="BXG24">
        <v>-1.0814205654807E-5</v>
      </c>
      <c r="BXH24" t="e">
        <f>bvarHC2*bvarM6</f>
        <v>#VALUE!</v>
      </c>
      <c r="BXI24" t="e">
        <f>cvarHC2*cvarM6</f>
        <v>#VALUE!</v>
      </c>
      <c r="BXJ24" t="e">
        <f>mvarHC2*mvarM6</f>
        <v>#VALUE!</v>
      </c>
      <c r="BXK24" s="24" t="e">
        <f t="shared" si="849"/>
        <v>#VALUE!</v>
      </c>
      <c r="BXL24" s="24" t="e">
        <f t="shared" si="850"/>
        <v>#VALUE!</v>
      </c>
      <c r="BXM24" s="24" t="e">
        <f t="shared" si="851"/>
        <v>#VALUE!</v>
      </c>
      <c r="BXN24">
        <v>-1.0522829742869999E-3</v>
      </c>
      <c r="BXO24" t="e">
        <f>bvarHC2*bvarM7</f>
        <v>#VALUE!</v>
      </c>
      <c r="BXP24" t="e">
        <f>cvarHC2*cvarM7</f>
        <v>#VALUE!</v>
      </c>
      <c r="BXQ24" t="e">
        <f>mvarHC2*mvarM7</f>
        <v>#VALUE!</v>
      </c>
      <c r="BXR24" s="24" t="e">
        <f t="shared" si="852"/>
        <v>#VALUE!</v>
      </c>
      <c r="BXS24" s="24" t="e">
        <f t="shared" si="853"/>
        <v>#VALUE!</v>
      </c>
      <c r="BXT24" s="24" t="e">
        <f t="shared" si="854"/>
        <v>#VALUE!</v>
      </c>
      <c r="BXU24">
        <v>-4.7665088659046E-8</v>
      </c>
      <c r="BXV24" t="e">
        <f>bvarHC2*bvarM7</f>
        <v>#VALUE!</v>
      </c>
      <c r="BXW24" t="e">
        <f>cvarHC2*cvarM7</f>
        <v>#VALUE!</v>
      </c>
      <c r="BXX24" t="e">
        <f>mvarHC2*mvarM7</f>
        <v>#VALUE!</v>
      </c>
      <c r="BXY24" s="24" t="e">
        <f t="shared" si="855"/>
        <v>#VALUE!</v>
      </c>
      <c r="BXZ24" s="24" t="e">
        <f t="shared" si="856"/>
        <v>#VALUE!</v>
      </c>
      <c r="BYA24" s="24" t="e">
        <f t="shared" si="857"/>
        <v>#VALUE!</v>
      </c>
      <c r="BYB24">
        <v>-6.5468875952478999E-5</v>
      </c>
      <c r="BYC24" t="e">
        <f>bvarHC2*bvarM7</f>
        <v>#VALUE!</v>
      </c>
      <c r="BYD24" t="e">
        <f>cvarHC2*cvarM7</f>
        <v>#VALUE!</v>
      </c>
      <c r="BYE24" t="e">
        <f>mvarHC2*mvarM7</f>
        <v>#VALUE!</v>
      </c>
      <c r="BYF24" s="24" t="e">
        <f t="shared" si="858"/>
        <v>#VALUE!</v>
      </c>
      <c r="BYG24" s="24" t="e">
        <f t="shared" si="859"/>
        <v>#VALUE!</v>
      </c>
      <c r="BYH24" s="24" t="e">
        <f t="shared" si="860"/>
        <v>#VALUE!</v>
      </c>
      <c r="BYI24">
        <v>-1.9611690672194999</v>
      </c>
      <c r="BYJ24" t="e">
        <f>bvarHC2*bvarM1</f>
        <v>#VALUE!</v>
      </c>
      <c r="BYK24" t="e">
        <f>cvarHC2*cvarM1</f>
        <v>#VALUE!</v>
      </c>
      <c r="BYL24" t="e">
        <f>mvarHC2*mvarM1</f>
        <v>#VALUE!</v>
      </c>
      <c r="BYM24" s="24" t="e">
        <f t="shared" si="861"/>
        <v>#VALUE!</v>
      </c>
      <c r="BYN24" s="24" t="e">
        <f t="shared" si="862"/>
        <v>#VALUE!</v>
      </c>
      <c r="BYO24" s="24" t="e">
        <f t="shared" si="863"/>
        <v>#VALUE!</v>
      </c>
      <c r="BYP24">
        <v>-8.7637043083126003E-5</v>
      </c>
      <c r="BYQ24" t="e">
        <f>bvarHC2*bvarM1</f>
        <v>#VALUE!</v>
      </c>
      <c r="BYR24" t="e">
        <f>cvarHC2*cvarM1</f>
        <v>#VALUE!</v>
      </c>
      <c r="BYS24" t="e">
        <f>mvarHC2*mvarM1</f>
        <v>#VALUE!</v>
      </c>
      <c r="BYT24" s="24" t="e">
        <f t="shared" si="864"/>
        <v>#VALUE!</v>
      </c>
      <c r="BYU24" s="24" t="e">
        <f t="shared" si="865"/>
        <v>#VALUE!</v>
      </c>
      <c r="BYV24" s="24" t="e">
        <f t="shared" si="866"/>
        <v>#VALUE!</v>
      </c>
    </row>
    <row r="25" spans="1:2024" x14ac:dyDescent="0.3">
      <c r="F25" s="82">
        <f t="shared" si="0"/>
        <v>0</v>
      </c>
      <c r="G25" s="82">
        <f t="shared" si="1"/>
        <v>0</v>
      </c>
      <c r="H25" s="82">
        <f t="shared" si="2"/>
        <v>0</v>
      </c>
      <c r="I25">
        <v>1.9794462441148002E-6</v>
      </c>
      <c r="J25" t="e">
        <f>bvarHC1*bvarM6</f>
        <v>#VALUE!</v>
      </c>
      <c r="K25" t="e">
        <f>cvarHC1*cvarM6</f>
        <v>#VALUE!</v>
      </c>
      <c r="L25" t="e">
        <f>mvarHC1*mvarM6</f>
        <v>#VALUE!</v>
      </c>
      <c r="M25" s="15" t="e">
        <f t="shared" si="3"/>
        <v>#VALUE!</v>
      </c>
      <c r="N25" s="15" t="e">
        <f t="shared" si="4"/>
        <v>#VALUE!</v>
      </c>
      <c r="O25" s="15" t="e">
        <f t="shared" si="5"/>
        <v>#VALUE!</v>
      </c>
      <c r="P25">
        <v>2.3139815838291E-6</v>
      </c>
      <c r="Q25" t="e">
        <f>bvarHC1*bvarM2</f>
        <v>#VALUE!</v>
      </c>
      <c r="R25" t="e">
        <f>cvarHC1*cvarM2</f>
        <v>#VALUE!</v>
      </c>
      <c r="S25" t="e">
        <f>mvarHC1*mvarM2</f>
        <v>#VALUE!</v>
      </c>
      <c r="T25" s="15" t="e">
        <f t="shared" si="6"/>
        <v>#VALUE!</v>
      </c>
      <c r="U25" s="74" t="e">
        <f t="shared" si="7"/>
        <v>#VALUE!</v>
      </c>
      <c r="V25" s="15" t="e">
        <f t="shared" si="8"/>
        <v>#VALUE!</v>
      </c>
      <c r="W25">
        <v>7.7269327699715995E-8</v>
      </c>
      <c r="X25" t="e">
        <f>bvarHC1*bvarM8</f>
        <v>#VALUE!</v>
      </c>
      <c r="Y25" t="e">
        <f>cvarHC1*cvarM8</f>
        <v>#VALUE!</v>
      </c>
      <c r="Z25" t="e">
        <f>mvarHC1*mvarM8</f>
        <v>#VALUE!</v>
      </c>
      <c r="AA25" t="e">
        <f t="shared" si="9"/>
        <v>#VALUE!</v>
      </c>
      <c r="AB25" s="15" t="e">
        <f t="shared" si="10"/>
        <v>#VALUE!</v>
      </c>
      <c r="AC25" s="53" t="e">
        <f t="shared" si="11"/>
        <v>#VALUE!</v>
      </c>
      <c r="AD25">
        <v>4.7820234287347001E-4</v>
      </c>
      <c r="AE25" t="e">
        <f>bvarHC1*bvarM1</f>
        <v>#VALUE!</v>
      </c>
      <c r="AF25" t="e">
        <f>cvarHC1*cvarM1</f>
        <v>#VALUE!</v>
      </c>
      <c r="AG25" t="e">
        <f>mvarHC1*mvarM1</f>
        <v>#VALUE!</v>
      </c>
      <c r="AH25" t="e">
        <f t="shared" si="12"/>
        <v>#VALUE!</v>
      </c>
      <c r="AI25" s="15" t="e">
        <f t="shared" si="13"/>
        <v>#VALUE!</v>
      </c>
      <c r="AJ25" s="53" t="e">
        <f t="shared" si="14"/>
        <v>#VALUE!</v>
      </c>
      <c r="AK25">
        <v>1.1203493559710001E-2</v>
      </c>
      <c r="AL25" t="e">
        <f>bvarHC1*bvarM1</f>
        <v>#VALUE!</v>
      </c>
      <c r="AM25" t="e">
        <f>cvarHC1*cvarM1</f>
        <v>#VALUE!</v>
      </c>
      <c r="AN25" t="e">
        <f>mvarHC1*mvarM1</f>
        <v>#VALUE!</v>
      </c>
      <c r="AO25" s="15" t="e">
        <f t="shared" si="15"/>
        <v>#VALUE!</v>
      </c>
      <c r="AP25" s="15" t="e">
        <f t="shared" si="16"/>
        <v>#VALUE!</v>
      </c>
      <c r="AQ25" s="53" t="e">
        <f t="shared" si="17"/>
        <v>#VALUE!</v>
      </c>
      <c r="AR25">
        <v>-3.0549246200487002E-9</v>
      </c>
      <c r="AS25" t="e">
        <f>bvarHC1*bvarM4</f>
        <v>#VALUE!</v>
      </c>
      <c r="AT25" t="e">
        <f>cvarHC1*cvarM4</f>
        <v>#VALUE!</v>
      </c>
      <c r="AU25" t="e">
        <f>mvarHC1*mvarM4</f>
        <v>#VALUE!</v>
      </c>
      <c r="AV25" s="15" t="e">
        <f t="shared" si="18"/>
        <v>#VALUE!</v>
      </c>
      <c r="AW25" s="15" t="e">
        <f t="shared" si="19"/>
        <v>#VALUE!</v>
      </c>
      <c r="AX25" s="53" t="e">
        <f t="shared" si="20"/>
        <v>#VALUE!</v>
      </c>
      <c r="AY25">
        <v>6.1020435565935001E-9</v>
      </c>
      <c r="AZ25" t="e">
        <f>bvarHC1*bvarM4</f>
        <v>#VALUE!</v>
      </c>
      <c r="BA25" t="e">
        <f>cvarHC1*cvarM4</f>
        <v>#VALUE!</v>
      </c>
      <c r="BB25" t="e">
        <f>mvarHC1*mvarM4</f>
        <v>#VALUE!</v>
      </c>
      <c r="BC25" s="15" t="e">
        <f t="shared" si="21"/>
        <v>#VALUE!</v>
      </c>
      <c r="BD25" s="15" t="e">
        <f t="shared" si="22"/>
        <v>#VALUE!</v>
      </c>
      <c r="BE25" s="53" t="e">
        <f t="shared" si="23"/>
        <v>#VALUE!</v>
      </c>
      <c r="BF25">
        <v>-9.9221867238481001E-7</v>
      </c>
      <c r="BG25" t="e">
        <f>bvarHC1*bvarM2</f>
        <v>#VALUE!</v>
      </c>
      <c r="BH25" t="e">
        <f>cvarHC1*cvarM2</f>
        <v>#VALUE!</v>
      </c>
      <c r="BI25" t="e">
        <f>mvarHC1*mvarM2</f>
        <v>#VALUE!</v>
      </c>
      <c r="BJ25" s="15" t="e">
        <f t="shared" si="24"/>
        <v>#VALUE!</v>
      </c>
      <c r="BK25" s="15" t="e">
        <f t="shared" si="25"/>
        <v>#VALUE!</v>
      </c>
      <c r="BL25" s="53" t="e">
        <f t="shared" si="26"/>
        <v>#VALUE!</v>
      </c>
      <c r="BM25">
        <v>-1.5856914113292999E-8</v>
      </c>
      <c r="BN25" t="e">
        <f>bvarHC1*bvarM3</f>
        <v>#VALUE!</v>
      </c>
      <c r="BO25" t="e">
        <f>cvarHC1*cvarM3</f>
        <v>#VALUE!</v>
      </c>
      <c r="BP25" t="e">
        <f>mvarHC1*mvarM3</f>
        <v>#VALUE!</v>
      </c>
      <c r="BQ25" s="15" t="e">
        <f t="shared" si="27"/>
        <v>#VALUE!</v>
      </c>
      <c r="BR25" s="15" t="e">
        <f t="shared" si="28"/>
        <v>#VALUE!</v>
      </c>
      <c r="BS25" s="53" t="e">
        <f t="shared" si="29"/>
        <v>#VALUE!</v>
      </c>
      <c r="BT25">
        <v>9.2775140848699996E-4</v>
      </c>
      <c r="BU25" t="e">
        <f>bvarHC1*bvarM1</f>
        <v>#VALUE!</v>
      </c>
      <c r="BV25" t="e">
        <f>cvarHC1*cvarM1</f>
        <v>#VALUE!</v>
      </c>
      <c r="BW25" t="e">
        <f>mvarHC1*mvarM1</f>
        <v>#VALUE!</v>
      </c>
      <c r="BX25" s="15" t="e">
        <f t="shared" si="30"/>
        <v>#VALUE!</v>
      </c>
      <c r="BY25" s="15" t="e">
        <f t="shared" si="31"/>
        <v>#VALUE!</v>
      </c>
      <c r="BZ25" s="53" t="e">
        <f t="shared" si="32"/>
        <v>#VALUE!</v>
      </c>
      <c r="CA25">
        <v>9.7988993668066994E-3</v>
      </c>
      <c r="CB25" t="e">
        <f>bvarHC1*bvarM1</f>
        <v>#VALUE!</v>
      </c>
      <c r="CC25" t="e">
        <f>cvarHC1*cvarM1</f>
        <v>#VALUE!</v>
      </c>
      <c r="CD25" t="e">
        <f>mvarHC1*mvarM1</f>
        <v>#VALUE!</v>
      </c>
      <c r="CE25" s="15" t="e">
        <f t="shared" si="33"/>
        <v>#VALUE!</v>
      </c>
      <c r="CF25" s="15" t="e">
        <f t="shared" si="34"/>
        <v>#VALUE!</v>
      </c>
      <c r="CG25" s="53" t="e">
        <f t="shared" si="35"/>
        <v>#VALUE!</v>
      </c>
      <c r="CH25">
        <v>-4.7605817324055998E-9</v>
      </c>
      <c r="CI25" t="e">
        <f>bvarHC1*bvarM3</f>
        <v>#VALUE!</v>
      </c>
      <c r="CJ25" t="e">
        <f>cvarHC1*cvarM3</f>
        <v>#VALUE!</v>
      </c>
      <c r="CK25" t="e">
        <f>mvarHC1*mvarM3</f>
        <v>#VALUE!</v>
      </c>
      <c r="CL25" s="15" t="e">
        <f t="shared" si="36"/>
        <v>#VALUE!</v>
      </c>
      <c r="CM25" s="15" t="e">
        <f t="shared" si="37"/>
        <v>#VALUE!</v>
      </c>
      <c r="CN25" s="53" t="e">
        <f t="shared" si="38"/>
        <v>#VALUE!</v>
      </c>
      <c r="CO25">
        <v>1.0429041615516E-7</v>
      </c>
      <c r="CP25" t="e">
        <f>bvarHC1*bvarM2</f>
        <v>#VALUE!</v>
      </c>
      <c r="CQ25" t="e">
        <f>cvarHC1*cvarM2</f>
        <v>#VALUE!</v>
      </c>
      <c r="CR25" t="e">
        <f>mvarHC1*mvarM2</f>
        <v>#VALUE!</v>
      </c>
      <c r="CS25" s="15" t="e">
        <f t="shared" si="39"/>
        <v>#VALUE!</v>
      </c>
      <c r="CT25" s="15" t="e">
        <f t="shared" si="40"/>
        <v>#VALUE!</v>
      </c>
      <c r="CU25" s="53" t="e">
        <f t="shared" si="41"/>
        <v>#VALUE!</v>
      </c>
      <c r="CV25">
        <v>-1.4649339568322E-6</v>
      </c>
      <c r="CW25" t="e">
        <f>bvarHC1*bvarM2</f>
        <v>#VALUE!</v>
      </c>
      <c r="CX25" t="e">
        <f>cvarHC1*cvarM2</f>
        <v>#VALUE!</v>
      </c>
      <c r="CY25" t="e">
        <f>mvarHC1*mvarM2</f>
        <v>#VALUE!</v>
      </c>
      <c r="CZ25" s="15" t="e">
        <f t="shared" si="42"/>
        <v>#VALUE!</v>
      </c>
      <c r="DA25" s="15" t="e">
        <f t="shared" si="43"/>
        <v>#VALUE!</v>
      </c>
      <c r="DB25" s="53" t="e">
        <f t="shared" si="44"/>
        <v>#VALUE!</v>
      </c>
      <c r="DC25">
        <v>1.9971689619085001E-6</v>
      </c>
      <c r="DD25" t="e">
        <f>bvarHC2*bvarM4</f>
        <v>#VALUE!</v>
      </c>
      <c r="DE25" t="e">
        <f>cvarHC2*cvarM4</f>
        <v>#VALUE!</v>
      </c>
      <c r="DF25" t="e">
        <f>mvarHC2*mvarM4</f>
        <v>#VALUE!</v>
      </c>
      <c r="DG25" s="15" t="e">
        <f t="shared" si="45"/>
        <v>#VALUE!</v>
      </c>
      <c r="DH25" s="15" t="e">
        <f t="shared" si="46"/>
        <v>#VALUE!</v>
      </c>
      <c r="DI25" s="53" t="e">
        <f t="shared" si="47"/>
        <v>#VALUE!</v>
      </c>
      <c r="DJ25">
        <v>1.2248902247129999E-3</v>
      </c>
      <c r="DK25" t="e">
        <f>bvarHC1*bvarM1</f>
        <v>#VALUE!</v>
      </c>
      <c r="DL25" t="e">
        <f>cvarHC1*cvarM1</f>
        <v>#VALUE!</v>
      </c>
      <c r="DM25" t="e">
        <f>mvarHC1*mvarM1</f>
        <v>#VALUE!</v>
      </c>
      <c r="DN25" s="15" t="e">
        <f t="shared" si="48"/>
        <v>#VALUE!</v>
      </c>
      <c r="DO25" s="15" t="e">
        <f t="shared" si="49"/>
        <v>#VALUE!</v>
      </c>
      <c r="DP25" s="53" t="e">
        <f t="shared" si="50"/>
        <v>#VALUE!</v>
      </c>
      <c r="DQ25">
        <v>8.8101311192743999E-3</v>
      </c>
      <c r="DR25" t="e">
        <f>bvarHC1*bvarM1</f>
        <v>#VALUE!</v>
      </c>
      <c r="DS25" t="e">
        <f>cvarHC1*cvarM1</f>
        <v>#VALUE!</v>
      </c>
      <c r="DT25" t="e">
        <f>mvarHC1*mvarM1</f>
        <v>#VALUE!</v>
      </c>
      <c r="DU25" s="15" t="e">
        <f t="shared" si="51"/>
        <v>#VALUE!</v>
      </c>
      <c r="DV25" s="15" t="e">
        <f t="shared" si="52"/>
        <v>#VALUE!</v>
      </c>
      <c r="DW25" s="53" t="e">
        <f t="shared" si="53"/>
        <v>#VALUE!</v>
      </c>
      <c r="DX25">
        <v>2.6697349639169999E-9</v>
      </c>
      <c r="DY25" t="e">
        <f>bvarHC1*bvarM6</f>
        <v>#VALUE!</v>
      </c>
      <c r="DZ25" t="e">
        <f>cvarHC1*cvarM6</f>
        <v>#VALUE!</v>
      </c>
      <c r="EA25" t="e">
        <f>mvarHC1*mvarM6</f>
        <v>#VALUE!</v>
      </c>
      <c r="EB25" s="15" t="e">
        <f t="shared" si="54"/>
        <v>#VALUE!</v>
      </c>
      <c r="EC25" s="15" t="e">
        <f t="shared" si="55"/>
        <v>#VALUE!</v>
      </c>
      <c r="ED25" s="53" t="e">
        <f t="shared" si="56"/>
        <v>#VALUE!</v>
      </c>
      <c r="EE25">
        <v>6.3764193453990998E-9</v>
      </c>
      <c r="EF25" t="e">
        <f>bvarHC1*bvarM4</f>
        <v>#VALUE!</v>
      </c>
      <c r="EG25" t="e">
        <f>cvarHC1*cvarM4</f>
        <v>#VALUE!</v>
      </c>
      <c r="EH25" t="e">
        <f>mvarHC1*mvarM4</f>
        <v>#VALUE!</v>
      </c>
      <c r="EI25" s="15" t="e">
        <f t="shared" si="57"/>
        <v>#VALUE!</v>
      </c>
      <c r="EJ25" s="15" t="e">
        <f t="shared" si="58"/>
        <v>#VALUE!</v>
      </c>
      <c r="EK25" s="53" t="e">
        <f t="shared" si="59"/>
        <v>#VALUE!</v>
      </c>
      <c r="EL25">
        <v>-7.0654861521118002E-7</v>
      </c>
      <c r="EM25" t="e">
        <f>bvarHC1*bvarM2</f>
        <v>#VALUE!</v>
      </c>
      <c r="EN25" t="e">
        <f>cvarHC1*cvarM2</f>
        <v>#VALUE!</v>
      </c>
      <c r="EO25" t="e">
        <f>mvarHC1*mvarM2</f>
        <v>#VALUE!</v>
      </c>
      <c r="EP25" s="15" t="e">
        <f t="shared" si="60"/>
        <v>#VALUE!</v>
      </c>
      <c r="EQ25" s="15" t="e">
        <f t="shared" si="61"/>
        <v>#VALUE!</v>
      </c>
      <c r="ER25" s="53" t="e">
        <f t="shared" si="62"/>
        <v>#VALUE!</v>
      </c>
      <c r="ES25">
        <v>2.1474524532400001E-8</v>
      </c>
      <c r="ET25" t="e">
        <f>bvarHC1*bvarM4</f>
        <v>#VALUE!</v>
      </c>
      <c r="EU25" t="e">
        <f>cvarHC1*cvarM4</f>
        <v>#VALUE!</v>
      </c>
      <c r="EV25" t="e">
        <f>mvarHC1*mvarM4</f>
        <v>#VALUE!</v>
      </c>
      <c r="EW25" s="15" t="e">
        <f t="shared" si="63"/>
        <v>#VALUE!</v>
      </c>
      <c r="EX25" s="15" t="e">
        <f t="shared" si="64"/>
        <v>#VALUE!</v>
      </c>
      <c r="EY25" s="53" t="e">
        <f t="shared" si="65"/>
        <v>#VALUE!</v>
      </c>
      <c r="EZ25">
        <v>1.6766915474628001E-7</v>
      </c>
      <c r="FA25" t="e">
        <f>bvarHC1*bvarM2</f>
        <v>#VALUE!</v>
      </c>
      <c r="FB25" t="e">
        <f>cvarHC1*cvarM2</f>
        <v>#VALUE!</v>
      </c>
      <c r="FC25" t="e">
        <f>mvarHC1*mvarM2</f>
        <v>#VALUE!</v>
      </c>
      <c r="FD25" s="15" t="e">
        <f t="shared" si="66"/>
        <v>#VALUE!</v>
      </c>
      <c r="FE25" s="15" t="e">
        <f t="shared" si="67"/>
        <v>#VALUE!</v>
      </c>
      <c r="FF25" s="53" t="e">
        <f t="shared" si="68"/>
        <v>#VALUE!</v>
      </c>
      <c r="FG25">
        <v>8.2807045970699003E-3</v>
      </c>
      <c r="FH25" t="e">
        <f>bvarHC1*bvarM1</f>
        <v>#VALUE!</v>
      </c>
      <c r="FI25" t="e">
        <f>cvarHC1*cvarM1</f>
        <v>#VALUE!</v>
      </c>
      <c r="FJ25" t="e">
        <f>mvarHC1*mvarM1</f>
        <v>#VALUE!</v>
      </c>
      <c r="FK25" s="15" t="e">
        <f t="shared" si="69"/>
        <v>#VALUE!</v>
      </c>
      <c r="FL25" s="15" t="e">
        <f t="shared" si="70"/>
        <v>#VALUE!</v>
      </c>
      <c r="FM25" s="53" t="e">
        <f t="shared" si="71"/>
        <v>#VALUE!</v>
      </c>
      <c r="FN25">
        <v>-3.1494943040228E-8</v>
      </c>
      <c r="FO25" t="e">
        <f>bvarHC1*bvarM2</f>
        <v>#VALUE!</v>
      </c>
      <c r="FP25" t="e">
        <f>cvarHC1*cvarM2</f>
        <v>#VALUE!</v>
      </c>
      <c r="FQ25" t="e">
        <f>mvarHC1*mvarM2</f>
        <v>#VALUE!</v>
      </c>
      <c r="FR25" s="15" t="e">
        <f t="shared" si="72"/>
        <v>#VALUE!</v>
      </c>
      <c r="FS25" s="15" t="e">
        <f t="shared" si="73"/>
        <v>#VALUE!</v>
      </c>
      <c r="FT25" s="53" t="e">
        <f t="shared" si="74"/>
        <v>#VALUE!</v>
      </c>
      <c r="FU25">
        <v>6.1734672238353997E-9</v>
      </c>
      <c r="FV25" t="e">
        <f>bvarHC1*bvarM4</f>
        <v>#VALUE!</v>
      </c>
      <c r="FW25" t="e">
        <f>cvarHC1*cvarM4</f>
        <v>#VALUE!</v>
      </c>
      <c r="FX25" t="e">
        <f>mvarHC1*mvarM4</f>
        <v>#VALUE!</v>
      </c>
      <c r="FY25" s="15" t="e">
        <f t="shared" si="75"/>
        <v>#VALUE!</v>
      </c>
      <c r="FZ25" s="15" t="e">
        <f t="shared" si="76"/>
        <v>#VALUE!</v>
      </c>
      <c r="GA25" s="53" t="e">
        <f t="shared" si="77"/>
        <v>#VALUE!</v>
      </c>
      <c r="GB25">
        <v>-3.7626963550146999E-7</v>
      </c>
      <c r="GC25" t="e">
        <f>bvarHC1*bvarM4</f>
        <v>#VALUE!</v>
      </c>
      <c r="GD25" t="e">
        <f>cvarHC1*cvarM4</f>
        <v>#VALUE!</v>
      </c>
      <c r="GE25" t="e">
        <f>mvarHC1*mvarM4</f>
        <v>#VALUE!</v>
      </c>
      <c r="GF25" s="15" t="e">
        <f t="shared" si="78"/>
        <v>#VALUE!</v>
      </c>
      <c r="GG25" s="15" t="e">
        <f t="shared" si="79"/>
        <v>#VALUE!</v>
      </c>
      <c r="GH25" s="53" t="e">
        <f t="shared" si="80"/>
        <v>#VALUE!</v>
      </c>
      <c r="GI25">
        <v>4.8064936046990001E-6</v>
      </c>
      <c r="GJ25" t="e">
        <f>bvarHC2*bvarM6</f>
        <v>#VALUE!</v>
      </c>
      <c r="GK25" t="e">
        <f>cvarHC2*cvarM6</f>
        <v>#VALUE!</v>
      </c>
      <c r="GL25" t="e">
        <f>mvarHC2*mvarM6</f>
        <v>#VALUE!</v>
      </c>
      <c r="GM25" s="15" t="e">
        <f t="shared" si="81"/>
        <v>#VALUE!</v>
      </c>
      <c r="GN25" s="15" t="e">
        <f t="shared" si="82"/>
        <v>#VALUE!</v>
      </c>
      <c r="GO25" s="53" t="e">
        <f t="shared" si="83"/>
        <v>#VALUE!</v>
      </c>
      <c r="GP25">
        <v>2.1421237197403E-8</v>
      </c>
      <c r="GQ25" t="e">
        <f>bvarHC1*bvarM4</f>
        <v>#VALUE!</v>
      </c>
      <c r="GR25" t="e">
        <f>cvarHC1*cvarM4</f>
        <v>#VALUE!</v>
      </c>
      <c r="GS25" t="e">
        <f>mvarHC1*mvarM4</f>
        <v>#VALUE!</v>
      </c>
      <c r="GT25" s="15" t="e">
        <f t="shared" si="84"/>
        <v>#VALUE!</v>
      </c>
      <c r="GU25" s="15" t="e">
        <f t="shared" si="85"/>
        <v>#VALUE!</v>
      </c>
      <c r="GV25" s="53" t="e">
        <f t="shared" si="86"/>
        <v>#VALUE!</v>
      </c>
      <c r="GW25">
        <v>1.0243142540449999E-2</v>
      </c>
      <c r="GX25" t="e">
        <f>bvarHC1*bvarM1</f>
        <v>#VALUE!</v>
      </c>
      <c r="GY25" t="e">
        <f>cvarHC1*cvarM1</f>
        <v>#VALUE!</v>
      </c>
      <c r="GZ25" t="e">
        <f>mvarHC1*mvarM1</f>
        <v>#VALUE!</v>
      </c>
      <c r="HA25" s="15" t="e">
        <f t="shared" si="87"/>
        <v>#VALUE!</v>
      </c>
      <c r="HB25" s="15" t="e">
        <f t="shared" si="88"/>
        <v>#VALUE!</v>
      </c>
      <c r="HC25" s="53" t="e">
        <f t="shared" si="89"/>
        <v>#VALUE!</v>
      </c>
      <c r="HD25">
        <v>-6.7481802829768005E-10</v>
      </c>
      <c r="HE25" t="e">
        <f>bvarHC1*bvarM3</f>
        <v>#VALUE!</v>
      </c>
      <c r="HF25" t="e">
        <f>cvarHC1*cvarM3</f>
        <v>#VALUE!</v>
      </c>
      <c r="HG25" t="e">
        <f>mvarHC1*mvarM3</f>
        <v>#VALUE!</v>
      </c>
      <c r="HH25" s="15" t="e">
        <f t="shared" si="90"/>
        <v>#VALUE!</v>
      </c>
      <c r="HI25" s="15" t="e">
        <f t="shared" si="91"/>
        <v>#VALUE!</v>
      </c>
      <c r="HJ25" s="53" t="e">
        <f t="shared" si="92"/>
        <v>#VALUE!</v>
      </c>
      <c r="HK25">
        <v>1.4404869383763001E-8</v>
      </c>
      <c r="HL25" t="e">
        <f>bvarHC1*bvarM4</f>
        <v>#VALUE!</v>
      </c>
      <c r="HM25" t="e">
        <f>cvarHC1*cvarM4</f>
        <v>#VALUE!</v>
      </c>
      <c r="HN25" t="e">
        <f>mvarHC1*mvarM4</f>
        <v>#VALUE!</v>
      </c>
      <c r="HO25" s="15" t="e">
        <f t="shared" si="93"/>
        <v>#VALUE!</v>
      </c>
      <c r="HP25" s="15" t="e">
        <f t="shared" si="94"/>
        <v>#VALUE!</v>
      </c>
      <c r="HQ25" s="53" t="e">
        <f t="shared" si="95"/>
        <v>#VALUE!</v>
      </c>
      <c r="HR25">
        <v>-3.7757296150077001E-7</v>
      </c>
      <c r="HS25" t="e">
        <f>bvarHC1*bvarM4</f>
        <v>#VALUE!</v>
      </c>
      <c r="HT25" t="e">
        <f>cvarHC1*cvarM4</f>
        <v>#VALUE!</v>
      </c>
      <c r="HU25" t="e">
        <f>mvarHC1*mvarM4</f>
        <v>#VALUE!</v>
      </c>
      <c r="HV25" s="15" t="e">
        <f t="shared" si="96"/>
        <v>#VALUE!</v>
      </c>
      <c r="HW25" s="15" t="e">
        <f t="shared" si="97"/>
        <v>#VALUE!</v>
      </c>
      <c r="HX25" s="53" t="e">
        <f t="shared" si="98"/>
        <v>#VALUE!</v>
      </c>
      <c r="HY25">
        <v>1.1327780592859E-7</v>
      </c>
      <c r="HZ25" t="e">
        <f>bvarHC1*bvarM8</f>
        <v>#VALUE!</v>
      </c>
      <c r="IA25" t="e">
        <f>cvarHC1*cvarM8</f>
        <v>#VALUE!</v>
      </c>
      <c r="IB25" t="e">
        <f>mvarHC1*mvarM8</f>
        <v>#VALUE!</v>
      </c>
      <c r="IC25" s="15" t="e">
        <f t="shared" si="99"/>
        <v>#VALUE!</v>
      </c>
      <c r="ID25" s="15" t="e">
        <f t="shared" si="100"/>
        <v>#VALUE!</v>
      </c>
      <c r="IE25" s="53" t="e">
        <f t="shared" si="101"/>
        <v>#VALUE!</v>
      </c>
      <c r="IF25">
        <v>-1.3813204017108E-7</v>
      </c>
      <c r="IG25" t="e">
        <f>bvarHC1*bvarM3</f>
        <v>#VALUE!</v>
      </c>
      <c r="IH25" t="e">
        <f>cvarHC1*cvarM3</f>
        <v>#VALUE!</v>
      </c>
      <c r="II25" t="e">
        <f>mvarHC1*mvarM3</f>
        <v>#VALUE!</v>
      </c>
      <c r="IJ25" s="15" t="e">
        <f t="shared" si="102"/>
        <v>#VALUE!</v>
      </c>
      <c r="IK25" s="15" t="e">
        <f t="shared" si="103"/>
        <v>#VALUE!</v>
      </c>
      <c r="IL25" s="53" t="e">
        <f t="shared" si="104"/>
        <v>#VALUE!</v>
      </c>
      <c r="IM25">
        <v>9.1832402142021999E-3</v>
      </c>
      <c r="IN25" t="e">
        <f>bvarHC1*bvarM1</f>
        <v>#VALUE!</v>
      </c>
      <c r="IO25" t="e">
        <f>cvarHC1*cvarM1</f>
        <v>#VALUE!</v>
      </c>
      <c r="IP25" t="e">
        <f>mvarHC1*mvarM1</f>
        <v>#VALUE!</v>
      </c>
      <c r="IQ25" s="15" t="e">
        <f t="shared" si="105"/>
        <v>#VALUE!</v>
      </c>
      <c r="IR25" s="15" t="e">
        <f t="shared" si="106"/>
        <v>#VALUE!</v>
      </c>
      <c r="IS25" s="53" t="e">
        <f t="shared" si="107"/>
        <v>#VALUE!</v>
      </c>
      <c r="IT25">
        <v>1.5768634058511999E-9</v>
      </c>
      <c r="IU25" t="e">
        <f>bvarHC1*bvarM6</f>
        <v>#VALUE!</v>
      </c>
      <c r="IV25" t="e">
        <f>cvarHC1*cvarM6</f>
        <v>#VALUE!</v>
      </c>
      <c r="IW25" t="e">
        <f>mvarHC1*mvarM6</f>
        <v>#VALUE!</v>
      </c>
      <c r="IX25" s="15" t="e">
        <f t="shared" si="108"/>
        <v>#VALUE!</v>
      </c>
      <c r="IY25" s="15" t="e">
        <f t="shared" si="109"/>
        <v>#VALUE!</v>
      </c>
      <c r="IZ25" s="53" t="e">
        <f t="shared" si="110"/>
        <v>#VALUE!</v>
      </c>
      <c r="JA25">
        <v>-2.6984965454949999E-6</v>
      </c>
      <c r="JB25" t="e">
        <f>bvarHC1*bvarM2</f>
        <v>#VALUE!</v>
      </c>
      <c r="JC25" t="e">
        <f>cvarHC1*cvarM2</f>
        <v>#VALUE!</v>
      </c>
      <c r="JD25" t="e">
        <f>mvarHC1*mvarM2</f>
        <v>#VALUE!</v>
      </c>
      <c r="JE25" s="24" t="e">
        <f t="shared" si="111"/>
        <v>#VALUE!</v>
      </c>
      <c r="JF25" s="24" t="e">
        <f t="shared" si="112"/>
        <v>#VALUE!</v>
      </c>
      <c r="JG25" s="24" t="e">
        <f t="shared" si="113"/>
        <v>#VALUE!</v>
      </c>
      <c r="JH25">
        <v>-2.0618295347683E-7</v>
      </c>
      <c r="JI25" t="e">
        <f>bvarHC1*bvarM5</f>
        <v>#VALUE!</v>
      </c>
      <c r="JJ25" t="e">
        <f>cvarHC1*cvarM5</f>
        <v>#VALUE!</v>
      </c>
      <c r="JK25" t="e">
        <f>mvarHC1*mvarM5</f>
        <v>#VALUE!</v>
      </c>
      <c r="JL25" s="24" t="e">
        <f t="shared" si="114"/>
        <v>#VALUE!</v>
      </c>
      <c r="JM25" s="24" t="e">
        <f t="shared" si="115"/>
        <v>#VALUE!</v>
      </c>
      <c r="JN25" s="24" t="e">
        <f t="shared" si="116"/>
        <v>#VALUE!</v>
      </c>
      <c r="JO25">
        <v>6.8633324536374006E-8</v>
      </c>
      <c r="JP25" t="e">
        <f>bvarHC1*bvarM8</f>
        <v>#VALUE!</v>
      </c>
      <c r="JQ25" t="e">
        <f>cvarHC1*cvarM8</f>
        <v>#VALUE!</v>
      </c>
      <c r="JR25" t="e">
        <f>mvarHC1*mvarM8</f>
        <v>#VALUE!</v>
      </c>
      <c r="JS25" s="24" t="e">
        <f t="shared" si="117"/>
        <v>#VALUE!</v>
      </c>
      <c r="JT25" s="24" t="e">
        <f t="shared" si="118"/>
        <v>#VALUE!</v>
      </c>
      <c r="JU25" s="24" t="e">
        <f t="shared" si="119"/>
        <v>#VALUE!</v>
      </c>
      <c r="JV25">
        <v>-1.1788927637094999E-2</v>
      </c>
      <c r="JW25" t="e">
        <f>bvarHC1*bvarM1</f>
        <v>#VALUE!</v>
      </c>
      <c r="JX25" t="e">
        <f>cvarHC1*cvarM1</f>
        <v>#VALUE!</v>
      </c>
      <c r="JY25" t="e">
        <f>mvarHC1*mvarM1</f>
        <v>#VALUE!</v>
      </c>
      <c r="JZ25" s="24" t="e">
        <f t="shared" si="120"/>
        <v>#VALUE!</v>
      </c>
      <c r="KA25" s="24" t="e">
        <f t="shared" si="121"/>
        <v>#VALUE!</v>
      </c>
      <c r="KB25" s="24" t="e">
        <f t="shared" si="122"/>
        <v>#VALUE!</v>
      </c>
      <c r="KC25">
        <v>2.1062067937438E-7</v>
      </c>
      <c r="KD25" t="e">
        <f>bvarHC1*bvarM6</f>
        <v>#VALUE!</v>
      </c>
      <c r="KE25" t="e">
        <f>cvarHC1*cvarM6</f>
        <v>#VALUE!</v>
      </c>
      <c r="KF25" t="e">
        <f>mvarHC1*mvarM6</f>
        <v>#VALUE!</v>
      </c>
      <c r="KG25" s="24" t="e">
        <f t="shared" si="123"/>
        <v>#VALUE!</v>
      </c>
      <c r="KH25" s="24" t="e">
        <f t="shared" si="124"/>
        <v>#VALUE!</v>
      </c>
      <c r="KI25" s="24" t="e">
        <f t="shared" si="125"/>
        <v>#VALUE!</v>
      </c>
      <c r="KJ25">
        <v>4.3612107475243E-8</v>
      </c>
      <c r="KK25" t="e">
        <f>bvarHC1*bvarM6</f>
        <v>#VALUE!</v>
      </c>
      <c r="KL25" t="e">
        <f>cvarHC1*cvarM6</f>
        <v>#VALUE!</v>
      </c>
      <c r="KM25" t="e">
        <f>mvarHC1*mvarM6</f>
        <v>#VALUE!</v>
      </c>
      <c r="KN25" s="24" t="e">
        <f t="shared" si="126"/>
        <v>#VALUE!</v>
      </c>
      <c r="KO25" s="24" t="e">
        <f t="shared" si="127"/>
        <v>#VALUE!</v>
      </c>
      <c r="KP25" s="24" t="e">
        <f t="shared" si="128"/>
        <v>#VALUE!</v>
      </c>
      <c r="KQ25">
        <v>3.6822830886755997E-8</v>
      </c>
      <c r="KR25" t="e">
        <f>bvarHC1*bvarM2</f>
        <v>#VALUE!</v>
      </c>
      <c r="KS25" t="e">
        <f>cvarHC1*cvarM2</f>
        <v>#VALUE!</v>
      </c>
      <c r="KT25" t="e">
        <f>mvarHC1*mvarM2</f>
        <v>#VALUE!</v>
      </c>
      <c r="KU25" s="24" t="e">
        <f t="shared" si="129"/>
        <v>#VALUE!</v>
      </c>
      <c r="KV25" s="24" t="e">
        <f t="shared" si="130"/>
        <v>#VALUE!</v>
      </c>
      <c r="KW25" s="24" t="e">
        <f t="shared" si="131"/>
        <v>#VALUE!</v>
      </c>
      <c r="KX25">
        <v>-2.1658923195687999E-7</v>
      </c>
      <c r="KY25" t="e">
        <f>bvarHC1*bvarM5</f>
        <v>#VALUE!</v>
      </c>
      <c r="KZ25" t="e">
        <f>cvarHC1*cvarM5</f>
        <v>#VALUE!</v>
      </c>
      <c r="LA25" t="e">
        <f>mvarHC1*mvarM5</f>
        <v>#VALUE!</v>
      </c>
      <c r="LB25" s="24" t="e">
        <f t="shared" si="132"/>
        <v>#VALUE!</v>
      </c>
      <c r="LC25" s="24" t="e">
        <f t="shared" si="133"/>
        <v>#VALUE!</v>
      </c>
      <c r="LD25" s="24" t="e">
        <f t="shared" si="134"/>
        <v>#VALUE!</v>
      </c>
      <c r="LE25">
        <v>1.6727253815082E-8</v>
      </c>
      <c r="LF25" t="e">
        <f>bvarHC1*bvarM4</f>
        <v>#VALUE!</v>
      </c>
      <c r="LG25" t="e">
        <f>cvarHC1*cvarM4</f>
        <v>#VALUE!</v>
      </c>
      <c r="LH25" t="e">
        <f>mvarHC1*mvarM4</f>
        <v>#VALUE!</v>
      </c>
      <c r="LI25" s="24" t="e">
        <f t="shared" si="135"/>
        <v>#VALUE!</v>
      </c>
      <c r="LJ25" s="24" t="e">
        <f t="shared" si="136"/>
        <v>#VALUE!</v>
      </c>
      <c r="LK25" s="24" t="e">
        <f t="shared" si="137"/>
        <v>#VALUE!</v>
      </c>
      <c r="LL25">
        <v>8.0935361515549996E-4</v>
      </c>
      <c r="LM25" t="e">
        <f>bvarHC1*bvarM1</f>
        <v>#VALUE!</v>
      </c>
      <c r="LN25" t="e">
        <f>cvarHC1*cvarM1</f>
        <v>#VALUE!</v>
      </c>
      <c r="LO25" t="e">
        <f>mvarHC1*mvarM1</f>
        <v>#VALUE!</v>
      </c>
      <c r="LP25" s="24" t="e">
        <f t="shared" si="138"/>
        <v>#VALUE!</v>
      </c>
      <c r="LQ25" s="24" t="e">
        <f t="shared" si="139"/>
        <v>#VALUE!</v>
      </c>
      <c r="LR25" s="24" t="e">
        <f t="shared" si="140"/>
        <v>#VALUE!</v>
      </c>
      <c r="LS25">
        <v>-1.1402637486743E-7</v>
      </c>
      <c r="LT25" t="e">
        <f>bvarHC1*bvarM4</f>
        <v>#VALUE!</v>
      </c>
      <c r="LU25" t="e">
        <f>cvarHC1*cvarM4</f>
        <v>#VALUE!</v>
      </c>
      <c r="LV25" t="e">
        <f>mvarHC1*mvarM4</f>
        <v>#VALUE!</v>
      </c>
      <c r="LW25" s="24" t="e">
        <f t="shared" si="141"/>
        <v>#VALUE!</v>
      </c>
      <c r="LX25" s="24" t="e">
        <f t="shared" si="142"/>
        <v>#VALUE!</v>
      </c>
      <c r="LY25" s="24" t="e">
        <f t="shared" si="143"/>
        <v>#VALUE!</v>
      </c>
      <c r="LZ25">
        <v>4.7064066232127002E-8</v>
      </c>
      <c r="MA25" t="e">
        <f>bvarHC1*bvarM6</f>
        <v>#VALUE!</v>
      </c>
      <c r="MB25" t="e">
        <f>cvarHC1*cvarM6</f>
        <v>#VALUE!</v>
      </c>
      <c r="MC25" t="e">
        <f>mvarHC1*mvarM6</f>
        <v>#VALUE!</v>
      </c>
      <c r="MD25" s="24" t="e">
        <f t="shared" si="144"/>
        <v>#VALUE!</v>
      </c>
      <c r="ME25" s="24" t="e">
        <f t="shared" si="145"/>
        <v>#VALUE!</v>
      </c>
      <c r="MF25" s="24" t="e">
        <f t="shared" si="146"/>
        <v>#VALUE!</v>
      </c>
      <c r="MG25">
        <v>-1.4989504107203001E-5</v>
      </c>
      <c r="MH25" t="e">
        <f>bvarHC1*bvarM2</f>
        <v>#VALUE!</v>
      </c>
      <c r="MI25" t="e">
        <f>cvarHC1*cvarM2</f>
        <v>#VALUE!</v>
      </c>
      <c r="MJ25" t="e">
        <f>mvarHC1*mvarM2</f>
        <v>#VALUE!</v>
      </c>
      <c r="MK25" s="24" t="e">
        <f t="shared" si="147"/>
        <v>#VALUE!</v>
      </c>
      <c r="ML25" s="24" t="e">
        <f t="shared" si="148"/>
        <v>#VALUE!</v>
      </c>
      <c r="MM25" s="24" t="e">
        <f t="shared" si="149"/>
        <v>#VALUE!</v>
      </c>
      <c r="MN25">
        <v>-1.8408862412281E-7</v>
      </c>
      <c r="MO25" t="e">
        <f>bvarHC1*bvarM5</f>
        <v>#VALUE!</v>
      </c>
      <c r="MP25" t="e">
        <f>cvarHC1*cvarM5</f>
        <v>#VALUE!</v>
      </c>
      <c r="MQ25" t="e">
        <f>mvarHC1*mvarM5</f>
        <v>#VALUE!</v>
      </c>
      <c r="MR25" s="24" t="e">
        <f t="shared" si="150"/>
        <v>#VALUE!</v>
      </c>
      <c r="MS25" s="24" t="e">
        <f t="shared" si="151"/>
        <v>#VALUE!</v>
      </c>
      <c r="MT25" s="24" t="e">
        <f t="shared" si="152"/>
        <v>#VALUE!</v>
      </c>
      <c r="MU25">
        <v>8.2702951537558995E-8</v>
      </c>
      <c r="MV25" t="e">
        <f>bvarHC1*bvarM8</f>
        <v>#VALUE!</v>
      </c>
      <c r="MW25" t="e">
        <f>cvarHC1*cvarM8</f>
        <v>#VALUE!</v>
      </c>
      <c r="MX25" t="e">
        <f>mvarHC1*mvarM8</f>
        <v>#VALUE!</v>
      </c>
      <c r="MY25" s="24" t="e">
        <f t="shared" si="153"/>
        <v>#VALUE!</v>
      </c>
      <c r="MZ25" s="24" t="e">
        <f t="shared" si="154"/>
        <v>#VALUE!</v>
      </c>
      <c r="NA25" s="24" t="e">
        <f t="shared" si="155"/>
        <v>#VALUE!</v>
      </c>
      <c r="NB25">
        <v>7.5006423262658005E-4</v>
      </c>
      <c r="NC25" t="e">
        <f>bvarHC1*bvarM1</f>
        <v>#VALUE!</v>
      </c>
      <c r="ND25" t="e">
        <f>cvarHC1*cvarM1</f>
        <v>#VALUE!</v>
      </c>
      <c r="NE25" t="e">
        <f>mvarHC1*mvarM1</f>
        <v>#VALUE!</v>
      </c>
      <c r="NF25" s="24" t="e">
        <f t="shared" si="156"/>
        <v>#VALUE!</v>
      </c>
      <c r="NG25" s="24" t="e">
        <f t="shared" si="157"/>
        <v>#VALUE!</v>
      </c>
      <c r="NH25" s="24" t="e">
        <f t="shared" si="158"/>
        <v>#VALUE!</v>
      </c>
      <c r="NI25">
        <v>-1.0378039324084E-7</v>
      </c>
      <c r="NJ25" t="e">
        <f>bvarHC1*bvarM4</f>
        <v>#VALUE!</v>
      </c>
      <c r="NK25" t="e">
        <f>cvarHC1*cvarM4</f>
        <v>#VALUE!</v>
      </c>
      <c r="NL25" t="e">
        <f>mvarHC1*mvarM4</f>
        <v>#VALUE!</v>
      </c>
      <c r="NM25" s="24" t="e">
        <f t="shared" si="159"/>
        <v>#VALUE!</v>
      </c>
      <c r="NN25" s="24" t="e">
        <f t="shared" si="160"/>
        <v>#VALUE!</v>
      </c>
      <c r="NO25" s="24" t="e">
        <f t="shared" si="161"/>
        <v>#VALUE!</v>
      </c>
      <c r="NP25">
        <v>-4.2644698453951001E-8</v>
      </c>
      <c r="NQ25" t="e">
        <f>bvarHC1*bvarM2</f>
        <v>#VALUE!</v>
      </c>
      <c r="NR25" t="e">
        <f>cvarHC1*cvarM2</f>
        <v>#VALUE!</v>
      </c>
      <c r="NS25" t="e">
        <f>mvarHC1*mvarM2</f>
        <v>#VALUE!</v>
      </c>
      <c r="NT25" s="24" t="e">
        <f t="shared" si="162"/>
        <v>#VALUE!</v>
      </c>
      <c r="NU25" s="24" t="e">
        <f t="shared" si="163"/>
        <v>#VALUE!</v>
      </c>
      <c r="NV25" s="24" t="e">
        <f t="shared" si="164"/>
        <v>#VALUE!</v>
      </c>
      <c r="NW25">
        <v>4.0272814242844002E-8</v>
      </c>
      <c r="NX25" t="e">
        <f>bvarHC1*bvarM2</f>
        <v>#VALUE!</v>
      </c>
      <c r="NY25" t="e">
        <f>cvarHC1*cvarM2</f>
        <v>#VALUE!</v>
      </c>
      <c r="NZ25" t="e">
        <f>mvarHC1*mvarM2</f>
        <v>#VALUE!</v>
      </c>
      <c r="OA25" s="24" t="e">
        <f t="shared" si="165"/>
        <v>#VALUE!</v>
      </c>
      <c r="OB25" s="24" t="e">
        <f t="shared" si="166"/>
        <v>#VALUE!</v>
      </c>
      <c r="OC25" s="24" t="e">
        <f t="shared" si="167"/>
        <v>#VALUE!</v>
      </c>
      <c r="OD25">
        <v>-1.7838223609219001E-7</v>
      </c>
      <c r="OE25" t="e">
        <f>bvarHC1*bvarM5</f>
        <v>#VALUE!</v>
      </c>
      <c r="OF25" t="e">
        <f>cvarHC1*cvarM5</f>
        <v>#VALUE!</v>
      </c>
      <c r="OG25" t="e">
        <f>mvarHC1*mvarM5</f>
        <v>#VALUE!</v>
      </c>
      <c r="OH25" s="24" t="e">
        <f t="shared" si="168"/>
        <v>#VALUE!</v>
      </c>
      <c r="OI25" s="24" t="e">
        <f t="shared" si="169"/>
        <v>#VALUE!</v>
      </c>
      <c r="OJ25" s="24" t="e">
        <f t="shared" si="170"/>
        <v>#VALUE!</v>
      </c>
      <c r="OK25">
        <v>1.3604435024725E-8</v>
      </c>
      <c r="OL25" t="e">
        <f>bvarHC1*bvarM4</f>
        <v>#VALUE!</v>
      </c>
      <c r="OM25" t="e">
        <f>cvarHC1*cvarM4</f>
        <v>#VALUE!</v>
      </c>
      <c r="ON25" t="e">
        <f>mvarHC1*mvarM4</f>
        <v>#VALUE!</v>
      </c>
      <c r="OO25" s="24" t="e">
        <f t="shared" si="171"/>
        <v>#VALUE!</v>
      </c>
      <c r="OP25" s="24" t="e">
        <f t="shared" si="172"/>
        <v>#VALUE!</v>
      </c>
      <c r="OQ25" s="24" t="e">
        <f t="shared" si="173"/>
        <v>#VALUE!</v>
      </c>
      <c r="OR25">
        <v>8.2187339291743002E-4</v>
      </c>
      <c r="OS25" t="e">
        <f>bvarHC1*bvarM1</f>
        <v>#VALUE!</v>
      </c>
      <c r="OT25" t="e">
        <f>cvarHC1*cvarM1</f>
        <v>#VALUE!</v>
      </c>
      <c r="OU25" t="e">
        <f>mvarHC1*mvarM1</f>
        <v>#VALUE!</v>
      </c>
      <c r="OV25" s="24" t="e">
        <f t="shared" si="174"/>
        <v>#VALUE!</v>
      </c>
      <c r="OW25" s="24" t="e">
        <f t="shared" si="175"/>
        <v>#VALUE!</v>
      </c>
      <c r="OX25" s="24" t="e">
        <f t="shared" si="176"/>
        <v>#VALUE!</v>
      </c>
      <c r="OY25">
        <v>-1.3897209460561001E-7</v>
      </c>
      <c r="OZ25" t="e">
        <f>bvarHC1*bvarM4</f>
        <v>#VALUE!</v>
      </c>
      <c r="PA25" t="e">
        <f>cvarHC1*cvarM4</f>
        <v>#VALUE!</v>
      </c>
      <c r="PB25" t="e">
        <f>mvarHC1*mvarM4</f>
        <v>#VALUE!</v>
      </c>
      <c r="PC25" s="24" t="e">
        <f t="shared" si="177"/>
        <v>#VALUE!</v>
      </c>
      <c r="PD25" s="24" t="e">
        <f t="shared" si="178"/>
        <v>#VALUE!</v>
      </c>
      <c r="PE25" s="24" t="e">
        <f t="shared" si="179"/>
        <v>#VALUE!</v>
      </c>
      <c r="PF25">
        <v>-8.6179284938038003E-9</v>
      </c>
      <c r="PG25" t="e">
        <f>bvarHC1*bvarM3</f>
        <v>#VALUE!</v>
      </c>
      <c r="PH25" t="e">
        <f>cvarHC1*cvarM3</f>
        <v>#VALUE!</v>
      </c>
      <c r="PI25" t="e">
        <f>mvarHC1*mvarM3</f>
        <v>#VALUE!</v>
      </c>
      <c r="PJ25" s="24" t="e">
        <f t="shared" si="180"/>
        <v>#VALUE!</v>
      </c>
      <c r="PK25" s="24" t="e">
        <f t="shared" si="181"/>
        <v>#VALUE!</v>
      </c>
      <c r="PL25" s="24" t="e">
        <f t="shared" si="182"/>
        <v>#VALUE!</v>
      </c>
      <c r="PM25">
        <v>2.6334406174520999E-9</v>
      </c>
      <c r="PN25" t="e">
        <f>bvarHC1*bvarM4</f>
        <v>#VALUE!</v>
      </c>
      <c r="PO25" t="e">
        <f>cvarHC1*cvarM4</f>
        <v>#VALUE!</v>
      </c>
      <c r="PP25" t="e">
        <f>mvarHC1*mvarM4</f>
        <v>#VALUE!</v>
      </c>
      <c r="PQ25" s="24" t="e">
        <f t="shared" si="183"/>
        <v>#VALUE!</v>
      </c>
      <c r="PR25" s="24" t="e">
        <f t="shared" si="184"/>
        <v>#VALUE!</v>
      </c>
      <c r="PS25" s="24" t="e">
        <f t="shared" si="185"/>
        <v>#VALUE!</v>
      </c>
      <c r="PT25">
        <v>-1.8742648961521001E-7</v>
      </c>
      <c r="PU25" t="e">
        <f>bvarHC1*bvarM5</f>
        <v>#VALUE!</v>
      </c>
      <c r="PV25" t="e">
        <f>cvarHC1*cvarM5</f>
        <v>#VALUE!</v>
      </c>
      <c r="PW25" t="e">
        <f>mvarHC1*mvarM5</f>
        <v>#VALUE!</v>
      </c>
      <c r="PX25" s="24" t="e">
        <f t="shared" si="186"/>
        <v>#VALUE!</v>
      </c>
      <c r="PY25" s="24" t="e">
        <f t="shared" si="187"/>
        <v>#VALUE!</v>
      </c>
      <c r="PZ25" s="24" t="e">
        <f t="shared" si="188"/>
        <v>#VALUE!</v>
      </c>
      <c r="QA25">
        <v>-2.1954345688134999E-8</v>
      </c>
      <c r="QB25" t="e">
        <f>bvarHC1*bvarM5</f>
        <v>#VALUE!</v>
      </c>
      <c r="QC25" t="e">
        <f>cvarHC1*cvarM5</f>
        <v>#VALUE!</v>
      </c>
      <c r="QD25" t="e">
        <f>mvarHC1*mvarM5</f>
        <v>#VALUE!</v>
      </c>
      <c r="QE25" s="24" t="e">
        <f t="shared" si="189"/>
        <v>#VALUE!</v>
      </c>
      <c r="QF25" s="24" t="e">
        <f t="shared" si="190"/>
        <v>#VALUE!</v>
      </c>
      <c r="QG25" s="24" t="e">
        <f t="shared" si="191"/>
        <v>#VALUE!</v>
      </c>
      <c r="QH25">
        <v>8.1691947254565E-8</v>
      </c>
      <c r="QI25" t="e">
        <f>bvarHC1*bvarM2</f>
        <v>#VALUE!</v>
      </c>
      <c r="QJ25" t="e">
        <f>cvarHC1*cvarM2</f>
        <v>#VALUE!</v>
      </c>
      <c r="QK25" t="e">
        <f>mvarHC1*mvarM2</f>
        <v>#VALUE!</v>
      </c>
      <c r="QL25" s="24" t="e">
        <f t="shared" si="192"/>
        <v>#VALUE!</v>
      </c>
      <c r="QM25" s="24" t="e">
        <f t="shared" si="193"/>
        <v>#VALUE!</v>
      </c>
      <c r="QN25" s="24" t="e">
        <f t="shared" si="194"/>
        <v>#VALUE!</v>
      </c>
      <c r="QO25">
        <v>1.7062457009762E-7</v>
      </c>
      <c r="QP25" t="e">
        <f>bvarHC1*bvarM6</f>
        <v>#VALUE!</v>
      </c>
      <c r="QQ25" t="e">
        <f>cvarHC1*cvarM6</f>
        <v>#VALUE!</v>
      </c>
      <c r="QR25" t="e">
        <f>mvarHC1*mvarM6</f>
        <v>#VALUE!</v>
      </c>
      <c r="QS25" s="24" t="e">
        <f t="shared" si="195"/>
        <v>#VALUE!</v>
      </c>
      <c r="QT25" s="24" t="e">
        <f t="shared" si="196"/>
        <v>#VALUE!</v>
      </c>
      <c r="QU25" s="24" t="e">
        <f t="shared" si="197"/>
        <v>#VALUE!</v>
      </c>
      <c r="QV25">
        <v>4.5816765264188002E-8</v>
      </c>
      <c r="QW25" t="e">
        <f>bvarHC1*bvarM6</f>
        <v>#VALUE!</v>
      </c>
      <c r="QX25" t="e">
        <f>cvarHC1*cvarM6</f>
        <v>#VALUE!</v>
      </c>
      <c r="QY25" t="e">
        <f>mvarHC1*mvarM6</f>
        <v>#VALUE!</v>
      </c>
      <c r="QZ25" s="24" t="e">
        <f t="shared" si="198"/>
        <v>#VALUE!</v>
      </c>
      <c r="RA25" s="24" t="e">
        <f t="shared" si="199"/>
        <v>#VALUE!</v>
      </c>
      <c r="RB25" s="24" t="e">
        <f t="shared" si="200"/>
        <v>#VALUE!</v>
      </c>
      <c r="RC25">
        <v>9.1550727036202006E-9</v>
      </c>
      <c r="RD25" t="e">
        <f>bvarHC1*bvarM3</f>
        <v>#VALUE!</v>
      </c>
      <c r="RE25" t="e">
        <f>cvarHC1*cvarM3</f>
        <v>#VALUE!</v>
      </c>
      <c r="RF25" t="e">
        <f>mvarHC1*mvarM3</f>
        <v>#VALUE!</v>
      </c>
      <c r="RG25" s="24" t="e">
        <f t="shared" si="201"/>
        <v>#VALUE!</v>
      </c>
      <c r="RH25" s="24" t="e">
        <f t="shared" si="202"/>
        <v>#VALUE!</v>
      </c>
      <c r="RI25" s="24" t="e">
        <f t="shared" si="203"/>
        <v>#VALUE!</v>
      </c>
      <c r="RJ25">
        <v>-3.7411624527311E-7</v>
      </c>
      <c r="RK25" t="e">
        <f>bvarHC1*bvarM6</f>
        <v>#VALUE!</v>
      </c>
      <c r="RL25" t="e">
        <f>cvarHC1*cvarM6</f>
        <v>#VALUE!</v>
      </c>
      <c r="RM25" t="e">
        <f>mvarHC1*mvarM6</f>
        <v>#VALUE!</v>
      </c>
      <c r="RN25" s="24" t="e">
        <f t="shared" si="204"/>
        <v>#VALUE!</v>
      </c>
      <c r="RO25" s="24" t="e">
        <f t="shared" si="205"/>
        <v>#VALUE!</v>
      </c>
      <c r="RP25" s="24" t="e">
        <f t="shared" si="206"/>
        <v>#VALUE!</v>
      </c>
      <c r="RQ25">
        <v>-2.8424121069464999E-8</v>
      </c>
      <c r="RR25" t="e">
        <f>bvarHC1*bvarM5</f>
        <v>#VALUE!</v>
      </c>
      <c r="RS25" t="e">
        <f>cvarHC1*cvarM5</f>
        <v>#VALUE!</v>
      </c>
      <c r="RT25" t="e">
        <f>mvarHC1*mvarM5</f>
        <v>#VALUE!</v>
      </c>
      <c r="RU25" s="24" t="e">
        <f t="shared" si="207"/>
        <v>#VALUE!</v>
      </c>
      <c r="RV25" s="24" t="e">
        <f t="shared" si="208"/>
        <v>#VALUE!</v>
      </c>
      <c r="RW25" s="24" t="e">
        <f t="shared" si="209"/>
        <v>#VALUE!</v>
      </c>
      <c r="RX25">
        <v>-1.5916020227110001E-3</v>
      </c>
      <c r="RY25" t="e">
        <f>bvarHC1*bvarM1</f>
        <v>#VALUE!</v>
      </c>
      <c r="RZ25" t="e">
        <f>cvarHC1*cvarM1</f>
        <v>#VALUE!</v>
      </c>
      <c r="SA25" t="e">
        <f>mvarHC1*mvarM1</f>
        <v>#VALUE!</v>
      </c>
      <c r="SB25" s="24" t="e">
        <f t="shared" si="210"/>
        <v>#VALUE!</v>
      </c>
      <c r="SC25" s="24" t="e">
        <f t="shared" si="211"/>
        <v>#VALUE!</v>
      </c>
      <c r="SD25" s="24" t="e">
        <f t="shared" si="212"/>
        <v>#VALUE!</v>
      </c>
      <c r="SE25">
        <v>1.2521166489655001E-7</v>
      </c>
      <c r="SF25" t="e">
        <f>bvarHC1*bvarM6</f>
        <v>#VALUE!</v>
      </c>
      <c r="SG25" t="e">
        <f>cvarHC1*cvarM6</f>
        <v>#VALUE!</v>
      </c>
      <c r="SH25" t="e">
        <f>mvarHC1*mvarM6</f>
        <v>#VALUE!</v>
      </c>
      <c r="SI25" s="24" t="e">
        <f t="shared" si="213"/>
        <v>#VALUE!</v>
      </c>
      <c r="SJ25" s="24" t="e">
        <f t="shared" si="214"/>
        <v>#VALUE!</v>
      </c>
      <c r="SK25" s="24" t="e">
        <f t="shared" si="215"/>
        <v>#VALUE!</v>
      </c>
      <c r="SL25">
        <v>2.5318684332255002E-8</v>
      </c>
      <c r="SM25" t="e">
        <f>bvarHC1*bvarM6</f>
        <v>#VALUE!</v>
      </c>
      <c r="SN25" t="e">
        <f>cvarHC1*cvarM6</f>
        <v>#VALUE!</v>
      </c>
      <c r="SO25" t="e">
        <f>mvarHC1*mvarM6</f>
        <v>#VALUE!</v>
      </c>
      <c r="SP25" s="24" t="e">
        <f t="shared" si="216"/>
        <v>#VALUE!</v>
      </c>
      <c r="SQ25" s="24" t="e">
        <f t="shared" si="217"/>
        <v>#VALUE!</v>
      </c>
      <c r="SR25" s="24" t="e">
        <f t="shared" si="218"/>
        <v>#VALUE!</v>
      </c>
      <c r="SS25">
        <v>3.3933553477462001E-7</v>
      </c>
      <c r="ST25" t="e">
        <f>bvarHC1*bvarM4</f>
        <v>#VALUE!</v>
      </c>
      <c r="SU25" t="e">
        <f>cvarHC1*cvarM4</f>
        <v>#VALUE!</v>
      </c>
      <c r="SV25" t="e">
        <f>mvarHC1*mvarM4</f>
        <v>#VALUE!</v>
      </c>
      <c r="SW25" s="24" t="e">
        <f t="shared" si="219"/>
        <v>#VALUE!</v>
      </c>
      <c r="SX25" s="24" t="e">
        <f t="shared" si="220"/>
        <v>#VALUE!</v>
      </c>
      <c r="SY25" s="24" t="e">
        <f t="shared" si="221"/>
        <v>#VALUE!</v>
      </c>
      <c r="SZ25">
        <v>-1.4286068839279999E-7</v>
      </c>
      <c r="TA25" t="e">
        <f>bvarHC1*bvarM4</f>
        <v>#VALUE!</v>
      </c>
      <c r="TB25" t="e">
        <f>cvarHC1*cvarM4</f>
        <v>#VALUE!</v>
      </c>
      <c r="TC25" t="e">
        <f>mvarHC1*mvarM4</f>
        <v>#VALUE!</v>
      </c>
      <c r="TD25" s="24" t="e">
        <f t="shared" si="222"/>
        <v>#VALUE!</v>
      </c>
      <c r="TE25" s="24" t="e">
        <f t="shared" si="223"/>
        <v>#VALUE!</v>
      </c>
      <c r="TF25" s="24" t="e">
        <f t="shared" si="224"/>
        <v>#VALUE!</v>
      </c>
      <c r="TG25">
        <v>-1.0671584075039E-8</v>
      </c>
      <c r="TH25" t="e">
        <f>bvarHC2*bvarM7</f>
        <v>#VALUE!</v>
      </c>
      <c r="TI25" t="e">
        <f>cvarHC2*cvarM7</f>
        <v>#VALUE!</v>
      </c>
      <c r="TJ25" t="e">
        <f>mvarHC2*mvarM7</f>
        <v>#VALUE!</v>
      </c>
      <c r="TK25" s="24" t="e">
        <f t="shared" si="225"/>
        <v>#VALUE!</v>
      </c>
      <c r="TL25" s="24" t="e">
        <f t="shared" si="226"/>
        <v>#VALUE!</v>
      </c>
      <c r="TM25" s="24" t="e">
        <f t="shared" si="227"/>
        <v>#VALUE!</v>
      </c>
      <c r="TN25">
        <v>-3.3662617557021997E-8</v>
      </c>
      <c r="TO25" t="e">
        <f>bvarHC1*bvarM3</f>
        <v>#VALUE!</v>
      </c>
      <c r="TP25" t="e">
        <f>cvarHC1*cvarM3</f>
        <v>#VALUE!</v>
      </c>
      <c r="TQ25" t="e">
        <f>mvarHC1*mvarM3</f>
        <v>#VALUE!</v>
      </c>
      <c r="TR25" s="24" t="e">
        <f t="shared" si="228"/>
        <v>#VALUE!</v>
      </c>
      <c r="TS25" s="24" t="e">
        <f t="shared" si="229"/>
        <v>#VALUE!</v>
      </c>
      <c r="TT25" s="24" t="e">
        <f t="shared" si="230"/>
        <v>#VALUE!</v>
      </c>
      <c r="TU25">
        <v>-5.5167584612169004E-7</v>
      </c>
      <c r="TV25" t="e">
        <f>bvarHC1*bvarM2</f>
        <v>#VALUE!</v>
      </c>
      <c r="TW25" t="e">
        <f>cvarHC1*cvarM2</f>
        <v>#VALUE!</v>
      </c>
      <c r="TX25" t="e">
        <f>mvarHC1*mvarM2</f>
        <v>#VALUE!</v>
      </c>
      <c r="TY25" s="24" t="e">
        <f t="shared" si="231"/>
        <v>#VALUE!</v>
      </c>
      <c r="TZ25" s="24" t="e">
        <f t="shared" si="232"/>
        <v>#VALUE!</v>
      </c>
      <c r="UA25" s="24" t="e">
        <f t="shared" si="233"/>
        <v>#VALUE!</v>
      </c>
      <c r="UB25">
        <v>8.4341529125716996E-10</v>
      </c>
      <c r="UC25" t="e">
        <f>bvarHC2*bvarM4</f>
        <v>#VALUE!</v>
      </c>
      <c r="UD25" t="e">
        <f>cvarHC2*cvarM4</f>
        <v>#VALUE!</v>
      </c>
      <c r="UE25" t="e">
        <f>mvarHC2*mvarM4</f>
        <v>#VALUE!</v>
      </c>
      <c r="UF25" s="24" t="e">
        <f t="shared" si="234"/>
        <v>#VALUE!</v>
      </c>
      <c r="UG25" s="24" t="e">
        <f t="shared" si="235"/>
        <v>#VALUE!</v>
      </c>
      <c r="UH25" s="24" t="e">
        <f t="shared" si="236"/>
        <v>#VALUE!</v>
      </c>
      <c r="UI25">
        <v>1.9081748620132999E-7</v>
      </c>
      <c r="UJ25" t="e">
        <f>bvarHC1*bvarM4</f>
        <v>#VALUE!</v>
      </c>
      <c r="UK25" t="e">
        <f>cvarHC1*cvarM4</f>
        <v>#VALUE!</v>
      </c>
      <c r="UL25" t="e">
        <f>mvarHC1*mvarM4</f>
        <v>#VALUE!</v>
      </c>
      <c r="UM25" s="24" t="e">
        <f t="shared" si="237"/>
        <v>#VALUE!</v>
      </c>
      <c r="UN25" s="24" t="e">
        <f t="shared" si="238"/>
        <v>#VALUE!</v>
      </c>
      <c r="UO25" s="24" t="e">
        <f t="shared" si="239"/>
        <v>#VALUE!</v>
      </c>
      <c r="UP25">
        <v>-1.1817406717239001E-6</v>
      </c>
      <c r="UQ25" t="e">
        <f>bvarHC1*bvarM2</f>
        <v>#VALUE!</v>
      </c>
      <c r="UR25" t="e">
        <f>cvarHC1*cvarM2</f>
        <v>#VALUE!</v>
      </c>
      <c r="US25" t="e">
        <f>mvarHC1*mvarM2</f>
        <v>#VALUE!</v>
      </c>
      <c r="UT25" s="24" t="e">
        <f t="shared" si="240"/>
        <v>#VALUE!</v>
      </c>
      <c r="UU25" s="24" t="e">
        <f t="shared" si="241"/>
        <v>#VALUE!</v>
      </c>
      <c r="UV25" s="24" t="e">
        <f t="shared" si="242"/>
        <v>#VALUE!</v>
      </c>
      <c r="UW25">
        <v>2.4104499150295E-11</v>
      </c>
      <c r="UX25" t="e">
        <f>bvarHC1*bvarM9</f>
        <v>#VALUE!</v>
      </c>
      <c r="UY25" t="e">
        <f>cvarHC1*cvarM9</f>
        <v>#VALUE!</v>
      </c>
      <c r="UZ25" t="e">
        <f>mvarHC1*mvarM9</f>
        <v>#VALUE!</v>
      </c>
      <c r="VA25" s="24" t="e">
        <f t="shared" si="243"/>
        <v>#VALUE!</v>
      </c>
      <c r="VB25" s="24" t="e">
        <f t="shared" si="244"/>
        <v>#VALUE!</v>
      </c>
      <c r="VC25" s="24" t="e">
        <f t="shared" si="245"/>
        <v>#VALUE!</v>
      </c>
      <c r="VD25">
        <v>1.2189278950459E-8</v>
      </c>
      <c r="VE25" t="e">
        <f>bvarHC1*bvarM4</f>
        <v>#VALUE!</v>
      </c>
      <c r="VF25" t="e">
        <f>cvarHC1*cvarM4</f>
        <v>#VALUE!</v>
      </c>
      <c r="VG25" t="e">
        <f>mvarHC1*mvarM4</f>
        <v>#VALUE!</v>
      </c>
      <c r="VH25" s="24" t="e">
        <f t="shared" si="246"/>
        <v>#VALUE!</v>
      </c>
      <c r="VI25" s="24" t="e">
        <f t="shared" si="247"/>
        <v>#VALUE!</v>
      </c>
      <c r="VJ25" s="24" t="e">
        <f t="shared" si="248"/>
        <v>#VALUE!</v>
      </c>
      <c r="VK25">
        <v>-4.6689534828259999E-7</v>
      </c>
      <c r="VL25" t="e">
        <f>bvarHC1*bvarM2</f>
        <v>#VALUE!</v>
      </c>
      <c r="VM25" t="e">
        <f>cvarHC1*cvarM2</f>
        <v>#VALUE!</v>
      </c>
      <c r="VN25" t="e">
        <f>mvarHC1*mvarM2</f>
        <v>#VALUE!</v>
      </c>
      <c r="VO25" s="24" t="e">
        <f t="shared" si="249"/>
        <v>#VALUE!</v>
      </c>
      <c r="VP25" s="24" t="e">
        <f t="shared" si="250"/>
        <v>#VALUE!</v>
      </c>
      <c r="VQ25" s="24" t="e">
        <f t="shared" si="251"/>
        <v>#VALUE!</v>
      </c>
      <c r="VR25">
        <v>-5.6107830799511998E-11</v>
      </c>
      <c r="VS25" t="e">
        <f>bvarHC1*bvarM7</f>
        <v>#VALUE!</v>
      </c>
      <c r="VT25" t="e">
        <f>cvarHC1*cvarM7</f>
        <v>#VALUE!</v>
      </c>
      <c r="VU25" t="e">
        <f>mvarHC1*mvarM7</f>
        <v>#VALUE!</v>
      </c>
      <c r="VV25" s="24" t="e">
        <f t="shared" si="252"/>
        <v>#VALUE!</v>
      </c>
      <c r="VW25" s="24" t="e">
        <f t="shared" si="253"/>
        <v>#VALUE!</v>
      </c>
      <c r="VX25" s="24" t="e">
        <f t="shared" si="254"/>
        <v>#VALUE!</v>
      </c>
      <c r="VY25">
        <v>2.8342887783284E-7</v>
      </c>
      <c r="VZ25" t="e">
        <f>bvarHC1*bvarM4</f>
        <v>#VALUE!</v>
      </c>
      <c r="WA25" t="e">
        <f>cvarHC1*cvarM4</f>
        <v>#VALUE!</v>
      </c>
      <c r="WB25" t="e">
        <f>mvarHC1*mvarM4</f>
        <v>#VALUE!</v>
      </c>
      <c r="WC25" s="24" t="e">
        <f t="shared" si="255"/>
        <v>#VALUE!</v>
      </c>
      <c r="WD25" s="24" t="e">
        <f t="shared" si="256"/>
        <v>#VALUE!</v>
      </c>
      <c r="WE25" s="24" t="e">
        <f t="shared" si="257"/>
        <v>#VALUE!</v>
      </c>
      <c r="WF25">
        <v>-2.9191197674973002E-6</v>
      </c>
      <c r="WG25" t="e">
        <f>bvarHC1*bvarM2</f>
        <v>#VALUE!</v>
      </c>
      <c r="WH25" t="e">
        <f>cvarHC1*cvarM2</f>
        <v>#VALUE!</v>
      </c>
      <c r="WI25" t="e">
        <f>mvarHC1*mvarM2</f>
        <v>#VALUE!</v>
      </c>
      <c r="WJ25" s="24" t="e">
        <f t="shared" si="258"/>
        <v>#VALUE!</v>
      </c>
      <c r="WK25" s="24" t="e">
        <f t="shared" si="259"/>
        <v>#VALUE!</v>
      </c>
      <c r="WL25" s="24" t="e">
        <f t="shared" si="260"/>
        <v>#VALUE!</v>
      </c>
      <c r="WM25">
        <v>1.5390411886410999E-11</v>
      </c>
      <c r="WN25" t="e">
        <f>bvarHC1*bvarM9</f>
        <v>#VALUE!</v>
      </c>
      <c r="WO25" t="e">
        <f>cvarHC1*cvarM9</f>
        <v>#VALUE!</v>
      </c>
      <c r="WP25" t="e">
        <f>mvarHC1*mvarM9</f>
        <v>#VALUE!</v>
      </c>
      <c r="WQ25" s="24" t="e">
        <f t="shared" si="261"/>
        <v>#VALUE!</v>
      </c>
      <c r="WR25" s="24" t="e">
        <f t="shared" si="262"/>
        <v>#VALUE!</v>
      </c>
      <c r="WS25" s="24" t="e">
        <f t="shared" si="263"/>
        <v>#VALUE!</v>
      </c>
      <c r="WT25">
        <v>5.0888057964032001E-8</v>
      </c>
      <c r="WU25" t="e">
        <f>bvarHC1*bvarM5</f>
        <v>#VALUE!</v>
      </c>
      <c r="WV25" t="e">
        <f>cvarHC1*cvarM5</f>
        <v>#VALUE!</v>
      </c>
      <c r="WW25" t="e">
        <f>mvarHC1*mvarM5</f>
        <v>#VALUE!</v>
      </c>
      <c r="WX25" s="24" t="e">
        <f t="shared" si="264"/>
        <v>#VALUE!</v>
      </c>
      <c r="WY25" s="24" t="e">
        <f t="shared" si="265"/>
        <v>#VALUE!</v>
      </c>
      <c r="WZ25" s="24" t="e">
        <f t="shared" si="266"/>
        <v>#VALUE!</v>
      </c>
      <c r="XA25">
        <v>-2.6462912660919998E-7</v>
      </c>
      <c r="XB25" t="e">
        <f>bvarHC1*bvarM2</f>
        <v>#VALUE!</v>
      </c>
      <c r="XC25" t="e">
        <f>cvarHC1*cvarM2</f>
        <v>#VALUE!</v>
      </c>
      <c r="XD25" t="e">
        <f>mvarHC1*mvarM2</f>
        <v>#VALUE!</v>
      </c>
      <c r="XE25" s="24" t="e">
        <f t="shared" si="267"/>
        <v>#VALUE!</v>
      </c>
      <c r="XF25" s="24" t="e">
        <f t="shared" si="268"/>
        <v>#VALUE!</v>
      </c>
      <c r="XG25" s="24" t="e">
        <f t="shared" si="269"/>
        <v>#VALUE!</v>
      </c>
      <c r="XH25">
        <v>-2.4679305586995001E-11</v>
      </c>
      <c r="XI25" t="e">
        <f>bvarHC1*bvarM7</f>
        <v>#VALUE!</v>
      </c>
      <c r="XJ25" t="e">
        <f>cvarHC1*cvarM7</f>
        <v>#VALUE!</v>
      </c>
      <c r="XK25" t="e">
        <f>mvarHC1*mvarM7</f>
        <v>#VALUE!</v>
      </c>
      <c r="XL25" s="24" t="e">
        <f t="shared" si="270"/>
        <v>#VALUE!</v>
      </c>
      <c r="XM25" s="24" t="e">
        <f t="shared" si="271"/>
        <v>#VALUE!</v>
      </c>
      <c r="XN25" s="24" t="e">
        <f t="shared" si="272"/>
        <v>#VALUE!</v>
      </c>
      <c r="XO25">
        <v>2.0120908233988999E-7</v>
      </c>
      <c r="XP25" t="e">
        <f>bvarHC1*bvarM5</f>
        <v>#VALUE!</v>
      </c>
      <c r="XQ25" t="e">
        <f>cvarHC1*cvarM5</f>
        <v>#VALUE!</v>
      </c>
      <c r="XR25" t="e">
        <f>mvarHC1*mvarM5</f>
        <v>#VALUE!</v>
      </c>
      <c r="XS25" s="24" t="e">
        <f t="shared" si="273"/>
        <v>#VALUE!</v>
      </c>
      <c r="XT25" s="24" t="e">
        <f t="shared" si="274"/>
        <v>#VALUE!</v>
      </c>
      <c r="XU25" s="24" t="e">
        <f t="shared" si="275"/>
        <v>#VALUE!</v>
      </c>
      <c r="XV25">
        <v>-4.0273011996139999E-7</v>
      </c>
      <c r="XW25" t="e">
        <f>bvarHC1*bvarM4</f>
        <v>#VALUE!</v>
      </c>
      <c r="XX25" t="e">
        <f>cvarHC1*cvarM4</f>
        <v>#VALUE!</v>
      </c>
      <c r="XY25" t="e">
        <f>mvarHC1*mvarM4</f>
        <v>#VALUE!</v>
      </c>
      <c r="XZ25" s="24" t="e">
        <f t="shared" si="276"/>
        <v>#VALUE!</v>
      </c>
      <c r="YA25" s="24" t="e">
        <f t="shared" si="277"/>
        <v>#VALUE!</v>
      </c>
      <c r="YB25" s="24" t="e">
        <f t="shared" si="278"/>
        <v>#VALUE!</v>
      </c>
      <c r="YC25">
        <v>-2.2038403266063002E-9</v>
      </c>
      <c r="YD25" t="e">
        <f>bvarHC2*bvarM5</f>
        <v>#VALUE!</v>
      </c>
      <c r="YE25" t="e">
        <f>cvarHC2*cvarM5</f>
        <v>#VALUE!</v>
      </c>
      <c r="YF25" t="e">
        <f>mvarHC2*mvarM5</f>
        <v>#VALUE!</v>
      </c>
      <c r="YG25" s="24" t="e">
        <f t="shared" si="279"/>
        <v>#VALUE!</v>
      </c>
      <c r="YH25" s="24" t="e">
        <f t="shared" si="280"/>
        <v>#VALUE!</v>
      </c>
      <c r="YI25" s="24" t="e">
        <f t="shared" si="281"/>
        <v>#VALUE!</v>
      </c>
      <c r="YJ25">
        <v>-2.6149253312038999E-8</v>
      </c>
      <c r="YK25" t="e">
        <f>bvarHC1*bvarM3</f>
        <v>#VALUE!</v>
      </c>
      <c r="YL25" t="e">
        <f>cvarHC1*cvarM3</f>
        <v>#VALUE!</v>
      </c>
      <c r="YM25" t="e">
        <f>mvarHC1*mvarM3</f>
        <v>#VALUE!</v>
      </c>
      <c r="YN25" s="24" t="e">
        <f t="shared" si="282"/>
        <v>#VALUE!</v>
      </c>
      <c r="YO25" s="24" t="e">
        <f t="shared" si="283"/>
        <v>#VALUE!</v>
      </c>
      <c r="YP25" s="24" t="e">
        <f t="shared" si="284"/>
        <v>#VALUE!</v>
      </c>
      <c r="YQ25">
        <v>-2.7665529442919003E-7</v>
      </c>
      <c r="YR25" t="e">
        <f>bvarHC1*bvarM2</f>
        <v>#VALUE!</v>
      </c>
      <c r="YS25" t="e">
        <f>cvarHC1*cvarM2</f>
        <v>#VALUE!</v>
      </c>
      <c r="YT25" t="e">
        <f>mvarHC1*mvarM2</f>
        <v>#VALUE!</v>
      </c>
      <c r="YU25" s="24" t="e">
        <f t="shared" si="285"/>
        <v>#VALUE!</v>
      </c>
      <c r="YV25" s="24" t="e">
        <f t="shared" si="286"/>
        <v>#VALUE!</v>
      </c>
      <c r="YW25" s="24" t="e">
        <f t="shared" si="287"/>
        <v>#VALUE!</v>
      </c>
      <c r="YX25">
        <v>-4.7774295148798998E-11</v>
      </c>
      <c r="YY25" t="e">
        <f>bvarHC1*bvarM7</f>
        <v>#VALUE!</v>
      </c>
      <c r="YZ25" t="e">
        <f>cvarHC1*cvarM7</f>
        <v>#VALUE!</v>
      </c>
      <c r="ZA25" t="e">
        <f>mvarHC1*mvarM7</f>
        <v>#VALUE!</v>
      </c>
      <c r="ZB25" s="24" t="e">
        <f t="shared" si="288"/>
        <v>#VALUE!</v>
      </c>
      <c r="ZC25" s="24" t="e">
        <f t="shared" si="289"/>
        <v>#VALUE!</v>
      </c>
      <c r="ZD25" s="24" t="e">
        <f t="shared" si="290"/>
        <v>#VALUE!</v>
      </c>
      <c r="ZE25">
        <v>8.5206346651963004E-7</v>
      </c>
      <c r="ZF25" t="e">
        <f>bvarHC1*bvarM6</f>
        <v>#VALUE!</v>
      </c>
      <c r="ZG25" t="e">
        <f>cvarHC1*cvarM6</f>
        <v>#VALUE!</v>
      </c>
      <c r="ZH25" t="e">
        <f>mvarHC1*mvarM6</f>
        <v>#VALUE!</v>
      </c>
      <c r="ZI25" s="24" t="e">
        <f t="shared" si="291"/>
        <v>#VALUE!</v>
      </c>
      <c r="ZJ25" s="24" t="e">
        <f t="shared" si="292"/>
        <v>#VALUE!</v>
      </c>
      <c r="ZK25" s="24" t="e">
        <f t="shared" si="293"/>
        <v>#VALUE!</v>
      </c>
      <c r="ZL25">
        <v>-4.2691402697218E-7</v>
      </c>
      <c r="ZM25" t="e">
        <f>bvarHC1*bvarM4</f>
        <v>#VALUE!</v>
      </c>
      <c r="ZN25" t="e">
        <f>cvarHC1*cvarM4</f>
        <v>#VALUE!</v>
      </c>
      <c r="ZO25" t="e">
        <f>mvarHC1*mvarM4</f>
        <v>#VALUE!</v>
      </c>
      <c r="ZP25" s="24" t="e">
        <f t="shared" si="294"/>
        <v>#VALUE!</v>
      </c>
      <c r="ZQ25" s="24" t="e">
        <f t="shared" si="295"/>
        <v>#VALUE!</v>
      </c>
      <c r="ZR25" s="24" t="e">
        <f t="shared" si="296"/>
        <v>#VALUE!</v>
      </c>
      <c r="ZS25">
        <v>2.9280444249053001E-9</v>
      </c>
      <c r="ZT25" t="e">
        <f>bvarHC2*bvarM4</f>
        <v>#VALUE!</v>
      </c>
      <c r="ZU25" t="e">
        <f>cvarHC2*cvarM4</f>
        <v>#VALUE!</v>
      </c>
      <c r="ZV25" t="e">
        <f>mvarHC2*mvarM4</f>
        <v>#VALUE!</v>
      </c>
      <c r="ZW25" s="24" t="e">
        <f t="shared" si="297"/>
        <v>#VALUE!</v>
      </c>
      <c r="ZX25" s="24" t="e">
        <f t="shared" si="298"/>
        <v>#VALUE!</v>
      </c>
      <c r="ZY25" s="24" t="e">
        <f t="shared" si="299"/>
        <v>#VALUE!</v>
      </c>
      <c r="ZZ25">
        <v>7.5640513958722999E-10</v>
      </c>
      <c r="AAA25" t="e">
        <f>bvarHC1*bvarM4</f>
        <v>#VALUE!</v>
      </c>
      <c r="AAB25" t="e">
        <f>cvarHC1*cvarM4</f>
        <v>#VALUE!</v>
      </c>
      <c r="AAC25" t="e">
        <f>mvarHC1*mvarM4</f>
        <v>#VALUE!</v>
      </c>
      <c r="AAD25" s="24" t="e">
        <f t="shared" si="300"/>
        <v>#VALUE!</v>
      </c>
      <c r="AAE25" s="24" t="e">
        <f t="shared" si="301"/>
        <v>#VALUE!</v>
      </c>
      <c r="AAF25" s="24" t="e">
        <f t="shared" si="302"/>
        <v>#VALUE!</v>
      </c>
      <c r="AAG25">
        <v>-3.9055634436746999E-7</v>
      </c>
      <c r="AAH25" t="e">
        <f>bvarHC1*bvarM2</f>
        <v>#VALUE!</v>
      </c>
      <c r="AAI25" t="e">
        <f>cvarHC1*cvarM2</f>
        <v>#VALUE!</v>
      </c>
      <c r="AAJ25" t="e">
        <f>mvarHC1*mvarM2</f>
        <v>#VALUE!</v>
      </c>
      <c r="AAK25" s="24" t="e">
        <f t="shared" si="303"/>
        <v>#VALUE!</v>
      </c>
      <c r="AAL25" s="24" t="e">
        <f t="shared" si="304"/>
        <v>#VALUE!</v>
      </c>
      <c r="AAM25" s="24" t="e">
        <f t="shared" si="305"/>
        <v>#VALUE!</v>
      </c>
      <c r="AAN25">
        <v>1.9157237594076999E-11</v>
      </c>
      <c r="AAO25" t="e">
        <f>bvarHC1*bvarM6</f>
        <v>#VALUE!</v>
      </c>
      <c r="AAP25" t="e">
        <f>cvarHC1*cvarM6</f>
        <v>#VALUE!</v>
      </c>
      <c r="AAQ25" t="e">
        <f>mvarHC1*mvarM6</f>
        <v>#VALUE!</v>
      </c>
      <c r="AAR25" s="24" t="e">
        <f t="shared" si="306"/>
        <v>#VALUE!</v>
      </c>
      <c r="AAS25" s="24" t="e">
        <f t="shared" si="307"/>
        <v>#VALUE!</v>
      </c>
      <c r="AAT25" s="24" t="e">
        <f t="shared" si="308"/>
        <v>#VALUE!</v>
      </c>
      <c r="AAU25">
        <v>5.3081834871607999E-7</v>
      </c>
      <c r="AAV25" t="e">
        <f>bvarHC1*bvarM9</f>
        <v>#VALUE!</v>
      </c>
      <c r="AAW25" t="e">
        <f>cvarHC1*cvarM9</f>
        <v>#VALUE!</v>
      </c>
      <c r="AAX25" t="e">
        <f>mvarHC1*mvarM9</f>
        <v>#VALUE!</v>
      </c>
      <c r="AAY25" s="24" t="e">
        <f t="shared" si="309"/>
        <v>#VALUE!</v>
      </c>
      <c r="AAZ25" s="24" t="e">
        <f t="shared" si="310"/>
        <v>#VALUE!</v>
      </c>
      <c r="ABA25" s="24" t="e">
        <f t="shared" si="311"/>
        <v>#VALUE!</v>
      </c>
      <c r="ABB25">
        <v>-3.2347840082069001E-7</v>
      </c>
      <c r="ABC25" t="e">
        <f>bvarHC1*bvarM4</f>
        <v>#VALUE!</v>
      </c>
      <c r="ABD25" t="e">
        <f>cvarHC1*cvarM4</f>
        <v>#VALUE!</v>
      </c>
      <c r="ABE25" t="e">
        <f>mvarHC1*mvarM4</f>
        <v>#VALUE!</v>
      </c>
      <c r="ABF25" s="24" t="e">
        <f t="shared" si="312"/>
        <v>#VALUE!</v>
      </c>
      <c r="ABG25" s="24" t="e">
        <f t="shared" si="313"/>
        <v>#VALUE!</v>
      </c>
      <c r="ABH25" s="24" t="e">
        <f t="shared" si="314"/>
        <v>#VALUE!</v>
      </c>
      <c r="ABI25">
        <v>3.0681429221883001E-11</v>
      </c>
      <c r="ABJ25" t="e">
        <f>bvarHC1*bvarM9</f>
        <v>#VALUE!</v>
      </c>
      <c r="ABK25" t="e">
        <f>cvarHC1*cvarM9</f>
        <v>#VALUE!</v>
      </c>
      <c r="ABL25" t="e">
        <f>mvarHC1*mvarM9</f>
        <v>#VALUE!</v>
      </c>
      <c r="ABM25" s="24" t="e">
        <f t="shared" si="315"/>
        <v>#VALUE!</v>
      </c>
      <c r="ABN25" s="24" t="e">
        <f t="shared" si="316"/>
        <v>#VALUE!</v>
      </c>
      <c r="ABO25" s="24" t="e">
        <f t="shared" si="317"/>
        <v>#VALUE!</v>
      </c>
      <c r="ABP25">
        <v>-3.9962228385790997E-9</v>
      </c>
      <c r="ABQ25" t="e">
        <f>bvarHC1*bvarM9</f>
        <v>#VALUE!</v>
      </c>
      <c r="ABR25" t="e">
        <f>cvarHC1*cvarM9</f>
        <v>#VALUE!</v>
      </c>
      <c r="ABS25" t="e">
        <f>mvarHC1*mvarM9</f>
        <v>#VALUE!</v>
      </c>
      <c r="ABT25" s="24" t="e">
        <f t="shared" si="318"/>
        <v>#VALUE!</v>
      </c>
      <c r="ABU25" s="24" t="e">
        <f t="shared" si="319"/>
        <v>#VALUE!</v>
      </c>
      <c r="ABV25" s="24" t="e">
        <f t="shared" si="320"/>
        <v>#VALUE!</v>
      </c>
      <c r="ABW25">
        <v>-4.1910613325124998E-7</v>
      </c>
      <c r="ABX25" t="e">
        <f>bvarHC1*bvarM2</f>
        <v>#VALUE!</v>
      </c>
      <c r="ABY25" t="e">
        <f>cvarHC1*cvarM2</f>
        <v>#VALUE!</v>
      </c>
      <c r="ABZ25" t="e">
        <f>mvarHC1*mvarM2</f>
        <v>#VALUE!</v>
      </c>
      <c r="ACA25" s="24" t="e">
        <f t="shared" si="321"/>
        <v>#VALUE!</v>
      </c>
      <c r="ACB25" s="24" t="e">
        <f t="shared" si="322"/>
        <v>#VALUE!</v>
      </c>
      <c r="ACC25" s="24" t="e">
        <f t="shared" si="323"/>
        <v>#VALUE!</v>
      </c>
      <c r="ACD25">
        <v>1.7433268809573001E-11</v>
      </c>
      <c r="ACE25" t="e">
        <f>bvarHC1*bvarM6</f>
        <v>#VALUE!</v>
      </c>
      <c r="ACF25" t="e">
        <f>cvarHC1*cvarM6</f>
        <v>#VALUE!</v>
      </c>
      <c r="ACG25" t="e">
        <f>mvarHC1*mvarM6</f>
        <v>#VALUE!</v>
      </c>
      <c r="ACH25" s="24" t="e">
        <f t="shared" si="324"/>
        <v>#VALUE!</v>
      </c>
      <c r="ACI25" s="24" t="e">
        <f t="shared" si="325"/>
        <v>#VALUE!</v>
      </c>
      <c r="ACJ25" s="24" t="e">
        <f t="shared" si="326"/>
        <v>#VALUE!</v>
      </c>
      <c r="ACK25">
        <v>1.2713528009666999E-4</v>
      </c>
      <c r="ACL25" t="e">
        <f>bvarHC2*bvarM7</f>
        <v>#VALUE!</v>
      </c>
      <c r="ACM25" t="e">
        <f>cvarHC2*cvarM7</f>
        <v>#VALUE!</v>
      </c>
      <c r="ACN25" t="e">
        <f>mvarHC2*mvarM7</f>
        <v>#VALUE!</v>
      </c>
      <c r="ACO25" s="24" t="e">
        <f t="shared" si="327"/>
        <v>#VALUE!</v>
      </c>
      <c r="ACP25" s="24" t="e">
        <f t="shared" si="328"/>
        <v>#VALUE!</v>
      </c>
      <c r="ACQ25" s="24" t="e">
        <f t="shared" si="329"/>
        <v>#VALUE!</v>
      </c>
      <c r="ACR25">
        <v>-4.0175327307017999E-4</v>
      </c>
      <c r="ACS25" t="e">
        <f>bvarHC2*bvarM7</f>
        <v>#VALUE!</v>
      </c>
      <c r="ACT25" t="e">
        <f>cvarHC2*cvarM7</f>
        <v>#VALUE!</v>
      </c>
      <c r="ACU25" t="e">
        <f>mvarHC2*mvarM7</f>
        <v>#VALUE!</v>
      </c>
      <c r="ACV25" s="24" t="e">
        <f t="shared" si="330"/>
        <v>#VALUE!</v>
      </c>
      <c r="ACW25" s="24" t="e">
        <f t="shared" si="331"/>
        <v>#VALUE!</v>
      </c>
      <c r="ACX25" s="24" t="e">
        <f t="shared" si="332"/>
        <v>#VALUE!</v>
      </c>
      <c r="ACY25">
        <v>1.1577903018728001E-9</v>
      </c>
      <c r="ACZ25" t="e">
        <f>bvarHC2*bvarM4</f>
        <v>#VALUE!</v>
      </c>
      <c r="ADA25" t="e">
        <f>cvarHC2*cvarM4</f>
        <v>#VALUE!</v>
      </c>
      <c r="ADB25" t="e">
        <f>mvarHC2*mvarM4</f>
        <v>#VALUE!</v>
      </c>
      <c r="ADC25" s="24" t="e">
        <f t="shared" si="333"/>
        <v>#VALUE!</v>
      </c>
      <c r="ADD25" s="24" t="e">
        <f t="shared" si="334"/>
        <v>#VALUE!</v>
      </c>
      <c r="ADE25" s="24" t="e">
        <f t="shared" si="335"/>
        <v>#VALUE!</v>
      </c>
      <c r="ADF25">
        <v>-1.2073258875297E-5</v>
      </c>
      <c r="ADG25" t="e">
        <f>bvarHC2*bvarM6</f>
        <v>#VALUE!</v>
      </c>
      <c r="ADH25" t="e">
        <f>cvarHC2*cvarM6</f>
        <v>#VALUE!</v>
      </c>
      <c r="ADI25" t="e">
        <f>mvarHC2*mvarM6</f>
        <v>#VALUE!</v>
      </c>
      <c r="ADJ25" s="24" t="e">
        <f t="shared" si="336"/>
        <v>#VALUE!</v>
      </c>
      <c r="ADK25" s="24" t="e">
        <f t="shared" si="337"/>
        <v>#VALUE!</v>
      </c>
      <c r="ADL25" s="24" t="e">
        <f t="shared" si="338"/>
        <v>#VALUE!</v>
      </c>
      <c r="ADM25">
        <v>-9.8867686462318002E-7</v>
      </c>
      <c r="ADN25" t="e">
        <f>bvarHC1*bvarM7</f>
        <v>#VALUE!</v>
      </c>
      <c r="ADO25" t="e">
        <f>cvarHC1*cvarM7</f>
        <v>#VALUE!</v>
      </c>
      <c r="ADP25" t="e">
        <f>mvarHC1*mvarM7</f>
        <v>#VALUE!</v>
      </c>
      <c r="ADQ25" s="24" t="e">
        <f t="shared" si="339"/>
        <v>#VALUE!</v>
      </c>
      <c r="ADR25" s="24" t="e">
        <f t="shared" si="340"/>
        <v>#VALUE!</v>
      </c>
      <c r="ADS25" s="24" t="e">
        <f t="shared" si="341"/>
        <v>#VALUE!</v>
      </c>
      <c r="ADT25">
        <v>-3.0339397899218001E-8</v>
      </c>
      <c r="ADU25" t="e">
        <f>bvarHC2*bvarM7</f>
        <v>#VALUE!</v>
      </c>
      <c r="ADV25" t="e">
        <f>cvarHC2*cvarM7</f>
        <v>#VALUE!</v>
      </c>
      <c r="ADW25" t="e">
        <f>mvarHC2*mvarM7</f>
        <v>#VALUE!</v>
      </c>
      <c r="ADX25" s="24" t="e">
        <f t="shared" si="342"/>
        <v>#VALUE!</v>
      </c>
      <c r="ADY25" s="24" t="e">
        <f t="shared" si="343"/>
        <v>#VALUE!</v>
      </c>
      <c r="ADZ25" s="24" t="e">
        <f t="shared" si="344"/>
        <v>#VALUE!</v>
      </c>
      <c r="AEA25">
        <v>-9.2131965139063995E-6</v>
      </c>
      <c r="AEB25" t="e">
        <f>bvarHC2*bvarM4</f>
        <v>#VALUE!</v>
      </c>
      <c r="AEC25" t="e">
        <f>cvarHC2*cvarM4</f>
        <v>#VALUE!</v>
      </c>
      <c r="AED25" t="e">
        <f>mvarHC2*mvarM4</f>
        <v>#VALUE!</v>
      </c>
      <c r="AEE25" s="24" t="e">
        <f t="shared" si="345"/>
        <v>#VALUE!</v>
      </c>
      <c r="AEF25" s="24" t="e">
        <f t="shared" si="346"/>
        <v>#VALUE!</v>
      </c>
      <c r="AEG25" s="24" t="e">
        <f t="shared" si="347"/>
        <v>#VALUE!</v>
      </c>
      <c r="AEH25">
        <v>3.0628145739274997E-5</v>
      </c>
      <c r="AEI25" t="e">
        <f>bvarHC2*bvarM5</f>
        <v>#VALUE!</v>
      </c>
      <c r="AEJ25" t="e">
        <f>cvarHC2*cvarM5</f>
        <v>#VALUE!</v>
      </c>
      <c r="AEK25" t="e">
        <f>mvarHC2*mvarM5</f>
        <v>#VALUE!</v>
      </c>
      <c r="AEL25" s="24" t="e">
        <f t="shared" si="348"/>
        <v>#VALUE!</v>
      </c>
      <c r="AEM25" s="24" t="e">
        <f t="shared" si="349"/>
        <v>#VALUE!</v>
      </c>
      <c r="AEN25" s="24" t="e">
        <f t="shared" si="350"/>
        <v>#VALUE!</v>
      </c>
      <c r="AEO25">
        <v>-3.9840456650177002E-8</v>
      </c>
      <c r="AEP25" t="e">
        <f>bvarHC2*bvarM7</f>
        <v>#VALUE!</v>
      </c>
      <c r="AEQ25" t="e">
        <f>cvarHC2*cvarM7</f>
        <v>#VALUE!</v>
      </c>
      <c r="AER25" t="e">
        <f>mvarHC2*mvarM7</f>
        <v>#VALUE!</v>
      </c>
      <c r="AES25" s="24" t="e">
        <f t="shared" si="351"/>
        <v>#VALUE!</v>
      </c>
      <c r="AET25" s="24" t="e">
        <f t="shared" si="352"/>
        <v>#VALUE!</v>
      </c>
      <c r="AEU25" s="24" t="e">
        <f t="shared" si="353"/>
        <v>#VALUE!</v>
      </c>
      <c r="AEV25">
        <v>2.6274532330259001E-6</v>
      </c>
      <c r="AEW25" t="e">
        <f>bvarHC2*bvarM9</f>
        <v>#VALUE!</v>
      </c>
      <c r="AEX25" t="e">
        <f>cvarHC2*cvarM9</f>
        <v>#VALUE!</v>
      </c>
      <c r="AEY25" t="e">
        <f>mvarHC2*mvarM9</f>
        <v>#VALUE!</v>
      </c>
      <c r="AEZ25" s="24" t="e">
        <f t="shared" si="354"/>
        <v>#VALUE!</v>
      </c>
      <c r="AFA25" s="24" t="e">
        <f t="shared" si="355"/>
        <v>#VALUE!</v>
      </c>
      <c r="AFB25" s="24" t="e">
        <f t="shared" si="356"/>
        <v>#VALUE!</v>
      </c>
      <c r="AFC25">
        <v>-1.2707969138888E-6</v>
      </c>
      <c r="AFD25" t="e">
        <f>bvarHC1*bvarM7</f>
        <v>#VALUE!</v>
      </c>
      <c r="AFE25" t="e">
        <f>cvarHC1*cvarM7</f>
        <v>#VALUE!</v>
      </c>
      <c r="AFF25" t="e">
        <f>mvarHC1*mvarM7</f>
        <v>#VALUE!</v>
      </c>
      <c r="AFG25" s="24" t="e">
        <f t="shared" si="357"/>
        <v>#VALUE!</v>
      </c>
      <c r="AFH25" s="24" t="e">
        <f t="shared" si="358"/>
        <v>#VALUE!</v>
      </c>
      <c r="AFI25" s="24" t="e">
        <f t="shared" si="359"/>
        <v>#VALUE!</v>
      </c>
      <c r="AFJ25">
        <v>7.1563037763048999E-9</v>
      </c>
      <c r="AFK25" t="e">
        <f>bvarHC2*bvarM6</f>
        <v>#VALUE!</v>
      </c>
      <c r="AFL25" t="e">
        <f>cvarHC2*cvarM6</f>
        <v>#VALUE!</v>
      </c>
      <c r="AFM25" t="e">
        <f>mvarHC2*mvarM6</f>
        <v>#VALUE!</v>
      </c>
      <c r="AFN25" s="24" t="e">
        <f t="shared" si="360"/>
        <v>#VALUE!</v>
      </c>
      <c r="AFO25" s="24" t="e">
        <f t="shared" si="361"/>
        <v>#VALUE!</v>
      </c>
      <c r="AFP25" s="24" t="e">
        <f t="shared" si="362"/>
        <v>#VALUE!</v>
      </c>
      <c r="AFQ25">
        <v>-2.7601274409155001E-5</v>
      </c>
      <c r="AFR25" t="e">
        <f>bvarHC2*bvarM6</f>
        <v>#VALUE!</v>
      </c>
      <c r="AFS25" t="e">
        <f>cvarHC2*cvarM6</f>
        <v>#VALUE!</v>
      </c>
      <c r="AFT25" t="e">
        <f>mvarHC2*mvarM6</f>
        <v>#VALUE!</v>
      </c>
      <c r="AFU25" s="24" t="e">
        <f t="shared" si="363"/>
        <v>#VALUE!</v>
      </c>
      <c r="AFV25" s="24" t="e">
        <f t="shared" si="364"/>
        <v>#VALUE!</v>
      </c>
      <c r="AFW25" s="24" t="e">
        <f t="shared" si="365"/>
        <v>#VALUE!</v>
      </c>
      <c r="AFX25">
        <v>-4.2638591292661998E-4</v>
      </c>
      <c r="AFY25" t="e">
        <f>bvarHC2*bvarM7</f>
        <v>#VALUE!</v>
      </c>
      <c r="AFZ25" t="e">
        <f>cvarHC2*cvarM7</f>
        <v>#VALUE!</v>
      </c>
      <c r="AGA25" t="e">
        <f>mvarHC2*mvarM7</f>
        <v>#VALUE!</v>
      </c>
      <c r="AGB25" s="24" t="e">
        <f t="shared" si="366"/>
        <v>#VALUE!</v>
      </c>
      <c r="AGC25" s="24" t="e">
        <f t="shared" si="367"/>
        <v>#VALUE!</v>
      </c>
      <c r="AGD25" s="24" t="e">
        <f t="shared" si="368"/>
        <v>#VALUE!</v>
      </c>
      <c r="AGE25">
        <v>1.565052261385E-5</v>
      </c>
      <c r="AGF25" t="e">
        <f>bvarM1*bvarM4</f>
        <v>#VALUE!</v>
      </c>
      <c r="AGG25" t="e">
        <f>cvarM1*cvarM4</f>
        <v>#VALUE!</v>
      </c>
      <c r="AGH25" t="e">
        <f>mvarM1*mvarM4</f>
        <v>#VALUE!</v>
      </c>
      <c r="AGI25" s="24" t="e">
        <f t="shared" si="369"/>
        <v>#VALUE!</v>
      </c>
      <c r="AGJ25" s="24" t="e">
        <f t="shared" si="370"/>
        <v>#VALUE!</v>
      </c>
      <c r="AGK25" s="24" t="e">
        <f t="shared" si="371"/>
        <v>#VALUE!</v>
      </c>
      <c r="AGL25">
        <v>3.1120737015660001E-6</v>
      </c>
      <c r="AGM25" t="e">
        <f>bvarHC2*bvarM9</f>
        <v>#VALUE!</v>
      </c>
      <c r="AGN25" t="e">
        <f>cvarHC2*cvarM9</f>
        <v>#VALUE!</v>
      </c>
      <c r="AGO25" t="e">
        <f>mvarHC2*mvarM9</f>
        <v>#VALUE!</v>
      </c>
      <c r="AGP25" s="24" t="e">
        <f t="shared" si="372"/>
        <v>#VALUE!</v>
      </c>
      <c r="AGQ25" s="24" t="e">
        <f t="shared" si="373"/>
        <v>#VALUE!</v>
      </c>
      <c r="AGR25" s="24" t="e">
        <f t="shared" si="374"/>
        <v>#VALUE!</v>
      </c>
      <c r="AGS25">
        <v>7.0057403332757001E-5</v>
      </c>
      <c r="AGT25" t="e">
        <f>bvarHC2*bvarM6</f>
        <v>#VALUE!</v>
      </c>
      <c r="AGU25" t="e">
        <f>cvarHC2*cvarM6</f>
        <v>#VALUE!</v>
      </c>
      <c r="AGV25" t="e">
        <f>mvarHC2*mvarM6</f>
        <v>#VALUE!</v>
      </c>
      <c r="AGW25" s="24" t="e">
        <f t="shared" si="375"/>
        <v>#VALUE!</v>
      </c>
      <c r="AGX25" s="24" t="e">
        <f t="shared" si="376"/>
        <v>#VALUE!</v>
      </c>
      <c r="AGY25" s="24" t="e">
        <f t="shared" si="377"/>
        <v>#VALUE!</v>
      </c>
      <c r="AGZ25">
        <v>-4.0748736044444003E-4</v>
      </c>
      <c r="AHA25" t="e">
        <f>bvarM1*bvarM9</f>
        <v>#VALUE!</v>
      </c>
      <c r="AHB25" t="e">
        <f>cvarM1*cvarM9</f>
        <v>#VALUE!</v>
      </c>
      <c r="AHC25" t="e">
        <f>mvarM1*mvarM9</f>
        <v>#VALUE!</v>
      </c>
      <c r="AHD25" s="24" t="e">
        <f t="shared" si="378"/>
        <v>#VALUE!</v>
      </c>
      <c r="AHE25" s="24" t="e">
        <f t="shared" si="379"/>
        <v>#VALUE!</v>
      </c>
      <c r="AHF25" s="24" t="e">
        <f t="shared" si="380"/>
        <v>#VALUE!</v>
      </c>
      <c r="AHG25">
        <v>-4.5256049745185002E-6</v>
      </c>
      <c r="AHH25" t="e">
        <f>bvarHC2*bvarM4</f>
        <v>#VALUE!</v>
      </c>
      <c r="AHI25" t="e">
        <f>cvarHC2*cvarM4</f>
        <v>#VALUE!</v>
      </c>
      <c r="AHJ25" t="e">
        <f>mvarHC2*mvarM4</f>
        <v>#VALUE!</v>
      </c>
      <c r="AHK25" s="24" t="e">
        <f t="shared" si="381"/>
        <v>#VALUE!</v>
      </c>
      <c r="AHL25" s="24" t="e">
        <f t="shared" si="382"/>
        <v>#VALUE!</v>
      </c>
      <c r="AHM25" s="24" t="e">
        <f t="shared" si="383"/>
        <v>#VALUE!</v>
      </c>
      <c r="AHN25">
        <v>2.7433768571750001E-5</v>
      </c>
      <c r="AHO25" t="e">
        <f>bvarHC2*bvarM5</f>
        <v>#VALUE!</v>
      </c>
      <c r="AHP25" t="e">
        <f>cvarHC2*cvarM5</f>
        <v>#VALUE!</v>
      </c>
      <c r="AHQ25" t="e">
        <f>mvarHC2*mvarM5</f>
        <v>#VALUE!</v>
      </c>
      <c r="AHR25" s="24" t="e">
        <f t="shared" si="384"/>
        <v>#VALUE!</v>
      </c>
      <c r="AHS25" s="24" t="e">
        <f t="shared" si="385"/>
        <v>#VALUE!</v>
      </c>
      <c r="AHT25" s="24" t="e">
        <f t="shared" si="386"/>
        <v>#VALUE!</v>
      </c>
      <c r="AHU25">
        <v>1.8130130236509E-5</v>
      </c>
      <c r="AHV25" t="e">
        <f>bvarM1*bvarM4</f>
        <v>#VALUE!</v>
      </c>
      <c r="AHW25" t="e">
        <f>cvarM1*cvarM4</f>
        <v>#VALUE!</v>
      </c>
      <c r="AHX25" t="e">
        <f>mvarM1*mvarM4</f>
        <v>#VALUE!</v>
      </c>
      <c r="AHY25" s="24" t="e">
        <f t="shared" si="387"/>
        <v>#VALUE!</v>
      </c>
      <c r="AHZ25" s="24" t="e">
        <f t="shared" si="388"/>
        <v>#VALUE!</v>
      </c>
      <c r="AIA25" s="24" t="e">
        <f t="shared" si="389"/>
        <v>#VALUE!</v>
      </c>
      <c r="AIB25">
        <v>-4.1835283844899999E-5</v>
      </c>
      <c r="AIC25" t="e">
        <f>bvarHC2*bvarM7</f>
        <v>#VALUE!</v>
      </c>
      <c r="AID25" t="e">
        <f>cvarHC2*cvarM7</f>
        <v>#VALUE!</v>
      </c>
      <c r="AIE25" t="e">
        <f>mvarHC2*mvarM7</f>
        <v>#VALUE!</v>
      </c>
      <c r="AIF25" s="24" t="e">
        <f t="shared" si="390"/>
        <v>#VALUE!</v>
      </c>
      <c r="AIG25" s="24" t="e">
        <f t="shared" si="391"/>
        <v>#VALUE!</v>
      </c>
      <c r="AIH25" s="24" t="e">
        <f t="shared" si="392"/>
        <v>#VALUE!</v>
      </c>
      <c r="AII25">
        <v>-1.1822504694038999E-6</v>
      </c>
      <c r="AIJ25" t="e">
        <f>bvarHC1*bvarM7</f>
        <v>#VALUE!</v>
      </c>
      <c r="AIK25" t="e">
        <f>cvarHC1*cvarM7</f>
        <v>#VALUE!</v>
      </c>
      <c r="AIL25" t="e">
        <f>mvarHC1*mvarM7</f>
        <v>#VALUE!</v>
      </c>
      <c r="AIM25" s="24" t="e">
        <f t="shared" si="393"/>
        <v>#VALUE!</v>
      </c>
      <c r="AIN25" s="24" t="e">
        <f t="shared" si="394"/>
        <v>#VALUE!</v>
      </c>
      <c r="AIO25" s="24" t="e">
        <f t="shared" si="395"/>
        <v>#VALUE!</v>
      </c>
      <c r="AIP25">
        <v>-3.4318503835644002E-8</v>
      </c>
      <c r="AIQ25" t="e">
        <f>bvarHC2*bvarM7</f>
        <v>#VALUE!</v>
      </c>
      <c r="AIR25" t="e">
        <f>cvarHC2*cvarM7</f>
        <v>#VALUE!</v>
      </c>
      <c r="AIS25" t="e">
        <f>mvarHC2*mvarM7</f>
        <v>#VALUE!</v>
      </c>
      <c r="AIT25" s="24" t="e">
        <f t="shared" si="396"/>
        <v>#VALUE!</v>
      </c>
      <c r="AIU25" s="24" t="e">
        <f t="shared" si="397"/>
        <v>#VALUE!</v>
      </c>
      <c r="AIV25" s="24" t="e">
        <f t="shared" si="398"/>
        <v>#VALUE!</v>
      </c>
      <c r="AIW25">
        <v>1.2807961826912001E-6</v>
      </c>
      <c r="AIX25" t="e">
        <f>bvarHC1*bvarM7</f>
        <v>#VALUE!</v>
      </c>
      <c r="AIY25" t="e">
        <f>cvarHC1*cvarM7</f>
        <v>#VALUE!</v>
      </c>
      <c r="AIZ25" t="e">
        <f>mvarHC1*mvarM7</f>
        <v>#VALUE!</v>
      </c>
      <c r="AJA25" s="24" t="e">
        <f t="shared" si="399"/>
        <v>#VALUE!</v>
      </c>
      <c r="AJB25" s="24" t="e">
        <f t="shared" si="400"/>
        <v>#VALUE!</v>
      </c>
      <c r="AJC25" s="24" t="e">
        <f t="shared" si="401"/>
        <v>#VALUE!</v>
      </c>
      <c r="AJD25">
        <v>4.1721972620901003E-5</v>
      </c>
      <c r="AJE25" t="e">
        <f>bvarHC2*bvarM5</f>
        <v>#VALUE!</v>
      </c>
      <c r="AJF25" t="e">
        <f>cvarHC2*cvarM5</f>
        <v>#VALUE!</v>
      </c>
      <c r="AJG25" t="e">
        <f>mvarHC2*mvarM5</f>
        <v>#VALUE!</v>
      </c>
      <c r="AJH25" s="24" t="e">
        <f t="shared" si="402"/>
        <v>#VALUE!</v>
      </c>
      <c r="AJI25" s="24" t="e">
        <f t="shared" si="403"/>
        <v>#VALUE!</v>
      </c>
      <c r="AJJ25" s="24" t="e">
        <f t="shared" si="404"/>
        <v>#VALUE!</v>
      </c>
      <c r="AJK25">
        <v>-6.1579255306167998E-10</v>
      </c>
      <c r="AJL25" t="e">
        <f>bvarHC2*bvarM9</f>
        <v>#VALUE!</v>
      </c>
      <c r="AJM25" t="e">
        <f>cvarHC2*cvarM9</f>
        <v>#VALUE!</v>
      </c>
      <c r="AJN25" t="e">
        <f>mvarHC2*mvarM9</f>
        <v>#VALUE!</v>
      </c>
      <c r="AJO25" s="24" t="e">
        <f t="shared" si="405"/>
        <v>#VALUE!</v>
      </c>
      <c r="AJP25" s="24" t="e">
        <f t="shared" si="406"/>
        <v>#VALUE!</v>
      </c>
      <c r="AJQ25" s="24" t="e">
        <f t="shared" si="407"/>
        <v>#VALUE!</v>
      </c>
      <c r="AJR25">
        <v>-4.4952731990518003E-5</v>
      </c>
      <c r="AJS25" t="e">
        <f>bvarHC2*bvarM7</f>
        <v>#VALUE!</v>
      </c>
      <c r="AJT25" t="e">
        <f>cvarHC2*cvarM7</f>
        <v>#VALUE!</v>
      </c>
      <c r="AJU25" t="e">
        <f>mvarHC2*mvarM7</f>
        <v>#VALUE!</v>
      </c>
      <c r="AJV25" s="24" t="e">
        <f t="shared" si="408"/>
        <v>#VALUE!</v>
      </c>
      <c r="AJW25" s="24" t="e">
        <f t="shared" si="409"/>
        <v>#VALUE!</v>
      </c>
      <c r="AJX25" s="24" t="e">
        <f t="shared" si="410"/>
        <v>#VALUE!</v>
      </c>
      <c r="AJY25">
        <v>-3.1636915633545001E-7</v>
      </c>
      <c r="AJZ25" t="e">
        <f>bvarHC1*bvarM9</f>
        <v>#VALUE!</v>
      </c>
      <c r="AKA25" t="e">
        <f>cvarHC1*cvarM9</f>
        <v>#VALUE!</v>
      </c>
      <c r="AKB25" t="e">
        <f>mvarHC1*mvarM9</f>
        <v>#VALUE!</v>
      </c>
      <c r="AKC25" s="24" t="e">
        <f t="shared" si="411"/>
        <v>#VALUE!</v>
      </c>
      <c r="AKD25" s="24" t="e">
        <f t="shared" si="412"/>
        <v>#VALUE!</v>
      </c>
      <c r="AKE25" s="24" t="e">
        <f t="shared" si="413"/>
        <v>#VALUE!</v>
      </c>
      <c r="AKF25">
        <v>-7.7637727773189994E-11</v>
      </c>
      <c r="AKG25" t="e">
        <f>bvarHC1*bvarM7</f>
        <v>#VALUE!</v>
      </c>
      <c r="AKH25" t="e">
        <f>cvarHC1*cvarM7</f>
        <v>#VALUE!</v>
      </c>
      <c r="AKI25" t="e">
        <f>mvarHC1*mvarM7</f>
        <v>#VALUE!</v>
      </c>
      <c r="AKJ25" s="24" t="e">
        <f t="shared" si="414"/>
        <v>#VALUE!</v>
      </c>
      <c r="AKK25" s="24" t="e">
        <f t="shared" si="415"/>
        <v>#VALUE!</v>
      </c>
      <c r="AKL25" s="24" t="e">
        <f t="shared" si="416"/>
        <v>#VALUE!</v>
      </c>
      <c r="AKM25">
        <v>2.6856332500426E-7</v>
      </c>
      <c r="AKN25" t="e">
        <f>bvarHC1*bvarM6</f>
        <v>#VALUE!</v>
      </c>
      <c r="AKO25" t="e">
        <f>cvarHC1*cvarM6</f>
        <v>#VALUE!</v>
      </c>
      <c r="AKP25" t="e">
        <f>mvarHC1*mvarM6</f>
        <v>#VALUE!</v>
      </c>
      <c r="AKQ25" s="24" t="e">
        <f t="shared" si="417"/>
        <v>#VALUE!</v>
      </c>
      <c r="AKR25" s="24" t="e">
        <f t="shared" si="418"/>
        <v>#VALUE!</v>
      </c>
      <c r="AKS25" s="24" t="e">
        <f t="shared" si="419"/>
        <v>#VALUE!</v>
      </c>
      <c r="AKT25">
        <v>5.1679604160566001E-5</v>
      </c>
      <c r="AKU25" t="e">
        <f>bvarHC2*bvarM5</f>
        <v>#VALUE!</v>
      </c>
      <c r="AKV25" t="e">
        <f>cvarHC2*cvarM5</f>
        <v>#VALUE!</v>
      </c>
      <c r="AKW25" t="e">
        <f>mvarHC2*mvarM5</f>
        <v>#VALUE!</v>
      </c>
      <c r="AKX25" s="24" t="e">
        <f t="shared" si="420"/>
        <v>#VALUE!</v>
      </c>
      <c r="AKY25" s="24" t="e">
        <f t="shared" si="421"/>
        <v>#VALUE!</v>
      </c>
      <c r="AKZ25" s="24" t="e">
        <f t="shared" si="422"/>
        <v>#VALUE!</v>
      </c>
      <c r="ALA25">
        <v>-3.0394985539344001E-8</v>
      </c>
      <c r="ALB25" t="e">
        <f>bvarHC2*bvarM7</f>
        <v>#VALUE!</v>
      </c>
      <c r="ALC25" t="e">
        <f>cvarHC2*cvarM7</f>
        <v>#VALUE!</v>
      </c>
      <c r="ALD25" t="e">
        <f>mvarHC2*mvarM7</f>
        <v>#VALUE!</v>
      </c>
      <c r="ALE25" s="24" t="e">
        <f t="shared" si="423"/>
        <v>#VALUE!</v>
      </c>
      <c r="ALF25" s="24" t="e">
        <f t="shared" si="424"/>
        <v>#VALUE!</v>
      </c>
      <c r="ALG25" s="24" t="e">
        <f t="shared" si="425"/>
        <v>#VALUE!</v>
      </c>
      <c r="ALH25">
        <v>2.8799997471270998E-6</v>
      </c>
      <c r="ALI25" t="e">
        <f>bvarHC2*bvarM9</f>
        <v>#VALUE!</v>
      </c>
      <c r="ALJ25" t="e">
        <f>cvarHC2*cvarM9</f>
        <v>#VALUE!</v>
      </c>
      <c r="ALK25" t="e">
        <f>mvarHC2*mvarM9</f>
        <v>#VALUE!</v>
      </c>
      <c r="ALL25" s="24" t="e">
        <f t="shared" si="426"/>
        <v>#VALUE!</v>
      </c>
      <c r="ALM25" s="24" t="e">
        <f t="shared" si="427"/>
        <v>#VALUE!</v>
      </c>
      <c r="ALN25" s="24" t="e">
        <f t="shared" si="428"/>
        <v>#VALUE!</v>
      </c>
      <c r="ALO25">
        <v>1.5258594157555001E-4</v>
      </c>
      <c r="ALP25" t="e">
        <f>bvarM6*bvarM9</f>
        <v>#VALUE!</v>
      </c>
      <c r="ALQ25" t="e">
        <f>cvarM6*cvarM9</f>
        <v>#VALUE!</v>
      </c>
      <c r="ALR25" t="e">
        <f>mvarM6*mvarM9</f>
        <v>#VALUE!</v>
      </c>
      <c r="ALS25" s="24" t="e">
        <f t="shared" si="429"/>
        <v>#VALUE!</v>
      </c>
      <c r="ALT25" s="24" t="e">
        <f t="shared" si="430"/>
        <v>#VALUE!</v>
      </c>
      <c r="ALU25" s="24" t="e">
        <f t="shared" si="431"/>
        <v>#VALUE!</v>
      </c>
      <c r="ALV25">
        <v>-1.691090401371E-11</v>
      </c>
      <c r="ALW25" t="e">
        <f>bvarHC1*bvarM9</f>
        <v>#VALUE!</v>
      </c>
      <c r="ALX25" t="e">
        <f>cvarHC1*cvarM9</f>
        <v>#VALUE!</v>
      </c>
      <c r="ALY25" t="e">
        <f>mvarHC1*mvarM9</f>
        <v>#VALUE!</v>
      </c>
      <c r="ALZ25" s="24" t="e">
        <f t="shared" si="432"/>
        <v>#VALUE!</v>
      </c>
      <c r="AMA25" s="24" t="e">
        <f t="shared" si="433"/>
        <v>#VALUE!</v>
      </c>
      <c r="AMB25" s="24" t="e">
        <f t="shared" si="434"/>
        <v>#VALUE!</v>
      </c>
      <c r="AMC25">
        <v>-2.4749565050078002</v>
      </c>
      <c r="AMD25" t="e">
        <f>bvarM1*bvarM6</f>
        <v>#VALUE!</v>
      </c>
      <c r="AME25" t="e">
        <f>cvarM1*cvarM6</f>
        <v>#VALUE!</v>
      </c>
      <c r="AMF25" t="e">
        <f>mvarM1*mvarM6</f>
        <v>#VALUE!</v>
      </c>
      <c r="AMG25" s="24" t="e">
        <f t="shared" si="435"/>
        <v>#VALUE!</v>
      </c>
      <c r="AMH25" s="24" t="e">
        <f t="shared" si="436"/>
        <v>#VALUE!</v>
      </c>
      <c r="AMI25" s="24" t="e">
        <f t="shared" si="437"/>
        <v>#VALUE!</v>
      </c>
      <c r="AMJ25">
        <v>-1.9395946806620001E-6</v>
      </c>
      <c r="AMK25" t="e">
        <f>bvarHC1*bvarM7</f>
        <v>#VALUE!</v>
      </c>
      <c r="AML25" t="e">
        <f>cvarHC1*cvarM7</f>
        <v>#VALUE!</v>
      </c>
      <c r="AMM25" t="e">
        <f>mvarHC1*mvarM7</f>
        <v>#VALUE!</v>
      </c>
      <c r="AMN25" s="24" t="e">
        <f t="shared" si="438"/>
        <v>#VALUE!</v>
      </c>
      <c r="AMO25" s="24" t="e">
        <f t="shared" si="439"/>
        <v>#VALUE!</v>
      </c>
      <c r="AMP25" s="24" t="e">
        <f t="shared" si="440"/>
        <v>#VALUE!</v>
      </c>
      <c r="AMQ25">
        <v>-1.8575092659198E-5</v>
      </c>
      <c r="AMR25" t="e">
        <f>bvarHC2*bvarM7</f>
        <v>#VALUE!</v>
      </c>
      <c r="AMS25" t="e">
        <f>cvarHC2*cvarM7</f>
        <v>#VALUE!</v>
      </c>
      <c r="AMT25" t="e">
        <f>mvarHC2*mvarM7</f>
        <v>#VALUE!</v>
      </c>
      <c r="AMU25" s="24" t="e">
        <f t="shared" si="441"/>
        <v>#VALUE!</v>
      </c>
      <c r="AMV25" s="24" t="e">
        <f t="shared" si="442"/>
        <v>#VALUE!</v>
      </c>
      <c r="AMW25" s="24" t="e">
        <f t="shared" si="443"/>
        <v>#VALUE!</v>
      </c>
      <c r="AMX25">
        <v>-1.5519225088241E-7</v>
      </c>
      <c r="AMY25" t="e">
        <f>bvarHC1*bvarM4</f>
        <v>#VALUE!</v>
      </c>
      <c r="AMZ25" t="e">
        <f>cvarHC1*cvarM4</f>
        <v>#VALUE!</v>
      </c>
      <c r="ANA25" t="e">
        <f>mvarHC1*mvarM4</f>
        <v>#VALUE!</v>
      </c>
      <c r="ANB25" s="24" t="e">
        <f t="shared" si="444"/>
        <v>#VALUE!</v>
      </c>
      <c r="ANC25" s="24" t="e">
        <f t="shared" si="445"/>
        <v>#VALUE!</v>
      </c>
      <c r="AND25" s="24" t="e">
        <f t="shared" si="446"/>
        <v>#VALUE!</v>
      </c>
      <c r="ANE25">
        <v>-5.1738274306940002E-8</v>
      </c>
      <c r="ANF25" t="e">
        <f>bvarHC1*bvarM4</f>
        <v>#VALUE!</v>
      </c>
      <c r="ANG25" t="e">
        <f>cvarHC1*cvarM4</f>
        <v>#VALUE!</v>
      </c>
      <c r="ANH25" t="e">
        <f>mvarHC1*mvarM4</f>
        <v>#VALUE!</v>
      </c>
      <c r="ANI25" s="24" t="e">
        <f t="shared" si="447"/>
        <v>#VALUE!</v>
      </c>
      <c r="ANJ25" s="24" t="e">
        <f t="shared" si="448"/>
        <v>#VALUE!</v>
      </c>
      <c r="ANK25" s="24" t="e">
        <f t="shared" si="449"/>
        <v>#VALUE!</v>
      </c>
      <c r="ANL25">
        <v>2.7748983347351999E-8</v>
      </c>
      <c r="ANM25" t="e">
        <f>bvarHC1*bvarM6</f>
        <v>#VALUE!</v>
      </c>
      <c r="ANN25" t="e">
        <f>cvarHC1*cvarM6</f>
        <v>#VALUE!</v>
      </c>
      <c r="ANO25" t="e">
        <f>mvarHC1*mvarM6</f>
        <v>#VALUE!</v>
      </c>
      <c r="ANP25" s="24" t="e">
        <f t="shared" si="450"/>
        <v>#VALUE!</v>
      </c>
      <c r="ANQ25" s="24" t="e">
        <f t="shared" si="451"/>
        <v>#VALUE!</v>
      </c>
      <c r="ANR25" s="24" t="e">
        <f t="shared" si="452"/>
        <v>#VALUE!</v>
      </c>
      <c r="ANS25">
        <v>-1.2839724695094999E-6</v>
      </c>
      <c r="ANT25" t="e">
        <f>bvarHC2*bvarM4</f>
        <v>#VALUE!</v>
      </c>
      <c r="ANU25" t="e">
        <f>cvarHC2*cvarM4</f>
        <v>#VALUE!</v>
      </c>
      <c r="ANV25" t="e">
        <f>mvarHC2*mvarM4</f>
        <v>#VALUE!</v>
      </c>
      <c r="ANW25" s="24" t="e">
        <f t="shared" si="453"/>
        <v>#VALUE!</v>
      </c>
      <c r="ANX25" s="24" t="e">
        <f t="shared" si="454"/>
        <v>#VALUE!</v>
      </c>
      <c r="ANY25" s="24" t="e">
        <f t="shared" si="455"/>
        <v>#VALUE!</v>
      </c>
      <c r="ANZ25">
        <v>-2.6808889825623999E-6</v>
      </c>
      <c r="AOA25" t="e">
        <f>bvarHC1*bvarM7</f>
        <v>#VALUE!</v>
      </c>
      <c r="AOB25" t="e">
        <f>cvarHC1*cvarM7</f>
        <v>#VALUE!</v>
      </c>
      <c r="AOC25" t="e">
        <f>mvarHC1*mvarM7</f>
        <v>#VALUE!</v>
      </c>
      <c r="AOD25" s="24" t="e">
        <f t="shared" si="456"/>
        <v>#VALUE!</v>
      </c>
      <c r="AOE25" s="24" t="e">
        <f t="shared" si="457"/>
        <v>#VALUE!</v>
      </c>
      <c r="AOF25" s="24" t="e">
        <f t="shared" si="458"/>
        <v>#VALUE!</v>
      </c>
      <c r="AOG25">
        <v>1.5844161311617E-7</v>
      </c>
      <c r="AOH25" t="e">
        <f>bvarHC1*bvarM8</f>
        <v>#VALUE!</v>
      </c>
      <c r="AOI25" t="e">
        <f>cvarHC1*cvarM8</f>
        <v>#VALUE!</v>
      </c>
      <c r="AOJ25" t="e">
        <f>mvarHC1*mvarM8</f>
        <v>#VALUE!</v>
      </c>
      <c r="AOK25" s="24" t="e">
        <f t="shared" si="459"/>
        <v>#VALUE!</v>
      </c>
      <c r="AOL25" s="24" t="e">
        <f t="shared" si="460"/>
        <v>#VALUE!</v>
      </c>
      <c r="AOM25" s="24" t="e">
        <f t="shared" si="461"/>
        <v>#VALUE!</v>
      </c>
      <c r="AON25">
        <v>-1.2755529134565001E-7</v>
      </c>
      <c r="AOO25" t="e">
        <f>bvarHC1*bvarM6</f>
        <v>#VALUE!</v>
      </c>
      <c r="AOP25" t="e">
        <f>cvarHC1*cvarM6</f>
        <v>#VALUE!</v>
      </c>
      <c r="AOQ25" t="e">
        <f>mvarHC1*mvarM6</f>
        <v>#VALUE!</v>
      </c>
      <c r="AOR25" s="24" t="e">
        <f t="shared" si="462"/>
        <v>#VALUE!</v>
      </c>
      <c r="AOS25" s="24" t="e">
        <f t="shared" si="463"/>
        <v>#VALUE!</v>
      </c>
      <c r="AOT25" s="24" t="e">
        <f t="shared" si="464"/>
        <v>#VALUE!</v>
      </c>
      <c r="AOU25">
        <v>-1.7487523262684001E-7</v>
      </c>
      <c r="AOV25" t="e">
        <f>bvarHC1*bvarM2</f>
        <v>#VALUE!</v>
      </c>
      <c r="AOW25" t="e">
        <f>cvarHC1*cvarM2</f>
        <v>#VALUE!</v>
      </c>
      <c r="AOX25" t="e">
        <f>mvarHC1*mvarM2</f>
        <v>#VALUE!</v>
      </c>
      <c r="AOY25" s="24" t="e">
        <f t="shared" si="465"/>
        <v>#VALUE!</v>
      </c>
      <c r="AOZ25" s="24" t="e">
        <f t="shared" si="466"/>
        <v>#VALUE!</v>
      </c>
      <c r="APA25" s="24" t="e">
        <f t="shared" si="467"/>
        <v>#VALUE!</v>
      </c>
      <c r="APB25">
        <v>-7.0350512350349998E-3</v>
      </c>
      <c r="APC25" t="e">
        <f>bvarHC2*bvarM1</f>
        <v>#VALUE!</v>
      </c>
      <c r="APD25" t="e">
        <f>cvarHC2*cvarM1</f>
        <v>#VALUE!</v>
      </c>
      <c r="APE25" t="e">
        <f>mvarHC2*mvarM1</f>
        <v>#VALUE!</v>
      </c>
      <c r="APF25" s="24" t="e">
        <f t="shared" si="468"/>
        <v>#VALUE!</v>
      </c>
      <c r="APG25" s="24" t="e">
        <f t="shared" si="469"/>
        <v>#VALUE!</v>
      </c>
      <c r="APH25" s="24" t="e">
        <f t="shared" si="470"/>
        <v>#VALUE!</v>
      </c>
      <c r="API25">
        <v>-2.0107693521111998E-6</v>
      </c>
      <c r="APJ25" t="e">
        <f>bvarHC1*bvarM4</f>
        <v>#VALUE!</v>
      </c>
      <c r="APK25" t="e">
        <f>cvarHC1*cvarM4</f>
        <v>#VALUE!</v>
      </c>
      <c r="APL25" t="e">
        <f>mvarHC1*mvarM4</f>
        <v>#VALUE!</v>
      </c>
      <c r="APM25" s="24" t="e">
        <f t="shared" si="471"/>
        <v>#VALUE!</v>
      </c>
      <c r="APN25" s="24" t="e">
        <f t="shared" si="472"/>
        <v>#VALUE!</v>
      </c>
      <c r="APO25" s="24" t="e">
        <f t="shared" si="473"/>
        <v>#VALUE!</v>
      </c>
      <c r="APP25">
        <v>-2.7340420330018001E-7</v>
      </c>
      <c r="APQ25" t="e">
        <f>bvarHC1*bvarM4</f>
        <v>#VALUE!</v>
      </c>
      <c r="APR25" t="e">
        <f>cvarHC1*cvarM4</f>
        <v>#VALUE!</v>
      </c>
      <c r="APS25" t="e">
        <f>mvarHC1*mvarM4</f>
        <v>#VALUE!</v>
      </c>
      <c r="APT25" s="24" t="e">
        <f t="shared" si="474"/>
        <v>#VALUE!</v>
      </c>
      <c r="APU25" s="24" t="e">
        <f t="shared" si="475"/>
        <v>#VALUE!</v>
      </c>
      <c r="APV25" s="24" t="e">
        <f t="shared" si="476"/>
        <v>#VALUE!</v>
      </c>
      <c r="APW25">
        <v>1.2460738987413999E-7</v>
      </c>
      <c r="APX25" t="e">
        <f>bvarHC1*bvarM8</f>
        <v>#VALUE!</v>
      </c>
      <c r="APY25" t="e">
        <f>cvarHC1*cvarM8</f>
        <v>#VALUE!</v>
      </c>
      <c r="APZ25" t="e">
        <f>mvarHC1*mvarM8</f>
        <v>#VALUE!</v>
      </c>
      <c r="AQA25" s="24" t="e">
        <f t="shared" si="477"/>
        <v>#VALUE!</v>
      </c>
      <c r="AQB25" s="24" t="e">
        <f t="shared" si="478"/>
        <v>#VALUE!</v>
      </c>
      <c r="AQC25" s="24" t="e">
        <f t="shared" si="479"/>
        <v>#VALUE!</v>
      </c>
      <c r="AQD25">
        <v>2.0402992867877999E-8</v>
      </c>
      <c r="AQE25" t="e">
        <f>bvarHC1*bvarM4</f>
        <v>#VALUE!</v>
      </c>
      <c r="AQF25" t="e">
        <f>cvarHC1*cvarM4</f>
        <v>#VALUE!</v>
      </c>
      <c r="AQG25" t="e">
        <f>mvarHC1*mvarM4</f>
        <v>#VALUE!</v>
      </c>
      <c r="AQH25" s="24" t="e">
        <f t="shared" si="480"/>
        <v>#VALUE!</v>
      </c>
      <c r="AQI25" s="24" t="e">
        <f t="shared" si="481"/>
        <v>#VALUE!</v>
      </c>
      <c r="AQJ25" s="24" t="e">
        <f t="shared" si="482"/>
        <v>#VALUE!</v>
      </c>
      <c r="AQK25">
        <v>4.6942049529807002E-8</v>
      </c>
      <c r="AQL25" t="e">
        <f>bvarHC1*bvarM3</f>
        <v>#VALUE!</v>
      </c>
      <c r="AQM25" t="e">
        <f>cvarHC1*cvarM3</f>
        <v>#VALUE!</v>
      </c>
      <c r="AQN25" t="e">
        <f>mvarHC1*mvarM3</f>
        <v>#VALUE!</v>
      </c>
      <c r="AQO25" s="24" t="e">
        <f t="shared" si="483"/>
        <v>#VALUE!</v>
      </c>
      <c r="AQP25" s="24" t="e">
        <f t="shared" si="484"/>
        <v>#VALUE!</v>
      </c>
      <c r="AQQ25" s="24" t="e">
        <f t="shared" si="485"/>
        <v>#VALUE!</v>
      </c>
      <c r="AQR25">
        <v>2.8889427374085002E-9</v>
      </c>
      <c r="AQS25" t="e">
        <f>bvarHC1*bvarM8</f>
        <v>#VALUE!</v>
      </c>
      <c r="AQT25" t="e">
        <f>cvarHC1*cvarM8</f>
        <v>#VALUE!</v>
      </c>
      <c r="AQU25" t="e">
        <f>mvarHC1*mvarM8</f>
        <v>#VALUE!</v>
      </c>
      <c r="AQV25" s="24" t="e">
        <f t="shared" si="486"/>
        <v>#VALUE!</v>
      </c>
      <c r="AQW25" s="24" t="e">
        <f t="shared" si="487"/>
        <v>#VALUE!</v>
      </c>
      <c r="AQX25" s="24" t="e">
        <f t="shared" si="488"/>
        <v>#VALUE!</v>
      </c>
      <c r="AQY25">
        <v>-7.2816212223617999E-7</v>
      </c>
      <c r="AQZ25" t="e">
        <f>bvarHC2*bvarM4</f>
        <v>#VALUE!</v>
      </c>
      <c r="ARA25" t="e">
        <f>cvarHC2*cvarM4</f>
        <v>#VALUE!</v>
      </c>
      <c r="ARB25" t="e">
        <f>mvarHC2*mvarM4</f>
        <v>#VALUE!</v>
      </c>
      <c r="ARC25" s="24" t="e">
        <f t="shared" si="489"/>
        <v>#VALUE!</v>
      </c>
      <c r="ARD25" s="24" t="e">
        <f t="shared" si="490"/>
        <v>#VALUE!</v>
      </c>
      <c r="ARE25" s="24" t="e">
        <f t="shared" si="491"/>
        <v>#VALUE!</v>
      </c>
      <c r="ARF25">
        <v>-5.8663230343645E-5</v>
      </c>
      <c r="ARG25" t="e">
        <f>bvarHC2*bvarM2</f>
        <v>#VALUE!</v>
      </c>
      <c r="ARH25" t="e">
        <f>cvarHC2*cvarM2</f>
        <v>#VALUE!</v>
      </c>
      <c r="ARI25" t="e">
        <f>mvarHC2*mvarM2</f>
        <v>#VALUE!</v>
      </c>
      <c r="ARJ25" s="24" t="e">
        <f t="shared" si="492"/>
        <v>#VALUE!</v>
      </c>
      <c r="ARK25" s="24" t="e">
        <f t="shared" si="493"/>
        <v>#VALUE!</v>
      </c>
      <c r="ARL25" s="24" t="e">
        <f t="shared" si="494"/>
        <v>#VALUE!</v>
      </c>
      <c r="ARM25">
        <v>3.3985721242466997E-8</v>
      </c>
      <c r="ARN25" t="e">
        <f>bvarHC1*bvarM9</f>
        <v>#VALUE!</v>
      </c>
      <c r="ARO25" t="e">
        <f>cvarHC1*cvarM9</f>
        <v>#VALUE!</v>
      </c>
      <c r="ARP25" t="e">
        <f>mvarHC1*mvarM9</f>
        <v>#VALUE!</v>
      </c>
      <c r="ARQ25" s="24" t="e">
        <f t="shared" si="495"/>
        <v>#VALUE!</v>
      </c>
      <c r="ARR25" s="24" t="e">
        <f t="shared" si="496"/>
        <v>#VALUE!</v>
      </c>
      <c r="ARS25" s="24" t="e">
        <f t="shared" si="497"/>
        <v>#VALUE!</v>
      </c>
      <c r="ART25">
        <v>-1.1856808898928999E-7</v>
      </c>
      <c r="ARU25" t="e">
        <f>bvarHC1*bvarM8</f>
        <v>#VALUE!</v>
      </c>
      <c r="ARV25" t="e">
        <f>cvarHC1*cvarM8</f>
        <v>#VALUE!</v>
      </c>
      <c r="ARW25" t="e">
        <f>mvarHC1*mvarM8</f>
        <v>#VALUE!</v>
      </c>
      <c r="ARX25" s="24" t="e">
        <f t="shared" si="498"/>
        <v>#VALUE!</v>
      </c>
      <c r="ARY25" s="24" t="e">
        <f t="shared" si="499"/>
        <v>#VALUE!</v>
      </c>
      <c r="ARZ25" s="24" t="e">
        <f t="shared" si="500"/>
        <v>#VALUE!</v>
      </c>
      <c r="ASA25">
        <v>3.3227699343079E-8</v>
      </c>
      <c r="ASB25" t="e">
        <f>bvarHC1*bvarM3</f>
        <v>#VALUE!</v>
      </c>
      <c r="ASC25" t="e">
        <f>cvarHC1*cvarM3</f>
        <v>#VALUE!</v>
      </c>
      <c r="ASD25" t="e">
        <f>mvarHC1*mvarM3</f>
        <v>#VALUE!</v>
      </c>
      <c r="ASE25" s="24" t="e">
        <f t="shared" si="501"/>
        <v>#VALUE!</v>
      </c>
      <c r="ASF25" s="24" t="e">
        <f t="shared" si="502"/>
        <v>#VALUE!</v>
      </c>
      <c r="ASG25" s="24" t="e">
        <f t="shared" si="503"/>
        <v>#VALUE!</v>
      </c>
      <c r="ASH25">
        <v>4.2321584535462998E-9</v>
      </c>
      <c r="ASI25" t="e">
        <f>bvarHC1*bvarM6</f>
        <v>#VALUE!</v>
      </c>
      <c r="ASJ25" t="e">
        <f>cvarHC1*cvarM6</f>
        <v>#VALUE!</v>
      </c>
      <c r="ASK25" t="e">
        <f>mvarHC1*mvarM6</f>
        <v>#VALUE!</v>
      </c>
      <c r="ASL25" s="24" t="e">
        <f t="shared" si="504"/>
        <v>#VALUE!</v>
      </c>
      <c r="ASM25" s="24" t="e">
        <f t="shared" si="505"/>
        <v>#VALUE!</v>
      </c>
      <c r="ASN25" s="24" t="e">
        <f t="shared" si="506"/>
        <v>#VALUE!</v>
      </c>
      <c r="ASO25">
        <v>-1.481941207284E-6</v>
      </c>
      <c r="ASP25" t="e">
        <f>bvarHC2*bvarM9</f>
        <v>#VALUE!</v>
      </c>
      <c r="ASQ25" t="e">
        <f>cvarHC2*cvarM9</f>
        <v>#VALUE!</v>
      </c>
      <c r="ASR25" t="e">
        <f>mvarHC2*mvarM9</f>
        <v>#VALUE!</v>
      </c>
      <c r="ASS25" s="24" t="e">
        <f t="shared" si="507"/>
        <v>#VALUE!</v>
      </c>
      <c r="AST25" s="24" t="e">
        <f t="shared" si="508"/>
        <v>#VALUE!</v>
      </c>
      <c r="ASU25" s="24" t="e">
        <f t="shared" si="509"/>
        <v>#VALUE!</v>
      </c>
      <c r="ASV25">
        <v>-2.0491005280637001E-6</v>
      </c>
      <c r="ASW25" t="e">
        <f>bvarHC1*bvarM7</f>
        <v>#VALUE!</v>
      </c>
      <c r="ASX25" t="e">
        <f>cvarHC1*cvarM7</f>
        <v>#VALUE!</v>
      </c>
      <c r="ASY25" t="e">
        <f>mvarHC1*mvarM7</f>
        <v>#VALUE!</v>
      </c>
      <c r="ASZ25" s="24" t="e">
        <f t="shared" si="510"/>
        <v>#VALUE!</v>
      </c>
      <c r="ATA25" s="24" t="e">
        <f t="shared" si="511"/>
        <v>#VALUE!</v>
      </c>
      <c r="ATB25" s="24" t="e">
        <f t="shared" si="512"/>
        <v>#VALUE!</v>
      </c>
      <c r="ATC25">
        <v>-4.0429248012896003E-5</v>
      </c>
      <c r="ATD25" t="e">
        <f>bvarHC2*bvarM7</f>
        <v>#VALUE!</v>
      </c>
      <c r="ATE25" t="e">
        <f>cvarHC2*cvarM7</f>
        <v>#VALUE!</v>
      </c>
      <c r="ATF25" t="e">
        <f>mvarHC2*mvarM7</f>
        <v>#VALUE!</v>
      </c>
      <c r="ATG25" s="24" t="e">
        <f t="shared" si="513"/>
        <v>#VALUE!</v>
      </c>
      <c r="ATH25" s="24" t="e">
        <f t="shared" si="514"/>
        <v>#VALUE!</v>
      </c>
      <c r="ATI25" s="24" t="e">
        <f t="shared" si="515"/>
        <v>#VALUE!</v>
      </c>
      <c r="ATJ25">
        <v>1.0482627715462001E-5</v>
      </c>
      <c r="ATK25" t="e">
        <f>bvarHC2*bvarM4</f>
        <v>#VALUE!</v>
      </c>
      <c r="ATL25" t="e">
        <f>cvarHC2*cvarM4</f>
        <v>#VALUE!</v>
      </c>
      <c r="ATM25" t="e">
        <f>mvarHC2*mvarM4</f>
        <v>#VALUE!</v>
      </c>
      <c r="ATN25" s="24" t="e">
        <f t="shared" si="516"/>
        <v>#VALUE!</v>
      </c>
      <c r="ATO25" s="24" t="e">
        <f t="shared" si="517"/>
        <v>#VALUE!</v>
      </c>
      <c r="ATP25" s="24" t="e">
        <f t="shared" si="518"/>
        <v>#VALUE!</v>
      </c>
      <c r="ATQ25">
        <v>-1.6183946472379001E-7</v>
      </c>
      <c r="ATR25" t="e">
        <f>bvarHC1*bvarM2</f>
        <v>#VALUE!</v>
      </c>
      <c r="ATS25" t="e">
        <f>cvarHC1*cvarM2</f>
        <v>#VALUE!</v>
      </c>
      <c r="ATT25" t="e">
        <f>mvarHC1*mvarM2</f>
        <v>#VALUE!</v>
      </c>
      <c r="ATU25" s="24" t="e">
        <f t="shared" si="519"/>
        <v>#VALUE!</v>
      </c>
      <c r="ATV25" s="24" t="e">
        <f t="shared" si="520"/>
        <v>#VALUE!</v>
      </c>
      <c r="ATW25" s="24" t="e">
        <f t="shared" si="521"/>
        <v>#VALUE!</v>
      </c>
      <c r="ATX25">
        <v>7.6191320817736999E-9</v>
      </c>
      <c r="ATY25" t="e">
        <f>bvarHC1*bvarM8</f>
        <v>#VALUE!</v>
      </c>
      <c r="ATZ25" t="e">
        <f>cvarHC1*cvarM8</f>
        <v>#VALUE!</v>
      </c>
      <c r="AUA25" t="e">
        <f>mvarHC1*mvarM8</f>
        <v>#VALUE!</v>
      </c>
      <c r="AUB25" s="24" t="e">
        <f t="shared" si="522"/>
        <v>#VALUE!</v>
      </c>
      <c r="AUC25" s="24" t="e">
        <f t="shared" si="523"/>
        <v>#VALUE!</v>
      </c>
      <c r="AUD25" s="24" t="e">
        <f t="shared" si="524"/>
        <v>#VALUE!</v>
      </c>
      <c r="AUE25">
        <v>-1.2276854475323E-6</v>
      </c>
      <c r="AUF25" t="e">
        <f>bvarHC2*bvarM4</f>
        <v>#VALUE!</v>
      </c>
      <c r="AUG25" t="e">
        <f>cvarHC2*cvarM4</f>
        <v>#VALUE!</v>
      </c>
      <c r="AUH25" t="e">
        <f>mvarHC2*mvarM4</f>
        <v>#VALUE!</v>
      </c>
      <c r="AUI25" s="24" t="e">
        <f t="shared" si="525"/>
        <v>#VALUE!</v>
      </c>
      <c r="AUJ25" s="24" t="e">
        <f t="shared" si="526"/>
        <v>#VALUE!</v>
      </c>
      <c r="AUK25" s="24" t="e">
        <f t="shared" si="527"/>
        <v>#VALUE!</v>
      </c>
      <c r="AUL25">
        <v>-2.2563065649329001E-6</v>
      </c>
      <c r="AUM25" t="e">
        <f>bvarHC1*bvarM7</f>
        <v>#VALUE!</v>
      </c>
      <c r="AUN25" t="e">
        <f>cvarHC1*cvarM7</f>
        <v>#VALUE!</v>
      </c>
      <c r="AUO25" t="e">
        <f>mvarHC1*mvarM7</f>
        <v>#VALUE!</v>
      </c>
      <c r="AUP25" s="24" t="e">
        <f t="shared" si="528"/>
        <v>#VALUE!</v>
      </c>
      <c r="AUQ25" s="24" t="e">
        <f t="shared" si="529"/>
        <v>#VALUE!</v>
      </c>
      <c r="AUR25" s="24" t="e">
        <f t="shared" si="530"/>
        <v>#VALUE!</v>
      </c>
      <c r="AUS25">
        <v>-3.2217070203716999E-5</v>
      </c>
      <c r="AUT25" t="e">
        <f>bvarHC2*bvarM7</f>
        <v>#VALUE!</v>
      </c>
      <c r="AUU25" t="e">
        <f>cvarHC2*cvarM7</f>
        <v>#VALUE!</v>
      </c>
      <c r="AUV25" t="e">
        <f>mvarHC2*mvarM7</f>
        <v>#VALUE!</v>
      </c>
      <c r="AUW25" s="24" t="e">
        <f t="shared" si="531"/>
        <v>#VALUE!</v>
      </c>
      <c r="AUX25" s="24" t="e">
        <f t="shared" si="532"/>
        <v>#VALUE!</v>
      </c>
      <c r="AUY25" s="24" t="e">
        <f t="shared" si="533"/>
        <v>#VALUE!</v>
      </c>
      <c r="AUZ25">
        <v>1.3657707485355E-6</v>
      </c>
      <c r="AVA25" t="e">
        <f>bvarHC1*bvarM8</f>
        <v>#VALUE!</v>
      </c>
      <c r="AVB25" t="e">
        <f>cvarHC1*cvarM8</f>
        <v>#VALUE!</v>
      </c>
      <c r="AVC25" t="e">
        <f>mvarHC1*mvarM8</f>
        <v>#VALUE!</v>
      </c>
      <c r="AVD25" s="24" t="e">
        <f t="shared" si="534"/>
        <v>#VALUE!</v>
      </c>
      <c r="AVE25" s="24" t="e">
        <f t="shared" si="535"/>
        <v>#VALUE!</v>
      </c>
      <c r="AVF25" s="24" t="e">
        <f t="shared" si="536"/>
        <v>#VALUE!</v>
      </c>
      <c r="AVG25">
        <v>-1.7683212125292001E-7</v>
      </c>
      <c r="AVH25" t="e">
        <f>bvarHC1*bvarM2</f>
        <v>#VALUE!</v>
      </c>
      <c r="AVI25" t="e">
        <f>cvarHC1*cvarM2</f>
        <v>#VALUE!</v>
      </c>
      <c r="AVJ25" t="e">
        <f>mvarHC1*mvarM2</f>
        <v>#VALUE!</v>
      </c>
      <c r="AVK25" s="24" t="e">
        <f t="shared" si="537"/>
        <v>#VALUE!</v>
      </c>
      <c r="AVL25" s="24" t="e">
        <f t="shared" si="538"/>
        <v>#VALUE!</v>
      </c>
      <c r="AVM25" s="24" t="e">
        <f t="shared" si="539"/>
        <v>#VALUE!</v>
      </c>
      <c r="AVN25">
        <v>2.2360865952263999E-9</v>
      </c>
      <c r="AVO25" t="e">
        <f>bvarHC1*bvarM6</f>
        <v>#VALUE!</v>
      </c>
      <c r="AVP25" t="e">
        <f>cvarHC1*cvarM6</f>
        <v>#VALUE!</v>
      </c>
      <c r="AVQ25" t="e">
        <f>mvarHC1*mvarM6</f>
        <v>#VALUE!</v>
      </c>
      <c r="AVR25" s="24" t="e">
        <f t="shared" si="540"/>
        <v>#VALUE!</v>
      </c>
      <c r="AVS25" s="24" t="e">
        <f t="shared" si="541"/>
        <v>#VALUE!</v>
      </c>
      <c r="AVT25" s="24" t="e">
        <f t="shared" si="542"/>
        <v>#VALUE!</v>
      </c>
      <c r="AVU25">
        <v>-3.6391377096575001E-4</v>
      </c>
      <c r="AVV25" t="e">
        <f>bvarHC2*bvarM8</f>
        <v>#VALUE!</v>
      </c>
      <c r="AVW25" t="e">
        <f>cvarHC2*cvarM8</f>
        <v>#VALUE!</v>
      </c>
      <c r="AVX25" t="e">
        <f>mvarHC2*mvarM8</f>
        <v>#VALUE!</v>
      </c>
      <c r="AVY25" s="24" t="e">
        <f t="shared" si="543"/>
        <v>#VALUE!</v>
      </c>
      <c r="AVZ25" s="24" t="e">
        <f t="shared" si="544"/>
        <v>#VALUE!</v>
      </c>
      <c r="AWA25" s="24" t="e">
        <f t="shared" si="545"/>
        <v>#VALUE!</v>
      </c>
      <c r="AWB25">
        <v>-5.3278468326963999E-4</v>
      </c>
      <c r="AWC25" t="e">
        <f>bvarHC2*bvarM7</f>
        <v>#VALUE!</v>
      </c>
      <c r="AWD25" t="e">
        <f>cvarHC2*cvarM7</f>
        <v>#VALUE!</v>
      </c>
      <c r="AWE25" t="e">
        <f>mvarHC2*mvarM7</f>
        <v>#VALUE!</v>
      </c>
      <c r="AWF25" s="24" t="e">
        <f t="shared" si="546"/>
        <v>#VALUE!</v>
      </c>
      <c r="AWG25" s="24" t="e">
        <f t="shared" si="547"/>
        <v>#VALUE!</v>
      </c>
      <c r="AWH25" s="24" t="e">
        <f t="shared" si="548"/>
        <v>#VALUE!</v>
      </c>
      <c r="AWI25">
        <v>-2.1010452106297001E-5</v>
      </c>
      <c r="AWJ25" t="e">
        <f>bvarHC2*bvarM7</f>
        <v>#VALUE!</v>
      </c>
      <c r="AWK25" t="e">
        <f>cvarHC2*cvarM7</f>
        <v>#VALUE!</v>
      </c>
      <c r="AWL25" t="e">
        <f>mvarHC2*mvarM7</f>
        <v>#VALUE!</v>
      </c>
      <c r="AWM25" s="24" t="e">
        <f t="shared" si="549"/>
        <v>#VALUE!</v>
      </c>
      <c r="AWN25" s="24" t="e">
        <f t="shared" si="550"/>
        <v>#VALUE!</v>
      </c>
      <c r="AWO25" s="24" t="e">
        <f t="shared" si="551"/>
        <v>#VALUE!</v>
      </c>
      <c r="AWP25">
        <v>-1.1647174247741E-4</v>
      </c>
      <c r="AWQ25" t="e">
        <f>bvarHC2*bvarM2</f>
        <v>#VALUE!</v>
      </c>
      <c r="AWR25" t="e">
        <f>cvarHC2*cvarM2</f>
        <v>#VALUE!</v>
      </c>
      <c r="AWS25" t="e">
        <f>mvarHC2*mvarM2</f>
        <v>#VALUE!</v>
      </c>
      <c r="AWT25" s="24" t="e">
        <f t="shared" si="552"/>
        <v>#VALUE!</v>
      </c>
      <c r="AWU25" s="24" t="e">
        <f t="shared" si="553"/>
        <v>#VALUE!</v>
      </c>
      <c r="AWV25" s="24" t="e">
        <f t="shared" si="554"/>
        <v>#VALUE!</v>
      </c>
      <c r="AWW25">
        <v>-7.3273433495089002E-4</v>
      </c>
      <c r="AWX25" t="e">
        <f>bvarHC2*bvarM7</f>
        <v>#VALUE!</v>
      </c>
      <c r="AWY25" t="e">
        <f>cvarHC2*cvarM7</f>
        <v>#VALUE!</v>
      </c>
      <c r="AWZ25" t="e">
        <f>mvarHC2*mvarM7</f>
        <v>#VALUE!</v>
      </c>
      <c r="AXA25" s="24" t="e">
        <f t="shared" si="555"/>
        <v>#VALUE!</v>
      </c>
      <c r="AXB25" s="24" t="e">
        <f t="shared" si="556"/>
        <v>#VALUE!</v>
      </c>
      <c r="AXC25" s="24" t="e">
        <f t="shared" si="557"/>
        <v>#VALUE!</v>
      </c>
      <c r="AXD25">
        <v>3.4058248141671997E-8</v>
      </c>
      <c r="AXE25" t="e">
        <f>bvarHC1*bvarM6</f>
        <v>#VALUE!</v>
      </c>
      <c r="AXF25" t="e">
        <f>cvarHC1*cvarM6</f>
        <v>#VALUE!</v>
      </c>
      <c r="AXG25" t="e">
        <f>mvarHC1*mvarM6</f>
        <v>#VALUE!</v>
      </c>
      <c r="AXH25" s="24" t="e">
        <f t="shared" si="558"/>
        <v>#VALUE!</v>
      </c>
      <c r="AXI25" s="24" t="e">
        <f t="shared" si="559"/>
        <v>#VALUE!</v>
      </c>
      <c r="AXJ25" s="24" t="e">
        <f t="shared" si="560"/>
        <v>#VALUE!</v>
      </c>
      <c r="AXK25">
        <v>-2.1775536329543001E-3</v>
      </c>
      <c r="AXL25" t="e">
        <f>bvarHC2*bvarM7</f>
        <v>#VALUE!</v>
      </c>
      <c r="AXM25" t="e">
        <f>cvarHC2*cvarM7</f>
        <v>#VALUE!</v>
      </c>
      <c r="AXN25" t="e">
        <f>mvarHC2*mvarM7</f>
        <v>#VALUE!</v>
      </c>
      <c r="AXO25" s="24" t="e">
        <f t="shared" si="561"/>
        <v>#VALUE!</v>
      </c>
      <c r="AXP25" s="24" t="e">
        <f t="shared" si="562"/>
        <v>#VALUE!</v>
      </c>
      <c r="AXQ25" s="24" t="e">
        <f t="shared" si="563"/>
        <v>#VALUE!</v>
      </c>
      <c r="AXR25">
        <v>-6.4874076808771005E-4</v>
      </c>
      <c r="AXS25" t="e">
        <f>bvarHC2*bvarM7</f>
        <v>#VALUE!</v>
      </c>
      <c r="AXT25" t="e">
        <f>cvarHC2*cvarM7</f>
        <v>#VALUE!</v>
      </c>
      <c r="AXU25" t="e">
        <f>mvarHC2*mvarM7</f>
        <v>#VALUE!</v>
      </c>
      <c r="AXV25" s="24" t="e">
        <f t="shared" si="564"/>
        <v>#VALUE!</v>
      </c>
      <c r="AXW25" s="24" t="e">
        <f t="shared" si="565"/>
        <v>#VALUE!</v>
      </c>
      <c r="AXX25" s="24" t="e">
        <f t="shared" si="566"/>
        <v>#VALUE!</v>
      </c>
      <c r="AXY25">
        <v>-7.2896613731903995E-2</v>
      </c>
      <c r="AXZ25" t="e">
        <f>bvarHC2*bvarM1</f>
        <v>#VALUE!</v>
      </c>
      <c r="AYA25" t="e">
        <f>cvarHC2*cvarM1</f>
        <v>#VALUE!</v>
      </c>
      <c r="AYB25" t="e">
        <f>mvarHC2*mvarM1</f>
        <v>#VALUE!</v>
      </c>
      <c r="AYC25" s="24" t="e">
        <f t="shared" si="567"/>
        <v>#VALUE!</v>
      </c>
      <c r="AYD25" s="24" t="e">
        <f t="shared" si="568"/>
        <v>#VALUE!</v>
      </c>
      <c r="AYE25" s="24" t="e">
        <f t="shared" si="569"/>
        <v>#VALUE!</v>
      </c>
      <c r="AYF25">
        <v>-6.9476368035538E-8</v>
      </c>
      <c r="AYG25" t="e">
        <f>bvarHC1*bvarM6</f>
        <v>#VALUE!</v>
      </c>
      <c r="AYH25" t="e">
        <f>cvarHC1*cvarM6</f>
        <v>#VALUE!</v>
      </c>
      <c r="AYI25" t="e">
        <f>mvarHC1*mvarM6</f>
        <v>#VALUE!</v>
      </c>
      <c r="AYJ25" s="24" t="e">
        <f t="shared" si="570"/>
        <v>#VALUE!</v>
      </c>
      <c r="AYK25" s="24" t="e">
        <f t="shared" si="571"/>
        <v>#VALUE!</v>
      </c>
      <c r="AYL25" s="24" t="e">
        <f t="shared" si="572"/>
        <v>#VALUE!</v>
      </c>
      <c r="AYM25">
        <v>-1.0139737136037001E-6</v>
      </c>
      <c r="AYN25" t="e">
        <f>bvarHC1*bvarM7</f>
        <v>#VALUE!</v>
      </c>
      <c r="AYO25" t="e">
        <f>cvarHC1*cvarM7</f>
        <v>#VALUE!</v>
      </c>
      <c r="AYP25" t="e">
        <f>mvarHC1*mvarM7</f>
        <v>#VALUE!</v>
      </c>
      <c r="AYQ25" s="24" t="e">
        <f t="shared" si="573"/>
        <v>#VALUE!</v>
      </c>
      <c r="AYR25" s="24" t="e">
        <f t="shared" si="574"/>
        <v>#VALUE!</v>
      </c>
      <c r="AYS25" s="24" t="e">
        <f t="shared" si="575"/>
        <v>#VALUE!</v>
      </c>
      <c r="AYT25">
        <v>3.6675364171510999E-9</v>
      </c>
      <c r="AYU25" t="e">
        <f>bvarHC1*bvarM8</f>
        <v>#VALUE!</v>
      </c>
      <c r="AYV25" t="e">
        <f>cvarHC1*cvarM8</f>
        <v>#VALUE!</v>
      </c>
      <c r="AYW25" t="e">
        <f>mvarHC1*mvarM8</f>
        <v>#VALUE!</v>
      </c>
      <c r="AYX25" s="24" t="e">
        <f t="shared" si="576"/>
        <v>#VALUE!</v>
      </c>
      <c r="AYY25" s="24" t="e">
        <f t="shared" si="577"/>
        <v>#VALUE!</v>
      </c>
      <c r="AYZ25" s="24" t="e">
        <f t="shared" si="578"/>
        <v>#VALUE!</v>
      </c>
      <c r="AZA25">
        <v>-8.3035374698360002E-7</v>
      </c>
      <c r="AZB25" t="e">
        <f>bvarHC1*bvarM4</f>
        <v>#VALUE!</v>
      </c>
      <c r="AZC25" t="e">
        <f>cvarHC1*cvarM4</f>
        <v>#VALUE!</v>
      </c>
      <c r="AZD25" t="e">
        <f>mvarHC1*mvarM4</f>
        <v>#VALUE!</v>
      </c>
      <c r="AZE25" s="24" t="e">
        <f t="shared" si="579"/>
        <v>#VALUE!</v>
      </c>
      <c r="AZF25" s="24" t="e">
        <f t="shared" si="580"/>
        <v>#VALUE!</v>
      </c>
      <c r="AZG25" s="24" t="e">
        <f t="shared" si="581"/>
        <v>#VALUE!</v>
      </c>
      <c r="AZH25">
        <v>4.0798560082469997E-5</v>
      </c>
      <c r="AZI25" t="e">
        <f>bvarHC2*bvarM9</f>
        <v>#VALUE!</v>
      </c>
      <c r="AZJ25" t="e">
        <f>cvarHC2*cvarM9</f>
        <v>#VALUE!</v>
      </c>
      <c r="AZK25" t="e">
        <f>mvarHC2*mvarM9</f>
        <v>#VALUE!</v>
      </c>
      <c r="AZL25" s="24" t="e">
        <f t="shared" si="582"/>
        <v>#VALUE!</v>
      </c>
      <c r="AZM25" s="24" t="e">
        <f t="shared" si="583"/>
        <v>#VALUE!</v>
      </c>
      <c r="AZN25" s="24" t="e">
        <f t="shared" si="584"/>
        <v>#VALUE!</v>
      </c>
      <c r="AZO25">
        <v>-2.4069604783379E-8</v>
      </c>
      <c r="AZP25" t="e">
        <f>bvarHC1*bvarM3</f>
        <v>#VALUE!</v>
      </c>
      <c r="AZQ25" t="e">
        <f>cvarHC1*cvarM3</f>
        <v>#VALUE!</v>
      </c>
      <c r="AZR25" t="e">
        <f>mvarHC1*mvarM3</f>
        <v>#VALUE!</v>
      </c>
      <c r="AZS25" s="24" t="e">
        <f t="shared" si="585"/>
        <v>#VALUE!</v>
      </c>
      <c r="AZT25" s="24" t="e">
        <f t="shared" si="586"/>
        <v>#VALUE!</v>
      </c>
      <c r="AZU25" s="24" t="e">
        <f t="shared" si="587"/>
        <v>#VALUE!</v>
      </c>
      <c r="AZV25">
        <v>-1.0875669705672999E-6</v>
      </c>
      <c r="AZW25" t="e">
        <f>bvarHC1*bvarM9</f>
        <v>#VALUE!</v>
      </c>
      <c r="AZX25" t="e">
        <f>cvarHC1*cvarM9</f>
        <v>#VALUE!</v>
      </c>
      <c r="AZY25" t="e">
        <f>mvarHC1*mvarM9</f>
        <v>#VALUE!</v>
      </c>
      <c r="AZZ25" s="24" t="e">
        <f t="shared" si="588"/>
        <v>#VALUE!</v>
      </c>
      <c r="BAA25" s="24" t="e">
        <f t="shared" si="589"/>
        <v>#VALUE!</v>
      </c>
      <c r="BAB25" s="24" t="e">
        <f t="shared" si="590"/>
        <v>#VALUE!</v>
      </c>
      <c r="BAC25">
        <v>-1.0103433325326001E-6</v>
      </c>
      <c r="BAD25" t="e">
        <f>bvarHC1*bvarM7</f>
        <v>#VALUE!</v>
      </c>
      <c r="BAE25" t="e">
        <f>cvarHC1*cvarM7</f>
        <v>#VALUE!</v>
      </c>
      <c r="BAF25" t="e">
        <f>mvarHC1*mvarM7</f>
        <v>#VALUE!</v>
      </c>
      <c r="BAG25" s="24" t="e">
        <f t="shared" si="591"/>
        <v>#VALUE!</v>
      </c>
      <c r="BAH25" s="24" t="e">
        <f t="shared" si="592"/>
        <v>#VALUE!</v>
      </c>
      <c r="BAI25" s="24" t="e">
        <f t="shared" si="593"/>
        <v>#VALUE!</v>
      </c>
      <c r="BAJ25">
        <v>-4.2350816114671998E-9</v>
      </c>
      <c r="BAK25" t="e">
        <f>bvarHC1*bvarM4</f>
        <v>#VALUE!</v>
      </c>
      <c r="BAL25" t="e">
        <f>cvarHC1*cvarM4</f>
        <v>#VALUE!</v>
      </c>
      <c r="BAM25" t="e">
        <f>mvarHC1*mvarM4</f>
        <v>#VALUE!</v>
      </c>
      <c r="BAN25" s="24" t="e">
        <f t="shared" si="594"/>
        <v>#VALUE!</v>
      </c>
      <c r="BAO25" s="24" t="e">
        <f t="shared" si="595"/>
        <v>#VALUE!</v>
      </c>
      <c r="BAP25" s="24" t="e">
        <f t="shared" si="596"/>
        <v>#VALUE!</v>
      </c>
      <c r="BAQ25">
        <v>4.4138715639548002E-9</v>
      </c>
      <c r="BAR25" t="e">
        <f>bvarHC1*bvarM4</f>
        <v>#VALUE!</v>
      </c>
      <c r="BAS25" t="e">
        <f>cvarHC1*cvarM4</f>
        <v>#VALUE!</v>
      </c>
      <c r="BAT25" t="e">
        <f>mvarHC1*mvarM4</f>
        <v>#VALUE!</v>
      </c>
      <c r="BAU25" s="24" t="e">
        <f t="shared" si="597"/>
        <v>#VALUE!</v>
      </c>
      <c r="BAV25" s="24" t="e">
        <f t="shared" si="598"/>
        <v>#VALUE!</v>
      </c>
      <c r="BAW25" s="24" t="e">
        <f t="shared" si="599"/>
        <v>#VALUE!</v>
      </c>
      <c r="BAX25">
        <v>-1.3430081502365001E-6</v>
      </c>
      <c r="BAY25" t="e">
        <f>bvarHC1*bvarM7</f>
        <v>#VALUE!</v>
      </c>
      <c r="BAZ25" t="e">
        <f>cvarHC1*cvarM7</f>
        <v>#VALUE!</v>
      </c>
      <c r="BBA25" t="e">
        <f>mvarHC1*mvarM7</f>
        <v>#VALUE!</v>
      </c>
      <c r="BBB25" s="24" t="e">
        <f t="shared" si="600"/>
        <v>#VALUE!</v>
      </c>
      <c r="BBC25" s="24" t="e">
        <f t="shared" si="601"/>
        <v>#VALUE!</v>
      </c>
      <c r="BBD25" s="24" t="e">
        <f t="shared" si="602"/>
        <v>#VALUE!</v>
      </c>
      <c r="BBE25">
        <v>1.9438951783708E-7</v>
      </c>
      <c r="BBF25" t="e">
        <f>bvarHC1*bvarM8</f>
        <v>#VALUE!</v>
      </c>
      <c r="BBG25" t="e">
        <f>cvarHC1*cvarM8</f>
        <v>#VALUE!</v>
      </c>
      <c r="BBH25" t="e">
        <f>mvarHC1*mvarM8</f>
        <v>#VALUE!</v>
      </c>
      <c r="BBI25" s="24" t="e">
        <f t="shared" si="603"/>
        <v>#VALUE!</v>
      </c>
      <c r="BBJ25" s="24" t="e">
        <f t="shared" si="604"/>
        <v>#VALUE!</v>
      </c>
      <c r="BBK25" s="24" t="e">
        <f t="shared" si="605"/>
        <v>#VALUE!</v>
      </c>
      <c r="BBL25">
        <v>-7.9768642910853997E-8</v>
      </c>
      <c r="BBM25" t="e">
        <f>bvarHC1*bvarM6</f>
        <v>#VALUE!</v>
      </c>
      <c r="BBN25" t="e">
        <f>cvarHC1*cvarM6</f>
        <v>#VALUE!</v>
      </c>
      <c r="BBO25" t="e">
        <f>mvarHC1*mvarM6</f>
        <v>#VALUE!</v>
      </c>
      <c r="BBP25" s="24" t="e">
        <f t="shared" si="606"/>
        <v>#VALUE!</v>
      </c>
      <c r="BBQ25" s="24" t="e">
        <f t="shared" si="607"/>
        <v>#VALUE!</v>
      </c>
      <c r="BBR25" s="24" t="e">
        <f t="shared" si="608"/>
        <v>#VALUE!</v>
      </c>
      <c r="BBS25">
        <v>1.3566910437991E-7</v>
      </c>
      <c r="BBT25" t="e">
        <f>bvarHC1*bvarM6</f>
        <v>#VALUE!</v>
      </c>
      <c r="BBU25" t="e">
        <f>cvarHC1*cvarM6</f>
        <v>#VALUE!</v>
      </c>
      <c r="BBV25" t="e">
        <f>mvarHC1*mvarM6</f>
        <v>#VALUE!</v>
      </c>
      <c r="BBW25" s="24" t="e">
        <f t="shared" si="609"/>
        <v>#VALUE!</v>
      </c>
      <c r="BBX25" s="24" t="e">
        <f t="shared" si="610"/>
        <v>#VALUE!</v>
      </c>
      <c r="BBY25" s="24" t="e">
        <f t="shared" si="611"/>
        <v>#VALUE!</v>
      </c>
      <c r="BBZ25">
        <v>4.6322440098021999E-8</v>
      </c>
      <c r="BCA25" t="e">
        <f>bvarHC1*bvarM6</f>
        <v>#VALUE!</v>
      </c>
      <c r="BCB25" t="e">
        <f>cvarHC1*cvarM6</f>
        <v>#VALUE!</v>
      </c>
      <c r="BCC25" t="e">
        <f>mvarHC1*mvarM6</f>
        <v>#VALUE!</v>
      </c>
      <c r="BCD25" s="24" t="e">
        <f t="shared" si="612"/>
        <v>#VALUE!</v>
      </c>
      <c r="BCE25" s="24" t="e">
        <f t="shared" si="613"/>
        <v>#VALUE!</v>
      </c>
      <c r="BCF25" s="24" t="e">
        <f t="shared" si="614"/>
        <v>#VALUE!</v>
      </c>
      <c r="BCG25">
        <v>1.2897470582885E-8</v>
      </c>
      <c r="BCH25" t="e">
        <f>bvarHC1*bvarM4</f>
        <v>#VALUE!</v>
      </c>
      <c r="BCI25" t="e">
        <f>cvarHC1*cvarM4</f>
        <v>#VALUE!</v>
      </c>
      <c r="BCJ25" t="e">
        <f>mvarHC1*mvarM4</f>
        <v>#VALUE!</v>
      </c>
      <c r="BCK25" s="24" t="e">
        <f t="shared" si="615"/>
        <v>#VALUE!</v>
      </c>
      <c r="BCL25" s="24" t="e">
        <f t="shared" si="616"/>
        <v>#VALUE!</v>
      </c>
      <c r="BCM25" s="24" t="e">
        <f t="shared" si="617"/>
        <v>#VALUE!</v>
      </c>
      <c r="BCN25">
        <v>-9.7768911927010999E-6</v>
      </c>
      <c r="BCO25" t="e">
        <f>bvarHC2*bvarM4</f>
        <v>#VALUE!</v>
      </c>
      <c r="BCP25" t="e">
        <f>cvarHC2*cvarM4</f>
        <v>#VALUE!</v>
      </c>
      <c r="BCQ25" t="e">
        <f>mvarHC2*mvarM4</f>
        <v>#VALUE!</v>
      </c>
      <c r="BCR25" s="24" t="e">
        <f t="shared" si="618"/>
        <v>#VALUE!</v>
      </c>
      <c r="BCS25" s="24" t="e">
        <f t="shared" si="619"/>
        <v>#VALUE!</v>
      </c>
      <c r="BCT25" s="24" t="e">
        <f t="shared" si="620"/>
        <v>#VALUE!</v>
      </c>
      <c r="BCU25">
        <v>-4.6789556739962002E-5</v>
      </c>
      <c r="BCV25" t="e">
        <f>bvarHC2*bvarM7</f>
        <v>#VALUE!</v>
      </c>
      <c r="BCW25" t="e">
        <f>cvarHC2*cvarM7</f>
        <v>#VALUE!</v>
      </c>
      <c r="BCX25" t="e">
        <f>mvarHC2*mvarM7</f>
        <v>#VALUE!</v>
      </c>
      <c r="BCY25" s="24" t="e">
        <f t="shared" si="621"/>
        <v>#VALUE!</v>
      </c>
      <c r="BCZ25" s="24" t="e">
        <f t="shared" si="622"/>
        <v>#VALUE!</v>
      </c>
      <c r="BDA25" s="24" t="e">
        <f t="shared" si="623"/>
        <v>#VALUE!</v>
      </c>
      <c r="BDB25">
        <v>3.1403792508342999E-8</v>
      </c>
      <c r="BDC25" t="e">
        <f>bvarHC1*bvarM4</f>
        <v>#VALUE!</v>
      </c>
      <c r="BDD25" t="e">
        <f>cvarHC1*cvarM4</f>
        <v>#VALUE!</v>
      </c>
      <c r="BDE25" t="e">
        <f>mvarHC1*mvarM4</f>
        <v>#VALUE!</v>
      </c>
      <c r="BDF25" s="24" t="e">
        <f t="shared" si="624"/>
        <v>#VALUE!</v>
      </c>
      <c r="BDG25" s="24" t="e">
        <f t="shared" si="625"/>
        <v>#VALUE!</v>
      </c>
      <c r="BDH25" s="24" t="e">
        <f t="shared" si="626"/>
        <v>#VALUE!</v>
      </c>
      <c r="BDI25">
        <v>1.8214899399806999E-6</v>
      </c>
      <c r="BDJ25" t="e">
        <f>bvarHC2*bvarM9</f>
        <v>#VALUE!</v>
      </c>
      <c r="BDK25" t="e">
        <f>cvarHC2*cvarM9</f>
        <v>#VALUE!</v>
      </c>
      <c r="BDL25" t="e">
        <f>mvarHC2*mvarM9</f>
        <v>#VALUE!</v>
      </c>
      <c r="BDM25" s="24" t="e">
        <f t="shared" si="627"/>
        <v>#VALUE!</v>
      </c>
      <c r="BDN25" s="24" t="e">
        <f t="shared" si="628"/>
        <v>#VALUE!</v>
      </c>
      <c r="BDO25" s="24" t="e">
        <f t="shared" si="629"/>
        <v>#VALUE!</v>
      </c>
      <c r="BDP25">
        <v>4.2031026573676002E-8</v>
      </c>
      <c r="BDQ25" t="e">
        <f>bvarHC1*bvarM8</f>
        <v>#VALUE!</v>
      </c>
      <c r="BDR25" t="e">
        <f>cvarHC1*cvarM8</f>
        <v>#VALUE!</v>
      </c>
      <c r="BDS25" t="e">
        <f>mvarHC1*mvarM8</f>
        <v>#VALUE!</v>
      </c>
      <c r="BDT25" s="24" t="e">
        <f t="shared" si="630"/>
        <v>#VALUE!</v>
      </c>
      <c r="BDU25" s="24" t="e">
        <f t="shared" si="631"/>
        <v>#VALUE!</v>
      </c>
      <c r="BDV25" s="24" t="e">
        <f t="shared" si="632"/>
        <v>#VALUE!</v>
      </c>
      <c r="BDW25">
        <v>8.3357706457431994E-9</v>
      </c>
      <c r="BDX25" t="e">
        <f>bvarHC1*bvarM4</f>
        <v>#VALUE!</v>
      </c>
      <c r="BDY25" t="e">
        <f>cvarHC1*cvarM4</f>
        <v>#VALUE!</v>
      </c>
      <c r="BDZ25" t="e">
        <f>mvarHC1*mvarM4</f>
        <v>#VALUE!</v>
      </c>
      <c r="BEA25" s="24" t="e">
        <f t="shared" si="633"/>
        <v>#VALUE!</v>
      </c>
      <c r="BEB25" s="24" t="e">
        <f t="shared" si="634"/>
        <v>#VALUE!</v>
      </c>
      <c r="BEC25" s="24" t="e">
        <f t="shared" si="635"/>
        <v>#VALUE!</v>
      </c>
      <c r="BED25">
        <v>-1.0673414088108E-5</v>
      </c>
      <c r="BEE25" t="e">
        <f>bvarHC2*bvarM4</f>
        <v>#VALUE!</v>
      </c>
      <c r="BEF25" t="e">
        <f>cvarHC2*cvarM4</f>
        <v>#VALUE!</v>
      </c>
      <c r="BEG25" t="e">
        <f>mvarHC2*mvarM4</f>
        <v>#VALUE!</v>
      </c>
      <c r="BEH25" s="24" t="e">
        <f t="shared" si="636"/>
        <v>#VALUE!</v>
      </c>
      <c r="BEI25" s="24" t="e">
        <f t="shared" si="637"/>
        <v>#VALUE!</v>
      </c>
      <c r="BEJ25" s="24" t="e">
        <f t="shared" si="638"/>
        <v>#VALUE!</v>
      </c>
      <c r="BEK25">
        <v>-2.0127119849521001E-7</v>
      </c>
      <c r="BEL25" t="e">
        <f>bvarHC1*bvarM7</f>
        <v>#VALUE!</v>
      </c>
      <c r="BEM25" t="e">
        <f>cvarHC1*cvarM7</f>
        <v>#VALUE!</v>
      </c>
      <c r="BEN25" t="e">
        <f>mvarHC1*mvarM7</f>
        <v>#VALUE!</v>
      </c>
      <c r="BEO25" s="24" t="e">
        <f t="shared" si="639"/>
        <v>#VALUE!</v>
      </c>
      <c r="BEP25" s="24" t="e">
        <f t="shared" si="640"/>
        <v>#VALUE!</v>
      </c>
      <c r="BEQ25" s="24" t="e">
        <f t="shared" si="641"/>
        <v>#VALUE!</v>
      </c>
      <c r="BER25">
        <v>-4.6375136157386001E-8</v>
      </c>
      <c r="BES25" t="e">
        <f>bvarHC1*bvarM4</f>
        <v>#VALUE!</v>
      </c>
      <c r="BET25" t="e">
        <f>cvarHC1*cvarM4</f>
        <v>#VALUE!</v>
      </c>
      <c r="BEU25" t="e">
        <f>mvarHC1*mvarM4</f>
        <v>#VALUE!</v>
      </c>
      <c r="BEV25" s="24" t="e">
        <f t="shared" si="642"/>
        <v>#VALUE!</v>
      </c>
      <c r="BEW25" s="24" t="e">
        <f t="shared" si="643"/>
        <v>#VALUE!</v>
      </c>
      <c r="BEX25" s="24" t="e">
        <f t="shared" si="644"/>
        <v>#VALUE!</v>
      </c>
      <c r="BEY25">
        <v>-8.8866789374177E-7</v>
      </c>
      <c r="BEZ25" t="e">
        <f>bvarHC1*bvarM7</f>
        <v>#VALUE!</v>
      </c>
      <c r="BFA25" t="e">
        <f>cvarHC1*cvarM7</f>
        <v>#VALUE!</v>
      </c>
      <c r="BFB25" t="e">
        <f>mvarHC1*mvarM7</f>
        <v>#VALUE!</v>
      </c>
      <c r="BFC25" s="24" t="e">
        <f t="shared" si="645"/>
        <v>#VALUE!</v>
      </c>
      <c r="BFD25" s="24" t="e">
        <f t="shared" si="646"/>
        <v>#VALUE!</v>
      </c>
      <c r="BFE25" s="24" t="e">
        <f t="shared" si="647"/>
        <v>#VALUE!</v>
      </c>
      <c r="BFF25">
        <v>8.7789954878663999E-6</v>
      </c>
      <c r="BFG25" t="e">
        <f>bvarHC2*bvarM6</f>
        <v>#VALUE!</v>
      </c>
      <c r="BFH25" t="e">
        <f>cvarHC2*cvarM6</f>
        <v>#VALUE!</v>
      </c>
      <c r="BFI25" t="e">
        <f>mvarHC2*mvarM6</f>
        <v>#VALUE!</v>
      </c>
      <c r="BFJ25" s="24" t="e">
        <f t="shared" si="648"/>
        <v>#VALUE!</v>
      </c>
      <c r="BFK25" s="24" t="e">
        <f t="shared" si="649"/>
        <v>#VALUE!</v>
      </c>
      <c r="BFL25" s="24" t="e">
        <f t="shared" si="650"/>
        <v>#VALUE!</v>
      </c>
      <c r="BFM25">
        <v>7.2576257118974996E-7</v>
      </c>
      <c r="BFN25" t="e">
        <f>bvarHC1*bvarM6</f>
        <v>#VALUE!</v>
      </c>
      <c r="BFO25" t="e">
        <f>cvarHC1*cvarM6</f>
        <v>#VALUE!</v>
      </c>
      <c r="BFP25" t="e">
        <f>mvarHC1*mvarM6</f>
        <v>#VALUE!</v>
      </c>
      <c r="BFQ25" s="24" t="e">
        <f t="shared" si="651"/>
        <v>#VALUE!</v>
      </c>
      <c r="BFR25" s="24" t="e">
        <f t="shared" si="652"/>
        <v>#VALUE!</v>
      </c>
      <c r="BFS25" s="24" t="e">
        <f t="shared" si="653"/>
        <v>#VALUE!</v>
      </c>
      <c r="BFT25">
        <v>-1.5081193477259999E-7</v>
      </c>
      <c r="BFU25" t="e">
        <f>bvarHC1*bvarM3</f>
        <v>#VALUE!</v>
      </c>
      <c r="BFV25" t="e">
        <f>cvarHC1*cvarM3</f>
        <v>#VALUE!</v>
      </c>
      <c r="BFW25" t="e">
        <f>mvarHC1*mvarM3</f>
        <v>#VALUE!</v>
      </c>
      <c r="BFX25" s="24" t="e">
        <f t="shared" si="654"/>
        <v>#VALUE!</v>
      </c>
      <c r="BFY25" s="24" t="e">
        <f t="shared" si="655"/>
        <v>#VALUE!</v>
      </c>
      <c r="BFZ25" s="24" t="e">
        <f t="shared" si="656"/>
        <v>#VALUE!</v>
      </c>
      <c r="BGA25">
        <v>-1.449733636471E-9</v>
      </c>
      <c r="BGB25" t="e">
        <f>bvarM4*bvarM6</f>
        <v>#VALUE!</v>
      </c>
      <c r="BGC25" t="e">
        <f>cvarM4*cvarM6</f>
        <v>#VALUE!</v>
      </c>
      <c r="BGD25" t="e">
        <f>mvarM4*mvarM6</f>
        <v>#VALUE!</v>
      </c>
      <c r="BGE25" s="24" t="e">
        <f t="shared" si="657"/>
        <v>#VALUE!</v>
      </c>
      <c r="BGF25" s="24" t="e">
        <f t="shared" si="658"/>
        <v>#VALUE!</v>
      </c>
      <c r="BGG25" s="24" t="e">
        <f t="shared" si="659"/>
        <v>#VALUE!</v>
      </c>
      <c r="BGH25">
        <v>3.6926174166265E-7</v>
      </c>
      <c r="BGI25" t="e">
        <f>bvarHC1*bvarM6</f>
        <v>#VALUE!</v>
      </c>
      <c r="BGJ25" t="e">
        <f>cvarHC1*cvarM6</f>
        <v>#VALUE!</v>
      </c>
      <c r="BGK25" t="e">
        <f>mvarHC1*mvarM6</f>
        <v>#VALUE!</v>
      </c>
      <c r="BGL25" s="24" t="e">
        <f t="shared" si="660"/>
        <v>#VALUE!</v>
      </c>
      <c r="BGM25" s="24" t="e">
        <f t="shared" si="661"/>
        <v>#VALUE!</v>
      </c>
      <c r="BGN25" s="24" t="e">
        <f t="shared" si="662"/>
        <v>#VALUE!</v>
      </c>
      <c r="BGO25">
        <v>1.021140022559E-7</v>
      </c>
      <c r="BGP25" t="e">
        <f>bvarHC1*bvarM6</f>
        <v>#VALUE!</v>
      </c>
      <c r="BGQ25" t="e">
        <f>cvarHC1*cvarM6</f>
        <v>#VALUE!</v>
      </c>
      <c r="BGR25" t="e">
        <f>mvarHC1*mvarM6</f>
        <v>#VALUE!</v>
      </c>
      <c r="BGS25" s="24" t="e">
        <f t="shared" si="663"/>
        <v>#VALUE!</v>
      </c>
      <c r="BGT25" s="24" t="e">
        <f t="shared" si="664"/>
        <v>#VALUE!</v>
      </c>
      <c r="BGU25" s="24" t="e">
        <f t="shared" si="665"/>
        <v>#VALUE!</v>
      </c>
      <c r="BGV25">
        <v>-3.4315000848805E-5</v>
      </c>
      <c r="BGW25" t="e">
        <f>bvarHC2*bvarM1</f>
        <v>#VALUE!</v>
      </c>
      <c r="BGX25" t="e">
        <f>cvarHC2*cvarM1</f>
        <v>#VALUE!</v>
      </c>
      <c r="BGY25" t="e">
        <f>mvarHC2*mvarM1</f>
        <v>#VALUE!</v>
      </c>
      <c r="BGZ25" s="24" t="e">
        <f t="shared" si="666"/>
        <v>#VALUE!</v>
      </c>
      <c r="BHA25" s="24" t="e">
        <f t="shared" si="667"/>
        <v>#VALUE!</v>
      </c>
      <c r="BHB25" s="24" t="e">
        <f t="shared" si="668"/>
        <v>#VALUE!</v>
      </c>
      <c r="BHC25">
        <v>6.4606309391476996E-7</v>
      </c>
      <c r="BHD25" t="e">
        <f>bvarHC1*bvarM6</f>
        <v>#VALUE!</v>
      </c>
      <c r="BHE25" t="e">
        <f>cvarHC1*cvarM6</f>
        <v>#VALUE!</v>
      </c>
      <c r="BHF25" t="e">
        <f>mvarHC1*mvarM6</f>
        <v>#VALUE!</v>
      </c>
      <c r="BHG25" s="24" t="e">
        <f t="shared" si="669"/>
        <v>#VALUE!</v>
      </c>
      <c r="BHH25" s="24" t="e">
        <f t="shared" si="670"/>
        <v>#VALUE!</v>
      </c>
      <c r="BHI25" s="24" t="e">
        <f t="shared" si="671"/>
        <v>#VALUE!</v>
      </c>
      <c r="BHJ25">
        <v>-2.3607773675258001E-7</v>
      </c>
      <c r="BHK25" t="e">
        <f>bvarHC1*bvarM4</f>
        <v>#VALUE!</v>
      </c>
      <c r="BHL25" t="e">
        <f>cvarHC1*cvarM4</f>
        <v>#VALUE!</v>
      </c>
      <c r="BHM25" t="e">
        <f>mvarHC1*mvarM4</f>
        <v>#VALUE!</v>
      </c>
      <c r="BHN25" s="24" t="e">
        <f t="shared" si="672"/>
        <v>#VALUE!</v>
      </c>
      <c r="BHO25" s="24" t="e">
        <f t="shared" si="673"/>
        <v>#VALUE!</v>
      </c>
      <c r="BHP25" s="24" t="e">
        <f t="shared" si="674"/>
        <v>#VALUE!</v>
      </c>
      <c r="BHQ25">
        <v>-3.4033540394521998E-8</v>
      </c>
      <c r="BHR25" t="e">
        <f>bvarHC2*bvarM7</f>
        <v>#VALUE!</v>
      </c>
      <c r="BHS25" t="e">
        <f>cvarHC2*cvarM7</f>
        <v>#VALUE!</v>
      </c>
      <c r="BHT25" t="e">
        <f>mvarHC2*mvarM7</f>
        <v>#VALUE!</v>
      </c>
      <c r="BHU25" s="24" t="e">
        <f t="shared" si="675"/>
        <v>#VALUE!</v>
      </c>
      <c r="BHV25" s="24" t="e">
        <f t="shared" si="676"/>
        <v>#VALUE!</v>
      </c>
      <c r="BHW25" s="24" t="e">
        <f t="shared" si="677"/>
        <v>#VALUE!</v>
      </c>
      <c r="BHX25">
        <v>4.0376285179143998E-7</v>
      </c>
      <c r="BHY25" t="e">
        <f>bvarHC1*bvarM6</f>
        <v>#VALUE!</v>
      </c>
      <c r="BHZ25" t="e">
        <f>cvarHC1*cvarM6</f>
        <v>#VALUE!</v>
      </c>
      <c r="BIA25" t="e">
        <f>mvarHC1*mvarM6</f>
        <v>#VALUE!</v>
      </c>
      <c r="BIB25" s="24" t="e">
        <f t="shared" si="678"/>
        <v>#VALUE!</v>
      </c>
      <c r="BIC25" s="24" t="e">
        <f t="shared" si="679"/>
        <v>#VALUE!</v>
      </c>
      <c r="BID25" s="24" t="e">
        <f t="shared" si="680"/>
        <v>#VALUE!</v>
      </c>
      <c r="BIE25">
        <v>-2.8175908225232001E-8</v>
      </c>
      <c r="BIF25" t="e">
        <f>bvarHC1*bvarM4</f>
        <v>#VALUE!</v>
      </c>
      <c r="BIG25" t="e">
        <f>cvarHC1*cvarM4</f>
        <v>#VALUE!</v>
      </c>
      <c r="BIH25" t="e">
        <f>mvarHC1*mvarM4</f>
        <v>#VALUE!</v>
      </c>
      <c r="BII25" s="24" t="e">
        <f t="shared" si="681"/>
        <v>#VALUE!</v>
      </c>
      <c r="BIJ25" s="24" t="e">
        <f t="shared" si="682"/>
        <v>#VALUE!</v>
      </c>
      <c r="BIK25" s="24" t="e">
        <f t="shared" si="683"/>
        <v>#VALUE!</v>
      </c>
      <c r="BIL25">
        <v>-6.7498689851472994E-5</v>
      </c>
      <c r="BIM25" t="e">
        <f>bvarHC2*bvarM1</f>
        <v>#VALUE!</v>
      </c>
      <c r="BIN25" t="e">
        <f>cvarHC2*cvarM1</f>
        <v>#VALUE!</v>
      </c>
      <c r="BIO25" t="e">
        <f>mvarHC2*mvarM1</f>
        <v>#VALUE!</v>
      </c>
      <c r="BIP25" s="24" t="e">
        <f t="shared" si="684"/>
        <v>#VALUE!</v>
      </c>
      <c r="BIQ25" s="24" t="e">
        <f t="shared" si="685"/>
        <v>#VALUE!</v>
      </c>
      <c r="BIR25" s="24" t="e">
        <f t="shared" si="686"/>
        <v>#VALUE!</v>
      </c>
      <c r="BIS25">
        <v>7.6808532642121003E-7</v>
      </c>
      <c r="BIT25" t="e">
        <f>bvarHC1*bvarM6</f>
        <v>#VALUE!</v>
      </c>
      <c r="BIU25" t="e">
        <f>cvarHC1*cvarM6</f>
        <v>#VALUE!</v>
      </c>
      <c r="BIV25" t="e">
        <f>mvarHC1*mvarM6</f>
        <v>#VALUE!</v>
      </c>
      <c r="BIW25" s="24" t="e">
        <f t="shared" si="687"/>
        <v>#VALUE!</v>
      </c>
      <c r="BIX25" s="24" t="e">
        <f t="shared" si="688"/>
        <v>#VALUE!</v>
      </c>
      <c r="BIY25" s="24" t="e">
        <f t="shared" si="689"/>
        <v>#VALUE!</v>
      </c>
      <c r="BIZ25">
        <v>-1.1972170700745999E-6</v>
      </c>
      <c r="BJA25" t="e">
        <f>bvarHC1*bvarM7</f>
        <v>#VALUE!</v>
      </c>
      <c r="BJB25" t="e">
        <f>cvarHC1*cvarM7</f>
        <v>#VALUE!</v>
      </c>
      <c r="BJC25" t="e">
        <f>mvarHC1*mvarM7</f>
        <v>#VALUE!</v>
      </c>
      <c r="BJD25" s="24" t="e">
        <f t="shared" si="690"/>
        <v>#VALUE!</v>
      </c>
      <c r="BJE25" s="24" t="e">
        <f t="shared" si="691"/>
        <v>#VALUE!</v>
      </c>
      <c r="BJF25" s="24" t="e">
        <f t="shared" si="692"/>
        <v>#VALUE!</v>
      </c>
      <c r="BJG25">
        <v>-3.5553952095760003E-5</v>
      </c>
      <c r="BJH25" t="e">
        <f>bvarM1*bvarM9</f>
        <v>#VALUE!</v>
      </c>
      <c r="BJI25" t="e">
        <f>cvarM1*cvarM9</f>
        <v>#VALUE!</v>
      </c>
      <c r="BJJ25" t="e">
        <f>mvarM1*mvarM9</f>
        <v>#VALUE!</v>
      </c>
      <c r="BJK25" s="24" t="e">
        <f t="shared" si="693"/>
        <v>#VALUE!</v>
      </c>
      <c r="BJL25" s="24" t="e">
        <f t="shared" si="694"/>
        <v>#VALUE!</v>
      </c>
      <c r="BJM25" s="24" t="e">
        <f t="shared" si="695"/>
        <v>#VALUE!</v>
      </c>
      <c r="BJN25">
        <v>6.8659451755924003E-6</v>
      </c>
      <c r="BJO25" t="e">
        <f>bvarHC2*bvarM4</f>
        <v>#VALUE!</v>
      </c>
      <c r="BJP25" t="e">
        <f>cvarHC2*cvarM4</f>
        <v>#VALUE!</v>
      </c>
      <c r="BJQ25" t="e">
        <f>mvarHC2*mvarM4</f>
        <v>#VALUE!</v>
      </c>
      <c r="BJR25" s="24" t="e">
        <f t="shared" si="696"/>
        <v>#VALUE!</v>
      </c>
      <c r="BJS25" s="24" t="e">
        <f t="shared" si="697"/>
        <v>#VALUE!</v>
      </c>
      <c r="BJT25" s="24" t="e">
        <f t="shared" si="698"/>
        <v>#VALUE!</v>
      </c>
      <c r="BJU25">
        <v>-3.2069985493140002E-8</v>
      </c>
      <c r="BJV25" t="e">
        <f>bvarHC1*bvarM4</f>
        <v>#VALUE!</v>
      </c>
      <c r="BJW25" t="e">
        <f>cvarHC1*cvarM4</f>
        <v>#VALUE!</v>
      </c>
      <c r="BJX25" t="e">
        <f>mvarHC1*mvarM4</f>
        <v>#VALUE!</v>
      </c>
      <c r="BJY25" s="24" t="e">
        <f t="shared" si="699"/>
        <v>#VALUE!</v>
      </c>
      <c r="BJZ25" s="24" t="e">
        <f t="shared" si="700"/>
        <v>#VALUE!</v>
      </c>
      <c r="BKA25" s="24" t="e">
        <f t="shared" si="701"/>
        <v>#VALUE!</v>
      </c>
      <c r="BKB25">
        <v>-2.756113777806E-5</v>
      </c>
      <c r="BKC25" t="e">
        <f>bvarHC2*bvarM1</f>
        <v>#VALUE!</v>
      </c>
      <c r="BKD25" t="e">
        <f>cvarHC2*cvarM1</f>
        <v>#VALUE!</v>
      </c>
      <c r="BKE25" t="e">
        <f>mvarHC2*mvarM1</f>
        <v>#VALUE!</v>
      </c>
      <c r="BKF25" s="24" t="e">
        <f t="shared" si="702"/>
        <v>#VALUE!</v>
      </c>
      <c r="BKG25" s="24" t="e">
        <f t="shared" si="703"/>
        <v>#VALUE!</v>
      </c>
      <c r="BKH25" s="24" t="e">
        <f t="shared" si="704"/>
        <v>#VALUE!</v>
      </c>
      <c r="BKI25">
        <v>1.0223060405575E-6</v>
      </c>
      <c r="BKJ25" t="e">
        <f>bvarHC1*bvarM7</f>
        <v>#VALUE!</v>
      </c>
      <c r="BKK25" t="e">
        <f>cvarHC1*cvarM7</f>
        <v>#VALUE!</v>
      </c>
      <c r="BKL25" t="e">
        <f>mvarHC1*mvarM7</f>
        <v>#VALUE!</v>
      </c>
      <c r="BKM25" s="24" t="e">
        <f t="shared" si="705"/>
        <v>#VALUE!</v>
      </c>
      <c r="BKN25" s="24" t="e">
        <f t="shared" si="706"/>
        <v>#VALUE!</v>
      </c>
      <c r="BKO25" s="24" t="e">
        <f t="shared" si="707"/>
        <v>#VALUE!</v>
      </c>
      <c r="BKP25">
        <v>4.5339234541649998E-5</v>
      </c>
      <c r="BKQ25" t="e">
        <f>bvarHC2*bvarM6</f>
        <v>#VALUE!</v>
      </c>
      <c r="BKR25" t="e">
        <f>cvarHC2*cvarM6</f>
        <v>#VALUE!</v>
      </c>
      <c r="BKS25" t="e">
        <f>mvarHC2*mvarM6</f>
        <v>#VALUE!</v>
      </c>
      <c r="BKT25" s="24" t="e">
        <f t="shared" si="708"/>
        <v>#VALUE!</v>
      </c>
      <c r="BKU25" s="24" t="e">
        <f t="shared" si="709"/>
        <v>#VALUE!</v>
      </c>
      <c r="BKV25" s="24" t="e">
        <f t="shared" si="710"/>
        <v>#VALUE!</v>
      </c>
      <c r="BKW25">
        <v>4.1309923821290002E-5</v>
      </c>
      <c r="BKX25" t="e">
        <f>bvarM1*bvarM4</f>
        <v>#VALUE!</v>
      </c>
      <c r="BKY25" t="e">
        <f>cvarM1*cvarM4</f>
        <v>#VALUE!</v>
      </c>
      <c r="BKZ25" t="e">
        <f>mvarM1*mvarM4</f>
        <v>#VALUE!</v>
      </c>
      <c r="BLA25" s="24" t="e">
        <f t="shared" si="711"/>
        <v>#VALUE!</v>
      </c>
      <c r="BLB25" s="24" t="e">
        <f t="shared" si="712"/>
        <v>#VALUE!</v>
      </c>
      <c r="BLC25" s="24" t="e">
        <f t="shared" si="713"/>
        <v>#VALUE!</v>
      </c>
      <c r="BLD25">
        <v>3.9043125917902001E-6</v>
      </c>
      <c r="BLE25" t="e">
        <f>bvarHC2*bvarM4</f>
        <v>#VALUE!</v>
      </c>
      <c r="BLF25" t="e">
        <f>cvarHC2*cvarM4</f>
        <v>#VALUE!</v>
      </c>
      <c r="BLG25" t="e">
        <f>mvarHC2*mvarM4</f>
        <v>#VALUE!</v>
      </c>
      <c r="BLH25" s="24" t="e">
        <f t="shared" si="714"/>
        <v>#VALUE!</v>
      </c>
      <c r="BLI25" s="24" t="e">
        <f t="shared" si="715"/>
        <v>#VALUE!</v>
      </c>
      <c r="BLJ25" s="24" t="e">
        <f t="shared" si="716"/>
        <v>#VALUE!</v>
      </c>
      <c r="BLK25">
        <v>-4.6804073347707998E-8</v>
      </c>
      <c r="BLL25" t="e">
        <f>bvarHC1*bvarM4</f>
        <v>#VALUE!</v>
      </c>
      <c r="BLM25" t="e">
        <f>cvarHC1*cvarM4</f>
        <v>#VALUE!</v>
      </c>
      <c r="BLN25" t="e">
        <f>mvarHC1*mvarM4</f>
        <v>#VALUE!</v>
      </c>
      <c r="BLO25" s="24" t="e">
        <f t="shared" si="717"/>
        <v>#VALUE!</v>
      </c>
      <c r="BLP25" s="24" t="e">
        <f t="shared" si="718"/>
        <v>#VALUE!</v>
      </c>
      <c r="BLQ25" s="24" t="e">
        <f t="shared" si="719"/>
        <v>#VALUE!</v>
      </c>
      <c r="BLR25">
        <v>1.5254401981664001E-11</v>
      </c>
      <c r="BLS25" t="e">
        <f>bvarHC1*bvarM6</f>
        <v>#VALUE!</v>
      </c>
      <c r="BLT25" t="e">
        <f>cvarHC1*cvarM6</f>
        <v>#VALUE!</v>
      </c>
      <c r="BLU25" t="e">
        <f>mvarHC1*mvarM6</f>
        <v>#VALUE!</v>
      </c>
      <c r="BLV25" s="24" t="e">
        <f t="shared" si="720"/>
        <v>#VALUE!</v>
      </c>
      <c r="BLW25" s="24" t="e">
        <f t="shared" si="721"/>
        <v>#VALUE!</v>
      </c>
      <c r="BLX25" s="24" t="e">
        <f t="shared" si="722"/>
        <v>#VALUE!</v>
      </c>
      <c r="BLY25">
        <v>9.0631599884685996E-7</v>
      </c>
      <c r="BLZ25" t="e">
        <f>bvarHC1*bvarM6</f>
        <v>#VALUE!</v>
      </c>
      <c r="BMA25" t="e">
        <f>cvarHC1*cvarM6</f>
        <v>#VALUE!</v>
      </c>
      <c r="BMB25" t="e">
        <f>mvarHC1*mvarM6</f>
        <v>#VALUE!</v>
      </c>
      <c r="BMC25" s="24" t="e">
        <f t="shared" si="723"/>
        <v>#VALUE!</v>
      </c>
      <c r="BMD25" s="24" t="e">
        <f t="shared" si="724"/>
        <v>#VALUE!</v>
      </c>
      <c r="BME25" s="24" t="e">
        <f t="shared" si="725"/>
        <v>#VALUE!</v>
      </c>
      <c r="BMF25">
        <v>-1.9364750720640999E-6</v>
      </c>
      <c r="BMG25" t="e">
        <f>bvarHC1*bvarM7</f>
        <v>#VALUE!</v>
      </c>
      <c r="BMH25" t="e">
        <f>cvarHC1*cvarM7</f>
        <v>#VALUE!</v>
      </c>
      <c r="BMI25" t="e">
        <f>mvarHC1*mvarM7</f>
        <v>#VALUE!</v>
      </c>
      <c r="BMJ25" s="24" t="e">
        <f t="shared" si="726"/>
        <v>#VALUE!</v>
      </c>
      <c r="BMK25" s="24" t="e">
        <f t="shared" si="727"/>
        <v>#VALUE!</v>
      </c>
      <c r="BML25" s="24" t="e">
        <f t="shared" si="728"/>
        <v>#VALUE!</v>
      </c>
      <c r="BMM25">
        <v>-3.8871980586492997E-8</v>
      </c>
      <c r="BMN25" t="e">
        <f>bvarHC2*bvarM7</f>
        <v>#VALUE!</v>
      </c>
      <c r="BMO25" t="e">
        <f>cvarHC2*cvarM7</f>
        <v>#VALUE!</v>
      </c>
      <c r="BMP25" t="e">
        <f>mvarHC2*mvarM7</f>
        <v>#VALUE!</v>
      </c>
      <c r="BMQ25" s="24" t="e">
        <f t="shared" si="729"/>
        <v>#VALUE!</v>
      </c>
      <c r="BMR25" s="24" t="e">
        <f t="shared" si="730"/>
        <v>#VALUE!</v>
      </c>
      <c r="BMS25" s="24" t="e">
        <f t="shared" si="731"/>
        <v>#VALUE!</v>
      </c>
      <c r="BMT25">
        <v>-1.1387229152728001E-6</v>
      </c>
      <c r="BMU25" t="e">
        <f>bvarHC2*bvarM6</f>
        <v>#VALUE!</v>
      </c>
      <c r="BMV25" t="e">
        <f>cvarHC2*cvarM6</f>
        <v>#VALUE!</v>
      </c>
      <c r="BMW25" t="e">
        <f>mvarHC2*mvarM6</f>
        <v>#VALUE!</v>
      </c>
      <c r="BMX25" s="24" t="e">
        <f t="shared" si="732"/>
        <v>#VALUE!</v>
      </c>
      <c r="BMY25" s="24" t="e">
        <f t="shared" si="733"/>
        <v>#VALUE!</v>
      </c>
      <c r="BMZ25" s="24" t="e">
        <f t="shared" si="734"/>
        <v>#VALUE!</v>
      </c>
      <c r="BNA25">
        <v>-3.9599859259012003E-8</v>
      </c>
      <c r="BNB25" t="e">
        <f>bvarHC1*bvarM4</f>
        <v>#VALUE!</v>
      </c>
      <c r="BNC25" t="e">
        <f>cvarHC1*cvarM4</f>
        <v>#VALUE!</v>
      </c>
      <c r="BND25" t="e">
        <f>mvarHC1*mvarM4</f>
        <v>#VALUE!</v>
      </c>
      <c r="BNE25" s="24" t="e">
        <f t="shared" si="735"/>
        <v>#VALUE!</v>
      </c>
      <c r="BNF25" s="24" t="e">
        <f t="shared" si="736"/>
        <v>#VALUE!</v>
      </c>
      <c r="BNG25" s="24" t="e">
        <f t="shared" si="737"/>
        <v>#VALUE!</v>
      </c>
      <c r="BNH25">
        <v>-7.9530883143675004E-5</v>
      </c>
      <c r="BNI25" t="e">
        <f>bvarHC2*bvarM1</f>
        <v>#VALUE!</v>
      </c>
      <c r="BNJ25" t="e">
        <f>cvarHC2*cvarM1</f>
        <v>#VALUE!</v>
      </c>
      <c r="BNK25" t="e">
        <f>mvarHC2*mvarM1</f>
        <v>#VALUE!</v>
      </c>
      <c r="BNL25" s="24" t="e">
        <f t="shared" si="738"/>
        <v>#VALUE!</v>
      </c>
      <c r="BNM25" s="24" t="e">
        <f t="shared" si="739"/>
        <v>#VALUE!</v>
      </c>
      <c r="BNN25" s="24" t="e">
        <f t="shared" si="740"/>
        <v>#VALUE!</v>
      </c>
      <c r="BNO25">
        <v>-4.6514249840880998E-4</v>
      </c>
      <c r="BNP25" t="e">
        <f>bvarHC2*bvarM7</f>
        <v>#VALUE!</v>
      </c>
      <c r="BNQ25" t="e">
        <f>cvarHC2*cvarM7</f>
        <v>#VALUE!</v>
      </c>
      <c r="BNR25" t="e">
        <f>mvarHC2*mvarM7</f>
        <v>#VALUE!</v>
      </c>
      <c r="BNS25" s="24" t="e">
        <f t="shared" si="741"/>
        <v>#VALUE!</v>
      </c>
      <c r="BNT25" s="24" t="e">
        <f t="shared" si="742"/>
        <v>#VALUE!</v>
      </c>
      <c r="BNU25" s="24" t="e">
        <f t="shared" si="743"/>
        <v>#VALUE!</v>
      </c>
      <c r="BNV25">
        <v>-1.4817396764321E-4</v>
      </c>
      <c r="BNW25" t="e">
        <f>bvarHC2*bvarM2</f>
        <v>#VALUE!</v>
      </c>
      <c r="BNX25" t="e">
        <f>cvarHC2*cvarM2</f>
        <v>#VALUE!</v>
      </c>
      <c r="BNY25" t="e">
        <f>mvarHC2*mvarM2</f>
        <v>#VALUE!</v>
      </c>
      <c r="BNZ25" s="24" t="e">
        <f t="shared" si="744"/>
        <v>#VALUE!</v>
      </c>
      <c r="BOA25" s="24" t="e">
        <f t="shared" si="745"/>
        <v>#VALUE!</v>
      </c>
      <c r="BOB25" s="24" t="e">
        <f t="shared" si="746"/>
        <v>#VALUE!</v>
      </c>
      <c r="BOC25">
        <v>-2.7566704474036E-8</v>
      </c>
      <c r="BOD25" t="e">
        <f>bvarHC2*bvarM7</f>
        <v>#VALUE!</v>
      </c>
      <c r="BOE25" t="e">
        <f>cvarHC2*cvarM7</f>
        <v>#VALUE!</v>
      </c>
      <c r="BOF25" t="e">
        <f>mvarHC2*mvarM7</f>
        <v>#VALUE!</v>
      </c>
      <c r="BOG25" s="24" t="e">
        <f t="shared" si="747"/>
        <v>#VALUE!</v>
      </c>
      <c r="BOH25" s="24" t="e">
        <f t="shared" si="748"/>
        <v>#VALUE!</v>
      </c>
      <c r="BOI25" s="24" t="e">
        <f t="shared" si="749"/>
        <v>#VALUE!</v>
      </c>
      <c r="BOJ25">
        <v>-4.4529778861525002E-7</v>
      </c>
      <c r="BOK25" t="e">
        <f>bvarHC2*bvarM4</f>
        <v>#VALUE!</v>
      </c>
      <c r="BOL25" t="e">
        <f>cvarHC2*cvarM4</f>
        <v>#VALUE!</v>
      </c>
      <c r="BOM25" t="e">
        <f>mvarHC2*mvarM4</f>
        <v>#VALUE!</v>
      </c>
      <c r="BON25" s="24" t="e">
        <f t="shared" si="750"/>
        <v>#VALUE!</v>
      </c>
      <c r="BOO25" s="24" t="e">
        <f t="shared" si="751"/>
        <v>#VALUE!</v>
      </c>
      <c r="BOP25" s="24" t="e">
        <f t="shared" si="752"/>
        <v>#VALUE!</v>
      </c>
      <c r="BOQ25">
        <v>2.9720912838830999E-7</v>
      </c>
      <c r="BOR25" t="e">
        <f>bvarHC1*bvarM6</f>
        <v>#VALUE!</v>
      </c>
      <c r="BOS25" t="e">
        <f>cvarHC1*cvarM6</f>
        <v>#VALUE!</v>
      </c>
      <c r="BOT25" t="e">
        <f>mvarHC1*mvarM6</f>
        <v>#VALUE!</v>
      </c>
      <c r="BOU25" s="24" t="e">
        <f t="shared" si="753"/>
        <v>#VALUE!</v>
      </c>
      <c r="BOV25" s="24" t="e">
        <f t="shared" si="754"/>
        <v>#VALUE!</v>
      </c>
      <c r="BOW25" s="24" t="e">
        <f t="shared" si="755"/>
        <v>#VALUE!</v>
      </c>
      <c r="BOX25">
        <v>1.1052856231644999E-9</v>
      </c>
      <c r="BOY25" t="e">
        <f>bvarHC2*bvarM4</f>
        <v>#VALUE!</v>
      </c>
      <c r="BOZ25" t="e">
        <f>cvarHC2*cvarM4</f>
        <v>#VALUE!</v>
      </c>
      <c r="BPA25" t="e">
        <f>mvarHC2*mvarM4</f>
        <v>#VALUE!</v>
      </c>
      <c r="BPB25" s="24" t="e">
        <f t="shared" si="756"/>
        <v>#VALUE!</v>
      </c>
      <c r="BPC25" s="24" t="e">
        <f t="shared" si="757"/>
        <v>#VALUE!</v>
      </c>
      <c r="BPD25" s="24" t="e">
        <f t="shared" si="758"/>
        <v>#VALUE!</v>
      </c>
      <c r="BPE25">
        <v>-7.1668584660434004E-5</v>
      </c>
      <c r="BPF25" t="e">
        <f>bvarHC2*bvarM6</f>
        <v>#VALUE!</v>
      </c>
      <c r="BPG25" t="e">
        <f>cvarHC2*cvarM6</f>
        <v>#VALUE!</v>
      </c>
      <c r="BPH25" t="e">
        <f>mvarHC2*mvarM6</f>
        <v>#VALUE!</v>
      </c>
      <c r="BPI25" s="24" t="e">
        <f t="shared" si="759"/>
        <v>#VALUE!</v>
      </c>
      <c r="BPJ25" s="24" t="e">
        <f t="shared" si="760"/>
        <v>#VALUE!</v>
      </c>
      <c r="BPK25" s="24" t="e">
        <f t="shared" si="761"/>
        <v>#VALUE!</v>
      </c>
      <c r="BPL25">
        <v>0.53266247735260996</v>
      </c>
      <c r="BPM25" t="e">
        <f>bvarM1*bvarM6</f>
        <v>#VALUE!</v>
      </c>
      <c r="BPN25" t="e">
        <f>cvarM1*cvarM6</f>
        <v>#VALUE!</v>
      </c>
      <c r="BPO25" t="e">
        <f>mvarM1*mvarM6</f>
        <v>#VALUE!</v>
      </c>
      <c r="BPP25" s="24" t="e">
        <f t="shared" si="762"/>
        <v>#VALUE!</v>
      </c>
      <c r="BPQ25" s="24" t="e">
        <f t="shared" si="763"/>
        <v>#VALUE!</v>
      </c>
      <c r="BPR25" s="24" t="e">
        <f t="shared" si="764"/>
        <v>#VALUE!</v>
      </c>
      <c r="BPS25">
        <v>2.5005873636259E-5</v>
      </c>
      <c r="BPT25" t="e">
        <f>bvarM1*bvarM4</f>
        <v>#VALUE!</v>
      </c>
      <c r="BPU25" t="e">
        <f>cvarM1*cvarM4</f>
        <v>#VALUE!</v>
      </c>
      <c r="BPV25" t="e">
        <f>mvarM1*mvarM4</f>
        <v>#VALUE!</v>
      </c>
      <c r="BPW25" s="24" t="e">
        <f t="shared" si="765"/>
        <v>#VALUE!</v>
      </c>
      <c r="BPX25" s="24" t="e">
        <f t="shared" si="766"/>
        <v>#VALUE!</v>
      </c>
      <c r="BPY25" s="24" t="e">
        <f t="shared" si="767"/>
        <v>#VALUE!</v>
      </c>
      <c r="BPZ25">
        <v>8.4404472253199999E-6</v>
      </c>
      <c r="BQA25" t="e">
        <f>bvarM4*bvarM6</f>
        <v>#VALUE!</v>
      </c>
      <c r="BQB25" t="e">
        <f>cvarM4*cvarM6</f>
        <v>#VALUE!</v>
      </c>
      <c r="BQC25" t="e">
        <f>mvarM4*mvarM6</f>
        <v>#VALUE!</v>
      </c>
      <c r="BQD25" s="24" t="e">
        <f t="shared" si="768"/>
        <v>#VALUE!</v>
      </c>
      <c r="BQE25" s="24" t="e">
        <f t="shared" si="769"/>
        <v>#VALUE!</v>
      </c>
      <c r="BQF25" s="24" t="e">
        <f t="shared" si="770"/>
        <v>#VALUE!</v>
      </c>
      <c r="BQG25">
        <v>8.6520084517724001E-5</v>
      </c>
      <c r="BQH25" t="e">
        <f>bvarHC2*bvarM6</f>
        <v>#VALUE!</v>
      </c>
      <c r="BQI25" t="e">
        <f>cvarHC2*cvarM6</f>
        <v>#VALUE!</v>
      </c>
      <c r="BQJ25" t="e">
        <f>mvarHC2*mvarM6</f>
        <v>#VALUE!</v>
      </c>
      <c r="BQK25" s="24" t="e">
        <f t="shared" si="771"/>
        <v>#VALUE!</v>
      </c>
      <c r="BQL25" s="24" t="e">
        <f t="shared" si="772"/>
        <v>#VALUE!</v>
      </c>
      <c r="BQM25" s="24" t="e">
        <f t="shared" si="773"/>
        <v>#VALUE!</v>
      </c>
      <c r="BQN25">
        <v>2.7832229256224E-9</v>
      </c>
      <c r="BQO25" t="e">
        <f>bvarHC2*bvarM6</f>
        <v>#VALUE!</v>
      </c>
      <c r="BQP25" t="e">
        <f>cvarHC2*cvarM6</f>
        <v>#VALUE!</v>
      </c>
      <c r="BQQ25" t="e">
        <f>mvarHC2*mvarM6</f>
        <v>#VALUE!</v>
      </c>
      <c r="BQR25" s="24" t="e">
        <f t="shared" si="774"/>
        <v>#VALUE!</v>
      </c>
      <c r="BQS25" s="24" t="e">
        <f t="shared" si="775"/>
        <v>#VALUE!</v>
      </c>
      <c r="BQT25" s="24" t="e">
        <f t="shared" si="776"/>
        <v>#VALUE!</v>
      </c>
      <c r="BQU25">
        <v>-0.60116309028100001</v>
      </c>
      <c r="BQV25" t="e">
        <f>bvarM1*bvarM6</f>
        <v>#VALUE!</v>
      </c>
      <c r="BQW25" t="e">
        <f>cvarM1*cvarM6</f>
        <v>#VALUE!</v>
      </c>
      <c r="BQX25" t="e">
        <f>mvarM1*mvarM6</f>
        <v>#VALUE!</v>
      </c>
      <c r="BQY25" s="24" t="e">
        <f t="shared" si="777"/>
        <v>#VALUE!</v>
      </c>
      <c r="BQZ25" s="24" t="e">
        <f t="shared" si="778"/>
        <v>#VALUE!</v>
      </c>
      <c r="BRA25" s="24" t="e">
        <f t="shared" si="779"/>
        <v>#VALUE!</v>
      </c>
      <c r="BRB25">
        <v>-4.3371403243575997E-5</v>
      </c>
      <c r="BRC25" t="e">
        <f>bvarHC2*bvarM9</f>
        <v>#VALUE!</v>
      </c>
      <c r="BRD25" t="e">
        <f>cvarHC2*cvarM9</f>
        <v>#VALUE!</v>
      </c>
      <c r="BRE25" t="e">
        <f>mvarHC2*mvarM9</f>
        <v>#VALUE!</v>
      </c>
      <c r="BRF25" s="24" t="e">
        <f t="shared" si="780"/>
        <v>#VALUE!</v>
      </c>
      <c r="BRG25" s="24" t="e">
        <f t="shared" si="781"/>
        <v>#VALUE!</v>
      </c>
      <c r="BRH25" s="24" t="e">
        <f t="shared" si="782"/>
        <v>#VALUE!</v>
      </c>
      <c r="BRI25">
        <v>3.4933180141328001E-5</v>
      </c>
      <c r="BRJ25" t="e">
        <f>bvarM1*bvarM4</f>
        <v>#VALUE!</v>
      </c>
      <c r="BRK25" t="e">
        <f>cvarM1*cvarM4</f>
        <v>#VALUE!</v>
      </c>
      <c r="BRL25" t="e">
        <f>mvarM1*mvarM4</f>
        <v>#VALUE!</v>
      </c>
      <c r="BRM25" s="24" t="e">
        <f t="shared" si="783"/>
        <v>#VALUE!</v>
      </c>
      <c r="BRN25" s="24" t="e">
        <f t="shared" si="784"/>
        <v>#VALUE!</v>
      </c>
      <c r="BRO25" s="24" t="e">
        <f t="shared" si="785"/>
        <v>#VALUE!</v>
      </c>
      <c r="BRP25">
        <v>2.3956031122512999E-8</v>
      </c>
      <c r="BRQ25" t="e">
        <f>bvarHC1^2</f>
        <v>#VALUE!</v>
      </c>
      <c r="BRR25" t="e">
        <f>cvarHC1^2</f>
        <v>#VALUE!</v>
      </c>
      <c r="BRS25" t="e">
        <f>mvarHC1^2</f>
        <v>#VALUE!</v>
      </c>
      <c r="BRT25" s="24" t="e">
        <f t="shared" si="786"/>
        <v>#VALUE!</v>
      </c>
      <c r="BRU25" s="24" t="e">
        <f t="shared" si="787"/>
        <v>#VALUE!</v>
      </c>
      <c r="BRV25" s="24" t="e">
        <f t="shared" si="788"/>
        <v>#VALUE!</v>
      </c>
      <c r="BRW25">
        <v>1.0565728277978E-4</v>
      </c>
      <c r="BRX25" t="e">
        <f>bvarHC2*bvarM6</f>
        <v>#VALUE!</v>
      </c>
      <c r="BRY25" t="e">
        <f>cvarHC2*cvarM6</f>
        <v>#VALUE!</v>
      </c>
      <c r="BRZ25" t="e">
        <f>mvarHC2*mvarM6</f>
        <v>#VALUE!</v>
      </c>
      <c r="BSA25" s="24" t="e">
        <f t="shared" si="789"/>
        <v>#VALUE!</v>
      </c>
      <c r="BSB25" s="24" t="e">
        <f t="shared" si="790"/>
        <v>#VALUE!</v>
      </c>
      <c r="BSC25" s="24" t="e">
        <f t="shared" si="791"/>
        <v>#VALUE!</v>
      </c>
      <c r="BSD25">
        <v>6.2394567741890004E-10</v>
      </c>
      <c r="BSE25" t="e">
        <f>bvarHC2*bvarM4</f>
        <v>#VALUE!</v>
      </c>
      <c r="BSF25" t="e">
        <f>cvarHC2*cvarM4</f>
        <v>#VALUE!</v>
      </c>
      <c r="BSG25" t="e">
        <f>mvarHC2*mvarM4</f>
        <v>#VALUE!</v>
      </c>
      <c r="BSH25" s="24" t="e">
        <f t="shared" si="792"/>
        <v>#VALUE!</v>
      </c>
      <c r="BSI25" s="24" t="e">
        <f t="shared" si="793"/>
        <v>#VALUE!</v>
      </c>
      <c r="BSJ25" s="24" t="e">
        <f t="shared" si="794"/>
        <v>#VALUE!</v>
      </c>
      <c r="BSK25">
        <v>-0.26074849741625</v>
      </c>
      <c r="BSL25" t="e">
        <f>bvarM1*bvarM4</f>
        <v>#VALUE!</v>
      </c>
      <c r="BSM25" t="e">
        <f>cvarM1*cvarM4</f>
        <v>#VALUE!</v>
      </c>
      <c r="BSN25" t="e">
        <f>mvarM1*mvarM4</f>
        <v>#VALUE!</v>
      </c>
      <c r="BSO25" s="24" t="e">
        <f t="shared" si="795"/>
        <v>#VALUE!</v>
      </c>
      <c r="BSP25" s="24" t="e">
        <f t="shared" si="796"/>
        <v>#VALUE!</v>
      </c>
      <c r="BSQ25" s="24" t="e">
        <f t="shared" si="797"/>
        <v>#VALUE!</v>
      </c>
      <c r="BSR25">
        <v>6.6305913101552996E-7</v>
      </c>
      <c r="BSS25" t="e">
        <f>bvarHC1^2</f>
        <v>#VALUE!</v>
      </c>
      <c r="BST25" t="e">
        <f>cvarHC1^2</f>
        <v>#VALUE!</v>
      </c>
      <c r="BSU25" t="e">
        <f>mvarHC1^2</f>
        <v>#VALUE!</v>
      </c>
      <c r="BSV25" s="24" t="e">
        <f t="shared" si="798"/>
        <v>#VALUE!</v>
      </c>
      <c r="BSW25" s="24" t="e">
        <f t="shared" si="799"/>
        <v>#VALUE!</v>
      </c>
      <c r="BSX25" s="24" t="e">
        <f t="shared" si="800"/>
        <v>#VALUE!</v>
      </c>
      <c r="BSY25">
        <v>-7.0095019665547998E-5</v>
      </c>
      <c r="BSZ25" t="e">
        <f>bvarM1*bvarM9</f>
        <v>#VALUE!</v>
      </c>
      <c r="BTA25" t="e">
        <f>cvarM1*cvarM9</f>
        <v>#VALUE!</v>
      </c>
      <c r="BTB25" t="e">
        <f>mvarM1*mvarM9</f>
        <v>#VALUE!</v>
      </c>
      <c r="BTC25" s="24" t="e">
        <f t="shared" si="801"/>
        <v>#VALUE!</v>
      </c>
      <c r="BTD25" s="24" t="e">
        <f t="shared" si="802"/>
        <v>#VALUE!</v>
      </c>
      <c r="BTE25" s="24" t="e">
        <f t="shared" si="803"/>
        <v>#VALUE!</v>
      </c>
      <c r="BTF25">
        <v>2.7327106472487002E-6</v>
      </c>
      <c r="BTG25" t="e">
        <f>bvarHC2*bvarM9</f>
        <v>#VALUE!</v>
      </c>
      <c r="BTH25" t="e">
        <f>cvarHC2*cvarM9</f>
        <v>#VALUE!</v>
      </c>
      <c r="BTI25" t="e">
        <f>mvarHC2*mvarM9</f>
        <v>#VALUE!</v>
      </c>
      <c r="BTJ25" s="24" t="e">
        <f t="shared" si="804"/>
        <v>#VALUE!</v>
      </c>
      <c r="BTK25" s="24" t="e">
        <f t="shared" si="805"/>
        <v>#VALUE!</v>
      </c>
      <c r="BTL25" s="24" t="e">
        <f t="shared" si="806"/>
        <v>#VALUE!</v>
      </c>
      <c r="BTM25">
        <v>1.1564900269484E-4</v>
      </c>
      <c r="BTN25" t="e">
        <f>bvarHC2*bvarM6</f>
        <v>#VALUE!</v>
      </c>
      <c r="BTO25" t="e">
        <f>cvarHC2*cvarM6</f>
        <v>#VALUE!</v>
      </c>
      <c r="BTP25" t="e">
        <f>mvarHC2*mvarM6</f>
        <v>#VALUE!</v>
      </c>
      <c r="BTQ25" s="24" t="e">
        <f t="shared" si="807"/>
        <v>#VALUE!</v>
      </c>
      <c r="BTR25" s="24" t="e">
        <f t="shared" si="808"/>
        <v>#VALUE!</v>
      </c>
      <c r="BTS25" s="24" t="e">
        <f t="shared" si="809"/>
        <v>#VALUE!</v>
      </c>
      <c r="BTT25">
        <v>-4.1498415855105002E-10</v>
      </c>
      <c r="BTU25" t="e">
        <f>bvarM4*bvarM6</f>
        <v>#VALUE!</v>
      </c>
      <c r="BTV25" t="e">
        <f>cvarM4*cvarM6</f>
        <v>#VALUE!</v>
      </c>
      <c r="BTW25" t="e">
        <f>mvarM4*mvarM6</f>
        <v>#VALUE!</v>
      </c>
      <c r="BTX25" s="24" t="e">
        <f t="shared" si="810"/>
        <v>#VALUE!</v>
      </c>
      <c r="BTY25" s="24" t="e">
        <f t="shared" si="811"/>
        <v>#VALUE!</v>
      </c>
      <c r="BTZ25" s="24" t="e">
        <f t="shared" si="812"/>
        <v>#VALUE!</v>
      </c>
      <c r="BUA25">
        <v>-0.56260660165698995</v>
      </c>
      <c r="BUB25" t="e">
        <f>bvarM1*bvarM6</f>
        <v>#VALUE!</v>
      </c>
      <c r="BUC25" t="e">
        <f>cvarM1*cvarM6</f>
        <v>#VALUE!</v>
      </c>
      <c r="BUD25" t="e">
        <f>mvarM1*mvarM6</f>
        <v>#VALUE!</v>
      </c>
      <c r="BUE25" s="24" t="e">
        <f t="shared" si="813"/>
        <v>#VALUE!</v>
      </c>
      <c r="BUF25" s="24" t="e">
        <f t="shared" si="814"/>
        <v>#VALUE!</v>
      </c>
      <c r="BUG25" s="24" t="e">
        <f t="shared" si="815"/>
        <v>#VALUE!</v>
      </c>
      <c r="BUH25">
        <v>5.9719297010560996E-7</v>
      </c>
      <c r="BUI25" t="e">
        <f>bvarHC1^2</f>
        <v>#VALUE!</v>
      </c>
      <c r="BUJ25" t="e">
        <f>cvarHC1^2</f>
        <v>#VALUE!</v>
      </c>
      <c r="BUK25" t="e">
        <f>mvarHC1^2</f>
        <v>#VALUE!</v>
      </c>
      <c r="BUL25" s="24" t="e">
        <f t="shared" si="816"/>
        <v>#VALUE!</v>
      </c>
      <c r="BUM25" s="24" t="e">
        <f t="shared" si="817"/>
        <v>#VALUE!</v>
      </c>
      <c r="BUN25" s="24" t="e">
        <f t="shared" si="818"/>
        <v>#VALUE!</v>
      </c>
      <c r="BUO25">
        <v>-5.3909766441213999E-8</v>
      </c>
      <c r="BUP25" t="e">
        <f>bvarHC2*bvarM7</f>
        <v>#VALUE!</v>
      </c>
      <c r="BUQ25" t="e">
        <f>cvarHC2*cvarM7</f>
        <v>#VALUE!</v>
      </c>
      <c r="BUR25" t="e">
        <f>mvarHC2*mvarM7</f>
        <v>#VALUE!</v>
      </c>
      <c r="BUS25" s="24" t="e">
        <f t="shared" si="819"/>
        <v>#VALUE!</v>
      </c>
      <c r="BUT25" s="24" t="e">
        <f t="shared" si="820"/>
        <v>#VALUE!</v>
      </c>
      <c r="BUU25" s="24" t="e">
        <f t="shared" si="821"/>
        <v>#VALUE!</v>
      </c>
      <c r="BUV25">
        <v>-3.7416456780070002E-5</v>
      </c>
      <c r="BUW25" t="e">
        <f>bvarM6*bvarM7</f>
        <v>#VALUE!</v>
      </c>
      <c r="BUX25" t="e">
        <f>cvarM6*cvarM7</f>
        <v>#VALUE!</v>
      </c>
      <c r="BUY25" t="e">
        <f>mvarM6*mvarM7</f>
        <v>#VALUE!</v>
      </c>
      <c r="BUZ25" s="24" t="e">
        <f t="shared" si="822"/>
        <v>#VALUE!</v>
      </c>
      <c r="BVA25" s="24" t="e">
        <f t="shared" si="823"/>
        <v>#VALUE!</v>
      </c>
      <c r="BVB25" s="24" t="e">
        <f t="shared" si="824"/>
        <v>#VALUE!</v>
      </c>
      <c r="BVC25">
        <v>-5.6061024611913995E-4</v>
      </c>
      <c r="BVD25" t="e">
        <f>bvarHC2*bvarM7</f>
        <v>#VALUE!</v>
      </c>
      <c r="BVE25" t="e">
        <f>cvarHC2*cvarM7</f>
        <v>#VALUE!</v>
      </c>
      <c r="BVF25" t="e">
        <f>mvarHC2*mvarM7</f>
        <v>#VALUE!</v>
      </c>
      <c r="BVG25" s="24" t="e">
        <f t="shared" si="825"/>
        <v>#VALUE!</v>
      </c>
      <c r="BVH25" s="24" t="e">
        <f t="shared" si="826"/>
        <v>#VALUE!</v>
      </c>
      <c r="BVI25" s="24" t="e">
        <f t="shared" si="827"/>
        <v>#VALUE!</v>
      </c>
      <c r="BVJ25">
        <v>8.7123510777069998E-10</v>
      </c>
      <c r="BVK25" t="e">
        <f>bvarHC2*bvarM4</f>
        <v>#VALUE!</v>
      </c>
      <c r="BVL25" t="e">
        <f>cvarHC2*cvarM4</f>
        <v>#VALUE!</v>
      </c>
      <c r="BVM25" t="e">
        <f>mvarHC2*mvarM4</f>
        <v>#VALUE!</v>
      </c>
      <c r="BVN25" s="24" t="e">
        <f t="shared" si="828"/>
        <v>#VALUE!</v>
      </c>
      <c r="BVO25" s="24" t="e">
        <f t="shared" si="829"/>
        <v>#VALUE!</v>
      </c>
      <c r="BVP25" s="24" t="e">
        <f t="shared" si="830"/>
        <v>#VALUE!</v>
      </c>
      <c r="BVQ25">
        <v>-2.4446687218006001E-5</v>
      </c>
      <c r="BVR25" t="e">
        <f>bvarHC2*bvarM6</f>
        <v>#VALUE!</v>
      </c>
      <c r="BVS25" t="e">
        <f>cvarHC2*cvarM6</f>
        <v>#VALUE!</v>
      </c>
      <c r="BVT25" t="e">
        <f>mvarHC2*mvarM6</f>
        <v>#VALUE!</v>
      </c>
      <c r="BVU25" s="24" t="e">
        <f t="shared" si="831"/>
        <v>#VALUE!</v>
      </c>
      <c r="BVV25" s="24" t="e">
        <f t="shared" si="832"/>
        <v>#VALUE!</v>
      </c>
      <c r="BVW25" s="24" t="e">
        <f t="shared" si="833"/>
        <v>#VALUE!</v>
      </c>
      <c r="BVX25">
        <v>19.168791012682</v>
      </c>
      <c r="BVY25" t="e">
        <f>bvarHC2*bvarM1</f>
        <v>#VALUE!</v>
      </c>
      <c r="BVZ25" t="e">
        <f>cvarHC2*cvarM1</f>
        <v>#VALUE!</v>
      </c>
      <c r="BWA25" t="e">
        <f>mvarHC2*mvarM1</f>
        <v>#VALUE!</v>
      </c>
      <c r="BWB25" s="24" t="e">
        <f t="shared" si="834"/>
        <v>#VALUE!</v>
      </c>
      <c r="BWC25" s="24" t="e">
        <f t="shared" si="835"/>
        <v>#VALUE!</v>
      </c>
      <c r="BWD25" s="24" t="e">
        <f t="shared" si="836"/>
        <v>#VALUE!</v>
      </c>
      <c r="BWE25">
        <v>-6.3753267036995002E-8</v>
      </c>
      <c r="BWF25" t="e">
        <f>bvarHC2*bvarM7</f>
        <v>#VALUE!</v>
      </c>
      <c r="BWG25" t="e">
        <f>cvarHC2*cvarM7</f>
        <v>#VALUE!</v>
      </c>
      <c r="BWH25" t="e">
        <f>mvarHC2*mvarM7</f>
        <v>#VALUE!</v>
      </c>
      <c r="BWI25" s="24" t="e">
        <f t="shared" si="837"/>
        <v>#VALUE!</v>
      </c>
      <c r="BWJ25" s="24" t="e">
        <f t="shared" si="838"/>
        <v>#VALUE!</v>
      </c>
      <c r="BWK25" s="24" t="e">
        <f t="shared" si="839"/>
        <v>#VALUE!</v>
      </c>
      <c r="BWL25">
        <v>-6.5394660462696999E-2</v>
      </c>
      <c r="BWM25" t="e">
        <f>bvarM1*bvarM4</f>
        <v>#VALUE!</v>
      </c>
      <c r="BWN25" t="e">
        <f>cvarM1*cvarM4</f>
        <v>#VALUE!</v>
      </c>
      <c r="BWO25" t="e">
        <f>mvarM1*mvarM4</f>
        <v>#VALUE!</v>
      </c>
      <c r="BWP25" s="24" t="e">
        <f t="shared" si="840"/>
        <v>#VALUE!</v>
      </c>
      <c r="BWQ25" s="24" t="e">
        <f t="shared" si="841"/>
        <v>#VALUE!</v>
      </c>
      <c r="BWR25" s="24" t="e">
        <f t="shared" si="842"/>
        <v>#VALUE!</v>
      </c>
      <c r="BWS25">
        <v>1.5907461210567999E-5</v>
      </c>
      <c r="BWT25" t="e">
        <f>bvarHC2*bvarM4</f>
        <v>#VALUE!</v>
      </c>
      <c r="BWU25" t="e">
        <f>cvarHC2*cvarM4</f>
        <v>#VALUE!</v>
      </c>
      <c r="BWV25" t="e">
        <f>mvarHC2*mvarM4</f>
        <v>#VALUE!</v>
      </c>
      <c r="BWW25" s="24" t="e">
        <f t="shared" si="843"/>
        <v>#VALUE!</v>
      </c>
      <c r="BWX25" s="24" t="e">
        <f t="shared" si="844"/>
        <v>#VALUE!</v>
      </c>
      <c r="BWY25" s="24" t="e">
        <f t="shared" si="845"/>
        <v>#VALUE!</v>
      </c>
      <c r="BWZ25">
        <v>8.5882299352637995E-10</v>
      </c>
      <c r="BXA25" t="e">
        <f>bvarHC2*bvarM4</f>
        <v>#VALUE!</v>
      </c>
      <c r="BXB25" t="e">
        <f>cvarHC2*cvarM4</f>
        <v>#VALUE!</v>
      </c>
      <c r="BXC25" t="e">
        <f>mvarHC2*mvarM4</f>
        <v>#VALUE!</v>
      </c>
      <c r="BXD25" s="24" t="e">
        <f t="shared" si="846"/>
        <v>#VALUE!</v>
      </c>
      <c r="BXE25" s="24" t="e">
        <f t="shared" si="847"/>
        <v>#VALUE!</v>
      </c>
      <c r="BXF25" s="24" t="e">
        <f t="shared" si="848"/>
        <v>#VALUE!</v>
      </c>
      <c r="BXG25">
        <v>-2.7210171455163999E-5</v>
      </c>
      <c r="BXH25" t="e">
        <f>bvarHC2*bvarM7</f>
        <v>#VALUE!</v>
      </c>
      <c r="BXI25" t="e">
        <f>cvarHC2*cvarM7</f>
        <v>#VALUE!</v>
      </c>
      <c r="BXJ25" t="e">
        <f>mvarHC2*mvarM7</f>
        <v>#VALUE!</v>
      </c>
      <c r="BXK25" s="24" t="e">
        <f t="shared" si="849"/>
        <v>#VALUE!</v>
      </c>
      <c r="BXL25" s="24" t="e">
        <f t="shared" si="850"/>
        <v>#VALUE!</v>
      </c>
      <c r="BXM25" s="24" t="e">
        <f t="shared" si="851"/>
        <v>#VALUE!</v>
      </c>
      <c r="BXN25">
        <v>0.42022640328473998</v>
      </c>
      <c r="BXO25" t="e">
        <f>bvarM1*bvarM4</f>
        <v>#VALUE!</v>
      </c>
      <c r="BXP25" t="e">
        <f>cvarM1*cvarM4</f>
        <v>#VALUE!</v>
      </c>
      <c r="BXQ25" t="e">
        <f>mvarM1*mvarM4</f>
        <v>#VALUE!</v>
      </c>
      <c r="BXR25" s="24" t="e">
        <f t="shared" si="852"/>
        <v>#VALUE!</v>
      </c>
      <c r="BXS25" s="24" t="e">
        <f t="shared" si="853"/>
        <v>#VALUE!</v>
      </c>
      <c r="BXT25" s="24" t="e">
        <f t="shared" si="854"/>
        <v>#VALUE!</v>
      </c>
      <c r="BXU25">
        <v>2.6039836008583001E-5</v>
      </c>
      <c r="BXV25" t="e">
        <f>bvarM1*bvarM4</f>
        <v>#VALUE!</v>
      </c>
      <c r="BXW25" t="e">
        <f>cvarM1*cvarM4</f>
        <v>#VALUE!</v>
      </c>
      <c r="BXX25" t="e">
        <f>mvarM1*mvarM4</f>
        <v>#VALUE!</v>
      </c>
      <c r="BXY25" s="24" t="e">
        <f t="shared" si="855"/>
        <v>#VALUE!</v>
      </c>
      <c r="BXZ25" s="24" t="e">
        <f t="shared" si="856"/>
        <v>#VALUE!</v>
      </c>
      <c r="BYA25" s="24" t="e">
        <f t="shared" si="857"/>
        <v>#VALUE!</v>
      </c>
      <c r="BYB25">
        <v>-0.10909257995009</v>
      </c>
      <c r="BYC25" t="e">
        <f>bvarM1*bvarM6</f>
        <v>#VALUE!</v>
      </c>
      <c r="BYD25" t="e">
        <f>cvarM1*cvarM6</f>
        <v>#VALUE!</v>
      </c>
      <c r="BYE25" t="e">
        <f>mvarM1*mvarM6</f>
        <v>#VALUE!</v>
      </c>
      <c r="BYF25" s="24" t="e">
        <f t="shared" si="858"/>
        <v>#VALUE!</v>
      </c>
      <c r="BYG25" s="24" t="e">
        <f t="shared" si="859"/>
        <v>#VALUE!</v>
      </c>
      <c r="BYH25" s="24" t="e">
        <f t="shared" si="860"/>
        <v>#VALUE!</v>
      </c>
      <c r="BYI25">
        <v>2.0871822393577998E-5</v>
      </c>
      <c r="BYJ25" t="e">
        <f>bvarHC2*bvarM4</f>
        <v>#VALUE!</v>
      </c>
      <c r="BYK25" t="e">
        <f>cvarHC2*cvarM4</f>
        <v>#VALUE!</v>
      </c>
      <c r="BYL25" t="e">
        <f>mvarHC2*mvarM4</f>
        <v>#VALUE!</v>
      </c>
      <c r="BYM25" s="24" t="e">
        <f t="shared" si="861"/>
        <v>#VALUE!</v>
      </c>
      <c r="BYN25" s="24" t="e">
        <f t="shared" si="862"/>
        <v>#VALUE!</v>
      </c>
      <c r="BYO25" s="24" t="e">
        <f t="shared" si="863"/>
        <v>#VALUE!</v>
      </c>
      <c r="BYP25">
        <v>9.2259667696695999E-10</v>
      </c>
      <c r="BYQ25" t="e">
        <f>bvarHC2*bvarM4</f>
        <v>#VALUE!</v>
      </c>
      <c r="BYR25" t="e">
        <f>cvarHC2*cvarM4</f>
        <v>#VALUE!</v>
      </c>
      <c r="BYS25" t="e">
        <f>mvarHC2*mvarM4</f>
        <v>#VALUE!</v>
      </c>
      <c r="BYT25" s="24" t="e">
        <f t="shared" si="864"/>
        <v>#VALUE!</v>
      </c>
      <c r="BYU25" s="24" t="e">
        <f t="shared" si="865"/>
        <v>#VALUE!</v>
      </c>
      <c r="BYV25" s="24" t="e">
        <f t="shared" si="866"/>
        <v>#VALUE!</v>
      </c>
    </row>
    <row r="26" spans="1:2024" x14ac:dyDescent="0.3">
      <c r="A26" s="99"/>
      <c r="F26" s="82">
        <f t="shared" si="0"/>
        <v>0</v>
      </c>
      <c r="G26" s="82">
        <f t="shared" si="1"/>
        <v>0</v>
      </c>
      <c r="H26" s="82">
        <f t="shared" si="2"/>
        <v>0</v>
      </c>
      <c r="I26">
        <v>6.5481945358562E-6</v>
      </c>
      <c r="J26" t="e">
        <f>bvarHC1*bvarM7</f>
        <v>#VALUE!</v>
      </c>
      <c r="K26" t="e">
        <f>cvarHC1*cvarM7</f>
        <v>#VALUE!</v>
      </c>
      <c r="L26" t="e">
        <f>mvarHC1*mvarM7</f>
        <v>#VALUE!</v>
      </c>
      <c r="M26" s="15" t="e">
        <f t="shared" si="3"/>
        <v>#VALUE!</v>
      </c>
      <c r="N26" s="15" t="e">
        <f t="shared" si="4"/>
        <v>#VALUE!</v>
      </c>
      <c r="O26" s="15" t="e">
        <f t="shared" si="5"/>
        <v>#VALUE!</v>
      </c>
      <c r="P26">
        <v>-1.3001196966232E-7</v>
      </c>
      <c r="Q26" t="e">
        <f>bvarHC1*bvarM4</f>
        <v>#VALUE!</v>
      </c>
      <c r="R26" t="e">
        <f>cvarHC1*cvarM4</f>
        <v>#VALUE!</v>
      </c>
      <c r="S26" t="e">
        <f>mvarHC1*mvarM4</f>
        <v>#VALUE!</v>
      </c>
      <c r="T26" s="15" t="e">
        <f t="shared" si="6"/>
        <v>#VALUE!</v>
      </c>
      <c r="U26" s="74" t="e">
        <f t="shared" si="7"/>
        <v>#VALUE!</v>
      </c>
      <c r="V26" s="15" t="e">
        <f t="shared" si="8"/>
        <v>#VALUE!</v>
      </c>
      <c r="W26">
        <v>-1.2853313083297999E-5</v>
      </c>
      <c r="X26" t="e">
        <f>bvarHC2*bvarM8</f>
        <v>#VALUE!</v>
      </c>
      <c r="Y26" t="e">
        <f>cvarHC2*cvarM8</f>
        <v>#VALUE!</v>
      </c>
      <c r="Z26" t="e">
        <f>mvarHC2*mvarM8</f>
        <v>#VALUE!</v>
      </c>
      <c r="AA26" t="e">
        <f t="shared" si="9"/>
        <v>#VALUE!</v>
      </c>
      <c r="AB26" s="15" t="e">
        <f t="shared" si="10"/>
        <v>#VALUE!</v>
      </c>
      <c r="AC26" s="53" t="e">
        <f t="shared" si="11"/>
        <v>#VALUE!</v>
      </c>
      <c r="AD26">
        <v>4.6516923577523002E-8</v>
      </c>
      <c r="AE26" t="e">
        <f>bvarHC1*bvarM2</f>
        <v>#VALUE!</v>
      </c>
      <c r="AF26" t="e">
        <f>cvarHC1*cvarM2</f>
        <v>#VALUE!</v>
      </c>
      <c r="AG26" t="e">
        <f>mvarHC1*mvarM2</f>
        <v>#VALUE!</v>
      </c>
      <c r="AH26" t="e">
        <f t="shared" si="12"/>
        <v>#VALUE!</v>
      </c>
      <c r="AI26" s="15" t="e">
        <f t="shared" si="13"/>
        <v>#VALUE!</v>
      </c>
      <c r="AJ26" s="53" t="e">
        <f t="shared" si="14"/>
        <v>#VALUE!</v>
      </c>
      <c r="AK26">
        <v>-3.4919274535143002E-7</v>
      </c>
      <c r="AL26" t="e">
        <f>bvarHC1*bvarM2</f>
        <v>#VALUE!</v>
      </c>
      <c r="AM26" t="e">
        <f>cvarHC1*cvarM2</f>
        <v>#VALUE!</v>
      </c>
      <c r="AN26" t="e">
        <f>mvarHC1*mvarM2</f>
        <v>#VALUE!</v>
      </c>
      <c r="AO26" s="15" t="e">
        <f t="shared" si="15"/>
        <v>#VALUE!</v>
      </c>
      <c r="AP26" s="15" t="e">
        <f t="shared" si="16"/>
        <v>#VALUE!</v>
      </c>
      <c r="AQ26" s="53" t="e">
        <f t="shared" si="17"/>
        <v>#VALUE!</v>
      </c>
      <c r="AR26">
        <v>3.2859979438971001E-8</v>
      </c>
      <c r="AS26" t="e">
        <f>bvarHC1*bvarM6</f>
        <v>#VALUE!</v>
      </c>
      <c r="AT26" t="e">
        <f>cvarHC1*cvarM6</f>
        <v>#VALUE!</v>
      </c>
      <c r="AU26" t="e">
        <f>mvarHC1*mvarM6</f>
        <v>#VALUE!</v>
      </c>
      <c r="AV26" s="15" t="e">
        <f t="shared" si="18"/>
        <v>#VALUE!</v>
      </c>
      <c r="AW26" s="15" t="e">
        <f t="shared" si="19"/>
        <v>#VALUE!</v>
      </c>
      <c r="AX26" s="53" t="e">
        <f t="shared" si="20"/>
        <v>#VALUE!</v>
      </c>
      <c r="AY26">
        <v>-1.0487469359492E-8</v>
      </c>
      <c r="AZ26" t="e">
        <f>bvarHC1*bvarM6</f>
        <v>#VALUE!</v>
      </c>
      <c r="BA26" t="e">
        <f>cvarHC1*cvarM6</f>
        <v>#VALUE!</v>
      </c>
      <c r="BB26" t="e">
        <f>mvarHC1*mvarM6</f>
        <v>#VALUE!</v>
      </c>
      <c r="BC26" s="15" t="e">
        <f t="shared" si="21"/>
        <v>#VALUE!</v>
      </c>
      <c r="BD26" s="15" t="e">
        <f t="shared" si="22"/>
        <v>#VALUE!</v>
      </c>
      <c r="BE26" s="53" t="e">
        <f t="shared" si="23"/>
        <v>#VALUE!</v>
      </c>
      <c r="BF26">
        <v>-3.3966497010393998E-7</v>
      </c>
      <c r="BG26" t="e">
        <f>bvarHC1*bvarM4</f>
        <v>#VALUE!</v>
      </c>
      <c r="BH26" t="e">
        <f>cvarHC1*cvarM4</f>
        <v>#VALUE!</v>
      </c>
      <c r="BI26" t="e">
        <f>mvarHC1*mvarM4</f>
        <v>#VALUE!</v>
      </c>
      <c r="BJ26" s="15" t="e">
        <f t="shared" si="24"/>
        <v>#VALUE!</v>
      </c>
      <c r="BK26" s="15" t="e">
        <f t="shared" si="25"/>
        <v>#VALUE!</v>
      </c>
      <c r="BL26" s="53" t="e">
        <f t="shared" si="26"/>
        <v>#VALUE!</v>
      </c>
      <c r="BM26">
        <v>1.3864930546116001E-8</v>
      </c>
      <c r="BN26" t="e">
        <f>bvarHC1*bvarM4</f>
        <v>#VALUE!</v>
      </c>
      <c r="BO26" t="e">
        <f>cvarHC1*cvarM4</f>
        <v>#VALUE!</v>
      </c>
      <c r="BP26" t="e">
        <f>mvarHC1*mvarM4</f>
        <v>#VALUE!</v>
      </c>
      <c r="BQ26" s="15" t="e">
        <f t="shared" si="27"/>
        <v>#VALUE!</v>
      </c>
      <c r="BR26" s="15" t="e">
        <f t="shared" si="28"/>
        <v>#VALUE!</v>
      </c>
      <c r="BS26" s="53" t="e">
        <f t="shared" si="29"/>
        <v>#VALUE!</v>
      </c>
      <c r="BT26">
        <v>1.4671728172692999E-7</v>
      </c>
      <c r="BU26" t="e">
        <f>bvarHC1*bvarM2</f>
        <v>#VALUE!</v>
      </c>
      <c r="BV26" t="e">
        <f>cvarHC1*cvarM2</f>
        <v>#VALUE!</v>
      </c>
      <c r="BW26" t="e">
        <f>mvarHC1*mvarM2</f>
        <v>#VALUE!</v>
      </c>
      <c r="BX26" s="15" t="e">
        <f t="shared" si="30"/>
        <v>#VALUE!</v>
      </c>
      <c r="BY26" s="15" t="e">
        <f t="shared" si="31"/>
        <v>#VALUE!</v>
      </c>
      <c r="BZ26" s="53" t="e">
        <f t="shared" si="32"/>
        <v>#VALUE!</v>
      </c>
      <c r="CA26">
        <v>-3.7876717341363002E-7</v>
      </c>
      <c r="CB26" t="e">
        <f>bvarHC1*bvarM2</f>
        <v>#VALUE!</v>
      </c>
      <c r="CC26" t="e">
        <f>cvarHC1*cvarM2</f>
        <v>#VALUE!</v>
      </c>
      <c r="CD26" t="e">
        <f>mvarHC1*mvarM2</f>
        <v>#VALUE!</v>
      </c>
      <c r="CE26" s="15" t="e">
        <f t="shared" si="33"/>
        <v>#VALUE!</v>
      </c>
      <c r="CF26" s="15" t="e">
        <f t="shared" si="34"/>
        <v>#VALUE!</v>
      </c>
      <c r="CG26" s="53" t="e">
        <f t="shared" si="35"/>
        <v>#VALUE!</v>
      </c>
      <c r="CH26">
        <v>3.5453506969668001E-8</v>
      </c>
      <c r="CI26" t="e">
        <f>bvarHC1*bvarM6</f>
        <v>#VALUE!</v>
      </c>
      <c r="CJ26" t="e">
        <f>cvarHC1*cvarM6</f>
        <v>#VALUE!</v>
      </c>
      <c r="CK26" t="e">
        <f>mvarHC1*mvarM6</f>
        <v>#VALUE!</v>
      </c>
      <c r="CL26" s="15" t="e">
        <f t="shared" si="36"/>
        <v>#VALUE!</v>
      </c>
      <c r="CM26" s="15" t="e">
        <f t="shared" si="37"/>
        <v>#VALUE!</v>
      </c>
      <c r="CN26" s="53" t="e">
        <f t="shared" si="38"/>
        <v>#VALUE!</v>
      </c>
      <c r="CO26">
        <v>1.8682705636934999E-8</v>
      </c>
      <c r="CP26" t="e">
        <f>bvarHC1*bvarM4</f>
        <v>#VALUE!</v>
      </c>
      <c r="CQ26" t="e">
        <f>cvarHC1*cvarM4</f>
        <v>#VALUE!</v>
      </c>
      <c r="CR26" t="e">
        <f>mvarHC1*mvarM4</f>
        <v>#VALUE!</v>
      </c>
      <c r="CS26" s="15" t="e">
        <f t="shared" si="39"/>
        <v>#VALUE!</v>
      </c>
      <c r="CT26" s="15" t="e">
        <f t="shared" si="40"/>
        <v>#VALUE!</v>
      </c>
      <c r="CU26" s="53" t="e">
        <f t="shared" si="41"/>
        <v>#VALUE!</v>
      </c>
      <c r="CV26">
        <v>-2.9235022744845998E-7</v>
      </c>
      <c r="CW26" t="e">
        <f>bvarHC1*bvarM4</f>
        <v>#VALUE!</v>
      </c>
      <c r="CX26" t="e">
        <f>cvarHC1*cvarM4</f>
        <v>#VALUE!</v>
      </c>
      <c r="CY26" t="e">
        <f>mvarHC1*mvarM4</f>
        <v>#VALUE!</v>
      </c>
      <c r="CZ26" s="15" t="e">
        <f t="shared" si="42"/>
        <v>#VALUE!</v>
      </c>
      <c r="DA26" s="15" t="e">
        <f t="shared" si="43"/>
        <v>#VALUE!</v>
      </c>
      <c r="DB26" s="53" t="e">
        <f t="shared" si="44"/>
        <v>#VALUE!</v>
      </c>
      <c r="DC26">
        <v>-1.3787508900566E-5</v>
      </c>
      <c r="DD26" t="e">
        <f>bvarHC2*bvarM8</f>
        <v>#VALUE!</v>
      </c>
      <c r="DE26" t="e">
        <f>cvarHC2*cvarM8</f>
        <v>#VALUE!</v>
      </c>
      <c r="DF26" t="e">
        <f>mvarHC2*mvarM8</f>
        <v>#VALUE!</v>
      </c>
      <c r="DG26" s="15" t="e">
        <f t="shared" si="45"/>
        <v>#VALUE!</v>
      </c>
      <c r="DH26" s="15" t="e">
        <f t="shared" si="46"/>
        <v>#VALUE!</v>
      </c>
      <c r="DI26" s="53" t="e">
        <f t="shared" si="47"/>
        <v>#VALUE!</v>
      </c>
      <c r="DJ26">
        <v>1.2857921675919001E-7</v>
      </c>
      <c r="DK26" t="e">
        <f>bvarHC1*bvarM2</f>
        <v>#VALUE!</v>
      </c>
      <c r="DL26" t="e">
        <f>cvarHC1*cvarM2</f>
        <v>#VALUE!</v>
      </c>
      <c r="DM26" t="e">
        <f>mvarHC1*mvarM2</f>
        <v>#VALUE!</v>
      </c>
      <c r="DN26" s="15" t="e">
        <f t="shared" si="48"/>
        <v>#VALUE!</v>
      </c>
      <c r="DO26" s="15" t="e">
        <f t="shared" si="49"/>
        <v>#VALUE!</v>
      </c>
      <c r="DP26" s="53" t="e">
        <f t="shared" si="50"/>
        <v>#VALUE!</v>
      </c>
      <c r="DQ26">
        <v>-3.2171686352693999E-7</v>
      </c>
      <c r="DR26" t="e">
        <f>bvarHC1*bvarM2</f>
        <v>#VALUE!</v>
      </c>
      <c r="DS26" t="e">
        <f>cvarHC1*cvarM2</f>
        <v>#VALUE!</v>
      </c>
      <c r="DT26" t="e">
        <f>mvarHC1*mvarM2</f>
        <v>#VALUE!</v>
      </c>
      <c r="DU26" s="15" t="e">
        <f t="shared" si="51"/>
        <v>#VALUE!</v>
      </c>
      <c r="DV26" s="15" t="e">
        <f t="shared" si="52"/>
        <v>#VALUE!</v>
      </c>
      <c r="DW26" s="53" t="e">
        <f t="shared" si="53"/>
        <v>#VALUE!</v>
      </c>
      <c r="DX26">
        <v>2.8865115086058E-9</v>
      </c>
      <c r="DY26" t="e">
        <f>bvarHC1*bvarM8</f>
        <v>#VALUE!</v>
      </c>
      <c r="DZ26" t="e">
        <f>cvarHC1*cvarM8</f>
        <v>#VALUE!</v>
      </c>
      <c r="EA26" t="e">
        <f>mvarHC1*mvarM8</f>
        <v>#VALUE!</v>
      </c>
      <c r="EB26" s="15" t="e">
        <f t="shared" si="54"/>
        <v>#VALUE!</v>
      </c>
      <c r="EC26" s="15" t="e">
        <f t="shared" si="55"/>
        <v>#VALUE!</v>
      </c>
      <c r="ED26" s="53" t="e">
        <f t="shared" si="56"/>
        <v>#VALUE!</v>
      </c>
      <c r="EE26">
        <v>-1.0025275509588999E-8</v>
      </c>
      <c r="EF26" t="e">
        <f>bvarHC1*bvarM6</f>
        <v>#VALUE!</v>
      </c>
      <c r="EG26" t="e">
        <f>cvarHC1*cvarM6</f>
        <v>#VALUE!</v>
      </c>
      <c r="EH26" t="e">
        <f>mvarHC1*mvarM6</f>
        <v>#VALUE!</v>
      </c>
      <c r="EI26" s="15" t="e">
        <f t="shared" si="57"/>
        <v>#VALUE!</v>
      </c>
      <c r="EJ26" s="15" t="e">
        <f t="shared" si="58"/>
        <v>#VALUE!</v>
      </c>
      <c r="EK26" s="53" t="e">
        <f t="shared" si="59"/>
        <v>#VALUE!</v>
      </c>
      <c r="EL26">
        <v>-3.9931875646248999E-7</v>
      </c>
      <c r="EM26" t="e">
        <f>bvarHC1*bvarM4</f>
        <v>#VALUE!</v>
      </c>
      <c r="EN26" t="e">
        <f>cvarHC1*cvarM4</f>
        <v>#VALUE!</v>
      </c>
      <c r="EO26" t="e">
        <f>mvarHC1*mvarM4</f>
        <v>#VALUE!</v>
      </c>
      <c r="EP26" s="15" t="e">
        <f t="shared" si="60"/>
        <v>#VALUE!</v>
      </c>
      <c r="EQ26" s="15" t="e">
        <f t="shared" si="61"/>
        <v>#VALUE!</v>
      </c>
      <c r="ER26" s="53" t="e">
        <f t="shared" si="62"/>
        <v>#VALUE!</v>
      </c>
      <c r="ES26">
        <v>1.3835881892553001E-7</v>
      </c>
      <c r="ET26" t="e">
        <f>bvarHC1*bvarM8</f>
        <v>#VALUE!</v>
      </c>
      <c r="EU26" t="e">
        <f>cvarHC1*cvarM8</f>
        <v>#VALUE!</v>
      </c>
      <c r="EV26" t="e">
        <f>mvarHC1*mvarM8</f>
        <v>#VALUE!</v>
      </c>
      <c r="EW26" s="15" t="e">
        <f t="shared" si="63"/>
        <v>#VALUE!</v>
      </c>
      <c r="EX26" s="15" t="e">
        <f t="shared" si="64"/>
        <v>#VALUE!</v>
      </c>
      <c r="EY26" s="53" t="e">
        <f t="shared" si="65"/>
        <v>#VALUE!</v>
      </c>
      <c r="EZ26">
        <v>3.1477622392819997E-8</v>
      </c>
      <c r="FA26" t="e">
        <f>bvarHC1*bvarM4</f>
        <v>#VALUE!</v>
      </c>
      <c r="FB26" t="e">
        <f>cvarHC1*cvarM4</f>
        <v>#VALUE!</v>
      </c>
      <c r="FC26" t="e">
        <f>mvarHC1*mvarM4</f>
        <v>#VALUE!</v>
      </c>
      <c r="FD26" s="15" t="e">
        <f t="shared" si="66"/>
        <v>#VALUE!</v>
      </c>
      <c r="FE26" s="15" t="e">
        <f t="shared" si="67"/>
        <v>#VALUE!</v>
      </c>
      <c r="FF26" s="53" t="e">
        <f t="shared" si="68"/>
        <v>#VALUE!</v>
      </c>
      <c r="FG26">
        <v>-2.7785783035254998E-7</v>
      </c>
      <c r="FH26" t="e">
        <f>bvarHC1*bvarM2</f>
        <v>#VALUE!</v>
      </c>
      <c r="FI26" t="e">
        <f>cvarHC1*cvarM2</f>
        <v>#VALUE!</v>
      </c>
      <c r="FJ26" t="e">
        <f>mvarHC1*mvarM2</f>
        <v>#VALUE!</v>
      </c>
      <c r="FK26" s="15" t="e">
        <f t="shared" si="69"/>
        <v>#VALUE!</v>
      </c>
      <c r="FL26" s="15" t="e">
        <f t="shared" si="70"/>
        <v>#VALUE!</v>
      </c>
      <c r="FM26" s="53" t="e">
        <f t="shared" si="71"/>
        <v>#VALUE!</v>
      </c>
      <c r="FN26">
        <v>-7.3885601545742E-9</v>
      </c>
      <c r="FO26" t="e">
        <f>bvarHC1*bvarM3</f>
        <v>#VALUE!</v>
      </c>
      <c r="FP26" t="e">
        <f>cvarHC1*cvarM3</f>
        <v>#VALUE!</v>
      </c>
      <c r="FQ26" t="e">
        <f>mvarHC1*mvarM3</f>
        <v>#VALUE!</v>
      </c>
      <c r="FR26" s="15" t="e">
        <f t="shared" si="72"/>
        <v>#VALUE!</v>
      </c>
      <c r="FS26" s="15" t="e">
        <f t="shared" si="73"/>
        <v>#VALUE!</v>
      </c>
      <c r="FT26" s="53" t="e">
        <f t="shared" si="74"/>
        <v>#VALUE!</v>
      </c>
      <c r="FU26">
        <v>-4.6864208622685002E-7</v>
      </c>
      <c r="FV26" t="e">
        <f>bvarHC2*bvarM4</f>
        <v>#VALUE!</v>
      </c>
      <c r="FW26" t="e">
        <f>cvarHC2*cvarM4</f>
        <v>#VALUE!</v>
      </c>
      <c r="FX26" t="e">
        <f>mvarHC2*mvarM4</f>
        <v>#VALUE!</v>
      </c>
      <c r="FY26" s="15" t="e">
        <f t="shared" si="75"/>
        <v>#VALUE!</v>
      </c>
      <c r="FZ26" s="15" t="e">
        <f t="shared" si="76"/>
        <v>#VALUE!</v>
      </c>
      <c r="GA26" s="53" t="e">
        <f t="shared" si="77"/>
        <v>#VALUE!</v>
      </c>
      <c r="GB26">
        <v>-4.6110561105403E-7</v>
      </c>
      <c r="GC26" t="e">
        <f>bvarHC1*bvarM6</f>
        <v>#VALUE!</v>
      </c>
      <c r="GD26" t="e">
        <f>cvarHC1*cvarM6</f>
        <v>#VALUE!</v>
      </c>
      <c r="GE26" t="e">
        <f>mvarHC1*mvarM6</f>
        <v>#VALUE!</v>
      </c>
      <c r="GF26" s="15" t="e">
        <f t="shared" si="78"/>
        <v>#VALUE!</v>
      </c>
      <c r="GG26" s="15" t="e">
        <f t="shared" si="79"/>
        <v>#VALUE!</v>
      </c>
      <c r="GH26" s="53" t="e">
        <f t="shared" si="80"/>
        <v>#VALUE!</v>
      </c>
      <c r="GI26">
        <v>-2.5054699943266E-5</v>
      </c>
      <c r="GJ26" t="e">
        <f>bvarHC2*bvarM7</f>
        <v>#VALUE!</v>
      </c>
      <c r="GK26" t="e">
        <f>cvarHC2*cvarM7</f>
        <v>#VALUE!</v>
      </c>
      <c r="GL26" t="e">
        <f>mvarHC2*mvarM7</f>
        <v>#VALUE!</v>
      </c>
      <c r="GM26" s="15" t="e">
        <f t="shared" si="81"/>
        <v>#VALUE!</v>
      </c>
      <c r="GN26" s="15" t="e">
        <f t="shared" si="82"/>
        <v>#VALUE!</v>
      </c>
      <c r="GO26" s="53" t="e">
        <f t="shared" si="83"/>
        <v>#VALUE!</v>
      </c>
      <c r="GP26">
        <v>-2.0355237278482999E-7</v>
      </c>
      <c r="GQ26" t="e">
        <f>bvarHC1*bvarM6</f>
        <v>#VALUE!</v>
      </c>
      <c r="GR26" t="e">
        <f>cvarHC1*cvarM6</f>
        <v>#VALUE!</v>
      </c>
      <c r="GS26" t="e">
        <f>mvarHC1*mvarM6</f>
        <v>#VALUE!</v>
      </c>
      <c r="GT26" s="15" t="e">
        <f t="shared" si="84"/>
        <v>#VALUE!</v>
      </c>
      <c r="GU26" s="15" t="e">
        <f t="shared" si="85"/>
        <v>#VALUE!</v>
      </c>
      <c r="GV26" s="53" t="e">
        <f t="shared" si="86"/>
        <v>#VALUE!</v>
      </c>
      <c r="GW26">
        <v>-4.2759757749410999E-7</v>
      </c>
      <c r="GX26" t="e">
        <f>bvarHC1*bvarM2</f>
        <v>#VALUE!</v>
      </c>
      <c r="GY26" t="e">
        <f>cvarHC1*cvarM2</f>
        <v>#VALUE!</v>
      </c>
      <c r="GZ26" t="e">
        <f>mvarHC1*mvarM2</f>
        <v>#VALUE!</v>
      </c>
      <c r="HA26" s="15" t="e">
        <f t="shared" si="87"/>
        <v>#VALUE!</v>
      </c>
      <c r="HB26" s="15" t="e">
        <f t="shared" si="88"/>
        <v>#VALUE!</v>
      </c>
      <c r="HC26" s="53" t="e">
        <f t="shared" si="89"/>
        <v>#VALUE!</v>
      </c>
      <c r="HD26">
        <v>3.0775370933046E-9</v>
      </c>
      <c r="HE26" t="e">
        <f>bvarHC1*bvarM6</f>
        <v>#VALUE!</v>
      </c>
      <c r="HF26" t="e">
        <f>cvarHC1*cvarM6</f>
        <v>#VALUE!</v>
      </c>
      <c r="HG26" t="e">
        <f>mvarHC1*mvarM6</f>
        <v>#VALUE!</v>
      </c>
      <c r="HH26" s="15" t="e">
        <f t="shared" si="90"/>
        <v>#VALUE!</v>
      </c>
      <c r="HI26" s="15" t="e">
        <f t="shared" si="91"/>
        <v>#VALUE!</v>
      </c>
      <c r="HJ26" s="53" t="e">
        <f t="shared" si="92"/>
        <v>#VALUE!</v>
      </c>
      <c r="HK26">
        <v>-1.6185525519946E-6</v>
      </c>
      <c r="HL26" t="e">
        <f>bvarHC2*bvarM4</f>
        <v>#VALUE!</v>
      </c>
      <c r="HM26" t="e">
        <f>cvarHC2*cvarM4</f>
        <v>#VALUE!</v>
      </c>
      <c r="HN26" t="e">
        <f>mvarHC2*mvarM4</f>
        <v>#VALUE!</v>
      </c>
      <c r="HO26" s="15" t="e">
        <f t="shared" si="93"/>
        <v>#VALUE!</v>
      </c>
      <c r="HP26" s="15" t="e">
        <f t="shared" si="94"/>
        <v>#VALUE!</v>
      </c>
      <c r="HQ26" s="53" t="e">
        <f t="shared" si="95"/>
        <v>#VALUE!</v>
      </c>
      <c r="HR26">
        <v>-5.0320466460876002E-7</v>
      </c>
      <c r="HS26" t="e">
        <f>bvarHC1*bvarM6</f>
        <v>#VALUE!</v>
      </c>
      <c r="HT26" t="e">
        <f>cvarHC1*cvarM6</f>
        <v>#VALUE!</v>
      </c>
      <c r="HU26" t="e">
        <f>mvarHC1*mvarM6</f>
        <v>#VALUE!</v>
      </c>
      <c r="HV26" s="15" t="e">
        <f t="shared" si="96"/>
        <v>#VALUE!</v>
      </c>
      <c r="HW26" s="15" t="e">
        <f t="shared" si="97"/>
        <v>#VALUE!</v>
      </c>
      <c r="HX26" s="53" t="e">
        <f t="shared" si="98"/>
        <v>#VALUE!</v>
      </c>
      <c r="HY26">
        <v>1.9441246110559001E-6</v>
      </c>
      <c r="HZ26" t="e">
        <f>bvarHC2*bvarM4</f>
        <v>#VALUE!</v>
      </c>
      <c r="IA26" t="e">
        <f>cvarHC2*cvarM4</f>
        <v>#VALUE!</v>
      </c>
      <c r="IB26" t="e">
        <f>mvarHC2*mvarM4</f>
        <v>#VALUE!</v>
      </c>
      <c r="IC26" s="15" t="e">
        <f t="shared" si="99"/>
        <v>#VALUE!</v>
      </c>
      <c r="ID26" s="15" t="e">
        <f t="shared" si="100"/>
        <v>#VALUE!</v>
      </c>
      <c r="IE26" s="53" t="e">
        <f t="shared" si="101"/>
        <v>#VALUE!</v>
      </c>
      <c r="IF26">
        <v>-6.8462800717461005E-8</v>
      </c>
      <c r="IG26" t="e">
        <f>bvarHC1*bvarM4</f>
        <v>#VALUE!</v>
      </c>
      <c r="IH26" t="e">
        <f>cvarHC1*cvarM4</f>
        <v>#VALUE!</v>
      </c>
      <c r="II26" t="e">
        <f>mvarHC1*mvarM4</f>
        <v>#VALUE!</v>
      </c>
      <c r="IJ26" s="15" t="e">
        <f t="shared" si="102"/>
        <v>#VALUE!</v>
      </c>
      <c r="IK26" s="15" t="e">
        <f t="shared" si="103"/>
        <v>#VALUE!</v>
      </c>
      <c r="IL26" s="53" t="e">
        <f t="shared" si="104"/>
        <v>#VALUE!</v>
      </c>
      <c r="IM26">
        <v>-4.2813715261913001E-7</v>
      </c>
      <c r="IN26" t="e">
        <f>bvarHC1*bvarM2</f>
        <v>#VALUE!</v>
      </c>
      <c r="IO26" t="e">
        <f>cvarHC1*cvarM2</f>
        <v>#VALUE!</v>
      </c>
      <c r="IP26" t="e">
        <f>mvarHC1*mvarM2</f>
        <v>#VALUE!</v>
      </c>
      <c r="IQ26" s="15" t="e">
        <f t="shared" si="105"/>
        <v>#VALUE!</v>
      </c>
      <c r="IR26" s="15" t="e">
        <f t="shared" si="106"/>
        <v>#VALUE!</v>
      </c>
      <c r="IS26" s="53" t="e">
        <f t="shared" si="107"/>
        <v>#VALUE!</v>
      </c>
      <c r="IT26">
        <v>5.8540786990308E-9</v>
      </c>
      <c r="IU26" t="e">
        <f>bvarHC1*bvarM8</f>
        <v>#VALUE!</v>
      </c>
      <c r="IV26" t="e">
        <f>cvarHC1*cvarM8</f>
        <v>#VALUE!</v>
      </c>
      <c r="IW26" t="e">
        <f>mvarHC1*mvarM8</f>
        <v>#VALUE!</v>
      </c>
      <c r="IX26" s="15" t="e">
        <f t="shared" si="108"/>
        <v>#VALUE!</v>
      </c>
      <c r="IY26" s="15" t="e">
        <f t="shared" si="109"/>
        <v>#VALUE!</v>
      </c>
      <c r="IZ26" s="53" t="e">
        <f t="shared" si="110"/>
        <v>#VALUE!</v>
      </c>
      <c r="JA26">
        <v>-8.3823843069209002E-7</v>
      </c>
      <c r="JB26" t="e">
        <f>bvarHC1*bvarM4</f>
        <v>#VALUE!</v>
      </c>
      <c r="JC26" t="e">
        <f>cvarHC1*cvarM4</f>
        <v>#VALUE!</v>
      </c>
      <c r="JD26" t="e">
        <f>mvarHC1*mvarM4</f>
        <v>#VALUE!</v>
      </c>
      <c r="JE26" s="24" t="e">
        <f t="shared" si="111"/>
        <v>#VALUE!</v>
      </c>
      <c r="JF26" s="24" t="e">
        <f t="shared" si="112"/>
        <v>#VALUE!</v>
      </c>
      <c r="JG26" s="24" t="e">
        <f t="shared" si="113"/>
        <v>#VALUE!</v>
      </c>
      <c r="JH26">
        <v>-2.7891053986527999E-7</v>
      </c>
      <c r="JI26" t="e">
        <f>bvarHC1*bvarM6</f>
        <v>#VALUE!</v>
      </c>
      <c r="JJ26" t="e">
        <f>cvarHC1*cvarM6</f>
        <v>#VALUE!</v>
      </c>
      <c r="JK26" t="e">
        <f>mvarHC1*mvarM6</f>
        <v>#VALUE!</v>
      </c>
      <c r="JL26" s="24" t="e">
        <f t="shared" si="114"/>
        <v>#VALUE!</v>
      </c>
      <c r="JM26" s="24" t="e">
        <f t="shared" si="115"/>
        <v>#VALUE!</v>
      </c>
      <c r="JN26" s="24" t="e">
        <f t="shared" si="116"/>
        <v>#VALUE!</v>
      </c>
      <c r="JO26">
        <v>2.3360931676296E-9</v>
      </c>
      <c r="JP26" t="e">
        <f>bvarHC1*bvarM9</f>
        <v>#VALUE!</v>
      </c>
      <c r="JQ26" t="e">
        <f>cvarHC1*cvarM9</f>
        <v>#VALUE!</v>
      </c>
      <c r="JR26" t="e">
        <f>mvarHC1*mvarM9</f>
        <v>#VALUE!</v>
      </c>
      <c r="JS26" s="24" t="e">
        <f t="shared" si="117"/>
        <v>#VALUE!</v>
      </c>
      <c r="JT26" s="24" t="e">
        <f t="shared" si="118"/>
        <v>#VALUE!</v>
      </c>
      <c r="JU26" s="24" t="e">
        <f t="shared" si="119"/>
        <v>#VALUE!</v>
      </c>
      <c r="JV26">
        <v>-9.3230230958826996E-7</v>
      </c>
      <c r="JW26" t="e">
        <f>bvarHC1*bvarM2</f>
        <v>#VALUE!</v>
      </c>
      <c r="JX26" t="e">
        <f>cvarHC1*cvarM2</f>
        <v>#VALUE!</v>
      </c>
      <c r="JY26" t="e">
        <f>mvarHC1*mvarM2</f>
        <v>#VALUE!</v>
      </c>
      <c r="JZ26" s="24" t="e">
        <f t="shared" si="120"/>
        <v>#VALUE!</v>
      </c>
      <c r="KA26" s="24" t="e">
        <f t="shared" si="121"/>
        <v>#VALUE!</v>
      </c>
      <c r="KB26" s="24" t="e">
        <f t="shared" si="122"/>
        <v>#VALUE!</v>
      </c>
      <c r="KC26">
        <v>-8.7334588175692003E-7</v>
      </c>
      <c r="KD26" t="e">
        <f>bvarHC1*bvarM7</f>
        <v>#VALUE!</v>
      </c>
      <c r="KE26" t="e">
        <f>cvarHC1*cvarM7</f>
        <v>#VALUE!</v>
      </c>
      <c r="KF26" t="e">
        <f>mvarHC1*mvarM7</f>
        <v>#VALUE!</v>
      </c>
      <c r="KG26" s="24" t="e">
        <f t="shared" si="123"/>
        <v>#VALUE!</v>
      </c>
      <c r="KH26" s="24" t="e">
        <f t="shared" si="124"/>
        <v>#VALUE!</v>
      </c>
      <c r="KI26" s="24" t="e">
        <f t="shared" si="125"/>
        <v>#VALUE!</v>
      </c>
      <c r="KJ26">
        <v>4.2705661590873998E-8</v>
      </c>
      <c r="KK26" t="e">
        <f>bvarHC1*bvarM8</f>
        <v>#VALUE!</v>
      </c>
      <c r="KL26" t="e">
        <f>cvarHC1*cvarM8</f>
        <v>#VALUE!</v>
      </c>
      <c r="KM26" t="e">
        <f>mvarHC1*mvarM8</f>
        <v>#VALUE!</v>
      </c>
      <c r="KN26" s="24" t="e">
        <f t="shared" si="126"/>
        <v>#VALUE!</v>
      </c>
      <c r="KO26" s="24" t="e">
        <f t="shared" si="127"/>
        <v>#VALUE!</v>
      </c>
      <c r="KP26" s="24" t="e">
        <f t="shared" si="128"/>
        <v>#VALUE!</v>
      </c>
      <c r="KQ26">
        <v>1.9899608177293999E-9</v>
      </c>
      <c r="KR26" t="e">
        <f>bvarHC1*bvarM4</f>
        <v>#VALUE!</v>
      </c>
      <c r="KS26" t="e">
        <f>cvarHC1*cvarM4</f>
        <v>#VALUE!</v>
      </c>
      <c r="KT26" t="e">
        <f>mvarHC1*mvarM4</f>
        <v>#VALUE!</v>
      </c>
      <c r="KU26" s="24" t="e">
        <f t="shared" si="129"/>
        <v>#VALUE!</v>
      </c>
      <c r="KV26" s="24" t="e">
        <f t="shared" si="130"/>
        <v>#VALUE!</v>
      </c>
      <c r="KW26" s="24" t="e">
        <f t="shared" si="131"/>
        <v>#VALUE!</v>
      </c>
      <c r="KX26">
        <v>-4.8601201530846997E-7</v>
      </c>
      <c r="KY26" t="e">
        <f>bvarHC1*bvarM6</f>
        <v>#VALUE!</v>
      </c>
      <c r="KZ26" t="e">
        <f>cvarHC1*cvarM6</f>
        <v>#VALUE!</v>
      </c>
      <c r="LA26" t="e">
        <f>mvarHC1*mvarM6</f>
        <v>#VALUE!</v>
      </c>
      <c r="LB26" s="24" t="e">
        <f t="shared" si="132"/>
        <v>#VALUE!</v>
      </c>
      <c r="LC26" s="24" t="e">
        <f t="shared" si="133"/>
        <v>#VALUE!</v>
      </c>
      <c r="LD26" s="24" t="e">
        <f t="shared" si="134"/>
        <v>#VALUE!</v>
      </c>
      <c r="LE26">
        <v>2.2671559089811001E-8</v>
      </c>
      <c r="LF26" t="e">
        <f>bvarHC1*bvarM6</f>
        <v>#VALUE!</v>
      </c>
      <c r="LG26" t="e">
        <f>cvarHC1*cvarM6</f>
        <v>#VALUE!</v>
      </c>
      <c r="LH26" t="e">
        <f>mvarHC1*mvarM6</f>
        <v>#VALUE!</v>
      </c>
      <c r="LI26" s="24" t="e">
        <f t="shared" si="135"/>
        <v>#VALUE!</v>
      </c>
      <c r="LJ26" s="24" t="e">
        <f t="shared" si="136"/>
        <v>#VALUE!</v>
      </c>
      <c r="LK26" s="24" t="e">
        <f t="shared" si="137"/>
        <v>#VALUE!</v>
      </c>
      <c r="LL26">
        <v>9.4738954622240995E-8</v>
      </c>
      <c r="LM26" t="e">
        <f>bvarHC1*bvarM2</f>
        <v>#VALUE!</v>
      </c>
      <c r="LN26" t="e">
        <f>cvarHC1*cvarM2</f>
        <v>#VALUE!</v>
      </c>
      <c r="LO26" t="e">
        <f>mvarHC1*mvarM2</f>
        <v>#VALUE!</v>
      </c>
      <c r="LP26" s="24" t="e">
        <f t="shared" si="138"/>
        <v>#VALUE!</v>
      </c>
      <c r="LQ26" s="24" t="e">
        <f t="shared" si="139"/>
        <v>#VALUE!</v>
      </c>
      <c r="LR26" s="24" t="e">
        <f t="shared" si="140"/>
        <v>#VALUE!</v>
      </c>
      <c r="LS26">
        <v>3.1178737610064999E-7</v>
      </c>
      <c r="LT26" t="e">
        <f>bvarHC1*bvarM6</f>
        <v>#VALUE!</v>
      </c>
      <c r="LU26" t="e">
        <f>cvarHC1*cvarM6</f>
        <v>#VALUE!</v>
      </c>
      <c r="LV26" t="e">
        <f>mvarHC1*mvarM6</f>
        <v>#VALUE!</v>
      </c>
      <c r="LW26" s="24" t="e">
        <f t="shared" si="141"/>
        <v>#VALUE!</v>
      </c>
      <c r="LX26" s="24" t="e">
        <f t="shared" si="142"/>
        <v>#VALUE!</v>
      </c>
      <c r="LY26" s="24" t="e">
        <f t="shared" si="143"/>
        <v>#VALUE!</v>
      </c>
      <c r="LZ26">
        <v>-3.7228958839345E-8</v>
      </c>
      <c r="MA26" t="e">
        <f>bvarHC1*bvarM7</f>
        <v>#VALUE!</v>
      </c>
      <c r="MB26" t="e">
        <f>cvarHC1*cvarM7</f>
        <v>#VALUE!</v>
      </c>
      <c r="MC26" t="e">
        <f>mvarHC1*mvarM7</f>
        <v>#VALUE!</v>
      </c>
      <c r="MD26" s="24" t="e">
        <f t="shared" si="144"/>
        <v>#VALUE!</v>
      </c>
      <c r="ME26" s="24" t="e">
        <f t="shared" si="145"/>
        <v>#VALUE!</v>
      </c>
      <c r="MF26" s="24" t="e">
        <f t="shared" si="146"/>
        <v>#VALUE!</v>
      </c>
      <c r="MG26">
        <v>-1.4779178449943E-6</v>
      </c>
      <c r="MH26" t="e">
        <f>bvarHC1*bvarM4</f>
        <v>#VALUE!</v>
      </c>
      <c r="MI26" t="e">
        <f>cvarHC1*cvarM4</f>
        <v>#VALUE!</v>
      </c>
      <c r="MJ26" t="e">
        <f>mvarHC1*mvarM4</f>
        <v>#VALUE!</v>
      </c>
      <c r="MK26" s="24" t="e">
        <f t="shared" si="147"/>
        <v>#VALUE!</v>
      </c>
      <c r="ML26" s="24" t="e">
        <f t="shared" si="148"/>
        <v>#VALUE!</v>
      </c>
      <c r="MM26" s="24" t="e">
        <f t="shared" si="149"/>
        <v>#VALUE!</v>
      </c>
      <c r="MN26">
        <v>-3.0768354730796002E-7</v>
      </c>
      <c r="MO26" t="e">
        <f>bvarHC1*bvarM6</f>
        <v>#VALUE!</v>
      </c>
      <c r="MP26" t="e">
        <f>cvarHC1*cvarM6</f>
        <v>#VALUE!</v>
      </c>
      <c r="MQ26" t="e">
        <f>mvarHC1*mvarM6</f>
        <v>#VALUE!</v>
      </c>
      <c r="MR26" s="24" t="e">
        <f t="shared" si="150"/>
        <v>#VALUE!</v>
      </c>
      <c r="MS26" s="24" t="e">
        <f t="shared" si="151"/>
        <v>#VALUE!</v>
      </c>
      <c r="MT26" s="24" t="e">
        <f t="shared" si="152"/>
        <v>#VALUE!</v>
      </c>
      <c r="MU26">
        <v>-4.6076667489851001E-9</v>
      </c>
      <c r="MV26" t="e">
        <f>bvarHC1*bvarM9</f>
        <v>#VALUE!</v>
      </c>
      <c r="MW26" t="e">
        <f>cvarHC1*cvarM9</f>
        <v>#VALUE!</v>
      </c>
      <c r="MX26" t="e">
        <f>mvarHC1*mvarM9</f>
        <v>#VALUE!</v>
      </c>
      <c r="MY26" s="24" t="e">
        <f t="shared" si="153"/>
        <v>#VALUE!</v>
      </c>
      <c r="MZ26" s="24" t="e">
        <f t="shared" si="154"/>
        <v>#VALUE!</v>
      </c>
      <c r="NA26" s="24" t="e">
        <f t="shared" si="155"/>
        <v>#VALUE!</v>
      </c>
      <c r="NB26">
        <v>7.0217640804740001E-8</v>
      </c>
      <c r="NC26" t="e">
        <f>bvarHC1*bvarM2</f>
        <v>#VALUE!</v>
      </c>
      <c r="ND26" t="e">
        <f>cvarHC1*cvarM2</f>
        <v>#VALUE!</v>
      </c>
      <c r="NE26" t="e">
        <f>mvarHC1*mvarM2</f>
        <v>#VALUE!</v>
      </c>
      <c r="NF26" s="24" t="e">
        <f t="shared" si="156"/>
        <v>#VALUE!</v>
      </c>
      <c r="NG26" s="24" t="e">
        <f t="shared" si="157"/>
        <v>#VALUE!</v>
      </c>
      <c r="NH26" s="24" t="e">
        <f t="shared" si="158"/>
        <v>#VALUE!</v>
      </c>
      <c r="NI26">
        <v>1.756735548067E-7</v>
      </c>
      <c r="NJ26" t="e">
        <f>bvarHC1*bvarM6</f>
        <v>#VALUE!</v>
      </c>
      <c r="NK26" t="e">
        <f>cvarHC1*cvarM6</f>
        <v>#VALUE!</v>
      </c>
      <c r="NL26" t="e">
        <f>mvarHC1*mvarM6</f>
        <v>#VALUE!</v>
      </c>
      <c r="NM26" s="24" t="e">
        <f t="shared" si="159"/>
        <v>#VALUE!</v>
      </c>
      <c r="NN26" s="24" t="e">
        <f t="shared" si="160"/>
        <v>#VALUE!</v>
      </c>
      <c r="NO26" s="24" t="e">
        <f t="shared" si="161"/>
        <v>#VALUE!</v>
      </c>
      <c r="NP26">
        <v>-6.3075989649362999E-9</v>
      </c>
      <c r="NQ26" t="e">
        <f>bvarHC1*bvarM4</f>
        <v>#VALUE!</v>
      </c>
      <c r="NR26" t="e">
        <f>cvarHC1*cvarM4</f>
        <v>#VALUE!</v>
      </c>
      <c r="NS26" t="e">
        <f>mvarHC1*mvarM4</f>
        <v>#VALUE!</v>
      </c>
      <c r="NT26" s="24" t="e">
        <f t="shared" si="162"/>
        <v>#VALUE!</v>
      </c>
      <c r="NU26" s="24" t="e">
        <f t="shared" si="163"/>
        <v>#VALUE!</v>
      </c>
      <c r="NV26" s="24" t="e">
        <f t="shared" si="164"/>
        <v>#VALUE!</v>
      </c>
      <c r="NW26">
        <v>4.6206270347095001E-9</v>
      </c>
      <c r="NX26" t="e">
        <f>bvarHC1*bvarM4</f>
        <v>#VALUE!</v>
      </c>
      <c r="NY26" t="e">
        <f>cvarHC1*cvarM4</f>
        <v>#VALUE!</v>
      </c>
      <c r="NZ26" t="e">
        <f>mvarHC1*mvarM4</f>
        <v>#VALUE!</v>
      </c>
      <c r="OA26" s="24" t="e">
        <f t="shared" si="165"/>
        <v>#VALUE!</v>
      </c>
      <c r="OB26" s="24" t="e">
        <f t="shared" si="166"/>
        <v>#VALUE!</v>
      </c>
      <c r="OC26" s="24" t="e">
        <f t="shared" si="167"/>
        <v>#VALUE!</v>
      </c>
      <c r="OD26">
        <v>-3.7474878165420999E-7</v>
      </c>
      <c r="OE26" t="e">
        <f>bvarHC1*bvarM6</f>
        <v>#VALUE!</v>
      </c>
      <c r="OF26" t="e">
        <f>cvarHC1*cvarM6</f>
        <v>#VALUE!</v>
      </c>
      <c r="OG26" t="e">
        <f>mvarHC1*mvarM6</f>
        <v>#VALUE!</v>
      </c>
      <c r="OH26" s="24" t="e">
        <f t="shared" si="168"/>
        <v>#VALUE!</v>
      </c>
      <c r="OI26" s="24" t="e">
        <f t="shared" si="169"/>
        <v>#VALUE!</v>
      </c>
      <c r="OJ26" s="24" t="e">
        <f t="shared" si="170"/>
        <v>#VALUE!</v>
      </c>
      <c r="OK26">
        <v>-1.7507598649388001E-8</v>
      </c>
      <c r="OL26" t="e">
        <f>bvarHC1*bvarM5</f>
        <v>#VALUE!</v>
      </c>
      <c r="OM26" t="e">
        <f>cvarHC1*cvarM5</f>
        <v>#VALUE!</v>
      </c>
      <c r="ON26" t="e">
        <f>mvarHC1*mvarM5</f>
        <v>#VALUE!</v>
      </c>
      <c r="OO26" s="24" t="e">
        <f t="shared" si="171"/>
        <v>#VALUE!</v>
      </c>
      <c r="OP26" s="24" t="e">
        <f t="shared" si="172"/>
        <v>#VALUE!</v>
      </c>
      <c r="OQ26" s="24" t="e">
        <f t="shared" si="173"/>
        <v>#VALUE!</v>
      </c>
      <c r="OR26">
        <v>1.1365311439927001E-7</v>
      </c>
      <c r="OS26" t="e">
        <f>bvarHC1*bvarM2</f>
        <v>#VALUE!</v>
      </c>
      <c r="OT26" t="e">
        <f>cvarHC1*cvarM2</f>
        <v>#VALUE!</v>
      </c>
      <c r="OU26" t="e">
        <f>mvarHC1*mvarM2</f>
        <v>#VALUE!</v>
      </c>
      <c r="OV26" s="24" t="e">
        <f t="shared" si="174"/>
        <v>#VALUE!</v>
      </c>
      <c r="OW26" s="24" t="e">
        <f t="shared" si="175"/>
        <v>#VALUE!</v>
      </c>
      <c r="OX26" s="24" t="e">
        <f t="shared" si="176"/>
        <v>#VALUE!</v>
      </c>
      <c r="OY26">
        <v>-7.4064736008135996E-7</v>
      </c>
      <c r="OZ26" t="e">
        <f>bvarHC1*bvarM7</f>
        <v>#VALUE!</v>
      </c>
      <c r="PA26" t="e">
        <f>cvarHC1*cvarM7</f>
        <v>#VALUE!</v>
      </c>
      <c r="PB26" t="e">
        <f>mvarHC1*mvarM7</f>
        <v>#VALUE!</v>
      </c>
      <c r="PC26" s="24" t="e">
        <f t="shared" si="177"/>
        <v>#VALUE!</v>
      </c>
      <c r="PD26" s="24" t="e">
        <f t="shared" si="178"/>
        <v>#VALUE!</v>
      </c>
      <c r="PE26" s="24" t="e">
        <f t="shared" si="179"/>
        <v>#VALUE!</v>
      </c>
      <c r="PF26">
        <v>-2.7444632070144999E-9</v>
      </c>
      <c r="PG26" t="e">
        <f>bvarHC1*bvarM4</f>
        <v>#VALUE!</v>
      </c>
      <c r="PH26" t="e">
        <f>cvarHC1*cvarM4</f>
        <v>#VALUE!</v>
      </c>
      <c r="PI26" t="e">
        <f>mvarHC1*mvarM4</f>
        <v>#VALUE!</v>
      </c>
      <c r="PJ26" s="24" t="e">
        <f t="shared" si="180"/>
        <v>#VALUE!</v>
      </c>
      <c r="PK26" s="24" t="e">
        <f t="shared" si="181"/>
        <v>#VALUE!</v>
      </c>
      <c r="PL26" s="24" t="e">
        <f t="shared" si="182"/>
        <v>#VALUE!</v>
      </c>
      <c r="PM26">
        <v>-1.0986895476815999E-8</v>
      </c>
      <c r="PN26" t="e">
        <f>bvarHC1*bvarM6</f>
        <v>#VALUE!</v>
      </c>
      <c r="PO26" t="e">
        <f>cvarHC1*cvarM6</f>
        <v>#VALUE!</v>
      </c>
      <c r="PP26" t="e">
        <f>mvarHC1*mvarM6</f>
        <v>#VALUE!</v>
      </c>
      <c r="PQ26" s="24" t="e">
        <f t="shared" si="183"/>
        <v>#VALUE!</v>
      </c>
      <c r="PR26" s="24" t="e">
        <f t="shared" si="184"/>
        <v>#VALUE!</v>
      </c>
      <c r="PS26" s="24" t="e">
        <f t="shared" si="185"/>
        <v>#VALUE!</v>
      </c>
      <c r="PT26">
        <v>-4.0694430139557E-7</v>
      </c>
      <c r="PU26" t="e">
        <f>bvarHC1*bvarM6</f>
        <v>#VALUE!</v>
      </c>
      <c r="PV26" t="e">
        <f>cvarHC1*cvarM6</f>
        <v>#VALUE!</v>
      </c>
      <c r="PW26" t="e">
        <f>mvarHC1*mvarM6</f>
        <v>#VALUE!</v>
      </c>
      <c r="PX26" s="24" t="e">
        <f t="shared" si="186"/>
        <v>#VALUE!</v>
      </c>
      <c r="PY26" s="24" t="e">
        <f t="shared" si="187"/>
        <v>#VALUE!</v>
      </c>
      <c r="PZ26" s="24" t="e">
        <f t="shared" si="188"/>
        <v>#VALUE!</v>
      </c>
      <c r="QA26">
        <v>9.0857449119644004E-7</v>
      </c>
      <c r="QB26" t="e">
        <f>bvarHC2*bvarM4</f>
        <v>#VALUE!</v>
      </c>
      <c r="QC26" t="e">
        <f>cvarHC2*cvarM4</f>
        <v>#VALUE!</v>
      </c>
      <c r="QD26" t="e">
        <f>mvarHC2*mvarM4</f>
        <v>#VALUE!</v>
      </c>
      <c r="QE26" s="24" t="e">
        <f t="shared" si="189"/>
        <v>#VALUE!</v>
      </c>
      <c r="QF26" s="24" t="e">
        <f t="shared" si="190"/>
        <v>#VALUE!</v>
      </c>
      <c r="QG26" s="24" t="e">
        <f t="shared" si="191"/>
        <v>#VALUE!</v>
      </c>
      <c r="QH26">
        <v>1.6966143459516999E-8</v>
      </c>
      <c r="QI26" t="e">
        <f>bvarHC1*bvarM3</f>
        <v>#VALUE!</v>
      </c>
      <c r="QJ26" t="e">
        <f>cvarHC1*cvarM3</f>
        <v>#VALUE!</v>
      </c>
      <c r="QK26" t="e">
        <f>mvarHC1*mvarM3</f>
        <v>#VALUE!</v>
      </c>
      <c r="QL26" s="24" t="e">
        <f t="shared" si="192"/>
        <v>#VALUE!</v>
      </c>
      <c r="QM26" s="24" t="e">
        <f t="shared" si="193"/>
        <v>#VALUE!</v>
      </c>
      <c r="QN26" s="24" t="e">
        <f t="shared" si="194"/>
        <v>#VALUE!</v>
      </c>
      <c r="QO26">
        <v>-9.4094293033748995E-7</v>
      </c>
      <c r="QP26" t="e">
        <f>bvarHC1*bvarM7</f>
        <v>#VALUE!</v>
      </c>
      <c r="QQ26" t="e">
        <f>cvarHC1*cvarM7</f>
        <v>#VALUE!</v>
      </c>
      <c r="QR26" t="e">
        <f>mvarHC1*mvarM7</f>
        <v>#VALUE!</v>
      </c>
      <c r="QS26" s="24" t="e">
        <f t="shared" si="195"/>
        <v>#VALUE!</v>
      </c>
      <c r="QT26" s="24" t="e">
        <f t="shared" si="196"/>
        <v>#VALUE!</v>
      </c>
      <c r="QU26" s="24" t="e">
        <f t="shared" si="197"/>
        <v>#VALUE!</v>
      </c>
      <c r="QV26">
        <v>5.8294705646103003E-8</v>
      </c>
      <c r="QW26" t="e">
        <f>bvarHC1*bvarM8</f>
        <v>#VALUE!</v>
      </c>
      <c r="QX26" t="e">
        <f>cvarHC1*cvarM8</f>
        <v>#VALUE!</v>
      </c>
      <c r="QY26" t="e">
        <f>mvarHC1*mvarM8</f>
        <v>#VALUE!</v>
      </c>
      <c r="QZ26" s="24" t="e">
        <f t="shared" si="198"/>
        <v>#VALUE!</v>
      </c>
      <c r="RA26" s="24" t="e">
        <f t="shared" si="199"/>
        <v>#VALUE!</v>
      </c>
      <c r="RB26" s="24" t="e">
        <f t="shared" si="200"/>
        <v>#VALUE!</v>
      </c>
      <c r="RC26">
        <v>-2.317003450592E-8</v>
      </c>
      <c r="RD26" t="e">
        <f>bvarHC1*bvarM6</f>
        <v>#VALUE!</v>
      </c>
      <c r="RE26" t="e">
        <f>cvarHC1*cvarM6</f>
        <v>#VALUE!</v>
      </c>
      <c r="RF26" t="e">
        <f>mvarHC1*mvarM6</f>
        <v>#VALUE!</v>
      </c>
      <c r="RG26" s="24" t="e">
        <f t="shared" si="201"/>
        <v>#VALUE!</v>
      </c>
      <c r="RH26" s="24" t="e">
        <f t="shared" si="202"/>
        <v>#VALUE!</v>
      </c>
      <c r="RI26" s="24" t="e">
        <f t="shared" si="203"/>
        <v>#VALUE!</v>
      </c>
      <c r="RJ26">
        <v>-1.4715061787872E-6</v>
      </c>
      <c r="RK26" t="e">
        <f>bvarHC1*bvarM7</f>
        <v>#VALUE!</v>
      </c>
      <c r="RL26" t="e">
        <f>cvarHC1*cvarM7</f>
        <v>#VALUE!</v>
      </c>
      <c r="RM26" t="e">
        <f>mvarHC1*mvarM7</f>
        <v>#VALUE!</v>
      </c>
      <c r="RN26" s="24" t="e">
        <f t="shared" si="204"/>
        <v>#VALUE!</v>
      </c>
      <c r="RO26" s="24" t="e">
        <f t="shared" si="205"/>
        <v>#VALUE!</v>
      </c>
      <c r="RP26" s="24" t="e">
        <f t="shared" si="206"/>
        <v>#VALUE!</v>
      </c>
      <c r="RQ26">
        <v>1.1734999891706999E-7</v>
      </c>
      <c r="RR26" t="e">
        <f>bvarHC1*bvarM8</f>
        <v>#VALUE!</v>
      </c>
      <c r="RS26" t="e">
        <f>cvarHC1*cvarM8</f>
        <v>#VALUE!</v>
      </c>
      <c r="RT26" t="e">
        <f>mvarHC1*mvarM8</f>
        <v>#VALUE!</v>
      </c>
      <c r="RU26" s="24" t="e">
        <f t="shared" si="207"/>
        <v>#VALUE!</v>
      </c>
      <c r="RV26" s="24" t="e">
        <f t="shared" si="208"/>
        <v>#VALUE!</v>
      </c>
      <c r="RW26" s="24" t="e">
        <f t="shared" si="209"/>
        <v>#VALUE!</v>
      </c>
      <c r="RX26">
        <v>-1.5073691864601999E-7</v>
      </c>
      <c r="RY26" t="e">
        <f>bvarHC1*bvarM2</f>
        <v>#VALUE!</v>
      </c>
      <c r="RZ26" t="e">
        <f>cvarHC1*cvarM2</f>
        <v>#VALUE!</v>
      </c>
      <c r="SA26" t="e">
        <f>mvarHC1*mvarM2</f>
        <v>#VALUE!</v>
      </c>
      <c r="SB26" s="24" t="e">
        <f t="shared" si="210"/>
        <v>#VALUE!</v>
      </c>
      <c r="SC26" s="24" t="e">
        <f t="shared" si="211"/>
        <v>#VALUE!</v>
      </c>
      <c r="SD26" s="24" t="e">
        <f t="shared" si="212"/>
        <v>#VALUE!</v>
      </c>
      <c r="SE26">
        <v>-9.7227188402313E-7</v>
      </c>
      <c r="SF26" t="e">
        <f>bvarHC1*bvarM7</f>
        <v>#VALUE!</v>
      </c>
      <c r="SG26" t="e">
        <f>cvarHC1*cvarM7</f>
        <v>#VALUE!</v>
      </c>
      <c r="SH26" t="e">
        <f>mvarHC1*mvarM7</f>
        <v>#VALUE!</v>
      </c>
      <c r="SI26" s="24" t="e">
        <f t="shared" si="213"/>
        <v>#VALUE!</v>
      </c>
      <c r="SJ26" s="24" t="e">
        <f t="shared" si="214"/>
        <v>#VALUE!</v>
      </c>
      <c r="SK26" s="24" t="e">
        <f t="shared" si="215"/>
        <v>#VALUE!</v>
      </c>
      <c r="SL26">
        <v>-6.9389362313139005E-8</v>
      </c>
      <c r="SM26" t="e">
        <f>bvarHC1*bvarM7</f>
        <v>#VALUE!</v>
      </c>
      <c r="SN26" t="e">
        <f>cvarHC1*cvarM7</f>
        <v>#VALUE!</v>
      </c>
      <c r="SO26" t="e">
        <f>mvarHC1*mvarM7</f>
        <v>#VALUE!</v>
      </c>
      <c r="SP26" s="24" t="e">
        <f t="shared" si="216"/>
        <v>#VALUE!</v>
      </c>
      <c r="SQ26" s="24" t="e">
        <f t="shared" si="217"/>
        <v>#VALUE!</v>
      </c>
      <c r="SR26" s="24" t="e">
        <f t="shared" si="218"/>
        <v>#VALUE!</v>
      </c>
      <c r="SS26">
        <v>2.1593095462632001E-7</v>
      </c>
      <c r="ST26" t="e">
        <f>bvarHC1*bvarM5</f>
        <v>#VALUE!</v>
      </c>
      <c r="SU26" t="e">
        <f>cvarHC1*cvarM5</f>
        <v>#VALUE!</v>
      </c>
      <c r="SV26" t="e">
        <f>mvarHC1*mvarM5</f>
        <v>#VALUE!</v>
      </c>
      <c r="SW26" s="24" t="e">
        <f t="shared" si="219"/>
        <v>#VALUE!</v>
      </c>
      <c r="SX26" s="24" t="e">
        <f t="shared" si="220"/>
        <v>#VALUE!</v>
      </c>
      <c r="SY26" s="24" t="e">
        <f t="shared" si="221"/>
        <v>#VALUE!</v>
      </c>
      <c r="SZ26">
        <v>-2.2017683120621999E-7</v>
      </c>
      <c r="TA26" t="e">
        <f>bvarHC1*bvarM5</f>
        <v>#VALUE!</v>
      </c>
      <c r="TB26" t="e">
        <f>cvarHC1*cvarM5</f>
        <v>#VALUE!</v>
      </c>
      <c r="TC26" t="e">
        <f>mvarHC1*mvarM5</f>
        <v>#VALUE!</v>
      </c>
      <c r="TD26" s="24" t="e">
        <f t="shared" si="222"/>
        <v>#VALUE!</v>
      </c>
      <c r="TE26" s="24" t="e">
        <f t="shared" si="223"/>
        <v>#VALUE!</v>
      </c>
      <c r="TF26" s="24" t="e">
        <f t="shared" si="224"/>
        <v>#VALUE!</v>
      </c>
      <c r="TG26">
        <v>-3.9066464454634002E-5</v>
      </c>
      <c r="TH26" t="e">
        <f>bvarM1*bvarM6</f>
        <v>#VALUE!</v>
      </c>
      <c r="TI26" t="e">
        <f>cvarM1*cvarM6</f>
        <v>#VALUE!</v>
      </c>
      <c r="TJ26" t="e">
        <f>mvarM1*mvarM6</f>
        <v>#VALUE!</v>
      </c>
      <c r="TK26" s="24" t="e">
        <f t="shared" si="225"/>
        <v>#VALUE!</v>
      </c>
      <c r="TL26" s="24" t="e">
        <f t="shared" si="226"/>
        <v>#VALUE!</v>
      </c>
      <c r="TM26" s="24" t="e">
        <f t="shared" si="227"/>
        <v>#VALUE!</v>
      </c>
      <c r="TN26">
        <v>1.7791744298281001E-8</v>
      </c>
      <c r="TO26" t="e">
        <f>bvarHC1*bvarM4</f>
        <v>#VALUE!</v>
      </c>
      <c r="TP26" t="e">
        <f>cvarHC1*cvarM4</f>
        <v>#VALUE!</v>
      </c>
      <c r="TQ26" t="e">
        <f>mvarHC1*mvarM4</f>
        <v>#VALUE!</v>
      </c>
      <c r="TR26" s="24" t="e">
        <f t="shared" si="228"/>
        <v>#VALUE!</v>
      </c>
      <c r="TS26" s="24" t="e">
        <f t="shared" si="229"/>
        <v>#VALUE!</v>
      </c>
      <c r="TT26" s="24" t="e">
        <f t="shared" si="230"/>
        <v>#VALUE!</v>
      </c>
      <c r="TU26">
        <v>-4.3184116389070001E-8</v>
      </c>
      <c r="TV26" t="e">
        <f>bvarHC1*bvarM4</f>
        <v>#VALUE!</v>
      </c>
      <c r="TW26" t="e">
        <f>cvarHC1*cvarM4</f>
        <v>#VALUE!</v>
      </c>
      <c r="TX26" t="e">
        <f>mvarHC1*mvarM4</f>
        <v>#VALUE!</v>
      </c>
      <c r="TY26" s="24" t="e">
        <f t="shared" si="231"/>
        <v>#VALUE!</v>
      </c>
      <c r="TZ26" s="24" t="e">
        <f t="shared" si="232"/>
        <v>#VALUE!</v>
      </c>
      <c r="UA26" s="24" t="e">
        <f t="shared" si="233"/>
        <v>#VALUE!</v>
      </c>
      <c r="UB26">
        <v>-9.1639793095575999E-10</v>
      </c>
      <c r="UC26" t="e">
        <f>bvarHC2*bvarM5</f>
        <v>#VALUE!</v>
      </c>
      <c r="UD26" t="e">
        <f>cvarHC2*cvarM5</f>
        <v>#VALUE!</v>
      </c>
      <c r="UE26" t="e">
        <f>mvarHC2*mvarM5</f>
        <v>#VALUE!</v>
      </c>
      <c r="UF26" s="24" t="e">
        <f t="shared" si="234"/>
        <v>#VALUE!</v>
      </c>
      <c r="UG26" s="24" t="e">
        <f t="shared" si="235"/>
        <v>#VALUE!</v>
      </c>
      <c r="UH26" s="24" t="e">
        <f t="shared" si="236"/>
        <v>#VALUE!</v>
      </c>
      <c r="UI26">
        <v>1.6070514322864E-7</v>
      </c>
      <c r="UJ26" t="e">
        <f>bvarHC1*bvarM5</f>
        <v>#VALUE!</v>
      </c>
      <c r="UK26" t="e">
        <f>cvarHC1*cvarM5</f>
        <v>#VALUE!</v>
      </c>
      <c r="UL26" t="e">
        <f>mvarHC1*mvarM5</f>
        <v>#VALUE!</v>
      </c>
      <c r="UM26" s="24" t="e">
        <f t="shared" si="237"/>
        <v>#VALUE!</v>
      </c>
      <c r="UN26" s="24" t="e">
        <f t="shared" si="238"/>
        <v>#VALUE!</v>
      </c>
      <c r="UO26" s="24" t="e">
        <f t="shared" si="239"/>
        <v>#VALUE!</v>
      </c>
      <c r="UP26">
        <v>-3.1806789518504999E-7</v>
      </c>
      <c r="UQ26" t="e">
        <f>bvarHC1*bvarM4</f>
        <v>#VALUE!</v>
      </c>
      <c r="UR26" t="e">
        <f>cvarHC1*cvarM4</f>
        <v>#VALUE!</v>
      </c>
      <c r="US26" t="e">
        <f>mvarHC1*mvarM4</f>
        <v>#VALUE!</v>
      </c>
      <c r="UT26" s="24" t="e">
        <f t="shared" si="240"/>
        <v>#VALUE!</v>
      </c>
      <c r="UU26" s="24" t="e">
        <f t="shared" si="241"/>
        <v>#VALUE!</v>
      </c>
      <c r="UV26" s="24" t="e">
        <f t="shared" si="242"/>
        <v>#VALUE!</v>
      </c>
      <c r="UW26">
        <v>2.1767451936278002E-9</v>
      </c>
      <c r="UX26" t="e">
        <f>bvarHC2*bvarM4</f>
        <v>#VALUE!</v>
      </c>
      <c r="UY26" t="e">
        <f>cvarHC2*cvarM4</f>
        <v>#VALUE!</v>
      </c>
      <c r="UZ26" t="e">
        <f>mvarHC2*mvarM4</f>
        <v>#VALUE!</v>
      </c>
      <c r="VA26" s="24" t="e">
        <f t="shared" si="243"/>
        <v>#VALUE!</v>
      </c>
      <c r="VB26" s="24" t="e">
        <f t="shared" si="244"/>
        <v>#VALUE!</v>
      </c>
      <c r="VC26" s="24" t="e">
        <f t="shared" si="245"/>
        <v>#VALUE!</v>
      </c>
      <c r="VD26">
        <v>3.8451363419982002E-8</v>
      </c>
      <c r="VE26" t="e">
        <f>bvarHC1*bvarM5</f>
        <v>#VALUE!</v>
      </c>
      <c r="VF26" t="e">
        <f>cvarHC1*cvarM5</f>
        <v>#VALUE!</v>
      </c>
      <c r="VG26" t="e">
        <f>mvarHC1*mvarM5</f>
        <v>#VALUE!</v>
      </c>
      <c r="VH26" s="24" t="e">
        <f t="shared" si="246"/>
        <v>#VALUE!</v>
      </c>
      <c r="VI26" s="24" t="e">
        <f t="shared" si="247"/>
        <v>#VALUE!</v>
      </c>
      <c r="VJ26" s="24" t="e">
        <f t="shared" si="248"/>
        <v>#VALUE!</v>
      </c>
      <c r="VK26">
        <v>-4.0588824988673E-8</v>
      </c>
      <c r="VL26" t="e">
        <f>bvarHC1*bvarM4</f>
        <v>#VALUE!</v>
      </c>
      <c r="VM26" t="e">
        <f>cvarHC1*cvarM4</f>
        <v>#VALUE!</v>
      </c>
      <c r="VN26" t="e">
        <f>mvarHC1*mvarM4</f>
        <v>#VALUE!</v>
      </c>
      <c r="VO26" s="24" t="e">
        <f t="shared" si="249"/>
        <v>#VALUE!</v>
      </c>
      <c r="VP26" s="24" t="e">
        <f t="shared" si="250"/>
        <v>#VALUE!</v>
      </c>
      <c r="VQ26" s="24" t="e">
        <f t="shared" si="251"/>
        <v>#VALUE!</v>
      </c>
      <c r="VR26">
        <v>-2.8902305727378999E-5</v>
      </c>
      <c r="VS26" t="e">
        <f>bvarHC2*bvarM1</f>
        <v>#VALUE!</v>
      </c>
      <c r="VT26" t="e">
        <f>cvarHC2*cvarM1</f>
        <v>#VALUE!</v>
      </c>
      <c r="VU26" t="e">
        <f>mvarHC2*mvarM1</f>
        <v>#VALUE!</v>
      </c>
      <c r="VV26" s="24" t="e">
        <f t="shared" si="252"/>
        <v>#VALUE!</v>
      </c>
      <c r="VW26" s="24" t="e">
        <f t="shared" si="253"/>
        <v>#VALUE!</v>
      </c>
      <c r="VX26" s="24" t="e">
        <f t="shared" si="254"/>
        <v>#VALUE!</v>
      </c>
      <c r="VY26">
        <v>2.1357476235682E-7</v>
      </c>
      <c r="VZ26" t="e">
        <f>bvarHC1*bvarM5</f>
        <v>#VALUE!</v>
      </c>
      <c r="WA26" t="e">
        <f>cvarHC1*cvarM5</f>
        <v>#VALUE!</v>
      </c>
      <c r="WB26" t="e">
        <f>mvarHC1*mvarM5</f>
        <v>#VALUE!</v>
      </c>
      <c r="WC26" s="24" t="e">
        <f t="shared" si="255"/>
        <v>#VALUE!</v>
      </c>
      <c r="WD26" s="24" t="e">
        <f t="shared" si="256"/>
        <v>#VALUE!</v>
      </c>
      <c r="WE26" s="24" t="e">
        <f t="shared" si="257"/>
        <v>#VALUE!</v>
      </c>
      <c r="WF26">
        <v>-3.1425447170093E-7</v>
      </c>
      <c r="WG26" t="e">
        <f>bvarHC1*bvarM4</f>
        <v>#VALUE!</v>
      </c>
      <c r="WH26" t="e">
        <f>cvarHC1*cvarM4</f>
        <v>#VALUE!</v>
      </c>
      <c r="WI26" t="e">
        <f>mvarHC1*mvarM4</f>
        <v>#VALUE!</v>
      </c>
      <c r="WJ26" s="24" t="e">
        <f t="shared" si="258"/>
        <v>#VALUE!</v>
      </c>
      <c r="WK26" s="24" t="e">
        <f t="shared" si="259"/>
        <v>#VALUE!</v>
      </c>
      <c r="WL26" s="24" t="e">
        <f t="shared" si="260"/>
        <v>#VALUE!</v>
      </c>
      <c r="WM26">
        <v>-5.5827425040076E-9</v>
      </c>
      <c r="WN26" t="e">
        <f>bvarHC2*bvarM2</f>
        <v>#VALUE!</v>
      </c>
      <c r="WO26" t="e">
        <f>cvarHC2*cvarM2</f>
        <v>#VALUE!</v>
      </c>
      <c r="WP26" t="e">
        <f>mvarHC2*mvarM2</f>
        <v>#VALUE!</v>
      </c>
      <c r="WQ26" s="24" t="e">
        <f t="shared" si="261"/>
        <v>#VALUE!</v>
      </c>
      <c r="WR26" s="24" t="e">
        <f t="shared" si="262"/>
        <v>#VALUE!</v>
      </c>
      <c r="WS26" s="24" t="e">
        <f t="shared" si="263"/>
        <v>#VALUE!</v>
      </c>
      <c r="WT26">
        <v>3.5091743002954998E-7</v>
      </c>
      <c r="WU26" t="e">
        <f>bvarHC1*bvarM6</f>
        <v>#VALUE!</v>
      </c>
      <c r="WV26" t="e">
        <f>cvarHC1*cvarM6</f>
        <v>#VALUE!</v>
      </c>
      <c r="WW26" t="e">
        <f>mvarHC1*mvarM6</f>
        <v>#VALUE!</v>
      </c>
      <c r="WX26" s="24" t="e">
        <f t="shared" si="264"/>
        <v>#VALUE!</v>
      </c>
      <c r="WY26" s="24" t="e">
        <f t="shared" si="265"/>
        <v>#VALUE!</v>
      </c>
      <c r="WZ26" s="24" t="e">
        <f t="shared" si="266"/>
        <v>#VALUE!</v>
      </c>
      <c r="XA26">
        <v>-4.1542470203934002E-8</v>
      </c>
      <c r="XB26" t="e">
        <f>bvarHC1*bvarM4</f>
        <v>#VALUE!</v>
      </c>
      <c r="XC26" t="e">
        <f>cvarHC1*cvarM4</f>
        <v>#VALUE!</v>
      </c>
      <c r="XD26" t="e">
        <f>mvarHC1*mvarM4</f>
        <v>#VALUE!</v>
      </c>
      <c r="XE26" s="24" t="e">
        <f t="shared" si="267"/>
        <v>#VALUE!</v>
      </c>
      <c r="XF26" s="24" t="e">
        <f t="shared" si="268"/>
        <v>#VALUE!</v>
      </c>
      <c r="XG26" s="24" t="e">
        <f t="shared" si="269"/>
        <v>#VALUE!</v>
      </c>
      <c r="XH26">
        <v>3.6518005628981002E-12</v>
      </c>
      <c r="XI26" t="e">
        <f>bvarHC1*bvarM9</f>
        <v>#VALUE!</v>
      </c>
      <c r="XJ26" t="e">
        <f>cvarHC1*cvarM9</f>
        <v>#VALUE!</v>
      </c>
      <c r="XK26" t="e">
        <f>mvarHC1*mvarM9</f>
        <v>#VALUE!</v>
      </c>
      <c r="XL26" s="24" t="e">
        <f t="shared" si="270"/>
        <v>#VALUE!</v>
      </c>
      <c r="XM26" s="24" t="e">
        <f t="shared" si="271"/>
        <v>#VALUE!</v>
      </c>
      <c r="XN26" s="24" t="e">
        <f t="shared" si="272"/>
        <v>#VALUE!</v>
      </c>
      <c r="XO26">
        <v>7.7112678494100996E-7</v>
      </c>
      <c r="XP26" t="e">
        <f>bvarHC1*bvarM6</f>
        <v>#VALUE!</v>
      </c>
      <c r="XQ26" t="e">
        <f>cvarHC1*cvarM6</f>
        <v>#VALUE!</v>
      </c>
      <c r="XR26" t="e">
        <f>mvarHC1*mvarM6</f>
        <v>#VALUE!</v>
      </c>
      <c r="XS26" s="24" t="e">
        <f t="shared" si="273"/>
        <v>#VALUE!</v>
      </c>
      <c r="XT26" s="24" t="e">
        <f t="shared" si="274"/>
        <v>#VALUE!</v>
      </c>
      <c r="XU26" s="24" t="e">
        <f t="shared" si="275"/>
        <v>#VALUE!</v>
      </c>
      <c r="XV26">
        <v>-2.1563864686803E-7</v>
      </c>
      <c r="XW26" t="e">
        <f>bvarHC1*bvarM5</f>
        <v>#VALUE!</v>
      </c>
      <c r="XX26" t="e">
        <f>cvarHC1*cvarM5</f>
        <v>#VALUE!</v>
      </c>
      <c r="XY26" t="e">
        <f>mvarHC1*mvarM5</f>
        <v>#VALUE!</v>
      </c>
      <c r="XZ26" s="24" t="e">
        <f t="shared" si="276"/>
        <v>#VALUE!</v>
      </c>
      <c r="YA26" s="24" t="e">
        <f t="shared" si="277"/>
        <v>#VALUE!</v>
      </c>
      <c r="YB26" s="24" t="e">
        <f t="shared" si="278"/>
        <v>#VALUE!</v>
      </c>
      <c r="YC26">
        <v>6.2922904311701004E-9</v>
      </c>
      <c r="YD26" t="e">
        <f>bvarHC2*bvarM6</f>
        <v>#VALUE!</v>
      </c>
      <c r="YE26" t="e">
        <f>cvarHC2*cvarM6</f>
        <v>#VALUE!</v>
      </c>
      <c r="YF26" t="e">
        <f>mvarHC2*mvarM6</f>
        <v>#VALUE!</v>
      </c>
      <c r="YG26" s="24" t="e">
        <f t="shared" si="279"/>
        <v>#VALUE!</v>
      </c>
      <c r="YH26" s="24" t="e">
        <f t="shared" si="280"/>
        <v>#VALUE!</v>
      </c>
      <c r="YI26" s="24" t="e">
        <f t="shared" si="281"/>
        <v>#VALUE!</v>
      </c>
      <c r="YJ26">
        <v>-1.5348171768151999E-8</v>
      </c>
      <c r="YK26" t="e">
        <f>bvarHC1*bvarM4</f>
        <v>#VALUE!</v>
      </c>
      <c r="YL26" t="e">
        <f>cvarHC1*cvarM4</f>
        <v>#VALUE!</v>
      </c>
      <c r="YM26" t="e">
        <f>mvarHC1*mvarM4</f>
        <v>#VALUE!</v>
      </c>
      <c r="YN26" s="24" t="e">
        <f t="shared" si="282"/>
        <v>#VALUE!</v>
      </c>
      <c r="YO26" s="24" t="e">
        <f t="shared" si="283"/>
        <v>#VALUE!</v>
      </c>
      <c r="YP26" s="24" t="e">
        <f t="shared" si="284"/>
        <v>#VALUE!</v>
      </c>
      <c r="YQ26">
        <v>-5.4739297926196001E-8</v>
      </c>
      <c r="YR26" t="e">
        <f>bvarHC1*bvarM4</f>
        <v>#VALUE!</v>
      </c>
      <c r="YS26" t="e">
        <f>cvarHC1*cvarM4</f>
        <v>#VALUE!</v>
      </c>
      <c r="YT26" t="e">
        <f>mvarHC1*mvarM4</f>
        <v>#VALUE!</v>
      </c>
      <c r="YU26" s="24" t="e">
        <f t="shared" si="285"/>
        <v>#VALUE!</v>
      </c>
      <c r="YV26" s="24" t="e">
        <f t="shared" si="286"/>
        <v>#VALUE!</v>
      </c>
      <c r="YW26" s="24" t="e">
        <f t="shared" si="287"/>
        <v>#VALUE!</v>
      </c>
      <c r="YX26">
        <v>8.6335723189387E-10</v>
      </c>
      <c r="YY26" t="e">
        <f>bvarHC2*bvarM4</f>
        <v>#VALUE!</v>
      </c>
      <c r="YZ26" t="e">
        <f>cvarHC2*cvarM4</f>
        <v>#VALUE!</v>
      </c>
      <c r="ZA26" t="e">
        <f>mvarHC2*mvarM4</f>
        <v>#VALUE!</v>
      </c>
      <c r="ZB26" s="24" t="e">
        <f t="shared" si="288"/>
        <v>#VALUE!</v>
      </c>
      <c r="ZC26" s="24" t="e">
        <f t="shared" si="289"/>
        <v>#VALUE!</v>
      </c>
      <c r="ZD26" s="24" t="e">
        <f t="shared" si="290"/>
        <v>#VALUE!</v>
      </c>
      <c r="ZE26">
        <v>2.5746305033782001E-7</v>
      </c>
      <c r="ZF26" t="e">
        <f>bvarHC1*bvarM9</f>
        <v>#VALUE!</v>
      </c>
      <c r="ZG26" t="e">
        <f>cvarHC1*cvarM9</f>
        <v>#VALUE!</v>
      </c>
      <c r="ZH26" t="e">
        <f>mvarHC1*mvarM9</f>
        <v>#VALUE!</v>
      </c>
      <c r="ZI26" s="24" t="e">
        <f t="shared" si="291"/>
        <v>#VALUE!</v>
      </c>
      <c r="ZJ26" s="24" t="e">
        <f t="shared" si="292"/>
        <v>#VALUE!</v>
      </c>
      <c r="ZK26" s="24" t="e">
        <f t="shared" si="293"/>
        <v>#VALUE!</v>
      </c>
      <c r="ZL26">
        <v>-2.7860955769838E-7</v>
      </c>
      <c r="ZM26" t="e">
        <f>bvarHC1*bvarM5</f>
        <v>#VALUE!</v>
      </c>
      <c r="ZN26" t="e">
        <f>cvarHC1*cvarM5</f>
        <v>#VALUE!</v>
      </c>
      <c r="ZO26" t="e">
        <f>mvarHC1*mvarM5</f>
        <v>#VALUE!</v>
      </c>
      <c r="ZP26" s="24" t="e">
        <f t="shared" si="294"/>
        <v>#VALUE!</v>
      </c>
      <c r="ZQ26" s="24" t="e">
        <f t="shared" si="295"/>
        <v>#VALUE!</v>
      </c>
      <c r="ZR26" s="24" t="e">
        <f t="shared" si="296"/>
        <v>#VALUE!</v>
      </c>
      <c r="ZS26">
        <v>6.5000097660021002E-9</v>
      </c>
      <c r="ZT26" t="e">
        <f>bvarHC2*bvarM6</f>
        <v>#VALUE!</v>
      </c>
      <c r="ZU26" t="e">
        <f>cvarHC2*cvarM6</f>
        <v>#VALUE!</v>
      </c>
      <c r="ZV26" t="e">
        <f>mvarHC2*mvarM6</f>
        <v>#VALUE!</v>
      </c>
      <c r="ZW26" s="24" t="e">
        <f t="shared" si="297"/>
        <v>#VALUE!</v>
      </c>
      <c r="ZX26" s="24" t="e">
        <f t="shared" si="298"/>
        <v>#VALUE!</v>
      </c>
      <c r="ZY26" s="24" t="e">
        <f t="shared" si="299"/>
        <v>#VALUE!</v>
      </c>
      <c r="ZZ26">
        <v>-1.5945404771128E-8</v>
      </c>
      <c r="AAA26" t="e">
        <f>bvarHC1*bvarM6</f>
        <v>#VALUE!</v>
      </c>
      <c r="AAB26" t="e">
        <f>cvarHC1*cvarM6</f>
        <v>#VALUE!</v>
      </c>
      <c r="AAC26" t="e">
        <f>mvarHC1*mvarM6</f>
        <v>#VALUE!</v>
      </c>
      <c r="AAD26" s="24" t="e">
        <f t="shared" si="300"/>
        <v>#VALUE!</v>
      </c>
      <c r="AAE26" s="24" t="e">
        <f t="shared" si="301"/>
        <v>#VALUE!</v>
      </c>
      <c r="AAF26" s="24" t="e">
        <f t="shared" si="302"/>
        <v>#VALUE!</v>
      </c>
      <c r="AAG26">
        <v>-5.1970389910528002E-8</v>
      </c>
      <c r="AAH26" t="e">
        <f>bvarHC1*bvarM4</f>
        <v>#VALUE!</v>
      </c>
      <c r="AAI26" t="e">
        <f>cvarHC1*cvarM4</f>
        <v>#VALUE!</v>
      </c>
      <c r="AAJ26" t="e">
        <f>mvarHC1*mvarM4</f>
        <v>#VALUE!</v>
      </c>
      <c r="AAK26" s="24" t="e">
        <f t="shared" si="303"/>
        <v>#VALUE!</v>
      </c>
      <c r="AAL26" s="24" t="e">
        <f t="shared" si="304"/>
        <v>#VALUE!</v>
      </c>
      <c r="AAM26" s="24" t="e">
        <f t="shared" si="305"/>
        <v>#VALUE!</v>
      </c>
      <c r="AAN26">
        <v>-6.6284913405430003E-11</v>
      </c>
      <c r="AAO26" t="e">
        <f>bvarHC1*bvarM7</f>
        <v>#VALUE!</v>
      </c>
      <c r="AAP26" t="e">
        <f>cvarHC1*cvarM7</f>
        <v>#VALUE!</v>
      </c>
      <c r="AAQ26" t="e">
        <f>mvarHC1*mvarM7</f>
        <v>#VALUE!</v>
      </c>
      <c r="AAR26" s="24" t="e">
        <f t="shared" si="306"/>
        <v>#VALUE!</v>
      </c>
      <c r="AAS26" s="24" t="e">
        <f t="shared" si="307"/>
        <v>#VALUE!</v>
      </c>
      <c r="AAT26" s="24" t="e">
        <f t="shared" si="308"/>
        <v>#VALUE!</v>
      </c>
      <c r="AAU26">
        <v>7.9616532372800999E-5</v>
      </c>
      <c r="AAV26" t="e">
        <f>bvarHC2*bvarM6</f>
        <v>#VALUE!</v>
      </c>
      <c r="AAW26" t="e">
        <f>cvarHC2*cvarM6</f>
        <v>#VALUE!</v>
      </c>
      <c r="AAX26" t="e">
        <f>mvarHC2*mvarM6</f>
        <v>#VALUE!</v>
      </c>
      <c r="AAY26" s="24" t="e">
        <f t="shared" si="309"/>
        <v>#VALUE!</v>
      </c>
      <c r="AAZ26" s="24" t="e">
        <f t="shared" si="310"/>
        <v>#VALUE!</v>
      </c>
      <c r="ABA26" s="24" t="e">
        <f t="shared" si="311"/>
        <v>#VALUE!</v>
      </c>
      <c r="ABB26">
        <v>-5.9744088801396998E-7</v>
      </c>
      <c r="ABC26" t="e">
        <f>bvarHC1*bvarM6</f>
        <v>#VALUE!</v>
      </c>
      <c r="ABD26" t="e">
        <f>cvarHC1*cvarM6</f>
        <v>#VALUE!</v>
      </c>
      <c r="ABE26" t="e">
        <f>mvarHC1*mvarM6</f>
        <v>#VALUE!</v>
      </c>
      <c r="ABF26" s="24" t="e">
        <f t="shared" si="312"/>
        <v>#VALUE!</v>
      </c>
      <c r="ABG26" s="24" t="e">
        <f t="shared" si="313"/>
        <v>#VALUE!</v>
      </c>
      <c r="ABH26" s="24" t="e">
        <f t="shared" si="314"/>
        <v>#VALUE!</v>
      </c>
      <c r="ABI26">
        <v>2.9594503009186E-9</v>
      </c>
      <c r="ABJ26" t="e">
        <f>bvarHC2*bvarM4</f>
        <v>#VALUE!</v>
      </c>
      <c r="ABK26" t="e">
        <f>cvarHC2*cvarM4</f>
        <v>#VALUE!</v>
      </c>
      <c r="ABL26" t="e">
        <f>mvarHC2*mvarM4</f>
        <v>#VALUE!</v>
      </c>
      <c r="ABM26" s="24" t="e">
        <f t="shared" si="315"/>
        <v>#VALUE!</v>
      </c>
      <c r="ABN26" s="24" t="e">
        <f t="shared" si="316"/>
        <v>#VALUE!</v>
      </c>
      <c r="ABO26" s="24" t="e">
        <f t="shared" si="317"/>
        <v>#VALUE!</v>
      </c>
      <c r="ABP26">
        <v>-5.0547224425513996E-7</v>
      </c>
      <c r="ABQ26" t="e">
        <f>bvarHC2*bvarM4</f>
        <v>#VALUE!</v>
      </c>
      <c r="ABR26" t="e">
        <f>cvarHC2*cvarM4</f>
        <v>#VALUE!</v>
      </c>
      <c r="ABS26" t="e">
        <f>mvarHC2*mvarM4</f>
        <v>#VALUE!</v>
      </c>
      <c r="ABT26" s="24" t="e">
        <f t="shared" si="318"/>
        <v>#VALUE!</v>
      </c>
      <c r="ABU26" s="24" t="e">
        <f t="shared" si="319"/>
        <v>#VALUE!</v>
      </c>
      <c r="ABV26" s="24" t="e">
        <f t="shared" si="320"/>
        <v>#VALUE!</v>
      </c>
      <c r="ABW26">
        <v>-7.3389889853069002E-8</v>
      </c>
      <c r="ABX26" t="e">
        <f>bvarHC1*bvarM3</f>
        <v>#VALUE!</v>
      </c>
      <c r="ABY26" t="e">
        <f>cvarHC1*cvarM3</f>
        <v>#VALUE!</v>
      </c>
      <c r="ABZ26" t="e">
        <f>mvarHC1*mvarM3</f>
        <v>#VALUE!</v>
      </c>
      <c r="ACA26" s="24" t="e">
        <f t="shared" si="321"/>
        <v>#VALUE!</v>
      </c>
      <c r="ACB26" s="24" t="e">
        <f t="shared" si="322"/>
        <v>#VALUE!</v>
      </c>
      <c r="ACC26" s="24" t="e">
        <f t="shared" si="323"/>
        <v>#VALUE!</v>
      </c>
      <c r="ACD26">
        <v>-5.3319025227340997E-11</v>
      </c>
      <c r="ACE26" t="e">
        <f>bvarHC1*bvarM7</f>
        <v>#VALUE!</v>
      </c>
      <c r="ACF26" t="e">
        <f>cvarHC1*cvarM7</f>
        <v>#VALUE!</v>
      </c>
      <c r="ACG26" t="e">
        <f>mvarHC1*mvarM7</f>
        <v>#VALUE!</v>
      </c>
      <c r="ACH26" s="24" t="e">
        <f t="shared" si="324"/>
        <v>#VALUE!</v>
      </c>
      <c r="ACI26" s="24" t="e">
        <f t="shared" si="325"/>
        <v>#VALUE!</v>
      </c>
      <c r="ACJ26" s="24" t="e">
        <f t="shared" si="326"/>
        <v>#VALUE!</v>
      </c>
      <c r="ACK26">
        <v>3.8146717012969001E-5</v>
      </c>
      <c r="ACL26" t="e">
        <f>bvarHC2*bvarM9</f>
        <v>#VALUE!</v>
      </c>
      <c r="ACM26" t="e">
        <f>cvarHC2*cvarM9</f>
        <v>#VALUE!</v>
      </c>
      <c r="ACN26" t="e">
        <f>mvarHC2*mvarM9</f>
        <v>#VALUE!</v>
      </c>
      <c r="ACO26" s="24" t="e">
        <f t="shared" si="327"/>
        <v>#VALUE!</v>
      </c>
      <c r="ACP26" s="24" t="e">
        <f t="shared" si="328"/>
        <v>#VALUE!</v>
      </c>
      <c r="ACQ26" s="24" t="e">
        <f t="shared" si="329"/>
        <v>#VALUE!</v>
      </c>
      <c r="ACR26">
        <v>3.2336595964694E-5</v>
      </c>
      <c r="ACS26" t="e">
        <f>bvarHC2*bvarM9</f>
        <v>#VALUE!</v>
      </c>
      <c r="ACT26" t="e">
        <f>cvarHC2*cvarM9</f>
        <v>#VALUE!</v>
      </c>
      <c r="ACU26" t="e">
        <f>mvarHC2*mvarM9</f>
        <v>#VALUE!</v>
      </c>
      <c r="ACV26" s="24" t="e">
        <f t="shared" si="330"/>
        <v>#VALUE!</v>
      </c>
      <c r="ACW26" s="24" t="e">
        <f t="shared" si="331"/>
        <v>#VALUE!</v>
      </c>
      <c r="ACX26" s="24" t="e">
        <f t="shared" si="332"/>
        <v>#VALUE!</v>
      </c>
      <c r="ACY26">
        <v>-1.4969925931137E-8</v>
      </c>
      <c r="ACZ26" t="e">
        <f>bvarHC2*bvarM7</f>
        <v>#VALUE!</v>
      </c>
      <c r="ADA26" t="e">
        <f>cvarHC2*cvarM7</f>
        <v>#VALUE!</v>
      </c>
      <c r="ADB26" t="e">
        <f>mvarHC2*mvarM7</f>
        <v>#VALUE!</v>
      </c>
      <c r="ADC26" s="24" t="e">
        <f t="shared" si="333"/>
        <v>#VALUE!</v>
      </c>
      <c r="ADD26" s="24" t="e">
        <f t="shared" si="334"/>
        <v>#VALUE!</v>
      </c>
      <c r="ADE26" s="24" t="e">
        <f t="shared" si="335"/>
        <v>#VALUE!</v>
      </c>
      <c r="ADF26">
        <v>-7.8536505189692005E-2</v>
      </c>
      <c r="ADG26" t="e">
        <f>bvarM1*bvarM4</f>
        <v>#VALUE!</v>
      </c>
      <c r="ADH26" t="e">
        <f>cvarM1*cvarM4</f>
        <v>#VALUE!</v>
      </c>
      <c r="ADI26" t="e">
        <f>mvarM1*mvarM4</f>
        <v>#VALUE!</v>
      </c>
      <c r="ADJ26" s="24" t="e">
        <f t="shared" si="336"/>
        <v>#VALUE!</v>
      </c>
      <c r="ADK26" s="24" t="e">
        <f t="shared" si="337"/>
        <v>#VALUE!</v>
      </c>
      <c r="ADL26" s="24" t="e">
        <f t="shared" si="338"/>
        <v>#VALUE!</v>
      </c>
      <c r="ADM26">
        <v>5.2986770715197002E-5</v>
      </c>
      <c r="ADN26" t="e">
        <f>bvarHC2*bvarM6</f>
        <v>#VALUE!</v>
      </c>
      <c r="ADO26" t="e">
        <f>cvarHC2*cvarM6</f>
        <v>#VALUE!</v>
      </c>
      <c r="ADP26" t="e">
        <f>mvarHC2*mvarM6</f>
        <v>#VALUE!</v>
      </c>
      <c r="ADQ26" s="24" t="e">
        <f t="shared" si="339"/>
        <v>#VALUE!</v>
      </c>
      <c r="ADR26" s="24" t="e">
        <f t="shared" si="340"/>
        <v>#VALUE!</v>
      </c>
      <c r="ADS26" s="24" t="e">
        <f t="shared" si="341"/>
        <v>#VALUE!</v>
      </c>
      <c r="ADT26">
        <v>1.044681542235E-4</v>
      </c>
      <c r="ADU26" t="e">
        <f>bvarM1*bvarM7</f>
        <v>#VALUE!</v>
      </c>
      <c r="ADV26" t="e">
        <f>cvarM1*cvarM7</f>
        <v>#VALUE!</v>
      </c>
      <c r="ADW26" t="e">
        <f>mvarM1*mvarM7</f>
        <v>#VALUE!</v>
      </c>
      <c r="ADX26" s="24" t="e">
        <f t="shared" si="342"/>
        <v>#VALUE!</v>
      </c>
      <c r="ADY26" s="24" t="e">
        <f t="shared" si="343"/>
        <v>#VALUE!</v>
      </c>
      <c r="ADZ26" s="24" t="e">
        <f t="shared" si="344"/>
        <v>#VALUE!</v>
      </c>
      <c r="AEA26">
        <v>-3.1882404903815003E-5</v>
      </c>
      <c r="AEB26" t="e">
        <f>bvarHC2*bvarM6</f>
        <v>#VALUE!</v>
      </c>
      <c r="AEC26" t="e">
        <f>cvarHC2*cvarM6</f>
        <v>#VALUE!</v>
      </c>
      <c r="AED26" t="e">
        <f>mvarHC2*mvarM6</f>
        <v>#VALUE!</v>
      </c>
      <c r="AEE26" s="24" t="e">
        <f t="shared" si="345"/>
        <v>#VALUE!</v>
      </c>
      <c r="AEF26" s="24" t="e">
        <f t="shared" si="346"/>
        <v>#VALUE!</v>
      </c>
      <c r="AEG26" s="24" t="e">
        <f t="shared" si="347"/>
        <v>#VALUE!</v>
      </c>
      <c r="AEH26">
        <v>-5.3524518439713998E-4</v>
      </c>
      <c r="AEI26" t="e">
        <f>bvarHC2*bvarM7</f>
        <v>#VALUE!</v>
      </c>
      <c r="AEJ26" t="e">
        <f>cvarHC2*cvarM7</f>
        <v>#VALUE!</v>
      </c>
      <c r="AEK26" t="e">
        <f>mvarHC2*mvarM7</f>
        <v>#VALUE!</v>
      </c>
      <c r="AEL26" s="24" t="e">
        <f t="shared" si="348"/>
        <v>#VALUE!</v>
      </c>
      <c r="AEM26" s="24" t="e">
        <f t="shared" si="349"/>
        <v>#VALUE!</v>
      </c>
      <c r="AEN26" s="24" t="e">
        <f t="shared" si="350"/>
        <v>#VALUE!</v>
      </c>
      <c r="AEO26">
        <v>3.0723755545422E-10</v>
      </c>
      <c r="AEP26" t="e">
        <f>bvarHC2*bvarM9</f>
        <v>#VALUE!</v>
      </c>
      <c r="AEQ26" t="e">
        <f>cvarHC2*cvarM9</f>
        <v>#VALUE!</v>
      </c>
      <c r="AER26" t="e">
        <f>mvarHC2*mvarM9</f>
        <v>#VALUE!</v>
      </c>
      <c r="AES26" s="24" t="e">
        <f t="shared" si="351"/>
        <v>#VALUE!</v>
      </c>
      <c r="AET26" s="24" t="e">
        <f t="shared" si="352"/>
        <v>#VALUE!</v>
      </c>
      <c r="AEU26" s="24" t="e">
        <f t="shared" si="353"/>
        <v>#VALUE!</v>
      </c>
      <c r="AEV26">
        <v>-8.6147937511816999E-2</v>
      </c>
      <c r="AEW26" t="e">
        <f>bvarM1*bvarM4</f>
        <v>#VALUE!</v>
      </c>
      <c r="AEX26" t="e">
        <f>cvarM1*cvarM4</f>
        <v>#VALUE!</v>
      </c>
      <c r="AEY26" t="e">
        <f>mvarM1*mvarM4</f>
        <v>#VALUE!</v>
      </c>
      <c r="AEZ26" s="24" t="e">
        <f t="shared" si="354"/>
        <v>#VALUE!</v>
      </c>
      <c r="AFA26" s="24" t="e">
        <f t="shared" si="355"/>
        <v>#VALUE!</v>
      </c>
      <c r="AFB26" s="24" t="e">
        <f t="shared" si="356"/>
        <v>#VALUE!</v>
      </c>
      <c r="AFC26">
        <v>-2.7732558795892001E-7</v>
      </c>
      <c r="AFD26" t="e">
        <f>bvarHC1*bvarM9</f>
        <v>#VALUE!</v>
      </c>
      <c r="AFE26" t="e">
        <f>cvarHC1*cvarM9</f>
        <v>#VALUE!</v>
      </c>
      <c r="AFF26" t="e">
        <f>mvarHC1*mvarM9</f>
        <v>#VALUE!</v>
      </c>
      <c r="AFG26" s="24" t="e">
        <f t="shared" si="357"/>
        <v>#VALUE!</v>
      </c>
      <c r="AFH26" s="24" t="e">
        <f t="shared" si="358"/>
        <v>#VALUE!</v>
      </c>
      <c r="AFI26" s="24" t="e">
        <f t="shared" si="359"/>
        <v>#VALUE!</v>
      </c>
      <c r="AFJ26">
        <v>-3.9532409439499999E-8</v>
      </c>
      <c r="AFK26" t="e">
        <f>bvarHC2*bvarM7</f>
        <v>#VALUE!</v>
      </c>
      <c r="AFL26" t="e">
        <f>cvarHC2*cvarM7</f>
        <v>#VALUE!</v>
      </c>
      <c r="AFM26" t="e">
        <f>mvarHC2*mvarM7</f>
        <v>#VALUE!</v>
      </c>
      <c r="AFN26" s="24" t="e">
        <f t="shared" si="360"/>
        <v>#VALUE!</v>
      </c>
      <c r="AFO26" s="24" t="e">
        <f t="shared" si="361"/>
        <v>#VALUE!</v>
      </c>
      <c r="AFP26" s="24" t="e">
        <f t="shared" si="362"/>
        <v>#VALUE!</v>
      </c>
      <c r="AFQ26">
        <v>5.3373910076182998E-5</v>
      </c>
      <c r="AFR26" t="e">
        <f>bvarHC2*bvarM7</f>
        <v>#VALUE!</v>
      </c>
      <c r="AFS26" t="e">
        <f>cvarHC2*cvarM7</f>
        <v>#VALUE!</v>
      </c>
      <c r="AFT26" t="e">
        <f>mvarHC2*mvarM7</f>
        <v>#VALUE!</v>
      </c>
      <c r="AFU26" s="24" t="e">
        <f t="shared" si="363"/>
        <v>#VALUE!</v>
      </c>
      <c r="AFV26" s="24" t="e">
        <f t="shared" si="364"/>
        <v>#VALUE!</v>
      </c>
      <c r="AFW26" s="24" t="e">
        <f t="shared" si="365"/>
        <v>#VALUE!</v>
      </c>
      <c r="AFX26">
        <v>0.24565763908987001</v>
      </c>
      <c r="AFY26" t="e">
        <f>bvarM1*bvarM4</f>
        <v>#VALUE!</v>
      </c>
      <c r="AFZ26" t="e">
        <f>cvarM1*cvarM4</f>
        <v>#VALUE!</v>
      </c>
      <c r="AGA26" t="e">
        <f>mvarM1*mvarM4</f>
        <v>#VALUE!</v>
      </c>
      <c r="AGB26" s="24" t="e">
        <f t="shared" si="366"/>
        <v>#VALUE!</v>
      </c>
      <c r="AGC26" s="24" t="e">
        <f t="shared" si="367"/>
        <v>#VALUE!</v>
      </c>
      <c r="AGD26" s="24" t="e">
        <f t="shared" si="368"/>
        <v>#VALUE!</v>
      </c>
      <c r="AGE26">
        <v>4.1068297020064997E-5</v>
      </c>
      <c r="AGF26" t="e">
        <f>bvarM1*bvarM6</f>
        <v>#VALUE!</v>
      </c>
      <c r="AGG26" t="e">
        <f>cvarM1*cvarM6</f>
        <v>#VALUE!</v>
      </c>
      <c r="AGH26" t="e">
        <f>mvarM1*mvarM6</f>
        <v>#VALUE!</v>
      </c>
      <c r="AGI26" s="24" t="e">
        <f t="shared" si="369"/>
        <v>#VALUE!</v>
      </c>
      <c r="AGJ26" s="24" t="e">
        <f t="shared" si="370"/>
        <v>#VALUE!</v>
      </c>
      <c r="AGK26" s="24" t="e">
        <f t="shared" si="371"/>
        <v>#VALUE!</v>
      </c>
      <c r="AGL26">
        <v>-4.7972357124160002E-2</v>
      </c>
      <c r="AGM26" t="e">
        <f>bvarM1*bvarM4</f>
        <v>#VALUE!</v>
      </c>
      <c r="AGN26" t="e">
        <f>cvarM1*cvarM4</f>
        <v>#VALUE!</v>
      </c>
      <c r="AGO26" t="e">
        <f>mvarM1*mvarM4</f>
        <v>#VALUE!</v>
      </c>
      <c r="AGP26" s="24" t="e">
        <f t="shared" si="372"/>
        <v>#VALUE!</v>
      </c>
      <c r="AGQ26" s="24" t="e">
        <f t="shared" si="373"/>
        <v>#VALUE!</v>
      </c>
      <c r="AGR26" s="24" t="e">
        <f t="shared" si="374"/>
        <v>#VALUE!</v>
      </c>
      <c r="AGS26">
        <v>-5.2146605543117999E-4</v>
      </c>
      <c r="AGT26" t="e">
        <f>bvarHC2*bvarM7</f>
        <v>#VALUE!</v>
      </c>
      <c r="AGU26" t="e">
        <f>cvarHC2*cvarM7</f>
        <v>#VALUE!</v>
      </c>
      <c r="AGV26" t="e">
        <f>mvarHC2*mvarM7</f>
        <v>#VALUE!</v>
      </c>
      <c r="AGW26" s="24" t="e">
        <f t="shared" si="375"/>
        <v>#VALUE!</v>
      </c>
      <c r="AGX26" s="24" t="e">
        <f t="shared" si="376"/>
        <v>#VALUE!</v>
      </c>
      <c r="AGY26" s="24" t="e">
        <f t="shared" si="377"/>
        <v>#VALUE!</v>
      </c>
      <c r="AGZ26">
        <v>6.8221071367661004E-9</v>
      </c>
      <c r="AHA26" t="e">
        <f>bvarM4*bvarM5</f>
        <v>#VALUE!</v>
      </c>
      <c r="AHB26" t="e">
        <f>cvarM4*cvarM5</f>
        <v>#VALUE!</v>
      </c>
      <c r="AHC26" t="e">
        <f>mvarM4*mvarM5</f>
        <v>#VALUE!</v>
      </c>
      <c r="AHD26" s="24" t="e">
        <f t="shared" si="378"/>
        <v>#VALUE!</v>
      </c>
      <c r="AHE26" s="24" t="e">
        <f t="shared" si="379"/>
        <v>#VALUE!</v>
      </c>
      <c r="AHF26" s="24" t="e">
        <f t="shared" si="380"/>
        <v>#VALUE!</v>
      </c>
      <c r="AHG26">
        <v>-2.7890476239923002E-5</v>
      </c>
      <c r="AHH26" t="e">
        <f>bvarHC2*bvarM6</f>
        <v>#VALUE!</v>
      </c>
      <c r="AHI26" t="e">
        <f>cvarHC2*cvarM6</f>
        <v>#VALUE!</v>
      </c>
      <c r="AHJ26" t="e">
        <f>mvarHC2*mvarM6</f>
        <v>#VALUE!</v>
      </c>
      <c r="AHK26" s="24" t="e">
        <f t="shared" si="381"/>
        <v>#VALUE!</v>
      </c>
      <c r="AHL26" s="24" t="e">
        <f t="shared" si="382"/>
        <v>#VALUE!</v>
      </c>
      <c r="AHM26" s="24" t="e">
        <f t="shared" si="383"/>
        <v>#VALUE!</v>
      </c>
      <c r="AHN26">
        <v>-4.0123251112499997E-4</v>
      </c>
      <c r="AHO26" t="e">
        <f>bvarHC2*bvarM7</f>
        <v>#VALUE!</v>
      </c>
      <c r="AHP26" t="e">
        <f>cvarHC2*cvarM7</f>
        <v>#VALUE!</v>
      </c>
      <c r="AHQ26" t="e">
        <f>mvarHC2*mvarM7</f>
        <v>#VALUE!</v>
      </c>
      <c r="AHR26" s="24" t="e">
        <f t="shared" si="384"/>
        <v>#VALUE!</v>
      </c>
      <c r="AHS26" s="24" t="e">
        <f t="shared" si="385"/>
        <v>#VALUE!</v>
      </c>
      <c r="AHT26" s="24" t="e">
        <f t="shared" si="386"/>
        <v>#VALUE!</v>
      </c>
      <c r="AHU26">
        <v>-3.2286437929672E-5</v>
      </c>
      <c r="AHV26" t="e">
        <f>bvarM1*bvarM9</f>
        <v>#VALUE!</v>
      </c>
      <c r="AHW26" t="e">
        <f>cvarM1*cvarM9</f>
        <v>#VALUE!</v>
      </c>
      <c r="AHX26" t="e">
        <f>mvarM1*mvarM9</f>
        <v>#VALUE!</v>
      </c>
      <c r="AHY26" s="24" t="e">
        <f t="shared" si="387"/>
        <v>#VALUE!</v>
      </c>
      <c r="AHZ26" s="24" t="e">
        <f t="shared" si="388"/>
        <v>#VALUE!</v>
      </c>
      <c r="AIA26" s="24" t="e">
        <f t="shared" si="389"/>
        <v>#VALUE!</v>
      </c>
      <c r="AIB26">
        <v>4.9942639599323004E-6</v>
      </c>
      <c r="AIC26" t="e">
        <f>bvarHC2*bvarM9</f>
        <v>#VALUE!</v>
      </c>
      <c r="AID26" t="e">
        <f>cvarHC2*cvarM9</f>
        <v>#VALUE!</v>
      </c>
      <c r="AIE26" t="e">
        <f>mvarHC2*mvarM9</f>
        <v>#VALUE!</v>
      </c>
      <c r="AIF26" s="24" t="e">
        <f t="shared" si="390"/>
        <v>#VALUE!</v>
      </c>
      <c r="AIG26" s="24" t="e">
        <f t="shared" si="391"/>
        <v>#VALUE!</v>
      </c>
      <c r="AIH26" s="24" t="e">
        <f t="shared" si="392"/>
        <v>#VALUE!</v>
      </c>
      <c r="AII26">
        <v>-2.3702807123142001E-7</v>
      </c>
      <c r="AIJ26" t="e">
        <f>bvarHC1*bvarM9</f>
        <v>#VALUE!</v>
      </c>
      <c r="AIK26" t="e">
        <f>cvarHC1*cvarM9</f>
        <v>#VALUE!</v>
      </c>
      <c r="AIL26" t="e">
        <f>mvarHC1*mvarM9</f>
        <v>#VALUE!</v>
      </c>
      <c r="AIM26" s="24" t="e">
        <f t="shared" si="393"/>
        <v>#VALUE!</v>
      </c>
      <c r="AIN26" s="24" t="e">
        <f t="shared" si="394"/>
        <v>#VALUE!</v>
      </c>
      <c r="AIO26" s="24" t="e">
        <f t="shared" si="395"/>
        <v>#VALUE!</v>
      </c>
      <c r="AIP26">
        <v>7.5374235637063E-11</v>
      </c>
      <c r="AIQ26" t="e">
        <f>bvarHC2*bvarM9</f>
        <v>#VALUE!</v>
      </c>
      <c r="AIR26" t="e">
        <f>cvarHC2*cvarM9</f>
        <v>#VALUE!</v>
      </c>
      <c r="AIS26" t="e">
        <f>mvarHC2*mvarM9</f>
        <v>#VALUE!</v>
      </c>
      <c r="AIT26" s="24" t="e">
        <f t="shared" si="396"/>
        <v>#VALUE!</v>
      </c>
      <c r="AIU26" s="24" t="e">
        <f t="shared" si="397"/>
        <v>#VALUE!</v>
      </c>
      <c r="AIV26" s="24" t="e">
        <f t="shared" si="398"/>
        <v>#VALUE!</v>
      </c>
      <c r="AIW26">
        <v>-4.0509570279629002E-6</v>
      </c>
      <c r="AIX26" t="e">
        <f>bvarHC2*bvarM4</f>
        <v>#VALUE!</v>
      </c>
      <c r="AIY26" t="e">
        <f>cvarHC2*cvarM4</f>
        <v>#VALUE!</v>
      </c>
      <c r="AIZ26" t="e">
        <f>mvarHC2*mvarM4</f>
        <v>#VALUE!</v>
      </c>
      <c r="AJA26" s="24" t="e">
        <f t="shared" si="399"/>
        <v>#VALUE!</v>
      </c>
      <c r="AJB26" s="24" t="e">
        <f t="shared" si="400"/>
        <v>#VALUE!</v>
      </c>
      <c r="AJC26" s="24" t="e">
        <f t="shared" si="401"/>
        <v>#VALUE!</v>
      </c>
      <c r="AJD26">
        <v>7.0311058571966001E-5</v>
      </c>
      <c r="AJE26" t="e">
        <f>bvarHC2*bvarM6</f>
        <v>#VALUE!</v>
      </c>
      <c r="AJF26" t="e">
        <f>cvarHC2*cvarM6</f>
        <v>#VALUE!</v>
      </c>
      <c r="AJG26" t="e">
        <f>mvarHC2*mvarM6</f>
        <v>#VALUE!</v>
      </c>
      <c r="AJH26" s="24" t="e">
        <f t="shared" si="402"/>
        <v>#VALUE!</v>
      </c>
      <c r="AJI26" s="24" t="e">
        <f t="shared" si="403"/>
        <v>#VALUE!</v>
      </c>
      <c r="AJJ26" s="24" t="e">
        <f t="shared" si="404"/>
        <v>#VALUE!</v>
      </c>
      <c r="AJK26">
        <v>5.9195645946413001E-5</v>
      </c>
      <c r="AJL26" t="e">
        <f>bvarM1*bvarM4</f>
        <v>#VALUE!</v>
      </c>
      <c r="AJM26" t="e">
        <f>cvarM1*cvarM4</f>
        <v>#VALUE!</v>
      </c>
      <c r="AJN26" t="e">
        <f>mvarM1*mvarM4</f>
        <v>#VALUE!</v>
      </c>
      <c r="AJO26" s="24" t="e">
        <f t="shared" si="405"/>
        <v>#VALUE!</v>
      </c>
      <c r="AJP26" s="24" t="e">
        <f t="shared" si="406"/>
        <v>#VALUE!</v>
      </c>
      <c r="AJQ26" s="24" t="e">
        <f t="shared" si="407"/>
        <v>#VALUE!</v>
      </c>
      <c r="AJR26">
        <v>4.1810116232479001E-6</v>
      </c>
      <c r="AJS26" t="e">
        <f>bvarHC2*bvarM9</f>
        <v>#VALUE!</v>
      </c>
      <c r="AJT26" t="e">
        <f>cvarHC2*cvarM9</f>
        <v>#VALUE!</v>
      </c>
      <c r="AJU26" t="e">
        <f>mvarHC2*mvarM9</f>
        <v>#VALUE!</v>
      </c>
      <c r="AJV26" s="24" t="e">
        <f t="shared" si="408"/>
        <v>#VALUE!</v>
      </c>
      <c r="AJW26" s="24" t="e">
        <f t="shared" si="409"/>
        <v>#VALUE!</v>
      </c>
      <c r="AJX26" s="24" t="e">
        <f t="shared" si="410"/>
        <v>#VALUE!</v>
      </c>
      <c r="AJY26">
        <v>9.2195507228483994E-5</v>
      </c>
      <c r="AJZ26" t="e">
        <f>bvarHC2*bvarM6</f>
        <v>#VALUE!</v>
      </c>
      <c r="AKA26" t="e">
        <f>cvarHC2*cvarM6</f>
        <v>#VALUE!</v>
      </c>
      <c r="AKB26" t="e">
        <f>mvarHC2*mvarM6</f>
        <v>#VALUE!</v>
      </c>
      <c r="AKC26" s="24" t="e">
        <f t="shared" si="411"/>
        <v>#VALUE!</v>
      </c>
      <c r="AKD26" s="24" t="e">
        <f t="shared" si="412"/>
        <v>#VALUE!</v>
      </c>
      <c r="AKE26" s="24" t="e">
        <f t="shared" si="413"/>
        <v>#VALUE!</v>
      </c>
      <c r="AKF26">
        <v>-1.502097004981E-11</v>
      </c>
      <c r="AKG26" t="e">
        <f>bvarHC1*bvarM9</f>
        <v>#VALUE!</v>
      </c>
      <c r="AKH26" t="e">
        <f>cvarHC1*cvarM9</f>
        <v>#VALUE!</v>
      </c>
      <c r="AKI26" t="e">
        <f>mvarHC1*mvarM9</f>
        <v>#VALUE!</v>
      </c>
      <c r="AKJ26" s="24" t="e">
        <f t="shared" si="414"/>
        <v>#VALUE!</v>
      </c>
      <c r="AKK26" s="24" t="e">
        <f t="shared" si="415"/>
        <v>#VALUE!</v>
      </c>
      <c r="AKL26" s="24" t="e">
        <f t="shared" si="416"/>
        <v>#VALUE!</v>
      </c>
      <c r="AKM26">
        <v>8.4797373498372996E-7</v>
      </c>
      <c r="AKN26" t="e">
        <f>bvarHC1*bvarM7</f>
        <v>#VALUE!</v>
      </c>
      <c r="AKO26" t="e">
        <f>cvarHC1*cvarM7</f>
        <v>#VALUE!</v>
      </c>
      <c r="AKP26" t="e">
        <f>mvarHC1*mvarM7</f>
        <v>#VALUE!</v>
      </c>
      <c r="AKQ26" s="24" t="e">
        <f t="shared" si="417"/>
        <v>#VALUE!</v>
      </c>
      <c r="AKR26" s="24" t="e">
        <f t="shared" si="418"/>
        <v>#VALUE!</v>
      </c>
      <c r="AKS26" s="24" t="e">
        <f t="shared" si="419"/>
        <v>#VALUE!</v>
      </c>
      <c r="AKT26">
        <v>1.0190452901388E-4</v>
      </c>
      <c r="AKU26" t="e">
        <f>bvarHC2*bvarM6</f>
        <v>#VALUE!</v>
      </c>
      <c r="AKV26" t="e">
        <f>cvarHC2*cvarM6</f>
        <v>#VALUE!</v>
      </c>
      <c r="AKW26" t="e">
        <f>mvarHC2*mvarM6</f>
        <v>#VALUE!</v>
      </c>
      <c r="AKX26" s="24" t="e">
        <f t="shared" si="420"/>
        <v>#VALUE!</v>
      </c>
      <c r="AKY26" s="24" t="e">
        <f t="shared" si="421"/>
        <v>#VALUE!</v>
      </c>
      <c r="AKZ26" s="24" t="e">
        <f t="shared" si="422"/>
        <v>#VALUE!</v>
      </c>
      <c r="ALA26">
        <v>-3.3661679163482998E-10</v>
      </c>
      <c r="ALB26" t="e">
        <f>bvarHC2*bvarM9</f>
        <v>#VALUE!</v>
      </c>
      <c r="ALC26" t="e">
        <f>cvarHC2*cvarM9</f>
        <v>#VALUE!</v>
      </c>
      <c r="ALD26" t="e">
        <f>mvarHC2*mvarM9</f>
        <v>#VALUE!</v>
      </c>
      <c r="ALE26" s="24" t="e">
        <f t="shared" si="423"/>
        <v>#VALUE!</v>
      </c>
      <c r="ALF26" s="24" t="e">
        <f t="shared" si="424"/>
        <v>#VALUE!</v>
      </c>
      <c r="ALG26" s="24" t="e">
        <f t="shared" si="425"/>
        <v>#VALUE!</v>
      </c>
      <c r="ALH26">
        <v>-0.10556465987995001</v>
      </c>
      <c r="ALI26" t="e">
        <f>bvarM1*bvarM5</f>
        <v>#VALUE!</v>
      </c>
      <c r="ALJ26" t="e">
        <f>cvarM1*cvarM5</f>
        <v>#VALUE!</v>
      </c>
      <c r="ALK26" t="e">
        <f>mvarM1*mvarM5</f>
        <v>#VALUE!</v>
      </c>
      <c r="ALL26" s="24" t="e">
        <f t="shared" si="426"/>
        <v>#VALUE!</v>
      </c>
      <c r="ALM26" s="24" t="e">
        <f t="shared" si="427"/>
        <v>#VALUE!</v>
      </c>
      <c r="ALN26" s="24" t="e">
        <f t="shared" si="428"/>
        <v>#VALUE!</v>
      </c>
      <c r="ALO26">
        <v>3.4885001973169002E-4</v>
      </c>
      <c r="ALP26" t="e">
        <f>bvarM7*bvarM9</f>
        <v>#VALUE!</v>
      </c>
      <c r="ALQ26" t="e">
        <f>cvarM7*cvarM9</f>
        <v>#VALUE!</v>
      </c>
      <c r="ALR26" t="e">
        <f>mvarM7*mvarM9</f>
        <v>#VALUE!</v>
      </c>
      <c r="ALS26" s="24" t="e">
        <f t="shared" si="429"/>
        <v>#VALUE!</v>
      </c>
      <c r="ALT26" s="24" t="e">
        <f t="shared" si="430"/>
        <v>#VALUE!</v>
      </c>
      <c r="ALU26" s="24" t="e">
        <f t="shared" si="431"/>
        <v>#VALUE!</v>
      </c>
      <c r="ALV26">
        <v>7.0666136207456002E-9</v>
      </c>
      <c r="ALW26" t="e">
        <f>bvarHC2*bvarM6</f>
        <v>#VALUE!</v>
      </c>
      <c r="ALX26" t="e">
        <f>cvarHC2*cvarM6</f>
        <v>#VALUE!</v>
      </c>
      <c r="ALY26" t="e">
        <f>mvarHC2*mvarM6</f>
        <v>#VALUE!</v>
      </c>
      <c r="ALZ26" s="24" t="e">
        <f t="shared" si="432"/>
        <v>#VALUE!</v>
      </c>
      <c r="AMA26" s="24" t="e">
        <f t="shared" si="433"/>
        <v>#VALUE!</v>
      </c>
      <c r="AMB26" s="24" t="e">
        <f t="shared" si="434"/>
        <v>#VALUE!</v>
      </c>
      <c r="AMC26">
        <v>4.1697030468600002E-4</v>
      </c>
      <c r="AMD26" t="e">
        <f>bvarM2*bvarM8</f>
        <v>#VALUE!</v>
      </c>
      <c r="AME26" t="e">
        <f>cvarM2*cvarM8</f>
        <v>#VALUE!</v>
      </c>
      <c r="AMF26" t="e">
        <f>mvarM2*mvarM8</f>
        <v>#VALUE!</v>
      </c>
      <c r="AMG26" s="24" t="e">
        <f t="shared" si="435"/>
        <v>#VALUE!</v>
      </c>
      <c r="AMH26" s="24" t="e">
        <f t="shared" si="436"/>
        <v>#VALUE!</v>
      </c>
      <c r="AMI26" s="24" t="e">
        <f t="shared" si="437"/>
        <v>#VALUE!</v>
      </c>
      <c r="AMJ26">
        <v>-4.0451934442735002E-4</v>
      </c>
      <c r="AMK26" t="e">
        <f>bvarHC2*bvarM7</f>
        <v>#VALUE!</v>
      </c>
      <c r="AML26" t="e">
        <f>cvarHC2*cvarM7</f>
        <v>#VALUE!</v>
      </c>
      <c r="AMM26" t="e">
        <f>mvarHC2*mvarM7</f>
        <v>#VALUE!</v>
      </c>
      <c r="AMN26" s="24" t="e">
        <f t="shared" si="438"/>
        <v>#VALUE!</v>
      </c>
      <c r="AMO26" s="24" t="e">
        <f t="shared" si="439"/>
        <v>#VALUE!</v>
      </c>
      <c r="AMP26" s="24" t="e">
        <f t="shared" si="440"/>
        <v>#VALUE!</v>
      </c>
      <c r="AMQ26">
        <v>1.5038805843656E-6</v>
      </c>
      <c r="AMR26" t="e">
        <f>bvarHC2*bvarM9</f>
        <v>#VALUE!</v>
      </c>
      <c r="AMS26" t="e">
        <f>cvarHC2*cvarM9</f>
        <v>#VALUE!</v>
      </c>
      <c r="AMT26" t="e">
        <f>mvarHC2*mvarM9</f>
        <v>#VALUE!</v>
      </c>
      <c r="AMU26" s="24" t="e">
        <f t="shared" si="441"/>
        <v>#VALUE!</v>
      </c>
      <c r="AMV26" s="24" t="e">
        <f t="shared" si="442"/>
        <v>#VALUE!</v>
      </c>
      <c r="AMW26" s="24" t="e">
        <f t="shared" si="443"/>
        <v>#VALUE!</v>
      </c>
      <c r="AMX26">
        <v>7.9648413581706996E-7</v>
      </c>
      <c r="AMY26" t="e">
        <f>bvarHC1*bvarM6</f>
        <v>#VALUE!</v>
      </c>
      <c r="AMZ26" t="e">
        <f>cvarHC1*cvarM6</f>
        <v>#VALUE!</v>
      </c>
      <c r="ANA26" t="e">
        <f>mvarHC1*mvarM6</f>
        <v>#VALUE!</v>
      </c>
      <c r="ANB26" s="24" t="e">
        <f t="shared" si="444"/>
        <v>#VALUE!</v>
      </c>
      <c r="ANC26" s="24" t="e">
        <f t="shared" si="445"/>
        <v>#VALUE!</v>
      </c>
      <c r="AND26" s="24" t="e">
        <f t="shared" si="446"/>
        <v>#VALUE!</v>
      </c>
      <c r="ANE26">
        <v>2.1842724189473001E-7</v>
      </c>
      <c r="ANF26" t="e">
        <f>bvarHC1*bvarM6</f>
        <v>#VALUE!</v>
      </c>
      <c r="ANG26" t="e">
        <f>cvarHC1*cvarM6</f>
        <v>#VALUE!</v>
      </c>
      <c r="ANH26" t="e">
        <f>mvarHC1*mvarM6</f>
        <v>#VALUE!</v>
      </c>
      <c r="ANI26" s="24" t="e">
        <f t="shared" si="447"/>
        <v>#VALUE!</v>
      </c>
      <c r="ANJ26" s="24" t="e">
        <f t="shared" si="448"/>
        <v>#VALUE!</v>
      </c>
      <c r="ANK26" s="24" t="e">
        <f t="shared" si="449"/>
        <v>#VALUE!</v>
      </c>
      <c r="ANL26">
        <v>5.1744922100166999E-8</v>
      </c>
      <c r="ANM26" t="e">
        <f>bvarHC1*bvarM8</f>
        <v>#VALUE!</v>
      </c>
      <c r="ANN26" t="e">
        <f>cvarHC1*cvarM8</f>
        <v>#VALUE!</v>
      </c>
      <c r="ANO26" t="e">
        <f>mvarHC1*mvarM8</f>
        <v>#VALUE!</v>
      </c>
      <c r="ANP26" s="24" t="e">
        <f t="shared" si="450"/>
        <v>#VALUE!</v>
      </c>
      <c r="ANQ26" s="24" t="e">
        <f t="shared" si="451"/>
        <v>#VALUE!</v>
      </c>
      <c r="ANR26" s="24" t="e">
        <f t="shared" si="452"/>
        <v>#VALUE!</v>
      </c>
      <c r="ANS26">
        <v>2.3482114996129E-5</v>
      </c>
      <c r="ANT26" t="e">
        <f>bvarHC2*bvarM7</f>
        <v>#VALUE!</v>
      </c>
      <c r="ANU26" t="e">
        <f>cvarHC2*cvarM7</f>
        <v>#VALUE!</v>
      </c>
      <c r="ANV26" t="e">
        <f>mvarHC2*mvarM7</f>
        <v>#VALUE!</v>
      </c>
      <c r="ANW26" s="24" t="e">
        <f t="shared" si="453"/>
        <v>#VALUE!</v>
      </c>
      <c r="ANX26" s="24" t="e">
        <f t="shared" si="454"/>
        <v>#VALUE!</v>
      </c>
      <c r="ANY26" s="24" t="e">
        <f t="shared" si="455"/>
        <v>#VALUE!</v>
      </c>
      <c r="ANZ26">
        <v>-8.9422169610796001E-5</v>
      </c>
      <c r="AOA26" t="e">
        <f>bvarHC2*bvarM2</f>
        <v>#VALUE!</v>
      </c>
      <c r="AOB26" t="e">
        <f>cvarHC2*cvarM2</f>
        <v>#VALUE!</v>
      </c>
      <c r="AOC26" t="e">
        <f>mvarHC2*mvarM2</f>
        <v>#VALUE!</v>
      </c>
      <c r="AOD26" s="24" t="e">
        <f t="shared" si="456"/>
        <v>#VALUE!</v>
      </c>
      <c r="AOE26" s="24" t="e">
        <f t="shared" si="457"/>
        <v>#VALUE!</v>
      </c>
      <c r="AOF26" s="24" t="e">
        <f t="shared" si="458"/>
        <v>#VALUE!</v>
      </c>
      <c r="AOG26">
        <v>2.0242251294629001E-6</v>
      </c>
      <c r="AOH26" t="e">
        <f>bvarHC2*bvarM4</f>
        <v>#VALUE!</v>
      </c>
      <c r="AOI26" t="e">
        <f>cvarHC2*cvarM4</f>
        <v>#VALUE!</v>
      </c>
      <c r="AOJ26" t="e">
        <f>mvarHC2*mvarM4</f>
        <v>#VALUE!</v>
      </c>
      <c r="AOK26" s="24" t="e">
        <f t="shared" si="459"/>
        <v>#VALUE!</v>
      </c>
      <c r="AOL26" s="24" t="e">
        <f t="shared" si="460"/>
        <v>#VALUE!</v>
      </c>
      <c r="AOM26" s="24" t="e">
        <f t="shared" si="461"/>
        <v>#VALUE!</v>
      </c>
      <c r="AON26">
        <v>-1.1917933519116001E-7</v>
      </c>
      <c r="AOO26" t="e">
        <f>bvarHC1*bvarM8</f>
        <v>#VALUE!</v>
      </c>
      <c r="AOP26" t="e">
        <f>cvarHC1*cvarM8</f>
        <v>#VALUE!</v>
      </c>
      <c r="AOQ26" t="e">
        <f>mvarHC1*mvarM8</f>
        <v>#VALUE!</v>
      </c>
      <c r="AOR26" s="24" t="e">
        <f t="shared" si="462"/>
        <v>#VALUE!</v>
      </c>
      <c r="AOS26" s="24" t="e">
        <f t="shared" si="463"/>
        <v>#VALUE!</v>
      </c>
      <c r="AOT26" s="24" t="e">
        <f t="shared" si="464"/>
        <v>#VALUE!</v>
      </c>
      <c r="AOU26">
        <v>4.0624799731001001E-8</v>
      </c>
      <c r="AOV26" t="e">
        <f>bvarHC1*bvarM3</f>
        <v>#VALUE!</v>
      </c>
      <c r="AOW26" t="e">
        <f>cvarHC1*cvarM3</f>
        <v>#VALUE!</v>
      </c>
      <c r="AOX26" t="e">
        <f>mvarHC1*mvarM3</f>
        <v>#VALUE!</v>
      </c>
      <c r="AOY26" s="24" t="e">
        <f t="shared" si="465"/>
        <v>#VALUE!</v>
      </c>
      <c r="AOZ26" s="24" t="e">
        <f t="shared" si="466"/>
        <v>#VALUE!</v>
      </c>
      <c r="APA26" s="24" t="e">
        <f t="shared" si="467"/>
        <v>#VALUE!</v>
      </c>
      <c r="APB26">
        <v>-5.2026626253949999E-7</v>
      </c>
      <c r="APC26" t="e">
        <f>bvarHC2*bvarM2</f>
        <v>#VALUE!</v>
      </c>
      <c r="APD26" t="e">
        <f>cvarHC2*cvarM2</f>
        <v>#VALUE!</v>
      </c>
      <c r="APE26" t="e">
        <f>mvarHC2*mvarM2</f>
        <v>#VALUE!</v>
      </c>
      <c r="APF26" s="24" t="e">
        <f t="shared" si="468"/>
        <v>#VALUE!</v>
      </c>
      <c r="APG26" s="24" t="e">
        <f t="shared" si="469"/>
        <v>#VALUE!</v>
      </c>
      <c r="APH26" s="24" t="e">
        <f t="shared" si="470"/>
        <v>#VALUE!</v>
      </c>
      <c r="API26">
        <v>-1.4376539670549E-3</v>
      </c>
      <c r="APJ26" t="e">
        <f>bvarHC2*bvarM7</f>
        <v>#VALUE!</v>
      </c>
      <c r="APK26" t="e">
        <f>cvarHC2*cvarM7</f>
        <v>#VALUE!</v>
      </c>
      <c r="APL26" t="e">
        <f>mvarHC2*mvarM7</f>
        <v>#VALUE!</v>
      </c>
      <c r="APM26" s="24" t="e">
        <f t="shared" si="471"/>
        <v>#VALUE!</v>
      </c>
      <c r="APN26" s="24" t="e">
        <f t="shared" si="472"/>
        <v>#VALUE!</v>
      </c>
      <c r="APO26" s="24" t="e">
        <f t="shared" si="473"/>
        <v>#VALUE!</v>
      </c>
      <c r="APP26">
        <v>-1.6569650449377E-6</v>
      </c>
      <c r="APQ26" t="e">
        <f>bvarHC1*bvarM7</f>
        <v>#VALUE!</v>
      </c>
      <c r="APR26" t="e">
        <f>cvarHC1*cvarM7</f>
        <v>#VALUE!</v>
      </c>
      <c r="APS26" t="e">
        <f>mvarHC1*mvarM7</f>
        <v>#VALUE!</v>
      </c>
      <c r="APT26" s="24" t="e">
        <f t="shared" si="474"/>
        <v>#VALUE!</v>
      </c>
      <c r="APU26" s="24" t="e">
        <f t="shared" si="475"/>
        <v>#VALUE!</v>
      </c>
      <c r="APV26" s="24" t="e">
        <f t="shared" si="476"/>
        <v>#VALUE!</v>
      </c>
      <c r="APW26">
        <v>-4.3731212396962998E-10</v>
      </c>
      <c r="APX26" t="e">
        <f>bvarHC1*bvarM9</f>
        <v>#VALUE!</v>
      </c>
      <c r="APY26" t="e">
        <f>cvarHC1*cvarM9</f>
        <v>#VALUE!</v>
      </c>
      <c r="APZ26" t="e">
        <f>mvarHC1*mvarM9</f>
        <v>#VALUE!</v>
      </c>
      <c r="AQA26" s="24" t="e">
        <f t="shared" si="477"/>
        <v>#VALUE!</v>
      </c>
      <c r="AQB26" s="24" t="e">
        <f t="shared" si="478"/>
        <v>#VALUE!</v>
      </c>
      <c r="AQC26" s="24" t="e">
        <f t="shared" si="479"/>
        <v>#VALUE!</v>
      </c>
      <c r="AQD26">
        <v>-5.5740574465602999E-8</v>
      </c>
      <c r="AQE26" t="e">
        <f>bvarHC1*bvarM6</f>
        <v>#VALUE!</v>
      </c>
      <c r="AQF26" t="e">
        <f>cvarHC1*cvarM6</f>
        <v>#VALUE!</v>
      </c>
      <c r="AQG26" t="e">
        <f>mvarHC1*mvarM6</f>
        <v>#VALUE!</v>
      </c>
      <c r="AQH26" s="24" t="e">
        <f t="shared" si="480"/>
        <v>#VALUE!</v>
      </c>
      <c r="AQI26" s="24" t="e">
        <f t="shared" si="481"/>
        <v>#VALUE!</v>
      </c>
      <c r="AQJ26" s="24" t="e">
        <f t="shared" si="482"/>
        <v>#VALUE!</v>
      </c>
      <c r="AQK26">
        <v>-5.8420459512305002E-8</v>
      </c>
      <c r="AQL26" t="e">
        <f>bvarHC1*bvarM4</f>
        <v>#VALUE!</v>
      </c>
      <c r="AQM26" t="e">
        <f>cvarHC1*cvarM4</f>
        <v>#VALUE!</v>
      </c>
      <c r="AQN26" t="e">
        <f>mvarHC1*mvarM4</f>
        <v>#VALUE!</v>
      </c>
      <c r="AQO26" s="24" t="e">
        <f t="shared" si="483"/>
        <v>#VALUE!</v>
      </c>
      <c r="AQP26" s="24" t="e">
        <f t="shared" si="484"/>
        <v>#VALUE!</v>
      </c>
      <c r="AQQ26" s="24" t="e">
        <f t="shared" si="485"/>
        <v>#VALUE!</v>
      </c>
      <c r="AQR26">
        <v>-4.7651487254317002E-10</v>
      </c>
      <c r="AQS26" t="e">
        <f>bvarHC1*bvarM9</f>
        <v>#VALUE!</v>
      </c>
      <c r="AQT26" t="e">
        <f>cvarHC1*cvarM9</f>
        <v>#VALUE!</v>
      </c>
      <c r="AQU26" t="e">
        <f>mvarHC1*mvarM9</f>
        <v>#VALUE!</v>
      </c>
      <c r="AQV26" s="24" t="e">
        <f t="shared" si="486"/>
        <v>#VALUE!</v>
      </c>
      <c r="AQW26" s="24" t="e">
        <f t="shared" si="487"/>
        <v>#VALUE!</v>
      </c>
      <c r="AQX26" s="24" t="e">
        <f t="shared" si="488"/>
        <v>#VALUE!</v>
      </c>
      <c r="AQY26">
        <v>1.6686610244705001E-5</v>
      </c>
      <c r="AQZ26" t="e">
        <f>bvarHC2*bvarM7</f>
        <v>#VALUE!</v>
      </c>
      <c r="ARA26" t="e">
        <f>cvarHC2*cvarM7</f>
        <v>#VALUE!</v>
      </c>
      <c r="ARB26" t="e">
        <f>mvarHC2*mvarM7</f>
        <v>#VALUE!</v>
      </c>
      <c r="ARC26" s="24" t="e">
        <f t="shared" si="489"/>
        <v>#VALUE!</v>
      </c>
      <c r="ARD26" s="24" t="e">
        <f t="shared" si="490"/>
        <v>#VALUE!</v>
      </c>
      <c r="ARE26" s="24" t="e">
        <f t="shared" si="491"/>
        <v>#VALUE!</v>
      </c>
      <c r="ARF26">
        <v>-3.1352694153398999E-4</v>
      </c>
      <c r="ARG26" t="e">
        <f>bvarHC2*bvarM7</f>
        <v>#VALUE!</v>
      </c>
      <c r="ARH26" t="e">
        <f>cvarHC2*cvarM7</f>
        <v>#VALUE!</v>
      </c>
      <c r="ARI26" t="e">
        <f>mvarHC2*mvarM7</f>
        <v>#VALUE!</v>
      </c>
      <c r="ARJ26" s="24" t="e">
        <f t="shared" si="492"/>
        <v>#VALUE!</v>
      </c>
      <c r="ARK26" s="24" t="e">
        <f t="shared" si="493"/>
        <v>#VALUE!</v>
      </c>
      <c r="ARL26" s="24" t="e">
        <f t="shared" si="494"/>
        <v>#VALUE!</v>
      </c>
      <c r="ARM26">
        <v>5.4814662068042997E-6</v>
      </c>
      <c r="ARN26" t="e">
        <f>bvarHC2*bvarM6</f>
        <v>#VALUE!</v>
      </c>
      <c r="ARO26" t="e">
        <f>cvarHC2*cvarM6</f>
        <v>#VALUE!</v>
      </c>
      <c r="ARP26" t="e">
        <f>mvarHC2*mvarM6</f>
        <v>#VALUE!</v>
      </c>
      <c r="ARQ26" s="24" t="e">
        <f t="shared" si="495"/>
        <v>#VALUE!</v>
      </c>
      <c r="ARR26" s="24" t="e">
        <f t="shared" si="496"/>
        <v>#VALUE!</v>
      </c>
      <c r="ARS26" s="24" t="e">
        <f t="shared" si="497"/>
        <v>#VALUE!</v>
      </c>
      <c r="ART26">
        <v>-6.4790691994719E-6</v>
      </c>
      <c r="ARU26" t="e">
        <f>bvarHC2*bvarM4</f>
        <v>#VALUE!</v>
      </c>
      <c r="ARV26" t="e">
        <f>cvarHC2*cvarM4</f>
        <v>#VALUE!</v>
      </c>
      <c r="ARW26" t="e">
        <f>mvarHC2*mvarM4</f>
        <v>#VALUE!</v>
      </c>
      <c r="ARX26" s="24" t="e">
        <f t="shared" si="498"/>
        <v>#VALUE!</v>
      </c>
      <c r="ARY26" s="24" t="e">
        <f t="shared" si="499"/>
        <v>#VALUE!</v>
      </c>
      <c r="ARZ26" s="24" t="e">
        <f t="shared" si="500"/>
        <v>#VALUE!</v>
      </c>
      <c r="ASA26">
        <v>-5.4345139137976998E-8</v>
      </c>
      <c r="ASB26" t="e">
        <f>bvarHC1*bvarM4</f>
        <v>#VALUE!</v>
      </c>
      <c r="ASC26" t="e">
        <f>cvarHC1*cvarM4</f>
        <v>#VALUE!</v>
      </c>
      <c r="ASD26" t="e">
        <f>mvarHC1*mvarM4</f>
        <v>#VALUE!</v>
      </c>
      <c r="ASE26" s="24" t="e">
        <f t="shared" si="501"/>
        <v>#VALUE!</v>
      </c>
      <c r="ASF26" s="24" t="e">
        <f t="shared" si="502"/>
        <v>#VALUE!</v>
      </c>
      <c r="ASG26" s="24" t="e">
        <f t="shared" si="503"/>
        <v>#VALUE!</v>
      </c>
      <c r="ASH26">
        <v>5.7074760628206003E-9</v>
      </c>
      <c r="ASI26" t="e">
        <f>bvarHC1*bvarM8</f>
        <v>#VALUE!</v>
      </c>
      <c r="ASJ26" t="e">
        <f>cvarHC1*cvarM8</f>
        <v>#VALUE!</v>
      </c>
      <c r="ASK26" t="e">
        <f>mvarHC1*mvarM8</f>
        <v>#VALUE!</v>
      </c>
      <c r="ASL26" s="24" t="e">
        <f t="shared" si="504"/>
        <v>#VALUE!</v>
      </c>
      <c r="ASM26" s="24" t="e">
        <f t="shared" si="505"/>
        <v>#VALUE!</v>
      </c>
      <c r="ASN26" s="24" t="e">
        <f t="shared" si="506"/>
        <v>#VALUE!</v>
      </c>
      <c r="ASO26">
        <v>-2.5452969402213001E-2</v>
      </c>
      <c r="ASP26" t="e">
        <f>bvarM1*bvarM4</f>
        <v>#VALUE!</v>
      </c>
      <c r="ASQ26" t="e">
        <f>cvarM1*cvarM4</f>
        <v>#VALUE!</v>
      </c>
      <c r="ASR26" t="e">
        <f>mvarM1*mvarM4</f>
        <v>#VALUE!</v>
      </c>
      <c r="ASS26" s="24" t="e">
        <f t="shared" si="507"/>
        <v>#VALUE!</v>
      </c>
      <c r="AST26" s="24" t="e">
        <f t="shared" si="508"/>
        <v>#VALUE!</v>
      </c>
      <c r="ASU26" s="24" t="e">
        <f t="shared" si="509"/>
        <v>#VALUE!</v>
      </c>
      <c r="ASV26">
        <v>-9.3875693441750004E-5</v>
      </c>
      <c r="ASW26" t="e">
        <f>bvarHC2*bvarM2</f>
        <v>#VALUE!</v>
      </c>
      <c r="ASX26" t="e">
        <f>cvarHC2*cvarM2</f>
        <v>#VALUE!</v>
      </c>
      <c r="ASY26" t="e">
        <f>mvarHC2*mvarM2</f>
        <v>#VALUE!</v>
      </c>
      <c r="ASZ26" s="24" t="e">
        <f t="shared" si="510"/>
        <v>#VALUE!</v>
      </c>
      <c r="ATA26" s="24" t="e">
        <f t="shared" si="511"/>
        <v>#VALUE!</v>
      </c>
      <c r="ATB26" s="24" t="e">
        <f t="shared" si="512"/>
        <v>#VALUE!</v>
      </c>
      <c r="ATC26">
        <v>2.2427402929028001E-6</v>
      </c>
      <c r="ATD26" t="e">
        <f>bvarHC2*bvarM9</f>
        <v>#VALUE!</v>
      </c>
      <c r="ATE26" t="e">
        <f>cvarHC2*cvarM9</f>
        <v>#VALUE!</v>
      </c>
      <c r="ATF26" t="e">
        <f>mvarHC2*mvarM9</f>
        <v>#VALUE!</v>
      </c>
      <c r="ATG26" s="24" t="e">
        <f t="shared" si="513"/>
        <v>#VALUE!</v>
      </c>
      <c r="ATH26" s="24" t="e">
        <f t="shared" si="514"/>
        <v>#VALUE!</v>
      </c>
      <c r="ATI26" s="24" t="e">
        <f t="shared" si="515"/>
        <v>#VALUE!</v>
      </c>
      <c r="ATJ26">
        <v>4.1237162791187003E-5</v>
      </c>
      <c r="ATK26" t="e">
        <f>bvarHC2*bvarM6</f>
        <v>#VALUE!</v>
      </c>
      <c r="ATL26" t="e">
        <f>cvarHC2*cvarM6</f>
        <v>#VALUE!</v>
      </c>
      <c r="ATM26" t="e">
        <f>mvarHC2*mvarM6</f>
        <v>#VALUE!</v>
      </c>
      <c r="ATN26" s="24" t="e">
        <f t="shared" si="516"/>
        <v>#VALUE!</v>
      </c>
      <c r="ATO26" s="24" t="e">
        <f t="shared" si="517"/>
        <v>#VALUE!</v>
      </c>
      <c r="ATP26" s="24" t="e">
        <f t="shared" si="518"/>
        <v>#VALUE!</v>
      </c>
      <c r="ATQ26">
        <v>3.7645327220877002E-8</v>
      </c>
      <c r="ATR26" t="e">
        <f>bvarHC1*bvarM3</f>
        <v>#VALUE!</v>
      </c>
      <c r="ATS26" t="e">
        <f>cvarHC1*cvarM3</f>
        <v>#VALUE!</v>
      </c>
      <c r="ATT26" t="e">
        <f>mvarHC1*mvarM3</f>
        <v>#VALUE!</v>
      </c>
      <c r="ATU26" s="24" t="e">
        <f t="shared" si="519"/>
        <v>#VALUE!</v>
      </c>
      <c r="ATV26" s="24" t="e">
        <f t="shared" si="520"/>
        <v>#VALUE!</v>
      </c>
      <c r="ATW26" s="24" t="e">
        <f t="shared" si="521"/>
        <v>#VALUE!</v>
      </c>
      <c r="ATX26">
        <v>-6.3196046633317998E-7</v>
      </c>
      <c r="ATY26" t="e">
        <f>bvarHC2*bvarM2</f>
        <v>#VALUE!</v>
      </c>
      <c r="ATZ26" t="e">
        <f>cvarHC2*cvarM2</f>
        <v>#VALUE!</v>
      </c>
      <c r="AUA26" t="e">
        <f>mvarHC2*mvarM2</f>
        <v>#VALUE!</v>
      </c>
      <c r="AUB26" s="24" t="e">
        <f t="shared" si="522"/>
        <v>#VALUE!</v>
      </c>
      <c r="AUC26" s="24" t="e">
        <f t="shared" si="523"/>
        <v>#VALUE!</v>
      </c>
      <c r="AUD26" s="24" t="e">
        <f t="shared" si="524"/>
        <v>#VALUE!</v>
      </c>
      <c r="AUE26">
        <v>2.4074720024219999E-5</v>
      </c>
      <c r="AUF26" t="e">
        <f>bvarHC2*bvarM7</f>
        <v>#VALUE!</v>
      </c>
      <c r="AUG26" t="e">
        <f>cvarHC2*cvarM7</f>
        <v>#VALUE!</v>
      </c>
      <c r="AUH26" t="e">
        <f>mvarHC2*mvarM7</f>
        <v>#VALUE!</v>
      </c>
      <c r="AUI26" s="24" t="e">
        <f t="shared" si="525"/>
        <v>#VALUE!</v>
      </c>
      <c r="AUJ26" s="24" t="e">
        <f t="shared" si="526"/>
        <v>#VALUE!</v>
      </c>
      <c r="AUK26" s="24" t="e">
        <f t="shared" si="527"/>
        <v>#VALUE!</v>
      </c>
      <c r="AUL26">
        <v>-8.5977153253510001E-5</v>
      </c>
      <c r="AUM26" t="e">
        <f>bvarHC2*bvarM2</f>
        <v>#VALUE!</v>
      </c>
      <c r="AUN26" t="e">
        <f>cvarHC2*cvarM2</f>
        <v>#VALUE!</v>
      </c>
      <c r="AUO26" t="e">
        <f>mvarHC2*mvarM2</f>
        <v>#VALUE!</v>
      </c>
      <c r="AUP26" s="24" t="e">
        <f t="shared" si="528"/>
        <v>#VALUE!</v>
      </c>
      <c r="AUQ26" s="24" t="e">
        <f t="shared" si="529"/>
        <v>#VALUE!</v>
      </c>
      <c r="AUR26" s="24" t="e">
        <f t="shared" si="530"/>
        <v>#VALUE!</v>
      </c>
      <c r="AUS26">
        <v>1.1135204073644999E-6</v>
      </c>
      <c r="AUT26" t="e">
        <f>bvarHC2*bvarM9</f>
        <v>#VALUE!</v>
      </c>
      <c r="AUU26" t="e">
        <f>cvarHC2*cvarM9</f>
        <v>#VALUE!</v>
      </c>
      <c r="AUV26" t="e">
        <f>mvarHC2*mvarM9</f>
        <v>#VALUE!</v>
      </c>
      <c r="AUW26" s="24" t="e">
        <f t="shared" si="531"/>
        <v>#VALUE!</v>
      </c>
      <c r="AUX26" s="24" t="e">
        <f t="shared" si="532"/>
        <v>#VALUE!</v>
      </c>
      <c r="AUY26" s="24" t="e">
        <f t="shared" si="533"/>
        <v>#VALUE!</v>
      </c>
      <c r="AUZ26">
        <v>3.3997699020147003E-5</v>
      </c>
      <c r="AVA26" t="e">
        <f>bvarHC2*bvarM4</f>
        <v>#VALUE!</v>
      </c>
      <c r="AVB26" t="e">
        <f>cvarHC2*cvarM4</f>
        <v>#VALUE!</v>
      </c>
      <c r="AVC26" t="e">
        <f>mvarHC2*mvarM4</f>
        <v>#VALUE!</v>
      </c>
      <c r="AVD26" s="24" t="e">
        <f t="shared" si="534"/>
        <v>#VALUE!</v>
      </c>
      <c r="AVE26" s="24" t="e">
        <f t="shared" si="535"/>
        <v>#VALUE!</v>
      </c>
      <c r="AVF26" s="24" t="e">
        <f t="shared" si="536"/>
        <v>#VALUE!</v>
      </c>
      <c r="AVG26">
        <v>3.4357535223525003E-8</v>
      </c>
      <c r="AVH26" t="e">
        <f>bvarHC1*bvarM3</f>
        <v>#VALUE!</v>
      </c>
      <c r="AVI26" t="e">
        <f>cvarHC1*cvarM3</f>
        <v>#VALUE!</v>
      </c>
      <c r="AVJ26" t="e">
        <f>mvarHC1*mvarM3</f>
        <v>#VALUE!</v>
      </c>
      <c r="AVK26" s="24" t="e">
        <f t="shared" si="537"/>
        <v>#VALUE!</v>
      </c>
      <c r="AVL26" s="24" t="e">
        <f t="shared" si="538"/>
        <v>#VALUE!</v>
      </c>
      <c r="AVM26" s="24" t="e">
        <f t="shared" si="539"/>
        <v>#VALUE!</v>
      </c>
      <c r="AVN26">
        <v>8.2217126614182003E-9</v>
      </c>
      <c r="AVO26" t="e">
        <f>bvarHC1*bvarM8</f>
        <v>#VALUE!</v>
      </c>
      <c r="AVP26" t="e">
        <f>cvarHC1*cvarM8</f>
        <v>#VALUE!</v>
      </c>
      <c r="AVQ26" t="e">
        <f>mvarHC1*mvarM8</f>
        <v>#VALUE!</v>
      </c>
      <c r="AVR26" s="24" t="e">
        <f t="shared" si="540"/>
        <v>#VALUE!</v>
      </c>
      <c r="AVS26" s="24" t="e">
        <f t="shared" si="541"/>
        <v>#VALUE!</v>
      </c>
      <c r="AVT26" s="24" t="e">
        <f t="shared" si="542"/>
        <v>#VALUE!</v>
      </c>
      <c r="AVU26">
        <v>1.3064615575530001E-4</v>
      </c>
      <c r="AVV26" t="e">
        <f>bvarHC2*bvarM9</f>
        <v>#VALUE!</v>
      </c>
      <c r="AVW26" t="e">
        <f>cvarHC2*cvarM9</f>
        <v>#VALUE!</v>
      </c>
      <c r="AVX26" t="e">
        <f>mvarHC2*mvarM9</f>
        <v>#VALUE!</v>
      </c>
      <c r="AVY26" s="24" t="e">
        <f t="shared" si="543"/>
        <v>#VALUE!</v>
      </c>
      <c r="AVZ26" s="24" t="e">
        <f t="shared" si="544"/>
        <v>#VALUE!</v>
      </c>
      <c r="AWA26" s="24" t="e">
        <f t="shared" si="545"/>
        <v>#VALUE!</v>
      </c>
      <c r="AWB26">
        <v>2.2218366580575001E-5</v>
      </c>
      <c r="AWC26" t="e">
        <f>bvarHC2*bvarM9</f>
        <v>#VALUE!</v>
      </c>
      <c r="AWD26" t="e">
        <f>cvarHC2*cvarM9</f>
        <v>#VALUE!</v>
      </c>
      <c r="AWE26" t="e">
        <f>mvarHC2*mvarM9</f>
        <v>#VALUE!</v>
      </c>
      <c r="AWF26" s="24" t="e">
        <f t="shared" si="546"/>
        <v>#VALUE!</v>
      </c>
      <c r="AWG26" s="24" t="e">
        <f t="shared" si="547"/>
        <v>#VALUE!</v>
      </c>
      <c r="AWH26" s="24" t="e">
        <f t="shared" si="548"/>
        <v>#VALUE!</v>
      </c>
      <c r="AWI26">
        <v>-1.0704626935026E-5</v>
      </c>
      <c r="AWJ26" t="e">
        <f>bvarHC2*bvarM8</f>
        <v>#VALUE!</v>
      </c>
      <c r="AWK26" t="e">
        <f>cvarHC2*cvarM8</f>
        <v>#VALUE!</v>
      </c>
      <c r="AWL26" t="e">
        <f>mvarHC2*mvarM8</f>
        <v>#VALUE!</v>
      </c>
      <c r="AWM26" s="24" t="e">
        <f t="shared" si="549"/>
        <v>#VALUE!</v>
      </c>
      <c r="AWN26" s="24" t="e">
        <f t="shared" si="550"/>
        <v>#VALUE!</v>
      </c>
      <c r="AWO26" s="24" t="e">
        <f t="shared" si="551"/>
        <v>#VALUE!</v>
      </c>
      <c r="AWP26">
        <v>4.9247744951719003E-5</v>
      </c>
      <c r="AWQ26" t="e">
        <f>bvarHC2*bvarM3</f>
        <v>#VALUE!</v>
      </c>
      <c r="AWR26" t="e">
        <f>cvarHC2*cvarM3</f>
        <v>#VALUE!</v>
      </c>
      <c r="AWS26" t="e">
        <f>mvarHC2*mvarM3</f>
        <v>#VALUE!</v>
      </c>
      <c r="AWT26" s="24" t="e">
        <f t="shared" si="552"/>
        <v>#VALUE!</v>
      </c>
      <c r="AWU26" s="24" t="e">
        <f t="shared" si="553"/>
        <v>#VALUE!</v>
      </c>
      <c r="AWV26" s="24" t="e">
        <f t="shared" si="554"/>
        <v>#VALUE!</v>
      </c>
      <c r="AWW26">
        <v>-1.037116135195E-4</v>
      </c>
      <c r="AWX26" t="e">
        <f>bvarHC2*bvarM8</f>
        <v>#VALUE!</v>
      </c>
      <c r="AWY26" t="e">
        <f>cvarHC2*cvarM8</f>
        <v>#VALUE!</v>
      </c>
      <c r="AWZ26" t="e">
        <f>mvarHC2*mvarM8</f>
        <v>#VALUE!</v>
      </c>
      <c r="AXA26" s="24" t="e">
        <f t="shared" si="555"/>
        <v>#VALUE!</v>
      </c>
      <c r="AXB26" s="24" t="e">
        <f t="shared" si="556"/>
        <v>#VALUE!</v>
      </c>
      <c r="AXC26" s="24" t="e">
        <f t="shared" si="557"/>
        <v>#VALUE!</v>
      </c>
      <c r="AXD26">
        <v>3.3347668462337001E-8</v>
      </c>
      <c r="AXE26" t="e">
        <f>bvarHC1*bvarM8</f>
        <v>#VALUE!</v>
      </c>
      <c r="AXF26" t="e">
        <f>cvarHC1*cvarM8</f>
        <v>#VALUE!</v>
      </c>
      <c r="AXG26" t="e">
        <f>mvarHC1*mvarM8</f>
        <v>#VALUE!</v>
      </c>
      <c r="AXH26" s="24" t="e">
        <f t="shared" si="558"/>
        <v>#VALUE!</v>
      </c>
      <c r="AXI26" s="24" t="e">
        <f t="shared" si="559"/>
        <v>#VALUE!</v>
      </c>
      <c r="AXJ26" s="24" t="e">
        <f t="shared" si="560"/>
        <v>#VALUE!</v>
      </c>
      <c r="AXK26">
        <v>-7.1070902004715004E-4</v>
      </c>
      <c r="AXL26" t="e">
        <f>bvarHC2*bvarM8</f>
        <v>#VALUE!</v>
      </c>
      <c r="AXM26" t="e">
        <f>cvarHC2*cvarM8</f>
        <v>#VALUE!</v>
      </c>
      <c r="AXN26" t="e">
        <f>mvarHC2*mvarM8</f>
        <v>#VALUE!</v>
      </c>
      <c r="AXO26" s="24" t="e">
        <f t="shared" si="561"/>
        <v>#VALUE!</v>
      </c>
      <c r="AXP26" s="24" t="e">
        <f t="shared" si="562"/>
        <v>#VALUE!</v>
      </c>
      <c r="AXQ26" s="24" t="e">
        <f t="shared" si="563"/>
        <v>#VALUE!</v>
      </c>
      <c r="AXR26">
        <v>-0.23700004123230001</v>
      </c>
      <c r="AXS26" t="e">
        <f>bvarM1*bvarM4</f>
        <v>#VALUE!</v>
      </c>
      <c r="AXT26" t="e">
        <f>cvarM1*cvarM4</f>
        <v>#VALUE!</v>
      </c>
      <c r="AXU26" t="e">
        <f>mvarM1*mvarM4</f>
        <v>#VALUE!</v>
      </c>
      <c r="AXV26" s="24" t="e">
        <f t="shared" si="564"/>
        <v>#VALUE!</v>
      </c>
      <c r="AXW26" s="24" t="e">
        <f t="shared" si="565"/>
        <v>#VALUE!</v>
      </c>
      <c r="AXX26" s="24" t="e">
        <f t="shared" si="566"/>
        <v>#VALUE!</v>
      </c>
      <c r="AXY26">
        <v>7.2373429266118003E-6</v>
      </c>
      <c r="AXZ26" t="e">
        <f>bvarHC2*bvarM6</f>
        <v>#VALUE!</v>
      </c>
      <c r="AYA26" t="e">
        <f>cvarHC2*cvarM6</f>
        <v>#VALUE!</v>
      </c>
      <c r="AYB26" t="e">
        <f>mvarHC2*mvarM6</f>
        <v>#VALUE!</v>
      </c>
      <c r="AYC26" s="24" t="e">
        <f t="shared" si="567"/>
        <v>#VALUE!</v>
      </c>
      <c r="AYD26" s="24" t="e">
        <f t="shared" si="568"/>
        <v>#VALUE!</v>
      </c>
      <c r="AYE26" s="24" t="e">
        <f t="shared" si="569"/>
        <v>#VALUE!</v>
      </c>
      <c r="AYF26">
        <v>8.6124229640044003E-8</v>
      </c>
      <c r="AYG26" t="e">
        <f>bvarHC1*bvarM7</f>
        <v>#VALUE!</v>
      </c>
      <c r="AYH26" t="e">
        <f>cvarHC1*cvarM7</f>
        <v>#VALUE!</v>
      </c>
      <c r="AYI26" t="e">
        <f>mvarHC1*mvarM7</f>
        <v>#VALUE!</v>
      </c>
      <c r="AYJ26" s="24" t="e">
        <f t="shared" si="570"/>
        <v>#VALUE!</v>
      </c>
      <c r="AYK26" s="24" t="e">
        <f t="shared" si="571"/>
        <v>#VALUE!</v>
      </c>
      <c r="AYL26" s="24" t="e">
        <f t="shared" si="572"/>
        <v>#VALUE!</v>
      </c>
      <c r="AYM26">
        <v>-7.0020335490670997E-4</v>
      </c>
      <c r="AYN26" t="e">
        <f>bvarHC2*bvarM7</f>
        <v>#VALUE!</v>
      </c>
      <c r="AYO26" t="e">
        <f>cvarHC2*cvarM7</f>
        <v>#VALUE!</v>
      </c>
      <c r="AYP26" t="e">
        <f>mvarHC2*mvarM7</f>
        <v>#VALUE!</v>
      </c>
      <c r="AYQ26" s="24" t="e">
        <f t="shared" si="573"/>
        <v>#VALUE!</v>
      </c>
      <c r="AYR26" s="24" t="e">
        <f t="shared" si="574"/>
        <v>#VALUE!</v>
      </c>
      <c r="AYS26" s="24" t="e">
        <f t="shared" si="575"/>
        <v>#VALUE!</v>
      </c>
      <c r="AYT26">
        <v>-6.2851377038053999E-3</v>
      </c>
      <c r="AYU26" t="e">
        <f>bvarHC2*bvarM1</f>
        <v>#VALUE!</v>
      </c>
      <c r="AYV26" t="e">
        <f>cvarHC2*cvarM1</f>
        <v>#VALUE!</v>
      </c>
      <c r="AYW26" t="e">
        <f>mvarHC2*mvarM1</f>
        <v>#VALUE!</v>
      </c>
      <c r="AYX26" s="24" t="e">
        <f t="shared" si="576"/>
        <v>#VALUE!</v>
      </c>
      <c r="AYY26" s="24" t="e">
        <f t="shared" si="577"/>
        <v>#VALUE!</v>
      </c>
      <c r="AYZ26" s="24" t="e">
        <f t="shared" si="578"/>
        <v>#VALUE!</v>
      </c>
      <c r="AZA26">
        <v>-2.5551010822322999E-6</v>
      </c>
      <c r="AZB26" t="e">
        <f>bvarHC1*bvarM9</f>
        <v>#VALUE!</v>
      </c>
      <c r="AZC26" t="e">
        <f>cvarHC1*cvarM9</f>
        <v>#VALUE!</v>
      </c>
      <c r="AZD26" t="e">
        <f>mvarHC1*mvarM9</f>
        <v>#VALUE!</v>
      </c>
      <c r="AZE26" s="24" t="e">
        <f t="shared" si="579"/>
        <v>#VALUE!</v>
      </c>
      <c r="AZF26" s="24" t="e">
        <f t="shared" si="580"/>
        <v>#VALUE!</v>
      </c>
      <c r="AZG26" s="24" t="e">
        <f t="shared" si="581"/>
        <v>#VALUE!</v>
      </c>
      <c r="AZH26">
        <v>1.9586561003915E-5</v>
      </c>
      <c r="AZI26" t="e">
        <f>bvarM4*bvarM9</f>
        <v>#VALUE!</v>
      </c>
      <c r="AZJ26" t="e">
        <f>cvarM4*cvarM9</f>
        <v>#VALUE!</v>
      </c>
      <c r="AZK26" t="e">
        <f>mvarM4*mvarM9</f>
        <v>#VALUE!</v>
      </c>
      <c r="AZL26" s="24" t="e">
        <f t="shared" si="582"/>
        <v>#VALUE!</v>
      </c>
      <c r="AZM26" s="24" t="e">
        <f t="shared" si="583"/>
        <v>#VALUE!</v>
      </c>
      <c r="AZN26" s="24" t="e">
        <f t="shared" si="584"/>
        <v>#VALUE!</v>
      </c>
      <c r="AZO26">
        <v>-1.0723643327641001E-8</v>
      </c>
      <c r="AZP26" t="e">
        <f>bvarHC1*bvarM4</f>
        <v>#VALUE!</v>
      </c>
      <c r="AZQ26" t="e">
        <f>cvarHC1*cvarM4</f>
        <v>#VALUE!</v>
      </c>
      <c r="AZR26" t="e">
        <f>mvarHC1*mvarM4</f>
        <v>#VALUE!</v>
      </c>
      <c r="AZS26" s="24" t="e">
        <f t="shared" si="585"/>
        <v>#VALUE!</v>
      </c>
      <c r="AZT26" s="24" t="e">
        <f t="shared" si="586"/>
        <v>#VALUE!</v>
      </c>
      <c r="AZU26" s="24" t="e">
        <f t="shared" si="587"/>
        <v>#VALUE!</v>
      </c>
      <c r="AZV26">
        <v>-3.5071064271925998E-4</v>
      </c>
      <c r="AZW26" t="e">
        <f>bvarHC2*bvarM2</f>
        <v>#VALUE!</v>
      </c>
      <c r="AZX26" t="e">
        <f>cvarHC2*cvarM2</f>
        <v>#VALUE!</v>
      </c>
      <c r="AZY26" t="e">
        <f>mvarHC2*mvarM2</f>
        <v>#VALUE!</v>
      </c>
      <c r="AZZ26" s="24" t="e">
        <f t="shared" si="588"/>
        <v>#VALUE!</v>
      </c>
      <c r="BAA26" s="24" t="e">
        <f t="shared" si="589"/>
        <v>#VALUE!</v>
      </c>
      <c r="BAB26" s="24" t="e">
        <f t="shared" si="590"/>
        <v>#VALUE!</v>
      </c>
      <c r="BAC26">
        <v>4.5287090076947998E-5</v>
      </c>
      <c r="BAD26" t="e">
        <f>bvarHC2*bvarM6</f>
        <v>#VALUE!</v>
      </c>
      <c r="BAE26" t="e">
        <f>cvarHC2*cvarM6</f>
        <v>#VALUE!</v>
      </c>
      <c r="BAF26" t="e">
        <f>mvarHC2*mvarM6</f>
        <v>#VALUE!</v>
      </c>
      <c r="BAG26" s="24" t="e">
        <f t="shared" si="591"/>
        <v>#VALUE!</v>
      </c>
      <c r="BAH26" s="24" t="e">
        <f t="shared" si="592"/>
        <v>#VALUE!</v>
      </c>
      <c r="BAI26" s="24" t="e">
        <f t="shared" si="593"/>
        <v>#VALUE!</v>
      </c>
      <c r="BAJ26">
        <v>3.9763749979277998E-8</v>
      </c>
      <c r="BAK26" t="e">
        <f>bvarHC1*bvarM6</f>
        <v>#VALUE!</v>
      </c>
      <c r="BAL26" t="e">
        <f>cvarHC1*cvarM6</f>
        <v>#VALUE!</v>
      </c>
      <c r="BAM26" t="e">
        <f>mvarHC1*mvarM6</f>
        <v>#VALUE!</v>
      </c>
      <c r="BAN26" s="24" t="e">
        <f t="shared" si="594"/>
        <v>#VALUE!</v>
      </c>
      <c r="BAO26" s="24" t="e">
        <f t="shared" si="595"/>
        <v>#VALUE!</v>
      </c>
      <c r="BAP26" s="24" t="e">
        <f t="shared" si="596"/>
        <v>#VALUE!</v>
      </c>
      <c r="BAQ26">
        <v>-6.8808802717890999E-9</v>
      </c>
      <c r="BAR26" t="e">
        <f>bvarHC1*bvarM6</f>
        <v>#VALUE!</v>
      </c>
      <c r="BAS26" t="e">
        <f>cvarHC1*cvarM6</f>
        <v>#VALUE!</v>
      </c>
      <c r="BAT26" t="e">
        <f>mvarHC1*mvarM6</f>
        <v>#VALUE!</v>
      </c>
      <c r="BAU26" s="24" t="e">
        <f t="shared" si="597"/>
        <v>#VALUE!</v>
      </c>
      <c r="BAV26" s="24" t="e">
        <f t="shared" si="598"/>
        <v>#VALUE!</v>
      </c>
      <c r="BAW26" s="24" t="e">
        <f t="shared" si="599"/>
        <v>#VALUE!</v>
      </c>
      <c r="BAX26">
        <v>-7.8262048619215001E-6</v>
      </c>
      <c r="BAY26" t="e">
        <f>bvarHC2*bvarM4</f>
        <v>#VALUE!</v>
      </c>
      <c r="BAZ26" t="e">
        <f>cvarHC2*cvarM4</f>
        <v>#VALUE!</v>
      </c>
      <c r="BBA26" t="e">
        <f>mvarHC2*mvarM4</f>
        <v>#VALUE!</v>
      </c>
      <c r="BBB26" s="24" t="e">
        <f t="shared" si="600"/>
        <v>#VALUE!</v>
      </c>
      <c r="BBC26" s="24" t="e">
        <f t="shared" si="601"/>
        <v>#VALUE!</v>
      </c>
      <c r="BBD26" s="24" t="e">
        <f t="shared" si="602"/>
        <v>#VALUE!</v>
      </c>
      <c r="BBE26">
        <v>1.1390019005687999E-6</v>
      </c>
      <c r="BBF26" t="e">
        <f>bvarHC2*bvarM4</f>
        <v>#VALUE!</v>
      </c>
      <c r="BBG26" t="e">
        <f>cvarHC2*cvarM4</f>
        <v>#VALUE!</v>
      </c>
      <c r="BBH26" t="e">
        <f>mvarHC2*mvarM4</f>
        <v>#VALUE!</v>
      </c>
      <c r="BBI26" s="24" t="e">
        <f t="shared" si="603"/>
        <v>#VALUE!</v>
      </c>
      <c r="BBJ26" s="24" t="e">
        <f t="shared" si="604"/>
        <v>#VALUE!</v>
      </c>
      <c r="BBK26" s="24" t="e">
        <f t="shared" si="605"/>
        <v>#VALUE!</v>
      </c>
      <c r="BBL26">
        <v>1.4347653245630999E-7</v>
      </c>
      <c r="BBM26" t="e">
        <f>bvarHC1*bvarM7</f>
        <v>#VALUE!</v>
      </c>
      <c r="BBN26" t="e">
        <f>cvarHC1*cvarM7</f>
        <v>#VALUE!</v>
      </c>
      <c r="BBO26" t="e">
        <f>mvarHC1*mvarM7</f>
        <v>#VALUE!</v>
      </c>
      <c r="BBP26" s="24" t="e">
        <f t="shared" si="606"/>
        <v>#VALUE!</v>
      </c>
      <c r="BBQ26" s="24" t="e">
        <f t="shared" si="607"/>
        <v>#VALUE!</v>
      </c>
      <c r="BBR26" s="24" t="e">
        <f t="shared" si="608"/>
        <v>#VALUE!</v>
      </c>
      <c r="BBS26">
        <v>-5.7696218596760998E-7</v>
      </c>
      <c r="BBT26" t="e">
        <f>bvarHC1*bvarM7</f>
        <v>#VALUE!</v>
      </c>
      <c r="BBU26" t="e">
        <f>cvarHC1*cvarM7</f>
        <v>#VALUE!</v>
      </c>
      <c r="BBV26" t="e">
        <f>mvarHC1*mvarM7</f>
        <v>#VALUE!</v>
      </c>
      <c r="BBW26" s="24" t="e">
        <f t="shared" si="609"/>
        <v>#VALUE!</v>
      </c>
      <c r="BBX26" s="24" t="e">
        <f t="shared" si="610"/>
        <v>#VALUE!</v>
      </c>
      <c r="BBY26" s="24" t="e">
        <f t="shared" si="611"/>
        <v>#VALUE!</v>
      </c>
      <c r="BBZ26">
        <v>-3.6645810189314003E-8</v>
      </c>
      <c r="BCA26" t="e">
        <f>bvarHC1*bvarM7</f>
        <v>#VALUE!</v>
      </c>
      <c r="BCB26" t="e">
        <f>cvarHC1*cvarM7</f>
        <v>#VALUE!</v>
      </c>
      <c r="BCC26" t="e">
        <f>mvarHC1*mvarM7</f>
        <v>#VALUE!</v>
      </c>
      <c r="BCD26" s="24" t="e">
        <f t="shared" si="612"/>
        <v>#VALUE!</v>
      </c>
      <c r="BCE26" s="24" t="e">
        <f t="shared" si="613"/>
        <v>#VALUE!</v>
      </c>
      <c r="BCF26" s="24" t="e">
        <f t="shared" si="614"/>
        <v>#VALUE!</v>
      </c>
      <c r="BCG26">
        <v>-3.3948302977415999E-8</v>
      </c>
      <c r="BCH26" t="e">
        <f>bvarHC1*bvarM6</f>
        <v>#VALUE!</v>
      </c>
      <c r="BCI26" t="e">
        <f>cvarHC1*cvarM6</f>
        <v>#VALUE!</v>
      </c>
      <c r="BCJ26" t="e">
        <f>mvarHC1*mvarM6</f>
        <v>#VALUE!</v>
      </c>
      <c r="BCK26" s="24" t="e">
        <f t="shared" si="615"/>
        <v>#VALUE!</v>
      </c>
      <c r="BCL26" s="24" t="e">
        <f t="shared" si="616"/>
        <v>#VALUE!</v>
      </c>
      <c r="BCM26" s="24" t="e">
        <f t="shared" si="617"/>
        <v>#VALUE!</v>
      </c>
      <c r="BCN26">
        <v>-5.4946253239672004E-4</v>
      </c>
      <c r="BCO26" t="e">
        <f>bvarHC2*bvarM7</f>
        <v>#VALUE!</v>
      </c>
      <c r="BCP26" t="e">
        <f>cvarHC2*cvarM7</f>
        <v>#VALUE!</v>
      </c>
      <c r="BCQ26" t="e">
        <f>mvarHC2*mvarM7</f>
        <v>#VALUE!</v>
      </c>
      <c r="BCR26" s="24" t="e">
        <f t="shared" si="618"/>
        <v>#VALUE!</v>
      </c>
      <c r="BCS26" s="24" t="e">
        <f t="shared" si="619"/>
        <v>#VALUE!</v>
      </c>
      <c r="BCT26" s="24" t="e">
        <f t="shared" si="620"/>
        <v>#VALUE!</v>
      </c>
      <c r="BCU26">
        <v>1.6070484544597001E-6</v>
      </c>
      <c r="BCV26" t="e">
        <f>bvarHC2*bvarM9</f>
        <v>#VALUE!</v>
      </c>
      <c r="BCW26" t="e">
        <f>cvarHC2*cvarM9</f>
        <v>#VALUE!</v>
      </c>
      <c r="BCX26" t="e">
        <f>mvarHC2*mvarM9</f>
        <v>#VALUE!</v>
      </c>
      <c r="BCY26" s="24" t="e">
        <f t="shared" si="621"/>
        <v>#VALUE!</v>
      </c>
      <c r="BCZ26" s="24" t="e">
        <f t="shared" si="622"/>
        <v>#VALUE!</v>
      </c>
      <c r="BDA26" s="24" t="e">
        <f t="shared" si="623"/>
        <v>#VALUE!</v>
      </c>
      <c r="BDB26">
        <v>-1.7555451948699999E-7</v>
      </c>
      <c r="BDC26" t="e">
        <f>bvarHC1*bvarM6</f>
        <v>#VALUE!</v>
      </c>
      <c r="BDD26" t="e">
        <f>cvarHC1*cvarM6</f>
        <v>#VALUE!</v>
      </c>
      <c r="BDE26" t="e">
        <f>mvarHC1*mvarM6</f>
        <v>#VALUE!</v>
      </c>
      <c r="BDF26" s="24" t="e">
        <f t="shared" si="624"/>
        <v>#VALUE!</v>
      </c>
      <c r="BDG26" s="24" t="e">
        <f t="shared" si="625"/>
        <v>#VALUE!</v>
      </c>
      <c r="BDH26" s="24" t="e">
        <f t="shared" si="626"/>
        <v>#VALUE!</v>
      </c>
      <c r="BDI26">
        <v>0.27759775089066002</v>
      </c>
      <c r="BDJ26" t="e">
        <f>bvarM1*bvarM4</f>
        <v>#VALUE!</v>
      </c>
      <c r="BDK26" t="e">
        <f>cvarM1*cvarM4</f>
        <v>#VALUE!</v>
      </c>
      <c r="BDL26" t="e">
        <f>mvarM1*mvarM4</f>
        <v>#VALUE!</v>
      </c>
      <c r="BDM26" s="24" t="e">
        <f t="shared" si="627"/>
        <v>#VALUE!</v>
      </c>
      <c r="BDN26" s="24" t="e">
        <f t="shared" si="628"/>
        <v>#VALUE!</v>
      </c>
      <c r="BDO26" s="24" t="e">
        <f t="shared" si="629"/>
        <v>#VALUE!</v>
      </c>
      <c r="BDP26">
        <v>-7.893981041209E-2</v>
      </c>
      <c r="BDQ26" t="e">
        <f>bvarHC2*bvarM1</f>
        <v>#VALUE!</v>
      </c>
      <c r="BDR26" t="e">
        <f>cvarHC2*cvarM1</f>
        <v>#VALUE!</v>
      </c>
      <c r="BDS26" t="e">
        <f>mvarHC2*mvarM1</f>
        <v>#VALUE!</v>
      </c>
      <c r="BDT26" s="24" t="e">
        <f t="shared" si="630"/>
        <v>#VALUE!</v>
      </c>
      <c r="BDU26" s="24" t="e">
        <f t="shared" si="631"/>
        <v>#VALUE!</v>
      </c>
      <c r="BDV26" s="24" t="e">
        <f t="shared" si="632"/>
        <v>#VALUE!</v>
      </c>
      <c r="BDW26">
        <v>7.2729051944754002E-8</v>
      </c>
      <c r="BDX26" t="e">
        <f>bvarHC1*bvarM7</f>
        <v>#VALUE!</v>
      </c>
      <c r="BDY26" t="e">
        <f>cvarHC1*cvarM7</f>
        <v>#VALUE!</v>
      </c>
      <c r="BDZ26" t="e">
        <f>mvarHC1*mvarM7</f>
        <v>#VALUE!</v>
      </c>
      <c r="BEA26" s="24" t="e">
        <f t="shared" si="633"/>
        <v>#VALUE!</v>
      </c>
      <c r="BEB26" s="24" t="e">
        <f t="shared" si="634"/>
        <v>#VALUE!</v>
      </c>
      <c r="BEC26" s="24" t="e">
        <f t="shared" si="635"/>
        <v>#VALUE!</v>
      </c>
      <c r="BED26">
        <v>-5.6664101663063003E-4</v>
      </c>
      <c r="BEE26" t="e">
        <f>bvarHC2*bvarM7</f>
        <v>#VALUE!</v>
      </c>
      <c r="BEF26" t="e">
        <f>cvarHC2*cvarM7</f>
        <v>#VALUE!</v>
      </c>
      <c r="BEG26" t="e">
        <f>mvarHC2*mvarM7</f>
        <v>#VALUE!</v>
      </c>
      <c r="BEH26" s="24" t="e">
        <f t="shared" si="636"/>
        <v>#VALUE!</v>
      </c>
      <c r="BEI26" s="24" t="e">
        <f t="shared" si="637"/>
        <v>#VALUE!</v>
      </c>
      <c r="BEJ26" s="24" t="e">
        <f t="shared" si="638"/>
        <v>#VALUE!</v>
      </c>
      <c r="BEK26">
        <v>1.8448861938263001E-7</v>
      </c>
      <c r="BEL26" t="e">
        <f>bvarHC1*bvarM8</f>
        <v>#VALUE!</v>
      </c>
      <c r="BEM26" t="e">
        <f>cvarHC1*cvarM8</f>
        <v>#VALUE!</v>
      </c>
      <c r="BEN26" t="e">
        <f>mvarHC1*mvarM8</f>
        <v>#VALUE!</v>
      </c>
      <c r="BEO26" s="24" t="e">
        <f t="shared" si="639"/>
        <v>#VALUE!</v>
      </c>
      <c r="BEP26" s="24" t="e">
        <f t="shared" si="640"/>
        <v>#VALUE!</v>
      </c>
      <c r="BEQ26" s="24" t="e">
        <f t="shared" si="641"/>
        <v>#VALUE!</v>
      </c>
      <c r="BER26">
        <v>4.1308949793277998E-7</v>
      </c>
      <c r="BES26" t="e">
        <f>bvarHC1*bvarM6</f>
        <v>#VALUE!</v>
      </c>
      <c r="BET26" t="e">
        <f>cvarHC1*cvarM6</f>
        <v>#VALUE!</v>
      </c>
      <c r="BEU26" t="e">
        <f>mvarHC1*mvarM6</f>
        <v>#VALUE!</v>
      </c>
      <c r="BEV26" s="24" t="e">
        <f t="shared" si="642"/>
        <v>#VALUE!</v>
      </c>
      <c r="BEW26" s="24" t="e">
        <f t="shared" si="643"/>
        <v>#VALUE!</v>
      </c>
      <c r="BEX26" s="24" t="e">
        <f t="shared" si="644"/>
        <v>#VALUE!</v>
      </c>
      <c r="BEY26">
        <v>3.5413395578809998E-5</v>
      </c>
      <c r="BEZ26" t="e">
        <f>bvarHC2*bvarM6</f>
        <v>#VALUE!</v>
      </c>
      <c r="BFA26" t="e">
        <f>cvarHC2*cvarM6</f>
        <v>#VALUE!</v>
      </c>
      <c r="BFB26" t="e">
        <f>mvarHC2*mvarM6</f>
        <v>#VALUE!</v>
      </c>
      <c r="BFC26" s="24" t="e">
        <f t="shared" si="645"/>
        <v>#VALUE!</v>
      </c>
      <c r="BFD26" s="24" t="e">
        <f t="shared" si="646"/>
        <v>#VALUE!</v>
      </c>
      <c r="BFE26" s="24" t="e">
        <f t="shared" si="647"/>
        <v>#VALUE!</v>
      </c>
      <c r="BFF26">
        <v>-4.5187528844945001E-5</v>
      </c>
      <c r="BFG26" t="e">
        <f>bvarHC2*bvarM7</f>
        <v>#VALUE!</v>
      </c>
      <c r="BFH26" t="e">
        <f>cvarHC2*cvarM7</f>
        <v>#VALUE!</v>
      </c>
      <c r="BFI26" t="e">
        <f>mvarHC2*mvarM7</f>
        <v>#VALUE!</v>
      </c>
      <c r="BFJ26" s="24" t="e">
        <f t="shared" si="648"/>
        <v>#VALUE!</v>
      </c>
      <c r="BFK26" s="24" t="e">
        <f t="shared" si="649"/>
        <v>#VALUE!</v>
      </c>
      <c r="BFL26" s="24" t="e">
        <f t="shared" si="650"/>
        <v>#VALUE!</v>
      </c>
      <c r="BFM26">
        <v>1.0481160319765E-6</v>
      </c>
      <c r="BFN26" t="e">
        <f>bvarHC1*bvarM7</f>
        <v>#VALUE!</v>
      </c>
      <c r="BFO26" t="e">
        <f>cvarHC1*cvarM7</f>
        <v>#VALUE!</v>
      </c>
      <c r="BFP26" t="e">
        <f>mvarHC1*mvarM7</f>
        <v>#VALUE!</v>
      </c>
      <c r="BFQ26" s="24" t="e">
        <f t="shared" si="651"/>
        <v>#VALUE!</v>
      </c>
      <c r="BFR26" s="24" t="e">
        <f t="shared" si="652"/>
        <v>#VALUE!</v>
      </c>
      <c r="BFS26" s="24" t="e">
        <f t="shared" si="653"/>
        <v>#VALUE!</v>
      </c>
      <c r="BFT26">
        <v>-1.8274152995008E-6</v>
      </c>
      <c r="BFU26" t="e">
        <f>bvarHC1*bvarM7</f>
        <v>#VALUE!</v>
      </c>
      <c r="BFV26" t="e">
        <f>cvarHC1*cvarM7</f>
        <v>#VALUE!</v>
      </c>
      <c r="BFW26" t="e">
        <f>mvarHC1*mvarM7</f>
        <v>#VALUE!</v>
      </c>
      <c r="BFX26" s="24" t="e">
        <f t="shared" si="654"/>
        <v>#VALUE!</v>
      </c>
      <c r="BFY26" s="24" t="e">
        <f t="shared" si="655"/>
        <v>#VALUE!</v>
      </c>
      <c r="BFZ26" s="24" t="e">
        <f t="shared" si="656"/>
        <v>#VALUE!</v>
      </c>
      <c r="BGA26">
        <v>-8.3800807117339E-9</v>
      </c>
      <c r="BGB26" t="e">
        <f>bvarM4*bvarM7</f>
        <v>#VALUE!</v>
      </c>
      <c r="BGC26" t="e">
        <f>cvarM4*cvarM7</f>
        <v>#VALUE!</v>
      </c>
      <c r="BGD26" t="e">
        <f>mvarM4*mvarM7</f>
        <v>#VALUE!</v>
      </c>
      <c r="BGE26" s="24" t="e">
        <f t="shared" si="657"/>
        <v>#VALUE!</v>
      </c>
      <c r="BGF26" s="24" t="e">
        <f t="shared" si="658"/>
        <v>#VALUE!</v>
      </c>
      <c r="BGG26" s="24" t="e">
        <f t="shared" si="659"/>
        <v>#VALUE!</v>
      </c>
      <c r="BGH26">
        <v>1.5574604540807001E-7</v>
      </c>
      <c r="BGI26" t="e">
        <f>bvarHC1*bvarM7</f>
        <v>#VALUE!</v>
      </c>
      <c r="BGJ26" t="e">
        <f>cvarHC1*cvarM7</f>
        <v>#VALUE!</v>
      </c>
      <c r="BGK26" t="e">
        <f>mvarHC1*mvarM7</f>
        <v>#VALUE!</v>
      </c>
      <c r="BGL26" s="24" t="e">
        <f t="shared" si="660"/>
        <v>#VALUE!</v>
      </c>
      <c r="BGM26" s="24" t="e">
        <f t="shared" si="661"/>
        <v>#VALUE!</v>
      </c>
      <c r="BGN26" s="24" t="e">
        <f t="shared" si="662"/>
        <v>#VALUE!</v>
      </c>
      <c r="BGO26">
        <v>-6.2865412057376003E-7</v>
      </c>
      <c r="BGP26" t="e">
        <f>bvarHC1*bvarM7</f>
        <v>#VALUE!</v>
      </c>
      <c r="BGQ26" t="e">
        <f>cvarHC1*cvarM7</f>
        <v>#VALUE!</v>
      </c>
      <c r="BGR26" t="e">
        <f>mvarHC1*mvarM7</f>
        <v>#VALUE!</v>
      </c>
      <c r="BGS26" s="24" t="e">
        <f t="shared" si="663"/>
        <v>#VALUE!</v>
      </c>
      <c r="BGT26" s="24" t="e">
        <f t="shared" si="664"/>
        <v>#VALUE!</v>
      </c>
      <c r="BGU26" s="24" t="e">
        <f t="shared" si="665"/>
        <v>#VALUE!</v>
      </c>
      <c r="BGV26">
        <v>5.7864792178175997E-10</v>
      </c>
      <c r="BGW26" t="e">
        <f>bvarHC2*bvarM4</f>
        <v>#VALUE!</v>
      </c>
      <c r="BGX26" t="e">
        <f>cvarHC2*cvarM4</f>
        <v>#VALUE!</v>
      </c>
      <c r="BGY26" t="e">
        <f>mvarHC2*mvarM4</f>
        <v>#VALUE!</v>
      </c>
      <c r="BGZ26" s="24" t="e">
        <f t="shared" si="666"/>
        <v>#VALUE!</v>
      </c>
      <c r="BHA26" s="24" t="e">
        <f t="shared" si="667"/>
        <v>#VALUE!</v>
      </c>
      <c r="BHB26" s="24" t="e">
        <f t="shared" si="668"/>
        <v>#VALUE!</v>
      </c>
      <c r="BHC26">
        <v>8.5387013379095001E-7</v>
      </c>
      <c r="BHD26" t="e">
        <f>bvarHC1*bvarM7</f>
        <v>#VALUE!</v>
      </c>
      <c r="BHE26" t="e">
        <f>cvarHC1*cvarM7</f>
        <v>#VALUE!</v>
      </c>
      <c r="BHF26" t="e">
        <f>mvarHC1*mvarM7</f>
        <v>#VALUE!</v>
      </c>
      <c r="BHG26" s="24" t="e">
        <f t="shared" si="669"/>
        <v>#VALUE!</v>
      </c>
      <c r="BHH26" s="24" t="e">
        <f t="shared" si="670"/>
        <v>#VALUE!</v>
      </c>
      <c r="BHI26" s="24" t="e">
        <f t="shared" si="671"/>
        <v>#VALUE!</v>
      </c>
      <c r="BHJ26">
        <v>-1.7317555840945999E-6</v>
      </c>
      <c r="BHK26" t="e">
        <f>bvarHC1*bvarM7</f>
        <v>#VALUE!</v>
      </c>
      <c r="BHL26" t="e">
        <f>cvarHC1*cvarM7</f>
        <v>#VALUE!</v>
      </c>
      <c r="BHM26" t="e">
        <f>mvarHC1*mvarM7</f>
        <v>#VALUE!</v>
      </c>
      <c r="BHN26" s="24" t="e">
        <f t="shared" si="672"/>
        <v>#VALUE!</v>
      </c>
      <c r="BHO26" s="24" t="e">
        <f t="shared" si="673"/>
        <v>#VALUE!</v>
      </c>
      <c r="BHP26" s="24" t="e">
        <f t="shared" si="674"/>
        <v>#VALUE!</v>
      </c>
      <c r="BHQ26">
        <v>3.8205480655079998E-5</v>
      </c>
      <c r="BHR26" t="e">
        <f>bvarM1*bvarM4</f>
        <v>#VALUE!</v>
      </c>
      <c r="BHS26" t="e">
        <f>cvarM1*cvarM4</f>
        <v>#VALUE!</v>
      </c>
      <c r="BHT26" t="e">
        <f>mvarM1*mvarM4</f>
        <v>#VALUE!</v>
      </c>
      <c r="BHU26" s="24" t="e">
        <f t="shared" si="675"/>
        <v>#VALUE!</v>
      </c>
      <c r="BHV26" s="24" t="e">
        <f t="shared" si="676"/>
        <v>#VALUE!</v>
      </c>
      <c r="BHW26" s="24" t="e">
        <f t="shared" si="677"/>
        <v>#VALUE!</v>
      </c>
      <c r="BHX26">
        <v>4.1237126051234998E-6</v>
      </c>
      <c r="BHY26" t="e">
        <f>bvarHC2*bvarM4</f>
        <v>#VALUE!</v>
      </c>
      <c r="BHZ26" t="e">
        <f>cvarHC2*cvarM4</f>
        <v>#VALUE!</v>
      </c>
      <c r="BIA26" t="e">
        <f>mvarHC2*mvarM4</f>
        <v>#VALUE!</v>
      </c>
      <c r="BIB26" s="24" t="e">
        <f t="shared" si="678"/>
        <v>#VALUE!</v>
      </c>
      <c r="BIC26" s="24" t="e">
        <f t="shared" si="679"/>
        <v>#VALUE!</v>
      </c>
      <c r="BID26" s="24" t="e">
        <f t="shared" si="680"/>
        <v>#VALUE!</v>
      </c>
      <c r="BIE26">
        <v>1.0402821534394E-7</v>
      </c>
      <c r="BIF26" t="e">
        <f>bvarHC1*bvarM6</f>
        <v>#VALUE!</v>
      </c>
      <c r="BIG26" t="e">
        <f>cvarHC1*cvarM6</f>
        <v>#VALUE!</v>
      </c>
      <c r="BIH26" t="e">
        <f>mvarHC1*mvarM6</f>
        <v>#VALUE!</v>
      </c>
      <c r="BII26" s="24" t="e">
        <f t="shared" si="681"/>
        <v>#VALUE!</v>
      </c>
      <c r="BIJ26" s="24" t="e">
        <f t="shared" si="682"/>
        <v>#VALUE!</v>
      </c>
      <c r="BIK26" s="24" t="e">
        <f t="shared" si="683"/>
        <v>#VALUE!</v>
      </c>
      <c r="BIL26">
        <v>7.2985020396445001E-10</v>
      </c>
      <c r="BIM26" t="e">
        <f>bvarHC2*bvarM4</f>
        <v>#VALUE!</v>
      </c>
      <c r="BIN26" t="e">
        <f>cvarHC2*cvarM4</f>
        <v>#VALUE!</v>
      </c>
      <c r="BIO26" t="e">
        <f>mvarHC2*mvarM4</f>
        <v>#VALUE!</v>
      </c>
      <c r="BIP26" s="24" t="e">
        <f t="shared" si="684"/>
        <v>#VALUE!</v>
      </c>
      <c r="BIQ26" s="24" t="e">
        <f t="shared" si="685"/>
        <v>#VALUE!</v>
      </c>
      <c r="BIR26" s="24" t="e">
        <f t="shared" si="686"/>
        <v>#VALUE!</v>
      </c>
      <c r="BIS26">
        <v>-1.2984323871609001E-4</v>
      </c>
      <c r="BIT26" t="e">
        <f>bvarHC2*bvarM7</f>
        <v>#VALUE!</v>
      </c>
      <c r="BIU26" t="e">
        <f>cvarHC2*cvarM7</f>
        <v>#VALUE!</v>
      </c>
      <c r="BIV26" t="e">
        <f>mvarHC2*mvarM7</f>
        <v>#VALUE!</v>
      </c>
      <c r="BIW26" s="24" t="e">
        <f t="shared" si="687"/>
        <v>#VALUE!</v>
      </c>
      <c r="BIX26" s="24" t="e">
        <f t="shared" si="688"/>
        <v>#VALUE!</v>
      </c>
      <c r="BIY26" s="24" t="e">
        <f t="shared" si="689"/>
        <v>#VALUE!</v>
      </c>
      <c r="BIZ26">
        <v>5.3683854005403003E-5</v>
      </c>
      <c r="BJA26" t="e">
        <f>bvarHC2*bvarM6</f>
        <v>#VALUE!</v>
      </c>
      <c r="BJB26" t="e">
        <f>cvarHC2*cvarM6</f>
        <v>#VALUE!</v>
      </c>
      <c r="BJC26" t="e">
        <f>mvarHC2*mvarM6</f>
        <v>#VALUE!</v>
      </c>
      <c r="BJD26" s="24" t="e">
        <f t="shared" si="690"/>
        <v>#VALUE!</v>
      </c>
      <c r="BJE26" s="24" t="e">
        <f t="shared" si="691"/>
        <v>#VALUE!</v>
      </c>
      <c r="BJF26" s="24" t="e">
        <f t="shared" si="692"/>
        <v>#VALUE!</v>
      </c>
      <c r="BJG26">
        <v>-2.0207302645734E-9</v>
      </c>
      <c r="BJH26" t="e">
        <f>bvarM4*bvarM6</f>
        <v>#VALUE!</v>
      </c>
      <c r="BJI26" t="e">
        <f>cvarM4*cvarM6</f>
        <v>#VALUE!</v>
      </c>
      <c r="BJJ26" t="e">
        <f>mvarM4*mvarM6</f>
        <v>#VALUE!</v>
      </c>
      <c r="BJK26" s="24" t="e">
        <f t="shared" si="693"/>
        <v>#VALUE!</v>
      </c>
      <c r="BJL26" s="24" t="e">
        <f t="shared" si="694"/>
        <v>#VALUE!</v>
      </c>
      <c r="BJM26" s="24" t="e">
        <f t="shared" si="695"/>
        <v>#VALUE!</v>
      </c>
      <c r="BJN26">
        <v>2.1964354636732E-5</v>
      </c>
      <c r="BJO26" t="e">
        <f>bvarHC2*bvarM6</f>
        <v>#VALUE!</v>
      </c>
      <c r="BJP26" t="e">
        <f>cvarHC2*cvarM6</f>
        <v>#VALUE!</v>
      </c>
      <c r="BJQ26" t="e">
        <f>mvarHC2*mvarM6</f>
        <v>#VALUE!</v>
      </c>
      <c r="BJR26" s="24" t="e">
        <f t="shared" si="696"/>
        <v>#VALUE!</v>
      </c>
      <c r="BJS26" s="24" t="e">
        <f t="shared" si="697"/>
        <v>#VALUE!</v>
      </c>
      <c r="BJT26" s="24" t="e">
        <f t="shared" si="698"/>
        <v>#VALUE!</v>
      </c>
      <c r="BJU26">
        <v>-8.0106465363034005E-7</v>
      </c>
      <c r="BJV26" t="e">
        <f>bvarHC1*bvarM7</f>
        <v>#VALUE!</v>
      </c>
      <c r="BJW26" t="e">
        <f>cvarHC1*cvarM7</f>
        <v>#VALUE!</v>
      </c>
      <c r="BJX26" t="e">
        <f>mvarHC1*mvarM7</f>
        <v>#VALUE!</v>
      </c>
      <c r="BJY26" s="24" t="e">
        <f t="shared" si="699"/>
        <v>#VALUE!</v>
      </c>
      <c r="BJZ26" s="24" t="e">
        <f t="shared" si="700"/>
        <v>#VALUE!</v>
      </c>
      <c r="BKA26" s="24" t="e">
        <f t="shared" si="701"/>
        <v>#VALUE!</v>
      </c>
      <c r="BKB26">
        <v>5.4105682790358005E-10</v>
      </c>
      <c r="BKC26" t="e">
        <f>bvarHC2*bvarM4</f>
        <v>#VALUE!</v>
      </c>
      <c r="BKD26" t="e">
        <f>cvarHC2*cvarM4</f>
        <v>#VALUE!</v>
      </c>
      <c r="BKE26" t="e">
        <f>mvarHC2*mvarM4</f>
        <v>#VALUE!</v>
      </c>
      <c r="BKF26" s="24" t="e">
        <f t="shared" si="702"/>
        <v>#VALUE!</v>
      </c>
      <c r="BKG26" s="24" t="e">
        <f t="shared" si="703"/>
        <v>#VALUE!</v>
      </c>
      <c r="BKH26" s="24" t="e">
        <f t="shared" si="704"/>
        <v>#VALUE!</v>
      </c>
      <c r="BKI26">
        <v>-1.1120901172745E-4</v>
      </c>
      <c r="BKJ26" t="e">
        <f>bvarHC2*bvarM7</f>
        <v>#VALUE!</v>
      </c>
      <c r="BKK26" t="e">
        <f>cvarHC2*cvarM7</f>
        <v>#VALUE!</v>
      </c>
      <c r="BKL26" t="e">
        <f>mvarHC2*mvarM7</f>
        <v>#VALUE!</v>
      </c>
      <c r="BKM26" s="24" t="e">
        <f t="shared" si="705"/>
        <v>#VALUE!</v>
      </c>
      <c r="BKN26" s="24" t="e">
        <f t="shared" si="706"/>
        <v>#VALUE!</v>
      </c>
      <c r="BKO26" s="24" t="e">
        <f t="shared" si="707"/>
        <v>#VALUE!</v>
      </c>
      <c r="BKP26">
        <v>-3.0338992081220003E-4</v>
      </c>
      <c r="BKQ26" t="e">
        <f>bvarHC2*bvarM7</f>
        <v>#VALUE!</v>
      </c>
      <c r="BKR26" t="e">
        <f>cvarHC2*cvarM7</f>
        <v>#VALUE!</v>
      </c>
      <c r="BKS26" t="e">
        <f>mvarHC2*mvarM7</f>
        <v>#VALUE!</v>
      </c>
      <c r="BKT26" s="24" t="e">
        <f t="shared" si="708"/>
        <v>#VALUE!</v>
      </c>
      <c r="BKU26" s="24" t="e">
        <f t="shared" si="709"/>
        <v>#VALUE!</v>
      </c>
      <c r="BKV26" s="24" t="e">
        <f t="shared" si="710"/>
        <v>#VALUE!</v>
      </c>
      <c r="BKW26">
        <v>-4.0300895039916998E-9</v>
      </c>
      <c r="BKX26" t="e">
        <f>bvarM4*bvarM6</f>
        <v>#VALUE!</v>
      </c>
      <c r="BKY26" t="e">
        <f>cvarM4*cvarM6</f>
        <v>#VALUE!</v>
      </c>
      <c r="BKZ26" t="e">
        <f>mvarM4*mvarM6</f>
        <v>#VALUE!</v>
      </c>
      <c r="BLA26" s="24" t="e">
        <f t="shared" si="711"/>
        <v>#VALUE!</v>
      </c>
      <c r="BLB26" s="24" t="e">
        <f t="shared" si="712"/>
        <v>#VALUE!</v>
      </c>
      <c r="BLC26" s="24" t="e">
        <f t="shared" si="713"/>
        <v>#VALUE!</v>
      </c>
      <c r="BLD26">
        <v>1.4977434106506E-5</v>
      </c>
      <c r="BLE26" t="e">
        <f>bvarHC2*bvarM6</f>
        <v>#VALUE!</v>
      </c>
      <c r="BLF26" t="e">
        <f>cvarHC2*cvarM6</f>
        <v>#VALUE!</v>
      </c>
      <c r="BLG26" t="e">
        <f>mvarHC2*mvarM6</f>
        <v>#VALUE!</v>
      </c>
      <c r="BLH26" s="24" t="e">
        <f t="shared" si="714"/>
        <v>#VALUE!</v>
      </c>
      <c r="BLI26" s="24" t="e">
        <f t="shared" si="715"/>
        <v>#VALUE!</v>
      </c>
      <c r="BLJ26" s="24" t="e">
        <f t="shared" si="716"/>
        <v>#VALUE!</v>
      </c>
      <c r="BLK26">
        <v>-8.6472311463732003E-7</v>
      </c>
      <c r="BLL26" t="e">
        <f>bvarHC1*bvarM7</f>
        <v>#VALUE!</v>
      </c>
      <c r="BLM26" t="e">
        <f>cvarHC1*cvarM7</f>
        <v>#VALUE!</v>
      </c>
      <c r="BLN26" t="e">
        <f>mvarHC1*mvarM7</f>
        <v>#VALUE!</v>
      </c>
      <c r="BLO26" s="24" t="e">
        <f t="shared" si="717"/>
        <v>#VALUE!</v>
      </c>
      <c r="BLP26" s="24" t="e">
        <f t="shared" si="718"/>
        <v>#VALUE!</v>
      </c>
      <c r="BLQ26" s="24" t="e">
        <f t="shared" si="719"/>
        <v>#VALUE!</v>
      </c>
      <c r="BLR26">
        <v>-5.7885244878989003E-11</v>
      </c>
      <c r="BLS26" t="e">
        <f>bvarHC1*bvarM7</f>
        <v>#VALUE!</v>
      </c>
      <c r="BLT26" t="e">
        <f>cvarHC1*cvarM7</f>
        <v>#VALUE!</v>
      </c>
      <c r="BLU26" t="e">
        <f>mvarHC1*mvarM7</f>
        <v>#VALUE!</v>
      </c>
      <c r="BLV26" s="24" t="e">
        <f t="shared" si="720"/>
        <v>#VALUE!</v>
      </c>
      <c r="BLW26" s="24" t="e">
        <f t="shared" si="721"/>
        <v>#VALUE!</v>
      </c>
      <c r="BLX26" s="24" t="e">
        <f t="shared" si="722"/>
        <v>#VALUE!</v>
      </c>
      <c r="BLY26">
        <v>-2.5038036521984002E-4</v>
      </c>
      <c r="BLZ26" t="e">
        <f>bvarHC2*bvarM7</f>
        <v>#VALUE!</v>
      </c>
      <c r="BMA26" t="e">
        <f>cvarHC2*cvarM7</f>
        <v>#VALUE!</v>
      </c>
      <c r="BMB26" t="e">
        <f>mvarHC2*mvarM7</f>
        <v>#VALUE!</v>
      </c>
      <c r="BMC26" s="24" t="e">
        <f t="shared" si="723"/>
        <v>#VALUE!</v>
      </c>
      <c r="BMD26" s="24" t="e">
        <f t="shared" si="724"/>
        <v>#VALUE!</v>
      </c>
      <c r="BME26" s="24" t="e">
        <f t="shared" si="725"/>
        <v>#VALUE!</v>
      </c>
      <c r="BMF26">
        <v>-9.1195157266627005E-5</v>
      </c>
      <c r="BMG26" t="e">
        <f>bvarHC2*bvarM2</f>
        <v>#VALUE!</v>
      </c>
      <c r="BMH26" t="e">
        <f>cvarHC2*cvarM2</f>
        <v>#VALUE!</v>
      </c>
      <c r="BMI26" t="e">
        <f>mvarHC2*mvarM2</f>
        <v>#VALUE!</v>
      </c>
      <c r="BMJ26" s="24" t="e">
        <f t="shared" si="726"/>
        <v>#VALUE!</v>
      </c>
      <c r="BMK26" s="24" t="e">
        <f t="shared" si="727"/>
        <v>#VALUE!</v>
      </c>
      <c r="BML26" s="24" t="e">
        <f t="shared" si="728"/>
        <v>#VALUE!</v>
      </c>
      <c r="BMM26">
        <v>-4.3365091250397002E-9</v>
      </c>
      <c r="BMN26" t="e">
        <f>bvarHC2*bvarM9</f>
        <v>#VALUE!</v>
      </c>
      <c r="BMO26" t="e">
        <f>cvarHC2*cvarM9</f>
        <v>#VALUE!</v>
      </c>
      <c r="BMP26" t="e">
        <f>mvarHC2*mvarM9</f>
        <v>#VALUE!</v>
      </c>
      <c r="BMQ26" s="24" t="e">
        <f t="shared" si="729"/>
        <v>#VALUE!</v>
      </c>
      <c r="BMR26" s="24" t="e">
        <f t="shared" si="730"/>
        <v>#VALUE!</v>
      </c>
      <c r="BMS26" s="24" t="e">
        <f t="shared" si="731"/>
        <v>#VALUE!</v>
      </c>
      <c r="BMT26">
        <v>1.3248229331307001E-5</v>
      </c>
      <c r="BMU26" t="e">
        <f>bvarHC2*bvarM7</f>
        <v>#VALUE!</v>
      </c>
      <c r="BMV26" t="e">
        <f>cvarHC2*cvarM7</f>
        <v>#VALUE!</v>
      </c>
      <c r="BMW26" t="e">
        <f>mvarHC2*mvarM7</f>
        <v>#VALUE!</v>
      </c>
      <c r="BMX26" s="24" t="e">
        <f t="shared" si="732"/>
        <v>#VALUE!</v>
      </c>
      <c r="BMY26" s="24" t="e">
        <f t="shared" si="733"/>
        <v>#VALUE!</v>
      </c>
      <c r="BMZ26" s="24" t="e">
        <f t="shared" si="734"/>
        <v>#VALUE!</v>
      </c>
      <c r="BNA26">
        <v>1.3115695995224E-7</v>
      </c>
      <c r="BNB26" t="e">
        <f>bvarHC1*bvarM6</f>
        <v>#VALUE!</v>
      </c>
      <c r="BNC26" t="e">
        <f>cvarHC1*cvarM6</f>
        <v>#VALUE!</v>
      </c>
      <c r="BND26" t="e">
        <f>mvarHC1*mvarM6</f>
        <v>#VALUE!</v>
      </c>
      <c r="BNE26" s="24" t="e">
        <f t="shared" si="735"/>
        <v>#VALUE!</v>
      </c>
      <c r="BNF26" s="24" t="e">
        <f t="shared" si="736"/>
        <v>#VALUE!</v>
      </c>
      <c r="BNG26" s="24" t="e">
        <f t="shared" si="737"/>
        <v>#VALUE!</v>
      </c>
      <c r="BNH26">
        <v>1.0159277138268001E-9</v>
      </c>
      <c r="BNI26" t="e">
        <f>bvarHC2*bvarM4</f>
        <v>#VALUE!</v>
      </c>
      <c r="BNJ26" t="e">
        <f>cvarHC2*cvarM4</f>
        <v>#VALUE!</v>
      </c>
      <c r="BNK26" t="e">
        <f>mvarHC2*mvarM4</f>
        <v>#VALUE!</v>
      </c>
      <c r="BNL26" s="24" t="e">
        <f t="shared" si="738"/>
        <v>#VALUE!</v>
      </c>
      <c r="BNM26" s="24" t="e">
        <f t="shared" si="739"/>
        <v>#VALUE!</v>
      </c>
      <c r="BNN26" s="24" t="e">
        <f t="shared" si="740"/>
        <v>#VALUE!</v>
      </c>
      <c r="BNO26">
        <v>0.41673585385136003</v>
      </c>
      <c r="BNP26" t="e">
        <f>bvarM1*bvarM3</f>
        <v>#VALUE!</v>
      </c>
      <c r="BNQ26" t="e">
        <f>cvarM1*cvarM3</f>
        <v>#VALUE!</v>
      </c>
      <c r="BNR26" t="e">
        <f>mvarM1*mvarM3</f>
        <v>#VALUE!</v>
      </c>
      <c r="BNS26" s="24" t="e">
        <f t="shared" si="741"/>
        <v>#VALUE!</v>
      </c>
      <c r="BNT26" s="24" t="e">
        <f t="shared" si="742"/>
        <v>#VALUE!</v>
      </c>
      <c r="BNU26" s="24" t="e">
        <f t="shared" si="743"/>
        <v>#VALUE!</v>
      </c>
      <c r="BNV26">
        <v>1.0584484741304001E-4</v>
      </c>
      <c r="BNW26" t="e">
        <f>bvarHC2*bvarM6</f>
        <v>#VALUE!</v>
      </c>
      <c r="BNX26" t="e">
        <f>cvarHC2*cvarM6</f>
        <v>#VALUE!</v>
      </c>
      <c r="BNY26" t="e">
        <f>mvarHC2*mvarM6</f>
        <v>#VALUE!</v>
      </c>
      <c r="BNZ26" s="24" t="e">
        <f t="shared" si="744"/>
        <v>#VALUE!</v>
      </c>
      <c r="BOA26" s="24" t="e">
        <f t="shared" si="745"/>
        <v>#VALUE!</v>
      </c>
      <c r="BOB26" s="24" t="e">
        <f t="shared" si="746"/>
        <v>#VALUE!</v>
      </c>
      <c r="BOC26">
        <v>-3.1344855436565999E-9</v>
      </c>
      <c r="BOD26" t="e">
        <f>bvarHC2*bvarM9</f>
        <v>#VALUE!</v>
      </c>
      <c r="BOE26" t="e">
        <f>cvarHC2*cvarM9</f>
        <v>#VALUE!</v>
      </c>
      <c r="BOF26" t="e">
        <f>mvarHC2*mvarM9</f>
        <v>#VALUE!</v>
      </c>
      <c r="BOG26" s="24" t="e">
        <f t="shared" si="747"/>
        <v>#VALUE!</v>
      </c>
      <c r="BOH26" s="24" t="e">
        <f t="shared" si="748"/>
        <v>#VALUE!</v>
      </c>
      <c r="BOI26" s="24" t="e">
        <f t="shared" si="749"/>
        <v>#VALUE!</v>
      </c>
      <c r="BOJ26">
        <v>-2.3967815348807002E-6</v>
      </c>
      <c r="BOK26" t="e">
        <f>bvarHC2*bvarM6</f>
        <v>#VALUE!</v>
      </c>
      <c r="BOL26" t="e">
        <f>cvarHC2*cvarM6</f>
        <v>#VALUE!</v>
      </c>
      <c r="BOM26" t="e">
        <f>mvarHC2*mvarM6</f>
        <v>#VALUE!</v>
      </c>
      <c r="BON26" s="24" t="e">
        <f t="shared" si="750"/>
        <v>#VALUE!</v>
      </c>
      <c r="BOO26" s="24" t="e">
        <f t="shared" si="751"/>
        <v>#VALUE!</v>
      </c>
      <c r="BOP26" s="24" t="e">
        <f t="shared" si="752"/>
        <v>#VALUE!</v>
      </c>
      <c r="BOQ26">
        <v>-1.4180232101288999E-6</v>
      </c>
      <c r="BOR26" t="e">
        <f>bvarHC1*bvarM7</f>
        <v>#VALUE!</v>
      </c>
      <c r="BOS26" t="e">
        <f>cvarHC1*cvarM7</f>
        <v>#VALUE!</v>
      </c>
      <c r="BOT26" t="e">
        <f>mvarHC1*mvarM7</f>
        <v>#VALUE!</v>
      </c>
      <c r="BOU26" s="24" t="e">
        <f t="shared" si="753"/>
        <v>#VALUE!</v>
      </c>
      <c r="BOV26" s="24" t="e">
        <f t="shared" si="754"/>
        <v>#VALUE!</v>
      </c>
      <c r="BOW26" s="24" t="e">
        <f t="shared" si="755"/>
        <v>#VALUE!</v>
      </c>
      <c r="BOX26">
        <v>4.6201486323900002E-9</v>
      </c>
      <c r="BOY26" t="e">
        <f>bvarHC2*bvarM6</f>
        <v>#VALUE!</v>
      </c>
      <c r="BOZ26" t="e">
        <f>cvarHC2*cvarM6</f>
        <v>#VALUE!</v>
      </c>
      <c r="BPA26" t="e">
        <f>mvarHC2*mvarM6</f>
        <v>#VALUE!</v>
      </c>
      <c r="BPB26" s="24" t="e">
        <f t="shared" si="756"/>
        <v>#VALUE!</v>
      </c>
      <c r="BPC26" s="24" t="e">
        <f t="shared" si="757"/>
        <v>#VALUE!</v>
      </c>
      <c r="BPD26" s="24" t="e">
        <f t="shared" si="758"/>
        <v>#VALUE!</v>
      </c>
      <c r="BPE26">
        <v>-0.19124042122147</v>
      </c>
      <c r="BPF26" t="e">
        <f>bvarM1*bvarM4</f>
        <v>#VALUE!</v>
      </c>
      <c r="BPG26" t="e">
        <f>cvarM1*cvarM4</f>
        <v>#VALUE!</v>
      </c>
      <c r="BPH26" t="e">
        <f>mvarM1*mvarM4</f>
        <v>#VALUE!</v>
      </c>
      <c r="BPI26" s="24" t="e">
        <f t="shared" si="759"/>
        <v>#VALUE!</v>
      </c>
      <c r="BPJ26" s="24" t="e">
        <f t="shared" si="760"/>
        <v>#VALUE!</v>
      </c>
      <c r="BPK26" s="24" t="e">
        <f t="shared" si="761"/>
        <v>#VALUE!</v>
      </c>
      <c r="BPL26">
        <v>2.4816501984149E-4</v>
      </c>
      <c r="BPM26" t="e">
        <f>bvarM7*bvarM9</f>
        <v>#VALUE!</v>
      </c>
      <c r="BPN26" t="e">
        <f>cvarM7*cvarM9</f>
        <v>#VALUE!</v>
      </c>
      <c r="BPO26" t="e">
        <f>mvarM7*mvarM9</f>
        <v>#VALUE!</v>
      </c>
      <c r="BPP26" s="24" t="e">
        <f t="shared" si="762"/>
        <v>#VALUE!</v>
      </c>
      <c r="BPQ26" s="24" t="e">
        <f t="shared" si="763"/>
        <v>#VALUE!</v>
      </c>
      <c r="BPR26" s="24" t="e">
        <f t="shared" si="764"/>
        <v>#VALUE!</v>
      </c>
      <c r="BPS26">
        <v>-5.8942502555101997E-5</v>
      </c>
      <c r="BPT26" t="e">
        <f>bvarM1*bvarM9</f>
        <v>#VALUE!</v>
      </c>
      <c r="BPU26" t="e">
        <f>cvarM1*cvarM9</f>
        <v>#VALUE!</v>
      </c>
      <c r="BPV26" t="e">
        <f>mvarM1*mvarM9</f>
        <v>#VALUE!</v>
      </c>
      <c r="BPW26" s="24" t="e">
        <f t="shared" si="765"/>
        <v>#VALUE!</v>
      </c>
      <c r="BPX26" s="24" t="e">
        <f t="shared" si="766"/>
        <v>#VALUE!</v>
      </c>
      <c r="BPY26" s="24" t="e">
        <f t="shared" si="767"/>
        <v>#VALUE!</v>
      </c>
      <c r="BPZ26">
        <v>4.0106145801460998E-5</v>
      </c>
      <c r="BQA26" t="e">
        <f>bvarM4*bvarM7</f>
        <v>#VALUE!</v>
      </c>
      <c r="BQB26" t="e">
        <f>cvarM4*cvarM7</f>
        <v>#VALUE!</v>
      </c>
      <c r="BQC26" t="e">
        <f>mvarM4*mvarM7</f>
        <v>#VALUE!</v>
      </c>
      <c r="BQD26" s="24" t="e">
        <f t="shared" si="768"/>
        <v>#VALUE!</v>
      </c>
      <c r="BQE26" s="24" t="e">
        <f t="shared" si="769"/>
        <v>#VALUE!</v>
      </c>
      <c r="BQF26" s="24" t="e">
        <f t="shared" si="770"/>
        <v>#VALUE!</v>
      </c>
      <c r="BQG26">
        <v>-6.1905338929557001E-4</v>
      </c>
      <c r="BQH26" t="e">
        <f>bvarHC2*bvarM7</f>
        <v>#VALUE!</v>
      </c>
      <c r="BQI26" t="e">
        <f>cvarHC2*cvarM7</f>
        <v>#VALUE!</v>
      </c>
      <c r="BQJ26" t="e">
        <f>mvarHC2*mvarM7</f>
        <v>#VALUE!</v>
      </c>
      <c r="BQK26" s="24" t="e">
        <f t="shared" si="771"/>
        <v>#VALUE!</v>
      </c>
      <c r="BQL26" s="24" t="e">
        <f t="shared" si="772"/>
        <v>#VALUE!</v>
      </c>
      <c r="BQM26" s="24" t="e">
        <f t="shared" si="773"/>
        <v>#VALUE!</v>
      </c>
      <c r="BQN26">
        <v>-3.0980934014805001E-8</v>
      </c>
      <c r="BQO26" t="e">
        <f>bvarHC2*bvarM7</f>
        <v>#VALUE!</v>
      </c>
      <c r="BQP26" t="e">
        <f>cvarHC2*cvarM7</f>
        <v>#VALUE!</v>
      </c>
      <c r="BQQ26" t="e">
        <f>mvarHC2*mvarM7</f>
        <v>#VALUE!</v>
      </c>
      <c r="BQR26" s="24" t="e">
        <f t="shared" si="774"/>
        <v>#VALUE!</v>
      </c>
      <c r="BQS26" s="24" t="e">
        <f t="shared" si="775"/>
        <v>#VALUE!</v>
      </c>
      <c r="BQT26" s="24" t="e">
        <f t="shared" si="776"/>
        <v>#VALUE!</v>
      </c>
      <c r="BQU26">
        <v>-1.7137805917930999</v>
      </c>
      <c r="BQV26" t="e">
        <f>bvarM1*bvarM7</f>
        <v>#VALUE!</v>
      </c>
      <c r="BQW26" t="e">
        <f>cvarM1*cvarM7</f>
        <v>#VALUE!</v>
      </c>
      <c r="BQX26" t="e">
        <f>mvarM1*mvarM7</f>
        <v>#VALUE!</v>
      </c>
      <c r="BQY26" s="24" t="e">
        <f t="shared" si="777"/>
        <v>#VALUE!</v>
      </c>
      <c r="BQZ26" s="24" t="e">
        <f t="shared" si="778"/>
        <v>#VALUE!</v>
      </c>
      <c r="BRA26" s="24" t="e">
        <f t="shared" si="779"/>
        <v>#VALUE!</v>
      </c>
      <c r="BRB26">
        <v>-2.0321367077592001</v>
      </c>
      <c r="BRC26" t="e">
        <f>bvarM1*bvarM7</f>
        <v>#VALUE!</v>
      </c>
      <c r="BRD26" t="e">
        <f>cvarM1*cvarM7</f>
        <v>#VALUE!</v>
      </c>
      <c r="BRE26" t="e">
        <f>mvarM1*mvarM7</f>
        <v>#VALUE!</v>
      </c>
      <c r="BRF26" s="24" t="e">
        <f t="shared" si="780"/>
        <v>#VALUE!</v>
      </c>
      <c r="BRG26" s="24" t="e">
        <f t="shared" si="781"/>
        <v>#VALUE!</v>
      </c>
      <c r="BRH26" s="24" t="e">
        <f t="shared" si="782"/>
        <v>#VALUE!</v>
      </c>
      <c r="BRI26">
        <v>-2.3281861343804999E-9</v>
      </c>
      <c r="BRJ26" t="e">
        <f>bvarM4*bvarM6</f>
        <v>#VALUE!</v>
      </c>
      <c r="BRK26" t="e">
        <f>cvarM4*cvarM6</f>
        <v>#VALUE!</v>
      </c>
      <c r="BRL26" t="e">
        <f>mvarM4*mvarM6</f>
        <v>#VALUE!</v>
      </c>
      <c r="BRM26" s="24" t="e">
        <f t="shared" si="783"/>
        <v>#VALUE!</v>
      </c>
      <c r="BRN26" s="24" t="e">
        <f t="shared" si="784"/>
        <v>#VALUE!</v>
      </c>
      <c r="BRO26" s="24" t="e">
        <f t="shared" si="785"/>
        <v>#VALUE!</v>
      </c>
      <c r="BRP26">
        <v>-3.2129351428658001E-5</v>
      </c>
      <c r="BRQ26" t="e">
        <f>bvarM4^2</f>
        <v>#VALUE!</v>
      </c>
      <c r="BRR26" t="e">
        <f>cvarM4^2</f>
        <v>#VALUE!</v>
      </c>
      <c r="BRS26" t="e">
        <f>mvarM4^2</f>
        <v>#VALUE!</v>
      </c>
      <c r="BRT26" s="24" t="e">
        <f t="shared" si="786"/>
        <v>#VALUE!</v>
      </c>
      <c r="BRU26" s="24" t="e">
        <f t="shared" si="787"/>
        <v>#VALUE!</v>
      </c>
      <c r="BRV26" s="24" t="e">
        <f t="shared" si="788"/>
        <v>#VALUE!</v>
      </c>
      <c r="BRW26">
        <v>-7.1506626030191001E-4</v>
      </c>
      <c r="BRX26" t="e">
        <f>bvarHC2*bvarM7</f>
        <v>#VALUE!</v>
      </c>
      <c r="BRY26" t="e">
        <f>cvarHC2*cvarM7</f>
        <v>#VALUE!</v>
      </c>
      <c r="BRZ26" t="e">
        <f>mvarHC2*mvarM7</f>
        <v>#VALUE!</v>
      </c>
      <c r="BSA26" s="24" t="e">
        <f t="shared" si="789"/>
        <v>#VALUE!</v>
      </c>
      <c r="BSB26" s="24" t="e">
        <f t="shared" si="790"/>
        <v>#VALUE!</v>
      </c>
      <c r="BSC26" s="24" t="e">
        <f t="shared" si="791"/>
        <v>#VALUE!</v>
      </c>
      <c r="BSD26">
        <v>4.9913879031289002E-9</v>
      </c>
      <c r="BSE26" t="e">
        <f>bvarHC2*bvarM6</f>
        <v>#VALUE!</v>
      </c>
      <c r="BSF26" t="e">
        <f>cvarHC2*cvarM6</f>
        <v>#VALUE!</v>
      </c>
      <c r="BSG26" t="e">
        <f>mvarHC2*mvarM6</f>
        <v>#VALUE!</v>
      </c>
      <c r="BSH26" s="24" t="e">
        <f t="shared" si="792"/>
        <v>#VALUE!</v>
      </c>
      <c r="BSI26" s="24" t="e">
        <f t="shared" si="793"/>
        <v>#VALUE!</v>
      </c>
      <c r="BSJ26" s="24" t="e">
        <f t="shared" si="794"/>
        <v>#VALUE!</v>
      </c>
      <c r="BSK26">
        <v>-0.61085798073094999</v>
      </c>
      <c r="BSL26" t="e">
        <f>bvarM1*bvarM6</f>
        <v>#VALUE!</v>
      </c>
      <c r="BSM26" t="e">
        <f>cvarM1*cvarM6</f>
        <v>#VALUE!</v>
      </c>
      <c r="BSN26" t="e">
        <f>mvarM1*mvarM6</f>
        <v>#VALUE!</v>
      </c>
      <c r="BSO26" s="24" t="e">
        <f t="shared" si="795"/>
        <v>#VALUE!</v>
      </c>
      <c r="BSP26" s="24" t="e">
        <f t="shared" si="796"/>
        <v>#VALUE!</v>
      </c>
      <c r="BSQ26" s="24" t="e">
        <f t="shared" si="797"/>
        <v>#VALUE!</v>
      </c>
      <c r="BSR26">
        <v>-2.2718363429567001E-3</v>
      </c>
      <c r="BSS26" t="e">
        <f>bvarHC2^2</f>
        <v>#VALUE!</v>
      </c>
      <c r="BST26" t="e">
        <f>cvarHC2^2</f>
        <v>#VALUE!</v>
      </c>
      <c r="BSU26" t="e">
        <f>mvarHC2^2</f>
        <v>#VALUE!</v>
      </c>
      <c r="BSV26" s="24" t="e">
        <f t="shared" si="798"/>
        <v>#VALUE!</v>
      </c>
      <c r="BSW26" s="24" t="e">
        <f t="shared" si="799"/>
        <v>#VALUE!</v>
      </c>
      <c r="BSX26" s="24" t="e">
        <f t="shared" si="800"/>
        <v>#VALUE!</v>
      </c>
      <c r="BSY26">
        <v>-1.2220251728446001E-9</v>
      </c>
      <c r="BSZ26" t="e">
        <f>bvarM4*bvarM6</f>
        <v>#VALUE!</v>
      </c>
      <c r="BTA26" t="e">
        <f>cvarM4*cvarM6</f>
        <v>#VALUE!</v>
      </c>
      <c r="BTB26" t="e">
        <f>mvarM4*mvarM6</f>
        <v>#VALUE!</v>
      </c>
      <c r="BTC26" s="24" t="e">
        <f t="shared" si="801"/>
        <v>#VALUE!</v>
      </c>
      <c r="BTD26" s="24" t="e">
        <f t="shared" si="802"/>
        <v>#VALUE!</v>
      </c>
      <c r="BTE26" s="24" t="e">
        <f t="shared" si="803"/>
        <v>#VALUE!</v>
      </c>
      <c r="BTF26">
        <v>-2.6312622372566E-2</v>
      </c>
      <c r="BTG26" t="e">
        <f>bvarM1*bvarM4</f>
        <v>#VALUE!</v>
      </c>
      <c r="BTH26" t="e">
        <f>cvarM1*cvarM4</f>
        <v>#VALUE!</v>
      </c>
      <c r="BTI26" t="e">
        <f>mvarM1*mvarM4</f>
        <v>#VALUE!</v>
      </c>
      <c r="BTJ26" s="24" t="e">
        <f t="shared" si="804"/>
        <v>#VALUE!</v>
      </c>
      <c r="BTK26" s="24" t="e">
        <f t="shared" si="805"/>
        <v>#VALUE!</v>
      </c>
      <c r="BTL26" s="24" t="e">
        <f t="shared" si="806"/>
        <v>#VALUE!</v>
      </c>
      <c r="BTM26">
        <v>-5.7314549197386004E-4</v>
      </c>
      <c r="BTN26" t="e">
        <f>bvarHC2*bvarM7</f>
        <v>#VALUE!</v>
      </c>
      <c r="BTO26" t="e">
        <f>cvarHC2*cvarM7</f>
        <v>#VALUE!</v>
      </c>
      <c r="BTP26" t="e">
        <f>mvarHC2*mvarM7</f>
        <v>#VALUE!</v>
      </c>
      <c r="BTQ26" s="24" t="e">
        <f t="shared" si="807"/>
        <v>#VALUE!</v>
      </c>
      <c r="BTR26" s="24" t="e">
        <f t="shared" si="808"/>
        <v>#VALUE!</v>
      </c>
      <c r="BTS26" s="24" t="e">
        <f t="shared" si="809"/>
        <v>#VALUE!</v>
      </c>
      <c r="BTT26">
        <v>-1.9012564151287002E-9</v>
      </c>
      <c r="BTU26" t="e">
        <f>bvarM4*bvarM7</f>
        <v>#VALUE!</v>
      </c>
      <c r="BTV26" t="e">
        <f>cvarM4*cvarM7</f>
        <v>#VALUE!</v>
      </c>
      <c r="BTW26" t="e">
        <f>mvarM4*mvarM7</f>
        <v>#VALUE!</v>
      </c>
      <c r="BTX26" s="24" t="e">
        <f t="shared" si="810"/>
        <v>#VALUE!</v>
      </c>
      <c r="BTY26" s="24" t="e">
        <f t="shared" si="811"/>
        <v>#VALUE!</v>
      </c>
      <c r="BTZ26" s="24" t="e">
        <f t="shared" si="812"/>
        <v>#VALUE!</v>
      </c>
      <c r="BUA26">
        <v>-1.3275850821210999</v>
      </c>
      <c r="BUB26" t="e">
        <f>bvarM1*bvarM7</f>
        <v>#VALUE!</v>
      </c>
      <c r="BUC26" t="e">
        <f>cvarM1*cvarM7</f>
        <v>#VALUE!</v>
      </c>
      <c r="BUD26" t="e">
        <f>mvarM1*mvarM7</f>
        <v>#VALUE!</v>
      </c>
      <c r="BUE26" s="24" t="e">
        <f t="shared" si="813"/>
        <v>#VALUE!</v>
      </c>
      <c r="BUF26" s="24" t="e">
        <f t="shared" si="814"/>
        <v>#VALUE!</v>
      </c>
      <c r="BUG26" s="24" t="e">
        <f t="shared" si="815"/>
        <v>#VALUE!</v>
      </c>
      <c r="BUH26">
        <v>-2.1028245195234001E-3</v>
      </c>
      <c r="BUI26" t="e">
        <f>bvarHC2^2</f>
        <v>#VALUE!</v>
      </c>
      <c r="BUJ26" t="e">
        <f>cvarHC2^2</f>
        <v>#VALUE!</v>
      </c>
      <c r="BUK26" t="e">
        <f>mvarHC2^2</f>
        <v>#VALUE!</v>
      </c>
      <c r="BUL26" s="24" t="e">
        <f t="shared" si="816"/>
        <v>#VALUE!</v>
      </c>
      <c r="BUM26" s="24" t="e">
        <f t="shared" si="817"/>
        <v>#VALUE!</v>
      </c>
      <c r="BUN26" s="24" t="e">
        <f t="shared" si="818"/>
        <v>#VALUE!</v>
      </c>
      <c r="BUO26">
        <v>3.2706995223515003E-5</v>
      </c>
      <c r="BUP26" t="e">
        <f>bvarM1*bvarM4</f>
        <v>#VALUE!</v>
      </c>
      <c r="BUQ26" t="e">
        <f>cvarM1*cvarM4</f>
        <v>#VALUE!</v>
      </c>
      <c r="BUR26" t="e">
        <f>mvarM1*mvarM4</f>
        <v>#VALUE!</v>
      </c>
      <c r="BUS26" s="24" t="e">
        <f t="shared" si="819"/>
        <v>#VALUE!</v>
      </c>
      <c r="BUT26" s="24" t="e">
        <f t="shared" si="820"/>
        <v>#VALUE!</v>
      </c>
      <c r="BUU26" s="24" t="e">
        <f t="shared" si="821"/>
        <v>#VALUE!</v>
      </c>
      <c r="BUV26">
        <v>3.5010888774092001E-8</v>
      </c>
      <c r="BUW26" t="e">
        <f>bvarHC1^2</f>
        <v>#VALUE!</v>
      </c>
      <c r="BUX26" t="e">
        <f>cvarHC1^2</f>
        <v>#VALUE!</v>
      </c>
      <c r="BUY26" t="e">
        <f>mvarHC1^2</f>
        <v>#VALUE!</v>
      </c>
      <c r="BUZ26" s="24" t="e">
        <f t="shared" si="822"/>
        <v>#VALUE!</v>
      </c>
      <c r="BVA26" s="24" t="e">
        <f t="shared" si="823"/>
        <v>#VALUE!</v>
      </c>
      <c r="BVB26" s="24" t="e">
        <f t="shared" si="824"/>
        <v>#VALUE!</v>
      </c>
      <c r="BVC26">
        <v>-4.4618387657586003E-5</v>
      </c>
      <c r="BVD26" t="e">
        <f>bvarHC2*bvarM9</f>
        <v>#VALUE!</v>
      </c>
      <c r="BVE26" t="e">
        <f>cvarHC2*cvarM9</f>
        <v>#VALUE!</v>
      </c>
      <c r="BVF26" t="e">
        <f>mvarHC2*mvarM9</f>
        <v>#VALUE!</v>
      </c>
      <c r="BVG26" s="24" t="e">
        <f t="shared" si="825"/>
        <v>#VALUE!</v>
      </c>
      <c r="BVH26" s="24" t="e">
        <f t="shared" si="826"/>
        <v>#VALUE!</v>
      </c>
      <c r="BVI26" s="24" t="e">
        <f t="shared" si="827"/>
        <v>#VALUE!</v>
      </c>
      <c r="BVJ26">
        <v>5.9401611957463997E-9</v>
      </c>
      <c r="BVK26" t="e">
        <f>bvarHC2*bvarM6</f>
        <v>#VALUE!</v>
      </c>
      <c r="BVL26" t="e">
        <f>cvarHC2*cvarM6</f>
        <v>#VALUE!</v>
      </c>
      <c r="BVM26" t="e">
        <f>mvarHC2*mvarM6</f>
        <v>#VALUE!</v>
      </c>
      <c r="BVN26" s="24" t="e">
        <f t="shared" si="828"/>
        <v>#VALUE!</v>
      </c>
      <c r="BVO26" s="24" t="e">
        <f t="shared" si="829"/>
        <v>#VALUE!</v>
      </c>
      <c r="BVP26" s="24" t="e">
        <f t="shared" si="830"/>
        <v>#VALUE!</v>
      </c>
      <c r="BVQ26">
        <v>-1.3250766877301001E-6</v>
      </c>
      <c r="BVR26" t="e">
        <f>bvarHC2*bvarM9</f>
        <v>#VALUE!</v>
      </c>
      <c r="BVS26" t="e">
        <f>cvarHC2*cvarM9</f>
        <v>#VALUE!</v>
      </c>
      <c r="BVT26" t="e">
        <f>mvarHC2*mvarM9</f>
        <v>#VALUE!</v>
      </c>
      <c r="BVU26" s="24" t="e">
        <f t="shared" si="831"/>
        <v>#VALUE!</v>
      </c>
      <c r="BVV26" s="24" t="e">
        <f t="shared" si="832"/>
        <v>#VALUE!</v>
      </c>
      <c r="BVW26" s="24" t="e">
        <f t="shared" si="833"/>
        <v>#VALUE!</v>
      </c>
      <c r="BVX26">
        <v>4.9189965265626997E-5</v>
      </c>
      <c r="BVY26" t="e">
        <f>bvarHC2*bvarM4</f>
        <v>#VALUE!</v>
      </c>
      <c r="BVZ26" t="e">
        <f>cvarHC2*cvarM4</f>
        <v>#VALUE!</v>
      </c>
      <c r="BWA26" t="e">
        <f>mvarHC2*mvarM4</f>
        <v>#VALUE!</v>
      </c>
      <c r="BWB26" s="24" t="e">
        <f t="shared" si="834"/>
        <v>#VALUE!</v>
      </c>
      <c r="BWC26" s="24" t="e">
        <f t="shared" si="835"/>
        <v>#VALUE!</v>
      </c>
      <c r="BWD26" s="24" t="e">
        <f t="shared" si="836"/>
        <v>#VALUE!</v>
      </c>
      <c r="BWE26">
        <v>4.4175575938549002E-10</v>
      </c>
      <c r="BWF26" t="e">
        <f>bvarHC2*bvarM9</f>
        <v>#VALUE!</v>
      </c>
      <c r="BWG26" t="e">
        <f>cvarHC2*cvarM9</f>
        <v>#VALUE!</v>
      </c>
      <c r="BWH26" t="e">
        <f>mvarHC2*mvarM9</f>
        <v>#VALUE!</v>
      </c>
      <c r="BWI26" s="24" t="e">
        <f t="shared" si="837"/>
        <v>#VALUE!</v>
      </c>
      <c r="BWJ26" s="24" t="e">
        <f t="shared" si="838"/>
        <v>#VALUE!</v>
      </c>
      <c r="BWK26" s="24" t="e">
        <f t="shared" si="839"/>
        <v>#VALUE!</v>
      </c>
      <c r="BWL26">
        <v>-0.13637788934337</v>
      </c>
      <c r="BWM26" t="e">
        <f>bvarM1*bvarM6</f>
        <v>#VALUE!</v>
      </c>
      <c r="BWN26" t="e">
        <f>cvarM1*cvarM6</f>
        <v>#VALUE!</v>
      </c>
      <c r="BWO26" t="e">
        <f>mvarM1*mvarM6</f>
        <v>#VALUE!</v>
      </c>
      <c r="BWP26" s="24" t="e">
        <f t="shared" si="840"/>
        <v>#VALUE!</v>
      </c>
      <c r="BWQ26" s="24" t="e">
        <f t="shared" si="841"/>
        <v>#VALUE!</v>
      </c>
      <c r="BWR26" s="24" t="e">
        <f t="shared" si="842"/>
        <v>#VALUE!</v>
      </c>
      <c r="BWS26">
        <v>1.5073242702673E-4</v>
      </c>
      <c r="BWT26" t="e">
        <f>bvarHC2*bvarM6</f>
        <v>#VALUE!</v>
      </c>
      <c r="BWU26" t="e">
        <f>cvarHC2*cvarM6</f>
        <v>#VALUE!</v>
      </c>
      <c r="BWV26" t="e">
        <f>mvarHC2*mvarM6</f>
        <v>#VALUE!</v>
      </c>
      <c r="BWW26" s="24" t="e">
        <f t="shared" si="843"/>
        <v>#VALUE!</v>
      </c>
      <c r="BWX26" s="24" t="e">
        <f t="shared" si="844"/>
        <v>#VALUE!</v>
      </c>
      <c r="BWY26" s="24" t="e">
        <f t="shared" si="845"/>
        <v>#VALUE!</v>
      </c>
      <c r="BWZ26">
        <v>6.1994553272542001E-9</v>
      </c>
      <c r="BXA26" t="e">
        <f>bvarHC2*bvarM6</f>
        <v>#VALUE!</v>
      </c>
      <c r="BXB26" t="e">
        <f>cvarHC2*cvarM6</f>
        <v>#VALUE!</v>
      </c>
      <c r="BXC26" t="e">
        <f>mvarHC2*mvarM6</f>
        <v>#VALUE!</v>
      </c>
      <c r="BXD26" s="24" t="e">
        <f t="shared" si="846"/>
        <v>#VALUE!</v>
      </c>
      <c r="BXE26" s="24" t="e">
        <f t="shared" si="847"/>
        <v>#VALUE!</v>
      </c>
      <c r="BXF26" s="24" t="e">
        <f t="shared" si="848"/>
        <v>#VALUE!</v>
      </c>
      <c r="BXG26">
        <v>-1.3125621500722001E-7</v>
      </c>
      <c r="BXH26" t="e">
        <f>bvarHC2*bvarM9</f>
        <v>#VALUE!</v>
      </c>
      <c r="BXI26" t="e">
        <f>cvarHC2*cvarM9</f>
        <v>#VALUE!</v>
      </c>
      <c r="BXJ26" t="e">
        <f>mvarHC2*mvarM9</f>
        <v>#VALUE!</v>
      </c>
      <c r="BXK26" s="24" t="e">
        <f t="shared" si="849"/>
        <v>#VALUE!</v>
      </c>
      <c r="BXL26" s="24" t="e">
        <f t="shared" si="850"/>
        <v>#VALUE!</v>
      </c>
      <c r="BXM26" s="24" t="e">
        <f t="shared" si="851"/>
        <v>#VALUE!</v>
      </c>
      <c r="BXN26">
        <v>-2.6397224749466001E-5</v>
      </c>
      <c r="BXO26" t="e">
        <f>bvarM4*bvarM6</f>
        <v>#VALUE!</v>
      </c>
      <c r="BXP26" t="e">
        <f>cvarM4*cvarM6</f>
        <v>#VALUE!</v>
      </c>
      <c r="BXQ26" t="e">
        <f>mvarM4*mvarM6</f>
        <v>#VALUE!</v>
      </c>
      <c r="BXR26" s="24" t="e">
        <f t="shared" si="852"/>
        <v>#VALUE!</v>
      </c>
      <c r="BXS26" s="24" t="e">
        <f t="shared" si="853"/>
        <v>#VALUE!</v>
      </c>
      <c r="BXT26" s="24" t="e">
        <f t="shared" si="854"/>
        <v>#VALUE!</v>
      </c>
      <c r="BXU26">
        <v>-6.4463274171082006E-5</v>
      </c>
      <c r="BXV26" t="e">
        <f>bvarM1*bvarM9</f>
        <v>#VALUE!</v>
      </c>
      <c r="BXW26" t="e">
        <f>cvarM1*cvarM9</f>
        <v>#VALUE!</v>
      </c>
      <c r="BXX26" t="e">
        <f>mvarM1*mvarM9</f>
        <v>#VALUE!</v>
      </c>
      <c r="BXY26" s="24" t="e">
        <f t="shared" si="855"/>
        <v>#VALUE!</v>
      </c>
      <c r="BXZ26" s="24" t="e">
        <f t="shared" si="856"/>
        <v>#VALUE!</v>
      </c>
      <c r="BYA26" s="24" t="e">
        <f t="shared" si="857"/>
        <v>#VALUE!</v>
      </c>
      <c r="BYB26">
        <v>0.39383588983003998</v>
      </c>
      <c r="BYC26" t="e">
        <f>bvarM1*bvarM7</f>
        <v>#VALUE!</v>
      </c>
      <c r="BYD26" t="e">
        <f>cvarM1*cvarM7</f>
        <v>#VALUE!</v>
      </c>
      <c r="BYE26" t="e">
        <f>mvarM1*mvarM7</f>
        <v>#VALUE!</v>
      </c>
      <c r="BYF26" s="24" t="e">
        <f t="shared" si="858"/>
        <v>#VALUE!</v>
      </c>
      <c r="BYG26" s="24" t="e">
        <f t="shared" si="859"/>
        <v>#VALUE!</v>
      </c>
      <c r="BYH26" s="24" t="e">
        <f t="shared" si="860"/>
        <v>#VALUE!</v>
      </c>
      <c r="BYI26">
        <v>2.0600409433365E-4</v>
      </c>
      <c r="BYJ26" t="e">
        <f>bvarHC2*bvarM6</f>
        <v>#VALUE!</v>
      </c>
      <c r="BYK26" t="e">
        <f>cvarHC2*cvarM6</f>
        <v>#VALUE!</v>
      </c>
      <c r="BYL26" t="e">
        <f>mvarHC2*mvarM6</f>
        <v>#VALUE!</v>
      </c>
      <c r="BYM26" s="24" t="e">
        <f t="shared" si="861"/>
        <v>#VALUE!</v>
      </c>
      <c r="BYN26" s="24" t="e">
        <f t="shared" si="862"/>
        <v>#VALUE!</v>
      </c>
      <c r="BYO26" s="24" t="e">
        <f t="shared" si="863"/>
        <v>#VALUE!</v>
      </c>
      <c r="BYP26">
        <v>5.2889770411244004E-9</v>
      </c>
      <c r="BYQ26" t="e">
        <f>bvarHC2*bvarM6</f>
        <v>#VALUE!</v>
      </c>
      <c r="BYR26" t="e">
        <f>cvarHC2*cvarM6</f>
        <v>#VALUE!</v>
      </c>
      <c r="BYS26" t="e">
        <f>mvarHC2*mvarM6</f>
        <v>#VALUE!</v>
      </c>
      <c r="BYT26" s="24" t="e">
        <f t="shared" si="864"/>
        <v>#VALUE!</v>
      </c>
      <c r="BYU26" s="24" t="e">
        <f t="shared" si="865"/>
        <v>#VALUE!</v>
      </c>
      <c r="BYV26" s="24" t="e">
        <f t="shared" si="866"/>
        <v>#VALUE!</v>
      </c>
    </row>
    <row r="27" spans="1:2024" x14ac:dyDescent="0.3">
      <c r="F27" s="82">
        <f t="shared" si="0"/>
        <v>0</v>
      </c>
      <c r="G27" s="82">
        <f t="shared" si="1"/>
        <v>0</v>
      </c>
      <c r="H27" s="82">
        <f t="shared" si="2"/>
        <v>0</v>
      </c>
      <c r="I27">
        <v>-3.3945718620397998E-6</v>
      </c>
      <c r="J27" t="e">
        <f>bvarHC1*bvarM8</f>
        <v>#VALUE!</v>
      </c>
      <c r="K27" t="e">
        <f>cvarHC1*cvarM8</f>
        <v>#VALUE!</v>
      </c>
      <c r="L27" t="e">
        <f>mvarHC1*mvarM8</f>
        <v>#VALUE!</v>
      </c>
      <c r="M27" s="15" t="e">
        <f t="shared" si="3"/>
        <v>#VALUE!</v>
      </c>
      <c r="N27" s="15" t="e">
        <f t="shared" si="4"/>
        <v>#VALUE!</v>
      </c>
      <c r="O27" s="15" t="e">
        <f t="shared" si="5"/>
        <v>#VALUE!</v>
      </c>
      <c r="P27">
        <v>-2.9010219287930998E-7</v>
      </c>
      <c r="Q27" t="e">
        <f>bvarHC1*bvarM5</f>
        <v>#VALUE!</v>
      </c>
      <c r="R27" t="e">
        <f>cvarHC1*cvarM5</f>
        <v>#VALUE!</v>
      </c>
      <c r="S27" t="e">
        <f>mvarHC1*mvarM5</f>
        <v>#VALUE!</v>
      </c>
      <c r="T27" s="15" t="e">
        <f t="shared" si="6"/>
        <v>#VALUE!</v>
      </c>
      <c r="U27" s="74" t="e">
        <f t="shared" si="7"/>
        <v>#VALUE!</v>
      </c>
      <c r="V27" s="15" t="e">
        <f t="shared" si="8"/>
        <v>#VALUE!</v>
      </c>
      <c r="W27">
        <v>4.8683548076957003E-2</v>
      </c>
      <c r="X27" t="e">
        <f>bvarM1*bvarM4</f>
        <v>#VALUE!</v>
      </c>
      <c r="Y27" t="e">
        <f>cvarM1*cvarM4</f>
        <v>#VALUE!</v>
      </c>
      <c r="Z27" t="e">
        <f>mvarM1*mvarM4</f>
        <v>#VALUE!</v>
      </c>
      <c r="AA27" t="e">
        <f t="shared" si="9"/>
        <v>#VALUE!</v>
      </c>
      <c r="AB27" s="15" t="e">
        <f t="shared" si="10"/>
        <v>#VALUE!</v>
      </c>
      <c r="AC27" s="53" t="e">
        <f t="shared" si="11"/>
        <v>#VALUE!</v>
      </c>
      <c r="AD27">
        <v>6.4637150562825999E-9</v>
      </c>
      <c r="AE27" t="e">
        <f>bvarHC1*bvarM4</f>
        <v>#VALUE!</v>
      </c>
      <c r="AF27" t="e">
        <f>cvarHC1*cvarM4</f>
        <v>#VALUE!</v>
      </c>
      <c r="AG27" t="e">
        <f>mvarHC1*mvarM4</f>
        <v>#VALUE!</v>
      </c>
      <c r="AH27" t="e">
        <f t="shared" si="12"/>
        <v>#VALUE!</v>
      </c>
      <c r="AI27" s="15" t="e">
        <f t="shared" si="13"/>
        <v>#VALUE!</v>
      </c>
      <c r="AJ27" s="53" t="e">
        <f t="shared" si="14"/>
        <v>#VALUE!</v>
      </c>
      <c r="AK27">
        <v>-3.5778956374005001E-8</v>
      </c>
      <c r="AL27" t="e">
        <f>bvarHC1*bvarM4</f>
        <v>#VALUE!</v>
      </c>
      <c r="AM27" t="e">
        <f>cvarHC1*cvarM4</f>
        <v>#VALUE!</v>
      </c>
      <c r="AN27" t="e">
        <f>mvarHC1*mvarM4</f>
        <v>#VALUE!</v>
      </c>
      <c r="AO27" s="15" t="e">
        <f t="shared" si="15"/>
        <v>#VALUE!</v>
      </c>
      <c r="AP27" s="15" t="e">
        <f t="shared" si="16"/>
        <v>#VALUE!</v>
      </c>
      <c r="AQ27" s="53" t="e">
        <f t="shared" si="17"/>
        <v>#VALUE!</v>
      </c>
      <c r="AR27">
        <v>3.8037115634602999E-8</v>
      </c>
      <c r="AS27" t="e">
        <f>bvarHC1*bvarM8</f>
        <v>#VALUE!</v>
      </c>
      <c r="AT27" t="e">
        <f>cvarHC1*cvarM8</f>
        <v>#VALUE!</v>
      </c>
      <c r="AU27" t="e">
        <f>mvarHC1*mvarM8</f>
        <v>#VALUE!</v>
      </c>
      <c r="AV27" s="15" t="e">
        <f t="shared" si="18"/>
        <v>#VALUE!</v>
      </c>
      <c r="AW27" s="15" t="e">
        <f t="shared" si="19"/>
        <v>#VALUE!</v>
      </c>
      <c r="AX27" s="53" t="e">
        <f t="shared" si="20"/>
        <v>#VALUE!</v>
      </c>
      <c r="AY27">
        <v>-3.9509610217771999E-7</v>
      </c>
      <c r="AZ27" t="e">
        <f>bvarHC2*bvarM4</f>
        <v>#VALUE!</v>
      </c>
      <c r="BA27" t="e">
        <f>cvarHC2*cvarM4</f>
        <v>#VALUE!</v>
      </c>
      <c r="BB27" t="e">
        <f>mvarHC2*mvarM4</f>
        <v>#VALUE!</v>
      </c>
      <c r="BC27" s="15" t="e">
        <f t="shared" si="21"/>
        <v>#VALUE!</v>
      </c>
      <c r="BD27" s="15" t="e">
        <f t="shared" si="22"/>
        <v>#VALUE!</v>
      </c>
      <c r="BE27" s="53" t="e">
        <f t="shared" si="23"/>
        <v>#VALUE!</v>
      </c>
      <c r="BF27">
        <v>-4.3957754357834002E-7</v>
      </c>
      <c r="BG27" t="e">
        <f>bvarHC1*bvarM6</f>
        <v>#VALUE!</v>
      </c>
      <c r="BH27" t="e">
        <f>cvarHC1*cvarM6</f>
        <v>#VALUE!</v>
      </c>
      <c r="BI27" t="e">
        <f>mvarHC1*mvarM6</f>
        <v>#VALUE!</v>
      </c>
      <c r="BJ27" s="15" t="e">
        <f t="shared" si="24"/>
        <v>#VALUE!</v>
      </c>
      <c r="BK27" s="15" t="e">
        <f t="shared" si="25"/>
        <v>#VALUE!</v>
      </c>
      <c r="BL27" s="53" t="e">
        <f t="shared" si="26"/>
        <v>#VALUE!</v>
      </c>
      <c r="BM27">
        <v>-1.8208158570302999E-8</v>
      </c>
      <c r="BN27" t="e">
        <f>bvarHC1*bvarM5</f>
        <v>#VALUE!</v>
      </c>
      <c r="BO27" t="e">
        <f>cvarHC1*cvarM5</f>
        <v>#VALUE!</v>
      </c>
      <c r="BP27" t="e">
        <f>mvarHC1*mvarM5</f>
        <v>#VALUE!</v>
      </c>
      <c r="BQ27" s="15" t="e">
        <f t="shared" si="27"/>
        <v>#VALUE!</v>
      </c>
      <c r="BR27" s="15" t="e">
        <f t="shared" si="28"/>
        <v>#VALUE!</v>
      </c>
      <c r="BS27" s="53" t="e">
        <f t="shared" si="29"/>
        <v>#VALUE!</v>
      </c>
      <c r="BT27">
        <v>2.1868205076897E-8</v>
      </c>
      <c r="BU27" t="e">
        <f>bvarHC1*bvarM4</f>
        <v>#VALUE!</v>
      </c>
      <c r="BV27" t="e">
        <f>cvarHC1*cvarM4</f>
        <v>#VALUE!</v>
      </c>
      <c r="BW27" t="e">
        <f>mvarHC1*mvarM4</f>
        <v>#VALUE!</v>
      </c>
      <c r="BX27" s="15" t="e">
        <f t="shared" si="30"/>
        <v>#VALUE!</v>
      </c>
      <c r="BY27" s="15" t="e">
        <f t="shared" si="31"/>
        <v>#VALUE!</v>
      </c>
      <c r="BZ27" s="53" t="e">
        <f t="shared" si="32"/>
        <v>#VALUE!</v>
      </c>
      <c r="CA27">
        <v>-4.6145659794177002E-8</v>
      </c>
      <c r="CB27" t="e">
        <f>bvarHC1*bvarM4</f>
        <v>#VALUE!</v>
      </c>
      <c r="CC27" t="e">
        <f>cvarHC1*cvarM4</f>
        <v>#VALUE!</v>
      </c>
      <c r="CD27" t="e">
        <f>mvarHC1*mvarM4</f>
        <v>#VALUE!</v>
      </c>
      <c r="CE27" s="15" t="e">
        <f t="shared" si="33"/>
        <v>#VALUE!</v>
      </c>
      <c r="CF27" s="15" t="e">
        <f t="shared" si="34"/>
        <v>#VALUE!</v>
      </c>
      <c r="CG27" s="53" t="e">
        <f t="shared" si="35"/>
        <v>#VALUE!</v>
      </c>
      <c r="CH27">
        <v>-4.8636876431618001E-8</v>
      </c>
      <c r="CI27" t="e">
        <f>bvarHC1*bvarM7</f>
        <v>#VALUE!</v>
      </c>
      <c r="CJ27" t="e">
        <f>cvarHC1*cvarM7</f>
        <v>#VALUE!</v>
      </c>
      <c r="CK27" t="e">
        <f>mvarHC1*mvarM7</f>
        <v>#VALUE!</v>
      </c>
      <c r="CL27" s="15" t="e">
        <f t="shared" si="36"/>
        <v>#VALUE!</v>
      </c>
      <c r="CM27" s="15" t="e">
        <f t="shared" si="37"/>
        <v>#VALUE!</v>
      </c>
      <c r="CN27" s="53" t="e">
        <f t="shared" si="38"/>
        <v>#VALUE!</v>
      </c>
      <c r="CO27">
        <v>-1.6606471803083999E-8</v>
      </c>
      <c r="CP27" t="e">
        <f>bvarHC1*bvarM6</f>
        <v>#VALUE!</v>
      </c>
      <c r="CQ27" t="e">
        <f>cvarHC1*cvarM6</f>
        <v>#VALUE!</v>
      </c>
      <c r="CR27" t="e">
        <f>mvarHC1*mvarM6</f>
        <v>#VALUE!</v>
      </c>
      <c r="CS27" s="15" t="e">
        <f t="shared" si="39"/>
        <v>#VALUE!</v>
      </c>
      <c r="CT27" s="15" t="e">
        <f t="shared" si="40"/>
        <v>#VALUE!</v>
      </c>
      <c r="CU27" s="53" t="e">
        <f t="shared" si="41"/>
        <v>#VALUE!</v>
      </c>
      <c r="CV27">
        <v>-2.8744359098506997E-7</v>
      </c>
      <c r="CW27" t="e">
        <f>bvarHC1*bvarM6</f>
        <v>#VALUE!</v>
      </c>
      <c r="CX27" t="e">
        <f>cvarHC1*cvarM6</f>
        <v>#VALUE!</v>
      </c>
      <c r="CY27" t="e">
        <f>mvarHC1*mvarM6</f>
        <v>#VALUE!</v>
      </c>
      <c r="CZ27" s="15" t="e">
        <f t="shared" si="42"/>
        <v>#VALUE!</v>
      </c>
      <c r="DA27" s="15" t="e">
        <f t="shared" si="43"/>
        <v>#VALUE!</v>
      </c>
      <c r="DB27" s="53" t="e">
        <f t="shared" si="44"/>
        <v>#VALUE!</v>
      </c>
      <c r="DC27">
        <v>1.6264163525737001E-2</v>
      </c>
      <c r="DD27" t="e">
        <f>bvarM1*bvarM4</f>
        <v>#VALUE!</v>
      </c>
      <c r="DE27" t="e">
        <f>cvarM1*cvarM4</f>
        <v>#VALUE!</v>
      </c>
      <c r="DF27" t="e">
        <f>mvarM1*mvarM4</f>
        <v>#VALUE!</v>
      </c>
      <c r="DG27" s="15" t="e">
        <f t="shared" si="45"/>
        <v>#VALUE!</v>
      </c>
      <c r="DH27" s="15" t="e">
        <f t="shared" si="46"/>
        <v>#VALUE!</v>
      </c>
      <c r="DI27" s="53" t="e">
        <f t="shared" si="47"/>
        <v>#VALUE!</v>
      </c>
      <c r="DJ27">
        <v>2.2719145566988998E-8</v>
      </c>
      <c r="DK27" t="e">
        <f>bvarHC1*bvarM4</f>
        <v>#VALUE!</v>
      </c>
      <c r="DL27" t="e">
        <f>cvarHC1*cvarM4</f>
        <v>#VALUE!</v>
      </c>
      <c r="DM27" t="e">
        <f>mvarHC1*mvarM4</f>
        <v>#VALUE!</v>
      </c>
      <c r="DN27" s="15" t="e">
        <f t="shared" si="48"/>
        <v>#VALUE!</v>
      </c>
      <c r="DO27" s="15" t="e">
        <f t="shared" si="49"/>
        <v>#VALUE!</v>
      </c>
      <c r="DP27" s="53" t="e">
        <f t="shared" si="50"/>
        <v>#VALUE!</v>
      </c>
      <c r="DQ27">
        <v>-5.4371933600126999E-8</v>
      </c>
      <c r="DR27" t="e">
        <f>bvarHC1*bvarM4</f>
        <v>#VALUE!</v>
      </c>
      <c r="DS27" t="e">
        <f>cvarHC1*cvarM4</f>
        <v>#VALUE!</v>
      </c>
      <c r="DT27" t="e">
        <f>mvarHC1*mvarM4</f>
        <v>#VALUE!</v>
      </c>
      <c r="DU27" s="15" t="e">
        <f t="shared" si="51"/>
        <v>#VALUE!</v>
      </c>
      <c r="DV27" s="15" t="e">
        <f t="shared" si="52"/>
        <v>#VALUE!</v>
      </c>
      <c r="DW27" s="53" t="e">
        <f t="shared" si="53"/>
        <v>#VALUE!</v>
      </c>
      <c r="DX27">
        <v>-2.0029349891021001E-10</v>
      </c>
      <c r="DY27" t="e">
        <f>bvarHC1*bvarM9</f>
        <v>#VALUE!</v>
      </c>
      <c r="DZ27" t="e">
        <f>cvarHC1*cvarM9</f>
        <v>#VALUE!</v>
      </c>
      <c r="EA27" t="e">
        <f>mvarHC1*mvarM9</f>
        <v>#VALUE!</v>
      </c>
      <c r="EB27" s="15" t="e">
        <f t="shared" si="54"/>
        <v>#VALUE!</v>
      </c>
      <c r="EC27" s="15" t="e">
        <f t="shared" si="55"/>
        <v>#VALUE!</v>
      </c>
      <c r="ED27" s="53" t="e">
        <f t="shared" si="56"/>
        <v>#VALUE!</v>
      </c>
      <c r="EE27">
        <v>-1.3342176337664E-9</v>
      </c>
      <c r="EF27" t="e">
        <f>bvarHC1*bvarM9</f>
        <v>#VALUE!</v>
      </c>
      <c r="EG27" t="e">
        <f>cvarHC1*cvarM9</f>
        <v>#VALUE!</v>
      </c>
      <c r="EH27" t="e">
        <f>mvarHC1*mvarM9</f>
        <v>#VALUE!</v>
      </c>
      <c r="EI27" s="15" t="e">
        <f t="shared" si="57"/>
        <v>#VALUE!</v>
      </c>
      <c r="EJ27" s="15" t="e">
        <f t="shared" si="58"/>
        <v>#VALUE!</v>
      </c>
      <c r="EK27" s="53" t="e">
        <f t="shared" si="59"/>
        <v>#VALUE!</v>
      </c>
      <c r="EL27">
        <v>-3.9002792809091999E-7</v>
      </c>
      <c r="EM27" t="e">
        <f>bvarHC1*bvarM6</f>
        <v>#VALUE!</v>
      </c>
      <c r="EN27" t="e">
        <f>cvarHC1*cvarM6</f>
        <v>#VALUE!</v>
      </c>
      <c r="EO27" t="e">
        <f>mvarHC1*mvarM6</f>
        <v>#VALUE!</v>
      </c>
      <c r="EP27" s="15" t="e">
        <f t="shared" si="60"/>
        <v>#VALUE!</v>
      </c>
      <c r="EQ27" s="15" t="e">
        <f t="shared" si="61"/>
        <v>#VALUE!</v>
      </c>
      <c r="ER27" s="53" t="e">
        <f t="shared" si="62"/>
        <v>#VALUE!</v>
      </c>
      <c r="ES27">
        <v>1.7909319035979001E-6</v>
      </c>
      <c r="ET27" t="e">
        <f>bvarHC2*bvarM4</f>
        <v>#VALUE!</v>
      </c>
      <c r="EU27" t="e">
        <f>cvarHC2*cvarM4</f>
        <v>#VALUE!</v>
      </c>
      <c r="EV27" t="e">
        <f>mvarHC2*mvarM4</f>
        <v>#VALUE!</v>
      </c>
      <c r="EW27" s="15" t="e">
        <f t="shared" si="63"/>
        <v>#VALUE!</v>
      </c>
      <c r="EX27" s="15" t="e">
        <f t="shared" si="64"/>
        <v>#VALUE!</v>
      </c>
      <c r="EY27" s="53" t="e">
        <f t="shared" si="65"/>
        <v>#VALUE!</v>
      </c>
      <c r="EZ27">
        <v>-1.8929182181063E-7</v>
      </c>
      <c r="FA27" t="e">
        <f>bvarHC1*bvarM6</f>
        <v>#VALUE!</v>
      </c>
      <c r="FB27" t="e">
        <f>cvarHC1*cvarM6</f>
        <v>#VALUE!</v>
      </c>
      <c r="FC27" t="e">
        <f>mvarHC1*mvarM6</f>
        <v>#VALUE!</v>
      </c>
      <c r="FD27" s="15" t="e">
        <f t="shared" si="66"/>
        <v>#VALUE!</v>
      </c>
      <c r="FE27" s="15" t="e">
        <f t="shared" si="67"/>
        <v>#VALUE!</v>
      </c>
      <c r="FF27" s="53" t="e">
        <f t="shared" si="68"/>
        <v>#VALUE!</v>
      </c>
      <c r="FG27">
        <v>-5.6136949399261998E-8</v>
      </c>
      <c r="FH27" t="e">
        <f>bvarHC1*bvarM4</f>
        <v>#VALUE!</v>
      </c>
      <c r="FI27" t="e">
        <f>cvarHC1*cvarM4</f>
        <v>#VALUE!</v>
      </c>
      <c r="FJ27" t="e">
        <f>mvarHC1*mvarM4</f>
        <v>#VALUE!</v>
      </c>
      <c r="FK27" s="15" t="e">
        <f t="shared" si="69"/>
        <v>#VALUE!</v>
      </c>
      <c r="FL27" s="15" t="e">
        <f t="shared" si="70"/>
        <v>#VALUE!</v>
      </c>
      <c r="FM27" s="53" t="e">
        <f t="shared" si="71"/>
        <v>#VALUE!</v>
      </c>
      <c r="FN27">
        <v>-7.6179018332441002E-9</v>
      </c>
      <c r="FO27" t="e">
        <f>bvarHC1*bvarM5</f>
        <v>#VALUE!</v>
      </c>
      <c r="FP27" t="e">
        <f>cvarHC1*cvarM5</f>
        <v>#VALUE!</v>
      </c>
      <c r="FQ27" t="e">
        <f>mvarHC1*mvarM5</f>
        <v>#VALUE!</v>
      </c>
      <c r="FR27" s="15" t="e">
        <f t="shared" si="72"/>
        <v>#VALUE!</v>
      </c>
      <c r="FS27" s="15" t="e">
        <f t="shared" si="73"/>
        <v>#VALUE!</v>
      </c>
      <c r="FT27" s="53" t="e">
        <f t="shared" si="74"/>
        <v>#VALUE!</v>
      </c>
      <c r="FU27">
        <v>-9.1422469580693004E-7</v>
      </c>
      <c r="FV27" t="e">
        <f>bvarHC2*bvarM6</f>
        <v>#VALUE!</v>
      </c>
      <c r="FW27" t="e">
        <f>cvarHC2*cvarM6</f>
        <v>#VALUE!</v>
      </c>
      <c r="FX27" t="e">
        <f>mvarHC2*mvarM6</f>
        <v>#VALUE!</v>
      </c>
      <c r="FY27" s="15" t="e">
        <f t="shared" si="75"/>
        <v>#VALUE!</v>
      </c>
      <c r="FZ27" s="15" t="e">
        <f t="shared" si="76"/>
        <v>#VALUE!</v>
      </c>
      <c r="GA27" s="53" t="e">
        <f t="shared" si="77"/>
        <v>#VALUE!</v>
      </c>
      <c r="GB27">
        <v>5.9395463230368001E-5</v>
      </c>
      <c r="GC27" t="e">
        <f>bvarHC2*bvarM6</f>
        <v>#VALUE!</v>
      </c>
      <c r="GD27" t="e">
        <f>cvarHC2*cvarM6</f>
        <v>#VALUE!</v>
      </c>
      <c r="GE27" t="e">
        <f>mvarHC2*mvarM6</f>
        <v>#VALUE!</v>
      </c>
      <c r="GF27" s="15" t="e">
        <f t="shared" si="78"/>
        <v>#VALUE!</v>
      </c>
      <c r="GG27" s="15" t="e">
        <f t="shared" si="79"/>
        <v>#VALUE!</v>
      </c>
      <c r="GH27" s="53" t="e">
        <f t="shared" si="80"/>
        <v>#VALUE!</v>
      </c>
      <c r="GI27">
        <v>3.6448058319157997E-2</v>
      </c>
      <c r="GJ27" t="e">
        <f>bvarM1*bvarM4</f>
        <v>#VALUE!</v>
      </c>
      <c r="GK27" t="e">
        <f>cvarM1*cvarM4</f>
        <v>#VALUE!</v>
      </c>
      <c r="GL27" t="e">
        <f>mvarM1*mvarM4</f>
        <v>#VALUE!</v>
      </c>
      <c r="GM27" s="15" t="e">
        <f t="shared" si="81"/>
        <v>#VALUE!</v>
      </c>
      <c r="GN27" s="15" t="e">
        <f t="shared" si="82"/>
        <v>#VALUE!</v>
      </c>
      <c r="GO27" s="53" t="e">
        <f t="shared" si="83"/>
        <v>#VALUE!</v>
      </c>
      <c r="GP27">
        <v>-1.1877294293802E-7</v>
      </c>
      <c r="GQ27" t="e">
        <f>bvarHC1*bvarM8</f>
        <v>#VALUE!</v>
      </c>
      <c r="GR27" t="e">
        <f>cvarHC1*cvarM8</f>
        <v>#VALUE!</v>
      </c>
      <c r="GS27" t="e">
        <f>mvarHC1*mvarM8</f>
        <v>#VALUE!</v>
      </c>
      <c r="GT27" s="15" t="e">
        <f t="shared" si="84"/>
        <v>#VALUE!</v>
      </c>
      <c r="GU27" s="15" t="e">
        <f t="shared" si="85"/>
        <v>#VALUE!</v>
      </c>
      <c r="GV27" s="53" t="e">
        <f t="shared" si="86"/>
        <v>#VALUE!</v>
      </c>
      <c r="GW27">
        <v>-4.8795801783088003E-8</v>
      </c>
      <c r="GX27" t="e">
        <f>bvarHC1*bvarM4</f>
        <v>#VALUE!</v>
      </c>
      <c r="GY27" t="e">
        <f>cvarHC1*cvarM4</f>
        <v>#VALUE!</v>
      </c>
      <c r="GZ27" t="e">
        <f>mvarHC1*mvarM4</f>
        <v>#VALUE!</v>
      </c>
      <c r="HA27" s="15" t="e">
        <f t="shared" si="87"/>
        <v>#VALUE!</v>
      </c>
      <c r="HB27" s="15" t="e">
        <f t="shared" si="88"/>
        <v>#VALUE!</v>
      </c>
      <c r="HC27" s="53" t="e">
        <f t="shared" si="89"/>
        <v>#VALUE!</v>
      </c>
      <c r="HD27">
        <v>7.5628625534223999E-9</v>
      </c>
      <c r="HE27" t="e">
        <f>bvarHC1*bvarM8</f>
        <v>#VALUE!</v>
      </c>
      <c r="HF27" t="e">
        <f>cvarHC1*cvarM8</f>
        <v>#VALUE!</v>
      </c>
      <c r="HG27" t="e">
        <f>mvarHC1*mvarM8</f>
        <v>#VALUE!</v>
      </c>
      <c r="HH27" s="15" t="e">
        <f t="shared" si="90"/>
        <v>#VALUE!</v>
      </c>
      <c r="HI27" s="15" t="e">
        <f t="shared" si="91"/>
        <v>#VALUE!</v>
      </c>
      <c r="HJ27" s="53" t="e">
        <f t="shared" si="92"/>
        <v>#VALUE!</v>
      </c>
      <c r="HK27">
        <v>-4.5707610776263001E-6</v>
      </c>
      <c r="HL27" t="e">
        <f>bvarHC2*bvarM6</f>
        <v>#VALUE!</v>
      </c>
      <c r="HM27" t="e">
        <f>cvarHC2*cvarM6</f>
        <v>#VALUE!</v>
      </c>
      <c r="HN27" t="e">
        <f>mvarHC2*mvarM6</f>
        <v>#VALUE!</v>
      </c>
      <c r="HO27" s="15" t="e">
        <f t="shared" si="93"/>
        <v>#VALUE!</v>
      </c>
      <c r="HP27" s="15" t="e">
        <f t="shared" si="94"/>
        <v>#VALUE!</v>
      </c>
      <c r="HQ27" s="53" t="e">
        <f t="shared" si="95"/>
        <v>#VALUE!</v>
      </c>
      <c r="HR27">
        <v>5.9322367943439997E-5</v>
      </c>
      <c r="HS27" t="e">
        <f>bvarHC2*bvarM6</f>
        <v>#VALUE!</v>
      </c>
      <c r="HT27" t="e">
        <f>cvarHC2*cvarM6</f>
        <v>#VALUE!</v>
      </c>
      <c r="HU27" t="e">
        <f>mvarHC2*mvarM6</f>
        <v>#VALUE!</v>
      </c>
      <c r="HV27" s="15" t="e">
        <f t="shared" si="96"/>
        <v>#VALUE!</v>
      </c>
      <c r="HW27" s="15" t="e">
        <f t="shared" si="97"/>
        <v>#VALUE!</v>
      </c>
      <c r="HX27" s="53" t="e">
        <f t="shared" si="98"/>
        <v>#VALUE!</v>
      </c>
      <c r="HY27">
        <v>6.5686271893631996E-6</v>
      </c>
      <c r="HZ27" t="e">
        <f>bvarHC2*bvarM6</f>
        <v>#VALUE!</v>
      </c>
      <c r="IA27" t="e">
        <f>cvarHC2*cvarM6</f>
        <v>#VALUE!</v>
      </c>
      <c r="IB27" t="e">
        <f>mvarHC2*mvarM6</f>
        <v>#VALUE!</v>
      </c>
      <c r="IC27" s="15" t="e">
        <f t="shared" si="99"/>
        <v>#VALUE!</v>
      </c>
      <c r="ID27" s="15" t="e">
        <f t="shared" si="100"/>
        <v>#VALUE!</v>
      </c>
      <c r="IE27" s="53" t="e">
        <f t="shared" si="101"/>
        <v>#VALUE!</v>
      </c>
      <c r="IF27">
        <v>1.1195649747327001E-6</v>
      </c>
      <c r="IG27" t="e">
        <f>bvarHC1*bvarM6</f>
        <v>#VALUE!</v>
      </c>
      <c r="IH27" t="e">
        <f>cvarHC1*cvarM6</f>
        <v>#VALUE!</v>
      </c>
      <c r="II27" t="e">
        <f>mvarHC1*mvarM6</f>
        <v>#VALUE!</v>
      </c>
      <c r="IJ27" s="15" t="e">
        <f t="shared" si="102"/>
        <v>#VALUE!</v>
      </c>
      <c r="IK27" s="15" t="e">
        <f t="shared" si="103"/>
        <v>#VALUE!</v>
      </c>
      <c r="IL27" s="53" t="e">
        <f t="shared" si="104"/>
        <v>#VALUE!</v>
      </c>
      <c r="IM27">
        <v>-4.1482521894001001E-8</v>
      </c>
      <c r="IN27" t="e">
        <f>bvarHC1*bvarM4</f>
        <v>#VALUE!</v>
      </c>
      <c r="IO27" t="e">
        <f>cvarHC1*cvarM4</f>
        <v>#VALUE!</v>
      </c>
      <c r="IP27" t="e">
        <f>mvarHC1*mvarM4</f>
        <v>#VALUE!</v>
      </c>
      <c r="IQ27" s="15" t="e">
        <f t="shared" si="105"/>
        <v>#VALUE!</v>
      </c>
      <c r="IR27" s="15" t="e">
        <f t="shared" si="106"/>
        <v>#VALUE!</v>
      </c>
      <c r="IS27" s="53" t="e">
        <f t="shared" si="107"/>
        <v>#VALUE!</v>
      </c>
      <c r="IT27">
        <v>-6.1016911972595001E-7</v>
      </c>
      <c r="IU27" t="e">
        <f>bvarHC2*bvarM2</f>
        <v>#VALUE!</v>
      </c>
      <c r="IV27" t="e">
        <f>cvarHC2*cvarM2</f>
        <v>#VALUE!</v>
      </c>
      <c r="IW27" t="e">
        <f>mvarHC2*mvarM2</f>
        <v>#VALUE!</v>
      </c>
      <c r="IX27" s="15" t="e">
        <f t="shared" si="108"/>
        <v>#VALUE!</v>
      </c>
      <c r="IY27" s="15" t="e">
        <f t="shared" si="109"/>
        <v>#VALUE!</v>
      </c>
      <c r="IZ27" s="53" t="e">
        <f t="shared" si="110"/>
        <v>#VALUE!</v>
      </c>
      <c r="JA27">
        <v>1.4457153222008E-6</v>
      </c>
      <c r="JB27" t="e">
        <f>bvarHC1*bvarM6</f>
        <v>#VALUE!</v>
      </c>
      <c r="JC27" t="e">
        <f>cvarHC1*cvarM6</f>
        <v>#VALUE!</v>
      </c>
      <c r="JD27" t="e">
        <f>mvarHC1*mvarM6</f>
        <v>#VALUE!</v>
      </c>
      <c r="JE27" s="24" t="e">
        <f t="shared" si="111"/>
        <v>#VALUE!</v>
      </c>
      <c r="JF27" s="24" t="e">
        <f t="shared" si="112"/>
        <v>#VALUE!</v>
      </c>
      <c r="JG27" s="24" t="e">
        <f t="shared" si="113"/>
        <v>#VALUE!</v>
      </c>
      <c r="JH27">
        <v>-1.2599249000647001E-6</v>
      </c>
      <c r="JI27" t="e">
        <f>bvarHC1*bvarM7</f>
        <v>#VALUE!</v>
      </c>
      <c r="JJ27" t="e">
        <f>cvarHC1*cvarM7</f>
        <v>#VALUE!</v>
      </c>
      <c r="JK27" t="e">
        <f>mvarHC1*mvarM7</f>
        <v>#VALUE!</v>
      </c>
      <c r="JL27" s="24" t="e">
        <f t="shared" si="114"/>
        <v>#VALUE!</v>
      </c>
      <c r="JM27" s="24" t="e">
        <f t="shared" si="115"/>
        <v>#VALUE!</v>
      </c>
      <c r="JN27" s="24" t="e">
        <f t="shared" si="116"/>
        <v>#VALUE!</v>
      </c>
      <c r="JO27">
        <v>1.3454090607148E-6</v>
      </c>
      <c r="JP27" t="e">
        <f>bvarHC2*bvarM4</f>
        <v>#VALUE!</v>
      </c>
      <c r="JQ27" t="e">
        <f>cvarHC2*cvarM4</f>
        <v>#VALUE!</v>
      </c>
      <c r="JR27" t="e">
        <f>mvarHC2*mvarM4</f>
        <v>#VALUE!</v>
      </c>
      <c r="JS27" s="24" t="e">
        <f t="shared" si="117"/>
        <v>#VALUE!</v>
      </c>
      <c r="JT27" s="24" t="e">
        <f t="shared" si="118"/>
        <v>#VALUE!</v>
      </c>
      <c r="JU27" s="24" t="e">
        <f t="shared" si="119"/>
        <v>#VALUE!</v>
      </c>
      <c r="JV27">
        <v>1.4334618213473E-6</v>
      </c>
      <c r="JW27" t="e">
        <f>bvarHC1*bvarM6</f>
        <v>#VALUE!</v>
      </c>
      <c r="JX27" t="e">
        <f>cvarHC1*cvarM6</f>
        <v>#VALUE!</v>
      </c>
      <c r="JY27" t="e">
        <f>mvarHC1*mvarM6</f>
        <v>#VALUE!</v>
      </c>
      <c r="JZ27" s="24" t="e">
        <f t="shared" si="120"/>
        <v>#VALUE!</v>
      </c>
      <c r="KA27" s="24" t="e">
        <f t="shared" si="121"/>
        <v>#VALUE!</v>
      </c>
      <c r="KB27" s="24" t="e">
        <f t="shared" si="122"/>
        <v>#VALUE!</v>
      </c>
      <c r="KC27">
        <v>5.3718672879747001E-5</v>
      </c>
      <c r="KD27" t="e">
        <f>bvarHC2*bvarM6</f>
        <v>#VALUE!</v>
      </c>
      <c r="KE27" t="e">
        <f>cvarHC2*cvarM6</f>
        <v>#VALUE!</v>
      </c>
      <c r="KF27" t="e">
        <f>mvarHC2*mvarM6</f>
        <v>#VALUE!</v>
      </c>
      <c r="KG27" s="24" t="e">
        <f t="shared" si="123"/>
        <v>#VALUE!</v>
      </c>
      <c r="KH27" s="24" t="e">
        <f t="shared" si="124"/>
        <v>#VALUE!</v>
      </c>
      <c r="KI27" s="24" t="e">
        <f t="shared" si="125"/>
        <v>#VALUE!</v>
      </c>
      <c r="KJ27">
        <v>-3.6320026384388998E-2</v>
      </c>
      <c r="KK27" t="e">
        <f>bvarHC2*bvarM1</f>
        <v>#VALUE!</v>
      </c>
      <c r="KL27" t="e">
        <f>cvarHC2*cvarM1</f>
        <v>#VALUE!</v>
      </c>
      <c r="KM27" t="e">
        <f>mvarHC2*mvarM1</f>
        <v>#VALUE!</v>
      </c>
      <c r="KN27" s="24" t="e">
        <f t="shared" si="126"/>
        <v>#VALUE!</v>
      </c>
      <c r="KO27" s="24" t="e">
        <f t="shared" si="127"/>
        <v>#VALUE!</v>
      </c>
      <c r="KP27" s="24" t="e">
        <f t="shared" si="128"/>
        <v>#VALUE!</v>
      </c>
      <c r="KQ27">
        <v>-1.0041637096865E-8</v>
      </c>
      <c r="KR27" t="e">
        <f>bvarHC1*bvarM6</f>
        <v>#VALUE!</v>
      </c>
      <c r="KS27" t="e">
        <f>cvarHC1*cvarM6</f>
        <v>#VALUE!</v>
      </c>
      <c r="KT27" t="e">
        <f>mvarHC1*mvarM6</f>
        <v>#VALUE!</v>
      </c>
      <c r="KU27" s="24" t="e">
        <f t="shared" si="129"/>
        <v>#VALUE!</v>
      </c>
      <c r="KV27" s="24" t="e">
        <f t="shared" si="130"/>
        <v>#VALUE!</v>
      </c>
      <c r="KW27" s="24" t="e">
        <f t="shared" si="131"/>
        <v>#VALUE!</v>
      </c>
      <c r="KX27">
        <v>-2.0904921332982999E-6</v>
      </c>
      <c r="KY27" t="e">
        <f>bvarHC1*bvarM7</f>
        <v>#VALUE!</v>
      </c>
      <c r="KZ27" t="e">
        <f>cvarHC1*cvarM7</f>
        <v>#VALUE!</v>
      </c>
      <c r="LA27" t="e">
        <f>mvarHC1*mvarM7</f>
        <v>#VALUE!</v>
      </c>
      <c r="LB27" s="24" t="e">
        <f t="shared" si="132"/>
        <v>#VALUE!</v>
      </c>
      <c r="LC27" s="24" t="e">
        <f t="shared" si="133"/>
        <v>#VALUE!</v>
      </c>
      <c r="LD27" s="24" t="e">
        <f t="shared" si="134"/>
        <v>#VALUE!</v>
      </c>
      <c r="LE27">
        <v>1.3821484304929E-7</v>
      </c>
      <c r="LF27" t="e">
        <f>bvarHC1*bvarM8</f>
        <v>#VALUE!</v>
      </c>
      <c r="LG27" t="e">
        <f>cvarHC1*cvarM8</f>
        <v>#VALUE!</v>
      </c>
      <c r="LH27" t="e">
        <f>mvarHC1*mvarM8</f>
        <v>#VALUE!</v>
      </c>
      <c r="LI27" s="24" t="e">
        <f t="shared" si="135"/>
        <v>#VALUE!</v>
      </c>
      <c r="LJ27" s="24" t="e">
        <f t="shared" si="136"/>
        <v>#VALUE!</v>
      </c>
      <c r="LK27" s="24" t="e">
        <f t="shared" si="137"/>
        <v>#VALUE!</v>
      </c>
      <c r="LL27">
        <v>1.4963541625967999E-8</v>
      </c>
      <c r="LM27" t="e">
        <f>bvarHC1*bvarM4</f>
        <v>#VALUE!</v>
      </c>
      <c r="LN27" t="e">
        <f>cvarHC1*cvarM4</f>
        <v>#VALUE!</v>
      </c>
      <c r="LO27" t="e">
        <f>mvarHC1*mvarM4</f>
        <v>#VALUE!</v>
      </c>
      <c r="LP27" s="24" t="e">
        <f t="shared" si="138"/>
        <v>#VALUE!</v>
      </c>
      <c r="LQ27" s="24" t="e">
        <f t="shared" si="139"/>
        <v>#VALUE!</v>
      </c>
      <c r="LR27" s="24" t="e">
        <f t="shared" si="140"/>
        <v>#VALUE!</v>
      </c>
      <c r="LS27">
        <v>-1.040110696017E-6</v>
      </c>
      <c r="LT27" t="e">
        <f>bvarHC1*bvarM7</f>
        <v>#VALUE!</v>
      </c>
      <c r="LU27" t="e">
        <f>cvarHC1*cvarM7</f>
        <v>#VALUE!</v>
      </c>
      <c r="LV27" t="e">
        <f>mvarHC1*mvarM7</f>
        <v>#VALUE!</v>
      </c>
      <c r="LW27" s="24" t="e">
        <f t="shared" si="141"/>
        <v>#VALUE!</v>
      </c>
      <c r="LX27" s="24" t="e">
        <f t="shared" si="142"/>
        <v>#VALUE!</v>
      </c>
      <c r="LY27" s="24" t="e">
        <f t="shared" si="143"/>
        <v>#VALUE!</v>
      </c>
      <c r="LZ27">
        <v>5.4729739663465E-8</v>
      </c>
      <c r="MA27" t="e">
        <f>bvarHC1*bvarM8</f>
        <v>#VALUE!</v>
      </c>
      <c r="MB27" t="e">
        <f>cvarHC1*cvarM8</f>
        <v>#VALUE!</v>
      </c>
      <c r="MC27" t="e">
        <f>mvarHC1*mvarM8</f>
        <v>#VALUE!</v>
      </c>
      <c r="MD27" s="24" t="e">
        <f t="shared" si="144"/>
        <v>#VALUE!</v>
      </c>
      <c r="ME27" s="24" t="e">
        <f t="shared" si="145"/>
        <v>#VALUE!</v>
      </c>
      <c r="MF27" s="24" t="e">
        <f t="shared" si="146"/>
        <v>#VALUE!</v>
      </c>
      <c r="MG27">
        <v>3.2944015018601001E-6</v>
      </c>
      <c r="MH27" t="e">
        <f>bvarHC1*bvarM6</f>
        <v>#VALUE!</v>
      </c>
      <c r="MI27" t="e">
        <f>cvarHC1*cvarM6</f>
        <v>#VALUE!</v>
      </c>
      <c r="MJ27" t="e">
        <f>mvarHC1*mvarM6</f>
        <v>#VALUE!</v>
      </c>
      <c r="MK27" s="24" t="e">
        <f t="shared" si="147"/>
        <v>#VALUE!</v>
      </c>
      <c r="ML27" s="24" t="e">
        <f t="shared" si="148"/>
        <v>#VALUE!</v>
      </c>
      <c r="MM27" s="24" t="e">
        <f t="shared" si="149"/>
        <v>#VALUE!</v>
      </c>
      <c r="MN27">
        <v>-1.2399766286128001E-6</v>
      </c>
      <c r="MO27" t="e">
        <f>bvarHC1*bvarM7</f>
        <v>#VALUE!</v>
      </c>
      <c r="MP27" t="e">
        <f>cvarHC1*cvarM7</f>
        <v>#VALUE!</v>
      </c>
      <c r="MQ27" t="e">
        <f>mvarHC1*mvarM7</f>
        <v>#VALUE!</v>
      </c>
      <c r="MR27" s="24" t="e">
        <f t="shared" si="150"/>
        <v>#VALUE!</v>
      </c>
      <c r="MS27" s="24" t="e">
        <f t="shared" si="151"/>
        <v>#VALUE!</v>
      </c>
      <c r="MT27" s="24" t="e">
        <f t="shared" si="152"/>
        <v>#VALUE!</v>
      </c>
      <c r="MU27">
        <v>1.4692408564859001E-6</v>
      </c>
      <c r="MV27" t="e">
        <f>bvarHC2*bvarM4</f>
        <v>#VALUE!</v>
      </c>
      <c r="MW27" t="e">
        <f>cvarHC2*cvarM4</f>
        <v>#VALUE!</v>
      </c>
      <c r="MX27" t="e">
        <f>mvarHC2*mvarM4</f>
        <v>#VALUE!</v>
      </c>
      <c r="MY27" s="24" t="e">
        <f t="shared" si="153"/>
        <v>#VALUE!</v>
      </c>
      <c r="MZ27" s="24" t="e">
        <f t="shared" si="154"/>
        <v>#VALUE!</v>
      </c>
      <c r="NA27" s="24" t="e">
        <f t="shared" si="155"/>
        <v>#VALUE!</v>
      </c>
      <c r="NB27">
        <v>1.0413360020886E-8</v>
      </c>
      <c r="NC27" t="e">
        <f>bvarHC1*bvarM4</f>
        <v>#VALUE!</v>
      </c>
      <c r="ND27" t="e">
        <f>cvarHC1*cvarM4</f>
        <v>#VALUE!</v>
      </c>
      <c r="NE27" t="e">
        <f>mvarHC1*mvarM4</f>
        <v>#VALUE!</v>
      </c>
      <c r="NF27" s="24" t="e">
        <f t="shared" si="156"/>
        <v>#VALUE!</v>
      </c>
      <c r="NG27" s="24" t="e">
        <f t="shared" si="157"/>
        <v>#VALUE!</v>
      </c>
      <c r="NH27" s="24" t="e">
        <f t="shared" si="158"/>
        <v>#VALUE!</v>
      </c>
      <c r="NI27">
        <v>-8.9195934388715997E-7</v>
      </c>
      <c r="NJ27" t="e">
        <f>bvarHC1*bvarM7</f>
        <v>#VALUE!</v>
      </c>
      <c r="NK27" t="e">
        <f>cvarHC1*cvarM7</f>
        <v>#VALUE!</v>
      </c>
      <c r="NL27" t="e">
        <f>mvarHC1*mvarM7</f>
        <v>#VALUE!</v>
      </c>
      <c r="NM27" s="24" t="e">
        <f t="shared" si="159"/>
        <v>#VALUE!</v>
      </c>
      <c r="NN27" s="24" t="e">
        <f t="shared" si="160"/>
        <v>#VALUE!</v>
      </c>
      <c r="NO27" s="24" t="e">
        <f t="shared" si="161"/>
        <v>#VALUE!</v>
      </c>
      <c r="NP27">
        <v>4.2357656704102997E-8</v>
      </c>
      <c r="NQ27" t="e">
        <f>bvarHC1*bvarM6</f>
        <v>#VALUE!</v>
      </c>
      <c r="NR27" t="e">
        <f>cvarHC1*cvarM6</f>
        <v>#VALUE!</v>
      </c>
      <c r="NS27" t="e">
        <f>mvarHC1*mvarM6</f>
        <v>#VALUE!</v>
      </c>
      <c r="NT27" s="24" t="e">
        <f t="shared" si="162"/>
        <v>#VALUE!</v>
      </c>
      <c r="NU27" s="24" t="e">
        <f t="shared" si="163"/>
        <v>#VALUE!</v>
      </c>
      <c r="NV27" s="24" t="e">
        <f t="shared" si="164"/>
        <v>#VALUE!</v>
      </c>
      <c r="NW27">
        <v>-1.4001932715658E-8</v>
      </c>
      <c r="NX27" t="e">
        <f>bvarHC1*bvarM6</f>
        <v>#VALUE!</v>
      </c>
      <c r="NY27" t="e">
        <f>cvarHC1*cvarM6</f>
        <v>#VALUE!</v>
      </c>
      <c r="NZ27" t="e">
        <f>mvarHC1*mvarM6</f>
        <v>#VALUE!</v>
      </c>
      <c r="OA27" s="24" t="e">
        <f t="shared" si="165"/>
        <v>#VALUE!</v>
      </c>
      <c r="OB27" s="24" t="e">
        <f t="shared" si="166"/>
        <v>#VALUE!</v>
      </c>
      <c r="OC27" s="24" t="e">
        <f t="shared" si="167"/>
        <v>#VALUE!</v>
      </c>
      <c r="OD27">
        <v>-1.2108305826618001E-6</v>
      </c>
      <c r="OE27" t="e">
        <f>bvarHC1*bvarM7</f>
        <v>#VALUE!</v>
      </c>
      <c r="OF27" t="e">
        <f>cvarHC1*cvarM7</f>
        <v>#VALUE!</v>
      </c>
      <c r="OG27" t="e">
        <f>mvarHC1*mvarM7</f>
        <v>#VALUE!</v>
      </c>
      <c r="OH27" s="24" t="e">
        <f t="shared" si="168"/>
        <v>#VALUE!</v>
      </c>
      <c r="OI27" s="24" t="e">
        <f t="shared" si="169"/>
        <v>#VALUE!</v>
      </c>
      <c r="OJ27" s="24" t="e">
        <f t="shared" si="170"/>
        <v>#VALUE!</v>
      </c>
      <c r="OK27">
        <v>1.3807398656852999E-7</v>
      </c>
      <c r="OL27" t="e">
        <f>bvarHC1*bvarM8</f>
        <v>#VALUE!</v>
      </c>
      <c r="OM27" t="e">
        <f>cvarHC1*cvarM8</f>
        <v>#VALUE!</v>
      </c>
      <c r="ON27" t="e">
        <f>mvarHC1*mvarM8</f>
        <v>#VALUE!</v>
      </c>
      <c r="OO27" s="24" t="e">
        <f t="shared" si="171"/>
        <v>#VALUE!</v>
      </c>
      <c r="OP27" s="24" t="e">
        <f t="shared" si="172"/>
        <v>#VALUE!</v>
      </c>
      <c r="OQ27" s="24" t="e">
        <f t="shared" si="173"/>
        <v>#VALUE!</v>
      </c>
      <c r="OR27">
        <v>2.5108584689469E-8</v>
      </c>
      <c r="OS27" t="e">
        <f>bvarHC1*bvarM4</f>
        <v>#VALUE!</v>
      </c>
      <c r="OT27" t="e">
        <f>cvarHC1*cvarM4</f>
        <v>#VALUE!</v>
      </c>
      <c r="OU27" t="e">
        <f>mvarHC1*mvarM4</f>
        <v>#VALUE!</v>
      </c>
      <c r="OV27" s="24" t="e">
        <f t="shared" si="174"/>
        <v>#VALUE!</v>
      </c>
      <c r="OW27" s="24" t="e">
        <f t="shared" si="175"/>
        <v>#VALUE!</v>
      </c>
      <c r="OX27" s="24" t="e">
        <f t="shared" si="176"/>
        <v>#VALUE!</v>
      </c>
      <c r="OY27">
        <v>4.8538746072126999E-5</v>
      </c>
      <c r="OZ27" t="e">
        <f>bvarHC2*bvarM6</f>
        <v>#VALUE!</v>
      </c>
      <c r="PA27" t="e">
        <f>cvarHC2*cvarM6</f>
        <v>#VALUE!</v>
      </c>
      <c r="PB27" t="e">
        <f>mvarHC2*mvarM6</f>
        <v>#VALUE!</v>
      </c>
      <c r="PC27" s="24" t="e">
        <f t="shared" si="177"/>
        <v>#VALUE!</v>
      </c>
      <c r="PD27" s="24" t="e">
        <f t="shared" si="178"/>
        <v>#VALUE!</v>
      </c>
      <c r="PE27" s="24" t="e">
        <f t="shared" si="179"/>
        <v>#VALUE!</v>
      </c>
      <c r="PF27">
        <v>-8.7802714629242996E-9</v>
      </c>
      <c r="PG27" t="e">
        <f>bvarHC1*bvarM5</f>
        <v>#VALUE!</v>
      </c>
      <c r="PH27" t="e">
        <f>cvarHC1*cvarM5</f>
        <v>#VALUE!</v>
      </c>
      <c r="PI27" t="e">
        <f>mvarHC1*mvarM5</f>
        <v>#VALUE!</v>
      </c>
      <c r="PJ27" s="24" t="e">
        <f t="shared" si="180"/>
        <v>#VALUE!</v>
      </c>
      <c r="PK27" s="24" t="e">
        <f t="shared" si="181"/>
        <v>#VALUE!</v>
      </c>
      <c r="PL27" s="24" t="e">
        <f t="shared" si="182"/>
        <v>#VALUE!</v>
      </c>
      <c r="PM27">
        <v>1.4870113808344999E-2</v>
      </c>
      <c r="PN27" t="e">
        <f>bvarHC2*bvarM1</f>
        <v>#VALUE!</v>
      </c>
      <c r="PO27" t="e">
        <f>cvarHC2*cvarM1</f>
        <v>#VALUE!</v>
      </c>
      <c r="PP27" t="e">
        <f>mvarHC2*mvarM1</f>
        <v>#VALUE!</v>
      </c>
      <c r="PQ27" s="24" t="e">
        <f t="shared" si="183"/>
        <v>#VALUE!</v>
      </c>
      <c r="PR27" s="24" t="e">
        <f t="shared" si="184"/>
        <v>#VALUE!</v>
      </c>
      <c r="PS27" s="24" t="e">
        <f t="shared" si="185"/>
        <v>#VALUE!</v>
      </c>
      <c r="PT27">
        <v>-1.6868914886407001E-6</v>
      </c>
      <c r="PU27" t="e">
        <f>bvarHC1*bvarM7</f>
        <v>#VALUE!</v>
      </c>
      <c r="PV27" t="e">
        <f>cvarHC1*cvarM7</f>
        <v>#VALUE!</v>
      </c>
      <c r="PW27" t="e">
        <f>mvarHC1*mvarM7</f>
        <v>#VALUE!</v>
      </c>
      <c r="PX27" s="24" t="e">
        <f t="shared" si="186"/>
        <v>#VALUE!</v>
      </c>
      <c r="PY27" s="24" t="e">
        <f t="shared" si="187"/>
        <v>#VALUE!</v>
      </c>
      <c r="PZ27" s="24" t="e">
        <f t="shared" si="188"/>
        <v>#VALUE!</v>
      </c>
      <c r="QA27">
        <v>5.3465448510422997E-6</v>
      </c>
      <c r="QB27" t="e">
        <f>bvarHC2*bvarM6</f>
        <v>#VALUE!</v>
      </c>
      <c r="QC27" t="e">
        <f>cvarHC2*cvarM6</f>
        <v>#VALUE!</v>
      </c>
      <c r="QD27" t="e">
        <f>mvarHC2*mvarM6</f>
        <v>#VALUE!</v>
      </c>
      <c r="QE27" s="24" t="e">
        <f t="shared" si="189"/>
        <v>#VALUE!</v>
      </c>
      <c r="QF27" s="24" t="e">
        <f t="shared" si="190"/>
        <v>#VALUE!</v>
      </c>
      <c r="QG27" s="24" t="e">
        <f t="shared" si="191"/>
        <v>#VALUE!</v>
      </c>
      <c r="QH27">
        <v>2.0844974896122001E-8</v>
      </c>
      <c r="QI27" t="e">
        <f>bvarHC1*bvarM4</f>
        <v>#VALUE!</v>
      </c>
      <c r="QJ27" t="e">
        <f>cvarHC1*cvarM4</f>
        <v>#VALUE!</v>
      </c>
      <c r="QK27" t="e">
        <f>mvarHC1*mvarM4</f>
        <v>#VALUE!</v>
      </c>
      <c r="QL27" s="24" t="e">
        <f t="shared" si="192"/>
        <v>#VALUE!</v>
      </c>
      <c r="QM27" s="24" t="e">
        <f t="shared" si="193"/>
        <v>#VALUE!</v>
      </c>
      <c r="QN27" s="24" t="e">
        <f t="shared" si="194"/>
        <v>#VALUE!</v>
      </c>
      <c r="QO27">
        <v>6.7669588797852995E-5</v>
      </c>
      <c r="QP27" t="e">
        <f>bvarHC2*bvarM6</f>
        <v>#VALUE!</v>
      </c>
      <c r="QQ27" t="e">
        <f>cvarHC2*cvarM6</f>
        <v>#VALUE!</v>
      </c>
      <c r="QR27" t="e">
        <f>mvarHC2*mvarM6</f>
        <v>#VALUE!</v>
      </c>
      <c r="QS27" s="24" t="e">
        <f t="shared" si="195"/>
        <v>#VALUE!</v>
      </c>
      <c r="QT27" s="24" t="e">
        <f t="shared" si="196"/>
        <v>#VALUE!</v>
      </c>
      <c r="QU27" s="24" t="e">
        <f t="shared" si="197"/>
        <v>#VALUE!</v>
      </c>
      <c r="QV27">
        <v>-4.4174969041465996E-6</v>
      </c>
      <c r="QW27" t="e">
        <f>bvarHC2*bvarM2</f>
        <v>#VALUE!</v>
      </c>
      <c r="QX27" t="e">
        <f>cvarHC2*cvarM2</f>
        <v>#VALUE!</v>
      </c>
      <c r="QY27" t="e">
        <f>mvarHC2*mvarM2</f>
        <v>#VALUE!</v>
      </c>
      <c r="QZ27" s="24" t="e">
        <f t="shared" si="198"/>
        <v>#VALUE!</v>
      </c>
      <c r="RA27" s="24" t="e">
        <f t="shared" si="199"/>
        <v>#VALUE!</v>
      </c>
      <c r="RB27" s="24" t="e">
        <f t="shared" si="200"/>
        <v>#VALUE!</v>
      </c>
      <c r="RC27">
        <v>7.1577361878349998E-8</v>
      </c>
      <c r="RD27" t="e">
        <f>bvarHC1*bvarM7</f>
        <v>#VALUE!</v>
      </c>
      <c r="RE27" t="e">
        <f>cvarHC1*cvarM7</f>
        <v>#VALUE!</v>
      </c>
      <c r="RF27" t="e">
        <f>mvarHC1*mvarM7</f>
        <v>#VALUE!</v>
      </c>
      <c r="RG27" s="24" t="e">
        <f t="shared" si="201"/>
        <v>#VALUE!</v>
      </c>
      <c r="RH27" s="24" t="e">
        <f t="shared" si="202"/>
        <v>#VALUE!</v>
      </c>
      <c r="RI27" s="24" t="e">
        <f t="shared" si="203"/>
        <v>#VALUE!</v>
      </c>
      <c r="RJ27">
        <v>5.5122815237363E-5</v>
      </c>
      <c r="RK27" t="e">
        <f>bvarHC2*bvarM6</f>
        <v>#VALUE!</v>
      </c>
      <c r="RL27" t="e">
        <f>cvarHC2*cvarM6</f>
        <v>#VALUE!</v>
      </c>
      <c r="RM27" t="e">
        <f>mvarHC2*mvarM6</f>
        <v>#VALUE!</v>
      </c>
      <c r="RN27" s="24" t="e">
        <f t="shared" si="204"/>
        <v>#VALUE!</v>
      </c>
      <c r="RO27" s="24" t="e">
        <f t="shared" si="205"/>
        <v>#VALUE!</v>
      </c>
      <c r="RP27" s="24" t="e">
        <f t="shared" si="206"/>
        <v>#VALUE!</v>
      </c>
      <c r="RQ27">
        <v>-6.2953351654720002E-9</v>
      </c>
      <c r="RR27" t="e">
        <f>bvarHC1*bvarM9</f>
        <v>#VALUE!</v>
      </c>
      <c r="RS27" t="e">
        <f>cvarHC1*cvarM9</f>
        <v>#VALUE!</v>
      </c>
      <c r="RT27" t="e">
        <f>mvarHC1*mvarM9</f>
        <v>#VALUE!</v>
      </c>
      <c r="RU27" s="24" t="e">
        <f t="shared" si="207"/>
        <v>#VALUE!</v>
      </c>
      <c r="RV27" s="24" t="e">
        <f t="shared" si="208"/>
        <v>#VALUE!</v>
      </c>
      <c r="RW27" s="24" t="e">
        <f t="shared" si="209"/>
        <v>#VALUE!</v>
      </c>
      <c r="RX27">
        <v>-5.0624007976575998E-8</v>
      </c>
      <c r="RY27" t="e">
        <f>bvarHC1*bvarM3</f>
        <v>#VALUE!</v>
      </c>
      <c r="RZ27" t="e">
        <f>cvarHC1*cvarM3</f>
        <v>#VALUE!</v>
      </c>
      <c r="SA27" t="e">
        <f>mvarHC1*mvarM3</f>
        <v>#VALUE!</v>
      </c>
      <c r="SB27" s="24" t="e">
        <f t="shared" si="210"/>
        <v>#VALUE!</v>
      </c>
      <c r="SC27" s="24" t="e">
        <f t="shared" si="211"/>
        <v>#VALUE!</v>
      </c>
      <c r="SD27" s="24" t="e">
        <f t="shared" si="212"/>
        <v>#VALUE!</v>
      </c>
      <c r="SE27">
        <v>7.0860049899976006E-5</v>
      </c>
      <c r="SF27" t="e">
        <f>bvarHC2*bvarM6</f>
        <v>#VALUE!</v>
      </c>
      <c r="SG27" t="e">
        <f>cvarHC2*cvarM6</f>
        <v>#VALUE!</v>
      </c>
      <c r="SH27" t="e">
        <f>mvarHC2*mvarM6</f>
        <v>#VALUE!</v>
      </c>
      <c r="SI27" s="24" t="e">
        <f t="shared" si="213"/>
        <v>#VALUE!</v>
      </c>
      <c r="SJ27" s="24" t="e">
        <f t="shared" si="214"/>
        <v>#VALUE!</v>
      </c>
      <c r="SK27" s="24" t="e">
        <f t="shared" si="215"/>
        <v>#VALUE!</v>
      </c>
      <c r="SL27">
        <v>4.0715923186182002E-8</v>
      </c>
      <c r="SM27" t="e">
        <f>bvarHC1*bvarM8</f>
        <v>#VALUE!</v>
      </c>
      <c r="SN27" t="e">
        <f>cvarHC1*cvarM8</f>
        <v>#VALUE!</v>
      </c>
      <c r="SO27" t="e">
        <f>mvarHC1*mvarM8</f>
        <v>#VALUE!</v>
      </c>
      <c r="SP27" s="24" t="e">
        <f t="shared" si="216"/>
        <v>#VALUE!</v>
      </c>
      <c r="SQ27" s="24" t="e">
        <f t="shared" si="217"/>
        <v>#VALUE!</v>
      </c>
      <c r="SR27" s="24" t="e">
        <f t="shared" si="218"/>
        <v>#VALUE!</v>
      </c>
      <c r="SS27">
        <v>7.5486978571283005E-7</v>
      </c>
      <c r="ST27" t="e">
        <f>bvarHC1*bvarM6</f>
        <v>#VALUE!</v>
      </c>
      <c r="SU27" t="e">
        <f>cvarHC1*cvarM6</f>
        <v>#VALUE!</v>
      </c>
      <c r="SV27" t="e">
        <f>mvarHC1*mvarM6</f>
        <v>#VALUE!</v>
      </c>
      <c r="SW27" s="24" t="e">
        <f t="shared" si="219"/>
        <v>#VALUE!</v>
      </c>
      <c r="SX27" s="24" t="e">
        <f t="shared" si="220"/>
        <v>#VALUE!</v>
      </c>
      <c r="SY27" s="24" t="e">
        <f t="shared" si="221"/>
        <v>#VALUE!</v>
      </c>
      <c r="SZ27">
        <v>-1.5034338757471E-6</v>
      </c>
      <c r="TA27" t="e">
        <f>bvarHC1*bvarM7</f>
        <v>#VALUE!</v>
      </c>
      <c r="TB27" t="e">
        <f>cvarHC1*cvarM7</f>
        <v>#VALUE!</v>
      </c>
      <c r="TC27" t="e">
        <f>mvarHC1*mvarM7</f>
        <v>#VALUE!</v>
      </c>
      <c r="TD27" s="24" t="e">
        <f t="shared" si="222"/>
        <v>#VALUE!</v>
      </c>
      <c r="TE27" s="24" t="e">
        <f t="shared" si="223"/>
        <v>#VALUE!</v>
      </c>
      <c r="TF27" s="24" t="e">
        <f t="shared" si="224"/>
        <v>#VALUE!</v>
      </c>
      <c r="TG27">
        <v>1.0817422724817999E-9</v>
      </c>
      <c r="TH27" t="e">
        <f>bvarM4*bvarM5</f>
        <v>#VALUE!</v>
      </c>
      <c r="TI27" t="e">
        <f>cvarM4*cvarM5</f>
        <v>#VALUE!</v>
      </c>
      <c r="TJ27" t="e">
        <f>mvarM4*mvarM5</f>
        <v>#VALUE!</v>
      </c>
      <c r="TK27" s="24" t="e">
        <f t="shared" si="225"/>
        <v>#VALUE!</v>
      </c>
      <c r="TL27" s="24" t="e">
        <f t="shared" si="226"/>
        <v>#VALUE!</v>
      </c>
      <c r="TM27" s="24" t="e">
        <f t="shared" si="227"/>
        <v>#VALUE!</v>
      </c>
      <c r="TN27">
        <v>4.8267310638687E-8</v>
      </c>
      <c r="TO27" t="e">
        <f>bvarHC1*bvarM5</f>
        <v>#VALUE!</v>
      </c>
      <c r="TP27" t="e">
        <f>cvarHC1*cvarM5</f>
        <v>#VALUE!</v>
      </c>
      <c r="TQ27" t="e">
        <f>mvarHC1*mvarM5</f>
        <v>#VALUE!</v>
      </c>
      <c r="TR27" s="24" t="e">
        <f t="shared" si="228"/>
        <v>#VALUE!</v>
      </c>
      <c r="TS27" s="24" t="e">
        <f t="shared" si="229"/>
        <v>#VALUE!</v>
      </c>
      <c r="TT27" s="24" t="e">
        <f t="shared" si="230"/>
        <v>#VALUE!</v>
      </c>
      <c r="TU27">
        <v>-7.6880449990935995E-8</v>
      </c>
      <c r="TV27" t="e">
        <f>bvarHC1*bvarM5</f>
        <v>#VALUE!</v>
      </c>
      <c r="TW27" t="e">
        <f>cvarHC1*cvarM5</f>
        <v>#VALUE!</v>
      </c>
      <c r="TX27" t="e">
        <f>mvarHC1*mvarM5</f>
        <v>#VALUE!</v>
      </c>
      <c r="TY27" s="24" t="e">
        <f t="shared" si="231"/>
        <v>#VALUE!</v>
      </c>
      <c r="TZ27" s="24" t="e">
        <f t="shared" si="232"/>
        <v>#VALUE!</v>
      </c>
      <c r="UA27" s="24" t="e">
        <f t="shared" si="233"/>
        <v>#VALUE!</v>
      </c>
      <c r="UB27">
        <v>4.8422219041589996E-9</v>
      </c>
      <c r="UC27" t="e">
        <f>bvarHC2*bvarM6</f>
        <v>#VALUE!</v>
      </c>
      <c r="UD27" t="e">
        <f>cvarHC2*cvarM6</f>
        <v>#VALUE!</v>
      </c>
      <c r="UE27" t="e">
        <f>mvarHC2*mvarM6</f>
        <v>#VALUE!</v>
      </c>
      <c r="UF27" s="24" t="e">
        <f t="shared" si="234"/>
        <v>#VALUE!</v>
      </c>
      <c r="UG27" s="24" t="e">
        <f t="shared" si="235"/>
        <v>#VALUE!</v>
      </c>
      <c r="UH27" s="24" t="e">
        <f t="shared" si="236"/>
        <v>#VALUE!</v>
      </c>
      <c r="UI27">
        <v>7.4212843489722005E-7</v>
      </c>
      <c r="UJ27" t="e">
        <f>bvarHC1*bvarM6</f>
        <v>#VALUE!</v>
      </c>
      <c r="UK27" t="e">
        <f>cvarHC1*cvarM6</f>
        <v>#VALUE!</v>
      </c>
      <c r="UL27" t="e">
        <f>mvarHC1*mvarM6</f>
        <v>#VALUE!</v>
      </c>
      <c r="UM27" s="24" t="e">
        <f t="shared" si="237"/>
        <v>#VALUE!</v>
      </c>
      <c r="UN27" s="24" t="e">
        <f t="shared" si="238"/>
        <v>#VALUE!</v>
      </c>
      <c r="UO27" s="24" t="e">
        <f t="shared" si="239"/>
        <v>#VALUE!</v>
      </c>
      <c r="UP27">
        <v>-2.8042467238154999E-7</v>
      </c>
      <c r="UQ27" t="e">
        <f>bvarHC1*bvarM5</f>
        <v>#VALUE!</v>
      </c>
      <c r="UR27" t="e">
        <f>cvarHC1*cvarM5</f>
        <v>#VALUE!</v>
      </c>
      <c r="US27" t="e">
        <f>mvarHC1*mvarM5</f>
        <v>#VALUE!</v>
      </c>
      <c r="UT27" s="24" t="e">
        <f t="shared" si="240"/>
        <v>#VALUE!</v>
      </c>
      <c r="UU27" s="24" t="e">
        <f t="shared" si="241"/>
        <v>#VALUE!</v>
      </c>
      <c r="UV27" s="24" t="e">
        <f t="shared" si="242"/>
        <v>#VALUE!</v>
      </c>
      <c r="UW27">
        <v>6.2058655728886E-9</v>
      </c>
      <c r="UX27" t="e">
        <f>bvarHC2*bvarM6</f>
        <v>#VALUE!</v>
      </c>
      <c r="UY27" t="e">
        <f>cvarHC2*cvarM6</f>
        <v>#VALUE!</v>
      </c>
      <c r="UZ27" t="e">
        <f>mvarHC2*mvarM6</f>
        <v>#VALUE!</v>
      </c>
      <c r="VA27" s="24" t="e">
        <f t="shared" si="243"/>
        <v>#VALUE!</v>
      </c>
      <c r="VB27" s="24" t="e">
        <f t="shared" si="244"/>
        <v>#VALUE!</v>
      </c>
      <c r="VC27" s="24" t="e">
        <f t="shared" si="245"/>
        <v>#VALUE!</v>
      </c>
      <c r="VD27">
        <v>4.1576626210417999E-7</v>
      </c>
      <c r="VE27" t="e">
        <f>bvarHC1*bvarM6</f>
        <v>#VALUE!</v>
      </c>
      <c r="VF27" t="e">
        <f>cvarHC1*cvarM6</f>
        <v>#VALUE!</v>
      </c>
      <c r="VG27" t="e">
        <f>mvarHC1*mvarM6</f>
        <v>#VALUE!</v>
      </c>
      <c r="VH27" s="24" t="e">
        <f t="shared" si="246"/>
        <v>#VALUE!</v>
      </c>
      <c r="VI27" s="24" t="e">
        <f t="shared" si="247"/>
        <v>#VALUE!</v>
      </c>
      <c r="VJ27" s="24" t="e">
        <f t="shared" si="248"/>
        <v>#VALUE!</v>
      </c>
      <c r="VK27">
        <v>-9.4977521640326999E-8</v>
      </c>
      <c r="VL27" t="e">
        <f>bvarHC1*bvarM5</f>
        <v>#VALUE!</v>
      </c>
      <c r="VM27" t="e">
        <f>cvarHC1*cvarM5</f>
        <v>#VALUE!</v>
      </c>
      <c r="VN27" t="e">
        <f>mvarHC1*mvarM5</f>
        <v>#VALUE!</v>
      </c>
      <c r="VO27" s="24" t="e">
        <f t="shared" si="249"/>
        <v>#VALUE!</v>
      </c>
      <c r="VP27" s="24" t="e">
        <f t="shared" si="250"/>
        <v>#VALUE!</v>
      </c>
      <c r="VQ27" s="24" t="e">
        <f t="shared" si="251"/>
        <v>#VALUE!</v>
      </c>
      <c r="VR27">
        <v>-2.2345968655808E-9</v>
      </c>
      <c r="VS27" t="e">
        <f>bvarHC2*bvarM2</f>
        <v>#VALUE!</v>
      </c>
      <c r="VT27" t="e">
        <f>cvarHC2*cvarM2</f>
        <v>#VALUE!</v>
      </c>
      <c r="VU27" t="e">
        <f>mvarHC2*mvarM2</f>
        <v>#VALUE!</v>
      </c>
      <c r="VV27" s="24" t="e">
        <f t="shared" si="252"/>
        <v>#VALUE!</v>
      </c>
      <c r="VW27" s="24" t="e">
        <f t="shared" si="253"/>
        <v>#VALUE!</v>
      </c>
      <c r="VX27" s="24" t="e">
        <f t="shared" si="254"/>
        <v>#VALUE!</v>
      </c>
      <c r="VY27">
        <v>7.1379352870748001E-7</v>
      </c>
      <c r="VZ27" t="e">
        <f>bvarHC1*bvarM6</f>
        <v>#VALUE!</v>
      </c>
      <c r="WA27" t="e">
        <f>cvarHC1*cvarM6</f>
        <v>#VALUE!</v>
      </c>
      <c r="WB27" t="e">
        <f>mvarHC1*mvarM6</f>
        <v>#VALUE!</v>
      </c>
      <c r="WC27" s="24" t="e">
        <f t="shared" si="255"/>
        <v>#VALUE!</v>
      </c>
      <c r="WD27" s="24" t="e">
        <f t="shared" si="256"/>
        <v>#VALUE!</v>
      </c>
      <c r="WE27" s="24" t="e">
        <f t="shared" si="257"/>
        <v>#VALUE!</v>
      </c>
      <c r="WF27">
        <v>-3.2113051549915999E-7</v>
      </c>
      <c r="WG27" t="e">
        <f>bvarHC1*bvarM5</f>
        <v>#VALUE!</v>
      </c>
      <c r="WH27" t="e">
        <f>cvarHC1*cvarM5</f>
        <v>#VALUE!</v>
      </c>
      <c r="WI27" t="e">
        <f>mvarHC1*mvarM5</f>
        <v>#VALUE!</v>
      </c>
      <c r="WJ27" s="24" t="e">
        <f t="shared" si="258"/>
        <v>#VALUE!</v>
      </c>
      <c r="WK27" s="24" t="e">
        <f t="shared" si="259"/>
        <v>#VALUE!</v>
      </c>
      <c r="WL27" s="24" t="e">
        <f t="shared" si="260"/>
        <v>#VALUE!</v>
      </c>
      <c r="WM27">
        <v>1.3226760935393001E-9</v>
      </c>
      <c r="WN27" t="e">
        <f>bvarHC2*bvarM4</f>
        <v>#VALUE!</v>
      </c>
      <c r="WO27" t="e">
        <f>cvarHC2*cvarM4</f>
        <v>#VALUE!</v>
      </c>
      <c r="WP27" t="e">
        <f>mvarHC2*mvarM4</f>
        <v>#VALUE!</v>
      </c>
      <c r="WQ27" s="24" t="e">
        <f t="shared" si="261"/>
        <v>#VALUE!</v>
      </c>
      <c r="WR27" s="24" t="e">
        <f t="shared" si="262"/>
        <v>#VALUE!</v>
      </c>
      <c r="WS27" s="24" t="e">
        <f t="shared" si="263"/>
        <v>#VALUE!</v>
      </c>
      <c r="WT27">
        <v>1.3493319473876E-7</v>
      </c>
      <c r="WU27" t="e">
        <f>bvarHC1*bvarM7</f>
        <v>#VALUE!</v>
      </c>
      <c r="WV27" t="e">
        <f>cvarHC1*cvarM7</f>
        <v>#VALUE!</v>
      </c>
      <c r="WW27" t="e">
        <f>mvarHC1*mvarM7</f>
        <v>#VALUE!</v>
      </c>
      <c r="WX27" s="24" t="e">
        <f t="shared" si="264"/>
        <v>#VALUE!</v>
      </c>
      <c r="WY27" s="24" t="e">
        <f t="shared" si="265"/>
        <v>#VALUE!</v>
      </c>
      <c r="WZ27" s="24" t="e">
        <f t="shared" si="266"/>
        <v>#VALUE!</v>
      </c>
      <c r="XA27">
        <v>-1.1942226158127E-7</v>
      </c>
      <c r="XB27" t="e">
        <f>bvarHC1*bvarM5</f>
        <v>#VALUE!</v>
      </c>
      <c r="XC27" t="e">
        <f>cvarHC1*cvarM5</f>
        <v>#VALUE!</v>
      </c>
      <c r="XD27" t="e">
        <f>mvarHC1*mvarM5</f>
        <v>#VALUE!</v>
      </c>
      <c r="XE27" s="24" t="e">
        <f t="shared" si="267"/>
        <v>#VALUE!</v>
      </c>
      <c r="XF27" s="24" t="e">
        <f t="shared" si="268"/>
        <v>#VALUE!</v>
      </c>
      <c r="XG27" s="24" t="e">
        <f t="shared" si="269"/>
        <v>#VALUE!</v>
      </c>
      <c r="XH27">
        <v>5.7764174158745997E-10</v>
      </c>
      <c r="XI27" t="e">
        <f>bvarHC2*bvarM4</f>
        <v>#VALUE!</v>
      </c>
      <c r="XJ27" t="e">
        <f>cvarHC2*cvarM4</f>
        <v>#VALUE!</v>
      </c>
      <c r="XK27" t="e">
        <f>mvarHC2*mvarM4</f>
        <v>#VALUE!</v>
      </c>
      <c r="XL27" s="24" t="e">
        <f t="shared" si="270"/>
        <v>#VALUE!</v>
      </c>
      <c r="XM27" s="24" t="e">
        <f t="shared" si="271"/>
        <v>#VALUE!</v>
      </c>
      <c r="XN27" s="24" t="e">
        <f t="shared" si="272"/>
        <v>#VALUE!</v>
      </c>
      <c r="XO27">
        <v>1.0777023283478E-6</v>
      </c>
      <c r="XP27" t="e">
        <f>bvarHC1*bvarM7</f>
        <v>#VALUE!</v>
      </c>
      <c r="XQ27" t="e">
        <f>cvarHC1*cvarM7</f>
        <v>#VALUE!</v>
      </c>
      <c r="XR27" t="e">
        <f>mvarHC1*mvarM7</f>
        <v>#VALUE!</v>
      </c>
      <c r="XS27" s="24" t="e">
        <f t="shared" si="273"/>
        <v>#VALUE!</v>
      </c>
      <c r="XT27" s="24" t="e">
        <f t="shared" si="274"/>
        <v>#VALUE!</v>
      </c>
      <c r="XU27" s="24" t="e">
        <f t="shared" si="275"/>
        <v>#VALUE!</v>
      </c>
      <c r="XV27">
        <v>-3.6326458368764997E-7</v>
      </c>
      <c r="XW27" t="e">
        <f>bvarHC1*bvarM6</f>
        <v>#VALUE!</v>
      </c>
      <c r="XX27" t="e">
        <f>cvarHC1*cvarM6</f>
        <v>#VALUE!</v>
      </c>
      <c r="XY27" t="e">
        <f>mvarHC1*mvarM6</f>
        <v>#VALUE!</v>
      </c>
      <c r="XZ27" s="24" t="e">
        <f t="shared" si="276"/>
        <v>#VALUE!</v>
      </c>
      <c r="YA27" s="24" t="e">
        <f t="shared" si="277"/>
        <v>#VALUE!</v>
      </c>
      <c r="YB27" s="24" t="e">
        <f t="shared" si="278"/>
        <v>#VALUE!</v>
      </c>
      <c r="YC27">
        <v>-1.8706567190211E-8</v>
      </c>
      <c r="YD27" t="e">
        <f>bvarHC2*bvarM7</f>
        <v>#VALUE!</v>
      </c>
      <c r="YE27" t="e">
        <f>cvarHC2*cvarM7</f>
        <v>#VALUE!</v>
      </c>
      <c r="YF27" t="e">
        <f>mvarHC2*mvarM7</f>
        <v>#VALUE!</v>
      </c>
      <c r="YG27" s="24" t="e">
        <f t="shared" si="279"/>
        <v>#VALUE!</v>
      </c>
      <c r="YH27" s="24" t="e">
        <f t="shared" si="280"/>
        <v>#VALUE!</v>
      </c>
      <c r="YI27" s="24" t="e">
        <f t="shared" si="281"/>
        <v>#VALUE!</v>
      </c>
      <c r="YJ27">
        <v>2.7044235104822001E-8</v>
      </c>
      <c r="YK27" t="e">
        <f>bvarHC1*bvarM5</f>
        <v>#VALUE!</v>
      </c>
      <c r="YL27" t="e">
        <f>cvarHC1*cvarM5</f>
        <v>#VALUE!</v>
      </c>
      <c r="YM27" t="e">
        <f>mvarHC1*mvarM5</f>
        <v>#VALUE!</v>
      </c>
      <c r="YN27" s="24" t="e">
        <f t="shared" si="282"/>
        <v>#VALUE!</v>
      </c>
      <c r="YO27" s="24" t="e">
        <f t="shared" si="283"/>
        <v>#VALUE!</v>
      </c>
      <c r="YP27" s="24" t="e">
        <f t="shared" si="284"/>
        <v>#VALUE!</v>
      </c>
      <c r="YQ27">
        <v>-1.0329806694420001E-7</v>
      </c>
      <c r="YR27" t="e">
        <f>bvarHC1*bvarM5</f>
        <v>#VALUE!</v>
      </c>
      <c r="YS27" t="e">
        <f>cvarHC1*cvarM5</f>
        <v>#VALUE!</v>
      </c>
      <c r="YT27" t="e">
        <f>mvarHC1*mvarM5</f>
        <v>#VALUE!</v>
      </c>
      <c r="YU27" s="24" t="e">
        <f t="shared" si="285"/>
        <v>#VALUE!</v>
      </c>
      <c r="YV27" s="24" t="e">
        <f t="shared" si="286"/>
        <v>#VALUE!</v>
      </c>
      <c r="YW27" s="24" t="e">
        <f t="shared" si="287"/>
        <v>#VALUE!</v>
      </c>
      <c r="YX27">
        <v>-9.7405467443960003E-10</v>
      </c>
      <c r="YY27" t="e">
        <f>bvarHC2*bvarM5</f>
        <v>#VALUE!</v>
      </c>
      <c r="YZ27" t="e">
        <f>cvarHC2*cvarM5</f>
        <v>#VALUE!</v>
      </c>
      <c r="ZA27" t="e">
        <f>mvarHC2*mvarM5</f>
        <v>#VALUE!</v>
      </c>
      <c r="ZB27" s="24" t="e">
        <f t="shared" si="288"/>
        <v>#VALUE!</v>
      </c>
      <c r="ZC27" s="24" t="e">
        <f t="shared" si="289"/>
        <v>#VALUE!</v>
      </c>
      <c r="ZD27" s="24" t="e">
        <f t="shared" si="290"/>
        <v>#VALUE!</v>
      </c>
      <c r="ZE27">
        <v>-1.1733169461074E-4</v>
      </c>
      <c r="ZF27" t="e">
        <f>bvarHC2*bvarM7</f>
        <v>#VALUE!</v>
      </c>
      <c r="ZG27" t="e">
        <f>cvarHC2*cvarM7</f>
        <v>#VALUE!</v>
      </c>
      <c r="ZH27" t="e">
        <f>mvarHC2*mvarM7</f>
        <v>#VALUE!</v>
      </c>
      <c r="ZI27" s="24" t="e">
        <f t="shared" si="291"/>
        <v>#VALUE!</v>
      </c>
      <c r="ZJ27" s="24" t="e">
        <f t="shared" si="292"/>
        <v>#VALUE!</v>
      </c>
      <c r="ZK27" s="24" t="e">
        <f t="shared" si="293"/>
        <v>#VALUE!</v>
      </c>
      <c r="ZL27">
        <v>-5.0604578904513E-7</v>
      </c>
      <c r="ZM27" t="e">
        <f>bvarHC1*bvarM6</f>
        <v>#VALUE!</v>
      </c>
      <c r="ZN27" t="e">
        <f>cvarHC1*cvarM6</f>
        <v>#VALUE!</v>
      </c>
      <c r="ZO27" t="e">
        <f>mvarHC1*mvarM6</f>
        <v>#VALUE!</v>
      </c>
      <c r="ZP27" s="24" t="e">
        <f t="shared" si="294"/>
        <v>#VALUE!</v>
      </c>
      <c r="ZQ27" s="24" t="e">
        <f t="shared" si="295"/>
        <v>#VALUE!</v>
      </c>
      <c r="ZR27" s="24" t="e">
        <f t="shared" si="296"/>
        <v>#VALUE!</v>
      </c>
      <c r="ZS27">
        <v>-3.1277206545049001E-8</v>
      </c>
      <c r="ZT27" t="e">
        <f>bvarHC2*bvarM7</f>
        <v>#VALUE!</v>
      </c>
      <c r="ZU27" t="e">
        <f>cvarHC2*cvarM7</f>
        <v>#VALUE!</v>
      </c>
      <c r="ZV27" t="e">
        <f>mvarHC2*mvarM7</f>
        <v>#VALUE!</v>
      </c>
      <c r="ZW27" s="24" t="e">
        <f t="shared" si="297"/>
        <v>#VALUE!</v>
      </c>
      <c r="ZX27" s="24" t="e">
        <f t="shared" si="298"/>
        <v>#VALUE!</v>
      </c>
      <c r="ZY27" s="24" t="e">
        <f t="shared" si="299"/>
        <v>#VALUE!</v>
      </c>
      <c r="ZZ27">
        <v>-1.5635383804530001E-9</v>
      </c>
      <c r="AAA27" t="e">
        <f>bvarHC1*bvarM9</f>
        <v>#VALUE!</v>
      </c>
      <c r="AAB27" t="e">
        <f>cvarHC1*cvarM9</f>
        <v>#VALUE!</v>
      </c>
      <c r="AAC27" t="e">
        <f>mvarHC1*mvarM9</f>
        <v>#VALUE!</v>
      </c>
      <c r="AAD27" s="24" t="e">
        <f t="shared" si="300"/>
        <v>#VALUE!</v>
      </c>
      <c r="AAE27" s="24" t="e">
        <f t="shared" si="301"/>
        <v>#VALUE!</v>
      </c>
      <c r="AAF27" s="24" t="e">
        <f t="shared" si="302"/>
        <v>#VALUE!</v>
      </c>
      <c r="AAG27">
        <v>-9.8030164685138995E-8</v>
      </c>
      <c r="AAH27" t="e">
        <f>bvarHC1*bvarM5</f>
        <v>#VALUE!</v>
      </c>
      <c r="AAI27" t="e">
        <f>cvarHC1*cvarM5</f>
        <v>#VALUE!</v>
      </c>
      <c r="AAJ27" t="e">
        <f>mvarHC1*mvarM5</f>
        <v>#VALUE!</v>
      </c>
      <c r="AAK27" s="24" t="e">
        <f t="shared" si="303"/>
        <v>#VALUE!</v>
      </c>
      <c r="AAL27" s="24" t="e">
        <f t="shared" si="304"/>
        <v>#VALUE!</v>
      </c>
      <c r="AAM27" s="24" t="e">
        <f t="shared" si="305"/>
        <v>#VALUE!</v>
      </c>
      <c r="AAN27">
        <v>-5.0204732792741E-5</v>
      </c>
      <c r="AAO27" t="e">
        <f>bvarHC2*bvarM1</f>
        <v>#VALUE!</v>
      </c>
      <c r="AAP27" t="e">
        <f>cvarHC2*cvarM1</f>
        <v>#VALUE!</v>
      </c>
      <c r="AAQ27" t="e">
        <f>mvarHC2*mvarM1</f>
        <v>#VALUE!</v>
      </c>
      <c r="AAR27" s="24" t="e">
        <f t="shared" si="306"/>
        <v>#VALUE!</v>
      </c>
      <c r="AAS27" s="24" t="e">
        <f t="shared" si="307"/>
        <v>#VALUE!</v>
      </c>
      <c r="AAT27" s="24" t="e">
        <f t="shared" si="308"/>
        <v>#VALUE!</v>
      </c>
      <c r="AAU27">
        <v>-2.9922583803507999E-4</v>
      </c>
      <c r="AAV27" t="e">
        <f>bvarHC2*bvarM7</f>
        <v>#VALUE!</v>
      </c>
      <c r="AAW27" t="e">
        <f>cvarHC2*cvarM7</f>
        <v>#VALUE!</v>
      </c>
      <c r="AAX27" t="e">
        <f>mvarHC2*mvarM7</f>
        <v>#VALUE!</v>
      </c>
      <c r="AAY27" s="24" t="e">
        <f t="shared" si="309"/>
        <v>#VALUE!</v>
      </c>
      <c r="AAZ27" s="24" t="e">
        <f t="shared" si="310"/>
        <v>#VALUE!</v>
      </c>
      <c r="ABA27" s="24" t="e">
        <f t="shared" si="311"/>
        <v>#VALUE!</v>
      </c>
      <c r="ABB27">
        <v>-3.1847966907034999E-6</v>
      </c>
      <c r="ABC27" t="e">
        <f>bvarHC1*bvarM7</f>
        <v>#VALUE!</v>
      </c>
      <c r="ABD27" t="e">
        <f>cvarHC1*cvarM7</f>
        <v>#VALUE!</v>
      </c>
      <c r="ABE27" t="e">
        <f>mvarHC1*mvarM7</f>
        <v>#VALUE!</v>
      </c>
      <c r="ABF27" s="24" t="e">
        <f t="shared" si="312"/>
        <v>#VALUE!</v>
      </c>
      <c r="ABG27" s="24" t="e">
        <f t="shared" si="313"/>
        <v>#VALUE!</v>
      </c>
      <c r="ABH27" s="24" t="e">
        <f t="shared" si="314"/>
        <v>#VALUE!</v>
      </c>
      <c r="ABI27">
        <v>4.2270357935173998E-9</v>
      </c>
      <c r="ABJ27" t="e">
        <f>bvarHC2*bvarM6</f>
        <v>#VALUE!</v>
      </c>
      <c r="ABK27" t="e">
        <f>cvarHC2*cvarM6</f>
        <v>#VALUE!</v>
      </c>
      <c r="ABL27" t="e">
        <f>mvarHC2*mvarM6</f>
        <v>#VALUE!</v>
      </c>
      <c r="ABM27" s="24" t="e">
        <f t="shared" si="315"/>
        <v>#VALUE!</v>
      </c>
      <c r="ABN27" s="24" t="e">
        <f t="shared" si="316"/>
        <v>#VALUE!</v>
      </c>
      <c r="ABO27" s="24" t="e">
        <f t="shared" si="317"/>
        <v>#VALUE!</v>
      </c>
      <c r="ABP27">
        <v>-5.098991664776E-6</v>
      </c>
      <c r="ABQ27" t="e">
        <f>bvarHC2*bvarM6</f>
        <v>#VALUE!</v>
      </c>
      <c r="ABR27" t="e">
        <f>cvarHC2*cvarM6</f>
        <v>#VALUE!</v>
      </c>
      <c r="ABS27" t="e">
        <f>mvarHC2*mvarM6</f>
        <v>#VALUE!</v>
      </c>
      <c r="ABT27" s="24" t="e">
        <f t="shared" si="318"/>
        <v>#VALUE!</v>
      </c>
      <c r="ABU27" s="24" t="e">
        <f t="shared" si="319"/>
        <v>#VALUE!</v>
      </c>
      <c r="ABV27" s="24" t="e">
        <f t="shared" si="320"/>
        <v>#VALUE!</v>
      </c>
      <c r="ABW27">
        <v>-1.1984752493454E-7</v>
      </c>
      <c r="ABX27" t="e">
        <f>bvarHC1*bvarM5</f>
        <v>#VALUE!</v>
      </c>
      <c r="ABY27" t="e">
        <f>cvarHC1*cvarM5</f>
        <v>#VALUE!</v>
      </c>
      <c r="ABZ27" t="e">
        <f>mvarHC1*mvarM5</f>
        <v>#VALUE!</v>
      </c>
      <c r="ACA27" s="24" t="e">
        <f t="shared" si="321"/>
        <v>#VALUE!</v>
      </c>
      <c r="ACB27" s="24" t="e">
        <f t="shared" si="322"/>
        <v>#VALUE!</v>
      </c>
      <c r="ACC27" s="24" t="e">
        <f t="shared" si="323"/>
        <v>#VALUE!</v>
      </c>
      <c r="ACD27">
        <v>-2.7735398209406999E-9</v>
      </c>
      <c r="ACE27" t="e">
        <f>bvarHC2*bvarM2</f>
        <v>#VALUE!</v>
      </c>
      <c r="ACF27" t="e">
        <f>cvarHC2*cvarM2</f>
        <v>#VALUE!</v>
      </c>
      <c r="ACG27" t="e">
        <f>mvarHC2*mvarM2</f>
        <v>#VALUE!</v>
      </c>
      <c r="ACH27" s="24" t="e">
        <f t="shared" si="324"/>
        <v>#VALUE!</v>
      </c>
      <c r="ACI27" s="24" t="e">
        <f t="shared" si="325"/>
        <v>#VALUE!</v>
      </c>
      <c r="ACJ27" s="24" t="e">
        <f t="shared" si="326"/>
        <v>#VALUE!</v>
      </c>
      <c r="ACK27">
        <v>-0.4303900996101</v>
      </c>
      <c r="ACL27" t="e">
        <f>bvarM1*bvarM4</f>
        <v>#VALUE!</v>
      </c>
      <c r="ACM27" t="e">
        <f>cvarM1*cvarM4</f>
        <v>#VALUE!</v>
      </c>
      <c r="ACN27" t="e">
        <f>mvarM1*mvarM4</f>
        <v>#VALUE!</v>
      </c>
      <c r="ACO27" s="24" t="e">
        <f t="shared" si="327"/>
        <v>#VALUE!</v>
      </c>
      <c r="ACP27" s="24" t="e">
        <f t="shared" si="328"/>
        <v>#VALUE!</v>
      </c>
      <c r="ACQ27" s="24" t="e">
        <f t="shared" si="329"/>
        <v>#VALUE!</v>
      </c>
      <c r="ACR27">
        <v>1.9843298254959998E-5</v>
      </c>
      <c r="ACS27" t="e">
        <f>bvarM4*bvarM9</f>
        <v>#VALUE!</v>
      </c>
      <c r="ACT27" t="e">
        <f>cvarM4*cvarM9</f>
        <v>#VALUE!</v>
      </c>
      <c r="ACU27" t="e">
        <f>mvarM4*mvarM9</f>
        <v>#VALUE!</v>
      </c>
      <c r="ACV27" s="24" t="e">
        <f t="shared" si="330"/>
        <v>#VALUE!</v>
      </c>
      <c r="ACW27" s="24" t="e">
        <f t="shared" si="331"/>
        <v>#VALUE!</v>
      </c>
      <c r="ACX27" s="24" t="e">
        <f t="shared" si="332"/>
        <v>#VALUE!</v>
      </c>
      <c r="ACY27">
        <v>2.7101618436363999E-5</v>
      </c>
      <c r="ACZ27" t="e">
        <f>bvarM1*bvarM4</f>
        <v>#VALUE!</v>
      </c>
      <c r="ADA27" t="e">
        <f>cvarM1*cvarM4</f>
        <v>#VALUE!</v>
      </c>
      <c r="ADB27" t="e">
        <f>mvarM1*mvarM4</f>
        <v>#VALUE!</v>
      </c>
      <c r="ADC27" s="24" t="e">
        <f t="shared" si="333"/>
        <v>#VALUE!</v>
      </c>
      <c r="ADD27" s="24" t="e">
        <f t="shared" si="334"/>
        <v>#VALUE!</v>
      </c>
      <c r="ADE27" s="24" t="e">
        <f t="shared" si="335"/>
        <v>#VALUE!</v>
      </c>
      <c r="ADF27">
        <v>-0.20166854718006999</v>
      </c>
      <c r="ADG27" t="e">
        <f>bvarM1*bvarM5</f>
        <v>#VALUE!</v>
      </c>
      <c r="ADH27" t="e">
        <f>cvarM1*cvarM5</f>
        <v>#VALUE!</v>
      </c>
      <c r="ADI27" t="e">
        <f>mvarM1*mvarM5</f>
        <v>#VALUE!</v>
      </c>
      <c r="ADJ27" s="24" t="e">
        <f t="shared" si="336"/>
        <v>#VALUE!</v>
      </c>
      <c r="ADK27" s="24" t="e">
        <f t="shared" si="337"/>
        <v>#VALUE!</v>
      </c>
      <c r="ADL27" s="24" t="e">
        <f t="shared" si="338"/>
        <v>#VALUE!</v>
      </c>
      <c r="ADM27">
        <v>-5.9390071859817995E-4</v>
      </c>
      <c r="ADN27" t="e">
        <f>bvarHC2*bvarM7</f>
        <v>#VALUE!</v>
      </c>
      <c r="ADO27" t="e">
        <f>cvarHC2*cvarM7</f>
        <v>#VALUE!</v>
      </c>
      <c r="ADP27" t="e">
        <f>mvarHC2*mvarM7</f>
        <v>#VALUE!</v>
      </c>
      <c r="ADQ27" s="24" t="e">
        <f t="shared" si="339"/>
        <v>#VALUE!</v>
      </c>
      <c r="ADR27" s="24" t="e">
        <f t="shared" si="340"/>
        <v>#VALUE!</v>
      </c>
      <c r="ADS27" s="24" t="e">
        <f t="shared" si="341"/>
        <v>#VALUE!</v>
      </c>
      <c r="ADT27">
        <v>-4.9259693429744003E-6</v>
      </c>
      <c r="ADU27" t="e">
        <f>bvarM1*bvarM9</f>
        <v>#VALUE!</v>
      </c>
      <c r="ADV27" t="e">
        <f>cvarM1*cvarM9</f>
        <v>#VALUE!</v>
      </c>
      <c r="ADW27" t="e">
        <f>mvarM1*mvarM9</f>
        <v>#VALUE!</v>
      </c>
      <c r="ADX27" s="24" t="e">
        <f t="shared" si="342"/>
        <v>#VALUE!</v>
      </c>
      <c r="ADY27" s="24" t="e">
        <f t="shared" si="343"/>
        <v>#VALUE!</v>
      </c>
      <c r="ADZ27" s="24" t="e">
        <f t="shared" si="344"/>
        <v>#VALUE!</v>
      </c>
      <c r="AEA27">
        <v>-0.36583625665848002</v>
      </c>
      <c r="AEB27" t="e">
        <f>bvarM1*bvarM4</f>
        <v>#VALUE!</v>
      </c>
      <c r="AEC27" t="e">
        <f>cvarM1*cvarM4</f>
        <v>#VALUE!</v>
      </c>
      <c r="AED27" t="e">
        <f>mvarM1*mvarM4</f>
        <v>#VALUE!</v>
      </c>
      <c r="AEE27" s="24" t="e">
        <f t="shared" si="345"/>
        <v>#VALUE!</v>
      </c>
      <c r="AEF27" s="24" t="e">
        <f t="shared" si="346"/>
        <v>#VALUE!</v>
      </c>
      <c r="AEG27" s="24" t="e">
        <f t="shared" si="347"/>
        <v>#VALUE!</v>
      </c>
      <c r="AEH27">
        <v>2.3801440818689E-5</v>
      </c>
      <c r="AEI27" t="e">
        <f>bvarM5*bvarM6</f>
        <v>#VALUE!</v>
      </c>
      <c r="AEJ27" t="e">
        <f>cvarM5*cvarM6</f>
        <v>#VALUE!</v>
      </c>
      <c r="AEK27" t="e">
        <f>mvarM5*mvarM6</f>
        <v>#VALUE!</v>
      </c>
      <c r="AEL27" s="24" t="e">
        <f t="shared" si="348"/>
        <v>#VALUE!</v>
      </c>
      <c r="AEM27" s="24" t="e">
        <f t="shared" si="349"/>
        <v>#VALUE!</v>
      </c>
      <c r="AEN27" s="24" t="e">
        <f t="shared" si="350"/>
        <v>#VALUE!</v>
      </c>
      <c r="AEO27">
        <v>2.9124477747961001E-5</v>
      </c>
      <c r="AEP27" t="e">
        <f>bvarM1*bvarM4</f>
        <v>#VALUE!</v>
      </c>
      <c r="AEQ27" t="e">
        <f>cvarM1*cvarM4</f>
        <v>#VALUE!</v>
      </c>
      <c r="AER27" t="e">
        <f>mvarM1*mvarM4</f>
        <v>#VALUE!</v>
      </c>
      <c r="AES27" s="24" t="e">
        <f t="shared" si="351"/>
        <v>#VALUE!</v>
      </c>
      <c r="AET27" s="24" t="e">
        <f t="shared" si="352"/>
        <v>#VALUE!</v>
      </c>
      <c r="AEU27" s="24" t="e">
        <f t="shared" si="353"/>
        <v>#VALUE!</v>
      </c>
      <c r="AEV27">
        <v>-0.17780107699021999</v>
      </c>
      <c r="AEW27" t="e">
        <f>bvarM1*bvarM5</f>
        <v>#VALUE!</v>
      </c>
      <c r="AEX27" t="e">
        <f>cvarM1*cvarM5</f>
        <v>#VALUE!</v>
      </c>
      <c r="AEY27" t="e">
        <f>mvarM1*mvarM5</f>
        <v>#VALUE!</v>
      </c>
      <c r="AEZ27" s="24" t="e">
        <f t="shared" si="354"/>
        <v>#VALUE!</v>
      </c>
      <c r="AFA27" s="24" t="e">
        <f t="shared" si="355"/>
        <v>#VALUE!</v>
      </c>
      <c r="AFB27" s="24" t="e">
        <f t="shared" si="356"/>
        <v>#VALUE!</v>
      </c>
      <c r="AFC27">
        <v>7.5585645085927996E-5</v>
      </c>
      <c r="AFD27" t="e">
        <f>bvarHC2*bvarM6</f>
        <v>#VALUE!</v>
      </c>
      <c r="AFE27" t="e">
        <f>cvarHC2*cvarM6</f>
        <v>#VALUE!</v>
      </c>
      <c r="AFF27" t="e">
        <f>mvarHC2*mvarM6</f>
        <v>#VALUE!</v>
      </c>
      <c r="AFG27" s="24" t="e">
        <f t="shared" si="357"/>
        <v>#VALUE!</v>
      </c>
      <c r="AFH27" s="24" t="e">
        <f t="shared" si="358"/>
        <v>#VALUE!</v>
      </c>
      <c r="AFI27" s="24" t="e">
        <f t="shared" si="359"/>
        <v>#VALUE!</v>
      </c>
      <c r="AFJ27">
        <v>2.9113192663491E-5</v>
      </c>
      <c r="AFK27" t="e">
        <f>bvarM1*bvarM6</f>
        <v>#VALUE!</v>
      </c>
      <c r="AFL27" t="e">
        <f>cvarM1*cvarM6</f>
        <v>#VALUE!</v>
      </c>
      <c r="AFM27" t="e">
        <f>mvarM1*mvarM6</f>
        <v>#VALUE!</v>
      </c>
      <c r="AFN27" s="24" t="e">
        <f t="shared" si="360"/>
        <v>#VALUE!</v>
      </c>
      <c r="AFO27" s="24" t="e">
        <f t="shared" si="361"/>
        <v>#VALUE!</v>
      </c>
      <c r="AFP27" s="24" t="e">
        <f t="shared" si="362"/>
        <v>#VALUE!</v>
      </c>
      <c r="AFQ27">
        <v>-0.30087702835787999</v>
      </c>
      <c r="AFR27" t="e">
        <f>bvarM1*bvarM4</f>
        <v>#VALUE!</v>
      </c>
      <c r="AFS27" t="e">
        <f>cvarM1*cvarM4</f>
        <v>#VALUE!</v>
      </c>
      <c r="AFT27" t="e">
        <f>mvarM1*mvarM4</f>
        <v>#VALUE!</v>
      </c>
      <c r="AFU27" s="24" t="e">
        <f t="shared" si="363"/>
        <v>#VALUE!</v>
      </c>
      <c r="AFV27" s="24" t="e">
        <f t="shared" si="364"/>
        <v>#VALUE!</v>
      </c>
      <c r="AFW27" s="24" t="e">
        <f t="shared" si="365"/>
        <v>#VALUE!</v>
      </c>
      <c r="AFX27">
        <v>-1.0718093976726E-5</v>
      </c>
      <c r="AFY27" t="e">
        <f>bvarM4*bvarM6</f>
        <v>#VALUE!</v>
      </c>
      <c r="AFZ27" t="e">
        <f>cvarM4*cvarM6</f>
        <v>#VALUE!</v>
      </c>
      <c r="AGA27" t="e">
        <f>mvarM4*mvarM6</f>
        <v>#VALUE!</v>
      </c>
      <c r="AGB27" s="24" t="e">
        <f t="shared" si="366"/>
        <v>#VALUE!</v>
      </c>
      <c r="AGC27" s="24" t="e">
        <f t="shared" si="367"/>
        <v>#VALUE!</v>
      </c>
      <c r="AGD27" s="24" t="e">
        <f t="shared" si="368"/>
        <v>#VALUE!</v>
      </c>
      <c r="AGE27">
        <v>7.4635441688659005E-10</v>
      </c>
      <c r="AGF27" t="e">
        <f>bvarM4*bvarM5</f>
        <v>#VALUE!</v>
      </c>
      <c r="AGG27" t="e">
        <f>cvarM4*cvarM5</f>
        <v>#VALUE!</v>
      </c>
      <c r="AGH27" t="e">
        <f>mvarM4*mvarM5</f>
        <v>#VALUE!</v>
      </c>
      <c r="AGI27" s="24" t="e">
        <f t="shared" si="369"/>
        <v>#VALUE!</v>
      </c>
      <c r="AGJ27" s="24" t="e">
        <f t="shared" si="370"/>
        <v>#VALUE!</v>
      </c>
      <c r="AGK27" s="24" t="e">
        <f t="shared" si="371"/>
        <v>#VALUE!</v>
      </c>
      <c r="AGL27">
        <v>-0.16984368232363001</v>
      </c>
      <c r="AGM27" t="e">
        <f>bvarM1*bvarM5</f>
        <v>#VALUE!</v>
      </c>
      <c r="AGN27" t="e">
        <f>cvarM1*cvarM5</f>
        <v>#VALUE!</v>
      </c>
      <c r="AGO27" t="e">
        <f>mvarM1*mvarM5</f>
        <v>#VALUE!</v>
      </c>
      <c r="AGP27" s="24" t="e">
        <f t="shared" si="372"/>
        <v>#VALUE!</v>
      </c>
      <c r="AGQ27" s="24" t="e">
        <f t="shared" si="373"/>
        <v>#VALUE!</v>
      </c>
      <c r="AGR27" s="24" t="e">
        <f t="shared" si="374"/>
        <v>#VALUE!</v>
      </c>
      <c r="AGS27">
        <v>0.20458853664783</v>
      </c>
      <c r="AGT27" t="e">
        <f>bvarM1*bvarM4</f>
        <v>#VALUE!</v>
      </c>
      <c r="AGU27" t="e">
        <f>cvarM1*cvarM4</f>
        <v>#VALUE!</v>
      </c>
      <c r="AGV27" t="e">
        <f>mvarM1*mvarM4</f>
        <v>#VALUE!</v>
      </c>
      <c r="AGW27" s="24" t="e">
        <f t="shared" si="375"/>
        <v>#VALUE!</v>
      </c>
      <c r="AGX27" s="24" t="e">
        <f t="shared" si="376"/>
        <v>#VALUE!</v>
      </c>
      <c r="AGY27" s="24" t="e">
        <f t="shared" si="377"/>
        <v>#VALUE!</v>
      </c>
      <c r="AGZ27">
        <v>-3.0323300714184997E-8</v>
      </c>
      <c r="AHA27" t="e">
        <f>bvarM4*bvarM6</f>
        <v>#VALUE!</v>
      </c>
      <c r="AHB27" t="e">
        <f>cvarM4*cvarM6</f>
        <v>#VALUE!</v>
      </c>
      <c r="AHC27" t="e">
        <f>mvarM4*mvarM6</f>
        <v>#VALUE!</v>
      </c>
      <c r="AHD27" s="24" t="e">
        <f t="shared" si="378"/>
        <v>#VALUE!</v>
      </c>
      <c r="AHE27" s="24" t="e">
        <f t="shared" si="379"/>
        <v>#VALUE!</v>
      </c>
      <c r="AHF27" s="24" t="e">
        <f t="shared" si="380"/>
        <v>#VALUE!</v>
      </c>
      <c r="AHG27">
        <v>-0.32728950827483999</v>
      </c>
      <c r="AHH27" t="e">
        <f>bvarM1*bvarM4</f>
        <v>#VALUE!</v>
      </c>
      <c r="AHI27" t="e">
        <f>cvarM1*cvarM4</f>
        <v>#VALUE!</v>
      </c>
      <c r="AHJ27" t="e">
        <f>mvarM1*mvarM4</f>
        <v>#VALUE!</v>
      </c>
      <c r="AHK27" s="24" t="e">
        <f t="shared" si="381"/>
        <v>#VALUE!</v>
      </c>
      <c r="AHL27" s="24" t="e">
        <f t="shared" si="382"/>
        <v>#VALUE!</v>
      </c>
      <c r="AHM27" s="24" t="e">
        <f t="shared" si="383"/>
        <v>#VALUE!</v>
      </c>
      <c r="AHN27">
        <v>2.2953935001296001E-5</v>
      </c>
      <c r="AHO27" t="e">
        <f>bvarM5*bvarM6</f>
        <v>#VALUE!</v>
      </c>
      <c r="AHP27" t="e">
        <f>cvarM5*cvarM6</f>
        <v>#VALUE!</v>
      </c>
      <c r="AHQ27" t="e">
        <f>mvarM5*mvarM6</f>
        <v>#VALUE!</v>
      </c>
      <c r="AHR27" s="24" t="e">
        <f t="shared" si="384"/>
        <v>#VALUE!</v>
      </c>
      <c r="AHS27" s="24" t="e">
        <f t="shared" si="385"/>
        <v>#VALUE!</v>
      </c>
      <c r="AHT27" s="24" t="e">
        <f t="shared" si="386"/>
        <v>#VALUE!</v>
      </c>
      <c r="AHU27">
        <v>1.3566307998711E-9</v>
      </c>
      <c r="AHV27" t="e">
        <f>bvarM4*bvarM5</f>
        <v>#VALUE!</v>
      </c>
      <c r="AHW27" t="e">
        <f>cvarM4*cvarM5</f>
        <v>#VALUE!</v>
      </c>
      <c r="AHX27" t="e">
        <f>mvarM4*mvarM5</f>
        <v>#VALUE!</v>
      </c>
      <c r="AHY27" s="24" t="e">
        <f t="shared" si="387"/>
        <v>#VALUE!</v>
      </c>
      <c r="AHZ27" s="24" t="e">
        <f t="shared" si="388"/>
        <v>#VALUE!</v>
      </c>
      <c r="AIA27" s="24" t="e">
        <f t="shared" si="389"/>
        <v>#VALUE!</v>
      </c>
      <c r="AIB27">
        <v>-6.7143024300688997E-2</v>
      </c>
      <c r="AIC27" t="e">
        <f>bvarM1*bvarM4</f>
        <v>#VALUE!</v>
      </c>
      <c r="AID27" t="e">
        <f>cvarM1*cvarM4</f>
        <v>#VALUE!</v>
      </c>
      <c r="AIE27" t="e">
        <f>mvarM1*mvarM4</f>
        <v>#VALUE!</v>
      </c>
      <c r="AIF27" s="24" t="e">
        <f t="shared" si="390"/>
        <v>#VALUE!</v>
      </c>
      <c r="AIG27" s="24" t="e">
        <f t="shared" si="391"/>
        <v>#VALUE!</v>
      </c>
      <c r="AIH27" s="24" t="e">
        <f t="shared" si="392"/>
        <v>#VALUE!</v>
      </c>
      <c r="AII27">
        <v>5.9823658835462002E-5</v>
      </c>
      <c r="AIJ27" t="e">
        <f>bvarHC2*bvarM6</f>
        <v>#VALUE!</v>
      </c>
      <c r="AIK27" t="e">
        <f>cvarHC2*cvarM6</f>
        <v>#VALUE!</v>
      </c>
      <c r="AIL27" t="e">
        <f>mvarHC2*mvarM6</f>
        <v>#VALUE!</v>
      </c>
      <c r="AIM27" s="24" t="e">
        <f t="shared" si="393"/>
        <v>#VALUE!</v>
      </c>
      <c r="AIN27" s="24" t="e">
        <f t="shared" si="394"/>
        <v>#VALUE!</v>
      </c>
      <c r="AIO27" s="24" t="e">
        <f t="shared" si="395"/>
        <v>#VALUE!</v>
      </c>
      <c r="AIP27">
        <v>9.8057060221417005E-5</v>
      </c>
      <c r="AIQ27" t="e">
        <f>bvarM1*bvarM7</f>
        <v>#VALUE!</v>
      </c>
      <c r="AIR27" t="e">
        <f>cvarM1*cvarM7</f>
        <v>#VALUE!</v>
      </c>
      <c r="AIS27" t="e">
        <f>mvarM1*mvarM7</f>
        <v>#VALUE!</v>
      </c>
      <c r="AIT27" s="24" t="e">
        <f t="shared" si="396"/>
        <v>#VALUE!</v>
      </c>
      <c r="AIU27" s="24" t="e">
        <f t="shared" si="397"/>
        <v>#VALUE!</v>
      </c>
      <c r="AIV27" s="24" t="e">
        <f t="shared" si="398"/>
        <v>#VALUE!</v>
      </c>
      <c r="AIW27">
        <v>-2.2275850319024E-5</v>
      </c>
      <c r="AIX27" t="e">
        <f>bvarHC2*bvarM6</f>
        <v>#VALUE!</v>
      </c>
      <c r="AIY27" t="e">
        <f>cvarHC2*cvarM6</f>
        <v>#VALUE!</v>
      </c>
      <c r="AIZ27" t="e">
        <f>mvarHC2*mvarM6</f>
        <v>#VALUE!</v>
      </c>
      <c r="AJA27" s="24" t="e">
        <f t="shared" si="399"/>
        <v>#VALUE!</v>
      </c>
      <c r="AJB27" s="24" t="e">
        <f t="shared" si="400"/>
        <v>#VALUE!</v>
      </c>
      <c r="AJC27" s="24" t="e">
        <f t="shared" si="401"/>
        <v>#VALUE!</v>
      </c>
      <c r="AJD27">
        <v>-5.7463763124249005E-4</v>
      </c>
      <c r="AJE27" t="e">
        <f>bvarHC2*bvarM7</f>
        <v>#VALUE!</v>
      </c>
      <c r="AJF27" t="e">
        <f>cvarHC2*cvarM7</f>
        <v>#VALUE!</v>
      </c>
      <c r="AJG27" t="e">
        <f>mvarHC2*mvarM7</f>
        <v>#VALUE!</v>
      </c>
      <c r="AJH27" s="24" t="e">
        <f t="shared" si="402"/>
        <v>#VALUE!</v>
      </c>
      <c r="AJI27" s="24" t="e">
        <f t="shared" si="403"/>
        <v>#VALUE!</v>
      </c>
      <c r="AJJ27" s="24" t="e">
        <f t="shared" si="404"/>
        <v>#VALUE!</v>
      </c>
      <c r="AJK27">
        <v>-5.0040883073795997E-9</v>
      </c>
      <c r="AJL27" t="e">
        <f>bvarM4*bvarM6</f>
        <v>#VALUE!</v>
      </c>
      <c r="AJM27" t="e">
        <f>cvarM4*cvarM6</f>
        <v>#VALUE!</v>
      </c>
      <c r="AJN27" t="e">
        <f>mvarM4*mvarM6</f>
        <v>#VALUE!</v>
      </c>
      <c r="AJO27" s="24" t="e">
        <f t="shared" si="405"/>
        <v>#VALUE!</v>
      </c>
      <c r="AJP27" s="24" t="e">
        <f t="shared" si="406"/>
        <v>#VALUE!</v>
      </c>
      <c r="AJQ27" s="24" t="e">
        <f t="shared" si="407"/>
        <v>#VALUE!</v>
      </c>
      <c r="AJR27">
        <v>-4.7207445607336002E-2</v>
      </c>
      <c r="AJS27" t="e">
        <f>bvarM1*bvarM4</f>
        <v>#VALUE!</v>
      </c>
      <c r="AJT27" t="e">
        <f>cvarM1*cvarM4</f>
        <v>#VALUE!</v>
      </c>
      <c r="AJU27" t="e">
        <f>mvarM1*mvarM4</f>
        <v>#VALUE!</v>
      </c>
      <c r="AJV27" s="24" t="e">
        <f t="shared" si="408"/>
        <v>#VALUE!</v>
      </c>
      <c r="AJW27" s="24" t="e">
        <f t="shared" si="409"/>
        <v>#VALUE!</v>
      </c>
      <c r="AJX27" s="24" t="e">
        <f t="shared" si="410"/>
        <v>#VALUE!</v>
      </c>
      <c r="AJY27">
        <v>-7.6783012660092001E-4</v>
      </c>
      <c r="AJZ27" t="e">
        <f>bvarHC2*bvarM7</f>
        <v>#VALUE!</v>
      </c>
      <c r="AKA27" t="e">
        <f>cvarHC2*cvarM7</f>
        <v>#VALUE!</v>
      </c>
      <c r="AKB27" t="e">
        <f>mvarHC2*mvarM7</f>
        <v>#VALUE!</v>
      </c>
      <c r="AKC27" s="24" t="e">
        <f t="shared" si="411"/>
        <v>#VALUE!</v>
      </c>
      <c r="AKD27" s="24" t="e">
        <f t="shared" si="412"/>
        <v>#VALUE!</v>
      </c>
      <c r="AKE27" s="24" t="e">
        <f t="shared" si="413"/>
        <v>#VALUE!</v>
      </c>
      <c r="AKF27">
        <v>-5.0896881087240001E-5</v>
      </c>
      <c r="AKG27" t="e">
        <f>bvarHC2*bvarM1</f>
        <v>#VALUE!</v>
      </c>
      <c r="AKH27" t="e">
        <f>cvarHC2*cvarM1</f>
        <v>#VALUE!</v>
      </c>
      <c r="AKI27" t="e">
        <f>mvarHC2*mvarM1</f>
        <v>#VALUE!</v>
      </c>
      <c r="AKJ27" s="24" t="e">
        <f t="shared" si="414"/>
        <v>#VALUE!</v>
      </c>
      <c r="AKK27" s="24" t="e">
        <f t="shared" si="415"/>
        <v>#VALUE!</v>
      </c>
      <c r="AKL27" s="24" t="e">
        <f t="shared" si="416"/>
        <v>#VALUE!</v>
      </c>
      <c r="AKM27">
        <v>-0.1216270919808</v>
      </c>
      <c r="AKN27" t="e">
        <f>bvarM1*bvarM4</f>
        <v>#VALUE!</v>
      </c>
      <c r="AKO27" t="e">
        <f>cvarM1*cvarM4</f>
        <v>#VALUE!</v>
      </c>
      <c r="AKP27" t="e">
        <f>mvarM1*mvarM4</f>
        <v>#VALUE!</v>
      </c>
      <c r="AKQ27" s="24" t="e">
        <f t="shared" si="417"/>
        <v>#VALUE!</v>
      </c>
      <c r="AKR27" s="24" t="e">
        <f t="shared" si="418"/>
        <v>#VALUE!</v>
      </c>
      <c r="AKS27" s="24" t="e">
        <f t="shared" si="419"/>
        <v>#VALUE!</v>
      </c>
      <c r="AKT27">
        <v>-7.4181023769634002E-4</v>
      </c>
      <c r="AKU27" t="e">
        <f>bvarHC2*bvarM7</f>
        <v>#VALUE!</v>
      </c>
      <c r="AKV27" t="e">
        <f>cvarHC2*cvarM7</f>
        <v>#VALUE!</v>
      </c>
      <c r="AKW27" t="e">
        <f>mvarHC2*mvarM7</f>
        <v>#VALUE!</v>
      </c>
      <c r="AKX27" s="24" t="e">
        <f t="shared" si="420"/>
        <v>#VALUE!</v>
      </c>
      <c r="AKY27" s="24" t="e">
        <f t="shared" si="421"/>
        <v>#VALUE!</v>
      </c>
      <c r="AKZ27" s="24" t="e">
        <f t="shared" si="422"/>
        <v>#VALUE!</v>
      </c>
      <c r="ALA27">
        <v>2.9677092790224002E-5</v>
      </c>
      <c r="ALB27" t="e">
        <f>bvarM1*bvarM4</f>
        <v>#VALUE!</v>
      </c>
      <c r="ALC27" t="e">
        <f>cvarM1*cvarM4</f>
        <v>#VALUE!</v>
      </c>
      <c r="ALD27" t="e">
        <f>mvarM1*mvarM4</f>
        <v>#VALUE!</v>
      </c>
      <c r="ALE27" s="24" t="e">
        <f t="shared" si="423"/>
        <v>#VALUE!</v>
      </c>
      <c r="ALF27" s="24" t="e">
        <f t="shared" si="424"/>
        <v>#VALUE!</v>
      </c>
      <c r="ALG27" s="24" t="e">
        <f t="shared" si="425"/>
        <v>#VALUE!</v>
      </c>
      <c r="ALH27">
        <v>-8.8420230590218002E-2</v>
      </c>
      <c r="ALI27" t="e">
        <f>bvarM1*bvarM6</f>
        <v>#VALUE!</v>
      </c>
      <c r="ALJ27" t="e">
        <f>cvarM1*cvarM6</f>
        <v>#VALUE!</v>
      </c>
      <c r="ALK27" t="e">
        <f>mvarM1*mvarM6</f>
        <v>#VALUE!</v>
      </c>
      <c r="ALL27" s="24" t="e">
        <f t="shared" si="426"/>
        <v>#VALUE!</v>
      </c>
      <c r="ALM27" s="24" t="e">
        <f t="shared" si="427"/>
        <v>#VALUE!</v>
      </c>
      <c r="ALN27" s="24" t="e">
        <f t="shared" si="428"/>
        <v>#VALUE!</v>
      </c>
      <c r="ALO27">
        <v>2.3201193527017E-7</v>
      </c>
      <c r="ALP27" t="e">
        <f>bvarHC1^2</f>
        <v>#VALUE!</v>
      </c>
      <c r="ALQ27" t="e">
        <f>cvarHC1^2</f>
        <v>#VALUE!</v>
      </c>
      <c r="ALR27" t="e">
        <f>mvarHC1^2</f>
        <v>#VALUE!</v>
      </c>
      <c r="ALS27" s="24" t="e">
        <f t="shared" si="429"/>
        <v>#VALUE!</v>
      </c>
      <c r="ALT27" s="24" t="e">
        <f t="shared" si="430"/>
        <v>#VALUE!</v>
      </c>
      <c r="ALU27" s="24" t="e">
        <f t="shared" si="431"/>
        <v>#VALUE!</v>
      </c>
      <c r="ALV27">
        <v>-4.6945485129665002E-8</v>
      </c>
      <c r="ALW27" t="e">
        <f>bvarHC2*bvarM7</f>
        <v>#VALUE!</v>
      </c>
      <c r="ALX27" t="e">
        <f>cvarHC2*cvarM7</f>
        <v>#VALUE!</v>
      </c>
      <c r="ALY27" t="e">
        <f>mvarHC2*mvarM7</f>
        <v>#VALUE!</v>
      </c>
      <c r="ALZ27" s="24" t="e">
        <f t="shared" si="432"/>
        <v>#VALUE!</v>
      </c>
      <c r="AMA27" s="24" t="e">
        <f t="shared" si="433"/>
        <v>#VALUE!</v>
      </c>
      <c r="AMB27" s="24" t="e">
        <f t="shared" si="434"/>
        <v>#VALUE!</v>
      </c>
      <c r="AMC27">
        <v>1.2200558481655999E-6</v>
      </c>
      <c r="AMD27" t="e">
        <f>bvarM2*bvarM9</f>
        <v>#VALUE!</v>
      </c>
      <c r="AME27" t="e">
        <f>cvarM2*cvarM9</f>
        <v>#VALUE!</v>
      </c>
      <c r="AMF27" t="e">
        <f>mvarM2*mvarM9</f>
        <v>#VALUE!</v>
      </c>
      <c r="AMG27" s="24" t="e">
        <f t="shared" si="435"/>
        <v>#VALUE!</v>
      </c>
      <c r="AMH27" s="24" t="e">
        <f t="shared" si="436"/>
        <v>#VALUE!</v>
      </c>
      <c r="AMI27" s="24" t="e">
        <f t="shared" si="437"/>
        <v>#VALUE!</v>
      </c>
      <c r="AMJ27">
        <v>0.51912737233025996</v>
      </c>
      <c r="AMK27" t="e">
        <f>bvarM1*bvarM4</f>
        <v>#VALUE!</v>
      </c>
      <c r="AML27" t="e">
        <f>cvarM1*cvarM4</f>
        <v>#VALUE!</v>
      </c>
      <c r="AMM27" t="e">
        <f>mvarM1*mvarM4</f>
        <v>#VALUE!</v>
      </c>
      <c r="AMN27" s="24" t="e">
        <f t="shared" si="438"/>
        <v>#VALUE!</v>
      </c>
      <c r="AMO27" s="24" t="e">
        <f t="shared" si="439"/>
        <v>#VALUE!</v>
      </c>
      <c r="AMP27" s="24" t="e">
        <f t="shared" si="440"/>
        <v>#VALUE!</v>
      </c>
      <c r="AMQ27">
        <v>3.7787133922569001E-2</v>
      </c>
      <c r="AMR27" t="e">
        <f>bvarM1*bvarM4</f>
        <v>#VALUE!</v>
      </c>
      <c r="AMS27" t="e">
        <f>cvarM1*cvarM4</f>
        <v>#VALUE!</v>
      </c>
      <c r="AMT27" t="e">
        <f>mvarM1*mvarM4</f>
        <v>#VALUE!</v>
      </c>
      <c r="AMU27" s="24" t="e">
        <f t="shared" si="441"/>
        <v>#VALUE!</v>
      </c>
      <c r="AMV27" s="24" t="e">
        <f t="shared" si="442"/>
        <v>#VALUE!</v>
      </c>
      <c r="AMW27" s="24" t="e">
        <f t="shared" si="443"/>
        <v>#VALUE!</v>
      </c>
      <c r="AMX27">
        <v>9.9485800110948007E-7</v>
      </c>
      <c r="AMY27" t="e">
        <f>bvarHC1*bvarM7</f>
        <v>#VALUE!</v>
      </c>
      <c r="AMZ27" t="e">
        <f>cvarHC1*cvarM7</f>
        <v>#VALUE!</v>
      </c>
      <c r="ANA27" t="e">
        <f>mvarHC1*mvarM7</f>
        <v>#VALUE!</v>
      </c>
      <c r="ANB27" s="24" t="e">
        <f t="shared" si="444"/>
        <v>#VALUE!</v>
      </c>
      <c r="ANC27" s="24" t="e">
        <f t="shared" si="445"/>
        <v>#VALUE!</v>
      </c>
      <c r="AND27" s="24" t="e">
        <f t="shared" si="446"/>
        <v>#VALUE!</v>
      </c>
      <c r="ANE27">
        <v>-9.1783673760431998E-7</v>
      </c>
      <c r="ANF27" t="e">
        <f>bvarHC1*bvarM7</f>
        <v>#VALUE!</v>
      </c>
      <c r="ANG27" t="e">
        <f>cvarHC1*cvarM7</f>
        <v>#VALUE!</v>
      </c>
      <c r="ANH27" t="e">
        <f>mvarHC1*mvarM7</f>
        <v>#VALUE!</v>
      </c>
      <c r="ANI27" s="24" t="e">
        <f t="shared" si="447"/>
        <v>#VALUE!</v>
      </c>
      <c r="ANJ27" s="24" t="e">
        <f t="shared" si="448"/>
        <v>#VALUE!</v>
      </c>
      <c r="ANK27" s="24" t="e">
        <f t="shared" si="449"/>
        <v>#VALUE!</v>
      </c>
      <c r="ANL27">
        <v>1.7691198486082001E-6</v>
      </c>
      <c r="ANM27" t="e">
        <f>bvarHC2*bvarM4</f>
        <v>#VALUE!</v>
      </c>
      <c r="ANN27" t="e">
        <f>cvarHC2*cvarM4</f>
        <v>#VALUE!</v>
      </c>
      <c r="ANO27" t="e">
        <f>mvarHC2*mvarM4</f>
        <v>#VALUE!</v>
      </c>
      <c r="ANP27" s="24" t="e">
        <f t="shared" si="450"/>
        <v>#VALUE!</v>
      </c>
      <c r="ANQ27" s="24" t="e">
        <f t="shared" si="451"/>
        <v>#VALUE!</v>
      </c>
      <c r="ANR27" s="24" t="e">
        <f t="shared" si="452"/>
        <v>#VALUE!</v>
      </c>
      <c r="ANS27">
        <v>-1.6736525458773001E-6</v>
      </c>
      <c r="ANT27" t="e">
        <f>bvarHC2*bvarM9</f>
        <v>#VALUE!</v>
      </c>
      <c r="ANU27" t="e">
        <f>cvarHC2*cvarM9</f>
        <v>#VALUE!</v>
      </c>
      <c r="ANV27" t="e">
        <f>mvarHC2*mvarM9</f>
        <v>#VALUE!</v>
      </c>
      <c r="ANW27" s="24" t="e">
        <f t="shared" si="453"/>
        <v>#VALUE!</v>
      </c>
      <c r="ANX27" s="24" t="e">
        <f t="shared" si="454"/>
        <v>#VALUE!</v>
      </c>
      <c r="ANY27" s="24" t="e">
        <f t="shared" si="455"/>
        <v>#VALUE!</v>
      </c>
      <c r="ANZ27">
        <v>4.2752144840982998E-5</v>
      </c>
      <c r="AOA27" t="e">
        <f>bvarHC2*bvarM6</f>
        <v>#VALUE!</v>
      </c>
      <c r="AOB27" t="e">
        <f>cvarHC2*cvarM6</f>
        <v>#VALUE!</v>
      </c>
      <c r="AOC27" t="e">
        <f>mvarHC2*mvarM6</f>
        <v>#VALUE!</v>
      </c>
      <c r="AOD27" s="24" t="e">
        <f t="shared" si="456"/>
        <v>#VALUE!</v>
      </c>
      <c r="AOE27" s="24" t="e">
        <f t="shared" si="457"/>
        <v>#VALUE!</v>
      </c>
      <c r="AOF27" s="24" t="e">
        <f t="shared" si="458"/>
        <v>#VALUE!</v>
      </c>
      <c r="AOG27">
        <v>5.6785812081258002E-6</v>
      </c>
      <c r="AOH27" t="e">
        <f>bvarHC2*bvarM6</f>
        <v>#VALUE!</v>
      </c>
      <c r="AOI27" t="e">
        <f>cvarHC2*cvarM6</f>
        <v>#VALUE!</v>
      </c>
      <c r="AOJ27" t="e">
        <f>mvarHC2*mvarM6</f>
        <v>#VALUE!</v>
      </c>
      <c r="AOK27" s="24" t="e">
        <f t="shared" si="459"/>
        <v>#VALUE!</v>
      </c>
      <c r="AOL27" s="24" t="e">
        <f t="shared" si="460"/>
        <v>#VALUE!</v>
      </c>
      <c r="AOM27" s="24" t="e">
        <f t="shared" si="461"/>
        <v>#VALUE!</v>
      </c>
      <c r="AON27">
        <v>-4.1029779671341003E-6</v>
      </c>
      <c r="AOO27" t="e">
        <f>bvarHC2*bvarM4</f>
        <v>#VALUE!</v>
      </c>
      <c r="AOP27" t="e">
        <f>cvarHC2*cvarM4</f>
        <v>#VALUE!</v>
      </c>
      <c r="AOQ27" t="e">
        <f>mvarHC2*mvarM4</f>
        <v>#VALUE!</v>
      </c>
      <c r="AOR27" s="24" t="e">
        <f t="shared" si="462"/>
        <v>#VALUE!</v>
      </c>
      <c r="AOS27" s="24" t="e">
        <f t="shared" si="463"/>
        <v>#VALUE!</v>
      </c>
      <c r="AOT27" s="24" t="e">
        <f t="shared" si="464"/>
        <v>#VALUE!</v>
      </c>
      <c r="AOU27">
        <v>-5.7074809700245997E-8</v>
      </c>
      <c r="AOV27" t="e">
        <f>bvarHC1*bvarM4</f>
        <v>#VALUE!</v>
      </c>
      <c r="AOW27" t="e">
        <f>cvarHC1*cvarM4</f>
        <v>#VALUE!</v>
      </c>
      <c r="AOX27" t="e">
        <f>mvarHC1*mvarM4</f>
        <v>#VALUE!</v>
      </c>
      <c r="AOY27" s="24" t="e">
        <f t="shared" si="465"/>
        <v>#VALUE!</v>
      </c>
      <c r="AOZ27" s="24" t="e">
        <f t="shared" si="466"/>
        <v>#VALUE!</v>
      </c>
      <c r="APA27" s="24" t="e">
        <f t="shared" si="467"/>
        <v>#VALUE!</v>
      </c>
      <c r="APB27">
        <v>5.5549135301247001E-7</v>
      </c>
      <c r="APC27" t="e">
        <f>bvarHC2*bvarM6</f>
        <v>#VALUE!</v>
      </c>
      <c r="APD27" t="e">
        <f>cvarHC2*cvarM6</f>
        <v>#VALUE!</v>
      </c>
      <c r="APE27" t="e">
        <f>mvarHC2*mvarM6</f>
        <v>#VALUE!</v>
      </c>
      <c r="APF27" s="24" t="e">
        <f t="shared" si="468"/>
        <v>#VALUE!</v>
      </c>
      <c r="APG27" s="24" t="e">
        <f t="shared" si="469"/>
        <v>#VALUE!</v>
      </c>
      <c r="APH27" s="24" t="e">
        <f t="shared" si="470"/>
        <v>#VALUE!</v>
      </c>
      <c r="API27">
        <v>-7.8189071683471001E-4</v>
      </c>
      <c r="APJ27" t="e">
        <f>bvarHC2*bvarM8</f>
        <v>#VALUE!</v>
      </c>
      <c r="APK27" t="e">
        <f>cvarHC2*cvarM8</f>
        <v>#VALUE!</v>
      </c>
      <c r="APL27" t="e">
        <f>mvarHC2*mvarM8</f>
        <v>#VALUE!</v>
      </c>
      <c r="APM27" s="24" t="e">
        <f t="shared" si="471"/>
        <v>#VALUE!</v>
      </c>
      <c r="APN27" s="24" t="e">
        <f t="shared" si="472"/>
        <v>#VALUE!</v>
      </c>
      <c r="APO27" s="24" t="e">
        <f t="shared" si="473"/>
        <v>#VALUE!</v>
      </c>
      <c r="APP27">
        <v>-7.9877265065658002E-5</v>
      </c>
      <c r="APQ27" t="e">
        <f>bvarHC2*bvarM2</f>
        <v>#VALUE!</v>
      </c>
      <c r="APR27" t="e">
        <f>cvarHC2*cvarM2</f>
        <v>#VALUE!</v>
      </c>
      <c r="APS27" t="e">
        <f>mvarHC2*mvarM2</f>
        <v>#VALUE!</v>
      </c>
      <c r="APT27" s="24" t="e">
        <f t="shared" si="474"/>
        <v>#VALUE!</v>
      </c>
      <c r="APU27" s="24" t="e">
        <f t="shared" si="475"/>
        <v>#VALUE!</v>
      </c>
      <c r="APV27" s="24" t="e">
        <f t="shared" si="476"/>
        <v>#VALUE!</v>
      </c>
      <c r="APW27">
        <v>2.7085850986653001E-6</v>
      </c>
      <c r="APX27" t="e">
        <f>bvarHC2*bvarM4</f>
        <v>#VALUE!</v>
      </c>
      <c r="APY27" t="e">
        <f>cvarHC2*cvarM4</f>
        <v>#VALUE!</v>
      </c>
      <c r="APZ27" t="e">
        <f>mvarHC2*mvarM4</f>
        <v>#VALUE!</v>
      </c>
      <c r="AQA27" s="24" t="e">
        <f t="shared" si="477"/>
        <v>#VALUE!</v>
      </c>
      <c r="AQB27" s="24" t="e">
        <f t="shared" si="478"/>
        <v>#VALUE!</v>
      </c>
      <c r="AQC27" s="24" t="e">
        <f t="shared" si="479"/>
        <v>#VALUE!</v>
      </c>
      <c r="AQD27">
        <v>-3.0845555486435E-6</v>
      </c>
      <c r="AQE27" t="e">
        <f>bvarHC2*bvarM4</f>
        <v>#VALUE!</v>
      </c>
      <c r="AQF27" t="e">
        <f>cvarHC2*cvarM4</f>
        <v>#VALUE!</v>
      </c>
      <c r="AQG27" t="e">
        <f>mvarHC2*mvarM4</f>
        <v>#VALUE!</v>
      </c>
      <c r="AQH27" s="24" t="e">
        <f t="shared" si="480"/>
        <v>#VALUE!</v>
      </c>
      <c r="AQI27" s="24" t="e">
        <f t="shared" si="481"/>
        <v>#VALUE!</v>
      </c>
      <c r="AQJ27" s="24" t="e">
        <f t="shared" si="482"/>
        <v>#VALUE!</v>
      </c>
      <c r="AQK27">
        <v>-9.0571423036649E-7</v>
      </c>
      <c r="AQL27" t="e">
        <f>bvarHC1*bvarM7</f>
        <v>#VALUE!</v>
      </c>
      <c r="AQM27" t="e">
        <f>cvarHC1*cvarM7</f>
        <v>#VALUE!</v>
      </c>
      <c r="AQN27" t="e">
        <f>mvarHC1*mvarM7</f>
        <v>#VALUE!</v>
      </c>
      <c r="AQO27" s="24" t="e">
        <f t="shared" si="483"/>
        <v>#VALUE!</v>
      </c>
      <c r="AQP27" s="24" t="e">
        <f t="shared" si="484"/>
        <v>#VALUE!</v>
      </c>
      <c r="AQQ27" s="24" t="e">
        <f t="shared" si="485"/>
        <v>#VALUE!</v>
      </c>
      <c r="AQR27">
        <v>7.3951939107225004E-8</v>
      </c>
      <c r="AQS27" t="e">
        <f>bvarHC2*bvarM4</f>
        <v>#VALUE!</v>
      </c>
      <c r="AQT27" t="e">
        <f>cvarHC2*cvarM4</f>
        <v>#VALUE!</v>
      </c>
      <c r="AQU27" t="e">
        <f>mvarHC2*mvarM4</f>
        <v>#VALUE!</v>
      </c>
      <c r="AQV27" s="24" t="e">
        <f t="shared" si="486"/>
        <v>#VALUE!</v>
      </c>
      <c r="AQW27" s="24" t="e">
        <f t="shared" si="487"/>
        <v>#VALUE!</v>
      </c>
      <c r="AQX27" s="24" t="e">
        <f t="shared" si="488"/>
        <v>#VALUE!</v>
      </c>
      <c r="AQY27">
        <v>-1.1284817057909E-6</v>
      </c>
      <c r="AQZ27" t="e">
        <f>bvarHC2*bvarM9</f>
        <v>#VALUE!</v>
      </c>
      <c r="ARA27" t="e">
        <f>cvarHC2*cvarM9</f>
        <v>#VALUE!</v>
      </c>
      <c r="ARB27" t="e">
        <f>mvarHC2*mvarM9</f>
        <v>#VALUE!</v>
      </c>
      <c r="ARC27" s="24" t="e">
        <f t="shared" si="489"/>
        <v>#VALUE!</v>
      </c>
      <c r="ARD27" s="24" t="e">
        <f t="shared" si="490"/>
        <v>#VALUE!</v>
      </c>
      <c r="ARE27" s="24" t="e">
        <f t="shared" si="491"/>
        <v>#VALUE!</v>
      </c>
      <c r="ARF27">
        <v>-1.2818159740338999</v>
      </c>
      <c r="ARG27" t="e">
        <f>bvarM1*bvarM2</f>
        <v>#VALUE!</v>
      </c>
      <c r="ARH27" t="e">
        <f>cvarM1*cvarM2</f>
        <v>#VALUE!</v>
      </c>
      <c r="ARI27" t="e">
        <f>mvarM1*mvarM2</f>
        <v>#VALUE!</v>
      </c>
      <c r="ARJ27" s="24" t="e">
        <f t="shared" si="492"/>
        <v>#VALUE!</v>
      </c>
      <c r="ARK27" s="24" t="e">
        <f t="shared" si="493"/>
        <v>#VALUE!</v>
      </c>
      <c r="ARL27" s="24" t="e">
        <f t="shared" si="494"/>
        <v>#VALUE!</v>
      </c>
      <c r="ARM27">
        <v>-4.2384286279448002E-5</v>
      </c>
      <c r="ARN27" t="e">
        <f>bvarHC2*bvarM7</f>
        <v>#VALUE!</v>
      </c>
      <c r="ARO27" t="e">
        <f>cvarHC2*cvarM7</f>
        <v>#VALUE!</v>
      </c>
      <c r="ARP27" t="e">
        <f>mvarHC2*mvarM7</f>
        <v>#VALUE!</v>
      </c>
      <c r="ARQ27" s="24" t="e">
        <f t="shared" si="495"/>
        <v>#VALUE!</v>
      </c>
      <c r="ARR27" s="24" t="e">
        <f t="shared" si="496"/>
        <v>#VALUE!</v>
      </c>
      <c r="ARS27" s="24" t="e">
        <f t="shared" si="497"/>
        <v>#VALUE!</v>
      </c>
      <c r="ART27">
        <v>-2.5923565038243E-5</v>
      </c>
      <c r="ARU27" t="e">
        <f>bvarHC2*bvarM6</f>
        <v>#VALUE!</v>
      </c>
      <c r="ARV27" t="e">
        <f>cvarHC2*cvarM6</f>
        <v>#VALUE!</v>
      </c>
      <c r="ARW27" t="e">
        <f>mvarHC2*mvarM6</f>
        <v>#VALUE!</v>
      </c>
      <c r="ARX27" s="24" t="e">
        <f t="shared" si="498"/>
        <v>#VALUE!</v>
      </c>
      <c r="ARY27" s="24" t="e">
        <f t="shared" si="499"/>
        <v>#VALUE!</v>
      </c>
      <c r="ARZ27" s="24" t="e">
        <f t="shared" si="500"/>
        <v>#VALUE!</v>
      </c>
      <c r="ASA27">
        <v>-8.6172975406352999E-7</v>
      </c>
      <c r="ASB27" t="e">
        <f>bvarHC1*bvarM7</f>
        <v>#VALUE!</v>
      </c>
      <c r="ASC27" t="e">
        <f>cvarHC1*cvarM7</f>
        <v>#VALUE!</v>
      </c>
      <c r="ASD27" t="e">
        <f>mvarHC1*mvarM7</f>
        <v>#VALUE!</v>
      </c>
      <c r="ASE27" s="24" t="e">
        <f t="shared" si="501"/>
        <v>#VALUE!</v>
      </c>
      <c r="ASF27" s="24" t="e">
        <f t="shared" si="502"/>
        <v>#VALUE!</v>
      </c>
      <c r="ASG27" s="24" t="e">
        <f t="shared" si="503"/>
        <v>#VALUE!</v>
      </c>
      <c r="ASH27">
        <v>1.7939374671014001E-7</v>
      </c>
      <c r="ASI27" t="e">
        <f>bvarHC2*bvarM4</f>
        <v>#VALUE!</v>
      </c>
      <c r="ASJ27" t="e">
        <f>cvarHC2*cvarM4</f>
        <v>#VALUE!</v>
      </c>
      <c r="ASK27" t="e">
        <f>mvarHC2*mvarM4</f>
        <v>#VALUE!</v>
      </c>
      <c r="ASL27" s="24" t="e">
        <f t="shared" si="504"/>
        <v>#VALUE!</v>
      </c>
      <c r="ASM27" s="24" t="e">
        <f t="shared" si="505"/>
        <v>#VALUE!</v>
      </c>
      <c r="ASN27" s="24" t="e">
        <f t="shared" si="506"/>
        <v>#VALUE!</v>
      </c>
      <c r="ASO27">
        <v>-2.4680119105299001E-6</v>
      </c>
      <c r="ASP27" t="e">
        <f>bvarM2*bvarM3</f>
        <v>#VALUE!</v>
      </c>
      <c r="ASQ27" t="e">
        <f>cvarM2*cvarM3</f>
        <v>#VALUE!</v>
      </c>
      <c r="ASR27" t="e">
        <f>mvarM2*mvarM3</f>
        <v>#VALUE!</v>
      </c>
      <c r="ASS27" s="24" t="e">
        <f t="shared" si="507"/>
        <v>#VALUE!</v>
      </c>
      <c r="AST27" s="24" t="e">
        <f t="shared" si="508"/>
        <v>#VALUE!</v>
      </c>
      <c r="ASU27" s="24" t="e">
        <f t="shared" si="509"/>
        <v>#VALUE!</v>
      </c>
      <c r="ASV27">
        <v>-4.6772857837986E-4</v>
      </c>
      <c r="ASW27" t="e">
        <f>bvarHC2*bvarM7</f>
        <v>#VALUE!</v>
      </c>
      <c r="ASX27" t="e">
        <f>cvarHC2*cvarM7</f>
        <v>#VALUE!</v>
      </c>
      <c r="ASY27" t="e">
        <f>mvarHC2*mvarM7</f>
        <v>#VALUE!</v>
      </c>
      <c r="ASZ27" s="24" t="e">
        <f t="shared" si="510"/>
        <v>#VALUE!</v>
      </c>
      <c r="ATA27" s="24" t="e">
        <f t="shared" si="511"/>
        <v>#VALUE!</v>
      </c>
      <c r="ATB27" s="24" t="e">
        <f t="shared" si="512"/>
        <v>#VALUE!</v>
      </c>
      <c r="ATC27">
        <v>3.7145330722791997E-2</v>
      </c>
      <c r="ATD27" t="e">
        <f>bvarM1*bvarM3</f>
        <v>#VALUE!</v>
      </c>
      <c r="ATE27" t="e">
        <f>cvarM1*cvarM3</f>
        <v>#VALUE!</v>
      </c>
      <c r="ATF27" t="e">
        <f>mvarM1*mvarM3</f>
        <v>#VALUE!</v>
      </c>
      <c r="ATG27" s="24" t="e">
        <f t="shared" si="513"/>
        <v>#VALUE!</v>
      </c>
      <c r="ATH27" s="24" t="e">
        <f t="shared" si="514"/>
        <v>#VALUE!</v>
      </c>
      <c r="ATI27" s="24" t="e">
        <f t="shared" si="515"/>
        <v>#VALUE!</v>
      </c>
      <c r="ATJ27">
        <v>-4.1797424310645E-4</v>
      </c>
      <c r="ATK27" t="e">
        <f>bvarHC2*bvarM7</f>
        <v>#VALUE!</v>
      </c>
      <c r="ATL27" t="e">
        <f>cvarHC2*cvarM7</f>
        <v>#VALUE!</v>
      </c>
      <c r="ATM27" t="e">
        <f>mvarHC2*mvarM7</f>
        <v>#VALUE!</v>
      </c>
      <c r="ATN27" s="24" t="e">
        <f t="shared" si="516"/>
        <v>#VALUE!</v>
      </c>
      <c r="ATO27" s="24" t="e">
        <f t="shared" si="517"/>
        <v>#VALUE!</v>
      </c>
      <c r="ATP27" s="24" t="e">
        <f t="shared" si="518"/>
        <v>#VALUE!</v>
      </c>
      <c r="ATQ27">
        <v>-7.2371527771679996E-8</v>
      </c>
      <c r="ATR27" t="e">
        <f>bvarHC1*bvarM4</f>
        <v>#VALUE!</v>
      </c>
      <c r="ATS27" t="e">
        <f>cvarHC1*cvarM4</f>
        <v>#VALUE!</v>
      </c>
      <c r="ATT27" t="e">
        <f>mvarHC1*mvarM4</f>
        <v>#VALUE!</v>
      </c>
      <c r="ATU27" s="24" t="e">
        <f t="shared" si="519"/>
        <v>#VALUE!</v>
      </c>
      <c r="ATV27" s="24" t="e">
        <f t="shared" si="520"/>
        <v>#VALUE!</v>
      </c>
      <c r="ATW27" s="24" t="e">
        <f t="shared" si="521"/>
        <v>#VALUE!</v>
      </c>
      <c r="ATX27">
        <v>9.2331211846621996E-8</v>
      </c>
      <c r="ATY27" t="e">
        <f>bvarHC2*bvarM4</f>
        <v>#VALUE!</v>
      </c>
      <c r="ATZ27" t="e">
        <f>cvarHC2*cvarM4</f>
        <v>#VALUE!</v>
      </c>
      <c r="AUA27" t="e">
        <f>mvarHC2*mvarM4</f>
        <v>#VALUE!</v>
      </c>
      <c r="AUB27" s="24" t="e">
        <f t="shared" si="522"/>
        <v>#VALUE!</v>
      </c>
      <c r="AUC27" s="24" t="e">
        <f t="shared" si="523"/>
        <v>#VALUE!</v>
      </c>
      <c r="AUD27" s="24" t="e">
        <f t="shared" si="524"/>
        <v>#VALUE!</v>
      </c>
      <c r="AUE27">
        <v>-1.6047285723560001E-6</v>
      </c>
      <c r="AUF27" t="e">
        <f>bvarHC2*bvarM9</f>
        <v>#VALUE!</v>
      </c>
      <c r="AUG27" t="e">
        <f>cvarHC2*cvarM9</f>
        <v>#VALUE!</v>
      </c>
      <c r="AUH27" t="e">
        <f>mvarHC2*mvarM9</f>
        <v>#VALUE!</v>
      </c>
      <c r="AUI27" s="24" t="e">
        <f t="shared" si="525"/>
        <v>#VALUE!</v>
      </c>
      <c r="AUJ27" s="24" t="e">
        <f t="shared" si="526"/>
        <v>#VALUE!</v>
      </c>
      <c r="AUK27" s="24" t="e">
        <f t="shared" si="527"/>
        <v>#VALUE!</v>
      </c>
      <c r="AUL27">
        <v>-5.0081283954175003E-4</v>
      </c>
      <c r="AUM27" t="e">
        <f>bvarHC2*bvarM7</f>
        <v>#VALUE!</v>
      </c>
      <c r="AUN27" t="e">
        <f>cvarHC2*cvarM7</f>
        <v>#VALUE!</v>
      </c>
      <c r="AUO27" t="e">
        <f>mvarHC2*mvarM7</f>
        <v>#VALUE!</v>
      </c>
      <c r="AUP27" s="24" t="e">
        <f t="shared" si="528"/>
        <v>#VALUE!</v>
      </c>
      <c r="AUQ27" s="24" t="e">
        <f t="shared" si="529"/>
        <v>#VALUE!</v>
      </c>
      <c r="AUR27" s="24" t="e">
        <f t="shared" si="530"/>
        <v>#VALUE!</v>
      </c>
      <c r="AUS27">
        <v>-0.18756195720216001</v>
      </c>
      <c r="AUT27" t="e">
        <f>bvarM1*bvarM2</f>
        <v>#VALUE!</v>
      </c>
      <c r="AUU27" t="e">
        <f>cvarM1*cvarM2</f>
        <v>#VALUE!</v>
      </c>
      <c r="AUV27" t="e">
        <f>mvarM1*mvarM2</f>
        <v>#VALUE!</v>
      </c>
      <c r="AUW27" s="24" t="e">
        <f t="shared" si="531"/>
        <v>#VALUE!</v>
      </c>
      <c r="AUX27" s="24" t="e">
        <f t="shared" si="532"/>
        <v>#VALUE!</v>
      </c>
      <c r="AUY27" s="24" t="e">
        <f t="shared" si="533"/>
        <v>#VALUE!</v>
      </c>
      <c r="AUZ27">
        <v>1.5503095176003001E-4</v>
      </c>
      <c r="AVA27" t="e">
        <f>bvarHC2*bvarM6</f>
        <v>#VALUE!</v>
      </c>
      <c r="AVB27" t="e">
        <f>cvarHC2*cvarM6</f>
        <v>#VALUE!</v>
      </c>
      <c r="AVC27" t="e">
        <f>mvarHC2*mvarM6</f>
        <v>#VALUE!</v>
      </c>
      <c r="AVD27" s="24" t="e">
        <f t="shared" si="534"/>
        <v>#VALUE!</v>
      </c>
      <c r="AVE27" s="24" t="e">
        <f t="shared" si="535"/>
        <v>#VALUE!</v>
      </c>
      <c r="AVF27" s="24" t="e">
        <f t="shared" si="536"/>
        <v>#VALUE!</v>
      </c>
      <c r="AVG27">
        <v>-5.9881168005407994E-8</v>
      </c>
      <c r="AVH27" t="e">
        <f>bvarHC1*bvarM4</f>
        <v>#VALUE!</v>
      </c>
      <c r="AVI27" t="e">
        <f>cvarHC1*cvarM4</f>
        <v>#VALUE!</v>
      </c>
      <c r="AVJ27" t="e">
        <f>mvarHC1*mvarM4</f>
        <v>#VALUE!</v>
      </c>
      <c r="AVK27" s="24" t="e">
        <f t="shared" si="537"/>
        <v>#VALUE!</v>
      </c>
      <c r="AVL27" s="24" t="e">
        <f t="shared" si="538"/>
        <v>#VALUE!</v>
      </c>
      <c r="AVM27" s="24" t="e">
        <f t="shared" si="539"/>
        <v>#VALUE!</v>
      </c>
      <c r="AVN27">
        <v>-9.9636572934582003E-7</v>
      </c>
      <c r="AVO27" t="e">
        <f>bvarHC2*bvarM2</f>
        <v>#VALUE!</v>
      </c>
      <c r="AVP27" t="e">
        <f>cvarHC2*cvarM2</f>
        <v>#VALUE!</v>
      </c>
      <c r="AVQ27" t="e">
        <f>mvarHC2*mvarM2</f>
        <v>#VALUE!</v>
      </c>
      <c r="AVR27" s="24" t="e">
        <f t="shared" si="540"/>
        <v>#VALUE!</v>
      </c>
      <c r="AVS27" s="24" t="e">
        <f t="shared" si="541"/>
        <v>#VALUE!</v>
      </c>
      <c r="AVT27" s="24" t="e">
        <f t="shared" si="542"/>
        <v>#VALUE!</v>
      </c>
      <c r="AVU27">
        <v>1.4438864609537001</v>
      </c>
      <c r="AVV27" t="e">
        <f>bvarM1*bvarM4</f>
        <v>#VALUE!</v>
      </c>
      <c r="AVW27" t="e">
        <f>cvarM1*cvarM4</f>
        <v>#VALUE!</v>
      </c>
      <c r="AVX27" t="e">
        <f>mvarM1*mvarM4</f>
        <v>#VALUE!</v>
      </c>
      <c r="AVY27" s="24" t="e">
        <f t="shared" si="543"/>
        <v>#VALUE!</v>
      </c>
      <c r="AVZ27" s="24" t="e">
        <f t="shared" si="544"/>
        <v>#VALUE!</v>
      </c>
      <c r="AWA27" s="24" t="e">
        <f t="shared" si="545"/>
        <v>#VALUE!</v>
      </c>
      <c r="AWB27">
        <v>0.41077305136802</v>
      </c>
      <c r="AWC27" t="e">
        <f>bvarM1*bvarM6</f>
        <v>#VALUE!</v>
      </c>
      <c r="AWD27" t="e">
        <f>cvarM1*cvarM6</f>
        <v>#VALUE!</v>
      </c>
      <c r="AWE27" t="e">
        <f>mvarM1*mvarM6</f>
        <v>#VALUE!</v>
      </c>
      <c r="AWF27" s="24" t="e">
        <f t="shared" si="546"/>
        <v>#VALUE!</v>
      </c>
      <c r="AWG27" s="24" t="e">
        <f t="shared" si="547"/>
        <v>#VALUE!</v>
      </c>
      <c r="AWH27" s="24" t="e">
        <f t="shared" si="548"/>
        <v>#VALUE!</v>
      </c>
      <c r="AWI27">
        <v>3.0233046695134E-6</v>
      </c>
      <c r="AWJ27" t="e">
        <f>bvarHC2*bvarM9</f>
        <v>#VALUE!</v>
      </c>
      <c r="AWK27" t="e">
        <f>cvarHC2*cvarM9</f>
        <v>#VALUE!</v>
      </c>
      <c r="AWL27" t="e">
        <f>mvarHC2*mvarM9</f>
        <v>#VALUE!</v>
      </c>
      <c r="AWM27" s="24" t="e">
        <f t="shared" si="549"/>
        <v>#VALUE!</v>
      </c>
      <c r="AWN27" s="24" t="e">
        <f t="shared" si="550"/>
        <v>#VALUE!</v>
      </c>
      <c r="AWO27" s="24" t="e">
        <f t="shared" si="551"/>
        <v>#VALUE!</v>
      </c>
      <c r="AWP27">
        <v>7.8630271007917995E-5</v>
      </c>
      <c r="AWQ27" t="e">
        <f>bvarHC2*bvarM6</f>
        <v>#VALUE!</v>
      </c>
      <c r="AWR27" t="e">
        <f>cvarHC2*cvarM6</f>
        <v>#VALUE!</v>
      </c>
      <c r="AWS27" t="e">
        <f>mvarHC2*mvarM6</f>
        <v>#VALUE!</v>
      </c>
      <c r="AWT27" s="24" t="e">
        <f t="shared" si="552"/>
        <v>#VALUE!</v>
      </c>
      <c r="AWU27" s="24" t="e">
        <f t="shared" si="553"/>
        <v>#VALUE!</v>
      </c>
      <c r="AWV27" s="24" t="e">
        <f t="shared" si="554"/>
        <v>#VALUE!</v>
      </c>
      <c r="AWW27">
        <v>5.5491957239721999E-6</v>
      </c>
      <c r="AWX27" t="e">
        <f>bvarHC2*bvarM9</f>
        <v>#VALUE!</v>
      </c>
      <c r="AWY27" t="e">
        <f>cvarHC2*cvarM9</f>
        <v>#VALUE!</v>
      </c>
      <c r="AWZ27" t="e">
        <f>mvarHC2*mvarM9</f>
        <v>#VALUE!</v>
      </c>
      <c r="AXA27" s="24" t="e">
        <f t="shared" si="555"/>
        <v>#VALUE!</v>
      </c>
      <c r="AXB27" s="24" t="e">
        <f t="shared" si="556"/>
        <v>#VALUE!</v>
      </c>
      <c r="AXC27" s="24" t="e">
        <f t="shared" si="557"/>
        <v>#VALUE!</v>
      </c>
      <c r="AXD27">
        <v>-1.5364545369906001E-8</v>
      </c>
      <c r="AXE27" t="e">
        <f>bvarHC1*bvarM9</f>
        <v>#VALUE!</v>
      </c>
      <c r="AXF27" t="e">
        <f>cvarHC1*cvarM9</f>
        <v>#VALUE!</v>
      </c>
      <c r="AXG27" t="e">
        <f>mvarHC1*mvarM9</f>
        <v>#VALUE!</v>
      </c>
      <c r="AXH27" s="24" t="e">
        <f t="shared" si="558"/>
        <v>#VALUE!</v>
      </c>
      <c r="AXI27" s="24" t="e">
        <f t="shared" si="559"/>
        <v>#VALUE!</v>
      </c>
      <c r="AXJ27" s="24" t="e">
        <f t="shared" si="560"/>
        <v>#VALUE!</v>
      </c>
      <c r="AXK27">
        <v>6.1185141728930002E-5</v>
      </c>
      <c r="AXL27" t="e">
        <f>bvarHC2*bvarM9</f>
        <v>#VALUE!</v>
      </c>
      <c r="AXM27" t="e">
        <f>cvarHC2*cvarM9</f>
        <v>#VALUE!</v>
      </c>
      <c r="AXN27" t="e">
        <f>mvarHC2*mvarM9</f>
        <v>#VALUE!</v>
      </c>
      <c r="AXO27" s="24" t="e">
        <f t="shared" si="561"/>
        <v>#VALUE!</v>
      </c>
      <c r="AXP27" s="24" t="e">
        <f t="shared" si="562"/>
        <v>#VALUE!</v>
      </c>
      <c r="AXQ27" s="24" t="e">
        <f t="shared" si="563"/>
        <v>#VALUE!</v>
      </c>
      <c r="AXR27">
        <v>-0.97352991465867</v>
      </c>
      <c r="AXS27" t="e">
        <f>bvarM1*bvarM9</f>
        <v>#VALUE!</v>
      </c>
      <c r="AXT27" t="e">
        <f>cvarM1*cvarM9</f>
        <v>#VALUE!</v>
      </c>
      <c r="AXU27" t="e">
        <f>mvarM1*mvarM9</f>
        <v>#VALUE!</v>
      </c>
      <c r="AXV27" s="24" t="e">
        <f t="shared" si="564"/>
        <v>#VALUE!</v>
      </c>
      <c r="AXW27" s="24" t="e">
        <f t="shared" si="565"/>
        <v>#VALUE!</v>
      </c>
      <c r="AXX27" s="24" t="e">
        <f t="shared" si="566"/>
        <v>#VALUE!</v>
      </c>
      <c r="AXY27">
        <v>-5.1224992948945E-5</v>
      </c>
      <c r="AXZ27" t="e">
        <f>bvarHC2*bvarM7</f>
        <v>#VALUE!</v>
      </c>
      <c r="AYA27" t="e">
        <f>cvarHC2*cvarM7</f>
        <v>#VALUE!</v>
      </c>
      <c r="AYB27" t="e">
        <f>mvarHC2*mvarM7</f>
        <v>#VALUE!</v>
      </c>
      <c r="AYC27" s="24" t="e">
        <f t="shared" si="567"/>
        <v>#VALUE!</v>
      </c>
      <c r="AYD27" s="24" t="e">
        <f t="shared" si="568"/>
        <v>#VALUE!</v>
      </c>
      <c r="AYE27" s="24" t="e">
        <f t="shared" si="569"/>
        <v>#VALUE!</v>
      </c>
      <c r="AYF27">
        <v>-2.0374786855292E-6</v>
      </c>
      <c r="AYG27" t="e">
        <f>bvarHC2*bvarM3</f>
        <v>#VALUE!</v>
      </c>
      <c r="AYH27" t="e">
        <f>cvarHC2*cvarM3</f>
        <v>#VALUE!</v>
      </c>
      <c r="AYI27" t="e">
        <f>mvarHC2*mvarM3</f>
        <v>#VALUE!</v>
      </c>
      <c r="AYJ27" s="24" t="e">
        <f t="shared" si="570"/>
        <v>#VALUE!</v>
      </c>
      <c r="AYK27" s="24" t="e">
        <f t="shared" si="571"/>
        <v>#VALUE!</v>
      </c>
      <c r="AYL27" s="24" t="e">
        <f t="shared" si="572"/>
        <v>#VALUE!</v>
      </c>
      <c r="AYM27">
        <v>1.5631852553645999E-6</v>
      </c>
      <c r="AYN27" t="e">
        <f>bvarHC2*bvarM9</f>
        <v>#VALUE!</v>
      </c>
      <c r="AYO27" t="e">
        <f>cvarHC2*cvarM9</f>
        <v>#VALUE!</v>
      </c>
      <c r="AYP27" t="e">
        <f>mvarHC2*mvarM9</f>
        <v>#VALUE!</v>
      </c>
      <c r="AYQ27" s="24" t="e">
        <f t="shared" si="573"/>
        <v>#VALUE!</v>
      </c>
      <c r="AYR27" s="24" t="e">
        <f t="shared" si="574"/>
        <v>#VALUE!</v>
      </c>
      <c r="AYS27" s="24" t="e">
        <f t="shared" si="575"/>
        <v>#VALUE!</v>
      </c>
      <c r="AYT27">
        <v>7.3076657883317999E-7</v>
      </c>
      <c r="AYU27" t="e">
        <f>bvarHC2*bvarM6</f>
        <v>#VALUE!</v>
      </c>
      <c r="AYV27" t="e">
        <f>cvarHC2*cvarM6</f>
        <v>#VALUE!</v>
      </c>
      <c r="AYW27" t="e">
        <f>mvarHC2*mvarM6</f>
        <v>#VALUE!</v>
      </c>
      <c r="AYX27" s="24" t="e">
        <f t="shared" si="576"/>
        <v>#VALUE!</v>
      </c>
      <c r="AYY27" s="24" t="e">
        <f t="shared" si="577"/>
        <v>#VALUE!</v>
      </c>
      <c r="AYZ27" s="24" t="e">
        <f t="shared" si="578"/>
        <v>#VALUE!</v>
      </c>
      <c r="AZA27">
        <v>9.4868015503187005E-5</v>
      </c>
      <c r="AZB27" t="e">
        <f>bvarHC2*bvarM4</f>
        <v>#VALUE!</v>
      </c>
      <c r="AZC27" t="e">
        <f>cvarHC2*cvarM4</f>
        <v>#VALUE!</v>
      </c>
      <c r="AZD27" t="e">
        <f>mvarHC2*mvarM4</f>
        <v>#VALUE!</v>
      </c>
      <c r="AZE27" s="24" t="e">
        <f t="shared" si="579"/>
        <v>#VALUE!</v>
      </c>
      <c r="AZF27" s="24" t="e">
        <f t="shared" si="580"/>
        <v>#VALUE!</v>
      </c>
      <c r="AZG27" s="24" t="e">
        <f t="shared" si="581"/>
        <v>#VALUE!</v>
      </c>
      <c r="AZH27">
        <v>7.8823199960742003E-5</v>
      </c>
      <c r="AZI27" t="e">
        <f>bvarM6*bvarM7</f>
        <v>#VALUE!</v>
      </c>
      <c r="AZJ27" t="e">
        <f>cvarM6*cvarM7</f>
        <v>#VALUE!</v>
      </c>
      <c r="AZK27" t="e">
        <f>mvarM6*mvarM7</f>
        <v>#VALUE!</v>
      </c>
      <c r="AZL27" s="24" t="e">
        <f t="shared" si="582"/>
        <v>#VALUE!</v>
      </c>
      <c r="AZM27" s="24" t="e">
        <f t="shared" si="583"/>
        <v>#VALUE!</v>
      </c>
      <c r="AZN27" s="24" t="e">
        <f t="shared" si="584"/>
        <v>#VALUE!</v>
      </c>
      <c r="AZO27">
        <v>3.2492335138595999E-8</v>
      </c>
      <c r="AZP27" t="e">
        <f>bvarHC1*bvarM6</f>
        <v>#VALUE!</v>
      </c>
      <c r="AZQ27" t="e">
        <f>cvarHC1*cvarM6</f>
        <v>#VALUE!</v>
      </c>
      <c r="AZR27" t="e">
        <f>mvarHC1*mvarM6</f>
        <v>#VALUE!</v>
      </c>
      <c r="AZS27" s="24" t="e">
        <f t="shared" si="585"/>
        <v>#VALUE!</v>
      </c>
      <c r="AZT27" s="24" t="e">
        <f t="shared" si="586"/>
        <v>#VALUE!</v>
      </c>
      <c r="AZU27" s="24" t="e">
        <f t="shared" si="587"/>
        <v>#VALUE!</v>
      </c>
      <c r="AZV27">
        <v>1.1804660303539E-4</v>
      </c>
      <c r="AZW27" t="e">
        <f>bvarHC2*bvarM3</f>
        <v>#VALUE!</v>
      </c>
      <c r="AZX27" t="e">
        <f>cvarHC2*cvarM3</f>
        <v>#VALUE!</v>
      </c>
      <c r="AZY27" t="e">
        <f>mvarHC2*mvarM3</f>
        <v>#VALUE!</v>
      </c>
      <c r="AZZ27" s="24" t="e">
        <f t="shared" si="588"/>
        <v>#VALUE!</v>
      </c>
      <c r="BAA27" s="24" t="e">
        <f t="shared" si="589"/>
        <v>#VALUE!</v>
      </c>
      <c r="BAB27" s="24" t="e">
        <f t="shared" si="590"/>
        <v>#VALUE!</v>
      </c>
      <c r="BAC27">
        <v>-5.9856280085920997E-4</v>
      </c>
      <c r="BAD27" t="e">
        <f>bvarHC2*bvarM7</f>
        <v>#VALUE!</v>
      </c>
      <c r="BAE27" t="e">
        <f>cvarHC2*cvarM7</f>
        <v>#VALUE!</v>
      </c>
      <c r="BAF27" t="e">
        <f>mvarHC2*mvarM7</f>
        <v>#VALUE!</v>
      </c>
      <c r="BAG27" s="24" t="e">
        <f t="shared" si="591"/>
        <v>#VALUE!</v>
      </c>
      <c r="BAH27" s="24" t="e">
        <f t="shared" si="592"/>
        <v>#VALUE!</v>
      </c>
      <c r="BAI27" s="24" t="e">
        <f t="shared" si="593"/>
        <v>#VALUE!</v>
      </c>
      <c r="BAJ27">
        <v>-3.1224853818640998E-8</v>
      </c>
      <c r="BAK27" t="e">
        <f>bvarHC1*bvarM9</f>
        <v>#VALUE!</v>
      </c>
      <c r="BAL27" t="e">
        <f>cvarHC1*cvarM9</f>
        <v>#VALUE!</v>
      </c>
      <c r="BAM27" t="e">
        <f>mvarHC1*mvarM9</f>
        <v>#VALUE!</v>
      </c>
      <c r="BAN27" s="24" t="e">
        <f t="shared" si="594"/>
        <v>#VALUE!</v>
      </c>
      <c r="BAO27" s="24" t="e">
        <f t="shared" si="595"/>
        <v>#VALUE!</v>
      </c>
      <c r="BAP27" s="24" t="e">
        <f t="shared" si="596"/>
        <v>#VALUE!</v>
      </c>
      <c r="BAQ27">
        <v>-1.5820251932423E-8</v>
      </c>
      <c r="BAR27" t="e">
        <f>bvarHC1*bvarM8</f>
        <v>#VALUE!</v>
      </c>
      <c r="BAS27" t="e">
        <f>cvarHC1*cvarM8</f>
        <v>#VALUE!</v>
      </c>
      <c r="BAT27" t="e">
        <f>mvarHC1*mvarM8</f>
        <v>#VALUE!</v>
      </c>
      <c r="BAU27" s="24" t="e">
        <f t="shared" si="597"/>
        <v>#VALUE!</v>
      </c>
      <c r="BAV27" s="24" t="e">
        <f t="shared" si="598"/>
        <v>#VALUE!</v>
      </c>
      <c r="BAW27" s="24" t="e">
        <f t="shared" si="599"/>
        <v>#VALUE!</v>
      </c>
      <c r="BAX27">
        <v>-3.5975495067563001E-4</v>
      </c>
      <c r="BAY27" t="e">
        <f>bvarHC2*bvarM7</f>
        <v>#VALUE!</v>
      </c>
      <c r="BAZ27" t="e">
        <f>cvarHC2*cvarM7</f>
        <v>#VALUE!</v>
      </c>
      <c r="BBA27" t="e">
        <f>mvarHC2*mvarM7</f>
        <v>#VALUE!</v>
      </c>
      <c r="BBB27" s="24" t="e">
        <f t="shared" si="600"/>
        <v>#VALUE!</v>
      </c>
      <c r="BBC27" s="24" t="e">
        <f t="shared" si="601"/>
        <v>#VALUE!</v>
      </c>
      <c r="BBD27" s="24" t="e">
        <f t="shared" si="602"/>
        <v>#VALUE!</v>
      </c>
      <c r="BBE27">
        <v>7.4194260251846002E-6</v>
      </c>
      <c r="BBF27" t="e">
        <f>bvarHC2*bvarM6</f>
        <v>#VALUE!</v>
      </c>
      <c r="BBG27" t="e">
        <f>cvarHC2*cvarM6</f>
        <v>#VALUE!</v>
      </c>
      <c r="BBH27" t="e">
        <f>mvarHC2*mvarM6</f>
        <v>#VALUE!</v>
      </c>
      <c r="BBI27" s="24" t="e">
        <f t="shared" si="603"/>
        <v>#VALUE!</v>
      </c>
      <c r="BBJ27" s="24" t="e">
        <f t="shared" si="604"/>
        <v>#VALUE!</v>
      </c>
      <c r="BBK27" s="24" t="e">
        <f t="shared" si="605"/>
        <v>#VALUE!</v>
      </c>
      <c r="BBL27">
        <v>-2.0729702473205E-6</v>
      </c>
      <c r="BBM27" t="e">
        <f>bvarHC2*bvarM3</f>
        <v>#VALUE!</v>
      </c>
      <c r="BBN27" t="e">
        <f>cvarHC2*cvarM3</f>
        <v>#VALUE!</v>
      </c>
      <c r="BBO27" t="e">
        <f>mvarHC2*mvarM3</f>
        <v>#VALUE!</v>
      </c>
      <c r="BBP27" s="24" t="e">
        <f t="shared" si="606"/>
        <v>#VALUE!</v>
      </c>
      <c r="BBQ27" s="24" t="e">
        <f t="shared" si="607"/>
        <v>#VALUE!</v>
      </c>
      <c r="BBR27" s="24" t="e">
        <f t="shared" si="608"/>
        <v>#VALUE!</v>
      </c>
      <c r="BBS27">
        <v>-3.8692795005571998E-4</v>
      </c>
      <c r="BBT27" t="e">
        <f>bvarHC2*bvarM7</f>
        <v>#VALUE!</v>
      </c>
      <c r="BBU27" t="e">
        <f>cvarHC2*cvarM7</f>
        <v>#VALUE!</v>
      </c>
      <c r="BBV27" t="e">
        <f>mvarHC2*mvarM7</f>
        <v>#VALUE!</v>
      </c>
      <c r="BBW27" s="24" t="e">
        <f t="shared" si="609"/>
        <v>#VALUE!</v>
      </c>
      <c r="BBX27" s="24" t="e">
        <f t="shared" si="610"/>
        <v>#VALUE!</v>
      </c>
      <c r="BBY27" s="24" t="e">
        <f t="shared" si="611"/>
        <v>#VALUE!</v>
      </c>
      <c r="BBZ27">
        <v>2.3867015996552E-8</v>
      </c>
      <c r="BCA27" t="e">
        <f>bvarHC1*bvarM8</f>
        <v>#VALUE!</v>
      </c>
      <c r="BCB27" t="e">
        <f>cvarHC1*cvarM8</f>
        <v>#VALUE!</v>
      </c>
      <c r="BCC27" t="e">
        <f>mvarHC1*mvarM8</f>
        <v>#VALUE!</v>
      </c>
      <c r="BCD27" s="24" t="e">
        <f t="shared" si="612"/>
        <v>#VALUE!</v>
      </c>
      <c r="BCE27" s="24" t="e">
        <f t="shared" si="613"/>
        <v>#VALUE!</v>
      </c>
      <c r="BCF27" s="24" t="e">
        <f t="shared" si="614"/>
        <v>#VALUE!</v>
      </c>
      <c r="BCG27">
        <v>-1.8065833095263999E-7</v>
      </c>
      <c r="BCH27" t="e">
        <f>bvarHC1*bvarM8</f>
        <v>#VALUE!</v>
      </c>
      <c r="BCI27" t="e">
        <f>cvarHC1*cvarM8</f>
        <v>#VALUE!</v>
      </c>
      <c r="BCJ27" t="e">
        <f>mvarHC1*mvarM8</f>
        <v>#VALUE!</v>
      </c>
      <c r="BCK27" s="24" t="e">
        <f t="shared" si="615"/>
        <v>#VALUE!</v>
      </c>
      <c r="BCL27" s="24" t="e">
        <f t="shared" si="616"/>
        <v>#VALUE!</v>
      </c>
      <c r="BCM27" s="24" t="e">
        <f t="shared" si="617"/>
        <v>#VALUE!</v>
      </c>
      <c r="BCN27">
        <v>1.8318019505041001E-5</v>
      </c>
      <c r="BCO27" t="e">
        <f>bvarHC2*bvarM9</f>
        <v>#VALUE!</v>
      </c>
      <c r="BCP27" t="e">
        <f>cvarHC2*cvarM9</f>
        <v>#VALUE!</v>
      </c>
      <c r="BCQ27" t="e">
        <f>mvarHC2*mvarM9</f>
        <v>#VALUE!</v>
      </c>
      <c r="BCR27" s="24" t="e">
        <f t="shared" si="618"/>
        <v>#VALUE!</v>
      </c>
      <c r="BCS27" s="24" t="e">
        <f t="shared" si="619"/>
        <v>#VALUE!</v>
      </c>
      <c r="BCT27" s="24" t="e">
        <f t="shared" si="620"/>
        <v>#VALUE!</v>
      </c>
      <c r="BCU27">
        <v>-9.3567343304504003E-2</v>
      </c>
      <c r="BCV27" t="e">
        <f>bvarM1*bvarM2</f>
        <v>#VALUE!</v>
      </c>
      <c r="BCW27" t="e">
        <f>cvarM1*cvarM2</f>
        <v>#VALUE!</v>
      </c>
      <c r="BCX27" t="e">
        <f>mvarM1*mvarM2</f>
        <v>#VALUE!</v>
      </c>
      <c r="BCY27" s="24" t="e">
        <f t="shared" si="621"/>
        <v>#VALUE!</v>
      </c>
      <c r="BCZ27" s="24" t="e">
        <f t="shared" si="622"/>
        <v>#VALUE!</v>
      </c>
      <c r="BDA27" s="24" t="e">
        <f t="shared" si="623"/>
        <v>#VALUE!</v>
      </c>
      <c r="BDB27">
        <v>9.9515179244375996E-8</v>
      </c>
      <c r="BDC27" t="e">
        <f>bvarHC1*bvarM7</f>
        <v>#VALUE!</v>
      </c>
      <c r="BDD27" t="e">
        <f>cvarHC1*cvarM7</f>
        <v>#VALUE!</v>
      </c>
      <c r="BDE27" t="e">
        <f>mvarHC1*mvarM7</f>
        <v>#VALUE!</v>
      </c>
      <c r="BDF27" s="24" t="e">
        <f t="shared" si="624"/>
        <v>#VALUE!</v>
      </c>
      <c r="BDG27" s="24" t="e">
        <f t="shared" si="625"/>
        <v>#VALUE!</v>
      </c>
      <c r="BDH27" s="24" t="e">
        <f t="shared" si="626"/>
        <v>#VALUE!</v>
      </c>
      <c r="BDI27">
        <v>-1.0673633628557999E-5</v>
      </c>
      <c r="BDJ27" t="e">
        <f>bvarM3*bvarM6</f>
        <v>#VALUE!</v>
      </c>
      <c r="BDK27" t="e">
        <f>cvarM3*cvarM6</f>
        <v>#VALUE!</v>
      </c>
      <c r="BDL27" t="e">
        <f>mvarM3*mvarM6</f>
        <v>#VALUE!</v>
      </c>
      <c r="BDM27" s="24" t="e">
        <f t="shared" si="627"/>
        <v>#VALUE!</v>
      </c>
      <c r="BDN27" s="24" t="e">
        <f t="shared" si="628"/>
        <v>#VALUE!</v>
      </c>
      <c r="BDO27" s="24" t="e">
        <f t="shared" si="629"/>
        <v>#VALUE!</v>
      </c>
      <c r="BDP27">
        <v>9.0159407010339005E-6</v>
      </c>
      <c r="BDQ27" t="e">
        <f>bvarHC2*bvarM6</f>
        <v>#VALUE!</v>
      </c>
      <c r="BDR27" t="e">
        <f>cvarHC2*cvarM6</f>
        <v>#VALUE!</v>
      </c>
      <c r="BDS27" t="e">
        <f>mvarHC2*mvarM6</f>
        <v>#VALUE!</v>
      </c>
      <c r="BDT27" s="24" t="e">
        <f t="shared" si="630"/>
        <v>#VALUE!</v>
      </c>
      <c r="BDU27" s="24" t="e">
        <f t="shared" si="631"/>
        <v>#VALUE!</v>
      </c>
      <c r="BDV27" s="24" t="e">
        <f t="shared" si="632"/>
        <v>#VALUE!</v>
      </c>
      <c r="BDW27">
        <v>-6.6763080629490999E-7</v>
      </c>
      <c r="BDX27" t="e">
        <f>bvarHC2*bvarM4</f>
        <v>#VALUE!</v>
      </c>
      <c r="BDY27" t="e">
        <f>cvarHC2*cvarM4</f>
        <v>#VALUE!</v>
      </c>
      <c r="BDZ27" t="e">
        <f>mvarHC2*mvarM4</f>
        <v>#VALUE!</v>
      </c>
      <c r="BEA27" s="24" t="e">
        <f t="shared" si="633"/>
        <v>#VALUE!</v>
      </c>
      <c r="BEB27" s="24" t="e">
        <f t="shared" si="634"/>
        <v>#VALUE!</v>
      </c>
      <c r="BEC27" s="24" t="e">
        <f t="shared" si="635"/>
        <v>#VALUE!</v>
      </c>
      <c r="BED27">
        <v>-0.74546186608831999</v>
      </c>
      <c r="BEE27" t="e">
        <f>bvarM1*bvarM9</f>
        <v>#VALUE!</v>
      </c>
      <c r="BEF27" t="e">
        <f>cvarM1*cvarM9</f>
        <v>#VALUE!</v>
      </c>
      <c r="BEG27" t="e">
        <f>mvarM1*mvarM9</f>
        <v>#VALUE!</v>
      </c>
      <c r="BEH27" s="24" t="e">
        <f t="shared" si="636"/>
        <v>#VALUE!</v>
      </c>
      <c r="BEI27" s="24" t="e">
        <f t="shared" si="637"/>
        <v>#VALUE!</v>
      </c>
      <c r="BEJ27" s="24" t="e">
        <f t="shared" si="638"/>
        <v>#VALUE!</v>
      </c>
      <c r="BEK27">
        <v>5.9547881265294003E-6</v>
      </c>
      <c r="BEL27" t="e">
        <f>bvarHC2*bvarM6</f>
        <v>#VALUE!</v>
      </c>
      <c r="BEM27" t="e">
        <f>cvarHC2*cvarM6</f>
        <v>#VALUE!</v>
      </c>
      <c r="BEN27" t="e">
        <f>mvarHC2*mvarM6</f>
        <v>#VALUE!</v>
      </c>
      <c r="BEO27" s="24" t="e">
        <f t="shared" si="639"/>
        <v>#VALUE!</v>
      </c>
      <c r="BEP27" s="24" t="e">
        <f t="shared" si="640"/>
        <v>#VALUE!</v>
      </c>
      <c r="BEQ27" s="24" t="e">
        <f t="shared" si="641"/>
        <v>#VALUE!</v>
      </c>
      <c r="BER27">
        <v>2.9847025125136E-7</v>
      </c>
      <c r="BES27" t="e">
        <f>bvarHC1*bvarM8</f>
        <v>#VALUE!</v>
      </c>
      <c r="BET27" t="e">
        <f>cvarHC1*cvarM8</f>
        <v>#VALUE!</v>
      </c>
      <c r="BEU27" t="e">
        <f>mvarHC1*mvarM8</f>
        <v>#VALUE!</v>
      </c>
      <c r="BEV27" s="24" t="e">
        <f t="shared" si="642"/>
        <v>#VALUE!</v>
      </c>
      <c r="BEW27" s="24" t="e">
        <f t="shared" si="643"/>
        <v>#VALUE!</v>
      </c>
      <c r="BEX27" s="24" t="e">
        <f t="shared" si="644"/>
        <v>#VALUE!</v>
      </c>
      <c r="BEY27">
        <v>-6.0334784309405004E-4</v>
      </c>
      <c r="BEZ27" t="e">
        <f>bvarHC2*bvarM7</f>
        <v>#VALUE!</v>
      </c>
      <c r="BFA27" t="e">
        <f>cvarHC2*cvarM7</f>
        <v>#VALUE!</v>
      </c>
      <c r="BFB27" t="e">
        <f>mvarHC2*mvarM7</f>
        <v>#VALUE!</v>
      </c>
      <c r="BFC27" s="24" t="e">
        <f t="shared" si="645"/>
        <v>#VALUE!</v>
      </c>
      <c r="BFD27" s="24" t="e">
        <f t="shared" si="646"/>
        <v>#VALUE!</v>
      </c>
      <c r="BFE27" s="24" t="e">
        <f t="shared" si="647"/>
        <v>#VALUE!</v>
      </c>
      <c r="BFF27">
        <v>-3.8130859615453001E-6</v>
      </c>
      <c r="BFG27" t="e">
        <f>bvarHC2*bvarM9</f>
        <v>#VALUE!</v>
      </c>
      <c r="BFH27" t="e">
        <f>cvarHC2*cvarM9</f>
        <v>#VALUE!</v>
      </c>
      <c r="BFI27" t="e">
        <f>mvarHC2*mvarM9</f>
        <v>#VALUE!</v>
      </c>
      <c r="BFJ27" s="24" t="e">
        <f t="shared" si="648"/>
        <v>#VALUE!</v>
      </c>
      <c r="BFK27" s="24" t="e">
        <f t="shared" si="649"/>
        <v>#VALUE!</v>
      </c>
      <c r="BFL27" s="24" t="e">
        <f t="shared" si="650"/>
        <v>#VALUE!</v>
      </c>
      <c r="BFM27">
        <v>1.0628795098980999E-5</v>
      </c>
      <c r="BFN27" t="e">
        <f>bvarHC2*bvarM3</f>
        <v>#VALUE!</v>
      </c>
      <c r="BFO27" t="e">
        <f>cvarHC2*cvarM3</f>
        <v>#VALUE!</v>
      </c>
      <c r="BFP27" t="e">
        <f>mvarHC2*mvarM3</f>
        <v>#VALUE!</v>
      </c>
      <c r="BFQ27" s="24" t="e">
        <f t="shared" si="651"/>
        <v>#VALUE!</v>
      </c>
      <c r="BFR27" s="24" t="e">
        <f t="shared" si="652"/>
        <v>#VALUE!</v>
      </c>
      <c r="BFS27" s="24" t="e">
        <f t="shared" si="653"/>
        <v>#VALUE!</v>
      </c>
      <c r="BFT27">
        <v>-8.5103979989740997E-5</v>
      </c>
      <c r="BFU27" t="e">
        <f>bvarHC2*bvarM2</f>
        <v>#VALUE!</v>
      </c>
      <c r="BFV27" t="e">
        <f>cvarHC2*cvarM2</f>
        <v>#VALUE!</v>
      </c>
      <c r="BFW27" t="e">
        <f>mvarHC2*mvarM2</f>
        <v>#VALUE!</v>
      </c>
      <c r="BFX27" s="24" t="e">
        <f t="shared" si="654"/>
        <v>#VALUE!</v>
      </c>
      <c r="BFY27" s="24" t="e">
        <f t="shared" si="655"/>
        <v>#VALUE!</v>
      </c>
      <c r="BFZ27" s="24" t="e">
        <f t="shared" si="656"/>
        <v>#VALUE!</v>
      </c>
      <c r="BGA27">
        <v>3.0108048071476002E-11</v>
      </c>
      <c r="BGB27" t="e">
        <f>bvarHC1^2</f>
        <v>#VALUE!</v>
      </c>
      <c r="BGC27" t="e">
        <f>cvarHC1^2</f>
        <v>#VALUE!</v>
      </c>
      <c r="BGD27" t="e">
        <f>mvarHC1^2</f>
        <v>#VALUE!</v>
      </c>
      <c r="BGE27" s="24" t="e">
        <f t="shared" si="657"/>
        <v>#VALUE!</v>
      </c>
      <c r="BGF27" s="24" t="e">
        <f t="shared" si="658"/>
        <v>#VALUE!</v>
      </c>
      <c r="BGG27" s="24" t="e">
        <f t="shared" si="659"/>
        <v>#VALUE!</v>
      </c>
      <c r="BGH27">
        <v>5.9783763762998997E-6</v>
      </c>
      <c r="BGI27" t="e">
        <f>bvarHC2*bvarM4</f>
        <v>#VALUE!</v>
      </c>
      <c r="BGJ27" t="e">
        <f>cvarHC2*cvarM4</f>
        <v>#VALUE!</v>
      </c>
      <c r="BGK27" t="e">
        <f>mvarHC2*mvarM4</f>
        <v>#VALUE!</v>
      </c>
      <c r="BGL27" s="24" t="e">
        <f t="shared" si="660"/>
        <v>#VALUE!</v>
      </c>
      <c r="BGM27" s="24" t="e">
        <f t="shared" si="661"/>
        <v>#VALUE!</v>
      </c>
      <c r="BGN27" s="24" t="e">
        <f t="shared" si="662"/>
        <v>#VALUE!</v>
      </c>
      <c r="BGO27">
        <v>-1.3590461211068999E-7</v>
      </c>
      <c r="BGP27" t="e">
        <f>bvarHC1*bvarM9</f>
        <v>#VALUE!</v>
      </c>
      <c r="BGQ27" t="e">
        <f>cvarHC1*cvarM9</f>
        <v>#VALUE!</v>
      </c>
      <c r="BGR27" t="e">
        <f>mvarHC1*mvarM9</f>
        <v>#VALUE!</v>
      </c>
      <c r="BGS27" s="24" t="e">
        <f t="shared" si="663"/>
        <v>#VALUE!</v>
      </c>
      <c r="BGT27" s="24" t="e">
        <f t="shared" si="664"/>
        <v>#VALUE!</v>
      </c>
      <c r="BGU27" s="24" t="e">
        <f t="shared" si="665"/>
        <v>#VALUE!</v>
      </c>
      <c r="BGV27">
        <v>2.8944221421884999E-9</v>
      </c>
      <c r="BGW27" t="e">
        <f>bvarHC2*bvarM6</f>
        <v>#VALUE!</v>
      </c>
      <c r="BGX27" t="e">
        <f>cvarHC2*cvarM6</f>
        <v>#VALUE!</v>
      </c>
      <c r="BGY27" t="e">
        <f>mvarHC2*mvarM6</f>
        <v>#VALUE!</v>
      </c>
      <c r="BGZ27" s="24" t="e">
        <f t="shared" si="666"/>
        <v>#VALUE!</v>
      </c>
      <c r="BHA27" s="24" t="e">
        <f t="shared" si="667"/>
        <v>#VALUE!</v>
      </c>
      <c r="BHB27" s="24" t="e">
        <f t="shared" si="668"/>
        <v>#VALUE!</v>
      </c>
      <c r="BHC27">
        <v>-1.1551252444792E-4</v>
      </c>
      <c r="BHD27" t="e">
        <f>bvarHC2*bvarM7</f>
        <v>#VALUE!</v>
      </c>
      <c r="BHE27" t="e">
        <f>cvarHC2*cvarM7</f>
        <v>#VALUE!</v>
      </c>
      <c r="BHF27" t="e">
        <f>mvarHC2*mvarM7</f>
        <v>#VALUE!</v>
      </c>
      <c r="BHG27" s="24" t="e">
        <f t="shared" si="669"/>
        <v>#VALUE!</v>
      </c>
      <c r="BHH27" s="24" t="e">
        <f t="shared" si="670"/>
        <v>#VALUE!</v>
      </c>
      <c r="BHI27" s="24" t="e">
        <f t="shared" si="671"/>
        <v>#VALUE!</v>
      </c>
      <c r="BHJ27">
        <v>-7.1446350877133006E-5</v>
      </c>
      <c r="BHK27" t="e">
        <f>bvarHC2*bvarM2</f>
        <v>#VALUE!</v>
      </c>
      <c r="BHL27" t="e">
        <f>cvarHC2*cvarM2</f>
        <v>#VALUE!</v>
      </c>
      <c r="BHM27" t="e">
        <f>mvarHC2*mvarM2</f>
        <v>#VALUE!</v>
      </c>
      <c r="BHN27" s="24" t="e">
        <f t="shared" si="672"/>
        <v>#VALUE!</v>
      </c>
      <c r="BHO27" s="24" t="e">
        <f t="shared" si="673"/>
        <v>#VALUE!</v>
      </c>
      <c r="BHP27" s="24" t="e">
        <f t="shared" si="674"/>
        <v>#VALUE!</v>
      </c>
      <c r="BHQ27">
        <v>1.5288605773836999E-4</v>
      </c>
      <c r="BHR27" t="e">
        <f>bvarM1*bvarM7</f>
        <v>#VALUE!</v>
      </c>
      <c r="BHS27" t="e">
        <f>cvarM1*cvarM7</f>
        <v>#VALUE!</v>
      </c>
      <c r="BHT27" t="e">
        <f>mvarM1*mvarM7</f>
        <v>#VALUE!</v>
      </c>
      <c r="BHU27" s="24" t="e">
        <f t="shared" si="675"/>
        <v>#VALUE!</v>
      </c>
      <c r="BHV27" s="24" t="e">
        <f t="shared" si="676"/>
        <v>#VALUE!</v>
      </c>
      <c r="BHW27" s="24" t="e">
        <f t="shared" si="677"/>
        <v>#VALUE!</v>
      </c>
      <c r="BHX27">
        <v>2.2756732217481001E-5</v>
      </c>
      <c r="BHY27" t="e">
        <f>bvarHC2*bvarM6</f>
        <v>#VALUE!</v>
      </c>
      <c r="BHZ27" t="e">
        <f>cvarHC2*cvarM6</f>
        <v>#VALUE!</v>
      </c>
      <c r="BIA27" t="e">
        <f>mvarHC2*mvarM6</f>
        <v>#VALUE!</v>
      </c>
      <c r="BIB27" s="24" t="e">
        <f t="shared" si="678"/>
        <v>#VALUE!</v>
      </c>
      <c r="BIC27" s="24" t="e">
        <f t="shared" si="679"/>
        <v>#VALUE!</v>
      </c>
      <c r="BID27" s="24" t="e">
        <f t="shared" si="680"/>
        <v>#VALUE!</v>
      </c>
      <c r="BIE27">
        <v>-7.4481054964263997E-7</v>
      </c>
      <c r="BIF27" t="e">
        <f>bvarHC1*bvarM7</f>
        <v>#VALUE!</v>
      </c>
      <c r="BIG27" t="e">
        <f>cvarHC1*cvarM7</f>
        <v>#VALUE!</v>
      </c>
      <c r="BIH27" t="e">
        <f>mvarHC1*mvarM7</f>
        <v>#VALUE!</v>
      </c>
      <c r="BII27" s="24" t="e">
        <f t="shared" si="681"/>
        <v>#VALUE!</v>
      </c>
      <c r="BIJ27" s="24" t="e">
        <f t="shared" si="682"/>
        <v>#VALUE!</v>
      </c>
      <c r="BIK27" s="24" t="e">
        <f t="shared" si="683"/>
        <v>#VALUE!</v>
      </c>
      <c r="BIL27">
        <v>4.6206020368441003E-9</v>
      </c>
      <c r="BIM27" t="e">
        <f>bvarHC2*bvarM6</f>
        <v>#VALUE!</v>
      </c>
      <c r="BIN27" t="e">
        <f>cvarHC2*cvarM6</f>
        <v>#VALUE!</v>
      </c>
      <c r="BIO27" t="e">
        <f>mvarHC2*mvarM6</f>
        <v>#VALUE!</v>
      </c>
      <c r="BIP27" s="24" t="e">
        <f t="shared" si="684"/>
        <v>#VALUE!</v>
      </c>
      <c r="BIQ27" s="24" t="e">
        <f t="shared" si="685"/>
        <v>#VALUE!</v>
      </c>
      <c r="BIR27" s="24" t="e">
        <f t="shared" si="686"/>
        <v>#VALUE!</v>
      </c>
      <c r="BIS27">
        <v>0.21059963566341</v>
      </c>
      <c r="BIT27" t="e">
        <f>bvarM1*bvarM3</f>
        <v>#VALUE!</v>
      </c>
      <c r="BIU27" t="e">
        <f>cvarM1*cvarM3</f>
        <v>#VALUE!</v>
      </c>
      <c r="BIV27" t="e">
        <f>mvarM1*mvarM3</f>
        <v>#VALUE!</v>
      </c>
      <c r="BIW27" s="24" t="e">
        <f t="shared" si="687"/>
        <v>#VALUE!</v>
      </c>
      <c r="BIX27" s="24" t="e">
        <f t="shared" si="688"/>
        <v>#VALUE!</v>
      </c>
      <c r="BIY27" s="24" t="e">
        <f t="shared" si="689"/>
        <v>#VALUE!</v>
      </c>
      <c r="BIZ27">
        <v>-3.7510265499434998E-4</v>
      </c>
      <c r="BJA27" t="e">
        <f>bvarHC2*bvarM7</f>
        <v>#VALUE!</v>
      </c>
      <c r="BJB27" t="e">
        <f>cvarHC2*cvarM7</f>
        <v>#VALUE!</v>
      </c>
      <c r="BJC27" t="e">
        <f>mvarHC2*mvarM7</f>
        <v>#VALUE!</v>
      </c>
      <c r="BJD27" s="24" t="e">
        <f t="shared" si="690"/>
        <v>#VALUE!</v>
      </c>
      <c r="BJE27" s="24" t="e">
        <f t="shared" si="691"/>
        <v>#VALUE!</v>
      </c>
      <c r="BJF27" s="24" t="e">
        <f t="shared" si="692"/>
        <v>#VALUE!</v>
      </c>
      <c r="BJG27">
        <v>-6.2956622399164E-9</v>
      </c>
      <c r="BJH27" t="e">
        <f>bvarM4*bvarM7</f>
        <v>#VALUE!</v>
      </c>
      <c r="BJI27" t="e">
        <f>cvarM4*cvarM7</f>
        <v>#VALUE!</v>
      </c>
      <c r="BJJ27" t="e">
        <f>mvarM4*mvarM7</f>
        <v>#VALUE!</v>
      </c>
      <c r="BJK27" s="24" t="e">
        <f t="shared" si="693"/>
        <v>#VALUE!</v>
      </c>
      <c r="BJL27" s="24" t="e">
        <f t="shared" si="694"/>
        <v>#VALUE!</v>
      </c>
      <c r="BJM27" s="24" t="e">
        <f t="shared" si="695"/>
        <v>#VALUE!</v>
      </c>
      <c r="BJN27">
        <v>-2.2696742353653E-4</v>
      </c>
      <c r="BJO27" t="e">
        <f>bvarHC2*bvarM7</f>
        <v>#VALUE!</v>
      </c>
      <c r="BJP27" t="e">
        <f>cvarHC2*cvarM7</f>
        <v>#VALUE!</v>
      </c>
      <c r="BJQ27" t="e">
        <f>mvarHC2*mvarM7</f>
        <v>#VALUE!</v>
      </c>
      <c r="BJR27" s="24" t="e">
        <f t="shared" si="696"/>
        <v>#VALUE!</v>
      </c>
      <c r="BJS27" s="24" t="e">
        <f t="shared" si="697"/>
        <v>#VALUE!</v>
      </c>
      <c r="BJT27" s="24" t="e">
        <f t="shared" si="698"/>
        <v>#VALUE!</v>
      </c>
      <c r="BJU27">
        <v>-9.4893439791581994E-8</v>
      </c>
      <c r="BJV27" t="e">
        <f>bvarHC1*bvarM9</f>
        <v>#VALUE!</v>
      </c>
      <c r="BJW27" t="e">
        <f>cvarHC1*cvarM9</f>
        <v>#VALUE!</v>
      </c>
      <c r="BJX27" t="e">
        <f>mvarHC1*mvarM9</f>
        <v>#VALUE!</v>
      </c>
      <c r="BJY27" s="24" t="e">
        <f t="shared" si="699"/>
        <v>#VALUE!</v>
      </c>
      <c r="BJZ27" s="24" t="e">
        <f t="shared" si="700"/>
        <v>#VALUE!</v>
      </c>
      <c r="BKA27" s="24" t="e">
        <f t="shared" si="701"/>
        <v>#VALUE!</v>
      </c>
      <c r="BKB27">
        <v>1.9038951356491998E-9</v>
      </c>
      <c r="BKC27" t="e">
        <f>bvarHC2*bvarM6</f>
        <v>#VALUE!</v>
      </c>
      <c r="BKD27" t="e">
        <f>cvarHC2*cvarM6</f>
        <v>#VALUE!</v>
      </c>
      <c r="BKE27" t="e">
        <f>mvarHC2*mvarM6</f>
        <v>#VALUE!</v>
      </c>
      <c r="BKF27" s="24" t="e">
        <f t="shared" si="702"/>
        <v>#VALUE!</v>
      </c>
      <c r="BKG27" s="24" t="e">
        <f t="shared" si="703"/>
        <v>#VALUE!</v>
      </c>
      <c r="BKH27" s="24" t="e">
        <f t="shared" si="704"/>
        <v>#VALUE!</v>
      </c>
      <c r="BKI27">
        <v>-0.51613840667571997</v>
      </c>
      <c r="BKJ27" t="e">
        <f>bvarM1*bvarM2</f>
        <v>#VALUE!</v>
      </c>
      <c r="BKK27" t="e">
        <f>cvarM1*cvarM2</f>
        <v>#VALUE!</v>
      </c>
      <c r="BKL27" t="e">
        <f>mvarM1*mvarM2</f>
        <v>#VALUE!</v>
      </c>
      <c r="BKM27" s="24" t="e">
        <f t="shared" si="705"/>
        <v>#VALUE!</v>
      </c>
      <c r="BKN27" s="24" t="e">
        <f t="shared" si="706"/>
        <v>#VALUE!</v>
      </c>
      <c r="BKO27" s="24" t="e">
        <f t="shared" si="707"/>
        <v>#VALUE!</v>
      </c>
      <c r="BKP27">
        <v>-1.1585212985755</v>
      </c>
      <c r="BKQ27" t="e">
        <f>bvarM1*bvarM2</f>
        <v>#VALUE!</v>
      </c>
      <c r="BKR27" t="e">
        <f>cvarM1*cvarM2</f>
        <v>#VALUE!</v>
      </c>
      <c r="BKS27" t="e">
        <f>mvarM1*mvarM2</f>
        <v>#VALUE!</v>
      </c>
      <c r="BKT27" s="24" t="e">
        <f t="shared" si="708"/>
        <v>#VALUE!</v>
      </c>
      <c r="BKU27" s="24" t="e">
        <f t="shared" si="709"/>
        <v>#VALUE!</v>
      </c>
      <c r="BKV27" s="24" t="e">
        <f t="shared" si="710"/>
        <v>#VALUE!</v>
      </c>
      <c r="BKW27">
        <v>-1.4663271878938001E-8</v>
      </c>
      <c r="BKX27" t="e">
        <f>bvarM4*bvarM7</f>
        <v>#VALUE!</v>
      </c>
      <c r="BKY27" t="e">
        <f>cvarM4*cvarM7</f>
        <v>#VALUE!</v>
      </c>
      <c r="BKZ27" t="e">
        <f>mvarM4*mvarM7</f>
        <v>#VALUE!</v>
      </c>
      <c r="BLA27" s="24" t="e">
        <f t="shared" si="711"/>
        <v>#VALUE!</v>
      </c>
      <c r="BLB27" s="24" t="e">
        <f t="shared" si="712"/>
        <v>#VALUE!</v>
      </c>
      <c r="BLC27" s="24" t="e">
        <f t="shared" si="713"/>
        <v>#VALUE!</v>
      </c>
      <c r="BLD27">
        <v>-2.0163517070464999E-4</v>
      </c>
      <c r="BLE27" t="e">
        <f>bvarHC2*bvarM7</f>
        <v>#VALUE!</v>
      </c>
      <c r="BLF27" t="e">
        <f>cvarHC2*cvarM7</f>
        <v>#VALUE!</v>
      </c>
      <c r="BLG27" t="e">
        <f>mvarHC2*mvarM7</f>
        <v>#VALUE!</v>
      </c>
      <c r="BLH27" s="24" t="e">
        <f t="shared" si="714"/>
        <v>#VALUE!</v>
      </c>
      <c r="BLI27" s="24" t="e">
        <f t="shared" si="715"/>
        <v>#VALUE!</v>
      </c>
      <c r="BLJ27" s="24" t="e">
        <f t="shared" si="716"/>
        <v>#VALUE!</v>
      </c>
      <c r="BLK27">
        <v>-8.9860808959539997E-8</v>
      </c>
      <c r="BLL27" t="e">
        <f>bvarHC1*bvarM9</f>
        <v>#VALUE!</v>
      </c>
      <c r="BLM27" t="e">
        <f>cvarHC1*cvarM9</f>
        <v>#VALUE!</v>
      </c>
      <c r="BLN27" t="e">
        <f>mvarHC1*mvarM9</f>
        <v>#VALUE!</v>
      </c>
      <c r="BLO27" s="24" t="e">
        <f t="shared" si="717"/>
        <v>#VALUE!</v>
      </c>
      <c r="BLP27" s="24" t="e">
        <f t="shared" si="718"/>
        <v>#VALUE!</v>
      </c>
      <c r="BLQ27" s="24" t="e">
        <f t="shared" si="719"/>
        <v>#VALUE!</v>
      </c>
      <c r="BLR27">
        <v>-5.2934695909064003E-12</v>
      </c>
      <c r="BLS27" t="e">
        <f>bvarHC1*bvarM9</f>
        <v>#VALUE!</v>
      </c>
      <c r="BLT27" t="e">
        <f>cvarHC1*cvarM9</f>
        <v>#VALUE!</v>
      </c>
      <c r="BLU27" t="e">
        <f>mvarHC1*mvarM9</f>
        <v>#VALUE!</v>
      </c>
      <c r="BLV27" s="24" t="e">
        <f t="shared" si="720"/>
        <v>#VALUE!</v>
      </c>
      <c r="BLW27" s="24" t="e">
        <f t="shared" si="721"/>
        <v>#VALUE!</v>
      </c>
      <c r="BLX27" s="24" t="e">
        <f t="shared" si="722"/>
        <v>#VALUE!</v>
      </c>
      <c r="BLY27">
        <v>0.29123334739614998</v>
      </c>
      <c r="BLZ27" t="e">
        <f>bvarM1*bvarM3</f>
        <v>#VALUE!</v>
      </c>
      <c r="BMA27" t="e">
        <f>cvarM1*cvarM3</f>
        <v>#VALUE!</v>
      </c>
      <c r="BMB27" t="e">
        <f>mvarM1*mvarM3</f>
        <v>#VALUE!</v>
      </c>
      <c r="BMC27" s="24" t="e">
        <f t="shared" si="723"/>
        <v>#VALUE!</v>
      </c>
      <c r="BMD27" s="24" t="e">
        <f t="shared" si="724"/>
        <v>#VALUE!</v>
      </c>
      <c r="BME27" s="24" t="e">
        <f t="shared" si="725"/>
        <v>#VALUE!</v>
      </c>
      <c r="BMF27">
        <v>7.5849032069101997E-5</v>
      </c>
      <c r="BMG27" t="e">
        <f>bvarHC2*bvarM6</f>
        <v>#VALUE!</v>
      </c>
      <c r="BMH27" t="e">
        <f>cvarHC2*cvarM6</f>
        <v>#VALUE!</v>
      </c>
      <c r="BMI27" t="e">
        <f>mvarHC2*mvarM6</f>
        <v>#VALUE!</v>
      </c>
      <c r="BMJ27" s="24" t="e">
        <f t="shared" si="726"/>
        <v>#VALUE!</v>
      </c>
      <c r="BMK27" s="24" t="e">
        <f t="shared" si="727"/>
        <v>#VALUE!</v>
      </c>
      <c r="BML27" s="24" t="e">
        <f t="shared" si="728"/>
        <v>#VALUE!</v>
      </c>
      <c r="BMM27">
        <v>6.2496061709193005E-5</v>
      </c>
      <c r="BMN27" t="e">
        <f>bvarM1*bvarM4</f>
        <v>#VALUE!</v>
      </c>
      <c r="BMO27" t="e">
        <f>cvarM1*cvarM4</f>
        <v>#VALUE!</v>
      </c>
      <c r="BMP27" t="e">
        <f>mvarM1*mvarM4</f>
        <v>#VALUE!</v>
      </c>
      <c r="BMQ27" s="24" t="e">
        <f t="shared" si="729"/>
        <v>#VALUE!</v>
      </c>
      <c r="BMR27" s="24" t="e">
        <f t="shared" si="730"/>
        <v>#VALUE!</v>
      </c>
      <c r="BMS27" s="24" t="e">
        <f t="shared" si="731"/>
        <v>#VALUE!</v>
      </c>
      <c r="BMT27">
        <v>-4.6477692531703002E-3</v>
      </c>
      <c r="BMU27" t="e">
        <f>bvarM1*bvarM3</f>
        <v>#VALUE!</v>
      </c>
      <c r="BMV27" t="e">
        <f>cvarM1*cvarM3</f>
        <v>#VALUE!</v>
      </c>
      <c r="BMW27" t="e">
        <f>mvarM1*mvarM3</f>
        <v>#VALUE!</v>
      </c>
      <c r="BMX27" s="24" t="e">
        <f t="shared" si="732"/>
        <v>#VALUE!</v>
      </c>
      <c r="BMY27" s="24" t="e">
        <f t="shared" si="733"/>
        <v>#VALUE!</v>
      </c>
      <c r="BMZ27" s="24" t="e">
        <f t="shared" si="734"/>
        <v>#VALUE!</v>
      </c>
      <c r="BNA27">
        <v>-1.2415674890131E-6</v>
      </c>
      <c r="BNB27" t="e">
        <f>bvarHC1*bvarM7</f>
        <v>#VALUE!</v>
      </c>
      <c r="BNC27" t="e">
        <f>cvarHC1*cvarM7</f>
        <v>#VALUE!</v>
      </c>
      <c r="BND27" t="e">
        <f>mvarHC1*mvarM7</f>
        <v>#VALUE!</v>
      </c>
      <c r="BNE27" s="24" t="e">
        <f t="shared" si="735"/>
        <v>#VALUE!</v>
      </c>
      <c r="BNF27" s="24" t="e">
        <f t="shared" si="736"/>
        <v>#VALUE!</v>
      </c>
      <c r="BNG27" s="24" t="e">
        <f t="shared" si="737"/>
        <v>#VALUE!</v>
      </c>
      <c r="BNH27">
        <v>6.3037491934857997E-9</v>
      </c>
      <c r="BNI27" t="e">
        <f>bvarHC2*bvarM6</f>
        <v>#VALUE!</v>
      </c>
      <c r="BNJ27" t="e">
        <f>cvarHC2*cvarM6</f>
        <v>#VALUE!</v>
      </c>
      <c r="BNK27" t="e">
        <f>mvarHC2*mvarM6</f>
        <v>#VALUE!</v>
      </c>
      <c r="BNL27" s="24" t="e">
        <f t="shared" si="738"/>
        <v>#VALUE!</v>
      </c>
      <c r="BNM27" s="24" t="e">
        <f t="shared" si="739"/>
        <v>#VALUE!</v>
      </c>
      <c r="BNN27" s="24" t="e">
        <f t="shared" si="740"/>
        <v>#VALUE!</v>
      </c>
      <c r="BNO27">
        <v>-0.70177803137757</v>
      </c>
      <c r="BNP27" t="e">
        <f>bvarM1*bvarM6</f>
        <v>#VALUE!</v>
      </c>
      <c r="BNQ27" t="e">
        <f>cvarM1*cvarM6</f>
        <v>#VALUE!</v>
      </c>
      <c r="BNR27" t="e">
        <f>mvarM1*mvarM6</f>
        <v>#VALUE!</v>
      </c>
      <c r="BNS27" s="24" t="e">
        <f t="shared" si="741"/>
        <v>#VALUE!</v>
      </c>
      <c r="BNT27" s="24" t="e">
        <f t="shared" si="742"/>
        <v>#VALUE!</v>
      </c>
      <c r="BNU27" s="24" t="e">
        <f t="shared" si="743"/>
        <v>#VALUE!</v>
      </c>
      <c r="BNV27">
        <v>-6.5795548574926004E-4</v>
      </c>
      <c r="BNW27" t="e">
        <f>bvarHC2*bvarM7</f>
        <v>#VALUE!</v>
      </c>
      <c r="BNX27" t="e">
        <f>cvarHC2*cvarM7</f>
        <v>#VALUE!</v>
      </c>
      <c r="BNY27" t="e">
        <f>mvarHC2*mvarM7</f>
        <v>#VALUE!</v>
      </c>
      <c r="BNZ27" s="24" t="e">
        <f t="shared" si="744"/>
        <v>#VALUE!</v>
      </c>
      <c r="BOA27" s="24" t="e">
        <f t="shared" si="745"/>
        <v>#VALUE!</v>
      </c>
      <c r="BOB27" s="24" t="e">
        <f t="shared" si="746"/>
        <v>#VALUE!</v>
      </c>
      <c r="BOC27">
        <v>3.1619121269689999E-5</v>
      </c>
      <c r="BOD27" t="e">
        <f>bvarM1*bvarM4</f>
        <v>#VALUE!</v>
      </c>
      <c r="BOE27" t="e">
        <f>cvarM1*cvarM4</f>
        <v>#VALUE!</v>
      </c>
      <c r="BOF27" t="e">
        <f>mvarM1*mvarM4</f>
        <v>#VALUE!</v>
      </c>
      <c r="BOG27" s="24" t="e">
        <f t="shared" si="747"/>
        <v>#VALUE!</v>
      </c>
      <c r="BOH27" s="24" t="e">
        <f t="shared" si="748"/>
        <v>#VALUE!</v>
      </c>
      <c r="BOI27" s="24" t="e">
        <f t="shared" si="749"/>
        <v>#VALUE!</v>
      </c>
      <c r="BOJ27">
        <v>1.9892134785546001E-5</v>
      </c>
      <c r="BOK27" t="e">
        <f>bvarHC2*bvarM7</f>
        <v>#VALUE!</v>
      </c>
      <c r="BOL27" t="e">
        <f>cvarHC2*cvarM7</f>
        <v>#VALUE!</v>
      </c>
      <c r="BOM27" t="e">
        <f>mvarHC2*mvarM7</f>
        <v>#VALUE!</v>
      </c>
      <c r="BON27" s="24" t="e">
        <f t="shared" si="750"/>
        <v>#VALUE!</v>
      </c>
      <c r="BOO27" s="24" t="e">
        <f t="shared" si="751"/>
        <v>#VALUE!</v>
      </c>
      <c r="BOP27" s="24" t="e">
        <f t="shared" si="752"/>
        <v>#VALUE!</v>
      </c>
      <c r="BOQ27">
        <v>-1.2840168966529001E-7</v>
      </c>
      <c r="BOR27" t="e">
        <f>bvarHC1*bvarM9</f>
        <v>#VALUE!</v>
      </c>
      <c r="BOS27" t="e">
        <f>cvarHC1*cvarM9</f>
        <v>#VALUE!</v>
      </c>
      <c r="BOT27" t="e">
        <f>mvarHC1*mvarM9</f>
        <v>#VALUE!</v>
      </c>
      <c r="BOU27" s="24" t="e">
        <f t="shared" si="753"/>
        <v>#VALUE!</v>
      </c>
      <c r="BOV27" s="24" t="e">
        <f t="shared" si="754"/>
        <v>#VALUE!</v>
      </c>
      <c r="BOW27" s="24" t="e">
        <f t="shared" si="755"/>
        <v>#VALUE!</v>
      </c>
      <c r="BOX27">
        <v>-3.7369896183887997E-8</v>
      </c>
      <c r="BOY27" t="e">
        <f>bvarHC2*bvarM7</f>
        <v>#VALUE!</v>
      </c>
      <c r="BOZ27" t="e">
        <f>cvarHC2*cvarM7</f>
        <v>#VALUE!</v>
      </c>
      <c r="BPA27" t="e">
        <f>mvarHC2*mvarM7</f>
        <v>#VALUE!</v>
      </c>
      <c r="BPB27" s="24" t="e">
        <f t="shared" si="756"/>
        <v>#VALUE!</v>
      </c>
      <c r="BPC27" s="24" t="e">
        <f t="shared" si="757"/>
        <v>#VALUE!</v>
      </c>
      <c r="BPD27" s="24" t="e">
        <f t="shared" si="758"/>
        <v>#VALUE!</v>
      </c>
      <c r="BPE27">
        <v>-0.66301485512466996</v>
      </c>
      <c r="BPF27" t="e">
        <f>bvarM1*bvarM6</f>
        <v>#VALUE!</v>
      </c>
      <c r="BPG27" t="e">
        <f>cvarM1*cvarM6</f>
        <v>#VALUE!</v>
      </c>
      <c r="BPH27" t="e">
        <f>mvarM1*mvarM6</f>
        <v>#VALUE!</v>
      </c>
      <c r="BPI27" s="24" t="e">
        <f t="shared" si="759"/>
        <v>#VALUE!</v>
      </c>
      <c r="BPJ27" s="24" t="e">
        <f t="shared" si="760"/>
        <v>#VALUE!</v>
      </c>
      <c r="BPK27" s="24" t="e">
        <f t="shared" si="761"/>
        <v>#VALUE!</v>
      </c>
      <c r="BPL27">
        <v>6.5746165903156002E-7</v>
      </c>
      <c r="BPM27" t="e">
        <f>bvarHC1^2</f>
        <v>#VALUE!</v>
      </c>
      <c r="BPN27" t="e">
        <f>cvarHC1^2</f>
        <v>#VALUE!</v>
      </c>
      <c r="BPO27" t="e">
        <f>mvarHC1^2</f>
        <v>#VALUE!</v>
      </c>
      <c r="BPP27" s="24" t="e">
        <f t="shared" si="762"/>
        <v>#VALUE!</v>
      </c>
      <c r="BPQ27" s="24" t="e">
        <f t="shared" si="763"/>
        <v>#VALUE!</v>
      </c>
      <c r="BPR27" s="24" t="e">
        <f t="shared" si="764"/>
        <v>#VALUE!</v>
      </c>
      <c r="BPS27">
        <v>-1.3922714944462999E-9</v>
      </c>
      <c r="BPT27" t="e">
        <f>bvarM4*bvarM6</f>
        <v>#VALUE!</v>
      </c>
      <c r="BPU27" t="e">
        <f>cvarM4*cvarM6</f>
        <v>#VALUE!</v>
      </c>
      <c r="BPV27" t="e">
        <f>mvarM4*mvarM6</f>
        <v>#VALUE!</v>
      </c>
      <c r="BPW27" s="24" t="e">
        <f t="shared" si="765"/>
        <v>#VALUE!</v>
      </c>
      <c r="BPX27" s="24" t="e">
        <f t="shared" si="766"/>
        <v>#VALUE!</v>
      </c>
      <c r="BPY27" s="24" t="e">
        <f t="shared" si="767"/>
        <v>#VALUE!</v>
      </c>
      <c r="BPZ27">
        <v>3.8570188300261002E-5</v>
      </c>
      <c r="BQA27" t="e">
        <f>bvarM6*bvarM7</f>
        <v>#VALUE!</v>
      </c>
      <c r="BQB27" t="e">
        <f>cvarM6*cvarM7</f>
        <v>#VALUE!</v>
      </c>
      <c r="BQC27" t="e">
        <f>mvarM6*mvarM7</f>
        <v>#VALUE!</v>
      </c>
      <c r="BQD27" s="24" t="e">
        <f t="shared" si="768"/>
        <v>#VALUE!</v>
      </c>
      <c r="BQE27" s="24" t="e">
        <f t="shared" si="769"/>
        <v>#VALUE!</v>
      </c>
      <c r="BQF27" s="24" t="e">
        <f t="shared" si="770"/>
        <v>#VALUE!</v>
      </c>
      <c r="BQG27">
        <v>-7.1054416536366001E-5</v>
      </c>
      <c r="BQH27" t="e">
        <f>bvarHC2*bvarM9</f>
        <v>#VALUE!</v>
      </c>
      <c r="BQI27" t="e">
        <f>cvarHC2*cvarM9</f>
        <v>#VALUE!</v>
      </c>
      <c r="BQJ27" t="e">
        <f>mvarHC2*mvarM9</f>
        <v>#VALUE!</v>
      </c>
      <c r="BQK27" s="24" t="e">
        <f t="shared" si="771"/>
        <v>#VALUE!</v>
      </c>
      <c r="BQL27" s="24" t="e">
        <f t="shared" si="772"/>
        <v>#VALUE!</v>
      </c>
      <c r="BQM27" s="24" t="e">
        <f t="shared" si="773"/>
        <v>#VALUE!</v>
      </c>
      <c r="BQN27">
        <v>1.1321073717091E-4</v>
      </c>
      <c r="BQO27" t="e">
        <f>bvarM1*bvarM7</f>
        <v>#VALUE!</v>
      </c>
      <c r="BQP27" t="e">
        <f>cvarM1*cvarM7</f>
        <v>#VALUE!</v>
      </c>
      <c r="BQQ27" t="e">
        <f>mvarM1*mvarM7</f>
        <v>#VALUE!</v>
      </c>
      <c r="BQR27" s="24" t="e">
        <f t="shared" si="774"/>
        <v>#VALUE!</v>
      </c>
      <c r="BQS27" s="24" t="e">
        <f t="shared" si="775"/>
        <v>#VALUE!</v>
      </c>
      <c r="BQT27" s="24" t="e">
        <f t="shared" si="776"/>
        <v>#VALUE!</v>
      </c>
      <c r="BQU27">
        <v>1.1245322032276999E-5</v>
      </c>
      <c r="BQV27" t="e">
        <f>bvarM4*bvarM6</f>
        <v>#VALUE!</v>
      </c>
      <c r="BQW27" t="e">
        <f>cvarM4*cvarM6</f>
        <v>#VALUE!</v>
      </c>
      <c r="BQX27" t="e">
        <f>mvarM4*mvarM6</f>
        <v>#VALUE!</v>
      </c>
      <c r="BQY27" s="24" t="e">
        <f t="shared" si="777"/>
        <v>#VALUE!</v>
      </c>
      <c r="BQZ27" s="24" t="e">
        <f t="shared" si="778"/>
        <v>#VALUE!</v>
      </c>
      <c r="BRA27" s="24" t="e">
        <f t="shared" si="779"/>
        <v>#VALUE!</v>
      </c>
      <c r="BRB27">
        <v>2.6943650648130998E-4</v>
      </c>
      <c r="BRC27" t="e">
        <f>bvarM7*bvarM9</f>
        <v>#VALUE!</v>
      </c>
      <c r="BRD27" t="e">
        <f>cvarM7*cvarM9</f>
        <v>#VALUE!</v>
      </c>
      <c r="BRE27" t="e">
        <f>mvarM7*mvarM9</f>
        <v>#VALUE!</v>
      </c>
      <c r="BRF27" s="24" t="e">
        <f t="shared" si="780"/>
        <v>#VALUE!</v>
      </c>
      <c r="BRG27" s="24" t="e">
        <f t="shared" si="781"/>
        <v>#VALUE!</v>
      </c>
      <c r="BRH27" s="24" t="e">
        <f t="shared" si="782"/>
        <v>#VALUE!</v>
      </c>
      <c r="BRI27">
        <v>-1.0589149797495E-8</v>
      </c>
      <c r="BRJ27" t="e">
        <f>bvarM4*bvarM7</f>
        <v>#VALUE!</v>
      </c>
      <c r="BRK27" t="e">
        <f>cvarM4*cvarM7</f>
        <v>#VALUE!</v>
      </c>
      <c r="BRL27" t="e">
        <f>mvarM4*mvarM7</f>
        <v>#VALUE!</v>
      </c>
      <c r="BRM27" s="24" t="e">
        <f t="shared" si="783"/>
        <v>#VALUE!</v>
      </c>
      <c r="BRN27" s="24" t="e">
        <f t="shared" si="784"/>
        <v>#VALUE!</v>
      </c>
      <c r="BRO27" s="24" t="e">
        <f t="shared" si="785"/>
        <v>#VALUE!</v>
      </c>
      <c r="BRP27">
        <v>-1.227319063442E-4</v>
      </c>
      <c r="BRQ27" t="e">
        <f>bvarM6^2</f>
        <v>#VALUE!</v>
      </c>
      <c r="BRR27" t="e">
        <f>cvarM6^2</f>
        <v>#VALUE!</v>
      </c>
      <c r="BRS27" t="e">
        <f>mvarM6^2</f>
        <v>#VALUE!</v>
      </c>
      <c r="BRT27" s="24" t="e">
        <f t="shared" si="786"/>
        <v>#VALUE!</v>
      </c>
      <c r="BRU27" s="24" t="e">
        <f t="shared" si="787"/>
        <v>#VALUE!</v>
      </c>
      <c r="BRV27" s="24" t="e">
        <f t="shared" si="788"/>
        <v>#VALUE!</v>
      </c>
      <c r="BRW27">
        <v>-6.9989461279526996E-5</v>
      </c>
      <c r="BRX27" t="e">
        <f>bvarHC2*bvarM9</f>
        <v>#VALUE!</v>
      </c>
      <c r="BRY27" t="e">
        <f>cvarHC2*cvarM9</f>
        <v>#VALUE!</v>
      </c>
      <c r="BRZ27" t="e">
        <f>mvarHC2*mvarM9</f>
        <v>#VALUE!</v>
      </c>
      <c r="BSA27" s="24" t="e">
        <f t="shared" si="789"/>
        <v>#VALUE!</v>
      </c>
      <c r="BSB27" s="24" t="e">
        <f t="shared" si="790"/>
        <v>#VALUE!</v>
      </c>
      <c r="BSC27" s="24" t="e">
        <f t="shared" si="791"/>
        <v>#VALUE!</v>
      </c>
      <c r="BSD27">
        <v>-4.0739588683051002E-8</v>
      </c>
      <c r="BSE27" t="e">
        <f>bvarHC2*bvarM7</f>
        <v>#VALUE!</v>
      </c>
      <c r="BSF27" t="e">
        <f>cvarHC2*cvarM7</f>
        <v>#VALUE!</v>
      </c>
      <c r="BSG27" t="e">
        <f>mvarHC2*mvarM7</f>
        <v>#VALUE!</v>
      </c>
      <c r="BSH27" s="24" t="e">
        <f t="shared" si="792"/>
        <v>#VALUE!</v>
      </c>
      <c r="BSI27" s="24" t="e">
        <f t="shared" si="793"/>
        <v>#VALUE!</v>
      </c>
      <c r="BSJ27" s="24" t="e">
        <f t="shared" si="794"/>
        <v>#VALUE!</v>
      </c>
      <c r="BSK27">
        <v>-1.2721253863586</v>
      </c>
      <c r="BSL27" t="e">
        <f>bvarM1*bvarM7</f>
        <v>#VALUE!</v>
      </c>
      <c r="BSM27" t="e">
        <f>cvarM1*cvarM7</f>
        <v>#VALUE!</v>
      </c>
      <c r="BSN27" t="e">
        <f>mvarM1*mvarM7</f>
        <v>#VALUE!</v>
      </c>
      <c r="BSO27" s="24" t="e">
        <f t="shared" si="795"/>
        <v>#VALUE!</v>
      </c>
      <c r="BSP27" s="24" t="e">
        <f t="shared" si="796"/>
        <v>#VALUE!</v>
      </c>
      <c r="BSQ27" s="24" t="e">
        <f t="shared" si="797"/>
        <v>#VALUE!</v>
      </c>
      <c r="BSR27">
        <v>4.4990940671201001E-4</v>
      </c>
      <c r="BSS27" t="e">
        <f>bvarM4^2</f>
        <v>#VALUE!</v>
      </c>
      <c r="BST27" t="e">
        <f>cvarM4^2</f>
        <v>#VALUE!</v>
      </c>
      <c r="BSU27" t="e">
        <f>mvarM4^2</f>
        <v>#VALUE!</v>
      </c>
      <c r="BSV27" s="24" t="e">
        <f t="shared" si="798"/>
        <v>#VALUE!</v>
      </c>
      <c r="BSW27" s="24" t="e">
        <f t="shared" si="799"/>
        <v>#VALUE!</v>
      </c>
      <c r="BSX27" s="24" t="e">
        <f t="shared" si="800"/>
        <v>#VALUE!</v>
      </c>
      <c r="BSY27">
        <v>-3.8710049032984996E-9</v>
      </c>
      <c r="BSZ27" t="e">
        <f>bvarM4*bvarM7</f>
        <v>#VALUE!</v>
      </c>
      <c r="BTA27" t="e">
        <f>cvarM4*cvarM7</f>
        <v>#VALUE!</v>
      </c>
      <c r="BTB27" t="e">
        <f>mvarM4*mvarM7</f>
        <v>#VALUE!</v>
      </c>
      <c r="BTC27" s="24" t="e">
        <f t="shared" si="801"/>
        <v>#VALUE!</v>
      </c>
      <c r="BTD27" s="24" t="e">
        <f t="shared" si="802"/>
        <v>#VALUE!</v>
      </c>
      <c r="BTE27" s="24" t="e">
        <f t="shared" si="803"/>
        <v>#VALUE!</v>
      </c>
      <c r="BTF27">
        <v>-0.35758702054170999</v>
      </c>
      <c r="BTG27" t="e">
        <f>bvarM1*bvarM6</f>
        <v>#VALUE!</v>
      </c>
      <c r="BTH27" t="e">
        <f>cvarM1*cvarM6</f>
        <v>#VALUE!</v>
      </c>
      <c r="BTI27" t="e">
        <f>mvarM1*mvarM6</f>
        <v>#VALUE!</v>
      </c>
      <c r="BTJ27" s="24" t="e">
        <f t="shared" si="804"/>
        <v>#VALUE!</v>
      </c>
      <c r="BTK27" s="24" t="e">
        <f t="shared" si="805"/>
        <v>#VALUE!</v>
      </c>
      <c r="BTL27" s="24" t="e">
        <f t="shared" si="806"/>
        <v>#VALUE!</v>
      </c>
      <c r="BTM27">
        <v>-3.2940547627683997E-5</v>
      </c>
      <c r="BTN27" t="e">
        <f>bvarHC2*bvarM9</f>
        <v>#VALUE!</v>
      </c>
      <c r="BTO27" t="e">
        <f>cvarHC2*cvarM9</f>
        <v>#VALUE!</v>
      </c>
      <c r="BTP27" t="e">
        <f>mvarHC2*mvarM9</f>
        <v>#VALUE!</v>
      </c>
      <c r="BTQ27" s="24" t="e">
        <f t="shared" si="807"/>
        <v>#VALUE!</v>
      </c>
      <c r="BTR27" s="24" t="e">
        <f t="shared" si="808"/>
        <v>#VALUE!</v>
      </c>
      <c r="BTS27" s="24" t="e">
        <f t="shared" si="809"/>
        <v>#VALUE!</v>
      </c>
      <c r="BTT27">
        <v>-7.8825383582264E-9</v>
      </c>
      <c r="BTU27" t="e">
        <f>bvarM6*bvarM7</f>
        <v>#VALUE!</v>
      </c>
      <c r="BTV27" t="e">
        <f>cvarM6*cvarM7</f>
        <v>#VALUE!</v>
      </c>
      <c r="BTW27" t="e">
        <f>mvarM6*mvarM7</f>
        <v>#VALUE!</v>
      </c>
      <c r="BTX27" s="24" t="e">
        <f t="shared" si="810"/>
        <v>#VALUE!</v>
      </c>
      <c r="BTY27" s="24" t="e">
        <f t="shared" si="811"/>
        <v>#VALUE!</v>
      </c>
      <c r="BTZ27" s="24" t="e">
        <f t="shared" si="812"/>
        <v>#VALUE!</v>
      </c>
      <c r="BUA27">
        <v>1.3611093229727001E-5</v>
      </c>
      <c r="BUB27" t="e">
        <f>bvarM4*bvarM6</f>
        <v>#VALUE!</v>
      </c>
      <c r="BUC27" t="e">
        <f>cvarM4*cvarM6</f>
        <v>#VALUE!</v>
      </c>
      <c r="BUD27" t="e">
        <f>mvarM4*mvarM6</f>
        <v>#VALUE!</v>
      </c>
      <c r="BUE27" s="24" t="e">
        <f t="shared" si="813"/>
        <v>#VALUE!</v>
      </c>
      <c r="BUF27" s="24" t="e">
        <f t="shared" si="814"/>
        <v>#VALUE!</v>
      </c>
      <c r="BUG27" s="24" t="e">
        <f t="shared" si="815"/>
        <v>#VALUE!</v>
      </c>
      <c r="BUH27">
        <v>4.0228866151898E-4</v>
      </c>
      <c r="BUI27" t="e">
        <f>bvarM4^2</f>
        <v>#VALUE!</v>
      </c>
      <c r="BUJ27" t="e">
        <f>cvarM4^2</f>
        <v>#VALUE!</v>
      </c>
      <c r="BUK27" t="e">
        <f>mvarM4^2</f>
        <v>#VALUE!</v>
      </c>
      <c r="BUL27" s="24" t="e">
        <f t="shared" si="816"/>
        <v>#VALUE!</v>
      </c>
      <c r="BUM27" s="24" t="e">
        <f t="shared" si="817"/>
        <v>#VALUE!</v>
      </c>
      <c r="BUN27" s="24" t="e">
        <f t="shared" si="818"/>
        <v>#VALUE!</v>
      </c>
      <c r="BUO27">
        <v>-3.3970554048827E-9</v>
      </c>
      <c r="BUP27" t="e">
        <f>bvarM4*bvarM6</f>
        <v>#VALUE!</v>
      </c>
      <c r="BUQ27" t="e">
        <f>cvarM4*cvarM6</f>
        <v>#VALUE!</v>
      </c>
      <c r="BUR27" t="e">
        <f>mvarM4*mvarM6</f>
        <v>#VALUE!</v>
      </c>
      <c r="BUS27" s="24" t="e">
        <f t="shared" si="819"/>
        <v>#VALUE!</v>
      </c>
      <c r="BUT27" s="24" t="e">
        <f t="shared" si="820"/>
        <v>#VALUE!</v>
      </c>
      <c r="BUU27" s="24" t="e">
        <f t="shared" si="821"/>
        <v>#VALUE!</v>
      </c>
      <c r="BUV27">
        <v>-1.027522616181E-5</v>
      </c>
      <c r="BUW27" t="e">
        <f>bvarM4^2</f>
        <v>#VALUE!</v>
      </c>
      <c r="BUX27" t="e">
        <f>cvarM4^2</f>
        <v>#VALUE!</v>
      </c>
      <c r="BUY27" t="e">
        <f>mvarM4^2</f>
        <v>#VALUE!</v>
      </c>
      <c r="BUZ27" s="24" t="e">
        <f t="shared" si="822"/>
        <v>#VALUE!</v>
      </c>
      <c r="BVA27" s="24" t="e">
        <f t="shared" si="823"/>
        <v>#VALUE!</v>
      </c>
      <c r="BVB27" s="24" t="e">
        <f t="shared" si="824"/>
        <v>#VALUE!</v>
      </c>
      <c r="BVC27">
        <v>0.21580702756180001</v>
      </c>
      <c r="BVD27" t="e">
        <f>bvarM1*bvarM4</f>
        <v>#VALUE!</v>
      </c>
      <c r="BVE27" t="e">
        <f>cvarM1*cvarM4</f>
        <v>#VALUE!</v>
      </c>
      <c r="BVF27" t="e">
        <f>mvarM1*mvarM4</f>
        <v>#VALUE!</v>
      </c>
      <c r="BVG27" s="24" t="e">
        <f t="shared" si="825"/>
        <v>#VALUE!</v>
      </c>
      <c r="BVH27" s="24" t="e">
        <f t="shared" si="826"/>
        <v>#VALUE!</v>
      </c>
      <c r="BVI27" s="24" t="e">
        <f t="shared" si="827"/>
        <v>#VALUE!</v>
      </c>
      <c r="BVJ27">
        <v>-4.6188171890392003E-8</v>
      </c>
      <c r="BVK27" t="e">
        <f>bvarHC2*bvarM7</f>
        <v>#VALUE!</v>
      </c>
      <c r="BVL27" t="e">
        <f>cvarHC2*cvarM7</f>
        <v>#VALUE!</v>
      </c>
      <c r="BVM27" t="e">
        <f>mvarHC2*mvarM7</f>
        <v>#VALUE!</v>
      </c>
      <c r="BVN27" s="24" t="e">
        <f t="shared" si="828"/>
        <v>#VALUE!</v>
      </c>
      <c r="BVO27" s="24" t="e">
        <f t="shared" si="829"/>
        <v>#VALUE!</v>
      </c>
      <c r="BVP27" s="24" t="e">
        <f t="shared" si="830"/>
        <v>#VALUE!</v>
      </c>
      <c r="BVQ27">
        <v>-0.16649733061033001</v>
      </c>
      <c r="BVR27" t="e">
        <f>bvarM1*bvarM4</f>
        <v>#VALUE!</v>
      </c>
      <c r="BVS27" t="e">
        <f>cvarM1*cvarM4</f>
        <v>#VALUE!</v>
      </c>
      <c r="BVT27" t="e">
        <f>mvarM1*mvarM4</f>
        <v>#VALUE!</v>
      </c>
      <c r="BVU27" s="24" t="e">
        <f t="shared" si="831"/>
        <v>#VALUE!</v>
      </c>
      <c r="BVV27" s="24" t="e">
        <f t="shared" si="832"/>
        <v>#VALUE!</v>
      </c>
      <c r="BVW27" s="24" t="e">
        <f t="shared" si="833"/>
        <v>#VALUE!</v>
      </c>
      <c r="BVX27">
        <v>-9.4176453816892001E-4</v>
      </c>
      <c r="BVY27" t="e">
        <f>bvarHC2*bvarM6</f>
        <v>#VALUE!</v>
      </c>
      <c r="BVZ27" t="e">
        <f>cvarHC2*cvarM6</f>
        <v>#VALUE!</v>
      </c>
      <c r="BWA27" t="e">
        <f>mvarHC2*mvarM6</f>
        <v>#VALUE!</v>
      </c>
      <c r="BWB27" s="24" t="e">
        <f t="shared" si="834"/>
        <v>#VALUE!</v>
      </c>
      <c r="BWC27" s="24" t="e">
        <f t="shared" si="835"/>
        <v>#VALUE!</v>
      </c>
      <c r="BWD27" s="24" t="e">
        <f t="shared" si="836"/>
        <v>#VALUE!</v>
      </c>
      <c r="BWE27">
        <v>5.5871233864997003E-5</v>
      </c>
      <c r="BWF27" t="e">
        <f>bvarM1*bvarM4</f>
        <v>#VALUE!</v>
      </c>
      <c r="BWG27" t="e">
        <f>cvarM1*cvarM4</f>
        <v>#VALUE!</v>
      </c>
      <c r="BWH27" t="e">
        <f>mvarM1*mvarM4</f>
        <v>#VALUE!</v>
      </c>
      <c r="BWI27" s="24" t="e">
        <f t="shared" si="837"/>
        <v>#VALUE!</v>
      </c>
      <c r="BWJ27" s="24" t="e">
        <f t="shared" si="838"/>
        <v>#VALUE!</v>
      </c>
      <c r="BWK27" s="24" t="e">
        <f t="shared" si="839"/>
        <v>#VALUE!</v>
      </c>
      <c r="BWL27">
        <v>3.6451112778158001E-6</v>
      </c>
      <c r="BWM27" t="e">
        <f>bvarM4*bvarM6</f>
        <v>#VALUE!</v>
      </c>
      <c r="BWN27" t="e">
        <f>cvarM4*cvarM6</f>
        <v>#VALUE!</v>
      </c>
      <c r="BWO27" t="e">
        <f>mvarM4*mvarM6</f>
        <v>#VALUE!</v>
      </c>
      <c r="BWP27" s="24" t="e">
        <f t="shared" si="840"/>
        <v>#VALUE!</v>
      </c>
      <c r="BWQ27" s="24" t="e">
        <f t="shared" si="841"/>
        <v>#VALUE!</v>
      </c>
      <c r="BWR27" s="24" t="e">
        <f t="shared" si="842"/>
        <v>#VALUE!</v>
      </c>
      <c r="BWS27">
        <v>-8.9410767464625997E-4</v>
      </c>
      <c r="BWT27" t="e">
        <f>bvarHC2*bvarM7</f>
        <v>#VALUE!</v>
      </c>
      <c r="BWU27" t="e">
        <f>cvarHC2*cvarM7</f>
        <v>#VALUE!</v>
      </c>
      <c r="BWV27" t="e">
        <f>mvarHC2*mvarM7</f>
        <v>#VALUE!</v>
      </c>
      <c r="BWW27" s="24" t="e">
        <f t="shared" si="843"/>
        <v>#VALUE!</v>
      </c>
      <c r="BWX27" s="24" t="e">
        <f t="shared" si="844"/>
        <v>#VALUE!</v>
      </c>
      <c r="BWY27" s="24" t="e">
        <f t="shared" si="845"/>
        <v>#VALUE!</v>
      </c>
      <c r="BWZ27">
        <v>-5.1928148784734999E-8</v>
      </c>
      <c r="BXA27" t="e">
        <f>bvarHC2*bvarM7</f>
        <v>#VALUE!</v>
      </c>
      <c r="BXB27" t="e">
        <f>cvarHC2*cvarM7</f>
        <v>#VALUE!</v>
      </c>
      <c r="BXC27" t="e">
        <f>mvarHC2*mvarM7</f>
        <v>#VALUE!</v>
      </c>
      <c r="BXD27" s="24" t="e">
        <f t="shared" si="846"/>
        <v>#VALUE!</v>
      </c>
      <c r="BXE27" s="24" t="e">
        <f t="shared" si="847"/>
        <v>#VALUE!</v>
      </c>
      <c r="BXF27" s="24" t="e">
        <f t="shared" si="848"/>
        <v>#VALUE!</v>
      </c>
      <c r="BXG27">
        <v>-9.0875335459209006E-2</v>
      </c>
      <c r="BXH27" t="e">
        <f>bvarM1*bvarM4</f>
        <v>#VALUE!</v>
      </c>
      <c r="BXI27" t="e">
        <f>cvarM1*cvarM4</f>
        <v>#VALUE!</v>
      </c>
      <c r="BXJ27" t="e">
        <f>mvarM1*mvarM4</f>
        <v>#VALUE!</v>
      </c>
      <c r="BXK27" s="24" t="e">
        <f t="shared" si="849"/>
        <v>#VALUE!</v>
      </c>
      <c r="BXL27" s="24" t="e">
        <f t="shared" si="850"/>
        <v>#VALUE!</v>
      </c>
      <c r="BXM27" s="24" t="e">
        <f t="shared" si="851"/>
        <v>#VALUE!</v>
      </c>
      <c r="BXN27">
        <v>-7.6300143879497995E-5</v>
      </c>
      <c r="BXO27" t="e">
        <f>bvarM4*bvarM7</f>
        <v>#VALUE!</v>
      </c>
      <c r="BXP27" t="e">
        <f>cvarM4*cvarM7</f>
        <v>#VALUE!</v>
      </c>
      <c r="BXQ27" t="e">
        <f>mvarM4*mvarM7</f>
        <v>#VALUE!</v>
      </c>
      <c r="BXR27" s="24" t="e">
        <f t="shared" si="852"/>
        <v>#VALUE!</v>
      </c>
      <c r="BXS27" s="24" t="e">
        <f t="shared" si="853"/>
        <v>#VALUE!</v>
      </c>
      <c r="BXT27" s="24" t="e">
        <f t="shared" si="854"/>
        <v>#VALUE!</v>
      </c>
      <c r="BXU27">
        <v>-3.1461513876534E-9</v>
      </c>
      <c r="BXV27" t="e">
        <f>bvarM4*bvarM6</f>
        <v>#VALUE!</v>
      </c>
      <c r="BXW27" t="e">
        <f>cvarM4*cvarM6</f>
        <v>#VALUE!</v>
      </c>
      <c r="BXX27" t="e">
        <f>mvarM4*mvarM6</f>
        <v>#VALUE!</v>
      </c>
      <c r="BXY27" s="24" t="e">
        <f t="shared" si="855"/>
        <v>#VALUE!</v>
      </c>
      <c r="BXZ27" s="24" t="e">
        <f t="shared" si="856"/>
        <v>#VALUE!</v>
      </c>
      <c r="BYA27" s="24" t="e">
        <f t="shared" si="857"/>
        <v>#VALUE!</v>
      </c>
      <c r="BYB27">
        <v>-6.5566967540193997E-6</v>
      </c>
      <c r="BYC27" t="e">
        <f>bvarM4*bvarM7</f>
        <v>#VALUE!</v>
      </c>
      <c r="BYD27" t="e">
        <f>cvarM4*cvarM7</f>
        <v>#VALUE!</v>
      </c>
      <c r="BYE27" t="e">
        <f>mvarM4*mvarM7</f>
        <v>#VALUE!</v>
      </c>
      <c r="BYF27" s="24" t="e">
        <f t="shared" si="858"/>
        <v>#VALUE!</v>
      </c>
      <c r="BYG27" s="24" t="e">
        <f t="shared" si="859"/>
        <v>#VALUE!</v>
      </c>
      <c r="BYH27" s="24" t="e">
        <f t="shared" si="860"/>
        <v>#VALUE!</v>
      </c>
      <c r="BYI27">
        <v>-1.0491275229350999E-3</v>
      </c>
      <c r="BYJ27" t="e">
        <f>bvarHC2*bvarM7</f>
        <v>#VALUE!</v>
      </c>
      <c r="BYK27" t="e">
        <f>cvarHC2*cvarM7</f>
        <v>#VALUE!</v>
      </c>
      <c r="BYL27" t="e">
        <f>mvarHC2*mvarM7</f>
        <v>#VALUE!</v>
      </c>
      <c r="BYM27" s="24" t="e">
        <f t="shared" si="861"/>
        <v>#VALUE!</v>
      </c>
      <c r="BYN27" s="24" t="e">
        <f t="shared" si="862"/>
        <v>#VALUE!</v>
      </c>
      <c r="BYO27" s="24" t="e">
        <f t="shared" si="863"/>
        <v>#VALUE!</v>
      </c>
      <c r="BYP27">
        <v>-4.6224459808288001E-8</v>
      </c>
      <c r="BYQ27" t="e">
        <f>bvarHC2*bvarM7</f>
        <v>#VALUE!</v>
      </c>
      <c r="BYR27" t="e">
        <f>cvarHC2*cvarM7</f>
        <v>#VALUE!</v>
      </c>
      <c r="BYS27" t="e">
        <f>mvarHC2*mvarM7</f>
        <v>#VALUE!</v>
      </c>
      <c r="BYT27" s="24" t="e">
        <f t="shared" si="864"/>
        <v>#VALUE!</v>
      </c>
      <c r="BYU27" s="24" t="e">
        <f t="shared" si="865"/>
        <v>#VALUE!</v>
      </c>
      <c r="BYV27" s="24" t="e">
        <f t="shared" si="866"/>
        <v>#VALUE!</v>
      </c>
    </row>
    <row r="28" spans="1:2024" x14ac:dyDescent="0.3">
      <c r="A28" s="99"/>
      <c r="F28" s="82">
        <f t="shared" si="0"/>
        <v>0</v>
      </c>
      <c r="G28" s="82">
        <f t="shared" si="1"/>
        <v>0</v>
      </c>
      <c r="H28" s="82">
        <f t="shared" si="2"/>
        <v>0</v>
      </c>
      <c r="I28">
        <v>-6.3099515925905004E-4</v>
      </c>
      <c r="J28" t="e">
        <f>bvarHC2*bvarM7</f>
        <v>#VALUE!</v>
      </c>
      <c r="K28" t="e">
        <f>cvarHC2*cvarM7</f>
        <v>#VALUE!</v>
      </c>
      <c r="L28" t="e">
        <f>mvarHC2*mvarM7</f>
        <v>#VALUE!</v>
      </c>
      <c r="M28" s="15" t="e">
        <f t="shared" si="3"/>
        <v>#VALUE!</v>
      </c>
      <c r="N28" s="15" t="e">
        <f t="shared" si="4"/>
        <v>#VALUE!</v>
      </c>
      <c r="O28" s="15" t="e">
        <f t="shared" si="5"/>
        <v>#VALUE!</v>
      </c>
      <c r="P28">
        <v>-5.4639476156312003E-4</v>
      </c>
      <c r="Q28" t="e">
        <f>bvarHC2*bvarM7</f>
        <v>#VALUE!</v>
      </c>
      <c r="R28" t="e">
        <f>cvarHC2*cvarM7</f>
        <v>#VALUE!</v>
      </c>
      <c r="S28" t="e">
        <f>mvarHC2*mvarM7</f>
        <v>#VALUE!</v>
      </c>
      <c r="T28" s="15" t="e">
        <f t="shared" si="6"/>
        <v>#VALUE!</v>
      </c>
      <c r="U28" s="74" t="e">
        <f t="shared" si="7"/>
        <v>#VALUE!</v>
      </c>
      <c r="V28" s="15" t="e">
        <f t="shared" si="8"/>
        <v>#VALUE!</v>
      </c>
      <c r="W28">
        <v>9.0195517049637006E-2</v>
      </c>
      <c r="X28" t="e">
        <f>bvarM1*bvarM6</f>
        <v>#VALUE!</v>
      </c>
      <c r="Y28" t="e">
        <f>cvarM1*cvarM6</f>
        <v>#VALUE!</v>
      </c>
      <c r="Z28" t="e">
        <f>mvarM1*mvarM6</f>
        <v>#VALUE!</v>
      </c>
      <c r="AA28" t="e">
        <f t="shared" si="9"/>
        <v>#VALUE!</v>
      </c>
      <c r="AB28" s="15" t="e">
        <f t="shared" si="10"/>
        <v>#VALUE!</v>
      </c>
      <c r="AC28" s="53" t="e">
        <f t="shared" si="11"/>
        <v>#VALUE!</v>
      </c>
      <c r="AD28">
        <v>-4.3109665138723002E-8</v>
      </c>
      <c r="AE28" t="e">
        <f>bvarHC1*bvarM6</f>
        <v>#VALUE!</v>
      </c>
      <c r="AF28" t="e">
        <f>cvarHC1*cvarM6</f>
        <v>#VALUE!</v>
      </c>
      <c r="AG28" t="e">
        <f>mvarHC1*mvarM6</f>
        <v>#VALUE!</v>
      </c>
      <c r="AH28" t="e">
        <f t="shared" si="12"/>
        <v>#VALUE!</v>
      </c>
      <c r="AI28" s="15" t="e">
        <f t="shared" si="13"/>
        <v>#VALUE!</v>
      </c>
      <c r="AJ28" s="53" t="e">
        <f t="shared" si="14"/>
        <v>#VALUE!</v>
      </c>
      <c r="AK28">
        <v>-1.1053734380378E-7</v>
      </c>
      <c r="AL28" t="e">
        <f>bvarHC1*bvarM5</f>
        <v>#VALUE!</v>
      </c>
      <c r="AM28" t="e">
        <f>cvarHC1*cvarM5</f>
        <v>#VALUE!</v>
      </c>
      <c r="AN28" t="e">
        <f>mvarHC1*mvarM5</f>
        <v>#VALUE!</v>
      </c>
      <c r="AO28" s="15" t="e">
        <f t="shared" si="15"/>
        <v>#VALUE!</v>
      </c>
      <c r="AP28" s="15" t="e">
        <f t="shared" si="16"/>
        <v>#VALUE!</v>
      </c>
      <c r="AQ28" s="53" t="e">
        <f t="shared" si="17"/>
        <v>#VALUE!</v>
      </c>
      <c r="AR28">
        <v>-7.4640177261818E-2</v>
      </c>
      <c r="AS28" t="e">
        <f>bvarHC2*bvarM1</f>
        <v>#VALUE!</v>
      </c>
      <c r="AT28" t="e">
        <f>cvarHC2*cvarM1</f>
        <v>#VALUE!</v>
      </c>
      <c r="AU28" t="e">
        <f>mvarHC2*mvarM1</f>
        <v>#VALUE!</v>
      </c>
      <c r="AV28" s="15" t="e">
        <f t="shared" si="18"/>
        <v>#VALUE!</v>
      </c>
      <c r="AW28" s="15" t="e">
        <f t="shared" si="19"/>
        <v>#VALUE!</v>
      </c>
      <c r="AX28" s="53" t="e">
        <f t="shared" si="20"/>
        <v>#VALUE!</v>
      </c>
      <c r="AY28">
        <v>8.6919216814446007E-6</v>
      </c>
      <c r="AZ28" t="e">
        <f>bvarHC2*bvarM7</f>
        <v>#VALUE!</v>
      </c>
      <c r="BA28" t="e">
        <f>cvarHC2*cvarM7</f>
        <v>#VALUE!</v>
      </c>
      <c r="BB28" t="e">
        <f>mvarHC2*mvarM7</f>
        <v>#VALUE!</v>
      </c>
      <c r="BC28" s="15" t="e">
        <f t="shared" si="21"/>
        <v>#VALUE!</v>
      </c>
      <c r="BD28" s="15" t="e">
        <f t="shared" si="22"/>
        <v>#VALUE!</v>
      </c>
      <c r="BE28" s="53" t="e">
        <f t="shared" si="23"/>
        <v>#VALUE!</v>
      </c>
      <c r="BF28">
        <v>-1.4302784906130001E-6</v>
      </c>
      <c r="BG28" t="e">
        <f>bvarHC1*bvarM7</f>
        <v>#VALUE!</v>
      </c>
      <c r="BH28" t="e">
        <f>cvarHC1*cvarM7</f>
        <v>#VALUE!</v>
      </c>
      <c r="BI28" t="e">
        <f>mvarHC1*mvarM7</f>
        <v>#VALUE!</v>
      </c>
      <c r="BJ28" s="15" t="e">
        <f t="shared" si="24"/>
        <v>#VALUE!</v>
      </c>
      <c r="BK28" s="15" t="e">
        <f t="shared" si="25"/>
        <v>#VALUE!</v>
      </c>
      <c r="BL28" s="53" t="e">
        <f t="shared" si="26"/>
        <v>#VALUE!</v>
      </c>
      <c r="BM28">
        <v>1.2326349434957E-7</v>
      </c>
      <c r="BN28" t="e">
        <f>bvarHC1*bvarM8</f>
        <v>#VALUE!</v>
      </c>
      <c r="BO28" t="e">
        <f>cvarHC1*cvarM8</f>
        <v>#VALUE!</v>
      </c>
      <c r="BP28" t="e">
        <f>mvarHC1*mvarM8</f>
        <v>#VALUE!</v>
      </c>
      <c r="BQ28" s="15" t="e">
        <f t="shared" si="27"/>
        <v>#VALUE!</v>
      </c>
      <c r="BR28" s="15" t="e">
        <f t="shared" si="28"/>
        <v>#VALUE!</v>
      </c>
      <c r="BS28" s="53" t="e">
        <f t="shared" si="29"/>
        <v>#VALUE!</v>
      </c>
      <c r="BT28">
        <v>-1.7715351094921E-7</v>
      </c>
      <c r="BU28" t="e">
        <f>bvarHC1*bvarM6</f>
        <v>#VALUE!</v>
      </c>
      <c r="BV28" t="e">
        <f>cvarHC1*cvarM6</f>
        <v>#VALUE!</v>
      </c>
      <c r="BW28" t="e">
        <f>mvarHC1*mvarM6</f>
        <v>#VALUE!</v>
      </c>
      <c r="BX28" s="15" t="e">
        <f t="shared" si="30"/>
        <v>#VALUE!</v>
      </c>
      <c r="BY28" s="15" t="e">
        <f t="shared" si="31"/>
        <v>#VALUE!</v>
      </c>
      <c r="BZ28" s="53" t="e">
        <f t="shared" si="32"/>
        <v>#VALUE!</v>
      </c>
      <c r="CA28">
        <v>-1.0076157223593E-7</v>
      </c>
      <c r="CB28" t="e">
        <f>bvarHC1*bvarM5</f>
        <v>#VALUE!</v>
      </c>
      <c r="CC28" t="e">
        <f>cvarHC1*cvarM5</f>
        <v>#VALUE!</v>
      </c>
      <c r="CD28" t="e">
        <f>mvarHC1*mvarM5</f>
        <v>#VALUE!</v>
      </c>
      <c r="CE28" s="15" t="e">
        <f t="shared" si="33"/>
        <v>#VALUE!</v>
      </c>
      <c r="CF28" s="15" t="e">
        <f t="shared" si="34"/>
        <v>#VALUE!</v>
      </c>
      <c r="CG28" s="53" t="e">
        <f t="shared" si="35"/>
        <v>#VALUE!</v>
      </c>
      <c r="CH28">
        <v>4.6736657638108999E-8</v>
      </c>
      <c r="CI28" t="e">
        <f>bvarHC1*bvarM8</f>
        <v>#VALUE!</v>
      </c>
      <c r="CJ28" t="e">
        <f>cvarHC1*cvarM8</f>
        <v>#VALUE!</v>
      </c>
      <c r="CK28" t="e">
        <f>mvarHC1*mvarM8</f>
        <v>#VALUE!</v>
      </c>
      <c r="CL28" s="15" t="e">
        <f t="shared" si="36"/>
        <v>#VALUE!</v>
      </c>
      <c r="CM28" s="15" t="e">
        <f t="shared" si="37"/>
        <v>#VALUE!</v>
      </c>
      <c r="CN28" s="53" t="e">
        <f t="shared" si="38"/>
        <v>#VALUE!</v>
      </c>
      <c r="CO28">
        <v>-5.8234228424967001E-8</v>
      </c>
      <c r="CP28" t="e">
        <f>bvarHC1*bvarM7</f>
        <v>#VALUE!</v>
      </c>
      <c r="CQ28" t="e">
        <f>cvarHC1*cvarM7</f>
        <v>#VALUE!</v>
      </c>
      <c r="CR28" t="e">
        <f>mvarHC1*mvarM7</f>
        <v>#VALUE!</v>
      </c>
      <c r="CS28" s="15" t="e">
        <f t="shared" si="39"/>
        <v>#VALUE!</v>
      </c>
      <c r="CT28" s="15" t="e">
        <f t="shared" si="40"/>
        <v>#VALUE!</v>
      </c>
      <c r="CU28" s="53" t="e">
        <f t="shared" si="41"/>
        <v>#VALUE!</v>
      </c>
      <c r="CV28">
        <v>4.8242157549750999E-5</v>
      </c>
      <c r="CW28" t="e">
        <f>bvarHC2*bvarM6</f>
        <v>#VALUE!</v>
      </c>
      <c r="CX28" t="e">
        <f>cvarHC2*cvarM6</f>
        <v>#VALUE!</v>
      </c>
      <c r="CY28" t="e">
        <f>mvarHC2*mvarM6</f>
        <v>#VALUE!</v>
      </c>
      <c r="CZ28" s="15" t="e">
        <f t="shared" si="42"/>
        <v>#VALUE!</v>
      </c>
      <c r="DA28" s="15" t="e">
        <f t="shared" si="43"/>
        <v>#VALUE!</v>
      </c>
      <c r="DB28" s="53" t="e">
        <f t="shared" si="44"/>
        <v>#VALUE!</v>
      </c>
      <c r="DC28">
        <v>5.7617901438683998E-2</v>
      </c>
      <c r="DD28" t="e">
        <f>bvarM1*bvarM6</f>
        <v>#VALUE!</v>
      </c>
      <c r="DE28" t="e">
        <f>cvarM1*cvarM6</f>
        <v>#VALUE!</v>
      </c>
      <c r="DF28" t="e">
        <f>mvarM1*mvarM6</f>
        <v>#VALUE!</v>
      </c>
      <c r="DG28" s="15" t="e">
        <f t="shared" si="45"/>
        <v>#VALUE!</v>
      </c>
      <c r="DH28" s="15" t="e">
        <f t="shared" si="46"/>
        <v>#VALUE!</v>
      </c>
      <c r="DI28" s="53" t="e">
        <f t="shared" si="47"/>
        <v>#VALUE!</v>
      </c>
      <c r="DJ28">
        <v>-1.0935613909371E-7</v>
      </c>
      <c r="DK28" t="e">
        <f>bvarHC1*bvarM6</f>
        <v>#VALUE!</v>
      </c>
      <c r="DL28" t="e">
        <f>cvarHC1*cvarM6</f>
        <v>#VALUE!</v>
      </c>
      <c r="DM28" t="e">
        <f>mvarHC1*mvarM6</f>
        <v>#VALUE!</v>
      </c>
      <c r="DN28" s="15" t="e">
        <f t="shared" si="48"/>
        <v>#VALUE!</v>
      </c>
      <c r="DO28" s="15" t="e">
        <f t="shared" si="49"/>
        <v>#VALUE!</v>
      </c>
      <c r="DP28" s="53" t="e">
        <f t="shared" si="50"/>
        <v>#VALUE!</v>
      </c>
      <c r="DQ28">
        <v>-8.7998657728999997E-8</v>
      </c>
      <c r="DR28" t="e">
        <f>bvarHC1*bvarM5</f>
        <v>#VALUE!</v>
      </c>
      <c r="DS28" t="e">
        <f>cvarHC1*cvarM5</f>
        <v>#VALUE!</v>
      </c>
      <c r="DT28" t="e">
        <f>mvarHC1*mvarM5</f>
        <v>#VALUE!</v>
      </c>
      <c r="DU28" s="15" t="e">
        <f t="shared" si="51"/>
        <v>#VALUE!</v>
      </c>
      <c r="DV28" s="15" t="e">
        <f t="shared" si="52"/>
        <v>#VALUE!</v>
      </c>
      <c r="DW28" s="53" t="e">
        <f t="shared" si="53"/>
        <v>#VALUE!</v>
      </c>
      <c r="DX28">
        <v>1.2734892029775999E-7</v>
      </c>
      <c r="DY28" t="e">
        <f>bvarHC2*bvarM4</f>
        <v>#VALUE!</v>
      </c>
      <c r="DZ28" t="e">
        <f>cvarHC2*cvarM4</f>
        <v>#VALUE!</v>
      </c>
      <c r="EA28" t="e">
        <f>mvarHC2*mvarM4</f>
        <v>#VALUE!</v>
      </c>
      <c r="EB28" s="15" t="e">
        <f t="shared" si="54"/>
        <v>#VALUE!</v>
      </c>
      <c r="EC28" s="15" t="e">
        <f t="shared" si="55"/>
        <v>#VALUE!</v>
      </c>
      <c r="ED28" s="53" t="e">
        <f t="shared" si="56"/>
        <v>#VALUE!</v>
      </c>
      <c r="EE28">
        <v>-5.4314364640817996E-7</v>
      </c>
      <c r="EF28" t="e">
        <f>bvarHC2*bvarM4</f>
        <v>#VALUE!</v>
      </c>
      <c r="EG28" t="e">
        <f>cvarHC2*cvarM4</f>
        <v>#VALUE!</v>
      </c>
      <c r="EH28" t="e">
        <f>mvarHC2*mvarM4</f>
        <v>#VALUE!</v>
      </c>
      <c r="EI28" s="15" t="e">
        <f t="shared" si="57"/>
        <v>#VALUE!</v>
      </c>
      <c r="EJ28" s="15" t="e">
        <f t="shared" si="58"/>
        <v>#VALUE!</v>
      </c>
      <c r="EK28" s="53" t="e">
        <f t="shared" si="59"/>
        <v>#VALUE!</v>
      </c>
      <c r="EL28">
        <v>4.3868518171454001E-5</v>
      </c>
      <c r="EM28" t="e">
        <f>bvarHC2*bvarM6</f>
        <v>#VALUE!</v>
      </c>
      <c r="EN28" t="e">
        <f>cvarHC2*cvarM6</f>
        <v>#VALUE!</v>
      </c>
      <c r="EO28" t="e">
        <f>mvarHC2*mvarM6</f>
        <v>#VALUE!</v>
      </c>
      <c r="EP28" s="15" t="e">
        <f t="shared" si="60"/>
        <v>#VALUE!</v>
      </c>
      <c r="EQ28" s="15" t="e">
        <f t="shared" si="61"/>
        <v>#VALUE!</v>
      </c>
      <c r="ER28" s="53" t="e">
        <f t="shared" si="62"/>
        <v>#VALUE!</v>
      </c>
      <c r="ES28">
        <v>-3.2780897476268E-5</v>
      </c>
      <c r="ET28" t="e">
        <f>bvarHC2*bvarM7</f>
        <v>#VALUE!</v>
      </c>
      <c r="EU28" t="e">
        <f>cvarHC2*cvarM7</f>
        <v>#VALUE!</v>
      </c>
      <c r="EV28" t="e">
        <f>mvarHC2*mvarM7</f>
        <v>#VALUE!</v>
      </c>
      <c r="EW28" s="15" t="e">
        <f t="shared" si="63"/>
        <v>#VALUE!</v>
      </c>
      <c r="EX28" s="15" t="e">
        <f t="shared" si="64"/>
        <v>#VALUE!</v>
      </c>
      <c r="EY28" s="53" t="e">
        <f t="shared" si="65"/>
        <v>#VALUE!</v>
      </c>
      <c r="EZ28">
        <v>0.26952302668596001</v>
      </c>
      <c r="FA28" t="e">
        <f>bvarHC2*bvarM1</f>
        <v>#VALUE!</v>
      </c>
      <c r="FB28" t="e">
        <f>cvarHC2*cvarM1</f>
        <v>#VALUE!</v>
      </c>
      <c r="FC28" t="e">
        <f>mvarHC2*mvarM1</f>
        <v>#VALUE!</v>
      </c>
      <c r="FD28" s="15" t="e">
        <f t="shared" si="66"/>
        <v>#VALUE!</v>
      </c>
      <c r="FE28" s="15" t="e">
        <f t="shared" si="67"/>
        <v>#VALUE!</v>
      </c>
      <c r="FF28" s="53" t="e">
        <f t="shared" si="68"/>
        <v>#VALUE!</v>
      </c>
      <c r="FG28">
        <v>-7.7993758560027002E-8</v>
      </c>
      <c r="FH28" t="e">
        <f>bvarHC1*bvarM5</f>
        <v>#VALUE!</v>
      </c>
      <c r="FI28" t="e">
        <f>cvarHC1*cvarM5</f>
        <v>#VALUE!</v>
      </c>
      <c r="FJ28" t="e">
        <f>mvarHC1*mvarM5</f>
        <v>#VALUE!</v>
      </c>
      <c r="FK28" s="15" t="e">
        <f t="shared" si="69"/>
        <v>#VALUE!</v>
      </c>
      <c r="FL28" s="15" t="e">
        <f t="shared" si="70"/>
        <v>#VALUE!</v>
      </c>
      <c r="FM28" s="53" t="e">
        <f t="shared" si="71"/>
        <v>#VALUE!</v>
      </c>
      <c r="FN28">
        <v>4.3967824430873998E-8</v>
      </c>
      <c r="FO28" t="e">
        <f>bvarHC1*bvarM6</f>
        <v>#VALUE!</v>
      </c>
      <c r="FP28" t="e">
        <f>cvarHC1*cvarM6</f>
        <v>#VALUE!</v>
      </c>
      <c r="FQ28" t="e">
        <f>mvarHC1*mvarM6</f>
        <v>#VALUE!</v>
      </c>
      <c r="FR28" s="15" t="e">
        <f t="shared" si="72"/>
        <v>#VALUE!</v>
      </c>
      <c r="FS28" s="15" t="e">
        <f t="shared" si="73"/>
        <v>#VALUE!</v>
      </c>
      <c r="FT28" s="53" t="e">
        <f t="shared" si="74"/>
        <v>#VALUE!</v>
      </c>
      <c r="FU28">
        <v>9.3997077015745999E-6</v>
      </c>
      <c r="FV28" t="e">
        <f>bvarHC2*bvarM7</f>
        <v>#VALUE!</v>
      </c>
      <c r="FW28" t="e">
        <f>cvarHC2*cvarM7</f>
        <v>#VALUE!</v>
      </c>
      <c r="FX28" t="e">
        <f>mvarHC2*mvarM7</f>
        <v>#VALUE!</v>
      </c>
      <c r="FY28" s="15" t="e">
        <f t="shared" si="75"/>
        <v>#VALUE!</v>
      </c>
      <c r="FZ28" s="15" t="e">
        <f t="shared" si="76"/>
        <v>#VALUE!</v>
      </c>
      <c r="GA28" s="53" t="e">
        <f t="shared" si="77"/>
        <v>#VALUE!</v>
      </c>
      <c r="GB28">
        <v>-5.6529147275390004E-4</v>
      </c>
      <c r="GC28" t="e">
        <f>bvarHC2*bvarM7</f>
        <v>#VALUE!</v>
      </c>
      <c r="GD28" t="e">
        <f>cvarHC2*cvarM7</f>
        <v>#VALUE!</v>
      </c>
      <c r="GE28" t="e">
        <f>mvarHC2*mvarM7</f>
        <v>#VALUE!</v>
      </c>
      <c r="GF28" s="15" t="e">
        <f t="shared" si="78"/>
        <v>#VALUE!</v>
      </c>
      <c r="GG28" s="15" t="e">
        <f t="shared" si="79"/>
        <v>#VALUE!</v>
      </c>
      <c r="GH28" s="53" t="e">
        <f t="shared" si="80"/>
        <v>#VALUE!</v>
      </c>
      <c r="GI28">
        <v>8.4125187806594004E-2</v>
      </c>
      <c r="GJ28" t="e">
        <f>bvarM1*bvarM6</f>
        <v>#VALUE!</v>
      </c>
      <c r="GK28" t="e">
        <f>cvarM1*cvarM6</f>
        <v>#VALUE!</v>
      </c>
      <c r="GL28" t="e">
        <f>mvarM1*mvarM6</f>
        <v>#VALUE!</v>
      </c>
      <c r="GM28" s="15" t="e">
        <f t="shared" si="81"/>
        <v>#VALUE!</v>
      </c>
      <c r="GN28" s="15" t="e">
        <f t="shared" si="82"/>
        <v>#VALUE!</v>
      </c>
      <c r="GO28" s="53" t="e">
        <f t="shared" si="83"/>
        <v>#VALUE!</v>
      </c>
      <c r="GP28">
        <v>0.26860258096808998</v>
      </c>
      <c r="GQ28" t="e">
        <f>bvarHC2*bvarM1</f>
        <v>#VALUE!</v>
      </c>
      <c r="GR28" t="e">
        <f>cvarHC2*cvarM1</f>
        <v>#VALUE!</v>
      </c>
      <c r="GS28" t="e">
        <f>mvarHC2*mvarM1</f>
        <v>#VALUE!</v>
      </c>
      <c r="GT28" s="15" t="e">
        <f t="shared" si="84"/>
        <v>#VALUE!</v>
      </c>
      <c r="GU28" s="15" t="e">
        <f t="shared" si="85"/>
        <v>#VALUE!</v>
      </c>
      <c r="GV28" s="53" t="e">
        <f t="shared" si="86"/>
        <v>#VALUE!</v>
      </c>
      <c r="GW28">
        <v>-9.4309680266194999E-8</v>
      </c>
      <c r="GX28" t="e">
        <f>bvarHC1*bvarM5</f>
        <v>#VALUE!</v>
      </c>
      <c r="GY28" t="e">
        <f>cvarHC1*cvarM5</f>
        <v>#VALUE!</v>
      </c>
      <c r="GZ28" t="e">
        <f>mvarHC1*mvarM5</f>
        <v>#VALUE!</v>
      </c>
      <c r="HA28" s="15" t="e">
        <f t="shared" si="87"/>
        <v>#VALUE!</v>
      </c>
      <c r="HB28" s="15" t="e">
        <f t="shared" si="88"/>
        <v>#VALUE!</v>
      </c>
      <c r="HC28" s="53" t="e">
        <f t="shared" si="89"/>
        <v>#VALUE!</v>
      </c>
      <c r="HD28">
        <v>-3.9093058013337E-7</v>
      </c>
      <c r="HE28" t="e">
        <f>bvarHC2*bvarM2</f>
        <v>#VALUE!</v>
      </c>
      <c r="HF28" t="e">
        <f>cvarHC2*cvarM2</f>
        <v>#VALUE!</v>
      </c>
      <c r="HG28" t="e">
        <f>mvarHC2*mvarM2</f>
        <v>#VALUE!</v>
      </c>
      <c r="HH28" s="15" t="e">
        <f t="shared" si="90"/>
        <v>#VALUE!</v>
      </c>
      <c r="HI28" s="15" t="e">
        <f t="shared" si="91"/>
        <v>#VALUE!</v>
      </c>
      <c r="HJ28" s="53" t="e">
        <f t="shared" si="92"/>
        <v>#VALUE!</v>
      </c>
      <c r="HK28">
        <v>3.5704069829848998E-5</v>
      </c>
      <c r="HL28" t="e">
        <f>bvarHC2*bvarM7</f>
        <v>#VALUE!</v>
      </c>
      <c r="HM28" t="e">
        <f>cvarHC2*cvarM7</f>
        <v>#VALUE!</v>
      </c>
      <c r="HN28" t="e">
        <f>mvarHC2*mvarM7</f>
        <v>#VALUE!</v>
      </c>
      <c r="HO28" s="15" t="e">
        <f t="shared" si="93"/>
        <v>#VALUE!</v>
      </c>
      <c r="HP28" s="15" t="e">
        <f t="shared" si="94"/>
        <v>#VALUE!</v>
      </c>
      <c r="HQ28" s="53" t="e">
        <f t="shared" si="95"/>
        <v>#VALUE!</v>
      </c>
      <c r="HR28">
        <v>-5.4852071644189001E-4</v>
      </c>
      <c r="HS28" t="e">
        <f>bvarHC2*bvarM7</f>
        <v>#VALUE!</v>
      </c>
      <c r="HT28" t="e">
        <f>cvarHC2*cvarM7</f>
        <v>#VALUE!</v>
      </c>
      <c r="HU28" t="e">
        <f>mvarHC2*mvarM7</f>
        <v>#VALUE!</v>
      </c>
      <c r="HV28" s="15" t="e">
        <f t="shared" si="96"/>
        <v>#VALUE!</v>
      </c>
      <c r="HW28" s="15" t="e">
        <f t="shared" si="97"/>
        <v>#VALUE!</v>
      </c>
      <c r="HX28" s="53" t="e">
        <f t="shared" si="98"/>
        <v>#VALUE!</v>
      </c>
      <c r="HY28">
        <v>-2.7227526062134001E-5</v>
      </c>
      <c r="HZ28" t="e">
        <f>bvarHC2*bvarM7</f>
        <v>#VALUE!</v>
      </c>
      <c r="IA28" t="e">
        <f>cvarHC2*cvarM7</f>
        <v>#VALUE!</v>
      </c>
      <c r="IB28" t="e">
        <f>mvarHC2*mvarM7</f>
        <v>#VALUE!</v>
      </c>
      <c r="IC28" s="15" t="e">
        <f t="shared" si="99"/>
        <v>#VALUE!</v>
      </c>
      <c r="ID28" s="15" t="e">
        <f t="shared" si="100"/>
        <v>#VALUE!</v>
      </c>
      <c r="IE28" s="53" t="e">
        <f t="shared" si="101"/>
        <v>#VALUE!</v>
      </c>
      <c r="IF28">
        <v>1.2574041987717E-6</v>
      </c>
      <c r="IG28" t="e">
        <f>bvarHC1*bvarM8</f>
        <v>#VALUE!</v>
      </c>
      <c r="IH28" t="e">
        <f>cvarHC1*cvarM8</f>
        <v>#VALUE!</v>
      </c>
      <c r="II28" t="e">
        <f>mvarHC1*mvarM8</f>
        <v>#VALUE!</v>
      </c>
      <c r="IJ28" s="15" t="e">
        <f t="shared" si="102"/>
        <v>#VALUE!</v>
      </c>
      <c r="IK28" s="15" t="e">
        <f t="shared" si="103"/>
        <v>#VALUE!</v>
      </c>
      <c r="IL28" s="53" t="e">
        <f t="shared" si="104"/>
        <v>#VALUE!</v>
      </c>
      <c r="IM28">
        <v>-9.4781766990332995E-8</v>
      </c>
      <c r="IN28" t="e">
        <f>bvarHC1*bvarM5</f>
        <v>#VALUE!</v>
      </c>
      <c r="IO28" t="e">
        <f>cvarHC1*cvarM5</f>
        <v>#VALUE!</v>
      </c>
      <c r="IP28" t="e">
        <f>mvarHC1*mvarM5</f>
        <v>#VALUE!</v>
      </c>
      <c r="IQ28" s="15" t="e">
        <f t="shared" si="105"/>
        <v>#VALUE!</v>
      </c>
      <c r="IR28" s="15" t="e">
        <f t="shared" si="106"/>
        <v>#VALUE!</v>
      </c>
      <c r="IS28" s="53" t="e">
        <f t="shared" si="107"/>
        <v>#VALUE!</v>
      </c>
      <c r="IT28">
        <v>9.3931429331656998E-8</v>
      </c>
      <c r="IU28" t="e">
        <f>bvarHC2*bvarM4</f>
        <v>#VALUE!</v>
      </c>
      <c r="IV28" t="e">
        <f>cvarHC2*cvarM4</f>
        <v>#VALUE!</v>
      </c>
      <c r="IW28" t="e">
        <f>mvarHC2*mvarM4</f>
        <v>#VALUE!</v>
      </c>
      <c r="IX28" s="15" t="e">
        <f t="shared" si="108"/>
        <v>#VALUE!</v>
      </c>
      <c r="IY28" s="15" t="e">
        <f t="shared" si="109"/>
        <v>#VALUE!</v>
      </c>
      <c r="IZ28" s="53" t="e">
        <f t="shared" si="110"/>
        <v>#VALUE!</v>
      </c>
      <c r="JA28">
        <v>4.7920920384332001E-6</v>
      </c>
      <c r="JB28" t="e">
        <f>bvarHC1*bvarM7</f>
        <v>#VALUE!</v>
      </c>
      <c r="JC28" t="e">
        <f>cvarHC1*cvarM7</f>
        <v>#VALUE!</v>
      </c>
      <c r="JD28" t="e">
        <f>mvarHC1*mvarM7</f>
        <v>#VALUE!</v>
      </c>
      <c r="JE28" s="24" t="e">
        <f t="shared" si="111"/>
        <v>#VALUE!</v>
      </c>
      <c r="JF28" s="24" t="e">
        <f t="shared" si="112"/>
        <v>#VALUE!</v>
      </c>
      <c r="JG28" s="24" t="e">
        <f t="shared" si="113"/>
        <v>#VALUE!</v>
      </c>
      <c r="JH28">
        <v>4.4949580591951001E-5</v>
      </c>
      <c r="JI28" t="e">
        <f>bvarHC2*bvarM6</f>
        <v>#VALUE!</v>
      </c>
      <c r="JJ28" t="e">
        <f>cvarHC2*cvarM6</f>
        <v>#VALUE!</v>
      </c>
      <c r="JK28" t="e">
        <f>mvarHC2*mvarM6</f>
        <v>#VALUE!</v>
      </c>
      <c r="JL28" s="24" t="e">
        <f t="shared" si="114"/>
        <v>#VALUE!</v>
      </c>
      <c r="JM28" s="24" t="e">
        <f t="shared" si="115"/>
        <v>#VALUE!</v>
      </c>
      <c r="JN28" s="24" t="e">
        <f t="shared" si="116"/>
        <v>#VALUE!</v>
      </c>
      <c r="JO28">
        <v>-2.2362565629723002E-5</v>
      </c>
      <c r="JP28" t="e">
        <f>bvarHC2*bvarM7</f>
        <v>#VALUE!</v>
      </c>
      <c r="JQ28" t="e">
        <f>cvarHC2*cvarM7</f>
        <v>#VALUE!</v>
      </c>
      <c r="JR28" t="e">
        <f>mvarHC2*mvarM7</f>
        <v>#VALUE!</v>
      </c>
      <c r="JS28" s="24" t="e">
        <f t="shared" si="117"/>
        <v>#VALUE!</v>
      </c>
      <c r="JT28" s="24" t="e">
        <f t="shared" si="118"/>
        <v>#VALUE!</v>
      </c>
      <c r="JU28" s="24" t="e">
        <f t="shared" si="119"/>
        <v>#VALUE!</v>
      </c>
      <c r="JV28">
        <v>-2.9280704111101001</v>
      </c>
      <c r="JW28" t="e">
        <f>bvarHC2*bvarM1</f>
        <v>#VALUE!</v>
      </c>
      <c r="JX28" t="e">
        <f>cvarHC2*cvarM1</f>
        <v>#VALUE!</v>
      </c>
      <c r="JY28" t="e">
        <f>mvarHC2*mvarM1</f>
        <v>#VALUE!</v>
      </c>
      <c r="JZ28" s="24" t="e">
        <f t="shared" si="120"/>
        <v>#VALUE!</v>
      </c>
      <c r="KA28" s="24" t="e">
        <f t="shared" si="121"/>
        <v>#VALUE!</v>
      </c>
      <c r="KB28" s="24" t="e">
        <f t="shared" si="122"/>
        <v>#VALUE!</v>
      </c>
      <c r="KC28">
        <v>-7.3681256705604003E-4</v>
      </c>
      <c r="KD28" t="e">
        <f>bvarHC2*bvarM7</f>
        <v>#VALUE!</v>
      </c>
      <c r="KE28" t="e">
        <f>cvarHC2*cvarM7</f>
        <v>#VALUE!</v>
      </c>
      <c r="KF28" t="e">
        <f>mvarHC2*mvarM7</f>
        <v>#VALUE!</v>
      </c>
      <c r="KG28" s="24" t="e">
        <f t="shared" si="123"/>
        <v>#VALUE!</v>
      </c>
      <c r="KH28" s="24" t="e">
        <f t="shared" si="124"/>
        <v>#VALUE!</v>
      </c>
      <c r="KI28" s="24" t="e">
        <f t="shared" si="125"/>
        <v>#VALUE!</v>
      </c>
      <c r="KJ28">
        <v>5.9139427696302999E-6</v>
      </c>
      <c r="KK28" t="e">
        <f>bvarHC2*bvarM6</f>
        <v>#VALUE!</v>
      </c>
      <c r="KL28" t="e">
        <f>cvarHC2*cvarM6</f>
        <v>#VALUE!</v>
      </c>
      <c r="KM28" t="e">
        <f>mvarHC2*mvarM6</f>
        <v>#VALUE!</v>
      </c>
      <c r="KN28" s="24" t="e">
        <f t="shared" si="126"/>
        <v>#VALUE!</v>
      </c>
      <c r="KO28" s="24" t="e">
        <f t="shared" si="127"/>
        <v>#VALUE!</v>
      </c>
      <c r="KP28" s="24" t="e">
        <f t="shared" si="128"/>
        <v>#VALUE!</v>
      </c>
      <c r="KQ28">
        <v>8.8464299374719E-6</v>
      </c>
      <c r="KR28" t="e">
        <f>bvarHC2*bvarM7</f>
        <v>#VALUE!</v>
      </c>
      <c r="KS28" t="e">
        <f>cvarHC2*cvarM7</f>
        <v>#VALUE!</v>
      </c>
      <c r="KT28" t="e">
        <f>mvarHC2*mvarM7</f>
        <v>#VALUE!</v>
      </c>
      <c r="KU28" s="24" t="e">
        <f t="shared" si="129"/>
        <v>#VALUE!</v>
      </c>
      <c r="KV28" s="24" t="e">
        <f t="shared" si="130"/>
        <v>#VALUE!</v>
      </c>
      <c r="KW28" s="24" t="e">
        <f t="shared" si="131"/>
        <v>#VALUE!</v>
      </c>
      <c r="KX28">
        <v>5.7102212985071999E-5</v>
      </c>
      <c r="KY28" t="e">
        <f>bvarHC2*bvarM6</f>
        <v>#VALUE!</v>
      </c>
      <c r="KZ28" t="e">
        <f>cvarHC2*cvarM6</f>
        <v>#VALUE!</v>
      </c>
      <c r="LA28" t="e">
        <f>mvarHC2*mvarM6</f>
        <v>#VALUE!</v>
      </c>
      <c r="LB28" s="24" t="e">
        <f t="shared" si="132"/>
        <v>#VALUE!</v>
      </c>
      <c r="LC28" s="24" t="e">
        <f t="shared" si="133"/>
        <v>#VALUE!</v>
      </c>
      <c r="LD28" s="24" t="e">
        <f t="shared" si="134"/>
        <v>#VALUE!</v>
      </c>
      <c r="LE28">
        <v>4.225286159565E-8</v>
      </c>
      <c r="LF28" t="e">
        <f>bvarHC1*bvarM9</f>
        <v>#VALUE!</v>
      </c>
      <c r="LG28" t="e">
        <f>cvarHC1*cvarM9</f>
        <v>#VALUE!</v>
      </c>
      <c r="LH28" t="e">
        <f>mvarHC1*mvarM9</f>
        <v>#VALUE!</v>
      </c>
      <c r="LI28" s="24" t="e">
        <f t="shared" si="135"/>
        <v>#VALUE!</v>
      </c>
      <c r="LJ28" s="24" t="e">
        <f t="shared" si="136"/>
        <v>#VALUE!</v>
      </c>
      <c r="LK28" s="24" t="e">
        <f t="shared" si="137"/>
        <v>#VALUE!</v>
      </c>
      <c r="LL28">
        <v>-1.3142393762818E-7</v>
      </c>
      <c r="LM28" t="e">
        <f>bvarHC1*bvarM6</f>
        <v>#VALUE!</v>
      </c>
      <c r="LN28" t="e">
        <f>cvarHC1*cvarM6</f>
        <v>#VALUE!</v>
      </c>
      <c r="LO28" t="e">
        <f>mvarHC1*mvarM6</f>
        <v>#VALUE!</v>
      </c>
      <c r="LP28" s="24" t="e">
        <f t="shared" si="138"/>
        <v>#VALUE!</v>
      </c>
      <c r="LQ28" s="24" t="e">
        <f t="shared" si="139"/>
        <v>#VALUE!</v>
      </c>
      <c r="LR28" s="24" t="e">
        <f t="shared" si="140"/>
        <v>#VALUE!</v>
      </c>
      <c r="LS28">
        <v>8.6846324311937997E-5</v>
      </c>
      <c r="LT28" t="e">
        <f>bvarHC2*bvarM6</f>
        <v>#VALUE!</v>
      </c>
      <c r="LU28" t="e">
        <f>cvarHC2*cvarM6</f>
        <v>#VALUE!</v>
      </c>
      <c r="LV28" t="e">
        <f>mvarHC2*mvarM6</f>
        <v>#VALUE!</v>
      </c>
      <c r="LW28" s="24" t="e">
        <f t="shared" si="141"/>
        <v>#VALUE!</v>
      </c>
      <c r="LX28" s="24" t="e">
        <f t="shared" si="142"/>
        <v>#VALUE!</v>
      </c>
      <c r="LY28" s="24" t="e">
        <f t="shared" si="143"/>
        <v>#VALUE!</v>
      </c>
      <c r="LZ28">
        <v>-5.8394598999269E-2</v>
      </c>
      <c r="MA28" t="e">
        <f>bvarHC2*bvarM1</f>
        <v>#VALUE!</v>
      </c>
      <c r="MB28" t="e">
        <f>cvarHC2*cvarM1</f>
        <v>#VALUE!</v>
      </c>
      <c r="MC28" t="e">
        <f>mvarHC2*mvarM1</f>
        <v>#VALUE!</v>
      </c>
      <c r="MD28" s="24" t="e">
        <f t="shared" si="144"/>
        <v>#VALUE!</v>
      </c>
      <c r="ME28" s="24" t="e">
        <f t="shared" si="145"/>
        <v>#VALUE!</v>
      </c>
      <c r="MF28" s="24" t="e">
        <f t="shared" si="146"/>
        <v>#VALUE!</v>
      </c>
      <c r="MG28">
        <v>8.6694379536719998E-6</v>
      </c>
      <c r="MH28" t="e">
        <f>bvarHC1*bvarM7</f>
        <v>#VALUE!</v>
      </c>
      <c r="MI28" t="e">
        <f>cvarHC1*cvarM7</f>
        <v>#VALUE!</v>
      </c>
      <c r="MJ28" t="e">
        <f>mvarHC1*mvarM7</f>
        <v>#VALUE!</v>
      </c>
      <c r="MK28" s="24" t="e">
        <f t="shared" si="147"/>
        <v>#VALUE!</v>
      </c>
      <c r="ML28" s="24" t="e">
        <f t="shared" si="148"/>
        <v>#VALUE!</v>
      </c>
      <c r="MM28" s="24" t="e">
        <f t="shared" si="149"/>
        <v>#VALUE!</v>
      </c>
      <c r="MN28">
        <v>5.5829160953704998E-5</v>
      </c>
      <c r="MO28" t="e">
        <f>bvarHC2*bvarM6</f>
        <v>#VALUE!</v>
      </c>
      <c r="MP28" t="e">
        <f>cvarHC2*cvarM6</f>
        <v>#VALUE!</v>
      </c>
      <c r="MQ28" t="e">
        <f>mvarHC2*mvarM6</f>
        <v>#VALUE!</v>
      </c>
      <c r="MR28" s="24" t="e">
        <f t="shared" si="150"/>
        <v>#VALUE!</v>
      </c>
      <c r="MS28" s="24" t="e">
        <f t="shared" si="151"/>
        <v>#VALUE!</v>
      </c>
      <c r="MT28" s="24" t="e">
        <f t="shared" si="152"/>
        <v>#VALUE!</v>
      </c>
      <c r="MU28">
        <v>-1.4483244533273999E-5</v>
      </c>
      <c r="MV28" t="e">
        <f>bvarHC2*bvarM7</f>
        <v>#VALUE!</v>
      </c>
      <c r="MW28" t="e">
        <f>cvarHC2*cvarM7</f>
        <v>#VALUE!</v>
      </c>
      <c r="MX28" t="e">
        <f>mvarHC2*mvarM7</f>
        <v>#VALUE!</v>
      </c>
      <c r="MY28" s="24" t="e">
        <f t="shared" si="153"/>
        <v>#VALUE!</v>
      </c>
      <c r="MZ28" s="24" t="e">
        <f t="shared" si="154"/>
        <v>#VALUE!</v>
      </c>
      <c r="NA28" s="24" t="e">
        <f t="shared" si="155"/>
        <v>#VALUE!</v>
      </c>
      <c r="NB28">
        <v>-7.8596848298139997E-8</v>
      </c>
      <c r="NC28" t="e">
        <f>bvarHC1*bvarM6</f>
        <v>#VALUE!</v>
      </c>
      <c r="ND28" t="e">
        <f>cvarHC1*cvarM6</f>
        <v>#VALUE!</v>
      </c>
      <c r="NE28" t="e">
        <f>mvarHC1*mvarM6</f>
        <v>#VALUE!</v>
      </c>
      <c r="NF28" s="24" t="e">
        <f t="shared" si="156"/>
        <v>#VALUE!</v>
      </c>
      <c r="NG28" s="24" t="e">
        <f t="shared" si="157"/>
        <v>#VALUE!</v>
      </c>
      <c r="NH28" s="24" t="e">
        <f t="shared" si="158"/>
        <v>#VALUE!</v>
      </c>
      <c r="NI28">
        <v>-0.56728448214737004</v>
      </c>
      <c r="NJ28" t="e">
        <f>bvarHC2*bvarM1</f>
        <v>#VALUE!</v>
      </c>
      <c r="NK28" t="e">
        <f>cvarHC2*cvarM1</f>
        <v>#VALUE!</v>
      </c>
      <c r="NL28" t="e">
        <f>mvarHC2*mvarM1</f>
        <v>#VALUE!</v>
      </c>
      <c r="NM28" s="24" t="e">
        <f t="shared" si="159"/>
        <v>#VALUE!</v>
      </c>
      <c r="NN28" s="24" t="e">
        <f t="shared" si="160"/>
        <v>#VALUE!</v>
      </c>
      <c r="NO28" s="24" t="e">
        <f t="shared" si="161"/>
        <v>#VALUE!</v>
      </c>
      <c r="NP28">
        <v>-4.9299780313204998E-8</v>
      </c>
      <c r="NQ28" t="e">
        <f>bvarHC1*bvarM7</f>
        <v>#VALUE!</v>
      </c>
      <c r="NR28" t="e">
        <f>cvarHC1*cvarM7</f>
        <v>#VALUE!</v>
      </c>
      <c r="NS28" t="e">
        <f>mvarHC1*mvarM7</f>
        <v>#VALUE!</v>
      </c>
      <c r="NT28" s="24" t="e">
        <f t="shared" si="162"/>
        <v>#VALUE!</v>
      </c>
      <c r="NU28" s="24" t="e">
        <f t="shared" si="163"/>
        <v>#VALUE!</v>
      </c>
      <c r="NV28" s="24" t="e">
        <f t="shared" si="164"/>
        <v>#VALUE!</v>
      </c>
      <c r="NW28">
        <v>1.5653581999147001E-2</v>
      </c>
      <c r="NX28" t="e">
        <f>bvarHC2*bvarM1</f>
        <v>#VALUE!</v>
      </c>
      <c r="NY28" t="e">
        <f>cvarHC2*cvarM1</f>
        <v>#VALUE!</v>
      </c>
      <c r="NZ28" t="e">
        <f>mvarHC2*mvarM1</f>
        <v>#VALUE!</v>
      </c>
      <c r="OA28" s="24" t="e">
        <f t="shared" si="165"/>
        <v>#VALUE!</v>
      </c>
      <c r="OB28" s="24" t="e">
        <f t="shared" si="166"/>
        <v>#VALUE!</v>
      </c>
      <c r="OC28" s="24" t="e">
        <f t="shared" si="167"/>
        <v>#VALUE!</v>
      </c>
      <c r="OD28">
        <v>3.8964054420296999E-5</v>
      </c>
      <c r="OE28" t="e">
        <f>bvarHC2*bvarM6</f>
        <v>#VALUE!</v>
      </c>
      <c r="OF28" t="e">
        <f>cvarHC2*cvarM6</f>
        <v>#VALUE!</v>
      </c>
      <c r="OG28" t="e">
        <f>mvarHC2*mvarM6</f>
        <v>#VALUE!</v>
      </c>
      <c r="OH28" s="24" t="e">
        <f t="shared" si="168"/>
        <v>#VALUE!</v>
      </c>
      <c r="OI28" s="24" t="e">
        <f t="shared" si="169"/>
        <v>#VALUE!</v>
      </c>
      <c r="OJ28" s="24" t="e">
        <f t="shared" si="170"/>
        <v>#VALUE!</v>
      </c>
      <c r="OK28">
        <v>-7.1050840926841996E-2</v>
      </c>
      <c r="OL28" t="e">
        <f>bvarHC2*bvarM1</f>
        <v>#VALUE!</v>
      </c>
      <c r="OM28" t="e">
        <f>cvarHC2*cvarM1</f>
        <v>#VALUE!</v>
      </c>
      <c r="ON28" t="e">
        <f>mvarHC2*mvarM1</f>
        <v>#VALUE!</v>
      </c>
      <c r="OO28" s="24" t="e">
        <f t="shared" si="171"/>
        <v>#VALUE!</v>
      </c>
      <c r="OP28" s="24" t="e">
        <f t="shared" si="172"/>
        <v>#VALUE!</v>
      </c>
      <c r="OQ28" s="24" t="e">
        <f t="shared" si="173"/>
        <v>#VALUE!</v>
      </c>
      <c r="OR28">
        <v>-1.8044966654471999E-7</v>
      </c>
      <c r="OS28" t="e">
        <f>bvarHC1*bvarM6</f>
        <v>#VALUE!</v>
      </c>
      <c r="OT28" t="e">
        <f>cvarHC1*cvarM6</f>
        <v>#VALUE!</v>
      </c>
      <c r="OU28" t="e">
        <f>mvarHC1*mvarM6</f>
        <v>#VALUE!</v>
      </c>
      <c r="OV28" s="24" t="e">
        <f t="shared" si="174"/>
        <v>#VALUE!</v>
      </c>
      <c r="OW28" s="24" t="e">
        <f t="shared" si="175"/>
        <v>#VALUE!</v>
      </c>
      <c r="OX28" s="24" t="e">
        <f t="shared" si="176"/>
        <v>#VALUE!</v>
      </c>
      <c r="OY28">
        <v>-4.8028551389211999E-4</v>
      </c>
      <c r="OZ28" t="e">
        <f>bvarHC2*bvarM7</f>
        <v>#VALUE!</v>
      </c>
      <c r="PA28" t="e">
        <f>cvarHC2*cvarM7</f>
        <v>#VALUE!</v>
      </c>
      <c r="PB28" t="e">
        <f>mvarHC2*mvarM7</f>
        <v>#VALUE!</v>
      </c>
      <c r="PC28" s="24" t="e">
        <f t="shared" si="177"/>
        <v>#VALUE!</v>
      </c>
      <c r="PD28" s="24" t="e">
        <f t="shared" si="178"/>
        <v>#VALUE!</v>
      </c>
      <c r="PE28" s="24" t="e">
        <f t="shared" si="179"/>
        <v>#VALUE!</v>
      </c>
      <c r="PF28">
        <v>5.2055708299677E-8</v>
      </c>
      <c r="PG28" t="e">
        <f>bvarHC1*bvarM6</f>
        <v>#VALUE!</v>
      </c>
      <c r="PH28" t="e">
        <f>cvarHC1*cvarM6</f>
        <v>#VALUE!</v>
      </c>
      <c r="PI28" t="e">
        <f>mvarHC1*mvarM6</f>
        <v>#VALUE!</v>
      </c>
      <c r="PJ28" s="24" t="e">
        <f t="shared" si="180"/>
        <v>#VALUE!</v>
      </c>
      <c r="PK28" s="24" t="e">
        <f t="shared" si="181"/>
        <v>#VALUE!</v>
      </c>
      <c r="PL28" s="24" t="e">
        <f t="shared" si="182"/>
        <v>#VALUE!</v>
      </c>
      <c r="PM28">
        <v>-8.9859326608280995E-7</v>
      </c>
      <c r="PN28" t="e">
        <f>bvarHC2*bvarM6</f>
        <v>#VALUE!</v>
      </c>
      <c r="PO28" t="e">
        <f>cvarHC2*cvarM6</f>
        <v>#VALUE!</v>
      </c>
      <c r="PP28" t="e">
        <f>mvarHC2*mvarM6</f>
        <v>#VALUE!</v>
      </c>
      <c r="PQ28" s="24" t="e">
        <f t="shared" si="183"/>
        <v>#VALUE!</v>
      </c>
      <c r="PR28" s="24" t="e">
        <f t="shared" si="184"/>
        <v>#VALUE!</v>
      </c>
      <c r="PS28" s="24" t="e">
        <f t="shared" si="185"/>
        <v>#VALUE!</v>
      </c>
      <c r="PT28">
        <v>5.6001560640490001E-5</v>
      </c>
      <c r="PU28" t="e">
        <f>bvarHC2*bvarM6</f>
        <v>#VALUE!</v>
      </c>
      <c r="PV28" t="e">
        <f>cvarHC2*cvarM6</f>
        <v>#VALUE!</v>
      </c>
      <c r="PW28" t="e">
        <f>mvarHC2*mvarM6</f>
        <v>#VALUE!</v>
      </c>
      <c r="PX28" s="24" t="e">
        <f t="shared" si="186"/>
        <v>#VALUE!</v>
      </c>
      <c r="PY28" s="24" t="e">
        <f t="shared" si="187"/>
        <v>#VALUE!</v>
      </c>
      <c r="PZ28" s="24" t="e">
        <f t="shared" si="188"/>
        <v>#VALUE!</v>
      </c>
      <c r="QA28">
        <v>-2.8668419860429E-5</v>
      </c>
      <c r="QB28" t="e">
        <f>bvarHC2*bvarM7</f>
        <v>#VALUE!</v>
      </c>
      <c r="QC28" t="e">
        <f>cvarHC2*cvarM7</f>
        <v>#VALUE!</v>
      </c>
      <c r="QD28" t="e">
        <f>mvarHC2*mvarM7</f>
        <v>#VALUE!</v>
      </c>
      <c r="QE28" s="24" t="e">
        <f t="shared" si="189"/>
        <v>#VALUE!</v>
      </c>
      <c r="QF28" s="24" t="e">
        <f t="shared" si="190"/>
        <v>#VALUE!</v>
      </c>
      <c r="QG28" s="24" t="e">
        <f t="shared" si="191"/>
        <v>#VALUE!</v>
      </c>
      <c r="QH28">
        <v>-2.1519772371241E-7</v>
      </c>
      <c r="QI28" t="e">
        <f>bvarHC1*bvarM6</f>
        <v>#VALUE!</v>
      </c>
      <c r="QJ28" t="e">
        <f>cvarHC1*cvarM6</f>
        <v>#VALUE!</v>
      </c>
      <c r="QK28" t="e">
        <f>mvarHC1*mvarM6</f>
        <v>#VALUE!</v>
      </c>
      <c r="QL28" s="24" t="e">
        <f t="shared" si="192"/>
        <v>#VALUE!</v>
      </c>
      <c r="QM28" s="24" t="e">
        <f t="shared" si="193"/>
        <v>#VALUE!</v>
      </c>
      <c r="QN28" s="24" t="e">
        <f t="shared" si="194"/>
        <v>#VALUE!</v>
      </c>
      <c r="QO28">
        <v>-6.8017094768180002E-4</v>
      </c>
      <c r="QP28" t="e">
        <f>bvarHC2*bvarM7</f>
        <v>#VALUE!</v>
      </c>
      <c r="QQ28" t="e">
        <f>cvarHC2*cvarM7</f>
        <v>#VALUE!</v>
      </c>
      <c r="QR28" t="e">
        <f>mvarHC2*mvarM7</f>
        <v>#VALUE!</v>
      </c>
      <c r="QS28" s="24" t="e">
        <f t="shared" si="195"/>
        <v>#VALUE!</v>
      </c>
      <c r="QT28" s="24" t="e">
        <f t="shared" si="196"/>
        <v>#VALUE!</v>
      </c>
      <c r="QU28" s="24" t="e">
        <f t="shared" si="197"/>
        <v>#VALUE!</v>
      </c>
      <c r="QV28">
        <v>9.2636860117666996E-6</v>
      </c>
      <c r="QW28" t="e">
        <f>bvarHC2*bvarM6</f>
        <v>#VALUE!</v>
      </c>
      <c r="QX28" t="e">
        <f>cvarHC2*cvarM6</f>
        <v>#VALUE!</v>
      </c>
      <c r="QY28" t="e">
        <f>mvarHC2*mvarM6</f>
        <v>#VALUE!</v>
      </c>
      <c r="QZ28" s="24" t="e">
        <f t="shared" si="198"/>
        <v>#VALUE!</v>
      </c>
      <c r="RA28" s="24" t="e">
        <f t="shared" si="199"/>
        <v>#VALUE!</v>
      </c>
      <c r="RB28" s="24" t="e">
        <f t="shared" si="200"/>
        <v>#VALUE!</v>
      </c>
      <c r="RC28">
        <v>5.0412313083785999E-2</v>
      </c>
      <c r="RD28" t="e">
        <f>bvarHC2*bvarM1</f>
        <v>#VALUE!</v>
      </c>
      <c r="RE28" t="e">
        <f>cvarHC2*cvarM1</f>
        <v>#VALUE!</v>
      </c>
      <c r="RF28" t="e">
        <f>mvarHC2*mvarM1</f>
        <v>#VALUE!</v>
      </c>
      <c r="RG28" s="24" t="e">
        <f t="shared" si="201"/>
        <v>#VALUE!</v>
      </c>
      <c r="RH28" s="24" t="e">
        <f t="shared" si="202"/>
        <v>#VALUE!</v>
      </c>
      <c r="RI28" s="24" t="e">
        <f t="shared" si="203"/>
        <v>#VALUE!</v>
      </c>
      <c r="RJ28">
        <v>-5.7041871496903997E-4</v>
      </c>
      <c r="RK28" t="e">
        <f>bvarHC2*bvarM7</f>
        <v>#VALUE!</v>
      </c>
      <c r="RL28" t="e">
        <f>cvarHC2*cvarM7</f>
        <v>#VALUE!</v>
      </c>
      <c r="RM28" t="e">
        <f>mvarHC2*mvarM7</f>
        <v>#VALUE!</v>
      </c>
      <c r="RN28" s="24" t="e">
        <f t="shared" si="204"/>
        <v>#VALUE!</v>
      </c>
      <c r="RO28" s="24" t="e">
        <f t="shared" si="205"/>
        <v>#VALUE!</v>
      </c>
      <c r="RP28" s="24" t="e">
        <f t="shared" si="206"/>
        <v>#VALUE!</v>
      </c>
      <c r="RQ28">
        <v>7.0193505275744E-6</v>
      </c>
      <c r="RR28" t="e">
        <f>bvarHC2*bvarM6</f>
        <v>#VALUE!</v>
      </c>
      <c r="RS28" t="e">
        <f>cvarHC2*cvarM6</f>
        <v>#VALUE!</v>
      </c>
      <c r="RT28" t="e">
        <f>mvarHC2*mvarM6</f>
        <v>#VALUE!</v>
      </c>
      <c r="RU28" s="24" t="e">
        <f t="shared" si="207"/>
        <v>#VALUE!</v>
      </c>
      <c r="RV28" s="24" t="e">
        <f t="shared" si="208"/>
        <v>#VALUE!</v>
      </c>
      <c r="RW28" s="24" t="e">
        <f t="shared" si="209"/>
        <v>#VALUE!</v>
      </c>
      <c r="RX28">
        <v>-3.9241086610830003E-8</v>
      </c>
      <c r="RY28" t="e">
        <f>bvarHC1*bvarM4</f>
        <v>#VALUE!</v>
      </c>
      <c r="RZ28" t="e">
        <f>cvarHC1*cvarM4</f>
        <v>#VALUE!</v>
      </c>
      <c r="SA28" t="e">
        <f>mvarHC1*mvarM4</f>
        <v>#VALUE!</v>
      </c>
      <c r="SB28" s="24" t="e">
        <f t="shared" si="210"/>
        <v>#VALUE!</v>
      </c>
      <c r="SC28" s="24" t="e">
        <f t="shared" si="211"/>
        <v>#VALUE!</v>
      </c>
      <c r="SD28" s="24" t="e">
        <f t="shared" si="212"/>
        <v>#VALUE!</v>
      </c>
      <c r="SE28">
        <v>-6.7789432601936999E-4</v>
      </c>
      <c r="SF28" t="e">
        <f>bvarHC2*bvarM7</f>
        <v>#VALUE!</v>
      </c>
      <c r="SG28" t="e">
        <f>cvarHC2*cvarM7</f>
        <v>#VALUE!</v>
      </c>
      <c r="SH28" t="e">
        <f>mvarHC2*mvarM7</f>
        <v>#VALUE!</v>
      </c>
      <c r="SI28" s="24" t="e">
        <f t="shared" si="213"/>
        <v>#VALUE!</v>
      </c>
      <c r="SJ28" s="24" t="e">
        <f t="shared" si="214"/>
        <v>#VALUE!</v>
      </c>
      <c r="SK28" s="24" t="e">
        <f t="shared" si="215"/>
        <v>#VALUE!</v>
      </c>
      <c r="SL28">
        <v>-8.7196291270092003E-6</v>
      </c>
      <c r="SM28" t="e">
        <f>bvarHC2*bvarM2</f>
        <v>#VALUE!</v>
      </c>
      <c r="SN28" t="e">
        <f>cvarHC2*cvarM2</f>
        <v>#VALUE!</v>
      </c>
      <c r="SO28" t="e">
        <f>mvarHC2*mvarM2</f>
        <v>#VALUE!</v>
      </c>
      <c r="SP28" s="24" t="e">
        <f t="shared" si="216"/>
        <v>#VALUE!</v>
      </c>
      <c r="SQ28" s="24" t="e">
        <f t="shared" si="217"/>
        <v>#VALUE!</v>
      </c>
      <c r="SR28" s="24" t="e">
        <f t="shared" si="218"/>
        <v>#VALUE!</v>
      </c>
      <c r="SS28">
        <v>1.2717821937309E-6</v>
      </c>
      <c r="ST28" t="e">
        <f>bvarHC1*bvarM7</f>
        <v>#VALUE!</v>
      </c>
      <c r="SU28" t="e">
        <f>cvarHC1*cvarM7</f>
        <v>#VALUE!</v>
      </c>
      <c r="SV28" t="e">
        <f>mvarHC1*mvarM7</f>
        <v>#VALUE!</v>
      </c>
      <c r="SW28" s="24" t="e">
        <f t="shared" si="219"/>
        <v>#VALUE!</v>
      </c>
      <c r="SX28" s="24" t="e">
        <f t="shared" si="220"/>
        <v>#VALUE!</v>
      </c>
      <c r="SY28" s="24" t="e">
        <f t="shared" si="221"/>
        <v>#VALUE!</v>
      </c>
      <c r="SZ28">
        <v>-7.2727426622378006E-5</v>
      </c>
      <c r="TA28" t="e">
        <f>bvarHC2*bvarM2</f>
        <v>#VALUE!</v>
      </c>
      <c r="TB28" t="e">
        <f>cvarHC2*cvarM2</f>
        <v>#VALUE!</v>
      </c>
      <c r="TC28" t="e">
        <f>mvarHC2*mvarM2</f>
        <v>#VALUE!</v>
      </c>
      <c r="TD28" s="24" t="e">
        <f t="shared" si="222"/>
        <v>#VALUE!</v>
      </c>
      <c r="TE28" s="24" t="e">
        <f t="shared" si="223"/>
        <v>#VALUE!</v>
      </c>
      <c r="TF28" s="24" t="e">
        <f t="shared" si="224"/>
        <v>#VALUE!</v>
      </c>
      <c r="TG28">
        <v>-1.7349464965940001E-9</v>
      </c>
      <c r="TH28" t="e">
        <f>bvarM4*bvarM6</f>
        <v>#VALUE!</v>
      </c>
      <c r="TI28" t="e">
        <f>cvarM4*cvarM6</f>
        <v>#VALUE!</v>
      </c>
      <c r="TJ28" t="e">
        <f>mvarM4*mvarM6</f>
        <v>#VALUE!</v>
      </c>
      <c r="TK28" s="24" t="e">
        <f t="shared" si="225"/>
        <v>#VALUE!</v>
      </c>
      <c r="TL28" s="24" t="e">
        <f t="shared" si="226"/>
        <v>#VALUE!</v>
      </c>
      <c r="TM28" s="24" t="e">
        <f t="shared" si="227"/>
        <v>#VALUE!</v>
      </c>
      <c r="TN28">
        <v>3.5835451291757002E-7</v>
      </c>
      <c r="TO28" t="e">
        <f>bvarHC1*bvarM6</f>
        <v>#VALUE!</v>
      </c>
      <c r="TP28" t="e">
        <f>cvarHC1*cvarM6</f>
        <v>#VALUE!</v>
      </c>
      <c r="TQ28" t="e">
        <f>mvarHC1*mvarM6</f>
        <v>#VALUE!</v>
      </c>
      <c r="TR28" s="24" t="e">
        <f t="shared" si="228"/>
        <v>#VALUE!</v>
      </c>
      <c r="TS28" s="24" t="e">
        <f t="shared" si="229"/>
        <v>#VALUE!</v>
      </c>
      <c r="TT28" s="24" t="e">
        <f t="shared" si="230"/>
        <v>#VALUE!</v>
      </c>
      <c r="TU28">
        <v>-9.6313078973229992E-7</v>
      </c>
      <c r="TV28" t="e">
        <f>bvarHC1*bvarM7</f>
        <v>#VALUE!</v>
      </c>
      <c r="TW28" t="e">
        <f>cvarHC1*cvarM7</f>
        <v>#VALUE!</v>
      </c>
      <c r="TX28" t="e">
        <f>mvarHC1*mvarM7</f>
        <v>#VALUE!</v>
      </c>
      <c r="TY28" s="24" t="e">
        <f t="shared" si="231"/>
        <v>#VALUE!</v>
      </c>
      <c r="TZ28" s="24" t="e">
        <f t="shared" si="232"/>
        <v>#VALUE!</v>
      </c>
      <c r="UA28" s="24" t="e">
        <f t="shared" si="233"/>
        <v>#VALUE!</v>
      </c>
      <c r="UB28">
        <v>-2.5687144998725001E-8</v>
      </c>
      <c r="UC28" t="e">
        <f>bvarHC2*bvarM7</f>
        <v>#VALUE!</v>
      </c>
      <c r="UD28" t="e">
        <f>cvarHC2*cvarM7</f>
        <v>#VALUE!</v>
      </c>
      <c r="UE28" t="e">
        <f>mvarHC2*mvarM7</f>
        <v>#VALUE!</v>
      </c>
      <c r="UF28" s="24" t="e">
        <f t="shared" si="234"/>
        <v>#VALUE!</v>
      </c>
      <c r="UG28" s="24" t="e">
        <f t="shared" si="235"/>
        <v>#VALUE!</v>
      </c>
      <c r="UH28" s="24" t="e">
        <f t="shared" si="236"/>
        <v>#VALUE!</v>
      </c>
      <c r="UI28">
        <v>1.0331261165012E-6</v>
      </c>
      <c r="UJ28" t="e">
        <f>bvarHC1*bvarM7</f>
        <v>#VALUE!</v>
      </c>
      <c r="UK28" t="e">
        <f>cvarHC1*cvarM7</f>
        <v>#VALUE!</v>
      </c>
      <c r="UL28" t="e">
        <f>mvarHC1*mvarM7</f>
        <v>#VALUE!</v>
      </c>
      <c r="UM28" s="24" t="e">
        <f t="shared" si="237"/>
        <v>#VALUE!</v>
      </c>
      <c r="UN28" s="24" t="e">
        <f t="shared" si="238"/>
        <v>#VALUE!</v>
      </c>
      <c r="UO28" s="24" t="e">
        <f t="shared" si="239"/>
        <v>#VALUE!</v>
      </c>
      <c r="UP28">
        <v>-3.3060532183018E-7</v>
      </c>
      <c r="UQ28" t="e">
        <f>bvarHC1*bvarM6</f>
        <v>#VALUE!</v>
      </c>
      <c r="UR28" t="e">
        <f>cvarHC1*cvarM6</f>
        <v>#VALUE!</v>
      </c>
      <c r="US28" t="e">
        <f>mvarHC1*mvarM6</f>
        <v>#VALUE!</v>
      </c>
      <c r="UT28" s="24" t="e">
        <f t="shared" si="240"/>
        <v>#VALUE!</v>
      </c>
      <c r="UU28" s="24" t="e">
        <f t="shared" si="241"/>
        <v>#VALUE!</v>
      </c>
      <c r="UV28" s="24" t="e">
        <f t="shared" si="242"/>
        <v>#VALUE!</v>
      </c>
      <c r="UW28">
        <v>-2.8282584932003E-8</v>
      </c>
      <c r="UX28" t="e">
        <f>bvarHC2*bvarM7</f>
        <v>#VALUE!</v>
      </c>
      <c r="UY28" t="e">
        <f>cvarHC2*cvarM7</f>
        <v>#VALUE!</v>
      </c>
      <c r="UZ28" t="e">
        <f>mvarHC2*mvarM7</f>
        <v>#VALUE!</v>
      </c>
      <c r="VA28" s="24" t="e">
        <f t="shared" si="243"/>
        <v>#VALUE!</v>
      </c>
      <c r="VB28" s="24" t="e">
        <f t="shared" si="244"/>
        <v>#VALUE!</v>
      </c>
      <c r="VC28" s="24" t="e">
        <f t="shared" si="245"/>
        <v>#VALUE!</v>
      </c>
      <c r="VD28">
        <v>3.7117893111722002E-8</v>
      </c>
      <c r="VE28" t="e">
        <f>bvarHC1*bvarM9</f>
        <v>#VALUE!</v>
      </c>
      <c r="VF28" t="e">
        <f>cvarHC1*cvarM9</f>
        <v>#VALUE!</v>
      </c>
      <c r="VG28" t="e">
        <f>mvarHC1*mvarM9</f>
        <v>#VALUE!</v>
      </c>
      <c r="VH28" s="24" t="e">
        <f t="shared" si="246"/>
        <v>#VALUE!</v>
      </c>
      <c r="VI28" s="24" t="e">
        <f t="shared" si="247"/>
        <v>#VALUE!</v>
      </c>
      <c r="VJ28" s="24" t="e">
        <f t="shared" si="248"/>
        <v>#VALUE!</v>
      </c>
      <c r="VK28">
        <v>8.6436927633716999E-8</v>
      </c>
      <c r="VL28" t="e">
        <f>bvarHC1*bvarM6</f>
        <v>#VALUE!</v>
      </c>
      <c r="VM28" t="e">
        <f>cvarHC1*cvarM6</f>
        <v>#VALUE!</v>
      </c>
      <c r="VN28" t="e">
        <f>mvarHC1*mvarM6</f>
        <v>#VALUE!</v>
      </c>
      <c r="VO28" s="24" t="e">
        <f t="shared" si="249"/>
        <v>#VALUE!</v>
      </c>
      <c r="VP28" s="24" t="e">
        <f t="shared" si="250"/>
        <v>#VALUE!</v>
      </c>
      <c r="VQ28" s="24" t="e">
        <f t="shared" si="251"/>
        <v>#VALUE!</v>
      </c>
      <c r="VR28">
        <v>8.4046853073992005E-10</v>
      </c>
      <c r="VS28" t="e">
        <f>bvarHC2*bvarM4</f>
        <v>#VALUE!</v>
      </c>
      <c r="VT28" t="e">
        <f>cvarHC2*cvarM4</f>
        <v>#VALUE!</v>
      </c>
      <c r="VU28" t="e">
        <f>mvarHC2*mvarM4</f>
        <v>#VALUE!</v>
      </c>
      <c r="VV28" s="24" t="e">
        <f t="shared" si="252"/>
        <v>#VALUE!</v>
      </c>
      <c r="VW28" s="24" t="e">
        <f t="shared" si="253"/>
        <v>#VALUE!</v>
      </c>
      <c r="VX28" s="24" t="e">
        <f t="shared" si="254"/>
        <v>#VALUE!</v>
      </c>
      <c r="VY28">
        <v>8.6472787272659995E-7</v>
      </c>
      <c r="VZ28" t="e">
        <f>bvarHC1*bvarM7</f>
        <v>#VALUE!</v>
      </c>
      <c r="WA28" t="e">
        <f>cvarHC1*cvarM7</f>
        <v>#VALUE!</v>
      </c>
      <c r="WB28" t="e">
        <f>mvarHC1*mvarM7</f>
        <v>#VALUE!</v>
      </c>
      <c r="WC28" s="24" t="e">
        <f t="shared" si="255"/>
        <v>#VALUE!</v>
      </c>
      <c r="WD28" s="24" t="e">
        <f t="shared" si="256"/>
        <v>#VALUE!</v>
      </c>
      <c r="WE28" s="24" t="e">
        <f t="shared" si="257"/>
        <v>#VALUE!</v>
      </c>
      <c r="WF28">
        <v>-4.4828693932109999E-7</v>
      </c>
      <c r="WG28" t="e">
        <f>bvarHC1*bvarM6</f>
        <v>#VALUE!</v>
      </c>
      <c r="WH28" t="e">
        <f>cvarHC1*cvarM6</f>
        <v>#VALUE!</v>
      </c>
      <c r="WI28" t="e">
        <f>mvarHC1*mvarM6</f>
        <v>#VALUE!</v>
      </c>
      <c r="WJ28" s="24" t="e">
        <f t="shared" si="258"/>
        <v>#VALUE!</v>
      </c>
      <c r="WK28" s="24" t="e">
        <f t="shared" si="259"/>
        <v>#VALUE!</v>
      </c>
      <c r="WL28" s="24" t="e">
        <f t="shared" si="260"/>
        <v>#VALUE!</v>
      </c>
      <c r="WM28">
        <v>-8.8636635071953006E-6</v>
      </c>
      <c r="WN28" t="e">
        <f>bvarM1*bvarM9</f>
        <v>#VALUE!</v>
      </c>
      <c r="WO28" t="e">
        <f>cvarM1*cvarM9</f>
        <v>#VALUE!</v>
      </c>
      <c r="WP28" t="e">
        <f>mvarM1*mvarM9</f>
        <v>#VALUE!</v>
      </c>
      <c r="WQ28" s="24" t="e">
        <f t="shared" si="261"/>
        <v>#VALUE!</v>
      </c>
      <c r="WR28" s="24" t="e">
        <f t="shared" si="262"/>
        <v>#VALUE!</v>
      </c>
      <c r="WS28" s="24" t="e">
        <f t="shared" si="263"/>
        <v>#VALUE!</v>
      </c>
      <c r="WT28">
        <v>4.5692410325869002E-8</v>
      </c>
      <c r="WU28" t="e">
        <f>bvarHC1*bvarM9</f>
        <v>#VALUE!</v>
      </c>
      <c r="WV28" t="e">
        <f>cvarHC1*cvarM9</f>
        <v>#VALUE!</v>
      </c>
      <c r="WW28" t="e">
        <f>mvarHC1*mvarM9</f>
        <v>#VALUE!</v>
      </c>
      <c r="WX28" s="24" t="e">
        <f t="shared" si="264"/>
        <v>#VALUE!</v>
      </c>
      <c r="WY28" s="24" t="e">
        <f t="shared" si="265"/>
        <v>#VALUE!</v>
      </c>
      <c r="WZ28" s="24" t="e">
        <f t="shared" si="266"/>
        <v>#VALUE!</v>
      </c>
      <c r="XA28">
        <v>-9.6577157511930996E-8</v>
      </c>
      <c r="XB28" t="e">
        <f>bvarHC1*bvarM6</f>
        <v>#VALUE!</v>
      </c>
      <c r="XC28" t="e">
        <f>cvarHC1*cvarM6</f>
        <v>#VALUE!</v>
      </c>
      <c r="XD28" t="e">
        <f>mvarHC1*mvarM6</f>
        <v>#VALUE!</v>
      </c>
      <c r="XE28" s="24" t="e">
        <f t="shared" si="267"/>
        <v>#VALUE!</v>
      </c>
      <c r="XF28" s="24" t="e">
        <f t="shared" si="268"/>
        <v>#VALUE!</v>
      </c>
      <c r="XG28" s="24" t="e">
        <f t="shared" si="269"/>
        <v>#VALUE!</v>
      </c>
      <c r="XH28">
        <v>-7.7665183275545999E-10</v>
      </c>
      <c r="XI28" t="e">
        <f>bvarHC2*bvarM5</f>
        <v>#VALUE!</v>
      </c>
      <c r="XJ28" t="e">
        <f>cvarHC2*cvarM5</f>
        <v>#VALUE!</v>
      </c>
      <c r="XK28" t="e">
        <f>mvarHC2*mvarM5</f>
        <v>#VALUE!</v>
      </c>
      <c r="XL28" s="24" t="e">
        <f t="shared" si="270"/>
        <v>#VALUE!</v>
      </c>
      <c r="XM28" s="24" t="e">
        <f t="shared" si="271"/>
        <v>#VALUE!</v>
      </c>
      <c r="XN28" s="24" t="e">
        <f t="shared" si="272"/>
        <v>#VALUE!</v>
      </c>
      <c r="XO28">
        <v>1.988763296314E-7</v>
      </c>
      <c r="XP28" t="e">
        <f>bvarHC1*bvarM9</f>
        <v>#VALUE!</v>
      </c>
      <c r="XQ28" t="e">
        <f>cvarHC1*cvarM9</f>
        <v>#VALUE!</v>
      </c>
      <c r="XR28" t="e">
        <f>mvarHC1*mvarM9</f>
        <v>#VALUE!</v>
      </c>
      <c r="XS28" s="24" t="e">
        <f t="shared" si="273"/>
        <v>#VALUE!</v>
      </c>
      <c r="XT28" s="24" t="e">
        <f t="shared" si="274"/>
        <v>#VALUE!</v>
      </c>
      <c r="XU28" s="24" t="e">
        <f t="shared" si="275"/>
        <v>#VALUE!</v>
      </c>
      <c r="XV28">
        <v>-1.6883058949207E-6</v>
      </c>
      <c r="XW28" t="e">
        <f>bvarHC1*bvarM7</f>
        <v>#VALUE!</v>
      </c>
      <c r="XX28" t="e">
        <f>cvarHC1*cvarM7</f>
        <v>#VALUE!</v>
      </c>
      <c r="XY28" t="e">
        <f>mvarHC1*mvarM7</f>
        <v>#VALUE!</v>
      </c>
      <c r="XZ28" s="24" t="e">
        <f t="shared" si="276"/>
        <v>#VALUE!</v>
      </c>
      <c r="YA28" s="24" t="e">
        <f t="shared" si="277"/>
        <v>#VALUE!</v>
      </c>
      <c r="YB28" s="24" t="e">
        <f t="shared" si="278"/>
        <v>#VALUE!</v>
      </c>
      <c r="YC28">
        <v>2.1381673158915001E-5</v>
      </c>
      <c r="YD28" t="e">
        <f>bvarM1*bvarM4</f>
        <v>#VALUE!</v>
      </c>
      <c r="YE28" t="e">
        <f>cvarM1*cvarM4</f>
        <v>#VALUE!</v>
      </c>
      <c r="YF28" t="e">
        <f>mvarM1*mvarM4</f>
        <v>#VALUE!</v>
      </c>
      <c r="YG28" s="24" t="e">
        <f t="shared" si="279"/>
        <v>#VALUE!</v>
      </c>
      <c r="YH28" s="24" t="e">
        <f t="shared" si="280"/>
        <v>#VALUE!</v>
      </c>
      <c r="YI28" s="24" t="e">
        <f t="shared" si="281"/>
        <v>#VALUE!</v>
      </c>
      <c r="YJ28">
        <v>3.3665192655210998E-7</v>
      </c>
      <c r="YK28" t="e">
        <f>bvarHC1*bvarM6</f>
        <v>#VALUE!</v>
      </c>
      <c r="YL28" t="e">
        <f>cvarHC1*cvarM6</f>
        <v>#VALUE!</v>
      </c>
      <c r="YM28" t="e">
        <f>mvarHC1*mvarM6</f>
        <v>#VALUE!</v>
      </c>
      <c r="YN28" s="24" t="e">
        <f t="shared" si="282"/>
        <v>#VALUE!</v>
      </c>
      <c r="YO28" s="24" t="e">
        <f t="shared" si="283"/>
        <v>#VALUE!</v>
      </c>
      <c r="YP28" s="24" t="e">
        <f t="shared" si="284"/>
        <v>#VALUE!</v>
      </c>
      <c r="YQ28">
        <v>-1.0423149949438E-6</v>
      </c>
      <c r="YR28" t="e">
        <f>bvarHC1*bvarM7</f>
        <v>#VALUE!</v>
      </c>
      <c r="YS28" t="e">
        <f>cvarHC1*cvarM7</f>
        <v>#VALUE!</v>
      </c>
      <c r="YT28" t="e">
        <f>mvarHC1*mvarM7</f>
        <v>#VALUE!</v>
      </c>
      <c r="YU28" s="24" t="e">
        <f t="shared" si="285"/>
        <v>#VALUE!</v>
      </c>
      <c r="YV28" s="24" t="e">
        <f t="shared" si="286"/>
        <v>#VALUE!</v>
      </c>
      <c r="YW28" s="24" t="e">
        <f t="shared" si="287"/>
        <v>#VALUE!</v>
      </c>
      <c r="YX28">
        <v>8.4000538789818996E-9</v>
      </c>
      <c r="YY28" t="e">
        <f>bvarHC2*bvarM6</f>
        <v>#VALUE!</v>
      </c>
      <c r="YZ28" t="e">
        <f>cvarHC2*cvarM6</f>
        <v>#VALUE!</v>
      </c>
      <c r="ZA28" t="e">
        <f>mvarHC2*mvarM6</f>
        <v>#VALUE!</v>
      </c>
      <c r="ZB28" s="24" t="e">
        <f t="shared" si="288"/>
        <v>#VALUE!</v>
      </c>
      <c r="ZC28" s="24" t="e">
        <f t="shared" si="289"/>
        <v>#VALUE!</v>
      </c>
      <c r="ZD28" s="24" t="e">
        <f t="shared" si="290"/>
        <v>#VALUE!</v>
      </c>
      <c r="ZE28">
        <v>-0.88605505418243002</v>
      </c>
      <c r="ZF28" t="e">
        <f>bvarM1*bvarM2</f>
        <v>#VALUE!</v>
      </c>
      <c r="ZG28" t="e">
        <f>cvarM1*cvarM2</f>
        <v>#VALUE!</v>
      </c>
      <c r="ZH28" t="e">
        <f>mvarM1*mvarM2</f>
        <v>#VALUE!</v>
      </c>
      <c r="ZI28" s="24" t="e">
        <f t="shared" si="291"/>
        <v>#VALUE!</v>
      </c>
      <c r="ZJ28" s="24" t="e">
        <f t="shared" si="292"/>
        <v>#VALUE!</v>
      </c>
      <c r="ZK28" s="24" t="e">
        <f t="shared" si="293"/>
        <v>#VALUE!</v>
      </c>
      <c r="ZL28">
        <v>-2.3138995337544E-6</v>
      </c>
      <c r="ZM28" t="e">
        <f>bvarHC1*bvarM7</f>
        <v>#VALUE!</v>
      </c>
      <c r="ZN28" t="e">
        <f>cvarHC1*cvarM7</f>
        <v>#VALUE!</v>
      </c>
      <c r="ZO28" t="e">
        <f>mvarHC1*mvarM7</f>
        <v>#VALUE!</v>
      </c>
      <c r="ZP28" s="24" t="e">
        <f t="shared" si="294"/>
        <v>#VALUE!</v>
      </c>
      <c r="ZQ28" s="24" t="e">
        <f t="shared" si="295"/>
        <v>#VALUE!</v>
      </c>
      <c r="ZR28" s="24" t="e">
        <f t="shared" si="296"/>
        <v>#VALUE!</v>
      </c>
      <c r="ZS28">
        <v>4.7795616568295998E-5</v>
      </c>
      <c r="ZT28" t="e">
        <f>bvarM1*bvarM4</f>
        <v>#VALUE!</v>
      </c>
      <c r="ZU28" t="e">
        <f>cvarM1*cvarM4</f>
        <v>#VALUE!</v>
      </c>
      <c r="ZV28" t="e">
        <f>mvarM1*mvarM4</f>
        <v>#VALUE!</v>
      </c>
      <c r="ZW28" s="24" t="e">
        <f t="shared" si="297"/>
        <v>#VALUE!</v>
      </c>
      <c r="ZX28" s="24" t="e">
        <f t="shared" si="298"/>
        <v>#VALUE!</v>
      </c>
      <c r="ZY28" s="24" t="e">
        <f t="shared" si="299"/>
        <v>#VALUE!</v>
      </c>
      <c r="ZZ28">
        <v>7.1507773441871005E-7</v>
      </c>
      <c r="AAA28" t="e">
        <f>bvarHC2*bvarM2</f>
        <v>#VALUE!</v>
      </c>
      <c r="AAB28" t="e">
        <f>cvarHC2*cvarM2</f>
        <v>#VALUE!</v>
      </c>
      <c r="AAC28" t="e">
        <f>mvarHC2*mvarM2</f>
        <v>#VALUE!</v>
      </c>
      <c r="AAD28" s="24" t="e">
        <f t="shared" si="300"/>
        <v>#VALUE!</v>
      </c>
      <c r="AAE28" s="24" t="e">
        <f t="shared" si="301"/>
        <v>#VALUE!</v>
      </c>
      <c r="AAF28" s="24" t="e">
        <f t="shared" si="302"/>
        <v>#VALUE!</v>
      </c>
      <c r="AAG28">
        <v>1.0182955857867E-7</v>
      </c>
      <c r="AAH28" t="e">
        <f>bvarHC1*bvarM6</f>
        <v>#VALUE!</v>
      </c>
      <c r="AAI28" t="e">
        <f>cvarHC1*cvarM6</f>
        <v>#VALUE!</v>
      </c>
      <c r="AAJ28" t="e">
        <f>mvarHC1*mvarM6</f>
        <v>#VALUE!</v>
      </c>
      <c r="AAK28" s="24" t="e">
        <f t="shared" si="303"/>
        <v>#VALUE!</v>
      </c>
      <c r="AAL28" s="24" t="e">
        <f t="shared" si="304"/>
        <v>#VALUE!</v>
      </c>
      <c r="AAM28" s="24" t="e">
        <f t="shared" si="305"/>
        <v>#VALUE!</v>
      </c>
      <c r="AAN28">
        <v>8.4040874749380002E-10</v>
      </c>
      <c r="AAO28" t="e">
        <f>bvarHC2*bvarM4</f>
        <v>#VALUE!</v>
      </c>
      <c r="AAP28" t="e">
        <f>cvarHC2*cvarM4</f>
        <v>#VALUE!</v>
      </c>
      <c r="AAQ28" t="e">
        <f>mvarHC2*mvarM4</f>
        <v>#VALUE!</v>
      </c>
      <c r="AAR28" s="24" t="e">
        <f t="shared" si="306"/>
        <v>#VALUE!</v>
      </c>
      <c r="AAS28" s="24" t="e">
        <f t="shared" si="307"/>
        <v>#VALUE!</v>
      </c>
      <c r="AAT28" s="24" t="e">
        <f t="shared" si="308"/>
        <v>#VALUE!</v>
      </c>
      <c r="AAU28">
        <v>-0.25121245797413999</v>
      </c>
      <c r="AAV28" t="e">
        <f>bvarM1*bvarM4</f>
        <v>#VALUE!</v>
      </c>
      <c r="AAW28" t="e">
        <f>cvarM1*cvarM4</f>
        <v>#VALUE!</v>
      </c>
      <c r="AAX28" t="e">
        <f>mvarM1*mvarM4</f>
        <v>#VALUE!</v>
      </c>
      <c r="AAY28" s="24" t="e">
        <f t="shared" si="309"/>
        <v>#VALUE!</v>
      </c>
      <c r="AAZ28" s="24" t="e">
        <f t="shared" si="310"/>
        <v>#VALUE!</v>
      </c>
      <c r="ABA28" s="24" t="e">
        <f t="shared" si="311"/>
        <v>#VALUE!</v>
      </c>
      <c r="ABB28">
        <v>-2.0752813050497001E-4</v>
      </c>
      <c r="ABC28" t="e">
        <f>bvarHC2*bvarM2</f>
        <v>#VALUE!</v>
      </c>
      <c r="ABD28" t="e">
        <f>cvarHC2*cvarM2</f>
        <v>#VALUE!</v>
      </c>
      <c r="ABE28" t="e">
        <f>mvarHC2*mvarM2</f>
        <v>#VALUE!</v>
      </c>
      <c r="ABF28" s="24" t="e">
        <f t="shared" si="312"/>
        <v>#VALUE!</v>
      </c>
      <c r="ABG28" s="24" t="e">
        <f t="shared" si="313"/>
        <v>#VALUE!</v>
      </c>
      <c r="ABH28" s="24" t="e">
        <f t="shared" si="314"/>
        <v>#VALUE!</v>
      </c>
      <c r="ABI28">
        <v>-1.4961111312051001E-8</v>
      </c>
      <c r="ABJ28" t="e">
        <f>bvarHC2*bvarM7</f>
        <v>#VALUE!</v>
      </c>
      <c r="ABK28" t="e">
        <f>cvarHC2*cvarM7</f>
        <v>#VALUE!</v>
      </c>
      <c r="ABL28" t="e">
        <f>mvarHC2*mvarM7</f>
        <v>#VALUE!</v>
      </c>
      <c r="ABM28" s="24" t="e">
        <f t="shared" si="315"/>
        <v>#VALUE!</v>
      </c>
      <c r="ABN28" s="24" t="e">
        <f t="shared" si="316"/>
        <v>#VALUE!</v>
      </c>
      <c r="ABO28" s="24" t="e">
        <f t="shared" si="317"/>
        <v>#VALUE!</v>
      </c>
      <c r="ABP28">
        <v>3.4572923530498001E-5</v>
      </c>
      <c r="ABQ28" t="e">
        <f>bvarHC2*bvarM7</f>
        <v>#VALUE!</v>
      </c>
      <c r="ABR28" t="e">
        <f>cvarHC2*cvarM7</f>
        <v>#VALUE!</v>
      </c>
      <c r="ABS28" t="e">
        <f>mvarHC2*mvarM7</f>
        <v>#VALUE!</v>
      </c>
      <c r="ABT28" s="24" t="e">
        <f t="shared" si="318"/>
        <v>#VALUE!</v>
      </c>
      <c r="ABU28" s="24" t="e">
        <f t="shared" si="319"/>
        <v>#VALUE!</v>
      </c>
      <c r="ABV28" s="24" t="e">
        <f t="shared" si="320"/>
        <v>#VALUE!</v>
      </c>
      <c r="ABW28">
        <v>2.5020954940626E-7</v>
      </c>
      <c r="ABX28" t="e">
        <f>bvarHC1*bvarM6</f>
        <v>#VALUE!</v>
      </c>
      <c r="ABY28" t="e">
        <f>cvarHC1*cvarM6</f>
        <v>#VALUE!</v>
      </c>
      <c r="ABZ28" t="e">
        <f>mvarHC1*mvarM6</f>
        <v>#VALUE!</v>
      </c>
      <c r="ACA28" s="24" t="e">
        <f t="shared" si="321"/>
        <v>#VALUE!</v>
      </c>
      <c r="ACB28" s="24" t="e">
        <f t="shared" si="322"/>
        <v>#VALUE!</v>
      </c>
      <c r="ACC28" s="24" t="e">
        <f t="shared" si="323"/>
        <v>#VALUE!</v>
      </c>
      <c r="ACD28">
        <v>9.2533894837492005E-10</v>
      </c>
      <c r="ACE28" t="e">
        <f>bvarHC2*bvarM4</f>
        <v>#VALUE!</v>
      </c>
      <c r="ACF28" t="e">
        <f>cvarHC2*cvarM4</f>
        <v>#VALUE!</v>
      </c>
      <c r="ACG28" t="e">
        <f>mvarHC2*mvarM4</f>
        <v>#VALUE!</v>
      </c>
      <c r="ACH28" s="24" t="e">
        <f t="shared" si="324"/>
        <v>#VALUE!</v>
      </c>
      <c r="ACI28" s="24" t="e">
        <f t="shared" si="325"/>
        <v>#VALUE!</v>
      </c>
      <c r="ACJ28" s="24" t="e">
        <f t="shared" si="326"/>
        <v>#VALUE!</v>
      </c>
      <c r="ACK28">
        <v>-0.54571915651231995</v>
      </c>
      <c r="ACL28" t="e">
        <f>bvarM1*bvarM5</f>
        <v>#VALUE!</v>
      </c>
      <c r="ACM28" t="e">
        <f>cvarM1*cvarM5</f>
        <v>#VALUE!</v>
      </c>
      <c r="ACN28" t="e">
        <f>mvarM1*mvarM5</f>
        <v>#VALUE!</v>
      </c>
      <c r="ACO28" s="24" t="e">
        <f t="shared" si="327"/>
        <v>#VALUE!</v>
      </c>
      <c r="ACP28" s="24" t="e">
        <f t="shared" si="328"/>
        <v>#VALUE!</v>
      </c>
      <c r="ACQ28" s="24" t="e">
        <f t="shared" si="329"/>
        <v>#VALUE!</v>
      </c>
      <c r="ACR28">
        <v>2.8094167569607E-5</v>
      </c>
      <c r="ACS28" t="e">
        <f>bvarM5*bvarM6</f>
        <v>#VALUE!</v>
      </c>
      <c r="ACT28" t="e">
        <f>cvarM5*cvarM6</f>
        <v>#VALUE!</v>
      </c>
      <c r="ACU28" t="e">
        <f>mvarM5*mvarM6</f>
        <v>#VALUE!</v>
      </c>
      <c r="ACV28" s="24" t="e">
        <f t="shared" si="330"/>
        <v>#VALUE!</v>
      </c>
      <c r="ACW28" s="24" t="e">
        <f t="shared" si="331"/>
        <v>#VALUE!</v>
      </c>
      <c r="ACX28" s="24" t="e">
        <f t="shared" si="332"/>
        <v>#VALUE!</v>
      </c>
      <c r="ACY28">
        <v>-4.0718130807535999E-5</v>
      </c>
      <c r="ACZ28" t="e">
        <f>bvarM1*bvarM9</f>
        <v>#VALUE!</v>
      </c>
      <c r="ADA28" t="e">
        <f>cvarM1*cvarM9</f>
        <v>#VALUE!</v>
      </c>
      <c r="ADB28" t="e">
        <f>mvarM1*mvarM9</f>
        <v>#VALUE!</v>
      </c>
      <c r="ADC28" s="24" t="e">
        <f t="shared" si="333"/>
        <v>#VALUE!</v>
      </c>
      <c r="ADD28" s="24" t="e">
        <f t="shared" si="334"/>
        <v>#VALUE!</v>
      </c>
      <c r="ADE28" s="24" t="e">
        <f t="shared" si="335"/>
        <v>#VALUE!</v>
      </c>
      <c r="ADF28">
        <v>-0.55650176154490005</v>
      </c>
      <c r="ADG28" t="e">
        <f>bvarM1*bvarM6</f>
        <v>#VALUE!</v>
      </c>
      <c r="ADH28" t="e">
        <f>cvarM1*cvarM6</f>
        <v>#VALUE!</v>
      </c>
      <c r="ADI28" t="e">
        <f>mvarM1*mvarM6</f>
        <v>#VALUE!</v>
      </c>
      <c r="ADJ28" s="24" t="e">
        <f t="shared" si="336"/>
        <v>#VALUE!</v>
      </c>
      <c r="ADK28" s="24" t="e">
        <f t="shared" si="337"/>
        <v>#VALUE!</v>
      </c>
      <c r="ADL28" s="24" t="e">
        <f t="shared" si="338"/>
        <v>#VALUE!</v>
      </c>
      <c r="ADM28">
        <v>0.36869257755040002</v>
      </c>
      <c r="ADN28" t="e">
        <f>bvarM1*bvarM4</f>
        <v>#VALUE!</v>
      </c>
      <c r="ADO28" t="e">
        <f>cvarM1*cvarM4</f>
        <v>#VALUE!</v>
      </c>
      <c r="ADP28" t="e">
        <f>mvarM1*mvarM4</f>
        <v>#VALUE!</v>
      </c>
      <c r="ADQ28" s="24" t="e">
        <f t="shared" si="339"/>
        <v>#VALUE!</v>
      </c>
      <c r="ADR28" s="24" t="e">
        <f t="shared" si="340"/>
        <v>#VALUE!</v>
      </c>
      <c r="ADS28" s="24" t="e">
        <f t="shared" si="341"/>
        <v>#VALUE!</v>
      </c>
      <c r="ADT28">
        <v>2.7723589237717998E-10</v>
      </c>
      <c r="ADU28" t="e">
        <f>bvarM4*bvarM5</f>
        <v>#VALUE!</v>
      </c>
      <c r="ADV28" t="e">
        <f>cvarM4*cvarM5</f>
        <v>#VALUE!</v>
      </c>
      <c r="ADW28" t="e">
        <f>mvarM4*mvarM5</f>
        <v>#VALUE!</v>
      </c>
      <c r="ADX28" s="24" t="e">
        <f t="shared" si="342"/>
        <v>#VALUE!</v>
      </c>
      <c r="ADY28" s="24" t="e">
        <f t="shared" si="343"/>
        <v>#VALUE!</v>
      </c>
      <c r="ADZ28" s="24" t="e">
        <f t="shared" si="344"/>
        <v>#VALUE!</v>
      </c>
      <c r="AEA28">
        <v>-0.47709566773183998</v>
      </c>
      <c r="AEB28" t="e">
        <f>bvarM1*bvarM5</f>
        <v>#VALUE!</v>
      </c>
      <c r="AEC28" t="e">
        <f>cvarM1*cvarM5</f>
        <v>#VALUE!</v>
      </c>
      <c r="AED28" t="e">
        <f>mvarM1*mvarM5</f>
        <v>#VALUE!</v>
      </c>
      <c r="AEE28" s="24" t="e">
        <f t="shared" si="345"/>
        <v>#VALUE!</v>
      </c>
      <c r="AEF28" s="24" t="e">
        <f t="shared" si="346"/>
        <v>#VALUE!</v>
      </c>
      <c r="AEG28" s="24" t="e">
        <f t="shared" si="347"/>
        <v>#VALUE!</v>
      </c>
      <c r="AEH28">
        <v>6.4136122943750001E-7</v>
      </c>
      <c r="AEI28" t="e">
        <f>bvarHC1^2</f>
        <v>#VALUE!</v>
      </c>
      <c r="AEJ28" t="e">
        <f>cvarHC1^2</f>
        <v>#VALUE!</v>
      </c>
      <c r="AEK28" t="e">
        <f>mvarHC1^2</f>
        <v>#VALUE!</v>
      </c>
      <c r="AEL28" s="24" t="e">
        <f t="shared" si="348"/>
        <v>#VALUE!</v>
      </c>
      <c r="AEM28" s="24" t="e">
        <f t="shared" si="349"/>
        <v>#VALUE!</v>
      </c>
      <c r="AEN28" s="24" t="e">
        <f t="shared" si="350"/>
        <v>#VALUE!</v>
      </c>
      <c r="AEO28">
        <v>-3.4104248643557997E-5</v>
      </c>
      <c r="AEP28" t="e">
        <f>bvarM1*bvarM9</f>
        <v>#VALUE!</v>
      </c>
      <c r="AEQ28" t="e">
        <f>cvarM1*cvarM9</f>
        <v>#VALUE!</v>
      </c>
      <c r="AER28" t="e">
        <f>mvarM1*mvarM9</f>
        <v>#VALUE!</v>
      </c>
      <c r="AES28" s="24" t="e">
        <f t="shared" si="351"/>
        <v>#VALUE!</v>
      </c>
      <c r="AET28" s="24" t="e">
        <f t="shared" si="352"/>
        <v>#VALUE!</v>
      </c>
      <c r="AEU28" s="24" t="e">
        <f t="shared" si="353"/>
        <v>#VALUE!</v>
      </c>
      <c r="AEV28">
        <v>-0.36811963651557</v>
      </c>
      <c r="AEW28" t="e">
        <f>bvarM1*bvarM6</f>
        <v>#VALUE!</v>
      </c>
      <c r="AEX28" t="e">
        <f>cvarM1*cvarM6</f>
        <v>#VALUE!</v>
      </c>
      <c r="AEY28" t="e">
        <f>mvarM1*mvarM6</f>
        <v>#VALUE!</v>
      </c>
      <c r="AEZ28" s="24" t="e">
        <f t="shared" si="354"/>
        <v>#VALUE!</v>
      </c>
      <c r="AFA28" s="24" t="e">
        <f t="shared" si="355"/>
        <v>#VALUE!</v>
      </c>
      <c r="AFB28" s="24" t="e">
        <f t="shared" si="356"/>
        <v>#VALUE!</v>
      </c>
      <c r="AFC28">
        <v>-6.9645962320265004E-4</v>
      </c>
      <c r="AFD28" t="e">
        <f>bvarHC2*bvarM7</f>
        <v>#VALUE!</v>
      </c>
      <c r="AFE28" t="e">
        <f>cvarHC2*cvarM7</f>
        <v>#VALUE!</v>
      </c>
      <c r="AFF28" t="e">
        <f>mvarHC2*mvarM7</f>
        <v>#VALUE!</v>
      </c>
      <c r="AFG28" s="24" t="e">
        <f t="shared" si="357"/>
        <v>#VALUE!</v>
      </c>
      <c r="AFH28" s="24" t="e">
        <f t="shared" si="358"/>
        <v>#VALUE!</v>
      </c>
      <c r="AFI28" s="24" t="e">
        <f t="shared" si="359"/>
        <v>#VALUE!</v>
      </c>
      <c r="AFJ28">
        <v>1.7496908828773999E-4</v>
      </c>
      <c r="AFK28" t="e">
        <f>bvarM1*bvarM7</f>
        <v>#VALUE!</v>
      </c>
      <c r="AFL28" t="e">
        <f>cvarM1*cvarM7</f>
        <v>#VALUE!</v>
      </c>
      <c r="AFM28" t="e">
        <f>mvarM1*mvarM7</f>
        <v>#VALUE!</v>
      </c>
      <c r="AFN28" s="24" t="e">
        <f t="shared" si="360"/>
        <v>#VALUE!</v>
      </c>
      <c r="AFO28" s="24" t="e">
        <f t="shared" si="361"/>
        <v>#VALUE!</v>
      </c>
      <c r="AFP28" s="24" t="e">
        <f t="shared" si="362"/>
        <v>#VALUE!</v>
      </c>
      <c r="AFQ28">
        <v>-0.41290190712283997</v>
      </c>
      <c r="AFR28" t="e">
        <f>bvarM1*bvarM5</f>
        <v>#VALUE!</v>
      </c>
      <c r="AFS28" t="e">
        <f>cvarM1*cvarM5</f>
        <v>#VALUE!</v>
      </c>
      <c r="AFT28" t="e">
        <f>mvarM1*mvarM5</f>
        <v>#VALUE!</v>
      </c>
      <c r="AFU28" s="24" t="e">
        <f t="shared" si="363"/>
        <v>#VALUE!</v>
      </c>
      <c r="AFV28" s="24" t="e">
        <f t="shared" si="364"/>
        <v>#VALUE!</v>
      </c>
      <c r="AFW28" s="24" t="e">
        <f t="shared" si="365"/>
        <v>#VALUE!</v>
      </c>
      <c r="AFX28">
        <v>-3.2832641686767002E-5</v>
      </c>
      <c r="AFY28" t="e">
        <f>bvarM4*bvarM7</f>
        <v>#VALUE!</v>
      </c>
      <c r="AFZ28" t="e">
        <f>cvarM4*cvarM7</f>
        <v>#VALUE!</v>
      </c>
      <c r="AGA28" t="e">
        <f>mvarM4*mvarM7</f>
        <v>#VALUE!</v>
      </c>
      <c r="AGB28" s="24" t="e">
        <f t="shared" si="366"/>
        <v>#VALUE!</v>
      </c>
      <c r="AGC28" s="24" t="e">
        <f t="shared" si="367"/>
        <v>#VALUE!</v>
      </c>
      <c r="AGD28" s="24" t="e">
        <f t="shared" si="368"/>
        <v>#VALUE!</v>
      </c>
      <c r="AGE28">
        <v>-1.8954791070586E-9</v>
      </c>
      <c r="AGF28" t="e">
        <f>bvarM4*bvarM6</f>
        <v>#VALUE!</v>
      </c>
      <c r="AGG28" t="e">
        <f>cvarM4*cvarM6</f>
        <v>#VALUE!</v>
      </c>
      <c r="AGH28" t="e">
        <f>mvarM4*mvarM6</f>
        <v>#VALUE!</v>
      </c>
      <c r="AGI28" s="24" t="e">
        <f t="shared" si="369"/>
        <v>#VALUE!</v>
      </c>
      <c r="AGJ28" s="24" t="e">
        <f t="shared" si="370"/>
        <v>#VALUE!</v>
      </c>
      <c r="AGK28" s="24" t="e">
        <f t="shared" si="371"/>
        <v>#VALUE!</v>
      </c>
      <c r="AGL28">
        <v>-0.33479973174122002</v>
      </c>
      <c r="AGM28" t="e">
        <f>bvarM1*bvarM6</f>
        <v>#VALUE!</v>
      </c>
      <c r="AGN28" t="e">
        <f>cvarM1*cvarM6</f>
        <v>#VALUE!</v>
      </c>
      <c r="AGO28" t="e">
        <f>mvarM1*mvarM6</f>
        <v>#VALUE!</v>
      </c>
      <c r="AGP28" s="24" t="e">
        <f t="shared" si="372"/>
        <v>#VALUE!</v>
      </c>
      <c r="AGQ28" s="24" t="e">
        <f t="shared" si="373"/>
        <v>#VALUE!</v>
      </c>
      <c r="AGR28" s="24" t="e">
        <f t="shared" si="374"/>
        <v>#VALUE!</v>
      </c>
      <c r="AGS28">
        <v>-0.80076112568049995</v>
      </c>
      <c r="AGT28" t="e">
        <f>bvarM1*bvarM9</f>
        <v>#VALUE!</v>
      </c>
      <c r="AGU28" t="e">
        <f>cvarM1*cvarM9</f>
        <v>#VALUE!</v>
      </c>
      <c r="AGV28" t="e">
        <f>mvarM1*mvarM9</f>
        <v>#VALUE!</v>
      </c>
      <c r="AGW28" s="24" t="e">
        <f t="shared" si="375"/>
        <v>#VALUE!</v>
      </c>
      <c r="AGX28" s="24" t="e">
        <f t="shared" si="376"/>
        <v>#VALUE!</v>
      </c>
      <c r="AGY28" s="24" t="e">
        <f t="shared" si="377"/>
        <v>#VALUE!</v>
      </c>
      <c r="AGZ28">
        <v>-4.3664613409424003E-8</v>
      </c>
      <c r="AHA28" t="e">
        <f>bvarM4*bvarM7</f>
        <v>#VALUE!</v>
      </c>
      <c r="AHB28" t="e">
        <f>cvarM4*cvarM7</f>
        <v>#VALUE!</v>
      </c>
      <c r="AHC28" t="e">
        <f>mvarM4*mvarM7</f>
        <v>#VALUE!</v>
      </c>
      <c r="AHD28" s="24" t="e">
        <f t="shared" si="378"/>
        <v>#VALUE!</v>
      </c>
      <c r="AHE28" s="24" t="e">
        <f t="shared" si="379"/>
        <v>#VALUE!</v>
      </c>
      <c r="AHF28" s="24" t="e">
        <f t="shared" si="380"/>
        <v>#VALUE!</v>
      </c>
      <c r="AHG28">
        <v>-0.39119023294972</v>
      </c>
      <c r="AHH28" t="e">
        <f>bvarM1*bvarM5</f>
        <v>#VALUE!</v>
      </c>
      <c r="AHI28" t="e">
        <f>cvarM1*cvarM5</f>
        <v>#VALUE!</v>
      </c>
      <c r="AHJ28" t="e">
        <f>mvarM1*mvarM5</f>
        <v>#VALUE!</v>
      </c>
      <c r="AHK28" s="24" t="e">
        <f t="shared" si="381"/>
        <v>#VALUE!</v>
      </c>
      <c r="AHL28" s="24" t="e">
        <f t="shared" si="382"/>
        <v>#VALUE!</v>
      </c>
      <c r="AHM28" s="24" t="e">
        <f t="shared" si="383"/>
        <v>#VALUE!</v>
      </c>
      <c r="AHN28">
        <v>6.8692862438913002E-7</v>
      </c>
      <c r="AHO28" t="e">
        <f>bvarHC1^2</f>
        <v>#VALUE!</v>
      </c>
      <c r="AHP28" t="e">
        <f>cvarHC1^2</f>
        <v>#VALUE!</v>
      </c>
      <c r="AHQ28" t="e">
        <f>mvarHC1^2</f>
        <v>#VALUE!</v>
      </c>
      <c r="AHR28" s="24" t="e">
        <f t="shared" si="384"/>
        <v>#VALUE!</v>
      </c>
      <c r="AHS28" s="24" t="e">
        <f t="shared" si="385"/>
        <v>#VALUE!</v>
      </c>
      <c r="AHT28" s="24" t="e">
        <f t="shared" si="386"/>
        <v>#VALUE!</v>
      </c>
      <c r="AHU28">
        <v>-4.0445593600634001E-9</v>
      </c>
      <c r="AHV28" t="e">
        <f>bvarM4*bvarM6</f>
        <v>#VALUE!</v>
      </c>
      <c r="AHW28" t="e">
        <f>cvarM4*cvarM6</f>
        <v>#VALUE!</v>
      </c>
      <c r="AHX28" t="e">
        <f>mvarM4*mvarM6</f>
        <v>#VALUE!</v>
      </c>
      <c r="AHY28" s="24" t="e">
        <f t="shared" si="387"/>
        <v>#VALUE!</v>
      </c>
      <c r="AHZ28" s="24" t="e">
        <f t="shared" si="388"/>
        <v>#VALUE!</v>
      </c>
      <c r="AIA28" s="24" t="e">
        <f t="shared" si="389"/>
        <v>#VALUE!</v>
      </c>
      <c r="AIB28">
        <v>-0.16177015674265</v>
      </c>
      <c r="AIC28" t="e">
        <f>bvarM1*bvarM5</f>
        <v>#VALUE!</v>
      </c>
      <c r="AID28" t="e">
        <f>cvarM1*cvarM5</f>
        <v>#VALUE!</v>
      </c>
      <c r="AIE28" t="e">
        <f>mvarM1*mvarM5</f>
        <v>#VALUE!</v>
      </c>
      <c r="AIF28" s="24" t="e">
        <f t="shared" si="390"/>
        <v>#VALUE!</v>
      </c>
      <c r="AIG28" s="24" t="e">
        <f t="shared" si="391"/>
        <v>#VALUE!</v>
      </c>
      <c r="AIH28" s="24" t="e">
        <f t="shared" si="392"/>
        <v>#VALUE!</v>
      </c>
      <c r="AII28">
        <v>-5.3436582594657998E-4</v>
      </c>
      <c r="AIJ28" t="e">
        <f>bvarHC2*bvarM7</f>
        <v>#VALUE!</v>
      </c>
      <c r="AIK28" t="e">
        <f>cvarHC2*cvarM7</f>
        <v>#VALUE!</v>
      </c>
      <c r="AIL28" t="e">
        <f>mvarHC2*mvarM7</f>
        <v>#VALUE!</v>
      </c>
      <c r="AIM28" s="24" t="e">
        <f t="shared" si="393"/>
        <v>#VALUE!</v>
      </c>
      <c r="AIN28" s="24" t="e">
        <f t="shared" si="394"/>
        <v>#VALUE!</v>
      </c>
      <c r="AIO28" s="24" t="e">
        <f t="shared" si="395"/>
        <v>#VALUE!</v>
      </c>
      <c r="AIP28">
        <v>-1.2337414180447E-9</v>
      </c>
      <c r="AIQ28" t="e">
        <f>bvarM4*bvarM6</f>
        <v>#VALUE!</v>
      </c>
      <c r="AIR28" t="e">
        <f>cvarM4*cvarM6</f>
        <v>#VALUE!</v>
      </c>
      <c r="AIS28" t="e">
        <f>mvarM4*mvarM6</f>
        <v>#VALUE!</v>
      </c>
      <c r="AIT28" s="24" t="e">
        <f t="shared" si="396"/>
        <v>#VALUE!</v>
      </c>
      <c r="AIU28" s="24" t="e">
        <f t="shared" si="397"/>
        <v>#VALUE!</v>
      </c>
      <c r="AIV28" s="24" t="e">
        <f t="shared" si="398"/>
        <v>#VALUE!</v>
      </c>
      <c r="AIW28">
        <v>-0.25165895648726999</v>
      </c>
      <c r="AIX28" t="e">
        <f>bvarM1*bvarM4</f>
        <v>#VALUE!</v>
      </c>
      <c r="AIY28" t="e">
        <f>cvarM1*cvarM4</f>
        <v>#VALUE!</v>
      </c>
      <c r="AIZ28" t="e">
        <f>mvarM1*mvarM4</f>
        <v>#VALUE!</v>
      </c>
      <c r="AJA28" s="24" t="e">
        <f t="shared" si="399"/>
        <v>#VALUE!</v>
      </c>
      <c r="AJB28" s="24" t="e">
        <f t="shared" si="400"/>
        <v>#VALUE!</v>
      </c>
      <c r="AJC28" s="24" t="e">
        <f t="shared" si="401"/>
        <v>#VALUE!</v>
      </c>
      <c r="AJD28">
        <v>0.29434281895733</v>
      </c>
      <c r="AJE28" t="e">
        <f>bvarM1*bvarM4</f>
        <v>#VALUE!</v>
      </c>
      <c r="AJF28" t="e">
        <f>cvarM1*cvarM4</f>
        <v>#VALUE!</v>
      </c>
      <c r="AJG28" t="e">
        <f>mvarM1*mvarM4</f>
        <v>#VALUE!</v>
      </c>
      <c r="AJH28" s="24" t="e">
        <f t="shared" si="402"/>
        <v>#VALUE!</v>
      </c>
      <c r="AJI28" s="24" t="e">
        <f t="shared" si="403"/>
        <v>#VALUE!</v>
      </c>
      <c r="AJJ28" s="24" t="e">
        <f t="shared" si="404"/>
        <v>#VALUE!</v>
      </c>
      <c r="AJK28">
        <v>-1.7551633489416E-8</v>
      </c>
      <c r="AJL28" t="e">
        <f>bvarM4*bvarM7</f>
        <v>#VALUE!</v>
      </c>
      <c r="AJM28" t="e">
        <f>cvarM4*cvarM7</f>
        <v>#VALUE!</v>
      </c>
      <c r="AJN28" t="e">
        <f>mvarM4*mvarM7</f>
        <v>#VALUE!</v>
      </c>
      <c r="AJO28" s="24" t="e">
        <f t="shared" si="405"/>
        <v>#VALUE!</v>
      </c>
      <c r="AJP28" s="24" t="e">
        <f t="shared" si="406"/>
        <v>#VALUE!</v>
      </c>
      <c r="AJQ28" s="24" t="e">
        <f t="shared" si="407"/>
        <v>#VALUE!</v>
      </c>
      <c r="AJR28">
        <v>-0.12848549324058001</v>
      </c>
      <c r="AJS28" t="e">
        <f>bvarM1*bvarM5</f>
        <v>#VALUE!</v>
      </c>
      <c r="AJT28" t="e">
        <f>cvarM1*cvarM5</f>
        <v>#VALUE!</v>
      </c>
      <c r="AJU28" t="e">
        <f>mvarM1*mvarM5</f>
        <v>#VALUE!</v>
      </c>
      <c r="AJV28" s="24" t="e">
        <f t="shared" si="408"/>
        <v>#VALUE!</v>
      </c>
      <c r="AJW28" s="24" t="e">
        <f t="shared" si="409"/>
        <v>#VALUE!</v>
      </c>
      <c r="AJX28" s="24" t="e">
        <f t="shared" si="410"/>
        <v>#VALUE!</v>
      </c>
      <c r="AJY28">
        <v>0.39054557841368998</v>
      </c>
      <c r="AJZ28" t="e">
        <f>bvarM1*bvarM4</f>
        <v>#VALUE!</v>
      </c>
      <c r="AKA28" t="e">
        <f>cvarM1*cvarM4</f>
        <v>#VALUE!</v>
      </c>
      <c r="AKB28" t="e">
        <f>mvarM1*mvarM4</f>
        <v>#VALUE!</v>
      </c>
      <c r="AKC28" s="24" t="e">
        <f t="shared" si="411"/>
        <v>#VALUE!</v>
      </c>
      <c r="AKD28" s="24" t="e">
        <f t="shared" si="412"/>
        <v>#VALUE!</v>
      </c>
      <c r="AKE28" s="24" t="e">
        <f t="shared" si="413"/>
        <v>#VALUE!</v>
      </c>
      <c r="AKF28">
        <v>8.0024364431025003E-9</v>
      </c>
      <c r="AKG28" t="e">
        <f>bvarHC2*bvarM6</f>
        <v>#VALUE!</v>
      </c>
      <c r="AKH28" t="e">
        <f>cvarHC2*cvarM6</f>
        <v>#VALUE!</v>
      </c>
      <c r="AKI28" t="e">
        <f>mvarHC2*mvarM6</f>
        <v>#VALUE!</v>
      </c>
      <c r="AKJ28" s="24" t="e">
        <f t="shared" si="414"/>
        <v>#VALUE!</v>
      </c>
      <c r="AKK28" s="24" t="e">
        <f t="shared" si="415"/>
        <v>#VALUE!</v>
      </c>
      <c r="AKL28" s="24" t="e">
        <f t="shared" si="416"/>
        <v>#VALUE!</v>
      </c>
      <c r="AKM28">
        <v>-0.26919583848035999</v>
      </c>
      <c r="AKN28" t="e">
        <f>bvarM1*bvarM5</f>
        <v>#VALUE!</v>
      </c>
      <c r="AKO28" t="e">
        <f>cvarM1*cvarM5</f>
        <v>#VALUE!</v>
      </c>
      <c r="AKP28" t="e">
        <f>mvarM1*mvarM5</f>
        <v>#VALUE!</v>
      </c>
      <c r="AKQ28" s="24" t="e">
        <f t="shared" si="417"/>
        <v>#VALUE!</v>
      </c>
      <c r="AKR28" s="24" t="e">
        <f t="shared" si="418"/>
        <v>#VALUE!</v>
      </c>
      <c r="AKS28" s="24" t="e">
        <f t="shared" si="419"/>
        <v>#VALUE!</v>
      </c>
      <c r="AKT28">
        <v>0.61445890088381006</v>
      </c>
      <c r="AKU28" t="e">
        <f>bvarM1*bvarM4</f>
        <v>#VALUE!</v>
      </c>
      <c r="AKV28" t="e">
        <f>cvarM1*cvarM4</f>
        <v>#VALUE!</v>
      </c>
      <c r="AKW28" t="e">
        <f>mvarM1*mvarM4</f>
        <v>#VALUE!</v>
      </c>
      <c r="AKX28" s="24" t="e">
        <f t="shared" si="420"/>
        <v>#VALUE!</v>
      </c>
      <c r="AKY28" s="24" t="e">
        <f t="shared" si="421"/>
        <v>#VALUE!</v>
      </c>
      <c r="AKZ28" s="24" t="e">
        <f t="shared" si="422"/>
        <v>#VALUE!</v>
      </c>
      <c r="ALA28">
        <v>-3.9251442367627E-5</v>
      </c>
      <c r="ALB28" t="e">
        <f>bvarM1*bvarM9</f>
        <v>#VALUE!</v>
      </c>
      <c r="ALC28" t="e">
        <f>cvarM1*cvarM9</f>
        <v>#VALUE!</v>
      </c>
      <c r="ALD28" t="e">
        <f>mvarM1*mvarM9</f>
        <v>#VALUE!</v>
      </c>
      <c r="ALE28" s="24" t="e">
        <f t="shared" si="423"/>
        <v>#VALUE!</v>
      </c>
      <c r="ALF28" s="24" t="e">
        <f t="shared" si="424"/>
        <v>#VALUE!</v>
      </c>
      <c r="ALG28" s="24" t="e">
        <f t="shared" si="425"/>
        <v>#VALUE!</v>
      </c>
      <c r="ALH28">
        <v>0.40267594682249003</v>
      </c>
      <c r="ALI28" t="e">
        <f>bvarM1*bvarM7</f>
        <v>#VALUE!</v>
      </c>
      <c r="ALJ28" t="e">
        <f>cvarM1*cvarM7</f>
        <v>#VALUE!</v>
      </c>
      <c r="ALK28" t="e">
        <f>mvarM1*mvarM7</f>
        <v>#VALUE!</v>
      </c>
      <c r="ALL28" s="24" t="e">
        <f t="shared" si="426"/>
        <v>#VALUE!</v>
      </c>
      <c r="ALM28" s="24" t="e">
        <f t="shared" si="427"/>
        <v>#VALUE!</v>
      </c>
      <c r="ALN28" s="24" t="e">
        <f t="shared" si="428"/>
        <v>#VALUE!</v>
      </c>
      <c r="ALO28">
        <v>-3.9071966394048996E-3</v>
      </c>
      <c r="ALP28" t="e">
        <f>bvarHC2^2</f>
        <v>#VALUE!</v>
      </c>
      <c r="ALQ28" t="e">
        <f>cvarHC2^2</f>
        <v>#VALUE!</v>
      </c>
      <c r="ALR28" t="e">
        <f>mvarHC2^2</f>
        <v>#VALUE!</v>
      </c>
      <c r="ALS28" s="24" t="e">
        <f t="shared" si="429"/>
        <v>#VALUE!</v>
      </c>
      <c r="ALT28" s="24" t="e">
        <f t="shared" si="430"/>
        <v>#VALUE!</v>
      </c>
      <c r="ALU28" s="24" t="e">
        <f t="shared" si="431"/>
        <v>#VALUE!</v>
      </c>
      <c r="ALV28">
        <v>9.6791612502287E-6</v>
      </c>
      <c r="ALW28" t="e">
        <f>bvarM1*bvarM4</f>
        <v>#VALUE!</v>
      </c>
      <c r="ALX28" t="e">
        <f>cvarM1*cvarM4</f>
        <v>#VALUE!</v>
      </c>
      <c r="ALY28" t="e">
        <f>mvarM1*mvarM4</f>
        <v>#VALUE!</v>
      </c>
      <c r="ALZ28" s="24" t="e">
        <f t="shared" si="432"/>
        <v>#VALUE!</v>
      </c>
      <c r="AMA28" s="24" t="e">
        <f t="shared" si="433"/>
        <v>#VALUE!</v>
      </c>
      <c r="AMB28" s="24" t="e">
        <f t="shared" si="434"/>
        <v>#VALUE!</v>
      </c>
      <c r="AMC28">
        <v>-1.1928447293373E-4</v>
      </c>
      <c r="AMD28" t="e">
        <f>bvarM3*bvarM8</f>
        <v>#VALUE!</v>
      </c>
      <c r="AME28" t="e">
        <f>cvarM3*cvarM8</f>
        <v>#VALUE!</v>
      </c>
      <c r="AMF28" t="e">
        <f>mvarM3*mvarM8</f>
        <v>#VALUE!</v>
      </c>
      <c r="AMG28" s="24" t="e">
        <f t="shared" si="435"/>
        <v>#VALUE!</v>
      </c>
      <c r="AMH28" s="24" t="e">
        <f t="shared" si="436"/>
        <v>#VALUE!</v>
      </c>
      <c r="AMI28" s="24" t="e">
        <f t="shared" si="437"/>
        <v>#VALUE!</v>
      </c>
      <c r="AMJ28">
        <v>1.8067375032115001</v>
      </c>
      <c r="AMK28" t="e">
        <f>bvarM1*bvarM7</f>
        <v>#VALUE!</v>
      </c>
      <c r="AML28" t="e">
        <f>cvarM1*cvarM7</f>
        <v>#VALUE!</v>
      </c>
      <c r="AMM28" t="e">
        <f>mvarM1*mvarM7</f>
        <v>#VALUE!</v>
      </c>
      <c r="AMN28" s="24" t="e">
        <f t="shared" si="438"/>
        <v>#VALUE!</v>
      </c>
      <c r="AMO28" s="24" t="e">
        <f t="shared" si="439"/>
        <v>#VALUE!</v>
      </c>
      <c r="AMP28" s="24" t="e">
        <f t="shared" si="440"/>
        <v>#VALUE!</v>
      </c>
      <c r="AMQ28">
        <v>-0.12588501210149</v>
      </c>
      <c r="AMR28" t="e">
        <f>bvarM1*bvarM8</f>
        <v>#VALUE!</v>
      </c>
      <c r="AMS28" t="e">
        <f>cvarM1*cvarM8</f>
        <v>#VALUE!</v>
      </c>
      <c r="AMT28" t="e">
        <f>mvarM1*mvarM8</f>
        <v>#VALUE!</v>
      </c>
      <c r="AMU28" s="24" t="e">
        <f t="shared" si="441"/>
        <v>#VALUE!</v>
      </c>
      <c r="AMV28" s="24" t="e">
        <f t="shared" si="442"/>
        <v>#VALUE!</v>
      </c>
      <c r="AMW28" s="24" t="e">
        <f t="shared" si="443"/>
        <v>#VALUE!</v>
      </c>
      <c r="AMX28">
        <v>1.6256386718699E-6</v>
      </c>
      <c r="AMY28" t="e">
        <f>bvarHC1*bvarM8</f>
        <v>#VALUE!</v>
      </c>
      <c r="AMZ28" t="e">
        <f>cvarHC1*cvarM8</f>
        <v>#VALUE!</v>
      </c>
      <c r="ANA28" t="e">
        <f>mvarHC1*mvarM8</f>
        <v>#VALUE!</v>
      </c>
      <c r="ANB28" s="24" t="e">
        <f t="shared" si="444"/>
        <v>#VALUE!</v>
      </c>
      <c r="ANC28" s="24" t="e">
        <f t="shared" si="445"/>
        <v>#VALUE!</v>
      </c>
      <c r="AND28" s="24" t="e">
        <f t="shared" si="446"/>
        <v>#VALUE!</v>
      </c>
      <c r="ANE28">
        <v>-4.8339958248792001E-5</v>
      </c>
      <c r="ANF28" t="e">
        <f>bvarHC2*bvarM2</f>
        <v>#VALUE!</v>
      </c>
      <c r="ANG28" t="e">
        <f>cvarHC2*cvarM2</f>
        <v>#VALUE!</v>
      </c>
      <c r="ANH28" t="e">
        <f>mvarHC2*mvarM2</f>
        <v>#VALUE!</v>
      </c>
      <c r="ANI28" s="24" t="e">
        <f t="shared" si="447"/>
        <v>#VALUE!</v>
      </c>
      <c r="ANJ28" s="24" t="e">
        <f t="shared" si="448"/>
        <v>#VALUE!</v>
      </c>
      <c r="ANK28" s="24" t="e">
        <f t="shared" si="449"/>
        <v>#VALUE!</v>
      </c>
      <c r="ANL28">
        <v>5.3545464169858997E-6</v>
      </c>
      <c r="ANM28" t="e">
        <f>bvarHC2*bvarM6</f>
        <v>#VALUE!</v>
      </c>
      <c r="ANN28" t="e">
        <f>cvarHC2*cvarM6</f>
        <v>#VALUE!</v>
      </c>
      <c r="ANO28" t="e">
        <f>mvarHC2*mvarM6</f>
        <v>#VALUE!</v>
      </c>
      <c r="ANP28" s="24" t="e">
        <f t="shared" si="450"/>
        <v>#VALUE!</v>
      </c>
      <c r="ANQ28" s="24" t="e">
        <f t="shared" si="451"/>
        <v>#VALUE!</v>
      </c>
      <c r="ANR28" s="24" t="e">
        <f t="shared" si="452"/>
        <v>#VALUE!</v>
      </c>
      <c r="ANS28">
        <v>-2.2308755929506999E-2</v>
      </c>
      <c r="ANT28" t="e">
        <f>bvarM1*bvarM4</f>
        <v>#VALUE!</v>
      </c>
      <c r="ANU28" t="e">
        <f>cvarM1*cvarM4</f>
        <v>#VALUE!</v>
      </c>
      <c r="ANV28" t="e">
        <f>mvarM1*mvarM4</f>
        <v>#VALUE!</v>
      </c>
      <c r="ANW28" s="24" t="e">
        <f t="shared" si="453"/>
        <v>#VALUE!</v>
      </c>
      <c r="ANX28" s="24" t="e">
        <f t="shared" si="454"/>
        <v>#VALUE!</v>
      </c>
      <c r="ANY28" s="24" t="e">
        <f t="shared" si="455"/>
        <v>#VALUE!</v>
      </c>
      <c r="ANZ28">
        <v>-4.8587637567089998E-4</v>
      </c>
      <c r="AOA28" t="e">
        <f>bvarHC2*bvarM7</f>
        <v>#VALUE!</v>
      </c>
      <c r="AOB28" t="e">
        <f>cvarHC2*cvarM7</f>
        <v>#VALUE!</v>
      </c>
      <c r="AOC28" t="e">
        <f>mvarHC2*mvarM7</f>
        <v>#VALUE!</v>
      </c>
      <c r="AOD28" s="24" t="e">
        <f t="shared" si="456"/>
        <v>#VALUE!</v>
      </c>
      <c r="AOE28" s="24" t="e">
        <f t="shared" si="457"/>
        <v>#VALUE!</v>
      </c>
      <c r="AOF28" s="24" t="e">
        <f t="shared" si="458"/>
        <v>#VALUE!</v>
      </c>
      <c r="AOG28">
        <v>-3.3206630711444999E-5</v>
      </c>
      <c r="AOH28" t="e">
        <f>bvarHC2*bvarM7</f>
        <v>#VALUE!</v>
      </c>
      <c r="AOI28" t="e">
        <f>cvarHC2*cvarM7</f>
        <v>#VALUE!</v>
      </c>
      <c r="AOJ28" t="e">
        <f>mvarHC2*mvarM7</f>
        <v>#VALUE!</v>
      </c>
      <c r="AOK28" s="24" t="e">
        <f t="shared" si="459"/>
        <v>#VALUE!</v>
      </c>
      <c r="AOL28" s="24" t="e">
        <f t="shared" si="460"/>
        <v>#VALUE!</v>
      </c>
      <c r="AOM28" s="24" t="e">
        <f t="shared" si="461"/>
        <v>#VALUE!</v>
      </c>
      <c r="AON28">
        <v>-1.9649880810003E-5</v>
      </c>
      <c r="AOO28" t="e">
        <f>bvarHC2*bvarM6</f>
        <v>#VALUE!</v>
      </c>
      <c r="AOP28" t="e">
        <f>cvarHC2*cvarM6</f>
        <v>#VALUE!</v>
      </c>
      <c r="AOQ28" t="e">
        <f>mvarHC2*mvarM6</f>
        <v>#VALUE!</v>
      </c>
      <c r="AOR28" s="24" t="e">
        <f t="shared" si="462"/>
        <v>#VALUE!</v>
      </c>
      <c r="AOS28" s="24" t="e">
        <f t="shared" si="463"/>
        <v>#VALUE!</v>
      </c>
      <c r="AOT28" s="24" t="e">
        <f t="shared" si="464"/>
        <v>#VALUE!</v>
      </c>
      <c r="AOU28">
        <v>2.1812842705191001E-7</v>
      </c>
      <c r="AOV28" t="e">
        <f>bvarHC1*bvarM6</f>
        <v>#VALUE!</v>
      </c>
      <c r="AOW28" t="e">
        <f>cvarHC1*cvarM6</f>
        <v>#VALUE!</v>
      </c>
      <c r="AOX28" t="e">
        <f>mvarHC1*mvarM6</f>
        <v>#VALUE!</v>
      </c>
      <c r="AOY28" s="24" t="e">
        <f t="shared" si="465"/>
        <v>#VALUE!</v>
      </c>
      <c r="AOZ28" s="24" t="e">
        <f t="shared" si="466"/>
        <v>#VALUE!</v>
      </c>
      <c r="APA28" s="24" t="e">
        <f t="shared" si="467"/>
        <v>#VALUE!</v>
      </c>
      <c r="APB28">
        <v>-4.6684049148049997E-6</v>
      </c>
      <c r="APC28" t="e">
        <f>bvarHC2*bvarM7</f>
        <v>#VALUE!</v>
      </c>
      <c r="APD28" t="e">
        <f>cvarHC2*cvarM7</f>
        <v>#VALUE!</v>
      </c>
      <c r="APE28" t="e">
        <f>mvarHC2*mvarM7</f>
        <v>#VALUE!</v>
      </c>
      <c r="APF28" s="24" t="e">
        <f t="shared" si="468"/>
        <v>#VALUE!</v>
      </c>
      <c r="APG28" s="24" t="e">
        <f t="shared" si="469"/>
        <v>#VALUE!</v>
      </c>
      <c r="APH28" s="24" t="e">
        <f t="shared" si="470"/>
        <v>#VALUE!</v>
      </c>
      <c r="API28">
        <v>1.5519744089806999</v>
      </c>
      <c r="APJ28" t="e">
        <f>bvarM1*bvarM3</f>
        <v>#VALUE!</v>
      </c>
      <c r="APK28" t="e">
        <f>cvarM1*cvarM3</f>
        <v>#VALUE!</v>
      </c>
      <c r="APL28" t="e">
        <f>mvarM1*mvarM3</f>
        <v>#VALUE!</v>
      </c>
      <c r="APM28" s="24" t="e">
        <f t="shared" si="471"/>
        <v>#VALUE!</v>
      </c>
      <c r="APN28" s="24" t="e">
        <f t="shared" si="472"/>
        <v>#VALUE!</v>
      </c>
      <c r="APO28" s="24" t="e">
        <f t="shared" si="473"/>
        <v>#VALUE!</v>
      </c>
      <c r="APP28">
        <v>-3.9944842436055999E-4</v>
      </c>
      <c r="APQ28" t="e">
        <f>bvarHC2*bvarM7</f>
        <v>#VALUE!</v>
      </c>
      <c r="APR28" t="e">
        <f>cvarHC2*cvarM7</f>
        <v>#VALUE!</v>
      </c>
      <c r="APS28" t="e">
        <f>mvarHC2*mvarM7</f>
        <v>#VALUE!</v>
      </c>
      <c r="APT28" s="24" t="e">
        <f t="shared" si="474"/>
        <v>#VALUE!</v>
      </c>
      <c r="APU28" s="24" t="e">
        <f t="shared" si="475"/>
        <v>#VALUE!</v>
      </c>
      <c r="APV28" s="24" t="e">
        <f t="shared" si="476"/>
        <v>#VALUE!</v>
      </c>
      <c r="APW28">
        <v>-1.9281483724786999E-5</v>
      </c>
      <c r="APX28" t="e">
        <f>bvarHC2*bvarM7</f>
        <v>#VALUE!</v>
      </c>
      <c r="APY28" t="e">
        <f>cvarHC2*cvarM7</f>
        <v>#VALUE!</v>
      </c>
      <c r="APZ28" t="e">
        <f>mvarHC2*mvarM7</f>
        <v>#VALUE!</v>
      </c>
      <c r="AQA28" s="24" t="e">
        <f t="shared" si="477"/>
        <v>#VALUE!</v>
      </c>
      <c r="AQB28" s="24" t="e">
        <f t="shared" si="478"/>
        <v>#VALUE!</v>
      </c>
      <c r="AQC28" s="24" t="e">
        <f t="shared" si="479"/>
        <v>#VALUE!</v>
      </c>
      <c r="AQD28">
        <v>-1.1770468038155E-5</v>
      </c>
      <c r="AQE28" t="e">
        <f>bvarHC2*bvarM6</f>
        <v>#VALUE!</v>
      </c>
      <c r="AQF28" t="e">
        <f>cvarHC2*cvarM6</f>
        <v>#VALUE!</v>
      </c>
      <c r="AQG28" t="e">
        <f>mvarHC2*mvarM6</f>
        <v>#VALUE!</v>
      </c>
      <c r="AQH28" s="24" t="e">
        <f t="shared" si="480"/>
        <v>#VALUE!</v>
      </c>
      <c r="AQI28" s="24" t="e">
        <f t="shared" si="481"/>
        <v>#VALUE!</v>
      </c>
      <c r="AQJ28" s="24" t="e">
        <f t="shared" si="482"/>
        <v>#VALUE!</v>
      </c>
      <c r="AQK28">
        <v>-3.8179229420807E-5</v>
      </c>
      <c r="AQL28" t="e">
        <f>bvarHC2*bvarM2</f>
        <v>#VALUE!</v>
      </c>
      <c r="AQM28" t="e">
        <f>cvarHC2*cvarM2</f>
        <v>#VALUE!</v>
      </c>
      <c r="AQN28" t="e">
        <f>mvarHC2*mvarM2</f>
        <v>#VALUE!</v>
      </c>
      <c r="AQO28" s="24" t="e">
        <f t="shared" si="483"/>
        <v>#VALUE!</v>
      </c>
      <c r="AQP28" s="24" t="e">
        <f t="shared" si="484"/>
        <v>#VALUE!</v>
      </c>
      <c r="AQQ28" s="24" t="e">
        <f t="shared" si="485"/>
        <v>#VALUE!</v>
      </c>
      <c r="AQR28">
        <v>3.1050656648878997E-7</v>
      </c>
      <c r="AQS28" t="e">
        <f>bvarHC2*bvarM6</f>
        <v>#VALUE!</v>
      </c>
      <c r="AQT28" t="e">
        <f>cvarHC2*cvarM6</f>
        <v>#VALUE!</v>
      </c>
      <c r="AQU28" t="e">
        <f>mvarHC2*mvarM6</f>
        <v>#VALUE!</v>
      </c>
      <c r="AQV28" s="24" t="e">
        <f t="shared" si="486"/>
        <v>#VALUE!</v>
      </c>
      <c r="AQW28" s="24" t="e">
        <f t="shared" si="487"/>
        <v>#VALUE!</v>
      </c>
      <c r="AQX28" s="24" t="e">
        <f t="shared" si="488"/>
        <v>#VALUE!</v>
      </c>
      <c r="AQY28">
        <v>1.3875948620902999E-6</v>
      </c>
      <c r="AQZ28" t="e">
        <f>bvarM2*bvarM4</f>
        <v>#VALUE!</v>
      </c>
      <c r="ARA28" t="e">
        <f>cvarM2*cvarM4</f>
        <v>#VALUE!</v>
      </c>
      <c r="ARB28" t="e">
        <f>mvarM2*mvarM4</f>
        <v>#VALUE!</v>
      </c>
      <c r="ARC28" s="24" t="e">
        <f t="shared" si="489"/>
        <v>#VALUE!</v>
      </c>
      <c r="ARD28" s="24" t="e">
        <f t="shared" si="490"/>
        <v>#VALUE!</v>
      </c>
      <c r="ARE28" s="24" t="e">
        <f t="shared" si="491"/>
        <v>#VALUE!</v>
      </c>
      <c r="ARF28">
        <v>0.33607549881563997</v>
      </c>
      <c r="ARG28" t="e">
        <f>bvarM1*bvarM3</f>
        <v>#VALUE!</v>
      </c>
      <c r="ARH28" t="e">
        <f>cvarM1*cvarM3</f>
        <v>#VALUE!</v>
      </c>
      <c r="ARI28" t="e">
        <f>mvarM1*mvarM3</f>
        <v>#VALUE!</v>
      </c>
      <c r="ARJ28" s="24" t="e">
        <f t="shared" si="492"/>
        <v>#VALUE!</v>
      </c>
      <c r="ARK28" s="24" t="e">
        <f t="shared" si="493"/>
        <v>#VALUE!</v>
      </c>
      <c r="ARL28" s="24" t="e">
        <f t="shared" si="494"/>
        <v>#VALUE!</v>
      </c>
      <c r="ARM28">
        <v>2.6171169384323999E-6</v>
      </c>
      <c r="ARN28" t="e">
        <f>bvarHC2*bvarM9</f>
        <v>#VALUE!</v>
      </c>
      <c r="ARO28" t="e">
        <f>cvarHC2*cvarM9</f>
        <v>#VALUE!</v>
      </c>
      <c r="ARP28" t="e">
        <f>mvarHC2*mvarM9</f>
        <v>#VALUE!</v>
      </c>
      <c r="ARQ28" s="24" t="e">
        <f t="shared" si="495"/>
        <v>#VALUE!</v>
      </c>
      <c r="ARR28" s="24" t="e">
        <f t="shared" si="496"/>
        <v>#VALUE!</v>
      </c>
      <c r="ARS28" s="24" t="e">
        <f t="shared" si="497"/>
        <v>#VALUE!</v>
      </c>
      <c r="ART28">
        <v>2.4125607915005001E-4</v>
      </c>
      <c r="ARU28" t="e">
        <f>bvarHC2*bvarM7</f>
        <v>#VALUE!</v>
      </c>
      <c r="ARV28" t="e">
        <f>cvarHC2*cvarM7</f>
        <v>#VALUE!</v>
      </c>
      <c r="ARW28" t="e">
        <f>mvarHC2*mvarM7</f>
        <v>#VALUE!</v>
      </c>
      <c r="ARX28" s="24" t="e">
        <f t="shared" si="498"/>
        <v>#VALUE!</v>
      </c>
      <c r="ARY28" s="24" t="e">
        <f t="shared" si="499"/>
        <v>#VALUE!</v>
      </c>
      <c r="ARZ28" s="24" t="e">
        <f t="shared" si="500"/>
        <v>#VALUE!</v>
      </c>
      <c r="ASA28">
        <v>8.7140838385071002E-6</v>
      </c>
      <c r="ASB28" t="e">
        <f>bvarHC2*bvarM4</f>
        <v>#VALUE!</v>
      </c>
      <c r="ASC28" t="e">
        <f>cvarHC2*cvarM4</f>
        <v>#VALUE!</v>
      </c>
      <c r="ASD28" t="e">
        <f>mvarHC2*mvarM4</f>
        <v>#VALUE!</v>
      </c>
      <c r="ASE28" s="24" t="e">
        <f t="shared" si="501"/>
        <v>#VALUE!</v>
      </c>
      <c r="ASF28" s="24" t="e">
        <f t="shared" si="502"/>
        <v>#VALUE!</v>
      </c>
      <c r="ASG28" s="24" t="e">
        <f t="shared" si="503"/>
        <v>#VALUE!</v>
      </c>
      <c r="ASH28">
        <v>6.6871182765143998E-7</v>
      </c>
      <c r="ASI28" t="e">
        <f>bvarHC2*bvarM6</f>
        <v>#VALUE!</v>
      </c>
      <c r="ASJ28" t="e">
        <f>cvarHC2*cvarM6</f>
        <v>#VALUE!</v>
      </c>
      <c r="ASK28" t="e">
        <f>mvarHC2*mvarM6</f>
        <v>#VALUE!</v>
      </c>
      <c r="ASL28" s="24" t="e">
        <f t="shared" si="504"/>
        <v>#VALUE!</v>
      </c>
      <c r="ASM28" s="24" t="e">
        <f t="shared" si="505"/>
        <v>#VALUE!</v>
      </c>
      <c r="ASN28" s="24" t="e">
        <f t="shared" si="506"/>
        <v>#VALUE!</v>
      </c>
      <c r="ASO28">
        <v>3.8947949344096997E-6</v>
      </c>
      <c r="ASP28" t="e">
        <f>bvarM2*bvarM4</f>
        <v>#VALUE!</v>
      </c>
      <c r="ASQ28" t="e">
        <f>cvarM2*cvarM4</f>
        <v>#VALUE!</v>
      </c>
      <c r="ASR28" t="e">
        <f>mvarM2*mvarM4</f>
        <v>#VALUE!</v>
      </c>
      <c r="ASS28" s="24" t="e">
        <f t="shared" si="507"/>
        <v>#VALUE!</v>
      </c>
      <c r="AST28" s="24" t="e">
        <f t="shared" si="508"/>
        <v>#VALUE!</v>
      </c>
      <c r="ASU28" s="24" t="e">
        <f t="shared" si="509"/>
        <v>#VALUE!</v>
      </c>
      <c r="ASV28">
        <v>-1.6194510965872999</v>
      </c>
      <c r="ASW28" t="e">
        <f>bvarM1*bvarM2</f>
        <v>#VALUE!</v>
      </c>
      <c r="ASX28" t="e">
        <f>cvarM1*cvarM2</f>
        <v>#VALUE!</v>
      </c>
      <c r="ASY28" t="e">
        <f>mvarM1*mvarM2</f>
        <v>#VALUE!</v>
      </c>
      <c r="ASZ28" s="24" t="e">
        <f t="shared" si="510"/>
        <v>#VALUE!</v>
      </c>
      <c r="ATA28" s="24" t="e">
        <f t="shared" si="511"/>
        <v>#VALUE!</v>
      </c>
      <c r="ATB28" s="24" t="e">
        <f t="shared" si="512"/>
        <v>#VALUE!</v>
      </c>
      <c r="ATC28">
        <v>4.9875754803530001E-2</v>
      </c>
      <c r="ATD28" t="e">
        <f>bvarM1*bvarM4</f>
        <v>#VALUE!</v>
      </c>
      <c r="ATE28" t="e">
        <f>cvarM1*cvarM4</f>
        <v>#VALUE!</v>
      </c>
      <c r="ATF28" t="e">
        <f>mvarM1*mvarM4</f>
        <v>#VALUE!</v>
      </c>
      <c r="ATG28" s="24" t="e">
        <f t="shared" si="513"/>
        <v>#VALUE!</v>
      </c>
      <c r="ATH28" s="24" t="e">
        <f t="shared" si="514"/>
        <v>#VALUE!</v>
      </c>
      <c r="ATI28" s="24" t="e">
        <f t="shared" si="515"/>
        <v>#VALUE!</v>
      </c>
      <c r="ATJ28">
        <v>-1.0926310604227E-4</v>
      </c>
      <c r="ATK28" t="e">
        <f>bvarHC2*bvarM8</f>
        <v>#VALUE!</v>
      </c>
      <c r="ATL28" t="e">
        <f>cvarHC2*cvarM8</f>
        <v>#VALUE!</v>
      </c>
      <c r="ATM28" t="e">
        <f>mvarHC2*mvarM8</f>
        <v>#VALUE!</v>
      </c>
      <c r="ATN28" s="24" t="e">
        <f t="shared" si="516"/>
        <v>#VALUE!</v>
      </c>
      <c r="ATO28" s="24" t="e">
        <f t="shared" si="517"/>
        <v>#VALUE!</v>
      </c>
      <c r="ATP28" s="24" t="e">
        <f t="shared" si="518"/>
        <v>#VALUE!</v>
      </c>
      <c r="ATQ28">
        <v>1.6139211057994E-7</v>
      </c>
      <c r="ATR28" t="e">
        <f>bvarHC1*bvarM6</f>
        <v>#VALUE!</v>
      </c>
      <c r="ATS28" t="e">
        <f>cvarHC1*cvarM6</f>
        <v>#VALUE!</v>
      </c>
      <c r="ATT28" t="e">
        <f>mvarHC1*mvarM6</f>
        <v>#VALUE!</v>
      </c>
      <c r="ATU28" s="24" t="e">
        <f t="shared" si="519"/>
        <v>#VALUE!</v>
      </c>
      <c r="ATV28" s="24" t="e">
        <f t="shared" si="520"/>
        <v>#VALUE!</v>
      </c>
      <c r="ATW28" s="24" t="e">
        <f t="shared" si="521"/>
        <v>#VALUE!</v>
      </c>
      <c r="ATX28">
        <v>4.2618108208816001E-7</v>
      </c>
      <c r="ATY28" t="e">
        <f>bvarHC2*bvarM6</f>
        <v>#VALUE!</v>
      </c>
      <c r="ATZ28" t="e">
        <f>cvarHC2*cvarM6</f>
        <v>#VALUE!</v>
      </c>
      <c r="AUA28" t="e">
        <f>mvarHC2*mvarM6</f>
        <v>#VALUE!</v>
      </c>
      <c r="AUB28" s="24" t="e">
        <f t="shared" si="522"/>
        <v>#VALUE!</v>
      </c>
      <c r="AUC28" s="24" t="e">
        <f t="shared" si="523"/>
        <v>#VALUE!</v>
      </c>
      <c r="AUD28" s="24" t="e">
        <f t="shared" si="524"/>
        <v>#VALUE!</v>
      </c>
      <c r="AUE28">
        <v>-2.7092213489569E-2</v>
      </c>
      <c r="AUF28" t="e">
        <f>bvarM1*bvarM4</f>
        <v>#VALUE!</v>
      </c>
      <c r="AUG28" t="e">
        <f>cvarM1*cvarM4</f>
        <v>#VALUE!</v>
      </c>
      <c r="AUH28" t="e">
        <f>mvarM1*mvarM4</f>
        <v>#VALUE!</v>
      </c>
      <c r="AUI28" s="24" t="e">
        <f t="shared" si="525"/>
        <v>#VALUE!</v>
      </c>
      <c r="AUJ28" s="24" t="e">
        <f t="shared" si="526"/>
        <v>#VALUE!</v>
      </c>
      <c r="AUK28" s="24" t="e">
        <f t="shared" si="527"/>
        <v>#VALUE!</v>
      </c>
      <c r="AUL28">
        <v>-1.6722190864244</v>
      </c>
      <c r="AUM28" t="e">
        <f>bvarM1*bvarM2</f>
        <v>#VALUE!</v>
      </c>
      <c r="AUN28" t="e">
        <f>cvarM1*cvarM2</f>
        <v>#VALUE!</v>
      </c>
      <c r="AUO28" t="e">
        <f>mvarM1*mvarM2</f>
        <v>#VALUE!</v>
      </c>
      <c r="AUP28" s="24" t="e">
        <f t="shared" si="528"/>
        <v>#VALUE!</v>
      </c>
      <c r="AUQ28" s="24" t="e">
        <f t="shared" si="529"/>
        <v>#VALUE!</v>
      </c>
      <c r="AUR28" s="24" t="e">
        <f t="shared" si="530"/>
        <v>#VALUE!</v>
      </c>
      <c r="AUS28">
        <v>3.2441061978521001E-2</v>
      </c>
      <c r="AUT28" t="e">
        <f>bvarM1*bvarM4</f>
        <v>#VALUE!</v>
      </c>
      <c r="AUU28" t="e">
        <f>cvarM1*cvarM4</f>
        <v>#VALUE!</v>
      </c>
      <c r="AUV28" t="e">
        <f>mvarM1*mvarM4</f>
        <v>#VALUE!</v>
      </c>
      <c r="AUW28" s="24" t="e">
        <f t="shared" si="531"/>
        <v>#VALUE!</v>
      </c>
      <c r="AUX28" s="24" t="e">
        <f t="shared" si="532"/>
        <v>#VALUE!</v>
      </c>
      <c r="AUY28" s="24" t="e">
        <f t="shared" si="533"/>
        <v>#VALUE!</v>
      </c>
      <c r="AUZ28">
        <v>-1.2536706123105E-3</v>
      </c>
      <c r="AVA28" t="e">
        <f>bvarHC2*bvarM7</f>
        <v>#VALUE!</v>
      </c>
      <c r="AVB28" t="e">
        <f>cvarHC2*cvarM7</f>
        <v>#VALUE!</v>
      </c>
      <c r="AVC28" t="e">
        <f>mvarHC2*mvarM7</f>
        <v>#VALUE!</v>
      </c>
      <c r="AVD28" s="24" t="e">
        <f t="shared" si="534"/>
        <v>#VALUE!</v>
      </c>
      <c r="AVE28" s="24" t="e">
        <f t="shared" si="535"/>
        <v>#VALUE!</v>
      </c>
      <c r="AVF28" s="24" t="e">
        <f t="shared" si="536"/>
        <v>#VALUE!</v>
      </c>
      <c r="AVG28">
        <v>1.2059602822918001E-7</v>
      </c>
      <c r="AVH28" t="e">
        <f>bvarHC1*bvarM6</f>
        <v>#VALUE!</v>
      </c>
      <c r="AVI28" t="e">
        <f>cvarHC1*cvarM6</f>
        <v>#VALUE!</v>
      </c>
      <c r="AVJ28" t="e">
        <f>mvarHC1*mvarM6</f>
        <v>#VALUE!</v>
      </c>
      <c r="AVK28" s="24" t="e">
        <f t="shared" si="537"/>
        <v>#VALUE!</v>
      </c>
      <c r="AVL28" s="24" t="e">
        <f t="shared" si="538"/>
        <v>#VALUE!</v>
      </c>
      <c r="AVM28" s="24" t="e">
        <f t="shared" si="539"/>
        <v>#VALUE!</v>
      </c>
      <c r="AVN28">
        <v>4.293211045407E-7</v>
      </c>
      <c r="AVO28" t="e">
        <f>bvarHC2*bvarM6</f>
        <v>#VALUE!</v>
      </c>
      <c r="AVP28" t="e">
        <f>cvarHC2*cvarM6</f>
        <v>#VALUE!</v>
      </c>
      <c r="AVQ28" t="e">
        <f>mvarHC2*mvarM6</f>
        <v>#VALUE!</v>
      </c>
      <c r="AVR28" s="24" t="e">
        <f t="shared" si="540"/>
        <v>#VALUE!</v>
      </c>
      <c r="AVS28" s="24" t="e">
        <f t="shared" si="541"/>
        <v>#VALUE!</v>
      </c>
      <c r="AVT28" s="24" t="e">
        <f t="shared" si="542"/>
        <v>#VALUE!</v>
      </c>
      <c r="AVU28">
        <v>-2.3960453603648002</v>
      </c>
      <c r="AVV28" t="e">
        <f>bvarM1*bvarM6</f>
        <v>#VALUE!</v>
      </c>
      <c r="AVW28" t="e">
        <f>cvarM1*cvarM6</f>
        <v>#VALUE!</v>
      </c>
      <c r="AVX28" t="e">
        <f>mvarM1*mvarM6</f>
        <v>#VALUE!</v>
      </c>
      <c r="AVY28" s="24" t="e">
        <f t="shared" si="543"/>
        <v>#VALUE!</v>
      </c>
      <c r="AVZ28" s="24" t="e">
        <f t="shared" si="544"/>
        <v>#VALUE!</v>
      </c>
      <c r="AWA28" s="24" t="e">
        <f t="shared" si="545"/>
        <v>#VALUE!</v>
      </c>
      <c r="AWB28">
        <v>1.3234867733228</v>
      </c>
      <c r="AWC28" t="e">
        <f>bvarM1*bvarM7</f>
        <v>#VALUE!</v>
      </c>
      <c r="AWD28" t="e">
        <f>cvarM1*cvarM7</f>
        <v>#VALUE!</v>
      </c>
      <c r="AWE28" t="e">
        <f>mvarM1*mvarM7</f>
        <v>#VALUE!</v>
      </c>
      <c r="AWF28" s="24" t="e">
        <f t="shared" si="546"/>
        <v>#VALUE!</v>
      </c>
      <c r="AWG28" s="24" t="e">
        <f t="shared" si="547"/>
        <v>#VALUE!</v>
      </c>
      <c r="AWH28" s="24" t="e">
        <f t="shared" si="548"/>
        <v>#VALUE!</v>
      </c>
      <c r="AWI28">
        <v>4.9962014821636001E-2</v>
      </c>
      <c r="AWJ28" t="e">
        <f>bvarM1*bvarM4</f>
        <v>#VALUE!</v>
      </c>
      <c r="AWK28" t="e">
        <f>cvarM1*cvarM4</f>
        <v>#VALUE!</v>
      </c>
      <c r="AWL28" t="e">
        <f>mvarM1*mvarM4</f>
        <v>#VALUE!</v>
      </c>
      <c r="AWM28" s="24" t="e">
        <f t="shared" si="549"/>
        <v>#VALUE!</v>
      </c>
      <c r="AWN28" s="24" t="e">
        <f t="shared" si="550"/>
        <v>#VALUE!</v>
      </c>
      <c r="AWO28" s="24" t="e">
        <f t="shared" si="551"/>
        <v>#VALUE!</v>
      </c>
      <c r="AWP28">
        <v>-2.1245973960427999E-3</v>
      </c>
      <c r="AWQ28" t="e">
        <f>bvarHC2*bvarM7</f>
        <v>#VALUE!</v>
      </c>
      <c r="AWR28" t="e">
        <f>cvarHC2*cvarM7</f>
        <v>#VALUE!</v>
      </c>
      <c r="AWS28" t="e">
        <f>mvarHC2*mvarM7</f>
        <v>#VALUE!</v>
      </c>
      <c r="AWT28" s="24" t="e">
        <f t="shared" si="552"/>
        <v>#VALUE!</v>
      </c>
      <c r="AWU28" s="24" t="e">
        <f t="shared" si="553"/>
        <v>#VALUE!</v>
      </c>
      <c r="AWV28" s="24" t="e">
        <f t="shared" si="554"/>
        <v>#VALUE!</v>
      </c>
      <c r="AWW28">
        <v>0.44320854198935999</v>
      </c>
      <c r="AWX28" t="e">
        <f>bvarM1*bvarM4</f>
        <v>#VALUE!</v>
      </c>
      <c r="AWY28" t="e">
        <f>cvarM1*cvarM4</f>
        <v>#VALUE!</v>
      </c>
      <c r="AWZ28" t="e">
        <f>mvarM1*mvarM4</f>
        <v>#VALUE!</v>
      </c>
      <c r="AXA28" s="24" t="e">
        <f t="shared" si="555"/>
        <v>#VALUE!</v>
      </c>
      <c r="AXB28" s="24" t="e">
        <f t="shared" si="556"/>
        <v>#VALUE!</v>
      </c>
      <c r="AXC28" s="24" t="e">
        <f t="shared" si="557"/>
        <v>#VALUE!</v>
      </c>
      <c r="AXD28">
        <v>6.9033833870343004E-6</v>
      </c>
      <c r="AXE28" t="e">
        <f>bvarHC2*bvarM6</f>
        <v>#VALUE!</v>
      </c>
      <c r="AXF28" t="e">
        <f>cvarHC2*cvarM6</f>
        <v>#VALUE!</v>
      </c>
      <c r="AXG28" t="e">
        <f>mvarHC2*mvarM6</f>
        <v>#VALUE!</v>
      </c>
      <c r="AXH28" s="24" t="e">
        <f t="shared" si="558"/>
        <v>#VALUE!</v>
      </c>
      <c r="AXI28" s="24" t="e">
        <f t="shared" si="559"/>
        <v>#VALUE!</v>
      </c>
      <c r="AXJ28" s="24" t="e">
        <f t="shared" si="560"/>
        <v>#VALUE!</v>
      </c>
      <c r="AXK28">
        <v>-2.6613763790066001</v>
      </c>
      <c r="AXL28" t="e">
        <f>bvarM1*bvarM6</f>
        <v>#VALUE!</v>
      </c>
      <c r="AXM28" t="e">
        <f>cvarM1*cvarM6</f>
        <v>#VALUE!</v>
      </c>
      <c r="AXN28" t="e">
        <f>mvarM1*mvarM6</f>
        <v>#VALUE!</v>
      </c>
      <c r="AXO28" s="24" t="e">
        <f t="shared" si="561"/>
        <v>#VALUE!</v>
      </c>
      <c r="AXP28" s="24" t="e">
        <f t="shared" si="562"/>
        <v>#VALUE!</v>
      </c>
      <c r="AXQ28" s="24" t="e">
        <f t="shared" si="563"/>
        <v>#VALUE!</v>
      </c>
      <c r="AXR28">
        <v>2.2052037363855999E-5</v>
      </c>
      <c r="AXS28" t="e">
        <f>bvarM4*bvarM6</f>
        <v>#VALUE!</v>
      </c>
      <c r="AXT28" t="e">
        <f>cvarM4*cvarM6</f>
        <v>#VALUE!</v>
      </c>
      <c r="AXU28" t="e">
        <f>mvarM4*mvarM6</f>
        <v>#VALUE!</v>
      </c>
      <c r="AXV28" s="24" t="e">
        <f t="shared" si="564"/>
        <v>#VALUE!</v>
      </c>
      <c r="AXW28" s="24" t="e">
        <f t="shared" si="565"/>
        <v>#VALUE!</v>
      </c>
      <c r="AXX28" s="24" t="e">
        <f t="shared" si="566"/>
        <v>#VALUE!</v>
      </c>
      <c r="AXY28">
        <v>-1.1487345099433E-5</v>
      </c>
      <c r="AXZ28" t="e">
        <f>bvarHC2*bvarM8</f>
        <v>#VALUE!</v>
      </c>
      <c r="AYA28" t="e">
        <f>cvarHC2*cvarM8</f>
        <v>#VALUE!</v>
      </c>
      <c r="AYB28" t="e">
        <f>mvarHC2*mvarM8</f>
        <v>#VALUE!</v>
      </c>
      <c r="AYC28" s="24" t="e">
        <f t="shared" si="567"/>
        <v>#VALUE!</v>
      </c>
      <c r="AYD28" s="24" t="e">
        <f t="shared" si="568"/>
        <v>#VALUE!</v>
      </c>
      <c r="AYE28" s="24" t="e">
        <f t="shared" si="569"/>
        <v>#VALUE!</v>
      </c>
      <c r="AYF28">
        <v>-1.453750321234E-5</v>
      </c>
      <c r="AYG28" t="e">
        <f>bvarHC2*bvarM6</f>
        <v>#VALUE!</v>
      </c>
      <c r="AYH28" t="e">
        <f>cvarHC2*cvarM6</f>
        <v>#VALUE!</v>
      </c>
      <c r="AYI28" t="e">
        <f>mvarHC2*mvarM6</f>
        <v>#VALUE!</v>
      </c>
      <c r="AYJ28" s="24" t="e">
        <f t="shared" si="570"/>
        <v>#VALUE!</v>
      </c>
      <c r="AYK28" s="24" t="e">
        <f t="shared" si="571"/>
        <v>#VALUE!</v>
      </c>
      <c r="AYL28" s="24" t="e">
        <f t="shared" si="572"/>
        <v>#VALUE!</v>
      </c>
      <c r="AYM28">
        <v>0.44950409672044001</v>
      </c>
      <c r="AYN28" t="e">
        <f>bvarM1*bvarM4</f>
        <v>#VALUE!</v>
      </c>
      <c r="AYO28" t="e">
        <f>cvarM1*cvarM4</f>
        <v>#VALUE!</v>
      </c>
      <c r="AYP28" t="e">
        <f>mvarM1*mvarM4</f>
        <v>#VALUE!</v>
      </c>
      <c r="AYQ28" s="24" t="e">
        <f t="shared" si="573"/>
        <v>#VALUE!</v>
      </c>
      <c r="AYR28" s="24" t="e">
        <f t="shared" si="574"/>
        <v>#VALUE!</v>
      </c>
      <c r="AYS28" s="24" t="e">
        <f t="shared" si="575"/>
        <v>#VALUE!</v>
      </c>
      <c r="AYT28">
        <v>-4.3933831516423997E-6</v>
      </c>
      <c r="AYU28" t="e">
        <f>bvarHC2*bvarM7</f>
        <v>#VALUE!</v>
      </c>
      <c r="AYV28" t="e">
        <f>cvarHC2*cvarM7</f>
        <v>#VALUE!</v>
      </c>
      <c r="AYW28" t="e">
        <f>mvarHC2*mvarM7</f>
        <v>#VALUE!</v>
      </c>
      <c r="AYX28" s="24" t="e">
        <f t="shared" si="576"/>
        <v>#VALUE!</v>
      </c>
      <c r="AYY28" s="24" t="e">
        <f t="shared" si="577"/>
        <v>#VALUE!</v>
      </c>
      <c r="AYZ28" s="24" t="e">
        <f t="shared" si="578"/>
        <v>#VALUE!</v>
      </c>
      <c r="AZA28">
        <v>-1.7702133526018001E-3</v>
      </c>
      <c r="AZB28" t="e">
        <f>bvarHC2*bvarM7</f>
        <v>#VALUE!</v>
      </c>
      <c r="AZC28" t="e">
        <f>cvarHC2*cvarM7</f>
        <v>#VALUE!</v>
      </c>
      <c r="AZD28" t="e">
        <f>mvarHC2*mvarM7</f>
        <v>#VALUE!</v>
      </c>
      <c r="AZE28" s="24" t="e">
        <f t="shared" si="579"/>
        <v>#VALUE!</v>
      </c>
      <c r="AZF28" s="24" t="e">
        <f t="shared" si="580"/>
        <v>#VALUE!</v>
      </c>
      <c r="AZG28" s="24" t="e">
        <f t="shared" si="581"/>
        <v>#VALUE!</v>
      </c>
      <c r="AZH28">
        <v>4.2526194390454999E-5</v>
      </c>
      <c r="AZI28" t="e">
        <f>bvarM6*bvarM9</f>
        <v>#VALUE!</v>
      </c>
      <c r="AZJ28" t="e">
        <f>cvarM6*cvarM9</f>
        <v>#VALUE!</v>
      </c>
      <c r="AZK28" t="e">
        <f>mvarM6*mvarM9</f>
        <v>#VALUE!</v>
      </c>
      <c r="AZL28" s="24" t="e">
        <f t="shared" si="582"/>
        <v>#VALUE!</v>
      </c>
      <c r="AZM28" s="24" t="e">
        <f t="shared" si="583"/>
        <v>#VALUE!</v>
      </c>
      <c r="AZN28" s="24" t="e">
        <f t="shared" si="584"/>
        <v>#VALUE!</v>
      </c>
      <c r="AZO28">
        <v>1.0400480585201E-7</v>
      </c>
      <c r="AZP28" t="e">
        <f>bvarHC1*bvarM8</f>
        <v>#VALUE!</v>
      </c>
      <c r="AZQ28" t="e">
        <f>cvarHC1*cvarM8</f>
        <v>#VALUE!</v>
      </c>
      <c r="AZR28" t="e">
        <f>mvarHC1*mvarM8</f>
        <v>#VALUE!</v>
      </c>
      <c r="AZS28" s="24" t="e">
        <f t="shared" si="585"/>
        <v>#VALUE!</v>
      </c>
      <c r="AZT28" s="24" t="e">
        <f t="shared" si="586"/>
        <v>#VALUE!</v>
      </c>
      <c r="AZU28" s="24" t="e">
        <f t="shared" si="587"/>
        <v>#VALUE!</v>
      </c>
      <c r="AZV28">
        <v>2.7257774789430999E-4</v>
      </c>
      <c r="AZW28" t="e">
        <f>bvarHC2*bvarM6</f>
        <v>#VALUE!</v>
      </c>
      <c r="AZX28" t="e">
        <f>cvarHC2*cvarM6</f>
        <v>#VALUE!</v>
      </c>
      <c r="AZY28" t="e">
        <f>mvarHC2*mvarM6</f>
        <v>#VALUE!</v>
      </c>
      <c r="AZZ28" s="24" t="e">
        <f t="shared" si="588"/>
        <v>#VALUE!</v>
      </c>
      <c r="BAA28" s="24" t="e">
        <f t="shared" si="589"/>
        <v>#VALUE!</v>
      </c>
      <c r="BAB28" s="24" t="e">
        <f t="shared" si="590"/>
        <v>#VALUE!</v>
      </c>
      <c r="BAC28">
        <v>7.8480233570856003E-6</v>
      </c>
      <c r="BAD28" t="e">
        <f>bvarHC2*bvarM9</f>
        <v>#VALUE!</v>
      </c>
      <c r="BAE28" t="e">
        <f>cvarHC2*cvarM9</f>
        <v>#VALUE!</v>
      </c>
      <c r="BAF28" t="e">
        <f>mvarHC2*mvarM9</f>
        <v>#VALUE!</v>
      </c>
      <c r="BAG28" s="24" t="e">
        <f t="shared" si="591"/>
        <v>#VALUE!</v>
      </c>
      <c r="BAH28" s="24" t="e">
        <f t="shared" si="592"/>
        <v>#VALUE!</v>
      </c>
      <c r="BAI28" s="24" t="e">
        <f t="shared" si="593"/>
        <v>#VALUE!</v>
      </c>
      <c r="BAJ28">
        <v>8.7002423440652E-6</v>
      </c>
      <c r="BAK28" t="e">
        <f>bvarHC2*bvarM6</f>
        <v>#VALUE!</v>
      </c>
      <c r="BAL28" t="e">
        <f>cvarHC2*cvarM6</f>
        <v>#VALUE!</v>
      </c>
      <c r="BAM28" t="e">
        <f>mvarHC2*mvarM6</f>
        <v>#VALUE!</v>
      </c>
      <c r="BAN28" s="24" t="e">
        <f t="shared" si="594"/>
        <v>#VALUE!</v>
      </c>
      <c r="BAO28" s="24" t="e">
        <f t="shared" si="595"/>
        <v>#VALUE!</v>
      </c>
      <c r="BAP28" s="24" t="e">
        <f t="shared" si="596"/>
        <v>#VALUE!</v>
      </c>
      <c r="BAQ28">
        <v>8.9372037548080995E-6</v>
      </c>
      <c r="BAR28" t="e">
        <f>bvarHC2*bvarM7</f>
        <v>#VALUE!</v>
      </c>
      <c r="BAS28" t="e">
        <f>cvarHC2*cvarM7</f>
        <v>#VALUE!</v>
      </c>
      <c r="BAT28" t="e">
        <f>mvarHC2*mvarM7</f>
        <v>#VALUE!</v>
      </c>
      <c r="BAU28" s="24" t="e">
        <f t="shared" si="597"/>
        <v>#VALUE!</v>
      </c>
      <c r="BAV28" s="24" t="e">
        <f t="shared" si="598"/>
        <v>#VALUE!</v>
      </c>
      <c r="BAW28" s="24" t="e">
        <f t="shared" si="599"/>
        <v>#VALUE!</v>
      </c>
      <c r="BAX28">
        <v>2.3471448208425001E-5</v>
      </c>
      <c r="BAY28" t="e">
        <f>bvarHC2*bvarM9</f>
        <v>#VALUE!</v>
      </c>
      <c r="BAZ28" t="e">
        <f>cvarHC2*cvarM9</f>
        <v>#VALUE!</v>
      </c>
      <c r="BBA28" t="e">
        <f>mvarHC2*mvarM9</f>
        <v>#VALUE!</v>
      </c>
      <c r="BBB28" s="24" t="e">
        <f t="shared" si="600"/>
        <v>#VALUE!</v>
      </c>
      <c r="BBC28" s="24" t="e">
        <f t="shared" si="601"/>
        <v>#VALUE!</v>
      </c>
      <c r="BBD28" s="24" t="e">
        <f t="shared" si="602"/>
        <v>#VALUE!</v>
      </c>
      <c r="BBE28">
        <v>-4.5247895697086002E-5</v>
      </c>
      <c r="BBF28" t="e">
        <f>bvarHC2*bvarM7</f>
        <v>#VALUE!</v>
      </c>
      <c r="BBG28" t="e">
        <f>cvarHC2*cvarM7</f>
        <v>#VALUE!</v>
      </c>
      <c r="BBH28" t="e">
        <f>mvarHC2*mvarM7</f>
        <v>#VALUE!</v>
      </c>
      <c r="BBI28" s="24" t="e">
        <f t="shared" si="603"/>
        <v>#VALUE!</v>
      </c>
      <c r="BBJ28" s="24" t="e">
        <f t="shared" si="604"/>
        <v>#VALUE!</v>
      </c>
      <c r="BBK28" s="24" t="e">
        <f t="shared" si="605"/>
        <v>#VALUE!</v>
      </c>
      <c r="BBL28">
        <v>-1.4750267105383999E-6</v>
      </c>
      <c r="BBM28" t="e">
        <f>bvarHC2*bvarM4</f>
        <v>#VALUE!</v>
      </c>
      <c r="BBN28" t="e">
        <f>cvarHC2*cvarM4</f>
        <v>#VALUE!</v>
      </c>
      <c r="BBO28" t="e">
        <f>mvarHC2*mvarM4</f>
        <v>#VALUE!</v>
      </c>
      <c r="BBP28" s="24" t="e">
        <f t="shared" si="606"/>
        <v>#VALUE!</v>
      </c>
      <c r="BBQ28" s="24" t="e">
        <f t="shared" si="607"/>
        <v>#VALUE!</v>
      </c>
      <c r="BBR28" s="24" t="e">
        <f t="shared" si="608"/>
        <v>#VALUE!</v>
      </c>
      <c r="BBS28">
        <v>1.7928767048876E-5</v>
      </c>
      <c r="BBT28" t="e">
        <f>bvarHC2*bvarM9</f>
        <v>#VALUE!</v>
      </c>
      <c r="BBU28" t="e">
        <f>cvarHC2*cvarM9</f>
        <v>#VALUE!</v>
      </c>
      <c r="BBV28" t="e">
        <f>mvarHC2*mvarM9</f>
        <v>#VALUE!</v>
      </c>
      <c r="BBW28" s="24" t="e">
        <f t="shared" si="609"/>
        <v>#VALUE!</v>
      </c>
      <c r="BBX28" s="24" t="e">
        <f t="shared" si="610"/>
        <v>#VALUE!</v>
      </c>
      <c r="BBY28" s="24" t="e">
        <f t="shared" si="611"/>
        <v>#VALUE!</v>
      </c>
      <c r="BBZ28">
        <v>-8.2867768856142998E-2</v>
      </c>
      <c r="BCA28" t="e">
        <f>bvarHC2*bvarM1</f>
        <v>#VALUE!</v>
      </c>
      <c r="BCB28" t="e">
        <f>cvarHC2*cvarM1</f>
        <v>#VALUE!</v>
      </c>
      <c r="BCC28" t="e">
        <f>mvarHC2*mvarM1</f>
        <v>#VALUE!</v>
      </c>
      <c r="BCD28" s="24" t="e">
        <f t="shared" si="612"/>
        <v>#VALUE!</v>
      </c>
      <c r="BCE28" s="24" t="e">
        <f t="shared" si="613"/>
        <v>#VALUE!</v>
      </c>
      <c r="BCF28" s="24" t="e">
        <f t="shared" si="614"/>
        <v>#VALUE!</v>
      </c>
      <c r="BCG28">
        <v>5.6161126707918998E-5</v>
      </c>
      <c r="BCH28" t="e">
        <f>bvarHC2*bvarM7</f>
        <v>#VALUE!</v>
      </c>
      <c r="BCI28" t="e">
        <f>cvarHC2*cvarM7</f>
        <v>#VALUE!</v>
      </c>
      <c r="BCJ28" t="e">
        <f>mvarHC2*mvarM7</f>
        <v>#VALUE!</v>
      </c>
      <c r="BCK28" s="24" t="e">
        <f t="shared" si="615"/>
        <v>#VALUE!</v>
      </c>
      <c r="BCL28" s="24" t="e">
        <f t="shared" si="616"/>
        <v>#VALUE!</v>
      </c>
      <c r="BCM28" s="24" t="e">
        <f t="shared" si="617"/>
        <v>#VALUE!</v>
      </c>
      <c r="BCN28">
        <v>-1.1159870883004E-5</v>
      </c>
      <c r="BCO28" t="e">
        <f>bvarM3*bvarM6</f>
        <v>#VALUE!</v>
      </c>
      <c r="BCP28" t="e">
        <f>cvarM3*cvarM6</f>
        <v>#VALUE!</v>
      </c>
      <c r="BCQ28" t="e">
        <f>mvarM3*mvarM6</f>
        <v>#VALUE!</v>
      </c>
      <c r="BCR28" s="24" t="e">
        <f t="shared" si="618"/>
        <v>#VALUE!</v>
      </c>
      <c r="BCS28" s="24" t="e">
        <f t="shared" si="619"/>
        <v>#VALUE!</v>
      </c>
      <c r="BCT28" s="24" t="e">
        <f t="shared" si="620"/>
        <v>#VALUE!</v>
      </c>
      <c r="BCU28">
        <v>3.1611108897496999E-2</v>
      </c>
      <c r="BCV28" t="e">
        <f>bvarM1*bvarM3</f>
        <v>#VALUE!</v>
      </c>
      <c r="BCW28" t="e">
        <f>cvarM1*cvarM3</f>
        <v>#VALUE!</v>
      </c>
      <c r="BCX28" t="e">
        <f>mvarM1*mvarM3</f>
        <v>#VALUE!</v>
      </c>
      <c r="BCY28" s="24" t="e">
        <f t="shared" si="621"/>
        <v>#VALUE!</v>
      </c>
      <c r="BCZ28" s="24" t="e">
        <f t="shared" si="622"/>
        <v>#VALUE!</v>
      </c>
      <c r="BDA28" s="24" t="e">
        <f t="shared" si="623"/>
        <v>#VALUE!</v>
      </c>
      <c r="BDB28">
        <v>-7.5359467658742003E-8</v>
      </c>
      <c r="BDC28" t="e">
        <f>bvarHC1*bvarM8</f>
        <v>#VALUE!</v>
      </c>
      <c r="BDD28" t="e">
        <f>cvarHC1*cvarM8</f>
        <v>#VALUE!</v>
      </c>
      <c r="BDE28" t="e">
        <f>mvarHC1*mvarM8</f>
        <v>#VALUE!</v>
      </c>
      <c r="BDF28" s="24" t="e">
        <f t="shared" si="624"/>
        <v>#VALUE!</v>
      </c>
      <c r="BDG28" s="24" t="e">
        <f t="shared" si="625"/>
        <v>#VALUE!</v>
      </c>
      <c r="BDH28" s="24" t="e">
        <f t="shared" si="626"/>
        <v>#VALUE!</v>
      </c>
      <c r="BDI28">
        <v>-6.5419479152085999E-6</v>
      </c>
      <c r="BDJ28" t="e">
        <f>bvarM3*bvarM9</f>
        <v>#VALUE!</v>
      </c>
      <c r="BDK28" t="e">
        <f>cvarM3*cvarM9</f>
        <v>#VALUE!</v>
      </c>
      <c r="BDL28" t="e">
        <f>mvarM3*mvarM9</f>
        <v>#VALUE!</v>
      </c>
      <c r="BDM28" s="24" t="e">
        <f t="shared" si="627"/>
        <v>#VALUE!</v>
      </c>
      <c r="BDN28" s="24" t="e">
        <f t="shared" si="628"/>
        <v>#VALUE!</v>
      </c>
      <c r="BDO28" s="24" t="e">
        <f t="shared" si="629"/>
        <v>#VALUE!</v>
      </c>
      <c r="BDP28">
        <v>-4.0430491599410997E-5</v>
      </c>
      <c r="BDQ28" t="e">
        <f>bvarHC2*bvarM7</f>
        <v>#VALUE!</v>
      </c>
      <c r="BDR28" t="e">
        <f>cvarHC2*cvarM7</f>
        <v>#VALUE!</v>
      </c>
      <c r="BDS28" t="e">
        <f>mvarHC2*mvarM7</f>
        <v>#VALUE!</v>
      </c>
      <c r="BDT28" s="24" t="e">
        <f t="shared" si="630"/>
        <v>#VALUE!</v>
      </c>
      <c r="BDU28" s="24" t="e">
        <f t="shared" si="631"/>
        <v>#VALUE!</v>
      </c>
      <c r="BDV28" s="24" t="e">
        <f t="shared" si="632"/>
        <v>#VALUE!</v>
      </c>
      <c r="BDW28">
        <v>-2.1258192834988001E-6</v>
      </c>
      <c r="BDX28" t="e">
        <f>bvarHC2*bvarM6</f>
        <v>#VALUE!</v>
      </c>
      <c r="BDY28" t="e">
        <f>cvarHC2*cvarM6</f>
        <v>#VALUE!</v>
      </c>
      <c r="BDZ28" t="e">
        <f>mvarHC2*mvarM6</f>
        <v>#VALUE!</v>
      </c>
      <c r="BEA28" s="24" t="e">
        <f t="shared" si="633"/>
        <v>#VALUE!</v>
      </c>
      <c r="BEB28" s="24" t="e">
        <f t="shared" si="634"/>
        <v>#VALUE!</v>
      </c>
      <c r="BEC28" s="24" t="e">
        <f t="shared" si="635"/>
        <v>#VALUE!</v>
      </c>
      <c r="BED28">
        <v>-2.2257417264256998E-6</v>
      </c>
      <c r="BEE28" t="e">
        <f>bvarM3*bvarM9</f>
        <v>#VALUE!</v>
      </c>
      <c r="BEF28" t="e">
        <f>cvarM3*cvarM9</f>
        <v>#VALUE!</v>
      </c>
      <c r="BEG28" t="e">
        <f>mvarM3*mvarM9</f>
        <v>#VALUE!</v>
      </c>
      <c r="BEH28" s="24" t="e">
        <f t="shared" si="636"/>
        <v>#VALUE!</v>
      </c>
      <c r="BEI28" s="24" t="e">
        <f t="shared" si="637"/>
        <v>#VALUE!</v>
      </c>
      <c r="BEJ28" s="24" t="e">
        <f t="shared" si="638"/>
        <v>#VALUE!</v>
      </c>
      <c r="BEK28">
        <v>-3.7462492379313003E-5</v>
      </c>
      <c r="BEL28" t="e">
        <f>bvarHC2*bvarM7</f>
        <v>#VALUE!</v>
      </c>
      <c r="BEM28" t="e">
        <f>cvarHC2*cvarM7</f>
        <v>#VALUE!</v>
      </c>
      <c r="BEN28" t="e">
        <f>mvarHC2*mvarM7</f>
        <v>#VALUE!</v>
      </c>
      <c r="BEO28" s="24" t="e">
        <f t="shared" si="639"/>
        <v>#VALUE!</v>
      </c>
      <c r="BEP28" s="24" t="e">
        <f t="shared" si="640"/>
        <v>#VALUE!</v>
      </c>
      <c r="BEQ28" s="24" t="e">
        <f t="shared" si="641"/>
        <v>#VALUE!</v>
      </c>
      <c r="BER28">
        <v>-0.34467649949792001</v>
      </c>
      <c r="BES28" t="e">
        <f>bvarHC2*bvarM1</f>
        <v>#VALUE!</v>
      </c>
      <c r="BET28" t="e">
        <f>cvarHC2*cvarM1</f>
        <v>#VALUE!</v>
      </c>
      <c r="BEU28" t="e">
        <f>mvarHC2*mvarM1</f>
        <v>#VALUE!</v>
      </c>
      <c r="BEV28" s="24" t="e">
        <f t="shared" si="642"/>
        <v>#VALUE!</v>
      </c>
      <c r="BEW28" s="24" t="e">
        <f t="shared" si="643"/>
        <v>#VALUE!</v>
      </c>
      <c r="BEX28" s="24" t="e">
        <f t="shared" si="644"/>
        <v>#VALUE!</v>
      </c>
      <c r="BEY28">
        <v>1.6709546515843999E-5</v>
      </c>
      <c r="BEZ28" t="e">
        <f>bvarHC2*bvarM9</f>
        <v>#VALUE!</v>
      </c>
      <c r="BFA28" t="e">
        <f>cvarHC2*cvarM9</f>
        <v>#VALUE!</v>
      </c>
      <c r="BFB28" t="e">
        <f>mvarHC2*mvarM9</f>
        <v>#VALUE!</v>
      </c>
      <c r="BFC28" s="24" t="e">
        <f t="shared" si="645"/>
        <v>#VALUE!</v>
      </c>
      <c r="BFD28" s="24" t="e">
        <f t="shared" si="646"/>
        <v>#VALUE!</v>
      </c>
      <c r="BFE28" s="24" t="e">
        <f t="shared" si="647"/>
        <v>#VALUE!</v>
      </c>
      <c r="BFF28">
        <v>-0.18295293014125</v>
      </c>
      <c r="BFG28" t="e">
        <f>bvarM1*bvarM2</f>
        <v>#VALUE!</v>
      </c>
      <c r="BFH28" t="e">
        <f>cvarM1*cvarM2</f>
        <v>#VALUE!</v>
      </c>
      <c r="BFI28" t="e">
        <f>mvarM1*mvarM2</f>
        <v>#VALUE!</v>
      </c>
      <c r="BFJ28" s="24" t="e">
        <f t="shared" si="648"/>
        <v>#VALUE!</v>
      </c>
      <c r="BFK28" s="24" t="e">
        <f t="shared" si="649"/>
        <v>#VALUE!</v>
      </c>
      <c r="BFL28" s="24" t="e">
        <f t="shared" si="650"/>
        <v>#VALUE!</v>
      </c>
      <c r="BFM28">
        <v>0.21435018334382999</v>
      </c>
      <c r="BFN28" t="e">
        <f>bvarM1*bvarM3</f>
        <v>#VALUE!</v>
      </c>
      <c r="BFO28" t="e">
        <f>cvarM1*cvarM3</f>
        <v>#VALUE!</v>
      </c>
      <c r="BFP28" t="e">
        <f>mvarM1*mvarM3</f>
        <v>#VALUE!</v>
      </c>
      <c r="BFQ28" s="24" t="e">
        <f t="shared" si="651"/>
        <v>#VALUE!</v>
      </c>
      <c r="BFR28" s="24" t="e">
        <f t="shared" si="652"/>
        <v>#VALUE!</v>
      </c>
      <c r="BFS28" s="24" t="e">
        <f t="shared" si="653"/>
        <v>#VALUE!</v>
      </c>
      <c r="BFT28">
        <v>4.3609882919029001E-5</v>
      </c>
      <c r="BFU28" t="e">
        <f>bvarHC2*bvarM6</f>
        <v>#VALUE!</v>
      </c>
      <c r="BFV28" t="e">
        <f>cvarHC2*cvarM6</f>
        <v>#VALUE!</v>
      </c>
      <c r="BFW28" t="e">
        <f>mvarHC2*mvarM6</f>
        <v>#VALUE!</v>
      </c>
      <c r="BFX28" s="24" t="e">
        <f t="shared" si="654"/>
        <v>#VALUE!</v>
      </c>
      <c r="BFY28" s="24" t="e">
        <f t="shared" si="655"/>
        <v>#VALUE!</v>
      </c>
      <c r="BFZ28" s="24" t="e">
        <f t="shared" si="656"/>
        <v>#VALUE!</v>
      </c>
      <c r="BGA28">
        <v>-1.0839692022063E-7</v>
      </c>
      <c r="BGB28" t="e">
        <f>bvarHC2^2</f>
        <v>#VALUE!</v>
      </c>
      <c r="BGC28" t="e">
        <f>cvarHC2^2</f>
        <v>#VALUE!</v>
      </c>
      <c r="BGD28" t="e">
        <f>mvarHC2^2</f>
        <v>#VALUE!</v>
      </c>
      <c r="BGE28" s="24" t="e">
        <f t="shared" si="657"/>
        <v>#VALUE!</v>
      </c>
      <c r="BGF28" s="24" t="e">
        <f t="shared" si="658"/>
        <v>#VALUE!</v>
      </c>
      <c r="BGG28" s="24" t="e">
        <f t="shared" si="659"/>
        <v>#VALUE!</v>
      </c>
      <c r="BGH28">
        <v>1.3890382625937999E-5</v>
      </c>
      <c r="BGI28" t="e">
        <f>bvarHC2*bvarM6</f>
        <v>#VALUE!</v>
      </c>
      <c r="BGJ28" t="e">
        <f>cvarHC2*cvarM6</f>
        <v>#VALUE!</v>
      </c>
      <c r="BGK28" t="e">
        <f>mvarHC2*mvarM6</f>
        <v>#VALUE!</v>
      </c>
      <c r="BGL28" s="24" t="e">
        <f t="shared" si="660"/>
        <v>#VALUE!</v>
      </c>
      <c r="BGM28" s="24" t="e">
        <f t="shared" si="661"/>
        <v>#VALUE!</v>
      </c>
      <c r="BGN28" s="24" t="e">
        <f t="shared" si="662"/>
        <v>#VALUE!</v>
      </c>
      <c r="BGO28">
        <v>1.4884053281038E-5</v>
      </c>
      <c r="BGP28" t="e">
        <f>bvarHC2*bvarM4</f>
        <v>#VALUE!</v>
      </c>
      <c r="BGQ28" t="e">
        <f>cvarHC2*cvarM4</f>
        <v>#VALUE!</v>
      </c>
      <c r="BGR28" t="e">
        <f>mvarHC2*mvarM4</f>
        <v>#VALUE!</v>
      </c>
      <c r="BGS28" s="24" t="e">
        <f t="shared" si="663"/>
        <v>#VALUE!</v>
      </c>
      <c r="BGT28" s="24" t="e">
        <f t="shared" si="664"/>
        <v>#VALUE!</v>
      </c>
      <c r="BGU28" s="24" t="e">
        <f t="shared" si="665"/>
        <v>#VALUE!</v>
      </c>
      <c r="BGV28">
        <v>-2.7438849639420999E-8</v>
      </c>
      <c r="BGW28" t="e">
        <f>bvarHC2*bvarM7</f>
        <v>#VALUE!</v>
      </c>
      <c r="BGX28" t="e">
        <f>cvarHC2*cvarM7</f>
        <v>#VALUE!</v>
      </c>
      <c r="BGY28" t="e">
        <f>mvarHC2*mvarM7</f>
        <v>#VALUE!</v>
      </c>
      <c r="BGZ28" s="24" t="e">
        <f t="shared" si="666"/>
        <v>#VALUE!</v>
      </c>
      <c r="BHA28" s="24" t="e">
        <f t="shared" si="667"/>
        <v>#VALUE!</v>
      </c>
      <c r="BHB28" s="24" t="e">
        <f t="shared" si="668"/>
        <v>#VALUE!</v>
      </c>
      <c r="BHC28">
        <v>-0.52836915440640997</v>
      </c>
      <c r="BHD28" t="e">
        <f>bvarM1*bvarM2</f>
        <v>#VALUE!</v>
      </c>
      <c r="BHE28" t="e">
        <f>cvarM1*cvarM2</f>
        <v>#VALUE!</v>
      </c>
      <c r="BHF28" t="e">
        <f>mvarM1*mvarM2</f>
        <v>#VALUE!</v>
      </c>
      <c r="BHG28" s="24" t="e">
        <f t="shared" si="669"/>
        <v>#VALUE!</v>
      </c>
      <c r="BHH28" s="24" t="e">
        <f t="shared" si="670"/>
        <v>#VALUE!</v>
      </c>
      <c r="BHI28" s="24" t="e">
        <f t="shared" si="671"/>
        <v>#VALUE!</v>
      </c>
      <c r="BHJ28">
        <v>5.1660756333485997E-5</v>
      </c>
      <c r="BHK28" t="e">
        <f>bvarHC2*bvarM6</f>
        <v>#VALUE!</v>
      </c>
      <c r="BHL28" t="e">
        <f>cvarHC2*cvarM6</f>
        <v>#VALUE!</v>
      </c>
      <c r="BHM28" t="e">
        <f>mvarHC2*mvarM6</f>
        <v>#VALUE!</v>
      </c>
      <c r="BHN28" s="24" t="e">
        <f t="shared" si="672"/>
        <v>#VALUE!</v>
      </c>
      <c r="BHO28" s="24" t="e">
        <f t="shared" si="673"/>
        <v>#VALUE!</v>
      </c>
      <c r="BHP28" s="24" t="e">
        <f t="shared" si="674"/>
        <v>#VALUE!</v>
      </c>
      <c r="BHQ28">
        <v>-2.8285183900358001E-9</v>
      </c>
      <c r="BHR28" t="e">
        <f>bvarM4*bvarM6</f>
        <v>#VALUE!</v>
      </c>
      <c r="BHS28" t="e">
        <f>cvarM4*cvarM6</f>
        <v>#VALUE!</v>
      </c>
      <c r="BHT28" t="e">
        <f>mvarM4*mvarM6</f>
        <v>#VALUE!</v>
      </c>
      <c r="BHU28" s="24" t="e">
        <f t="shared" si="675"/>
        <v>#VALUE!</v>
      </c>
      <c r="BHV28" s="24" t="e">
        <f t="shared" si="676"/>
        <v>#VALUE!</v>
      </c>
      <c r="BHW28" s="24" t="e">
        <f t="shared" si="677"/>
        <v>#VALUE!</v>
      </c>
      <c r="BHX28">
        <v>-2.2711767038738001E-4</v>
      </c>
      <c r="BHY28" t="e">
        <f>bvarHC2*bvarM7</f>
        <v>#VALUE!</v>
      </c>
      <c r="BHZ28" t="e">
        <f>cvarHC2*cvarM7</f>
        <v>#VALUE!</v>
      </c>
      <c r="BIA28" t="e">
        <f>mvarHC2*mvarM7</f>
        <v>#VALUE!</v>
      </c>
      <c r="BIB28" s="24" t="e">
        <f t="shared" si="678"/>
        <v>#VALUE!</v>
      </c>
      <c r="BIC28" s="24" t="e">
        <f t="shared" si="679"/>
        <v>#VALUE!</v>
      </c>
      <c r="BID28" s="24" t="e">
        <f t="shared" si="680"/>
        <v>#VALUE!</v>
      </c>
      <c r="BIE28">
        <v>-1.0425157927989E-7</v>
      </c>
      <c r="BIF28" t="e">
        <f>bvarHC1*bvarM9</f>
        <v>#VALUE!</v>
      </c>
      <c r="BIG28" t="e">
        <f>cvarHC1*cvarM9</f>
        <v>#VALUE!</v>
      </c>
      <c r="BIH28" t="e">
        <f>mvarHC1*mvarM9</f>
        <v>#VALUE!</v>
      </c>
      <c r="BII28" s="24" t="e">
        <f t="shared" si="681"/>
        <v>#VALUE!</v>
      </c>
      <c r="BIJ28" s="24" t="e">
        <f t="shared" si="682"/>
        <v>#VALUE!</v>
      </c>
      <c r="BIK28" s="24" t="e">
        <f t="shared" si="683"/>
        <v>#VALUE!</v>
      </c>
      <c r="BIL28">
        <v>-3.5919084058409002E-8</v>
      </c>
      <c r="BIM28" t="e">
        <f>bvarHC2*bvarM7</f>
        <v>#VALUE!</v>
      </c>
      <c r="BIN28" t="e">
        <f>cvarHC2*cvarM7</f>
        <v>#VALUE!</v>
      </c>
      <c r="BIO28" t="e">
        <f>mvarHC2*mvarM7</f>
        <v>#VALUE!</v>
      </c>
      <c r="BIP28" s="24" t="e">
        <f t="shared" si="684"/>
        <v>#VALUE!</v>
      </c>
      <c r="BIQ28" s="24" t="e">
        <f t="shared" si="685"/>
        <v>#VALUE!</v>
      </c>
      <c r="BIR28" s="24" t="e">
        <f t="shared" si="686"/>
        <v>#VALUE!</v>
      </c>
      <c r="BIS28">
        <v>-0.44184347546222003</v>
      </c>
      <c r="BIT28" t="e">
        <f>bvarM1*bvarM4</f>
        <v>#VALUE!</v>
      </c>
      <c r="BIU28" t="e">
        <f>cvarM1*cvarM4</f>
        <v>#VALUE!</v>
      </c>
      <c r="BIV28" t="e">
        <f>mvarM1*mvarM4</f>
        <v>#VALUE!</v>
      </c>
      <c r="BIW28" s="24" t="e">
        <f t="shared" si="687"/>
        <v>#VALUE!</v>
      </c>
      <c r="BIX28" s="24" t="e">
        <f t="shared" si="688"/>
        <v>#VALUE!</v>
      </c>
      <c r="BIY28" s="24" t="e">
        <f t="shared" si="689"/>
        <v>#VALUE!</v>
      </c>
      <c r="BIZ28">
        <v>-1.6997755973001001</v>
      </c>
      <c r="BJA28" t="e">
        <f>bvarM1*bvarM2</f>
        <v>#VALUE!</v>
      </c>
      <c r="BJB28" t="e">
        <f>cvarM1*cvarM2</f>
        <v>#VALUE!</v>
      </c>
      <c r="BJC28" t="e">
        <f>mvarM1*mvarM2</f>
        <v>#VALUE!</v>
      </c>
      <c r="BJD28" s="24" t="e">
        <f t="shared" si="690"/>
        <v>#VALUE!</v>
      </c>
      <c r="BJE28" s="24" t="e">
        <f t="shared" si="691"/>
        <v>#VALUE!</v>
      </c>
      <c r="BJF28" s="24" t="e">
        <f t="shared" si="692"/>
        <v>#VALUE!</v>
      </c>
      <c r="BJG28">
        <v>2.4709324587859001E-11</v>
      </c>
      <c r="BJH28" t="e">
        <f>bvarHC1^2</f>
        <v>#VALUE!</v>
      </c>
      <c r="BJI28" t="e">
        <f>cvarHC1^2</f>
        <v>#VALUE!</v>
      </c>
      <c r="BJJ28" t="e">
        <f>mvarHC1^2</f>
        <v>#VALUE!</v>
      </c>
      <c r="BJK28" s="24" t="e">
        <f t="shared" si="693"/>
        <v>#VALUE!</v>
      </c>
      <c r="BJL28" s="24" t="e">
        <f t="shared" si="694"/>
        <v>#VALUE!</v>
      </c>
      <c r="BJM28" s="24" t="e">
        <f t="shared" si="695"/>
        <v>#VALUE!</v>
      </c>
      <c r="BJN28">
        <v>0.12385453052369</v>
      </c>
      <c r="BJO28" t="e">
        <f>bvarM1*bvarM3</f>
        <v>#VALUE!</v>
      </c>
      <c r="BJP28" t="e">
        <f>cvarM1*cvarM3</f>
        <v>#VALUE!</v>
      </c>
      <c r="BJQ28" t="e">
        <f>mvarM1*mvarM3</f>
        <v>#VALUE!</v>
      </c>
      <c r="BJR28" s="24" t="e">
        <f t="shared" si="696"/>
        <v>#VALUE!</v>
      </c>
      <c r="BJS28" s="24" t="e">
        <f t="shared" si="697"/>
        <v>#VALUE!</v>
      </c>
      <c r="BJT28" s="24" t="e">
        <f t="shared" si="698"/>
        <v>#VALUE!</v>
      </c>
      <c r="BJU28">
        <v>1.3449392111971E-5</v>
      </c>
      <c r="BJV28" t="e">
        <f>bvarHC2*bvarM4</f>
        <v>#VALUE!</v>
      </c>
      <c r="BJW28" t="e">
        <f>cvarHC2*cvarM4</f>
        <v>#VALUE!</v>
      </c>
      <c r="BJX28" t="e">
        <f>mvarHC2*mvarM4</f>
        <v>#VALUE!</v>
      </c>
      <c r="BJY28" s="24" t="e">
        <f t="shared" si="699"/>
        <v>#VALUE!</v>
      </c>
      <c r="BJZ28" s="24" t="e">
        <f t="shared" si="700"/>
        <v>#VALUE!</v>
      </c>
      <c r="BKA28" s="24" t="e">
        <f t="shared" si="701"/>
        <v>#VALUE!</v>
      </c>
      <c r="BKB28">
        <v>-2.2411768014821999E-8</v>
      </c>
      <c r="BKC28" t="e">
        <f>bvarHC2*bvarM7</f>
        <v>#VALUE!</v>
      </c>
      <c r="BKD28" t="e">
        <f>cvarHC2*cvarM7</f>
        <v>#VALUE!</v>
      </c>
      <c r="BKE28" t="e">
        <f>mvarHC2*mvarM7</f>
        <v>#VALUE!</v>
      </c>
      <c r="BKF28" s="24" t="e">
        <f t="shared" si="702"/>
        <v>#VALUE!</v>
      </c>
      <c r="BKG28" s="24" t="e">
        <f t="shared" si="703"/>
        <v>#VALUE!</v>
      </c>
      <c r="BKH28" s="24" t="e">
        <f t="shared" si="704"/>
        <v>#VALUE!</v>
      </c>
      <c r="BKI28">
        <v>0.20728775638638999</v>
      </c>
      <c r="BKJ28" t="e">
        <f>bvarM1*bvarM3</f>
        <v>#VALUE!</v>
      </c>
      <c r="BKK28" t="e">
        <f>cvarM1*cvarM3</f>
        <v>#VALUE!</v>
      </c>
      <c r="BKL28" t="e">
        <f>mvarM1*mvarM3</f>
        <v>#VALUE!</v>
      </c>
      <c r="BKM28" s="24" t="e">
        <f t="shared" si="705"/>
        <v>#VALUE!</v>
      </c>
      <c r="BKN28" s="24" t="e">
        <f t="shared" si="706"/>
        <v>#VALUE!</v>
      </c>
      <c r="BKO28" s="24" t="e">
        <f t="shared" si="707"/>
        <v>#VALUE!</v>
      </c>
      <c r="BKP28">
        <v>-0.67383155916795001</v>
      </c>
      <c r="BKQ28" t="e">
        <f>bvarM1*bvarM9</f>
        <v>#VALUE!</v>
      </c>
      <c r="BKR28" t="e">
        <f>cvarM1*cvarM9</f>
        <v>#VALUE!</v>
      </c>
      <c r="BKS28" t="e">
        <f>mvarM1*mvarM9</f>
        <v>#VALUE!</v>
      </c>
      <c r="BKT28" s="24" t="e">
        <f t="shared" si="708"/>
        <v>#VALUE!</v>
      </c>
      <c r="BKU28" s="24" t="e">
        <f t="shared" si="709"/>
        <v>#VALUE!</v>
      </c>
      <c r="BKV28" s="24" t="e">
        <f t="shared" si="710"/>
        <v>#VALUE!</v>
      </c>
      <c r="BKW28">
        <v>-1.9776098057805999E-10</v>
      </c>
      <c r="BKX28" t="e">
        <f>bvarM4*bvarM9</f>
        <v>#VALUE!</v>
      </c>
      <c r="BKY28" t="e">
        <f>cvarM4*cvarM9</f>
        <v>#VALUE!</v>
      </c>
      <c r="BKZ28" t="e">
        <f>mvarM4*mvarM9</f>
        <v>#VALUE!</v>
      </c>
      <c r="BLA28" s="24" t="e">
        <f t="shared" si="711"/>
        <v>#VALUE!</v>
      </c>
      <c r="BLB28" s="24" t="e">
        <f t="shared" si="712"/>
        <v>#VALUE!</v>
      </c>
      <c r="BLC28" s="24" t="e">
        <f t="shared" si="713"/>
        <v>#VALUE!</v>
      </c>
      <c r="BLD28">
        <v>7.7265447501022003E-2</v>
      </c>
      <c r="BLE28" t="e">
        <f>bvarM1*bvarM3</f>
        <v>#VALUE!</v>
      </c>
      <c r="BLF28" t="e">
        <f>cvarM1*cvarM3</f>
        <v>#VALUE!</v>
      </c>
      <c r="BLG28" t="e">
        <f>mvarM1*mvarM3</f>
        <v>#VALUE!</v>
      </c>
      <c r="BLH28" s="24" t="e">
        <f t="shared" si="714"/>
        <v>#VALUE!</v>
      </c>
      <c r="BLI28" s="24" t="e">
        <f t="shared" si="715"/>
        <v>#VALUE!</v>
      </c>
      <c r="BLJ28" s="24" t="e">
        <f t="shared" si="716"/>
        <v>#VALUE!</v>
      </c>
      <c r="BLK28">
        <v>8.7707462657088007E-6</v>
      </c>
      <c r="BLL28" t="e">
        <f>bvarHC2*bvarM4</f>
        <v>#VALUE!</v>
      </c>
      <c r="BLM28" t="e">
        <f>cvarHC2*cvarM4</f>
        <v>#VALUE!</v>
      </c>
      <c r="BLN28" t="e">
        <f>mvarHC2*mvarM4</f>
        <v>#VALUE!</v>
      </c>
      <c r="BLO28" s="24" t="e">
        <f t="shared" si="717"/>
        <v>#VALUE!</v>
      </c>
      <c r="BLP28" s="24" t="e">
        <f t="shared" si="718"/>
        <v>#VALUE!</v>
      </c>
      <c r="BLQ28" s="24" t="e">
        <f t="shared" si="719"/>
        <v>#VALUE!</v>
      </c>
      <c r="BLR28">
        <v>-6.1039571697079999E-5</v>
      </c>
      <c r="BLS28" t="e">
        <f>bvarHC2*bvarM1</f>
        <v>#VALUE!</v>
      </c>
      <c r="BLT28" t="e">
        <f>cvarHC2*cvarM1</f>
        <v>#VALUE!</v>
      </c>
      <c r="BLU28" t="e">
        <f>mvarHC2*mvarM1</f>
        <v>#VALUE!</v>
      </c>
      <c r="BLV28" s="24" t="e">
        <f t="shared" si="720"/>
        <v>#VALUE!</v>
      </c>
      <c r="BLW28" s="24" t="e">
        <f t="shared" si="721"/>
        <v>#VALUE!</v>
      </c>
      <c r="BLX28" s="24" t="e">
        <f t="shared" si="722"/>
        <v>#VALUE!</v>
      </c>
      <c r="BLY28">
        <v>-0.38343956429689002</v>
      </c>
      <c r="BLZ28" t="e">
        <f>bvarM1*bvarM4</f>
        <v>#VALUE!</v>
      </c>
      <c r="BMA28" t="e">
        <f>cvarM1*cvarM4</f>
        <v>#VALUE!</v>
      </c>
      <c r="BMB28" t="e">
        <f>mvarM1*mvarM4</f>
        <v>#VALUE!</v>
      </c>
      <c r="BMC28" s="24" t="e">
        <f t="shared" si="723"/>
        <v>#VALUE!</v>
      </c>
      <c r="BMD28" s="24" t="e">
        <f t="shared" si="724"/>
        <v>#VALUE!</v>
      </c>
      <c r="BME28" s="24" t="e">
        <f t="shared" si="725"/>
        <v>#VALUE!</v>
      </c>
      <c r="BMF28">
        <v>-4.9383419784753996E-4</v>
      </c>
      <c r="BMG28" t="e">
        <f>bvarHC2*bvarM7</f>
        <v>#VALUE!</v>
      </c>
      <c r="BMH28" t="e">
        <f>cvarHC2*cvarM7</f>
        <v>#VALUE!</v>
      </c>
      <c r="BMI28" t="e">
        <f>mvarHC2*mvarM7</f>
        <v>#VALUE!</v>
      </c>
      <c r="BMJ28" s="24" t="e">
        <f t="shared" si="726"/>
        <v>#VALUE!</v>
      </c>
      <c r="BMK28" s="24" t="e">
        <f t="shared" si="727"/>
        <v>#VALUE!</v>
      </c>
      <c r="BML28" s="24" t="e">
        <f t="shared" si="728"/>
        <v>#VALUE!</v>
      </c>
      <c r="BMM28">
        <v>-4.6140749820845003E-9</v>
      </c>
      <c r="BMN28" t="e">
        <f>bvarM4*bvarM6</f>
        <v>#VALUE!</v>
      </c>
      <c r="BMO28" t="e">
        <f>cvarM4*cvarM6</f>
        <v>#VALUE!</v>
      </c>
      <c r="BMP28" t="e">
        <f>mvarM4*mvarM6</f>
        <v>#VALUE!</v>
      </c>
      <c r="BMQ28" s="24" t="e">
        <f t="shared" si="729"/>
        <v>#VALUE!</v>
      </c>
      <c r="BMR28" s="24" t="e">
        <f t="shared" si="730"/>
        <v>#VALUE!</v>
      </c>
      <c r="BMS28" s="24" t="e">
        <f t="shared" si="731"/>
        <v>#VALUE!</v>
      </c>
      <c r="BMT28">
        <v>6.6192016986453004E-3</v>
      </c>
      <c r="BMU28" t="e">
        <f>bvarM1*bvarM6</f>
        <v>#VALUE!</v>
      </c>
      <c r="BMV28" t="e">
        <f>cvarM1*cvarM6</f>
        <v>#VALUE!</v>
      </c>
      <c r="BMW28" t="e">
        <f>mvarM1*mvarM6</f>
        <v>#VALUE!</v>
      </c>
      <c r="BMX28" s="24" t="e">
        <f t="shared" si="732"/>
        <v>#VALUE!</v>
      </c>
      <c r="BMY28" s="24" t="e">
        <f t="shared" si="733"/>
        <v>#VALUE!</v>
      </c>
      <c r="BMZ28" s="24" t="e">
        <f t="shared" si="734"/>
        <v>#VALUE!</v>
      </c>
      <c r="BNA28">
        <v>-1.2739528236754999E-7</v>
      </c>
      <c r="BNB28" t="e">
        <f>bvarHC1*bvarM9</f>
        <v>#VALUE!</v>
      </c>
      <c r="BNC28" t="e">
        <f>cvarHC1*cvarM9</f>
        <v>#VALUE!</v>
      </c>
      <c r="BND28" t="e">
        <f>mvarHC1*mvarM9</f>
        <v>#VALUE!</v>
      </c>
      <c r="BNE28" s="24" t="e">
        <f t="shared" si="735"/>
        <v>#VALUE!</v>
      </c>
      <c r="BNF28" s="24" t="e">
        <f t="shared" si="736"/>
        <v>#VALUE!</v>
      </c>
      <c r="BNG28" s="24" t="e">
        <f t="shared" si="737"/>
        <v>#VALUE!</v>
      </c>
      <c r="BNH28">
        <v>-4.6859495080604997E-8</v>
      </c>
      <c r="BNI28" t="e">
        <f>bvarHC2*bvarM7</f>
        <v>#VALUE!</v>
      </c>
      <c r="BNJ28" t="e">
        <f>cvarHC2*cvarM7</f>
        <v>#VALUE!</v>
      </c>
      <c r="BNK28" t="e">
        <f>mvarHC2*mvarM7</f>
        <v>#VALUE!</v>
      </c>
      <c r="BNL28" s="24" t="e">
        <f t="shared" si="738"/>
        <v>#VALUE!</v>
      </c>
      <c r="BNM28" s="24" t="e">
        <f t="shared" si="739"/>
        <v>#VALUE!</v>
      </c>
      <c r="BNN28" s="24" t="e">
        <f t="shared" si="740"/>
        <v>#VALUE!</v>
      </c>
      <c r="BNO28">
        <v>3.6010293678057998E-4</v>
      </c>
      <c r="BNP28" t="e">
        <f>bvarM2*bvarM7</f>
        <v>#VALUE!</v>
      </c>
      <c r="BNQ28" t="e">
        <f>cvarM2*cvarM7</f>
        <v>#VALUE!</v>
      </c>
      <c r="BNR28" t="e">
        <f>mvarM2*mvarM7</f>
        <v>#VALUE!</v>
      </c>
      <c r="BNS28" s="24" t="e">
        <f t="shared" si="741"/>
        <v>#VALUE!</v>
      </c>
      <c r="BNT28" s="24" t="e">
        <f t="shared" si="742"/>
        <v>#VALUE!</v>
      </c>
      <c r="BNU28" s="24" t="e">
        <f t="shared" si="743"/>
        <v>#VALUE!</v>
      </c>
      <c r="BNV28">
        <v>-6.6717536977966993E-5</v>
      </c>
      <c r="BNW28" t="e">
        <f>bvarHC2*bvarM9</f>
        <v>#VALUE!</v>
      </c>
      <c r="BNX28" t="e">
        <f>cvarHC2*cvarM9</f>
        <v>#VALUE!</v>
      </c>
      <c r="BNY28" t="e">
        <f>mvarHC2*mvarM9</f>
        <v>#VALUE!</v>
      </c>
      <c r="BNZ28" s="24" t="e">
        <f t="shared" si="744"/>
        <v>#VALUE!</v>
      </c>
      <c r="BOA28" s="24" t="e">
        <f t="shared" si="745"/>
        <v>#VALUE!</v>
      </c>
      <c r="BOB28" s="24" t="e">
        <f t="shared" si="746"/>
        <v>#VALUE!</v>
      </c>
      <c r="BOC28">
        <v>-3.2956863608957999E-9</v>
      </c>
      <c r="BOD28" t="e">
        <f>bvarM4*bvarM6</f>
        <v>#VALUE!</v>
      </c>
      <c r="BOE28" t="e">
        <f>cvarM4*cvarM6</f>
        <v>#VALUE!</v>
      </c>
      <c r="BOF28" t="e">
        <f>mvarM4*mvarM6</f>
        <v>#VALUE!</v>
      </c>
      <c r="BOG28" s="24" t="e">
        <f t="shared" si="747"/>
        <v>#VALUE!</v>
      </c>
      <c r="BOH28" s="24" t="e">
        <f t="shared" si="748"/>
        <v>#VALUE!</v>
      </c>
      <c r="BOI28" s="24" t="e">
        <f t="shared" si="749"/>
        <v>#VALUE!</v>
      </c>
      <c r="BOJ28">
        <v>-4.5567034735670003E-3</v>
      </c>
      <c r="BOK28" t="e">
        <f>bvarM1*bvarM3</f>
        <v>#VALUE!</v>
      </c>
      <c r="BOL28" t="e">
        <f>cvarM1*cvarM3</f>
        <v>#VALUE!</v>
      </c>
      <c r="BOM28" t="e">
        <f>mvarM1*mvarM3</f>
        <v>#VALUE!</v>
      </c>
      <c r="BON28" s="24" t="e">
        <f t="shared" si="750"/>
        <v>#VALUE!</v>
      </c>
      <c r="BOO28" s="24" t="e">
        <f t="shared" si="751"/>
        <v>#VALUE!</v>
      </c>
      <c r="BOP28" s="24" t="e">
        <f t="shared" si="752"/>
        <v>#VALUE!</v>
      </c>
      <c r="BOQ28">
        <v>-6.6457958222320993E-5</v>
      </c>
      <c r="BOR28" t="e">
        <f>bvarHC2*bvarM2</f>
        <v>#VALUE!</v>
      </c>
      <c r="BOS28" t="e">
        <f>cvarHC2*cvarM2</f>
        <v>#VALUE!</v>
      </c>
      <c r="BOT28" t="e">
        <f>mvarHC2*mvarM2</f>
        <v>#VALUE!</v>
      </c>
      <c r="BOU28" s="24" t="e">
        <f t="shared" si="753"/>
        <v>#VALUE!</v>
      </c>
      <c r="BOV28" s="24" t="e">
        <f t="shared" si="754"/>
        <v>#VALUE!</v>
      </c>
      <c r="BOW28" s="24" t="e">
        <f t="shared" si="755"/>
        <v>#VALUE!</v>
      </c>
      <c r="BOX28">
        <v>8.4976323059180994E-6</v>
      </c>
      <c r="BOY28" t="e">
        <f>bvarM1*bvarM4</f>
        <v>#VALUE!</v>
      </c>
      <c r="BOZ28" t="e">
        <f>cvarM1*cvarM4</f>
        <v>#VALUE!</v>
      </c>
      <c r="BPA28" t="e">
        <f>mvarM1*mvarM4</f>
        <v>#VALUE!</v>
      </c>
      <c r="BPB28" s="24" t="e">
        <f t="shared" si="756"/>
        <v>#VALUE!</v>
      </c>
      <c r="BPC28" s="24" t="e">
        <f t="shared" si="757"/>
        <v>#VALUE!</v>
      </c>
      <c r="BPD28" s="24" t="e">
        <f t="shared" si="758"/>
        <v>#VALUE!</v>
      </c>
      <c r="BPE28">
        <v>-2.417108383585</v>
      </c>
      <c r="BPF28" t="e">
        <f>bvarM1*bvarM7</f>
        <v>#VALUE!</v>
      </c>
      <c r="BPG28" t="e">
        <f>cvarM1*cvarM7</f>
        <v>#VALUE!</v>
      </c>
      <c r="BPH28" t="e">
        <f>mvarM1*mvarM7</f>
        <v>#VALUE!</v>
      </c>
      <c r="BPI28" s="24" t="e">
        <f t="shared" si="759"/>
        <v>#VALUE!</v>
      </c>
      <c r="BPJ28" s="24" t="e">
        <f t="shared" si="760"/>
        <v>#VALUE!</v>
      </c>
      <c r="BPK28" s="24" t="e">
        <f t="shared" si="761"/>
        <v>#VALUE!</v>
      </c>
      <c r="BPL28">
        <v>-1.5383146831587E-3</v>
      </c>
      <c r="BPM28" t="e">
        <f>bvarHC2^2</f>
        <v>#VALUE!</v>
      </c>
      <c r="BPN28" t="e">
        <f>cvarHC2^2</f>
        <v>#VALUE!</v>
      </c>
      <c r="BPO28" t="e">
        <f>mvarHC2^2</f>
        <v>#VALUE!</v>
      </c>
      <c r="BPP28" s="24" t="e">
        <f t="shared" si="762"/>
        <v>#VALUE!</v>
      </c>
      <c r="BPQ28" s="24" t="e">
        <f t="shared" si="763"/>
        <v>#VALUE!</v>
      </c>
      <c r="BPR28" s="24" t="e">
        <f t="shared" si="764"/>
        <v>#VALUE!</v>
      </c>
      <c r="BPS28">
        <v>-7.1593306653457002E-9</v>
      </c>
      <c r="BPT28" t="e">
        <f>bvarM4*bvarM7</f>
        <v>#VALUE!</v>
      </c>
      <c r="BPU28" t="e">
        <f>cvarM4*cvarM7</f>
        <v>#VALUE!</v>
      </c>
      <c r="BPV28" t="e">
        <f>mvarM4*mvarM7</f>
        <v>#VALUE!</v>
      </c>
      <c r="BPW28" s="24" t="e">
        <f t="shared" si="765"/>
        <v>#VALUE!</v>
      </c>
      <c r="BPX28" s="24" t="e">
        <f t="shared" si="766"/>
        <v>#VALUE!</v>
      </c>
      <c r="BPY28" s="24" t="e">
        <f t="shared" si="767"/>
        <v>#VALUE!</v>
      </c>
      <c r="BPZ28">
        <v>4.2246371244215003E-6</v>
      </c>
      <c r="BQA28" t="e">
        <f>bvarM6*bvarM9</f>
        <v>#VALUE!</v>
      </c>
      <c r="BQB28" t="e">
        <f>cvarM6*cvarM9</f>
        <v>#VALUE!</v>
      </c>
      <c r="BQC28" t="e">
        <f>mvarM6*mvarM9</f>
        <v>#VALUE!</v>
      </c>
      <c r="BQD28" s="24" t="e">
        <f t="shared" si="768"/>
        <v>#VALUE!</v>
      </c>
      <c r="BQE28" s="24" t="e">
        <f t="shared" si="769"/>
        <v>#VALUE!</v>
      </c>
      <c r="BQF28" s="24" t="e">
        <f t="shared" si="770"/>
        <v>#VALUE!</v>
      </c>
      <c r="BQG28">
        <v>0.35970334655755998</v>
      </c>
      <c r="BQH28" t="e">
        <f>bvarM1*bvarM4</f>
        <v>#VALUE!</v>
      </c>
      <c r="BQI28" t="e">
        <f>cvarM1*cvarM4</f>
        <v>#VALUE!</v>
      </c>
      <c r="BQJ28" t="e">
        <f>mvarM1*mvarM4</f>
        <v>#VALUE!</v>
      </c>
      <c r="BQK28" s="24" t="e">
        <f t="shared" si="771"/>
        <v>#VALUE!</v>
      </c>
      <c r="BQL28" s="24" t="e">
        <f t="shared" si="772"/>
        <v>#VALUE!</v>
      </c>
      <c r="BQM28" s="24" t="e">
        <f t="shared" si="773"/>
        <v>#VALUE!</v>
      </c>
      <c r="BQN28">
        <v>-1.2872377509108E-5</v>
      </c>
      <c r="BQO28" t="e">
        <f>bvarM1*bvarM9</f>
        <v>#VALUE!</v>
      </c>
      <c r="BQP28" t="e">
        <f>cvarM1*cvarM9</f>
        <v>#VALUE!</v>
      </c>
      <c r="BQQ28" t="e">
        <f>mvarM1*mvarM9</f>
        <v>#VALUE!</v>
      </c>
      <c r="BQR28" s="24" t="e">
        <f t="shared" si="774"/>
        <v>#VALUE!</v>
      </c>
      <c r="BQS28" s="24" t="e">
        <f t="shared" si="775"/>
        <v>#VALUE!</v>
      </c>
      <c r="BQT28" s="24" t="e">
        <f t="shared" si="776"/>
        <v>#VALUE!</v>
      </c>
      <c r="BQU28">
        <v>2.1082816582862E-5</v>
      </c>
      <c r="BQV28" t="e">
        <f>bvarM4*bvarM7</f>
        <v>#VALUE!</v>
      </c>
      <c r="BQW28" t="e">
        <f>cvarM4*cvarM7</f>
        <v>#VALUE!</v>
      </c>
      <c r="BQX28" t="e">
        <f>mvarM4*mvarM7</f>
        <v>#VALUE!</v>
      </c>
      <c r="BQY28" s="24" t="e">
        <f t="shared" si="777"/>
        <v>#VALUE!</v>
      </c>
      <c r="BQZ28" s="24" t="e">
        <f t="shared" si="778"/>
        <v>#VALUE!</v>
      </c>
      <c r="BRA28" s="24" t="e">
        <f t="shared" si="779"/>
        <v>#VALUE!</v>
      </c>
      <c r="BRB28">
        <v>5.8793749244065996E-7</v>
      </c>
      <c r="BRC28" t="e">
        <f>bvarHC1^2</f>
        <v>#VALUE!</v>
      </c>
      <c r="BRD28" t="e">
        <f>cvarHC1^2</f>
        <v>#VALUE!</v>
      </c>
      <c r="BRE28" t="e">
        <f>mvarHC1^2</f>
        <v>#VALUE!</v>
      </c>
      <c r="BRF28" s="24" t="e">
        <f t="shared" si="780"/>
        <v>#VALUE!</v>
      </c>
      <c r="BRG28" s="24" t="e">
        <f t="shared" si="781"/>
        <v>#VALUE!</v>
      </c>
      <c r="BRH28" s="24" t="e">
        <f t="shared" si="782"/>
        <v>#VALUE!</v>
      </c>
      <c r="BRI28">
        <v>5.4110246778007001E-11</v>
      </c>
      <c r="BRJ28" t="e">
        <f>bvarM4*bvarM9</f>
        <v>#VALUE!</v>
      </c>
      <c r="BRK28" t="e">
        <f>cvarM4*cvarM9</f>
        <v>#VALUE!</v>
      </c>
      <c r="BRL28" t="e">
        <f>mvarM4*mvarM9</f>
        <v>#VALUE!</v>
      </c>
      <c r="BRM28" s="24" t="e">
        <f t="shared" si="783"/>
        <v>#VALUE!</v>
      </c>
      <c r="BRN28" s="24" t="e">
        <f t="shared" si="784"/>
        <v>#VALUE!</v>
      </c>
      <c r="BRO28" s="24" t="e">
        <f t="shared" si="785"/>
        <v>#VALUE!</v>
      </c>
      <c r="BRP28">
        <v>-1.9756593387774001E-3</v>
      </c>
      <c r="BRQ28" t="e">
        <f>bvarM7^2</f>
        <v>#VALUE!</v>
      </c>
      <c r="BRR28" t="e">
        <f>cvarM7^2</f>
        <v>#VALUE!</v>
      </c>
      <c r="BRS28" t="e">
        <f>mvarM7^2</f>
        <v>#VALUE!</v>
      </c>
      <c r="BRT28" s="24" t="e">
        <f t="shared" si="786"/>
        <v>#VALUE!</v>
      </c>
      <c r="BRU28" s="24" t="e">
        <f t="shared" si="787"/>
        <v>#VALUE!</v>
      </c>
      <c r="BRV28" s="24" t="e">
        <f t="shared" si="788"/>
        <v>#VALUE!</v>
      </c>
      <c r="BRW28">
        <v>0.37168780095604997</v>
      </c>
      <c r="BRX28" t="e">
        <f>bvarM1*bvarM4</f>
        <v>#VALUE!</v>
      </c>
      <c r="BRY28" t="e">
        <f>cvarM1*cvarM4</f>
        <v>#VALUE!</v>
      </c>
      <c r="BRZ28" t="e">
        <f>mvarM1*mvarM4</f>
        <v>#VALUE!</v>
      </c>
      <c r="BSA28" s="24" t="e">
        <f t="shared" si="789"/>
        <v>#VALUE!</v>
      </c>
      <c r="BSB28" s="24" t="e">
        <f t="shared" si="790"/>
        <v>#VALUE!</v>
      </c>
      <c r="BSC28" s="24" t="e">
        <f t="shared" si="791"/>
        <v>#VALUE!</v>
      </c>
      <c r="BSD28">
        <v>2.2957209273574001E-9</v>
      </c>
      <c r="BSE28" t="e">
        <f>bvarHC2*bvarM9</f>
        <v>#VALUE!</v>
      </c>
      <c r="BSF28" t="e">
        <f>cvarHC2*cvarM9</f>
        <v>#VALUE!</v>
      </c>
      <c r="BSG28" t="e">
        <f>mvarHC2*mvarM9</f>
        <v>#VALUE!</v>
      </c>
      <c r="BSH28" s="24" t="e">
        <f t="shared" si="792"/>
        <v>#VALUE!</v>
      </c>
      <c r="BSI28" s="24" t="e">
        <f t="shared" si="793"/>
        <v>#VALUE!</v>
      </c>
      <c r="BSJ28" s="24" t="e">
        <f t="shared" si="794"/>
        <v>#VALUE!</v>
      </c>
      <c r="BSK28">
        <v>1.3018525523605E-5</v>
      </c>
      <c r="BSL28" t="e">
        <f>bvarM4*bvarM6</f>
        <v>#VALUE!</v>
      </c>
      <c r="BSM28" t="e">
        <f>cvarM4*cvarM6</f>
        <v>#VALUE!</v>
      </c>
      <c r="BSN28" t="e">
        <f>mvarM4*mvarM6</f>
        <v>#VALUE!</v>
      </c>
      <c r="BSO28" s="24" t="e">
        <f t="shared" si="795"/>
        <v>#VALUE!</v>
      </c>
      <c r="BSP28" s="24" t="e">
        <f t="shared" si="796"/>
        <v>#VALUE!</v>
      </c>
      <c r="BSQ28" s="24" t="e">
        <f t="shared" si="797"/>
        <v>#VALUE!</v>
      </c>
      <c r="BSR28">
        <v>1.7527254609355999E-3</v>
      </c>
      <c r="BSS28" t="e">
        <f>bvarM6^2</f>
        <v>#VALUE!</v>
      </c>
      <c r="BST28" t="e">
        <f>cvarM6^2</f>
        <v>#VALUE!</v>
      </c>
      <c r="BSU28" t="e">
        <f>mvarM6^2</f>
        <v>#VALUE!</v>
      </c>
      <c r="BSV28" s="24" t="e">
        <f t="shared" si="798"/>
        <v>#VALUE!</v>
      </c>
      <c r="BSW28" s="24" t="e">
        <f t="shared" si="799"/>
        <v>#VALUE!</v>
      </c>
      <c r="BSX28" s="24" t="e">
        <f t="shared" si="800"/>
        <v>#VALUE!</v>
      </c>
      <c r="BSY28">
        <v>-9.6700942880245994E-11</v>
      </c>
      <c r="BSZ28" t="e">
        <f>bvarM4*bvarM9</f>
        <v>#VALUE!</v>
      </c>
      <c r="BTA28" t="e">
        <f>cvarM4*cvarM9</f>
        <v>#VALUE!</v>
      </c>
      <c r="BTB28" t="e">
        <f>mvarM4*mvarM9</f>
        <v>#VALUE!</v>
      </c>
      <c r="BTC28" s="24" t="e">
        <f t="shared" si="801"/>
        <v>#VALUE!</v>
      </c>
      <c r="BTD28" s="24" t="e">
        <f t="shared" si="802"/>
        <v>#VALUE!</v>
      </c>
      <c r="BTE28" s="24" t="e">
        <f t="shared" si="803"/>
        <v>#VALUE!</v>
      </c>
      <c r="BTF28">
        <v>1.9091084266549E-6</v>
      </c>
      <c r="BTG28" t="e">
        <f>bvarM4*bvarM6</f>
        <v>#VALUE!</v>
      </c>
      <c r="BTH28" t="e">
        <f>cvarM4*cvarM6</f>
        <v>#VALUE!</v>
      </c>
      <c r="BTI28" t="e">
        <f>mvarM4*mvarM6</f>
        <v>#VALUE!</v>
      </c>
      <c r="BTJ28" s="24" t="e">
        <f t="shared" si="804"/>
        <v>#VALUE!</v>
      </c>
      <c r="BTK28" s="24" t="e">
        <f t="shared" si="805"/>
        <v>#VALUE!</v>
      </c>
      <c r="BTL28" s="24" t="e">
        <f t="shared" si="806"/>
        <v>#VALUE!</v>
      </c>
      <c r="BTM28">
        <v>-0.83903670744796</v>
      </c>
      <c r="BTN28" t="e">
        <f>bvarM1*bvarM9</f>
        <v>#VALUE!</v>
      </c>
      <c r="BTO28" t="e">
        <f>cvarM1*cvarM9</f>
        <v>#VALUE!</v>
      </c>
      <c r="BTP28" t="e">
        <f>mvarM1*mvarM9</f>
        <v>#VALUE!</v>
      </c>
      <c r="BTQ28" s="24" t="e">
        <f t="shared" si="807"/>
        <v>#VALUE!</v>
      </c>
      <c r="BTR28" s="24" t="e">
        <f t="shared" si="808"/>
        <v>#VALUE!</v>
      </c>
      <c r="BTS28" s="24" t="e">
        <f t="shared" si="809"/>
        <v>#VALUE!</v>
      </c>
      <c r="BTT28">
        <v>4.2898678065178998E-12</v>
      </c>
      <c r="BTU28" t="e">
        <f>bvarHC1^2</f>
        <v>#VALUE!</v>
      </c>
      <c r="BTV28" t="e">
        <f>cvarHC1^2</f>
        <v>#VALUE!</v>
      </c>
      <c r="BTW28" t="e">
        <f>mvarHC1^2</f>
        <v>#VALUE!</v>
      </c>
      <c r="BTX28" s="24" t="e">
        <f t="shared" si="810"/>
        <v>#VALUE!</v>
      </c>
      <c r="BTY28" s="24" t="e">
        <f t="shared" si="811"/>
        <v>#VALUE!</v>
      </c>
      <c r="BTZ28" s="24" t="e">
        <f t="shared" si="812"/>
        <v>#VALUE!</v>
      </c>
      <c r="BUA28">
        <v>1.7985630270867999E-5</v>
      </c>
      <c r="BUB28" t="e">
        <f>bvarM4*bvarM7</f>
        <v>#VALUE!</v>
      </c>
      <c r="BUC28" t="e">
        <f>cvarM4*cvarM7</f>
        <v>#VALUE!</v>
      </c>
      <c r="BUD28" t="e">
        <f>mvarM4*mvarM7</f>
        <v>#VALUE!</v>
      </c>
      <c r="BUE28" s="24" t="e">
        <f t="shared" si="813"/>
        <v>#VALUE!</v>
      </c>
      <c r="BUF28" s="24" t="e">
        <f t="shared" si="814"/>
        <v>#VALUE!</v>
      </c>
      <c r="BUG28" s="24" t="e">
        <f t="shared" si="815"/>
        <v>#VALUE!</v>
      </c>
      <c r="BUH28">
        <v>1.5562927131231999E-3</v>
      </c>
      <c r="BUI28" t="e">
        <f>bvarM6^2</f>
        <v>#VALUE!</v>
      </c>
      <c r="BUJ28" t="e">
        <f>cvarM6^2</f>
        <v>#VALUE!</v>
      </c>
      <c r="BUK28" t="e">
        <f>mvarM6^2</f>
        <v>#VALUE!</v>
      </c>
      <c r="BUL28" s="24" t="e">
        <f t="shared" si="816"/>
        <v>#VALUE!</v>
      </c>
      <c r="BUM28" s="24" t="e">
        <f t="shared" si="817"/>
        <v>#VALUE!</v>
      </c>
      <c r="BUN28" s="24" t="e">
        <f t="shared" si="818"/>
        <v>#VALUE!</v>
      </c>
      <c r="BUO28">
        <v>-1.3024307438139999E-8</v>
      </c>
      <c r="BUP28" t="e">
        <f>bvarM4*bvarM7</f>
        <v>#VALUE!</v>
      </c>
      <c r="BUQ28" t="e">
        <f>cvarM4*cvarM7</f>
        <v>#VALUE!</v>
      </c>
      <c r="BUR28" t="e">
        <f>mvarM4*mvarM7</f>
        <v>#VALUE!</v>
      </c>
      <c r="BUS28" s="24" t="e">
        <f t="shared" si="819"/>
        <v>#VALUE!</v>
      </c>
      <c r="BUT28" s="24" t="e">
        <f t="shared" si="820"/>
        <v>#VALUE!</v>
      </c>
      <c r="BUU28" s="24" t="e">
        <f t="shared" si="821"/>
        <v>#VALUE!</v>
      </c>
      <c r="BUV28">
        <v>-8.5682015371399002E-5</v>
      </c>
      <c r="BUW28" t="e">
        <f>bvarM6^2</f>
        <v>#VALUE!</v>
      </c>
      <c r="BUX28" t="e">
        <f>cvarM6^2</f>
        <v>#VALUE!</v>
      </c>
      <c r="BUY28" t="e">
        <f>mvarM6^2</f>
        <v>#VALUE!</v>
      </c>
      <c r="BUZ28" s="24" t="e">
        <f t="shared" si="822"/>
        <v>#VALUE!</v>
      </c>
      <c r="BVA28" s="24" t="e">
        <f t="shared" si="823"/>
        <v>#VALUE!</v>
      </c>
      <c r="BVB28" s="24" t="e">
        <f t="shared" si="824"/>
        <v>#VALUE!</v>
      </c>
      <c r="BVC28">
        <v>-0.45385415310494998</v>
      </c>
      <c r="BVD28" t="e">
        <f>bvarM1*bvarM9</f>
        <v>#VALUE!</v>
      </c>
      <c r="BVE28" t="e">
        <f>cvarM1*cvarM9</f>
        <v>#VALUE!</v>
      </c>
      <c r="BVF28" t="e">
        <f>mvarM1*mvarM9</f>
        <v>#VALUE!</v>
      </c>
      <c r="BVG28" s="24" t="e">
        <f t="shared" si="825"/>
        <v>#VALUE!</v>
      </c>
      <c r="BVH28" s="24" t="e">
        <f t="shared" si="826"/>
        <v>#VALUE!</v>
      </c>
      <c r="BVI28" s="24" t="e">
        <f t="shared" si="827"/>
        <v>#VALUE!</v>
      </c>
      <c r="BVJ28">
        <v>2.5803084611073E-5</v>
      </c>
      <c r="BVK28" t="e">
        <f>bvarM1*bvarM6</f>
        <v>#VALUE!</v>
      </c>
      <c r="BVL28" t="e">
        <f>cvarM1*cvarM6</f>
        <v>#VALUE!</v>
      </c>
      <c r="BVM28" t="e">
        <f>mvarM1*mvarM6</f>
        <v>#VALUE!</v>
      </c>
      <c r="BVN28" s="24" t="e">
        <f t="shared" si="828"/>
        <v>#VALUE!</v>
      </c>
      <c r="BVO28" s="24" t="e">
        <f t="shared" si="829"/>
        <v>#VALUE!</v>
      </c>
      <c r="BVP28" s="24" t="e">
        <f t="shared" si="830"/>
        <v>#VALUE!</v>
      </c>
      <c r="BVQ28">
        <v>-0.29907293976704002</v>
      </c>
      <c r="BVR28" t="e">
        <f>bvarM1*bvarM6</f>
        <v>#VALUE!</v>
      </c>
      <c r="BVS28" t="e">
        <f>cvarM1*cvarM6</f>
        <v>#VALUE!</v>
      </c>
      <c r="BVT28" t="e">
        <f>mvarM1*mvarM6</f>
        <v>#VALUE!</v>
      </c>
      <c r="BVU28" s="24" t="e">
        <f t="shared" si="831"/>
        <v>#VALUE!</v>
      </c>
      <c r="BVV28" s="24" t="e">
        <f t="shared" si="832"/>
        <v>#VALUE!</v>
      </c>
      <c r="BVW28" s="24" t="e">
        <f t="shared" si="833"/>
        <v>#VALUE!</v>
      </c>
      <c r="BVX28">
        <v>5.2850849748343001E-4</v>
      </c>
      <c r="BVY28" t="e">
        <f>bvarHC2*bvarM7</f>
        <v>#VALUE!</v>
      </c>
      <c r="BVZ28" t="e">
        <f>cvarHC2*cvarM7</f>
        <v>#VALUE!</v>
      </c>
      <c r="BWA28" t="e">
        <f>mvarHC2*mvarM7</f>
        <v>#VALUE!</v>
      </c>
      <c r="BWB28" s="24" t="e">
        <f t="shared" si="834"/>
        <v>#VALUE!</v>
      </c>
      <c r="BWC28" s="24" t="e">
        <f t="shared" si="835"/>
        <v>#VALUE!</v>
      </c>
      <c r="BWD28" s="24" t="e">
        <f t="shared" si="836"/>
        <v>#VALUE!</v>
      </c>
      <c r="BWE28">
        <v>-4.1684198059358004E-9</v>
      </c>
      <c r="BWF28" t="e">
        <f>bvarM4*bvarM6</f>
        <v>#VALUE!</v>
      </c>
      <c r="BWG28" t="e">
        <f>cvarM4*cvarM6</f>
        <v>#VALUE!</v>
      </c>
      <c r="BWH28" t="e">
        <f>mvarM4*mvarM6</f>
        <v>#VALUE!</v>
      </c>
      <c r="BWI28" s="24" t="e">
        <f t="shared" si="837"/>
        <v>#VALUE!</v>
      </c>
      <c r="BWJ28" s="24" t="e">
        <f t="shared" si="838"/>
        <v>#VALUE!</v>
      </c>
      <c r="BWK28" s="24" t="e">
        <f t="shared" si="839"/>
        <v>#VALUE!</v>
      </c>
      <c r="BWL28">
        <v>4.5895822603998001E-6</v>
      </c>
      <c r="BWM28" t="e">
        <f>bvarM4*bvarM7</f>
        <v>#VALUE!</v>
      </c>
      <c r="BWN28" t="e">
        <f>cvarM4*cvarM7</f>
        <v>#VALUE!</v>
      </c>
      <c r="BWO28" t="e">
        <f>mvarM4*mvarM7</f>
        <v>#VALUE!</v>
      </c>
      <c r="BWP28" s="24" t="e">
        <f t="shared" si="840"/>
        <v>#VALUE!</v>
      </c>
      <c r="BWQ28" s="24" t="e">
        <f t="shared" si="841"/>
        <v>#VALUE!</v>
      </c>
      <c r="BWR28" s="24" t="e">
        <f t="shared" si="842"/>
        <v>#VALUE!</v>
      </c>
      <c r="BWS28">
        <v>0.34243328653618998</v>
      </c>
      <c r="BWT28" t="e">
        <f>bvarM1*bvarM4</f>
        <v>#VALUE!</v>
      </c>
      <c r="BWU28" t="e">
        <f>cvarM1*cvarM4</f>
        <v>#VALUE!</v>
      </c>
      <c r="BWV28" t="e">
        <f>mvarM1*mvarM4</f>
        <v>#VALUE!</v>
      </c>
      <c r="BWW28" s="24" t="e">
        <f t="shared" si="843"/>
        <v>#VALUE!</v>
      </c>
      <c r="BWX28" s="24" t="e">
        <f t="shared" si="844"/>
        <v>#VALUE!</v>
      </c>
      <c r="BWY28" s="24" t="e">
        <f t="shared" si="845"/>
        <v>#VALUE!</v>
      </c>
      <c r="BWZ28">
        <v>1.1265180254100999E-5</v>
      </c>
      <c r="BXA28" t="e">
        <f>bvarM1*bvarM4</f>
        <v>#VALUE!</v>
      </c>
      <c r="BXB28" t="e">
        <f>cvarM1*cvarM4</f>
        <v>#VALUE!</v>
      </c>
      <c r="BXC28" t="e">
        <f>mvarM1*mvarM4</f>
        <v>#VALUE!</v>
      </c>
      <c r="BXD28" s="24" t="e">
        <f t="shared" si="846"/>
        <v>#VALUE!</v>
      </c>
      <c r="BXE28" s="24" t="e">
        <f t="shared" si="847"/>
        <v>#VALUE!</v>
      </c>
      <c r="BXF28" s="24" t="e">
        <f t="shared" si="848"/>
        <v>#VALUE!</v>
      </c>
      <c r="BXG28">
        <v>-0.19666979529350001</v>
      </c>
      <c r="BXH28" t="e">
        <f>bvarM1*bvarM6</f>
        <v>#VALUE!</v>
      </c>
      <c r="BXI28" t="e">
        <f>cvarM1*cvarM6</f>
        <v>#VALUE!</v>
      </c>
      <c r="BXJ28" t="e">
        <f>mvarM1*mvarM6</f>
        <v>#VALUE!</v>
      </c>
      <c r="BXK28" s="24" t="e">
        <f t="shared" si="849"/>
        <v>#VALUE!</v>
      </c>
      <c r="BXL28" s="24" t="e">
        <f t="shared" si="850"/>
        <v>#VALUE!</v>
      </c>
      <c r="BXM28" s="24" t="e">
        <f t="shared" si="851"/>
        <v>#VALUE!</v>
      </c>
      <c r="BXN28">
        <v>4.8806310419830001E-4</v>
      </c>
      <c r="BXO28" t="e">
        <f>bvarM7*bvarM9</f>
        <v>#VALUE!</v>
      </c>
      <c r="BXP28" t="e">
        <f>cvarM7*cvarM9</f>
        <v>#VALUE!</v>
      </c>
      <c r="BXQ28" t="e">
        <f>mvarM7*mvarM9</f>
        <v>#VALUE!</v>
      </c>
      <c r="BXR28" s="24" t="e">
        <f t="shared" si="852"/>
        <v>#VALUE!</v>
      </c>
      <c r="BXS28" s="24" t="e">
        <f t="shared" si="853"/>
        <v>#VALUE!</v>
      </c>
      <c r="BXT28" s="24" t="e">
        <f t="shared" si="854"/>
        <v>#VALUE!</v>
      </c>
      <c r="BXU28">
        <v>-1.1330373076022E-8</v>
      </c>
      <c r="BXV28" t="e">
        <f>bvarM4*bvarM7</f>
        <v>#VALUE!</v>
      </c>
      <c r="BXW28" t="e">
        <f>cvarM4*cvarM7</f>
        <v>#VALUE!</v>
      </c>
      <c r="BXX28" t="e">
        <f>mvarM4*mvarM7</f>
        <v>#VALUE!</v>
      </c>
      <c r="BXY28" s="24" t="e">
        <f t="shared" si="855"/>
        <v>#VALUE!</v>
      </c>
      <c r="BXZ28" s="24" t="e">
        <f t="shared" si="856"/>
        <v>#VALUE!</v>
      </c>
      <c r="BYA28" s="24" t="e">
        <f t="shared" si="857"/>
        <v>#VALUE!</v>
      </c>
      <c r="BYB28">
        <v>-4.3492734826830003E-5</v>
      </c>
      <c r="BYC28" t="e">
        <f>bvarM6*bvarM7</f>
        <v>#VALUE!</v>
      </c>
      <c r="BYD28" t="e">
        <f>cvarM6*cvarM7</f>
        <v>#VALUE!</v>
      </c>
      <c r="BYE28" t="e">
        <f>mvarM6*mvarM7</f>
        <v>#VALUE!</v>
      </c>
      <c r="BYF28" s="24" t="e">
        <f t="shared" si="858"/>
        <v>#VALUE!</v>
      </c>
      <c r="BYG28" s="24" t="e">
        <f t="shared" si="859"/>
        <v>#VALUE!</v>
      </c>
      <c r="BYH28" s="24" t="e">
        <f t="shared" si="860"/>
        <v>#VALUE!</v>
      </c>
      <c r="BYI28">
        <v>0.39114197704888998</v>
      </c>
      <c r="BYJ28" t="e">
        <f>bvarM1*bvarM4</f>
        <v>#VALUE!</v>
      </c>
      <c r="BYK28" t="e">
        <f>cvarM1*cvarM4</f>
        <v>#VALUE!</v>
      </c>
      <c r="BYL28" t="e">
        <f>mvarM1*mvarM4</f>
        <v>#VALUE!</v>
      </c>
      <c r="BYM28" s="24" t="e">
        <f t="shared" si="861"/>
        <v>#VALUE!</v>
      </c>
      <c r="BYN28" s="24" t="e">
        <f t="shared" si="862"/>
        <v>#VALUE!</v>
      </c>
      <c r="BYO28" s="24" t="e">
        <f t="shared" si="863"/>
        <v>#VALUE!</v>
      </c>
      <c r="BYP28">
        <v>1.321374117443E-9</v>
      </c>
      <c r="BYQ28" t="e">
        <f>bvarHC2*bvarM9</f>
        <v>#VALUE!</v>
      </c>
      <c r="BYR28" t="e">
        <f>cvarHC2*cvarM9</f>
        <v>#VALUE!</v>
      </c>
      <c r="BYS28" t="e">
        <f>mvarHC2*mvarM9</f>
        <v>#VALUE!</v>
      </c>
      <c r="BYT28" s="24" t="e">
        <f t="shared" si="864"/>
        <v>#VALUE!</v>
      </c>
      <c r="BYU28" s="24" t="e">
        <f t="shared" si="865"/>
        <v>#VALUE!</v>
      </c>
      <c r="BYV28" s="24" t="e">
        <f t="shared" si="866"/>
        <v>#VALUE!</v>
      </c>
    </row>
    <row r="29" spans="1:2024" x14ac:dyDescent="0.3">
      <c r="F29" s="82">
        <f t="shared" si="0"/>
        <v>0</v>
      </c>
      <c r="G29" s="82">
        <f t="shared" si="1"/>
        <v>0</v>
      </c>
      <c r="H29" s="82">
        <f t="shared" si="2"/>
        <v>0</v>
      </c>
      <c r="I29">
        <v>-3.6911815797501999E-4</v>
      </c>
      <c r="J29" t="e">
        <f>bvarHC2*bvarM8</f>
        <v>#VALUE!</v>
      </c>
      <c r="K29" t="e">
        <f>cvarHC2*cvarM8</f>
        <v>#VALUE!</v>
      </c>
      <c r="L29" t="e">
        <f>mvarHC2*mvarM8</f>
        <v>#VALUE!</v>
      </c>
      <c r="M29" s="15" t="e">
        <f t="shared" si="3"/>
        <v>#VALUE!</v>
      </c>
      <c r="N29" s="15" t="e">
        <f t="shared" si="4"/>
        <v>#VALUE!</v>
      </c>
      <c r="O29" s="15" t="e">
        <f t="shared" si="5"/>
        <v>#VALUE!</v>
      </c>
      <c r="P29">
        <v>-3.3437017881152002E-5</v>
      </c>
      <c r="Q29" t="e">
        <f>bvarHC2*bvarM9</f>
        <v>#VALUE!</v>
      </c>
      <c r="R29" t="e">
        <f>cvarHC2*cvarM9</f>
        <v>#VALUE!</v>
      </c>
      <c r="S29" t="e">
        <f>mvarHC2*mvarM9</f>
        <v>#VALUE!</v>
      </c>
      <c r="T29" s="15" t="e">
        <f t="shared" si="6"/>
        <v>#VALUE!</v>
      </c>
      <c r="U29" s="74" t="e">
        <f t="shared" si="7"/>
        <v>#VALUE!</v>
      </c>
      <c r="V29" s="15" t="e">
        <f t="shared" si="8"/>
        <v>#VALUE!</v>
      </c>
      <c r="W29">
        <v>-7.3615437702129999E-6</v>
      </c>
      <c r="X29" t="e">
        <f>bvarM2*bvarM4</f>
        <v>#VALUE!</v>
      </c>
      <c r="Y29" t="e">
        <f>cvarM2*cvarM4</f>
        <v>#VALUE!</v>
      </c>
      <c r="Z29" t="e">
        <f>mvarM2*mvarM4</f>
        <v>#VALUE!</v>
      </c>
      <c r="AA29" t="e">
        <f t="shared" si="9"/>
        <v>#VALUE!</v>
      </c>
      <c r="AB29" s="15" t="e">
        <f t="shared" si="10"/>
        <v>#VALUE!</v>
      </c>
      <c r="AC29" s="53" t="e">
        <f t="shared" si="11"/>
        <v>#VALUE!</v>
      </c>
      <c r="AD29">
        <v>0.13363040419197</v>
      </c>
      <c r="AE29" t="e">
        <f>bvarHC2*bvarM1</f>
        <v>#VALUE!</v>
      </c>
      <c r="AF29" t="e">
        <f>cvarHC2*cvarM1</f>
        <v>#VALUE!</v>
      </c>
      <c r="AG29" t="e">
        <f>mvarHC2*mvarM1</f>
        <v>#VALUE!</v>
      </c>
      <c r="AH29" t="e">
        <f t="shared" si="12"/>
        <v>#VALUE!</v>
      </c>
      <c r="AI29" s="15" t="e">
        <f t="shared" si="13"/>
        <v>#VALUE!</v>
      </c>
      <c r="AJ29" s="53" t="e">
        <f t="shared" si="14"/>
        <v>#VALUE!</v>
      </c>
      <c r="AK29">
        <v>-9.0786914816585998E-7</v>
      </c>
      <c r="AL29" t="e">
        <f>bvarHC1*bvarM7</f>
        <v>#VALUE!</v>
      </c>
      <c r="AM29" t="e">
        <f>cvarHC1*cvarM7</f>
        <v>#VALUE!</v>
      </c>
      <c r="AN29" t="e">
        <f>mvarHC1*mvarM7</f>
        <v>#VALUE!</v>
      </c>
      <c r="AO29" s="15" t="e">
        <f t="shared" si="15"/>
        <v>#VALUE!</v>
      </c>
      <c r="AP29" s="15" t="e">
        <f t="shared" si="16"/>
        <v>#VALUE!</v>
      </c>
      <c r="AQ29" s="53" t="e">
        <f t="shared" si="17"/>
        <v>#VALUE!</v>
      </c>
      <c r="AR29">
        <v>1.5793122015083999E-6</v>
      </c>
      <c r="AS29" t="e">
        <f>bvarHC2*bvarM4</f>
        <v>#VALUE!</v>
      </c>
      <c r="AT29" t="e">
        <f>cvarHC2*cvarM4</f>
        <v>#VALUE!</v>
      </c>
      <c r="AU29" t="e">
        <f>mvarHC2*mvarM4</f>
        <v>#VALUE!</v>
      </c>
      <c r="AV29" s="15" t="e">
        <f t="shared" si="18"/>
        <v>#VALUE!</v>
      </c>
      <c r="AW29" s="15" t="e">
        <f t="shared" si="19"/>
        <v>#VALUE!</v>
      </c>
      <c r="AX29" s="53" t="e">
        <f t="shared" si="20"/>
        <v>#VALUE!</v>
      </c>
      <c r="AY29">
        <v>2.6584699919791999E-6</v>
      </c>
      <c r="AZ29" t="e">
        <f>bvarHC2*bvarM8</f>
        <v>#VALUE!</v>
      </c>
      <c r="BA29" t="e">
        <f>cvarHC2*cvarM8</f>
        <v>#VALUE!</v>
      </c>
      <c r="BB29" t="e">
        <f>mvarHC2*mvarM8</f>
        <v>#VALUE!</v>
      </c>
      <c r="BC29" s="15" t="e">
        <f t="shared" si="21"/>
        <v>#VALUE!</v>
      </c>
      <c r="BD29" s="15" t="e">
        <f t="shared" si="22"/>
        <v>#VALUE!</v>
      </c>
      <c r="BE29" s="53" t="e">
        <f t="shared" si="23"/>
        <v>#VALUE!</v>
      </c>
      <c r="BF29">
        <v>6.6106976810024001E-5</v>
      </c>
      <c r="BG29" t="e">
        <f>bvarHC2*bvarM6</f>
        <v>#VALUE!</v>
      </c>
      <c r="BH29" t="e">
        <f>cvarHC2*cvarM6</f>
        <v>#VALUE!</v>
      </c>
      <c r="BI29" t="e">
        <f>mvarHC2*mvarM6</f>
        <v>#VALUE!</v>
      </c>
      <c r="BJ29" s="15" t="e">
        <f t="shared" si="24"/>
        <v>#VALUE!</v>
      </c>
      <c r="BK29" s="15" t="e">
        <f t="shared" si="25"/>
        <v>#VALUE!</v>
      </c>
      <c r="BL29" s="53" t="e">
        <f t="shared" si="26"/>
        <v>#VALUE!</v>
      </c>
      <c r="BM29">
        <v>-6.3038121816746007E-2</v>
      </c>
      <c r="BN29" t="e">
        <f>bvarHC2*bvarM1</f>
        <v>#VALUE!</v>
      </c>
      <c r="BO29" t="e">
        <f>cvarHC2*cvarM1</f>
        <v>#VALUE!</v>
      </c>
      <c r="BP29" t="e">
        <f>mvarHC2*mvarM1</f>
        <v>#VALUE!</v>
      </c>
      <c r="BQ29" s="15" t="e">
        <f t="shared" si="27"/>
        <v>#VALUE!</v>
      </c>
      <c r="BR29" s="15" t="e">
        <f t="shared" si="28"/>
        <v>#VALUE!</v>
      </c>
      <c r="BS29" s="53" t="e">
        <f t="shared" si="29"/>
        <v>#VALUE!</v>
      </c>
      <c r="BT29">
        <v>0.32060162146586002</v>
      </c>
      <c r="BU29" t="e">
        <f>bvarHC2*bvarM1</f>
        <v>#VALUE!</v>
      </c>
      <c r="BV29" t="e">
        <f>cvarHC2*cvarM1</f>
        <v>#VALUE!</v>
      </c>
      <c r="BW29" t="e">
        <f>mvarHC2*mvarM1</f>
        <v>#VALUE!</v>
      </c>
      <c r="BX29" s="15" t="e">
        <f t="shared" si="30"/>
        <v>#VALUE!</v>
      </c>
      <c r="BY29" s="15" t="e">
        <f t="shared" si="31"/>
        <v>#VALUE!</v>
      </c>
      <c r="BZ29" s="53" t="e">
        <f t="shared" si="32"/>
        <v>#VALUE!</v>
      </c>
      <c r="CA29">
        <v>1.2660627557066E-7</v>
      </c>
      <c r="CB29" t="e">
        <f>bvarHC1*bvarM6</f>
        <v>#VALUE!</v>
      </c>
      <c r="CC29" t="e">
        <f>cvarHC1*cvarM6</f>
        <v>#VALUE!</v>
      </c>
      <c r="CD29" t="e">
        <f>mvarHC1*mvarM6</f>
        <v>#VALUE!</v>
      </c>
      <c r="CE29" s="15" t="e">
        <f t="shared" si="33"/>
        <v>#VALUE!</v>
      </c>
      <c r="CF29" s="15" t="e">
        <f t="shared" si="34"/>
        <v>#VALUE!</v>
      </c>
      <c r="CG29" s="53" t="e">
        <f t="shared" si="35"/>
        <v>#VALUE!</v>
      </c>
      <c r="CH29">
        <v>-9.5380751863171007E-2</v>
      </c>
      <c r="CI29" t="e">
        <f>bvarHC2*bvarM1</f>
        <v>#VALUE!</v>
      </c>
      <c r="CJ29" t="e">
        <f>cvarHC2*cvarM1</f>
        <v>#VALUE!</v>
      </c>
      <c r="CK29" t="e">
        <f>mvarHC2*mvarM1</f>
        <v>#VALUE!</v>
      </c>
      <c r="CL29" s="15" t="e">
        <f t="shared" si="36"/>
        <v>#VALUE!</v>
      </c>
      <c r="CM29" s="15" t="e">
        <f t="shared" si="37"/>
        <v>#VALUE!</v>
      </c>
      <c r="CN29" s="53" t="e">
        <f t="shared" si="38"/>
        <v>#VALUE!</v>
      </c>
      <c r="CO29">
        <v>3.9799028095981003E-8</v>
      </c>
      <c r="CP29" t="e">
        <f>bvarHC1*bvarM8</f>
        <v>#VALUE!</v>
      </c>
      <c r="CQ29" t="e">
        <f>cvarHC1*cvarM8</f>
        <v>#VALUE!</v>
      </c>
      <c r="CR29" t="e">
        <f>mvarHC1*mvarM8</f>
        <v>#VALUE!</v>
      </c>
      <c r="CS29" s="15" t="e">
        <f t="shared" si="39"/>
        <v>#VALUE!</v>
      </c>
      <c r="CT29" s="15" t="e">
        <f t="shared" si="40"/>
        <v>#VALUE!</v>
      </c>
      <c r="CU29" s="53" t="e">
        <f t="shared" si="41"/>
        <v>#VALUE!</v>
      </c>
      <c r="CV29">
        <v>-4.9257999165084004E-4</v>
      </c>
      <c r="CW29" t="e">
        <f>bvarHC2*bvarM7</f>
        <v>#VALUE!</v>
      </c>
      <c r="CX29" t="e">
        <f>cvarHC2*cvarM7</f>
        <v>#VALUE!</v>
      </c>
      <c r="CY29" t="e">
        <f>mvarHC2*mvarM7</f>
        <v>#VALUE!</v>
      </c>
      <c r="CZ29" s="15" t="e">
        <f t="shared" si="42"/>
        <v>#VALUE!</v>
      </c>
      <c r="DA29" s="15" t="e">
        <f t="shared" si="43"/>
        <v>#VALUE!</v>
      </c>
      <c r="DB29" s="53" t="e">
        <f t="shared" si="44"/>
        <v>#VALUE!</v>
      </c>
      <c r="DC29">
        <v>2.0693019514754E-6</v>
      </c>
      <c r="DD29" t="e">
        <f>bvarM2*bvarM3</f>
        <v>#VALUE!</v>
      </c>
      <c r="DE29" t="e">
        <f>cvarM2*cvarM3</f>
        <v>#VALUE!</v>
      </c>
      <c r="DF29" t="e">
        <f>mvarM2*mvarM3</f>
        <v>#VALUE!</v>
      </c>
      <c r="DG29" s="15" t="e">
        <f t="shared" si="45"/>
        <v>#VALUE!</v>
      </c>
      <c r="DH29" s="15" t="e">
        <f t="shared" si="46"/>
        <v>#VALUE!</v>
      </c>
      <c r="DI29" s="53" t="e">
        <f t="shared" si="47"/>
        <v>#VALUE!</v>
      </c>
      <c r="DJ29">
        <v>2.0557849571707001E-5</v>
      </c>
      <c r="DK29" t="e">
        <f>bvarHC2*bvarM2</f>
        <v>#VALUE!</v>
      </c>
      <c r="DL29" t="e">
        <f>cvarHC2*cvarM2</f>
        <v>#VALUE!</v>
      </c>
      <c r="DM29" t="e">
        <f>mvarHC2*mvarM2</f>
        <v>#VALUE!</v>
      </c>
      <c r="DN29" s="15" t="e">
        <f t="shared" si="48"/>
        <v>#VALUE!</v>
      </c>
      <c r="DO29" s="15" t="e">
        <f t="shared" si="49"/>
        <v>#VALUE!</v>
      </c>
      <c r="DP29" s="53" t="e">
        <f t="shared" si="50"/>
        <v>#VALUE!</v>
      </c>
      <c r="DQ29">
        <v>-7.3839908035071997E-7</v>
      </c>
      <c r="DR29" t="e">
        <f>bvarHC1*bvarM7</f>
        <v>#VALUE!</v>
      </c>
      <c r="DS29" t="e">
        <f>cvarHC1*cvarM7</f>
        <v>#VALUE!</v>
      </c>
      <c r="DT29" t="e">
        <f>mvarHC1*mvarM7</f>
        <v>#VALUE!</v>
      </c>
      <c r="DU29" s="15" t="e">
        <f t="shared" si="51"/>
        <v>#VALUE!</v>
      </c>
      <c r="DV29" s="15" t="e">
        <f t="shared" si="52"/>
        <v>#VALUE!</v>
      </c>
      <c r="DW29" s="53" t="e">
        <f t="shared" si="53"/>
        <v>#VALUE!</v>
      </c>
      <c r="DX29">
        <v>4.7167551434795E-7</v>
      </c>
      <c r="DY29" t="e">
        <f>bvarHC2*bvarM6</f>
        <v>#VALUE!</v>
      </c>
      <c r="DZ29" t="e">
        <f>cvarHC2*cvarM6</f>
        <v>#VALUE!</v>
      </c>
      <c r="EA29" t="e">
        <f>mvarHC2*mvarM6</f>
        <v>#VALUE!</v>
      </c>
      <c r="EB29" s="15" t="e">
        <f t="shared" si="54"/>
        <v>#VALUE!</v>
      </c>
      <c r="EC29" s="15" t="e">
        <f t="shared" si="55"/>
        <v>#VALUE!</v>
      </c>
      <c r="ED29" s="53" t="e">
        <f t="shared" si="56"/>
        <v>#VALUE!</v>
      </c>
      <c r="EE29">
        <v>1.0537289314232999E-5</v>
      </c>
      <c r="EF29" t="e">
        <f>bvarHC2*bvarM7</f>
        <v>#VALUE!</v>
      </c>
      <c r="EG29" t="e">
        <f>cvarHC2*cvarM7</f>
        <v>#VALUE!</v>
      </c>
      <c r="EH29" t="e">
        <f>mvarHC2*mvarM7</f>
        <v>#VALUE!</v>
      </c>
      <c r="EI29" s="15" t="e">
        <f t="shared" si="57"/>
        <v>#VALUE!</v>
      </c>
      <c r="EJ29" s="15" t="e">
        <f t="shared" si="58"/>
        <v>#VALUE!</v>
      </c>
      <c r="EK29" s="53" t="e">
        <f t="shared" si="59"/>
        <v>#VALUE!</v>
      </c>
      <c r="EL29">
        <v>-4.0403589362301003E-4</v>
      </c>
      <c r="EM29" t="e">
        <f>bvarHC2*bvarM7</f>
        <v>#VALUE!</v>
      </c>
      <c r="EN29" t="e">
        <f>cvarHC2*cvarM7</f>
        <v>#VALUE!</v>
      </c>
      <c r="EO29" t="e">
        <f>mvarHC2*mvarM7</f>
        <v>#VALUE!</v>
      </c>
      <c r="EP29" s="15" t="e">
        <f t="shared" si="60"/>
        <v>#VALUE!</v>
      </c>
      <c r="EQ29" s="15" t="e">
        <f t="shared" si="61"/>
        <v>#VALUE!</v>
      </c>
      <c r="ER29" s="53" t="e">
        <f t="shared" si="62"/>
        <v>#VALUE!</v>
      </c>
      <c r="ES29">
        <v>-1.3494291163318001E-5</v>
      </c>
      <c r="ET29" t="e">
        <f>bvarHC2*bvarM8</f>
        <v>#VALUE!</v>
      </c>
      <c r="EU29" t="e">
        <f>cvarHC2*cvarM8</f>
        <v>#VALUE!</v>
      </c>
      <c r="EV29" t="e">
        <f>mvarHC2*mvarM8</f>
        <v>#VALUE!</v>
      </c>
      <c r="EW29" s="15" t="e">
        <f t="shared" si="63"/>
        <v>#VALUE!</v>
      </c>
      <c r="EX29" s="15" t="e">
        <f t="shared" si="64"/>
        <v>#VALUE!</v>
      </c>
      <c r="EY29" s="53" t="e">
        <f t="shared" si="65"/>
        <v>#VALUE!</v>
      </c>
      <c r="EZ29">
        <v>1.7290478827057E-5</v>
      </c>
      <c r="FA29" t="e">
        <f>bvarHC2*bvarM2</f>
        <v>#VALUE!</v>
      </c>
      <c r="FB29" t="e">
        <f>cvarHC2*cvarM2</f>
        <v>#VALUE!</v>
      </c>
      <c r="FC29" t="e">
        <f>mvarHC2*mvarM2</f>
        <v>#VALUE!</v>
      </c>
      <c r="FD29" s="15" t="e">
        <f t="shared" si="66"/>
        <v>#VALUE!</v>
      </c>
      <c r="FE29" s="15" t="e">
        <f t="shared" si="67"/>
        <v>#VALUE!</v>
      </c>
      <c r="FF29" s="53" t="e">
        <f t="shared" si="68"/>
        <v>#VALUE!</v>
      </c>
      <c r="FG29">
        <v>-8.6485293120595004E-7</v>
      </c>
      <c r="FH29" t="e">
        <f>bvarHC1*bvarM7</f>
        <v>#VALUE!</v>
      </c>
      <c r="FI29" t="e">
        <f>cvarHC1*cvarM7</f>
        <v>#VALUE!</v>
      </c>
      <c r="FJ29" t="e">
        <f>mvarHC1*mvarM7</f>
        <v>#VALUE!</v>
      </c>
      <c r="FK29" s="15" t="e">
        <f t="shared" si="69"/>
        <v>#VALUE!</v>
      </c>
      <c r="FL29" s="15" t="e">
        <f t="shared" si="70"/>
        <v>#VALUE!</v>
      </c>
      <c r="FM29" s="53" t="e">
        <f t="shared" si="71"/>
        <v>#VALUE!</v>
      </c>
      <c r="FN29">
        <v>5.0929730364294001E-8</v>
      </c>
      <c r="FO29" t="e">
        <f>bvarHC1*bvarM8</f>
        <v>#VALUE!</v>
      </c>
      <c r="FP29" t="e">
        <f>cvarHC1*cvarM8</f>
        <v>#VALUE!</v>
      </c>
      <c r="FQ29" t="e">
        <f>mvarHC1*mvarM8</f>
        <v>#VALUE!</v>
      </c>
      <c r="FR29" s="15" t="e">
        <f t="shared" si="72"/>
        <v>#VALUE!</v>
      </c>
      <c r="FS29" s="15" t="e">
        <f t="shared" si="73"/>
        <v>#VALUE!</v>
      </c>
      <c r="FT29" s="53" t="e">
        <f t="shared" si="74"/>
        <v>#VALUE!</v>
      </c>
      <c r="FU29">
        <v>2.2872418199446002E-6</v>
      </c>
      <c r="FV29" t="e">
        <f>bvarHC2*bvarM8</f>
        <v>#VALUE!</v>
      </c>
      <c r="FW29" t="e">
        <f>cvarHC2*cvarM8</f>
        <v>#VALUE!</v>
      </c>
      <c r="FX29" t="e">
        <f>mvarHC2*mvarM8</f>
        <v>#VALUE!</v>
      </c>
      <c r="FY29" s="15" t="e">
        <f t="shared" si="75"/>
        <v>#VALUE!</v>
      </c>
      <c r="FZ29" s="15" t="e">
        <f t="shared" si="76"/>
        <v>#VALUE!</v>
      </c>
      <c r="GA29" s="53" t="e">
        <f t="shared" si="77"/>
        <v>#VALUE!</v>
      </c>
      <c r="GB29">
        <v>-3.6510076620081998E-5</v>
      </c>
      <c r="GC29" t="e">
        <f>bvarHC2*bvarM9</f>
        <v>#VALUE!</v>
      </c>
      <c r="GD29" t="e">
        <f>cvarHC2*cvarM9</f>
        <v>#VALUE!</v>
      </c>
      <c r="GE29" t="e">
        <f>mvarHC2*mvarM9</f>
        <v>#VALUE!</v>
      </c>
      <c r="GF29" s="15" t="e">
        <f t="shared" si="78"/>
        <v>#VALUE!</v>
      </c>
      <c r="GG29" s="15" t="e">
        <f t="shared" si="79"/>
        <v>#VALUE!</v>
      </c>
      <c r="GH29" s="53" t="e">
        <f t="shared" si="80"/>
        <v>#VALUE!</v>
      </c>
      <c r="GI29">
        <v>-0.14777463120605999</v>
      </c>
      <c r="GJ29" t="e">
        <f>bvarM1*bvarM8</f>
        <v>#VALUE!</v>
      </c>
      <c r="GK29" t="e">
        <f>cvarM1*cvarM8</f>
        <v>#VALUE!</v>
      </c>
      <c r="GL29" t="e">
        <f>mvarM1*mvarM8</f>
        <v>#VALUE!</v>
      </c>
      <c r="GM29" s="15" t="e">
        <f t="shared" si="81"/>
        <v>#VALUE!</v>
      </c>
      <c r="GN29" s="15" t="e">
        <f t="shared" si="82"/>
        <v>#VALUE!</v>
      </c>
      <c r="GO29" s="53" t="e">
        <f t="shared" si="83"/>
        <v>#VALUE!</v>
      </c>
      <c r="GP29">
        <v>-4.2705833948837001E-6</v>
      </c>
      <c r="GQ29" t="e">
        <f>bvarHC2*bvarM3</f>
        <v>#VALUE!</v>
      </c>
      <c r="GR29" t="e">
        <f>cvarHC2*cvarM3</f>
        <v>#VALUE!</v>
      </c>
      <c r="GS29" t="e">
        <f>mvarHC2*mvarM3</f>
        <v>#VALUE!</v>
      </c>
      <c r="GT29" s="15" t="e">
        <f t="shared" si="84"/>
        <v>#VALUE!</v>
      </c>
      <c r="GU29" s="15" t="e">
        <f t="shared" si="85"/>
        <v>#VALUE!</v>
      </c>
      <c r="GV29" s="53" t="e">
        <f t="shared" si="86"/>
        <v>#VALUE!</v>
      </c>
      <c r="GW29">
        <v>7.4518387759935005E-8</v>
      </c>
      <c r="GX29" t="e">
        <f>bvarHC1*bvarM6</f>
        <v>#VALUE!</v>
      </c>
      <c r="GY29" t="e">
        <f>cvarHC1*cvarM6</f>
        <v>#VALUE!</v>
      </c>
      <c r="GZ29" t="e">
        <f>mvarHC1*mvarM6</f>
        <v>#VALUE!</v>
      </c>
      <c r="HA29" s="15" t="e">
        <f t="shared" si="87"/>
        <v>#VALUE!</v>
      </c>
      <c r="HB29" s="15" t="e">
        <f t="shared" si="88"/>
        <v>#VALUE!</v>
      </c>
      <c r="HC29" s="53" t="e">
        <f t="shared" si="89"/>
        <v>#VALUE!</v>
      </c>
      <c r="HD29">
        <v>1.17959708579E-7</v>
      </c>
      <c r="HE29" t="e">
        <f>bvarHC2*bvarM4</f>
        <v>#VALUE!</v>
      </c>
      <c r="HF29" t="e">
        <f>cvarHC2*cvarM4</f>
        <v>#VALUE!</v>
      </c>
      <c r="HG29" t="e">
        <f>mvarHC2*mvarM4</f>
        <v>#VALUE!</v>
      </c>
      <c r="HH29" s="15" t="e">
        <f t="shared" si="90"/>
        <v>#VALUE!</v>
      </c>
      <c r="HI29" s="15" t="e">
        <f t="shared" si="91"/>
        <v>#VALUE!</v>
      </c>
      <c r="HJ29" s="53" t="e">
        <f t="shared" si="92"/>
        <v>#VALUE!</v>
      </c>
      <c r="HK29">
        <v>9.7213881803967999E-6</v>
      </c>
      <c r="HL29" t="e">
        <f>bvarHC2*bvarM8</f>
        <v>#VALUE!</v>
      </c>
      <c r="HM29" t="e">
        <f>cvarHC2*cvarM8</f>
        <v>#VALUE!</v>
      </c>
      <c r="HN29" t="e">
        <f>mvarHC2*mvarM8</f>
        <v>#VALUE!</v>
      </c>
      <c r="HO29" s="15" t="e">
        <f t="shared" si="93"/>
        <v>#VALUE!</v>
      </c>
      <c r="HP29" s="15" t="e">
        <f t="shared" si="94"/>
        <v>#VALUE!</v>
      </c>
      <c r="HQ29" s="53" t="e">
        <f t="shared" si="95"/>
        <v>#VALUE!</v>
      </c>
      <c r="HR29">
        <v>-3.8069834468789001E-5</v>
      </c>
      <c r="HS29" t="e">
        <f>bvarHC2*bvarM9</f>
        <v>#VALUE!</v>
      </c>
      <c r="HT29" t="e">
        <f>cvarHC2*cvarM9</f>
        <v>#VALUE!</v>
      </c>
      <c r="HU29" t="e">
        <f>mvarHC2*mvarM9</f>
        <v>#VALUE!</v>
      </c>
      <c r="HV29" s="15" t="e">
        <f t="shared" si="96"/>
        <v>#VALUE!</v>
      </c>
      <c r="HW29" s="15" t="e">
        <f t="shared" si="97"/>
        <v>#VALUE!</v>
      </c>
      <c r="HX29" s="53" t="e">
        <f t="shared" si="98"/>
        <v>#VALUE!</v>
      </c>
      <c r="HY29">
        <v>-1.6255372609562999E-5</v>
      </c>
      <c r="HZ29" t="e">
        <f>bvarHC2*bvarM8</f>
        <v>#VALUE!</v>
      </c>
      <c r="IA29" t="e">
        <f>cvarHC2*cvarM8</f>
        <v>#VALUE!</v>
      </c>
      <c r="IB29" t="e">
        <f>mvarHC2*mvarM8</f>
        <v>#VALUE!</v>
      </c>
      <c r="IC29" s="15" t="e">
        <f t="shared" si="99"/>
        <v>#VALUE!</v>
      </c>
      <c r="ID29" s="15" t="e">
        <f t="shared" si="100"/>
        <v>#VALUE!</v>
      </c>
      <c r="IE29" s="53" t="e">
        <f t="shared" si="101"/>
        <v>#VALUE!</v>
      </c>
      <c r="IF29">
        <v>-0.95672177123178004</v>
      </c>
      <c r="IG29" t="e">
        <f>bvarHC2*bvarM1</f>
        <v>#VALUE!</v>
      </c>
      <c r="IH29" t="e">
        <f>cvarHC2*cvarM1</f>
        <v>#VALUE!</v>
      </c>
      <c r="II29" t="e">
        <f>mvarHC2*mvarM1</f>
        <v>#VALUE!</v>
      </c>
      <c r="IJ29" s="15" t="e">
        <f t="shared" si="102"/>
        <v>#VALUE!</v>
      </c>
      <c r="IK29" s="15" t="e">
        <f t="shared" si="103"/>
        <v>#VALUE!</v>
      </c>
      <c r="IL29" s="53" t="e">
        <f t="shared" si="104"/>
        <v>#VALUE!</v>
      </c>
      <c r="IM29">
        <v>-1.1206758648005E-6</v>
      </c>
      <c r="IN29" t="e">
        <f>bvarHC1*bvarM7</f>
        <v>#VALUE!</v>
      </c>
      <c r="IO29" t="e">
        <f>cvarHC1*cvarM7</f>
        <v>#VALUE!</v>
      </c>
      <c r="IP29" t="e">
        <f>mvarHC1*mvarM7</f>
        <v>#VALUE!</v>
      </c>
      <c r="IQ29" s="15" t="e">
        <f t="shared" si="105"/>
        <v>#VALUE!</v>
      </c>
      <c r="IR29" s="15" t="e">
        <f t="shared" si="106"/>
        <v>#VALUE!</v>
      </c>
      <c r="IS29" s="53" t="e">
        <f t="shared" si="107"/>
        <v>#VALUE!</v>
      </c>
      <c r="IT29">
        <v>5.1743658279664999E-7</v>
      </c>
      <c r="IU29" t="e">
        <f>bvarHC2*bvarM6</f>
        <v>#VALUE!</v>
      </c>
      <c r="IV29" t="e">
        <f>cvarHC2*cvarM6</f>
        <v>#VALUE!</v>
      </c>
      <c r="IW29" t="e">
        <f>mvarHC2*mvarM6</f>
        <v>#VALUE!</v>
      </c>
      <c r="IX29" s="15" t="e">
        <f t="shared" si="108"/>
        <v>#VALUE!</v>
      </c>
      <c r="IY29" s="15" t="e">
        <f t="shared" si="109"/>
        <v>#VALUE!</v>
      </c>
      <c r="IZ29" s="53" t="e">
        <f t="shared" si="110"/>
        <v>#VALUE!</v>
      </c>
      <c r="JA29">
        <v>3.9731138680007998E-5</v>
      </c>
      <c r="JB29" t="e">
        <f>bvarHC2*bvarM4</f>
        <v>#VALUE!</v>
      </c>
      <c r="JC29" t="e">
        <f>cvarHC2*cvarM4</f>
        <v>#VALUE!</v>
      </c>
      <c r="JD29" t="e">
        <f>mvarHC2*mvarM4</f>
        <v>#VALUE!</v>
      </c>
      <c r="JE29" s="24" t="e">
        <f t="shared" si="111"/>
        <v>#VALUE!</v>
      </c>
      <c r="JF29" s="24" t="e">
        <f t="shared" si="112"/>
        <v>#VALUE!</v>
      </c>
      <c r="JG29" s="24" t="e">
        <f t="shared" si="113"/>
        <v>#VALUE!</v>
      </c>
      <c r="JH29">
        <v>-5.5651210914452003E-4</v>
      </c>
      <c r="JI29" t="e">
        <f>bvarHC2*bvarM7</f>
        <v>#VALUE!</v>
      </c>
      <c r="JJ29" t="e">
        <f>cvarHC2*cvarM7</f>
        <v>#VALUE!</v>
      </c>
      <c r="JK29" t="e">
        <f>mvarHC2*mvarM7</f>
        <v>#VALUE!</v>
      </c>
      <c r="JL29" s="24" t="e">
        <f t="shared" si="114"/>
        <v>#VALUE!</v>
      </c>
      <c r="JM29" s="24" t="e">
        <f t="shared" si="115"/>
        <v>#VALUE!</v>
      </c>
      <c r="JN29" s="24" t="e">
        <f t="shared" si="116"/>
        <v>#VALUE!</v>
      </c>
      <c r="JO29">
        <v>-9.4735956362291996E-6</v>
      </c>
      <c r="JP29" t="e">
        <f>bvarHC2*bvarM8</f>
        <v>#VALUE!</v>
      </c>
      <c r="JQ29" t="e">
        <f>cvarHC2*cvarM8</f>
        <v>#VALUE!</v>
      </c>
      <c r="JR29" t="e">
        <f>mvarHC2*mvarM8</f>
        <v>#VALUE!</v>
      </c>
      <c r="JS29" s="24" t="e">
        <f t="shared" si="117"/>
        <v>#VALUE!</v>
      </c>
      <c r="JT29" s="24" t="e">
        <f t="shared" si="118"/>
        <v>#VALUE!</v>
      </c>
      <c r="JU29" s="24" t="e">
        <f t="shared" si="119"/>
        <v>#VALUE!</v>
      </c>
      <c r="JV29">
        <v>-2.4208452155038E-4</v>
      </c>
      <c r="JW29" t="e">
        <f>bvarHC2*bvarM2</f>
        <v>#VALUE!</v>
      </c>
      <c r="JX29" t="e">
        <f>cvarHC2*cvarM2</f>
        <v>#VALUE!</v>
      </c>
      <c r="JY29" t="e">
        <f>mvarHC2*mvarM2</f>
        <v>#VALUE!</v>
      </c>
      <c r="JZ29" s="24" t="e">
        <f t="shared" si="120"/>
        <v>#VALUE!</v>
      </c>
      <c r="KA29" s="24" t="e">
        <f t="shared" si="121"/>
        <v>#VALUE!</v>
      </c>
      <c r="KB29" s="24" t="e">
        <f t="shared" si="122"/>
        <v>#VALUE!</v>
      </c>
      <c r="KC29">
        <v>0.43651157463513002</v>
      </c>
      <c r="KD29" t="e">
        <f>bvarM1*bvarM4</f>
        <v>#VALUE!</v>
      </c>
      <c r="KE29" t="e">
        <f>cvarM1*cvarM4</f>
        <v>#VALUE!</v>
      </c>
      <c r="KF29" t="e">
        <f>mvarM1*mvarM4</f>
        <v>#VALUE!</v>
      </c>
      <c r="KG29" s="24" t="e">
        <f t="shared" si="123"/>
        <v>#VALUE!</v>
      </c>
      <c r="KH29" s="24" t="e">
        <f t="shared" si="124"/>
        <v>#VALUE!</v>
      </c>
      <c r="KI29" s="24" t="e">
        <f t="shared" si="125"/>
        <v>#VALUE!</v>
      </c>
      <c r="KJ29">
        <v>-4.9467012241253E-5</v>
      </c>
      <c r="KK29" t="e">
        <f>bvarHC2*bvarM7</f>
        <v>#VALUE!</v>
      </c>
      <c r="KL29" t="e">
        <f>cvarHC2*cvarM7</f>
        <v>#VALUE!</v>
      </c>
      <c r="KM29" t="e">
        <f>mvarHC2*mvarM7</f>
        <v>#VALUE!</v>
      </c>
      <c r="KN29" s="24" t="e">
        <f t="shared" si="126"/>
        <v>#VALUE!</v>
      </c>
      <c r="KO29" s="24" t="e">
        <f t="shared" si="127"/>
        <v>#VALUE!</v>
      </c>
      <c r="KP29" s="24" t="e">
        <f t="shared" si="128"/>
        <v>#VALUE!</v>
      </c>
      <c r="KQ29">
        <v>2.0171994242977998E-6</v>
      </c>
      <c r="KR29" t="e">
        <f>bvarHC2*bvarM8</f>
        <v>#VALUE!</v>
      </c>
      <c r="KS29" t="e">
        <f>cvarHC2*cvarM8</f>
        <v>#VALUE!</v>
      </c>
      <c r="KT29" t="e">
        <f>mvarHC2*mvarM8</f>
        <v>#VALUE!</v>
      </c>
      <c r="KU29" s="24" t="e">
        <f t="shared" si="129"/>
        <v>#VALUE!</v>
      </c>
      <c r="KV29" s="24" t="e">
        <f t="shared" si="130"/>
        <v>#VALUE!</v>
      </c>
      <c r="KW29" s="24" t="e">
        <f t="shared" si="131"/>
        <v>#VALUE!</v>
      </c>
      <c r="KX29">
        <v>-7.116827101875E-4</v>
      </c>
      <c r="KY29" t="e">
        <f>bvarHC2*bvarM7</f>
        <v>#VALUE!</v>
      </c>
      <c r="KZ29" t="e">
        <f>cvarHC2*cvarM7</f>
        <v>#VALUE!</v>
      </c>
      <c r="LA29" t="e">
        <f>mvarHC2*mvarM7</f>
        <v>#VALUE!</v>
      </c>
      <c r="LB29" s="24" t="e">
        <f t="shared" si="132"/>
        <v>#VALUE!</v>
      </c>
      <c r="LC29" s="24" t="e">
        <f t="shared" si="133"/>
        <v>#VALUE!</v>
      </c>
      <c r="LD29" s="24" t="e">
        <f t="shared" si="134"/>
        <v>#VALUE!</v>
      </c>
      <c r="LE29">
        <v>6.0206266107487002E-6</v>
      </c>
      <c r="LF29" t="e">
        <f>bvarHC2*bvarM6</f>
        <v>#VALUE!</v>
      </c>
      <c r="LG29" t="e">
        <f>cvarHC2*cvarM6</f>
        <v>#VALUE!</v>
      </c>
      <c r="LH29" t="e">
        <f>mvarHC2*mvarM6</f>
        <v>#VALUE!</v>
      </c>
      <c r="LI29" s="24" t="e">
        <f t="shared" si="135"/>
        <v>#VALUE!</v>
      </c>
      <c r="LJ29" s="24" t="e">
        <f t="shared" si="136"/>
        <v>#VALUE!</v>
      </c>
      <c r="LK29" s="24" t="e">
        <f t="shared" si="137"/>
        <v>#VALUE!</v>
      </c>
      <c r="LL29">
        <v>9.7527611540775999E-8</v>
      </c>
      <c r="LM29" t="e">
        <f>bvarHC1*bvarM7</f>
        <v>#VALUE!</v>
      </c>
      <c r="LN29" t="e">
        <f>cvarHC1*cvarM7</f>
        <v>#VALUE!</v>
      </c>
      <c r="LO29" t="e">
        <f>mvarHC1*mvarM7</f>
        <v>#VALUE!</v>
      </c>
      <c r="LP29" s="24" t="e">
        <f t="shared" si="138"/>
        <v>#VALUE!</v>
      </c>
      <c r="LQ29" s="24" t="e">
        <f t="shared" si="139"/>
        <v>#VALUE!</v>
      </c>
      <c r="LR29" s="24" t="e">
        <f t="shared" si="140"/>
        <v>#VALUE!</v>
      </c>
      <c r="LS29">
        <v>-9.2012609950829999E-4</v>
      </c>
      <c r="LT29" t="e">
        <f>bvarHC2*bvarM7</f>
        <v>#VALUE!</v>
      </c>
      <c r="LU29" t="e">
        <f>cvarHC2*cvarM7</f>
        <v>#VALUE!</v>
      </c>
      <c r="LV29" t="e">
        <f>mvarHC2*mvarM7</f>
        <v>#VALUE!</v>
      </c>
      <c r="LW29" s="24" t="e">
        <f t="shared" si="141"/>
        <v>#VALUE!</v>
      </c>
      <c r="LX29" s="24" t="e">
        <f t="shared" si="142"/>
        <v>#VALUE!</v>
      </c>
      <c r="LY29" s="24" t="e">
        <f t="shared" si="143"/>
        <v>#VALUE!</v>
      </c>
      <c r="LZ29">
        <v>-6.5380503706054004E-7</v>
      </c>
      <c r="MA29" t="e">
        <f>bvarHC2*bvarM4</f>
        <v>#VALUE!</v>
      </c>
      <c r="MB29" t="e">
        <f>cvarHC2*cvarM4</f>
        <v>#VALUE!</v>
      </c>
      <c r="MC29" t="e">
        <f>mvarHC2*mvarM4</f>
        <v>#VALUE!</v>
      </c>
      <c r="MD29" s="24" t="e">
        <f t="shared" si="144"/>
        <v>#VALUE!</v>
      </c>
      <c r="ME29" s="24" t="e">
        <f t="shared" si="145"/>
        <v>#VALUE!</v>
      </c>
      <c r="MF29" s="24" t="e">
        <f t="shared" si="146"/>
        <v>#VALUE!</v>
      </c>
      <c r="MG29">
        <v>-4.0776705949869998E-4</v>
      </c>
      <c r="MH29" t="e">
        <f>bvarHC2*bvarM2</f>
        <v>#VALUE!</v>
      </c>
      <c r="MI29" t="e">
        <f>cvarHC2*cvarM2</f>
        <v>#VALUE!</v>
      </c>
      <c r="MJ29" t="e">
        <f>mvarHC2*mvarM2</f>
        <v>#VALUE!</v>
      </c>
      <c r="MK29" s="24" t="e">
        <f t="shared" si="147"/>
        <v>#VALUE!</v>
      </c>
      <c r="ML29" s="24" t="e">
        <f t="shared" si="148"/>
        <v>#VALUE!</v>
      </c>
      <c r="MM29" s="24" t="e">
        <f t="shared" si="149"/>
        <v>#VALUE!</v>
      </c>
      <c r="MN29">
        <v>-5.6164935604159996E-4</v>
      </c>
      <c r="MO29" t="e">
        <f>bvarHC2*bvarM7</f>
        <v>#VALUE!</v>
      </c>
      <c r="MP29" t="e">
        <f>cvarHC2*cvarM7</f>
        <v>#VALUE!</v>
      </c>
      <c r="MQ29" t="e">
        <f>mvarHC2*mvarM7</f>
        <v>#VALUE!</v>
      </c>
      <c r="MR29" s="24" t="e">
        <f t="shared" si="150"/>
        <v>#VALUE!</v>
      </c>
      <c r="MS29" s="24" t="e">
        <f t="shared" si="151"/>
        <v>#VALUE!</v>
      </c>
      <c r="MT29" s="24" t="e">
        <f t="shared" si="152"/>
        <v>#VALUE!</v>
      </c>
      <c r="MU29">
        <v>-1.2467639521468E-5</v>
      </c>
      <c r="MV29" t="e">
        <f>bvarHC2*bvarM8</f>
        <v>#VALUE!</v>
      </c>
      <c r="MW29" t="e">
        <f>cvarHC2*cvarM8</f>
        <v>#VALUE!</v>
      </c>
      <c r="MX29" t="e">
        <f>mvarHC2*mvarM8</f>
        <v>#VALUE!</v>
      </c>
      <c r="MY29" s="24" t="e">
        <f t="shared" si="153"/>
        <v>#VALUE!</v>
      </c>
      <c r="MZ29" s="24" t="e">
        <f t="shared" si="154"/>
        <v>#VALUE!</v>
      </c>
      <c r="NA29" s="24" t="e">
        <f t="shared" si="155"/>
        <v>#VALUE!</v>
      </c>
      <c r="NB29">
        <v>1.2846359128983999E-5</v>
      </c>
      <c r="NC29" t="e">
        <f>bvarHC2*bvarM2</f>
        <v>#VALUE!</v>
      </c>
      <c r="ND29" t="e">
        <f>cvarHC2*cvarM2</f>
        <v>#VALUE!</v>
      </c>
      <c r="NE29" t="e">
        <f>mvarHC2*mvarM2</f>
        <v>#VALUE!</v>
      </c>
      <c r="NF29" s="24" t="e">
        <f t="shared" si="156"/>
        <v>#VALUE!</v>
      </c>
      <c r="NG29" s="24" t="e">
        <f t="shared" si="157"/>
        <v>#VALUE!</v>
      </c>
      <c r="NH29" s="24" t="e">
        <f t="shared" si="158"/>
        <v>#VALUE!</v>
      </c>
      <c r="NI29">
        <v>8.3515725225205006E-5</v>
      </c>
      <c r="NJ29" t="e">
        <f>bvarHC2*bvarM6</f>
        <v>#VALUE!</v>
      </c>
      <c r="NK29" t="e">
        <f>cvarHC2*cvarM6</f>
        <v>#VALUE!</v>
      </c>
      <c r="NL29" t="e">
        <f>mvarHC2*mvarM6</f>
        <v>#VALUE!</v>
      </c>
      <c r="NM29" s="24" t="e">
        <f t="shared" si="159"/>
        <v>#VALUE!</v>
      </c>
      <c r="NN29" s="24" t="e">
        <f t="shared" si="160"/>
        <v>#VALUE!</v>
      </c>
      <c r="NO29" s="24" t="e">
        <f t="shared" si="161"/>
        <v>#VALUE!</v>
      </c>
      <c r="NP29">
        <v>5.331011996672E-8</v>
      </c>
      <c r="NQ29" t="e">
        <f>bvarHC1*bvarM8</f>
        <v>#VALUE!</v>
      </c>
      <c r="NR29" t="e">
        <f>cvarHC1*cvarM8</f>
        <v>#VALUE!</v>
      </c>
      <c r="NS29" t="e">
        <f>mvarHC1*mvarM8</f>
        <v>#VALUE!</v>
      </c>
      <c r="NT29" s="24" t="e">
        <f t="shared" si="162"/>
        <v>#VALUE!</v>
      </c>
      <c r="NU29" s="24" t="e">
        <f t="shared" si="163"/>
        <v>#VALUE!</v>
      </c>
      <c r="NV29" s="24" t="e">
        <f t="shared" si="164"/>
        <v>#VALUE!</v>
      </c>
      <c r="NW29">
        <v>1.0040270146538999E-5</v>
      </c>
      <c r="NX29" t="e">
        <f>bvarHC2*bvarM7</f>
        <v>#VALUE!</v>
      </c>
      <c r="NY29" t="e">
        <f>cvarHC2*cvarM7</f>
        <v>#VALUE!</v>
      </c>
      <c r="NZ29" t="e">
        <f>mvarHC2*mvarM7</f>
        <v>#VALUE!</v>
      </c>
      <c r="OA29" s="24" t="e">
        <f t="shared" si="165"/>
        <v>#VALUE!</v>
      </c>
      <c r="OB29" s="24" t="e">
        <f t="shared" si="166"/>
        <v>#VALUE!</v>
      </c>
      <c r="OC29" s="24" t="e">
        <f t="shared" si="167"/>
        <v>#VALUE!</v>
      </c>
      <c r="OD29">
        <v>-4.0657466270410003E-4</v>
      </c>
      <c r="OE29" t="e">
        <f>bvarHC2*bvarM7</f>
        <v>#VALUE!</v>
      </c>
      <c r="OF29" t="e">
        <f>cvarHC2*cvarM7</f>
        <v>#VALUE!</v>
      </c>
      <c r="OG29" t="e">
        <f>mvarHC2*mvarM7</f>
        <v>#VALUE!</v>
      </c>
      <c r="OH29" s="24" t="e">
        <f t="shared" si="168"/>
        <v>#VALUE!</v>
      </c>
      <c r="OI29" s="24" t="e">
        <f t="shared" si="169"/>
        <v>#VALUE!</v>
      </c>
      <c r="OJ29" s="24" t="e">
        <f t="shared" si="170"/>
        <v>#VALUE!</v>
      </c>
      <c r="OK29">
        <v>5.1975389236067996E-6</v>
      </c>
      <c r="OL29" t="e">
        <f>bvarHC2*bvarM6</f>
        <v>#VALUE!</v>
      </c>
      <c r="OM29" t="e">
        <f>cvarHC2*cvarM6</f>
        <v>#VALUE!</v>
      </c>
      <c r="ON29" t="e">
        <f>mvarHC2*mvarM6</f>
        <v>#VALUE!</v>
      </c>
      <c r="OO29" s="24" t="e">
        <f t="shared" si="171"/>
        <v>#VALUE!</v>
      </c>
      <c r="OP29" s="24" t="e">
        <f t="shared" si="172"/>
        <v>#VALUE!</v>
      </c>
      <c r="OQ29" s="24" t="e">
        <f t="shared" si="173"/>
        <v>#VALUE!</v>
      </c>
      <c r="OR29">
        <v>1.5065108174699999E-7</v>
      </c>
      <c r="OS29" t="e">
        <f>bvarHC1*bvarM7</f>
        <v>#VALUE!</v>
      </c>
      <c r="OT29" t="e">
        <f>cvarHC1*cvarM7</f>
        <v>#VALUE!</v>
      </c>
      <c r="OU29" t="e">
        <f>mvarHC1*mvarM7</f>
        <v>#VALUE!</v>
      </c>
      <c r="OV29" s="24" t="e">
        <f t="shared" si="174"/>
        <v>#VALUE!</v>
      </c>
      <c r="OW29" s="24" t="e">
        <f t="shared" si="175"/>
        <v>#VALUE!</v>
      </c>
      <c r="OX29" s="24" t="e">
        <f t="shared" si="176"/>
        <v>#VALUE!</v>
      </c>
      <c r="OY29">
        <v>-3.0662562308353999E-5</v>
      </c>
      <c r="OZ29" t="e">
        <f>bvarHC2*bvarM9</f>
        <v>#VALUE!</v>
      </c>
      <c r="PA29" t="e">
        <f>cvarHC2*cvarM9</f>
        <v>#VALUE!</v>
      </c>
      <c r="PB29" t="e">
        <f>mvarHC2*mvarM9</f>
        <v>#VALUE!</v>
      </c>
      <c r="PC29" s="24" t="e">
        <f t="shared" si="177"/>
        <v>#VALUE!</v>
      </c>
      <c r="PD29" s="24" t="e">
        <f t="shared" si="178"/>
        <v>#VALUE!</v>
      </c>
      <c r="PE29" s="24" t="e">
        <f t="shared" si="179"/>
        <v>#VALUE!</v>
      </c>
      <c r="PF29">
        <v>-2.6969845397756001E-8</v>
      </c>
      <c r="PG29" t="e">
        <f>bvarHC1*bvarM7</f>
        <v>#VALUE!</v>
      </c>
      <c r="PH29" t="e">
        <f>cvarHC1*cvarM7</f>
        <v>#VALUE!</v>
      </c>
      <c r="PI29" t="e">
        <f>mvarHC1*mvarM7</f>
        <v>#VALUE!</v>
      </c>
      <c r="PJ29" s="24" t="e">
        <f t="shared" si="180"/>
        <v>#VALUE!</v>
      </c>
      <c r="PK29" s="24" t="e">
        <f t="shared" si="181"/>
        <v>#VALUE!</v>
      </c>
      <c r="PL29" s="24" t="e">
        <f t="shared" si="182"/>
        <v>#VALUE!</v>
      </c>
      <c r="PM29">
        <v>9.5204637131881994E-6</v>
      </c>
      <c r="PN29" t="e">
        <f>bvarHC2*bvarM7</f>
        <v>#VALUE!</v>
      </c>
      <c r="PO29" t="e">
        <f>cvarHC2*cvarM7</f>
        <v>#VALUE!</v>
      </c>
      <c r="PP29" t="e">
        <f>mvarHC2*mvarM7</f>
        <v>#VALUE!</v>
      </c>
      <c r="PQ29" s="24" t="e">
        <f t="shared" si="183"/>
        <v>#VALUE!</v>
      </c>
      <c r="PR29" s="24" t="e">
        <f t="shared" si="184"/>
        <v>#VALUE!</v>
      </c>
      <c r="PS29" s="24" t="e">
        <f t="shared" si="185"/>
        <v>#VALUE!</v>
      </c>
      <c r="PT29">
        <v>-5.8902540115484997E-4</v>
      </c>
      <c r="PU29" t="e">
        <f>bvarHC2*bvarM7</f>
        <v>#VALUE!</v>
      </c>
      <c r="PV29" t="e">
        <f>cvarHC2*cvarM7</f>
        <v>#VALUE!</v>
      </c>
      <c r="PW29" t="e">
        <f>mvarHC2*mvarM7</f>
        <v>#VALUE!</v>
      </c>
      <c r="PX29" s="24" t="e">
        <f t="shared" si="186"/>
        <v>#VALUE!</v>
      </c>
      <c r="PY29" s="24" t="e">
        <f t="shared" si="187"/>
        <v>#VALUE!</v>
      </c>
      <c r="PZ29" s="24" t="e">
        <f t="shared" si="188"/>
        <v>#VALUE!</v>
      </c>
      <c r="QA29">
        <v>-7.9349121371362005E-2</v>
      </c>
      <c r="QB29" t="e">
        <f>bvarM1*bvarM2</f>
        <v>#VALUE!</v>
      </c>
      <c r="QC29" t="e">
        <f>cvarM1*cvarM2</f>
        <v>#VALUE!</v>
      </c>
      <c r="QD29" t="e">
        <f>mvarM1*mvarM2</f>
        <v>#VALUE!</v>
      </c>
      <c r="QE29" s="24" t="e">
        <f t="shared" si="189"/>
        <v>#VALUE!</v>
      </c>
      <c r="QF29" s="24" t="e">
        <f t="shared" si="190"/>
        <v>#VALUE!</v>
      </c>
      <c r="QG29" s="24" t="e">
        <f t="shared" si="191"/>
        <v>#VALUE!</v>
      </c>
      <c r="QH29">
        <v>-1.2915653810414999E-7</v>
      </c>
      <c r="QI29" t="e">
        <f>bvarHC1*bvarM8</f>
        <v>#VALUE!</v>
      </c>
      <c r="QJ29" t="e">
        <f>cvarHC1*cvarM8</f>
        <v>#VALUE!</v>
      </c>
      <c r="QK29" t="e">
        <f>mvarHC1*mvarM8</f>
        <v>#VALUE!</v>
      </c>
      <c r="QL29" s="24" t="e">
        <f t="shared" si="192"/>
        <v>#VALUE!</v>
      </c>
      <c r="QM29" s="24" t="e">
        <f t="shared" si="193"/>
        <v>#VALUE!</v>
      </c>
      <c r="QN29" s="24" t="e">
        <f t="shared" si="194"/>
        <v>#VALUE!</v>
      </c>
      <c r="QO29">
        <v>0.28355686299394001</v>
      </c>
      <c r="QP29" t="e">
        <f>bvarM1*bvarM4</f>
        <v>#VALUE!</v>
      </c>
      <c r="QQ29" t="e">
        <f>cvarM1*cvarM4</f>
        <v>#VALUE!</v>
      </c>
      <c r="QR29" t="e">
        <f>mvarM1*mvarM4</f>
        <v>#VALUE!</v>
      </c>
      <c r="QS29" s="24" t="e">
        <f t="shared" si="195"/>
        <v>#VALUE!</v>
      </c>
      <c r="QT29" s="24" t="e">
        <f t="shared" si="196"/>
        <v>#VALUE!</v>
      </c>
      <c r="QU29" s="24" t="e">
        <f t="shared" si="197"/>
        <v>#VALUE!</v>
      </c>
      <c r="QV29">
        <v>-4.3476081165103001E-5</v>
      </c>
      <c r="QW29" t="e">
        <f>bvarHC2*bvarM7</f>
        <v>#VALUE!</v>
      </c>
      <c r="QX29" t="e">
        <f>cvarHC2*cvarM7</f>
        <v>#VALUE!</v>
      </c>
      <c r="QY29" t="e">
        <f>mvarHC2*mvarM7</f>
        <v>#VALUE!</v>
      </c>
      <c r="QZ29" s="24" t="e">
        <f t="shared" si="198"/>
        <v>#VALUE!</v>
      </c>
      <c r="RA29" s="24" t="e">
        <f t="shared" si="199"/>
        <v>#VALUE!</v>
      </c>
      <c r="RB29" s="24" t="e">
        <f t="shared" si="200"/>
        <v>#VALUE!</v>
      </c>
      <c r="RC29">
        <v>-4.4738759539088003E-6</v>
      </c>
      <c r="RD29" t="e">
        <f>bvarHC2*bvarM6</f>
        <v>#VALUE!</v>
      </c>
      <c r="RE29" t="e">
        <f>cvarHC2*cvarM6</f>
        <v>#VALUE!</v>
      </c>
      <c r="RF29" t="e">
        <f>mvarHC2*mvarM6</f>
        <v>#VALUE!</v>
      </c>
      <c r="RG29" s="24" t="e">
        <f t="shared" si="201"/>
        <v>#VALUE!</v>
      </c>
      <c r="RH29" s="24" t="e">
        <f t="shared" si="202"/>
        <v>#VALUE!</v>
      </c>
      <c r="RI29" s="24" t="e">
        <f t="shared" si="203"/>
        <v>#VALUE!</v>
      </c>
      <c r="RJ29">
        <v>-5.7935619337418E-5</v>
      </c>
      <c r="RK29" t="e">
        <f>bvarHC2*bvarM9</f>
        <v>#VALUE!</v>
      </c>
      <c r="RL29" t="e">
        <f>cvarHC2*cvarM9</f>
        <v>#VALUE!</v>
      </c>
      <c r="RM29" t="e">
        <f>mvarHC2*mvarM9</f>
        <v>#VALUE!</v>
      </c>
      <c r="RN29" s="24" t="e">
        <f t="shared" si="204"/>
        <v>#VALUE!</v>
      </c>
      <c r="RO29" s="24" t="e">
        <f t="shared" si="205"/>
        <v>#VALUE!</v>
      </c>
      <c r="RP29" s="24" t="e">
        <f t="shared" si="206"/>
        <v>#VALUE!</v>
      </c>
      <c r="RQ29">
        <v>-3.2843979240792997E-5</v>
      </c>
      <c r="RR29" t="e">
        <f>bvarHC2*bvarM7</f>
        <v>#VALUE!</v>
      </c>
      <c r="RS29" t="e">
        <f>cvarHC2*cvarM7</f>
        <v>#VALUE!</v>
      </c>
      <c r="RT29" t="e">
        <f>mvarHC2*mvarM7</f>
        <v>#VALUE!</v>
      </c>
      <c r="RU29" s="24" t="e">
        <f t="shared" si="207"/>
        <v>#VALUE!</v>
      </c>
      <c r="RV29" s="24" t="e">
        <f t="shared" si="208"/>
        <v>#VALUE!</v>
      </c>
      <c r="RW29" s="24" t="e">
        <f t="shared" si="209"/>
        <v>#VALUE!</v>
      </c>
      <c r="RX29">
        <v>-4.3721820467486002E-8</v>
      </c>
      <c r="RY29" t="e">
        <f>bvarHC1*bvarM5</f>
        <v>#VALUE!</v>
      </c>
      <c r="RZ29" t="e">
        <f>cvarHC1*cvarM5</f>
        <v>#VALUE!</v>
      </c>
      <c r="SA29" t="e">
        <f>mvarHC1*mvarM5</f>
        <v>#VALUE!</v>
      </c>
      <c r="SB29" s="24" t="e">
        <f t="shared" si="210"/>
        <v>#VALUE!</v>
      </c>
      <c r="SC29" s="24" t="e">
        <f t="shared" si="211"/>
        <v>#VALUE!</v>
      </c>
      <c r="SD29" s="24" t="e">
        <f t="shared" si="212"/>
        <v>#VALUE!</v>
      </c>
      <c r="SE29">
        <v>0.26343981952397999</v>
      </c>
      <c r="SF29" t="e">
        <f>bvarM1*bvarM4</f>
        <v>#VALUE!</v>
      </c>
      <c r="SG29" t="e">
        <f>cvarM1*cvarM4</f>
        <v>#VALUE!</v>
      </c>
      <c r="SH29" t="e">
        <f>mvarM1*mvarM4</f>
        <v>#VALUE!</v>
      </c>
      <c r="SI29" s="24" t="e">
        <f t="shared" si="213"/>
        <v>#VALUE!</v>
      </c>
      <c r="SJ29" s="24" t="e">
        <f t="shared" si="214"/>
        <v>#VALUE!</v>
      </c>
      <c r="SK29" s="24" t="e">
        <f t="shared" si="215"/>
        <v>#VALUE!</v>
      </c>
      <c r="SL29">
        <v>9.3347268299059004E-6</v>
      </c>
      <c r="SM29" t="e">
        <f>bvarHC2*bvarM6</f>
        <v>#VALUE!</v>
      </c>
      <c r="SN29" t="e">
        <f>cvarHC2*cvarM6</f>
        <v>#VALUE!</v>
      </c>
      <c r="SO29" t="e">
        <f>mvarHC2*mvarM6</f>
        <v>#VALUE!</v>
      </c>
      <c r="SP29" s="24" t="e">
        <f t="shared" si="216"/>
        <v>#VALUE!</v>
      </c>
      <c r="SQ29" s="24" t="e">
        <f t="shared" si="217"/>
        <v>#VALUE!</v>
      </c>
      <c r="SR29" s="24" t="e">
        <f t="shared" si="218"/>
        <v>#VALUE!</v>
      </c>
      <c r="SS29">
        <v>2.1517507507059001E-7</v>
      </c>
      <c r="ST29" t="e">
        <f>bvarHC1*bvarM9</f>
        <v>#VALUE!</v>
      </c>
      <c r="SU29" t="e">
        <f>cvarHC1*cvarM9</f>
        <v>#VALUE!</v>
      </c>
      <c r="SV29" t="e">
        <f>mvarHC1*mvarM9</f>
        <v>#VALUE!</v>
      </c>
      <c r="SW29" s="24" t="e">
        <f t="shared" si="219"/>
        <v>#VALUE!</v>
      </c>
      <c r="SX29" s="24" t="e">
        <f t="shared" si="220"/>
        <v>#VALUE!</v>
      </c>
      <c r="SY29" s="24" t="e">
        <f t="shared" si="221"/>
        <v>#VALUE!</v>
      </c>
      <c r="SZ29">
        <v>5.1004964702672003E-5</v>
      </c>
      <c r="TA29" t="e">
        <f>bvarHC2*bvarM6</f>
        <v>#VALUE!</v>
      </c>
      <c r="TB29" t="e">
        <f>cvarHC2*cvarM6</f>
        <v>#VALUE!</v>
      </c>
      <c r="TC29" t="e">
        <f>mvarHC2*mvarM6</f>
        <v>#VALUE!</v>
      </c>
      <c r="TD29" s="24" t="e">
        <f t="shared" si="222"/>
        <v>#VALUE!</v>
      </c>
      <c r="TE29" s="24" t="e">
        <f t="shared" si="223"/>
        <v>#VALUE!</v>
      </c>
      <c r="TF29" s="24" t="e">
        <f t="shared" si="224"/>
        <v>#VALUE!</v>
      </c>
      <c r="TG29">
        <v>-6.8765201902395999E-9</v>
      </c>
      <c r="TH29" t="e">
        <f>bvarM4*bvarM7</f>
        <v>#VALUE!</v>
      </c>
      <c r="TI29" t="e">
        <f>cvarM4*cvarM7</f>
        <v>#VALUE!</v>
      </c>
      <c r="TJ29" t="e">
        <f>mvarM4*mvarM7</f>
        <v>#VALUE!</v>
      </c>
      <c r="TK29" s="24" t="e">
        <f t="shared" si="225"/>
        <v>#VALUE!</v>
      </c>
      <c r="TL29" s="24" t="e">
        <f t="shared" si="226"/>
        <v>#VALUE!</v>
      </c>
      <c r="TM29" s="24" t="e">
        <f t="shared" si="227"/>
        <v>#VALUE!</v>
      </c>
      <c r="TN29">
        <v>1.9320610924247E-7</v>
      </c>
      <c r="TO29" t="e">
        <f>bvarHC1*bvarM7</f>
        <v>#VALUE!</v>
      </c>
      <c r="TP29" t="e">
        <f>cvarHC1*cvarM7</f>
        <v>#VALUE!</v>
      </c>
      <c r="TQ29" t="e">
        <f>mvarHC1*mvarM7</f>
        <v>#VALUE!</v>
      </c>
      <c r="TR29" s="24" t="e">
        <f t="shared" si="228"/>
        <v>#VALUE!</v>
      </c>
      <c r="TS29" s="24" t="e">
        <f t="shared" si="229"/>
        <v>#VALUE!</v>
      </c>
      <c r="TT29" s="24" t="e">
        <f t="shared" si="230"/>
        <v>#VALUE!</v>
      </c>
      <c r="TU29">
        <v>-0.74581271752547995</v>
      </c>
      <c r="TV29" t="e">
        <f>bvarHC2*bvarM1</f>
        <v>#VALUE!</v>
      </c>
      <c r="TW29" t="e">
        <f>cvarHC2*cvarM1</f>
        <v>#VALUE!</v>
      </c>
      <c r="TX29" t="e">
        <f>mvarHC2*mvarM1</f>
        <v>#VALUE!</v>
      </c>
      <c r="TY29" s="24" t="e">
        <f t="shared" si="231"/>
        <v>#VALUE!</v>
      </c>
      <c r="TZ29" s="24" t="e">
        <f t="shared" si="232"/>
        <v>#VALUE!</v>
      </c>
      <c r="UA29" s="24" t="e">
        <f t="shared" si="233"/>
        <v>#VALUE!</v>
      </c>
      <c r="UB29">
        <v>6.4458408749666003E-5</v>
      </c>
      <c r="UC29" t="e">
        <f>bvarM1*bvarM7</f>
        <v>#VALUE!</v>
      </c>
      <c r="UD29" t="e">
        <f>cvarM1*cvarM7</f>
        <v>#VALUE!</v>
      </c>
      <c r="UE29" t="e">
        <f>mvarM1*mvarM7</f>
        <v>#VALUE!</v>
      </c>
      <c r="UF29" s="24" t="e">
        <f t="shared" si="234"/>
        <v>#VALUE!</v>
      </c>
      <c r="UG29" s="24" t="e">
        <f t="shared" si="235"/>
        <v>#VALUE!</v>
      </c>
      <c r="UH29" s="24" t="e">
        <f t="shared" si="236"/>
        <v>#VALUE!</v>
      </c>
      <c r="UI29">
        <v>1.7111345180669999E-7</v>
      </c>
      <c r="UJ29" t="e">
        <f>bvarHC1*bvarM9</f>
        <v>#VALUE!</v>
      </c>
      <c r="UK29" t="e">
        <f>cvarHC1*cvarM9</f>
        <v>#VALUE!</v>
      </c>
      <c r="UL29" t="e">
        <f>mvarHC1*mvarM9</f>
        <v>#VALUE!</v>
      </c>
      <c r="UM29" s="24" t="e">
        <f t="shared" si="237"/>
        <v>#VALUE!</v>
      </c>
      <c r="UN29" s="24" t="e">
        <f t="shared" si="238"/>
        <v>#VALUE!</v>
      </c>
      <c r="UO29" s="24" t="e">
        <f t="shared" si="239"/>
        <v>#VALUE!</v>
      </c>
      <c r="UP29">
        <v>-1.9421880251031998E-6</v>
      </c>
      <c r="UQ29" t="e">
        <f>bvarHC1*bvarM7</f>
        <v>#VALUE!</v>
      </c>
      <c r="UR29" t="e">
        <f>cvarHC1*cvarM7</f>
        <v>#VALUE!</v>
      </c>
      <c r="US29" t="e">
        <f>mvarHC1*mvarM7</f>
        <v>#VALUE!</v>
      </c>
      <c r="UT29" s="24" t="e">
        <f t="shared" si="240"/>
        <v>#VALUE!</v>
      </c>
      <c r="UU29" s="24" t="e">
        <f t="shared" si="241"/>
        <v>#VALUE!</v>
      </c>
      <c r="UV29" s="24" t="e">
        <f t="shared" si="242"/>
        <v>#VALUE!</v>
      </c>
      <c r="UW29">
        <v>2.8402411348348E-5</v>
      </c>
      <c r="UX29" t="e">
        <f>bvarM1*bvarM4</f>
        <v>#VALUE!</v>
      </c>
      <c r="UY29" t="e">
        <f>cvarM1*cvarM4</f>
        <v>#VALUE!</v>
      </c>
      <c r="UZ29" t="e">
        <f>mvarM1*mvarM4</f>
        <v>#VALUE!</v>
      </c>
      <c r="VA29" s="24" t="e">
        <f t="shared" si="243"/>
        <v>#VALUE!</v>
      </c>
      <c r="VB29" s="24" t="e">
        <f t="shared" si="244"/>
        <v>#VALUE!</v>
      </c>
      <c r="VC29" s="24" t="e">
        <f t="shared" si="245"/>
        <v>#VALUE!</v>
      </c>
      <c r="VD29">
        <v>3.7378962837565001E-5</v>
      </c>
      <c r="VE29" t="e">
        <f>bvarHC2*bvarM6</f>
        <v>#VALUE!</v>
      </c>
      <c r="VF29" t="e">
        <f>cvarHC2*cvarM6</f>
        <v>#VALUE!</v>
      </c>
      <c r="VG29" t="e">
        <f>mvarHC2*mvarM6</f>
        <v>#VALUE!</v>
      </c>
      <c r="VH29" s="24" t="e">
        <f t="shared" si="246"/>
        <v>#VALUE!</v>
      </c>
      <c r="VI29" s="24" t="e">
        <f t="shared" si="247"/>
        <v>#VALUE!</v>
      </c>
      <c r="VJ29" s="24" t="e">
        <f t="shared" si="248"/>
        <v>#VALUE!</v>
      </c>
      <c r="VK29">
        <v>-1.135844562847E-6</v>
      </c>
      <c r="VL29" t="e">
        <f>bvarHC1*bvarM7</f>
        <v>#VALUE!</v>
      </c>
      <c r="VM29" t="e">
        <f>cvarHC1*cvarM7</f>
        <v>#VALUE!</v>
      </c>
      <c r="VN29" t="e">
        <f>mvarHC1*mvarM7</f>
        <v>#VALUE!</v>
      </c>
      <c r="VO29" s="24" t="e">
        <f t="shared" si="249"/>
        <v>#VALUE!</v>
      </c>
      <c r="VP29" s="24" t="e">
        <f t="shared" si="250"/>
        <v>#VALUE!</v>
      </c>
      <c r="VQ29" s="24" t="e">
        <f t="shared" si="251"/>
        <v>#VALUE!</v>
      </c>
      <c r="VR29">
        <v>8.1578660683672002E-9</v>
      </c>
      <c r="VS29" t="e">
        <f>bvarHC2*bvarM6</f>
        <v>#VALUE!</v>
      </c>
      <c r="VT29" t="e">
        <f>cvarHC2*cvarM6</f>
        <v>#VALUE!</v>
      </c>
      <c r="VU29" t="e">
        <f>mvarHC2*mvarM6</f>
        <v>#VALUE!</v>
      </c>
      <c r="VV29" s="24" t="e">
        <f t="shared" si="252"/>
        <v>#VALUE!</v>
      </c>
      <c r="VW29" s="24" t="e">
        <f t="shared" si="253"/>
        <v>#VALUE!</v>
      </c>
      <c r="VX29" s="24" t="e">
        <f t="shared" si="254"/>
        <v>#VALUE!</v>
      </c>
      <c r="VY29">
        <v>1.9305791000067E-7</v>
      </c>
      <c r="VZ29" t="e">
        <f>bvarHC1*bvarM9</f>
        <v>#VALUE!</v>
      </c>
      <c r="WA29" t="e">
        <f>cvarHC1*cvarM9</f>
        <v>#VALUE!</v>
      </c>
      <c r="WB29" t="e">
        <f>mvarHC1*mvarM9</f>
        <v>#VALUE!</v>
      </c>
      <c r="WC29" s="24" t="e">
        <f t="shared" si="255"/>
        <v>#VALUE!</v>
      </c>
      <c r="WD29" s="24" t="e">
        <f t="shared" si="256"/>
        <v>#VALUE!</v>
      </c>
      <c r="WE29" s="24" t="e">
        <f t="shared" si="257"/>
        <v>#VALUE!</v>
      </c>
      <c r="WF29">
        <v>-2.1985756000907998E-6</v>
      </c>
      <c r="WG29" t="e">
        <f>bvarHC1*bvarM7</f>
        <v>#VALUE!</v>
      </c>
      <c r="WH29" t="e">
        <f>cvarHC1*cvarM7</f>
        <v>#VALUE!</v>
      </c>
      <c r="WI29" t="e">
        <f>mvarHC1*mvarM7</f>
        <v>#VALUE!</v>
      </c>
      <c r="WJ29" s="24" t="e">
        <f t="shared" si="258"/>
        <v>#VALUE!</v>
      </c>
      <c r="WK29" s="24" t="e">
        <f t="shared" si="259"/>
        <v>#VALUE!</v>
      </c>
      <c r="WL29" s="24" t="e">
        <f t="shared" si="260"/>
        <v>#VALUE!</v>
      </c>
      <c r="WM29">
        <v>-2.1580816796114002E-9</v>
      </c>
      <c r="WN29" t="e">
        <f>bvarM3*bvarM7</f>
        <v>#VALUE!</v>
      </c>
      <c r="WO29" t="e">
        <f>cvarM3*cvarM7</f>
        <v>#VALUE!</v>
      </c>
      <c r="WP29" t="e">
        <f>mvarM3*mvarM7</f>
        <v>#VALUE!</v>
      </c>
      <c r="WQ29" s="24" t="e">
        <f t="shared" si="261"/>
        <v>#VALUE!</v>
      </c>
      <c r="WR29" s="24" t="e">
        <f t="shared" si="262"/>
        <v>#VALUE!</v>
      </c>
      <c r="WS29" s="24" t="e">
        <f t="shared" si="263"/>
        <v>#VALUE!</v>
      </c>
      <c r="WT29">
        <v>4.5110288070108002E-6</v>
      </c>
      <c r="WU29" t="e">
        <f>bvarHC2*bvarM4</f>
        <v>#VALUE!</v>
      </c>
      <c r="WV29" t="e">
        <f>cvarHC2*cvarM4</f>
        <v>#VALUE!</v>
      </c>
      <c r="WW29" t="e">
        <f>mvarHC2*mvarM4</f>
        <v>#VALUE!</v>
      </c>
      <c r="WX29" s="24" t="e">
        <f t="shared" si="264"/>
        <v>#VALUE!</v>
      </c>
      <c r="WY29" s="24" t="e">
        <f t="shared" si="265"/>
        <v>#VALUE!</v>
      </c>
      <c r="WZ29" s="24" t="e">
        <f t="shared" si="266"/>
        <v>#VALUE!</v>
      </c>
      <c r="XA29">
        <v>-1.0104544773980001E-6</v>
      </c>
      <c r="XB29" t="e">
        <f>bvarHC1*bvarM7</f>
        <v>#VALUE!</v>
      </c>
      <c r="XC29" t="e">
        <f>cvarHC1*cvarM7</f>
        <v>#VALUE!</v>
      </c>
      <c r="XD29" t="e">
        <f>mvarHC1*mvarM7</f>
        <v>#VALUE!</v>
      </c>
      <c r="XE29" s="24" t="e">
        <f t="shared" si="267"/>
        <v>#VALUE!</v>
      </c>
      <c r="XF29" s="24" t="e">
        <f t="shared" si="268"/>
        <v>#VALUE!</v>
      </c>
      <c r="XG29" s="24" t="e">
        <f t="shared" si="269"/>
        <v>#VALUE!</v>
      </c>
      <c r="XH29">
        <v>2.7271852879453999E-9</v>
      </c>
      <c r="XI29" t="e">
        <f>bvarHC2*bvarM6</f>
        <v>#VALUE!</v>
      </c>
      <c r="XJ29" t="e">
        <f>cvarHC2*cvarM6</f>
        <v>#VALUE!</v>
      </c>
      <c r="XK29" t="e">
        <f>mvarHC2*mvarM6</f>
        <v>#VALUE!</v>
      </c>
      <c r="XL29" s="24" t="e">
        <f t="shared" si="270"/>
        <v>#VALUE!</v>
      </c>
      <c r="XM29" s="24" t="e">
        <f t="shared" si="271"/>
        <v>#VALUE!</v>
      </c>
      <c r="XN29" s="24" t="e">
        <f t="shared" si="272"/>
        <v>#VALUE!</v>
      </c>
      <c r="XO29">
        <v>-0.60670586447084995</v>
      </c>
      <c r="XP29" t="e">
        <f>bvarM1*bvarM2</f>
        <v>#VALUE!</v>
      </c>
      <c r="XQ29" t="e">
        <f>cvarM1*cvarM2</f>
        <v>#VALUE!</v>
      </c>
      <c r="XR29" t="e">
        <f>mvarM1*mvarM2</f>
        <v>#VALUE!</v>
      </c>
      <c r="XS29" s="24" t="e">
        <f t="shared" si="273"/>
        <v>#VALUE!</v>
      </c>
      <c r="XT29" s="24" t="e">
        <f t="shared" si="274"/>
        <v>#VALUE!</v>
      </c>
      <c r="XU29" s="24" t="e">
        <f t="shared" si="275"/>
        <v>#VALUE!</v>
      </c>
      <c r="XV29">
        <v>-1.1683843794038E-4</v>
      </c>
      <c r="XW29" t="e">
        <f>bvarHC2*bvarM2</f>
        <v>#VALUE!</v>
      </c>
      <c r="XX29" t="e">
        <f>cvarHC2*cvarM2</f>
        <v>#VALUE!</v>
      </c>
      <c r="XY29" t="e">
        <f>mvarHC2*mvarM2</f>
        <v>#VALUE!</v>
      </c>
      <c r="XZ29" s="24" t="e">
        <f t="shared" si="276"/>
        <v>#VALUE!</v>
      </c>
      <c r="YA29" s="24" t="e">
        <f t="shared" si="277"/>
        <v>#VALUE!</v>
      </c>
      <c r="YB29" s="24" t="e">
        <f t="shared" si="278"/>
        <v>#VALUE!</v>
      </c>
      <c r="YC29">
        <v>1.4363946601669001E-4</v>
      </c>
      <c r="YD29" t="e">
        <f>bvarM1*bvarM7</f>
        <v>#VALUE!</v>
      </c>
      <c r="YE29" t="e">
        <f>cvarM1*cvarM7</f>
        <v>#VALUE!</v>
      </c>
      <c r="YF29" t="e">
        <f>mvarM1*mvarM7</f>
        <v>#VALUE!</v>
      </c>
      <c r="YG29" s="24" t="e">
        <f t="shared" si="279"/>
        <v>#VALUE!</v>
      </c>
      <c r="YH29" s="24" t="e">
        <f t="shared" si="280"/>
        <v>#VALUE!</v>
      </c>
      <c r="YI29" s="24" t="e">
        <f t="shared" si="281"/>
        <v>#VALUE!</v>
      </c>
      <c r="YJ29">
        <v>2.3001767576422999E-6</v>
      </c>
      <c r="YK29" t="e">
        <f>bvarHC2*bvarM4</f>
        <v>#VALUE!</v>
      </c>
      <c r="YL29" t="e">
        <f>cvarHC2*cvarM4</f>
        <v>#VALUE!</v>
      </c>
      <c r="YM29" t="e">
        <f>mvarHC2*mvarM4</f>
        <v>#VALUE!</v>
      </c>
      <c r="YN29" s="24" t="e">
        <f t="shared" si="282"/>
        <v>#VALUE!</v>
      </c>
      <c r="YO29" s="24" t="e">
        <f t="shared" si="283"/>
        <v>#VALUE!</v>
      </c>
      <c r="YP29" s="24" t="e">
        <f t="shared" si="284"/>
        <v>#VALUE!</v>
      </c>
      <c r="YQ29">
        <v>-4.8935329169947001E-5</v>
      </c>
      <c r="YR29" t="e">
        <f>bvarHC2*bvarM2</f>
        <v>#VALUE!</v>
      </c>
      <c r="YS29" t="e">
        <f>cvarHC2*cvarM2</f>
        <v>#VALUE!</v>
      </c>
      <c r="YT29" t="e">
        <f>mvarHC2*mvarM2</f>
        <v>#VALUE!</v>
      </c>
      <c r="YU29" s="24" t="e">
        <f t="shared" si="285"/>
        <v>#VALUE!</v>
      </c>
      <c r="YV29" s="24" t="e">
        <f t="shared" si="286"/>
        <v>#VALUE!</v>
      </c>
      <c r="YW29" s="24" t="e">
        <f t="shared" si="287"/>
        <v>#VALUE!</v>
      </c>
      <c r="YX29">
        <v>-2.7108317871849E-8</v>
      </c>
      <c r="YY29" t="e">
        <f>bvarHC2*bvarM7</f>
        <v>#VALUE!</v>
      </c>
      <c r="YZ29" t="e">
        <f>cvarHC2*cvarM7</f>
        <v>#VALUE!</v>
      </c>
      <c r="ZA29" t="e">
        <f>mvarHC2*mvarM7</f>
        <v>#VALUE!</v>
      </c>
      <c r="ZB29" s="24" t="e">
        <f t="shared" si="288"/>
        <v>#VALUE!</v>
      </c>
      <c r="ZC29" s="24" t="e">
        <f t="shared" si="289"/>
        <v>#VALUE!</v>
      </c>
      <c r="ZD29" s="24" t="e">
        <f t="shared" si="290"/>
        <v>#VALUE!</v>
      </c>
      <c r="ZE29">
        <v>-0.41418181557099998</v>
      </c>
      <c r="ZF29" t="e">
        <f>bvarM1*bvarM4</f>
        <v>#VALUE!</v>
      </c>
      <c r="ZG29" t="e">
        <f>cvarM1*cvarM4</f>
        <v>#VALUE!</v>
      </c>
      <c r="ZH29" t="e">
        <f>mvarM1*mvarM4</f>
        <v>#VALUE!</v>
      </c>
      <c r="ZI29" s="24" t="e">
        <f t="shared" si="291"/>
        <v>#VALUE!</v>
      </c>
      <c r="ZJ29" s="24" t="e">
        <f t="shared" si="292"/>
        <v>#VALUE!</v>
      </c>
      <c r="ZK29" s="24" t="e">
        <f t="shared" si="293"/>
        <v>#VALUE!</v>
      </c>
      <c r="ZL29">
        <v>-1.6629933802814E-4</v>
      </c>
      <c r="ZM29" t="e">
        <f>bvarHC2*bvarM2</f>
        <v>#VALUE!</v>
      </c>
      <c r="ZN29" t="e">
        <f>cvarHC2*cvarM2</f>
        <v>#VALUE!</v>
      </c>
      <c r="ZO29" t="e">
        <f>mvarHC2*mvarM2</f>
        <v>#VALUE!</v>
      </c>
      <c r="ZP29" s="24" t="e">
        <f t="shared" si="294"/>
        <v>#VALUE!</v>
      </c>
      <c r="ZQ29" s="24" t="e">
        <f t="shared" si="295"/>
        <v>#VALUE!</v>
      </c>
      <c r="ZR29" s="24" t="e">
        <f t="shared" si="296"/>
        <v>#VALUE!</v>
      </c>
      <c r="ZS29">
        <v>1.8518094939984001E-4</v>
      </c>
      <c r="ZT29" t="e">
        <f>bvarM1*bvarM7</f>
        <v>#VALUE!</v>
      </c>
      <c r="ZU29" t="e">
        <f>cvarM1*cvarM7</f>
        <v>#VALUE!</v>
      </c>
      <c r="ZV29" t="e">
        <f>mvarM1*mvarM7</f>
        <v>#VALUE!</v>
      </c>
      <c r="ZW29" s="24" t="e">
        <f t="shared" si="297"/>
        <v>#VALUE!</v>
      </c>
      <c r="ZX29" s="24" t="e">
        <f t="shared" si="298"/>
        <v>#VALUE!</v>
      </c>
      <c r="ZY29" s="24" t="e">
        <f t="shared" si="299"/>
        <v>#VALUE!</v>
      </c>
      <c r="ZZ29">
        <v>-1.3069592880911999E-7</v>
      </c>
      <c r="AAA29" t="e">
        <f>bvarHC2*bvarM4</f>
        <v>#VALUE!</v>
      </c>
      <c r="AAB29" t="e">
        <f>cvarHC2*cvarM4</f>
        <v>#VALUE!</v>
      </c>
      <c r="AAC29" t="e">
        <f>mvarHC2*mvarM4</f>
        <v>#VALUE!</v>
      </c>
      <c r="AAD29" s="24" t="e">
        <f t="shared" si="300"/>
        <v>#VALUE!</v>
      </c>
      <c r="AAE29" s="24" t="e">
        <f t="shared" si="301"/>
        <v>#VALUE!</v>
      </c>
      <c r="AAF29" s="24" t="e">
        <f t="shared" si="302"/>
        <v>#VALUE!</v>
      </c>
      <c r="AAG29">
        <v>-1.2629350814701E-6</v>
      </c>
      <c r="AAH29" t="e">
        <f>bvarHC1*bvarM7</f>
        <v>#VALUE!</v>
      </c>
      <c r="AAI29" t="e">
        <f>cvarHC1*cvarM7</f>
        <v>#VALUE!</v>
      </c>
      <c r="AAJ29" t="e">
        <f>mvarHC1*mvarM7</f>
        <v>#VALUE!</v>
      </c>
      <c r="AAK29" s="24" t="e">
        <f t="shared" si="303"/>
        <v>#VALUE!</v>
      </c>
      <c r="AAL29" s="24" t="e">
        <f t="shared" si="304"/>
        <v>#VALUE!</v>
      </c>
      <c r="AAM29" s="24" t="e">
        <f t="shared" si="305"/>
        <v>#VALUE!</v>
      </c>
      <c r="AAN29">
        <v>8.9389337907043E-9</v>
      </c>
      <c r="AAO29" t="e">
        <f>bvarHC2*bvarM6</f>
        <v>#VALUE!</v>
      </c>
      <c r="AAP29" t="e">
        <f>cvarHC2*cvarM6</f>
        <v>#VALUE!</v>
      </c>
      <c r="AAQ29" t="e">
        <f>mvarHC2*mvarM6</f>
        <v>#VALUE!</v>
      </c>
      <c r="AAR29" s="24" t="e">
        <f t="shared" si="306"/>
        <v>#VALUE!</v>
      </c>
      <c r="AAS29" s="24" t="e">
        <f t="shared" si="307"/>
        <v>#VALUE!</v>
      </c>
      <c r="AAT29" s="24" t="e">
        <f t="shared" si="308"/>
        <v>#VALUE!</v>
      </c>
      <c r="AAU29">
        <v>-2.0909102101685999E-5</v>
      </c>
      <c r="AAV29" t="e">
        <f>bvarM2*bvarM4</f>
        <v>#VALUE!</v>
      </c>
      <c r="AAW29" t="e">
        <f>cvarM2*cvarM4</f>
        <v>#VALUE!</v>
      </c>
      <c r="AAX29" t="e">
        <f>mvarM2*mvarM4</f>
        <v>#VALUE!</v>
      </c>
      <c r="AAY29" s="24" t="e">
        <f t="shared" si="309"/>
        <v>#VALUE!</v>
      </c>
      <c r="AAZ29" s="24" t="e">
        <f t="shared" si="310"/>
        <v>#VALUE!</v>
      </c>
      <c r="ABA29" s="24" t="e">
        <f t="shared" si="311"/>
        <v>#VALUE!</v>
      </c>
      <c r="ABB29">
        <v>1.3100716163379E-4</v>
      </c>
      <c r="ABC29" t="e">
        <f>bvarHC2*bvarM6</f>
        <v>#VALUE!</v>
      </c>
      <c r="ABD29" t="e">
        <f>cvarHC2*cvarM6</f>
        <v>#VALUE!</v>
      </c>
      <c r="ABE29" t="e">
        <f>mvarHC2*mvarM6</f>
        <v>#VALUE!</v>
      </c>
      <c r="ABF29" s="24" t="e">
        <f t="shared" si="312"/>
        <v>#VALUE!</v>
      </c>
      <c r="ABG29" s="24" t="e">
        <f t="shared" si="313"/>
        <v>#VALUE!</v>
      </c>
      <c r="ABH29" s="24" t="e">
        <f t="shared" si="314"/>
        <v>#VALUE!</v>
      </c>
      <c r="ABI29">
        <v>2.3800855244867001E-5</v>
      </c>
      <c r="ABJ29" t="e">
        <f>bvarM1*bvarM4</f>
        <v>#VALUE!</v>
      </c>
      <c r="ABK29" t="e">
        <f>cvarM1*cvarM4</f>
        <v>#VALUE!</v>
      </c>
      <c r="ABL29" t="e">
        <f>mvarM1*mvarM4</f>
        <v>#VALUE!</v>
      </c>
      <c r="ABM29" s="24" t="e">
        <f t="shared" si="315"/>
        <v>#VALUE!</v>
      </c>
      <c r="ABN29" s="24" t="e">
        <f t="shared" si="316"/>
        <v>#VALUE!</v>
      </c>
      <c r="ABO29" s="24" t="e">
        <f t="shared" si="317"/>
        <v>#VALUE!</v>
      </c>
      <c r="ABP29">
        <v>-5.5891276603299998E-7</v>
      </c>
      <c r="ABQ29" t="e">
        <f>bvarHC2*bvarM9</f>
        <v>#VALUE!</v>
      </c>
      <c r="ABR29" t="e">
        <f>cvarHC2*cvarM9</f>
        <v>#VALUE!</v>
      </c>
      <c r="ABS29" t="e">
        <f>mvarHC2*mvarM9</f>
        <v>#VALUE!</v>
      </c>
      <c r="ABT29" s="24" t="e">
        <f t="shared" si="318"/>
        <v>#VALUE!</v>
      </c>
      <c r="ABU29" s="24" t="e">
        <f t="shared" si="319"/>
        <v>#VALUE!</v>
      </c>
      <c r="ABV29" s="24" t="e">
        <f t="shared" si="320"/>
        <v>#VALUE!</v>
      </c>
      <c r="ABW29">
        <v>-1.4522200053349E-6</v>
      </c>
      <c r="ABX29" t="e">
        <f>bvarHC1*bvarM7</f>
        <v>#VALUE!</v>
      </c>
      <c r="ABY29" t="e">
        <f>cvarHC1*cvarM7</f>
        <v>#VALUE!</v>
      </c>
      <c r="ABZ29" t="e">
        <f>mvarHC1*mvarM7</f>
        <v>#VALUE!</v>
      </c>
      <c r="ACA29" s="24" t="e">
        <f t="shared" si="321"/>
        <v>#VALUE!</v>
      </c>
      <c r="ACB29" s="24" t="e">
        <f t="shared" si="322"/>
        <v>#VALUE!</v>
      </c>
      <c r="ACC29" s="24" t="e">
        <f t="shared" si="323"/>
        <v>#VALUE!</v>
      </c>
      <c r="ACD29">
        <v>7.6369839752671002E-9</v>
      </c>
      <c r="ACE29" t="e">
        <f>bvarHC2*bvarM6</f>
        <v>#VALUE!</v>
      </c>
      <c r="ACF29" t="e">
        <f>cvarHC2*cvarM6</f>
        <v>#VALUE!</v>
      </c>
      <c r="ACG29" t="e">
        <f>mvarHC2*mvarM6</f>
        <v>#VALUE!</v>
      </c>
      <c r="ACH29" s="24" t="e">
        <f t="shared" si="324"/>
        <v>#VALUE!</v>
      </c>
      <c r="ACI29" s="24" t="e">
        <f t="shared" si="325"/>
        <v>#VALUE!</v>
      </c>
      <c r="ACJ29" s="24" t="e">
        <f t="shared" si="326"/>
        <v>#VALUE!</v>
      </c>
      <c r="ACK29">
        <v>-0.67255325327562998</v>
      </c>
      <c r="ACL29" t="e">
        <f>bvarM1*bvarM6</f>
        <v>#VALUE!</v>
      </c>
      <c r="ACM29" t="e">
        <f>cvarM1*cvarM6</f>
        <v>#VALUE!</v>
      </c>
      <c r="ACN29" t="e">
        <f>mvarM1*mvarM6</f>
        <v>#VALUE!</v>
      </c>
      <c r="ACO29" s="24" t="e">
        <f t="shared" si="327"/>
        <v>#VALUE!</v>
      </c>
      <c r="ACP29" s="24" t="e">
        <f t="shared" si="328"/>
        <v>#VALUE!</v>
      </c>
      <c r="ACQ29" s="24" t="e">
        <f t="shared" si="329"/>
        <v>#VALUE!</v>
      </c>
      <c r="ACR29">
        <v>8.3317989213625999E-5</v>
      </c>
      <c r="ACS29" t="e">
        <f>bvarM6*bvarM7</f>
        <v>#VALUE!</v>
      </c>
      <c r="ACT29" t="e">
        <f>cvarM6*cvarM7</f>
        <v>#VALUE!</v>
      </c>
      <c r="ACU29" t="e">
        <f>mvarM6*mvarM7</f>
        <v>#VALUE!</v>
      </c>
      <c r="ACV29" s="24" t="e">
        <f t="shared" si="330"/>
        <v>#VALUE!</v>
      </c>
      <c r="ACW29" s="24" t="e">
        <f t="shared" si="331"/>
        <v>#VALUE!</v>
      </c>
      <c r="ACX29" s="24" t="e">
        <f t="shared" si="332"/>
        <v>#VALUE!</v>
      </c>
      <c r="ACY29">
        <v>1.2213116627075999E-9</v>
      </c>
      <c r="ACZ29" t="e">
        <f>bvarM4*bvarM5</f>
        <v>#VALUE!</v>
      </c>
      <c r="ADA29" t="e">
        <f>cvarM4*cvarM5</f>
        <v>#VALUE!</v>
      </c>
      <c r="ADB29" t="e">
        <f>mvarM4*mvarM5</f>
        <v>#VALUE!</v>
      </c>
      <c r="ADC29" s="24" t="e">
        <f t="shared" si="333"/>
        <v>#VALUE!</v>
      </c>
      <c r="ADD29" s="24" t="e">
        <f t="shared" si="334"/>
        <v>#VALUE!</v>
      </c>
      <c r="ADE29" s="24" t="e">
        <f t="shared" si="335"/>
        <v>#VALUE!</v>
      </c>
      <c r="ADF29">
        <v>-0.93809983611287995</v>
      </c>
      <c r="ADG29" t="e">
        <f>bvarM1*bvarM7</f>
        <v>#VALUE!</v>
      </c>
      <c r="ADH29" t="e">
        <f>cvarM1*cvarM7</f>
        <v>#VALUE!</v>
      </c>
      <c r="ADI29" t="e">
        <f>mvarM1*mvarM7</f>
        <v>#VALUE!</v>
      </c>
      <c r="ADJ29" s="24" t="e">
        <f t="shared" si="336"/>
        <v>#VALUE!</v>
      </c>
      <c r="ADK29" s="24" t="e">
        <f t="shared" si="337"/>
        <v>#VALUE!</v>
      </c>
      <c r="ADL29" s="24" t="e">
        <f t="shared" si="338"/>
        <v>#VALUE!</v>
      </c>
      <c r="ADM29">
        <v>-0.90499160243260002</v>
      </c>
      <c r="ADN29" t="e">
        <f>bvarM1*bvarM9</f>
        <v>#VALUE!</v>
      </c>
      <c r="ADO29" t="e">
        <f>cvarM1*cvarM9</f>
        <v>#VALUE!</v>
      </c>
      <c r="ADP29" t="e">
        <f>mvarM1*mvarM9</f>
        <v>#VALUE!</v>
      </c>
      <c r="ADQ29" s="24" t="e">
        <f t="shared" si="339"/>
        <v>#VALUE!</v>
      </c>
      <c r="ADR29" s="24" t="e">
        <f t="shared" si="340"/>
        <v>#VALUE!</v>
      </c>
      <c r="ADS29" s="24" t="e">
        <f t="shared" si="341"/>
        <v>#VALUE!</v>
      </c>
      <c r="ADT29">
        <v>-5.8543805115685003E-10</v>
      </c>
      <c r="ADU29" t="e">
        <f>bvarM4*bvarM6</f>
        <v>#VALUE!</v>
      </c>
      <c r="ADV29" t="e">
        <f>cvarM4*cvarM6</f>
        <v>#VALUE!</v>
      </c>
      <c r="ADW29" t="e">
        <f>mvarM4*mvarM6</f>
        <v>#VALUE!</v>
      </c>
      <c r="ADX29" s="24" t="e">
        <f t="shared" si="342"/>
        <v>#VALUE!</v>
      </c>
      <c r="ADY29" s="24" t="e">
        <f t="shared" si="343"/>
        <v>#VALUE!</v>
      </c>
      <c r="ADZ29" s="24" t="e">
        <f t="shared" si="344"/>
        <v>#VALUE!</v>
      </c>
      <c r="AEA29">
        <v>-0.77068389131198001</v>
      </c>
      <c r="AEB29" t="e">
        <f>bvarM1*bvarM6</f>
        <v>#VALUE!</v>
      </c>
      <c r="AEC29" t="e">
        <f>cvarM1*cvarM6</f>
        <v>#VALUE!</v>
      </c>
      <c r="AED29" t="e">
        <f>mvarM1*mvarM6</f>
        <v>#VALUE!</v>
      </c>
      <c r="AEE29" s="24" t="e">
        <f t="shared" si="345"/>
        <v>#VALUE!</v>
      </c>
      <c r="AEF29" s="24" t="e">
        <f t="shared" si="346"/>
        <v>#VALUE!</v>
      </c>
      <c r="AEG29" s="24" t="e">
        <f t="shared" si="347"/>
        <v>#VALUE!</v>
      </c>
      <c r="AEH29">
        <v>-3.1959179578934E-3</v>
      </c>
      <c r="AEI29" t="e">
        <f>bvarHC2^2</f>
        <v>#VALUE!</v>
      </c>
      <c r="AEJ29" t="e">
        <f>cvarHC2^2</f>
        <v>#VALUE!</v>
      </c>
      <c r="AEK29" t="e">
        <f>mvarHC2^2</f>
        <v>#VALUE!</v>
      </c>
      <c r="AEL29" s="24" t="e">
        <f t="shared" si="348"/>
        <v>#VALUE!</v>
      </c>
      <c r="AEM29" s="24" t="e">
        <f t="shared" si="349"/>
        <v>#VALUE!</v>
      </c>
      <c r="AEN29" s="24" t="e">
        <f t="shared" si="350"/>
        <v>#VALUE!</v>
      </c>
      <c r="AEO29">
        <v>8.3870933114537001E-10</v>
      </c>
      <c r="AEP29" t="e">
        <f>bvarM4*bvarM5</f>
        <v>#VALUE!</v>
      </c>
      <c r="AEQ29" t="e">
        <f>cvarM4*cvarM5</f>
        <v>#VALUE!</v>
      </c>
      <c r="AER29" t="e">
        <f>mvarM4*mvarM5</f>
        <v>#VALUE!</v>
      </c>
      <c r="AES29" s="24" t="e">
        <f t="shared" si="351"/>
        <v>#VALUE!</v>
      </c>
      <c r="AET29" s="24" t="e">
        <f t="shared" si="352"/>
        <v>#VALUE!</v>
      </c>
      <c r="AEU29" s="24" t="e">
        <f t="shared" si="353"/>
        <v>#VALUE!</v>
      </c>
      <c r="AEV29">
        <v>1.595310343158E-6</v>
      </c>
      <c r="AEW29" t="e">
        <f>bvarM4*bvarM5</f>
        <v>#VALUE!</v>
      </c>
      <c r="AEX29" t="e">
        <f>cvarM4*cvarM5</f>
        <v>#VALUE!</v>
      </c>
      <c r="AEY29" t="e">
        <f>mvarM4*mvarM5</f>
        <v>#VALUE!</v>
      </c>
      <c r="AEZ29" s="24" t="e">
        <f t="shared" si="354"/>
        <v>#VALUE!</v>
      </c>
      <c r="AFA29" s="24" t="e">
        <f t="shared" si="355"/>
        <v>#VALUE!</v>
      </c>
      <c r="AFB29" s="24" t="e">
        <f t="shared" si="356"/>
        <v>#VALUE!</v>
      </c>
      <c r="AFC29">
        <v>0.32931413793844</v>
      </c>
      <c r="AFD29" t="e">
        <f>bvarM1*bvarM4</f>
        <v>#VALUE!</v>
      </c>
      <c r="AFE29" t="e">
        <f>cvarM1*cvarM4</f>
        <v>#VALUE!</v>
      </c>
      <c r="AFF29" t="e">
        <f>mvarM1*mvarM4</f>
        <v>#VALUE!</v>
      </c>
      <c r="AFG29" s="24" t="e">
        <f t="shared" si="357"/>
        <v>#VALUE!</v>
      </c>
      <c r="AFH29" s="24" t="e">
        <f t="shared" si="358"/>
        <v>#VALUE!</v>
      </c>
      <c r="AFI29" s="24" t="e">
        <f t="shared" si="359"/>
        <v>#VALUE!</v>
      </c>
      <c r="AFJ29">
        <v>-1.0088222535296001E-9</v>
      </c>
      <c r="AFK29" t="e">
        <f>bvarM4*bvarM6</f>
        <v>#VALUE!</v>
      </c>
      <c r="AFL29" t="e">
        <f>cvarM4*cvarM6</f>
        <v>#VALUE!</v>
      </c>
      <c r="AFM29" t="e">
        <f>mvarM4*mvarM6</f>
        <v>#VALUE!</v>
      </c>
      <c r="AFN29" s="24" t="e">
        <f t="shared" si="360"/>
        <v>#VALUE!</v>
      </c>
      <c r="AFO29" s="24" t="e">
        <f t="shared" si="361"/>
        <v>#VALUE!</v>
      </c>
      <c r="AFP29" s="24" t="e">
        <f t="shared" si="362"/>
        <v>#VALUE!</v>
      </c>
      <c r="AFQ29">
        <v>-0.38644721785918001</v>
      </c>
      <c r="AFR29" t="e">
        <f>bvarM1*bvarM6</f>
        <v>#VALUE!</v>
      </c>
      <c r="AFS29" t="e">
        <f>cvarM1*cvarM6</f>
        <v>#VALUE!</v>
      </c>
      <c r="AFT29" t="e">
        <f>mvarM1*mvarM6</f>
        <v>#VALUE!</v>
      </c>
      <c r="AFU29" s="24" t="e">
        <f t="shared" si="363"/>
        <v>#VALUE!</v>
      </c>
      <c r="AFV29" s="24" t="e">
        <f t="shared" si="364"/>
        <v>#VALUE!</v>
      </c>
      <c r="AFW29" s="24" t="e">
        <f t="shared" si="365"/>
        <v>#VALUE!</v>
      </c>
      <c r="AFX29">
        <v>2.3751791019223E-5</v>
      </c>
      <c r="AFY29" t="e">
        <f>bvarM5*bvarM6</f>
        <v>#VALUE!</v>
      </c>
      <c r="AFZ29" t="e">
        <f>cvarM5*cvarM6</f>
        <v>#VALUE!</v>
      </c>
      <c r="AGA29" t="e">
        <f>mvarM5*mvarM6</f>
        <v>#VALUE!</v>
      </c>
      <c r="AGB29" s="24" t="e">
        <f t="shared" si="366"/>
        <v>#VALUE!</v>
      </c>
      <c r="AGC29" s="24" t="e">
        <f t="shared" si="367"/>
        <v>#VALUE!</v>
      </c>
      <c r="AGD29" s="24" t="e">
        <f t="shared" si="368"/>
        <v>#VALUE!</v>
      </c>
      <c r="AGE29">
        <v>-6.7121047669327001E-9</v>
      </c>
      <c r="AGF29" t="e">
        <f>bvarM4*bvarM7</f>
        <v>#VALUE!</v>
      </c>
      <c r="AGG29" t="e">
        <f>cvarM4*cvarM7</f>
        <v>#VALUE!</v>
      </c>
      <c r="AGH29" t="e">
        <f>mvarM4*mvarM7</f>
        <v>#VALUE!</v>
      </c>
      <c r="AGI29" s="24" t="e">
        <f t="shared" si="369"/>
        <v>#VALUE!</v>
      </c>
      <c r="AGJ29" s="24" t="e">
        <f t="shared" si="370"/>
        <v>#VALUE!</v>
      </c>
      <c r="AGK29" s="24" t="e">
        <f t="shared" si="371"/>
        <v>#VALUE!</v>
      </c>
      <c r="AGL29">
        <v>1.5170739990141999E-6</v>
      </c>
      <c r="AGM29" t="e">
        <f>bvarM4*bvarM5</f>
        <v>#VALUE!</v>
      </c>
      <c r="AGN29" t="e">
        <f>cvarM4*cvarM5</f>
        <v>#VALUE!</v>
      </c>
      <c r="AGO29" t="e">
        <f>mvarM4*mvarM5</f>
        <v>#VALUE!</v>
      </c>
      <c r="AGP29" s="24" t="e">
        <f t="shared" si="372"/>
        <v>#VALUE!</v>
      </c>
      <c r="AGQ29" s="24" t="e">
        <f t="shared" si="373"/>
        <v>#VALUE!</v>
      </c>
      <c r="AGR29" s="24" t="e">
        <f t="shared" si="374"/>
        <v>#VALUE!</v>
      </c>
      <c r="AGS29">
        <v>-1.2078865031091E-5</v>
      </c>
      <c r="AGT29" t="e">
        <f>bvarM4*bvarM6</f>
        <v>#VALUE!</v>
      </c>
      <c r="AGU29" t="e">
        <f>cvarM4*cvarM6</f>
        <v>#VALUE!</v>
      </c>
      <c r="AGV29" t="e">
        <f>mvarM4*mvarM6</f>
        <v>#VALUE!</v>
      </c>
      <c r="AGW29" s="24" t="e">
        <f t="shared" si="375"/>
        <v>#VALUE!</v>
      </c>
      <c r="AGX29" s="24" t="e">
        <f t="shared" si="376"/>
        <v>#VALUE!</v>
      </c>
      <c r="AGY29" s="24" t="e">
        <f t="shared" si="377"/>
        <v>#VALUE!</v>
      </c>
      <c r="AGZ29">
        <v>5.5572856031183999E-8</v>
      </c>
      <c r="AHA29" t="e">
        <f>bvarM5*bvarM9</f>
        <v>#VALUE!</v>
      </c>
      <c r="AHB29" t="e">
        <f>cvarM5*cvarM9</f>
        <v>#VALUE!</v>
      </c>
      <c r="AHC29" t="e">
        <f>mvarM5*mvarM9</f>
        <v>#VALUE!</v>
      </c>
      <c r="AHD29" s="24" t="e">
        <f t="shared" si="378"/>
        <v>#VALUE!</v>
      </c>
      <c r="AHE29" s="24" t="e">
        <f t="shared" si="379"/>
        <v>#VALUE!</v>
      </c>
      <c r="AHF29" s="24" t="e">
        <f t="shared" si="380"/>
        <v>#VALUE!</v>
      </c>
      <c r="AHG29">
        <v>-0.37391182617391</v>
      </c>
      <c r="AHH29" t="e">
        <f>bvarM1*bvarM6</f>
        <v>#VALUE!</v>
      </c>
      <c r="AHI29" t="e">
        <f>cvarM1*cvarM6</f>
        <v>#VALUE!</v>
      </c>
      <c r="AHJ29" t="e">
        <f>mvarM1*mvarM6</f>
        <v>#VALUE!</v>
      </c>
      <c r="AHK29" s="24" t="e">
        <f t="shared" si="381"/>
        <v>#VALUE!</v>
      </c>
      <c r="AHL29" s="24" t="e">
        <f t="shared" si="382"/>
        <v>#VALUE!</v>
      </c>
      <c r="AHM29" s="24" t="e">
        <f t="shared" si="383"/>
        <v>#VALUE!</v>
      </c>
      <c r="AHN29">
        <v>-1.9763083526415002E-3</v>
      </c>
      <c r="AHO29" t="e">
        <f>bvarHC2^2</f>
        <v>#VALUE!</v>
      </c>
      <c r="AHP29" t="e">
        <f>cvarHC2^2</f>
        <v>#VALUE!</v>
      </c>
      <c r="AHQ29" t="e">
        <f>mvarHC2^2</f>
        <v>#VALUE!</v>
      </c>
      <c r="AHR29" s="24" t="e">
        <f t="shared" si="384"/>
        <v>#VALUE!</v>
      </c>
      <c r="AHS29" s="24" t="e">
        <f t="shared" si="385"/>
        <v>#VALUE!</v>
      </c>
      <c r="AHT29" s="24" t="e">
        <f t="shared" si="386"/>
        <v>#VALUE!</v>
      </c>
      <c r="AHU29">
        <v>-1.3478741839149001E-8</v>
      </c>
      <c r="AHV29" t="e">
        <f>bvarM4*bvarM7</f>
        <v>#VALUE!</v>
      </c>
      <c r="AHW29" t="e">
        <f>cvarM4*cvarM7</f>
        <v>#VALUE!</v>
      </c>
      <c r="AHX29" t="e">
        <f>mvarM4*mvarM7</f>
        <v>#VALUE!</v>
      </c>
      <c r="AHY29" s="24" t="e">
        <f t="shared" si="387"/>
        <v>#VALUE!</v>
      </c>
      <c r="AHZ29" s="24" t="e">
        <f t="shared" si="388"/>
        <v>#VALUE!</v>
      </c>
      <c r="AIA29" s="24" t="e">
        <f t="shared" si="389"/>
        <v>#VALUE!</v>
      </c>
      <c r="AIB29">
        <v>-0.33129057205439</v>
      </c>
      <c r="AIC29" t="e">
        <f>bvarM1*bvarM6</f>
        <v>#VALUE!</v>
      </c>
      <c r="AID29" t="e">
        <f>cvarM1*cvarM6</f>
        <v>#VALUE!</v>
      </c>
      <c r="AIE29" t="e">
        <f>mvarM1*mvarM6</f>
        <v>#VALUE!</v>
      </c>
      <c r="AIF29" s="24" t="e">
        <f t="shared" si="390"/>
        <v>#VALUE!</v>
      </c>
      <c r="AIG29" s="24" t="e">
        <f t="shared" si="391"/>
        <v>#VALUE!</v>
      </c>
      <c r="AIH29" s="24" t="e">
        <f t="shared" si="392"/>
        <v>#VALUE!</v>
      </c>
      <c r="AII29">
        <v>-1.6675118048917001E-5</v>
      </c>
      <c r="AIJ29" t="e">
        <f>bvarHC2*bvarM9</f>
        <v>#VALUE!</v>
      </c>
      <c r="AIK29" t="e">
        <f>cvarHC2*cvarM9</f>
        <v>#VALUE!</v>
      </c>
      <c r="AIL29" t="e">
        <f>mvarHC2*mvarM9</f>
        <v>#VALUE!</v>
      </c>
      <c r="AIM29" s="24" t="e">
        <f t="shared" si="393"/>
        <v>#VALUE!</v>
      </c>
      <c r="AIN29" s="24" t="e">
        <f t="shared" si="394"/>
        <v>#VALUE!</v>
      </c>
      <c r="AIO29" s="24" t="e">
        <f t="shared" si="395"/>
        <v>#VALUE!</v>
      </c>
      <c r="AIP29">
        <v>-5.8088921022893998E-9</v>
      </c>
      <c r="AIQ29" t="e">
        <f>bvarM4*bvarM7</f>
        <v>#VALUE!</v>
      </c>
      <c r="AIR29" t="e">
        <f>cvarM4*cvarM7</f>
        <v>#VALUE!</v>
      </c>
      <c r="AIS29" t="e">
        <f>mvarM4*mvarM7</f>
        <v>#VALUE!</v>
      </c>
      <c r="AIT29" s="24" t="e">
        <f t="shared" si="396"/>
        <v>#VALUE!</v>
      </c>
      <c r="AIU29" s="24" t="e">
        <f t="shared" si="397"/>
        <v>#VALUE!</v>
      </c>
      <c r="AIV29" s="24" t="e">
        <f t="shared" si="398"/>
        <v>#VALUE!</v>
      </c>
      <c r="AIW29">
        <v>-0.33743980627379</v>
      </c>
      <c r="AIX29" t="e">
        <f>bvarM1*bvarM5</f>
        <v>#VALUE!</v>
      </c>
      <c r="AIY29" t="e">
        <f>cvarM1*cvarM5</f>
        <v>#VALUE!</v>
      </c>
      <c r="AIZ29" t="e">
        <f>mvarM1*mvarM5</f>
        <v>#VALUE!</v>
      </c>
      <c r="AJA29" s="24" t="e">
        <f t="shared" si="399"/>
        <v>#VALUE!</v>
      </c>
      <c r="AJB29" s="24" t="e">
        <f t="shared" si="400"/>
        <v>#VALUE!</v>
      </c>
      <c r="AJC29" s="24" t="e">
        <f t="shared" si="401"/>
        <v>#VALUE!</v>
      </c>
      <c r="AJD29">
        <v>-1.3317819322075E-5</v>
      </c>
      <c r="AJE29" t="e">
        <f>bvarM4*bvarM6</f>
        <v>#VALUE!</v>
      </c>
      <c r="AJF29" t="e">
        <f>cvarM4*cvarM6</f>
        <v>#VALUE!</v>
      </c>
      <c r="AJG29" t="e">
        <f>mvarM4*mvarM6</f>
        <v>#VALUE!</v>
      </c>
      <c r="AJH29" s="24" t="e">
        <f t="shared" si="402"/>
        <v>#VALUE!</v>
      </c>
      <c r="AJI29" s="24" t="e">
        <f t="shared" si="403"/>
        <v>#VALUE!</v>
      </c>
      <c r="AJJ29" s="24" t="e">
        <f t="shared" si="404"/>
        <v>#VALUE!</v>
      </c>
      <c r="AJK29">
        <v>4.3850481691819996E-9</v>
      </c>
      <c r="AJL29" t="e">
        <f>bvarM5*bvarM6</f>
        <v>#VALUE!</v>
      </c>
      <c r="AJM29" t="e">
        <f>cvarM5*cvarM6</f>
        <v>#VALUE!</v>
      </c>
      <c r="AJN29" t="e">
        <f>mvarM5*mvarM6</f>
        <v>#VALUE!</v>
      </c>
      <c r="AJO29" s="24" t="e">
        <f t="shared" si="405"/>
        <v>#VALUE!</v>
      </c>
      <c r="AJP29" s="24" t="e">
        <f t="shared" si="406"/>
        <v>#VALUE!</v>
      </c>
      <c r="AJQ29" s="24" t="e">
        <f t="shared" si="407"/>
        <v>#VALUE!</v>
      </c>
      <c r="AJR29">
        <v>-0.21684233635802999</v>
      </c>
      <c r="AJS29" t="e">
        <f>bvarM1*bvarM6</f>
        <v>#VALUE!</v>
      </c>
      <c r="AJT29" t="e">
        <f>cvarM1*cvarM6</f>
        <v>#VALUE!</v>
      </c>
      <c r="AJU29" t="e">
        <f>mvarM1*mvarM6</f>
        <v>#VALUE!</v>
      </c>
      <c r="AJV29" s="24" t="e">
        <f t="shared" si="408"/>
        <v>#VALUE!</v>
      </c>
      <c r="AJW29" s="24" t="e">
        <f t="shared" si="409"/>
        <v>#VALUE!</v>
      </c>
      <c r="AJX29" s="24" t="e">
        <f t="shared" si="410"/>
        <v>#VALUE!</v>
      </c>
      <c r="AJY29">
        <v>0.71342651460521</v>
      </c>
      <c r="AJZ29" t="e">
        <f>bvarM1*bvarM6</f>
        <v>#VALUE!</v>
      </c>
      <c r="AKA29" t="e">
        <f>cvarM1*cvarM6</f>
        <v>#VALUE!</v>
      </c>
      <c r="AKB29" t="e">
        <f>mvarM1*mvarM6</f>
        <v>#VALUE!</v>
      </c>
      <c r="AKC29" s="24" t="e">
        <f t="shared" si="411"/>
        <v>#VALUE!</v>
      </c>
      <c r="AKD29" s="24" t="e">
        <f t="shared" si="412"/>
        <v>#VALUE!</v>
      </c>
      <c r="AKE29" s="24" t="e">
        <f t="shared" si="413"/>
        <v>#VALUE!</v>
      </c>
      <c r="AKF29">
        <v>-5.5717651963114003E-8</v>
      </c>
      <c r="AKG29" t="e">
        <f>bvarHC2*bvarM7</f>
        <v>#VALUE!</v>
      </c>
      <c r="AKH29" t="e">
        <f>cvarHC2*cvarM7</f>
        <v>#VALUE!</v>
      </c>
      <c r="AKI29" t="e">
        <f>mvarHC2*mvarM7</f>
        <v>#VALUE!</v>
      </c>
      <c r="AKJ29" s="24" t="e">
        <f t="shared" si="414"/>
        <v>#VALUE!</v>
      </c>
      <c r="AKK29" s="24" t="e">
        <f t="shared" si="415"/>
        <v>#VALUE!</v>
      </c>
      <c r="AKL29" s="24" t="e">
        <f t="shared" si="416"/>
        <v>#VALUE!</v>
      </c>
      <c r="AKM29">
        <v>7.7831278843507004E-6</v>
      </c>
      <c r="AKN29" t="e">
        <f>bvarM4*bvarM5</f>
        <v>#VALUE!</v>
      </c>
      <c r="AKO29" t="e">
        <f>cvarM4*cvarM5</f>
        <v>#VALUE!</v>
      </c>
      <c r="AKP29" t="e">
        <f>mvarM4*mvarM5</f>
        <v>#VALUE!</v>
      </c>
      <c r="AKQ29" s="24" t="e">
        <f t="shared" si="417"/>
        <v>#VALUE!</v>
      </c>
      <c r="AKR29" s="24" t="e">
        <f t="shared" si="418"/>
        <v>#VALUE!</v>
      </c>
      <c r="AKS29" s="24" t="e">
        <f t="shared" si="419"/>
        <v>#VALUE!</v>
      </c>
      <c r="AKT29">
        <v>-3.2592366543418999E-5</v>
      </c>
      <c r="AKU29" t="e">
        <f>bvarM4*bvarM6</f>
        <v>#VALUE!</v>
      </c>
      <c r="AKV29" t="e">
        <f>cvarM4*cvarM6</f>
        <v>#VALUE!</v>
      </c>
      <c r="AKW29" t="e">
        <f>mvarM4*mvarM6</f>
        <v>#VALUE!</v>
      </c>
      <c r="AKX29" s="24" t="e">
        <f t="shared" si="420"/>
        <v>#VALUE!</v>
      </c>
      <c r="AKY29" s="24" t="e">
        <f t="shared" si="421"/>
        <v>#VALUE!</v>
      </c>
      <c r="AKZ29" s="24" t="e">
        <f t="shared" si="422"/>
        <v>#VALUE!</v>
      </c>
      <c r="ALA29">
        <v>1.1068498622723999E-9</v>
      </c>
      <c r="ALB29" t="e">
        <f>bvarM4*bvarM5</f>
        <v>#VALUE!</v>
      </c>
      <c r="ALC29" t="e">
        <f>cvarM4*cvarM5</f>
        <v>#VALUE!</v>
      </c>
      <c r="ALD29" t="e">
        <f>mvarM4*mvarM5</f>
        <v>#VALUE!</v>
      </c>
      <c r="ALE29" s="24" t="e">
        <f t="shared" si="423"/>
        <v>#VALUE!</v>
      </c>
      <c r="ALF29" s="24" t="e">
        <f t="shared" si="424"/>
        <v>#VALUE!</v>
      </c>
      <c r="ALG29" s="24" t="e">
        <f t="shared" si="425"/>
        <v>#VALUE!</v>
      </c>
      <c r="ALH29">
        <v>1.0051909583234001E-6</v>
      </c>
      <c r="ALI29" t="e">
        <f>bvarM4*bvarM5</f>
        <v>#VALUE!</v>
      </c>
      <c r="ALJ29" t="e">
        <f>cvarM4*cvarM5</f>
        <v>#VALUE!</v>
      </c>
      <c r="ALK29" t="e">
        <f>mvarM4*mvarM5</f>
        <v>#VALUE!</v>
      </c>
      <c r="ALL29" s="24" t="e">
        <f t="shared" si="426"/>
        <v>#VALUE!</v>
      </c>
      <c r="ALM29" s="24" t="e">
        <f t="shared" si="427"/>
        <v>#VALUE!</v>
      </c>
      <c r="ALN29" s="24" t="e">
        <f t="shared" si="428"/>
        <v>#VALUE!</v>
      </c>
      <c r="ALO29">
        <v>26767.245136963</v>
      </c>
      <c r="ALP29" t="e">
        <f>bvarM1^2</f>
        <v>#VALUE!</v>
      </c>
      <c r="ALQ29" t="e">
        <f>cvarM1^2</f>
        <v>#VALUE!</v>
      </c>
      <c r="ALR29" t="e">
        <f>mvarM1^2</f>
        <v>#VALUE!</v>
      </c>
      <c r="ALS29" s="24" t="e">
        <f t="shared" si="429"/>
        <v>#VALUE!</v>
      </c>
      <c r="ALT29" s="24" t="e">
        <f t="shared" si="430"/>
        <v>#VALUE!</v>
      </c>
      <c r="ALU29" s="24" t="e">
        <f t="shared" si="431"/>
        <v>#VALUE!</v>
      </c>
      <c r="ALV29">
        <v>1.5250044039506999E-4</v>
      </c>
      <c r="ALW29" t="e">
        <f>bvarM1*bvarM7</f>
        <v>#VALUE!</v>
      </c>
      <c r="ALX29" t="e">
        <f>cvarM1*cvarM7</f>
        <v>#VALUE!</v>
      </c>
      <c r="ALY29" t="e">
        <f>mvarM1*mvarM7</f>
        <v>#VALUE!</v>
      </c>
      <c r="ALZ29" s="24" t="e">
        <f t="shared" si="432"/>
        <v>#VALUE!</v>
      </c>
      <c r="AMA29" s="24" t="e">
        <f t="shared" si="433"/>
        <v>#VALUE!</v>
      </c>
      <c r="AMB29" s="24" t="e">
        <f t="shared" si="434"/>
        <v>#VALUE!</v>
      </c>
      <c r="AMC29">
        <v>-4.4383810119797002E-5</v>
      </c>
      <c r="AMD29" t="e">
        <f>bvarM4*bvarM6</f>
        <v>#VALUE!</v>
      </c>
      <c r="AME29" t="e">
        <f>cvarM4*cvarM6</f>
        <v>#VALUE!</v>
      </c>
      <c r="AMF29" t="e">
        <f>mvarM4*mvarM6</f>
        <v>#VALUE!</v>
      </c>
      <c r="AMG29" s="24" t="e">
        <f t="shared" si="435"/>
        <v>#VALUE!</v>
      </c>
      <c r="AMH29" s="24" t="e">
        <f t="shared" si="436"/>
        <v>#VALUE!</v>
      </c>
      <c r="AMI29" s="24" t="e">
        <f t="shared" si="437"/>
        <v>#VALUE!</v>
      </c>
      <c r="AMJ29">
        <v>-1.6148325713348001E-5</v>
      </c>
      <c r="AMK29" t="e">
        <f>bvarM3*bvarM6</f>
        <v>#VALUE!</v>
      </c>
      <c r="AML29" t="e">
        <f>cvarM3*cvarM6</f>
        <v>#VALUE!</v>
      </c>
      <c r="AMM29" t="e">
        <f>mvarM3*mvarM6</f>
        <v>#VALUE!</v>
      </c>
      <c r="AMN29" s="24" t="e">
        <f t="shared" si="438"/>
        <v>#VALUE!</v>
      </c>
      <c r="AMO29" s="24" t="e">
        <f t="shared" si="439"/>
        <v>#VALUE!</v>
      </c>
      <c r="AMP29" s="24" t="e">
        <f t="shared" si="440"/>
        <v>#VALUE!</v>
      </c>
      <c r="AMQ29">
        <v>-5.7897759093491002E-6</v>
      </c>
      <c r="AMR29" t="e">
        <f>bvarM2*bvarM4</f>
        <v>#VALUE!</v>
      </c>
      <c r="AMS29" t="e">
        <f>cvarM2*cvarM4</f>
        <v>#VALUE!</v>
      </c>
      <c r="AMT29" t="e">
        <f>mvarM2*mvarM4</f>
        <v>#VALUE!</v>
      </c>
      <c r="AMU29" s="24" t="e">
        <f t="shared" si="441"/>
        <v>#VALUE!</v>
      </c>
      <c r="AMV29" s="24" t="e">
        <f t="shared" si="442"/>
        <v>#VALUE!</v>
      </c>
      <c r="AMW29" s="24" t="e">
        <f t="shared" si="443"/>
        <v>#VALUE!</v>
      </c>
      <c r="AMX29">
        <v>-1.9885760415249001</v>
      </c>
      <c r="AMY29" t="e">
        <f>bvarHC2*bvarM1</f>
        <v>#VALUE!</v>
      </c>
      <c r="AMZ29" t="e">
        <f>cvarHC2*cvarM1</f>
        <v>#VALUE!</v>
      </c>
      <c r="ANA29" t="e">
        <f>mvarHC2*mvarM1</f>
        <v>#VALUE!</v>
      </c>
      <c r="ANB29" s="24" t="e">
        <f t="shared" si="444"/>
        <v>#VALUE!</v>
      </c>
      <c r="ANC29" s="24" t="e">
        <f t="shared" si="445"/>
        <v>#VALUE!</v>
      </c>
      <c r="AND29" s="24" t="e">
        <f t="shared" si="446"/>
        <v>#VALUE!</v>
      </c>
      <c r="ANE29">
        <v>1.2106558587966E-5</v>
      </c>
      <c r="ANF29" t="e">
        <f>bvarHC2*bvarM4</f>
        <v>#VALUE!</v>
      </c>
      <c r="ANG29" t="e">
        <f>cvarHC2*cvarM4</f>
        <v>#VALUE!</v>
      </c>
      <c r="ANH29" t="e">
        <f>mvarHC2*mvarM4</f>
        <v>#VALUE!</v>
      </c>
      <c r="ANI29" s="24" t="e">
        <f t="shared" si="447"/>
        <v>#VALUE!</v>
      </c>
      <c r="ANJ29" s="24" t="e">
        <f t="shared" si="448"/>
        <v>#VALUE!</v>
      </c>
      <c r="ANK29" s="24" t="e">
        <f t="shared" si="449"/>
        <v>#VALUE!</v>
      </c>
      <c r="ANL29">
        <v>-4.5807673962650998E-5</v>
      </c>
      <c r="ANM29" t="e">
        <f>bvarHC2*bvarM7</f>
        <v>#VALUE!</v>
      </c>
      <c r="ANN29" t="e">
        <f>cvarHC2*cvarM7</f>
        <v>#VALUE!</v>
      </c>
      <c r="ANO29" t="e">
        <f>mvarHC2*mvarM7</f>
        <v>#VALUE!</v>
      </c>
      <c r="ANP29" s="24" t="e">
        <f t="shared" si="450"/>
        <v>#VALUE!</v>
      </c>
      <c r="ANQ29" s="24" t="e">
        <f t="shared" si="451"/>
        <v>#VALUE!</v>
      </c>
      <c r="ANR29" s="24" t="e">
        <f t="shared" si="452"/>
        <v>#VALUE!</v>
      </c>
      <c r="ANS29">
        <v>2.3437256474844E-6</v>
      </c>
      <c r="ANT29" t="e">
        <f>bvarM2*bvarM4</f>
        <v>#VALUE!</v>
      </c>
      <c r="ANU29" t="e">
        <f>cvarM2*cvarM4</f>
        <v>#VALUE!</v>
      </c>
      <c r="ANV29" t="e">
        <f>mvarM2*mvarM4</f>
        <v>#VALUE!</v>
      </c>
      <c r="ANW29" s="24" t="e">
        <f t="shared" si="453"/>
        <v>#VALUE!</v>
      </c>
      <c r="ANX29" s="24" t="e">
        <f t="shared" si="454"/>
        <v>#VALUE!</v>
      </c>
      <c r="ANY29" s="24" t="e">
        <f t="shared" si="455"/>
        <v>#VALUE!</v>
      </c>
      <c r="ANZ29">
        <v>-1.8703496664649</v>
      </c>
      <c r="AOA29" t="e">
        <f>bvarM1*bvarM2</f>
        <v>#VALUE!</v>
      </c>
      <c r="AOB29" t="e">
        <f>cvarM1*cvarM2</f>
        <v>#VALUE!</v>
      </c>
      <c r="AOC29" t="e">
        <f>mvarM1*mvarM2</f>
        <v>#VALUE!</v>
      </c>
      <c r="AOD29" s="24" t="e">
        <f t="shared" si="456"/>
        <v>#VALUE!</v>
      </c>
      <c r="AOE29" s="24" t="e">
        <f t="shared" si="457"/>
        <v>#VALUE!</v>
      </c>
      <c r="AOF29" s="24" t="e">
        <f t="shared" si="458"/>
        <v>#VALUE!</v>
      </c>
      <c r="AOG29">
        <v>1.8730812865274E-6</v>
      </c>
      <c r="AOH29" t="e">
        <f>bvarHC2*bvarM9</f>
        <v>#VALUE!</v>
      </c>
      <c r="AOI29" t="e">
        <f>cvarHC2*cvarM9</f>
        <v>#VALUE!</v>
      </c>
      <c r="AOJ29" t="e">
        <f>mvarHC2*mvarM9</f>
        <v>#VALUE!</v>
      </c>
      <c r="AOK29" s="24" t="e">
        <f t="shared" si="459"/>
        <v>#VALUE!</v>
      </c>
      <c r="AOL29" s="24" t="e">
        <f t="shared" si="460"/>
        <v>#VALUE!</v>
      </c>
      <c r="AOM29" s="24" t="e">
        <f t="shared" si="461"/>
        <v>#VALUE!</v>
      </c>
      <c r="AON29">
        <v>2.395101542947E-4</v>
      </c>
      <c r="AOO29" t="e">
        <f>bvarHC2*bvarM7</f>
        <v>#VALUE!</v>
      </c>
      <c r="AOP29" t="e">
        <f>cvarHC2*cvarM7</f>
        <v>#VALUE!</v>
      </c>
      <c r="AOQ29" t="e">
        <f>mvarHC2*mvarM7</f>
        <v>#VALUE!</v>
      </c>
      <c r="AOR29" s="24" t="e">
        <f t="shared" si="462"/>
        <v>#VALUE!</v>
      </c>
      <c r="AOS29" s="24" t="e">
        <f t="shared" si="463"/>
        <v>#VALUE!</v>
      </c>
      <c r="AOT29" s="24" t="e">
        <f t="shared" si="464"/>
        <v>#VALUE!</v>
      </c>
      <c r="AOU29">
        <v>-1.1095767003175E-6</v>
      </c>
      <c r="AOV29" t="e">
        <f>bvarHC1*bvarM7</f>
        <v>#VALUE!</v>
      </c>
      <c r="AOW29" t="e">
        <f>cvarHC1*cvarM7</f>
        <v>#VALUE!</v>
      </c>
      <c r="AOX29" t="e">
        <f>mvarHC1*mvarM7</f>
        <v>#VALUE!</v>
      </c>
      <c r="AOY29" s="24" t="e">
        <f t="shared" si="465"/>
        <v>#VALUE!</v>
      </c>
      <c r="AOZ29" s="24" t="e">
        <f t="shared" si="466"/>
        <v>#VALUE!</v>
      </c>
      <c r="APA29" s="24" t="e">
        <f t="shared" si="467"/>
        <v>#VALUE!</v>
      </c>
      <c r="APB29">
        <v>-1.5253267025239E-6</v>
      </c>
      <c r="APC29" t="e">
        <f>bvarHC2*bvarM8</f>
        <v>#VALUE!</v>
      </c>
      <c r="APD29" t="e">
        <f>cvarHC2*cvarM8</f>
        <v>#VALUE!</v>
      </c>
      <c r="APE29" t="e">
        <f>mvarHC2*mvarM8</f>
        <v>#VALUE!</v>
      </c>
      <c r="APF29" s="24" t="e">
        <f t="shared" si="468"/>
        <v>#VALUE!</v>
      </c>
      <c r="APG29" s="24" t="e">
        <f t="shared" si="469"/>
        <v>#VALUE!</v>
      </c>
      <c r="APH29" s="24" t="e">
        <f t="shared" si="470"/>
        <v>#VALUE!</v>
      </c>
      <c r="API29">
        <v>-2.2139430701909002</v>
      </c>
      <c r="APJ29" t="e">
        <f>bvarM1*bvarM4</f>
        <v>#VALUE!</v>
      </c>
      <c r="APK29" t="e">
        <f>cvarM1*cvarM4</f>
        <v>#VALUE!</v>
      </c>
      <c r="APL29" t="e">
        <f>mvarM1*mvarM4</f>
        <v>#VALUE!</v>
      </c>
      <c r="APM29" s="24" t="e">
        <f t="shared" si="471"/>
        <v>#VALUE!</v>
      </c>
      <c r="APN29" s="24" t="e">
        <f t="shared" si="472"/>
        <v>#VALUE!</v>
      </c>
      <c r="APO29" s="24" t="e">
        <f t="shared" si="473"/>
        <v>#VALUE!</v>
      </c>
      <c r="APP29">
        <v>-1.8541469549822001</v>
      </c>
      <c r="APQ29" t="e">
        <f>bvarM1*bvarM2</f>
        <v>#VALUE!</v>
      </c>
      <c r="APR29" t="e">
        <f>cvarM1*cvarM2</f>
        <v>#VALUE!</v>
      </c>
      <c r="APS29" t="e">
        <f>mvarM1*mvarM2</f>
        <v>#VALUE!</v>
      </c>
      <c r="APT29" s="24" t="e">
        <f t="shared" si="474"/>
        <v>#VALUE!</v>
      </c>
      <c r="APU29" s="24" t="e">
        <f t="shared" si="475"/>
        <v>#VALUE!</v>
      </c>
      <c r="APV29" s="24" t="e">
        <f t="shared" si="476"/>
        <v>#VALUE!</v>
      </c>
      <c r="APW29">
        <v>-9.2897833968914995E-6</v>
      </c>
      <c r="APX29" t="e">
        <f>bvarM2*bvarM4</f>
        <v>#VALUE!</v>
      </c>
      <c r="APY29" t="e">
        <f>cvarM2*cvarM4</f>
        <v>#VALUE!</v>
      </c>
      <c r="APZ29" t="e">
        <f>mvarM2*mvarM4</f>
        <v>#VALUE!</v>
      </c>
      <c r="AQA29" s="24" t="e">
        <f t="shared" si="477"/>
        <v>#VALUE!</v>
      </c>
      <c r="AQB29" s="24" t="e">
        <f t="shared" si="478"/>
        <v>#VALUE!</v>
      </c>
      <c r="AQC29" s="24" t="e">
        <f t="shared" si="479"/>
        <v>#VALUE!</v>
      </c>
      <c r="AQD29">
        <v>1.7641407153554001E-4</v>
      </c>
      <c r="AQE29" t="e">
        <f>bvarHC2*bvarM7</f>
        <v>#VALUE!</v>
      </c>
      <c r="AQF29" t="e">
        <f>cvarHC2*cvarM7</f>
        <v>#VALUE!</v>
      </c>
      <c r="AQG29" t="e">
        <f>mvarHC2*mvarM7</f>
        <v>#VALUE!</v>
      </c>
      <c r="AQH29" s="24" t="e">
        <f t="shared" si="480"/>
        <v>#VALUE!</v>
      </c>
      <c r="AQI29" s="24" t="e">
        <f t="shared" si="481"/>
        <v>#VALUE!</v>
      </c>
      <c r="AQJ29" s="24" t="e">
        <f t="shared" si="482"/>
        <v>#VALUE!</v>
      </c>
      <c r="AQK29">
        <v>1.3082791429323E-5</v>
      </c>
      <c r="AQL29" t="e">
        <f>bvarHC2*bvarM4</f>
        <v>#VALUE!</v>
      </c>
      <c r="AQM29" t="e">
        <f>cvarHC2*cvarM4</f>
        <v>#VALUE!</v>
      </c>
      <c r="AQN29" t="e">
        <f>mvarHC2*mvarM4</f>
        <v>#VALUE!</v>
      </c>
      <c r="AQO29" s="24" t="e">
        <f t="shared" si="483"/>
        <v>#VALUE!</v>
      </c>
      <c r="AQP29" s="24" t="e">
        <f t="shared" si="484"/>
        <v>#VALUE!</v>
      </c>
      <c r="AQQ29" s="24" t="e">
        <f t="shared" si="485"/>
        <v>#VALUE!</v>
      </c>
      <c r="AQR29">
        <v>-4.0184904780799998E-6</v>
      </c>
      <c r="AQS29" t="e">
        <f>bvarHC2*bvarM7</f>
        <v>#VALUE!</v>
      </c>
      <c r="AQT29" t="e">
        <f>cvarHC2*cvarM7</f>
        <v>#VALUE!</v>
      </c>
      <c r="AQU29" t="e">
        <f>mvarHC2*mvarM7</f>
        <v>#VALUE!</v>
      </c>
      <c r="AQV29" s="24" t="e">
        <f t="shared" si="486"/>
        <v>#VALUE!</v>
      </c>
      <c r="AQW29" s="24" t="e">
        <f t="shared" si="487"/>
        <v>#VALUE!</v>
      </c>
      <c r="AQX29" s="24" t="e">
        <f t="shared" si="488"/>
        <v>#VALUE!</v>
      </c>
      <c r="AQY29">
        <v>9.2056177285343001E-7</v>
      </c>
      <c r="AQZ29" t="e">
        <f>bvarM4*bvarM6</f>
        <v>#VALUE!</v>
      </c>
      <c r="ARA29" t="e">
        <f>cvarM4*cvarM6</f>
        <v>#VALUE!</v>
      </c>
      <c r="ARB29" t="e">
        <f>mvarM4*mvarM6</f>
        <v>#VALUE!</v>
      </c>
      <c r="ARC29" s="24" t="e">
        <f t="shared" si="489"/>
        <v>#VALUE!</v>
      </c>
      <c r="ARD29" s="24" t="e">
        <f t="shared" si="490"/>
        <v>#VALUE!</v>
      </c>
      <c r="ARE29" s="24" t="e">
        <f t="shared" si="491"/>
        <v>#VALUE!</v>
      </c>
      <c r="ARF29">
        <v>-0.40492493284652997</v>
      </c>
      <c r="ARG29" t="e">
        <f>bvarM1*bvarM9</f>
        <v>#VALUE!</v>
      </c>
      <c r="ARH29" t="e">
        <f>cvarM1*cvarM9</f>
        <v>#VALUE!</v>
      </c>
      <c r="ARI29" t="e">
        <f>mvarM1*mvarM9</f>
        <v>#VALUE!</v>
      </c>
      <c r="ARJ29" s="24" t="e">
        <f t="shared" si="492"/>
        <v>#VALUE!</v>
      </c>
      <c r="ARK29" s="24" t="e">
        <f t="shared" si="493"/>
        <v>#VALUE!</v>
      </c>
      <c r="ARL29" s="24" t="e">
        <f t="shared" si="494"/>
        <v>#VALUE!</v>
      </c>
      <c r="ARM29">
        <v>5.6051422609773E-2</v>
      </c>
      <c r="ARN29" t="e">
        <f>bvarM1*bvarM4</f>
        <v>#VALUE!</v>
      </c>
      <c r="ARO29" t="e">
        <f>cvarM1*cvarM4</f>
        <v>#VALUE!</v>
      </c>
      <c r="ARP29" t="e">
        <f>mvarM1*mvarM4</f>
        <v>#VALUE!</v>
      </c>
      <c r="ARQ29" s="24" t="e">
        <f t="shared" si="495"/>
        <v>#VALUE!</v>
      </c>
      <c r="ARR29" s="24" t="e">
        <f t="shared" si="496"/>
        <v>#VALUE!</v>
      </c>
      <c r="ARS29" s="24" t="e">
        <f t="shared" si="497"/>
        <v>#VALUE!</v>
      </c>
      <c r="ART29">
        <v>5.8561039260278002E-5</v>
      </c>
      <c r="ARU29" t="e">
        <f>bvarHC2*bvarM8</f>
        <v>#VALUE!</v>
      </c>
      <c r="ARV29" t="e">
        <f>cvarHC2*cvarM8</f>
        <v>#VALUE!</v>
      </c>
      <c r="ARW29" t="e">
        <f>mvarHC2*mvarM8</f>
        <v>#VALUE!</v>
      </c>
      <c r="ARX29" s="24" t="e">
        <f t="shared" si="498"/>
        <v>#VALUE!</v>
      </c>
      <c r="ARY29" s="24" t="e">
        <f t="shared" si="499"/>
        <v>#VALUE!</v>
      </c>
      <c r="ARZ29" s="24" t="e">
        <f t="shared" si="500"/>
        <v>#VALUE!</v>
      </c>
      <c r="ASA29">
        <v>5.8069155790187997E-5</v>
      </c>
      <c r="ASB29" t="e">
        <f>bvarHC2*bvarM6</f>
        <v>#VALUE!</v>
      </c>
      <c r="ASC29" t="e">
        <f>cvarHC2*cvarM6</f>
        <v>#VALUE!</v>
      </c>
      <c r="ASD29" t="e">
        <f>mvarHC2*mvarM6</f>
        <v>#VALUE!</v>
      </c>
      <c r="ASE29" s="24" t="e">
        <f t="shared" si="501"/>
        <v>#VALUE!</v>
      </c>
      <c r="ASF29" s="24" t="e">
        <f t="shared" si="502"/>
        <v>#VALUE!</v>
      </c>
      <c r="ASG29" s="24" t="e">
        <f t="shared" si="503"/>
        <v>#VALUE!</v>
      </c>
      <c r="ASH29">
        <v>-5.2346506506798002E-6</v>
      </c>
      <c r="ASI29" t="e">
        <f>bvarHC2*bvarM7</f>
        <v>#VALUE!</v>
      </c>
      <c r="ASJ29" t="e">
        <f>cvarHC2*cvarM7</f>
        <v>#VALUE!</v>
      </c>
      <c r="ASK29" t="e">
        <f>mvarHC2*mvarM7</f>
        <v>#VALUE!</v>
      </c>
      <c r="ASL29" s="24" t="e">
        <f t="shared" si="504"/>
        <v>#VALUE!</v>
      </c>
      <c r="ASM29" s="24" t="e">
        <f t="shared" si="505"/>
        <v>#VALUE!</v>
      </c>
      <c r="ASN29" s="24" t="e">
        <f t="shared" si="506"/>
        <v>#VALUE!</v>
      </c>
      <c r="ASO29">
        <v>4.5839615024519996E-6</v>
      </c>
      <c r="ASP29" t="e">
        <f>bvarM3*bvarM8</f>
        <v>#VALUE!</v>
      </c>
      <c r="ASQ29" t="e">
        <f>cvarM3*cvarM8</f>
        <v>#VALUE!</v>
      </c>
      <c r="ASR29" t="e">
        <f>mvarM3*mvarM8</f>
        <v>#VALUE!</v>
      </c>
      <c r="ASS29" s="24" t="e">
        <f t="shared" si="507"/>
        <v>#VALUE!</v>
      </c>
      <c r="AST29" s="24" t="e">
        <f t="shared" si="508"/>
        <v>#VALUE!</v>
      </c>
      <c r="ASU29" s="24" t="e">
        <f t="shared" si="509"/>
        <v>#VALUE!</v>
      </c>
      <c r="ASV29">
        <v>0.33019691785436001</v>
      </c>
      <c r="ASW29" t="e">
        <f>bvarM1*bvarM3</f>
        <v>#VALUE!</v>
      </c>
      <c r="ASX29" t="e">
        <f>cvarM1*cvarM3</f>
        <v>#VALUE!</v>
      </c>
      <c r="ASY29" t="e">
        <f>mvarM1*mvarM3</f>
        <v>#VALUE!</v>
      </c>
      <c r="ASZ29" s="24" t="e">
        <f t="shared" si="510"/>
        <v>#VALUE!</v>
      </c>
      <c r="ATA29" s="24" t="e">
        <f t="shared" si="511"/>
        <v>#VALUE!</v>
      </c>
      <c r="ATB29" s="24" t="e">
        <f t="shared" si="512"/>
        <v>#VALUE!</v>
      </c>
      <c r="ATC29">
        <v>0.26203015235324001</v>
      </c>
      <c r="ATD29" t="e">
        <f>bvarM1*bvarM7</f>
        <v>#VALUE!</v>
      </c>
      <c r="ATE29" t="e">
        <f>cvarM1*cvarM7</f>
        <v>#VALUE!</v>
      </c>
      <c r="ATF29" t="e">
        <f>mvarM1*mvarM7</f>
        <v>#VALUE!</v>
      </c>
      <c r="ATG29" s="24" t="e">
        <f t="shared" si="513"/>
        <v>#VALUE!</v>
      </c>
      <c r="ATH29" s="24" t="e">
        <f t="shared" si="514"/>
        <v>#VALUE!</v>
      </c>
      <c r="ATI29" s="24" t="e">
        <f t="shared" si="515"/>
        <v>#VALUE!</v>
      </c>
      <c r="ATJ29">
        <v>0.1011496861608</v>
      </c>
      <c r="ATK29" t="e">
        <f>bvarM1*bvarM4</f>
        <v>#VALUE!</v>
      </c>
      <c r="ATL29" t="e">
        <f>cvarM1*cvarM4</f>
        <v>#VALUE!</v>
      </c>
      <c r="ATM29" t="e">
        <f>mvarM1*mvarM4</f>
        <v>#VALUE!</v>
      </c>
      <c r="ATN29" s="24" t="e">
        <f t="shared" si="516"/>
        <v>#VALUE!</v>
      </c>
      <c r="ATO29" s="24" t="e">
        <f t="shared" si="517"/>
        <v>#VALUE!</v>
      </c>
      <c r="ATP29" s="24" t="e">
        <f t="shared" si="518"/>
        <v>#VALUE!</v>
      </c>
      <c r="ATQ29">
        <v>-1.1780983213591E-6</v>
      </c>
      <c r="ATR29" t="e">
        <f>bvarHC1*bvarM7</f>
        <v>#VALUE!</v>
      </c>
      <c r="ATS29" t="e">
        <f>cvarHC1*cvarM7</f>
        <v>#VALUE!</v>
      </c>
      <c r="ATT29" t="e">
        <f>mvarHC1*mvarM7</f>
        <v>#VALUE!</v>
      </c>
      <c r="ATU29" s="24" t="e">
        <f t="shared" si="519"/>
        <v>#VALUE!</v>
      </c>
      <c r="ATV29" s="24" t="e">
        <f t="shared" si="520"/>
        <v>#VALUE!</v>
      </c>
      <c r="ATW29" s="24" t="e">
        <f t="shared" si="521"/>
        <v>#VALUE!</v>
      </c>
      <c r="ATX29">
        <v>-3.9373193603780997E-6</v>
      </c>
      <c r="ATY29" t="e">
        <f>bvarHC2*bvarM7</f>
        <v>#VALUE!</v>
      </c>
      <c r="ATZ29" t="e">
        <f>cvarHC2*cvarM7</f>
        <v>#VALUE!</v>
      </c>
      <c r="AUA29" t="e">
        <f>mvarHC2*mvarM7</f>
        <v>#VALUE!</v>
      </c>
      <c r="AUB29" s="24" t="e">
        <f t="shared" si="522"/>
        <v>#VALUE!</v>
      </c>
      <c r="AUC29" s="24" t="e">
        <f t="shared" si="523"/>
        <v>#VALUE!</v>
      </c>
      <c r="AUD29" s="24" t="e">
        <f t="shared" si="524"/>
        <v>#VALUE!</v>
      </c>
      <c r="AUE29">
        <v>-0.12699985561825999</v>
      </c>
      <c r="AUF29" t="e">
        <f>bvarM1*bvarM7</f>
        <v>#VALUE!</v>
      </c>
      <c r="AUG29" t="e">
        <f>cvarM1*cvarM7</f>
        <v>#VALUE!</v>
      </c>
      <c r="AUH29" t="e">
        <f>mvarM1*mvarM7</f>
        <v>#VALUE!</v>
      </c>
      <c r="AUI29" s="24" t="e">
        <f t="shared" si="525"/>
        <v>#VALUE!</v>
      </c>
      <c r="AUJ29" s="24" t="e">
        <f t="shared" si="526"/>
        <v>#VALUE!</v>
      </c>
      <c r="AUK29" s="24" t="e">
        <f t="shared" si="527"/>
        <v>#VALUE!</v>
      </c>
      <c r="AUL29">
        <v>0.34765607086073003</v>
      </c>
      <c r="AUM29" t="e">
        <f>bvarM1*bvarM3</f>
        <v>#VALUE!</v>
      </c>
      <c r="AUN29" t="e">
        <f>cvarM1*cvarM3</f>
        <v>#VALUE!</v>
      </c>
      <c r="AUO29" t="e">
        <f>mvarM1*mvarM3</f>
        <v>#VALUE!</v>
      </c>
      <c r="AUP29" s="24" t="e">
        <f t="shared" si="528"/>
        <v>#VALUE!</v>
      </c>
      <c r="AUQ29" s="24" t="e">
        <f t="shared" si="529"/>
        <v>#VALUE!</v>
      </c>
      <c r="AUR29" s="24" t="e">
        <f t="shared" si="530"/>
        <v>#VALUE!</v>
      </c>
      <c r="AUS29">
        <v>-3.5514999220222E-6</v>
      </c>
      <c r="AUT29" t="e">
        <f>bvarM2*bvarM3</f>
        <v>#VALUE!</v>
      </c>
      <c r="AUU29" t="e">
        <f>cvarM2*cvarM3</f>
        <v>#VALUE!</v>
      </c>
      <c r="AUV29" t="e">
        <f>mvarM2*mvarM3</f>
        <v>#VALUE!</v>
      </c>
      <c r="AUW29" s="24" t="e">
        <f t="shared" si="531"/>
        <v>#VALUE!</v>
      </c>
      <c r="AUX29" s="24" t="e">
        <f t="shared" si="532"/>
        <v>#VALUE!</v>
      </c>
      <c r="AUY29" s="24" t="e">
        <f t="shared" si="533"/>
        <v>#VALUE!</v>
      </c>
      <c r="AUZ29">
        <v>-3.7458445284954998E-4</v>
      </c>
      <c r="AVA29" t="e">
        <f>bvarHC2*bvarM8</f>
        <v>#VALUE!</v>
      </c>
      <c r="AVB29" t="e">
        <f>cvarHC2*cvarM8</f>
        <v>#VALUE!</v>
      </c>
      <c r="AVC29" t="e">
        <f>mvarHC2*mvarM8</f>
        <v>#VALUE!</v>
      </c>
      <c r="AVD29" s="24" t="e">
        <f t="shared" si="534"/>
        <v>#VALUE!</v>
      </c>
      <c r="AVE29" s="24" t="e">
        <f t="shared" si="535"/>
        <v>#VALUE!</v>
      </c>
      <c r="AVF29" s="24" t="e">
        <f t="shared" si="536"/>
        <v>#VALUE!</v>
      </c>
      <c r="AVG29">
        <v>-1.2607038467247E-6</v>
      </c>
      <c r="AVH29" t="e">
        <f>bvarHC1*bvarM7</f>
        <v>#VALUE!</v>
      </c>
      <c r="AVI29" t="e">
        <f>cvarHC1*cvarM7</f>
        <v>#VALUE!</v>
      </c>
      <c r="AVJ29" t="e">
        <f>mvarHC1*mvarM7</f>
        <v>#VALUE!</v>
      </c>
      <c r="AVK29" s="24" t="e">
        <f t="shared" si="537"/>
        <v>#VALUE!</v>
      </c>
      <c r="AVL29" s="24" t="e">
        <f t="shared" si="538"/>
        <v>#VALUE!</v>
      </c>
      <c r="AVM29" s="24" t="e">
        <f t="shared" si="539"/>
        <v>#VALUE!</v>
      </c>
      <c r="AVN29">
        <v>-4.2007474548461002E-6</v>
      </c>
      <c r="AVO29" t="e">
        <f>bvarHC2*bvarM7</f>
        <v>#VALUE!</v>
      </c>
      <c r="AVP29" t="e">
        <f>cvarHC2*cvarM7</f>
        <v>#VALUE!</v>
      </c>
      <c r="AVQ29" t="e">
        <f>mvarHC2*mvarM7</f>
        <v>#VALUE!</v>
      </c>
      <c r="AVR29" s="24" t="e">
        <f t="shared" si="540"/>
        <v>#VALUE!</v>
      </c>
      <c r="AVS29" s="24" t="e">
        <f t="shared" si="541"/>
        <v>#VALUE!</v>
      </c>
      <c r="AVT29" s="24" t="e">
        <f t="shared" si="542"/>
        <v>#VALUE!</v>
      </c>
      <c r="AVU29">
        <v>-9.5619132707617993</v>
      </c>
      <c r="AVV29" t="e">
        <f>bvarM1*bvarM7</f>
        <v>#VALUE!</v>
      </c>
      <c r="AVW29" t="e">
        <f>cvarM1*cvarM7</f>
        <v>#VALUE!</v>
      </c>
      <c r="AVX29" t="e">
        <f>mvarM1*mvarM7</f>
        <v>#VALUE!</v>
      </c>
      <c r="AVY29" s="24" t="e">
        <f t="shared" si="543"/>
        <v>#VALUE!</v>
      </c>
      <c r="AVZ29" s="24" t="e">
        <f t="shared" si="544"/>
        <v>#VALUE!</v>
      </c>
      <c r="AWA29" s="24" t="e">
        <f t="shared" si="545"/>
        <v>#VALUE!</v>
      </c>
      <c r="AWB29">
        <v>-0.90967561198932001</v>
      </c>
      <c r="AWC29" t="e">
        <f>bvarM1*bvarM9</f>
        <v>#VALUE!</v>
      </c>
      <c r="AWD29" t="e">
        <f>cvarM1*cvarM9</f>
        <v>#VALUE!</v>
      </c>
      <c r="AWE29" t="e">
        <f>mvarM1*mvarM9</f>
        <v>#VALUE!</v>
      </c>
      <c r="AWF29" s="24" t="e">
        <f t="shared" si="546"/>
        <v>#VALUE!</v>
      </c>
      <c r="AWG29" s="24" t="e">
        <f t="shared" si="547"/>
        <v>#VALUE!</v>
      </c>
      <c r="AWH29" s="24" t="e">
        <f t="shared" si="548"/>
        <v>#VALUE!</v>
      </c>
      <c r="AWI29">
        <v>-1.5384804328547001E-2</v>
      </c>
      <c r="AWJ29" t="e">
        <f>bvarM1*bvarM9</f>
        <v>#VALUE!</v>
      </c>
      <c r="AWK29" t="e">
        <f>cvarM1*cvarM9</f>
        <v>#VALUE!</v>
      </c>
      <c r="AWL29" t="e">
        <f>mvarM1*mvarM9</f>
        <v>#VALUE!</v>
      </c>
      <c r="AWM29" s="24" t="e">
        <f t="shared" si="549"/>
        <v>#VALUE!</v>
      </c>
      <c r="AWN29" s="24" t="e">
        <f t="shared" si="550"/>
        <v>#VALUE!</v>
      </c>
      <c r="AWO29" s="24" t="e">
        <f t="shared" si="551"/>
        <v>#VALUE!</v>
      </c>
      <c r="AWP29">
        <v>-4.4346179762629002E-4</v>
      </c>
      <c r="AWQ29" t="e">
        <f>bvarHC2*bvarM8</f>
        <v>#VALUE!</v>
      </c>
      <c r="AWR29" t="e">
        <f>cvarHC2*cvarM8</f>
        <v>#VALUE!</v>
      </c>
      <c r="AWS29" t="e">
        <f>mvarHC2*mvarM8</f>
        <v>#VALUE!</v>
      </c>
      <c r="AWT29" s="24" t="e">
        <f t="shared" si="552"/>
        <v>#VALUE!</v>
      </c>
      <c r="AWU29" s="24" t="e">
        <f t="shared" si="553"/>
        <v>#VALUE!</v>
      </c>
      <c r="AWV29" s="24" t="e">
        <f t="shared" si="554"/>
        <v>#VALUE!</v>
      </c>
      <c r="AWW29">
        <v>0.61287236761210995</v>
      </c>
      <c r="AWX29" t="e">
        <f>bvarM1*bvarM6</f>
        <v>#VALUE!</v>
      </c>
      <c r="AWY29" t="e">
        <f>cvarM1*cvarM6</f>
        <v>#VALUE!</v>
      </c>
      <c r="AWZ29" t="e">
        <f>mvarM1*mvarM6</f>
        <v>#VALUE!</v>
      </c>
      <c r="AXA29" s="24" t="e">
        <f t="shared" si="555"/>
        <v>#VALUE!</v>
      </c>
      <c r="AXB29" s="24" t="e">
        <f t="shared" si="556"/>
        <v>#VALUE!</v>
      </c>
      <c r="AXC29" s="24" t="e">
        <f t="shared" si="557"/>
        <v>#VALUE!</v>
      </c>
      <c r="AXD29">
        <v>-5.1576215599156999E-5</v>
      </c>
      <c r="AXE29" t="e">
        <f>bvarHC2*bvarM7</f>
        <v>#VALUE!</v>
      </c>
      <c r="AXF29" t="e">
        <f>cvarHC2*cvarM7</f>
        <v>#VALUE!</v>
      </c>
      <c r="AXG29" t="e">
        <f>mvarHC2*mvarM7</f>
        <v>#VALUE!</v>
      </c>
      <c r="AXH29" s="24" t="e">
        <f t="shared" si="558"/>
        <v>#VALUE!</v>
      </c>
      <c r="AXI29" s="24" t="e">
        <f t="shared" si="559"/>
        <v>#VALUE!</v>
      </c>
      <c r="AXJ29" s="24" t="e">
        <f t="shared" si="560"/>
        <v>#VALUE!</v>
      </c>
      <c r="AXK29">
        <v>-9.6626925044821999</v>
      </c>
      <c r="AXL29" t="e">
        <f>bvarM1*bvarM7</f>
        <v>#VALUE!</v>
      </c>
      <c r="AXM29" t="e">
        <f>cvarM1*cvarM7</f>
        <v>#VALUE!</v>
      </c>
      <c r="AXN29" t="e">
        <f>mvarM1*mvarM7</f>
        <v>#VALUE!</v>
      </c>
      <c r="AXO29" s="24" t="e">
        <f t="shared" si="561"/>
        <v>#VALUE!</v>
      </c>
      <c r="AXP29" s="24" t="e">
        <f t="shared" si="562"/>
        <v>#VALUE!</v>
      </c>
      <c r="AXQ29" s="24" t="e">
        <f t="shared" si="563"/>
        <v>#VALUE!</v>
      </c>
      <c r="AXR29">
        <v>2.5775772878931E-5</v>
      </c>
      <c r="AXS29" t="e">
        <f>bvarM4*bvarM7</f>
        <v>#VALUE!</v>
      </c>
      <c r="AXT29" t="e">
        <f>cvarM4*cvarM7</f>
        <v>#VALUE!</v>
      </c>
      <c r="AXU29" t="e">
        <f>mvarM4*mvarM7</f>
        <v>#VALUE!</v>
      </c>
      <c r="AXV29" s="24" t="e">
        <f t="shared" si="564"/>
        <v>#VALUE!</v>
      </c>
      <c r="AXW29" s="24" t="e">
        <f t="shared" si="565"/>
        <v>#VALUE!</v>
      </c>
      <c r="AXX29" s="24" t="e">
        <f t="shared" si="566"/>
        <v>#VALUE!</v>
      </c>
      <c r="AXY29">
        <v>-7.0884345696907004E-7</v>
      </c>
      <c r="AXZ29" t="e">
        <f>bvarHC2*bvarM9</f>
        <v>#VALUE!</v>
      </c>
      <c r="AYA29" t="e">
        <f>cvarHC2*cvarM9</f>
        <v>#VALUE!</v>
      </c>
      <c r="AYB29" t="e">
        <f>mvarHC2*mvarM9</f>
        <v>#VALUE!</v>
      </c>
      <c r="AYC29" s="24" t="e">
        <f t="shared" si="567"/>
        <v>#VALUE!</v>
      </c>
      <c r="AYD29" s="24" t="e">
        <f t="shared" si="568"/>
        <v>#VALUE!</v>
      </c>
      <c r="AYE29" s="24" t="e">
        <f t="shared" si="569"/>
        <v>#VALUE!</v>
      </c>
      <c r="AYF29">
        <v>1.2491230442335E-4</v>
      </c>
      <c r="AYG29" t="e">
        <f>bvarHC2*bvarM7</f>
        <v>#VALUE!</v>
      </c>
      <c r="AYH29" t="e">
        <f>cvarHC2*cvarM7</f>
        <v>#VALUE!</v>
      </c>
      <c r="AYI29" t="e">
        <f>mvarHC2*mvarM7</f>
        <v>#VALUE!</v>
      </c>
      <c r="AYJ29" s="24" t="e">
        <f t="shared" si="570"/>
        <v>#VALUE!</v>
      </c>
      <c r="AYK29" s="24" t="e">
        <f t="shared" si="571"/>
        <v>#VALUE!</v>
      </c>
      <c r="AYL29" s="24" t="e">
        <f t="shared" si="572"/>
        <v>#VALUE!</v>
      </c>
      <c r="AYM29">
        <v>-0.53692883939961999</v>
      </c>
      <c r="AYN29" t="e">
        <f>bvarM1*bvarM6</f>
        <v>#VALUE!</v>
      </c>
      <c r="AYO29" t="e">
        <f>cvarM1*cvarM6</f>
        <v>#VALUE!</v>
      </c>
      <c r="AYP29" t="e">
        <f>mvarM1*mvarM6</f>
        <v>#VALUE!</v>
      </c>
      <c r="AYQ29" s="24" t="e">
        <f t="shared" si="573"/>
        <v>#VALUE!</v>
      </c>
      <c r="AYR29" s="24" t="e">
        <f t="shared" si="574"/>
        <v>#VALUE!</v>
      </c>
      <c r="AYS29" s="24" t="e">
        <f t="shared" si="575"/>
        <v>#VALUE!</v>
      </c>
      <c r="AYT29">
        <v>-1.2893633044674999E-6</v>
      </c>
      <c r="AYU29" t="e">
        <f>bvarHC2*bvarM8</f>
        <v>#VALUE!</v>
      </c>
      <c r="AYV29" t="e">
        <f>cvarHC2*cvarM8</f>
        <v>#VALUE!</v>
      </c>
      <c r="AYW29" t="e">
        <f>mvarHC2*mvarM8</f>
        <v>#VALUE!</v>
      </c>
      <c r="AYX29" s="24" t="e">
        <f t="shared" si="576"/>
        <v>#VALUE!</v>
      </c>
      <c r="AYY29" s="24" t="e">
        <f t="shared" si="577"/>
        <v>#VALUE!</v>
      </c>
      <c r="AYZ29" s="24" t="e">
        <f t="shared" si="578"/>
        <v>#VALUE!</v>
      </c>
      <c r="AZA29">
        <v>-1.0907488856111999E-3</v>
      </c>
      <c r="AZB29" t="e">
        <f>bvarHC2*bvarM8</f>
        <v>#VALUE!</v>
      </c>
      <c r="AZC29" t="e">
        <f>cvarHC2*cvarM8</f>
        <v>#VALUE!</v>
      </c>
      <c r="AZD29" t="e">
        <f>mvarHC2*mvarM8</f>
        <v>#VALUE!</v>
      </c>
      <c r="AZE29" s="24" t="e">
        <f t="shared" si="579"/>
        <v>#VALUE!</v>
      </c>
      <c r="AZF29" s="24" t="e">
        <f t="shared" si="580"/>
        <v>#VALUE!</v>
      </c>
      <c r="AZG29" s="24" t="e">
        <f t="shared" si="581"/>
        <v>#VALUE!</v>
      </c>
      <c r="AZH29">
        <v>5.2426123744043003E-7</v>
      </c>
      <c r="AZI29" t="e">
        <f>bvarHC1^2</f>
        <v>#VALUE!</v>
      </c>
      <c r="AZJ29" t="e">
        <f>cvarHC1^2</f>
        <v>#VALUE!</v>
      </c>
      <c r="AZK29" t="e">
        <f>mvarHC1^2</f>
        <v>#VALUE!</v>
      </c>
      <c r="AZL29" s="24" t="e">
        <f t="shared" si="582"/>
        <v>#VALUE!</v>
      </c>
      <c r="AZM29" s="24" t="e">
        <f t="shared" si="583"/>
        <v>#VALUE!</v>
      </c>
      <c r="AZN29" s="24" t="e">
        <f t="shared" si="584"/>
        <v>#VALUE!</v>
      </c>
      <c r="AZO29">
        <v>-4.0848962267191003E-8</v>
      </c>
      <c r="AZP29" t="e">
        <f>bvarHC1*bvarM9</f>
        <v>#VALUE!</v>
      </c>
      <c r="AZQ29" t="e">
        <f>cvarHC1*cvarM9</f>
        <v>#VALUE!</v>
      </c>
      <c r="AZR29" t="e">
        <f>mvarHC1*mvarM9</f>
        <v>#VALUE!</v>
      </c>
      <c r="AZS29" s="24" t="e">
        <f t="shared" si="585"/>
        <v>#VALUE!</v>
      </c>
      <c r="AZT29" s="24" t="e">
        <f t="shared" si="586"/>
        <v>#VALUE!</v>
      </c>
      <c r="AZU29" s="24" t="e">
        <f t="shared" si="587"/>
        <v>#VALUE!</v>
      </c>
      <c r="AZV29">
        <v>-5.6654803642190998E-3</v>
      </c>
      <c r="AZW29" t="e">
        <f>bvarHC2*bvarM7</f>
        <v>#VALUE!</v>
      </c>
      <c r="AZX29" t="e">
        <f>cvarHC2*cvarM7</f>
        <v>#VALUE!</v>
      </c>
      <c r="AZY29" t="e">
        <f>mvarHC2*mvarM7</f>
        <v>#VALUE!</v>
      </c>
      <c r="AZZ29" s="24" t="e">
        <f t="shared" si="588"/>
        <v>#VALUE!</v>
      </c>
      <c r="BAA29" s="24" t="e">
        <f t="shared" si="589"/>
        <v>#VALUE!</v>
      </c>
      <c r="BAB29" s="24" t="e">
        <f t="shared" si="590"/>
        <v>#VALUE!</v>
      </c>
      <c r="BAC29">
        <v>0.28057970394120002</v>
      </c>
      <c r="BAD29" t="e">
        <f>bvarM1*bvarM4</f>
        <v>#VALUE!</v>
      </c>
      <c r="BAE29" t="e">
        <f>cvarM1*cvarM4</f>
        <v>#VALUE!</v>
      </c>
      <c r="BAF29" t="e">
        <f>mvarM1*mvarM4</f>
        <v>#VALUE!</v>
      </c>
      <c r="BAG29" s="24" t="e">
        <f t="shared" si="591"/>
        <v>#VALUE!</v>
      </c>
      <c r="BAH29" s="24" t="e">
        <f t="shared" si="592"/>
        <v>#VALUE!</v>
      </c>
      <c r="BAI29" s="24" t="e">
        <f t="shared" si="593"/>
        <v>#VALUE!</v>
      </c>
      <c r="BAJ29">
        <v>-6.3589357156007003E-5</v>
      </c>
      <c r="BAK29" t="e">
        <f>bvarHC2*bvarM7</f>
        <v>#VALUE!</v>
      </c>
      <c r="BAL29" t="e">
        <f>cvarHC2*cvarM7</f>
        <v>#VALUE!</v>
      </c>
      <c r="BAM29" t="e">
        <f>mvarHC2*mvarM7</f>
        <v>#VALUE!</v>
      </c>
      <c r="BAN29" s="24" t="e">
        <f t="shared" si="594"/>
        <v>#VALUE!</v>
      </c>
      <c r="BAO29" s="24" t="e">
        <f t="shared" si="595"/>
        <v>#VALUE!</v>
      </c>
      <c r="BAP29" s="24" t="e">
        <f t="shared" si="596"/>
        <v>#VALUE!</v>
      </c>
      <c r="BAQ29">
        <v>1.2200493193439001E-2</v>
      </c>
      <c r="BAR29" t="e">
        <f>bvarM1*bvarM4</f>
        <v>#VALUE!</v>
      </c>
      <c r="BAS29" t="e">
        <f>cvarM1*cvarM4</f>
        <v>#VALUE!</v>
      </c>
      <c r="BAT29" t="e">
        <f>mvarM1*mvarM4</f>
        <v>#VALUE!</v>
      </c>
      <c r="BAU29" s="24" t="e">
        <f t="shared" si="597"/>
        <v>#VALUE!</v>
      </c>
      <c r="BAV29" s="24" t="e">
        <f t="shared" si="598"/>
        <v>#VALUE!</v>
      </c>
      <c r="BAW29" s="24" t="e">
        <f t="shared" si="599"/>
        <v>#VALUE!</v>
      </c>
      <c r="BAX29">
        <v>-0.67990669199623999</v>
      </c>
      <c r="BAY29" t="e">
        <f>bvarM1*bvarM2</f>
        <v>#VALUE!</v>
      </c>
      <c r="BAZ29" t="e">
        <f>cvarM1*cvarM2</f>
        <v>#VALUE!</v>
      </c>
      <c r="BBA29" t="e">
        <f>mvarM1*mvarM2</f>
        <v>#VALUE!</v>
      </c>
      <c r="BBB29" s="24" t="e">
        <f t="shared" si="600"/>
        <v>#VALUE!</v>
      </c>
      <c r="BBC29" s="24" t="e">
        <f t="shared" si="601"/>
        <v>#VALUE!</v>
      </c>
      <c r="BBD29" s="24" t="e">
        <f t="shared" si="602"/>
        <v>#VALUE!</v>
      </c>
      <c r="BBE29">
        <v>1.7199985779851E-6</v>
      </c>
      <c r="BBF29" t="e">
        <f>bvarHC2*bvarM9</f>
        <v>#VALUE!</v>
      </c>
      <c r="BBG29" t="e">
        <f>cvarHC2*cvarM9</f>
        <v>#VALUE!</v>
      </c>
      <c r="BBH29" t="e">
        <f>mvarHC2*mvarM9</f>
        <v>#VALUE!</v>
      </c>
      <c r="BBI29" s="24" t="e">
        <f t="shared" si="603"/>
        <v>#VALUE!</v>
      </c>
      <c r="BBJ29" s="24" t="e">
        <f t="shared" si="604"/>
        <v>#VALUE!</v>
      </c>
      <c r="BBK29" s="24" t="e">
        <f t="shared" si="605"/>
        <v>#VALUE!</v>
      </c>
      <c r="BBL29">
        <v>-1.7203500089312999E-5</v>
      </c>
      <c r="BBM29" t="e">
        <f>bvarHC2*bvarM6</f>
        <v>#VALUE!</v>
      </c>
      <c r="BBN29" t="e">
        <f>cvarHC2*cvarM6</f>
        <v>#VALUE!</v>
      </c>
      <c r="BBO29" t="e">
        <f>mvarHC2*mvarM6</f>
        <v>#VALUE!</v>
      </c>
      <c r="BBP29" s="24" t="e">
        <f t="shared" si="606"/>
        <v>#VALUE!</v>
      </c>
      <c r="BBQ29" s="24" t="e">
        <f t="shared" si="607"/>
        <v>#VALUE!</v>
      </c>
      <c r="BBR29" s="24" t="e">
        <f t="shared" si="608"/>
        <v>#VALUE!</v>
      </c>
      <c r="BBS29">
        <v>-0.66097196077997</v>
      </c>
      <c r="BBT29" t="e">
        <f>bvarM1*bvarM2</f>
        <v>#VALUE!</v>
      </c>
      <c r="BBU29" t="e">
        <f>cvarM1*cvarM2</f>
        <v>#VALUE!</v>
      </c>
      <c r="BBV29" t="e">
        <f>mvarM1*mvarM2</f>
        <v>#VALUE!</v>
      </c>
      <c r="BBW29" s="24" t="e">
        <f t="shared" si="609"/>
        <v>#VALUE!</v>
      </c>
      <c r="BBX29" s="24" t="e">
        <f t="shared" si="610"/>
        <v>#VALUE!</v>
      </c>
      <c r="BBY29" s="24" t="e">
        <f t="shared" si="611"/>
        <v>#VALUE!</v>
      </c>
      <c r="BBZ29">
        <v>1.0965171621648E-6</v>
      </c>
      <c r="BCA29" t="e">
        <f>bvarHC2*bvarM3</f>
        <v>#VALUE!</v>
      </c>
      <c r="BCB29" t="e">
        <f>cvarHC2*cvarM3</f>
        <v>#VALUE!</v>
      </c>
      <c r="BCC29" t="e">
        <f>mvarHC2*mvarM3</f>
        <v>#VALUE!</v>
      </c>
      <c r="BCD29" s="24" t="e">
        <f t="shared" si="612"/>
        <v>#VALUE!</v>
      </c>
      <c r="BCE29" s="24" t="e">
        <f t="shared" si="613"/>
        <v>#VALUE!</v>
      </c>
      <c r="BCF29" s="24" t="e">
        <f t="shared" si="614"/>
        <v>#VALUE!</v>
      </c>
      <c r="BCG29">
        <v>1.0554218810926E-5</v>
      </c>
      <c r="BCH29" t="e">
        <f>bvarHC2*bvarM8</f>
        <v>#VALUE!</v>
      </c>
      <c r="BCI29" t="e">
        <f>cvarHC2*cvarM8</f>
        <v>#VALUE!</v>
      </c>
      <c r="BCJ29" t="e">
        <f>mvarHC2*mvarM8</f>
        <v>#VALUE!</v>
      </c>
      <c r="BCK29" s="24" t="e">
        <f t="shared" si="615"/>
        <v>#VALUE!</v>
      </c>
      <c r="BCL29" s="24" t="e">
        <f t="shared" si="616"/>
        <v>#VALUE!</v>
      </c>
      <c r="BCM29" s="24" t="e">
        <f t="shared" si="617"/>
        <v>#VALUE!</v>
      </c>
      <c r="BCN29">
        <v>9.7778308594066995E-6</v>
      </c>
      <c r="BCO29" t="e">
        <f>bvarM4*bvarM6</f>
        <v>#VALUE!</v>
      </c>
      <c r="BCP29" t="e">
        <f>cvarM4*cvarM6</f>
        <v>#VALUE!</v>
      </c>
      <c r="BCQ29" t="e">
        <f>mvarM4*mvarM6</f>
        <v>#VALUE!</v>
      </c>
      <c r="BCR29" s="24" t="e">
        <f t="shared" si="618"/>
        <v>#VALUE!</v>
      </c>
      <c r="BCS29" s="24" t="e">
        <f t="shared" si="619"/>
        <v>#VALUE!</v>
      </c>
      <c r="BCT29" s="24" t="e">
        <f t="shared" si="620"/>
        <v>#VALUE!</v>
      </c>
      <c r="BCU29">
        <v>0.25423812656629002</v>
      </c>
      <c r="BCV29" t="e">
        <f>bvarM1*bvarM7</f>
        <v>#VALUE!</v>
      </c>
      <c r="BCW29" t="e">
        <f>cvarM1*cvarM7</f>
        <v>#VALUE!</v>
      </c>
      <c r="BCX29" t="e">
        <f>mvarM1*mvarM7</f>
        <v>#VALUE!</v>
      </c>
      <c r="BCY29" s="24" t="e">
        <f t="shared" si="621"/>
        <v>#VALUE!</v>
      </c>
      <c r="BCZ29" s="24" t="e">
        <f t="shared" si="622"/>
        <v>#VALUE!</v>
      </c>
      <c r="BDA29" s="24" t="e">
        <f t="shared" si="623"/>
        <v>#VALUE!</v>
      </c>
      <c r="BDB29">
        <v>0.13323072303021</v>
      </c>
      <c r="BDC29" t="e">
        <f>bvarHC2*bvarM1</f>
        <v>#VALUE!</v>
      </c>
      <c r="BDD29" t="e">
        <f>cvarHC2*cvarM1</f>
        <v>#VALUE!</v>
      </c>
      <c r="BDE29" t="e">
        <f>mvarHC2*mvarM1</f>
        <v>#VALUE!</v>
      </c>
      <c r="BDF29" s="24" t="e">
        <f t="shared" si="624"/>
        <v>#VALUE!</v>
      </c>
      <c r="BDG29" s="24" t="e">
        <f t="shared" si="625"/>
        <v>#VALUE!</v>
      </c>
      <c r="BDH29" s="24" t="e">
        <f t="shared" si="626"/>
        <v>#VALUE!</v>
      </c>
      <c r="BDI29">
        <v>-1.5725396893693999E-5</v>
      </c>
      <c r="BDJ29" t="e">
        <f>bvarM4*bvarM6</f>
        <v>#VALUE!</v>
      </c>
      <c r="BDK29" t="e">
        <f>cvarM4*cvarM6</f>
        <v>#VALUE!</v>
      </c>
      <c r="BDL29" t="e">
        <f>mvarM4*mvarM6</f>
        <v>#VALUE!</v>
      </c>
      <c r="BDM29" s="24" t="e">
        <f t="shared" si="627"/>
        <v>#VALUE!</v>
      </c>
      <c r="BDN29" s="24" t="e">
        <f t="shared" si="628"/>
        <v>#VALUE!</v>
      </c>
      <c r="BDO29" s="24" t="e">
        <f t="shared" si="629"/>
        <v>#VALUE!</v>
      </c>
      <c r="BDP29">
        <v>2.1611080528220001E-6</v>
      </c>
      <c r="BDQ29" t="e">
        <f>bvarHC2*bvarM9</f>
        <v>#VALUE!</v>
      </c>
      <c r="BDR29" t="e">
        <f>cvarHC2*cvarM9</f>
        <v>#VALUE!</v>
      </c>
      <c r="BDS29" t="e">
        <f>mvarHC2*mvarM9</f>
        <v>#VALUE!</v>
      </c>
      <c r="BDT29" s="24" t="e">
        <f t="shared" si="630"/>
        <v>#VALUE!</v>
      </c>
      <c r="BDU29" s="24" t="e">
        <f t="shared" si="631"/>
        <v>#VALUE!</v>
      </c>
      <c r="BDV29" s="24" t="e">
        <f t="shared" si="632"/>
        <v>#VALUE!</v>
      </c>
      <c r="BDW29">
        <v>2.5559011858506998E-5</v>
      </c>
      <c r="BDX29" t="e">
        <f>bvarHC2*bvarM7</f>
        <v>#VALUE!</v>
      </c>
      <c r="BDY29" t="e">
        <f>cvarHC2*cvarM7</f>
        <v>#VALUE!</v>
      </c>
      <c r="BDZ29" t="e">
        <f>mvarHC2*mvarM7</f>
        <v>#VALUE!</v>
      </c>
      <c r="BEA29" s="24" t="e">
        <f t="shared" si="633"/>
        <v>#VALUE!</v>
      </c>
      <c r="BEB29" s="24" t="e">
        <f t="shared" si="634"/>
        <v>#VALUE!</v>
      </c>
      <c r="BEC29" s="24" t="e">
        <f t="shared" si="635"/>
        <v>#VALUE!</v>
      </c>
      <c r="BED29">
        <v>1.4723479307308E-5</v>
      </c>
      <c r="BEE29" t="e">
        <f>bvarM4*bvarM6</f>
        <v>#VALUE!</v>
      </c>
      <c r="BEF29" t="e">
        <f>cvarM4*cvarM6</f>
        <v>#VALUE!</v>
      </c>
      <c r="BEG29" t="e">
        <f>mvarM4*mvarM6</f>
        <v>#VALUE!</v>
      </c>
      <c r="BEH29" s="24" t="e">
        <f t="shared" si="636"/>
        <v>#VALUE!</v>
      </c>
      <c r="BEI29" s="24" t="e">
        <f t="shared" si="637"/>
        <v>#VALUE!</v>
      </c>
      <c r="BEJ29" s="24" t="e">
        <f t="shared" si="638"/>
        <v>#VALUE!</v>
      </c>
      <c r="BEK29">
        <v>-0.19685557423149</v>
      </c>
      <c r="BEL29" t="e">
        <f>bvarM1*bvarM2</f>
        <v>#VALUE!</v>
      </c>
      <c r="BEM29" t="e">
        <f>cvarM1*cvarM2</f>
        <v>#VALUE!</v>
      </c>
      <c r="BEN29" t="e">
        <f>mvarM1*mvarM2</f>
        <v>#VALUE!</v>
      </c>
      <c r="BEO29" s="24" t="e">
        <f t="shared" si="639"/>
        <v>#VALUE!</v>
      </c>
      <c r="BEP29" s="24" t="e">
        <f t="shared" si="640"/>
        <v>#VALUE!</v>
      </c>
      <c r="BEQ29" s="24" t="e">
        <f t="shared" si="641"/>
        <v>#VALUE!</v>
      </c>
      <c r="BER29">
        <v>8.5845866888513002E-6</v>
      </c>
      <c r="BES29" t="e">
        <f>bvarHC2*bvarM3</f>
        <v>#VALUE!</v>
      </c>
      <c r="BET29" t="e">
        <f>cvarHC2*cvarM3</f>
        <v>#VALUE!</v>
      </c>
      <c r="BEU29" t="e">
        <f>mvarHC2*mvarM3</f>
        <v>#VALUE!</v>
      </c>
      <c r="BEV29" s="24" t="e">
        <f t="shared" si="642"/>
        <v>#VALUE!</v>
      </c>
      <c r="BEW29" s="24" t="e">
        <f t="shared" si="643"/>
        <v>#VALUE!</v>
      </c>
      <c r="BEX29" s="24" t="e">
        <f t="shared" si="644"/>
        <v>#VALUE!</v>
      </c>
      <c r="BEY29">
        <v>0.35956148688687001</v>
      </c>
      <c r="BEZ29" t="e">
        <f>bvarM1*bvarM4</f>
        <v>#VALUE!</v>
      </c>
      <c r="BFA29" t="e">
        <f>cvarM1*cvarM4</f>
        <v>#VALUE!</v>
      </c>
      <c r="BFB29" t="e">
        <f>mvarM1*mvarM4</f>
        <v>#VALUE!</v>
      </c>
      <c r="BFC29" s="24" t="e">
        <f t="shared" si="645"/>
        <v>#VALUE!</v>
      </c>
      <c r="BFD29" s="24" t="e">
        <f t="shared" si="646"/>
        <v>#VALUE!</v>
      </c>
      <c r="BFE29" s="24" t="e">
        <f t="shared" si="647"/>
        <v>#VALUE!</v>
      </c>
      <c r="BFF29">
        <v>0.33232874233655002</v>
      </c>
      <c r="BFG29" t="e">
        <f>bvarM1*bvarM7</f>
        <v>#VALUE!</v>
      </c>
      <c r="BFH29" t="e">
        <f>cvarM1*cvarM7</f>
        <v>#VALUE!</v>
      </c>
      <c r="BFI29" t="e">
        <f>mvarM1*mvarM7</f>
        <v>#VALUE!</v>
      </c>
      <c r="BFJ29" s="24" t="e">
        <f t="shared" si="648"/>
        <v>#VALUE!</v>
      </c>
      <c r="BFK29" s="24" t="e">
        <f t="shared" si="649"/>
        <v>#VALUE!</v>
      </c>
      <c r="BFL29" s="24" t="e">
        <f t="shared" si="650"/>
        <v>#VALUE!</v>
      </c>
      <c r="BFM29">
        <v>-0.25041478248963001</v>
      </c>
      <c r="BFN29" t="e">
        <f>bvarM1*bvarM4</f>
        <v>#VALUE!</v>
      </c>
      <c r="BFO29" t="e">
        <f>cvarM1*cvarM4</f>
        <v>#VALUE!</v>
      </c>
      <c r="BFP29" t="e">
        <f>mvarM1*mvarM4</f>
        <v>#VALUE!</v>
      </c>
      <c r="BFQ29" s="24" t="e">
        <f t="shared" si="651"/>
        <v>#VALUE!</v>
      </c>
      <c r="BFR29" s="24" t="e">
        <f t="shared" si="652"/>
        <v>#VALUE!</v>
      </c>
      <c r="BFS29" s="24" t="e">
        <f t="shared" si="653"/>
        <v>#VALUE!</v>
      </c>
      <c r="BFT29">
        <v>-3.0295523978134998E-4</v>
      </c>
      <c r="BFU29" t="e">
        <f>bvarHC2*bvarM7</f>
        <v>#VALUE!</v>
      </c>
      <c r="BFV29" t="e">
        <f>cvarHC2*cvarM7</f>
        <v>#VALUE!</v>
      </c>
      <c r="BFW29" t="e">
        <f>mvarHC2*mvarM7</f>
        <v>#VALUE!</v>
      </c>
      <c r="BFX29" s="24" t="e">
        <f t="shared" si="654"/>
        <v>#VALUE!</v>
      </c>
      <c r="BFY29" s="24" t="e">
        <f t="shared" si="655"/>
        <v>#VALUE!</v>
      </c>
      <c r="BFZ29" s="24" t="e">
        <f t="shared" si="656"/>
        <v>#VALUE!</v>
      </c>
      <c r="BGA29">
        <v>4.0926244825397003E-8</v>
      </c>
      <c r="BGB29" t="e">
        <f>bvarM4^2</f>
        <v>#VALUE!</v>
      </c>
      <c r="BGC29" t="e">
        <f>cvarM4^2</f>
        <v>#VALUE!</v>
      </c>
      <c r="BGD29" t="e">
        <f>mvarM4^2</f>
        <v>#VALUE!</v>
      </c>
      <c r="BGE29" s="24" t="e">
        <f t="shared" si="657"/>
        <v>#VALUE!</v>
      </c>
      <c r="BGF29" s="24" t="e">
        <f t="shared" si="658"/>
        <v>#VALUE!</v>
      </c>
      <c r="BGG29" s="24" t="e">
        <f t="shared" si="659"/>
        <v>#VALUE!</v>
      </c>
      <c r="BGH29">
        <v>-1.9011219428515999E-4</v>
      </c>
      <c r="BGI29" t="e">
        <f>bvarHC2*bvarM7</f>
        <v>#VALUE!</v>
      </c>
      <c r="BGJ29" t="e">
        <f>cvarHC2*cvarM7</f>
        <v>#VALUE!</v>
      </c>
      <c r="BGK29" t="e">
        <f>mvarHC2*mvarM7</f>
        <v>#VALUE!</v>
      </c>
      <c r="BGL29" s="24" t="e">
        <f t="shared" si="660"/>
        <v>#VALUE!</v>
      </c>
      <c r="BGM29" s="24" t="e">
        <f t="shared" si="661"/>
        <v>#VALUE!</v>
      </c>
      <c r="BGN29" s="24" t="e">
        <f t="shared" si="662"/>
        <v>#VALUE!</v>
      </c>
      <c r="BGO29">
        <v>6.8731592859715005E-5</v>
      </c>
      <c r="BGP29" t="e">
        <f>bvarHC2*bvarM6</f>
        <v>#VALUE!</v>
      </c>
      <c r="BGQ29" t="e">
        <f>cvarHC2*cvarM6</f>
        <v>#VALUE!</v>
      </c>
      <c r="BGR29" t="e">
        <f>mvarHC2*mvarM6</f>
        <v>#VALUE!</v>
      </c>
      <c r="BGS29" s="24" t="e">
        <f t="shared" si="663"/>
        <v>#VALUE!</v>
      </c>
      <c r="BGT29" s="24" t="e">
        <f t="shared" si="664"/>
        <v>#VALUE!</v>
      </c>
      <c r="BGU29" s="24" t="e">
        <f t="shared" si="665"/>
        <v>#VALUE!</v>
      </c>
      <c r="BGV29">
        <v>5.8878290288458E-5</v>
      </c>
      <c r="BGW29" t="e">
        <f>bvarM1*bvarM7</f>
        <v>#VALUE!</v>
      </c>
      <c r="BGX29" t="e">
        <f>cvarM1*cvarM7</f>
        <v>#VALUE!</v>
      </c>
      <c r="BGY29" t="e">
        <f>mvarM1*mvarM7</f>
        <v>#VALUE!</v>
      </c>
      <c r="BGZ29" s="24" t="e">
        <f t="shared" si="666"/>
        <v>#VALUE!</v>
      </c>
      <c r="BHA29" s="24" t="e">
        <f t="shared" si="667"/>
        <v>#VALUE!</v>
      </c>
      <c r="BHB29" s="24" t="e">
        <f t="shared" si="668"/>
        <v>#VALUE!</v>
      </c>
      <c r="BHC29">
        <v>0.19003031109831001</v>
      </c>
      <c r="BHD29" t="e">
        <f>bvarM1*bvarM3</f>
        <v>#VALUE!</v>
      </c>
      <c r="BHE29" t="e">
        <f>cvarM1*cvarM3</f>
        <v>#VALUE!</v>
      </c>
      <c r="BHF29" t="e">
        <f>mvarM1*mvarM3</f>
        <v>#VALUE!</v>
      </c>
      <c r="BHG29" s="24" t="e">
        <f t="shared" si="669"/>
        <v>#VALUE!</v>
      </c>
      <c r="BHH29" s="24" t="e">
        <f t="shared" si="670"/>
        <v>#VALUE!</v>
      </c>
      <c r="BHI29" s="24" t="e">
        <f t="shared" si="671"/>
        <v>#VALUE!</v>
      </c>
      <c r="BHJ29">
        <v>-3.1221510763673001E-4</v>
      </c>
      <c r="BHK29" t="e">
        <f>bvarHC2*bvarM7</f>
        <v>#VALUE!</v>
      </c>
      <c r="BHL29" t="e">
        <f>cvarHC2*cvarM7</f>
        <v>#VALUE!</v>
      </c>
      <c r="BHM29" t="e">
        <f>mvarHC2*mvarM7</f>
        <v>#VALUE!</v>
      </c>
      <c r="BHN29" s="24" t="e">
        <f t="shared" si="672"/>
        <v>#VALUE!</v>
      </c>
      <c r="BHO29" s="24" t="e">
        <f t="shared" si="673"/>
        <v>#VALUE!</v>
      </c>
      <c r="BHP29" s="24" t="e">
        <f t="shared" si="674"/>
        <v>#VALUE!</v>
      </c>
      <c r="BHQ29">
        <v>-1.3085511491465E-8</v>
      </c>
      <c r="BHR29" t="e">
        <f>bvarM4*bvarM7</f>
        <v>#VALUE!</v>
      </c>
      <c r="BHS29" t="e">
        <f>cvarM4*cvarM7</f>
        <v>#VALUE!</v>
      </c>
      <c r="BHT29" t="e">
        <f>mvarM4*mvarM7</f>
        <v>#VALUE!</v>
      </c>
      <c r="BHU29" s="24" t="e">
        <f t="shared" si="675"/>
        <v>#VALUE!</v>
      </c>
      <c r="BHV29" s="24" t="e">
        <f t="shared" si="676"/>
        <v>#VALUE!</v>
      </c>
      <c r="BHW29" s="24" t="e">
        <f t="shared" si="677"/>
        <v>#VALUE!</v>
      </c>
      <c r="BHX29">
        <v>0.13233027826881</v>
      </c>
      <c r="BHY29" t="e">
        <f>bvarM1*bvarM3</f>
        <v>#VALUE!</v>
      </c>
      <c r="BHZ29" t="e">
        <f>cvarM1*cvarM3</f>
        <v>#VALUE!</v>
      </c>
      <c r="BIA29" t="e">
        <f>mvarM1*mvarM3</f>
        <v>#VALUE!</v>
      </c>
      <c r="BIB29" s="24" t="e">
        <f t="shared" si="678"/>
        <v>#VALUE!</v>
      </c>
      <c r="BIC29" s="24" t="e">
        <f t="shared" si="679"/>
        <v>#VALUE!</v>
      </c>
      <c r="BID29" s="24" t="e">
        <f t="shared" si="680"/>
        <v>#VALUE!</v>
      </c>
      <c r="BIE29">
        <v>-3.3790670090277998E-5</v>
      </c>
      <c r="BIF29" t="e">
        <f>bvarHC2*bvarM2</f>
        <v>#VALUE!</v>
      </c>
      <c r="BIG29" t="e">
        <f>cvarHC2*cvarM2</f>
        <v>#VALUE!</v>
      </c>
      <c r="BIH29" t="e">
        <f>mvarHC2*mvarM2</f>
        <v>#VALUE!</v>
      </c>
      <c r="BII29" s="24" t="e">
        <f t="shared" si="681"/>
        <v>#VALUE!</v>
      </c>
      <c r="BIJ29" s="24" t="e">
        <f t="shared" si="682"/>
        <v>#VALUE!</v>
      </c>
      <c r="BIK29" s="24" t="e">
        <f t="shared" si="683"/>
        <v>#VALUE!</v>
      </c>
      <c r="BIL29">
        <v>5.7380947913639002E-6</v>
      </c>
      <c r="BIM29" t="e">
        <f>bvarM1*bvarM4</f>
        <v>#VALUE!</v>
      </c>
      <c r="BIN29" t="e">
        <f>cvarM1*cvarM4</f>
        <v>#VALUE!</v>
      </c>
      <c r="BIO29" t="e">
        <f>mvarM1*mvarM4</f>
        <v>#VALUE!</v>
      </c>
      <c r="BIP29" s="24" t="e">
        <f t="shared" si="684"/>
        <v>#VALUE!</v>
      </c>
      <c r="BIQ29" s="24" t="e">
        <f t="shared" si="685"/>
        <v>#VALUE!</v>
      </c>
      <c r="BIR29" s="24" t="e">
        <f t="shared" si="686"/>
        <v>#VALUE!</v>
      </c>
      <c r="BIS29">
        <v>-0.93248509051220996</v>
      </c>
      <c r="BIT29" t="e">
        <f>bvarM1*bvarM6</f>
        <v>#VALUE!</v>
      </c>
      <c r="BIU29" t="e">
        <f>cvarM1*cvarM6</f>
        <v>#VALUE!</v>
      </c>
      <c r="BIV29" t="e">
        <f>mvarM1*mvarM6</f>
        <v>#VALUE!</v>
      </c>
      <c r="BIW29" s="24" t="e">
        <f t="shared" si="687"/>
        <v>#VALUE!</v>
      </c>
      <c r="BIX29" s="24" t="e">
        <f t="shared" si="688"/>
        <v>#VALUE!</v>
      </c>
      <c r="BIY29" s="24" t="e">
        <f t="shared" si="689"/>
        <v>#VALUE!</v>
      </c>
      <c r="BIZ29">
        <v>-0.80756100698162003</v>
      </c>
      <c r="BJA29" t="e">
        <f>bvarM1*bvarM9</f>
        <v>#VALUE!</v>
      </c>
      <c r="BJB29" t="e">
        <f>cvarM1*cvarM9</f>
        <v>#VALUE!</v>
      </c>
      <c r="BJC29" t="e">
        <f>mvarM1*mvarM9</f>
        <v>#VALUE!</v>
      </c>
      <c r="BJD29" s="24" t="e">
        <f t="shared" si="690"/>
        <v>#VALUE!</v>
      </c>
      <c r="BJE29" s="24" t="e">
        <f t="shared" si="691"/>
        <v>#VALUE!</v>
      </c>
      <c r="BJF29" s="24" t="e">
        <f t="shared" si="692"/>
        <v>#VALUE!</v>
      </c>
      <c r="BJG29">
        <v>2.7963492356852001E-8</v>
      </c>
      <c r="BJH29" t="e">
        <f>bvarM4^2</f>
        <v>#VALUE!</v>
      </c>
      <c r="BJI29" t="e">
        <f>cvarM4^2</f>
        <v>#VALUE!</v>
      </c>
      <c r="BJJ29" t="e">
        <f>mvarM4^2</f>
        <v>#VALUE!</v>
      </c>
      <c r="BJK29" s="24" t="e">
        <f t="shared" si="693"/>
        <v>#VALUE!</v>
      </c>
      <c r="BJL29" s="24" t="e">
        <f t="shared" si="694"/>
        <v>#VALUE!</v>
      </c>
      <c r="BJM29" s="24" t="e">
        <f t="shared" si="695"/>
        <v>#VALUE!</v>
      </c>
      <c r="BJN29">
        <v>-6.3250659935070994E-2</v>
      </c>
      <c r="BJO29" t="e">
        <f>bvarM1*bvarM4</f>
        <v>#VALUE!</v>
      </c>
      <c r="BJP29" t="e">
        <f>cvarM1*cvarM4</f>
        <v>#VALUE!</v>
      </c>
      <c r="BJQ29" t="e">
        <f>mvarM1*mvarM4</f>
        <v>#VALUE!</v>
      </c>
      <c r="BJR29" s="24" t="e">
        <f t="shared" si="696"/>
        <v>#VALUE!</v>
      </c>
      <c r="BJS29" s="24" t="e">
        <f t="shared" si="697"/>
        <v>#VALUE!</v>
      </c>
      <c r="BJT29" s="24" t="e">
        <f t="shared" si="698"/>
        <v>#VALUE!</v>
      </c>
      <c r="BJU29">
        <v>8.1721732764184006E-5</v>
      </c>
      <c r="BJV29" t="e">
        <f>bvarHC2*bvarM6</f>
        <v>#VALUE!</v>
      </c>
      <c r="BJW29" t="e">
        <f>cvarHC2*cvarM6</f>
        <v>#VALUE!</v>
      </c>
      <c r="BJX29" t="e">
        <f>mvarHC2*mvarM6</f>
        <v>#VALUE!</v>
      </c>
      <c r="BJY29" s="24" t="e">
        <f t="shared" si="699"/>
        <v>#VALUE!</v>
      </c>
      <c r="BJZ29" s="24" t="e">
        <f t="shared" si="700"/>
        <v>#VALUE!</v>
      </c>
      <c r="BKA29" s="24" t="e">
        <f t="shared" si="701"/>
        <v>#VALUE!</v>
      </c>
      <c r="BKB29">
        <v>5.6729401464572E-5</v>
      </c>
      <c r="BKC29" t="e">
        <f>bvarM1*bvarM7</f>
        <v>#VALUE!</v>
      </c>
      <c r="BKD29" t="e">
        <f>cvarM1*cvarM7</f>
        <v>#VALUE!</v>
      </c>
      <c r="BKE29" t="e">
        <f>mvarM1*mvarM7</f>
        <v>#VALUE!</v>
      </c>
      <c r="BKF29" s="24" t="e">
        <f t="shared" si="702"/>
        <v>#VALUE!</v>
      </c>
      <c r="BKG29" s="24" t="e">
        <f t="shared" si="703"/>
        <v>#VALUE!</v>
      </c>
      <c r="BKH29" s="24" t="e">
        <f t="shared" si="704"/>
        <v>#VALUE!</v>
      </c>
      <c r="BKI29">
        <v>-0.40622170945630998</v>
      </c>
      <c r="BKJ29" t="e">
        <f>bvarM1*bvarM4</f>
        <v>#VALUE!</v>
      </c>
      <c r="BKK29" t="e">
        <f>cvarM1*cvarM4</f>
        <v>#VALUE!</v>
      </c>
      <c r="BKL29" t="e">
        <f>mvarM1*mvarM4</f>
        <v>#VALUE!</v>
      </c>
      <c r="BKM29" s="24" t="e">
        <f t="shared" si="705"/>
        <v>#VALUE!</v>
      </c>
      <c r="BKN29" s="24" t="e">
        <f t="shared" si="706"/>
        <v>#VALUE!</v>
      </c>
      <c r="BKO29" s="24" t="e">
        <f t="shared" si="707"/>
        <v>#VALUE!</v>
      </c>
      <c r="BKP29">
        <v>4.4170874476327998E-5</v>
      </c>
      <c r="BKQ29" t="e">
        <f>bvarM2*bvarM4</f>
        <v>#VALUE!</v>
      </c>
      <c r="BKR29" t="e">
        <f>cvarM2*cvarM4</f>
        <v>#VALUE!</v>
      </c>
      <c r="BKS29" t="e">
        <f>mvarM2*mvarM4</f>
        <v>#VALUE!</v>
      </c>
      <c r="BKT29" s="24" t="e">
        <f t="shared" si="708"/>
        <v>#VALUE!</v>
      </c>
      <c r="BKU29" s="24" t="e">
        <f t="shared" si="709"/>
        <v>#VALUE!</v>
      </c>
      <c r="BKV29" s="24" t="e">
        <f t="shared" si="710"/>
        <v>#VALUE!</v>
      </c>
      <c r="BKW29">
        <v>-1.6702414806857998E-8</v>
      </c>
      <c r="BKX29" t="e">
        <f>bvarM6*bvarM7</f>
        <v>#VALUE!</v>
      </c>
      <c r="BKY29" t="e">
        <f>cvarM6*cvarM7</f>
        <v>#VALUE!</v>
      </c>
      <c r="BKZ29" t="e">
        <f>mvarM6*mvarM7</f>
        <v>#VALUE!</v>
      </c>
      <c r="BLA29" s="24" t="e">
        <f t="shared" si="711"/>
        <v>#VALUE!</v>
      </c>
      <c r="BLB29" s="24" t="e">
        <f t="shared" si="712"/>
        <v>#VALUE!</v>
      </c>
      <c r="BLC29" s="24" t="e">
        <f t="shared" si="713"/>
        <v>#VALUE!</v>
      </c>
      <c r="BLD29">
        <v>-0.44482318727207998</v>
      </c>
      <c r="BLE29" t="e">
        <f>bvarM1*bvarM6</f>
        <v>#VALUE!</v>
      </c>
      <c r="BLF29" t="e">
        <f>cvarM1*cvarM6</f>
        <v>#VALUE!</v>
      </c>
      <c r="BLG29" t="e">
        <f>mvarM1*mvarM6</f>
        <v>#VALUE!</v>
      </c>
      <c r="BLH29" s="24" t="e">
        <f t="shared" si="714"/>
        <v>#VALUE!</v>
      </c>
      <c r="BLI29" s="24" t="e">
        <f t="shared" si="715"/>
        <v>#VALUE!</v>
      </c>
      <c r="BLJ29" s="24" t="e">
        <f t="shared" si="716"/>
        <v>#VALUE!</v>
      </c>
      <c r="BLK29">
        <v>6.3857456679910002E-5</v>
      </c>
      <c r="BLL29" t="e">
        <f>bvarHC2*bvarM6</f>
        <v>#VALUE!</v>
      </c>
      <c r="BLM29" t="e">
        <f>cvarHC2*cvarM6</f>
        <v>#VALUE!</v>
      </c>
      <c r="BLN29" t="e">
        <f>mvarHC2*mvarM6</f>
        <v>#VALUE!</v>
      </c>
      <c r="BLO29" s="24" t="e">
        <f t="shared" si="717"/>
        <v>#VALUE!</v>
      </c>
      <c r="BLP29" s="24" t="e">
        <f t="shared" si="718"/>
        <v>#VALUE!</v>
      </c>
      <c r="BLQ29" s="24" t="e">
        <f t="shared" si="719"/>
        <v>#VALUE!</v>
      </c>
      <c r="BLR29">
        <v>1.0523751803298001E-9</v>
      </c>
      <c r="BLS29" t="e">
        <f>bvarHC2*bvarM4</f>
        <v>#VALUE!</v>
      </c>
      <c r="BLT29" t="e">
        <f>cvarHC2*cvarM4</f>
        <v>#VALUE!</v>
      </c>
      <c r="BLU29" t="e">
        <f>mvarHC2*mvarM4</f>
        <v>#VALUE!</v>
      </c>
      <c r="BLV29" s="24" t="e">
        <f t="shared" si="720"/>
        <v>#VALUE!</v>
      </c>
      <c r="BLW29" s="24" t="e">
        <f t="shared" si="721"/>
        <v>#VALUE!</v>
      </c>
      <c r="BLX29" s="24" t="e">
        <f t="shared" si="722"/>
        <v>#VALUE!</v>
      </c>
      <c r="BLY29">
        <v>-0.80580463004863001</v>
      </c>
      <c r="BLZ29" t="e">
        <f>bvarM1*bvarM6</f>
        <v>#VALUE!</v>
      </c>
      <c r="BMA29" t="e">
        <f>cvarM1*cvarM6</f>
        <v>#VALUE!</v>
      </c>
      <c r="BMB29" t="e">
        <f>mvarM1*mvarM6</f>
        <v>#VALUE!</v>
      </c>
      <c r="BMC29" s="24" t="e">
        <f t="shared" si="723"/>
        <v>#VALUE!</v>
      </c>
      <c r="BMD29" s="24" t="e">
        <f t="shared" si="724"/>
        <v>#VALUE!</v>
      </c>
      <c r="BME29" s="24" t="e">
        <f t="shared" si="725"/>
        <v>#VALUE!</v>
      </c>
      <c r="BMF29">
        <v>-1.5517152822186</v>
      </c>
      <c r="BMG29" t="e">
        <f>bvarM1*bvarM2</f>
        <v>#VALUE!</v>
      </c>
      <c r="BMH29" t="e">
        <f>cvarM1*cvarM2</f>
        <v>#VALUE!</v>
      </c>
      <c r="BMI29" t="e">
        <f>mvarM1*mvarM2</f>
        <v>#VALUE!</v>
      </c>
      <c r="BMJ29" s="24" t="e">
        <f t="shared" si="726"/>
        <v>#VALUE!</v>
      </c>
      <c r="BMK29" s="24" t="e">
        <f t="shared" si="727"/>
        <v>#VALUE!</v>
      </c>
      <c r="BML29" s="24" t="e">
        <f t="shared" si="728"/>
        <v>#VALUE!</v>
      </c>
      <c r="BMM29">
        <v>-1.6281565103809E-8</v>
      </c>
      <c r="BMN29" t="e">
        <f>bvarM4*bvarM7</f>
        <v>#VALUE!</v>
      </c>
      <c r="BMO29" t="e">
        <f>cvarM4*cvarM7</f>
        <v>#VALUE!</v>
      </c>
      <c r="BMP29" t="e">
        <f>mvarM4*mvarM7</f>
        <v>#VALUE!</v>
      </c>
      <c r="BMQ29" s="24" t="e">
        <f t="shared" si="729"/>
        <v>#VALUE!</v>
      </c>
      <c r="BMR29" s="24" t="e">
        <f t="shared" si="730"/>
        <v>#VALUE!</v>
      </c>
      <c r="BMS29" s="24" t="e">
        <f t="shared" si="731"/>
        <v>#VALUE!</v>
      </c>
      <c r="BMT29">
        <v>-4.8370222695168E-7</v>
      </c>
      <c r="BMU29" t="e">
        <f>bvarM2*bvarM6</f>
        <v>#VALUE!</v>
      </c>
      <c r="BMV29" t="e">
        <f>cvarM2*cvarM6</f>
        <v>#VALUE!</v>
      </c>
      <c r="BMW29" t="e">
        <f>mvarM2*mvarM6</f>
        <v>#VALUE!</v>
      </c>
      <c r="BMX29" s="24" t="e">
        <f t="shared" si="732"/>
        <v>#VALUE!</v>
      </c>
      <c r="BMY29" s="24" t="e">
        <f t="shared" si="733"/>
        <v>#VALUE!</v>
      </c>
      <c r="BMZ29" s="24" t="e">
        <f t="shared" si="734"/>
        <v>#VALUE!</v>
      </c>
      <c r="BNA29">
        <v>-4.4874669341945E-5</v>
      </c>
      <c r="BNB29" t="e">
        <f>bvarHC2*bvarM2</f>
        <v>#VALUE!</v>
      </c>
      <c r="BNC29" t="e">
        <f>cvarHC2*cvarM2</f>
        <v>#VALUE!</v>
      </c>
      <c r="BND29" t="e">
        <f>mvarHC2*mvarM2</f>
        <v>#VALUE!</v>
      </c>
      <c r="BNE29" s="24" t="e">
        <f t="shared" si="735"/>
        <v>#VALUE!</v>
      </c>
      <c r="BNF29" s="24" t="e">
        <f t="shared" si="736"/>
        <v>#VALUE!</v>
      </c>
      <c r="BNG29" s="24" t="e">
        <f t="shared" si="737"/>
        <v>#VALUE!</v>
      </c>
      <c r="BNH29">
        <v>1.1001131966677E-5</v>
      </c>
      <c r="BNI29" t="e">
        <f>bvarM1*bvarM4</f>
        <v>#VALUE!</v>
      </c>
      <c r="BNJ29" t="e">
        <f>cvarM1*cvarM4</f>
        <v>#VALUE!</v>
      </c>
      <c r="BNK29" t="e">
        <f>mvarM1*mvarM4</f>
        <v>#VALUE!</v>
      </c>
      <c r="BNL29" s="24" t="e">
        <f t="shared" si="738"/>
        <v>#VALUE!</v>
      </c>
      <c r="BNM29" s="24" t="e">
        <f t="shared" si="739"/>
        <v>#VALUE!</v>
      </c>
      <c r="BNN29" s="24" t="e">
        <f t="shared" si="740"/>
        <v>#VALUE!</v>
      </c>
      <c r="BNO29">
        <v>7.2509799945351001E-6</v>
      </c>
      <c r="BNP29" t="e">
        <f>bvarM7*bvarM9</f>
        <v>#VALUE!</v>
      </c>
      <c r="BNQ29" t="e">
        <f>cvarM7*cvarM9</f>
        <v>#VALUE!</v>
      </c>
      <c r="BNR29" t="e">
        <f>mvarM7*mvarM9</f>
        <v>#VALUE!</v>
      </c>
      <c r="BNS29" s="24" t="e">
        <f t="shared" si="741"/>
        <v>#VALUE!</v>
      </c>
      <c r="BNT29" s="24" t="e">
        <f t="shared" si="742"/>
        <v>#VALUE!</v>
      </c>
      <c r="BNU29" s="24" t="e">
        <f t="shared" si="743"/>
        <v>#VALUE!</v>
      </c>
      <c r="BNV29">
        <v>-1.8156317067344001</v>
      </c>
      <c r="BNW29" t="e">
        <f>bvarM1*bvarM2</f>
        <v>#VALUE!</v>
      </c>
      <c r="BNX29" t="e">
        <f>cvarM1*cvarM2</f>
        <v>#VALUE!</v>
      </c>
      <c r="BNY29" t="e">
        <f>mvarM1*mvarM2</f>
        <v>#VALUE!</v>
      </c>
      <c r="BNZ29" s="24" t="e">
        <f t="shared" si="744"/>
        <v>#VALUE!</v>
      </c>
      <c r="BOA29" s="24" t="e">
        <f t="shared" si="745"/>
        <v>#VALUE!</v>
      </c>
      <c r="BOB29" s="24" t="e">
        <f t="shared" si="746"/>
        <v>#VALUE!</v>
      </c>
      <c r="BOC29">
        <v>-1.3411027449876E-8</v>
      </c>
      <c r="BOD29" t="e">
        <f>bvarM4*bvarM7</f>
        <v>#VALUE!</v>
      </c>
      <c r="BOE29" t="e">
        <f>cvarM4*cvarM7</f>
        <v>#VALUE!</v>
      </c>
      <c r="BOF29" t="e">
        <f>mvarM4*mvarM7</f>
        <v>#VALUE!</v>
      </c>
      <c r="BOG29" s="24" t="e">
        <f t="shared" si="747"/>
        <v>#VALUE!</v>
      </c>
      <c r="BOH29" s="24" t="e">
        <f t="shared" si="748"/>
        <v>#VALUE!</v>
      </c>
      <c r="BOI29" s="24" t="e">
        <f t="shared" si="749"/>
        <v>#VALUE!</v>
      </c>
      <c r="BOJ29">
        <v>-5.8765369805396997E-3</v>
      </c>
      <c r="BOK29" t="e">
        <f>bvarM1*bvarM4</f>
        <v>#VALUE!</v>
      </c>
      <c r="BOL29" t="e">
        <f>cvarM1*cvarM4</f>
        <v>#VALUE!</v>
      </c>
      <c r="BOM29" t="e">
        <f>mvarM1*mvarM4</f>
        <v>#VALUE!</v>
      </c>
      <c r="BON29" s="24" t="e">
        <f t="shared" si="750"/>
        <v>#VALUE!</v>
      </c>
      <c r="BOO29" s="24" t="e">
        <f t="shared" si="751"/>
        <v>#VALUE!</v>
      </c>
      <c r="BOP29" s="24" t="e">
        <f t="shared" si="752"/>
        <v>#VALUE!</v>
      </c>
      <c r="BOQ29">
        <v>2.1446448453838999E-5</v>
      </c>
      <c r="BOR29" t="e">
        <f>bvarHC2*bvarM4</f>
        <v>#VALUE!</v>
      </c>
      <c r="BOS29" t="e">
        <f>cvarHC2*cvarM4</f>
        <v>#VALUE!</v>
      </c>
      <c r="BOT29" t="e">
        <f>mvarHC2*mvarM4</f>
        <v>#VALUE!</v>
      </c>
      <c r="BOU29" s="24" t="e">
        <f t="shared" si="753"/>
        <v>#VALUE!</v>
      </c>
      <c r="BOV29" s="24" t="e">
        <f t="shared" si="754"/>
        <v>#VALUE!</v>
      </c>
      <c r="BOW29" s="24" t="e">
        <f t="shared" si="755"/>
        <v>#VALUE!</v>
      </c>
      <c r="BOX29">
        <v>1.3732713762075E-4</v>
      </c>
      <c r="BOY29" t="e">
        <f>bvarM1*bvarM7</f>
        <v>#VALUE!</v>
      </c>
      <c r="BOZ29" t="e">
        <f>cvarM1*cvarM7</f>
        <v>#VALUE!</v>
      </c>
      <c r="BPA29" t="e">
        <f>mvarM1*mvarM7</f>
        <v>#VALUE!</v>
      </c>
      <c r="BPB29" s="24" t="e">
        <f t="shared" si="756"/>
        <v>#VALUE!</v>
      </c>
      <c r="BPC29" s="24" t="e">
        <f t="shared" si="757"/>
        <v>#VALUE!</v>
      </c>
      <c r="BPD29" s="24" t="e">
        <f t="shared" si="758"/>
        <v>#VALUE!</v>
      </c>
      <c r="BPE29">
        <v>1.6598320239209001E-5</v>
      </c>
      <c r="BPF29" t="e">
        <f>bvarM4*bvarM6</f>
        <v>#VALUE!</v>
      </c>
      <c r="BPG29" t="e">
        <f>cvarM4*cvarM6</f>
        <v>#VALUE!</v>
      </c>
      <c r="BPH29" t="e">
        <f>mvarM4*mvarM6</f>
        <v>#VALUE!</v>
      </c>
      <c r="BPI29" s="24" t="e">
        <f t="shared" si="759"/>
        <v>#VALUE!</v>
      </c>
      <c r="BPJ29" s="24" t="e">
        <f t="shared" si="760"/>
        <v>#VALUE!</v>
      </c>
      <c r="BPK29" s="24" t="e">
        <f t="shared" si="761"/>
        <v>#VALUE!</v>
      </c>
      <c r="BPL29">
        <v>19929.836998937</v>
      </c>
      <c r="BPM29" t="e">
        <f>bvarM1^2</f>
        <v>#VALUE!</v>
      </c>
      <c r="BPN29" t="e">
        <f>cvarM1^2</f>
        <v>#VALUE!</v>
      </c>
      <c r="BPO29" t="e">
        <f>mvarM1^2</f>
        <v>#VALUE!</v>
      </c>
      <c r="BPP29" s="24" t="e">
        <f t="shared" si="762"/>
        <v>#VALUE!</v>
      </c>
      <c r="BPQ29" s="24" t="e">
        <f t="shared" si="763"/>
        <v>#VALUE!</v>
      </c>
      <c r="BPR29" s="24" t="e">
        <f t="shared" si="764"/>
        <v>#VALUE!</v>
      </c>
      <c r="BPS29">
        <v>3.5755585462324999E-10</v>
      </c>
      <c r="BPT29" t="e">
        <f>bvarM4*bvarM9</f>
        <v>#VALUE!</v>
      </c>
      <c r="BPU29" t="e">
        <f>cvarM4*cvarM9</f>
        <v>#VALUE!</v>
      </c>
      <c r="BPV29" t="e">
        <f>mvarM4*mvarM9</f>
        <v>#VALUE!</v>
      </c>
      <c r="BPW29" s="24" t="e">
        <f t="shared" si="765"/>
        <v>#VALUE!</v>
      </c>
      <c r="BPX29" s="24" t="e">
        <f t="shared" si="766"/>
        <v>#VALUE!</v>
      </c>
      <c r="BPY29" s="24" t="e">
        <f t="shared" si="767"/>
        <v>#VALUE!</v>
      </c>
      <c r="BPZ29">
        <v>2.205416398772E-8</v>
      </c>
      <c r="BQA29" t="e">
        <f>bvarHC1^2</f>
        <v>#VALUE!</v>
      </c>
      <c r="BQB29" t="e">
        <f>cvarHC1^2</f>
        <v>#VALUE!</v>
      </c>
      <c r="BQC29" t="e">
        <f>mvarHC1^2</f>
        <v>#VALUE!</v>
      </c>
      <c r="BQD29" s="24" t="e">
        <f t="shared" si="768"/>
        <v>#VALUE!</v>
      </c>
      <c r="BQE29" s="24" t="e">
        <f t="shared" si="769"/>
        <v>#VALUE!</v>
      </c>
      <c r="BQF29" s="24" t="e">
        <f t="shared" si="770"/>
        <v>#VALUE!</v>
      </c>
      <c r="BQG29">
        <v>0.77237886127008004</v>
      </c>
      <c r="BQH29" t="e">
        <f>bvarM1*bvarM6</f>
        <v>#VALUE!</v>
      </c>
      <c r="BQI29" t="e">
        <f>cvarM1*cvarM6</f>
        <v>#VALUE!</v>
      </c>
      <c r="BQJ29" t="e">
        <f>mvarM1*mvarM6</f>
        <v>#VALUE!</v>
      </c>
      <c r="BQK29" s="24" t="e">
        <f t="shared" si="771"/>
        <v>#VALUE!</v>
      </c>
      <c r="BQL29" s="24" t="e">
        <f t="shared" si="772"/>
        <v>#VALUE!</v>
      </c>
      <c r="BQM29" s="24" t="e">
        <f t="shared" si="773"/>
        <v>#VALUE!</v>
      </c>
      <c r="BQN29">
        <v>-2.4691436078810999E-10</v>
      </c>
      <c r="BQO29" t="e">
        <f>bvarM4*bvarM6</f>
        <v>#VALUE!</v>
      </c>
      <c r="BQP29" t="e">
        <f>cvarM4*cvarM6</f>
        <v>#VALUE!</v>
      </c>
      <c r="BQQ29" t="e">
        <f>mvarM4*mvarM6</f>
        <v>#VALUE!</v>
      </c>
      <c r="BQR29" s="24" t="e">
        <f t="shared" si="774"/>
        <v>#VALUE!</v>
      </c>
      <c r="BQS29" s="24" t="e">
        <f t="shared" si="775"/>
        <v>#VALUE!</v>
      </c>
      <c r="BQT29" s="24" t="e">
        <f t="shared" si="776"/>
        <v>#VALUE!</v>
      </c>
      <c r="BQU29">
        <v>8.0420911313398001E-5</v>
      </c>
      <c r="BQV29" t="e">
        <f>bvarM6*bvarM7</f>
        <v>#VALUE!</v>
      </c>
      <c r="BQW29" t="e">
        <f>cvarM6*cvarM7</f>
        <v>#VALUE!</v>
      </c>
      <c r="BQX29" t="e">
        <f>mvarM6*mvarM7</f>
        <v>#VALUE!</v>
      </c>
      <c r="BQY29" s="24" t="e">
        <f t="shared" si="777"/>
        <v>#VALUE!</v>
      </c>
      <c r="BQZ29" s="24" t="e">
        <f t="shared" si="778"/>
        <v>#VALUE!</v>
      </c>
      <c r="BRA29" s="24" t="e">
        <f t="shared" si="779"/>
        <v>#VALUE!</v>
      </c>
      <c r="BRB29">
        <v>3.8205127709455E-4</v>
      </c>
      <c r="BRC29" t="e">
        <f>bvarM4^2</f>
        <v>#VALUE!</v>
      </c>
      <c r="BRD29" t="e">
        <f>cvarM4^2</f>
        <v>#VALUE!</v>
      </c>
      <c r="BRE29" t="e">
        <f>mvarM4^2</f>
        <v>#VALUE!</v>
      </c>
      <c r="BRF29" s="24" t="e">
        <f t="shared" si="780"/>
        <v>#VALUE!</v>
      </c>
      <c r="BRG29" s="24" t="e">
        <f t="shared" si="781"/>
        <v>#VALUE!</v>
      </c>
      <c r="BRH29" s="24" t="e">
        <f t="shared" si="782"/>
        <v>#VALUE!</v>
      </c>
      <c r="BRI29">
        <v>-1.1152921758656E-8</v>
      </c>
      <c r="BRJ29" t="e">
        <f>bvarM6*bvarM7</f>
        <v>#VALUE!</v>
      </c>
      <c r="BRK29" t="e">
        <f>cvarM6*cvarM7</f>
        <v>#VALUE!</v>
      </c>
      <c r="BRL29" t="e">
        <f>mvarM6*mvarM7</f>
        <v>#VALUE!</v>
      </c>
      <c r="BRM29" s="24" t="e">
        <f t="shared" si="783"/>
        <v>#VALUE!</v>
      </c>
      <c r="BRN29" s="24" t="e">
        <f t="shared" si="784"/>
        <v>#VALUE!</v>
      </c>
      <c r="BRO29" s="24" t="e">
        <f t="shared" si="785"/>
        <v>#VALUE!</v>
      </c>
      <c r="BRP29">
        <v>-2.0947446973772E-12</v>
      </c>
      <c r="BRQ29" t="e">
        <f>bvarHC1^3</f>
        <v>#VALUE!</v>
      </c>
      <c r="BRR29" t="e">
        <f>cvarHC1^3</f>
        <v>#VALUE!</v>
      </c>
      <c r="BRS29" t="e">
        <f>mvarHC1^3</f>
        <v>#VALUE!</v>
      </c>
      <c r="BRT29" s="24" t="e">
        <f t="shared" si="786"/>
        <v>#VALUE!</v>
      </c>
      <c r="BRU29" s="24" t="e">
        <f t="shared" si="787"/>
        <v>#VALUE!</v>
      </c>
      <c r="BRV29" s="24" t="e">
        <f t="shared" si="788"/>
        <v>#VALUE!</v>
      </c>
      <c r="BRW29">
        <v>-1.8652964586405999E-5</v>
      </c>
      <c r="BRX29" t="e">
        <f>bvarM4*bvarM6</f>
        <v>#VALUE!</v>
      </c>
      <c r="BRY29" t="e">
        <f>cvarM4*cvarM6</f>
        <v>#VALUE!</v>
      </c>
      <c r="BRZ29" t="e">
        <f>mvarM4*mvarM6</f>
        <v>#VALUE!</v>
      </c>
      <c r="BSA29" s="24" t="e">
        <f t="shared" si="789"/>
        <v>#VALUE!</v>
      </c>
      <c r="BSB29" s="24" t="e">
        <f t="shared" si="790"/>
        <v>#VALUE!</v>
      </c>
      <c r="BSC29" s="24" t="e">
        <f t="shared" si="791"/>
        <v>#VALUE!</v>
      </c>
      <c r="BSD29">
        <v>6.7112160256263997E-6</v>
      </c>
      <c r="BSE29" t="e">
        <f>bvarM1*bvarM4</f>
        <v>#VALUE!</v>
      </c>
      <c r="BSF29" t="e">
        <f>cvarM1*cvarM4</f>
        <v>#VALUE!</v>
      </c>
      <c r="BSG29" t="e">
        <f>mvarM1*mvarM4</f>
        <v>#VALUE!</v>
      </c>
      <c r="BSH29" s="24" t="e">
        <f t="shared" si="792"/>
        <v>#VALUE!</v>
      </c>
      <c r="BSI29" s="24" t="e">
        <f t="shared" si="793"/>
        <v>#VALUE!</v>
      </c>
      <c r="BSJ29" s="24" t="e">
        <f t="shared" si="794"/>
        <v>#VALUE!</v>
      </c>
      <c r="BSK29">
        <v>1.7643613200828998E-5</v>
      </c>
      <c r="BSL29" t="e">
        <f>bvarM4*bvarM7</f>
        <v>#VALUE!</v>
      </c>
      <c r="BSM29" t="e">
        <f>cvarM4*cvarM7</f>
        <v>#VALUE!</v>
      </c>
      <c r="BSN29" t="e">
        <f>mvarM4*mvarM7</f>
        <v>#VALUE!</v>
      </c>
      <c r="BSO29" s="24" t="e">
        <f t="shared" si="795"/>
        <v>#VALUE!</v>
      </c>
      <c r="BSP29" s="24" t="e">
        <f t="shared" si="796"/>
        <v>#VALUE!</v>
      </c>
      <c r="BSQ29" s="24" t="e">
        <f t="shared" si="797"/>
        <v>#VALUE!</v>
      </c>
      <c r="BSR29">
        <v>-3.9391667921925997E-3</v>
      </c>
      <c r="BSS29" t="e">
        <f>bvarM7^2</f>
        <v>#VALUE!</v>
      </c>
      <c r="BST29" t="e">
        <f>cvarM7^2</f>
        <v>#VALUE!</v>
      </c>
      <c r="BSU29" t="e">
        <f>mvarM7^2</f>
        <v>#VALUE!</v>
      </c>
      <c r="BSV29" s="24" t="e">
        <f t="shared" si="798"/>
        <v>#VALUE!</v>
      </c>
      <c r="BSW29" s="24" t="e">
        <f t="shared" si="799"/>
        <v>#VALUE!</v>
      </c>
      <c r="BSX29" s="24" t="e">
        <f t="shared" si="800"/>
        <v>#VALUE!</v>
      </c>
      <c r="BSY29">
        <v>4.2283394826023002E-11</v>
      </c>
      <c r="BSZ29" t="e">
        <f>bvarHC1^2</f>
        <v>#VALUE!</v>
      </c>
      <c r="BTA29" t="e">
        <f>cvarHC1^2</f>
        <v>#VALUE!</v>
      </c>
      <c r="BTB29" t="e">
        <f>mvarHC1^2</f>
        <v>#VALUE!</v>
      </c>
      <c r="BTC29" s="24" t="e">
        <f t="shared" si="801"/>
        <v>#VALUE!</v>
      </c>
      <c r="BTD29" s="24" t="e">
        <f t="shared" si="802"/>
        <v>#VALUE!</v>
      </c>
      <c r="BTE29" s="24" t="e">
        <f t="shared" si="803"/>
        <v>#VALUE!</v>
      </c>
      <c r="BTF29">
        <v>3.9327212491022002E-8</v>
      </c>
      <c r="BTG29" t="e">
        <f>bvarHC1^2</f>
        <v>#VALUE!</v>
      </c>
      <c r="BTH29" t="e">
        <f>cvarHC1^2</f>
        <v>#VALUE!</v>
      </c>
      <c r="BTI29" t="e">
        <f>mvarHC1^2</f>
        <v>#VALUE!</v>
      </c>
      <c r="BTJ29" s="24" t="e">
        <f t="shared" si="804"/>
        <v>#VALUE!</v>
      </c>
      <c r="BTK29" s="24" t="e">
        <f t="shared" si="805"/>
        <v>#VALUE!</v>
      </c>
      <c r="BTL29" s="24" t="e">
        <f t="shared" si="806"/>
        <v>#VALUE!</v>
      </c>
      <c r="BTM29">
        <v>-9.4902522878116005E-6</v>
      </c>
      <c r="BTN29" t="e">
        <f>bvarM4*bvarM6</f>
        <v>#VALUE!</v>
      </c>
      <c r="BTO29" t="e">
        <f>cvarM4*cvarM6</f>
        <v>#VALUE!</v>
      </c>
      <c r="BTP29" t="e">
        <f>mvarM4*mvarM6</f>
        <v>#VALUE!</v>
      </c>
      <c r="BTQ29" s="24" t="e">
        <f t="shared" si="807"/>
        <v>#VALUE!</v>
      </c>
      <c r="BTR29" s="24" t="e">
        <f t="shared" si="808"/>
        <v>#VALUE!</v>
      </c>
      <c r="BTS29" s="24" t="e">
        <f t="shared" si="809"/>
        <v>#VALUE!</v>
      </c>
      <c r="BTT29">
        <v>-3.6994840234085998E-9</v>
      </c>
      <c r="BTU29" t="e">
        <f>bvarHC2^2</f>
        <v>#VALUE!</v>
      </c>
      <c r="BTV29" t="e">
        <f>cvarHC2^2</f>
        <v>#VALUE!</v>
      </c>
      <c r="BTW29" t="e">
        <f>mvarHC2^2</f>
        <v>#VALUE!</v>
      </c>
      <c r="BTX29" s="24" t="e">
        <f t="shared" si="810"/>
        <v>#VALUE!</v>
      </c>
      <c r="BTY29" s="24" t="e">
        <f t="shared" si="811"/>
        <v>#VALUE!</v>
      </c>
      <c r="BTZ29" s="24" t="e">
        <f t="shared" si="812"/>
        <v>#VALUE!</v>
      </c>
      <c r="BUA29">
        <v>6.6582207489729995E-5</v>
      </c>
      <c r="BUB29" t="e">
        <f>bvarM6*bvarM7</f>
        <v>#VALUE!</v>
      </c>
      <c r="BUC29" t="e">
        <f>cvarM6*cvarM7</f>
        <v>#VALUE!</v>
      </c>
      <c r="BUD29" t="e">
        <f>mvarM6*mvarM7</f>
        <v>#VALUE!</v>
      </c>
      <c r="BUE29" s="24" t="e">
        <f t="shared" si="813"/>
        <v>#VALUE!</v>
      </c>
      <c r="BUF29" s="24" t="e">
        <f t="shared" si="814"/>
        <v>#VALUE!</v>
      </c>
      <c r="BUG29" s="24" t="e">
        <f t="shared" si="815"/>
        <v>#VALUE!</v>
      </c>
      <c r="BUH29">
        <v>-4.1538098742675998E-3</v>
      </c>
      <c r="BUI29" t="e">
        <f>bvarM7^2</f>
        <v>#VALUE!</v>
      </c>
      <c r="BUJ29" t="e">
        <f>cvarM7^2</f>
        <v>#VALUE!</v>
      </c>
      <c r="BUK29" t="e">
        <f>mvarM7^2</f>
        <v>#VALUE!</v>
      </c>
      <c r="BUL29" s="24" t="e">
        <f t="shared" si="816"/>
        <v>#VALUE!</v>
      </c>
      <c r="BUM29" s="24" t="e">
        <f t="shared" si="817"/>
        <v>#VALUE!</v>
      </c>
      <c r="BUN29" s="24" t="e">
        <f t="shared" si="818"/>
        <v>#VALUE!</v>
      </c>
      <c r="BUO29">
        <v>5.2508441821520002E-11</v>
      </c>
      <c r="BUP29" t="e">
        <f>bvarM4*bvarM9</f>
        <v>#VALUE!</v>
      </c>
      <c r="BUQ29" t="e">
        <f>cvarM4*cvarM9</f>
        <v>#VALUE!</v>
      </c>
      <c r="BUR29" t="e">
        <f>mvarM4*mvarM9</f>
        <v>#VALUE!</v>
      </c>
      <c r="BUS29" s="24" t="e">
        <f t="shared" si="819"/>
        <v>#VALUE!</v>
      </c>
      <c r="BUT29" s="24" t="e">
        <f t="shared" si="820"/>
        <v>#VALUE!</v>
      </c>
      <c r="BUU29" s="24" t="e">
        <f t="shared" si="821"/>
        <v>#VALUE!</v>
      </c>
      <c r="BUV29">
        <v>-1.4930010751661E-3</v>
      </c>
      <c r="BUW29" t="e">
        <f>bvarM7^2</f>
        <v>#VALUE!</v>
      </c>
      <c r="BUX29" t="e">
        <f>cvarM7^2</f>
        <v>#VALUE!</v>
      </c>
      <c r="BUY29" t="e">
        <f>mvarM7^2</f>
        <v>#VALUE!</v>
      </c>
      <c r="BUZ29" s="24" t="e">
        <f t="shared" si="822"/>
        <v>#VALUE!</v>
      </c>
      <c r="BVA29" s="24" t="e">
        <f t="shared" si="823"/>
        <v>#VALUE!</v>
      </c>
      <c r="BVB29" s="24" t="e">
        <f t="shared" si="824"/>
        <v>#VALUE!</v>
      </c>
      <c r="BVC29">
        <v>-1.0144332072408E-5</v>
      </c>
      <c r="BVD29" t="e">
        <f>bvarM4*bvarM6</f>
        <v>#VALUE!</v>
      </c>
      <c r="BVE29" t="e">
        <f>cvarM4*cvarM6</f>
        <v>#VALUE!</v>
      </c>
      <c r="BVF29" t="e">
        <f>mvarM4*mvarM6</f>
        <v>#VALUE!</v>
      </c>
      <c r="BVG29" s="24" t="e">
        <f t="shared" si="825"/>
        <v>#VALUE!</v>
      </c>
      <c r="BVH29" s="24" t="e">
        <f t="shared" si="826"/>
        <v>#VALUE!</v>
      </c>
      <c r="BVI29" s="24" t="e">
        <f t="shared" si="827"/>
        <v>#VALUE!</v>
      </c>
      <c r="BVJ29">
        <v>2.585890826002E-4</v>
      </c>
      <c r="BVK29" t="e">
        <f>bvarM1*bvarM7</f>
        <v>#VALUE!</v>
      </c>
      <c r="BVL29" t="e">
        <f>cvarM1*cvarM7</f>
        <v>#VALUE!</v>
      </c>
      <c r="BVM29" t="e">
        <f>mvarM1*mvarM7</f>
        <v>#VALUE!</v>
      </c>
      <c r="BVN29" s="24" t="e">
        <f t="shared" si="828"/>
        <v>#VALUE!</v>
      </c>
      <c r="BVO29" s="24" t="e">
        <f t="shared" si="829"/>
        <v>#VALUE!</v>
      </c>
      <c r="BVP29" s="24" t="e">
        <f t="shared" si="830"/>
        <v>#VALUE!</v>
      </c>
      <c r="BVQ29">
        <v>-1.1116076804506001</v>
      </c>
      <c r="BVR29" t="e">
        <f>bvarM1*bvarM7</f>
        <v>#VALUE!</v>
      </c>
      <c r="BVS29" t="e">
        <f>cvarM1*cvarM7</f>
        <v>#VALUE!</v>
      </c>
      <c r="BVT29" t="e">
        <f>mvarM1*mvarM7</f>
        <v>#VALUE!</v>
      </c>
      <c r="BVU29" s="24" t="e">
        <f t="shared" si="831"/>
        <v>#VALUE!</v>
      </c>
      <c r="BVV29" s="24" t="e">
        <f t="shared" si="832"/>
        <v>#VALUE!</v>
      </c>
      <c r="BVW29" s="24" t="e">
        <f t="shared" si="833"/>
        <v>#VALUE!</v>
      </c>
      <c r="BVX29">
        <v>3.6020427758877999E-5</v>
      </c>
      <c r="BVY29" t="e">
        <f>bvarHC2*bvarM9</f>
        <v>#VALUE!</v>
      </c>
      <c r="BVZ29" t="e">
        <f>cvarHC2*cvarM9</f>
        <v>#VALUE!</v>
      </c>
      <c r="BWA29" t="e">
        <f>mvarHC2*mvarM9</f>
        <v>#VALUE!</v>
      </c>
      <c r="BWB29" s="24" t="e">
        <f t="shared" si="834"/>
        <v>#VALUE!</v>
      </c>
      <c r="BWC29" s="24" t="e">
        <f t="shared" si="835"/>
        <v>#VALUE!</v>
      </c>
      <c r="BWD29" s="24" t="e">
        <f t="shared" si="836"/>
        <v>#VALUE!</v>
      </c>
      <c r="BWE29">
        <v>-1.4740128566667E-8</v>
      </c>
      <c r="BWF29" t="e">
        <f>bvarM4*bvarM7</f>
        <v>#VALUE!</v>
      </c>
      <c r="BWG29" t="e">
        <f>cvarM4*cvarM7</f>
        <v>#VALUE!</v>
      </c>
      <c r="BWH29" t="e">
        <f>mvarM4*mvarM7</f>
        <v>#VALUE!</v>
      </c>
      <c r="BWI29" s="24" t="e">
        <f t="shared" si="837"/>
        <v>#VALUE!</v>
      </c>
      <c r="BWJ29" s="24" t="e">
        <f t="shared" si="838"/>
        <v>#VALUE!</v>
      </c>
      <c r="BWK29" s="24" t="e">
        <f t="shared" si="839"/>
        <v>#VALUE!</v>
      </c>
      <c r="BWL29">
        <v>-2.9324927113896998E-5</v>
      </c>
      <c r="BWM29" t="e">
        <f>bvarM6*bvarM7</f>
        <v>#VALUE!</v>
      </c>
      <c r="BWN29" t="e">
        <f>cvarM6*cvarM7</f>
        <v>#VALUE!</v>
      </c>
      <c r="BWO29" t="e">
        <f>mvarM6*mvarM7</f>
        <v>#VALUE!</v>
      </c>
      <c r="BWP29" s="24" t="e">
        <f t="shared" si="840"/>
        <v>#VALUE!</v>
      </c>
      <c r="BWQ29" s="24" t="e">
        <f t="shared" si="841"/>
        <v>#VALUE!</v>
      </c>
      <c r="BWR29" s="24" t="e">
        <f t="shared" si="842"/>
        <v>#VALUE!</v>
      </c>
      <c r="BWS29">
        <v>0.85745326630697005</v>
      </c>
      <c r="BWT29" t="e">
        <f>bvarM1*bvarM6</f>
        <v>#VALUE!</v>
      </c>
      <c r="BWU29" t="e">
        <f>cvarM1*cvarM6</f>
        <v>#VALUE!</v>
      </c>
      <c r="BWV29" t="e">
        <f>mvarM1*mvarM6</f>
        <v>#VALUE!</v>
      </c>
      <c r="BWW29" s="24" t="e">
        <f t="shared" si="843"/>
        <v>#VALUE!</v>
      </c>
      <c r="BWX29" s="24" t="e">
        <f t="shared" si="844"/>
        <v>#VALUE!</v>
      </c>
      <c r="BWY29" s="24" t="e">
        <f t="shared" si="845"/>
        <v>#VALUE!</v>
      </c>
      <c r="BWZ29">
        <v>4.2224063568515998E-5</v>
      </c>
      <c r="BXA29" t="e">
        <f>bvarM1*bvarM6</f>
        <v>#VALUE!</v>
      </c>
      <c r="BXB29" t="e">
        <f>cvarM1*cvarM6</f>
        <v>#VALUE!</v>
      </c>
      <c r="BXC29" t="e">
        <f>mvarM1*mvarM6</f>
        <v>#VALUE!</v>
      </c>
      <c r="BXD29" s="24" t="e">
        <f t="shared" si="846"/>
        <v>#VALUE!</v>
      </c>
      <c r="BXE29" s="24" t="e">
        <f t="shared" si="847"/>
        <v>#VALUE!</v>
      </c>
      <c r="BXF29" s="24" t="e">
        <f t="shared" si="848"/>
        <v>#VALUE!</v>
      </c>
      <c r="BXG29">
        <v>2.5240152045772E-6</v>
      </c>
      <c r="BXH29" t="e">
        <f>bvarM4*bvarM6</f>
        <v>#VALUE!</v>
      </c>
      <c r="BXI29" t="e">
        <f>cvarM4*cvarM6</f>
        <v>#VALUE!</v>
      </c>
      <c r="BXJ29" t="e">
        <f>mvarM4*mvarM6</f>
        <v>#VALUE!</v>
      </c>
      <c r="BXK29" s="24" t="e">
        <f t="shared" si="849"/>
        <v>#VALUE!</v>
      </c>
      <c r="BXL29" s="24" t="e">
        <f t="shared" si="850"/>
        <v>#VALUE!</v>
      </c>
      <c r="BXM29" s="24" t="e">
        <f t="shared" si="851"/>
        <v>#VALUE!</v>
      </c>
      <c r="BXN29">
        <v>7.7110311833530995E-7</v>
      </c>
      <c r="BXO29" t="e">
        <f>bvarHC1^2</f>
        <v>#VALUE!</v>
      </c>
      <c r="BXP29" t="e">
        <f>cvarHC1^2</f>
        <v>#VALUE!</v>
      </c>
      <c r="BXQ29" t="e">
        <f>mvarHC1^2</f>
        <v>#VALUE!</v>
      </c>
      <c r="BXR29" s="24" t="e">
        <f t="shared" si="852"/>
        <v>#VALUE!</v>
      </c>
      <c r="BXS29" s="24" t="e">
        <f t="shared" si="853"/>
        <v>#VALUE!</v>
      </c>
      <c r="BXT29" s="24" t="e">
        <f t="shared" si="854"/>
        <v>#VALUE!</v>
      </c>
      <c r="BXU29">
        <v>-1.2954239096792999E-10</v>
      </c>
      <c r="BXV29" t="e">
        <f>bvarM4*bvarM9</f>
        <v>#VALUE!</v>
      </c>
      <c r="BXW29" t="e">
        <f>cvarM4*cvarM9</f>
        <v>#VALUE!</v>
      </c>
      <c r="BXX29" t="e">
        <f>mvarM4*mvarM9</f>
        <v>#VALUE!</v>
      </c>
      <c r="BXY29" s="24" t="e">
        <f t="shared" si="855"/>
        <v>#VALUE!</v>
      </c>
      <c r="BXZ29" s="24" t="e">
        <f t="shared" si="856"/>
        <v>#VALUE!</v>
      </c>
      <c r="BYA29" s="24" t="e">
        <f t="shared" si="857"/>
        <v>#VALUE!</v>
      </c>
      <c r="BYB29">
        <v>4.1640304563013997E-8</v>
      </c>
      <c r="BYC29" t="e">
        <f>bvarHC1^2</f>
        <v>#VALUE!</v>
      </c>
      <c r="BYD29" t="e">
        <f>cvarHC1^2</f>
        <v>#VALUE!</v>
      </c>
      <c r="BYE29" t="e">
        <f>mvarHC1^2</f>
        <v>#VALUE!</v>
      </c>
      <c r="BYF29" s="24" t="e">
        <f t="shared" si="858"/>
        <v>#VALUE!</v>
      </c>
      <c r="BYG29" s="24" t="e">
        <f t="shared" si="859"/>
        <v>#VALUE!</v>
      </c>
      <c r="BYH29" s="24" t="e">
        <f t="shared" si="860"/>
        <v>#VALUE!</v>
      </c>
      <c r="BYI29">
        <v>1.5657468603881</v>
      </c>
      <c r="BYJ29" t="e">
        <f>bvarM1*bvarM6</f>
        <v>#VALUE!</v>
      </c>
      <c r="BYK29" t="e">
        <f>cvarM1*cvarM6</f>
        <v>#VALUE!</v>
      </c>
      <c r="BYL29" t="e">
        <f>mvarM1*mvarM6</f>
        <v>#VALUE!</v>
      </c>
      <c r="BYM29" s="24" t="e">
        <f t="shared" si="861"/>
        <v>#VALUE!</v>
      </c>
      <c r="BYN29" s="24" t="e">
        <f t="shared" si="862"/>
        <v>#VALUE!</v>
      </c>
      <c r="BYO29" s="24" t="e">
        <f t="shared" si="863"/>
        <v>#VALUE!</v>
      </c>
      <c r="BYP29">
        <v>2.1545615777891999E-4</v>
      </c>
      <c r="BYQ29" t="e">
        <f>bvarM1*bvarM7</f>
        <v>#VALUE!</v>
      </c>
      <c r="BYR29" t="e">
        <f>cvarM1*cvarM7</f>
        <v>#VALUE!</v>
      </c>
      <c r="BYS29" t="e">
        <f>mvarM1*mvarM7</f>
        <v>#VALUE!</v>
      </c>
      <c r="BYT29" s="24" t="e">
        <f t="shared" si="864"/>
        <v>#VALUE!</v>
      </c>
      <c r="BYU29" s="24" t="e">
        <f t="shared" si="865"/>
        <v>#VALUE!</v>
      </c>
      <c r="BYV29" s="24" t="e">
        <f t="shared" si="866"/>
        <v>#VALUE!</v>
      </c>
    </row>
    <row r="30" spans="1:2024" x14ac:dyDescent="0.3">
      <c r="A30" s="99"/>
      <c r="F30" s="82">
        <f t="shared" si="0"/>
        <v>0</v>
      </c>
      <c r="G30" s="82">
        <f t="shared" si="1"/>
        <v>0</v>
      </c>
      <c r="H30" s="82">
        <f t="shared" si="2"/>
        <v>0</v>
      </c>
      <c r="I30">
        <v>-2.9544965865105</v>
      </c>
      <c r="J30" t="e">
        <f>bvarM1*bvarM5</f>
        <v>#VALUE!</v>
      </c>
      <c r="K30" t="e">
        <f>cvarM1*cvarM5</f>
        <v>#VALUE!</v>
      </c>
      <c r="L30" t="e">
        <f>mvarM1*mvarM5</f>
        <v>#VALUE!</v>
      </c>
      <c r="M30" s="15" t="e">
        <f t="shared" si="3"/>
        <v>#VALUE!</v>
      </c>
      <c r="N30" s="15" t="e">
        <f t="shared" si="4"/>
        <v>#VALUE!</v>
      </c>
      <c r="O30" s="15" t="e">
        <f t="shared" si="5"/>
        <v>#VALUE!</v>
      </c>
      <c r="P30">
        <v>0.42345260759320003</v>
      </c>
      <c r="Q30" t="e">
        <f>bvarM1*bvarM4</f>
        <v>#VALUE!</v>
      </c>
      <c r="R30" t="e">
        <f>cvarM1*cvarM4</f>
        <v>#VALUE!</v>
      </c>
      <c r="S30" t="e">
        <f>mvarM1*mvarM4</f>
        <v>#VALUE!</v>
      </c>
      <c r="T30" s="15" t="e">
        <f t="shared" si="6"/>
        <v>#VALUE!</v>
      </c>
      <c r="U30" s="74" t="e">
        <f t="shared" si="7"/>
        <v>#VALUE!</v>
      </c>
      <c r="V30" s="15" t="e">
        <f t="shared" si="8"/>
        <v>#VALUE!</v>
      </c>
      <c r="W30">
        <v>-1.752856370059E-6</v>
      </c>
      <c r="X30" t="e">
        <f>bvarM4*bvarM6</f>
        <v>#VALUE!</v>
      </c>
      <c r="Y30" t="e">
        <f>cvarM4*cvarM6</f>
        <v>#VALUE!</v>
      </c>
      <c r="Z30" t="e">
        <f>mvarM4*mvarM6</f>
        <v>#VALUE!</v>
      </c>
      <c r="AA30" t="e">
        <f t="shared" si="9"/>
        <v>#VALUE!</v>
      </c>
      <c r="AB30" s="15" t="e">
        <f t="shared" si="10"/>
        <v>#VALUE!</v>
      </c>
      <c r="AC30" s="53" t="e">
        <f t="shared" si="11"/>
        <v>#VALUE!</v>
      </c>
      <c r="AD30">
        <v>6.4436074878789002E-6</v>
      </c>
      <c r="AE30" t="e">
        <f>bvarHC2*bvarM2</f>
        <v>#VALUE!</v>
      </c>
      <c r="AF30" t="e">
        <f>cvarHC2*cvarM2</f>
        <v>#VALUE!</v>
      </c>
      <c r="AG30" t="e">
        <f>mvarHC2*mvarM2</f>
        <v>#VALUE!</v>
      </c>
      <c r="AH30" t="e">
        <f t="shared" si="12"/>
        <v>#VALUE!</v>
      </c>
      <c r="AI30" s="15" t="e">
        <f t="shared" si="13"/>
        <v>#VALUE!</v>
      </c>
      <c r="AJ30" s="53" t="e">
        <f t="shared" si="14"/>
        <v>#VALUE!</v>
      </c>
      <c r="AK30">
        <v>-8.7053623794737995E-8</v>
      </c>
      <c r="AL30" t="e">
        <f>bvarHC1*bvarM9</f>
        <v>#VALUE!</v>
      </c>
      <c r="AM30" t="e">
        <f>cvarHC1*cvarM9</f>
        <v>#VALUE!</v>
      </c>
      <c r="AN30" t="e">
        <f>mvarHC1*mvarM9</f>
        <v>#VALUE!</v>
      </c>
      <c r="AO30" s="15" t="e">
        <f t="shared" si="15"/>
        <v>#VALUE!</v>
      </c>
      <c r="AP30" s="15" t="e">
        <f t="shared" si="16"/>
        <v>#VALUE!</v>
      </c>
      <c r="AQ30" s="53" t="e">
        <f t="shared" si="17"/>
        <v>#VALUE!</v>
      </c>
      <c r="AR30">
        <v>5.3384350319773E-6</v>
      </c>
      <c r="AS30" t="e">
        <f>bvarHC2*bvarM6</f>
        <v>#VALUE!</v>
      </c>
      <c r="AT30" t="e">
        <f>cvarHC2*cvarM6</f>
        <v>#VALUE!</v>
      </c>
      <c r="AU30" t="e">
        <f>mvarHC2*mvarM6</f>
        <v>#VALUE!</v>
      </c>
      <c r="AV30" s="15" t="e">
        <f t="shared" si="18"/>
        <v>#VALUE!</v>
      </c>
      <c r="AW30" s="15" t="e">
        <f t="shared" si="19"/>
        <v>#VALUE!</v>
      </c>
      <c r="AX30" s="53" t="e">
        <f t="shared" si="20"/>
        <v>#VALUE!</v>
      </c>
      <c r="AY30">
        <v>6.3698945696201002E-7</v>
      </c>
      <c r="AZ30" t="e">
        <f>bvarHC2*bvarM9</f>
        <v>#VALUE!</v>
      </c>
      <c r="BA30" t="e">
        <f>cvarHC2*cvarM9</f>
        <v>#VALUE!</v>
      </c>
      <c r="BB30" t="e">
        <f>mvarHC2*mvarM9</f>
        <v>#VALUE!</v>
      </c>
      <c r="BC30" s="15" t="e">
        <f t="shared" si="21"/>
        <v>#VALUE!</v>
      </c>
      <c r="BD30" s="15" t="e">
        <f t="shared" si="22"/>
        <v>#VALUE!</v>
      </c>
      <c r="BE30" s="53" t="e">
        <f t="shared" si="23"/>
        <v>#VALUE!</v>
      </c>
      <c r="BF30">
        <v>-5.9493648060908997E-4</v>
      </c>
      <c r="BG30" t="e">
        <f>bvarHC2*bvarM7</f>
        <v>#VALUE!</v>
      </c>
      <c r="BH30" t="e">
        <f>cvarHC2*cvarM7</f>
        <v>#VALUE!</v>
      </c>
      <c r="BI30" t="e">
        <f>mvarHC2*mvarM7</f>
        <v>#VALUE!</v>
      </c>
      <c r="BJ30" s="15" t="e">
        <f t="shared" si="24"/>
        <v>#VALUE!</v>
      </c>
      <c r="BK30" s="15" t="e">
        <f t="shared" si="25"/>
        <v>#VALUE!</v>
      </c>
      <c r="BL30" s="53" t="e">
        <f t="shared" si="26"/>
        <v>#VALUE!</v>
      </c>
      <c r="BM30">
        <v>1.359467763817E-6</v>
      </c>
      <c r="BN30" t="e">
        <f>bvarHC2*bvarM4</f>
        <v>#VALUE!</v>
      </c>
      <c r="BO30" t="e">
        <f>cvarHC2*cvarM4</f>
        <v>#VALUE!</v>
      </c>
      <c r="BP30" t="e">
        <f>mvarHC2*mvarM4</f>
        <v>#VALUE!</v>
      </c>
      <c r="BQ30" s="15" t="e">
        <f t="shared" si="27"/>
        <v>#VALUE!</v>
      </c>
      <c r="BR30" s="15" t="e">
        <f t="shared" si="28"/>
        <v>#VALUE!</v>
      </c>
      <c r="BS30" s="53" t="e">
        <f t="shared" si="29"/>
        <v>#VALUE!</v>
      </c>
      <c r="BT30">
        <v>1.5769281022937001E-5</v>
      </c>
      <c r="BU30" t="e">
        <f>bvarHC2*bvarM2</f>
        <v>#VALUE!</v>
      </c>
      <c r="BV30" t="e">
        <f>cvarHC2*cvarM2</f>
        <v>#VALUE!</v>
      </c>
      <c r="BW30" t="e">
        <f>mvarHC2*mvarM2</f>
        <v>#VALUE!</v>
      </c>
      <c r="BX30" s="15" t="e">
        <f t="shared" si="30"/>
        <v>#VALUE!</v>
      </c>
      <c r="BY30" s="15" t="e">
        <f t="shared" si="31"/>
        <v>#VALUE!</v>
      </c>
      <c r="BZ30" s="53" t="e">
        <f t="shared" si="32"/>
        <v>#VALUE!</v>
      </c>
      <c r="CA30">
        <v>-1.0043018157175E-6</v>
      </c>
      <c r="CB30" t="e">
        <f>bvarHC1*bvarM7</f>
        <v>#VALUE!</v>
      </c>
      <c r="CC30" t="e">
        <f>cvarHC1*cvarM7</f>
        <v>#VALUE!</v>
      </c>
      <c r="CD30" t="e">
        <f>mvarHC1*mvarM7</f>
        <v>#VALUE!</v>
      </c>
      <c r="CE30" s="15" t="e">
        <f t="shared" si="33"/>
        <v>#VALUE!</v>
      </c>
      <c r="CF30" s="15" t="e">
        <f t="shared" si="34"/>
        <v>#VALUE!</v>
      </c>
      <c r="CG30" s="53" t="e">
        <f t="shared" si="35"/>
        <v>#VALUE!</v>
      </c>
      <c r="CH30">
        <v>1.0538017009783999E-6</v>
      </c>
      <c r="CI30" t="e">
        <f>bvarHC2*bvarM4</f>
        <v>#VALUE!</v>
      </c>
      <c r="CJ30" t="e">
        <f>cvarHC2*cvarM4</f>
        <v>#VALUE!</v>
      </c>
      <c r="CK30" t="e">
        <f>mvarHC2*mvarM4</f>
        <v>#VALUE!</v>
      </c>
      <c r="CL30" s="15" t="e">
        <f t="shared" si="36"/>
        <v>#VALUE!</v>
      </c>
      <c r="CM30" s="15" t="e">
        <f t="shared" si="37"/>
        <v>#VALUE!</v>
      </c>
      <c r="CN30" s="53" t="e">
        <f t="shared" si="38"/>
        <v>#VALUE!</v>
      </c>
      <c r="CO30">
        <v>-9.6263493824170001E-7</v>
      </c>
      <c r="CP30" t="e">
        <f>bvarHC2*bvarM4</f>
        <v>#VALUE!</v>
      </c>
      <c r="CQ30" t="e">
        <f>cvarHC2*cvarM4</f>
        <v>#VALUE!</v>
      </c>
      <c r="CR30" t="e">
        <f>mvarHC2*mvarM4</f>
        <v>#VALUE!</v>
      </c>
      <c r="CS30" s="15" t="e">
        <f t="shared" si="39"/>
        <v>#VALUE!</v>
      </c>
      <c r="CT30" s="15" t="e">
        <f t="shared" si="40"/>
        <v>#VALUE!</v>
      </c>
      <c r="CU30" s="53" t="e">
        <f t="shared" si="41"/>
        <v>#VALUE!</v>
      </c>
      <c r="CV30">
        <v>-2.8913947967251002E-5</v>
      </c>
      <c r="CW30" t="e">
        <f>bvarHC2*bvarM9</f>
        <v>#VALUE!</v>
      </c>
      <c r="CX30" t="e">
        <f>cvarHC2*cvarM9</f>
        <v>#VALUE!</v>
      </c>
      <c r="CY30" t="e">
        <f>mvarHC2*mvarM9</f>
        <v>#VALUE!</v>
      </c>
      <c r="CZ30" s="15" t="e">
        <f t="shared" si="42"/>
        <v>#VALUE!</v>
      </c>
      <c r="DA30" s="15" t="e">
        <f t="shared" si="43"/>
        <v>#VALUE!</v>
      </c>
      <c r="DB30" s="53" t="e">
        <f t="shared" si="44"/>
        <v>#VALUE!</v>
      </c>
      <c r="DC30">
        <v>-9.2739827424011005E-6</v>
      </c>
      <c r="DD30" t="e">
        <f>bvarM2*bvarM4</f>
        <v>#VALUE!</v>
      </c>
      <c r="DE30" t="e">
        <f>cvarM2*cvarM4</f>
        <v>#VALUE!</v>
      </c>
      <c r="DF30" t="e">
        <f>mvarM2*mvarM4</f>
        <v>#VALUE!</v>
      </c>
      <c r="DG30" s="15" t="e">
        <f t="shared" si="45"/>
        <v>#VALUE!</v>
      </c>
      <c r="DH30" s="15" t="e">
        <f t="shared" si="46"/>
        <v>#VALUE!</v>
      </c>
      <c r="DI30" s="53" t="e">
        <f t="shared" si="47"/>
        <v>#VALUE!</v>
      </c>
      <c r="DJ30">
        <v>-4.3746614646655E-6</v>
      </c>
      <c r="DK30" t="e">
        <f>bvarHC2*bvarM3</f>
        <v>#VALUE!</v>
      </c>
      <c r="DL30" t="e">
        <f>cvarHC2*cvarM3</f>
        <v>#VALUE!</v>
      </c>
      <c r="DM30" t="e">
        <f>mvarHC2*mvarM3</f>
        <v>#VALUE!</v>
      </c>
      <c r="DN30" s="15" t="e">
        <f t="shared" si="48"/>
        <v>#VALUE!</v>
      </c>
      <c r="DO30" s="15" t="e">
        <f t="shared" si="49"/>
        <v>#VALUE!</v>
      </c>
      <c r="DP30" s="53" t="e">
        <f t="shared" si="50"/>
        <v>#VALUE!</v>
      </c>
      <c r="DQ30">
        <v>-7.8462428026330001E-8</v>
      </c>
      <c r="DR30" t="e">
        <f>bvarHC1*bvarM9</f>
        <v>#VALUE!</v>
      </c>
      <c r="DS30" t="e">
        <f>cvarHC1*cvarM9</f>
        <v>#VALUE!</v>
      </c>
      <c r="DT30" t="e">
        <f>mvarHC1*mvarM9</f>
        <v>#VALUE!</v>
      </c>
      <c r="DU30" s="15" t="e">
        <f t="shared" si="51"/>
        <v>#VALUE!</v>
      </c>
      <c r="DV30" s="15" t="e">
        <f t="shared" si="52"/>
        <v>#VALUE!</v>
      </c>
      <c r="DW30" s="53" t="e">
        <f t="shared" si="53"/>
        <v>#VALUE!</v>
      </c>
      <c r="DX30">
        <v>-3.4650320392443001E-6</v>
      </c>
      <c r="DY30" t="e">
        <f>bvarHC2*bvarM7</f>
        <v>#VALUE!</v>
      </c>
      <c r="DZ30" t="e">
        <f>cvarHC2*cvarM7</f>
        <v>#VALUE!</v>
      </c>
      <c r="EA30" t="e">
        <f>mvarHC2*mvarM7</f>
        <v>#VALUE!</v>
      </c>
      <c r="EB30" s="15" t="e">
        <f t="shared" si="54"/>
        <v>#VALUE!</v>
      </c>
      <c r="EC30" s="15" t="e">
        <f t="shared" si="55"/>
        <v>#VALUE!</v>
      </c>
      <c r="ED30" s="53" t="e">
        <f t="shared" si="56"/>
        <v>#VALUE!</v>
      </c>
      <c r="EE30">
        <v>3.0386342228188999E-6</v>
      </c>
      <c r="EF30" t="e">
        <f>bvarHC2*bvarM8</f>
        <v>#VALUE!</v>
      </c>
      <c r="EG30" t="e">
        <f>cvarHC2*cvarM8</f>
        <v>#VALUE!</v>
      </c>
      <c r="EH30" t="e">
        <f>mvarHC2*mvarM8</f>
        <v>#VALUE!</v>
      </c>
      <c r="EI30" s="15" t="e">
        <f t="shared" si="57"/>
        <v>#VALUE!</v>
      </c>
      <c r="EJ30" s="15" t="e">
        <f t="shared" si="58"/>
        <v>#VALUE!</v>
      </c>
      <c r="EK30" s="53" t="e">
        <f t="shared" si="59"/>
        <v>#VALUE!</v>
      </c>
      <c r="EL30">
        <v>-2.5114186134165E-5</v>
      </c>
      <c r="EM30" t="e">
        <f>bvarHC2*bvarM9</f>
        <v>#VALUE!</v>
      </c>
      <c r="EN30" t="e">
        <f>cvarHC2*cvarM9</f>
        <v>#VALUE!</v>
      </c>
      <c r="EO30" t="e">
        <f>mvarHC2*mvarM9</f>
        <v>#VALUE!</v>
      </c>
      <c r="EP30" s="15" t="e">
        <f t="shared" si="60"/>
        <v>#VALUE!</v>
      </c>
      <c r="EQ30" s="15" t="e">
        <f t="shared" si="61"/>
        <v>#VALUE!</v>
      </c>
      <c r="ER30" s="53" t="e">
        <f t="shared" si="62"/>
        <v>#VALUE!</v>
      </c>
      <c r="ES30">
        <v>-2.8220207998375001E-2</v>
      </c>
      <c r="ET30" t="e">
        <f>bvarM1*bvarM3</f>
        <v>#VALUE!</v>
      </c>
      <c r="EU30" t="e">
        <f>cvarM1*cvarM3</f>
        <v>#VALUE!</v>
      </c>
      <c r="EV30" t="e">
        <f>mvarM1*mvarM3</f>
        <v>#VALUE!</v>
      </c>
      <c r="EW30" s="15" t="e">
        <f t="shared" si="63"/>
        <v>#VALUE!</v>
      </c>
      <c r="EX30" s="15" t="e">
        <f t="shared" si="64"/>
        <v>#VALUE!</v>
      </c>
      <c r="EY30" s="53" t="e">
        <f t="shared" si="65"/>
        <v>#VALUE!</v>
      </c>
      <c r="EZ30">
        <v>-5.9613511588571002E-6</v>
      </c>
      <c r="FA30" t="e">
        <f>bvarHC2*bvarM3</f>
        <v>#VALUE!</v>
      </c>
      <c r="FB30" t="e">
        <f>cvarHC2*cvarM3</f>
        <v>#VALUE!</v>
      </c>
      <c r="FC30" t="e">
        <f>mvarHC2*mvarM3</f>
        <v>#VALUE!</v>
      </c>
      <c r="FD30" s="15" t="e">
        <f t="shared" si="66"/>
        <v>#VALUE!</v>
      </c>
      <c r="FE30" s="15" t="e">
        <f t="shared" si="67"/>
        <v>#VALUE!</v>
      </c>
      <c r="FF30" s="53" t="e">
        <f t="shared" si="68"/>
        <v>#VALUE!</v>
      </c>
      <c r="FG30">
        <v>-5.5667747476525001E-8</v>
      </c>
      <c r="FH30" t="e">
        <f>bvarHC1*bvarM9</f>
        <v>#VALUE!</v>
      </c>
      <c r="FI30" t="e">
        <f>cvarHC1*cvarM9</f>
        <v>#VALUE!</v>
      </c>
      <c r="FJ30" t="e">
        <f>mvarHC1*mvarM9</f>
        <v>#VALUE!</v>
      </c>
      <c r="FK30" s="15" t="e">
        <f t="shared" si="69"/>
        <v>#VALUE!</v>
      </c>
      <c r="FL30" s="15" t="e">
        <f t="shared" si="70"/>
        <v>#VALUE!</v>
      </c>
      <c r="FM30" s="53" t="e">
        <f t="shared" si="71"/>
        <v>#VALUE!</v>
      </c>
      <c r="FN30">
        <v>-0.10427591134656999</v>
      </c>
      <c r="FO30" t="e">
        <f>bvarHC2*bvarM1</f>
        <v>#VALUE!</v>
      </c>
      <c r="FP30" t="e">
        <f>cvarHC2*cvarM1</f>
        <v>#VALUE!</v>
      </c>
      <c r="FQ30" t="e">
        <f>mvarHC2*mvarM1</f>
        <v>#VALUE!</v>
      </c>
      <c r="FR30" s="15" t="e">
        <f t="shared" si="72"/>
        <v>#VALUE!</v>
      </c>
      <c r="FS30" s="15" t="e">
        <f t="shared" si="73"/>
        <v>#VALUE!</v>
      </c>
      <c r="FT30" s="53" t="e">
        <f t="shared" si="74"/>
        <v>#VALUE!</v>
      </c>
      <c r="FU30">
        <v>6.5740410825210996E-7</v>
      </c>
      <c r="FV30" t="e">
        <f>bvarHC2*bvarM9</f>
        <v>#VALUE!</v>
      </c>
      <c r="FW30" t="e">
        <f>cvarHC2*cvarM9</f>
        <v>#VALUE!</v>
      </c>
      <c r="FX30" t="e">
        <f>mvarHC2*mvarM9</f>
        <v>#VALUE!</v>
      </c>
      <c r="FY30" s="15" t="e">
        <f t="shared" si="75"/>
        <v>#VALUE!</v>
      </c>
      <c r="FZ30" s="15" t="e">
        <f t="shared" si="76"/>
        <v>#VALUE!</v>
      </c>
      <c r="GA30" s="53" t="e">
        <f t="shared" si="77"/>
        <v>#VALUE!</v>
      </c>
      <c r="GB30">
        <v>0.24222539585335001</v>
      </c>
      <c r="GC30" t="e">
        <f>bvarM1*bvarM4</f>
        <v>#VALUE!</v>
      </c>
      <c r="GD30" t="e">
        <f>cvarM1*cvarM4</f>
        <v>#VALUE!</v>
      </c>
      <c r="GE30" t="e">
        <f>mvarM1*mvarM4</f>
        <v>#VALUE!</v>
      </c>
      <c r="GF30" s="15" t="e">
        <f t="shared" si="78"/>
        <v>#VALUE!</v>
      </c>
      <c r="GG30" s="15" t="e">
        <f t="shared" si="79"/>
        <v>#VALUE!</v>
      </c>
      <c r="GH30" s="53" t="e">
        <f t="shared" si="80"/>
        <v>#VALUE!</v>
      </c>
      <c r="GI30">
        <v>-4.2495058009084001E-6</v>
      </c>
      <c r="GJ30" t="e">
        <f>bvarM2*bvarM4</f>
        <v>#VALUE!</v>
      </c>
      <c r="GK30" t="e">
        <f>cvarM2*cvarM4</f>
        <v>#VALUE!</v>
      </c>
      <c r="GL30" t="e">
        <f>mvarM2*mvarM4</f>
        <v>#VALUE!</v>
      </c>
      <c r="GM30" s="15" t="e">
        <f t="shared" si="81"/>
        <v>#VALUE!</v>
      </c>
      <c r="GN30" s="15" t="e">
        <f t="shared" si="82"/>
        <v>#VALUE!</v>
      </c>
      <c r="GO30" s="53" t="e">
        <f t="shared" si="83"/>
        <v>#VALUE!</v>
      </c>
      <c r="GP30">
        <v>-6.6738858379206002E-6</v>
      </c>
      <c r="GQ30" t="e">
        <f>bvarHC2*bvarM4</f>
        <v>#VALUE!</v>
      </c>
      <c r="GR30" t="e">
        <f>cvarHC2*cvarM4</f>
        <v>#VALUE!</v>
      </c>
      <c r="GS30" t="e">
        <f>mvarHC2*mvarM4</f>
        <v>#VALUE!</v>
      </c>
      <c r="GT30" s="15" t="e">
        <f t="shared" si="84"/>
        <v>#VALUE!</v>
      </c>
      <c r="GU30" s="15" t="e">
        <f t="shared" si="85"/>
        <v>#VALUE!</v>
      </c>
      <c r="GV30" s="53" t="e">
        <f t="shared" si="86"/>
        <v>#VALUE!</v>
      </c>
      <c r="GW30">
        <v>-1.0197744854865E-6</v>
      </c>
      <c r="GX30" t="e">
        <f>bvarHC1*bvarM7</f>
        <v>#VALUE!</v>
      </c>
      <c r="GY30" t="e">
        <f>cvarHC1*cvarM7</f>
        <v>#VALUE!</v>
      </c>
      <c r="GZ30" t="e">
        <f>mvarHC1*mvarM7</f>
        <v>#VALUE!</v>
      </c>
      <c r="HA30" s="15" t="e">
        <f t="shared" si="87"/>
        <v>#VALUE!</v>
      </c>
      <c r="HB30" s="15" t="e">
        <f t="shared" si="88"/>
        <v>#VALUE!</v>
      </c>
      <c r="HC30" s="53" t="e">
        <f t="shared" si="89"/>
        <v>#VALUE!</v>
      </c>
      <c r="HD30">
        <v>6.4892266710752999E-7</v>
      </c>
      <c r="HE30" t="e">
        <f>bvarHC2*bvarM6</f>
        <v>#VALUE!</v>
      </c>
      <c r="HF30" t="e">
        <f>cvarHC2*cvarM6</f>
        <v>#VALUE!</v>
      </c>
      <c r="HG30" t="e">
        <f>mvarHC2*mvarM6</f>
        <v>#VALUE!</v>
      </c>
      <c r="HH30" s="15" t="e">
        <f t="shared" si="90"/>
        <v>#VALUE!</v>
      </c>
      <c r="HI30" s="15" t="e">
        <f t="shared" si="91"/>
        <v>#VALUE!</v>
      </c>
      <c r="HJ30" s="53" t="e">
        <f t="shared" si="92"/>
        <v>#VALUE!</v>
      </c>
      <c r="HK30">
        <v>2.4992641711314E-2</v>
      </c>
      <c r="HL30" t="e">
        <f>bvarM1*bvarM3</f>
        <v>#VALUE!</v>
      </c>
      <c r="HM30" t="e">
        <f>cvarM1*cvarM3</f>
        <v>#VALUE!</v>
      </c>
      <c r="HN30" t="e">
        <f>mvarM1*mvarM3</f>
        <v>#VALUE!</v>
      </c>
      <c r="HO30" s="15" t="e">
        <f t="shared" si="93"/>
        <v>#VALUE!</v>
      </c>
      <c r="HP30" s="15" t="e">
        <f t="shared" si="94"/>
        <v>#VALUE!</v>
      </c>
      <c r="HQ30" s="53" t="e">
        <f t="shared" si="95"/>
        <v>#VALUE!</v>
      </c>
      <c r="HR30">
        <v>0.25143848783207001</v>
      </c>
      <c r="HS30" t="e">
        <f>bvarM1*bvarM4</f>
        <v>#VALUE!</v>
      </c>
      <c r="HT30" t="e">
        <f>cvarM1*cvarM4</f>
        <v>#VALUE!</v>
      </c>
      <c r="HU30" t="e">
        <f>mvarM1*mvarM4</f>
        <v>#VALUE!</v>
      </c>
      <c r="HV30" s="15" t="e">
        <f t="shared" si="96"/>
        <v>#VALUE!</v>
      </c>
      <c r="HW30" s="15" t="e">
        <f t="shared" si="97"/>
        <v>#VALUE!</v>
      </c>
      <c r="HX30" s="53" t="e">
        <f t="shared" si="98"/>
        <v>#VALUE!</v>
      </c>
      <c r="HY30">
        <v>-0.10770736662213</v>
      </c>
      <c r="HZ30" t="e">
        <f>bvarM1*bvarM2</f>
        <v>#VALUE!</v>
      </c>
      <c r="IA30" t="e">
        <f>cvarM1*cvarM2</f>
        <v>#VALUE!</v>
      </c>
      <c r="IB30" t="e">
        <f>mvarM1*mvarM2</f>
        <v>#VALUE!</v>
      </c>
      <c r="IC30" s="15" t="e">
        <f t="shared" si="99"/>
        <v>#VALUE!</v>
      </c>
      <c r="ID30" s="15" t="e">
        <f t="shared" si="100"/>
        <v>#VALUE!</v>
      </c>
      <c r="IE30" s="53" t="e">
        <f t="shared" si="101"/>
        <v>#VALUE!</v>
      </c>
      <c r="IF30">
        <v>1.9995403132055001E-5</v>
      </c>
      <c r="IG30" t="e">
        <f>bvarHC2*bvarM3</f>
        <v>#VALUE!</v>
      </c>
      <c r="IH30" t="e">
        <f>cvarHC2*cvarM3</f>
        <v>#VALUE!</v>
      </c>
      <c r="II30" t="e">
        <f>mvarHC2*mvarM3</f>
        <v>#VALUE!</v>
      </c>
      <c r="IJ30" s="15" t="e">
        <f t="shared" si="102"/>
        <v>#VALUE!</v>
      </c>
      <c r="IK30" s="15" t="e">
        <f t="shared" si="103"/>
        <v>#VALUE!</v>
      </c>
      <c r="IL30" s="53" t="e">
        <f t="shared" si="104"/>
        <v>#VALUE!</v>
      </c>
      <c r="IM30">
        <v>-6.8385855231184995E-8</v>
      </c>
      <c r="IN30" t="e">
        <f>bvarHC1*bvarM9</f>
        <v>#VALUE!</v>
      </c>
      <c r="IO30" t="e">
        <f>cvarHC1*cvarM9</f>
        <v>#VALUE!</v>
      </c>
      <c r="IP30" t="e">
        <f>mvarHC1*mvarM9</f>
        <v>#VALUE!</v>
      </c>
      <c r="IQ30" s="15" t="e">
        <f t="shared" si="105"/>
        <v>#VALUE!</v>
      </c>
      <c r="IR30" s="15" t="e">
        <f t="shared" si="106"/>
        <v>#VALUE!</v>
      </c>
      <c r="IS30" s="53" t="e">
        <f t="shared" si="107"/>
        <v>#VALUE!</v>
      </c>
      <c r="IT30">
        <v>-4.6198883625623997E-6</v>
      </c>
      <c r="IU30" t="e">
        <f>bvarHC2*bvarM7</f>
        <v>#VALUE!</v>
      </c>
      <c r="IV30" t="e">
        <f>cvarHC2*cvarM7</f>
        <v>#VALUE!</v>
      </c>
      <c r="IW30" t="e">
        <f>mvarHC2*mvarM7</f>
        <v>#VALUE!</v>
      </c>
      <c r="IX30" s="15" t="e">
        <f t="shared" si="108"/>
        <v>#VALUE!</v>
      </c>
      <c r="IY30" s="15" t="e">
        <f t="shared" si="109"/>
        <v>#VALUE!</v>
      </c>
      <c r="IZ30" s="53" t="e">
        <f t="shared" si="110"/>
        <v>#VALUE!</v>
      </c>
      <c r="JA30">
        <v>-6.1808024116532005E-4</v>
      </c>
      <c r="JB30" t="e">
        <f>bvarHC2*bvarM7</f>
        <v>#VALUE!</v>
      </c>
      <c r="JC30" t="e">
        <f>cvarHC2*cvarM7</f>
        <v>#VALUE!</v>
      </c>
      <c r="JD30" t="e">
        <f>mvarHC2*mvarM7</f>
        <v>#VALUE!</v>
      </c>
      <c r="JE30" s="24" t="e">
        <f t="shared" si="111"/>
        <v>#VALUE!</v>
      </c>
      <c r="JF30" s="24" t="e">
        <f t="shared" si="112"/>
        <v>#VALUE!</v>
      </c>
      <c r="JG30" s="24" t="e">
        <f t="shared" si="113"/>
        <v>#VALUE!</v>
      </c>
      <c r="JH30">
        <v>-5.9013824658993001E-5</v>
      </c>
      <c r="JI30" t="e">
        <f>bvarHC2*bvarM9</f>
        <v>#VALUE!</v>
      </c>
      <c r="JJ30" t="e">
        <f>cvarHC2*cvarM9</f>
        <v>#VALUE!</v>
      </c>
      <c r="JK30" t="e">
        <f>mvarHC2*mvarM9</f>
        <v>#VALUE!</v>
      </c>
      <c r="JL30" s="24" t="e">
        <f t="shared" si="114"/>
        <v>#VALUE!</v>
      </c>
      <c r="JM30" s="24" t="e">
        <f t="shared" si="115"/>
        <v>#VALUE!</v>
      </c>
      <c r="JN30" s="24" t="e">
        <f t="shared" si="116"/>
        <v>#VALUE!</v>
      </c>
      <c r="JO30">
        <v>3.6548977764412002E-2</v>
      </c>
      <c r="JP30" t="e">
        <f>bvarM1*bvarM4</f>
        <v>#VALUE!</v>
      </c>
      <c r="JQ30" t="e">
        <f>cvarM1*cvarM4</f>
        <v>#VALUE!</v>
      </c>
      <c r="JR30" t="e">
        <f>mvarM1*mvarM4</f>
        <v>#VALUE!</v>
      </c>
      <c r="JS30" s="24" t="e">
        <f t="shared" si="117"/>
        <v>#VALUE!</v>
      </c>
      <c r="JT30" s="24" t="e">
        <f t="shared" si="118"/>
        <v>#VALUE!</v>
      </c>
      <c r="JU30" s="24" t="e">
        <f t="shared" si="119"/>
        <v>#VALUE!</v>
      </c>
      <c r="JV30">
        <v>5.7026849023039E-5</v>
      </c>
      <c r="JW30" t="e">
        <f>bvarHC2*bvarM3</f>
        <v>#VALUE!</v>
      </c>
      <c r="JX30" t="e">
        <f>cvarHC2*cvarM3</f>
        <v>#VALUE!</v>
      </c>
      <c r="JY30" t="e">
        <f>mvarHC2*mvarM3</f>
        <v>#VALUE!</v>
      </c>
      <c r="JZ30" s="24" t="e">
        <f t="shared" si="120"/>
        <v>#VALUE!</v>
      </c>
      <c r="KA30" s="24" t="e">
        <f t="shared" si="121"/>
        <v>#VALUE!</v>
      </c>
      <c r="KB30" s="24" t="e">
        <f t="shared" si="122"/>
        <v>#VALUE!</v>
      </c>
      <c r="KC30">
        <v>1.0049117665992</v>
      </c>
      <c r="KD30" t="e">
        <f>bvarM1*bvarM6</f>
        <v>#VALUE!</v>
      </c>
      <c r="KE30" t="e">
        <f>cvarM1*cvarM6</f>
        <v>#VALUE!</v>
      </c>
      <c r="KF30" t="e">
        <f>mvarM1*mvarM6</f>
        <v>#VALUE!</v>
      </c>
      <c r="KG30" s="24" t="e">
        <f t="shared" si="123"/>
        <v>#VALUE!</v>
      </c>
      <c r="KH30" s="24" t="e">
        <f t="shared" si="124"/>
        <v>#VALUE!</v>
      </c>
      <c r="KI30" s="24" t="e">
        <f t="shared" si="125"/>
        <v>#VALUE!</v>
      </c>
      <c r="KJ30">
        <v>-1.111650339327E-5</v>
      </c>
      <c r="KK30" t="e">
        <f>bvarHC2*bvarM8</f>
        <v>#VALUE!</v>
      </c>
      <c r="KL30" t="e">
        <f>cvarHC2*cvarM8</f>
        <v>#VALUE!</v>
      </c>
      <c r="KM30" t="e">
        <f>mvarHC2*mvarM8</f>
        <v>#VALUE!</v>
      </c>
      <c r="KN30" s="24" t="e">
        <f t="shared" si="126"/>
        <v>#VALUE!</v>
      </c>
      <c r="KO30" s="24" t="e">
        <f t="shared" si="127"/>
        <v>#VALUE!</v>
      </c>
      <c r="KP30" s="24" t="e">
        <f t="shared" si="128"/>
        <v>#VALUE!</v>
      </c>
      <c r="KQ30">
        <v>1.1712942162802001E-6</v>
      </c>
      <c r="KR30" t="e">
        <f>bvarHC2*bvarM9</f>
        <v>#VALUE!</v>
      </c>
      <c r="KS30" t="e">
        <f>cvarHC2*cvarM9</f>
        <v>#VALUE!</v>
      </c>
      <c r="KT30" t="e">
        <f>mvarHC2*mvarM9</f>
        <v>#VALUE!</v>
      </c>
      <c r="KU30" s="24" t="e">
        <f t="shared" si="129"/>
        <v>#VALUE!</v>
      </c>
      <c r="KV30" s="24" t="e">
        <f t="shared" si="130"/>
        <v>#VALUE!</v>
      </c>
      <c r="KW30" s="24" t="e">
        <f t="shared" si="131"/>
        <v>#VALUE!</v>
      </c>
      <c r="KX30">
        <v>-5.6377495975540002E-5</v>
      </c>
      <c r="KY30" t="e">
        <f>bvarHC2*bvarM9</f>
        <v>#VALUE!</v>
      </c>
      <c r="KZ30" t="e">
        <f>cvarHC2*cvarM9</f>
        <v>#VALUE!</v>
      </c>
      <c r="LA30" t="e">
        <f>mvarHC2*mvarM9</f>
        <v>#VALUE!</v>
      </c>
      <c r="LB30" s="24" t="e">
        <f t="shared" si="132"/>
        <v>#VALUE!</v>
      </c>
      <c r="LC30" s="24" t="e">
        <f t="shared" si="133"/>
        <v>#VALUE!</v>
      </c>
      <c r="LD30" s="24" t="e">
        <f t="shared" si="134"/>
        <v>#VALUE!</v>
      </c>
      <c r="LE30">
        <v>-3.7215696786144999E-5</v>
      </c>
      <c r="LF30" t="e">
        <f>bvarHC2*bvarM7</f>
        <v>#VALUE!</v>
      </c>
      <c r="LG30" t="e">
        <f>cvarHC2*cvarM7</f>
        <v>#VALUE!</v>
      </c>
      <c r="LH30" t="e">
        <f>mvarHC2*mvarM7</f>
        <v>#VALUE!</v>
      </c>
      <c r="LI30" s="24" t="e">
        <f t="shared" si="135"/>
        <v>#VALUE!</v>
      </c>
      <c r="LJ30" s="24" t="e">
        <f t="shared" si="136"/>
        <v>#VALUE!</v>
      </c>
      <c r="LK30" s="24" t="e">
        <f t="shared" si="137"/>
        <v>#VALUE!</v>
      </c>
      <c r="LL30">
        <v>0.20181842245855</v>
      </c>
      <c r="LM30" t="e">
        <f>bvarHC2*bvarM1</f>
        <v>#VALUE!</v>
      </c>
      <c r="LN30" t="e">
        <f>cvarHC2*cvarM1</f>
        <v>#VALUE!</v>
      </c>
      <c r="LO30" t="e">
        <f>mvarHC2*mvarM1</f>
        <v>#VALUE!</v>
      </c>
      <c r="LP30" s="24" t="e">
        <f t="shared" si="138"/>
        <v>#VALUE!</v>
      </c>
      <c r="LQ30" s="24" t="e">
        <f t="shared" si="139"/>
        <v>#VALUE!</v>
      </c>
      <c r="LR30" s="24" t="e">
        <f t="shared" si="140"/>
        <v>#VALUE!</v>
      </c>
      <c r="LS30">
        <v>0.59407026872105995</v>
      </c>
      <c r="LT30" t="e">
        <f>bvarM1*bvarM2</f>
        <v>#VALUE!</v>
      </c>
      <c r="LU30" t="e">
        <f>cvarM1*cvarM2</f>
        <v>#VALUE!</v>
      </c>
      <c r="LV30" t="e">
        <f>mvarM1*mvarM2</f>
        <v>#VALUE!</v>
      </c>
      <c r="LW30" s="24" t="e">
        <f t="shared" si="141"/>
        <v>#VALUE!</v>
      </c>
      <c r="LX30" s="24" t="e">
        <f t="shared" si="142"/>
        <v>#VALUE!</v>
      </c>
      <c r="LY30" s="24" t="e">
        <f t="shared" si="143"/>
        <v>#VALUE!</v>
      </c>
      <c r="LZ30">
        <v>7.5375288187919E-6</v>
      </c>
      <c r="MA30" t="e">
        <f>bvarHC2*bvarM6</f>
        <v>#VALUE!</v>
      </c>
      <c r="MB30" t="e">
        <f>cvarHC2*cvarM6</f>
        <v>#VALUE!</v>
      </c>
      <c r="MC30" t="e">
        <f>mvarHC2*mvarM6</f>
        <v>#VALUE!</v>
      </c>
      <c r="MD30" s="24" t="e">
        <f t="shared" si="144"/>
        <v>#VALUE!</v>
      </c>
      <c r="ME30" s="24" t="e">
        <f t="shared" si="145"/>
        <v>#VALUE!</v>
      </c>
      <c r="MF30" s="24" t="e">
        <f t="shared" si="146"/>
        <v>#VALUE!</v>
      </c>
      <c r="MG30">
        <v>1.0495549763701E-4</v>
      </c>
      <c r="MH30" t="e">
        <f>bvarHC2*bvarM4</f>
        <v>#VALUE!</v>
      </c>
      <c r="MI30" t="e">
        <f>cvarHC2*cvarM4</f>
        <v>#VALUE!</v>
      </c>
      <c r="MJ30" t="e">
        <f>mvarHC2*mvarM4</f>
        <v>#VALUE!</v>
      </c>
      <c r="MK30" s="24" t="e">
        <f t="shared" si="147"/>
        <v>#VALUE!</v>
      </c>
      <c r="ML30" s="24" t="e">
        <f t="shared" si="148"/>
        <v>#VALUE!</v>
      </c>
      <c r="MM30" s="24" t="e">
        <f t="shared" si="149"/>
        <v>#VALUE!</v>
      </c>
      <c r="MN30">
        <v>-5.0820583532047001E-5</v>
      </c>
      <c r="MO30" t="e">
        <f>bvarHC2*bvarM9</f>
        <v>#VALUE!</v>
      </c>
      <c r="MP30" t="e">
        <f>cvarHC2*cvarM9</f>
        <v>#VALUE!</v>
      </c>
      <c r="MQ30" t="e">
        <f>mvarHC2*mvarM9</f>
        <v>#VALUE!</v>
      </c>
      <c r="MR30" s="24" t="e">
        <f t="shared" si="150"/>
        <v>#VALUE!</v>
      </c>
      <c r="MS30" s="24" t="e">
        <f t="shared" si="151"/>
        <v>#VALUE!</v>
      </c>
      <c r="MT30" s="24" t="e">
        <f t="shared" si="152"/>
        <v>#VALUE!</v>
      </c>
      <c r="MU30">
        <v>1.9983320782180999E-2</v>
      </c>
      <c r="MV30" t="e">
        <f>bvarM1*bvarM4</f>
        <v>#VALUE!</v>
      </c>
      <c r="MW30" t="e">
        <f>cvarM1*cvarM4</f>
        <v>#VALUE!</v>
      </c>
      <c r="MX30" t="e">
        <f>mvarM1*mvarM4</f>
        <v>#VALUE!</v>
      </c>
      <c r="MY30" s="24" t="e">
        <f t="shared" si="153"/>
        <v>#VALUE!</v>
      </c>
      <c r="MZ30" s="24" t="e">
        <f t="shared" si="154"/>
        <v>#VALUE!</v>
      </c>
      <c r="NA30" s="24" t="e">
        <f t="shared" si="155"/>
        <v>#VALUE!</v>
      </c>
      <c r="NB30">
        <v>-2.1300271137071001E-6</v>
      </c>
      <c r="NC30" t="e">
        <f>bvarHC2*bvarM3</f>
        <v>#VALUE!</v>
      </c>
      <c r="ND30" t="e">
        <f>cvarHC2*cvarM3</f>
        <v>#VALUE!</v>
      </c>
      <c r="NE30" t="e">
        <f>mvarHC2*mvarM3</f>
        <v>#VALUE!</v>
      </c>
      <c r="NF30" s="24" t="e">
        <f t="shared" si="156"/>
        <v>#VALUE!</v>
      </c>
      <c r="NG30" s="24" t="e">
        <f t="shared" si="157"/>
        <v>#VALUE!</v>
      </c>
      <c r="NH30" s="24" t="e">
        <f t="shared" si="158"/>
        <v>#VALUE!</v>
      </c>
      <c r="NI30">
        <v>-6.6225919044530005E-4</v>
      </c>
      <c r="NJ30" t="e">
        <f>bvarHC2*bvarM7</f>
        <v>#VALUE!</v>
      </c>
      <c r="NK30" t="e">
        <f>cvarHC2*cvarM7</f>
        <v>#VALUE!</v>
      </c>
      <c r="NL30" t="e">
        <f>mvarHC2*mvarM7</f>
        <v>#VALUE!</v>
      </c>
      <c r="NM30" s="24" t="e">
        <f t="shared" si="159"/>
        <v>#VALUE!</v>
      </c>
      <c r="NN30" s="24" t="e">
        <f t="shared" si="160"/>
        <v>#VALUE!</v>
      </c>
      <c r="NO30" s="24" t="e">
        <f t="shared" si="161"/>
        <v>#VALUE!</v>
      </c>
      <c r="NP30">
        <v>-4.0913448688513002E-2</v>
      </c>
      <c r="NQ30" t="e">
        <f>bvarHC2*bvarM1</f>
        <v>#VALUE!</v>
      </c>
      <c r="NR30" t="e">
        <f>cvarHC2*cvarM1</f>
        <v>#VALUE!</v>
      </c>
      <c r="NS30" t="e">
        <f>mvarHC2*mvarM1</f>
        <v>#VALUE!</v>
      </c>
      <c r="NT30" s="24" t="e">
        <f t="shared" si="162"/>
        <v>#VALUE!</v>
      </c>
      <c r="NU30" s="24" t="e">
        <f t="shared" si="163"/>
        <v>#VALUE!</v>
      </c>
      <c r="NV30" s="24" t="e">
        <f t="shared" si="164"/>
        <v>#VALUE!</v>
      </c>
      <c r="NW30">
        <v>2.0557549328477998E-6</v>
      </c>
      <c r="NX30" t="e">
        <f>bvarHC2*bvarM8</f>
        <v>#VALUE!</v>
      </c>
      <c r="NY30" t="e">
        <f>cvarHC2*cvarM8</f>
        <v>#VALUE!</v>
      </c>
      <c r="NZ30" t="e">
        <f>mvarHC2*mvarM8</f>
        <v>#VALUE!</v>
      </c>
      <c r="OA30" s="24" t="e">
        <f t="shared" si="165"/>
        <v>#VALUE!</v>
      </c>
      <c r="OB30" s="24" t="e">
        <f t="shared" si="166"/>
        <v>#VALUE!</v>
      </c>
      <c r="OC30" s="24" t="e">
        <f t="shared" si="167"/>
        <v>#VALUE!</v>
      </c>
      <c r="OD30">
        <v>-4.4604916394452003E-5</v>
      </c>
      <c r="OE30" t="e">
        <f>bvarHC2*bvarM9</f>
        <v>#VALUE!</v>
      </c>
      <c r="OF30" t="e">
        <f>cvarHC2*cvarM9</f>
        <v>#VALUE!</v>
      </c>
      <c r="OG30" t="e">
        <f>mvarHC2*mvarM9</f>
        <v>#VALUE!</v>
      </c>
      <c r="OH30" s="24" t="e">
        <f t="shared" si="168"/>
        <v>#VALUE!</v>
      </c>
      <c r="OI30" s="24" t="e">
        <f t="shared" si="169"/>
        <v>#VALUE!</v>
      </c>
      <c r="OJ30" s="24" t="e">
        <f t="shared" si="170"/>
        <v>#VALUE!</v>
      </c>
      <c r="OK30">
        <v>-3.7248581711022003E-5</v>
      </c>
      <c r="OL30" t="e">
        <f>bvarHC2*bvarM7</f>
        <v>#VALUE!</v>
      </c>
      <c r="OM30" t="e">
        <f>cvarHC2*cvarM7</f>
        <v>#VALUE!</v>
      </c>
      <c r="ON30" t="e">
        <f>mvarHC2*mvarM7</f>
        <v>#VALUE!</v>
      </c>
      <c r="OO30" s="24" t="e">
        <f t="shared" si="171"/>
        <v>#VALUE!</v>
      </c>
      <c r="OP30" s="24" t="e">
        <f t="shared" si="172"/>
        <v>#VALUE!</v>
      </c>
      <c r="OQ30" s="24" t="e">
        <f t="shared" si="173"/>
        <v>#VALUE!</v>
      </c>
      <c r="OR30">
        <v>0.19475408705402</v>
      </c>
      <c r="OS30" t="e">
        <f>bvarHC2*bvarM1</f>
        <v>#VALUE!</v>
      </c>
      <c r="OT30" t="e">
        <f>cvarHC2*cvarM1</f>
        <v>#VALUE!</v>
      </c>
      <c r="OU30" t="e">
        <f>mvarHC2*mvarM1</f>
        <v>#VALUE!</v>
      </c>
      <c r="OV30" s="24" t="e">
        <f t="shared" si="174"/>
        <v>#VALUE!</v>
      </c>
      <c r="OW30" s="24" t="e">
        <f t="shared" si="175"/>
        <v>#VALUE!</v>
      </c>
      <c r="OX30" s="24" t="e">
        <f t="shared" si="176"/>
        <v>#VALUE!</v>
      </c>
      <c r="OY30">
        <v>0.13487699486994001</v>
      </c>
      <c r="OZ30" t="e">
        <f>bvarM1*bvarM4</f>
        <v>#VALUE!</v>
      </c>
      <c r="PA30" t="e">
        <f>cvarM1*cvarM4</f>
        <v>#VALUE!</v>
      </c>
      <c r="PB30" t="e">
        <f>mvarM1*mvarM4</f>
        <v>#VALUE!</v>
      </c>
      <c r="PC30" s="24" t="e">
        <f t="shared" si="177"/>
        <v>#VALUE!</v>
      </c>
      <c r="PD30" s="24" t="e">
        <f t="shared" si="178"/>
        <v>#VALUE!</v>
      </c>
      <c r="PE30" s="24" t="e">
        <f t="shared" si="179"/>
        <v>#VALUE!</v>
      </c>
      <c r="PF30">
        <v>4.7494760032582001E-8</v>
      </c>
      <c r="PG30" t="e">
        <f>bvarHC1*bvarM8</f>
        <v>#VALUE!</v>
      </c>
      <c r="PH30" t="e">
        <f>cvarHC1*cvarM8</f>
        <v>#VALUE!</v>
      </c>
      <c r="PI30" t="e">
        <f>mvarHC1*mvarM8</f>
        <v>#VALUE!</v>
      </c>
      <c r="PJ30" s="24" t="e">
        <f t="shared" si="180"/>
        <v>#VALUE!</v>
      </c>
      <c r="PK30" s="24" t="e">
        <f t="shared" si="181"/>
        <v>#VALUE!</v>
      </c>
      <c r="PL30" s="24" t="e">
        <f t="shared" si="182"/>
        <v>#VALUE!</v>
      </c>
      <c r="PM30">
        <v>1.8277321734277999E-6</v>
      </c>
      <c r="PN30" t="e">
        <f>bvarHC2*bvarM8</f>
        <v>#VALUE!</v>
      </c>
      <c r="PO30" t="e">
        <f>cvarHC2*cvarM8</f>
        <v>#VALUE!</v>
      </c>
      <c r="PP30" t="e">
        <f>mvarHC2*mvarM8</f>
        <v>#VALUE!</v>
      </c>
      <c r="PQ30" s="24" t="e">
        <f t="shared" si="183"/>
        <v>#VALUE!</v>
      </c>
      <c r="PR30" s="24" t="e">
        <f t="shared" si="184"/>
        <v>#VALUE!</v>
      </c>
      <c r="PS30" s="24" t="e">
        <f t="shared" si="185"/>
        <v>#VALUE!</v>
      </c>
      <c r="PT30">
        <v>-5.9865995961495998E-5</v>
      </c>
      <c r="PU30" t="e">
        <f>bvarHC2*bvarM9</f>
        <v>#VALUE!</v>
      </c>
      <c r="PV30" t="e">
        <f>cvarHC2*cvarM9</f>
        <v>#VALUE!</v>
      </c>
      <c r="PW30" t="e">
        <f>mvarHC2*mvarM9</f>
        <v>#VALUE!</v>
      </c>
      <c r="PX30" s="24" t="e">
        <f t="shared" si="186"/>
        <v>#VALUE!</v>
      </c>
      <c r="PY30" s="24" t="e">
        <f t="shared" si="187"/>
        <v>#VALUE!</v>
      </c>
      <c r="PZ30" s="24" t="e">
        <f t="shared" si="188"/>
        <v>#VALUE!</v>
      </c>
      <c r="QA30">
        <v>6.1320773962857997E-2</v>
      </c>
      <c r="QB30" t="e">
        <f>bvarM1*bvarM6</f>
        <v>#VALUE!</v>
      </c>
      <c r="QC30" t="e">
        <f>cvarM1*cvarM6</f>
        <v>#VALUE!</v>
      </c>
      <c r="QD30" t="e">
        <f>mvarM1*mvarM6</f>
        <v>#VALUE!</v>
      </c>
      <c r="QE30" s="24" t="e">
        <f t="shared" si="189"/>
        <v>#VALUE!</v>
      </c>
      <c r="QF30" s="24" t="e">
        <f t="shared" si="190"/>
        <v>#VALUE!</v>
      </c>
      <c r="QG30" s="24" t="e">
        <f t="shared" si="191"/>
        <v>#VALUE!</v>
      </c>
      <c r="QH30">
        <v>0.22809109167482999</v>
      </c>
      <c r="QI30" t="e">
        <f>bvarHC2*bvarM1</f>
        <v>#VALUE!</v>
      </c>
      <c r="QJ30" t="e">
        <f>cvarHC2*cvarM1</f>
        <v>#VALUE!</v>
      </c>
      <c r="QK30" t="e">
        <f>mvarHC2*mvarM1</f>
        <v>#VALUE!</v>
      </c>
      <c r="QL30" s="24" t="e">
        <f t="shared" si="192"/>
        <v>#VALUE!</v>
      </c>
      <c r="QM30" s="24" t="e">
        <f t="shared" si="193"/>
        <v>#VALUE!</v>
      </c>
      <c r="QN30" s="24" t="e">
        <f t="shared" si="194"/>
        <v>#VALUE!</v>
      </c>
      <c r="QO30">
        <v>0.89830429091491004</v>
      </c>
      <c r="QP30" t="e">
        <f>bvarM1*bvarM6</f>
        <v>#VALUE!</v>
      </c>
      <c r="QQ30" t="e">
        <f>cvarM1*cvarM6</f>
        <v>#VALUE!</v>
      </c>
      <c r="QR30" t="e">
        <f>mvarM1*mvarM6</f>
        <v>#VALUE!</v>
      </c>
      <c r="QS30" s="24" t="e">
        <f t="shared" si="195"/>
        <v>#VALUE!</v>
      </c>
      <c r="QT30" s="24" t="e">
        <f t="shared" si="196"/>
        <v>#VALUE!</v>
      </c>
      <c r="QU30" s="24" t="e">
        <f t="shared" si="197"/>
        <v>#VALUE!</v>
      </c>
      <c r="QV30">
        <v>-8.7682657554723004E-6</v>
      </c>
      <c r="QW30" t="e">
        <f>bvarHC2*bvarM8</f>
        <v>#VALUE!</v>
      </c>
      <c r="QX30" t="e">
        <f>cvarHC2*cvarM8</f>
        <v>#VALUE!</v>
      </c>
      <c r="QY30" t="e">
        <f>mvarHC2*mvarM8</f>
        <v>#VALUE!</v>
      </c>
      <c r="QZ30" s="24" t="e">
        <f t="shared" si="198"/>
        <v>#VALUE!</v>
      </c>
      <c r="RA30" s="24" t="e">
        <f t="shared" si="199"/>
        <v>#VALUE!</v>
      </c>
      <c r="RB30" s="24" t="e">
        <f t="shared" si="200"/>
        <v>#VALUE!</v>
      </c>
      <c r="RC30">
        <v>3.5297346907558002E-5</v>
      </c>
      <c r="RD30" t="e">
        <f>bvarHC2*bvarM7</f>
        <v>#VALUE!</v>
      </c>
      <c r="RE30" t="e">
        <f>cvarHC2*cvarM7</f>
        <v>#VALUE!</v>
      </c>
      <c r="RF30" t="e">
        <f>mvarHC2*mvarM7</f>
        <v>#VALUE!</v>
      </c>
      <c r="RG30" s="24" t="e">
        <f t="shared" si="201"/>
        <v>#VALUE!</v>
      </c>
      <c r="RH30" s="24" t="e">
        <f t="shared" si="202"/>
        <v>#VALUE!</v>
      </c>
      <c r="RI30" s="24" t="e">
        <f t="shared" si="203"/>
        <v>#VALUE!</v>
      </c>
      <c r="RJ30">
        <v>0.40863577759454001</v>
      </c>
      <c r="RK30" t="e">
        <f>bvarM1*bvarM6</f>
        <v>#VALUE!</v>
      </c>
      <c r="RL30" t="e">
        <f>cvarM1*cvarM6</f>
        <v>#VALUE!</v>
      </c>
      <c r="RM30" t="e">
        <f>mvarM1*mvarM6</f>
        <v>#VALUE!</v>
      </c>
      <c r="RN30" s="24" t="e">
        <f t="shared" si="204"/>
        <v>#VALUE!</v>
      </c>
      <c r="RO30" s="24" t="e">
        <f t="shared" si="205"/>
        <v>#VALUE!</v>
      </c>
      <c r="RP30" s="24" t="e">
        <f t="shared" si="206"/>
        <v>#VALUE!</v>
      </c>
      <c r="RQ30">
        <v>-0.16104892906960999</v>
      </c>
      <c r="RR30" t="e">
        <f>bvarM1*bvarM2</f>
        <v>#VALUE!</v>
      </c>
      <c r="RS30" t="e">
        <f>cvarM1*cvarM2</f>
        <v>#VALUE!</v>
      </c>
      <c r="RT30" t="e">
        <f>mvarM1*mvarM2</f>
        <v>#VALUE!</v>
      </c>
      <c r="RU30" s="24" t="e">
        <f t="shared" si="207"/>
        <v>#VALUE!</v>
      </c>
      <c r="RV30" s="24" t="e">
        <f t="shared" si="208"/>
        <v>#VALUE!</v>
      </c>
      <c r="RW30" s="24" t="e">
        <f t="shared" si="209"/>
        <v>#VALUE!</v>
      </c>
      <c r="RX30">
        <v>4.7720014012074004E-7</v>
      </c>
      <c r="RY30" t="e">
        <f>bvarHC1*bvarM6</f>
        <v>#VALUE!</v>
      </c>
      <c r="RZ30" t="e">
        <f>cvarHC1*cvarM6</f>
        <v>#VALUE!</v>
      </c>
      <c r="SA30" t="e">
        <f>mvarHC1*mvarM6</f>
        <v>#VALUE!</v>
      </c>
      <c r="SB30" s="24" t="e">
        <f t="shared" si="210"/>
        <v>#VALUE!</v>
      </c>
      <c r="SC30" s="24" t="e">
        <f t="shared" si="211"/>
        <v>#VALUE!</v>
      </c>
      <c r="SD30" s="24" t="e">
        <f t="shared" si="212"/>
        <v>#VALUE!</v>
      </c>
      <c r="SE30">
        <v>0.71032735152695003</v>
      </c>
      <c r="SF30" t="e">
        <f>bvarM1*bvarM6</f>
        <v>#VALUE!</v>
      </c>
      <c r="SG30" t="e">
        <f>cvarM1*cvarM6</f>
        <v>#VALUE!</v>
      </c>
      <c r="SH30" t="e">
        <f>mvarM1*mvarM6</f>
        <v>#VALUE!</v>
      </c>
      <c r="SI30" s="24" t="e">
        <f t="shared" si="213"/>
        <v>#VALUE!</v>
      </c>
      <c r="SJ30" s="24" t="e">
        <f t="shared" si="214"/>
        <v>#VALUE!</v>
      </c>
      <c r="SK30" s="24" t="e">
        <f t="shared" si="215"/>
        <v>#VALUE!</v>
      </c>
      <c r="SL30">
        <v>-5.1572309776799E-5</v>
      </c>
      <c r="SM30" t="e">
        <f>bvarHC2*bvarM7</f>
        <v>#VALUE!</v>
      </c>
      <c r="SN30" t="e">
        <f>cvarHC2*cvarM7</f>
        <v>#VALUE!</v>
      </c>
      <c r="SO30" t="e">
        <f>mvarHC2*mvarM7</f>
        <v>#VALUE!</v>
      </c>
      <c r="SP30" s="24" t="e">
        <f t="shared" si="216"/>
        <v>#VALUE!</v>
      </c>
      <c r="SQ30" s="24" t="e">
        <f t="shared" si="217"/>
        <v>#VALUE!</v>
      </c>
      <c r="SR30" s="24" t="e">
        <f t="shared" si="218"/>
        <v>#VALUE!</v>
      </c>
      <c r="SS30">
        <v>-0.30387334720414</v>
      </c>
      <c r="ST30" t="e">
        <f>bvarM1*bvarM4</f>
        <v>#VALUE!</v>
      </c>
      <c r="SU30" t="e">
        <f>cvarM1*cvarM4</f>
        <v>#VALUE!</v>
      </c>
      <c r="SV30" t="e">
        <f>mvarM1*mvarM4</f>
        <v>#VALUE!</v>
      </c>
      <c r="SW30" s="24" t="e">
        <f t="shared" si="219"/>
        <v>#VALUE!</v>
      </c>
      <c r="SX30" s="24" t="e">
        <f t="shared" si="220"/>
        <v>#VALUE!</v>
      </c>
      <c r="SY30" s="24" t="e">
        <f t="shared" si="221"/>
        <v>#VALUE!</v>
      </c>
      <c r="SZ30">
        <v>-3.9366965658093998E-4</v>
      </c>
      <c r="TA30" t="e">
        <f>bvarHC2*bvarM7</f>
        <v>#VALUE!</v>
      </c>
      <c r="TB30" t="e">
        <f>cvarHC2*cvarM7</f>
        <v>#VALUE!</v>
      </c>
      <c r="TC30" t="e">
        <f>mvarHC2*mvarM7</f>
        <v>#VALUE!</v>
      </c>
      <c r="TD30" s="24" t="e">
        <f t="shared" si="222"/>
        <v>#VALUE!</v>
      </c>
      <c r="TE30" s="24" t="e">
        <f t="shared" si="223"/>
        <v>#VALUE!</v>
      </c>
      <c r="TF30" s="24" t="e">
        <f t="shared" si="224"/>
        <v>#VALUE!</v>
      </c>
      <c r="TG30">
        <v>2.4261764088901998E-9</v>
      </c>
      <c r="TH30" t="e">
        <f>bvarM5*bvarM6</f>
        <v>#VALUE!</v>
      </c>
      <c r="TI30" t="e">
        <f>cvarM5*cvarM6</f>
        <v>#VALUE!</v>
      </c>
      <c r="TJ30" t="e">
        <f>mvarM5*mvarM6</f>
        <v>#VALUE!</v>
      </c>
      <c r="TK30" s="24" t="e">
        <f t="shared" si="225"/>
        <v>#VALUE!</v>
      </c>
      <c r="TL30" s="24" t="e">
        <f t="shared" si="226"/>
        <v>#VALUE!</v>
      </c>
      <c r="TM30" s="24" t="e">
        <f t="shared" si="227"/>
        <v>#VALUE!</v>
      </c>
      <c r="TN30">
        <v>4.2791509873962999E-8</v>
      </c>
      <c r="TO30" t="e">
        <f>bvarHC1*bvarM9</f>
        <v>#VALUE!</v>
      </c>
      <c r="TP30" t="e">
        <f>cvarHC1*cvarM9</f>
        <v>#VALUE!</v>
      </c>
      <c r="TQ30" t="e">
        <f>mvarHC1*mvarM9</f>
        <v>#VALUE!</v>
      </c>
      <c r="TR30" s="24" t="e">
        <f t="shared" si="228"/>
        <v>#VALUE!</v>
      </c>
      <c r="TS30" s="24" t="e">
        <f t="shared" si="229"/>
        <v>#VALUE!</v>
      </c>
      <c r="TT30" s="24" t="e">
        <f t="shared" si="230"/>
        <v>#VALUE!</v>
      </c>
      <c r="TU30">
        <v>-6.3326103752963005E-5</v>
      </c>
      <c r="TV30" t="e">
        <f>bvarHC2*bvarM2</f>
        <v>#VALUE!</v>
      </c>
      <c r="TW30" t="e">
        <f>cvarHC2*cvarM2</f>
        <v>#VALUE!</v>
      </c>
      <c r="TX30" t="e">
        <f>mvarHC2*mvarM2</f>
        <v>#VALUE!</v>
      </c>
      <c r="TY30" s="24" t="e">
        <f t="shared" si="231"/>
        <v>#VALUE!</v>
      </c>
      <c r="TZ30" s="24" t="e">
        <f t="shared" si="232"/>
        <v>#VALUE!</v>
      </c>
      <c r="UA30" s="24" t="e">
        <f t="shared" si="233"/>
        <v>#VALUE!</v>
      </c>
      <c r="UB30">
        <v>1.1493726050694001E-9</v>
      </c>
      <c r="UC30" t="e">
        <f>bvarM2*bvarM5</f>
        <v>#VALUE!</v>
      </c>
      <c r="UD30" t="e">
        <f>cvarM2*cvarM5</f>
        <v>#VALUE!</v>
      </c>
      <c r="UE30" t="e">
        <f>mvarM2*mvarM5</f>
        <v>#VALUE!</v>
      </c>
      <c r="UF30" s="24" t="e">
        <f t="shared" si="234"/>
        <v>#VALUE!</v>
      </c>
      <c r="UG30" s="24" t="e">
        <f t="shared" si="235"/>
        <v>#VALUE!</v>
      </c>
      <c r="UH30" s="24" t="e">
        <f t="shared" si="236"/>
        <v>#VALUE!</v>
      </c>
      <c r="UI30">
        <v>-8.9406435636841993E-5</v>
      </c>
      <c r="UJ30" t="e">
        <f>bvarHC2*bvarM7</f>
        <v>#VALUE!</v>
      </c>
      <c r="UK30" t="e">
        <f>cvarHC2*cvarM7</f>
        <v>#VALUE!</v>
      </c>
      <c r="UL30" t="e">
        <f>mvarHC2*mvarM7</f>
        <v>#VALUE!</v>
      </c>
      <c r="UM30" s="24" t="e">
        <f t="shared" si="237"/>
        <v>#VALUE!</v>
      </c>
      <c r="UN30" s="24" t="e">
        <f t="shared" si="238"/>
        <v>#VALUE!</v>
      </c>
      <c r="UO30" s="24" t="e">
        <f t="shared" si="239"/>
        <v>#VALUE!</v>
      </c>
      <c r="UP30">
        <v>-1.1286041646237E-4</v>
      </c>
      <c r="UQ30" t="e">
        <f>bvarHC2*bvarM2</f>
        <v>#VALUE!</v>
      </c>
      <c r="UR30" t="e">
        <f>cvarHC2*cvarM2</f>
        <v>#VALUE!</v>
      </c>
      <c r="US30" t="e">
        <f>mvarHC2*mvarM2</f>
        <v>#VALUE!</v>
      </c>
      <c r="UT30" s="24" t="e">
        <f t="shared" si="240"/>
        <v>#VALUE!</v>
      </c>
      <c r="UU30" s="24" t="e">
        <f t="shared" si="241"/>
        <v>#VALUE!</v>
      </c>
      <c r="UV30" s="24" t="e">
        <f t="shared" si="242"/>
        <v>#VALUE!</v>
      </c>
      <c r="UW30">
        <v>2.3399793131399999E-4</v>
      </c>
      <c r="UX30" t="e">
        <f>bvarM1*bvarM7</f>
        <v>#VALUE!</v>
      </c>
      <c r="UY30" t="e">
        <f>cvarM1*cvarM7</f>
        <v>#VALUE!</v>
      </c>
      <c r="UZ30" t="e">
        <f>mvarM1*mvarM7</f>
        <v>#VALUE!</v>
      </c>
      <c r="VA30" s="24" t="e">
        <f t="shared" si="243"/>
        <v>#VALUE!</v>
      </c>
      <c r="VB30" s="24" t="e">
        <f t="shared" si="244"/>
        <v>#VALUE!</v>
      </c>
      <c r="VC30" s="24" t="e">
        <f t="shared" si="245"/>
        <v>#VALUE!</v>
      </c>
      <c r="VD30">
        <v>-2.4526008599478E-4</v>
      </c>
      <c r="VE30" t="e">
        <f>bvarHC2*bvarM7</f>
        <v>#VALUE!</v>
      </c>
      <c r="VF30" t="e">
        <f>cvarHC2*cvarM7</f>
        <v>#VALUE!</v>
      </c>
      <c r="VG30" t="e">
        <f>mvarHC2*mvarM7</f>
        <v>#VALUE!</v>
      </c>
      <c r="VH30" s="24" t="e">
        <f t="shared" si="246"/>
        <v>#VALUE!</v>
      </c>
      <c r="VI30" s="24" t="e">
        <f t="shared" si="247"/>
        <v>#VALUE!</v>
      </c>
      <c r="VJ30" s="24" t="e">
        <f t="shared" si="248"/>
        <v>#VALUE!</v>
      </c>
      <c r="VK30">
        <v>-5.8790394659342002E-5</v>
      </c>
      <c r="VL30" t="e">
        <f>bvarHC2*bvarM2</f>
        <v>#VALUE!</v>
      </c>
      <c r="VM30" t="e">
        <f>cvarHC2*cvarM2</f>
        <v>#VALUE!</v>
      </c>
      <c r="VN30" t="e">
        <f>mvarHC2*mvarM2</f>
        <v>#VALUE!</v>
      </c>
      <c r="VO30" s="24" t="e">
        <f t="shared" si="249"/>
        <v>#VALUE!</v>
      </c>
      <c r="VP30" s="24" t="e">
        <f t="shared" si="250"/>
        <v>#VALUE!</v>
      </c>
      <c r="VQ30" s="24" t="e">
        <f t="shared" si="251"/>
        <v>#VALUE!</v>
      </c>
      <c r="VR30">
        <v>-4.0044833468187001E-8</v>
      </c>
      <c r="VS30" t="e">
        <f>bvarHC2*bvarM7</f>
        <v>#VALUE!</v>
      </c>
      <c r="VT30" t="e">
        <f>cvarHC2*cvarM7</f>
        <v>#VALUE!</v>
      </c>
      <c r="VU30" t="e">
        <f>mvarHC2*mvarM7</f>
        <v>#VALUE!</v>
      </c>
      <c r="VV30" s="24" t="e">
        <f t="shared" si="252"/>
        <v>#VALUE!</v>
      </c>
      <c r="VW30" s="24" t="e">
        <f t="shared" si="253"/>
        <v>#VALUE!</v>
      </c>
      <c r="VX30" s="24" t="e">
        <f t="shared" si="254"/>
        <v>#VALUE!</v>
      </c>
      <c r="VY30">
        <v>-0.43933076121835002</v>
      </c>
      <c r="VZ30" t="e">
        <f>bvarM1*bvarM4</f>
        <v>#VALUE!</v>
      </c>
      <c r="WA30" t="e">
        <f>cvarM1*cvarM4</f>
        <v>#VALUE!</v>
      </c>
      <c r="WB30" t="e">
        <f>mvarM1*mvarM4</f>
        <v>#VALUE!</v>
      </c>
      <c r="WC30" s="24" t="e">
        <f t="shared" si="255"/>
        <v>#VALUE!</v>
      </c>
      <c r="WD30" s="24" t="e">
        <f t="shared" si="256"/>
        <v>#VALUE!</v>
      </c>
      <c r="WE30" s="24" t="e">
        <f t="shared" si="257"/>
        <v>#VALUE!</v>
      </c>
      <c r="WF30">
        <v>-1.2933474967969001E-4</v>
      </c>
      <c r="WG30" t="e">
        <f>bvarHC2*bvarM2</f>
        <v>#VALUE!</v>
      </c>
      <c r="WH30" t="e">
        <f>cvarHC2*cvarM2</f>
        <v>#VALUE!</v>
      </c>
      <c r="WI30" t="e">
        <f>mvarHC2*mvarM2</f>
        <v>#VALUE!</v>
      </c>
      <c r="WJ30" s="24" t="e">
        <f t="shared" si="258"/>
        <v>#VALUE!</v>
      </c>
      <c r="WK30" s="24" t="e">
        <f t="shared" si="259"/>
        <v>#VALUE!</v>
      </c>
      <c r="WL30" s="24" t="e">
        <f t="shared" si="260"/>
        <v>#VALUE!</v>
      </c>
      <c r="WM30">
        <v>-1.7165350570657001E-9</v>
      </c>
      <c r="WN30" t="e">
        <f>bvarM4*bvarM6</f>
        <v>#VALUE!</v>
      </c>
      <c r="WO30" t="e">
        <f>cvarM4*cvarM6</f>
        <v>#VALUE!</v>
      </c>
      <c r="WP30" t="e">
        <f>mvarM4*mvarM6</f>
        <v>#VALUE!</v>
      </c>
      <c r="WQ30" s="24" t="e">
        <f t="shared" si="261"/>
        <v>#VALUE!</v>
      </c>
      <c r="WR30" s="24" t="e">
        <f t="shared" si="262"/>
        <v>#VALUE!</v>
      </c>
      <c r="WS30" s="24" t="e">
        <f t="shared" si="263"/>
        <v>#VALUE!</v>
      </c>
      <c r="WT30">
        <v>3.2233583749534003E-5</v>
      </c>
      <c r="WU30" t="e">
        <f>bvarHC2*bvarM6</f>
        <v>#VALUE!</v>
      </c>
      <c r="WV30" t="e">
        <f>cvarHC2*cvarM6</f>
        <v>#VALUE!</v>
      </c>
      <c r="WW30" t="e">
        <f>mvarHC2*mvarM6</f>
        <v>#VALUE!</v>
      </c>
      <c r="WX30" s="24" t="e">
        <f t="shared" si="264"/>
        <v>#VALUE!</v>
      </c>
      <c r="WY30" s="24" t="e">
        <f t="shared" si="265"/>
        <v>#VALUE!</v>
      </c>
      <c r="WZ30" s="24" t="e">
        <f t="shared" si="266"/>
        <v>#VALUE!</v>
      </c>
      <c r="XA30">
        <v>-7.2078775600193997E-5</v>
      </c>
      <c r="XB30" t="e">
        <f>bvarHC2*bvarM2</f>
        <v>#VALUE!</v>
      </c>
      <c r="XC30" t="e">
        <f>cvarHC2*cvarM2</f>
        <v>#VALUE!</v>
      </c>
      <c r="XD30" t="e">
        <f>mvarHC2*mvarM2</f>
        <v>#VALUE!</v>
      </c>
      <c r="XE30" s="24" t="e">
        <f t="shared" si="267"/>
        <v>#VALUE!</v>
      </c>
      <c r="XF30" s="24" t="e">
        <f t="shared" si="268"/>
        <v>#VALUE!</v>
      </c>
      <c r="XG30" s="24" t="e">
        <f t="shared" si="269"/>
        <v>#VALUE!</v>
      </c>
      <c r="XH30">
        <v>-2.2750089649655001E-8</v>
      </c>
      <c r="XI30" t="e">
        <f>bvarHC2*bvarM7</f>
        <v>#VALUE!</v>
      </c>
      <c r="XJ30" t="e">
        <f>cvarHC2*cvarM7</f>
        <v>#VALUE!</v>
      </c>
      <c r="XK30" t="e">
        <f>mvarHC2*mvarM7</f>
        <v>#VALUE!</v>
      </c>
      <c r="XL30" s="24" t="e">
        <f t="shared" si="270"/>
        <v>#VALUE!</v>
      </c>
      <c r="XM30" s="24" t="e">
        <f t="shared" si="271"/>
        <v>#VALUE!</v>
      </c>
      <c r="XN30" s="24" t="e">
        <f t="shared" si="272"/>
        <v>#VALUE!</v>
      </c>
      <c r="XO30">
        <v>-0.36308166739303999</v>
      </c>
      <c r="XP30" t="e">
        <f>bvarM1*bvarM4</f>
        <v>#VALUE!</v>
      </c>
      <c r="XQ30" t="e">
        <f>cvarM1*cvarM4</f>
        <v>#VALUE!</v>
      </c>
      <c r="XR30" t="e">
        <f>mvarM1*mvarM4</f>
        <v>#VALUE!</v>
      </c>
      <c r="XS30" s="24" t="e">
        <f t="shared" si="273"/>
        <v>#VALUE!</v>
      </c>
      <c r="XT30" s="24" t="e">
        <f t="shared" si="274"/>
        <v>#VALUE!</v>
      </c>
      <c r="XU30" s="24" t="e">
        <f t="shared" si="275"/>
        <v>#VALUE!</v>
      </c>
      <c r="XV30">
        <v>6.1252853055759998E-5</v>
      </c>
      <c r="XW30" t="e">
        <f>bvarHC2*bvarM6</f>
        <v>#VALUE!</v>
      </c>
      <c r="XX30" t="e">
        <f>cvarHC2*cvarM6</f>
        <v>#VALUE!</v>
      </c>
      <c r="XY30" t="e">
        <f>mvarHC2*mvarM6</f>
        <v>#VALUE!</v>
      </c>
      <c r="XZ30" s="24" t="e">
        <f t="shared" si="276"/>
        <v>#VALUE!</v>
      </c>
      <c r="YA30" s="24" t="e">
        <f t="shared" si="277"/>
        <v>#VALUE!</v>
      </c>
      <c r="YB30" s="24" t="e">
        <f t="shared" si="278"/>
        <v>#VALUE!</v>
      </c>
      <c r="YC30">
        <v>-6.8954014676069002E-10</v>
      </c>
      <c r="YD30" t="e">
        <f>bvarM3*bvarM5</f>
        <v>#VALUE!</v>
      </c>
      <c r="YE30" t="e">
        <f>cvarM3*cvarM5</f>
        <v>#VALUE!</v>
      </c>
      <c r="YF30" t="e">
        <f>mvarM3*mvarM5</f>
        <v>#VALUE!</v>
      </c>
      <c r="YG30" s="24" t="e">
        <f t="shared" si="279"/>
        <v>#VALUE!</v>
      </c>
      <c r="YH30" s="24" t="e">
        <f t="shared" si="280"/>
        <v>#VALUE!</v>
      </c>
      <c r="YI30" s="24" t="e">
        <f t="shared" si="281"/>
        <v>#VALUE!</v>
      </c>
      <c r="YJ30">
        <v>2.4719588973101001E-5</v>
      </c>
      <c r="YK30" t="e">
        <f>bvarHC2*bvarM6</f>
        <v>#VALUE!</v>
      </c>
      <c r="YL30" t="e">
        <f>cvarHC2*cvarM6</f>
        <v>#VALUE!</v>
      </c>
      <c r="YM30" t="e">
        <f>mvarHC2*mvarM6</f>
        <v>#VALUE!</v>
      </c>
      <c r="YN30" s="24" t="e">
        <f t="shared" si="282"/>
        <v>#VALUE!</v>
      </c>
      <c r="YO30" s="24" t="e">
        <f t="shared" si="283"/>
        <v>#VALUE!</v>
      </c>
      <c r="YP30" s="24" t="e">
        <f t="shared" si="284"/>
        <v>#VALUE!</v>
      </c>
      <c r="YQ30">
        <v>7.8638678631197002E-5</v>
      </c>
      <c r="YR30" t="e">
        <f>bvarHC2*bvarM6</f>
        <v>#VALUE!</v>
      </c>
      <c r="YS30" t="e">
        <f>cvarHC2*cvarM6</f>
        <v>#VALUE!</v>
      </c>
      <c r="YT30" t="e">
        <f>mvarHC2*mvarM6</f>
        <v>#VALUE!</v>
      </c>
      <c r="YU30" s="24" t="e">
        <f t="shared" si="285"/>
        <v>#VALUE!</v>
      </c>
      <c r="YV30" s="24" t="e">
        <f t="shared" si="286"/>
        <v>#VALUE!</v>
      </c>
      <c r="YW30" s="24" t="e">
        <f t="shared" si="287"/>
        <v>#VALUE!</v>
      </c>
      <c r="YX30">
        <v>-1.4997880317372E-5</v>
      </c>
      <c r="YY30" t="e">
        <f>bvarM1*bvarM5</f>
        <v>#VALUE!</v>
      </c>
      <c r="YZ30" t="e">
        <f>cvarM1*cvarM5</f>
        <v>#VALUE!</v>
      </c>
      <c r="ZA30" t="e">
        <f>mvarM1*mvarM5</f>
        <v>#VALUE!</v>
      </c>
      <c r="ZB30" s="24" t="e">
        <f t="shared" si="288"/>
        <v>#VALUE!</v>
      </c>
      <c r="ZC30" s="24" t="e">
        <f t="shared" si="289"/>
        <v>#VALUE!</v>
      </c>
      <c r="ZD30" s="24" t="e">
        <f t="shared" si="290"/>
        <v>#VALUE!</v>
      </c>
      <c r="ZE30">
        <v>-0.82357366710801005</v>
      </c>
      <c r="ZF30" t="e">
        <f>bvarM1*bvarM6</f>
        <v>#VALUE!</v>
      </c>
      <c r="ZG30" t="e">
        <f>cvarM1*cvarM6</f>
        <v>#VALUE!</v>
      </c>
      <c r="ZH30" t="e">
        <f>mvarM1*mvarM6</f>
        <v>#VALUE!</v>
      </c>
      <c r="ZI30" s="24" t="e">
        <f t="shared" si="291"/>
        <v>#VALUE!</v>
      </c>
      <c r="ZJ30" s="24" t="e">
        <f t="shared" si="292"/>
        <v>#VALUE!</v>
      </c>
      <c r="ZK30" s="24" t="e">
        <f t="shared" si="293"/>
        <v>#VALUE!</v>
      </c>
      <c r="ZL30">
        <v>8.9325291854403996E-5</v>
      </c>
      <c r="ZM30" t="e">
        <f>bvarHC2*bvarM6</f>
        <v>#VALUE!</v>
      </c>
      <c r="ZN30" t="e">
        <f>cvarHC2*cvarM6</f>
        <v>#VALUE!</v>
      </c>
      <c r="ZO30" t="e">
        <f>mvarHC2*mvarM6</f>
        <v>#VALUE!</v>
      </c>
      <c r="ZP30" s="24" t="e">
        <f t="shared" si="294"/>
        <v>#VALUE!</v>
      </c>
      <c r="ZQ30" s="24" t="e">
        <f t="shared" si="295"/>
        <v>#VALUE!</v>
      </c>
      <c r="ZR30" s="24" t="e">
        <f t="shared" si="296"/>
        <v>#VALUE!</v>
      </c>
      <c r="ZS30">
        <v>-4.3253230830212E-9</v>
      </c>
      <c r="ZT30" t="e">
        <f>bvarM4*bvarM6</f>
        <v>#VALUE!</v>
      </c>
      <c r="ZU30" t="e">
        <f>cvarM4*cvarM6</f>
        <v>#VALUE!</v>
      </c>
      <c r="ZV30" t="e">
        <f>mvarM4*mvarM6</f>
        <v>#VALUE!</v>
      </c>
      <c r="ZW30" s="24" t="e">
        <f t="shared" si="297"/>
        <v>#VALUE!</v>
      </c>
      <c r="ZX30" s="24" t="e">
        <f t="shared" si="298"/>
        <v>#VALUE!</v>
      </c>
      <c r="ZY30" s="24" t="e">
        <f t="shared" si="299"/>
        <v>#VALUE!</v>
      </c>
      <c r="ZZ30">
        <v>-1.8815433671764001E-6</v>
      </c>
      <c r="AAA30" t="e">
        <f>bvarHC2*bvarM6</f>
        <v>#VALUE!</v>
      </c>
      <c r="AAB30" t="e">
        <f>cvarHC2*cvarM6</f>
        <v>#VALUE!</v>
      </c>
      <c r="AAC30" t="e">
        <f>mvarHC2*mvarM6</f>
        <v>#VALUE!</v>
      </c>
      <c r="AAD30" s="24" t="e">
        <f t="shared" si="300"/>
        <v>#VALUE!</v>
      </c>
      <c r="AAE30" s="24" t="e">
        <f t="shared" si="301"/>
        <v>#VALUE!</v>
      </c>
      <c r="AAF30" s="24" t="e">
        <f t="shared" si="302"/>
        <v>#VALUE!</v>
      </c>
      <c r="AAG30">
        <v>-7.7920705308197994E-5</v>
      </c>
      <c r="AAH30" t="e">
        <f>bvarHC2*bvarM2</f>
        <v>#VALUE!</v>
      </c>
      <c r="AAI30" t="e">
        <f>cvarHC2*cvarM2</f>
        <v>#VALUE!</v>
      </c>
      <c r="AAJ30" t="e">
        <f>mvarHC2*mvarM2</f>
        <v>#VALUE!</v>
      </c>
      <c r="AAK30" s="24" t="e">
        <f t="shared" si="303"/>
        <v>#VALUE!</v>
      </c>
      <c r="AAL30" s="24" t="e">
        <f t="shared" si="304"/>
        <v>#VALUE!</v>
      </c>
      <c r="AAM30" s="24" t="e">
        <f t="shared" si="305"/>
        <v>#VALUE!</v>
      </c>
      <c r="AAN30">
        <v>-5.4280851419979003E-8</v>
      </c>
      <c r="AAO30" t="e">
        <f>bvarHC2*bvarM7</f>
        <v>#VALUE!</v>
      </c>
      <c r="AAP30" t="e">
        <f>cvarHC2*cvarM7</f>
        <v>#VALUE!</v>
      </c>
      <c r="AAQ30" t="e">
        <f>mvarHC2*mvarM7</f>
        <v>#VALUE!</v>
      </c>
      <c r="AAR30" s="24" t="e">
        <f t="shared" si="306"/>
        <v>#VALUE!</v>
      </c>
      <c r="AAS30" s="24" t="e">
        <f t="shared" si="307"/>
        <v>#VALUE!</v>
      </c>
      <c r="AAT30" s="24" t="e">
        <f t="shared" si="308"/>
        <v>#VALUE!</v>
      </c>
      <c r="AAU30">
        <v>-1.7623407049207001E-5</v>
      </c>
      <c r="AAV30" t="e">
        <f>bvarM3*bvarM5</f>
        <v>#VALUE!</v>
      </c>
      <c r="AAW30" t="e">
        <f>cvarM3*cvarM5</f>
        <v>#VALUE!</v>
      </c>
      <c r="AAX30" t="e">
        <f>mvarM3*mvarM5</f>
        <v>#VALUE!</v>
      </c>
      <c r="AAY30" s="24" t="e">
        <f t="shared" si="309"/>
        <v>#VALUE!</v>
      </c>
      <c r="AAZ30" s="24" t="e">
        <f t="shared" si="310"/>
        <v>#VALUE!</v>
      </c>
      <c r="ABA30" s="24" t="e">
        <f t="shared" si="311"/>
        <v>#VALUE!</v>
      </c>
      <c r="ABB30">
        <v>-6.1224538650674998E-4</v>
      </c>
      <c r="ABC30" t="e">
        <f>bvarHC2*bvarM7</f>
        <v>#VALUE!</v>
      </c>
      <c r="ABD30" t="e">
        <f>cvarHC2*cvarM7</f>
        <v>#VALUE!</v>
      </c>
      <c r="ABE30" t="e">
        <f>mvarHC2*mvarM7</f>
        <v>#VALUE!</v>
      </c>
      <c r="ABF30" s="24" t="e">
        <f t="shared" si="312"/>
        <v>#VALUE!</v>
      </c>
      <c r="ABG30" s="24" t="e">
        <f t="shared" si="313"/>
        <v>#VALUE!</v>
      </c>
      <c r="ABH30" s="24" t="e">
        <f t="shared" si="314"/>
        <v>#VALUE!</v>
      </c>
      <c r="ABI30">
        <v>1.0554142019758E-9</v>
      </c>
      <c r="ABJ30" t="e">
        <f>bvarM4*bvarM5</f>
        <v>#VALUE!</v>
      </c>
      <c r="ABK30" t="e">
        <f>cvarM4*cvarM5</f>
        <v>#VALUE!</v>
      </c>
      <c r="ABL30" t="e">
        <f>mvarM4*mvarM5</f>
        <v>#VALUE!</v>
      </c>
      <c r="ABM30" s="24" t="e">
        <f t="shared" si="315"/>
        <v>#VALUE!</v>
      </c>
      <c r="ABN30" s="24" t="e">
        <f t="shared" si="316"/>
        <v>#VALUE!</v>
      </c>
      <c r="ABO30" s="24" t="e">
        <f t="shared" si="317"/>
        <v>#VALUE!</v>
      </c>
      <c r="ABP30">
        <v>-7.3504330727453002E-3</v>
      </c>
      <c r="ABQ30" t="e">
        <f>bvarM1*bvarM4</f>
        <v>#VALUE!</v>
      </c>
      <c r="ABR30" t="e">
        <f>cvarM1*cvarM4</f>
        <v>#VALUE!</v>
      </c>
      <c r="ABS30" t="e">
        <f>mvarM1*mvarM4</f>
        <v>#VALUE!</v>
      </c>
      <c r="ABT30" s="24" t="e">
        <f t="shared" si="318"/>
        <v>#VALUE!</v>
      </c>
      <c r="ABU30" s="24" t="e">
        <f t="shared" si="319"/>
        <v>#VALUE!</v>
      </c>
      <c r="ABV30" s="24" t="e">
        <f t="shared" si="320"/>
        <v>#VALUE!</v>
      </c>
      <c r="ABW30">
        <v>-9.8376711925618997E-5</v>
      </c>
      <c r="ABX30" t="e">
        <f>bvarHC2*bvarM2</f>
        <v>#VALUE!</v>
      </c>
      <c r="ABY30" t="e">
        <f>cvarHC2*cvarM2</f>
        <v>#VALUE!</v>
      </c>
      <c r="ABZ30" t="e">
        <f>mvarHC2*mvarM2</f>
        <v>#VALUE!</v>
      </c>
      <c r="ACA30" s="24" t="e">
        <f t="shared" si="321"/>
        <v>#VALUE!</v>
      </c>
      <c r="ACB30" s="24" t="e">
        <f t="shared" si="322"/>
        <v>#VALUE!</v>
      </c>
      <c r="ACC30" s="24" t="e">
        <f t="shared" si="323"/>
        <v>#VALUE!</v>
      </c>
      <c r="ACD30">
        <v>-4.2178741296482003E-8</v>
      </c>
      <c r="ACE30" t="e">
        <f>bvarHC2*bvarM7</f>
        <v>#VALUE!</v>
      </c>
      <c r="ACF30" t="e">
        <f>cvarHC2*cvarM7</f>
        <v>#VALUE!</v>
      </c>
      <c r="ACG30" t="e">
        <f>mvarHC2*mvarM7</f>
        <v>#VALUE!</v>
      </c>
      <c r="ACH30" s="24" t="e">
        <f t="shared" si="324"/>
        <v>#VALUE!</v>
      </c>
      <c r="ACI30" s="24" t="e">
        <f t="shared" si="325"/>
        <v>#VALUE!</v>
      </c>
      <c r="ACJ30" s="24" t="e">
        <f t="shared" si="326"/>
        <v>#VALUE!</v>
      </c>
      <c r="ACK30">
        <v>-2.3271817575874998</v>
      </c>
      <c r="ACL30" t="e">
        <f>bvarM1*bvarM7</f>
        <v>#VALUE!</v>
      </c>
      <c r="ACM30" t="e">
        <f>cvarM1*cvarM7</f>
        <v>#VALUE!</v>
      </c>
      <c r="ACN30" t="e">
        <f>mvarM1*mvarM7</f>
        <v>#VALUE!</v>
      </c>
      <c r="ACO30" s="24" t="e">
        <f t="shared" si="327"/>
        <v>#VALUE!</v>
      </c>
      <c r="ACP30" s="24" t="e">
        <f t="shared" si="328"/>
        <v>#VALUE!</v>
      </c>
      <c r="ACQ30" s="24" t="e">
        <f t="shared" si="329"/>
        <v>#VALUE!</v>
      </c>
      <c r="ACR30">
        <v>7.0370274000239003E-7</v>
      </c>
      <c r="ACS30" t="e">
        <f>bvarHC1^2</f>
        <v>#VALUE!</v>
      </c>
      <c r="ACT30" t="e">
        <f>cvarHC1^2</f>
        <v>#VALUE!</v>
      </c>
      <c r="ACU30" t="e">
        <f>mvarHC1^2</f>
        <v>#VALUE!</v>
      </c>
      <c r="ACV30" s="24" t="e">
        <f t="shared" si="330"/>
        <v>#VALUE!</v>
      </c>
      <c r="ACW30" s="24" t="e">
        <f t="shared" si="331"/>
        <v>#VALUE!</v>
      </c>
      <c r="ACX30" s="24" t="e">
        <f t="shared" si="332"/>
        <v>#VALUE!</v>
      </c>
      <c r="ACY30">
        <v>-2.0344545707439001E-9</v>
      </c>
      <c r="ACZ30" t="e">
        <f>bvarM4*bvarM6</f>
        <v>#VALUE!</v>
      </c>
      <c r="ADA30" t="e">
        <f>cvarM4*cvarM6</f>
        <v>#VALUE!</v>
      </c>
      <c r="ADB30" t="e">
        <f>mvarM4*mvarM6</f>
        <v>#VALUE!</v>
      </c>
      <c r="ADC30" s="24" t="e">
        <f t="shared" si="333"/>
        <v>#VALUE!</v>
      </c>
      <c r="ADD30" s="24" t="e">
        <f t="shared" si="334"/>
        <v>#VALUE!</v>
      </c>
      <c r="ADE30" s="24" t="e">
        <f t="shared" si="335"/>
        <v>#VALUE!</v>
      </c>
      <c r="ADF30">
        <v>0.18101725853621001</v>
      </c>
      <c r="ADG30" t="e">
        <f>bvarM1*bvarM9</f>
        <v>#VALUE!</v>
      </c>
      <c r="ADH30" t="e">
        <f>cvarM1*cvarM9</f>
        <v>#VALUE!</v>
      </c>
      <c r="ADI30" t="e">
        <f>mvarM1*mvarM9</f>
        <v>#VALUE!</v>
      </c>
      <c r="ADJ30" s="24" t="e">
        <f t="shared" si="336"/>
        <v>#VALUE!</v>
      </c>
      <c r="ADK30" s="24" t="e">
        <f t="shared" si="337"/>
        <v>#VALUE!</v>
      </c>
      <c r="ADL30" s="24" t="e">
        <f t="shared" si="338"/>
        <v>#VALUE!</v>
      </c>
      <c r="ADM30">
        <v>-1.0847982598227E-5</v>
      </c>
      <c r="ADN30" t="e">
        <f>bvarM4*bvarM6</f>
        <v>#VALUE!</v>
      </c>
      <c r="ADO30" t="e">
        <f>cvarM4*cvarM6</f>
        <v>#VALUE!</v>
      </c>
      <c r="ADP30" t="e">
        <f>mvarM4*mvarM6</f>
        <v>#VALUE!</v>
      </c>
      <c r="ADQ30" s="24" t="e">
        <f t="shared" si="339"/>
        <v>#VALUE!</v>
      </c>
      <c r="ADR30" s="24" t="e">
        <f t="shared" si="340"/>
        <v>#VALUE!</v>
      </c>
      <c r="ADS30" s="24" t="e">
        <f t="shared" si="341"/>
        <v>#VALUE!</v>
      </c>
      <c r="ADT30">
        <v>-3.1412624709507999E-9</v>
      </c>
      <c r="ADU30" t="e">
        <f>bvarM4*bvarM7</f>
        <v>#VALUE!</v>
      </c>
      <c r="ADV30" t="e">
        <f>cvarM4*cvarM7</f>
        <v>#VALUE!</v>
      </c>
      <c r="ADW30" t="e">
        <f>mvarM4*mvarM7</f>
        <v>#VALUE!</v>
      </c>
      <c r="ADX30" s="24" t="e">
        <f t="shared" si="342"/>
        <v>#VALUE!</v>
      </c>
      <c r="ADY30" s="24" t="e">
        <f t="shared" si="343"/>
        <v>#VALUE!</v>
      </c>
      <c r="ADZ30" s="24" t="e">
        <f t="shared" si="344"/>
        <v>#VALUE!</v>
      </c>
      <c r="AEA30">
        <v>-1.8990967869527</v>
      </c>
      <c r="AEB30" t="e">
        <f>bvarM1*bvarM7</f>
        <v>#VALUE!</v>
      </c>
      <c r="AEC30" t="e">
        <f>cvarM1*cvarM7</f>
        <v>#VALUE!</v>
      </c>
      <c r="AED30" t="e">
        <f>mvarM1*mvarM7</f>
        <v>#VALUE!</v>
      </c>
      <c r="AEE30" s="24" t="e">
        <f t="shared" si="345"/>
        <v>#VALUE!</v>
      </c>
      <c r="AEF30" s="24" t="e">
        <f t="shared" si="346"/>
        <v>#VALUE!</v>
      </c>
      <c r="AEG30" s="24" t="e">
        <f t="shared" si="347"/>
        <v>#VALUE!</v>
      </c>
      <c r="AEH30">
        <v>27264.872222218</v>
      </c>
      <c r="AEI30" t="e">
        <f>bvarM1^2</f>
        <v>#VALUE!</v>
      </c>
      <c r="AEJ30" t="e">
        <f>cvarM1^2</f>
        <v>#VALUE!</v>
      </c>
      <c r="AEK30" t="e">
        <f>mvarM1^2</f>
        <v>#VALUE!</v>
      </c>
      <c r="AEL30" s="24" t="e">
        <f t="shared" si="348"/>
        <v>#VALUE!</v>
      </c>
      <c r="AEM30" s="24" t="e">
        <f t="shared" si="349"/>
        <v>#VALUE!</v>
      </c>
      <c r="AEN30" s="24" t="e">
        <f t="shared" si="350"/>
        <v>#VALUE!</v>
      </c>
      <c r="AEO30">
        <v>-3.3259633120756001E-9</v>
      </c>
      <c r="AEP30" t="e">
        <f>bvarM4*bvarM6</f>
        <v>#VALUE!</v>
      </c>
      <c r="AEQ30" t="e">
        <f>cvarM4*cvarM6</f>
        <v>#VALUE!</v>
      </c>
      <c r="AER30" t="e">
        <f>mvarM4*mvarM6</f>
        <v>#VALUE!</v>
      </c>
      <c r="AES30" s="24" t="e">
        <f t="shared" si="351"/>
        <v>#VALUE!</v>
      </c>
      <c r="AET30" s="24" t="e">
        <f t="shared" si="352"/>
        <v>#VALUE!</v>
      </c>
      <c r="AEU30" s="24" t="e">
        <f t="shared" si="353"/>
        <v>#VALUE!</v>
      </c>
      <c r="AEV30">
        <v>6.2902632023391002E-6</v>
      </c>
      <c r="AEW30" t="e">
        <f>bvarM4*bvarM6</f>
        <v>#VALUE!</v>
      </c>
      <c r="AEX30" t="e">
        <f>cvarM4*cvarM6</f>
        <v>#VALUE!</v>
      </c>
      <c r="AEY30" t="e">
        <f>mvarM4*mvarM6</f>
        <v>#VALUE!</v>
      </c>
      <c r="AEZ30" s="24" t="e">
        <f t="shared" si="354"/>
        <v>#VALUE!</v>
      </c>
      <c r="AFA30" s="24" t="e">
        <f t="shared" si="355"/>
        <v>#VALUE!</v>
      </c>
      <c r="AFB30" s="24" t="e">
        <f t="shared" si="356"/>
        <v>#VALUE!</v>
      </c>
      <c r="AFC30">
        <v>-0.73522208784561005</v>
      </c>
      <c r="AFD30" t="e">
        <f>bvarM1*bvarM9</f>
        <v>#VALUE!</v>
      </c>
      <c r="AFE30" t="e">
        <f>cvarM1*cvarM9</f>
        <v>#VALUE!</v>
      </c>
      <c r="AFF30" t="e">
        <f>mvarM1*mvarM9</f>
        <v>#VALUE!</v>
      </c>
      <c r="AFG30" s="24" t="e">
        <f t="shared" si="357"/>
        <v>#VALUE!</v>
      </c>
      <c r="AFH30" s="24" t="e">
        <f t="shared" si="358"/>
        <v>#VALUE!</v>
      </c>
      <c r="AFI30" s="24" t="e">
        <f t="shared" si="359"/>
        <v>#VALUE!</v>
      </c>
      <c r="AFJ30">
        <v>-4.3988303168723999E-9</v>
      </c>
      <c r="AFK30" t="e">
        <f>bvarM4*bvarM7</f>
        <v>#VALUE!</v>
      </c>
      <c r="AFL30" t="e">
        <f>cvarM4*cvarM7</f>
        <v>#VALUE!</v>
      </c>
      <c r="AFM30" t="e">
        <f>mvarM4*mvarM7</f>
        <v>#VALUE!</v>
      </c>
      <c r="AFN30" s="24" t="e">
        <f t="shared" si="360"/>
        <v>#VALUE!</v>
      </c>
      <c r="AFO30" s="24" t="e">
        <f t="shared" si="361"/>
        <v>#VALUE!</v>
      </c>
      <c r="AFP30" s="24" t="e">
        <f t="shared" si="362"/>
        <v>#VALUE!</v>
      </c>
      <c r="AFQ30">
        <v>-0.87941596304063996</v>
      </c>
      <c r="AFR30" t="e">
        <f>bvarM1*bvarM7</f>
        <v>#VALUE!</v>
      </c>
      <c r="AFS30" t="e">
        <f>cvarM1*cvarM7</f>
        <v>#VALUE!</v>
      </c>
      <c r="AFT30" t="e">
        <f>mvarM1*mvarM7</f>
        <v>#VALUE!</v>
      </c>
      <c r="AFU30" s="24" t="e">
        <f t="shared" si="363"/>
        <v>#VALUE!</v>
      </c>
      <c r="AFV30" s="24" t="e">
        <f t="shared" si="364"/>
        <v>#VALUE!</v>
      </c>
      <c r="AFW30" s="24" t="e">
        <f t="shared" si="365"/>
        <v>#VALUE!</v>
      </c>
      <c r="AFX30">
        <v>7.3148645102894003E-7</v>
      </c>
      <c r="AFY30" t="e">
        <f>bvarHC1^2</f>
        <v>#VALUE!</v>
      </c>
      <c r="AFZ30" t="e">
        <f>cvarHC1^2</f>
        <v>#VALUE!</v>
      </c>
      <c r="AGA30" t="e">
        <f>mvarHC1^2</f>
        <v>#VALUE!</v>
      </c>
      <c r="AGB30" s="24" t="e">
        <f t="shared" si="366"/>
        <v>#VALUE!</v>
      </c>
      <c r="AGC30" s="24" t="e">
        <f t="shared" si="367"/>
        <v>#VALUE!</v>
      </c>
      <c r="AGD30" s="24" t="e">
        <f t="shared" si="368"/>
        <v>#VALUE!</v>
      </c>
      <c r="AGE30">
        <v>6.6777285442818001E-11</v>
      </c>
      <c r="AGF30" t="e">
        <f>bvarM5*bvarM9</f>
        <v>#VALUE!</v>
      </c>
      <c r="AGG30" t="e">
        <f>cvarM5*cvarM9</f>
        <v>#VALUE!</v>
      </c>
      <c r="AGH30" t="e">
        <f>mvarM5*mvarM9</f>
        <v>#VALUE!</v>
      </c>
      <c r="AGI30" s="24" t="e">
        <f t="shared" si="369"/>
        <v>#VALUE!</v>
      </c>
      <c r="AGJ30" s="24" t="e">
        <f t="shared" si="370"/>
        <v>#VALUE!</v>
      </c>
      <c r="AGK30" s="24" t="e">
        <f t="shared" si="371"/>
        <v>#VALUE!</v>
      </c>
      <c r="AGL30">
        <v>1.7060180812565001E-6</v>
      </c>
      <c r="AGM30" t="e">
        <f>bvarM4*bvarM6</f>
        <v>#VALUE!</v>
      </c>
      <c r="AGN30" t="e">
        <f>cvarM4*cvarM6</f>
        <v>#VALUE!</v>
      </c>
      <c r="AGO30" t="e">
        <f>mvarM4*mvarM6</f>
        <v>#VALUE!</v>
      </c>
      <c r="AGP30" s="24" t="e">
        <f t="shared" si="372"/>
        <v>#VALUE!</v>
      </c>
      <c r="AGQ30" s="24" t="e">
        <f t="shared" si="373"/>
        <v>#VALUE!</v>
      </c>
      <c r="AGR30" s="24" t="e">
        <f t="shared" si="374"/>
        <v>#VALUE!</v>
      </c>
      <c r="AGS30">
        <v>-3.6080812433823003E-5</v>
      </c>
      <c r="AGT30" t="e">
        <f>bvarM4*bvarM7</f>
        <v>#VALUE!</v>
      </c>
      <c r="AGU30" t="e">
        <f>cvarM4*cvarM7</f>
        <v>#VALUE!</v>
      </c>
      <c r="AGV30" t="e">
        <f>mvarM4*mvarM7</f>
        <v>#VALUE!</v>
      </c>
      <c r="AGW30" s="24" t="e">
        <f t="shared" si="375"/>
        <v>#VALUE!</v>
      </c>
      <c r="AGX30" s="24" t="e">
        <f t="shared" si="376"/>
        <v>#VALUE!</v>
      </c>
      <c r="AGY30" s="24" t="e">
        <f t="shared" si="377"/>
        <v>#VALUE!</v>
      </c>
      <c r="AGZ30">
        <v>-2.7248578651668003E-7</v>
      </c>
      <c r="AHA30" t="e">
        <f>bvarM6*bvarM7</f>
        <v>#VALUE!</v>
      </c>
      <c r="AHB30" t="e">
        <f>cvarM6*cvarM7</f>
        <v>#VALUE!</v>
      </c>
      <c r="AHC30" t="e">
        <f>mvarM6*mvarM7</f>
        <v>#VALUE!</v>
      </c>
      <c r="AHD30" s="24" t="e">
        <f t="shared" si="378"/>
        <v>#VALUE!</v>
      </c>
      <c r="AHE30" s="24" t="e">
        <f t="shared" si="379"/>
        <v>#VALUE!</v>
      </c>
      <c r="AHF30" s="24" t="e">
        <f t="shared" si="380"/>
        <v>#VALUE!</v>
      </c>
      <c r="AHG30">
        <v>-0.86032406363120995</v>
      </c>
      <c r="AHH30" t="e">
        <f>bvarM1*bvarM7</f>
        <v>#VALUE!</v>
      </c>
      <c r="AHI30" t="e">
        <f>cvarM1*cvarM7</f>
        <v>#VALUE!</v>
      </c>
      <c r="AHJ30" t="e">
        <f>mvarM1*mvarM7</f>
        <v>#VALUE!</v>
      </c>
      <c r="AHK30" s="24" t="e">
        <f t="shared" si="381"/>
        <v>#VALUE!</v>
      </c>
      <c r="AHL30" s="24" t="e">
        <f t="shared" si="382"/>
        <v>#VALUE!</v>
      </c>
      <c r="AHM30" s="24" t="e">
        <f t="shared" si="383"/>
        <v>#VALUE!</v>
      </c>
      <c r="AHN30">
        <v>25623.851348202999</v>
      </c>
      <c r="AHO30" t="e">
        <f>bvarM1^2</f>
        <v>#VALUE!</v>
      </c>
      <c r="AHP30" t="e">
        <f>cvarM1^2</f>
        <v>#VALUE!</v>
      </c>
      <c r="AHQ30" t="e">
        <f>mvarM1^2</f>
        <v>#VALUE!</v>
      </c>
      <c r="AHR30" s="24" t="e">
        <f t="shared" si="384"/>
        <v>#VALUE!</v>
      </c>
      <c r="AHS30" s="24" t="e">
        <f t="shared" si="385"/>
        <v>#VALUE!</v>
      </c>
      <c r="AHT30" s="24" t="e">
        <f t="shared" si="386"/>
        <v>#VALUE!</v>
      </c>
      <c r="AHU30">
        <v>2.9580654144097002E-9</v>
      </c>
      <c r="AHV30" t="e">
        <f>bvarM5*bvarM6</f>
        <v>#VALUE!</v>
      </c>
      <c r="AHW30" t="e">
        <f>cvarM5*cvarM6</f>
        <v>#VALUE!</v>
      </c>
      <c r="AHX30" t="e">
        <f>mvarM5*mvarM6</f>
        <v>#VALUE!</v>
      </c>
      <c r="AHY30" s="24" t="e">
        <f t="shared" si="387"/>
        <v>#VALUE!</v>
      </c>
      <c r="AHZ30" s="24" t="e">
        <f t="shared" si="388"/>
        <v>#VALUE!</v>
      </c>
      <c r="AIA30" s="24" t="e">
        <f t="shared" si="389"/>
        <v>#VALUE!</v>
      </c>
      <c r="AIB30">
        <v>1.7429352666943001E-6</v>
      </c>
      <c r="AIC30" t="e">
        <f>bvarM4*bvarM5</f>
        <v>#VALUE!</v>
      </c>
      <c r="AID30" t="e">
        <f>cvarM4*cvarM5</f>
        <v>#VALUE!</v>
      </c>
      <c r="AIE30" t="e">
        <f>mvarM4*mvarM5</f>
        <v>#VALUE!</v>
      </c>
      <c r="AIF30" s="24" t="e">
        <f t="shared" si="390"/>
        <v>#VALUE!</v>
      </c>
      <c r="AIG30" s="24" t="e">
        <f t="shared" si="391"/>
        <v>#VALUE!</v>
      </c>
      <c r="AIH30" s="24" t="e">
        <f t="shared" si="392"/>
        <v>#VALUE!</v>
      </c>
      <c r="AII30">
        <v>0.20479000063753</v>
      </c>
      <c r="AIJ30" t="e">
        <f>bvarM1*bvarM4</f>
        <v>#VALUE!</v>
      </c>
      <c r="AIK30" t="e">
        <f>cvarM1*cvarM4</f>
        <v>#VALUE!</v>
      </c>
      <c r="AIL30" t="e">
        <f>mvarM1*mvarM4</f>
        <v>#VALUE!</v>
      </c>
      <c r="AIM30" s="24" t="e">
        <f t="shared" si="393"/>
        <v>#VALUE!</v>
      </c>
      <c r="AIN30" s="24" t="e">
        <f t="shared" si="394"/>
        <v>#VALUE!</v>
      </c>
      <c r="AIO30" s="24" t="e">
        <f t="shared" si="395"/>
        <v>#VALUE!</v>
      </c>
      <c r="AIP30">
        <v>1.3644714722338001E-9</v>
      </c>
      <c r="AIQ30" t="e">
        <f>bvarM5*bvarM6</f>
        <v>#VALUE!</v>
      </c>
      <c r="AIR30" t="e">
        <f>cvarM5*cvarM6</f>
        <v>#VALUE!</v>
      </c>
      <c r="AIS30" t="e">
        <f>mvarM5*mvarM6</f>
        <v>#VALUE!</v>
      </c>
      <c r="AIT30" s="24" t="e">
        <f t="shared" si="396"/>
        <v>#VALUE!</v>
      </c>
      <c r="AIU30" s="24" t="e">
        <f t="shared" si="397"/>
        <v>#VALUE!</v>
      </c>
      <c r="AIV30" s="24" t="e">
        <f t="shared" si="398"/>
        <v>#VALUE!</v>
      </c>
      <c r="AIW30">
        <v>-0.23873521729439001</v>
      </c>
      <c r="AIX30" t="e">
        <f>bvarM1*bvarM6</f>
        <v>#VALUE!</v>
      </c>
      <c r="AIY30" t="e">
        <f>cvarM1*cvarM6</f>
        <v>#VALUE!</v>
      </c>
      <c r="AIZ30" t="e">
        <f>mvarM1*mvarM6</f>
        <v>#VALUE!</v>
      </c>
      <c r="AJA30" s="24" t="e">
        <f t="shared" si="399"/>
        <v>#VALUE!</v>
      </c>
      <c r="AJB30" s="24" t="e">
        <f t="shared" si="400"/>
        <v>#VALUE!</v>
      </c>
      <c r="AJC30" s="24" t="e">
        <f t="shared" si="401"/>
        <v>#VALUE!</v>
      </c>
      <c r="AJD30">
        <v>-4.6333306009551999E-5</v>
      </c>
      <c r="AJE30" t="e">
        <f>bvarM4*bvarM7</f>
        <v>#VALUE!</v>
      </c>
      <c r="AJF30" t="e">
        <f>cvarM4*cvarM7</f>
        <v>#VALUE!</v>
      </c>
      <c r="AJG30" t="e">
        <f>mvarM4*mvarM7</f>
        <v>#VALUE!</v>
      </c>
      <c r="AJH30" s="24" t="e">
        <f t="shared" si="402"/>
        <v>#VALUE!</v>
      </c>
      <c r="AJI30" s="24" t="e">
        <f t="shared" si="403"/>
        <v>#VALUE!</v>
      </c>
      <c r="AJJ30" s="24" t="e">
        <f t="shared" si="404"/>
        <v>#VALUE!</v>
      </c>
      <c r="AJK30">
        <v>-3.3976253882506999E-10</v>
      </c>
      <c r="AJL30" t="e">
        <f>bvarM5*bvarM9</f>
        <v>#VALUE!</v>
      </c>
      <c r="AJM30" t="e">
        <f>cvarM5*cvarM9</f>
        <v>#VALUE!</v>
      </c>
      <c r="AJN30" t="e">
        <f>mvarM5*mvarM9</f>
        <v>#VALUE!</v>
      </c>
      <c r="AJO30" s="24" t="e">
        <f t="shared" si="405"/>
        <v>#VALUE!</v>
      </c>
      <c r="AJP30" s="24" t="e">
        <f t="shared" si="406"/>
        <v>#VALUE!</v>
      </c>
      <c r="AJQ30" s="24" t="e">
        <f t="shared" si="407"/>
        <v>#VALUE!</v>
      </c>
      <c r="AJR30">
        <v>1.5326092888231999E-6</v>
      </c>
      <c r="AJS30" t="e">
        <f>bvarM4*bvarM5</f>
        <v>#VALUE!</v>
      </c>
      <c r="AJT30" t="e">
        <f>cvarM4*cvarM5</f>
        <v>#VALUE!</v>
      </c>
      <c r="AJU30" t="e">
        <f>mvarM4*mvarM5</f>
        <v>#VALUE!</v>
      </c>
      <c r="AJV30" s="24" t="e">
        <f t="shared" si="408"/>
        <v>#VALUE!</v>
      </c>
      <c r="AJW30" s="24" t="e">
        <f t="shared" si="409"/>
        <v>#VALUE!</v>
      </c>
      <c r="AJX30" s="24" t="e">
        <f t="shared" si="410"/>
        <v>#VALUE!</v>
      </c>
      <c r="AJY30">
        <v>-1.1460490405428001</v>
      </c>
      <c r="AJZ30" t="e">
        <f>bvarM1*bvarM9</f>
        <v>#VALUE!</v>
      </c>
      <c r="AKA30" t="e">
        <f>cvarM1*cvarM9</f>
        <v>#VALUE!</v>
      </c>
      <c r="AKB30" t="e">
        <f>mvarM1*mvarM9</f>
        <v>#VALUE!</v>
      </c>
      <c r="AKC30" s="24" t="e">
        <f t="shared" si="411"/>
        <v>#VALUE!</v>
      </c>
      <c r="AKD30" s="24" t="e">
        <f t="shared" si="412"/>
        <v>#VALUE!</v>
      </c>
      <c r="AKE30" s="24" t="e">
        <f t="shared" si="413"/>
        <v>#VALUE!</v>
      </c>
      <c r="AKF30">
        <v>1.3654533831825001E-5</v>
      </c>
      <c r="AKG30" t="e">
        <f>bvarM1*bvarM4</f>
        <v>#VALUE!</v>
      </c>
      <c r="AKH30" t="e">
        <f>cvarM1*cvarM4</f>
        <v>#VALUE!</v>
      </c>
      <c r="AKI30" t="e">
        <f>mvarM1*mvarM4</f>
        <v>#VALUE!</v>
      </c>
      <c r="AKJ30" s="24" t="e">
        <f t="shared" si="414"/>
        <v>#VALUE!</v>
      </c>
      <c r="AKK30" s="24" t="e">
        <f t="shared" si="415"/>
        <v>#VALUE!</v>
      </c>
      <c r="AKL30" s="24" t="e">
        <f t="shared" si="416"/>
        <v>#VALUE!</v>
      </c>
      <c r="AKM30">
        <v>2.1309142621364999E-6</v>
      </c>
      <c r="AKN30" t="e">
        <f>bvarM4*bvarM6</f>
        <v>#VALUE!</v>
      </c>
      <c r="AKO30" t="e">
        <f>cvarM4*cvarM6</f>
        <v>#VALUE!</v>
      </c>
      <c r="AKP30" t="e">
        <f>mvarM4*mvarM6</f>
        <v>#VALUE!</v>
      </c>
      <c r="AKQ30" s="24" t="e">
        <f t="shared" si="417"/>
        <v>#VALUE!</v>
      </c>
      <c r="AKR30" s="24" t="e">
        <f t="shared" si="418"/>
        <v>#VALUE!</v>
      </c>
      <c r="AKS30" s="24" t="e">
        <f t="shared" si="419"/>
        <v>#VALUE!</v>
      </c>
      <c r="AKT30">
        <v>-1.037155043446E-4</v>
      </c>
      <c r="AKU30" t="e">
        <f>bvarM4*bvarM7</f>
        <v>#VALUE!</v>
      </c>
      <c r="AKV30" t="e">
        <f>cvarM4*cvarM7</f>
        <v>#VALUE!</v>
      </c>
      <c r="AKW30" t="e">
        <f>mvarM4*mvarM7</f>
        <v>#VALUE!</v>
      </c>
      <c r="AKX30" s="24" t="e">
        <f t="shared" si="420"/>
        <v>#VALUE!</v>
      </c>
      <c r="AKY30" s="24" t="e">
        <f t="shared" si="421"/>
        <v>#VALUE!</v>
      </c>
      <c r="AKZ30" s="24" t="e">
        <f t="shared" si="422"/>
        <v>#VALUE!</v>
      </c>
      <c r="ALA30">
        <v>-4.169488816819E-9</v>
      </c>
      <c r="ALB30" t="e">
        <f>bvarM4*bvarM6</f>
        <v>#VALUE!</v>
      </c>
      <c r="ALC30" t="e">
        <f>cvarM4*cvarM6</f>
        <v>#VALUE!</v>
      </c>
      <c r="ALD30" t="e">
        <f>mvarM4*mvarM6</f>
        <v>#VALUE!</v>
      </c>
      <c r="ALE30" s="24" t="e">
        <f t="shared" si="423"/>
        <v>#VALUE!</v>
      </c>
      <c r="ALF30" s="24" t="e">
        <f t="shared" si="424"/>
        <v>#VALUE!</v>
      </c>
      <c r="ALG30" s="24" t="e">
        <f t="shared" si="425"/>
        <v>#VALUE!</v>
      </c>
      <c r="ALH30">
        <v>-8.0706202974558008E-6</v>
      </c>
      <c r="ALI30" t="e">
        <f>bvarM4*bvarM7</f>
        <v>#VALUE!</v>
      </c>
      <c r="ALJ30" t="e">
        <f>cvarM4*cvarM7</f>
        <v>#VALUE!</v>
      </c>
      <c r="ALK30" t="e">
        <f>mvarM4*mvarM7</f>
        <v>#VALUE!</v>
      </c>
      <c r="ALL30" s="24" t="e">
        <f t="shared" si="426"/>
        <v>#VALUE!</v>
      </c>
      <c r="ALM30" s="24" t="e">
        <f t="shared" si="427"/>
        <v>#VALUE!</v>
      </c>
      <c r="ALN30" s="24" t="e">
        <f t="shared" si="428"/>
        <v>#VALUE!</v>
      </c>
      <c r="ALO30">
        <v>6.2991298691832001E-4</v>
      </c>
      <c r="ALP30" t="e">
        <f>bvarM4^2</f>
        <v>#VALUE!</v>
      </c>
      <c r="ALQ30" t="e">
        <f>cvarM4^2</f>
        <v>#VALUE!</v>
      </c>
      <c r="ALR30" t="e">
        <f>mvarM4^2</f>
        <v>#VALUE!</v>
      </c>
      <c r="ALS30" s="24" t="e">
        <f t="shared" si="429"/>
        <v>#VALUE!</v>
      </c>
      <c r="ALT30" s="24" t="e">
        <f t="shared" si="430"/>
        <v>#VALUE!</v>
      </c>
      <c r="ALU30" s="24" t="e">
        <f t="shared" si="431"/>
        <v>#VALUE!</v>
      </c>
      <c r="ALV30">
        <v>-1.2897337151418E-9</v>
      </c>
      <c r="ALW30" t="e">
        <f>bvarM4*bvarM6</f>
        <v>#VALUE!</v>
      </c>
      <c r="ALX30" t="e">
        <f>cvarM4*cvarM6</f>
        <v>#VALUE!</v>
      </c>
      <c r="ALY30" t="e">
        <f>mvarM4*mvarM6</f>
        <v>#VALUE!</v>
      </c>
      <c r="ALZ30" s="24" t="e">
        <f t="shared" si="432"/>
        <v>#VALUE!</v>
      </c>
      <c r="AMA30" s="24" t="e">
        <f t="shared" si="433"/>
        <v>#VALUE!</v>
      </c>
      <c r="AMB30" s="24" t="e">
        <f t="shared" si="434"/>
        <v>#VALUE!</v>
      </c>
      <c r="AMC30">
        <v>-1.0029159379592001E-4</v>
      </c>
      <c r="AMD30" t="e">
        <f>bvarM4*bvarM7</f>
        <v>#VALUE!</v>
      </c>
      <c r="AME30" t="e">
        <f>cvarM4*cvarM7</f>
        <v>#VALUE!</v>
      </c>
      <c r="AMF30" t="e">
        <f>mvarM4*mvarM7</f>
        <v>#VALUE!</v>
      </c>
      <c r="AMG30" s="24" t="e">
        <f t="shared" si="435"/>
        <v>#VALUE!</v>
      </c>
      <c r="AMH30" s="24" t="e">
        <f t="shared" si="436"/>
        <v>#VALUE!</v>
      </c>
      <c r="AMI30" s="24" t="e">
        <f t="shared" si="437"/>
        <v>#VALUE!</v>
      </c>
      <c r="AMJ30">
        <v>-3.4070657228822998E-5</v>
      </c>
      <c r="AMK30" t="e">
        <f>bvarM3*bvarM8</f>
        <v>#VALUE!</v>
      </c>
      <c r="AML30" t="e">
        <f>cvarM3*cvarM8</f>
        <v>#VALUE!</v>
      </c>
      <c r="AMM30" t="e">
        <f>mvarM3*mvarM8</f>
        <v>#VALUE!</v>
      </c>
      <c r="AMN30" s="24" t="e">
        <f t="shared" si="438"/>
        <v>#VALUE!</v>
      </c>
      <c r="AMO30" s="24" t="e">
        <f t="shared" si="439"/>
        <v>#VALUE!</v>
      </c>
      <c r="AMP30" s="24" t="e">
        <f t="shared" si="440"/>
        <v>#VALUE!</v>
      </c>
      <c r="AMQ30">
        <v>-2.1243444939335998E-6</v>
      </c>
      <c r="AMR30" t="e">
        <f>bvarM4*bvarM6</f>
        <v>#VALUE!</v>
      </c>
      <c r="AMS30" t="e">
        <f>cvarM4*cvarM6</f>
        <v>#VALUE!</v>
      </c>
      <c r="AMT30" t="e">
        <f>mvarM4*mvarM6</f>
        <v>#VALUE!</v>
      </c>
      <c r="AMU30" s="24" t="e">
        <f t="shared" si="441"/>
        <v>#VALUE!</v>
      </c>
      <c r="AMV30" s="24" t="e">
        <f t="shared" si="442"/>
        <v>#VALUE!</v>
      </c>
      <c r="AMW30" s="24" t="e">
        <f t="shared" si="443"/>
        <v>#VALUE!</v>
      </c>
      <c r="AMX30">
        <v>-1.369922531883E-4</v>
      </c>
      <c r="AMY30" t="e">
        <f>bvarHC2*bvarM2</f>
        <v>#VALUE!</v>
      </c>
      <c r="AMZ30" t="e">
        <f>cvarHC2*cvarM2</f>
        <v>#VALUE!</v>
      </c>
      <c r="ANA30" t="e">
        <f>mvarHC2*mvarM2</f>
        <v>#VALUE!</v>
      </c>
      <c r="ANB30" s="24" t="e">
        <f t="shared" si="444"/>
        <v>#VALUE!</v>
      </c>
      <c r="ANC30" s="24" t="e">
        <f t="shared" si="445"/>
        <v>#VALUE!</v>
      </c>
      <c r="AND30" s="24" t="e">
        <f t="shared" si="446"/>
        <v>#VALUE!</v>
      </c>
      <c r="ANE30">
        <v>5.6331293100064001E-5</v>
      </c>
      <c r="ANF30" t="e">
        <f>bvarHC2*bvarM6</f>
        <v>#VALUE!</v>
      </c>
      <c r="ANG30" t="e">
        <f>cvarHC2*cvarM6</f>
        <v>#VALUE!</v>
      </c>
      <c r="ANH30" t="e">
        <f>mvarHC2*mvarM6</f>
        <v>#VALUE!</v>
      </c>
      <c r="ANI30" s="24" t="e">
        <f t="shared" si="447"/>
        <v>#VALUE!</v>
      </c>
      <c r="ANJ30" s="24" t="e">
        <f t="shared" si="448"/>
        <v>#VALUE!</v>
      </c>
      <c r="ANK30" s="24" t="e">
        <f t="shared" si="449"/>
        <v>#VALUE!</v>
      </c>
      <c r="ANL30">
        <v>-1.0981036626416999E-5</v>
      </c>
      <c r="ANM30" t="e">
        <f>bvarHC2*bvarM8</f>
        <v>#VALUE!</v>
      </c>
      <c r="ANN30" t="e">
        <f>cvarHC2*cvarM8</f>
        <v>#VALUE!</v>
      </c>
      <c r="ANO30" t="e">
        <f>mvarHC2*mvarM8</f>
        <v>#VALUE!</v>
      </c>
      <c r="ANP30" s="24" t="e">
        <f t="shared" si="450"/>
        <v>#VALUE!</v>
      </c>
      <c r="ANQ30" s="24" t="e">
        <f t="shared" si="451"/>
        <v>#VALUE!</v>
      </c>
      <c r="ANR30" s="24" t="e">
        <f t="shared" si="452"/>
        <v>#VALUE!</v>
      </c>
      <c r="ANS30">
        <v>2.7303987082569001E-6</v>
      </c>
      <c r="ANT30" t="e">
        <f>bvarM3*bvarM8</f>
        <v>#VALUE!</v>
      </c>
      <c r="ANU30" t="e">
        <f>cvarM3*cvarM8</f>
        <v>#VALUE!</v>
      </c>
      <c r="ANV30" t="e">
        <f>mvarM3*mvarM8</f>
        <v>#VALUE!</v>
      </c>
      <c r="ANW30" s="24" t="e">
        <f t="shared" si="453"/>
        <v>#VALUE!</v>
      </c>
      <c r="ANX30" s="24" t="e">
        <f t="shared" si="454"/>
        <v>#VALUE!</v>
      </c>
      <c r="ANY30" s="24" t="e">
        <f t="shared" si="455"/>
        <v>#VALUE!</v>
      </c>
      <c r="ANZ30">
        <v>0.42889264843698999</v>
      </c>
      <c r="AOA30" t="e">
        <f>bvarM1*bvarM3</f>
        <v>#VALUE!</v>
      </c>
      <c r="AOB30" t="e">
        <f>cvarM1*cvarM3</f>
        <v>#VALUE!</v>
      </c>
      <c r="AOC30" t="e">
        <f>mvarM1*mvarM3</f>
        <v>#VALUE!</v>
      </c>
      <c r="AOD30" s="24" t="e">
        <f t="shared" si="456"/>
        <v>#VALUE!</v>
      </c>
      <c r="AOE30" s="24" t="e">
        <f t="shared" si="457"/>
        <v>#VALUE!</v>
      </c>
      <c r="AOF30" s="24" t="e">
        <f t="shared" si="458"/>
        <v>#VALUE!</v>
      </c>
      <c r="AOG30">
        <v>5.2995363869197003E-2</v>
      </c>
      <c r="AOH30" t="e">
        <f>bvarM1*bvarM4</f>
        <v>#VALUE!</v>
      </c>
      <c r="AOI30" t="e">
        <f>cvarM1*cvarM4</f>
        <v>#VALUE!</v>
      </c>
      <c r="AOJ30" t="e">
        <f>mvarM1*mvarM4</f>
        <v>#VALUE!</v>
      </c>
      <c r="AOK30" s="24" t="e">
        <f t="shared" si="459"/>
        <v>#VALUE!</v>
      </c>
      <c r="AOL30" s="24" t="e">
        <f t="shared" si="460"/>
        <v>#VALUE!</v>
      </c>
      <c r="AOM30" s="24" t="e">
        <f t="shared" si="461"/>
        <v>#VALUE!</v>
      </c>
      <c r="AON30">
        <v>5.1579379324719003E-5</v>
      </c>
      <c r="AOO30" t="e">
        <f>bvarHC2*bvarM8</f>
        <v>#VALUE!</v>
      </c>
      <c r="AOP30" t="e">
        <f>cvarHC2*cvarM8</f>
        <v>#VALUE!</v>
      </c>
      <c r="AOQ30" t="e">
        <f>mvarHC2*mvarM8</f>
        <v>#VALUE!</v>
      </c>
      <c r="AOR30" s="24" t="e">
        <f t="shared" si="462"/>
        <v>#VALUE!</v>
      </c>
      <c r="AOS30" s="24" t="e">
        <f t="shared" si="463"/>
        <v>#VALUE!</v>
      </c>
      <c r="AOT30" s="24" t="e">
        <f t="shared" si="464"/>
        <v>#VALUE!</v>
      </c>
      <c r="AOU30">
        <v>-4.6790147897715997E-5</v>
      </c>
      <c r="AOV30" t="e">
        <f>bvarHC2*bvarM2</f>
        <v>#VALUE!</v>
      </c>
      <c r="AOW30" t="e">
        <f>cvarHC2*cvarM2</f>
        <v>#VALUE!</v>
      </c>
      <c r="AOX30" t="e">
        <f>mvarHC2*mvarM2</f>
        <v>#VALUE!</v>
      </c>
      <c r="AOY30" s="24" t="e">
        <f t="shared" si="465"/>
        <v>#VALUE!</v>
      </c>
      <c r="AOZ30" s="24" t="e">
        <f t="shared" si="466"/>
        <v>#VALUE!</v>
      </c>
      <c r="APA30" s="24" t="e">
        <f t="shared" si="467"/>
        <v>#VALUE!</v>
      </c>
      <c r="APB30">
        <v>1.4491338371844999E-3</v>
      </c>
      <c r="APC30" t="e">
        <f>bvarM1*bvarM4</f>
        <v>#VALUE!</v>
      </c>
      <c r="APD30" t="e">
        <f>cvarM1*cvarM4</f>
        <v>#VALUE!</v>
      </c>
      <c r="APE30" t="e">
        <f>mvarM1*mvarM4</f>
        <v>#VALUE!</v>
      </c>
      <c r="APF30" s="24" t="e">
        <f t="shared" si="468"/>
        <v>#VALUE!</v>
      </c>
      <c r="APG30" s="24" t="e">
        <f t="shared" si="469"/>
        <v>#VALUE!</v>
      </c>
      <c r="APH30" s="24" t="e">
        <f t="shared" si="470"/>
        <v>#VALUE!</v>
      </c>
      <c r="API30">
        <v>8.3772197508036008</v>
      </c>
      <c r="APJ30" t="e">
        <f>bvarM1*bvarM8</f>
        <v>#VALUE!</v>
      </c>
      <c r="APK30" t="e">
        <f>cvarM1*cvarM8</f>
        <v>#VALUE!</v>
      </c>
      <c r="APL30" t="e">
        <f>mvarM1*mvarM8</f>
        <v>#VALUE!</v>
      </c>
      <c r="APM30" s="24" t="e">
        <f t="shared" si="471"/>
        <v>#VALUE!</v>
      </c>
      <c r="APN30" s="24" t="e">
        <f t="shared" si="472"/>
        <v>#VALUE!</v>
      </c>
      <c r="APO30" s="24" t="e">
        <f t="shared" si="473"/>
        <v>#VALUE!</v>
      </c>
      <c r="APP30">
        <v>0.38374140685917002</v>
      </c>
      <c r="APQ30" t="e">
        <f>bvarM1*bvarM3</f>
        <v>#VALUE!</v>
      </c>
      <c r="APR30" t="e">
        <f>cvarM1*cvarM3</f>
        <v>#VALUE!</v>
      </c>
      <c r="APS30" t="e">
        <f>mvarM1*mvarM3</f>
        <v>#VALUE!</v>
      </c>
      <c r="APT30" s="24" t="e">
        <f t="shared" si="474"/>
        <v>#VALUE!</v>
      </c>
      <c r="APU30" s="24" t="e">
        <f t="shared" si="475"/>
        <v>#VALUE!</v>
      </c>
      <c r="APV30" s="24" t="e">
        <f t="shared" si="476"/>
        <v>#VALUE!</v>
      </c>
      <c r="APW30">
        <v>3.6160594840670998E-6</v>
      </c>
      <c r="APX30" t="e">
        <f>bvarM2*bvarM9</f>
        <v>#VALUE!</v>
      </c>
      <c r="APY30" t="e">
        <f>cvarM2*cvarM9</f>
        <v>#VALUE!</v>
      </c>
      <c r="APZ30" t="e">
        <f>mvarM2*mvarM9</f>
        <v>#VALUE!</v>
      </c>
      <c r="AQA30" s="24" t="e">
        <f t="shared" si="477"/>
        <v>#VALUE!</v>
      </c>
      <c r="AQB30" s="24" t="e">
        <f t="shared" si="478"/>
        <v>#VALUE!</v>
      </c>
      <c r="AQC30" s="24" t="e">
        <f t="shared" si="479"/>
        <v>#VALUE!</v>
      </c>
      <c r="AQD30">
        <v>3.5043157935314E-5</v>
      </c>
      <c r="AQE30" t="e">
        <f>bvarHC2*bvarM8</f>
        <v>#VALUE!</v>
      </c>
      <c r="AQF30" t="e">
        <f>cvarHC2*cvarM8</f>
        <v>#VALUE!</v>
      </c>
      <c r="AQG30" t="e">
        <f>mvarHC2*mvarM8</f>
        <v>#VALUE!</v>
      </c>
      <c r="AQH30" s="24" t="e">
        <f t="shared" si="480"/>
        <v>#VALUE!</v>
      </c>
      <c r="AQI30" s="24" t="e">
        <f t="shared" si="481"/>
        <v>#VALUE!</v>
      </c>
      <c r="AQJ30" s="24" t="e">
        <f t="shared" si="482"/>
        <v>#VALUE!</v>
      </c>
      <c r="AQK30">
        <v>6.5209016006410002E-5</v>
      </c>
      <c r="AQL30" t="e">
        <f>bvarHC2*bvarM6</f>
        <v>#VALUE!</v>
      </c>
      <c r="AQM30" t="e">
        <f>cvarHC2*cvarM6</f>
        <v>#VALUE!</v>
      </c>
      <c r="AQN30" t="e">
        <f>mvarHC2*mvarM6</f>
        <v>#VALUE!</v>
      </c>
      <c r="AQO30" s="24" t="e">
        <f t="shared" si="483"/>
        <v>#VALUE!</v>
      </c>
      <c r="AQP30" s="24" t="e">
        <f t="shared" si="484"/>
        <v>#VALUE!</v>
      </c>
      <c r="AQQ30" s="24" t="e">
        <f t="shared" si="485"/>
        <v>#VALUE!</v>
      </c>
      <c r="AQR30">
        <v>-1.9229276219696998E-6</v>
      </c>
      <c r="AQS30" t="e">
        <f>bvarHC2*bvarM8</f>
        <v>#VALUE!</v>
      </c>
      <c r="AQT30" t="e">
        <f>cvarHC2*cvarM8</f>
        <v>#VALUE!</v>
      </c>
      <c r="AQU30" t="e">
        <f>mvarHC2*mvarM8</f>
        <v>#VALUE!</v>
      </c>
      <c r="AQV30" s="24" t="e">
        <f t="shared" si="486"/>
        <v>#VALUE!</v>
      </c>
      <c r="AQW30" s="24" t="e">
        <f t="shared" si="487"/>
        <v>#VALUE!</v>
      </c>
      <c r="AQX30" s="24" t="e">
        <f t="shared" si="488"/>
        <v>#VALUE!</v>
      </c>
      <c r="AQY30">
        <v>4.6882383054439001E-6</v>
      </c>
      <c r="AQZ30" t="e">
        <f>bvarM4*bvarM7</f>
        <v>#VALUE!</v>
      </c>
      <c r="ARA30" t="e">
        <f>cvarM4*cvarM7</f>
        <v>#VALUE!</v>
      </c>
      <c r="ARB30" t="e">
        <f>mvarM4*mvarM7</f>
        <v>#VALUE!</v>
      </c>
      <c r="ARC30" s="24" t="e">
        <f t="shared" si="489"/>
        <v>#VALUE!</v>
      </c>
      <c r="ARD30" s="24" t="e">
        <f t="shared" si="490"/>
        <v>#VALUE!</v>
      </c>
      <c r="ARE30" s="24" t="e">
        <f t="shared" si="491"/>
        <v>#VALUE!</v>
      </c>
      <c r="ARF30">
        <v>1.5152176504505E-5</v>
      </c>
      <c r="ARG30" t="e">
        <f>bvarM2*bvarM4</f>
        <v>#VALUE!</v>
      </c>
      <c r="ARH30" t="e">
        <f>cvarM2*cvarM4</f>
        <v>#VALUE!</v>
      </c>
      <c r="ARI30" t="e">
        <f>mvarM2*mvarM4</f>
        <v>#VALUE!</v>
      </c>
      <c r="ARJ30" s="24" t="e">
        <f t="shared" si="492"/>
        <v>#VALUE!</v>
      </c>
      <c r="ARK30" s="24" t="e">
        <f t="shared" si="493"/>
        <v>#VALUE!</v>
      </c>
      <c r="ARL30" s="24" t="e">
        <f t="shared" si="494"/>
        <v>#VALUE!</v>
      </c>
      <c r="ARM30">
        <v>3.4966944531895999E-6</v>
      </c>
      <c r="ARN30" t="e">
        <f>bvarM2*bvarM3</f>
        <v>#VALUE!</v>
      </c>
      <c r="ARO30" t="e">
        <f>cvarM2*cvarM3</f>
        <v>#VALUE!</v>
      </c>
      <c r="ARP30" t="e">
        <f>mvarM2*mvarM3</f>
        <v>#VALUE!</v>
      </c>
      <c r="ARQ30" s="24" t="e">
        <f t="shared" si="495"/>
        <v>#VALUE!</v>
      </c>
      <c r="ARR30" s="24" t="e">
        <f t="shared" si="496"/>
        <v>#VALUE!</v>
      </c>
      <c r="ARS30" s="24" t="e">
        <f t="shared" si="497"/>
        <v>#VALUE!</v>
      </c>
      <c r="ART30">
        <v>-8.7482752436828007E-6</v>
      </c>
      <c r="ARU30" t="e">
        <f>bvarHC2*bvarM9</f>
        <v>#VALUE!</v>
      </c>
      <c r="ARV30" t="e">
        <f>cvarHC2*cvarM9</f>
        <v>#VALUE!</v>
      </c>
      <c r="ARW30" t="e">
        <f>mvarHC2*mvarM9</f>
        <v>#VALUE!</v>
      </c>
      <c r="ARX30" s="24" t="e">
        <f t="shared" si="498"/>
        <v>#VALUE!</v>
      </c>
      <c r="ARY30" s="24" t="e">
        <f t="shared" si="499"/>
        <v>#VALUE!</v>
      </c>
      <c r="ARZ30" s="24" t="e">
        <f t="shared" si="500"/>
        <v>#VALUE!</v>
      </c>
      <c r="ASA30">
        <v>-3.3211600771853998E-4</v>
      </c>
      <c r="ASB30" t="e">
        <f>bvarHC2*bvarM7</f>
        <v>#VALUE!</v>
      </c>
      <c r="ASC30" t="e">
        <f>cvarHC2*cvarM7</f>
        <v>#VALUE!</v>
      </c>
      <c r="ASD30" t="e">
        <f>mvarHC2*mvarM7</f>
        <v>#VALUE!</v>
      </c>
      <c r="ASE30" s="24" t="e">
        <f t="shared" si="501"/>
        <v>#VALUE!</v>
      </c>
      <c r="ASF30" s="24" t="e">
        <f t="shared" si="502"/>
        <v>#VALUE!</v>
      </c>
      <c r="ASG30" s="24" t="e">
        <f t="shared" si="503"/>
        <v>#VALUE!</v>
      </c>
      <c r="ASH30">
        <v>-1.3812877385621999E-6</v>
      </c>
      <c r="ASI30" t="e">
        <f>bvarHC2*bvarM8</f>
        <v>#VALUE!</v>
      </c>
      <c r="ASJ30" t="e">
        <f>cvarHC2*cvarM8</f>
        <v>#VALUE!</v>
      </c>
      <c r="ASK30" t="e">
        <f>mvarHC2*mvarM8</f>
        <v>#VALUE!</v>
      </c>
      <c r="ASL30" s="24" t="e">
        <f t="shared" si="504"/>
        <v>#VALUE!</v>
      </c>
      <c r="ASM30" s="24" t="e">
        <f t="shared" si="505"/>
        <v>#VALUE!</v>
      </c>
      <c r="ASN30" s="24" t="e">
        <f t="shared" si="506"/>
        <v>#VALUE!</v>
      </c>
      <c r="ASO30">
        <v>2.7270416990992999E-6</v>
      </c>
      <c r="ASP30" t="e">
        <f>bvarM4*bvarM6</f>
        <v>#VALUE!</v>
      </c>
      <c r="ASQ30" t="e">
        <f>cvarM4*cvarM6</f>
        <v>#VALUE!</v>
      </c>
      <c r="ASR30" t="e">
        <f>mvarM4*mvarM6</f>
        <v>#VALUE!</v>
      </c>
      <c r="ASS30" s="24" t="e">
        <f t="shared" si="507"/>
        <v>#VALUE!</v>
      </c>
      <c r="AST30" s="24" t="e">
        <f t="shared" si="508"/>
        <v>#VALUE!</v>
      </c>
      <c r="ASU30" s="24" t="e">
        <f t="shared" si="509"/>
        <v>#VALUE!</v>
      </c>
      <c r="ASV30">
        <v>0.17692172560071001</v>
      </c>
      <c r="ASW30" t="e">
        <f>bvarM1*bvarM4</f>
        <v>#VALUE!</v>
      </c>
      <c r="ASX30" t="e">
        <f>cvarM1*cvarM4</f>
        <v>#VALUE!</v>
      </c>
      <c r="ASY30" t="e">
        <f>mvarM1*mvarM4</f>
        <v>#VALUE!</v>
      </c>
      <c r="ASZ30" s="24" t="e">
        <f t="shared" si="510"/>
        <v>#VALUE!</v>
      </c>
      <c r="ATA30" s="24" t="e">
        <f t="shared" si="511"/>
        <v>#VALUE!</v>
      </c>
      <c r="ATB30" s="24" t="e">
        <f t="shared" si="512"/>
        <v>#VALUE!</v>
      </c>
      <c r="ATC30">
        <v>-0.18264503728404999</v>
      </c>
      <c r="ATD30" t="e">
        <f>bvarM1*bvarM8</f>
        <v>#VALUE!</v>
      </c>
      <c r="ATE30" t="e">
        <f>cvarM1*cvarM8</f>
        <v>#VALUE!</v>
      </c>
      <c r="ATF30" t="e">
        <f>mvarM1*mvarM8</f>
        <v>#VALUE!</v>
      </c>
      <c r="ATG30" s="24" t="e">
        <f t="shared" si="513"/>
        <v>#VALUE!</v>
      </c>
      <c r="ATH30" s="24" t="e">
        <f t="shared" si="514"/>
        <v>#VALUE!</v>
      </c>
      <c r="ATI30" s="24" t="e">
        <f t="shared" si="515"/>
        <v>#VALUE!</v>
      </c>
      <c r="ATJ30">
        <v>-8.4969736870765007E-6</v>
      </c>
      <c r="ATK30" t="e">
        <f>bvarM2*bvarM4</f>
        <v>#VALUE!</v>
      </c>
      <c r="ATL30" t="e">
        <f>cvarM2*cvarM4</f>
        <v>#VALUE!</v>
      </c>
      <c r="ATM30" t="e">
        <f>mvarM2*mvarM4</f>
        <v>#VALUE!</v>
      </c>
      <c r="ATN30" s="24" t="e">
        <f t="shared" si="516"/>
        <v>#VALUE!</v>
      </c>
      <c r="ATO30" s="24" t="e">
        <f t="shared" si="517"/>
        <v>#VALUE!</v>
      </c>
      <c r="ATP30" s="24" t="e">
        <f t="shared" si="518"/>
        <v>#VALUE!</v>
      </c>
      <c r="ATQ30">
        <v>-3.4925599589895002E-5</v>
      </c>
      <c r="ATR30" t="e">
        <f>bvarHC2*bvarM2</f>
        <v>#VALUE!</v>
      </c>
      <c r="ATS30" t="e">
        <f>cvarHC2*cvarM2</f>
        <v>#VALUE!</v>
      </c>
      <c r="ATT30" t="e">
        <f>mvarHC2*mvarM2</f>
        <v>#VALUE!</v>
      </c>
      <c r="ATU30" s="24" t="e">
        <f t="shared" si="519"/>
        <v>#VALUE!</v>
      </c>
      <c r="ATV30" s="24" t="e">
        <f t="shared" si="520"/>
        <v>#VALUE!</v>
      </c>
      <c r="ATW30" s="24" t="e">
        <f t="shared" si="521"/>
        <v>#VALUE!</v>
      </c>
      <c r="ATX30">
        <v>-9.9902166571519991E-7</v>
      </c>
      <c r="ATY30" t="e">
        <f>bvarHC2*bvarM8</f>
        <v>#VALUE!</v>
      </c>
      <c r="ATZ30" t="e">
        <f>cvarHC2*cvarM8</f>
        <v>#VALUE!</v>
      </c>
      <c r="AUA30" t="e">
        <f>mvarHC2*mvarM8</f>
        <v>#VALUE!</v>
      </c>
      <c r="AUB30" s="24" t="e">
        <f t="shared" si="522"/>
        <v>#VALUE!</v>
      </c>
      <c r="AUC30" s="24" t="e">
        <f t="shared" si="523"/>
        <v>#VALUE!</v>
      </c>
      <c r="AUD30" s="24" t="e">
        <f t="shared" si="524"/>
        <v>#VALUE!</v>
      </c>
      <c r="AUE30">
        <v>-2.1201223833822001E-6</v>
      </c>
      <c r="AUF30" t="e">
        <f>bvarM2*bvarM3</f>
        <v>#VALUE!</v>
      </c>
      <c r="AUG30" t="e">
        <f>cvarM2*cvarM3</f>
        <v>#VALUE!</v>
      </c>
      <c r="AUH30" t="e">
        <f>mvarM2*mvarM3</f>
        <v>#VALUE!</v>
      </c>
      <c r="AUI30" s="24" t="e">
        <f t="shared" si="525"/>
        <v>#VALUE!</v>
      </c>
      <c r="AUJ30" s="24" t="e">
        <f t="shared" si="526"/>
        <v>#VALUE!</v>
      </c>
      <c r="AUK30" s="24" t="e">
        <f t="shared" si="527"/>
        <v>#VALUE!</v>
      </c>
      <c r="AUL30">
        <v>-0.52075512731840001</v>
      </c>
      <c r="AUM30" t="e">
        <f>bvarM1*bvarM9</f>
        <v>#VALUE!</v>
      </c>
      <c r="AUN30" t="e">
        <f>cvarM1*cvarM9</f>
        <v>#VALUE!</v>
      </c>
      <c r="AUO30" t="e">
        <f>mvarM1*mvarM9</f>
        <v>#VALUE!</v>
      </c>
      <c r="AUP30" s="24" t="e">
        <f t="shared" si="528"/>
        <v>#VALUE!</v>
      </c>
      <c r="AUQ30" s="24" t="e">
        <f t="shared" si="529"/>
        <v>#VALUE!</v>
      </c>
      <c r="AUR30" s="24" t="e">
        <f t="shared" si="530"/>
        <v>#VALUE!</v>
      </c>
      <c r="AUS30">
        <v>4.1510631085892997E-5</v>
      </c>
      <c r="AUT30" t="e">
        <f>bvarM2*bvarM7</f>
        <v>#VALUE!</v>
      </c>
      <c r="AUU30" t="e">
        <f>cvarM2*cvarM7</f>
        <v>#VALUE!</v>
      </c>
      <c r="AUV30" t="e">
        <f>mvarM2*mvarM7</f>
        <v>#VALUE!</v>
      </c>
      <c r="AUW30" s="24" t="e">
        <f t="shared" si="531"/>
        <v>#VALUE!</v>
      </c>
      <c r="AUX30" s="24" t="e">
        <f t="shared" si="532"/>
        <v>#VALUE!</v>
      </c>
      <c r="AUY30" s="24" t="e">
        <f t="shared" si="533"/>
        <v>#VALUE!</v>
      </c>
      <c r="AUZ30">
        <v>3.5678503052801E-5</v>
      </c>
      <c r="AVA30" t="e">
        <f>bvarHC2*bvarM9</f>
        <v>#VALUE!</v>
      </c>
      <c r="AVB30" t="e">
        <f>cvarHC2*cvarM9</f>
        <v>#VALUE!</v>
      </c>
      <c r="AVC30" t="e">
        <f>mvarHC2*mvarM9</f>
        <v>#VALUE!</v>
      </c>
      <c r="AVD30" s="24" t="e">
        <f t="shared" si="534"/>
        <v>#VALUE!</v>
      </c>
      <c r="AVE30" s="24" t="e">
        <f t="shared" si="535"/>
        <v>#VALUE!</v>
      </c>
      <c r="AVF30" s="24" t="e">
        <f t="shared" si="536"/>
        <v>#VALUE!</v>
      </c>
      <c r="AVG30">
        <v>-3.1134004959321999E-5</v>
      </c>
      <c r="AVH30" t="e">
        <f>bvarHC2*bvarM2</f>
        <v>#VALUE!</v>
      </c>
      <c r="AVI30" t="e">
        <f>cvarHC2*cvarM2</f>
        <v>#VALUE!</v>
      </c>
      <c r="AVJ30" t="e">
        <f>mvarHC2*mvarM2</f>
        <v>#VALUE!</v>
      </c>
      <c r="AVK30" s="24" t="e">
        <f t="shared" si="537"/>
        <v>#VALUE!</v>
      </c>
      <c r="AVL30" s="24" t="e">
        <f t="shared" si="538"/>
        <v>#VALUE!</v>
      </c>
      <c r="AVM30" s="24" t="e">
        <f t="shared" si="539"/>
        <v>#VALUE!</v>
      </c>
      <c r="AVN30">
        <v>-9.1542433567076002E-7</v>
      </c>
      <c r="AVO30" t="e">
        <f>bvarHC2*bvarM8</f>
        <v>#VALUE!</v>
      </c>
      <c r="AVP30" t="e">
        <f>cvarHC2*cvarM8</f>
        <v>#VALUE!</v>
      </c>
      <c r="AVQ30" t="e">
        <f>mvarHC2*mvarM8</f>
        <v>#VALUE!</v>
      </c>
      <c r="AVR30" s="24" t="e">
        <f t="shared" si="540"/>
        <v>#VALUE!</v>
      </c>
      <c r="AVS30" s="24" t="e">
        <f t="shared" si="541"/>
        <v>#VALUE!</v>
      </c>
      <c r="AVT30" s="24" t="e">
        <f t="shared" si="542"/>
        <v>#VALUE!</v>
      </c>
      <c r="AVU30">
        <v>-1.7434119721879999</v>
      </c>
      <c r="AVV30" t="e">
        <f>bvarM1*bvarM9</f>
        <v>#VALUE!</v>
      </c>
      <c r="AVW30" t="e">
        <f>cvarM1*cvarM9</f>
        <v>#VALUE!</v>
      </c>
      <c r="AVX30" t="e">
        <f>mvarM1*mvarM9</f>
        <v>#VALUE!</v>
      </c>
      <c r="AVY30" s="24" t="e">
        <f t="shared" si="543"/>
        <v>#VALUE!</v>
      </c>
      <c r="AVZ30" s="24" t="e">
        <f t="shared" si="544"/>
        <v>#VALUE!</v>
      </c>
      <c r="AWA30" s="24" t="e">
        <f t="shared" si="545"/>
        <v>#VALUE!</v>
      </c>
      <c r="AWB30">
        <v>-2.1661509362428998E-6</v>
      </c>
      <c r="AWC30" t="e">
        <f>bvarM3*bvarM9</f>
        <v>#VALUE!</v>
      </c>
      <c r="AWD30" t="e">
        <f>cvarM3*cvarM9</f>
        <v>#VALUE!</v>
      </c>
      <c r="AWE30" t="e">
        <f>mvarM3*mvarM9</f>
        <v>#VALUE!</v>
      </c>
      <c r="AWF30" s="24" t="e">
        <f t="shared" si="546"/>
        <v>#VALUE!</v>
      </c>
      <c r="AWG30" s="24" t="e">
        <f t="shared" si="547"/>
        <v>#VALUE!</v>
      </c>
      <c r="AWH30" s="24" t="e">
        <f t="shared" si="548"/>
        <v>#VALUE!</v>
      </c>
      <c r="AWI30">
        <v>-2.8625823733121001E-6</v>
      </c>
      <c r="AWJ30" t="e">
        <f>bvarM2*bvarM4</f>
        <v>#VALUE!</v>
      </c>
      <c r="AWK30" t="e">
        <f>cvarM2*cvarM4</f>
        <v>#VALUE!</v>
      </c>
      <c r="AWL30" t="e">
        <f>mvarM2*mvarM4</f>
        <v>#VALUE!</v>
      </c>
      <c r="AWM30" s="24" t="e">
        <f t="shared" si="549"/>
        <v>#VALUE!</v>
      </c>
      <c r="AWN30" s="24" t="e">
        <f t="shared" si="550"/>
        <v>#VALUE!</v>
      </c>
      <c r="AWO30" s="24" t="e">
        <f t="shared" si="551"/>
        <v>#VALUE!</v>
      </c>
      <c r="AWP30">
        <v>3.6059292104228001E-5</v>
      </c>
      <c r="AWQ30" t="e">
        <f>bvarHC2*bvarM9</f>
        <v>#VALUE!</v>
      </c>
      <c r="AWR30" t="e">
        <f>cvarHC2*cvarM9</f>
        <v>#VALUE!</v>
      </c>
      <c r="AWS30" t="e">
        <f>mvarHC2*mvarM9</f>
        <v>#VALUE!</v>
      </c>
      <c r="AWT30" s="24" t="e">
        <f t="shared" si="552"/>
        <v>#VALUE!</v>
      </c>
      <c r="AWU30" s="24" t="e">
        <f t="shared" si="553"/>
        <v>#VALUE!</v>
      </c>
      <c r="AWV30" s="24" t="e">
        <f t="shared" si="554"/>
        <v>#VALUE!</v>
      </c>
      <c r="AWW30">
        <v>-1.0174686861116</v>
      </c>
      <c r="AWX30" t="e">
        <f>bvarM1*bvarM9</f>
        <v>#VALUE!</v>
      </c>
      <c r="AWY30" t="e">
        <f>cvarM1*cvarM9</f>
        <v>#VALUE!</v>
      </c>
      <c r="AWZ30" t="e">
        <f>mvarM1*mvarM9</f>
        <v>#VALUE!</v>
      </c>
      <c r="AXA30" s="24" t="e">
        <f t="shared" si="555"/>
        <v>#VALUE!</v>
      </c>
      <c r="AXB30" s="24" t="e">
        <f t="shared" si="556"/>
        <v>#VALUE!</v>
      </c>
      <c r="AXC30" s="24" t="e">
        <f t="shared" si="557"/>
        <v>#VALUE!</v>
      </c>
      <c r="AXD30">
        <v>-1.0544524065298999E-5</v>
      </c>
      <c r="AXE30" t="e">
        <f>bvarHC2*bvarM8</f>
        <v>#VALUE!</v>
      </c>
      <c r="AXF30" t="e">
        <f>cvarHC2*cvarM8</f>
        <v>#VALUE!</v>
      </c>
      <c r="AXG30" t="e">
        <f>mvarHC2*mvarM8</f>
        <v>#VALUE!</v>
      </c>
      <c r="AXH30" s="24" t="e">
        <f t="shared" si="558"/>
        <v>#VALUE!</v>
      </c>
      <c r="AXI30" s="24" t="e">
        <f t="shared" si="559"/>
        <v>#VALUE!</v>
      </c>
      <c r="AXJ30" s="24" t="e">
        <f t="shared" si="560"/>
        <v>#VALUE!</v>
      </c>
      <c r="AXK30">
        <v>-1.4733432544855999E-5</v>
      </c>
      <c r="AXL30" t="e">
        <f>bvarM3*bvarM4</f>
        <v>#VALUE!</v>
      </c>
      <c r="AXM30" t="e">
        <f>cvarM3*cvarM4</f>
        <v>#VALUE!</v>
      </c>
      <c r="AXN30" t="e">
        <f>mvarM3*mvarM4</f>
        <v>#VALUE!</v>
      </c>
      <c r="AXO30" s="24" t="e">
        <f t="shared" si="561"/>
        <v>#VALUE!</v>
      </c>
      <c r="AXP30" s="24" t="e">
        <f t="shared" si="562"/>
        <v>#VALUE!</v>
      </c>
      <c r="AXQ30" s="24" t="e">
        <f t="shared" si="563"/>
        <v>#VALUE!</v>
      </c>
      <c r="AXR30">
        <v>2.1682880275585999E-5</v>
      </c>
      <c r="AXS30" t="e">
        <f>bvarM4*bvarM9</f>
        <v>#VALUE!</v>
      </c>
      <c r="AXT30" t="e">
        <f>cvarM4*cvarM9</f>
        <v>#VALUE!</v>
      </c>
      <c r="AXU30" t="e">
        <f>mvarM4*mvarM9</f>
        <v>#VALUE!</v>
      </c>
      <c r="AXV30" s="24" t="e">
        <f t="shared" si="564"/>
        <v>#VALUE!</v>
      </c>
      <c r="AXW30" s="24" t="e">
        <f t="shared" si="565"/>
        <v>#VALUE!</v>
      </c>
      <c r="AXX30" s="24" t="e">
        <f t="shared" si="566"/>
        <v>#VALUE!</v>
      </c>
      <c r="AXY30">
        <v>3.4397218656421001E-2</v>
      </c>
      <c r="AXZ30" t="e">
        <f>bvarM1*bvarM4</f>
        <v>#VALUE!</v>
      </c>
      <c r="AYA30" t="e">
        <f>cvarM1*cvarM4</f>
        <v>#VALUE!</v>
      </c>
      <c r="AYB30" t="e">
        <f>mvarM1*mvarM4</f>
        <v>#VALUE!</v>
      </c>
      <c r="AYC30" s="24" t="e">
        <f t="shared" si="567"/>
        <v>#VALUE!</v>
      </c>
      <c r="AYD30" s="24" t="e">
        <f t="shared" si="568"/>
        <v>#VALUE!</v>
      </c>
      <c r="AYE30" s="24" t="e">
        <f t="shared" si="569"/>
        <v>#VALUE!</v>
      </c>
      <c r="AYF30">
        <v>1.6120212663902E-5</v>
      </c>
      <c r="AYG30" t="e">
        <f>bvarHC2*bvarM8</f>
        <v>#VALUE!</v>
      </c>
      <c r="AYH30" t="e">
        <f>cvarHC2*cvarM8</f>
        <v>#VALUE!</v>
      </c>
      <c r="AYI30" t="e">
        <f>mvarHC2*mvarM8</f>
        <v>#VALUE!</v>
      </c>
      <c r="AYJ30" s="24" t="e">
        <f t="shared" si="570"/>
        <v>#VALUE!</v>
      </c>
      <c r="AYK30" s="24" t="e">
        <f t="shared" si="571"/>
        <v>#VALUE!</v>
      </c>
      <c r="AYL30" s="24" t="e">
        <f t="shared" si="572"/>
        <v>#VALUE!</v>
      </c>
      <c r="AYM30">
        <v>2.2355849786093E-5</v>
      </c>
      <c r="AYN30" t="e">
        <f>bvarM2*bvarM9</f>
        <v>#VALUE!</v>
      </c>
      <c r="AYO30" t="e">
        <f>cvarM2*cvarM9</f>
        <v>#VALUE!</v>
      </c>
      <c r="AYP30" t="e">
        <f>mvarM2*mvarM9</f>
        <v>#VALUE!</v>
      </c>
      <c r="AYQ30" s="24" t="e">
        <f t="shared" si="573"/>
        <v>#VALUE!</v>
      </c>
      <c r="AYR30" s="24" t="e">
        <f t="shared" si="574"/>
        <v>#VALUE!</v>
      </c>
      <c r="AYS30" s="24" t="e">
        <f t="shared" si="575"/>
        <v>#VALUE!</v>
      </c>
      <c r="AYT30">
        <v>1.8954702707522999E-7</v>
      </c>
      <c r="AYU30" t="e">
        <f>bvarHC2*bvarM9</f>
        <v>#VALUE!</v>
      </c>
      <c r="AYV30" t="e">
        <f>cvarHC2*cvarM9</f>
        <v>#VALUE!</v>
      </c>
      <c r="AYW30" t="e">
        <f>mvarHC2*mvarM9</f>
        <v>#VALUE!</v>
      </c>
      <c r="AYX30" s="24" t="e">
        <f t="shared" si="576"/>
        <v>#VALUE!</v>
      </c>
      <c r="AYY30" s="24" t="e">
        <f t="shared" si="577"/>
        <v>#VALUE!</v>
      </c>
      <c r="AYZ30" s="24" t="e">
        <f t="shared" si="578"/>
        <v>#VALUE!</v>
      </c>
      <c r="AZA30">
        <v>7.0852304596596998</v>
      </c>
      <c r="AZB30" t="e">
        <f>bvarM1*bvarM2</f>
        <v>#VALUE!</v>
      </c>
      <c r="AZC30" t="e">
        <f>cvarM1*cvarM2</f>
        <v>#VALUE!</v>
      </c>
      <c r="AZD30" t="e">
        <f>mvarM1*mvarM2</f>
        <v>#VALUE!</v>
      </c>
      <c r="AZE30" s="24" t="e">
        <f t="shared" si="579"/>
        <v>#VALUE!</v>
      </c>
      <c r="AZF30" s="24" t="e">
        <f t="shared" si="580"/>
        <v>#VALUE!</v>
      </c>
      <c r="AZG30" s="24" t="e">
        <f t="shared" si="581"/>
        <v>#VALUE!</v>
      </c>
      <c r="AZH30">
        <v>204586.97944796999</v>
      </c>
      <c r="AZI30" t="e">
        <f>bvarM1^2</f>
        <v>#VALUE!</v>
      </c>
      <c r="AZJ30" t="e">
        <f>cvarM1^2</f>
        <v>#VALUE!</v>
      </c>
      <c r="AZK30" t="e">
        <f>mvarM1^2</f>
        <v>#VALUE!</v>
      </c>
      <c r="AZL30" s="24" t="e">
        <f t="shared" si="582"/>
        <v>#VALUE!</v>
      </c>
      <c r="AZM30" s="24" t="e">
        <f t="shared" si="583"/>
        <v>#VALUE!</v>
      </c>
      <c r="AZN30" s="24" t="e">
        <f t="shared" si="584"/>
        <v>#VALUE!</v>
      </c>
      <c r="AZO30">
        <v>2.5080499027467001E-6</v>
      </c>
      <c r="AZP30" t="e">
        <f>bvarHC2*bvarM4</f>
        <v>#VALUE!</v>
      </c>
      <c r="AZQ30" t="e">
        <f>cvarHC2*cvarM4</f>
        <v>#VALUE!</v>
      </c>
      <c r="AZR30" t="e">
        <f>mvarHC2*mvarM4</f>
        <v>#VALUE!</v>
      </c>
      <c r="AZS30" s="24" t="e">
        <f t="shared" si="585"/>
        <v>#VALUE!</v>
      </c>
      <c r="AZT30" s="24" t="e">
        <f t="shared" si="586"/>
        <v>#VALUE!</v>
      </c>
      <c r="AZU30" s="24" t="e">
        <f t="shared" si="587"/>
        <v>#VALUE!</v>
      </c>
      <c r="AZV30">
        <v>-1.0871195370920001E-3</v>
      </c>
      <c r="AZW30" t="e">
        <f>bvarHC2*bvarM8</f>
        <v>#VALUE!</v>
      </c>
      <c r="AZX30" t="e">
        <f>cvarHC2*cvarM8</f>
        <v>#VALUE!</v>
      </c>
      <c r="AZY30" t="e">
        <f>mvarHC2*mvarM8</f>
        <v>#VALUE!</v>
      </c>
      <c r="AZZ30" s="24" t="e">
        <f t="shared" si="588"/>
        <v>#VALUE!</v>
      </c>
      <c r="BAA30" s="24" t="e">
        <f t="shared" si="589"/>
        <v>#VALUE!</v>
      </c>
      <c r="BAB30" s="24" t="e">
        <f t="shared" si="590"/>
        <v>#VALUE!</v>
      </c>
      <c r="BAC30">
        <v>-1.0852486420202999E-5</v>
      </c>
      <c r="BAD30" t="e">
        <f>bvarM3*bvarM6</f>
        <v>#VALUE!</v>
      </c>
      <c r="BAE30" t="e">
        <f>cvarM3*cvarM6</f>
        <v>#VALUE!</v>
      </c>
      <c r="BAF30" t="e">
        <f>mvarM3*mvarM6</f>
        <v>#VALUE!</v>
      </c>
      <c r="BAG30" s="24" t="e">
        <f t="shared" si="591"/>
        <v>#VALUE!</v>
      </c>
      <c r="BAH30" s="24" t="e">
        <f t="shared" si="592"/>
        <v>#VALUE!</v>
      </c>
      <c r="BAI30" s="24" t="e">
        <f t="shared" si="593"/>
        <v>#VALUE!</v>
      </c>
      <c r="BAJ30">
        <v>-1.7104781025695999E-5</v>
      </c>
      <c r="BAK30" t="e">
        <f>bvarHC2*bvarM8</f>
        <v>#VALUE!</v>
      </c>
      <c r="BAL30" t="e">
        <f>cvarHC2*cvarM8</f>
        <v>#VALUE!</v>
      </c>
      <c r="BAM30" t="e">
        <f>mvarHC2*mvarM8</f>
        <v>#VALUE!</v>
      </c>
      <c r="BAN30" s="24" t="e">
        <f t="shared" si="594"/>
        <v>#VALUE!</v>
      </c>
      <c r="BAO30" s="24" t="e">
        <f t="shared" si="595"/>
        <v>#VALUE!</v>
      </c>
      <c r="BAP30" s="24" t="e">
        <f t="shared" si="596"/>
        <v>#VALUE!</v>
      </c>
      <c r="BAQ30">
        <v>5.4077707702529001E-7</v>
      </c>
      <c r="BAR30" t="e">
        <f>bvarM2*bvarM4</f>
        <v>#VALUE!</v>
      </c>
      <c r="BAS30" t="e">
        <f>cvarM2*cvarM4</f>
        <v>#VALUE!</v>
      </c>
      <c r="BAT30" t="e">
        <f>mvarM2*mvarM4</f>
        <v>#VALUE!</v>
      </c>
      <c r="BAU30" s="24" t="e">
        <f t="shared" si="597"/>
        <v>#VALUE!</v>
      </c>
      <c r="BAV30" s="24" t="e">
        <f t="shared" si="598"/>
        <v>#VALUE!</v>
      </c>
      <c r="BAW30" s="24" t="e">
        <f t="shared" si="599"/>
        <v>#VALUE!</v>
      </c>
      <c r="BAX30">
        <v>1.2233390680078</v>
      </c>
      <c r="BAY30" t="e">
        <f>bvarM1*bvarM7</f>
        <v>#VALUE!</v>
      </c>
      <c r="BAZ30" t="e">
        <f>cvarM1*cvarM7</f>
        <v>#VALUE!</v>
      </c>
      <c r="BBA30" t="e">
        <f>mvarM1*mvarM7</f>
        <v>#VALUE!</v>
      </c>
      <c r="BBB30" s="24" t="e">
        <f t="shared" si="600"/>
        <v>#VALUE!</v>
      </c>
      <c r="BBC30" s="24" t="e">
        <f t="shared" si="601"/>
        <v>#VALUE!</v>
      </c>
      <c r="BBD30" s="24" t="e">
        <f t="shared" si="602"/>
        <v>#VALUE!</v>
      </c>
      <c r="BBE30">
        <v>4.7990694921564998E-2</v>
      </c>
      <c r="BBF30" t="e">
        <f>bvarM1*bvarM6</f>
        <v>#VALUE!</v>
      </c>
      <c r="BBG30" t="e">
        <f>cvarM1*cvarM6</f>
        <v>#VALUE!</v>
      </c>
      <c r="BBH30" t="e">
        <f>mvarM1*mvarM6</f>
        <v>#VALUE!</v>
      </c>
      <c r="BBI30" s="24" t="e">
        <f t="shared" si="603"/>
        <v>#VALUE!</v>
      </c>
      <c r="BBJ30" s="24" t="e">
        <f t="shared" si="604"/>
        <v>#VALUE!</v>
      </c>
      <c r="BBK30" s="24" t="e">
        <f t="shared" si="605"/>
        <v>#VALUE!</v>
      </c>
      <c r="BBL30">
        <v>1.5122542105162001E-4</v>
      </c>
      <c r="BBM30" t="e">
        <f>bvarHC2*bvarM7</f>
        <v>#VALUE!</v>
      </c>
      <c r="BBN30" t="e">
        <f>cvarHC2*cvarM7</f>
        <v>#VALUE!</v>
      </c>
      <c r="BBO30" t="e">
        <f>mvarHC2*mvarM7</f>
        <v>#VALUE!</v>
      </c>
      <c r="BBP30" s="24" t="e">
        <f t="shared" si="606"/>
        <v>#VALUE!</v>
      </c>
      <c r="BBQ30" s="24" t="e">
        <f t="shared" si="607"/>
        <v>#VALUE!</v>
      </c>
      <c r="BBR30" s="24" t="e">
        <f t="shared" si="608"/>
        <v>#VALUE!</v>
      </c>
      <c r="BBS30">
        <v>0.28367738176445001</v>
      </c>
      <c r="BBT30" t="e">
        <f>bvarM1*bvarM4</f>
        <v>#VALUE!</v>
      </c>
      <c r="BBU30" t="e">
        <f>cvarM1*cvarM4</f>
        <v>#VALUE!</v>
      </c>
      <c r="BBV30" t="e">
        <f>mvarM1*mvarM4</f>
        <v>#VALUE!</v>
      </c>
      <c r="BBW30" s="24" t="e">
        <f t="shared" si="609"/>
        <v>#VALUE!</v>
      </c>
      <c r="BBX30" s="24" t="e">
        <f t="shared" si="610"/>
        <v>#VALUE!</v>
      </c>
      <c r="BBY30" s="24" t="e">
        <f t="shared" si="611"/>
        <v>#VALUE!</v>
      </c>
      <c r="BBZ30">
        <v>1.0939133364386E-5</v>
      </c>
      <c r="BCA30" t="e">
        <f>bvarHC2*bvarM6</f>
        <v>#VALUE!</v>
      </c>
      <c r="BCB30" t="e">
        <f>cvarHC2*cvarM6</f>
        <v>#VALUE!</v>
      </c>
      <c r="BCC30" t="e">
        <f>mvarHC2*mvarM6</f>
        <v>#VALUE!</v>
      </c>
      <c r="BCD30" s="24" t="e">
        <f t="shared" si="612"/>
        <v>#VALUE!</v>
      </c>
      <c r="BCE30" s="24" t="e">
        <f t="shared" si="613"/>
        <v>#VALUE!</v>
      </c>
      <c r="BCF30" s="24" t="e">
        <f t="shared" si="614"/>
        <v>#VALUE!</v>
      </c>
      <c r="BCG30">
        <v>-8.1785315540873E-9</v>
      </c>
      <c r="BCH30" t="e">
        <f>bvarHC2*bvarM9</f>
        <v>#VALUE!</v>
      </c>
      <c r="BCI30" t="e">
        <f>cvarHC2*cvarM9</f>
        <v>#VALUE!</v>
      </c>
      <c r="BCJ30" t="e">
        <f>mvarHC2*mvarM9</f>
        <v>#VALUE!</v>
      </c>
      <c r="BCK30" s="24" t="e">
        <f t="shared" si="615"/>
        <v>#VALUE!</v>
      </c>
      <c r="BCL30" s="24" t="e">
        <f t="shared" si="616"/>
        <v>#VALUE!</v>
      </c>
      <c r="BCM30" s="24" t="e">
        <f t="shared" si="617"/>
        <v>#VALUE!</v>
      </c>
      <c r="BCN30">
        <v>1.8000906686174999E-5</v>
      </c>
      <c r="BCO30" t="e">
        <f>bvarM4*bvarM9</f>
        <v>#VALUE!</v>
      </c>
      <c r="BCP30" t="e">
        <f>cvarM4*cvarM9</f>
        <v>#VALUE!</v>
      </c>
      <c r="BCQ30" t="e">
        <f>mvarM4*mvarM9</f>
        <v>#VALUE!</v>
      </c>
      <c r="BCR30" s="24" t="e">
        <f t="shared" si="618"/>
        <v>#VALUE!</v>
      </c>
      <c r="BCS30" s="24" t="e">
        <f t="shared" si="619"/>
        <v>#VALUE!</v>
      </c>
      <c r="BCT30" s="24" t="e">
        <f t="shared" si="620"/>
        <v>#VALUE!</v>
      </c>
      <c r="BCU30">
        <v>-0.19210956580232</v>
      </c>
      <c r="BCV30" t="e">
        <f>bvarM1*bvarM8</f>
        <v>#VALUE!</v>
      </c>
      <c r="BCW30" t="e">
        <f>cvarM1*cvarM8</f>
        <v>#VALUE!</v>
      </c>
      <c r="BCX30" t="e">
        <f>mvarM1*mvarM8</f>
        <v>#VALUE!</v>
      </c>
      <c r="BCY30" s="24" t="e">
        <f t="shared" si="621"/>
        <v>#VALUE!</v>
      </c>
      <c r="BCZ30" s="24" t="e">
        <f t="shared" si="622"/>
        <v>#VALUE!</v>
      </c>
      <c r="BDA30" s="24" t="e">
        <f t="shared" si="623"/>
        <v>#VALUE!</v>
      </c>
      <c r="BDB30">
        <v>-3.8574292186245E-6</v>
      </c>
      <c r="BDC30" t="e">
        <f>bvarHC2*bvarM3</f>
        <v>#VALUE!</v>
      </c>
      <c r="BDD30" t="e">
        <f>cvarHC2*cvarM3</f>
        <v>#VALUE!</v>
      </c>
      <c r="BDE30" t="e">
        <f>mvarHC2*mvarM3</f>
        <v>#VALUE!</v>
      </c>
      <c r="BDF30" s="24" t="e">
        <f t="shared" si="624"/>
        <v>#VALUE!</v>
      </c>
      <c r="BDG30" s="24" t="e">
        <f t="shared" si="625"/>
        <v>#VALUE!</v>
      </c>
      <c r="BDH30" s="24" t="e">
        <f t="shared" si="626"/>
        <v>#VALUE!</v>
      </c>
      <c r="BDI30">
        <v>-6.2106001857183994E-5</v>
      </c>
      <c r="BDJ30" t="e">
        <f>bvarM4*bvarM7</f>
        <v>#VALUE!</v>
      </c>
      <c r="BDK30" t="e">
        <f>cvarM4*cvarM7</f>
        <v>#VALUE!</v>
      </c>
      <c r="BDL30" t="e">
        <f>mvarM4*mvarM7</f>
        <v>#VALUE!</v>
      </c>
      <c r="BDM30" s="24" t="e">
        <f t="shared" si="627"/>
        <v>#VALUE!</v>
      </c>
      <c r="BDN30" s="24" t="e">
        <f t="shared" si="628"/>
        <v>#VALUE!</v>
      </c>
      <c r="BDO30" s="24" t="e">
        <f t="shared" si="629"/>
        <v>#VALUE!</v>
      </c>
      <c r="BDP30">
        <v>-8.4459348740878001E-2</v>
      </c>
      <c r="BDQ30" t="e">
        <f>bvarM1*bvarM2</f>
        <v>#VALUE!</v>
      </c>
      <c r="BDR30" t="e">
        <f>cvarM1*cvarM2</f>
        <v>#VALUE!</v>
      </c>
      <c r="BDS30" t="e">
        <f>mvarM1*mvarM2</f>
        <v>#VALUE!</v>
      </c>
      <c r="BDT30" s="24" t="e">
        <f t="shared" si="630"/>
        <v>#VALUE!</v>
      </c>
      <c r="BDU30" s="24" t="e">
        <f t="shared" si="631"/>
        <v>#VALUE!</v>
      </c>
      <c r="BDV30" s="24" t="e">
        <f t="shared" si="632"/>
        <v>#VALUE!</v>
      </c>
      <c r="BDW30">
        <v>-6.2671868451489003E-7</v>
      </c>
      <c r="BDX30" t="e">
        <f>bvarHC2*bvarM9</f>
        <v>#VALUE!</v>
      </c>
      <c r="BDY30" t="e">
        <f>cvarHC2*cvarM9</f>
        <v>#VALUE!</v>
      </c>
      <c r="BDZ30" t="e">
        <f>mvarHC2*mvarM9</f>
        <v>#VALUE!</v>
      </c>
      <c r="BEA30" s="24" t="e">
        <f t="shared" si="633"/>
        <v>#VALUE!</v>
      </c>
      <c r="BEB30" s="24" t="e">
        <f t="shared" si="634"/>
        <v>#VALUE!</v>
      </c>
      <c r="BEC30" s="24" t="e">
        <f t="shared" si="635"/>
        <v>#VALUE!</v>
      </c>
      <c r="BED30">
        <v>1.8501887015813002E-5</v>
      </c>
      <c r="BEE30" t="e">
        <f>bvarM4*bvarM9</f>
        <v>#VALUE!</v>
      </c>
      <c r="BEF30" t="e">
        <f>cvarM4*cvarM9</f>
        <v>#VALUE!</v>
      </c>
      <c r="BEG30" t="e">
        <f>mvarM4*mvarM9</f>
        <v>#VALUE!</v>
      </c>
      <c r="BEH30" s="24" t="e">
        <f t="shared" si="636"/>
        <v>#VALUE!</v>
      </c>
      <c r="BEI30" s="24" t="e">
        <f t="shared" si="637"/>
        <v>#VALUE!</v>
      </c>
      <c r="BEJ30" s="24" t="e">
        <f t="shared" si="638"/>
        <v>#VALUE!</v>
      </c>
      <c r="BEK30">
        <v>3.1558459692664E-2</v>
      </c>
      <c r="BEL30" t="e">
        <f>bvarM1*bvarM3</f>
        <v>#VALUE!</v>
      </c>
      <c r="BEM30" t="e">
        <f>cvarM1*cvarM3</f>
        <v>#VALUE!</v>
      </c>
      <c r="BEN30" t="e">
        <f>mvarM1*mvarM3</f>
        <v>#VALUE!</v>
      </c>
      <c r="BEO30" s="24" t="e">
        <f t="shared" si="639"/>
        <v>#VALUE!</v>
      </c>
      <c r="BEP30" s="24" t="e">
        <f t="shared" si="640"/>
        <v>#VALUE!</v>
      </c>
      <c r="BEQ30" s="24" t="e">
        <f t="shared" si="641"/>
        <v>#VALUE!</v>
      </c>
      <c r="BER30">
        <v>6.9904133866958995E-5</v>
      </c>
      <c r="BES30" t="e">
        <f>bvarHC2*bvarM6</f>
        <v>#VALUE!</v>
      </c>
      <c r="BET30" t="e">
        <f>cvarHC2*cvarM6</f>
        <v>#VALUE!</v>
      </c>
      <c r="BEU30" t="e">
        <f>mvarHC2*mvarM6</f>
        <v>#VALUE!</v>
      </c>
      <c r="BEV30" s="24" t="e">
        <f t="shared" si="642"/>
        <v>#VALUE!</v>
      </c>
      <c r="BEW30" s="24" t="e">
        <f t="shared" si="643"/>
        <v>#VALUE!</v>
      </c>
      <c r="BEX30" s="24" t="e">
        <f t="shared" si="644"/>
        <v>#VALUE!</v>
      </c>
      <c r="BEY30">
        <v>0.41050957882008998</v>
      </c>
      <c r="BEZ30" t="e">
        <f>bvarM1*bvarM6</f>
        <v>#VALUE!</v>
      </c>
      <c r="BFA30" t="e">
        <f>cvarM1*cvarM6</f>
        <v>#VALUE!</v>
      </c>
      <c r="BFB30" t="e">
        <f>mvarM1*mvarM6</f>
        <v>#VALUE!</v>
      </c>
      <c r="BFC30" s="24" t="e">
        <f t="shared" si="645"/>
        <v>#VALUE!</v>
      </c>
      <c r="BFD30" s="24" t="e">
        <f t="shared" si="646"/>
        <v>#VALUE!</v>
      </c>
      <c r="BFE30" s="24" t="e">
        <f t="shared" si="647"/>
        <v>#VALUE!</v>
      </c>
      <c r="BFF30">
        <v>-1.0434917338715001E-2</v>
      </c>
      <c r="BFG30" t="e">
        <f>bvarM1*bvarM9</f>
        <v>#VALUE!</v>
      </c>
      <c r="BFH30" t="e">
        <f>cvarM1*cvarM9</f>
        <v>#VALUE!</v>
      </c>
      <c r="BFI30" t="e">
        <f>mvarM1*mvarM9</f>
        <v>#VALUE!</v>
      </c>
      <c r="BFJ30" s="24" t="e">
        <f t="shared" si="648"/>
        <v>#VALUE!</v>
      </c>
      <c r="BFK30" s="24" t="e">
        <f t="shared" si="649"/>
        <v>#VALUE!</v>
      </c>
      <c r="BFL30" s="24" t="e">
        <f t="shared" si="650"/>
        <v>#VALUE!</v>
      </c>
      <c r="BFM30">
        <v>-0.69471075185625997</v>
      </c>
      <c r="BFN30" t="e">
        <f>bvarM1*bvarM6</f>
        <v>#VALUE!</v>
      </c>
      <c r="BFO30" t="e">
        <f>cvarM1*cvarM6</f>
        <v>#VALUE!</v>
      </c>
      <c r="BFP30" t="e">
        <f>mvarM1*mvarM6</f>
        <v>#VALUE!</v>
      </c>
      <c r="BFQ30" s="24" t="e">
        <f t="shared" si="651"/>
        <v>#VALUE!</v>
      </c>
      <c r="BFR30" s="24" t="e">
        <f t="shared" si="652"/>
        <v>#VALUE!</v>
      </c>
      <c r="BFS30" s="24" t="e">
        <f t="shared" si="653"/>
        <v>#VALUE!</v>
      </c>
      <c r="BFT30">
        <v>-0.91952014831083995</v>
      </c>
      <c r="BFU30" t="e">
        <f>bvarM1*bvarM2</f>
        <v>#VALUE!</v>
      </c>
      <c r="BFV30" t="e">
        <f>cvarM1*cvarM2</f>
        <v>#VALUE!</v>
      </c>
      <c r="BFW30" t="e">
        <f>mvarM1*mvarM2</f>
        <v>#VALUE!</v>
      </c>
      <c r="BFX30" s="24" t="e">
        <f t="shared" si="654"/>
        <v>#VALUE!</v>
      </c>
      <c r="BFY30" s="24" t="e">
        <f t="shared" si="655"/>
        <v>#VALUE!</v>
      </c>
      <c r="BFZ30" s="24" t="e">
        <f t="shared" si="656"/>
        <v>#VALUE!</v>
      </c>
      <c r="BGA30">
        <v>7.5344395697907992E-9</v>
      </c>
      <c r="BGB30" t="e">
        <f>bvarM6^2</f>
        <v>#VALUE!</v>
      </c>
      <c r="BGC30" t="e">
        <f>cvarM6^2</f>
        <v>#VALUE!</v>
      </c>
      <c r="BGD30" t="e">
        <f>mvarM6^2</f>
        <v>#VALUE!</v>
      </c>
      <c r="BGE30" s="24" t="e">
        <f t="shared" si="657"/>
        <v>#VALUE!</v>
      </c>
      <c r="BGF30" s="24" t="e">
        <f t="shared" si="658"/>
        <v>#VALUE!</v>
      </c>
      <c r="BGG30" s="24" t="e">
        <f t="shared" si="659"/>
        <v>#VALUE!</v>
      </c>
      <c r="BGH30">
        <v>0.12458404681018</v>
      </c>
      <c r="BGI30" t="e">
        <f>bvarM1*bvarM3</f>
        <v>#VALUE!</v>
      </c>
      <c r="BGJ30" t="e">
        <f>cvarM1*cvarM3</f>
        <v>#VALUE!</v>
      </c>
      <c r="BGK30" t="e">
        <f>mvarM1*mvarM3</f>
        <v>#VALUE!</v>
      </c>
      <c r="BGL30" s="24" t="e">
        <f t="shared" si="660"/>
        <v>#VALUE!</v>
      </c>
      <c r="BGM30" s="24" t="e">
        <f t="shared" si="661"/>
        <v>#VALUE!</v>
      </c>
      <c r="BGN30" s="24" t="e">
        <f t="shared" si="662"/>
        <v>#VALUE!</v>
      </c>
      <c r="BGO30">
        <v>-4.0670511881118001E-4</v>
      </c>
      <c r="BGP30" t="e">
        <f>bvarHC2*bvarM7</f>
        <v>#VALUE!</v>
      </c>
      <c r="BGQ30" t="e">
        <f>cvarHC2*cvarM7</f>
        <v>#VALUE!</v>
      </c>
      <c r="BGR30" t="e">
        <f>mvarHC2*mvarM7</f>
        <v>#VALUE!</v>
      </c>
      <c r="BGS30" s="24" t="e">
        <f t="shared" si="663"/>
        <v>#VALUE!</v>
      </c>
      <c r="BGT30" s="24" t="e">
        <f t="shared" si="664"/>
        <v>#VALUE!</v>
      </c>
      <c r="BGU30" s="24" t="e">
        <f t="shared" si="665"/>
        <v>#VALUE!</v>
      </c>
      <c r="BGV30">
        <v>-4.1840575357190997E-6</v>
      </c>
      <c r="BGW30" t="e">
        <f>bvarM1*bvarM9</f>
        <v>#VALUE!</v>
      </c>
      <c r="BGX30" t="e">
        <f>cvarM1*cvarM9</f>
        <v>#VALUE!</v>
      </c>
      <c r="BGY30" t="e">
        <f>mvarM1*mvarM9</f>
        <v>#VALUE!</v>
      </c>
      <c r="BGZ30" s="24" t="e">
        <f t="shared" si="666"/>
        <v>#VALUE!</v>
      </c>
      <c r="BHA30" s="24" t="e">
        <f t="shared" si="667"/>
        <v>#VALUE!</v>
      </c>
      <c r="BHB30" s="24" t="e">
        <f t="shared" si="668"/>
        <v>#VALUE!</v>
      </c>
      <c r="BHC30">
        <v>-0.21964152632657999</v>
      </c>
      <c r="BHD30" t="e">
        <f>bvarM1*bvarM4</f>
        <v>#VALUE!</v>
      </c>
      <c r="BHE30" t="e">
        <f>cvarM1*cvarM4</f>
        <v>#VALUE!</v>
      </c>
      <c r="BHF30" t="e">
        <f>mvarM1*mvarM4</f>
        <v>#VALUE!</v>
      </c>
      <c r="BHG30" s="24" t="e">
        <f t="shared" si="669"/>
        <v>#VALUE!</v>
      </c>
      <c r="BHH30" s="24" t="e">
        <f t="shared" si="670"/>
        <v>#VALUE!</v>
      </c>
      <c r="BHI30" s="24" t="e">
        <f t="shared" si="671"/>
        <v>#VALUE!</v>
      </c>
      <c r="BHJ30">
        <v>-0.99442031203859005</v>
      </c>
      <c r="BHK30" t="e">
        <f>bvarM1*bvarM2</f>
        <v>#VALUE!</v>
      </c>
      <c r="BHL30" t="e">
        <f>cvarM1*cvarM2</f>
        <v>#VALUE!</v>
      </c>
      <c r="BHM30" t="e">
        <f>mvarM1*mvarM2</f>
        <v>#VALUE!</v>
      </c>
      <c r="BHN30" s="24" t="e">
        <f t="shared" si="672"/>
        <v>#VALUE!</v>
      </c>
      <c r="BHO30" s="24" t="e">
        <f t="shared" si="673"/>
        <v>#VALUE!</v>
      </c>
      <c r="BHP30" s="24" t="e">
        <f t="shared" si="674"/>
        <v>#VALUE!</v>
      </c>
      <c r="BHQ30">
        <v>-1.0969101664673E-8</v>
      </c>
      <c r="BHR30" t="e">
        <f>bvarM6*bvarM7</f>
        <v>#VALUE!</v>
      </c>
      <c r="BHS30" t="e">
        <f>cvarM6*cvarM7</f>
        <v>#VALUE!</v>
      </c>
      <c r="BHT30" t="e">
        <f>mvarM6*mvarM7</f>
        <v>#VALUE!</v>
      </c>
      <c r="BHU30" s="24" t="e">
        <f t="shared" si="675"/>
        <v>#VALUE!</v>
      </c>
      <c r="BHV30" s="24" t="e">
        <f t="shared" si="676"/>
        <v>#VALUE!</v>
      </c>
      <c r="BHW30" s="24" t="e">
        <f t="shared" si="677"/>
        <v>#VALUE!</v>
      </c>
      <c r="BHX30">
        <v>-6.6787727012235995E-2</v>
      </c>
      <c r="BHY30" t="e">
        <f>bvarM1*bvarM4</f>
        <v>#VALUE!</v>
      </c>
      <c r="BHZ30" t="e">
        <f>cvarM1*cvarM4</f>
        <v>#VALUE!</v>
      </c>
      <c r="BIA30" t="e">
        <f>mvarM1*mvarM4</f>
        <v>#VALUE!</v>
      </c>
      <c r="BIB30" s="24" t="e">
        <f t="shared" si="678"/>
        <v>#VALUE!</v>
      </c>
      <c r="BIC30" s="24" t="e">
        <f t="shared" si="679"/>
        <v>#VALUE!</v>
      </c>
      <c r="BID30" s="24" t="e">
        <f t="shared" si="680"/>
        <v>#VALUE!</v>
      </c>
      <c r="BIE30">
        <v>1.1021189538924E-5</v>
      </c>
      <c r="BIF30" t="e">
        <f>bvarHC2*bvarM4</f>
        <v>#VALUE!</v>
      </c>
      <c r="BIG30" t="e">
        <f>cvarHC2*cvarM4</f>
        <v>#VALUE!</v>
      </c>
      <c r="BIH30" t="e">
        <f>mvarHC2*mvarM4</f>
        <v>#VALUE!</v>
      </c>
      <c r="BII30" s="24" t="e">
        <f t="shared" si="681"/>
        <v>#VALUE!</v>
      </c>
      <c r="BIJ30" s="24" t="e">
        <f t="shared" si="682"/>
        <v>#VALUE!</v>
      </c>
      <c r="BIK30" s="24" t="e">
        <f t="shared" si="683"/>
        <v>#VALUE!</v>
      </c>
      <c r="BIL30">
        <v>2.6554118749353999E-5</v>
      </c>
      <c r="BIM30" t="e">
        <f>bvarM1*bvarM6</f>
        <v>#VALUE!</v>
      </c>
      <c r="BIN30" t="e">
        <f>cvarM1*cvarM6</f>
        <v>#VALUE!</v>
      </c>
      <c r="BIO30" t="e">
        <f>mvarM1*mvarM6</f>
        <v>#VALUE!</v>
      </c>
      <c r="BIP30" s="24" t="e">
        <f t="shared" si="684"/>
        <v>#VALUE!</v>
      </c>
      <c r="BIQ30" s="24" t="e">
        <f t="shared" si="685"/>
        <v>#VALUE!</v>
      </c>
      <c r="BIR30" s="24" t="e">
        <f t="shared" si="686"/>
        <v>#VALUE!</v>
      </c>
      <c r="BIS30">
        <v>-1.3860348318941</v>
      </c>
      <c r="BIT30" t="e">
        <f>bvarM1*bvarM7</f>
        <v>#VALUE!</v>
      </c>
      <c r="BIU30" t="e">
        <f>cvarM1*cvarM7</f>
        <v>#VALUE!</v>
      </c>
      <c r="BIV30" t="e">
        <f>mvarM1*mvarM7</f>
        <v>#VALUE!</v>
      </c>
      <c r="BIW30" s="24" t="e">
        <f t="shared" si="687"/>
        <v>#VALUE!</v>
      </c>
      <c r="BIX30" s="24" t="e">
        <f t="shared" si="688"/>
        <v>#VALUE!</v>
      </c>
      <c r="BIY30" s="24" t="e">
        <f t="shared" si="689"/>
        <v>#VALUE!</v>
      </c>
      <c r="BIZ30">
        <v>5.8066500032148997E-5</v>
      </c>
      <c r="BJA30" t="e">
        <f>bvarM2*bvarM4</f>
        <v>#VALUE!</v>
      </c>
      <c r="BJB30" t="e">
        <f>cvarM2*cvarM4</f>
        <v>#VALUE!</v>
      </c>
      <c r="BJC30" t="e">
        <f>mvarM2*mvarM4</f>
        <v>#VALUE!</v>
      </c>
      <c r="BJD30" s="24" t="e">
        <f t="shared" si="690"/>
        <v>#VALUE!</v>
      </c>
      <c r="BJE30" s="24" t="e">
        <f t="shared" si="691"/>
        <v>#VALUE!</v>
      </c>
      <c r="BJF30" s="24" t="e">
        <f t="shared" si="692"/>
        <v>#VALUE!</v>
      </c>
      <c r="BJG30">
        <v>3.9551654709399998E-9</v>
      </c>
      <c r="BJH30" t="e">
        <f>bvarM6^2</f>
        <v>#VALUE!</v>
      </c>
      <c r="BJI30" t="e">
        <f>cvarM6^2</f>
        <v>#VALUE!</v>
      </c>
      <c r="BJJ30" t="e">
        <f>mvarM6^2</f>
        <v>#VALUE!</v>
      </c>
      <c r="BJK30" s="24" t="e">
        <f t="shared" si="693"/>
        <v>#VALUE!</v>
      </c>
      <c r="BJL30" s="24" t="e">
        <f t="shared" si="694"/>
        <v>#VALUE!</v>
      </c>
      <c r="BJM30" s="24" t="e">
        <f t="shared" si="695"/>
        <v>#VALUE!</v>
      </c>
      <c r="BJN30">
        <v>-0.52177818713248003</v>
      </c>
      <c r="BJO30" t="e">
        <f>bvarM1*bvarM6</f>
        <v>#VALUE!</v>
      </c>
      <c r="BJP30" t="e">
        <f>cvarM1*cvarM6</f>
        <v>#VALUE!</v>
      </c>
      <c r="BJQ30" t="e">
        <f>mvarM1*mvarM6</f>
        <v>#VALUE!</v>
      </c>
      <c r="BJR30" s="24" t="e">
        <f t="shared" si="696"/>
        <v>#VALUE!</v>
      </c>
      <c r="BJS30" s="24" t="e">
        <f t="shared" si="697"/>
        <v>#VALUE!</v>
      </c>
      <c r="BJT30" s="24" t="e">
        <f t="shared" si="698"/>
        <v>#VALUE!</v>
      </c>
      <c r="BJU30">
        <v>-4.4850193242659001E-4</v>
      </c>
      <c r="BJV30" t="e">
        <f>bvarHC2*bvarM7</f>
        <v>#VALUE!</v>
      </c>
      <c r="BJW30" t="e">
        <f>cvarHC2*cvarM7</f>
        <v>#VALUE!</v>
      </c>
      <c r="BJX30" t="e">
        <f>mvarHC2*mvarM7</f>
        <v>#VALUE!</v>
      </c>
      <c r="BJY30" s="24" t="e">
        <f t="shared" si="699"/>
        <v>#VALUE!</v>
      </c>
      <c r="BJZ30" s="24" t="e">
        <f t="shared" si="700"/>
        <v>#VALUE!</v>
      </c>
      <c r="BKA30" s="24" t="e">
        <f t="shared" si="701"/>
        <v>#VALUE!</v>
      </c>
      <c r="BKB30">
        <v>-1.1467155683009E-10</v>
      </c>
      <c r="BKC30" t="e">
        <f>bvarM3*bvarM4</f>
        <v>#VALUE!</v>
      </c>
      <c r="BKD30" t="e">
        <f>cvarM3*cvarM4</f>
        <v>#VALUE!</v>
      </c>
      <c r="BKE30" t="e">
        <f>mvarM3*mvarM4</f>
        <v>#VALUE!</v>
      </c>
      <c r="BKF30" s="24" t="e">
        <f t="shared" si="702"/>
        <v>#VALUE!</v>
      </c>
      <c r="BKG30" s="24" t="e">
        <f t="shared" si="703"/>
        <v>#VALUE!</v>
      </c>
      <c r="BKH30" s="24" t="e">
        <f t="shared" si="704"/>
        <v>#VALUE!</v>
      </c>
      <c r="BKI30">
        <v>-0.87896054540868995</v>
      </c>
      <c r="BKJ30" t="e">
        <f>bvarM1*bvarM6</f>
        <v>#VALUE!</v>
      </c>
      <c r="BKK30" t="e">
        <f>cvarM1*cvarM6</f>
        <v>#VALUE!</v>
      </c>
      <c r="BKL30" t="e">
        <f>mvarM1*mvarM6</f>
        <v>#VALUE!</v>
      </c>
      <c r="BKM30" s="24" t="e">
        <f t="shared" si="705"/>
        <v>#VALUE!</v>
      </c>
      <c r="BKN30" s="24" t="e">
        <f t="shared" si="706"/>
        <v>#VALUE!</v>
      </c>
      <c r="BKO30" s="24" t="e">
        <f t="shared" si="707"/>
        <v>#VALUE!</v>
      </c>
      <c r="BKP30">
        <v>5.8227492874525999E-5</v>
      </c>
      <c r="BKQ30" t="e">
        <f>bvarM2*bvarM6</f>
        <v>#VALUE!</v>
      </c>
      <c r="BKR30" t="e">
        <f>cvarM2*cvarM6</f>
        <v>#VALUE!</v>
      </c>
      <c r="BKS30" t="e">
        <f>mvarM2*mvarM6</f>
        <v>#VALUE!</v>
      </c>
      <c r="BKT30" s="24" t="e">
        <f t="shared" si="708"/>
        <v>#VALUE!</v>
      </c>
      <c r="BKU30" s="24" t="e">
        <f t="shared" si="709"/>
        <v>#VALUE!</v>
      </c>
      <c r="BKV30" s="24" t="e">
        <f t="shared" si="710"/>
        <v>#VALUE!</v>
      </c>
      <c r="BKW30">
        <v>-9.1044780604775002E-10</v>
      </c>
      <c r="BKX30" t="e">
        <f>bvarM6*bvarM9</f>
        <v>#VALUE!</v>
      </c>
      <c r="BKY30" t="e">
        <f>cvarM6*cvarM9</f>
        <v>#VALUE!</v>
      </c>
      <c r="BKZ30" t="e">
        <f>mvarM6*mvarM9</f>
        <v>#VALUE!</v>
      </c>
      <c r="BLA30" s="24" t="e">
        <f t="shared" si="711"/>
        <v>#VALUE!</v>
      </c>
      <c r="BLB30" s="24" t="e">
        <f t="shared" si="712"/>
        <v>#VALUE!</v>
      </c>
      <c r="BLC30" s="24" t="e">
        <f t="shared" si="713"/>
        <v>#VALUE!</v>
      </c>
      <c r="BLD30">
        <v>-4.6660609346698998E-6</v>
      </c>
      <c r="BLE30" t="e">
        <f>bvarM3*bvarM6</f>
        <v>#VALUE!</v>
      </c>
      <c r="BLF30" t="e">
        <f>cvarM3*cvarM6</f>
        <v>#VALUE!</v>
      </c>
      <c r="BLG30" t="e">
        <f>mvarM3*mvarM6</f>
        <v>#VALUE!</v>
      </c>
      <c r="BLH30" s="24" t="e">
        <f t="shared" si="714"/>
        <v>#VALUE!</v>
      </c>
      <c r="BLI30" s="24" t="e">
        <f t="shared" si="715"/>
        <v>#VALUE!</v>
      </c>
      <c r="BLJ30" s="24" t="e">
        <f t="shared" si="716"/>
        <v>#VALUE!</v>
      </c>
      <c r="BLK30">
        <v>-3.8445422794688002E-4</v>
      </c>
      <c r="BLL30" t="e">
        <f>bvarHC2*bvarM7</f>
        <v>#VALUE!</v>
      </c>
      <c r="BLM30" t="e">
        <f>cvarHC2*cvarM7</f>
        <v>#VALUE!</v>
      </c>
      <c r="BLN30" t="e">
        <f>mvarHC2*mvarM7</f>
        <v>#VALUE!</v>
      </c>
      <c r="BLO30" s="24" t="e">
        <f t="shared" si="717"/>
        <v>#VALUE!</v>
      </c>
      <c r="BLP30" s="24" t="e">
        <f t="shared" si="718"/>
        <v>#VALUE!</v>
      </c>
      <c r="BLQ30" s="24" t="e">
        <f t="shared" si="719"/>
        <v>#VALUE!</v>
      </c>
      <c r="BLR30">
        <v>6.2897726775301001E-9</v>
      </c>
      <c r="BLS30" t="e">
        <f>bvarHC2*bvarM6</f>
        <v>#VALUE!</v>
      </c>
      <c r="BLT30" t="e">
        <f>cvarHC2*cvarM6</f>
        <v>#VALUE!</v>
      </c>
      <c r="BLU30" t="e">
        <f>mvarHC2*mvarM6</f>
        <v>#VALUE!</v>
      </c>
      <c r="BLV30" s="24" t="e">
        <f t="shared" si="720"/>
        <v>#VALUE!</v>
      </c>
      <c r="BLW30" s="24" t="e">
        <f t="shared" si="721"/>
        <v>#VALUE!</v>
      </c>
      <c r="BLX30" s="24" t="e">
        <f t="shared" si="722"/>
        <v>#VALUE!</v>
      </c>
      <c r="BLY30">
        <v>-2.2450378130334001E-5</v>
      </c>
      <c r="BLZ30" t="e">
        <f>bvarM2*bvarM3</f>
        <v>#VALUE!</v>
      </c>
      <c r="BMA30" t="e">
        <f>cvarM2*cvarM3</f>
        <v>#VALUE!</v>
      </c>
      <c r="BMB30" t="e">
        <f>mvarM2*mvarM3</f>
        <v>#VALUE!</v>
      </c>
      <c r="BMC30" s="24" t="e">
        <f t="shared" si="723"/>
        <v>#VALUE!</v>
      </c>
      <c r="BMD30" s="24" t="e">
        <f t="shared" si="724"/>
        <v>#VALUE!</v>
      </c>
      <c r="BME30" s="24" t="e">
        <f t="shared" si="725"/>
        <v>#VALUE!</v>
      </c>
      <c r="BMF30">
        <v>-1.0622129245095</v>
      </c>
      <c r="BMG30" t="e">
        <f>bvarM1*bvarM9</f>
        <v>#VALUE!</v>
      </c>
      <c r="BMH30" t="e">
        <f>cvarM1*cvarM9</f>
        <v>#VALUE!</v>
      </c>
      <c r="BMI30" t="e">
        <f>mvarM1*mvarM9</f>
        <v>#VALUE!</v>
      </c>
      <c r="BMJ30" s="24" t="e">
        <f t="shared" si="726"/>
        <v>#VALUE!</v>
      </c>
      <c r="BMK30" s="24" t="e">
        <f t="shared" si="727"/>
        <v>#VALUE!</v>
      </c>
      <c r="BML30" s="24" t="e">
        <f t="shared" si="728"/>
        <v>#VALUE!</v>
      </c>
      <c r="BMM30">
        <v>-1.4290942592029E-8</v>
      </c>
      <c r="BMN30" t="e">
        <f>bvarM6*bvarM7</f>
        <v>#VALUE!</v>
      </c>
      <c r="BMO30" t="e">
        <f>cvarM6*cvarM7</f>
        <v>#VALUE!</v>
      </c>
      <c r="BMP30" t="e">
        <f>mvarM6*mvarM7</f>
        <v>#VALUE!</v>
      </c>
      <c r="BMQ30" s="24" t="e">
        <f t="shared" si="729"/>
        <v>#VALUE!</v>
      </c>
      <c r="BMR30" s="24" t="e">
        <f t="shared" si="730"/>
        <v>#VALUE!</v>
      </c>
      <c r="BMS30" s="24" t="e">
        <f t="shared" si="731"/>
        <v>#VALUE!</v>
      </c>
      <c r="BMT30">
        <v>2.5127441671645999E-7</v>
      </c>
      <c r="BMU30" t="e">
        <f>bvarM3*bvarM6</f>
        <v>#VALUE!</v>
      </c>
      <c r="BMV30" t="e">
        <f>cvarM3*cvarM6</f>
        <v>#VALUE!</v>
      </c>
      <c r="BMW30" t="e">
        <f>mvarM3*mvarM6</f>
        <v>#VALUE!</v>
      </c>
      <c r="BMX30" s="24" t="e">
        <f t="shared" si="732"/>
        <v>#VALUE!</v>
      </c>
      <c r="BMY30" s="24" t="e">
        <f t="shared" si="733"/>
        <v>#VALUE!</v>
      </c>
      <c r="BMZ30" s="24" t="e">
        <f t="shared" si="734"/>
        <v>#VALUE!</v>
      </c>
      <c r="BNA30">
        <v>1.5593882478296999E-5</v>
      </c>
      <c r="BNB30" t="e">
        <f>bvarHC2*bvarM4</f>
        <v>#VALUE!</v>
      </c>
      <c r="BNC30" t="e">
        <f>cvarHC2*cvarM4</f>
        <v>#VALUE!</v>
      </c>
      <c r="BND30" t="e">
        <f>mvarHC2*mvarM4</f>
        <v>#VALUE!</v>
      </c>
      <c r="BNE30" s="24" t="e">
        <f t="shared" si="735"/>
        <v>#VALUE!</v>
      </c>
      <c r="BNF30" s="24" t="e">
        <f t="shared" si="736"/>
        <v>#VALUE!</v>
      </c>
      <c r="BNG30" s="24" t="e">
        <f t="shared" si="737"/>
        <v>#VALUE!</v>
      </c>
      <c r="BNH30">
        <v>4.8616516361612997E-5</v>
      </c>
      <c r="BNI30" t="e">
        <f>bvarM1*bvarM6</f>
        <v>#VALUE!</v>
      </c>
      <c r="BNJ30" t="e">
        <f>cvarM1*cvarM6</f>
        <v>#VALUE!</v>
      </c>
      <c r="BNK30" t="e">
        <f>mvarM1*mvarM6</f>
        <v>#VALUE!</v>
      </c>
      <c r="BNL30" s="24" t="e">
        <f t="shared" si="738"/>
        <v>#VALUE!</v>
      </c>
      <c r="BNM30" s="24" t="e">
        <f t="shared" si="739"/>
        <v>#VALUE!</v>
      </c>
      <c r="BNN30" s="24" t="e">
        <f t="shared" si="740"/>
        <v>#VALUE!</v>
      </c>
      <c r="BNO30">
        <v>3.5756716023961002E-7</v>
      </c>
      <c r="BNP30" t="e">
        <f>bvarHC1^2</f>
        <v>#VALUE!</v>
      </c>
      <c r="BNQ30" t="e">
        <f>cvarHC1^2</f>
        <v>#VALUE!</v>
      </c>
      <c r="BNR30" t="e">
        <f>mvarHC1^2</f>
        <v>#VALUE!</v>
      </c>
      <c r="BNS30" s="24" t="e">
        <f t="shared" si="741"/>
        <v>#VALUE!</v>
      </c>
      <c r="BNT30" s="24" t="e">
        <f t="shared" si="742"/>
        <v>#VALUE!</v>
      </c>
      <c r="BNU30" s="24" t="e">
        <f t="shared" si="743"/>
        <v>#VALUE!</v>
      </c>
      <c r="BNV30">
        <v>0.42694827439483002</v>
      </c>
      <c r="BNW30" t="e">
        <f>bvarM1*bvarM4</f>
        <v>#VALUE!</v>
      </c>
      <c r="BNX30" t="e">
        <f>cvarM1*cvarM4</f>
        <v>#VALUE!</v>
      </c>
      <c r="BNY30" t="e">
        <f>mvarM1*mvarM4</f>
        <v>#VALUE!</v>
      </c>
      <c r="BNZ30" s="24" t="e">
        <f t="shared" si="744"/>
        <v>#VALUE!</v>
      </c>
      <c r="BOA30" s="24" t="e">
        <f t="shared" si="745"/>
        <v>#VALUE!</v>
      </c>
      <c r="BOB30" s="24" t="e">
        <f t="shared" si="746"/>
        <v>#VALUE!</v>
      </c>
      <c r="BOC30">
        <v>-1.9307672031148999E-10</v>
      </c>
      <c r="BOD30" t="e">
        <f>bvarM4*bvarM9</f>
        <v>#VALUE!</v>
      </c>
      <c r="BOE30" t="e">
        <f>cvarM4*cvarM9</f>
        <v>#VALUE!</v>
      </c>
      <c r="BOF30" t="e">
        <f>mvarM4*mvarM9</f>
        <v>#VALUE!</v>
      </c>
      <c r="BOG30" s="24" t="e">
        <f t="shared" si="747"/>
        <v>#VALUE!</v>
      </c>
      <c r="BOH30" s="24" t="e">
        <f t="shared" si="748"/>
        <v>#VALUE!</v>
      </c>
      <c r="BOI30" s="24" t="e">
        <f t="shared" si="749"/>
        <v>#VALUE!</v>
      </c>
      <c r="BOJ30">
        <v>3.4748556987821002E-7</v>
      </c>
      <c r="BOK30" t="e">
        <f>bvarM2*bvarM4</f>
        <v>#VALUE!</v>
      </c>
      <c r="BOL30" t="e">
        <f>cvarM2*cvarM4</f>
        <v>#VALUE!</v>
      </c>
      <c r="BOM30" t="e">
        <f>mvarM2*mvarM4</f>
        <v>#VALUE!</v>
      </c>
      <c r="BON30" s="24" t="e">
        <f t="shared" si="750"/>
        <v>#VALUE!</v>
      </c>
      <c r="BOO30" s="24" t="e">
        <f t="shared" si="751"/>
        <v>#VALUE!</v>
      </c>
      <c r="BOP30" s="24" t="e">
        <f t="shared" si="752"/>
        <v>#VALUE!</v>
      </c>
      <c r="BOQ30">
        <v>1.2427830358654001E-4</v>
      </c>
      <c r="BOR30" t="e">
        <f>bvarHC2*bvarM6</f>
        <v>#VALUE!</v>
      </c>
      <c r="BOS30" t="e">
        <f>cvarHC2*cvarM6</f>
        <v>#VALUE!</v>
      </c>
      <c r="BOT30" t="e">
        <f>mvarHC2*mvarM6</f>
        <v>#VALUE!</v>
      </c>
      <c r="BOU30" s="24" t="e">
        <f t="shared" si="753"/>
        <v>#VALUE!</v>
      </c>
      <c r="BOV30" s="24" t="e">
        <f t="shared" si="754"/>
        <v>#VALUE!</v>
      </c>
      <c r="BOW30" s="24" t="e">
        <f t="shared" si="755"/>
        <v>#VALUE!</v>
      </c>
      <c r="BOX30">
        <v>-4.7194678596633995E-10</v>
      </c>
      <c r="BOY30" t="e">
        <f>bvarM2*bvarM4</f>
        <v>#VALUE!</v>
      </c>
      <c r="BOZ30" t="e">
        <f>cvarM2*cvarM4</f>
        <v>#VALUE!</v>
      </c>
      <c r="BPA30" t="e">
        <f>mvarM2*mvarM4</f>
        <v>#VALUE!</v>
      </c>
      <c r="BPB30" s="24" t="e">
        <f t="shared" si="756"/>
        <v>#VALUE!</v>
      </c>
      <c r="BPC30" s="24" t="e">
        <f t="shared" si="757"/>
        <v>#VALUE!</v>
      </c>
      <c r="BPD30" s="24" t="e">
        <f t="shared" si="758"/>
        <v>#VALUE!</v>
      </c>
      <c r="BPE30">
        <v>2.5498125079183998E-5</v>
      </c>
      <c r="BPF30" t="e">
        <f>bvarM4*bvarM7</f>
        <v>#VALUE!</v>
      </c>
      <c r="BPG30" t="e">
        <f>cvarM4*cvarM7</f>
        <v>#VALUE!</v>
      </c>
      <c r="BPH30" t="e">
        <f>mvarM4*mvarM7</f>
        <v>#VALUE!</v>
      </c>
      <c r="BPI30" s="24" t="e">
        <f t="shared" si="759"/>
        <v>#VALUE!</v>
      </c>
      <c r="BPJ30" s="24" t="e">
        <f t="shared" si="760"/>
        <v>#VALUE!</v>
      </c>
      <c r="BPK30" s="24" t="e">
        <f t="shared" si="761"/>
        <v>#VALUE!</v>
      </c>
      <c r="BPL30">
        <v>3.5031147861117002E-4</v>
      </c>
      <c r="BPM30" t="e">
        <f>bvarM4^2</f>
        <v>#VALUE!</v>
      </c>
      <c r="BPN30" t="e">
        <f>cvarM4^2</f>
        <v>#VALUE!</v>
      </c>
      <c r="BPO30" t="e">
        <f>mvarM4^2</f>
        <v>#VALUE!</v>
      </c>
      <c r="BPP30" s="24" t="e">
        <f t="shared" si="762"/>
        <v>#VALUE!</v>
      </c>
      <c r="BPQ30" s="24" t="e">
        <f t="shared" si="763"/>
        <v>#VALUE!</v>
      </c>
      <c r="BPR30" s="24" t="e">
        <f t="shared" si="764"/>
        <v>#VALUE!</v>
      </c>
      <c r="BPS30">
        <v>2.6704406609360001E-9</v>
      </c>
      <c r="BPT30" t="e">
        <f>bvarM6*bvarM9</f>
        <v>#VALUE!</v>
      </c>
      <c r="BPU30" t="e">
        <f>cvarM6*cvarM9</f>
        <v>#VALUE!</v>
      </c>
      <c r="BPV30" t="e">
        <f>mvarM6*mvarM9</f>
        <v>#VALUE!</v>
      </c>
      <c r="BPW30" s="24" t="e">
        <f t="shared" si="765"/>
        <v>#VALUE!</v>
      </c>
      <c r="BPX30" s="24" t="e">
        <f t="shared" si="766"/>
        <v>#VALUE!</v>
      </c>
      <c r="BPY30" s="24" t="e">
        <f t="shared" si="767"/>
        <v>#VALUE!</v>
      </c>
      <c r="BPZ30">
        <v>7720.7962545746996</v>
      </c>
      <c r="BQA30" t="e">
        <f>bvarM1^2</f>
        <v>#VALUE!</v>
      </c>
      <c r="BQB30" t="e">
        <f>cvarM1^2</f>
        <v>#VALUE!</v>
      </c>
      <c r="BQC30" t="e">
        <f>mvarM1^2</f>
        <v>#VALUE!</v>
      </c>
      <c r="BQD30" s="24" t="e">
        <f t="shared" si="768"/>
        <v>#VALUE!</v>
      </c>
      <c r="BQE30" s="24" t="e">
        <f t="shared" si="769"/>
        <v>#VALUE!</v>
      </c>
      <c r="BQF30" s="24" t="e">
        <f t="shared" si="770"/>
        <v>#VALUE!</v>
      </c>
      <c r="BQG30">
        <v>-1.2493400694877E-5</v>
      </c>
      <c r="BQH30" t="e">
        <f>bvarM4*bvarM6</f>
        <v>#VALUE!</v>
      </c>
      <c r="BQI30" t="e">
        <f>cvarM4*cvarM6</f>
        <v>#VALUE!</v>
      </c>
      <c r="BQJ30" t="e">
        <f>mvarM4*mvarM6</f>
        <v>#VALUE!</v>
      </c>
      <c r="BQK30" s="24" t="e">
        <f t="shared" si="771"/>
        <v>#VALUE!</v>
      </c>
      <c r="BQL30" s="24" t="e">
        <f t="shared" si="772"/>
        <v>#VALUE!</v>
      </c>
      <c r="BQM30" s="24" t="e">
        <f t="shared" si="773"/>
        <v>#VALUE!</v>
      </c>
      <c r="BQN30">
        <v>-2.9835837909704002E-9</v>
      </c>
      <c r="BQO30" t="e">
        <f>bvarM4*bvarM7</f>
        <v>#VALUE!</v>
      </c>
      <c r="BQP30" t="e">
        <f>cvarM4*cvarM7</f>
        <v>#VALUE!</v>
      </c>
      <c r="BQQ30" t="e">
        <f>mvarM4*mvarM7</f>
        <v>#VALUE!</v>
      </c>
      <c r="BQR30" s="24" t="e">
        <f t="shared" si="774"/>
        <v>#VALUE!</v>
      </c>
      <c r="BQS30" s="24" t="e">
        <f t="shared" si="775"/>
        <v>#VALUE!</v>
      </c>
      <c r="BQT30" s="24" t="e">
        <f t="shared" si="776"/>
        <v>#VALUE!</v>
      </c>
      <c r="BQU30">
        <v>6.2888458877089998E-8</v>
      </c>
      <c r="BQV30" t="e">
        <f>bvarHC1^2</f>
        <v>#VALUE!</v>
      </c>
      <c r="BQW30" t="e">
        <f>cvarHC1^2</f>
        <v>#VALUE!</v>
      </c>
      <c r="BQX30" t="e">
        <f>mvarHC1^2</f>
        <v>#VALUE!</v>
      </c>
      <c r="BQY30" s="24" t="e">
        <f t="shared" si="777"/>
        <v>#VALUE!</v>
      </c>
      <c r="BQZ30" s="24" t="e">
        <f t="shared" si="778"/>
        <v>#VALUE!</v>
      </c>
      <c r="BRA30" s="24" t="e">
        <f t="shared" si="779"/>
        <v>#VALUE!</v>
      </c>
      <c r="BRB30">
        <v>1.6279193455961999E-3</v>
      </c>
      <c r="BRC30" t="e">
        <f>bvarM6^2</f>
        <v>#VALUE!</v>
      </c>
      <c r="BRD30" t="e">
        <f>cvarM6^2</f>
        <v>#VALUE!</v>
      </c>
      <c r="BRE30" t="e">
        <f>mvarM6^2</f>
        <v>#VALUE!</v>
      </c>
      <c r="BRF30" s="24" t="e">
        <f t="shared" si="780"/>
        <v>#VALUE!</v>
      </c>
      <c r="BRG30" s="24" t="e">
        <f t="shared" si="781"/>
        <v>#VALUE!</v>
      </c>
      <c r="BRH30" s="24" t="e">
        <f t="shared" si="782"/>
        <v>#VALUE!</v>
      </c>
      <c r="BRI30">
        <v>4.5809836520410999E-11</v>
      </c>
      <c r="BRJ30" t="e">
        <f>bvarHC1^2</f>
        <v>#VALUE!</v>
      </c>
      <c r="BRK30" t="e">
        <f>cvarHC1^2</f>
        <v>#VALUE!</v>
      </c>
      <c r="BRL30" t="e">
        <f>mvarHC1^2</f>
        <v>#VALUE!</v>
      </c>
      <c r="BRM30" s="24" t="e">
        <f t="shared" si="783"/>
        <v>#VALUE!</v>
      </c>
      <c r="BRN30" s="24" t="e">
        <f t="shared" si="784"/>
        <v>#VALUE!</v>
      </c>
      <c r="BRO30" s="24" t="e">
        <f t="shared" si="785"/>
        <v>#VALUE!</v>
      </c>
      <c r="BRP30">
        <v>3.7961719913792E-7</v>
      </c>
      <c r="BRQ30" t="e">
        <f>bvarM4^3</f>
        <v>#VALUE!</v>
      </c>
      <c r="BRR30" t="e">
        <f>cvarM4^3</f>
        <v>#VALUE!</v>
      </c>
      <c r="BRS30" t="e">
        <f>mvarM4^3</f>
        <v>#VALUE!</v>
      </c>
      <c r="BRT30" s="24" t="e">
        <f t="shared" si="786"/>
        <v>#VALUE!</v>
      </c>
      <c r="BRU30" s="24" t="e">
        <f t="shared" si="787"/>
        <v>#VALUE!</v>
      </c>
      <c r="BRV30" s="24" t="e">
        <f t="shared" si="788"/>
        <v>#VALUE!</v>
      </c>
      <c r="BRW30">
        <v>-4.1143487724739998E-5</v>
      </c>
      <c r="BRX30" t="e">
        <f>bvarM4*bvarM7</f>
        <v>#VALUE!</v>
      </c>
      <c r="BRY30" t="e">
        <f>cvarM4*cvarM7</f>
        <v>#VALUE!</v>
      </c>
      <c r="BRZ30" t="e">
        <f>mvarM4*mvarM7</f>
        <v>#VALUE!</v>
      </c>
      <c r="BSA30" s="24" t="e">
        <f t="shared" si="789"/>
        <v>#VALUE!</v>
      </c>
      <c r="BSB30" s="24" t="e">
        <f t="shared" si="790"/>
        <v>#VALUE!</v>
      </c>
      <c r="BSC30" s="24" t="e">
        <f t="shared" si="791"/>
        <v>#VALUE!</v>
      </c>
      <c r="BSD30">
        <v>2.2886470545071E-5</v>
      </c>
      <c r="BSE30" t="e">
        <f>bvarM1*bvarM6</f>
        <v>#VALUE!</v>
      </c>
      <c r="BSF30" t="e">
        <f>cvarM1*cvarM6</f>
        <v>#VALUE!</v>
      </c>
      <c r="BSG30" t="e">
        <f>mvarM1*mvarM6</f>
        <v>#VALUE!</v>
      </c>
      <c r="BSH30" s="24" t="e">
        <f t="shared" si="792"/>
        <v>#VALUE!</v>
      </c>
      <c r="BSI30" s="24" t="e">
        <f t="shared" si="793"/>
        <v>#VALUE!</v>
      </c>
      <c r="BSJ30" s="24" t="e">
        <f t="shared" si="794"/>
        <v>#VALUE!</v>
      </c>
      <c r="BSK30">
        <v>6.4688849244279E-5</v>
      </c>
      <c r="BSL30" t="e">
        <f>bvarM6*bvarM7</f>
        <v>#VALUE!</v>
      </c>
      <c r="BSM30" t="e">
        <f>cvarM6*cvarM7</f>
        <v>#VALUE!</v>
      </c>
      <c r="BSN30" t="e">
        <f>mvarM6*mvarM7</f>
        <v>#VALUE!</v>
      </c>
      <c r="BSO30" s="24" t="e">
        <f t="shared" si="795"/>
        <v>#VALUE!</v>
      </c>
      <c r="BSP30" s="24" t="e">
        <f t="shared" si="796"/>
        <v>#VALUE!</v>
      </c>
      <c r="BSQ30" s="24" t="e">
        <f t="shared" si="797"/>
        <v>#VALUE!</v>
      </c>
      <c r="BSR30">
        <v>1.2732436982861001E-4</v>
      </c>
      <c r="BSS30" t="e">
        <f>bvarM9^2</f>
        <v>#VALUE!</v>
      </c>
      <c r="BST30" t="e">
        <f>cvarM9^2</f>
        <v>#VALUE!</v>
      </c>
      <c r="BSU30" t="e">
        <f>mvarM9^2</f>
        <v>#VALUE!</v>
      </c>
      <c r="BSV30" s="24" t="e">
        <f t="shared" si="798"/>
        <v>#VALUE!</v>
      </c>
      <c r="BSW30" s="24" t="e">
        <f t="shared" si="799"/>
        <v>#VALUE!</v>
      </c>
      <c r="BSX30" s="24" t="e">
        <f t="shared" si="800"/>
        <v>#VALUE!</v>
      </c>
      <c r="BSY30">
        <v>2.5388596594071001E-8</v>
      </c>
      <c r="BSZ30" t="e">
        <f>bvarM4^2</f>
        <v>#VALUE!</v>
      </c>
      <c r="BTA30" t="e">
        <f>cvarM4^2</f>
        <v>#VALUE!</v>
      </c>
      <c r="BTB30" t="e">
        <f>mvarM4^2</f>
        <v>#VALUE!</v>
      </c>
      <c r="BTC30" s="24" t="e">
        <f t="shared" si="801"/>
        <v>#VALUE!</v>
      </c>
      <c r="BTD30" s="24" t="e">
        <f t="shared" si="802"/>
        <v>#VALUE!</v>
      </c>
      <c r="BTE30" s="24" t="e">
        <f t="shared" si="803"/>
        <v>#VALUE!</v>
      </c>
      <c r="BTF30">
        <v>3872.6516759939</v>
      </c>
      <c r="BTG30" t="e">
        <f>bvarM1^2</f>
        <v>#VALUE!</v>
      </c>
      <c r="BTH30" t="e">
        <f>cvarM1^2</f>
        <v>#VALUE!</v>
      </c>
      <c r="BTI30" t="e">
        <f>mvarM1^2</f>
        <v>#VALUE!</v>
      </c>
      <c r="BTJ30" s="24" t="e">
        <f t="shared" si="804"/>
        <v>#VALUE!</v>
      </c>
      <c r="BTK30" s="24" t="e">
        <f t="shared" si="805"/>
        <v>#VALUE!</v>
      </c>
      <c r="BTL30" s="24" t="e">
        <f t="shared" si="806"/>
        <v>#VALUE!</v>
      </c>
      <c r="BTM30">
        <v>5.1289739134869998E-5</v>
      </c>
      <c r="BTN30" t="e">
        <f>bvarM6*bvarM9</f>
        <v>#VALUE!</v>
      </c>
      <c r="BTO30" t="e">
        <f>cvarM6*cvarM9</f>
        <v>#VALUE!</v>
      </c>
      <c r="BTP30" t="e">
        <f>mvarM6*mvarM9</f>
        <v>#VALUE!</v>
      </c>
      <c r="BTQ30" s="24" t="e">
        <f t="shared" si="807"/>
        <v>#VALUE!</v>
      </c>
      <c r="BTR30" s="24" t="e">
        <f t="shared" si="808"/>
        <v>#VALUE!</v>
      </c>
      <c r="BTS30" s="24" t="e">
        <f t="shared" si="809"/>
        <v>#VALUE!</v>
      </c>
      <c r="BTT30">
        <v>1.9813257026830001E-9</v>
      </c>
      <c r="BTU30" t="e">
        <f>bvarM4^2</f>
        <v>#VALUE!</v>
      </c>
      <c r="BTV30" t="e">
        <f>cvarM4^2</f>
        <v>#VALUE!</v>
      </c>
      <c r="BTW30" t="e">
        <f>mvarM4^2</f>
        <v>#VALUE!</v>
      </c>
      <c r="BTX30" s="24" t="e">
        <f t="shared" si="810"/>
        <v>#VALUE!</v>
      </c>
      <c r="BTY30" s="24" t="e">
        <f t="shared" si="811"/>
        <v>#VALUE!</v>
      </c>
      <c r="BTZ30" s="24" t="e">
        <f t="shared" si="812"/>
        <v>#VALUE!</v>
      </c>
      <c r="BUA30">
        <v>2.2049951289184999E-7</v>
      </c>
      <c r="BUB30" t="e">
        <f>bvarHC1^2</f>
        <v>#VALUE!</v>
      </c>
      <c r="BUC30" t="e">
        <f>cvarHC1^2</f>
        <v>#VALUE!</v>
      </c>
      <c r="BUD30" t="e">
        <f>mvarHC1^2</f>
        <v>#VALUE!</v>
      </c>
      <c r="BUE30" s="24" t="e">
        <f t="shared" si="813"/>
        <v>#VALUE!</v>
      </c>
      <c r="BUF30" s="24" t="e">
        <f t="shared" si="814"/>
        <v>#VALUE!</v>
      </c>
      <c r="BUG30" s="24" t="e">
        <f t="shared" si="815"/>
        <v>#VALUE!</v>
      </c>
      <c r="BUH30">
        <v>1.1354200636091E-4</v>
      </c>
      <c r="BUI30" t="e">
        <f>bvarM9^2</f>
        <v>#VALUE!</v>
      </c>
      <c r="BUJ30" t="e">
        <f>cvarM9^2</f>
        <v>#VALUE!</v>
      </c>
      <c r="BUK30" t="e">
        <f>mvarM9^2</f>
        <v>#VALUE!</v>
      </c>
      <c r="BUL30" s="24" t="e">
        <f t="shared" si="816"/>
        <v>#VALUE!</v>
      </c>
      <c r="BUM30" s="24" t="e">
        <f t="shared" si="817"/>
        <v>#VALUE!</v>
      </c>
      <c r="BUN30" s="24" t="e">
        <f t="shared" si="818"/>
        <v>#VALUE!</v>
      </c>
      <c r="BUO30">
        <v>-1.5225606549364E-8</v>
      </c>
      <c r="BUP30" t="e">
        <f>bvarM6*bvarM7</f>
        <v>#VALUE!</v>
      </c>
      <c r="BUQ30" t="e">
        <f>cvarM6*cvarM7</f>
        <v>#VALUE!</v>
      </c>
      <c r="BUR30" t="e">
        <f>mvarM6*mvarM7</f>
        <v>#VALUE!</v>
      </c>
      <c r="BUS30" s="24" t="e">
        <f t="shared" si="819"/>
        <v>#VALUE!</v>
      </c>
      <c r="BUT30" s="24" t="e">
        <f t="shared" si="820"/>
        <v>#VALUE!</v>
      </c>
      <c r="BUU30" s="24" t="e">
        <f t="shared" si="821"/>
        <v>#VALUE!</v>
      </c>
      <c r="BUV30">
        <v>-3.6666581997452997E-12</v>
      </c>
      <c r="BUW30" t="e">
        <f>bvarHC1^3</f>
        <v>#VALUE!</v>
      </c>
      <c r="BUX30" t="e">
        <f>cvarHC1^3</f>
        <v>#VALUE!</v>
      </c>
      <c r="BUY30" t="e">
        <f>mvarHC1^3</f>
        <v>#VALUE!</v>
      </c>
      <c r="BUZ30" s="24" t="e">
        <f t="shared" si="822"/>
        <v>#VALUE!</v>
      </c>
      <c r="BVA30" s="24" t="e">
        <f t="shared" si="823"/>
        <v>#VALUE!</v>
      </c>
      <c r="BVB30" s="24" t="e">
        <f t="shared" si="824"/>
        <v>#VALUE!</v>
      </c>
      <c r="BVC30">
        <v>4.0033535550175002E-5</v>
      </c>
      <c r="BVD30" t="e">
        <f>bvarM6*bvarM9</f>
        <v>#VALUE!</v>
      </c>
      <c r="BVE30" t="e">
        <f>cvarM6*cvarM9</f>
        <v>#VALUE!</v>
      </c>
      <c r="BVF30" t="e">
        <f>mvarM6*mvarM9</f>
        <v>#VALUE!</v>
      </c>
      <c r="BVG30" s="24" t="e">
        <f t="shared" si="825"/>
        <v>#VALUE!</v>
      </c>
      <c r="BVH30" s="24" t="e">
        <f t="shared" si="826"/>
        <v>#VALUE!</v>
      </c>
      <c r="BVI30" s="24" t="e">
        <f t="shared" si="827"/>
        <v>#VALUE!</v>
      </c>
      <c r="BVJ30">
        <v>-7.6520187869268003E-10</v>
      </c>
      <c r="BVK30" t="e">
        <f>bvarM4*bvarM6</f>
        <v>#VALUE!</v>
      </c>
      <c r="BVL30" t="e">
        <f>cvarM4*cvarM6</f>
        <v>#VALUE!</v>
      </c>
      <c r="BVM30" t="e">
        <f>mvarM4*mvarM6</f>
        <v>#VALUE!</v>
      </c>
      <c r="BVN30" s="24" t="e">
        <f t="shared" si="828"/>
        <v>#VALUE!</v>
      </c>
      <c r="BVO30" s="24" t="e">
        <f t="shared" si="829"/>
        <v>#VALUE!</v>
      </c>
      <c r="BVP30" s="24" t="e">
        <f t="shared" si="830"/>
        <v>#VALUE!</v>
      </c>
      <c r="BVQ30">
        <v>8.3931740843288995E-6</v>
      </c>
      <c r="BVR30" t="e">
        <f>bvarM4*bvarM6</f>
        <v>#VALUE!</v>
      </c>
      <c r="BVS30" t="e">
        <f>cvarM4*cvarM6</f>
        <v>#VALUE!</v>
      </c>
      <c r="BVT30" t="e">
        <f>mvarM4*mvarM6</f>
        <v>#VALUE!</v>
      </c>
      <c r="BVU30" s="24" t="e">
        <f t="shared" si="831"/>
        <v>#VALUE!</v>
      </c>
      <c r="BVV30" s="24" t="e">
        <f t="shared" si="832"/>
        <v>#VALUE!</v>
      </c>
      <c r="BVW30" s="24" t="e">
        <f t="shared" si="833"/>
        <v>#VALUE!</v>
      </c>
      <c r="BVX30">
        <v>3.1053754072495998</v>
      </c>
      <c r="BVY30" t="e">
        <f>bvarM1*bvarM9</f>
        <v>#VALUE!</v>
      </c>
      <c r="BVZ30" t="e">
        <f>cvarM1*cvarM9</f>
        <v>#VALUE!</v>
      </c>
      <c r="BWA30" t="e">
        <f>mvarM1*mvarM9</f>
        <v>#VALUE!</v>
      </c>
      <c r="BWB30" s="24" t="e">
        <f t="shared" si="834"/>
        <v>#VALUE!</v>
      </c>
      <c r="BWC30" s="24" t="e">
        <f t="shared" si="835"/>
        <v>#VALUE!</v>
      </c>
      <c r="BWD30" s="24" t="e">
        <f t="shared" si="836"/>
        <v>#VALUE!</v>
      </c>
      <c r="BWE30">
        <v>4.8850410726243997E-11</v>
      </c>
      <c r="BWF30" t="e">
        <f>bvarHC1^2</f>
        <v>#VALUE!</v>
      </c>
      <c r="BWG30" t="e">
        <f>cvarHC1^2</f>
        <v>#VALUE!</v>
      </c>
      <c r="BWH30" t="e">
        <f>mvarHC1^2</f>
        <v>#VALUE!</v>
      </c>
      <c r="BWI30" s="24" t="e">
        <f t="shared" si="837"/>
        <v>#VALUE!</v>
      </c>
      <c r="BWJ30" s="24" t="e">
        <f t="shared" si="838"/>
        <v>#VALUE!</v>
      </c>
      <c r="BWK30" s="24" t="e">
        <f t="shared" si="839"/>
        <v>#VALUE!</v>
      </c>
      <c r="BWL30">
        <v>1.0731238552275001E-6</v>
      </c>
      <c r="BWM30" t="e">
        <f>bvarM6*bvarM9</f>
        <v>#VALUE!</v>
      </c>
      <c r="BWN30" t="e">
        <f>cvarM6*cvarM9</f>
        <v>#VALUE!</v>
      </c>
      <c r="BWO30" t="e">
        <f>mvarM6*mvarM9</f>
        <v>#VALUE!</v>
      </c>
      <c r="BWP30" s="24" t="e">
        <f t="shared" si="840"/>
        <v>#VALUE!</v>
      </c>
      <c r="BWQ30" s="24" t="e">
        <f t="shared" si="841"/>
        <v>#VALUE!</v>
      </c>
      <c r="BWR30" s="24" t="e">
        <f t="shared" si="842"/>
        <v>#VALUE!</v>
      </c>
      <c r="BWS30">
        <v>-2.0623801745749999E-5</v>
      </c>
      <c r="BWT30" t="e">
        <f>bvarM4*bvarM6</f>
        <v>#VALUE!</v>
      </c>
      <c r="BWU30" t="e">
        <f>cvarM4*cvarM6</f>
        <v>#VALUE!</v>
      </c>
      <c r="BWV30" t="e">
        <f>mvarM4*mvarM6</f>
        <v>#VALUE!</v>
      </c>
      <c r="BWW30" s="24" t="e">
        <f t="shared" si="843"/>
        <v>#VALUE!</v>
      </c>
      <c r="BWX30" s="24" t="e">
        <f t="shared" si="844"/>
        <v>#VALUE!</v>
      </c>
      <c r="BWY30" s="24" t="e">
        <f t="shared" si="845"/>
        <v>#VALUE!</v>
      </c>
      <c r="BWZ30">
        <v>3.1072473963130999E-4</v>
      </c>
      <c r="BXA30" t="e">
        <f>bvarM1*bvarM7</f>
        <v>#VALUE!</v>
      </c>
      <c r="BXB30" t="e">
        <f>cvarM1*cvarM7</f>
        <v>#VALUE!</v>
      </c>
      <c r="BXC30" t="e">
        <f>mvarM1*mvarM7</f>
        <v>#VALUE!</v>
      </c>
      <c r="BXD30" s="24" t="e">
        <f t="shared" si="846"/>
        <v>#VALUE!</v>
      </c>
      <c r="BXE30" s="24" t="e">
        <f t="shared" si="847"/>
        <v>#VALUE!</v>
      </c>
      <c r="BXF30" s="24" t="e">
        <f t="shared" si="848"/>
        <v>#VALUE!</v>
      </c>
      <c r="BXG30">
        <v>2.5716646361144E-7</v>
      </c>
      <c r="BXH30" t="e">
        <f>bvarHC1^2</f>
        <v>#VALUE!</v>
      </c>
      <c r="BXI30" t="e">
        <f>cvarHC1^2</f>
        <v>#VALUE!</v>
      </c>
      <c r="BXJ30" t="e">
        <f>mvarHC1^2</f>
        <v>#VALUE!</v>
      </c>
      <c r="BXK30" s="24" t="e">
        <f t="shared" si="849"/>
        <v>#VALUE!</v>
      </c>
      <c r="BXL30" s="24" t="e">
        <f t="shared" si="850"/>
        <v>#VALUE!</v>
      </c>
      <c r="BXM30" s="24" t="e">
        <f t="shared" si="851"/>
        <v>#VALUE!</v>
      </c>
      <c r="BXN30">
        <v>-4.5105082128265002E-3</v>
      </c>
      <c r="BXO30" t="e">
        <f>bvarHC2^2</f>
        <v>#VALUE!</v>
      </c>
      <c r="BXP30" t="e">
        <f>cvarHC2^2</f>
        <v>#VALUE!</v>
      </c>
      <c r="BXQ30" t="e">
        <f>mvarHC2^2</f>
        <v>#VALUE!</v>
      </c>
      <c r="BXR30" s="24" t="e">
        <f t="shared" si="852"/>
        <v>#VALUE!</v>
      </c>
      <c r="BXS30" s="24" t="e">
        <f t="shared" si="853"/>
        <v>#VALUE!</v>
      </c>
      <c r="BXT30" s="24" t="e">
        <f t="shared" si="854"/>
        <v>#VALUE!</v>
      </c>
      <c r="BXU30">
        <v>4.7234520485421998E-11</v>
      </c>
      <c r="BXV30" t="e">
        <f>bvarHC1^2</f>
        <v>#VALUE!</v>
      </c>
      <c r="BXW30" t="e">
        <f>cvarHC1^2</f>
        <v>#VALUE!</v>
      </c>
      <c r="BXX30" t="e">
        <f>mvarHC1^2</f>
        <v>#VALUE!</v>
      </c>
      <c r="BXY30" s="24" t="e">
        <f t="shared" si="855"/>
        <v>#VALUE!</v>
      </c>
      <c r="BXZ30" s="24" t="e">
        <f t="shared" si="856"/>
        <v>#VALUE!</v>
      </c>
      <c r="BYA30" s="24" t="e">
        <f t="shared" si="857"/>
        <v>#VALUE!</v>
      </c>
      <c r="BYB30">
        <v>2368.7957882121</v>
      </c>
      <c r="BYC30" t="e">
        <f>bvarM1^2</f>
        <v>#VALUE!</v>
      </c>
      <c r="BYD30" t="e">
        <f>cvarM1^2</f>
        <v>#VALUE!</v>
      </c>
      <c r="BYE30" t="e">
        <f>mvarM1^2</f>
        <v>#VALUE!</v>
      </c>
      <c r="BYF30" s="24" t="e">
        <f t="shared" si="858"/>
        <v>#VALUE!</v>
      </c>
      <c r="BYG30" s="24" t="e">
        <f t="shared" si="859"/>
        <v>#VALUE!</v>
      </c>
      <c r="BYH30" s="24" t="e">
        <f t="shared" si="860"/>
        <v>#VALUE!</v>
      </c>
      <c r="BYI30">
        <v>-2.9590322193192E-5</v>
      </c>
      <c r="BYJ30" t="e">
        <f>bvarM4*bvarM6</f>
        <v>#VALUE!</v>
      </c>
      <c r="BYK30" t="e">
        <f>cvarM4*cvarM6</f>
        <v>#VALUE!</v>
      </c>
      <c r="BYL30" t="e">
        <f>mvarM4*mvarM6</f>
        <v>#VALUE!</v>
      </c>
      <c r="BYM30" s="24" t="e">
        <f t="shared" si="861"/>
        <v>#VALUE!</v>
      </c>
      <c r="BYN30" s="24" t="e">
        <f t="shared" si="862"/>
        <v>#VALUE!</v>
      </c>
      <c r="BYO30" s="24" t="e">
        <f t="shared" si="863"/>
        <v>#VALUE!</v>
      </c>
      <c r="BYP30">
        <v>-8.5549047772412998E-10</v>
      </c>
      <c r="BYQ30" t="e">
        <f>bvarM4*bvarM6</f>
        <v>#VALUE!</v>
      </c>
      <c r="BYR30" t="e">
        <f>cvarM4*cvarM6</f>
        <v>#VALUE!</v>
      </c>
      <c r="BYS30" t="e">
        <f>mvarM4*mvarM6</f>
        <v>#VALUE!</v>
      </c>
      <c r="BYT30" s="24" t="e">
        <f t="shared" si="864"/>
        <v>#VALUE!</v>
      </c>
      <c r="BYU30" s="24" t="e">
        <f t="shared" si="865"/>
        <v>#VALUE!</v>
      </c>
      <c r="BYV30" s="24" t="e">
        <f t="shared" si="866"/>
        <v>#VALUE!</v>
      </c>
    </row>
    <row r="31" spans="1:2024" x14ac:dyDescent="0.3">
      <c r="F31" s="82">
        <f t="shared" si="0"/>
        <v>0</v>
      </c>
      <c r="G31" s="82">
        <f t="shared" si="1"/>
        <v>0</v>
      </c>
      <c r="H31" s="82">
        <f t="shared" si="2"/>
        <v>0</v>
      </c>
      <c r="I31">
        <v>-1.1142103560165999</v>
      </c>
      <c r="J31" t="e">
        <f>bvarM1*bvarM9</f>
        <v>#VALUE!</v>
      </c>
      <c r="K31" t="e">
        <f>cvarM1*cvarM9</f>
        <v>#VALUE!</v>
      </c>
      <c r="L31" t="e">
        <f>mvarM1*mvarM9</f>
        <v>#VALUE!</v>
      </c>
      <c r="M31" s="15" t="e">
        <f t="shared" si="3"/>
        <v>#VALUE!</v>
      </c>
      <c r="N31" s="15" t="e">
        <f t="shared" si="4"/>
        <v>#VALUE!</v>
      </c>
      <c r="O31" s="15" t="e">
        <f t="shared" si="5"/>
        <v>#VALUE!</v>
      </c>
      <c r="P31">
        <v>-0.52043682794463997</v>
      </c>
      <c r="Q31" t="e">
        <f>bvarM1*bvarM9</f>
        <v>#VALUE!</v>
      </c>
      <c r="R31" t="e">
        <f>cvarM1*cvarM9</f>
        <v>#VALUE!</v>
      </c>
      <c r="S31" t="e">
        <f>mvarM1*mvarM9</f>
        <v>#VALUE!</v>
      </c>
      <c r="T31" s="15" t="e">
        <f t="shared" si="6"/>
        <v>#VALUE!</v>
      </c>
      <c r="U31" s="74" t="e">
        <f t="shared" si="7"/>
        <v>#VALUE!</v>
      </c>
      <c r="V31" s="15" t="e">
        <f t="shared" si="8"/>
        <v>#VALUE!</v>
      </c>
      <c r="W31">
        <v>-5.9127948423534E-6</v>
      </c>
      <c r="X31" t="e">
        <f>bvarM4*bvarM7</f>
        <v>#VALUE!</v>
      </c>
      <c r="Y31" t="e">
        <f>cvarM4*cvarM7</f>
        <v>#VALUE!</v>
      </c>
      <c r="Z31" t="e">
        <f>mvarM4*mvarM7</f>
        <v>#VALUE!</v>
      </c>
      <c r="AA31" t="e">
        <f t="shared" si="9"/>
        <v>#VALUE!</v>
      </c>
      <c r="AB31" s="15" t="e">
        <f t="shared" si="10"/>
        <v>#VALUE!</v>
      </c>
      <c r="AC31" s="53" t="e">
        <f t="shared" si="11"/>
        <v>#VALUE!</v>
      </c>
      <c r="AD31">
        <v>-1.6111269195951999E-6</v>
      </c>
      <c r="AE31" t="e">
        <f>bvarHC2*bvarM3</f>
        <v>#VALUE!</v>
      </c>
      <c r="AF31" t="e">
        <f>cvarHC2*cvarM3</f>
        <v>#VALUE!</v>
      </c>
      <c r="AG31" t="e">
        <f>mvarHC2*mvarM3</f>
        <v>#VALUE!</v>
      </c>
      <c r="AH31" t="e">
        <f t="shared" si="12"/>
        <v>#VALUE!</v>
      </c>
      <c r="AI31" s="15" t="e">
        <f t="shared" si="13"/>
        <v>#VALUE!</v>
      </c>
      <c r="AJ31" s="53" t="e">
        <f t="shared" si="14"/>
        <v>#VALUE!</v>
      </c>
      <c r="AK31">
        <v>-0.77230663357204998</v>
      </c>
      <c r="AL31" t="e">
        <f>bvarHC2*bvarM1</f>
        <v>#VALUE!</v>
      </c>
      <c r="AM31" t="e">
        <f>cvarHC2*cvarM1</f>
        <v>#VALUE!</v>
      </c>
      <c r="AN31" t="e">
        <f>mvarHC2*mvarM1</f>
        <v>#VALUE!</v>
      </c>
      <c r="AO31" s="15" t="e">
        <f t="shared" si="15"/>
        <v>#VALUE!</v>
      </c>
      <c r="AP31" s="15" t="e">
        <f t="shared" si="16"/>
        <v>#VALUE!</v>
      </c>
      <c r="AQ31" s="53" t="e">
        <f t="shared" si="17"/>
        <v>#VALUE!</v>
      </c>
      <c r="AR31">
        <v>-4.4676238837566E-5</v>
      </c>
      <c r="AS31" t="e">
        <f>bvarHC2*bvarM7</f>
        <v>#VALUE!</v>
      </c>
      <c r="AT31" t="e">
        <f>cvarHC2*cvarM7</f>
        <v>#VALUE!</v>
      </c>
      <c r="AU31" t="e">
        <f>mvarHC2*mvarM7</f>
        <v>#VALUE!</v>
      </c>
      <c r="AV31" s="15" t="e">
        <f t="shared" si="18"/>
        <v>#VALUE!</v>
      </c>
      <c r="AW31" s="15" t="e">
        <f t="shared" si="19"/>
        <v>#VALUE!</v>
      </c>
      <c r="AX31" s="53" t="e">
        <f t="shared" si="20"/>
        <v>#VALUE!</v>
      </c>
      <c r="AY31">
        <v>-6.8033879953963003E-3</v>
      </c>
      <c r="AZ31" t="e">
        <f>bvarM1*bvarM4</f>
        <v>#VALUE!</v>
      </c>
      <c r="BA31" t="e">
        <f>cvarM1*cvarM4</f>
        <v>#VALUE!</v>
      </c>
      <c r="BB31" t="e">
        <f>mvarM1*mvarM4</f>
        <v>#VALUE!</v>
      </c>
      <c r="BC31" s="15" t="e">
        <f t="shared" si="21"/>
        <v>#VALUE!</v>
      </c>
      <c r="BD31" s="15" t="e">
        <f t="shared" si="22"/>
        <v>#VALUE!</v>
      </c>
      <c r="BE31" s="53" t="e">
        <f t="shared" si="23"/>
        <v>#VALUE!</v>
      </c>
      <c r="BF31">
        <v>-3.5643200061961E-5</v>
      </c>
      <c r="BG31" t="e">
        <f>bvarHC2*bvarM9</f>
        <v>#VALUE!</v>
      </c>
      <c r="BH31" t="e">
        <f>cvarHC2*cvarM9</f>
        <v>#VALUE!</v>
      </c>
      <c r="BI31" t="e">
        <f>mvarHC2*mvarM9</f>
        <v>#VALUE!</v>
      </c>
      <c r="BJ31" s="15" t="e">
        <f t="shared" si="24"/>
        <v>#VALUE!</v>
      </c>
      <c r="BK31" s="15" t="e">
        <f t="shared" si="25"/>
        <v>#VALUE!</v>
      </c>
      <c r="BL31" s="53" t="e">
        <f t="shared" si="26"/>
        <v>#VALUE!</v>
      </c>
      <c r="BM31">
        <v>4.6921209572297001E-6</v>
      </c>
      <c r="BN31" t="e">
        <f>bvarHC2*bvarM6</f>
        <v>#VALUE!</v>
      </c>
      <c r="BO31" t="e">
        <f>cvarHC2*cvarM6</f>
        <v>#VALUE!</v>
      </c>
      <c r="BP31" t="e">
        <f>mvarHC2*mvarM6</f>
        <v>#VALUE!</v>
      </c>
      <c r="BQ31" s="15" t="e">
        <f t="shared" si="27"/>
        <v>#VALUE!</v>
      </c>
      <c r="BR31" s="15" t="e">
        <f t="shared" si="28"/>
        <v>#VALUE!</v>
      </c>
      <c r="BS31" s="53" t="e">
        <f t="shared" si="29"/>
        <v>#VALUE!</v>
      </c>
      <c r="BT31">
        <v>-4.8475126582374002E-6</v>
      </c>
      <c r="BU31" t="e">
        <f>bvarHC2*bvarM3</f>
        <v>#VALUE!</v>
      </c>
      <c r="BV31" t="e">
        <f>cvarHC2*cvarM3</f>
        <v>#VALUE!</v>
      </c>
      <c r="BW31" t="e">
        <f>mvarHC2*mvarM3</f>
        <v>#VALUE!</v>
      </c>
      <c r="BX31" s="15" t="e">
        <f t="shared" si="30"/>
        <v>#VALUE!</v>
      </c>
      <c r="BY31" s="15" t="e">
        <f t="shared" si="31"/>
        <v>#VALUE!</v>
      </c>
      <c r="BZ31" s="53" t="e">
        <f t="shared" si="32"/>
        <v>#VALUE!</v>
      </c>
      <c r="CA31">
        <v>-0.48631820249607999</v>
      </c>
      <c r="CB31" t="e">
        <f>bvarHC2*bvarM1</f>
        <v>#VALUE!</v>
      </c>
      <c r="CC31" t="e">
        <f>cvarHC2*cvarM1</f>
        <v>#VALUE!</v>
      </c>
      <c r="CD31" t="e">
        <f>mvarHC2*mvarM1</f>
        <v>#VALUE!</v>
      </c>
      <c r="CE31" s="15" t="e">
        <f t="shared" si="33"/>
        <v>#VALUE!</v>
      </c>
      <c r="CF31" s="15" t="e">
        <f t="shared" si="34"/>
        <v>#VALUE!</v>
      </c>
      <c r="CG31" s="53" t="e">
        <f t="shared" si="35"/>
        <v>#VALUE!</v>
      </c>
      <c r="CH31">
        <v>-2.4721202625624998E-6</v>
      </c>
      <c r="CI31" t="e">
        <f>bvarHC2*bvarM5</f>
        <v>#VALUE!</v>
      </c>
      <c r="CJ31" t="e">
        <f>cvarHC2*cvarM5</f>
        <v>#VALUE!</v>
      </c>
      <c r="CK31" t="e">
        <f>mvarHC2*mvarM5</f>
        <v>#VALUE!</v>
      </c>
      <c r="CL31" s="15" t="e">
        <f t="shared" si="36"/>
        <v>#VALUE!</v>
      </c>
      <c r="CM31" s="15" t="e">
        <f t="shared" si="37"/>
        <v>#VALUE!</v>
      </c>
      <c r="CN31" s="53" t="e">
        <f t="shared" si="38"/>
        <v>#VALUE!</v>
      </c>
      <c r="CO31">
        <v>1.139564087352E-5</v>
      </c>
      <c r="CP31" t="e">
        <f>bvarHC2*bvarM7</f>
        <v>#VALUE!</v>
      </c>
      <c r="CQ31" t="e">
        <f>cvarHC2*cvarM7</f>
        <v>#VALUE!</v>
      </c>
      <c r="CR31" t="e">
        <f>mvarHC2*mvarM7</f>
        <v>#VALUE!</v>
      </c>
      <c r="CS31" s="15" t="e">
        <f t="shared" si="39"/>
        <v>#VALUE!</v>
      </c>
      <c r="CT31" s="15" t="e">
        <f t="shared" si="40"/>
        <v>#VALUE!</v>
      </c>
      <c r="CU31" s="53" t="e">
        <f t="shared" si="41"/>
        <v>#VALUE!</v>
      </c>
      <c r="CV31">
        <v>-0.30222242014915002</v>
      </c>
      <c r="CW31" t="e">
        <f>bvarM1*bvarM5</f>
        <v>#VALUE!</v>
      </c>
      <c r="CX31" t="e">
        <f>cvarM1*cvarM5</f>
        <v>#VALUE!</v>
      </c>
      <c r="CY31" t="e">
        <f>mvarM1*mvarM5</f>
        <v>#VALUE!</v>
      </c>
      <c r="CZ31" s="15" t="e">
        <f t="shared" si="42"/>
        <v>#VALUE!</v>
      </c>
      <c r="DA31" s="15" t="e">
        <f t="shared" si="43"/>
        <v>#VALUE!</v>
      </c>
      <c r="DB31" s="53" t="e">
        <f t="shared" si="44"/>
        <v>#VALUE!</v>
      </c>
      <c r="DC31">
        <v>2.8147990530868001E-6</v>
      </c>
      <c r="DD31" t="e">
        <f>bvarM2*bvarM5</f>
        <v>#VALUE!</v>
      </c>
      <c r="DE31" t="e">
        <f>cvarM2*cvarM5</f>
        <v>#VALUE!</v>
      </c>
      <c r="DF31" t="e">
        <f>mvarM2*mvarM5</f>
        <v>#VALUE!</v>
      </c>
      <c r="DG31" s="15" t="e">
        <f t="shared" si="45"/>
        <v>#VALUE!</v>
      </c>
      <c r="DH31" s="15" t="e">
        <f t="shared" si="46"/>
        <v>#VALUE!</v>
      </c>
      <c r="DI31" s="53" t="e">
        <f t="shared" si="47"/>
        <v>#VALUE!</v>
      </c>
      <c r="DJ31">
        <v>-4.8862181353429003E-6</v>
      </c>
      <c r="DK31" t="e">
        <f>bvarHC2*bvarM4</f>
        <v>#VALUE!</v>
      </c>
      <c r="DL31" t="e">
        <f>cvarHC2*cvarM4</f>
        <v>#VALUE!</v>
      </c>
      <c r="DM31" t="e">
        <f>mvarHC2*mvarM4</f>
        <v>#VALUE!</v>
      </c>
      <c r="DN31" s="15" t="e">
        <f t="shared" si="48"/>
        <v>#VALUE!</v>
      </c>
      <c r="DO31" s="15" t="e">
        <f t="shared" si="49"/>
        <v>#VALUE!</v>
      </c>
      <c r="DP31" s="53" t="e">
        <f t="shared" si="50"/>
        <v>#VALUE!</v>
      </c>
      <c r="DQ31">
        <v>-0.36082898414265002</v>
      </c>
      <c r="DR31" t="e">
        <f>bvarHC2*bvarM1</f>
        <v>#VALUE!</v>
      </c>
      <c r="DS31" t="e">
        <f>cvarHC2*cvarM1</f>
        <v>#VALUE!</v>
      </c>
      <c r="DT31" t="e">
        <f>mvarHC2*mvarM1</f>
        <v>#VALUE!</v>
      </c>
      <c r="DU31" s="15" t="e">
        <f t="shared" si="51"/>
        <v>#VALUE!</v>
      </c>
      <c r="DV31" s="15" t="e">
        <f t="shared" si="52"/>
        <v>#VALUE!</v>
      </c>
      <c r="DW31" s="53" t="e">
        <f t="shared" si="53"/>
        <v>#VALUE!</v>
      </c>
      <c r="DX31">
        <v>-1.6184421453544E-6</v>
      </c>
      <c r="DY31" t="e">
        <f>bvarHC2*bvarM8</f>
        <v>#VALUE!</v>
      </c>
      <c r="DZ31" t="e">
        <f>cvarHC2*cvarM8</f>
        <v>#VALUE!</v>
      </c>
      <c r="EA31" t="e">
        <f>mvarHC2*mvarM8</f>
        <v>#VALUE!</v>
      </c>
      <c r="EB31" s="15" t="e">
        <f t="shared" si="54"/>
        <v>#VALUE!</v>
      </c>
      <c r="EC31" s="15" t="e">
        <f t="shared" si="55"/>
        <v>#VALUE!</v>
      </c>
      <c r="ED31" s="53" t="e">
        <f t="shared" si="56"/>
        <v>#VALUE!</v>
      </c>
      <c r="EE31">
        <v>9.2992041426810003E-7</v>
      </c>
      <c r="EF31" t="e">
        <f>bvarHC2*bvarM9</f>
        <v>#VALUE!</v>
      </c>
      <c r="EG31" t="e">
        <f>cvarHC2*cvarM9</f>
        <v>#VALUE!</v>
      </c>
      <c r="EH31" t="e">
        <f>mvarHC2*mvarM9</f>
        <v>#VALUE!</v>
      </c>
      <c r="EI31" s="15" t="e">
        <f t="shared" si="57"/>
        <v>#VALUE!</v>
      </c>
      <c r="EJ31" s="15" t="e">
        <f t="shared" si="58"/>
        <v>#VALUE!</v>
      </c>
      <c r="EK31" s="53" t="e">
        <f t="shared" si="59"/>
        <v>#VALUE!</v>
      </c>
      <c r="EL31">
        <v>0.13836140075296999</v>
      </c>
      <c r="EM31" t="e">
        <f>bvarM1*bvarM4</f>
        <v>#VALUE!</v>
      </c>
      <c r="EN31" t="e">
        <f>cvarM1*cvarM4</f>
        <v>#VALUE!</v>
      </c>
      <c r="EO31" t="e">
        <f>mvarM1*mvarM4</f>
        <v>#VALUE!</v>
      </c>
      <c r="EP31" s="15" t="e">
        <f t="shared" si="60"/>
        <v>#VALUE!</v>
      </c>
      <c r="EQ31" s="15" t="e">
        <f t="shared" si="61"/>
        <v>#VALUE!</v>
      </c>
      <c r="ER31" s="53" t="e">
        <f t="shared" si="62"/>
        <v>#VALUE!</v>
      </c>
      <c r="ES31">
        <v>4.5718700011098998E-2</v>
      </c>
      <c r="ET31" t="e">
        <f>bvarM1*bvarM4</f>
        <v>#VALUE!</v>
      </c>
      <c r="EU31" t="e">
        <f>cvarM1*cvarM4</f>
        <v>#VALUE!</v>
      </c>
      <c r="EV31" t="e">
        <f>mvarM1*mvarM4</f>
        <v>#VALUE!</v>
      </c>
      <c r="EW31" s="15" t="e">
        <f t="shared" si="63"/>
        <v>#VALUE!</v>
      </c>
      <c r="EX31" s="15" t="e">
        <f t="shared" si="64"/>
        <v>#VALUE!</v>
      </c>
      <c r="EY31" s="53" t="e">
        <f t="shared" si="65"/>
        <v>#VALUE!</v>
      </c>
      <c r="EZ31">
        <v>-7.6973924657350995E-6</v>
      </c>
      <c r="FA31" t="e">
        <f>bvarHC2*bvarM4</f>
        <v>#VALUE!</v>
      </c>
      <c r="FB31" t="e">
        <f>cvarHC2*cvarM4</f>
        <v>#VALUE!</v>
      </c>
      <c r="FC31" t="e">
        <f>mvarHC2*mvarM4</f>
        <v>#VALUE!</v>
      </c>
      <c r="FD31" s="15" t="e">
        <f t="shared" si="66"/>
        <v>#VALUE!</v>
      </c>
      <c r="FE31" s="15" t="e">
        <f t="shared" si="67"/>
        <v>#VALUE!</v>
      </c>
      <c r="FF31" s="53" t="e">
        <f t="shared" si="68"/>
        <v>#VALUE!</v>
      </c>
      <c r="FG31">
        <v>-0.26223973897233999</v>
      </c>
      <c r="FH31" t="e">
        <f>bvarHC2*bvarM1</f>
        <v>#VALUE!</v>
      </c>
      <c r="FI31" t="e">
        <f>cvarHC2*cvarM1</f>
        <v>#VALUE!</v>
      </c>
      <c r="FJ31" t="e">
        <f>mvarHC2*mvarM1</f>
        <v>#VALUE!</v>
      </c>
      <c r="FK31" s="15" t="e">
        <f t="shared" si="69"/>
        <v>#VALUE!</v>
      </c>
      <c r="FL31" s="15" t="e">
        <f t="shared" si="70"/>
        <v>#VALUE!</v>
      </c>
      <c r="FM31" s="53" t="e">
        <f t="shared" si="71"/>
        <v>#VALUE!</v>
      </c>
      <c r="FN31">
        <v>4.8304996634937998E-6</v>
      </c>
      <c r="FO31" t="e">
        <f>bvarHC2*bvarM2</f>
        <v>#VALUE!</v>
      </c>
      <c r="FP31" t="e">
        <f>cvarHC2*cvarM2</f>
        <v>#VALUE!</v>
      </c>
      <c r="FQ31" t="e">
        <f>mvarHC2*mvarM2</f>
        <v>#VALUE!</v>
      </c>
      <c r="FR31" s="15" t="e">
        <f t="shared" si="72"/>
        <v>#VALUE!</v>
      </c>
      <c r="FS31" s="15" t="e">
        <f t="shared" si="73"/>
        <v>#VALUE!</v>
      </c>
      <c r="FT31" s="53" t="e">
        <f t="shared" si="74"/>
        <v>#VALUE!</v>
      </c>
      <c r="FU31">
        <v>-5.6429164566251999E-3</v>
      </c>
      <c r="FV31" t="e">
        <f>bvarM1*bvarM4</f>
        <v>#VALUE!</v>
      </c>
      <c r="FW31" t="e">
        <f>cvarM1*cvarM4</f>
        <v>#VALUE!</v>
      </c>
      <c r="FX31" t="e">
        <f>mvarM1*mvarM4</f>
        <v>#VALUE!</v>
      </c>
      <c r="FY31" s="15" t="e">
        <f t="shared" si="75"/>
        <v>#VALUE!</v>
      </c>
      <c r="FZ31" s="15" t="e">
        <f t="shared" si="76"/>
        <v>#VALUE!</v>
      </c>
      <c r="GA31" s="53" t="e">
        <f t="shared" si="77"/>
        <v>#VALUE!</v>
      </c>
      <c r="GB31">
        <v>0.47140508575542001</v>
      </c>
      <c r="GC31" t="e">
        <f>bvarM1*bvarM6</f>
        <v>#VALUE!</v>
      </c>
      <c r="GD31" t="e">
        <f>cvarM1*cvarM6</f>
        <v>#VALUE!</v>
      </c>
      <c r="GE31" t="e">
        <f>mvarM1*mvarM6</f>
        <v>#VALUE!</v>
      </c>
      <c r="GF31" s="15" t="e">
        <f t="shared" si="78"/>
        <v>#VALUE!</v>
      </c>
      <c r="GG31" s="15" t="e">
        <f t="shared" si="79"/>
        <v>#VALUE!</v>
      </c>
      <c r="GH31" s="53" t="e">
        <f t="shared" si="80"/>
        <v>#VALUE!</v>
      </c>
      <c r="GI31">
        <v>2.6027196483185001E-5</v>
      </c>
      <c r="GJ31" t="e">
        <f>bvarM2*bvarM7</f>
        <v>#VALUE!</v>
      </c>
      <c r="GK31" t="e">
        <f>cvarM2*cvarM7</f>
        <v>#VALUE!</v>
      </c>
      <c r="GL31" t="e">
        <f>mvarM2*mvarM7</f>
        <v>#VALUE!</v>
      </c>
      <c r="GM31" s="15" t="e">
        <f t="shared" si="81"/>
        <v>#VALUE!</v>
      </c>
      <c r="GN31" s="15" t="e">
        <f t="shared" si="82"/>
        <v>#VALUE!</v>
      </c>
      <c r="GO31" s="53" t="e">
        <f t="shared" si="83"/>
        <v>#VALUE!</v>
      </c>
      <c r="GP31">
        <v>-3.3434453741999003E-5</v>
      </c>
      <c r="GQ31" t="e">
        <f>bvarHC2*bvarM6</f>
        <v>#VALUE!</v>
      </c>
      <c r="GR31" t="e">
        <f>cvarHC2*cvarM6</f>
        <v>#VALUE!</v>
      </c>
      <c r="GS31" t="e">
        <f>mvarHC2*mvarM6</f>
        <v>#VALUE!</v>
      </c>
      <c r="GT31" s="15" t="e">
        <f t="shared" si="84"/>
        <v>#VALUE!</v>
      </c>
      <c r="GU31" s="15" t="e">
        <f t="shared" si="85"/>
        <v>#VALUE!</v>
      </c>
      <c r="GV31" s="53" t="e">
        <f t="shared" si="86"/>
        <v>#VALUE!</v>
      </c>
      <c r="GW31">
        <v>-6.6771056757380996E-8</v>
      </c>
      <c r="GX31" t="e">
        <f>bvarHC1*bvarM9</f>
        <v>#VALUE!</v>
      </c>
      <c r="GY31" t="e">
        <f>cvarHC1*cvarM9</f>
        <v>#VALUE!</v>
      </c>
      <c r="GZ31" t="e">
        <f>mvarHC1*mvarM9</f>
        <v>#VALUE!</v>
      </c>
      <c r="HA31" s="15" t="e">
        <f t="shared" si="87"/>
        <v>#VALUE!</v>
      </c>
      <c r="HB31" s="15" t="e">
        <f t="shared" si="88"/>
        <v>#VALUE!</v>
      </c>
      <c r="HC31" s="53" t="e">
        <f t="shared" si="89"/>
        <v>#VALUE!</v>
      </c>
      <c r="HD31">
        <v>-4.2928781471483998E-6</v>
      </c>
      <c r="HE31" t="e">
        <f>bvarHC2*bvarM7</f>
        <v>#VALUE!</v>
      </c>
      <c r="HF31" t="e">
        <f>cvarHC2*cvarM7</f>
        <v>#VALUE!</v>
      </c>
      <c r="HG31" t="e">
        <f>mvarHC2*mvarM7</f>
        <v>#VALUE!</v>
      </c>
      <c r="HH31" s="15" t="e">
        <f t="shared" si="90"/>
        <v>#VALUE!</v>
      </c>
      <c r="HI31" s="15" t="e">
        <f t="shared" si="91"/>
        <v>#VALUE!</v>
      </c>
      <c r="HJ31" s="53" t="e">
        <f t="shared" si="92"/>
        <v>#VALUE!</v>
      </c>
      <c r="HK31">
        <v>-3.9423475016377003E-2</v>
      </c>
      <c r="HL31" t="e">
        <f>bvarM1*bvarM4</f>
        <v>#VALUE!</v>
      </c>
      <c r="HM31" t="e">
        <f>cvarM1*cvarM4</f>
        <v>#VALUE!</v>
      </c>
      <c r="HN31" t="e">
        <f>mvarM1*mvarM4</f>
        <v>#VALUE!</v>
      </c>
      <c r="HO31" s="15" t="e">
        <f t="shared" si="93"/>
        <v>#VALUE!</v>
      </c>
      <c r="HP31" s="15" t="e">
        <f t="shared" si="94"/>
        <v>#VALUE!</v>
      </c>
      <c r="HQ31" s="53" t="e">
        <f t="shared" si="95"/>
        <v>#VALUE!</v>
      </c>
      <c r="HR31">
        <v>0.44556614789796001</v>
      </c>
      <c r="HS31" t="e">
        <f>bvarM1*bvarM6</f>
        <v>#VALUE!</v>
      </c>
      <c r="HT31" t="e">
        <f>cvarM1*cvarM6</f>
        <v>#VALUE!</v>
      </c>
      <c r="HU31" t="e">
        <f>mvarM1*mvarM6</f>
        <v>#VALUE!</v>
      </c>
      <c r="HV31" s="15" t="e">
        <f t="shared" si="96"/>
        <v>#VALUE!</v>
      </c>
      <c r="HW31" s="15" t="e">
        <f t="shared" si="97"/>
        <v>#VALUE!</v>
      </c>
      <c r="HX31" s="53" t="e">
        <f t="shared" si="98"/>
        <v>#VALUE!</v>
      </c>
      <c r="HY31">
        <v>2.8250704777566998E-2</v>
      </c>
      <c r="HZ31" t="e">
        <f>bvarM1*bvarM4</f>
        <v>#VALUE!</v>
      </c>
      <c r="IA31" t="e">
        <f>cvarM1*cvarM4</f>
        <v>#VALUE!</v>
      </c>
      <c r="IB31" t="e">
        <f>mvarM1*mvarM4</f>
        <v>#VALUE!</v>
      </c>
      <c r="IC31" s="15" t="e">
        <f t="shared" si="99"/>
        <v>#VALUE!</v>
      </c>
      <c r="ID31" s="15" t="e">
        <f t="shared" si="100"/>
        <v>#VALUE!</v>
      </c>
      <c r="IE31" s="53" t="e">
        <f t="shared" si="101"/>
        <v>#VALUE!</v>
      </c>
      <c r="IF31">
        <v>3.5548001192607E-5</v>
      </c>
      <c r="IG31" t="e">
        <f>bvarHC2*bvarM4</f>
        <v>#VALUE!</v>
      </c>
      <c r="IH31" t="e">
        <f>cvarHC2*cvarM4</f>
        <v>#VALUE!</v>
      </c>
      <c r="II31" t="e">
        <f>mvarHC2*mvarM4</f>
        <v>#VALUE!</v>
      </c>
      <c r="IJ31" s="15" t="e">
        <f t="shared" si="102"/>
        <v>#VALUE!</v>
      </c>
      <c r="IK31" s="15" t="e">
        <f t="shared" si="103"/>
        <v>#VALUE!</v>
      </c>
      <c r="IL31" s="53" t="e">
        <f t="shared" si="104"/>
        <v>#VALUE!</v>
      </c>
      <c r="IM31">
        <v>-0.27282832702288001</v>
      </c>
      <c r="IN31" t="e">
        <f>bvarHC2*bvarM1</f>
        <v>#VALUE!</v>
      </c>
      <c r="IO31" t="e">
        <f>cvarHC2*cvarM1</f>
        <v>#VALUE!</v>
      </c>
      <c r="IP31" t="e">
        <f>mvarHC2*mvarM1</f>
        <v>#VALUE!</v>
      </c>
      <c r="IQ31" s="15" t="e">
        <f t="shared" si="105"/>
        <v>#VALUE!</v>
      </c>
      <c r="IR31" s="15" t="e">
        <f t="shared" si="106"/>
        <v>#VALUE!</v>
      </c>
      <c r="IS31" s="53" t="e">
        <f t="shared" si="107"/>
        <v>#VALUE!</v>
      </c>
      <c r="IT31">
        <v>-1.1203151774707E-6</v>
      </c>
      <c r="IU31" t="e">
        <f>bvarHC2*bvarM8</f>
        <v>#VALUE!</v>
      </c>
      <c r="IV31" t="e">
        <f>cvarHC2*cvarM8</f>
        <v>#VALUE!</v>
      </c>
      <c r="IW31" t="e">
        <f>mvarHC2*mvarM8</f>
        <v>#VALUE!</v>
      </c>
      <c r="IX31" s="15" t="e">
        <f t="shared" si="108"/>
        <v>#VALUE!</v>
      </c>
      <c r="IY31" s="15" t="e">
        <f t="shared" si="109"/>
        <v>#VALUE!</v>
      </c>
      <c r="IZ31" s="53" t="e">
        <f t="shared" si="110"/>
        <v>#VALUE!</v>
      </c>
      <c r="JA31">
        <v>-2.7354909092654997E-4</v>
      </c>
      <c r="JB31" t="e">
        <f>bvarHC2*bvarM8</f>
        <v>#VALUE!</v>
      </c>
      <c r="JC31" t="e">
        <f>cvarHC2*cvarM8</f>
        <v>#VALUE!</v>
      </c>
      <c r="JD31" t="e">
        <f>mvarHC2*mvarM8</f>
        <v>#VALUE!</v>
      </c>
      <c r="JE31" s="24" t="e">
        <f t="shared" si="111"/>
        <v>#VALUE!</v>
      </c>
      <c r="JF31" s="24" t="e">
        <f t="shared" si="112"/>
        <v>#VALUE!</v>
      </c>
      <c r="JG31" s="24" t="e">
        <f t="shared" si="113"/>
        <v>#VALUE!</v>
      </c>
      <c r="JH31">
        <v>-0.38620592549034</v>
      </c>
      <c r="JI31" t="e">
        <f>bvarM1*bvarM5</f>
        <v>#VALUE!</v>
      </c>
      <c r="JJ31" t="e">
        <f>cvarM1*cvarM5</f>
        <v>#VALUE!</v>
      </c>
      <c r="JK31" t="e">
        <f>mvarM1*mvarM5</f>
        <v>#VALUE!</v>
      </c>
      <c r="JL31" s="24" t="e">
        <f t="shared" si="114"/>
        <v>#VALUE!</v>
      </c>
      <c r="JM31" s="24" t="e">
        <f t="shared" si="115"/>
        <v>#VALUE!</v>
      </c>
      <c r="JN31" s="24" t="e">
        <f t="shared" si="116"/>
        <v>#VALUE!</v>
      </c>
      <c r="JO31">
        <v>3.8533713649327998E-2</v>
      </c>
      <c r="JP31" t="e">
        <f>bvarM1*bvarM6</f>
        <v>#VALUE!</v>
      </c>
      <c r="JQ31" t="e">
        <f>cvarM1*cvarM6</f>
        <v>#VALUE!</v>
      </c>
      <c r="JR31" t="e">
        <f>mvarM1*mvarM6</f>
        <v>#VALUE!</v>
      </c>
      <c r="JS31" s="24" t="e">
        <f t="shared" si="117"/>
        <v>#VALUE!</v>
      </c>
      <c r="JT31" s="24" t="e">
        <f t="shared" si="118"/>
        <v>#VALUE!</v>
      </c>
      <c r="JU31" s="24" t="e">
        <f t="shared" si="119"/>
        <v>#VALUE!</v>
      </c>
      <c r="JV31">
        <v>2.7942032427676E-5</v>
      </c>
      <c r="JW31" t="e">
        <f>bvarHC2*bvarM4</f>
        <v>#VALUE!</v>
      </c>
      <c r="JX31" t="e">
        <f>cvarHC2*cvarM4</f>
        <v>#VALUE!</v>
      </c>
      <c r="JY31" t="e">
        <f>mvarHC2*mvarM4</f>
        <v>#VALUE!</v>
      </c>
      <c r="JZ31" s="24" t="e">
        <f t="shared" si="120"/>
        <v>#VALUE!</v>
      </c>
      <c r="KA31" s="24" t="e">
        <f t="shared" si="121"/>
        <v>#VALUE!</v>
      </c>
      <c r="KB31" s="24" t="e">
        <f t="shared" si="122"/>
        <v>#VALUE!</v>
      </c>
      <c r="KC31">
        <v>-1.042236313251</v>
      </c>
      <c r="KD31" t="e">
        <f>bvarM1*bvarM9</f>
        <v>#VALUE!</v>
      </c>
      <c r="KE31" t="e">
        <f>cvarM1*cvarM9</f>
        <v>#VALUE!</v>
      </c>
      <c r="KF31" t="e">
        <f>mvarM1*mvarM9</f>
        <v>#VALUE!</v>
      </c>
      <c r="KG31" s="24" t="e">
        <f t="shared" si="123"/>
        <v>#VALUE!</v>
      </c>
      <c r="KH31" s="24" t="e">
        <f t="shared" si="124"/>
        <v>#VALUE!</v>
      </c>
      <c r="KI31" s="24" t="e">
        <f t="shared" si="125"/>
        <v>#VALUE!</v>
      </c>
      <c r="KJ31">
        <v>7.4150161471877002E-2</v>
      </c>
      <c r="KK31" t="e">
        <f>bvarM1*bvarM7</f>
        <v>#VALUE!</v>
      </c>
      <c r="KL31" t="e">
        <f>cvarM1*cvarM7</f>
        <v>#VALUE!</v>
      </c>
      <c r="KM31" t="e">
        <f>mvarM1*mvarM7</f>
        <v>#VALUE!</v>
      </c>
      <c r="KN31" s="24" t="e">
        <f t="shared" si="126"/>
        <v>#VALUE!</v>
      </c>
      <c r="KO31" s="24" t="e">
        <f t="shared" si="127"/>
        <v>#VALUE!</v>
      </c>
      <c r="KP31" s="24" t="e">
        <f t="shared" si="128"/>
        <v>#VALUE!</v>
      </c>
      <c r="KQ31">
        <v>7.6964022084363001E-3</v>
      </c>
      <c r="KR31" t="e">
        <f>bvarM1*bvarM4</f>
        <v>#VALUE!</v>
      </c>
      <c r="KS31" t="e">
        <f>cvarM1*cvarM4</f>
        <v>#VALUE!</v>
      </c>
      <c r="KT31" t="e">
        <f>mvarM1*mvarM4</f>
        <v>#VALUE!</v>
      </c>
      <c r="KU31" s="24" t="e">
        <f t="shared" si="129"/>
        <v>#VALUE!</v>
      </c>
      <c r="KV31" s="24" t="e">
        <f t="shared" si="130"/>
        <v>#VALUE!</v>
      </c>
      <c r="KW31" s="24" t="e">
        <f t="shared" si="131"/>
        <v>#VALUE!</v>
      </c>
      <c r="KX31">
        <v>0.94554745294725995</v>
      </c>
      <c r="KY31" t="e">
        <f>bvarM1*bvarM2</f>
        <v>#VALUE!</v>
      </c>
      <c r="KZ31" t="e">
        <f>cvarM1*cvarM2</f>
        <v>#VALUE!</v>
      </c>
      <c r="LA31" t="e">
        <f>mvarM1*mvarM2</f>
        <v>#VALUE!</v>
      </c>
      <c r="LB31" s="24" t="e">
        <f t="shared" si="132"/>
        <v>#VALUE!</v>
      </c>
      <c r="LC31" s="24" t="e">
        <f t="shared" si="133"/>
        <v>#VALUE!</v>
      </c>
      <c r="LD31" s="24" t="e">
        <f t="shared" si="134"/>
        <v>#VALUE!</v>
      </c>
      <c r="LE31">
        <v>9.7828793003060001E-3</v>
      </c>
      <c r="LF31" t="e">
        <f>bvarM1*bvarM4</f>
        <v>#VALUE!</v>
      </c>
      <c r="LG31" t="e">
        <f>cvarM1*cvarM4</f>
        <v>#VALUE!</v>
      </c>
      <c r="LH31" t="e">
        <f>mvarM1*mvarM4</f>
        <v>#VALUE!</v>
      </c>
      <c r="LI31" s="24" t="e">
        <f t="shared" si="135"/>
        <v>#VALUE!</v>
      </c>
      <c r="LJ31" s="24" t="e">
        <f t="shared" si="136"/>
        <v>#VALUE!</v>
      </c>
      <c r="LK31" s="24" t="e">
        <f t="shared" si="137"/>
        <v>#VALUE!</v>
      </c>
      <c r="LL31">
        <v>1.1615920717103001E-5</v>
      </c>
      <c r="LM31" t="e">
        <f>bvarHC2*bvarM2</f>
        <v>#VALUE!</v>
      </c>
      <c r="LN31" t="e">
        <f>cvarHC2*cvarM2</f>
        <v>#VALUE!</v>
      </c>
      <c r="LO31" t="e">
        <f>mvarHC2*mvarM2</f>
        <v>#VALUE!</v>
      </c>
      <c r="LP31" s="24" t="e">
        <f t="shared" si="138"/>
        <v>#VALUE!</v>
      </c>
      <c r="LQ31" s="24" t="e">
        <f t="shared" si="139"/>
        <v>#VALUE!</v>
      </c>
      <c r="LR31" s="24" t="e">
        <f t="shared" si="140"/>
        <v>#VALUE!</v>
      </c>
      <c r="LS31">
        <v>0.37272110398947</v>
      </c>
      <c r="LT31" t="e">
        <f>bvarM1*bvarM4</f>
        <v>#VALUE!</v>
      </c>
      <c r="LU31" t="e">
        <f>cvarM1*cvarM4</f>
        <v>#VALUE!</v>
      </c>
      <c r="LV31" t="e">
        <f>mvarM1*mvarM4</f>
        <v>#VALUE!</v>
      </c>
      <c r="LW31" s="24" t="e">
        <f t="shared" si="141"/>
        <v>#VALUE!</v>
      </c>
      <c r="LX31" s="24" t="e">
        <f t="shared" si="142"/>
        <v>#VALUE!</v>
      </c>
      <c r="LY31" s="24" t="e">
        <f t="shared" si="143"/>
        <v>#VALUE!</v>
      </c>
      <c r="LZ31">
        <v>-4.9449811571081003E-5</v>
      </c>
      <c r="MA31" t="e">
        <f>bvarHC2*bvarM7</f>
        <v>#VALUE!</v>
      </c>
      <c r="MB31" t="e">
        <f>cvarHC2*cvarM7</f>
        <v>#VALUE!</v>
      </c>
      <c r="MC31" t="e">
        <f>mvarHC2*mvarM7</f>
        <v>#VALUE!</v>
      </c>
      <c r="MD31" s="24" t="e">
        <f t="shared" si="144"/>
        <v>#VALUE!</v>
      </c>
      <c r="ME31" s="24" t="e">
        <f t="shared" si="145"/>
        <v>#VALUE!</v>
      </c>
      <c r="MF31" s="24" t="e">
        <f t="shared" si="146"/>
        <v>#VALUE!</v>
      </c>
      <c r="MG31">
        <v>-2.0176691919376001E-3</v>
      </c>
      <c r="MH31" t="e">
        <f>bvarHC2*bvarM7</f>
        <v>#VALUE!</v>
      </c>
      <c r="MI31" t="e">
        <f>cvarHC2*cvarM7</f>
        <v>#VALUE!</v>
      </c>
      <c r="MJ31" t="e">
        <f>mvarHC2*mvarM7</f>
        <v>#VALUE!</v>
      </c>
      <c r="MK31" s="24" t="e">
        <f t="shared" si="147"/>
        <v>#VALUE!</v>
      </c>
      <c r="ML31" s="24" t="e">
        <f t="shared" si="148"/>
        <v>#VALUE!</v>
      </c>
      <c r="MM31" s="24" t="e">
        <f t="shared" si="149"/>
        <v>#VALUE!</v>
      </c>
      <c r="MN31">
        <v>0.62715682900433001</v>
      </c>
      <c r="MO31" t="e">
        <f>bvarM1*bvarM2</f>
        <v>#VALUE!</v>
      </c>
      <c r="MP31" t="e">
        <f>cvarM1*cvarM2</f>
        <v>#VALUE!</v>
      </c>
      <c r="MQ31" t="e">
        <f>mvarM1*mvarM2</f>
        <v>#VALUE!</v>
      </c>
      <c r="MR31" s="24" t="e">
        <f t="shared" si="150"/>
        <v>#VALUE!</v>
      </c>
      <c r="MS31" s="24" t="e">
        <f t="shared" si="151"/>
        <v>#VALUE!</v>
      </c>
      <c r="MT31" s="24" t="e">
        <f t="shared" si="152"/>
        <v>#VALUE!</v>
      </c>
      <c r="MU31">
        <v>1.6132101176051E-6</v>
      </c>
      <c r="MV31" t="e">
        <f>bvarM2*bvarM3</f>
        <v>#VALUE!</v>
      </c>
      <c r="MW31" t="e">
        <f>cvarM2*cvarM3</f>
        <v>#VALUE!</v>
      </c>
      <c r="MX31" t="e">
        <f>mvarM2*mvarM3</f>
        <v>#VALUE!</v>
      </c>
      <c r="MY31" s="24" t="e">
        <f t="shared" si="153"/>
        <v>#VALUE!</v>
      </c>
      <c r="MZ31" s="24" t="e">
        <f t="shared" si="154"/>
        <v>#VALUE!</v>
      </c>
      <c r="NA31" s="24" t="e">
        <f t="shared" si="155"/>
        <v>#VALUE!</v>
      </c>
      <c r="NB31">
        <v>-6.7795813215843E-6</v>
      </c>
      <c r="NC31" t="e">
        <f>bvarHC2*bvarM6</f>
        <v>#VALUE!</v>
      </c>
      <c r="ND31" t="e">
        <f>cvarHC2*cvarM6</f>
        <v>#VALUE!</v>
      </c>
      <c r="NE31" t="e">
        <f>mvarHC2*mvarM6</f>
        <v>#VALUE!</v>
      </c>
      <c r="NF31" s="24" t="e">
        <f t="shared" si="156"/>
        <v>#VALUE!</v>
      </c>
      <c r="NG31" s="24" t="e">
        <f t="shared" si="157"/>
        <v>#VALUE!</v>
      </c>
      <c r="NH31" s="24" t="e">
        <f t="shared" si="158"/>
        <v>#VALUE!</v>
      </c>
      <c r="NI31">
        <v>0.17455369896478001</v>
      </c>
      <c r="NJ31" t="e">
        <f>bvarM1*bvarM4</f>
        <v>#VALUE!</v>
      </c>
      <c r="NK31" t="e">
        <f>cvarM1*cvarM4</f>
        <v>#VALUE!</v>
      </c>
      <c r="NL31" t="e">
        <f>mvarM1*mvarM4</f>
        <v>#VALUE!</v>
      </c>
      <c r="NM31" s="24" t="e">
        <f t="shared" si="159"/>
        <v>#VALUE!</v>
      </c>
      <c r="NN31" s="24" t="e">
        <f t="shared" si="160"/>
        <v>#VALUE!</v>
      </c>
      <c r="NO31" s="24" t="e">
        <f t="shared" si="161"/>
        <v>#VALUE!</v>
      </c>
      <c r="NP31">
        <v>7.2702761691264001E-6</v>
      </c>
      <c r="NQ31" t="e">
        <f>bvarHC2*bvarM6</f>
        <v>#VALUE!</v>
      </c>
      <c r="NR31" t="e">
        <f>cvarHC2*cvarM6</f>
        <v>#VALUE!</v>
      </c>
      <c r="NS31" t="e">
        <f>mvarHC2*mvarM6</f>
        <v>#VALUE!</v>
      </c>
      <c r="NT31" s="24" t="e">
        <f t="shared" si="162"/>
        <v>#VALUE!</v>
      </c>
      <c r="NU31" s="24" t="e">
        <f t="shared" si="163"/>
        <v>#VALUE!</v>
      </c>
      <c r="NV31" s="24" t="e">
        <f t="shared" si="164"/>
        <v>#VALUE!</v>
      </c>
      <c r="NW31">
        <v>1.5777405819366999E-2</v>
      </c>
      <c r="NX31" t="e">
        <f>bvarM1*bvarM4</f>
        <v>#VALUE!</v>
      </c>
      <c r="NY31" t="e">
        <f>cvarM1*cvarM4</f>
        <v>#VALUE!</v>
      </c>
      <c r="NZ31" t="e">
        <f>mvarM1*mvarM4</f>
        <v>#VALUE!</v>
      </c>
      <c r="OA31" s="24" t="e">
        <f t="shared" si="165"/>
        <v>#VALUE!</v>
      </c>
      <c r="OB31" s="24" t="e">
        <f t="shared" si="166"/>
        <v>#VALUE!</v>
      </c>
      <c r="OC31" s="24" t="e">
        <f t="shared" si="167"/>
        <v>#VALUE!</v>
      </c>
      <c r="OD31">
        <v>-0.13893224368512999</v>
      </c>
      <c r="OE31" t="e">
        <f>bvarM1*bvarM4</f>
        <v>#VALUE!</v>
      </c>
      <c r="OF31" t="e">
        <f>cvarM1*cvarM4</f>
        <v>#VALUE!</v>
      </c>
      <c r="OG31" t="e">
        <f>mvarM1*mvarM4</f>
        <v>#VALUE!</v>
      </c>
      <c r="OH31" s="24" t="e">
        <f t="shared" si="168"/>
        <v>#VALUE!</v>
      </c>
      <c r="OI31" s="24" t="e">
        <f t="shared" si="169"/>
        <v>#VALUE!</v>
      </c>
      <c r="OJ31" s="24" t="e">
        <f t="shared" si="170"/>
        <v>#VALUE!</v>
      </c>
      <c r="OK31">
        <v>-8.6118085210260998E-6</v>
      </c>
      <c r="OL31" t="e">
        <f>bvarHC2*bvarM8</f>
        <v>#VALUE!</v>
      </c>
      <c r="OM31" t="e">
        <f>cvarHC2*cvarM8</f>
        <v>#VALUE!</v>
      </c>
      <c r="ON31" t="e">
        <f>mvarHC2*mvarM8</f>
        <v>#VALUE!</v>
      </c>
      <c r="OO31" s="24" t="e">
        <f t="shared" si="171"/>
        <v>#VALUE!</v>
      </c>
      <c r="OP31" s="24" t="e">
        <f t="shared" si="172"/>
        <v>#VALUE!</v>
      </c>
      <c r="OQ31" s="24" t="e">
        <f t="shared" si="173"/>
        <v>#VALUE!</v>
      </c>
      <c r="OR31">
        <v>1.4519141888151E-5</v>
      </c>
      <c r="OS31" t="e">
        <f>bvarHC2*bvarM2</f>
        <v>#VALUE!</v>
      </c>
      <c r="OT31" t="e">
        <f>cvarHC2*cvarM2</f>
        <v>#VALUE!</v>
      </c>
      <c r="OU31" t="e">
        <f>mvarHC2*mvarM2</f>
        <v>#VALUE!</v>
      </c>
      <c r="OV31" s="24" t="e">
        <f t="shared" si="174"/>
        <v>#VALUE!</v>
      </c>
      <c r="OW31" s="24" t="e">
        <f t="shared" si="175"/>
        <v>#VALUE!</v>
      </c>
      <c r="OX31" s="24" t="e">
        <f t="shared" si="176"/>
        <v>#VALUE!</v>
      </c>
      <c r="OY31">
        <v>0.29897875159384002</v>
      </c>
      <c r="OZ31" t="e">
        <f>bvarM1*bvarM6</f>
        <v>#VALUE!</v>
      </c>
      <c r="PA31" t="e">
        <f>cvarM1*cvarM6</f>
        <v>#VALUE!</v>
      </c>
      <c r="PB31" t="e">
        <f>mvarM1*mvarM6</f>
        <v>#VALUE!</v>
      </c>
      <c r="PC31" s="24" t="e">
        <f t="shared" si="177"/>
        <v>#VALUE!</v>
      </c>
      <c r="PD31" s="24" t="e">
        <f t="shared" si="178"/>
        <v>#VALUE!</v>
      </c>
      <c r="PE31" s="24" t="e">
        <f t="shared" si="179"/>
        <v>#VALUE!</v>
      </c>
      <c r="PF31">
        <v>-0.10202720180568001</v>
      </c>
      <c r="PG31" t="e">
        <f>bvarHC2*bvarM1</f>
        <v>#VALUE!</v>
      </c>
      <c r="PH31" t="e">
        <f>cvarHC2*cvarM1</f>
        <v>#VALUE!</v>
      </c>
      <c r="PI31" t="e">
        <f>mvarHC2*mvarM1</f>
        <v>#VALUE!</v>
      </c>
      <c r="PJ31" s="24" t="e">
        <f t="shared" si="180"/>
        <v>#VALUE!</v>
      </c>
      <c r="PK31" s="24" t="e">
        <f t="shared" si="181"/>
        <v>#VALUE!</v>
      </c>
      <c r="PL31" s="24" t="e">
        <f t="shared" si="182"/>
        <v>#VALUE!</v>
      </c>
      <c r="PM31">
        <v>7.9685296103283992E-3</v>
      </c>
      <c r="PN31" t="e">
        <f>bvarM1*bvarM4</f>
        <v>#VALUE!</v>
      </c>
      <c r="PO31" t="e">
        <f>cvarM1*cvarM4</f>
        <v>#VALUE!</v>
      </c>
      <c r="PP31" t="e">
        <f>mvarM1*mvarM4</f>
        <v>#VALUE!</v>
      </c>
      <c r="PQ31" s="24" t="e">
        <f t="shared" si="183"/>
        <v>#VALUE!</v>
      </c>
      <c r="PR31" s="24" t="e">
        <f t="shared" si="184"/>
        <v>#VALUE!</v>
      </c>
      <c r="PS31" s="24" t="e">
        <f t="shared" si="185"/>
        <v>#VALUE!</v>
      </c>
      <c r="PT31">
        <v>-0.31343560869635001</v>
      </c>
      <c r="PU31" t="e">
        <f>bvarM1*bvarM5</f>
        <v>#VALUE!</v>
      </c>
      <c r="PV31" t="e">
        <f>cvarM1*cvarM5</f>
        <v>#VALUE!</v>
      </c>
      <c r="PW31" t="e">
        <f>mvarM1*mvarM5</f>
        <v>#VALUE!</v>
      </c>
      <c r="PX31" s="24" t="e">
        <f t="shared" si="186"/>
        <v>#VALUE!</v>
      </c>
      <c r="PY31" s="24" t="e">
        <f t="shared" si="187"/>
        <v>#VALUE!</v>
      </c>
      <c r="PZ31" s="24" t="e">
        <f t="shared" si="188"/>
        <v>#VALUE!</v>
      </c>
      <c r="QA31">
        <v>0.27376925070283997</v>
      </c>
      <c r="QB31" t="e">
        <f>bvarM1*bvarM7</f>
        <v>#VALUE!</v>
      </c>
      <c r="QC31" t="e">
        <f>cvarM1*cvarM7</f>
        <v>#VALUE!</v>
      </c>
      <c r="QD31" t="e">
        <f>mvarM1*mvarM7</f>
        <v>#VALUE!</v>
      </c>
      <c r="QE31" s="24" t="e">
        <f t="shared" si="189"/>
        <v>#VALUE!</v>
      </c>
      <c r="QF31" s="24" t="e">
        <f t="shared" si="190"/>
        <v>#VALUE!</v>
      </c>
      <c r="QG31" s="24" t="e">
        <f t="shared" si="191"/>
        <v>#VALUE!</v>
      </c>
      <c r="QH31">
        <v>-3.1055951340885E-6</v>
      </c>
      <c r="QI31" t="e">
        <f>bvarHC2*bvarM3</f>
        <v>#VALUE!</v>
      </c>
      <c r="QJ31" t="e">
        <f>cvarHC2*cvarM3</f>
        <v>#VALUE!</v>
      </c>
      <c r="QK31" t="e">
        <f>mvarHC2*mvarM3</f>
        <v>#VALUE!</v>
      </c>
      <c r="QL31" s="24" t="e">
        <f t="shared" si="192"/>
        <v>#VALUE!</v>
      </c>
      <c r="QM31" s="24" t="e">
        <f t="shared" si="193"/>
        <v>#VALUE!</v>
      </c>
      <c r="QN31" s="24" t="e">
        <f t="shared" si="194"/>
        <v>#VALUE!</v>
      </c>
      <c r="QO31">
        <v>-0.67768924632206995</v>
      </c>
      <c r="QP31" t="e">
        <f>bvarM1*bvarM9</f>
        <v>#VALUE!</v>
      </c>
      <c r="QQ31" t="e">
        <f>cvarM1*cvarM9</f>
        <v>#VALUE!</v>
      </c>
      <c r="QR31" t="e">
        <f>mvarM1*mvarM9</f>
        <v>#VALUE!</v>
      </c>
      <c r="QS31" s="24" t="e">
        <f t="shared" si="195"/>
        <v>#VALUE!</v>
      </c>
      <c r="QT31" s="24" t="e">
        <f t="shared" si="196"/>
        <v>#VALUE!</v>
      </c>
      <c r="QU31" s="24" t="e">
        <f t="shared" si="197"/>
        <v>#VALUE!</v>
      </c>
      <c r="QV31">
        <v>-5.5720051913771003E-2</v>
      </c>
      <c r="QW31" t="e">
        <f>bvarM1*bvarM2</f>
        <v>#VALUE!</v>
      </c>
      <c r="QX31" t="e">
        <f>cvarM1*cvarM2</f>
        <v>#VALUE!</v>
      </c>
      <c r="QY31" t="e">
        <f>mvarM1*mvarM2</f>
        <v>#VALUE!</v>
      </c>
      <c r="QZ31" s="24" t="e">
        <f t="shared" si="198"/>
        <v>#VALUE!</v>
      </c>
      <c r="RA31" s="24" t="e">
        <f t="shared" si="199"/>
        <v>#VALUE!</v>
      </c>
      <c r="RB31" s="24" t="e">
        <f t="shared" si="200"/>
        <v>#VALUE!</v>
      </c>
      <c r="RC31">
        <v>1.6077267009999001E-2</v>
      </c>
      <c r="RD31" t="e">
        <f>bvarM1*bvarM4</f>
        <v>#VALUE!</v>
      </c>
      <c r="RE31" t="e">
        <f>cvarM1*cvarM4</f>
        <v>#VALUE!</v>
      </c>
      <c r="RF31" t="e">
        <f>mvarM1*mvarM4</f>
        <v>#VALUE!</v>
      </c>
      <c r="RG31" s="24" t="e">
        <f t="shared" si="201"/>
        <v>#VALUE!</v>
      </c>
      <c r="RH31" s="24" t="e">
        <f t="shared" si="202"/>
        <v>#VALUE!</v>
      </c>
      <c r="RI31" s="24" t="e">
        <f t="shared" si="203"/>
        <v>#VALUE!</v>
      </c>
      <c r="RJ31">
        <v>2.4620408124313999E-5</v>
      </c>
      <c r="RK31" t="e">
        <f>bvarM4*bvarM9</f>
        <v>#VALUE!</v>
      </c>
      <c r="RL31" t="e">
        <f>cvarM4*cvarM9</f>
        <v>#VALUE!</v>
      </c>
      <c r="RM31" t="e">
        <f>mvarM4*mvarM9</f>
        <v>#VALUE!</v>
      </c>
      <c r="RN31" s="24" t="e">
        <f t="shared" si="204"/>
        <v>#VALUE!</v>
      </c>
      <c r="RO31" s="24" t="e">
        <f t="shared" si="205"/>
        <v>#VALUE!</v>
      </c>
      <c r="RP31" s="24" t="e">
        <f t="shared" si="206"/>
        <v>#VALUE!</v>
      </c>
      <c r="RQ31">
        <v>-2.6361025142513001E-2</v>
      </c>
      <c r="RR31" t="e">
        <f>bvarM1*bvarM4</f>
        <v>#VALUE!</v>
      </c>
      <c r="RS31" t="e">
        <f>cvarM1*cvarM4</f>
        <v>#VALUE!</v>
      </c>
      <c r="RT31" t="e">
        <f>mvarM1*mvarM4</f>
        <v>#VALUE!</v>
      </c>
      <c r="RU31" s="24" t="e">
        <f t="shared" si="207"/>
        <v>#VALUE!</v>
      </c>
      <c r="RV31" s="24" t="e">
        <f t="shared" si="208"/>
        <v>#VALUE!</v>
      </c>
      <c r="RW31" s="24" t="e">
        <f t="shared" si="209"/>
        <v>#VALUE!</v>
      </c>
      <c r="RX31">
        <v>-2.6719180905898001E-7</v>
      </c>
      <c r="RY31" t="e">
        <f>bvarHC1*bvarM7</f>
        <v>#VALUE!</v>
      </c>
      <c r="RZ31" t="e">
        <f>cvarHC1*cvarM7</f>
        <v>#VALUE!</v>
      </c>
      <c r="SA31" t="e">
        <f>mvarHC1*mvarM7</f>
        <v>#VALUE!</v>
      </c>
      <c r="SB31" s="24" t="e">
        <f t="shared" si="210"/>
        <v>#VALUE!</v>
      </c>
      <c r="SC31" s="24" t="e">
        <f t="shared" si="211"/>
        <v>#VALUE!</v>
      </c>
      <c r="SD31" s="24" t="e">
        <f t="shared" si="212"/>
        <v>#VALUE!</v>
      </c>
      <c r="SE31">
        <v>-0.61322308988484997</v>
      </c>
      <c r="SF31" t="e">
        <f>bvarM1*bvarM9</f>
        <v>#VALUE!</v>
      </c>
      <c r="SG31" t="e">
        <f>cvarM1*cvarM9</f>
        <v>#VALUE!</v>
      </c>
      <c r="SH31" t="e">
        <f>mvarM1*mvarM9</f>
        <v>#VALUE!</v>
      </c>
      <c r="SI31" s="24" t="e">
        <f t="shared" si="213"/>
        <v>#VALUE!</v>
      </c>
      <c r="SJ31" s="24" t="e">
        <f t="shared" si="214"/>
        <v>#VALUE!</v>
      </c>
      <c r="SK31" s="24" t="e">
        <f t="shared" si="215"/>
        <v>#VALUE!</v>
      </c>
      <c r="SL31">
        <v>-9.7684020241119995E-2</v>
      </c>
      <c r="SM31" t="e">
        <f>bvarM1*bvarM2</f>
        <v>#VALUE!</v>
      </c>
      <c r="SN31" t="e">
        <f>cvarM1*cvarM2</f>
        <v>#VALUE!</v>
      </c>
      <c r="SO31" t="e">
        <f>mvarM1*mvarM2</f>
        <v>#VALUE!</v>
      </c>
      <c r="SP31" s="24" t="e">
        <f t="shared" si="216"/>
        <v>#VALUE!</v>
      </c>
      <c r="SQ31" s="24" t="e">
        <f t="shared" si="217"/>
        <v>#VALUE!</v>
      </c>
      <c r="SR31" s="24" t="e">
        <f t="shared" si="218"/>
        <v>#VALUE!</v>
      </c>
      <c r="SS31">
        <v>-0.44549989316854999</v>
      </c>
      <c r="ST31" t="e">
        <f>bvarM1*bvarM5</f>
        <v>#VALUE!</v>
      </c>
      <c r="SU31" t="e">
        <f>cvarM1*cvarM5</f>
        <v>#VALUE!</v>
      </c>
      <c r="SV31" t="e">
        <f>mvarM1*mvarM5</f>
        <v>#VALUE!</v>
      </c>
      <c r="SW31" s="24" t="e">
        <f t="shared" si="219"/>
        <v>#VALUE!</v>
      </c>
      <c r="SX31" s="24" t="e">
        <f t="shared" si="220"/>
        <v>#VALUE!</v>
      </c>
      <c r="SY31" s="24" t="e">
        <f t="shared" si="221"/>
        <v>#VALUE!</v>
      </c>
      <c r="SZ31">
        <v>-1.2450578886593999</v>
      </c>
      <c r="TA31" t="e">
        <f>bvarM1*bvarM2</f>
        <v>#VALUE!</v>
      </c>
      <c r="TB31" t="e">
        <f>cvarM1*cvarM2</f>
        <v>#VALUE!</v>
      </c>
      <c r="TC31" t="e">
        <f>mvarM1*mvarM2</f>
        <v>#VALUE!</v>
      </c>
      <c r="TD31" s="24" t="e">
        <f t="shared" si="222"/>
        <v>#VALUE!</v>
      </c>
      <c r="TE31" s="24" t="e">
        <f t="shared" si="223"/>
        <v>#VALUE!</v>
      </c>
      <c r="TF31" s="24" t="e">
        <f t="shared" si="224"/>
        <v>#VALUE!</v>
      </c>
      <c r="TG31">
        <v>4.9648030742206997E-9</v>
      </c>
      <c r="TH31" t="e">
        <f>bvarM5*bvarM7</f>
        <v>#VALUE!</v>
      </c>
      <c r="TI31" t="e">
        <f>cvarM5*cvarM7</f>
        <v>#VALUE!</v>
      </c>
      <c r="TJ31" t="e">
        <f>mvarM5*mvarM7</f>
        <v>#VALUE!</v>
      </c>
      <c r="TK31" s="24" t="e">
        <f t="shared" si="225"/>
        <v>#VALUE!</v>
      </c>
      <c r="TL31" s="24" t="e">
        <f t="shared" si="226"/>
        <v>#VALUE!</v>
      </c>
      <c r="TM31" s="24" t="e">
        <f t="shared" si="227"/>
        <v>#VALUE!</v>
      </c>
      <c r="TN31">
        <v>4.7314852247577998E-6</v>
      </c>
      <c r="TO31" t="e">
        <f>bvarHC2*bvarM4</f>
        <v>#VALUE!</v>
      </c>
      <c r="TP31" t="e">
        <f>cvarHC2*cvarM4</f>
        <v>#VALUE!</v>
      </c>
      <c r="TQ31" t="e">
        <f>mvarHC2*mvarM4</f>
        <v>#VALUE!</v>
      </c>
      <c r="TR31" s="24" t="e">
        <f t="shared" si="228"/>
        <v>#VALUE!</v>
      </c>
      <c r="TS31" s="24" t="e">
        <f t="shared" si="229"/>
        <v>#VALUE!</v>
      </c>
      <c r="TT31" s="24" t="e">
        <f t="shared" si="230"/>
        <v>#VALUE!</v>
      </c>
      <c r="TU31">
        <v>8.3059679517365003E-5</v>
      </c>
      <c r="TV31" t="e">
        <f>bvarHC2*bvarM6</f>
        <v>#VALUE!</v>
      </c>
      <c r="TW31" t="e">
        <f>cvarHC2*cvarM6</f>
        <v>#VALUE!</v>
      </c>
      <c r="TX31" t="e">
        <f>mvarHC2*mvarM6</f>
        <v>#VALUE!</v>
      </c>
      <c r="TY31" s="24" t="e">
        <f t="shared" si="231"/>
        <v>#VALUE!</v>
      </c>
      <c r="TZ31" s="24" t="e">
        <f t="shared" si="232"/>
        <v>#VALUE!</v>
      </c>
      <c r="UA31" s="24" t="e">
        <f t="shared" si="233"/>
        <v>#VALUE!</v>
      </c>
      <c r="UB31">
        <v>1.0702069303701E-10</v>
      </c>
      <c r="UC31" t="e">
        <f>bvarM3*bvarM4</f>
        <v>#VALUE!</v>
      </c>
      <c r="UD31" t="e">
        <f>cvarM3*cvarM4</f>
        <v>#VALUE!</v>
      </c>
      <c r="UE31" t="e">
        <f>mvarM3*mvarM4</f>
        <v>#VALUE!</v>
      </c>
      <c r="UF31" s="24" t="e">
        <f t="shared" si="234"/>
        <v>#VALUE!</v>
      </c>
      <c r="UG31" s="24" t="e">
        <f t="shared" si="235"/>
        <v>#VALUE!</v>
      </c>
      <c r="UH31" s="24" t="e">
        <f t="shared" si="236"/>
        <v>#VALUE!</v>
      </c>
      <c r="UI31">
        <v>-0.75585634290784998</v>
      </c>
      <c r="UJ31" t="e">
        <f>bvarM1*bvarM2</f>
        <v>#VALUE!</v>
      </c>
      <c r="UK31" t="e">
        <f>cvarM1*cvarM2</f>
        <v>#VALUE!</v>
      </c>
      <c r="UL31" t="e">
        <f>mvarM1*mvarM2</f>
        <v>#VALUE!</v>
      </c>
      <c r="UM31" s="24" t="e">
        <f t="shared" si="237"/>
        <v>#VALUE!</v>
      </c>
      <c r="UN31" s="24" t="e">
        <f t="shared" si="238"/>
        <v>#VALUE!</v>
      </c>
      <c r="UO31" s="24" t="e">
        <f t="shared" si="239"/>
        <v>#VALUE!</v>
      </c>
      <c r="UP31">
        <v>6.4068387033271003E-5</v>
      </c>
      <c r="UQ31" t="e">
        <f>bvarHC2*bvarM6</f>
        <v>#VALUE!</v>
      </c>
      <c r="UR31" t="e">
        <f>cvarHC2*cvarM6</f>
        <v>#VALUE!</v>
      </c>
      <c r="US31" t="e">
        <f>mvarHC2*mvarM6</f>
        <v>#VALUE!</v>
      </c>
      <c r="UT31" s="24" t="e">
        <f t="shared" si="240"/>
        <v>#VALUE!</v>
      </c>
      <c r="UU31" s="24" t="e">
        <f t="shared" si="241"/>
        <v>#VALUE!</v>
      </c>
      <c r="UV31" s="24" t="e">
        <f t="shared" si="242"/>
        <v>#VALUE!</v>
      </c>
      <c r="UW31">
        <v>4.0723292458229002E-10</v>
      </c>
      <c r="UX31" t="e">
        <f>bvarM4*bvarM5</f>
        <v>#VALUE!</v>
      </c>
      <c r="UY31" t="e">
        <f>cvarM4*cvarM5</f>
        <v>#VALUE!</v>
      </c>
      <c r="UZ31" t="e">
        <f>mvarM4*mvarM5</f>
        <v>#VALUE!</v>
      </c>
      <c r="VA31" s="24" t="e">
        <f t="shared" si="243"/>
        <v>#VALUE!</v>
      </c>
      <c r="VB31" s="24" t="e">
        <f t="shared" si="244"/>
        <v>#VALUE!</v>
      </c>
      <c r="VC31" s="24" t="e">
        <f t="shared" si="245"/>
        <v>#VALUE!</v>
      </c>
      <c r="VD31">
        <v>-0.41129596758985998</v>
      </c>
      <c r="VE31" t="e">
        <f>bvarM1*bvarM2</f>
        <v>#VALUE!</v>
      </c>
      <c r="VF31" t="e">
        <f>cvarM1*cvarM2</f>
        <v>#VALUE!</v>
      </c>
      <c r="VG31" t="e">
        <f>mvarM1*mvarM2</f>
        <v>#VALUE!</v>
      </c>
      <c r="VH31" s="24" t="e">
        <f t="shared" si="246"/>
        <v>#VALUE!</v>
      </c>
      <c r="VI31" s="24" t="e">
        <f t="shared" si="247"/>
        <v>#VALUE!</v>
      </c>
      <c r="VJ31" s="24" t="e">
        <f t="shared" si="248"/>
        <v>#VALUE!</v>
      </c>
      <c r="VK31">
        <v>9.7329109120152004E-5</v>
      </c>
      <c r="VL31" t="e">
        <f>bvarHC2*bvarM6</f>
        <v>#VALUE!</v>
      </c>
      <c r="VM31" t="e">
        <f>cvarHC2*cvarM6</f>
        <v>#VALUE!</v>
      </c>
      <c r="VN31" t="e">
        <f>mvarHC2*mvarM6</f>
        <v>#VALUE!</v>
      </c>
      <c r="VO31" s="24" t="e">
        <f t="shared" si="249"/>
        <v>#VALUE!</v>
      </c>
      <c r="VP31" s="24" t="e">
        <f t="shared" si="250"/>
        <v>#VALUE!</v>
      </c>
      <c r="VQ31" s="24" t="e">
        <f t="shared" si="251"/>
        <v>#VALUE!</v>
      </c>
      <c r="VR31">
        <v>4.7089483766520003E-6</v>
      </c>
      <c r="VS31" t="e">
        <f>bvarM1*bvarM4</f>
        <v>#VALUE!</v>
      </c>
      <c r="VT31" t="e">
        <f>cvarM1*cvarM4</f>
        <v>#VALUE!</v>
      </c>
      <c r="VU31" t="e">
        <f>mvarM1*mvarM4</f>
        <v>#VALUE!</v>
      </c>
      <c r="VV31" s="24" t="e">
        <f t="shared" si="252"/>
        <v>#VALUE!</v>
      </c>
      <c r="VW31" s="24" t="e">
        <f t="shared" si="253"/>
        <v>#VALUE!</v>
      </c>
      <c r="VX31" s="24" t="e">
        <f t="shared" si="254"/>
        <v>#VALUE!</v>
      </c>
      <c r="VY31">
        <v>-0.34357993271614001</v>
      </c>
      <c r="VZ31" t="e">
        <f>bvarM1*bvarM5</f>
        <v>#VALUE!</v>
      </c>
      <c r="WA31" t="e">
        <f>cvarM1*cvarM5</f>
        <v>#VALUE!</v>
      </c>
      <c r="WB31" t="e">
        <f>mvarM1*mvarM5</f>
        <v>#VALUE!</v>
      </c>
      <c r="WC31" s="24" t="e">
        <f t="shared" si="255"/>
        <v>#VALUE!</v>
      </c>
      <c r="WD31" s="24" t="e">
        <f t="shared" si="256"/>
        <v>#VALUE!</v>
      </c>
      <c r="WE31" s="24" t="e">
        <f t="shared" si="257"/>
        <v>#VALUE!</v>
      </c>
      <c r="WF31">
        <v>5.8551588055204001E-5</v>
      </c>
      <c r="WG31" t="e">
        <f>bvarHC2*bvarM6</f>
        <v>#VALUE!</v>
      </c>
      <c r="WH31" t="e">
        <f>cvarHC2*cvarM6</f>
        <v>#VALUE!</v>
      </c>
      <c r="WI31" t="e">
        <f>mvarHC2*mvarM6</f>
        <v>#VALUE!</v>
      </c>
      <c r="WJ31" s="24" t="e">
        <f t="shared" si="258"/>
        <v>#VALUE!</v>
      </c>
      <c r="WK31" s="24" t="e">
        <f t="shared" si="259"/>
        <v>#VALUE!</v>
      </c>
      <c r="WL31" s="24" t="e">
        <f t="shared" si="260"/>
        <v>#VALUE!</v>
      </c>
      <c r="WM31">
        <v>-4.8692953052608003E-9</v>
      </c>
      <c r="WN31" t="e">
        <f>bvarM4*bvarM7</f>
        <v>#VALUE!</v>
      </c>
      <c r="WO31" t="e">
        <f>cvarM4*cvarM7</f>
        <v>#VALUE!</v>
      </c>
      <c r="WP31" t="e">
        <f>mvarM4*mvarM7</f>
        <v>#VALUE!</v>
      </c>
      <c r="WQ31" s="24" t="e">
        <f t="shared" si="261"/>
        <v>#VALUE!</v>
      </c>
      <c r="WR31" s="24" t="e">
        <f t="shared" si="262"/>
        <v>#VALUE!</v>
      </c>
      <c r="WS31" s="24" t="e">
        <f t="shared" si="263"/>
        <v>#VALUE!</v>
      </c>
      <c r="WT31">
        <v>-2.4796432776338001E-4</v>
      </c>
      <c r="WU31" t="e">
        <f>bvarHC2*bvarM7</f>
        <v>#VALUE!</v>
      </c>
      <c r="WV31" t="e">
        <f>cvarHC2*cvarM7</f>
        <v>#VALUE!</v>
      </c>
      <c r="WW31" t="e">
        <f>mvarHC2*mvarM7</f>
        <v>#VALUE!</v>
      </c>
      <c r="WX31" s="24" t="e">
        <f t="shared" si="264"/>
        <v>#VALUE!</v>
      </c>
      <c r="WY31" s="24" t="e">
        <f t="shared" si="265"/>
        <v>#VALUE!</v>
      </c>
      <c r="WZ31" s="24" t="e">
        <f t="shared" si="266"/>
        <v>#VALUE!</v>
      </c>
      <c r="XA31">
        <v>9.2651742108702998E-5</v>
      </c>
      <c r="XB31" t="e">
        <f>bvarHC2*bvarM6</f>
        <v>#VALUE!</v>
      </c>
      <c r="XC31" t="e">
        <f>cvarHC2*cvarM6</f>
        <v>#VALUE!</v>
      </c>
      <c r="XD31" t="e">
        <f>mvarHC2*mvarM6</f>
        <v>#VALUE!</v>
      </c>
      <c r="XE31" s="24" t="e">
        <f t="shared" si="267"/>
        <v>#VALUE!</v>
      </c>
      <c r="XF31" s="24" t="e">
        <f t="shared" si="268"/>
        <v>#VALUE!</v>
      </c>
      <c r="XG31" s="24" t="e">
        <f t="shared" si="269"/>
        <v>#VALUE!</v>
      </c>
      <c r="XH31">
        <v>8.5849980721307005E-5</v>
      </c>
      <c r="XI31" t="e">
        <f>bvarM1*bvarM7</f>
        <v>#VALUE!</v>
      </c>
      <c r="XJ31" t="e">
        <f>cvarM1*cvarM7</f>
        <v>#VALUE!</v>
      </c>
      <c r="XK31" t="e">
        <f>mvarM1*mvarM7</f>
        <v>#VALUE!</v>
      </c>
      <c r="XL31" s="24" t="e">
        <f t="shared" si="270"/>
        <v>#VALUE!</v>
      </c>
      <c r="XM31" s="24" t="e">
        <f t="shared" si="271"/>
        <v>#VALUE!</v>
      </c>
      <c r="XN31" s="24" t="e">
        <f t="shared" si="272"/>
        <v>#VALUE!</v>
      </c>
      <c r="XO31">
        <v>-0.24036800926261001</v>
      </c>
      <c r="XP31" t="e">
        <f>bvarM1*bvarM5</f>
        <v>#VALUE!</v>
      </c>
      <c r="XQ31" t="e">
        <f>cvarM1*cvarM5</f>
        <v>#VALUE!</v>
      </c>
      <c r="XR31" t="e">
        <f>mvarM1*mvarM5</f>
        <v>#VALUE!</v>
      </c>
      <c r="XS31" s="24" t="e">
        <f t="shared" si="273"/>
        <v>#VALUE!</v>
      </c>
      <c r="XT31" s="24" t="e">
        <f t="shared" si="274"/>
        <v>#VALUE!</v>
      </c>
      <c r="XU31" s="24" t="e">
        <f t="shared" si="275"/>
        <v>#VALUE!</v>
      </c>
      <c r="XV31">
        <v>-3.1598528819953999E-4</v>
      </c>
      <c r="XW31" t="e">
        <f>bvarHC2*bvarM7</f>
        <v>#VALUE!</v>
      </c>
      <c r="XX31" t="e">
        <f>cvarHC2*cvarM7</f>
        <v>#VALUE!</v>
      </c>
      <c r="XY31" t="e">
        <f>mvarHC2*mvarM7</f>
        <v>#VALUE!</v>
      </c>
      <c r="XZ31" s="24" t="e">
        <f t="shared" si="276"/>
        <v>#VALUE!</v>
      </c>
      <c r="YA31" s="24" t="e">
        <f t="shared" si="277"/>
        <v>#VALUE!</v>
      </c>
      <c r="YB31" s="24" t="e">
        <f t="shared" si="278"/>
        <v>#VALUE!</v>
      </c>
      <c r="YC31">
        <v>1.2064190591883001E-9</v>
      </c>
      <c r="YD31" t="e">
        <f>bvarM4*bvarM5</f>
        <v>#VALUE!</v>
      </c>
      <c r="YE31" t="e">
        <f>cvarM4*cvarM5</f>
        <v>#VALUE!</v>
      </c>
      <c r="YF31" t="e">
        <f>mvarM4*mvarM5</f>
        <v>#VALUE!</v>
      </c>
      <c r="YG31" s="24" t="e">
        <f t="shared" si="279"/>
        <v>#VALUE!</v>
      </c>
      <c r="YH31" s="24" t="e">
        <f t="shared" si="280"/>
        <v>#VALUE!</v>
      </c>
      <c r="YI31" s="24" t="e">
        <f t="shared" si="281"/>
        <v>#VALUE!</v>
      </c>
      <c r="YJ31">
        <v>-2.3127879597285999E-4</v>
      </c>
      <c r="YK31" t="e">
        <f>bvarHC2*bvarM7</f>
        <v>#VALUE!</v>
      </c>
      <c r="YL31" t="e">
        <f>cvarHC2*cvarM7</f>
        <v>#VALUE!</v>
      </c>
      <c r="YM31" t="e">
        <f>mvarHC2*mvarM7</f>
        <v>#VALUE!</v>
      </c>
      <c r="YN31" s="24" t="e">
        <f t="shared" si="282"/>
        <v>#VALUE!</v>
      </c>
      <c r="YO31" s="24" t="e">
        <f t="shared" si="283"/>
        <v>#VALUE!</v>
      </c>
      <c r="YP31" s="24" t="e">
        <f t="shared" si="284"/>
        <v>#VALUE!</v>
      </c>
      <c r="YQ31">
        <v>-4.7767728537937999E-4</v>
      </c>
      <c r="YR31" t="e">
        <f>bvarHC2*bvarM7</f>
        <v>#VALUE!</v>
      </c>
      <c r="YS31" t="e">
        <f>cvarHC2*cvarM7</f>
        <v>#VALUE!</v>
      </c>
      <c r="YT31" t="e">
        <f>mvarHC2*mvarM7</f>
        <v>#VALUE!</v>
      </c>
      <c r="YU31" s="24" t="e">
        <f t="shared" si="285"/>
        <v>#VALUE!</v>
      </c>
      <c r="YV31" s="24" t="e">
        <f t="shared" si="286"/>
        <v>#VALUE!</v>
      </c>
      <c r="YW31" s="24" t="e">
        <f t="shared" si="287"/>
        <v>#VALUE!</v>
      </c>
      <c r="YX31">
        <v>2.4174892949232002E-5</v>
      </c>
      <c r="YY31" t="e">
        <f>bvarM1*bvarM6</f>
        <v>#VALUE!</v>
      </c>
      <c r="YZ31" t="e">
        <f>cvarM1*cvarM6</f>
        <v>#VALUE!</v>
      </c>
      <c r="ZA31" t="e">
        <f>mvarM1*mvarM6</f>
        <v>#VALUE!</v>
      </c>
      <c r="ZB31" s="24" t="e">
        <f t="shared" si="288"/>
        <v>#VALUE!</v>
      </c>
      <c r="ZC31" s="24" t="e">
        <f t="shared" si="289"/>
        <v>#VALUE!</v>
      </c>
      <c r="ZD31" s="24" t="e">
        <f t="shared" si="290"/>
        <v>#VALUE!</v>
      </c>
      <c r="ZE31">
        <v>-1.6909592194808999E-5</v>
      </c>
      <c r="ZF31" t="e">
        <f>bvarM2*bvarM3</f>
        <v>#VALUE!</v>
      </c>
      <c r="ZG31" t="e">
        <f>cvarM2*cvarM3</f>
        <v>#VALUE!</v>
      </c>
      <c r="ZH31" t="e">
        <f>mvarM2*mvarM3</f>
        <v>#VALUE!</v>
      </c>
      <c r="ZI31" s="24" t="e">
        <f t="shared" si="291"/>
        <v>#VALUE!</v>
      </c>
      <c r="ZJ31" s="24" t="e">
        <f t="shared" si="292"/>
        <v>#VALUE!</v>
      </c>
      <c r="ZK31" s="24" t="e">
        <f t="shared" si="293"/>
        <v>#VALUE!</v>
      </c>
      <c r="ZL31">
        <v>-4.6695203782108001E-4</v>
      </c>
      <c r="ZM31" t="e">
        <f>bvarHC2*bvarM7</f>
        <v>#VALUE!</v>
      </c>
      <c r="ZN31" t="e">
        <f>cvarHC2*cvarM7</f>
        <v>#VALUE!</v>
      </c>
      <c r="ZO31" t="e">
        <f>mvarHC2*mvarM7</f>
        <v>#VALUE!</v>
      </c>
      <c r="ZP31" s="24" t="e">
        <f t="shared" si="294"/>
        <v>#VALUE!</v>
      </c>
      <c r="ZQ31" s="24" t="e">
        <f t="shared" si="295"/>
        <v>#VALUE!</v>
      </c>
      <c r="ZR31" s="24" t="e">
        <f t="shared" si="296"/>
        <v>#VALUE!</v>
      </c>
      <c r="ZS31">
        <v>-1.4676156052883999E-8</v>
      </c>
      <c r="ZT31" t="e">
        <f>bvarM4*bvarM7</f>
        <v>#VALUE!</v>
      </c>
      <c r="ZU31" t="e">
        <f>cvarM4*cvarM7</f>
        <v>#VALUE!</v>
      </c>
      <c r="ZV31" t="e">
        <f>mvarM4*mvarM7</f>
        <v>#VALUE!</v>
      </c>
      <c r="ZW31" s="24" t="e">
        <f t="shared" si="297"/>
        <v>#VALUE!</v>
      </c>
      <c r="ZX31" s="24" t="e">
        <f t="shared" si="298"/>
        <v>#VALUE!</v>
      </c>
      <c r="ZY31" s="24" t="e">
        <f t="shared" si="299"/>
        <v>#VALUE!</v>
      </c>
      <c r="ZZ31">
        <v>1.4537019903262E-5</v>
      </c>
      <c r="AAA31" t="e">
        <f>bvarHC2*bvarM7</f>
        <v>#VALUE!</v>
      </c>
      <c r="AAB31" t="e">
        <f>cvarHC2*cvarM7</f>
        <v>#VALUE!</v>
      </c>
      <c r="AAC31" t="e">
        <f>mvarHC2*mvarM7</f>
        <v>#VALUE!</v>
      </c>
      <c r="AAD31" s="24" t="e">
        <f t="shared" si="300"/>
        <v>#VALUE!</v>
      </c>
      <c r="AAE31" s="24" t="e">
        <f t="shared" si="301"/>
        <v>#VALUE!</v>
      </c>
      <c r="AAF31" s="24" t="e">
        <f t="shared" si="302"/>
        <v>#VALUE!</v>
      </c>
      <c r="AAG31">
        <v>1.1386717926500001E-4</v>
      </c>
      <c r="AAH31" t="e">
        <f>bvarHC2*bvarM6</f>
        <v>#VALUE!</v>
      </c>
      <c r="AAI31" t="e">
        <f>cvarHC2*cvarM6</f>
        <v>#VALUE!</v>
      </c>
      <c r="AAJ31" t="e">
        <f>mvarHC2*mvarM6</f>
        <v>#VALUE!</v>
      </c>
      <c r="AAK31" s="24" t="e">
        <f t="shared" si="303"/>
        <v>#VALUE!</v>
      </c>
      <c r="AAL31" s="24" t="e">
        <f t="shared" si="304"/>
        <v>#VALUE!</v>
      </c>
      <c r="AAM31" s="24" t="e">
        <f t="shared" si="305"/>
        <v>#VALUE!</v>
      </c>
      <c r="AAN31">
        <v>8.8328138571570002E-6</v>
      </c>
      <c r="AAO31" t="e">
        <f>bvarM1*bvarM4</f>
        <v>#VALUE!</v>
      </c>
      <c r="AAP31" t="e">
        <f>cvarM1*cvarM4</f>
        <v>#VALUE!</v>
      </c>
      <c r="AAQ31" t="e">
        <f>mvarM1*mvarM4</f>
        <v>#VALUE!</v>
      </c>
      <c r="AAR31" s="24" t="e">
        <f t="shared" si="306"/>
        <v>#VALUE!</v>
      </c>
      <c r="AAS31" s="24" t="e">
        <f t="shared" si="307"/>
        <v>#VALUE!</v>
      </c>
      <c r="AAT31" s="24" t="e">
        <f t="shared" si="308"/>
        <v>#VALUE!</v>
      </c>
      <c r="AAU31">
        <v>5.1667422681318996E-6</v>
      </c>
      <c r="AAV31" t="e">
        <f>bvarM4*bvarM9</f>
        <v>#VALUE!</v>
      </c>
      <c r="AAW31" t="e">
        <f>cvarM4*cvarM9</f>
        <v>#VALUE!</v>
      </c>
      <c r="AAX31" t="e">
        <f>mvarM4*mvarM9</f>
        <v>#VALUE!</v>
      </c>
      <c r="AAY31" s="24" t="e">
        <f t="shared" si="309"/>
        <v>#VALUE!</v>
      </c>
      <c r="AAZ31" s="24" t="e">
        <f t="shared" si="310"/>
        <v>#VALUE!</v>
      </c>
      <c r="ABA31" s="24" t="e">
        <f t="shared" si="311"/>
        <v>#VALUE!</v>
      </c>
      <c r="ABB31">
        <v>-2.6912582460968002</v>
      </c>
      <c r="ABC31" t="e">
        <f>bvarM1*bvarM2</f>
        <v>#VALUE!</v>
      </c>
      <c r="ABD31" t="e">
        <f>cvarM1*cvarM2</f>
        <v>#VALUE!</v>
      </c>
      <c r="ABE31" t="e">
        <f>mvarM1*mvarM2</f>
        <v>#VALUE!</v>
      </c>
      <c r="ABF31" s="24" t="e">
        <f t="shared" si="312"/>
        <v>#VALUE!</v>
      </c>
      <c r="ABG31" s="24" t="e">
        <f t="shared" si="313"/>
        <v>#VALUE!</v>
      </c>
      <c r="ABH31" s="24" t="e">
        <f t="shared" si="314"/>
        <v>#VALUE!</v>
      </c>
      <c r="ABI31">
        <v>-3.5940431736085998E-9</v>
      </c>
      <c r="ABJ31" t="e">
        <f>bvarM4*bvarM6</f>
        <v>#VALUE!</v>
      </c>
      <c r="ABK31" t="e">
        <f>cvarM4*cvarM6</f>
        <v>#VALUE!</v>
      </c>
      <c r="ABL31" t="e">
        <f>mvarM4*mvarM6</f>
        <v>#VALUE!</v>
      </c>
      <c r="ABM31" s="24" t="e">
        <f t="shared" si="315"/>
        <v>#VALUE!</v>
      </c>
      <c r="ABN31" s="24" t="e">
        <f t="shared" si="316"/>
        <v>#VALUE!</v>
      </c>
      <c r="ABO31" s="24" t="e">
        <f t="shared" si="317"/>
        <v>#VALUE!</v>
      </c>
      <c r="ABP31">
        <v>2.0332017090480999E-2</v>
      </c>
      <c r="ABQ31" t="e">
        <f>bvarM1*bvarM6</f>
        <v>#VALUE!</v>
      </c>
      <c r="ABR31" t="e">
        <f>cvarM1*cvarM6</f>
        <v>#VALUE!</v>
      </c>
      <c r="ABS31" t="e">
        <f>mvarM1*mvarM6</f>
        <v>#VALUE!</v>
      </c>
      <c r="ABT31" s="24" t="e">
        <f t="shared" si="318"/>
        <v>#VALUE!</v>
      </c>
      <c r="ABU31" s="24" t="e">
        <f t="shared" si="319"/>
        <v>#VALUE!</v>
      </c>
      <c r="ABV31" s="24" t="e">
        <f t="shared" si="320"/>
        <v>#VALUE!</v>
      </c>
      <c r="ABW31">
        <v>1.0640275105819999E-5</v>
      </c>
      <c r="ABX31" t="e">
        <f>bvarHC2*bvarM4</f>
        <v>#VALUE!</v>
      </c>
      <c r="ABY31" t="e">
        <f>cvarHC2*cvarM4</f>
        <v>#VALUE!</v>
      </c>
      <c r="ABZ31" t="e">
        <f>mvarHC2*mvarM4</f>
        <v>#VALUE!</v>
      </c>
      <c r="ACA31" s="24" t="e">
        <f t="shared" si="321"/>
        <v>#VALUE!</v>
      </c>
      <c r="ACB31" s="24" t="e">
        <f t="shared" si="322"/>
        <v>#VALUE!</v>
      </c>
      <c r="ACC31" s="24" t="e">
        <f t="shared" si="323"/>
        <v>#VALUE!</v>
      </c>
      <c r="ACD31">
        <v>1.7177898994424001E-4</v>
      </c>
      <c r="ACE31" t="e">
        <f>bvarM1*bvarM7</f>
        <v>#VALUE!</v>
      </c>
      <c r="ACF31" t="e">
        <f>cvarM1*cvarM7</f>
        <v>#VALUE!</v>
      </c>
      <c r="ACG31" t="e">
        <f>mvarM1*mvarM7</f>
        <v>#VALUE!</v>
      </c>
      <c r="ACH31" s="24" t="e">
        <f t="shared" si="324"/>
        <v>#VALUE!</v>
      </c>
      <c r="ACI31" s="24" t="e">
        <f t="shared" si="325"/>
        <v>#VALUE!</v>
      </c>
      <c r="ACJ31" s="24" t="e">
        <f t="shared" si="326"/>
        <v>#VALUE!</v>
      </c>
      <c r="ACK31">
        <v>1.2451833562053E-5</v>
      </c>
      <c r="ACL31" t="e">
        <f>bvarM4*bvarM5</f>
        <v>#VALUE!</v>
      </c>
      <c r="ACM31" t="e">
        <f>cvarM4*cvarM5</f>
        <v>#VALUE!</v>
      </c>
      <c r="ACN31" t="e">
        <f>mvarM4*mvarM5</f>
        <v>#VALUE!</v>
      </c>
      <c r="ACO31" s="24" t="e">
        <f t="shared" si="327"/>
        <v>#VALUE!</v>
      </c>
      <c r="ACP31" s="24" t="e">
        <f t="shared" si="328"/>
        <v>#VALUE!</v>
      </c>
      <c r="ACQ31" s="24" t="e">
        <f t="shared" si="329"/>
        <v>#VALUE!</v>
      </c>
      <c r="ACR31">
        <v>41917.512798459997</v>
      </c>
      <c r="ACS31" t="e">
        <f>bvarM1^2</f>
        <v>#VALUE!</v>
      </c>
      <c r="ACT31" t="e">
        <f>cvarM1^2</f>
        <v>#VALUE!</v>
      </c>
      <c r="ACU31" t="e">
        <f>mvarM1^2</f>
        <v>#VALUE!</v>
      </c>
      <c r="ACV31" s="24" t="e">
        <f t="shared" si="330"/>
        <v>#VALUE!</v>
      </c>
      <c r="ACW31" s="24" t="e">
        <f t="shared" si="331"/>
        <v>#VALUE!</v>
      </c>
      <c r="ACX31" s="24" t="e">
        <f t="shared" si="332"/>
        <v>#VALUE!</v>
      </c>
      <c r="ACY31">
        <v>-8.1502371740305006E-9</v>
      </c>
      <c r="ACZ31" t="e">
        <f>bvarM4*bvarM7</f>
        <v>#VALUE!</v>
      </c>
      <c r="ADA31" t="e">
        <f>cvarM4*cvarM7</f>
        <v>#VALUE!</v>
      </c>
      <c r="ADB31" t="e">
        <f>mvarM4*mvarM7</f>
        <v>#VALUE!</v>
      </c>
      <c r="ADC31" s="24" t="e">
        <f t="shared" si="333"/>
        <v>#VALUE!</v>
      </c>
      <c r="ADD31" s="24" t="e">
        <f t="shared" si="334"/>
        <v>#VALUE!</v>
      </c>
      <c r="ADE31" s="24" t="e">
        <f t="shared" si="335"/>
        <v>#VALUE!</v>
      </c>
      <c r="ADF31">
        <v>2.0854205697665999E-6</v>
      </c>
      <c r="ADG31" t="e">
        <f>bvarM4*bvarM5</f>
        <v>#VALUE!</v>
      </c>
      <c r="ADH31" t="e">
        <f>cvarM4*cvarM5</f>
        <v>#VALUE!</v>
      </c>
      <c r="ADI31" t="e">
        <f>mvarM4*mvarM5</f>
        <v>#VALUE!</v>
      </c>
      <c r="ADJ31" s="24" t="e">
        <f t="shared" si="336"/>
        <v>#VALUE!</v>
      </c>
      <c r="ADK31" s="24" t="e">
        <f t="shared" si="337"/>
        <v>#VALUE!</v>
      </c>
      <c r="ADL31" s="24" t="e">
        <f t="shared" si="338"/>
        <v>#VALUE!</v>
      </c>
      <c r="ADM31">
        <v>-2.2082591343389E-5</v>
      </c>
      <c r="ADN31" t="e">
        <f>bvarM4*bvarM7</f>
        <v>#VALUE!</v>
      </c>
      <c r="ADO31" t="e">
        <f>cvarM4*cvarM7</f>
        <v>#VALUE!</v>
      </c>
      <c r="ADP31" t="e">
        <f>mvarM4*mvarM7</f>
        <v>#VALUE!</v>
      </c>
      <c r="ADQ31" s="24" t="e">
        <f t="shared" si="339"/>
        <v>#VALUE!</v>
      </c>
      <c r="ADR31" s="24" t="e">
        <f t="shared" si="340"/>
        <v>#VALUE!</v>
      </c>
      <c r="ADS31" s="24" t="e">
        <f t="shared" si="341"/>
        <v>#VALUE!</v>
      </c>
      <c r="ADT31">
        <v>6.8080555504933998E-10</v>
      </c>
      <c r="ADU31" t="e">
        <f>bvarM5*bvarM6</f>
        <v>#VALUE!</v>
      </c>
      <c r="ADV31" t="e">
        <f>cvarM5*cvarM6</f>
        <v>#VALUE!</v>
      </c>
      <c r="ADW31" t="e">
        <f>mvarM5*mvarM6</f>
        <v>#VALUE!</v>
      </c>
      <c r="ADX31" s="24" t="e">
        <f t="shared" si="342"/>
        <v>#VALUE!</v>
      </c>
      <c r="ADY31" s="24" t="e">
        <f t="shared" si="343"/>
        <v>#VALUE!</v>
      </c>
      <c r="ADZ31" s="24" t="e">
        <f t="shared" si="344"/>
        <v>#VALUE!</v>
      </c>
      <c r="AEA31">
        <v>1.1562465373914E-5</v>
      </c>
      <c r="AEB31" t="e">
        <f>bvarM4*bvarM5</f>
        <v>#VALUE!</v>
      </c>
      <c r="AEC31" t="e">
        <f>cvarM4*cvarM5</f>
        <v>#VALUE!</v>
      </c>
      <c r="AED31" t="e">
        <f>mvarM4*mvarM5</f>
        <v>#VALUE!</v>
      </c>
      <c r="AEE31" s="24" t="e">
        <f t="shared" si="345"/>
        <v>#VALUE!</v>
      </c>
      <c r="AEF31" s="24" t="e">
        <f t="shared" si="346"/>
        <v>#VALUE!</v>
      </c>
      <c r="AEG31" s="24" t="e">
        <f t="shared" si="347"/>
        <v>#VALUE!</v>
      </c>
      <c r="AEH31">
        <v>4.2688142164243E-4</v>
      </c>
      <c r="AEI31" t="e">
        <f>bvarM4^2</f>
        <v>#VALUE!</v>
      </c>
      <c r="AEJ31" t="e">
        <f>cvarM4^2</f>
        <v>#VALUE!</v>
      </c>
      <c r="AEK31" t="e">
        <f>mvarM4^2</f>
        <v>#VALUE!</v>
      </c>
      <c r="AEL31" s="24" t="e">
        <f t="shared" si="348"/>
        <v>#VALUE!</v>
      </c>
      <c r="AEM31" s="24" t="e">
        <f t="shared" si="349"/>
        <v>#VALUE!</v>
      </c>
      <c r="AEN31" s="24" t="e">
        <f t="shared" si="350"/>
        <v>#VALUE!</v>
      </c>
      <c r="AEO31">
        <v>-1.3533912799623E-8</v>
      </c>
      <c r="AEP31" t="e">
        <f>bvarM4*bvarM7</f>
        <v>#VALUE!</v>
      </c>
      <c r="AEQ31" t="e">
        <f>cvarM4*cvarM7</f>
        <v>#VALUE!</v>
      </c>
      <c r="AER31" t="e">
        <f>mvarM4*mvarM7</f>
        <v>#VALUE!</v>
      </c>
      <c r="AES31" s="24" t="e">
        <f t="shared" si="351"/>
        <v>#VALUE!</v>
      </c>
      <c r="AET31" s="24" t="e">
        <f t="shared" si="352"/>
        <v>#VALUE!</v>
      </c>
      <c r="AEU31" s="24" t="e">
        <f t="shared" si="353"/>
        <v>#VALUE!</v>
      </c>
      <c r="AEV31">
        <v>1.3530863530031001E-5</v>
      </c>
      <c r="AEW31" t="e">
        <f>bvarM4*bvarM7</f>
        <v>#VALUE!</v>
      </c>
      <c r="AEX31" t="e">
        <f>cvarM4*cvarM7</f>
        <v>#VALUE!</v>
      </c>
      <c r="AEY31" t="e">
        <f>mvarM4*mvarM7</f>
        <v>#VALUE!</v>
      </c>
      <c r="AEZ31" s="24" t="e">
        <f t="shared" si="354"/>
        <v>#VALUE!</v>
      </c>
      <c r="AFA31" s="24" t="e">
        <f t="shared" si="355"/>
        <v>#VALUE!</v>
      </c>
      <c r="AFB31" s="24" t="e">
        <f t="shared" si="356"/>
        <v>#VALUE!</v>
      </c>
      <c r="AFC31">
        <v>-1.3837400900362E-5</v>
      </c>
      <c r="AFD31" t="e">
        <f>bvarM4*bvarM6</f>
        <v>#VALUE!</v>
      </c>
      <c r="AFE31" t="e">
        <f>cvarM4*cvarM6</f>
        <v>#VALUE!</v>
      </c>
      <c r="AFF31" t="e">
        <f>mvarM4*mvarM6</f>
        <v>#VALUE!</v>
      </c>
      <c r="AFG31" s="24" t="e">
        <f t="shared" si="357"/>
        <v>#VALUE!</v>
      </c>
      <c r="AFH31" s="24" t="e">
        <f t="shared" si="358"/>
        <v>#VALUE!</v>
      </c>
      <c r="AFI31" s="24" t="e">
        <f t="shared" si="359"/>
        <v>#VALUE!</v>
      </c>
      <c r="AFJ31">
        <v>-5.6416862217798001E-11</v>
      </c>
      <c r="AFK31" t="e">
        <f>bvarM5*bvarM9</f>
        <v>#VALUE!</v>
      </c>
      <c r="AFL31" t="e">
        <f>cvarM5*cvarM9</f>
        <v>#VALUE!</v>
      </c>
      <c r="AFM31" t="e">
        <f>mvarM5*mvarM9</f>
        <v>#VALUE!</v>
      </c>
      <c r="AFN31" s="24" t="e">
        <f t="shared" si="360"/>
        <v>#VALUE!</v>
      </c>
      <c r="AFO31" s="24" t="e">
        <f t="shared" si="361"/>
        <v>#VALUE!</v>
      </c>
      <c r="AFP31" s="24" t="e">
        <f t="shared" si="362"/>
        <v>#VALUE!</v>
      </c>
      <c r="AFQ31">
        <v>1.0012010613706999E-5</v>
      </c>
      <c r="AFR31" t="e">
        <f>bvarM4*bvarM5</f>
        <v>#VALUE!</v>
      </c>
      <c r="AFS31" t="e">
        <f>cvarM4*cvarM5</f>
        <v>#VALUE!</v>
      </c>
      <c r="AFT31" t="e">
        <f>mvarM4*mvarM5</f>
        <v>#VALUE!</v>
      </c>
      <c r="AFU31" s="24" t="e">
        <f t="shared" si="363"/>
        <v>#VALUE!</v>
      </c>
      <c r="AFV31" s="24" t="e">
        <f t="shared" si="364"/>
        <v>#VALUE!</v>
      </c>
      <c r="AFW31" s="24" t="e">
        <f t="shared" si="365"/>
        <v>#VALUE!</v>
      </c>
      <c r="AFX31">
        <v>-1.3630834077334999E-3</v>
      </c>
      <c r="AFY31" t="e">
        <f>bvarHC2^2</f>
        <v>#VALUE!</v>
      </c>
      <c r="AFZ31" t="e">
        <f>cvarHC2^2</f>
        <v>#VALUE!</v>
      </c>
      <c r="AGA31" t="e">
        <f>mvarHC2^2</f>
        <v>#VALUE!</v>
      </c>
      <c r="AGB31" s="24" t="e">
        <f t="shared" si="366"/>
        <v>#VALUE!</v>
      </c>
      <c r="AGC31" s="24" t="e">
        <f t="shared" si="367"/>
        <v>#VALUE!</v>
      </c>
      <c r="AGD31" s="24" t="e">
        <f t="shared" si="368"/>
        <v>#VALUE!</v>
      </c>
      <c r="AGE31">
        <v>4.5861773927105999E-9</v>
      </c>
      <c r="AGF31" t="e">
        <f>bvarM7*bvarM9</f>
        <v>#VALUE!</v>
      </c>
      <c r="AGG31" t="e">
        <f>cvarM7*cvarM9</f>
        <v>#VALUE!</v>
      </c>
      <c r="AGH31" t="e">
        <f>mvarM7*mvarM9</f>
        <v>#VALUE!</v>
      </c>
      <c r="AGI31" s="24" t="e">
        <f t="shared" si="369"/>
        <v>#VALUE!</v>
      </c>
      <c r="AGJ31" s="24" t="e">
        <f t="shared" si="370"/>
        <v>#VALUE!</v>
      </c>
      <c r="AGK31" s="24" t="e">
        <f t="shared" si="371"/>
        <v>#VALUE!</v>
      </c>
      <c r="AGL31">
        <v>7.9503889198489001E-6</v>
      </c>
      <c r="AGM31" t="e">
        <f>bvarM5*bvarM6</f>
        <v>#VALUE!</v>
      </c>
      <c r="AGN31" t="e">
        <f>cvarM5*cvarM6</f>
        <v>#VALUE!</v>
      </c>
      <c r="AGO31" t="e">
        <f>mvarM5*mvarM6</f>
        <v>#VALUE!</v>
      </c>
      <c r="AGP31" s="24" t="e">
        <f t="shared" si="372"/>
        <v>#VALUE!</v>
      </c>
      <c r="AGQ31" s="24" t="e">
        <f t="shared" si="373"/>
        <v>#VALUE!</v>
      </c>
      <c r="AGR31" s="24" t="e">
        <f t="shared" si="374"/>
        <v>#VALUE!</v>
      </c>
      <c r="AGS31">
        <v>5.0544550001313003E-5</v>
      </c>
      <c r="AGT31" t="e">
        <f>bvarM6*bvarM9</f>
        <v>#VALUE!</v>
      </c>
      <c r="AGU31" t="e">
        <f>cvarM6*cvarM9</f>
        <v>#VALUE!</v>
      </c>
      <c r="AGV31" t="e">
        <f>mvarM6*mvarM9</f>
        <v>#VALUE!</v>
      </c>
      <c r="AGW31" s="24" t="e">
        <f t="shared" si="375"/>
        <v>#VALUE!</v>
      </c>
      <c r="AGX31" s="24" t="e">
        <f t="shared" si="376"/>
        <v>#VALUE!</v>
      </c>
      <c r="AGY31" s="24" t="e">
        <f t="shared" si="377"/>
        <v>#VALUE!</v>
      </c>
      <c r="AGZ31">
        <v>-4.6169547151345002E-8</v>
      </c>
      <c r="AHA31" t="e">
        <f>bvarM6*bvarM9</f>
        <v>#VALUE!</v>
      </c>
      <c r="AHB31" t="e">
        <f>cvarM6*cvarM9</f>
        <v>#VALUE!</v>
      </c>
      <c r="AHC31" t="e">
        <f>mvarM6*mvarM9</f>
        <v>#VALUE!</v>
      </c>
      <c r="AHD31" s="24" t="e">
        <f t="shared" si="378"/>
        <v>#VALUE!</v>
      </c>
      <c r="AHE31" s="24" t="e">
        <f t="shared" si="379"/>
        <v>#VALUE!</v>
      </c>
      <c r="AHF31" s="24" t="e">
        <f t="shared" si="380"/>
        <v>#VALUE!</v>
      </c>
      <c r="AHG31">
        <v>1.1096738503490999E-5</v>
      </c>
      <c r="AHH31" t="e">
        <f>bvarM4*bvarM5</f>
        <v>#VALUE!</v>
      </c>
      <c r="AHI31" t="e">
        <f>cvarM4*cvarM5</f>
        <v>#VALUE!</v>
      </c>
      <c r="AHJ31" t="e">
        <f>mvarM4*mvarM5</f>
        <v>#VALUE!</v>
      </c>
      <c r="AHK31" s="24" t="e">
        <f t="shared" si="381"/>
        <v>#VALUE!</v>
      </c>
      <c r="AHL31" s="24" t="e">
        <f t="shared" si="382"/>
        <v>#VALUE!</v>
      </c>
      <c r="AHM31" s="24" t="e">
        <f t="shared" si="383"/>
        <v>#VALUE!</v>
      </c>
      <c r="AHN31">
        <v>4.3877090736039E-4</v>
      </c>
      <c r="AHO31" t="e">
        <f>bvarM4^2</f>
        <v>#VALUE!</v>
      </c>
      <c r="AHP31" t="e">
        <f>cvarM4^2</f>
        <v>#VALUE!</v>
      </c>
      <c r="AHQ31" t="e">
        <f>mvarM4^2</f>
        <v>#VALUE!</v>
      </c>
      <c r="AHR31" s="24" t="e">
        <f t="shared" si="384"/>
        <v>#VALUE!</v>
      </c>
      <c r="AHS31" s="24" t="e">
        <f t="shared" si="385"/>
        <v>#VALUE!</v>
      </c>
      <c r="AHT31" s="24" t="e">
        <f t="shared" si="386"/>
        <v>#VALUE!</v>
      </c>
      <c r="AHU31">
        <v>2.4974444561792998E-10</v>
      </c>
      <c r="AHV31" t="e">
        <f>bvarM5*bvarM9</f>
        <v>#VALUE!</v>
      </c>
      <c r="AHW31" t="e">
        <f>cvarM5*cvarM9</f>
        <v>#VALUE!</v>
      </c>
      <c r="AHX31" t="e">
        <f>mvarM5*mvarM9</f>
        <v>#VALUE!</v>
      </c>
      <c r="AHY31" s="24" t="e">
        <f t="shared" si="387"/>
        <v>#VALUE!</v>
      </c>
      <c r="AHZ31" s="24" t="e">
        <f t="shared" si="388"/>
        <v>#VALUE!</v>
      </c>
      <c r="AIA31" s="24" t="e">
        <f t="shared" si="389"/>
        <v>#VALUE!</v>
      </c>
      <c r="AIB31">
        <v>3.3148915579863E-6</v>
      </c>
      <c r="AIC31" t="e">
        <f>bvarM4*bvarM6</f>
        <v>#VALUE!</v>
      </c>
      <c r="AID31" t="e">
        <f>cvarM4*cvarM6</f>
        <v>#VALUE!</v>
      </c>
      <c r="AIE31" t="e">
        <f>mvarM4*mvarM6</f>
        <v>#VALUE!</v>
      </c>
      <c r="AIF31" s="24" t="e">
        <f t="shared" si="390"/>
        <v>#VALUE!</v>
      </c>
      <c r="AIG31" s="24" t="e">
        <f t="shared" si="391"/>
        <v>#VALUE!</v>
      </c>
      <c r="AIH31" s="24" t="e">
        <f t="shared" si="392"/>
        <v>#VALUE!</v>
      </c>
      <c r="AII31">
        <v>-0.60494284380601004</v>
      </c>
      <c r="AIJ31" t="e">
        <f>bvarM1*bvarM9</f>
        <v>#VALUE!</v>
      </c>
      <c r="AIK31" t="e">
        <f>cvarM1*cvarM9</f>
        <v>#VALUE!</v>
      </c>
      <c r="AIL31" t="e">
        <f>mvarM1*mvarM9</f>
        <v>#VALUE!</v>
      </c>
      <c r="AIM31" s="24" t="e">
        <f t="shared" si="393"/>
        <v>#VALUE!</v>
      </c>
      <c r="AIN31" s="24" t="e">
        <f t="shared" si="394"/>
        <v>#VALUE!</v>
      </c>
      <c r="AIO31" s="24" t="e">
        <f t="shared" si="395"/>
        <v>#VALUE!</v>
      </c>
      <c r="AIP31">
        <v>6.4374879745131998E-11</v>
      </c>
      <c r="AIQ31" t="e">
        <f>bvarM5*bvarM9</f>
        <v>#VALUE!</v>
      </c>
      <c r="AIR31" t="e">
        <f>cvarM5*cvarM9</f>
        <v>#VALUE!</v>
      </c>
      <c r="AIS31" t="e">
        <f>mvarM5*mvarM9</f>
        <v>#VALUE!</v>
      </c>
      <c r="AIT31" s="24" t="e">
        <f t="shared" si="396"/>
        <v>#VALUE!</v>
      </c>
      <c r="AIU31" s="24" t="e">
        <f t="shared" si="397"/>
        <v>#VALUE!</v>
      </c>
      <c r="AIV31" s="24" t="e">
        <f t="shared" si="398"/>
        <v>#VALUE!</v>
      </c>
      <c r="AIW31">
        <v>-0.777323262327</v>
      </c>
      <c r="AIX31" t="e">
        <f>bvarM1*bvarM7</f>
        <v>#VALUE!</v>
      </c>
      <c r="AIY31" t="e">
        <f>cvarM1*cvarM7</f>
        <v>#VALUE!</v>
      </c>
      <c r="AIZ31" t="e">
        <f>mvarM1*mvarM7</f>
        <v>#VALUE!</v>
      </c>
      <c r="AJA31" s="24" t="e">
        <f t="shared" si="399"/>
        <v>#VALUE!</v>
      </c>
      <c r="AJB31" s="24" t="e">
        <f t="shared" si="400"/>
        <v>#VALUE!</v>
      </c>
      <c r="AJC31" s="24" t="e">
        <f t="shared" si="401"/>
        <v>#VALUE!</v>
      </c>
      <c r="AJD31">
        <v>2.8886513731193E-5</v>
      </c>
      <c r="AJE31" t="e">
        <f>bvarM5*bvarM6</f>
        <v>#VALUE!</v>
      </c>
      <c r="AJF31" t="e">
        <f>cvarM5*cvarM6</f>
        <v>#VALUE!</v>
      </c>
      <c r="AJG31" t="e">
        <f>mvarM5*mvarM6</f>
        <v>#VALUE!</v>
      </c>
      <c r="AJH31" s="24" t="e">
        <f t="shared" si="402"/>
        <v>#VALUE!</v>
      </c>
      <c r="AJI31" s="24" t="e">
        <f t="shared" si="403"/>
        <v>#VALUE!</v>
      </c>
      <c r="AJJ31" s="24" t="e">
        <f t="shared" si="404"/>
        <v>#VALUE!</v>
      </c>
      <c r="AJK31">
        <v>3.6456571810172998E-11</v>
      </c>
      <c r="AJL31" t="e">
        <f>bvarHC1^2</f>
        <v>#VALUE!</v>
      </c>
      <c r="AJM31" t="e">
        <f>cvarHC1^2</f>
        <v>#VALUE!</v>
      </c>
      <c r="AJN31" t="e">
        <f>mvarHC1^2</f>
        <v>#VALUE!</v>
      </c>
      <c r="AJO31" s="24" t="e">
        <f t="shared" si="405"/>
        <v>#VALUE!</v>
      </c>
      <c r="AJP31" s="24" t="e">
        <f t="shared" si="406"/>
        <v>#VALUE!</v>
      </c>
      <c r="AJQ31" s="24" t="e">
        <f t="shared" si="407"/>
        <v>#VALUE!</v>
      </c>
      <c r="AJR31">
        <v>2.5761648763249998E-6</v>
      </c>
      <c r="AJS31" t="e">
        <f>bvarM4*bvarM6</f>
        <v>#VALUE!</v>
      </c>
      <c r="AJT31" t="e">
        <f>cvarM4*cvarM6</f>
        <v>#VALUE!</v>
      </c>
      <c r="AJU31" t="e">
        <f>mvarM4*mvarM6</f>
        <v>#VALUE!</v>
      </c>
      <c r="AJV31" s="24" t="e">
        <f t="shared" si="408"/>
        <v>#VALUE!</v>
      </c>
      <c r="AJW31" s="24" t="e">
        <f t="shared" si="409"/>
        <v>#VALUE!</v>
      </c>
      <c r="AJX31" s="24" t="e">
        <f t="shared" si="410"/>
        <v>#VALUE!</v>
      </c>
      <c r="AJY31">
        <v>-1.9880684015708999E-5</v>
      </c>
      <c r="AJZ31" t="e">
        <f>bvarM4*bvarM6</f>
        <v>#VALUE!</v>
      </c>
      <c r="AKA31" t="e">
        <f>cvarM4*cvarM6</f>
        <v>#VALUE!</v>
      </c>
      <c r="AKB31" t="e">
        <f>mvarM4*mvarM6</f>
        <v>#VALUE!</v>
      </c>
      <c r="AKC31" s="24" t="e">
        <f t="shared" si="411"/>
        <v>#VALUE!</v>
      </c>
      <c r="AKD31" s="24" t="e">
        <f t="shared" si="412"/>
        <v>#VALUE!</v>
      </c>
      <c r="AKE31" s="24" t="e">
        <f t="shared" si="413"/>
        <v>#VALUE!</v>
      </c>
      <c r="AKF31">
        <v>4.6122807888396999E-5</v>
      </c>
      <c r="AKG31" t="e">
        <f>bvarM1*bvarM6</f>
        <v>#VALUE!</v>
      </c>
      <c r="AKH31" t="e">
        <f>cvarM1*cvarM6</f>
        <v>#VALUE!</v>
      </c>
      <c r="AKI31" t="e">
        <f>mvarM1*mvarM6</f>
        <v>#VALUE!</v>
      </c>
      <c r="AKJ31" s="24" t="e">
        <f t="shared" si="414"/>
        <v>#VALUE!</v>
      </c>
      <c r="AKK31" s="24" t="e">
        <f t="shared" si="415"/>
        <v>#VALUE!</v>
      </c>
      <c r="AKL31" s="24" t="e">
        <f t="shared" si="416"/>
        <v>#VALUE!</v>
      </c>
      <c r="AKM31">
        <v>1.4771129240915001E-5</v>
      </c>
      <c r="AKN31" t="e">
        <f>bvarM5*bvarM6</f>
        <v>#VALUE!</v>
      </c>
      <c r="AKO31" t="e">
        <f>cvarM5*cvarM6</f>
        <v>#VALUE!</v>
      </c>
      <c r="AKP31" t="e">
        <f>mvarM5*mvarM6</f>
        <v>#VALUE!</v>
      </c>
      <c r="AKQ31" s="24" t="e">
        <f t="shared" si="417"/>
        <v>#VALUE!</v>
      </c>
      <c r="AKR31" s="24" t="e">
        <f t="shared" si="418"/>
        <v>#VALUE!</v>
      </c>
      <c r="AKS31" s="24" t="e">
        <f t="shared" si="419"/>
        <v>#VALUE!</v>
      </c>
      <c r="AKT31">
        <v>3.3242744874215E-5</v>
      </c>
      <c r="AKU31" t="e">
        <f>bvarM5*bvarM6</f>
        <v>#VALUE!</v>
      </c>
      <c r="AKV31" t="e">
        <f>cvarM5*cvarM6</f>
        <v>#VALUE!</v>
      </c>
      <c r="AKW31" t="e">
        <f>mvarM5*mvarM6</f>
        <v>#VALUE!</v>
      </c>
      <c r="AKX31" s="24" t="e">
        <f t="shared" si="420"/>
        <v>#VALUE!</v>
      </c>
      <c r="AKY31" s="24" t="e">
        <f t="shared" si="421"/>
        <v>#VALUE!</v>
      </c>
      <c r="AKZ31" s="24" t="e">
        <f t="shared" si="422"/>
        <v>#VALUE!</v>
      </c>
      <c r="ALA31">
        <v>-1.6777518777603002E-8</v>
      </c>
      <c r="ALB31" t="e">
        <f>bvarM4*bvarM7</f>
        <v>#VALUE!</v>
      </c>
      <c r="ALC31" t="e">
        <f>cvarM4*cvarM7</f>
        <v>#VALUE!</v>
      </c>
      <c r="ALD31" t="e">
        <f>mvarM4*mvarM7</f>
        <v>#VALUE!</v>
      </c>
      <c r="ALE31" s="24" t="e">
        <f t="shared" si="423"/>
        <v>#VALUE!</v>
      </c>
      <c r="ALF31" s="24" t="e">
        <f t="shared" si="424"/>
        <v>#VALUE!</v>
      </c>
      <c r="ALG31" s="24" t="e">
        <f t="shared" si="425"/>
        <v>#VALUE!</v>
      </c>
      <c r="ALH31">
        <v>5.5724853810395003E-6</v>
      </c>
      <c r="ALI31" t="e">
        <f>bvarM5*bvarM6</f>
        <v>#VALUE!</v>
      </c>
      <c r="ALJ31" t="e">
        <f>cvarM5*cvarM6</f>
        <v>#VALUE!</v>
      </c>
      <c r="ALK31" t="e">
        <f>mvarM5*mvarM6</f>
        <v>#VALUE!</v>
      </c>
      <c r="ALL31" s="24" t="e">
        <f t="shared" si="426"/>
        <v>#VALUE!</v>
      </c>
      <c r="ALM31" s="24" t="e">
        <f t="shared" si="427"/>
        <v>#VALUE!</v>
      </c>
      <c r="ALN31" s="24" t="e">
        <f t="shared" si="428"/>
        <v>#VALUE!</v>
      </c>
      <c r="ALO31">
        <v>4.4665913118908001E-5</v>
      </c>
      <c r="ALP31" t="e">
        <f>bvarM5^2</f>
        <v>#VALUE!</v>
      </c>
      <c r="ALQ31" t="e">
        <f>cvarM5^2</f>
        <v>#VALUE!</v>
      </c>
      <c r="ALR31" t="e">
        <f>mvarM5^2</f>
        <v>#VALUE!</v>
      </c>
      <c r="ALS31" s="24" t="e">
        <f t="shared" si="429"/>
        <v>#VALUE!</v>
      </c>
      <c r="ALT31" s="24" t="e">
        <f t="shared" si="430"/>
        <v>#VALUE!</v>
      </c>
      <c r="ALU31" s="24" t="e">
        <f t="shared" si="431"/>
        <v>#VALUE!</v>
      </c>
      <c r="ALV31">
        <v>-5.3650921541788999E-9</v>
      </c>
      <c r="ALW31" t="e">
        <f>bvarM4*bvarM7</f>
        <v>#VALUE!</v>
      </c>
      <c r="ALX31" t="e">
        <f>cvarM4*cvarM7</f>
        <v>#VALUE!</v>
      </c>
      <c r="ALY31" t="e">
        <f>mvarM4*mvarM7</f>
        <v>#VALUE!</v>
      </c>
      <c r="ALZ31" s="24" t="e">
        <f t="shared" si="432"/>
        <v>#VALUE!</v>
      </c>
      <c r="AMA31" s="24" t="e">
        <f t="shared" si="433"/>
        <v>#VALUE!</v>
      </c>
      <c r="AMB31" s="24" t="e">
        <f t="shared" si="434"/>
        <v>#VALUE!</v>
      </c>
      <c r="AMC31">
        <v>5.0168776118081999E-4</v>
      </c>
      <c r="AMD31" t="e">
        <f>bvarM4*bvarM8</f>
        <v>#VALUE!</v>
      </c>
      <c r="AME31" t="e">
        <f>cvarM4*cvarM8</f>
        <v>#VALUE!</v>
      </c>
      <c r="AMF31" t="e">
        <f>mvarM4*mvarM8</f>
        <v>#VALUE!</v>
      </c>
      <c r="AMG31" s="24" t="e">
        <f t="shared" si="435"/>
        <v>#VALUE!</v>
      </c>
      <c r="AMH31" s="24" t="e">
        <f t="shared" si="436"/>
        <v>#VALUE!</v>
      </c>
      <c r="AMI31" s="24" t="e">
        <f t="shared" si="437"/>
        <v>#VALUE!</v>
      </c>
      <c r="AMJ31">
        <v>3.9050794370072997E-6</v>
      </c>
      <c r="AMK31" t="e">
        <f>bvarM3*bvarM9</f>
        <v>#VALUE!</v>
      </c>
      <c r="AML31" t="e">
        <f>cvarM3*cvarM9</f>
        <v>#VALUE!</v>
      </c>
      <c r="AMM31" t="e">
        <f>mvarM3*mvarM9</f>
        <v>#VALUE!</v>
      </c>
      <c r="AMN31" s="24" t="e">
        <f t="shared" si="438"/>
        <v>#VALUE!</v>
      </c>
      <c r="AMO31" s="24" t="e">
        <f t="shared" si="439"/>
        <v>#VALUE!</v>
      </c>
      <c r="AMP31" s="24" t="e">
        <f t="shared" si="440"/>
        <v>#VALUE!</v>
      </c>
      <c r="AMQ31">
        <v>-7.8434602259374999E-6</v>
      </c>
      <c r="AMR31" t="e">
        <f>bvarM4*bvarM7</f>
        <v>#VALUE!</v>
      </c>
      <c r="AMS31" t="e">
        <f>cvarM4*cvarM7</f>
        <v>#VALUE!</v>
      </c>
      <c r="AMT31" t="e">
        <f>mvarM4*mvarM7</f>
        <v>#VALUE!</v>
      </c>
      <c r="AMU31" s="24" t="e">
        <f t="shared" si="441"/>
        <v>#VALUE!</v>
      </c>
      <c r="AMV31" s="24" t="e">
        <f t="shared" si="442"/>
        <v>#VALUE!</v>
      </c>
      <c r="AMW31" s="24" t="e">
        <f t="shared" si="443"/>
        <v>#VALUE!</v>
      </c>
      <c r="AMX31">
        <v>3.5256577767593997E-5</v>
      </c>
      <c r="AMY31" t="e">
        <f>bvarHC2*bvarM3</f>
        <v>#VALUE!</v>
      </c>
      <c r="AMZ31" t="e">
        <f>cvarHC2*cvarM3</f>
        <v>#VALUE!</v>
      </c>
      <c r="ANA31" t="e">
        <f>mvarHC2*mvarM3</f>
        <v>#VALUE!</v>
      </c>
      <c r="ANB31" s="24" t="e">
        <f t="shared" si="444"/>
        <v>#VALUE!</v>
      </c>
      <c r="ANC31" s="24" t="e">
        <f t="shared" si="445"/>
        <v>#VALUE!</v>
      </c>
      <c r="AND31" s="24" t="e">
        <f t="shared" si="446"/>
        <v>#VALUE!</v>
      </c>
      <c r="ANE31">
        <v>-5.5961685843545995E-4</v>
      </c>
      <c r="ANF31" t="e">
        <f>bvarHC2*bvarM7</f>
        <v>#VALUE!</v>
      </c>
      <c r="ANG31" t="e">
        <f>cvarHC2*cvarM7</f>
        <v>#VALUE!</v>
      </c>
      <c r="ANH31" t="e">
        <f>mvarHC2*mvarM7</f>
        <v>#VALUE!</v>
      </c>
      <c r="ANI31" s="24" t="e">
        <f t="shared" si="447"/>
        <v>#VALUE!</v>
      </c>
      <c r="ANJ31" s="24" t="e">
        <f t="shared" si="448"/>
        <v>#VALUE!</v>
      </c>
      <c r="ANK31" s="24" t="e">
        <f t="shared" si="449"/>
        <v>#VALUE!</v>
      </c>
      <c r="ANL31">
        <v>5.5865722016844997E-2</v>
      </c>
      <c r="ANM31" t="e">
        <f>bvarM1*bvarM6</f>
        <v>#VALUE!</v>
      </c>
      <c r="ANN31" t="e">
        <f>cvarM1*cvarM6</f>
        <v>#VALUE!</v>
      </c>
      <c r="ANO31" t="e">
        <f>mvarM1*mvarM6</f>
        <v>#VALUE!</v>
      </c>
      <c r="ANP31" s="24" t="e">
        <f t="shared" si="450"/>
        <v>#VALUE!</v>
      </c>
      <c r="ANQ31" s="24" t="e">
        <f t="shared" si="451"/>
        <v>#VALUE!</v>
      </c>
      <c r="ANR31" s="24" t="e">
        <f t="shared" si="452"/>
        <v>#VALUE!</v>
      </c>
      <c r="ANS31">
        <v>2.0698112850677002E-6</v>
      </c>
      <c r="ANT31" t="e">
        <f>bvarM4*bvarM6</f>
        <v>#VALUE!</v>
      </c>
      <c r="ANU31" t="e">
        <f>cvarM4*cvarM6</f>
        <v>#VALUE!</v>
      </c>
      <c r="ANV31" t="e">
        <f>mvarM4*mvarM6</f>
        <v>#VALUE!</v>
      </c>
      <c r="ANW31" s="24" t="e">
        <f t="shared" si="453"/>
        <v>#VALUE!</v>
      </c>
      <c r="ANX31" s="24" t="e">
        <f t="shared" si="454"/>
        <v>#VALUE!</v>
      </c>
      <c r="ANY31" s="24" t="e">
        <f t="shared" si="455"/>
        <v>#VALUE!</v>
      </c>
      <c r="ANZ31">
        <v>0.46656604146432001</v>
      </c>
      <c r="AOA31" t="e">
        <f>bvarM1*bvarM4</f>
        <v>#VALUE!</v>
      </c>
      <c r="AOB31" t="e">
        <f>cvarM1*cvarM4</f>
        <v>#VALUE!</v>
      </c>
      <c r="AOC31" t="e">
        <f>mvarM1*mvarM4</f>
        <v>#VALUE!</v>
      </c>
      <c r="AOD31" s="24" t="e">
        <f t="shared" si="456"/>
        <v>#VALUE!</v>
      </c>
      <c r="AOE31" s="24" t="e">
        <f t="shared" si="457"/>
        <v>#VALUE!</v>
      </c>
      <c r="AOF31" s="24" t="e">
        <f t="shared" si="458"/>
        <v>#VALUE!</v>
      </c>
      <c r="AOG31">
        <v>4.7663661715998999E-2</v>
      </c>
      <c r="AOH31" t="e">
        <f>bvarM1*bvarM6</f>
        <v>#VALUE!</v>
      </c>
      <c r="AOI31" t="e">
        <f>cvarM1*cvarM6</f>
        <v>#VALUE!</v>
      </c>
      <c r="AOJ31" t="e">
        <f>mvarM1*mvarM6</f>
        <v>#VALUE!</v>
      </c>
      <c r="AOK31" s="24" t="e">
        <f t="shared" si="459"/>
        <v>#VALUE!</v>
      </c>
      <c r="AOL31" s="24" t="e">
        <f t="shared" si="460"/>
        <v>#VALUE!</v>
      </c>
      <c r="AOM31" s="24" t="e">
        <f t="shared" si="461"/>
        <v>#VALUE!</v>
      </c>
      <c r="AON31">
        <v>-8.1160769205013997E-6</v>
      </c>
      <c r="AOO31" t="e">
        <f>bvarHC2*bvarM9</f>
        <v>#VALUE!</v>
      </c>
      <c r="AOP31" t="e">
        <f>cvarHC2*cvarM9</f>
        <v>#VALUE!</v>
      </c>
      <c r="AOQ31" t="e">
        <f>mvarHC2*mvarM9</f>
        <v>#VALUE!</v>
      </c>
      <c r="AOR31" s="24" t="e">
        <f t="shared" si="462"/>
        <v>#VALUE!</v>
      </c>
      <c r="AOS31" s="24" t="e">
        <f t="shared" si="463"/>
        <v>#VALUE!</v>
      </c>
      <c r="AOT31" s="24" t="e">
        <f t="shared" si="464"/>
        <v>#VALUE!</v>
      </c>
      <c r="AOU31">
        <v>8.2199725427034005E-6</v>
      </c>
      <c r="AOV31" t="e">
        <f>bvarHC2*bvarM4</f>
        <v>#VALUE!</v>
      </c>
      <c r="AOW31" t="e">
        <f>cvarHC2*cvarM4</f>
        <v>#VALUE!</v>
      </c>
      <c r="AOX31" t="e">
        <f>mvarHC2*mvarM4</f>
        <v>#VALUE!</v>
      </c>
      <c r="AOY31" s="24" t="e">
        <f t="shared" si="465"/>
        <v>#VALUE!</v>
      </c>
      <c r="AOZ31" s="24" t="e">
        <f t="shared" si="466"/>
        <v>#VALUE!</v>
      </c>
      <c r="APA31" s="24" t="e">
        <f t="shared" si="467"/>
        <v>#VALUE!</v>
      </c>
      <c r="APB31">
        <v>3.4012894155679E-3</v>
      </c>
      <c r="APC31" t="e">
        <f>bvarM1*bvarM6</f>
        <v>#VALUE!</v>
      </c>
      <c r="APD31" t="e">
        <f>cvarM1*cvarM6</f>
        <v>#VALUE!</v>
      </c>
      <c r="APE31" t="e">
        <f>mvarM1*mvarM6</f>
        <v>#VALUE!</v>
      </c>
      <c r="APF31" s="24" t="e">
        <f t="shared" si="468"/>
        <v>#VALUE!</v>
      </c>
      <c r="APG31" s="24" t="e">
        <f t="shared" si="469"/>
        <v>#VALUE!</v>
      </c>
      <c r="APH31" s="24" t="e">
        <f t="shared" si="470"/>
        <v>#VALUE!</v>
      </c>
      <c r="API31">
        <v>-2.4403423463694001</v>
      </c>
      <c r="APJ31" t="e">
        <f>bvarM1*bvarM9</f>
        <v>#VALUE!</v>
      </c>
      <c r="APK31" t="e">
        <f>cvarM1*cvarM9</f>
        <v>#VALUE!</v>
      </c>
      <c r="APL31" t="e">
        <f>mvarM1*mvarM9</f>
        <v>#VALUE!</v>
      </c>
      <c r="APM31" s="24" t="e">
        <f t="shared" si="471"/>
        <v>#VALUE!</v>
      </c>
      <c r="APN31" s="24" t="e">
        <f t="shared" si="472"/>
        <v>#VALUE!</v>
      </c>
      <c r="APO31" s="24" t="e">
        <f t="shared" si="473"/>
        <v>#VALUE!</v>
      </c>
      <c r="APP31">
        <v>-0.46796373351377002</v>
      </c>
      <c r="APQ31" t="e">
        <f>bvarM1*bvarM9</f>
        <v>#VALUE!</v>
      </c>
      <c r="APR31" t="e">
        <f>cvarM1*cvarM9</f>
        <v>#VALUE!</v>
      </c>
      <c r="APS31" t="e">
        <f>mvarM1*mvarM9</f>
        <v>#VALUE!</v>
      </c>
      <c r="APT31" s="24" t="e">
        <f t="shared" si="474"/>
        <v>#VALUE!</v>
      </c>
      <c r="APU31" s="24" t="e">
        <f t="shared" si="475"/>
        <v>#VALUE!</v>
      </c>
      <c r="APV31" s="24" t="e">
        <f t="shared" si="476"/>
        <v>#VALUE!</v>
      </c>
      <c r="APW31">
        <v>-2.7013177919552E-6</v>
      </c>
      <c r="APX31" t="e">
        <f>bvarM4*bvarM6</f>
        <v>#VALUE!</v>
      </c>
      <c r="APY31" t="e">
        <f>cvarM4*cvarM6</f>
        <v>#VALUE!</v>
      </c>
      <c r="APZ31" t="e">
        <f>mvarM4*mvarM6</f>
        <v>#VALUE!</v>
      </c>
      <c r="AQA31" s="24" t="e">
        <f t="shared" si="477"/>
        <v>#VALUE!</v>
      </c>
      <c r="AQB31" s="24" t="e">
        <f t="shared" si="478"/>
        <v>#VALUE!</v>
      </c>
      <c r="AQC31" s="24" t="e">
        <f t="shared" si="479"/>
        <v>#VALUE!</v>
      </c>
      <c r="AQD31">
        <v>-6.2745488679438998E-6</v>
      </c>
      <c r="AQE31" t="e">
        <f>bvarHC2*bvarM9</f>
        <v>#VALUE!</v>
      </c>
      <c r="AQF31" t="e">
        <f>cvarHC2*cvarM9</f>
        <v>#VALUE!</v>
      </c>
      <c r="AQG31" t="e">
        <f>mvarHC2*mvarM9</f>
        <v>#VALUE!</v>
      </c>
      <c r="AQH31" s="24" t="e">
        <f t="shared" si="480"/>
        <v>#VALUE!</v>
      </c>
      <c r="AQI31" s="24" t="e">
        <f t="shared" si="481"/>
        <v>#VALUE!</v>
      </c>
      <c r="AQJ31" s="24" t="e">
        <f t="shared" si="482"/>
        <v>#VALUE!</v>
      </c>
      <c r="AQK31">
        <v>-5.1494029197853995E-4</v>
      </c>
      <c r="AQL31" t="e">
        <f>bvarHC2*bvarM7</f>
        <v>#VALUE!</v>
      </c>
      <c r="AQM31" t="e">
        <f>cvarHC2*cvarM7</f>
        <v>#VALUE!</v>
      </c>
      <c r="AQN31" t="e">
        <f>mvarHC2*mvarM7</f>
        <v>#VALUE!</v>
      </c>
      <c r="AQO31" s="24" t="e">
        <f t="shared" si="483"/>
        <v>#VALUE!</v>
      </c>
      <c r="AQP31" s="24" t="e">
        <f t="shared" si="484"/>
        <v>#VALUE!</v>
      </c>
      <c r="AQQ31" s="24" t="e">
        <f t="shared" si="485"/>
        <v>#VALUE!</v>
      </c>
      <c r="AQR31">
        <v>-1.0298671526493001E-2</v>
      </c>
      <c r="AQS31" t="e">
        <f>bvarM1*bvarM8</f>
        <v>#VALUE!</v>
      </c>
      <c r="AQT31" t="e">
        <f>cvarM1*cvarM8</f>
        <v>#VALUE!</v>
      </c>
      <c r="AQU31" t="e">
        <f>mvarM1*mvarM8</f>
        <v>#VALUE!</v>
      </c>
      <c r="AQV31" s="24" t="e">
        <f t="shared" si="486"/>
        <v>#VALUE!</v>
      </c>
      <c r="AQW31" s="24" t="e">
        <f t="shared" si="487"/>
        <v>#VALUE!</v>
      </c>
      <c r="AQX31" s="24" t="e">
        <f t="shared" si="488"/>
        <v>#VALUE!</v>
      </c>
      <c r="AQY31">
        <v>-3.9589715813679001E-6</v>
      </c>
      <c r="AQZ31" t="e">
        <f>bvarM4*bvarM8</f>
        <v>#VALUE!</v>
      </c>
      <c r="ARA31" t="e">
        <f>cvarM4*cvarM8</f>
        <v>#VALUE!</v>
      </c>
      <c r="ARB31" t="e">
        <f>mvarM4*mvarM8</f>
        <v>#VALUE!</v>
      </c>
      <c r="ARC31" s="24" t="e">
        <f t="shared" si="489"/>
        <v>#VALUE!</v>
      </c>
      <c r="ARD31" s="24" t="e">
        <f t="shared" si="490"/>
        <v>#VALUE!</v>
      </c>
      <c r="ARE31" s="24" t="e">
        <f t="shared" si="491"/>
        <v>#VALUE!</v>
      </c>
      <c r="ARF31">
        <v>3.6492124136605999E-5</v>
      </c>
      <c r="ARG31" t="e">
        <f>bvarM2*bvarM6</f>
        <v>#VALUE!</v>
      </c>
      <c r="ARH31" t="e">
        <f>cvarM2*cvarM6</f>
        <v>#VALUE!</v>
      </c>
      <c r="ARI31" t="e">
        <f>mvarM2*mvarM6</f>
        <v>#VALUE!</v>
      </c>
      <c r="ARJ31" s="24" t="e">
        <f t="shared" si="492"/>
        <v>#VALUE!</v>
      </c>
      <c r="ARK31" s="24" t="e">
        <f t="shared" si="493"/>
        <v>#VALUE!</v>
      </c>
      <c r="ARL31" s="24" t="e">
        <f t="shared" si="494"/>
        <v>#VALUE!</v>
      </c>
      <c r="ARM31">
        <v>-7.0111104661214003E-6</v>
      </c>
      <c r="ARN31" t="e">
        <f>bvarM2*bvarM4</f>
        <v>#VALUE!</v>
      </c>
      <c r="ARO31" t="e">
        <f>cvarM2*cvarM4</f>
        <v>#VALUE!</v>
      </c>
      <c r="ARP31" t="e">
        <f>mvarM2*mvarM4</f>
        <v>#VALUE!</v>
      </c>
      <c r="ARQ31" s="24" t="e">
        <f t="shared" si="495"/>
        <v>#VALUE!</v>
      </c>
      <c r="ARR31" s="24" t="e">
        <f t="shared" si="496"/>
        <v>#VALUE!</v>
      </c>
      <c r="ARS31" s="24" t="e">
        <f t="shared" si="497"/>
        <v>#VALUE!</v>
      </c>
      <c r="ART31">
        <v>-5.9784918936902999E-2</v>
      </c>
      <c r="ARU31" t="e">
        <f>bvarM1*bvarM4</f>
        <v>#VALUE!</v>
      </c>
      <c r="ARV31" t="e">
        <f>cvarM1*cvarM4</f>
        <v>#VALUE!</v>
      </c>
      <c r="ARW31" t="e">
        <f>mvarM1*mvarM4</f>
        <v>#VALUE!</v>
      </c>
      <c r="ARX31" s="24" t="e">
        <f t="shared" si="498"/>
        <v>#VALUE!</v>
      </c>
      <c r="ARY31" s="24" t="e">
        <f t="shared" si="499"/>
        <v>#VALUE!</v>
      </c>
      <c r="ARZ31" s="24" t="e">
        <f t="shared" si="500"/>
        <v>#VALUE!</v>
      </c>
      <c r="ASA31">
        <v>-0.63184368368252997</v>
      </c>
      <c r="ASB31" t="e">
        <f>bvarM1*bvarM2</f>
        <v>#VALUE!</v>
      </c>
      <c r="ASC31" t="e">
        <f>cvarM1*cvarM2</f>
        <v>#VALUE!</v>
      </c>
      <c r="ASD31" t="e">
        <f>mvarM1*mvarM2</f>
        <v>#VALUE!</v>
      </c>
      <c r="ASE31" s="24" t="e">
        <f t="shared" si="501"/>
        <v>#VALUE!</v>
      </c>
      <c r="ASF31" s="24" t="e">
        <f t="shared" si="502"/>
        <v>#VALUE!</v>
      </c>
      <c r="ASG31" s="24" t="e">
        <f t="shared" si="503"/>
        <v>#VALUE!</v>
      </c>
      <c r="ASH31">
        <v>1.2865073979266001E-7</v>
      </c>
      <c r="ASI31" t="e">
        <f>bvarHC2*bvarM9</f>
        <v>#VALUE!</v>
      </c>
      <c r="ASJ31" t="e">
        <f>cvarHC2*cvarM9</f>
        <v>#VALUE!</v>
      </c>
      <c r="ASK31" t="e">
        <f>mvarHC2*mvarM9</f>
        <v>#VALUE!</v>
      </c>
      <c r="ASL31" s="24" t="e">
        <f t="shared" si="504"/>
        <v>#VALUE!</v>
      </c>
      <c r="ASM31" s="24" t="e">
        <f t="shared" si="505"/>
        <v>#VALUE!</v>
      </c>
      <c r="ASN31" s="24" t="e">
        <f t="shared" si="506"/>
        <v>#VALUE!</v>
      </c>
      <c r="ASO31">
        <v>1.1099561257599E-5</v>
      </c>
      <c r="ASP31" t="e">
        <f>bvarM4*bvarM7</f>
        <v>#VALUE!</v>
      </c>
      <c r="ASQ31" t="e">
        <f>cvarM4*cvarM7</f>
        <v>#VALUE!</v>
      </c>
      <c r="ASR31" t="e">
        <f>mvarM4*mvarM7</f>
        <v>#VALUE!</v>
      </c>
      <c r="ASS31" s="24" t="e">
        <f t="shared" si="507"/>
        <v>#VALUE!</v>
      </c>
      <c r="AST31" s="24" t="e">
        <f t="shared" si="508"/>
        <v>#VALUE!</v>
      </c>
      <c r="ASU31" s="24" t="e">
        <f t="shared" si="509"/>
        <v>#VALUE!</v>
      </c>
      <c r="ASV31">
        <v>-0.47999629212813999</v>
      </c>
      <c r="ASW31" t="e">
        <f>bvarM1*bvarM9</f>
        <v>#VALUE!</v>
      </c>
      <c r="ASX31" t="e">
        <f>cvarM1*cvarM9</f>
        <v>#VALUE!</v>
      </c>
      <c r="ASY31" t="e">
        <f>mvarM1*mvarM9</f>
        <v>#VALUE!</v>
      </c>
      <c r="ASZ31" s="24" t="e">
        <f t="shared" si="510"/>
        <v>#VALUE!</v>
      </c>
      <c r="ATA31" s="24" t="e">
        <f t="shared" si="511"/>
        <v>#VALUE!</v>
      </c>
      <c r="ATB31" s="24" t="e">
        <f t="shared" si="512"/>
        <v>#VALUE!</v>
      </c>
      <c r="ATC31">
        <v>-2.2592877428161001E-6</v>
      </c>
      <c r="ATD31" t="e">
        <f>bvarM2*bvarM4</f>
        <v>#VALUE!</v>
      </c>
      <c r="ATE31" t="e">
        <f>cvarM2*cvarM4</f>
        <v>#VALUE!</v>
      </c>
      <c r="ATF31" t="e">
        <f>mvarM2*mvarM4</f>
        <v>#VALUE!</v>
      </c>
      <c r="ATG31" s="24" t="e">
        <f t="shared" si="513"/>
        <v>#VALUE!</v>
      </c>
      <c r="ATH31" s="24" t="e">
        <f t="shared" si="514"/>
        <v>#VALUE!</v>
      </c>
      <c r="ATI31" s="24" t="e">
        <f t="shared" si="515"/>
        <v>#VALUE!</v>
      </c>
      <c r="ATJ31">
        <v>1.1888898257932E-4</v>
      </c>
      <c r="ATK31" t="e">
        <f>bvarM2*bvarM7</f>
        <v>#VALUE!</v>
      </c>
      <c r="ATL31" t="e">
        <f>cvarM2*cvarM7</f>
        <v>#VALUE!</v>
      </c>
      <c r="ATM31" t="e">
        <f>mvarM2*mvarM7</f>
        <v>#VALUE!</v>
      </c>
      <c r="ATN31" s="24" t="e">
        <f t="shared" si="516"/>
        <v>#VALUE!</v>
      </c>
      <c r="ATO31" s="24" t="e">
        <f t="shared" si="517"/>
        <v>#VALUE!</v>
      </c>
      <c r="ATP31" s="24" t="e">
        <f t="shared" si="518"/>
        <v>#VALUE!</v>
      </c>
      <c r="ATQ31">
        <v>1.1893326437530999E-5</v>
      </c>
      <c r="ATR31" t="e">
        <f>bvarHC2*bvarM4</f>
        <v>#VALUE!</v>
      </c>
      <c r="ATS31" t="e">
        <f>cvarHC2*cvarM4</f>
        <v>#VALUE!</v>
      </c>
      <c r="ATT31" t="e">
        <f>mvarHC2*mvarM4</f>
        <v>#VALUE!</v>
      </c>
      <c r="ATU31" s="24" t="e">
        <f t="shared" si="519"/>
        <v>#VALUE!</v>
      </c>
      <c r="ATV31" s="24" t="e">
        <f t="shared" si="520"/>
        <v>#VALUE!</v>
      </c>
      <c r="ATW31" s="24" t="e">
        <f t="shared" si="521"/>
        <v>#VALUE!</v>
      </c>
      <c r="ATX31">
        <v>1.0078592107632999E-7</v>
      </c>
      <c r="ATY31" t="e">
        <f>bvarHC2*bvarM9</f>
        <v>#VALUE!</v>
      </c>
      <c r="ATZ31" t="e">
        <f>cvarHC2*cvarM9</f>
        <v>#VALUE!</v>
      </c>
      <c r="AUA31" t="e">
        <f>mvarHC2*mvarM9</f>
        <v>#VALUE!</v>
      </c>
      <c r="AUB31" s="24" t="e">
        <f t="shared" si="522"/>
        <v>#VALUE!</v>
      </c>
      <c r="AUC31" s="24" t="e">
        <f t="shared" si="523"/>
        <v>#VALUE!</v>
      </c>
      <c r="AUD31" s="24" t="e">
        <f t="shared" si="524"/>
        <v>#VALUE!</v>
      </c>
      <c r="AUE31">
        <v>3.2046024801628E-6</v>
      </c>
      <c r="AUF31" t="e">
        <f>bvarM2*bvarM4</f>
        <v>#VALUE!</v>
      </c>
      <c r="AUG31" t="e">
        <f>cvarM2*cvarM4</f>
        <v>#VALUE!</v>
      </c>
      <c r="AUH31" t="e">
        <f>mvarM2*mvarM4</f>
        <v>#VALUE!</v>
      </c>
      <c r="AUI31" s="24" t="e">
        <f t="shared" si="525"/>
        <v>#VALUE!</v>
      </c>
      <c r="AUJ31" s="24" t="e">
        <f t="shared" si="526"/>
        <v>#VALUE!</v>
      </c>
      <c r="AUK31" s="24" t="e">
        <f t="shared" si="527"/>
        <v>#VALUE!</v>
      </c>
      <c r="AUL31">
        <v>4.8417548071110001E-5</v>
      </c>
      <c r="AUM31" t="e">
        <f>bvarM2*bvarM6</f>
        <v>#VALUE!</v>
      </c>
      <c r="AUN31" t="e">
        <f>cvarM2*cvarM6</f>
        <v>#VALUE!</v>
      </c>
      <c r="AUO31" t="e">
        <f>mvarM2*mvarM6</f>
        <v>#VALUE!</v>
      </c>
      <c r="AUP31" s="24" t="e">
        <f t="shared" si="528"/>
        <v>#VALUE!</v>
      </c>
      <c r="AUQ31" s="24" t="e">
        <f t="shared" si="529"/>
        <v>#VALUE!</v>
      </c>
      <c r="AUR31" s="24" t="e">
        <f t="shared" si="530"/>
        <v>#VALUE!</v>
      </c>
      <c r="AUS31">
        <v>-3.6134032497488997E-5</v>
      </c>
      <c r="AUT31" t="e">
        <f>bvarM2*bvarM8</f>
        <v>#VALUE!</v>
      </c>
      <c r="AUU31" t="e">
        <f>cvarM2*cvarM8</f>
        <v>#VALUE!</v>
      </c>
      <c r="AUV31" t="e">
        <f>mvarM2*mvarM8</f>
        <v>#VALUE!</v>
      </c>
      <c r="AUW31" s="24" t="e">
        <f t="shared" si="531"/>
        <v>#VALUE!</v>
      </c>
      <c r="AUX31" s="24" t="e">
        <f t="shared" si="532"/>
        <v>#VALUE!</v>
      </c>
      <c r="AUY31" s="24" t="e">
        <f t="shared" si="533"/>
        <v>#VALUE!</v>
      </c>
      <c r="AUZ31">
        <v>0.52722655323098999</v>
      </c>
      <c r="AVA31" t="e">
        <f>bvarM1*bvarM4</f>
        <v>#VALUE!</v>
      </c>
      <c r="AVB31" t="e">
        <f>cvarM1*cvarM4</f>
        <v>#VALUE!</v>
      </c>
      <c r="AVC31" t="e">
        <f>mvarM1*mvarM4</f>
        <v>#VALUE!</v>
      </c>
      <c r="AVD31" s="24" t="e">
        <f t="shared" si="534"/>
        <v>#VALUE!</v>
      </c>
      <c r="AVE31" s="24" t="e">
        <f t="shared" si="535"/>
        <v>#VALUE!</v>
      </c>
      <c r="AVF31" s="24" t="e">
        <f t="shared" si="536"/>
        <v>#VALUE!</v>
      </c>
      <c r="AVG31">
        <v>1.0759575666852999E-5</v>
      </c>
      <c r="AVH31" t="e">
        <f>bvarHC2*bvarM4</f>
        <v>#VALUE!</v>
      </c>
      <c r="AVI31" t="e">
        <f>cvarHC2*cvarM4</f>
        <v>#VALUE!</v>
      </c>
      <c r="AVJ31" t="e">
        <f>mvarHC2*mvarM4</f>
        <v>#VALUE!</v>
      </c>
      <c r="AVK31" s="24" t="e">
        <f t="shared" si="537"/>
        <v>#VALUE!</v>
      </c>
      <c r="AVL31" s="24" t="e">
        <f t="shared" si="538"/>
        <v>#VALUE!</v>
      </c>
      <c r="AVM31" s="24" t="e">
        <f t="shared" si="539"/>
        <v>#VALUE!</v>
      </c>
      <c r="AVN31">
        <v>-6.1601611411149994E-8</v>
      </c>
      <c r="AVO31" t="e">
        <f>bvarHC2*bvarM9</f>
        <v>#VALUE!</v>
      </c>
      <c r="AVP31" t="e">
        <f>cvarHC2*cvarM9</f>
        <v>#VALUE!</v>
      </c>
      <c r="AVQ31" t="e">
        <f>mvarHC2*mvarM9</f>
        <v>#VALUE!</v>
      </c>
      <c r="AVR31" s="24" t="e">
        <f t="shared" si="540"/>
        <v>#VALUE!</v>
      </c>
      <c r="AVS31" s="24" t="e">
        <f t="shared" si="541"/>
        <v>#VALUE!</v>
      </c>
      <c r="AVT31" s="24" t="e">
        <f t="shared" si="542"/>
        <v>#VALUE!</v>
      </c>
      <c r="AVU31">
        <v>7.4307382696263993E-5</v>
      </c>
      <c r="AVV31" t="e">
        <f>bvarM2*bvarM4</f>
        <v>#VALUE!</v>
      </c>
      <c r="AVW31" t="e">
        <f>cvarM2*cvarM4</f>
        <v>#VALUE!</v>
      </c>
      <c r="AVX31" t="e">
        <f>mvarM2*mvarM4</f>
        <v>#VALUE!</v>
      </c>
      <c r="AVY31" s="24" t="e">
        <f t="shared" si="543"/>
        <v>#VALUE!</v>
      </c>
      <c r="AVZ31" s="24" t="e">
        <f t="shared" si="544"/>
        <v>#VALUE!</v>
      </c>
      <c r="AWA31" s="24" t="e">
        <f t="shared" si="545"/>
        <v>#VALUE!</v>
      </c>
      <c r="AWB31">
        <v>1.0711356559248E-5</v>
      </c>
      <c r="AWC31" t="e">
        <f>bvarM4*bvarM6</f>
        <v>#VALUE!</v>
      </c>
      <c r="AWD31" t="e">
        <f>cvarM4*cvarM6</f>
        <v>#VALUE!</v>
      </c>
      <c r="AWE31" t="e">
        <f>mvarM4*mvarM6</f>
        <v>#VALUE!</v>
      </c>
      <c r="AWF31" s="24" t="e">
        <f t="shared" si="546"/>
        <v>#VALUE!</v>
      </c>
      <c r="AWG31" s="24" t="e">
        <f t="shared" si="547"/>
        <v>#VALUE!</v>
      </c>
      <c r="AWH31" s="24" t="e">
        <f t="shared" si="548"/>
        <v>#VALUE!</v>
      </c>
      <c r="AWI31">
        <v>-1.0278097112385999E-5</v>
      </c>
      <c r="AWJ31" t="e">
        <f>bvarM2*bvarM8</f>
        <v>#VALUE!</v>
      </c>
      <c r="AWK31" t="e">
        <f>cvarM2*cvarM8</f>
        <v>#VALUE!</v>
      </c>
      <c r="AWL31" t="e">
        <f>mvarM2*mvarM8</f>
        <v>#VALUE!</v>
      </c>
      <c r="AWM31" s="24" t="e">
        <f t="shared" si="549"/>
        <v>#VALUE!</v>
      </c>
      <c r="AWN31" s="24" t="e">
        <f t="shared" si="550"/>
        <v>#VALUE!</v>
      </c>
      <c r="AWO31" s="24" t="e">
        <f t="shared" si="551"/>
        <v>#VALUE!</v>
      </c>
      <c r="AWP31">
        <v>-0.63592740755567001</v>
      </c>
      <c r="AWQ31" t="e">
        <f>bvarM1*bvarM4</f>
        <v>#VALUE!</v>
      </c>
      <c r="AWR31" t="e">
        <f>cvarM1*cvarM4</f>
        <v>#VALUE!</v>
      </c>
      <c r="AWS31" t="e">
        <f>mvarM1*mvarM4</f>
        <v>#VALUE!</v>
      </c>
      <c r="AWT31" s="24" t="e">
        <f t="shared" si="552"/>
        <v>#VALUE!</v>
      </c>
      <c r="AWU31" s="24" t="e">
        <f t="shared" si="553"/>
        <v>#VALUE!</v>
      </c>
      <c r="AWV31" s="24" t="e">
        <f t="shared" si="554"/>
        <v>#VALUE!</v>
      </c>
      <c r="AWW31">
        <v>-1.2424544647631999E-5</v>
      </c>
      <c r="AWX31" t="e">
        <f>bvarM3*bvarM6</f>
        <v>#VALUE!</v>
      </c>
      <c r="AWY31" t="e">
        <f>cvarM3*cvarM6</f>
        <v>#VALUE!</v>
      </c>
      <c r="AWZ31" t="e">
        <f>mvarM3*mvarM6</f>
        <v>#VALUE!</v>
      </c>
      <c r="AXA31" s="24" t="e">
        <f t="shared" si="555"/>
        <v>#VALUE!</v>
      </c>
      <c r="AXB31" s="24" t="e">
        <f t="shared" si="556"/>
        <v>#VALUE!</v>
      </c>
      <c r="AXC31" s="24" t="e">
        <f t="shared" si="557"/>
        <v>#VALUE!</v>
      </c>
      <c r="AXD31">
        <v>1.3644049886214999E-6</v>
      </c>
      <c r="AXE31" t="e">
        <f>bvarHC2*bvarM9</f>
        <v>#VALUE!</v>
      </c>
      <c r="AXF31" t="e">
        <f>cvarHC2*cvarM9</f>
        <v>#VALUE!</v>
      </c>
      <c r="AXG31" t="e">
        <f>mvarHC2*mvarM9</f>
        <v>#VALUE!</v>
      </c>
      <c r="AXH31" s="24" t="e">
        <f t="shared" si="558"/>
        <v>#VALUE!</v>
      </c>
      <c r="AXI31" s="24" t="e">
        <f t="shared" si="559"/>
        <v>#VALUE!</v>
      </c>
      <c r="AXJ31" s="24" t="e">
        <f t="shared" si="560"/>
        <v>#VALUE!</v>
      </c>
      <c r="AXK31">
        <v>-2.6067728876219998E-4</v>
      </c>
      <c r="AXL31" t="e">
        <f>bvarM3*bvarM8</f>
        <v>#VALUE!</v>
      </c>
      <c r="AXM31" t="e">
        <f>cvarM3*cvarM8</f>
        <v>#VALUE!</v>
      </c>
      <c r="AXN31" t="e">
        <f>mvarM3*mvarM8</f>
        <v>#VALUE!</v>
      </c>
      <c r="AXO31" s="24" t="e">
        <f t="shared" si="561"/>
        <v>#VALUE!</v>
      </c>
      <c r="AXP31" s="24" t="e">
        <f t="shared" si="562"/>
        <v>#VALUE!</v>
      </c>
      <c r="AXQ31" s="24" t="e">
        <f t="shared" si="563"/>
        <v>#VALUE!</v>
      </c>
      <c r="AXR31">
        <v>1.1963418982987E-4</v>
      </c>
      <c r="AXS31" t="e">
        <f>bvarM6*bvarM7</f>
        <v>#VALUE!</v>
      </c>
      <c r="AXT31" t="e">
        <f>cvarM6*cvarM7</f>
        <v>#VALUE!</v>
      </c>
      <c r="AXU31" t="e">
        <f>mvarM6*mvarM7</f>
        <v>#VALUE!</v>
      </c>
      <c r="AXV31" s="24" t="e">
        <f t="shared" si="564"/>
        <v>#VALUE!</v>
      </c>
      <c r="AXW31" s="24" t="e">
        <f t="shared" si="565"/>
        <v>#VALUE!</v>
      </c>
      <c r="AXX31" s="24" t="e">
        <f t="shared" si="566"/>
        <v>#VALUE!</v>
      </c>
      <c r="AXY31">
        <v>4.9549781927736005E-4</v>
      </c>
      <c r="AXZ31" t="e">
        <f>bvarM1*bvarM9</f>
        <v>#VALUE!</v>
      </c>
      <c r="AYA31" t="e">
        <f>cvarM1*cvarM9</f>
        <v>#VALUE!</v>
      </c>
      <c r="AYB31" t="e">
        <f>mvarM1*mvarM9</f>
        <v>#VALUE!</v>
      </c>
      <c r="AYC31" s="24" t="e">
        <f t="shared" si="567"/>
        <v>#VALUE!</v>
      </c>
      <c r="AYD31" s="24" t="e">
        <f t="shared" si="568"/>
        <v>#VALUE!</v>
      </c>
      <c r="AYE31" s="24" t="e">
        <f t="shared" si="569"/>
        <v>#VALUE!</v>
      </c>
      <c r="AYF31">
        <v>-5.5649894275105999E-6</v>
      </c>
      <c r="AYG31" t="e">
        <f>bvarHC2*bvarM9</f>
        <v>#VALUE!</v>
      </c>
      <c r="AYH31" t="e">
        <f>cvarHC2*cvarM9</f>
        <v>#VALUE!</v>
      </c>
      <c r="AYI31" t="e">
        <f>mvarHC2*mvarM9</f>
        <v>#VALUE!</v>
      </c>
      <c r="AYJ31" s="24" t="e">
        <f t="shared" si="570"/>
        <v>#VALUE!</v>
      </c>
      <c r="AYK31" s="24" t="e">
        <f t="shared" si="571"/>
        <v>#VALUE!</v>
      </c>
      <c r="AYL31" s="24" t="e">
        <f t="shared" si="572"/>
        <v>#VALUE!</v>
      </c>
      <c r="AYM31">
        <v>-1.4317511654121E-5</v>
      </c>
      <c r="AYN31" t="e">
        <f>bvarM3*bvarM6</f>
        <v>#VALUE!</v>
      </c>
      <c r="AYO31" t="e">
        <f>cvarM3*cvarM6</f>
        <v>#VALUE!</v>
      </c>
      <c r="AYP31" t="e">
        <f>mvarM3*mvarM6</f>
        <v>#VALUE!</v>
      </c>
      <c r="AYQ31" s="24" t="e">
        <f t="shared" si="573"/>
        <v>#VALUE!</v>
      </c>
      <c r="AYR31" s="24" t="e">
        <f t="shared" si="574"/>
        <v>#VALUE!</v>
      </c>
      <c r="AYS31" s="24" t="e">
        <f t="shared" si="575"/>
        <v>#VALUE!</v>
      </c>
      <c r="AYT31">
        <v>1.0984175804085001E-2</v>
      </c>
      <c r="AYU31" t="e">
        <f>bvarM1*bvarM7</f>
        <v>#VALUE!</v>
      </c>
      <c r="AYV31" t="e">
        <f>cvarM1*cvarM7</f>
        <v>#VALUE!</v>
      </c>
      <c r="AYW31" t="e">
        <f>mvarM1*mvarM7</f>
        <v>#VALUE!</v>
      </c>
      <c r="AYX31" s="24" t="e">
        <f t="shared" si="576"/>
        <v>#VALUE!</v>
      </c>
      <c r="AYY31" s="24" t="e">
        <f t="shared" si="577"/>
        <v>#VALUE!</v>
      </c>
      <c r="AYZ31" s="24" t="e">
        <f t="shared" si="578"/>
        <v>#VALUE!</v>
      </c>
      <c r="AZA31">
        <v>-5.7422767714807996</v>
      </c>
      <c r="AZB31" t="e">
        <f>bvarM1*bvarM6</f>
        <v>#VALUE!</v>
      </c>
      <c r="AZC31" t="e">
        <f>cvarM1*cvarM6</f>
        <v>#VALUE!</v>
      </c>
      <c r="AZD31" t="e">
        <f>mvarM1*mvarM6</f>
        <v>#VALUE!</v>
      </c>
      <c r="AZE31" s="24" t="e">
        <f t="shared" si="579"/>
        <v>#VALUE!</v>
      </c>
      <c r="AZF31" s="24" t="e">
        <f t="shared" si="580"/>
        <v>#VALUE!</v>
      </c>
      <c r="AZG31" s="24" t="e">
        <f t="shared" si="581"/>
        <v>#VALUE!</v>
      </c>
      <c r="AZH31">
        <v>-2.4683698511457998E-4</v>
      </c>
      <c r="AZI31" t="e">
        <f>bvarM2^2</f>
        <v>#VALUE!</v>
      </c>
      <c r="AZJ31" t="e">
        <f>cvarM2^2</f>
        <v>#VALUE!</v>
      </c>
      <c r="AZK31" t="e">
        <f>mvarM2^2</f>
        <v>#VALUE!</v>
      </c>
      <c r="AZL31" s="24" t="e">
        <f t="shared" si="582"/>
        <v>#VALUE!</v>
      </c>
      <c r="AZM31" s="24" t="e">
        <f t="shared" si="583"/>
        <v>#VALUE!</v>
      </c>
      <c r="AZN31" s="24" t="e">
        <f t="shared" si="584"/>
        <v>#VALUE!</v>
      </c>
      <c r="AZO31">
        <v>3.7663143924887998E-6</v>
      </c>
      <c r="AZP31" t="e">
        <f>bvarHC2*bvarM6</f>
        <v>#VALUE!</v>
      </c>
      <c r="AZQ31" t="e">
        <f>cvarHC2*cvarM6</f>
        <v>#VALUE!</v>
      </c>
      <c r="AZR31" t="e">
        <f>mvarHC2*mvarM6</f>
        <v>#VALUE!</v>
      </c>
      <c r="AZS31" s="24" t="e">
        <f t="shared" si="585"/>
        <v>#VALUE!</v>
      </c>
      <c r="AZT31" s="24" t="e">
        <f t="shared" si="586"/>
        <v>#VALUE!</v>
      </c>
      <c r="AZU31" s="24" t="e">
        <f t="shared" si="587"/>
        <v>#VALUE!</v>
      </c>
      <c r="AZV31">
        <v>2.2667400534921999E-4</v>
      </c>
      <c r="AZW31" t="e">
        <f>bvarHC2*bvarM9</f>
        <v>#VALUE!</v>
      </c>
      <c r="AZX31" t="e">
        <f>cvarHC2*cvarM9</f>
        <v>#VALUE!</v>
      </c>
      <c r="AZY31" t="e">
        <f>mvarHC2*mvarM9</f>
        <v>#VALUE!</v>
      </c>
      <c r="AZZ31" s="24" t="e">
        <f t="shared" si="588"/>
        <v>#VALUE!</v>
      </c>
      <c r="BAA31" s="24" t="e">
        <f t="shared" si="589"/>
        <v>#VALUE!</v>
      </c>
      <c r="BAB31" s="24" t="e">
        <f t="shared" si="590"/>
        <v>#VALUE!</v>
      </c>
      <c r="BAC31">
        <v>5.4359577675836003E-7</v>
      </c>
      <c r="BAD31" t="e">
        <f>bvarM3*bvarM9</f>
        <v>#VALUE!</v>
      </c>
      <c r="BAE31" t="e">
        <f>cvarM3*cvarM9</f>
        <v>#VALUE!</v>
      </c>
      <c r="BAF31" t="e">
        <f>mvarM3*mvarM9</f>
        <v>#VALUE!</v>
      </c>
      <c r="BAG31" s="24" t="e">
        <f t="shared" si="591"/>
        <v>#VALUE!</v>
      </c>
      <c r="BAH31" s="24" t="e">
        <f t="shared" si="592"/>
        <v>#VALUE!</v>
      </c>
      <c r="BAI31" s="24" t="e">
        <f t="shared" si="593"/>
        <v>#VALUE!</v>
      </c>
      <c r="BAJ31">
        <v>5.0325616991863997E-6</v>
      </c>
      <c r="BAK31" t="e">
        <f>bvarHC2*bvarM9</f>
        <v>#VALUE!</v>
      </c>
      <c r="BAL31" t="e">
        <f>cvarHC2*cvarM9</f>
        <v>#VALUE!</v>
      </c>
      <c r="BAM31" t="e">
        <f>mvarHC2*mvarM9</f>
        <v>#VALUE!</v>
      </c>
      <c r="BAN31" s="24" t="e">
        <f t="shared" si="594"/>
        <v>#VALUE!</v>
      </c>
      <c r="BAO31" s="24" t="e">
        <f t="shared" si="595"/>
        <v>#VALUE!</v>
      </c>
      <c r="BAP31" s="24" t="e">
        <f t="shared" si="596"/>
        <v>#VALUE!</v>
      </c>
      <c r="BAQ31">
        <v>2.8833104180316001E-6</v>
      </c>
      <c r="BAR31" t="e">
        <f>bvarM2*bvarM8</f>
        <v>#VALUE!</v>
      </c>
      <c r="BAS31" t="e">
        <f>cvarM2*cvarM8</f>
        <v>#VALUE!</v>
      </c>
      <c r="BAT31" t="e">
        <f>mvarM2*mvarM8</f>
        <v>#VALUE!</v>
      </c>
      <c r="BAU31" s="24" t="e">
        <f t="shared" si="597"/>
        <v>#VALUE!</v>
      </c>
      <c r="BAV31" s="24" t="e">
        <f t="shared" si="598"/>
        <v>#VALUE!</v>
      </c>
      <c r="BAW31" s="24" t="e">
        <f t="shared" si="599"/>
        <v>#VALUE!</v>
      </c>
      <c r="BAX31">
        <v>-0.69189506672025003</v>
      </c>
      <c r="BAY31" t="e">
        <f>bvarM1*bvarM9</f>
        <v>#VALUE!</v>
      </c>
      <c r="BAZ31" t="e">
        <f>cvarM1*cvarM9</f>
        <v>#VALUE!</v>
      </c>
      <c r="BBA31" t="e">
        <f>mvarM1*mvarM9</f>
        <v>#VALUE!</v>
      </c>
      <c r="BBB31" s="24" t="e">
        <f t="shared" si="600"/>
        <v>#VALUE!</v>
      </c>
      <c r="BBC31" s="24" t="e">
        <f t="shared" si="601"/>
        <v>#VALUE!</v>
      </c>
      <c r="BBD31" s="24" t="e">
        <f t="shared" si="602"/>
        <v>#VALUE!</v>
      </c>
      <c r="BBE31">
        <v>0.25071123477413998</v>
      </c>
      <c r="BBF31" t="e">
        <f>bvarM1*bvarM7</f>
        <v>#VALUE!</v>
      </c>
      <c r="BBG31" t="e">
        <f>cvarM1*cvarM7</f>
        <v>#VALUE!</v>
      </c>
      <c r="BBH31" t="e">
        <f>mvarM1*mvarM7</f>
        <v>#VALUE!</v>
      </c>
      <c r="BBI31" s="24" t="e">
        <f t="shared" si="603"/>
        <v>#VALUE!</v>
      </c>
      <c r="BBJ31" s="24" t="e">
        <f t="shared" si="604"/>
        <v>#VALUE!</v>
      </c>
      <c r="BBK31" s="24" t="e">
        <f t="shared" si="605"/>
        <v>#VALUE!</v>
      </c>
      <c r="BBL31">
        <v>2.0699533067691001E-5</v>
      </c>
      <c r="BBM31" t="e">
        <f>bvarHC2*bvarM8</f>
        <v>#VALUE!</v>
      </c>
      <c r="BBN31" t="e">
        <f>cvarHC2*cvarM8</f>
        <v>#VALUE!</v>
      </c>
      <c r="BBO31" t="e">
        <f>mvarHC2*mvarM8</f>
        <v>#VALUE!</v>
      </c>
      <c r="BBP31" s="24" t="e">
        <f t="shared" si="606"/>
        <v>#VALUE!</v>
      </c>
      <c r="BBQ31" s="24" t="e">
        <f t="shared" si="607"/>
        <v>#VALUE!</v>
      </c>
      <c r="BBR31" s="24" t="e">
        <f t="shared" si="608"/>
        <v>#VALUE!</v>
      </c>
      <c r="BBS31">
        <v>0.51478429233933998</v>
      </c>
      <c r="BBT31" t="e">
        <f>bvarM1*bvarM6</f>
        <v>#VALUE!</v>
      </c>
      <c r="BBU31" t="e">
        <f>cvarM1*cvarM6</f>
        <v>#VALUE!</v>
      </c>
      <c r="BBV31" t="e">
        <f>mvarM1*mvarM6</f>
        <v>#VALUE!</v>
      </c>
      <c r="BBW31" s="24" t="e">
        <f t="shared" si="609"/>
        <v>#VALUE!</v>
      </c>
      <c r="BBX31" s="24" t="e">
        <f t="shared" si="610"/>
        <v>#VALUE!</v>
      </c>
      <c r="BBY31" s="24" t="e">
        <f t="shared" si="611"/>
        <v>#VALUE!</v>
      </c>
      <c r="BBZ31">
        <v>-5.8698924072373003E-5</v>
      </c>
      <c r="BCA31" t="e">
        <f>bvarHC2*bvarM7</f>
        <v>#VALUE!</v>
      </c>
      <c r="BCB31" t="e">
        <f>cvarHC2*cvarM7</f>
        <v>#VALUE!</v>
      </c>
      <c r="BCC31" t="e">
        <f>mvarHC2*mvarM7</f>
        <v>#VALUE!</v>
      </c>
      <c r="BCD31" s="24" t="e">
        <f t="shared" si="612"/>
        <v>#VALUE!</v>
      </c>
      <c r="BCE31" s="24" t="e">
        <f t="shared" si="613"/>
        <v>#VALUE!</v>
      </c>
      <c r="BCF31" s="24" t="e">
        <f t="shared" si="614"/>
        <v>#VALUE!</v>
      </c>
      <c r="BCG31">
        <v>2.1219417038073E-2</v>
      </c>
      <c r="BCH31" t="e">
        <f>bvarM1*bvarM4</f>
        <v>#VALUE!</v>
      </c>
      <c r="BCI31" t="e">
        <f>cvarM1*cvarM4</f>
        <v>#VALUE!</v>
      </c>
      <c r="BCJ31" t="e">
        <f>mvarM1*mvarM4</f>
        <v>#VALUE!</v>
      </c>
      <c r="BCK31" s="24" t="e">
        <f t="shared" si="615"/>
        <v>#VALUE!</v>
      </c>
      <c r="BCL31" s="24" t="e">
        <f t="shared" si="616"/>
        <v>#VALUE!</v>
      </c>
      <c r="BCM31" s="24" t="e">
        <f t="shared" si="617"/>
        <v>#VALUE!</v>
      </c>
      <c r="BCN31">
        <v>4.3036251276984001E-5</v>
      </c>
      <c r="BCO31" t="e">
        <f>bvarM6*bvarM9</f>
        <v>#VALUE!</v>
      </c>
      <c r="BCP31" t="e">
        <f>cvarM6*cvarM9</f>
        <v>#VALUE!</v>
      </c>
      <c r="BCQ31" t="e">
        <f>mvarM6*mvarM9</f>
        <v>#VALUE!</v>
      </c>
      <c r="BCR31" s="24" t="e">
        <f t="shared" si="618"/>
        <v>#VALUE!</v>
      </c>
      <c r="BCS31" s="24" t="e">
        <f t="shared" si="619"/>
        <v>#VALUE!</v>
      </c>
      <c r="BCT31" s="24" t="e">
        <f t="shared" si="620"/>
        <v>#VALUE!</v>
      </c>
      <c r="BCU31">
        <v>-8.6992338995798002E-2</v>
      </c>
      <c r="BCV31" t="e">
        <f>bvarM1*bvarM9</f>
        <v>#VALUE!</v>
      </c>
      <c r="BCW31" t="e">
        <f>cvarM1*cvarM9</f>
        <v>#VALUE!</v>
      </c>
      <c r="BCX31" t="e">
        <f>mvarM1*mvarM9</f>
        <v>#VALUE!</v>
      </c>
      <c r="BCY31" s="24" t="e">
        <f t="shared" si="621"/>
        <v>#VALUE!</v>
      </c>
      <c r="BCZ31" s="24" t="e">
        <f t="shared" si="622"/>
        <v>#VALUE!</v>
      </c>
      <c r="BDA31" s="24" t="e">
        <f t="shared" si="623"/>
        <v>#VALUE!</v>
      </c>
      <c r="BDB31">
        <v>-1.7454457120871E-6</v>
      </c>
      <c r="BDC31" t="e">
        <f>bvarHC2*bvarM4</f>
        <v>#VALUE!</v>
      </c>
      <c r="BDD31" t="e">
        <f>cvarHC2*cvarM4</f>
        <v>#VALUE!</v>
      </c>
      <c r="BDE31" t="e">
        <f>mvarHC2*mvarM4</f>
        <v>#VALUE!</v>
      </c>
      <c r="BDF31" s="24" t="e">
        <f t="shared" si="624"/>
        <v>#VALUE!</v>
      </c>
      <c r="BDG31" s="24" t="e">
        <f t="shared" si="625"/>
        <v>#VALUE!</v>
      </c>
      <c r="BDH31" s="24" t="e">
        <f t="shared" si="626"/>
        <v>#VALUE!</v>
      </c>
      <c r="BDI31">
        <v>1.6804541088095001E-5</v>
      </c>
      <c r="BDJ31" t="e">
        <f>bvarM4*bvarM9</f>
        <v>#VALUE!</v>
      </c>
      <c r="BDK31" t="e">
        <f>cvarM4*cvarM9</f>
        <v>#VALUE!</v>
      </c>
      <c r="BDL31" t="e">
        <f>mvarM4*mvarM9</f>
        <v>#VALUE!</v>
      </c>
      <c r="BDM31" s="24" t="e">
        <f t="shared" si="627"/>
        <v>#VALUE!</v>
      </c>
      <c r="BDN31" s="24" t="e">
        <f t="shared" si="628"/>
        <v>#VALUE!</v>
      </c>
      <c r="BDO31" s="24" t="e">
        <f t="shared" si="629"/>
        <v>#VALUE!</v>
      </c>
      <c r="BDP31">
        <v>7.2201178616028996E-2</v>
      </c>
      <c r="BDQ31" t="e">
        <f>bvarM1*bvarM6</f>
        <v>#VALUE!</v>
      </c>
      <c r="BDR31" t="e">
        <f>cvarM1*cvarM6</f>
        <v>#VALUE!</v>
      </c>
      <c r="BDS31" t="e">
        <f>mvarM1*mvarM6</f>
        <v>#VALUE!</v>
      </c>
      <c r="BDT31" s="24" t="e">
        <f t="shared" si="630"/>
        <v>#VALUE!</v>
      </c>
      <c r="BDU31" s="24" t="e">
        <f t="shared" si="631"/>
        <v>#VALUE!</v>
      </c>
      <c r="BDV31" s="24" t="e">
        <f t="shared" si="632"/>
        <v>#VALUE!</v>
      </c>
      <c r="BDW31">
        <v>-0.16503112325010999</v>
      </c>
      <c r="BDX31" t="e">
        <f>bvarM1*bvarM7</f>
        <v>#VALUE!</v>
      </c>
      <c r="BDY31" t="e">
        <f>cvarM1*cvarM7</f>
        <v>#VALUE!</v>
      </c>
      <c r="BDZ31" t="e">
        <f>mvarM1*mvarM7</f>
        <v>#VALUE!</v>
      </c>
      <c r="BEA31" s="24" t="e">
        <f t="shared" si="633"/>
        <v>#VALUE!</v>
      </c>
      <c r="BEB31" s="24" t="e">
        <f t="shared" si="634"/>
        <v>#VALUE!</v>
      </c>
      <c r="BEC31" s="24" t="e">
        <f t="shared" si="635"/>
        <v>#VALUE!</v>
      </c>
      <c r="BED31">
        <v>3.9370146021133997E-5</v>
      </c>
      <c r="BEE31" t="e">
        <f>bvarM6*bvarM9</f>
        <v>#VALUE!</v>
      </c>
      <c r="BEF31" t="e">
        <f>cvarM6*cvarM9</f>
        <v>#VALUE!</v>
      </c>
      <c r="BEG31" t="e">
        <f>mvarM6*mvarM9</f>
        <v>#VALUE!</v>
      </c>
      <c r="BEH31" s="24" t="e">
        <f t="shared" si="636"/>
        <v>#VALUE!</v>
      </c>
      <c r="BEI31" s="24" t="e">
        <f t="shared" si="637"/>
        <v>#VALUE!</v>
      </c>
      <c r="BEJ31" s="24" t="e">
        <f t="shared" si="638"/>
        <v>#VALUE!</v>
      </c>
      <c r="BEK31">
        <v>0.32915863803173001</v>
      </c>
      <c r="BEL31" t="e">
        <f>bvarM1*bvarM7</f>
        <v>#VALUE!</v>
      </c>
      <c r="BEM31" t="e">
        <f>cvarM1*cvarM7</f>
        <v>#VALUE!</v>
      </c>
      <c r="BEN31" t="e">
        <f>mvarM1*mvarM7</f>
        <v>#VALUE!</v>
      </c>
      <c r="BEO31" s="24" t="e">
        <f t="shared" si="639"/>
        <v>#VALUE!</v>
      </c>
      <c r="BEP31" s="24" t="e">
        <f t="shared" si="640"/>
        <v>#VALUE!</v>
      </c>
      <c r="BEQ31" s="24" t="e">
        <f t="shared" si="641"/>
        <v>#VALUE!</v>
      </c>
      <c r="BER31">
        <v>-4.9138863403183001E-4</v>
      </c>
      <c r="BES31" t="e">
        <f>bvarHC2*bvarM7</f>
        <v>#VALUE!</v>
      </c>
      <c r="BET31" t="e">
        <f>cvarHC2*cvarM7</f>
        <v>#VALUE!</v>
      </c>
      <c r="BEU31" t="e">
        <f>mvarHC2*mvarM7</f>
        <v>#VALUE!</v>
      </c>
      <c r="BEV31" s="24" t="e">
        <f t="shared" si="642"/>
        <v>#VALUE!</v>
      </c>
      <c r="BEW31" s="24" t="e">
        <f t="shared" si="643"/>
        <v>#VALUE!</v>
      </c>
      <c r="BEX31" s="24" t="e">
        <f t="shared" si="644"/>
        <v>#VALUE!</v>
      </c>
      <c r="BEY31">
        <v>4.8811752662648001E-6</v>
      </c>
      <c r="BEZ31" t="e">
        <f>bvarM2*bvarM9</f>
        <v>#VALUE!</v>
      </c>
      <c r="BFA31" t="e">
        <f>cvarM2*cvarM9</f>
        <v>#VALUE!</v>
      </c>
      <c r="BFB31" t="e">
        <f>mvarM2*mvarM9</f>
        <v>#VALUE!</v>
      </c>
      <c r="BFC31" s="24" t="e">
        <f t="shared" si="645"/>
        <v>#VALUE!</v>
      </c>
      <c r="BFD31" s="24" t="e">
        <f t="shared" si="646"/>
        <v>#VALUE!</v>
      </c>
      <c r="BFE31" s="24" t="e">
        <f t="shared" si="647"/>
        <v>#VALUE!</v>
      </c>
      <c r="BFF31">
        <v>1.0376426514152999E-5</v>
      </c>
      <c r="BFG31" t="e">
        <f>bvarM2*bvarM6</f>
        <v>#VALUE!</v>
      </c>
      <c r="BFH31" t="e">
        <f>cvarM2*cvarM6</f>
        <v>#VALUE!</v>
      </c>
      <c r="BFI31" t="e">
        <f>mvarM2*mvarM6</f>
        <v>#VALUE!</v>
      </c>
      <c r="BFJ31" s="24" t="e">
        <f t="shared" si="648"/>
        <v>#VALUE!</v>
      </c>
      <c r="BFK31" s="24" t="e">
        <f t="shared" si="649"/>
        <v>#VALUE!</v>
      </c>
      <c r="BFL31" s="24" t="e">
        <f t="shared" si="650"/>
        <v>#VALUE!</v>
      </c>
      <c r="BFM31">
        <v>-1.0318667006276001</v>
      </c>
      <c r="BFN31" t="e">
        <f>bvarM1*bvarM7</f>
        <v>#VALUE!</v>
      </c>
      <c r="BFO31" t="e">
        <f>cvarM1*cvarM7</f>
        <v>#VALUE!</v>
      </c>
      <c r="BFP31" t="e">
        <f>mvarM1*mvarM7</f>
        <v>#VALUE!</v>
      </c>
      <c r="BFQ31" s="24" t="e">
        <f t="shared" si="651"/>
        <v>#VALUE!</v>
      </c>
      <c r="BFR31" s="24" t="e">
        <f t="shared" si="652"/>
        <v>#VALUE!</v>
      </c>
      <c r="BFS31" s="24" t="e">
        <f t="shared" si="653"/>
        <v>#VALUE!</v>
      </c>
      <c r="BFT31">
        <v>0.37770077035670002</v>
      </c>
      <c r="BFU31" t="e">
        <f>bvarM1*bvarM4</f>
        <v>#VALUE!</v>
      </c>
      <c r="BFV31" t="e">
        <f>cvarM1*cvarM4</f>
        <v>#VALUE!</v>
      </c>
      <c r="BFW31" t="e">
        <f>mvarM1*mvarM4</f>
        <v>#VALUE!</v>
      </c>
      <c r="BFX31" s="24" t="e">
        <f t="shared" si="654"/>
        <v>#VALUE!</v>
      </c>
      <c r="BFY31" s="24" t="e">
        <f t="shared" si="655"/>
        <v>#VALUE!</v>
      </c>
      <c r="BFZ31" s="24" t="e">
        <f t="shared" si="656"/>
        <v>#VALUE!</v>
      </c>
      <c r="BGA31">
        <v>-9.3238853354262002E-8</v>
      </c>
      <c r="BGB31" t="e">
        <f>bvarM7^2</f>
        <v>#VALUE!</v>
      </c>
      <c r="BGC31" t="e">
        <f>cvarM7^2</f>
        <v>#VALUE!</v>
      </c>
      <c r="BGD31" t="e">
        <f>mvarM7^2</f>
        <v>#VALUE!</v>
      </c>
      <c r="BGE31" s="24" t="e">
        <f t="shared" si="657"/>
        <v>#VALUE!</v>
      </c>
      <c r="BGF31" s="24" t="e">
        <f t="shared" si="658"/>
        <v>#VALUE!</v>
      </c>
      <c r="BGG31" s="24" t="e">
        <f t="shared" si="659"/>
        <v>#VALUE!</v>
      </c>
      <c r="BGH31">
        <v>-8.7928074043041995E-2</v>
      </c>
      <c r="BGI31" t="e">
        <f>bvarM1*bvarM4</f>
        <v>#VALUE!</v>
      </c>
      <c r="BGJ31" t="e">
        <f>cvarM1*cvarM4</f>
        <v>#VALUE!</v>
      </c>
      <c r="BGK31" t="e">
        <f>mvarM1*mvarM4</f>
        <v>#VALUE!</v>
      </c>
      <c r="BGL31" s="24" t="e">
        <f t="shared" si="660"/>
        <v>#VALUE!</v>
      </c>
      <c r="BGM31" s="24" t="e">
        <f t="shared" si="661"/>
        <v>#VALUE!</v>
      </c>
      <c r="BGN31" s="24" t="e">
        <f t="shared" si="662"/>
        <v>#VALUE!</v>
      </c>
      <c r="BGO31">
        <v>-1.6234093033749E-5</v>
      </c>
      <c r="BGP31" t="e">
        <f>bvarHC2*bvarM9</f>
        <v>#VALUE!</v>
      </c>
      <c r="BGQ31" t="e">
        <f>cvarHC2*cvarM9</f>
        <v>#VALUE!</v>
      </c>
      <c r="BGR31" t="e">
        <f>mvarHC2*mvarM9</f>
        <v>#VALUE!</v>
      </c>
      <c r="BGS31" s="24" t="e">
        <f t="shared" si="663"/>
        <v>#VALUE!</v>
      </c>
      <c r="BGT31" s="24" t="e">
        <f t="shared" si="664"/>
        <v>#VALUE!</v>
      </c>
      <c r="BGU31" s="24" t="e">
        <f t="shared" si="665"/>
        <v>#VALUE!</v>
      </c>
      <c r="BGV31">
        <v>-3.3694134796492E-10</v>
      </c>
      <c r="BGW31" t="e">
        <f>bvarM4*bvarM6</f>
        <v>#VALUE!</v>
      </c>
      <c r="BGX31" t="e">
        <f>cvarM4*cvarM6</f>
        <v>#VALUE!</v>
      </c>
      <c r="BGY31" t="e">
        <f>mvarM4*mvarM6</f>
        <v>#VALUE!</v>
      </c>
      <c r="BGZ31" s="24" t="e">
        <f t="shared" si="666"/>
        <v>#VALUE!</v>
      </c>
      <c r="BHA31" s="24" t="e">
        <f t="shared" si="667"/>
        <v>#VALUE!</v>
      </c>
      <c r="BHB31" s="24" t="e">
        <f t="shared" si="668"/>
        <v>#VALUE!</v>
      </c>
      <c r="BHC31">
        <v>-0.69002045676179002</v>
      </c>
      <c r="BHD31" t="e">
        <f>bvarM1*bvarM6</f>
        <v>#VALUE!</v>
      </c>
      <c r="BHE31" t="e">
        <f>cvarM1*cvarM6</f>
        <v>#VALUE!</v>
      </c>
      <c r="BHF31" t="e">
        <f>mvarM1*mvarM6</f>
        <v>#VALUE!</v>
      </c>
      <c r="BHG31" s="24" t="e">
        <f t="shared" si="669"/>
        <v>#VALUE!</v>
      </c>
      <c r="BHH31" s="24" t="e">
        <f t="shared" si="670"/>
        <v>#VALUE!</v>
      </c>
      <c r="BHI31" s="24" t="e">
        <f t="shared" si="671"/>
        <v>#VALUE!</v>
      </c>
      <c r="BHJ31">
        <v>0.27569931072420001</v>
      </c>
      <c r="BHK31" t="e">
        <f>bvarM1*bvarM4</f>
        <v>#VALUE!</v>
      </c>
      <c r="BHL31" t="e">
        <f>cvarM1*cvarM4</f>
        <v>#VALUE!</v>
      </c>
      <c r="BHM31" t="e">
        <f>mvarM1*mvarM4</f>
        <v>#VALUE!</v>
      </c>
      <c r="BHN31" s="24" t="e">
        <f t="shared" si="672"/>
        <v>#VALUE!</v>
      </c>
      <c r="BHO31" s="24" t="e">
        <f t="shared" si="673"/>
        <v>#VALUE!</v>
      </c>
      <c r="BHP31" s="24" t="e">
        <f t="shared" si="674"/>
        <v>#VALUE!</v>
      </c>
      <c r="BHQ31">
        <v>-4.6237173460061999E-10</v>
      </c>
      <c r="BHR31" t="e">
        <f>bvarM6*bvarM9</f>
        <v>#VALUE!</v>
      </c>
      <c r="BHS31" t="e">
        <f>cvarM6*cvarM9</f>
        <v>#VALUE!</v>
      </c>
      <c r="BHT31" t="e">
        <f>mvarM6*mvarM9</f>
        <v>#VALUE!</v>
      </c>
      <c r="BHU31" s="24" t="e">
        <f t="shared" si="675"/>
        <v>#VALUE!</v>
      </c>
      <c r="BHV31" s="24" t="e">
        <f t="shared" si="676"/>
        <v>#VALUE!</v>
      </c>
      <c r="BHW31" s="24" t="e">
        <f t="shared" si="677"/>
        <v>#VALUE!</v>
      </c>
      <c r="BHX31">
        <v>-0.13779753907229</v>
      </c>
      <c r="BHY31" t="e">
        <f>bvarM1*bvarM6</f>
        <v>#VALUE!</v>
      </c>
      <c r="BHZ31" t="e">
        <f>cvarM1*cvarM6</f>
        <v>#VALUE!</v>
      </c>
      <c r="BIA31" t="e">
        <f>mvarM1*mvarM6</f>
        <v>#VALUE!</v>
      </c>
      <c r="BIB31" s="24" t="e">
        <f t="shared" si="678"/>
        <v>#VALUE!</v>
      </c>
      <c r="BIC31" s="24" t="e">
        <f t="shared" si="679"/>
        <v>#VALUE!</v>
      </c>
      <c r="BID31" s="24" t="e">
        <f t="shared" si="680"/>
        <v>#VALUE!</v>
      </c>
      <c r="BIE31">
        <v>7.6880105818166996E-5</v>
      </c>
      <c r="BIF31" t="e">
        <f>bvarHC2*bvarM6</f>
        <v>#VALUE!</v>
      </c>
      <c r="BIG31" t="e">
        <f>cvarHC2*cvarM6</f>
        <v>#VALUE!</v>
      </c>
      <c r="BIH31" t="e">
        <f>mvarHC2*mvarM6</f>
        <v>#VALUE!</v>
      </c>
      <c r="BII31" s="24" t="e">
        <f t="shared" si="681"/>
        <v>#VALUE!</v>
      </c>
      <c r="BIJ31" s="24" t="e">
        <f t="shared" si="682"/>
        <v>#VALUE!</v>
      </c>
      <c r="BIK31" s="24" t="e">
        <f t="shared" si="683"/>
        <v>#VALUE!</v>
      </c>
      <c r="BIL31">
        <v>1.9604563759627E-4</v>
      </c>
      <c r="BIM31" t="e">
        <f>bvarM1*bvarM7</f>
        <v>#VALUE!</v>
      </c>
      <c r="BIN31" t="e">
        <f>cvarM1*cvarM7</f>
        <v>#VALUE!</v>
      </c>
      <c r="BIO31" t="e">
        <f>mvarM1*mvarM7</f>
        <v>#VALUE!</v>
      </c>
      <c r="BIP31" s="24" t="e">
        <f t="shared" si="684"/>
        <v>#VALUE!</v>
      </c>
      <c r="BIQ31" s="24" t="e">
        <f t="shared" si="685"/>
        <v>#VALUE!</v>
      </c>
      <c r="BIR31" s="24" t="e">
        <f t="shared" si="686"/>
        <v>#VALUE!</v>
      </c>
      <c r="BIS31">
        <v>1.2963997479791E-4</v>
      </c>
      <c r="BIT31" t="e">
        <f>bvarM2*bvarM7</f>
        <v>#VALUE!</v>
      </c>
      <c r="BIU31" t="e">
        <f>cvarM2*cvarM7</f>
        <v>#VALUE!</v>
      </c>
      <c r="BIV31" t="e">
        <f>mvarM2*mvarM7</f>
        <v>#VALUE!</v>
      </c>
      <c r="BIW31" s="24" t="e">
        <f t="shared" si="687"/>
        <v>#VALUE!</v>
      </c>
      <c r="BIX31" s="24" t="e">
        <f t="shared" si="688"/>
        <v>#VALUE!</v>
      </c>
      <c r="BIY31" s="24" t="e">
        <f t="shared" si="689"/>
        <v>#VALUE!</v>
      </c>
      <c r="BIZ31">
        <v>1.1239291441546E-4</v>
      </c>
      <c r="BJA31" t="e">
        <f>bvarM2*bvarM6</f>
        <v>#VALUE!</v>
      </c>
      <c r="BJB31" t="e">
        <f>cvarM2*cvarM6</f>
        <v>#VALUE!</v>
      </c>
      <c r="BJC31" t="e">
        <f>mvarM2*mvarM6</f>
        <v>#VALUE!</v>
      </c>
      <c r="BJD31" s="24" t="e">
        <f t="shared" si="690"/>
        <v>#VALUE!</v>
      </c>
      <c r="BJE31" s="24" t="e">
        <f t="shared" si="691"/>
        <v>#VALUE!</v>
      </c>
      <c r="BJF31" s="24" t="e">
        <f t="shared" si="692"/>
        <v>#VALUE!</v>
      </c>
      <c r="BJG31">
        <v>-7.5404960780370005E-8</v>
      </c>
      <c r="BJH31" t="e">
        <f>bvarM7^2</f>
        <v>#VALUE!</v>
      </c>
      <c r="BJI31" t="e">
        <f>cvarM7^2</f>
        <v>#VALUE!</v>
      </c>
      <c r="BJJ31" t="e">
        <f>mvarM7^2</f>
        <v>#VALUE!</v>
      </c>
      <c r="BJK31" s="24" t="e">
        <f t="shared" si="693"/>
        <v>#VALUE!</v>
      </c>
      <c r="BJL31" s="24" t="e">
        <f t="shared" si="694"/>
        <v>#VALUE!</v>
      </c>
      <c r="BJM31" s="24" t="e">
        <f t="shared" si="695"/>
        <v>#VALUE!</v>
      </c>
      <c r="BJN31">
        <v>-5.0508478334538997E-6</v>
      </c>
      <c r="BJO31" t="e">
        <f>bvarM3*bvarM6</f>
        <v>#VALUE!</v>
      </c>
      <c r="BJP31" t="e">
        <f>cvarM3*cvarM6</f>
        <v>#VALUE!</v>
      </c>
      <c r="BJQ31" t="e">
        <f>mvarM3*mvarM6</f>
        <v>#VALUE!</v>
      </c>
      <c r="BJR31" s="24" t="e">
        <f t="shared" si="696"/>
        <v>#VALUE!</v>
      </c>
      <c r="BJS31" s="24" t="e">
        <f t="shared" si="697"/>
        <v>#VALUE!</v>
      </c>
      <c r="BJT31" s="24" t="e">
        <f t="shared" si="698"/>
        <v>#VALUE!</v>
      </c>
      <c r="BJU31">
        <v>-2.0709231459051999E-5</v>
      </c>
      <c r="BJV31" t="e">
        <f>bvarHC2*bvarM9</f>
        <v>#VALUE!</v>
      </c>
      <c r="BJW31" t="e">
        <f>cvarHC2*cvarM9</f>
        <v>#VALUE!</v>
      </c>
      <c r="BJX31" t="e">
        <f>mvarHC2*mvarM9</f>
        <v>#VALUE!</v>
      </c>
      <c r="BJY31" s="24" t="e">
        <f t="shared" si="699"/>
        <v>#VALUE!</v>
      </c>
      <c r="BJZ31" s="24" t="e">
        <f t="shared" si="700"/>
        <v>#VALUE!</v>
      </c>
      <c r="BKA31" s="24" t="e">
        <f t="shared" si="701"/>
        <v>#VALUE!</v>
      </c>
      <c r="BKB31">
        <v>-3.8084231930880002E-10</v>
      </c>
      <c r="BKC31" t="e">
        <f>bvarM4*bvarM6</f>
        <v>#VALUE!</v>
      </c>
      <c r="BKD31" t="e">
        <f>cvarM4*cvarM6</f>
        <v>#VALUE!</v>
      </c>
      <c r="BKE31" t="e">
        <f>mvarM4*mvarM6</f>
        <v>#VALUE!</v>
      </c>
      <c r="BKF31" s="24" t="e">
        <f t="shared" si="702"/>
        <v>#VALUE!</v>
      </c>
      <c r="BKG31" s="24" t="e">
        <f t="shared" si="703"/>
        <v>#VALUE!</v>
      </c>
      <c r="BKH31" s="24" t="e">
        <f t="shared" si="704"/>
        <v>#VALUE!</v>
      </c>
      <c r="BKI31">
        <v>-1.7260423193422001</v>
      </c>
      <c r="BKJ31" t="e">
        <f>bvarM1*bvarM7</f>
        <v>#VALUE!</v>
      </c>
      <c r="BKK31" t="e">
        <f>cvarM1*cvarM7</f>
        <v>#VALUE!</v>
      </c>
      <c r="BKL31" t="e">
        <f>mvarM1*mvarM7</f>
        <v>#VALUE!</v>
      </c>
      <c r="BKM31" s="24" t="e">
        <f t="shared" si="705"/>
        <v>#VALUE!</v>
      </c>
      <c r="BKN31" s="24" t="e">
        <f t="shared" si="706"/>
        <v>#VALUE!</v>
      </c>
      <c r="BKO31" s="24" t="e">
        <f t="shared" si="707"/>
        <v>#VALUE!</v>
      </c>
      <c r="BKP31">
        <v>3.0417761896147001E-4</v>
      </c>
      <c r="BKQ31" t="e">
        <f>bvarM2*bvarM7</f>
        <v>#VALUE!</v>
      </c>
      <c r="BKR31" t="e">
        <f>cvarM2*cvarM7</f>
        <v>#VALUE!</v>
      </c>
      <c r="BKS31" t="e">
        <f>mvarM2*mvarM7</f>
        <v>#VALUE!</v>
      </c>
      <c r="BKT31" s="24" t="e">
        <f t="shared" si="708"/>
        <v>#VALUE!</v>
      </c>
      <c r="BKU31" s="24" t="e">
        <f t="shared" si="709"/>
        <v>#VALUE!</v>
      </c>
      <c r="BKV31" s="24" t="e">
        <f t="shared" si="710"/>
        <v>#VALUE!</v>
      </c>
      <c r="BKW31">
        <v>2.7268961385244999E-11</v>
      </c>
      <c r="BKX31" t="e">
        <f>bvarHC1^2</f>
        <v>#VALUE!</v>
      </c>
      <c r="BKY31" t="e">
        <f>cvarHC1^2</f>
        <v>#VALUE!</v>
      </c>
      <c r="BKZ31" t="e">
        <f>mvarHC1^2</f>
        <v>#VALUE!</v>
      </c>
      <c r="BLA31" s="24" t="e">
        <f t="shared" si="711"/>
        <v>#VALUE!</v>
      </c>
      <c r="BLB31" s="24" t="e">
        <f t="shared" si="712"/>
        <v>#VALUE!</v>
      </c>
      <c r="BLC31" s="24" t="e">
        <f t="shared" si="713"/>
        <v>#VALUE!</v>
      </c>
      <c r="BLD31">
        <v>-8.2550940997563003E-6</v>
      </c>
      <c r="BLE31" t="e">
        <f>bvarM3*bvarM7</f>
        <v>#VALUE!</v>
      </c>
      <c r="BLF31" t="e">
        <f>cvarM3*cvarM7</f>
        <v>#VALUE!</v>
      </c>
      <c r="BLG31" t="e">
        <f>mvarM3*mvarM7</f>
        <v>#VALUE!</v>
      </c>
      <c r="BLH31" s="24" t="e">
        <f t="shared" si="714"/>
        <v>#VALUE!</v>
      </c>
      <c r="BLI31" s="24" t="e">
        <f t="shared" si="715"/>
        <v>#VALUE!</v>
      </c>
      <c r="BLJ31" s="24" t="e">
        <f t="shared" si="716"/>
        <v>#VALUE!</v>
      </c>
      <c r="BLK31">
        <v>-2.0187289506016001E-5</v>
      </c>
      <c r="BLL31" t="e">
        <f>bvarHC2*bvarM9</f>
        <v>#VALUE!</v>
      </c>
      <c r="BLM31" t="e">
        <f>cvarHC2*cvarM9</f>
        <v>#VALUE!</v>
      </c>
      <c r="BLN31" t="e">
        <f>mvarHC2*mvarM9</f>
        <v>#VALUE!</v>
      </c>
      <c r="BLO31" s="24" t="e">
        <f t="shared" si="717"/>
        <v>#VALUE!</v>
      </c>
      <c r="BLP31" s="24" t="e">
        <f t="shared" si="718"/>
        <v>#VALUE!</v>
      </c>
      <c r="BLQ31" s="24" t="e">
        <f t="shared" si="719"/>
        <v>#VALUE!</v>
      </c>
      <c r="BLR31">
        <v>-3.7209444773229003E-8</v>
      </c>
      <c r="BLS31" t="e">
        <f>bvarHC2*bvarM7</f>
        <v>#VALUE!</v>
      </c>
      <c r="BLT31" t="e">
        <f>cvarHC2*cvarM7</f>
        <v>#VALUE!</v>
      </c>
      <c r="BLU31" t="e">
        <f>mvarHC2*mvarM7</f>
        <v>#VALUE!</v>
      </c>
      <c r="BLV31" s="24" t="e">
        <f t="shared" si="720"/>
        <v>#VALUE!</v>
      </c>
      <c r="BLW31" s="24" t="e">
        <f t="shared" si="721"/>
        <v>#VALUE!</v>
      </c>
      <c r="BLX31" s="24" t="e">
        <f t="shared" si="722"/>
        <v>#VALUE!</v>
      </c>
      <c r="BLY31">
        <v>1.5686409171610001E-5</v>
      </c>
      <c r="BLZ31" t="e">
        <f>bvarM2*bvarM4</f>
        <v>#VALUE!</v>
      </c>
      <c r="BMA31" t="e">
        <f>cvarM2*cvarM4</f>
        <v>#VALUE!</v>
      </c>
      <c r="BMB31" t="e">
        <f>mvarM2*mvarM4</f>
        <v>#VALUE!</v>
      </c>
      <c r="BMC31" s="24" t="e">
        <f t="shared" si="723"/>
        <v>#VALUE!</v>
      </c>
      <c r="BMD31" s="24" t="e">
        <f t="shared" si="724"/>
        <v>#VALUE!</v>
      </c>
      <c r="BME31" s="24" t="e">
        <f t="shared" si="725"/>
        <v>#VALUE!</v>
      </c>
      <c r="BMF31">
        <v>4.5691317974193003E-5</v>
      </c>
      <c r="BMG31" t="e">
        <f>bvarM2*bvarM4</f>
        <v>#VALUE!</v>
      </c>
      <c r="BMH31" t="e">
        <f>cvarM2*cvarM4</f>
        <v>#VALUE!</v>
      </c>
      <c r="BMI31" t="e">
        <f>mvarM2*mvarM4</f>
        <v>#VALUE!</v>
      </c>
      <c r="BMJ31" s="24" t="e">
        <f t="shared" si="726"/>
        <v>#VALUE!</v>
      </c>
      <c r="BMK31" s="24" t="e">
        <f t="shared" si="727"/>
        <v>#VALUE!</v>
      </c>
      <c r="BML31" s="24" t="e">
        <f t="shared" si="728"/>
        <v>#VALUE!</v>
      </c>
      <c r="BMM31">
        <v>-6.2817957063805005E-10</v>
      </c>
      <c r="BMN31" t="e">
        <f>bvarM6*bvarM9</f>
        <v>#VALUE!</v>
      </c>
      <c r="BMO31" t="e">
        <f>cvarM6*cvarM9</f>
        <v>#VALUE!</v>
      </c>
      <c r="BMP31" t="e">
        <f>mvarM6*mvarM9</f>
        <v>#VALUE!</v>
      </c>
      <c r="BMQ31" s="24" t="e">
        <f t="shared" si="729"/>
        <v>#VALUE!</v>
      </c>
      <c r="BMR31" s="24" t="e">
        <f t="shared" si="730"/>
        <v>#VALUE!</v>
      </c>
      <c r="BMS31" s="24" t="e">
        <f t="shared" si="731"/>
        <v>#VALUE!</v>
      </c>
      <c r="BMT31">
        <v>4.7633009269292001E-7</v>
      </c>
      <c r="BMU31" t="e">
        <f>bvarM3*bvarM7</f>
        <v>#VALUE!</v>
      </c>
      <c r="BMV31" t="e">
        <f>cvarM3*cvarM7</f>
        <v>#VALUE!</v>
      </c>
      <c r="BMW31" t="e">
        <f>mvarM3*mvarM7</f>
        <v>#VALUE!</v>
      </c>
      <c r="BMX31" s="24" t="e">
        <f t="shared" si="732"/>
        <v>#VALUE!</v>
      </c>
      <c r="BMY31" s="24" t="e">
        <f t="shared" si="733"/>
        <v>#VALUE!</v>
      </c>
      <c r="BMZ31" s="24" t="e">
        <f t="shared" si="734"/>
        <v>#VALUE!</v>
      </c>
      <c r="BNA31">
        <v>9.4329897405679997E-5</v>
      </c>
      <c r="BNB31" t="e">
        <f>bvarHC2*bvarM6</f>
        <v>#VALUE!</v>
      </c>
      <c r="BNC31" t="e">
        <f>cvarHC2*cvarM6</f>
        <v>#VALUE!</v>
      </c>
      <c r="BND31" t="e">
        <f>mvarHC2*mvarM6</f>
        <v>#VALUE!</v>
      </c>
      <c r="BNE31" s="24" t="e">
        <f t="shared" si="735"/>
        <v>#VALUE!</v>
      </c>
      <c r="BNF31" s="24" t="e">
        <f t="shared" si="736"/>
        <v>#VALUE!</v>
      </c>
      <c r="BNG31" s="24" t="e">
        <f t="shared" si="737"/>
        <v>#VALUE!</v>
      </c>
      <c r="BNH31">
        <v>2.4384988556635999E-4</v>
      </c>
      <c r="BNI31" t="e">
        <f>bvarM1*bvarM7</f>
        <v>#VALUE!</v>
      </c>
      <c r="BNJ31" t="e">
        <f>cvarM1*cvarM7</f>
        <v>#VALUE!</v>
      </c>
      <c r="BNK31" t="e">
        <f>mvarM1*mvarM7</f>
        <v>#VALUE!</v>
      </c>
      <c r="BNL31" s="24" t="e">
        <f t="shared" si="738"/>
        <v>#VALUE!</v>
      </c>
      <c r="BNM31" s="24" t="e">
        <f t="shared" si="739"/>
        <v>#VALUE!</v>
      </c>
      <c r="BNN31" s="24" t="e">
        <f t="shared" si="740"/>
        <v>#VALUE!</v>
      </c>
      <c r="BNO31">
        <v>2.7468005824937002E-3</v>
      </c>
      <c r="BNP31" t="e">
        <f>bvarM2^2</f>
        <v>#VALUE!</v>
      </c>
      <c r="BNQ31" t="e">
        <f>cvarM2^2</f>
        <v>#VALUE!</v>
      </c>
      <c r="BNR31" t="e">
        <f>mvarM2^2</f>
        <v>#VALUE!</v>
      </c>
      <c r="BNS31" s="24" t="e">
        <f t="shared" si="741"/>
        <v>#VALUE!</v>
      </c>
      <c r="BNT31" s="24" t="e">
        <f t="shared" si="742"/>
        <v>#VALUE!</v>
      </c>
      <c r="BNU31" s="24" t="e">
        <f t="shared" si="743"/>
        <v>#VALUE!</v>
      </c>
      <c r="BNV31">
        <v>-1.6346363691429</v>
      </c>
      <c r="BNW31" t="e">
        <f>bvarM1*bvarM9</f>
        <v>#VALUE!</v>
      </c>
      <c r="BNX31" t="e">
        <f>cvarM1*cvarM9</f>
        <v>#VALUE!</v>
      </c>
      <c r="BNY31" t="e">
        <f>mvarM1*mvarM9</f>
        <v>#VALUE!</v>
      </c>
      <c r="BNZ31" s="24" t="e">
        <f t="shared" si="744"/>
        <v>#VALUE!</v>
      </c>
      <c r="BOA31" s="24" t="e">
        <f t="shared" si="745"/>
        <v>#VALUE!</v>
      </c>
      <c r="BOB31" s="24" t="e">
        <f t="shared" si="746"/>
        <v>#VALUE!</v>
      </c>
      <c r="BOC31">
        <v>-2.690109487276E-10</v>
      </c>
      <c r="BOD31" t="e">
        <f>bvarM6*bvarM9</f>
        <v>#VALUE!</v>
      </c>
      <c r="BOE31" t="e">
        <f>cvarM6*cvarM9</f>
        <v>#VALUE!</v>
      </c>
      <c r="BOF31" t="e">
        <f>mvarM6*mvarM9</f>
        <v>#VALUE!</v>
      </c>
      <c r="BOG31" s="24" t="e">
        <f t="shared" si="747"/>
        <v>#VALUE!</v>
      </c>
      <c r="BOH31" s="24" t="e">
        <f t="shared" si="748"/>
        <v>#VALUE!</v>
      </c>
      <c r="BOI31" s="24" t="e">
        <f t="shared" si="749"/>
        <v>#VALUE!</v>
      </c>
      <c r="BOJ31">
        <v>2.3541840082488999E-7</v>
      </c>
      <c r="BOK31" t="e">
        <f>bvarM3*bvarM6</f>
        <v>#VALUE!</v>
      </c>
      <c r="BOL31" t="e">
        <f>cvarM3*cvarM6</f>
        <v>#VALUE!</v>
      </c>
      <c r="BOM31" t="e">
        <f>mvarM3*mvarM6</f>
        <v>#VALUE!</v>
      </c>
      <c r="BON31" s="24" t="e">
        <f t="shared" si="750"/>
        <v>#VALUE!</v>
      </c>
      <c r="BOO31" s="24" t="e">
        <f t="shared" si="751"/>
        <v>#VALUE!</v>
      </c>
      <c r="BOP31" s="24" t="e">
        <f t="shared" si="752"/>
        <v>#VALUE!</v>
      </c>
      <c r="BOQ31">
        <v>-8.1174833524863001E-4</v>
      </c>
      <c r="BOR31" t="e">
        <f>bvarHC2*bvarM7</f>
        <v>#VALUE!</v>
      </c>
      <c r="BOS31" t="e">
        <f>cvarHC2*cvarM7</f>
        <v>#VALUE!</v>
      </c>
      <c r="BOT31" t="e">
        <f>mvarHC2*mvarM7</f>
        <v>#VALUE!</v>
      </c>
      <c r="BOU31" s="24" t="e">
        <f t="shared" si="753"/>
        <v>#VALUE!</v>
      </c>
      <c r="BOV31" s="24" t="e">
        <f t="shared" si="754"/>
        <v>#VALUE!</v>
      </c>
      <c r="BOW31" s="24" t="e">
        <f t="shared" si="755"/>
        <v>#VALUE!</v>
      </c>
      <c r="BOX31">
        <v>-9.4743478579517991E-10</v>
      </c>
      <c r="BOY31" t="e">
        <f>bvarM4*bvarM6</f>
        <v>#VALUE!</v>
      </c>
      <c r="BOZ31" t="e">
        <f>cvarM4*cvarM6</f>
        <v>#VALUE!</v>
      </c>
      <c r="BPA31" t="e">
        <f>mvarM4*mvarM6</f>
        <v>#VALUE!</v>
      </c>
      <c r="BPB31" s="24" t="e">
        <f t="shared" si="756"/>
        <v>#VALUE!</v>
      </c>
      <c r="BPC31" s="24" t="e">
        <f t="shared" si="757"/>
        <v>#VALUE!</v>
      </c>
      <c r="BPD31" s="24" t="e">
        <f t="shared" si="758"/>
        <v>#VALUE!</v>
      </c>
      <c r="BPE31">
        <v>1.3550652841942001E-4</v>
      </c>
      <c r="BPF31" t="e">
        <f>bvarM6*bvarM7</f>
        <v>#VALUE!</v>
      </c>
      <c r="BPG31" t="e">
        <f>cvarM6*cvarM7</f>
        <v>#VALUE!</v>
      </c>
      <c r="BPH31" t="e">
        <f>mvarM6*mvarM7</f>
        <v>#VALUE!</v>
      </c>
      <c r="BPI31" s="24" t="e">
        <f t="shared" si="759"/>
        <v>#VALUE!</v>
      </c>
      <c r="BPJ31" s="24" t="e">
        <f t="shared" si="760"/>
        <v>#VALUE!</v>
      </c>
      <c r="BPK31" s="24" t="e">
        <f t="shared" si="761"/>
        <v>#VALUE!</v>
      </c>
      <c r="BPL31">
        <v>1.4600051895307001E-3</v>
      </c>
      <c r="BPM31" t="e">
        <f>bvarM6^2</f>
        <v>#VALUE!</v>
      </c>
      <c r="BPN31" t="e">
        <f>cvarM6^2</f>
        <v>#VALUE!</v>
      </c>
      <c r="BPO31" t="e">
        <f>mvarM6^2</f>
        <v>#VALUE!</v>
      </c>
      <c r="BPP31" s="24" t="e">
        <f t="shared" si="762"/>
        <v>#VALUE!</v>
      </c>
      <c r="BPQ31" s="24" t="e">
        <f t="shared" si="763"/>
        <v>#VALUE!</v>
      </c>
      <c r="BPR31" s="24" t="e">
        <f t="shared" si="764"/>
        <v>#VALUE!</v>
      </c>
      <c r="BPS31">
        <v>3.5949882857012001E-11</v>
      </c>
      <c r="BPT31" t="e">
        <f>bvarHC1^2</f>
        <v>#VALUE!</v>
      </c>
      <c r="BPU31" t="e">
        <f>cvarHC1^2</f>
        <v>#VALUE!</v>
      </c>
      <c r="BPV31" t="e">
        <f>mvarHC1^2</f>
        <v>#VALUE!</v>
      </c>
      <c r="BPW31" s="24" t="e">
        <f t="shared" si="765"/>
        <v>#VALUE!</v>
      </c>
      <c r="BPX31" s="24" t="e">
        <f t="shared" si="766"/>
        <v>#VALUE!</v>
      </c>
      <c r="BPY31" s="24" t="e">
        <f t="shared" si="767"/>
        <v>#VALUE!</v>
      </c>
      <c r="BPZ31">
        <v>-4.4968179968685998E-5</v>
      </c>
      <c r="BQA31" t="e">
        <f>bvarM4^2</f>
        <v>#VALUE!</v>
      </c>
      <c r="BQB31" t="e">
        <f>cvarM4^2</f>
        <v>#VALUE!</v>
      </c>
      <c r="BQC31" t="e">
        <f>mvarM4^2</f>
        <v>#VALUE!</v>
      </c>
      <c r="BQD31" s="24" t="e">
        <f t="shared" si="768"/>
        <v>#VALUE!</v>
      </c>
      <c r="BQE31" s="24" t="e">
        <f t="shared" si="769"/>
        <v>#VALUE!</v>
      </c>
      <c r="BQF31" s="24" t="e">
        <f t="shared" si="770"/>
        <v>#VALUE!</v>
      </c>
      <c r="BQG31">
        <v>-3.2441481065355001E-5</v>
      </c>
      <c r="BQH31" t="e">
        <f>bvarM4*bvarM7</f>
        <v>#VALUE!</v>
      </c>
      <c r="BQI31" t="e">
        <f>cvarM4*cvarM7</f>
        <v>#VALUE!</v>
      </c>
      <c r="BQJ31" t="e">
        <f>mvarM4*mvarM7</f>
        <v>#VALUE!</v>
      </c>
      <c r="BQK31" s="24" t="e">
        <f t="shared" si="771"/>
        <v>#VALUE!</v>
      </c>
      <c r="BQL31" s="24" t="e">
        <f t="shared" si="772"/>
        <v>#VALUE!</v>
      </c>
      <c r="BQM31" s="24" t="e">
        <f t="shared" si="773"/>
        <v>#VALUE!</v>
      </c>
      <c r="BQN31">
        <v>-7.5229652028260008E-9</v>
      </c>
      <c r="BQO31" t="e">
        <f>bvarM6*bvarM7</f>
        <v>#VALUE!</v>
      </c>
      <c r="BQP31" t="e">
        <f>cvarM6*cvarM7</f>
        <v>#VALUE!</v>
      </c>
      <c r="BQQ31" t="e">
        <f>mvarM6*mvarM7</f>
        <v>#VALUE!</v>
      </c>
      <c r="BQR31" s="24" t="e">
        <f t="shared" si="774"/>
        <v>#VALUE!</v>
      </c>
      <c r="BQS31" s="24" t="e">
        <f t="shared" si="775"/>
        <v>#VALUE!</v>
      </c>
      <c r="BQT31" s="24" t="e">
        <f t="shared" si="776"/>
        <v>#VALUE!</v>
      </c>
      <c r="BQU31">
        <v>-4.2769290782164003E-5</v>
      </c>
      <c r="BQV31" t="e">
        <f>bvarM4^2</f>
        <v>#VALUE!</v>
      </c>
      <c r="BQW31" t="e">
        <f>cvarM4^2</f>
        <v>#VALUE!</v>
      </c>
      <c r="BQX31" t="e">
        <f>mvarM4^2</f>
        <v>#VALUE!</v>
      </c>
      <c r="BQY31" s="24" t="e">
        <f t="shared" si="777"/>
        <v>#VALUE!</v>
      </c>
      <c r="BQZ31" s="24" t="e">
        <f t="shared" si="778"/>
        <v>#VALUE!</v>
      </c>
      <c r="BRA31" s="24" t="e">
        <f t="shared" si="779"/>
        <v>#VALUE!</v>
      </c>
      <c r="BRB31">
        <v>-4.4638182227808004E-3</v>
      </c>
      <c r="BRC31" t="e">
        <f>bvarM7^2</f>
        <v>#VALUE!</v>
      </c>
      <c r="BRD31" t="e">
        <f>cvarM7^2</f>
        <v>#VALUE!</v>
      </c>
      <c r="BRE31" t="e">
        <f>mvarM7^2</f>
        <v>#VALUE!</v>
      </c>
      <c r="BRF31" s="24" t="e">
        <f t="shared" si="780"/>
        <v>#VALUE!</v>
      </c>
      <c r="BRG31" s="24" t="e">
        <f t="shared" si="781"/>
        <v>#VALUE!</v>
      </c>
      <c r="BRH31" s="24" t="e">
        <f t="shared" si="782"/>
        <v>#VALUE!</v>
      </c>
      <c r="BRI31">
        <v>3.4143087056584998E-8</v>
      </c>
      <c r="BRJ31" t="e">
        <f>bvarM4^2</f>
        <v>#VALUE!</v>
      </c>
      <c r="BRK31" t="e">
        <f>cvarM4^2</f>
        <v>#VALUE!</v>
      </c>
      <c r="BRL31" t="e">
        <f>mvarM4^2</f>
        <v>#VALUE!</v>
      </c>
      <c r="BRM31" s="24" t="e">
        <f t="shared" si="783"/>
        <v>#VALUE!</v>
      </c>
      <c r="BRN31" s="24" t="e">
        <f t="shared" si="784"/>
        <v>#VALUE!</v>
      </c>
      <c r="BRO31" s="24" t="e">
        <f t="shared" si="785"/>
        <v>#VALUE!</v>
      </c>
      <c r="BRP31">
        <v>4.9312912361719999E-6</v>
      </c>
      <c r="BRQ31" t="e">
        <f>bvarM6^3</f>
        <v>#VALUE!</v>
      </c>
      <c r="BRR31" t="e">
        <f>cvarM6^3</f>
        <v>#VALUE!</v>
      </c>
      <c r="BRS31" t="e">
        <f>mvarM6^3</f>
        <v>#VALUE!</v>
      </c>
      <c r="BRT31" s="24" t="e">
        <f t="shared" si="786"/>
        <v>#VALUE!</v>
      </c>
      <c r="BRU31" s="24" t="e">
        <f t="shared" si="787"/>
        <v>#VALUE!</v>
      </c>
      <c r="BRV31" s="24" t="e">
        <f t="shared" si="788"/>
        <v>#VALUE!</v>
      </c>
      <c r="BRW31">
        <v>4.3434359660991003E-5</v>
      </c>
      <c r="BRX31" t="e">
        <f>bvarM6*bvarM9</f>
        <v>#VALUE!</v>
      </c>
      <c r="BRY31" t="e">
        <f>cvarM6*cvarM9</f>
        <v>#VALUE!</v>
      </c>
      <c r="BRZ31" t="e">
        <f>mvarM6*mvarM9</f>
        <v>#VALUE!</v>
      </c>
      <c r="BSA31" s="24" t="e">
        <f t="shared" si="789"/>
        <v>#VALUE!</v>
      </c>
      <c r="BSB31" s="24" t="e">
        <f t="shared" si="790"/>
        <v>#VALUE!</v>
      </c>
      <c r="BSC31" s="24" t="e">
        <f t="shared" si="791"/>
        <v>#VALUE!</v>
      </c>
      <c r="BSD31">
        <v>2.5684941304464999E-4</v>
      </c>
      <c r="BSE31" t="e">
        <f>bvarM1*bvarM7</f>
        <v>#VALUE!</v>
      </c>
      <c r="BSF31" t="e">
        <f>cvarM1*cvarM7</f>
        <v>#VALUE!</v>
      </c>
      <c r="BSG31" t="e">
        <f>mvarM1*mvarM7</f>
        <v>#VALUE!</v>
      </c>
      <c r="BSH31" s="24" t="e">
        <f t="shared" si="792"/>
        <v>#VALUE!</v>
      </c>
      <c r="BSI31" s="24" t="e">
        <f t="shared" si="793"/>
        <v>#VALUE!</v>
      </c>
      <c r="BSJ31" s="24" t="e">
        <f t="shared" si="794"/>
        <v>#VALUE!</v>
      </c>
      <c r="BSK31">
        <v>3.8306531658634E-6</v>
      </c>
      <c r="BSL31" t="e">
        <f>bvarM6*bvarM9</f>
        <v>#VALUE!</v>
      </c>
      <c r="BSM31" t="e">
        <f>cvarM6*cvarM9</f>
        <v>#VALUE!</v>
      </c>
      <c r="BSN31" t="e">
        <f>mvarM6*mvarM9</f>
        <v>#VALUE!</v>
      </c>
      <c r="BSO31" s="24" t="e">
        <f t="shared" si="795"/>
        <v>#VALUE!</v>
      </c>
      <c r="BSP31" s="24" t="e">
        <f t="shared" si="796"/>
        <v>#VALUE!</v>
      </c>
      <c r="BSQ31" s="24" t="e">
        <f t="shared" si="797"/>
        <v>#VALUE!</v>
      </c>
      <c r="BSR31">
        <v>-1.4734643708339001E-10</v>
      </c>
      <c r="BSS31" t="e">
        <f>bvarHC1^3</f>
        <v>#VALUE!</v>
      </c>
      <c r="BST31" t="e">
        <f>cvarHC1^3</f>
        <v>#VALUE!</v>
      </c>
      <c r="BSU31" t="e">
        <f>mvarHC1^3</f>
        <v>#VALUE!</v>
      </c>
      <c r="BSV31" s="24" t="e">
        <f t="shared" si="798"/>
        <v>#VALUE!</v>
      </c>
      <c r="BSW31" s="24" t="e">
        <f t="shared" si="799"/>
        <v>#VALUE!</v>
      </c>
      <c r="BSX31" s="24" t="e">
        <f t="shared" si="800"/>
        <v>#VALUE!</v>
      </c>
      <c r="BSY31">
        <v>2.1491413542728999E-8</v>
      </c>
      <c r="BSZ31" t="e">
        <f>bvarM6^2</f>
        <v>#VALUE!</v>
      </c>
      <c r="BTA31" t="e">
        <f>cvarM6^2</f>
        <v>#VALUE!</v>
      </c>
      <c r="BTB31" t="e">
        <f>mvarM6^2</f>
        <v>#VALUE!</v>
      </c>
      <c r="BTC31" s="24" t="e">
        <f t="shared" si="801"/>
        <v>#VALUE!</v>
      </c>
      <c r="BTD31" s="24" t="e">
        <f t="shared" si="802"/>
        <v>#VALUE!</v>
      </c>
      <c r="BTE31" s="24" t="e">
        <f t="shared" si="803"/>
        <v>#VALUE!</v>
      </c>
      <c r="BTF31">
        <v>-2.3956512143407E-6</v>
      </c>
      <c r="BTG31" t="e">
        <f>bvarM4^2</f>
        <v>#VALUE!</v>
      </c>
      <c r="BTH31" t="e">
        <f>cvarM4^2</f>
        <v>#VALUE!</v>
      </c>
      <c r="BTI31" t="e">
        <f>mvarM4^2</f>
        <v>#VALUE!</v>
      </c>
      <c r="BTJ31" s="24" t="e">
        <f t="shared" si="804"/>
        <v>#VALUE!</v>
      </c>
      <c r="BTK31" s="24" t="e">
        <f t="shared" si="805"/>
        <v>#VALUE!</v>
      </c>
      <c r="BTL31" s="24" t="e">
        <f t="shared" si="806"/>
        <v>#VALUE!</v>
      </c>
      <c r="BTM31">
        <v>1.3206181268466E-7</v>
      </c>
      <c r="BTN31" t="e">
        <f>bvarHC1^2</f>
        <v>#VALUE!</v>
      </c>
      <c r="BTO31" t="e">
        <f>cvarHC1^2</f>
        <v>#VALUE!</v>
      </c>
      <c r="BTP31" t="e">
        <f>mvarHC1^2</f>
        <v>#VALUE!</v>
      </c>
      <c r="BTQ31" s="24" t="e">
        <f t="shared" si="807"/>
        <v>#VALUE!</v>
      </c>
      <c r="BTR31" s="24" t="e">
        <f t="shared" si="808"/>
        <v>#VALUE!</v>
      </c>
      <c r="BTS31" s="24" t="e">
        <f t="shared" si="809"/>
        <v>#VALUE!</v>
      </c>
      <c r="BTT31">
        <v>1.9200184514363E-8</v>
      </c>
      <c r="BTU31" t="e">
        <f>bvarM6^2</f>
        <v>#VALUE!</v>
      </c>
      <c r="BTV31" t="e">
        <f>cvarM6^2</f>
        <v>#VALUE!</v>
      </c>
      <c r="BTW31" t="e">
        <f>mvarM6^2</f>
        <v>#VALUE!</v>
      </c>
      <c r="BTX31" s="24" t="e">
        <f t="shared" si="810"/>
        <v>#VALUE!</v>
      </c>
      <c r="BTY31" s="24" t="e">
        <f t="shared" si="811"/>
        <v>#VALUE!</v>
      </c>
      <c r="BTZ31" s="24" t="e">
        <f t="shared" si="812"/>
        <v>#VALUE!</v>
      </c>
      <c r="BUA31">
        <v>5255.0388485222002</v>
      </c>
      <c r="BUB31" t="e">
        <f>bvarM1^2</f>
        <v>#VALUE!</v>
      </c>
      <c r="BUC31" t="e">
        <f>cvarM1^2</f>
        <v>#VALUE!</v>
      </c>
      <c r="BUD31" t="e">
        <f>mvarM1^2</f>
        <v>#VALUE!</v>
      </c>
      <c r="BUE31" s="24" t="e">
        <f t="shared" si="813"/>
        <v>#VALUE!</v>
      </c>
      <c r="BUF31" s="24" t="e">
        <f t="shared" si="814"/>
        <v>#VALUE!</v>
      </c>
      <c r="BUG31" s="24" t="e">
        <f t="shared" si="815"/>
        <v>#VALUE!</v>
      </c>
      <c r="BUH31">
        <v>-1.2809999035830001E-10</v>
      </c>
      <c r="BUI31" t="e">
        <f>bvarHC1^3</f>
        <v>#VALUE!</v>
      </c>
      <c r="BUJ31" t="e">
        <f>cvarHC1^3</f>
        <v>#VALUE!</v>
      </c>
      <c r="BUK31" t="e">
        <f>mvarHC1^3</f>
        <v>#VALUE!</v>
      </c>
      <c r="BUL31" s="24" t="e">
        <f t="shared" si="816"/>
        <v>#VALUE!</v>
      </c>
      <c r="BUM31" s="24" t="e">
        <f t="shared" si="817"/>
        <v>#VALUE!</v>
      </c>
      <c r="BUN31" s="24" t="e">
        <f t="shared" si="818"/>
        <v>#VALUE!</v>
      </c>
      <c r="BUO31">
        <v>4.9152004369442003E-11</v>
      </c>
      <c r="BUP31" t="e">
        <f>bvarHC1^2</f>
        <v>#VALUE!</v>
      </c>
      <c r="BUQ31" t="e">
        <f>cvarHC1^2</f>
        <v>#VALUE!</v>
      </c>
      <c r="BUR31" t="e">
        <f>mvarHC1^2</f>
        <v>#VALUE!</v>
      </c>
      <c r="BUS31" s="24" t="e">
        <f t="shared" si="819"/>
        <v>#VALUE!</v>
      </c>
      <c r="BUT31" s="24" t="e">
        <f t="shared" si="820"/>
        <v>#VALUE!</v>
      </c>
      <c r="BUU31" s="24" t="e">
        <f t="shared" si="821"/>
        <v>#VALUE!</v>
      </c>
      <c r="BUV31">
        <v>1.2376522131365E-7</v>
      </c>
      <c r="BUW31" t="e">
        <f>bvarM4^3</f>
        <v>#VALUE!</v>
      </c>
      <c r="BUX31" t="e">
        <f>cvarM4^3</f>
        <v>#VALUE!</v>
      </c>
      <c r="BUY31" t="e">
        <f>mvarM4^3</f>
        <v>#VALUE!</v>
      </c>
      <c r="BUZ31" s="24" t="e">
        <f t="shared" si="822"/>
        <v>#VALUE!</v>
      </c>
      <c r="BVA31" s="24" t="e">
        <f t="shared" si="823"/>
        <v>#VALUE!</v>
      </c>
      <c r="BVB31" s="24" t="e">
        <f t="shared" si="824"/>
        <v>#VALUE!</v>
      </c>
      <c r="BVC31">
        <v>1.2477243542827001E-7</v>
      </c>
      <c r="BVD31" t="e">
        <f>bvarHC1^2</f>
        <v>#VALUE!</v>
      </c>
      <c r="BVE31" t="e">
        <f>cvarHC1^2</f>
        <v>#VALUE!</v>
      </c>
      <c r="BVF31" t="e">
        <f>mvarHC1^2</f>
        <v>#VALUE!</v>
      </c>
      <c r="BVG31" s="24" t="e">
        <f t="shared" si="825"/>
        <v>#VALUE!</v>
      </c>
      <c r="BVH31" s="24" t="e">
        <f t="shared" si="826"/>
        <v>#VALUE!</v>
      </c>
      <c r="BVI31" s="24" t="e">
        <f t="shared" si="827"/>
        <v>#VALUE!</v>
      </c>
      <c r="BVJ31">
        <v>-4.0478336006081002E-9</v>
      </c>
      <c r="BVK31" t="e">
        <f>bvarM4*bvarM7</f>
        <v>#VALUE!</v>
      </c>
      <c r="BVL31" t="e">
        <f>cvarM4*cvarM7</f>
        <v>#VALUE!</v>
      </c>
      <c r="BVM31" t="e">
        <f>mvarM4*mvarM7</f>
        <v>#VALUE!</v>
      </c>
      <c r="BVN31" s="24" t="e">
        <f t="shared" si="828"/>
        <v>#VALUE!</v>
      </c>
      <c r="BVO31" s="24" t="e">
        <f t="shared" si="829"/>
        <v>#VALUE!</v>
      </c>
      <c r="BVP31" s="24" t="e">
        <f t="shared" si="830"/>
        <v>#VALUE!</v>
      </c>
      <c r="BVQ31">
        <v>1.1374119920023E-5</v>
      </c>
      <c r="BVR31" t="e">
        <f>bvarM4*bvarM7</f>
        <v>#VALUE!</v>
      </c>
      <c r="BVS31" t="e">
        <f>cvarM4*cvarM7</f>
        <v>#VALUE!</v>
      </c>
      <c r="BVT31" t="e">
        <f>mvarM4*mvarM7</f>
        <v>#VALUE!</v>
      </c>
      <c r="BVU31" s="24" t="e">
        <f t="shared" si="831"/>
        <v>#VALUE!</v>
      </c>
      <c r="BVV31" s="24" t="e">
        <f t="shared" si="832"/>
        <v>#VALUE!</v>
      </c>
      <c r="BVW31" s="24" t="e">
        <f t="shared" si="833"/>
        <v>#VALUE!</v>
      </c>
      <c r="BVX31">
        <v>2.3164263357145E-4</v>
      </c>
      <c r="BVY31" t="e">
        <f>bvarM4*bvarM7</f>
        <v>#VALUE!</v>
      </c>
      <c r="BVZ31" t="e">
        <f>cvarM4*cvarM7</f>
        <v>#VALUE!</v>
      </c>
      <c r="BWA31" t="e">
        <f>mvarM4*mvarM7</f>
        <v>#VALUE!</v>
      </c>
      <c r="BWB31" s="24" t="e">
        <f t="shared" si="834"/>
        <v>#VALUE!</v>
      </c>
      <c r="BWC31" s="24" t="e">
        <f t="shared" si="835"/>
        <v>#VALUE!</v>
      </c>
      <c r="BWD31" s="24" t="e">
        <f t="shared" si="836"/>
        <v>#VALUE!</v>
      </c>
      <c r="BWE31">
        <v>-12.613259160764001</v>
      </c>
      <c r="BWF31" t="e">
        <f>bvarM1^2</f>
        <v>#VALUE!</v>
      </c>
      <c r="BWG31" t="e">
        <f>cvarM1^2</f>
        <v>#VALUE!</v>
      </c>
      <c r="BWH31" t="e">
        <f>mvarM1^2</f>
        <v>#VALUE!</v>
      </c>
      <c r="BWI31" s="24" t="e">
        <f t="shared" si="837"/>
        <v>#VALUE!</v>
      </c>
      <c r="BWJ31" s="24" t="e">
        <f t="shared" si="838"/>
        <v>#VALUE!</v>
      </c>
      <c r="BWK31" s="24" t="e">
        <f t="shared" si="839"/>
        <v>#VALUE!</v>
      </c>
      <c r="BWL31">
        <v>3.5163947624247999E-8</v>
      </c>
      <c r="BWM31" t="e">
        <f>bvarHC1^2</f>
        <v>#VALUE!</v>
      </c>
      <c r="BWN31" t="e">
        <f>cvarHC1^2</f>
        <v>#VALUE!</v>
      </c>
      <c r="BWO31" t="e">
        <f>mvarHC1^2</f>
        <v>#VALUE!</v>
      </c>
      <c r="BWP31" s="24" t="e">
        <f t="shared" si="840"/>
        <v>#VALUE!</v>
      </c>
      <c r="BWQ31" s="24" t="e">
        <f t="shared" si="841"/>
        <v>#VALUE!</v>
      </c>
      <c r="BWR31" s="24" t="e">
        <f t="shared" si="842"/>
        <v>#VALUE!</v>
      </c>
      <c r="BWS31">
        <v>-4.9804355156979997E-5</v>
      </c>
      <c r="BWT31" t="e">
        <f>bvarM4*bvarM7</f>
        <v>#VALUE!</v>
      </c>
      <c r="BWU31" t="e">
        <f>cvarM4*cvarM7</f>
        <v>#VALUE!</v>
      </c>
      <c r="BWV31" t="e">
        <f>mvarM4*mvarM7</f>
        <v>#VALUE!</v>
      </c>
      <c r="BWW31" s="24" t="e">
        <f t="shared" si="843"/>
        <v>#VALUE!</v>
      </c>
      <c r="BWX31" s="24" t="e">
        <f t="shared" si="844"/>
        <v>#VALUE!</v>
      </c>
      <c r="BWY31" s="24" t="e">
        <f t="shared" si="845"/>
        <v>#VALUE!</v>
      </c>
      <c r="BWZ31">
        <v>-8.6174186338034003E-10</v>
      </c>
      <c r="BXA31" t="e">
        <f>bvarM4*bvarM6</f>
        <v>#VALUE!</v>
      </c>
      <c r="BXB31" t="e">
        <f>cvarM4*cvarM6</f>
        <v>#VALUE!</v>
      </c>
      <c r="BXC31" t="e">
        <f>mvarM4*mvarM6</f>
        <v>#VALUE!</v>
      </c>
      <c r="BXD31" s="24" t="e">
        <f t="shared" si="846"/>
        <v>#VALUE!</v>
      </c>
      <c r="BXE31" s="24" t="e">
        <f t="shared" si="847"/>
        <v>#VALUE!</v>
      </c>
      <c r="BXF31" s="24" t="e">
        <f t="shared" si="848"/>
        <v>#VALUE!</v>
      </c>
      <c r="BXG31">
        <v>3579.9403417854001</v>
      </c>
      <c r="BXH31" t="e">
        <f>bvarM1^2</f>
        <v>#VALUE!</v>
      </c>
      <c r="BXI31" t="e">
        <f>cvarM1^2</f>
        <v>#VALUE!</v>
      </c>
      <c r="BXJ31" t="e">
        <f>mvarM1^2</f>
        <v>#VALUE!</v>
      </c>
      <c r="BXK31" s="24" t="e">
        <f t="shared" si="849"/>
        <v>#VALUE!</v>
      </c>
      <c r="BXL31" s="24" t="e">
        <f t="shared" si="850"/>
        <v>#VALUE!</v>
      </c>
      <c r="BXM31" s="24" t="e">
        <f t="shared" si="851"/>
        <v>#VALUE!</v>
      </c>
      <c r="BXN31">
        <v>7.4963048167516996E-4</v>
      </c>
      <c r="BXO31" t="e">
        <f>bvarM4^2</f>
        <v>#VALUE!</v>
      </c>
      <c r="BXP31" t="e">
        <f>cvarM4^2</f>
        <v>#VALUE!</v>
      </c>
      <c r="BXQ31" t="e">
        <f>mvarM4^2</f>
        <v>#VALUE!</v>
      </c>
      <c r="BXR31" s="24" t="e">
        <f t="shared" si="852"/>
        <v>#VALUE!</v>
      </c>
      <c r="BXS31" s="24" t="e">
        <f t="shared" si="853"/>
        <v>#VALUE!</v>
      </c>
      <c r="BXT31" s="24" t="e">
        <f t="shared" si="854"/>
        <v>#VALUE!</v>
      </c>
      <c r="BXU31">
        <v>-2.6848929817442E-7</v>
      </c>
      <c r="BXV31" t="e">
        <f>bvarHC2^2</f>
        <v>#VALUE!</v>
      </c>
      <c r="BXW31" t="e">
        <f>cvarHC2^2</f>
        <v>#VALUE!</v>
      </c>
      <c r="BXX31" t="e">
        <f>mvarHC2^2</f>
        <v>#VALUE!</v>
      </c>
      <c r="BXY31" s="24" t="e">
        <f t="shared" si="855"/>
        <v>#VALUE!</v>
      </c>
      <c r="BXZ31" s="24" t="e">
        <f t="shared" si="856"/>
        <v>#VALUE!</v>
      </c>
      <c r="BYA31" s="24" t="e">
        <f t="shared" si="857"/>
        <v>#VALUE!</v>
      </c>
      <c r="BYB31">
        <v>4.9646638072035003E-6</v>
      </c>
      <c r="BYC31" t="e">
        <f>bvarM4^2</f>
        <v>#VALUE!</v>
      </c>
      <c r="BYD31" t="e">
        <f>cvarM4^2</f>
        <v>#VALUE!</v>
      </c>
      <c r="BYE31" t="e">
        <f>mvarM4^2</f>
        <v>#VALUE!</v>
      </c>
      <c r="BYF31" s="24" t="e">
        <f t="shared" si="858"/>
        <v>#VALUE!</v>
      </c>
      <c r="BYG31" s="24" t="e">
        <f t="shared" si="859"/>
        <v>#VALUE!</v>
      </c>
      <c r="BYH31" s="24" t="e">
        <f t="shared" si="860"/>
        <v>#VALUE!</v>
      </c>
      <c r="BYI31">
        <v>-6.8450846455211001E-5</v>
      </c>
      <c r="BYJ31" t="e">
        <f>bvarM4*bvarM7</f>
        <v>#VALUE!</v>
      </c>
      <c r="BYK31" t="e">
        <f>cvarM4*cvarM7</f>
        <v>#VALUE!</v>
      </c>
      <c r="BYL31" t="e">
        <f>mvarM4*mvarM7</f>
        <v>#VALUE!</v>
      </c>
      <c r="BYM31" s="24" t="e">
        <f t="shared" si="861"/>
        <v>#VALUE!</v>
      </c>
      <c r="BYN31" s="24" t="e">
        <f t="shared" si="862"/>
        <v>#VALUE!</v>
      </c>
      <c r="BYO31" s="24" t="e">
        <f t="shared" si="863"/>
        <v>#VALUE!</v>
      </c>
      <c r="BYP31">
        <v>-4.2608257269257E-9</v>
      </c>
      <c r="BYQ31" t="e">
        <f>bvarM4*bvarM7</f>
        <v>#VALUE!</v>
      </c>
      <c r="BYR31" t="e">
        <f>cvarM4*cvarM7</f>
        <v>#VALUE!</v>
      </c>
      <c r="BYS31" t="e">
        <f>mvarM4*mvarM7</f>
        <v>#VALUE!</v>
      </c>
      <c r="BYT31" s="24" t="e">
        <f t="shared" si="864"/>
        <v>#VALUE!</v>
      </c>
      <c r="BYU31" s="24" t="e">
        <f t="shared" si="865"/>
        <v>#VALUE!</v>
      </c>
      <c r="BYV31" s="24" t="e">
        <f t="shared" si="866"/>
        <v>#VALUE!</v>
      </c>
    </row>
    <row r="32" spans="1:2024" x14ac:dyDescent="0.3">
      <c r="F32" s="82">
        <f t="shared" si="0"/>
        <v>0</v>
      </c>
      <c r="G32" s="82">
        <f t="shared" si="1"/>
        <v>0</v>
      </c>
      <c r="H32" s="82">
        <f t="shared" si="2"/>
        <v>0</v>
      </c>
      <c r="I32">
        <v>6.6305325110983999E-4</v>
      </c>
      <c r="J32" t="e">
        <f>bvarM2*bvarM8</f>
        <v>#VALUE!</v>
      </c>
      <c r="K32" t="e">
        <f>cvarM2*cvarM8</f>
        <v>#VALUE!</v>
      </c>
      <c r="L32" t="e">
        <f>mvarM2*mvarM8</f>
        <v>#VALUE!</v>
      </c>
      <c r="M32" s="15" t="e">
        <f t="shared" si="3"/>
        <v>#VALUE!</v>
      </c>
      <c r="N32" s="15" t="e">
        <f t="shared" si="4"/>
        <v>#VALUE!</v>
      </c>
      <c r="O32" s="15" t="e">
        <f t="shared" si="5"/>
        <v>#VALUE!</v>
      </c>
      <c r="P32">
        <v>1.1780023750089E-5</v>
      </c>
      <c r="Q32" t="e">
        <f>bvarM2*bvarM4</f>
        <v>#VALUE!</v>
      </c>
      <c r="R32" t="e">
        <f>cvarM2*cvarM4</f>
        <v>#VALUE!</v>
      </c>
      <c r="S32" t="e">
        <f>mvarM2*mvarM4</f>
        <v>#VALUE!</v>
      </c>
      <c r="T32" s="15" t="e">
        <f t="shared" si="6"/>
        <v>#VALUE!</v>
      </c>
      <c r="U32" s="74" t="e">
        <f t="shared" si="7"/>
        <v>#VALUE!</v>
      </c>
      <c r="V32" s="15" t="e">
        <f t="shared" si="8"/>
        <v>#VALUE!</v>
      </c>
      <c r="W32">
        <v>5.9901642323507001E-6</v>
      </c>
      <c r="X32" t="e">
        <f>bvarM4*bvarM8</f>
        <v>#VALUE!</v>
      </c>
      <c r="Y32" t="e">
        <f>cvarM4*cvarM8</f>
        <v>#VALUE!</v>
      </c>
      <c r="Z32" t="e">
        <f>mvarM4*mvarM8</f>
        <v>#VALUE!</v>
      </c>
      <c r="AA32" t="e">
        <f t="shared" si="9"/>
        <v>#VALUE!</v>
      </c>
      <c r="AB32" s="15" t="e">
        <f t="shared" si="10"/>
        <v>#VALUE!</v>
      </c>
      <c r="AC32" s="53" t="e">
        <f t="shared" si="11"/>
        <v>#VALUE!</v>
      </c>
      <c r="AD32">
        <v>-1.7951794341791999E-6</v>
      </c>
      <c r="AE32" t="e">
        <f>bvarHC2*bvarM4</f>
        <v>#VALUE!</v>
      </c>
      <c r="AF32" t="e">
        <f>cvarHC2*cvarM4</f>
        <v>#VALUE!</v>
      </c>
      <c r="AG32" t="e">
        <f>mvarHC2*mvarM4</f>
        <v>#VALUE!</v>
      </c>
      <c r="AH32" t="e">
        <f t="shared" si="12"/>
        <v>#VALUE!</v>
      </c>
      <c r="AI32" s="15" t="e">
        <f t="shared" si="13"/>
        <v>#VALUE!</v>
      </c>
      <c r="AJ32" s="53" t="e">
        <f t="shared" si="14"/>
        <v>#VALUE!</v>
      </c>
      <c r="AK32">
        <v>9.9800020799029996E-6</v>
      </c>
      <c r="AL32" t="e">
        <f>bvarHC2*bvarM4</f>
        <v>#VALUE!</v>
      </c>
      <c r="AM32" t="e">
        <f>cvarHC2*cvarM4</f>
        <v>#VALUE!</v>
      </c>
      <c r="AN32" t="e">
        <f>mvarHC2*mvarM4</f>
        <v>#VALUE!</v>
      </c>
      <c r="AO32" s="15" t="e">
        <f t="shared" si="15"/>
        <v>#VALUE!</v>
      </c>
      <c r="AP32" s="15" t="e">
        <f t="shared" si="16"/>
        <v>#VALUE!</v>
      </c>
      <c r="AQ32" s="53" t="e">
        <f t="shared" si="17"/>
        <v>#VALUE!</v>
      </c>
      <c r="AR32">
        <v>-1.2860383226706E-5</v>
      </c>
      <c r="AS32" t="e">
        <f>bvarHC2*bvarM8</f>
        <v>#VALUE!</v>
      </c>
      <c r="AT32" t="e">
        <f>cvarHC2*cvarM8</f>
        <v>#VALUE!</v>
      </c>
      <c r="AU32" t="e">
        <f>mvarHC2*mvarM8</f>
        <v>#VALUE!</v>
      </c>
      <c r="AV32" s="15" t="e">
        <f t="shared" si="18"/>
        <v>#VALUE!</v>
      </c>
      <c r="AW32" s="15" t="e">
        <f t="shared" si="19"/>
        <v>#VALUE!</v>
      </c>
      <c r="AX32" s="53" t="e">
        <f t="shared" si="20"/>
        <v>#VALUE!</v>
      </c>
      <c r="AY32">
        <v>1.3260258071338E-2</v>
      </c>
      <c r="AZ32" t="e">
        <f>bvarM1*bvarM5</f>
        <v>#VALUE!</v>
      </c>
      <c r="BA32" t="e">
        <f>cvarM1*cvarM5</f>
        <v>#VALUE!</v>
      </c>
      <c r="BB32" t="e">
        <f>mvarM1*mvarM5</f>
        <v>#VALUE!</v>
      </c>
      <c r="BC32" s="15" t="e">
        <f t="shared" si="21"/>
        <v>#VALUE!</v>
      </c>
      <c r="BD32" s="15" t="e">
        <f t="shared" si="22"/>
        <v>#VALUE!</v>
      </c>
      <c r="BE32" s="53" t="e">
        <f t="shared" si="23"/>
        <v>#VALUE!</v>
      </c>
      <c r="BF32">
        <v>0.43567251341051999</v>
      </c>
      <c r="BG32" t="e">
        <f>bvarM1*bvarM4</f>
        <v>#VALUE!</v>
      </c>
      <c r="BH32" t="e">
        <f>cvarM1*cvarM4</f>
        <v>#VALUE!</v>
      </c>
      <c r="BI32" t="e">
        <f>mvarM1*mvarM4</f>
        <v>#VALUE!</v>
      </c>
      <c r="BJ32" s="15" t="e">
        <f t="shared" si="24"/>
        <v>#VALUE!</v>
      </c>
      <c r="BK32" s="15" t="e">
        <f t="shared" si="25"/>
        <v>#VALUE!</v>
      </c>
      <c r="BL32" s="53" t="e">
        <f t="shared" si="26"/>
        <v>#VALUE!</v>
      </c>
      <c r="BM32">
        <v>-2.9403690252518001E-5</v>
      </c>
      <c r="BN32" t="e">
        <f>bvarHC2*bvarM7</f>
        <v>#VALUE!</v>
      </c>
      <c r="BO32" t="e">
        <f>cvarHC2*cvarM7</f>
        <v>#VALUE!</v>
      </c>
      <c r="BP32" t="e">
        <f>mvarHC2*mvarM7</f>
        <v>#VALUE!</v>
      </c>
      <c r="BQ32" s="15" t="e">
        <f t="shared" si="27"/>
        <v>#VALUE!</v>
      </c>
      <c r="BR32" s="15" t="e">
        <f t="shared" si="28"/>
        <v>#VALUE!</v>
      </c>
      <c r="BS32" s="53" t="e">
        <f t="shared" si="29"/>
        <v>#VALUE!</v>
      </c>
      <c r="BT32">
        <v>-5.8233786178654998E-6</v>
      </c>
      <c r="BU32" t="e">
        <f>bvarHC2*bvarM4</f>
        <v>#VALUE!</v>
      </c>
      <c r="BV32" t="e">
        <f>cvarHC2*cvarM4</f>
        <v>#VALUE!</v>
      </c>
      <c r="BW32" t="e">
        <f>mvarHC2*mvarM4</f>
        <v>#VALUE!</v>
      </c>
      <c r="BX32" s="15" t="e">
        <f t="shared" si="30"/>
        <v>#VALUE!</v>
      </c>
      <c r="BY32" s="15" t="e">
        <f t="shared" si="31"/>
        <v>#VALUE!</v>
      </c>
      <c r="BZ32" s="53" t="e">
        <f t="shared" si="32"/>
        <v>#VALUE!</v>
      </c>
      <c r="CA32">
        <v>8.8224234354587996E-6</v>
      </c>
      <c r="CB32" t="e">
        <f>bvarHC2*bvarM4</f>
        <v>#VALUE!</v>
      </c>
      <c r="CC32" t="e">
        <f>cvarHC2*cvarM4</f>
        <v>#VALUE!</v>
      </c>
      <c r="CD32" t="e">
        <f>mvarHC2*mvarM4</f>
        <v>#VALUE!</v>
      </c>
      <c r="CE32" s="15" t="e">
        <f t="shared" si="33"/>
        <v>#VALUE!</v>
      </c>
      <c r="CF32" s="15" t="e">
        <f t="shared" si="34"/>
        <v>#VALUE!</v>
      </c>
      <c r="CG32" s="53" t="e">
        <f t="shared" si="35"/>
        <v>#VALUE!</v>
      </c>
      <c r="CH32">
        <v>6.3903336974049997E-6</v>
      </c>
      <c r="CI32" t="e">
        <f>bvarHC2*bvarM6</f>
        <v>#VALUE!</v>
      </c>
      <c r="CJ32" t="e">
        <f>cvarHC2*cvarM6</f>
        <v>#VALUE!</v>
      </c>
      <c r="CK32" t="e">
        <f>mvarHC2*mvarM6</f>
        <v>#VALUE!</v>
      </c>
      <c r="CL32" s="15" t="e">
        <f t="shared" si="36"/>
        <v>#VALUE!</v>
      </c>
      <c r="CM32" s="15" t="e">
        <f t="shared" si="37"/>
        <v>#VALUE!</v>
      </c>
      <c r="CN32" s="53" t="e">
        <f t="shared" si="38"/>
        <v>#VALUE!</v>
      </c>
      <c r="CO32">
        <v>5.4894294798558999E-6</v>
      </c>
      <c r="CP32" t="e">
        <f>bvarHC2*bvarM8</f>
        <v>#VALUE!</v>
      </c>
      <c r="CQ32" t="e">
        <f>cvarHC2*cvarM8</f>
        <v>#VALUE!</v>
      </c>
      <c r="CR32" t="e">
        <f>mvarHC2*mvarM8</f>
        <v>#VALUE!</v>
      </c>
      <c r="CS32" s="15" t="e">
        <f t="shared" si="39"/>
        <v>#VALUE!</v>
      </c>
      <c r="CT32" s="15" t="e">
        <f t="shared" si="40"/>
        <v>#VALUE!</v>
      </c>
      <c r="CU32" s="53" t="e">
        <f t="shared" si="41"/>
        <v>#VALUE!</v>
      </c>
      <c r="CV32">
        <v>-0.35685604453165998</v>
      </c>
      <c r="CW32" t="e">
        <f>bvarM1*bvarM9</f>
        <v>#VALUE!</v>
      </c>
      <c r="CX32" t="e">
        <f>cvarM1*cvarM9</f>
        <v>#VALUE!</v>
      </c>
      <c r="CY32" t="e">
        <f>mvarM1*mvarM9</f>
        <v>#VALUE!</v>
      </c>
      <c r="CZ32" s="15" t="e">
        <f t="shared" si="42"/>
        <v>#VALUE!</v>
      </c>
      <c r="DA32" s="15" t="e">
        <f t="shared" si="43"/>
        <v>#VALUE!</v>
      </c>
      <c r="DB32" s="53" t="e">
        <f t="shared" si="44"/>
        <v>#VALUE!</v>
      </c>
      <c r="DC32">
        <v>3.2912714874615001E-7</v>
      </c>
      <c r="DD32" t="e">
        <f>bvarM3*bvarM4</f>
        <v>#VALUE!</v>
      </c>
      <c r="DE32" t="e">
        <f>cvarM3*cvarM4</f>
        <v>#VALUE!</v>
      </c>
      <c r="DF32" t="e">
        <f>mvarM3*mvarM4</f>
        <v>#VALUE!</v>
      </c>
      <c r="DG32" s="15" t="e">
        <f t="shared" si="45"/>
        <v>#VALUE!</v>
      </c>
      <c r="DH32" s="15" t="e">
        <f t="shared" si="46"/>
        <v>#VALUE!</v>
      </c>
      <c r="DI32" s="53" t="e">
        <f t="shared" si="47"/>
        <v>#VALUE!</v>
      </c>
      <c r="DJ32">
        <v>-1.1660535739125001E-5</v>
      </c>
      <c r="DK32" t="e">
        <f>bvarHC2*bvarM6</f>
        <v>#VALUE!</v>
      </c>
      <c r="DL32" t="e">
        <f>cvarHC2*cvarM6</f>
        <v>#VALUE!</v>
      </c>
      <c r="DM32" t="e">
        <f>mvarHC2*mvarM6</f>
        <v>#VALUE!</v>
      </c>
      <c r="DN32" s="15" t="e">
        <f t="shared" si="48"/>
        <v>#VALUE!</v>
      </c>
      <c r="DO32" s="15" t="e">
        <f t="shared" si="49"/>
        <v>#VALUE!</v>
      </c>
      <c r="DP32" s="53" t="e">
        <f t="shared" si="50"/>
        <v>#VALUE!</v>
      </c>
      <c r="DQ32">
        <v>-3.1120549502437998E-5</v>
      </c>
      <c r="DR32" t="e">
        <f>bvarHC2*bvarM2</f>
        <v>#VALUE!</v>
      </c>
      <c r="DS32" t="e">
        <f>cvarHC2*cvarM2</f>
        <v>#VALUE!</v>
      </c>
      <c r="DT32" t="e">
        <f>mvarHC2*mvarM2</f>
        <v>#VALUE!</v>
      </c>
      <c r="DU32" s="15" t="e">
        <f t="shared" si="51"/>
        <v>#VALUE!</v>
      </c>
      <c r="DV32" s="15" t="e">
        <f t="shared" si="52"/>
        <v>#VALUE!</v>
      </c>
      <c r="DW32" s="53" t="e">
        <f t="shared" si="53"/>
        <v>#VALUE!</v>
      </c>
      <c r="DX32">
        <v>-6.0710047763682003E-3</v>
      </c>
      <c r="DY32" t="e">
        <f>bvarM1*bvarM8</f>
        <v>#VALUE!</v>
      </c>
      <c r="DZ32" t="e">
        <f>cvarM1*cvarM8</f>
        <v>#VALUE!</v>
      </c>
      <c r="EA32" t="e">
        <f>mvarM1*mvarM8</f>
        <v>#VALUE!</v>
      </c>
      <c r="EB32" s="15" t="e">
        <f t="shared" si="54"/>
        <v>#VALUE!</v>
      </c>
      <c r="EC32" s="15" t="e">
        <f t="shared" si="55"/>
        <v>#VALUE!</v>
      </c>
      <c r="ED32" s="53" t="e">
        <f t="shared" si="56"/>
        <v>#VALUE!</v>
      </c>
      <c r="EE32">
        <v>1.4369922391360999E-2</v>
      </c>
      <c r="EF32" t="e">
        <f>bvarM1*bvarM5</f>
        <v>#VALUE!</v>
      </c>
      <c r="EG32" t="e">
        <f>cvarM1*cvarM5</f>
        <v>#VALUE!</v>
      </c>
      <c r="EH32" t="e">
        <f>mvarM1*mvarM5</f>
        <v>#VALUE!</v>
      </c>
      <c r="EI32" s="15" t="e">
        <f t="shared" si="57"/>
        <v>#VALUE!</v>
      </c>
      <c r="EJ32" s="15" t="e">
        <f t="shared" si="58"/>
        <v>#VALUE!</v>
      </c>
      <c r="EK32" s="53" t="e">
        <f t="shared" si="59"/>
        <v>#VALUE!</v>
      </c>
      <c r="EL32">
        <v>-0.22485993829945999</v>
      </c>
      <c r="EM32" t="e">
        <f>bvarM1*bvarM5</f>
        <v>#VALUE!</v>
      </c>
      <c r="EN32" t="e">
        <f>cvarM1*cvarM5</f>
        <v>#VALUE!</v>
      </c>
      <c r="EO32" t="e">
        <f>mvarM1*mvarM5</f>
        <v>#VALUE!</v>
      </c>
      <c r="EP32" s="15" t="e">
        <f t="shared" si="60"/>
        <v>#VALUE!</v>
      </c>
      <c r="EQ32" s="15" t="e">
        <f t="shared" si="61"/>
        <v>#VALUE!</v>
      </c>
      <c r="ER32" s="53" t="e">
        <f t="shared" si="62"/>
        <v>#VALUE!</v>
      </c>
      <c r="ES32">
        <v>6.8879538294533998E-2</v>
      </c>
      <c r="ET32" t="e">
        <f>bvarM1*bvarM6</f>
        <v>#VALUE!</v>
      </c>
      <c r="EU32" t="e">
        <f>cvarM1*cvarM6</f>
        <v>#VALUE!</v>
      </c>
      <c r="EV32" t="e">
        <f>mvarM1*mvarM6</f>
        <v>#VALUE!</v>
      </c>
      <c r="EW32" s="15" t="e">
        <f t="shared" si="63"/>
        <v>#VALUE!</v>
      </c>
      <c r="EX32" s="15" t="e">
        <f t="shared" si="64"/>
        <v>#VALUE!</v>
      </c>
      <c r="EY32" s="53" t="e">
        <f t="shared" si="65"/>
        <v>#VALUE!</v>
      </c>
      <c r="EZ32">
        <v>-3.0692758383771997E-5</v>
      </c>
      <c r="FA32" t="e">
        <f>bvarHC2*bvarM6</f>
        <v>#VALUE!</v>
      </c>
      <c r="FB32" t="e">
        <f>cvarHC2*cvarM6</f>
        <v>#VALUE!</v>
      </c>
      <c r="FC32" t="e">
        <f>mvarHC2*mvarM6</f>
        <v>#VALUE!</v>
      </c>
      <c r="FD32" s="15" t="e">
        <f t="shared" si="66"/>
        <v>#VALUE!</v>
      </c>
      <c r="FE32" s="15" t="e">
        <f t="shared" si="67"/>
        <v>#VALUE!</v>
      </c>
      <c r="FF32" s="53" t="e">
        <f t="shared" si="68"/>
        <v>#VALUE!</v>
      </c>
      <c r="FG32">
        <v>6.8619423208646001E-6</v>
      </c>
      <c r="FH32" t="e">
        <f>bvarHC2*bvarM3</f>
        <v>#VALUE!</v>
      </c>
      <c r="FI32" t="e">
        <f>cvarHC2*cvarM3</f>
        <v>#VALUE!</v>
      </c>
      <c r="FJ32" t="e">
        <f>mvarHC2*mvarM3</f>
        <v>#VALUE!</v>
      </c>
      <c r="FK32" s="15" t="e">
        <f t="shared" si="69"/>
        <v>#VALUE!</v>
      </c>
      <c r="FL32" s="15" t="e">
        <f t="shared" si="70"/>
        <v>#VALUE!</v>
      </c>
      <c r="FM32" s="53" t="e">
        <f t="shared" si="71"/>
        <v>#VALUE!</v>
      </c>
      <c r="FN32">
        <v>1.4998072195452E-6</v>
      </c>
      <c r="FO32" t="e">
        <f>bvarHC2*bvarM4</f>
        <v>#VALUE!</v>
      </c>
      <c r="FP32" t="e">
        <f>cvarHC2*cvarM4</f>
        <v>#VALUE!</v>
      </c>
      <c r="FQ32" t="e">
        <f>mvarHC2*mvarM4</f>
        <v>#VALUE!</v>
      </c>
      <c r="FR32" s="15" t="e">
        <f t="shared" si="72"/>
        <v>#VALUE!</v>
      </c>
      <c r="FS32" s="15" t="e">
        <f t="shared" si="73"/>
        <v>#VALUE!</v>
      </c>
      <c r="FT32" s="53" t="e">
        <f t="shared" si="74"/>
        <v>#VALUE!</v>
      </c>
      <c r="FU32">
        <v>1.0029768103055E-2</v>
      </c>
      <c r="FV32" t="e">
        <f>bvarM1*bvarM5</f>
        <v>#VALUE!</v>
      </c>
      <c r="FW32" t="e">
        <f>cvarM1*cvarM5</f>
        <v>#VALUE!</v>
      </c>
      <c r="FX32" t="e">
        <f>mvarM1*mvarM5</f>
        <v>#VALUE!</v>
      </c>
      <c r="FY32" s="15" t="e">
        <f t="shared" si="75"/>
        <v>#VALUE!</v>
      </c>
      <c r="FZ32" s="15" t="e">
        <f t="shared" si="76"/>
        <v>#VALUE!</v>
      </c>
      <c r="GA32" s="53" t="e">
        <f t="shared" si="77"/>
        <v>#VALUE!</v>
      </c>
      <c r="GB32">
        <v>-0.36536109188047</v>
      </c>
      <c r="GC32" t="e">
        <f>bvarM1*bvarM9</f>
        <v>#VALUE!</v>
      </c>
      <c r="GD32" t="e">
        <f>cvarM1*cvarM9</f>
        <v>#VALUE!</v>
      </c>
      <c r="GE32" t="e">
        <f>mvarM1*mvarM9</f>
        <v>#VALUE!</v>
      </c>
      <c r="GF32" s="15" t="e">
        <f t="shared" si="78"/>
        <v>#VALUE!</v>
      </c>
      <c r="GG32" s="15" t="e">
        <f t="shared" si="79"/>
        <v>#VALUE!</v>
      </c>
      <c r="GH32" s="53" t="e">
        <f t="shared" si="80"/>
        <v>#VALUE!</v>
      </c>
      <c r="GI32">
        <v>-1.3640490662652E-5</v>
      </c>
      <c r="GJ32" t="e">
        <f>bvarM2*bvarM8</f>
        <v>#VALUE!</v>
      </c>
      <c r="GK32" t="e">
        <f>cvarM2*cvarM8</f>
        <v>#VALUE!</v>
      </c>
      <c r="GL32" t="e">
        <f>mvarM2*mvarM8</f>
        <v>#VALUE!</v>
      </c>
      <c r="GM32" s="15" t="e">
        <f t="shared" si="81"/>
        <v>#VALUE!</v>
      </c>
      <c r="GN32" s="15" t="e">
        <f t="shared" si="82"/>
        <v>#VALUE!</v>
      </c>
      <c r="GO32" s="53" t="e">
        <f t="shared" si="83"/>
        <v>#VALUE!</v>
      </c>
      <c r="GP32">
        <v>2.7078383209828001E-4</v>
      </c>
      <c r="GQ32" t="e">
        <f>bvarHC2*bvarM7</f>
        <v>#VALUE!</v>
      </c>
      <c r="GR32" t="e">
        <f>cvarHC2*cvarM7</f>
        <v>#VALUE!</v>
      </c>
      <c r="GS32" t="e">
        <f>mvarHC2*mvarM7</f>
        <v>#VALUE!</v>
      </c>
      <c r="GT32" s="15" t="e">
        <f t="shared" si="84"/>
        <v>#VALUE!</v>
      </c>
      <c r="GU32" s="15" t="e">
        <f t="shared" si="85"/>
        <v>#VALUE!</v>
      </c>
      <c r="GV32" s="53" t="e">
        <f t="shared" si="86"/>
        <v>#VALUE!</v>
      </c>
      <c r="GW32">
        <v>-0.32345583056868998</v>
      </c>
      <c r="GX32" t="e">
        <f>bvarHC2*bvarM1</f>
        <v>#VALUE!</v>
      </c>
      <c r="GY32" t="e">
        <f>cvarHC2*cvarM1</f>
        <v>#VALUE!</v>
      </c>
      <c r="GZ32" t="e">
        <f>mvarHC2*mvarM1</f>
        <v>#VALUE!</v>
      </c>
      <c r="HA32" s="15" t="e">
        <f t="shared" si="87"/>
        <v>#VALUE!</v>
      </c>
      <c r="HB32" s="15" t="e">
        <f t="shared" si="88"/>
        <v>#VALUE!</v>
      </c>
      <c r="HC32" s="53" t="e">
        <f t="shared" si="89"/>
        <v>#VALUE!</v>
      </c>
      <c r="HD32">
        <v>-1.2439285232377E-6</v>
      </c>
      <c r="HE32" t="e">
        <f>bvarHC2*bvarM8</f>
        <v>#VALUE!</v>
      </c>
      <c r="HF32" t="e">
        <f>cvarHC2*cvarM8</f>
        <v>#VALUE!</v>
      </c>
      <c r="HG32" t="e">
        <f>mvarHC2*mvarM8</f>
        <v>#VALUE!</v>
      </c>
      <c r="HH32" s="15" t="e">
        <f t="shared" si="90"/>
        <v>#VALUE!</v>
      </c>
      <c r="HI32" s="15" t="e">
        <f t="shared" si="91"/>
        <v>#VALUE!</v>
      </c>
      <c r="HJ32" s="53" t="e">
        <f t="shared" si="92"/>
        <v>#VALUE!</v>
      </c>
      <c r="HK32">
        <v>-6.5355484013668003E-2</v>
      </c>
      <c r="HL32" t="e">
        <f>bvarM1*bvarM6</f>
        <v>#VALUE!</v>
      </c>
      <c r="HM32" t="e">
        <f>cvarM1*cvarM6</f>
        <v>#VALUE!</v>
      </c>
      <c r="HN32" t="e">
        <f>mvarM1*mvarM6</f>
        <v>#VALUE!</v>
      </c>
      <c r="HO32" s="15" t="e">
        <f t="shared" si="93"/>
        <v>#VALUE!</v>
      </c>
      <c r="HP32" s="15" t="e">
        <f t="shared" si="94"/>
        <v>#VALUE!</v>
      </c>
      <c r="HQ32" s="53" t="e">
        <f t="shared" si="95"/>
        <v>#VALUE!</v>
      </c>
      <c r="HR32">
        <v>-0.38054650947000002</v>
      </c>
      <c r="HS32" t="e">
        <f>bvarM1*bvarM9</f>
        <v>#VALUE!</v>
      </c>
      <c r="HT32" t="e">
        <f>cvarM1*cvarM9</f>
        <v>#VALUE!</v>
      </c>
      <c r="HU32" t="e">
        <f>mvarM1*mvarM9</f>
        <v>#VALUE!</v>
      </c>
      <c r="HV32" s="15" t="e">
        <f t="shared" si="96"/>
        <v>#VALUE!</v>
      </c>
      <c r="HW32" s="15" t="e">
        <f t="shared" si="97"/>
        <v>#VALUE!</v>
      </c>
      <c r="HX32" s="53" t="e">
        <f t="shared" si="98"/>
        <v>#VALUE!</v>
      </c>
      <c r="HY32">
        <v>-3.2702536667617E-6</v>
      </c>
      <c r="HZ32" t="e">
        <f>bvarM2*bvarM3</f>
        <v>#VALUE!</v>
      </c>
      <c r="IA32" t="e">
        <f>cvarM2*cvarM3</f>
        <v>#VALUE!</v>
      </c>
      <c r="IB32" t="e">
        <f>mvarM2*mvarM3</f>
        <v>#VALUE!</v>
      </c>
      <c r="IC32" s="15" t="e">
        <f t="shared" si="99"/>
        <v>#VALUE!</v>
      </c>
      <c r="ID32" s="15" t="e">
        <f t="shared" si="100"/>
        <v>#VALUE!</v>
      </c>
      <c r="IE32" s="53" t="e">
        <f t="shared" si="101"/>
        <v>#VALUE!</v>
      </c>
      <c r="IF32">
        <v>1.8355133110874999E-4</v>
      </c>
      <c r="IG32" t="e">
        <f>bvarHC2*bvarM6</f>
        <v>#VALUE!</v>
      </c>
      <c r="IH32" t="e">
        <f>cvarHC2*cvarM6</f>
        <v>#VALUE!</v>
      </c>
      <c r="II32" t="e">
        <f>mvarHC2*mvarM6</f>
        <v>#VALUE!</v>
      </c>
      <c r="IJ32" s="15" t="e">
        <f t="shared" si="102"/>
        <v>#VALUE!</v>
      </c>
      <c r="IK32" s="15" t="e">
        <f t="shared" si="103"/>
        <v>#VALUE!</v>
      </c>
      <c r="IL32" s="53" t="e">
        <f t="shared" si="104"/>
        <v>#VALUE!</v>
      </c>
      <c r="IM32">
        <v>-2.5141341212639E-5</v>
      </c>
      <c r="IN32" t="e">
        <f>bvarHC2*bvarM2</f>
        <v>#VALUE!</v>
      </c>
      <c r="IO32" t="e">
        <f>cvarHC2*cvarM2</f>
        <v>#VALUE!</v>
      </c>
      <c r="IP32" t="e">
        <f>mvarHC2*mvarM2</f>
        <v>#VALUE!</v>
      </c>
      <c r="IQ32" s="15" t="e">
        <f t="shared" si="105"/>
        <v>#VALUE!</v>
      </c>
      <c r="IR32" s="15" t="e">
        <f t="shared" si="106"/>
        <v>#VALUE!</v>
      </c>
      <c r="IS32" s="53" t="e">
        <f t="shared" si="107"/>
        <v>#VALUE!</v>
      </c>
      <c r="IT32">
        <v>2.7732033681740998E-7</v>
      </c>
      <c r="IU32" t="e">
        <f>bvarHC2*bvarM9</f>
        <v>#VALUE!</v>
      </c>
      <c r="IV32" t="e">
        <f>cvarHC2*cvarM9</f>
        <v>#VALUE!</v>
      </c>
      <c r="IW32" t="e">
        <f>mvarHC2*mvarM9</f>
        <v>#VALUE!</v>
      </c>
      <c r="IX32" s="15" t="e">
        <f t="shared" si="108"/>
        <v>#VALUE!</v>
      </c>
      <c r="IY32" s="15" t="e">
        <f t="shared" si="109"/>
        <v>#VALUE!</v>
      </c>
      <c r="IZ32" s="53" t="e">
        <f t="shared" si="110"/>
        <v>#VALUE!</v>
      </c>
      <c r="JA32">
        <v>2.2274017301983</v>
      </c>
      <c r="JB32" t="e">
        <f>bvarM1*bvarM2</f>
        <v>#VALUE!</v>
      </c>
      <c r="JC32" t="e">
        <f>cvarM1*cvarM2</f>
        <v>#VALUE!</v>
      </c>
      <c r="JD32" t="e">
        <f>mvarM1*mvarM2</f>
        <v>#VALUE!</v>
      </c>
      <c r="JE32" s="24" t="e">
        <f t="shared" si="111"/>
        <v>#VALUE!</v>
      </c>
      <c r="JF32" s="24" t="e">
        <f t="shared" si="112"/>
        <v>#VALUE!</v>
      </c>
      <c r="JG32" s="24" t="e">
        <f t="shared" si="113"/>
        <v>#VALUE!</v>
      </c>
      <c r="JH32">
        <v>0.64909758720505994</v>
      </c>
      <c r="JI32" t="e">
        <f>bvarM1*bvarM6</f>
        <v>#VALUE!</v>
      </c>
      <c r="JJ32" t="e">
        <f>cvarM1*cvarM6</f>
        <v>#VALUE!</v>
      </c>
      <c r="JK32" t="e">
        <f>mvarM1*mvarM6</f>
        <v>#VALUE!</v>
      </c>
      <c r="JL32" s="24" t="e">
        <f t="shared" si="114"/>
        <v>#VALUE!</v>
      </c>
      <c r="JM32" s="24" t="e">
        <f t="shared" si="115"/>
        <v>#VALUE!</v>
      </c>
      <c r="JN32" s="24" t="e">
        <f t="shared" si="116"/>
        <v>#VALUE!</v>
      </c>
      <c r="JO32">
        <v>-2.7761786371142001E-6</v>
      </c>
      <c r="JP32" t="e">
        <f>bvarM2*bvarM4</f>
        <v>#VALUE!</v>
      </c>
      <c r="JQ32" t="e">
        <f>cvarM2*cvarM4</f>
        <v>#VALUE!</v>
      </c>
      <c r="JR32" t="e">
        <f>mvarM2*mvarM4</f>
        <v>#VALUE!</v>
      </c>
      <c r="JS32" s="24" t="e">
        <f t="shared" si="117"/>
        <v>#VALUE!</v>
      </c>
      <c r="JT32" s="24" t="e">
        <f t="shared" si="118"/>
        <v>#VALUE!</v>
      </c>
      <c r="JU32" s="24" t="e">
        <f t="shared" si="119"/>
        <v>#VALUE!</v>
      </c>
      <c r="JV32">
        <v>1.1391939473465E-4</v>
      </c>
      <c r="JW32" t="e">
        <f>bvarHC2*bvarM6</f>
        <v>#VALUE!</v>
      </c>
      <c r="JX32" t="e">
        <f>cvarHC2*cvarM6</f>
        <v>#VALUE!</v>
      </c>
      <c r="JY32" t="e">
        <f>mvarHC2*mvarM6</f>
        <v>#VALUE!</v>
      </c>
      <c r="JZ32" s="24" t="e">
        <f t="shared" si="120"/>
        <v>#VALUE!</v>
      </c>
      <c r="KA32" s="24" t="e">
        <f t="shared" si="121"/>
        <v>#VALUE!</v>
      </c>
      <c r="KB32" s="24" t="e">
        <f t="shared" si="122"/>
        <v>#VALUE!</v>
      </c>
      <c r="KC32">
        <v>1.20005512536E-5</v>
      </c>
      <c r="KD32" t="e">
        <f>bvarM2*bvarM4</f>
        <v>#VALUE!</v>
      </c>
      <c r="KE32" t="e">
        <f>cvarM2*cvarM4</f>
        <v>#VALUE!</v>
      </c>
      <c r="KF32" t="e">
        <f>mvarM2*mvarM4</f>
        <v>#VALUE!</v>
      </c>
      <c r="KG32" s="24" t="e">
        <f t="shared" si="123"/>
        <v>#VALUE!</v>
      </c>
      <c r="KH32" s="24" t="e">
        <f t="shared" si="124"/>
        <v>#VALUE!</v>
      </c>
      <c r="KI32" s="24" t="e">
        <f t="shared" si="125"/>
        <v>#VALUE!</v>
      </c>
      <c r="KJ32">
        <v>-4.6837591889469003E-2</v>
      </c>
      <c r="KK32" t="e">
        <f>bvarM1*bvarM8</f>
        <v>#VALUE!</v>
      </c>
      <c r="KL32" t="e">
        <f>cvarM1*cvarM8</f>
        <v>#VALUE!</v>
      </c>
      <c r="KM32" t="e">
        <f>mvarM1*mvarM8</f>
        <v>#VALUE!</v>
      </c>
      <c r="KN32" s="24" t="e">
        <f t="shared" si="126"/>
        <v>#VALUE!</v>
      </c>
      <c r="KO32" s="24" t="e">
        <f t="shared" si="127"/>
        <v>#VALUE!</v>
      </c>
      <c r="KP32" s="24" t="e">
        <f t="shared" si="128"/>
        <v>#VALUE!</v>
      </c>
      <c r="KQ32">
        <v>1.1939797273243E-2</v>
      </c>
      <c r="KR32" t="e">
        <f>bvarM1*bvarM5</f>
        <v>#VALUE!</v>
      </c>
      <c r="KS32" t="e">
        <f>cvarM1*cvarM5</f>
        <v>#VALUE!</v>
      </c>
      <c r="KT32" t="e">
        <f>mvarM1*mvarM5</f>
        <v>#VALUE!</v>
      </c>
      <c r="KU32" s="24" t="e">
        <f t="shared" si="129"/>
        <v>#VALUE!</v>
      </c>
      <c r="KV32" s="24" t="e">
        <f t="shared" si="130"/>
        <v>#VALUE!</v>
      </c>
      <c r="KW32" s="24" t="e">
        <f t="shared" si="131"/>
        <v>#VALUE!</v>
      </c>
      <c r="KX32">
        <v>-1.5106724912622</v>
      </c>
      <c r="KY32" t="e">
        <f>bvarM1*bvarM7</f>
        <v>#VALUE!</v>
      </c>
      <c r="KZ32" t="e">
        <f>cvarM1*cvarM7</f>
        <v>#VALUE!</v>
      </c>
      <c r="LA32" t="e">
        <f>mvarM1*mvarM7</f>
        <v>#VALUE!</v>
      </c>
      <c r="LB32" s="24" t="e">
        <f t="shared" si="132"/>
        <v>#VALUE!</v>
      </c>
      <c r="LC32" s="24" t="e">
        <f t="shared" si="133"/>
        <v>#VALUE!</v>
      </c>
      <c r="LD32" s="24" t="e">
        <f t="shared" si="134"/>
        <v>#VALUE!</v>
      </c>
      <c r="LE32">
        <v>-9.3750698076093E-2</v>
      </c>
      <c r="LF32" t="e">
        <f>bvarM1*bvarM8</f>
        <v>#VALUE!</v>
      </c>
      <c r="LG32" t="e">
        <f>cvarM1*cvarM8</f>
        <v>#VALUE!</v>
      </c>
      <c r="LH32" t="e">
        <f>mvarM1*mvarM8</f>
        <v>#VALUE!</v>
      </c>
      <c r="LI32" s="24" t="e">
        <f t="shared" si="135"/>
        <v>#VALUE!</v>
      </c>
      <c r="LJ32" s="24" t="e">
        <f t="shared" si="136"/>
        <v>#VALUE!</v>
      </c>
      <c r="LK32" s="24" t="e">
        <f t="shared" si="137"/>
        <v>#VALUE!</v>
      </c>
      <c r="LL32">
        <v>-2.3964972862059001E-6</v>
      </c>
      <c r="LM32" t="e">
        <f>bvarHC2*bvarM3</f>
        <v>#VALUE!</v>
      </c>
      <c r="LN32" t="e">
        <f>cvarHC2*cvarM3</f>
        <v>#VALUE!</v>
      </c>
      <c r="LO32" t="e">
        <f>mvarHC2*mvarM3</f>
        <v>#VALUE!</v>
      </c>
      <c r="LP32" s="24" t="e">
        <f t="shared" si="138"/>
        <v>#VALUE!</v>
      </c>
      <c r="LQ32" s="24" t="e">
        <f t="shared" si="139"/>
        <v>#VALUE!</v>
      </c>
      <c r="LR32" s="24" t="e">
        <f t="shared" si="140"/>
        <v>#VALUE!</v>
      </c>
      <c r="LS32">
        <v>-0.21452375036057</v>
      </c>
      <c r="LT32" t="e">
        <f>bvarM1*bvarM5</f>
        <v>#VALUE!</v>
      </c>
      <c r="LU32" t="e">
        <f>cvarM1*cvarM5</f>
        <v>#VALUE!</v>
      </c>
      <c r="LV32" t="e">
        <f>mvarM1*mvarM5</f>
        <v>#VALUE!</v>
      </c>
      <c r="LW32" s="24" t="e">
        <f t="shared" si="141"/>
        <v>#VALUE!</v>
      </c>
      <c r="LX32" s="24" t="e">
        <f t="shared" si="142"/>
        <v>#VALUE!</v>
      </c>
      <c r="LY32" s="24" t="e">
        <f t="shared" si="143"/>
        <v>#VALUE!</v>
      </c>
      <c r="LZ32">
        <v>-9.0297774362941993E-6</v>
      </c>
      <c r="MA32" t="e">
        <f>bvarHC2*bvarM8</f>
        <v>#VALUE!</v>
      </c>
      <c r="MB32" t="e">
        <f>cvarHC2*cvarM8</f>
        <v>#VALUE!</v>
      </c>
      <c r="MC32" t="e">
        <f>mvarHC2*mvarM8</f>
        <v>#VALUE!</v>
      </c>
      <c r="MD32" s="24" t="e">
        <f t="shared" si="144"/>
        <v>#VALUE!</v>
      </c>
      <c r="ME32" s="24" t="e">
        <f t="shared" si="145"/>
        <v>#VALUE!</v>
      </c>
      <c r="MF32" s="24" t="e">
        <f t="shared" si="146"/>
        <v>#VALUE!</v>
      </c>
      <c r="MG32">
        <v>-1.0326504810769001E-3</v>
      </c>
      <c r="MH32" t="e">
        <f>bvarHC2*bvarM8</f>
        <v>#VALUE!</v>
      </c>
      <c r="MI32" t="e">
        <f>cvarHC2*cvarM8</f>
        <v>#VALUE!</v>
      </c>
      <c r="MJ32" t="e">
        <f>mvarHC2*mvarM8</f>
        <v>#VALUE!</v>
      </c>
      <c r="MK32" s="24" t="e">
        <f t="shared" si="147"/>
        <v>#VALUE!</v>
      </c>
      <c r="ML32" s="24" t="e">
        <f t="shared" si="148"/>
        <v>#VALUE!</v>
      </c>
      <c r="MM32" s="24" t="e">
        <f t="shared" si="149"/>
        <v>#VALUE!</v>
      </c>
      <c r="MN32">
        <v>-0.35336701373166002</v>
      </c>
      <c r="MO32" t="e">
        <f>bvarM1*bvarM5</f>
        <v>#VALUE!</v>
      </c>
      <c r="MP32" t="e">
        <f>cvarM1*cvarM5</f>
        <v>#VALUE!</v>
      </c>
      <c r="MQ32" t="e">
        <f>mvarM1*mvarM5</f>
        <v>#VALUE!</v>
      </c>
      <c r="MR32" s="24" t="e">
        <f t="shared" si="150"/>
        <v>#VALUE!</v>
      </c>
      <c r="MS32" s="24" t="e">
        <f t="shared" si="151"/>
        <v>#VALUE!</v>
      </c>
      <c r="MT32" s="24" t="e">
        <f t="shared" si="152"/>
        <v>#VALUE!</v>
      </c>
      <c r="MU32">
        <v>-5.0334883668886999E-6</v>
      </c>
      <c r="MV32" t="e">
        <f>bvarM2*bvarM4</f>
        <v>#VALUE!</v>
      </c>
      <c r="MW32" t="e">
        <f>cvarM2*cvarM4</f>
        <v>#VALUE!</v>
      </c>
      <c r="MX32" t="e">
        <f>mvarM2*mvarM4</f>
        <v>#VALUE!</v>
      </c>
      <c r="MY32" s="24" t="e">
        <f t="shared" si="153"/>
        <v>#VALUE!</v>
      </c>
      <c r="MZ32" s="24" t="e">
        <f t="shared" si="154"/>
        <v>#VALUE!</v>
      </c>
      <c r="NA32" s="24" t="e">
        <f t="shared" si="155"/>
        <v>#VALUE!</v>
      </c>
      <c r="NB32">
        <v>1.1765967297795E-4</v>
      </c>
      <c r="NC32" t="e">
        <f>bvarHC2*bvarM7</f>
        <v>#VALUE!</v>
      </c>
      <c r="ND32" t="e">
        <f>cvarHC2*cvarM7</f>
        <v>#VALUE!</v>
      </c>
      <c r="NE32" t="e">
        <f>mvarHC2*mvarM7</f>
        <v>#VALUE!</v>
      </c>
      <c r="NF32" s="24" t="e">
        <f t="shared" si="156"/>
        <v>#VALUE!</v>
      </c>
      <c r="NG32" s="24" t="e">
        <f t="shared" si="157"/>
        <v>#VALUE!</v>
      </c>
      <c r="NH32" s="24" t="e">
        <f t="shared" si="158"/>
        <v>#VALUE!</v>
      </c>
      <c r="NI32">
        <v>-0.38197860214745999</v>
      </c>
      <c r="NJ32" t="e">
        <f>bvarM1*bvarM5</f>
        <v>#VALUE!</v>
      </c>
      <c r="NK32" t="e">
        <f>cvarM1*cvarM5</f>
        <v>#VALUE!</v>
      </c>
      <c r="NL32" t="e">
        <f>mvarM1*mvarM5</f>
        <v>#VALUE!</v>
      </c>
      <c r="NM32" s="24" t="e">
        <f t="shared" si="159"/>
        <v>#VALUE!</v>
      </c>
      <c r="NN32" s="24" t="e">
        <f t="shared" si="160"/>
        <v>#VALUE!</v>
      </c>
      <c r="NO32" s="24" t="e">
        <f t="shared" si="161"/>
        <v>#VALUE!</v>
      </c>
      <c r="NP32">
        <v>-4.871695287692E-5</v>
      </c>
      <c r="NQ32" t="e">
        <f>bvarHC2*bvarM7</f>
        <v>#VALUE!</v>
      </c>
      <c r="NR32" t="e">
        <f>cvarHC2*cvarM7</f>
        <v>#VALUE!</v>
      </c>
      <c r="NS32" t="e">
        <f>mvarHC2*mvarM7</f>
        <v>#VALUE!</v>
      </c>
      <c r="NT32" s="24" t="e">
        <f t="shared" si="162"/>
        <v>#VALUE!</v>
      </c>
      <c r="NU32" s="24" t="e">
        <f t="shared" si="163"/>
        <v>#VALUE!</v>
      </c>
      <c r="NV32" s="24" t="e">
        <f t="shared" si="164"/>
        <v>#VALUE!</v>
      </c>
      <c r="NW32">
        <v>1.2381138150693E-2</v>
      </c>
      <c r="NX32" t="e">
        <f>bvarM1*bvarM5</f>
        <v>#VALUE!</v>
      </c>
      <c r="NY32" t="e">
        <f>cvarM1*cvarM5</f>
        <v>#VALUE!</v>
      </c>
      <c r="NZ32" t="e">
        <f>mvarM1*mvarM5</f>
        <v>#VALUE!</v>
      </c>
      <c r="OA32" s="24" t="e">
        <f t="shared" si="165"/>
        <v>#VALUE!</v>
      </c>
      <c r="OB32" s="24" t="e">
        <f t="shared" si="166"/>
        <v>#VALUE!</v>
      </c>
      <c r="OC32" s="24" t="e">
        <f t="shared" si="167"/>
        <v>#VALUE!</v>
      </c>
      <c r="OD32">
        <v>-0.26698208009038998</v>
      </c>
      <c r="OE32" t="e">
        <f>bvarM1*bvarM5</f>
        <v>#VALUE!</v>
      </c>
      <c r="OF32" t="e">
        <f>cvarM1*cvarM5</f>
        <v>#VALUE!</v>
      </c>
      <c r="OG32" t="e">
        <f>mvarM1*mvarM5</f>
        <v>#VALUE!</v>
      </c>
      <c r="OH32" s="24" t="e">
        <f t="shared" si="168"/>
        <v>#VALUE!</v>
      </c>
      <c r="OI32" s="24" t="e">
        <f t="shared" si="169"/>
        <v>#VALUE!</v>
      </c>
      <c r="OJ32" s="24" t="e">
        <f t="shared" si="170"/>
        <v>#VALUE!</v>
      </c>
      <c r="OK32">
        <v>-1.4900235933334E-2</v>
      </c>
      <c r="OL32" t="e">
        <f>bvarM1*bvarM3</f>
        <v>#VALUE!</v>
      </c>
      <c r="OM32" t="e">
        <f>cvarM1*cvarM3</f>
        <v>#VALUE!</v>
      </c>
      <c r="ON32" t="e">
        <f>mvarM1*mvarM3</f>
        <v>#VALUE!</v>
      </c>
      <c r="OO32" s="24" t="e">
        <f t="shared" si="171"/>
        <v>#VALUE!</v>
      </c>
      <c r="OP32" s="24" t="e">
        <f t="shared" si="172"/>
        <v>#VALUE!</v>
      </c>
      <c r="OQ32" s="24" t="e">
        <f t="shared" si="173"/>
        <v>#VALUE!</v>
      </c>
      <c r="OR32">
        <v>-3.7131203064614998E-6</v>
      </c>
      <c r="OS32" t="e">
        <f>bvarHC2*bvarM3</f>
        <v>#VALUE!</v>
      </c>
      <c r="OT32" t="e">
        <f>cvarHC2*cvarM3</f>
        <v>#VALUE!</v>
      </c>
      <c r="OU32" t="e">
        <f>mvarHC2*mvarM3</f>
        <v>#VALUE!</v>
      </c>
      <c r="OV32" s="24" t="e">
        <f t="shared" si="174"/>
        <v>#VALUE!</v>
      </c>
      <c r="OW32" s="24" t="e">
        <f t="shared" si="175"/>
        <v>#VALUE!</v>
      </c>
      <c r="OX32" s="24" t="e">
        <f t="shared" si="176"/>
        <v>#VALUE!</v>
      </c>
      <c r="OY32">
        <v>-0.51851161396974998</v>
      </c>
      <c r="OZ32" t="e">
        <f>bvarM1*bvarM9</f>
        <v>#VALUE!</v>
      </c>
      <c r="PA32" t="e">
        <f>cvarM1*cvarM9</f>
        <v>#VALUE!</v>
      </c>
      <c r="PB32" t="e">
        <f>mvarM1*mvarM9</f>
        <v>#VALUE!</v>
      </c>
      <c r="PC32" s="24" t="e">
        <f t="shared" si="177"/>
        <v>#VALUE!</v>
      </c>
      <c r="PD32" s="24" t="e">
        <f t="shared" si="178"/>
        <v>#VALUE!</v>
      </c>
      <c r="PE32" s="24" t="e">
        <f t="shared" si="179"/>
        <v>#VALUE!</v>
      </c>
      <c r="PF32">
        <v>4.8267704172936001E-6</v>
      </c>
      <c r="PG32" t="e">
        <f>bvarHC2*bvarM2</f>
        <v>#VALUE!</v>
      </c>
      <c r="PH32" t="e">
        <f>cvarHC2*cvarM2</f>
        <v>#VALUE!</v>
      </c>
      <c r="PI32" t="e">
        <f>mvarHC2*mvarM2</f>
        <v>#VALUE!</v>
      </c>
      <c r="PJ32" s="24" t="e">
        <f t="shared" si="180"/>
        <v>#VALUE!</v>
      </c>
      <c r="PK32" s="24" t="e">
        <f t="shared" si="181"/>
        <v>#VALUE!</v>
      </c>
      <c r="PL32" s="24" t="e">
        <f t="shared" si="182"/>
        <v>#VALUE!</v>
      </c>
      <c r="PM32">
        <v>9.3516838785801006E-3</v>
      </c>
      <c r="PN32" t="e">
        <f>bvarM1*bvarM5</f>
        <v>#VALUE!</v>
      </c>
      <c r="PO32" t="e">
        <f>cvarM1*cvarM5</f>
        <v>#VALUE!</v>
      </c>
      <c r="PP32" t="e">
        <f>mvarM1*mvarM5</f>
        <v>#VALUE!</v>
      </c>
      <c r="PQ32" s="24" t="e">
        <f t="shared" si="183"/>
        <v>#VALUE!</v>
      </c>
      <c r="PR32" s="24" t="e">
        <f t="shared" si="184"/>
        <v>#VALUE!</v>
      </c>
      <c r="PS32" s="24" t="e">
        <f t="shared" si="185"/>
        <v>#VALUE!</v>
      </c>
      <c r="PT32">
        <v>0.51350814851515003</v>
      </c>
      <c r="PU32" t="e">
        <f>bvarM1*bvarM6</f>
        <v>#VALUE!</v>
      </c>
      <c r="PV32" t="e">
        <f>cvarM1*cvarM6</f>
        <v>#VALUE!</v>
      </c>
      <c r="PW32" t="e">
        <f>mvarM1*mvarM6</f>
        <v>#VALUE!</v>
      </c>
      <c r="PX32" s="24" t="e">
        <f t="shared" si="186"/>
        <v>#VALUE!</v>
      </c>
      <c r="PY32" s="24" t="e">
        <f t="shared" si="187"/>
        <v>#VALUE!</v>
      </c>
      <c r="PZ32" s="24" t="e">
        <f t="shared" si="188"/>
        <v>#VALUE!</v>
      </c>
      <c r="QA32">
        <v>-0.20435972264617</v>
      </c>
      <c r="QB32" t="e">
        <f>bvarM1*bvarM8</f>
        <v>#VALUE!</v>
      </c>
      <c r="QC32" t="e">
        <f>cvarM1*cvarM8</f>
        <v>#VALUE!</v>
      </c>
      <c r="QD32" t="e">
        <f>mvarM1*mvarM8</f>
        <v>#VALUE!</v>
      </c>
      <c r="QE32" s="24" t="e">
        <f t="shared" si="189"/>
        <v>#VALUE!</v>
      </c>
      <c r="QF32" s="24" t="e">
        <f t="shared" si="190"/>
        <v>#VALUE!</v>
      </c>
      <c r="QG32" s="24" t="e">
        <f t="shared" si="191"/>
        <v>#VALUE!</v>
      </c>
      <c r="QH32">
        <v>-2.8158858634686999E-5</v>
      </c>
      <c r="QI32" t="e">
        <f>bvarHC2*bvarM6</f>
        <v>#VALUE!</v>
      </c>
      <c r="QJ32" t="e">
        <f>cvarHC2*cvarM6</f>
        <v>#VALUE!</v>
      </c>
      <c r="QK32" t="e">
        <f>mvarHC2*mvarM6</f>
        <v>#VALUE!</v>
      </c>
      <c r="QL32" s="24" t="e">
        <f t="shared" si="192"/>
        <v>#VALUE!</v>
      </c>
      <c r="QM32" s="24" t="e">
        <f t="shared" si="193"/>
        <v>#VALUE!</v>
      </c>
      <c r="QN32" s="24" t="e">
        <f t="shared" si="194"/>
        <v>#VALUE!</v>
      </c>
      <c r="QO32">
        <v>7.8252586617240998E-6</v>
      </c>
      <c r="QP32" t="e">
        <f>bvarM2*bvarM4</f>
        <v>#VALUE!</v>
      </c>
      <c r="QQ32" t="e">
        <f>cvarM2*cvarM4</f>
        <v>#VALUE!</v>
      </c>
      <c r="QR32" t="e">
        <f>mvarM2*mvarM4</f>
        <v>#VALUE!</v>
      </c>
      <c r="QS32" s="24" t="e">
        <f t="shared" si="195"/>
        <v>#VALUE!</v>
      </c>
      <c r="QT32" s="24" t="e">
        <f t="shared" si="196"/>
        <v>#VALUE!</v>
      </c>
      <c r="QU32" s="24" t="e">
        <f t="shared" si="197"/>
        <v>#VALUE!</v>
      </c>
      <c r="QV32">
        <v>-1.5973357535173E-2</v>
      </c>
      <c r="QW32" t="e">
        <f>bvarM1*bvarM4</f>
        <v>#VALUE!</v>
      </c>
      <c r="QX32" t="e">
        <f>cvarM1*cvarM4</f>
        <v>#VALUE!</v>
      </c>
      <c r="QY32" t="e">
        <f>mvarM1*mvarM4</f>
        <v>#VALUE!</v>
      </c>
      <c r="QZ32" s="24" t="e">
        <f t="shared" si="198"/>
        <v>#VALUE!</v>
      </c>
      <c r="RA32" s="24" t="e">
        <f t="shared" si="199"/>
        <v>#VALUE!</v>
      </c>
      <c r="RB32" s="24" t="e">
        <f t="shared" si="200"/>
        <v>#VALUE!</v>
      </c>
      <c r="RC32">
        <v>1.9302580544808001E-2</v>
      </c>
      <c r="RD32" t="e">
        <f>bvarM1*bvarM5</f>
        <v>#VALUE!</v>
      </c>
      <c r="RE32" t="e">
        <f>cvarM1*cvarM5</f>
        <v>#VALUE!</v>
      </c>
      <c r="RF32" t="e">
        <f>mvarM1*mvarM5</f>
        <v>#VALUE!</v>
      </c>
      <c r="RG32" s="24" t="e">
        <f t="shared" si="201"/>
        <v>#VALUE!</v>
      </c>
      <c r="RH32" s="24" t="e">
        <f t="shared" si="202"/>
        <v>#VALUE!</v>
      </c>
      <c r="RI32" s="24" t="e">
        <f t="shared" si="203"/>
        <v>#VALUE!</v>
      </c>
      <c r="RJ32">
        <v>-4.1375974579944001E-6</v>
      </c>
      <c r="RK32" t="e">
        <f>bvarM5*bvarM9</f>
        <v>#VALUE!</v>
      </c>
      <c r="RL32" t="e">
        <f>cvarM5*cvarM9</f>
        <v>#VALUE!</v>
      </c>
      <c r="RM32" t="e">
        <f>mvarM5*mvarM9</f>
        <v>#VALUE!</v>
      </c>
      <c r="RN32" s="24" t="e">
        <f t="shared" si="204"/>
        <v>#VALUE!</v>
      </c>
      <c r="RO32" s="24" t="e">
        <f t="shared" si="205"/>
        <v>#VALUE!</v>
      </c>
      <c r="RP32" s="24" t="e">
        <f t="shared" si="206"/>
        <v>#VALUE!</v>
      </c>
      <c r="RQ32">
        <v>-0.15257726144568001</v>
      </c>
      <c r="RR32" t="e">
        <f>bvarM1*bvarM8</f>
        <v>#VALUE!</v>
      </c>
      <c r="RS32" t="e">
        <f>cvarM1*cvarM8</f>
        <v>#VALUE!</v>
      </c>
      <c r="RT32" t="e">
        <f>mvarM1*mvarM8</f>
        <v>#VALUE!</v>
      </c>
      <c r="RU32" s="24" t="e">
        <f t="shared" si="207"/>
        <v>#VALUE!</v>
      </c>
      <c r="RV32" s="24" t="e">
        <f t="shared" si="208"/>
        <v>#VALUE!</v>
      </c>
      <c r="RW32" s="24" t="e">
        <f t="shared" si="209"/>
        <v>#VALUE!</v>
      </c>
      <c r="RX32">
        <v>4.2400838342762999E-7</v>
      </c>
      <c r="RY32" t="e">
        <f>bvarHC1*bvarM8</f>
        <v>#VALUE!</v>
      </c>
      <c r="RZ32" t="e">
        <f>cvarHC1*cvarM8</f>
        <v>#VALUE!</v>
      </c>
      <c r="SA32" t="e">
        <f>mvarHC1*mvarM8</f>
        <v>#VALUE!</v>
      </c>
      <c r="SB32" s="24" t="e">
        <f t="shared" si="210"/>
        <v>#VALUE!</v>
      </c>
      <c r="SC32" s="24" t="e">
        <f t="shared" si="211"/>
        <v>#VALUE!</v>
      </c>
      <c r="SD32" s="24" t="e">
        <f t="shared" si="212"/>
        <v>#VALUE!</v>
      </c>
      <c r="SE32">
        <v>8.7721867569103007E-6</v>
      </c>
      <c r="SF32" t="e">
        <f>bvarM2*bvarM4</f>
        <v>#VALUE!</v>
      </c>
      <c r="SG32" t="e">
        <f>cvarM2*cvarM4</f>
        <v>#VALUE!</v>
      </c>
      <c r="SH32" t="e">
        <f>mvarM2*mvarM4</f>
        <v>#VALUE!</v>
      </c>
      <c r="SI32" s="24" t="e">
        <f t="shared" si="213"/>
        <v>#VALUE!</v>
      </c>
      <c r="SJ32" s="24" t="e">
        <f t="shared" si="214"/>
        <v>#VALUE!</v>
      </c>
      <c r="SK32" s="24" t="e">
        <f t="shared" si="215"/>
        <v>#VALUE!</v>
      </c>
      <c r="SL32">
        <v>-1.7731698620619001E-2</v>
      </c>
      <c r="SM32" t="e">
        <f>bvarM1*bvarM4</f>
        <v>#VALUE!</v>
      </c>
      <c r="SN32" t="e">
        <f>cvarM1*cvarM4</f>
        <v>#VALUE!</v>
      </c>
      <c r="SO32" t="e">
        <f>mvarM1*mvarM4</f>
        <v>#VALUE!</v>
      </c>
      <c r="SP32" s="24" t="e">
        <f t="shared" si="216"/>
        <v>#VALUE!</v>
      </c>
      <c r="SQ32" s="24" t="e">
        <f t="shared" si="217"/>
        <v>#VALUE!</v>
      </c>
      <c r="SR32" s="24" t="e">
        <f t="shared" si="218"/>
        <v>#VALUE!</v>
      </c>
      <c r="SS32">
        <v>-0.82727519466042998</v>
      </c>
      <c r="ST32" t="e">
        <f>bvarM1*bvarM6</f>
        <v>#VALUE!</v>
      </c>
      <c r="SU32" t="e">
        <f>cvarM1*cvarM6</f>
        <v>#VALUE!</v>
      </c>
      <c r="SV32" t="e">
        <f>mvarM1*mvarM6</f>
        <v>#VALUE!</v>
      </c>
      <c r="SW32" s="24" t="e">
        <f t="shared" si="219"/>
        <v>#VALUE!</v>
      </c>
      <c r="SX32" s="24" t="e">
        <f t="shared" si="220"/>
        <v>#VALUE!</v>
      </c>
      <c r="SY32" s="24" t="e">
        <f t="shared" si="221"/>
        <v>#VALUE!</v>
      </c>
      <c r="SZ32">
        <v>0.21460367887109</v>
      </c>
      <c r="TA32" t="e">
        <f>bvarM1*bvarM4</f>
        <v>#VALUE!</v>
      </c>
      <c r="TB32" t="e">
        <f>cvarM1*cvarM4</f>
        <v>#VALUE!</v>
      </c>
      <c r="TC32" t="e">
        <f>mvarM1*mvarM4</f>
        <v>#VALUE!</v>
      </c>
      <c r="TD32" s="24" t="e">
        <f t="shared" si="222"/>
        <v>#VALUE!</v>
      </c>
      <c r="TE32" s="24" t="e">
        <f t="shared" si="223"/>
        <v>#VALUE!</v>
      </c>
      <c r="TF32" s="24" t="e">
        <f t="shared" si="224"/>
        <v>#VALUE!</v>
      </c>
      <c r="TG32">
        <v>1.2576278174025E-9</v>
      </c>
      <c r="TH32" t="e">
        <f>bvarM5*bvarM9</f>
        <v>#VALUE!</v>
      </c>
      <c r="TI32" t="e">
        <f>cvarM5*cvarM9</f>
        <v>#VALUE!</v>
      </c>
      <c r="TJ32" t="e">
        <f>mvarM5*mvarM9</f>
        <v>#VALUE!</v>
      </c>
      <c r="TK32" s="24" t="e">
        <f t="shared" si="225"/>
        <v>#VALUE!</v>
      </c>
      <c r="TL32" s="24" t="e">
        <f t="shared" si="226"/>
        <v>#VALUE!</v>
      </c>
      <c r="TM32" s="24" t="e">
        <f t="shared" si="227"/>
        <v>#VALUE!</v>
      </c>
      <c r="TN32">
        <v>2.3558080211133E-5</v>
      </c>
      <c r="TO32" t="e">
        <f>bvarHC2*bvarM6</f>
        <v>#VALUE!</v>
      </c>
      <c r="TP32" t="e">
        <f>cvarHC2*cvarM6</f>
        <v>#VALUE!</v>
      </c>
      <c r="TQ32" t="e">
        <f>mvarHC2*mvarM6</f>
        <v>#VALUE!</v>
      </c>
      <c r="TR32" s="24" t="e">
        <f t="shared" si="228"/>
        <v>#VALUE!</v>
      </c>
      <c r="TS32" s="24" t="e">
        <f t="shared" si="229"/>
        <v>#VALUE!</v>
      </c>
      <c r="TT32" s="24" t="e">
        <f t="shared" si="230"/>
        <v>#VALUE!</v>
      </c>
      <c r="TU32">
        <v>-5.3921591020962003E-4</v>
      </c>
      <c r="TV32" t="e">
        <f>bvarHC2*bvarM7</f>
        <v>#VALUE!</v>
      </c>
      <c r="TW32" t="e">
        <f>cvarHC2*cvarM7</f>
        <v>#VALUE!</v>
      </c>
      <c r="TX32" t="e">
        <f>mvarHC2*mvarM7</f>
        <v>#VALUE!</v>
      </c>
      <c r="TY32" s="24" t="e">
        <f t="shared" si="231"/>
        <v>#VALUE!</v>
      </c>
      <c r="TZ32" s="24" t="e">
        <f t="shared" si="232"/>
        <v>#VALUE!</v>
      </c>
      <c r="UA32" s="24" t="e">
        <f t="shared" si="233"/>
        <v>#VALUE!</v>
      </c>
      <c r="UB32">
        <v>-3.5616599921892001E-10</v>
      </c>
      <c r="UC32" t="e">
        <f>bvarM3*bvarM5</f>
        <v>#VALUE!</v>
      </c>
      <c r="UD32" t="e">
        <f>cvarM3*cvarM5</f>
        <v>#VALUE!</v>
      </c>
      <c r="UE32" t="e">
        <f>mvarM3*mvarM5</f>
        <v>#VALUE!</v>
      </c>
      <c r="UF32" s="24" t="e">
        <f t="shared" si="234"/>
        <v>#VALUE!</v>
      </c>
      <c r="UG32" s="24" t="e">
        <f t="shared" si="235"/>
        <v>#VALUE!</v>
      </c>
      <c r="UH32" s="24" t="e">
        <f t="shared" si="236"/>
        <v>#VALUE!</v>
      </c>
      <c r="UI32">
        <v>-0.24593296758357</v>
      </c>
      <c r="UJ32" t="e">
        <f>bvarM1*bvarM4</f>
        <v>#VALUE!</v>
      </c>
      <c r="UK32" t="e">
        <f>cvarM1*cvarM4</f>
        <v>#VALUE!</v>
      </c>
      <c r="UL32" t="e">
        <f>mvarM1*mvarM4</f>
        <v>#VALUE!</v>
      </c>
      <c r="UM32" s="24" t="e">
        <f t="shared" si="237"/>
        <v>#VALUE!</v>
      </c>
      <c r="UN32" s="24" t="e">
        <f t="shared" si="238"/>
        <v>#VALUE!</v>
      </c>
      <c r="UO32" s="24" t="e">
        <f t="shared" si="239"/>
        <v>#VALUE!</v>
      </c>
      <c r="UP32">
        <v>-4.1197295946904E-4</v>
      </c>
      <c r="UQ32" t="e">
        <f>bvarHC2*bvarM7</f>
        <v>#VALUE!</v>
      </c>
      <c r="UR32" t="e">
        <f>cvarHC2*cvarM7</f>
        <v>#VALUE!</v>
      </c>
      <c r="US32" t="e">
        <f>mvarHC2*mvarM7</f>
        <v>#VALUE!</v>
      </c>
      <c r="UT32" s="24" t="e">
        <f t="shared" si="240"/>
        <v>#VALUE!</v>
      </c>
      <c r="UU32" s="24" t="e">
        <f t="shared" si="241"/>
        <v>#VALUE!</v>
      </c>
      <c r="UV32" s="24" t="e">
        <f t="shared" si="242"/>
        <v>#VALUE!</v>
      </c>
      <c r="UW32">
        <v>-3.0154153178979001E-9</v>
      </c>
      <c r="UX32" t="e">
        <f>bvarM4*bvarM6</f>
        <v>#VALUE!</v>
      </c>
      <c r="UY32" t="e">
        <f>cvarM4*cvarM6</f>
        <v>#VALUE!</v>
      </c>
      <c r="UZ32" t="e">
        <f>mvarM4*mvarM6</f>
        <v>#VALUE!</v>
      </c>
      <c r="VA32" s="24" t="e">
        <f t="shared" si="243"/>
        <v>#VALUE!</v>
      </c>
      <c r="VB32" s="24" t="e">
        <f t="shared" si="244"/>
        <v>#VALUE!</v>
      </c>
      <c r="VC32" s="24" t="e">
        <f t="shared" si="245"/>
        <v>#VALUE!</v>
      </c>
      <c r="VD32">
        <v>-9.9881554262876995E-2</v>
      </c>
      <c r="VE32" t="e">
        <f>bvarM1*bvarM4</f>
        <v>#VALUE!</v>
      </c>
      <c r="VF32" t="e">
        <f>cvarM1*cvarM4</f>
        <v>#VALUE!</v>
      </c>
      <c r="VG32" t="e">
        <f>mvarM1*mvarM4</f>
        <v>#VALUE!</v>
      </c>
      <c r="VH32" s="24" t="e">
        <f t="shared" si="246"/>
        <v>#VALUE!</v>
      </c>
      <c r="VI32" s="24" t="e">
        <f t="shared" si="247"/>
        <v>#VALUE!</v>
      </c>
      <c r="VJ32" s="24" t="e">
        <f t="shared" si="248"/>
        <v>#VALUE!</v>
      </c>
      <c r="VK32">
        <v>-5.3741550216665002E-4</v>
      </c>
      <c r="VL32" t="e">
        <f>bvarHC2*bvarM7</f>
        <v>#VALUE!</v>
      </c>
      <c r="VM32" t="e">
        <f>cvarHC2*cvarM7</f>
        <v>#VALUE!</v>
      </c>
      <c r="VN32" t="e">
        <f>mvarHC2*mvarM7</f>
        <v>#VALUE!</v>
      </c>
      <c r="VO32" s="24" t="e">
        <f t="shared" si="249"/>
        <v>#VALUE!</v>
      </c>
      <c r="VP32" s="24" t="e">
        <f t="shared" si="250"/>
        <v>#VALUE!</v>
      </c>
      <c r="VQ32" s="24" t="e">
        <f t="shared" si="251"/>
        <v>#VALUE!</v>
      </c>
      <c r="VR32">
        <v>2.5912510735655999E-5</v>
      </c>
      <c r="VS32" t="e">
        <f>bvarM1*bvarM6</f>
        <v>#VALUE!</v>
      </c>
      <c r="VT32" t="e">
        <f>cvarM1*cvarM6</f>
        <v>#VALUE!</v>
      </c>
      <c r="VU32" t="e">
        <f>mvarM1*mvarM6</f>
        <v>#VALUE!</v>
      </c>
      <c r="VV32" s="24" t="e">
        <f t="shared" si="252"/>
        <v>#VALUE!</v>
      </c>
      <c r="VW32" s="24" t="e">
        <f t="shared" si="253"/>
        <v>#VALUE!</v>
      </c>
      <c r="VX32" s="24" t="e">
        <f t="shared" si="254"/>
        <v>#VALUE!</v>
      </c>
      <c r="VY32">
        <v>-0.87309048698064995</v>
      </c>
      <c r="VZ32" t="e">
        <f>bvarM1*bvarM6</f>
        <v>#VALUE!</v>
      </c>
      <c r="WA32" t="e">
        <f>cvarM1*cvarM6</f>
        <v>#VALUE!</v>
      </c>
      <c r="WB32" t="e">
        <f>mvarM1*mvarM6</f>
        <v>#VALUE!</v>
      </c>
      <c r="WC32" s="24" t="e">
        <f t="shared" si="255"/>
        <v>#VALUE!</v>
      </c>
      <c r="WD32" s="24" t="e">
        <f t="shared" si="256"/>
        <v>#VALUE!</v>
      </c>
      <c r="WE32" s="24" t="e">
        <f t="shared" si="257"/>
        <v>#VALUE!</v>
      </c>
      <c r="WF32">
        <v>-3.2824442993064002E-4</v>
      </c>
      <c r="WG32" t="e">
        <f>bvarHC2*bvarM7</f>
        <v>#VALUE!</v>
      </c>
      <c r="WH32" t="e">
        <f>cvarHC2*cvarM7</f>
        <v>#VALUE!</v>
      </c>
      <c r="WI32" t="e">
        <f>mvarHC2*mvarM7</f>
        <v>#VALUE!</v>
      </c>
      <c r="WJ32" s="24" t="e">
        <f t="shared" si="258"/>
        <v>#VALUE!</v>
      </c>
      <c r="WK32" s="24" t="e">
        <f t="shared" si="259"/>
        <v>#VALUE!</v>
      </c>
      <c r="WL32" s="24" t="e">
        <f t="shared" si="260"/>
        <v>#VALUE!</v>
      </c>
      <c r="WM32">
        <v>3.4986692666179002E-11</v>
      </c>
      <c r="WN32" t="e">
        <f>bvarHC1^2</f>
        <v>#VALUE!</v>
      </c>
      <c r="WO32" t="e">
        <f>cvarHC1^2</f>
        <v>#VALUE!</v>
      </c>
      <c r="WP32" t="e">
        <f>mvarHC1^2</f>
        <v>#VALUE!</v>
      </c>
      <c r="WQ32" s="24" t="e">
        <f t="shared" si="261"/>
        <v>#VALUE!</v>
      </c>
      <c r="WR32" s="24" t="e">
        <f t="shared" si="262"/>
        <v>#VALUE!</v>
      </c>
      <c r="WS32" s="24" t="e">
        <f t="shared" si="263"/>
        <v>#VALUE!</v>
      </c>
      <c r="WT32">
        <v>-0.17956964658631</v>
      </c>
      <c r="WU32" t="e">
        <f>bvarM1*bvarM2</f>
        <v>#VALUE!</v>
      </c>
      <c r="WV32" t="e">
        <f>cvarM1*cvarM2</f>
        <v>#VALUE!</v>
      </c>
      <c r="WW32" t="e">
        <f>mvarM1*mvarM2</f>
        <v>#VALUE!</v>
      </c>
      <c r="WX32" s="24" t="e">
        <f t="shared" si="264"/>
        <v>#VALUE!</v>
      </c>
      <c r="WY32" s="24" t="e">
        <f t="shared" si="265"/>
        <v>#VALUE!</v>
      </c>
      <c r="WZ32" s="24" t="e">
        <f t="shared" si="266"/>
        <v>#VALUE!</v>
      </c>
      <c r="XA32">
        <v>-5.3190945741550001E-4</v>
      </c>
      <c r="XB32" t="e">
        <f>bvarHC2*bvarM7</f>
        <v>#VALUE!</v>
      </c>
      <c r="XC32" t="e">
        <f>cvarHC2*cvarM7</f>
        <v>#VALUE!</v>
      </c>
      <c r="XD32" t="e">
        <f>mvarHC2*mvarM7</f>
        <v>#VALUE!</v>
      </c>
      <c r="XE32" s="24" t="e">
        <f t="shared" si="267"/>
        <v>#VALUE!</v>
      </c>
      <c r="XF32" s="24" t="e">
        <f t="shared" si="268"/>
        <v>#VALUE!</v>
      </c>
      <c r="XG32" s="24" t="e">
        <f t="shared" si="269"/>
        <v>#VALUE!</v>
      </c>
      <c r="XH32">
        <v>1.1491814860541001E-9</v>
      </c>
      <c r="XI32" t="e">
        <f>bvarM2*bvarM5</f>
        <v>#VALUE!</v>
      </c>
      <c r="XJ32" t="e">
        <f>cvarM2*cvarM5</f>
        <v>#VALUE!</v>
      </c>
      <c r="XK32" t="e">
        <f>mvarM2*mvarM5</f>
        <v>#VALUE!</v>
      </c>
      <c r="XL32" s="24" t="e">
        <f t="shared" si="270"/>
        <v>#VALUE!</v>
      </c>
      <c r="XM32" s="24" t="e">
        <f t="shared" si="271"/>
        <v>#VALUE!</v>
      </c>
      <c r="XN32" s="24" t="e">
        <f t="shared" si="272"/>
        <v>#VALUE!</v>
      </c>
      <c r="XO32">
        <v>-0.82830923222478003</v>
      </c>
      <c r="XP32" t="e">
        <f>bvarM1*bvarM6</f>
        <v>#VALUE!</v>
      </c>
      <c r="XQ32" t="e">
        <f>cvarM1*cvarM6</f>
        <v>#VALUE!</v>
      </c>
      <c r="XR32" t="e">
        <f>mvarM1*mvarM6</f>
        <v>#VALUE!</v>
      </c>
      <c r="XS32" s="24" t="e">
        <f t="shared" si="273"/>
        <v>#VALUE!</v>
      </c>
      <c r="XT32" s="24" t="e">
        <f t="shared" si="274"/>
        <v>#VALUE!</v>
      </c>
      <c r="XU32" s="24" t="e">
        <f t="shared" si="275"/>
        <v>#VALUE!</v>
      </c>
      <c r="XV32">
        <v>-1.4729811996022</v>
      </c>
      <c r="XW32" t="e">
        <f>bvarM1*bvarM2</f>
        <v>#VALUE!</v>
      </c>
      <c r="XX32" t="e">
        <f>cvarM1*cvarM2</f>
        <v>#VALUE!</v>
      </c>
      <c r="XY32" t="e">
        <f>mvarM1*mvarM2</f>
        <v>#VALUE!</v>
      </c>
      <c r="XZ32" s="24" t="e">
        <f t="shared" si="276"/>
        <v>#VALUE!</v>
      </c>
      <c r="YA32" s="24" t="e">
        <f t="shared" si="277"/>
        <v>#VALUE!</v>
      </c>
      <c r="YB32" s="24" t="e">
        <f t="shared" si="278"/>
        <v>#VALUE!</v>
      </c>
      <c r="YC32">
        <v>-3.4046665634786001E-9</v>
      </c>
      <c r="YD32" t="e">
        <f>bvarM4*bvarM6</f>
        <v>#VALUE!</v>
      </c>
      <c r="YE32" t="e">
        <f>cvarM4*cvarM6</f>
        <v>#VALUE!</v>
      </c>
      <c r="YF32" t="e">
        <f>mvarM4*mvarM6</f>
        <v>#VALUE!</v>
      </c>
      <c r="YG32" s="24" t="e">
        <f t="shared" si="279"/>
        <v>#VALUE!</v>
      </c>
      <c r="YH32" s="24" t="e">
        <f t="shared" si="280"/>
        <v>#VALUE!</v>
      </c>
      <c r="YI32" s="24" t="e">
        <f t="shared" si="281"/>
        <v>#VALUE!</v>
      </c>
      <c r="YJ32">
        <v>4.2249397876300998E-6</v>
      </c>
      <c r="YK32" t="e">
        <f>bvarHC2*bvarM9</f>
        <v>#VALUE!</v>
      </c>
      <c r="YL32" t="e">
        <f>cvarHC2*cvarM9</f>
        <v>#VALUE!</v>
      </c>
      <c r="YM32" t="e">
        <f>mvarHC2*mvarM9</f>
        <v>#VALUE!</v>
      </c>
      <c r="YN32" s="24" t="e">
        <f t="shared" si="282"/>
        <v>#VALUE!</v>
      </c>
      <c r="YO32" s="24" t="e">
        <f t="shared" si="283"/>
        <v>#VALUE!</v>
      </c>
      <c r="YP32" s="24" t="e">
        <f t="shared" si="284"/>
        <v>#VALUE!</v>
      </c>
      <c r="YQ32">
        <v>-0.86382868693648995</v>
      </c>
      <c r="YR32" t="e">
        <f>bvarM1*bvarM2</f>
        <v>#VALUE!</v>
      </c>
      <c r="YS32" t="e">
        <f>cvarM1*cvarM2</f>
        <v>#VALUE!</v>
      </c>
      <c r="YT32" t="e">
        <f>mvarM1*mvarM2</f>
        <v>#VALUE!</v>
      </c>
      <c r="YU32" s="24" t="e">
        <f t="shared" si="285"/>
        <v>#VALUE!</v>
      </c>
      <c r="YV32" s="24" t="e">
        <f t="shared" si="286"/>
        <v>#VALUE!</v>
      </c>
      <c r="YW32" s="24" t="e">
        <f t="shared" si="287"/>
        <v>#VALUE!</v>
      </c>
      <c r="YX32">
        <v>1.5138265750218999E-4</v>
      </c>
      <c r="YY32" t="e">
        <f>bvarM1*bvarM7</f>
        <v>#VALUE!</v>
      </c>
      <c r="YZ32" t="e">
        <f>cvarM1*cvarM7</f>
        <v>#VALUE!</v>
      </c>
      <c r="ZA32" t="e">
        <f>mvarM1*mvarM7</f>
        <v>#VALUE!</v>
      </c>
      <c r="ZB32" s="24" t="e">
        <f t="shared" si="288"/>
        <v>#VALUE!</v>
      </c>
      <c r="ZC32" s="24" t="e">
        <f t="shared" si="289"/>
        <v>#VALUE!</v>
      </c>
      <c r="ZD32" s="24" t="e">
        <f t="shared" si="290"/>
        <v>#VALUE!</v>
      </c>
      <c r="ZE32">
        <v>2.8647262877608999E-5</v>
      </c>
      <c r="ZF32" t="e">
        <f>bvarM2*bvarM5</f>
        <v>#VALUE!</v>
      </c>
      <c r="ZG32" t="e">
        <f>cvarM2*cvarM5</f>
        <v>#VALUE!</v>
      </c>
      <c r="ZH32" t="e">
        <f>mvarM2*mvarM5</f>
        <v>#VALUE!</v>
      </c>
      <c r="ZI32" s="24" t="e">
        <f t="shared" si="291"/>
        <v>#VALUE!</v>
      </c>
      <c r="ZJ32" s="24" t="e">
        <f t="shared" si="292"/>
        <v>#VALUE!</v>
      </c>
      <c r="ZK32" s="24" t="e">
        <f t="shared" si="293"/>
        <v>#VALUE!</v>
      </c>
      <c r="ZL32">
        <v>-1.9437549158322001</v>
      </c>
      <c r="ZM32" t="e">
        <f>bvarM1*bvarM2</f>
        <v>#VALUE!</v>
      </c>
      <c r="ZN32" t="e">
        <f>cvarM1*cvarM2</f>
        <v>#VALUE!</v>
      </c>
      <c r="ZO32" t="e">
        <f>mvarM1*mvarM2</f>
        <v>#VALUE!</v>
      </c>
      <c r="ZP32" s="24" t="e">
        <f t="shared" si="294"/>
        <v>#VALUE!</v>
      </c>
      <c r="ZQ32" s="24" t="e">
        <f t="shared" si="295"/>
        <v>#VALUE!</v>
      </c>
      <c r="ZR32" s="24" t="e">
        <f t="shared" si="296"/>
        <v>#VALUE!</v>
      </c>
      <c r="ZS32">
        <v>1.8192909608898E-9</v>
      </c>
      <c r="ZT32" t="e">
        <f>bvarM5*bvarM6</f>
        <v>#VALUE!</v>
      </c>
      <c r="ZU32" t="e">
        <f>cvarM5*cvarM6</f>
        <v>#VALUE!</v>
      </c>
      <c r="ZV32" t="e">
        <f>mvarM5*mvarM6</f>
        <v>#VALUE!</v>
      </c>
      <c r="ZW32" s="24" t="e">
        <f t="shared" si="297"/>
        <v>#VALUE!</v>
      </c>
      <c r="ZX32" s="24" t="e">
        <f t="shared" si="298"/>
        <v>#VALUE!</v>
      </c>
      <c r="ZY32" s="24" t="e">
        <f t="shared" si="299"/>
        <v>#VALUE!</v>
      </c>
      <c r="ZZ32">
        <v>-2.6228747012088E-7</v>
      </c>
      <c r="AAA32" t="e">
        <f>bvarHC2*bvarM9</f>
        <v>#VALUE!</v>
      </c>
      <c r="AAB32" t="e">
        <f>cvarHC2*cvarM9</f>
        <v>#VALUE!</v>
      </c>
      <c r="AAC32" t="e">
        <f>mvarHC2*mvarM9</f>
        <v>#VALUE!</v>
      </c>
      <c r="AAD32" s="24" t="e">
        <f t="shared" si="300"/>
        <v>#VALUE!</v>
      </c>
      <c r="AAE32" s="24" t="e">
        <f t="shared" si="301"/>
        <v>#VALUE!</v>
      </c>
      <c r="AAF32" s="24" t="e">
        <f t="shared" si="302"/>
        <v>#VALUE!</v>
      </c>
      <c r="AAG32">
        <v>-6.9994221131779004E-4</v>
      </c>
      <c r="AAH32" t="e">
        <f>bvarHC2*bvarM7</f>
        <v>#VALUE!</v>
      </c>
      <c r="AAI32" t="e">
        <f>cvarHC2*cvarM7</f>
        <v>#VALUE!</v>
      </c>
      <c r="AAJ32" t="e">
        <f>mvarHC2*mvarM7</f>
        <v>#VALUE!</v>
      </c>
      <c r="AAK32" s="24" t="e">
        <f t="shared" si="303"/>
        <v>#VALUE!</v>
      </c>
      <c r="AAL32" s="24" t="e">
        <f t="shared" si="304"/>
        <v>#VALUE!</v>
      </c>
      <c r="AAM32" s="24" t="e">
        <f t="shared" si="305"/>
        <v>#VALUE!</v>
      </c>
      <c r="AAN32">
        <v>4.1325589105078997E-5</v>
      </c>
      <c r="AAO32" t="e">
        <f>bvarM1*bvarM6</f>
        <v>#VALUE!</v>
      </c>
      <c r="AAP32" t="e">
        <f>cvarM1*cvarM6</f>
        <v>#VALUE!</v>
      </c>
      <c r="AAQ32" t="e">
        <f>mvarM1*mvarM6</f>
        <v>#VALUE!</v>
      </c>
      <c r="AAR32" s="24" t="e">
        <f t="shared" si="306"/>
        <v>#VALUE!</v>
      </c>
      <c r="AAS32" s="24" t="e">
        <f t="shared" si="307"/>
        <v>#VALUE!</v>
      </c>
      <c r="AAT32" s="24" t="e">
        <f t="shared" si="308"/>
        <v>#VALUE!</v>
      </c>
      <c r="AAU32">
        <v>1.0028878768599E-4</v>
      </c>
      <c r="AAV32" t="e">
        <f>bvarM5*bvarM7</f>
        <v>#VALUE!</v>
      </c>
      <c r="AAW32" t="e">
        <f>cvarM5*cvarM7</f>
        <v>#VALUE!</v>
      </c>
      <c r="AAX32" t="e">
        <f>mvarM5*mvarM7</f>
        <v>#VALUE!</v>
      </c>
      <c r="AAY32" s="24" t="e">
        <f t="shared" si="309"/>
        <v>#VALUE!</v>
      </c>
      <c r="AAZ32" s="24" t="e">
        <f t="shared" si="310"/>
        <v>#VALUE!</v>
      </c>
      <c r="ABA32" s="24" t="e">
        <f t="shared" si="311"/>
        <v>#VALUE!</v>
      </c>
      <c r="ABB32">
        <v>3.4228789233081E-5</v>
      </c>
      <c r="ABC32" t="e">
        <f>bvarM2*bvarM4</f>
        <v>#VALUE!</v>
      </c>
      <c r="ABD32" t="e">
        <f>cvarM2*cvarM4</f>
        <v>#VALUE!</v>
      </c>
      <c r="ABE32" t="e">
        <f>mvarM2*mvarM4</f>
        <v>#VALUE!</v>
      </c>
      <c r="ABF32" s="24" t="e">
        <f t="shared" si="312"/>
        <v>#VALUE!</v>
      </c>
      <c r="ABG32" s="24" t="e">
        <f t="shared" si="313"/>
        <v>#VALUE!</v>
      </c>
      <c r="ABH32" s="24" t="e">
        <f t="shared" si="314"/>
        <v>#VALUE!</v>
      </c>
      <c r="ABI32">
        <v>-1.2860639263746E-8</v>
      </c>
      <c r="ABJ32" t="e">
        <f>bvarM4*bvarM7</f>
        <v>#VALUE!</v>
      </c>
      <c r="ABK32" t="e">
        <f>cvarM4*cvarM7</f>
        <v>#VALUE!</v>
      </c>
      <c r="ABL32" t="e">
        <f>mvarM4*mvarM7</f>
        <v>#VALUE!</v>
      </c>
      <c r="ABM32" s="24" t="e">
        <f t="shared" si="315"/>
        <v>#VALUE!</v>
      </c>
      <c r="ABN32" s="24" t="e">
        <f t="shared" si="316"/>
        <v>#VALUE!</v>
      </c>
      <c r="ABO32" s="24" t="e">
        <f t="shared" si="317"/>
        <v>#VALUE!</v>
      </c>
      <c r="ABP32">
        <v>3.8629759608874002E-7</v>
      </c>
      <c r="ABQ32" t="e">
        <f>bvarM2*bvarM4</f>
        <v>#VALUE!</v>
      </c>
      <c r="ABR32" t="e">
        <f>cvarM2*cvarM4</f>
        <v>#VALUE!</v>
      </c>
      <c r="ABS32" t="e">
        <f>mvarM2*mvarM4</f>
        <v>#VALUE!</v>
      </c>
      <c r="ABT32" s="24" t="e">
        <f t="shared" si="318"/>
        <v>#VALUE!</v>
      </c>
      <c r="ABU32" s="24" t="e">
        <f t="shared" si="319"/>
        <v>#VALUE!</v>
      </c>
      <c r="ABV32" s="24" t="e">
        <f t="shared" si="320"/>
        <v>#VALUE!</v>
      </c>
      <c r="ABW32">
        <v>1.5060370987756E-4</v>
      </c>
      <c r="ABX32" t="e">
        <f>bvarHC2*bvarM6</f>
        <v>#VALUE!</v>
      </c>
      <c r="ABY32" t="e">
        <f>cvarHC2*cvarM6</f>
        <v>#VALUE!</v>
      </c>
      <c r="ABZ32" t="e">
        <f>mvarHC2*mvarM6</f>
        <v>#VALUE!</v>
      </c>
      <c r="ACA32" s="24" t="e">
        <f t="shared" si="321"/>
        <v>#VALUE!</v>
      </c>
      <c r="ACB32" s="24" t="e">
        <f t="shared" si="322"/>
        <v>#VALUE!</v>
      </c>
      <c r="ACC32" s="24" t="e">
        <f t="shared" si="323"/>
        <v>#VALUE!</v>
      </c>
      <c r="ACD32">
        <v>1.3280999718756999E-9</v>
      </c>
      <c r="ACE32" t="e">
        <f>bvarM2*bvarM5</f>
        <v>#VALUE!</v>
      </c>
      <c r="ACF32" t="e">
        <f>cvarM2*cvarM5</f>
        <v>#VALUE!</v>
      </c>
      <c r="ACG32" t="e">
        <f>mvarM2*mvarM5</f>
        <v>#VALUE!</v>
      </c>
      <c r="ACH32" s="24" t="e">
        <f t="shared" si="324"/>
        <v>#VALUE!</v>
      </c>
      <c r="ACI32" s="24" t="e">
        <f t="shared" si="325"/>
        <v>#VALUE!</v>
      </c>
      <c r="ACJ32" s="24" t="e">
        <f t="shared" si="326"/>
        <v>#VALUE!</v>
      </c>
      <c r="ACK32">
        <v>2.6117585294323001E-5</v>
      </c>
      <c r="ACL32" t="e">
        <f>bvarM4*bvarM6</f>
        <v>#VALUE!</v>
      </c>
      <c r="ACM32" t="e">
        <f>cvarM4*cvarM6</f>
        <v>#VALUE!</v>
      </c>
      <c r="ACN32" t="e">
        <f>mvarM4*mvarM6</f>
        <v>#VALUE!</v>
      </c>
      <c r="ACO32" s="24" t="e">
        <f t="shared" si="327"/>
        <v>#VALUE!</v>
      </c>
      <c r="ACP32" s="24" t="e">
        <f t="shared" si="328"/>
        <v>#VALUE!</v>
      </c>
      <c r="ACQ32" s="24" t="e">
        <f t="shared" si="329"/>
        <v>#VALUE!</v>
      </c>
      <c r="ACR32">
        <v>3.7793843567791998E-4</v>
      </c>
      <c r="ACS32" t="e">
        <f>bvarM4^2</f>
        <v>#VALUE!</v>
      </c>
      <c r="ACT32" t="e">
        <f>cvarM4^2</f>
        <v>#VALUE!</v>
      </c>
      <c r="ACU32" t="e">
        <f>mvarM4^2</f>
        <v>#VALUE!</v>
      </c>
      <c r="ACV32" s="24" t="e">
        <f t="shared" si="330"/>
        <v>#VALUE!</v>
      </c>
      <c r="ACW32" s="24" t="e">
        <f t="shared" si="331"/>
        <v>#VALUE!</v>
      </c>
      <c r="ACX32" s="24" t="e">
        <f t="shared" si="332"/>
        <v>#VALUE!</v>
      </c>
      <c r="ACY32">
        <v>3.1745680018901998E-9</v>
      </c>
      <c r="ACZ32" t="e">
        <f>bvarM5*bvarM6</f>
        <v>#VALUE!</v>
      </c>
      <c r="ADA32" t="e">
        <f>cvarM5*cvarM6</f>
        <v>#VALUE!</v>
      </c>
      <c r="ADB32" t="e">
        <f>mvarM5*mvarM6</f>
        <v>#VALUE!</v>
      </c>
      <c r="ADC32" s="24" t="e">
        <f t="shared" si="333"/>
        <v>#VALUE!</v>
      </c>
      <c r="ADD32" s="24" t="e">
        <f t="shared" si="334"/>
        <v>#VALUE!</v>
      </c>
      <c r="ADE32" s="24" t="e">
        <f t="shared" si="335"/>
        <v>#VALUE!</v>
      </c>
      <c r="ADF32">
        <v>5.7368047263379004E-6</v>
      </c>
      <c r="ADG32" t="e">
        <f>bvarM4*bvarM6</f>
        <v>#VALUE!</v>
      </c>
      <c r="ADH32" t="e">
        <f>cvarM4*cvarM6</f>
        <v>#VALUE!</v>
      </c>
      <c r="ADI32" t="e">
        <f>mvarM4*mvarM6</f>
        <v>#VALUE!</v>
      </c>
      <c r="ADJ32" s="24" t="e">
        <f t="shared" si="336"/>
        <v>#VALUE!</v>
      </c>
      <c r="ADK32" s="24" t="e">
        <f t="shared" si="337"/>
        <v>#VALUE!</v>
      </c>
      <c r="ADL32" s="24" t="e">
        <f t="shared" si="338"/>
        <v>#VALUE!</v>
      </c>
      <c r="ADM32">
        <v>1.6454371603128001E-5</v>
      </c>
      <c r="ADN32" t="e">
        <f>bvarM5*bvarM6</f>
        <v>#VALUE!</v>
      </c>
      <c r="ADO32" t="e">
        <f>cvarM5*cvarM6</f>
        <v>#VALUE!</v>
      </c>
      <c r="ADP32" t="e">
        <f>mvarM5*mvarM6</f>
        <v>#VALUE!</v>
      </c>
      <c r="ADQ32" s="24" t="e">
        <f t="shared" si="339"/>
        <v>#VALUE!</v>
      </c>
      <c r="ADR32" s="24" t="e">
        <f t="shared" si="340"/>
        <v>#VALUE!</v>
      </c>
      <c r="ADS32" s="24" t="e">
        <f t="shared" si="341"/>
        <v>#VALUE!</v>
      </c>
      <c r="ADT32">
        <v>-7.0717270277833996E-11</v>
      </c>
      <c r="ADU32" t="e">
        <f>bvarM5*bvarM9</f>
        <v>#VALUE!</v>
      </c>
      <c r="ADV32" t="e">
        <f>cvarM5*cvarM9</f>
        <v>#VALUE!</v>
      </c>
      <c r="ADW32" t="e">
        <f>mvarM5*mvarM9</f>
        <v>#VALUE!</v>
      </c>
      <c r="ADX32" s="24" t="e">
        <f t="shared" si="342"/>
        <v>#VALUE!</v>
      </c>
      <c r="ADY32" s="24" t="e">
        <f t="shared" si="343"/>
        <v>#VALUE!</v>
      </c>
      <c r="ADZ32" s="24" t="e">
        <f t="shared" si="344"/>
        <v>#VALUE!</v>
      </c>
      <c r="AEA32">
        <v>2.1778063315122998E-5</v>
      </c>
      <c r="AEB32" t="e">
        <f>bvarM4*bvarM6</f>
        <v>#VALUE!</v>
      </c>
      <c r="AEC32" t="e">
        <f>cvarM4*cvarM6</f>
        <v>#VALUE!</v>
      </c>
      <c r="AED32" t="e">
        <f>mvarM4*mvarM6</f>
        <v>#VALUE!</v>
      </c>
      <c r="AEE32" s="24" t="e">
        <f t="shared" si="345"/>
        <v>#VALUE!</v>
      </c>
      <c r="AEF32" s="24" t="e">
        <f t="shared" si="346"/>
        <v>#VALUE!</v>
      </c>
      <c r="AEG32" s="24" t="e">
        <f t="shared" si="347"/>
        <v>#VALUE!</v>
      </c>
      <c r="AEH32">
        <v>2.8445567362254E-5</v>
      </c>
      <c r="AEI32" t="e">
        <f>bvarM5^2</f>
        <v>#VALUE!</v>
      </c>
      <c r="AEJ32" t="e">
        <f>cvarM5^2</f>
        <v>#VALUE!</v>
      </c>
      <c r="AEK32" t="e">
        <f>mvarM5^2</f>
        <v>#VALUE!</v>
      </c>
      <c r="AEL32" s="24" t="e">
        <f t="shared" si="348"/>
        <v>#VALUE!</v>
      </c>
      <c r="AEM32" s="24" t="e">
        <f t="shared" si="349"/>
        <v>#VALUE!</v>
      </c>
      <c r="AEN32" s="24" t="e">
        <f t="shared" si="350"/>
        <v>#VALUE!</v>
      </c>
      <c r="AEO32">
        <v>3.5292699979909E-9</v>
      </c>
      <c r="AEP32" t="e">
        <f>bvarM5*bvarM6</f>
        <v>#VALUE!</v>
      </c>
      <c r="AEQ32" t="e">
        <f>cvarM5*cvarM6</f>
        <v>#VALUE!</v>
      </c>
      <c r="AER32" t="e">
        <f>mvarM5*mvarM6</f>
        <v>#VALUE!</v>
      </c>
      <c r="AES32" s="24" t="e">
        <f t="shared" si="351"/>
        <v>#VALUE!</v>
      </c>
      <c r="AET32" s="24" t="e">
        <f t="shared" si="352"/>
        <v>#VALUE!</v>
      </c>
      <c r="AEU32" s="24" t="e">
        <f t="shared" si="353"/>
        <v>#VALUE!</v>
      </c>
      <c r="AEV32">
        <v>7.8574894137642992E-6</v>
      </c>
      <c r="AEW32" t="e">
        <f>bvarM5*bvarM6</f>
        <v>#VALUE!</v>
      </c>
      <c r="AEX32" t="e">
        <f>cvarM5*cvarM6</f>
        <v>#VALUE!</v>
      </c>
      <c r="AEY32" t="e">
        <f>mvarM5*mvarM6</f>
        <v>#VALUE!</v>
      </c>
      <c r="AEZ32" s="24" t="e">
        <f t="shared" si="354"/>
        <v>#VALUE!</v>
      </c>
      <c r="AFA32" s="24" t="e">
        <f t="shared" si="355"/>
        <v>#VALUE!</v>
      </c>
      <c r="AFB32" s="24" t="e">
        <f t="shared" si="356"/>
        <v>#VALUE!</v>
      </c>
      <c r="AFC32">
        <v>-2.4575393677556999E-5</v>
      </c>
      <c r="AFD32" t="e">
        <f>bvarM4*bvarM7</f>
        <v>#VALUE!</v>
      </c>
      <c r="AFE32" t="e">
        <f>cvarM4*cvarM7</f>
        <v>#VALUE!</v>
      </c>
      <c r="AFF32" t="e">
        <f>mvarM4*mvarM7</f>
        <v>#VALUE!</v>
      </c>
      <c r="AFG32" s="24" t="e">
        <f t="shared" si="357"/>
        <v>#VALUE!</v>
      </c>
      <c r="AFH32" s="24" t="e">
        <f t="shared" si="358"/>
        <v>#VALUE!</v>
      </c>
      <c r="AFI32" s="24" t="e">
        <f t="shared" si="359"/>
        <v>#VALUE!</v>
      </c>
      <c r="AFJ32">
        <v>-2.5664753420825998E-8</v>
      </c>
      <c r="AFK32" t="e">
        <f>bvarM6*bvarM7</f>
        <v>#VALUE!</v>
      </c>
      <c r="AFL32" t="e">
        <f>cvarM6*cvarM7</f>
        <v>#VALUE!</v>
      </c>
      <c r="AFM32" t="e">
        <f>mvarM6*mvarM7</f>
        <v>#VALUE!</v>
      </c>
      <c r="AFN32" s="24" t="e">
        <f t="shared" si="360"/>
        <v>#VALUE!</v>
      </c>
      <c r="AFO32" s="24" t="e">
        <f t="shared" si="361"/>
        <v>#VALUE!</v>
      </c>
      <c r="AFP32" s="24" t="e">
        <f t="shared" si="362"/>
        <v>#VALUE!</v>
      </c>
      <c r="AFQ32">
        <v>1.3742137158231001E-5</v>
      </c>
      <c r="AFR32" t="e">
        <f>bvarM4*bvarM6</f>
        <v>#VALUE!</v>
      </c>
      <c r="AFS32" t="e">
        <f>cvarM4*cvarM6</f>
        <v>#VALUE!</v>
      </c>
      <c r="AFT32" t="e">
        <f>mvarM4*mvarM6</f>
        <v>#VALUE!</v>
      </c>
      <c r="AFU32" s="24" t="e">
        <f t="shared" si="363"/>
        <v>#VALUE!</v>
      </c>
      <c r="AFV32" s="24" t="e">
        <f t="shared" si="364"/>
        <v>#VALUE!</v>
      </c>
      <c r="AFW32" s="24" t="e">
        <f t="shared" si="365"/>
        <v>#VALUE!</v>
      </c>
      <c r="AFX32">
        <v>27790.918554258998</v>
      </c>
      <c r="AFY32" t="e">
        <f>bvarM1^2</f>
        <v>#VALUE!</v>
      </c>
      <c r="AFZ32" t="e">
        <f>cvarM1^2</f>
        <v>#VALUE!</v>
      </c>
      <c r="AGA32" t="e">
        <f>mvarM1^2</f>
        <v>#VALUE!</v>
      </c>
      <c r="AGB32" s="24" t="e">
        <f t="shared" si="366"/>
        <v>#VALUE!</v>
      </c>
      <c r="AGC32" s="24" t="e">
        <f t="shared" si="367"/>
        <v>#VALUE!</v>
      </c>
      <c r="AGD32" s="24" t="e">
        <f t="shared" si="368"/>
        <v>#VALUE!</v>
      </c>
      <c r="AGE32">
        <v>3.6582093338184002E-11</v>
      </c>
      <c r="AGF32" t="e">
        <f>bvarHC1^2</f>
        <v>#VALUE!</v>
      </c>
      <c r="AGG32" t="e">
        <f>cvarHC1^2</f>
        <v>#VALUE!</v>
      </c>
      <c r="AGH32" t="e">
        <f>mvarHC1^2</f>
        <v>#VALUE!</v>
      </c>
      <c r="AGI32" s="24" t="e">
        <f t="shared" si="369"/>
        <v>#VALUE!</v>
      </c>
      <c r="AGJ32" s="24" t="e">
        <f t="shared" si="370"/>
        <v>#VALUE!</v>
      </c>
      <c r="AGK32" s="24" t="e">
        <f t="shared" si="371"/>
        <v>#VALUE!</v>
      </c>
      <c r="AGL32">
        <v>1.0957833939397E-5</v>
      </c>
      <c r="AGM32" t="e">
        <f>bvarM5*bvarM7</f>
        <v>#VALUE!</v>
      </c>
      <c r="AGN32" t="e">
        <f>cvarM5*cvarM7</f>
        <v>#VALUE!</v>
      </c>
      <c r="AGO32" t="e">
        <f>mvarM5*mvarM7</f>
        <v>#VALUE!</v>
      </c>
      <c r="AGP32" s="24" t="e">
        <f t="shared" si="372"/>
        <v>#VALUE!</v>
      </c>
      <c r="AGQ32" s="24" t="e">
        <f t="shared" si="373"/>
        <v>#VALUE!</v>
      </c>
      <c r="AGR32" s="24" t="e">
        <f t="shared" si="374"/>
        <v>#VALUE!</v>
      </c>
      <c r="AGS32">
        <v>1.3435809175171001E-7</v>
      </c>
      <c r="AGT32" t="e">
        <f>bvarHC1^2</f>
        <v>#VALUE!</v>
      </c>
      <c r="AGU32" t="e">
        <f>cvarHC1^2</f>
        <v>#VALUE!</v>
      </c>
      <c r="AGV32" t="e">
        <f>mvarHC1^2</f>
        <v>#VALUE!</v>
      </c>
      <c r="AGW32" s="24" t="e">
        <f t="shared" si="375"/>
        <v>#VALUE!</v>
      </c>
      <c r="AGX32" s="24" t="e">
        <f t="shared" si="376"/>
        <v>#VALUE!</v>
      </c>
      <c r="AGY32" s="24" t="e">
        <f t="shared" si="377"/>
        <v>#VALUE!</v>
      </c>
      <c r="AGZ32">
        <v>1.0977846932342999E-10</v>
      </c>
      <c r="AHA32" t="e">
        <f>bvarHC1^2</f>
        <v>#VALUE!</v>
      </c>
      <c r="AHB32" t="e">
        <f>cvarHC1^2</f>
        <v>#VALUE!</v>
      </c>
      <c r="AHC32" t="e">
        <f>mvarHC1^2</f>
        <v>#VALUE!</v>
      </c>
      <c r="AHD32" s="24" t="e">
        <f t="shared" si="378"/>
        <v>#VALUE!</v>
      </c>
      <c r="AHE32" s="24" t="e">
        <f t="shared" si="379"/>
        <v>#VALUE!</v>
      </c>
      <c r="AHF32" s="24" t="e">
        <f t="shared" si="380"/>
        <v>#VALUE!</v>
      </c>
      <c r="AHG32">
        <v>1.5767166440242001E-5</v>
      </c>
      <c r="AHH32" t="e">
        <f>bvarM4*bvarM6</f>
        <v>#VALUE!</v>
      </c>
      <c r="AHI32" t="e">
        <f>cvarM4*cvarM6</f>
        <v>#VALUE!</v>
      </c>
      <c r="AHJ32" t="e">
        <f>mvarM4*mvarM6</f>
        <v>#VALUE!</v>
      </c>
      <c r="AHK32" s="24" t="e">
        <f t="shared" si="381"/>
        <v>#VALUE!</v>
      </c>
      <c r="AHL32" s="24" t="e">
        <f t="shared" si="382"/>
        <v>#VALUE!</v>
      </c>
      <c r="AHM32" s="24" t="e">
        <f t="shared" si="383"/>
        <v>#VALUE!</v>
      </c>
      <c r="AHN32">
        <v>2.3303102351246998E-5</v>
      </c>
      <c r="AHO32" t="e">
        <f>bvarM5^2</f>
        <v>#VALUE!</v>
      </c>
      <c r="AHP32" t="e">
        <f>cvarM5^2</f>
        <v>#VALUE!</v>
      </c>
      <c r="AHQ32" t="e">
        <f>mvarM5^2</f>
        <v>#VALUE!</v>
      </c>
      <c r="AHR32" s="24" t="e">
        <f t="shared" si="384"/>
        <v>#VALUE!</v>
      </c>
      <c r="AHS32" s="24" t="e">
        <f t="shared" si="385"/>
        <v>#VALUE!</v>
      </c>
      <c r="AHT32" s="24" t="e">
        <f t="shared" si="386"/>
        <v>#VALUE!</v>
      </c>
      <c r="AHU32">
        <v>-9.3173326792646998E-9</v>
      </c>
      <c r="AHV32" t="e">
        <f>bvarM6*bvarM7</f>
        <v>#VALUE!</v>
      </c>
      <c r="AHW32" t="e">
        <f>cvarM6*cvarM7</f>
        <v>#VALUE!</v>
      </c>
      <c r="AHX32" t="e">
        <f>mvarM6*mvarM7</f>
        <v>#VALUE!</v>
      </c>
      <c r="AHY32" s="24" t="e">
        <f t="shared" si="387"/>
        <v>#VALUE!</v>
      </c>
      <c r="AHZ32" s="24" t="e">
        <f t="shared" si="388"/>
        <v>#VALUE!</v>
      </c>
      <c r="AIA32" s="24" t="e">
        <f t="shared" si="389"/>
        <v>#VALUE!</v>
      </c>
      <c r="AIB32">
        <v>8.1095872956712995E-6</v>
      </c>
      <c r="AIC32" t="e">
        <f>bvarM5*bvarM6</f>
        <v>#VALUE!</v>
      </c>
      <c r="AID32" t="e">
        <f>cvarM5*cvarM6</f>
        <v>#VALUE!</v>
      </c>
      <c r="AIE32" t="e">
        <f>mvarM5*mvarM6</f>
        <v>#VALUE!</v>
      </c>
      <c r="AIF32" s="24" t="e">
        <f t="shared" si="390"/>
        <v>#VALUE!</v>
      </c>
      <c r="AIG32" s="24" t="e">
        <f t="shared" si="391"/>
        <v>#VALUE!</v>
      </c>
      <c r="AIH32" s="24" t="e">
        <f t="shared" si="392"/>
        <v>#VALUE!</v>
      </c>
      <c r="AII32">
        <v>-9.1015252366732003E-6</v>
      </c>
      <c r="AIJ32" t="e">
        <f>bvarM4*bvarM6</f>
        <v>#VALUE!</v>
      </c>
      <c r="AIK32" t="e">
        <f>cvarM4*cvarM6</f>
        <v>#VALUE!</v>
      </c>
      <c r="AIL32" t="e">
        <f>mvarM4*mvarM6</f>
        <v>#VALUE!</v>
      </c>
      <c r="AIM32" s="24" t="e">
        <f t="shared" si="393"/>
        <v>#VALUE!</v>
      </c>
      <c r="AIN32" s="24" t="e">
        <f t="shared" si="394"/>
        <v>#VALUE!</v>
      </c>
      <c r="AIO32" s="24" t="e">
        <f t="shared" si="395"/>
        <v>#VALUE!</v>
      </c>
      <c r="AIP32">
        <v>-3.1540722580193E-8</v>
      </c>
      <c r="AIQ32" t="e">
        <f>bvarM6*bvarM7</f>
        <v>#VALUE!</v>
      </c>
      <c r="AIR32" t="e">
        <f>cvarM6*cvarM7</f>
        <v>#VALUE!</v>
      </c>
      <c r="AIS32" t="e">
        <f>mvarM6*mvarM7</f>
        <v>#VALUE!</v>
      </c>
      <c r="AIT32" s="24" t="e">
        <f t="shared" si="396"/>
        <v>#VALUE!</v>
      </c>
      <c r="AIU32" s="24" t="e">
        <f t="shared" si="397"/>
        <v>#VALUE!</v>
      </c>
      <c r="AIV32" s="24" t="e">
        <f t="shared" si="398"/>
        <v>#VALUE!</v>
      </c>
      <c r="AIW32">
        <v>9.2316748214598001E-6</v>
      </c>
      <c r="AIX32" t="e">
        <f>bvarM4*bvarM5</f>
        <v>#VALUE!</v>
      </c>
      <c r="AIY32" t="e">
        <f>cvarM4*cvarM5</f>
        <v>#VALUE!</v>
      </c>
      <c r="AIZ32" t="e">
        <f>mvarM4*mvarM5</f>
        <v>#VALUE!</v>
      </c>
      <c r="AJA32" s="24" t="e">
        <f t="shared" si="399"/>
        <v>#VALUE!</v>
      </c>
      <c r="AJB32" s="24" t="e">
        <f t="shared" si="400"/>
        <v>#VALUE!</v>
      </c>
      <c r="AJC32" s="24" t="e">
        <f t="shared" si="401"/>
        <v>#VALUE!</v>
      </c>
      <c r="AJD32">
        <v>7.4446211263086E-7</v>
      </c>
      <c r="AJE32" t="e">
        <f>bvarHC1^2</f>
        <v>#VALUE!</v>
      </c>
      <c r="AJF32" t="e">
        <f>cvarHC1^2</f>
        <v>#VALUE!</v>
      </c>
      <c r="AJG32" t="e">
        <f>mvarHC1^2</f>
        <v>#VALUE!</v>
      </c>
      <c r="AJH32" s="24" t="e">
        <f t="shared" si="402"/>
        <v>#VALUE!</v>
      </c>
      <c r="AJI32" s="24" t="e">
        <f t="shared" si="403"/>
        <v>#VALUE!</v>
      </c>
      <c r="AJJ32" s="24" t="e">
        <f t="shared" si="404"/>
        <v>#VALUE!</v>
      </c>
      <c r="AJK32">
        <v>2.9586259756984998</v>
      </c>
      <c r="AJL32" t="e">
        <f>bvarM1^2</f>
        <v>#VALUE!</v>
      </c>
      <c r="AJM32" t="e">
        <f>cvarM1^2</f>
        <v>#VALUE!</v>
      </c>
      <c r="AJN32" t="e">
        <f>mvarM1^2</f>
        <v>#VALUE!</v>
      </c>
      <c r="AJO32" s="24" t="e">
        <f t="shared" si="405"/>
        <v>#VALUE!</v>
      </c>
      <c r="AJP32" s="24" t="e">
        <f t="shared" si="406"/>
        <v>#VALUE!</v>
      </c>
      <c r="AJQ32" s="24" t="e">
        <f t="shared" si="407"/>
        <v>#VALUE!</v>
      </c>
      <c r="AJR32">
        <v>5.3611305309161998E-6</v>
      </c>
      <c r="AJS32" t="e">
        <f>bvarM5*bvarM6</f>
        <v>#VALUE!</v>
      </c>
      <c r="AJT32" t="e">
        <f>cvarM5*cvarM6</f>
        <v>#VALUE!</v>
      </c>
      <c r="AJU32" t="e">
        <f>mvarM5*mvarM6</f>
        <v>#VALUE!</v>
      </c>
      <c r="AJV32" s="24" t="e">
        <f t="shared" si="408"/>
        <v>#VALUE!</v>
      </c>
      <c r="AJW32" s="24" t="e">
        <f t="shared" si="409"/>
        <v>#VALUE!</v>
      </c>
      <c r="AJX32" s="24" t="e">
        <f t="shared" si="410"/>
        <v>#VALUE!</v>
      </c>
      <c r="AJY32">
        <v>-5.3683450482036E-5</v>
      </c>
      <c r="AJZ32" t="e">
        <f>bvarM4*bvarM7</f>
        <v>#VALUE!</v>
      </c>
      <c r="AKA32" t="e">
        <f>cvarM4*cvarM7</f>
        <v>#VALUE!</v>
      </c>
      <c r="AKB32" t="e">
        <f>mvarM4*mvarM7</f>
        <v>#VALUE!</v>
      </c>
      <c r="AKC32" s="24" t="e">
        <f t="shared" si="411"/>
        <v>#VALUE!</v>
      </c>
      <c r="AKD32" s="24" t="e">
        <f t="shared" si="412"/>
        <v>#VALUE!</v>
      </c>
      <c r="AKE32" s="24" t="e">
        <f t="shared" si="413"/>
        <v>#VALUE!</v>
      </c>
      <c r="AKF32">
        <v>2.7720409312599999E-4</v>
      </c>
      <c r="AKG32" t="e">
        <f>bvarM1*bvarM7</f>
        <v>#VALUE!</v>
      </c>
      <c r="AKH32" t="e">
        <f>cvarM1*cvarM7</f>
        <v>#VALUE!</v>
      </c>
      <c r="AKI32" t="e">
        <f>mvarM1*mvarM7</f>
        <v>#VALUE!</v>
      </c>
      <c r="AKJ32" s="24" t="e">
        <f t="shared" si="414"/>
        <v>#VALUE!</v>
      </c>
      <c r="AKK32" s="24" t="e">
        <f t="shared" si="415"/>
        <v>#VALUE!</v>
      </c>
      <c r="AKL32" s="24" t="e">
        <f t="shared" si="416"/>
        <v>#VALUE!</v>
      </c>
      <c r="AKM32">
        <v>3.0881735831316998E-5</v>
      </c>
      <c r="AKN32" t="e">
        <f>bvarM5*bvarM7</f>
        <v>#VALUE!</v>
      </c>
      <c r="AKO32" t="e">
        <f>cvarM5*cvarM7</f>
        <v>#VALUE!</v>
      </c>
      <c r="AKP32" t="e">
        <f>mvarM5*mvarM7</f>
        <v>#VALUE!</v>
      </c>
      <c r="AKQ32" s="24" t="e">
        <f t="shared" si="417"/>
        <v>#VALUE!</v>
      </c>
      <c r="AKR32" s="24" t="e">
        <f t="shared" si="418"/>
        <v>#VALUE!</v>
      </c>
      <c r="AKS32" s="24" t="e">
        <f t="shared" si="419"/>
        <v>#VALUE!</v>
      </c>
      <c r="AKT32">
        <v>7.6393746960391996E-7</v>
      </c>
      <c r="AKU32" t="e">
        <f>bvarHC1^2</f>
        <v>#VALUE!</v>
      </c>
      <c r="AKV32" t="e">
        <f>cvarHC1^2</f>
        <v>#VALUE!</v>
      </c>
      <c r="AKW32" t="e">
        <f>mvarHC1^2</f>
        <v>#VALUE!</v>
      </c>
      <c r="AKX32" s="24" t="e">
        <f t="shared" si="420"/>
        <v>#VALUE!</v>
      </c>
      <c r="AKY32" s="24" t="e">
        <f t="shared" si="421"/>
        <v>#VALUE!</v>
      </c>
      <c r="AKZ32" s="24" t="e">
        <f t="shared" si="422"/>
        <v>#VALUE!</v>
      </c>
      <c r="ALA32">
        <v>3.8322239845098E-9</v>
      </c>
      <c r="ALB32" t="e">
        <f>bvarM5*bvarM6</f>
        <v>#VALUE!</v>
      </c>
      <c r="ALC32" t="e">
        <f>cvarM5*cvarM6</f>
        <v>#VALUE!</v>
      </c>
      <c r="ALD32" t="e">
        <f>mvarM5*mvarM6</f>
        <v>#VALUE!</v>
      </c>
      <c r="ALE32" s="24" t="e">
        <f t="shared" si="423"/>
        <v>#VALUE!</v>
      </c>
      <c r="ALF32" s="24" t="e">
        <f t="shared" si="424"/>
        <v>#VALUE!</v>
      </c>
      <c r="ALG32" s="24" t="e">
        <f t="shared" si="425"/>
        <v>#VALUE!</v>
      </c>
      <c r="ALH32">
        <v>-4.9823646231455E-5</v>
      </c>
      <c r="ALI32" t="e">
        <f>bvarM6*bvarM7</f>
        <v>#VALUE!</v>
      </c>
      <c r="ALJ32" t="e">
        <f>cvarM6*cvarM7</f>
        <v>#VALUE!</v>
      </c>
      <c r="ALK32" t="e">
        <f>mvarM6*mvarM7</f>
        <v>#VALUE!</v>
      </c>
      <c r="ALL32" s="24" t="e">
        <f t="shared" si="426"/>
        <v>#VALUE!</v>
      </c>
      <c r="ALM32" s="24" t="e">
        <f t="shared" si="427"/>
        <v>#VALUE!</v>
      </c>
      <c r="ALN32" s="24" t="e">
        <f t="shared" si="428"/>
        <v>#VALUE!</v>
      </c>
      <c r="ALO32">
        <v>3.8360832172269002E-3</v>
      </c>
      <c r="ALP32" t="e">
        <f>bvarM6^2</f>
        <v>#VALUE!</v>
      </c>
      <c r="ALQ32" t="e">
        <f>cvarM6^2</f>
        <v>#VALUE!</v>
      </c>
      <c r="ALR32" t="e">
        <f>mvarM6^2</f>
        <v>#VALUE!</v>
      </c>
      <c r="ALS32" s="24" t="e">
        <f t="shared" si="429"/>
        <v>#VALUE!</v>
      </c>
      <c r="ALT32" s="24" t="e">
        <f t="shared" si="430"/>
        <v>#VALUE!</v>
      </c>
      <c r="ALU32" s="24" t="e">
        <f t="shared" si="431"/>
        <v>#VALUE!</v>
      </c>
      <c r="ALV32">
        <v>1.1209827331532999E-9</v>
      </c>
      <c r="ALW32" t="e">
        <f>bvarM5*bvarM6</f>
        <v>#VALUE!</v>
      </c>
      <c r="ALX32" t="e">
        <f>cvarM5*cvarM6</f>
        <v>#VALUE!</v>
      </c>
      <c r="ALY32" t="e">
        <f>mvarM5*mvarM6</f>
        <v>#VALUE!</v>
      </c>
      <c r="ALZ32" s="24" t="e">
        <f t="shared" si="432"/>
        <v>#VALUE!</v>
      </c>
      <c r="AMA32" s="24" t="e">
        <f t="shared" si="433"/>
        <v>#VALUE!</v>
      </c>
      <c r="AMB32" s="24" t="e">
        <f t="shared" si="434"/>
        <v>#VALUE!</v>
      </c>
      <c r="AMC32">
        <v>4.0397806501824002E-4</v>
      </c>
      <c r="AMD32" t="e">
        <f>bvarM6*bvarM7</f>
        <v>#VALUE!</v>
      </c>
      <c r="AME32" t="e">
        <f>cvarM6*cvarM7</f>
        <v>#VALUE!</v>
      </c>
      <c r="AMF32" t="e">
        <f>mvarM6*mvarM7</f>
        <v>#VALUE!</v>
      </c>
      <c r="AMG32" s="24" t="e">
        <f t="shared" si="435"/>
        <v>#VALUE!</v>
      </c>
      <c r="AMH32" s="24" t="e">
        <f t="shared" si="436"/>
        <v>#VALUE!</v>
      </c>
      <c r="AMI32" s="24" t="e">
        <f t="shared" si="437"/>
        <v>#VALUE!</v>
      </c>
      <c r="AMJ32">
        <v>-1.8234880075998001E-5</v>
      </c>
      <c r="AMK32" t="e">
        <f>bvarM4*bvarM6</f>
        <v>#VALUE!</v>
      </c>
      <c r="AML32" t="e">
        <f>cvarM4*cvarM6</f>
        <v>#VALUE!</v>
      </c>
      <c r="AMM32" t="e">
        <f>mvarM4*mvarM6</f>
        <v>#VALUE!</v>
      </c>
      <c r="AMN32" s="24" t="e">
        <f t="shared" si="438"/>
        <v>#VALUE!</v>
      </c>
      <c r="AMO32" s="24" t="e">
        <f t="shared" si="439"/>
        <v>#VALUE!</v>
      </c>
      <c r="AMP32" s="24" t="e">
        <f t="shared" si="440"/>
        <v>#VALUE!</v>
      </c>
      <c r="AMQ32">
        <v>9.5356902279971003E-6</v>
      </c>
      <c r="AMR32" t="e">
        <f>bvarM4*bvarM8</f>
        <v>#VALUE!</v>
      </c>
      <c r="AMS32" t="e">
        <f>cvarM4*cvarM8</f>
        <v>#VALUE!</v>
      </c>
      <c r="AMT32" t="e">
        <f>mvarM4*mvarM8</f>
        <v>#VALUE!</v>
      </c>
      <c r="AMU32" s="24" t="e">
        <f t="shared" si="441"/>
        <v>#VALUE!</v>
      </c>
      <c r="AMV32" s="24" t="e">
        <f t="shared" si="442"/>
        <v>#VALUE!</v>
      </c>
      <c r="AMW32" s="24" t="e">
        <f t="shared" si="443"/>
        <v>#VALUE!</v>
      </c>
      <c r="AMX32">
        <v>2.0931520171249E-5</v>
      </c>
      <c r="AMY32" t="e">
        <f>bvarHC2*bvarM4</f>
        <v>#VALUE!</v>
      </c>
      <c r="AMZ32" t="e">
        <f>cvarHC2*cvarM4</f>
        <v>#VALUE!</v>
      </c>
      <c r="ANA32" t="e">
        <f>mvarHC2*mvarM4</f>
        <v>#VALUE!</v>
      </c>
      <c r="ANB32" s="24" t="e">
        <f t="shared" si="444"/>
        <v>#VALUE!</v>
      </c>
      <c r="ANC32" s="24" t="e">
        <f t="shared" si="445"/>
        <v>#VALUE!</v>
      </c>
      <c r="AND32" s="24" t="e">
        <f t="shared" si="446"/>
        <v>#VALUE!</v>
      </c>
      <c r="ANE32">
        <v>-1.3284124671277999</v>
      </c>
      <c r="ANF32" t="e">
        <f>bvarM1*bvarM2</f>
        <v>#VALUE!</v>
      </c>
      <c r="ANG32" t="e">
        <f>cvarM1*cvarM2</f>
        <v>#VALUE!</v>
      </c>
      <c r="ANH32" t="e">
        <f>mvarM1*mvarM2</f>
        <v>#VALUE!</v>
      </c>
      <c r="ANI32" s="24" t="e">
        <f t="shared" si="447"/>
        <v>#VALUE!</v>
      </c>
      <c r="ANJ32" s="24" t="e">
        <f t="shared" si="448"/>
        <v>#VALUE!</v>
      </c>
      <c r="ANK32" s="24" t="e">
        <f t="shared" si="449"/>
        <v>#VALUE!</v>
      </c>
      <c r="ANL32">
        <v>-2.2866142864121999E-6</v>
      </c>
      <c r="ANM32" t="e">
        <f>bvarM2*bvarM4</f>
        <v>#VALUE!</v>
      </c>
      <c r="ANN32" t="e">
        <f>cvarM2*cvarM4</f>
        <v>#VALUE!</v>
      </c>
      <c r="ANO32" t="e">
        <f>mvarM2*mvarM4</f>
        <v>#VALUE!</v>
      </c>
      <c r="ANP32" s="24" t="e">
        <f t="shared" si="450"/>
        <v>#VALUE!</v>
      </c>
      <c r="ANQ32" s="24" t="e">
        <f t="shared" si="451"/>
        <v>#VALUE!</v>
      </c>
      <c r="ANR32" s="24" t="e">
        <f t="shared" si="452"/>
        <v>#VALUE!</v>
      </c>
      <c r="ANS32">
        <v>7.1708869861522002E-6</v>
      </c>
      <c r="ANT32" t="e">
        <f>bvarM4*bvarM7</f>
        <v>#VALUE!</v>
      </c>
      <c r="ANU32" t="e">
        <f>cvarM4*cvarM7</f>
        <v>#VALUE!</v>
      </c>
      <c r="ANV32" t="e">
        <f>mvarM4*mvarM7</f>
        <v>#VALUE!</v>
      </c>
      <c r="ANW32" s="24" t="e">
        <f t="shared" si="453"/>
        <v>#VALUE!</v>
      </c>
      <c r="ANX32" s="24" t="e">
        <f t="shared" si="454"/>
        <v>#VALUE!</v>
      </c>
      <c r="ANY32" s="24" t="e">
        <f t="shared" si="455"/>
        <v>#VALUE!</v>
      </c>
      <c r="ANZ32">
        <v>-0.53512995913633998</v>
      </c>
      <c r="AOA32" t="e">
        <f>bvarM1*bvarM9</f>
        <v>#VALUE!</v>
      </c>
      <c r="AOB32" t="e">
        <f>cvarM1*cvarM9</f>
        <v>#VALUE!</v>
      </c>
      <c r="AOC32" t="e">
        <f>mvarM1*mvarM9</f>
        <v>#VALUE!</v>
      </c>
      <c r="AOD32" s="24" t="e">
        <f t="shared" si="456"/>
        <v>#VALUE!</v>
      </c>
      <c r="AOE32" s="24" t="e">
        <f t="shared" si="457"/>
        <v>#VALUE!</v>
      </c>
      <c r="AOF32" s="24" t="e">
        <f t="shared" si="458"/>
        <v>#VALUE!</v>
      </c>
      <c r="AOG32">
        <v>-0.12022144208971</v>
      </c>
      <c r="AOH32" t="e">
        <f>bvarM1*bvarM8</f>
        <v>#VALUE!</v>
      </c>
      <c r="AOI32" t="e">
        <f>cvarM1*cvarM8</f>
        <v>#VALUE!</v>
      </c>
      <c r="AOJ32" t="e">
        <f>mvarM1*mvarM8</f>
        <v>#VALUE!</v>
      </c>
      <c r="AOK32" s="24" t="e">
        <f t="shared" si="459"/>
        <v>#VALUE!</v>
      </c>
      <c r="AOL32" s="24" t="e">
        <f t="shared" si="460"/>
        <v>#VALUE!</v>
      </c>
      <c r="AOM32" s="24" t="e">
        <f t="shared" si="461"/>
        <v>#VALUE!</v>
      </c>
      <c r="AON32">
        <v>-4.2546070423569997E-2</v>
      </c>
      <c r="AOO32" t="e">
        <f>bvarM1*bvarM4</f>
        <v>#VALUE!</v>
      </c>
      <c r="AOP32" t="e">
        <f>cvarM1*cvarM4</f>
        <v>#VALUE!</v>
      </c>
      <c r="AOQ32" t="e">
        <f>mvarM1*mvarM4</f>
        <v>#VALUE!</v>
      </c>
      <c r="AOR32" s="24" t="e">
        <f t="shared" si="462"/>
        <v>#VALUE!</v>
      </c>
      <c r="AOS32" s="24" t="e">
        <f t="shared" si="463"/>
        <v>#VALUE!</v>
      </c>
      <c r="AOT32" s="24" t="e">
        <f t="shared" si="464"/>
        <v>#VALUE!</v>
      </c>
      <c r="AOU32">
        <v>7.2171410412726005E-5</v>
      </c>
      <c r="AOV32" t="e">
        <f>bvarHC2*bvarM6</f>
        <v>#VALUE!</v>
      </c>
      <c r="AOW32" t="e">
        <f>cvarHC2*cvarM6</f>
        <v>#VALUE!</v>
      </c>
      <c r="AOX32" t="e">
        <f>mvarHC2*mvarM6</f>
        <v>#VALUE!</v>
      </c>
      <c r="AOY32" s="24" t="e">
        <f t="shared" si="465"/>
        <v>#VALUE!</v>
      </c>
      <c r="AOZ32" s="24" t="e">
        <f t="shared" si="466"/>
        <v>#VALUE!</v>
      </c>
      <c r="APA32" s="24" t="e">
        <f t="shared" si="467"/>
        <v>#VALUE!</v>
      </c>
      <c r="APB32">
        <v>-1.7559857320572001E-2</v>
      </c>
      <c r="APC32" t="e">
        <f>bvarM1*bvarM8</f>
        <v>#VALUE!</v>
      </c>
      <c r="APD32" t="e">
        <f>cvarM1*cvarM8</f>
        <v>#VALUE!</v>
      </c>
      <c r="APE32" t="e">
        <f>mvarM1*mvarM8</f>
        <v>#VALUE!</v>
      </c>
      <c r="APF32" s="24" t="e">
        <f t="shared" si="468"/>
        <v>#VALUE!</v>
      </c>
      <c r="APG32" s="24" t="e">
        <f t="shared" si="469"/>
        <v>#VALUE!</v>
      </c>
      <c r="APH32" s="24" t="e">
        <f t="shared" si="470"/>
        <v>#VALUE!</v>
      </c>
      <c r="API32">
        <v>1.0683654853848E-4</v>
      </c>
      <c r="APJ32" t="e">
        <f>bvarM2*bvarM4</f>
        <v>#VALUE!</v>
      </c>
      <c r="APK32" t="e">
        <f>cvarM2*cvarM4</f>
        <v>#VALUE!</v>
      </c>
      <c r="APL32" t="e">
        <f>mvarM2*mvarM4</f>
        <v>#VALUE!</v>
      </c>
      <c r="APM32" s="24" t="e">
        <f t="shared" si="471"/>
        <v>#VALUE!</v>
      </c>
      <c r="APN32" s="24" t="e">
        <f t="shared" si="472"/>
        <v>#VALUE!</v>
      </c>
      <c r="APO32" s="24" t="e">
        <f t="shared" si="473"/>
        <v>#VALUE!</v>
      </c>
      <c r="APP32">
        <v>2.6195440720434999E-5</v>
      </c>
      <c r="APQ32" t="e">
        <f>bvarM2*bvarM4</f>
        <v>#VALUE!</v>
      </c>
      <c r="APR32" t="e">
        <f>cvarM2*cvarM4</f>
        <v>#VALUE!</v>
      </c>
      <c r="APS32" t="e">
        <f>mvarM2*mvarM4</f>
        <v>#VALUE!</v>
      </c>
      <c r="APT32" s="24" t="e">
        <f t="shared" si="474"/>
        <v>#VALUE!</v>
      </c>
      <c r="APU32" s="24" t="e">
        <f t="shared" si="475"/>
        <v>#VALUE!</v>
      </c>
      <c r="APV32" s="24" t="e">
        <f t="shared" si="476"/>
        <v>#VALUE!</v>
      </c>
      <c r="APW32">
        <v>-1.0353767581874999E-5</v>
      </c>
      <c r="APX32" t="e">
        <f>bvarM4*bvarM7</f>
        <v>#VALUE!</v>
      </c>
      <c r="APY32" t="e">
        <f>cvarM4*cvarM7</f>
        <v>#VALUE!</v>
      </c>
      <c r="APZ32" t="e">
        <f>mvarM4*mvarM7</f>
        <v>#VALUE!</v>
      </c>
      <c r="AQA32" s="24" t="e">
        <f t="shared" si="477"/>
        <v>#VALUE!</v>
      </c>
      <c r="AQB32" s="24" t="e">
        <f t="shared" si="478"/>
        <v>#VALUE!</v>
      </c>
      <c r="AQC32" s="24" t="e">
        <f t="shared" si="479"/>
        <v>#VALUE!</v>
      </c>
      <c r="AQD32">
        <v>0.15354072901051999</v>
      </c>
      <c r="AQE32" t="e">
        <f>bvarM1*bvarM6</f>
        <v>#VALUE!</v>
      </c>
      <c r="AQF32" t="e">
        <f>cvarM1*cvarM6</f>
        <v>#VALUE!</v>
      </c>
      <c r="AQG32" t="e">
        <f>mvarM1*mvarM6</f>
        <v>#VALUE!</v>
      </c>
      <c r="AQH32" s="24" t="e">
        <f t="shared" si="480"/>
        <v>#VALUE!</v>
      </c>
      <c r="AQI32" s="24" t="e">
        <f t="shared" si="481"/>
        <v>#VALUE!</v>
      </c>
      <c r="AQJ32" s="24" t="e">
        <f t="shared" si="482"/>
        <v>#VALUE!</v>
      </c>
      <c r="AQK32">
        <v>-1.1501319643146</v>
      </c>
      <c r="AQL32" t="e">
        <f>bvarM1*bvarM2</f>
        <v>#VALUE!</v>
      </c>
      <c r="AQM32" t="e">
        <f>cvarM1*cvarM2</f>
        <v>#VALUE!</v>
      </c>
      <c r="AQN32" t="e">
        <f>mvarM1*mvarM2</f>
        <v>#VALUE!</v>
      </c>
      <c r="AQO32" s="24" t="e">
        <f t="shared" si="483"/>
        <v>#VALUE!</v>
      </c>
      <c r="AQP32" s="24" t="e">
        <f t="shared" si="484"/>
        <v>#VALUE!</v>
      </c>
      <c r="AQQ32" s="24" t="e">
        <f t="shared" si="485"/>
        <v>#VALUE!</v>
      </c>
      <c r="AQR32">
        <v>-1.9269390589285999E-7</v>
      </c>
      <c r="AQS32" t="e">
        <f>bvarM2*bvarM4</f>
        <v>#VALUE!</v>
      </c>
      <c r="AQT32" t="e">
        <f>cvarM2*cvarM4</f>
        <v>#VALUE!</v>
      </c>
      <c r="AQU32" t="e">
        <f>mvarM2*mvarM4</f>
        <v>#VALUE!</v>
      </c>
      <c r="AQV32" s="24" t="e">
        <f t="shared" si="486"/>
        <v>#VALUE!</v>
      </c>
      <c r="AQW32" s="24" t="e">
        <f t="shared" si="487"/>
        <v>#VALUE!</v>
      </c>
      <c r="AQX32" s="24" t="e">
        <f t="shared" si="488"/>
        <v>#VALUE!</v>
      </c>
      <c r="AQY32">
        <v>-3.8692100486210998E-6</v>
      </c>
      <c r="AQZ32" t="e">
        <f>bvarM6*bvarM8</f>
        <v>#VALUE!</v>
      </c>
      <c r="ARA32" t="e">
        <f>cvarM6*cvarM8</f>
        <v>#VALUE!</v>
      </c>
      <c r="ARB32" t="e">
        <f>mvarM6*mvarM8</f>
        <v>#VALUE!</v>
      </c>
      <c r="ARC32" s="24" t="e">
        <f t="shared" si="489"/>
        <v>#VALUE!</v>
      </c>
      <c r="ARD32" s="24" t="e">
        <f t="shared" si="490"/>
        <v>#VALUE!</v>
      </c>
      <c r="ARE32" s="24" t="e">
        <f t="shared" si="491"/>
        <v>#VALUE!</v>
      </c>
      <c r="ARF32">
        <v>1.2695918285228E-4</v>
      </c>
      <c r="ARG32" t="e">
        <f>bvarM2*bvarM7</f>
        <v>#VALUE!</v>
      </c>
      <c r="ARH32" t="e">
        <f>cvarM2*cvarM7</f>
        <v>#VALUE!</v>
      </c>
      <c r="ARI32" t="e">
        <f>mvarM2*mvarM7</f>
        <v>#VALUE!</v>
      </c>
      <c r="ARJ32" s="24" t="e">
        <f t="shared" si="492"/>
        <v>#VALUE!</v>
      </c>
      <c r="ARK32" s="24" t="e">
        <f t="shared" si="493"/>
        <v>#VALUE!</v>
      </c>
      <c r="ARL32" s="24" t="e">
        <f t="shared" si="494"/>
        <v>#VALUE!</v>
      </c>
      <c r="ARM32">
        <v>-2.4673474608732E-5</v>
      </c>
      <c r="ARN32" t="e">
        <f>bvarM2*bvarM8</f>
        <v>#VALUE!</v>
      </c>
      <c r="ARO32" t="e">
        <f>cvarM2*cvarM8</f>
        <v>#VALUE!</v>
      </c>
      <c r="ARP32" t="e">
        <f>mvarM2*mvarM8</f>
        <v>#VALUE!</v>
      </c>
      <c r="ARQ32" s="24" t="e">
        <f t="shared" si="495"/>
        <v>#VALUE!</v>
      </c>
      <c r="ARR32" s="24" t="e">
        <f t="shared" si="496"/>
        <v>#VALUE!</v>
      </c>
      <c r="ARS32" s="24" t="e">
        <f t="shared" si="497"/>
        <v>#VALUE!</v>
      </c>
      <c r="ART32">
        <v>3.3277791156138002E-6</v>
      </c>
      <c r="ARU32" t="e">
        <f>bvarM2*bvarM4</f>
        <v>#VALUE!</v>
      </c>
      <c r="ARV32" t="e">
        <f>cvarM2*cvarM4</f>
        <v>#VALUE!</v>
      </c>
      <c r="ARW32" t="e">
        <f>mvarM2*mvarM4</f>
        <v>#VALUE!</v>
      </c>
      <c r="ARX32" s="24" t="e">
        <f t="shared" si="498"/>
        <v>#VALUE!</v>
      </c>
      <c r="ARY32" s="24" t="e">
        <f t="shared" si="499"/>
        <v>#VALUE!</v>
      </c>
      <c r="ARZ32" s="24" t="e">
        <f t="shared" si="500"/>
        <v>#VALUE!</v>
      </c>
      <c r="ASA32">
        <v>0.14051638347486001</v>
      </c>
      <c r="ASB32" t="e">
        <f>bvarM1*bvarM3</f>
        <v>#VALUE!</v>
      </c>
      <c r="ASC32" t="e">
        <f>cvarM1*cvarM3</f>
        <v>#VALUE!</v>
      </c>
      <c r="ASD32" t="e">
        <f>mvarM1*mvarM3</f>
        <v>#VALUE!</v>
      </c>
      <c r="ASE32" s="24" t="e">
        <f t="shared" si="501"/>
        <v>#VALUE!</v>
      </c>
      <c r="ASF32" s="24" t="e">
        <f t="shared" si="502"/>
        <v>#VALUE!</v>
      </c>
      <c r="ASG32" s="24" t="e">
        <f t="shared" si="503"/>
        <v>#VALUE!</v>
      </c>
      <c r="ASH32">
        <v>2.7589918983209E-3</v>
      </c>
      <c r="ASI32" t="e">
        <f>bvarM1*bvarM4</f>
        <v>#VALUE!</v>
      </c>
      <c r="ASJ32" t="e">
        <f>cvarM1*cvarM4</f>
        <v>#VALUE!</v>
      </c>
      <c r="ASK32" t="e">
        <f>mvarM1*mvarM4</f>
        <v>#VALUE!</v>
      </c>
      <c r="ASL32" s="24" t="e">
        <f t="shared" si="504"/>
        <v>#VALUE!</v>
      </c>
      <c r="ASM32" s="24" t="e">
        <f t="shared" si="505"/>
        <v>#VALUE!</v>
      </c>
      <c r="ASN32" s="24" t="e">
        <f t="shared" si="506"/>
        <v>#VALUE!</v>
      </c>
      <c r="ASO32">
        <v>-9.9052191749433998E-6</v>
      </c>
      <c r="ASP32" t="e">
        <f>bvarM4*bvarM8</f>
        <v>#VALUE!</v>
      </c>
      <c r="ASQ32" t="e">
        <f>cvarM4*cvarM8</f>
        <v>#VALUE!</v>
      </c>
      <c r="ASR32" t="e">
        <f>mvarM4*mvarM8</f>
        <v>#VALUE!</v>
      </c>
      <c r="ASS32" s="24" t="e">
        <f t="shared" si="507"/>
        <v>#VALUE!</v>
      </c>
      <c r="AST32" s="24" t="e">
        <f t="shared" si="508"/>
        <v>#VALUE!</v>
      </c>
      <c r="ASU32" s="24" t="e">
        <f t="shared" si="509"/>
        <v>#VALUE!</v>
      </c>
      <c r="ASV32">
        <v>1.4583629373672E-5</v>
      </c>
      <c r="ASW32" t="e">
        <f>bvarM2*bvarM4</f>
        <v>#VALUE!</v>
      </c>
      <c r="ASX32" t="e">
        <f>cvarM2*cvarM4</f>
        <v>#VALUE!</v>
      </c>
      <c r="ASY32" t="e">
        <f>mvarM2*mvarM4</f>
        <v>#VALUE!</v>
      </c>
      <c r="ASZ32" s="24" t="e">
        <f t="shared" si="510"/>
        <v>#VALUE!</v>
      </c>
      <c r="ATA32" s="24" t="e">
        <f t="shared" si="511"/>
        <v>#VALUE!</v>
      </c>
      <c r="ATB32" s="24" t="e">
        <f t="shared" si="512"/>
        <v>#VALUE!</v>
      </c>
      <c r="ATC32">
        <v>2.4347489173778001E-5</v>
      </c>
      <c r="ATD32" t="e">
        <f>bvarM2*bvarM7</f>
        <v>#VALUE!</v>
      </c>
      <c r="ATE32" t="e">
        <f>cvarM2*cvarM7</f>
        <v>#VALUE!</v>
      </c>
      <c r="ATF32" t="e">
        <f>mvarM2*mvarM7</f>
        <v>#VALUE!</v>
      </c>
      <c r="ATG32" s="24" t="e">
        <f t="shared" si="513"/>
        <v>#VALUE!</v>
      </c>
      <c r="ATH32" s="24" t="e">
        <f t="shared" si="514"/>
        <v>#VALUE!</v>
      </c>
      <c r="ATI32" s="24" t="e">
        <f t="shared" si="515"/>
        <v>#VALUE!</v>
      </c>
      <c r="ATJ32">
        <v>-3.1565116582662998E-5</v>
      </c>
      <c r="ATK32" t="e">
        <f>bvarM3*bvarM8</f>
        <v>#VALUE!</v>
      </c>
      <c r="ATL32" t="e">
        <f>cvarM3*cvarM8</f>
        <v>#VALUE!</v>
      </c>
      <c r="ATM32" t="e">
        <f>mvarM3*mvarM8</f>
        <v>#VALUE!</v>
      </c>
      <c r="ATN32" s="24" t="e">
        <f t="shared" si="516"/>
        <v>#VALUE!</v>
      </c>
      <c r="ATO32" s="24" t="e">
        <f t="shared" si="517"/>
        <v>#VALUE!</v>
      </c>
      <c r="ATP32" s="24" t="e">
        <f t="shared" si="518"/>
        <v>#VALUE!</v>
      </c>
      <c r="ATQ32">
        <v>8.1517456072345999E-5</v>
      </c>
      <c r="ATR32" t="e">
        <f>bvarHC2*bvarM6</f>
        <v>#VALUE!</v>
      </c>
      <c r="ATS32" t="e">
        <f>cvarHC2*cvarM6</f>
        <v>#VALUE!</v>
      </c>
      <c r="ATT32" t="e">
        <f>mvarHC2*mvarM6</f>
        <v>#VALUE!</v>
      </c>
      <c r="ATU32" s="24" t="e">
        <f t="shared" si="519"/>
        <v>#VALUE!</v>
      </c>
      <c r="ATV32" s="24" t="e">
        <f t="shared" si="520"/>
        <v>#VALUE!</v>
      </c>
      <c r="ATW32" s="24" t="e">
        <f t="shared" si="521"/>
        <v>#VALUE!</v>
      </c>
      <c r="ATX32">
        <v>-7.0674717131639E-3</v>
      </c>
      <c r="ATY32" t="e">
        <f>bvarM1*bvarM2</f>
        <v>#VALUE!</v>
      </c>
      <c r="ATZ32" t="e">
        <f>cvarM1*cvarM2</f>
        <v>#VALUE!</v>
      </c>
      <c r="AUA32" t="e">
        <f>mvarM1*mvarM2</f>
        <v>#VALUE!</v>
      </c>
      <c r="AUB32" s="24" t="e">
        <f t="shared" si="522"/>
        <v>#VALUE!</v>
      </c>
      <c r="AUC32" s="24" t="e">
        <f t="shared" si="523"/>
        <v>#VALUE!</v>
      </c>
      <c r="AUD32" s="24" t="e">
        <f t="shared" si="524"/>
        <v>#VALUE!</v>
      </c>
      <c r="AUE32">
        <v>1.6568896135733E-5</v>
      </c>
      <c r="AUF32" t="e">
        <f>bvarM2*bvarM8</f>
        <v>#VALUE!</v>
      </c>
      <c r="AUG32" t="e">
        <f>cvarM2*cvarM8</f>
        <v>#VALUE!</v>
      </c>
      <c r="AUH32" t="e">
        <f>mvarM2*mvarM8</f>
        <v>#VALUE!</v>
      </c>
      <c r="AUI32" s="24" t="e">
        <f t="shared" si="525"/>
        <v>#VALUE!</v>
      </c>
      <c r="AUJ32" s="24" t="e">
        <f t="shared" si="526"/>
        <v>#VALUE!</v>
      </c>
      <c r="AUK32" s="24" t="e">
        <f t="shared" si="527"/>
        <v>#VALUE!</v>
      </c>
      <c r="AUL32">
        <v>1.9951509409591001E-4</v>
      </c>
      <c r="AUM32" t="e">
        <f>bvarM2*bvarM7</f>
        <v>#VALUE!</v>
      </c>
      <c r="AUN32" t="e">
        <f>cvarM2*cvarM7</f>
        <v>#VALUE!</v>
      </c>
      <c r="AUO32" t="e">
        <f>mvarM2*mvarM7</f>
        <v>#VALUE!</v>
      </c>
      <c r="AUP32" s="24" t="e">
        <f t="shared" si="528"/>
        <v>#VALUE!</v>
      </c>
      <c r="AUQ32" s="24" t="e">
        <f t="shared" si="529"/>
        <v>#VALUE!</v>
      </c>
      <c r="AUR32" s="24" t="e">
        <f t="shared" si="530"/>
        <v>#VALUE!</v>
      </c>
      <c r="AUS32">
        <v>-5.4356910617863998E-6</v>
      </c>
      <c r="AUT32" t="e">
        <f>bvarM3*bvarM8</f>
        <v>#VALUE!</v>
      </c>
      <c r="AUU32" t="e">
        <f>cvarM3*cvarM8</f>
        <v>#VALUE!</v>
      </c>
      <c r="AUV32" t="e">
        <f>mvarM3*mvarM8</f>
        <v>#VALUE!</v>
      </c>
      <c r="AUW32" s="24" t="e">
        <f t="shared" si="531"/>
        <v>#VALUE!</v>
      </c>
      <c r="AUX32" s="24" t="e">
        <f t="shared" si="532"/>
        <v>#VALUE!</v>
      </c>
      <c r="AUY32" s="24" t="e">
        <f t="shared" si="533"/>
        <v>#VALUE!</v>
      </c>
      <c r="AUZ32">
        <v>-3.1159565043260998E-5</v>
      </c>
      <c r="AVA32" t="e">
        <f>bvarM2*bvarM4</f>
        <v>#VALUE!</v>
      </c>
      <c r="AVB32" t="e">
        <f>cvarM2*cvarM4</f>
        <v>#VALUE!</v>
      </c>
      <c r="AVC32" t="e">
        <f>mvarM2*mvarM4</f>
        <v>#VALUE!</v>
      </c>
      <c r="AVD32" s="24" t="e">
        <f t="shared" si="534"/>
        <v>#VALUE!</v>
      </c>
      <c r="AVE32" s="24" t="e">
        <f t="shared" si="535"/>
        <v>#VALUE!</v>
      </c>
      <c r="AVF32" s="24" t="e">
        <f t="shared" si="536"/>
        <v>#VALUE!</v>
      </c>
      <c r="AVG32">
        <v>7.4451672468581006E-5</v>
      </c>
      <c r="AVH32" t="e">
        <f>bvarHC2*bvarM6</f>
        <v>#VALUE!</v>
      </c>
      <c r="AVI32" t="e">
        <f>cvarHC2*cvarM6</f>
        <v>#VALUE!</v>
      </c>
      <c r="AVJ32" t="e">
        <f>mvarHC2*mvarM6</f>
        <v>#VALUE!</v>
      </c>
      <c r="AVK32" s="24" t="e">
        <f t="shared" si="537"/>
        <v>#VALUE!</v>
      </c>
      <c r="AVL32" s="24" t="e">
        <f t="shared" si="538"/>
        <v>#VALUE!</v>
      </c>
      <c r="AVM32" s="24" t="e">
        <f t="shared" si="539"/>
        <v>#VALUE!</v>
      </c>
      <c r="AVN32">
        <v>-1.5093157863389E-2</v>
      </c>
      <c r="AVO32" t="e">
        <f>bvarM1*bvarM2</f>
        <v>#VALUE!</v>
      </c>
      <c r="AVP32" t="e">
        <f>cvarM1*cvarM2</f>
        <v>#VALUE!</v>
      </c>
      <c r="AVQ32" t="e">
        <f>mvarM1*mvarM2</f>
        <v>#VALUE!</v>
      </c>
      <c r="AVR32" s="24" t="e">
        <f t="shared" si="540"/>
        <v>#VALUE!</v>
      </c>
      <c r="AVS32" s="24" t="e">
        <f t="shared" si="541"/>
        <v>#VALUE!</v>
      </c>
      <c r="AVT32" s="24" t="e">
        <f t="shared" si="542"/>
        <v>#VALUE!</v>
      </c>
      <c r="AVU32">
        <v>2.4678110774432999E-5</v>
      </c>
      <c r="AVV32" t="e">
        <f>bvarM2*bvarM9</f>
        <v>#VALUE!</v>
      </c>
      <c r="AVW32" t="e">
        <f>cvarM2*cvarM9</f>
        <v>#VALUE!</v>
      </c>
      <c r="AVX32" t="e">
        <f>mvarM2*mvarM9</f>
        <v>#VALUE!</v>
      </c>
      <c r="AVY32" s="24" t="e">
        <f t="shared" si="543"/>
        <v>#VALUE!</v>
      </c>
      <c r="AVZ32" s="24" t="e">
        <f t="shared" si="544"/>
        <v>#VALUE!</v>
      </c>
      <c r="AWA32" s="24" t="e">
        <f t="shared" si="545"/>
        <v>#VALUE!</v>
      </c>
      <c r="AWB32">
        <v>1.6564199065790001E-5</v>
      </c>
      <c r="AWC32" t="e">
        <f>bvarM4*bvarM9</f>
        <v>#VALUE!</v>
      </c>
      <c r="AWD32" t="e">
        <f>cvarM4*cvarM9</f>
        <v>#VALUE!</v>
      </c>
      <c r="AWE32" t="e">
        <f>mvarM4*mvarM9</f>
        <v>#VALUE!</v>
      </c>
      <c r="AWF32" s="24" t="e">
        <f t="shared" si="546"/>
        <v>#VALUE!</v>
      </c>
      <c r="AWG32" s="24" t="e">
        <f t="shared" si="547"/>
        <v>#VALUE!</v>
      </c>
      <c r="AWH32" s="24" t="e">
        <f t="shared" si="548"/>
        <v>#VALUE!</v>
      </c>
      <c r="AWI32">
        <v>-1.1571707447089E-6</v>
      </c>
      <c r="AWJ32" t="e">
        <f>bvarM3*bvarM6</f>
        <v>#VALUE!</v>
      </c>
      <c r="AWK32" t="e">
        <f>cvarM3*cvarM6</f>
        <v>#VALUE!</v>
      </c>
      <c r="AWL32" t="e">
        <f>mvarM3*mvarM6</f>
        <v>#VALUE!</v>
      </c>
      <c r="AWM32" s="24" t="e">
        <f t="shared" si="549"/>
        <v>#VALUE!</v>
      </c>
      <c r="AWN32" s="24" t="e">
        <f t="shared" si="550"/>
        <v>#VALUE!</v>
      </c>
      <c r="AWO32" s="24" t="e">
        <f t="shared" si="551"/>
        <v>#VALUE!</v>
      </c>
      <c r="AWP32">
        <v>-1.5641009561870001</v>
      </c>
      <c r="AWQ32" t="e">
        <f>bvarM1*bvarM6</f>
        <v>#VALUE!</v>
      </c>
      <c r="AWR32" t="e">
        <f>cvarM1*cvarM6</f>
        <v>#VALUE!</v>
      </c>
      <c r="AWS32" t="e">
        <f>mvarM1*mvarM6</f>
        <v>#VALUE!</v>
      </c>
      <c r="AWT32" s="24" t="e">
        <f t="shared" si="552"/>
        <v>#VALUE!</v>
      </c>
      <c r="AWU32" s="24" t="e">
        <f t="shared" si="553"/>
        <v>#VALUE!</v>
      </c>
      <c r="AWV32" s="24" t="e">
        <f t="shared" si="554"/>
        <v>#VALUE!</v>
      </c>
      <c r="AWW32">
        <v>-4.2616536513292001E-6</v>
      </c>
      <c r="AWX32" t="e">
        <f>bvarM3*bvarM9</f>
        <v>#VALUE!</v>
      </c>
      <c r="AWY32" t="e">
        <f>cvarM3*cvarM9</f>
        <v>#VALUE!</v>
      </c>
      <c r="AWZ32" t="e">
        <f>mvarM3*mvarM9</f>
        <v>#VALUE!</v>
      </c>
      <c r="AXA32" s="24" t="e">
        <f t="shared" si="555"/>
        <v>#VALUE!</v>
      </c>
      <c r="AXB32" s="24" t="e">
        <f t="shared" si="556"/>
        <v>#VALUE!</v>
      </c>
      <c r="AXC32" s="24" t="e">
        <f t="shared" si="557"/>
        <v>#VALUE!</v>
      </c>
      <c r="AXD32">
        <v>-1.5515155426937E-6</v>
      </c>
      <c r="AXE32" t="e">
        <f>bvarM2*bvarM4</f>
        <v>#VALUE!</v>
      </c>
      <c r="AXF32" t="e">
        <f>cvarM2*cvarM4</f>
        <v>#VALUE!</v>
      </c>
      <c r="AXG32" t="e">
        <f>mvarM2*mvarM4</f>
        <v>#VALUE!</v>
      </c>
      <c r="AXH32" s="24" t="e">
        <f t="shared" si="558"/>
        <v>#VALUE!</v>
      </c>
      <c r="AXI32" s="24" t="e">
        <f t="shared" si="559"/>
        <v>#VALUE!</v>
      </c>
      <c r="AXJ32" s="24" t="e">
        <f t="shared" si="560"/>
        <v>#VALUE!</v>
      </c>
      <c r="AXK32">
        <v>5.0961629518422001E-4</v>
      </c>
      <c r="AXL32" t="e">
        <f>bvarM4*bvarM8</f>
        <v>#VALUE!</v>
      </c>
      <c r="AXM32" t="e">
        <f>cvarM4*cvarM8</f>
        <v>#VALUE!</v>
      </c>
      <c r="AXN32" t="e">
        <f>mvarM4*mvarM8</f>
        <v>#VALUE!</v>
      </c>
      <c r="AXO32" s="24" t="e">
        <f t="shared" si="561"/>
        <v>#VALUE!</v>
      </c>
      <c r="AXP32" s="24" t="e">
        <f t="shared" si="562"/>
        <v>#VALUE!</v>
      </c>
      <c r="AXQ32" s="24" t="e">
        <f t="shared" si="563"/>
        <v>#VALUE!</v>
      </c>
      <c r="AXR32">
        <v>5.4741898595085003E-5</v>
      </c>
      <c r="AXS32" t="e">
        <f>bvarM6*bvarM9</f>
        <v>#VALUE!</v>
      </c>
      <c r="AXT32" t="e">
        <f>cvarM6*cvarM9</f>
        <v>#VALUE!</v>
      </c>
      <c r="AXU32" t="e">
        <f>mvarM6*mvarM9</f>
        <v>#VALUE!</v>
      </c>
      <c r="AXV32" s="24" t="e">
        <f t="shared" si="564"/>
        <v>#VALUE!</v>
      </c>
      <c r="AXW32" s="24" t="e">
        <f t="shared" si="565"/>
        <v>#VALUE!</v>
      </c>
      <c r="AXX32" s="24" t="e">
        <f t="shared" si="566"/>
        <v>#VALUE!</v>
      </c>
      <c r="AXY32">
        <v>2.9854720265731999E-6</v>
      </c>
      <c r="AXZ32" t="e">
        <f>bvarM2*bvarM3</f>
        <v>#VALUE!</v>
      </c>
      <c r="AYA32" t="e">
        <f>cvarM2*cvarM3</f>
        <v>#VALUE!</v>
      </c>
      <c r="AYB32" t="e">
        <f>mvarM2*mvarM3</f>
        <v>#VALUE!</v>
      </c>
      <c r="AYC32" s="24" t="e">
        <f t="shared" si="567"/>
        <v>#VALUE!</v>
      </c>
      <c r="AYD32" s="24" t="e">
        <f t="shared" si="568"/>
        <v>#VALUE!</v>
      </c>
      <c r="AYE32" s="24" t="e">
        <f t="shared" si="569"/>
        <v>#VALUE!</v>
      </c>
      <c r="AYF32">
        <v>4.1543666616195997E-2</v>
      </c>
      <c r="AYG32" t="e">
        <f>bvarM1*bvarM4</f>
        <v>#VALUE!</v>
      </c>
      <c r="AYH32" t="e">
        <f>cvarM1*cvarM4</f>
        <v>#VALUE!</v>
      </c>
      <c r="AYI32" t="e">
        <f>mvarM1*mvarM4</f>
        <v>#VALUE!</v>
      </c>
      <c r="AYJ32" s="24" t="e">
        <f t="shared" si="570"/>
        <v>#VALUE!</v>
      </c>
      <c r="AYK32" s="24" t="e">
        <f t="shared" si="571"/>
        <v>#VALUE!</v>
      </c>
      <c r="AYL32" s="24" t="e">
        <f t="shared" si="572"/>
        <v>#VALUE!</v>
      </c>
      <c r="AYM32">
        <v>-9.9064466589357997E-7</v>
      </c>
      <c r="AYN32" t="e">
        <f>bvarM3*bvarM9</f>
        <v>#VALUE!</v>
      </c>
      <c r="AYO32" t="e">
        <f>cvarM3*cvarM9</f>
        <v>#VALUE!</v>
      </c>
      <c r="AYP32" t="e">
        <f>mvarM3*mvarM9</f>
        <v>#VALUE!</v>
      </c>
      <c r="AYQ32" s="24" t="e">
        <f t="shared" si="573"/>
        <v>#VALUE!</v>
      </c>
      <c r="AYR32" s="24" t="e">
        <f t="shared" si="574"/>
        <v>#VALUE!</v>
      </c>
      <c r="AYS32" s="24" t="e">
        <f t="shared" si="575"/>
        <v>#VALUE!</v>
      </c>
      <c r="AYT32">
        <v>-1.4397899770022E-2</v>
      </c>
      <c r="AYU32" t="e">
        <f>bvarM1*bvarM8</f>
        <v>#VALUE!</v>
      </c>
      <c r="AYV32" t="e">
        <f>cvarM1*cvarM8</f>
        <v>#VALUE!</v>
      </c>
      <c r="AYW32" t="e">
        <f>mvarM1*mvarM8</f>
        <v>#VALUE!</v>
      </c>
      <c r="AYX32" s="24" t="e">
        <f t="shared" si="576"/>
        <v>#VALUE!</v>
      </c>
      <c r="AYY32" s="24" t="e">
        <f t="shared" si="577"/>
        <v>#VALUE!</v>
      </c>
      <c r="AYZ32" s="24" t="e">
        <f t="shared" si="578"/>
        <v>#VALUE!</v>
      </c>
      <c r="AZA32">
        <v>-12.772978432372</v>
      </c>
      <c r="AZB32" t="e">
        <f>bvarM1*bvarM7</f>
        <v>#VALUE!</v>
      </c>
      <c r="AZC32" t="e">
        <f>cvarM1*cvarM7</f>
        <v>#VALUE!</v>
      </c>
      <c r="AZD32" t="e">
        <f>mvarM1*mvarM7</f>
        <v>#VALUE!</v>
      </c>
      <c r="AZE32" s="24" t="e">
        <f t="shared" si="579"/>
        <v>#VALUE!</v>
      </c>
      <c r="AZF32" s="24" t="e">
        <f t="shared" si="580"/>
        <v>#VALUE!</v>
      </c>
      <c r="AZG32" s="24" t="e">
        <f t="shared" si="581"/>
        <v>#VALUE!</v>
      </c>
      <c r="AZH32">
        <v>4.7928110498508E-4</v>
      </c>
      <c r="AZI32" t="e">
        <f>bvarM4^2</f>
        <v>#VALUE!</v>
      </c>
      <c r="AZJ32" t="e">
        <f>cvarM4^2</f>
        <v>#VALUE!</v>
      </c>
      <c r="AZK32" t="e">
        <f>mvarM4^2</f>
        <v>#VALUE!</v>
      </c>
      <c r="AZL32" s="24" t="e">
        <f t="shared" si="582"/>
        <v>#VALUE!</v>
      </c>
      <c r="AZM32" s="24" t="e">
        <f t="shared" si="583"/>
        <v>#VALUE!</v>
      </c>
      <c r="AZN32" s="24" t="e">
        <f t="shared" si="584"/>
        <v>#VALUE!</v>
      </c>
      <c r="AZO32">
        <v>-2.9329870427369999E-5</v>
      </c>
      <c r="AZP32" t="e">
        <f>bvarHC2*bvarM7</f>
        <v>#VALUE!</v>
      </c>
      <c r="AZQ32" t="e">
        <f>cvarHC2*cvarM7</f>
        <v>#VALUE!</v>
      </c>
      <c r="AZR32" t="e">
        <f>mvarHC2*mvarM7</f>
        <v>#VALUE!</v>
      </c>
      <c r="AZS32" s="24" t="e">
        <f t="shared" si="585"/>
        <v>#VALUE!</v>
      </c>
      <c r="AZT32" s="24" t="e">
        <f t="shared" si="586"/>
        <v>#VALUE!</v>
      </c>
      <c r="AZU32" s="24" t="e">
        <f t="shared" si="587"/>
        <v>#VALUE!</v>
      </c>
      <c r="AZV32">
        <v>-1.4103005012837999</v>
      </c>
      <c r="AZW32" t="e">
        <f>bvarM1*bvarM4</f>
        <v>#VALUE!</v>
      </c>
      <c r="AZX32" t="e">
        <f>cvarM1*cvarM4</f>
        <v>#VALUE!</v>
      </c>
      <c r="AZY32" t="e">
        <f>mvarM1*mvarM4</f>
        <v>#VALUE!</v>
      </c>
      <c r="AZZ32" s="24" t="e">
        <f t="shared" si="588"/>
        <v>#VALUE!</v>
      </c>
      <c r="BAA32" s="24" t="e">
        <f t="shared" si="589"/>
        <v>#VALUE!</v>
      </c>
      <c r="BAB32" s="24" t="e">
        <f t="shared" si="590"/>
        <v>#VALUE!</v>
      </c>
      <c r="BAC32">
        <v>-1.7343002795099001E-5</v>
      </c>
      <c r="BAD32" t="e">
        <f>bvarM4*bvarM6</f>
        <v>#VALUE!</v>
      </c>
      <c r="BAE32" t="e">
        <f>cvarM4*cvarM6</f>
        <v>#VALUE!</v>
      </c>
      <c r="BAF32" t="e">
        <f>mvarM4*mvarM6</f>
        <v>#VALUE!</v>
      </c>
      <c r="BAG32" s="24" t="e">
        <f t="shared" si="591"/>
        <v>#VALUE!</v>
      </c>
      <c r="BAH32" s="24" t="e">
        <f t="shared" si="592"/>
        <v>#VALUE!</v>
      </c>
      <c r="BAI32" s="24" t="e">
        <f t="shared" si="593"/>
        <v>#VALUE!</v>
      </c>
      <c r="BAJ32">
        <v>-2.2553496804223002E-6</v>
      </c>
      <c r="BAK32" t="e">
        <f>bvarM2*bvarM4</f>
        <v>#VALUE!</v>
      </c>
      <c r="BAL32" t="e">
        <f>cvarM2*cvarM4</f>
        <v>#VALUE!</v>
      </c>
      <c r="BAM32" t="e">
        <f>mvarM2*mvarM4</f>
        <v>#VALUE!</v>
      </c>
      <c r="BAN32" s="24" t="e">
        <f t="shared" si="594"/>
        <v>#VALUE!</v>
      </c>
      <c r="BAO32" s="24" t="e">
        <f t="shared" si="595"/>
        <v>#VALUE!</v>
      </c>
      <c r="BAP32" s="24" t="e">
        <f t="shared" si="596"/>
        <v>#VALUE!</v>
      </c>
      <c r="BAQ32">
        <v>7.0001220118649005E-7</v>
      </c>
      <c r="BAR32" t="e">
        <f>bvarM3*bvarM8</f>
        <v>#VALUE!</v>
      </c>
      <c r="BAS32" t="e">
        <f>cvarM3*cvarM8</f>
        <v>#VALUE!</v>
      </c>
      <c r="BAT32" t="e">
        <f>mvarM3*mvarM8</f>
        <v>#VALUE!</v>
      </c>
      <c r="BAU32" s="24" t="e">
        <f t="shared" si="597"/>
        <v>#VALUE!</v>
      </c>
      <c r="BAV32" s="24" t="e">
        <f t="shared" si="598"/>
        <v>#VALUE!</v>
      </c>
      <c r="BAW32" s="24" t="e">
        <f t="shared" si="599"/>
        <v>#VALUE!</v>
      </c>
      <c r="BAX32">
        <v>-8.5748349790270004E-6</v>
      </c>
      <c r="BAY32" t="e">
        <f>bvarM3*bvarM6</f>
        <v>#VALUE!</v>
      </c>
      <c r="BAZ32" t="e">
        <f>cvarM3*cvarM6</f>
        <v>#VALUE!</v>
      </c>
      <c r="BBA32" t="e">
        <f>mvarM3*mvarM6</f>
        <v>#VALUE!</v>
      </c>
      <c r="BBB32" s="24" t="e">
        <f t="shared" si="600"/>
        <v>#VALUE!</v>
      </c>
      <c r="BBC32" s="24" t="e">
        <f t="shared" si="601"/>
        <v>#VALUE!</v>
      </c>
      <c r="BBD32" s="24" t="e">
        <f t="shared" si="602"/>
        <v>#VALUE!</v>
      </c>
      <c r="BBE32">
        <v>2.2100906065655002E-6</v>
      </c>
      <c r="BBF32" t="e">
        <f>bvarM2*bvarM3</f>
        <v>#VALUE!</v>
      </c>
      <c r="BBG32" t="e">
        <f>cvarM2*cvarM3</f>
        <v>#VALUE!</v>
      </c>
      <c r="BBH32" t="e">
        <f>mvarM2*mvarM3</f>
        <v>#VALUE!</v>
      </c>
      <c r="BBI32" s="24" t="e">
        <f t="shared" si="603"/>
        <v>#VALUE!</v>
      </c>
      <c r="BBJ32" s="24" t="e">
        <f t="shared" si="604"/>
        <v>#VALUE!</v>
      </c>
      <c r="BBK32" s="24" t="e">
        <f t="shared" si="605"/>
        <v>#VALUE!</v>
      </c>
      <c r="BBL32">
        <v>-5.2061326916018001E-6</v>
      </c>
      <c r="BBM32" t="e">
        <f>bvarHC2*bvarM9</f>
        <v>#VALUE!</v>
      </c>
      <c r="BBN32" t="e">
        <f>cvarHC2*cvarM9</f>
        <v>#VALUE!</v>
      </c>
      <c r="BBO32" t="e">
        <f>mvarHC2*mvarM9</f>
        <v>#VALUE!</v>
      </c>
      <c r="BBP32" s="24" t="e">
        <f t="shared" si="606"/>
        <v>#VALUE!</v>
      </c>
      <c r="BBQ32" s="24" t="e">
        <f t="shared" si="607"/>
        <v>#VALUE!</v>
      </c>
      <c r="BBR32" s="24" t="e">
        <f t="shared" si="608"/>
        <v>#VALUE!</v>
      </c>
      <c r="BBS32">
        <v>1.2942594556567999</v>
      </c>
      <c r="BBT32" t="e">
        <f>bvarM1*bvarM7</f>
        <v>#VALUE!</v>
      </c>
      <c r="BBU32" t="e">
        <f>cvarM1*cvarM7</f>
        <v>#VALUE!</v>
      </c>
      <c r="BBV32" t="e">
        <f>mvarM1*mvarM7</f>
        <v>#VALUE!</v>
      </c>
      <c r="BBW32" s="24" t="e">
        <f t="shared" si="609"/>
        <v>#VALUE!</v>
      </c>
      <c r="BBX32" s="24" t="e">
        <f t="shared" si="610"/>
        <v>#VALUE!</v>
      </c>
      <c r="BBY32" s="24" t="e">
        <f t="shared" si="611"/>
        <v>#VALUE!</v>
      </c>
      <c r="BBZ32">
        <v>-8.8820874969468003E-6</v>
      </c>
      <c r="BCA32" t="e">
        <f>bvarHC2*bvarM8</f>
        <v>#VALUE!</v>
      </c>
      <c r="BCB32" t="e">
        <f>cvarHC2*cvarM8</f>
        <v>#VALUE!</v>
      </c>
      <c r="BCC32" t="e">
        <f>mvarHC2*mvarM8</f>
        <v>#VALUE!</v>
      </c>
      <c r="BCD32" s="24" t="e">
        <f t="shared" si="612"/>
        <v>#VALUE!</v>
      </c>
      <c r="BCE32" s="24" t="e">
        <f t="shared" si="613"/>
        <v>#VALUE!</v>
      </c>
      <c r="BCF32" s="24" t="e">
        <f t="shared" si="614"/>
        <v>#VALUE!</v>
      </c>
      <c r="BCG32">
        <v>-0.19218437527466001</v>
      </c>
      <c r="BCH32" t="e">
        <f>bvarM1*bvarM7</f>
        <v>#VALUE!</v>
      </c>
      <c r="BCI32" t="e">
        <f>cvarM1*cvarM7</f>
        <v>#VALUE!</v>
      </c>
      <c r="BCJ32" t="e">
        <f>mvarM1*mvarM7</f>
        <v>#VALUE!</v>
      </c>
      <c r="BCK32" s="24" t="e">
        <f t="shared" si="615"/>
        <v>#VALUE!</v>
      </c>
      <c r="BCL32" s="24" t="e">
        <f t="shared" si="616"/>
        <v>#VALUE!</v>
      </c>
      <c r="BCM32" s="24" t="e">
        <f t="shared" si="617"/>
        <v>#VALUE!</v>
      </c>
      <c r="BCN32">
        <v>5.5790370769512001E-7</v>
      </c>
      <c r="BCO32" t="e">
        <f>bvarHC1^2</f>
        <v>#VALUE!</v>
      </c>
      <c r="BCP32" t="e">
        <f>cvarHC1^2</f>
        <v>#VALUE!</v>
      </c>
      <c r="BCQ32" t="e">
        <f>mvarHC1^2</f>
        <v>#VALUE!</v>
      </c>
      <c r="BCR32" s="24" t="e">
        <f t="shared" si="618"/>
        <v>#VALUE!</v>
      </c>
      <c r="BCS32" s="24" t="e">
        <f t="shared" si="619"/>
        <v>#VALUE!</v>
      </c>
      <c r="BCT32" s="24" t="e">
        <f t="shared" si="620"/>
        <v>#VALUE!</v>
      </c>
      <c r="BCU32">
        <v>4.1947504227218999E-6</v>
      </c>
      <c r="BCV32" t="e">
        <f>bvarM2*bvarM6</f>
        <v>#VALUE!</v>
      </c>
      <c r="BCW32" t="e">
        <f>cvarM2*cvarM6</f>
        <v>#VALUE!</v>
      </c>
      <c r="BCX32" t="e">
        <f>mvarM2*mvarM6</f>
        <v>#VALUE!</v>
      </c>
      <c r="BCY32" s="24" t="e">
        <f t="shared" si="621"/>
        <v>#VALUE!</v>
      </c>
      <c r="BCZ32" s="24" t="e">
        <f t="shared" si="622"/>
        <v>#VALUE!</v>
      </c>
      <c r="BDA32" s="24" t="e">
        <f t="shared" si="623"/>
        <v>#VALUE!</v>
      </c>
      <c r="BDB32">
        <v>-2.8653973983449999E-5</v>
      </c>
      <c r="BDC32" t="e">
        <f>bvarHC2*bvarM6</f>
        <v>#VALUE!</v>
      </c>
      <c r="BDD32" t="e">
        <f>cvarHC2*cvarM6</f>
        <v>#VALUE!</v>
      </c>
      <c r="BDE32" t="e">
        <f>mvarHC2*mvarM6</f>
        <v>#VALUE!</v>
      </c>
      <c r="BDF32" s="24" t="e">
        <f t="shared" si="624"/>
        <v>#VALUE!</v>
      </c>
      <c r="BDG32" s="24" t="e">
        <f t="shared" si="625"/>
        <v>#VALUE!</v>
      </c>
      <c r="BDH32" s="24" t="e">
        <f t="shared" si="626"/>
        <v>#VALUE!</v>
      </c>
      <c r="BDI32">
        <v>9.0215637174831997E-5</v>
      </c>
      <c r="BDJ32" t="e">
        <f>bvarM6*bvarM7</f>
        <v>#VALUE!</v>
      </c>
      <c r="BDK32" t="e">
        <f>cvarM6*cvarM7</f>
        <v>#VALUE!</v>
      </c>
      <c r="BDL32" t="e">
        <f>mvarM6*mvarM7</f>
        <v>#VALUE!</v>
      </c>
      <c r="BDM32" s="24" t="e">
        <f t="shared" si="627"/>
        <v>#VALUE!</v>
      </c>
      <c r="BDN32" s="24" t="e">
        <f t="shared" si="628"/>
        <v>#VALUE!</v>
      </c>
      <c r="BDO32" s="24" t="e">
        <f t="shared" si="629"/>
        <v>#VALUE!</v>
      </c>
      <c r="BDP32">
        <v>0.42962443109496001</v>
      </c>
      <c r="BDQ32" t="e">
        <f>bvarM1*bvarM7</f>
        <v>#VALUE!</v>
      </c>
      <c r="BDR32" t="e">
        <f>cvarM1*cvarM7</f>
        <v>#VALUE!</v>
      </c>
      <c r="BDS32" t="e">
        <f>mvarM1*mvarM7</f>
        <v>#VALUE!</v>
      </c>
      <c r="BDT32" s="24" t="e">
        <f t="shared" si="630"/>
        <v>#VALUE!</v>
      </c>
      <c r="BDU32" s="24" t="e">
        <f t="shared" si="631"/>
        <v>#VALUE!</v>
      </c>
      <c r="BDV32" s="24" t="e">
        <f t="shared" si="632"/>
        <v>#VALUE!</v>
      </c>
      <c r="BDW32">
        <v>-1.3817357327443999E-6</v>
      </c>
      <c r="BDX32" t="e">
        <f>bvarM2*bvarM3</f>
        <v>#VALUE!</v>
      </c>
      <c r="BDY32" t="e">
        <f>cvarM2*cvarM3</f>
        <v>#VALUE!</v>
      </c>
      <c r="BDZ32" t="e">
        <f>mvarM2*mvarM3</f>
        <v>#VALUE!</v>
      </c>
      <c r="BEA32" s="24" t="e">
        <f t="shared" si="633"/>
        <v>#VALUE!</v>
      </c>
      <c r="BEB32" s="24" t="e">
        <f t="shared" si="634"/>
        <v>#VALUE!</v>
      </c>
      <c r="BEC32" s="24" t="e">
        <f t="shared" si="635"/>
        <v>#VALUE!</v>
      </c>
      <c r="BED32">
        <v>5.8097873915764001E-7</v>
      </c>
      <c r="BEE32" t="e">
        <f>bvarHC1^2</f>
        <v>#VALUE!</v>
      </c>
      <c r="BEF32" t="e">
        <f>cvarHC1^2</f>
        <v>#VALUE!</v>
      </c>
      <c r="BEG32" t="e">
        <f>mvarHC1^2</f>
        <v>#VALUE!</v>
      </c>
      <c r="BEH32" s="24" t="e">
        <f t="shared" si="636"/>
        <v>#VALUE!</v>
      </c>
      <c r="BEI32" s="24" t="e">
        <f t="shared" si="637"/>
        <v>#VALUE!</v>
      </c>
      <c r="BEJ32" s="24" t="e">
        <f t="shared" si="638"/>
        <v>#VALUE!</v>
      </c>
      <c r="BEK32">
        <v>-5.2235678923538E-6</v>
      </c>
      <c r="BEL32" t="e">
        <f>bvarM2*bvarM3</f>
        <v>#VALUE!</v>
      </c>
      <c r="BEM32" t="e">
        <f>cvarM2*cvarM3</f>
        <v>#VALUE!</v>
      </c>
      <c r="BEN32" t="e">
        <f>mvarM2*mvarM3</f>
        <v>#VALUE!</v>
      </c>
      <c r="BEO32" s="24" t="e">
        <f t="shared" si="639"/>
        <v>#VALUE!</v>
      </c>
      <c r="BEP32" s="24" t="e">
        <f t="shared" si="640"/>
        <v>#VALUE!</v>
      </c>
      <c r="BEQ32" s="24" t="e">
        <f t="shared" si="641"/>
        <v>#VALUE!</v>
      </c>
      <c r="BER32">
        <v>-1.0446042903259E-4</v>
      </c>
      <c r="BES32" t="e">
        <f>bvarHC2*bvarM8</f>
        <v>#VALUE!</v>
      </c>
      <c r="BET32" t="e">
        <f>cvarHC2*cvarM8</f>
        <v>#VALUE!</v>
      </c>
      <c r="BEU32" t="e">
        <f>mvarHC2*mvarM8</f>
        <v>#VALUE!</v>
      </c>
      <c r="BEV32" s="24" t="e">
        <f t="shared" si="642"/>
        <v>#VALUE!</v>
      </c>
      <c r="BEW32" s="24" t="e">
        <f t="shared" si="643"/>
        <v>#VALUE!</v>
      </c>
      <c r="BEX32" s="24" t="e">
        <f t="shared" si="644"/>
        <v>#VALUE!</v>
      </c>
      <c r="BEY32">
        <v>-1.2761475971712001E-5</v>
      </c>
      <c r="BEZ32" t="e">
        <f>bvarM3*bvarM6</f>
        <v>#VALUE!</v>
      </c>
      <c r="BFA32" t="e">
        <f>cvarM3*cvarM6</f>
        <v>#VALUE!</v>
      </c>
      <c r="BFB32" t="e">
        <f>mvarM3*mvarM6</f>
        <v>#VALUE!</v>
      </c>
      <c r="BFC32" s="24" t="e">
        <f t="shared" si="645"/>
        <v>#VALUE!</v>
      </c>
      <c r="BFD32" s="24" t="e">
        <f t="shared" si="646"/>
        <v>#VALUE!</v>
      </c>
      <c r="BFE32" s="24" t="e">
        <f t="shared" si="647"/>
        <v>#VALUE!</v>
      </c>
      <c r="BFF32">
        <v>6.1380310383092002E-5</v>
      </c>
      <c r="BFG32" t="e">
        <f>bvarM2*bvarM7</f>
        <v>#VALUE!</v>
      </c>
      <c r="BFH32" t="e">
        <f>cvarM2*cvarM7</f>
        <v>#VALUE!</v>
      </c>
      <c r="BFI32" t="e">
        <f>mvarM2*mvarM7</f>
        <v>#VALUE!</v>
      </c>
      <c r="BFJ32" s="24" t="e">
        <f t="shared" si="648"/>
        <v>#VALUE!</v>
      </c>
      <c r="BFK32" s="24" t="e">
        <f t="shared" si="649"/>
        <v>#VALUE!</v>
      </c>
      <c r="BFL32" s="24" t="e">
        <f t="shared" si="650"/>
        <v>#VALUE!</v>
      </c>
      <c r="BFM32">
        <v>-6.2918937896844002E-6</v>
      </c>
      <c r="BFN32" t="e">
        <f>bvarM3*bvarM6</f>
        <v>#VALUE!</v>
      </c>
      <c r="BFO32" t="e">
        <f>cvarM3*cvarM6</f>
        <v>#VALUE!</v>
      </c>
      <c r="BFP32" t="e">
        <f>mvarM3*mvarM6</f>
        <v>#VALUE!</v>
      </c>
      <c r="BFQ32" s="24" t="e">
        <f t="shared" si="651"/>
        <v>#VALUE!</v>
      </c>
      <c r="BFR32" s="24" t="e">
        <f t="shared" si="652"/>
        <v>#VALUE!</v>
      </c>
      <c r="BFS32" s="24" t="e">
        <f t="shared" si="653"/>
        <v>#VALUE!</v>
      </c>
      <c r="BFT32">
        <v>1.4306578788580999</v>
      </c>
      <c r="BFU32" t="e">
        <f>bvarM1*bvarM7</f>
        <v>#VALUE!</v>
      </c>
      <c r="BFV32" t="e">
        <f>cvarM1*cvarM7</f>
        <v>#VALUE!</v>
      </c>
      <c r="BFW32" t="e">
        <f>mvarM1*mvarM7</f>
        <v>#VALUE!</v>
      </c>
      <c r="BFX32" s="24" t="e">
        <f t="shared" si="654"/>
        <v>#VALUE!</v>
      </c>
      <c r="BFY32" s="24" t="e">
        <f t="shared" si="655"/>
        <v>#VALUE!</v>
      </c>
      <c r="BFZ32" s="24" t="e">
        <f t="shared" si="656"/>
        <v>#VALUE!</v>
      </c>
      <c r="BGA32">
        <v>-6.1001535638311997E-15</v>
      </c>
      <c r="BGB32" t="e">
        <f>bvarHC1^3</f>
        <v>#VALUE!</v>
      </c>
      <c r="BGC32" t="e">
        <f>cvarHC1^3</f>
        <v>#VALUE!</v>
      </c>
      <c r="BGD32" t="e">
        <f>mvarHC1^3</f>
        <v>#VALUE!</v>
      </c>
      <c r="BGE32" s="24" t="e">
        <f t="shared" si="657"/>
        <v>#VALUE!</v>
      </c>
      <c r="BGF32" s="24" t="e">
        <f t="shared" si="658"/>
        <v>#VALUE!</v>
      </c>
      <c r="BGG32" s="24" t="e">
        <f t="shared" si="659"/>
        <v>#VALUE!</v>
      </c>
      <c r="BGH32">
        <v>4.3782417831273997E-5</v>
      </c>
      <c r="BGI32" t="e">
        <f>bvarM2*bvarM7</f>
        <v>#VALUE!</v>
      </c>
      <c r="BGJ32" t="e">
        <f>cvarM2*cvarM7</f>
        <v>#VALUE!</v>
      </c>
      <c r="BGK32" t="e">
        <f>mvarM2*mvarM7</f>
        <v>#VALUE!</v>
      </c>
      <c r="BGL32" s="24" t="e">
        <f t="shared" si="660"/>
        <v>#VALUE!</v>
      </c>
      <c r="BGM32" s="24" t="e">
        <f t="shared" si="661"/>
        <v>#VALUE!</v>
      </c>
      <c r="BGN32" s="24" t="e">
        <f t="shared" si="662"/>
        <v>#VALUE!</v>
      </c>
      <c r="BGO32">
        <v>-1.0412502570126001</v>
      </c>
      <c r="BGP32" t="e">
        <f>bvarM1*bvarM2</f>
        <v>#VALUE!</v>
      </c>
      <c r="BGQ32" t="e">
        <f>cvarM1*cvarM2</f>
        <v>#VALUE!</v>
      </c>
      <c r="BGR32" t="e">
        <f>mvarM1*mvarM2</f>
        <v>#VALUE!</v>
      </c>
      <c r="BGS32" s="24" t="e">
        <f t="shared" si="663"/>
        <v>#VALUE!</v>
      </c>
      <c r="BGT32" s="24" t="e">
        <f t="shared" si="664"/>
        <v>#VALUE!</v>
      </c>
      <c r="BGU32" s="24" t="e">
        <f t="shared" si="665"/>
        <v>#VALUE!</v>
      </c>
      <c r="BGV32">
        <v>-3.3942948011586999E-9</v>
      </c>
      <c r="BGW32" t="e">
        <f>bvarM4*bvarM7</f>
        <v>#VALUE!</v>
      </c>
      <c r="BGX32" t="e">
        <f>cvarM4*cvarM7</f>
        <v>#VALUE!</v>
      </c>
      <c r="BGY32" t="e">
        <f>mvarM4*mvarM7</f>
        <v>#VALUE!</v>
      </c>
      <c r="BGZ32" s="24" t="e">
        <f t="shared" si="666"/>
        <v>#VALUE!</v>
      </c>
      <c r="BHA32" s="24" t="e">
        <f t="shared" si="667"/>
        <v>#VALUE!</v>
      </c>
      <c r="BHB32" s="24" t="e">
        <f t="shared" si="668"/>
        <v>#VALUE!</v>
      </c>
      <c r="BHC32">
        <v>-1.1827952796793999</v>
      </c>
      <c r="BHD32" t="e">
        <f>bvarM1*bvarM7</f>
        <v>#VALUE!</v>
      </c>
      <c r="BHE32" t="e">
        <f>cvarM1*cvarM7</f>
        <v>#VALUE!</v>
      </c>
      <c r="BHF32" t="e">
        <f>mvarM1*mvarM7</f>
        <v>#VALUE!</v>
      </c>
      <c r="BHG32" s="24" t="e">
        <f t="shared" si="669"/>
        <v>#VALUE!</v>
      </c>
      <c r="BHH32" s="24" t="e">
        <f t="shared" si="670"/>
        <v>#VALUE!</v>
      </c>
      <c r="BHI32" s="24" t="e">
        <f t="shared" si="671"/>
        <v>#VALUE!</v>
      </c>
      <c r="BHJ32">
        <v>-0.76532253071980005</v>
      </c>
      <c r="BHK32" t="e">
        <f>bvarM1*bvarM9</f>
        <v>#VALUE!</v>
      </c>
      <c r="BHL32" t="e">
        <f>cvarM1*cvarM9</f>
        <v>#VALUE!</v>
      </c>
      <c r="BHM32" t="e">
        <f>mvarM1*mvarM9</f>
        <v>#VALUE!</v>
      </c>
      <c r="BHN32" s="24" t="e">
        <f t="shared" si="672"/>
        <v>#VALUE!</v>
      </c>
      <c r="BHO32" s="24" t="e">
        <f t="shared" si="673"/>
        <v>#VALUE!</v>
      </c>
      <c r="BHP32" s="24" t="e">
        <f t="shared" si="674"/>
        <v>#VALUE!</v>
      </c>
      <c r="BHQ32">
        <v>2.5849064803204E-11</v>
      </c>
      <c r="BHR32" t="e">
        <f>bvarHC1^2</f>
        <v>#VALUE!</v>
      </c>
      <c r="BHS32" t="e">
        <f>cvarHC1^2</f>
        <v>#VALUE!</v>
      </c>
      <c r="BHT32" t="e">
        <f>mvarHC1^2</f>
        <v>#VALUE!</v>
      </c>
      <c r="BHU32" s="24" t="e">
        <f t="shared" si="675"/>
        <v>#VALUE!</v>
      </c>
      <c r="BHV32" s="24" t="e">
        <f t="shared" si="676"/>
        <v>#VALUE!</v>
      </c>
      <c r="BHW32" s="24" t="e">
        <f t="shared" si="677"/>
        <v>#VALUE!</v>
      </c>
      <c r="BHX32">
        <v>1.3496465040948999E-5</v>
      </c>
      <c r="BHY32" t="e">
        <f>bvarM2*bvarM6</f>
        <v>#VALUE!</v>
      </c>
      <c r="BHZ32" t="e">
        <f>cvarM2*cvarM6</f>
        <v>#VALUE!</v>
      </c>
      <c r="BIA32" t="e">
        <f>mvarM2*mvarM6</f>
        <v>#VALUE!</v>
      </c>
      <c r="BIB32" s="24" t="e">
        <f t="shared" si="678"/>
        <v>#VALUE!</v>
      </c>
      <c r="BIC32" s="24" t="e">
        <f t="shared" si="679"/>
        <v>#VALUE!</v>
      </c>
      <c r="BID32" s="24" t="e">
        <f t="shared" si="680"/>
        <v>#VALUE!</v>
      </c>
      <c r="BIE32">
        <v>-4.3706552967745998E-4</v>
      </c>
      <c r="BIF32" t="e">
        <f>bvarHC2*bvarM7</f>
        <v>#VALUE!</v>
      </c>
      <c r="BIG32" t="e">
        <f>cvarHC2*cvarM7</f>
        <v>#VALUE!</v>
      </c>
      <c r="BIH32" t="e">
        <f>mvarHC2*mvarM7</f>
        <v>#VALUE!</v>
      </c>
      <c r="BII32" s="24" t="e">
        <f t="shared" si="681"/>
        <v>#VALUE!</v>
      </c>
      <c r="BIJ32" s="24" t="e">
        <f t="shared" si="682"/>
        <v>#VALUE!</v>
      </c>
      <c r="BIK32" s="24" t="e">
        <f t="shared" si="683"/>
        <v>#VALUE!</v>
      </c>
      <c r="BIL32">
        <v>-5.5325082332645995E-10</v>
      </c>
      <c r="BIM32" t="e">
        <f>bvarM4*bvarM6</f>
        <v>#VALUE!</v>
      </c>
      <c r="BIN32" t="e">
        <f>cvarM4*cvarM6</f>
        <v>#VALUE!</v>
      </c>
      <c r="BIO32" t="e">
        <f>mvarM4*mvarM6</f>
        <v>#VALUE!</v>
      </c>
      <c r="BIP32" s="24" t="e">
        <f t="shared" si="684"/>
        <v>#VALUE!</v>
      </c>
      <c r="BIQ32" s="24" t="e">
        <f t="shared" si="685"/>
        <v>#VALUE!</v>
      </c>
      <c r="BIR32" s="24" t="e">
        <f t="shared" si="686"/>
        <v>#VALUE!</v>
      </c>
      <c r="BIS32">
        <v>2.4285339760952E-5</v>
      </c>
      <c r="BIT32" t="e">
        <f>bvarM4*bvarM6</f>
        <v>#VALUE!</v>
      </c>
      <c r="BIU32" t="e">
        <f>cvarM4*cvarM6</f>
        <v>#VALUE!</v>
      </c>
      <c r="BIV32" t="e">
        <f>mvarM4*mvarM6</f>
        <v>#VALUE!</v>
      </c>
      <c r="BIW32" s="24" t="e">
        <f t="shared" si="687"/>
        <v>#VALUE!</v>
      </c>
      <c r="BIX32" s="24" t="e">
        <f t="shared" si="688"/>
        <v>#VALUE!</v>
      </c>
      <c r="BIY32" s="24" t="e">
        <f t="shared" si="689"/>
        <v>#VALUE!</v>
      </c>
      <c r="BIZ32">
        <v>3.7317857442778002E-4</v>
      </c>
      <c r="BJA32" t="e">
        <f>bvarM2*bvarM7</f>
        <v>#VALUE!</v>
      </c>
      <c r="BJB32" t="e">
        <f>cvarM2*cvarM7</f>
        <v>#VALUE!</v>
      </c>
      <c r="BJC32" t="e">
        <f>mvarM2*mvarM7</f>
        <v>#VALUE!</v>
      </c>
      <c r="BJD32" s="24" t="e">
        <f t="shared" si="690"/>
        <v>#VALUE!</v>
      </c>
      <c r="BJE32" s="24" t="e">
        <f t="shared" si="691"/>
        <v>#VALUE!</v>
      </c>
      <c r="BJF32" s="24" t="e">
        <f t="shared" si="692"/>
        <v>#VALUE!</v>
      </c>
      <c r="BJG32">
        <v>-4.4214677414499998E-15</v>
      </c>
      <c r="BJH32" t="e">
        <f>bvarHC1^3</f>
        <v>#VALUE!</v>
      </c>
      <c r="BJI32" t="e">
        <f>cvarHC1^3</f>
        <v>#VALUE!</v>
      </c>
      <c r="BJJ32" t="e">
        <f>mvarHC1^3</f>
        <v>#VALUE!</v>
      </c>
      <c r="BJK32" s="24" t="e">
        <f t="shared" si="693"/>
        <v>#VALUE!</v>
      </c>
      <c r="BJL32" s="24" t="e">
        <f t="shared" si="694"/>
        <v>#VALUE!</v>
      </c>
      <c r="BJM32" s="24" t="e">
        <f t="shared" si="695"/>
        <v>#VALUE!</v>
      </c>
      <c r="BJN32">
        <v>2.8982141967335999E-6</v>
      </c>
      <c r="BJO32" t="e">
        <f>bvarM4*bvarM6</f>
        <v>#VALUE!</v>
      </c>
      <c r="BJP32" t="e">
        <f>cvarM4*cvarM6</f>
        <v>#VALUE!</v>
      </c>
      <c r="BJQ32" t="e">
        <f>mvarM4*mvarM6</f>
        <v>#VALUE!</v>
      </c>
      <c r="BJR32" s="24" t="e">
        <f t="shared" si="696"/>
        <v>#VALUE!</v>
      </c>
      <c r="BJS32" s="24" t="e">
        <f t="shared" si="697"/>
        <v>#VALUE!</v>
      </c>
      <c r="BJT32" s="24" t="e">
        <f t="shared" si="698"/>
        <v>#VALUE!</v>
      </c>
      <c r="BJU32">
        <v>-1.2096421119133001</v>
      </c>
      <c r="BJV32" t="e">
        <f>bvarM1*bvarM2</f>
        <v>#VALUE!</v>
      </c>
      <c r="BJW32" t="e">
        <f>cvarM1*cvarM2</f>
        <v>#VALUE!</v>
      </c>
      <c r="BJX32" t="e">
        <f>mvarM1*mvarM2</f>
        <v>#VALUE!</v>
      </c>
      <c r="BJY32" s="24" t="e">
        <f t="shared" si="699"/>
        <v>#VALUE!</v>
      </c>
      <c r="BJZ32" s="24" t="e">
        <f t="shared" si="700"/>
        <v>#VALUE!</v>
      </c>
      <c r="BKA32" s="24" t="e">
        <f t="shared" si="701"/>
        <v>#VALUE!</v>
      </c>
      <c r="BKB32">
        <v>-2.4162450218363E-9</v>
      </c>
      <c r="BKC32" t="e">
        <f>bvarM4*bvarM7</f>
        <v>#VALUE!</v>
      </c>
      <c r="BKD32" t="e">
        <f>cvarM4*cvarM7</f>
        <v>#VALUE!</v>
      </c>
      <c r="BKE32" t="e">
        <f>mvarM4*mvarM7</f>
        <v>#VALUE!</v>
      </c>
      <c r="BKF32" s="24" t="e">
        <f t="shared" si="702"/>
        <v>#VALUE!</v>
      </c>
      <c r="BKG32" s="24" t="e">
        <f t="shared" si="703"/>
        <v>#VALUE!</v>
      </c>
      <c r="BKH32" s="24" t="e">
        <f t="shared" si="704"/>
        <v>#VALUE!</v>
      </c>
      <c r="BKI32">
        <v>-8.9405288867446003E-2</v>
      </c>
      <c r="BKJ32" t="e">
        <f>bvarM1*bvarM9</f>
        <v>#VALUE!</v>
      </c>
      <c r="BKK32" t="e">
        <f>cvarM1*cvarM9</f>
        <v>#VALUE!</v>
      </c>
      <c r="BKL32" t="e">
        <f>mvarM1*mvarM9</f>
        <v>#VALUE!</v>
      </c>
      <c r="BKM32" s="24" t="e">
        <f t="shared" si="705"/>
        <v>#VALUE!</v>
      </c>
      <c r="BKN32" s="24" t="e">
        <f t="shared" si="706"/>
        <v>#VALUE!</v>
      </c>
      <c r="BKO32" s="24" t="e">
        <f t="shared" si="707"/>
        <v>#VALUE!</v>
      </c>
      <c r="BKP32">
        <v>-4.9539956450918003E-6</v>
      </c>
      <c r="BKQ32" t="e">
        <f>bvarM3*bvarM4</f>
        <v>#VALUE!</v>
      </c>
      <c r="BKR32" t="e">
        <f>cvarM3*cvarM4</f>
        <v>#VALUE!</v>
      </c>
      <c r="BKS32" t="e">
        <f>mvarM3*mvarM4</f>
        <v>#VALUE!</v>
      </c>
      <c r="BKT32" s="24" t="e">
        <f t="shared" si="708"/>
        <v>#VALUE!</v>
      </c>
      <c r="BKU32" s="24" t="e">
        <f t="shared" si="709"/>
        <v>#VALUE!</v>
      </c>
      <c r="BKV32" s="24" t="e">
        <f t="shared" si="710"/>
        <v>#VALUE!</v>
      </c>
      <c r="BKW32">
        <v>4.2541233351960998E-8</v>
      </c>
      <c r="BKX32" t="e">
        <f>bvarM4^2</f>
        <v>#VALUE!</v>
      </c>
      <c r="BKY32" t="e">
        <f>cvarM4^2</f>
        <v>#VALUE!</v>
      </c>
      <c r="BKZ32" t="e">
        <f>mvarM4^2</f>
        <v>#VALUE!</v>
      </c>
      <c r="BLA32" s="24" t="e">
        <f t="shared" si="711"/>
        <v>#VALUE!</v>
      </c>
      <c r="BLB32" s="24" t="e">
        <f t="shared" si="712"/>
        <v>#VALUE!</v>
      </c>
      <c r="BLC32" s="24" t="e">
        <f t="shared" si="713"/>
        <v>#VALUE!</v>
      </c>
      <c r="BLD32">
        <v>-2.2917876692039E-5</v>
      </c>
      <c r="BLE32" t="e">
        <f>bvarM4*bvarM7</f>
        <v>#VALUE!</v>
      </c>
      <c r="BLF32" t="e">
        <f>cvarM4*cvarM7</f>
        <v>#VALUE!</v>
      </c>
      <c r="BLG32" t="e">
        <f>mvarM4*mvarM7</f>
        <v>#VALUE!</v>
      </c>
      <c r="BLH32" s="24" t="e">
        <f t="shared" si="714"/>
        <v>#VALUE!</v>
      </c>
      <c r="BLI32" s="24" t="e">
        <f t="shared" si="715"/>
        <v>#VALUE!</v>
      </c>
      <c r="BLJ32" s="24" t="e">
        <f t="shared" si="716"/>
        <v>#VALUE!</v>
      </c>
      <c r="BLK32">
        <v>-0.54805601177174001</v>
      </c>
      <c r="BLL32" t="e">
        <f>bvarM1*bvarM2</f>
        <v>#VALUE!</v>
      </c>
      <c r="BLM32" t="e">
        <f>cvarM1*cvarM2</f>
        <v>#VALUE!</v>
      </c>
      <c r="BLN32" t="e">
        <f>mvarM1*mvarM2</f>
        <v>#VALUE!</v>
      </c>
      <c r="BLO32" s="24" t="e">
        <f t="shared" si="717"/>
        <v>#VALUE!</v>
      </c>
      <c r="BLP32" s="24" t="e">
        <f t="shared" si="718"/>
        <v>#VALUE!</v>
      </c>
      <c r="BLQ32" s="24" t="e">
        <f t="shared" si="719"/>
        <v>#VALUE!</v>
      </c>
      <c r="BLR32">
        <v>3.3966812957319999E-5</v>
      </c>
      <c r="BLS32" t="e">
        <f>bvarM1*bvarM2</f>
        <v>#VALUE!</v>
      </c>
      <c r="BLT32" t="e">
        <f>cvarM1*cvarM2</f>
        <v>#VALUE!</v>
      </c>
      <c r="BLU32" t="e">
        <f>mvarM1*mvarM2</f>
        <v>#VALUE!</v>
      </c>
      <c r="BLV32" s="24" t="e">
        <f t="shared" si="720"/>
        <v>#VALUE!</v>
      </c>
      <c r="BLW32" s="24" t="e">
        <f t="shared" si="721"/>
        <v>#VALUE!</v>
      </c>
      <c r="BLX32" s="24" t="e">
        <f t="shared" si="722"/>
        <v>#VALUE!</v>
      </c>
      <c r="BLY32">
        <v>2.5080474053281002E-4</v>
      </c>
      <c r="BLZ32" t="e">
        <f>bvarM2*bvarM7</f>
        <v>#VALUE!</v>
      </c>
      <c r="BMA32" t="e">
        <f>cvarM2*cvarM7</f>
        <v>#VALUE!</v>
      </c>
      <c r="BMB32" t="e">
        <f>mvarM2*mvarM7</f>
        <v>#VALUE!</v>
      </c>
      <c r="BMC32" s="24" t="e">
        <f t="shared" si="723"/>
        <v>#VALUE!</v>
      </c>
      <c r="BMD32" s="24" t="e">
        <f t="shared" si="724"/>
        <v>#VALUE!</v>
      </c>
      <c r="BME32" s="24" t="e">
        <f t="shared" si="725"/>
        <v>#VALUE!</v>
      </c>
      <c r="BMF32">
        <v>8.1888980071341994E-5</v>
      </c>
      <c r="BMG32" t="e">
        <f>bvarM2*bvarM6</f>
        <v>#VALUE!</v>
      </c>
      <c r="BMH32" t="e">
        <f>cvarM2*cvarM6</f>
        <v>#VALUE!</v>
      </c>
      <c r="BMI32" t="e">
        <f>mvarM2*mvarM6</f>
        <v>#VALUE!</v>
      </c>
      <c r="BMJ32" s="24" t="e">
        <f t="shared" si="726"/>
        <v>#VALUE!</v>
      </c>
      <c r="BMK32" s="24" t="e">
        <f t="shared" si="727"/>
        <v>#VALUE!</v>
      </c>
      <c r="BML32" s="24" t="e">
        <f t="shared" si="728"/>
        <v>#VALUE!</v>
      </c>
      <c r="BMM32">
        <v>9.7471938394986004E-12</v>
      </c>
      <c r="BMN32" t="e">
        <f>bvarHC1^2</f>
        <v>#VALUE!</v>
      </c>
      <c r="BMO32" t="e">
        <f>cvarHC1^2</f>
        <v>#VALUE!</v>
      </c>
      <c r="BMP32" t="e">
        <f>mvarHC1^2</f>
        <v>#VALUE!</v>
      </c>
      <c r="BMQ32" s="24" t="e">
        <f t="shared" si="729"/>
        <v>#VALUE!</v>
      </c>
      <c r="BMR32" s="24" t="e">
        <f t="shared" si="730"/>
        <v>#VALUE!</v>
      </c>
      <c r="BMS32" s="24" t="e">
        <f t="shared" si="731"/>
        <v>#VALUE!</v>
      </c>
      <c r="BMT32">
        <v>2.3029152324392E-7</v>
      </c>
      <c r="BMU32" t="e">
        <f>bvarM4*bvarM6</f>
        <v>#VALUE!</v>
      </c>
      <c r="BMV32" t="e">
        <f>cvarM4*cvarM6</f>
        <v>#VALUE!</v>
      </c>
      <c r="BMW32" t="e">
        <f>mvarM4*mvarM6</f>
        <v>#VALUE!</v>
      </c>
      <c r="BMX32" s="24" t="e">
        <f t="shared" si="732"/>
        <v>#VALUE!</v>
      </c>
      <c r="BMY32" s="24" t="e">
        <f t="shared" si="733"/>
        <v>#VALUE!</v>
      </c>
      <c r="BMZ32" s="24" t="e">
        <f t="shared" si="734"/>
        <v>#VALUE!</v>
      </c>
      <c r="BNA32">
        <v>-6.148237115329E-4</v>
      </c>
      <c r="BNB32" t="e">
        <f>bvarHC2*bvarM7</f>
        <v>#VALUE!</v>
      </c>
      <c r="BNC32" t="e">
        <f>cvarHC2*cvarM7</f>
        <v>#VALUE!</v>
      </c>
      <c r="BND32" t="e">
        <f>mvarHC2*mvarM7</f>
        <v>#VALUE!</v>
      </c>
      <c r="BNE32" s="24" t="e">
        <f t="shared" si="735"/>
        <v>#VALUE!</v>
      </c>
      <c r="BNF32" s="24" t="e">
        <f t="shared" si="736"/>
        <v>#VALUE!</v>
      </c>
      <c r="BNG32" s="24" t="e">
        <f t="shared" si="737"/>
        <v>#VALUE!</v>
      </c>
      <c r="BNH32">
        <v>-4.8968293097457999E-10</v>
      </c>
      <c r="BNI32" t="e">
        <f>bvarM2*bvarM4</f>
        <v>#VALUE!</v>
      </c>
      <c r="BNJ32" t="e">
        <f>cvarM2*cvarM4</f>
        <v>#VALUE!</v>
      </c>
      <c r="BNK32" t="e">
        <f>mvarM2*mvarM4</f>
        <v>#VALUE!</v>
      </c>
      <c r="BNL32" s="24" t="e">
        <f t="shared" si="738"/>
        <v>#VALUE!</v>
      </c>
      <c r="BNM32" s="24" t="e">
        <f t="shared" si="739"/>
        <v>#VALUE!</v>
      </c>
      <c r="BNN32" s="24" t="e">
        <f t="shared" si="740"/>
        <v>#VALUE!</v>
      </c>
      <c r="BNO32">
        <v>-2.1470476834751999E-4</v>
      </c>
      <c r="BNP32" t="e">
        <f>bvarM3^2</f>
        <v>#VALUE!</v>
      </c>
      <c r="BNQ32" t="e">
        <f>cvarM3^2</f>
        <v>#VALUE!</v>
      </c>
      <c r="BNR32" t="e">
        <f>mvarM3^2</f>
        <v>#VALUE!</v>
      </c>
      <c r="BNS32" s="24" t="e">
        <f t="shared" si="741"/>
        <v>#VALUE!</v>
      </c>
      <c r="BNT32" s="24" t="e">
        <f t="shared" si="742"/>
        <v>#VALUE!</v>
      </c>
      <c r="BNU32" s="24" t="e">
        <f t="shared" si="743"/>
        <v>#VALUE!</v>
      </c>
      <c r="BNV32">
        <v>4.5241644897770998E-5</v>
      </c>
      <c r="BNW32" t="e">
        <f>bvarM2*bvarM4</f>
        <v>#VALUE!</v>
      </c>
      <c r="BNX32" t="e">
        <f>cvarM2*cvarM4</f>
        <v>#VALUE!</v>
      </c>
      <c r="BNY32" t="e">
        <f>mvarM2*mvarM4</f>
        <v>#VALUE!</v>
      </c>
      <c r="BNZ32" s="24" t="e">
        <f t="shared" si="744"/>
        <v>#VALUE!</v>
      </c>
      <c r="BOA32" s="24" t="e">
        <f t="shared" si="745"/>
        <v>#VALUE!</v>
      </c>
      <c r="BOB32" s="24" t="e">
        <f t="shared" si="746"/>
        <v>#VALUE!</v>
      </c>
      <c r="BOC32">
        <v>2.5933006762067001E-11</v>
      </c>
      <c r="BOD32" t="e">
        <f>bvarHC1^2</f>
        <v>#VALUE!</v>
      </c>
      <c r="BOE32" t="e">
        <f>cvarHC1^2</f>
        <v>#VALUE!</v>
      </c>
      <c r="BOF32" t="e">
        <f>mvarHC1^2</f>
        <v>#VALUE!</v>
      </c>
      <c r="BOG32" s="24" t="e">
        <f t="shared" si="747"/>
        <v>#VALUE!</v>
      </c>
      <c r="BOH32" s="24" t="e">
        <f t="shared" si="748"/>
        <v>#VALUE!</v>
      </c>
      <c r="BOI32" s="24" t="e">
        <f t="shared" si="749"/>
        <v>#VALUE!</v>
      </c>
      <c r="BOJ32">
        <v>5.7062911870092998E-7</v>
      </c>
      <c r="BOK32" t="e">
        <f>bvarM4*bvarM6</f>
        <v>#VALUE!</v>
      </c>
      <c r="BOL32" t="e">
        <f>cvarM4*cvarM6</f>
        <v>#VALUE!</v>
      </c>
      <c r="BOM32" t="e">
        <f>mvarM4*mvarM6</f>
        <v>#VALUE!</v>
      </c>
      <c r="BON32" s="24" t="e">
        <f t="shared" si="750"/>
        <v>#VALUE!</v>
      </c>
      <c r="BOO32" s="24" t="e">
        <f t="shared" si="751"/>
        <v>#VALUE!</v>
      </c>
      <c r="BOP32" s="24" t="e">
        <f t="shared" si="752"/>
        <v>#VALUE!</v>
      </c>
      <c r="BOQ32">
        <v>-4.4632876316546003E-5</v>
      </c>
      <c r="BOR32" t="e">
        <f>bvarHC2*bvarM9</f>
        <v>#VALUE!</v>
      </c>
      <c r="BOS32" t="e">
        <f>cvarHC2*cvarM9</f>
        <v>#VALUE!</v>
      </c>
      <c r="BOT32" t="e">
        <f>mvarHC2*mvarM9</f>
        <v>#VALUE!</v>
      </c>
      <c r="BOU32" s="24" t="e">
        <f t="shared" si="753"/>
        <v>#VALUE!</v>
      </c>
      <c r="BOV32" s="24" t="e">
        <f t="shared" si="754"/>
        <v>#VALUE!</v>
      </c>
      <c r="BOW32" s="24" t="e">
        <f t="shared" si="755"/>
        <v>#VALUE!</v>
      </c>
      <c r="BOX32">
        <v>-5.1181154963449001E-9</v>
      </c>
      <c r="BOY32" t="e">
        <f>bvarM4*bvarM7</f>
        <v>#VALUE!</v>
      </c>
      <c r="BOZ32" t="e">
        <f>cvarM4*cvarM7</f>
        <v>#VALUE!</v>
      </c>
      <c r="BPA32" t="e">
        <f>mvarM4*mvarM7</f>
        <v>#VALUE!</v>
      </c>
      <c r="BPB32" s="24" t="e">
        <f t="shared" si="756"/>
        <v>#VALUE!</v>
      </c>
      <c r="BPC32" s="24" t="e">
        <f t="shared" si="757"/>
        <v>#VALUE!</v>
      </c>
      <c r="BPD32" s="24" t="e">
        <f t="shared" si="758"/>
        <v>#VALUE!</v>
      </c>
      <c r="BPE32">
        <v>1.9769525406484E-6</v>
      </c>
      <c r="BPF32" t="e">
        <f>bvarM6*bvarM9</f>
        <v>#VALUE!</v>
      </c>
      <c r="BPG32" t="e">
        <f>cvarM6*cvarM9</f>
        <v>#VALUE!</v>
      </c>
      <c r="BPH32" t="e">
        <f>mvarM6*mvarM9</f>
        <v>#VALUE!</v>
      </c>
      <c r="BPI32" s="24" t="e">
        <f t="shared" si="759"/>
        <v>#VALUE!</v>
      </c>
      <c r="BPJ32" s="24" t="e">
        <f t="shared" si="760"/>
        <v>#VALUE!</v>
      </c>
      <c r="BPK32" s="24" t="e">
        <f t="shared" si="761"/>
        <v>#VALUE!</v>
      </c>
      <c r="BPL32">
        <v>-4.1083195038178998E-3</v>
      </c>
      <c r="BPM32" t="e">
        <f>bvarM7^2</f>
        <v>#VALUE!</v>
      </c>
      <c r="BPN32" t="e">
        <f>cvarM7^2</f>
        <v>#VALUE!</v>
      </c>
      <c r="BPO32" t="e">
        <f>mvarM7^2</f>
        <v>#VALUE!</v>
      </c>
      <c r="BPP32" s="24" t="e">
        <f t="shared" si="762"/>
        <v>#VALUE!</v>
      </c>
      <c r="BPQ32" s="24" t="e">
        <f t="shared" si="763"/>
        <v>#VALUE!</v>
      </c>
      <c r="BPR32" s="24" t="e">
        <f t="shared" si="764"/>
        <v>#VALUE!</v>
      </c>
      <c r="BPS32">
        <v>-2.3539120831385001E-7</v>
      </c>
      <c r="BPT32" t="e">
        <f>bvarHC2^2</f>
        <v>#VALUE!</v>
      </c>
      <c r="BPU32" t="e">
        <f>cvarHC2^2</f>
        <v>#VALUE!</v>
      </c>
      <c r="BPV32" t="e">
        <f>mvarHC2^2</f>
        <v>#VALUE!</v>
      </c>
      <c r="BPW32" s="24" t="e">
        <f t="shared" si="765"/>
        <v>#VALUE!</v>
      </c>
      <c r="BPX32" s="24" t="e">
        <f t="shared" si="766"/>
        <v>#VALUE!</v>
      </c>
      <c r="BPY32" s="24" t="e">
        <f t="shared" si="767"/>
        <v>#VALUE!</v>
      </c>
      <c r="BPZ32">
        <v>-2.1227842527965E-4</v>
      </c>
      <c r="BQA32" t="e">
        <f>bvarM6^2</f>
        <v>#VALUE!</v>
      </c>
      <c r="BQB32" t="e">
        <f>cvarM6^2</f>
        <v>#VALUE!</v>
      </c>
      <c r="BQC32" t="e">
        <f>mvarM6^2</f>
        <v>#VALUE!</v>
      </c>
      <c r="BQD32" s="24" t="e">
        <f t="shared" si="768"/>
        <v>#VALUE!</v>
      </c>
      <c r="BQE32" s="24" t="e">
        <f t="shared" si="769"/>
        <v>#VALUE!</v>
      </c>
      <c r="BQF32" s="24" t="e">
        <f t="shared" si="770"/>
        <v>#VALUE!</v>
      </c>
      <c r="BQG32">
        <v>1.9939626644748001E-4</v>
      </c>
      <c r="BQH32" t="e">
        <f>bvarM7*bvarM9</f>
        <v>#VALUE!</v>
      </c>
      <c r="BQI32" t="e">
        <f>cvarM7*cvarM9</f>
        <v>#VALUE!</v>
      </c>
      <c r="BQJ32" t="e">
        <f>mvarM7*mvarM9</f>
        <v>#VALUE!</v>
      </c>
      <c r="BQK32" s="24" t="e">
        <f t="shared" si="771"/>
        <v>#VALUE!</v>
      </c>
      <c r="BQL32" s="24" t="e">
        <f t="shared" si="772"/>
        <v>#VALUE!</v>
      </c>
      <c r="BQM32" s="24" t="e">
        <f t="shared" si="773"/>
        <v>#VALUE!</v>
      </c>
      <c r="BQN32">
        <v>-6.1873407194350999E-10</v>
      </c>
      <c r="BQO32" t="e">
        <f>bvarM6*bvarM9</f>
        <v>#VALUE!</v>
      </c>
      <c r="BQP32" t="e">
        <f>cvarM6*cvarM9</f>
        <v>#VALUE!</v>
      </c>
      <c r="BQQ32" t="e">
        <f>mvarM6*mvarM9</f>
        <v>#VALUE!</v>
      </c>
      <c r="BQR32" s="24" t="e">
        <f t="shared" si="774"/>
        <v>#VALUE!</v>
      </c>
      <c r="BQS32" s="24" t="e">
        <f t="shared" si="775"/>
        <v>#VALUE!</v>
      </c>
      <c r="BQT32" s="24" t="e">
        <f t="shared" si="776"/>
        <v>#VALUE!</v>
      </c>
      <c r="BQU32">
        <v>-3.3666860422221998E-4</v>
      </c>
      <c r="BQV32" t="e">
        <f>bvarM6^2</f>
        <v>#VALUE!</v>
      </c>
      <c r="BQW32" t="e">
        <f>cvarM6^2</f>
        <v>#VALUE!</v>
      </c>
      <c r="BQX32" t="e">
        <f>mvarM6^2</f>
        <v>#VALUE!</v>
      </c>
      <c r="BQY32" s="24" t="e">
        <f t="shared" si="777"/>
        <v>#VALUE!</v>
      </c>
      <c r="BQZ32" s="24" t="e">
        <f t="shared" si="778"/>
        <v>#VALUE!</v>
      </c>
      <c r="BRA32" s="24" t="e">
        <f t="shared" si="779"/>
        <v>#VALUE!</v>
      </c>
      <c r="BRB32">
        <v>1.7337891574825001E-4</v>
      </c>
      <c r="BRC32" t="e">
        <f>bvarM9^2</f>
        <v>#VALUE!</v>
      </c>
      <c r="BRD32" t="e">
        <f>cvarM9^2</f>
        <v>#VALUE!</v>
      </c>
      <c r="BRE32" t="e">
        <f>mvarM9^2</f>
        <v>#VALUE!</v>
      </c>
      <c r="BRF32" s="24" t="e">
        <f t="shared" si="780"/>
        <v>#VALUE!</v>
      </c>
      <c r="BRG32" s="24" t="e">
        <f t="shared" si="781"/>
        <v>#VALUE!</v>
      </c>
      <c r="BRH32" s="24" t="e">
        <f t="shared" si="782"/>
        <v>#VALUE!</v>
      </c>
      <c r="BRI32">
        <v>8.4794377716913998E-8</v>
      </c>
      <c r="BRJ32" t="e">
        <f>bvarM6^2</f>
        <v>#VALUE!</v>
      </c>
      <c r="BRK32" t="e">
        <f>cvarM6^2</f>
        <v>#VALUE!</v>
      </c>
      <c r="BRL32" t="e">
        <f>mvarM6^2</f>
        <v>#VALUE!</v>
      </c>
      <c r="BRM32" s="24" t="e">
        <f t="shared" si="783"/>
        <v>#VALUE!</v>
      </c>
      <c r="BRN32" s="24" t="e">
        <f t="shared" si="784"/>
        <v>#VALUE!</v>
      </c>
      <c r="BRO32" s="24" t="e">
        <f t="shared" si="785"/>
        <v>#VALUE!</v>
      </c>
      <c r="BRP32">
        <v>2.0175513774317E-4</v>
      </c>
      <c r="BRQ32" t="e">
        <f>bvarM7^3</f>
        <v>#VALUE!</v>
      </c>
      <c r="BRR32" t="e">
        <f>cvarM7^3</f>
        <v>#VALUE!</v>
      </c>
      <c r="BRS32" t="e">
        <f>mvarM7^3</f>
        <v>#VALUE!</v>
      </c>
      <c r="BRT32" s="24" t="e">
        <f t="shared" si="786"/>
        <v>#VALUE!</v>
      </c>
      <c r="BRU32" s="24" t="e">
        <f t="shared" si="787"/>
        <v>#VALUE!</v>
      </c>
      <c r="BRV32" s="24" t="e">
        <f t="shared" si="788"/>
        <v>#VALUE!</v>
      </c>
      <c r="BRW32">
        <v>2.3255567608066E-4</v>
      </c>
      <c r="BRX32" t="e">
        <f>bvarM7*bvarM9</f>
        <v>#VALUE!</v>
      </c>
      <c r="BRY32" t="e">
        <f>cvarM7*cvarM9</f>
        <v>#VALUE!</v>
      </c>
      <c r="BRZ32" t="e">
        <f>mvarM7*mvarM9</f>
        <v>#VALUE!</v>
      </c>
      <c r="BSA32" s="24" t="e">
        <f t="shared" si="789"/>
        <v>#VALUE!</v>
      </c>
      <c r="BSB32" s="24" t="e">
        <f t="shared" si="790"/>
        <v>#VALUE!</v>
      </c>
      <c r="BSC32" s="24" t="e">
        <f t="shared" si="791"/>
        <v>#VALUE!</v>
      </c>
      <c r="BSD32">
        <v>-6.2971454180656003E-10</v>
      </c>
      <c r="BSE32" t="e">
        <f>bvarM4*bvarM6</f>
        <v>#VALUE!</v>
      </c>
      <c r="BSF32" t="e">
        <f>cvarM4*cvarM6</f>
        <v>#VALUE!</v>
      </c>
      <c r="BSG32" t="e">
        <f>mvarM4*mvarM6</f>
        <v>#VALUE!</v>
      </c>
      <c r="BSH32" s="24" t="e">
        <f t="shared" si="792"/>
        <v>#VALUE!</v>
      </c>
      <c r="BSI32" s="24" t="e">
        <f t="shared" si="793"/>
        <v>#VALUE!</v>
      </c>
      <c r="BSJ32" s="24" t="e">
        <f t="shared" si="794"/>
        <v>#VALUE!</v>
      </c>
      <c r="BSK32">
        <v>2.5389082866275002E-7</v>
      </c>
      <c r="BSL32" t="e">
        <f>bvarHC1^2</f>
        <v>#VALUE!</v>
      </c>
      <c r="BSM32" t="e">
        <f>cvarHC1^2</f>
        <v>#VALUE!</v>
      </c>
      <c r="BSN32" t="e">
        <f>mvarHC1^2</f>
        <v>#VALUE!</v>
      </c>
      <c r="BSO32" s="24" t="e">
        <f t="shared" si="795"/>
        <v>#VALUE!</v>
      </c>
      <c r="BSP32" s="24" t="e">
        <f t="shared" si="796"/>
        <v>#VALUE!</v>
      </c>
      <c r="BSQ32" s="24" t="e">
        <f t="shared" si="797"/>
        <v>#VALUE!</v>
      </c>
      <c r="BSR32">
        <v>4.6975296536500003E-5</v>
      </c>
      <c r="BSS32" t="e">
        <f>bvarHC2^3</f>
        <v>#VALUE!</v>
      </c>
      <c r="BST32" t="e">
        <f>cvarHC2^3</f>
        <v>#VALUE!</v>
      </c>
      <c r="BSU32" t="e">
        <f>mvarHC2^3</f>
        <v>#VALUE!</v>
      </c>
      <c r="BSV32" s="24" t="e">
        <f t="shared" si="798"/>
        <v>#VALUE!</v>
      </c>
      <c r="BSW32" s="24" t="e">
        <f t="shared" si="799"/>
        <v>#VALUE!</v>
      </c>
      <c r="BSX32" s="24" t="e">
        <f t="shared" si="800"/>
        <v>#VALUE!</v>
      </c>
      <c r="BSY32">
        <v>-5.3826833047317E-8</v>
      </c>
      <c r="BSZ32" t="e">
        <f>bvarM7^2</f>
        <v>#VALUE!</v>
      </c>
      <c r="BTA32" t="e">
        <f>cvarM7^2</f>
        <v>#VALUE!</v>
      </c>
      <c r="BTB32" t="e">
        <f>mvarM7^2</f>
        <v>#VALUE!</v>
      </c>
      <c r="BTC32" s="24" t="e">
        <f t="shared" si="801"/>
        <v>#VALUE!</v>
      </c>
      <c r="BTD32" s="24" t="e">
        <f t="shared" si="802"/>
        <v>#VALUE!</v>
      </c>
      <c r="BTE32" s="24" t="e">
        <f t="shared" si="803"/>
        <v>#VALUE!</v>
      </c>
      <c r="BTF32">
        <v>-1.0785611160152E-4</v>
      </c>
      <c r="BTG32" t="e">
        <f>bvarM6^2</f>
        <v>#VALUE!</v>
      </c>
      <c r="BTH32" t="e">
        <f>cvarM6^2</f>
        <v>#VALUE!</v>
      </c>
      <c r="BTI32" t="e">
        <f>mvarM6^2</f>
        <v>#VALUE!</v>
      </c>
      <c r="BTJ32" s="24" t="e">
        <f t="shared" si="804"/>
        <v>#VALUE!</v>
      </c>
      <c r="BTK32" s="24" t="e">
        <f t="shared" si="805"/>
        <v>#VALUE!</v>
      </c>
      <c r="BTL32" s="24" t="e">
        <f t="shared" si="806"/>
        <v>#VALUE!</v>
      </c>
      <c r="BTM32">
        <v>2.9726662634436003E-4</v>
      </c>
      <c r="BTN32" t="e">
        <f>bvarM4^2</f>
        <v>#VALUE!</v>
      </c>
      <c r="BTO32" t="e">
        <f>cvarM4^2</f>
        <v>#VALUE!</v>
      </c>
      <c r="BTP32" t="e">
        <f>mvarM4^2</f>
        <v>#VALUE!</v>
      </c>
      <c r="BTQ32" s="24" t="e">
        <f t="shared" si="807"/>
        <v>#VALUE!</v>
      </c>
      <c r="BTR32" s="24" t="e">
        <f t="shared" si="808"/>
        <v>#VALUE!</v>
      </c>
      <c r="BTS32" s="24" t="e">
        <f t="shared" si="809"/>
        <v>#VALUE!</v>
      </c>
      <c r="BTT32">
        <v>-3.5202291017292E-7</v>
      </c>
      <c r="BTU32" t="e">
        <f>bvarM7^2</f>
        <v>#VALUE!</v>
      </c>
      <c r="BTV32" t="e">
        <f>cvarM7^2</f>
        <v>#VALUE!</v>
      </c>
      <c r="BTW32" t="e">
        <f>mvarM7^2</f>
        <v>#VALUE!</v>
      </c>
      <c r="BTX32" s="24" t="e">
        <f t="shared" si="810"/>
        <v>#VALUE!</v>
      </c>
      <c r="BTY32" s="24" t="e">
        <f t="shared" si="811"/>
        <v>#VALUE!</v>
      </c>
      <c r="BTZ32" s="24" t="e">
        <f t="shared" si="812"/>
        <v>#VALUE!</v>
      </c>
      <c r="BUA32">
        <v>-2.0671658539308001E-5</v>
      </c>
      <c r="BUB32" t="e">
        <f>bvarM4^2</f>
        <v>#VALUE!</v>
      </c>
      <c r="BUC32" t="e">
        <f>cvarM4^2</f>
        <v>#VALUE!</v>
      </c>
      <c r="BUD32" t="e">
        <f>mvarM4^2</f>
        <v>#VALUE!</v>
      </c>
      <c r="BUE32" s="24" t="e">
        <f t="shared" si="813"/>
        <v>#VALUE!</v>
      </c>
      <c r="BUF32" s="24" t="e">
        <f t="shared" si="814"/>
        <v>#VALUE!</v>
      </c>
      <c r="BUG32" s="24" t="e">
        <f t="shared" si="815"/>
        <v>#VALUE!</v>
      </c>
      <c r="BUH32">
        <v>4.3557211425176001E-5</v>
      </c>
      <c r="BUI32" t="e">
        <f>bvarHC2^3</f>
        <v>#VALUE!</v>
      </c>
      <c r="BUJ32" t="e">
        <f>cvarHC2^3</f>
        <v>#VALUE!</v>
      </c>
      <c r="BUK32" t="e">
        <f>mvarHC2^3</f>
        <v>#VALUE!</v>
      </c>
      <c r="BUL32" s="24" t="e">
        <f t="shared" si="816"/>
        <v>#VALUE!</v>
      </c>
      <c r="BUM32" s="24" t="e">
        <f t="shared" si="817"/>
        <v>#VALUE!</v>
      </c>
      <c r="BUN32" s="24" t="e">
        <f t="shared" si="818"/>
        <v>#VALUE!</v>
      </c>
      <c r="BUO32">
        <v>-3.3497709971386E-7</v>
      </c>
      <c r="BUP32" t="e">
        <f>bvarHC2^2</f>
        <v>#VALUE!</v>
      </c>
      <c r="BUQ32" t="e">
        <f>cvarHC2^2</f>
        <v>#VALUE!</v>
      </c>
      <c r="BUR32" t="e">
        <f>mvarHC2^2</f>
        <v>#VALUE!</v>
      </c>
      <c r="BUS32" s="24" t="e">
        <f t="shared" si="819"/>
        <v>#VALUE!</v>
      </c>
      <c r="BUT32" s="24" t="e">
        <f t="shared" si="820"/>
        <v>#VALUE!</v>
      </c>
      <c r="BUU32" s="24" t="e">
        <f t="shared" si="821"/>
        <v>#VALUE!</v>
      </c>
      <c r="BUV32">
        <v>2.9448467448485999E-6</v>
      </c>
      <c r="BUW32" t="e">
        <f>bvarM6^3</f>
        <v>#VALUE!</v>
      </c>
      <c r="BUX32" t="e">
        <f>cvarM6^3</f>
        <v>#VALUE!</v>
      </c>
      <c r="BUY32" t="e">
        <f>mvarM6^3</f>
        <v>#VALUE!</v>
      </c>
      <c r="BUZ32" s="24" t="e">
        <f t="shared" si="822"/>
        <v>#VALUE!</v>
      </c>
      <c r="BVA32" s="24" t="e">
        <f t="shared" si="823"/>
        <v>#VALUE!</v>
      </c>
      <c r="BVB32" s="24" t="e">
        <f t="shared" si="824"/>
        <v>#VALUE!</v>
      </c>
      <c r="BVC32">
        <v>2.7855638269533002E-4</v>
      </c>
      <c r="BVD32" t="e">
        <f>bvarM4^2</f>
        <v>#VALUE!</v>
      </c>
      <c r="BVE32" t="e">
        <f>cvarM4^2</f>
        <v>#VALUE!</v>
      </c>
      <c r="BVF32" t="e">
        <f>mvarM4^2</f>
        <v>#VALUE!</v>
      </c>
      <c r="BVG32" s="24" t="e">
        <f t="shared" si="825"/>
        <v>#VALUE!</v>
      </c>
      <c r="BVH32" s="24" t="e">
        <f t="shared" si="826"/>
        <v>#VALUE!</v>
      </c>
      <c r="BVI32" s="24" t="e">
        <f t="shared" si="827"/>
        <v>#VALUE!</v>
      </c>
      <c r="BVJ32">
        <v>-1.6391577496584001E-10</v>
      </c>
      <c r="BVK32" t="e">
        <f>bvarM4*bvarM9</f>
        <v>#VALUE!</v>
      </c>
      <c r="BVL32" t="e">
        <f>cvarM4*cvarM9</f>
        <v>#VALUE!</v>
      </c>
      <c r="BVM32" t="e">
        <f>mvarM4*mvarM9</f>
        <v>#VALUE!</v>
      </c>
      <c r="BVN32" s="24" t="e">
        <f t="shared" si="828"/>
        <v>#VALUE!</v>
      </c>
      <c r="BVO32" s="24" t="e">
        <f t="shared" si="829"/>
        <v>#VALUE!</v>
      </c>
      <c r="BVP32" s="24" t="e">
        <f t="shared" si="830"/>
        <v>#VALUE!</v>
      </c>
      <c r="BVQ32">
        <v>5.9683545284139E-5</v>
      </c>
      <c r="BVR32" t="e">
        <f>bvarM6*bvarM7</f>
        <v>#VALUE!</v>
      </c>
      <c r="BVS32" t="e">
        <f>cvarM6*cvarM7</f>
        <v>#VALUE!</v>
      </c>
      <c r="BVT32" t="e">
        <f>mvarM6*mvarM7</f>
        <v>#VALUE!</v>
      </c>
      <c r="BVU32" s="24" t="e">
        <f t="shared" si="831"/>
        <v>#VALUE!</v>
      </c>
      <c r="BVV32" s="24" t="e">
        <f t="shared" si="832"/>
        <v>#VALUE!</v>
      </c>
      <c r="BVW32" s="24" t="e">
        <f t="shared" si="833"/>
        <v>#VALUE!</v>
      </c>
      <c r="BVX32">
        <v>4.1115348841254001E-5</v>
      </c>
      <c r="BVY32" t="e">
        <f>bvarM4*bvarM9</f>
        <v>#VALUE!</v>
      </c>
      <c r="BVZ32" t="e">
        <f>cvarM4*cvarM9</f>
        <v>#VALUE!</v>
      </c>
      <c r="BWA32" t="e">
        <f>mvarM4*mvarM9</f>
        <v>#VALUE!</v>
      </c>
      <c r="BWB32" s="24" t="e">
        <f t="shared" si="834"/>
        <v>#VALUE!</v>
      </c>
      <c r="BWC32" s="24" t="e">
        <f t="shared" si="835"/>
        <v>#VALUE!</v>
      </c>
      <c r="BWD32" s="24" t="e">
        <f t="shared" si="836"/>
        <v>#VALUE!</v>
      </c>
      <c r="BWE32">
        <v>5.3503776381582998E-8</v>
      </c>
      <c r="BWF32" t="e">
        <f>bvarM4^2</f>
        <v>#VALUE!</v>
      </c>
      <c r="BWG32" t="e">
        <f>cvarM4^2</f>
        <v>#VALUE!</v>
      </c>
      <c r="BWH32" t="e">
        <f>mvarM4^2</f>
        <v>#VALUE!</v>
      </c>
      <c r="BWI32" s="24" t="e">
        <f t="shared" si="837"/>
        <v>#VALUE!</v>
      </c>
      <c r="BWJ32" s="24" t="e">
        <f t="shared" si="838"/>
        <v>#VALUE!</v>
      </c>
      <c r="BWK32" s="24" t="e">
        <f t="shared" si="839"/>
        <v>#VALUE!</v>
      </c>
      <c r="BWL32">
        <v>3315.2035085319999</v>
      </c>
      <c r="BWM32" t="e">
        <f>bvarM1^2</f>
        <v>#VALUE!</v>
      </c>
      <c r="BWN32" t="e">
        <f>cvarM1^2</f>
        <v>#VALUE!</v>
      </c>
      <c r="BWO32" t="e">
        <f>mvarM1^2</f>
        <v>#VALUE!</v>
      </c>
      <c r="BWP32" s="24" t="e">
        <f t="shared" si="840"/>
        <v>#VALUE!</v>
      </c>
      <c r="BWQ32" s="24" t="e">
        <f t="shared" si="841"/>
        <v>#VALUE!</v>
      </c>
      <c r="BWR32" s="24" t="e">
        <f t="shared" si="842"/>
        <v>#VALUE!</v>
      </c>
      <c r="BWS32">
        <v>5.0312513413579E-5</v>
      </c>
      <c r="BWT32" t="e">
        <f>bvarM6*bvarM9</f>
        <v>#VALUE!</v>
      </c>
      <c r="BWU32" t="e">
        <f>cvarM6*cvarM9</f>
        <v>#VALUE!</v>
      </c>
      <c r="BWV32" t="e">
        <f>mvarM6*mvarM9</f>
        <v>#VALUE!</v>
      </c>
      <c r="BWW32" s="24" t="e">
        <f t="shared" si="843"/>
        <v>#VALUE!</v>
      </c>
      <c r="BWX32" s="24" t="e">
        <f t="shared" si="844"/>
        <v>#VALUE!</v>
      </c>
      <c r="BWY32" s="24" t="e">
        <f t="shared" si="845"/>
        <v>#VALUE!</v>
      </c>
      <c r="BWZ32">
        <v>-3.9129967733811003E-9</v>
      </c>
      <c r="BXA32" t="e">
        <f>bvarM4*bvarM7</f>
        <v>#VALUE!</v>
      </c>
      <c r="BXB32" t="e">
        <f>cvarM4*cvarM7</f>
        <v>#VALUE!</v>
      </c>
      <c r="BXC32" t="e">
        <f>mvarM4*mvarM7</f>
        <v>#VALUE!</v>
      </c>
      <c r="BXD32" s="24" t="e">
        <f t="shared" si="846"/>
        <v>#VALUE!</v>
      </c>
      <c r="BXE32" s="24" t="e">
        <f t="shared" si="847"/>
        <v>#VALUE!</v>
      </c>
      <c r="BXF32" s="24" t="e">
        <f t="shared" si="848"/>
        <v>#VALUE!</v>
      </c>
      <c r="BXG32">
        <v>3.3360080182530001E-5</v>
      </c>
      <c r="BXH32" t="e">
        <f>bvarM4^2</f>
        <v>#VALUE!</v>
      </c>
      <c r="BXI32" t="e">
        <f>cvarM4^2</f>
        <v>#VALUE!</v>
      </c>
      <c r="BXJ32" t="e">
        <f>mvarM4^2</f>
        <v>#VALUE!</v>
      </c>
      <c r="BXK32" s="24" t="e">
        <f t="shared" si="849"/>
        <v>#VALUE!</v>
      </c>
      <c r="BXL32" s="24" t="e">
        <f t="shared" si="850"/>
        <v>#VALUE!</v>
      </c>
      <c r="BXM32" s="24" t="e">
        <f t="shared" si="851"/>
        <v>#VALUE!</v>
      </c>
      <c r="BXN32">
        <v>2.8896472270540001E-3</v>
      </c>
      <c r="BXO32" t="e">
        <f>bvarM6^2</f>
        <v>#VALUE!</v>
      </c>
      <c r="BXP32" t="e">
        <f>cvarM6^2</f>
        <v>#VALUE!</v>
      </c>
      <c r="BXQ32" t="e">
        <f>mvarM6^2</f>
        <v>#VALUE!</v>
      </c>
      <c r="BXR32" s="24" t="e">
        <f t="shared" si="852"/>
        <v>#VALUE!</v>
      </c>
      <c r="BXS32" s="24" t="e">
        <f t="shared" si="853"/>
        <v>#VALUE!</v>
      </c>
      <c r="BXT32" s="24" t="e">
        <f t="shared" si="854"/>
        <v>#VALUE!</v>
      </c>
      <c r="BXU32">
        <v>4.7223246806359998E-8</v>
      </c>
      <c r="BXV32" t="e">
        <f>bvarM4^2</f>
        <v>#VALUE!</v>
      </c>
      <c r="BXW32" t="e">
        <f>cvarM4^2</f>
        <v>#VALUE!</v>
      </c>
      <c r="BXX32" t="e">
        <f>mvarM4^2</f>
        <v>#VALUE!</v>
      </c>
      <c r="BXY32" s="24" t="e">
        <f t="shared" si="855"/>
        <v>#VALUE!</v>
      </c>
      <c r="BXZ32" s="24" t="e">
        <f t="shared" si="856"/>
        <v>#VALUE!</v>
      </c>
      <c r="BYA32" s="24" t="e">
        <f t="shared" si="857"/>
        <v>#VALUE!</v>
      </c>
      <c r="BYB32">
        <v>-5.6739679316038E-4</v>
      </c>
      <c r="BYC32" t="e">
        <f>bvarM7^2</f>
        <v>#VALUE!</v>
      </c>
      <c r="BYD32" t="e">
        <f>cvarM7^2</f>
        <v>#VALUE!</v>
      </c>
      <c r="BYE32" t="e">
        <f>mvarM7^2</f>
        <v>#VALUE!</v>
      </c>
      <c r="BYF32" s="24" t="e">
        <f t="shared" si="858"/>
        <v>#VALUE!</v>
      </c>
      <c r="BYG32" s="24" t="e">
        <f t="shared" si="859"/>
        <v>#VALUE!</v>
      </c>
      <c r="BYH32" s="24" t="e">
        <f t="shared" si="860"/>
        <v>#VALUE!</v>
      </c>
      <c r="BYI32">
        <v>-2.5354269699746999E-4</v>
      </c>
      <c r="BYJ32" t="e">
        <f>bvarM6*bvarM7</f>
        <v>#VALUE!</v>
      </c>
      <c r="BYK32" t="e">
        <f>cvarM6*cvarM7</f>
        <v>#VALUE!</v>
      </c>
      <c r="BYL32" t="e">
        <f>mvarM6*mvarM7</f>
        <v>#VALUE!</v>
      </c>
      <c r="BYM32" s="24" t="e">
        <f t="shared" si="861"/>
        <v>#VALUE!</v>
      </c>
      <c r="BYN32" s="24" t="e">
        <f t="shared" si="862"/>
        <v>#VALUE!</v>
      </c>
      <c r="BYO32" s="24" t="e">
        <f t="shared" si="863"/>
        <v>#VALUE!</v>
      </c>
      <c r="BYP32">
        <v>-1.5492924600694001E-10</v>
      </c>
      <c r="BYQ32" t="e">
        <f>bvarM4*bvarM9</f>
        <v>#VALUE!</v>
      </c>
      <c r="BYR32" t="e">
        <f>cvarM4*cvarM9</f>
        <v>#VALUE!</v>
      </c>
      <c r="BYS32" t="e">
        <f>mvarM4*mvarM9</f>
        <v>#VALUE!</v>
      </c>
      <c r="BYT32" s="24" t="e">
        <f t="shared" si="864"/>
        <v>#VALUE!</v>
      </c>
      <c r="BYU32" s="24" t="e">
        <f t="shared" si="865"/>
        <v>#VALUE!</v>
      </c>
      <c r="BYV32" s="24" t="e">
        <f t="shared" si="866"/>
        <v>#VALUE!</v>
      </c>
    </row>
    <row r="33" spans="6:2024" x14ac:dyDescent="0.3">
      <c r="F33" s="82">
        <f t="shared" si="0"/>
        <v>0</v>
      </c>
      <c r="G33" s="82">
        <f t="shared" si="1"/>
        <v>0</v>
      </c>
      <c r="H33" s="82">
        <f t="shared" si="2"/>
        <v>0</v>
      </c>
      <c r="I33">
        <v>-1.2195864075115E-5</v>
      </c>
      <c r="J33" t="e">
        <f>bvarM3*bvarM4</f>
        <v>#VALUE!</v>
      </c>
      <c r="K33" t="e">
        <f>cvarM3*cvarM4</f>
        <v>#VALUE!</v>
      </c>
      <c r="L33" t="e">
        <f>mvarM3*mvarM4</f>
        <v>#VALUE!</v>
      </c>
      <c r="M33" s="15" t="e">
        <f t="shared" si="3"/>
        <v>#VALUE!</v>
      </c>
      <c r="N33" s="15" t="e">
        <f t="shared" si="4"/>
        <v>#VALUE!</v>
      </c>
      <c r="O33" s="15" t="e">
        <f t="shared" si="5"/>
        <v>#VALUE!</v>
      </c>
      <c r="P33">
        <v>5.5064628148773E-5</v>
      </c>
      <c r="Q33" t="e">
        <f>bvarM2*bvarM6</f>
        <v>#VALUE!</v>
      </c>
      <c r="R33" t="e">
        <f>cvarM2*cvarM6</f>
        <v>#VALUE!</v>
      </c>
      <c r="S33" t="e">
        <f>mvarM2*mvarM6</f>
        <v>#VALUE!</v>
      </c>
      <c r="T33" s="15" t="e">
        <f t="shared" si="6"/>
        <v>#VALUE!</v>
      </c>
      <c r="U33" s="74" t="e">
        <f t="shared" si="7"/>
        <v>#VALUE!</v>
      </c>
      <c r="V33" s="15" t="e">
        <f t="shared" si="8"/>
        <v>#VALUE!</v>
      </c>
      <c r="W33">
        <v>-5.2862418156204001E-8</v>
      </c>
      <c r="X33" t="e">
        <f>bvarM6*bvarM9</f>
        <v>#VALUE!</v>
      </c>
      <c r="Y33" t="e">
        <f>cvarM6*cvarM9</f>
        <v>#VALUE!</v>
      </c>
      <c r="Z33" t="e">
        <f>mvarM6*mvarM9</f>
        <v>#VALUE!</v>
      </c>
      <c r="AA33" t="e">
        <f t="shared" si="9"/>
        <v>#VALUE!</v>
      </c>
      <c r="AB33" s="15" t="e">
        <f t="shared" si="10"/>
        <v>#VALUE!</v>
      </c>
      <c r="AC33" s="53" t="e">
        <f t="shared" si="11"/>
        <v>#VALUE!</v>
      </c>
      <c r="AD33">
        <v>-5.9060216790699999E-6</v>
      </c>
      <c r="AE33" t="e">
        <f>bvarHC2*bvarM6</f>
        <v>#VALUE!</v>
      </c>
      <c r="AF33" t="e">
        <f>cvarHC2*cvarM6</f>
        <v>#VALUE!</v>
      </c>
      <c r="AG33" t="e">
        <f>mvarHC2*mvarM6</f>
        <v>#VALUE!</v>
      </c>
      <c r="AH33" t="e">
        <f t="shared" si="12"/>
        <v>#VALUE!</v>
      </c>
      <c r="AI33" s="15" t="e">
        <f t="shared" si="13"/>
        <v>#VALUE!</v>
      </c>
      <c r="AJ33" s="53" t="e">
        <f t="shared" si="14"/>
        <v>#VALUE!</v>
      </c>
      <c r="AK33">
        <v>-1.5127595758689E-5</v>
      </c>
      <c r="AL33" t="e">
        <f>bvarHC2*bvarM5</f>
        <v>#VALUE!</v>
      </c>
      <c r="AM33" t="e">
        <f>cvarHC2*cvarM5</f>
        <v>#VALUE!</v>
      </c>
      <c r="AN33" t="e">
        <f>mvarHC2*mvarM5</f>
        <v>#VALUE!</v>
      </c>
      <c r="AO33" s="15" t="e">
        <f t="shared" si="15"/>
        <v>#VALUE!</v>
      </c>
      <c r="AP33" s="15" t="e">
        <f t="shared" si="16"/>
        <v>#VALUE!</v>
      </c>
      <c r="AQ33" s="53" t="e">
        <f t="shared" si="17"/>
        <v>#VALUE!</v>
      </c>
      <c r="AR33">
        <v>6.6050298103108002E-2</v>
      </c>
      <c r="AS33" t="e">
        <f>bvarM1*bvarM6</f>
        <v>#VALUE!</v>
      </c>
      <c r="AT33" t="e">
        <f>cvarM1*cvarM6</f>
        <v>#VALUE!</v>
      </c>
      <c r="AU33" t="e">
        <f>mvarM1*mvarM6</f>
        <v>#VALUE!</v>
      </c>
      <c r="AV33" s="15" t="e">
        <f t="shared" si="18"/>
        <v>#VALUE!</v>
      </c>
      <c r="AW33" s="15" t="e">
        <f t="shared" si="19"/>
        <v>#VALUE!</v>
      </c>
      <c r="AX33" s="53" t="e">
        <f t="shared" si="20"/>
        <v>#VALUE!</v>
      </c>
      <c r="AY33">
        <v>1.1385184198357001E-6</v>
      </c>
      <c r="AZ33" t="e">
        <f>bvarM2*bvarM4</f>
        <v>#VALUE!</v>
      </c>
      <c r="BA33" t="e">
        <f>cvarM2*cvarM4</f>
        <v>#VALUE!</v>
      </c>
      <c r="BB33" t="e">
        <f>mvarM2*mvarM4</f>
        <v>#VALUE!</v>
      </c>
      <c r="BC33" s="15" t="e">
        <f t="shared" si="21"/>
        <v>#VALUE!</v>
      </c>
      <c r="BD33" s="15" t="e">
        <f t="shared" si="22"/>
        <v>#VALUE!</v>
      </c>
      <c r="BE33" s="53" t="e">
        <f t="shared" si="23"/>
        <v>#VALUE!</v>
      </c>
      <c r="BF33">
        <v>0.46145082266170001</v>
      </c>
      <c r="BG33" t="e">
        <f>bvarM1*bvarM6</f>
        <v>#VALUE!</v>
      </c>
      <c r="BH33" t="e">
        <f>cvarM1*cvarM6</f>
        <v>#VALUE!</v>
      </c>
      <c r="BI33" t="e">
        <f>mvarM1*mvarM6</f>
        <v>#VALUE!</v>
      </c>
      <c r="BJ33" s="15" t="e">
        <f t="shared" si="24"/>
        <v>#VALUE!</v>
      </c>
      <c r="BK33" s="15" t="e">
        <f t="shared" si="25"/>
        <v>#VALUE!</v>
      </c>
      <c r="BL33" s="53" t="e">
        <f t="shared" si="26"/>
        <v>#VALUE!</v>
      </c>
      <c r="BM33">
        <v>-1.0916849026955999E-5</v>
      </c>
      <c r="BN33" t="e">
        <f>bvarHC2*bvarM8</f>
        <v>#VALUE!</v>
      </c>
      <c r="BO33" t="e">
        <f>cvarHC2*cvarM8</f>
        <v>#VALUE!</v>
      </c>
      <c r="BP33" t="e">
        <f>mvarHC2*mvarM8</f>
        <v>#VALUE!</v>
      </c>
      <c r="BQ33" s="15" t="e">
        <f t="shared" si="27"/>
        <v>#VALUE!</v>
      </c>
      <c r="BR33" s="15" t="e">
        <f t="shared" si="28"/>
        <v>#VALUE!</v>
      </c>
      <c r="BS33" s="53" t="e">
        <f t="shared" si="29"/>
        <v>#VALUE!</v>
      </c>
      <c r="BT33">
        <v>-2.8334323500849999E-5</v>
      </c>
      <c r="BU33" t="e">
        <f>bvarHC2*bvarM6</f>
        <v>#VALUE!</v>
      </c>
      <c r="BV33" t="e">
        <f>cvarHC2*cvarM6</f>
        <v>#VALUE!</v>
      </c>
      <c r="BW33" t="e">
        <f>mvarHC2*mvarM6</f>
        <v>#VALUE!</v>
      </c>
      <c r="BX33" s="15" t="e">
        <f t="shared" si="30"/>
        <v>#VALUE!</v>
      </c>
      <c r="BY33" s="15" t="e">
        <f t="shared" si="31"/>
        <v>#VALUE!</v>
      </c>
      <c r="BZ33" s="53" t="e">
        <f t="shared" si="32"/>
        <v>#VALUE!</v>
      </c>
      <c r="CA33">
        <v>1.0509832434488E-4</v>
      </c>
      <c r="CB33" t="e">
        <f>bvarHC2*bvarM6</f>
        <v>#VALUE!</v>
      </c>
      <c r="CC33" t="e">
        <f>cvarHC2*cvarM6</f>
        <v>#VALUE!</v>
      </c>
      <c r="CD33" t="e">
        <f>mvarHC2*mvarM6</f>
        <v>#VALUE!</v>
      </c>
      <c r="CE33" s="15" t="e">
        <f t="shared" si="33"/>
        <v>#VALUE!</v>
      </c>
      <c r="CF33" s="15" t="e">
        <f t="shared" si="34"/>
        <v>#VALUE!</v>
      </c>
      <c r="CG33" s="53" t="e">
        <f t="shared" si="35"/>
        <v>#VALUE!</v>
      </c>
      <c r="CH33">
        <v>-5.4203598054941998E-5</v>
      </c>
      <c r="CI33" t="e">
        <f>bvarHC2*bvarM7</f>
        <v>#VALUE!</v>
      </c>
      <c r="CJ33" t="e">
        <f>cvarHC2*cvarM7</f>
        <v>#VALUE!</v>
      </c>
      <c r="CK33" t="e">
        <f>mvarHC2*mvarM7</f>
        <v>#VALUE!</v>
      </c>
      <c r="CL33" s="15" t="e">
        <f t="shared" si="36"/>
        <v>#VALUE!</v>
      </c>
      <c r="CM33" s="15" t="e">
        <f t="shared" si="37"/>
        <v>#VALUE!</v>
      </c>
      <c r="CN33" s="53" t="e">
        <f t="shared" si="38"/>
        <v>#VALUE!</v>
      </c>
      <c r="CO33">
        <v>1.2509847045261E-6</v>
      </c>
      <c r="CP33" t="e">
        <f>bvarHC2*bvarM9</f>
        <v>#VALUE!</v>
      </c>
      <c r="CQ33" t="e">
        <f>cvarHC2*cvarM9</f>
        <v>#VALUE!</v>
      </c>
      <c r="CR33" t="e">
        <f>mvarHC2*mvarM9</f>
        <v>#VALUE!</v>
      </c>
      <c r="CS33" s="15" t="e">
        <f t="shared" si="39"/>
        <v>#VALUE!</v>
      </c>
      <c r="CT33" s="15" t="e">
        <f t="shared" si="40"/>
        <v>#VALUE!</v>
      </c>
      <c r="CU33" s="53" t="e">
        <f t="shared" si="41"/>
        <v>#VALUE!</v>
      </c>
      <c r="CV33">
        <v>3.2899316092365998E-5</v>
      </c>
      <c r="CW33" t="e">
        <f>bvarM2*bvarM4</f>
        <v>#VALUE!</v>
      </c>
      <c r="CX33" t="e">
        <f>cvarM2*cvarM4</f>
        <v>#VALUE!</v>
      </c>
      <c r="CY33" t="e">
        <f>mvarM2*mvarM4</f>
        <v>#VALUE!</v>
      </c>
      <c r="CZ33" s="15" t="e">
        <f t="shared" si="42"/>
        <v>#VALUE!</v>
      </c>
      <c r="DA33" s="15" t="e">
        <f t="shared" si="43"/>
        <v>#VALUE!</v>
      </c>
      <c r="DB33" s="53" t="e">
        <f t="shared" si="44"/>
        <v>#VALUE!</v>
      </c>
      <c r="DC33">
        <v>3.2702185593574999E-7</v>
      </c>
      <c r="DD33" t="e">
        <f>bvarM3*bvarM9</f>
        <v>#VALUE!</v>
      </c>
      <c r="DE33" t="e">
        <f>cvarM3*cvarM9</f>
        <v>#VALUE!</v>
      </c>
      <c r="DF33" t="e">
        <f>mvarM3*mvarM9</f>
        <v>#VALUE!</v>
      </c>
      <c r="DG33" s="15" t="e">
        <f t="shared" si="45"/>
        <v>#VALUE!</v>
      </c>
      <c r="DH33" s="15" t="e">
        <f t="shared" si="46"/>
        <v>#VALUE!</v>
      </c>
      <c r="DI33" s="53" t="e">
        <f t="shared" si="47"/>
        <v>#VALUE!</v>
      </c>
      <c r="DJ33">
        <v>1.93721007166E-4</v>
      </c>
      <c r="DK33" t="e">
        <f>bvarHC2*bvarM7</f>
        <v>#VALUE!</v>
      </c>
      <c r="DL33" t="e">
        <f>cvarHC2*cvarM7</f>
        <v>#VALUE!</v>
      </c>
      <c r="DM33" t="e">
        <f>mvarHC2*mvarM7</f>
        <v>#VALUE!</v>
      </c>
      <c r="DN33" s="15" t="e">
        <f t="shared" si="48"/>
        <v>#VALUE!</v>
      </c>
      <c r="DO33" s="15" t="e">
        <f t="shared" si="49"/>
        <v>#VALUE!</v>
      </c>
      <c r="DP33" s="53" t="e">
        <f t="shared" si="50"/>
        <v>#VALUE!</v>
      </c>
      <c r="DQ33">
        <v>7.2902334196125999E-6</v>
      </c>
      <c r="DR33" t="e">
        <f>bvarHC2*bvarM3</f>
        <v>#VALUE!</v>
      </c>
      <c r="DS33" t="e">
        <f>cvarHC2*cvarM3</f>
        <v>#VALUE!</v>
      </c>
      <c r="DT33" t="e">
        <f>mvarHC2*mvarM3</f>
        <v>#VALUE!</v>
      </c>
      <c r="DU33" s="15" t="e">
        <f t="shared" si="51"/>
        <v>#VALUE!</v>
      </c>
      <c r="DV33" s="15" t="e">
        <f t="shared" si="52"/>
        <v>#VALUE!</v>
      </c>
      <c r="DW33" s="53" t="e">
        <f t="shared" si="53"/>
        <v>#VALUE!</v>
      </c>
      <c r="DX33">
        <v>-9.0639601116190002E-8</v>
      </c>
      <c r="DY33" t="e">
        <f>bvarM2*bvarM4</f>
        <v>#VALUE!</v>
      </c>
      <c r="DZ33" t="e">
        <f>cvarM2*cvarM4</f>
        <v>#VALUE!</v>
      </c>
      <c r="EA33" t="e">
        <f>mvarM2*mvarM4</f>
        <v>#VALUE!</v>
      </c>
      <c r="EB33" s="15" t="e">
        <f t="shared" si="54"/>
        <v>#VALUE!</v>
      </c>
      <c r="EC33" s="15" t="e">
        <f t="shared" si="55"/>
        <v>#VALUE!</v>
      </c>
      <c r="ED33" s="53" t="e">
        <f t="shared" si="56"/>
        <v>#VALUE!</v>
      </c>
      <c r="EE33">
        <v>1.1036300142059001E-6</v>
      </c>
      <c r="EF33" t="e">
        <f>bvarM2*bvarM4</f>
        <v>#VALUE!</v>
      </c>
      <c r="EG33" t="e">
        <f>cvarM2*cvarM4</f>
        <v>#VALUE!</v>
      </c>
      <c r="EH33" t="e">
        <f>mvarM2*mvarM4</f>
        <v>#VALUE!</v>
      </c>
      <c r="EI33" s="15" t="e">
        <f t="shared" si="57"/>
        <v>#VALUE!</v>
      </c>
      <c r="EJ33" s="15" t="e">
        <f t="shared" si="58"/>
        <v>#VALUE!</v>
      </c>
      <c r="EK33" s="53" t="e">
        <f t="shared" si="59"/>
        <v>#VALUE!</v>
      </c>
      <c r="EL33">
        <v>-0.30285045431529001</v>
      </c>
      <c r="EM33" t="e">
        <f>bvarM1*bvarM9</f>
        <v>#VALUE!</v>
      </c>
      <c r="EN33" t="e">
        <f>cvarM1*cvarM9</f>
        <v>#VALUE!</v>
      </c>
      <c r="EO33" t="e">
        <f>mvarM1*mvarM9</f>
        <v>#VALUE!</v>
      </c>
      <c r="EP33" s="15" t="e">
        <f t="shared" si="60"/>
        <v>#VALUE!</v>
      </c>
      <c r="EQ33" s="15" t="e">
        <f t="shared" si="61"/>
        <v>#VALUE!</v>
      </c>
      <c r="ER33" s="53" t="e">
        <f t="shared" si="62"/>
        <v>#VALUE!</v>
      </c>
      <c r="ES33">
        <v>-6.9766325338331996E-6</v>
      </c>
      <c r="ET33" t="e">
        <f>bvarM2*bvarM4</f>
        <v>#VALUE!</v>
      </c>
      <c r="EU33" t="e">
        <f>cvarM2*cvarM4</f>
        <v>#VALUE!</v>
      </c>
      <c r="EV33" t="e">
        <f>mvarM2*mvarM4</f>
        <v>#VALUE!</v>
      </c>
      <c r="EW33" s="15" t="e">
        <f t="shared" si="63"/>
        <v>#VALUE!</v>
      </c>
      <c r="EX33" s="15" t="e">
        <f t="shared" si="64"/>
        <v>#VALUE!</v>
      </c>
      <c r="EY33" s="53" t="e">
        <f t="shared" si="65"/>
        <v>#VALUE!</v>
      </c>
      <c r="EZ33">
        <v>2.8582680347427999E-4</v>
      </c>
      <c r="FA33" t="e">
        <f>bvarHC2*bvarM7</f>
        <v>#VALUE!</v>
      </c>
      <c r="FB33" t="e">
        <f>cvarHC2*cvarM7</f>
        <v>#VALUE!</v>
      </c>
      <c r="FC33" t="e">
        <f>mvarHC2*mvarM7</f>
        <v>#VALUE!</v>
      </c>
      <c r="FD33" s="15" t="e">
        <f t="shared" si="66"/>
        <v>#VALUE!</v>
      </c>
      <c r="FE33" s="15" t="e">
        <f t="shared" si="67"/>
        <v>#VALUE!</v>
      </c>
      <c r="FF33" s="53" t="e">
        <f t="shared" si="68"/>
        <v>#VALUE!</v>
      </c>
      <c r="FG33">
        <v>5.4879401876597004E-6</v>
      </c>
      <c r="FH33" t="e">
        <f>bvarHC2*bvarM4</f>
        <v>#VALUE!</v>
      </c>
      <c r="FI33" t="e">
        <f>cvarHC2*cvarM4</f>
        <v>#VALUE!</v>
      </c>
      <c r="FJ33" t="e">
        <f>mvarHC2*mvarM4</f>
        <v>#VALUE!</v>
      </c>
      <c r="FK33" s="15" t="e">
        <f t="shared" si="69"/>
        <v>#VALUE!</v>
      </c>
      <c r="FL33" s="15" t="e">
        <f t="shared" si="70"/>
        <v>#VALUE!</v>
      </c>
      <c r="FM33" s="53" t="e">
        <f t="shared" si="71"/>
        <v>#VALUE!</v>
      </c>
      <c r="FN33">
        <v>8.4688599139045E-6</v>
      </c>
      <c r="FO33" t="e">
        <f>bvarHC2*bvarM6</f>
        <v>#VALUE!</v>
      </c>
      <c r="FP33" t="e">
        <f>cvarHC2*cvarM6</f>
        <v>#VALUE!</v>
      </c>
      <c r="FQ33" t="e">
        <f>mvarHC2*mvarM6</f>
        <v>#VALUE!</v>
      </c>
      <c r="FR33" s="15" t="e">
        <f t="shared" si="72"/>
        <v>#VALUE!</v>
      </c>
      <c r="FS33" s="15" t="e">
        <f t="shared" si="73"/>
        <v>#VALUE!</v>
      </c>
      <c r="FT33" s="53" t="e">
        <f t="shared" si="74"/>
        <v>#VALUE!</v>
      </c>
      <c r="FU33">
        <v>-5.1724949990101995E-7</v>
      </c>
      <c r="FV33" t="e">
        <f>bvarM2*bvarM3</f>
        <v>#VALUE!</v>
      </c>
      <c r="FW33" t="e">
        <f>cvarM2*cvarM3</f>
        <v>#VALUE!</v>
      </c>
      <c r="FX33" t="e">
        <f>mvarM2*mvarM3</f>
        <v>#VALUE!</v>
      </c>
      <c r="FY33" s="15" t="e">
        <f t="shared" si="75"/>
        <v>#VALUE!</v>
      </c>
      <c r="FZ33" s="15" t="e">
        <f t="shared" si="76"/>
        <v>#VALUE!</v>
      </c>
      <c r="GA33" s="53" t="e">
        <f t="shared" si="77"/>
        <v>#VALUE!</v>
      </c>
      <c r="GB33">
        <v>2.3505253356726999E-5</v>
      </c>
      <c r="GC33" t="e">
        <f>bvarM2*bvarM4</f>
        <v>#VALUE!</v>
      </c>
      <c r="GD33" t="e">
        <f>cvarM2*cvarM4</f>
        <v>#VALUE!</v>
      </c>
      <c r="GE33" t="e">
        <f>mvarM2*mvarM4</f>
        <v>#VALUE!</v>
      </c>
      <c r="GF33" s="15" t="e">
        <f t="shared" si="78"/>
        <v>#VALUE!</v>
      </c>
      <c r="GG33" s="15" t="e">
        <f t="shared" si="79"/>
        <v>#VALUE!</v>
      </c>
      <c r="GH33" s="53" t="e">
        <f t="shared" si="80"/>
        <v>#VALUE!</v>
      </c>
      <c r="GI33">
        <v>-4.7359854046482996E-6</v>
      </c>
      <c r="GJ33" t="e">
        <f>bvarM3*bvarM8</f>
        <v>#VALUE!</v>
      </c>
      <c r="GK33" t="e">
        <f>cvarM3*cvarM8</f>
        <v>#VALUE!</v>
      </c>
      <c r="GL33" t="e">
        <f>mvarM3*mvarM8</f>
        <v>#VALUE!</v>
      </c>
      <c r="GM33" s="15" t="e">
        <f t="shared" si="81"/>
        <v>#VALUE!</v>
      </c>
      <c r="GN33" s="15" t="e">
        <f t="shared" si="82"/>
        <v>#VALUE!</v>
      </c>
      <c r="GO33" s="53" t="e">
        <f t="shared" si="83"/>
        <v>#VALUE!</v>
      </c>
      <c r="GP33">
        <v>7.8700275256466995E-5</v>
      </c>
      <c r="GQ33" t="e">
        <f>bvarHC2*bvarM8</f>
        <v>#VALUE!</v>
      </c>
      <c r="GR33" t="e">
        <f>cvarHC2*cvarM8</f>
        <v>#VALUE!</v>
      </c>
      <c r="GS33" t="e">
        <f>mvarHC2*mvarM8</f>
        <v>#VALUE!</v>
      </c>
      <c r="GT33" s="15" t="e">
        <f t="shared" si="84"/>
        <v>#VALUE!</v>
      </c>
      <c r="GU33" s="15" t="e">
        <f t="shared" si="85"/>
        <v>#VALUE!</v>
      </c>
      <c r="GV33" s="53" t="e">
        <f t="shared" si="86"/>
        <v>#VALUE!</v>
      </c>
      <c r="GW33">
        <v>8.9450105367158004E-6</v>
      </c>
      <c r="GX33" t="e">
        <f>bvarHC2*bvarM3</f>
        <v>#VALUE!</v>
      </c>
      <c r="GY33" t="e">
        <f>cvarHC2*cvarM3</f>
        <v>#VALUE!</v>
      </c>
      <c r="GZ33" t="e">
        <f>mvarHC2*mvarM3</f>
        <v>#VALUE!</v>
      </c>
      <c r="HA33" s="15" t="e">
        <f t="shared" si="87"/>
        <v>#VALUE!</v>
      </c>
      <c r="HB33" s="15" t="e">
        <f t="shared" si="88"/>
        <v>#VALUE!</v>
      </c>
      <c r="HC33" s="53" t="e">
        <f t="shared" si="89"/>
        <v>#VALUE!</v>
      </c>
      <c r="HD33">
        <v>7.385531325006E-8</v>
      </c>
      <c r="HE33" t="e">
        <f>bvarHC2*bvarM9</f>
        <v>#VALUE!</v>
      </c>
      <c r="HF33" t="e">
        <f>cvarHC2*cvarM9</f>
        <v>#VALUE!</v>
      </c>
      <c r="HG33" t="e">
        <f>mvarHC2*mvarM9</f>
        <v>#VALUE!</v>
      </c>
      <c r="HH33" s="15" t="e">
        <f t="shared" si="90"/>
        <v>#VALUE!</v>
      </c>
      <c r="HI33" s="15" t="e">
        <f t="shared" si="91"/>
        <v>#VALUE!</v>
      </c>
      <c r="HJ33" s="53" t="e">
        <f t="shared" si="92"/>
        <v>#VALUE!</v>
      </c>
      <c r="HK33">
        <v>5.4402523110014998E-6</v>
      </c>
      <c r="HL33" t="e">
        <f>bvarM2*bvarM4</f>
        <v>#VALUE!</v>
      </c>
      <c r="HM33" t="e">
        <f>cvarM2*cvarM4</f>
        <v>#VALUE!</v>
      </c>
      <c r="HN33" t="e">
        <f>mvarM2*mvarM4</f>
        <v>#VALUE!</v>
      </c>
      <c r="HO33" s="15" t="e">
        <f t="shared" si="93"/>
        <v>#VALUE!</v>
      </c>
      <c r="HP33" s="15" t="e">
        <f t="shared" si="94"/>
        <v>#VALUE!</v>
      </c>
      <c r="HQ33" s="53" t="e">
        <f t="shared" si="95"/>
        <v>#VALUE!</v>
      </c>
      <c r="HR33">
        <v>2.2306328222107001E-5</v>
      </c>
      <c r="HS33" t="e">
        <f>bvarM2*bvarM4</f>
        <v>#VALUE!</v>
      </c>
      <c r="HT33" t="e">
        <f>cvarM2*cvarM4</f>
        <v>#VALUE!</v>
      </c>
      <c r="HU33" t="e">
        <f>mvarM2*mvarM4</f>
        <v>#VALUE!</v>
      </c>
      <c r="HV33" s="15" t="e">
        <f t="shared" si="96"/>
        <v>#VALUE!</v>
      </c>
      <c r="HW33" s="15" t="e">
        <f t="shared" si="97"/>
        <v>#VALUE!</v>
      </c>
      <c r="HX33" s="53" t="e">
        <f t="shared" si="98"/>
        <v>#VALUE!</v>
      </c>
      <c r="HY33">
        <v>-2.918326949413E-6</v>
      </c>
      <c r="HZ33" t="e">
        <f>bvarM2*bvarM4</f>
        <v>#VALUE!</v>
      </c>
      <c r="IA33" t="e">
        <f>cvarM2*cvarM4</f>
        <v>#VALUE!</v>
      </c>
      <c r="IB33" t="e">
        <f>mvarM2*mvarM4</f>
        <v>#VALUE!</v>
      </c>
      <c r="IC33" s="15" t="e">
        <f t="shared" si="99"/>
        <v>#VALUE!</v>
      </c>
      <c r="ID33" s="15" t="e">
        <f t="shared" si="100"/>
        <v>#VALUE!</v>
      </c>
      <c r="IE33" s="53" t="e">
        <f t="shared" si="101"/>
        <v>#VALUE!</v>
      </c>
      <c r="IF33">
        <v>-1.4245879811426001E-3</v>
      </c>
      <c r="IG33" t="e">
        <f>bvarHC2*bvarM7</f>
        <v>#VALUE!</v>
      </c>
      <c r="IH33" t="e">
        <f>cvarHC2*cvarM7</f>
        <v>#VALUE!</v>
      </c>
      <c r="II33" t="e">
        <f>mvarHC2*mvarM7</f>
        <v>#VALUE!</v>
      </c>
      <c r="IJ33" s="15" t="e">
        <f t="shared" si="102"/>
        <v>#VALUE!</v>
      </c>
      <c r="IK33" s="15" t="e">
        <f t="shared" si="103"/>
        <v>#VALUE!</v>
      </c>
      <c r="IL33" s="53" t="e">
        <f t="shared" si="104"/>
        <v>#VALUE!</v>
      </c>
      <c r="IM33">
        <v>8.6613126106063996E-6</v>
      </c>
      <c r="IN33" t="e">
        <f>bvarHC2*bvarM3</f>
        <v>#VALUE!</v>
      </c>
      <c r="IO33" t="e">
        <f>cvarHC2*cvarM3</f>
        <v>#VALUE!</v>
      </c>
      <c r="IP33" t="e">
        <f>mvarHC2*mvarM3</f>
        <v>#VALUE!</v>
      </c>
      <c r="IQ33" s="15" t="e">
        <f t="shared" si="105"/>
        <v>#VALUE!</v>
      </c>
      <c r="IR33" s="15" t="e">
        <f t="shared" si="106"/>
        <v>#VALUE!</v>
      </c>
      <c r="IS33" s="53" t="e">
        <f t="shared" si="107"/>
        <v>#VALUE!</v>
      </c>
      <c r="IT33">
        <v>-1.1320978184797E-2</v>
      </c>
      <c r="IU33" t="e">
        <f>bvarM1*bvarM2</f>
        <v>#VALUE!</v>
      </c>
      <c r="IV33" t="e">
        <f>cvarM1*cvarM2</f>
        <v>#VALUE!</v>
      </c>
      <c r="IW33" t="e">
        <f>mvarM1*mvarM2</f>
        <v>#VALUE!</v>
      </c>
      <c r="IX33" s="15" t="e">
        <f t="shared" si="108"/>
        <v>#VALUE!</v>
      </c>
      <c r="IY33" s="15" t="e">
        <f t="shared" si="109"/>
        <v>#VALUE!</v>
      </c>
      <c r="IZ33" s="53" t="e">
        <f t="shared" si="110"/>
        <v>#VALUE!</v>
      </c>
      <c r="JA33">
        <v>-0.54406345862080996</v>
      </c>
      <c r="JB33" t="e">
        <f>bvarM1*bvarM3</f>
        <v>#VALUE!</v>
      </c>
      <c r="JC33" t="e">
        <f>cvarM1*cvarM3</f>
        <v>#VALUE!</v>
      </c>
      <c r="JD33" t="e">
        <f>mvarM1*mvarM3</f>
        <v>#VALUE!</v>
      </c>
      <c r="JE33" s="24" t="e">
        <f t="shared" si="111"/>
        <v>#VALUE!</v>
      </c>
      <c r="JF33" s="24" t="e">
        <f t="shared" si="112"/>
        <v>#VALUE!</v>
      </c>
      <c r="JG33" s="24" t="e">
        <f t="shared" si="113"/>
        <v>#VALUE!</v>
      </c>
      <c r="JH33">
        <v>-0.79224635543780997</v>
      </c>
      <c r="JI33" t="e">
        <f>bvarM1*bvarM9</f>
        <v>#VALUE!</v>
      </c>
      <c r="JJ33" t="e">
        <f>cvarM1*cvarM9</f>
        <v>#VALUE!</v>
      </c>
      <c r="JK33" t="e">
        <f>mvarM1*mvarM9</f>
        <v>#VALUE!</v>
      </c>
      <c r="JL33" s="24" t="e">
        <f t="shared" si="114"/>
        <v>#VALUE!</v>
      </c>
      <c r="JM33" s="24" t="e">
        <f t="shared" si="115"/>
        <v>#VALUE!</v>
      </c>
      <c r="JN33" s="24" t="e">
        <f t="shared" si="116"/>
        <v>#VALUE!</v>
      </c>
      <c r="JO33">
        <v>2.2938791325736999E-6</v>
      </c>
      <c r="JP33" t="e">
        <f>bvarM2*bvarM5</f>
        <v>#VALUE!</v>
      </c>
      <c r="JQ33" t="e">
        <f>cvarM2*cvarM5</f>
        <v>#VALUE!</v>
      </c>
      <c r="JR33" t="e">
        <f>mvarM2*mvarM5</f>
        <v>#VALUE!</v>
      </c>
      <c r="JS33" s="24" t="e">
        <f t="shared" si="117"/>
        <v>#VALUE!</v>
      </c>
      <c r="JT33" s="24" t="e">
        <f t="shared" si="118"/>
        <v>#VALUE!</v>
      </c>
      <c r="JU33" s="24" t="e">
        <f t="shared" si="119"/>
        <v>#VALUE!</v>
      </c>
      <c r="JV33">
        <v>-2.9516700198538E-3</v>
      </c>
      <c r="JW33" t="e">
        <f>bvarHC2*bvarM7</f>
        <v>#VALUE!</v>
      </c>
      <c r="JX33" t="e">
        <f>cvarHC2*cvarM7</f>
        <v>#VALUE!</v>
      </c>
      <c r="JY33" t="e">
        <f>mvarHC2*mvarM7</f>
        <v>#VALUE!</v>
      </c>
      <c r="JZ33" s="24" t="e">
        <f t="shared" si="120"/>
        <v>#VALUE!</v>
      </c>
      <c r="KA33" s="24" t="e">
        <f t="shared" si="121"/>
        <v>#VALUE!</v>
      </c>
      <c r="KB33" s="24" t="e">
        <f t="shared" si="122"/>
        <v>#VALUE!</v>
      </c>
      <c r="KC33">
        <v>6.2436820461126999E-5</v>
      </c>
      <c r="KD33" t="e">
        <f>bvarM2*bvarM8</f>
        <v>#VALUE!</v>
      </c>
      <c r="KE33" t="e">
        <f>cvarM2*cvarM8</f>
        <v>#VALUE!</v>
      </c>
      <c r="KF33" t="e">
        <f>mvarM2*mvarM8</f>
        <v>#VALUE!</v>
      </c>
      <c r="KG33" s="24" t="e">
        <f t="shared" si="123"/>
        <v>#VALUE!</v>
      </c>
      <c r="KH33" s="24" t="e">
        <f t="shared" si="124"/>
        <v>#VALUE!</v>
      </c>
      <c r="KI33" s="24" t="e">
        <f t="shared" si="125"/>
        <v>#VALUE!</v>
      </c>
      <c r="KJ33">
        <v>7.8726389898418001E-3</v>
      </c>
      <c r="KK33" t="e">
        <f>bvarM1*bvarM9</f>
        <v>#VALUE!</v>
      </c>
      <c r="KL33" t="e">
        <f>cvarM1*cvarM9</f>
        <v>#VALUE!</v>
      </c>
      <c r="KM33" t="e">
        <f>mvarM1*mvarM9</f>
        <v>#VALUE!</v>
      </c>
      <c r="KN33" s="24" t="e">
        <f t="shared" si="126"/>
        <v>#VALUE!</v>
      </c>
      <c r="KO33" s="24" t="e">
        <f t="shared" si="127"/>
        <v>#VALUE!</v>
      </c>
      <c r="KP33" s="24" t="e">
        <f t="shared" si="128"/>
        <v>#VALUE!</v>
      </c>
      <c r="KQ33">
        <v>1.8758741893870001E-2</v>
      </c>
      <c r="KR33" t="e">
        <f>bvarM1*bvarM6</f>
        <v>#VALUE!</v>
      </c>
      <c r="KS33" t="e">
        <f>cvarM1*cvarM6</f>
        <v>#VALUE!</v>
      </c>
      <c r="KT33" t="e">
        <f>mvarM1*mvarM6</f>
        <v>#VALUE!</v>
      </c>
      <c r="KU33" s="24" t="e">
        <f t="shared" si="129"/>
        <v>#VALUE!</v>
      </c>
      <c r="KV33" s="24" t="e">
        <f t="shared" si="130"/>
        <v>#VALUE!</v>
      </c>
      <c r="KW33" s="24" t="e">
        <f t="shared" si="131"/>
        <v>#VALUE!</v>
      </c>
      <c r="KX33">
        <v>-0.69558046870143997</v>
      </c>
      <c r="KY33" t="e">
        <f>bvarM1*bvarM9</f>
        <v>#VALUE!</v>
      </c>
      <c r="KZ33" t="e">
        <f>cvarM1*cvarM9</f>
        <v>#VALUE!</v>
      </c>
      <c r="LA33" t="e">
        <f>mvarM1*mvarM9</f>
        <v>#VALUE!</v>
      </c>
      <c r="LB33" s="24" t="e">
        <f t="shared" si="132"/>
        <v>#VALUE!</v>
      </c>
      <c r="LC33" s="24" t="e">
        <f t="shared" si="133"/>
        <v>#VALUE!</v>
      </c>
      <c r="LD33" s="24" t="e">
        <f t="shared" si="134"/>
        <v>#VALUE!</v>
      </c>
      <c r="LE33">
        <v>1.2365815438393999E-6</v>
      </c>
      <c r="LF33" t="e">
        <f>bvarM2*bvarM3</f>
        <v>#VALUE!</v>
      </c>
      <c r="LG33" t="e">
        <f>cvarM2*cvarM3</f>
        <v>#VALUE!</v>
      </c>
      <c r="LH33" t="e">
        <f>mvarM2*mvarM3</f>
        <v>#VALUE!</v>
      </c>
      <c r="LI33" s="24" t="e">
        <f t="shared" si="135"/>
        <v>#VALUE!</v>
      </c>
      <c r="LJ33" s="24" t="e">
        <f t="shared" si="136"/>
        <v>#VALUE!</v>
      </c>
      <c r="LK33" s="24" t="e">
        <f t="shared" si="137"/>
        <v>#VALUE!</v>
      </c>
      <c r="LL33">
        <v>-1.706729891516E-5</v>
      </c>
      <c r="LM33" t="e">
        <f>bvarHC2*bvarM6</f>
        <v>#VALUE!</v>
      </c>
      <c r="LN33" t="e">
        <f>cvarHC2*cvarM6</f>
        <v>#VALUE!</v>
      </c>
      <c r="LO33" t="e">
        <f>mvarHC2*mvarM6</f>
        <v>#VALUE!</v>
      </c>
      <c r="LP33" s="24" t="e">
        <f t="shared" si="138"/>
        <v>#VALUE!</v>
      </c>
      <c r="LQ33" s="24" t="e">
        <f t="shared" si="139"/>
        <v>#VALUE!</v>
      </c>
      <c r="LR33" s="24" t="e">
        <f t="shared" si="140"/>
        <v>#VALUE!</v>
      </c>
      <c r="LS33">
        <v>0.30081160765012999</v>
      </c>
      <c r="LT33" t="e">
        <f>bvarM1*bvarM6</f>
        <v>#VALUE!</v>
      </c>
      <c r="LU33" t="e">
        <f>cvarM1*cvarM6</f>
        <v>#VALUE!</v>
      </c>
      <c r="LV33" t="e">
        <f>mvarM1*mvarM6</f>
        <v>#VALUE!</v>
      </c>
      <c r="LW33" s="24" t="e">
        <f t="shared" si="141"/>
        <v>#VALUE!</v>
      </c>
      <c r="LX33" s="24" t="e">
        <f t="shared" si="142"/>
        <v>#VALUE!</v>
      </c>
      <c r="LY33" s="24" t="e">
        <f t="shared" si="143"/>
        <v>#VALUE!</v>
      </c>
      <c r="LZ33">
        <v>2.251979116691E-6</v>
      </c>
      <c r="MA33" t="e">
        <f>bvarHC2*bvarM9</f>
        <v>#VALUE!</v>
      </c>
      <c r="MB33" t="e">
        <f>cvarHC2*cvarM9</f>
        <v>#VALUE!</v>
      </c>
      <c r="MC33" t="e">
        <f>mvarHC2*mvarM9</f>
        <v>#VALUE!</v>
      </c>
      <c r="MD33" s="24" t="e">
        <f t="shared" si="144"/>
        <v>#VALUE!</v>
      </c>
      <c r="ME33" s="24" t="e">
        <f t="shared" si="145"/>
        <v>#VALUE!</v>
      </c>
      <c r="MF33" s="24" t="e">
        <f t="shared" si="146"/>
        <v>#VALUE!</v>
      </c>
      <c r="MG33">
        <v>4.7439979774541001</v>
      </c>
      <c r="MH33" t="e">
        <f>bvarM1*bvarM2</f>
        <v>#VALUE!</v>
      </c>
      <c r="MI33" t="e">
        <f>cvarM1*cvarM2</f>
        <v>#VALUE!</v>
      </c>
      <c r="MJ33" t="e">
        <f>mvarM1*mvarM2</f>
        <v>#VALUE!</v>
      </c>
      <c r="MK33" s="24" t="e">
        <f t="shared" si="147"/>
        <v>#VALUE!</v>
      </c>
      <c r="ML33" s="24" t="e">
        <f t="shared" si="148"/>
        <v>#VALUE!</v>
      </c>
      <c r="MM33" s="24" t="e">
        <f t="shared" si="149"/>
        <v>#VALUE!</v>
      </c>
      <c r="MN33">
        <v>-0.69035778330125996</v>
      </c>
      <c r="MO33" t="e">
        <f>bvarM1*bvarM9</f>
        <v>#VALUE!</v>
      </c>
      <c r="MP33" t="e">
        <f>cvarM1*cvarM9</f>
        <v>#VALUE!</v>
      </c>
      <c r="MQ33" t="e">
        <f>mvarM1*mvarM9</f>
        <v>#VALUE!</v>
      </c>
      <c r="MR33" s="24" t="e">
        <f t="shared" si="150"/>
        <v>#VALUE!</v>
      </c>
      <c r="MS33" s="24" t="e">
        <f t="shared" si="151"/>
        <v>#VALUE!</v>
      </c>
      <c r="MT33" s="24" t="e">
        <f t="shared" si="152"/>
        <v>#VALUE!</v>
      </c>
      <c r="MU33">
        <v>2.2961417703931E-6</v>
      </c>
      <c r="MV33" t="e">
        <f>bvarM2*bvarM5</f>
        <v>#VALUE!</v>
      </c>
      <c r="MW33" t="e">
        <f>cvarM2*cvarM5</f>
        <v>#VALUE!</v>
      </c>
      <c r="MX33" t="e">
        <f>mvarM2*mvarM5</f>
        <v>#VALUE!</v>
      </c>
      <c r="MY33" s="24" t="e">
        <f t="shared" si="153"/>
        <v>#VALUE!</v>
      </c>
      <c r="MZ33" s="24" t="e">
        <f t="shared" si="154"/>
        <v>#VALUE!</v>
      </c>
      <c r="NA33" s="24" t="e">
        <f t="shared" si="155"/>
        <v>#VALUE!</v>
      </c>
      <c r="NB33">
        <v>2.0078500306503999E-5</v>
      </c>
      <c r="NC33" t="e">
        <f>bvarHC2*bvarM8</f>
        <v>#VALUE!</v>
      </c>
      <c r="ND33" t="e">
        <f>cvarHC2*cvarM8</f>
        <v>#VALUE!</v>
      </c>
      <c r="NE33" t="e">
        <f>mvarHC2*mvarM8</f>
        <v>#VALUE!</v>
      </c>
      <c r="NF33" s="24" t="e">
        <f t="shared" si="156"/>
        <v>#VALUE!</v>
      </c>
      <c r="NG33" s="24" t="e">
        <f t="shared" si="157"/>
        <v>#VALUE!</v>
      </c>
      <c r="NH33" s="24" t="e">
        <f t="shared" si="158"/>
        <v>#VALUE!</v>
      </c>
      <c r="NI33">
        <v>0.35496054064417998</v>
      </c>
      <c r="NJ33" t="e">
        <f>bvarM1*bvarM6</f>
        <v>#VALUE!</v>
      </c>
      <c r="NK33" t="e">
        <f>cvarM1*cvarM6</f>
        <v>#VALUE!</v>
      </c>
      <c r="NL33" t="e">
        <f>mvarM1*mvarM6</f>
        <v>#VALUE!</v>
      </c>
      <c r="NM33" s="24" t="e">
        <f t="shared" si="159"/>
        <v>#VALUE!</v>
      </c>
      <c r="NN33" s="24" t="e">
        <f t="shared" si="160"/>
        <v>#VALUE!</v>
      </c>
      <c r="NO33" s="24" t="e">
        <f t="shared" si="161"/>
        <v>#VALUE!</v>
      </c>
      <c r="NP33">
        <v>-1.072407201146E-5</v>
      </c>
      <c r="NQ33" t="e">
        <f>bvarHC2*bvarM8</f>
        <v>#VALUE!</v>
      </c>
      <c r="NR33" t="e">
        <f>cvarHC2*cvarM8</f>
        <v>#VALUE!</v>
      </c>
      <c r="NS33" t="e">
        <f>mvarHC2*mvarM8</f>
        <v>#VALUE!</v>
      </c>
      <c r="NT33" s="24" t="e">
        <f t="shared" si="162"/>
        <v>#VALUE!</v>
      </c>
      <c r="NU33" s="24" t="e">
        <f t="shared" si="163"/>
        <v>#VALUE!</v>
      </c>
      <c r="NV33" s="24" t="e">
        <f t="shared" si="164"/>
        <v>#VALUE!</v>
      </c>
      <c r="NW33">
        <v>7.8096215752189E-7</v>
      </c>
      <c r="NX33" t="e">
        <f>bvarM2*bvarM4</f>
        <v>#VALUE!</v>
      </c>
      <c r="NY33" t="e">
        <f>cvarM2*cvarM4</f>
        <v>#VALUE!</v>
      </c>
      <c r="NZ33" t="e">
        <f>mvarM2*mvarM4</f>
        <v>#VALUE!</v>
      </c>
      <c r="OA33" s="24" t="e">
        <f t="shared" si="165"/>
        <v>#VALUE!</v>
      </c>
      <c r="OB33" s="24" t="e">
        <f t="shared" si="166"/>
        <v>#VALUE!</v>
      </c>
      <c r="OC33" s="24" t="e">
        <f t="shared" si="167"/>
        <v>#VALUE!</v>
      </c>
      <c r="OD33">
        <v>6.9852543330356001E-6</v>
      </c>
      <c r="OE33" t="e">
        <f>bvarM4*bvarM6</f>
        <v>#VALUE!</v>
      </c>
      <c r="OF33" t="e">
        <f>cvarM4*cvarM6</f>
        <v>#VALUE!</v>
      </c>
      <c r="OG33" t="e">
        <f>mvarM4*mvarM6</f>
        <v>#VALUE!</v>
      </c>
      <c r="OH33" s="24" t="e">
        <f t="shared" si="168"/>
        <v>#VALUE!</v>
      </c>
      <c r="OI33" s="24" t="e">
        <f t="shared" si="169"/>
        <v>#VALUE!</v>
      </c>
      <c r="OJ33" s="24" t="e">
        <f t="shared" si="170"/>
        <v>#VALUE!</v>
      </c>
      <c r="OK33">
        <v>4.8221950849844999E-2</v>
      </c>
      <c r="OL33" t="e">
        <f>bvarM1*bvarM6</f>
        <v>#VALUE!</v>
      </c>
      <c r="OM33" t="e">
        <f>cvarM1*cvarM6</f>
        <v>#VALUE!</v>
      </c>
      <c r="ON33" t="e">
        <f>mvarM1*mvarM6</f>
        <v>#VALUE!</v>
      </c>
      <c r="OO33" s="24" t="e">
        <f t="shared" si="171"/>
        <v>#VALUE!</v>
      </c>
      <c r="OP33" s="24" t="e">
        <f t="shared" si="172"/>
        <v>#VALUE!</v>
      </c>
      <c r="OQ33" s="24" t="e">
        <f t="shared" si="173"/>
        <v>#VALUE!</v>
      </c>
      <c r="OR33">
        <v>-2.8170356008533E-6</v>
      </c>
      <c r="OS33" t="e">
        <f>bvarHC2*bvarM4</f>
        <v>#VALUE!</v>
      </c>
      <c r="OT33" t="e">
        <f>cvarHC2*cvarM4</f>
        <v>#VALUE!</v>
      </c>
      <c r="OU33" t="e">
        <f>mvarHC2*mvarM4</f>
        <v>#VALUE!</v>
      </c>
      <c r="OV33" s="24" t="e">
        <f t="shared" si="174"/>
        <v>#VALUE!</v>
      </c>
      <c r="OW33" s="24" t="e">
        <f t="shared" si="175"/>
        <v>#VALUE!</v>
      </c>
      <c r="OX33" s="24" t="e">
        <f t="shared" si="176"/>
        <v>#VALUE!</v>
      </c>
      <c r="OY33">
        <v>6.1322674005394999E-6</v>
      </c>
      <c r="OZ33" t="e">
        <f>bvarM2*bvarM4</f>
        <v>#VALUE!</v>
      </c>
      <c r="PA33" t="e">
        <f>cvarM2*cvarM4</f>
        <v>#VALUE!</v>
      </c>
      <c r="PB33" t="e">
        <f>mvarM2*mvarM4</f>
        <v>#VALUE!</v>
      </c>
      <c r="PC33" s="24" t="e">
        <f t="shared" si="177"/>
        <v>#VALUE!</v>
      </c>
      <c r="PD33" s="24" t="e">
        <f t="shared" si="178"/>
        <v>#VALUE!</v>
      </c>
      <c r="PE33" s="24" t="e">
        <f t="shared" si="179"/>
        <v>#VALUE!</v>
      </c>
      <c r="PF33">
        <v>8.4096396585111992E-6</v>
      </c>
      <c r="PG33" t="e">
        <f>bvarHC2*bvarM6</f>
        <v>#VALUE!</v>
      </c>
      <c r="PH33" t="e">
        <f>cvarHC2*cvarM6</f>
        <v>#VALUE!</v>
      </c>
      <c r="PI33" t="e">
        <f>mvarHC2*mvarM6</f>
        <v>#VALUE!</v>
      </c>
      <c r="PJ33" s="24" t="e">
        <f t="shared" si="180"/>
        <v>#VALUE!</v>
      </c>
      <c r="PK33" s="24" t="e">
        <f t="shared" si="181"/>
        <v>#VALUE!</v>
      </c>
      <c r="PL33" s="24" t="e">
        <f t="shared" si="182"/>
        <v>#VALUE!</v>
      </c>
      <c r="PM33">
        <v>-6.6748178305860002E-7</v>
      </c>
      <c r="PN33" t="e">
        <f>bvarM2*bvarM3</f>
        <v>#VALUE!</v>
      </c>
      <c r="PO33" t="e">
        <f>cvarM2*cvarM3</f>
        <v>#VALUE!</v>
      </c>
      <c r="PP33" t="e">
        <f>mvarM2*mvarM3</f>
        <v>#VALUE!</v>
      </c>
      <c r="PQ33" s="24" t="e">
        <f t="shared" si="183"/>
        <v>#VALUE!</v>
      </c>
      <c r="PR33" s="24" t="e">
        <f t="shared" si="184"/>
        <v>#VALUE!</v>
      </c>
      <c r="PS33" s="24" t="e">
        <f t="shared" si="185"/>
        <v>#VALUE!</v>
      </c>
      <c r="PT33">
        <v>2.4879943186105E-5</v>
      </c>
      <c r="PU33" t="e">
        <f>bvarM4*bvarM9</f>
        <v>#VALUE!</v>
      </c>
      <c r="PV33" t="e">
        <f>cvarM4*cvarM9</f>
        <v>#VALUE!</v>
      </c>
      <c r="PW33" t="e">
        <f>mvarM4*mvarM9</f>
        <v>#VALUE!</v>
      </c>
      <c r="PX33" s="24" t="e">
        <f t="shared" si="186"/>
        <v>#VALUE!</v>
      </c>
      <c r="PY33" s="24" t="e">
        <f t="shared" si="187"/>
        <v>#VALUE!</v>
      </c>
      <c r="PZ33" s="24" t="e">
        <f t="shared" si="188"/>
        <v>#VALUE!</v>
      </c>
      <c r="QA33">
        <v>-1.8989056089873001E-6</v>
      </c>
      <c r="QB33" t="e">
        <f>bvarM2*bvarM4</f>
        <v>#VALUE!</v>
      </c>
      <c r="QC33" t="e">
        <f>cvarM2*cvarM4</f>
        <v>#VALUE!</v>
      </c>
      <c r="QD33" t="e">
        <f>mvarM2*mvarM4</f>
        <v>#VALUE!</v>
      </c>
      <c r="QE33" s="24" t="e">
        <f t="shared" si="189"/>
        <v>#VALUE!</v>
      </c>
      <c r="QF33" s="24" t="e">
        <f t="shared" si="190"/>
        <v>#VALUE!</v>
      </c>
      <c r="QG33" s="24" t="e">
        <f t="shared" si="191"/>
        <v>#VALUE!</v>
      </c>
      <c r="QH33">
        <v>2.6264435883534E-4</v>
      </c>
      <c r="QI33" t="e">
        <f>bvarHC2*bvarM7</f>
        <v>#VALUE!</v>
      </c>
      <c r="QJ33" t="e">
        <f>cvarHC2*cvarM7</f>
        <v>#VALUE!</v>
      </c>
      <c r="QK33" t="e">
        <f>mvarHC2*mvarM7</f>
        <v>#VALUE!</v>
      </c>
      <c r="QL33" s="24" t="e">
        <f t="shared" si="192"/>
        <v>#VALUE!</v>
      </c>
      <c r="QM33" s="24" t="e">
        <f t="shared" si="193"/>
        <v>#VALUE!</v>
      </c>
      <c r="QN33" s="24" t="e">
        <f t="shared" si="194"/>
        <v>#VALUE!</v>
      </c>
      <c r="QO33">
        <v>-1.7165736606406001E-5</v>
      </c>
      <c r="QP33" t="e">
        <f>bvarM4*bvarM6</f>
        <v>#VALUE!</v>
      </c>
      <c r="QQ33" t="e">
        <f>cvarM4*cvarM6</f>
        <v>#VALUE!</v>
      </c>
      <c r="QR33" t="e">
        <f>mvarM4*mvarM6</f>
        <v>#VALUE!</v>
      </c>
      <c r="QS33" s="24" t="e">
        <f t="shared" si="195"/>
        <v>#VALUE!</v>
      </c>
      <c r="QT33" s="24" t="e">
        <f t="shared" si="196"/>
        <v>#VALUE!</v>
      </c>
      <c r="QU33" s="24" t="e">
        <f t="shared" si="197"/>
        <v>#VALUE!</v>
      </c>
      <c r="QV33">
        <v>7.4490462913829006E-2</v>
      </c>
      <c r="QW33" t="e">
        <f>bvarM1*bvarM6</f>
        <v>#VALUE!</v>
      </c>
      <c r="QX33" t="e">
        <f>cvarM1*cvarM6</f>
        <v>#VALUE!</v>
      </c>
      <c r="QY33" t="e">
        <f>mvarM1*mvarM6</f>
        <v>#VALUE!</v>
      </c>
      <c r="QZ33" s="24" t="e">
        <f t="shared" si="198"/>
        <v>#VALUE!</v>
      </c>
      <c r="RA33" s="24" t="e">
        <f t="shared" si="199"/>
        <v>#VALUE!</v>
      </c>
      <c r="RB33" s="24" t="e">
        <f t="shared" si="200"/>
        <v>#VALUE!</v>
      </c>
      <c r="RC33">
        <v>-3.9199470287205003E-2</v>
      </c>
      <c r="RD33" t="e">
        <f>bvarM1*bvarM6</f>
        <v>#VALUE!</v>
      </c>
      <c r="RE33" t="e">
        <f>cvarM1*cvarM6</f>
        <v>#VALUE!</v>
      </c>
      <c r="RF33" t="e">
        <f>mvarM1*mvarM6</f>
        <v>#VALUE!</v>
      </c>
      <c r="RG33" s="24" t="e">
        <f t="shared" si="201"/>
        <v>#VALUE!</v>
      </c>
      <c r="RH33" s="24" t="e">
        <f t="shared" si="202"/>
        <v>#VALUE!</v>
      </c>
      <c r="RI33" s="24" t="e">
        <f t="shared" si="203"/>
        <v>#VALUE!</v>
      </c>
      <c r="RJ33">
        <v>-7.0666466378367001E-5</v>
      </c>
      <c r="RK33" t="e">
        <f>bvarM6*bvarM7</f>
        <v>#VALUE!</v>
      </c>
      <c r="RL33" t="e">
        <f>cvarM6*cvarM7</f>
        <v>#VALUE!</v>
      </c>
      <c r="RM33" t="e">
        <f>mvarM6*mvarM7</f>
        <v>#VALUE!</v>
      </c>
      <c r="RN33" s="24" t="e">
        <f t="shared" si="204"/>
        <v>#VALUE!</v>
      </c>
      <c r="RO33" s="24" t="e">
        <f t="shared" si="205"/>
        <v>#VALUE!</v>
      </c>
      <c r="RP33" s="24" t="e">
        <f t="shared" si="206"/>
        <v>#VALUE!</v>
      </c>
      <c r="RQ33">
        <v>-0.10463303999743</v>
      </c>
      <c r="RR33" t="e">
        <f>bvarM1*bvarM9</f>
        <v>#VALUE!</v>
      </c>
      <c r="RS33" t="e">
        <f>cvarM1*cvarM9</f>
        <v>#VALUE!</v>
      </c>
      <c r="RT33" t="e">
        <f>mvarM1*mvarM9</f>
        <v>#VALUE!</v>
      </c>
      <c r="RU33" s="24" t="e">
        <f t="shared" si="207"/>
        <v>#VALUE!</v>
      </c>
      <c r="RV33" s="24" t="e">
        <f t="shared" si="208"/>
        <v>#VALUE!</v>
      </c>
      <c r="RW33" s="24" t="e">
        <f t="shared" si="209"/>
        <v>#VALUE!</v>
      </c>
      <c r="RX33">
        <v>-0.39352907900737999</v>
      </c>
      <c r="RY33" t="e">
        <f>bvarHC2*bvarM1</f>
        <v>#VALUE!</v>
      </c>
      <c r="RZ33" t="e">
        <f>cvarHC2*cvarM1</f>
        <v>#VALUE!</v>
      </c>
      <c r="SA33" t="e">
        <f>mvarHC2*mvarM1</f>
        <v>#VALUE!</v>
      </c>
      <c r="SB33" s="24" t="e">
        <f t="shared" si="210"/>
        <v>#VALUE!</v>
      </c>
      <c r="SC33" s="24" t="e">
        <f t="shared" si="211"/>
        <v>#VALUE!</v>
      </c>
      <c r="SD33" s="24" t="e">
        <f t="shared" si="212"/>
        <v>#VALUE!</v>
      </c>
      <c r="SE33">
        <v>-1.6948978054731E-5</v>
      </c>
      <c r="SF33" t="e">
        <f>bvarM4*bvarM6</f>
        <v>#VALUE!</v>
      </c>
      <c r="SG33" t="e">
        <f>cvarM4*cvarM6</f>
        <v>#VALUE!</v>
      </c>
      <c r="SH33" t="e">
        <f>mvarM4*mvarM6</f>
        <v>#VALUE!</v>
      </c>
      <c r="SI33" s="24" t="e">
        <f t="shared" si="213"/>
        <v>#VALUE!</v>
      </c>
      <c r="SJ33" s="24" t="e">
        <f t="shared" si="214"/>
        <v>#VALUE!</v>
      </c>
      <c r="SK33" s="24" t="e">
        <f t="shared" si="215"/>
        <v>#VALUE!</v>
      </c>
      <c r="SL33">
        <v>0.24638195643801999</v>
      </c>
      <c r="SM33" t="e">
        <f>bvarM1*bvarM7</f>
        <v>#VALUE!</v>
      </c>
      <c r="SN33" t="e">
        <f>cvarM1*cvarM7</f>
        <v>#VALUE!</v>
      </c>
      <c r="SO33" t="e">
        <f>mvarM1*mvarM7</f>
        <v>#VALUE!</v>
      </c>
      <c r="SP33" s="24" t="e">
        <f t="shared" si="216"/>
        <v>#VALUE!</v>
      </c>
      <c r="SQ33" s="24" t="e">
        <f t="shared" si="217"/>
        <v>#VALUE!</v>
      </c>
      <c r="SR33" s="24" t="e">
        <f t="shared" si="218"/>
        <v>#VALUE!</v>
      </c>
      <c r="SS33">
        <v>-1.1099191179429999</v>
      </c>
      <c r="ST33" t="e">
        <f>bvarM1*bvarM7</f>
        <v>#VALUE!</v>
      </c>
      <c r="SU33" t="e">
        <f>cvarM1*cvarM7</f>
        <v>#VALUE!</v>
      </c>
      <c r="SV33" t="e">
        <f>mvarM1*mvarM7</f>
        <v>#VALUE!</v>
      </c>
      <c r="SW33" s="24" t="e">
        <f t="shared" si="219"/>
        <v>#VALUE!</v>
      </c>
      <c r="SX33" s="24" t="e">
        <f t="shared" si="220"/>
        <v>#VALUE!</v>
      </c>
      <c r="SY33" s="24" t="e">
        <f t="shared" si="221"/>
        <v>#VALUE!</v>
      </c>
      <c r="SZ33">
        <v>-0.45187131581280998</v>
      </c>
      <c r="TA33" t="e">
        <f>bvarM1*bvarM9</f>
        <v>#VALUE!</v>
      </c>
      <c r="TB33" t="e">
        <f>cvarM1*cvarM9</f>
        <v>#VALUE!</v>
      </c>
      <c r="TC33" t="e">
        <f>mvarM1*mvarM9</f>
        <v>#VALUE!</v>
      </c>
      <c r="TD33" s="24" t="e">
        <f t="shared" si="222"/>
        <v>#VALUE!</v>
      </c>
      <c r="TE33" s="24" t="e">
        <f t="shared" si="223"/>
        <v>#VALUE!</v>
      </c>
      <c r="TF33" s="24" t="e">
        <f t="shared" si="224"/>
        <v>#VALUE!</v>
      </c>
      <c r="TG33">
        <v>2.8158409860808999E-11</v>
      </c>
      <c r="TH33" t="e">
        <f>bvarHC1^2</f>
        <v>#VALUE!</v>
      </c>
      <c r="TI33" t="e">
        <f>cvarHC1^2</f>
        <v>#VALUE!</v>
      </c>
      <c r="TJ33" t="e">
        <f>mvarHC1^2</f>
        <v>#VALUE!</v>
      </c>
      <c r="TK33" s="24" t="e">
        <f t="shared" si="225"/>
        <v>#VALUE!</v>
      </c>
      <c r="TL33" s="24" t="e">
        <f t="shared" si="226"/>
        <v>#VALUE!</v>
      </c>
      <c r="TM33" s="24" t="e">
        <f t="shared" si="227"/>
        <v>#VALUE!</v>
      </c>
      <c r="TN33">
        <v>-2.2182671898142E-4</v>
      </c>
      <c r="TO33" t="e">
        <f>bvarHC2*bvarM7</f>
        <v>#VALUE!</v>
      </c>
      <c r="TP33" t="e">
        <f>cvarHC2*cvarM7</f>
        <v>#VALUE!</v>
      </c>
      <c r="TQ33" t="e">
        <f>mvarHC2*mvarM7</f>
        <v>#VALUE!</v>
      </c>
      <c r="TR33" s="24" t="e">
        <f t="shared" si="228"/>
        <v>#VALUE!</v>
      </c>
      <c r="TS33" s="24" t="e">
        <f t="shared" si="229"/>
        <v>#VALUE!</v>
      </c>
      <c r="TT33" s="24" t="e">
        <f t="shared" si="230"/>
        <v>#VALUE!</v>
      </c>
      <c r="TU33">
        <v>-1.5957136072077001</v>
      </c>
      <c r="TV33" t="e">
        <f>bvarM1*bvarM2</f>
        <v>#VALUE!</v>
      </c>
      <c r="TW33" t="e">
        <f>cvarM1*cvarM2</f>
        <v>#VALUE!</v>
      </c>
      <c r="TX33" t="e">
        <f>mvarM1*mvarM2</f>
        <v>#VALUE!</v>
      </c>
      <c r="TY33" s="24" t="e">
        <f t="shared" si="231"/>
        <v>#VALUE!</v>
      </c>
      <c r="TZ33" s="24" t="e">
        <f t="shared" si="232"/>
        <v>#VALUE!</v>
      </c>
      <c r="UA33" s="24" t="e">
        <f t="shared" si="233"/>
        <v>#VALUE!</v>
      </c>
      <c r="UB33">
        <v>-1.6694073361499999E-10</v>
      </c>
      <c r="UC33" t="e">
        <f>bvarM4*bvarM5</f>
        <v>#VALUE!</v>
      </c>
      <c r="UD33" t="e">
        <f>cvarM4*cvarM5</f>
        <v>#VALUE!</v>
      </c>
      <c r="UE33" t="e">
        <f>mvarM4*mvarM5</f>
        <v>#VALUE!</v>
      </c>
      <c r="UF33" s="24" t="e">
        <f t="shared" si="234"/>
        <v>#VALUE!</v>
      </c>
      <c r="UG33" s="24" t="e">
        <f t="shared" si="235"/>
        <v>#VALUE!</v>
      </c>
      <c r="UH33" s="24" t="e">
        <f t="shared" si="236"/>
        <v>#VALUE!</v>
      </c>
      <c r="UI33">
        <v>-0.31139386582611001</v>
      </c>
      <c r="UJ33" t="e">
        <f>bvarM1*bvarM5</f>
        <v>#VALUE!</v>
      </c>
      <c r="UK33" t="e">
        <f>cvarM1*cvarM5</f>
        <v>#VALUE!</v>
      </c>
      <c r="UL33" t="e">
        <f>mvarM1*mvarM5</f>
        <v>#VALUE!</v>
      </c>
      <c r="UM33" s="24" t="e">
        <f t="shared" si="237"/>
        <v>#VALUE!</v>
      </c>
      <c r="UN33" s="24" t="e">
        <f t="shared" si="238"/>
        <v>#VALUE!</v>
      </c>
      <c r="UO33" s="24" t="e">
        <f t="shared" si="239"/>
        <v>#VALUE!</v>
      </c>
      <c r="UP33">
        <v>-1.3833088249650001</v>
      </c>
      <c r="UQ33" t="e">
        <f>bvarM1*bvarM2</f>
        <v>#VALUE!</v>
      </c>
      <c r="UR33" t="e">
        <f>cvarM1*cvarM2</f>
        <v>#VALUE!</v>
      </c>
      <c r="US33" t="e">
        <f>mvarM1*mvarM2</f>
        <v>#VALUE!</v>
      </c>
      <c r="UT33" s="24" t="e">
        <f t="shared" si="240"/>
        <v>#VALUE!</v>
      </c>
      <c r="UU33" s="24" t="e">
        <f t="shared" si="241"/>
        <v>#VALUE!</v>
      </c>
      <c r="UV33" s="24" t="e">
        <f t="shared" si="242"/>
        <v>#VALUE!</v>
      </c>
      <c r="UW33">
        <v>-1.1378951434594999E-8</v>
      </c>
      <c r="UX33" t="e">
        <f>bvarM4*bvarM7</f>
        <v>#VALUE!</v>
      </c>
      <c r="UY33" t="e">
        <f>cvarM4*cvarM7</f>
        <v>#VALUE!</v>
      </c>
      <c r="UZ33" t="e">
        <f>mvarM4*mvarM7</f>
        <v>#VALUE!</v>
      </c>
      <c r="VA33" s="24" t="e">
        <f t="shared" si="243"/>
        <v>#VALUE!</v>
      </c>
      <c r="VB33" s="24" t="e">
        <f t="shared" si="244"/>
        <v>#VALUE!</v>
      </c>
      <c r="VC33" s="24" t="e">
        <f t="shared" si="245"/>
        <v>#VALUE!</v>
      </c>
      <c r="VD33">
        <v>-0.11157285440308</v>
      </c>
      <c r="VE33" t="e">
        <f>bvarM1*bvarM5</f>
        <v>#VALUE!</v>
      </c>
      <c r="VF33" t="e">
        <f>cvarM1*cvarM5</f>
        <v>#VALUE!</v>
      </c>
      <c r="VG33" t="e">
        <f>mvarM1*mvarM5</f>
        <v>#VALUE!</v>
      </c>
      <c r="VH33" s="24" t="e">
        <f t="shared" si="246"/>
        <v>#VALUE!</v>
      </c>
      <c r="VI33" s="24" t="e">
        <f t="shared" si="247"/>
        <v>#VALUE!</v>
      </c>
      <c r="VJ33" s="24" t="e">
        <f t="shared" si="248"/>
        <v>#VALUE!</v>
      </c>
      <c r="VK33">
        <v>-1.3086032848942</v>
      </c>
      <c r="VL33" t="e">
        <f>bvarM1*bvarM2</f>
        <v>#VALUE!</v>
      </c>
      <c r="VM33" t="e">
        <f>cvarM1*cvarM2</f>
        <v>#VALUE!</v>
      </c>
      <c r="VN33" t="e">
        <f>mvarM1*mvarM2</f>
        <v>#VALUE!</v>
      </c>
      <c r="VO33" s="24" t="e">
        <f t="shared" si="249"/>
        <v>#VALUE!</v>
      </c>
      <c r="VP33" s="24" t="e">
        <f t="shared" si="250"/>
        <v>#VALUE!</v>
      </c>
      <c r="VQ33" s="24" t="e">
        <f t="shared" si="251"/>
        <v>#VALUE!</v>
      </c>
      <c r="VR33">
        <v>2.1447652131387001E-4</v>
      </c>
      <c r="VS33" t="e">
        <f>bvarM1*bvarM7</f>
        <v>#VALUE!</v>
      </c>
      <c r="VT33" t="e">
        <f>cvarM1*cvarM7</f>
        <v>#VALUE!</v>
      </c>
      <c r="VU33" t="e">
        <f>mvarM1*mvarM7</f>
        <v>#VALUE!</v>
      </c>
      <c r="VV33" s="24" t="e">
        <f t="shared" si="252"/>
        <v>#VALUE!</v>
      </c>
      <c r="VW33" s="24" t="e">
        <f t="shared" si="253"/>
        <v>#VALUE!</v>
      </c>
      <c r="VX33" s="24" t="e">
        <f t="shared" si="254"/>
        <v>#VALUE!</v>
      </c>
      <c r="VY33">
        <v>-1.1745237465219001</v>
      </c>
      <c r="VZ33" t="e">
        <f>bvarM1*bvarM7</f>
        <v>#VALUE!</v>
      </c>
      <c r="WA33" t="e">
        <f>cvarM1*cvarM7</f>
        <v>#VALUE!</v>
      </c>
      <c r="WB33" t="e">
        <f>mvarM1*mvarM7</f>
        <v>#VALUE!</v>
      </c>
      <c r="WC33" s="24" t="e">
        <f t="shared" si="255"/>
        <v>#VALUE!</v>
      </c>
      <c r="WD33" s="24" t="e">
        <f t="shared" si="256"/>
        <v>#VALUE!</v>
      </c>
      <c r="WE33" s="24" t="e">
        <f t="shared" si="257"/>
        <v>#VALUE!</v>
      </c>
      <c r="WF33">
        <v>-2.1996404742553</v>
      </c>
      <c r="WG33" t="e">
        <f>bvarM1*bvarM2</f>
        <v>#VALUE!</v>
      </c>
      <c r="WH33" t="e">
        <f>cvarM1*cvarM2</f>
        <v>#VALUE!</v>
      </c>
      <c r="WI33" t="e">
        <f>mvarM1*mvarM2</f>
        <v>#VALUE!</v>
      </c>
      <c r="WJ33" s="24" t="e">
        <f t="shared" si="258"/>
        <v>#VALUE!</v>
      </c>
      <c r="WK33" s="24" t="e">
        <f t="shared" si="259"/>
        <v>#VALUE!</v>
      </c>
      <c r="WL33" s="24" t="e">
        <f t="shared" si="260"/>
        <v>#VALUE!</v>
      </c>
      <c r="WM33">
        <v>-6.5765085015247003E-9</v>
      </c>
      <c r="WN33" t="e">
        <f>bvarM2^2</f>
        <v>#VALUE!</v>
      </c>
      <c r="WO33" t="e">
        <f>cvarM2^2</f>
        <v>#VALUE!</v>
      </c>
      <c r="WP33" t="e">
        <f>mvarM2^2</f>
        <v>#VALUE!</v>
      </c>
      <c r="WQ33" s="24" t="e">
        <f t="shared" si="261"/>
        <v>#VALUE!</v>
      </c>
      <c r="WR33" s="24" t="e">
        <f t="shared" si="262"/>
        <v>#VALUE!</v>
      </c>
      <c r="WS33" s="24" t="e">
        <f t="shared" si="263"/>
        <v>#VALUE!</v>
      </c>
      <c r="WT33">
        <v>5.8039682439892E-2</v>
      </c>
      <c r="WU33" t="e">
        <f>bvarM1*bvarM3</f>
        <v>#VALUE!</v>
      </c>
      <c r="WV33" t="e">
        <f>cvarM1*cvarM3</f>
        <v>#VALUE!</v>
      </c>
      <c r="WW33" t="e">
        <f>mvarM1*mvarM3</f>
        <v>#VALUE!</v>
      </c>
      <c r="WX33" s="24" t="e">
        <f t="shared" si="264"/>
        <v>#VALUE!</v>
      </c>
      <c r="WY33" s="24" t="e">
        <f t="shared" si="265"/>
        <v>#VALUE!</v>
      </c>
      <c r="WZ33" s="24" t="e">
        <f t="shared" si="266"/>
        <v>#VALUE!</v>
      </c>
      <c r="XA33">
        <v>-1.4824952674052001</v>
      </c>
      <c r="XB33" t="e">
        <f>bvarM1*bvarM2</f>
        <v>#VALUE!</v>
      </c>
      <c r="XC33" t="e">
        <f>cvarM1*cvarM2</f>
        <v>#VALUE!</v>
      </c>
      <c r="XD33" t="e">
        <f>mvarM1*mvarM2</f>
        <v>#VALUE!</v>
      </c>
      <c r="XE33" s="24" t="e">
        <f t="shared" si="267"/>
        <v>#VALUE!</v>
      </c>
      <c r="XF33" s="24" t="e">
        <f t="shared" si="268"/>
        <v>#VALUE!</v>
      </c>
      <c r="XG33" s="24" t="e">
        <f t="shared" si="269"/>
        <v>#VALUE!</v>
      </c>
      <c r="XH33">
        <v>-3.1594508347806998E-10</v>
      </c>
      <c r="XI33" t="e">
        <f>bvarM4*bvarM6</f>
        <v>#VALUE!</v>
      </c>
      <c r="XJ33" t="e">
        <f>cvarM4*cvarM6</f>
        <v>#VALUE!</v>
      </c>
      <c r="XK33" t="e">
        <f>mvarM4*mvarM6</f>
        <v>#VALUE!</v>
      </c>
      <c r="XL33" s="24" t="e">
        <f t="shared" si="270"/>
        <v>#VALUE!</v>
      </c>
      <c r="XM33" s="24" t="e">
        <f t="shared" si="271"/>
        <v>#VALUE!</v>
      </c>
      <c r="XN33" s="24" t="e">
        <f t="shared" si="272"/>
        <v>#VALUE!</v>
      </c>
      <c r="XO33">
        <v>-1.2046848862931001</v>
      </c>
      <c r="XP33" t="e">
        <f>bvarM1*bvarM7</f>
        <v>#VALUE!</v>
      </c>
      <c r="XQ33" t="e">
        <f>cvarM1*cvarM7</f>
        <v>#VALUE!</v>
      </c>
      <c r="XR33" t="e">
        <f>mvarM1*mvarM7</f>
        <v>#VALUE!</v>
      </c>
      <c r="XS33" s="24" t="e">
        <f t="shared" si="273"/>
        <v>#VALUE!</v>
      </c>
      <c r="XT33" s="24" t="e">
        <f t="shared" si="274"/>
        <v>#VALUE!</v>
      </c>
      <c r="XU33" s="24" t="e">
        <f t="shared" si="275"/>
        <v>#VALUE!</v>
      </c>
      <c r="XV33">
        <v>3.6353204538319999E-5</v>
      </c>
      <c r="XW33" t="e">
        <f>bvarM2*bvarM4</f>
        <v>#VALUE!</v>
      </c>
      <c r="XX33" t="e">
        <f>cvarM2*cvarM4</f>
        <v>#VALUE!</v>
      </c>
      <c r="XY33" t="e">
        <f>mvarM2*mvarM4</f>
        <v>#VALUE!</v>
      </c>
      <c r="XZ33" s="24" t="e">
        <f t="shared" si="276"/>
        <v>#VALUE!</v>
      </c>
      <c r="YA33" s="24" t="e">
        <f t="shared" si="277"/>
        <v>#VALUE!</v>
      </c>
      <c r="YB33" s="24" t="e">
        <f t="shared" si="278"/>
        <v>#VALUE!</v>
      </c>
      <c r="YC33">
        <v>-1.1778493381443E-8</v>
      </c>
      <c r="YD33" t="e">
        <f>bvarM4*bvarM7</f>
        <v>#VALUE!</v>
      </c>
      <c r="YE33" t="e">
        <f>cvarM4*cvarM7</f>
        <v>#VALUE!</v>
      </c>
      <c r="YF33" t="e">
        <f>mvarM4*mvarM7</f>
        <v>#VALUE!</v>
      </c>
      <c r="YG33" s="24" t="e">
        <f t="shared" si="279"/>
        <v>#VALUE!</v>
      </c>
      <c r="YH33" s="24" t="e">
        <f t="shared" si="280"/>
        <v>#VALUE!</v>
      </c>
      <c r="YI33" s="24" t="e">
        <f t="shared" si="281"/>
        <v>#VALUE!</v>
      </c>
      <c r="YJ33">
        <v>-0.24089085716785</v>
      </c>
      <c r="YK33" t="e">
        <f>bvarM1*bvarM2</f>
        <v>#VALUE!</v>
      </c>
      <c r="YL33" t="e">
        <f>cvarM1*cvarM2</f>
        <v>#VALUE!</v>
      </c>
      <c r="YM33" t="e">
        <f>mvarM1*mvarM2</f>
        <v>#VALUE!</v>
      </c>
      <c r="YN33" s="24" t="e">
        <f t="shared" si="282"/>
        <v>#VALUE!</v>
      </c>
      <c r="YO33" s="24" t="e">
        <f t="shared" si="283"/>
        <v>#VALUE!</v>
      </c>
      <c r="YP33" s="24" t="e">
        <f t="shared" si="284"/>
        <v>#VALUE!</v>
      </c>
      <c r="YQ33">
        <v>0.17763888469274999</v>
      </c>
      <c r="YR33" t="e">
        <f>bvarM1*bvarM4</f>
        <v>#VALUE!</v>
      </c>
      <c r="YS33" t="e">
        <f>cvarM1*cvarM4</f>
        <v>#VALUE!</v>
      </c>
      <c r="YT33" t="e">
        <f>mvarM1*mvarM4</f>
        <v>#VALUE!</v>
      </c>
      <c r="YU33" s="24" t="e">
        <f t="shared" si="285"/>
        <v>#VALUE!</v>
      </c>
      <c r="YV33" s="24" t="e">
        <f t="shared" si="286"/>
        <v>#VALUE!</v>
      </c>
      <c r="YW33" s="24" t="e">
        <f t="shared" si="287"/>
        <v>#VALUE!</v>
      </c>
      <c r="YX33">
        <v>1.2327983462027999E-9</v>
      </c>
      <c r="YY33" t="e">
        <f>bvarM2*bvarM5</f>
        <v>#VALUE!</v>
      </c>
      <c r="YZ33" t="e">
        <f>cvarM2*cvarM5</f>
        <v>#VALUE!</v>
      </c>
      <c r="ZA33" t="e">
        <f>mvarM2*mvarM5</f>
        <v>#VALUE!</v>
      </c>
      <c r="ZB33" s="24" t="e">
        <f t="shared" si="288"/>
        <v>#VALUE!</v>
      </c>
      <c r="ZC33" s="24" t="e">
        <f t="shared" si="289"/>
        <v>#VALUE!</v>
      </c>
      <c r="ZD33" s="24" t="e">
        <f t="shared" si="290"/>
        <v>#VALUE!</v>
      </c>
      <c r="ZE33">
        <v>-8.7212151542263003E-6</v>
      </c>
      <c r="ZF33" t="e">
        <f>bvarM3*bvarM5</f>
        <v>#VALUE!</v>
      </c>
      <c r="ZG33" t="e">
        <f>cvarM3*cvarM5</f>
        <v>#VALUE!</v>
      </c>
      <c r="ZH33" t="e">
        <f>mvarM3*mvarM5</f>
        <v>#VALUE!</v>
      </c>
      <c r="ZI33" s="24" t="e">
        <f t="shared" si="291"/>
        <v>#VALUE!</v>
      </c>
      <c r="ZJ33" s="24" t="e">
        <f t="shared" si="292"/>
        <v>#VALUE!</v>
      </c>
      <c r="ZK33" s="24" t="e">
        <f t="shared" si="293"/>
        <v>#VALUE!</v>
      </c>
      <c r="ZL33">
        <v>3.1980650574782003E-5</v>
      </c>
      <c r="ZM33" t="e">
        <f>bvarM2*bvarM4</f>
        <v>#VALUE!</v>
      </c>
      <c r="ZN33" t="e">
        <f>cvarM2*cvarM4</f>
        <v>#VALUE!</v>
      </c>
      <c r="ZO33" t="e">
        <f>mvarM2*mvarM4</f>
        <v>#VALUE!</v>
      </c>
      <c r="ZP33" s="24" t="e">
        <f t="shared" si="294"/>
        <v>#VALUE!</v>
      </c>
      <c r="ZQ33" s="24" t="e">
        <f t="shared" si="295"/>
        <v>#VALUE!</v>
      </c>
      <c r="ZR33" s="24" t="e">
        <f t="shared" si="296"/>
        <v>#VALUE!</v>
      </c>
      <c r="ZS33">
        <v>6.1561957418479003E-9</v>
      </c>
      <c r="ZT33" t="e">
        <f>bvarM5*bvarM7</f>
        <v>#VALUE!</v>
      </c>
      <c r="ZU33" t="e">
        <f>cvarM5*cvarM7</f>
        <v>#VALUE!</v>
      </c>
      <c r="ZV33" t="e">
        <f>mvarM5*mvarM7</f>
        <v>#VALUE!</v>
      </c>
      <c r="ZW33" s="24" t="e">
        <f t="shared" si="297"/>
        <v>#VALUE!</v>
      </c>
      <c r="ZX33" s="24" t="e">
        <f t="shared" si="298"/>
        <v>#VALUE!</v>
      </c>
      <c r="ZY33" s="24" t="e">
        <f t="shared" si="299"/>
        <v>#VALUE!</v>
      </c>
      <c r="ZZ33">
        <v>1.7262309881788999E-2</v>
      </c>
      <c r="AAA33" t="e">
        <f>bvarM1*bvarM2</f>
        <v>#VALUE!</v>
      </c>
      <c r="AAB33" t="e">
        <f>cvarM1*cvarM2</f>
        <v>#VALUE!</v>
      </c>
      <c r="AAC33" t="e">
        <f>mvarM1*mvarM2</f>
        <v>#VALUE!</v>
      </c>
      <c r="AAD33" s="24" t="e">
        <f t="shared" si="300"/>
        <v>#VALUE!</v>
      </c>
      <c r="AAE33" s="24" t="e">
        <f t="shared" si="301"/>
        <v>#VALUE!</v>
      </c>
      <c r="AAF33" s="24" t="e">
        <f t="shared" si="302"/>
        <v>#VALUE!</v>
      </c>
      <c r="AAG33">
        <v>-1.3181180407666999</v>
      </c>
      <c r="AAH33" t="e">
        <f>bvarM1*bvarM2</f>
        <v>#VALUE!</v>
      </c>
      <c r="AAI33" t="e">
        <f>cvarM1*cvarM2</f>
        <v>#VALUE!</v>
      </c>
      <c r="AAJ33" t="e">
        <f>mvarM1*mvarM2</f>
        <v>#VALUE!</v>
      </c>
      <c r="AAK33" s="24" t="e">
        <f t="shared" si="303"/>
        <v>#VALUE!</v>
      </c>
      <c r="AAL33" s="24" t="e">
        <f t="shared" si="304"/>
        <v>#VALUE!</v>
      </c>
      <c r="AAM33" s="24" t="e">
        <f t="shared" si="305"/>
        <v>#VALUE!</v>
      </c>
      <c r="AAN33">
        <v>3.0029904014049999E-4</v>
      </c>
      <c r="AAO33" t="e">
        <f>bvarM1*bvarM7</f>
        <v>#VALUE!</v>
      </c>
      <c r="AAP33" t="e">
        <f>cvarM1*cvarM7</f>
        <v>#VALUE!</v>
      </c>
      <c r="AAQ33" t="e">
        <f>mvarM1*mvarM7</f>
        <v>#VALUE!</v>
      </c>
      <c r="AAR33" s="24" t="e">
        <f t="shared" si="306"/>
        <v>#VALUE!</v>
      </c>
      <c r="AAS33" s="24" t="e">
        <f t="shared" si="307"/>
        <v>#VALUE!</v>
      </c>
      <c r="AAT33" s="24" t="e">
        <f t="shared" si="308"/>
        <v>#VALUE!</v>
      </c>
      <c r="AAU33">
        <v>-7.1830599500115998E-6</v>
      </c>
      <c r="AAV33" t="e">
        <f>bvarM6*bvarM9</f>
        <v>#VALUE!</v>
      </c>
      <c r="AAW33" t="e">
        <f>cvarM6*cvarM9</f>
        <v>#VALUE!</v>
      </c>
      <c r="AAX33" t="e">
        <f>mvarM6*mvarM9</f>
        <v>#VALUE!</v>
      </c>
      <c r="AAY33" s="24" t="e">
        <f t="shared" si="309"/>
        <v>#VALUE!</v>
      </c>
      <c r="AAZ33" s="24" t="e">
        <f t="shared" si="310"/>
        <v>#VALUE!</v>
      </c>
      <c r="ABA33" s="24" t="e">
        <f t="shared" si="311"/>
        <v>#VALUE!</v>
      </c>
      <c r="ABB33">
        <v>7.1737578338096998E-5</v>
      </c>
      <c r="ABC33" t="e">
        <f>bvarM2*bvarM5</f>
        <v>#VALUE!</v>
      </c>
      <c r="ABD33" t="e">
        <f>cvarM2*cvarM5</f>
        <v>#VALUE!</v>
      </c>
      <c r="ABE33" t="e">
        <f>mvarM2*mvarM5</f>
        <v>#VALUE!</v>
      </c>
      <c r="ABF33" s="24" t="e">
        <f t="shared" si="312"/>
        <v>#VALUE!</v>
      </c>
      <c r="ABG33" s="24" t="e">
        <f t="shared" si="313"/>
        <v>#VALUE!</v>
      </c>
      <c r="ABH33" s="24" t="e">
        <f t="shared" si="314"/>
        <v>#VALUE!</v>
      </c>
      <c r="ABI33">
        <v>1.841176454925E-9</v>
      </c>
      <c r="ABJ33" t="e">
        <f>bvarM5*bvarM6</f>
        <v>#VALUE!</v>
      </c>
      <c r="ABK33" t="e">
        <f>cvarM5*cvarM6</f>
        <v>#VALUE!</v>
      </c>
      <c r="ABL33" t="e">
        <f>mvarM5*mvarM6</f>
        <v>#VALUE!</v>
      </c>
      <c r="ABM33" s="24" t="e">
        <f t="shared" si="315"/>
        <v>#VALUE!</v>
      </c>
      <c r="ABN33" s="24" t="e">
        <f t="shared" si="316"/>
        <v>#VALUE!</v>
      </c>
      <c r="ABO33" s="24" t="e">
        <f t="shared" si="317"/>
        <v>#VALUE!</v>
      </c>
      <c r="ABP33">
        <v>-1.0289147863171E-6</v>
      </c>
      <c r="ABQ33" t="e">
        <f>bvarM2*bvarM5</f>
        <v>#VALUE!</v>
      </c>
      <c r="ABR33" t="e">
        <f>cvarM2*cvarM5</f>
        <v>#VALUE!</v>
      </c>
      <c r="ABS33" t="e">
        <f>mvarM2*mvarM5</f>
        <v>#VALUE!</v>
      </c>
      <c r="ABT33" s="24" t="e">
        <f t="shared" si="318"/>
        <v>#VALUE!</v>
      </c>
      <c r="ABU33" s="24" t="e">
        <f t="shared" si="319"/>
        <v>#VALUE!</v>
      </c>
      <c r="ABV33" s="24" t="e">
        <f t="shared" si="320"/>
        <v>#VALUE!</v>
      </c>
      <c r="ABW33">
        <v>-8.6610252657777997E-4</v>
      </c>
      <c r="ABX33" t="e">
        <f>bvarHC2*bvarM7</f>
        <v>#VALUE!</v>
      </c>
      <c r="ABY33" t="e">
        <f>cvarHC2*cvarM7</f>
        <v>#VALUE!</v>
      </c>
      <c r="ABZ33" t="e">
        <f>mvarHC2*mvarM7</f>
        <v>#VALUE!</v>
      </c>
      <c r="ACA33" s="24" t="e">
        <f t="shared" si="321"/>
        <v>#VALUE!</v>
      </c>
      <c r="ACB33" s="24" t="e">
        <f t="shared" si="322"/>
        <v>#VALUE!</v>
      </c>
      <c r="ACC33" s="24" t="e">
        <f t="shared" si="323"/>
        <v>#VALUE!</v>
      </c>
      <c r="ACD33">
        <v>-3.9158954966933E-10</v>
      </c>
      <c r="ACE33" t="e">
        <f>bvarM3*bvarM5</f>
        <v>#VALUE!</v>
      </c>
      <c r="ACF33" t="e">
        <f>cvarM3*cvarM5</f>
        <v>#VALUE!</v>
      </c>
      <c r="ACG33" t="e">
        <f>mvarM3*mvarM5</f>
        <v>#VALUE!</v>
      </c>
      <c r="ACH33" s="24" t="e">
        <f t="shared" si="324"/>
        <v>#VALUE!</v>
      </c>
      <c r="ACI33" s="24" t="e">
        <f t="shared" si="325"/>
        <v>#VALUE!</v>
      </c>
      <c r="ACJ33" s="24" t="e">
        <f t="shared" si="326"/>
        <v>#VALUE!</v>
      </c>
      <c r="ACK33">
        <v>6.3286781162722998E-5</v>
      </c>
      <c r="ACL33" t="e">
        <f>bvarM4*bvarM7</f>
        <v>#VALUE!</v>
      </c>
      <c r="ACM33" t="e">
        <f>cvarM4*cvarM7</f>
        <v>#VALUE!</v>
      </c>
      <c r="ACN33" t="e">
        <f>mvarM4*mvarM7</f>
        <v>#VALUE!</v>
      </c>
      <c r="ACO33" s="24" t="e">
        <f t="shared" si="327"/>
        <v>#VALUE!</v>
      </c>
      <c r="ACP33" s="24" t="e">
        <f t="shared" si="328"/>
        <v>#VALUE!</v>
      </c>
      <c r="ACQ33" s="24" t="e">
        <f t="shared" si="329"/>
        <v>#VALUE!</v>
      </c>
      <c r="ACR33">
        <v>2.7068091522073E-5</v>
      </c>
      <c r="ACS33" t="e">
        <f>bvarM5^2</f>
        <v>#VALUE!</v>
      </c>
      <c r="ACT33" t="e">
        <f>cvarM5^2</f>
        <v>#VALUE!</v>
      </c>
      <c r="ACU33" t="e">
        <f>mvarM5^2</f>
        <v>#VALUE!</v>
      </c>
      <c r="ACV33" s="24" t="e">
        <f t="shared" si="330"/>
        <v>#VALUE!</v>
      </c>
      <c r="ACW33" s="24" t="e">
        <f t="shared" si="331"/>
        <v>#VALUE!</v>
      </c>
      <c r="ACX33" s="24" t="e">
        <f t="shared" si="332"/>
        <v>#VALUE!</v>
      </c>
      <c r="ACY33">
        <v>-3.9195050946122002E-10</v>
      </c>
      <c r="ACZ33" t="e">
        <f>bvarM5*bvarM9</f>
        <v>#VALUE!</v>
      </c>
      <c r="ADA33" t="e">
        <f>cvarM5*cvarM9</f>
        <v>#VALUE!</v>
      </c>
      <c r="ADB33" t="e">
        <f>mvarM5*mvarM9</f>
        <v>#VALUE!</v>
      </c>
      <c r="ADC33" s="24" t="e">
        <f t="shared" si="333"/>
        <v>#VALUE!</v>
      </c>
      <c r="ADD33" s="24" t="e">
        <f t="shared" si="334"/>
        <v>#VALUE!</v>
      </c>
      <c r="ADE33" s="24" t="e">
        <f t="shared" si="335"/>
        <v>#VALUE!</v>
      </c>
      <c r="ADF33">
        <v>1.8149974758376E-5</v>
      </c>
      <c r="ADG33" t="e">
        <f>bvarM4*bvarM7</f>
        <v>#VALUE!</v>
      </c>
      <c r="ADH33" t="e">
        <f>cvarM4*cvarM7</f>
        <v>#VALUE!</v>
      </c>
      <c r="ADI33" t="e">
        <f>mvarM4*mvarM7</f>
        <v>#VALUE!</v>
      </c>
      <c r="ADJ33" s="24" t="e">
        <f t="shared" si="336"/>
        <v>#VALUE!</v>
      </c>
      <c r="ADK33" s="24" t="e">
        <f t="shared" si="337"/>
        <v>#VALUE!</v>
      </c>
      <c r="ADL33" s="24" t="e">
        <f t="shared" si="338"/>
        <v>#VALUE!</v>
      </c>
      <c r="ADM33">
        <v>7.5466591402583005E-5</v>
      </c>
      <c r="ADN33" t="e">
        <f>bvarM6*bvarM7</f>
        <v>#VALUE!</v>
      </c>
      <c r="ADO33" t="e">
        <f>cvarM6*cvarM7</f>
        <v>#VALUE!</v>
      </c>
      <c r="ADP33" t="e">
        <f>mvarM6*mvarM7</f>
        <v>#VALUE!</v>
      </c>
      <c r="ADQ33" s="24" t="e">
        <f t="shared" si="339"/>
        <v>#VALUE!</v>
      </c>
      <c r="ADR33" s="24" t="e">
        <f t="shared" si="340"/>
        <v>#VALUE!</v>
      </c>
      <c r="ADS33" s="24" t="e">
        <f t="shared" si="341"/>
        <v>#VALUE!</v>
      </c>
      <c r="ADT33">
        <v>-1.0520043632989999E-8</v>
      </c>
      <c r="ADU33" t="e">
        <f>bvarM6*bvarM7</f>
        <v>#VALUE!</v>
      </c>
      <c r="ADV33" t="e">
        <f>cvarM6*cvarM7</f>
        <v>#VALUE!</v>
      </c>
      <c r="ADW33" t="e">
        <f>mvarM6*mvarM7</f>
        <v>#VALUE!</v>
      </c>
      <c r="ADX33" s="24" t="e">
        <f t="shared" si="342"/>
        <v>#VALUE!</v>
      </c>
      <c r="ADY33" s="24" t="e">
        <f t="shared" si="343"/>
        <v>#VALUE!</v>
      </c>
      <c r="ADZ33" s="24" t="e">
        <f t="shared" si="344"/>
        <v>#VALUE!</v>
      </c>
      <c r="AEA33">
        <v>5.0493304706653002E-5</v>
      </c>
      <c r="AEB33" t="e">
        <f>bvarM4*bvarM7</f>
        <v>#VALUE!</v>
      </c>
      <c r="AEC33" t="e">
        <f>cvarM4*cvarM7</f>
        <v>#VALUE!</v>
      </c>
      <c r="AED33" t="e">
        <f>mvarM4*mvarM7</f>
        <v>#VALUE!</v>
      </c>
      <c r="AEE33" s="24" t="e">
        <f t="shared" si="345"/>
        <v>#VALUE!</v>
      </c>
      <c r="AEF33" s="24" t="e">
        <f t="shared" si="346"/>
        <v>#VALUE!</v>
      </c>
      <c r="AEG33" s="24" t="e">
        <f t="shared" si="347"/>
        <v>#VALUE!</v>
      </c>
      <c r="AEH33">
        <v>1.3686239343879999E-3</v>
      </c>
      <c r="AEI33" t="e">
        <f>bvarM6^2</f>
        <v>#VALUE!</v>
      </c>
      <c r="AEJ33" t="e">
        <f>cvarM6^2</f>
        <v>#VALUE!</v>
      </c>
      <c r="AEK33" t="e">
        <f>mvarM6^2</f>
        <v>#VALUE!</v>
      </c>
      <c r="AEL33" s="24" t="e">
        <f t="shared" si="348"/>
        <v>#VALUE!</v>
      </c>
      <c r="AEM33" s="24" t="e">
        <f t="shared" si="349"/>
        <v>#VALUE!</v>
      </c>
      <c r="AEN33" s="24" t="e">
        <f t="shared" si="350"/>
        <v>#VALUE!</v>
      </c>
      <c r="AEO33">
        <v>-4.2448490093224002E-10</v>
      </c>
      <c r="AEP33" t="e">
        <f>bvarM5*bvarM9</f>
        <v>#VALUE!</v>
      </c>
      <c r="AEQ33" t="e">
        <f>cvarM5*cvarM9</f>
        <v>#VALUE!</v>
      </c>
      <c r="AER33" t="e">
        <f>mvarM5*mvarM9</f>
        <v>#VALUE!</v>
      </c>
      <c r="AES33" s="24" t="e">
        <f t="shared" si="351"/>
        <v>#VALUE!</v>
      </c>
      <c r="AET33" s="24" t="e">
        <f t="shared" si="352"/>
        <v>#VALUE!</v>
      </c>
      <c r="AEU33" s="24" t="e">
        <f t="shared" si="353"/>
        <v>#VALUE!</v>
      </c>
      <c r="AEV33">
        <v>1.7645018525014E-5</v>
      </c>
      <c r="AEW33" t="e">
        <f>bvarM5*bvarM7</f>
        <v>#VALUE!</v>
      </c>
      <c r="AEX33" t="e">
        <f>cvarM5*cvarM7</f>
        <v>#VALUE!</v>
      </c>
      <c r="AEY33" t="e">
        <f>mvarM5*mvarM7</f>
        <v>#VALUE!</v>
      </c>
      <c r="AEZ33" s="24" t="e">
        <f t="shared" si="354"/>
        <v>#VALUE!</v>
      </c>
      <c r="AFA33" s="24" t="e">
        <f t="shared" si="355"/>
        <v>#VALUE!</v>
      </c>
      <c r="AFB33" s="24" t="e">
        <f t="shared" si="356"/>
        <v>#VALUE!</v>
      </c>
      <c r="AFC33">
        <v>1.6649687967793999E-5</v>
      </c>
      <c r="AFD33" t="e">
        <f>bvarM5*bvarM6</f>
        <v>#VALUE!</v>
      </c>
      <c r="AFE33" t="e">
        <f>cvarM5*cvarM6</f>
        <v>#VALUE!</v>
      </c>
      <c r="AFF33" t="e">
        <f>mvarM5*mvarM6</f>
        <v>#VALUE!</v>
      </c>
      <c r="AFG33" s="24" t="e">
        <f t="shared" si="357"/>
        <v>#VALUE!</v>
      </c>
      <c r="AFH33" s="24" t="e">
        <f t="shared" si="358"/>
        <v>#VALUE!</v>
      </c>
      <c r="AFI33" s="24" t="e">
        <f t="shared" si="359"/>
        <v>#VALUE!</v>
      </c>
      <c r="AFJ33">
        <v>-1.3998289858101E-10</v>
      </c>
      <c r="AFK33" t="e">
        <f>bvarM6*bvarM9</f>
        <v>#VALUE!</v>
      </c>
      <c r="AFL33" t="e">
        <f>cvarM6*cvarM9</f>
        <v>#VALUE!</v>
      </c>
      <c r="AFM33" t="e">
        <f>mvarM6*mvarM9</f>
        <v>#VALUE!</v>
      </c>
      <c r="AFN33" s="24" t="e">
        <f t="shared" si="360"/>
        <v>#VALUE!</v>
      </c>
      <c r="AFO33" s="24" t="e">
        <f t="shared" si="361"/>
        <v>#VALUE!</v>
      </c>
      <c r="AFP33" s="24" t="e">
        <f t="shared" si="362"/>
        <v>#VALUE!</v>
      </c>
      <c r="AFQ33">
        <v>2.1649471896693998E-5</v>
      </c>
      <c r="AFR33" t="e">
        <f>bvarM4*bvarM7</f>
        <v>#VALUE!</v>
      </c>
      <c r="AFS33" t="e">
        <f>cvarM4*cvarM7</f>
        <v>#VALUE!</v>
      </c>
      <c r="AFT33" t="e">
        <f>mvarM4*mvarM7</f>
        <v>#VALUE!</v>
      </c>
      <c r="AFU33" s="24" t="e">
        <f t="shared" si="363"/>
        <v>#VALUE!</v>
      </c>
      <c r="AFV33" s="24" t="e">
        <f t="shared" si="364"/>
        <v>#VALUE!</v>
      </c>
      <c r="AFW33" s="24" t="e">
        <f t="shared" si="365"/>
        <v>#VALUE!</v>
      </c>
      <c r="AFX33">
        <v>4.6864814364454998E-4</v>
      </c>
      <c r="AFY33" t="e">
        <f>bvarM4^2</f>
        <v>#VALUE!</v>
      </c>
      <c r="AFZ33" t="e">
        <f>cvarM4^2</f>
        <v>#VALUE!</v>
      </c>
      <c r="AGA33" t="e">
        <f>mvarM4^2</f>
        <v>#VALUE!</v>
      </c>
      <c r="AGB33" s="24" t="e">
        <f t="shared" si="366"/>
        <v>#VALUE!</v>
      </c>
      <c r="AGC33" s="24" t="e">
        <f t="shared" si="367"/>
        <v>#VALUE!</v>
      </c>
      <c r="AGD33" s="24" t="e">
        <f t="shared" si="368"/>
        <v>#VALUE!</v>
      </c>
      <c r="AGE33">
        <v>-1.5442919278387001E-7</v>
      </c>
      <c r="AGF33" t="e">
        <f>bvarHC2^2</f>
        <v>#VALUE!</v>
      </c>
      <c r="AGG33" t="e">
        <f>cvarHC2^2</f>
        <v>#VALUE!</v>
      </c>
      <c r="AGH33" t="e">
        <f>mvarHC2^2</f>
        <v>#VALUE!</v>
      </c>
      <c r="AGI33" s="24" t="e">
        <f t="shared" si="369"/>
        <v>#VALUE!</v>
      </c>
      <c r="AGJ33" s="24" t="e">
        <f t="shared" si="370"/>
        <v>#VALUE!</v>
      </c>
      <c r="AGK33" s="24" t="e">
        <f t="shared" si="371"/>
        <v>#VALUE!</v>
      </c>
      <c r="AGL33">
        <v>-1.3907273696526001E-6</v>
      </c>
      <c r="AGM33" t="e">
        <f>bvarM7*bvarM9</f>
        <v>#VALUE!</v>
      </c>
      <c r="AGN33" t="e">
        <f>cvarM7*cvarM9</f>
        <v>#VALUE!</v>
      </c>
      <c r="AGO33" t="e">
        <f>mvarM7*mvarM9</f>
        <v>#VALUE!</v>
      </c>
      <c r="AGP33" s="24" t="e">
        <f t="shared" si="372"/>
        <v>#VALUE!</v>
      </c>
      <c r="AGQ33" s="24" t="e">
        <f t="shared" si="373"/>
        <v>#VALUE!</v>
      </c>
      <c r="AGR33" s="24" t="e">
        <f t="shared" si="374"/>
        <v>#VALUE!</v>
      </c>
      <c r="AGS33">
        <v>-7.4227934072090005E-4</v>
      </c>
      <c r="AGT33" t="e">
        <f>bvarHC2^2</f>
        <v>#VALUE!</v>
      </c>
      <c r="AGU33" t="e">
        <f>cvarHC2^2</f>
        <v>#VALUE!</v>
      </c>
      <c r="AGV33" t="e">
        <f>mvarHC2^2</f>
        <v>#VALUE!</v>
      </c>
      <c r="AGW33" s="24" t="e">
        <f t="shared" si="375"/>
        <v>#VALUE!</v>
      </c>
      <c r="AGX33" s="24" t="e">
        <f t="shared" si="376"/>
        <v>#VALUE!</v>
      </c>
      <c r="AGY33" s="24" t="e">
        <f t="shared" si="377"/>
        <v>#VALUE!</v>
      </c>
      <c r="AGZ33">
        <v>4.4370763853815002E-8</v>
      </c>
      <c r="AHA33" t="e">
        <f>bvarM4^2</f>
        <v>#VALUE!</v>
      </c>
      <c r="AHB33" t="e">
        <f>cvarM4^2</f>
        <v>#VALUE!</v>
      </c>
      <c r="AHC33" t="e">
        <f>mvarM4^2</f>
        <v>#VALUE!</v>
      </c>
      <c r="AHD33" s="24" t="e">
        <f t="shared" si="378"/>
        <v>#VALUE!</v>
      </c>
      <c r="AHE33" s="24" t="e">
        <f t="shared" si="379"/>
        <v>#VALUE!</v>
      </c>
      <c r="AHF33" s="24" t="e">
        <f t="shared" si="380"/>
        <v>#VALUE!</v>
      </c>
      <c r="AHG33">
        <v>2.7567647753013E-5</v>
      </c>
      <c r="AHH33" t="e">
        <f>bvarM4*bvarM7</f>
        <v>#VALUE!</v>
      </c>
      <c r="AHI33" t="e">
        <f>cvarM4*cvarM7</f>
        <v>#VALUE!</v>
      </c>
      <c r="AHJ33" t="e">
        <f>mvarM4*mvarM7</f>
        <v>#VALUE!</v>
      </c>
      <c r="AHK33" s="24" t="e">
        <f t="shared" si="381"/>
        <v>#VALUE!</v>
      </c>
      <c r="AHL33" s="24" t="e">
        <f t="shared" si="382"/>
        <v>#VALUE!</v>
      </c>
      <c r="AHM33" s="24" t="e">
        <f t="shared" si="383"/>
        <v>#VALUE!</v>
      </c>
      <c r="AHN33">
        <v>1.2107427704495001E-3</v>
      </c>
      <c r="AHO33" t="e">
        <f>bvarM6^2</f>
        <v>#VALUE!</v>
      </c>
      <c r="AHP33" t="e">
        <f>cvarM6^2</f>
        <v>#VALUE!</v>
      </c>
      <c r="AHQ33" t="e">
        <f>mvarM6^2</f>
        <v>#VALUE!</v>
      </c>
      <c r="AHR33" s="24" t="e">
        <f t="shared" si="384"/>
        <v>#VALUE!</v>
      </c>
      <c r="AHS33" s="24" t="e">
        <f t="shared" si="385"/>
        <v>#VALUE!</v>
      </c>
      <c r="AHT33" s="24" t="e">
        <f t="shared" si="386"/>
        <v>#VALUE!</v>
      </c>
      <c r="AHU33">
        <v>-2.6569704901569998E-9</v>
      </c>
      <c r="AHV33" t="e">
        <f>bvarM6*bvarM9</f>
        <v>#VALUE!</v>
      </c>
      <c r="AHW33" t="e">
        <f>cvarM6*cvarM9</f>
        <v>#VALUE!</v>
      </c>
      <c r="AHX33" t="e">
        <f>mvarM6*mvarM9</f>
        <v>#VALUE!</v>
      </c>
      <c r="AHY33" s="24" t="e">
        <f t="shared" si="387"/>
        <v>#VALUE!</v>
      </c>
      <c r="AHZ33" s="24" t="e">
        <f t="shared" si="388"/>
        <v>#VALUE!</v>
      </c>
      <c r="AIA33" s="24" t="e">
        <f t="shared" si="389"/>
        <v>#VALUE!</v>
      </c>
      <c r="AIB33">
        <v>1.3419214716027E-5</v>
      </c>
      <c r="AIC33" t="e">
        <f>bvarM5*bvarM7</f>
        <v>#VALUE!</v>
      </c>
      <c r="AID33" t="e">
        <f>cvarM5*cvarM7</f>
        <v>#VALUE!</v>
      </c>
      <c r="AIE33" t="e">
        <f>mvarM5*mvarM7</f>
        <v>#VALUE!</v>
      </c>
      <c r="AIF33" s="24" t="e">
        <f t="shared" si="390"/>
        <v>#VALUE!</v>
      </c>
      <c r="AIG33" s="24" t="e">
        <f t="shared" si="391"/>
        <v>#VALUE!</v>
      </c>
      <c r="AIH33" s="24" t="e">
        <f t="shared" si="392"/>
        <v>#VALUE!</v>
      </c>
      <c r="AII33">
        <v>-2.4527072582752001E-5</v>
      </c>
      <c r="AIJ33" t="e">
        <f>bvarM4*bvarM7</f>
        <v>#VALUE!</v>
      </c>
      <c r="AIK33" t="e">
        <f>cvarM4*cvarM7</f>
        <v>#VALUE!</v>
      </c>
      <c r="AIL33" t="e">
        <f>mvarM4*mvarM7</f>
        <v>#VALUE!</v>
      </c>
      <c r="AIM33" s="24" t="e">
        <f t="shared" si="393"/>
        <v>#VALUE!</v>
      </c>
      <c r="AIN33" s="24" t="e">
        <f t="shared" si="394"/>
        <v>#VALUE!</v>
      </c>
      <c r="AIO33" s="24" t="e">
        <f t="shared" si="395"/>
        <v>#VALUE!</v>
      </c>
      <c r="AIP33">
        <v>-1.6471636276299E-9</v>
      </c>
      <c r="AIQ33" t="e">
        <f>bvarM6*bvarM9</f>
        <v>#VALUE!</v>
      </c>
      <c r="AIR33" t="e">
        <f>cvarM6*cvarM9</f>
        <v>#VALUE!</v>
      </c>
      <c r="AIS33" t="e">
        <f>mvarM6*mvarM9</f>
        <v>#VALUE!</v>
      </c>
      <c r="AIT33" s="24" t="e">
        <f t="shared" si="396"/>
        <v>#VALUE!</v>
      </c>
      <c r="AIU33" s="24" t="e">
        <f t="shared" si="397"/>
        <v>#VALUE!</v>
      </c>
      <c r="AIV33" s="24" t="e">
        <f t="shared" si="398"/>
        <v>#VALUE!</v>
      </c>
      <c r="AIW33">
        <v>1.2501817792515001E-5</v>
      </c>
      <c r="AIX33" t="e">
        <f>bvarM4*bvarM6</f>
        <v>#VALUE!</v>
      </c>
      <c r="AIY33" t="e">
        <f>cvarM4*cvarM6</f>
        <v>#VALUE!</v>
      </c>
      <c r="AIZ33" t="e">
        <f>mvarM4*mvarM6</f>
        <v>#VALUE!</v>
      </c>
      <c r="AJA33" s="24" t="e">
        <f t="shared" si="399"/>
        <v>#VALUE!</v>
      </c>
      <c r="AJB33" s="24" t="e">
        <f t="shared" si="400"/>
        <v>#VALUE!</v>
      </c>
      <c r="AJC33" s="24" t="e">
        <f t="shared" si="401"/>
        <v>#VALUE!</v>
      </c>
      <c r="AJD33">
        <v>-2.1524638293710001E-3</v>
      </c>
      <c r="AJE33" t="e">
        <f>bvarHC2^2</f>
        <v>#VALUE!</v>
      </c>
      <c r="AJF33" t="e">
        <f>cvarHC2^2</f>
        <v>#VALUE!</v>
      </c>
      <c r="AJG33" t="e">
        <f>mvarHC2^2</f>
        <v>#VALUE!</v>
      </c>
      <c r="AJH33" s="24" t="e">
        <f t="shared" si="402"/>
        <v>#VALUE!</v>
      </c>
      <c r="AJI33" s="24" t="e">
        <f t="shared" si="403"/>
        <v>#VALUE!</v>
      </c>
      <c r="AJJ33" s="24" t="e">
        <f t="shared" si="404"/>
        <v>#VALUE!</v>
      </c>
      <c r="AJK33">
        <v>4.8682962840822E-8</v>
      </c>
      <c r="AJL33" t="e">
        <f>bvarM4^2</f>
        <v>#VALUE!</v>
      </c>
      <c r="AJM33" t="e">
        <f>cvarM4^2</f>
        <v>#VALUE!</v>
      </c>
      <c r="AJN33" t="e">
        <f>mvarM4^2</f>
        <v>#VALUE!</v>
      </c>
      <c r="AJO33" s="24" t="e">
        <f t="shared" si="405"/>
        <v>#VALUE!</v>
      </c>
      <c r="AJP33" s="24" t="e">
        <f t="shared" si="406"/>
        <v>#VALUE!</v>
      </c>
      <c r="AJQ33" s="24" t="e">
        <f t="shared" si="407"/>
        <v>#VALUE!</v>
      </c>
      <c r="AJR33">
        <v>9.7181280728242007E-6</v>
      </c>
      <c r="AJS33" t="e">
        <f>bvarM5*bvarM7</f>
        <v>#VALUE!</v>
      </c>
      <c r="AJT33" t="e">
        <f>cvarM5*cvarM7</f>
        <v>#VALUE!</v>
      </c>
      <c r="AJU33" t="e">
        <f>mvarM5*mvarM7</f>
        <v>#VALUE!</v>
      </c>
      <c r="AJV33" s="24" t="e">
        <f t="shared" si="408"/>
        <v>#VALUE!</v>
      </c>
      <c r="AJW33" s="24" t="e">
        <f t="shared" si="409"/>
        <v>#VALUE!</v>
      </c>
      <c r="AJX33" s="24" t="e">
        <f t="shared" si="410"/>
        <v>#VALUE!</v>
      </c>
      <c r="AJY33">
        <v>-1.0128843662646E-4</v>
      </c>
      <c r="AJZ33" t="e">
        <f>bvarM6*bvarM7</f>
        <v>#VALUE!</v>
      </c>
      <c r="AKA33" t="e">
        <f>cvarM6*cvarM7</f>
        <v>#VALUE!</v>
      </c>
      <c r="AKB33" t="e">
        <f>mvarM6*mvarM7</f>
        <v>#VALUE!</v>
      </c>
      <c r="AKC33" s="24" t="e">
        <f t="shared" si="411"/>
        <v>#VALUE!</v>
      </c>
      <c r="AKD33" s="24" t="e">
        <f t="shared" si="412"/>
        <v>#VALUE!</v>
      </c>
      <c r="AKE33" s="24" t="e">
        <f t="shared" si="413"/>
        <v>#VALUE!</v>
      </c>
      <c r="AKF33">
        <v>-1.2393929992084999E-9</v>
      </c>
      <c r="AKG33" t="e">
        <f>bvarM4*bvarM6</f>
        <v>#VALUE!</v>
      </c>
      <c r="AKH33" t="e">
        <f>cvarM4*cvarM6</f>
        <v>#VALUE!</v>
      </c>
      <c r="AKI33" t="e">
        <f>mvarM4*mvarM6</f>
        <v>#VALUE!</v>
      </c>
      <c r="AKJ33" s="24" t="e">
        <f t="shared" si="414"/>
        <v>#VALUE!</v>
      </c>
      <c r="AKK33" s="24" t="e">
        <f t="shared" si="415"/>
        <v>#VALUE!</v>
      </c>
      <c r="AKL33" s="24" t="e">
        <f t="shared" si="416"/>
        <v>#VALUE!</v>
      </c>
      <c r="AKM33">
        <v>-1.1455395799609001E-5</v>
      </c>
      <c r="AKN33" t="e">
        <f>bvarM6*bvarM9</f>
        <v>#VALUE!</v>
      </c>
      <c r="AKO33" t="e">
        <f>cvarM6*cvarM9</f>
        <v>#VALUE!</v>
      </c>
      <c r="AKP33" t="e">
        <f>mvarM6*mvarM9</f>
        <v>#VALUE!</v>
      </c>
      <c r="AKQ33" s="24" t="e">
        <f t="shared" si="417"/>
        <v>#VALUE!</v>
      </c>
      <c r="AKR33" s="24" t="e">
        <f t="shared" si="418"/>
        <v>#VALUE!</v>
      </c>
      <c r="AKS33" s="24" t="e">
        <f t="shared" si="419"/>
        <v>#VALUE!</v>
      </c>
      <c r="AKT33">
        <v>-2.2776017620452999E-3</v>
      </c>
      <c r="AKU33" t="e">
        <f>bvarHC2^2</f>
        <v>#VALUE!</v>
      </c>
      <c r="AKV33" t="e">
        <f>cvarHC2^2</f>
        <v>#VALUE!</v>
      </c>
      <c r="AKW33" t="e">
        <f>mvarHC2^2</f>
        <v>#VALUE!</v>
      </c>
      <c r="AKX33" s="24" t="e">
        <f t="shared" si="420"/>
        <v>#VALUE!</v>
      </c>
      <c r="AKY33" s="24" t="e">
        <f t="shared" si="421"/>
        <v>#VALUE!</v>
      </c>
      <c r="AKZ33" s="24" t="e">
        <f t="shared" si="422"/>
        <v>#VALUE!</v>
      </c>
      <c r="ALA33">
        <v>-2.9103228048475001E-11</v>
      </c>
      <c r="ALB33" t="e">
        <f>bvarM5*bvarM9</f>
        <v>#VALUE!</v>
      </c>
      <c r="ALC33" t="e">
        <f>cvarM5*cvarM9</f>
        <v>#VALUE!</v>
      </c>
      <c r="ALD33" t="e">
        <f>mvarM5*mvarM9</f>
        <v>#VALUE!</v>
      </c>
      <c r="ALE33" s="24" t="e">
        <f t="shared" si="423"/>
        <v>#VALUE!</v>
      </c>
      <c r="ALF33" s="24" t="e">
        <f t="shared" si="424"/>
        <v>#VALUE!</v>
      </c>
      <c r="ALG33" s="24" t="e">
        <f t="shared" si="425"/>
        <v>#VALUE!</v>
      </c>
      <c r="ALH33">
        <v>3.6607373319098998E-8</v>
      </c>
      <c r="ALI33" t="e">
        <f>bvarHC1^2</f>
        <v>#VALUE!</v>
      </c>
      <c r="ALJ33" t="e">
        <f>cvarHC1^2</f>
        <v>#VALUE!</v>
      </c>
      <c r="ALK33" t="e">
        <f>mvarHC1^2</f>
        <v>#VALUE!</v>
      </c>
      <c r="ALL33" s="24" t="e">
        <f t="shared" si="426"/>
        <v>#VALUE!</v>
      </c>
      <c r="ALM33" s="24" t="e">
        <f t="shared" si="427"/>
        <v>#VALUE!</v>
      </c>
      <c r="ALN33" s="24" t="e">
        <f t="shared" si="428"/>
        <v>#VALUE!</v>
      </c>
      <c r="ALO33">
        <v>-4.7704950155657002E-3</v>
      </c>
      <c r="ALP33" t="e">
        <f>bvarM7^2</f>
        <v>#VALUE!</v>
      </c>
      <c r="ALQ33" t="e">
        <f>cvarM7^2</f>
        <v>#VALUE!</v>
      </c>
      <c r="ALR33" t="e">
        <f>mvarM7^2</f>
        <v>#VALUE!</v>
      </c>
      <c r="ALS33" s="24" t="e">
        <f t="shared" si="429"/>
        <v>#VALUE!</v>
      </c>
      <c r="ALT33" s="24" t="e">
        <f t="shared" si="430"/>
        <v>#VALUE!</v>
      </c>
      <c r="ALU33" s="24" t="e">
        <f t="shared" si="431"/>
        <v>#VALUE!</v>
      </c>
      <c r="ALV33">
        <v>3.1454713421284999E-10</v>
      </c>
      <c r="ALW33" t="e">
        <f>bvarM5*bvarM9</f>
        <v>#VALUE!</v>
      </c>
      <c r="ALX33" t="e">
        <f>cvarM5*cvarM9</f>
        <v>#VALUE!</v>
      </c>
      <c r="ALY33" t="e">
        <f>mvarM5*mvarM9</f>
        <v>#VALUE!</v>
      </c>
      <c r="ALZ33" s="24" t="e">
        <f t="shared" si="432"/>
        <v>#VALUE!</v>
      </c>
      <c r="AMA33" s="24" t="e">
        <f t="shared" si="433"/>
        <v>#VALUE!</v>
      </c>
      <c r="AMB33" s="24" t="e">
        <f t="shared" si="434"/>
        <v>#VALUE!</v>
      </c>
      <c r="AMC33">
        <v>-8.3792918146959997E-7</v>
      </c>
      <c r="AMD33" t="e">
        <f>bvarM6*bvarM9</f>
        <v>#VALUE!</v>
      </c>
      <c r="AME33" t="e">
        <f>cvarM6*cvarM9</f>
        <v>#VALUE!</v>
      </c>
      <c r="AMF33" t="e">
        <f>mvarM6*mvarM9</f>
        <v>#VALUE!</v>
      </c>
      <c r="AMG33" s="24" t="e">
        <f t="shared" si="435"/>
        <v>#VALUE!</v>
      </c>
      <c r="AMH33" s="24" t="e">
        <f t="shared" si="436"/>
        <v>#VALUE!</v>
      </c>
      <c r="AMI33" s="24" t="e">
        <f t="shared" si="437"/>
        <v>#VALUE!</v>
      </c>
      <c r="AMJ33">
        <v>-4.0992110830595003E-5</v>
      </c>
      <c r="AMK33" t="e">
        <f>bvarM4*bvarM7</f>
        <v>#VALUE!</v>
      </c>
      <c r="AML33" t="e">
        <f>cvarM4*cvarM7</f>
        <v>#VALUE!</v>
      </c>
      <c r="AMM33" t="e">
        <f>mvarM4*mvarM7</f>
        <v>#VALUE!</v>
      </c>
      <c r="AMN33" s="24" t="e">
        <f t="shared" si="438"/>
        <v>#VALUE!</v>
      </c>
      <c r="AMO33" s="24" t="e">
        <f t="shared" si="439"/>
        <v>#VALUE!</v>
      </c>
      <c r="AMP33" s="24" t="e">
        <f t="shared" si="440"/>
        <v>#VALUE!</v>
      </c>
      <c r="AMQ33">
        <v>6.9084545306188999E-6</v>
      </c>
      <c r="AMR33" t="e">
        <f>bvarM6*bvarM8</f>
        <v>#VALUE!</v>
      </c>
      <c r="AMS33" t="e">
        <f>cvarM6*cvarM8</f>
        <v>#VALUE!</v>
      </c>
      <c r="AMT33" t="e">
        <f>mvarM6*mvarM8</f>
        <v>#VALUE!</v>
      </c>
      <c r="AMU33" s="24" t="e">
        <f t="shared" si="441"/>
        <v>#VALUE!</v>
      </c>
      <c r="AMV33" s="24" t="e">
        <f t="shared" si="442"/>
        <v>#VALUE!</v>
      </c>
      <c r="AMW33" s="24" t="e">
        <f t="shared" si="443"/>
        <v>#VALUE!</v>
      </c>
      <c r="AMX33">
        <v>1.0407124877833E-4</v>
      </c>
      <c r="AMY33" t="e">
        <f>bvarHC2*bvarM6</f>
        <v>#VALUE!</v>
      </c>
      <c r="AMZ33" t="e">
        <f>cvarHC2*cvarM6</f>
        <v>#VALUE!</v>
      </c>
      <c r="ANA33" t="e">
        <f>mvarHC2*mvarM6</f>
        <v>#VALUE!</v>
      </c>
      <c r="ANB33" s="24" t="e">
        <f t="shared" si="444"/>
        <v>#VALUE!</v>
      </c>
      <c r="ANC33" s="24" t="e">
        <f t="shared" si="445"/>
        <v>#VALUE!</v>
      </c>
      <c r="AND33" s="24" t="e">
        <f t="shared" si="446"/>
        <v>#VALUE!</v>
      </c>
      <c r="ANE33">
        <v>0.24130978175732001</v>
      </c>
      <c r="ANF33" t="e">
        <f>bvarM1*bvarM3</f>
        <v>#VALUE!</v>
      </c>
      <c r="ANG33" t="e">
        <f>cvarM1*cvarM3</f>
        <v>#VALUE!</v>
      </c>
      <c r="ANH33" t="e">
        <f>mvarM1*mvarM3</f>
        <v>#VALUE!</v>
      </c>
      <c r="ANI33" s="24" t="e">
        <f t="shared" si="447"/>
        <v>#VALUE!</v>
      </c>
      <c r="ANJ33" s="24" t="e">
        <f t="shared" si="448"/>
        <v>#VALUE!</v>
      </c>
      <c r="ANK33" s="24" t="e">
        <f t="shared" si="449"/>
        <v>#VALUE!</v>
      </c>
      <c r="ANL33">
        <v>1.0255612916633001E-5</v>
      </c>
      <c r="ANM33" t="e">
        <f>bvarM2*bvarM7</f>
        <v>#VALUE!</v>
      </c>
      <c r="ANN33" t="e">
        <f>cvarM2*cvarM7</f>
        <v>#VALUE!</v>
      </c>
      <c r="ANO33" t="e">
        <f>mvarM2*mvarM7</f>
        <v>#VALUE!</v>
      </c>
      <c r="ANP33" s="24" t="e">
        <f t="shared" si="450"/>
        <v>#VALUE!</v>
      </c>
      <c r="ANQ33" s="24" t="e">
        <f t="shared" si="451"/>
        <v>#VALUE!</v>
      </c>
      <c r="ANR33" s="24" t="e">
        <f t="shared" si="452"/>
        <v>#VALUE!</v>
      </c>
      <c r="ANS33">
        <v>-8.6099050753516993E-6</v>
      </c>
      <c r="ANT33" t="e">
        <f>bvarM4*bvarM8</f>
        <v>#VALUE!</v>
      </c>
      <c r="ANU33" t="e">
        <f>cvarM4*cvarM8</f>
        <v>#VALUE!</v>
      </c>
      <c r="ANV33" t="e">
        <f>mvarM4*mvarM8</f>
        <v>#VALUE!</v>
      </c>
      <c r="ANW33" s="24" t="e">
        <f t="shared" si="453"/>
        <v>#VALUE!</v>
      </c>
      <c r="ANX33" s="24" t="e">
        <f t="shared" si="454"/>
        <v>#VALUE!</v>
      </c>
      <c r="ANY33" s="24" t="e">
        <f t="shared" si="455"/>
        <v>#VALUE!</v>
      </c>
      <c r="ANZ33">
        <v>6.1166052646534E-5</v>
      </c>
      <c r="AOA33" t="e">
        <f>bvarM2*bvarM6</f>
        <v>#VALUE!</v>
      </c>
      <c r="AOB33" t="e">
        <f>cvarM2*cvarM6</f>
        <v>#VALUE!</v>
      </c>
      <c r="AOC33" t="e">
        <f>mvarM2*mvarM6</f>
        <v>#VALUE!</v>
      </c>
      <c r="AOD33" s="24" t="e">
        <f t="shared" si="456"/>
        <v>#VALUE!</v>
      </c>
      <c r="AOE33" s="24" t="e">
        <f t="shared" si="457"/>
        <v>#VALUE!</v>
      </c>
      <c r="AOF33" s="24" t="e">
        <f t="shared" si="458"/>
        <v>#VALUE!</v>
      </c>
      <c r="AOG33">
        <v>2.7082652595332998E-6</v>
      </c>
      <c r="AOH33" t="e">
        <f>bvarM2*bvarM3</f>
        <v>#VALUE!</v>
      </c>
      <c r="AOI33" t="e">
        <f>cvarM2*cvarM3</f>
        <v>#VALUE!</v>
      </c>
      <c r="AOJ33" t="e">
        <f>mvarM2*mvarM3</f>
        <v>#VALUE!</v>
      </c>
      <c r="AOK33" s="24" t="e">
        <f t="shared" si="459"/>
        <v>#VALUE!</v>
      </c>
      <c r="AOL33" s="24" t="e">
        <f t="shared" si="460"/>
        <v>#VALUE!</v>
      </c>
      <c r="AOM33" s="24" t="e">
        <f t="shared" si="461"/>
        <v>#VALUE!</v>
      </c>
      <c r="AON33">
        <v>-0.46783671680778999</v>
      </c>
      <c r="AOO33" t="e">
        <f>bvarM1*bvarM7</f>
        <v>#VALUE!</v>
      </c>
      <c r="AOP33" t="e">
        <f>cvarM1*cvarM7</f>
        <v>#VALUE!</v>
      </c>
      <c r="AOQ33" t="e">
        <f>mvarM1*mvarM7</f>
        <v>#VALUE!</v>
      </c>
      <c r="AOR33" s="24" t="e">
        <f t="shared" si="462"/>
        <v>#VALUE!</v>
      </c>
      <c r="AOS33" s="24" t="e">
        <f t="shared" si="463"/>
        <v>#VALUE!</v>
      </c>
      <c r="AOT33" s="24" t="e">
        <f t="shared" si="464"/>
        <v>#VALUE!</v>
      </c>
      <c r="AOU33">
        <v>-5.8728487109069999E-4</v>
      </c>
      <c r="AOV33" t="e">
        <f>bvarHC2*bvarM7</f>
        <v>#VALUE!</v>
      </c>
      <c r="AOW33" t="e">
        <f>cvarHC2*cvarM7</f>
        <v>#VALUE!</v>
      </c>
      <c r="AOX33" t="e">
        <f>mvarHC2*mvarM7</f>
        <v>#VALUE!</v>
      </c>
      <c r="AOY33" s="24" t="e">
        <f t="shared" si="465"/>
        <v>#VALUE!</v>
      </c>
      <c r="AOZ33" s="24" t="e">
        <f t="shared" si="466"/>
        <v>#VALUE!</v>
      </c>
      <c r="APA33" s="24" t="e">
        <f t="shared" si="467"/>
        <v>#VALUE!</v>
      </c>
      <c r="APB33">
        <v>-1.5185806562458E-7</v>
      </c>
      <c r="APC33" t="e">
        <f>bvarM2*bvarM4</f>
        <v>#VALUE!</v>
      </c>
      <c r="APD33" t="e">
        <f>cvarM2*cvarM4</f>
        <v>#VALUE!</v>
      </c>
      <c r="APE33" t="e">
        <f>mvarM2*mvarM4</f>
        <v>#VALUE!</v>
      </c>
      <c r="APF33" s="24" t="e">
        <f t="shared" si="468"/>
        <v>#VALUE!</v>
      </c>
      <c r="APG33" s="24" t="e">
        <f t="shared" si="469"/>
        <v>#VALUE!</v>
      </c>
      <c r="APH33" s="24" t="e">
        <f t="shared" si="470"/>
        <v>#VALUE!</v>
      </c>
      <c r="API33">
        <v>9.0041005691341997E-4</v>
      </c>
      <c r="APJ33" t="e">
        <f>bvarM2*bvarM8</f>
        <v>#VALUE!</v>
      </c>
      <c r="APK33" t="e">
        <f>cvarM2*cvarM8</f>
        <v>#VALUE!</v>
      </c>
      <c r="APL33" t="e">
        <f>mvarM2*mvarM8</f>
        <v>#VALUE!</v>
      </c>
      <c r="APM33" s="24" t="e">
        <f t="shared" si="471"/>
        <v>#VALUE!</v>
      </c>
      <c r="APN33" s="24" t="e">
        <f t="shared" si="472"/>
        <v>#VALUE!</v>
      </c>
      <c r="APO33" s="24" t="e">
        <f t="shared" si="473"/>
        <v>#VALUE!</v>
      </c>
      <c r="APP33">
        <v>8.2405904092150003E-5</v>
      </c>
      <c r="APQ33" t="e">
        <f>bvarM2*bvarM6</f>
        <v>#VALUE!</v>
      </c>
      <c r="APR33" t="e">
        <f>cvarM2*cvarM6</f>
        <v>#VALUE!</v>
      </c>
      <c r="APS33" t="e">
        <f>mvarM2*mvarM6</f>
        <v>#VALUE!</v>
      </c>
      <c r="APT33" s="24" t="e">
        <f t="shared" si="474"/>
        <v>#VALUE!</v>
      </c>
      <c r="APU33" s="24" t="e">
        <f t="shared" si="475"/>
        <v>#VALUE!</v>
      </c>
      <c r="APV33" s="24" t="e">
        <f t="shared" si="476"/>
        <v>#VALUE!</v>
      </c>
      <c r="APW33">
        <v>7.7159742983851002E-6</v>
      </c>
      <c r="APX33" t="e">
        <f>bvarM4*bvarM8</f>
        <v>#VALUE!</v>
      </c>
      <c r="APY33" t="e">
        <f>cvarM4*cvarM8</f>
        <v>#VALUE!</v>
      </c>
      <c r="APZ33" t="e">
        <f>mvarM4*mvarM8</f>
        <v>#VALUE!</v>
      </c>
      <c r="AQA33" s="24" t="e">
        <f t="shared" si="477"/>
        <v>#VALUE!</v>
      </c>
      <c r="AQB33" s="24" t="e">
        <f t="shared" si="478"/>
        <v>#VALUE!</v>
      </c>
      <c r="AQC33" s="24" t="e">
        <f t="shared" si="479"/>
        <v>#VALUE!</v>
      </c>
      <c r="AQD33">
        <v>-0.47654266877126999</v>
      </c>
      <c r="AQE33" t="e">
        <f>bvarM1*bvarM8</f>
        <v>#VALUE!</v>
      </c>
      <c r="AQF33" t="e">
        <f>cvarM1*cvarM8</f>
        <v>#VALUE!</v>
      </c>
      <c r="AQG33" t="e">
        <f>mvarM1*mvarM8</f>
        <v>#VALUE!</v>
      </c>
      <c r="AQH33" s="24" t="e">
        <f t="shared" si="480"/>
        <v>#VALUE!</v>
      </c>
      <c r="AQI33" s="24" t="e">
        <f t="shared" si="481"/>
        <v>#VALUE!</v>
      </c>
      <c r="AQJ33" s="24" t="e">
        <f t="shared" si="482"/>
        <v>#VALUE!</v>
      </c>
      <c r="AQK33">
        <v>0.18973027547803001</v>
      </c>
      <c r="AQL33" t="e">
        <f>bvarM1*bvarM3</f>
        <v>#VALUE!</v>
      </c>
      <c r="AQM33" t="e">
        <f>cvarM1*cvarM3</f>
        <v>#VALUE!</v>
      </c>
      <c r="AQN33" t="e">
        <f>mvarM1*mvarM3</f>
        <v>#VALUE!</v>
      </c>
      <c r="AQO33" s="24" t="e">
        <f t="shared" si="483"/>
        <v>#VALUE!</v>
      </c>
      <c r="AQP33" s="24" t="e">
        <f t="shared" si="484"/>
        <v>#VALUE!</v>
      </c>
      <c r="AQQ33" s="24" t="e">
        <f t="shared" si="485"/>
        <v>#VALUE!</v>
      </c>
      <c r="AQR33">
        <v>1.6626152996687999E-6</v>
      </c>
      <c r="AQS33" t="e">
        <f>bvarM2*bvarM7</f>
        <v>#VALUE!</v>
      </c>
      <c r="AQT33" t="e">
        <f>cvarM2*cvarM7</f>
        <v>#VALUE!</v>
      </c>
      <c r="AQU33" t="e">
        <f>mvarM2*mvarM7</f>
        <v>#VALUE!</v>
      </c>
      <c r="AQV33" s="24" t="e">
        <f t="shared" si="486"/>
        <v>#VALUE!</v>
      </c>
      <c r="AQW33" s="24" t="e">
        <f t="shared" si="487"/>
        <v>#VALUE!</v>
      </c>
      <c r="AQX33" s="24" t="e">
        <f t="shared" si="488"/>
        <v>#VALUE!</v>
      </c>
      <c r="AQY33">
        <v>-1.4147245327946001E-9</v>
      </c>
      <c r="AQZ33" t="e">
        <f>bvarHC1^2</f>
        <v>#VALUE!</v>
      </c>
      <c r="ARA33" t="e">
        <f>cvarHC1^2</f>
        <v>#VALUE!</v>
      </c>
      <c r="ARB33" t="e">
        <f>mvarHC1^2</f>
        <v>#VALUE!</v>
      </c>
      <c r="ARC33" s="24" t="e">
        <f t="shared" si="489"/>
        <v>#VALUE!</v>
      </c>
      <c r="ARD33" s="24" t="e">
        <f t="shared" si="490"/>
        <v>#VALUE!</v>
      </c>
      <c r="ARE33" s="24" t="e">
        <f t="shared" si="491"/>
        <v>#VALUE!</v>
      </c>
      <c r="ARF33">
        <v>-1.7591043493996001E-5</v>
      </c>
      <c r="ARG33" t="e">
        <f>bvarM3*bvarM6</f>
        <v>#VALUE!</v>
      </c>
      <c r="ARH33" t="e">
        <f>cvarM3*cvarM6</f>
        <v>#VALUE!</v>
      </c>
      <c r="ARI33" t="e">
        <f>mvarM3*mvarM6</f>
        <v>#VALUE!</v>
      </c>
      <c r="ARJ33" s="24" t="e">
        <f t="shared" si="492"/>
        <v>#VALUE!</v>
      </c>
      <c r="ARK33" s="24" t="e">
        <f t="shared" si="493"/>
        <v>#VALUE!</v>
      </c>
      <c r="ARL33" s="24" t="e">
        <f t="shared" si="494"/>
        <v>#VALUE!</v>
      </c>
      <c r="ARM33">
        <v>-5.2432408896821999E-6</v>
      </c>
      <c r="ARN33" t="e">
        <f>bvarM3*bvarM8</f>
        <v>#VALUE!</v>
      </c>
      <c r="ARO33" t="e">
        <f>cvarM3*cvarM8</f>
        <v>#VALUE!</v>
      </c>
      <c r="ARP33" t="e">
        <f>mvarM3*mvarM8</f>
        <v>#VALUE!</v>
      </c>
      <c r="ARQ33" s="24" t="e">
        <f t="shared" si="495"/>
        <v>#VALUE!</v>
      </c>
      <c r="ARR33" s="24" t="e">
        <f t="shared" si="496"/>
        <v>#VALUE!</v>
      </c>
      <c r="ARS33" s="24" t="e">
        <f t="shared" si="497"/>
        <v>#VALUE!</v>
      </c>
      <c r="ART33">
        <v>-8.9230744674680994E-5</v>
      </c>
      <c r="ARU33" t="e">
        <f>bvarM2*bvarM7</f>
        <v>#VALUE!</v>
      </c>
      <c r="ARV33" t="e">
        <f>cvarM2*cvarM7</f>
        <v>#VALUE!</v>
      </c>
      <c r="ARW33" t="e">
        <f>mvarM2*mvarM7</f>
        <v>#VALUE!</v>
      </c>
      <c r="ARX33" s="24" t="e">
        <f t="shared" si="498"/>
        <v>#VALUE!</v>
      </c>
      <c r="ARY33" s="24" t="e">
        <f t="shared" si="499"/>
        <v>#VALUE!</v>
      </c>
      <c r="ARZ33" s="24" t="e">
        <f t="shared" si="500"/>
        <v>#VALUE!</v>
      </c>
      <c r="ASA33">
        <v>0.18341457840083</v>
      </c>
      <c r="ASB33" t="e">
        <f>bvarM1*bvarM4</f>
        <v>#VALUE!</v>
      </c>
      <c r="ASC33" t="e">
        <f>cvarM1*cvarM4</f>
        <v>#VALUE!</v>
      </c>
      <c r="ASD33" t="e">
        <f>mvarM1*mvarM4</f>
        <v>#VALUE!</v>
      </c>
      <c r="ASE33" s="24" t="e">
        <f t="shared" si="501"/>
        <v>#VALUE!</v>
      </c>
      <c r="ASF33" s="24" t="e">
        <f t="shared" si="502"/>
        <v>#VALUE!</v>
      </c>
      <c r="ASG33" s="24" t="e">
        <f t="shared" si="503"/>
        <v>#VALUE!</v>
      </c>
      <c r="ASH33">
        <v>-1.6169440063651999E-7</v>
      </c>
      <c r="ASI33" t="e">
        <f>bvarM2*bvarM4</f>
        <v>#VALUE!</v>
      </c>
      <c r="ASJ33" t="e">
        <f>cvarM2*cvarM4</f>
        <v>#VALUE!</v>
      </c>
      <c r="ASK33" t="e">
        <f>mvarM2*mvarM4</f>
        <v>#VALUE!</v>
      </c>
      <c r="ASL33" s="24" t="e">
        <f t="shared" si="504"/>
        <v>#VALUE!</v>
      </c>
      <c r="ASM33" s="24" t="e">
        <f t="shared" si="505"/>
        <v>#VALUE!</v>
      </c>
      <c r="ASN33" s="24" t="e">
        <f t="shared" si="506"/>
        <v>#VALUE!</v>
      </c>
      <c r="ASO33">
        <v>-1.1532806119399999E-5</v>
      </c>
      <c r="ASP33" t="e">
        <f>bvarM6*bvarM8</f>
        <v>#VALUE!</v>
      </c>
      <c r="ASQ33" t="e">
        <f>cvarM6*cvarM8</f>
        <v>#VALUE!</v>
      </c>
      <c r="ASR33" t="e">
        <f>mvarM6*mvarM8</f>
        <v>#VALUE!</v>
      </c>
      <c r="ASS33" s="24" t="e">
        <f t="shared" si="507"/>
        <v>#VALUE!</v>
      </c>
      <c r="AST33" s="24" t="e">
        <f t="shared" si="508"/>
        <v>#VALUE!</v>
      </c>
      <c r="ASU33" s="24" t="e">
        <f t="shared" si="509"/>
        <v>#VALUE!</v>
      </c>
      <c r="ASV33">
        <v>4.6611972500197997E-5</v>
      </c>
      <c r="ASW33" t="e">
        <f>bvarM2*bvarM6</f>
        <v>#VALUE!</v>
      </c>
      <c r="ASX33" t="e">
        <f>cvarM2*cvarM6</f>
        <v>#VALUE!</v>
      </c>
      <c r="ASY33" t="e">
        <f>mvarM2*mvarM6</f>
        <v>#VALUE!</v>
      </c>
      <c r="ASZ33" s="24" t="e">
        <f t="shared" si="510"/>
        <v>#VALUE!</v>
      </c>
      <c r="ATA33" s="24" t="e">
        <f t="shared" si="511"/>
        <v>#VALUE!</v>
      </c>
      <c r="ATB33" s="24" t="e">
        <f t="shared" si="512"/>
        <v>#VALUE!</v>
      </c>
      <c r="ATC33">
        <v>-2.9944270400440001E-5</v>
      </c>
      <c r="ATD33" t="e">
        <f>bvarM2*bvarM8</f>
        <v>#VALUE!</v>
      </c>
      <c r="ATE33" t="e">
        <f>cvarM2*cvarM8</f>
        <v>#VALUE!</v>
      </c>
      <c r="ATF33" t="e">
        <f>mvarM2*mvarM8</f>
        <v>#VALUE!</v>
      </c>
      <c r="ATG33" s="24" t="e">
        <f t="shared" si="513"/>
        <v>#VALUE!</v>
      </c>
      <c r="ATH33" s="24" t="e">
        <f t="shared" si="514"/>
        <v>#VALUE!</v>
      </c>
      <c r="ATI33" s="24" t="e">
        <f t="shared" si="515"/>
        <v>#VALUE!</v>
      </c>
      <c r="ATJ33">
        <v>-1.0992852256597E-5</v>
      </c>
      <c r="ATK33" t="e">
        <f>bvarM4*bvarM6</f>
        <v>#VALUE!</v>
      </c>
      <c r="ATL33" t="e">
        <f>cvarM4*cvarM6</f>
        <v>#VALUE!</v>
      </c>
      <c r="ATM33" t="e">
        <f>mvarM4*mvarM6</f>
        <v>#VALUE!</v>
      </c>
      <c r="ATN33" s="24" t="e">
        <f t="shared" si="516"/>
        <v>#VALUE!</v>
      </c>
      <c r="ATO33" s="24" t="e">
        <f t="shared" si="517"/>
        <v>#VALUE!</v>
      </c>
      <c r="ATP33" s="24" t="e">
        <f t="shared" si="518"/>
        <v>#VALUE!</v>
      </c>
      <c r="ATQ33">
        <v>-5.4152489371648996E-4</v>
      </c>
      <c r="ATR33" t="e">
        <f>bvarHC2*bvarM7</f>
        <v>#VALUE!</v>
      </c>
      <c r="ATS33" t="e">
        <f>cvarHC2*cvarM7</f>
        <v>#VALUE!</v>
      </c>
      <c r="ATT33" t="e">
        <f>mvarHC2*mvarM7</f>
        <v>#VALUE!</v>
      </c>
      <c r="ATU33" s="24" t="e">
        <f t="shared" si="519"/>
        <v>#VALUE!</v>
      </c>
      <c r="ATV33" s="24" t="e">
        <f t="shared" si="520"/>
        <v>#VALUE!</v>
      </c>
      <c r="ATW33" s="24" t="e">
        <f t="shared" si="521"/>
        <v>#VALUE!</v>
      </c>
      <c r="ATX33">
        <v>1.5081216021275001E-3</v>
      </c>
      <c r="ATY33" t="e">
        <f>bvarM1*bvarM4</f>
        <v>#VALUE!</v>
      </c>
      <c r="ATZ33" t="e">
        <f>cvarM1*cvarM4</f>
        <v>#VALUE!</v>
      </c>
      <c r="AUA33" t="e">
        <f>mvarM1*mvarM4</f>
        <v>#VALUE!</v>
      </c>
      <c r="AUB33" s="24" t="e">
        <f t="shared" si="522"/>
        <v>#VALUE!</v>
      </c>
      <c r="AUC33" s="24" t="e">
        <f t="shared" si="523"/>
        <v>#VALUE!</v>
      </c>
      <c r="AUD33" s="24" t="e">
        <f t="shared" si="524"/>
        <v>#VALUE!</v>
      </c>
      <c r="AUE33">
        <v>-2.9303323792407998E-7</v>
      </c>
      <c r="AUF33" t="e">
        <f>bvarM3*bvarM4</f>
        <v>#VALUE!</v>
      </c>
      <c r="AUG33" t="e">
        <f>cvarM3*cvarM4</f>
        <v>#VALUE!</v>
      </c>
      <c r="AUH33" t="e">
        <f>mvarM3*mvarM4</f>
        <v>#VALUE!</v>
      </c>
      <c r="AUI33" s="24" t="e">
        <f t="shared" si="525"/>
        <v>#VALUE!</v>
      </c>
      <c r="AUJ33" s="24" t="e">
        <f t="shared" si="526"/>
        <v>#VALUE!</v>
      </c>
      <c r="AUK33" s="24" t="e">
        <f t="shared" si="527"/>
        <v>#VALUE!</v>
      </c>
      <c r="AUL33">
        <v>-2.077094398498E-5</v>
      </c>
      <c r="AUM33" t="e">
        <f>bvarM3*bvarM6</f>
        <v>#VALUE!</v>
      </c>
      <c r="AUN33" t="e">
        <f>cvarM3*cvarM6</f>
        <v>#VALUE!</v>
      </c>
      <c r="AUO33" t="e">
        <f>mvarM3*mvarM6</f>
        <v>#VALUE!</v>
      </c>
      <c r="AUP33" s="24" t="e">
        <f t="shared" si="528"/>
        <v>#VALUE!</v>
      </c>
      <c r="AUQ33" s="24" t="e">
        <f t="shared" si="529"/>
        <v>#VALUE!</v>
      </c>
      <c r="AUR33" s="24" t="e">
        <f t="shared" si="530"/>
        <v>#VALUE!</v>
      </c>
      <c r="AUS33">
        <v>-1.8786052256415001E-6</v>
      </c>
      <c r="AUT33" t="e">
        <f>bvarM4*bvarM6</f>
        <v>#VALUE!</v>
      </c>
      <c r="AUU33" t="e">
        <f>cvarM4*cvarM6</f>
        <v>#VALUE!</v>
      </c>
      <c r="AUV33" t="e">
        <f>mvarM4*mvarM6</f>
        <v>#VALUE!</v>
      </c>
      <c r="AUW33" s="24" t="e">
        <f t="shared" si="531"/>
        <v>#VALUE!</v>
      </c>
      <c r="AUX33" s="24" t="e">
        <f t="shared" si="532"/>
        <v>#VALUE!</v>
      </c>
      <c r="AUY33" s="24" t="e">
        <f t="shared" si="533"/>
        <v>#VALUE!</v>
      </c>
      <c r="AUZ33">
        <v>5.3218524525569001E-4</v>
      </c>
      <c r="AVA33" t="e">
        <f>bvarM2*bvarM7</f>
        <v>#VALUE!</v>
      </c>
      <c r="AVB33" t="e">
        <f>cvarM2*cvarM7</f>
        <v>#VALUE!</v>
      </c>
      <c r="AVC33" t="e">
        <f>mvarM2*mvarM7</f>
        <v>#VALUE!</v>
      </c>
      <c r="AVD33" s="24" t="e">
        <f t="shared" si="534"/>
        <v>#VALUE!</v>
      </c>
      <c r="AVE33" s="24" t="e">
        <f t="shared" si="535"/>
        <v>#VALUE!</v>
      </c>
      <c r="AVF33" s="24" t="e">
        <f t="shared" si="536"/>
        <v>#VALUE!</v>
      </c>
      <c r="AVG33">
        <v>-5.2135467648033E-4</v>
      </c>
      <c r="AVH33" t="e">
        <f>bvarHC2*bvarM7</f>
        <v>#VALUE!</v>
      </c>
      <c r="AVI33" t="e">
        <f>cvarHC2*cvarM7</f>
        <v>#VALUE!</v>
      </c>
      <c r="AVJ33" t="e">
        <f>mvarHC2*mvarM7</f>
        <v>#VALUE!</v>
      </c>
      <c r="AVK33" s="24" t="e">
        <f t="shared" si="537"/>
        <v>#VALUE!</v>
      </c>
      <c r="AVL33" s="24" t="e">
        <f t="shared" si="538"/>
        <v>#VALUE!</v>
      </c>
      <c r="AVM33" s="24" t="e">
        <f t="shared" si="539"/>
        <v>#VALUE!</v>
      </c>
      <c r="AVN33">
        <v>3.2187161955726002E-3</v>
      </c>
      <c r="AVO33" t="e">
        <f>bvarM1*bvarM3</f>
        <v>#VALUE!</v>
      </c>
      <c r="AVP33" t="e">
        <f>cvarM1*cvarM3</f>
        <v>#VALUE!</v>
      </c>
      <c r="AVQ33" t="e">
        <f>mvarM1*mvarM3</f>
        <v>#VALUE!</v>
      </c>
      <c r="AVR33" s="24" t="e">
        <f t="shared" si="540"/>
        <v>#VALUE!</v>
      </c>
      <c r="AVS33" s="24" t="e">
        <f t="shared" si="541"/>
        <v>#VALUE!</v>
      </c>
      <c r="AVT33" s="24" t="e">
        <f t="shared" si="542"/>
        <v>#VALUE!</v>
      </c>
      <c r="AVU33">
        <v>-1.1619369421877E-4</v>
      </c>
      <c r="AVV33" t="e">
        <f>bvarM3*bvarM8</f>
        <v>#VALUE!</v>
      </c>
      <c r="AVW33" t="e">
        <f>cvarM3*cvarM8</f>
        <v>#VALUE!</v>
      </c>
      <c r="AVX33" t="e">
        <f>mvarM3*mvarM8</f>
        <v>#VALUE!</v>
      </c>
      <c r="AVY33" s="24" t="e">
        <f t="shared" si="543"/>
        <v>#VALUE!</v>
      </c>
      <c r="AVZ33" s="24" t="e">
        <f t="shared" si="544"/>
        <v>#VALUE!</v>
      </c>
      <c r="AWA33" s="24" t="e">
        <f t="shared" si="545"/>
        <v>#VALUE!</v>
      </c>
      <c r="AWB33">
        <v>7.3238240859890998E-5</v>
      </c>
      <c r="AWC33" t="e">
        <f>bvarM6*bvarM7</f>
        <v>#VALUE!</v>
      </c>
      <c r="AWD33" t="e">
        <f>cvarM6*cvarM7</f>
        <v>#VALUE!</v>
      </c>
      <c r="AWE33" t="e">
        <f>mvarM6*mvarM7</f>
        <v>#VALUE!</v>
      </c>
      <c r="AWF33" s="24" t="e">
        <f t="shared" si="546"/>
        <v>#VALUE!</v>
      </c>
      <c r="AWG33" s="24" t="e">
        <f t="shared" si="547"/>
        <v>#VALUE!</v>
      </c>
      <c r="AWH33" s="24" t="e">
        <f t="shared" si="548"/>
        <v>#VALUE!</v>
      </c>
      <c r="AWI33">
        <v>-2.8786829415354001E-6</v>
      </c>
      <c r="AWJ33" t="e">
        <f>bvarM4*bvarM6</f>
        <v>#VALUE!</v>
      </c>
      <c r="AWK33" t="e">
        <f>cvarM4*cvarM6</f>
        <v>#VALUE!</v>
      </c>
      <c r="AWL33" t="e">
        <f>mvarM4*mvarM6</f>
        <v>#VALUE!</v>
      </c>
      <c r="AWM33" s="24" t="e">
        <f t="shared" si="549"/>
        <v>#VALUE!</v>
      </c>
      <c r="AWN33" s="24" t="e">
        <f t="shared" si="550"/>
        <v>#VALUE!</v>
      </c>
      <c r="AWO33" s="24" t="e">
        <f t="shared" si="551"/>
        <v>#VALUE!</v>
      </c>
      <c r="AWP33">
        <v>4.0545641555636003</v>
      </c>
      <c r="AWQ33" t="e">
        <f>bvarM1*bvarM7</f>
        <v>#VALUE!</v>
      </c>
      <c r="AWR33" t="e">
        <f>cvarM1*cvarM7</f>
        <v>#VALUE!</v>
      </c>
      <c r="AWS33" t="e">
        <f>mvarM1*mvarM7</f>
        <v>#VALUE!</v>
      </c>
      <c r="AWT33" s="24" t="e">
        <f t="shared" si="552"/>
        <v>#VALUE!</v>
      </c>
      <c r="AWU33" s="24" t="e">
        <f t="shared" si="553"/>
        <v>#VALUE!</v>
      </c>
      <c r="AWV33" s="24" t="e">
        <f t="shared" si="554"/>
        <v>#VALUE!</v>
      </c>
      <c r="AWW33">
        <v>-1.6151805585581998E-5</v>
      </c>
      <c r="AWX33" t="e">
        <f>bvarM4*bvarM6</f>
        <v>#VALUE!</v>
      </c>
      <c r="AWY33" t="e">
        <f>cvarM4*cvarM6</f>
        <v>#VALUE!</v>
      </c>
      <c r="AWZ33" t="e">
        <f>mvarM4*mvarM6</f>
        <v>#VALUE!</v>
      </c>
      <c r="AXA33" s="24" t="e">
        <f t="shared" si="555"/>
        <v>#VALUE!</v>
      </c>
      <c r="AXB33" s="24" t="e">
        <f t="shared" si="556"/>
        <v>#VALUE!</v>
      </c>
      <c r="AXC33" s="24" t="e">
        <f t="shared" si="557"/>
        <v>#VALUE!</v>
      </c>
      <c r="AXD33">
        <v>8.1122006732638993E-6</v>
      </c>
      <c r="AXE33" t="e">
        <f>bvarM2*bvarM7</f>
        <v>#VALUE!</v>
      </c>
      <c r="AXF33" t="e">
        <f>cvarM2*cvarM7</f>
        <v>#VALUE!</v>
      </c>
      <c r="AXG33" t="e">
        <f>mvarM2*mvarM7</f>
        <v>#VALUE!</v>
      </c>
      <c r="AXH33" s="24" t="e">
        <f t="shared" si="558"/>
        <v>#VALUE!</v>
      </c>
      <c r="AXI33" s="24" t="e">
        <f t="shared" si="559"/>
        <v>#VALUE!</v>
      </c>
      <c r="AXJ33" s="24" t="e">
        <f t="shared" si="560"/>
        <v>#VALUE!</v>
      </c>
      <c r="AXK33">
        <v>3.9170092723828998E-4</v>
      </c>
      <c r="AXL33" t="e">
        <f>bvarM6*bvarM7</f>
        <v>#VALUE!</v>
      </c>
      <c r="AXM33" t="e">
        <f>cvarM6*cvarM7</f>
        <v>#VALUE!</v>
      </c>
      <c r="AXN33" t="e">
        <f>mvarM6*mvarM7</f>
        <v>#VALUE!</v>
      </c>
      <c r="AXO33" s="24" t="e">
        <f t="shared" si="561"/>
        <v>#VALUE!</v>
      </c>
      <c r="AXP33" s="24" t="e">
        <f t="shared" si="562"/>
        <v>#VALUE!</v>
      </c>
      <c r="AXQ33" s="24" t="e">
        <f t="shared" si="563"/>
        <v>#VALUE!</v>
      </c>
      <c r="AXR33">
        <v>5.8266293734209E-7</v>
      </c>
      <c r="AXS33" t="e">
        <f>bvarHC1^2</f>
        <v>#VALUE!</v>
      </c>
      <c r="AXT33" t="e">
        <f>cvarHC1^2</f>
        <v>#VALUE!</v>
      </c>
      <c r="AXU33" t="e">
        <f>mvarHC1^2</f>
        <v>#VALUE!</v>
      </c>
      <c r="AXV33" s="24" t="e">
        <f t="shared" si="564"/>
        <v>#VALUE!</v>
      </c>
      <c r="AXW33" s="24" t="e">
        <f t="shared" si="565"/>
        <v>#VALUE!</v>
      </c>
      <c r="AXX33" s="24" t="e">
        <f t="shared" si="566"/>
        <v>#VALUE!</v>
      </c>
      <c r="AXY33">
        <v>-4.4166039093418996E-6</v>
      </c>
      <c r="AXZ33" t="e">
        <f>bvarM2*bvarM4</f>
        <v>#VALUE!</v>
      </c>
      <c r="AYA33" t="e">
        <f>cvarM2*cvarM4</f>
        <v>#VALUE!</v>
      </c>
      <c r="AYB33" t="e">
        <f>mvarM2*mvarM4</f>
        <v>#VALUE!</v>
      </c>
      <c r="AYC33" s="24" t="e">
        <f t="shared" si="567"/>
        <v>#VALUE!</v>
      </c>
      <c r="AYD33" s="24" t="e">
        <f t="shared" si="568"/>
        <v>#VALUE!</v>
      </c>
      <c r="AYE33" s="24" t="e">
        <f t="shared" si="569"/>
        <v>#VALUE!</v>
      </c>
      <c r="AYF33">
        <v>-0.45281520531747999</v>
      </c>
      <c r="AYG33" t="e">
        <f>bvarM1*bvarM7</f>
        <v>#VALUE!</v>
      </c>
      <c r="AYH33" t="e">
        <f>cvarM1*cvarM7</f>
        <v>#VALUE!</v>
      </c>
      <c r="AYI33" t="e">
        <f>mvarM1*mvarM7</f>
        <v>#VALUE!</v>
      </c>
      <c r="AYJ33" s="24" t="e">
        <f t="shared" si="570"/>
        <v>#VALUE!</v>
      </c>
      <c r="AYK33" s="24" t="e">
        <f t="shared" si="571"/>
        <v>#VALUE!</v>
      </c>
      <c r="AYL33" s="24" t="e">
        <f t="shared" si="572"/>
        <v>#VALUE!</v>
      </c>
      <c r="AYM33">
        <v>-2.2226688598611E-5</v>
      </c>
      <c r="AYN33" t="e">
        <f>bvarM4*bvarM6</f>
        <v>#VALUE!</v>
      </c>
      <c r="AYO33" t="e">
        <f>cvarM4*cvarM6</f>
        <v>#VALUE!</v>
      </c>
      <c r="AYP33" t="e">
        <f>mvarM4*mvarM6</f>
        <v>#VALUE!</v>
      </c>
      <c r="AYQ33" s="24" t="e">
        <f t="shared" si="573"/>
        <v>#VALUE!</v>
      </c>
      <c r="AYR33" s="24" t="e">
        <f t="shared" si="574"/>
        <v>#VALUE!</v>
      </c>
      <c r="AYS33" s="24" t="e">
        <f t="shared" si="575"/>
        <v>#VALUE!</v>
      </c>
      <c r="AYT33">
        <v>-8.5295209530864004E-8</v>
      </c>
      <c r="AYU33" t="e">
        <f>bvarM2*bvarM4</f>
        <v>#VALUE!</v>
      </c>
      <c r="AYV33" t="e">
        <f>cvarM2*cvarM4</f>
        <v>#VALUE!</v>
      </c>
      <c r="AYW33" t="e">
        <f>mvarM2*mvarM4</f>
        <v>#VALUE!</v>
      </c>
      <c r="AYX33" s="24" t="e">
        <f t="shared" si="576"/>
        <v>#VALUE!</v>
      </c>
      <c r="AYY33" s="24" t="e">
        <f t="shared" si="577"/>
        <v>#VALUE!</v>
      </c>
      <c r="AYZ33" s="24" t="e">
        <f t="shared" si="578"/>
        <v>#VALUE!</v>
      </c>
      <c r="AZA33">
        <v>13.866704692339001</v>
      </c>
      <c r="AZB33" t="e">
        <f>bvarM1*bvarM8</f>
        <v>#VALUE!</v>
      </c>
      <c r="AZC33" t="e">
        <f>cvarM1*cvarM8</f>
        <v>#VALUE!</v>
      </c>
      <c r="AZD33" t="e">
        <f>mvarM1*mvarM8</f>
        <v>#VALUE!</v>
      </c>
      <c r="AZE33" s="24" t="e">
        <f t="shared" si="579"/>
        <v>#VALUE!</v>
      </c>
      <c r="AZF33" s="24" t="e">
        <f t="shared" si="580"/>
        <v>#VALUE!</v>
      </c>
      <c r="AZG33" s="24" t="e">
        <f t="shared" si="581"/>
        <v>#VALUE!</v>
      </c>
      <c r="AZH33">
        <v>1.1054289213515999E-3</v>
      </c>
      <c r="AZI33" t="e">
        <f>bvarM6^2</f>
        <v>#VALUE!</v>
      </c>
      <c r="AZJ33" t="e">
        <f>cvarM6^2</f>
        <v>#VALUE!</v>
      </c>
      <c r="AZK33" t="e">
        <f>mvarM6^2</f>
        <v>#VALUE!</v>
      </c>
      <c r="AZL33" s="24" t="e">
        <f t="shared" si="582"/>
        <v>#VALUE!</v>
      </c>
      <c r="AZM33" s="24" t="e">
        <f t="shared" si="583"/>
        <v>#VALUE!</v>
      </c>
      <c r="AZN33" s="24" t="e">
        <f t="shared" si="584"/>
        <v>#VALUE!</v>
      </c>
      <c r="AZO33">
        <v>-1.3423243565014999E-5</v>
      </c>
      <c r="AZP33" t="e">
        <f>bvarHC2*bvarM8</f>
        <v>#VALUE!</v>
      </c>
      <c r="AZQ33" t="e">
        <f>cvarHC2*cvarM8</f>
        <v>#VALUE!</v>
      </c>
      <c r="AZR33" t="e">
        <f>mvarHC2*mvarM8</f>
        <v>#VALUE!</v>
      </c>
      <c r="AZS33" s="24" t="e">
        <f t="shared" si="585"/>
        <v>#VALUE!</v>
      </c>
      <c r="AZT33" s="24" t="e">
        <f t="shared" si="586"/>
        <v>#VALUE!</v>
      </c>
      <c r="AZU33" s="24" t="e">
        <f t="shared" si="587"/>
        <v>#VALUE!</v>
      </c>
      <c r="AZV33">
        <v>14.781587893872</v>
      </c>
      <c r="AZW33" t="e">
        <f>bvarM1*bvarM7</f>
        <v>#VALUE!</v>
      </c>
      <c r="AZX33" t="e">
        <f>cvarM1*cvarM7</f>
        <v>#VALUE!</v>
      </c>
      <c r="AZY33" t="e">
        <f>mvarM1*mvarM7</f>
        <v>#VALUE!</v>
      </c>
      <c r="AZZ33" s="24" t="e">
        <f t="shared" si="588"/>
        <v>#VALUE!</v>
      </c>
      <c r="BAA33" s="24" t="e">
        <f t="shared" si="589"/>
        <v>#VALUE!</v>
      </c>
      <c r="BAB33" s="24" t="e">
        <f t="shared" si="590"/>
        <v>#VALUE!</v>
      </c>
      <c r="BAC33">
        <v>-6.0943286095854E-5</v>
      </c>
      <c r="BAD33" t="e">
        <f>bvarM4*bvarM7</f>
        <v>#VALUE!</v>
      </c>
      <c r="BAE33" t="e">
        <f>cvarM4*cvarM7</f>
        <v>#VALUE!</v>
      </c>
      <c r="BAF33" t="e">
        <f>mvarM4*mvarM7</f>
        <v>#VALUE!</v>
      </c>
      <c r="BAG33" s="24" t="e">
        <f t="shared" si="591"/>
        <v>#VALUE!</v>
      </c>
      <c r="BAH33" s="24" t="e">
        <f t="shared" si="592"/>
        <v>#VALUE!</v>
      </c>
      <c r="BAI33" s="24" t="e">
        <f t="shared" si="593"/>
        <v>#VALUE!</v>
      </c>
      <c r="BAJ33">
        <v>-1.8874425392699E-6</v>
      </c>
      <c r="BAK33" t="e">
        <f>bvarM3*bvarM8</f>
        <v>#VALUE!</v>
      </c>
      <c r="BAL33" t="e">
        <f>cvarM3*cvarM8</f>
        <v>#VALUE!</v>
      </c>
      <c r="BAM33" t="e">
        <f>mvarM3*mvarM8</f>
        <v>#VALUE!</v>
      </c>
      <c r="BAN33" s="24" t="e">
        <f t="shared" si="594"/>
        <v>#VALUE!</v>
      </c>
      <c r="BAO33" s="24" t="e">
        <f t="shared" si="595"/>
        <v>#VALUE!</v>
      </c>
      <c r="BAP33" s="24" t="e">
        <f t="shared" si="596"/>
        <v>#VALUE!</v>
      </c>
      <c r="BAQ33">
        <v>-1.343466121567E-9</v>
      </c>
      <c r="BAR33" t="e">
        <f>bvarM3*bvarM9</f>
        <v>#VALUE!</v>
      </c>
      <c r="BAS33" t="e">
        <f>cvarM3*cvarM9</f>
        <v>#VALUE!</v>
      </c>
      <c r="BAT33" t="e">
        <f>mvarM3*mvarM9</f>
        <v>#VALUE!</v>
      </c>
      <c r="BAU33" s="24" t="e">
        <f t="shared" si="597"/>
        <v>#VALUE!</v>
      </c>
      <c r="BAV33" s="24" t="e">
        <f t="shared" si="598"/>
        <v>#VALUE!</v>
      </c>
      <c r="BAW33" s="24" t="e">
        <f t="shared" si="599"/>
        <v>#VALUE!</v>
      </c>
      <c r="BAX33">
        <v>9.4375929385127993E-6</v>
      </c>
      <c r="BAY33" t="e">
        <f>bvarM4*bvarM6</f>
        <v>#VALUE!</v>
      </c>
      <c r="BAZ33" t="e">
        <f>cvarM4*cvarM6</f>
        <v>#VALUE!</v>
      </c>
      <c r="BBA33" t="e">
        <f>mvarM4*mvarM6</f>
        <v>#VALUE!</v>
      </c>
      <c r="BBB33" s="24" t="e">
        <f t="shared" si="600"/>
        <v>#VALUE!</v>
      </c>
      <c r="BBC33" s="24" t="e">
        <f t="shared" si="601"/>
        <v>#VALUE!</v>
      </c>
      <c r="BBD33" s="24" t="e">
        <f t="shared" si="602"/>
        <v>#VALUE!</v>
      </c>
      <c r="BBE33">
        <v>-5.5629990623601001E-6</v>
      </c>
      <c r="BBF33" t="e">
        <f>bvarM2*bvarM4</f>
        <v>#VALUE!</v>
      </c>
      <c r="BBG33" t="e">
        <f>cvarM2*cvarM4</f>
        <v>#VALUE!</v>
      </c>
      <c r="BBH33" t="e">
        <f>mvarM2*mvarM4</f>
        <v>#VALUE!</v>
      </c>
      <c r="BBI33" s="24" t="e">
        <f t="shared" si="603"/>
        <v>#VALUE!</v>
      </c>
      <c r="BBJ33" s="24" t="e">
        <f t="shared" si="604"/>
        <v>#VALUE!</v>
      </c>
      <c r="BBK33" s="24" t="e">
        <f t="shared" si="605"/>
        <v>#VALUE!</v>
      </c>
      <c r="BBL33">
        <v>3.5066008090239999E-2</v>
      </c>
      <c r="BBM33" t="e">
        <f>bvarM1*bvarM4</f>
        <v>#VALUE!</v>
      </c>
      <c r="BBN33" t="e">
        <f>cvarM1*cvarM4</f>
        <v>#VALUE!</v>
      </c>
      <c r="BBO33" t="e">
        <f>mvarM1*mvarM4</f>
        <v>#VALUE!</v>
      </c>
      <c r="BBP33" s="24" t="e">
        <f t="shared" si="606"/>
        <v>#VALUE!</v>
      </c>
      <c r="BBQ33" s="24" t="e">
        <f t="shared" si="607"/>
        <v>#VALUE!</v>
      </c>
      <c r="BBR33" s="24" t="e">
        <f t="shared" si="608"/>
        <v>#VALUE!</v>
      </c>
      <c r="BBS33">
        <v>-1.3558276863098001E-5</v>
      </c>
      <c r="BBT33" t="e">
        <f>bvarM3*bvarM6</f>
        <v>#VALUE!</v>
      </c>
      <c r="BBU33" t="e">
        <f>cvarM3*cvarM6</f>
        <v>#VALUE!</v>
      </c>
      <c r="BBV33" t="e">
        <f>mvarM3*mvarM6</f>
        <v>#VALUE!</v>
      </c>
      <c r="BBW33" s="24" t="e">
        <f t="shared" si="609"/>
        <v>#VALUE!</v>
      </c>
      <c r="BBX33" s="24" t="e">
        <f t="shared" si="610"/>
        <v>#VALUE!</v>
      </c>
      <c r="BBY33" s="24" t="e">
        <f t="shared" si="611"/>
        <v>#VALUE!</v>
      </c>
      <c r="BBZ33">
        <v>8.3443797220193003E-2</v>
      </c>
      <c r="BCA33" t="e">
        <f>bvarM1*bvarM6</f>
        <v>#VALUE!</v>
      </c>
      <c r="BCB33" t="e">
        <f>cvarM1*cvarM6</f>
        <v>#VALUE!</v>
      </c>
      <c r="BCC33" t="e">
        <f>mvarM1*mvarM6</f>
        <v>#VALUE!</v>
      </c>
      <c r="BCD33" s="24" t="e">
        <f t="shared" si="612"/>
        <v>#VALUE!</v>
      </c>
      <c r="BCE33" s="24" t="e">
        <f t="shared" si="613"/>
        <v>#VALUE!</v>
      </c>
      <c r="BCF33" s="24" t="e">
        <f t="shared" si="614"/>
        <v>#VALUE!</v>
      </c>
      <c r="BCG33">
        <v>0.11389994161858</v>
      </c>
      <c r="BCH33" t="e">
        <f>bvarM1*bvarM8</f>
        <v>#VALUE!</v>
      </c>
      <c r="BCI33" t="e">
        <f>cvarM1*cvarM8</f>
        <v>#VALUE!</v>
      </c>
      <c r="BCJ33" t="e">
        <f>mvarM1*mvarM8</f>
        <v>#VALUE!</v>
      </c>
      <c r="BCK33" s="24" t="e">
        <f t="shared" si="615"/>
        <v>#VALUE!</v>
      </c>
      <c r="BCL33" s="24" t="e">
        <f t="shared" si="616"/>
        <v>#VALUE!</v>
      </c>
      <c r="BCM33" s="24" t="e">
        <f t="shared" si="617"/>
        <v>#VALUE!</v>
      </c>
      <c r="BCN33">
        <v>-9.2914300948113E-5</v>
      </c>
      <c r="BCO33" t="e">
        <f>bvarM2^2</f>
        <v>#VALUE!</v>
      </c>
      <c r="BCP33" t="e">
        <f>cvarM2^2</f>
        <v>#VALUE!</v>
      </c>
      <c r="BCQ33" t="e">
        <f>mvarM2^2</f>
        <v>#VALUE!</v>
      </c>
      <c r="BCR33" s="24" t="e">
        <f t="shared" si="618"/>
        <v>#VALUE!</v>
      </c>
      <c r="BCS33" s="24" t="e">
        <f t="shared" si="619"/>
        <v>#VALUE!</v>
      </c>
      <c r="BCT33" s="24" t="e">
        <f t="shared" si="620"/>
        <v>#VALUE!</v>
      </c>
      <c r="BCU33">
        <v>2.5183645163511E-5</v>
      </c>
      <c r="BCV33" t="e">
        <f>bvarM2*bvarM7</f>
        <v>#VALUE!</v>
      </c>
      <c r="BCW33" t="e">
        <f>cvarM2*cvarM7</f>
        <v>#VALUE!</v>
      </c>
      <c r="BCX33" t="e">
        <f>mvarM2*mvarM7</f>
        <v>#VALUE!</v>
      </c>
      <c r="BCY33" s="24" t="e">
        <f t="shared" si="621"/>
        <v>#VALUE!</v>
      </c>
      <c r="BCZ33" s="24" t="e">
        <f t="shared" si="622"/>
        <v>#VALUE!</v>
      </c>
      <c r="BDA33" s="24" t="e">
        <f t="shared" si="623"/>
        <v>#VALUE!</v>
      </c>
      <c r="BDB33">
        <v>2.3849521346691E-4</v>
      </c>
      <c r="BDC33" t="e">
        <f>bvarHC2*bvarM7</f>
        <v>#VALUE!</v>
      </c>
      <c r="BDD33" t="e">
        <f>cvarHC2*cvarM7</f>
        <v>#VALUE!</v>
      </c>
      <c r="BDE33" t="e">
        <f>mvarHC2*mvarM7</f>
        <v>#VALUE!</v>
      </c>
      <c r="BDF33" s="24" t="e">
        <f t="shared" si="624"/>
        <v>#VALUE!</v>
      </c>
      <c r="BDG33" s="24" t="e">
        <f t="shared" si="625"/>
        <v>#VALUE!</v>
      </c>
      <c r="BDH33" s="24" t="e">
        <f t="shared" si="626"/>
        <v>#VALUE!</v>
      </c>
      <c r="BDI33">
        <v>6.8892513940972005E-5</v>
      </c>
      <c r="BDJ33" t="e">
        <f>bvarM6*bvarM9</f>
        <v>#VALUE!</v>
      </c>
      <c r="BDK33" t="e">
        <f>cvarM6*cvarM9</f>
        <v>#VALUE!</v>
      </c>
      <c r="BDL33" t="e">
        <f>mvarM6*mvarM9</f>
        <v>#VALUE!</v>
      </c>
      <c r="BDM33" s="24" t="e">
        <f t="shared" si="627"/>
        <v>#VALUE!</v>
      </c>
      <c r="BDN33" s="24" t="e">
        <f t="shared" si="628"/>
        <v>#VALUE!</v>
      </c>
      <c r="BDO33" s="24" t="e">
        <f t="shared" si="629"/>
        <v>#VALUE!</v>
      </c>
      <c r="BDP33">
        <v>-1.2951833472924999E-6</v>
      </c>
      <c r="BDQ33" t="e">
        <f>bvarM2*bvarM4</f>
        <v>#VALUE!</v>
      </c>
      <c r="BDR33" t="e">
        <f>cvarM2*cvarM4</f>
        <v>#VALUE!</v>
      </c>
      <c r="BDS33" t="e">
        <f>mvarM2*mvarM4</f>
        <v>#VALUE!</v>
      </c>
      <c r="BDT33" s="24" t="e">
        <f t="shared" si="630"/>
        <v>#VALUE!</v>
      </c>
      <c r="BDU33" s="24" t="e">
        <f t="shared" si="631"/>
        <v>#VALUE!</v>
      </c>
      <c r="BDV33" s="24" t="e">
        <f t="shared" si="632"/>
        <v>#VALUE!</v>
      </c>
      <c r="BDW33">
        <v>2.3277452930213999E-6</v>
      </c>
      <c r="BDX33" t="e">
        <f>bvarM2*bvarM4</f>
        <v>#VALUE!</v>
      </c>
      <c r="BDY33" t="e">
        <f>cvarM2*cvarM4</f>
        <v>#VALUE!</v>
      </c>
      <c r="BDZ33" t="e">
        <f>mvarM2*mvarM4</f>
        <v>#VALUE!</v>
      </c>
      <c r="BEA33" s="24" t="e">
        <f t="shared" si="633"/>
        <v>#VALUE!</v>
      </c>
      <c r="BEB33" s="24" t="e">
        <f t="shared" si="634"/>
        <v>#VALUE!</v>
      </c>
      <c r="BEC33" s="24" t="e">
        <f t="shared" si="635"/>
        <v>#VALUE!</v>
      </c>
      <c r="BED33">
        <v>-1.9046758717312E-3</v>
      </c>
      <c r="BEE33" t="e">
        <f>bvarHC2^2</f>
        <v>#VALUE!</v>
      </c>
      <c r="BEF33" t="e">
        <f>cvarHC2^2</f>
        <v>#VALUE!</v>
      </c>
      <c r="BEG33" t="e">
        <f>mvarHC2^2</f>
        <v>#VALUE!</v>
      </c>
      <c r="BEH33" s="24" t="e">
        <f t="shared" si="636"/>
        <v>#VALUE!</v>
      </c>
      <c r="BEI33" s="24" t="e">
        <f t="shared" si="637"/>
        <v>#VALUE!</v>
      </c>
      <c r="BEJ33" s="24" t="e">
        <f t="shared" si="638"/>
        <v>#VALUE!</v>
      </c>
      <c r="BEK33">
        <v>1.5865163562101999E-6</v>
      </c>
      <c r="BEL33" t="e">
        <f>bvarM2*bvarM4</f>
        <v>#VALUE!</v>
      </c>
      <c r="BEM33" t="e">
        <f>cvarM2*cvarM4</f>
        <v>#VALUE!</v>
      </c>
      <c r="BEN33" t="e">
        <f>mvarM2*mvarM4</f>
        <v>#VALUE!</v>
      </c>
      <c r="BEO33" s="24" t="e">
        <f t="shared" si="639"/>
        <v>#VALUE!</v>
      </c>
      <c r="BEP33" s="24" t="e">
        <f t="shared" si="640"/>
        <v>#VALUE!</v>
      </c>
      <c r="BEQ33" s="24" t="e">
        <f t="shared" si="641"/>
        <v>#VALUE!</v>
      </c>
      <c r="BER33">
        <v>1.8322823324627E-5</v>
      </c>
      <c r="BES33" t="e">
        <f>bvarHC2*bvarM9</f>
        <v>#VALUE!</v>
      </c>
      <c r="BET33" t="e">
        <f>cvarHC2*cvarM9</f>
        <v>#VALUE!</v>
      </c>
      <c r="BEU33" t="e">
        <f>mvarHC2*mvarM9</f>
        <v>#VALUE!</v>
      </c>
      <c r="BEV33" s="24" t="e">
        <f t="shared" si="642"/>
        <v>#VALUE!</v>
      </c>
      <c r="BEW33" s="24" t="e">
        <f t="shared" si="643"/>
        <v>#VALUE!</v>
      </c>
      <c r="BEX33" s="24" t="e">
        <f t="shared" si="644"/>
        <v>#VALUE!</v>
      </c>
      <c r="BEY33">
        <v>-2.1594631251308998E-6</v>
      </c>
      <c r="BEZ33" t="e">
        <f>bvarM3*bvarM9</f>
        <v>#VALUE!</v>
      </c>
      <c r="BFA33" t="e">
        <f>cvarM3*cvarM9</f>
        <v>#VALUE!</v>
      </c>
      <c r="BFB33" t="e">
        <f>mvarM3*mvarM9</f>
        <v>#VALUE!</v>
      </c>
      <c r="BFC33" s="24" t="e">
        <f t="shared" si="645"/>
        <v>#VALUE!</v>
      </c>
      <c r="BFD33" s="24" t="e">
        <f t="shared" si="646"/>
        <v>#VALUE!</v>
      </c>
      <c r="BFE33" s="24" t="e">
        <f t="shared" si="647"/>
        <v>#VALUE!</v>
      </c>
      <c r="BFF33">
        <v>-2.8865283497773999E-5</v>
      </c>
      <c r="BFG33" t="e">
        <f>bvarM2*bvarM8</f>
        <v>#VALUE!</v>
      </c>
      <c r="BFH33" t="e">
        <f>cvarM2*cvarM8</f>
        <v>#VALUE!</v>
      </c>
      <c r="BFI33" t="e">
        <f>mvarM2*mvarM8</f>
        <v>#VALUE!</v>
      </c>
      <c r="BFJ33" s="24" t="e">
        <f t="shared" si="648"/>
        <v>#VALUE!</v>
      </c>
      <c r="BFK33" s="24" t="e">
        <f t="shared" si="649"/>
        <v>#VALUE!</v>
      </c>
      <c r="BFL33" s="24" t="e">
        <f t="shared" si="650"/>
        <v>#VALUE!</v>
      </c>
      <c r="BFM33">
        <v>1.1685323173289999E-7</v>
      </c>
      <c r="BFN33" t="e">
        <f>bvarM3*bvarM9</f>
        <v>#VALUE!</v>
      </c>
      <c r="BFO33" t="e">
        <f>cvarM3*cvarM9</f>
        <v>#VALUE!</v>
      </c>
      <c r="BFP33" t="e">
        <f>mvarM3*mvarM9</f>
        <v>#VALUE!</v>
      </c>
      <c r="BFQ33" s="24" t="e">
        <f t="shared" si="651"/>
        <v>#VALUE!</v>
      </c>
      <c r="BFR33" s="24" t="e">
        <f t="shared" si="652"/>
        <v>#VALUE!</v>
      </c>
      <c r="BFS33" s="24" t="e">
        <f t="shared" si="653"/>
        <v>#VALUE!</v>
      </c>
      <c r="BFT33">
        <v>-0.77044052670282004</v>
      </c>
      <c r="BFU33" t="e">
        <f>bvarM1*bvarM9</f>
        <v>#VALUE!</v>
      </c>
      <c r="BFV33" t="e">
        <f>cvarM1*cvarM9</f>
        <v>#VALUE!</v>
      </c>
      <c r="BFW33" t="e">
        <f>mvarM1*mvarM9</f>
        <v>#VALUE!</v>
      </c>
      <c r="BFX33" s="24" t="e">
        <f t="shared" si="654"/>
        <v>#VALUE!</v>
      </c>
      <c r="BFY33" s="24" t="e">
        <f t="shared" si="655"/>
        <v>#VALUE!</v>
      </c>
      <c r="BFZ33" s="24" t="e">
        <f t="shared" si="656"/>
        <v>#VALUE!</v>
      </c>
      <c r="BGA33">
        <v>2.2651126377743002E-9</v>
      </c>
      <c r="BGB33" t="e">
        <f>bvarHC2^3</f>
        <v>#VALUE!</v>
      </c>
      <c r="BGC33" t="e">
        <f>cvarHC2^3</f>
        <v>#VALUE!</v>
      </c>
      <c r="BGD33" t="e">
        <f>mvarHC2^3</f>
        <v>#VALUE!</v>
      </c>
      <c r="BGE33" s="24" t="e">
        <f t="shared" si="657"/>
        <v>#VALUE!</v>
      </c>
      <c r="BGF33" s="24" t="e">
        <f t="shared" si="658"/>
        <v>#VALUE!</v>
      </c>
      <c r="BGG33" s="24" t="e">
        <f t="shared" si="659"/>
        <v>#VALUE!</v>
      </c>
      <c r="BGH33">
        <v>-4.9242377460528004E-6</v>
      </c>
      <c r="BGI33" t="e">
        <f>bvarM3*bvarM6</f>
        <v>#VALUE!</v>
      </c>
      <c r="BGJ33" t="e">
        <f>cvarM3*cvarM6</f>
        <v>#VALUE!</v>
      </c>
      <c r="BGK33" t="e">
        <f>mvarM3*mvarM6</f>
        <v>#VALUE!</v>
      </c>
      <c r="BGL33" s="24" t="e">
        <f t="shared" si="660"/>
        <v>#VALUE!</v>
      </c>
      <c r="BGM33" s="24" t="e">
        <f t="shared" si="661"/>
        <v>#VALUE!</v>
      </c>
      <c r="BGN33" s="24" t="e">
        <f t="shared" si="662"/>
        <v>#VALUE!</v>
      </c>
      <c r="BGO33">
        <v>0.13966559240842999</v>
      </c>
      <c r="BGP33" t="e">
        <f>bvarM1*bvarM3</f>
        <v>#VALUE!</v>
      </c>
      <c r="BGQ33" t="e">
        <f>cvarM1*cvarM3</f>
        <v>#VALUE!</v>
      </c>
      <c r="BGR33" t="e">
        <f>mvarM1*mvarM3</f>
        <v>#VALUE!</v>
      </c>
      <c r="BGS33" s="24" t="e">
        <f t="shared" si="663"/>
        <v>#VALUE!</v>
      </c>
      <c r="BGT33" s="24" t="e">
        <f t="shared" si="664"/>
        <v>#VALUE!</v>
      </c>
      <c r="BGU33" s="24" t="e">
        <f t="shared" si="665"/>
        <v>#VALUE!</v>
      </c>
      <c r="BGV33">
        <v>-8.3794607142254995E-9</v>
      </c>
      <c r="BGW33" t="e">
        <f>bvarM6*bvarM7</f>
        <v>#VALUE!</v>
      </c>
      <c r="BGX33" t="e">
        <f>cvarM6*cvarM7</f>
        <v>#VALUE!</v>
      </c>
      <c r="BGY33" t="e">
        <f>mvarM6*mvarM7</f>
        <v>#VALUE!</v>
      </c>
      <c r="BGZ33" s="24" t="e">
        <f t="shared" si="666"/>
        <v>#VALUE!</v>
      </c>
      <c r="BHA33" s="24" t="e">
        <f t="shared" si="667"/>
        <v>#VALUE!</v>
      </c>
      <c r="BHB33" s="24" t="e">
        <f t="shared" si="668"/>
        <v>#VALUE!</v>
      </c>
      <c r="BHC33">
        <v>-1.2146666078521999E-5</v>
      </c>
      <c r="BHD33" t="e">
        <f>bvarM2*bvarM3</f>
        <v>#VALUE!</v>
      </c>
      <c r="BHE33" t="e">
        <f>cvarM2*cvarM3</f>
        <v>#VALUE!</v>
      </c>
      <c r="BHF33" t="e">
        <f>mvarM2*mvarM3</f>
        <v>#VALUE!</v>
      </c>
      <c r="BHG33" s="24" t="e">
        <f t="shared" si="669"/>
        <v>#VALUE!</v>
      </c>
      <c r="BHH33" s="24" t="e">
        <f t="shared" si="670"/>
        <v>#VALUE!</v>
      </c>
      <c r="BHI33" s="24" t="e">
        <f t="shared" si="671"/>
        <v>#VALUE!</v>
      </c>
      <c r="BHJ33">
        <v>2.5795792924755999E-5</v>
      </c>
      <c r="BHK33" t="e">
        <f>bvarM2*bvarM4</f>
        <v>#VALUE!</v>
      </c>
      <c r="BHL33" t="e">
        <f>cvarM2*cvarM4</f>
        <v>#VALUE!</v>
      </c>
      <c r="BHM33" t="e">
        <f>mvarM2*mvarM4</f>
        <v>#VALUE!</v>
      </c>
      <c r="BHN33" s="24" t="e">
        <f t="shared" si="672"/>
        <v>#VALUE!</v>
      </c>
      <c r="BHO33" s="24" t="e">
        <f t="shared" si="673"/>
        <v>#VALUE!</v>
      </c>
      <c r="BHP33" s="24" t="e">
        <f t="shared" si="674"/>
        <v>#VALUE!</v>
      </c>
      <c r="BHQ33">
        <v>3.6837113640307999E-8</v>
      </c>
      <c r="BHR33" t="e">
        <f>bvarM4^2</f>
        <v>#VALUE!</v>
      </c>
      <c r="BHS33" t="e">
        <f>cvarM4^2</f>
        <v>#VALUE!</v>
      </c>
      <c r="BHT33" t="e">
        <f>mvarM4^2</f>
        <v>#VALUE!</v>
      </c>
      <c r="BHU33" s="24" t="e">
        <f t="shared" si="675"/>
        <v>#VALUE!</v>
      </c>
      <c r="BHV33" s="24" t="e">
        <f t="shared" si="676"/>
        <v>#VALUE!</v>
      </c>
      <c r="BHW33" s="24" t="e">
        <f t="shared" si="677"/>
        <v>#VALUE!</v>
      </c>
      <c r="BHX33">
        <v>4.1599137981478002E-5</v>
      </c>
      <c r="BHY33" t="e">
        <f>bvarM2*bvarM7</f>
        <v>#VALUE!</v>
      </c>
      <c r="BHZ33" t="e">
        <f>cvarM2*cvarM7</f>
        <v>#VALUE!</v>
      </c>
      <c r="BIA33" t="e">
        <f>mvarM2*mvarM7</f>
        <v>#VALUE!</v>
      </c>
      <c r="BIB33" s="24" t="e">
        <f t="shared" si="678"/>
        <v>#VALUE!</v>
      </c>
      <c r="BIC33" s="24" t="e">
        <f t="shared" si="679"/>
        <v>#VALUE!</v>
      </c>
      <c r="BID33" s="24" t="e">
        <f t="shared" si="680"/>
        <v>#VALUE!</v>
      </c>
      <c r="BIE33">
        <v>-2.3674688886327002E-5</v>
      </c>
      <c r="BIF33" t="e">
        <f>bvarHC2*bvarM9</f>
        <v>#VALUE!</v>
      </c>
      <c r="BIG33" t="e">
        <f>cvarHC2*cvarM9</f>
        <v>#VALUE!</v>
      </c>
      <c r="BIH33" t="e">
        <f>mvarHC2*mvarM9</f>
        <v>#VALUE!</v>
      </c>
      <c r="BII33" s="24" t="e">
        <f t="shared" si="681"/>
        <v>#VALUE!</v>
      </c>
      <c r="BIJ33" s="24" t="e">
        <f t="shared" si="682"/>
        <v>#VALUE!</v>
      </c>
      <c r="BIK33" s="24" t="e">
        <f t="shared" si="683"/>
        <v>#VALUE!</v>
      </c>
      <c r="BIL33">
        <v>-4.0548496382465003E-9</v>
      </c>
      <c r="BIM33" t="e">
        <f>bvarM4*bvarM7</f>
        <v>#VALUE!</v>
      </c>
      <c r="BIN33" t="e">
        <f>cvarM4*cvarM7</f>
        <v>#VALUE!</v>
      </c>
      <c r="BIO33" t="e">
        <f>mvarM4*mvarM7</f>
        <v>#VALUE!</v>
      </c>
      <c r="BIP33" s="24" t="e">
        <f t="shared" si="684"/>
        <v>#VALUE!</v>
      </c>
      <c r="BIQ33" s="24" t="e">
        <f t="shared" si="685"/>
        <v>#VALUE!</v>
      </c>
      <c r="BIR33" s="24" t="e">
        <f t="shared" si="686"/>
        <v>#VALUE!</v>
      </c>
      <c r="BIS33">
        <v>8.3082902529768994E-5</v>
      </c>
      <c r="BIT33" t="e">
        <f>bvarM6*bvarM7</f>
        <v>#VALUE!</v>
      </c>
      <c r="BIU33" t="e">
        <f>cvarM6*cvarM7</f>
        <v>#VALUE!</v>
      </c>
      <c r="BIV33" t="e">
        <f>mvarM6*mvarM7</f>
        <v>#VALUE!</v>
      </c>
      <c r="BIW33" s="24" t="e">
        <f t="shared" si="687"/>
        <v>#VALUE!</v>
      </c>
      <c r="BIX33" s="24" t="e">
        <f t="shared" si="688"/>
        <v>#VALUE!</v>
      </c>
      <c r="BIY33" s="24" t="e">
        <f t="shared" si="689"/>
        <v>#VALUE!</v>
      </c>
      <c r="BIZ33">
        <v>-5.2269307579466004E-6</v>
      </c>
      <c r="BJA33" t="e">
        <f>bvarM3*bvarM4</f>
        <v>#VALUE!</v>
      </c>
      <c r="BJB33" t="e">
        <f>cvarM3*cvarM4</f>
        <v>#VALUE!</v>
      </c>
      <c r="BJC33" t="e">
        <f>mvarM3*mvarM4</f>
        <v>#VALUE!</v>
      </c>
      <c r="BJD33" s="24" t="e">
        <f t="shared" si="690"/>
        <v>#VALUE!</v>
      </c>
      <c r="BJE33" s="24" t="e">
        <f t="shared" si="691"/>
        <v>#VALUE!</v>
      </c>
      <c r="BJF33" s="24" t="e">
        <f t="shared" si="692"/>
        <v>#VALUE!</v>
      </c>
      <c r="BJG33">
        <v>-3.2401205676406999E-10</v>
      </c>
      <c r="BJH33" t="e">
        <f>bvarM4^3</f>
        <v>#VALUE!</v>
      </c>
      <c r="BJI33" t="e">
        <f>cvarM4^3</f>
        <v>#VALUE!</v>
      </c>
      <c r="BJJ33" t="e">
        <f>mvarM4^3</f>
        <v>#VALUE!</v>
      </c>
      <c r="BJK33" s="24" t="e">
        <f t="shared" si="693"/>
        <v>#VALUE!</v>
      </c>
      <c r="BJL33" s="24" t="e">
        <f t="shared" si="694"/>
        <v>#VALUE!</v>
      </c>
      <c r="BJM33" s="24" t="e">
        <f t="shared" si="695"/>
        <v>#VALUE!</v>
      </c>
      <c r="BJN33">
        <v>-2.8430174025881E-5</v>
      </c>
      <c r="BJO33" t="e">
        <f>bvarM4*bvarM7</f>
        <v>#VALUE!</v>
      </c>
      <c r="BJP33" t="e">
        <f>cvarM4*cvarM7</f>
        <v>#VALUE!</v>
      </c>
      <c r="BJQ33" t="e">
        <f>mvarM4*mvarM7</f>
        <v>#VALUE!</v>
      </c>
      <c r="BJR33" s="24" t="e">
        <f t="shared" si="696"/>
        <v>#VALUE!</v>
      </c>
      <c r="BJS33" s="24" t="e">
        <f t="shared" si="697"/>
        <v>#VALUE!</v>
      </c>
      <c r="BJT33" s="24" t="e">
        <f t="shared" si="698"/>
        <v>#VALUE!</v>
      </c>
      <c r="BJU33">
        <v>0.19096859863651</v>
      </c>
      <c r="BJV33" t="e">
        <f>bvarM1*bvarM3</f>
        <v>#VALUE!</v>
      </c>
      <c r="BJW33" t="e">
        <f>cvarM1*cvarM3</f>
        <v>#VALUE!</v>
      </c>
      <c r="BJX33" t="e">
        <f>mvarM1*mvarM3</f>
        <v>#VALUE!</v>
      </c>
      <c r="BJY33" s="24" t="e">
        <f t="shared" si="699"/>
        <v>#VALUE!</v>
      </c>
      <c r="BJZ33" s="24" t="e">
        <f t="shared" si="700"/>
        <v>#VALUE!</v>
      </c>
      <c r="BKA33" s="24" t="e">
        <f t="shared" si="701"/>
        <v>#VALUE!</v>
      </c>
      <c r="BKB33">
        <v>-9.3630044711234993E-9</v>
      </c>
      <c r="BKC33" t="e">
        <f>bvarM6*bvarM7</f>
        <v>#VALUE!</v>
      </c>
      <c r="BKD33" t="e">
        <f>cvarM6*cvarM7</f>
        <v>#VALUE!</v>
      </c>
      <c r="BKE33" t="e">
        <f>mvarM6*mvarM7</f>
        <v>#VALUE!</v>
      </c>
      <c r="BKF33" s="24" t="e">
        <f t="shared" si="702"/>
        <v>#VALUE!</v>
      </c>
      <c r="BKG33" s="24" t="e">
        <f t="shared" si="703"/>
        <v>#VALUE!</v>
      </c>
      <c r="BKH33" s="24" t="e">
        <f t="shared" si="704"/>
        <v>#VALUE!</v>
      </c>
      <c r="BKI33">
        <v>1.3269275285596E-5</v>
      </c>
      <c r="BKJ33" t="e">
        <f>bvarM2*bvarM4</f>
        <v>#VALUE!</v>
      </c>
      <c r="BKK33" t="e">
        <f>cvarM2*cvarM4</f>
        <v>#VALUE!</v>
      </c>
      <c r="BKL33" t="e">
        <f>mvarM2*mvarM4</f>
        <v>#VALUE!</v>
      </c>
      <c r="BKM33" s="24" t="e">
        <f t="shared" si="705"/>
        <v>#VALUE!</v>
      </c>
      <c r="BKN33" s="24" t="e">
        <f t="shared" si="706"/>
        <v>#VALUE!</v>
      </c>
      <c r="BKO33" s="24" t="e">
        <f t="shared" si="707"/>
        <v>#VALUE!</v>
      </c>
      <c r="BKP33">
        <v>-9.9613072741319997E-6</v>
      </c>
      <c r="BKQ33" t="e">
        <f>bvarM3*bvarM9</f>
        <v>#VALUE!</v>
      </c>
      <c r="BKR33" t="e">
        <f>cvarM3*cvarM9</f>
        <v>#VALUE!</v>
      </c>
      <c r="BKS33" t="e">
        <f>mvarM3*mvarM9</f>
        <v>#VALUE!</v>
      </c>
      <c r="BKT33" s="24" t="e">
        <f t="shared" si="708"/>
        <v>#VALUE!</v>
      </c>
      <c r="BKU33" s="24" t="e">
        <f t="shared" si="709"/>
        <v>#VALUE!</v>
      </c>
      <c r="BKV33" s="24" t="e">
        <f t="shared" si="710"/>
        <v>#VALUE!</v>
      </c>
      <c r="BKW33">
        <v>4.4861111301290003E-8</v>
      </c>
      <c r="BKX33" t="e">
        <f>bvarM6^2</f>
        <v>#VALUE!</v>
      </c>
      <c r="BKY33" t="e">
        <f>cvarM6^2</f>
        <v>#VALUE!</v>
      </c>
      <c r="BKZ33" t="e">
        <f>mvarM6^2</f>
        <v>#VALUE!</v>
      </c>
      <c r="BLA33" s="24" t="e">
        <f t="shared" si="711"/>
        <v>#VALUE!</v>
      </c>
      <c r="BLB33" s="24" t="e">
        <f t="shared" si="712"/>
        <v>#VALUE!</v>
      </c>
      <c r="BLC33" s="24" t="e">
        <f t="shared" si="713"/>
        <v>#VALUE!</v>
      </c>
      <c r="BLD33">
        <v>-2.4282855898997E-6</v>
      </c>
      <c r="BLE33" t="e">
        <f>bvarM6*bvarM9</f>
        <v>#VALUE!</v>
      </c>
      <c r="BLF33" t="e">
        <f>cvarM6*cvarM9</f>
        <v>#VALUE!</v>
      </c>
      <c r="BLG33" t="e">
        <f>mvarM6*mvarM9</f>
        <v>#VALUE!</v>
      </c>
      <c r="BLH33" s="24" t="e">
        <f t="shared" si="714"/>
        <v>#VALUE!</v>
      </c>
      <c r="BLI33" s="24" t="e">
        <f t="shared" si="715"/>
        <v>#VALUE!</v>
      </c>
      <c r="BLJ33" s="24" t="e">
        <f t="shared" si="716"/>
        <v>#VALUE!</v>
      </c>
      <c r="BLK33">
        <v>9.3703491297665004E-2</v>
      </c>
      <c r="BLL33" t="e">
        <f>bvarM1*bvarM3</f>
        <v>#VALUE!</v>
      </c>
      <c r="BLM33" t="e">
        <f>cvarM1*cvarM3</f>
        <v>#VALUE!</v>
      </c>
      <c r="BLN33" t="e">
        <f>mvarM1*mvarM3</f>
        <v>#VALUE!</v>
      </c>
      <c r="BLO33" s="24" t="e">
        <f t="shared" si="717"/>
        <v>#VALUE!</v>
      </c>
      <c r="BLP33" s="24" t="e">
        <f t="shared" si="718"/>
        <v>#VALUE!</v>
      </c>
      <c r="BLQ33" s="24" t="e">
        <f t="shared" si="719"/>
        <v>#VALUE!</v>
      </c>
      <c r="BLR33">
        <v>8.2825832731719993E-6</v>
      </c>
      <c r="BLS33" t="e">
        <f>bvarM1*bvarM4</f>
        <v>#VALUE!</v>
      </c>
      <c r="BLT33" t="e">
        <f>cvarM1*cvarM4</f>
        <v>#VALUE!</v>
      </c>
      <c r="BLU33" t="e">
        <f>mvarM1*mvarM4</f>
        <v>#VALUE!</v>
      </c>
      <c r="BLV33" s="24" t="e">
        <f t="shared" si="720"/>
        <v>#VALUE!</v>
      </c>
      <c r="BLW33" s="24" t="e">
        <f t="shared" si="721"/>
        <v>#VALUE!</v>
      </c>
      <c r="BLX33" s="24" t="e">
        <f t="shared" si="722"/>
        <v>#VALUE!</v>
      </c>
      <c r="BLY33">
        <v>1.7194256998749002E-5</v>
      </c>
      <c r="BLZ33" t="e">
        <f>bvarM4*bvarM6</f>
        <v>#VALUE!</v>
      </c>
      <c r="BMA33" t="e">
        <f>cvarM4*cvarM6</f>
        <v>#VALUE!</v>
      </c>
      <c r="BMB33" t="e">
        <f>mvarM4*mvarM6</f>
        <v>#VALUE!</v>
      </c>
      <c r="BMC33" s="24" t="e">
        <f t="shared" si="723"/>
        <v>#VALUE!</v>
      </c>
      <c r="BMD33" s="24" t="e">
        <f t="shared" si="724"/>
        <v>#VALUE!</v>
      </c>
      <c r="BME33" s="24" t="e">
        <f t="shared" si="725"/>
        <v>#VALUE!</v>
      </c>
      <c r="BMF33">
        <v>4.7213906660147997E-4</v>
      </c>
      <c r="BMG33" t="e">
        <f>bvarM2*bvarM7</f>
        <v>#VALUE!</v>
      </c>
      <c r="BMH33" t="e">
        <f>cvarM2*cvarM7</f>
        <v>#VALUE!</v>
      </c>
      <c r="BMI33" t="e">
        <f>mvarM2*mvarM7</f>
        <v>#VALUE!</v>
      </c>
      <c r="BMJ33" s="24" t="e">
        <f t="shared" si="726"/>
        <v>#VALUE!</v>
      </c>
      <c r="BMK33" s="24" t="e">
        <f t="shared" si="727"/>
        <v>#VALUE!</v>
      </c>
      <c r="BML33" s="24" t="e">
        <f t="shared" si="728"/>
        <v>#VALUE!</v>
      </c>
      <c r="BMM33">
        <v>2.6233023234582001E-8</v>
      </c>
      <c r="BMN33" t="e">
        <f>bvarM2^2</f>
        <v>#VALUE!</v>
      </c>
      <c r="BMO33" t="e">
        <f>cvarM2^2</f>
        <v>#VALUE!</v>
      </c>
      <c r="BMP33" t="e">
        <f>mvarM2^2</f>
        <v>#VALUE!</v>
      </c>
      <c r="BMQ33" s="24" t="e">
        <f t="shared" si="729"/>
        <v>#VALUE!</v>
      </c>
      <c r="BMR33" s="24" t="e">
        <f t="shared" si="730"/>
        <v>#VALUE!</v>
      </c>
      <c r="BMS33" s="24" t="e">
        <f t="shared" si="731"/>
        <v>#VALUE!</v>
      </c>
      <c r="BMT33">
        <v>1.3632528665825E-6</v>
      </c>
      <c r="BMU33" t="e">
        <f>bvarM4*bvarM7</f>
        <v>#VALUE!</v>
      </c>
      <c r="BMV33" t="e">
        <f>cvarM4*cvarM7</f>
        <v>#VALUE!</v>
      </c>
      <c r="BMW33" t="e">
        <f>mvarM4*mvarM7</f>
        <v>#VALUE!</v>
      </c>
      <c r="BMX33" s="24" t="e">
        <f t="shared" si="732"/>
        <v>#VALUE!</v>
      </c>
      <c r="BMY33" s="24" t="e">
        <f t="shared" si="733"/>
        <v>#VALUE!</v>
      </c>
      <c r="BMZ33" s="24" t="e">
        <f t="shared" si="734"/>
        <v>#VALUE!</v>
      </c>
      <c r="BNA33">
        <v>-3.4300302711215002E-5</v>
      </c>
      <c r="BNB33" t="e">
        <f>bvarHC2*bvarM9</f>
        <v>#VALUE!</v>
      </c>
      <c r="BNC33" t="e">
        <f>cvarHC2*cvarM9</f>
        <v>#VALUE!</v>
      </c>
      <c r="BND33" t="e">
        <f>mvarHC2*mvarM9</f>
        <v>#VALUE!</v>
      </c>
      <c r="BNE33" s="24" t="e">
        <f t="shared" si="735"/>
        <v>#VALUE!</v>
      </c>
      <c r="BNF33" s="24" t="e">
        <f t="shared" si="736"/>
        <v>#VALUE!</v>
      </c>
      <c r="BNG33" s="24" t="e">
        <f t="shared" si="737"/>
        <v>#VALUE!</v>
      </c>
      <c r="BNH33">
        <v>-8.7890885065699002E-10</v>
      </c>
      <c r="BNI33" t="e">
        <f>bvarM4*bvarM6</f>
        <v>#VALUE!</v>
      </c>
      <c r="BNJ33" t="e">
        <f>cvarM4*cvarM6</f>
        <v>#VALUE!</v>
      </c>
      <c r="BNK33" t="e">
        <f>mvarM4*mvarM6</f>
        <v>#VALUE!</v>
      </c>
      <c r="BNL33" s="24" t="e">
        <f t="shared" si="738"/>
        <v>#VALUE!</v>
      </c>
      <c r="BNM33" s="24" t="e">
        <f t="shared" si="739"/>
        <v>#VALUE!</v>
      </c>
      <c r="BNN33" s="24" t="e">
        <f t="shared" si="740"/>
        <v>#VALUE!</v>
      </c>
      <c r="BNO33">
        <v>7.1014882154628995E-4</v>
      </c>
      <c r="BNP33" t="e">
        <f>bvarM4^2</f>
        <v>#VALUE!</v>
      </c>
      <c r="BNQ33" t="e">
        <f>cvarM4^2</f>
        <v>#VALUE!</v>
      </c>
      <c r="BNR33" t="e">
        <f>mvarM4^2</f>
        <v>#VALUE!</v>
      </c>
      <c r="BNS33" s="24" t="e">
        <f t="shared" si="741"/>
        <v>#VALUE!</v>
      </c>
      <c r="BNT33" s="24" t="e">
        <f t="shared" si="742"/>
        <v>#VALUE!</v>
      </c>
      <c r="BNU33" s="24" t="e">
        <f t="shared" si="743"/>
        <v>#VALUE!</v>
      </c>
      <c r="BNV33">
        <v>1.0794362532033E-4</v>
      </c>
      <c r="BNW33" t="e">
        <f>bvarM2*bvarM6</f>
        <v>#VALUE!</v>
      </c>
      <c r="BNX33" t="e">
        <f>cvarM2*cvarM6</f>
        <v>#VALUE!</v>
      </c>
      <c r="BNY33" t="e">
        <f>mvarM2*mvarM6</f>
        <v>#VALUE!</v>
      </c>
      <c r="BNZ33" s="24" t="e">
        <f t="shared" si="744"/>
        <v>#VALUE!</v>
      </c>
      <c r="BOA33" s="24" t="e">
        <f t="shared" si="745"/>
        <v>#VALUE!</v>
      </c>
      <c r="BOB33" s="24" t="e">
        <f t="shared" si="746"/>
        <v>#VALUE!</v>
      </c>
      <c r="BOC33">
        <v>4.9726088912022E-8</v>
      </c>
      <c r="BOD33" t="e">
        <f>bvarM4^2</f>
        <v>#VALUE!</v>
      </c>
      <c r="BOE33" t="e">
        <f>cvarM4^2</f>
        <v>#VALUE!</v>
      </c>
      <c r="BOF33" t="e">
        <f>mvarM4^2</f>
        <v>#VALUE!</v>
      </c>
      <c r="BOG33" s="24" t="e">
        <f t="shared" si="747"/>
        <v>#VALUE!</v>
      </c>
      <c r="BOH33" s="24" t="e">
        <f t="shared" si="748"/>
        <v>#VALUE!</v>
      </c>
      <c r="BOI33" s="24" t="e">
        <f t="shared" si="749"/>
        <v>#VALUE!</v>
      </c>
      <c r="BOJ33">
        <v>2.4967167427744E-6</v>
      </c>
      <c r="BOK33" t="e">
        <f>bvarM4*bvarM7</f>
        <v>#VALUE!</v>
      </c>
      <c r="BOL33" t="e">
        <f>cvarM4*cvarM7</f>
        <v>#VALUE!</v>
      </c>
      <c r="BOM33" t="e">
        <f>mvarM4*mvarM7</f>
        <v>#VALUE!</v>
      </c>
      <c r="BON33" s="24" t="e">
        <f t="shared" si="750"/>
        <v>#VALUE!</v>
      </c>
      <c r="BOO33" s="24" t="e">
        <f t="shared" si="751"/>
        <v>#VALUE!</v>
      </c>
      <c r="BOP33" s="24" t="e">
        <f t="shared" si="752"/>
        <v>#VALUE!</v>
      </c>
      <c r="BOQ33">
        <v>-1.0181054722612</v>
      </c>
      <c r="BOR33" t="e">
        <f>bvarM1*bvarM2</f>
        <v>#VALUE!</v>
      </c>
      <c r="BOS33" t="e">
        <f>cvarM1*cvarM2</f>
        <v>#VALUE!</v>
      </c>
      <c r="BOT33" t="e">
        <f>mvarM1*mvarM2</f>
        <v>#VALUE!</v>
      </c>
      <c r="BOU33" s="24" t="e">
        <f t="shared" si="753"/>
        <v>#VALUE!</v>
      </c>
      <c r="BOV33" s="24" t="e">
        <f t="shared" si="754"/>
        <v>#VALUE!</v>
      </c>
      <c r="BOW33" s="24" t="e">
        <f t="shared" si="755"/>
        <v>#VALUE!</v>
      </c>
      <c r="BOX33">
        <v>-1.8403971423778999E-8</v>
      </c>
      <c r="BOY33" t="e">
        <f>bvarM6*bvarM7</f>
        <v>#VALUE!</v>
      </c>
      <c r="BOZ33" t="e">
        <f>cvarM6*cvarM7</f>
        <v>#VALUE!</v>
      </c>
      <c r="BPA33" t="e">
        <f>mvarM6*mvarM7</f>
        <v>#VALUE!</v>
      </c>
      <c r="BPB33" s="24" t="e">
        <f t="shared" si="756"/>
        <v>#VALUE!</v>
      </c>
      <c r="BPC33" s="24" t="e">
        <f t="shared" si="757"/>
        <v>#VALUE!</v>
      </c>
      <c r="BPD33" s="24" t="e">
        <f t="shared" si="758"/>
        <v>#VALUE!</v>
      </c>
      <c r="BPE33">
        <v>6.3406049690529002E-6</v>
      </c>
      <c r="BPF33" t="e">
        <f>bvarM7*bvarM9</f>
        <v>#VALUE!</v>
      </c>
      <c r="BPG33" t="e">
        <f>cvarM7*cvarM9</f>
        <v>#VALUE!</v>
      </c>
      <c r="BPH33" t="e">
        <f>mvarM7*mvarM9</f>
        <v>#VALUE!</v>
      </c>
      <c r="BPI33" s="24" t="e">
        <f t="shared" si="759"/>
        <v>#VALUE!</v>
      </c>
      <c r="BPJ33" s="24" t="e">
        <f t="shared" si="760"/>
        <v>#VALUE!</v>
      </c>
      <c r="BPK33" s="24" t="e">
        <f t="shared" si="761"/>
        <v>#VALUE!</v>
      </c>
      <c r="BPL33">
        <v>1.1484836128444E-4</v>
      </c>
      <c r="BPM33" t="e">
        <f>bvarM9^2</f>
        <v>#VALUE!</v>
      </c>
      <c r="BPN33" t="e">
        <f>cvarM9^2</f>
        <v>#VALUE!</v>
      </c>
      <c r="BPO33" t="e">
        <f>mvarM9^2</f>
        <v>#VALUE!</v>
      </c>
      <c r="BPP33" s="24" t="e">
        <f t="shared" si="762"/>
        <v>#VALUE!</v>
      </c>
      <c r="BPQ33" s="24" t="e">
        <f t="shared" si="763"/>
        <v>#VALUE!</v>
      </c>
      <c r="BPR33" s="24" t="e">
        <f t="shared" si="764"/>
        <v>#VALUE!</v>
      </c>
      <c r="BPS33">
        <v>1.7005961454923</v>
      </c>
      <c r="BPT33" t="e">
        <f>bvarM1^2</f>
        <v>#VALUE!</v>
      </c>
      <c r="BPU33" t="e">
        <f>cvarM1^2</f>
        <v>#VALUE!</v>
      </c>
      <c r="BPV33" t="e">
        <f>mvarM1^2</f>
        <v>#VALUE!</v>
      </c>
      <c r="BPW33" s="24" t="e">
        <f t="shared" si="765"/>
        <v>#VALUE!</v>
      </c>
      <c r="BPX33" s="24" t="e">
        <f t="shared" si="766"/>
        <v>#VALUE!</v>
      </c>
      <c r="BPY33" s="24" t="e">
        <f t="shared" si="767"/>
        <v>#VALUE!</v>
      </c>
      <c r="BPZ33">
        <v>-6.9525302151591997E-4</v>
      </c>
      <c r="BQA33" t="e">
        <f>bvarM7^2</f>
        <v>#VALUE!</v>
      </c>
      <c r="BQB33" t="e">
        <f>cvarM7^2</f>
        <v>#VALUE!</v>
      </c>
      <c r="BQC33" t="e">
        <f>mvarM7^2</f>
        <v>#VALUE!</v>
      </c>
      <c r="BQD33" s="24" t="e">
        <f t="shared" si="768"/>
        <v>#VALUE!</v>
      </c>
      <c r="BQE33" s="24" t="e">
        <f t="shared" si="769"/>
        <v>#VALUE!</v>
      </c>
      <c r="BQF33" s="24" t="e">
        <f t="shared" si="770"/>
        <v>#VALUE!</v>
      </c>
      <c r="BQG33">
        <v>1.3150678295189001E-7</v>
      </c>
      <c r="BQH33" t="e">
        <f>bvarHC1^2</f>
        <v>#VALUE!</v>
      </c>
      <c r="BQI33" t="e">
        <f>cvarHC1^2</f>
        <v>#VALUE!</v>
      </c>
      <c r="BQJ33" t="e">
        <f>mvarHC1^2</f>
        <v>#VALUE!</v>
      </c>
      <c r="BQK33" s="24" t="e">
        <f t="shared" si="771"/>
        <v>#VALUE!</v>
      </c>
      <c r="BQL33" s="24" t="e">
        <f t="shared" si="772"/>
        <v>#VALUE!</v>
      </c>
      <c r="BQM33" s="24" t="e">
        <f t="shared" si="773"/>
        <v>#VALUE!</v>
      </c>
      <c r="BQN33">
        <v>5.7566226406329002E-12</v>
      </c>
      <c r="BQO33" t="e">
        <f>bvarHC1^2</f>
        <v>#VALUE!</v>
      </c>
      <c r="BQP33" t="e">
        <f>cvarHC1^2</f>
        <v>#VALUE!</v>
      </c>
      <c r="BQQ33" t="e">
        <f>mvarHC1^2</f>
        <v>#VALUE!</v>
      </c>
      <c r="BQR33" s="24" t="e">
        <f t="shared" si="774"/>
        <v>#VALUE!</v>
      </c>
      <c r="BQS33" s="24" t="e">
        <f t="shared" si="775"/>
        <v>#VALUE!</v>
      </c>
      <c r="BQT33" s="24" t="e">
        <f t="shared" si="776"/>
        <v>#VALUE!</v>
      </c>
      <c r="BQU33">
        <v>-4.9493866439317003E-4</v>
      </c>
      <c r="BQV33" t="e">
        <f>bvarM7^2</f>
        <v>#VALUE!</v>
      </c>
      <c r="BQW33" t="e">
        <f>cvarM7^2</f>
        <v>#VALUE!</v>
      </c>
      <c r="BQX33" t="e">
        <f>mvarM7^2</f>
        <v>#VALUE!</v>
      </c>
      <c r="BQY33" s="24" t="e">
        <f t="shared" si="777"/>
        <v>#VALUE!</v>
      </c>
      <c r="BQZ33" s="24" t="e">
        <f t="shared" si="778"/>
        <v>#VALUE!</v>
      </c>
      <c r="BRA33" s="24" t="e">
        <f t="shared" si="779"/>
        <v>#VALUE!</v>
      </c>
      <c r="BRB33">
        <v>-1.2523216628239999E-10</v>
      </c>
      <c r="BRC33" t="e">
        <f>bvarHC1^3</f>
        <v>#VALUE!</v>
      </c>
      <c r="BRD33" t="e">
        <f>cvarHC1^3</f>
        <v>#VALUE!</v>
      </c>
      <c r="BRE33" t="e">
        <f>mvarHC1^3</f>
        <v>#VALUE!</v>
      </c>
      <c r="BRF33" s="24" t="e">
        <f t="shared" si="780"/>
        <v>#VALUE!</v>
      </c>
      <c r="BRG33" s="24" t="e">
        <f t="shared" si="781"/>
        <v>#VALUE!</v>
      </c>
      <c r="BRH33" s="24" t="e">
        <f t="shared" si="782"/>
        <v>#VALUE!</v>
      </c>
      <c r="BRI33">
        <v>-7.7992858537187001E-8</v>
      </c>
      <c r="BRJ33" t="e">
        <f>bvarM7^2</f>
        <v>#VALUE!</v>
      </c>
      <c r="BRK33" t="e">
        <f>cvarM7^2</f>
        <v>#VALUE!</v>
      </c>
      <c r="BRL33" t="e">
        <f>mvarM7^2</f>
        <v>#VALUE!</v>
      </c>
      <c r="BRM33" s="24" t="e">
        <f t="shared" si="783"/>
        <v>#VALUE!</v>
      </c>
      <c r="BRN33" s="24" t="e">
        <f t="shared" si="784"/>
        <v>#VALUE!</v>
      </c>
      <c r="BRO33" s="24" t="e">
        <f t="shared" si="785"/>
        <v>#VALUE!</v>
      </c>
      <c r="BRT33" s="24">
        <f t="shared" si="786"/>
        <v>0</v>
      </c>
      <c r="BRU33" s="24">
        <f t="shared" si="787"/>
        <v>0</v>
      </c>
      <c r="BRV33" s="24">
        <f t="shared" si="788"/>
        <v>0</v>
      </c>
      <c r="BRW33">
        <v>1.3681328546348999E-7</v>
      </c>
      <c r="BRX33" t="e">
        <f>bvarHC1^2</f>
        <v>#VALUE!</v>
      </c>
      <c r="BRY33" t="e">
        <f>cvarHC1^2</f>
        <v>#VALUE!</v>
      </c>
      <c r="BRZ33" t="e">
        <f>mvarHC1^2</f>
        <v>#VALUE!</v>
      </c>
      <c r="BSA33" s="24" t="e">
        <f t="shared" si="789"/>
        <v>#VALUE!</v>
      </c>
      <c r="BSB33" s="24" t="e">
        <f t="shared" si="790"/>
        <v>#VALUE!</v>
      </c>
      <c r="BSC33" s="24" t="e">
        <f t="shared" si="791"/>
        <v>#VALUE!</v>
      </c>
      <c r="BSD33">
        <v>-2.9501374885744999E-9</v>
      </c>
      <c r="BSE33" t="e">
        <f>bvarM4*bvarM7</f>
        <v>#VALUE!</v>
      </c>
      <c r="BSF33" t="e">
        <f>cvarM4*cvarM7</f>
        <v>#VALUE!</v>
      </c>
      <c r="BSG33" t="e">
        <f>mvarM4*mvarM7</f>
        <v>#VALUE!</v>
      </c>
      <c r="BSH33" s="24" t="e">
        <f t="shared" si="792"/>
        <v>#VALUE!</v>
      </c>
      <c r="BSI33" s="24" t="e">
        <f t="shared" si="793"/>
        <v>#VALUE!</v>
      </c>
      <c r="BSJ33" s="24" t="e">
        <f t="shared" si="794"/>
        <v>#VALUE!</v>
      </c>
      <c r="BSK33">
        <v>7672.1154719965998</v>
      </c>
      <c r="BSL33" t="e">
        <f>bvarM1^2</f>
        <v>#VALUE!</v>
      </c>
      <c r="BSM33" t="e">
        <f>cvarM1^2</f>
        <v>#VALUE!</v>
      </c>
      <c r="BSN33" t="e">
        <f>mvarM1^2</f>
        <v>#VALUE!</v>
      </c>
      <c r="BSO33" s="24" t="e">
        <f t="shared" si="795"/>
        <v>#VALUE!</v>
      </c>
      <c r="BSP33" s="24" t="e">
        <f t="shared" si="796"/>
        <v>#VALUE!</v>
      </c>
      <c r="BSQ33" s="24" t="e">
        <f t="shared" si="797"/>
        <v>#VALUE!</v>
      </c>
      <c r="BSR33">
        <v>-5.1837603655240003E-6</v>
      </c>
      <c r="BSS33" t="e">
        <f>bvarM4^3</f>
        <v>#VALUE!</v>
      </c>
      <c r="BST33" t="e">
        <f>cvarM4^3</f>
        <v>#VALUE!</v>
      </c>
      <c r="BSU33" t="e">
        <f>mvarM4^3</f>
        <v>#VALUE!</v>
      </c>
      <c r="BSV33" s="24" t="e">
        <f t="shared" si="798"/>
        <v>#VALUE!</v>
      </c>
      <c r="BSW33" s="24" t="e">
        <f t="shared" si="799"/>
        <v>#VALUE!</v>
      </c>
      <c r="BSX33" s="24" t="e">
        <f t="shared" si="800"/>
        <v>#VALUE!</v>
      </c>
      <c r="BSY33">
        <v>-9.7914823761908004E-15</v>
      </c>
      <c r="BSZ33" t="e">
        <f>bvarHC1^3</f>
        <v>#VALUE!</v>
      </c>
      <c r="BTA33" t="e">
        <f>cvarHC1^3</f>
        <v>#VALUE!</v>
      </c>
      <c r="BTB33" t="e">
        <f>mvarHC1^3</f>
        <v>#VALUE!</v>
      </c>
      <c r="BTC33" s="24" t="e">
        <f t="shared" si="801"/>
        <v>#VALUE!</v>
      </c>
      <c r="BTD33" s="24" t="e">
        <f t="shared" si="802"/>
        <v>#VALUE!</v>
      </c>
      <c r="BTE33" s="24" t="e">
        <f t="shared" si="803"/>
        <v>#VALUE!</v>
      </c>
      <c r="BTF33">
        <v>-6.1971021726925997E-4</v>
      </c>
      <c r="BTG33" t="e">
        <f>bvarM7^2</f>
        <v>#VALUE!</v>
      </c>
      <c r="BTH33" t="e">
        <f>cvarM7^2</f>
        <v>#VALUE!</v>
      </c>
      <c r="BTI33" t="e">
        <f>mvarM7^2</f>
        <v>#VALUE!</v>
      </c>
      <c r="BTJ33" s="24" t="e">
        <f t="shared" si="804"/>
        <v>#VALUE!</v>
      </c>
      <c r="BTK33" s="24" t="e">
        <f t="shared" si="805"/>
        <v>#VALUE!</v>
      </c>
      <c r="BTL33" s="24" t="e">
        <f t="shared" si="806"/>
        <v>#VALUE!</v>
      </c>
      <c r="BTM33">
        <v>2.3251543464313002E-3</v>
      </c>
      <c r="BTN33" t="e">
        <f>bvarM6^2</f>
        <v>#VALUE!</v>
      </c>
      <c r="BTO33" t="e">
        <f>cvarM6^2</f>
        <v>#VALUE!</v>
      </c>
      <c r="BTP33" t="e">
        <f>mvarM6^2</f>
        <v>#VALUE!</v>
      </c>
      <c r="BTQ33" s="24" t="e">
        <f t="shared" si="807"/>
        <v>#VALUE!</v>
      </c>
      <c r="BTR33" s="24" t="e">
        <f t="shared" si="808"/>
        <v>#VALUE!</v>
      </c>
      <c r="BTS33" s="24" t="e">
        <f t="shared" si="809"/>
        <v>#VALUE!</v>
      </c>
      <c r="BTT33">
        <v>-4.5780769357011995E-16</v>
      </c>
      <c r="BTU33" t="e">
        <f>bvarHC1^3</f>
        <v>#VALUE!</v>
      </c>
      <c r="BTV33" t="e">
        <f>cvarHC1^3</f>
        <v>#VALUE!</v>
      </c>
      <c r="BTW33" t="e">
        <f>mvarHC1^3</f>
        <v>#VALUE!</v>
      </c>
      <c r="BTX33" s="24" t="e">
        <f t="shared" si="810"/>
        <v>#VALUE!</v>
      </c>
      <c r="BTY33" s="24" t="e">
        <f t="shared" si="811"/>
        <v>#VALUE!</v>
      </c>
      <c r="BTZ33" s="24" t="e">
        <f t="shared" si="812"/>
        <v>#VALUE!</v>
      </c>
      <c r="BUA33">
        <v>-2.8404987743025999E-4</v>
      </c>
      <c r="BUB33" t="e">
        <f>bvarM6^2</f>
        <v>#VALUE!</v>
      </c>
      <c r="BUC33" t="e">
        <f>cvarM6^2</f>
        <v>#VALUE!</v>
      </c>
      <c r="BUD33" t="e">
        <f>mvarM6^2</f>
        <v>#VALUE!</v>
      </c>
      <c r="BUE33" s="24" t="e">
        <f t="shared" si="813"/>
        <v>#VALUE!</v>
      </c>
      <c r="BUF33" s="24" t="e">
        <f t="shared" si="814"/>
        <v>#VALUE!</v>
      </c>
      <c r="BUG33" s="24" t="e">
        <f t="shared" si="815"/>
        <v>#VALUE!</v>
      </c>
      <c r="BUH33">
        <v>-4.6508973370084998E-6</v>
      </c>
      <c r="BUI33" t="e">
        <f>bvarM4^3</f>
        <v>#VALUE!</v>
      </c>
      <c r="BUJ33" t="e">
        <f>cvarM4^3</f>
        <v>#VALUE!</v>
      </c>
      <c r="BUK33" t="e">
        <f>mvarM4^3</f>
        <v>#VALUE!</v>
      </c>
      <c r="BUL33" s="24" t="e">
        <f t="shared" si="816"/>
        <v>#VALUE!</v>
      </c>
      <c r="BUM33" s="24" t="e">
        <f t="shared" si="817"/>
        <v>#VALUE!</v>
      </c>
      <c r="BUN33" s="24" t="e">
        <f t="shared" si="818"/>
        <v>#VALUE!</v>
      </c>
      <c r="BUO33">
        <v>4.0192187623876E-8</v>
      </c>
      <c r="BUP33" t="e">
        <f>bvarM4^2</f>
        <v>#VALUE!</v>
      </c>
      <c r="BUQ33" t="e">
        <f>cvarM4^2</f>
        <v>#VALUE!</v>
      </c>
      <c r="BUR33" t="e">
        <f>mvarM4^2</f>
        <v>#VALUE!</v>
      </c>
      <c r="BUS33" s="24" t="e">
        <f t="shared" si="819"/>
        <v>#VALUE!</v>
      </c>
      <c r="BUT33" s="24" t="e">
        <f t="shared" si="820"/>
        <v>#VALUE!</v>
      </c>
      <c r="BUU33" s="24" t="e">
        <f t="shared" si="821"/>
        <v>#VALUE!</v>
      </c>
      <c r="BUV33">
        <v>1.2056712212733E-4</v>
      </c>
      <c r="BUW33" t="e">
        <f>bvarM7^3</f>
        <v>#VALUE!</v>
      </c>
      <c r="BUX33" t="e">
        <f>cvarM7^3</f>
        <v>#VALUE!</v>
      </c>
      <c r="BUY33" t="e">
        <f>mvarM7^3</f>
        <v>#VALUE!</v>
      </c>
      <c r="BUZ33" s="24" t="e">
        <f t="shared" si="822"/>
        <v>#VALUE!</v>
      </c>
      <c r="BVA33" s="24" t="e">
        <f t="shared" si="823"/>
        <v>#VALUE!</v>
      </c>
      <c r="BVB33" s="24" t="e">
        <f t="shared" si="824"/>
        <v>#VALUE!</v>
      </c>
      <c r="BVC33">
        <v>2.0665538076590001E-3</v>
      </c>
      <c r="BVD33" t="e">
        <f>bvarM6^2</f>
        <v>#VALUE!</v>
      </c>
      <c r="BVE33" t="e">
        <f>cvarM6^2</f>
        <v>#VALUE!</v>
      </c>
      <c r="BVF33" t="e">
        <f>mvarM6^2</f>
        <v>#VALUE!</v>
      </c>
      <c r="BVG33" s="24" t="e">
        <f t="shared" si="825"/>
        <v>#VALUE!</v>
      </c>
      <c r="BVH33" s="24" t="e">
        <f t="shared" si="826"/>
        <v>#VALUE!</v>
      </c>
      <c r="BVI33" s="24" t="e">
        <f t="shared" si="827"/>
        <v>#VALUE!</v>
      </c>
      <c r="BVJ33">
        <v>-2.3207249086573001E-8</v>
      </c>
      <c r="BVK33" t="e">
        <f>bvarM6*bvarM7</f>
        <v>#VALUE!</v>
      </c>
      <c r="BVL33" t="e">
        <f>cvarM6*cvarM7</f>
        <v>#VALUE!</v>
      </c>
      <c r="BVM33" t="e">
        <f>mvarM6*mvarM7</f>
        <v>#VALUE!</v>
      </c>
      <c r="BVN33" s="24" t="e">
        <f t="shared" si="828"/>
        <v>#VALUE!</v>
      </c>
      <c r="BVO33" s="24" t="e">
        <f t="shared" si="829"/>
        <v>#VALUE!</v>
      </c>
      <c r="BVP33" s="24" t="e">
        <f t="shared" si="830"/>
        <v>#VALUE!</v>
      </c>
      <c r="BVQ33">
        <v>2.0986184126389E-7</v>
      </c>
      <c r="BVR33" t="e">
        <f>bvarHC1^2</f>
        <v>#VALUE!</v>
      </c>
      <c r="BVS33" t="e">
        <f>cvarHC1^2</f>
        <v>#VALUE!</v>
      </c>
      <c r="BVT33" t="e">
        <f>mvarHC1^2</f>
        <v>#VALUE!</v>
      </c>
      <c r="BVU33" s="24" t="e">
        <f t="shared" si="831"/>
        <v>#VALUE!</v>
      </c>
      <c r="BVV33" s="24" t="e">
        <f t="shared" si="832"/>
        <v>#VALUE!</v>
      </c>
      <c r="BVW33" s="24" t="e">
        <f t="shared" si="833"/>
        <v>#VALUE!</v>
      </c>
      <c r="BVX33">
        <v>-1.7172302220795001E-4</v>
      </c>
      <c r="BVY33" t="e">
        <f>bvarM6*bvarM9</f>
        <v>#VALUE!</v>
      </c>
      <c r="BVZ33" t="e">
        <f>cvarM6*cvarM9</f>
        <v>#VALUE!</v>
      </c>
      <c r="BWA33" t="e">
        <f>mvarM6*mvarM9</f>
        <v>#VALUE!</v>
      </c>
      <c r="BWB33" s="24" t="e">
        <f t="shared" si="834"/>
        <v>#VALUE!</v>
      </c>
      <c r="BWC33" s="24" t="e">
        <f t="shared" si="835"/>
        <v>#VALUE!</v>
      </c>
      <c r="BWD33" s="24" t="e">
        <f t="shared" si="836"/>
        <v>#VALUE!</v>
      </c>
      <c r="BWE33">
        <v>1.2680384808817E-7</v>
      </c>
      <c r="BWF33" t="e">
        <f>bvarM6^2</f>
        <v>#VALUE!</v>
      </c>
      <c r="BWG33" t="e">
        <f>cvarM6^2</f>
        <v>#VALUE!</v>
      </c>
      <c r="BWH33" t="e">
        <f>mvarM6^2</f>
        <v>#VALUE!</v>
      </c>
      <c r="BWI33" s="24" t="e">
        <f t="shared" si="837"/>
        <v>#VALUE!</v>
      </c>
      <c r="BWJ33" s="24" t="e">
        <f t="shared" si="838"/>
        <v>#VALUE!</v>
      </c>
      <c r="BWK33" s="24" t="e">
        <f t="shared" si="839"/>
        <v>#VALUE!</v>
      </c>
      <c r="BWL33">
        <v>-8.0789029806921005E-6</v>
      </c>
      <c r="BWM33" t="e">
        <f>bvarM4^2</f>
        <v>#VALUE!</v>
      </c>
      <c r="BWN33" t="e">
        <f>cvarM4^2</f>
        <v>#VALUE!</v>
      </c>
      <c r="BWO33" t="e">
        <f>mvarM4^2</f>
        <v>#VALUE!</v>
      </c>
      <c r="BWP33" s="24" t="e">
        <f t="shared" si="840"/>
        <v>#VALUE!</v>
      </c>
      <c r="BWQ33" s="24" t="e">
        <f t="shared" si="841"/>
        <v>#VALUE!</v>
      </c>
      <c r="BWR33" s="24" t="e">
        <f t="shared" si="842"/>
        <v>#VALUE!</v>
      </c>
      <c r="BWS33">
        <v>2.7645224845108002E-4</v>
      </c>
      <c r="BWT33" t="e">
        <f>bvarM7*bvarM9</f>
        <v>#VALUE!</v>
      </c>
      <c r="BWU33" t="e">
        <f>cvarM7*cvarM9</f>
        <v>#VALUE!</v>
      </c>
      <c r="BWV33" t="e">
        <f>mvarM7*mvarM9</f>
        <v>#VALUE!</v>
      </c>
      <c r="BWW33" s="24" t="e">
        <f t="shared" si="843"/>
        <v>#VALUE!</v>
      </c>
      <c r="BWX33" s="24" t="e">
        <f t="shared" si="844"/>
        <v>#VALUE!</v>
      </c>
      <c r="BWY33" s="24" t="e">
        <f t="shared" si="845"/>
        <v>#VALUE!</v>
      </c>
      <c r="BWZ33">
        <v>-2.0351745094340998E-8</v>
      </c>
      <c r="BXA33" t="e">
        <f>bvarM6*bvarM7</f>
        <v>#VALUE!</v>
      </c>
      <c r="BXB33" t="e">
        <f>cvarM6*cvarM7</f>
        <v>#VALUE!</v>
      </c>
      <c r="BXC33" t="e">
        <f>mvarM6*mvarM7</f>
        <v>#VALUE!</v>
      </c>
      <c r="BXD33" s="24" t="e">
        <f t="shared" si="846"/>
        <v>#VALUE!</v>
      </c>
      <c r="BXE33" s="24" t="e">
        <f t="shared" si="847"/>
        <v>#VALUE!</v>
      </c>
      <c r="BXF33" s="24" t="e">
        <f t="shared" si="848"/>
        <v>#VALUE!</v>
      </c>
      <c r="BXG33">
        <v>-2.4374909754523001E-5</v>
      </c>
      <c r="BXH33" t="e">
        <f>bvarM6^2</f>
        <v>#VALUE!</v>
      </c>
      <c r="BXI33" t="e">
        <f>cvarM6^2</f>
        <v>#VALUE!</v>
      </c>
      <c r="BXJ33" t="e">
        <f>mvarM6^2</f>
        <v>#VALUE!</v>
      </c>
      <c r="BXK33" s="24" t="e">
        <f t="shared" si="849"/>
        <v>#VALUE!</v>
      </c>
      <c r="BXL33" s="24" t="e">
        <f t="shared" si="850"/>
        <v>#VALUE!</v>
      </c>
      <c r="BXM33" s="24" t="e">
        <f t="shared" si="851"/>
        <v>#VALUE!</v>
      </c>
      <c r="BXN33">
        <v>-6.7183616641211998E-3</v>
      </c>
      <c r="BXO33" t="e">
        <f>bvarM7^2</f>
        <v>#VALUE!</v>
      </c>
      <c r="BXP33" t="e">
        <f>cvarM7^2</f>
        <v>#VALUE!</v>
      </c>
      <c r="BXQ33" t="e">
        <f>mvarM7^2</f>
        <v>#VALUE!</v>
      </c>
      <c r="BXR33" s="24" t="e">
        <f t="shared" si="852"/>
        <v>#VALUE!</v>
      </c>
      <c r="BXS33" s="24" t="e">
        <f t="shared" si="853"/>
        <v>#VALUE!</v>
      </c>
      <c r="BXT33" s="24" t="e">
        <f t="shared" si="854"/>
        <v>#VALUE!</v>
      </c>
      <c r="BXU33">
        <v>8.8800063028896997E-8</v>
      </c>
      <c r="BXV33" t="e">
        <f>bvarM6^2</f>
        <v>#VALUE!</v>
      </c>
      <c r="BXW33" t="e">
        <f>cvarM6^2</f>
        <v>#VALUE!</v>
      </c>
      <c r="BXX33" t="e">
        <f>mvarM6^2</f>
        <v>#VALUE!</v>
      </c>
      <c r="BXY33" s="24" t="e">
        <f t="shared" si="855"/>
        <v>#VALUE!</v>
      </c>
      <c r="BXZ33" s="24" t="e">
        <f t="shared" si="856"/>
        <v>#VALUE!</v>
      </c>
      <c r="BYA33" s="24" t="e">
        <f t="shared" si="857"/>
        <v>#VALUE!</v>
      </c>
      <c r="BYB33">
        <v>-4.5784209421154E-12</v>
      </c>
      <c r="BYC33" t="e">
        <f>bvarHC1^3</f>
        <v>#VALUE!</v>
      </c>
      <c r="BYD33" t="e">
        <f>cvarHC1^3</f>
        <v>#VALUE!</v>
      </c>
      <c r="BYE33" t="e">
        <f>mvarHC1^3</f>
        <v>#VALUE!</v>
      </c>
      <c r="BYF33" s="24" t="e">
        <f t="shared" si="858"/>
        <v>#VALUE!</v>
      </c>
      <c r="BYG33" s="24" t="e">
        <f t="shared" si="859"/>
        <v>#VALUE!</v>
      </c>
      <c r="BYH33" s="24" t="e">
        <f t="shared" si="860"/>
        <v>#VALUE!</v>
      </c>
      <c r="BYI33">
        <v>6.2239152026783006E-5</v>
      </c>
      <c r="BYJ33" t="e">
        <f>bvarM6*bvarM9</f>
        <v>#VALUE!</v>
      </c>
      <c r="BYK33" t="e">
        <f>cvarM6*cvarM9</f>
        <v>#VALUE!</v>
      </c>
      <c r="BYL33" t="e">
        <f>mvarM6*mvarM9</f>
        <v>#VALUE!</v>
      </c>
      <c r="BYM33" s="24" t="e">
        <f t="shared" si="861"/>
        <v>#VALUE!</v>
      </c>
      <c r="BYN33" s="24" t="e">
        <f t="shared" si="862"/>
        <v>#VALUE!</v>
      </c>
      <c r="BYO33" s="24" t="e">
        <f t="shared" si="863"/>
        <v>#VALUE!</v>
      </c>
      <c r="BYP33">
        <v>-1.8810556625517999E-8</v>
      </c>
      <c r="BYQ33" t="e">
        <f>bvarM6*bvarM7</f>
        <v>#VALUE!</v>
      </c>
      <c r="BYR33" t="e">
        <f>cvarM6*cvarM7</f>
        <v>#VALUE!</v>
      </c>
      <c r="BYS33" t="e">
        <f>mvarM6*mvarM7</f>
        <v>#VALUE!</v>
      </c>
      <c r="BYT33" s="24" t="e">
        <f t="shared" si="864"/>
        <v>#VALUE!</v>
      </c>
      <c r="BYU33" s="24" t="e">
        <f t="shared" si="865"/>
        <v>#VALUE!</v>
      </c>
      <c r="BYV33" s="24" t="e">
        <f t="shared" si="866"/>
        <v>#VALUE!</v>
      </c>
    </row>
    <row r="34" spans="6:2024" x14ac:dyDescent="0.3">
      <c r="F34" s="82">
        <f t="shared" si="0"/>
        <v>0</v>
      </c>
      <c r="G34" s="82">
        <f t="shared" si="1"/>
        <v>0</v>
      </c>
      <c r="H34" s="82">
        <f t="shared" si="2"/>
        <v>0</v>
      </c>
      <c r="I34">
        <v>-1.4047068368784E-4</v>
      </c>
      <c r="J34" t="e">
        <f>bvarM3*bvarM8</f>
        <v>#VALUE!</v>
      </c>
      <c r="K34" t="e">
        <f>cvarM3*cvarM8</f>
        <v>#VALUE!</v>
      </c>
      <c r="L34" t="e">
        <f>mvarM3*mvarM8</f>
        <v>#VALUE!</v>
      </c>
      <c r="M34" s="15" t="e">
        <f t="shared" si="3"/>
        <v>#VALUE!</v>
      </c>
      <c r="N34" s="15" t="e">
        <f t="shared" si="4"/>
        <v>#VALUE!</v>
      </c>
      <c r="O34" s="15" t="e">
        <f t="shared" si="5"/>
        <v>#VALUE!</v>
      </c>
      <c r="P34">
        <v>2.0106576217747001E-4</v>
      </c>
      <c r="Q34" t="e">
        <f>bvarM2*bvarM7</f>
        <v>#VALUE!</v>
      </c>
      <c r="R34" t="e">
        <f>cvarM2*cvarM7</f>
        <v>#VALUE!</v>
      </c>
      <c r="S34" t="e">
        <f>mvarM2*mvarM7</f>
        <v>#VALUE!</v>
      </c>
      <c r="T34" s="15" t="e">
        <f t="shared" si="6"/>
        <v>#VALUE!</v>
      </c>
      <c r="U34" s="74" t="e">
        <f t="shared" si="7"/>
        <v>#VALUE!</v>
      </c>
      <c r="V34" s="15" t="e">
        <f t="shared" si="8"/>
        <v>#VALUE!</v>
      </c>
      <c r="W34">
        <v>-1.5411470528421E-6</v>
      </c>
      <c r="X34" t="e">
        <f>bvarM7*bvarM9</f>
        <v>#VALUE!</v>
      </c>
      <c r="Y34" t="e">
        <f>cvarM7*cvarM9</f>
        <v>#VALUE!</v>
      </c>
      <c r="Z34" t="e">
        <f>mvarM7*mvarM9</f>
        <v>#VALUE!</v>
      </c>
      <c r="AA34" t="e">
        <f t="shared" si="9"/>
        <v>#VALUE!</v>
      </c>
      <c r="AB34" s="15" t="e">
        <f t="shared" si="10"/>
        <v>#VALUE!</v>
      </c>
      <c r="AC34" s="53" t="e">
        <f t="shared" si="11"/>
        <v>#VALUE!</v>
      </c>
      <c r="AD34">
        <v>8.3061603671640003E-5</v>
      </c>
      <c r="AE34" t="e">
        <f>bvarHC2*bvarM7</f>
        <v>#VALUE!</v>
      </c>
      <c r="AF34" t="e">
        <f>cvarHC2*cvarM7</f>
        <v>#VALUE!</v>
      </c>
      <c r="AG34" t="e">
        <f>mvarHC2*mvarM7</f>
        <v>#VALUE!</v>
      </c>
      <c r="AH34" t="e">
        <f t="shared" si="12"/>
        <v>#VALUE!</v>
      </c>
      <c r="AI34" s="15" t="e">
        <f t="shared" si="13"/>
        <v>#VALUE!</v>
      </c>
      <c r="AJ34" s="53" t="e">
        <f t="shared" si="14"/>
        <v>#VALUE!</v>
      </c>
      <c r="AK34">
        <v>8.6880731487614995E-5</v>
      </c>
      <c r="AL34" t="e">
        <f>bvarHC2*bvarM6</f>
        <v>#VALUE!</v>
      </c>
      <c r="AM34" t="e">
        <f>cvarHC2*cvarM6</f>
        <v>#VALUE!</v>
      </c>
      <c r="AN34" t="e">
        <f>mvarHC2*mvarM6</f>
        <v>#VALUE!</v>
      </c>
      <c r="AO34" s="15" t="e">
        <f t="shared" si="15"/>
        <v>#VALUE!</v>
      </c>
      <c r="AP34" s="15" t="e">
        <f t="shared" si="16"/>
        <v>#VALUE!</v>
      </c>
      <c r="AQ34" s="53" t="e">
        <f t="shared" si="17"/>
        <v>#VALUE!</v>
      </c>
      <c r="AR34">
        <v>0.19770196585547001</v>
      </c>
      <c r="AS34" t="e">
        <f>bvarM1*bvarM7</f>
        <v>#VALUE!</v>
      </c>
      <c r="AT34" t="e">
        <f>cvarM1*cvarM7</f>
        <v>#VALUE!</v>
      </c>
      <c r="AU34" t="e">
        <f>mvarM1*mvarM7</f>
        <v>#VALUE!</v>
      </c>
      <c r="AV34" s="15" t="e">
        <f t="shared" si="18"/>
        <v>#VALUE!</v>
      </c>
      <c r="AW34" s="15" t="e">
        <f t="shared" si="19"/>
        <v>#VALUE!</v>
      </c>
      <c r="AX34" s="53" t="e">
        <f t="shared" si="20"/>
        <v>#VALUE!</v>
      </c>
      <c r="AY34">
        <v>-5.6494898500565004E-7</v>
      </c>
      <c r="AZ34" t="e">
        <f>bvarM2*bvarM5</f>
        <v>#VALUE!</v>
      </c>
      <c r="BA34" t="e">
        <f>cvarM2*cvarM5</f>
        <v>#VALUE!</v>
      </c>
      <c r="BB34" t="e">
        <f>mvarM2*mvarM5</f>
        <v>#VALUE!</v>
      </c>
      <c r="BC34" s="15" t="e">
        <f t="shared" si="21"/>
        <v>#VALUE!</v>
      </c>
      <c r="BD34" s="15" t="e">
        <f t="shared" si="22"/>
        <v>#VALUE!</v>
      </c>
      <c r="BE34" s="53" t="e">
        <f t="shared" si="23"/>
        <v>#VALUE!</v>
      </c>
      <c r="BF34">
        <v>-0.43835640691789002</v>
      </c>
      <c r="BG34" t="e">
        <f>bvarM1*bvarM9</f>
        <v>#VALUE!</v>
      </c>
      <c r="BH34" t="e">
        <f>cvarM1*cvarM9</f>
        <v>#VALUE!</v>
      </c>
      <c r="BI34" t="e">
        <f>mvarM1*mvarM9</f>
        <v>#VALUE!</v>
      </c>
      <c r="BJ34" s="15" t="e">
        <f t="shared" si="24"/>
        <v>#VALUE!</v>
      </c>
      <c r="BK34" s="15" t="e">
        <f t="shared" si="25"/>
        <v>#VALUE!</v>
      </c>
      <c r="BL34" s="53" t="e">
        <f t="shared" si="26"/>
        <v>#VALUE!</v>
      </c>
      <c r="BM34">
        <v>-2.2121264884343999E-2</v>
      </c>
      <c r="BN34" t="e">
        <f>bvarM1*bvarM3</f>
        <v>#VALUE!</v>
      </c>
      <c r="BO34" t="e">
        <f>cvarM1*cvarM3</f>
        <v>#VALUE!</v>
      </c>
      <c r="BP34" t="e">
        <f>mvarM1*mvarM3</f>
        <v>#VALUE!</v>
      </c>
      <c r="BQ34" s="15" t="e">
        <f t="shared" si="27"/>
        <v>#VALUE!</v>
      </c>
      <c r="BR34" s="15" t="e">
        <f t="shared" si="28"/>
        <v>#VALUE!</v>
      </c>
      <c r="BS34" s="53" t="e">
        <f t="shared" si="29"/>
        <v>#VALUE!</v>
      </c>
      <c r="BT34">
        <v>2.5434077264777002E-4</v>
      </c>
      <c r="BU34" t="e">
        <f>bvarHC2*bvarM7</f>
        <v>#VALUE!</v>
      </c>
      <c r="BV34" t="e">
        <f>cvarHC2*cvarM7</f>
        <v>#VALUE!</v>
      </c>
      <c r="BW34" t="e">
        <f>mvarHC2*mvarM7</f>
        <v>#VALUE!</v>
      </c>
      <c r="BX34" s="15" t="e">
        <f t="shared" si="30"/>
        <v>#VALUE!</v>
      </c>
      <c r="BY34" s="15" t="e">
        <f t="shared" si="31"/>
        <v>#VALUE!</v>
      </c>
      <c r="BZ34" s="53" t="e">
        <f t="shared" si="32"/>
        <v>#VALUE!</v>
      </c>
      <c r="CA34">
        <v>-6.4856622572657995E-4</v>
      </c>
      <c r="CB34" t="e">
        <f>bvarHC2*bvarM7</f>
        <v>#VALUE!</v>
      </c>
      <c r="CC34" t="e">
        <f>cvarHC2*cvarM7</f>
        <v>#VALUE!</v>
      </c>
      <c r="CD34" t="e">
        <f>mvarHC2*mvarM7</f>
        <v>#VALUE!</v>
      </c>
      <c r="CE34" s="15" t="e">
        <f t="shared" si="33"/>
        <v>#VALUE!</v>
      </c>
      <c r="CF34" s="15" t="e">
        <f t="shared" si="34"/>
        <v>#VALUE!</v>
      </c>
      <c r="CG34" s="53" t="e">
        <f t="shared" si="35"/>
        <v>#VALUE!</v>
      </c>
      <c r="CH34">
        <v>-5.1575422245568996E-6</v>
      </c>
      <c r="CI34" t="e">
        <f>bvarHC2*bvarM8</f>
        <v>#VALUE!</v>
      </c>
      <c r="CJ34" t="e">
        <f>cvarHC2*cvarM8</f>
        <v>#VALUE!</v>
      </c>
      <c r="CK34" t="e">
        <f>mvarHC2*mvarM8</f>
        <v>#VALUE!</v>
      </c>
      <c r="CL34" s="15" t="e">
        <f t="shared" si="36"/>
        <v>#VALUE!</v>
      </c>
      <c r="CM34" s="15" t="e">
        <f t="shared" si="37"/>
        <v>#VALUE!</v>
      </c>
      <c r="CN34" s="53" t="e">
        <f t="shared" si="38"/>
        <v>#VALUE!</v>
      </c>
      <c r="CO34">
        <v>1.5705892527701E-2</v>
      </c>
      <c r="CP34" t="e">
        <f>bvarM1*bvarM4</f>
        <v>#VALUE!</v>
      </c>
      <c r="CQ34" t="e">
        <f>cvarM1*cvarM4</f>
        <v>#VALUE!</v>
      </c>
      <c r="CR34" t="e">
        <f>mvarM1*mvarM4</f>
        <v>#VALUE!</v>
      </c>
      <c r="CS34" s="15" t="e">
        <f t="shared" si="39"/>
        <v>#VALUE!</v>
      </c>
      <c r="CT34" s="15" t="e">
        <f t="shared" si="40"/>
        <v>#VALUE!</v>
      </c>
      <c r="CU34" s="53" t="e">
        <f t="shared" si="41"/>
        <v>#VALUE!</v>
      </c>
      <c r="CV34">
        <v>3.6090935833286002E-5</v>
      </c>
      <c r="CW34" t="e">
        <f>bvarM2*bvarM5</f>
        <v>#VALUE!</v>
      </c>
      <c r="CX34" t="e">
        <f>cvarM2*cvarM5</f>
        <v>#VALUE!</v>
      </c>
      <c r="CY34" t="e">
        <f>mvarM2*mvarM5</f>
        <v>#VALUE!</v>
      </c>
      <c r="CZ34" s="15" t="e">
        <f t="shared" si="42"/>
        <v>#VALUE!</v>
      </c>
      <c r="DA34" s="15" t="e">
        <f t="shared" si="43"/>
        <v>#VALUE!</v>
      </c>
      <c r="DB34" s="53" t="e">
        <f t="shared" si="44"/>
        <v>#VALUE!</v>
      </c>
      <c r="DC34">
        <v>-1.0839666175254999E-6</v>
      </c>
      <c r="DD34" t="e">
        <f>bvarM4*bvarM6</f>
        <v>#VALUE!</v>
      </c>
      <c r="DE34" t="e">
        <f>cvarM4*cvarM6</f>
        <v>#VALUE!</v>
      </c>
      <c r="DF34" t="e">
        <f>mvarM4*mvarM6</f>
        <v>#VALUE!</v>
      </c>
      <c r="DG34" s="15" t="e">
        <f t="shared" si="45"/>
        <v>#VALUE!</v>
      </c>
      <c r="DH34" s="15" t="e">
        <f t="shared" si="46"/>
        <v>#VALUE!</v>
      </c>
      <c r="DI34" s="53" t="e">
        <f t="shared" si="47"/>
        <v>#VALUE!</v>
      </c>
      <c r="DJ34">
        <v>4.4471351716781E-5</v>
      </c>
      <c r="DK34" t="e">
        <f>bvarHC2*bvarM8</f>
        <v>#VALUE!</v>
      </c>
      <c r="DL34" t="e">
        <f>cvarHC2*cvarM8</f>
        <v>#VALUE!</v>
      </c>
      <c r="DM34" t="e">
        <f>mvarHC2*mvarM8</f>
        <v>#VALUE!</v>
      </c>
      <c r="DN34" s="15" t="e">
        <f t="shared" si="48"/>
        <v>#VALUE!</v>
      </c>
      <c r="DO34" s="15" t="e">
        <f t="shared" si="49"/>
        <v>#VALUE!</v>
      </c>
      <c r="DP34" s="53" t="e">
        <f t="shared" si="50"/>
        <v>#VALUE!</v>
      </c>
      <c r="DQ34">
        <v>1.3355453718766E-5</v>
      </c>
      <c r="DR34" t="e">
        <f>bvarHC2*bvarM4</f>
        <v>#VALUE!</v>
      </c>
      <c r="DS34" t="e">
        <f>cvarHC2*cvarM4</f>
        <v>#VALUE!</v>
      </c>
      <c r="DT34" t="e">
        <f>mvarHC2*mvarM4</f>
        <v>#VALUE!</v>
      </c>
      <c r="DU34" s="15" t="e">
        <f t="shared" si="51"/>
        <v>#VALUE!</v>
      </c>
      <c r="DV34" s="15" t="e">
        <f t="shared" si="52"/>
        <v>#VALUE!</v>
      </c>
      <c r="DW34" s="53" t="e">
        <f t="shared" si="53"/>
        <v>#VALUE!</v>
      </c>
      <c r="DX34">
        <v>1.4508648451095999E-6</v>
      </c>
      <c r="DY34" t="e">
        <f>bvarM2*bvarM7</f>
        <v>#VALUE!</v>
      </c>
      <c r="DZ34" t="e">
        <f>cvarM2*cvarM7</f>
        <v>#VALUE!</v>
      </c>
      <c r="EA34" t="e">
        <f>mvarM2*mvarM7</f>
        <v>#VALUE!</v>
      </c>
      <c r="EB34" s="15" t="e">
        <f t="shared" si="54"/>
        <v>#VALUE!</v>
      </c>
      <c r="EC34" s="15" t="e">
        <f t="shared" si="55"/>
        <v>#VALUE!</v>
      </c>
      <c r="ED34" s="53" t="e">
        <f t="shared" si="56"/>
        <v>#VALUE!</v>
      </c>
      <c r="EE34">
        <v>-3.6877342320695998E-6</v>
      </c>
      <c r="EF34" t="e">
        <f>bvarM2*bvarM7</f>
        <v>#VALUE!</v>
      </c>
      <c r="EG34" t="e">
        <f>cvarM2*cvarM7</f>
        <v>#VALUE!</v>
      </c>
      <c r="EH34" t="e">
        <f>mvarM2*mvarM7</f>
        <v>#VALUE!</v>
      </c>
      <c r="EI34" s="15" t="e">
        <f t="shared" si="57"/>
        <v>#VALUE!</v>
      </c>
      <c r="EJ34" s="15" t="e">
        <f t="shared" si="58"/>
        <v>#VALUE!</v>
      </c>
      <c r="EK34" s="53" t="e">
        <f t="shared" si="59"/>
        <v>#VALUE!</v>
      </c>
      <c r="EL34">
        <v>2.3656201396300998E-5</v>
      </c>
      <c r="EM34" t="e">
        <f>bvarM2*bvarM4</f>
        <v>#VALUE!</v>
      </c>
      <c r="EN34" t="e">
        <f>cvarM2*cvarM4</f>
        <v>#VALUE!</v>
      </c>
      <c r="EO34" t="e">
        <f>mvarM2*mvarM4</f>
        <v>#VALUE!</v>
      </c>
      <c r="EP34" s="15" t="e">
        <f t="shared" si="60"/>
        <v>#VALUE!</v>
      </c>
      <c r="EQ34" s="15" t="e">
        <f t="shared" si="61"/>
        <v>#VALUE!</v>
      </c>
      <c r="ER34" s="53" t="e">
        <f t="shared" si="62"/>
        <v>#VALUE!</v>
      </c>
      <c r="ES34">
        <v>3.1725085409047E-6</v>
      </c>
      <c r="ET34" t="e">
        <f>bvarM2*bvarM5</f>
        <v>#VALUE!</v>
      </c>
      <c r="EU34" t="e">
        <f>cvarM2*cvarM5</f>
        <v>#VALUE!</v>
      </c>
      <c r="EV34" t="e">
        <f>mvarM2*mvarM5</f>
        <v>#VALUE!</v>
      </c>
      <c r="EW34" s="15" t="e">
        <f t="shared" si="63"/>
        <v>#VALUE!</v>
      </c>
      <c r="EX34" s="15" t="e">
        <f t="shared" si="64"/>
        <v>#VALUE!</v>
      </c>
      <c r="EY34" s="53" t="e">
        <f t="shared" si="65"/>
        <v>#VALUE!</v>
      </c>
      <c r="EZ34">
        <v>7.7389373937529E-5</v>
      </c>
      <c r="FA34" t="e">
        <f>bvarHC2*bvarM8</f>
        <v>#VALUE!</v>
      </c>
      <c r="FB34" t="e">
        <f>cvarHC2*cvarM8</f>
        <v>#VALUE!</v>
      </c>
      <c r="FC34" t="e">
        <f>mvarHC2*mvarM8</f>
        <v>#VALUE!</v>
      </c>
      <c r="FD34" s="15" t="e">
        <f t="shared" si="66"/>
        <v>#VALUE!</v>
      </c>
      <c r="FE34" s="15" t="e">
        <f t="shared" si="67"/>
        <v>#VALUE!</v>
      </c>
      <c r="FF34" s="53" t="e">
        <f t="shared" si="68"/>
        <v>#VALUE!</v>
      </c>
      <c r="FG34">
        <v>7.1529106731692006E-5</v>
      </c>
      <c r="FH34" t="e">
        <f>bvarHC2*bvarM6</f>
        <v>#VALUE!</v>
      </c>
      <c r="FI34" t="e">
        <f>cvarHC2*cvarM6</f>
        <v>#VALUE!</v>
      </c>
      <c r="FJ34" t="e">
        <f>mvarHC2*mvarM6</f>
        <v>#VALUE!</v>
      </c>
      <c r="FK34" s="15" t="e">
        <f t="shared" si="69"/>
        <v>#VALUE!</v>
      </c>
      <c r="FL34" s="15" t="e">
        <f t="shared" si="70"/>
        <v>#VALUE!</v>
      </c>
      <c r="FM34" s="53" t="e">
        <f t="shared" si="71"/>
        <v>#VALUE!</v>
      </c>
      <c r="FN34">
        <v>-5.7359242869885001E-5</v>
      </c>
      <c r="FO34" t="e">
        <f>bvarHC2*bvarM7</f>
        <v>#VALUE!</v>
      </c>
      <c r="FP34" t="e">
        <f>cvarHC2*cvarM7</f>
        <v>#VALUE!</v>
      </c>
      <c r="FQ34" t="e">
        <f>mvarHC2*mvarM7</f>
        <v>#VALUE!</v>
      </c>
      <c r="FR34" s="15" t="e">
        <f t="shared" si="72"/>
        <v>#VALUE!</v>
      </c>
      <c r="FS34" s="15" t="e">
        <f t="shared" si="73"/>
        <v>#VALUE!</v>
      </c>
      <c r="FT34" s="53" t="e">
        <f t="shared" si="74"/>
        <v>#VALUE!</v>
      </c>
      <c r="FU34">
        <v>1.4210048401161001E-6</v>
      </c>
      <c r="FV34" t="e">
        <f>bvarM2*bvarM4</f>
        <v>#VALUE!</v>
      </c>
      <c r="FW34" t="e">
        <f>cvarM2*cvarM4</f>
        <v>#VALUE!</v>
      </c>
      <c r="FX34" t="e">
        <f>mvarM2*mvarM4</f>
        <v>#VALUE!</v>
      </c>
      <c r="FY34" s="15" t="e">
        <f t="shared" si="75"/>
        <v>#VALUE!</v>
      </c>
      <c r="FZ34" s="15" t="e">
        <f t="shared" si="76"/>
        <v>#VALUE!</v>
      </c>
      <c r="GA34" s="53" t="e">
        <f t="shared" si="77"/>
        <v>#VALUE!</v>
      </c>
      <c r="GB34">
        <v>4.8244691509163998E-5</v>
      </c>
      <c r="GC34" t="e">
        <f>bvarM2*bvarM6</f>
        <v>#VALUE!</v>
      </c>
      <c r="GD34" t="e">
        <f>cvarM2*cvarM6</f>
        <v>#VALUE!</v>
      </c>
      <c r="GE34" t="e">
        <f>mvarM2*mvarM6</f>
        <v>#VALUE!</v>
      </c>
      <c r="GF34" s="15" t="e">
        <f t="shared" si="78"/>
        <v>#VALUE!</v>
      </c>
      <c r="GG34" s="15" t="e">
        <f t="shared" si="79"/>
        <v>#VALUE!</v>
      </c>
      <c r="GH34" s="53" t="e">
        <f t="shared" si="80"/>
        <v>#VALUE!</v>
      </c>
      <c r="GI34">
        <v>2.5428293351934001E-7</v>
      </c>
      <c r="GJ34" t="e">
        <f>bvarM3*bvarM9</f>
        <v>#VALUE!</v>
      </c>
      <c r="GK34" t="e">
        <f>cvarM3*cvarM9</f>
        <v>#VALUE!</v>
      </c>
      <c r="GL34" t="e">
        <f>mvarM3*mvarM9</f>
        <v>#VALUE!</v>
      </c>
      <c r="GM34" s="15" t="e">
        <f t="shared" si="81"/>
        <v>#VALUE!</v>
      </c>
      <c r="GN34" s="15" t="e">
        <f t="shared" si="82"/>
        <v>#VALUE!</v>
      </c>
      <c r="GO34" s="53" t="e">
        <f t="shared" si="83"/>
        <v>#VALUE!</v>
      </c>
      <c r="GP34">
        <v>4.3228193582064998E-2</v>
      </c>
      <c r="GQ34" t="e">
        <f>bvarM1*bvarM3</f>
        <v>#VALUE!</v>
      </c>
      <c r="GR34" t="e">
        <f>cvarM1*cvarM3</f>
        <v>#VALUE!</v>
      </c>
      <c r="GS34" t="e">
        <f>mvarM1*mvarM3</f>
        <v>#VALUE!</v>
      </c>
      <c r="GT34" s="15" t="e">
        <f t="shared" si="84"/>
        <v>#VALUE!</v>
      </c>
      <c r="GU34" s="15" t="e">
        <f t="shared" si="85"/>
        <v>#VALUE!</v>
      </c>
      <c r="GV34" s="53" t="e">
        <f t="shared" si="86"/>
        <v>#VALUE!</v>
      </c>
      <c r="GW34">
        <v>9.1951778012625005E-6</v>
      </c>
      <c r="GX34" t="e">
        <f>bvarHC2*bvarM4</f>
        <v>#VALUE!</v>
      </c>
      <c r="GY34" t="e">
        <f>cvarHC2*cvarM4</f>
        <v>#VALUE!</v>
      </c>
      <c r="GZ34" t="e">
        <f>mvarHC2*mvarM4</f>
        <v>#VALUE!</v>
      </c>
      <c r="HA34" s="15" t="e">
        <f t="shared" si="87"/>
        <v>#VALUE!</v>
      </c>
      <c r="HB34" s="15" t="e">
        <f t="shared" si="88"/>
        <v>#VALUE!</v>
      </c>
      <c r="HC34" s="53" t="e">
        <f t="shared" si="89"/>
        <v>#VALUE!</v>
      </c>
      <c r="HD34">
        <v>-7.6739065936042997E-3</v>
      </c>
      <c r="HE34" t="e">
        <f>bvarM1*bvarM2</f>
        <v>#VALUE!</v>
      </c>
      <c r="HF34" t="e">
        <f>cvarM1*cvarM2</f>
        <v>#VALUE!</v>
      </c>
      <c r="HG34" t="e">
        <f>mvarM1*mvarM2</f>
        <v>#VALUE!</v>
      </c>
      <c r="HH34" s="15" t="e">
        <f t="shared" si="90"/>
        <v>#VALUE!</v>
      </c>
      <c r="HI34" s="15" t="e">
        <f t="shared" si="91"/>
        <v>#VALUE!</v>
      </c>
      <c r="HJ34" s="53" t="e">
        <f t="shared" si="92"/>
        <v>#VALUE!</v>
      </c>
      <c r="HK34">
        <v>-2.8451284026175001E-6</v>
      </c>
      <c r="HL34" t="e">
        <f>bvarM2*bvarM5</f>
        <v>#VALUE!</v>
      </c>
      <c r="HM34" t="e">
        <f>cvarM2*cvarM5</f>
        <v>#VALUE!</v>
      </c>
      <c r="HN34" t="e">
        <f>mvarM2*mvarM5</f>
        <v>#VALUE!</v>
      </c>
      <c r="HO34" s="15" t="e">
        <f t="shared" si="93"/>
        <v>#VALUE!</v>
      </c>
      <c r="HP34" s="15" t="e">
        <f t="shared" si="94"/>
        <v>#VALUE!</v>
      </c>
      <c r="HQ34" s="53" t="e">
        <f t="shared" si="95"/>
        <v>#VALUE!</v>
      </c>
      <c r="HR34">
        <v>5.4482594150544002E-5</v>
      </c>
      <c r="HS34" t="e">
        <f>bvarM2*bvarM6</f>
        <v>#VALUE!</v>
      </c>
      <c r="HT34" t="e">
        <f>cvarM2*cvarM6</f>
        <v>#VALUE!</v>
      </c>
      <c r="HU34" t="e">
        <f>mvarM2*mvarM6</f>
        <v>#VALUE!</v>
      </c>
      <c r="HV34" s="15" t="e">
        <f t="shared" si="96"/>
        <v>#VALUE!</v>
      </c>
      <c r="HW34" s="15" t="e">
        <f t="shared" si="97"/>
        <v>#VALUE!</v>
      </c>
      <c r="HX34" s="53" t="e">
        <f t="shared" si="98"/>
        <v>#VALUE!</v>
      </c>
      <c r="HY34">
        <v>3.9766512533015002E-6</v>
      </c>
      <c r="HZ34" t="e">
        <f>bvarM2*bvarM5</f>
        <v>#VALUE!</v>
      </c>
      <c r="IA34" t="e">
        <f>cvarM2*cvarM5</f>
        <v>#VALUE!</v>
      </c>
      <c r="IB34" t="e">
        <f>mvarM2*mvarM5</f>
        <v>#VALUE!</v>
      </c>
      <c r="IC34" s="15" t="e">
        <f t="shared" si="99"/>
        <v>#VALUE!</v>
      </c>
      <c r="ID34" s="15" t="e">
        <f t="shared" si="100"/>
        <v>#VALUE!</v>
      </c>
      <c r="IE34" s="53" t="e">
        <f t="shared" si="101"/>
        <v>#VALUE!</v>
      </c>
      <c r="IF34">
        <v>-4.1108235863770998E-4</v>
      </c>
      <c r="IG34" t="e">
        <f>bvarHC2*bvarM8</f>
        <v>#VALUE!</v>
      </c>
      <c r="IH34" t="e">
        <f>cvarHC2*cvarM8</f>
        <v>#VALUE!</v>
      </c>
      <c r="II34" t="e">
        <f>mvarHC2*mvarM8</f>
        <v>#VALUE!</v>
      </c>
      <c r="IJ34" s="15" t="e">
        <f t="shared" si="102"/>
        <v>#VALUE!</v>
      </c>
      <c r="IK34" s="15" t="e">
        <f t="shared" si="103"/>
        <v>#VALUE!</v>
      </c>
      <c r="IL34" s="53" t="e">
        <f t="shared" si="104"/>
        <v>#VALUE!</v>
      </c>
      <c r="IM34">
        <v>7.9035047447108005E-6</v>
      </c>
      <c r="IN34" t="e">
        <f>bvarHC2*bvarM4</f>
        <v>#VALUE!</v>
      </c>
      <c r="IO34" t="e">
        <f>cvarHC2*cvarM4</f>
        <v>#VALUE!</v>
      </c>
      <c r="IP34" t="e">
        <f>mvarHC2*mvarM4</f>
        <v>#VALUE!</v>
      </c>
      <c r="IQ34" s="15" t="e">
        <f t="shared" si="105"/>
        <v>#VALUE!</v>
      </c>
      <c r="IR34" s="15" t="e">
        <f t="shared" si="106"/>
        <v>#VALUE!</v>
      </c>
      <c r="IS34" s="53" t="e">
        <f t="shared" si="107"/>
        <v>#VALUE!</v>
      </c>
      <c r="IT34">
        <v>-2.0001297206033001E-2</v>
      </c>
      <c r="IU34" t="e">
        <f>bvarM1*bvarM8</f>
        <v>#VALUE!</v>
      </c>
      <c r="IV34" t="e">
        <f>cvarM1*cvarM8</f>
        <v>#VALUE!</v>
      </c>
      <c r="IW34" t="e">
        <f>mvarM1*mvarM8</f>
        <v>#VALUE!</v>
      </c>
      <c r="IX34" s="15" t="e">
        <f t="shared" si="108"/>
        <v>#VALUE!</v>
      </c>
      <c r="IY34" s="15" t="e">
        <f t="shared" si="109"/>
        <v>#VALUE!</v>
      </c>
      <c r="IZ34" s="53" t="e">
        <f t="shared" si="110"/>
        <v>#VALUE!</v>
      </c>
      <c r="JA34">
        <v>-2.4473368075701001</v>
      </c>
      <c r="JB34" t="e">
        <f>bvarM1*bvarM5</f>
        <v>#VALUE!</v>
      </c>
      <c r="JC34" t="e">
        <f>cvarM1*cvarM5</f>
        <v>#VALUE!</v>
      </c>
      <c r="JD34" t="e">
        <f>mvarM1*mvarM5</f>
        <v>#VALUE!</v>
      </c>
      <c r="JE34" s="24" t="e">
        <f t="shared" si="111"/>
        <v>#VALUE!</v>
      </c>
      <c r="JF34" s="24" t="e">
        <f t="shared" si="112"/>
        <v>#VALUE!</v>
      </c>
      <c r="JG34" s="24" t="e">
        <f t="shared" si="113"/>
        <v>#VALUE!</v>
      </c>
      <c r="JH34">
        <v>2.0980348529903999E-5</v>
      </c>
      <c r="JI34" t="e">
        <f>bvarM4*bvarM9</f>
        <v>#VALUE!</v>
      </c>
      <c r="JJ34" t="e">
        <f>cvarM4*cvarM9</f>
        <v>#VALUE!</v>
      </c>
      <c r="JK34" t="e">
        <f>mvarM4*mvarM9</f>
        <v>#VALUE!</v>
      </c>
      <c r="JL34" s="24" t="e">
        <f t="shared" si="114"/>
        <v>#VALUE!</v>
      </c>
      <c r="JM34" s="24" t="e">
        <f t="shared" si="115"/>
        <v>#VALUE!</v>
      </c>
      <c r="JN34" s="24" t="e">
        <f t="shared" si="116"/>
        <v>#VALUE!</v>
      </c>
      <c r="JO34">
        <v>1.0176754465107001E-5</v>
      </c>
      <c r="JP34" t="e">
        <f>bvarM2*bvarM7</f>
        <v>#VALUE!</v>
      </c>
      <c r="JQ34" t="e">
        <f>cvarM2*cvarM7</f>
        <v>#VALUE!</v>
      </c>
      <c r="JR34" t="e">
        <f>mvarM2*mvarM7</f>
        <v>#VALUE!</v>
      </c>
      <c r="JS34" s="24" t="e">
        <f t="shared" si="117"/>
        <v>#VALUE!</v>
      </c>
      <c r="JT34" s="24" t="e">
        <f t="shared" si="118"/>
        <v>#VALUE!</v>
      </c>
      <c r="JU34" s="24" t="e">
        <f t="shared" si="119"/>
        <v>#VALUE!</v>
      </c>
      <c r="JV34">
        <v>-9.6792220569002E-4</v>
      </c>
      <c r="JW34" t="e">
        <f>bvarHC2*bvarM8</f>
        <v>#VALUE!</v>
      </c>
      <c r="JX34" t="e">
        <f>cvarHC2*cvarM8</f>
        <v>#VALUE!</v>
      </c>
      <c r="JY34" t="e">
        <f>mvarHC2*mvarM8</f>
        <v>#VALUE!</v>
      </c>
      <c r="JZ34" s="24" t="e">
        <f t="shared" si="120"/>
        <v>#VALUE!</v>
      </c>
      <c r="KA34" s="24" t="e">
        <f t="shared" si="121"/>
        <v>#VALUE!</v>
      </c>
      <c r="KB34" s="24" t="e">
        <f t="shared" si="122"/>
        <v>#VALUE!</v>
      </c>
      <c r="KC34">
        <v>-1.4092746506881E-5</v>
      </c>
      <c r="KD34" t="e">
        <f>bvarM4*bvarM6</f>
        <v>#VALUE!</v>
      </c>
      <c r="KE34" t="e">
        <f>cvarM4*cvarM6</f>
        <v>#VALUE!</v>
      </c>
      <c r="KF34" t="e">
        <f>mvarM4*mvarM6</f>
        <v>#VALUE!</v>
      </c>
      <c r="KG34" s="24" t="e">
        <f t="shared" si="123"/>
        <v>#VALUE!</v>
      </c>
      <c r="KH34" s="24" t="e">
        <f t="shared" si="124"/>
        <v>#VALUE!</v>
      </c>
      <c r="KI34" s="24" t="e">
        <f t="shared" si="125"/>
        <v>#VALUE!</v>
      </c>
      <c r="KJ34">
        <v>9.8887538873924996E-7</v>
      </c>
      <c r="KK34" t="e">
        <f>bvarM2*bvarM3</f>
        <v>#VALUE!</v>
      </c>
      <c r="KL34" t="e">
        <f>cvarM2*cvarM3</f>
        <v>#VALUE!</v>
      </c>
      <c r="KM34" t="e">
        <f>mvarM2*mvarM3</f>
        <v>#VALUE!</v>
      </c>
      <c r="KN34" s="24" t="e">
        <f t="shared" si="126"/>
        <v>#VALUE!</v>
      </c>
      <c r="KO34" s="24" t="e">
        <f t="shared" si="127"/>
        <v>#VALUE!</v>
      </c>
      <c r="KP34" s="24" t="e">
        <f t="shared" si="128"/>
        <v>#VALUE!</v>
      </c>
      <c r="KQ34">
        <v>5.9423168818603003E-2</v>
      </c>
      <c r="KR34" t="e">
        <f>bvarM1*bvarM7</f>
        <v>#VALUE!</v>
      </c>
      <c r="KS34" t="e">
        <f>cvarM1*cvarM7</f>
        <v>#VALUE!</v>
      </c>
      <c r="KT34" t="e">
        <f>mvarM1*mvarM7</f>
        <v>#VALUE!</v>
      </c>
      <c r="KU34" s="24" t="e">
        <f t="shared" si="129"/>
        <v>#VALUE!</v>
      </c>
      <c r="KV34" s="24" t="e">
        <f t="shared" si="130"/>
        <v>#VALUE!</v>
      </c>
      <c r="KW34" s="24" t="e">
        <f t="shared" si="131"/>
        <v>#VALUE!</v>
      </c>
      <c r="KX34">
        <v>5.3378029182320998E-5</v>
      </c>
      <c r="KY34" t="e">
        <f>bvarM6*bvarM9</f>
        <v>#VALUE!</v>
      </c>
      <c r="KZ34" t="e">
        <f>cvarM6*cvarM9</f>
        <v>#VALUE!</v>
      </c>
      <c r="LA34" t="e">
        <f>mvarM6*mvarM9</f>
        <v>#VALUE!</v>
      </c>
      <c r="LB34" s="24" t="e">
        <f t="shared" si="132"/>
        <v>#VALUE!</v>
      </c>
      <c r="LC34" s="24" t="e">
        <f t="shared" si="133"/>
        <v>#VALUE!</v>
      </c>
      <c r="LD34" s="24" t="e">
        <f t="shared" si="134"/>
        <v>#VALUE!</v>
      </c>
      <c r="LE34">
        <v>-2.9676912186973001E-6</v>
      </c>
      <c r="LF34" t="e">
        <f>bvarM2*bvarM4</f>
        <v>#VALUE!</v>
      </c>
      <c r="LG34" t="e">
        <f>cvarM2*cvarM4</f>
        <v>#VALUE!</v>
      </c>
      <c r="LH34" t="e">
        <f>mvarM2*mvarM4</f>
        <v>#VALUE!</v>
      </c>
      <c r="LI34" s="24" t="e">
        <f t="shared" si="135"/>
        <v>#VALUE!</v>
      </c>
      <c r="LJ34" s="24" t="e">
        <f t="shared" si="136"/>
        <v>#VALUE!</v>
      </c>
      <c r="LK34" s="24" t="e">
        <f t="shared" si="137"/>
        <v>#VALUE!</v>
      </c>
      <c r="LL34">
        <v>1.7289905922592E-4</v>
      </c>
      <c r="LM34" t="e">
        <f>bvarHC2*bvarM7</f>
        <v>#VALUE!</v>
      </c>
      <c r="LN34" t="e">
        <f>cvarHC2*cvarM7</f>
        <v>#VALUE!</v>
      </c>
      <c r="LO34" t="e">
        <f>mvarHC2*mvarM7</f>
        <v>#VALUE!</v>
      </c>
      <c r="LP34" s="24" t="e">
        <f t="shared" si="138"/>
        <v>#VALUE!</v>
      </c>
      <c r="LQ34" s="24" t="e">
        <f t="shared" si="139"/>
        <v>#VALUE!</v>
      </c>
      <c r="LR34" s="24" t="e">
        <f t="shared" si="140"/>
        <v>#VALUE!</v>
      </c>
      <c r="LS34">
        <v>-1.299477749669</v>
      </c>
      <c r="LT34" t="e">
        <f>bvarM1*bvarM7</f>
        <v>#VALUE!</v>
      </c>
      <c r="LU34" t="e">
        <f>cvarM1*cvarM7</f>
        <v>#VALUE!</v>
      </c>
      <c r="LV34" t="e">
        <f>mvarM1*mvarM7</f>
        <v>#VALUE!</v>
      </c>
      <c r="LW34" s="24" t="e">
        <f t="shared" si="141"/>
        <v>#VALUE!</v>
      </c>
      <c r="LX34" s="24" t="e">
        <f t="shared" si="142"/>
        <v>#VALUE!</v>
      </c>
      <c r="LY34" s="24" t="e">
        <f t="shared" si="143"/>
        <v>#VALUE!</v>
      </c>
      <c r="LZ34">
        <v>-1.5768777791221999E-2</v>
      </c>
      <c r="MA34" t="e">
        <f>bvarM1*bvarM3</f>
        <v>#VALUE!</v>
      </c>
      <c r="MB34" t="e">
        <f>cvarM1*cvarM3</f>
        <v>#VALUE!</v>
      </c>
      <c r="MC34" t="e">
        <f>mvarM1*mvarM3</f>
        <v>#VALUE!</v>
      </c>
      <c r="MD34" s="24" t="e">
        <f t="shared" si="144"/>
        <v>#VALUE!</v>
      </c>
      <c r="ME34" s="24" t="e">
        <f t="shared" si="145"/>
        <v>#VALUE!</v>
      </c>
      <c r="MF34" s="24" t="e">
        <f t="shared" si="146"/>
        <v>#VALUE!</v>
      </c>
      <c r="MG34">
        <v>-0.98372624430144995</v>
      </c>
      <c r="MH34" t="e">
        <f>bvarM1*bvarM4</f>
        <v>#VALUE!</v>
      </c>
      <c r="MI34" t="e">
        <f>cvarM1*cvarM4</f>
        <v>#VALUE!</v>
      </c>
      <c r="MJ34" t="e">
        <f>mvarM1*mvarM4</f>
        <v>#VALUE!</v>
      </c>
      <c r="MK34" s="24" t="e">
        <f t="shared" si="147"/>
        <v>#VALUE!</v>
      </c>
      <c r="ML34" s="24" t="e">
        <f t="shared" si="148"/>
        <v>#VALUE!</v>
      </c>
      <c r="MM34" s="24" t="e">
        <f t="shared" si="149"/>
        <v>#VALUE!</v>
      </c>
      <c r="MN34">
        <v>9.5283507500404005E-6</v>
      </c>
      <c r="MO34" t="e">
        <f>bvarM2*bvarM4</f>
        <v>#VALUE!</v>
      </c>
      <c r="MP34" t="e">
        <f>cvarM2*cvarM4</f>
        <v>#VALUE!</v>
      </c>
      <c r="MQ34" t="e">
        <f>mvarM2*mvarM4</f>
        <v>#VALUE!</v>
      </c>
      <c r="MR34" s="24" t="e">
        <f t="shared" si="150"/>
        <v>#VALUE!</v>
      </c>
      <c r="MS34" s="24" t="e">
        <f t="shared" si="151"/>
        <v>#VALUE!</v>
      </c>
      <c r="MT34" s="24" t="e">
        <f t="shared" si="152"/>
        <v>#VALUE!</v>
      </c>
      <c r="MU34">
        <v>-3.0293762550215999E-6</v>
      </c>
      <c r="MV34" t="e">
        <f>bvarM2*bvarM6</f>
        <v>#VALUE!</v>
      </c>
      <c r="MW34" t="e">
        <f>cvarM2*cvarM6</f>
        <v>#VALUE!</v>
      </c>
      <c r="MX34" t="e">
        <f>mvarM2*mvarM6</f>
        <v>#VALUE!</v>
      </c>
      <c r="MY34" s="24" t="e">
        <f t="shared" si="153"/>
        <v>#VALUE!</v>
      </c>
      <c r="MZ34" s="24" t="e">
        <f t="shared" si="154"/>
        <v>#VALUE!</v>
      </c>
      <c r="NA34" s="24" t="e">
        <f t="shared" si="155"/>
        <v>#VALUE!</v>
      </c>
      <c r="NB34">
        <v>4.0352502965990002E-2</v>
      </c>
      <c r="NC34" t="e">
        <f>bvarM1*bvarM4</f>
        <v>#VALUE!</v>
      </c>
      <c r="ND34" t="e">
        <f>cvarM1*cvarM4</f>
        <v>#VALUE!</v>
      </c>
      <c r="NE34" t="e">
        <f>mvarM1*mvarM4</f>
        <v>#VALUE!</v>
      </c>
      <c r="NF34" s="24" t="e">
        <f t="shared" si="156"/>
        <v>#VALUE!</v>
      </c>
      <c r="NG34" s="24" t="e">
        <f t="shared" si="157"/>
        <v>#VALUE!</v>
      </c>
      <c r="NH34" s="24" t="e">
        <f t="shared" si="158"/>
        <v>#VALUE!</v>
      </c>
      <c r="NI34">
        <v>1.0474244438008999</v>
      </c>
      <c r="NJ34" t="e">
        <f>bvarM1*bvarM7</f>
        <v>#VALUE!</v>
      </c>
      <c r="NK34" t="e">
        <f>cvarM1*cvarM7</f>
        <v>#VALUE!</v>
      </c>
      <c r="NL34" t="e">
        <f>mvarM1*mvarM7</f>
        <v>#VALUE!</v>
      </c>
      <c r="NM34" s="24" t="e">
        <f t="shared" si="159"/>
        <v>#VALUE!</v>
      </c>
      <c r="NN34" s="24" t="e">
        <f t="shared" si="160"/>
        <v>#VALUE!</v>
      </c>
      <c r="NO34" s="24" t="e">
        <f t="shared" si="161"/>
        <v>#VALUE!</v>
      </c>
      <c r="NP34">
        <v>-1.212993471074E-2</v>
      </c>
      <c r="NQ34" t="e">
        <f>bvarM1*bvarM4</f>
        <v>#VALUE!</v>
      </c>
      <c r="NR34" t="e">
        <f>cvarM1*cvarM4</f>
        <v>#VALUE!</v>
      </c>
      <c r="NS34" t="e">
        <f>mvarM1*mvarM4</f>
        <v>#VALUE!</v>
      </c>
      <c r="NT34" s="24" t="e">
        <f t="shared" si="162"/>
        <v>#VALUE!</v>
      </c>
      <c r="NU34" s="24" t="e">
        <f t="shared" si="163"/>
        <v>#VALUE!</v>
      </c>
      <c r="NV34" s="24" t="e">
        <f t="shared" si="164"/>
        <v>#VALUE!</v>
      </c>
      <c r="NW34">
        <v>-2.9340236283336001E-6</v>
      </c>
      <c r="NX34" t="e">
        <f>bvarM2*bvarM7</f>
        <v>#VALUE!</v>
      </c>
      <c r="NY34" t="e">
        <f>cvarM2*cvarM7</f>
        <v>#VALUE!</v>
      </c>
      <c r="NZ34" t="e">
        <f>mvarM2*mvarM7</f>
        <v>#VALUE!</v>
      </c>
      <c r="OA34" s="24" t="e">
        <f t="shared" si="165"/>
        <v>#VALUE!</v>
      </c>
      <c r="OB34" s="24" t="e">
        <f t="shared" si="166"/>
        <v>#VALUE!</v>
      </c>
      <c r="OC34" s="24" t="e">
        <f t="shared" si="167"/>
        <v>#VALUE!</v>
      </c>
      <c r="OD34">
        <v>2.0571261119653999E-5</v>
      </c>
      <c r="OE34" t="e">
        <f>bvarM4*bvarM9</f>
        <v>#VALUE!</v>
      </c>
      <c r="OF34" t="e">
        <f>cvarM4*cvarM9</f>
        <v>#VALUE!</v>
      </c>
      <c r="OG34" t="e">
        <f>mvarM4*mvarM9</f>
        <v>#VALUE!</v>
      </c>
      <c r="OH34" s="24" t="e">
        <f t="shared" si="168"/>
        <v>#VALUE!</v>
      </c>
      <c r="OI34" s="24" t="e">
        <f t="shared" si="169"/>
        <v>#VALUE!</v>
      </c>
      <c r="OJ34" s="24" t="e">
        <f t="shared" si="170"/>
        <v>#VALUE!</v>
      </c>
      <c r="OK34">
        <v>0.24208867659333999</v>
      </c>
      <c r="OL34" t="e">
        <f>bvarM1*bvarM7</f>
        <v>#VALUE!</v>
      </c>
      <c r="OM34" t="e">
        <f>cvarM1*cvarM7</f>
        <v>#VALUE!</v>
      </c>
      <c r="ON34" t="e">
        <f>mvarM1*mvarM7</f>
        <v>#VALUE!</v>
      </c>
      <c r="OO34" s="24" t="e">
        <f t="shared" si="171"/>
        <v>#VALUE!</v>
      </c>
      <c r="OP34" s="24" t="e">
        <f t="shared" si="172"/>
        <v>#VALUE!</v>
      </c>
      <c r="OQ34" s="24" t="e">
        <f t="shared" si="173"/>
        <v>#VALUE!</v>
      </c>
      <c r="OR34">
        <v>-2.3531303972098999E-5</v>
      </c>
      <c r="OS34" t="e">
        <f>bvarHC2*bvarM6</f>
        <v>#VALUE!</v>
      </c>
      <c r="OT34" t="e">
        <f>cvarHC2*cvarM6</f>
        <v>#VALUE!</v>
      </c>
      <c r="OU34" t="e">
        <f>mvarHC2*mvarM6</f>
        <v>#VALUE!</v>
      </c>
      <c r="OV34" s="24" t="e">
        <f t="shared" si="174"/>
        <v>#VALUE!</v>
      </c>
      <c r="OW34" s="24" t="e">
        <f t="shared" si="175"/>
        <v>#VALUE!</v>
      </c>
      <c r="OX34" s="24" t="e">
        <f t="shared" si="176"/>
        <v>#VALUE!</v>
      </c>
      <c r="OY34">
        <v>-8.0719917860781003E-6</v>
      </c>
      <c r="OZ34" t="e">
        <f>bvarM4*bvarM6</f>
        <v>#VALUE!</v>
      </c>
      <c r="PA34" t="e">
        <f>cvarM4*cvarM6</f>
        <v>#VALUE!</v>
      </c>
      <c r="PB34" t="e">
        <f>mvarM4*mvarM6</f>
        <v>#VALUE!</v>
      </c>
      <c r="PC34" s="24" t="e">
        <f t="shared" si="177"/>
        <v>#VALUE!</v>
      </c>
      <c r="PD34" s="24" t="e">
        <f t="shared" si="178"/>
        <v>#VALUE!</v>
      </c>
      <c r="PE34" s="24" t="e">
        <f t="shared" si="179"/>
        <v>#VALUE!</v>
      </c>
      <c r="PF34">
        <v>-5.8775290479258003E-5</v>
      </c>
      <c r="PG34" t="e">
        <f>bvarHC2*bvarM7</f>
        <v>#VALUE!</v>
      </c>
      <c r="PH34" t="e">
        <f>cvarHC2*cvarM7</f>
        <v>#VALUE!</v>
      </c>
      <c r="PI34" t="e">
        <f>mvarHC2*mvarM7</f>
        <v>#VALUE!</v>
      </c>
      <c r="PJ34" s="24" t="e">
        <f t="shared" si="180"/>
        <v>#VALUE!</v>
      </c>
      <c r="PK34" s="24" t="e">
        <f t="shared" si="181"/>
        <v>#VALUE!</v>
      </c>
      <c r="PL34" s="24" t="e">
        <f t="shared" si="182"/>
        <v>#VALUE!</v>
      </c>
      <c r="PM34">
        <v>1.1770154832266E-6</v>
      </c>
      <c r="PN34" t="e">
        <f>bvarM2*bvarM4</f>
        <v>#VALUE!</v>
      </c>
      <c r="PO34" t="e">
        <f>cvarM2*cvarM4</f>
        <v>#VALUE!</v>
      </c>
      <c r="PP34" t="e">
        <f>mvarM2*mvarM4</f>
        <v>#VALUE!</v>
      </c>
      <c r="PQ34" s="24" t="e">
        <f t="shared" si="183"/>
        <v>#VALUE!</v>
      </c>
      <c r="PR34" s="24" t="e">
        <f t="shared" si="184"/>
        <v>#VALUE!</v>
      </c>
      <c r="PS34" s="24" t="e">
        <f t="shared" si="185"/>
        <v>#VALUE!</v>
      </c>
      <c r="PT34">
        <v>-3.5628193158183002E-6</v>
      </c>
      <c r="PU34" t="e">
        <f>bvarM5*bvarM9</f>
        <v>#VALUE!</v>
      </c>
      <c r="PV34" t="e">
        <f>cvarM5*cvarM9</f>
        <v>#VALUE!</v>
      </c>
      <c r="PW34" t="e">
        <f>mvarM5*mvarM9</f>
        <v>#VALUE!</v>
      </c>
      <c r="PX34" s="24" t="e">
        <f t="shared" si="186"/>
        <v>#VALUE!</v>
      </c>
      <c r="PY34" s="24" t="e">
        <f t="shared" si="187"/>
        <v>#VALUE!</v>
      </c>
      <c r="PZ34" s="24" t="e">
        <f t="shared" si="188"/>
        <v>#VALUE!</v>
      </c>
      <c r="QA34">
        <v>2.6622740250413E-5</v>
      </c>
      <c r="QB34" t="e">
        <f>bvarM2*bvarM7</f>
        <v>#VALUE!</v>
      </c>
      <c r="QC34" t="e">
        <f>cvarM2*cvarM7</f>
        <v>#VALUE!</v>
      </c>
      <c r="QD34" t="e">
        <f>mvarM2*mvarM7</f>
        <v>#VALUE!</v>
      </c>
      <c r="QE34" s="24" t="e">
        <f t="shared" si="189"/>
        <v>#VALUE!</v>
      </c>
      <c r="QF34" s="24" t="e">
        <f t="shared" si="190"/>
        <v>#VALUE!</v>
      </c>
      <c r="QG34" s="24" t="e">
        <f t="shared" si="191"/>
        <v>#VALUE!</v>
      </c>
      <c r="QH34">
        <v>6.4221367289457997E-5</v>
      </c>
      <c r="QI34" t="e">
        <f>bvarHC2*bvarM8</f>
        <v>#VALUE!</v>
      </c>
      <c r="QJ34" t="e">
        <f>cvarHC2*cvarM8</f>
        <v>#VALUE!</v>
      </c>
      <c r="QK34" t="e">
        <f>mvarHC2*mvarM8</f>
        <v>#VALUE!</v>
      </c>
      <c r="QL34" s="24" t="e">
        <f t="shared" si="192"/>
        <v>#VALUE!</v>
      </c>
      <c r="QM34" s="24" t="e">
        <f t="shared" si="193"/>
        <v>#VALUE!</v>
      </c>
      <c r="QN34" s="24" t="e">
        <f t="shared" si="194"/>
        <v>#VALUE!</v>
      </c>
      <c r="QO34">
        <v>-4.0937658520936001E-5</v>
      </c>
      <c r="QP34" t="e">
        <f>bvarM4*bvarM7</f>
        <v>#VALUE!</v>
      </c>
      <c r="QQ34" t="e">
        <f>cvarM4*cvarM7</f>
        <v>#VALUE!</v>
      </c>
      <c r="QR34" t="e">
        <f>mvarM4*mvarM7</f>
        <v>#VALUE!</v>
      </c>
      <c r="QS34" s="24" t="e">
        <f t="shared" si="195"/>
        <v>#VALUE!</v>
      </c>
      <c r="QT34" s="24" t="e">
        <f t="shared" si="196"/>
        <v>#VALUE!</v>
      </c>
      <c r="QU34" s="24" t="e">
        <f t="shared" si="197"/>
        <v>#VALUE!</v>
      </c>
      <c r="QV34">
        <v>0.45855411409816998</v>
      </c>
      <c r="QW34" t="e">
        <f>bvarM1*bvarM7</f>
        <v>#VALUE!</v>
      </c>
      <c r="QX34" t="e">
        <f>cvarM1*cvarM7</f>
        <v>#VALUE!</v>
      </c>
      <c r="QY34" t="e">
        <f>mvarM1*mvarM7</f>
        <v>#VALUE!</v>
      </c>
      <c r="QZ34" s="24" t="e">
        <f t="shared" si="198"/>
        <v>#VALUE!</v>
      </c>
      <c r="RA34" s="24" t="e">
        <f t="shared" si="199"/>
        <v>#VALUE!</v>
      </c>
      <c r="RB34" s="24" t="e">
        <f t="shared" si="200"/>
        <v>#VALUE!</v>
      </c>
      <c r="RC34">
        <v>-0.14678664546676001</v>
      </c>
      <c r="RD34" t="e">
        <f>bvarM1*bvarM7</f>
        <v>#VALUE!</v>
      </c>
      <c r="RE34" t="e">
        <f>cvarM1*cvarM7</f>
        <v>#VALUE!</v>
      </c>
      <c r="RF34" t="e">
        <f>mvarM1*mvarM7</f>
        <v>#VALUE!</v>
      </c>
      <c r="RG34" s="24" t="e">
        <f t="shared" si="201"/>
        <v>#VALUE!</v>
      </c>
      <c r="RH34" s="24" t="e">
        <f t="shared" si="202"/>
        <v>#VALUE!</v>
      </c>
      <c r="RI34" s="24" t="e">
        <f t="shared" si="203"/>
        <v>#VALUE!</v>
      </c>
      <c r="RJ34">
        <v>4.4003004656063003E-5</v>
      </c>
      <c r="RK34" t="e">
        <f>bvarM6*bvarM9</f>
        <v>#VALUE!</v>
      </c>
      <c r="RL34" t="e">
        <f>cvarM6*cvarM9</f>
        <v>#VALUE!</v>
      </c>
      <c r="RM34" t="e">
        <f>mvarM6*mvarM9</f>
        <v>#VALUE!</v>
      </c>
      <c r="RN34" s="24" t="e">
        <f t="shared" si="204"/>
        <v>#VALUE!</v>
      </c>
      <c r="RO34" s="24" t="e">
        <f t="shared" si="205"/>
        <v>#VALUE!</v>
      </c>
      <c r="RP34" s="24" t="e">
        <f t="shared" si="206"/>
        <v>#VALUE!</v>
      </c>
      <c r="RQ34">
        <v>-4.139942704003E-6</v>
      </c>
      <c r="RR34" t="e">
        <f>bvarM2*bvarM3</f>
        <v>#VALUE!</v>
      </c>
      <c r="RS34" t="e">
        <f>cvarM2*cvarM3</f>
        <v>#VALUE!</v>
      </c>
      <c r="RT34" t="e">
        <f>mvarM2*mvarM3</f>
        <v>#VALUE!</v>
      </c>
      <c r="RU34" s="24" t="e">
        <f t="shared" si="207"/>
        <v>#VALUE!</v>
      </c>
      <c r="RV34" s="24" t="e">
        <f t="shared" si="208"/>
        <v>#VALUE!</v>
      </c>
      <c r="RW34" s="24" t="e">
        <f t="shared" si="209"/>
        <v>#VALUE!</v>
      </c>
      <c r="RX34">
        <v>-2.7056613170279E-5</v>
      </c>
      <c r="RY34" t="e">
        <f>bvarHC2*bvarM2</f>
        <v>#VALUE!</v>
      </c>
      <c r="RZ34" t="e">
        <f>cvarHC2*cvarM2</f>
        <v>#VALUE!</v>
      </c>
      <c r="SA34" t="e">
        <f>mvarHC2*mvarM2</f>
        <v>#VALUE!</v>
      </c>
      <c r="SB34" s="24" t="e">
        <f t="shared" si="210"/>
        <v>#VALUE!</v>
      </c>
      <c r="SC34" s="24" t="e">
        <f t="shared" si="211"/>
        <v>#VALUE!</v>
      </c>
      <c r="SD34" s="24" t="e">
        <f t="shared" si="212"/>
        <v>#VALUE!</v>
      </c>
      <c r="SE34">
        <v>-3.9428556529536E-5</v>
      </c>
      <c r="SF34" t="e">
        <f>bvarM4*bvarM7</f>
        <v>#VALUE!</v>
      </c>
      <c r="SG34" t="e">
        <f>cvarM4*cvarM7</f>
        <v>#VALUE!</v>
      </c>
      <c r="SH34" t="e">
        <f>mvarM4*mvarM7</f>
        <v>#VALUE!</v>
      </c>
      <c r="SI34" s="24" t="e">
        <f t="shared" si="213"/>
        <v>#VALUE!</v>
      </c>
      <c r="SJ34" s="24" t="e">
        <f t="shared" si="214"/>
        <v>#VALUE!</v>
      </c>
      <c r="SK34" s="24" t="e">
        <f t="shared" si="215"/>
        <v>#VALUE!</v>
      </c>
      <c r="SL34">
        <v>-0.17442759567310001</v>
      </c>
      <c r="SM34" t="e">
        <f>bvarM1*bvarM8</f>
        <v>#VALUE!</v>
      </c>
      <c r="SN34" t="e">
        <f>cvarM1*cvarM8</f>
        <v>#VALUE!</v>
      </c>
      <c r="SO34" t="e">
        <f>mvarM1*mvarM8</f>
        <v>#VALUE!</v>
      </c>
      <c r="SP34" s="24" t="e">
        <f t="shared" si="216"/>
        <v>#VALUE!</v>
      </c>
      <c r="SQ34" s="24" t="e">
        <f t="shared" si="217"/>
        <v>#VALUE!</v>
      </c>
      <c r="SR34" s="24" t="e">
        <f t="shared" si="218"/>
        <v>#VALUE!</v>
      </c>
      <c r="SS34">
        <v>1.4571649843481E-5</v>
      </c>
      <c r="ST34" t="e">
        <f>bvarM2*bvarM5</f>
        <v>#VALUE!</v>
      </c>
      <c r="SU34" t="e">
        <f>cvarM2*cvarM5</f>
        <v>#VALUE!</v>
      </c>
      <c r="SV34" t="e">
        <f>mvarM2*mvarM5</f>
        <v>#VALUE!</v>
      </c>
      <c r="SW34" s="24" t="e">
        <f t="shared" si="219"/>
        <v>#VALUE!</v>
      </c>
      <c r="SX34" s="24" t="e">
        <f t="shared" si="220"/>
        <v>#VALUE!</v>
      </c>
      <c r="SY34" s="24" t="e">
        <f t="shared" si="221"/>
        <v>#VALUE!</v>
      </c>
      <c r="SZ34">
        <v>3.9616561288979997E-5</v>
      </c>
      <c r="TA34" t="e">
        <f>bvarM2*bvarM5</f>
        <v>#VALUE!</v>
      </c>
      <c r="TB34" t="e">
        <f>cvarM2*cvarM5</f>
        <v>#VALUE!</v>
      </c>
      <c r="TC34" t="e">
        <f>mvarM2*mvarM5</f>
        <v>#VALUE!</v>
      </c>
      <c r="TD34" s="24" t="e">
        <f t="shared" si="222"/>
        <v>#VALUE!</v>
      </c>
      <c r="TE34" s="24" t="e">
        <f t="shared" si="223"/>
        <v>#VALUE!</v>
      </c>
      <c r="TF34" s="24" t="e">
        <f t="shared" si="224"/>
        <v>#VALUE!</v>
      </c>
      <c r="TG34">
        <v>3.3421032877821002E-8</v>
      </c>
      <c r="TH34" t="e">
        <f>bvarM4^2</f>
        <v>#VALUE!</v>
      </c>
      <c r="TI34" t="e">
        <f>cvarM4^2</f>
        <v>#VALUE!</v>
      </c>
      <c r="TJ34" t="e">
        <f>mvarM4^2</f>
        <v>#VALUE!</v>
      </c>
      <c r="TK34" s="24" t="e">
        <f t="shared" si="225"/>
        <v>#VALUE!</v>
      </c>
      <c r="TL34" s="24" t="e">
        <f t="shared" si="226"/>
        <v>#VALUE!</v>
      </c>
      <c r="TM34" s="24" t="e">
        <f t="shared" si="227"/>
        <v>#VALUE!</v>
      </c>
      <c r="TN34">
        <v>-0.29213463931011002</v>
      </c>
      <c r="TO34" t="e">
        <f>bvarM1*bvarM2</f>
        <v>#VALUE!</v>
      </c>
      <c r="TP34" t="e">
        <f>cvarM1*cvarM2</f>
        <v>#VALUE!</v>
      </c>
      <c r="TQ34" t="e">
        <f>mvarM1*mvarM2</f>
        <v>#VALUE!</v>
      </c>
      <c r="TR34" s="24" t="e">
        <f t="shared" si="228"/>
        <v>#VALUE!</v>
      </c>
      <c r="TS34" s="24" t="e">
        <f t="shared" si="229"/>
        <v>#VALUE!</v>
      </c>
      <c r="TT34" s="24" t="e">
        <f t="shared" si="230"/>
        <v>#VALUE!</v>
      </c>
      <c r="TU34">
        <v>0.67516087967356997</v>
      </c>
      <c r="TV34" t="e">
        <f>bvarM1*bvarM6</f>
        <v>#VALUE!</v>
      </c>
      <c r="TW34" t="e">
        <f>cvarM1*cvarM6</f>
        <v>#VALUE!</v>
      </c>
      <c r="TX34" t="e">
        <f>mvarM1*mvarM6</f>
        <v>#VALUE!</v>
      </c>
      <c r="TY34" s="24" t="e">
        <f t="shared" si="231"/>
        <v>#VALUE!</v>
      </c>
      <c r="TZ34" s="24" t="e">
        <f t="shared" si="232"/>
        <v>#VALUE!</v>
      </c>
      <c r="UA34" s="24" t="e">
        <f t="shared" si="233"/>
        <v>#VALUE!</v>
      </c>
      <c r="UB34">
        <v>-2.8776413477024E-10</v>
      </c>
      <c r="UC34" t="e">
        <f>bvarM4*bvarM6</f>
        <v>#VALUE!</v>
      </c>
      <c r="UD34" t="e">
        <f>cvarM4*cvarM6</f>
        <v>#VALUE!</v>
      </c>
      <c r="UE34" t="e">
        <f>mvarM4*mvarM6</f>
        <v>#VALUE!</v>
      </c>
      <c r="UF34" s="24" t="e">
        <f t="shared" si="234"/>
        <v>#VALUE!</v>
      </c>
      <c r="UG34" s="24" t="e">
        <f t="shared" si="235"/>
        <v>#VALUE!</v>
      </c>
      <c r="UH34" s="24" t="e">
        <f t="shared" si="236"/>
        <v>#VALUE!</v>
      </c>
      <c r="UI34">
        <v>-0.79482980660835001</v>
      </c>
      <c r="UJ34" t="e">
        <f>bvarM1*bvarM6</f>
        <v>#VALUE!</v>
      </c>
      <c r="UK34" t="e">
        <f>cvarM1*cvarM6</f>
        <v>#VALUE!</v>
      </c>
      <c r="UL34" t="e">
        <f>mvarM1*mvarM6</f>
        <v>#VALUE!</v>
      </c>
      <c r="UM34" s="24" t="e">
        <f t="shared" si="237"/>
        <v>#VALUE!</v>
      </c>
      <c r="UN34" s="24" t="e">
        <f t="shared" si="238"/>
        <v>#VALUE!</v>
      </c>
      <c r="UO34" s="24" t="e">
        <f t="shared" si="239"/>
        <v>#VALUE!</v>
      </c>
      <c r="UP34">
        <v>0.22917588263270999</v>
      </c>
      <c r="UQ34" t="e">
        <f>bvarM1*bvarM4</f>
        <v>#VALUE!</v>
      </c>
      <c r="UR34" t="e">
        <f>cvarM1*cvarM4</f>
        <v>#VALUE!</v>
      </c>
      <c r="US34" t="e">
        <f>mvarM1*mvarM4</f>
        <v>#VALUE!</v>
      </c>
      <c r="UT34" s="24" t="e">
        <f t="shared" si="240"/>
        <v>#VALUE!</v>
      </c>
      <c r="UU34" s="24" t="e">
        <f t="shared" si="241"/>
        <v>#VALUE!</v>
      </c>
      <c r="UV34" s="24" t="e">
        <f t="shared" si="242"/>
        <v>#VALUE!</v>
      </c>
      <c r="UW34">
        <v>1.8769205762315999E-9</v>
      </c>
      <c r="UX34" t="e">
        <f>bvarM5*bvarM6</f>
        <v>#VALUE!</v>
      </c>
      <c r="UY34" t="e">
        <f>cvarM5*cvarM6</f>
        <v>#VALUE!</v>
      </c>
      <c r="UZ34" t="e">
        <f>mvarM5*mvarM6</f>
        <v>#VALUE!</v>
      </c>
      <c r="VA34" s="24" t="e">
        <f t="shared" si="243"/>
        <v>#VALUE!</v>
      </c>
      <c r="VB34" s="24" t="e">
        <f t="shared" si="244"/>
        <v>#VALUE!</v>
      </c>
      <c r="VC34" s="24" t="e">
        <f t="shared" si="245"/>
        <v>#VALUE!</v>
      </c>
      <c r="VD34">
        <v>-0.45667325265931002</v>
      </c>
      <c r="VE34" t="e">
        <f>bvarM1*bvarM6</f>
        <v>#VALUE!</v>
      </c>
      <c r="VF34" t="e">
        <f>cvarM1*cvarM6</f>
        <v>#VALUE!</v>
      </c>
      <c r="VG34" t="e">
        <f>mvarM1*mvarM6</f>
        <v>#VALUE!</v>
      </c>
      <c r="VH34" s="24" t="e">
        <f t="shared" si="246"/>
        <v>#VALUE!</v>
      </c>
      <c r="VI34" s="24" t="e">
        <f t="shared" si="247"/>
        <v>#VALUE!</v>
      </c>
      <c r="VJ34" s="24" t="e">
        <f t="shared" si="248"/>
        <v>#VALUE!</v>
      </c>
      <c r="VK34">
        <v>0.56034021032422998</v>
      </c>
      <c r="VL34" t="e">
        <f>bvarM1*bvarM6</f>
        <v>#VALUE!</v>
      </c>
      <c r="VM34" t="e">
        <f>cvarM1*cvarM6</f>
        <v>#VALUE!</v>
      </c>
      <c r="VN34" t="e">
        <f>mvarM1*mvarM6</f>
        <v>#VALUE!</v>
      </c>
      <c r="VO34" s="24" t="e">
        <f t="shared" si="249"/>
        <v>#VALUE!</v>
      </c>
      <c r="VP34" s="24" t="e">
        <f t="shared" si="250"/>
        <v>#VALUE!</v>
      </c>
      <c r="VQ34" s="24" t="e">
        <f t="shared" si="251"/>
        <v>#VALUE!</v>
      </c>
      <c r="VR34">
        <v>1.0885165967524999E-9</v>
      </c>
      <c r="VS34" t="e">
        <f>bvarM2*bvarM5</f>
        <v>#VALUE!</v>
      </c>
      <c r="VT34" t="e">
        <f>cvarM2*cvarM5</f>
        <v>#VALUE!</v>
      </c>
      <c r="VU34" t="e">
        <f>mvarM2*mvarM5</f>
        <v>#VALUE!</v>
      </c>
      <c r="VV34" s="24" t="e">
        <f t="shared" si="252"/>
        <v>#VALUE!</v>
      </c>
      <c r="VW34" s="24" t="e">
        <f t="shared" si="253"/>
        <v>#VALUE!</v>
      </c>
      <c r="VX34" s="24" t="e">
        <f t="shared" si="254"/>
        <v>#VALUE!</v>
      </c>
      <c r="VY34">
        <v>1.9414726041816001E-5</v>
      </c>
      <c r="VZ34" t="e">
        <f>bvarM2*bvarM5</f>
        <v>#VALUE!</v>
      </c>
      <c r="WA34" t="e">
        <f>cvarM2*cvarM5</f>
        <v>#VALUE!</v>
      </c>
      <c r="WB34" t="e">
        <f>mvarM2*mvarM5</f>
        <v>#VALUE!</v>
      </c>
      <c r="WC34" s="24" t="e">
        <f t="shared" si="255"/>
        <v>#VALUE!</v>
      </c>
      <c r="WD34" s="24" t="e">
        <f t="shared" si="256"/>
        <v>#VALUE!</v>
      </c>
      <c r="WE34" s="24" t="e">
        <f t="shared" si="257"/>
        <v>#VALUE!</v>
      </c>
      <c r="WF34">
        <v>-0.44233648472843001</v>
      </c>
      <c r="WG34" t="e">
        <f>bvarM1*bvarM9</f>
        <v>#VALUE!</v>
      </c>
      <c r="WH34" t="e">
        <f>cvarM1*cvarM9</f>
        <v>#VALUE!</v>
      </c>
      <c r="WI34" t="e">
        <f>mvarM1*mvarM9</f>
        <v>#VALUE!</v>
      </c>
      <c r="WJ34" s="24" t="e">
        <f t="shared" si="258"/>
        <v>#VALUE!</v>
      </c>
      <c r="WK34" s="24" t="e">
        <f t="shared" si="259"/>
        <v>#VALUE!</v>
      </c>
      <c r="WL34" s="24" t="e">
        <f t="shared" si="260"/>
        <v>#VALUE!</v>
      </c>
      <c r="WM34">
        <v>2.5772588047244999E-8</v>
      </c>
      <c r="WN34" t="e">
        <f>bvarM4^2</f>
        <v>#VALUE!</v>
      </c>
      <c r="WO34" t="e">
        <f>cvarM4^2</f>
        <v>#VALUE!</v>
      </c>
      <c r="WP34" t="e">
        <f>mvarM4^2</f>
        <v>#VALUE!</v>
      </c>
      <c r="WQ34" s="24" t="e">
        <f t="shared" si="261"/>
        <v>#VALUE!</v>
      </c>
      <c r="WR34" s="24" t="e">
        <f t="shared" si="262"/>
        <v>#VALUE!</v>
      </c>
      <c r="WS34" s="24" t="e">
        <f t="shared" si="263"/>
        <v>#VALUE!</v>
      </c>
      <c r="WT34">
        <v>-6.9384292946132006E-2</v>
      </c>
      <c r="WU34" t="e">
        <f>bvarM1*bvarM4</f>
        <v>#VALUE!</v>
      </c>
      <c r="WV34" t="e">
        <f>cvarM1*cvarM4</f>
        <v>#VALUE!</v>
      </c>
      <c r="WW34" t="e">
        <f>mvarM1*mvarM4</f>
        <v>#VALUE!</v>
      </c>
      <c r="WX34" s="24" t="e">
        <f t="shared" si="264"/>
        <v>#VALUE!</v>
      </c>
      <c r="WY34" s="24" t="e">
        <f t="shared" si="265"/>
        <v>#VALUE!</v>
      </c>
      <c r="WZ34" s="24" t="e">
        <f t="shared" si="266"/>
        <v>#VALUE!</v>
      </c>
      <c r="XA34">
        <v>0.31588525138822998</v>
      </c>
      <c r="XB34" t="e">
        <f>bvarM1*bvarM6</f>
        <v>#VALUE!</v>
      </c>
      <c r="XC34" t="e">
        <f>cvarM1*cvarM6</f>
        <v>#VALUE!</v>
      </c>
      <c r="XD34" t="e">
        <f>mvarM1*mvarM6</f>
        <v>#VALUE!</v>
      </c>
      <c r="XE34" s="24" t="e">
        <f t="shared" si="267"/>
        <v>#VALUE!</v>
      </c>
      <c r="XF34" s="24" t="e">
        <f t="shared" si="268"/>
        <v>#VALUE!</v>
      </c>
      <c r="XG34" s="24" t="e">
        <f t="shared" si="269"/>
        <v>#VALUE!</v>
      </c>
      <c r="XH34">
        <v>-1.4412402386926E-9</v>
      </c>
      <c r="XI34" t="e">
        <f>bvarM4*bvarM7</f>
        <v>#VALUE!</v>
      </c>
      <c r="XJ34" t="e">
        <f>cvarM4*cvarM7</f>
        <v>#VALUE!</v>
      </c>
      <c r="XK34" t="e">
        <f>mvarM4*mvarM7</f>
        <v>#VALUE!</v>
      </c>
      <c r="XL34" s="24" t="e">
        <f t="shared" si="270"/>
        <v>#VALUE!</v>
      </c>
      <c r="XM34" s="24" t="e">
        <f t="shared" si="271"/>
        <v>#VALUE!</v>
      </c>
      <c r="XN34" s="24" t="e">
        <f t="shared" si="272"/>
        <v>#VALUE!</v>
      </c>
      <c r="XO34">
        <v>-7.2780331355704997E-2</v>
      </c>
      <c r="XP34" t="e">
        <f>bvarM1*bvarM9</f>
        <v>#VALUE!</v>
      </c>
      <c r="XQ34" t="e">
        <f>cvarM1*cvarM9</f>
        <v>#VALUE!</v>
      </c>
      <c r="XR34" t="e">
        <f>mvarM1*mvarM9</f>
        <v>#VALUE!</v>
      </c>
      <c r="XS34" s="24" t="e">
        <f t="shared" si="273"/>
        <v>#VALUE!</v>
      </c>
      <c r="XT34" s="24" t="e">
        <f t="shared" si="274"/>
        <v>#VALUE!</v>
      </c>
      <c r="XU34" s="24" t="e">
        <f t="shared" si="275"/>
        <v>#VALUE!</v>
      </c>
      <c r="XV34">
        <v>4.0743810432130001E-5</v>
      </c>
      <c r="XW34" t="e">
        <f>bvarM2*bvarM5</f>
        <v>#VALUE!</v>
      </c>
      <c r="XX34" t="e">
        <f>cvarM2*cvarM5</f>
        <v>#VALUE!</v>
      </c>
      <c r="XY34" t="e">
        <f>mvarM2*mvarM5</f>
        <v>#VALUE!</v>
      </c>
      <c r="XZ34" s="24" t="e">
        <f t="shared" si="276"/>
        <v>#VALUE!</v>
      </c>
      <c r="YA34" s="24" t="e">
        <f t="shared" si="277"/>
        <v>#VALUE!</v>
      </c>
      <c r="YB34" s="24" t="e">
        <f t="shared" si="278"/>
        <v>#VALUE!</v>
      </c>
      <c r="YC34">
        <v>2.3023123494587E-9</v>
      </c>
      <c r="YD34" t="e">
        <f>bvarM5*bvarM6</f>
        <v>#VALUE!</v>
      </c>
      <c r="YE34" t="e">
        <f>cvarM5*cvarM6</f>
        <v>#VALUE!</v>
      </c>
      <c r="YF34" t="e">
        <f>mvarM5*mvarM6</f>
        <v>#VALUE!</v>
      </c>
      <c r="YG34" s="24" t="e">
        <f t="shared" si="279"/>
        <v>#VALUE!</v>
      </c>
      <c r="YH34" s="24" t="e">
        <f t="shared" si="280"/>
        <v>#VALUE!</v>
      </c>
      <c r="YI34" s="24" t="e">
        <f t="shared" si="281"/>
        <v>#VALUE!</v>
      </c>
      <c r="YJ34">
        <v>4.5125614126674998E-2</v>
      </c>
      <c r="YK34" t="e">
        <f>bvarM1*bvarM3</f>
        <v>#VALUE!</v>
      </c>
      <c r="YL34" t="e">
        <f>cvarM1*cvarM3</f>
        <v>#VALUE!</v>
      </c>
      <c r="YM34" t="e">
        <f>mvarM1*mvarM3</f>
        <v>#VALUE!</v>
      </c>
      <c r="YN34" s="24" t="e">
        <f t="shared" si="282"/>
        <v>#VALUE!</v>
      </c>
      <c r="YO34" s="24" t="e">
        <f t="shared" si="283"/>
        <v>#VALUE!</v>
      </c>
      <c r="YP34" s="24" t="e">
        <f t="shared" si="284"/>
        <v>#VALUE!</v>
      </c>
      <c r="YQ34">
        <v>0.36250536067348998</v>
      </c>
      <c r="YR34" t="e">
        <f>bvarM1*bvarM6</f>
        <v>#VALUE!</v>
      </c>
      <c r="YS34" t="e">
        <f>cvarM1*cvarM6</f>
        <v>#VALUE!</v>
      </c>
      <c r="YT34" t="e">
        <f>mvarM1*mvarM6</f>
        <v>#VALUE!</v>
      </c>
      <c r="YU34" s="24" t="e">
        <f t="shared" si="285"/>
        <v>#VALUE!</v>
      </c>
      <c r="YV34" s="24" t="e">
        <f t="shared" si="286"/>
        <v>#VALUE!</v>
      </c>
      <c r="YW34" s="24" t="e">
        <f t="shared" si="287"/>
        <v>#VALUE!</v>
      </c>
      <c r="YX34">
        <v>1.3316747965891999E-10</v>
      </c>
      <c r="YY34" t="e">
        <f>bvarM3*bvarM4</f>
        <v>#VALUE!</v>
      </c>
      <c r="YZ34" t="e">
        <f>cvarM3*cvarM4</f>
        <v>#VALUE!</v>
      </c>
      <c r="ZA34" t="e">
        <f>mvarM3*mvarM4</f>
        <v>#VALUE!</v>
      </c>
      <c r="ZB34" s="24" t="e">
        <f t="shared" si="288"/>
        <v>#VALUE!</v>
      </c>
      <c r="ZC34" s="24" t="e">
        <f t="shared" si="289"/>
        <v>#VALUE!</v>
      </c>
      <c r="ZD34" s="24" t="e">
        <f t="shared" si="290"/>
        <v>#VALUE!</v>
      </c>
      <c r="ZE34">
        <v>6.4572996028888002E-7</v>
      </c>
      <c r="ZF34" t="e">
        <f>bvarM3*bvarM9</f>
        <v>#VALUE!</v>
      </c>
      <c r="ZG34" t="e">
        <f>cvarM3*cvarM9</f>
        <v>#VALUE!</v>
      </c>
      <c r="ZH34" t="e">
        <f>mvarM3*mvarM9</f>
        <v>#VALUE!</v>
      </c>
      <c r="ZI34" s="24" t="e">
        <f t="shared" si="291"/>
        <v>#VALUE!</v>
      </c>
      <c r="ZJ34" s="24" t="e">
        <f t="shared" si="292"/>
        <v>#VALUE!</v>
      </c>
      <c r="ZK34" s="24" t="e">
        <f t="shared" si="293"/>
        <v>#VALUE!</v>
      </c>
      <c r="ZL34">
        <v>5.4778200408393998E-5</v>
      </c>
      <c r="ZM34" t="e">
        <f>bvarM2*bvarM5</f>
        <v>#VALUE!</v>
      </c>
      <c r="ZN34" t="e">
        <f>cvarM2*cvarM5</f>
        <v>#VALUE!</v>
      </c>
      <c r="ZO34" t="e">
        <f>mvarM2*mvarM5</f>
        <v>#VALUE!</v>
      </c>
      <c r="ZP34" s="24" t="e">
        <f t="shared" si="294"/>
        <v>#VALUE!</v>
      </c>
      <c r="ZQ34" s="24" t="e">
        <f t="shared" si="295"/>
        <v>#VALUE!</v>
      </c>
      <c r="ZR34" s="24" t="e">
        <f t="shared" si="296"/>
        <v>#VALUE!</v>
      </c>
      <c r="ZS34">
        <v>-9.8987998625635994E-9</v>
      </c>
      <c r="ZT34" t="e">
        <f>bvarM6*bvarM7</f>
        <v>#VALUE!</v>
      </c>
      <c r="ZU34" t="e">
        <f>cvarM6*cvarM7</f>
        <v>#VALUE!</v>
      </c>
      <c r="ZV34" t="e">
        <f>mvarM6*mvarM7</f>
        <v>#VALUE!</v>
      </c>
      <c r="ZW34" s="24" t="e">
        <f t="shared" si="297"/>
        <v>#VALUE!</v>
      </c>
      <c r="ZX34" s="24" t="e">
        <f t="shared" si="298"/>
        <v>#VALUE!</v>
      </c>
      <c r="ZY34" s="24" t="e">
        <f t="shared" si="299"/>
        <v>#VALUE!</v>
      </c>
      <c r="ZZ34">
        <v>-2.6675623077794999E-3</v>
      </c>
      <c r="AAA34" t="e">
        <f>bvarM1*bvarM3</f>
        <v>#VALUE!</v>
      </c>
      <c r="AAB34" t="e">
        <f>cvarM1*cvarM3</f>
        <v>#VALUE!</v>
      </c>
      <c r="AAC34" t="e">
        <f>mvarM1*mvarM3</f>
        <v>#VALUE!</v>
      </c>
      <c r="AAD34" s="24" t="e">
        <f t="shared" si="300"/>
        <v>#VALUE!</v>
      </c>
      <c r="AAE34" s="24" t="e">
        <f t="shared" si="301"/>
        <v>#VALUE!</v>
      </c>
      <c r="AAF34" s="24" t="e">
        <f t="shared" si="302"/>
        <v>#VALUE!</v>
      </c>
      <c r="AAG34">
        <v>0.17337418461386001</v>
      </c>
      <c r="AAH34" t="e">
        <f>bvarM1*bvarM4</f>
        <v>#VALUE!</v>
      </c>
      <c r="AAI34" t="e">
        <f>cvarM1*cvarM4</f>
        <v>#VALUE!</v>
      </c>
      <c r="AAJ34" t="e">
        <f>mvarM1*mvarM4</f>
        <v>#VALUE!</v>
      </c>
      <c r="AAK34" s="24" t="e">
        <f t="shared" si="303"/>
        <v>#VALUE!</v>
      </c>
      <c r="AAL34" s="24" t="e">
        <f t="shared" si="304"/>
        <v>#VALUE!</v>
      </c>
      <c r="AAM34" s="24" t="e">
        <f t="shared" si="305"/>
        <v>#VALUE!</v>
      </c>
      <c r="AAN34">
        <v>1.2741371620392E-9</v>
      </c>
      <c r="AAO34" t="e">
        <f>bvarM2*bvarM5</f>
        <v>#VALUE!</v>
      </c>
      <c r="AAP34" t="e">
        <f>cvarM2*cvarM5</f>
        <v>#VALUE!</v>
      </c>
      <c r="AAQ34" t="e">
        <f>mvarM2*mvarM5</f>
        <v>#VALUE!</v>
      </c>
      <c r="AAR34" s="24" t="e">
        <f t="shared" si="306"/>
        <v>#VALUE!</v>
      </c>
      <c r="AAS34" s="24" t="e">
        <f t="shared" si="307"/>
        <v>#VALUE!</v>
      </c>
      <c r="AAT34" s="24" t="e">
        <f t="shared" si="308"/>
        <v>#VALUE!</v>
      </c>
      <c r="AAU34">
        <v>-1.2481265382578E-4</v>
      </c>
      <c r="AAV34" t="e">
        <f>bvarM7*bvarM9</f>
        <v>#VALUE!</v>
      </c>
      <c r="AAW34" t="e">
        <f>cvarM7*cvarM9</f>
        <v>#VALUE!</v>
      </c>
      <c r="AAX34" t="e">
        <f>mvarM7*mvarM9</f>
        <v>#VALUE!</v>
      </c>
      <c r="AAY34" s="24" t="e">
        <f t="shared" si="309"/>
        <v>#VALUE!</v>
      </c>
      <c r="AAZ34" s="24" t="e">
        <f t="shared" si="310"/>
        <v>#VALUE!</v>
      </c>
      <c r="ABA34" s="24" t="e">
        <f t="shared" si="311"/>
        <v>#VALUE!</v>
      </c>
      <c r="ABB34">
        <v>1.2099220381012E-4</v>
      </c>
      <c r="ABC34" t="e">
        <f>bvarM2*bvarM6</f>
        <v>#VALUE!</v>
      </c>
      <c r="ABD34" t="e">
        <f>cvarM2*cvarM6</f>
        <v>#VALUE!</v>
      </c>
      <c r="ABE34" t="e">
        <f>mvarM2*mvarM6</f>
        <v>#VALUE!</v>
      </c>
      <c r="ABF34" s="24" t="e">
        <f t="shared" si="312"/>
        <v>#VALUE!</v>
      </c>
      <c r="ABG34" s="24" t="e">
        <f t="shared" si="313"/>
        <v>#VALUE!</v>
      </c>
      <c r="ABH34" s="24" t="e">
        <f t="shared" si="314"/>
        <v>#VALUE!</v>
      </c>
      <c r="ABI34">
        <v>6.7475433945693999E-9</v>
      </c>
      <c r="ABJ34" t="e">
        <f>bvarM5*bvarM7</f>
        <v>#VALUE!</v>
      </c>
      <c r="ABK34" t="e">
        <f>cvarM5*cvarM7</f>
        <v>#VALUE!</v>
      </c>
      <c r="ABL34" t="e">
        <f>mvarM5*mvarM7</f>
        <v>#VALUE!</v>
      </c>
      <c r="ABM34" s="24" t="e">
        <f t="shared" si="315"/>
        <v>#VALUE!</v>
      </c>
      <c r="ABN34" s="24" t="e">
        <f t="shared" si="316"/>
        <v>#VALUE!</v>
      </c>
      <c r="ABO34" s="24" t="e">
        <f t="shared" si="317"/>
        <v>#VALUE!</v>
      </c>
      <c r="ABP34">
        <v>4.6465724310239002E-7</v>
      </c>
      <c r="ABQ34" t="e">
        <f>bvarM2*bvarM9</f>
        <v>#VALUE!</v>
      </c>
      <c r="ABR34" t="e">
        <f>cvarM2*cvarM9</f>
        <v>#VALUE!</v>
      </c>
      <c r="ABS34" t="e">
        <f>mvarM2*mvarM9</f>
        <v>#VALUE!</v>
      </c>
      <c r="ABT34" s="24" t="e">
        <f t="shared" si="318"/>
        <v>#VALUE!</v>
      </c>
      <c r="ABU34" s="24" t="e">
        <f t="shared" si="319"/>
        <v>#VALUE!</v>
      </c>
      <c r="ABV34" s="24" t="e">
        <f t="shared" si="320"/>
        <v>#VALUE!</v>
      </c>
      <c r="ABW34">
        <v>-1.7664277311022001</v>
      </c>
      <c r="ABX34" t="e">
        <f>bvarM1*bvarM2</f>
        <v>#VALUE!</v>
      </c>
      <c r="ABY34" t="e">
        <f>cvarM1*cvarM2</f>
        <v>#VALUE!</v>
      </c>
      <c r="ABZ34" t="e">
        <f>mvarM1*mvarM2</f>
        <v>#VALUE!</v>
      </c>
      <c r="ACA34" s="24" t="e">
        <f t="shared" si="321"/>
        <v>#VALUE!</v>
      </c>
      <c r="ACB34" s="24" t="e">
        <f t="shared" si="322"/>
        <v>#VALUE!</v>
      </c>
      <c r="ACC34" s="24" t="e">
        <f t="shared" si="323"/>
        <v>#VALUE!</v>
      </c>
      <c r="ACD34">
        <v>-2.2526904703767E-10</v>
      </c>
      <c r="ACE34" t="e">
        <f>bvarM4*bvarM5</f>
        <v>#VALUE!</v>
      </c>
      <c r="ACF34" t="e">
        <f>cvarM4*cvarM5</f>
        <v>#VALUE!</v>
      </c>
      <c r="ACG34" t="e">
        <f>mvarM4*mvarM5</f>
        <v>#VALUE!</v>
      </c>
      <c r="ACH34" s="24" t="e">
        <f t="shared" si="324"/>
        <v>#VALUE!</v>
      </c>
      <c r="ACI34" s="24" t="e">
        <f t="shared" si="325"/>
        <v>#VALUE!</v>
      </c>
      <c r="ACJ34" s="24" t="e">
        <f t="shared" si="326"/>
        <v>#VALUE!</v>
      </c>
      <c r="ACK34">
        <v>1.4041777282943E-5</v>
      </c>
      <c r="ACL34" t="e">
        <f>bvarM5*bvarM6</f>
        <v>#VALUE!</v>
      </c>
      <c r="ACM34" t="e">
        <f>cvarM5*cvarM6</f>
        <v>#VALUE!</v>
      </c>
      <c r="ACN34" t="e">
        <f>mvarM5*mvarM6</f>
        <v>#VALUE!</v>
      </c>
      <c r="ACO34" s="24" t="e">
        <f t="shared" si="327"/>
        <v>#VALUE!</v>
      </c>
      <c r="ACP34" s="24" t="e">
        <f t="shared" si="328"/>
        <v>#VALUE!</v>
      </c>
      <c r="ACQ34" s="24" t="e">
        <f t="shared" si="329"/>
        <v>#VALUE!</v>
      </c>
      <c r="ACR34">
        <v>1.2122738916812001E-3</v>
      </c>
      <c r="ACS34" t="e">
        <f>bvarM6^2</f>
        <v>#VALUE!</v>
      </c>
      <c r="ACT34" t="e">
        <f>cvarM6^2</f>
        <v>#VALUE!</v>
      </c>
      <c r="ACU34" t="e">
        <f>mvarM6^2</f>
        <v>#VALUE!</v>
      </c>
      <c r="ACV34" s="24" t="e">
        <f t="shared" si="330"/>
        <v>#VALUE!</v>
      </c>
      <c r="ACW34" s="24" t="e">
        <f t="shared" si="331"/>
        <v>#VALUE!</v>
      </c>
      <c r="ACX34" s="24" t="e">
        <f t="shared" si="332"/>
        <v>#VALUE!</v>
      </c>
      <c r="ACY34">
        <v>-1.0017451665137999E-9</v>
      </c>
      <c r="ACZ34" t="e">
        <f>bvarM7*bvarM9</f>
        <v>#VALUE!</v>
      </c>
      <c r="ADA34" t="e">
        <f>cvarM7*cvarM9</f>
        <v>#VALUE!</v>
      </c>
      <c r="ADB34" t="e">
        <f>mvarM7*mvarM9</f>
        <v>#VALUE!</v>
      </c>
      <c r="ADC34" s="24" t="e">
        <f t="shared" si="333"/>
        <v>#VALUE!</v>
      </c>
      <c r="ADD34" s="24" t="e">
        <f t="shared" si="334"/>
        <v>#VALUE!</v>
      </c>
      <c r="ADE34" s="24" t="e">
        <f t="shared" si="335"/>
        <v>#VALUE!</v>
      </c>
      <c r="ADF34">
        <v>7.5930902012533998E-6</v>
      </c>
      <c r="ADG34" t="e">
        <f>bvarM5*bvarM6</f>
        <v>#VALUE!</v>
      </c>
      <c r="ADH34" t="e">
        <f>cvarM5*cvarM6</f>
        <v>#VALUE!</v>
      </c>
      <c r="ADI34" t="e">
        <f>mvarM5*mvarM6</f>
        <v>#VALUE!</v>
      </c>
      <c r="ADJ34" s="24" t="e">
        <f t="shared" si="336"/>
        <v>#VALUE!</v>
      </c>
      <c r="ADK34" s="24" t="e">
        <f t="shared" si="337"/>
        <v>#VALUE!</v>
      </c>
      <c r="ADL34" s="24" t="e">
        <f t="shared" si="338"/>
        <v>#VALUE!</v>
      </c>
      <c r="ADM34">
        <v>4.6868495738322997E-5</v>
      </c>
      <c r="ADN34" t="e">
        <f>bvarM6*bvarM9</f>
        <v>#VALUE!</v>
      </c>
      <c r="ADO34" t="e">
        <f>cvarM6*cvarM9</f>
        <v>#VALUE!</v>
      </c>
      <c r="ADP34" t="e">
        <f>mvarM6*mvarM9</f>
        <v>#VALUE!</v>
      </c>
      <c r="ADQ34" s="24" t="e">
        <f t="shared" si="339"/>
        <v>#VALUE!</v>
      </c>
      <c r="ADR34" s="24" t="e">
        <f t="shared" si="340"/>
        <v>#VALUE!</v>
      </c>
      <c r="ADS34" s="24" t="e">
        <f t="shared" si="341"/>
        <v>#VALUE!</v>
      </c>
      <c r="ADT34">
        <v>4.4234792374919003E-12</v>
      </c>
      <c r="ADU34" t="e">
        <f>bvarHC1^2</f>
        <v>#VALUE!</v>
      </c>
      <c r="ADV34" t="e">
        <f>cvarHC1^2</f>
        <v>#VALUE!</v>
      </c>
      <c r="ADW34" t="e">
        <f>mvarHC1^2</f>
        <v>#VALUE!</v>
      </c>
      <c r="ADX34" s="24" t="e">
        <f t="shared" si="342"/>
        <v>#VALUE!</v>
      </c>
      <c r="ADY34" s="24" t="e">
        <f t="shared" si="343"/>
        <v>#VALUE!</v>
      </c>
      <c r="ADZ34" s="24" t="e">
        <f t="shared" si="344"/>
        <v>#VALUE!</v>
      </c>
      <c r="AEA34">
        <v>1.4467405662664E-5</v>
      </c>
      <c r="AEB34" t="e">
        <f>bvarM5*bvarM6</f>
        <v>#VALUE!</v>
      </c>
      <c r="AEC34" t="e">
        <f>cvarM5*cvarM6</f>
        <v>#VALUE!</v>
      </c>
      <c r="AED34" t="e">
        <f>mvarM5*mvarM6</f>
        <v>#VALUE!</v>
      </c>
      <c r="AEE34" s="24" t="e">
        <f t="shared" si="345"/>
        <v>#VALUE!</v>
      </c>
      <c r="AEF34" s="24" t="e">
        <f t="shared" si="346"/>
        <v>#VALUE!</v>
      </c>
      <c r="AEG34" s="24" t="e">
        <f t="shared" si="347"/>
        <v>#VALUE!</v>
      </c>
      <c r="AEH34">
        <v>-1.7149926022404999E-3</v>
      </c>
      <c r="AEI34" t="e">
        <f>bvarM7^2</f>
        <v>#VALUE!</v>
      </c>
      <c r="AEJ34" t="e">
        <f>cvarM7^2</f>
        <v>#VALUE!</v>
      </c>
      <c r="AEK34" t="e">
        <f>mvarM7^2</f>
        <v>#VALUE!</v>
      </c>
      <c r="AEL34" s="24" t="e">
        <f t="shared" si="348"/>
        <v>#VALUE!</v>
      </c>
      <c r="AEM34" s="24" t="e">
        <f t="shared" si="349"/>
        <v>#VALUE!</v>
      </c>
      <c r="AEN34" s="24" t="e">
        <f t="shared" si="350"/>
        <v>#VALUE!</v>
      </c>
      <c r="AEO34">
        <v>2.9750272209375998E-11</v>
      </c>
      <c r="AEP34" t="e">
        <f>bvarHC1^2</f>
        <v>#VALUE!</v>
      </c>
      <c r="AEQ34" t="e">
        <f>cvarHC1^2</f>
        <v>#VALUE!</v>
      </c>
      <c r="AER34" t="e">
        <f>mvarHC1^2</f>
        <v>#VALUE!</v>
      </c>
      <c r="AES34" s="24" t="e">
        <f t="shared" si="351"/>
        <v>#VALUE!</v>
      </c>
      <c r="AET34" s="24" t="e">
        <f t="shared" si="352"/>
        <v>#VALUE!</v>
      </c>
      <c r="AEU34" s="24" t="e">
        <f t="shared" si="353"/>
        <v>#VALUE!</v>
      </c>
      <c r="AEV34">
        <v>4.2637110922496001E-8</v>
      </c>
      <c r="AEW34" t="e">
        <f>bvarM7*bvarM9</f>
        <v>#VALUE!</v>
      </c>
      <c r="AEX34" t="e">
        <f>cvarM7*cvarM9</f>
        <v>#VALUE!</v>
      </c>
      <c r="AEY34" t="e">
        <f>mvarM7*mvarM9</f>
        <v>#VALUE!</v>
      </c>
      <c r="AEZ34" s="24" t="e">
        <f t="shared" si="354"/>
        <v>#VALUE!</v>
      </c>
      <c r="AFA34" s="24" t="e">
        <f t="shared" si="355"/>
        <v>#VALUE!</v>
      </c>
      <c r="AFB34" s="24" t="e">
        <f t="shared" si="356"/>
        <v>#VALUE!</v>
      </c>
      <c r="AFC34">
        <v>5.8767211308835997E-5</v>
      </c>
      <c r="AFD34" t="e">
        <f>bvarM6*bvarM9</f>
        <v>#VALUE!</v>
      </c>
      <c r="AFE34" t="e">
        <f>cvarM6*cvarM9</f>
        <v>#VALUE!</v>
      </c>
      <c r="AFF34" t="e">
        <f>mvarM6*mvarM9</f>
        <v>#VALUE!</v>
      </c>
      <c r="AFG34" s="24" t="e">
        <f t="shared" si="357"/>
        <v>#VALUE!</v>
      </c>
      <c r="AFH34" s="24" t="e">
        <f t="shared" si="358"/>
        <v>#VALUE!</v>
      </c>
      <c r="AFI34" s="24" t="e">
        <f t="shared" si="359"/>
        <v>#VALUE!</v>
      </c>
      <c r="AFJ34">
        <v>4.6293573259536997E-12</v>
      </c>
      <c r="AFK34" t="e">
        <f>bvarHC1^2</f>
        <v>#VALUE!</v>
      </c>
      <c r="AFL34" t="e">
        <f>cvarHC1^2</f>
        <v>#VALUE!</v>
      </c>
      <c r="AFM34" t="e">
        <f>mvarHC1^2</f>
        <v>#VALUE!</v>
      </c>
      <c r="AFN34" s="24" t="e">
        <f t="shared" si="360"/>
        <v>#VALUE!</v>
      </c>
      <c r="AFO34" s="24" t="e">
        <f t="shared" si="361"/>
        <v>#VALUE!</v>
      </c>
      <c r="AFP34" s="24" t="e">
        <f t="shared" si="362"/>
        <v>#VALUE!</v>
      </c>
      <c r="AFQ34">
        <v>-4.4402125364440003E-6</v>
      </c>
      <c r="AFR34" t="e">
        <f>bvarM4*bvarM9</f>
        <v>#VALUE!</v>
      </c>
      <c r="AFS34" t="e">
        <f>cvarM4*cvarM9</f>
        <v>#VALUE!</v>
      </c>
      <c r="AFT34" t="e">
        <f>mvarM4*mvarM9</f>
        <v>#VALUE!</v>
      </c>
      <c r="AFU34" s="24" t="e">
        <f t="shared" si="363"/>
        <v>#VALUE!</v>
      </c>
      <c r="AFV34" s="24" t="e">
        <f t="shared" si="364"/>
        <v>#VALUE!</v>
      </c>
      <c r="AFW34" s="24" t="e">
        <f t="shared" si="365"/>
        <v>#VALUE!</v>
      </c>
      <c r="AFX34">
        <v>4.0273741528116002E-5</v>
      </c>
      <c r="AFY34" t="e">
        <f>bvarM5^2</f>
        <v>#VALUE!</v>
      </c>
      <c r="AFZ34" t="e">
        <f>cvarM5^2</f>
        <v>#VALUE!</v>
      </c>
      <c r="AGA34" t="e">
        <f>mvarM5^2</f>
        <v>#VALUE!</v>
      </c>
      <c r="AGB34" s="24" t="e">
        <f t="shared" si="366"/>
        <v>#VALUE!</v>
      </c>
      <c r="AGC34" s="24" t="e">
        <f t="shared" si="367"/>
        <v>#VALUE!</v>
      </c>
      <c r="AGD34" s="24" t="e">
        <f t="shared" si="368"/>
        <v>#VALUE!</v>
      </c>
      <c r="AGE34">
        <v>2.2066014390023998E-8</v>
      </c>
      <c r="AGF34" t="e">
        <f>bvarM4^2</f>
        <v>#VALUE!</v>
      </c>
      <c r="AGG34" t="e">
        <f>cvarM4^2</f>
        <v>#VALUE!</v>
      </c>
      <c r="AGH34" t="e">
        <f>mvarM4^2</f>
        <v>#VALUE!</v>
      </c>
      <c r="AGI34" s="24" t="e">
        <f t="shared" si="369"/>
        <v>#VALUE!</v>
      </c>
      <c r="AGJ34" s="24" t="e">
        <f t="shared" si="370"/>
        <v>#VALUE!</v>
      </c>
      <c r="AGK34" s="24" t="e">
        <f t="shared" si="371"/>
        <v>#VALUE!</v>
      </c>
      <c r="AGL34">
        <v>3.5431888731964997E-8</v>
      </c>
      <c r="AGM34" t="e">
        <f>bvarHC1^2</f>
        <v>#VALUE!</v>
      </c>
      <c r="AGN34" t="e">
        <f>cvarHC1^2</f>
        <v>#VALUE!</v>
      </c>
      <c r="AGO34" t="e">
        <f>mvarHC1^2</f>
        <v>#VALUE!</v>
      </c>
      <c r="AGP34" s="24" t="e">
        <f t="shared" si="372"/>
        <v>#VALUE!</v>
      </c>
      <c r="AGQ34" s="24" t="e">
        <f t="shared" si="373"/>
        <v>#VALUE!</v>
      </c>
      <c r="AGR34" s="24" t="e">
        <f t="shared" si="374"/>
        <v>#VALUE!</v>
      </c>
      <c r="AGS34">
        <v>19049.429226099001</v>
      </c>
      <c r="AGT34" t="e">
        <f>bvarM1^2</f>
        <v>#VALUE!</v>
      </c>
      <c r="AGU34" t="e">
        <f>cvarM1^2</f>
        <v>#VALUE!</v>
      </c>
      <c r="AGV34" t="e">
        <f>mvarM1^2</f>
        <v>#VALUE!</v>
      </c>
      <c r="AGW34" s="24" t="e">
        <f t="shared" si="375"/>
        <v>#VALUE!</v>
      </c>
      <c r="AGX34" s="24" t="e">
        <f t="shared" si="376"/>
        <v>#VALUE!</v>
      </c>
      <c r="AGY34" s="24" t="e">
        <f t="shared" si="377"/>
        <v>#VALUE!</v>
      </c>
      <c r="AGZ34">
        <v>6.2061338977625004E-8</v>
      </c>
      <c r="AHA34" t="e">
        <f>bvarM6^2</f>
        <v>#VALUE!</v>
      </c>
      <c r="AHB34" t="e">
        <f>cvarM6^2</f>
        <v>#VALUE!</v>
      </c>
      <c r="AHC34" t="e">
        <f>mvarM6^2</f>
        <v>#VALUE!</v>
      </c>
      <c r="AHD34" s="24" t="e">
        <f t="shared" si="378"/>
        <v>#VALUE!</v>
      </c>
      <c r="AHE34" s="24" t="e">
        <f t="shared" si="379"/>
        <v>#VALUE!</v>
      </c>
      <c r="AHF34" s="24" t="e">
        <f t="shared" si="380"/>
        <v>#VALUE!</v>
      </c>
      <c r="AHG34">
        <v>-4.8486824032571004E-6</v>
      </c>
      <c r="AHH34" t="e">
        <f>bvarM4*bvarM9</f>
        <v>#VALUE!</v>
      </c>
      <c r="AHI34" t="e">
        <f>cvarM4*cvarM9</f>
        <v>#VALUE!</v>
      </c>
      <c r="AHJ34" t="e">
        <f>mvarM4*mvarM9</f>
        <v>#VALUE!</v>
      </c>
      <c r="AHK34" s="24" t="e">
        <f t="shared" si="381"/>
        <v>#VALUE!</v>
      </c>
      <c r="AHL34" s="24" t="e">
        <f t="shared" si="382"/>
        <v>#VALUE!</v>
      </c>
      <c r="AHM34" s="24" t="e">
        <f t="shared" si="383"/>
        <v>#VALUE!</v>
      </c>
      <c r="AHN34">
        <v>1.0037866983695E-3</v>
      </c>
      <c r="AHO34" t="e">
        <f>bvarM7^2</f>
        <v>#VALUE!</v>
      </c>
      <c r="AHP34" t="e">
        <f>cvarM7^2</f>
        <v>#VALUE!</v>
      </c>
      <c r="AHQ34" t="e">
        <f>mvarM7^2</f>
        <v>#VALUE!</v>
      </c>
      <c r="AHR34" s="24" t="e">
        <f t="shared" si="384"/>
        <v>#VALUE!</v>
      </c>
      <c r="AHS34" s="24" t="e">
        <f t="shared" si="385"/>
        <v>#VALUE!</v>
      </c>
      <c r="AHT34" s="24" t="e">
        <f t="shared" si="386"/>
        <v>#VALUE!</v>
      </c>
      <c r="AHU34">
        <v>2.9904983364597002E-11</v>
      </c>
      <c r="AHV34" t="e">
        <f>bvarHC1^2</f>
        <v>#VALUE!</v>
      </c>
      <c r="AHW34" t="e">
        <f>cvarHC1^2</f>
        <v>#VALUE!</v>
      </c>
      <c r="AHX34" t="e">
        <f>mvarHC1^2</f>
        <v>#VALUE!</v>
      </c>
      <c r="AHY34" s="24" t="e">
        <f t="shared" si="387"/>
        <v>#VALUE!</v>
      </c>
      <c r="AHZ34" s="24" t="e">
        <f t="shared" si="388"/>
        <v>#VALUE!</v>
      </c>
      <c r="AIA34" s="24" t="e">
        <f t="shared" si="389"/>
        <v>#VALUE!</v>
      </c>
      <c r="AIB34">
        <v>-6.7560444143572003E-6</v>
      </c>
      <c r="AIC34" t="e">
        <f>bvarM7*bvarM9</f>
        <v>#VALUE!</v>
      </c>
      <c r="AID34" t="e">
        <f>cvarM7*cvarM9</f>
        <v>#VALUE!</v>
      </c>
      <c r="AIE34" t="e">
        <f>mvarM7*mvarM9</f>
        <v>#VALUE!</v>
      </c>
      <c r="AIF34" s="24" t="e">
        <f t="shared" si="390"/>
        <v>#VALUE!</v>
      </c>
      <c r="AIG34" s="24" t="e">
        <f t="shared" si="391"/>
        <v>#VALUE!</v>
      </c>
      <c r="AIH34" s="24" t="e">
        <f t="shared" si="392"/>
        <v>#VALUE!</v>
      </c>
      <c r="AII34">
        <v>1.7655214776857001E-5</v>
      </c>
      <c r="AIJ34" t="e">
        <f>bvarM5*bvarM6</f>
        <v>#VALUE!</v>
      </c>
      <c r="AIK34" t="e">
        <f>cvarM5*cvarM6</f>
        <v>#VALUE!</v>
      </c>
      <c r="AIL34" t="e">
        <f>mvarM5*mvarM6</f>
        <v>#VALUE!</v>
      </c>
      <c r="AIM34" s="24" t="e">
        <f t="shared" si="393"/>
        <v>#VALUE!</v>
      </c>
      <c r="AIN34" s="24" t="e">
        <f t="shared" si="394"/>
        <v>#VALUE!</v>
      </c>
      <c r="AIO34" s="24" t="e">
        <f t="shared" si="395"/>
        <v>#VALUE!</v>
      </c>
      <c r="AIP34">
        <v>4.7868014862975001E-12</v>
      </c>
      <c r="AIQ34" t="e">
        <f>bvarHC1^2</f>
        <v>#VALUE!</v>
      </c>
      <c r="AIR34" t="e">
        <f>cvarHC1^2</f>
        <v>#VALUE!</v>
      </c>
      <c r="AIS34" t="e">
        <f>mvarHC1^2</f>
        <v>#VALUE!</v>
      </c>
      <c r="AIT34" s="24" t="e">
        <f t="shared" si="396"/>
        <v>#VALUE!</v>
      </c>
      <c r="AIU34" s="24" t="e">
        <f t="shared" si="397"/>
        <v>#VALUE!</v>
      </c>
      <c r="AIV34" s="24" t="e">
        <f t="shared" si="398"/>
        <v>#VALUE!</v>
      </c>
      <c r="AIW34">
        <v>2.3778920237885E-5</v>
      </c>
      <c r="AIX34" t="e">
        <f>bvarM4*bvarM7</f>
        <v>#VALUE!</v>
      </c>
      <c r="AIY34" t="e">
        <f>cvarM4*cvarM7</f>
        <v>#VALUE!</v>
      </c>
      <c r="AIZ34" t="e">
        <f>mvarM4*mvarM7</f>
        <v>#VALUE!</v>
      </c>
      <c r="AJA34" s="24" t="e">
        <f t="shared" si="399"/>
        <v>#VALUE!</v>
      </c>
      <c r="AJB34" s="24" t="e">
        <f t="shared" si="400"/>
        <v>#VALUE!</v>
      </c>
      <c r="AJC34" s="24" t="e">
        <f t="shared" si="401"/>
        <v>#VALUE!</v>
      </c>
      <c r="AJD34">
        <v>38725.060262993997</v>
      </c>
      <c r="AJE34" t="e">
        <f>bvarM1^2</f>
        <v>#VALUE!</v>
      </c>
      <c r="AJF34" t="e">
        <f>cvarM1^2</f>
        <v>#VALUE!</v>
      </c>
      <c r="AJG34" t="e">
        <f>mvarM1^2</f>
        <v>#VALUE!</v>
      </c>
      <c r="AJH34" s="24" t="e">
        <f t="shared" si="402"/>
        <v>#VALUE!</v>
      </c>
      <c r="AJI34" s="24" t="e">
        <f t="shared" si="403"/>
        <v>#VALUE!</v>
      </c>
      <c r="AJJ34" s="24" t="e">
        <f t="shared" si="404"/>
        <v>#VALUE!</v>
      </c>
      <c r="AJK34">
        <v>-4.5449816605105997E-9</v>
      </c>
      <c r="AJL34" t="e">
        <f>bvarM5^2</f>
        <v>#VALUE!</v>
      </c>
      <c r="AJM34" t="e">
        <f>cvarM5^2</f>
        <v>#VALUE!</v>
      </c>
      <c r="AJN34" t="e">
        <f>mvarM5^2</f>
        <v>#VALUE!</v>
      </c>
      <c r="AJO34" s="24" t="e">
        <f t="shared" si="405"/>
        <v>#VALUE!</v>
      </c>
      <c r="AJP34" s="24" t="e">
        <f t="shared" si="406"/>
        <v>#VALUE!</v>
      </c>
      <c r="AJQ34" s="24" t="e">
        <f t="shared" si="407"/>
        <v>#VALUE!</v>
      </c>
      <c r="AJR34">
        <v>-1.7195694448198999E-5</v>
      </c>
      <c r="AJS34" t="e">
        <f>bvarM6*bvarM7</f>
        <v>#VALUE!</v>
      </c>
      <c r="AJT34" t="e">
        <f>cvarM6*cvarM7</f>
        <v>#VALUE!</v>
      </c>
      <c r="AJU34" t="e">
        <f>mvarM6*mvarM7</f>
        <v>#VALUE!</v>
      </c>
      <c r="AJV34" s="24" t="e">
        <f t="shared" si="408"/>
        <v>#VALUE!</v>
      </c>
      <c r="AJW34" s="24" t="e">
        <f t="shared" si="409"/>
        <v>#VALUE!</v>
      </c>
      <c r="AJX34" s="24" t="e">
        <f t="shared" si="410"/>
        <v>#VALUE!</v>
      </c>
      <c r="AJY34">
        <v>6.8524805167621998E-5</v>
      </c>
      <c r="AJZ34" t="e">
        <f>bvarM6*bvarM9</f>
        <v>#VALUE!</v>
      </c>
      <c r="AKA34" t="e">
        <f>cvarM6*cvarM9</f>
        <v>#VALUE!</v>
      </c>
      <c r="AKB34" t="e">
        <f>mvarM6*mvarM9</f>
        <v>#VALUE!</v>
      </c>
      <c r="AKC34" s="24" t="e">
        <f t="shared" si="411"/>
        <v>#VALUE!</v>
      </c>
      <c r="AKD34" s="24" t="e">
        <f t="shared" si="412"/>
        <v>#VALUE!</v>
      </c>
      <c r="AKE34" s="24" t="e">
        <f t="shared" si="413"/>
        <v>#VALUE!</v>
      </c>
      <c r="AKF34">
        <v>-5.1598970637997001E-9</v>
      </c>
      <c r="AKG34" t="e">
        <f>bvarM4*bvarM7</f>
        <v>#VALUE!</v>
      </c>
      <c r="AKH34" t="e">
        <f>cvarM4*cvarM7</f>
        <v>#VALUE!</v>
      </c>
      <c r="AKI34" t="e">
        <f>mvarM4*mvarM7</f>
        <v>#VALUE!</v>
      </c>
      <c r="AKJ34" s="24" t="e">
        <f t="shared" si="414"/>
        <v>#VALUE!</v>
      </c>
      <c r="AKK34" s="24" t="e">
        <f t="shared" si="415"/>
        <v>#VALUE!</v>
      </c>
      <c r="AKL34" s="24" t="e">
        <f t="shared" si="416"/>
        <v>#VALUE!</v>
      </c>
      <c r="AKM34">
        <v>-1.4288047603613E-5</v>
      </c>
      <c r="AKN34" t="e">
        <f>bvarM7*bvarM9</f>
        <v>#VALUE!</v>
      </c>
      <c r="AKO34" t="e">
        <f>cvarM7*cvarM9</f>
        <v>#VALUE!</v>
      </c>
      <c r="AKP34" t="e">
        <f>mvarM7*mvarM9</f>
        <v>#VALUE!</v>
      </c>
      <c r="AKQ34" s="24" t="e">
        <f t="shared" si="417"/>
        <v>#VALUE!</v>
      </c>
      <c r="AKR34" s="24" t="e">
        <f t="shared" si="418"/>
        <v>#VALUE!</v>
      </c>
      <c r="AKS34" s="24" t="e">
        <f t="shared" si="419"/>
        <v>#VALUE!</v>
      </c>
      <c r="AKT34">
        <v>45011.768248578002</v>
      </c>
      <c r="AKU34" t="e">
        <f>bvarM1^2</f>
        <v>#VALUE!</v>
      </c>
      <c r="AKV34" t="e">
        <f>cvarM1^2</f>
        <v>#VALUE!</v>
      </c>
      <c r="AKW34" t="e">
        <f>mvarM1^2</f>
        <v>#VALUE!</v>
      </c>
      <c r="AKX34" s="24" t="e">
        <f t="shared" si="420"/>
        <v>#VALUE!</v>
      </c>
      <c r="AKY34" s="24" t="e">
        <f t="shared" si="421"/>
        <v>#VALUE!</v>
      </c>
      <c r="AKZ34" s="24" t="e">
        <f t="shared" si="422"/>
        <v>#VALUE!</v>
      </c>
      <c r="ALA34">
        <v>3.5157806508023001E-11</v>
      </c>
      <c r="ALB34" t="e">
        <f>bvarHC1^2</f>
        <v>#VALUE!</v>
      </c>
      <c r="ALC34" t="e">
        <f>cvarHC1^2</f>
        <v>#VALUE!</v>
      </c>
      <c r="ALD34" t="e">
        <f>mvarHC1^2</f>
        <v>#VALUE!</v>
      </c>
      <c r="ALE34" s="24" t="e">
        <f t="shared" si="423"/>
        <v>#VALUE!</v>
      </c>
      <c r="ALF34" s="24" t="e">
        <f t="shared" si="424"/>
        <v>#VALUE!</v>
      </c>
      <c r="ALG34" s="24" t="e">
        <f t="shared" si="425"/>
        <v>#VALUE!</v>
      </c>
      <c r="ALH34">
        <v>2910.5191328782998</v>
      </c>
      <c r="ALI34" t="e">
        <f>bvarM1^2</f>
        <v>#VALUE!</v>
      </c>
      <c r="ALJ34" t="e">
        <f>cvarM1^2</f>
        <v>#VALUE!</v>
      </c>
      <c r="ALK34" t="e">
        <f>mvarM1^2</f>
        <v>#VALUE!</v>
      </c>
      <c r="ALL34" s="24" t="e">
        <f t="shared" si="426"/>
        <v>#VALUE!</v>
      </c>
      <c r="ALM34" s="24" t="e">
        <f t="shared" si="427"/>
        <v>#VALUE!</v>
      </c>
      <c r="ALN34" s="24" t="e">
        <f t="shared" si="428"/>
        <v>#VALUE!</v>
      </c>
      <c r="ALO34">
        <v>1.5019251701903001E-3</v>
      </c>
      <c r="ALP34" t="e">
        <f>bvarM9^2</f>
        <v>#VALUE!</v>
      </c>
      <c r="ALQ34" t="e">
        <f>cvarM9^2</f>
        <v>#VALUE!</v>
      </c>
      <c r="ALR34" t="e">
        <f>mvarM9^2</f>
        <v>#VALUE!</v>
      </c>
      <c r="ALS34" s="24" t="e">
        <f t="shared" si="429"/>
        <v>#VALUE!</v>
      </c>
      <c r="ALT34" s="24" t="e">
        <f t="shared" si="430"/>
        <v>#VALUE!</v>
      </c>
      <c r="ALU34" s="24" t="e">
        <f t="shared" si="431"/>
        <v>#VALUE!</v>
      </c>
      <c r="ALV34">
        <v>-2.1139840440692999E-8</v>
      </c>
      <c r="ALW34" t="e">
        <f>bvarM6*bvarM7</f>
        <v>#VALUE!</v>
      </c>
      <c r="ALX34" t="e">
        <f>cvarM6*cvarM7</f>
        <v>#VALUE!</v>
      </c>
      <c r="ALY34" t="e">
        <f>mvarM6*mvarM7</f>
        <v>#VALUE!</v>
      </c>
      <c r="ALZ34" s="24" t="e">
        <f t="shared" si="432"/>
        <v>#VALUE!</v>
      </c>
      <c r="AMA34" s="24" t="e">
        <f t="shared" si="433"/>
        <v>#VALUE!</v>
      </c>
      <c r="AMB34" s="24" t="e">
        <f t="shared" si="434"/>
        <v>#VALUE!</v>
      </c>
      <c r="AMC34">
        <v>6.2962397941418003E-8</v>
      </c>
      <c r="AMD34" t="e">
        <f>bvarHC1^2</f>
        <v>#VALUE!</v>
      </c>
      <c r="AME34" t="e">
        <f>cvarHC1^2</f>
        <v>#VALUE!</v>
      </c>
      <c r="AMF34" t="e">
        <f>mvarHC1^2</f>
        <v>#VALUE!</v>
      </c>
      <c r="AMG34" s="24" t="e">
        <f t="shared" si="435"/>
        <v>#VALUE!</v>
      </c>
      <c r="AMH34" s="24" t="e">
        <f t="shared" si="436"/>
        <v>#VALUE!</v>
      </c>
      <c r="AMI34" s="24" t="e">
        <f t="shared" si="437"/>
        <v>#VALUE!</v>
      </c>
      <c r="AMJ34">
        <v>2.9413444706017E-5</v>
      </c>
      <c r="AMK34" t="e">
        <f>bvarM6*bvarM9</f>
        <v>#VALUE!</v>
      </c>
      <c r="AML34" t="e">
        <f>cvarM6*cvarM9</f>
        <v>#VALUE!</v>
      </c>
      <c r="AMM34" t="e">
        <f>mvarM6*mvarM9</f>
        <v>#VALUE!</v>
      </c>
      <c r="AMN34" s="24" t="e">
        <f t="shared" si="438"/>
        <v>#VALUE!</v>
      </c>
      <c r="AMO34" s="24" t="e">
        <f t="shared" si="439"/>
        <v>#VALUE!</v>
      </c>
      <c r="AMP34" s="24" t="e">
        <f t="shared" si="440"/>
        <v>#VALUE!</v>
      </c>
      <c r="AMQ34">
        <v>1.7449292524940999E-9</v>
      </c>
      <c r="AMR34" t="e">
        <f>bvarHC1^2</f>
        <v>#VALUE!</v>
      </c>
      <c r="AMS34" t="e">
        <f>cvarHC1^2</f>
        <v>#VALUE!</v>
      </c>
      <c r="AMT34" t="e">
        <f>mvarHC1^2</f>
        <v>#VALUE!</v>
      </c>
      <c r="AMU34" s="24" t="e">
        <f t="shared" si="441"/>
        <v>#VALUE!</v>
      </c>
      <c r="AMV34" s="24" t="e">
        <f t="shared" si="442"/>
        <v>#VALUE!</v>
      </c>
      <c r="AMW34" s="24" t="e">
        <f t="shared" si="443"/>
        <v>#VALUE!</v>
      </c>
      <c r="AMX34">
        <v>-2.1885722908048999E-3</v>
      </c>
      <c r="AMY34" t="e">
        <f>bvarHC2*bvarM7</f>
        <v>#VALUE!</v>
      </c>
      <c r="AMZ34" t="e">
        <f>cvarHC2*cvarM7</f>
        <v>#VALUE!</v>
      </c>
      <c r="ANA34" t="e">
        <f>mvarHC2*mvarM7</f>
        <v>#VALUE!</v>
      </c>
      <c r="ANB34" s="24" t="e">
        <f t="shared" si="444"/>
        <v>#VALUE!</v>
      </c>
      <c r="ANC34" s="24" t="e">
        <f t="shared" si="445"/>
        <v>#VALUE!</v>
      </c>
      <c r="AND34" s="24" t="e">
        <f t="shared" si="446"/>
        <v>#VALUE!</v>
      </c>
      <c r="ANE34">
        <v>0.17405616291711001</v>
      </c>
      <c r="ANF34" t="e">
        <f>bvarM1*bvarM4</f>
        <v>#VALUE!</v>
      </c>
      <c r="ANG34" t="e">
        <f>cvarM1*cvarM4</f>
        <v>#VALUE!</v>
      </c>
      <c r="ANH34" t="e">
        <f>mvarM1*mvarM4</f>
        <v>#VALUE!</v>
      </c>
      <c r="ANI34" s="24" t="e">
        <f t="shared" si="447"/>
        <v>#VALUE!</v>
      </c>
      <c r="ANJ34" s="24" t="e">
        <f t="shared" si="448"/>
        <v>#VALUE!</v>
      </c>
      <c r="ANK34" s="24" t="e">
        <f t="shared" si="449"/>
        <v>#VALUE!</v>
      </c>
      <c r="ANL34">
        <v>-1.7476308879539001E-6</v>
      </c>
      <c r="ANM34" t="e">
        <f>bvarM3*bvarM8</f>
        <v>#VALUE!</v>
      </c>
      <c r="ANN34" t="e">
        <f>cvarM3*cvarM8</f>
        <v>#VALUE!</v>
      </c>
      <c r="ANO34" t="e">
        <f>mvarM3*mvarM8</f>
        <v>#VALUE!</v>
      </c>
      <c r="ANP34" s="24" t="e">
        <f t="shared" si="450"/>
        <v>#VALUE!</v>
      </c>
      <c r="ANQ34" s="24" t="e">
        <f t="shared" si="451"/>
        <v>#VALUE!</v>
      </c>
      <c r="ANR34" s="24" t="e">
        <f t="shared" si="452"/>
        <v>#VALUE!</v>
      </c>
      <c r="ANS34">
        <v>-6.1156370563606998E-6</v>
      </c>
      <c r="ANT34" t="e">
        <f>bvarM6*bvarM8</f>
        <v>#VALUE!</v>
      </c>
      <c r="ANU34" t="e">
        <f>cvarM6*cvarM8</f>
        <v>#VALUE!</v>
      </c>
      <c r="ANV34" t="e">
        <f>mvarM6*mvarM8</f>
        <v>#VALUE!</v>
      </c>
      <c r="ANW34" s="24" t="e">
        <f t="shared" si="453"/>
        <v>#VALUE!</v>
      </c>
      <c r="ANX34" s="24" t="e">
        <f t="shared" si="454"/>
        <v>#VALUE!</v>
      </c>
      <c r="ANY34" s="24" t="e">
        <f t="shared" si="455"/>
        <v>#VALUE!</v>
      </c>
      <c r="ANZ34">
        <v>2.5855984406019999E-4</v>
      </c>
      <c r="AOA34" t="e">
        <f>bvarM2*bvarM7</f>
        <v>#VALUE!</v>
      </c>
      <c r="AOB34" t="e">
        <f>cvarM2*cvarM7</f>
        <v>#VALUE!</v>
      </c>
      <c r="AOC34" t="e">
        <f>mvarM2*mvarM7</f>
        <v>#VALUE!</v>
      </c>
      <c r="AOD34" s="24" t="e">
        <f t="shared" si="456"/>
        <v>#VALUE!</v>
      </c>
      <c r="AOE34" s="24" t="e">
        <f t="shared" si="457"/>
        <v>#VALUE!</v>
      </c>
      <c r="AOF34" s="24" t="e">
        <f t="shared" si="458"/>
        <v>#VALUE!</v>
      </c>
      <c r="AOG34">
        <v>-4.3511315166033002E-6</v>
      </c>
      <c r="AOH34" t="e">
        <f>bvarM2*bvarM4</f>
        <v>#VALUE!</v>
      </c>
      <c r="AOI34" t="e">
        <f>cvarM2*cvarM4</f>
        <v>#VALUE!</v>
      </c>
      <c r="AOJ34" t="e">
        <f>mvarM2*mvarM4</f>
        <v>#VALUE!</v>
      </c>
      <c r="AOK34" s="24" t="e">
        <f t="shared" si="459"/>
        <v>#VALUE!</v>
      </c>
      <c r="AOL34" s="24" t="e">
        <f t="shared" si="460"/>
        <v>#VALUE!</v>
      </c>
      <c r="AOM34" s="24" t="e">
        <f t="shared" si="461"/>
        <v>#VALUE!</v>
      </c>
      <c r="AON34">
        <v>4.2738515832401E-6</v>
      </c>
      <c r="AOO34" t="e">
        <f>bvarM2*bvarM4</f>
        <v>#VALUE!</v>
      </c>
      <c r="AOP34" t="e">
        <f>cvarM2*cvarM4</f>
        <v>#VALUE!</v>
      </c>
      <c r="AOQ34" t="e">
        <f>mvarM2*mvarM4</f>
        <v>#VALUE!</v>
      </c>
      <c r="AOR34" s="24" t="e">
        <f t="shared" si="462"/>
        <v>#VALUE!</v>
      </c>
      <c r="AOS34" s="24" t="e">
        <f t="shared" si="463"/>
        <v>#VALUE!</v>
      </c>
      <c r="AOT34" s="24" t="e">
        <f t="shared" si="464"/>
        <v>#VALUE!</v>
      </c>
      <c r="AOU34">
        <v>-1.3773235343354</v>
      </c>
      <c r="AOV34" t="e">
        <f>bvarM1*bvarM2</f>
        <v>#VALUE!</v>
      </c>
      <c r="AOW34" t="e">
        <f>cvarM1*cvarM2</f>
        <v>#VALUE!</v>
      </c>
      <c r="AOX34" t="e">
        <f>mvarM1*mvarM2</f>
        <v>#VALUE!</v>
      </c>
      <c r="AOY34" s="24" t="e">
        <f t="shared" si="465"/>
        <v>#VALUE!</v>
      </c>
      <c r="AOZ34" s="24" t="e">
        <f t="shared" si="466"/>
        <v>#VALUE!</v>
      </c>
      <c r="APA34" s="24" t="e">
        <f t="shared" si="467"/>
        <v>#VALUE!</v>
      </c>
      <c r="APB34">
        <v>9.6633601112462993E-7</v>
      </c>
      <c r="APC34" t="e">
        <f>bvarM2*bvarM7</f>
        <v>#VALUE!</v>
      </c>
      <c r="APD34" t="e">
        <f>cvarM2*cvarM7</f>
        <v>#VALUE!</v>
      </c>
      <c r="APE34" t="e">
        <f>mvarM2*mvarM7</f>
        <v>#VALUE!</v>
      </c>
      <c r="APF34" s="24" t="e">
        <f t="shared" si="468"/>
        <v>#VALUE!</v>
      </c>
      <c r="APG34" s="24" t="e">
        <f t="shared" si="469"/>
        <v>#VALUE!</v>
      </c>
      <c r="APH34" s="24" t="e">
        <f t="shared" si="470"/>
        <v>#VALUE!</v>
      </c>
      <c r="API34">
        <v>-5.7456580785103997E-5</v>
      </c>
      <c r="APJ34" t="e">
        <f>bvarM4*bvarM6</f>
        <v>#VALUE!</v>
      </c>
      <c r="APK34" t="e">
        <f>cvarM4*cvarM6</f>
        <v>#VALUE!</v>
      </c>
      <c r="APL34" t="e">
        <f>mvarM4*mvarM6</f>
        <v>#VALUE!</v>
      </c>
      <c r="APM34" s="24" t="e">
        <f t="shared" si="471"/>
        <v>#VALUE!</v>
      </c>
      <c r="APN34" s="24" t="e">
        <f t="shared" si="472"/>
        <v>#VALUE!</v>
      </c>
      <c r="APO34" s="24" t="e">
        <f t="shared" si="473"/>
        <v>#VALUE!</v>
      </c>
      <c r="APP34">
        <v>1.6499088082175999E-4</v>
      </c>
      <c r="APQ34" t="e">
        <f>bvarM2*bvarM7</f>
        <v>#VALUE!</v>
      </c>
      <c r="APR34" t="e">
        <f>cvarM2*cvarM7</f>
        <v>#VALUE!</v>
      </c>
      <c r="APS34" t="e">
        <f>mvarM2*mvarM7</f>
        <v>#VALUE!</v>
      </c>
      <c r="APT34" s="24" t="e">
        <f t="shared" si="474"/>
        <v>#VALUE!</v>
      </c>
      <c r="APU34" s="24" t="e">
        <f t="shared" si="475"/>
        <v>#VALUE!</v>
      </c>
      <c r="APV34" s="24" t="e">
        <f t="shared" si="476"/>
        <v>#VALUE!</v>
      </c>
      <c r="APW34">
        <v>1.7079863842094001E-8</v>
      </c>
      <c r="APX34" t="e">
        <f>bvarHC1^2</f>
        <v>#VALUE!</v>
      </c>
      <c r="APY34" t="e">
        <f>cvarHC1^2</f>
        <v>#VALUE!</v>
      </c>
      <c r="APZ34" t="e">
        <f>mvarHC1^2</f>
        <v>#VALUE!</v>
      </c>
      <c r="AQA34" s="24" t="e">
        <f t="shared" si="477"/>
        <v>#VALUE!</v>
      </c>
      <c r="AQB34" s="24" t="e">
        <f t="shared" si="478"/>
        <v>#VALUE!</v>
      </c>
      <c r="AQC34" s="24" t="e">
        <f t="shared" si="479"/>
        <v>#VALUE!</v>
      </c>
      <c r="AQD34">
        <v>3.0947219914607998E-2</v>
      </c>
      <c r="AQE34" t="e">
        <f>bvarM1*bvarM9</f>
        <v>#VALUE!</v>
      </c>
      <c r="AQF34" t="e">
        <f>cvarM1*cvarM9</f>
        <v>#VALUE!</v>
      </c>
      <c r="AQG34" t="e">
        <f>mvarM1*mvarM9</f>
        <v>#VALUE!</v>
      </c>
      <c r="AQH34" s="24" t="e">
        <f t="shared" si="480"/>
        <v>#VALUE!</v>
      </c>
      <c r="AQI34" s="24" t="e">
        <f t="shared" si="481"/>
        <v>#VALUE!</v>
      </c>
      <c r="AQJ34" s="24" t="e">
        <f t="shared" si="482"/>
        <v>#VALUE!</v>
      </c>
      <c r="AQK34">
        <v>0.16177543518939</v>
      </c>
      <c r="AQL34" t="e">
        <f>bvarM1*bvarM4</f>
        <v>#VALUE!</v>
      </c>
      <c r="AQM34" t="e">
        <f>cvarM1*cvarM4</f>
        <v>#VALUE!</v>
      </c>
      <c r="AQN34" t="e">
        <f>mvarM1*mvarM4</f>
        <v>#VALUE!</v>
      </c>
      <c r="AQO34" s="24" t="e">
        <f t="shared" si="483"/>
        <v>#VALUE!</v>
      </c>
      <c r="AQP34" s="24" t="e">
        <f t="shared" si="484"/>
        <v>#VALUE!</v>
      </c>
      <c r="AQQ34" s="24" t="e">
        <f t="shared" si="485"/>
        <v>#VALUE!</v>
      </c>
      <c r="AQR34">
        <v>-1.9332637929994E-7</v>
      </c>
      <c r="AQS34" t="e">
        <f>bvarM3*bvarM8</f>
        <v>#VALUE!</v>
      </c>
      <c r="AQT34" t="e">
        <f>cvarM3*cvarM8</f>
        <v>#VALUE!</v>
      </c>
      <c r="AQU34" t="e">
        <f>mvarM3*mvarM8</f>
        <v>#VALUE!</v>
      </c>
      <c r="AQV34" s="24" t="e">
        <f t="shared" si="486"/>
        <v>#VALUE!</v>
      </c>
      <c r="AQW34" s="24" t="e">
        <f t="shared" si="487"/>
        <v>#VALUE!</v>
      </c>
      <c r="AQX34" s="24" t="e">
        <f t="shared" si="488"/>
        <v>#VALUE!</v>
      </c>
      <c r="AQY34">
        <v>-1.260447965135E-4</v>
      </c>
      <c r="AQZ34" t="e">
        <f>bvarM2^2</f>
        <v>#VALUE!</v>
      </c>
      <c r="ARA34" t="e">
        <f>cvarM2^2</f>
        <v>#VALUE!</v>
      </c>
      <c r="ARB34" t="e">
        <f>mvarM2^2</f>
        <v>#VALUE!</v>
      </c>
      <c r="ARC34" s="24" t="e">
        <f t="shared" si="489"/>
        <v>#VALUE!</v>
      </c>
      <c r="ARD34" s="24" t="e">
        <f t="shared" si="490"/>
        <v>#VALUE!</v>
      </c>
      <c r="ARE34" s="24" t="e">
        <f t="shared" si="491"/>
        <v>#VALUE!</v>
      </c>
      <c r="ARF34">
        <v>1.3489398880985E-5</v>
      </c>
      <c r="ARG34" t="e">
        <f>bvarM4*bvarM9</f>
        <v>#VALUE!</v>
      </c>
      <c r="ARH34" t="e">
        <f>cvarM4*cvarM9</f>
        <v>#VALUE!</v>
      </c>
      <c r="ARI34" t="e">
        <f>mvarM4*mvarM9</f>
        <v>#VALUE!</v>
      </c>
      <c r="ARJ34" s="24" t="e">
        <f t="shared" si="492"/>
        <v>#VALUE!</v>
      </c>
      <c r="ARK34" s="24" t="e">
        <f t="shared" si="493"/>
        <v>#VALUE!</v>
      </c>
      <c r="ARL34" s="24" t="e">
        <f t="shared" si="494"/>
        <v>#VALUE!</v>
      </c>
      <c r="ARM34">
        <v>5.6617006013274001E-7</v>
      </c>
      <c r="ARN34" t="e">
        <f>bvarM3*bvarM9</f>
        <v>#VALUE!</v>
      </c>
      <c r="ARO34" t="e">
        <f>cvarM3*cvarM9</f>
        <v>#VALUE!</v>
      </c>
      <c r="ARP34" t="e">
        <f>mvarM3*mvarM9</f>
        <v>#VALUE!</v>
      </c>
      <c r="ARQ34" s="24" t="e">
        <f t="shared" si="495"/>
        <v>#VALUE!</v>
      </c>
      <c r="ARR34" s="24" t="e">
        <f t="shared" si="496"/>
        <v>#VALUE!</v>
      </c>
      <c r="ARS34" s="24" t="e">
        <f t="shared" si="497"/>
        <v>#VALUE!</v>
      </c>
      <c r="ART34">
        <v>1.5928048872205E-5</v>
      </c>
      <c r="ARU34" t="e">
        <f>bvarM3*bvarM8</f>
        <v>#VALUE!</v>
      </c>
      <c r="ARV34" t="e">
        <f>cvarM3*cvarM8</f>
        <v>#VALUE!</v>
      </c>
      <c r="ARW34" t="e">
        <f>mvarM3*mvarM8</f>
        <v>#VALUE!</v>
      </c>
      <c r="ARX34" s="24" t="e">
        <f t="shared" si="498"/>
        <v>#VALUE!</v>
      </c>
      <c r="ARY34" s="24" t="e">
        <f t="shared" si="499"/>
        <v>#VALUE!</v>
      </c>
      <c r="ARZ34" s="24" t="e">
        <f t="shared" si="500"/>
        <v>#VALUE!</v>
      </c>
      <c r="ASA34">
        <v>0.29013744254547003</v>
      </c>
      <c r="ASB34" t="e">
        <f>bvarM1*bvarM6</f>
        <v>#VALUE!</v>
      </c>
      <c r="ASC34" t="e">
        <f>cvarM1*cvarM6</f>
        <v>#VALUE!</v>
      </c>
      <c r="ASD34" t="e">
        <f>mvarM1*mvarM6</f>
        <v>#VALUE!</v>
      </c>
      <c r="ASE34" s="24" t="e">
        <f t="shared" si="501"/>
        <v>#VALUE!</v>
      </c>
      <c r="ASF34" s="24" t="e">
        <f t="shared" si="502"/>
        <v>#VALUE!</v>
      </c>
      <c r="ASG34" s="24" t="e">
        <f t="shared" si="503"/>
        <v>#VALUE!</v>
      </c>
      <c r="ASH34">
        <v>1.4063323768401001E-6</v>
      </c>
      <c r="ASI34" t="e">
        <f>bvarM2*bvarM7</f>
        <v>#VALUE!</v>
      </c>
      <c r="ASJ34" t="e">
        <f>cvarM2*cvarM7</f>
        <v>#VALUE!</v>
      </c>
      <c r="ASK34" t="e">
        <f>mvarM2*mvarM7</f>
        <v>#VALUE!</v>
      </c>
      <c r="ASL34" s="24" t="e">
        <f t="shared" si="504"/>
        <v>#VALUE!</v>
      </c>
      <c r="ASM34" s="24" t="e">
        <f t="shared" si="505"/>
        <v>#VALUE!</v>
      </c>
      <c r="ASN34" s="24" t="e">
        <f t="shared" si="506"/>
        <v>#VALUE!</v>
      </c>
      <c r="ASO34">
        <v>-2.7617498410553001E-9</v>
      </c>
      <c r="ASP34" t="e">
        <f>bvarHC1^2</f>
        <v>#VALUE!</v>
      </c>
      <c r="ASQ34" t="e">
        <f>cvarHC1^2</f>
        <v>#VALUE!</v>
      </c>
      <c r="ASR34" t="e">
        <f>mvarHC1^2</f>
        <v>#VALUE!</v>
      </c>
      <c r="ASS34" s="24" t="e">
        <f t="shared" si="507"/>
        <v>#VALUE!</v>
      </c>
      <c r="AST34" s="24" t="e">
        <f t="shared" si="508"/>
        <v>#VALUE!</v>
      </c>
      <c r="ASU34" s="24" t="e">
        <f t="shared" si="509"/>
        <v>#VALUE!</v>
      </c>
      <c r="ASV34">
        <v>2.1119568811637E-4</v>
      </c>
      <c r="ASW34" t="e">
        <f>bvarM2*bvarM7</f>
        <v>#VALUE!</v>
      </c>
      <c r="ASX34" t="e">
        <f>cvarM2*cvarM7</f>
        <v>#VALUE!</v>
      </c>
      <c r="ASY34" t="e">
        <f>mvarM2*mvarM7</f>
        <v>#VALUE!</v>
      </c>
      <c r="ASZ34" s="24" t="e">
        <f t="shared" si="510"/>
        <v>#VALUE!</v>
      </c>
      <c r="ATA34" s="24" t="e">
        <f t="shared" si="511"/>
        <v>#VALUE!</v>
      </c>
      <c r="ATB34" s="24" t="e">
        <f t="shared" si="512"/>
        <v>#VALUE!</v>
      </c>
      <c r="ATC34">
        <v>-1.8743773973851999E-6</v>
      </c>
      <c r="ATD34" t="e">
        <f>bvarM2*bvarM9</f>
        <v>#VALUE!</v>
      </c>
      <c r="ATE34" t="e">
        <f>cvarM2*cvarM9</f>
        <v>#VALUE!</v>
      </c>
      <c r="ATF34" t="e">
        <f>mvarM2*mvarM9</f>
        <v>#VALUE!</v>
      </c>
      <c r="ATG34" s="24" t="e">
        <f t="shared" si="513"/>
        <v>#VALUE!</v>
      </c>
      <c r="ATH34" s="24" t="e">
        <f t="shared" si="514"/>
        <v>#VALUE!</v>
      </c>
      <c r="ATI34" s="24" t="e">
        <f t="shared" si="515"/>
        <v>#VALUE!</v>
      </c>
      <c r="ATJ34">
        <v>-5.2419325434099998E-5</v>
      </c>
      <c r="ATK34" t="e">
        <f>bvarM4*bvarM7</f>
        <v>#VALUE!</v>
      </c>
      <c r="ATL34" t="e">
        <f>cvarM4*cvarM7</f>
        <v>#VALUE!</v>
      </c>
      <c r="ATM34" t="e">
        <f>mvarM4*mvarM7</f>
        <v>#VALUE!</v>
      </c>
      <c r="ATN34" s="24" t="e">
        <f t="shared" si="516"/>
        <v>#VALUE!</v>
      </c>
      <c r="ATO34" s="24" t="e">
        <f t="shared" si="517"/>
        <v>#VALUE!</v>
      </c>
      <c r="ATP34" s="24" t="e">
        <f t="shared" si="518"/>
        <v>#VALUE!</v>
      </c>
      <c r="ATQ34">
        <v>-0.98458190734744999</v>
      </c>
      <c r="ATR34" t="e">
        <f>bvarM1*bvarM2</f>
        <v>#VALUE!</v>
      </c>
      <c r="ATS34" t="e">
        <f>cvarM1*cvarM2</f>
        <v>#VALUE!</v>
      </c>
      <c r="ATT34" t="e">
        <f>mvarM1*mvarM2</f>
        <v>#VALUE!</v>
      </c>
      <c r="ATU34" s="24" t="e">
        <f t="shared" si="519"/>
        <v>#VALUE!</v>
      </c>
      <c r="ATV34" s="24" t="e">
        <f t="shared" si="520"/>
        <v>#VALUE!</v>
      </c>
      <c r="ATW34" s="24" t="e">
        <f t="shared" si="521"/>
        <v>#VALUE!</v>
      </c>
      <c r="ATX34">
        <v>-3.2584780500018E-3</v>
      </c>
      <c r="ATY34" t="e">
        <f>bvarM1*bvarM9</f>
        <v>#VALUE!</v>
      </c>
      <c r="ATZ34" t="e">
        <f>cvarM1*cvarM9</f>
        <v>#VALUE!</v>
      </c>
      <c r="AUA34" t="e">
        <f>mvarM1*mvarM9</f>
        <v>#VALUE!</v>
      </c>
      <c r="AUB34" s="24" t="e">
        <f t="shared" si="522"/>
        <v>#VALUE!</v>
      </c>
      <c r="AUC34" s="24" t="e">
        <f t="shared" si="523"/>
        <v>#VALUE!</v>
      </c>
      <c r="AUD34" s="24" t="e">
        <f t="shared" si="524"/>
        <v>#VALUE!</v>
      </c>
      <c r="AUE34">
        <v>-1.5222857764219E-7</v>
      </c>
      <c r="AUF34" t="e">
        <f>bvarM3*bvarM9</f>
        <v>#VALUE!</v>
      </c>
      <c r="AUG34" t="e">
        <f>cvarM3*cvarM9</f>
        <v>#VALUE!</v>
      </c>
      <c r="AUH34" t="e">
        <f>mvarM3*mvarM9</f>
        <v>#VALUE!</v>
      </c>
      <c r="AUI34" s="24" t="e">
        <f t="shared" si="525"/>
        <v>#VALUE!</v>
      </c>
      <c r="AUJ34" s="24" t="e">
        <f t="shared" si="526"/>
        <v>#VALUE!</v>
      </c>
      <c r="AUK34" s="24" t="e">
        <f t="shared" si="527"/>
        <v>#VALUE!</v>
      </c>
      <c r="AUL34">
        <v>-7.8537220797946008E-6</v>
      </c>
      <c r="AUM34" t="e">
        <f>bvarM4*bvarM6</f>
        <v>#VALUE!</v>
      </c>
      <c r="AUN34" t="e">
        <f>cvarM4*cvarM6</f>
        <v>#VALUE!</v>
      </c>
      <c r="AUO34" t="e">
        <f>mvarM4*mvarM6</f>
        <v>#VALUE!</v>
      </c>
      <c r="AUP34" s="24" t="e">
        <f t="shared" si="528"/>
        <v>#VALUE!</v>
      </c>
      <c r="AUQ34" s="24" t="e">
        <f t="shared" si="529"/>
        <v>#VALUE!</v>
      </c>
      <c r="AUR34" s="24" t="e">
        <f t="shared" si="530"/>
        <v>#VALUE!</v>
      </c>
      <c r="AUS34">
        <v>-9.9791053521793006E-6</v>
      </c>
      <c r="AUT34" t="e">
        <f>bvarM4*bvarM7</f>
        <v>#VALUE!</v>
      </c>
      <c r="AUU34" t="e">
        <f>cvarM4*cvarM7</f>
        <v>#VALUE!</v>
      </c>
      <c r="AUV34" t="e">
        <f>mvarM4*mvarM7</f>
        <v>#VALUE!</v>
      </c>
      <c r="AUW34" s="24" t="e">
        <f t="shared" si="531"/>
        <v>#VALUE!</v>
      </c>
      <c r="AUX34" s="24" t="e">
        <f t="shared" si="532"/>
        <v>#VALUE!</v>
      </c>
      <c r="AUY34" s="24" t="e">
        <f t="shared" si="533"/>
        <v>#VALUE!</v>
      </c>
      <c r="AUZ34">
        <v>-1.0808055098098001E-4</v>
      </c>
      <c r="AVA34" t="e">
        <f>bvarM3*bvarM8</f>
        <v>#VALUE!</v>
      </c>
      <c r="AVB34" t="e">
        <f>cvarM3*cvarM8</f>
        <v>#VALUE!</v>
      </c>
      <c r="AVC34" t="e">
        <f>mvarM3*mvarM8</f>
        <v>#VALUE!</v>
      </c>
      <c r="AVD34" s="24" t="e">
        <f t="shared" si="534"/>
        <v>#VALUE!</v>
      </c>
      <c r="AVE34" s="24" t="e">
        <f t="shared" si="535"/>
        <v>#VALUE!</v>
      </c>
      <c r="AVF34" s="24" t="e">
        <f t="shared" si="536"/>
        <v>#VALUE!</v>
      </c>
      <c r="AVG34">
        <v>-0.85522721585419004</v>
      </c>
      <c r="AVH34" t="e">
        <f>bvarM1*bvarM2</f>
        <v>#VALUE!</v>
      </c>
      <c r="AVI34" t="e">
        <f>cvarM1*cvarM2</f>
        <v>#VALUE!</v>
      </c>
      <c r="AVJ34" t="e">
        <f>mvarM1*mvarM2</f>
        <v>#VALUE!</v>
      </c>
      <c r="AVK34" s="24" t="e">
        <f t="shared" si="537"/>
        <v>#VALUE!</v>
      </c>
      <c r="AVL34" s="24" t="e">
        <f t="shared" si="538"/>
        <v>#VALUE!</v>
      </c>
      <c r="AVM34" s="24" t="e">
        <f t="shared" si="539"/>
        <v>#VALUE!</v>
      </c>
      <c r="AVN34">
        <v>1.7622831054287999E-3</v>
      </c>
      <c r="AVO34" t="e">
        <f>bvarM1*bvarM4</f>
        <v>#VALUE!</v>
      </c>
      <c r="AVP34" t="e">
        <f>cvarM1*cvarM4</f>
        <v>#VALUE!</v>
      </c>
      <c r="AVQ34" t="e">
        <f>mvarM1*mvarM4</f>
        <v>#VALUE!</v>
      </c>
      <c r="AVR34" s="24" t="e">
        <f t="shared" si="540"/>
        <v>#VALUE!</v>
      </c>
      <c r="AVS34" s="24" t="e">
        <f t="shared" si="541"/>
        <v>#VALUE!</v>
      </c>
      <c r="AVT34" s="24" t="e">
        <f t="shared" si="542"/>
        <v>#VALUE!</v>
      </c>
      <c r="AVU34">
        <v>-7.2392051167832999E-5</v>
      </c>
      <c r="AVV34" t="e">
        <f>bvarM4*bvarM6</f>
        <v>#VALUE!</v>
      </c>
      <c r="AVW34" t="e">
        <f>cvarM4*cvarM6</f>
        <v>#VALUE!</v>
      </c>
      <c r="AVX34" t="e">
        <f>mvarM4*mvarM6</f>
        <v>#VALUE!</v>
      </c>
      <c r="AVY34" s="24" t="e">
        <f t="shared" si="543"/>
        <v>#VALUE!</v>
      </c>
      <c r="AVZ34" s="24" t="e">
        <f t="shared" si="544"/>
        <v>#VALUE!</v>
      </c>
      <c r="AWA34" s="24" t="e">
        <f t="shared" si="545"/>
        <v>#VALUE!</v>
      </c>
      <c r="AWB34">
        <v>5.701670153874E-7</v>
      </c>
      <c r="AWC34" t="e">
        <f>bvarHC1^2</f>
        <v>#VALUE!</v>
      </c>
      <c r="AWD34" t="e">
        <f>cvarHC1^2</f>
        <v>#VALUE!</v>
      </c>
      <c r="AWE34" t="e">
        <f>mvarHC1^2</f>
        <v>#VALUE!</v>
      </c>
      <c r="AWF34" s="24" t="e">
        <f t="shared" si="546"/>
        <v>#VALUE!</v>
      </c>
      <c r="AWG34" s="24" t="e">
        <f t="shared" si="547"/>
        <v>#VALUE!</v>
      </c>
      <c r="AWH34" s="24" t="e">
        <f t="shared" si="548"/>
        <v>#VALUE!</v>
      </c>
      <c r="AWI34">
        <v>-1.3803575060577001E-5</v>
      </c>
      <c r="AWJ34" t="e">
        <f>bvarM4*bvarM7</f>
        <v>#VALUE!</v>
      </c>
      <c r="AWK34" t="e">
        <f>cvarM4*cvarM7</f>
        <v>#VALUE!</v>
      </c>
      <c r="AWL34" t="e">
        <f>mvarM4*mvarM7</f>
        <v>#VALUE!</v>
      </c>
      <c r="AWM34" s="24" t="e">
        <f t="shared" si="549"/>
        <v>#VALUE!</v>
      </c>
      <c r="AWN34" s="24" t="e">
        <f t="shared" si="550"/>
        <v>#VALUE!</v>
      </c>
      <c r="AWO34" s="24" t="e">
        <f t="shared" si="551"/>
        <v>#VALUE!</v>
      </c>
      <c r="AWP34">
        <v>4.3108332118753996</v>
      </c>
      <c r="AWQ34" t="e">
        <f>bvarM1*bvarM8</f>
        <v>#VALUE!</v>
      </c>
      <c r="AWR34" t="e">
        <f>cvarM1*cvarM8</f>
        <v>#VALUE!</v>
      </c>
      <c r="AWS34" t="e">
        <f>mvarM1*mvarM8</f>
        <v>#VALUE!</v>
      </c>
      <c r="AWT34" s="24" t="e">
        <f t="shared" si="552"/>
        <v>#VALUE!</v>
      </c>
      <c r="AWU34" s="24" t="e">
        <f t="shared" si="553"/>
        <v>#VALUE!</v>
      </c>
      <c r="AWV34" s="24" t="e">
        <f t="shared" si="554"/>
        <v>#VALUE!</v>
      </c>
      <c r="AWW34">
        <v>-6.7085845270030997E-5</v>
      </c>
      <c r="AWX34" t="e">
        <f>bvarM4*bvarM7</f>
        <v>#VALUE!</v>
      </c>
      <c r="AWY34" t="e">
        <f>cvarM4*cvarM7</f>
        <v>#VALUE!</v>
      </c>
      <c r="AWZ34" t="e">
        <f>mvarM4*mvarM7</f>
        <v>#VALUE!</v>
      </c>
      <c r="AXA34" s="24" t="e">
        <f t="shared" si="555"/>
        <v>#VALUE!</v>
      </c>
      <c r="AXB34" s="24" t="e">
        <f t="shared" si="556"/>
        <v>#VALUE!</v>
      </c>
      <c r="AXC34" s="24" t="e">
        <f t="shared" si="557"/>
        <v>#VALUE!</v>
      </c>
      <c r="AXD34">
        <v>-1.3860695023559E-6</v>
      </c>
      <c r="AXE34" t="e">
        <f>bvarM3*bvarM8</f>
        <v>#VALUE!</v>
      </c>
      <c r="AXF34" t="e">
        <f>cvarM3*cvarM8</f>
        <v>#VALUE!</v>
      </c>
      <c r="AXG34" t="e">
        <f>mvarM3*mvarM8</f>
        <v>#VALUE!</v>
      </c>
      <c r="AXH34" s="24" t="e">
        <f t="shared" si="558"/>
        <v>#VALUE!</v>
      </c>
      <c r="AXI34" s="24" t="e">
        <f t="shared" si="559"/>
        <v>#VALUE!</v>
      </c>
      <c r="AXJ34" s="24" t="e">
        <f t="shared" si="560"/>
        <v>#VALUE!</v>
      </c>
      <c r="AXK34">
        <v>1.7259569024700001E-3</v>
      </c>
      <c r="AXL34" t="e">
        <f>bvarM7*bvarM8</f>
        <v>#VALUE!</v>
      </c>
      <c r="AXM34" t="e">
        <f>cvarM7*cvarM8</f>
        <v>#VALUE!</v>
      </c>
      <c r="AXN34" t="e">
        <f>mvarM7*mvarM8</f>
        <v>#VALUE!</v>
      </c>
      <c r="AXO34" s="24" t="e">
        <f t="shared" si="561"/>
        <v>#VALUE!</v>
      </c>
      <c r="AXP34" s="24" t="e">
        <f t="shared" si="562"/>
        <v>#VALUE!</v>
      </c>
      <c r="AXQ34" s="24" t="e">
        <f t="shared" si="563"/>
        <v>#VALUE!</v>
      </c>
      <c r="AXR34">
        <v>-2.0448594724086998E-3</v>
      </c>
      <c r="AXS34" t="e">
        <f>bvarHC2^2</f>
        <v>#VALUE!</v>
      </c>
      <c r="AXT34" t="e">
        <f>cvarHC2^2</f>
        <v>#VALUE!</v>
      </c>
      <c r="AXU34" t="e">
        <f>mvarHC2^2</f>
        <v>#VALUE!</v>
      </c>
      <c r="AXV34" s="24" t="e">
        <f t="shared" si="564"/>
        <v>#VALUE!</v>
      </c>
      <c r="AXW34" s="24" t="e">
        <f t="shared" si="565"/>
        <v>#VALUE!</v>
      </c>
      <c r="AXX34" s="24" t="e">
        <f t="shared" si="566"/>
        <v>#VALUE!</v>
      </c>
      <c r="AXY34">
        <v>-2.1895309258193001E-5</v>
      </c>
      <c r="AXZ34" t="e">
        <f>bvarM2*bvarM8</f>
        <v>#VALUE!</v>
      </c>
      <c r="AYA34" t="e">
        <f>cvarM2*cvarM8</f>
        <v>#VALUE!</v>
      </c>
      <c r="AYB34" t="e">
        <f>mvarM2*mvarM8</f>
        <v>#VALUE!</v>
      </c>
      <c r="AYC34" s="24" t="e">
        <f t="shared" si="567"/>
        <v>#VALUE!</v>
      </c>
      <c r="AYD34" s="24" t="e">
        <f t="shared" si="568"/>
        <v>#VALUE!</v>
      </c>
      <c r="AYE34" s="24" t="e">
        <f t="shared" si="569"/>
        <v>#VALUE!</v>
      </c>
      <c r="AYF34">
        <v>-0.11648562474048001</v>
      </c>
      <c r="AYG34" t="e">
        <f>bvarM1*bvarM8</f>
        <v>#VALUE!</v>
      </c>
      <c r="AYH34" t="e">
        <f>cvarM1*cvarM8</f>
        <v>#VALUE!</v>
      </c>
      <c r="AYI34" t="e">
        <f>mvarM1*mvarM8</f>
        <v>#VALUE!</v>
      </c>
      <c r="AYJ34" s="24" t="e">
        <f t="shared" si="570"/>
        <v>#VALUE!</v>
      </c>
      <c r="AYK34" s="24" t="e">
        <f t="shared" si="571"/>
        <v>#VALUE!</v>
      </c>
      <c r="AYL34" s="24" t="e">
        <f t="shared" si="572"/>
        <v>#VALUE!</v>
      </c>
      <c r="AYM34">
        <v>-7.2195957572319001E-5</v>
      </c>
      <c r="AYN34" t="e">
        <f>bvarM4*bvarM7</f>
        <v>#VALUE!</v>
      </c>
      <c r="AYO34" t="e">
        <f>cvarM4*cvarM7</f>
        <v>#VALUE!</v>
      </c>
      <c r="AYP34" t="e">
        <f>mvarM4*mvarM7</f>
        <v>#VALUE!</v>
      </c>
      <c r="AYQ34" s="24" t="e">
        <f t="shared" si="573"/>
        <v>#VALUE!</v>
      </c>
      <c r="AYR34" s="24" t="e">
        <f t="shared" si="574"/>
        <v>#VALUE!</v>
      </c>
      <c r="AYS34" s="24" t="e">
        <f t="shared" si="575"/>
        <v>#VALUE!</v>
      </c>
      <c r="AYT34">
        <v>-1.7808831403452001E-7</v>
      </c>
      <c r="AYU34" t="e">
        <f>bvarM2*bvarM9</f>
        <v>#VALUE!</v>
      </c>
      <c r="AYV34" t="e">
        <f>cvarM2*cvarM9</f>
        <v>#VALUE!</v>
      </c>
      <c r="AYW34" t="e">
        <f>mvarM2*mvarM9</f>
        <v>#VALUE!</v>
      </c>
      <c r="AYX34" s="24" t="e">
        <f t="shared" si="576"/>
        <v>#VALUE!</v>
      </c>
      <c r="AYY34" s="24" t="e">
        <f t="shared" si="577"/>
        <v>#VALUE!</v>
      </c>
      <c r="AYZ34" s="24" t="e">
        <f t="shared" si="578"/>
        <v>#VALUE!</v>
      </c>
      <c r="AZA34">
        <v>1.4295133025476E-4</v>
      </c>
      <c r="AZB34" t="e">
        <f>bvarM2*bvarM4</f>
        <v>#VALUE!</v>
      </c>
      <c r="AZC34" t="e">
        <f>cvarM2*cvarM4</f>
        <v>#VALUE!</v>
      </c>
      <c r="AZD34" t="e">
        <f>mvarM2*mvarM4</f>
        <v>#VALUE!</v>
      </c>
      <c r="AZE34" s="24" t="e">
        <f t="shared" si="579"/>
        <v>#VALUE!</v>
      </c>
      <c r="AZF34" s="24" t="e">
        <f t="shared" si="580"/>
        <v>#VALUE!</v>
      </c>
      <c r="AZG34" s="24" t="e">
        <f t="shared" si="581"/>
        <v>#VALUE!</v>
      </c>
      <c r="AZH34">
        <v>-4.4412364146539998E-3</v>
      </c>
      <c r="AZI34" t="e">
        <f>bvarM7^2</f>
        <v>#VALUE!</v>
      </c>
      <c r="AZJ34" t="e">
        <f>cvarM7^2</f>
        <v>#VALUE!</v>
      </c>
      <c r="AZK34" t="e">
        <f>mvarM7^2</f>
        <v>#VALUE!</v>
      </c>
      <c r="AZL34" s="24" t="e">
        <f t="shared" si="582"/>
        <v>#VALUE!</v>
      </c>
      <c r="AZM34" s="24" t="e">
        <f t="shared" si="583"/>
        <v>#VALUE!</v>
      </c>
      <c r="AZN34" s="24" t="e">
        <f t="shared" si="584"/>
        <v>#VALUE!</v>
      </c>
      <c r="AZO34">
        <v>-5.3274984563601996E-6</v>
      </c>
      <c r="AZP34" t="e">
        <f>bvarM2*bvarM4</f>
        <v>#VALUE!</v>
      </c>
      <c r="AZQ34" t="e">
        <f>cvarM2*cvarM4</f>
        <v>#VALUE!</v>
      </c>
      <c r="AZR34" t="e">
        <f>mvarM2*mvarM4</f>
        <v>#VALUE!</v>
      </c>
      <c r="AZS34" s="24" t="e">
        <f t="shared" si="585"/>
        <v>#VALUE!</v>
      </c>
      <c r="AZT34" s="24" t="e">
        <f t="shared" si="586"/>
        <v>#VALUE!</v>
      </c>
      <c r="AZU34" s="24" t="e">
        <f t="shared" si="587"/>
        <v>#VALUE!</v>
      </c>
      <c r="AZV34">
        <v>13.860470794915001</v>
      </c>
      <c r="AZW34" t="e">
        <f>bvarM1*bvarM8</f>
        <v>#VALUE!</v>
      </c>
      <c r="AZX34" t="e">
        <f>cvarM1*cvarM8</f>
        <v>#VALUE!</v>
      </c>
      <c r="AZY34" t="e">
        <f>mvarM1*mvarM8</f>
        <v>#VALUE!</v>
      </c>
      <c r="AZZ34" s="24" t="e">
        <f t="shared" si="588"/>
        <v>#VALUE!</v>
      </c>
      <c r="BAA34" s="24" t="e">
        <f t="shared" si="589"/>
        <v>#VALUE!</v>
      </c>
      <c r="BAB34" s="24" t="e">
        <f t="shared" si="590"/>
        <v>#VALUE!</v>
      </c>
      <c r="BAC34">
        <v>6.8228487341348006E-5</v>
      </c>
      <c r="BAD34" t="e">
        <f>bvarM6*bvarM9</f>
        <v>#VALUE!</v>
      </c>
      <c r="BAE34" t="e">
        <f>cvarM6*cvarM9</f>
        <v>#VALUE!</v>
      </c>
      <c r="BAF34" t="e">
        <f>mvarM6*mvarM9</f>
        <v>#VALUE!</v>
      </c>
      <c r="BAG34" s="24" t="e">
        <f t="shared" si="591"/>
        <v>#VALUE!</v>
      </c>
      <c r="BAH34" s="24" t="e">
        <f t="shared" si="592"/>
        <v>#VALUE!</v>
      </c>
      <c r="BAI34" s="24" t="e">
        <f t="shared" si="593"/>
        <v>#VALUE!</v>
      </c>
      <c r="BAJ34">
        <v>-1.8759782976736001E-6</v>
      </c>
      <c r="BAK34" t="e">
        <f>bvarM3*bvarM9</f>
        <v>#VALUE!</v>
      </c>
      <c r="BAL34" t="e">
        <f>cvarM3*cvarM9</f>
        <v>#VALUE!</v>
      </c>
      <c r="BAM34" t="e">
        <f>mvarM3*mvarM9</f>
        <v>#VALUE!</v>
      </c>
      <c r="BAN34" s="24" t="e">
        <f t="shared" si="594"/>
        <v>#VALUE!</v>
      </c>
      <c r="BAO34" s="24" t="e">
        <f t="shared" si="595"/>
        <v>#VALUE!</v>
      </c>
      <c r="BAP34" s="24" t="e">
        <f t="shared" si="596"/>
        <v>#VALUE!</v>
      </c>
      <c r="BAQ34">
        <v>-1.3356621888478E-6</v>
      </c>
      <c r="BAR34" t="e">
        <f>bvarM4*bvarM8</f>
        <v>#VALUE!</v>
      </c>
      <c r="BAS34" t="e">
        <f>cvarM4*cvarM8</f>
        <v>#VALUE!</v>
      </c>
      <c r="BAT34" t="e">
        <f>mvarM4*mvarM8</f>
        <v>#VALUE!</v>
      </c>
      <c r="BAU34" s="24" t="e">
        <f t="shared" si="597"/>
        <v>#VALUE!</v>
      </c>
      <c r="BAV34" s="24" t="e">
        <f t="shared" si="598"/>
        <v>#VALUE!</v>
      </c>
      <c r="BAW34" s="24" t="e">
        <f t="shared" si="599"/>
        <v>#VALUE!</v>
      </c>
      <c r="BAX34">
        <v>1.6489138390357998E-5</v>
      </c>
      <c r="BAY34" t="e">
        <f>bvarM4*bvarM9</f>
        <v>#VALUE!</v>
      </c>
      <c r="BAZ34" t="e">
        <f>cvarM4*cvarM9</f>
        <v>#VALUE!</v>
      </c>
      <c r="BBA34" t="e">
        <f>mvarM4*mvarM9</f>
        <v>#VALUE!</v>
      </c>
      <c r="BBB34" s="24" t="e">
        <f t="shared" si="600"/>
        <v>#VALUE!</v>
      </c>
      <c r="BBC34" s="24" t="e">
        <f t="shared" si="601"/>
        <v>#VALUE!</v>
      </c>
      <c r="BBD34" s="24" t="e">
        <f t="shared" si="602"/>
        <v>#VALUE!</v>
      </c>
      <c r="BBE34">
        <v>-2.6244960476605999E-5</v>
      </c>
      <c r="BBF34" t="e">
        <f>bvarM2*bvarM8</f>
        <v>#VALUE!</v>
      </c>
      <c r="BBG34" t="e">
        <f>cvarM2*cvarM8</f>
        <v>#VALUE!</v>
      </c>
      <c r="BBH34" t="e">
        <f>mvarM2*mvarM8</f>
        <v>#VALUE!</v>
      </c>
      <c r="BBI34" s="24" t="e">
        <f t="shared" si="603"/>
        <v>#VALUE!</v>
      </c>
      <c r="BBJ34" s="24" t="e">
        <f t="shared" si="604"/>
        <v>#VALUE!</v>
      </c>
      <c r="BBK34" s="24" t="e">
        <f t="shared" si="605"/>
        <v>#VALUE!</v>
      </c>
      <c r="BBL34">
        <v>-0.24007603041332001</v>
      </c>
      <c r="BBM34" t="e">
        <f>bvarM1*bvarM7</f>
        <v>#VALUE!</v>
      </c>
      <c r="BBN34" t="e">
        <f>cvarM1*cvarM7</f>
        <v>#VALUE!</v>
      </c>
      <c r="BBO34" t="e">
        <f>mvarM1*mvarM7</f>
        <v>#VALUE!</v>
      </c>
      <c r="BBP34" s="24" t="e">
        <f t="shared" si="606"/>
        <v>#VALUE!</v>
      </c>
      <c r="BBQ34" s="24" t="e">
        <f t="shared" si="607"/>
        <v>#VALUE!</v>
      </c>
      <c r="BBR34" s="24" t="e">
        <f t="shared" si="608"/>
        <v>#VALUE!</v>
      </c>
      <c r="BBS34">
        <v>1.5985872659771E-7</v>
      </c>
      <c r="BBT34" t="e">
        <f>bvarM3*bvarM9</f>
        <v>#VALUE!</v>
      </c>
      <c r="BBU34" t="e">
        <f>cvarM3*cvarM9</f>
        <v>#VALUE!</v>
      </c>
      <c r="BBV34" t="e">
        <f>mvarM3*mvarM9</f>
        <v>#VALUE!</v>
      </c>
      <c r="BBW34" s="24" t="e">
        <f t="shared" si="609"/>
        <v>#VALUE!</v>
      </c>
      <c r="BBX34" s="24" t="e">
        <f t="shared" si="610"/>
        <v>#VALUE!</v>
      </c>
      <c r="BBY34" s="24" t="e">
        <f t="shared" si="611"/>
        <v>#VALUE!</v>
      </c>
      <c r="BBZ34">
        <v>0.35902619809997</v>
      </c>
      <c r="BCA34" t="e">
        <f>bvarM1*bvarM7</f>
        <v>#VALUE!</v>
      </c>
      <c r="BCB34" t="e">
        <f>cvarM1*cvarM7</f>
        <v>#VALUE!</v>
      </c>
      <c r="BCC34" t="e">
        <f>mvarM1*mvarM7</f>
        <v>#VALUE!</v>
      </c>
      <c r="BCD34" s="24" t="e">
        <f t="shared" si="612"/>
        <v>#VALUE!</v>
      </c>
      <c r="BCE34" s="24" t="e">
        <f t="shared" si="613"/>
        <v>#VALUE!</v>
      </c>
      <c r="BCF34" s="24" t="e">
        <f t="shared" si="614"/>
        <v>#VALUE!</v>
      </c>
      <c r="BCG34">
        <v>-2.2918980578656E-6</v>
      </c>
      <c r="BCH34" t="e">
        <f>bvarM2*bvarM3</f>
        <v>#VALUE!</v>
      </c>
      <c r="BCI34" t="e">
        <f>cvarM2*cvarM3</f>
        <v>#VALUE!</v>
      </c>
      <c r="BCJ34" t="e">
        <f>mvarM2*mvarM3</f>
        <v>#VALUE!</v>
      </c>
      <c r="BCK34" s="24" t="e">
        <f t="shared" si="615"/>
        <v>#VALUE!</v>
      </c>
      <c r="BCL34" s="24" t="e">
        <f t="shared" si="616"/>
        <v>#VALUE!</v>
      </c>
      <c r="BCM34" s="24" t="e">
        <f t="shared" si="617"/>
        <v>#VALUE!</v>
      </c>
      <c r="BCN34">
        <v>4.5602425211881001E-4</v>
      </c>
      <c r="BCO34" t="e">
        <f>bvarM4^2</f>
        <v>#VALUE!</v>
      </c>
      <c r="BCP34" t="e">
        <f>cvarM4^2</f>
        <v>#VALUE!</v>
      </c>
      <c r="BCQ34" t="e">
        <f>mvarM4^2</f>
        <v>#VALUE!</v>
      </c>
      <c r="BCR34" s="24" t="e">
        <f t="shared" si="618"/>
        <v>#VALUE!</v>
      </c>
      <c r="BCS34" s="24" t="e">
        <f t="shared" si="619"/>
        <v>#VALUE!</v>
      </c>
      <c r="BCT34" s="24" t="e">
        <f t="shared" si="620"/>
        <v>#VALUE!</v>
      </c>
      <c r="BCU34">
        <v>-3.1987912970682998E-5</v>
      </c>
      <c r="BCV34" t="e">
        <f>bvarM2*bvarM8</f>
        <v>#VALUE!</v>
      </c>
      <c r="BCW34" t="e">
        <f>cvarM2*cvarM8</f>
        <v>#VALUE!</v>
      </c>
      <c r="BCX34" t="e">
        <f>mvarM2*mvarM8</f>
        <v>#VALUE!</v>
      </c>
      <c r="BCY34" s="24" t="e">
        <f t="shared" si="621"/>
        <v>#VALUE!</v>
      </c>
      <c r="BCZ34" s="24" t="e">
        <f t="shared" si="622"/>
        <v>#VALUE!</v>
      </c>
      <c r="BDA34" s="24" t="e">
        <f t="shared" si="623"/>
        <v>#VALUE!</v>
      </c>
      <c r="BDB34">
        <v>4.8634904137144001E-5</v>
      </c>
      <c r="BDC34" t="e">
        <f>bvarHC2*bvarM8</f>
        <v>#VALUE!</v>
      </c>
      <c r="BDD34" t="e">
        <f>cvarHC2*cvarM8</f>
        <v>#VALUE!</v>
      </c>
      <c r="BDE34" t="e">
        <f>mvarHC2*mvarM8</f>
        <v>#VALUE!</v>
      </c>
      <c r="BDF34" s="24" t="e">
        <f t="shared" si="624"/>
        <v>#VALUE!</v>
      </c>
      <c r="BDG34" s="24" t="e">
        <f t="shared" si="625"/>
        <v>#VALUE!</v>
      </c>
      <c r="BDH34" s="24" t="e">
        <f t="shared" si="626"/>
        <v>#VALUE!</v>
      </c>
      <c r="BDI34">
        <v>1.3647340403073E-7</v>
      </c>
      <c r="BDJ34" t="e">
        <f>bvarHC1^2</f>
        <v>#VALUE!</v>
      </c>
      <c r="BDK34" t="e">
        <f>cvarHC1^2</f>
        <v>#VALUE!</v>
      </c>
      <c r="BDL34" t="e">
        <f>mvarHC1^2</f>
        <v>#VALUE!</v>
      </c>
      <c r="BDM34" s="24" t="e">
        <f t="shared" si="627"/>
        <v>#VALUE!</v>
      </c>
      <c r="BDN34" s="24" t="e">
        <f t="shared" si="628"/>
        <v>#VALUE!</v>
      </c>
      <c r="BDO34" s="24" t="e">
        <f t="shared" si="629"/>
        <v>#VALUE!</v>
      </c>
      <c r="BDP34">
        <v>5.8596064035130998E-6</v>
      </c>
      <c r="BDQ34" t="e">
        <f>bvarM2*bvarM6</f>
        <v>#VALUE!</v>
      </c>
      <c r="BDR34" t="e">
        <f>cvarM2*cvarM6</f>
        <v>#VALUE!</v>
      </c>
      <c r="BDS34" t="e">
        <f>mvarM2*mvarM6</f>
        <v>#VALUE!</v>
      </c>
      <c r="BDT34" s="24" t="e">
        <f t="shared" si="630"/>
        <v>#VALUE!</v>
      </c>
      <c r="BDU34" s="24" t="e">
        <f t="shared" si="631"/>
        <v>#VALUE!</v>
      </c>
      <c r="BDV34" s="24" t="e">
        <f t="shared" si="632"/>
        <v>#VALUE!</v>
      </c>
      <c r="BDW34">
        <v>1.8745876163216E-6</v>
      </c>
      <c r="BDX34" t="e">
        <f>bvarM2*bvarM6</f>
        <v>#VALUE!</v>
      </c>
      <c r="BDY34" t="e">
        <f>cvarM2*cvarM6</f>
        <v>#VALUE!</v>
      </c>
      <c r="BDZ34" t="e">
        <f>mvarM2*mvarM6</f>
        <v>#VALUE!</v>
      </c>
      <c r="BEA34" s="24" t="e">
        <f t="shared" si="633"/>
        <v>#VALUE!</v>
      </c>
      <c r="BEB34" s="24" t="e">
        <f t="shared" si="634"/>
        <v>#VALUE!</v>
      </c>
      <c r="BEC34" s="24" t="e">
        <f t="shared" si="635"/>
        <v>#VALUE!</v>
      </c>
      <c r="BED34">
        <v>-1.6775176980942999E-4</v>
      </c>
      <c r="BEE34" t="e">
        <f>bvarM2^2</f>
        <v>#VALUE!</v>
      </c>
      <c r="BEF34" t="e">
        <f>cvarM2^2</f>
        <v>#VALUE!</v>
      </c>
      <c r="BEG34" t="e">
        <f>mvarM2^2</f>
        <v>#VALUE!</v>
      </c>
      <c r="BEH34" s="24" t="e">
        <f t="shared" si="636"/>
        <v>#VALUE!</v>
      </c>
      <c r="BEI34" s="24" t="e">
        <f t="shared" si="637"/>
        <v>#VALUE!</v>
      </c>
      <c r="BEJ34" s="24" t="e">
        <f t="shared" si="638"/>
        <v>#VALUE!</v>
      </c>
      <c r="BEK34">
        <v>5.45980256982E-6</v>
      </c>
      <c r="BEL34" t="e">
        <f>bvarM2*bvarM6</f>
        <v>#VALUE!</v>
      </c>
      <c r="BEM34" t="e">
        <f>cvarM2*cvarM6</f>
        <v>#VALUE!</v>
      </c>
      <c r="BEN34" t="e">
        <f>mvarM2*mvarM6</f>
        <v>#VALUE!</v>
      </c>
      <c r="BEO34" s="24" t="e">
        <f t="shared" si="639"/>
        <v>#VALUE!</v>
      </c>
      <c r="BEP34" s="24" t="e">
        <f t="shared" si="640"/>
        <v>#VALUE!</v>
      </c>
      <c r="BEQ34" s="24" t="e">
        <f t="shared" si="641"/>
        <v>#VALUE!</v>
      </c>
      <c r="BER34">
        <v>1.3432983331196999</v>
      </c>
      <c r="BES34" t="e">
        <f>bvarM1*bvarM7</f>
        <v>#VALUE!</v>
      </c>
      <c r="BET34" t="e">
        <f>cvarM1*cvarM7</f>
        <v>#VALUE!</v>
      </c>
      <c r="BEU34" t="e">
        <f>mvarM1*mvarM7</f>
        <v>#VALUE!</v>
      </c>
      <c r="BEV34" s="24" t="e">
        <f t="shared" si="642"/>
        <v>#VALUE!</v>
      </c>
      <c r="BEW34" s="24" t="e">
        <f t="shared" si="643"/>
        <v>#VALUE!</v>
      </c>
      <c r="BEX34" s="24" t="e">
        <f t="shared" si="644"/>
        <v>#VALUE!</v>
      </c>
      <c r="BEY34">
        <v>-2.0354073992862E-5</v>
      </c>
      <c r="BEZ34" t="e">
        <f>bvarM4*bvarM6</f>
        <v>#VALUE!</v>
      </c>
      <c r="BFA34" t="e">
        <f>cvarM4*cvarM6</f>
        <v>#VALUE!</v>
      </c>
      <c r="BFB34" t="e">
        <f>mvarM4*mvarM6</f>
        <v>#VALUE!</v>
      </c>
      <c r="BFC34" s="24" t="e">
        <f t="shared" si="645"/>
        <v>#VALUE!</v>
      </c>
      <c r="BFD34" s="24" t="e">
        <f t="shared" si="646"/>
        <v>#VALUE!</v>
      </c>
      <c r="BFE34" s="24" t="e">
        <f t="shared" si="647"/>
        <v>#VALUE!</v>
      </c>
      <c r="BFF34">
        <v>-4.8699203388549998E-6</v>
      </c>
      <c r="BFG34" t="e">
        <f>bvarM3*bvarM8</f>
        <v>#VALUE!</v>
      </c>
      <c r="BFH34" t="e">
        <f>cvarM3*cvarM8</f>
        <v>#VALUE!</v>
      </c>
      <c r="BFI34" t="e">
        <f>mvarM3*mvarM8</f>
        <v>#VALUE!</v>
      </c>
      <c r="BFJ34" s="24" t="e">
        <f t="shared" si="648"/>
        <v>#VALUE!</v>
      </c>
      <c r="BFK34" s="24" t="e">
        <f t="shared" si="649"/>
        <v>#VALUE!</v>
      </c>
      <c r="BFL34" s="24" t="e">
        <f t="shared" si="650"/>
        <v>#VALUE!</v>
      </c>
      <c r="BFM34">
        <v>1.4761125160887E-5</v>
      </c>
      <c r="BFN34" t="e">
        <f>bvarM4*bvarM6</f>
        <v>#VALUE!</v>
      </c>
      <c r="BFO34" t="e">
        <f>cvarM4*cvarM6</f>
        <v>#VALUE!</v>
      </c>
      <c r="BFP34" t="e">
        <f>mvarM4*mvarM6</f>
        <v>#VALUE!</v>
      </c>
      <c r="BFQ34" s="24" t="e">
        <f t="shared" si="651"/>
        <v>#VALUE!</v>
      </c>
      <c r="BFR34" s="24" t="e">
        <f t="shared" si="652"/>
        <v>#VALUE!</v>
      </c>
      <c r="BFS34" s="24" t="e">
        <f t="shared" si="653"/>
        <v>#VALUE!</v>
      </c>
      <c r="BFT34">
        <v>5.9140993629957E-5</v>
      </c>
      <c r="BFU34" t="e">
        <f>bvarM2*bvarM6</f>
        <v>#VALUE!</v>
      </c>
      <c r="BFV34" t="e">
        <f>cvarM2*cvarM6</f>
        <v>#VALUE!</v>
      </c>
      <c r="BFW34" t="e">
        <f>mvarM2*mvarM6</f>
        <v>#VALUE!</v>
      </c>
      <c r="BFX34" s="24" t="e">
        <f t="shared" si="654"/>
        <v>#VALUE!</v>
      </c>
      <c r="BFY34" s="24" t="e">
        <f t="shared" si="655"/>
        <v>#VALUE!</v>
      </c>
      <c r="BFZ34" s="24" t="e">
        <f t="shared" si="656"/>
        <v>#VALUE!</v>
      </c>
      <c r="BGA34">
        <v>-4.7269952692630004E-10</v>
      </c>
      <c r="BGB34" t="e">
        <f>bvarM4^3</f>
        <v>#VALUE!</v>
      </c>
      <c r="BGC34" t="e">
        <f>cvarM4^3</f>
        <v>#VALUE!</v>
      </c>
      <c r="BGD34" t="e">
        <f>mvarM4^3</f>
        <v>#VALUE!</v>
      </c>
      <c r="BGE34" s="24" t="e">
        <f t="shared" si="657"/>
        <v>#VALUE!</v>
      </c>
      <c r="BGF34" s="24" t="e">
        <f t="shared" si="658"/>
        <v>#VALUE!</v>
      </c>
      <c r="BGG34" s="24" t="e">
        <f t="shared" si="659"/>
        <v>#VALUE!</v>
      </c>
      <c r="BGH34">
        <v>-1.2692563031118E-5</v>
      </c>
      <c r="BGI34" t="e">
        <f>bvarM3*bvarM7</f>
        <v>#VALUE!</v>
      </c>
      <c r="BGJ34" t="e">
        <f>cvarM3*cvarM7</f>
        <v>#VALUE!</v>
      </c>
      <c r="BGK34" t="e">
        <f>mvarM3*mvarM7</f>
        <v>#VALUE!</v>
      </c>
      <c r="BGL34" s="24" t="e">
        <f t="shared" si="660"/>
        <v>#VALUE!</v>
      </c>
      <c r="BGM34" s="24" t="e">
        <f t="shared" si="661"/>
        <v>#VALUE!</v>
      </c>
      <c r="BGN34" s="24" t="e">
        <f t="shared" si="662"/>
        <v>#VALUE!</v>
      </c>
      <c r="BGO34">
        <v>0.11794946931366</v>
      </c>
      <c r="BGP34" t="e">
        <f>bvarM1*bvarM4</f>
        <v>#VALUE!</v>
      </c>
      <c r="BGQ34" t="e">
        <f>cvarM1*cvarM4</f>
        <v>#VALUE!</v>
      </c>
      <c r="BGR34" t="e">
        <f>mvarM1*mvarM4</f>
        <v>#VALUE!</v>
      </c>
      <c r="BGS34" s="24" t="e">
        <f t="shared" si="663"/>
        <v>#VALUE!</v>
      </c>
      <c r="BGT34" s="24" t="e">
        <f t="shared" si="664"/>
        <v>#VALUE!</v>
      </c>
      <c r="BGU34" s="24" t="e">
        <f t="shared" si="665"/>
        <v>#VALUE!</v>
      </c>
      <c r="BGV34">
        <v>-5.6216224434813E-10</v>
      </c>
      <c r="BGW34" t="e">
        <f>bvarM6*bvarM9</f>
        <v>#VALUE!</v>
      </c>
      <c r="BGX34" t="e">
        <f>cvarM6*cvarM9</f>
        <v>#VALUE!</v>
      </c>
      <c r="BGY34" t="e">
        <f>mvarM6*mvarM9</f>
        <v>#VALUE!</v>
      </c>
      <c r="BGZ34" s="24" t="e">
        <f t="shared" si="666"/>
        <v>#VALUE!</v>
      </c>
      <c r="BHA34" s="24" t="e">
        <f t="shared" si="667"/>
        <v>#VALUE!</v>
      </c>
      <c r="BHB34" s="24" t="e">
        <f t="shared" si="668"/>
        <v>#VALUE!</v>
      </c>
      <c r="BHC34">
        <v>1.0291348826358E-5</v>
      </c>
      <c r="BHD34" t="e">
        <f>bvarM2*bvarM4</f>
        <v>#VALUE!</v>
      </c>
      <c r="BHE34" t="e">
        <f>cvarM2*cvarM4</f>
        <v>#VALUE!</v>
      </c>
      <c r="BHF34" t="e">
        <f>mvarM2*mvarM4</f>
        <v>#VALUE!</v>
      </c>
      <c r="BHG34" s="24" t="e">
        <f t="shared" si="669"/>
        <v>#VALUE!</v>
      </c>
      <c r="BHH34" s="24" t="e">
        <f t="shared" si="670"/>
        <v>#VALUE!</v>
      </c>
      <c r="BHI34" s="24" t="e">
        <f t="shared" si="671"/>
        <v>#VALUE!</v>
      </c>
      <c r="BHJ34">
        <v>7.2940082177616996E-5</v>
      </c>
      <c r="BHK34" t="e">
        <f>bvarM2*bvarM6</f>
        <v>#VALUE!</v>
      </c>
      <c r="BHL34" t="e">
        <f>cvarM2*cvarM6</f>
        <v>#VALUE!</v>
      </c>
      <c r="BHM34" t="e">
        <f>mvarM2*mvarM6</f>
        <v>#VALUE!</v>
      </c>
      <c r="BHN34" s="24" t="e">
        <f t="shared" si="672"/>
        <v>#VALUE!</v>
      </c>
      <c r="BHO34" s="24" t="e">
        <f t="shared" si="673"/>
        <v>#VALUE!</v>
      </c>
      <c r="BHP34" s="24" t="e">
        <f t="shared" si="674"/>
        <v>#VALUE!</v>
      </c>
      <c r="BHQ34">
        <v>1.5282613631486998E-8</v>
      </c>
      <c r="BHR34" t="e">
        <f>bvarM6^2</f>
        <v>#VALUE!</v>
      </c>
      <c r="BHS34" t="e">
        <f>cvarM6^2</f>
        <v>#VALUE!</v>
      </c>
      <c r="BHT34" t="e">
        <f>mvarM6^2</f>
        <v>#VALUE!</v>
      </c>
      <c r="BHU34" s="24" t="e">
        <f t="shared" si="675"/>
        <v>#VALUE!</v>
      </c>
      <c r="BHV34" s="24" t="e">
        <f t="shared" si="676"/>
        <v>#VALUE!</v>
      </c>
      <c r="BHW34" s="24" t="e">
        <f t="shared" si="677"/>
        <v>#VALUE!</v>
      </c>
      <c r="BHX34">
        <v>-9.5325045578101001E-7</v>
      </c>
      <c r="BHY34" t="e">
        <f>bvarM3*bvarM4</f>
        <v>#VALUE!</v>
      </c>
      <c r="BHZ34" t="e">
        <f>cvarM3*cvarM4</f>
        <v>#VALUE!</v>
      </c>
      <c r="BIA34" t="e">
        <f>mvarM3*mvarM4</f>
        <v>#VALUE!</v>
      </c>
      <c r="BIB34" s="24" t="e">
        <f t="shared" si="678"/>
        <v>#VALUE!</v>
      </c>
      <c r="BIC34" s="24" t="e">
        <f t="shared" si="679"/>
        <v>#VALUE!</v>
      </c>
      <c r="BID34" s="24" t="e">
        <f t="shared" si="680"/>
        <v>#VALUE!</v>
      </c>
      <c r="BIE34">
        <v>-0.91848519185068001</v>
      </c>
      <c r="BIF34" t="e">
        <f>bvarM1*bvarM2</f>
        <v>#VALUE!</v>
      </c>
      <c r="BIG34" t="e">
        <f>cvarM1*cvarM2</f>
        <v>#VALUE!</v>
      </c>
      <c r="BIH34" t="e">
        <f>mvarM1*mvarM2</f>
        <v>#VALUE!</v>
      </c>
      <c r="BII34" s="24" t="e">
        <f t="shared" si="681"/>
        <v>#VALUE!</v>
      </c>
      <c r="BIJ34" s="24" t="e">
        <f t="shared" si="682"/>
        <v>#VALUE!</v>
      </c>
      <c r="BIK34" s="24" t="e">
        <f t="shared" si="683"/>
        <v>#VALUE!</v>
      </c>
      <c r="BIL34">
        <v>-2.0535103436126999E-8</v>
      </c>
      <c r="BIM34" t="e">
        <f>bvarM6*bvarM7</f>
        <v>#VALUE!</v>
      </c>
      <c r="BIN34" t="e">
        <f>cvarM6*cvarM7</f>
        <v>#VALUE!</v>
      </c>
      <c r="BIO34" t="e">
        <f>mvarM6*mvarM7</f>
        <v>#VALUE!</v>
      </c>
      <c r="BIP34" s="24" t="e">
        <f t="shared" si="684"/>
        <v>#VALUE!</v>
      </c>
      <c r="BIQ34" s="24" t="e">
        <f t="shared" si="685"/>
        <v>#VALUE!</v>
      </c>
      <c r="BIR34" s="24" t="e">
        <f t="shared" si="686"/>
        <v>#VALUE!</v>
      </c>
      <c r="BIS34">
        <v>-1.0709310244434999E-5</v>
      </c>
      <c r="BIT34" t="e">
        <f>bvarM7*bvarM9</f>
        <v>#VALUE!</v>
      </c>
      <c r="BIU34" t="e">
        <f>cvarM7*cvarM9</f>
        <v>#VALUE!</v>
      </c>
      <c r="BIV34" t="e">
        <f>mvarM7*mvarM9</f>
        <v>#VALUE!</v>
      </c>
      <c r="BIW34" s="24" t="e">
        <f t="shared" si="687"/>
        <v>#VALUE!</v>
      </c>
      <c r="BIX34" s="24" t="e">
        <f t="shared" si="688"/>
        <v>#VALUE!</v>
      </c>
      <c r="BIY34" s="24" t="e">
        <f t="shared" si="689"/>
        <v>#VALUE!</v>
      </c>
      <c r="BIZ34">
        <v>-9.2425696953289996E-6</v>
      </c>
      <c r="BJA34" t="e">
        <f>bvarM3*bvarM9</f>
        <v>#VALUE!</v>
      </c>
      <c r="BJB34" t="e">
        <f>cvarM3*cvarM9</f>
        <v>#VALUE!</v>
      </c>
      <c r="BJC34" t="e">
        <f>mvarM3*mvarM9</f>
        <v>#VALUE!</v>
      </c>
      <c r="BJD34" s="24" t="e">
        <f t="shared" si="690"/>
        <v>#VALUE!</v>
      </c>
      <c r="BJE34" s="24" t="e">
        <f t="shared" si="691"/>
        <v>#VALUE!</v>
      </c>
      <c r="BJF34" s="24" t="e">
        <f t="shared" si="692"/>
        <v>#VALUE!</v>
      </c>
      <c r="BJG34"/>
      <c r="BJH34"/>
      <c r="BJI34"/>
      <c r="BJJ34"/>
      <c r="BJK34" s="24">
        <f t="shared" si="693"/>
        <v>0</v>
      </c>
      <c r="BJL34" s="24">
        <f t="shared" si="694"/>
        <v>0</v>
      </c>
      <c r="BJM34" s="24">
        <f t="shared" si="695"/>
        <v>0</v>
      </c>
      <c r="BJN34">
        <v>2.4790654524311999E-5</v>
      </c>
      <c r="BJO34" t="e">
        <f>bvarM6*bvarM7</f>
        <v>#VALUE!</v>
      </c>
      <c r="BJP34" t="e">
        <f>cvarM6*cvarM7</f>
        <v>#VALUE!</v>
      </c>
      <c r="BJQ34" t="e">
        <f>mvarM6*mvarM7</f>
        <v>#VALUE!</v>
      </c>
      <c r="BJR34" s="24" t="e">
        <f t="shared" si="696"/>
        <v>#VALUE!</v>
      </c>
      <c r="BJS34" s="24" t="e">
        <f t="shared" si="697"/>
        <v>#VALUE!</v>
      </c>
      <c r="BJT34" s="24" t="e">
        <f t="shared" si="698"/>
        <v>#VALUE!</v>
      </c>
      <c r="BJU34">
        <v>0.15893074958065001</v>
      </c>
      <c r="BJV34" t="e">
        <f>bvarM1*bvarM4</f>
        <v>#VALUE!</v>
      </c>
      <c r="BJW34" t="e">
        <f>cvarM1*cvarM4</f>
        <v>#VALUE!</v>
      </c>
      <c r="BJX34" t="e">
        <f>mvarM1*mvarM4</f>
        <v>#VALUE!</v>
      </c>
      <c r="BJY34" s="24" t="e">
        <f t="shared" si="699"/>
        <v>#VALUE!</v>
      </c>
      <c r="BJZ34" s="24" t="e">
        <f t="shared" si="700"/>
        <v>#VALUE!</v>
      </c>
      <c r="BKA34" s="24" t="e">
        <f t="shared" si="701"/>
        <v>#VALUE!</v>
      </c>
      <c r="BKB34">
        <v>-2.9622671667393001E-10</v>
      </c>
      <c r="BKC34" t="e">
        <f>bvarM6*bvarM9</f>
        <v>#VALUE!</v>
      </c>
      <c r="BKD34" t="e">
        <f>cvarM6*cvarM9</f>
        <v>#VALUE!</v>
      </c>
      <c r="BKE34" t="e">
        <f>mvarM6*mvarM9</f>
        <v>#VALUE!</v>
      </c>
      <c r="BKF34" s="24" t="e">
        <f t="shared" si="702"/>
        <v>#VALUE!</v>
      </c>
      <c r="BKG34" s="24" t="e">
        <f t="shared" si="703"/>
        <v>#VALUE!</v>
      </c>
      <c r="BKH34" s="24" t="e">
        <f t="shared" si="704"/>
        <v>#VALUE!</v>
      </c>
      <c r="BKI34">
        <v>1.4131075330676E-4</v>
      </c>
      <c r="BKJ34" t="e">
        <f>bvarM2*bvarM7</f>
        <v>#VALUE!</v>
      </c>
      <c r="BKK34" t="e">
        <f>cvarM2*cvarM7</f>
        <v>#VALUE!</v>
      </c>
      <c r="BKL34" t="e">
        <f>mvarM2*mvarM7</f>
        <v>#VALUE!</v>
      </c>
      <c r="BKM34" s="24" t="e">
        <f t="shared" si="705"/>
        <v>#VALUE!</v>
      </c>
      <c r="BKN34" s="24" t="e">
        <f t="shared" si="706"/>
        <v>#VALUE!</v>
      </c>
      <c r="BKO34" s="24" t="e">
        <f t="shared" si="707"/>
        <v>#VALUE!</v>
      </c>
      <c r="BKP34">
        <v>-3.1456925184501003E-5</v>
      </c>
      <c r="BKQ34" t="e">
        <f>bvarM4*bvarM7</f>
        <v>#VALUE!</v>
      </c>
      <c r="BKR34" t="e">
        <f>cvarM4*cvarM7</f>
        <v>#VALUE!</v>
      </c>
      <c r="BKS34" t="e">
        <f>mvarM4*mvarM7</f>
        <v>#VALUE!</v>
      </c>
      <c r="BKT34" s="24" t="e">
        <f t="shared" si="708"/>
        <v>#VALUE!</v>
      </c>
      <c r="BKU34" s="24" t="e">
        <f t="shared" si="709"/>
        <v>#VALUE!</v>
      </c>
      <c r="BKV34" s="24" t="e">
        <f t="shared" si="710"/>
        <v>#VALUE!</v>
      </c>
      <c r="BKW34">
        <v>-4.6670398020564001E-7</v>
      </c>
      <c r="BKX34" t="e">
        <f>bvarM7^2</f>
        <v>#VALUE!</v>
      </c>
      <c r="BKY34" t="e">
        <f>cvarM7^2</f>
        <v>#VALUE!</v>
      </c>
      <c r="BKZ34" t="e">
        <f>mvarM7^2</f>
        <v>#VALUE!</v>
      </c>
      <c r="BLA34" s="24" t="e">
        <f t="shared" si="711"/>
        <v>#VALUE!</v>
      </c>
      <c r="BLB34" s="24" t="e">
        <f t="shared" si="712"/>
        <v>#VALUE!</v>
      </c>
      <c r="BLC34" s="24" t="e">
        <f t="shared" si="713"/>
        <v>#VALUE!</v>
      </c>
      <c r="BLD34">
        <v>3.8731144830243997E-8</v>
      </c>
      <c r="BLE34" t="e">
        <f>bvarHC1^2</f>
        <v>#VALUE!</v>
      </c>
      <c r="BLF34" t="e">
        <f>cvarHC1^2</f>
        <v>#VALUE!</v>
      </c>
      <c r="BLG34" t="e">
        <f>mvarHC1^2</f>
        <v>#VALUE!</v>
      </c>
      <c r="BLH34" s="24" t="e">
        <f t="shared" si="714"/>
        <v>#VALUE!</v>
      </c>
      <c r="BLI34" s="24" t="e">
        <f t="shared" si="715"/>
        <v>#VALUE!</v>
      </c>
      <c r="BLJ34" s="24" t="e">
        <f t="shared" si="716"/>
        <v>#VALUE!</v>
      </c>
      <c r="BLK34">
        <v>0.21471183867259</v>
      </c>
      <c r="BLL34" t="e">
        <f>bvarM1*bvarM4</f>
        <v>#VALUE!</v>
      </c>
      <c r="BLM34" t="e">
        <f>cvarM1*cvarM4</f>
        <v>#VALUE!</v>
      </c>
      <c r="BLN34" t="e">
        <f>mvarM1*mvarM4</f>
        <v>#VALUE!</v>
      </c>
      <c r="BLO34" s="24" t="e">
        <f t="shared" si="717"/>
        <v>#VALUE!</v>
      </c>
      <c r="BLP34" s="24" t="e">
        <f t="shared" si="718"/>
        <v>#VALUE!</v>
      </c>
      <c r="BLQ34" s="24" t="e">
        <f t="shared" si="719"/>
        <v>#VALUE!</v>
      </c>
      <c r="BLR34">
        <v>3.3959504812714001E-5</v>
      </c>
      <c r="BLS34" t="e">
        <f>bvarM1*bvarM6</f>
        <v>#VALUE!</v>
      </c>
      <c r="BLT34" t="e">
        <f>cvarM1*cvarM6</f>
        <v>#VALUE!</v>
      </c>
      <c r="BLU34" t="e">
        <f>mvarM1*mvarM6</f>
        <v>#VALUE!</v>
      </c>
      <c r="BLV34" s="24" t="e">
        <f t="shared" si="720"/>
        <v>#VALUE!</v>
      </c>
      <c r="BLW34" s="24" t="e">
        <f t="shared" si="721"/>
        <v>#VALUE!</v>
      </c>
      <c r="BLX34" s="24" t="e">
        <f t="shared" si="722"/>
        <v>#VALUE!</v>
      </c>
      <c r="BLY34">
        <v>7.0042721544631001E-5</v>
      </c>
      <c r="BLZ34" t="e">
        <f>bvarM6*bvarM7</f>
        <v>#VALUE!</v>
      </c>
      <c r="BMA34" t="e">
        <f>cvarM6*cvarM7</f>
        <v>#VALUE!</v>
      </c>
      <c r="BMB34" t="e">
        <f>mvarM6*mvarM7</f>
        <v>#VALUE!</v>
      </c>
      <c r="BMC34" s="24" t="e">
        <f t="shared" si="723"/>
        <v>#VALUE!</v>
      </c>
      <c r="BMD34" s="24" t="e">
        <f t="shared" si="724"/>
        <v>#VALUE!</v>
      </c>
      <c r="BME34" s="24" t="e">
        <f t="shared" si="725"/>
        <v>#VALUE!</v>
      </c>
      <c r="BMF34">
        <v>-6.7622830654994999E-6</v>
      </c>
      <c r="BMG34" t="e">
        <f>bvarM3*bvarM4</f>
        <v>#VALUE!</v>
      </c>
      <c r="BMH34" t="e">
        <f>cvarM3*cvarM4</f>
        <v>#VALUE!</v>
      </c>
      <c r="BMI34" t="e">
        <f>mvarM3*mvarM4</f>
        <v>#VALUE!</v>
      </c>
      <c r="BMJ34" s="24" t="e">
        <f t="shared" si="726"/>
        <v>#VALUE!</v>
      </c>
      <c r="BMK34" s="24" t="e">
        <f t="shared" si="727"/>
        <v>#VALUE!</v>
      </c>
      <c r="BML34" s="24" t="e">
        <f t="shared" si="728"/>
        <v>#VALUE!</v>
      </c>
      <c r="BMM34">
        <v>5.6052875380843002E-8</v>
      </c>
      <c r="BMN34" t="e">
        <f>bvarM4^2</f>
        <v>#VALUE!</v>
      </c>
      <c r="BMO34" t="e">
        <f>cvarM4^2</f>
        <v>#VALUE!</v>
      </c>
      <c r="BMP34" t="e">
        <f>mvarM4^2</f>
        <v>#VALUE!</v>
      </c>
      <c r="BMQ34" s="24" t="e">
        <f t="shared" si="729"/>
        <v>#VALUE!</v>
      </c>
      <c r="BMR34" s="24" t="e">
        <f t="shared" si="730"/>
        <v>#VALUE!</v>
      </c>
      <c r="BMS34" s="24" t="e">
        <f t="shared" si="731"/>
        <v>#VALUE!</v>
      </c>
      <c r="BMT34">
        <v>-9.3435218621819002E-10</v>
      </c>
      <c r="BMU34" t="e">
        <f>bvarHC1^2</f>
        <v>#VALUE!</v>
      </c>
      <c r="BMV34" t="e">
        <f>cvarHC1^2</f>
        <v>#VALUE!</v>
      </c>
      <c r="BMW34" t="e">
        <f>mvarHC1^2</f>
        <v>#VALUE!</v>
      </c>
      <c r="BMX34" s="24" t="e">
        <f t="shared" si="732"/>
        <v>#VALUE!</v>
      </c>
      <c r="BMY34" s="24" t="e">
        <f t="shared" si="733"/>
        <v>#VALUE!</v>
      </c>
      <c r="BMZ34" s="24" t="e">
        <f t="shared" si="734"/>
        <v>#VALUE!</v>
      </c>
      <c r="BNA34">
        <v>-0.77477299873146999</v>
      </c>
      <c r="BNB34" t="e">
        <f>bvarM1*bvarM2</f>
        <v>#VALUE!</v>
      </c>
      <c r="BNC34" t="e">
        <f>cvarM1*cvarM2</f>
        <v>#VALUE!</v>
      </c>
      <c r="BND34" t="e">
        <f>mvarM1*mvarM2</f>
        <v>#VALUE!</v>
      </c>
      <c r="BNE34" s="24" t="e">
        <f t="shared" si="735"/>
        <v>#VALUE!</v>
      </c>
      <c r="BNF34" s="24" t="e">
        <f t="shared" si="736"/>
        <v>#VALUE!</v>
      </c>
      <c r="BNG34" s="24" t="e">
        <f t="shared" si="737"/>
        <v>#VALUE!</v>
      </c>
      <c r="BNH34">
        <v>-4.7892695620591996E-9</v>
      </c>
      <c r="BNI34" t="e">
        <f>bvarM4*bvarM7</f>
        <v>#VALUE!</v>
      </c>
      <c r="BNJ34" t="e">
        <f>cvarM4*cvarM7</f>
        <v>#VALUE!</v>
      </c>
      <c r="BNK34" t="e">
        <f>mvarM4*mvarM7</f>
        <v>#VALUE!</v>
      </c>
      <c r="BNL34" s="24" t="e">
        <f t="shared" si="738"/>
        <v>#VALUE!</v>
      </c>
      <c r="BNM34" s="24" t="e">
        <f t="shared" si="739"/>
        <v>#VALUE!</v>
      </c>
      <c r="BNN34" s="24" t="e">
        <f t="shared" si="740"/>
        <v>#VALUE!</v>
      </c>
      <c r="BNO34">
        <v>1.0321802680336E-3</v>
      </c>
      <c r="BNP34" t="e">
        <f>bvarM6^2</f>
        <v>#VALUE!</v>
      </c>
      <c r="BNQ34" t="e">
        <f>cvarM6^2</f>
        <v>#VALUE!</v>
      </c>
      <c r="BNR34" t="e">
        <f>mvarM6^2</f>
        <v>#VALUE!</v>
      </c>
      <c r="BNS34" s="24" t="e">
        <f t="shared" si="741"/>
        <v>#VALUE!</v>
      </c>
      <c r="BNT34" s="24" t="e">
        <f t="shared" si="742"/>
        <v>#VALUE!</v>
      </c>
      <c r="BNU34" s="24" t="e">
        <f t="shared" si="743"/>
        <v>#VALUE!</v>
      </c>
      <c r="BNV34">
        <v>6.5321095822034995E-4</v>
      </c>
      <c r="BNW34" t="e">
        <f>bvarM2*bvarM7</f>
        <v>#VALUE!</v>
      </c>
      <c r="BNX34" t="e">
        <f>cvarM2*cvarM7</f>
        <v>#VALUE!</v>
      </c>
      <c r="BNY34" t="e">
        <f>mvarM2*mvarM7</f>
        <v>#VALUE!</v>
      </c>
      <c r="BNZ34" s="24" t="e">
        <f t="shared" si="744"/>
        <v>#VALUE!</v>
      </c>
      <c r="BOA34" s="24" t="e">
        <f t="shared" si="745"/>
        <v>#VALUE!</v>
      </c>
      <c r="BOB34" s="24" t="e">
        <f t="shared" si="746"/>
        <v>#VALUE!</v>
      </c>
      <c r="BOC34">
        <v>1.2956495273757E-8</v>
      </c>
      <c r="BOD34" t="e">
        <f>bvarM6^2</f>
        <v>#VALUE!</v>
      </c>
      <c r="BOE34" t="e">
        <f>cvarM6^2</f>
        <v>#VALUE!</v>
      </c>
      <c r="BOF34" t="e">
        <f>mvarM6^2</f>
        <v>#VALUE!</v>
      </c>
      <c r="BOG34" s="24" t="e">
        <f t="shared" si="747"/>
        <v>#VALUE!</v>
      </c>
      <c r="BOH34" s="24" t="e">
        <f t="shared" si="748"/>
        <v>#VALUE!</v>
      </c>
      <c r="BOI34" s="24" t="e">
        <f t="shared" si="749"/>
        <v>#VALUE!</v>
      </c>
      <c r="BOJ34">
        <v>3.2344557360699002E-6</v>
      </c>
      <c r="BOK34" t="e">
        <f>bvarM6*bvarM7</f>
        <v>#VALUE!</v>
      </c>
      <c r="BOL34" t="e">
        <f>cvarM6*cvarM7</f>
        <v>#VALUE!</v>
      </c>
      <c r="BOM34" t="e">
        <f>mvarM6*mvarM7</f>
        <v>#VALUE!</v>
      </c>
      <c r="BON34" s="24" t="e">
        <f t="shared" si="750"/>
        <v>#VALUE!</v>
      </c>
      <c r="BOO34" s="24" t="e">
        <f t="shared" si="751"/>
        <v>#VALUE!</v>
      </c>
      <c r="BOP34" s="24" t="e">
        <f t="shared" si="752"/>
        <v>#VALUE!</v>
      </c>
      <c r="BOQ34">
        <v>0.46955493904887002</v>
      </c>
      <c r="BOR34" t="e">
        <f>bvarM1*bvarM4</f>
        <v>#VALUE!</v>
      </c>
      <c r="BOS34" t="e">
        <f>cvarM1*cvarM4</f>
        <v>#VALUE!</v>
      </c>
      <c r="BOT34" t="e">
        <f>mvarM1*mvarM4</f>
        <v>#VALUE!</v>
      </c>
      <c r="BOU34" s="24" t="e">
        <f t="shared" si="753"/>
        <v>#VALUE!</v>
      </c>
      <c r="BOV34" s="24" t="e">
        <f t="shared" si="754"/>
        <v>#VALUE!</v>
      </c>
      <c r="BOW34" s="24" t="e">
        <f t="shared" si="755"/>
        <v>#VALUE!</v>
      </c>
      <c r="BOX34">
        <v>4.2345321916402997E-12</v>
      </c>
      <c r="BOY34" t="e">
        <f>bvarHC1^2</f>
        <v>#VALUE!</v>
      </c>
      <c r="BOZ34" t="e">
        <f>cvarHC1^2</f>
        <v>#VALUE!</v>
      </c>
      <c r="BPA34" t="e">
        <f>mvarHC1^2</f>
        <v>#VALUE!</v>
      </c>
      <c r="BPB34" s="24" t="e">
        <f t="shared" si="756"/>
        <v>#VALUE!</v>
      </c>
      <c r="BPC34" s="24" t="e">
        <f t="shared" si="757"/>
        <v>#VALUE!</v>
      </c>
      <c r="BPD34" s="24" t="e">
        <f t="shared" si="758"/>
        <v>#VALUE!</v>
      </c>
      <c r="BPE34">
        <v>4.7647058851252E-8</v>
      </c>
      <c r="BPF34" t="e">
        <f>bvarHC1^2</f>
        <v>#VALUE!</v>
      </c>
      <c r="BPG34" t="e">
        <f>cvarHC1^2</f>
        <v>#VALUE!</v>
      </c>
      <c r="BPH34" t="e">
        <f>mvarHC1^2</f>
        <v>#VALUE!</v>
      </c>
      <c r="BPI34" s="24" t="e">
        <f t="shared" si="759"/>
        <v>#VALUE!</v>
      </c>
      <c r="BPJ34" s="24" t="e">
        <f t="shared" si="760"/>
        <v>#VALUE!</v>
      </c>
      <c r="BPK34" s="24" t="e">
        <f t="shared" si="761"/>
        <v>#VALUE!</v>
      </c>
      <c r="BPL34">
        <v>-1.4399097397904999E-10</v>
      </c>
      <c r="BPM34" t="e">
        <f>bvarHC1^3</f>
        <v>#VALUE!</v>
      </c>
      <c r="BPN34" t="e">
        <f>cvarHC1^3</f>
        <v>#VALUE!</v>
      </c>
      <c r="BPO34" t="e">
        <f>mvarHC1^3</f>
        <v>#VALUE!</v>
      </c>
      <c r="BPP34" s="24" t="e">
        <f t="shared" si="762"/>
        <v>#VALUE!</v>
      </c>
      <c r="BPQ34" s="24" t="e">
        <f t="shared" si="763"/>
        <v>#VALUE!</v>
      </c>
      <c r="BPR34" s="24" t="e">
        <f t="shared" si="764"/>
        <v>#VALUE!</v>
      </c>
      <c r="BPS34">
        <v>3.7889820393467999E-8</v>
      </c>
      <c r="BPT34" t="e">
        <f>bvarM4^2</f>
        <v>#VALUE!</v>
      </c>
      <c r="BPU34" t="e">
        <f>cvarM4^2</f>
        <v>#VALUE!</v>
      </c>
      <c r="BPV34" t="e">
        <f>mvarM4^2</f>
        <v>#VALUE!</v>
      </c>
      <c r="BPW34" s="24" t="e">
        <f t="shared" si="765"/>
        <v>#VALUE!</v>
      </c>
      <c r="BPX34" s="24" t="e">
        <f t="shared" si="766"/>
        <v>#VALUE!</v>
      </c>
      <c r="BPY34" s="24" t="e">
        <f t="shared" si="767"/>
        <v>#VALUE!</v>
      </c>
      <c r="BPZ34">
        <v>-1.8544311340708E-12</v>
      </c>
      <c r="BQA34" t="e">
        <f>bvarHC1^3</f>
        <v>#VALUE!</v>
      </c>
      <c r="BQB34" t="e">
        <f>cvarHC1^3</f>
        <v>#VALUE!</v>
      </c>
      <c r="BQC34" t="e">
        <f>mvarHC1^3</f>
        <v>#VALUE!</v>
      </c>
      <c r="BQD34" s="24" t="e">
        <f t="shared" si="768"/>
        <v>#VALUE!</v>
      </c>
      <c r="BQE34" s="24" t="e">
        <f t="shared" si="769"/>
        <v>#VALUE!</v>
      </c>
      <c r="BQF34" s="24" t="e">
        <f t="shared" si="770"/>
        <v>#VALUE!</v>
      </c>
      <c r="BQG34">
        <v>16160.149159539</v>
      </c>
      <c r="BQH34" t="e">
        <f>bvarM1^2</f>
        <v>#VALUE!</v>
      </c>
      <c r="BQI34" t="e">
        <f>cvarM1^2</f>
        <v>#VALUE!</v>
      </c>
      <c r="BQJ34" t="e">
        <f>mvarM1^2</f>
        <v>#VALUE!</v>
      </c>
      <c r="BQK34" s="24" t="e">
        <f t="shared" si="771"/>
        <v>#VALUE!</v>
      </c>
      <c r="BQL34" s="24" t="e">
        <f t="shared" si="772"/>
        <v>#VALUE!</v>
      </c>
      <c r="BQM34" s="24" t="e">
        <f t="shared" si="773"/>
        <v>#VALUE!</v>
      </c>
      <c r="BQN34">
        <v>-3.8255786690315998E-9</v>
      </c>
      <c r="BQO34" t="e">
        <f>bvarHC2^2</f>
        <v>#VALUE!</v>
      </c>
      <c r="BQP34" t="e">
        <f>cvarHC2^2</f>
        <v>#VALUE!</v>
      </c>
      <c r="BQQ34" t="e">
        <f>mvarHC2^2</f>
        <v>#VALUE!</v>
      </c>
      <c r="BQR34" s="24" t="e">
        <f t="shared" si="774"/>
        <v>#VALUE!</v>
      </c>
      <c r="BQS34" s="24" t="e">
        <f t="shared" si="775"/>
        <v>#VALUE!</v>
      </c>
      <c r="BQT34" s="24" t="e">
        <f t="shared" si="776"/>
        <v>#VALUE!</v>
      </c>
      <c r="BQU34">
        <v>5.0484814599492995E-7</v>
      </c>
      <c r="BQV34" t="e">
        <f>bvarM4^3</f>
        <v>#VALUE!</v>
      </c>
      <c r="BQW34" t="e">
        <f>cvarM4^3</f>
        <v>#VALUE!</v>
      </c>
      <c r="BQX34" t="e">
        <f>mvarM4^3</f>
        <v>#VALUE!</v>
      </c>
      <c r="BQY34" s="24" t="e">
        <f t="shared" si="777"/>
        <v>#VALUE!</v>
      </c>
      <c r="BQZ34" s="24" t="e">
        <f t="shared" si="778"/>
        <v>#VALUE!</v>
      </c>
      <c r="BRA34" s="24" t="e">
        <f t="shared" si="779"/>
        <v>#VALUE!</v>
      </c>
      <c r="BRB34">
        <v>-4.4342619096877E-6</v>
      </c>
      <c r="BRC34" t="e">
        <f>bvarM4^3</f>
        <v>#VALUE!</v>
      </c>
      <c r="BRD34" t="e">
        <f>cvarM4^3</f>
        <v>#VALUE!</v>
      </c>
      <c r="BRE34" t="e">
        <f>mvarM4^3</f>
        <v>#VALUE!</v>
      </c>
      <c r="BRF34" s="24" t="e">
        <f t="shared" si="780"/>
        <v>#VALUE!</v>
      </c>
      <c r="BRG34" s="24" t="e">
        <f t="shared" si="781"/>
        <v>#VALUE!</v>
      </c>
      <c r="BRH34" s="24" t="e">
        <f t="shared" si="782"/>
        <v>#VALUE!</v>
      </c>
      <c r="BRI34">
        <v>-1.0950047947031E-14</v>
      </c>
      <c r="BRJ34" t="e">
        <f>bvarHC1^3</f>
        <v>#VALUE!</v>
      </c>
      <c r="BRK34" t="e">
        <f>cvarHC1^3</f>
        <v>#VALUE!</v>
      </c>
      <c r="BRL34" t="e">
        <f>mvarHC1^3</f>
        <v>#VALUE!</v>
      </c>
      <c r="BRM34" s="24" t="e">
        <f t="shared" si="783"/>
        <v>#VALUE!</v>
      </c>
      <c r="BRN34" s="24" t="e">
        <f t="shared" si="784"/>
        <v>#VALUE!</v>
      </c>
      <c r="BRO34" s="24" t="e">
        <f t="shared" si="785"/>
        <v>#VALUE!</v>
      </c>
      <c r="BRT34" s="24">
        <f t="shared" si="786"/>
        <v>0</v>
      </c>
      <c r="BRU34" s="24">
        <f t="shared" si="787"/>
        <v>0</v>
      </c>
      <c r="BRV34" s="24">
        <f t="shared" si="788"/>
        <v>0</v>
      </c>
      <c r="BRW34">
        <v>-2.9229866548801998E-3</v>
      </c>
      <c r="BRX34" t="e">
        <f>bvarHC2^2</f>
        <v>#VALUE!</v>
      </c>
      <c r="BRY34" t="e">
        <f>cvarHC2^2</f>
        <v>#VALUE!</v>
      </c>
      <c r="BRZ34" t="e">
        <f>mvarHC2^2</f>
        <v>#VALUE!</v>
      </c>
      <c r="BSA34" s="24" t="e">
        <f t="shared" si="789"/>
        <v>#VALUE!</v>
      </c>
      <c r="BSB34" s="24" t="e">
        <f t="shared" si="790"/>
        <v>#VALUE!</v>
      </c>
      <c r="BSC34" s="24" t="e">
        <f t="shared" si="791"/>
        <v>#VALUE!</v>
      </c>
      <c r="BSD34">
        <v>-1.9368977830824001E-8</v>
      </c>
      <c r="BSE34" t="e">
        <f>bvarM6*bvarM7</f>
        <v>#VALUE!</v>
      </c>
      <c r="BSF34" t="e">
        <f>cvarM6*cvarM7</f>
        <v>#VALUE!</v>
      </c>
      <c r="BSG34" t="e">
        <f>mvarM6*mvarM7</f>
        <v>#VALUE!</v>
      </c>
      <c r="BSH34" s="24" t="e">
        <f t="shared" si="792"/>
        <v>#VALUE!</v>
      </c>
      <c r="BSI34" s="24" t="e">
        <f t="shared" si="793"/>
        <v>#VALUE!</v>
      </c>
      <c r="BSJ34" s="24" t="e">
        <f t="shared" si="794"/>
        <v>#VALUE!</v>
      </c>
      <c r="BSK34">
        <v>-2.2077735534565E-5</v>
      </c>
      <c r="BSL34" t="e">
        <f>bvarM4^2</f>
        <v>#VALUE!</v>
      </c>
      <c r="BSM34" t="e">
        <f>cvarM4^2</f>
        <v>#VALUE!</v>
      </c>
      <c r="BSN34" t="e">
        <f>mvarM4^2</f>
        <v>#VALUE!</v>
      </c>
      <c r="BSO34" s="24" t="e">
        <f t="shared" si="795"/>
        <v>#VALUE!</v>
      </c>
      <c r="BSP34" s="24" t="e">
        <f t="shared" si="796"/>
        <v>#VALUE!</v>
      </c>
      <c r="BSQ34" s="24" t="e">
        <f t="shared" si="797"/>
        <v>#VALUE!</v>
      </c>
      <c r="BSR34">
        <v>-6.6597320780414993E-5</v>
      </c>
      <c r="BSS34" t="e">
        <f>bvarM6^3</f>
        <v>#VALUE!</v>
      </c>
      <c r="BST34" t="e">
        <f>cvarM6^3</f>
        <v>#VALUE!</v>
      </c>
      <c r="BSU34" t="e">
        <f>mvarM6^3</f>
        <v>#VALUE!</v>
      </c>
      <c r="BSV34" s="24" t="e">
        <f t="shared" si="798"/>
        <v>#VALUE!</v>
      </c>
      <c r="BSW34" s="24" t="e">
        <f t="shared" si="799"/>
        <v>#VALUE!</v>
      </c>
      <c r="BSX34" s="24" t="e">
        <f t="shared" si="800"/>
        <v>#VALUE!</v>
      </c>
      <c r="BSY34">
        <v>-2.8844776501604001E-10</v>
      </c>
      <c r="BSZ34" t="e">
        <f>bvarM4^3</f>
        <v>#VALUE!</v>
      </c>
      <c r="BTA34" t="e">
        <f>cvarM4^3</f>
        <v>#VALUE!</v>
      </c>
      <c r="BTB34" t="e">
        <f>mvarM4^3</f>
        <v>#VALUE!</v>
      </c>
      <c r="BTC34" s="24" t="e">
        <f t="shared" si="801"/>
        <v>#VALUE!</v>
      </c>
      <c r="BTD34" s="24" t="e">
        <f t="shared" si="802"/>
        <v>#VALUE!</v>
      </c>
      <c r="BTE34" s="24" t="e">
        <f t="shared" si="803"/>
        <v>#VALUE!</v>
      </c>
      <c r="BTF34">
        <v>-4.2762728031207003E-12</v>
      </c>
      <c r="BTG34" t="e">
        <f>bvarHC1^3</f>
        <v>#VALUE!</v>
      </c>
      <c r="BTH34" t="e">
        <f>cvarHC1^3</f>
        <v>#VALUE!</v>
      </c>
      <c r="BTI34" t="e">
        <f>mvarHC1^3</f>
        <v>#VALUE!</v>
      </c>
      <c r="BTJ34" s="24" t="e">
        <f t="shared" si="804"/>
        <v>#VALUE!</v>
      </c>
      <c r="BTK34" s="24" t="e">
        <f t="shared" si="805"/>
        <v>#VALUE!</v>
      </c>
      <c r="BTL34" s="24" t="e">
        <f t="shared" si="806"/>
        <v>#VALUE!</v>
      </c>
      <c r="BTM34">
        <v>-2.3023916277761999E-3</v>
      </c>
      <c r="BTN34" t="e">
        <f>bvarM7^2</f>
        <v>#VALUE!</v>
      </c>
      <c r="BTO34" t="e">
        <f>cvarM7^2</f>
        <v>#VALUE!</v>
      </c>
      <c r="BTP34" t="e">
        <f>mvarM7^2</f>
        <v>#VALUE!</v>
      </c>
      <c r="BTQ34" s="24" t="e">
        <f t="shared" si="807"/>
        <v>#VALUE!</v>
      </c>
      <c r="BTR34" s="24" t="e">
        <f t="shared" si="808"/>
        <v>#VALUE!</v>
      </c>
      <c r="BTS34" s="24" t="e">
        <f t="shared" si="809"/>
        <v>#VALUE!</v>
      </c>
      <c r="BTT34">
        <v>-2.2098902891835E-11</v>
      </c>
      <c r="BTU34" t="e">
        <f>bvarM4^3</f>
        <v>#VALUE!</v>
      </c>
      <c r="BTV34" t="e">
        <f>cvarM4^3</f>
        <v>#VALUE!</v>
      </c>
      <c r="BTW34" t="e">
        <f>mvarM4^3</f>
        <v>#VALUE!</v>
      </c>
      <c r="BTX34" s="24" t="e">
        <f t="shared" si="810"/>
        <v>#VALUE!</v>
      </c>
      <c r="BTY34" s="24" t="e">
        <f t="shared" si="811"/>
        <v>#VALUE!</v>
      </c>
      <c r="BTZ34" s="24" t="e">
        <f t="shared" si="812"/>
        <v>#VALUE!</v>
      </c>
      <c r="BUA34">
        <v>-8.7380014924064002E-4</v>
      </c>
      <c r="BUB34" t="e">
        <f>bvarM7^2</f>
        <v>#VALUE!</v>
      </c>
      <c r="BUC34" t="e">
        <f>cvarM7^2</f>
        <v>#VALUE!</v>
      </c>
      <c r="BUD34" t="e">
        <f>mvarM7^2</f>
        <v>#VALUE!</v>
      </c>
      <c r="BUE34" s="24" t="e">
        <f t="shared" si="813"/>
        <v>#VALUE!</v>
      </c>
      <c r="BUF34" s="24" t="e">
        <f t="shared" si="814"/>
        <v>#VALUE!</v>
      </c>
      <c r="BUG34" s="24" t="e">
        <f t="shared" si="815"/>
        <v>#VALUE!</v>
      </c>
      <c r="BUH34">
        <v>-5.9659896404363002E-5</v>
      </c>
      <c r="BUI34" t="e">
        <f>bvarM6^3</f>
        <v>#VALUE!</v>
      </c>
      <c r="BUJ34" t="e">
        <f>cvarM6^3</f>
        <v>#VALUE!</v>
      </c>
      <c r="BUK34" t="e">
        <f>mvarM6^3</f>
        <v>#VALUE!</v>
      </c>
      <c r="BUL34" s="24" t="e">
        <f t="shared" si="816"/>
        <v>#VALUE!</v>
      </c>
      <c r="BUM34" s="24" t="e">
        <f t="shared" si="817"/>
        <v>#VALUE!</v>
      </c>
      <c r="BUN34" s="24" t="e">
        <f t="shared" si="818"/>
        <v>#VALUE!</v>
      </c>
      <c r="BUO34">
        <v>9.8587529773643003E-8</v>
      </c>
      <c r="BUP34" t="e">
        <f>bvarM6^2</f>
        <v>#VALUE!</v>
      </c>
      <c r="BUQ34" t="e">
        <f>cvarM6^2</f>
        <v>#VALUE!</v>
      </c>
      <c r="BUR34" t="e">
        <f>mvarM6^2</f>
        <v>#VALUE!</v>
      </c>
      <c r="BUS34" s="24" t="e">
        <f t="shared" si="819"/>
        <v>#VALUE!</v>
      </c>
      <c r="BUT34" s="24" t="e">
        <f t="shared" si="820"/>
        <v>#VALUE!</v>
      </c>
      <c r="BUU34" s="24" t="e">
        <f t="shared" si="821"/>
        <v>#VALUE!</v>
      </c>
      <c r="BUZ34" s="24">
        <f t="shared" si="822"/>
        <v>0</v>
      </c>
      <c r="BVA34" s="24">
        <f t="shared" si="823"/>
        <v>0</v>
      </c>
      <c r="BVB34" s="24">
        <f t="shared" si="824"/>
        <v>0</v>
      </c>
      <c r="BVC34">
        <v>-1.7590883741399001E-3</v>
      </c>
      <c r="BVD34" t="e">
        <f>bvarM7^2</f>
        <v>#VALUE!</v>
      </c>
      <c r="BVE34" t="e">
        <f>cvarM7^2</f>
        <v>#VALUE!</v>
      </c>
      <c r="BVF34" t="e">
        <f>mvarM7^2</f>
        <v>#VALUE!</v>
      </c>
      <c r="BVG34" s="24" t="e">
        <f t="shared" si="825"/>
        <v>#VALUE!</v>
      </c>
      <c r="BVH34" s="24" t="e">
        <f t="shared" si="826"/>
        <v>#VALUE!</v>
      </c>
      <c r="BVI34" s="24" t="e">
        <f t="shared" si="827"/>
        <v>#VALUE!</v>
      </c>
      <c r="BVJ34">
        <v>-1.4232239009287999E-9</v>
      </c>
      <c r="BVK34" t="e">
        <f>bvarM6*bvarM9</f>
        <v>#VALUE!</v>
      </c>
      <c r="BVL34" t="e">
        <f>cvarM6*cvarM9</f>
        <v>#VALUE!</v>
      </c>
      <c r="BVM34" t="e">
        <f>mvarM6*mvarM9</f>
        <v>#VALUE!</v>
      </c>
      <c r="BVN34" s="24" t="e">
        <f t="shared" si="828"/>
        <v>#VALUE!</v>
      </c>
      <c r="BVO34" s="24" t="e">
        <f t="shared" si="829"/>
        <v>#VALUE!</v>
      </c>
      <c r="BVP34" s="24" t="e">
        <f t="shared" si="830"/>
        <v>#VALUE!</v>
      </c>
      <c r="BVQ34">
        <v>5190.1377787381998</v>
      </c>
      <c r="BVR34" t="e">
        <f>bvarM1^2</f>
        <v>#VALUE!</v>
      </c>
      <c r="BVS34" t="e">
        <f>cvarM1^2</f>
        <v>#VALUE!</v>
      </c>
      <c r="BVT34" t="e">
        <f>mvarM1^2</f>
        <v>#VALUE!</v>
      </c>
      <c r="BVU34" s="24" t="e">
        <f t="shared" si="831"/>
        <v>#VALUE!</v>
      </c>
      <c r="BVV34" s="24" t="e">
        <f t="shared" si="832"/>
        <v>#VALUE!</v>
      </c>
      <c r="BVW34" s="24" t="e">
        <f t="shared" si="833"/>
        <v>#VALUE!</v>
      </c>
      <c r="BVX34">
        <v>7.2601177266270003E-4</v>
      </c>
      <c r="BVY34" t="e">
        <f>bvarM7*bvarM9</f>
        <v>#VALUE!</v>
      </c>
      <c r="BVZ34" t="e">
        <f>cvarM7*cvarM9</f>
        <v>#VALUE!</v>
      </c>
      <c r="BWA34" t="e">
        <f>mvarM7*mvarM9</f>
        <v>#VALUE!</v>
      </c>
      <c r="BWB34" s="24" t="e">
        <f t="shared" si="834"/>
        <v>#VALUE!</v>
      </c>
      <c r="BWC34" s="24" t="e">
        <f t="shared" si="835"/>
        <v>#VALUE!</v>
      </c>
      <c r="BWD34" s="24" t="e">
        <f t="shared" si="836"/>
        <v>#VALUE!</v>
      </c>
      <c r="BWE34">
        <v>-1.1772955251013E-14</v>
      </c>
      <c r="BWF34" t="e">
        <f>bvarHC1^3</f>
        <v>#VALUE!</v>
      </c>
      <c r="BWG34" t="e">
        <f>cvarHC1^3</f>
        <v>#VALUE!</v>
      </c>
      <c r="BWH34" t="e">
        <f>mvarHC1^3</f>
        <v>#VALUE!</v>
      </c>
      <c r="BWI34" s="24" t="e">
        <f t="shared" si="837"/>
        <v>#VALUE!</v>
      </c>
      <c r="BWJ34" s="24" t="e">
        <f t="shared" si="838"/>
        <v>#VALUE!</v>
      </c>
      <c r="BWK34" s="24" t="e">
        <f t="shared" si="839"/>
        <v>#VALUE!</v>
      </c>
      <c r="BWL34">
        <v>-1.3117384711758E-5</v>
      </c>
      <c r="BWM34" t="e">
        <f>bvarM6^2</f>
        <v>#VALUE!</v>
      </c>
      <c r="BWN34" t="e">
        <f>cvarM6^2</f>
        <v>#VALUE!</v>
      </c>
      <c r="BWO34" t="e">
        <f>mvarM6^2</f>
        <v>#VALUE!</v>
      </c>
      <c r="BWP34" s="24" t="e">
        <f t="shared" si="840"/>
        <v>#VALUE!</v>
      </c>
      <c r="BWQ34" s="24" t="e">
        <f t="shared" si="841"/>
        <v>#VALUE!</v>
      </c>
      <c r="BWR34" s="24" t="e">
        <f t="shared" si="842"/>
        <v>#VALUE!</v>
      </c>
      <c r="BWS34">
        <v>1.3838051695598999E-7</v>
      </c>
      <c r="BWT34" t="e">
        <f>bvarHC1^2</f>
        <v>#VALUE!</v>
      </c>
      <c r="BWU34" t="e">
        <f>cvarHC1^2</f>
        <v>#VALUE!</v>
      </c>
      <c r="BWV34" t="e">
        <f>mvarHC1^2</f>
        <v>#VALUE!</v>
      </c>
      <c r="BWW34" s="24" t="e">
        <f t="shared" si="843"/>
        <v>#VALUE!</v>
      </c>
      <c r="BWX34" s="24" t="e">
        <f t="shared" si="844"/>
        <v>#VALUE!</v>
      </c>
      <c r="BWY34" s="24" t="e">
        <f t="shared" si="845"/>
        <v>#VALUE!</v>
      </c>
      <c r="BWZ34">
        <v>6.6725555621981003E-12</v>
      </c>
      <c r="BXA34" t="e">
        <f>bvarHC1^2</f>
        <v>#VALUE!</v>
      </c>
      <c r="BXB34" t="e">
        <f>cvarHC1^2</f>
        <v>#VALUE!</v>
      </c>
      <c r="BXC34" t="e">
        <f>mvarHC1^2</f>
        <v>#VALUE!</v>
      </c>
      <c r="BXD34" s="24" t="e">
        <f t="shared" si="846"/>
        <v>#VALUE!</v>
      </c>
      <c r="BXE34" s="24" t="e">
        <f t="shared" si="847"/>
        <v>#VALUE!</v>
      </c>
      <c r="BXF34" s="24" t="e">
        <f t="shared" si="848"/>
        <v>#VALUE!</v>
      </c>
      <c r="BXG34">
        <v>-3.6020890386614002E-4</v>
      </c>
      <c r="BXH34" t="e">
        <f>bvarM7^2</f>
        <v>#VALUE!</v>
      </c>
      <c r="BXI34" t="e">
        <f>cvarM7^2</f>
        <v>#VALUE!</v>
      </c>
      <c r="BXJ34" t="e">
        <f>mvarM7^2</f>
        <v>#VALUE!</v>
      </c>
      <c r="BXK34" s="24" t="e">
        <f t="shared" si="849"/>
        <v>#VALUE!</v>
      </c>
      <c r="BXL34" s="24" t="e">
        <f t="shared" si="850"/>
        <v>#VALUE!</v>
      </c>
      <c r="BXM34" s="24" t="e">
        <f t="shared" si="851"/>
        <v>#VALUE!</v>
      </c>
      <c r="BXN34">
        <v>3.2207793255788003E-4</v>
      </c>
      <c r="BXO34" t="e">
        <f>bvarM9^2</f>
        <v>#VALUE!</v>
      </c>
      <c r="BXP34" t="e">
        <f>cvarM9^2</f>
        <v>#VALUE!</v>
      </c>
      <c r="BXQ34" t="e">
        <f>mvarM9^2</f>
        <v>#VALUE!</v>
      </c>
      <c r="BXR34" s="24" t="e">
        <f t="shared" si="852"/>
        <v>#VALUE!</v>
      </c>
      <c r="BXS34" s="24" t="e">
        <f t="shared" si="853"/>
        <v>#VALUE!</v>
      </c>
      <c r="BXT34" s="24" t="e">
        <f t="shared" si="854"/>
        <v>#VALUE!</v>
      </c>
      <c r="BXU34">
        <v>-1.1220433913981E-14</v>
      </c>
      <c r="BXV34" t="e">
        <f>bvarHC1^3</f>
        <v>#VALUE!</v>
      </c>
      <c r="BXW34" t="e">
        <f>cvarHC1^3</f>
        <v>#VALUE!</v>
      </c>
      <c r="BXX34" t="e">
        <f>mvarHC1^3</f>
        <v>#VALUE!</v>
      </c>
      <c r="BXY34" s="24" t="e">
        <f t="shared" si="855"/>
        <v>#VALUE!</v>
      </c>
      <c r="BXZ34" s="24" t="e">
        <f t="shared" si="856"/>
        <v>#VALUE!</v>
      </c>
      <c r="BYA34" s="24" t="e">
        <f t="shared" si="857"/>
        <v>#VALUE!</v>
      </c>
      <c r="BYB34">
        <v>-6.0294264108582995E-8</v>
      </c>
      <c r="BYC34" t="e">
        <f>bvarM4^3</f>
        <v>#VALUE!</v>
      </c>
      <c r="BYD34" t="e">
        <f>cvarM4^3</f>
        <v>#VALUE!</v>
      </c>
      <c r="BYE34" t="e">
        <f>mvarM4^3</f>
        <v>#VALUE!</v>
      </c>
      <c r="BYF34" s="24" t="e">
        <f t="shared" si="858"/>
        <v>#VALUE!</v>
      </c>
      <c r="BYG34" s="24" t="e">
        <f t="shared" si="859"/>
        <v>#VALUE!</v>
      </c>
      <c r="BYH34" s="24" t="e">
        <f t="shared" si="860"/>
        <v>#VALUE!</v>
      </c>
      <c r="BYI34">
        <v>3.4789465191455003E-4</v>
      </c>
      <c r="BYJ34" t="e">
        <f>bvarM7*bvarM9</f>
        <v>#VALUE!</v>
      </c>
      <c r="BYK34" t="e">
        <f>cvarM7*cvarM9</f>
        <v>#VALUE!</v>
      </c>
      <c r="BYL34" t="e">
        <f>mvarM7*mvarM9</f>
        <v>#VALUE!</v>
      </c>
      <c r="BYM34" s="24" t="e">
        <f t="shared" si="861"/>
        <v>#VALUE!</v>
      </c>
      <c r="BYN34" s="24" t="e">
        <f t="shared" si="862"/>
        <v>#VALUE!</v>
      </c>
      <c r="BYO34" s="24" t="e">
        <f t="shared" si="863"/>
        <v>#VALUE!</v>
      </c>
      <c r="BYP34">
        <v>-1.0266803682632001E-9</v>
      </c>
      <c r="BYQ34" t="e">
        <f>bvarM6*bvarM9</f>
        <v>#VALUE!</v>
      </c>
      <c r="BYR34" t="e">
        <f>cvarM6*cvarM9</f>
        <v>#VALUE!</v>
      </c>
      <c r="BYS34" t="e">
        <f>mvarM6*mvarM9</f>
        <v>#VALUE!</v>
      </c>
      <c r="BYT34" s="24" t="e">
        <f t="shared" si="864"/>
        <v>#VALUE!</v>
      </c>
      <c r="BYU34" s="24" t="e">
        <f t="shared" si="865"/>
        <v>#VALUE!</v>
      </c>
      <c r="BYV34" s="24" t="e">
        <f t="shared" si="866"/>
        <v>#VALUE!</v>
      </c>
    </row>
    <row r="35" spans="6:2024" x14ac:dyDescent="0.3">
      <c r="F35" s="82">
        <f t="shared" si="0"/>
        <v>0</v>
      </c>
      <c r="G35" s="82">
        <f t="shared" si="1"/>
        <v>0</v>
      </c>
      <c r="H35" s="82">
        <f t="shared" si="2"/>
        <v>0</v>
      </c>
      <c r="I35">
        <v>1.5392445485713E-5</v>
      </c>
      <c r="J35" t="e">
        <f>bvarM3*bvarM9</f>
        <v>#VALUE!</v>
      </c>
      <c r="K35" t="e">
        <f>cvarM3*cvarM9</f>
        <v>#VALUE!</v>
      </c>
      <c r="L35" t="e">
        <f>mvarM3*mvarM9</f>
        <v>#VALUE!</v>
      </c>
      <c r="M35" s="15" t="e">
        <f t="shared" si="3"/>
        <v>#VALUE!</v>
      </c>
      <c r="N35" s="15" t="e">
        <f t="shared" si="4"/>
        <v>#VALUE!</v>
      </c>
      <c r="O35" s="15" t="e">
        <f t="shared" si="5"/>
        <v>#VALUE!</v>
      </c>
      <c r="P35">
        <v>5.0201669552870996E-6</v>
      </c>
      <c r="Q35" t="e">
        <f>bvarM2*bvarM9</f>
        <v>#VALUE!</v>
      </c>
      <c r="R35" t="e">
        <f>cvarM2*cvarM9</f>
        <v>#VALUE!</v>
      </c>
      <c r="S35" t="e">
        <f>mvarM2*mvarM9</f>
        <v>#VALUE!</v>
      </c>
      <c r="T35" s="15" t="e">
        <f t="shared" si="6"/>
        <v>#VALUE!</v>
      </c>
      <c r="U35" s="74" t="e">
        <f t="shared" si="7"/>
        <v>#VALUE!</v>
      </c>
      <c r="V35" s="15" t="e">
        <f t="shared" si="8"/>
        <v>#VALUE!</v>
      </c>
      <c r="W35">
        <v>6.1114294496154997E-10</v>
      </c>
      <c r="X35" t="e">
        <f>bvarHC1^2</f>
        <v>#VALUE!</v>
      </c>
      <c r="Y35" t="e">
        <f>cvarHC1^2</f>
        <v>#VALUE!</v>
      </c>
      <c r="Z35" t="e">
        <f>mvarHC1^2</f>
        <v>#VALUE!</v>
      </c>
      <c r="AA35" t="e">
        <f t="shared" si="9"/>
        <v>#VALUE!</v>
      </c>
      <c r="AB35" s="15" t="e">
        <f t="shared" si="10"/>
        <v>#VALUE!</v>
      </c>
      <c r="AC35" s="53" t="e">
        <f t="shared" si="11"/>
        <v>#VALUE!</v>
      </c>
      <c r="AD35">
        <v>1.9451398735360001E-5</v>
      </c>
      <c r="AE35" t="e">
        <f>bvarHC2*bvarM8</f>
        <v>#VALUE!</v>
      </c>
      <c r="AF35" t="e">
        <f>cvarHC2*cvarM8</f>
        <v>#VALUE!</v>
      </c>
      <c r="AG35" t="e">
        <f>mvarHC2*mvarM8</f>
        <v>#VALUE!</v>
      </c>
      <c r="AH35" t="e">
        <f t="shared" si="12"/>
        <v>#VALUE!</v>
      </c>
      <c r="AI35" s="15" t="e">
        <f t="shared" si="13"/>
        <v>#VALUE!</v>
      </c>
      <c r="AJ35" s="53" t="e">
        <f t="shared" si="14"/>
        <v>#VALUE!</v>
      </c>
      <c r="AK35">
        <v>-6.2175771781447996E-4</v>
      </c>
      <c r="AL35" t="e">
        <f>bvarHC2*bvarM7</f>
        <v>#VALUE!</v>
      </c>
      <c r="AM35" t="e">
        <f>cvarHC2*cvarM7</f>
        <v>#VALUE!</v>
      </c>
      <c r="AN35" t="e">
        <f>mvarHC2*mvarM7</f>
        <v>#VALUE!</v>
      </c>
      <c r="AO35" s="15" t="e">
        <f t="shared" si="15"/>
        <v>#VALUE!</v>
      </c>
      <c r="AP35" s="15" t="e">
        <f t="shared" si="16"/>
        <v>#VALUE!</v>
      </c>
      <c r="AQ35" s="53" t="e">
        <f t="shared" si="17"/>
        <v>#VALUE!</v>
      </c>
      <c r="AR35">
        <v>9.9556464822349994E-7</v>
      </c>
      <c r="AS35" t="e">
        <f>bvarM2*bvarM3</f>
        <v>#VALUE!</v>
      </c>
      <c r="AT35" t="e">
        <f>cvarM2*cvarM3</f>
        <v>#VALUE!</v>
      </c>
      <c r="AU35" t="e">
        <f>mvarM2*mvarM3</f>
        <v>#VALUE!</v>
      </c>
      <c r="AV35" s="15" t="e">
        <f t="shared" si="18"/>
        <v>#VALUE!</v>
      </c>
      <c r="AW35" s="15" t="e">
        <f t="shared" si="19"/>
        <v>#VALUE!</v>
      </c>
      <c r="AX35" s="53" t="e">
        <f t="shared" si="20"/>
        <v>#VALUE!</v>
      </c>
      <c r="AY35">
        <v>3.4685035156046998E-6</v>
      </c>
      <c r="AZ35" t="e">
        <f>bvarM2*bvarM8</f>
        <v>#VALUE!</v>
      </c>
      <c r="BA35" t="e">
        <f>cvarM2*cvarM8</f>
        <v>#VALUE!</v>
      </c>
      <c r="BB35" t="e">
        <f>mvarM2*mvarM8</f>
        <v>#VALUE!</v>
      </c>
      <c r="BC35" s="15" t="e">
        <f t="shared" si="21"/>
        <v>#VALUE!</v>
      </c>
      <c r="BD35" s="15" t="e">
        <f t="shared" si="22"/>
        <v>#VALUE!</v>
      </c>
      <c r="BE35" s="53" t="e">
        <f t="shared" si="23"/>
        <v>#VALUE!</v>
      </c>
      <c r="BF35">
        <v>1.8330641496352999E-5</v>
      </c>
      <c r="BG35" t="e">
        <f>bvarM2*bvarM4</f>
        <v>#VALUE!</v>
      </c>
      <c r="BH35" t="e">
        <f>cvarM2*cvarM4</f>
        <v>#VALUE!</v>
      </c>
      <c r="BI35" t="e">
        <f>mvarM2*mvarM4</f>
        <v>#VALUE!</v>
      </c>
      <c r="BJ35" s="15" t="e">
        <f t="shared" si="24"/>
        <v>#VALUE!</v>
      </c>
      <c r="BK35" s="15" t="e">
        <f t="shared" si="25"/>
        <v>#VALUE!</v>
      </c>
      <c r="BL35" s="53" t="e">
        <f t="shared" si="26"/>
        <v>#VALUE!</v>
      </c>
      <c r="BM35">
        <v>4.5922170520063997E-2</v>
      </c>
      <c r="BN35" t="e">
        <f>bvarM1*bvarM4</f>
        <v>#VALUE!</v>
      </c>
      <c r="BO35" t="e">
        <f>cvarM1*cvarM4</f>
        <v>#VALUE!</v>
      </c>
      <c r="BP35" t="e">
        <f>mvarM1*mvarM4</f>
        <v>#VALUE!</v>
      </c>
      <c r="BQ35" s="15" t="e">
        <f t="shared" si="27"/>
        <v>#VALUE!</v>
      </c>
      <c r="BR35" s="15" t="e">
        <f t="shared" si="28"/>
        <v>#VALUE!</v>
      </c>
      <c r="BS35" s="53" t="e">
        <f t="shared" si="29"/>
        <v>#VALUE!</v>
      </c>
      <c r="BT35">
        <v>6.2617240052089996E-5</v>
      </c>
      <c r="BU35" t="e">
        <f>bvarHC2*bvarM8</f>
        <v>#VALUE!</v>
      </c>
      <c r="BV35" t="e">
        <f>cvarHC2*cvarM8</f>
        <v>#VALUE!</v>
      </c>
      <c r="BW35" t="e">
        <f>mvarHC2*mvarM8</f>
        <v>#VALUE!</v>
      </c>
      <c r="BX35" s="15" t="e">
        <f t="shared" si="30"/>
        <v>#VALUE!</v>
      </c>
      <c r="BY35" s="15" t="e">
        <f t="shared" si="31"/>
        <v>#VALUE!</v>
      </c>
      <c r="BZ35" s="53" t="e">
        <f t="shared" si="32"/>
        <v>#VALUE!</v>
      </c>
      <c r="CA35">
        <v>-2.9395446359768E-5</v>
      </c>
      <c r="CB35" t="e">
        <f>bvarHC2*bvarM9</f>
        <v>#VALUE!</v>
      </c>
      <c r="CC35" t="e">
        <f>cvarHC2*cvarM9</f>
        <v>#VALUE!</v>
      </c>
      <c r="CD35" t="e">
        <f>mvarHC2*mvarM9</f>
        <v>#VALUE!</v>
      </c>
      <c r="CE35" s="15" t="e">
        <f t="shared" si="33"/>
        <v>#VALUE!</v>
      </c>
      <c r="CF35" s="15" t="e">
        <f t="shared" si="34"/>
        <v>#VALUE!</v>
      </c>
      <c r="CG35" s="53" t="e">
        <f t="shared" si="35"/>
        <v>#VALUE!</v>
      </c>
      <c r="CH35">
        <v>6.9728287799769001E-2</v>
      </c>
      <c r="CI35" t="e">
        <f>bvarM1*bvarM6</f>
        <v>#VALUE!</v>
      </c>
      <c r="CJ35" t="e">
        <f>cvarM1*cvarM6</f>
        <v>#VALUE!</v>
      </c>
      <c r="CK35" t="e">
        <f>mvarM1*mvarM6</f>
        <v>#VALUE!</v>
      </c>
      <c r="CL35" s="15" t="e">
        <f t="shared" si="36"/>
        <v>#VALUE!</v>
      </c>
      <c r="CM35" s="15" t="e">
        <f t="shared" si="37"/>
        <v>#VALUE!</v>
      </c>
      <c r="CN35" s="53" t="e">
        <f t="shared" si="38"/>
        <v>#VALUE!</v>
      </c>
      <c r="CO35">
        <v>1.7530952886627999E-2</v>
      </c>
      <c r="CP35" t="e">
        <f>bvarM1*bvarM5</f>
        <v>#VALUE!</v>
      </c>
      <c r="CQ35" t="e">
        <f>cvarM1*cvarM5</f>
        <v>#VALUE!</v>
      </c>
      <c r="CR35" t="e">
        <f>mvarM1*mvarM5</f>
        <v>#VALUE!</v>
      </c>
      <c r="CS35" s="15" t="e">
        <f t="shared" si="39"/>
        <v>#VALUE!</v>
      </c>
      <c r="CT35" s="15" t="e">
        <f t="shared" si="40"/>
        <v>#VALUE!</v>
      </c>
      <c r="CU35" s="53" t="e">
        <f t="shared" si="41"/>
        <v>#VALUE!</v>
      </c>
      <c r="CV35">
        <v>7.8925072495729994E-5</v>
      </c>
      <c r="CW35" t="e">
        <f>bvarM2*bvarM6</f>
        <v>#VALUE!</v>
      </c>
      <c r="CX35" t="e">
        <f>cvarM2*cvarM6</f>
        <v>#VALUE!</v>
      </c>
      <c r="CY35" t="e">
        <f>mvarM2*mvarM6</f>
        <v>#VALUE!</v>
      </c>
      <c r="CZ35" s="15" t="e">
        <f t="shared" si="42"/>
        <v>#VALUE!</v>
      </c>
      <c r="DA35" s="15" t="e">
        <f t="shared" si="43"/>
        <v>#VALUE!</v>
      </c>
      <c r="DB35" s="53" t="e">
        <f t="shared" si="44"/>
        <v>#VALUE!</v>
      </c>
      <c r="DC35">
        <v>-8.0152734906704998E-6</v>
      </c>
      <c r="DD35" t="e">
        <f>bvarM4*bvarM7</f>
        <v>#VALUE!</v>
      </c>
      <c r="DE35" t="e">
        <f>cvarM4*cvarM7</f>
        <v>#VALUE!</v>
      </c>
      <c r="DF35" t="e">
        <f>mvarM4*mvarM7</f>
        <v>#VALUE!</v>
      </c>
      <c r="DG35" s="15" t="e">
        <f t="shared" si="45"/>
        <v>#VALUE!</v>
      </c>
      <c r="DH35" s="15" t="e">
        <f t="shared" si="46"/>
        <v>#VALUE!</v>
      </c>
      <c r="DI35" s="53" t="e">
        <f t="shared" si="47"/>
        <v>#VALUE!</v>
      </c>
      <c r="DJ35">
        <v>3.0296739574916999E-2</v>
      </c>
      <c r="DK35" t="e">
        <f>bvarM1*bvarM4</f>
        <v>#VALUE!</v>
      </c>
      <c r="DL35" t="e">
        <f>cvarM1*cvarM4</f>
        <v>#VALUE!</v>
      </c>
      <c r="DM35" t="e">
        <f>mvarM1*mvarM4</f>
        <v>#VALUE!</v>
      </c>
      <c r="DN35" s="15" t="e">
        <f t="shared" si="48"/>
        <v>#VALUE!</v>
      </c>
      <c r="DO35" s="15" t="e">
        <f t="shared" si="49"/>
        <v>#VALUE!</v>
      </c>
      <c r="DP35" s="53" t="e">
        <f t="shared" si="50"/>
        <v>#VALUE!</v>
      </c>
      <c r="DQ35">
        <v>8.6858379496903995E-5</v>
      </c>
      <c r="DR35" t="e">
        <f>bvarHC2*bvarM6</f>
        <v>#VALUE!</v>
      </c>
      <c r="DS35" t="e">
        <f>cvarHC2*cvarM6</f>
        <v>#VALUE!</v>
      </c>
      <c r="DT35" t="e">
        <f>mvarHC2*mvarM6</f>
        <v>#VALUE!</v>
      </c>
      <c r="DU35" s="15" t="e">
        <f t="shared" si="51"/>
        <v>#VALUE!</v>
      </c>
      <c r="DV35" s="15" t="e">
        <f t="shared" si="52"/>
        <v>#VALUE!</v>
      </c>
      <c r="DW35" s="53" t="e">
        <f t="shared" si="53"/>
        <v>#VALUE!</v>
      </c>
      <c r="DX35">
        <v>5.9519872662836998E-7</v>
      </c>
      <c r="DY35" t="e">
        <f>bvarM2*bvarM8</f>
        <v>#VALUE!</v>
      </c>
      <c r="DZ35" t="e">
        <f>cvarM2*cvarM8</f>
        <v>#VALUE!</v>
      </c>
      <c r="EA35" t="e">
        <f>mvarM2*mvarM8</f>
        <v>#VALUE!</v>
      </c>
      <c r="EB35" s="15" t="e">
        <f t="shared" si="54"/>
        <v>#VALUE!</v>
      </c>
      <c r="EC35" s="15" t="e">
        <f t="shared" si="55"/>
        <v>#VALUE!</v>
      </c>
      <c r="ED35" s="53" t="e">
        <f t="shared" si="56"/>
        <v>#VALUE!</v>
      </c>
      <c r="EE35">
        <v>2.4739323143985E-6</v>
      </c>
      <c r="EF35" t="e">
        <f>bvarM2*bvarM8</f>
        <v>#VALUE!</v>
      </c>
      <c r="EG35" t="e">
        <f>cvarM2*cvarM8</f>
        <v>#VALUE!</v>
      </c>
      <c r="EH35" t="e">
        <f>mvarM2*mvarM8</f>
        <v>#VALUE!</v>
      </c>
      <c r="EI35" s="15" t="e">
        <f t="shared" si="57"/>
        <v>#VALUE!</v>
      </c>
      <c r="EJ35" s="15" t="e">
        <f t="shared" si="58"/>
        <v>#VALUE!</v>
      </c>
      <c r="EK35" s="53" t="e">
        <f t="shared" si="59"/>
        <v>#VALUE!</v>
      </c>
      <c r="EL35">
        <v>4.0370711569137998E-5</v>
      </c>
      <c r="EM35" t="e">
        <f>bvarM2*bvarM6</f>
        <v>#VALUE!</v>
      </c>
      <c r="EN35" t="e">
        <f>cvarM2*cvarM6</f>
        <v>#VALUE!</v>
      </c>
      <c r="EO35" t="e">
        <f>mvarM2*mvarM6</f>
        <v>#VALUE!</v>
      </c>
      <c r="EP35" s="15" t="e">
        <f t="shared" si="60"/>
        <v>#VALUE!</v>
      </c>
      <c r="EQ35" s="15" t="e">
        <f t="shared" si="61"/>
        <v>#VALUE!</v>
      </c>
      <c r="ER35" s="53" t="e">
        <f t="shared" si="62"/>
        <v>#VALUE!</v>
      </c>
      <c r="ES35">
        <v>-1.0078418925156E-5</v>
      </c>
      <c r="ET35" t="e">
        <f>bvarM2*bvarM8</f>
        <v>#VALUE!</v>
      </c>
      <c r="EU35" t="e">
        <f>cvarM2*cvarM8</f>
        <v>#VALUE!</v>
      </c>
      <c r="EV35" t="e">
        <f>mvarM2*mvarM8</f>
        <v>#VALUE!</v>
      </c>
      <c r="EW35" s="15" t="e">
        <f t="shared" si="63"/>
        <v>#VALUE!</v>
      </c>
      <c r="EX35" s="15" t="e">
        <f t="shared" si="64"/>
        <v>#VALUE!</v>
      </c>
      <c r="EY35" s="53" t="e">
        <f t="shared" si="65"/>
        <v>#VALUE!</v>
      </c>
      <c r="EZ35">
        <v>5.1325521845946999E-2</v>
      </c>
      <c r="FA35" t="e">
        <f>bvarM1*bvarM3</f>
        <v>#VALUE!</v>
      </c>
      <c r="FB35" t="e">
        <f>cvarM1*cvarM3</f>
        <v>#VALUE!</v>
      </c>
      <c r="FC35" t="e">
        <f>mvarM1*mvarM3</f>
        <v>#VALUE!</v>
      </c>
      <c r="FD35" s="15" t="e">
        <f t="shared" si="66"/>
        <v>#VALUE!</v>
      </c>
      <c r="FE35" s="15" t="e">
        <f t="shared" si="67"/>
        <v>#VALUE!</v>
      </c>
      <c r="FF35" s="53" t="e">
        <f t="shared" si="68"/>
        <v>#VALUE!</v>
      </c>
      <c r="FG35">
        <v>-4.4477853310270998E-4</v>
      </c>
      <c r="FH35" t="e">
        <f>bvarHC2*bvarM7</f>
        <v>#VALUE!</v>
      </c>
      <c r="FI35" t="e">
        <f>cvarHC2*cvarM7</f>
        <v>#VALUE!</v>
      </c>
      <c r="FJ35" t="e">
        <f>mvarHC2*mvarM7</f>
        <v>#VALUE!</v>
      </c>
      <c r="FK35" s="15" t="e">
        <f t="shared" si="69"/>
        <v>#VALUE!</v>
      </c>
      <c r="FL35" s="15" t="e">
        <f t="shared" si="70"/>
        <v>#VALUE!</v>
      </c>
      <c r="FM35" s="53" t="e">
        <f t="shared" si="71"/>
        <v>#VALUE!</v>
      </c>
      <c r="FN35">
        <v>-1.7072732341181999E-5</v>
      </c>
      <c r="FO35" t="e">
        <f>bvarHC2*bvarM8</f>
        <v>#VALUE!</v>
      </c>
      <c r="FP35" t="e">
        <f>cvarHC2*cvarM8</f>
        <v>#VALUE!</v>
      </c>
      <c r="FQ35" t="e">
        <f>mvarHC2*mvarM8</f>
        <v>#VALUE!</v>
      </c>
      <c r="FR35" s="15" t="e">
        <f t="shared" si="72"/>
        <v>#VALUE!</v>
      </c>
      <c r="FS35" s="15" t="e">
        <f t="shared" si="73"/>
        <v>#VALUE!</v>
      </c>
      <c r="FT35" s="53" t="e">
        <f t="shared" si="74"/>
        <v>#VALUE!</v>
      </c>
      <c r="FU35">
        <v>3.7413045501392E-6</v>
      </c>
      <c r="FV35" t="e">
        <f>bvarM2*bvarM8</f>
        <v>#VALUE!</v>
      </c>
      <c r="FW35" t="e">
        <f>cvarM2*cvarM8</f>
        <v>#VALUE!</v>
      </c>
      <c r="FX35" t="e">
        <f>mvarM2*mvarM8</f>
        <v>#VALUE!</v>
      </c>
      <c r="FY35" s="15" t="e">
        <f t="shared" si="75"/>
        <v>#VALUE!</v>
      </c>
      <c r="FZ35" s="15" t="e">
        <f t="shared" si="76"/>
        <v>#VALUE!</v>
      </c>
      <c r="GA35" s="53" t="e">
        <f t="shared" si="77"/>
        <v>#VALUE!</v>
      </c>
      <c r="GB35">
        <v>2.3127471369318E-4</v>
      </c>
      <c r="GC35" t="e">
        <f>bvarM2*bvarM7</f>
        <v>#VALUE!</v>
      </c>
      <c r="GD35" t="e">
        <f>cvarM2*cvarM7</f>
        <v>#VALUE!</v>
      </c>
      <c r="GE35" t="e">
        <f>mvarM2*mvarM7</f>
        <v>#VALUE!</v>
      </c>
      <c r="GF35" s="15" t="e">
        <f t="shared" si="78"/>
        <v>#VALUE!</v>
      </c>
      <c r="GG35" s="15" t="e">
        <f t="shared" si="79"/>
        <v>#VALUE!</v>
      </c>
      <c r="GH35" s="53" t="e">
        <f t="shared" si="80"/>
        <v>#VALUE!</v>
      </c>
      <c r="GI35">
        <v>-1.9764701983046E-6</v>
      </c>
      <c r="GJ35" t="e">
        <f>bvarM4*bvarM6</f>
        <v>#VALUE!</v>
      </c>
      <c r="GK35" t="e">
        <f>cvarM4*cvarM6</f>
        <v>#VALUE!</v>
      </c>
      <c r="GL35" t="e">
        <f>mvarM4*mvarM6</f>
        <v>#VALUE!</v>
      </c>
      <c r="GM35" s="15" t="e">
        <f t="shared" si="81"/>
        <v>#VALUE!</v>
      </c>
      <c r="GN35" s="15" t="e">
        <f t="shared" si="82"/>
        <v>#VALUE!</v>
      </c>
      <c r="GO35" s="53" t="e">
        <f t="shared" si="83"/>
        <v>#VALUE!</v>
      </c>
      <c r="GP35">
        <v>-3.6095261150107E-2</v>
      </c>
      <c r="GQ35" t="e">
        <f>bvarM1*bvarM4</f>
        <v>#VALUE!</v>
      </c>
      <c r="GR35" t="e">
        <f>cvarM1*cvarM4</f>
        <v>#VALUE!</v>
      </c>
      <c r="GS35" t="e">
        <f>mvarM1*mvarM4</f>
        <v>#VALUE!</v>
      </c>
      <c r="GT35" s="15" t="e">
        <f t="shared" si="84"/>
        <v>#VALUE!</v>
      </c>
      <c r="GU35" s="15" t="e">
        <f t="shared" si="85"/>
        <v>#VALUE!</v>
      </c>
      <c r="GV35" s="53" t="e">
        <f t="shared" si="86"/>
        <v>#VALUE!</v>
      </c>
      <c r="GW35">
        <v>9.0722734331280994E-5</v>
      </c>
      <c r="GX35" t="e">
        <f>bvarHC2*bvarM6</f>
        <v>#VALUE!</v>
      </c>
      <c r="GY35" t="e">
        <f>cvarHC2*cvarM6</f>
        <v>#VALUE!</v>
      </c>
      <c r="GZ35" t="e">
        <f>mvarHC2*mvarM6</f>
        <v>#VALUE!</v>
      </c>
      <c r="HA35" s="15" t="e">
        <f t="shared" si="87"/>
        <v>#VALUE!</v>
      </c>
      <c r="HB35" s="15" t="e">
        <f t="shared" si="88"/>
        <v>#VALUE!</v>
      </c>
      <c r="HC35" s="53" t="e">
        <f t="shared" si="89"/>
        <v>#VALUE!</v>
      </c>
      <c r="HD35">
        <v>4.0215751568009996E-3</v>
      </c>
      <c r="HE35" t="e">
        <f>bvarM1*bvarM6</f>
        <v>#VALUE!</v>
      </c>
      <c r="HF35" t="e">
        <f>cvarM1*cvarM6</f>
        <v>#VALUE!</v>
      </c>
      <c r="HG35" t="e">
        <f>mvarM1*mvarM6</f>
        <v>#VALUE!</v>
      </c>
      <c r="HH35" s="15" t="e">
        <f t="shared" si="90"/>
        <v>#VALUE!</v>
      </c>
      <c r="HI35" s="15" t="e">
        <f t="shared" si="91"/>
        <v>#VALUE!</v>
      </c>
      <c r="HJ35" s="53" t="e">
        <f t="shared" si="92"/>
        <v>#VALUE!</v>
      </c>
      <c r="HK35">
        <v>2.2777160678851001E-5</v>
      </c>
      <c r="HL35" t="e">
        <f>bvarM2*bvarM8</f>
        <v>#VALUE!</v>
      </c>
      <c r="HM35" t="e">
        <f>cvarM2*cvarM8</f>
        <v>#VALUE!</v>
      </c>
      <c r="HN35" t="e">
        <f>mvarM2*mvarM8</f>
        <v>#VALUE!</v>
      </c>
      <c r="HO35" s="15" t="e">
        <f t="shared" si="93"/>
        <v>#VALUE!</v>
      </c>
      <c r="HP35" s="15" t="e">
        <f t="shared" si="94"/>
        <v>#VALUE!</v>
      </c>
      <c r="HQ35" s="53" t="e">
        <f t="shared" si="95"/>
        <v>#VALUE!</v>
      </c>
      <c r="HR35">
        <v>2.3421284133085999E-4</v>
      </c>
      <c r="HS35" t="e">
        <f>bvarM2*bvarM7</f>
        <v>#VALUE!</v>
      </c>
      <c r="HT35" t="e">
        <f>cvarM2*cvarM7</f>
        <v>#VALUE!</v>
      </c>
      <c r="HU35" t="e">
        <f>mvarM2*mvarM7</f>
        <v>#VALUE!</v>
      </c>
      <c r="HV35" s="15" t="e">
        <f t="shared" si="96"/>
        <v>#VALUE!</v>
      </c>
      <c r="HW35" s="15" t="e">
        <f t="shared" si="97"/>
        <v>#VALUE!</v>
      </c>
      <c r="HX35" s="53" t="e">
        <f t="shared" si="98"/>
        <v>#VALUE!</v>
      </c>
      <c r="HY35">
        <v>4.2925228228502001E-5</v>
      </c>
      <c r="HZ35" t="e">
        <f>bvarM2*bvarM7</f>
        <v>#VALUE!</v>
      </c>
      <c r="IA35" t="e">
        <f>cvarM2*cvarM7</f>
        <v>#VALUE!</v>
      </c>
      <c r="IB35" t="e">
        <f>mvarM2*mvarM7</f>
        <v>#VALUE!</v>
      </c>
      <c r="IC35" s="15" t="e">
        <f t="shared" si="99"/>
        <v>#VALUE!</v>
      </c>
      <c r="ID35" s="15" t="e">
        <f t="shared" si="100"/>
        <v>#VALUE!</v>
      </c>
      <c r="IE35" s="53" t="e">
        <f t="shared" si="101"/>
        <v>#VALUE!</v>
      </c>
      <c r="IF35">
        <v>-0.28179841988090998</v>
      </c>
      <c r="IG35" t="e">
        <f>bvarM1*bvarM3</f>
        <v>#VALUE!</v>
      </c>
      <c r="IH35" t="e">
        <f>cvarM1*cvarM3</f>
        <v>#VALUE!</v>
      </c>
      <c r="II35" t="e">
        <f>mvarM1*mvarM3</f>
        <v>#VALUE!</v>
      </c>
      <c r="IJ35" s="15" t="e">
        <f t="shared" si="102"/>
        <v>#VALUE!</v>
      </c>
      <c r="IK35" s="15" t="e">
        <f t="shared" si="103"/>
        <v>#VALUE!</v>
      </c>
      <c r="IL35" s="53" t="e">
        <f t="shared" si="104"/>
        <v>#VALUE!</v>
      </c>
      <c r="IM35">
        <v>9.0195637674118004E-5</v>
      </c>
      <c r="IN35" t="e">
        <f>bvarHC2*bvarM6</f>
        <v>#VALUE!</v>
      </c>
      <c r="IO35" t="e">
        <f>cvarHC2*cvarM6</f>
        <v>#VALUE!</v>
      </c>
      <c r="IP35" t="e">
        <f>mvarHC2*mvarM6</f>
        <v>#VALUE!</v>
      </c>
      <c r="IQ35" s="15" t="e">
        <f t="shared" si="105"/>
        <v>#VALUE!</v>
      </c>
      <c r="IR35" s="15" t="e">
        <f t="shared" si="106"/>
        <v>#VALUE!</v>
      </c>
      <c r="IS35" s="53" t="e">
        <f t="shared" si="107"/>
        <v>#VALUE!</v>
      </c>
      <c r="IT35">
        <v>-1.6926009935318001E-7</v>
      </c>
      <c r="IU35" t="e">
        <f>bvarM2*bvarM3</f>
        <v>#VALUE!</v>
      </c>
      <c r="IV35" t="e">
        <f>cvarM2*cvarM3</f>
        <v>#VALUE!</v>
      </c>
      <c r="IW35" t="e">
        <f>mvarM2*mvarM3</f>
        <v>#VALUE!</v>
      </c>
      <c r="IX35" s="15" t="e">
        <f t="shared" si="108"/>
        <v>#VALUE!</v>
      </c>
      <c r="IY35" s="15" t="e">
        <f t="shared" si="109"/>
        <v>#VALUE!</v>
      </c>
      <c r="IZ35" s="53" t="e">
        <f t="shared" si="110"/>
        <v>#VALUE!</v>
      </c>
      <c r="JA35">
        <v>-2.5786003515360001</v>
      </c>
      <c r="JB35" t="e">
        <f>bvarM1*bvarM6</f>
        <v>#VALUE!</v>
      </c>
      <c r="JC35" t="e">
        <f>cvarM1*cvarM6</f>
        <v>#VALUE!</v>
      </c>
      <c r="JD35" t="e">
        <f>mvarM1*mvarM6</f>
        <v>#VALUE!</v>
      </c>
      <c r="JE35" s="24" t="e">
        <f t="shared" si="111"/>
        <v>#VALUE!</v>
      </c>
      <c r="JF35" s="24" t="e">
        <f t="shared" si="112"/>
        <v>#VALUE!</v>
      </c>
      <c r="JG35" s="24" t="e">
        <f t="shared" si="113"/>
        <v>#VALUE!</v>
      </c>
      <c r="JH35">
        <v>4.2523529176446002E-5</v>
      </c>
      <c r="JI35" t="e">
        <f>bvarM6*bvarM9</f>
        <v>#VALUE!</v>
      </c>
      <c r="JJ35" t="e">
        <f>cvarM6*cvarM9</f>
        <v>#VALUE!</v>
      </c>
      <c r="JK35" t="e">
        <f>mvarM6*mvarM9</f>
        <v>#VALUE!</v>
      </c>
      <c r="JL35" s="24" t="e">
        <f t="shared" si="114"/>
        <v>#VALUE!</v>
      </c>
      <c r="JM35" s="24" t="e">
        <f t="shared" si="115"/>
        <v>#VALUE!</v>
      </c>
      <c r="JN35" s="24" t="e">
        <f t="shared" si="116"/>
        <v>#VALUE!</v>
      </c>
      <c r="JO35">
        <v>-1.8189731953484E-6</v>
      </c>
      <c r="JP35" t="e">
        <f>bvarM4*bvarM6</f>
        <v>#VALUE!</v>
      </c>
      <c r="JQ35" t="e">
        <f>cvarM4*cvarM6</f>
        <v>#VALUE!</v>
      </c>
      <c r="JR35" t="e">
        <f>mvarM4*mvarM6</f>
        <v>#VALUE!</v>
      </c>
      <c r="JS35" s="24" t="e">
        <f t="shared" si="117"/>
        <v>#VALUE!</v>
      </c>
      <c r="JT35" s="24" t="e">
        <f t="shared" si="118"/>
        <v>#VALUE!</v>
      </c>
      <c r="JU35" s="24" t="e">
        <f t="shared" si="119"/>
        <v>#VALUE!</v>
      </c>
      <c r="JV35">
        <v>-0.89726935320100998</v>
      </c>
      <c r="JW35" t="e">
        <f>bvarM1*bvarM4</f>
        <v>#VALUE!</v>
      </c>
      <c r="JX35" t="e">
        <f>cvarM1*cvarM4</f>
        <v>#VALUE!</v>
      </c>
      <c r="JY35" t="e">
        <f>mvarM1*mvarM4</f>
        <v>#VALUE!</v>
      </c>
      <c r="JZ35" s="24" t="e">
        <f t="shared" si="120"/>
        <v>#VALUE!</v>
      </c>
      <c r="KA35" s="24" t="e">
        <f t="shared" si="121"/>
        <v>#VALUE!</v>
      </c>
      <c r="KB35" s="24" t="e">
        <f t="shared" si="122"/>
        <v>#VALUE!</v>
      </c>
      <c r="KC35">
        <v>-3.3338961641176003E-5</v>
      </c>
      <c r="KD35" t="e">
        <f>bvarM4*bvarM7</f>
        <v>#VALUE!</v>
      </c>
      <c r="KE35" t="e">
        <f>cvarM4*cvarM7</f>
        <v>#VALUE!</v>
      </c>
      <c r="KF35" t="e">
        <f>mvarM4*mvarM7</f>
        <v>#VALUE!</v>
      </c>
      <c r="KG35" s="24" t="e">
        <f t="shared" si="123"/>
        <v>#VALUE!</v>
      </c>
      <c r="KH35" s="24" t="e">
        <f t="shared" si="124"/>
        <v>#VALUE!</v>
      </c>
      <c r="KI35" s="24" t="e">
        <f t="shared" si="125"/>
        <v>#VALUE!</v>
      </c>
      <c r="KJ35">
        <v>-1.3112707014196E-6</v>
      </c>
      <c r="KK35" t="e">
        <f>bvarM2*bvarM4</f>
        <v>#VALUE!</v>
      </c>
      <c r="KL35" t="e">
        <f>cvarM2*cvarM4</f>
        <v>#VALUE!</v>
      </c>
      <c r="KM35" t="e">
        <f>mvarM2*mvarM4</f>
        <v>#VALUE!</v>
      </c>
      <c r="KN35" s="24" t="e">
        <f t="shared" si="126"/>
        <v>#VALUE!</v>
      </c>
      <c r="KO35" s="24" t="e">
        <f t="shared" si="127"/>
        <v>#VALUE!</v>
      </c>
      <c r="KP35" s="24" t="e">
        <f t="shared" si="128"/>
        <v>#VALUE!</v>
      </c>
      <c r="KQ35">
        <v>5.0573541818667E-7</v>
      </c>
      <c r="KR35" t="e">
        <f>bvarM2*bvarM4</f>
        <v>#VALUE!</v>
      </c>
      <c r="KS35" t="e">
        <f>cvarM2*cvarM4</f>
        <v>#VALUE!</v>
      </c>
      <c r="KT35" t="e">
        <f>mvarM2*mvarM4</f>
        <v>#VALUE!</v>
      </c>
      <c r="KU35" s="24" t="e">
        <f t="shared" si="129"/>
        <v>#VALUE!</v>
      </c>
      <c r="KV35" s="24" t="e">
        <f t="shared" si="130"/>
        <v>#VALUE!</v>
      </c>
      <c r="KW35" s="24" t="e">
        <f t="shared" si="131"/>
        <v>#VALUE!</v>
      </c>
      <c r="KX35">
        <v>6.2092922332874998E-7</v>
      </c>
      <c r="KY35" t="e">
        <f>bvarHC1^2</f>
        <v>#VALUE!</v>
      </c>
      <c r="KZ35" t="e">
        <f>cvarHC1^2</f>
        <v>#VALUE!</v>
      </c>
      <c r="LA35" t="e">
        <f>mvarHC1^2</f>
        <v>#VALUE!</v>
      </c>
      <c r="LB35" s="24" t="e">
        <f t="shared" si="132"/>
        <v>#VALUE!</v>
      </c>
      <c r="LC35" s="24" t="e">
        <f t="shared" si="133"/>
        <v>#VALUE!</v>
      </c>
      <c r="LD35" s="24" t="e">
        <f t="shared" si="134"/>
        <v>#VALUE!</v>
      </c>
      <c r="LE35">
        <v>1.2705847129554001E-5</v>
      </c>
      <c r="LF35" t="e">
        <f>bvarM2*bvarM7</f>
        <v>#VALUE!</v>
      </c>
      <c r="LG35" t="e">
        <f>cvarM2*cvarM7</f>
        <v>#VALUE!</v>
      </c>
      <c r="LH35" t="e">
        <f>mvarM2*mvarM7</f>
        <v>#VALUE!</v>
      </c>
      <c r="LI35" s="24" t="e">
        <f t="shared" si="135"/>
        <v>#VALUE!</v>
      </c>
      <c r="LJ35" s="24" t="e">
        <f t="shared" si="136"/>
        <v>#VALUE!</v>
      </c>
      <c r="LK35" s="24" t="e">
        <f t="shared" si="137"/>
        <v>#VALUE!</v>
      </c>
      <c r="LL35">
        <v>3.4026754572212997E-5</v>
      </c>
      <c r="LM35" t="e">
        <f>bvarHC2*bvarM8</f>
        <v>#VALUE!</v>
      </c>
      <c r="LN35" t="e">
        <f>cvarHC2*cvarM8</f>
        <v>#VALUE!</v>
      </c>
      <c r="LO35" t="e">
        <f>mvarHC2*mvarM8</f>
        <v>#VALUE!</v>
      </c>
      <c r="LP35" s="24" t="e">
        <f t="shared" si="138"/>
        <v>#VALUE!</v>
      </c>
      <c r="LQ35" s="24" t="e">
        <f t="shared" si="139"/>
        <v>#VALUE!</v>
      </c>
      <c r="LR35" s="24" t="e">
        <f t="shared" si="140"/>
        <v>#VALUE!</v>
      </c>
      <c r="LS35">
        <v>-0.87757239851789004</v>
      </c>
      <c r="LT35" t="e">
        <f>bvarM1*bvarM9</f>
        <v>#VALUE!</v>
      </c>
      <c r="LU35" t="e">
        <f>cvarM1*cvarM9</f>
        <v>#VALUE!</v>
      </c>
      <c r="LV35" t="e">
        <f>mvarM1*mvarM9</f>
        <v>#VALUE!</v>
      </c>
      <c r="LW35" s="24" t="e">
        <f t="shared" si="141"/>
        <v>#VALUE!</v>
      </c>
      <c r="LX35" s="24" t="e">
        <f t="shared" si="142"/>
        <v>#VALUE!</v>
      </c>
      <c r="LY35" s="24" t="e">
        <f t="shared" si="143"/>
        <v>#VALUE!</v>
      </c>
      <c r="LZ35">
        <v>-1.3071400001812001E-2</v>
      </c>
      <c r="MA35" t="e">
        <f>bvarM1*bvarM4</f>
        <v>#VALUE!</v>
      </c>
      <c r="MB35" t="e">
        <f>cvarM1*cvarM4</f>
        <v>#VALUE!</v>
      </c>
      <c r="MC35" t="e">
        <f>mvarM1*mvarM4</f>
        <v>#VALUE!</v>
      </c>
      <c r="MD35" s="24" t="e">
        <f t="shared" si="144"/>
        <v>#VALUE!</v>
      </c>
      <c r="ME35" s="24" t="e">
        <f t="shared" si="145"/>
        <v>#VALUE!</v>
      </c>
      <c r="MF35" s="24" t="e">
        <f t="shared" si="146"/>
        <v>#VALUE!</v>
      </c>
      <c r="MG35">
        <v>-2.4124482515191001</v>
      </c>
      <c r="MH35" t="e">
        <f>bvarM1*bvarM5</f>
        <v>#VALUE!</v>
      </c>
      <c r="MI35" t="e">
        <f>cvarM1*cvarM5</f>
        <v>#VALUE!</v>
      </c>
      <c r="MJ35" t="e">
        <f>mvarM1*mvarM5</f>
        <v>#VALUE!</v>
      </c>
      <c r="MK35" s="24" t="e">
        <f t="shared" si="147"/>
        <v>#VALUE!</v>
      </c>
      <c r="ML35" s="24" t="e">
        <f t="shared" si="148"/>
        <v>#VALUE!</v>
      </c>
      <c r="MM35" s="24" t="e">
        <f t="shared" si="149"/>
        <v>#VALUE!</v>
      </c>
      <c r="MN35">
        <v>-2.6350309647535999E-5</v>
      </c>
      <c r="MO35" t="e">
        <f>bvarM4*bvarM7</f>
        <v>#VALUE!</v>
      </c>
      <c r="MP35" t="e">
        <f>cvarM4*cvarM7</f>
        <v>#VALUE!</v>
      </c>
      <c r="MQ35" t="e">
        <f>mvarM4*mvarM7</f>
        <v>#VALUE!</v>
      </c>
      <c r="MR35" s="24" t="e">
        <f t="shared" si="150"/>
        <v>#VALUE!</v>
      </c>
      <c r="MS35" s="24" t="e">
        <f t="shared" si="151"/>
        <v>#VALUE!</v>
      </c>
      <c r="MT35" s="24" t="e">
        <f t="shared" si="152"/>
        <v>#VALUE!</v>
      </c>
      <c r="MU35">
        <v>-9.3708895220180996E-6</v>
      </c>
      <c r="MV35" t="e">
        <f>bvarM2*bvarM7</f>
        <v>#VALUE!</v>
      </c>
      <c r="MW35" t="e">
        <f>cvarM2*cvarM7</f>
        <v>#VALUE!</v>
      </c>
      <c r="MX35" t="e">
        <f>mvarM2*mvarM7</f>
        <v>#VALUE!</v>
      </c>
      <c r="MY35" s="24" t="e">
        <f t="shared" si="153"/>
        <v>#VALUE!</v>
      </c>
      <c r="MZ35" s="24" t="e">
        <f t="shared" si="154"/>
        <v>#VALUE!</v>
      </c>
      <c r="NA35" s="24" t="e">
        <f t="shared" si="155"/>
        <v>#VALUE!</v>
      </c>
      <c r="NB35">
        <v>4.6248165059677E-2</v>
      </c>
      <c r="NC35" t="e">
        <f>bvarM1*bvarM5</f>
        <v>#VALUE!</v>
      </c>
      <c r="ND35" t="e">
        <f>cvarM1*cvarM5</f>
        <v>#VALUE!</v>
      </c>
      <c r="NE35" t="e">
        <f>mvarM1*mvarM5</f>
        <v>#VALUE!</v>
      </c>
      <c r="NF35" s="24" t="e">
        <f t="shared" si="156"/>
        <v>#VALUE!</v>
      </c>
      <c r="NG35" s="24" t="e">
        <f t="shared" si="157"/>
        <v>#VALUE!</v>
      </c>
      <c r="NH35" s="24" t="e">
        <f t="shared" si="158"/>
        <v>#VALUE!</v>
      </c>
      <c r="NI35">
        <v>-0.63920296795488996</v>
      </c>
      <c r="NJ35" t="e">
        <f>bvarM1*bvarM9</f>
        <v>#VALUE!</v>
      </c>
      <c r="NK35" t="e">
        <f>cvarM1*cvarM9</f>
        <v>#VALUE!</v>
      </c>
      <c r="NL35" t="e">
        <f>mvarM1*mvarM9</f>
        <v>#VALUE!</v>
      </c>
      <c r="NM35" s="24" t="e">
        <f t="shared" si="159"/>
        <v>#VALUE!</v>
      </c>
      <c r="NN35" s="24" t="e">
        <f t="shared" si="160"/>
        <v>#VALUE!</v>
      </c>
      <c r="NO35" s="24" t="e">
        <f t="shared" si="161"/>
        <v>#VALUE!</v>
      </c>
      <c r="NP35">
        <v>-8.3730335306300002E-2</v>
      </c>
      <c r="NQ35" t="e">
        <f>bvarM1*bvarM8</f>
        <v>#VALUE!</v>
      </c>
      <c r="NR35" t="e">
        <f>cvarM1*cvarM8</f>
        <v>#VALUE!</v>
      </c>
      <c r="NS35" t="e">
        <f>mvarM1*mvarM8</f>
        <v>#VALUE!</v>
      </c>
      <c r="NT35" s="24" t="e">
        <f t="shared" si="162"/>
        <v>#VALUE!</v>
      </c>
      <c r="NU35" s="24" t="e">
        <f t="shared" si="163"/>
        <v>#VALUE!</v>
      </c>
      <c r="NV35" s="24" t="e">
        <f t="shared" si="164"/>
        <v>#VALUE!</v>
      </c>
      <c r="NW35">
        <v>2.6304200038632999E-6</v>
      </c>
      <c r="NX35" t="e">
        <f>bvarM2*bvarM8</f>
        <v>#VALUE!</v>
      </c>
      <c r="NY35" t="e">
        <f>cvarM2*cvarM8</f>
        <v>#VALUE!</v>
      </c>
      <c r="NZ35" t="e">
        <f>mvarM2*mvarM8</f>
        <v>#VALUE!</v>
      </c>
      <c r="OA35" s="24" t="e">
        <f t="shared" si="165"/>
        <v>#VALUE!</v>
      </c>
      <c r="OB35" s="24" t="e">
        <f t="shared" si="166"/>
        <v>#VALUE!</v>
      </c>
      <c r="OC35" s="24" t="e">
        <f t="shared" si="167"/>
        <v>#VALUE!</v>
      </c>
      <c r="OD35">
        <v>3.9653371333909003E-5</v>
      </c>
      <c r="OE35" t="e">
        <f>bvarM6*bvarM9</f>
        <v>#VALUE!</v>
      </c>
      <c r="OF35" t="e">
        <f>cvarM6*cvarM9</f>
        <v>#VALUE!</v>
      </c>
      <c r="OG35" t="e">
        <f>mvarM6*mvarM9</f>
        <v>#VALUE!</v>
      </c>
      <c r="OH35" s="24" t="e">
        <f t="shared" si="168"/>
        <v>#VALUE!</v>
      </c>
      <c r="OI35" s="24" t="e">
        <f t="shared" si="169"/>
        <v>#VALUE!</v>
      </c>
      <c r="OJ35" s="24" t="e">
        <f t="shared" si="170"/>
        <v>#VALUE!</v>
      </c>
      <c r="OK35">
        <v>1.7902337176750999E-6</v>
      </c>
      <c r="OL35" t="e">
        <f>bvarM2*bvarM3</f>
        <v>#VALUE!</v>
      </c>
      <c r="OM35" t="e">
        <f>cvarM2*cvarM3</f>
        <v>#VALUE!</v>
      </c>
      <c r="ON35" t="e">
        <f>mvarM2*mvarM3</f>
        <v>#VALUE!</v>
      </c>
      <c r="OO35" s="24" t="e">
        <f t="shared" si="171"/>
        <v>#VALUE!</v>
      </c>
      <c r="OP35" s="24" t="e">
        <f t="shared" si="172"/>
        <v>#VALUE!</v>
      </c>
      <c r="OQ35" s="24" t="e">
        <f t="shared" si="173"/>
        <v>#VALUE!</v>
      </c>
      <c r="OR35">
        <v>2.3236878367692001E-4</v>
      </c>
      <c r="OS35" t="e">
        <f>bvarHC2*bvarM7</f>
        <v>#VALUE!</v>
      </c>
      <c r="OT35" t="e">
        <f>cvarHC2*cvarM7</f>
        <v>#VALUE!</v>
      </c>
      <c r="OU35" t="e">
        <f>mvarHC2*mvarM7</f>
        <v>#VALUE!</v>
      </c>
      <c r="OV35" s="24" t="e">
        <f t="shared" si="174"/>
        <v>#VALUE!</v>
      </c>
      <c r="OW35" s="24" t="e">
        <f t="shared" si="175"/>
        <v>#VALUE!</v>
      </c>
      <c r="OX35" s="24" t="e">
        <f t="shared" si="176"/>
        <v>#VALUE!</v>
      </c>
      <c r="OY35">
        <v>-2.0280737606215001E-5</v>
      </c>
      <c r="OZ35" t="e">
        <f>bvarM4*bvarM7</f>
        <v>#VALUE!</v>
      </c>
      <c r="PA35" t="e">
        <f>cvarM4*cvarM7</f>
        <v>#VALUE!</v>
      </c>
      <c r="PB35" t="e">
        <f>mvarM4*mvarM7</f>
        <v>#VALUE!</v>
      </c>
      <c r="PC35" s="24" t="e">
        <f t="shared" si="177"/>
        <v>#VALUE!</v>
      </c>
      <c r="PD35" s="24" t="e">
        <f t="shared" si="178"/>
        <v>#VALUE!</v>
      </c>
      <c r="PE35" s="24" t="e">
        <f t="shared" si="179"/>
        <v>#VALUE!</v>
      </c>
      <c r="PF35">
        <v>-1.1330734940849999E-5</v>
      </c>
      <c r="PG35" t="e">
        <f>bvarHC2*bvarM8</f>
        <v>#VALUE!</v>
      </c>
      <c r="PH35" t="e">
        <f>cvarHC2*cvarM8</f>
        <v>#VALUE!</v>
      </c>
      <c r="PI35" t="e">
        <f>mvarHC2*mvarM8</f>
        <v>#VALUE!</v>
      </c>
      <c r="PJ35" s="24" t="e">
        <f t="shared" si="180"/>
        <v>#VALUE!</v>
      </c>
      <c r="PK35" s="24" t="e">
        <f t="shared" si="181"/>
        <v>#VALUE!</v>
      </c>
      <c r="PL35" s="24" t="e">
        <f t="shared" si="182"/>
        <v>#VALUE!</v>
      </c>
      <c r="PM35">
        <v>4.6697207971034002E-6</v>
      </c>
      <c r="PN35" t="e">
        <f>bvarM2*bvarM8</f>
        <v>#VALUE!</v>
      </c>
      <c r="PO35" t="e">
        <f>cvarM2*cvarM8</f>
        <v>#VALUE!</v>
      </c>
      <c r="PP35" t="e">
        <f>mvarM2*mvarM8</f>
        <v>#VALUE!</v>
      </c>
      <c r="PQ35" s="24" t="e">
        <f t="shared" si="183"/>
        <v>#VALUE!</v>
      </c>
      <c r="PR35" s="24" t="e">
        <f t="shared" si="184"/>
        <v>#VALUE!</v>
      </c>
      <c r="PS35" s="24" t="e">
        <f t="shared" si="185"/>
        <v>#VALUE!</v>
      </c>
      <c r="PT35">
        <v>-6.0768658484781999E-5</v>
      </c>
      <c r="PU35" t="e">
        <f>bvarM6*bvarM7</f>
        <v>#VALUE!</v>
      </c>
      <c r="PV35" t="e">
        <f>cvarM6*cvarM7</f>
        <v>#VALUE!</v>
      </c>
      <c r="PW35" t="e">
        <f>mvarM6*mvarM7</f>
        <v>#VALUE!</v>
      </c>
      <c r="PX35" s="24" t="e">
        <f t="shared" si="186"/>
        <v>#VALUE!</v>
      </c>
      <c r="PY35" s="24" t="e">
        <f t="shared" si="187"/>
        <v>#VALUE!</v>
      </c>
      <c r="PZ35" s="24" t="e">
        <f t="shared" si="188"/>
        <v>#VALUE!</v>
      </c>
      <c r="QA35">
        <v>-1.4273514117474999E-5</v>
      </c>
      <c r="QB35" t="e">
        <f>bvarM2*bvarM8</f>
        <v>#VALUE!</v>
      </c>
      <c r="QC35" t="e">
        <f>cvarM2*cvarM8</f>
        <v>#VALUE!</v>
      </c>
      <c r="QD35" t="e">
        <f>mvarM2*mvarM8</f>
        <v>#VALUE!</v>
      </c>
      <c r="QE35" s="24" t="e">
        <f t="shared" si="189"/>
        <v>#VALUE!</v>
      </c>
      <c r="QF35" s="24" t="e">
        <f t="shared" si="190"/>
        <v>#VALUE!</v>
      </c>
      <c r="QG35" s="24" t="e">
        <f t="shared" si="191"/>
        <v>#VALUE!</v>
      </c>
      <c r="QH35">
        <v>3.2025401630317002E-2</v>
      </c>
      <c r="QI35" t="e">
        <f>bvarM1*bvarM3</f>
        <v>#VALUE!</v>
      </c>
      <c r="QJ35" t="e">
        <f>cvarM1*cvarM3</f>
        <v>#VALUE!</v>
      </c>
      <c r="QK35" t="e">
        <f>mvarM1*mvarM3</f>
        <v>#VALUE!</v>
      </c>
      <c r="QL35" s="24" t="e">
        <f t="shared" si="192"/>
        <v>#VALUE!</v>
      </c>
      <c r="QM35" s="24" t="e">
        <f t="shared" si="193"/>
        <v>#VALUE!</v>
      </c>
      <c r="QN35" s="24" t="e">
        <f t="shared" si="194"/>
        <v>#VALUE!</v>
      </c>
      <c r="QO35">
        <v>-6.2505039051409003E-6</v>
      </c>
      <c r="QP35" t="e">
        <f>bvarM5*bvarM9</f>
        <v>#VALUE!</v>
      </c>
      <c r="QQ35" t="e">
        <f>cvarM5*cvarM9</f>
        <v>#VALUE!</v>
      </c>
      <c r="QR35" t="e">
        <f>mvarM5*mvarM9</f>
        <v>#VALUE!</v>
      </c>
      <c r="QS35" s="24" t="e">
        <f t="shared" si="195"/>
        <v>#VALUE!</v>
      </c>
      <c r="QT35" s="24" t="e">
        <f t="shared" si="196"/>
        <v>#VALUE!</v>
      </c>
      <c r="QU35" s="24" t="e">
        <f t="shared" si="197"/>
        <v>#VALUE!</v>
      </c>
      <c r="QV35">
        <v>-0.12153439367426</v>
      </c>
      <c r="QW35" t="e">
        <f>bvarM1*bvarM8</f>
        <v>#VALUE!</v>
      </c>
      <c r="QX35" t="e">
        <f>cvarM1*cvarM8</f>
        <v>#VALUE!</v>
      </c>
      <c r="QY35" t="e">
        <f>mvarM1*mvarM8</f>
        <v>#VALUE!</v>
      </c>
      <c r="QZ35" s="24" t="e">
        <f t="shared" si="198"/>
        <v>#VALUE!</v>
      </c>
      <c r="RA35" s="24" t="e">
        <f t="shared" si="199"/>
        <v>#VALUE!</v>
      </c>
      <c r="RB35" s="24" t="e">
        <f t="shared" si="200"/>
        <v>#VALUE!</v>
      </c>
      <c r="RC35">
        <v>-1.3688812559533E-6</v>
      </c>
      <c r="RD35" t="e">
        <f>bvarM2*bvarM3</f>
        <v>#VALUE!</v>
      </c>
      <c r="RE35" t="e">
        <f>cvarM2*cvarM3</f>
        <v>#VALUE!</v>
      </c>
      <c r="RF35" t="e">
        <f>mvarM2*mvarM3</f>
        <v>#VALUE!</v>
      </c>
      <c r="RG35" s="24" t="e">
        <f t="shared" si="201"/>
        <v>#VALUE!</v>
      </c>
      <c r="RH35" s="24" t="e">
        <f t="shared" si="202"/>
        <v>#VALUE!</v>
      </c>
      <c r="RI35" s="24" t="e">
        <f t="shared" si="203"/>
        <v>#VALUE!</v>
      </c>
      <c r="RJ35">
        <v>6.1338022632025001E-7</v>
      </c>
      <c r="RK35" t="e">
        <f>bvarHC1^2</f>
        <v>#VALUE!</v>
      </c>
      <c r="RL35" t="e">
        <f>cvarHC1^2</f>
        <v>#VALUE!</v>
      </c>
      <c r="RM35" t="e">
        <f>mvarHC1^2</f>
        <v>#VALUE!</v>
      </c>
      <c r="RN35" s="24" t="e">
        <f t="shared" si="204"/>
        <v>#VALUE!</v>
      </c>
      <c r="RO35" s="24" t="e">
        <f t="shared" si="205"/>
        <v>#VALUE!</v>
      </c>
      <c r="RP35" s="24" t="e">
        <f t="shared" si="206"/>
        <v>#VALUE!</v>
      </c>
      <c r="RQ35">
        <v>4.8130617703920998E-6</v>
      </c>
      <c r="RR35" t="e">
        <f>bvarM2*bvarM6</f>
        <v>#VALUE!</v>
      </c>
      <c r="RS35" t="e">
        <f>cvarM2*cvarM6</f>
        <v>#VALUE!</v>
      </c>
      <c r="RT35" t="e">
        <f>mvarM2*mvarM6</f>
        <v>#VALUE!</v>
      </c>
      <c r="RU35" s="24" t="e">
        <f t="shared" si="207"/>
        <v>#VALUE!</v>
      </c>
      <c r="RV35" s="24" t="e">
        <f t="shared" si="208"/>
        <v>#VALUE!</v>
      </c>
      <c r="RW35" s="24" t="e">
        <f t="shared" si="209"/>
        <v>#VALUE!</v>
      </c>
      <c r="RX35">
        <v>5.8711394134939999E-6</v>
      </c>
      <c r="RY35" t="e">
        <f>bvarHC2*bvarM3</f>
        <v>#VALUE!</v>
      </c>
      <c r="RZ35" t="e">
        <f>cvarHC2*cvarM3</f>
        <v>#VALUE!</v>
      </c>
      <c r="SA35" t="e">
        <f>mvarHC2*mvarM3</f>
        <v>#VALUE!</v>
      </c>
      <c r="SB35" s="24" t="e">
        <f t="shared" si="210"/>
        <v>#VALUE!</v>
      </c>
      <c r="SC35" s="24" t="e">
        <f t="shared" si="211"/>
        <v>#VALUE!</v>
      </c>
      <c r="SD35" s="24" t="e">
        <f t="shared" si="212"/>
        <v>#VALUE!</v>
      </c>
      <c r="SE35">
        <v>-6.8894233391527003E-6</v>
      </c>
      <c r="SF35" t="e">
        <f>bvarM5*bvarM9</f>
        <v>#VALUE!</v>
      </c>
      <c r="SG35" t="e">
        <f>cvarM5*cvarM9</f>
        <v>#VALUE!</v>
      </c>
      <c r="SH35" t="e">
        <f>mvarM5*mvarM9</f>
        <v>#VALUE!</v>
      </c>
      <c r="SI35" s="24" t="e">
        <f t="shared" si="213"/>
        <v>#VALUE!</v>
      </c>
      <c r="SJ35" s="24" t="e">
        <f t="shared" si="214"/>
        <v>#VALUE!</v>
      </c>
      <c r="SK35" s="24" t="e">
        <f t="shared" si="215"/>
        <v>#VALUE!</v>
      </c>
      <c r="SL35">
        <v>9.0935188222086997E-6</v>
      </c>
      <c r="SM35" t="e">
        <f>bvarM2*bvarM6</f>
        <v>#VALUE!</v>
      </c>
      <c r="SN35" t="e">
        <f>cvarM2*cvarM6</f>
        <v>#VALUE!</v>
      </c>
      <c r="SO35" t="e">
        <f>mvarM2*mvarM6</f>
        <v>#VALUE!</v>
      </c>
      <c r="SP35" s="24" t="e">
        <f t="shared" si="216"/>
        <v>#VALUE!</v>
      </c>
      <c r="SQ35" s="24" t="e">
        <f t="shared" si="217"/>
        <v>#VALUE!</v>
      </c>
      <c r="SR35" s="24" t="e">
        <f t="shared" si="218"/>
        <v>#VALUE!</v>
      </c>
      <c r="SS35">
        <v>-2.1447198948907E-6</v>
      </c>
      <c r="ST35" t="e">
        <f>bvarM3*bvarM4</f>
        <v>#VALUE!</v>
      </c>
      <c r="SU35" t="e">
        <f>cvarM3*cvarM4</f>
        <v>#VALUE!</v>
      </c>
      <c r="SV35" t="e">
        <f>mvarM3*mvarM4</f>
        <v>#VALUE!</v>
      </c>
      <c r="SW35" s="24" t="e">
        <f t="shared" si="219"/>
        <v>#VALUE!</v>
      </c>
      <c r="SX35" s="24" t="e">
        <f t="shared" si="220"/>
        <v>#VALUE!</v>
      </c>
      <c r="SY35" s="24" t="e">
        <f t="shared" si="221"/>
        <v>#VALUE!</v>
      </c>
      <c r="SZ35">
        <v>6.2795726446614002E-5</v>
      </c>
      <c r="TA35" t="e">
        <f>bvarM2*bvarM6</f>
        <v>#VALUE!</v>
      </c>
      <c r="TB35" t="e">
        <f>cvarM2*cvarM6</f>
        <v>#VALUE!</v>
      </c>
      <c r="TC35" t="e">
        <f>mvarM2*mvarM6</f>
        <v>#VALUE!</v>
      </c>
      <c r="TD35" s="24" t="e">
        <f t="shared" si="222"/>
        <v>#VALUE!</v>
      </c>
      <c r="TE35" s="24" t="e">
        <f t="shared" si="223"/>
        <v>#VALUE!</v>
      </c>
      <c r="TF35" s="24" t="e">
        <f t="shared" si="224"/>
        <v>#VALUE!</v>
      </c>
      <c r="TG35">
        <v>-2.5944176662204E-9</v>
      </c>
      <c r="TH35" t="e">
        <f>bvarM5^2</f>
        <v>#VALUE!</v>
      </c>
      <c r="TI35" t="e">
        <f>cvarM5^2</f>
        <v>#VALUE!</v>
      </c>
      <c r="TJ35" t="e">
        <f>mvarM5^2</f>
        <v>#VALUE!</v>
      </c>
      <c r="TK35" s="24" t="e">
        <f t="shared" si="225"/>
        <v>#VALUE!</v>
      </c>
      <c r="TL35" s="24" t="e">
        <f t="shared" si="226"/>
        <v>#VALUE!</v>
      </c>
      <c r="TM35" s="24" t="e">
        <f t="shared" si="227"/>
        <v>#VALUE!</v>
      </c>
      <c r="TN35">
        <v>7.9020526687153994E-2</v>
      </c>
      <c r="TO35" t="e">
        <f>bvarM1*bvarM3</f>
        <v>#VALUE!</v>
      </c>
      <c r="TP35" t="e">
        <f>cvarM1*cvarM3</f>
        <v>#VALUE!</v>
      </c>
      <c r="TQ35" t="e">
        <f>mvarM1*mvarM3</f>
        <v>#VALUE!</v>
      </c>
      <c r="TR35" s="24" t="e">
        <f t="shared" si="228"/>
        <v>#VALUE!</v>
      </c>
      <c r="TS35" s="24" t="e">
        <f t="shared" si="229"/>
        <v>#VALUE!</v>
      </c>
      <c r="TT35" s="24" t="e">
        <f t="shared" si="230"/>
        <v>#VALUE!</v>
      </c>
      <c r="TU35">
        <v>2.7620570185528002</v>
      </c>
      <c r="TV35" t="e">
        <f>bvarM1*bvarM7</f>
        <v>#VALUE!</v>
      </c>
      <c r="TW35" t="e">
        <f>cvarM1*cvarM7</f>
        <v>#VALUE!</v>
      </c>
      <c r="TX35" t="e">
        <f>mvarM1*mvarM7</f>
        <v>#VALUE!</v>
      </c>
      <c r="TY35" s="24" t="e">
        <f t="shared" si="231"/>
        <v>#VALUE!</v>
      </c>
      <c r="TZ35" s="24" t="e">
        <f t="shared" si="232"/>
        <v>#VALUE!</v>
      </c>
      <c r="UA35" s="24" t="e">
        <f t="shared" si="233"/>
        <v>#VALUE!</v>
      </c>
      <c r="UB35">
        <v>-3.4100784206334002E-9</v>
      </c>
      <c r="UC35" t="e">
        <f>bvarM4*bvarM7</f>
        <v>#VALUE!</v>
      </c>
      <c r="UD35" t="e">
        <f>cvarM4*cvarM7</f>
        <v>#VALUE!</v>
      </c>
      <c r="UE35" t="e">
        <f>mvarM4*mvarM7</f>
        <v>#VALUE!</v>
      </c>
      <c r="UF35" s="24" t="e">
        <f t="shared" si="234"/>
        <v>#VALUE!</v>
      </c>
      <c r="UG35" s="24" t="e">
        <f t="shared" si="235"/>
        <v>#VALUE!</v>
      </c>
      <c r="UH35" s="24" t="e">
        <f t="shared" si="236"/>
        <v>#VALUE!</v>
      </c>
      <c r="UI35">
        <v>-1.050551844825</v>
      </c>
      <c r="UJ35" t="e">
        <f>bvarM1*bvarM7</f>
        <v>#VALUE!</v>
      </c>
      <c r="UK35" t="e">
        <f>cvarM1*cvarM7</f>
        <v>#VALUE!</v>
      </c>
      <c r="UL35" t="e">
        <f>mvarM1*mvarM7</f>
        <v>#VALUE!</v>
      </c>
      <c r="UM35" s="24" t="e">
        <f t="shared" si="237"/>
        <v>#VALUE!</v>
      </c>
      <c r="UN35" s="24" t="e">
        <f t="shared" si="238"/>
        <v>#VALUE!</v>
      </c>
      <c r="UO35" s="24" t="e">
        <f t="shared" si="239"/>
        <v>#VALUE!</v>
      </c>
      <c r="UP35">
        <v>-0.36040688889655997</v>
      </c>
      <c r="UQ35" t="e">
        <f>bvarM1*bvarM9</f>
        <v>#VALUE!</v>
      </c>
      <c r="UR35" t="e">
        <f>cvarM1*cvarM9</f>
        <v>#VALUE!</v>
      </c>
      <c r="US35" t="e">
        <f>mvarM1*mvarM9</f>
        <v>#VALUE!</v>
      </c>
      <c r="UT35" s="24" t="e">
        <f t="shared" si="240"/>
        <v>#VALUE!</v>
      </c>
      <c r="UU35" s="24" t="e">
        <f t="shared" si="241"/>
        <v>#VALUE!</v>
      </c>
      <c r="UV35" s="24" t="e">
        <f t="shared" si="242"/>
        <v>#VALUE!</v>
      </c>
      <c r="UW35">
        <v>5.5641759002518997E-9</v>
      </c>
      <c r="UX35" t="e">
        <f>bvarM5*bvarM7</f>
        <v>#VALUE!</v>
      </c>
      <c r="UY35" t="e">
        <f>cvarM5*cvarM7</f>
        <v>#VALUE!</v>
      </c>
      <c r="UZ35" t="e">
        <f>mvarM5*mvarM7</f>
        <v>#VALUE!</v>
      </c>
      <c r="VA35" s="24" t="e">
        <f t="shared" si="243"/>
        <v>#VALUE!</v>
      </c>
      <c r="VB35" s="24" t="e">
        <f t="shared" si="244"/>
        <v>#VALUE!</v>
      </c>
      <c r="VC35" s="24" t="e">
        <f t="shared" si="245"/>
        <v>#VALUE!</v>
      </c>
      <c r="VD35">
        <v>1.0712572341918E-5</v>
      </c>
      <c r="VE35" t="e">
        <f>bvarM2*bvarM5</f>
        <v>#VALUE!</v>
      </c>
      <c r="VF35" t="e">
        <f>cvarM2*cvarM5</f>
        <v>#VALUE!</v>
      </c>
      <c r="VG35" t="e">
        <f>mvarM2*mvarM5</f>
        <v>#VALUE!</v>
      </c>
      <c r="VH35" s="24" t="e">
        <f t="shared" si="246"/>
        <v>#VALUE!</v>
      </c>
      <c r="VI35" s="24" t="e">
        <f t="shared" si="247"/>
        <v>#VALUE!</v>
      </c>
      <c r="VJ35" s="24" t="e">
        <f t="shared" si="248"/>
        <v>#VALUE!</v>
      </c>
      <c r="VK35">
        <v>1.9059287918743999</v>
      </c>
      <c r="VL35" t="e">
        <f>bvarM1*bvarM7</f>
        <v>#VALUE!</v>
      </c>
      <c r="VM35" t="e">
        <f>cvarM1*cvarM7</f>
        <v>#VALUE!</v>
      </c>
      <c r="VN35" t="e">
        <f>mvarM1*mvarM7</f>
        <v>#VALUE!</v>
      </c>
      <c r="VO35" s="24" t="e">
        <f t="shared" si="249"/>
        <v>#VALUE!</v>
      </c>
      <c r="VP35" s="24" t="e">
        <f t="shared" si="250"/>
        <v>#VALUE!</v>
      </c>
      <c r="VQ35" s="24" t="e">
        <f t="shared" si="251"/>
        <v>#VALUE!</v>
      </c>
      <c r="VR35">
        <v>1.3890614444345999E-10</v>
      </c>
      <c r="VS35" t="e">
        <f>bvarM3*bvarM4</f>
        <v>#VALUE!</v>
      </c>
      <c r="VT35" t="e">
        <f>cvarM3*cvarM4</f>
        <v>#VALUE!</v>
      </c>
      <c r="VU35" t="e">
        <f>mvarM3*mvarM4</f>
        <v>#VALUE!</v>
      </c>
      <c r="VV35" s="24" t="e">
        <f t="shared" si="252"/>
        <v>#VALUE!</v>
      </c>
      <c r="VW35" s="24" t="e">
        <f t="shared" si="253"/>
        <v>#VALUE!</v>
      </c>
      <c r="VX35" s="24" t="e">
        <f t="shared" si="254"/>
        <v>#VALUE!</v>
      </c>
      <c r="VY35">
        <v>-7.4054251014991004E-6</v>
      </c>
      <c r="VZ35" t="e">
        <f>bvarM3*bvarM5</f>
        <v>#VALUE!</v>
      </c>
      <c r="WA35" t="e">
        <f>cvarM3*cvarM5</f>
        <v>#VALUE!</v>
      </c>
      <c r="WB35" t="e">
        <f>mvarM3*mvarM5</f>
        <v>#VALUE!</v>
      </c>
      <c r="WC35" s="24" t="e">
        <f t="shared" si="255"/>
        <v>#VALUE!</v>
      </c>
      <c r="WD35" s="24" t="e">
        <f t="shared" si="256"/>
        <v>#VALUE!</v>
      </c>
      <c r="WE35" s="24" t="e">
        <f t="shared" si="257"/>
        <v>#VALUE!</v>
      </c>
      <c r="WF35">
        <v>4.4683513756355003E-5</v>
      </c>
      <c r="WG35" t="e">
        <f>bvarM2*bvarM4</f>
        <v>#VALUE!</v>
      </c>
      <c r="WH35" t="e">
        <f>cvarM2*cvarM4</f>
        <v>#VALUE!</v>
      </c>
      <c r="WI35" t="e">
        <f>mvarM2*mvarM4</f>
        <v>#VALUE!</v>
      </c>
      <c r="WJ35" s="24" t="e">
        <f t="shared" si="258"/>
        <v>#VALUE!</v>
      </c>
      <c r="WK35" s="24" t="e">
        <f t="shared" si="259"/>
        <v>#VALUE!</v>
      </c>
      <c r="WL35" s="24" t="e">
        <f t="shared" si="260"/>
        <v>#VALUE!</v>
      </c>
      <c r="WM35">
        <v>-2.9231929236702E-7</v>
      </c>
      <c r="WN35" t="e">
        <f>bvarM7^2</f>
        <v>#VALUE!</v>
      </c>
      <c r="WO35" t="e">
        <f>cvarM7^2</f>
        <v>#VALUE!</v>
      </c>
      <c r="WP35" t="e">
        <f>mvarM7^2</f>
        <v>#VALUE!</v>
      </c>
      <c r="WQ35" s="24" t="e">
        <f t="shared" si="261"/>
        <v>#VALUE!</v>
      </c>
      <c r="WR35" s="24" t="e">
        <f t="shared" si="262"/>
        <v>#VALUE!</v>
      </c>
      <c r="WS35" s="24" t="e">
        <f t="shared" si="263"/>
        <v>#VALUE!</v>
      </c>
      <c r="WT35">
        <v>-0.15632881485663999</v>
      </c>
      <c r="WU35" t="e">
        <f>bvarM1*bvarM5</f>
        <v>#VALUE!</v>
      </c>
      <c r="WV35" t="e">
        <f>cvarM1*cvarM5</f>
        <v>#VALUE!</v>
      </c>
      <c r="WW35" t="e">
        <f>mvarM1*mvarM5</f>
        <v>#VALUE!</v>
      </c>
      <c r="WX35" s="24" t="e">
        <f t="shared" si="264"/>
        <v>#VALUE!</v>
      </c>
      <c r="WY35" s="24" t="e">
        <f t="shared" si="265"/>
        <v>#VALUE!</v>
      </c>
      <c r="WZ35" s="24" t="e">
        <f t="shared" si="266"/>
        <v>#VALUE!</v>
      </c>
      <c r="XA35">
        <v>1.1742434354519</v>
      </c>
      <c r="XB35" t="e">
        <f>bvarM1*bvarM7</f>
        <v>#VALUE!</v>
      </c>
      <c r="XC35" t="e">
        <f>cvarM1*cvarM7</f>
        <v>#VALUE!</v>
      </c>
      <c r="XD35" t="e">
        <f>mvarM1*mvarM7</f>
        <v>#VALUE!</v>
      </c>
      <c r="XE35" s="24" t="e">
        <f t="shared" si="267"/>
        <v>#VALUE!</v>
      </c>
      <c r="XF35" s="24" t="e">
        <f t="shared" si="268"/>
        <v>#VALUE!</v>
      </c>
      <c r="XG35" s="24" t="e">
        <f t="shared" si="269"/>
        <v>#VALUE!</v>
      </c>
      <c r="XH35">
        <v>-1.0771659132852E-8</v>
      </c>
      <c r="XI35" t="e">
        <f>bvarM6*bvarM7</f>
        <v>#VALUE!</v>
      </c>
      <c r="XJ35" t="e">
        <f>cvarM6*cvarM7</f>
        <v>#VALUE!</v>
      </c>
      <c r="XK35" t="e">
        <f>mvarM6*mvarM7</f>
        <v>#VALUE!</v>
      </c>
      <c r="XL35" s="24" t="e">
        <f t="shared" si="270"/>
        <v>#VALUE!</v>
      </c>
      <c r="XM35" s="24" t="e">
        <f t="shared" si="271"/>
        <v>#VALUE!</v>
      </c>
      <c r="XN35" s="24" t="e">
        <f t="shared" si="272"/>
        <v>#VALUE!</v>
      </c>
      <c r="XO35">
        <v>8.8513530143837996E-6</v>
      </c>
      <c r="XP35" t="e">
        <f>bvarM2*bvarM4</f>
        <v>#VALUE!</v>
      </c>
      <c r="XQ35" t="e">
        <f>cvarM2*cvarM4</f>
        <v>#VALUE!</v>
      </c>
      <c r="XR35" t="e">
        <f>mvarM2*mvarM4</f>
        <v>#VALUE!</v>
      </c>
      <c r="XS35" s="24" t="e">
        <f t="shared" si="273"/>
        <v>#VALUE!</v>
      </c>
      <c r="XT35" s="24" t="e">
        <f t="shared" si="274"/>
        <v>#VALUE!</v>
      </c>
      <c r="XU35" s="24" t="e">
        <f t="shared" si="275"/>
        <v>#VALUE!</v>
      </c>
      <c r="XV35">
        <v>5.5752259140621997E-5</v>
      </c>
      <c r="XW35" t="e">
        <f>bvarM2*bvarM6</f>
        <v>#VALUE!</v>
      </c>
      <c r="XX35" t="e">
        <f>cvarM2*cvarM6</f>
        <v>#VALUE!</v>
      </c>
      <c r="XY35" t="e">
        <f>mvarM2*mvarM6</f>
        <v>#VALUE!</v>
      </c>
      <c r="XZ35" s="24" t="e">
        <f t="shared" si="276"/>
        <v>#VALUE!</v>
      </c>
      <c r="YA35" s="24" t="e">
        <f t="shared" si="277"/>
        <v>#VALUE!</v>
      </c>
      <c r="YB35" s="24" t="e">
        <f t="shared" si="278"/>
        <v>#VALUE!</v>
      </c>
      <c r="YC35">
        <v>5.8343174263748E-9</v>
      </c>
      <c r="YD35" t="e">
        <f>bvarM5*bvarM7</f>
        <v>#VALUE!</v>
      </c>
      <c r="YE35" t="e">
        <f>cvarM5*cvarM7</f>
        <v>#VALUE!</v>
      </c>
      <c r="YF35" t="e">
        <f>mvarM5*mvarM7</f>
        <v>#VALUE!</v>
      </c>
      <c r="YG35" s="24" t="e">
        <f t="shared" si="279"/>
        <v>#VALUE!</v>
      </c>
      <c r="YH35" s="24" t="e">
        <f t="shared" si="280"/>
        <v>#VALUE!</v>
      </c>
      <c r="YI35" s="24" t="e">
        <f t="shared" si="281"/>
        <v>#VALUE!</v>
      </c>
      <c r="YJ35">
        <v>-0.12173294838324</v>
      </c>
      <c r="YK35" t="e">
        <f>bvarM1*bvarM5</f>
        <v>#VALUE!</v>
      </c>
      <c r="YL35" t="e">
        <f>cvarM1*cvarM5</f>
        <v>#VALUE!</v>
      </c>
      <c r="YM35" t="e">
        <f>mvarM1*mvarM5</f>
        <v>#VALUE!</v>
      </c>
      <c r="YN35" s="24" t="e">
        <f t="shared" si="282"/>
        <v>#VALUE!</v>
      </c>
      <c r="YO35" s="24" t="e">
        <f t="shared" si="283"/>
        <v>#VALUE!</v>
      </c>
      <c r="YP35" s="24" t="e">
        <f t="shared" si="284"/>
        <v>#VALUE!</v>
      </c>
      <c r="YQ35">
        <v>1.1471971064279001</v>
      </c>
      <c r="YR35" t="e">
        <f>bvarM1*bvarM7</f>
        <v>#VALUE!</v>
      </c>
      <c r="YS35" t="e">
        <f>cvarM1*cvarM7</f>
        <v>#VALUE!</v>
      </c>
      <c r="YT35" t="e">
        <f>mvarM1*mvarM7</f>
        <v>#VALUE!</v>
      </c>
      <c r="YU35" s="24" t="e">
        <f t="shared" si="285"/>
        <v>#VALUE!</v>
      </c>
      <c r="YV35" s="24" t="e">
        <f t="shared" si="286"/>
        <v>#VALUE!</v>
      </c>
      <c r="YW35" s="24" t="e">
        <f t="shared" si="287"/>
        <v>#VALUE!</v>
      </c>
      <c r="YX35">
        <v>-6.3686094687013996E-10</v>
      </c>
      <c r="YY35" t="e">
        <f>bvarM3*bvarM5</f>
        <v>#VALUE!</v>
      </c>
      <c r="YZ35" t="e">
        <f>cvarM3*cvarM5</f>
        <v>#VALUE!</v>
      </c>
      <c r="ZA35" t="e">
        <f>mvarM3*mvarM5</f>
        <v>#VALUE!</v>
      </c>
      <c r="ZB35" s="24" t="e">
        <f t="shared" si="288"/>
        <v>#VALUE!</v>
      </c>
      <c r="ZC35" s="24" t="e">
        <f t="shared" si="289"/>
        <v>#VALUE!</v>
      </c>
      <c r="ZD35" s="24" t="e">
        <f t="shared" si="290"/>
        <v>#VALUE!</v>
      </c>
      <c r="ZE35">
        <v>5.4416051656888001E-6</v>
      </c>
      <c r="ZF35" t="e">
        <f>bvarM4*bvarM5</f>
        <v>#VALUE!</v>
      </c>
      <c r="ZG35" t="e">
        <f>cvarM4*cvarM5</f>
        <v>#VALUE!</v>
      </c>
      <c r="ZH35" t="e">
        <f>mvarM4*mvarM5</f>
        <v>#VALUE!</v>
      </c>
      <c r="ZI35" s="24" t="e">
        <f t="shared" si="291"/>
        <v>#VALUE!</v>
      </c>
      <c r="ZJ35" s="24" t="e">
        <f t="shared" si="292"/>
        <v>#VALUE!</v>
      </c>
      <c r="ZK35" s="24" t="e">
        <f t="shared" si="293"/>
        <v>#VALUE!</v>
      </c>
      <c r="ZL35">
        <v>9.1169766387499002E-5</v>
      </c>
      <c r="ZM35" t="e">
        <f>bvarM2*bvarM6</f>
        <v>#VALUE!</v>
      </c>
      <c r="ZN35" t="e">
        <f>cvarM2*cvarM6</f>
        <v>#VALUE!</v>
      </c>
      <c r="ZO35" t="e">
        <f>mvarM2*mvarM6</f>
        <v>#VALUE!</v>
      </c>
      <c r="ZP35" s="24" t="e">
        <f t="shared" si="294"/>
        <v>#VALUE!</v>
      </c>
      <c r="ZQ35" s="24" t="e">
        <f t="shared" si="295"/>
        <v>#VALUE!</v>
      </c>
      <c r="ZR35" s="24" t="e">
        <f t="shared" si="296"/>
        <v>#VALUE!</v>
      </c>
      <c r="ZS35">
        <v>-3.6992532859137998E-10</v>
      </c>
      <c r="ZT35" t="e">
        <f>bvarM6*bvarM9</f>
        <v>#VALUE!</v>
      </c>
      <c r="ZU35" t="e">
        <f>cvarM6*cvarM9</f>
        <v>#VALUE!</v>
      </c>
      <c r="ZV35" t="e">
        <f>mvarM6*mvarM9</f>
        <v>#VALUE!</v>
      </c>
      <c r="ZW35" s="24" t="e">
        <f t="shared" si="297"/>
        <v>#VALUE!</v>
      </c>
      <c r="ZX35" s="24" t="e">
        <f t="shared" si="298"/>
        <v>#VALUE!</v>
      </c>
      <c r="ZY35" s="24" t="e">
        <f t="shared" si="299"/>
        <v>#VALUE!</v>
      </c>
      <c r="ZZ35">
        <v>4.1038320979926999E-3</v>
      </c>
      <c r="AAA35" t="e">
        <f>bvarM1*bvarM5</f>
        <v>#VALUE!</v>
      </c>
      <c r="AAB35" t="e">
        <f>cvarM1*cvarM5</f>
        <v>#VALUE!</v>
      </c>
      <c r="AAC35" t="e">
        <f>mvarM1*mvarM5</f>
        <v>#VALUE!</v>
      </c>
      <c r="AAD35" s="24" t="e">
        <f t="shared" si="300"/>
        <v>#VALUE!</v>
      </c>
      <c r="AAE35" s="24" t="e">
        <f t="shared" si="301"/>
        <v>#VALUE!</v>
      </c>
      <c r="AAF35" s="24" t="e">
        <f t="shared" si="302"/>
        <v>#VALUE!</v>
      </c>
      <c r="AAG35">
        <v>0.68310349094929002</v>
      </c>
      <c r="AAH35" t="e">
        <f>bvarM1*bvarM6</f>
        <v>#VALUE!</v>
      </c>
      <c r="AAI35" t="e">
        <f>cvarM1*cvarM6</f>
        <v>#VALUE!</v>
      </c>
      <c r="AAJ35" t="e">
        <f>mvarM1*mvarM6</f>
        <v>#VALUE!</v>
      </c>
      <c r="AAK35" s="24" t="e">
        <f t="shared" si="303"/>
        <v>#VALUE!</v>
      </c>
      <c r="AAL35" s="24" t="e">
        <f t="shared" si="304"/>
        <v>#VALUE!</v>
      </c>
      <c r="AAM35" s="24" t="e">
        <f t="shared" si="305"/>
        <v>#VALUE!</v>
      </c>
      <c r="AAN35">
        <v>-3.7333173580488E-10</v>
      </c>
      <c r="AAO35" t="e">
        <f>bvarM3*bvarM5</f>
        <v>#VALUE!</v>
      </c>
      <c r="AAP35" t="e">
        <f>cvarM3*cvarM5</f>
        <v>#VALUE!</v>
      </c>
      <c r="AAQ35" t="e">
        <f>mvarM3*mvarM5</f>
        <v>#VALUE!</v>
      </c>
      <c r="AAR35" s="24" t="e">
        <f t="shared" si="306"/>
        <v>#VALUE!</v>
      </c>
      <c r="AAS35" s="24" t="e">
        <f t="shared" si="307"/>
        <v>#VALUE!</v>
      </c>
      <c r="AAT35" s="24" t="e">
        <f t="shared" si="308"/>
        <v>#VALUE!</v>
      </c>
      <c r="AAU35">
        <v>4.2722124033319998E-7</v>
      </c>
      <c r="AAV35" t="e">
        <f>bvarHC1^2</f>
        <v>#VALUE!</v>
      </c>
      <c r="AAW35" t="e">
        <f>cvarHC1^2</f>
        <v>#VALUE!</v>
      </c>
      <c r="AAX35" t="e">
        <f>mvarHC1^2</f>
        <v>#VALUE!</v>
      </c>
      <c r="AAY35" s="24" t="e">
        <f t="shared" si="309"/>
        <v>#VALUE!</v>
      </c>
      <c r="AAZ35" s="24" t="e">
        <f t="shared" si="310"/>
        <v>#VALUE!</v>
      </c>
      <c r="ABA35" s="24" t="e">
        <f t="shared" si="311"/>
        <v>#VALUE!</v>
      </c>
      <c r="ABB35">
        <v>3.8173524496162002E-4</v>
      </c>
      <c r="ABC35" t="e">
        <f>bvarM2*bvarM7</f>
        <v>#VALUE!</v>
      </c>
      <c r="ABD35" t="e">
        <f>cvarM2*cvarM7</f>
        <v>#VALUE!</v>
      </c>
      <c r="ABE35" t="e">
        <f>mvarM2*mvarM7</f>
        <v>#VALUE!</v>
      </c>
      <c r="ABF35" s="24" t="e">
        <f t="shared" si="312"/>
        <v>#VALUE!</v>
      </c>
      <c r="ABG35" s="24" t="e">
        <f t="shared" si="313"/>
        <v>#VALUE!</v>
      </c>
      <c r="ABH35" s="24" t="e">
        <f t="shared" si="314"/>
        <v>#VALUE!</v>
      </c>
      <c r="ABI35">
        <v>2.4152750125003999E-11</v>
      </c>
      <c r="ABJ35" t="e">
        <f>bvarHC1^2</f>
        <v>#VALUE!</v>
      </c>
      <c r="ABK35" t="e">
        <f>cvarHC1^2</f>
        <v>#VALUE!</v>
      </c>
      <c r="ABL35" t="e">
        <f>mvarHC1^2</f>
        <v>#VALUE!</v>
      </c>
      <c r="ABM35" s="24" t="e">
        <f t="shared" si="315"/>
        <v>#VALUE!</v>
      </c>
      <c r="ABN35" s="24" t="e">
        <f t="shared" si="316"/>
        <v>#VALUE!</v>
      </c>
      <c r="ABO35" s="24" t="e">
        <f t="shared" si="317"/>
        <v>#VALUE!</v>
      </c>
      <c r="ABP35">
        <v>9.8159768090195001E-7</v>
      </c>
      <c r="ABQ35" t="e">
        <f>bvarM3*bvarM6</f>
        <v>#VALUE!</v>
      </c>
      <c r="ABR35" t="e">
        <f>cvarM3*cvarM6</f>
        <v>#VALUE!</v>
      </c>
      <c r="ABS35" t="e">
        <f>mvarM3*mvarM6</f>
        <v>#VALUE!</v>
      </c>
      <c r="ABT35" s="24" t="e">
        <f t="shared" si="318"/>
        <v>#VALUE!</v>
      </c>
      <c r="ABU35" s="24" t="e">
        <f t="shared" si="319"/>
        <v>#VALUE!</v>
      </c>
      <c r="ABV35" s="24" t="e">
        <f t="shared" si="320"/>
        <v>#VALUE!</v>
      </c>
      <c r="ABW35">
        <v>0.32643639462328</v>
      </c>
      <c r="ABX35" t="e">
        <f>bvarM1*bvarM4</f>
        <v>#VALUE!</v>
      </c>
      <c r="ABY35" t="e">
        <f>cvarM1*cvarM4</f>
        <v>#VALUE!</v>
      </c>
      <c r="ABZ35" t="e">
        <f>mvarM1*mvarM4</f>
        <v>#VALUE!</v>
      </c>
      <c r="ACA35" s="24" t="e">
        <f t="shared" si="321"/>
        <v>#VALUE!</v>
      </c>
      <c r="ACB35" s="24" t="e">
        <f t="shared" si="322"/>
        <v>#VALUE!</v>
      </c>
      <c r="ACC35" s="24" t="e">
        <f t="shared" si="323"/>
        <v>#VALUE!</v>
      </c>
      <c r="ACD35">
        <v>-9.5876418085481994E-10</v>
      </c>
      <c r="ACE35" t="e">
        <f>bvarM4*bvarM6</f>
        <v>#VALUE!</v>
      </c>
      <c r="ACF35" t="e">
        <f>cvarM4*cvarM6</f>
        <v>#VALUE!</v>
      </c>
      <c r="ACG35" t="e">
        <f>mvarM4*mvarM6</f>
        <v>#VALUE!</v>
      </c>
      <c r="ACH35" s="24" t="e">
        <f t="shared" si="324"/>
        <v>#VALUE!</v>
      </c>
      <c r="ACI35" s="24" t="e">
        <f t="shared" si="325"/>
        <v>#VALUE!</v>
      </c>
      <c r="ACJ35" s="24" t="e">
        <f t="shared" si="326"/>
        <v>#VALUE!</v>
      </c>
      <c r="ACK35">
        <v>6.1781943730484002E-5</v>
      </c>
      <c r="ACL35" t="e">
        <f>bvarM5*bvarM7</f>
        <v>#VALUE!</v>
      </c>
      <c r="ACM35" t="e">
        <f>cvarM5*cvarM7</f>
        <v>#VALUE!</v>
      </c>
      <c r="ACN35" t="e">
        <f>mvarM5*mvarM7</f>
        <v>#VALUE!</v>
      </c>
      <c r="ACO35" s="24" t="e">
        <f t="shared" si="327"/>
        <v>#VALUE!</v>
      </c>
      <c r="ACP35" s="24" t="e">
        <f t="shared" si="328"/>
        <v>#VALUE!</v>
      </c>
      <c r="ACQ35" s="24" t="e">
        <f t="shared" si="329"/>
        <v>#VALUE!</v>
      </c>
      <c r="ACR35">
        <v>1.3180903454700001E-3</v>
      </c>
      <c r="ACS35" t="e">
        <f>bvarM7^2</f>
        <v>#VALUE!</v>
      </c>
      <c r="ACT35" t="e">
        <f>cvarM7^2</f>
        <v>#VALUE!</v>
      </c>
      <c r="ACU35" t="e">
        <f>mvarM7^2</f>
        <v>#VALUE!</v>
      </c>
      <c r="ACV35" s="24" t="e">
        <f t="shared" si="330"/>
        <v>#VALUE!</v>
      </c>
      <c r="ACW35" s="24" t="e">
        <f t="shared" si="331"/>
        <v>#VALUE!</v>
      </c>
      <c r="ACX35" s="24" t="e">
        <f t="shared" si="332"/>
        <v>#VALUE!</v>
      </c>
      <c r="ACY35">
        <v>3.2891480545142E-11</v>
      </c>
      <c r="ACZ35" t="e">
        <f>bvarHC1^2</f>
        <v>#VALUE!</v>
      </c>
      <c r="ADA35" t="e">
        <f>cvarHC1^2</f>
        <v>#VALUE!</v>
      </c>
      <c r="ADB35" t="e">
        <f>mvarHC1^2</f>
        <v>#VALUE!</v>
      </c>
      <c r="ADC35" s="24" t="e">
        <f t="shared" si="333"/>
        <v>#VALUE!</v>
      </c>
      <c r="ADD35" s="24" t="e">
        <f t="shared" si="334"/>
        <v>#VALUE!</v>
      </c>
      <c r="ADE35" s="24" t="e">
        <f t="shared" si="335"/>
        <v>#VALUE!</v>
      </c>
      <c r="ADF35">
        <v>2.0646111237374999E-5</v>
      </c>
      <c r="ADG35" t="e">
        <f>bvarM5*bvarM7</f>
        <v>#VALUE!</v>
      </c>
      <c r="ADH35" t="e">
        <f>cvarM5*cvarM7</f>
        <v>#VALUE!</v>
      </c>
      <c r="ADI35" t="e">
        <f>mvarM5*mvarM7</f>
        <v>#VALUE!</v>
      </c>
      <c r="ADJ35" s="24" t="e">
        <f t="shared" si="336"/>
        <v>#VALUE!</v>
      </c>
      <c r="ADK35" s="24" t="e">
        <f t="shared" si="337"/>
        <v>#VALUE!</v>
      </c>
      <c r="ADL35" s="24" t="e">
        <f t="shared" si="338"/>
        <v>#VALUE!</v>
      </c>
      <c r="ADM35">
        <v>1.1007607424451E-4</v>
      </c>
      <c r="ADN35" t="e">
        <f>bvarM7*bvarM9</f>
        <v>#VALUE!</v>
      </c>
      <c r="ADO35" t="e">
        <f>cvarM7*cvarM9</f>
        <v>#VALUE!</v>
      </c>
      <c r="ADP35" t="e">
        <f>mvarM7*mvarM9</f>
        <v>#VALUE!</v>
      </c>
      <c r="ADQ35" s="24" t="e">
        <f t="shared" si="339"/>
        <v>#VALUE!</v>
      </c>
      <c r="ADR35" s="24" t="e">
        <f t="shared" si="340"/>
        <v>#VALUE!</v>
      </c>
      <c r="ADS35" s="24" t="e">
        <f t="shared" si="341"/>
        <v>#VALUE!</v>
      </c>
      <c r="ADT35">
        <v>-1.3994521820901001E-7</v>
      </c>
      <c r="ADU35" t="e">
        <f>bvarHC2^2</f>
        <v>#VALUE!</v>
      </c>
      <c r="ADV35" t="e">
        <f>cvarHC2^2</f>
        <v>#VALUE!</v>
      </c>
      <c r="ADW35" t="e">
        <f>mvarHC2^2</f>
        <v>#VALUE!</v>
      </c>
      <c r="ADX35" s="24" t="e">
        <f t="shared" si="342"/>
        <v>#VALUE!</v>
      </c>
      <c r="ADY35" s="24" t="e">
        <f t="shared" si="343"/>
        <v>#VALUE!</v>
      </c>
      <c r="ADZ35" s="24" t="e">
        <f t="shared" si="344"/>
        <v>#VALUE!</v>
      </c>
      <c r="AEA35">
        <v>5.2370401417321998E-5</v>
      </c>
      <c r="AEB35" t="e">
        <f>bvarM5*bvarM7</f>
        <v>#VALUE!</v>
      </c>
      <c r="AEC35" t="e">
        <f>cvarM5*cvarM7</f>
        <v>#VALUE!</v>
      </c>
      <c r="AED35" t="e">
        <f>mvarM5*mvarM7</f>
        <v>#VALUE!</v>
      </c>
      <c r="AEE35" s="24" t="e">
        <f t="shared" si="345"/>
        <v>#VALUE!</v>
      </c>
      <c r="AEF35" s="24" t="e">
        <f t="shared" si="346"/>
        <v>#VALUE!</v>
      </c>
      <c r="AEG35" s="24" t="e">
        <f t="shared" si="347"/>
        <v>#VALUE!</v>
      </c>
      <c r="AEH35">
        <v>2.4353032753032001E-3</v>
      </c>
      <c r="AEI35" t="e">
        <f>bvarM9^2</f>
        <v>#VALUE!</v>
      </c>
      <c r="AEJ35" t="e">
        <f>cvarM9^2</f>
        <v>#VALUE!</v>
      </c>
      <c r="AEK35" t="e">
        <f>mvarM9^2</f>
        <v>#VALUE!</v>
      </c>
      <c r="AEL35" s="24" t="e">
        <f t="shared" si="348"/>
        <v>#VALUE!</v>
      </c>
      <c r="AEM35" s="24" t="e">
        <f t="shared" si="349"/>
        <v>#VALUE!</v>
      </c>
      <c r="AEN35" s="24" t="e">
        <f t="shared" si="350"/>
        <v>#VALUE!</v>
      </c>
      <c r="AEO35">
        <v>2.1369864229514</v>
      </c>
      <c r="AEP35" t="e">
        <f>bvarM1^2</f>
        <v>#VALUE!</v>
      </c>
      <c r="AEQ35" t="e">
        <f>cvarM1^2</f>
        <v>#VALUE!</v>
      </c>
      <c r="AER35" t="e">
        <f>mvarM1^2</f>
        <v>#VALUE!</v>
      </c>
      <c r="AES35" s="24" t="e">
        <f t="shared" si="351"/>
        <v>#VALUE!</v>
      </c>
      <c r="AET35" s="24" t="e">
        <f t="shared" si="352"/>
        <v>#VALUE!</v>
      </c>
      <c r="AEU35" s="24" t="e">
        <f t="shared" si="353"/>
        <v>#VALUE!</v>
      </c>
      <c r="AEV35">
        <v>3.1190424433334002E-8</v>
      </c>
      <c r="AEW35" t="e">
        <f>bvarHC1^2</f>
        <v>#VALUE!</v>
      </c>
      <c r="AEX35" t="e">
        <f>cvarHC1^2</f>
        <v>#VALUE!</v>
      </c>
      <c r="AEY35" t="e">
        <f>mvarHC1^2</f>
        <v>#VALUE!</v>
      </c>
      <c r="AEZ35" s="24" t="e">
        <f t="shared" si="354"/>
        <v>#VALUE!</v>
      </c>
      <c r="AFA35" s="24" t="e">
        <f t="shared" si="355"/>
        <v>#VALUE!</v>
      </c>
      <c r="AFB35" s="24" t="e">
        <f t="shared" si="356"/>
        <v>#VALUE!</v>
      </c>
      <c r="AFC35">
        <v>1.3087816083142E-4</v>
      </c>
      <c r="AFD35" t="e">
        <f>bvarM7*bvarM9</f>
        <v>#VALUE!</v>
      </c>
      <c r="AFE35" t="e">
        <f>cvarM7*cvarM9</f>
        <v>#VALUE!</v>
      </c>
      <c r="AFF35" t="e">
        <f>mvarM7*mvarM9</f>
        <v>#VALUE!</v>
      </c>
      <c r="AFG35" s="24" t="e">
        <f t="shared" si="357"/>
        <v>#VALUE!</v>
      </c>
      <c r="AFH35" s="24" t="e">
        <f t="shared" si="358"/>
        <v>#VALUE!</v>
      </c>
      <c r="AFI35" s="24" t="e">
        <f t="shared" si="359"/>
        <v>#VALUE!</v>
      </c>
      <c r="AFJ35">
        <v>-5.5660423638349997E-9</v>
      </c>
      <c r="AFK35" t="e">
        <f>bvarHC2^2</f>
        <v>#VALUE!</v>
      </c>
      <c r="AFL35" t="e">
        <f>cvarHC2^2</f>
        <v>#VALUE!</v>
      </c>
      <c r="AFM35" t="e">
        <f>mvarHC2^2</f>
        <v>#VALUE!</v>
      </c>
      <c r="AFN35" s="24" t="e">
        <f t="shared" si="360"/>
        <v>#VALUE!</v>
      </c>
      <c r="AFO35" s="24" t="e">
        <f t="shared" si="361"/>
        <v>#VALUE!</v>
      </c>
      <c r="AFP35" s="24" t="e">
        <f t="shared" si="362"/>
        <v>#VALUE!</v>
      </c>
      <c r="AFQ35">
        <v>1.3110214850271E-5</v>
      </c>
      <c r="AFR35" t="e">
        <f>bvarM5*bvarM6</f>
        <v>#VALUE!</v>
      </c>
      <c r="AFS35" t="e">
        <f>cvarM5*cvarM6</f>
        <v>#VALUE!</v>
      </c>
      <c r="AFT35" t="e">
        <f>mvarM5*mvarM6</f>
        <v>#VALUE!</v>
      </c>
      <c r="AFU35" s="24" t="e">
        <f t="shared" si="363"/>
        <v>#VALUE!</v>
      </c>
      <c r="AFV35" s="24" t="e">
        <f t="shared" si="364"/>
        <v>#VALUE!</v>
      </c>
      <c r="AFW35" s="24" t="e">
        <f t="shared" si="365"/>
        <v>#VALUE!</v>
      </c>
      <c r="AFX35">
        <v>1.3380946554934E-3</v>
      </c>
      <c r="AFY35" t="e">
        <f>bvarM6^2</f>
        <v>#VALUE!</v>
      </c>
      <c r="AFZ35" t="e">
        <f>cvarM6^2</f>
        <v>#VALUE!</v>
      </c>
      <c r="AGA35" t="e">
        <f>mvarM6^2</f>
        <v>#VALUE!</v>
      </c>
      <c r="AGB35" s="24" t="e">
        <f t="shared" si="366"/>
        <v>#VALUE!</v>
      </c>
      <c r="AGC35" s="24" t="e">
        <f t="shared" si="367"/>
        <v>#VALUE!</v>
      </c>
      <c r="AGD35" s="24" t="e">
        <f t="shared" si="368"/>
        <v>#VALUE!</v>
      </c>
      <c r="AGE35">
        <v>-3.0431073297044998E-9</v>
      </c>
      <c r="AGF35" t="e">
        <f>bvarM5^2</f>
        <v>#VALUE!</v>
      </c>
      <c r="AGG35" t="e">
        <f>cvarM5^2</f>
        <v>#VALUE!</v>
      </c>
      <c r="AGH35" t="e">
        <f>mvarM5^2</f>
        <v>#VALUE!</v>
      </c>
      <c r="AGI35" s="24" t="e">
        <f t="shared" si="369"/>
        <v>#VALUE!</v>
      </c>
      <c r="AGJ35" s="24" t="e">
        <f t="shared" si="370"/>
        <v>#VALUE!</v>
      </c>
      <c r="AGK35" s="24" t="e">
        <f t="shared" si="371"/>
        <v>#VALUE!</v>
      </c>
      <c r="AGL35">
        <v>5031.7064622414</v>
      </c>
      <c r="AGM35" t="e">
        <f>bvarM1^2</f>
        <v>#VALUE!</v>
      </c>
      <c r="AGN35" t="e">
        <f>cvarM1^2</f>
        <v>#VALUE!</v>
      </c>
      <c r="AGO35" t="e">
        <f>mvarM1^2</f>
        <v>#VALUE!</v>
      </c>
      <c r="AGP35" s="24" t="e">
        <f t="shared" si="372"/>
        <v>#VALUE!</v>
      </c>
      <c r="AGQ35" s="24" t="e">
        <f t="shared" si="373"/>
        <v>#VALUE!</v>
      </c>
      <c r="AGR35" s="24" t="e">
        <f t="shared" si="374"/>
        <v>#VALUE!</v>
      </c>
      <c r="AGS35">
        <v>2.9389633307783997E-4</v>
      </c>
      <c r="AGT35" t="e">
        <f>bvarM4^2</f>
        <v>#VALUE!</v>
      </c>
      <c r="AGU35" t="e">
        <f>cvarM4^2</f>
        <v>#VALUE!</v>
      </c>
      <c r="AGV35" t="e">
        <f>mvarM4^2</f>
        <v>#VALUE!</v>
      </c>
      <c r="AGW35" s="24" t="e">
        <f t="shared" si="375"/>
        <v>#VALUE!</v>
      </c>
      <c r="AGX35" s="24" t="e">
        <f t="shared" si="376"/>
        <v>#VALUE!</v>
      </c>
      <c r="AGY35" s="24" t="e">
        <f t="shared" si="377"/>
        <v>#VALUE!</v>
      </c>
      <c r="AGZ35">
        <v>-1.0605470701179999E-5</v>
      </c>
      <c r="AHA35" t="e">
        <f>bvarM7^2</f>
        <v>#VALUE!</v>
      </c>
      <c r="AHB35" t="e">
        <f>cvarM7^2</f>
        <v>#VALUE!</v>
      </c>
      <c r="AHC35" t="e">
        <f>mvarM7^2</f>
        <v>#VALUE!</v>
      </c>
      <c r="AHD35" s="24" t="e">
        <f t="shared" si="378"/>
        <v>#VALUE!</v>
      </c>
      <c r="AHE35" s="24" t="e">
        <f t="shared" si="379"/>
        <v>#VALUE!</v>
      </c>
      <c r="AHF35" s="24" t="e">
        <f t="shared" si="380"/>
        <v>#VALUE!</v>
      </c>
      <c r="AHG35">
        <v>1.4108380367905E-5</v>
      </c>
      <c r="AHH35" t="e">
        <f>bvarM5*bvarM6</f>
        <v>#VALUE!</v>
      </c>
      <c r="AHI35" t="e">
        <f>cvarM5*cvarM6</f>
        <v>#VALUE!</v>
      </c>
      <c r="AHJ35" t="e">
        <f>mvarM5*mvarM6</f>
        <v>#VALUE!</v>
      </c>
      <c r="AHK35" s="24" t="e">
        <f t="shared" si="381"/>
        <v>#VALUE!</v>
      </c>
      <c r="AHL35" s="24" t="e">
        <f t="shared" si="382"/>
        <v>#VALUE!</v>
      </c>
      <c r="AHM35" s="24" t="e">
        <f t="shared" si="383"/>
        <v>#VALUE!</v>
      </c>
      <c r="AHN35">
        <v>4.6942151544416997E-3</v>
      </c>
      <c r="AHO35" t="e">
        <f>bvarM9^2</f>
        <v>#VALUE!</v>
      </c>
      <c r="AHP35" t="e">
        <f>cvarM9^2</f>
        <v>#VALUE!</v>
      </c>
      <c r="AHQ35" t="e">
        <f>mvarM9^2</f>
        <v>#VALUE!</v>
      </c>
      <c r="AHR35" s="24" t="e">
        <f t="shared" si="384"/>
        <v>#VALUE!</v>
      </c>
      <c r="AHS35" s="24" t="e">
        <f t="shared" si="385"/>
        <v>#VALUE!</v>
      </c>
      <c r="AHT35" s="24" t="e">
        <f t="shared" si="386"/>
        <v>#VALUE!</v>
      </c>
      <c r="AHU35">
        <v>-3.7129031605191001E-7</v>
      </c>
      <c r="AHV35" t="e">
        <f>bvarHC2^2</f>
        <v>#VALUE!</v>
      </c>
      <c r="AHW35" t="e">
        <f>cvarHC2^2</f>
        <v>#VALUE!</v>
      </c>
      <c r="AHX35" t="e">
        <f>mvarHC2^2</f>
        <v>#VALUE!</v>
      </c>
      <c r="AHY35" s="24" t="e">
        <f t="shared" si="387"/>
        <v>#VALUE!</v>
      </c>
      <c r="AHZ35" s="24" t="e">
        <f t="shared" si="388"/>
        <v>#VALUE!</v>
      </c>
      <c r="AIA35" s="24" t="e">
        <f t="shared" si="389"/>
        <v>#VALUE!</v>
      </c>
      <c r="AIB35">
        <v>3.4537939405146002E-8</v>
      </c>
      <c r="AIC35" t="e">
        <f>bvarHC1^2</f>
        <v>#VALUE!</v>
      </c>
      <c r="AID35" t="e">
        <f>cvarHC1^2</f>
        <v>#VALUE!</v>
      </c>
      <c r="AIE35" t="e">
        <f>mvarHC1^2</f>
        <v>#VALUE!</v>
      </c>
      <c r="AIF35" s="24" t="e">
        <f t="shared" si="390"/>
        <v>#VALUE!</v>
      </c>
      <c r="AIG35" s="24" t="e">
        <f t="shared" si="391"/>
        <v>#VALUE!</v>
      </c>
      <c r="AIH35" s="24" t="e">
        <f t="shared" si="392"/>
        <v>#VALUE!</v>
      </c>
      <c r="AII35">
        <v>5.1043759327830003E-5</v>
      </c>
      <c r="AIJ35" t="e">
        <f>bvarM6*bvarM9</f>
        <v>#VALUE!</v>
      </c>
      <c r="AIK35" t="e">
        <f>cvarM6*cvarM9</f>
        <v>#VALUE!</v>
      </c>
      <c r="AIL35" t="e">
        <f>mvarM6*mvarM9</f>
        <v>#VALUE!</v>
      </c>
      <c r="AIM35" s="24" t="e">
        <f t="shared" si="393"/>
        <v>#VALUE!</v>
      </c>
      <c r="AIN35" s="24" t="e">
        <f t="shared" si="394"/>
        <v>#VALUE!</v>
      </c>
      <c r="AIO35" s="24" t="e">
        <f t="shared" si="395"/>
        <v>#VALUE!</v>
      </c>
      <c r="AIP35">
        <v>-7.5084935663034001E-9</v>
      </c>
      <c r="AIQ35" t="e">
        <f>bvarHC2^2</f>
        <v>#VALUE!</v>
      </c>
      <c r="AIR35" t="e">
        <f>cvarHC2^2</f>
        <v>#VALUE!</v>
      </c>
      <c r="AIS35" t="e">
        <f>mvarHC2^2</f>
        <v>#VALUE!</v>
      </c>
      <c r="AIT35" s="24" t="e">
        <f t="shared" si="396"/>
        <v>#VALUE!</v>
      </c>
      <c r="AIU35" s="24" t="e">
        <f t="shared" si="397"/>
        <v>#VALUE!</v>
      </c>
      <c r="AIV35" s="24" t="e">
        <f t="shared" si="398"/>
        <v>#VALUE!</v>
      </c>
      <c r="AIW35">
        <v>-4.0031862399265996E-6</v>
      </c>
      <c r="AIX35" t="e">
        <f>bvarM4*bvarM9</f>
        <v>#VALUE!</v>
      </c>
      <c r="AIY35" t="e">
        <f>cvarM4*cvarM9</f>
        <v>#VALUE!</v>
      </c>
      <c r="AIZ35" t="e">
        <f>mvarM4*mvarM9</f>
        <v>#VALUE!</v>
      </c>
      <c r="AJA35" s="24" t="e">
        <f t="shared" si="399"/>
        <v>#VALUE!</v>
      </c>
      <c r="AJB35" s="24" t="e">
        <f t="shared" si="400"/>
        <v>#VALUE!</v>
      </c>
      <c r="AJC35" s="24" t="e">
        <f t="shared" si="401"/>
        <v>#VALUE!</v>
      </c>
      <c r="AJD35">
        <v>5.7479139369982996E-4</v>
      </c>
      <c r="AJE35" t="e">
        <f>bvarM4^2</f>
        <v>#VALUE!</v>
      </c>
      <c r="AJF35" t="e">
        <f>cvarM4^2</f>
        <v>#VALUE!</v>
      </c>
      <c r="AJG35" t="e">
        <f>mvarM4^2</f>
        <v>#VALUE!</v>
      </c>
      <c r="AJH35" s="24" t="e">
        <f t="shared" si="402"/>
        <v>#VALUE!</v>
      </c>
      <c r="AJI35" s="24" t="e">
        <f t="shared" si="403"/>
        <v>#VALUE!</v>
      </c>
      <c r="AJJ35" s="24" t="e">
        <f t="shared" si="404"/>
        <v>#VALUE!</v>
      </c>
      <c r="AJK35">
        <v>8.7127660666687002E-8</v>
      </c>
      <c r="AJL35" t="e">
        <f>bvarM6^2</f>
        <v>#VALUE!</v>
      </c>
      <c r="AJM35" t="e">
        <f>cvarM6^2</f>
        <v>#VALUE!</v>
      </c>
      <c r="AJN35" t="e">
        <f>mvarM6^2</f>
        <v>#VALUE!</v>
      </c>
      <c r="AJO35" s="24" t="e">
        <f t="shared" si="405"/>
        <v>#VALUE!</v>
      </c>
      <c r="AJP35" s="24" t="e">
        <f t="shared" si="406"/>
        <v>#VALUE!</v>
      </c>
      <c r="AJQ35" s="24" t="e">
        <f t="shared" si="407"/>
        <v>#VALUE!</v>
      </c>
      <c r="AJR35">
        <v>-3.6062115025648002E-6</v>
      </c>
      <c r="AJS35" t="e">
        <f>bvarM7*bvarM9</f>
        <v>#VALUE!</v>
      </c>
      <c r="AJT35" t="e">
        <f>cvarM7*cvarM9</f>
        <v>#VALUE!</v>
      </c>
      <c r="AJU35" t="e">
        <f>mvarM7*mvarM9</f>
        <v>#VALUE!</v>
      </c>
      <c r="AJV35" s="24" t="e">
        <f t="shared" si="408"/>
        <v>#VALUE!</v>
      </c>
      <c r="AJW35" s="24" t="e">
        <f t="shared" si="409"/>
        <v>#VALUE!</v>
      </c>
      <c r="AJX35" s="24" t="e">
        <f t="shared" si="410"/>
        <v>#VALUE!</v>
      </c>
      <c r="AJY35">
        <v>1.6060234667251999E-4</v>
      </c>
      <c r="AJZ35" t="e">
        <f>bvarM7*bvarM9</f>
        <v>#VALUE!</v>
      </c>
      <c r="AKA35" t="e">
        <f>cvarM7*cvarM9</f>
        <v>#VALUE!</v>
      </c>
      <c r="AKB35" t="e">
        <f>mvarM7*mvarM9</f>
        <v>#VALUE!</v>
      </c>
      <c r="AKC35" s="24" t="e">
        <f t="shared" si="411"/>
        <v>#VALUE!</v>
      </c>
      <c r="AKD35" s="24" t="e">
        <f t="shared" si="412"/>
        <v>#VALUE!</v>
      </c>
      <c r="AKE35" s="24" t="e">
        <f t="shared" si="413"/>
        <v>#VALUE!</v>
      </c>
      <c r="AKF35">
        <v>6.4471023369071997E-10</v>
      </c>
      <c r="AKG35" t="e">
        <f>bvarM5*bvarM9</f>
        <v>#VALUE!</v>
      </c>
      <c r="AKH35" t="e">
        <f>cvarM5*cvarM9</f>
        <v>#VALUE!</v>
      </c>
      <c r="AKI35" t="e">
        <f>mvarM5*mvarM9</f>
        <v>#VALUE!</v>
      </c>
      <c r="AKJ35" s="24" t="e">
        <f t="shared" si="414"/>
        <v>#VALUE!</v>
      </c>
      <c r="AKK35" s="24" t="e">
        <f t="shared" si="415"/>
        <v>#VALUE!</v>
      </c>
      <c r="AKL35" s="24" t="e">
        <f t="shared" si="416"/>
        <v>#VALUE!</v>
      </c>
      <c r="AKM35">
        <v>2.4337350495301E-7</v>
      </c>
      <c r="AKN35" t="e">
        <f>bvarHC1^2</f>
        <v>#VALUE!</v>
      </c>
      <c r="AKO35" t="e">
        <f>cvarHC1^2</f>
        <v>#VALUE!</v>
      </c>
      <c r="AKP35" t="e">
        <f>mvarHC1^2</f>
        <v>#VALUE!</v>
      </c>
      <c r="AKQ35" s="24" t="e">
        <f t="shared" si="417"/>
        <v>#VALUE!</v>
      </c>
      <c r="AKR35" s="24" t="e">
        <f t="shared" si="418"/>
        <v>#VALUE!</v>
      </c>
      <c r="AKS35" s="24" t="e">
        <f t="shared" si="419"/>
        <v>#VALUE!</v>
      </c>
      <c r="AKT35">
        <v>7.5911443352955001E-4</v>
      </c>
      <c r="AKU35" t="e">
        <f>bvarM4^2</f>
        <v>#VALUE!</v>
      </c>
      <c r="AKV35" t="e">
        <f>cvarM4^2</f>
        <v>#VALUE!</v>
      </c>
      <c r="AKW35" t="e">
        <f>mvarM4^2</f>
        <v>#VALUE!</v>
      </c>
      <c r="AKX35" s="24" t="e">
        <f t="shared" si="420"/>
        <v>#VALUE!</v>
      </c>
      <c r="AKY35" s="24" t="e">
        <f t="shared" si="421"/>
        <v>#VALUE!</v>
      </c>
      <c r="AKZ35" s="24" t="e">
        <f t="shared" si="422"/>
        <v>#VALUE!</v>
      </c>
      <c r="ALA35">
        <v>-9.8498590750929998E-9</v>
      </c>
      <c r="ALB35" t="e">
        <f>bvarHC2^2</f>
        <v>#VALUE!</v>
      </c>
      <c r="ALC35" t="e">
        <f>cvarHC2^2</f>
        <v>#VALUE!</v>
      </c>
      <c r="ALD35" t="e">
        <f>mvarHC2^2</f>
        <v>#VALUE!</v>
      </c>
      <c r="ALE35" s="24" t="e">
        <f t="shared" si="423"/>
        <v>#VALUE!</v>
      </c>
      <c r="ALF35" s="24" t="e">
        <f t="shared" si="424"/>
        <v>#VALUE!</v>
      </c>
      <c r="ALG35" s="24" t="e">
        <f t="shared" si="425"/>
        <v>#VALUE!</v>
      </c>
      <c r="ALH35">
        <v>3.4662898126664998E-6</v>
      </c>
      <c r="ALI35" t="e">
        <f>bvarM4^2</f>
        <v>#VALUE!</v>
      </c>
      <c r="ALJ35" t="e">
        <f>cvarM4^2</f>
        <v>#VALUE!</v>
      </c>
      <c r="ALK35" t="e">
        <f>mvarM4^2</f>
        <v>#VALUE!</v>
      </c>
      <c r="ALL35" s="24" t="e">
        <f t="shared" si="426"/>
        <v>#VALUE!</v>
      </c>
      <c r="ALM35" s="24" t="e">
        <f t="shared" si="427"/>
        <v>#VALUE!</v>
      </c>
      <c r="ALN35" s="24" t="e">
        <f t="shared" si="428"/>
        <v>#VALUE!</v>
      </c>
      <c r="ALO35">
        <v>-2.7780161997133001E-11</v>
      </c>
      <c r="ALP35" t="e">
        <f>bvarHC1^3</f>
        <v>#VALUE!</v>
      </c>
      <c r="ALQ35" t="e">
        <f>cvarHC1^3</f>
        <v>#VALUE!</v>
      </c>
      <c r="ALR35" t="e">
        <f>mvarHC1^3</f>
        <v>#VALUE!</v>
      </c>
      <c r="ALS35" s="24" t="e">
        <f t="shared" si="429"/>
        <v>#VALUE!</v>
      </c>
      <c r="ALT35" s="24" t="e">
        <f t="shared" si="430"/>
        <v>#VALUE!</v>
      </c>
      <c r="ALU35" s="24" t="e">
        <f t="shared" si="431"/>
        <v>#VALUE!</v>
      </c>
      <c r="ALV35">
        <v>-1.2117137540879E-9</v>
      </c>
      <c r="ALW35" t="e">
        <f>bvarM6*bvarM9</f>
        <v>#VALUE!</v>
      </c>
      <c r="ALX35" t="e">
        <f>cvarM6*cvarM9</f>
        <v>#VALUE!</v>
      </c>
      <c r="ALY35" t="e">
        <f>mvarM6*mvarM9</f>
        <v>#VALUE!</v>
      </c>
      <c r="ALZ35" s="24" t="e">
        <f t="shared" si="432"/>
        <v>#VALUE!</v>
      </c>
      <c r="AMA35" s="24" t="e">
        <f t="shared" si="433"/>
        <v>#VALUE!</v>
      </c>
      <c r="AMB35" s="24" t="e">
        <f t="shared" si="434"/>
        <v>#VALUE!</v>
      </c>
      <c r="AMC35">
        <v>7.1193578187195999E-4</v>
      </c>
      <c r="AMD35" t="e">
        <f>bvarHC2^2</f>
        <v>#VALUE!</v>
      </c>
      <c r="AME35" t="e">
        <f>cvarHC2^2</f>
        <v>#VALUE!</v>
      </c>
      <c r="AMF35" t="e">
        <f>mvarHC2^2</f>
        <v>#VALUE!</v>
      </c>
      <c r="AMG35" s="24" t="e">
        <f t="shared" si="435"/>
        <v>#VALUE!</v>
      </c>
      <c r="AMH35" s="24" t="e">
        <f t="shared" si="436"/>
        <v>#VALUE!</v>
      </c>
      <c r="AMI35" s="24" t="e">
        <f t="shared" si="437"/>
        <v>#VALUE!</v>
      </c>
      <c r="AMJ35">
        <v>6.5134888606822999E-7</v>
      </c>
      <c r="AMK35" t="e">
        <f>bvarHC1^2</f>
        <v>#VALUE!</v>
      </c>
      <c r="AML35" t="e">
        <f>cvarHC1^2</f>
        <v>#VALUE!</v>
      </c>
      <c r="AMM35" t="e">
        <f>mvarHC1^2</f>
        <v>#VALUE!</v>
      </c>
      <c r="AMN35" s="24" t="e">
        <f t="shared" si="438"/>
        <v>#VALUE!</v>
      </c>
      <c r="AMO35" s="24" t="e">
        <f t="shared" si="439"/>
        <v>#VALUE!</v>
      </c>
      <c r="AMP35" s="24" t="e">
        <f t="shared" si="440"/>
        <v>#VALUE!</v>
      </c>
      <c r="AMQ35">
        <v>-1433.6200046203001</v>
      </c>
      <c r="AMR35" t="e">
        <f>bvarM1^2</f>
        <v>#VALUE!</v>
      </c>
      <c r="AMS35" t="e">
        <f>cvarM1^2</f>
        <v>#VALUE!</v>
      </c>
      <c r="AMT35" t="e">
        <f>mvarM1^2</f>
        <v>#VALUE!</v>
      </c>
      <c r="AMU35" s="24" t="e">
        <f t="shared" si="441"/>
        <v>#VALUE!</v>
      </c>
      <c r="AMV35" s="24" t="e">
        <f t="shared" si="442"/>
        <v>#VALUE!</v>
      </c>
      <c r="AMW35" s="24" t="e">
        <f t="shared" si="443"/>
        <v>#VALUE!</v>
      </c>
      <c r="AMX35">
        <v>-6.0008409014639E-4</v>
      </c>
      <c r="AMY35" t="e">
        <f>bvarHC2*bvarM8</f>
        <v>#VALUE!</v>
      </c>
      <c r="AMZ35" t="e">
        <f>cvarHC2*cvarM8</f>
        <v>#VALUE!</v>
      </c>
      <c r="ANA35" t="e">
        <f>mvarHC2*mvarM8</f>
        <v>#VALUE!</v>
      </c>
      <c r="ANB35" s="24" t="e">
        <f t="shared" si="444"/>
        <v>#VALUE!</v>
      </c>
      <c r="ANC35" s="24" t="e">
        <f t="shared" si="445"/>
        <v>#VALUE!</v>
      </c>
      <c r="AND35" s="24" t="e">
        <f t="shared" si="446"/>
        <v>#VALUE!</v>
      </c>
      <c r="ANE35">
        <v>1.2895290533654999</v>
      </c>
      <c r="ANF35" t="e">
        <f>bvarM1*bvarM6</f>
        <v>#VALUE!</v>
      </c>
      <c r="ANG35" t="e">
        <f>cvarM1*cvarM6</f>
        <v>#VALUE!</v>
      </c>
      <c r="ANH35" t="e">
        <f>mvarM1*mvarM6</f>
        <v>#VALUE!</v>
      </c>
      <c r="ANI35" s="24" t="e">
        <f t="shared" si="447"/>
        <v>#VALUE!</v>
      </c>
      <c r="ANJ35" s="24" t="e">
        <f t="shared" si="448"/>
        <v>#VALUE!</v>
      </c>
      <c r="ANK35" s="24" t="e">
        <f t="shared" si="449"/>
        <v>#VALUE!</v>
      </c>
      <c r="ANL35">
        <v>-1.0038203306821E-6</v>
      </c>
      <c r="ANM35" t="e">
        <f>bvarM4*bvarM6</f>
        <v>#VALUE!</v>
      </c>
      <c r="ANN35" t="e">
        <f>cvarM4*cvarM6</f>
        <v>#VALUE!</v>
      </c>
      <c r="ANO35" t="e">
        <f>mvarM4*mvarM6</f>
        <v>#VALUE!</v>
      </c>
      <c r="ANP35" s="24" t="e">
        <f t="shared" si="450"/>
        <v>#VALUE!</v>
      </c>
      <c r="ANQ35" s="24" t="e">
        <f t="shared" si="451"/>
        <v>#VALUE!</v>
      </c>
      <c r="ANR35" s="24" t="e">
        <f t="shared" si="452"/>
        <v>#VALUE!</v>
      </c>
      <c r="ANS35">
        <v>-2.1620580810564999E-9</v>
      </c>
      <c r="ANT35" t="e">
        <f>bvarHC1^2</f>
        <v>#VALUE!</v>
      </c>
      <c r="ANU35" t="e">
        <f>cvarHC1^2</f>
        <v>#VALUE!</v>
      </c>
      <c r="ANV35" t="e">
        <f>mvarHC1^2</f>
        <v>#VALUE!</v>
      </c>
      <c r="ANW35" s="24" t="e">
        <f t="shared" si="453"/>
        <v>#VALUE!</v>
      </c>
      <c r="ANX35" s="24" t="e">
        <f t="shared" si="454"/>
        <v>#VALUE!</v>
      </c>
      <c r="ANY35" s="24" t="e">
        <f t="shared" si="455"/>
        <v>#VALUE!</v>
      </c>
      <c r="ANZ35">
        <v>3.3325247732788002E-5</v>
      </c>
      <c r="AOA35" t="e">
        <f>bvarM2*bvarM9</f>
        <v>#VALUE!</v>
      </c>
      <c r="AOB35" t="e">
        <f>cvarM2*cvarM9</f>
        <v>#VALUE!</v>
      </c>
      <c r="AOC35" t="e">
        <f>mvarM2*mvarM9</f>
        <v>#VALUE!</v>
      </c>
      <c r="AOD35" s="24" t="e">
        <f t="shared" si="456"/>
        <v>#VALUE!</v>
      </c>
      <c r="AOE35" s="24" t="e">
        <f t="shared" si="457"/>
        <v>#VALUE!</v>
      </c>
      <c r="AOF35" s="24" t="e">
        <f t="shared" si="458"/>
        <v>#VALUE!</v>
      </c>
      <c r="AOG35">
        <v>-2.0618654132400002E-5</v>
      </c>
      <c r="AOH35" t="e">
        <f>bvarM2*bvarM8</f>
        <v>#VALUE!</v>
      </c>
      <c r="AOI35" t="e">
        <f>cvarM2*cvarM8</f>
        <v>#VALUE!</v>
      </c>
      <c r="AOJ35" t="e">
        <f>mvarM2*mvarM8</f>
        <v>#VALUE!</v>
      </c>
      <c r="AOK35" s="24" t="e">
        <f t="shared" si="459"/>
        <v>#VALUE!</v>
      </c>
      <c r="AOL35" s="24" t="e">
        <f t="shared" si="460"/>
        <v>#VALUE!</v>
      </c>
      <c r="AOM35" s="24" t="e">
        <f t="shared" si="461"/>
        <v>#VALUE!</v>
      </c>
      <c r="AON35">
        <v>-7.4290409112537001E-5</v>
      </c>
      <c r="AOO35" t="e">
        <f>bvarM2*bvarM7</f>
        <v>#VALUE!</v>
      </c>
      <c r="AOP35" t="e">
        <f>cvarM2*cvarM7</f>
        <v>#VALUE!</v>
      </c>
      <c r="AOQ35" t="e">
        <f>mvarM2*mvarM7</f>
        <v>#VALUE!</v>
      </c>
      <c r="AOR35" s="24" t="e">
        <f t="shared" si="462"/>
        <v>#VALUE!</v>
      </c>
      <c r="AOS35" s="24" t="e">
        <f t="shared" si="463"/>
        <v>#VALUE!</v>
      </c>
      <c r="AOT35" s="24" t="e">
        <f t="shared" si="464"/>
        <v>#VALUE!</v>
      </c>
      <c r="AOU35">
        <v>0.29569945851277002</v>
      </c>
      <c r="AOV35" t="e">
        <f>bvarM1*bvarM3</f>
        <v>#VALUE!</v>
      </c>
      <c r="AOW35" t="e">
        <f>cvarM1*cvarM3</f>
        <v>#VALUE!</v>
      </c>
      <c r="AOX35" t="e">
        <f>mvarM1*mvarM3</f>
        <v>#VALUE!</v>
      </c>
      <c r="AOY35" s="24" t="e">
        <f t="shared" si="465"/>
        <v>#VALUE!</v>
      </c>
      <c r="AOZ35" s="24" t="e">
        <f t="shared" si="466"/>
        <v>#VALUE!</v>
      </c>
      <c r="APA35" s="24" t="e">
        <f t="shared" si="467"/>
        <v>#VALUE!</v>
      </c>
      <c r="APB35">
        <v>-3.8454443779330001E-7</v>
      </c>
      <c r="APC35" t="e">
        <f>bvarM3*bvarM8</f>
        <v>#VALUE!</v>
      </c>
      <c r="APD35" t="e">
        <f>cvarM3*cvarM8</f>
        <v>#VALUE!</v>
      </c>
      <c r="APE35" t="e">
        <f>mvarM3*mvarM8</f>
        <v>#VALUE!</v>
      </c>
      <c r="APF35" s="24" t="e">
        <f t="shared" si="468"/>
        <v>#VALUE!</v>
      </c>
      <c r="APG35" s="24" t="e">
        <f t="shared" si="469"/>
        <v>#VALUE!</v>
      </c>
      <c r="APH35" s="24" t="e">
        <f t="shared" si="470"/>
        <v>#VALUE!</v>
      </c>
      <c r="API35">
        <v>-2.6944222514969002E-4</v>
      </c>
      <c r="APJ35" t="e">
        <f>bvarM4*bvarM7</f>
        <v>#VALUE!</v>
      </c>
      <c r="APK35" t="e">
        <f>cvarM4*cvarM7</f>
        <v>#VALUE!</v>
      </c>
      <c r="APL35" t="e">
        <f>mvarM4*mvarM7</f>
        <v>#VALUE!</v>
      </c>
      <c r="APM35" s="24" t="e">
        <f t="shared" si="471"/>
        <v>#VALUE!</v>
      </c>
      <c r="APN35" s="24" t="e">
        <f t="shared" si="472"/>
        <v>#VALUE!</v>
      </c>
      <c r="APO35" s="24" t="e">
        <f t="shared" si="473"/>
        <v>#VALUE!</v>
      </c>
      <c r="APP35">
        <v>-3.3223719379439999E-6</v>
      </c>
      <c r="APQ35" t="e">
        <f>bvarM3*bvarM4</f>
        <v>#VALUE!</v>
      </c>
      <c r="APR35" t="e">
        <f>cvarM3*cvarM4</f>
        <v>#VALUE!</v>
      </c>
      <c r="APS35" t="e">
        <f>mvarM3*mvarM4</f>
        <v>#VALUE!</v>
      </c>
      <c r="APT35" s="24" t="e">
        <f t="shared" si="474"/>
        <v>#VALUE!</v>
      </c>
      <c r="APU35" s="24" t="e">
        <f t="shared" si="475"/>
        <v>#VALUE!</v>
      </c>
      <c r="APV35" s="24" t="e">
        <f t="shared" si="476"/>
        <v>#VALUE!</v>
      </c>
      <c r="APW35">
        <v>-2296.8166940231999</v>
      </c>
      <c r="APX35" t="e">
        <f>bvarM1^2</f>
        <v>#VALUE!</v>
      </c>
      <c r="APY35" t="e">
        <f>cvarM1^2</f>
        <v>#VALUE!</v>
      </c>
      <c r="APZ35" t="e">
        <f>mvarM1^2</f>
        <v>#VALUE!</v>
      </c>
      <c r="AQA35" s="24" t="e">
        <f t="shared" si="477"/>
        <v>#VALUE!</v>
      </c>
      <c r="AQB35" s="24" t="e">
        <f t="shared" si="478"/>
        <v>#VALUE!</v>
      </c>
      <c r="AQC35" s="24" t="e">
        <f t="shared" si="479"/>
        <v>#VALUE!</v>
      </c>
      <c r="AQD35">
        <v>2.2266075427278E-6</v>
      </c>
      <c r="AQE35" t="e">
        <f>bvarM2*bvarM4</f>
        <v>#VALUE!</v>
      </c>
      <c r="AQF35" t="e">
        <f>cvarM2*cvarM4</f>
        <v>#VALUE!</v>
      </c>
      <c r="AQG35" t="e">
        <f>mvarM2*mvarM4</f>
        <v>#VALUE!</v>
      </c>
      <c r="AQH35" s="24" t="e">
        <f t="shared" si="480"/>
        <v>#VALUE!</v>
      </c>
      <c r="AQI35" s="24" t="e">
        <f t="shared" si="481"/>
        <v>#VALUE!</v>
      </c>
      <c r="AQJ35" s="24" t="e">
        <f t="shared" si="482"/>
        <v>#VALUE!</v>
      </c>
      <c r="AQK35">
        <v>0.25762737998414997</v>
      </c>
      <c r="AQL35" t="e">
        <f>bvarM1*bvarM6</f>
        <v>#VALUE!</v>
      </c>
      <c r="AQM35" t="e">
        <f>cvarM1*cvarM6</f>
        <v>#VALUE!</v>
      </c>
      <c r="AQN35" t="e">
        <f>mvarM1*mvarM6</f>
        <v>#VALUE!</v>
      </c>
      <c r="AQO35" s="24" t="e">
        <f t="shared" si="483"/>
        <v>#VALUE!</v>
      </c>
      <c r="AQP35" s="24" t="e">
        <f t="shared" si="484"/>
        <v>#VALUE!</v>
      </c>
      <c r="AQQ35" s="24" t="e">
        <f t="shared" si="485"/>
        <v>#VALUE!</v>
      </c>
      <c r="AQR35">
        <v>-7.8923796625846996E-8</v>
      </c>
      <c r="AQS35" t="e">
        <f>bvarM4*bvarM6</f>
        <v>#VALUE!</v>
      </c>
      <c r="AQT35" t="e">
        <f>cvarM4*cvarM6</f>
        <v>#VALUE!</v>
      </c>
      <c r="AQU35" t="e">
        <f>mvarM4*mvarM6</f>
        <v>#VALUE!</v>
      </c>
      <c r="AQV35" s="24" t="e">
        <f t="shared" si="486"/>
        <v>#VALUE!</v>
      </c>
      <c r="AQW35" s="24" t="e">
        <f t="shared" si="487"/>
        <v>#VALUE!</v>
      </c>
      <c r="AQX35" s="24" t="e">
        <f t="shared" si="488"/>
        <v>#VALUE!</v>
      </c>
      <c r="AQY35">
        <v>-5.1544735508982998E-7</v>
      </c>
      <c r="AQZ35" t="e">
        <f>bvarM3^2</f>
        <v>#VALUE!</v>
      </c>
      <c r="ARA35" t="e">
        <f>cvarM3^2</f>
        <v>#VALUE!</v>
      </c>
      <c r="ARB35" t="e">
        <f>mvarM3^2</f>
        <v>#VALUE!</v>
      </c>
      <c r="ARC35" s="24" t="e">
        <f t="shared" si="489"/>
        <v>#VALUE!</v>
      </c>
      <c r="ARD35" s="24" t="e">
        <f t="shared" si="490"/>
        <v>#VALUE!</v>
      </c>
      <c r="ARE35" s="24" t="e">
        <f t="shared" si="491"/>
        <v>#VALUE!</v>
      </c>
      <c r="ARF35">
        <v>2.8681010190355001E-5</v>
      </c>
      <c r="ARG35" t="e">
        <f>bvarM6*bvarM9</f>
        <v>#VALUE!</v>
      </c>
      <c r="ARH35" t="e">
        <f>cvarM6*cvarM9</f>
        <v>#VALUE!</v>
      </c>
      <c r="ARI35" t="e">
        <f>mvarM6*mvarM9</f>
        <v>#VALUE!</v>
      </c>
      <c r="ARJ35" s="24" t="e">
        <f t="shared" si="492"/>
        <v>#VALUE!</v>
      </c>
      <c r="ARK35" s="24" t="e">
        <f t="shared" si="493"/>
        <v>#VALUE!</v>
      </c>
      <c r="ARL35" s="24" t="e">
        <f t="shared" si="494"/>
        <v>#VALUE!</v>
      </c>
      <c r="ARM35">
        <v>-2.8359259928897002E-6</v>
      </c>
      <c r="ARN35" t="e">
        <f>bvarM4*bvarM6</f>
        <v>#VALUE!</v>
      </c>
      <c r="ARO35" t="e">
        <f>cvarM4*cvarM6</f>
        <v>#VALUE!</v>
      </c>
      <c r="ARP35" t="e">
        <f>mvarM4*mvarM6</f>
        <v>#VALUE!</v>
      </c>
      <c r="ARQ35" s="24" t="e">
        <f t="shared" si="495"/>
        <v>#VALUE!</v>
      </c>
      <c r="ARR35" s="24" t="e">
        <f t="shared" si="496"/>
        <v>#VALUE!</v>
      </c>
      <c r="ARS35" s="24" t="e">
        <f t="shared" si="497"/>
        <v>#VALUE!</v>
      </c>
      <c r="ART35">
        <v>6.1847674806031004E-6</v>
      </c>
      <c r="ARU35" t="e">
        <f>bvarM4*bvarM6</f>
        <v>#VALUE!</v>
      </c>
      <c r="ARV35" t="e">
        <f>cvarM4*cvarM6</f>
        <v>#VALUE!</v>
      </c>
      <c r="ARW35" t="e">
        <f>mvarM4*mvarM6</f>
        <v>#VALUE!</v>
      </c>
      <c r="ARX35" s="24" t="e">
        <f t="shared" si="498"/>
        <v>#VALUE!</v>
      </c>
      <c r="ARY35" s="24" t="e">
        <f t="shared" si="499"/>
        <v>#VALUE!</v>
      </c>
      <c r="ARZ35" s="24" t="e">
        <f t="shared" si="500"/>
        <v>#VALUE!</v>
      </c>
      <c r="ASA35">
        <v>0.73361520605750996</v>
      </c>
      <c r="ASB35" t="e">
        <f>bvarM1*bvarM7</f>
        <v>#VALUE!</v>
      </c>
      <c r="ASC35" t="e">
        <f>cvarM1*cvarM7</f>
        <v>#VALUE!</v>
      </c>
      <c r="ASD35" t="e">
        <f>mvarM1*mvarM7</f>
        <v>#VALUE!</v>
      </c>
      <c r="ASE35" s="24" t="e">
        <f t="shared" si="501"/>
        <v>#VALUE!</v>
      </c>
      <c r="ASF35" s="24" t="e">
        <f t="shared" si="502"/>
        <v>#VALUE!</v>
      </c>
      <c r="ASG35" s="24" t="e">
        <f t="shared" si="503"/>
        <v>#VALUE!</v>
      </c>
      <c r="ASH35">
        <v>-6.1820289298159003E-7</v>
      </c>
      <c r="ASI35" t="e">
        <f>bvarM3*bvarM8</f>
        <v>#VALUE!</v>
      </c>
      <c r="ASJ35" t="e">
        <f>cvarM3*cvarM8</f>
        <v>#VALUE!</v>
      </c>
      <c r="ASK35" t="e">
        <f>mvarM3*mvarM8</f>
        <v>#VALUE!</v>
      </c>
      <c r="ASL35" s="24" t="e">
        <f t="shared" si="504"/>
        <v>#VALUE!</v>
      </c>
      <c r="ASM35" s="24" t="e">
        <f t="shared" si="505"/>
        <v>#VALUE!</v>
      </c>
      <c r="ASN35" s="24" t="e">
        <f t="shared" si="506"/>
        <v>#VALUE!</v>
      </c>
      <c r="ASO35">
        <v>-2.1448818985087001E-4</v>
      </c>
      <c r="ASP35" t="e">
        <f>bvarM2^2</f>
        <v>#VALUE!</v>
      </c>
      <c r="ASQ35" t="e">
        <f>cvarM2^2</f>
        <v>#VALUE!</v>
      </c>
      <c r="ASR35" t="e">
        <f>mvarM2^2</f>
        <v>#VALUE!</v>
      </c>
      <c r="ASS35" s="24" t="e">
        <f t="shared" si="507"/>
        <v>#VALUE!</v>
      </c>
      <c r="AST35" s="24" t="e">
        <f t="shared" si="508"/>
        <v>#VALUE!</v>
      </c>
      <c r="ASU35" s="24" t="e">
        <f t="shared" si="509"/>
        <v>#VALUE!</v>
      </c>
      <c r="ASV35">
        <v>-2.0365188217739001E-5</v>
      </c>
      <c r="ASW35" t="e">
        <f>bvarM3*bvarM6</f>
        <v>#VALUE!</v>
      </c>
      <c r="ASX35" t="e">
        <f>cvarM3*cvarM6</f>
        <v>#VALUE!</v>
      </c>
      <c r="ASY35" t="e">
        <f>mvarM3*mvarM6</f>
        <v>#VALUE!</v>
      </c>
      <c r="ASZ35" s="24" t="e">
        <f t="shared" si="510"/>
        <v>#VALUE!</v>
      </c>
      <c r="ATA35" s="24" t="e">
        <f t="shared" si="511"/>
        <v>#VALUE!</v>
      </c>
      <c r="ATB35" s="24" t="e">
        <f t="shared" si="512"/>
        <v>#VALUE!</v>
      </c>
      <c r="ATC35">
        <v>-5.6666331821782E-6</v>
      </c>
      <c r="ATD35" t="e">
        <f>bvarM3*bvarM8</f>
        <v>#VALUE!</v>
      </c>
      <c r="ATE35" t="e">
        <f>cvarM3*cvarM8</f>
        <v>#VALUE!</v>
      </c>
      <c r="ATF35" t="e">
        <f>mvarM3*mvarM8</f>
        <v>#VALUE!</v>
      </c>
      <c r="ATG35" s="24" t="e">
        <f t="shared" si="513"/>
        <v>#VALUE!</v>
      </c>
      <c r="ATH35" s="24" t="e">
        <f t="shared" si="514"/>
        <v>#VALUE!</v>
      </c>
      <c r="ATI35" s="24" t="e">
        <f t="shared" si="515"/>
        <v>#VALUE!</v>
      </c>
      <c r="ATJ35">
        <v>2.2391662640319998E-5</v>
      </c>
      <c r="ATK35" t="e">
        <f>bvarM4*bvarM8</f>
        <v>#VALUE!</v>
      </c>
      <c r="ATL35" t="e">
        <f>cvarM4*cvarM8</f>
        <v>#VALUE!</v>
      </c>
      <c r="ATM35" t="e">
        <f>mvarM4*mvarM8</f>
        <v>#VALUE!</v>
      </c>
      <c r="ATN35" s="24" t="e">
        <f t="shared" si="516"/>
        <v>#VALUE!</v>
      </c>
      <c r="ATO35" s="24" t="e">
        <f t="shared" si="517"/>
        <v>#VALUE!</v>
      </c>
      <c r="ATP35" s="24" t="e">
        <f t="shared" si="518"/>
        <v>#VALUE!</v>
      </c>
      <c r="ATQ35">
        <v>0.17247410612988001</v>
      </c>
      <c r="ATR35" t="e">
        <f>bvarM1*bvarM3</f>
        <v>#VALUE!</v>
      </c>
      <c r="ATS35" t="e">
        <f>cvarM1*cvarM3</f>
        <v>#VALUE!</v>
      </c>
      <c r="ATT35" t="e">
        <f>mvarM1*mvarM3</f>
        <v>#VALUE!</v>
      </c>
      <c r="ATU35" s="24" t="e">
        <f t="shared" si="519"/>
        <v>#VALUE!</v>
      </c>
      <c r="ATV35" s="24" t="e">
        <f t="shared" si="520"/>
        <v>#VALUE!</v>
      </c>
      <c r="ATW35" s="24" t="e">
        <f t="shared" si="521"/>
        <v>#VALUE!</v>
      </c>
      <c r="ATX35">
        <v>6.6583727544400996E-7</v>
      </c>
      <c r="ATY35" t="e">
        <f>bvarM2*bvarM6</f>
        <v>#VALUE!</v>
      </c>
      <c r="ATZ35" t="e">
        <f>cvarM2*cvarM6</f>
        <v>#VALUE!</v>
      </c>
      <c r="AUA35" t="e">
        <f>mvarM2*mvarM6</f>
        <v>#VALUE!</v>
      </c>
      <c r="AUB35" s="24" t="e">
        <f t="shared" si="522"/>
        <v>#VALUE!</v>
      </c>
      <c r="AUC35" s="24" t="e">
        <f t="shared" si="523"/>
        <v>#VALUE!</v>
      </c>
      <c r="AUD35" s="24" t="e">
        <f t="shared" si="524"/>
        <v>#VALUE!</v>
      </c>
      <c r="AUE35">
        <v>1.8684280556132E-6</v>
      </c>
      <c r="AUF35" t="e">
        <f>bvarM4*bvarM6</f>
        <v>#VALUE!</v>
      </c>
      <c r="AUG35" t="e">
        <f>cvarM4*cvarM6</f>
        <v>#VALUE!</v>
      </c>
      <c r="AUH35" t="e">
        <f>mvarM4*mvarM6</f>
        <v>#VALUE!</v>
      </c>
      <c r="AUI35" s="24" t="e">
        <f t="shared" si="525"/>
        <v>#VALUE!</v>
      </c>
      <c r="AUJ35" s="24" t="e">
        <f t="shared" si="526"/>
        <v>#VALUE!</v>
      </c>
      <c r="AUK35" s="24" t="e">
        <f t="shared" si="527"/>
        <v>#VALUE!</v>
      </c>
      <c r="AUL35">
        <v>-3.3080296864192999E-5</v>
      </c>
      <c r="AUM35" t="e">
        <f>bvarM4*bvarM7</f>
        <v>#VALUE!</v>
      </c>
      <c r="AUN35" t="e">
        <f>cvarM4*cvarM7</f>
        <v>#VALUE!</v>
      </c>
      <c r="AUO35" t="e">
        <f>mvarM4*mvarM7</f>
        <v>#VALUE!</v>
      </c>
      <c r="AUP35" s="24" t="e">
        <f t="shared" si="528"/>
        <v>#VALUE!</v>
      </c>
      <c r="AUQ35" s="24" t="e">
        <f t="shared" si="529"/>
        <v>#VALUE!</v>
      </c>
      <c r="AUR35" s="24" t="e">
        <f t="shared" si="530"/>
        <v>#VALUE!</v>
      </c>
      <c r="AUS35">
        <v>9.9619761256229006E-6</v>
      </c>
      <c r="AUT35" t="e">
        <f>bvarM4*bvarM8</f>
        <v>#VALUE!</v>
      </c>
      <c r="AUU35" t="e">
        <f>cvarM4*cvarM8</f>
        <v>#VALUE!</v>
      </c>
      <c r="AUV35" t="e">
        <f>mvarM4*mvarM8</f>
        <v>#VALUE!</v>
      </c>
      <c r="AUW35" s="24" t="e">
        <f t="shared" si="531"/>
        <v>#VALUE!</v>
      </c>
      <c r="AUX35" s="24" t="e">
        <f t="shared" si="532"/>
        <v>#VALUE!</v>
      </c>
      <c r="AUY35" s="24" t="e">
        <f t="shared" si="533"/>
        <v>#VALUE!</v>
      </c>
      <c r="AUZ35">
        <v>-3.7409779332490001E-5</v>
      </c>
      <c r="AVA35" t="e">
        <f>bvarM4*bvarM6</f>
        <v>#VALUE!</v>
      </c>
      <c r="AVB35" t="e">
        <f>cvarM4*cvarM6</f>
        <v>#VALUE!</v>
      </c>
      <c r="AVC35" t="e">
        <f>mvarM4*mvarM6</f>
        <v>#VALUE!</v>
      </c>
      <c r="AVD35" s="24" t="e">
        <f t="shared" si="534"/>
        <v>#VALUE!</v>
      </c>
      <c r="AVE35" s="24" t="e">
        <f t="shared" si="535"/>
        <v>#VALUE!</v>
      </c>
      <c r="AVF35" s="24" t="e">
        <f t="shared" si="536"/>
        <v>#VALUE!</v>
      </c>
      <c r="AVG35">
        <v>0.16387331872300001</v>
      </c>
      <c r="AVH35" t="e">
        <f>bvarM1*bvarM3</f>
        <v>#VALUE!</v>
      </c>
      <c r="AVI35" t="e">
        <f>cvarM1*cvarM3</f>
        <v>#VALUE!</v>
      </c>
      <c r="AVJ35" t="e">
        <f>mvarM1*mvarM3</f>
        <v>#VALUE!</v>
      </c>
      <c r="AVK35" s="24" t="e">
        <f t="shared" si="537"/>
        <v>#VALUE!</v>
      </c>
      <c r="AVL35" s="24" t="e">
        <f t="shared" si="538"/>
        <v>#VALUE!</v>
      </c>
      <c r="AVM35" s="24" t="e">
        <f t="shared" si="539"/>
        <v>#VALUE!</v>
      </c>
      <c r="AVN35">
        <v>9.7924382028185997E-7</v>
      </c>
      <c r="AVO35" t="e">
        <f>bvarM2*bvarM6</f>
        <v>#VALUE!</v>
      </c>
      <c r="AVP35" t="e">
        <f>cvarM2*cvarM6</f>
        <v>#VALUE!</v>
      </c>
      <c r="AVQ35" t="e">
        <f>mvarM2*mvarM6</f>
        <v>#VALUE!</v>
      </c>
      <c r="AVR35" s="24" t="e">
        <f t="shared" si="540"/>
        <v>#VALUE!</v>
      </c>
      <c r="AVS35" s="24" t="e">
        <f t="shared" si="541"/>
        <v>#VALUE!</v>
      </c>
      <c r="AVT35" s="24" t="e">
        <f t="shared" si="542"/>
        <v>#VALUE!</v>
      </c>
      <c r="AVU35">
        <v>-3.2322972936487001E-4</v>
      </c>
      <c r="AVV35" t="e">
        <f>bvarM4*bvarM7</f>
        <v>#VALUE!</v>
      </c>
      <c r="AVW35" t="e">
        <f>cvarM4*cvarM7</f>
        <v>#VALUE!</v>
      </c>
      <c r="AVX35" t="e">
        <f>mvarM4*mvarM7</f>
        <v>#VALUE!</v>
      </c>
      <c r="AVY35" s="24" t="e">
        <f t="shared" si="543"/>
        <v>#VALUE!</v>
      </c>
      <c r="AVZ35" s="24" t="e">
        <f t="shared" si="544"/>
        <v>#VALUE!</v>
      </c>
      <c r="AWA35" s="24" t="e">
        <f t="shared" si="545"/>
        <v>#VALUE!</v>
      </c>
      <c r="AWB35">
        <v>158063.65665126999</v>
      </c>
      <c r="AWC35" t="e">
        <f>bvarM1^2</f>
        <v>#VALUE!</v>
      </c>
      <c r="AWD35" t="e">
        <f>cvarM1^2</f>
        <v>#VALUE!</v>
      </c>
      <c r="AWE35" t="e">
        <f>mvarM1^2</f>
        <v>#VALUE!</v>
      </c>
      <c r="AWF35" s="24" t="e">
        <f t="shared" si="546"/>
        <v>#VALUE!</v>
      </c>
      <c r="AWG35" s="24" t="e">
        <f t="shared" si="547"/>
        <v>#VALUE!</v>
      </c>
      <c r="AWH35" s="24" t="e">
        <f t="shared" si="548"/>
        <v>#VALUE!</v>
      </c>
      <c r="AWI35">
        <v>7.8924064347133994E-6</v>
      </c>
      <c r="AWJ35" t="e">
        <f>bvarM4*bvarM8</f>
        <v>#VALUE!</v>
      </c>
      <c r="AWK35" t="e">
        <f>cvarM4*cvarM8</f>
        <v>#VALUE!</v>
      </c>
      <c r="AWL35" t="e">
        <f>mvarM4*mvarM8</f>
        <v>#VALUE!</v>
      </c>
      <c r="AWM35" s="24" t="e">
        <f t="shared" si="549"/>
        <v>#VALUE!</v>
      </c>
      <c r="AWN35" s="24" t="e">
        <f t="shared" si="550"/>
        <v>#VALUE!</v>
      </c>
      <c r="AWO35" s="24" t="e">
        <f t="shared" si="551"/>
        <v>#VALUE!</v>
      </c>
      <c r="AWP35">
        <v>-5.0585031482967001E-5</v>
      </c>
      <c r="AWQ35" t="e">
        <f>bvarM2*bvarM3</f>
        <v>#VALUE!</v>
      </c>
      <c r="AWR35" t="e">
        <f>cvarM2*cvarM3</f>
        <v>#VALUE!</v>
      </c>
      <c r="AWS35" t="e">
        <f>mvarM2*mvarM3</f>
        <v>#VALUE!</v>
      </c>
      <c r="AWT35" s="24" t="e">
        <f t="shared" si="552"/>
        <v>#VALUE!</v>
      </c>
      <c r="AWU35" s="24" t="e">
        <f t="shared" si="553"/>
        <v>#VALUE!</v>
      </c>
      <c r="AWV35" s="24" t="e">
        <f t="shared" si="554"/>
        <v>#VALUE!</v>
      </c>
      <c r="AWW35">
        <v>1.7730097462398999E-5</v>
      </c>
      <c r="AWX35" t="e">
        <f>bvarM4*bvarM9</f>
        <v>#VALUE!</v>
      </c>
      <c r="AWY35" t="e">
        <f>cvarM4*cvarM9</f>
        <v>#VALUE!</v>
      </c>
      <c r="AWZ35" t="e">
        <f>mvarM4*mvarM9</f>
        <v>#VALUE!</v>
      </c>
      <c r="AXA35" s="24" t="e">
        <f t="shared" si="555"/>
        <v>#VALUE!</v>
      </c>
      <c r="AXB35" s="24" t="e">
        <f t="shared" si="556"/>
        <v>#VALUE!</v>
      </c>
      <c r="AXC35" s="24" t="e">
        <f t="shared" si="557"/>
        <v>#VALUE!</v>
      </c>
      <c r="AXD35">
        <v>-1.6270937835815E-5</v>
      </c>
      <c r="AXE35" t="e">
        <f>bvarM6*bvarM7</f>
        <v>#VALUE!</v>
      </c>
      <c r="AXF35" t="e">
        <f>cvarM6*cvarM7</f>
        <v>#VALUE!</v>
      </c>
      <c r="AXG35" t="e">
        <f>mvarM6*mvarM7</f>
        <v>#VALUE!</v>
      </c>
      <c r="AXH35" s="24" t="e">
        <f t="shared" si="558"/>
        <v>#VALUE!</v>
      </c>
      <c r="AXI35" s="24" t="e">
        <f t="shared" si="559"/>
        <v>#VALUE!</v>
      </c>
      <c r="AXJ35" s="24" t="e">
        <f t="shared" si="560"/>
        <v>#VALUE!</v>
      </c>
      <c r="AXK35">
        <v>6.5256967405952004E-5</v>
      </c>
      <c r="AXL35" t="e">
        <f>bvarM8*bvarM9</f>
        <v>#VALUE!</v>
      </c>
      <c r="AXM35" t="e">
        <f>cvarM8*cvarM9</f>
        <v>#VALUE!</v>
      </c>
      <c r="AXN35" t="e">
        <f>mvarM8*mvarM9</f>
        <v>#VALUE!</v>
      </c>
      <c r="AXO35" s="24" t="e">
        <f t="shared" si="561"/>
        <v>#VALUE!</v>
      </c>
      <c r="AXP35" s="24" t="e">
        <f t="shared" si="562"/>
        <v>#VALUE!</v>
      </c>
      <c r="AXQ35" s="24" t="e">
        <f t="shared" si="563"/>
        <v>#VALUE!</v>
      </c>
      <c r="AXR35">
        <v>-1.884465249052E-4</v>
      </c>
      <c r="AXS35" t="e">
        <f>bvarM2^2</f>
        <v>#VALUE!</v>
      </c>
      <c r="AXT35" t="e">
        <f>cvarM2^2</f>
        <v>#VALUE!</v>
      </c>
      <c r="AXU35" t="e">
        <f>mvarM2^2</f>
        <v>#VALUE!</v>
      </c>
      <c r="AXV35" s="24" t="e">
        <f t="shared" si="564"/>
        <v>#VALUE!</v>
      </c>
      <c r="AXW35" s="24" t="e">
        <f t="shared" si="565"/>
        <v>#VALUE!</v>
      </c>
      <c r="AXX35" s="24" t="e">
        <f t="shared" si="566"/>
        <v>#VALUE!</v>
      </c>
      <c r="AXY35">
        <v>-5.3514584054090002E-6</v>
      </c>
      <c r="AXZ35" t="e">
        <f>bvarM3*bvarM8</f>
        <v>#VALUE!</v>
      </c>
      <c r="AYA35" t="e">
        <f>cvarM3*cvarM8</f>
        <v>#VALUE!</v>
      </c>
      <c r="AYB35" t="e">
        <f>mvarM3*mvarM8</f>
        <v>#VALUE!</v>
      </c>
      <c r="AYC35" s="24" t="e">
        <f t="shared" si="567"/>
        <v>#VALUE!</v>
      </c>
      <c r="AYD35" s="24" t="e">
        <f t="shared" si="568"/>
        <v>#VALUE!</v>
      </c>
      <c r="AYE35" s="24" t="e">
        <f t="shared" si="569"/>
        <v>#VALUE!</v>
      </c>
      <c r="AYF35">
        <v>2.3852115699286001E-2</v>
      </c>
      <c r="AYG35" t="e">
        <f>bvarM1*bvarM9</f>
        <v>#VALUE!</v>
      </c>
      <c r="AYH35" t="e">
        <f>cvarM1*cvarM9</f>
        <v>#VALUE!</v>
      </c>
      <c r="AYI35" t="e">
        <f>mvarM1*mvarM9</f>
        <v>#VALUE!</v>
      </c>
      <c r="AYJ35" s="24" t="e">
        <f t="shared" si="570"/>
        <v>#VALUE!</v>
      </c>
      <c r="AYK35" s="24" t="e">
        <f t="shared" si="571"/>
        <v>#VALUE!</v>
      </c>
      <c r="AYL35" s="24" t="e">
        <f t="shared" si="572"/>
        <v>#VALUE!</v>
      </c>
      <c r="AYM35">
        <v>1.5630623644879001E-4</v>
      </c>
      <c r="AYN35" t="e">
        <f>bvarM6*bvarM7</f>
        <v>#VALUE!</v>
      </c>
      <c r="AYO35" t="e">
        <f>cvarM6*cvarM7</f>
        <v>#VALUE!</v>
      </c>
      <c r="AYP35" t="e">
        <f>mvarM6*mvarM7</f>
        <v>#VALUE!</v>
      </c>
      <c r="AYQ35" s="24" t="e">
        <f t="shared" si="573"/>
        <v>#VALUE!</v>
      </c>
      <c r="AYR35" s="24" t="e">
        <f t="shared" si="574"/>
        <v>#VALUE!</v>
      </c>
      <c r="AYS35" s="24" t="e">
        <f t="shared" si="575"/>
        <v>#VALUE!</v>
      </c>
      <c r="AYT35">
        <v>-3.8560621854838E-7</v>
      </c>
      <c r="AYU35" t="e">
        <f>bvarM3*bvarM8</f>
        <v>#VALUE!</v>
      </c>
      <c r="AYV35" t="e">
        <f>cvarM3*cvarM8</f>
        <v>#VALUE!</v>
      </c>
      <c r="AYW35" t="e">
        <f>mvarM3*mvarM8</f>
        <v>#VALUE!</v>
      </c>
      <c r="AYX35" s="24" t="e">
        <f t="shared" si="576"/>
        <v>#VALUE!</v>
      </c>
      <c r="AYY35" s="24" t="e">
        <f t="shared" si="577"/>
        <v>#VALUE!</v>
      </c>
      <c r="AYZ35" s="24" t="e">
        <f t="shared" si="578"/>
        <v>#VALUE!</v>
      </c>
      <c r="AZA35">
        <v>-1.8362358183844E-4</v>
      </c>
      <c r="AZB35" t="e">
        <f>bvarM3*bvarM8</f>
        <v>#VALUE!</v>
      </c>
      <c r="AZC35" t="e">
        <f>cvarM3*cvarM8</f>
        <v>#VALUE!</v>
      </c>
      <c r="AZD35" t="e">
        <f>mvarM3*mvarM8</f>
        <v>#VALUE!</v>
      </c>
      <c r="AZE35" s="24" t="e">
        <f t="shared" si="579"/>
        <v>#VALUE!</v>
      </c>
      <c r="AZF35" s="24" t="e">
        <f t="shared" si="580"/>
        <v>#VALUE!</v>
      </c>
      <c r="AZG35" s="24" t="e">
        <f t="shared" si="581"/>
        <v>#VALUE!</v>
      </c>
      <c r="AZH35">
        <v>2.7859720601135002E-4</v>
      </c>
      <c r="AZI35" t="e">
        <f>bvarM9^2</f>
        <v>#VALUE!</v>
      </c>
      <c r="AZJ35" t="e">
        <f>cvarM9^2</f>
        <v>#VALUE!</v>
      </c>
      <c r="AZK35" t="e">
        <f>mvarM9^2</f>
        <v>#VALUE!</v>
      </c>
      <c r="AZL35" s="24" t="e">
        <f t="shared" si="582"/>
        <v>#VALUE!</v>
      </c>
      <c r="AZM35" s="24" t="e">
        <f t="shared" si="583"/>
        <v>#VALUE!</v>
      </c>
      <c r="AZN35" s="24" t="e">
        <f t="shared" si="584"/>
        <v>#VALUE!</v>
      </c>
      <c r="AZO35">
        <v>-2.6287669253308002E-6</v>
      </c>
      <c r="AZP35" t="e">
        <f>bvarM4*bvarM6</f>
        <v>#VALUE!</v>
      </c>
      <c r="AZQ35" t="e">
        <f>cvarM4*cvarM6</f>
        <v>#VALUE!</v>
      </c>
      <c r="AZR35" t="e">
        <f>mvarM4*mvarM6</f>
        <v>#VALUE!</v>
      </c>
      <c r="AZS35" s="24" t="e">
        <f t="shared" si="585"/>
        <v>#VALUE!</v>
      </c>
      <c r="AZT35" s="24" t="e">
        <f t="shared" si="586"/>
        <v>#VALUE!</v>
      </c>
      <c r="AZU35" s="24" t="e">
        <f t="shared" si="587"/>
        <v>#VALUE!</v>
      </c>
      <c r="AZV35">
        <v>-1.2080848058877001E-4</v>
      </c>
      <c r="AZW35" t="e">
        <f>bvarM2*bvarM3</f>
        <v>#VALUE!</v>
      </c>
      <c r="AZX35" t="e">
        <f>cvarM2*cvarM3</f>
        <v>#VALUE!</v>
      </c>
      <c r="AZY35" t="e">
        <f>mvarM2*mvarM3</f>
        <v>#VALUE!</v>
      </c>
      <c r="AZZ35" s="24" t="e">
        <f t="shared" si="588"/>
        <v>#VALUE!</v>
      </c>
      <c r="BAA35" s="24" t="e">
        <f t="shared" si="589"/>
        <v>#VALUE!</v>
      </c>
      <c r="BAB35" s="24" t="e">
        <f t="shared" si="590"/>
        <v>#VALUE!</v>
      </c>
      <c r="BAC35">
        <v>9.3367982740588004E-8</v>
      </c>
      <c r="BAD35" t="e">
        <f>bvarHC1^2</f>
        <v>#VALUE!</v>
      </c>
      <c r="BAE35" t="e">
        <f>cvarHC1^2</f>
        <v>#VALUE!</v>
      </c>
      <c r="BAF35" t="e">
        <f>mvarHC1^2</f>
        <v>#VALUE!</v>
      </c>
      <c r="BAG35" s="24" t="e">
        <f t="shared" si="591"/>
        <v>#VALUE!</v>
      </c>
      <c r="BAH35" s="24" t="e">
        <f t="shared" si="592"/>
        <v>#VALUE!</v>
      </c>
      <c r="BAI35" s="24" t="e">
        <f t="shared" si="593"/>
        <v>#VALUE!</v>
      </c>
      <c r="BAJ35">
        <v>-1.5751847832098E-6</v>
      </c>
      <c r="BAK35" t="e">
        <f>bvarM4*bvarM6</f>
        <v>#VALUE!</v>
      </c>
      <c r="BAL35" t="e">
        <f>cvarM4*cvarM6</f>
        <v>#VALUE!</v>
      </c>
      <c r="BAM35" t="e">
        <f>mvarM4*mvarM6</f>
        <v>#VALUE!</v>
      </c>
      <c r="BAN35" s="24" t="e">
        <f t="shared" si="594"/>
        <v>#VALUE!</v>
      </c>
      <c r="BAO35" s="24" t="e">
        <f t="shared" si="595"/>
        <v>#VALUE!</v>
      </c>
      <c r="BAP35" s="24" t="e">
        <f t="shared" si="596"/>
        <v>#VALUE!</v>
      </c>
      <c r="BAQ35">
        <v>-1.4342866866545E-6</v>
      </c>
      <c r="BAR35" t="e">
        <f>bvarM6*bvarM8</f>
        <v>#VALUE!</v>
      </c>
      <c r="BAS35" t="e">
        <f>cvarM6*cvarM8</f>
        <v>#VALUE!</v>
      </c>
      <c r="BAT35" t="e">
        <f>mvarM6*mvarM8</f>
        <v>#VALUE!</v>
      </c>
      <c r="BAU35" s="24" t="e">
        <f t="shared" si="597"/>
        <v>#VALUE!</v>
      </c>
      <c r="BAV35" s="24" t="e">
        <f t="shared" si="598"/>
        <v>#VALUE!</v>
      </c>
      <c r="BAW35" s="24" t="e">
        <f t="shared" si="599"/>
        <v>#VALUE!</v>
      </c>
      <c r="BAX35">
        <v>3.4192930705242998E-5</v>
      </c>
      <c r="BAY35" t="e">
        <f>bvarM6*bvarM9</f>
        <v>#VALUE!</v>
      </c>
      <c r="BAZ35" t="e">
        <f>cvarM6*cvarM9</f>
        <v>#VALUE!</v>
      </c>
      <c r="BBA35" t="e">
        <f>mvarM6*mvarM9</f>
        <v>#VALUE!</v>
      </c>
      <c r="BBB35" s="24" t="e">
        <f t="shared" si="600"/>
        <v>#VALUE!</v>
      </c>
      <c r="BBC35" s="24" t="e">
        <f t="shared" si="601"/>
        <v>#VALUE!</v>
      </c>
      <c r="BBD35" s="24" t="e">
        <f t="shared" si="602"/>
        <v>#VALUE!</v>
      </c>
      <c r="BBE35">
        <v>-4.8897141217473997E-6</v>
      </c>
      <c r="BBF35" t="e">
        <f>bvarM3*bvarM8</f>
        <v>#VALUE!</v>
      </c>
      <c r="BBG35" t="e">
        <f>cvarM3*cvarM8</f>
        <v>#VALUE!</v>
      </c>
      <c r="BBH35" t="e">
        <f>mvarM3*mvarM8</f>
        <v>#VALUE!</v>
      </c>
      <c r="BBI35" s="24" t="e">
        <f t="shared" si="603"/>
        <v>#VALUE!</v>
      </c>
      <c r="BBJ35" s="24" t="e">
        <f t="shared" si="604"/>
        <v>#VALUE!</v>
      </c>
      <c r="BBK35" s="24" t="e">
        <f t="shared" si="605"/>
        <v>#VALUE!</v>
      </c>
      <c r="BBL35">
        <v>2.8649625116601999E-3</v>
      </c>
      <c r="BBM35" t="e">
        <f>bvarM1*bvarM9</f>
        <v>#VALUE!</v>
      </c>
      <c r="BBN35" t="e">
        <f>cvarM1*cvarM9</f>
        <v>#VALUE!</v>
      </c>
      <c r="BBO35" t="e">
        <f>mvarM1*mvarM9</f>
        <v>#VALUE!</v>
      </c>
      <c r="BBP35" s="24" t="e">
        <f t="shared" si="606"/>
        <v>#VALUE!</v>
      </c>
      <c r="BBQ35" s="24" t="e">
        <f t="shared" si="607"/>
        <v>#VALUE!</v>
      </c>
      <c r="BBR35" s="24" t="e">
        <f t="shared" si="608"/>
        <v>#VALUE!</v>
      </c>
      <c r="BBS35">
        <v>-1.6821575459025999E-5</v>
      </c>
      <c r="BBT35" t="e">
        <f>bvarM4*bvarM6</f>
        <v>#VALUE!</v>
      </c>
      <c r="BBU35" t="e">
        <f>cvarM4*cvarM6</f>
        <v>#VALUE!</v>
      </c>
      <c r="BBV35" t="e">
        <f>mvarM4*mvarM6</f>
        <v>#VALUE!</v>
      </c>
      <c r="BBW35" s="24" t="e">
        <f t="shared" si="609"/>
        <v>#VALUE!</v>
      </c>
      <c r="BBX35" s="24" t="e">
        <f t="shared" si="610"/>
        <v>#VALUE!</v>
      </c>
      <c r="BBY35" s="24" t="e">
        <f t="shared" si="611"/>
        <v>#VALUE!</v>
      </c>
      <c r="BBZ35">
        <v>1.3438485294949001E-6</v>
      </c>
      <c r="BCA35" t="e">
        <f>bvarM2*bvarM3</f>
        <v>#VALUE!</v>
      </c>
      <c r="BCB35" t="e">
        <f>cvarM2*cvarM3</f>
        <v>#VALUE!</v>
      </c>
      <c r="BCC35" t="e">
        <f>mvarM2*mvarM3</f>
        <v>#VALUE!</v>
      </c>
      <c r="BCD35" s="24" t="e">
        <f t="shared" si="612"/>
        <v>#VALUE!</v>
      </c>
      <c r="BCE35" s="24" t="e">
        <f t="shared" si="613"/>
        <v>#VALUE!</v>
      </c>
      <c r="BCF35" s="24" t="e">
        <f t="shared" si="614"/>
        <v>#VALUE!</v>
      </c>
      <c r="BCG35">
        <v>3.3904984751286E-6</v>
      </c>
      <c r="BCH35" t="e">
        <f>bvarM2*bvarM4</f>
        <v>#VALUE!</v>
      </c>
      <c r="BCI35" t="e">
        <f>cvarM2*cvarM4</f>
        <v>#VALUE!</v>
      </c>
      <c r="BCJ35" t="e">
        <f>mvarM2*mvarM4</f>
        <v>#VALUE!</v>
      </c>
      <c r="BCK35" s="24" t="e">
        <f t="shared" si="615"/>
        <v>#VALUE!</v>
      </c>
      <c r="BCL35" s="24" t="e">
        <f t="shared" si="616"/>
        <v>#VALUE!</v>
      </c>
      <c r="BCM35" s="24" t="e">
        <f t="shared" si="617"/>
        <v>#VALUE!</v>
      </c>
      <c r="BCN35">
        <v>1.1698283307768999E-3</v>
      </c>
      <c r="BCO35" t="e">
        <f>bvarM6^2</f>
        <v>#VALUE!</v>
      </c>
      <c r="BCP35" t="e">
        <f>cvarM6^2</f>
        <v>#VALUE!</v>
      </c>
      <c r="BCQ35" t="e">
        <f>mvarM6^2</f>
        <v>#VALUE!</v>
      </c>
      <c r="BCR35" s="24" t="e">
        <f t="shared" si="618"/>
        <v>#VALUE!</v>
      </c>
      <c r="BCS35" s="24" t="e">
        <f t="shared" si="619"/>
        <v>#VALUE!</v>
      </c>
      <c r="BCT35" s="24" t="e">
        <f t="shared" si="620"/>
        <v>#VALUE!</v>
      </c>
      <c r="BCU35">
        <v>-3.9045872365964998E-6</v>
      </c>
      <c r="BCV35" t="e">
        <f>bvarM2*bvarM9</f>
        <v>#VALUE!</v>
      </c>
      <c r="BCW35" t="e">
        <f>cvarM2*cvarM9</f>
        <v>#VALUE!</v>
      </c>
      <c r="BCX35" t="e">
        <f>mvarM2*mvarM9</f>
        <v>#VALUE!</v>
      </c>
      <c r="BCY35" s="24" t="e">
        <f t="shared" si="621"/>
        <v>#VALUE!</v>
      </c>
      <c r="BCZ35" s="24" t="e">
        <f t="shared" si="622"/>
        <v>#VALUE!</v>
      </c>
      <c r="BDA35" s="24" t="e">
        <f t="shared" si="623"/>
        <v>#VALUE!</v>
      </c>
      <c r="BDB35">
        <v>-1.2515211856641E-5</v>
      </c>
      <c r="BDC35" t="e">
        <f>bvarHC2*bvarM9</f>
        <v>#VALUE!</v>
      </c>
      <c r="BDD35" t="e">
        <f>cvarHC2*cvarM9</f>
        <v>#VALUE!</v>
      </c>
      <c r="BDE35" t="e">
        <f>mvarHC2*mvarM9</f>
        <v>#VALUE!</v>
      </c>
      <c r="BDF35" s="24" t="e">
        <f t="shared" si="624"/>
        <v>#VALUE!</v>
      </c>
      <c r="BDG35" s="24" t="e">
        <f t="shared" si="625"/>
        <v>#VALUE!</v>
      </c>
      <c r="BDH35" s="24" t="e">
        <f t="shared" si="626"/>
        <v>#VALUE!</v>
      </c>
      <c r="BDI35">
        <v>-6.4866133938759998E-5</v>
      </c>
      <c r="BDJ35" t="e">
        <f>bvarM3^2</f>
        <v>#VALUE!</v>
      </c>
      <c r="BDK35" t="e">
        <f>cvarM3^2</f>
        <v>#VALUE!</v>
      </c>
      <c r="BDL35" t="e">
        <f>mvarM3^2</f>
        <v>#VALUE!</v>
      </c>
      <c r="BDM35" s="24" t="e">
        <f t="shared" si="627"/>
        <v>#VALUE!</v>
      </c>
      <c r="BDN35" s="24" t="e">
        <f t="shared" si="628"/>
        <v>#VALUE!</v>
      </c>
      <c r="BDO35" s="24" t="e">
        <f t="shared" si="629"/>
        <v>#VALUE!</v>
      </c>
      <c r="BDP35">
        <v>2.3406587521140001E-5</v>
      </c>
      <c r="BDQ35" t="e">
        <f>bvarM2*bvarM7</f>
        <v>#VALUE!</v>
      </c>
      <c r="BDR35" t="e">
        <f>cvarM2*cvarM7</f>
        <v>#VALUE!</v>
      </c>
      <c r="BDS35" t="e">
        <f>mvarM2*mvarM7</f>
        <v>#VALUE!</v>
      </c>
      <c r="BDT35" s="24" t="e">
        <f t="shared" si="630"/>
        <v>#VALUE!</v>
      </c>
      <c r="BDU35" s="24" t="e">
        <f t="shared" si="631"/>
        <v>#VALUE!</v>
      </c>
      <c r="BDV35" s="24" t="e">
        <f t="shared" si="632"/>
        <v>#VALUE!</v>
      </c>
      <c r="BDW35">
        <v>1.7605060787138E-5</v>
      </c>
      <c r="BDX35" t="e">
        <f>bvarM2*bvarM8</f>
        <v>#VALUE!</v>
      </c>
      <c r="BDY35" t="e">
        <f>cvarM2*cvarM8</f>
        <v>#VALUE!</v>
      </c>
      <c r="BDZ35" t="e">
        <f>mvarM2*mvarM8</f>
        <v>#VALUE!</v>
      </c>
      <c r="BEA35" s="24" t="e">
        <f t="shared" si="633"/>
        <v>#VALUE!</v>
      </c>
      <c r="BEB35" s="24" t="e">
        <f t="shared" si="634"/>
        <v>#VALUE!</v>
      </c>
      <c r="BEC35" s="24" t="e">
        <f t="shared" si="635"/>
        <v>#VALUE!</v>
      </c>
      <c r="BED35">
        <v>4.4186349581079999E-4</v>
      </c>
      <c r="BEE35" t="e">
        <f>bvarM4^2</f>
        <v>#VALUE!</v>
      </c>
      <c r="BEF35" t="e">
        <f>cvarM4^2</f>
        <v>#VALUE!</v>
      </c>
      <c r="BEG35" t="e">
        <f>mvarM4^2</f>
        <v>#VALUE!</v>
      </c>
      <c r="BEH35" s="24" t="e">
        <f t="shared" si="636"/>
        <v>#VALUE!</v>
      </c>
      <c r="BEI35" s="24" t="e">
        <f t="shared" si="637"/>
        <v>#VALUE!</v>
      </c>
      <c r="BEJ35" s="24" t="e">
        <f t="shared" si="638"/>
        <v>#VALUE!</v>
      </c>
      <c r="BEK35">
        <v>4.5053270772172998E-5</v>
      </c>
      <c r="BEL35" t="e">
        <f>bvarM2*bvarM7</f>
        <v>#VALUE!</v>
      </c>
      <c r="BEM35" t="e">
        <f>cvarM2*cvarM7</f>
        <v>#VALUE!</v>
      </c>
      <c r="BEN35" t="e">
        <f>mvarM2*mvarM7</f>
        <v>#VALUE!</v>
      </c>
      <c r="BEO35" s="24" t="e">
        <f t="shared" si="639"/>
        <v>#VALUE!</v>
      </c>
      <c r="BEP35" s="24" t="e">
        <f t="shared" si="640"/>
        <v>#VALUE!</v>
      </c>
      <c r="BEQ35" s="24" t="e">
        <f t="shared" si="641"/>
        <v>#VALUE!</v>
      </c>
      <c r="BER35">
        <v>-1.1721786034056999E-5</v>
      </c>
      <c r="BES35" t="e">
        <f>bvarM2*bvarM4</f>
        <v>#VALUE!</v>
      </c>
      <c r="BET35" t="e">
        <f>cvarM2*cvarM4</f>
        <v>#VALUE!</v>
      </c>
      <c r="BEU35" t="e">
        <f>mvarM2*mvarM4</f>
        <v>#VALUE!</v>
      </c>
      <c r="BEV35" s="24" t="e">
        <f t="shared" si="642"/>
        <v>#VALUE!</v>
      </c>
      <c r="BEW35" s="24" t="e">
        <f t="shared" si="643"/>
        <v>#VALUE!</v>
      </c>
      <c r="BEX35" s="24" t="e">
        <f t="shared" si="644"/>
        <v>#VALUE!</v>
      </c>
      <c r="BEY35">
        <v>-6.8435990065885996E-5</v>
      </c>
      <c r="BEZ35" t="e">
        <f>bvarM4*bvarM7</f>
        <v>#VALUE!</v>
      </c>
      <c r="BFA35" t="e">
        <f>cvarM4*cvarM7</f>
        <v>#VALUE!</v>
      </c>
      <c r="BFB35" t="e">
        <f>mvarM4*mvarM7</f>
        <v>#VALUE!</v>
      </c>
      <c r="BFC35" s="24" t="e">
        <f t="shared" si="645"/>
        <v>#VALUE!</v>
      </c>
      <c r="BFD35" s="24" t="e">
        <f t="shared" si="646"/>
        <v>#VALUE!</v>
      </c>
      <c r="BFE35" s="24" t="e">
        <f t="shared" si="647"/>
        <v>#VALUE!</v>
      </c>
      <c r="BFF35">
        <v>-2.8161675383746999E-5</v>
      </c>
      <c r="BFG35" t="e">
        <f>bvarM6*bvarM7</f>
        <v>#VALUE!</v>
      </c>
      <c r="BFH35" t="e">
        <f>cvarM6*cvarM7</f>
        <v>#VALUE!</v>
      </c>
      <c r="BFI35" t="e">
        <f>mvarM6*mvarM7</f>
        <v>#VALUE!</v>
      </c>
      <c r="BFJ35" s="24" t="e">
        <f t="shared" si="648"/>
        <v>#VALUE!</v>
      </c>
      <c r="BFK35" s="24" t="e">
        <f t="shared" si="649"/>
        <v>#VALUE!</v>
      </c>
      <c r="BFL35" s="24" t="e">
        <f t="shared" si="650"/>
        <v>#VALUE!</v>
      </c>
      <c r="BFM35">
        <v>2.4172640416894999E-5</v>
      </c>
      <c r="BFN35" t="e">
        <f>bvarM4*bvarM7</f>
        <v>#VALUE!</v>
      </c>
      <c r="BFO35" t="e">
        <f>cvarM4*cvarM7</f>
        <v>#VALUE!</v>
      </c>
      <c r="BFP35" t="e">
        <f>mvarM4*mvarM7</f>
        <v>#VALUE!</v>
      </c>
      <c r="BFQ35" s="24" t="e">
        <f t="shared" si="651"/>
        <v>#VALUE!</v>
      </c>
      <c r="BFR35" s="24" t="e">
        <f t="shared" si="652"/>
        <v>#VALUE!</v>
      </c>
      <c r="BFS35" s="24" t="e">
        <f t="shared" si="653"/>
        <v>#VALUE!</v>
      </c>
      <c r="BFT35">
        <v>1.9233704836875E-4</v>
      </c>
      <c r="BFU35" t="e">
        <f>bvarM2*bvarM7</f>
        <v>#VALUE!</v>
      </c>
      <c r="BFV35" t="e">
        <f>cvarM2*cvarM7</f>
        <v>#VALUE!</v>
      </c>
      <c r="BFW35" t="e">
        <f>mvarM2*mvarM7</f>
        <v>#VALUE!</v>
      </c>
      <c r="BFX35" s="24" t="e">
        <f t="shared" si="654"/>
        <v>#VALUE!</v>
      </c>
      <c r="BFY35" s="24" t="e">
        <f t="shared" si="655"/>
        <v>#VALUE!</v>
      </c>
      <c r="BFZ35" s="24" t="e">
        <f t="shared" si="656"/>
        <v>#VALUE!</v>
      </c>
      <c r="BGA35"/>
      <c r="BGB35"/>
      <c r="BGC35"/>
      <c r="BGD35"/>
      <c r="BGE35" s="24">
        <f t="shared" si="657"/>
        <v>0</v>
      </c>
      <c r="BGF35" s="24">
        <f t="shared" si="658"/>
        <v>0</v>
      </c>
      <c r="BGG35" s="24">
        <f t="shared" si="659"/>
        <v>0</v>
      </c>
      <c r="BGH35">
        <v>8.1253424813289999E-7</v>
      </c>
      <c r="BGI35" t="e">
        <f>bvarM3*bvarM9</f>
        <v>#VALUE!</v>
      </c>
      <c r="BGJ35" t="e">
        <f>cvarM3*cvarM9</f>
        <v>#VALUE!</v>
      </c>
      <c r="BGK35" t="e">
        <f>mvarM3*mvarM9</f>
        <v>#VALUE!</v>
      </c>
      <c r="BGL35" s="24" t="e">
        <f t="shared" si="660"/>
        <v>#VALUE!</v>
      </c>
      <c r="BGM35" s="24" t="e">
        <f t="shared" si="661"/>
        <v>#VALUE!</v>
      </c>
      <c r="BGN35" s="24" t="e">
        <f t="shared" si="662"/>
        <v>#VALUE!</v>
      </c>
      <c r="BGO35">
        <v>1.4130702650778999</v>
      </c>
      <c r="BGP35" t="e">
        <f>bvarM1*bvarM6</f>
        <v>#VALUE!</v>
      </c>
      <c r="BGQ35" t="e">
        <f>cvarM1*cvarM6</f>
        <v>#VALUE!</v>
      </c>
      <c r="BGR35" t="e">
        <f>mvarM1*mvarM6</f>
        <v>#VALUE!</v>
      </c>
      <c r="BGS35" s="24" t="e">
        <f t="shared" si="663"/>
        <v>#VALUE!</v>
      </c>
      <c r="BGT35" s="24" t="e">
        <f t="shared" si="664"/>
        <v>#VALUE!</v>
      </c>
      <c r="BGU35" s="24" t="e">
        <f t="shared" si="665"/>
        <v>#VALUE!</v>
      </c>
      <c r="BGV35">
        <v>4.0001974959059996E-12</v>
      </c>
      <c r="BGW35" t="e">
        <f>bvarHC1^2</f>
        <v>#VALUE!</v>
      </c>
      <c r="BGX35" t="e">
        <f>cvarHC1^2</f>
        <v>#VALUE!</v>
      </c>
      <c r="BGY35" t="e">
        <f>mvarHC1^2</f>
        <v>#VALUE!</v>
      </c>
      <c r="BGZ35" s="24" t="e">
        <f t="shared" si="666"/>
        <v>#VALUE!</v>
      </c>
      <c r="BHA35" s="24" t="e">
        <f t="shared" si="667"/>
        <v>#VALUE!</v>
      </c>
      <c r="BHB35" s="24" t="e">
        <f t="shared" si="668"/>
        <v>#VALUE!</v>
      </c>
      <c r="BHC35">
        <v>2.4274540139817999E-5</v>
      </c>
      <c r="BHD35" t="e">
        <f>bvarM2*bvarM6</f>
        <v>#VALUE!</v>
      </c>
      <c r="BHE35" t="e">
        <f>cvarM2*cvarM6</f>
        <v>#VALUE!</v>
      </c>
      <c r="BHF35" t="e">
        <f>mvarM2*mvarM6</f>
        <v>#VALUE!</v>
      </c>
      <c r="BHG35" s="24" t="e">
        <f t="shared" si="669"/>
        <v>#VALUE!</v>
      </c>
      <c r="BHH35" s="24" t="e">
        <f t="shared" si="670"/>
        <v>#VALUE!</v>
      </c>
      <c r="BHI35" s="24" t="e">
        <f t="shared" si="671"/>
        <v>#VALUE!</v>
      </c>
      <c r="BHJ35">
        <v>2.7992383094797E-4</v>
      </c>
      <c r="BHK35" t="e">
        <f>bvarM2*bvarM7</f>
        <v>#VALUE!</v>
      </c>
      <c r="BHL35" t="e">
        <f>cvarM2*cvarM7</f>
        <v>#VALUE!</v>
      </c>
      <c r="BHM35" t="e">
        <f>mvarM2*mvarM7</f>
        <v>#VALUE!</v>
      </c>
      <c r="BHN35" s="24" t="e">
        <f t="shared" si="672"/>
        <v>#VALUE!</v>
      </c>
      <c r="BHO35" s="24" t="e">
        <f t="shared" si="673"/>
        <v>#VALUE!</v>
      </c>
      <c r="BHP35" s="24" t="e">
        <f t="shared" si="674"/>
        <v>#VALUE!</v>
      </c>
      <c r="BHQ35">
        <v>-3.9055634636512001E-7</v>
      </c>
      <c r="BHR35" t="e">
        <f>bvarM7^2</f>
        <v>#VALUE!</v>
      </c>
      <c r="BHS35" t="e">
        <f>cvarM7^2</f>
        <v>#VALUE!</v>
      </c>
      <c r="BHT35" t="e">
        <f>mvarM7^2</f>
        <v>#VALUE!</v>
      </c>
      <c r="BHU35" s="24" t="e">
        <f t="shared" si="675"/>
        <v>#VALUE!</v>
      </c>
      <c r="BHV35" s="24" t="e">
        <f t="shared" si="676"/>
        <v>#VALUE!</v>
      </c>
      <c r="BHW35" s="24" t="e">
        <f t="shared" si="677"/>
        <v>#VALUE!</v>
      </c>
      <c r="BHX35">
        <v>-6.0210330181313E-6</v>
      </c>
      <c r="BHY35" t="e">
        <f>bvarM3*bvarM6</f>
        <v>#VALUE!</v>
      </c>
      <c r="BHZ35" t="e">
        <f>cvarM3*cvarM6</f>
        <v>#VALUE!</v>
      </c>
      <c r="BIA35" t="e">
        <f>mvarM3*mvarM6</f>
        <v>#VALUE!</v>
      </c>
      <c r="BIB35" s="24" t="e">
        <f t="shared" si="678"/>
        <v>#VALUE!</v>
      </c>
      <c r="BIC35" s="24" t="e">
        <f t="shared" si="679"/>
        <v>#VALUE!</v>
      </c>
      <c r="BID35" s="24" t="e">
        <f t="shared" si="680"/>
        <v>#VALUE!</v>
      </c>
      <c r="BIE35">
        <v>0.13871700518037999</v>
      </c>
      <c r="BIF35" t="e">
        <f>bvarM1*bvarM3</f>
        <v>#VALUE!</v>
      </c>
      <c r="BIG35" t="e">
        <f>cvarM1*cvarM3</f>
        <v>#VALUE!</v>
      </c>
      <c r="BIH35" t="e">
        <f>mvarM1*mvarM3</f>
        <v>#VALUE!</v>
      </c>
      <c r="BII35" s="24" t="e">
        <f t="shared" si="681"/>
        <v>#VALUE!</v>
      </c>
      <c r="BIJ35" s="24" t="e">
        <f t="shared" si="682"/>
        <v>#VALUE!</v>
      </c>
      <c r="BIK35" s="24" t="e">
        <f t="shared" si="683"/>
        <v>#VALUE!</v>
      </c>
      <c r="BIL35">
        <v>-5.6650670420860999E-10</v>
      </c>
      <c r="BIM35" t="e">
        <f>bvarM6*bvarM9</f>
        <v>#VALUE!</v>
      </c>
      <c r="BIN35" t="e">
        <f>cvarM6*cvarM9</f>
        <v>#VALUE!</v>
      </c>
      <c r="BIO35" t="e">
        <f>mvarM6*mvarM9</f>
        <v>#VALUE!</v>
      </c>
      <c r="BIP35" s="24" t="e">
        <f t="shared" si="684"/>
        <v>#VALUE!</v>
      </c>
      <c r="BIQ35" s="24" t="e">
        <f t="shared" si="685"/>
        <v>#VALUE!</v>
      </c>
      <c r="BIR35" s="24" t="e">
        <f t="shared" si="686"/>
        <v>#VALUE!</v>
      </c>
      <c r="BIS35">
        <v>3.4068066462109001E-7</v>
      </c>
      <c r="BIT35" t="e">
        <f>bvarHC1^2</f>
        <v>#VALUE!</v>
      </c>
      <c r="BIU35" t="e">
        <f>cvarHC1^2</f>
        <v>#VALUE!</v>
      </c>
      <c r="BIV35" t="e">
        <f>mvarHC1^2</f>
        <v>#VALUE!</v>
      </c>
      <c r="BIW35" s="24" t="e">
        <f t="shared" si="687"/>
        <v>#VALUE!</v>
      </c>
      <c r="BIX35" s="24" t="e">
        <f t="shared" si="688"/>
        <v>#VALUE!</v>
      </c>
      <c r="BIY35" s="24" t="e">
        <f t="shared" si="689"/>
        <v>#VALUE!</v>
      </c>
      <c r="BIZ35">
        <v>-4.4441739050585999E-5</v>
      </c>
      <c r="BJA35" t="e">
        <f>bvarM4*bvarM7</f>
        <v>#VALUE!</v>
      </c>
      <c r="BJB35" t="e">
        <f>cvarM4*cvarM7</f>
        <v>#VALUE!</v>
      </c>
      <c r="BJC35" t="e">
        <f>mvarM4*mvarM7</f>
        <v>#VALUE!</v>
      </c>
      <c r="BJD35" s="24" t="e">
        <f t="shared" si="690"/>
        <v>#VALUE!</v>
      </c>
      <c r="BJE35" s="24" t="e">
        <f t="shared" si="691"/>
        <v>#VALUE!</v>
      </c>
      <c r="BJF35" s="24" t="e">
        <f t="shared" si="692"/>
        <v>#VALUE!</v>
      </c>
      <c r="BJG35"/>
      <c r="BJH35"/>
      <c r="BJI35"/>
      <c r="BJJ35"/>
      <c r="BJK35" s="24">
        <f t="shared" si="693"/>
        <v>0</v>
      </c>
      <c r="BJL35" s="24">
        <f t="shared" si="694"/>
        <v>0</v>
      </c>
      <c r="BJM35" s="24">
        <f t="shared" si="695"/>
        <v>0</v>
      </c>
      <c r="BJN35">
        <v>4.1184977143796003E-8</v>
      </c>
      <c r="BJO35" t="e">
        <f>bvarHC1^2</f>
        <v>#VALUE!</v>
      </c>
      <c r="BJP35" t="e">
        <f>cvarHC1^2</f>
        <v>#VALUE!</v>
      </c>
      <c r="BJQ35" t="e">
        <f>mvarHC1^2</f>
        <v>#VALUE!</v>
      </c>
      <c r="BJR35" s="24" t="e">
        <f t="shared" si="696"/>
        <v>#VALUE!</v>
      </c>
      <c r="BJS35" s="24" t="e">
        <f t="shared" si="697"/>
        <v>#VALUE!</v>
      </c>
      <c r="BJT35" s="24" t="e">
        <f t="shared" si="698"/>
        <v>#VALUE!</v>
      </c>
      <c r="BJU35">
        <v>0.72834508087181005</v>
      </c>
      <c r="BJV35" t="e">
        <f>bvarM1*bvarM6</f>
        <v>#VALUE!</v>
      </c>
      <c r="BJW35" t="e">
        <f>cvarM1*cvarM6</f>
        <v>#VALUE!</v>
      </c>
      <c r="BJX35" t="e">
        <f>mvarM1*mvarM6</f>
        <v>#VALUE!</v>
      </c>
      <c r="BJY35" s="24" t="e">
        <f t="shared" si="699"/>
        <v>#VALUE!</v>
      </c>
      <c r="BJZ35" s="24" t="e">
        <f t="shared" si="700"/>
        <v>#VALUE!</v>
      </c>
      <c r="BKA35" s="24" t="e">
        <f t="shared" si="701"/>
        <v>#VALUE!</v>
      </c>
      <c r="BKB35">
        <v>4.2104008516077996E-12</v>
      </c>
      <c r="BKC35" t="e">
        <f>bvarHC1^2</f>
        <v>#VALUE!</v>
      </c>
      <c r="BKD35" t="e">
        <f>cvarHC1^2</f>
        <v>#VALUE!</v>
      </c>
      <c r="BKE35" t="e">
        <f>mvarHC1^2</f>
        <v>#VALUE!</v>
      </c>
      <c r="BKF35" s="24" t="e">
        <f t="shared" si="702"/>
        <v>#VALUE!</v>
      </c>
      <c r="BKG35" s="24" t="e">
        <f t="shared" si="703"/>
        <v>#VALUE!</v>
      </c>
      <c r="BKH35" s="24" t="e">
        <f t="shared" si="704"/>
        <v>#VALUE!</v>
      </c>
      <c r="BKI35">
        <v>2.3234547511105001E-5</v>
      </c>
      <c r="BKJ35" t="e">
        <f>bvarM4*bvarM6</f>
        <v>#VALUE!</v>
      </c>
      <c r="BKK35" t="e">
        <f>cvarM4*cvarM6</f>
        <v>#VALUE!</v>
      </c>
      <c r="BKL35" t="e">
        <f>mvarM4*mvarM6</f>
        <v>#VALUE!</v>
      </c>
      <c r="BKM35" s="24" t="e">
        <f t="shared" si="705"/>
        <v>#VALUE!</v>
      </c>
      <c r="BKN35" s="24" t="e">
        <f t="shared" si="706"/>
        <v>#VALUE!</v>
      </c>
      <c r="BKO35" s="24" t="e">
        <f t="shared" si="707"/>
        <v>#VALUE!</v>
      </c>
      <c r="BKP35">
        <v>1.6801072193822E-5</v>
      </c>
      <c r="BKQ35" t="e">
        <f>bvarM4*bvarM9</f>
        <v>#VALUE!</v>
      </c>
      <c r="BKR35" t="e">
        <f>cvarM4*cvarM9</f>
        <v>#VALUE!</v>
      </c>
      <c r="BKS35" t="e">
        <f>mvarM4*mvarM9</f>
        <v>#VALUE!</v>
      </c>
      <c r="BKT35" s="24" t="e">
        <f t="shared" si="708"/>
        <v>#VALUE!</v>
      </c>
      <c r="BKU35" s="24" t="e">
        <f t="shared" si="709"/>
        <v>#VALUE!</v>
      </c>
      <c r="BKV35" s="24" t="e">
        <f t="shared" si="710"/>
        <v>#VALUE!</v>
      </c>
      <c r="BKW35">
        <v>-5.1568465663753001E-15</v>
      </c>
      <c r="BKX35" t="e">
        <f>bvarHC1^3</f>
        <v>#VALUE!</v>
      </c>
      <c r="BKY35" t="e">
        <f>cvarHC1^3</f>
        <v>#VALUE!</v>
      </c>
      <c r="BKZ35" t="e">
        <f>mvarHC1^3</f>
        <v>#VALUE!</v>
      </c>
      <c r="BLA35" s="24" t="e">
        <f t="shared" si="711"/>
        <v>#VALUE!</v>
      </c>
      <c r="BLB35" s="24" t="e">
        <f t="shared" si="712"/>
        <v>#VALUE!</v>
      </c>
      <c r="BLC35" s="24" t="e">
        <f t="shared" si="713"/>
        <v>#VALUE!</v>
      </c>
      <c r="BLD35">
        <v>3732.2702882924</v>
      </c>
      <c r="BLE35" t="e">
        <f>bvarM1^2</f>
        <v>#VALUE!</v>
      </c>
      <c r="BLF35" t="e">
        <f>cvarM1^2</f>
        <v>#VALUE!</v>
      </c>
      <c r="BLG35" t="e">
        <f>mvarM1^2</f>
        <v>#VALUE!</v>
      </c>
      <c r="BLH35" s="24" t="e">
        <f t="shared" si="714"/>
        <v>#VALUE!</v>
      </c>
      <c r="BLI35" s="24" t="e">
        <f t="shared" si="715"/>
        <v>#VALUE!</v>
      </c>
      <c r="BLJ35" s="24" t="e">
        <f t="shared" si="716"/>
        <v>#VALUE!</v>
      </c>
      <c r="BLK35">
        <v>0.46176362709145002</v>
      </c>
      <c r="BLL35" t="e">
        <f>bvarM1*bvarM6</f>
        <v>#VALUE!</v>
      </c>
      <c r="BLM35" t="e">
        <f>cvarM1*cvarM6</f>
        <v>#VALUE!</v>
      </c>
      <c r="BLN35" t="e">
        <f>mvarM1*mvarM6</f>
        <v>#VALUE!</v>
      </c>
      <c r="BLO35" s="24" t="e">
        <f t="shared" si="717"/>
        <v>#VALUE!</v>
      </c>
      <c r="BLP35" s="24" t="e">
        <f t="shared" si="718"/>
        <v>#VALUE!</v>
      </c>
      <c r="BLQ35" s="24" t="e">
        <f t="shared" si="719"/>
        <v>#VALUE!</v>
      </c>
      <c r="BLR35">
        <v>1.9160970558966E-4</v>
      </c>
      <c r="BLS35" t="e">
        <f>bvarM1*bvarM7</f>
        <v>#VALUE!</v>
      </c>
      <c r="BLT35" t="e">
        <f>cvarM1*cvarM7</f>
        <v>#VALUE!</v>
      </c>
      <c r="BLU35" t="e">
        <f>mvarM1*mvarM7</f>
        <v>#VALUE!</v>
      </c>
      <c r="BLV35" s="24" t="e">
        <f t="shared" si="720"/>
        <v>#VALUE!</v>
      </c>
      <c r="BLW35" s="24" t="e">
        <f t="shared" si="721"/>
        <v>#VALUE!</v>
      </c>
      <c r="BLX35" s="24" t="e">
        <f t="shared" si="722"/>
        <v>#VALUE!</v>
      </c>
      <c r="BLY35">
        <v>1.0101204247892E-5</v>
      </c>
      <c r="BLZ35" t="e">
        <f>bvarM7*bvarM9</f>
        <v>#VALUE!</v>
      </c>
      <c r="BMA35" t="e">
        <f>cvarM7*cvarM9</f>
        <v>#VALUE!</v>
      </c>
      <c r="BMB35" t="e">
        <f>mvarM7*mvarM9</f>
        <v>#VALUE!</v>
      </c>
      <c r="BMC35" s="24" t="e">
        <f t="shared" si="723"/>
        <v>#VALUE!</v>
      </c>
      <c r="BMD35" s="24" t="e">
        <f t="shared" si="724"/>
        <v>#VALUE!</v>
      </c>
      <c r="BME35" s="24" t="e">
        <f t="shared" si="725"/>
        <v>#VALUE!</v>
      </c>
      <c r="BMF35">
        <v>-1.4188403852491E-5</v>
      </c>
      <c r="BMG35" t="e">
        <f>bvarM3*bvarM9</f>
        <v>#VALUE!</v>
      </c>
      <c r="BMH35" t="e">
        <f>cvarM3*cvarM9</f>
        <v>#VALUE!</v>
      </c>
      <c r="BMI35" t="e">
        <f>mvarM3*mvarM9</f>
        <v>#VALUE!</v>
      </c>
      <c r="BMJ35" s="24" t="e">
        <f t="shared" si="726"/>
        <v>#VALUE!</v>
      </c>
      <c r="BMK35" s="24" t="e">
        <f t="shared" si="727"/>
        <v>#VALUE!</v>
      </c>
      <c r="BML35" s="24" t="e">
        <f t="shared" si="728"/>
        <v>#VALUE!</v>
      </c>
      <c r="BMM35">
        <v>2.0809845948663E-8</v>
      </c>
      <c r="BMN35" t="e">
        <f>bvarM6^2</f>
        <v>#VALUE!</v>
      </c>
      <c r="BMO35" t="e">
        <f>cvarM6^2</f>
        <v>#VALUE!</v>
      </c>
      <c r="BMP35" t="e">
        <f>mvarM6^2</f>
        <v>#VALUE!</v>
      </c>
      <c r="BMQ35" s="24" t="e">
        <f t="shared" si="729"/>
        <v>#VALUE!</v>
      </c>
      <c r="BMR35" s="24" t="e">
        <f t="shared" si="730"/>
        <v>#VALUE!</v>
      </c>
      <c r="BMS35" s="24" t="e">
        <f t="shared" si="731"/>
        <v>#VALUE!</v>
      </c>
      <c r="BMT35">
        <v>-3.1282971238549E-5</v>
      </c>
      <c r="BMU35" t="e">
        <f>bvarM2^2</f>
        <v>#VALUE!</v>
      </c>
      <c r="BMV35" t="e">
        <f>cvarM2^2</f>
        <v>#VALUE!</v>
      </c>
      <c r="BMW35" t="e">
        <f>mvarM2^2</f>
        <v>#VALUE!</v>
      </c>
      <c r="BMX35" s="24" t="e">
        <f t="shared" si="732"/>
        <v>#VALUE!</v>
      </c>
      <c r="BMY35" s="24" t="e">
        <f t="shared" si="733"/>
        <v>#VALUE!</v>
      </c>
      <c r="BMZ35" s="24" t="e">
        <f t="shared" si="734"/>
        <v>#VALUE!</v>
      </c>
      <c r="BNA35">
        <v>0.25735948718659002</v>
      </c>
      <c r="BNB35" t="e">
        <f>bvarM1*bvarM4</f>
        <v>#VALUE!</v>
      </c>
      <c r="BNC35" t="e">
        <f>cvarM1*cvarM4</f>
        <v>#VALUE!</v>
      </c>
      <c r="BND35" t="e">
        <f>mvarM1*mvarM4</f>
        <v>#VALUE!</v>
      </c>
      <c r="BNE35" s="24" t="e">
        <f t="shared" si="735"/>
        <v>#VALUE!</v>
      </c>
      <c r="BNF35" s="24" t="e">
        <f t="shared" si="736"/>
        <v>#VALUE!</v>
      </c>
      <c r="BNG35" s="24" t="e">
        <f t="shared" si="737"/>
        <v>#VALUE!</v>
      </c>
      <c r="BNH35">
        <v>-2.1084063649093999E-8</v>
      </c>
      <c r="BNI35" t="e">
        <f>bvarM6*bvarM7</f>
        <v>#VALUE!</v>
      </c>
      <c r="BNJ35" t="e">
        <f>cvarM6*cvarM7</f>
        <v>#VALUE!</v>
      </c>
      <c r="BNK35" t="e">
        <f>mvarM6*mvarM7</f>
        <v>#VALUE!</v>
      </c>
      <c r="BNL35" s="24" t="e">
        <f t="shared" si="738"/>
        <v>#VALUE!</v>
      </c>
      <c r="BNM35" s="24" t="e">
        <f t="shared" si="739"/>
        <v>#VALUE!</v>
      </c>
      <c r="BNN35" s="24" t="e">
        <f t="shared" si="740"/>
        <v>#VALUE!</v>
      </c>
      <c r="BNO35">
        <v>9.0206090273492001E-4</v>
      </c>
      <c r="BNP35" t="e">
        <f>bvarM7^2</f>
        <v>#VALUE!</v>
      </c>
      <c r="BNQ35" t="e">
        <f>cvarM7^2</f>
        <v>#VALUE!</v>
      </c>
      <c r="BNR35" t="e">
        <f>mvarM7^2</f>
        <v>#VALUE!</v>
      </c>
      <c r="BNS35" s="24" t="e">
        <f t="shared" si="741"/>
        <v>#VALUE!</v>
      </c>
      <c r="BNT35" s="24" t="e">
        <f t="shared" si="742"/>
        <v>#VALUE!</v>
      </c>
      <c r="BNU35" s="24" t="e">
        <f t="shared" si="743"/>
        <v>#VALUE!</v>
      </c>
      <c r="BNV35">
        <v>-7.3666410315105002E-6</v>
      </c>
      <c r="BNW35" t="e">
        <f>bvarM3*bvarM4</f>
        <v>#VALUE!</v>
      </c>
      <c r="BNX35" t="e">
        <f>cvarM3*cvarM4</f>
        <v>#VALUE!</v>
      </c>
      <c r="BNY35" t="e">
        <f>mvarM3*mvarM4</f>
        <v>#VALUE!</v>
      </c>
      <c r="BNZ35" s="24" t="e">
        <f t="shared" si="744"/>
        <v>#VALUE!</v>
      </c>
      <c r="BOA35" s="24" t="e">
        <f t="shared" si="745"/>
        <v>#VALUE!</v>
      </c>
      <c r="BOB35" s="24" t="e">
        <f t="shared" si="746"/>
        <v>#VALUE!</v>
      </c>
      <c r="BOC35">
        <v>-9.5987057489324997E-8</v>
      </c>
      <c r="BOD35" t="e">
        <f>bvarM7^2</f>
        <v>#VALUE!</v>
      </c>
      <c r="BOE35" t="e">
        <f>cvarM7^2</f>
        <v>#VALUE!</v>
      </c>
      <c r="BOF35" t="e">
        <f>mvarM7^2</f>
        <v>#VALUE!</v>
      </c>
      <c r="BOG35" s="24" t="e">
        <f t="shared" si="747"/>
        <v>#VALUE!</v>
      </c>
      <c r="BOH35" s="24" t="e">
        <f t="shared" si="748"/>
        <v>#VALUE!</v>
      </c>
      <c r="BOI35" s="24" t="e">
        <f t="shared" si="749"/>
        <v>#VALUE!</v>
      </c>
      <c r="BOJ35">
        <v>-2.0850440559667E-9</v>
      </c>
      <c r="BOK35" t="e">
        <f>bvarHC1^2</f>
        <v>#VALUE!</v>
      </c>
      <c r="BOL35" t="e">
        <f>cvarHC1^2</f>
        <v>#VALUE!</v>
      </c>
      <c r="BOM35" t="e">
        <f>mvarHC1^2</f>
        <v>#VALUE!</v>
      </c>
      <c r="BON35" s="24" t="e">
        <f t="shared" si="750"/>
        <v>#VALUE!</v>
      </c>
      <c r="BOO35" s="24" t="e">
        <f t="shared" si="751"/>
        <v>#VALUE!</v>
      </c>
      <c r="BOP35" s="24" t="e">
        <f t="shared" si="752"/>
        <v>#VALUE!</v>
      </c>
      <c r="BOQ35">
        <v>1.5069077375437001</v>
      </c>
      <c r="BOR35" t="e">
        <f>bvarM1*bvarM6</f>
        <v>#VALUE!</v>
      </c>
      <c r="BOS35" t="e">
        <f>cvarM1*cvarM6</f>
        <v>#VALUE!</v>
      </c>
      <c r="BOT35" t="e">
        <f>mvarM1*mvarM6</f>
        <v>#VALUE!</v>
      </c>
      <c r="BOU35" s="24" t="e">
        <f t="shared" si="753"/>
        <v>#VALUE!</v>
      </c>
      <c r="BOV35" s="24" t="e">
        <f t="shared" si="754"/>
        <v>#VALUE!</v>
      </c>
      <c r="BOW35" s="24" t="e">
        <f t="shared" si="755"/>
        <v>#VALUE!</v>
      </c>
      <c r="BOX35">
        <v>-4.9522944081705003E-9</v>
      </c>
      <c r="BOY35" t="e">
        <f>bvarHC2^2</f>
        <v>#VALUE!</v>
      </c>
      <c r="BOZ35" t="e">
        <f>cvarHC2^2</f>
        <v>#VALUE!</v>
      </c>
      <c r="BPA35" t="e">
        <f>mvarHC2^2</f>
        <v>#VALUE!</v>
      </c>
      <c r="BPB35" s="24" t="e">
        <f t="shared" si="756"/>
        <v>#VALUE!</v>
      </c>
      <c r="BPC35" s="24" t="e">
        <f t="shared" si="757"/>
        <v>#VALUE!</v>
      </c>
      <c r="BPD35" s="24" t="e">
        <f t="shared" si="758"/>
        <v>#VALUE!</v>
      </c>
      <c r="BPE35">
        <v>15735.492385402</v>
      </c>
      <c r="BPF35" t="e">
        <f>bvarM1^2</f>
        <v>#VALUE!</v>
      </c>
      <c r="BPG35" t="e">
        <f>cvarM1^2</f>
        <v>#VALUE!</v>
      </c>
      <c r="BPH35" t="e">
        <f>mvarM1^2</f>
        <v>#VALUE!</v>
      </c>
      <c r="BPI35" s="24" t="e">
        <f t="shared" si="759"/>
        <v>#VALUE!</v>
      </c>
      <c r="BPJ35" s="24" t="e">
        <f t="shared" si="760"/>
        <v>#VALUE!</v>
      </c>
      <c r="BPK35" s="24" t="e">
        <f t="shared" si="761"/>
        <v>#VALUE!</v>
      </c>
      <c r="BPL35">
        <v>3.1583619120126001E-5</v>
      </c>
      <c r="BPM35" t="e">
        <f>bvarHC2^3</f>
        <v>#VALUE!</v>
      </c>
      <c r="BPN35" t="e">
        <f>cvarHC2^3</f>
        <v>#VALUE!</v>
      </c>
      <c r="BPO35" t="e">
        <f>mvarHC2^3</f>
        <v>#VALUE!</v>
      </c>
      <c r="BPP35" s="24" t="e">
        <f t="shared" si="762"/>
        <v>#VALUE!</v>
      </c>
      <c r="BPQ35" s="24" t="e">
        <f t="shared" si="763"/>
        <v>#VALUE!</v>
      </c>
      <c r="BPR35" s="24" t="e">
        <f t="shared" si="764"/>
        <v>#VALUE!</v>
      </c>
      <c r="BPS35">
        <v>5.8494299387166002E-8</v>
      </c>
      <c r="BPT35" t="e">
        <f>bvarM6^2</f>
        <v>#VALUE!</v>
      </c>
      <c r="BPU35" t="e">
        <f>cvarM6^2</f>
        <v>#VALUE!</v>
      </c>
      <c r="BPV35" t="e">
        <f>mvarM6^2</f>
        <v>#VALUE!</v>
      </c>
      <c r="BPW35" s="24" t="e">
        <f t="shared" si="765"/>
        <v>#VALUE!</v>
      </c>
      <c r="BPX35" s="24" t="e">
        <f t="shared" si="766"/>
        <v>#VALUE!</v>
      </c>
      <c r="BPY35" s="24" t="e">
        <f t="shared" si="767"/>
        <v>#VALUE!</v>
      </c>
      <c r="BPZ35">
        <v>5.1329748471759001E-7</v>
      </c>
      <c r="BQA35" t="e">
        <f>bvarM4^3</f>
        <v>#VALUE!</v>
      </c>
      <c r="BQB35" t="e">
        <f>cvarM4^3</f>
        <v>#VALUE!</v>
      </c>
      <c r="BQC35" t="e">
        <f>mvarM4^3</f>
        <v>#VALUE!</v>
      </c>
      <c r="BQD35" s="24" t="e">
        <f t="shared" si="768"/>
        <v>#VALUE!</v>
      </c>
      <c r="BQE35" s="24" t="e">
        <f t="shared" si="769"/>
        <v>#VALUE!</v>
      </c>
      <c r="BQF35" s="24" t="e">
        <f t="shared" si="770"/>
        <v>#VALUE!</v>
      </c>
      <c r="BQG35">
        <v>2.5964407190175003E-4</v>
      </c>
      <c r="BQH35" t="e">
        <f>bvarM4^2</f>
        <v>#VALUE!</v>
      </c>
      <c r="BQI35" t="e">
        <f>cvarM4^2</f>
        <v>#VALUE!</v>
      </c>
      <c r="BQJ35" t="e">
        <f>mvarM4^2</f>
        <v>#VALUE!</v>
      </c>
      <c r="BQK35" s="24" t="e">
        <f t="shared" si="771"/>
        <v>#VALUE!</v>
      </c>
      <c r="BQL35" s="24" t="e">
        <f t="shared" si="772"/>
        <v>#VALUE!</v>
      </c>
      <c r="BQM35" s="24" t="e">
        <f t="shared" si="773"/>
        <v>#VALUE!</v>
      </c>
      <c r="BQN35">
        <v>3.3272880430811001E-9</v>
      </c>
      <c r="BQO35" t="e">
        <f>bvarM4^2</f>
        <v>#VALUE!</v>
      </c>
      <c r="BQP35" t="e">
        <f>cvarM4^2</f>
        <v>#VALUE!</v>
      </c>
      <c r="BQQ35" t="e">
        <f>mvarM4^2</f>
        <v>#VALUE!</v>
      </c>
      <c r="BQR35" s="24" t="e">
        <f t="shared" si="774"/>
        <v>#VALUE!</v>
      </c>
      <c r="BQS35" s="24" t="e">
        <f t="shared" si="775"/>
        <v>#VALUE!</v>
      </c>
      <c r="BQT35" s="24" t="e">
        <f t="shared" si="776"/>
        <v>#VALUE!</v>
      </c>
      <c r="BQU35">
        <v>1.3167670970894999E-5</v>
      </c>
      <c r="BQV35" t="e">
        <f>bvarM6^3</f>
        <v>#VALUE!</v>
      </c>
      <c r="BQW35" t="e">
        <f>cvarM6^3</f>
        <v>#VALUE!</v>
      </c>
      <c r="BQX35" t="e">
        <f>mvarM6^3</f>
        <v>#VALUE!</v>
      </c>
      <c r="BQY35" s="24" t="e">
        <f t="shared" si="777"/>
        <v>#VALUE!</v>
      </c>
      <c r="BQZ35" s="24" t="e">
        <f t="shared" si="778"/>
        <v>#VALUE!</v>
      </c>
      <c r="BRA35" s="24" t="e">
        <f t="shared" si="779"/>
        <v>#VALUE!</v>
      </c>
      <c r="BRB35">
        <v>-6.1082175069840998E-5</v>
      </c>
      <c r="BRC35" t="e">
        <f>bvarM6^3</f>
        <v>#VALUE!</v>
      </c>
      <c r="BRD35" t="e">
        <f>cvarM6^3</f>
        <v>#VALUE!</v>
      </c>
      <c r="BRE35" t="e">
        <f>mvarM6^3</f>
        <v>#VALUE!</v>
      </c>
      <c r="BRF35" s="24" t="e">
        <f t="shared" si="780"/>
        <v>#VALUE!</v>
      </c>
      <c r="BRG35" s="24" t="e">
        <f t="shared" si="781"/>
        <v>#VALUE!</v>
      </c>
      <c r="BRH35" s="24" t="e">
        <f t="shared" si="782"/>
        <v>#VALUE!</v>
      </c>
      <c r="BRI35">
        <v>-3.8571800077367001E-10</v>
      </c>
      <c r="BRJ35" t="e">
        <f>bvarM4^3</f>
        <v>#VALUE!</v>
      </c>
      <c r="BRK35" t="e">
        <f>cvarM4^3</f>
        <v>#VALUE!</v>
      </c>
      <c r="BRL35" t="e">
        <f>mvarM4^3</f>
        <v>#VALUE!</v>
      </c>
      <c r="BRM35" s="24" t="e">
        <f t="shared" si="783"/>
        <v>#VALUE!</v>
      </c>
      <c r="BRN35" s="24" t="e">
        <f t="shared" si="784"/>
        <v>#VALUE!</v>
      </c>
      <c r="BRO35" s="24" t="e">
        <f t="shared" si="785"/>
        <v>#VALUE!</v>
      </c>
      <c r="BRT35" s="24">
        <f t="shared" si="786"/>
        <v>0</v>
      </c>
      <c r="BRU35" s="24">
        <f t="shared" si="787"/>
        <v>0</v>
      </c>
      <c r="BRV35" s="24">
        <f t="shared" si="788"/>
        <v>0</v>
      </c>
      <c r="BRW35">
        <v>2.8104543962976998E-4</v>
      </c>
      <c r="BRX35" t="e">
        <f>bvarM4^2</f>
        <v>#VALUE!</v>
      </c>
      <c r="BRY35" t="e">
        <f>cvarM4^2</f>
        <v>#VALUE!</v>
      </c>
      <c r="BRZ35" t="e">
        <f>mvarM4^2</f>
        <v>#VALUE!</v>
      </c>
      <c r="BSA35" s="24" t="e">
        <f t="shared" si="789"/>
        <v>#VALUE!</v>
      </c>
      <c r="BSB35" s="24" t="e">
        <f t="shared" si="790"/>
        <v>#VALUE!</v>
      </c>
      <c r="BSC35" s="24" t="e">
        <f t="shared" si="791"/>
        <v>#VALUE!</v>
      </c>
      <c r="BSD35">
        <v>-8.9089808249495005E-10</v>
      </c>
      <c r="BSE35" t="e">
        <f>bvarM6*bvarM9</f>
        <v>#VALUE!</v>
      </c>
      <c r="BSF35" t="e">
        <f>cvarM6*cvarM9</f>
        <v>#VALUE!</v>
      </c>
      <c r="BSG35" t="e">
        <f>mvarM6*mvarM9</f>
        <v>#VALUE!</v>
      </c>
      <c r="BSH35" s="24" t="e">
        <f t="shared" si="792"/>
        <v>#VALUE!</v>
      </c>
      <c r="BSI35" s="24" t="e">
        <f t="shared" si="793"/>
        <v>#VALUE!</v>
      </c>
      <c r="BSJ35" s="24" t="e">
        <f t="shared" si="794"/>
        <v>#VALUE!</v>
      </c>
      <c r="BSK35">
        <v>-2.8155765213671002E-4</v>
      </c>
      <c r="BSL35" t="e">
        <f>bvarM6^2</f>
        <v>#VALUE!</v>
      </c>
      <c r="BSM35" t="e">
        <f>cvarM6^2</f>
        <v>#VALUE!</v>
      </c>
      <c r="BSN35" t="e">
        <f>mvarM6^2</f>
        <v>#VALUE!</v>
      </c>
      <c r="BSO35" s="24" t="e">
        <f t="shared" si="795"/>
        <v>#VALUE!</v>
      </c>
      <c r="BSP35" s="24" t="e">
        <f t="shared" si="796"/>
        <v>#VALUE!</v>
      </c>
      <c r="BSQ35" s="24" t="e">
        <f t="shared" si="797"/>
        <v>#VALUE!</v>
      </c>
      <c r="BSR35">
        <v>9.8399239132447992E-4</v>
      </c>
      <c r="BSS35" t="e">
        <f>bvarM7^3</f>
        <v>#VALUE!</v>
      </c>
      <c r="BST35" t="e">
        <f>cvarM7^3</f>
        <v>#VALUE!</v>
      </c>
      <c r="BSU35" t="e">
        <f>mvarM7^3</f>
        <v>#VALUE!</v>
      </c>
      <c r="BSV35" s="24" t="e">
        <f t="shared" si="798"/>
        <v>#VALUE!</v>
      </c>
      <c r="BSW35" s="24" t="e">
        <f t="shared" si="799"/>
        <v>#VALUE!</v>
      </c>
      <c r="BSX35" s="24" t="e">
        <f t="shared" si="800"/>
        <v>#VALUE!</v>
      </c>
      <c r="BSY35">
        <v>-9.6713893510959E-10</v>
      </c>
      <c r="BSZ35" t="e">
        <f>bvarM6^3</f>
        <v>#VALUE!</v>
      </c>
      <c r="BTA35" t="e">
        <f>cvarM6^3</f>
        <v>#VALUE!</v>
      </c>
      <c r="BTB35" t="e">
        <f>mvarM6^3</f>
        <v>#VALUE!</v>
      </c>
      <c r="BTC35" s="24" t="e">
        <f t="shared" si="801"/>
        <v>#VALUE!</v>
      </c>
      <c r="BTD35" s="24" t="e">
        <f t="shared" si="802"/>
        <v>#VALUE!</v>
      </c>
      <c r="BTE35" s="24" t="e">
        <f t="shared" si="803"/>
        <v>#VALUE!</v>
      </c>
      <c r="BTF35">
        <v>2.3581315194245998E-8</v>
      </c>
      <c r="BTG35" t="e">
        <f>bvarM4^3</f>
        <v>#VALUE!</v>
      </c>
      <c r="BTH35" t="e">
        <f>cvarM4^3</f>
        <v>#VALUE!</v>
      </c>
      <c r="BTI35" t="e">
        <f>mvarM4^3</f>
        <v>#VALUE!</v>
      </c>
      <c r="BTJ35" s="24" t="e">
        <f t="shared" si="804"/>
        <v>#VALUE!</v>
      </c>
      <c r="BTK35" s="24" t="e">
        <f t="shared" si="805"/>
        <v>#VALUE!</v>
      </c>
      <c r="BTL35" s="24" t="e">
        <f t="shared" si="806"/>
        <v>#VALUE!</v>
      </c>
      <c r="BTM35">
        <v>1.4870492120035999E-4</v>
      </c>
      <c r="BTN35" t="e">
        <f>bvarM9^2</f>
        <v>#VALUE!</v>
      </c>
      <c r="BTO35" t="e">
        <f>cvarM9^2</f>
        <v>#VALUE!</v>
      </c>
      <c r="BTP35" t="e">
        <f>mvarM9^2</f>
        <v>#VALUE!</v>
      </c>
      <c r="BTQ35" s="24" t="e">
        <f t="shared" si="807"/>
        <v>#VALUE!</v>
      </c>
      <c r="BTR35" s="24" t="e">
        <f t="shared" si="808"/>
        <v>#VALUE!</v>
      </c>
      <c r="BTS35" s="24" t="e">
        <f t="shared" si="809"/>
        <v>#VALUE!</v>
      </c>
      <c r="BTT35">
        <v>-7.0255117697757004E-10</v>
      </c>
      <c r="BTU35" t="e">
        <f>bvarM6^3</f>
        <v>#VALUE!</v>
      </c>
      <c r="BTV35" t="e">
        <f>cvarM6^3</f>
        <v>#VALUE!</v>
      </c>
      <c r="BTW35" t="e">
        <f>mvarM6^3</f>
        <v>#VALUE!</v>
      </c>
      <c r="BTX35" s="24" t="e">
        <f t="shared" si="810"/>
        <v>#VALUE!</v>
      </c>
      <c r="BTY35" s="24" t="e">
        <f t="shared" si="811"/>
        <v>#VALUE!</v>
      </c>
      <c r="BTZ35" s="24" t="e">
        <f t="shared" si="812"/>
        <v>#VALUE!</v>
      </c>
      <c r="BUA35">
        <v>-4.1893248584059E-11</v>
      </c>
      <c r="BUB35" t="e">
        <f>bvarHC1^3</f>
        <v>#VALUE!</v>
      </c>
      <c r="BUC35" t="e">
        <f>cvarHC1^3</f>
        <v>#VALUE!</v>
      </c>
      <c r="BUD35" t="e">
        <f>mvarHC1^3</f>
        <v>#VALUE!</v>
      </c>
      <c r="BUE35" s="24" t="e">
        <f t="shared" si="813"/>
        <v>#VALUE!</v>
      </c>
      <c r="BUF35" s="24" t="e">
        <f t="shared" si="814"/>
        <v>#VALUE!</v>
      </c>
      <c r="BUG35" s="24" t="e">
        <f t="shared" si="815"/>
        <v>#VALUE!</v>
      </c>
      <c r="BUH35">
        <v>9.7885467512274994E-4</v>
      </c>
      <c r="BUI35" t="e">
        <f>bvarM7^3</f>
        <v>#VALUE!</v>
      </c>
      <c r="BUJ35" t="e">
        <f>cvarM7^3</f>
        <v>#VALUE!</v>
      </c>
      <c r="BUK35" t="e">
        <f>mvarM7^3</f>
        <v>#VALUE!</v>
      </c>
      <c r="BUL35" s="24" t="e">
        <f t="shared" si="816"/>
        <v>#VALUE!</v>
      </c>
      <c r="BUM35" s="24" t="e">
        <f t="shared" si="817"/>
        <v>#VALUE!</v>
      </c>
      <c r="BUN35" s="24" t="e">
        <f t="shared" si="818"/>
        <v>#VALUE!</v>
      </c>
      <c r="BUO35">
        <v>-8.5951490675821004E-8</v>
      </c>
      <c r="BUP35" t="e">
        <f>bvarM7^2</f>
        <v>#VALUE!</v>
      </c>
      <c r="BUQ35" t="e">
        <f>cvarM7^2</f>
        <v>#VALUE!</v>
      </c>
      <c r="BUR35" t="e">
        <f>mvarM7^2</f>
        <v>#VALUE!</v>
      </c>
      <c r="BUS35" s="24" t="e">
        <f t="shared" si="819"/>
        <v>#VALUE!</v>
      </c>
      <c r="BUT35" s="24" t="e">
        <f t="shared" si="820"/>
        <v>#VALUE!</v>
      </c>
      <c r="BUU35" s="24" t="e">
        <f t="shared" si="821"/>
        <v>#VALUE!</v>
      </c>
      <c r="BUZ35" s="24">
        <f t="shared" si="822"/>
        <v>0</v>
      </c>
      <c r="BVA35" s="24">
        <f t="shared" si="823"/>
        <v>0</v>
      </c>
      <c r="BVB35" s="24">
        <f t="shared" si="824"/>
        <v>0</v>
      </c>
      <c r="BVC35">
        <v>1.4868646576628999E-4</v>
      </c>
      <c r="BVD35" t="e">
        <f>bvarM9^2</f>
        <v>#VALUE!</v>
      </c>
      <c r="BVE35" t="e">
        <f>cvarM9^2</f>
        <v>#VALUE!</v>
      </c>
      <c r="BVF35" t="e">
        <f>mvarM9^2</f>
        <v>#VALUE!</v>
      </c>
      <c r="BVG35" s="24" t="e">
        <f t="shared" si="825"/>
        <v>#VALUE!</v>
      </c>
      <c r="BVH35" s="24" t="e">
        <f t="shared" si="826"/>
        <v>#VALUE!</v>
      </c>
      <c r="BVI35" s="24" t="e">
        <f t="shared" si="827"/>
        <v>#VALUE!</v>
      </c>
      <c r="BVJ35">
        <v>6.5425067649381002E-12</v>
      </c>
      <c r="BVK35" t="e">
        <f>bvarHC1^2</f>
        <v>#VALUE!</v>
      </c>
      <c r="BVL35" t="e">
        <f>cvarHC1^2</f>
        <v>#VALUE!</v>
      </c>
      <c r="BVM35" t="e">
        <f>mvarHC1^2</f>
        <v>#VALUE!</v>
      </c>
      <c r="BVN35" s="24" t="e">
        <f t="shared" si="828"/>
        <v>#VALUE!</v>
      </c>
      <c r="BVO35" s="24" t="e">
        <f t="shared" si="829"/>
        <v>#VALUE!</v>
      </c>
      <c r="BVP35" s="24" t="e">
        <f t="shared" si="830"/>
        <v>#VALUE!</v>
      </c>
      <c r="BVQ35">
        <v>-4.6367194094454999E-6</v>
      </c>
      <c r="BVR35" t="e">
        <f>bvarM4^2</f>
        <v>#VALUE!</v>
      </c>
      <c r="BVS35" t="e">
        <f>cvarM4^2</f>
        <v>#VALUE!</v>
      </c>
      <c r="BVT35" t="e">
        <f>mvarM4^2</f>
        <v>#VALUE!</v>
      </c>
      <c r="BVU35" s="24" t="e">
        <f t="shared" si="831"/>
        <v>#VALUE!</v>
      </c>
      <c r="BVV35" s="24" t="e">
        <f t="shared" si="832"/>
        <v>#VALUE!</v>
      </c>
      <c r="BVW35" s="24" t="e">
        <f t="shared" si="833"/>
        <v>#VALUE!</v>
      </c>
      <c r="BVX35">
        <v>7.3844311146263002E-7</v>
      </c>
      <c r="BVY35" t="e">
        <f>bvarHC1^2</f>
        <v>#VALUE!</v>
      </c>
      <c r="BVZ35" t="e">
        <f>cvarHC1^2</f>
        <v>#VALUE!</v>
      </c>
      <c r="BWA35" t="e">
        <f>mvarHC1^2</f>
        <v>#VALUE!</v>
      </c>
      <c r="BWB35" s="24" t="e">
        <f t="shared" si="834"/>
        <v>#VALUE!</v>
      </c>
      <c r="BWC35" s="24" t="e">
        <f t="shared" si="835"/>
        <v>#VALUE!</v>
      </c>
      <c r="BWD35" s="24" t="e">
        <f t="shared" si="836"/>
        <v>#VALUE!</v>
      </c>
      <c r="BWE35">
        <v>7246.2009043160997</v>
      </c>
      <c r="BWF35" t="e">
        <f>bvarM1^3</f>
        <v>#VALUE!</v>
      </c>
      <c r="BWG35" t="e">
        <f>cvarM1^3</f>
        <v>#VALUE!</v>
      </c>
      <c r="BWH35" t="e">
        <f>mvarM1^3</f>
        <v>#VALUE!</v>
      </c>
      <c r="BWI35" s="24" t="e">
        <f t="shared" si="837"/>
        <v>#VALUE!</v>
      </c>
      <c r="BWJ35" s="24" t="e">
        <f t="shared" si="838"/>
        <v>#VALUE!</v>
      </c>
      <c r="BWK35" s="24" t="e">
        <f t="shared" si="839"/>
        <v>#VALUE!</v>
      </c>
      <c r="BWL35">
        <v>-1.2197747376298E-3</v>
      </c>
      <c r="BWM35" t="e">
        <f>bvarM7^2</f>
        <v>#VALUE!</v>
      </c>
      <c r="BWN35" t="e">
        <f>cvarM7^2</f>
        <v>#VALUE!</v>
      </c>
      <c r="BWO35" t="e">
        <f>mvarM7^2</f>
        <v>#VALUE!</v>
      </c>
      <c r="BWP35" s="24" t="e">
        <f t="shared" si="840"/>
        <v>#VALUE!</v>
      </c>
      <c r="BWQ35" s="24" t="e">
        <f t="shared" si="841"/>
        <v>#VALUE!</v>
      </c>
      <c r="BWR35" s="24" t="e">
        <f t="shared" si="842"/>
        <v>#VALUE!</v>
      </c>
      <c r="BWS35">
        <v>-2.6505401427577E-3</v>
      </c>
      <c r="BWT35" t="e">
        <f>bvarHC2^2</f>
        <v>#VALUE!</v>
      </c>
      <c r="BWU35" t="e">
        <f>cvarHC2^2</f>
        <v>#VALUE!</v>
      </c>
      <c r="BWV35" t="e">
        <f>mvarHC2^2</f>
        <v>#VALUE!</v>
      </c>
      <c r="BWW35" s="24" t="e">
        <f t="shared" si="843"/>
        <v>#VALUE!</v>
      </c>
      <c r="BWX35" s="24" t="e">
        <f t="shared" si="844"/>
        <v>#VALUE!</v>
      </c>
      <c r="BWY35" s="24" t="e">
        <f t="shared" si="845"/>
        <v>#VALUE!</v>
      </c>
      <c r="BWZ35">
        <v>-6.0358375626802997E-9</v>
      </c>
      <c r="BXA35" t="e">
        <f>bvarHC2^2</f>
        <v>#VALUE!</v>
      </c>
      <c r="BXB35" t="e">
        <f>cvarHC2^2</f>
        <v>#VALUE!</v>
      </c>
      <c r="BXC35" t="e">
        <f>mvarHC2^2</f>
        <v>#VALUE!</v>
      </c>
      <c r="BXD35" s="24" t="e">
        <f t="shared" si="846"/>
        <v>#VALUE!</v>
      </c>
      <c r="BXE35" s="24" t="e">
        <f t="shared" si="847"/>
        <v>#VALUE!</v>
      </c>
      <c r="BXF35" s="24" t="e">
        <f t="shared" si="848"/>
        <v>#VALUE!</v>
      </c>
      <c r="BXG35">
        <v>-5.1097525628680998E-11</v>
      </c>
      <c r="BXH35" t="e">
        <f>bvarHC1^3</f>
        <v>#VALUE!</v>
      </c>
      <c r="BXI35" t="e">
        <f>cvarHC1^3</f>
        <v>#VALUE!</v>
      </c>
      <c r="BXJ35" t="e">
        <f>mvarHC1^3</f>
        <v>#VALUE!</v>
      </c>
      <c r="BXK35" s="24" t="e">
        <f t="shared" si="849"/>
        <v>#VALUE!</v>
      </c>
      <c r="BXL35" s="24" t="e">
        <f t="shared" si="850"/>
        <v>#VALUE!</v>
      </c>
      <c r="BXM35" s="24" t="e">
        <f t="shared" si="851"/>
        <v>#VALUE!</v>
      </c>
      <c r="BXN35">
        <v>-1.8341058113723E-10</v>
      </c>
      <c r="BXO35" t="e">
        <f>bvarHC1^3</f>
        <v>#VALUE!</v>
      </c>
      <c r="BXP35" t="e">
        <f>cvarHC1^3</f>
        <v>#VALUE!</v>
      </c>
      <c r="BXQ35" t="e">
        <f>mvarHC1^3</f>
        <v>#VALUE!</v>
      </c>
      <c r="BXR35" s="24" t="e">
        <f t="shared" si="852"/>
        <v>#VALUE!</v>
      </c>
      <c r="BXS35" s="24" t="e">
        <f t="shared" si="853"/>
        <v>#VALUE!</v>
      </c>
      <c r="BXT35" s="24" t="e">
        <f t="shared" si="854"/>
        <v>#VALUE!</v>
      </c>
      <c r="BXU35">
        <v>5.5603478916587999E-9</v>
      </c>
      <c r="BXV35" t="e">
        <f>bvarHC2^3</f>
        <v>#VALUE!</v>
      </c>
      <c r="BXW35" t="e">
        <f>cvarHC2^3</f>
        <v>#VALUE!</v>
      </c>
      <c r="BXX35" t="e">
        <f>mvarHC2^3</f>
        <v>#VALUE!</v>
      </c>
      <c r="BXY35" s="24" t="e">
        <f t="shared" si="855"/>
        <v>#VALUE!</v>
      </c>
      <c r="BXZ35" s="24" t="e">
        <f t="shared" si="856"/>
        <v>#VALUE!</v>
      </c>
      <c r="BYA35" s="24" t="e">
        <f t="shared" si="857"/>
        <v>#VALUE!</v>
      </c>
      <c r="BYF35" s="24">
        <f t="shared" si="858"/>
        <v>0</v>
      </c>
      <c r="BYG35" s="24">
        <f t="shared" si="859"/>
        <v>0</v>
      </c>
      <c r="BYH35" s="24">
        <f t="shared" si="860"/>
        <v>0</v>
      </c>
      <c r="BYI35">
        <v>1.4258346412521999E-7</v>
      </c>
      <c r="BYJ35" t="e">
        <f>bvarHC1^2</f>
        <v>#VALUE!</v>
      </c>
      <c r="BYK35" t="e">
        <f>cvarHC1^2</f>
        <v>#VALUE!</v>
      </c>
      <c r="BYL35" t="e">
        <f>mvarHC1^2</f>
        <v>#VALUE!</v>
      </c>
      <c r="BYM35" s="24" t="e">
        <f t="shared" si="861"/>
        <v>#VALUE!</v>
      </c>
      <c r="BYN35" s="24" t="e">
        <f t="shared" si="862"/>
        <v>#VALUE!</v>
      </c>
      <c r="BYO35" s="24" t="e">
        <f t="shared" si="863"/>
        <v>#VALUE!</v>
      </c>
      <c r="BYP35">
        <v>4.9775528835638002E-9</v>
      </c>
      <c r="BYQ35" t="e">
        <f>bvarM7*bvarM9</f>
        <v>#VALUE!</v>
      </c>
      <c r="BYR35" t="e">
        <f>cvarM7*cvarM9</f>
        <v>#VALUE!</v>
      </c>
      <c r="BYS35" t="e">
        <f>mvarM7*mvarM9</f>
        <v>#VALUE!</v>
      </c>
      <c r="BYT35" s="24" t="e">
        <f t="shared" si="864"/>
        <v>#VALUE!</v>
      </c>
      <c r="BYU35" s="24" t="e">
        <f t="shared" si="865"/>
        <v>#VALUE!</v>
      </c>
      <c r="BYV35" s="24" t="e">
        <f t="shared" si="866"/>
        <v>#VALUE!</v>
      </c>
    </row>
    <row r="36" spans="6:2024" x14ac:dyDescent="0.3">
      <c r="F36" s="82">
        <f t="shared" si="0"/>
        <v>0</v>
      </c>
      <c r="G36" s="82">
        <f t="shared" si="1"/>
        <v>0</v>
      </c>
      <c r="H36" s="82">
        <f t="shared" si="2"/>
        <v>0</v>
      </c>
      <c r="I36">
        <v>-4.2082532693774001E-5</v>
      </c>
      <c r="J36" t="e">
        <f>bvarM4*bvarM6</f>
        <v>#VALUE!</v>
      </c>
      <c r="K36" t="e">
        <f>cvarM4*cvarM6</f>
        <v>#VALUE!</v>
      </c>
      <c r="L36" t="e">
        <f>mvarM4*mvarM6</f>
        <v>#VALUE!</v>
      </c>
      <c r="M36" s="15" t="e">
        <f t="shared" si="3"/>
        <v>#VALUE!</v>
      </c>
      <c r="N36" s="15" t="e">
        <f t="shared" si="4"/>
        <v>#VALUE!</v>
      </c>
      <c r="O36" s="15" t="e">
        <f t="shared" si="5"/>
        <v>#VALUE!</v>
      </c>
      <c r="P36">
        <v>-1.145361067923E-5</v>
      </c>
      <c r="Q36" t="e">
        <f>bvarM3*bvarM6</f>
        <v>#VALUE!</v>
      </c>
      <c r="R36" t="e">
        <f>cvarM3*cvarM6</f>
        <v>#VALUE!</v>
      </c>
      <c r="S36" t="e">
        <f>mvarM3*mvarM6</f>
        <v>#VALUE!</v>
      </c>
      <c r="T36" s="15" t="e">
        <f t="shared" si="6"/>
        <v>#VALUE!</v>
      </c>
      <c r="U36" s="74" t="e">
        <f t="shared" si="7"/>
        <v>#VALUE!</v>
      </c>
      <c r="V36" s="15" t="e">
        <f t="shared" si="8"/>
        <v>#VALUE!</v>
      </c>
      <c r="W36">
        <v>3.0373163455969999E-4</v>
      </c>
      <c r="X36" t="e">
        <f>bvarM2^2</f>
        <v>#VALUE!</v>
      </c>
      <c r="Y36" t="e">
        <f>cvarM2^2</f>
        <v>#VALUE!</v>
      </c>
      <c r="Z36" t="e">
        <f>mvarM2^2</f>
        <v>#VALUE!</v>
      </c>
      <c r="AA36" t="e">
        <f t="shared" si="9"/>
        <v>#VALUE!</v>
      </c>
      <c r="AB36" s="15" t="e">
        <f t="shared" si="10"/>
        <v>#VALUE!</v>
      </c>
      <c r="AC36" s="53" t="e">
        <f t="shared" si="11"/>
        <v>#VALUE!</v>
      </c>
      <c r="AD36">
        <v>1.2827198759416999E-2</v>
      </c>
      <c r="AE36" t="e">
        <f>bvarM1*bvarM4</f>
        <v>#VALUE!</v>
      </c>
      <c r="AF36" t="e">
        <f>cvarM1*cvarM4</f>
        <v>#VALUE!</v>
      </c>
      <c r="AG36" t="e">
        <f>mvarM1*mvarM4</f>
        <v>#VALUE!</v>
      </c>
      <c r="AH36" t="e">
        <f t="shared" si="12"/>
        <v>#VALUE!</v>
      </c>
      <c r="AI36" s="15" t="e">
        <f t="shared" si="13"/>
        <v>#VALUE!</v>
      </c>
      <c r="AJ36" s="53" t="e">
        <f t="shared" si="14"/>
        <v>#VALUE!</v>
      </c>
      <c r="AK36">
        <v>-2.4464403304860999E-5</v>
      </c>
      <c r="AL36" t="e">
        <f>bvarHC2*bvarM9</f>
        <v>#VALUE!</v>
      </c>
      <c r="AM36" t="e">
        <f>cvarHC2*cvarM9</f>
        <v>#VALUE!</v>
      </c>
      <c r="AN36" t="e">
        <f>mvarHC2*mvarM9</f>
        <v>#VALUE!</v>
      </c>
      <c r="AO36" s="15" t="e">
        <f t="shared" si="15"/>
        <v>#VALUE!</v>
      </c>
      <c r="AP36" s="15" t="e">
        <f t="shared" si="16"/>
        <v>#VALUE!</v>
      </c>
      <c r="AQ36" s="53" t="e">
        <f t="shared" si="17"/>
        <v>#VALUE!</v>
      </c>
      <c r="AR36">
        <v>-2.0584913247629998E-6</v>
      </c>
      <c r="AS36" t="e">
        <f>bvarM2*bvarM4</f>
        <v>#VALUE!</v>
      </c>
      <c r="AT36" t="e">
        <f>cvarM2*cvarM4</f>
        <v>#VALUE!</v>
      </c>
      <c r="AU36" t="e">
        <f>mvarM2*mvarM4</f>
        <v>#VALUE!</v>
      </c>
      <c r="AV36" s="15" t="e">
        <f t="shared" si="18"/>
        <v>#VALUE!</v>
      </c>
      <c r="AW36" s="15" t="e">
        <f t="shared" si="19"/>
        <v>#VALUE!</v>
      </c>
      <c r="AX36" s="53" t="e">
        <f t="shared" si="20"/>
        <v>#VALUE!</v>
      </c>
      <c r="AY36">
        <v>-8.0632732463616005E-8</v>
      </c>
      <c r="AZ36" t="e">
        <f>bvarM3*bvarM4</f>
        <v>#VALUE!</v>
      </c>
      <c r="BA36" t="e">
        <f>cvarM3*cvarM4</f>
        <v>#VALUE!</v>
      </c>
      <c r="BB36" t="e">
        <f>mvarM3*mvarM4</f>
        <v>#VALUE!</v>
      </c>
      <c r="BC36" s="15" t="e">
        <f t="shared" si="21"/>
        <v>#VALUE!</v>
      </c>
      <c r="BD36" s="15" t="e">
        <f t="shared" si="22"/>
        <v>#VALUE!</v>
      </c>
      <c r="BE36" s="53" t="e">
        <f t="shared" si="23"/>
        <v>#VALUE!</v>
      </c>
      <c r="BF36">
        <v>3.1573746933864E-5</v>
      </c>
      <c r="BG36" t="e">
        <f>bvarM2*bvarM5</f>
        <v>#VALUE!</v>
      </c>
      <c r="BH36" t="e">
        <f>cvarM2*cvarM5</f>
        <v>#VALUE!</v>
      </c>
      <c r="BI36" t="e">
        <f>mvarM2*mvarM5</f>
        <v>#VALUE!</v>
      </c>
      <c r="BJ36" s="15" t="e">
        <f t="shared" si="24"/>
        <v>#VALUE!</v>
      </c>
      <c r="BK36" s="15" t="e">
        <f t="shared" si="25"/>
        <v>#VALUE!</v>
      </c>
      <c r="BL36" s="53" t="e">
        <f t="shared" si="26"/>
        <v>#VALUE!</v>
      </c>
      <c r="BM36">
        <v>6.8018520001362007E-2</v>
      </c>
      <c r="BN36" t="e">
        <f>bvarM1*bvarM6</f>
        <v>#VALUE!</v>
      </c>
      <c r="BO36" t="e">
        <f>cvarM1*cvarM6</f>
        <v>#VALUE!</v>
      </c>
      <c r="BP36" t="e">
        <f>mvarM1*mvarM6</f>
        <v>#VALUE!</v>
      </c>
      <c r="BQ36" s="15" t="e">
        <f t="shared" si="27"/>
        <v>#VALUE!</v>
      </c>
      <c r="BR36" s="15" t="e">
        <f t="shared" si="28"/>
        <v>#VALUE!</v>
      </c>
      <c r="BS36" s="53" t="e">
        <f t="shared" si="29"/>
        <v>#VALUE!</v>
      </c>
      <c r="BT36">
        <v>4.6697725139279E-2</v>
      </c>
      <c r="BU36" t="e">
        <f>bvarM1*bvarM3</f>
        <v>#VALUE!</v>
      </c>
      <c r="BV36" t="e">
        <f>cvarM1*cvarM3</f>
        <v>#VALUE!</v>
      </c>
      <c r="BW36" t="e">
        <f>mvarM1*mvarM3</f>
        <v>#VALUE!</v>
      </c>
      <c r="BX36" s="15" t="e">
        <f t="shared" si="30"/>
        <v>#VALUE!</v>
      </c>
      <c r="BY36" s="15" t="e">
        <f t="shared" si="31"/>
        <v>#VALUE!</v>
      </c>
      <c r="BZ36" s="53" t="e">
        <f t="shared" si="32"/>
        <v>#VALUE!</v>
      </c>
      <c r="CA36">
        <v>-0.84821503073247995</v>
      </c>
      <c r="CB36" t="e">
        <f>bvarM1*bvarM2</f>
        <v>#VALUE!</v>
      </c>
      <c r="CC36" t="e">
        <f>cvarM1*cvarM2</f>
        <v>#VALUE!</v>
      </c>
      <c r="CD36" t="e">
        <f>mvarM1*mvarM2</f>
        <v>#VALUE!</v>
      </c>
      <c r="CE36" s="15" t="e">
        <f t="shared" si="33"/>
        <v>#VALUE!</v>
      </c>
      <c r="CF36" s="15" t="e">
        <f t="shared" si="34"/>
        <v>#VALUE!</v>
      </c>
      <c r="CG36" s="53" t="e">
        <f t="shared" si="35"/>
        <v>#VALUE!</v>
      </c>
      <c r="CH36">
        <v>0.34007466213344001</v>
      </c>
      <c r="CI36" t="e">
        <f>bvarM1*bvarM7</f>
        <v>#VALUE!</v>
      </c>
      <c r="CJ36" t="e">
        <f>cvarM1*cvarM7</f>
        <v>#VALUE!</v>
      </c>
      <c r="CK36" t="e">
        <f>mvarM1*mvarM7</f>
        <v>#VALUE!</v>
      </c>
      <c r="CL36" s="15" t="e">
        <f t="shared" si="36"/>
        <v>#VALUE!</v>
      </c>
      <c r="CM36" s="15" t="e">
        <f t="shared" si="37"/>
        <v>#VALUE!</v>
      </c>
      <c r="CN36" s="53" t="e">
        <f t="shared" si="38"/>
        <v>#VALUE!</v>
      </c>
      <c r="CO36">
        <v>-8.2737566574486998E-2</v>
      </c>
      <c r="CP36" t="e">
        <f>bvarM1*bvarM8</f>
        <v>#VALUE!</v>
      </c>
      <c r="CQ36" t="e">
        <f>cvarM1*cvarM8</f>
        <v>#VALUE!</v>
      </c>
      <c r="CR36" t="e">
        <f>mvarM1*mvarM8</f>
        <v>#VALUE!</v>
      </c>
      <c r="CS36" s="15" t="e">
        <f t="shared" si="39"/>
        <v>#VALUE!</v>
      </c>
      <c r="CT36" s="15" t="e">
        <f t="shared" si="40"/>
        <v>#VALUE!</v>
      </c>
      <c r="CU36" s="53" t="e">
        <f t="shared" si="41"/>
        <v>#VALUE!</v>
      </c>
      <c r="CV36">
        <v>2.7265983949207998E-4</v>
      </c>
      <c r="CW36" t="e">
        <f>bvarM2*bvarM7</f>
        <v>#VALUE!</v>
      </c>
      <c r="CX36" t="e">
        <f>cvarM2*cvarM7</f>
        <v>#VALUE!</v>
      </c>
      <c r="CY36" t="e">
        <f>mvarM2*mvarM7</f>
        <v>#VALUE!</v>
      </c>
      <c r="CZ36" s="15" t="e">
        <f t="shared" si="42"/>
        <v>#VALUE!</v>
      </c>
      <c r="DA36" s="15" t="e">
        <f t="shared" si="43"/>
        <v>#VALUE!</v>
      </c>
      <c r="DB36" s="53" t="e">
        <f t="shared" si="44"/>
        <v>#VALUE!</v>
      </c>
      <c r="DC36">
        <v>4.2519705709361E-6</v>
      </c>
      <c r="DD36" t="e">
        <f>bvarM4*bvarM8</f>
        <v>#VALUE!</v>
      </c>
      <c r="DE36" t="e">
        <f>cvarM4*cvarM8</f>
        <v>#VALUE!</v>
      </c>
      <c r="DF36" t="e">
        <f>mvarM4*mvarM8</f>
        <v>#VALUE!</v>
      </c>
      <c r="DG36" s="15" t="e">
        <f t="shared" si="45"/>
        <v>#VALUE!</v>
      </c>
      <c r="DH36" s="15" t="e">
        <f t="shared" si="46"/>
        <v>#VALUE!</v>
      </c>
      <c r="DI36" s="53" t="e">
        <f t="shared" si="47"/>
        <v>#VALUE!</v>
      </c>
      <c r="DJ36">
        <v>8.9249136709432006E-2</v>
      </c>
      <c r="DK36" t="e">
        <f>bvarM1*bvarM5</f>
        <v>#VALUE!</v>
      </c>
      <c r="DL36" t="e">
        <f>cvarM1*cvarM5</f>
        <v>#VALUE!</v>
      </c>
      <c r="DM36" t="e">
        <f>mvarM1*mvarM5</f>
        <v>#VALUE!</v>
      </c>
      <c r="DN36" s="15" t="e">
        <f t="shared" si="48"/>
        <v>#VALUE!</v>
      </c>
      <c r="DO36" s="15" t="e">
        <f t="shared" si="49"/>
        <v>#VALUE!</v>
      </c>
      <c r="DP36" s="53" t="e">
        <f t="shared" si="50"/>
        <v>#VALUE!</v>
      </c>
      <c r="DQ36">
        <v>-5.8768558637421005E-4</v>
      </c>
      <c r="DR36" t="e">
        <f>bvarHC2*bvarM7</f>
        <v>#VALUE!</v>
      </c>
      <c r="DS36" t="e">
        <f>cvarHC2*cvarM7</f>
        <v>#VALUE!</v>
      </c>
      <c r="DT36" t="e">
        <f>mvarHC2*mvarM7</f>
        <v>#VALUE!</v>
      </c>
      <c r="DU36" s="15" t="e">
        <f t="shared" si="51"/>
        <v>#VALUE!</v>
      </c>
      <c r="DV36" s="15" t="e">
        <f t="shared" si="52"/>
        <v>#VALUE!</v>
      </c>
      <c r="DW36" s="53" t="e">
        <f t="shared" si="53"/>
        <v>#VALUE!</v>
      </c>
      <c r="DX36">
        <v>1.6986965975399001E-8</v>
      </c>
      <c r="DY36" t="e">
        <f>bvarM3*bvarM4</f>
        <v>#VALUE!</v>
      </c>
      <c r="DZ36" t="e">
        <f>cvarM3*cvarM4</f>
        <v>#VALUE!</v>
      </c>
      <c r="EA36" t="e">
        <f>mvarM3*mvarM4</f>
        <v>#VALUE!</v>
      </c>
      <c r="EB36" s="15" t="e">
        <f t="shared" si="54"/>
        <v>#VALUE!</v>
      </c>
      <c r="EC36" s="15" t="e">
        <f t="shared" si="55"/>
        <v>#VALUE!</v>
      </c>
      <c r="ED36" s="53" t="e">
        <f t="shared" si="56"/>
        <v>#VALUE!</v>
      </c>
      <c r="EE36">
        <v>-1.1337242788548E-7</v>
      </c>
      <c r="EF36" t="e">
        <f>bvarM3*bvarM4</f>
        <v>#VALUE!</v>
      </c>
      <c r="EG36" t="e">
        <f>cvarM3*cvarM4</f>
        <v>#VALUE!</v>
      </c>
      <c r="EH36" t="e">
        <f>mvarM3*mvarM4</f>
        <v>#VALUE!</v>
      </c>
      <c r="EI36" s="15" t="e">
        <f t="shared" si="57"/>
        <v>#VALUE!</v>
      </c>
      <c r="EJ36" s="15" t="e">
        <f t="shared" si="58"/>
        <v>#VALUE!</v>
      </c>
      <c r="EK36" s="53" t="e">
        <f t="shared" si="59"/>
        <v>#VALUE!</v>
      </c>
      <c r="EL36">
        <v>1.6969651976331E-4</v>
      </c>
      <c r="EM36" t="e">
        <f>bvarM2*bvarM7</f>
        <v>#VALUE!</v>
      </c>
      <c r="EN36" t="e">
        <f>cvarM2*cvarM7</f>
        <v>#VALUE!</v>
      </c>
      <c r="EO36" t="e">
        <f>mvarM2*mvarM7</f>
        <v>#VALUE!</v>
      </c>
      <c r="EP36" s="15" t="e">
        <f t="shared" si="60"/>
        <v>#VALUE!</v>
      </c>
      <c r="EQ36" s="15" t="e">
        <f t="shared" si="61"/>
        <v>#VALUE!</v>
      </c>
      <c r="ER36" s="53" t="e">
        <f t="shared" si="62"/>
        <v>#VALUE!</v>
      </c>
      <c r="ES36">
        <v>4.4377699504932E-7</v>
      </c>
      <c r="ET36" t="e">
        <f>bvarM3*bvarM4</f>
        <v>#VALUE!</v>
      </c>
      <c r="EU36" t="e">
        <f>cvarM3*cvarM4</f>
        <v>#VALUE!</v>
      </c>
      <c r="EV36" t="e">
        <f>mvarM3*mvarM4</f>
        <v>#VALUE!</v>
      </c>
      <c r="EW36" s="15" t="e">
        <f t="shared" si="63"/>
        <v>#VALUE!</v>
      </c>
      <c r="EX36" s="15" t="e">
        <f t="shared" si="64"/>
        <v>#VALUE!</v>
      </c>
      <c r="EY36" s="53" t="e">
        <f t="shared" si="65"/>
        <v>#VALUE!</v>
      </c>
      <c r="EZ36">
        <v>-3.1948226229630998E-2</v>
      </c>
      <c r="FA36" t="e">
        <f>bvarM1*bvarM4</f>
        <v>#VALUE!</v>
      </c>
      <c r="FB36" t="e">
        <f>cvarM1*cvarM4</f>
        <v>#VALUE!</v>
      </c>
      <c r="FC36" t="e">
        <f>mvarM1*mvarM4</f>
        <v>#VALUE!</v>
      </c>
      <c r="FD36" s="15" t="e">
        <f t="shared" si="66"/>
        <v>#VALUE!</v>
      </c>
      <c r="FE36" s="15" t="e">
        <f t="shared" si="67"/>
        <v>#VALUE!</v>
      </c>
      <c r="FF36" s="53" t="e">
        <f t="shared" si="68"/>
        <v>#VALUE!</v>
      </c>
      <c r="FG36">
        <v>-2.3226019191831E-5</v>
      </c>
      <c r="FH36" t="e">
        <f>bvarHC2*bvarM8</f>
        <v>#VALUE!</v>
      </c>
      <c r="FI36" t="e">
        <f>cvarHC2*cvarM8</f>
        <v>#VALUE!</v>
      </c>
      <c r="FJ36" t="e">
        <f>mvarHC2*mvarM8</f>
        <v>#VALUE!</v>
      </c>
      <c r="FK36" s="15" t="e">
        <f t="shared" si="69"/>
        <v>#VALUE!</v>
      </c>
      <c r="FL36" s="15" t="e">
        <f t="shared" si="70"/>
        <v>#VALUE!</v>
      </c>
      <c r="FM36" s="53" t="e">
        <f t="shared" si="71"/>
        <v>#VALUE!</v>
      </c>
      <c r="FN36">
        <v>-2.2092300538834E-2</v>
      </c>
      <c r="FO36" t="e">
        <f>bvarM1*bvarM3</f>
        <v>#VALUE!</v>
      </c>
      <c r="FP36" t="e">
        <f>cvarM1*cvarM3</f>
        <v>#VALUE!</v>
      </c>
      <c r="FQ36" t="e">
        <f>mvarM1*mvarM3</f>
        <v>#VALUE!</v>
      </c>
      <c r="FR36" s="15" t="e">
        <f t="shared" si="72"/>
        <v>#VALUE!</v>
      </c>
      <c r="FS36" s="15" t="e">
        <f t="shared" si="73"/>
        <v>#VALUE!</v>
      </c>
      <c r="FT36" s="53" t="e">
        <f t="shared" si="74"/>
        <v>#VALUE!</v>
      </c>
      <c r="FU36">
        <v>-1.2299217757472999E-7</v>
      </c>
      <c r="FV36" t="e">
        <f>bvarM3*bvarM4</f>
        <v>#VALUE!</v>
      </c>
      <c r="FW36" t="e">
        <f>cvarM3*cvarM4</f>
        <v>#VALUE!</v>
      </c>
      <c r="FX36" t="e">
        <f>mvarM3*mvarM4</f>
        <v>#VALUE!</v>
      </c>
      <c r="FY36" s="15" t="e">
        <f t="shared" si="75"/>
        <v>#VALUE!</v>
      </c>
      <c r="FZ36" s="15" t="e">
        <f t="shared" si="76"/>
        <v>#VALUE!</v>
      </c>
      <c r="GA36" s="53" t="e">
        <f t="shared" si="77"/>
        <v>#VALUE!</v>
      </c>
      <c r="GB36">
        <v>3.6572577980579997E-5</v>
      </c>
      <c r="GC36" t="e">
        <f>bvarM2*bvarM9</f>
        <v>#VALUE!</v>
      </c>
      <c r="GD36" t="e">
        <f>cvarM2*cvarM9</f>
        <v>#VALUE!</v>
      </c>
      <c r="GE36" t="e">
        <f>mvarM2*mvarM9</f>
        <v>#VALUE!</v>
      </c>
      <c r="GF36" s="15" t="e">
        <f t="shared" si="78"/>
        <v>#VALUE!</v>
      </c>
      <c r="GG36" s="15" t="e">
        <f t="shared" si="79"/>
        <v>#VALUE!</v>
      </c>
      <c r="GH36" s="53" t="e">
        <f t="shared" si="80"/>
        <v>#VALUE!</v>
      </c>
      <c r="GI36">
        <v>-8.9173502571269006E-6</v>
      </c>
      <c r="GJ36" t="e">
        <f>bvarM4*bvarM7</f>
        <v>#VALUE!</v>
      </c>
      <c r="GK36" t="e">
        <f>cvarM4*cvarM7</f>
        <v>#VALUE!</v>
      </c>
      <c r="GL36" t="e">
        <f>mvarM4*mvarM7</f>
        <v>#VALUE!</v>
      </c>
      <c r="GM36" s="15" t="e">
        <f t="shared" si="81"/>
        <v>#VALUE!</v>
      </c>
      <c r="GN36" s="15" t="e">
        <f t="shared" si="82"/>
        <v>#VALUE!</v>
      </c>
      <c r="GO36" s="53" t="e">
        <f t="shared" si="83"/>
        <v>#VALUE!</v>
      </c>
      <c r="GP36">
        <v>8.6517192161369993E-2</v>
      </c>
      <c r="GQ36" t="e">
        <f>bvarM1*bvarM5</f>
        <v>#VALUE!</v>
      </c>
      <c r="GR36" t="e">
        <f>cvarM1*cvarM5</f>
        <v>#VALUE!</v>
      </c>
      <c r="GS36" t="e">
        <f>mvarM1*mvarM5</f>
        <v>#VALUE!</v>
      </c>
      <c r="GT36" s="15" t="e">
        <f t="shared" si="84"/>
        <v>#VALUE!</v>
      </c>
      <c r="GU36" s="15" t="e">
        <f t="shared" si="85"/>
        <v>#VALUE!</v>
      </c>
      <c r="GV36" s="53" t="e">
        <f t="shared" si="86"/>
        <v>#VALUE!</v>
      </c>
      <c r="GW36">
        <v>-6.3627149718435E-4</v>
      </c>
      <c r="GX36" t="e">
        <f>bvarHC2*bvarM7</f>
        <v>#VALUE!</v>
      </c>
      <c r="GY36" t="e">
        <f>cvarHC2*cvarM7</f>
        <v>#VALUE!</v>
      </c>
      <c r="GZ36" t="e">
        <f>mvarHC2*mvarM7</f>
        <v>#VALUE!</v>
      </c>
      <c r="HA36" s="15" t="e">
        <f t="shared" si="87"/>
        <v>#VALUE!</v>
      </c>
      <c r="HB36" s="15" t="e">
        <f t="shared" si="88"/>
        <v>#VALUE!</v>
      </c>
      <c r="HC36" s="53" t="e">
        <f t="shared" si="89"/>
        <v>#VALUE!</v>
      </c>
      <c r="HD36">
        <v>2.3455452456918002E-2</v>
      </c>
      <c r="HE36" t="e">
        <f>bvarM1*bvarM7</f>
        <v>#VALUE!</v>
      </c>
      <c r="HF36" t="e">
        <f>cvarM1*cvarM7</f>
        <v>#VALUE!</v>
      </c>
      <c r="HG36" t="e">
        <f>mvarM1*mvarM7</f>
        <v>#VALUE!</v>
      </c>
      <c r="HH36" s="15" t="e">
        <f t="shared" si="90"/>
        <v>#VALUE!</v>
      </c>
      <c r="HI36" s="15" t="e">
        <f t="shared" si="91"/>
        <v>#VALUE!</v>
      </c>
      <c r="HJ36" s="53" t="e">
        <f t="shared" si="92"/>
        <v>#VALUE!</v>
      </c>
      <c r="HK36">
        <v>-5.6655101661942999E-7</v>
      </c>
      <c r="HL36" t="e">
        <f>bvarM3*bvarM4</f>
        <v>#VALUE!</v>
      </c>
      <c r="HM36" t="e">
        <f>cvarM3*cvarM4</f>
        <v>#VALUE!</v>
      </c>
      <c r="HN36" t="e">
        <f>mvarM3*mvarM4</f>
        <v>#VALUE!</v>
      </c>
      <c r="HO36" s="15" t="e">
        <f t="shared" si="93"/>
        <v>#VALUE!</v>
      </c>
      <c r="HP36" s="15" t="e">
        <f t="shared" si="94"/>
        <v>#VALUE!</v>
      </c>
      <c r="HQ36" s="53" t="e">
        <f t="shared" si="95"/>
        <v>#VALUE!</v>
      </c>
      <c r="HR36">
        <v>3.7525444632910999E-5</v>
      </c>
      <c r="HS36" t="e">
        <f>bvarM2*bvarM9</f>
        <v>#VALUE!</v>
      </c>
      <c r="HT36" t="e">
        <f>cvarM2*cvarM9</f>
        <v>#VALUE!</v>
      </c>
      <c r="HU36" t="e">
        <f>mvarM2*mvarM9</f>
        <v>#VALUE!</v>
      </c>
      <c r="HV36" s="15" t="e">
        <f t="shared" si="96"/>
        <v>#VALUE!</v>
      </c>
      <c r="HW36" s="15" t="e">
        <f t="shared" si="97"/>
        <v>#VALUE!</v>
      </c>
      <c r="HX36" s="53" t="e">
        <f t="shared" si="98"/>
        <v>#VALUE!</v>
      </c>
      <c r="HY36">
        <v>1.1142250064629E-6</v>
      </c>
      <c r="HZ36" t="e">
        <f>bvarM3*bvarM5</f>
        <v>#VALUE!</v>
      </c>
      <c r="IA36" t="e">
        <f>cvarM3*cvarM5</f>
        <v>#VALUE!</v>
      </c>
      <c r="IB36" t="e">
        <f>mvarM3*mvarM5</f>
        <v>#VALUE!</v>
      </c>
      <c r="IC36" s="15" t="e">
        <f t="shared" si="99"/>
        <v>#VALUE!</v>
      </c>
      <c r="ID36" s="15" t="e">
        <f t="shared" si="100"/>
        <v>#VALUE!</v>
      </c>
      <c r="IE36" s="53" t="e">
        <f t="shared" si="101"/>
        <v>#VALUE!</v>
      </c>
      <c r="IF36">
        <v>0.29455776789055998</v>
      </c>
      <c r="IG36" t="e">
        <f>bvarM1*bvarM4</f>
        <v>#VALUE!</v>
      </c>
      <c r="IH36" t="e">
        <f>cvarM1*cvarM4</f>
        <v>#VALUE!</v>
      </c>
      <c r="II36" t="e">
        <f>mvarM1*mvarM4</f>
        <v>#VALUE!</v>
      </c>
      <c r="IJ36" s="15" t="e">
        <f t="shared" si="102"/>
        <v>#VALUE!</v>
      </c>
      <c r="IK36" s="15" t="e">
        <f t="shared" si="103"/>
        <v>#VALUE!</v>
      </c>
      <c r="IL36" s="53" t="e">
        <f t="shared" si="104"/>
        <v>#VALUE!</v>
      </c>
      <c r="IM36">
        <v>-6.0628239701057999E-4</v>
      </c>
      <c r="IN36" t="e">
        <f>bvarHC2*bvarM7</f>
        <v>#VALUE!</v>
      </c>
      <c r="IO36" t="e">
        <f>cvarHC2*cvarM7</f>
        <v>#VALUE!</v>
      </c>
      <c r="IP36" t="e">
        <f>mvarHC2*mvarM7</f>
        <v>#VALUE!</v>
      </c>
      <c r="IQ36" s="15" t="e">
        <f t="shared" si="105"/>
        <v>#VALUE!</v>
      </c>
      <c r="IR36" s="15" t="e">
        <f t="shared" si="106"/>
        <v>#VALUE!</v>
      </c>
      <c r="IS36" s="53" t="e">
        <f t="shared" si="107"/>
        <v>#VALUE!</v>
      </c>
      <c r="IT36">
        <v>7.9276197536473999E-7</v>
      </c>
      <c r="IU36" t="e">
        <f>bvarM2*bvarM6</f>
        <v>#VALUE!</v>
      </c>
      <c r="IV36" t="e">
        <f>cvarM2*cvarM6</f>
        <v>#VALUE!</v>
      </c>
      <c r="IW36" t="e">
        <f>mvarM2*mvarM6</f>
        <v>#VALUE!</v>
      </c>
      <c r="IX36" s="15" t="e">
        <f t="shared" si="108"/>
        <v>#VALUE!</v>
      </c>
      <c r="IY36" s="15" t="e">
        <f t="shared" si="109"/>
        <v>#VALUE!</v>
      </c>
      <c r="IZ36" s="53" t="e">
        <f t="shared" si="110"/>
        <v>#VALUE!</v>
      </c>
      <c r="JA36">
        <v>-8.3614546313974998</v>
      </c>
      <c r="JB36" t="e">
        <f>bvarM1*bvarM7</f>
        <v>#VALUE!</v>
      </c>
      <c r="JC36" t="e">
        <f>cvarM1*cvarM7</f>
        <v>#VALUE!</v>
      </c>
      <c r="JD36" t="e">
        <f>mvarM1*mvarM7</f>
        <v>#VALUE!</v>
      </c>
      <c r="JE36" s="24" t="e">
        <f t="shared" si="111"/>
        <v>#VALUE!</v>
      </c>
      <c r="JF36" s="24" t="e">
        <f t="shared" si="112"/>
        <v>#VALUE!</v>
      </c>
      <c r="JG36" s="24" t="e">
        <f t="shared" si="113"/>
        <v>#VALUE!</v>
      </c>
      <c r="JH36">
        <v>6.4972031751825002E-7</v>
      </c>
      <c r="JI36" t="e">
        <f>bvarHC1^2</f>
        <v>#VALUE!</v>
      </c>
      <c r="JJ36" t="e">
        <f>cvarHC1^2</f>
        <v>#VALUE!</v>
      </c>
      <c r="JK36" t="e">
        <f>mvarHC1^2</f>
        <v>#VALUE!</v>
      </c>
      <c r="JL36" s="24" t="e">
        <f t="shared" si="114"/>
        <v>#VALUE!</v>
      </c>
      <c r="JM36" s="24" t="e">
        <f t="shared" si="115"/>
        <v>#VALUE!</v>
      </c>
      <c r="JN36" s="24" t="e">
        <f t="shared" si="116"/>
        <v>#VALUE!</v>
      </c>
      <c r="JO36">
        <v>-7.9824477548513005E-6</v>
      </c>
      <c r="JP36" t="e">
        <f>bvarM4*bvarM7</f>
        <v>#VALUE!</v>
      </c>
      <c r="JQ36" t="e">
        <f>cvarM4*cvarM7</f>
        <v>#VALUE!</v>
      </c>
      <c r="JR36" t="e">
        <f>mvarM4*mvarM7</f>
        <v>#VALUE!</v>
      </c>
      <c r="JS36" s="24" t="e">
        <f t="shared" si="117"/>
        <v>#VALUE!</v>
      </c>
      <c r="JT36" s="24" t="e">
        <f t="shared" si="118"/>
        <v>#VALUE!</v>
      </c>
      <c r="JU36" s="24" t="e">
        <f t="shared" si="119"/>
        <v>#VALUE!</v>
      </c>
      <c r="JV36">
        <v>-1.3526051538838</v>
      </c>
      <c r="JW36" t="e">
        <f>bvarM1*bvarM5</f>
        <v>#VALUE!</v>
      </c>
      <c r="JX36" t="e">
        <f>cvarM1*cvarM5</f>
        <v>#VALUE!</v>
      </c>
      <c r="JY36" t="e">
        <f>mvarM1*mvarM5</f>
        <v>#VALUE!</v>
      </c>
      <c r="JZ36" s="24" t="e">
        <f t="shared" si="120"/>
        <v>#VALUE!</v>
      </c>
      <c r="KA36" s="24" t="e">
        <f t="shared" si="121"/>
        <v>#VALUE!</v>
      </c>
      <c r="KB36" s="24" t="e">
        <f t="shared" si="122"/>
        <v>#VALUE!</v>
      </c>
      <c r="KC36">
        <v>4.3340805942143997E-5</v>
      </c>
      <c r="KD36" t="e">
        <f>bvarM6*bvarM9</f>
        <v>#VALUE!</v>
      </c>
      <c r="KE36" t="e">
        <f>cvarM6*cvarM9</f>
        <v>#VALUE!</v>
      </c>
      <c r="KF36" t="e">
        <f>mvarM6*mvarM9</f>
        <v>#VALUE!</v>
      </c>
      <c r="KG36" s="24" t="e">
        <f t="shared" si="123"/>
        <v>#VALUE!</v>
      </c>
      <c r="KH36" s="24" t="e">
        <f t="shared" si="124"/>
        <v>#VALUE!</v>
      </c>
      <c r="KI36" s="24" t="e">
        <f t="shared" si="125"/>
        <v>#VALUE!</v>
      </c>
      <c r="KJ36">
        <v>-4.0605672131202E-6</v>
      </c>
      <c r="KK36" t="e">
        <f>bvarM2*bvarM8</f>
        <v>#VALUE!</v>
      </c>
      <c r="KL36" t="e">
        <f>cvarM2*cvarM8</f>
        <v>#VALUE!</v>
      </c>
      <c r="KM36" t="e">
        <f>mvarM2*mvarM8</f>
        <v>#VALUE!</v>
      </c>
      <c r="KN36" s="24" t="e">
        <f t="shared" si="126"/>
        <v>#VALUE!</v>
      </c>
      <c r="KO36" s="24" t="e">
        <f t="shared" si="127"/>
        <v>#VALUE!</v>
      </c>
      <c r="KP36" s="24" t="e">
        <f t="shared" si="128"/>
        <v>#VALUE!</v>
      </c>
      <c r="KQ36">
        <v>3.0659786731752998E-6</v>
      </c>
      <c r="KR36" t="e">
        <f>bvarM2*bvarM8</f>
        <v>#VALUE!</v>
      </c>
      <c r="KS36" t="e">
        <f>cvarM2*cvarM8</f>
        <v>#VALUE!</v>
      </c>
      <c r="KT36" t="e">
        <f>mvarM2*mvarM8</f>
        <v>#VALUE!</v>
      </c>
      <c r="KU36" s="24" t="e">
        <f t="shared" si="129"/>
        <v>#VALUE!</v>
      </c>
      <c r="KV36" s="24" t="e">
        <f t="shared" si="130"/>
        <v>#VALUE!</v>
      </c>
      <c r="KW36" s="24" t="e">
        <f t="shared" si="131"/>
        <v>#VALUE!</v>
      </c>
      <c r="KX36">
        <v>5.155753675455E-4</v>
      </c>
      <c r="KY36" t="e">
        <f>bvarM4^2</f>
        <v>#VALUE!</v>
      </c>
      <c r="KZ36" t="e">
        <f>cvarM4^2</f>
        <v>#VALUE!</v>
      </c>
      <c r="LA36" t="e">
        <f>mvarM4^2</f>
        <v>#VALUE!</v>
      </c>
      <c r="LB36" s="24" t="e">
        <f t="shared" si="132"/>
        <v>#VALUE!</v>
      </c>
      <c r="LC36" s="24" t="e">
        <f t="shared" si="133"/>
        <v>#VALUE!</v>
      </c>
      <c r="LD36" s="24" t="e">
        <f t="shared" si="134"/>
        <v>#VALUE!</v>
      </c>
      <c r="LE36">
        <v>-1.4146963280007001E-5</v>
      </c>
      <c r="LF36" t="e">
        <f>bvarM2*bvarM8</f>
        <v>#VALUE!</v>
      </c>
      <c r="LG36" t="e">
        <f>cvarM2*cvarM8</f>
        <v>#VALUE!</v>
      </c>
      <c r="LH36" t="e">
        <f>mvarM2*mvarM8</f>
        <v>#VALUE!</v>
      </c>
      <c r="LI36" s="24" t="e">
        <f t="shared" si="135"/>
        <v>#VALUE!</v>
      </c>
      <c r="LJ36" s="24" t="e">
        <f t="shared" si="136"/>
        <v>#VALUE!</v>
      </c>
      <c r="LK36" s="24" t="e">
        <f t="shared" si="137"/>
        <v>#VALUE!</v>
      </c>
      <c r="LL36">
        <v>6.1872164690525998E-2</v>
      </c>
      <c r="LM36" t="e">
        <f>bvarM1*bvarM4</f>
        <v>#VALUE!</v>
      </c>
      <c r="LN36" t="e">
        <f>cvarM1*cvarM4</f>
        <v>#VALUE!</v>
      </c>
      <c r="LO36" t="e">
        <f>mvarM1*mvarM4</f>
        <v>#VALUE!</v>
      </c>
      <c r="LP36" s="24" t="e">
        <f t="shared" si="138"/>
        <v>#VALUE!</v>
      </c>
      <c r="LQ36" s="24" t="e">
        <f t="shared" si="139"/>
        <v>#VALUE!</v>
      </c>
      <c r="LR36" s="24" t="e">
        <f t="shared" si="140"/>
        <v>#VALUE!</v>
      </c>
      <c r="LS36">
        <v>1.2718854101304001E-5</v>
      </c>
      <c r="LT36" t="e">
        <f>bvarM2*bvarM4</f>
        <v>#VALUE!</v>
      </c>
      <c r="LU36" t="e">
        <f>cvarM2*cvarM4</f>
        <v>#VALUE!</v>
      </c>
      <c r="LV36" t="e">
        <f>mvarM2*mvarM4</f>
        <v>#VALUE!</v>
      </c>
      <c r="LW36" s="24" t="e">
        <f t="shared" si="141"/>
        <v>#VALUE!</v>
      </c>
      <c r="LX36" s="24" t="e">
        <f t="shared" si="142"/>
        <v>#VALUE!</v>
      </c>
      <c r="LY36" s="24" t="e">
        <f t="shared" si="143"/>
        <v>#VALUE!</v>
      </c>
      <c r="LZ36">
        <v>3.9680764205161E-2</v>
      </c>
      <c r="MA36" t="e">
        <f>bvarM1*bvarM6</f>
        <v>#VALUE!</v>
      </c>
      <c r="MB36" t="e">
        <f>cvarM1*cvarM6</f>
        <v>#VALUE!</v>
      </c>
      <c r="MC36" t="e">
        <f>mvarM1*mvarM6</f>
        <v>#VALUE!</v>
      </c>
      <c r="MD36" s="24" t="e">
        <f t="shared" si="144"/>
        <v>#VALUE!</v>
      </c>
      <c r="ME36" s="24" t="e">
        <f t="shared" si="145"/>
        <v>#VALUE!</v>
      </c>
      <c r="MF36" s="24" t="e">
        <f t="shared" si="146"/>
        <v>#VALUE!</v>
      </c>
      <c r="MG36">
        <v>-3.319877663038</v>
      </c>
      <c r="MH36" t="e">
        <f>bvarM1*bvarM6</f>
        <v>#VALUE!</v>
      </c>
      <c r="MI36" t="e">
        <f>cvarM1*cvarM6</f>
        <v>#VALUE!</v>
      </c>
      <c r="MJ36" t="e">
        <f>mvarM1*mvarM6</f>
        <v>#VALUE!</v>
      </c>
      <c r="MK36" s="24" t="e">
        <f t="shared" si="147"/>
        <v>#VALUE!</v>
      </c>
      <c r="ML36" s="24" t="e">
        <f t="shared" si="148"/>
        <v>#VALUE!</v>
      </c>
      <c r="MM36" s="24" t="e">
        <f t="shared" si="149"/>
        <v>#VALUE!</v>
      </c>
      <c r="MN36">
        <v>2.5854093408283001E-5</v>
      </c>
      <c r="MO36" t="e">
        <f>bvarM4*bvarM9</f>
        <v>#VALUE!</v>
      </c>
      <c r="MP36" t="e">
        <f>cvarM4*cvarM9</f>
        <v>#VALUE!</v>
      </c>
      <c r="MQ36" t="e">
        <f>mvarM4*mvarM9</f>
        <v>#VALUE!</v>
      </c>
      <c r="MR36" s="24" t="e">
        <f t="shared" si="150"/>
        <v>#VALUE!</v>
      </c>
      <c r="MS36" s="24" t="e">
        <f t="shared" si="151"/>
        <v>#VALUE!</v>
      </c>
      <c r="MT36" s="24" t="e">
        <f t="shared" si="152"/>
        <v>#VALUE!</v>
      </c>
      <c r="MU36">
        <v>-1.9149982906500002E-6</v>
      </c>
      <c r="MV36" t="e">
        <f>bvarM3*bvarM8</f>
        <v>#VALUE!</v>
      </c>
      <c r="MW36" t="e">
        <f>cvarM3*cvarM8</f>
        <v>#VALUE!</v>
      </c>
      <c r="MX36" t="e">
        <f>mvarM3*mvarM8</f>
        <v>#VALUE!</v>
      </c>
      <c r="MY36" s="24" t="e">
        <f t="shared" si="153"/>
        <v>#VALUE!</v>
      </c>
      <c r="MZ36" s="24" t="e">
        <f t="shared" si="154"/>
        <v>#VALUE!</v>
      </c>
      <c r="NA36" s="24" t="e">
        <f t="shared" si="155"/>
        <v>#VALUE!</v>
      </c>
      <c r="NB36">
        <v>0.12090851137833999</v>
      </c>
      <c r="NC36" t="e">
        <f>bvarM1*bvarM6</f>
        <v>#VALUE!</v>
      </c>
      <c r="ND36" t="e">
        <f>cvarM1*cvarM6</f>
        <v>#VALUE!</v>
      </c>
      <c r="NE36" t="e">
        <f>mvarM1*mvarM6</f>
        <v>#VALUE!</v>
      </c>
      <c r="NF36" s="24" t="e">
        <f t="shared" si="156"/>
        <v>#VALUE!</v>
      </c>
      <c r="NG36" s="24" t="e">
        <f t="shared" si="157"/>
        <v>#VALUE!</v>
      </c>
      <c r="NH36" s="24" t="e">
        <f t="shared" si="158"/>
        <v>#VALUE!</v>
      </c>
      <c r="NI36">
        <v>1.3823891826067E-5</v>
      </c>
      <c r="NJ36" t="e">
        <f>bvarM2*bvarM4</f>
        <v>#VALUE!</v>
      </c>
      <c r="NK36" t="e">
        <f>cvarM2*cvarM4</f>
        <v>#VALUE!</v>
      </c>
      <c r="NL36" t="e">
        <f>mvarM2*mvarM4</f>
        <v>#VALUE!</v>
      </c>
      <c r="NM36" s="24" t="e">
        <f t="shared" si="159"/>
        <v>#VALUE!</v>
      </c>
      <c r="NN36" s="24" t="e">
        <f t="shared" si="160"/>
        <v>#VALUE!</v>
      </c>
      <c r="NO36" s="24" t="e">
        <f t="shared" si="161"/>
        <v>#VALUE!</v>
      </c>
      <c r="NP36">
        <v>1.2441999644103E-6</v>
      </c>
      <c r="NQ36" t="e">
        <f>bvarM2*bvarM3</f>
        <v>#VALUE!</v>
      </c>
      <c r="NR36" t="e">
        <f>cvarM2*cvarM3</f>
        <v>#VALUE!</v>
      </c>
      <c r="NS36" t="e">
        <f>mvarM2*mvarM3</f>
        <v>#VALUE!</v>
      </c>
      <c r="NT36" s="24" t="e">
        <f t="shared" si="162"/>
        <v>#VALUE!</v>
      </c>
      <c r="NU36" s="24" t="e">
        <f t="shared" si="163"/>
        <v>#VALUE!</v>
      </c>
      <c r="NV36" s="24" t="e">
        <f t="shared" si="164"/>
        <v>#VALUE!</v>
      </c>
      <c r="NW36">
        <v>-7.4617446513681002E-8</v>
      </c>
      <c r="NX36" t="e">
        <f>bvarM3*bvarM4</f>
        <v>#VALUE!</v>
      </c>
      <c r="NY36" t="e">
        <f>cvarM3*cvarM4</f>
        <v>#VALUE!</v>
      </c>
      <c r="NZ36" t="e">
        <f>mvarM3*mvarM4</f>
        <v>#VALUE!</v>
      </c>
      <c r="OA36" s="24" t="e">
        <f t="shared" si="165"/>
        <v>#VALUE!</v>
      </c>
      <c r="OB36" s="24" t="e">
        <f t="shared" si="166"/>
        <v>#VALUE!</v>
      </c>
      <c r="OC36" s="24" t="e">
        <f t="shared" si="167"/>
        <v>#VALUE!</v>
      </c>
      <c r="OD36">
        <v>6.2924302124218995E-7</v>
      </c>
      <c r="OE36" t="e">
        <f>bvarHC1^2</f>
        <v>#VALUE!</v>
      </c>
      <c r="OF36" t="e">
        <f>cvarHC1^2</f>
        <v>#VALUE!</v>
      </c>
      <c r="OG36" t="e">
        <f>mvarHC1^2</f>
        <v>#VALUE!</v>
      </c>
      <c r="OH36" s="24" t="e">
        <f t="shared" si="168"/>
        <v>#VALUE!</v>
      </c>
      <c r="OI36" s="24" t="e">
        <f t="shared" si="169"/>
        <v>#VALUE!</v>
      </c>
      <c r="OJ36" s="24" t="e">
        <f t="shared" si="170"/>
        <v>#VALUE!</v>
      </c>
      <c r="OK36">
        <v>-5.1808043389713002E-6</v>
      </c>
      <c r="OL36" t="e">
        <f>bvarM2*bvarM4</f>
        <v>#VALUE!</v>
      </c>
      <c r="OM36" t="e">
        <f>cvarM2*cvarM4</f>
        <v>#VALUE!</v>
      </c>
      <c r="ON36" t="e">
        <f>mvarM2*mvarM4</f>
        <v>#VALUE!</v>
      </c>
      <c r="OO36" s="24" t="e">
        <f t="shared" si="171"/>
        <v>#VALUE!</v>
      </c>
      <c r="OP36" s="24" t="e">
        <f t="shared" si="172"/>
        <v>#VALUE!</v>
      </c>
      <c r="OQ36" s="24" t="e">
        <f t="shared" si="173"/>
        <v>#VALUE!</v>
      </c>
      <c r="OR36">
        <v>4.8778543412572E-5</v>
      </c>
      <c r="OS36" t="e">
        <f>bvarHC2*bvarM8</f>
        <v>#VALUE!</v>
      </c>
      <c r="OT36" t="e">
        <f>cvarHC2*cvarM8</f>
        <v>#VALUE!</v>
      </c>
      <c r="OU36" t="e">
        <f>mvarHC2*mvarM8</f>
        <v>#VALUE!</v>
      </c>
      <c r="OV36" s="24" t="e">
        <f t="shared" si="174"/>
        <v>#VALUE!</v>
      </c>
      <c r="OW36" s="24" t="e">
        <f t="shared" si="175"/>
        <v>#VALUE!</v>
      </c>
      <c r="OX36" s="24" t="e">
        <f t="shared" si="176"/>
        <v>#VALUE!</v>
      </c>
      <c r="OY36">
        <v>1.8713370457266001E-5</v>
      </c>
      <c r="OZ36" t="e">
        <f>bvarM5*bvarM8</f>
        <v>#VALUE!</v>
      </c>
      <c r="PA36" t="e">
        <f>cvarM5*cvarM8</f>
        <v>#VALUE!</v>
      </c>
      <c r="PB36" t="e">
        <f>mvarM5*mvarM8</f>
        <v>#VALUE!</v>
      </c>
      <c r="PC36" s="24" t="e">
        <f t="shared" si="177"/>
        <v>#VALUE!</v>
      </c>
      <c r="PD36" s="24" t="e">
        <f t="shared" si="178"/>
        <v>#VALUE!</v>
      </c>
      <c r="PE36" s="24" t="e">
        <f t="shared" si="179"/>
        <v>#VALUE!</v>
      </c>
      <c r="PF36">
        <v>-1.4700159367242E-2</v>
      </c>
      <c r="PG36" t="e">
        <f>bvarM1*bvarM3</f>
        <v>#VALUE!</v>
      </c>
      <c r="PH36" t="e">
        <f>cvarM1*cvarM3</f>
        <v>#VALUE!</v>
      </c>
      <c r="PI36" t="e">
        <f>mvarM1*mvarM3</f>
        <v>#VALUE!</v>
      </c>
      <c r="PJ36" s="24" t="e">
        <f t="shared" si="180"/>
        <v>#VALUE!</v>
      </c>
      <c r="PK36" s="24" t="e">
        <f t="shared" si="181"/>
        <v>#VALUE!</v>
      </c>
      <c r="PL36" s="24" t="e">
        <f t="shared" si="182"/>
        <v>#VALUE!</v>
      </c>
      <c r="PM36">
        <v>-9.7785611684042994E-8</v>
      </c>
      <c r="PN36" t="e">
        <f>bvarM3*bvarM4</f>
        <v>#VALUE!</v>
      </c>
      <c r="PO36" t="e">
        <f>cvarM3*cvarM4</f>
        <v>#VALUE!</v>
      </c>
      <c r="PP36" t="e">
        <f>mvarM3*mvarM4</f>
        <v>#VALUE!</v>
      </c>
      <c r="PQ36" s="24" t="e">
        <f t="shared" si="183"/>
        <v>#VALUE!</v>
      </c>
      <c r="PR36" s="24" t="e">
        <f t="shared" si="184"/>
        <v>#VALUE!</v>
      </c>
      <c r="PS36" s="24" t="e">
        <f t="shared" si="185"/>
        <v>#VALUE!</v>
      </c>
      <c r="PT36">
        <v>4.3520923968989003E-5</v>
      </c>
      <c r="PU36" t="e">
        <f>bvarM6*bvarM9</f>
        <v>#VALUE!</v>
      </c>
      <c r="PV36" t="e">
        <f>cvarM6*cvarM9</f>
        <v>#VALUE!</v>
      </c>
      <c r="PW36" t="e">
        <f>mvarM6*mvarM9</f>
        <v>#VALUE!</v>
      </c>
      <c r="PX36" s="24" t="e">
        <f t="shared" si="186"/>
        <v>#VALUE!</v>
      </c>
      <c r="PY36" s="24" t="e">
        <f t="shared" si="187"/>
        <v>#VALUE!</v>
      </c>
      <c r="PZ36" s="24" t="e">
        <f t="shared" si="188"/>
        <v>#VALUE!</v>
      </c>
      <c r="QA36">
        <v>-9.3661345965892003E-7</v>
      </c>
      <c r="QB36" t="e">
        <f>bvarM3*bvarM6</f>
        <v>#VALUE!</v>
      </c>
      <c r="QC36" t="e">
        <f>cvarM3*cvarM6</f>
        <v>#VALUE!</v>
      </c>
      <c r="QD36" t="e">
        <f>mvarM3*mvarM6</f>
        <v>#VALUE!</v>
      </c>
      <c r="QE36" s="24" t="e">
        <f t="shared" si="189"/>
        <v>#VALUE!</v>
      </c>
      <c r="QF36" s="24" t="e">
        <f t="shared" si="190"/>
        <v>#VALUE!</v>
      </c>
      <c r="QG36" s="24" t="e">
        <f t="shared" si="191"/>
        <v>#VALUE!</v>
      </c>
      <c r="QH36">
        <v>5.7789940336133001E-2</v>
      </c>
      <c r="QI36" t="e">
        <f>bvarM1*bvarM4</f>
        <v>#VALUE!</v>
      </c>
      <c r="QJ36" t="e">
        <f>cvarM1*cvarM4</f>
        <v>#VALUE!</v>
      </c>
      <c r="QK36" t="e">
        <f>mvarM1*mvarM4</f>
        <v>#VALUE!</v>
      </c>
      <c r="QL36" s="24" t="e">
        <f t="shared" si="192"/>
        <v>#VALUE!</v>
      </c>
      <c r="QM36" s="24" t="e">
        <f t="shared" si="193"/>
        <v>#VALUE!</v>
      </c>
      <c r="QN36" s="24" t="e">
        <f t="shared" si="194"/>
        <v>#VALUE!</v>
      </c>
      <c r="QO36">
        <v>4.9210384231817002E-5</v>
      </c>
      <c r="QP36" t="e">
        <f>bvarM6*bvarM9</f>
        <v>#VALUE!</v>
      </c>
      <c r="QQ36" t="e">
        <f>cvarM6*cvarM9</f>
        <v>#VALUE!</v>
      </c>
      <c r="QR36" t="e">
        <f>mvarM6*mvarM9</f>
        <v>#VALUE!</v>
      </c>
      <c r="QS36" s="24" t="e">
        <f t="shared" si="195"/>
        <v>#VALUE!</v>
      </c>
      <c r="QT36" s="24" t="e">
        <f t="shared" si="196"/>
        <v>#VALUE!</v>
      </c>
      <c r="QU36" s="24" t="e">
        <f t="shared" si="197"/>
        <v>#VALUE!</v>
      </c>
      <c r="QV36">
        <v>2.0572494535318E-6</v>
      </c>
      <c r="QW36" t="e">
        <f>bvarM2*bvarM3</f>
        <v>#VALUE!</v>
      </c>
      <c r="QX36" t="e">
        <f>cvarM2*cvarM3</f>
        <v>#VALUE!</v>
      </c>
      <c r="QY36" t="e">
        <f>mvarM2*mvarM3</f>
        <v>#VALUE!</v>
      </c>
      <c r="QZ36" s="24" t="e">
        <f t="shared" si="198"/>
        <v>#VALUE!</v>
      </c>
      <c r="RA36" s="24" t="e">
        <f t="shared" si="199"/>
        <v>#VALUE!</v>
      </c>
      <c r="RB36" s="24" t="e">
        <f t="shared" si="200"/>
        <v>#VALUE!</v>
      </c>
      <c r="RC36">
        <v>3.9558436989921003E-6</v>
      </c>
      <c r="RD36" t="e">
        <f>bvarM2*bvarM4</f>
        <v>#VALUE!</v>
      </c>
      <c r="RE36" t="e">
        <f>cvarM2*cvarM4</f>
        <v>#VALUE!</v>
      </c>
      <c r="RF36" t="e">
        <f>mvarM2*mvarM4</f>
        <v>#VALUE!</v>
      </c>
      <c r="RG36" s="24" t="e">
        <f t="shared" si="201"/>
        <v>#VALUE!</v>
      </c>
      <c r="RH36" s="24" t="e">
        <f t="shared" si="202"/>
        <v>#VALUE!</v>
      </c>
      <c r="RI36" s="24" t="e">
        <f t="shared" si="203"/>
        <v>#VALUE!</v>
      </c>
      <c r="RJ36">
        <v>4.8415842953581002E-4</v>
      </c>
      <c r="RK36" t="e">
        <f>bvarM4^2</f>
        <v>#VALUE!</v>
      </c>
      <c r="RL36" t="e">
        <f>cvarM4^2</f>
        <v>#VALUE!</v>
      </c>
      <c r="RM36" t="e">
        <f>mvarM4^2</f>
        <v>#VALUE!</v>
      </c>
      <c r="RN36" s="24" t="e">
        <f t="shared" si="204"/>
        <v>#VALUE!</v>
      </c>
      <c r="RO36" s="24" t="e">
        <f t="shared" si="205"/>
        <v>#VALUE!</v>
      </c>
      <c r="RP36" s="24" t="e">
        <f t="shared" si="206"/>
        <v>#VALUE!</v>
      </c>
      <c r="RQ36">
        <v>4.5136447956035001E-5</v>
      </c>
      <c r="RR36" t="e">
        <f>bvarM2*bvarM7</f>
        <v>#VALUE!</v>
      </c>
      <c r="RS36" t="e">
        <f>cvarM2*cvarM7</f>
        <v>#VALUE!</v>
      </c>
      <c r="RT36" t="e">
        <f>mvarM2*mvarM7</f>
        <v>#VALUE!</v>
      </c>
      <c r="RU36" s="24" t="e">
        <f t="shared" si="207"/>
        <v>#VALUE!</v>
      </c>
      <c r="RV36" s="24" t="e">
        <f t="shared" si="208"/>
        <v>#VALUE!</v>
      </c>
      <c r="RW36" s="24" t="e">
        <f t="shared" si="209"/>
        <v>#VALUE!</v>
      </c>
      <c r="RX36">
        <v>7.2488318898754003E-5</v>
      </c>
      <c r="RY36" t="e">
        <f>bvarHC2*bvarM6</f>
        <v>#VALUE!</v>
      </c>
      <c r="RZ36" t="e">
        <f>cvarHC2*cvarM6</f>
        <v>#VALUE!</v>
      </c>
      <c r="SA36" t="e">
        <f>mvarHC2*mvarM6</f>
        <v>#VALUE!</v>
      </c>
      <c r="SB36" s="24" t="e">
        <f t="shared" si="210"/>
        <v>#VALUE!</v>
      </c>
      <c r="SC36" s="24" t="e">
        <f t="shared" si="211"/>
        <v>#VALUE!</v>
      </c>
      <c r="SD36" s="24" t="e">
        <f t="shared" si="212"/>
        <v>#VALUE!</v>
      </c>
      <c r="SE36">
        <v>4.9763033505855999E-5</v>
      </c>
      <c r="SF36" t="e">
        <f>bvarM6*bvarM9</f>
        <v>#VALUE!</v>
      </c>
      <c r="SG36" t="e">
        <f>cvarM6*cvarM9</f>
        <v>#VALUE!</v>
      </c>
      <c r="SH36" t="e">
        <f>mvarM6*mvarM9</f>
        <v>#VALUE!</v>
      </c>
      <c r="SI36" s="24" t="e">
        <f t="shared" si="213"/>
        <v>#VALUE!</v>
      </c>
      <c r="SJ36" s="24" t="e">
        <f t="shared" si="214"/>
        <v>#VALUE!</v>
      </c>
      <c r="SK36" s="24" t="e">
        <f t="shared" si="215"/>
        <v>#VALUE!</v>
      </c>
      <c r="SL36">
        <v>4.8984246410311003E-5</v>
      </c>
      <c r="SM36" t="e">
        <f>bvarM2*bvarM7</f>
        <v>#VALUE!</v>
      </c>
      <c r="SN36" t="e">
        <f>cvarM2*cvarM7</f>
        <v>#VALUE!</v>
      </c>
      <c r="SO36" t="e">
        <f>mvarM2*mvarM7</f>
        <v>#VALUE!</v>
      </c>
      <c r="SP36" s="24" t="e">
        <f t="shared" si="216"/>
        <v>#VALUE!</v>
      </c>
      <c r="SQ36" s="24" t="e">
        <f t="shared" si="217"/>
        <v>#VALUE!</v>
      </c>
      <c r="SR36" s="24" t="e">
        <f t="shared" si="218"/>
        <v>#VALUE!</v>
      </c>
      <c r="SS36">
        <v>-6.8690738681840997E-6</v>
      </c>
      <c r="ST36" t="e">
        <f>bvarM3*bvarM5</f>
        <v>#VALUE!</v>
      </c>
      <c r="SU36" t="e">
        <f>cvarM3*cvarM5</f>
        <v>#VALUE!</v>
      </c>
      <c r="SV36" t="e">
        <f>mvarM3*mvarM5</f>
        <v>#VALUE!</v>
      </c>
      <c r="SW36" s="24" t="e">
        <f t="shared" si="219"/>
        <v>#VALUE!</v>
      </c>
      <c r="SX36" s="24" t="e">
        <f t="shared" si="220"/>
        <v>#VALUE!</v>
      </c>
      <c r="SY36" s="24" t="e">
        <f t="shared" si="221"/>
        <v>#VALUE!</v>
      </c>
      <c r="SZ36">
        <v>1.1393376900672999E-4</v>
      </c>
      <c r="TA36" t="e">
        <f>bvarM2*bvarM7</f>
        <v>#VALUE!</v>
      </c>
      <c r="TB36" t="e">
        <f>cvarM2*cvarM7</f>
        <v>#VALUE!</v>
      </c>
      <c r="TC36" t="e">
        <f>mvarM2*mvarM7</f>
        <v>#VALUE!</v>
      </c>
      <c r="TD36" s="24" t="e">
        <f t="shared" si="222"/>
        <v>#VALUE!</v>
      </c>
      <c r="TE36" s="24" t="e">
        <f t="shared" si="223"/>
        <v>#VALUE!</v>
      </c>
      <c r="TF36" s="24" t="e">
        <f t="shared" si="224"/>
        <v>#VALUE!</v>
      </c>
      <c r="TG36">
        <v>3.8460985843944E-9</v>
      </c>
      <c r="TH36" t="e">
        <f>bvarM6^2</f>
        <v>#VALUE!</v>
      </c>
      <c r="TI36" t="e">
        <f>cvarM6^2</f>
        <v>#VALUE!</v>
      </c>
      <c r="TJ36" t="e">
        <f>mvarM6^2</f>
        <v>#VALUE!</v>
      </c>
      <c r="TK36" s="24" t="e">
        <f t="shared" si="225"/>
        <v>#VALUE!</v>
      </c>
      <c r="TL36" s="24" t="e">
        <f t="shared" si="226"/>
        <v>#VALUE!</v>
      </c>
      <c r="TM36" s="24" t="e">
        <f t="shared" si="227"/>
        <v>#VALUE!</v>
      </c>
      <c r="TN36">
        <v>-0.13774233243709999</v>
      </c>
      <c r="TO36" t="e">
        <f>bvarM1*bvarM4</f>
        <v>#VALUE!</v>
      </c>
      <c r="TP36" t="e">
        <f>cvarM1*cvarM4</f>
        <v>#VALUE!</v>
      </c>
      <c r="TQ36" t="e">
        <f>mvarM1*mvarM4</f>
        <v>#VALUE!</v>
      </c>
      <c r="TR36" s="24" t="e">
        <f t="shared" si="228"/>
        <v>#VALUE!</v>
      </c>
      <c r="TS36" s="24" t="e">
        <f t="shared" si="229"/>
        <v>#VALUE!</v>
      </c>
      <c r="TT36" s="24" t="e">
        <f t="shared" si="230"/>
        <v>#VALUE!</v>
      </c>
      <c r="TU36">
        <v>-0.53172547471076004</v>
      </c>
      <c r="TV36" t="e">
        <f>bvarM1*bvarM9</f>
        <v>#VALUE!</v>
      </c>
      <c r="TW36" t="e">
        <f>cvarM1*cvarM9</f>
        <v>#VALUE!</v>
      </c>
      <c r="TX36" t="e">
        <f>mvarM1*mvarM9</f>
        <v>#VALUE!</v>
      </c>
      <c r="TY36" s="24" t="e">
        <f t="shared" si="231"/>
        <v>#VALUE!</v>
      </c>
      <c r="TZ36" s="24" t="e">
        <f t="shared" si="232"/>
        <v>#VALUE!</v>
      </c>
      <c r="UA36" s="24" t="e">
        <f t="shared" si="233"/>
        <v>#VALUE!</v>
      </c>
      <c r="UB36">
        <v>1.0804403983735E-9</v>
      </c>
      <c r="UC36" t="e">
        <f>bvarM5*bvarM6</f>
        <v>#VALUE!</v>
      </c>
      <c r="UD36" t="e">
        <f>cvarM5*cvarM6</f>
        <v>#VALUE!</v>
      </c>
      <c r="UE36" t="e">
        <f>mvarM5*mvarM6</f>
        <v>#VALUE!</v>
      </c>
      <c r="UF36" s="24" t="e">
        <f t="shared" si="234"/>
        <v>#VALUE!</v>
      </c>
      <c r="UG36" s="24" t="e">
        <f t="shared" si="235"/>
        <v>#VALUE!</v>
      </c>
      <c r="UH36" s="24" t="e">
        <f t="shared" si="236"/>
        <v>#VALUE!</v>
      </c>
      <c r="UI36">
        <v>-9.3627646241308005E-6</v>
      </c>
      <c r="UJ36" t="e">
        <f>bvarM2*bvarM3</f>
        <v>#VALUE!</v>
      </c>
      <c r="UK36" t="e">
        <f>cvarM2*cvarM3</f>
        <v>#VALUE!</v>
      </c>
      <c r="UL36" t="e">
        <f>mvarM2*mvarM3</f>
        <v>#VALUE!</v>
      </c>
      <c r="UM36" s="24" t="e">
        <f t="shared" si="237"/>
        <v>#VALUE!</v>
      </c>
      <c r="UN36" s="24" t="e">
        <f t="shared" si="238"/>
        <v>#VALUE!</v>
      </c>
      <c r="UO36" s="24" t="e">
        <f t="shared" si="239"/>
        <v>#VALUE!</v>
      </c>
      <c r="UP36">
        <v>1.75338009779E-5</v>
      </c>
      <c r="UQ36" t="e">
        <f>bvarM2*bvarM4</f>
        <v>#VALUE!</v>
      </c>
      <c r="UR36" t="e">
        <f>cvarM2*cvarM4</f>
        <v>#VALUE!</v>
      </c>
      <c r="US36" t="e">
        <f>mvarM2*mvarM4</f>
        <v>#VALUE!</v>
      </c>
      <c r="UT36" s="24" t="e">
        <f t="shared" si="240"/>
        <v>#VALUE!</v>
      </c>
      <c r="UU36" s="24" t="e">
        <f t="shared" si="241"/>
        <v>#VALUE!</v>
      </c>
      <c r="UV36" s="24" t="e">
        <f t="shared" si="242"/>
        <v>#VALUE!</v>
      </c>
      <c r="UW36">
        <v>-9.5075948754426005E-9</v>
      </c>
      <c r="UX36" t="e">
        <f>bvarM6*bvarM7</f>
        <v>#VALUE!</v>
      </c>
      <c r="UY36" t="e">
        <f>cvarM6*cvarM7</f>
        <v>#VALUE!</v>
      </c>
      <c r="UZ36" t="e">
        <f>mvarM6*mvarM7</f>
        <v>#VALUE!</v>
      </c>
      <c r="VA36" s="24" t="e">
        <f t="shared" si="243"/>
        <v>#VALUE!</v>
      </c>
      <c r="VB36" s="24" t="e">
        <f t="shared" si="244"/>
        <v>#VALUE!</v>
      </c>
      <c r="VC36" s="24" t="e">
        <f t="shared" si="245"/>
        <v>#VALUE!</v>
      </c>
      <c r="VD36">
        <v>1.9329534710154E-5</v>
      </c>
      <c r="VE36" t="e">
        <f>bvarM2*bvarM6</f>
        <v>#VALUE!</v>
      </c>
      <c r="VF36" t="e">
        <f>cvarM2*cvarM6</f>
        <v>#VALUE!</v>
      </c>
      <c r="VG36" t="e">
        <f>mvarM2*mvarM6</f>
        <v>#VALUE!</v>
      </c>
      <c r="VH36" s="24" t="e">
        <f t="shared" si="246"/>
        <v>#VALUE!</v>
      </c>
      <c r="VI36" s="24" t="e">
        <f t="shared" si="247"/>
        <v>#VALUE!</v>
      </c>
      <c r="VJ36" s="24" t="e">
        <f t="shared" si="248"/>
        <v>#VALUE!</v>
      </c>
      <c r="VK36">
        <v>-0.41993040735187998</v>
      </c>
      <c r="VL36" t="e">
        <f>bvarM1*bvarM9</f>
        <v>#VALUE!</v>
      </c>
      <c r="VM36" t="e">
        <f>cvarM1*cvarM9</f>
        <v>#VALUE!</v>
      </c>
      <c r="VN36" t="e">
        <f>mvarM1*mvarM9</f>
        <v>#VALUE!</v>
      </c>
      <c r="VO36" s="24" t="e">
        <f t="shared" si="249"/>
        <v>#VALUE!</v>
      </c>
      <c r="VP36" s="24" t="e">
        <f t="shared" si="250"/>
        <v>#VALUE!</v>
      </c>
      <c r="VQ36" s="24" t="e">
        <f t="shared" si="251"/>
        <v>#VALUE!</v>
      </c>
      <c r="VR36">
        <v>-4.0660090085002998E-10</v>
      </c>
      <c r="VS36" t="e">
        <f>bvarM3*bvarM5</f>
        <v>#VALUE!</v>
      </c>
      <c r="VT36" t="e">
        <f>cvarM3*cvarM5</f>
        <v>#VALUE!</v>
      </c>
      <c r="VU36" t="e">
        <f>mvarM3*mvarM5</f>
        <v>#VALUE!</v>
      </c>
      <c r="VV36" s="24" t="e">
        <f t="shared" si="252"/>
        <v>#VALUE!</v>
      </c>
      <c r="VW36" s="24" t="e">
        <f t="shared" si="253"/>
        <v>#VALUE!</v>
      </c>
      <c r="VX36" s="24" t="e">
        <f t="shared" si="254"/>
        <v>#VALUE!</v>
      </c>
      <c r="VY36">
        <v>6.9126582622911001E-6</v>
      </c>
      <c r="VZ36" t="e">
        <f>bvarM4*bvarM5</f>
        <v>#VALUE!</v>
      </c>
      <c r="WA36" t="e">
        <f>cvarM4*cvarM5</f>
        <v>#VALUE!</v>
      </c>
      <c r="WB36" t="e">
        <f>mvarM4*mvarM5</f>
        <v>#VALUE!</v>
      </c>
      <c r="WC36" s="24" t="e">
        <f t="shared" si="255"/>
        <v>#VALUE!</v>
      </c>
      <c r="WD36" s="24" t="e">
        <f t="shared" si="256"/>
        <v>#VALUE!</v>
      </c>
      <c r="WE36" s="24" t="e">
        <f t="shared" si="257"/>
        <v>#VALUE!</v>
      </c>
      <c r="WF36">
        <v>8.1204643586807996E-5</v>
      </c>
      <c r="WG36" t="e">
        <f>bvarM2*bvarM5</f>
        <v>#VALUE!</v>
      </c>
      <c r="WH36" t="e">
        <f>cvarM2*cvarM5</f>
        <v>#VALUE!</v>
      </c>
      <c r="WI36" t="e">
        <f>mvarM2*mvarM5</f>
        <v>#VALUE!</v>
      </c>
      <c r="WJ36" s="24" t="e">
        <f t="shared" si="258"/>
        <v>#VALUE!</v>
      </c>
      <c r="WK36" s="24" t="e">
        <f t="shared" si="259"/>
        <v>#VALUE!</v>
      </c>
      <c r="WL36" s="24" t="e">
        <f t="shared" si="260"/>
        <v>#VALUE!</v>
      </c>
      <c r="WM36">
        <v>-7.7113327331423999E-15</v>
      </c>
      <c r="WN36" t="e">
        <f>bvarHC1^3</f>
        <v>#VALUE!</v>
      </c>
      <c r="WO36" t="e">
        <f>cvarHC1^3</f>
        <v>#VALUE!</v>
      </c>
      <c r="WP36" t="e">
        <f>mvarHC1^3</f>
        <v>#VALUE!</v>
      </c>
      <c r="WQ36" s="24" t="e">
        <f t="shared" si="261"/>
        <v>#VALUE!</v>
      </c>
      <c r="WR36" s="24" t="e">
        <f t="shared" si="262"/>
        <v>#VALUE!</v>
      </c>
      <c r="WS36" s="24" t="e">
        <f t="shared" si="263"/>
        <v>#VALUE!</v>
      </c>
      <c r="WT36">
        <v>-0.60400271360527003</v>
      </c>
      <c r="WU36" t="e">
        <f>bvarM1*bvarM6</f>
        <v>#VALUE!</v>
      </c>
      <c r="WV36" t="e">
        <f>cvarM1*cvarM6</f>
        <v>#VALUE!</v>
      </c>
      <c r="WW36" t="e">
        <f>mvarM1*mvarM6</f>
        <v>#VALUE!</v>
      </c>
      <c r="WX36" s="24" t="e">
        <f t="shared" si="264"/>
        <v>#VALUE!</v>
      </c>
      <c r="WY36" s="24" t="e">
        <f t="shared" si="265"/>
        <v>#VALUE!</v>
      </c>
      <c r="WZ36" s="24" t="e">
        <f t="shared" si="266"/>
        <v>#VALUE!</v>
      </c>
      <c r="XA36">
        <v>-0.41835315331319001</v>
      </c>
      <c r="XB36" t="e">
        <f>bvarM1*bvarM9</f>
        <v>#VALUE!</v>
      </c>
      <c r="XC36" t="e">
        <f>cvarM1*cvarM9</f>
        <v>#VALUE!</v>
      </c>
      <c r="XD36" t="e">
        <f>mvarM1*mvarM9</f>
        <v>#VALUE!</v>
      </c>
      <c r="XE36" s="24" t="e">
        <f t="shared" si="267"/>
        <v>#VALUE!</v>
      </c>
      <c r="XF36" s="24" t="e">
        <f t="shared" si="268"/>
        <v>#VALUE!</v>
      </c>
      <c r="XG36" s="24" t="e">
        <f t="shared" si="269"/>
        <v>#VALUE!</v>
      </c>
      <c r="XH36">
        <v>4.9298352669630999E-12</v>
      </c>
      <c r="XI36" t="e">
        <f>bvarHC1^2</f>
        <v>#VALUE!</v>
      </c>
      <c r="XJ36" t="e">
        <f>cvarHC1^2</f>
        <v>#VALUE!</v>
      </c>
      <c r="XK36" t="e">
        <f>mvarHC1^2</f>
        <v>#VALUE!</v>
      </c>
      <c r="XL36" s="24" t="e">
        <f t="shared" si="270"/>
        <v>#VALUE!</v>
      </c>
      <c r="XM36" s="24" t="e">
        <f t="shared" si="271"/>
        <v>#VALUE!</v>
      </c>
      <c r="XN36" s="24" t="e">
        <f t="shared" si="272"/>
        <v>#VALUE!</v>
      </c>
      <c r="XO36">
        <v>1.7373370062084002E-5</v>
      </c>
      <c r="XP36" t="e">
        <f>bvarM2*bvarM5</f>
        <v>#VALUE!</v>
      </c>
      <c r="XQ36" t="e">
        <f>cvarM2*cvarM5</f>
        <v>#VALUE!</v>
      </c>
      <c r="XR36" t="e">
        <f>mvarM2*mvarM5</f>
        <v>#VALUE!</v>
      </c>
      <c r="XS36" s="24" t="e">
        <f t="shared" si="273"/>
        <v>#VALUE!</v>
      </c>
      <c r="XT36" s="24" t="e">
        <f t="shared" si="274"/>
        <v>#VALUE!</v>
      </c>
      <c r="XU36" s="24" t="e">
        <f t="shared" si="275"/>
        <v>#VALUE!</v>
      </c>
      <c r="XV36">
        <v>2.0105039421924E-4</v>
      </c>
      <c r="XW36" t="e">
        <f>bvarM2*bvarM7</f>
        <v>#VALUE!</v>
      </c>
      <c r="XX36" t="e">
        <f>cvarM2*cvarM7</f>
        <v>#VALUE!</v>
      </c>
      <c r="XY36" t="e">
        <f>mvarM2*mvarM7</f>
        <v>#VALUE!</v>
      </c>
      <c r="XZ36" s="24" t="e">
        <f t="shared" si="276"/>
        <v>#VALUE!</v>
      </c>
      <c r="YA36" s="24" t="e">
        <f t="shared" si="277"/>
        <v>#VALUE!</v>
      </c>
      <c r="YB36" s="24" t="e">
        <f t="shared" si="278"/>
        <v>#VALUE!</v>
      </c>
      <c r="YC36">
        <v>-1.3746217726101E-8</v>
      </c>
      <c r="YD36" t="e">
        <f>bvarM6*bvarM7</f>
        <v>#VALUE!</v>
      </c>
      <c r="YE36" t="e">
        <f>cvarM6*cvarM7</f>
        <v>#VALUE!</v>
      </c>
      <c r="YF36" t="e">
        <f>mvarM6*mvarM7</f>
        <v>#VALUE!</v>
      </c>
      <c r="YG36" s="24" t="e">
        <f t="shared" si="279"/>
        <v>#VALUE!</v>
      </c>
      <c r="YH36" s="24" t="e">
        <f t="shared" si="280"/>
        <v>#VALUE!</v>
      </c>
      <c r="YI36" s="24" t="e">
        <f t="shared" si="281"/>
        <v>#VALUE!</v>
      </c>
      <c r="YJ36">
        <v>-0.46317893098712998</v>
      </c>
      <c r="YK36" t="e">
        <f>bvarM1*bvarM6</f>
        <v>#VALUE!</v>
      </c>
      <c r="YL36" t="e">
        <f>cvarM1*cvarM6</f>
        <v>#VALUE!</v>
      </c>
      <c r="YM36" t="e">
        <f>mvarM1*mvarM6</f>
        <v>#VALUE!</v>
      </c>
      <c r="YN36" s="24" t="e">
        <f t="shared" si="282"/>
        <v>#VALUE!</v>
      </c>
      <c r="YO36" s="24" t="e">
        <f t="shared" si="283"/>
        <v>#VALUE!</v>
      </c>
      <c r="YP36" s="24" t="e">
        <f t="shared" si="284"/>
        <v>#VALUE!</v>
      </c>
      <c r="YQ36">
        <v>-0.34347311617682003</v>
      </c>
      <c r="YR36" t="e">
        <f>bvarM1*bvarM9</f>
        <v>#VALUE!</v>
      </c>
      <c r="YS36" t="e">
        <f>cvarM1*cvarM9</f>
        <v>#VALUE!</v>
      </c>
      <c r="YT36" t="e">
        <f>mvarM1*mvarM9</f>
        <v>#VALUE!</v>
      </c>
      <c r="YU36" s="24" t="e">
        <f t="shared" si="285"/>
        <v>#VALUE!</v>
      </c>
      <c r="YV36" s="24" t="e">
        <f t="shared" si="286"/>
        <v>#VALUE!</v>
      </c>
      <c r="YW36" s="24" t="e">
        <f t="shared" si="287"/>
        <v>#VALUE!</v>
      </c>
      <c r="YX36">
        <v>-8.4014387616673996E-10</v>
      </c>
      <c r="YY36" t="e">
        <f>bvarM4*bvarM6</f>
        <v>#VALUE!</v>
      </c>
      <c r="YZ36" t="e">
        <f>cvarM4*cvarM6</f>
        <v>#VALUE!</v>
      </c>
      <c r="ZA36" t="e">
        <f>mvarM4*mvarM6</f>
        <v>#VALUE!</v>
      </c>
      <c r="ZB36" s="24" t="e">
        <f t="shared" si="288"/>
        <v>#VALUE!</v>
      </c>
      <c r="ZC36" s="24" t="e">
        <f t="shared" si="289"/>
        <v>#VALUE!</v>
      </c>
      <c r="ZD36" s="24" t="e">
        <f t="shared" si="290"/>
        <v>#VALUE!</v>
      </c>
      <c r="ZE36">
        <v>9.6008893922383994E-6</v>
      </c>
      <c r="ZF36" t="e">
        <f>bvarM4*bvarM6</f>
        <v>#VALUE!</v>
      </c>
      <c r="ZG36" t="e">
        <f>cvarM4*cvarM6</f>
        <v>#VALUE!</v>
      </c>
      <c r="ZH36" t="e">
        <f>mvarM4*mvarM6</f>
        <v>#VALUE!</v>
      </c>
      <c r="ZI36" s="24" t="e">
        <f t="shared" si="291"/>
        <v>#VALUE!</v>
      </c>
      <c r="ZJ36" s="24" t="e">
        <f t="shared" si="292"/>
        <v>#VALUE!</v>
      </c>
      <c r="ZK36" s="24" t="e">
        <f t="shared" si="293"/>
        <v>#VALUE!</v>
      </c>
      <c r="ZL36">
        <v>2.6530741102733001E-4</v>
      </c>
      <c r="ZM36" t="e">
        <f>bvarM2*bvarM7</f>
        <v>#VALUE!</v>
      </c>
      <c r="ZN36" t="e">
        <f>cvarM2*cvarM7</f>
        <v>#VALUE!</v>
      </c>
      <c r="ZO36" t="e">
        <f>mvarM2*mvarM7</f>
        <v>#VALUE!</v>
      </c>
      <c r="ZP36" s="24" t="e">
        <f t="shared" si="294"/>
        <v>#VALUE!</v>
      </c>
      <c r="ZQ36" s="24" t="e">
        <f t="shared" si="295"/>
        <v>#VALUE!</v>
      </c>
      <c r="ZR36" s="24" t="e">
        <f t="shared" si="296"/>
        <v>#VALUE!</v>
      </c>
      <c r="ZS36">
        <v>2.7076516980223001E-11</v>
      </c>
      <c r="ZT36" t="e">
        <f>bvarHC1^2</f>
        <v>#VALUE!</v>
      </c>
      <c r="ZU36" t="e">
        <f>cvarHC1^2</f>
        <v>#VALUE!</v>
      </c>
      <c r="ZV36" t="e">
        <f>mvarHC1^2</f>
        <v>#VALUE!</v>
      </c>
      <c r="ZW36" s="24" t="e">
        <f t="shared" si="297"/>
        <v>#VALUE!</v>
      </c>
      <c r="ZX36" s="24" t="e">
        <f t="shared" si="298"/>
        <v>#VALUE!</v>
      </c>
      <c r="ZY36" s="24" t="e">
        <f t="shared" si="299"/>
        <v>#VALUE!</v>
      </c>
      <c r="ZZ36">
        <v>1.6475147324277999E-2</v>
      </c>
      <c r="AAA36" t="e">
        <f>bvarM1*bvarM6</f>
        <v>#VALUE!</v>
      </c>
      <c r="AAB36" t="e">
        <f>cvarM1*cvarM6</f>
        <v>#VALUE!</v>
      </c>
      <c r="AAC36" t="e">
        <f>mvarM1*mvarM6</f>
        <v>#VALUE!</v>
      </c>
      <c r="AAD36" s="24" t="e">
        <f t="shared" si="300"/>
        <v>#VALUE!</v>
      </c>
      <c r="AAE36" s="24" t="e">
        <f t="shared" si="301"/>
        <v>#VALUE!</v>
      </c>
      <c r="AAF36" s="24" t="e">
        <f t="shared" si="302"/>
        <v>#VALUE!</v>
      </c>
      <c r="AAG36">
        <v>1.8501722826949001</v>
      </c>
      <c r="AAH36" t="e">
        <f>bvarM1*bvarM7</f>
        <v>#VALUE!</v>
      </c>
      <c r="AAI36" t="e">
        <f>cvarM1*cvarM7</f>
        <v>#VALUE!</v>
      </c>
      <c r="AAJ36" t="e">
        <f>mvarM1*mvarM7</f>
        <v>#VALUE!</v>
      </c>
      <c r="AAK36" s="24" t="e">
        <f t="shared" si="303"/>
        <v>#VALUE!</v>
      </c>
      <c r="AAL36" s="24" t="e">
        <f t="shared" si="304"/>
        <v>#VALUE!</v>
      </c>
      <c r="AAM36" s="24" t="e">
        <f t="shared" si="305"/>
        <v>#VALUE!</v>
      </c>
      <c r="AAN36">
        <v>-1.8361584501437E-10</v>
      </c>
      <c r="AAO36" t="e">
        <f>bvarM4*bvarM5</f>
        <v>#VALUE!</v>
      </c>
      <c r="AAP36" t="e">
        <f>cvarM4*cvarM5</f>
        <v>#VALUE!</v>
      </c>
      <c r="AAQ36" t="e">
        <f>mvarM4*mvarM5</f>
        <v>#VALUE!</v>
      </c>
      <c r="AAR36" s="24" t="e">
        <f t="shared" si="306"/>
        <v>#VALUE!</v>
      </c>
      <c r="AAS36" s="24" t="e">
        <f t="shared" si="307"/>
        <v>#VALUE!</v>
      </c>
      <c r="AAT36" s="24" t="e">
        <f t="shared" si="308"/>
        <v>#VALUE!</v>
      </c>
      <c r="AAU36">
        <v>2.3727454501007998E-3</v>
      </c>
      <c r="AAV36" t="e">
        <f>bvarM2^2</f>
        <v>#VALUE!</v>
      </c>
      <c r="AAW36" t="e">
        <f>cvarM2^2</f>
        <v>#VALUE!</v>
      </c>
      <c r="AAX36" t="e">
        <f>mvarM2^2</f>
        <v>#VALUE!</v>
      </c>
      <c r="AAY36" s="24" t="e">
        <f t="shared" si="309"/>
        <v>#VALUE!</v>
      </c>
      <c r="AAZ36" s="24" t="e">
        <f t="shared" si="310"/>
        <v>#VALUE!</v>
      </c>
      <c r="ABA36" s="24" t="e">
        <f t="shared" si="311"/>
        <v>#VALUE!</v>
      </c>
      <c r="ABB36">
        <v>5.7905722940251E-5</v>
      </c>
      <c r="ABC36" t="e">
        <f>bvarM2*bvarM9</f>
        <v>#VALUE!</v>
      </c>
      <c r="ABD36" t="e">
        <f>cvarM2*cvarM9</f>
        <v>#VALUE!</v>
      </c>
      <c r="ABE36" t="e">
        <f>mvarM2*mvarM9</f>
        <v>#VALUE!</v>
      </c>
      <c r="ABF36" s="24" t="e">
        <f t="shared" si="312"/>
        <v>#VALUE!</v>
      </c>
      <c r="ABG36" s="24" t="e">
        <f t="shared" si="313"/>
        <v>#VALUE!</v>
      </c>
      <c r="ABH36" s="24" t="e">
        <f t="shared" si="314"/>
        <v>#VALUE!</v>
      </c>
      <c r="ABI36">
        <v>-5.1378400088390003E-9</v>
      </c>
      <c r="ABJ36" t="e">
        <f>bvarM3^2</f>
        <v>#VALUE!</v>
      </c>
      <c r="ABK36" t="e">
        <f>cvarM3^2</f>
        <v>#VALUE!</v>
      </c>
      <c r="ABL36" t="e">
        <f>mvarM3^2</f>
        <v>#VALUE!</v>
      </c>
      <c r="ABM36" s="24" t="e">
        <f t="shared" si="315"/>
        <v>#VALUE!</v>
      </c>
      <c r="ABN36" s="24" t="e">
        <f t="shared" si="316"/>
        <v>#VALUE!</v>
      </c>
      <c r="ABO36" s="24" t="e">
        <f t="shared" si="317"/>
        <v>#VALUE!</v>
      </c>
      <c r="ABP36">
        <v>1.4608551462851001E-6</v>
      </c>
      <c r="ABQ36" t="e">
        <f>bvarM3*bvarM7</f>
        <v>#VALUE!</v>
      </c>
      <c r="ABR36" t="e">
        <f>cvarM3*cvarM7</f>
        <v>#VALUE!</v>
      </c>
      <c r="ABS36" t="e">
        <f>mvarM3*mvarM7</f>
        <v>#VALUE!</v>
      </c>
      <c r="ABT36" s="24" t="e">
        <f t="shared" si="318"/>
        <v>#VALUE!</v>
      </c>
      <c r="ABU36" s="24" t="e">
        <f t="shared" si="319"/>
        <v>#VALUE!</v>
      </c>
      <c r="ABV36" s="24" t="e">
        <f t="shared" si="320"/>
        <v>#VALUE!</v>
      </c>
      <c r="ABW36">
        <v>0.97036667465017001</v>
      </c>
      <c r="ABX36" t="e">
        <f>bvarM1*bvarM6</f>
        <v>#VALUE!</v>
      </c>
      <c r="ABY36" t="e">
        <f>cvarM1*cvarM6</f>
        <v>#VALUE!</v>
      </c>
      <c r="ABZ36" t="e">
        <f>mvarM1*mvarM6</f>
        <v>#VALUE!</v>
      </c>
      <c r="ACA36" s="24" t="e">
        <f t="shared" si="321"/>
        <v>#VALUE!</v>
      </c>
      <c r="ACB36" s="24" t="e">
        <f t="shared" si="322"/>
        <v>#VALUE!</v>
      </c>
      <c r="ACC36" s="24" t="e">
        <f t="shared" si="323"/>
        <v>#VALUE!</v>
      </c>
      <c r="ACD36">
        <v>-5.0041728142932998E-9</v>
      </c>
      <c r="ACE36" t="e">
        <f>bvarM4*bvarM7</f>
        <v>#VALUE!</v>
      </c>
      <c r="ACF36" t="e">
        <f>cvarM4*cvarM7</f>
        <v>#VALUE!</v>
      </c>
      <c r="ACG36" t="e">
        <f>mvarM4*mvarM7</f>
        <v>#VALUE!</v>
      </c>
      <c r="ACH36" s="24" t="e">
        <f t="shared" si="324"/>
        <v>#VALUE!</v>
      </c>
      <c r="ACI36" s="24" t="e">
        <f t="shared" si="325"/>
        <v>#VALUE!</v>
      </c>
      <c r="ACJ36" s="24" t="e">
        <f t="shared" si="326"/>
        <v>#VALUE!</v>
      </c>
      <c r="ACK36">
        <v>1.6673363189680001E-4</v>
      </c>
      <c r="ACL36" t="e">
        <f>bvarM6*bvarM7</f>
        <v>#VALUE!</v>
      </c>
      <c r="ACM36" t="e">
        <f>cvarM6*cvarM7</f>
        <v>#VALUE!</v>
      </c>
      <c r="ACN36" t="e">
        <f>mvarM6*mvarM7</f>
        <v>#VALUE!</v>
      </c>
      <c r="ACO36" s="24" t="e">
        <f t="shared" si="327"/>
        <v>#VALUE!</v>
      </c>
      <c r="ACP36" s="24" t="e">
        <f t="shared" si="328"/>
        <v>#VALUE!</v>
      </c>
      <c r="ACQ36" s="24" t="e">
        <f t="shared" si="329"/>
        <v>#VALUE!</v>
      </c>
      <c r="ACR36">
        <v>1.0119961802634999E-3</v>
      </c>
      <c r="ACS36" t="e">
        <f>bvarM9^2</f>
        <v>#VALUE!</v>
      </c>
      <c r="ACT36" t="e">
        <f>cvarM9^2</f>
        <v>#VALUE!</v>
      </c>
      <c r="ACU36" t="e">
        <f>mvarM9^2</f>
        <v>#VALUE!</v>
      </c>
      <c r="ACV36" s="24" t="e">
        <f t="shared" si="330"/>
        <v>#VALUE!</v>
      </c>
      <c r="ACW36" s="24" t="e">
        <f t="shared" si="331"/>
        <v>#VALUE!</v>
      </c>
      <c r="ACX36" s="24" t="e">
        <f t="shared" si="332"/>
        <v>#VALUE!</v>
      </c>
      <c r="ACY36">
        <v>-1.6818130882933001E-7</v>
      </c>
      <c r="ACZ36" t="e">
        <f>bvarHC2^2</f>
        <v>#VALUE!</v>
      </c>
      <c r="ADA36" t="e">
        <f>cvarHC2^2</f>
        <v>#VALUE!</v>
      </c>
      <c r="ADB36" t="e">
        <f>mvarHC2^2</f>
        <v>#VALUE!</v>
      </c>
      <c r="ADC36" s="24" t="e">
        <f t="shared" si="333"/>
        <v>#VALUE!</v>
      </c>
      <c r="ADD36" s="24" t="e">
        <f t="shared" si="334"/>
        <v>#VALUE!</v>
      </c>
      <c r="ADE36" s="24" t="e">
        <f t="shared" si="335"/>
        <v>#VALUE!</v>
      </c>
      <c r="ADF36">
        <v>6.1129815782976995E-5</v>
      </c>
      <c r="ADG36" t="e">
        <f>bvarM6*bvarM7</f>
        <v>#VALUE!</v>
      </c>
      <c r="ADH36" t="e">
        <f>cvarM6*cvarM7</f>
        <v>#VALUE!</v>
      </c>
      <c r="ADI36" t="e">
        <f>mvarM6*mvarM7</f>
        <v>#VALUE!</v>
      </c>
      <c r="ADJ36" s="24" t="e">
        <f t="shared" si="336"/>
        <v>#VALUE!</v>
      </c>
      <c r="ADK36" s="24" t="e">
        <f t="shared" si="337"/>
        <v>#VALUE!</v>
      </c>
      <c r="ADL36" s="24" t="e">
        <f t="shared" si="338"/>
        <v>#VALUE!</v>
      </c>
      <c r="ADM36">
        <v>1.2638463979398999E-7</v>
      </c>
      <c r="ADN36" t="e">
        <f>bvarHC1^2</f>
        <v>#VALUE!</v>
      </c>
      <c r="ADO36" t="e">
        <f>cvarHC1^2</f>
        <v>#VALUE!</v>
      </c>
      <c r="ADP36" t="e">
        <f>mvarHC1^2</f>
        <v>#VALUE!</v>
      </c>
      <c r="ADQ36" s="24" t="e">
        <f t="shared" si="339"/>
        <v>#VALUE!</v>
      </c>
      <c r="ADR36" s="24" t="e">
        <f t="shared" si="340"/>
        <v>#VALUE!</v>
      </c>
      <c r="ADS36" s="24" t="e">
        <f t="shared" si="341"/>
        <v>#VALUE!</v>
      </c>
      <c r="ADT36">
        <v>3.7481408175597996E-9</v>
      </c>
      <c r="ADU36" t="e">
        <f>bvarM4^2</f>
        <v>#VALUE!</v>
      </c>
      <c r="ADV36" t="e">
        <f>cvarM4^2</f>
        <v>#VALUE!</v>
      </c>
      <c r="ADW36" t="e">
        <f>mvarM4^2</f>
        <v>#VALUE!</v>
      </c>
      <c r="ADX36" s="24" t="e">
        <f t="shared" si="342"/>
        <v>#VALUE!</v>
      </c>
      <c r="ADY36" s="24" t="e">
        <f t="shared" si="343"/>
        <v>#VALUE!</v>
      </c>
      <c r="ADZ36" s="24" t="e">
        <f t="shared" si="344"/>
        <v>#VALUE!</v>
      </c>
      <c r="AEA36">
        <v>1.1991253541896E-4</v>
      </c>
      <c r="AEB36" t="e">
        <f>bvarM6*bvarM7</f>
        <v>#VALUE!</v>
      </c>
      <c r="AEC36" t="e">
        <f>cvarM6*cvarM7</f>
        <v>#VALUE!</v>
      </c>
      <c r="AED36" t="e">
        <f>mvarM6*mvarM7</f>
        <v>#VALUE!</v>
      </c>
      <c r="AEE36" s="24" t="e">
        <f t="shared" si="345"/>
        <v>#VALUE!</v>
      </c>
      <c r="AEF36" s="24" t="e">
        <f t="shared" si="346"/>
        <v>#VALUE!</v>
      </c>
      <c r="AEG36" s="24" t="e">
        <f t="shared" si="347"/>
        <v>#VALUE!</v>
      </c>
      <c r="AEH36">
        <v>-1.4038256208897E-10</v>
      </c>
      <c r="AEI36" t="e">
        <f>bvarHC1^3</f>
        <v>#VALUE!</v>
      </c>
      <c r="AEJ36" t="e">
        <f>cvarHC1^3</f>
        <v>#VALUE!</v>
      </c>
      <c r="AEK36" t="e">
        <f>mvarHC1^3</f>
        <v>#VALUE!</v>
      </c>
      <c r="AEL36" s="24" t="e">
        <f t="shared" si="348"/>
        <v>#VALUE!</v>
      </c>
      <c r="AEM36" s="24" t="e">
        <f t="shared" si="349"/>
        <v>#VALUE!</v>
      </c>
      <c r="AEN36" s="24" t="e">
        <f t="shared" si="350"/>
        <v>#VALUE!</v>
      </c>
      <c r="AEO36">
        <v>2.8908564605185001E-8</v>
      </c>
      <c r="AEP36" t="e">
        <f>bvarM4^2</f>
        <v>#VALUE!</v>
      </c>
      <c r="AEQ36" t="e">
        <f>cvarM4^2</f>
        <v>#VALUE!</v>
      </c>
      <c r="AER36" t="e">
        <f>mvarM4^2</f>
        <v>#VALUE!</v>
      </c>
      <c r="AES36" s="24" t="e">
        <f t="shared" si="351"/>
        <v>#VALUE!</v>
      </c>
      <c r="AET36" s="24" t="e">
        <f t="shared" si="352"/>
        <v>#VALUE!</v>
      </c>
      <c r="AEU36" s="24" t="e">
        <f t="shared" si="353"/>
        <v>#VALUE!</v>
      </c>
      <c r="AEV36">
        <v>-2.1920357796197001E-5</v>
      </c>
      <c r="AEW36" t="e">
        <f>bvarM4^2</f>
        <v>#VALUE!</v>
      </c>
      <c r="AEX36" t="e">
        <f>cvarM4^2</f>
        <v>#VALUE!</v>
      </c>
      <c r="AEY36" t="e">
        <f>mvarM4^2</f>
        <v>#VALUE!</v>
      </c>
      <c r="AEZ36" s="24" t="e">
        <f t="shared" si="354"/>
        <v>#VALUE!</v>
      </c>
      <c r="AFA36" s="24" t="e">
        <f t="shared" si="355"/>
        <v>#VALUE!</v>
      </c>
      <c r="AFB36" s="24" t="e">
        <f t="shared" si="356"/>
        <v>#VALUE!</v>
      </c>
      <c r="AFC36">
        <v>1.2890652404562E-7</v>
      </c>
      <c r="AFD36" t="e">
        <f>bvarHC1^2</f>
        <v>#VALUE!</v>
      </c>
      <c r="AFE36" t="e">
        <f>cvarHC1^2</f>
        <v>#VALUE!</v>
      </c>
      <c r="AFF36" t="e">
        <f>mvarHC1^2</f>
        <v>#VALUE!</v>
      </c>
      <c r="AFG36" s="24" t="e">
        <f t="shared" si="357"/>
        <v>#VALUE!</v>
      </c>
      <c r="AFH36" s="24" t="e">
        <f t="shared" si="358"/>
        <v>#VALUE!</v>
      </c>
      <c r="AFI36" s="24" t="e">
        <f t="shared" si="359"/>
        <v>#VALUE!</v>
      </c>
      <c r="AFJ36">
        <v>2.3560696147177E-9</v>
      </c>
      <c r="AFK36" t="e">
        <f>bvarM4^2</f>
        <v>#VALUE!</v>
      </c>
      <c r="AFL36" t="e">
        <f>cvarM4^2</f>
        <v>#VALUE!</v>
      </c>
      <c r="AFM36" t="e">
        <f>mvarM4^2</f>
        <v>#VALUE!</v>
      </c>
      <c r="AFN36" s="24" t="e">
        <f t="shared" si="360"/>
        <v>#VALUE!</v>
      </c>
      <c r="AFO36" s="24" t="e">
        <f t="shared" si="361"/>
        <v>#VALUE!</v>
      </c>
      <c r="AFP36" s="24" t="e">
        <f t="shared" si="362"/>
        <v>#VALUE!</v>
      </c>
      <c r="AFQ36">
        <v>4.9883656054096997E-5</v>
      </c>
      <c r="AFR36" t="e">
        <f>bvarM5*bvarM7</f>
        <v>#VALUE!</v>
      </c>
      <c r="AFS36" t="e">
        <f>cvarM5*cvarM7</f>
        <v>#VALUE!</v>
      </c>
      <c r="AFT36" t="e">
        <f>mvarM5*mvarM7</f>
        <v>#VALUE!</v>
      </c>
      <c r="AFU36" s="24" t="e">
        <f t="shared" si="363"/>
        <v>#VALUE!</v>
      </c>
      <c r="AFV36" s="24" t="e">
        <f t="shared" si="364"/>
        <v>#VALUE!</v>
      </c>
      <c r="AFW36" s="24" t="e">
        <f t="shared" si="365"/>
        <v>#VALUE!</v>
      </c>
      <c r="AFX36">
        <v>1.2968926004418E-3</v>
      </c>
      <c r="AFY36" t="e">
        <f>bvarM7^2</f>
        <v>#VALUE!</v>
      </c>
      <c r="AFZ36" t="e">
        <f>cvarM7^2</f>
        <v>#VALUE!</v>
      </c>
      <c r="AGA36" t="e">
        <f>mvarM7^2</f>
        <v>#VALUE!</v>
      </c>
      <c r="AGB36" s="24" t="e">
        <f t="shared" si="366"/>
        <v>#VALUE!</v>
      </c>
      <c r="AGC36" s="24" t="e">
        <f t="shared" si="367"/>
        <v>#VALUE!</v>
      </c>
      <c r="AGD36" s="24" t="e">
        <f t="shared" si="368"/>
        <v>#VALUE!</v>
      </c>
      <c r="AGE36">
        <v>3.5625081422044999E-9</v>
      </c>
      <c r="AGF36" t="e">
        <f>bvarM6^2</f>
        <v>#VALUE!</v>
      </c>
      <c r="AGG36" t="e">
        <f>cvarM6^2</f>
        <v>#VALUE!</v>
      </c>
      <c r="AGH36" t="e">
        <f>mvarM6^2</f>
        <v>#VALUE!</v>
      </c>
      <c r="AGI36" s="24" t="e">
        <f t="shared" si="369"/>
        <v>#VALUE!</v>
      </c>
      <c r="AGJ36" s="24" t="e">
        <f t="shared" si="370"/>
        <v>#VALUE!</v>
      </c>
      <c r="AGK36" s="24" t="e">
        <f t="shared" si="371"/>
        <v>#VALUE!</v>
      </c>
      <c r="AGL36">
        <v>-4.4803990821947E-6</v>
      </c>
      <c r="AGM36" t="e">
        <f>bvarM4^2</f>
        <v>#VALUE!</v>
      </c>
      <c r="AGN36" t="e">
        <f>cvarM4^2</f>
        <v>#VALUE!</v>
      </c>
      <c r="AGO36" t="e">
        <f>mvarM4^2</f>
        <v>#VALUE!</v>
      </c>
      <c r="AGP36" s="24" t="e">
        <f t="shared" si="372"/>
        <v>#VALUE!</v>
      </c>
      <c r="AGQ36" s="24" t="e">
        <f t="shared" si="373"/>
        <v>#VALUE!</v>
      </c>
      <c r="AGR36" s="24" t="e">
        <f t="shared" si="374"/>
        <v>#VALUE!</v>
      </c>
      <c r="AGS36">
        <v>2.5425010286915001E-5</v>
      </c>
      <c r="AGT36" t="e">
        <f>bvarM5^2</f>
        <v>#VALUE!</v>
      </c>
      <c r="AGU36" t="e">
        <f>cvarM5^2</f>
        <v>#VALUE!</v>
      </c>
      <c r="AGV36" t="e">
        <f>mvarM5^2</f>
        <v>#VALUE!</v>
      </c>
      <c r="AGW36" s="24" t="e">
        <f t="shared" si="375"/>
        <v>#VALUE!</v>
      </c>
      <c r="AGX36" s="24" t="e">
        <f t="shared" si="376"/>
        <v>#VALUE!</v>
      </c>
      <c r="AGY36" s="24" t="e">
        <f t="shared" si="377"/>
        <v>#VALUE!</v>
      </c>
      <c r="AGZ36">
        <v>-1.1602698752656999E-14</v>
      </c>
      <c r="AHA36" t="e">
        <f>bvarHC1^3</f>
        <v>#VALUE!</v>
      </c>
      <c r="AHB36" t="e">
        <f>cvarHC1^3</f>
        <v>#VALUE!</v>
      </c>
      <c r="AHC36" t="e">
        <f>mvarHC1^3</f>
        <v>#VALUE!</v>
      </c>
      <c r="AHD36" s="24" t="e">
        <f t="shared" si="378"/>
        <v>#VALUE!</v>
      </c>
      <c r="AHE36" s="24" t="e">
        <f t="shared" si="379"/>
        <v>#VALUE!</v>
      </c>
      <c r="AHF36" s="24" t="e">
        <f t="shared" si="380"/>
        <v>#VALUE!</v>
      </c>
      <c r="AHG36">
        <v>5.0353174703767001E-5</v>
      </c>
      <c r="AHH36" t="e">
        <f>bvarM5*bvarM7</f>
        <v>#VALUE!</v>
      </c>
      <c r="AHI36" t="e">
        <f>cvarM5*cvarM7</f>
        <v>#VALUE!</v>
      </c>
      <c r="AHJ36" t="e">
        <f>mvarM5*mvarM7</f>
        <v>#VALUE!</v>
      </c>
      <c r="AHK36" s="24" t="e">
        <f t="shared" si="381"/>
        <v>#VALUE!</v>
      </c>
      <c r="AHL36" s="24" t="e">
        <f t="shared" si="382"/>
        <v>#VALUE!</v>
      </c>
      <c r="AHM36" s="24" t="e">
        <f t="shared" si="383"/>
        <v>#VALUE!</v>
      </c>
      <c r="AHN36">
        <v>-1.5337470388559E-10</v>
      </c>
      <c r="AHO36" t="e">
        <f>bvarHC1^3</f>
        <v>#VALUE!</v>
      </c>
      <c r="AHP36" t="e">
        <f>cvarHC1^3</f>
        <v>#VALUE!</v>
      </c>
      <c r="AHQ36" t="e">
        <f>mvarHC1^3</f>
        <v>#VALUE!</v>
      </c>
      <c r="AHR36" s="24" t="e">
        <f t="shared" si="384"/>
        <v>#VALUE!</v>
      </c>
      <c r="AHS36" s="24" t="e">
        <f t="shared" si="385"/>
        <v>#VALUE!</v>
      </c>
      <c r="AHT36" s="24" t="e">
        <f t="shared" si="386"/>
        <v>#VALUE!</v>
      </c>
      <c r="AHU36">
        <v>2.3907181703895999</v>
      </c>
      <c r="AHV36" t="e">
        <f>bvarM1^2</f>
        <v>#VALUE!</v>
      </c>
      <c r="AHW36" t="e">
        <f>cvarM1^2</f>
        <v>#VALUE!</v>
      </c>
      <c r="AHX36" t="e">
        <f>mvarM1^2</f>
        <v>#VALUE!</v>
      </c>
      <c r="AHY36" s="24" t="e">
        <f t="shared" si="387"/>
        <v>#VALUE!</v>
      </c>
      <c r="AHZ36" s="24" t="e">
        <f t="shared" si="388"/>
        <v>#VALUE!</v>
      </c>
      <c r="AIA36" s="24" t="e">
        <f t="shared" si="389"/>
        <v>#VALUE!</v>
      </c>
      <c r="AIB36">
        <v>3596.9287102694998</v>
      </c>
      <c r="AIC36" t="e">
        <f>bvarM1^2</f>
        <v>#VALUE!</v>
      </c>
      <c r="AID36" t="e">
        <f>cvarM1^2</f>
        <v>#VALUE!</v>
      </c>
      <c r="AIE36" t="e">
        <f>mvarM1^2</f>
        <v>#VALUE!</v>
      </c>
      <c r="AIF36" s="24" t="e">
        <f t="shared" si="390"/>
        <v>#VALUE!</v>
      </c>
      <c r="AIG36" s="24" t="e">
        <f t="shared" si="391"/>
        <v>#VALUE!</v>
      </c>
      <c r="AIH36" s="24" t="e">
        <f t="shared" si="392"/>
        <v>#VALUE!</v>
      </c>
      <c r="AII36">
        <v>1.2904589584717E-7</v>
      </c>
      <c r="AIJ36" t="e">
        <f>bvarHC1^2</f>
        <v>#VALUE!</v>
      </c>
      <c r="AIK36" t="e">
        <f>cvarHC1^2</f>
        <v>#VALUE!</v>
      </c>
      <c r="AIL36" t="e">
        <f>mvarHC1^2</f>
        <v>#VALUE!</v>
      </c>
      <c r="AIM36" s="24" t="e">
        <f t="shared" si="393"/>
        <v>#VALUE!</v>
      </c>
      <c r="AIN36" s="24" t="e">
        <f t="shared" si="394"/>
        <v>#VALUE!</v>
      </c>
      <c r="AIO36" s="24" t="e">
        <f t="shared" si="395"/>
        <v>#VALUE!</v>
      </c>
      <c r="AIP36">
        <v>3.0087474216175001E-9</v>
      </c>
      <c r="AIQ36" t="e">
        <f>bvarM4^2</f>
        <v>#VALUE!</v>
      </c>
      <c r="AIR36" t="e">
        <f>cvarM4^2</f>
        <v>#VALUE!</v>
      </c>
      <c r="AIS36" t="e">
        <f>mvarM4^2</f>
        <v>#VALUE!</v>
      </c>
      <c r="AIT36" s="24" t="e">
        <f t="shared" si="396"/>
        <v>#VALUE!</v>
      </c>
      <c r="AIU36" s="24" t="e">
        <f t="shared" si="397"/>
        <v>#VALUE!</v>
      </c>
      <c r="AIV36" s="24" t="e">
        <f t="shared" si="398"/>
        <v>#VALUE!</v>
      </c>
      <c r="AIW36">
        <v>1.2331872878828001E-5</v>
      </c>
      <c r="AIX36" t="e">
        <f>bvarM5*bvarM6</f>
        <v>#VALUE!</v>
      </c>
      <c r="AIY36" t="e">
        <f>cvarM5*cvarM6</f>
        <v>#VALUE!</v>
      </c>
      <c r="AIZ36" t="e">
        <f>mvarM5*mvarM6</f>
        <v>#VALUE!</v>
      </c>
      <c r="AJA36" s="24" t="e">
        <f t="shared" si="399"/>
        <v>#VALUE!</v>
      </c>
      <c r="AJB36" s="24" t="e">
        <f t="shared" si="400"/>
        <v>#VALUE!</v>
      </c>
      <c r="AJC36" s="24" t="e">
        <f t="shared" si="401"/>
        <v>#VALUE!</v>
      </c>
      <c r="AJD36">
        <v>3.1809753180574E-5</v>
      </c>
      <c r="AJE36" t="e">
        <f>bvarM5^2</f>
        <v>#VALUE!</v>
      </c>
      <c r="AJF36" t="e">
        <f>cvarM5^2</f>
        <v>#VALUE!</v>
      </c>
      <c r="AJG36" t="e">
        <f>mvarM5^2</f>
        <v>#VALUE!</v>
      </c>
      <c r="AJH36" s="24" t="e">
        <f t="shared" si="402"/>
        <v>#VALUE!</v>
      </c>
      <c r="AJI36" s="24" t="e">
        <f t="shared" si="403"/>
        <v>#VALUE!</v>
      </c>
      <c r="AJJ36" s="24" t="e">
        <f t="shared" si="404"/>
        <v>#VALUE!</v>
      </c>
      <c r="AJK36">
        <v>-6.8837671369768006E-8</v>
      </c>
      <c r="AJL36" t="e">
        <f>bvarM7^2</f>
        <v>#VALUE!</v>
      </c>
      <c r="AJM36" t="e">
        <f>cvarM7^2</f>
        <v>#VALUE!</v>
      </c>
      <c r="AJN36" t="e">
        <f>mvarM7^2</f>
        <v>#VALUE!</v>
      </c>
      <c r="AJO36" s="24" t="e">
        <f t="shared" si="405"/>
        <v>#VALUE!</v>
      </c>
      <c r="AJP36" s="24" t="e">
        <f t="shared" si="406"/>
        <v>#VALUE!</v>
      </c>
      <c r="AJQ36" s="24" t="e">
        <f t="shared" si="407"/>
        <v>#VALUE!</v>
      </c>
      <c r="AJR36">
        <v>3.2806746115168002E-8</v>
      </c>
      <c r="AJS36" t="e">
        <f>bvarHC1^2</f>
        <v>#VALUE!</v>
      </c>
      <c r="AJT36" t="e">
        <f>cvarHC1^2</f>
        <v>#VALUE!</v>
      </c>
      <c r="AJU36" t="e">
        <f>mvarHC1^2</f>
        <v>#VALUE!</v>
      </c>
      <c r="AJV36" s="24" t="e">
        <f t="shared" si="408"/>
        <v>#VALUE!</v>
      </c>
      <c r="AJW36" s="24" t="e">
        <f t="shared" si="409"/>
        <v>#VALUE!</v>
      </c>
      <c r="AJX36" s="24" t="e">
        <f t="shared" si="410"/>
        <v>#VALUE!</v>
      </c>
      <c r="AJY36">
        <v>1.3644383331394001E-7</v>
      </c>
      <c r="AJZ36" t="e">
        <f>bvarHC1^2</f>
        <v>#VALUE!</v>
      </c>
      <c r="AKA36" t="e">
        <f>cvarHC1^2</f>
        <v>#VALUE!</v>
      </c>
      <c r="AKB36" t="e">
        <f>mvarHC1^2</f>
        <v>#VALUE!</v>
      </c>
      <c r="AKC36" s="24" t="e">
        <f t="shared" si="411"/>
        <v>#VALUE!</v>
      </c>
      <c r="AKD36" s="24" t="e">
        <f t="shared" si="412"/>
        <v>#VALUE!</v>
      </c>
      <c r="AKE36" s="24" t="e">
        <f t="shared" si="413"/>
        <v>#VALUE!</v>
      </c>
      <c r="AKF36">
        <v>-2.3602687092898E-8</v>
      </c>
      <c r="AKG36" t="e">
        <f>bvarM6*bvarM7</f>
        <v>#VALUE!</v>
      </c>
      <c r="AKH36" t="e">
        <f>cvarM6*cvarM7</f>
        <v>#VALUE!</v>
      </c>
      <c r="AKI36" t="e">
        <f>mvarM6*mvarM7</f>
        <v>#VALUE!</v>
      </c>
      <c r="AKJ36" s="24" t="e">
        <f t="shared" si="414"/>
        <v>#VALUE!</v>
      </c>
      <c r="AKK36" s="24" t="e">
        <f t="shared" si="415"/>
        <v>#VALUE!</v>
      </c>
      <c r="AKL36" s="24" t="e">
        <f t="shared" si="416"/>
        <v>#VALUE!</v>
      </c>
      <c r="AKM36">
        <v>-7.2525991515678999E-4</v>
      </c>
      <c r="AKN36" t="e">
        <f>bvarHC2^2</f>
        <v>#VALUE!</v>
      </c>
      <c r="AKO36" t="e">
        <f>cvarHC2^2</f>
        <v>#VALUE!</v>
      </c>
      <c r="AKP36" t="e">
        <f>mvarHC2^2</f>
        <v>#VALUE!</v>
      </c>
      <c r="AKQ36" s="24" t="e">
        <f t="shared" si="417"/>
        <v>#VALUE!</v>
      </c>
      <c r="AKR36" s="24" t="e">
        <f t="shared" si="418"/>
        <v>#VALUE!</v>
      </c>
      <c r="AKS36" s="24" t="e">
        <f t="shared" si="419"/>
        <v>#VALUE!</v>
      </c>
      <c r="AKT36">
        <v>4.5594739137516001E-5</v>
      </c>
      <c r="AKU36" t="e">
        <f>bvarM5^2</f>
        <v>#VALUE!</v>
      </c>
      <c r="AKV36" t="e">
        <f>cvarM5^2</f>
        <v>#VALUE!</v>
      </c>
      <c r="AKW36" t="e">
        <f>mvarM5^2</f>
        <v>#VALUE!</v>
      </c>
      <c r="AKX36" s="24" t="e">
        <f t="shared" si="420"/>
        <v>#VALUE!</v>
      </c>
      <c r="AKY36" s="24" t="e">
        <f t="shared" si="421"/>
        <v>#VALUE!</v>
      </c>
      <c r="AKZ36" s="24" t="e">
        <f t="shared" si="422"/>
        <v>#VALUE!</v>
      </c>
      <c r="ALA36">
        <v>2.7903570482980999</v>
      </c>
      <c r="ALB36" t="e">
        <f>bvarM1^2</f>
        <v>#VALUE!</v>
      </c>
      <c r="ALC36" t="e">
        <f>cvarM1^2</f>
        <v>#VALUE!</v>
      </c>
      <c r="ALD36" t="e">
        <f>mvarM1^2</f>
        <v>#VALUE!</v>
      </c>
      <c r="ALE36" s="24" t="e">
        <f t="shared" si="423"/>
        <v>#VALUE!</v>
      </c>
      <c r="ALF36" s="24" t="e">
        <f t="shared" si="424"/>
        <v>#VALUE!</v>
      </c>
      <c r="ALG36" s="24" t="e">
        <f t="shared" si="425"/>
        <v>#VALUE!</v>
      </c>
      <c r="ALH36">
        <v>-9.8195992191207003E-6</v>
      </c>
      <c r="ALI36" t="e">
        <f>bvarM5^2</f>
        <v>#VALUE!</v>
      </c>
      <c r="ALJ36" t="e">
        <f>cvarM5^2</f>
        <v>#VALUE!</v>
      </c>
      <c r="ALK36" t="e">
        <f>mvarM5^2</f>
        <v>#VALUE!</v>
      </c>
      <c r="ALL36" s="24" t="e">
        <f t="shared" si="426"/>
        <v>#VALUE!</v>
      </c>
      <c r="ALM36" s="24" t="e">
        <f t="shared" si="427"/>
        <v>#VALUE!</v>
      </c>
      <c r="ALN36" s="24" t="e">
        <f t="shared" si="428"/>
        <v>#VALUE!</v>
      </c>
      <c r="ALO36">
        <v>8.0784360106922001E-5</v>
      </c>
      <c r="ALP36" t="e">
        <f>bvarHC2^3</f>
        <v>#VALUE!</v>
      </c>
      <c r="ALQ36" t="e">
        <f>cvarHC2^3</f>
        <v>#VALUE!</v>
      </c>
      <c r="ALR36" t="e">
        <f>mvarHC2^3</f>
        <v>#VALUE!</v>
      </c>
      <c r="ALS36" s="24" t="e">
        <f t="shared" si="429"/>
        <v>#VALUE!</v>
      </c>
      <c r="ALT36" s="24" t="e">
        <f t="shared" si="430"/>
        <v>#VALUE!</v>
      </c>
      <c r="ALU36" s="24" t="e">
        <f t="shared" si="431"/>
        <v>#VALUE!</v>
      </c>
      <c r="ALV36">
        <v>4.5373235772608001E-12</v>
      </c>
      <c r="ALW36" t="e">
        <f>bvarHC1^2</f>
        <v>#VALUE!</v>
      </c>
      <c r="ALX36" t="e">
        <f>cvarHC1^2</f>
        <v>#VALUE!</v>
      </c>
      <c r="ALY36" t="e">
        <f>mvarHC1^2</f>
        <v>#VALUE!</v>
      </c>
      <c r="ALZ36" s="24" t="e">
        <f t="shared" si="432"/>
        <v>#VALUE!</v>
      </c>
      <c r="AMA36" s="24" t="e">
        <f t="shared" si="433"/>
        <v>#VALUE!</v>
      </c>
      <c r="AMB36" s="24" t="e">
        <f t="shared" si="434"/>
        <v>#VALUE!</v>
      </c>
      <c r="AMC36">
        <v>560179.40035715001</v>
      </c>
      <c r="AMD36" t="e">
        <f>bvarM1^2</f>
        <v>#VALUE!</v>
      </c>
      <c r="AME36" t="e">
        <f>cvarM1^2</f>
        <v>#VALUE!</v>
      </c>
      <c r="AMF36" t="e">
        <f>mvarM1^2</f>
        <v>#VALUE!</v>
      </c>
      <c r="AMG36" s="24" t="e">
        <f t="shared" si="435"/>
        <v>#VALUE!</v>
      </c>
      <c r="AMH36" s="24" t="e">
        <f t="shared" si="436"/>
        <v>#VALUE!</v>
      </c>
      <c r="AMI36" s="24" t="e">
        <f t="shared" si="437"/>
        <v>#VALUE!</v>
      </c>
      <c r="AMJ36">
        <v>-1.9657034162088999E-3</v>
      </c>
      <c r="AMK36" t="e">
        <f>bvarHC2^2</f>
        <v>#VALUE!</v>
      </c>
      <c r="AML36" t="e">
        <f>cvarHC2^2</f>
        <v>#VALUE!</v>
      </c>
      <c r="AMM36" t="e">
        <f>mvarHC2^2</f>
        <v>#VALUE!</v>
      </c>
      <c r="AMN36" s="24" t="e">
        <f t="shared" si="438"/>
        <v>#VALUE!</v>
      </c>
      <c r="AMO36" s="24" t="e">
        <f t="shared" si="439"/>
        <v>#VALUE!</v>
      </c>
      <c r="AMP36" s="24" t="e">
        <f t="shared" si="440"/>
        <v>#VALUE!</v>
      </c>
      <c r="AMQ36">
        <v>3.3868321736511001E-4</v>
      </c>
      <c r="AMR36" t="e">
        <f>bvarM2^2</f>
        <v>#VALUE!</v>
      </c>
      <c r="AMS36" t="e">
        <f>cvarM2^2</f>
        <v>#VALUE!</v>
      </c>
      <c r="AMT36" t="e">
        <f>mvarM2^2</f>
        <v>#VALUE!</v>
      </c>
      <c r="AMU36" s="24" t="e">
        <f t="shared" si="441"/>
        <v>#VALUE!</v>
      </c>
      <c r="AMV36" s="24" t="e">
        <f t="shared" si="442"/>
        <v>#VALUE!</v>
      </c>
      <c r="AMW36" s="24" t="e">
        <f t="shared" si="443"/>
        <v>#VALUE!</v>
      </c>
      <c r="AMX36">
        <v>4.8971394172040002E-5</v>
      </c>
      <c r="AMY36" t="e">
        <f>bvarHC2*bvarM9</f>
        <v>#VALUE!</v>
      </c>
      <c r="AMZ36" t="e">
        <f>cvarHC2*cvarM9</f>
        <v>#VALUE!</v>
      </c>
      <c r="ANA36" t="e">
        <f>mvarHC2*mvarM9</f>
        <v>#VALUE!</v>
      </c>
      <c r="ANB36" s="24" t="e">
        <f t="shared" si="444"/>
        <v>#VALUE!</v>
      </c>
      <c r="ANC36" s="24" t="e">
        <f t="shared" si="445"/>
        <v>#VALUE!</v>
      </c>
      <c r="AND36" s="24" t="e">
        <f t="shared" si="446"/>
        <v>#VALUE!</v>
      </c>
      <c r="ANE36">
        <v>2.0278558786801999</v>
      </c>
      <c r="ANF36" t="e">
        <f>bvarM1*bvarM7</f>
        <v>#VALUE!</v>
      </c>
      <c r="ANG36" t="e">
        <f>cvarM1*cvarM7</f>
        <v>#VALUE!</v>
      </c>
      <c r="ANH36" t="e">
        <f>mvarM1*mvarM7</f>
        <v>#VALUE!</v>
      </c>
      <c r="ANI36" s="24" t="e">
        <f t="shared" si="447"/>
        <v>#VALUE!</v>
      </c>
      <c r="ANJ36" s="24" t="e">
        <f t="shared" si="448"/>
        <v>#VALUE!</v>
      </c>
      <c r="ANK36" s="24" t="e">
        <f t="shared" si="449"/>
        <v>#VALUE!</v>
      </c>
      <c r="ANL36">
        <v>-8.7708995338213001E-6</v>
      </c>
      <c r="ANM36" t="e">
        <f>bvarM4*bvarM7</f>
        <v>#VALUE!</v>
      </c>
      <c r="ANN36" t="e">
        <f>cvarM4*cvarM7</f>
        <v>#VALUE!</v>
      </c>
      <c r="ANO36" t="e">
        <f>mvarM4*mvarM7</f>
        <v>#VALUE!</v>
      </c>
      <c r="ANP36" s="24" t="e">
        <f t="shared" si="450"/>
        <v>#VALUE!</v>
      </c>
      <c r="ANQ36" s="24" t="e">
        <f t="shared" si="451"/>
        <v>#VALUE!</v>
      </c>
      <c r="ANR36" s="24" t="e">
        <f t="shared" si="452"/>
        <v>#VALUE!</v>
      </c>
      <c r="ANS36">
        <v>-2.3669941903933E-4</v>
      </c>
      <c r="ANT36" t="e">
        <f>bvarM2^2</f>
        <v>#VALUE!</v>
      </c>
      <c r="ANU36" t="e">
        <f>cvarM2^2</f>
        <v>#VALUE!</v>
      </c>
      <c r="ANV36" t="e">
        <f>mvarM2^2</f>
        <v>#VALUE!</v>
      </c>
      <c r="ANW36" s="24" t="e">
        <f t="shared" si="453"/>
        <v>#VALUE!</v>
      </c>
      <c r="ANX36" s="24" t="e">
        <f t="shared" si="454"/>
        <v>#VALUE!</v>
      </c>
      <c r="ANY36" s="24" t="e">
        <f t="shared" si="455"/>
        <v>#VALUE!</v>
      </c>
      <c r="ANZ36">
        <v>-2.6023680497249999E-5</v>
      </c>
      <c r="AOA36" t="e">
        <f>bvarM3*bvarM6</f>
        <v>#VALUE!</v>
      </c>
      <c r="AOB36" t="e">
        <f>cvarM3*cvarM6</f>
        <v>#VALUE!</v>
      </c>
      <c r="AOC36" t="e">
        <f>mvarM3*mvarM6</f>
        <v>#VALUE!</v>
      </c>
      <c r="AOD36" s="24" t="e">
        <f t="shared" si="456"/>
        <v>#VALUE!</v>
      </c>
      <c r="AOE36" s="24" t="e">
        <f t="shared" si="457"/>
        <v>#VALUE!</v>
      </c>
      <c r="AOF36" s="24" t="e">
        <f t="shared" si="458"/>
        <v>#VALUE!</v>
      </c>
      <c r="AOG36">
        <v>-4.3777058189192003E-6</v>
      </c>
      <c r="AOH36" t="e">
        <f>bvarM3*bvarM8</f>
        <v>#VALUE!</v>
      </c>
      <c r="AOI36" t="e">
        <f>cvarM3*cvarM8</f>
        <v>#VALUE!</v>
      </c>
      <c r="AOJ36" t="e">
        <f>mvarM3*mvarM8</f>
        <v>#VALUE!</v>
      </c>
      <c r="AOK36" s="24" t="e">
        <f t="shared" si="459"/>
        <v>#VALUE!</v>
      </c>
      <c r="AOL36" s="24" t="e">
        <f t="shared" si="460"/>
        <v>#VALUE!</v>
      </c>
      <c r="AOM36" s="24" t="e">
        <f t="shared" si="461"/>
        <v>#VALUE!</v>
      </c>
      <c r="AON36">
        <v>-1.9320468787441999E-5</v>
      </c>
      <c r="AOO36" t="e">
        <f>bvarM2*bvarM8</f>
        <v>#VALUE!</v>
      </c>
      <c r="AOP36" t="e">
        <f>cvarM2*cvarM8</f>
        <v>#VALUE!</v>
      </c>
      <c r="AOQ36" t="e">
        <f>mvarM2*mvarM8</f>
        <v>#VALUE!</v>
      </c>
      <c r="AOR36" s="24" t="e">
        <f t="shared" si="462"/>
        <v>#VALUE!</v>
      </c>
      <c r="AOS36" s="24" t="e">
        <f t="shared" si="463"/>
        <v>#VALUE!</v>
      </c>
      <c r="AOT36" s="24" t="e">
        <f t="shared" si="464"/>
        <v>#VALUE!</v>
      </c>
      <c r="AOU36">
        <v>0.19463611215096999</v>
      </c>
      <c r="AOV36" t="e">
        <f>bvarM1*bvarM4</f>
        <v>#VALUE!</v>
      </c>
      <c r="AOW36" t="e">
        <f>cvarM1*cvarM4</f>
        <v>#VALUE!</v>
      </c>
      <c r="AOX36" t="e">
        <f>mvarM1*mvarM4</f>
        <v>#VALUE!</v>
      </c>
      <c r="AOY36" s="24" t="e">
        <f t="shared" si="465"/>
        <v>#VALUE!</v>
      </c>
      <c r="AOZ36" s="24" t="e">
        <f t="shared" si="466"/>
        <v>#VALUE!</v>
      </c>
      <c r="APA36" s="24" t="e">
        <f t="shared" si="467"/>
        <v>#VALUE!</v>
      </c>
      <c r="APB36">
        <v>-5.0632620054870998E-8</v>
      </c>
      <c r="APC36" t="e">
        <f>bvarM4*bvarM6</f>
        <v>#VALUE!</v>
      </c>
      <c r="APD36" t="e">
        <f>cvarM4*cvarM6</f>
        <v>#VALUE!</v>
      </c>
      <c r="APE36" t="e">
        <f>mvarM4*mvarM6</f>
        <v>#VALUE!</v>
      </c>
      <c r="APF36" s="24" t="e">
        <f t="shared" si="468"/>
        <v>#VALUE!</v>
      </c>
      <c r="APG36" s="24" t="e">
        <f t="shared" si="469"/>
        <v>#VALUE!</v>
      </c>
      <c r="APH36" s="24" t="e">
        <f t="shared" si="470"/>
        <v>#VALUE!</v>
      </c>
      <c r="API36">
        <v>9.4892901586992998E-4</v>
      </c>
      <c r="APJ36" t="e">
        <f>bvarM4*bvarM8</f>
        <v>#VALUE!</v>
      </c>
      <c r="APK36" t="e">
        <f>cvarM4*cvarM8</f>
        <v>#VALUE!</v>
      </c>
      <c r="APL36" t="e">
        <f>mvarM4*mvarM8</f>
        <v>#VALUE!</v>
      </c>
      <c r="APM36" s="24" t="e">
        <f t="shared" si="471"/>
        <v>#VALUE!</v>
      </c>
      <c r="APN36" s="24" t="e">
        <f t="shared" si="472"/>
        <v>#VALUE!</v>
      </c>
      <c r="APO36" s="24" t="e">
        <f t="shared" si="473"/>
        <v>#VALUE!</v>
      </c>
      <c r="APP36">
        <v>-1.9313640002216001E-5</v>
      </c>
      <c r="APQ36" t="e">
        <f>bvarM3*bvarM6</f>
        <v>#VALUE!</v>
      </c>
      <c r="APR36" t="e">
        <f>cvarM3*cvarM6</f>
        <v>#VALUE!</v>
      </c>
      <c r="APS36" t="e">
        <f>mvarM3*mvarM6</f>
        <v>#VALUE!</v>
      </c>
      <c r="APT36" s="24" t="e">
        <f t="shared" si="474"/>
        <v>#VALUE!</v>
      </c>
      <c r="APU36" s="24" t="e">
        <f t="shared" si="475"/>
        <v>#VALUE!</v>
      </c>
      <c r="APV36" s="24" t="e">
        <f t="shared" si="476"/>
        <v>#VALUE!</v>
      </c>
      <c r="APW36">
        <v>3.0251201076173E-4</v>
      </c>
      <c r="APX36" t="e">
        <f>bvarM2^2</f>
        <v>#VALUE!</v>
      </c>
      <c r="APY36" t="e">
        <f>cvarM2^2</f>
        <v>#VALUE!</v>
      </c>
      <c r="APZ36" t="e">
        <f>mvarM2^2</f>
        <v>#VALUE!</v>
      </c>
      <c r="AQA36" s="24" t="e">
        <f t="shared" si="477"/>
        <v>#VALUE!</v>
      </c>
      <c r="AQB36" s="24" t="e">
        <f t="shared" si="478"/>
        <v>#VALUE!</v>
      </c>
      <c r="AQC36" s="24" t="e">
        <f t="shared" si="479"/>
        <v>#VALUE!</v>
      </c>
      <c r="AQD36">
        <v>-4.8411139743988003E-5</v>
      </c>
      <c r="AQE36" t="e">
        <f>bvarM2*bvarM7</f>
        <v>#VALUE!</v>
      </c>
      <c r="AQF36" t="e">
        <f>cvarM2*cvarM7</f>
        <v>#VALUE!</v>
      </c>
      <c r="AQG36" t="e">
        <f>mvarM2*mvarM7</f>
        <v>#VALUE!</v>
      </c>
      <c r="AQH36" s="24" t="e">
        <f t="shared" si="480"/>
        <v>#VALUE!</v>
      </c>
      <c r="AQI36" s="24" t="e">
        <f t="shared" si="481"/>
        <v>#VALUE!</v>
      </c>
      <c r="AQJ36" s="24" t="e">
        <f t="shared" si="482"/>
        <v>#VALUE!</v>
      </c>
      <c r="AQK36">
        <v>1.6452386765011999</v>
      </c>
      <c r="AQL36" t="e">
        <f>bvarM1*bvarM7</f>
        <v>#VALUE!</v>
      </c>
      <c r="AQM36" t="e">
        <f>cvarM1*cvarM7</f>
        <v>#VALUE!</v>
      </c>
      <c r="AQN36" t="e">
        <f>mvarM1*mvarM7</f>
        <v>#VALUE!</v>
      </c>
      <c r="AQO36" s="24" t="e">
        <f t="shared" si="483"/>
        <v>#VALUE!</v>
      </c>
      <c r="AQP36" s="24" t="e">
        <f t="shared" si="484"/>
        <v>#VALUE!</v>
      </c>
      <c r="AQQ36" s="24" t="e">
        <f t="shared" si="485"/>
        <v>#VALUE!</v>
      </c>
      <c r="AQR36">
        <v>-5.0100611768582999E-7</v>
      </c>
      <c r="AQS36" t="e">
        <f>bvarM4*bvarM7</f>
        <v>#VALUE!</v>
      </c>
      <c r="AQT36" t="e">
        <f>cvarM4*cvarM7</f>
        <v>#VALUE!</v>
      </c>
      <c r="AQU36" t="e">
        <f>mvarM4*mvarM7</f>
        <v>#VALUE!</v>
      </c>
      <c r="AQV36" s="24" t="e">
        <f t="shared" si="486"/>
        <v>#VALUE!</v>
      </c>
      <c r="AQW36" s="24" t="e">
        <f t="shared" si="487"/>
        <v>#VALUE!</v>
      </c>
      <c r="AQX36" s="24" t="e">
        <f t="shared" si="488"/>
        <v>#VALUE!</v>
      </c>
      <c r="AQY36">
        <v>-2.7740456057999002E-5</v>
      </c>
      <c r="AQZ36" t="e">
        <f>bvarM4^2</f>
        <v>#VALUE!</v>
      </c>
      <c r="ARA36" t="e">
        <f>cvarM4^2</f>
        <v>#VALUE!</v>
      </c>
      <c r="ARB36" t="e">
        <f>mvarM4^2</f>
        <v>#VALUE!</v>
      </c>
      <c r="ARC36" s="24" t="e">
        <f t="shared" si="489"/>
        <v>#VALUE!</v>
      </c>
      <c r="ARD36" s="24" t="e">
        <f t="shared" si="490"/>
        <v>#VALUE!</v>
      </c>
      <c r="ARE36" s="24" t="e">
        <f t="shared" si="491"/>
        <v>#VALUE!</v>
      </c>
      <c r="ARF36">
        <v>6.4531514198693003E-7</v>
      </c>
      <c r="ARG36" t="e">
        <f>bvarHC1^2</f>
        <v>#VALUE!</v>
      </c>
      <c r="ARH36" t="e">
        <f>cvarHC1^2</f>
        <v>#VALUE!</v>
      </c>
      <c r="ARI36" t="e">
        <f>mvarHC1^2</f>
        <v>#VALUE!</v>
      </c>
      <c r="ARJ36" s="24" t="e">
        <f t="shared" si="492"/>
        <v>#VALUE!</v>
      </c>
      <c r="ARK36" s="24" t="e">
        <f t="shared" si="493"/>
        <v>#VALUE!</v>
      </c>
      <c r="ARL36" s="24" t="e">
        <f t="shared" si="494"/>
        <v>#VALUE!</v>
      </c>
      <c r="ARM36">
        <v>-1.1409235791284999E-5</v>
      </c>
      <c r="ARN36" t="e">
        <f>bvarM4*bvarM7</f>
        <v>#VALUE!</v>
      </c>
      <c r="ARO36" t="e">
        <f>cvarM4*cvarM7</f>
        <v>#VALUE!</v>
      </c>
      <c r="ARP36" t="e">
        <f>mvarM4*mvarM7</f>
        <v>#VALUE!</v>
      </c>
      <c r="ARQ36" s="24" t="e">
        <f t="shared" si="495"/>
        <v>#VALUE!</v>
      </c>
      <c r="ARR36" s="24" t="e">
        <f t="shared" si="496"/>
        <v>#VALUE!</v>
      </c>
      <c r="ARS36" s="24" t="e">
        <f t="shared" si="497"/>
        <v>#VALUE!</v>
      </c>
      <c r="ART36">
        <v>3.3899082746366998E-5</v>
      </c>
      <c r="ARU36" t="e">
        <f>bvarM4*bvarM7</f>
        <v>#VALUE!</v>
      </c>
      <c r="ARV36" t="e">
        <f>cvarM4*cvarM7</f>
        <v>#VALUE!</v>
      </c>
      <c r="ARW36" t="e">
        <f>mvarM4*mvarM7</f>
        <v>#VALUE!</v>
      </c>
      <c r="ARX36" s="24" t="e">
        <f t="shared" si="498"/>
        <v>#VALUE!</v>
      </c>
      <c r="ARY36" s="24" t="e">
        <f t="shared" si="499"/>
        <v>#VALUE!</v>
      </c>
      <c r="ARZ36" s="24" t="e">
        <f t="shared" si="500"/>
        <v>#VALUE!</v>
      </c>
      <c r="ASA36">
        <v>-0.32598303068913997</v>
      </c>
      <c r="ASB36" t="e">
        <f>bvarM1*bvarM9</f>
        <v>#VALUE!</v>
      </c>
      <c r="ASC36" t="e">
        <f>cvarM1*cvarM9</f>
        <v>#VALUE!</v>
      </c>
      <c r="ASD36" t="e">
        <f>mvarM1*mvarM9</f>
        <v>#VALUE!</v>
      </c>
      <c r="ASE36" s="24" t="e">
        <f t="shared" si="501"/>
        <v>#VALUE!</v>
      </c>
      <c r="ASF36" s="24" t="e">
        <f t="shared" si="502"/>
        <v>#VALUE!</v>
      </c>
      <c r="ASG36" s="24" t="e">
        <f t="shared" si="503"/>
        <v>#VALUE!</v>
      </c>
      <c r="ASH36">
        <v>-1.5334074963914E-7</v>
      </c>
      <c r="ASI36" t="e">
        <f>bvarM4*bvarM6</f>
        <v>#VALUE!</v>
      </c>
      <c r="ASJ36" t="e">
        <f>cvarM4*cvarM6</f>
        <v>#VALUE!</v>
      </c>
      <c r="ASK36" t="e">
        <f>mvarM4*mvarM6</f>
        <v>#VALUE!</v>
      </c>
      <c r="ASL36" s="24" t="e">
        <f t="shared" si="504"/>
        <v>#VALUE!</v>
      </c>
      <c r="ASM36" s="24" t="e">
        <f t="shared" si="505"/>
        <v>#VALUE!</v>
      </c>
      <c r="ASN36" s="24" t="e">
        <f t="shared" si="506"/>
        <v>#VALUE!</v>
      </c>
      <c r="ASO36">
        <v>-5.5684043029734002E-5</v>
      </c>
      <c r="ASP36" t="e">
        <f>bvarM4^2</f>
        <v>#VALUE!</v>
      </c>
      <c r="ASQ36" t="e">
        <f>cvarM4^2</f>
        <v>#VALUE!</v>
      </c>
      <c r="ASR36" t="e">
        <f>mvarM4^2</f>
        <v>#VALUE!</v>
      </c>
      <c r="ASS36" s="24" t="e">
        <f t="shared" si="507"/>
        <v>#VALUE!</v>
      </c>
      <c r="AST36" s="24" t="e">
        <f t="shared" si="508"/>
        <v>#VALUE!</v>
      </c>
      <c r="ASU36" s="24" t="e">
        <f t="shared" si="509"/>
        <v>#VALUE!</v>
      </c>
      <c r="ASV36">
        <v>-1.0537447845228E-5</v>
      </c>
      <c r="ASW36" t="e">
        <f>bvarM4*bvarM6</f>
        <v>#VALUE!</v>
      </c>
      <c r="ASX36" t="e">
        <f>cvarM4*cvarM6</f>
        <v>#VALUE!</v>
      </c>
      <c r="ASY36" t="e">
        <f>mvarM4*mvarM6</f>
        <v>#VALUE!</v>
      </c>
      <c r="ASZ36" s="24" t="e">
        <f t="shared" si="510"/>
        <v>#VALUE!</v>
      </c>
      <c r="ATA36" s="24" t="e">
        <f t="shared" si="511"/>
        <v>#VALUE!</v>
      </c>
      <c r="ATB36" s="24" t="e">
        <f t="shared" si="512"/>
        <v>#VALUE!</v>
      </c>
      <c r="ATC36">
        <v>-3.5780176806583001E-6</v>
      </c>
      <c r="ATD36" t="e">
        <f>bvarM4*bvarM6</f>
        <v>#VALUE!</v>
      </c>
      <c r="ATE36" t="e">
        <f>cvarM4*cvarM6</f>
        <v>#VALUE!</v>
      </c>
      <c r="ATF36" t="e">
        <f>mvarM4*mvarM6</f>
        <v>#VALUE!</v>
      </c>
      <c r="ATG36" s="24" t="e">
        <f t="shared" si="513"/>
        <v>#VALUE!</v>
      </c>
      <c r="ATH36" s="24" t="e">
        <f t="shared" si="514"/>
        <v>#VALUE!</v>
      </c>
      <c r="ATI36" s="24" t="e">
        <f t="shared" si="515"/>
        <v>#VALUE!</v>
      </c>
      <c r="ATJ36">
        <v>-1.0658144266468999E-4</v>
      </c>
      <c r="ATK36" t="e">
        <f>bvarM6*bvarM7</f>
        <v>#VALUE!</v>
      </c>
      <c r="ATL36" t="e">
        <f>cvarM6*cvarM7</f>
        <v>#VALUE!</v>
      </c>
      <c r="ATM36" t="e">
        <f>mvarM6*mvarM7</f>
        <v>#VALUE!</v>
      </c>
      <c r="ATN36" s="24" t="e">
        <f t="shared" si="516"/>
        <v>#VALUE!</v>
      </c>
      <c r="ATO36" s="24" t="e">
        <f t="shared" si="517"/>
        <v>#VALUE!</v>
      </c>
      <c r="ATP36" s="24" t="e">
        <f t="shared" si="518"/>
        <v>#VALUE!</v>
      </c>
      <c r="ATQ36">
        <v>0.23125530459650001</v>
      </c>
      <c r="ATR36" t="e">
        <f>bvarM1*bvarM4</f>
        <v>#VALUE!</v>
      </c>
      <c r="ATS36" t="e">
        <f>cvarM1*cvarM4</f>
        <v>#VALUE!</v>
      </c>
      <c r="ATT36" t="e">
        <f>mvarM1*mvarM4</f>
        <v>#VALUE!</v>
      </c>
      <c r="ATU36" s="24" t="e">
        <f t="shared" si="519"/>
        <v>#VALUE!</v>
      </c>
      <c r="ATV36" s="24" t="e">
        <f t="shared" si="520"/>
        <v>#VALUE!</v>
      </c>
      <c r="ATW36" s="24" t="e">
        <f t="shared" si="521"/>
        <v>#VALUE!</v>
      </c>
      <c r="ATX36">
        <v>2.9406015294827001E-6</v>
      </c>
      <c r="ATY36" t="e">
        <f>bvarM2*bvarM7</f>
        <v>#VALUE!</v>
      </c>
      <c r="ATZ36" t="e">
        <f>cvarM2*cvarM7</f>
        <v>#VALUE!</v>
      </c>
      <c r="AUA36" t="e">
        <f>mvarM2*mvarM7</f>
        <v>#VALUE!</v>
      </c>
      <c r="AUB36" s="24" t="e">
        <f t="shared" si="522"/>
        <v>#VALUE!</v>
      </c>
      <c r="AUC36" s="24" t="e">
        <f t="shared" si="523"/>
        <v>#VALUE!</v>
      </c>
      <c r="AUD36" s="24" t="e">
        <f t="shared" si="524"/>
        <v>#VALUE!</v>
      </c>
      <c r="AUE36">
        <v>8.6623083638626997E-6</v>
      </c>
      <c r="AUF36" t="e">
        <f>bvarM4*bvarM7</f>
        <v>#VALUE!</v>
      </c>
      <c r="AUG36" t="e">
        <f>cvarM4*cvarM7</f>
        <v>#VALUE!</v>
      </c>
      <c r="AUH36" t="e">
        <f>mvarM4*mvarM7</f>
        <v>#VALUE!</v>
      </c>
      <c r="AUI36" s="24" t="e">
        <f t="shared" si="525"/>
        <v>#VALUE!</v>
      </c>
      <c r="AUJ36" s="24" t="e">
        <f t="shared" si="526"/>
        <v>#VALUE!</v>
      </c>
      <c r="AUK36" s="24" t="e">
        <f t="shared" si="527"/>
        <v>#VALUE!</v>
      </c>
      <c r="AUL36">
        <v>1.7094812378379E-5</v>
      </c>
      <c r="AUM36" t="e">
        <f>bvarM4*bvarM9</f>
        <v>#VALUE!</v>
      </c>
      <c r="AUN36" t="e">
        <f>cvarM4*cvarM9</f>
        <v>#VALUE!</v>
      </c>
      <c r="AUO36" t="e">
        <f>mvarM4*mvarM9</f>
        <v>#VALUE!</v>
      </c>
      <c r="AUP36" s="24" t="e">
        <f t="shared" si="528"/>
        <v>#VALUE!</v>
      </c>
      <c r="AUQ36" s="24" t="e">
        <f t="shared" si="529"/>
        <v>#VALUE!</v>
      </c>
      <c r="AUR36" s="24" t="e">
        <f t="shared" si="530"/>
        <v>#VALUE!</v>
      </c>
      <c r="AUS36">
        <v>9.7582443648231005E-6</v>
      </c>
      <c r="AUT36" t="e">
        <f>bvarM6*bvarM8</f>
        <v>#VALUE!</v>
      </c>
      <c r="AUU36" t="e">
        <f>cvarM6*cvarM8</f>
        <v>#VALUE!</v>
      </c>
      <c r="AUV36" t="e">
        <f>mvarM6*mvarM8</f>
        <v>#VALUE!</v>
      </c>
      <c r="AUW36" s="24" t="e">
        <f t="shared" si="531"/>
        <v>#VALUE!</v>
      </c>
      <c r="AUX36" s="24" t="e">
        <f t="shared" si="532"/>
        <v>#VALUE!</v>
      </c>
      <c r="AUY36" s="24" t="e">
        <f t="shared" si="533"/>
        <v>#VALUE!</v>
      </c>
      <c r="AUZ36">
        <v>-1.864293382348E-4</v>
      </c>
      <c r="AVA36" t="e">
        <f>bvarM4*bvarM7</f>
        <v>#VALUE!</v>
      </c>
      <c r="AVB36" t="e">
        <f>cvarM4*cvarM7</f>
        <v>#VALUE!</v>
      </c>
      <c r="AVC36" t="e">
        <f>mvarM4*mvarM7</f>
        <v>#VALUE!</v>
      </c>
      <c r="AVD36" s="24" t="e">
        <f t="shared" si="534"/>
        <v>#VALUE!</v>
      </c>
      <c r="AVE36" s="24" t="e">
        <f t="shared" si="535"/>
        <v>#VALUE!</v>
      </c>
      <c r="AVF36" s="24" t="e">
        <f t="shared" si="536"/>
        <v>#VALUE!</v>
      </c>
      <c r="AVG36">
        <v>0.24356848129870001</v>
      </c>
      <c r="AVH36" t="e">
        <f>bvarM1*bvarM4</f>
        <v>#VALUE!</v>
      </c>
      <c r="AVI36" t="e">
        <f>cvarM1*cvarM4</f>
        <v>#VALUE!</v>
      </c>
      <c r="AVJ36" t="e">
        <f>mvarM1*mvarM4</f>
        <v>#VALUE!</v>
      </c>
      <c r="AVK36" s="24" t="e">
        <f t="shared" si="537"/>
        <v>#VALUE!</v>
      </c>
      <c r="AVL36" s="24" t="e">
        <f t="shared" si="538"/>
        <v>#VALUE!</v>
      </c>
      <c r="AVM36" s="24" t="e">
        <f t="shared" si="539"/>
        <v>#VALUE!</v>
      </c>
      <c r="AVN36">
        <v>5.3520398115495002E-6</v>
      </c>
      <c r="AVO36" t="e">
        <f>bvarM2*bvarM7</f>
        <v>#VALUE!</v>
      </c>
      <c r="AVP36" t="e">
        <f>cvarM2*cvarM7</f>
        <v>#VALUE!</v>
      </c>
      <c r="AVQ36" t="e">
        <f>mvarM2*mvarM7</f>
        <v>#VALUE!</v>
      </c>
      <c r="AVR36" s="24" t="e">
        <f t="shared" si="540"/>
        <v>#VALUE!</v>
      </c>
      <c r="AVS36" s="24" t="e">
        <f t="shared" si="541"/>
        <v>#VALUE!</v>
      </c>
      <c r="AVT36" s="24" t="e">
        <f t="shared" si="542"/>
        <v>#VALUE!</v>
      </c>
      <c r="AVU36">
        <v>3.0593724877348E-4</v>
      </c>
      <c r="AVV36" t="e">
        <f>bvarM4*bvarM8</f>
        <v>#VALUE!</v>
      </c>
      <c r="AVW36" t="e">
        <f>cvarM4*cvarM8</f>
        <v>#VALUE!</v>
      </c>
      <c r="AVX36" t="e">
        <f>mvarM4*mvarM8</f>
        <v>#VALUE!</v>
      </c>
      <c r="AVY36" s="24" t="e">
        <f t="shared" si="543"/>
        <v>#VALUE!</v>
      </c>
      <c r="AVZ36" s="24" t="e">
        <f t="shared" si="544"/>
        <v>#VALUE!</v>
      </c>
      <c r="AWA36" s="24" t="e">
        <f t="shared" si="545"/>
        <v>#VALUE!</v>
      </c>
      <c r="AWB36">
        <v>3.9347244657901998E-4</v>
      </c>
      <c r="AWC36" t="e">
        <f>bvarM4^2</f>
        <v>#VALUE!</v>
      </c>
      <c r="AWD36" t="e">
        <f>cvarM4^2</f>
        <v>#VALUE!</v>
      </c>
      <c r="AWE36" t="e">
        <f>mvarM4^2</f>
        <v>#VALUE!</v>
      </c>
      <c r="AWF36" s="24" t="e">
        <f t="shared" si="546"/>
        <v>#VALUE!</v>
      </c>
      <c r="AWG36" s="24" t="e">
        <f t="shared" si="547"/>
        <v>#VALUE!</v>
      </c>
      <c r="AWH36" s="24" t="e">
        <f t="shared" si="548"/>
        <v>#VALUE!</v>
      </c>
      <c r="AWI36">
        <v>-4.3772706814100997E-6</v>
      </c>
      <c r="AWJ36" t="e">
        <f>bvarM8*bvarM9</f>
        <v>#VALUE!</v>
      </c>
      <c r="AWK36" t="e">
        <f>cvarM8*cvarM9</f>
        <v>#VALUE!</v>
      </c>
      <c r="AWL36" t="e">
        <f>mvarM8*mvarM9</f>
        <v>#VALUE!</v>
      </c>
      <c r="AWM36" s="24" t="e">
        <f t="shared" si="549"/>
        <v>#VALUE!</v>
      </c>
      <c r="AWN36" s="24" t="e">
        <f t="shared" si="550"/>
        <v>#VALUE!</v>
      </c>
      <c r="AWO36" s="24" t="e">
        <f t="shared" si="551"/>
        <v>#VALUE!</v>
      </c>
      <c r="AWP36">
        <v>-3.5751705583380003E-5</v>
      </c>
      <c r="AWQ36" t="e">
        <f>bvarM2*bvarM4</f>
        <v>#VALUE!</v>
      </c>
      <c r="AWR36" t="e">
        <f>cvarM2*cvarM4</f>
        <v>#VALUE!</v>
      </c>
      <c r="AWS36" t="e">
        <f>mvarM2*mvarM4</f>
        <v>#VALUE!</v>
      </c>
      <c r="AWT36" s="24" t="e">
        <f t="shared" si="552"/>
        <v>#VALUE!</v>
      </c>
      <c r="AWU36" s="24" t="e">
        <f t="shared" si="553"/>
        <v>#VALUE!</v>
      </c>
      <c r="AWV36" s="24" t="e">
        <f t="shared" si="554"/>
        <v>#VALUE!</v>
      </c>
      <c r="AWW36">
        <v>1.077176756419E-4</v>
      </c>
      <c r="AWX36" t="e">
        <f>bvarM6*bvarM7</f>
        <v>#VALUE!</v>
      </c>
      <c r="AWY36" t="e">
        <f>cvarM6*cvarM7</f>
        <v>#VALUE!</v>
      </c>
      <c r="AWZ36" t="e">
        <f>mvarM6*mvarM7</f>
        <v>#VALUE!</v>
      </c>
      <c r="AXA36" s="24" t="e">
        <f t="shared" si="555"/>
        <v>#VALUE!</v>
      </c>
      <c r="AXB36" s="24" t="e">
        <f t="shared" si="556"/>
        <v>#VALUE!</v>
      </c>
      <c r="AXC36" s="24" t="e">
        <f t="shared" si="557"/>
        <v>#VALUE!</v>
      </c>
      <c r="AXD36">
        <v>6.3602073067035004E-6</v>
      </c>
      <c r="AXE36" t="e">
        <f>bvarM6*bvarM8</f>
        <v>#VALUE!</v>
      </c>
      <c r="AXF36" t="e">
        <f>cvarM6*cvarM8</f>
        <v>#VALUE!</v>
      </c>
      <c r="AXG36" t="e">
        <f>mvarM6*mvarM8</f>
        <v>#VALUE!</v>
      </c>
      <c r="AXH36" s="24" t="e">
        <f t="shared" si="558"/>
        <v>#VALUE!</v>
      </c>
      <c r="AXI36" s="24" t="e">
        <f t="shared" si="559"/>
        <v>#VALUE!</v>
      </c>
      <c r="AXJ36" s="24" t="e">
        <f t="shared" si="560"/>
        <v>#VALUE!</v>
      </c>
      <c r="AXK36">
        <v>7.6286451514862999E-7</v>
      </c>
      <c r="AXL36" t="e">
        <f>bvarHC1^2</f>
        <v>#VALUE!</v>
      </c>
      <c r="AXM36" t="e">
        <f>cvarHC1^2</f>
        <v>#VALUE!</v>
      </c>
      <c r="AXN36" t="e">
        <f>mvarHC1^2</f>
        <v>#VALUE!</v>
      </c>
      <c r="AXO36" s="24" t="e">
        <f t="shared" si="561"/>
        <v>#VALUE!</v>
      </c>
      <c r="AXP36" s="24" t="e">
        <f t="shared" si="562"/>
        <v>#VALUE!</v>
      </c>
      <c r="AXQ36" s="24" t="e">
        <f t="shared" si="563"/>
        <v>#VALUE!</v>
      </c>
      <c r="AXR36">
        <v>4.7505804198061001E-4</v>
      </c>
      <c r="AXS36" t="e">
        <f>bvarM4^2</f>
        <v>#VALUE!</v>
      </c>
      <c r="AXT36" t="e">
        <f>cvarM4^2</f>
        <v>#VALUE!</v>
      </c>
      <c r="AXU36" t="e">
        <f>mvarM4^2</f>
        <v>#VALUE!</v>
      </c>
      <c r="AXV36" s="24" t="e">
        <f t="shared" si="564"/>
        <v>#VALUE!</v>
      </c>
      <c r="AXW36" s="24" t="e">
        <f t="shared" si="565"/>
        <v>#VALUE!</v>
      </c>
      <c r="AXX36" s="24" t="e">
        <f t="shared" si="566"/>
        <v>#VALUE!</v>
      </c>
      <c r="AXY36">
        <v>1.5961564842576001E-7</v>
      </c>
      <c r="AXZ36" t="e">
        <f>bvarM3*bvarM9</f>
        <v>#VALUE!</v>
      </c>
      <c r="AYA36" t="e">
        <f>cvarM3*cvarM9</f>
        <v>#VALUE!</v>
      </c>
      <c r="AYB36" t="e">
        <f>mvarM3*mvarM9</f>
        <v>#VALUE!</v>
      </c>
      <c r="AYC36" s="24" t="e">
        <f t="shared" si="567"/>
        <v>#VALUE!</v>
      </c>
      <c r="AYD36" s="24" t="e">
        <f t="shared" si="568"/>
        <v>#VALUE!</v>
      </c>
      <c r="AYE36" s="24" t="e">
        <f t="shared" si="569"/>
        <v>#VALUE!</v>
      </c>
      <c r="AYF36">
        <v>1.6261409967565999E-6</v>
      </c>
      <c r="AYG36" t="e">
        <f>bvarM2*bvarM4</f>
        <v>#VALUE!</v>
      </c>
      <c r="AYH36" t="e">
        <f>cvarM2*cvarM4</f>
        <v>#VALUE!</v>
      </c>
      <c r="AYI36" t="e">
        <f>mvarM2*mvarM4</f>
        <v>#VALUE!</v>
      </c>
      <c r="AYJ36" s="24" t="e">
        <f t="shared" si="570"/>
        <v>#VALUE!</v>
      </c>
      <c r="AYK36" s="24" t="e">
        <f t="shared" si="571"/>
        <v>#VALUE!</v>
      </c>
      <c r="AYL36" s="24" t="e">
        <f t="shared" si="572"/>
        <v>#VALUE!</v>
      </c>
      <c r="AYM36">
        <v>5.9888983587683001E-5</v>
      </c>
      <c r="AYN36" t="e">
        <f>bvarM6*bvarM9</f>
        <v>#VALUE!</v>
      </c>
      <c r="AYO36" t="e">
        <f>cvarM6*cvarM9</f>
        <v>#VALUE!</v>
      </c>
      <c r="AYP36" t="e">
        <f>mvarM6*mvarM9</f>
        <v>#VALUE!</v>
      </c>
      <c r="AYQ36" s="24" t="e">
        <f t="shared" si="573"/>
        <v>#VALUE!</v>
      </c>
      <c r="AYR36" s="24" t="e">
        <f t="shared" si="574"/>
        <v>#VALUE!</v>
      </c>
      <c r="AYS36" s="24" t="e">
        <f t="shared" si="575"/>
        <v>#VALUE!</v>
      </c>
      <c r="AYT36">
        <v>1.6001719123254001E-7</v>
      </c>
      <c r="AYU36" t="e">
        <f>bvarM4*bvarM7</f>
        <v>#VALUE!</v>
      </c>
      <c r="AYV36" t="e">
        <f>cvarM4*cvarM7</f>
        <v>#VALUE!</v>
      </c>
      <c r="AYW36" t="e">
        <f>mvarM4*mvarM7</f>
        <v>#VALUE!</v>
      </c>
      <c r="AYX36" s="24" t="e">
        <f t="shared" si="576"/>
        <v>#VALUE!</v>
      </c>
      <c r="AYY36" s="24" t="e">
        <f t="shared" si="577"/>
        <v>#VALUE!</v>
      </c>
      <c r="AYZ36" s="24" t="e">
        <f t="shared" si="578"/>
        <v>#VALUE!</v>
      </c>
      <c r="AZA36">
        <v>-7.6860834291553003E-5</v>
      </c>
      <c r="AZB36" t="e">
        <f>bvarM4*bvarM6</f>
        <v>#VALUE!</v>
      </c>
      <c r="AZC36" t="e">
        <f>cvarM4*cvarM6</f>
        <v>#VALUE!</v>
      </c>
      <c r="AZD36" t="e">
        <f>mvarM4*mvarM6</f>
        <v>#VALUE!</v>
      </c>
      <c r="AZE36" s="24" t="e">
        <f t="shared" si="579"/>
        <v>#VALUE!</v>
      </c>
      <c r="AZF36" s="24" t="e">
        <f t="shared" si="580"/>
        <v>#VALUE!</v>
      </c>
      <c r="AZG36" s="24" t="e">
        <f t="shared" si="581"/>
        <v>#VALUE!</v>
      </c>
      <c r="AZH36">
        <v>-1.0568111619084999E-10</v>
      </c>
      <c r="AZI36" t="e">
        <f>bvarHC1^3</f>
        <v>#VALUE!</v>
      </c>
      <c r="AZJ36" t="e">
        <f>cvarHC1^3</f>
        <v>#VALUE!</v>
      </c>
      <c r="AZK36" t="e">
        <f>mvarHC1^3</f>
        <v>#VALUE!</v>
      </c>
      <c r="AZL36" s="24" t="e">
        <f t="shared" si="582"/>
        <v>#VALUE!</v>
      </c>
      <c r="AZM36" s="24" t="e">
        <f t="shared" si="583"/>
        <v>#VALUE!</v>
      </c>
      <c r="AZN36" s="24" t="e">
        <f t="shared" si="584"/>
        <v>#VALUE!</v>
      </c>
      <c r="AZO36">
        <v>-1.2557420078850999E-5</v>
      </c>
      <c r="AZP36" t="e">
        <f>bvarM4*bvarM7</f>
        <v>#VALUE!</v>
      </c>
      <c r="AZQ36" t="e">
        <f>cvarM4*cvarM7</f>
        <v>#VALUE!</v>
      </c>
      <c r="AZR36" t="e">
        <f>mvarM4*mvarM7</f>
        <v>#VALUE!</v>
      </c>
      <c r="AZS36" s="24" t="e">
        <f t="shared" si="585"/>
        <v>#VALUE!</v>
      </c>
      <c r="AZT36" s="24" t="e">
        <f t="shared" si="586"/>
        <v>#VALUE!</v>
      </c>
      <c r="AZU36" s="24" t="e">
        <f t="shared" si="587"/>
        <v>#VALUE!</v>
      </c>
      <c r="AZV36">
        <v>-7.3657901877709995E-5</v>
      </c>
      <c r="AZW36" t="e">
        <f>bvarM2*bvarM4</f>
        <v>#VALUE!</v>
      </c>
      <c r="AZX36" t="e">
        <f>cvarM2*cvarM4</f>
        <v>#VALUE!</v>
      </c>
      <c r="AZY36" t="e">
        <f>mvarM2*mvarM4</f>
        <v>#VALUE!</v>
      </c>
      <c r="AZZ36" s="24" t="e">
        <f t="shared" si="588"/>
        <v>#VALUE!</v>
      </c>
      <c r="BAA36" s="24" t="e">
        <f t="shared" si="589"/>
        <v>#VALUE!</v>
      </c>
      <c r="BAB36" s="24" t="e">
        <f t="shared" si="590"/>
        <v>#VALUE!</v>
      </c>
      <c r="BAC36">
        <v>3.3063844071063001E-4</v>
      </c>
      <c r="BAD36" t="e">
        <f>bvarM4^2</f>
        <v>#VALUE!</v>
      </c>
      <c r="BAE36" t="e">
        <f>cvarM4^2</f>
        <v>#VALUE!</v>
      </c>
      <c r="BAF36" t="e">
        <f>mvarM4^2</f>
        <v>#VALUE!</v>
      </c>
      <c r="BAG36" s="24" t="e">
        <f t="shared" si="591"/>
        <v>#VALUE!</v>
      </c>
      <c r="BAH36" s="24" t="e">
        <f t="shared" si="592"/>
        <v>#VALUE!</v>
      </c>
      <c r="BAI36" s="24" t="e">
        <f t="shared" si="593"/>
        <v>#VALUE!</v>
      </c>
      <c r="BAJ36">
        <v>-3.4809771551935001E-6</v>
      </c>
      <c r="BAK36" t="e">
        <f>bvarM4*bvarM7</f>
        <v>#VALUE!</v>
      </c>
      <c r="BAL36" t="e">
        <f>cvarM4*cvarM7</f>
        <v>#VALUE!</v>
      </c>
      <c r="BAM36" t="e">
        <f>mvarM4*mvarM7</f>
        <v>#VALUE!</v>
      </c>
      <c r="BAN36" s="24" t="e">
        <f t="shared" si="594"/>
        <v>#VALUE!</v>
      </c>
      <c r="BAO36" s="24" t="e">
        <f t="shared" si="595"/>
        <v>#VALUE!</v>
      </c>
      <c r="BAP36" s="24" t="e">
        <f t="shared" si="596"/>
        <v>#VALUE!</v>
      </c>
      <c r="BAQ36">
        <v>-3.5473301812633E-9</v>
      </c>
      <c r="BAR36" t="e">
        <f>bvarHC1^2</f>
        <v>#VALUE!</v>
      </c>
      <c r="BAS36" t="e">
        <f>cvarHC1^2</f>
        <v>#VALUE!</v>
      </c>
      <c r="BAT36" t="e">
        <f>mvarHC1^2</f>
        <v>#VALUE!</v>
      </c>
      <c r="BAU36" s="24" t="e">
        <f t="shared" si="597"/>
        <v>#VALUE!</v>
      </c>
      <c r="BAV36" s="24" t="e">
        <f t="shared" si="598"/>
        <v>#VALUE!</v>
      </c>
      <c r="BAW36" s="24" t="e">
        <f t="shared" si="599"/>
        <v>#VALUE!</v>
      </c>
      <c r="BAX36">
        <v>5.7014694868055995E-7</v>
      </c>
      <c r="BAY36" t="e">
        <f>bvarHC1^2</f>
        <v>#VALUE!</v>
      </c>
      <c r="BAZ36" t="e">
        <f>cvarHC1^2</f>
        <v>#VALUE!</v>
      </c>
      <c r="BBA36" t="e">
        <f>mvarHC1^2</f>
        <v>#VALUE!</v>
      </c>
      <c r="BBB36" s="24" t="e">
        <f t="shared" si="600"/>
        <v>#VALUE!</v>
      </c>
      <c r="BBC36" s="24" t="e">
        <f t="shared" si="601"/>
        <v>#VALUE!</v>
      </c>
      <c r="BBD36" s="24" t="e">
        <f t="shared" si="602"/>
        <v>#VALUE!</v>
      </c>
      <c r="BBE36">
        <v>6.2527829656437997E-7</v>
      </c>
      <c r="BBF36" t="e">
        <f>bvarM3*bvarM9</f>
        <v>#VALUE!</v>
      </c>
      <c r="BBG36" t="e">
        <f>cvarM3*cvarM9</f>
        <v>#VALUE!</v>
      </c>
      <c r="BBH36" t="e">
        <f>mvarM3*mvarM9</f>
        <v>#VALUE!</v>
      </c>
      <c r="BBI36" s="24" t="e">
        <f t="shared" si="603"/>
        <v>#VALUE!</v>
      </c>
      <c r="BBJ36" s="24" t="e">
        <f t="shared" si="604"/>
        <v>#VALUE!</v>
      </c>
      <c r="BBK36" s="24" t="e">
        <f t="shared" si="605"/>
        <v>#VALUE!</v>
      </c>
      <c r="BBL36">
        <v>1.5358359397827E-6</v>
      </c>
      <c r="BBM36" t="e">
        <f>bvarM2*bvarM4</f>
        <v>#VALUE!</v>
      </c>
      <c r="BBN36" t="e">
        <f>cvarM2*cvarM4</f>
        <v>#VALUE!</v>
      </c>
      <c r="BBO36" t="e">
        <f>mvarM2*mvarM4</f>
        <v>#VALUE!</v>
      </c>
      <c r="BBP36" s="24" t="e">
        <f t="shared" si="606"/>
        <v>#VALUE!</v>
      </c>
      <c r="BBQ36" s="24" t="e">
        <f t="shared" si="607"/>
        <v>#VALUE!</v>
      </c>
      <c r="BBR36" s="24" t="e">
        <f t="shared" si="608"/>
        <v>#VALUE!</v>
      </c>
      <c r="BBS36">
        <v>-4.9256760825811001E-5</v>
      </c>
      <c r="BBT36" t="e">
        <f>bvarM4*bvarM7</f>
        <v>#VALUE!</v>
      </c>
      <c r="BBU36" t="e">
        <f>cvarM4*cvarM7</f>
        <v>#VALUE!</v>
      </c>
      <c r="BBV36" t="e">
        <f>mvarM4*mvarM7</f>
        <v>#VALUE!</v>
      </c>
      <c r="BBW36" s="24" t="e">
        <f t="shared" si="609"/>
        <v>#VALUE!</v>
      </c>
      <c r="BBX36" s="24" t="e">
        <f t="shared" si="610"/>
        <v>#VALUE!</v>
      </c>
      <c r="BBY36" s="24" t="e">
        <f t="shared" si="611"/>
        <v>#VALUE!</v>
      </c>
      <c r="BBZ36">
        <v>-1.3176832335954999E-6</v>
      </c>
      <c r="BCA36" t="e">
        <f>bvarM2*bvarM4</f>
        <v>#VALUE!</v>
      </c>
      <c r="BCB36" t="e">
        <f>cvarM2*cvarM4</f>
        <v>#VALUE!</v>
      </c>
      <c r="BCC36" t="e">
        <f>mvarM2*mvarM4</f>
        <v>#VALUE!</v>
      </c>
      <c r="BCD36" s="24" t="e">
        <f t="shared" si="612"/>
        <v>#VALUE!</v>
      </c>
      <c r="BCE36" s="24" t="e">
        <f t="shared" si="613"/>
        <v>#VALUE!</v>
      </c>
      <c r="BCF36" s="24" t="e">
        <f t="shared" si="614"/>
        <v>#VALUE!</v>
      </c>
      <c r="BCG36">
        <v>1.0482272344585999E-5</v>
      </c>
      <c r="BCH36" t="e">
        <f>bvarM2*bvarM8</f>
        <v>#VALUE!</v>
      </c>
      <c r="BCI36" t="e">
        <f>cvarM2*cvarM8</f>
        <v>#VALUE!</v>
      </c>
      <c r="BCJ36" t="e">
        <f>mvarM2*mvarM8</f>
        <v>#VALUE!</v>
      </c>
      <c r="BCK36" s="24" t="e">
        <f t="shared" si="615"/>
        <v>#VALUE!</v>
      </c>
      <c r="BCL36" s="24" t="e">
        <f t="shared" si="616"/>
        <v>#VALUE!</v>
      </c>
      <c r="BCM36" s="24" t="e">
        <f t="shared" si="617"/>
        <v>#VALUE!</v>
      </c>
      <c r="BCN36">
        <v>-4.1992029628684004E-3</v>
      </c>
      <c r="BCO36" t="e">
        <f>bvarM7^2</f>
        <v>#VALUE!</v>
      </c>
      <c r="BCP36" t="e">
        <f>cvarM7^2</f>
        <v>#VALUE!</v>
      </c>
      <c r="BCQ36" t="e">
        <f>mvarM7^2</f>
        <v>#VALUE!</v>
      </c>
      <c r="BCR36" s="24" t="e">
        <f t="shared" si="618"/>
        <v>#VALUE!</v>
      </c>
      <c r="BCS36" s="24" t="e">
        <f t="shared" si="619"/>
        <v>#VALUE!</v>
      </c>
      <c r="BCT36" s="24" t="e">
        <f t="shared" si="620"/>
        <v>#VALUE!</v>
      </c>
      <c r="BCU36">
        <v>-4.8229996835839996E-6</v>
      </c>
      <c r="BCV36" t="e">
        <f>bvarM3*bvarM8</f>
        <v>#VALUE!</v>
      </c>
      <c r="BCW36" t="e">
        <f>cvarM3*cvarM8</f>
        <v>#VALUE!</v>
      </c>
      <c r="BCX36" t="e">
        <f>mvarM3*mvarM8</f>
        <v>#VALUE!</v>
      </c>
      <c r="BCY36" s="24" t="e">
        <f t="shared" si="621"/>
        <v>#VALUE!</v>
      </c>
      <c r="BCZ36" s="24" t="e">
        <f t="shared" si="622"/>
        <v>#VALUE!</v>
      </c>
      <c r="BDA36" s="24" t="e">
        <f t="shared" si="623"/>
        <v>#VALUE!</v>
      </c>
      <c r="BDB36">
        <v>-0.54708292209206999</v>
      </c>
      <c r="BDC36" t="e">
        <f>bvarM1*bvarM7</f>
        <v>#VALUE!</v>
      </c>
      <c r="BDD36" t="e">
        <f>cvarM1*cvarM7</f>
        <v>#VALUE!</v>
      </c>
      <c r="BDE36" t="e">
        <f>mvarM1*mvarM7</f>
        <v>#VALUE!</v>
      </c>
      <c r="BDF36" s="24" t="e">
        <f t="shared" si="624"/>
        <v>#VALUE!</v>
      </c>
      <c r="BDG36" s="24" t="e">
        <f t="shared" si="625"/>
        <v>#VALUE!</v>
      </c>
      <c r="BDH36" s="24" t="e">
        <f t="shared" si="626"/>
        <v>#VALUE!</v>
      </c>
      <c r="BDI36">
        <v>4.1441087539967E-4</v>
      </c>
      <c r="BDJ36" t="e">
        <f>bvarM4^2</f>
        <v>#VALUE!</v>
      </c>
      <c r="BDK36" t="e">
        <f>cvarM4^2</f>
        <v>#VALUE!</v>
      </c>
      <c r="BDL36" t="e">
        <f>mvarM4^2</f>
        <v>#VALUE!</v>
      </c>
      <c r="BDM36" s="24" t="e">
        <f t="shared" si="627"/>
        <v>#VALUE!</v>
      </c>
      <c r="BDN36" s="24" t="e">
        <f t="shared" si="628"/>
        <v>#VALUE!</v>
      </c>
      <c r="BDO36" s="24" t="e">
        <f t="shared" si="629"/>
        <v>#VALUE!</v>
      </c>
      <c r="BDP36">
        <v>-1.6764048847303E-5</v>
      </c>
      <c r="BDQ36" t="e">
        <f>bvarM2*bvarM8</f>
        <v>#VALUE!</v>
      </c>
      <c r="BDR36" t="e">
        <f>cvarM2*cvarM8</f>
        <v>#VALUE!</v>
      </c>
      <c r="BDS36" t="e">
        <f>mvarM2*mvarM8</f>
        <v>#VALUE!</v>
      </c>
      <c r="BDT36" s="24" t="e">
        <f t="shared" si="630"/>
        <v>#VALUE!</v>
      </c>
      <c r="BDU36" s="24" t="e">
        <f t="shared" si="631"/>
        <v>#VALUE!</v>
      </c>
      <c r="BDV36" s="24" t="e">
        <f t="shared" si="632"/>
        <v>#VALUE!</v>
      </c>
      <c r="BDW36">
        <v>-2.8603050147195997E-7</v>
      </c>
      <c r="BDX36" t="e">
        <f>bvarM3*bvarM4</f>
        <v>#VALUE!</v>
      </c>
      <c r="BDY36" t="e">
        <f>cvarM3*cvarM4</f>
        <v>#VALUE!</v>
      </c>
      <c r="BDZ36" t="e">
        <f>mvarM3*mvarM4</f>
        <v>#VALUE!</v>
      </c>
      <c r="BEA36" s="24" t="e">
        <f t="shared" si="633"/>
        <v>#VALUE!</v>
      </c>
      <c r="BEB36" s="24" t="e">
        <f t="shared" si="634"/>
        <v>#VALUE!</v>
      </c>
      <c r="BEC36" s="24" t="e">
        <f t="shared" si="635"/>
        <v>#VALUE!</v>
      </c>
      <c r="BED36">
        <v>1.2584080437192001E-3</v>
      </c>
      <c r="BEE36" t="e">
        <f>bvarM6^2</f>
        <v>#VALUE!</v>
      </c>
      <c r="BEF36" t="e">
        <f>cvarM6^2</f>
        <v>#VALUE!</v>
      </c>
      <c r="BEG36" t="e">
        <f>mvarM6^2</f>
        <v>#VALUE!</v>
      </c>
      <c r="BEH36" s="24" t="e">
        <f t="shared" si="636"/>
        <v>#VALUE!</v>
      </c>
      <c r="BEI36" s="24" t="e">
        <f t="shared" si="637"/>
        <v>#VALUE!</v>
      </c>
      <c r="BEJ36" s="24" t="e">
        <f t="shared" si="638"/>
        <v>#VALUE!</v>
      </c>
      <c r="BEK36">
        <v>-3.7820553161640998E-5</v>
      </c>
      <c r="BEL36" t="e">
        <f>bvarM2*bvarM8</f>
        <v>#VALUE!</v>
      </c>
      <c r="BEM36" t="e">
        <f>cvarM2*cvarM8</f>
        <v>#VALUE!</v>
      </c>
      <c r="BEN36" t="e">
        <f>mvarM2*mvarM8</f>
        <v>#VALUE!</v>
      </c>
      <c r="BEO36" s="24" t="e">
        <f t="shared" si="639"/>
        <v>#VALUE!</v>
      </c>
      <c r="BEP36" s="24" t="e">
        <f t="shared" si="640"/>
        <v>#VALUE!</v>
      </c>
      <c r="BEQ36" s="24" t="e">
        <f t="shared" si="641"/>
        <v>#VALUE!</v>
      </c>
      <c r="BER36">
        <v>1.2031980031101001E-4</v>
      </c>
      <c r="BES36" t="e">
        <f>bvarM2*bvarM7</f>
        <v>#VALUE!</v>
      </c>
      <c r="BET36" t="e">
        <f>cvarM2*cvarM7</f>
        <v>#VALUE!</v>
      </c>
      <c r="BEU36" t="e">
        <f>mvarM2*mvarM7</f>
        <v>#VALUE!</v>
      </c>
      <c r="BEV36" s="24" t="e">
        <f t="shared" si="642"/>
        <v>#VALUE!</v>
      </c>
      <c r="BEW36" s="24" t="e">
        <f t="shared" si="643"/>
        <v>#VALUE!</v>
      </c>
      <c r="BEX36" s="24" t="e">
        <f t="shared" si="644"/>
        <v>#VALUE!</v>
      </c>
      <c r="BEY36">
        <v>4.9624556366695998E-5</v>
      </c>
      <c r="BEZ36" t="e">
        <f>bvarM6*bvarM9</f>
        <v>#VALUE!</v>
      </c>
      <c r="BFA36" t="e">
        <f>cvarM6*cvarM9</f>
        <v>#VALUE!</v>
      </c>
      <c r="BFB36" t="e">
        <f>mvarM6*mvarM9</f>
        <v>#VALUE!</v>
      </c>
      <c r="BFC36" s="24" t="e">
        <f t="shared" si="645"/>
        <v>#VALUE!</v>
      </c>
      <c r="BFD36" s="24" t="e">
        <f t="shared" si="646"/>
        <v>#VALUE!</v>
      </c>
      <c r="BFE36" s="24" t="e">
        <f t="shared" si="647"/>
        <v>#VALUE!</v>
      </c>
      <c r="BFF36">
        <v>1.1898987077855999E-5</v>
      </c>
      <c r="BFG36" t="e">
        <f>bvarM6*bvarM8</f>
        <v>#VALUE!</v>
      </c>
      <c r="BFH36" t="e">
        <f>cvarM6*cvarM8</f>
        <v>#VALUE!</v>
      </c>
      <c r="BFI36" t="e">
        <f>mvarM6*mvarM8</f>
        <v>#VALUE!</v>
      </c>
      <c r="BFJ36" s="24" t="e">
        <f t="shared" si="648"/>
        <v>#VALUE!</v>
      </c>
      <c r="BFK36" s="24" t="e">
        <f t="shared" si="649"/>
        <v>#VALUE!</v>
      </c>
      <c r="BFL36" s="24" t="e">
        <f t="shared" si="650"/>
        <v>#VALUE!</v>
      </c>
      <c r="BFM36">
        <v>8.0896313808713003E-5</v>
      </c>
      <c r="BFN36" t="e">
        <f>bvarM6*bvarM7</f>
        <v>#VALUE!</v>
      </c>
      <c r="BFO36" t="e">
        <f>cvarM6*cvarM7</f>
        <v>#VALUE!</v>
      </c>
      <c r="BFP36" t="e">
        <f>mvarM6*mvarM7</f>
        <v>#VALUE!</v>
      </c>
      <c r="BFQ36" s="24" t="e">
        <f t="shared" si="651"/>
        <v>#VALUE!</v>
      </c>
      <c r="BFR36" s="24" t="e">
        <f t="shared" si="652"/>
        <v>#VALUE!</v>
      </c>
      <c r="BFS36" s="24" t="e">
        <f t="shared" si="653"/>
        <v>#VALUE!</v>
      </c>
      <c r="BFT36">
        <v>-4.9565837589344E-6</v>
      </c>
      <c r="BFU36" t="e">
        <f>bvarM3*bvarM4</f>
        <v>#VALUE!</v>
      </c>
      <c r="BFV36" t="e">
        <f>cvarM3*cvarM4</f>
        <v>#VALUE!</v>
      </c>
      <c r="BFW36" t="e">
        <f>mvarM3*mvarM4</f>
        <v>#VALUE!</v>
      </c>
      <c r="BFX36" s="24" t="e">
        <f t="shared" si="654"/>
        <v>#VALUE!</v>
      </c>
      <c r="BFY36" s="24" t="e">
        <f t="shared" si="655"/>
        <v>#VALUE!</v>
      </c>
      <c r="BFZ36" s="24" t="e">
        <f t="shared" si="656"/>
        <v>#VALUE!</v>
      </c>
      <c r="BGA36"/>
      <c r="BGB36"/>
      <c r="BGC36"/>
      <c r="BGD36"/>
      <c r="BGE36" s="24">
        <f t="shared" si="657"/>
        <v>0</v>
      </c>
      <c r="BGF36" s="24">
        <f t="shared" si="658"/>
        <v>0</v>
      </c>
      <c r="BGG36" s="24">
        <f t="shared" si="659"/>
        <v>0</v>
      </c>
      <c r="BGH36">
        <v>3.8672753786043E-6</v>
      </c>
      <c r="BGI36" t="e">
        <f>bvarM4*bvarM6</f>
        <v>#VALUE!</v>
      </c>
      <c r="BGJ36" t="e">
        <f>cvarM4*cvarM6</f>
        <v>#VALUE!</v>
      </c>
      <c r="BGK36" t="e">
        <f>mvarM4*mvarM6</f>
        <v>#VALUE!</v>
      </c>
      <c r="BGL36" s="24" t="e">
        <f t="shared" si="660"/>
        <v>#VALUE!</v>
      </c>
      <c r="BGM36" s="24" t="e">
        <f t="shared" si="661"/>
        <v>#VALUE!</v>
      </c>
      <c r="BGN36" s="24" t="e">
        <f t="shared" si="662"/>
        <v>#VALUE!</v>
      </c>
      <c r="BGO36">
        <v>1.8323473553131999</v>
      </c>
      <c r="BGP36" t="e">
        <f>bvarM1*bvarM7</f>
        <v>#VALUE!</v>
      </c>
      <c r="BGQ36" t="e">
        <f>cvarM1*cvarM7</f>
        <v>#VALUE!</v>
      </c>
      <c r="BGR36" t="e">
        <f>mvarM1*mvarM7</f>
        <v>#VALUE!</v>
      </c>
      <c r="BGS36" s="24" t="e">
        <f t="shared" si="663"/>
        <v>#VALUE!</v>
      </c>
      <c r="BGT36" s="24" t="e">
        <f t="shared" si="664"/>
        <v>#VALUE!</v>
      </c>
      <c r="BGU36" s="24" t="e">
        <f t="shared" si="665"/>
        <v>#VALUE!</v>
      </c>
      <c r="BGV36">
        <v>-3.9199534509922004E-9</v>
      </c>
      <c r="BGW36" t="e">
        <f>bvarHC2^2</f>
        <v>#VALUE!</v>
      </c>
      <c r="BGX36" t="e">
        <f>cvarHC2^2</f>
        <v>#VALUE!</v>
      </c>
      <c r="BGY36" t="e">
        <f>mvarHC2^2</f>
        <v>#VALUE!</v>
      </c>
      <c r="BGZ36" s="24" t="e">
        <f t="shared" si="666"/>
        <v>#VALUE!</v>
      </c>
      <c r="BHA36" s="24" t="e">
        <f t="shared" si="667"/>
        <v>#VALUE!</v>
      </c>
      <c r="BHB36" s="24" t="e">
        <f t="shared" si="668"/>
        <v>#VALUE!</v>
      </c>
      <c r="BHC36">
        <v>1.3041983706918E-4</v>
      </c>
      <c r="BHD36" t="e">
        <f>bvarM2*bvarM7</f>
        <v>#VALUE!</v>
      </c>
      <c r="BHE36" t="e">
        <f>cvarM2*cvarM7</f>
        <v>#VALUE!</v>
      </c>
      <c r="BHF36" t="e">
        <f>mvarM2*mvarM7</f>
        <v>#VALUE!</v>
      </c>
      <c r="BHG36" s="24" t="e">
        <f t="shared" si="669"/>
        <v>#VALUE!</v>
      </c>
      <c r="BHH36" s="24" t="e">
        <f t="shared" si="670"/>
        <v>#VALUE!</v>
      </c>
      <c r="BHI36" s="24" t="e">
        <f t="shared" si="671"/>
        <v>#VALUE!</v>
      </c>
      <c r="BHJ36">
        <v>-4.6669652706444997E-6</v>
      </c>
      <c r="BHK36" t="e">
        <f>bvarM3*bvarM4</f>
        <v>#VALUE!</v>
      </c>
      <c r="BHL36" t="e">
        <f>cvarM3*cvarM4</f>
        <v>#VALUE!</v>
      </c>
      <c r="BHM36" t="e">
        <f>mvarM3*mvarM4</f>
        <v>#VALUE!</v>
      </c>
      <c r="BHN36" s="24" t="e">
        <f t="shared" si="672"/>
        <v>#VALUE!</v>
      </c>
      <c r="BHO36" s="24" t="e">
        <f t="shared" si="673"/>
        <v>#VALUE!</v>
      </c>
      <c r="BHP36" s="24" t="e">
        <f t="shared" si="674"/>
        <v>#VALUE!</v>
      </c>
      <c r="BHQ36">
        <v>-4.9316549386191E-15</v>
      </c>
      <c r="BHR36" t="e">
        <f>bvarHC1^3</f>
        <v>#VALUE!</v>
      </c>
      <c r="BHS36" t="e">
        <f>cvarHC1^3</f>
        <v>#VALUE!</v>
      </c>
      <c r="BHT36" t="e">
        <f>mvarHC1^3</f>
        <v>#VALUE!</v>
      </c>
      <c r="BHU36" s="24" t="e">
        <f t="shared" si="675"/>
        <v>#VALUE!</v>
      </c>
      <c r="BHV36" s="24" t="e">
        <f t="shared" si="676"/>
        <v>#VALUE!</v>
      </c>
      <c r="BHW36" s="24" t="e">
        <f t="shared" si="677"/>
        <v>#VALUE!</v>
      </c>
      <c r="BHX36">
        <v>-1.5498758463645002E-5</v>
      </c>
      <c r="BHY36" t="e">
        <f>bvarM3*bvarM7</f>
        <v>#VALUE!</v>
      </c>
      <c r="BHZ36" t="e">
        <f>cvarM3*cvarM7</f>
        <v>#VALUE!</v>
      </c>
      <c r="BIA36" t="e">
        <f>mvarM3*mvarM7</f>
        <v>#VALUE!</v>
      </c>
      <c r="BIB36" s="24" t="e">
        <f t="shared" si="678"/>
        <v>#VALUE!</v>
      </c>
      <c r="BIC36" s="24" t="e">
        <f t="shared" si="679"/>
        <v>#VALUE!</v>
      </c>
      <c r="BID36" s="24" t="e">
        <f t="shared" si="680"/>
        <v>#VALUE!</v>
      </c>
      <c r="BIE36">
        <v>0.12864262946815999</v>
      </c>
      <c r="BIF36" t="e">
        <f>bvarM1*bvarM4</f>
        <v>#VALUE!</v>
      </c>
      <c r="BIG36" t="e">
        <f>cvarM1*cvarM4</f>
        <v>#VALUE!</v>
      </c>
      <c r="BIH36" t="e">
        <f>mvarM1*mvarM4</f>
        <v>#VALUE!</v>
      </c>
      <c r="BII36" s="24" t="e">
        <f t="shared" si="681"/>
        <v>#VALUE!</v>
      </c>
      <c r="BIJ36" s="24" t="e">
        <f t="shared" si="682"/>
        <v>#VALUE!</v>
      </c>
      <c r="BIK36" s="24" t="e">
        <f t="shared" si="683"/>
        <v>#VALUE!</v>
      </c>
      <c r="BIL36">
        <v>4.3158188544211998E-12</v>
      </c>
      <c r="BIM36" t="e">
        <f>bvarHC1^2</f>
        <v>#VALUE!</v>
      </c>
      <c r="BIN36" t="e">
        <f>cvarHC1^2</f>
        <v>#VALUE!</v>
      </c>
      <c r="BIO36" t="e">
        <f>mvarHC1^2</f>
        <v>#VALUE!</v>
      </c>
      <c r="BIP36" s="24" t="e">
        <f t="shared" si="684"/>
        <v>#VALUE!</v>
      </c>
      <c r="BIQ36" s="24" t="e">
        <f t="shared" si="685"/>
        <v>#VALUE!</v>
      </c>
      <c r="BIR36" s="24" t="e">
        <f t="shared" si="686"/>
        <v>#VALUE!</v>
      </c>
      <c r="BIS36">
        <v>7.7249883397657003E-4</v>
      </c>
      <c r="BIT36" t="e">
        <f>bvarM2^2</f>
        <v>#VALUE!</v>
      </c>
      <c r="BIU36" t="e">
        <f>cvarM2^2</f>
        <v>#VALUE!</v>
      </c>
      <c r="BIV36" t="e">
        <f>mvarM2^2</f>
        <v>#VALUE!</v>
      </c>
      <c r="BIW36" s="24" t="e">
        <f t="shared" si="687"/>
        <v>#VALUE!</v>
      </c>
      <c r="BIX36" s="24" t="e">
        <f t="shared" si="688"/>
        <v>#VALUE!</v>
      </c>
      <c r="BIY36" s="24" t="e">
        <f t="shared" si="689"/>
        <v>#VALUE!</v>
      </c>
      <c r="BIZ36">
        <v>1.8216527927903999E-5</v>
      </c>
      <c r="BJA36" t="e">
        <f>bvarM4*bvarM9</f>
        <v>#VALUE!</v>
      </c>
      <c r="BJB36" t="e">
        <f>cvarM4*cvarM9</f>
        <v>#VALUE!</v>
      </c>
      <c r="BJC36" t="e">
        <f>mvarM4*mvarM9</f>
        <v>#VALUE!</v>
      </c>
      <c r="BJD36" s="24" t="e">
        <f t="shared" si="690"/>
        <v>#VALUE!</v>
      </c>
      <c r="BJE36" s="24" t="e">
        <f t="shared" si="691"/>
        <v>#VALUE!</v>
      </c>
      <c r="BJF36" s="24" t="e">
        <f t="shared" si="692"/>
        <v>#VALUE!</v>
      </c>
      <c r="BJG36"/>
      <c r="BJH36"/>
      <c r="BJI36"/>
      <c r="BJJ36"/>
      <c r="BJK36" s="24">
        <f t="shared" si="693"/>
        <v>0</v>
      </c>
      <c r="BJL36" s="24">
        <f t="shared" si="694"/>
        <v>0</v>
      </c>
      <c r="BJM36" s="24">
        <f t="shared" si="695"/>
        <v>0</v>
      </c>
      <c r="BJN36">
        <v>2.8263946447332E-4</v>
      </c>
      <c r="BJO36" t="e">
        <f>bvarM2^2</f>
        <v>#VALUE!</v>
      </c>
      <c r="BJP36" t="e">
        <f>cvarM2^2</f>
        <v>#VALUE!</v>
      </c>
      <c r="BJQ36" t="e">
        <f>mvarM2^2</f>
        <v>#VALUE!</v>
      </c>
      <c r="BJR36" s="24" t="e">
        <f t="shared" si="696"/>
        <v>#VALUE!</v>
      </c>
      <c r="BJS36" s="24" t="e">
        <f t="shared" si="697"/>
        <v>#VALUE!</v>
      </c>
      <c r="BJT36" s="24" t="e">
        <f t="shared" si="698"/>
        <v>#VALUE!</v>
      </c>
      <c r="BJU36">
        <v>0.93174441129791996</v>
      </c>
      <c r="BJV36" t="e">
        <f>bvarM1*bvarM7</f>
        <v>#VALUE!</v>
      </c>
      <c r="BJW36" t="e">
        <f>cvarM1*cvarM7</f>
        <v>#VALUE!</v>
      </c>
      <c r="BJX36" t="e">
        <f>mvarM1*mvarM7</f>
        <v>#VALUE!</v>
      </c>
      <c r="BJY36" s="24" t="e">
        <f t="shared" si="699"/>
        <v>#VALUE!</v>
      </c>
      <c r="BJZ36" s="24" t="e">
        <f t="shared" si="700"/>
        <v>#VALUE!</v>
      </c>
      <c r="BKA36" s="24" t="e">
        <f t="shared" si="701"/>
        <v>#VALUE!</v>
      </c>
      <c r="BKB36">
        <v>-4.4182163993852002E-9</v>
      </c>
      <c r="BKC36" t="e">
        <f>bvarHC2^2</f>
        <v>#VALUE!</v>
      </c>
      <c r="BKD36" t="e">
        <f>cvarHC2^2</f>
        <v>#VALUE!</v>
      </c>
      <c r="BKE36" t="e">
        <f>mvarHC2^2</f>
        <v>#VALUE!</v>
      </c>
      <c r="BKF36" s="24" t="e">
        <f t="shared" si="702"/>
        <v>#VALUE!</v>
      </c>
      <c r="BKG36" s="24" t="e">
        <f t="shared" si="703"/>
        <v>#VALUE!</v>
      </c>
      <c r="BKH36" s="24" t="e">
        <f t="shared" si="704"/>
        <v>#VALUE!</v>
      </c>
      <c r="BKI36">
        <v>1.7258794968748998E-5</v>
      </c>
      <c r="BKJ36" t="e">
        <f>bvarM4*bvarM7</f>
        <v>#VALUE!</v>
      </c>
      <c r="BKK36" t="e">
        <f>cvarM4*cvarM7</f>
        <v>#VALUE!</v>
      </c>
      <c r="BKL36" t="e">
        <f>mvarM4*mvarM7</f>
        <v>#VALUE!</v>
      </c>
      <c r="BKM36" s="24" t="e">
        <f t="shared" si="705"/>
        <v>#VALUE!</v>
      </c>
      <c r="BKN36" s="24" t="e">
        <f t="shared" si="706"/>
        <v>#VALUE!</v>
      </c>
      <c r="BKO36" s="24" t="e">
        <f t="shared" si="707"/>
        <v>#VALUE!</v>
      </c>
      <c r="BKP36">
        <v>3.6527086132660003E-5</v>
      </c>
      <c r="BKQ36" t="e">
        <f>bvarM6*bvarM9</f>
        <v>#VALUE!</v>
      </c>
      <c r="BKR36" t="e">
        <f>cvarM6*cvarM9</f>
        <v>#VALUE!</v>
      </c>
      <c r="BKS36" t="e">
        <f>mvarM6*mvarM9</f>
        <v>#VALUE!</v>
      </c>
      <c r="BKT36" s="24" t="e">
        <f t="shared" si="708"/>
        <v>#VALUE!</v>
      </c>
      <c r="BKU36" s="24" t="e">
        <f t="shared" si="709"/>
        <v>#VALUE!</v>
      </c>
      <c r="BKV36" s="24" t="e">
        <f t="shared" si="710"/>
        <v>#VALUE!</v>
      </c>
      <c r="BKW36">
        <v>-4.8577591370733999E-10</v>
      </c>
      <c r="BKX36" t="e">
        <f>bvarM4^3</f>
        <v>#VALUE!</v>
      </c>
      <c r="BKY36" t="e">
        <f>cvarM4^3</f>
        <v>#VALUE!</v>
      </c>
      <c r="BKZ36" t="e">
        <f>mvarM4^3</f>
        <v>#VALUE!</v>
      </c>
      <c r="BLA36" s="24" t="e">
        <f t="shared" si="711"/>
        <v>#VALUE!</v>
      </c>
      <c r="BLB36" s="24" t="e">
        <f t="shared" si="712"/>
        <v>#VALUE!</v>
      </c>
      <c r="BLC36" s="24" t="e">
        <f t="shared" si="713"/>
        <v>#VALUE!</v>
      </c>
      <c r="BLD36">
        <v>3.4050378736763998E-4</v>
      </c>
      <c r="BLE36" t="e">
        <f>bvarM2^2</f>
        <v>#VALUE!</v>
      </c>
      <c r="BLF36" t="e">
        <f>cvarM2^2</f>
        <v>#VALUE!</v>
      </c>
      <c r="BLG36" t="e">
        <f>mvarM2^2</f>
        <v>#VALUE!</v>
      </c>
      <c r="BLH36" s="24" t="e">
        <f t="shared" si="714"/>
        <v>#VALUE!</v>
      </c>
      <c r="BLI36" s="24" t="e">
        <f t="shared" si="715"/>
        <v>#VALUE!</v>
      </c>
      <c r="BLJ36" s="24" t="e">
        <f t="shared" si="716"/>
        <v>#VALUE!</v>
      </c>
      <c r="BLK36">
        <v>0.84397215279271998</v>
      </c>
      <c r="BLL36" t="e">
        <f>bvarM1*bvarM7</f>
        <v>#VALUE!</v>
      </c>
      <c r="BLM36" t="e">
        <f>cvarM1*cvarM7</f>
        <v>#VALUE!</v>
      </c>
      <c r="BLN36" t="e">
        <f>mvarM1*mvarM7</f>
        <v>#VALUE!</v>
      </c>
      <c r="BLO36" s="24" t="e">
        <f t="shared" si="717"/>
        <v>#VALUE!</v>
      </c>
      <c r="BLP36" s="24" t="e">
        <f t="shared" si="718"/>
        <v>#VALUE!</v>
      </c>
      <c r="BLQ36" s="24" t="e">
        <f t="shared" si="719"/>
        <v>#VALUE!</v>
      </c>
      <c r="BLR36">
        <v>5.8518040302271003E-10</v>
      </c>
      <c r="BLS36" t="e">
        <f>bvarM3*bvarM6</f>
        <v>#VALUE!</v>
      </c>
      <c r="BLT36" t="e">
        <f>cvarM3*cvarM6</f>
        <v>#VALUE!</v>
      </c>
      <c r="BLU36" t="e">
        <f>mvarM3*mvarM6</f>
        <v>#VALUE!</v>
      </c>
      <c r="BLV36" s="24" t="e">
        <f t="shared" si="720"/>
        <v>#VALUE!</v>
      </c>
      <c r="BLW36" s="24" t="e">
        <f t="shared" si="721"/>
        <v>#VALUE!</v>
      </c>
      <c r="BLX36" s="24" t="e">
        <f t="shared" si="722"/>
        <v>#VALUE!</v>
      </c>
      <c r="BLY36">
        <v>3.8199971191523997E-7</v>
      </c>
      <c r="BLZ36" t="e">
        <f>bvarHC1^2</f>
        <v>#VALUE!</v>
      </c>
      <c r="BMA36" t="e">
        <f>cvarHC1^2</f>
        <v>#VALUE!</v>
      </c>
      <c r="BMB36" t="e">
        <f>mvarHC1^2</f>
        <v>#VALUE!</v>
      </c>
      <c r="BMC36" s="24" t="e">
        <f t="shared" si="723"/>
        <v>#VALUE!</v>
      </c>
      <c r="BMD36" s="24" t="e">
        <f t="shared" si="724"/>
        <v>#VALUE!</v>
      </c>
      <c r="BME36" s="24" t="e">
        <f t="shared" si="725"/>
        <v>#VALUE!</v>
      </c>
      <c r="BMF36">
        <v>-1.4471178124017E-5</v>
      </c>
      <c r="BMG36" t="e">
        <f>bvarM4*bvarM6</f>
        <v>#VALUE!</v>
      </c>
      <c r="BMH36" t="e">
        <f>cvarM4*cvarM6</f>
        <v>#VALUE!</v>
      </c>
      <c r="BMI36" t="e">
        <f>mvarM4*mvarM6</f>
        <v>#VALUE!</v>
      </c>
      <c r="BMJ36" s="24" t="e">
        <f t="shared" si="726"/>
        <v>#VALUE!</v>
      </c>
      <c r="BMK36" s="24" t="e">
        <f t="shared" si="727"/>
        <v>#VALUE!</v>
      </c>
      <c r="BML36" s="24" t="e">
        <f t="shared" si="728"/>
        <v>#VALUE!</v>
      </c>
      <c r="BMM36">
        <v>-8.6775771928879E-8</v>
      </c>
      <c r="BMN36" t="e">
        <f>bvarM7^2</f>
        <v>#VALUE!</v>
      </c>
      <c r="BMO36" t="e">
        <f>cvarM7^2</f>
        <v>#VALUE!</v>
      </c>
      <c r="BMP36" t="e">
        <f>mvarM7^2</f>
        <v>#VALUE!</v>
      </c>
      <c r="BMQ36" s="24" t="e">
        <f t="shared" si="729"/>
        <v>#VALUE!</v>
      </c>
      <c r="BMR36" s="24" t="e">
        <f t="shared" si="730"/>
        <v>#VALUE!</v>
      </c>
      <c r="BMS36" s="24" t="e">
        <f t="shared" si="731"/>
        <v>#VALUE!</v>
      </c>
      <c r="BMT36">
        <v>9.6913447163094993E-7</v>
      </c>
      <c r="BMU36" t="e">
        <f>bvarM3^2</f>
        <v>#VALUE!</v>
      </c>
      <c r="BMV36" t="e">
        <f>cvarM3^2</f>
        <v>#VALUE!</v>
      </c>
      <c r="BMW36" t="e">
        <f>mvarM3^2</f>
        <v>#VALUE!</v>
      </c>
      <c r="BMX36" s="24" t="e">
        <f t="shared" si="732"/>
        <v>#VALUE!</v>
      </c>
      <c r="BMY36" s="24" t="e">
        <f t="shared" si="733"/>
        <v>#VALUE!</v>
      </c>
      <c r="BMZ36" s="24" t="e">
        <f t="shared" si="734"/>
        <v>#VALUE!</v>
      </c>
      <c r="BNA36">
        <v>1.0025378176234001</v>
      </c>
      <c r="BNB36" t="e">
        <f>bvarM1*bvarM6</f>
        <v>#VALUE!</v>
      </c>
      <c r="BNC36" t="e">
        <f>cvarM1*cvarM6</f>
        <v>#VALUE!</v>
      </c>
      <c r="BND36" t="e">
        <f>mvarM1*mvarM6</f>
        <v>#VALUE!</v>
      </c>
      <c r="BNE36" s="24" t="e">
        <f t="shared" si="735"/>
        <v>#VALUE!</v>
      </c>
      <c r="BNF36" s="24" t="e">
        <f t="shared" si="736"/>
        <v>#VALUE!</v>
      </c>
      <c r="BNG36" s="24" t="e">
        <f t="shared" si="737"/>
        <v>#VALUE!</v>
      </c>
      <c r="BNH36">
        <v>-7.3170195832157E-10</v>
      </c>
      <c r="BNI36" t="e">
        <f>bvarM6*bvarM9</f>
        <v>#VALUE!</v>
      </c>
      <c r="BNJ36" t="e">
        <f>cvarM6*cvarM9</f>
        <v>#VALUE!</v>
      </c>
      <c r="BNK36" t="e">
        <f>mvarM6*mvarM9</f>
        <v>#VALUE!</v>
      </c>
      <c r="BNL36" s="24" t="e">
        <f t="shared" si="738"/>
        <v>#VALUE!</v>
      </c>
      <c r="BNM36" s="24" t="e">
        <f t="shared" si="739"/>
        <v>#VALUE!</v>
      </c>
      <c r="BNN36" s="24" t="e">
        <f t="shared" si="740"/>
        <v>#VALUE!</v>
      </c>
      <c r="BNO36">
        <v>-7.3690128475816999E-11</v>
      </c>
      <c r="BNP36" t="e">
        <f>bvarHC1^3</f>
        <v>#VALUE!</v>
      </c>
      <c r="BNQ36" t="e">
        <f>cvarHC1^3</f>
        <v>#VALUE!</v>
      </c>
      <c r="BNR36" t="e">
        <f>mvarHC1^3</f>
        <v>#VALUE!</v>
      </c>
      <c r="BNS36" s="24" t="e">
        <f t="shared" si="741"/>
        <v>#VALUE!</v>
      </c>
      <c r="BNT36" s="24" t="e">
        <f t="shared" si="742"/>
        <v>#VALUE!</v>
      </c>
      <c r="BNU36" s="24" t="e">
        <f t="shared" si="743"/>
        <v>#VALUE!</v>
      </c>
      <c r="BNV36">
        <v>-3.3845477166033999E-5</v>
      </c>
      <c r="BNW36" t="e">
        <f>bvarM4*bvarM6</f>
        <v>#VALUE!</v>
      </c>
      <c r="BNX36" t="e">
        <f>cvarM4*cvarM6</f>
        <v>#VALUE!</v>
      </c>
      <c r="BNY36" t="e">
        <f>mvarM4*mvarM6</f>
        <v>#VALUE!</v>
      </c>
      <c r="BNZ36" s="24" t="e">
        <f t="shared" si="744"/>
        <v>#VALUE!</v>
      </c>
      <c r="BOA36" s="24" t="e">
        <f t="shared" si="745"/>
        <v>#VALUE!</v>
      </c>
      <c r="BOB36" s="24" t="e">
        <f t="shared" si="746"/>
        <v>#VALUE!</v>
      </c>
      <c r="BOC36">
        <v>-4.8058896094235002E-15</v>
      </c>
      <c r="BOD36" t="e">
        <f>bvarHC1^3</f>
        <v>#VALUE!</v>
      </c>
      <c r="BOE36" t="e">
        <f>cvarHC1^3</f>
        <v>#VALUE!</v>
      </c>
      <c r="BOF36" t="e">
        <f>mvarHC1^3</f>
        <v>#VALUE!</v>
      </c>
      <c r="BOG36" s="24" t="e">
        <f t="shared" si="747"/>
        <v>#VALUE!</v>
      </c>
      <c r="BOH36" s="24" t="e">
        <f t="shared" si="748"/>
        <v>#VALUE!</v>
      </c>
      <c r="BOI36" s="24" t="e">
        <f t="shared" si="749"/>
        <v>#VALUE!</v>
      </c>
      <c r="BOJ36">
        <v>-1.8288563436216E-5</v>
      </c>
      <c r="BOK36" t="e">
        <f>bvarM2^2</f>
        <v>#VALUE!</v>
      </c>
      <c r="BOL36" t="e">
        <f>cvarM2^2</f>
        <v>#VALUE!</v>
      </c>
      <c r="BOM36" t="e">
        <f>mvarM2^2</f>
        <v>#VALUE!</v>
      </c>
      <c r="BON36" s="24" t="e">
        <f t="shared" si="750"/>
        <v>#VALUE!</v>
      </c>
      <c r="BOO36" s="24" t="e">
        <f t="shared" si="751"/>
        <v>#VALUE!</v>
      </c>
      <c r="BOP36" s="24" t="e">
        <f t="shared" si="752"/>
        <v>#VALUE!</v>
      </c>
      <c r="BOQ36">
        <v>2.9221973081882</v>
      </c>
      <c r="BOR36" t="e">
        <f>bvarM1*bvarM7</f>
        <v>#VALUE!</v>
      </c>
      <c r="BOS36" t="e">
        <f>cvarM1*cvarM7</f>
        <v>#VALUE!</v>
      </c>
      <c r="BOT36" t="e">
        <f>mvarM1*mvarM7</f>
        <v>#VALUE!</v>
      </c>
      <c r="BOU36" s="24" t="e">
        <f t="shared" si="753"/>
        <v>#VALUE!</v>
      </c>
      <c r="BOV36" s="24" t="e">
        <f t="shared" si="754"/>
        <v>#VALUE!</v>
      </c>
      <c r="BOW36" s="24" t="e">
        <f t="shared" si="755"/>
        <v>#VALUE!</v>
      </c>
      <c r="BOX36">
        <v>6.0381074550662004E-9</v>
      </c>
      <c r="BOY36" t="e">
        <f>bvarM4^2</f>
        <v>#VALUE!</v>
      </c>
      <c r="BOZ36" t="e">
        <f>cvarM4^2</f>
        <v>#VALUE!</v>
      </c>
      <c r="BPA36" t="e">
        <f>mvarM4^2</f>
        <v>#VALUE!</v>
      </c>
      <c r="BPB36" s="24" t="e">
        <f t="shared" si="756"/>
        <v>#VALUE!</v>
      </c>
      <c r="BPC36" s="24" t="e">
        <f t="shared" si="757"/>
        <v>#VALUE!</v>
      </c>
      <c r="BPD36" s="24" t="e">
        <f t="shared" si="758"/>
        <v>#VALUE!</v>
      </c>
      <c r="BPE36">
        <v>-3.8636586408170002E-5</v>
      </c>
      <c r="BPF36" t="e">
        <f>bvarM4^2</f>
        <v>#VALUE!</v>
      </c>
      <c r="BPG36" t="e">
        <f>cvarM4^2</f>
        <v>#VALUE!</v>
      </c>
      <c r="BPH36" t="e">
        <f>mvarM4^2</f>
        <v>#VALUE!</v>
      </c>
      <c r="BPI36" s="24" t="e">
        <f t="shared" si="759"/>
        <v>#VALUE!</v>
      </c>
      <c r="BPJ36" s="24" t="e">
        <f t="shared" si="760"/>
        <v>#VALUE!</v>
      </c>
      <c r="BPK36" s="24" t="e">
        <f t="shared" si="761"/>
        <v>#VALUE!</v>
      </c>
      <c r="BPL36">
        <v>-4.0887339350716E-6</v>
      </c>
      <c r="BPM36" t="e">
        <f>bvarM4^3</f>
        <v>#VALUE!</v>
      </c>
      <c r="BPN36" t="e">
        <f>cvarM4^3</f>
        <v>#VALUE!</v>
      </c>
      <c r="BPO36" t="e">
        <f>mvarM4^3</f>
        <v>#VALUE!</v>
      </c>
      <c r="BPP36" s="24" t="e">
        <f t="shared" si="762"/>
        <v>#VALUE!</v>
      </c>
      <c r="BPQ36" s="24" t="e">
        <f t="shared" si="763"/>
        <v>#VALUE!</v>
      </c>
      <c r="BPR36" s="24" t="e">
        <f t="shared" si="764"/>
        <v>#VALUE!</v>
      </c>
      <c r="BPS36">
        <v>-7.9094649752782995E-15</v>
      </c>
      <c r="BPT36" t="e">
        <f>bvarHC1^3</f>
        <v>#VALUE!</v>
      </c>
      <c r="BPU36" t="e">
        <f>cvarHC1^3</f>
        <v>#VALUE!</v>
      </c>
      <c r="BPV36" t="e">
        <f>mvarHC1^3</f>
        <v>#VALUE!</v>
      </c>
      <c r="BPW36" s="24" t="e">
        <f t="shared" si="765"/>
        <v>#VALUE!</v>
      </c>
      <c r="BPX36" s="24" t="e">
        <f t="shared" si="766"/>
        <v>#VALUE!</v>
      </c>
      <c r="BPY36" s="24" t="e">
        <f t="shared" si="767"/>
        <v>#VALUE!</v>
      </c>
      <c r="BPZ36">
        <v>8.2484884206432002E-6</v>
      </c>
      <c r="BQA36" t="e">
        <f>bvarM6^3</f>
        <v>#VALUE!</v>
      </c>
      <c r="BQB36" t="e">
        <f>cvarM6^3</f>
        <v>#VALUE!</v>
      </c>
      <c r="BQC36" t="e">
        <f>mvarM6^3</f>
        <v>#VALUE!</v>
      </c>
      <c r="BQD36" s="24" t="e">
        <f t="shared" si="768"/>
        <v>#VALUE!</v>
      </c>
      <c r="BQE36" s="24" t="e">
        <f t="shared" si="769"/>
        <v>#VALUE!</v>
      </c>
      <c r="BQF36" s="24" t="e">
        <f t="shared" si="770"/>
        <v>#VALUE!</v>
      </c>
      <c r="BQG36">
        <v>2.019296501796E-3</v>
      </c>
      <c r="BQH36" t="e">
        <f>bvarM6^2</f>
        <v>#VALUE!</v>
      </c>
      <c r="BQI36" t="e">
        <f>cvarM6^2</f>
        <v>#VALUE!</v>
      </c>
      <c r="BQJ36" t="e">
        <f>mvarM6^2</f>
        <v>#VALUE!</v>
      </c>
      <c r="BQK36" s="24" t="e">
        <f t="shared" si="771"/>
        <v>#VALUE!</v>
      </c>
      <c r="BQL36" s="24" t="e">
        <f t="shared" si="772"/>
        <v>#VALUE!</v>
      </c>
      <c r="BQM36" s="24" t="e">
        <f t="shared" si="773"/>
        <v>#VALUE!</v>
      </c>
      <c r="BQN36">
        <v>3.0511143217261003E-8</v>
      </c>
      <c r="BQO36" t="e">
        <f>bvarM6^2</f>
        <v>#VALUE!</v>
      </c>
      <c r="BQP36" t="e">
        <f>cvarM6^2</f>
        <v>#VALUE!</v>
      </c>
      <c r="BQQ36" t="e">
        <f>mvarM6^2</f>
        <v>#VALUE!</v>
      </c>
      <c r="BQR36" s="24" t="e">
        <f t="shared" si="774"/>
        <v>#VALUE!</v>
      </c>
      <c r="BQS36" s="24" t="e">
        <f t="shared" si="775"/>
        <v>#VALUE!</v>
      </c>
      <c r="BQT36" s="24" t="e">
        <f t="shared" si="776"/>
        <v>#VALUE!</v>
      </c>
      <c r="BQY36" s="24">
        <f t="shared" si="777"/>
        <v>0</v>
      </c>
      <c r="BQZ36" s="24">
        <f t="shared" si="778"/>
        <v>0</v>
      </c>
      <c r="BRA36" s="24">
        <f t="shared" si="779"/>
        <v>0</v>
      </c>
      <c r="BRB36">
        <v>1.0495046159873999E-3</v>
      </c>
      <c r="BRC36" t="e">
        <f>bvarM7^3</f>
        <v>#VALUE!</v>
      </c>
      <c r="BRD36" t="e">
        <f>cvarM7^3</f>
        <v>#VALUE!</v>
      </c>
      <c r="BRE36" t="e">
        <f>mvarM7^3</f>
        <v>#VALUE!</v>
      </c>
      <c r="BRF36" s="24" t="e">
        <f t="shared" si="780"/>
        <v>#VALUE!</v>
      </c>
      <c r="BRG36" s="24" t="e">
        <f t="shared" si="781"/>
        <v>#VALUE!</v>
      </c>
      <c r="BRH36" s="24" t="e">
        <f t="shared" si="782"/>
        <v>#VALUE!</v>
      </c>
      <c r="BRI36">
        <v>-3.3844862614762999E-9</v>
      </c>
      <c r="BRJ36" t="e">
        <f>bvarM6^3</f>
        <v>#VALUE!</v>
      </c>
      <c r="BRK36" t="e">
        <f>cvarM6^3</f>
        <v>#VALUE!</v>
      </c>
      <c r="BRL36" t="e">
        <f>mvarM6^3</f>
        <v>#VALUE!</v>
      </c>
      <c r="BRM36" s="24" t="e">
        <f t="shared" si="783"/>
        <v>#VALUE!</v>
      </c>
      <c r="BRN36" s="24" t="e">
        <f t="shared" si="784"/>
        <v>#VALUE!</v>
      </c>
      <c r="BRO36" s="24" t="e">
        <f t="shared" si="785"/>
        <v>#VALUE!</v>
      </c>
      <c r="BRT36" s="24">
        <f t="shared" si="786"/>
        <v>0</v>
      </c>
      <c r="BRU36" s="24">
        <f t="shared" si="787"/>
        <v>0</v>
      </c>
      <c r="BRV36" s="24">
        <f t="shared" si="788"/>
        <v>0</v>
      </c>
      <c r="BRW36">
        <v>2.2188245597060002E-3</v>
      </c>
      <c r="BRX36" t="e">
        <f>bvarM6^2</f>
        <v>#VALUE!</v>
      </c>
      <c r="BRY36" t="e">
        <f>cvarM6^2</f>
        <v>#VALUE!</v>
      </c>
      <c r="BRZ36" t="e">
        <f>mvarM6^2</f>
        <v>#VALUE!</v>
      </c>
      <c r="BSA36" s="24" t="e">
        <f t="shared" si="789"/>
        <v>#VALUE!</v>
      </c>
      <c r="BSB36" s="24" t="e">
        <f t="shared" si="790"/>
        <v>#VALUE!</v>
      </c>
      <c r="BSC36" s="24" t="e">
        <f t="shared" si="791"/>
        <v>#VALUE!</v>
      </c>
      <c r="BSD36">
        <v>4.7837216962302003E-9</v>
      </c>
      <c r="BSE36" t="e">
        <f>bvarM7*bvarM9</f>
        <v>#VALUE!</v>
      </c>
      <c r="BSF36" t="e">
        <f>cvarM7*cvarM9</f>
        <v>#VALUE!</v>
      </c>
      <c r="BSG36" t="e">
        <f>mvarM7*mvarM9</f>
        <v>#VALUE!</v>
      </c>
      <c r="BSH36" s="24" t="e">
        <f t="shared" si="792"/>
        <v>#VALUE!</v>
      </c>
      <c r="BSI36" s="24" t="e">
        <f t="shared" si="793"/>
        <v>#VALUE!</v>
      </c>
      <c r="BSJ36" s="24" t="e">
        <f t="shared" si="794"/>
        <v>#VALUE!</v>
      </c>
      <c r="BSK36">
        <v>-5.9647817971578002E-4</v>
      </c>
      <c r="BSL36" t="e">
        <f>bvarM7^2</f>
        <v>#VALUE!</v>
      </c>
      <c r="BSM36" t="e">
        <f>cvarM7^2</f>
        <v>#VALUE!</v>
      </c>
      <c r="BSN36" t="e">
        <f>mvarM7^2</f>
        <v>#VALUE!</v>
      </c>
      <c r="BSO36" s="24" t="e">
        <f t="shared" si="795"/>
        <v>#VALUE!</v>
      </c>
      <c r="BSP36" s="24" t="e">
        <f t="shared" si="796"/>
        <v>#VALUE!</v>
      </c>
      <c r="BSQ36" s="24" t="e">
        <f t="shared" si="797"/>
        <v>#VALUE!</v>
      </c>
      <c r="BSR36">
        <v>-1.2009385188773E-6</v>
      </c>
      <c r="BSS36" t="e">
        <f>bvarM9^3</f>
        <v>#VALUE!</v>
      </c>
      <c r="BST36" t="e">
        <f>cvarM9^3</f>
        <v>#VALUE!</v>
      </c>
      <c r="BSU36" t="e">
        <f>mvarM9^3</f>
        <v>#VALUE!</v>
      </c>
      <c r="BSV36" s="24" t="e">
        <f t="shared" si="798"/>
        <v>#VALUE!</v>
      </c>
      <c r="BSW36" s="24" t="e">
        <f t="shared" si="799"/>
        <v>#VALUE!</v>
      </c>
      <c r="BSX36" s="24" t="e">
        <f t="shared" si="800"/>
        <v>#VALUE!</v>
      </c>
      <c r="BTC36" s="24">
        <f t="shared" si="801"/>
        <v>0</v>
      </c>
      <c r="BTD36" s="24">
        <f t="shared" si="802"/>
        <v>0</v>
      </c>
      <c r="BTE36" s="24">
        <f t="shared" si="803"/>
        <v>0</v>
      </c>
      <c r="BTF36">
        <v>3.7456475697383E-6</v>
      </c>
      <c r="BTG36" t="e">
        <f>bvarM6^3</f>
        <v>#VALUE!</v>
      </c>
      <c r="BTH36" t="e">
        <f>cvarM6^3</f>
        <v>#VALUE!</v>
      </c>
      <c r="BTI36" t="e">
        <f>mvarM6^3</f>
        <v>#VALUE!</v>
      </c>
      <c r="BTJ36" s="24" t="e">
        <f t="shared" si="804"/>
        <v>#VALUE!</v>
      </c>
      <c r="BTK36" s="24" t="e">
        <f t="shared" si="805"/>
        <v>#VALUE!</v>
      </c>
      <c r="BTL36" s="24" t="e">
        <f t="shared" si="806"/>
        <v>#VALUE!</v>
      </c>
      <c r="BTM36">
        <v>-1.5052835671836E-11</v>
      </c>
      <c r="BTN36" t="e">
        <f>bvarHC1^3</f>
        <v>#VALUE!</v>
      </c>
      <c r="BTO36" t="e">
        <f>cvarHC1^3</f>
        <v>#VALUE!</v>
      </c>
      <c r="BTP36" t="e">
        <f>mvarHC1^3</f>
        <v>#VALUE!</v>
      </c>
      <c r="BTQ36" s="24" t="e">
        <f t="shared" si="807"/>
        <v>#VALUE!</v>
      </c>
      <c r="BTR36" s="24" t="e">
        <f t="shared" si="808"/>
        <v>#VALUE!</v>
      </c>
      <c r="BTS36" s="24" t="e">
        <f t="shared" si="809"/>
        <v>#VALUE!</v>
      </c>
      <c r="BTT36">
        <v>4.0750584396747002E-8</v>
      </c>
      <c r="BTU36" t="e">
        <f>bvarM7^3</f>
        <v>#VALUE!</v>
      </c>
      <c r="BTV36" t="e">
        <f>cvarM7^3</f>
        <v>#VALUE!</v>
      </c>
      <c r="BTW36" t="e">
        <f>mvarM7^3</f>
        <v>#VALUE!</v>
      </c>
      <c r="BTX36" s="24" t="e">
        <f t="shared" si="810"/>
        <v>#VALUE!</v>
      </c>
      <c r="BTY36" s="24" t="e">
        <f t="shared" si="811"/>
        <v>#VALUE!</v>
      </c>
      <c r="BTZ36" s="24" t="e">
        <f t="shared" si="812"/>
        <v>#VALUE!</v>
      </c>
      <c r="BUA36">
        <v>2.0905159617946E-7</v>
      </c>
      <c r="BUB36" t="e">
        <f>bvarM4^3</f>
        <v>#VALUE!</v>
      </c>
      <c r="BUC36" t="e">
        <f>cvarM4^3</f>
        <v>#VALUE!</v>
      </c>
      <c r="BUD36" t="e">
        <f>mvarM4^3</f>
        <v>#VALUE!</v>
      </c>
      <c r="BUE36" s="24" t="e">
        <f t="shared" si="813"/>
        <v>#VALUE!</v>
      </c>
      <c r="BUF36" s="24" t="e">
        <f t="shared" si="814"/>
        <v>#VALUE!</v>
      </c>
      <c r="BUG36" s="24" t="e">
        <f t="shared" si="815"/>
        <v>#VALUE!</v>
      </c>
      <c r="BUH36">
        <v>-1.0785125331141E-6</v>
      </c>
      <c r="BUI36" t="e">
        <f>bvarM9^3</f>
        <v>#VALUE!</v>
      </c>
      <c r="BUJ36" t="e">
        <f>cvarM9^3</f>
        <v>#VALUE!</v>
      </c>
      <c r="BUK36" t="e">
        <f>mvarM9^3</f>
        <v>#VALUE!</v>
      </c>
      <c r="BUL36" s="24" t="e">
        <f t="shared" si="816"/>
        <v>#VALUE!</v>
      </c>
      <c r="BUM36" s="24" t="e">
        <f t="shared" si="817"/>
        <v>#VALUE!</v>
      </c>
      <c r="BUN36" s="24" t="e">
        <f t="shared" si="818"/>
        <v>#VALUE!</v>
      </c>
      <c r="BUO36">
        <v>-1.1837951715984E-14</v>
      </c>
      <c r="BUP36" t="e">
        <f>bvarHC1^3</f>
        <v>#VALUE!</v>
      </c>
      <c r="BUQ36" t="e">
        <f>cvarHC1^3</f>
        <v>#VALUE!</v>
      </c>
      <c r="BUR36" t="e">
        <f>mvarHC1^3</f>
        <v>#VALUE!</v>
      </c>
      <c r="BUS36" s="24" t="e">
        <f t="shared" si="819"/>
        <v>#VALUE!</v>
      </c>
      <c r="BUT36" s="24" t="e">
        <f t="shared" si="820"/>
        <v>#VALUE!</v>
      </c>
      <c r="BUU36" s="24" t="e">
        <f t="shared" si="821"/>
        <v>#VALUE!</v>
      </c>
      <c r="BUZ36" s="24">
        <f t="shared" si="822"/>
        <v>0</v>
      </c>
      <c r="BVA36" s="24">
        <f t="shared" si="823"/>
        <v>0</v>
      </c>
      <c r="BVB36" s="24">
        <f t="shared" si="824"/>
        <v>0</v>
      </c>
      <c r="BVC36">
        <v>-1.4011952110789E-11</v>
      </c>
      <c r="BVD36" t="e">
        <f>bvarHC1^3</f>
        <v>#VALUE!</v>
      </c>
      <c r="BVE36" t="e">
        <f>cvarHC1^3</f>
        <v>#VALUE!</v>
      </c>
      <c r="BVF36" t="e">
        <f>mvarHC1^3</f>
        <v>#VALUE!</v>
      </c>
      <c r="BVG36" s="24" t="e">
        <f t="shared" si="825"/>
        <v>#VALUE!</v>
      </c>
      <c r="BVH36" s="24" t="e">
        <f t="shared" si="826"/>
        <v>#VALUE!</v>
      </c>
      <c r="BVI36" s="24" t="e">
        <f t="shared" si="827"/>
        <v>#VALUE!</v>
      </c>
      <c r="BVJ36">
        <v>-6.5016468435355E-9</v>
      </c>
      <c r="BVK36" t="e">
        <f>bvarHC2^2</f>
        <v>#VALUE!</v>
      </c>
      <c r="BVL36" t="e">
        <f>cvarHC2^2</f>
        <v>#VALUE!</v>
      </c>
      <c r="BVM36" t="e">
        <f>mvarHC2^2</f>
        <v>#VALUE!</v>
      </c>
      <c r="BVN36" s="24" t="e">
        <f t="shared" si="828"/>
        <v>#VALUE!</v>
      </c>
      <c r="BVO36" s="24" t="e">
        <f t="shared" si="829"/>
        <v>#VALUE!</v>
      </c>
      <c r="BVP36" s="24" t="e">
        <f t="shared" si="830"/>
        <v>#VALUE!</v>
      </c>
      <c r="BVQ36">
        <v>-1.9535625898652999E-4</v>
      </c>
      <c r="BVR36" t="e">
        <f>bvarM6^2</f>
        <v>#VALUE!</v>
      </c>
      <c r="BVS36" t="e">
        <f>cvarM6^2</f>
        <v>#VALUE!</v>
      </c>
      <c r="BVT36" t="e">
        <f>mvarM6^2</f>
        <v>#VALUE!</v>
      </c>
      <c r="BVU36" s="24" t="e">
        <f t="shared" si="831"/>
        <v>#VALUE!</v>
      </c>
      <c r="BVV36" s="24" t="e">
        <f t="shared" si="832"/>
        <v>#VALUE!</v>
      </c>
      <c r="BVW36" s="24" t="e">
        <f t="shared" si="833"/>
        <v>#VALUE!</v>
      </c>
      <c r="BVX36">
        <v>5.6041698569295E-4</v>
      </c>
      <c r="BVY36" t="e">
        <f>bvarM4^2</f>
        <v>#VALUE!</v>
      </c>
      <c r="BVZ36" t="e">
        <f>cvarM4^2</f>
        <v>#VALUE!</v>
      </c>
      <c r="BWA36" t="e">
        <f>mvarM4^2</f>
        <v>#VALUE!</v>
      </c>
      <c r="BWB36" s="24" t="e">
        <f t="shared" si="834"/>
        <v>#VALUE!</v>
      </c>
      <c r="BWC36" s="24" t="e">
        <f t="shared" si="835"/>
        <v>#VALUE!</v>
      </c>
      <c r="BWD36" s="24" t="e">
        <f t="shared" si="836"/>
        <v>#VALUE!</v>
      </c>
      <c r="BWE36">
        <v>-6.0608762936301004E-10</v>
      </c>
      <c r="BWF36" t="e">
        <f>bvarM4^3</f>
        <v>#VALUE!</v>
      </c>
      <c r="BWG36" t="e">
        <f>cvarM4^3</f>
        <v>#VALUE!</v>
      </c>
      <c r="BWH36" t="e">
        <f>mvarM4^3</f>
        <v>#VALUE!</v>
      </c>
      <c r="BWI36" s="24" t="e">
        <f t="shared" si="837"/>
        <v>#VALUE!</v>
      </c>
      <c r="BWJ36" s="24" t="e">
        <f t="shared" si="838"/>
        <v>#VALUE!</v>
      </c>
      <c r="BWK36" s="24" t="e">
        <f t="shared" si="839"/>
        <v>#VALUE!</v>
      </c>
      <c r="BWL36">
        <v>-3.6630964564597999E-12</v>
      </c>
      <c r="BWM36" t="e">
        <f>bvarHC1^3</f>
        <v>#VALUE!</v>
      </c>
      <c r="BWN36" t="e">
        <f>cvarHC1^3</f>
        <v>#VALUE!</v>
      </c>
      <c r="BWO36" t="e">
        <f>mvarHC1^3</f>
        <v>#VALUE!</v>
      </c>
      <c r="BWP36" s="24" t="e">
        <f t="shared" si="840"/>
        <v>#VALUE!</v>
      </c>
      <c r="BWQ36" s="24" t="e">
        <f t="shared" si="841"/>
        <v>#VALUE!</v>
      </c>
      <c r="BWR36" s="24" t="e">
        <f t="shared" si="842"/>
        <v>#VALUE!</v>
      </c>
      <c r="BWS36">
        <v>3.358143737131E-4</v>
      </c>
      <c r="BWT36" t="e">
        <f>bvarM4^2</f>
        <v>#VALUE!</v>
      </c>
      <c r="BWU36" t="e">
        <f>cvarM4^2</f>
        <v>#VALUE!</v>
      </c>
      <c r="BWV36" t="e">
        <f>mvarM4^2</f>
        <v>#VALUE!</v>
      </c>
      <c r="BWW36" s="24" t="e">
        <f t="shared" si="843"/>
        <v>#VALUE!</v>
      </c>
      <c r="BWX36" s="24" t="e">
        <f t="shared" si="844"/>
        <v>#VALUE!</v>
      </c>
      <c r="BWY36" s="24" t="e">
        <f t="shared" si="845"/>
        <v>#VALUE!</v>
      </c>
      <c r="BWZ36">
        <v>4.9524578519549998E-9</v>
      </c>
      <c r="BXA36" t="e">
        <f>bvarM4^2</f>
        <v>#VALUE!</v>
      </c>
      <c r="BXB36" t="e">
        <f>cvarM4^2</f>
        <v>#VALUE!</v>
      </c>
      <c r="BXC36" t="e">
        <f>mvarM4^2</f>
        <v>#VALUE!</v>
      </c>
      <c r="BXD36" s="24" t="e">
        <f t="shared" si="846"/>
        <v>#VALUE!</v>
      </c>
      <c r="BXE36" s="24" t="e">
        <f t="shared" si="847"/>
        <v>#VALUE!</v>
      </c>
      <c r="BXF36" s="24" t="e">
        <f t="shared" si="848"/>
        <v>#VALUE!</v>
      </c>
      <c r="BXG36">
        <v>-3.8732516594869998E-7</v>
      </c>
      <c r="BXH36" t="e">
        <f>bvarM4^3</f>
        <v>#VALUE!</v>
      </c>
      <c r="BXI36" t="e">
        <f>cvarM4^3</f>
        <v>#VALUE!</v>
      </c>
      <c r="BXJ36" t="e">
        <f>mvarM4^3</f>
        <v>#VALUE!</v>
      </c>
      <c r="BXK36" s="24" t="e">
        <f t="shared" si="849"/>
        <v>#VALUE!</v>
      </c>
      <c r="BXL36" s="24" t="e">
        <f t="shared" si="850"/>
        <v>#VALUE!</v>
      </c>
      <c r="BXM36" s="24" t="e">
        <f t="shared" si="851"/>
        <v>#VALUE!</v>
      </c>
      <c r="BXN36">
        <v>9.3329263178130005E-5</v>
      </c>
      <c r="BXO36" t="e">
        <f>bvarHC2^3</f>
        <v>#VALUE!</v>
      </c>
      <c r="BXP36" t="e">
        <f>cvarHC2^3</f>
        <v>#VALUE!</v>
      </c>
      <c r="BXQ36" t="e">
        <f>mvarHC2^3</f>
        <v>#VALUE!</v>
      </c>
      <c r="BXR36" s="24" t="e">
        <f t="shared" si="852"/>
        <v>#VALUE!</v>
      </c>
      <c r="BXS36" s="24" t="e">
        <f t="shared" si="853"/>
        <v>#VALUE!</v>
      </c>
      <c r="BXT36" s="24" t="e">
        <f t="shared" si="854"/>
        <v>#VALUE!</v>
      </c>
      <c r="BXU36">
        <v>-5.2980897511692998E-10</v>
      </c>
      <c r="BXV36" t="e">
        <f>bvarM4^3</f>
        <v>#VALUE!</v>
      </c>
      <c r="BXW36" t="e">
        <f>cvarM4^3</f>
        <v>#VALUE!</v>
      </c>
      <c r="BXX36" t="e">
        <f>mvarM4^3</f>
        <v>#VALUE!</v>
      </c>
      <c r="BXY36" s="24" t="e">
        <f t="shared" si="855"/>
        <v>#VALUE!</v>
      </c>
      <c r="BXZ36" s="24" t="e">
        <f t="shared" si="856"/>
        <v>#VALUE!</v>
      </c>
      <c r="BYA36" s="24" t="e">
        <f t="shared" si="857"/>
        <v>#VALUE!</v>
      </c>
      <c r="BYF36" s="24">
        <f t="shared" si="858"/>
        <v>0</v>
      </c>
      <c r="BYG36" s="24">
        <f t="shared" si="859"/>
        <v>0</v>
      </c>
      <c r="BYH36" s="24">
        <f t="shared" si="860"/>
        <v>0</v>
      </c>
      <c r="BYI36">
        <v>-4.1425512535233E-3</v>
      </c>
      <c r="BYJ36" t="e">
        <f>bvarHC2^2</f>
        <v>#VALUE!</v>
      </c>
      <c r="BYK36" t="e">
        <f>cvarHC2^2</f>
        <v>#VALUE!</v>
      </c>
      <c r="BYL36" t="e">
        <f>mvarHC2^2</f>
        <v>#VALUE!</v>
      </c>
      <c r="BYM36" s="24" t="e">
        <f t="shared" si="861"/>
        <v>#VALUE!</v>
      </c>
      <c r="BYN36" s="24" t="e">
        <f t="shared" si="862"/>
        <v>#VALUE!</v>
      </c>
      <c r="BYO36" s="24" t="e">
        <f t="shared" si="863"/>
        <v>#VALUE!</v>
      </c>
      <c r="BYP36">
        <v>6.5369396338162E-12</v>
      </c>
      <c r="BYQ36" t="e">
        <f>bvarHC1^2</f>
        <v>#VALUE!</v>
      </c>
      <c r="BYR36" t="e">
        <f>cvarHC1^2</f>
        <v>#VALUE!</v>
      </c>
      <c r="BYS36" t="e">
        <f>mvarHC1^2</f>
        <v>#VALUE!</v>
      </c>
      <c r="BYT36" s="24" t="e">
        <f t="shared" si="864"/>
        <v>#VALUE!</v>
      </c>
      <c r="BYU36" s="24" t="e">
        <f t="shared" si="865"/>
        <v>#VALUE!</v>
      </c>
      <c r="BYV36" s="24" t="e">
        <f t="shared" si="866"/>
        <v>#VALUE!</v>
      </c>
    </row>
    <row r="37" spans="6:2024" x14ac:dyDescent="0.3">
      <c r="F37" s="82">
        <f t="shared" si="0"/>
        <v>0</v>
      </c>
      <c r="G37" s="82">
        <f t="shared" si="1"/>
        <v>0</v>
      </c>
      <c r="H37" s="82">
        <f t="shared" si="2"/>
        <v>0</v>
      </c>
      <c r="I37">
        <v>-8.3850651675101E-5</v>
      </c>
      <c r="J37" t="e">
        <f>bvarM4*bvarM7</f>
        <v>#VALUE!</v>
      </c>
      <c r="K37" t="e">
        <f>cvarM4*cvarM7</f>
        <v>#VALUE!</v>
      </c>
      <c r="L37" t="e">
        <f>mvarM4*mvarM7</f>
        <v>#VALUE!</v>
      </c>
      <c r="M37" s="15" t="e">
        <f t="shared" si="3"/>
        <v>#VALUE!</v>
      </c>
      <c r="N37" s="15" t="e">
        <f t="shared" si="4"/>
        <v>#VALUE!</v>
      </c>
      <c r="O37" s="15" t="e">
        <f t="shared" si="5"/>
        <v>#VALUE!</v>
      </c>
      <c r="P37">
        <v>-1.4980550046049E-5</v>
      </c>
      <c r="Q37" t="e">
        <f>bvarM4*bvarM6</f>
        <v>#VALUE!</v>
      </c>
      <c r="R37" t="e">
        <f>cvarM4*cvarM6</f>
        <v>#VALUE!</v>
      </c>
      <c r="S37" t="e">
        <f>mvarM4*mvarM6</f>
        <v>#VALUE!</v>
      </c>
      <c r="T37" s="15" t="e">
        <f t="shared" si="6"/>
        <v>#VALUE!</v>
      </c>
      <c r="U37" s="74" t="e">
        <f t="shared" si="7"/>
        <v>#VALUE!</v>
      </c>
      <c r="V37" s="15" t="e">
        <f t="shared" si="8"/>
        <v>#VALUE!</v>
      </c>
      <c r="W37">
        <v>7.9496587527635995E-7</v>
      </c>
      <c r="X37" t="e">
        <f>bvarM3^2</f>
        <v>#VALUE!</v>
      </c>
      <c r="Y37" t="e">
        <f>cvarM3^2</f>
        <v>#VALUE!</v>
      </c>
      <c r="Z37" t="e">
        <f>mvarM3^2</f>
        <v>#VALUE!</v>
      </c>
      <c r="AA37" t="e">
        <f t="shared" si="9"/>
        <v>#VALUE!</v>
      </c>
      <c r="AB37" s="15" t="e">
        <f t="shared" si="10"/>
        <v>#VALUE!</v>
      </c>
      <c r="AC37" s="53" t="e">
        <f t="shared" si="11"/>
        <v>#VALUE!</v>
      </c>
      <c r="AD37">
        <v>5.4828828165313002E-2</v>
      </c>
      <c r="AE37" t="e">
        <f>bvarM1*bvarM5</f>
        <v>#VALUE!</v>
      </c>
      <c r="AF37" t="e">
        <f>cvarM1*cvarM5</f>
        <v>#VALUE!</v>
      </c>
      <c r="AG37" t="e">
        <f>mvarM1*mvarM5</f>
        <v>#VALUE!</v>
      </c>
      <c r="AH37" t="e">
        <f t="shared" si="12"/>
        <v>#VALUE!</v>
      </c>
      <c r="AI37" s="15" t="e">
        <f t="shared" si="13"/>
        <v>#VALUE!</v>
      </c>
      <c r="AJ37" s="53" t="e">
        <f t="shared" si="14"/>
        <v>#VALUE!</v>
      </c>
      <c r="AK37">
        <v>-0.69047876682690001</v>
      </c>
      <c r="AL37" t="e">
        <f>bvarM1*bvarM2</f>
        <v>#VALUE!</v>
      </c>
      <c r="AM37" t="e">
        <f>cvarM1*cvarM2</f>
        <v>#VALUE!</v>
      </c>
      <c r="AN37" t="e">
        <f>mvarM1*mvarM2</f>
        <v>#VALUE!</v>
      </c>
      <c r="AO37" s="15" t="e">
        <f t="shared" si="15"/>
        <v>#VALUE!</v>
      </c>
      <c r="AP37" s="15" t="e">
        <f t="shared" si="16"/>
        <v>#VALUE!</v>
      </c>
      <c r="AQ37" s="53" t="e">
        <f t="shared" si="17"/>
        <v>#VALUE!</v>
      </c>
      <c r="AR37">
        <v>1.3872790043935001E-6</v>
      </c>
      <c r="AS37" t="e">
        <f>bvarM2*bvarM5</f>
        <v>#VALUE!</v>
      </c>
      <c r="AT37" t="e">
        <f>cvarM2*cvarM5</f>
        <v>#VALUE!</v>
      </c>
      <c r="AU37" t="e">
        <f>mvarM2*mvarM5</f>
        <v>#VALUE!</v>
      </c>
      <c r="AV37" s="15" t="e">
        <f t="shared" si="18"/>
        <v>#VALUE!</v>
      </c>
      <c r="AW37" s="15" t="e">
        <f t="shared" si="19"/>
        <v>#VALUE!</v>
      </c>
      <c r="AX37" s="53" t="e">
        <f t="shared" si="20"/>
        <v>#VALUE!</v>
      </c>
      <c r="AY37">
        <v>-1.8213225447545E-7</v>
      </c>
      <c r="AZ37" t="e">
        <f>bvarM4*bvarM5</f>
        <v>#VALUE!</v>
      </c>
      <c r="BA37" t="e">
        <f>cvarM4*cvarM5</f>
        <v>#VALUE!</v>
      </c>
      <c r="BB37" t="e">
        <f>mvarM4*mvarM5</f>
        <v>#VALUE!</v>
      </c>
      <c r="BC37" s="15" t="e">
        <f t="shared" si="21"/>
        <v>#VALUE!</v>
      </c>
      <c r="BD37" s="15" t="e">
        <f t="shared" si="22"/>
        <v>#VALUE!</v>
      </c>
      <c r="BE37" s="53" t="e">
        <f t="shared" si="23"/>
        <v>#VALUE!</v>
      </c>
      <c r="BF37">
        <v>6.2556316291710002E-5</v>
      </c>
      <c r="BG37" t="e">
        <f>bvarM2*bvarM6</f>
        <v>#VALUE!</v>
      </c>
      <c r="BH37" t="e">
        <f>cvarM2*cvarM6</f>
        <v>#VALUE!</v>
      </c>
      <c r="BI37" t="e">
        <f>mvarM2*mvarM6</f>
        <v>#VALUE!</v>
      </c>
      <c r="BJ37" s="15" t="e">
        <f t="shared" si="24"/>
        <v>#VALUE!</v>
      </c>
      <c r="BK37" s="15" t="e">
        <f t="shared" si="25"/>
        <v>#VALUE!</v>
      </c>
      <c r="BL37" s="53" t="e">
        <f t="shared" si="26"/>
        <v>#VALUE!</v>
      </c>
      <c r="BM37">
        <v>0.20513562786209</v>
      </c>
      <c r="BN37" t="e">
        <f>bvarM1*bvarM7</f>
        <v>#VALUE!</v>
      </c>
      <c r="BO37" t="e">
        <f>cvarM1*cvarM7</f>
        <v>#VALUE!</v>
      </c>
      <c r="BP37" t="e">
        <f>mvarM1*mvarM7</f>
        <v>#VALUE!</v>
      </c>
      <c r="BQ37" s="15" t="e">
        <f t="shared" si="27"/>
        <v>#VALUE!</v>
      </c>
      <c r="BR37" s="15" t="e">
        <f t="shared" si="28"/>
        <v>#VALUE!</v>
      </c>
      <c r="BS37" s="53" t="e">
        <f t="shared" si="29"/>
        <v>#VALUE!</v>
      </c>
      <c r="BT37">
        <v>0.13380972402787999</v>
      </c>
      <c r="BU37" t="e">
        <f>bvarM1*bvarM5</f>
        <v>#VALUE!</v>
      </c>
      <c r="BV37" t="e">
        <f>cvarM1*cvarM5</f>
        <v>#VALUE!</v>
      </c>
      <c r="BW37" t="e">
        <f>mvarM1*mvarM5</f>
        <v>#VALUE!</v>
      </c>
      <c r="BX37" s="15" t="e">
        <f t="shared" si="30"/>
        <v>#VALUE!</v>
      </c>
      <c r="BY37" s="15" t="e">
        <f t="shared" si="31"/>
        <v>#VALUE!</v>
      </c>
      <c r="BZ37" s="53" t="e">
        <f t="shared" si="32"/>
        <v>#VALUE!</v>
      </c>
      <c r="CA37">
        <v>0.14715471659813001</v>
      </c>
      <c r="CB37" t="e">
        <f>bvarM1*bvarM3</f>
        <v>#VALUE!</v>
      </c>
      <c r="CC37" t="e">
        <f>cvarM1*cvarM3</f>
        <v>#VALUE!</v>
      </c>
      <c r="CD37" t="e">
        <f>mvarM1*mvarM3</f>
        <v>#VALUE!</v>
      </c>
      <c r="CE37" s="15" t="e">
        <f t="shared" si="33"/>
        <v>#VALUE!</v>
      </c>
      <c r="CF37" s="15" t="e">
        <f t="shared" si="34"/>
        <v>#VALUE!</v>
      </c>
      <c r="CG37" s="53" t="e">
        <f t="shared" si="35"/>
        <v>#VALUE!</v>
      </c>
      <c r="CH37">
        <v>-7.2525984098502E-2</v>
      </c>
      <c r="CI37" t="e">
        <f>bvarM1*bvarM8</f>
        <v>#VALUE!</v>
      </c>
      <c r="CJ37" t="e">
        <f>cvarM1*cvarM8</f>
        <v>#VALUE!</v>
      </c>
      <c r="CK37" t="e">
        <f>mvarM1*mvarM8</f>
        <v>#VALUE!</v>
      </c>
      <c r="CL37" s="15" t="e">
        <f t="shared" si="36"/>
        <v>#VALUE!</v>
      </c>
      <c r="CM37" s="15" t="e">
        <f t="shared" si="37"/>
        <v>#VALUE!</v>
      </c>
      <c r="CN37" s="53" t="e">
        <f t="shared" si="38"/>
        <v>#VALUE!</v>
      </c>
      <c r="CO37">
        <v>6.9375322560793996E-3</v>
      </c>
      <c r="CP37" t="e">
        <f>bvarM1*bvarM9</f>
        <v>#VALUE!</v>
      </c>
      <c r="CQ37" t="e">
        <f>cvarM1*cvarM9</f>
        <v>#VALUE!</v>
      </c>
      <c r="CR37" t="e">
        <f>mvarM1*mvarM9</f>
        <v>#VALUE!</v>
      </c>
      <c r="CS37" s="15" t="e">
        <f t="shared" si="39"/>
        <v>#VALUE!</v>
      </c>
      <c r="CT37" s="15" t="e">
        <f t="shared" si="40"/>
        <v>#VALUE!</v>
      </c>
      <c r="CU37" s="53" t="e">
        <f t="shared" si="41"/>
        <v>#VALUE!</v>
      </c>
      <c r="CV37">
        <v>3.7729948174860998E-5</v>
      </c>
      <c r="CW37" t="e">
        <f>bvarM2*bvarM9</f>
        <v>#VALUE!</v>
      </c>
      <c r="CX37" t="e">
        <f>cvarM2*cvarM9</f>
        <v>#VALUE!</v>
      </c>
      <c r="CY37" t="e">
        <f>mvarM2*mvarM9</f>
        <v>#VALUE!</v>
      </c>
      <c r="CZ37" s="15" t="e">
        <f t="shared" si="42"/>
        <v>#VALUE!</v>
      </c>
      <c r="DA37" s="15" t="e">
        <f t="shared" si="43"/>
        <v>#VALUE!</v>
      </c>
      <c r="DB37" s="53" t="e">
        <f t="shared" si="44"/>
        <v>#VALUE!</v>
      </c>
      <c r="DC37">
        <v>-3.7006592296480002E-7</v>
      </c>
      <c r="DD37" t="e">
        <f>bvarM6*bvarM9</f>
        <v>#VALUE!</v>
      </c>
      <c r="DE37" t="e">
        <f>cvarM6*cvarM9</f>
        <v>#VALUE!</v>
      </c>
      <c r="DF37" t="e">
        <f>mvarM6*mvarM9</f>
        <v>#VALUE!</v>
      </c>
      <c r="DG37" s="15" t="e">
        <f t="shared" si="45"/>
        <v>#VALUE!</v>
      </c>
      <c r="DH37" s="15" t="e">
        <f t="shared" si="46"/>
        <v>#VALUE!</v>
      </c>
      <c r="DI37" s="53" t="e">
        <f t="shared" si="47"/>
        <v>#VALUE!</v>
      </c>
      <c r="DJ37">
        <v>0.20442386929121001</v>
      </c>
      <c r="DK37" t="e">
        <f>bvarM1*bvarM6</f>
        <v>#VALUE!</v>
      </c>
      <c r="DL37" t="e">
        <f>cvarM1*cvarM6</f>
        <v>#VALUE!</v>
      </c>
      <c r="DM37" t="e">
        <f>mvarM1*mvarM6</f>
        <v>#VALUE!</v>
      </c>
      <c r="DN37" s="15" t="e">
        <f t="shared" si="48"/>
        <v>#VALUE!</v>
      </c>
      <c r="DO37" s="15" t="e">
        <f t="shared" si="49"/>
        <v>#VALUE!</v>
      </c>
      <c r="DP37" s="53" t="e">
        <f t="shared" si="50"/>
        <v>#VALUE!</v>
      </c>
      <c r="DQ37">
        <v>-3.5330410763792997E-5</v>
      </c>
      <c r="DR37" t="e">
        <f>bvarHC2*bvarM8</f>
        <v>#VALUE!</v>
      </c>
      <c r="DS37" t="e">
        <f>cvarHC2*cvarM8</f>
        <v>#VALUE!</v>
      </c>
      <c r="DT37" t="e">
        <f>mvarHC2*mvarM8</f>
        <v>#VALUE!</v>
      </c>
      <c r="DU37" s="15" t="e">
        <f t="shared" si="51"/>
        <v>#VALUE!</v>
      </c>
      <c r="DV37" s="15" t="e">
        <f t="shared" si="52"/>
        <v>#VALUE!</v>
      </c>
      <c r="DW37" s="53" t="e">
        <f t="shared" si="53"/>
        <v>#VALUE!</v>
      </c>
      <c r="DX37">
        <v>-1.6547279856367001E-7</v>
      </c>
      <c r="DY37" t="e">
        <f>bvarM3*bvarM7</f>
        <v>#VALUE!</v>
      </c>
      <c r="DZ37" t="e">
        <f>cvarM3*cvarM7</f>
        <v>#VALUE!</v>
      </c>
      <c r="EA37" t="e">
        <f>mvarM3*mvarM7</f>
        <v>#VALUE!</v>
      </c>
      <c r="EB37" s="15" t="e">
        <f t="shared" si="54"/>
        <v>#VALUE!</v>
      </c>
      <c r="EC37" s="15" t="e">
        <f t="shared" si="55"/>
        <v>#VALUE!</v>
      </c>
      <c r="ED37" s="53" t="e">
        <f t="shared" si="56"/>
        <v>#VALUE!</v>
      </c>
      <c r="EE37">
        <v>-1.6491076143792E-7</v>
      </c>
      <c r="EF37" t="e">
        <f>bvarM4*bvarM5</f>
        <v>#VALUE!</v>
      </c>
      <c r="EG37" t="e">
        <f>cvarM4*cvarM5</f>
        <v>#VALUE!</v>
      </c>
      <c r="EH37" t="e">
        <f>mvarM4*mvarM5</f>
        <v>#VALUE!</v>
      </c>
      <c r="EI37" s="15" t="e">
        <f t="shared" si="57"/>
        <v>#VALUE!</v>
      </c>
      <c r="EJ37" s="15" t="e">
        <f t="shared" si="58"/>
        <v>#VALUE!</v>
      </c>
      <c r="EK37" s="53" t="e">
        <f t="shared" si="59"/>
        <v>#VALUE!</v>
      </c>
      <c r="EL37">
        <v>2.4335213199141999E-5</v>
      </c>
      <c r="EM37" t="e">
        <f>bvarM2*bvarM9</f>
        <v>#VALUE!</v>
      </c>
      <c r="EN37" t="e">
        <f>cvarM2*cvarM9</f>
        <v>#VALUE!</v>
      </c>
      <c r="EO37" t="e">
        <f>mvarM2*mvarM9</f>
        <v>#VALUE!</v>
      </c>
      <c r="EP37" s="15" t="e">
        <f t="shared" si="60"/>
        <v>#VALUE!</v>
      </c>
      <c r="EQ37" s="15" t="e">
        <f t="shared" si="61"/>
        <v>#VALUE!</v>
      </c>
      <c r="ER37" s="53" t="e">
        <f t="shared" si="62"/>
        <v>#VALUE!</v>
      </c>
      <c r="ES37">
        <v>-4.1387484553157002E-6</v>
      </c>
      <c r="ET37" t="e">
        <f>bvarM3*bvarM8</f>
        <v>#VALUE!</v>
      </c>
      <c r="EU37" t="e">
        <f>cvarM3*cvarM8</f>
        <v>#VALUE!</v>
      </c>
      <c r="EV37" t="e">
        <f>mvarM3*mvarM8</f>
        <v>#VALUE!</v>
      </c>
      <c r="EW37" s="15" t="e">
        <f t="shared" si="63"/>
        <v>#VALUE!</v>
      </c>
      <c r="EX37" s="15" t="e">
        <f t="shared" si="64"/>
        <v>#VALUE!</v>
      </c>
      <c r="EY37" s="53" t="e">
        <f t="shared" si="65"/>
        <v>#VALUE!</v>
      </c>
      <c r="EZ37">
        <v>0.12167268124140999</v>
      </c>
      <c r="FA37" t="e">
        <f>bvarM1*bvarM5</f>
        <v>#VALUE!</v>
      </c>
      <c r="FB37" t="e">
        <f>cvarM1*cvarM5</f>
        <v>#VALUE!</v>
      </c>
      <c r="FC37" t="e">
        <f>mvarM1*mvarM5</f>
        <v>#VALUE!</v>
      </c>
      <c r="FD37" s="15" t="e">
        <f t="shared" si="66"/>
        <v>#VALUE!</v>
      </c>
      <c r="FE37" s="15" t="e">
        <f t="shared" si="67"/>
        <v>#VALUE!</v>
      </c>
      <c r="FF37" s="53" t="e">
        <f t="shared" si="68"/>
        <v>#VALUE!</v>
      </c>
      <c r="FG37">
        <v>-1.7207019538482001E-5</v>
      </c>
      <c r="FH37" t="e">
        <f>bvarHC2*bvarM9</f>
        <v>#VALUE!</v>
      </c>
      <c r="FI37" t="e">
        <f>cvarHC2*cvarM9</f>
        <v>#VALUE!</v>
      </c>
      <c r="FJ37" t="e">
        <f>mvarHC2*mvarM9</f>
        <v>#VALUE!</v>
      </c>
      <c r="FK37" s="15" t="e">
        <f t="shared" si="69"/>
        <v>#VALUE!</v>
      </c>
      <c r="FL37" s="15" t="e">
        <f t="shared" si="70"/>
        <v>#VALUE!</v>
      </c>
      <c r="FM37" s="53" t="e">
        <f t="shared" si="71"/>
        <v>#VALUE!</v>
      </c>
      <c r="FN37">
        <v>3.0687504072942001E-2</v>
      </c>
      <c r="FO37" t="e">
        <f>bvarM1*bvarM4</f>
        <v>#VALUE!</v>
      </c>
      <c r="FP37" t="e">
        <f>cvarM1*cvarM4</f>
        <v>#VALUE!</v>
      </c>
      <c r="FQ37" t="e">
        <f>mvarM1*mvarM4</f>
        <v>#VALUE!</v>
      </c>
      <c r="FR37" s="15" t="e">
        <f t="shared" si="72"/>
        <v>#VALUE!</v>
      </c>
      <c r="FS37" s="15" t="e">
        <f t="shared" si="73"/>
        <v>#VALUE!</v>
      </c>
      <c r="FT37" s="53" t="e">
        <f t="shared" si="74"/>
        <v>#VALUE!</v>
      </c>
      <c r="FU37">
        <v>-1.2201843547514E-7</v>
      </c>
      <c r="FV37" t="e">
        <f>bvarM4*bvarM5</f>
        <v>#VALUE!</v>
      </c>
      <c r="FW37" t="e">
        <f>cvarM4*cvarM5</f>
        <v>#VALUE!</v>
      </c>
      <c r="FX37" t="e">
        <f>mvarM4*mvarM5</f>
        <v>#VALUE!</v>
      </c>
      <c r="FY37" s="15" t="e">
        <f t="shared" si="75"/>
        <v>#VALUE!</v>
      </c>
      <c r="FZ37" s="15" t="e">
        <f t="shared" si="76"/>
        <v>#VALUE!</v>
      </c>
      <c r="GA37" s="53" t="e">
        <f t="shared" si="77"/>
        <v>#VALUE!</v>
      </c>
      <c r="GB37">
        <v>-1.4189450643903999E-5</v>
      </c>
      <c r="GC37" t="e">
        <f>bvarM3*bvarM6</f>
        <v>#VALUE!</v>
      </c>
      <c r="GD37" t="e">
        <f>cvarM3*cvarM6</f>
        <v>#VALUE!</v>
      </c>
      <c r="GE37" t="e">
        <f>mvarM3*mvarM6</f>
        <v>#VALUE!</v>
      </c>
      <c r="GF37" s="15" t="e">
        <f t="shared" si="78"/>
        <v>#VALUE!</v>
      </c>
      <c r="GG37" s="15" t="e">
        <f t="shared" si="79"/>
        <v>#VALUE!</v>
      </c>
      <c r="GH37" s="53" t="e">
        <f t="shared" si="80"/>
        <v>#VALUE!</v>
      </c>
      <c r="GI37">
        <v>6.5588273053115998E-6</v>
      </c>
      <c r="GJ37" t="e">
        <f>bvarM4*bvarM8</f>
        <v>#VALUE!</v>
      </c>
      <c r="GK37" t="e">
        <f>cvarM4*cvarM8</f>
        <v>#VALUE!</v>
      </c>
      <c r="GL37" t="e">
        <f>mvarM4*mvarM8</f>
        <v>#VALUE!</v>
      </c>
      <c r="GM37" s="15" t="e">
        <f t="shared" si="81"/>
        <v>#VALUE!</v>
      </c>
      <c r="GN37" s="15" t="e">
        <f t="shared" si="82"/>
        <v>#VALUE!</v>
      </c>
      <c r="GO37" s="53" t="e">
        <f t="shared" si="83"/>
        <v>#VALUE!</v>
      </c>
      <c r="GP37">
        <v>-0.78498026040298996</v>
      </c>
      <c r="GQ37" t="e">
        <f>bvarM1*bvarM7</f>
        <v>#VALUE!</v>
      </c>
      <c r="GR37" t="e">
        <f>cvarM1*cvarM7</f>
        <v>#VALUE!</v>
      </c>
      <c r="GS37" t="e">
        <f>mvarM1*mvarM7</f>
        <v>#VALUE!</v>
      </c>
      <c r="GT37" s="15" t="e">
        <f t="shared" si="84"/>
        <v>#VALUE!</v>
      </c>
      <c r="GU37" s="15" t="e">
        <f t="shared" si="85"/>
        <v>#VALUE!</v>
      </c>
      <c r="GV37" s="53" t="e">
        <f t="shared" si="86"/>
        <v>#VALUE!</v>
      </c>
      <c r="GW37">
        <v>-2.5010481866761E-5</v>
      </c>
      <c r="GX37" t="e">
        <f>bvarHC2*bvarM9</f>
        <v>#VALUE!</v>
      </c>
      <c r="GY37" t="e">
        <f>cvarHC2*cvarM9</f>
        <v>#VALUE!</v>
      </c>
      <c r="GZ37" t="e">
        <f>mvarHC2*mvarM9</f>
        <v>#VALUE!</v>
      </c>
      <c r="HA37" s="15" t="e">
        <f t="shared" si="87"/>
        <v>#VALUE!</v>
      </c>
      <c r="HB37" s="15" t="e">
        <f t="shared" si="88"/>
        <v>#VALUE!</v>
      </c>
      <c r="HC37" s="53" t="e">
        <f t="shared" si="89"/>
        <v>#VALUE!</v>
      </c>
      <c r="HD37">
        <v>-1.2353661272976E-2</v>
      </c>
      <c r="HE37" t="e">
        <f>bvarM1*bvarM8</f>
        <v>#VALUE!</v>
      </c>
      <c r="HF37" t="e">
        <f>cvarM1*cvarM8</f>
        <v>#VALUE!</v>
      </c>
      <c r="HG37" t="e">
        <f>mvarM1*mvarM8</f>
        <v>#VALUE!</v>
      </c>
      <c r="HH37" s="15" t="e">
        <f t="shared" si="90"/>
        <v>#VALUE!</v>
      </c>
      <c r="HI37" s="15" t="e">
        <f t="shared" si="91"/>
        <v>#VALUE!</v>
      </c>
      <c r="HJ37" s="53" t="e">
        <f t="shared" si="92"/>
        <v>#VALUE!</v>
      </c>
      <c r="HK37">
        <v>2.3981077672784001E-6</v>
      </c>
      <c r="HL37" t="e">
        <f>bvarM4*bvarM6</f>
        <v>#VALUE!</v>
      </c>
      <c r="HM37" t="e">
        <f>cvarM4*cvarM6</f>
        <v>#VALUE!</v>
      </c>
      <c r="HN37" t="e">
        <f>mvarM4*mvarM6</f>
        <v>#VALUE!</v>
      </c>
      <c r="HO37" s="15" t="e">
        <f t="shared" si="93"/>
        <v>#VALUE!</v>
      </c>
      <c r="HP37" s="15" t="e">
        <f t="shared" si="94"/>
        <v>#VALUE!</v>
      </c>
      <c r="HQ37" s="53" t="e">
        <f t="shared" si="95"/>
        <v>#VALUE!</v>
      </c>
      <c r="HR37">
        <v>-2.6332579103103002E-6</v>
      </c>
      <c r="HS37" t="e">
        <f>bvarM3*bvarM4</f>
        <v>#VALUE!</v>
      </c>
      <c r="HT37" t="e">
        <f>cvarM3*cvarM4</f>
        <v>#VALUE!</v>
      </c>
      <c r="HU37" t="e">
        <f>mvarM3*mvarM4</f>
        <v>#VALUE!</v>
      </c>
      <c r="HV37" s="15" t="e">
        <f t="shared" si="96"/>
        <v>#VALUE!</v>
      </c>
      <c r="HW37" s="15" t="e">
        <f t="shared" si="97"/>
        <v>#VALUE!</v>
      </c>
      <c r="HX37" s="53" t="e">
        <f t="shared" si="98"/>
        <v>#VALUE!</v>
      </c>
      <c r="HY37">
        <v>-3.9968550448255003E-6</v>
      </c>
      <c r="HZ37" t="e">
        <f>bvarM3*bvarM8</f>
        <v>#VALUE!</v>
      </c>
      <c r="IA37" t="e">
        <f>cvarM3*cvarM8</f>
        <v>#VALUE!</v>
      </c>
      <c r="IB37" t="e">
        <f>mvarM3*mvarM8</f>
        <v>#VALUE!</v>
      </c>
      <c r="IC37" s="15" t="e">
        <f t="shared" si="99"/>
        <v>#VALUE!</v>
      </c>
      <c r="ID37" s="15" t="e">
        <f t="shared" si="100"/>
        <v>#VALUE!</v>
      </c>
      <c r="IE37" s="53" t="e">
        <f t="shared" si="101"/>
        <v>#VALUE!</v>
      </c>
      <c r="IF37">
        <v>-0.42705477400176001</v>
      </c>
      <c r="IG37" t="e">
        <f>bvarM1*bvarM5</f>
        <v>#VALUE!</v>
      </c>
      <c r="IH37" t="e">
        <f>cvarM1*cvarM5</f>
        <v>#VALUE!</v>
      </c>
      <c r="II37" t="e">
        <f>mvarM1*mvarM5</f>
        <v>#VALUE!</v>
      </c>
      <c r="IJ37" s="15" t="e">
        <f t="shared" si="102"/>
        <v>#VALUE!</v>
      </c>
      <c r="IK37" s="15" t="e">
        <f t="shared" si="103"/>
        <v>#VALUE!</v>
      </c>
      <c r="IL37" s="53" t="e">
        <f t="shared" si="104"/>
        <v>#VALUE!</v>
      </c>
      <c r="IM37">
        <v>-3.7291710280772003E-5</v>
      </c>
      <c r="IN37" t="e">
        <f>bvarHC2*bvarM8</f>
        <v>#VALUE!</v>
      </c>
      <c r="IO37" t="e">
        <f>cvarHC2*cvarM8</f>
        <v>#VALUE!</v>
      </c>
      <c r="IP37" t="e">
        <f>mvarHC2*mvarM8</f>
        <v>#VALUE!</v>
      </c>
      <c r="IQ37" s="15" t="e">
        <f t="shared" si="105"/>
        <v>#VALUE!</v>
      </c>
      <c r="IR37" s="15" t="e">
        <f t="shared" si="106"/>
        <v>#VALUE!</v>
      </c>
      <c r="IS37" s="53" t="e">
        <f t="shared" si="107"/>
        <v>#VALUE!</v>
      </c>
      <c r="IT37">
        <v>4.0038381076895E-6</v>
      </c>
      <c r="IU37" t="e">
        <f>bvarM2*bvarM7</f>
        <v>#VALUE!</v>
      </c>
      <c r="IV37" t="e">
        <f>cvarM2*cvarM7</f>
        <v>#VALUE!</v>
      </c>
      <c r="IW37" t="e">
        <f>mvarM2*mvarM7</f>
        <v>#VALUE!</v>
      </c>
      <c r="IX37" s="15" t="e">
        <f t="shared" si="108"/>
        <v>#VALUE!</v>
      </c>
      <c r="IY37" s="15" t="e">
        <f t="shared" si="109"/>
        <v>#VALUE!</v>
      </c>
      <c r="IZ37" s="53" t="e">
        <f t="shared" si="110"/>
        <v>#VALUE!</v>
      </c>
      <c r="JA37">
        <v>6.4472708774810998</v>
      </c>
      <c r="JB37" t="e">
        <f>bvarM1*bvarM8</f>
        <v>#VALUE!</v>
      </c>
      <c r="JC37" t="e">
        <f>cvarM1*cvarM8</f>
        <v>#VALUE!</v>
      </c>
      <c r="JD37" t="e">
        <f>mvarM1*mvarM8</f>
        <v>#VALUE!</v>
      </c>
      <c r="JE37" s="24" t="e">
        <f t="shared" si="111"/>
        <v>#VALUE!</v>
      </c>
      <c r="JF37" s="24" t="e">
        <f t="shared" si="112"/>
        <v>#VALUE!</v>
      </c>
      <c r="JG37" s="24" t="e">
        <f t="shared" si="113"/>
        <v>#VALUE!</v>
      </c>
      <c r="JH37">
        <v>4.4087501252570998E-4</v>
      </c>
      <c r="JI37" t="e">
        <f>bvarM4^2</f>
        <v>#VALUE!</v>
      </c>
      <c r="JJ37" t="e">
        <f>cvarM4^2</f>
        <v>#VALUE!</v>
      </c>
      <c r="JK37" t="e">
        <f>mvarM4^2</f>
        <v>#VALUE!</v>
      </c>
      <c r="JL37" s="24" t="e">
        <f t="shared" si="114"/>
        <v>#VALUE!</v>
      </c>
      <c r="JM37" s="24" t="e">
        <f t="shared" si="115"/>
        <v>#VALUE!</v>
      </c>
      <c r="JN37" s="24" t="e">
        <f t="shared" si="116"/>
        <v>#VALUE!</v>
      </c>
      <c r="JO37">
        <v>5.5660161602078999E-6</v>
      </c>
      <c r="JP37" t="e">
        <f>bvarM4*bvarM8</f>
        <v>#VALUE!</v>
      </c>
      <c r="JQ37" t="e">
        <f>cvarM4*cvarM8</f>
        <v>#VALUE!</v>
      </c>
      <c r="JR37" t="e">
        <f>mvarM4*mvarM8</f>
        <v>#VALUE!</v>
      </c>
      <c r="JS37" s="24" t="e">
        <f t="shared" si="117"/>
        <v>#VALUE!</v>
      </c>
      <c r="JT37" s="24" t="e">
        <f t="shared" si="118"/>
        <v>#VALUE!</v>
      </c>
      <c r="JU37" s="24" t="e">
        <f t="shared" si="119"/>
        <v>#VALUE!</v>
      </c>
      <c r="JV37">
        <v>-3.0750604521195002</v>
      </c>
      <c r="JW37" t="e">
        <f>bvarM1*bvarM6</f>
        <v>#VALUE!</v>
      </c>
      <c r="JX37" t="e">
        <f>cvarM1*cvarM6</f>
        <v>#VALUE!</v>
      </c>
      <c r="JY37" t="e">
        <f>mvarM1*mvarM6</f>
        <v>#VALUE!</v>
      </c>
      <c r="JZ37" s="24" t="e">
        <f t="shared" si="120"/>
        <v>#VALUE!</v>
      </c>
      <c r="KA37" s="24" t="e">
        <f t="shared" si="121"/>
        <v>#VALUE!</v>
      </c>
      <c r="KB37" s="24" t="e">
        <f t="shared" si="122"/>
        <v>#VALUE!</v>
      </c>
      <c r="KC37">
        <v>-1.2399350607906001E-4</v>
      </c>
      <c r="KD37" t="e">
        <f>bvarM7*bvarM8</f>
        <v>#VALUE!</v>
      </c>
      <c r="KE37" t="e">
        <f>cvarM7*cvarM8</f>
        <v>#VALUE!</v>
      </c>
      <c r="KF37" t="e">
        <f>mvarM7*mvarM8</f>
        <v>#VALUE!</v>
      </c>
      <c r="KG37" s="24" t="e">
        <f t="shared" si="123"/>
        <v>#VALUE!</v>
      </c>
      <c r="KH37" s="24" t="e">
        <f t="shared" si="124"/>
        <v>#VALUE!</v>
      </c>
      <c r="KI37" s="24" t="e">
        <f t="shared" si="125"/>
        <v>#VALUE!</v>
      </c>
      <c r="KJ37">
        <v>1.6731814077338001E-7</v>
      </c>
      <c r="KK37" t="e">
        <f>bvarM3*bvarM4</f>
        <v>#VALUE!</v>
      </c>
      <c r="KL37" t="e">
        <f>cvarM3*cvarM4</f>
        <v>#VALUE!</v>
      </c>
      <c r="KM37" t="e">
        <f>mvarM3*mvarM4</f>
        <v>#VALUE!</v>
      </c>
      <c r="KN37" s="24" t="e">
        <f t="shared" si="126"/>
        <v>#VALUE!</v>
      </c>
      <c r="KO37" s="24" t="e">
        <f t="shared" si="127"/>
        <v>#VALUE!</v>
      </c>
      <c r="KP37" s="24" t="e">
        <f t="shared" si="128"/>
        <v>#VALUE!</v>
      </c>
      <c r="KQ37">
        <v>-7.4536568100190004E-8</v>
      </c>
      <c r="KR37" t="e">
        <f>bvarM3*bvarM4</f>
        <v>#VALUE!</v>
      </c>
      <c r="KS37" t="e">
        <f>cvarM3*cvarM4</f>
        <v>#VALUE!</v>
      </c>
      <c r="KT37" t="e">
        <f>mvarM3*mvarM4</f>
        <v>#VALUE!</v>
      </c>
      <c r="KU37" s="24" t="e">
        <f t="shared" si="129"/>
        <v>#VALUE!</v>
      </c>
      <c r="KV37" s="24" t="e">
        <f t="shared" si="130"/>
        <v>#VALUE!</v>
      </c>
      <c r="KW37" s="24" t="e">
        <f t="shared" si="131"/>
        <v>#VALUE!</v>
      </c>
      <c r="KX37">
        <v>6.4919877085556994E-5</v>
      </c>
      <c r="KY37" t="e">
        <f>bvarM5^2</f>
        <v>#VALUE!</v>
      </c>
      <c r="KZ37" t="e">
        <f>cvarM5^2</f>
        <v>#VALUE!</v>
      </c>
      <c r="LA37" t="e">
        <f>mvarM5^2</f>
        <v>#VALUE!</v>
      </c>
      <c r="LB37" s="24" t="e">
        <f t="shared" si="132"/>
        <v>#VALUE!</v>
      </c>
      <c r="LC37" s="24" t="e">
        <f t="shared" si="133"/>
        <v>#VALUE!</v>
      </c>
      <c r="LD37" s="24" t="e">
        <f t="shared" si="134"/>
        <v>#VALUE!</v>
      </c>
      <c r="LE37">
        <v>4.1587369013119002E-7</v>
      </c>
      <c r="LF37" t="e">
        <f>bvarM3*bvarM4</f>
        <v>#VALUE!</v>
      </c>
      <c r="LG37" t="e">
        <f>cvarM3*cvarM4</f>
        <v>#VALUE!</v>
      </c>
      <c r="LH37" t="e">
        <f>mvarM3*mvarM4</f>
        <v>#VALUE!</v>
      </c>
      <c r="LI37" s="24" t="e">
        <f t="shared" si="135"/>
        <v>#VALUE!</v>
      </c>
      <c r="LJ37" s="24" t="e">
        <f t="shared" si="136"/>
        <v>#VALUE!</v>
      </c>
      <c r="LK37" s="24" t="e">
        <f t="shared" si="137"/>
        <v>#VALUE!</v>
      </c>
      <c r="LL37">
        <v>6.9988744829857993E-2</v>
      </c>
      <c r="LM37" t="e">
        <f>bvarM1*bvarM5</f>
        <v>#VALUE!</v>
      </c>
      <c r="LN37" t="e">
        <f>cvarM1*cvarM5</f>
        <v>#VALUE!</v>
      </c>
      <c r="LO37" t="e">
        <f>mvarM1*mvarM5</f>
        <v>#VALUE!</v>
      </c>
      <c r="LP37" s="24" t="e">
        <f t="shared" si="138"/>
        <v>#VALUE!</v>
      </c>
      <c r="LQ37" s="24" t="e">
        <f t="shared" si="139"/>
        <v>#VALUE!</v>
      </c>
      <c r="LR37" s="24" t="e">
        <f t="shared" si="140"/>
        <v>#VALUE!</v>
      </c>
      <c r="LS37">
        <v>-1.8453081047508E-5</v>
      </c>
      <c r="LT37" t="e">
        <f>bvarM4*bvarM6</f>
        <v>#VALUE!</v>
      </c>
      <c r="LU37" t="e">
        <f>cvarM4*cvarM6</f>
        <v>#VALUE!</v>
      </c>
      <c r="LV37" t="e">
        <f>mvarM4*mvarM6</f>
        <v>#VALUE!</v>
      </c>
      <c r="LW37" s="24" t="e">
        <f t="shared" si="141"/>
        <v>#VALUE!</v>
      </c>
      <c r="LX37" s="24" t="e">
        <f t="shared" si="142"/>
        <v>#VALUE!</v>
      </c>
      <c r="LY37" s="24" t="e">
        <f t="shared" si="143"/>
        <v>#VALUE!</v>
      </c>
      <c r="LZ37">
        <v>0.44350234753244</v>
      </c>
      <c r="MA37" t="e">
        <f>bvarM1*bvarM7</f>
        <v>#VALUE!</v>
      </c>
      <c r="MB37" t="e">
        <f>cvarM1*cvarM7</f>
        <v>#VALUE!</v>
      </c>
      <c r="MC37" t="e">
        <f>mvarM1*mvarM7</f>
        <v>#VALUE!</v>
      </c>
      <c r="MD37" s="24" t="e">
        <f t="shared" si="144"/>
        <v>#VALUE!</v>
      </c>
      <c r="ME37" s="24" t="e">
        <f t="shared" si="145"/>
        <v>#VALUE!</v>
      </c>
      <c r="MF37" s="24" t="e">
        <f t="shared" si="146"/>
        <v>#VALUE!</v>
      </c>
      <c r="MG37">
        <v>18.088699634163</v>
      </c>
      <c r="MH37" t="e">
        <f>bvarM1*bvarM8</f>
        <v>#VALUE!</v>
      </c>
      <c r="MI37" t="e">
        <f>cvarM1*cvarM8</f>
        <v>#VALUE!</v>
      </c>
      <c r="MJ37" t="e">
        <f>mvarM1*mvarM8</f>
        <v>#VALUE!</v>
      </c>
      <c r="MK37" s="24" t="e">
        <f t="shared" si="147"/>
        <v>#VALUE!</v>
      </c>
      <c r="ML37" s="24" t="e">
        <f t="shared" si="148"/>
        <v>#VALUE!</v>
      </c>
      <c r="MM37" s="24" t="e">
        <f t="shared" si="149"/>
        <v>#VALUE!</v>
      </c>
      <c r="MN37">
        <v>4.5077876384958997E-5</v>
      </c>
      <c r="MO37" t="e">
        <f>bvarM6*bvarM9</f>
        <v>#VALUE!</v>
      </c>
      <c r="MP37" t="e">
        <f>cvarM6*cvarM9</f>
        <v>#VALUE!</v>
      </c>
      <c r="MQ37" t="e">
        <f>mvarM6*mvarM9</f>
        <v>#VALUE!</v>
      </c>
      <c r="MR37" s="24" t="e">
        <f t="shared" si="150"/>
        <v>#VALUE!</v>
      </c>
      <c r="MS37" s="24" t="e">
        <f t="shared" si="151"/>
        <v>#VALUE!</v>
      </c>
      <c r="MT37" s="24" t="e">
        <f t="shared" si="152"/>
        <v>#VALUE!</v>
      </c>
      <c r="MU37">
        <v>8.5155812784415999E-7</v>
      </c>
      <c r="MV37" t="e">
        <f>bvarM3*bvarM9</f>
        <v>#VALUE!</v>
      </c>
      <c r="MW37" t="e">
        <f>cvarM3*cvarM9</f>
        <v>#VALUE!</v>
      </c>
      <c r="MX37" t="e">
        <f>mvarM3*mvarM9</f>
        <v>#VALUE!</v>
      </c>
      <c r="MY37" s="24" t="e">
        <f t="shared" si="153"/>
        <v>#VALUE!</v>
      </c>
      <c r="MZ37" s="24" t="e">
        <f t="shared" si="154"/>
        <v>#VALUE!</v>
      </c>
      <c r="NA37" s="24" t="e">
        <f t="shared" si="155"/>
        <v>#VALUE!</v>
      </c>
      <c r="NB37">
        <v>-0.22550876164233</v>
      </c>
      <c r="NC37" t="e">
        <f>bvarM1*bvarM8</f>
        <v>#VALUE!</v>
      </c>
      <c r="ND37" t="e">
        <f>cvarM1*cvarM8</f>
        <v>#VALUE!</v>
      </c>
      <c r="NE37" t="e">
        <f>mvarM1*mvarM8</f>
        <v>#VALUE!</v>
      </c>
      <c r="NF37" s="24" t="e">
        <f t="shared" si="156"/>
        <v>#VALUE!</v>
      </c>
      <c r="NG37" s="24" t="e">
        <f t="shared" si="157"/>
        <v>#VALUE!</v>
      </c>
      <c r="NH37" s="24" t="e">
        <f t="shared" si="158"/>
        <v>#VALUE!</v>
      </c>
      <c r="NI37">
        <v>-1.1059079335502E-5</v>
      </c>
      <c r="NJ37" t="e">
        <f>bvarM4*bvarM6</f>
        <v>#VALUE!</v>
      </c>
      <c r="NK37" t="e">
        <f>cvarM4*cvarM6</f>
        <v>#VALUE!</v>
      </c>
      <c r="NL37" t="e">
        <f>mvarM4*mvarM6</f>
        <v>#VALUE!</v>
      </c>
      <c r="NM37" s="24" t="e">
        <f t="shared" si="159"/>
        <v>#VALUE!</v>
      </c>
      <c r="NN37" s="24" t="e">
        <f t="shared" si="160"/>
        <v>#VALUE!</v>
      </c>
      <c r="NO37" s="24" t="e">
        <f t="shared" si="161"/>
        <v>#VALUE!</v>
      </c>
      <c r="NP37">
        <v>-1.3038333450386999E-6</v>
      </c>
      <c r="NQ37" t="e">
        <f>bvarM2*bvarM4</f>
        <v>#VALUE!</v>
      </c>
      <c r="NR37" t="e">
        <f>cvarM2*cvarM4</f>
        <v>#VALUE!</v>
      </c>
      <c r="NS37" t="e">
        <f>mvarM2*mvarM4</f>
        <v>#VALUE!</v>
      </c>
      <c r="NT37" s="24" t="e">
        <f t="shared" si="162"/>
        <v>#VALUE!</v>
      </c>
      <c r="NU37" s="24" t="e">
        <f t="shared" si="163"/>
        <v>#VALUE!</v>
      </c>
      <c r="NV37" s="24" t="e">
        <f t="shared" si="164"/>
        <v>#VALUE!</v>
      </c>
      <c r="NW37">
        <v>-1.8473025681378999E-7</v>
      </c>
      <c r="NX37" t="e">
        <f>bvarM3*bvarM5</f>
        <v>#VALUE!</v>
      </c>
      <c r="NY37" t="e">
        <f>cvarM3*cvarM5</f>
        <v>#VALUE!</v>
      </c>
      <c r="NZ37" t="e">
        <f>mvarM3*mvarM5</f>
        <v>#VALUE!</v>
      </c>
      <c r="OA37" s="24" t="e">
        <f t="shared" si="165"/>
        <v>#VALUE!</v>
      </c>
      <c r="OB37" s="24" t="e">
        <f t="shared" si="166"/>
        <v>#VALUE!</v>
      </c>
      <c r="OC37" s="24" t="e">
        <f t="shared" si="167"/>
        <v>#VALUE!</v>
      </c>
      <c r="OD37">
        <v>3.8308450092829001E-4</v>
      </c>
      <c r="OE37" t="e">
        <f>bvarM4^2</f>
        <v>#VALUE!</v>
      </c>
      <c r="OF37" t="e">
        <f>cvarM4^2</f>
        <v>#VALUE!</v>
      </c>
      <c r="OG37" t="e">
        <f>mvarM4^2</f>
        <v>#VALUE!</v>
      </c>
      <c r="OH37" s="24" t="e">
        <f t="shared" si="168"/>
        <v>#VALUE!</v>
      </c>
      <c r="OI37" s="24" t="e">
        <f t="shared" si="169"/>
        <v>#VALUE!</v>
      </c>
      <c r="OJ37" s="24" t="e">
        <f t="shared" si="170"/>
        <v>#VALUE!</v>
      </c>
      <c r="OK37">
        <v>-1.2145957179508E-5</v>
      </c>
      <c r="OL37" t="e">
        <f>bvarM2*bvarM8</f>
        <v>#VALUE!</v>
      </c>
      <c r="OM37" t="e">
        <f>cvarM2*cvarM8</f>
        <v>#VALUE!</v>
      </c>
      <c r="ON37" t="e">
        <f>mvarM2*mvarM8</f>
        <v>#VALUE!</v>
      </c>
      <c r="OO37" s="24" t="e">
        <f t="shared" si="171"/>
        <v>#VALUE!</v>
      </c>
      <c r="OP37" s="24" t="e">
        <f t="shared" si="172"/>
        <v>#VALUE!</v>
      </c>
      <c r="OQ37" s="24" t="e">
        <f t="shared" si="173"/>
        <v>#VALUE!</v>
      </c>
      <c r="OR37">
        <v>0.14741096234091999</v>
      </c>
      <c r="OS37" t="e">
        <f>bvarM1*bvarM2</f>
        <v>#VALUE!</v>
      </c>
      <c r="OT37" t="e">
        <f>cvarM1*cvarM2</f>
        <v>#VALUE!</v>
      </c>
      <c r="OU37" t="e">
        <f>mvarM1*mvarM2</f>
        <v>#VALUE!</v>
      </c>
      <c r="OV37" s="24" t="e">
        <f t="shared" si="174"/>
        <v>#VALUE!</v>
      </c>
      <c r="OW37" s="24" t="e">
        <f t="shared" si="175"/>
        <v>#VALUE!</v>
      </c>
      <c r="OX37" s="24" t="e">
        <f t="shared" si="176"/>
        <v>#VALUE!</v>
      </c>
      <c r="OY37">
        <v>-3.2855122908763001E-6</v>
      </c>
      <c r="OZ37" t="e">
        <f>bvarM5*bvarM9</f>
        <v>#VALUE!</v>
      </c>
      <c r="PA37" t="e">
        <f>cvarM5*cvarM9</f>
        <v>#VALUE!</v>
      </c>
      <c r="PB37" t="e">
        <f>mvarM5*mvarM9</f>
        <v>#VALUE!</v>
      </c>
      <c r="PC37" s="24" t="e">
        <f t="shared" si="177"/>
        <v>#VALUE!</v>
      </c>
      <c r="PD37" s="24" t="e">
        <f t="shared" si="178"/>
        <v>#VALUE!</v>
      </c>
      <c r="PE37" s="24" t="e">
        <f t="shared" si="179"/>
        <v>#VALUE!</v>
      </c>
      <c r="PF37">
        <v>-7.7936141164365001E-3</v>
      </c>
      <c r="PG37" t="e">
        <f>bvarM1*bvarM4</f>
        <v>#VALUE!</v>
      </c>
      <c r="PH37" t="e">
        <f>cvarM1*cvarM4</f>
        <v>#VALUE!</v>
      </c>
      <c r="PI37" t="e">
        <f>mvarM1*mvarM4</f>
        <v>#VALUE!</v>
      </c>
      <c r="PJ37" s="24" t="e">
        <f t="shared" si="180"/>
        <v>#VALUE!</v>
      </c>
      <c r="PK37" s="24" t="e">
        <f t="shared" si="181"/>
        <v>#VALUE!</v>
      </c>
      <c r="PL37" s="24" t="e">
        <f t="shared" si="182"/>
        <v>#VALUE!</v>
      </c>
      <c r="PM37">
        <v>1.7200415412794E-7</v>
      </c>
      <c r="PN37" t="e">
        <f>bvarM3*bvarM6</f>
        <v>#VALUE!</v>
      </c>
      <c r="PO37" t="e">
        <f>cvarM3*cvarM6</f>
        <v>#VALUE!</v>
      </c>
      <c r="PP37" t="e">
        <f>mvarM3*mvarM6</f>
        <v>#VALUE!</v>
      </c>
      <c r="PQ37" s="24" t="e">
        <f t="shared" si="183"/>
        <v>#VALUE!</v>
      </c>
      <c r="PR37" s="24" t="e">
        <f t="shared" si="184"/>
        <v>#VALUE!</v>
      </c>
      <c r="PS37" s="24" t="e">
        <f t="shared" si="185"/>
        <v>#VALUE!</v>
      </c>
      <c r="PT37">
        <v>6.2485504150823005E-7</v>
      </c>
      <c r="PU37" t="e">
        <f>bvarHC1^2</f>
        <v>#VALUE!</v>
      </c>
      <c r="PV37" t="e">
        <f>cvarHC1^2</f>
        <v>#VALUE!</v>
      </c>
      <c r="PW37" t="e">
        <f>mvarHC1^2</f>
        <v>#VALUE!</v>
      </c>
      <c r="PX37" s="24" t="e">
        <f t="shared" si="186"/>
        <v>#VALUE!</v>
      </c>
      <c r="PY37" s="24" t="e">
        <f t="shared" si="187"/>
        <v>#VALUE!</v>
      </c>
      <c r="PZ37" s="24" t="e">
        <f t="shared" si="188"/>
        <v>#VALUE!</v>
      </c>
      <c r="QA37">
        <v>-4.9955249967381997E-6</v>
      </c>
      <c r="QB37" t="e">
        <f>bvarM3*bvarM8</f>
        <v>#VALUE!</v>
      </c>
      <c r="QC37" t="e">
        <f>cvarM3*cvarM8</f>
        <v>#VALUE!</v>
      </c>
      <c r="QD37" t="e">
        <f>mvarM3*mvarM8</f>
        <v>#VALUE!</v>
      </c>
      <c r="QE37" s="24" t="e">
        <f t="shared" si="189"/>
        <v>#VALUE!</v>
      </c>
      <c r="QF37" s="24" t="e">
        <f t="shared" si="190"/>
        <v>#VALUE!</v>
      </c>
      <c r="QG37" s="24" t="e">
        <f t="shared" si="191"/>
        <v>#VALUE!</v>
      </c>
      <c r="QH37">
        <v>6.8442542192702002E-2</v>
      </c>
      <c r="QI37" t="e">
        <f>bvarM1*bvarM5</f>
        <v>#VALUE!</v>
      </c>
      <c r="QJ37" t="e">
        <f>cvarM1*cvarM5</f>
        <v>#VALUE!</v>
      </c>
      <c r="QK37" t="e">
        <f>mvarM1*mvarM5</f>
        <v>#VALUE!</v>
      </c>
      <c r="QL37" s="24" t="e">
        <f t="shared" si="192"/>
        <v>#VALUE!</v>
      </c>
      <c r="QM37" s="24" t="e">
        <f t="shared" si="193"/>
        <v>#VALUE!</v>
      </c>
      <c r="QN37" s="24" t="e">
        <f t="shared" si="194"/>
        <v>#VALUE!</v>
      </c>
      <c r="QO37">
        <v>1.142803415482E-7</v>
      </c>
      <c r="QP37" t="e">
        <f>bvarHC1^2</f>
        <v>#VALUE!</v>
      </c>
      <c r="QQ37" t="e">
        <f>cvarHC1^2</f>
        <v>#VALUE!</v>
      </c>
      <c r="QR37" t="e">
        <f>mvarHC1^2</f>
        <v>#VALUE!</v>
      </c>
      <c r="QS37" s="24" t="e">
        <f t="shared" si="195"/>
        <v>#VALUE!</v>
      </c>
      <c r="QT37" s="24" t="e">
        <f t="shared" si="196"/>
        <v>#VALUE!</v>
      </c>
      <c r="QU37" s="24" t="e">
        <f t="shared" si="197"/>
        <v>#VALUE!</v>
      </c>
      <c r="QV37">
        <v>-1.3255238073506E-6</v>
      </c>
      <c r="QW37" t="e">
        <f>bvarM2*bvarM4</f>
        <v>#VALUE!</v>
      </c>
      <c r="QX37" t="e">
        <f>cvarM2*cvarM4</f>
        <v>#VALUE!</v>
      </c>
      <c r="QY37" t="e">
        <f>mvarM2*mvarM4</f>
        <v>#VALUE!</v>
      </c>
      <c r="QZ37" s="24" t="e">
        <f t="shared" si="198"/>
        <v>#VALUE!</v>
      </c>
      <c r="RA37" s="24" t="e">
        <f t="shared" si="199"/>
        <v>#VALUE!</v>
      </c>
      <c r="RB37" s="24" t="e">
        <f t="shared" si="200"/>
        <v>#VALUE!</v>
      </c>
      <c r="RC37">
        <v>-8.5531279800672E-6</v>
      </c>
      <c r="RD37" t="e">
        <f>bvarM2*bvarM7</f>
        <v>#VALUE!</v>
      </c>
      <c r="RE37" t="e">
        <f>cvarM2*cvarM7</f>
        <v>#VALUE!</v>
      </c>
      <c r="RF37" t="e">
        <f>mvarM2*mvarM7</f>
        <v>#VALUE!</v>
      </c>
      <c r="RG37" s="24" t="e">
        <f t="shared" si="201"/>
        <v>#VALUE!</v>
      </c>
      <c r="RH37" s="24" t="e">
        <f t="shared" si="202"/>
        <v>#VALUE!</v>
      </c>
      <c r="RI37" s="24" t="e">
        <f t="shared" si="203"/>
        <v>#VALUE!</v>
      </c>
      <c r="RJ37">
        <v>4.0500515588058001E-5</v>
      </c>
      <c r="RK37" t="e">
        <f>bvarM5^2</f>
        <v>#VALUE!</v>
      </c>
      <c r="RL37" t="e">
        <f>cvarM5^2</f>
        <v>#VALUE!</v>
      </c>
      <c r="RM37" t="e">
        <f>mvarM5^2</f>
        <v>#VALUE!</v>
      </c>
      <c r="RN37" s="24" t="e">
        <f t="shared" si="204"/>
        <v>#VALUE!</v>
      </c>
      <c r="RO37" s="24" t="e">
        <f t="shared" si="205"/>
        <v>#VALUE!</v>
      </c>
      <c r="RP37" s="24" t="e">
        <f t="shared" si="206"/>
        <v>#VALUE!</v>
      </c>
      <c r="RQ37">
        <v>-1.2984288348077E-5</v>
      </c>
      <c r="RR37" t="e">
        <f>bvarM2*bvarM8</f>
        <v>#VALUE!</v>
      </c>
      <c r="RS37" t="e">
        <f>cvarM2*cvarM8</f>
        <v>#VALUE!</v>
      </c>
      <c r="RT37" t="e">
        <f>mvarM2*mvarM8</f>
        <v>#VALUE!</v>
      </c>
      <c r="RU37" s="24" t="e">
        <f t="shared" si="207"/>
        <v>#VALUE!</v>
      </c>
      <c r="RV37" s="24" t="e">
        <f t="shared" si="208"/>
        <v>#VALUE!</v>
      </c>
      <c r="RW37" s="24" t="e">
        <f t="shared" si="209"/>
        <v>#VALUE!</v>
      </c>
      <c r="RX37">
        <v>-5.3300710355491004E-4</v>
      </c>
      <c r="RY37" t="e">
        <f>bvarHC2*bvarM7</f>
        <v>#VALUE!</v>
      </c>
      <c r="RZ37" t="e">
        <f>cvarHC2*cvarM7</f>
        <v>#VALUE!</v>
      </c>
      <c r="SA37" t="e">
        <f>mvarHC2*mvarM7</f>
        <v>#VALUE!</v>
      </c>
      <c r="SB37" s="24" t="e">
        <f t="shared" si="210"/>
        <v>#VALUE!</v>
      </c>
      <c r="SC37" s="24" t="e">
        <f t="shared" si="211"/>
        <v>#VALUE!</v>
      </c>
      <c r="SD37" s="24" t="e">
        <f t="shared" si="212"/>
        <v>#VALUE!</v>
      </c>
      <c r="SE37">
        <v>1.1068723764534001E-7</v>
      </c>
      <c r="SF37" t="e">
        <f>bvarHC1^2</f>
        <v>#VALUE!</v>
      </c>
      <c r="SG37" t="e">
        <f>cvarHC1^2</f>
        <v>#VALUE!</v>
      </c>
      <c r="SH37" t="e">
        <f>mvarHC1^2</f>
        <v>#VALUE!</v>
      </c>
      <c r="SI37" s="24" t="e">
        <f t="shared" si="213"/>
        <v>#VALUE!</v>
      </c>
      <c r="SJ37" s="24" t="e">
        <f t="shared" si="214"/>
        <v>#VALUE!</v>
      </c>
      <c r="SK37" s="24" t="e">
        <f t="shared" si="215"/>
        <v>#VALUE!</v>
      </c>
      <c r="SL37">
        <v>-9.3244940418962999E-6</v>
      </c>
      <c r="SM37" t="e">
        <f>bvarM2*bvarM8</f>
        <v>#VALUE!</v>
      </c>
      <c r="SN37" t="e">
        <f>cvarM2*cvarM8</f>
        <v>#VALUE!</v>
      </c>
      <c r="SO37" t="e">
        <f>mvarM2*mvarM8</f>
        <v>#VALUE!</v>
      </c>
      <c r="SP37" s="24" t="e">
        <f t="shared" si="216"/>
        <v>#VALUE!</v>
      </c>
      <c r="SQ37" s="24" t="e">
        <f t="shared" si="217"/>
        <v>#VALUE!</v>
      </c>
      <c r="SR37" s="24" t="e">
        <f t="shared" si="218"/>
        <v>#VALUE!</v>
      </c>
      <c r="SS37">
        <v>7.5224065995643002E-6</v>
      </c>
      <c r="ST37" t="e">
        <f>bvarM4*bvarM5</f>
        <v>#VALUE!</v>
      </c>
      <c r="SU37" t="e">
        <f>cvarM4*cvarM5</f>
        <v>#VALUE!</v>
      </c>
      <c r="SV37" t="e">
        <f>mvarM4*mvarM5</f>
        <v>#VALUE!</v>
      </c>
      <c r="SW37" s="24" t="e">
        <f t="shared" si="219"/>
        <v>#VALUE!</v>
      </c>
      <c r="SX37" s="24" t="e">
        <f t="shared" si="220"/>
        <v>#VALUE!</v>
      </c>
      <c r="SY37" s="24" t="e">
        <f t="shared" si="221"/>
        <v>#VALUE!</v>
      </c>
      <c r="SZ37">
        <v>3.4127285970386999E-5</v>
      </c>
      <c r="TA37" t="e">
        <f>bvarM2*bvarM9</f>
        <v>#VALUE!</v>
      </c>
      <c r="TB37" t="e">
        <f>cvarM2*cvarM9</f>
        <v>#VALUE!</v>
      </c>
      <c r="TC37" t="e">
        <f>mvarM2*mvarM9</f>
        <v>#VALUE!</v>
      </c>
      <c r="TD37" s="24" t="e">
        <f t="shared" si="222"/>
        <v>#VALUE!</v>
      </c>
      <c r="TE37" s="24" t="e">
        <f t="shared" si="223"/>
        <v>#VALUE!</v>
      </c>
      <c r="TF37" s="24" t="e">
        <f t="shared" si="224"/>
        <v>#VALUE!</v>
      </c>
      <c r="TG37">
        <v>-1.0387441924504001E-7</v>
      </c>
      <c r="TH37" t="e">
        <f>bvarM7^2</f>
        <v>#VALUE!</v>
      </c>
      <c r="TI37" t="e">
        <f>cvarM7^2</f>
        <v>#VALUE!</v>
      </c>
      <c r="TJ37" t="e">
        <f>mvarM7^2</f>
        <v>#VALUE!</v>
      </c>
      <c r="TK37" s="24" t="e">
        <f t="shared" si="225"/>
        <v>#VALUE!</v>
      </c>
      <c r="TL37" s="24" t="e">
        <f t="shared" si="226"/>
        <v>#VALUE!</v>
      </c>
      <c r="TM37" s="24" t="e">
        <f t="shared" si="227"/>
        <v>#VALUE!</v>
      </c>
      <c r="TN37">
        <v>-0.19743441441915999</v>
      </c>
      <c r="TO37" t="e">
        <f>bvarM1*bvarM5</f>
        <v>#VALUE!</v>
      </c>
      <c r="TP37" t="e">
        <f>cvarM1*cvarM5</f>
        <v>#VALUE!</v>
      </c>
      <c r="TQ37" t="e">
        <f>mvarM1*mvarM5</f>
        <v>#VALUE!</v>
      </c>
      <c r="TR37" s="24" t="e">
        <f t="shared" si="228"/>
        <v>#VALUE!</v>
      </c>
      <c r="TS37" s="24" t="e">
        <f t="shared" si="229"/>
        <v>#VALUE!</v>
      </c>
      <c r="TT37" s="24" t="e">
        <f t="shared" si="230"/>
        <v>#VALUE!</v>
      </c>
      <c r="TU37">
        <v>2.7388981774218E-5</v>
      </c>
      <c r="TV37" t="e">
        <f>bvarM2*bvarM5</f>
        <v>#VALUE!</v>
      </c>
      <c r="TW37" t="e">
        <f>cvarM2*cvarM5</f>
        <v>#VALUE!</v>
      </c>
      <c r="TX37" t="e">
        <f>mvarM2*mvarM5</f>
        <v>#VALUE!</v>
      </c>
      <c r="TY37" s="24" t="e">
        <f t="shared" si="231"/>
        <v>#VALUE!</v>
      </c>
      <c r="TZ37" s="24" t="e">
        <f t="shared" si="232"/>
        <v>#VALUE!</v>
      </c>
      <c r="UA37" s="24" t="e">
        <f t="shared" si="233"/>
        <v>#VALUE!</v>
      </c>
      <c r="UB37">
        <v>4.8520664426341997E-9</v>
      </c>
      <c r="UC37" t="e">
        <f>bvarM5*bvarM7</f>
        <v>#VALUE!</v>
      </c>
      <c r="UD37" t="e">
        <f>cvarM5*cvarM7</f>
        <v>#VALUE!</v>
      </c>
      <c r="UE37" t="e">
        <f>mvarM5*mvarM7</f>
        <v>#VALUE!</v>
      </c>
      <c r="UF37" s="24" t="e">
        <f t="shared" si="234"/>
        <v>#VALUE!</v>
      </c>
      <c r="UG37" s="24" t="e">
        <f t="shared" si="235"/>
        <v>#VALUE!</v>
      </c>
      <c r="UH37" s="24" t="e">
        <f t="shared" si="236"/>
        <v>#VALUE!</v>
      </c>
      <c r="UI37">
        <v>6.8960327446495996E-6</v>
      </c>
      <c r="UJ37" t="e">
        <f>bvarM2*bvarM4</f>
        <v>#VALUE!</v>
      </c>
      <c r="UK37" t="e">
        <f>cvarM2*cvarM4</f>
        <v>#VALUE!</v>
      </c>
      <c r="UL37" t="e">
        <f>mvarM2*mvarM4</f>
        <v>#VALUE!</v>
      </c>
      <c r="UM37" s="24" t="e">
        <f t="shared" si="237"/>
        <v>#VALUE!</v>
      </c>
      <c r="UN37" s="24" t="e">
        <f t="shared" si="238"/>
        <v>#VALUE!</v>
      </c>
      <c r="UO37" s="24" t="e">
        <f t="shared" si="239"/>
        <v>#VALUE!</v>
      </c>
      <c r="UP37">
        <v>4.4836522910766E-5</v>
      </c>
      <c r="UQ37" t="e">
        <f>bvarM2*bvarM5</f>
        <v>#VALUE!</v>
      </c>
      <c r="UR37" t="e">
        <f>cvarM2*cvarM5</f>
        <v>#VALUE!</v>
      </c>
      <c r="US37" t="e">
        <f>mvarM2*mvarM5</f>
        <v>#VALUE!</v>
      </c>
      <c r="UT37" s="24" t="e">
        <f t="shared" si="240"/>
        <v>#VALUE!</v>
      </c>
      <c r="UU37" s="24" t="e">
        <f t="shared" si="241"/>
        <v>#VALUE!</v>
      </c>
      <c r="UV37" s="24" t="e">
        <f t="shared" si="242"/>
        <v>#VALUE!</v>
      </c>
      <c r="UW37">
        <v>-5.4756964132394001E-9</v>
      </c>
      <c r="UX37" t="e">
        <f>bvarM7*bvarM9</f>
        <v>#VALUE!</v>
      </c>
      <c r="UY37" t="e">
        <f>cvarM7*cvarM9</f>
        <v>#VALUE!</v>
      </c>
      <c r="UZ37" t="e">
        <f>mvarM7*mvarM9</f>
        <v>#VALUE!</v>
      </c>
      <c r="VA37" s="24" t="e">
        <f t="shared" si="243"/>
        <v>#VALUE!</v>
      </c>
      <c r="VB37" s="24" t="e">
        <f t="shared" si="244"/>
        <v>#VALUE!</v>
      </c>
      <c r="VC37" s="24" t="e">
        <f t="shared" si="245"/>
        <v>#VALUE!</v>
      </c>
      <c r="VD37">
        <v>-3.704341277048E-6</v>
      </c>
      <c r="VE37" t="e">
        <f>bvarM3*bvarM5</f>
        <v>#VALUE!</v>
      </c>
      <c r="VF37" t="e">
        <f>cvarM3*cvarM5</f>
        <v>#VALUE!</v>
      </c>
      <c r="VG37" t="e">
        <f>mvarM3*mvarM5</f>
        <v>#VALUE!</v>
      </c>
      <c r="VH37" s="24" t="e">
        <f t="shared" si="246"/>
        <v>#VALUE!</v>
      </c>
      <c r="VI37" s="24" t="e">
        <f t="shared" si="247"/>
        <v>#VALUE!</v>
      </c>
      <c r="VJ37" s="24" t="e">
        <f t="shared" si="248"/>
        <v>#VALUE!</v>
      </c>
      <c r="VK37">
        <v>3.0102549954224E-5</v>
      </c>
      <c r="VL37" t="e">
        <f>bvarM2*bvarM5</f>
        <v>#VALUE!</v>
      </c>
      <c r="VM37" t="e">
        <f>cvarM2*cvarM5</f>
        <v>#VALUE!</v>
      </c>
      <c r="VN37" t="e">
        <f>mvarM2*mvarM5</f>
        <v>#VALUE!</v>
      </c>
      <c r="VO37" s="24" t="e">
        <f t="shared" si="249"/>
        <v>#VALUE!</v>
      </c>
      <c r="VP37" s="24" t="e">
        <f t="shared" si="250"/>
        <v>#VALUE!</v>
      </c>
      <c r="VQ37" s="24" t="e">
        <f t="shared" si="251"/>
        <v>#VALUE!</v>
      </c>
      <c r="VR37">
        <v>-4.6685374768610002E-10</v>
      </c>
      <c r="VS37" t="e">
        <f>bvarM4*bvarM6</f>
        <v>#VALUE!</v>
      </c>
      <c r="VT37" t="e">
        <f>cvarM4*cvarM6</f>
        <v>#VALUE!</v>
      </c>
      <c r="VU37" t="e">
        <f>mvarM4*mvarM6</f>
        <v>#VALUE!</v>
      </c>
      <c r="VV37" s="24" t="e">
        <f t="shared" si="252"/>
        <v>#VALUE!</v>
      </c>
      <c r="VW37" s="24" t="e">
        <f t="shared" si="253"/>
        <v>#VALUE!</v>
      </c>
      <c r="VX37" s="24" t="e">
        <f t="shared" si="254"/>
        <v>#VALUE!</v>
      </c>
      <c r="VY37">
        <v>1.3402179382018E-5</v>
      </c>
      <c r="VZ37" t="e">
        <f>bvarM4*bvarM6</f>
        <v>#VALUE!</v>
      </c>
      <c r="WA37" t="e">
        <f>cvarM4*cvarM6</f>
        <v>#VALUE!</v>
      </c>
      <c r="WB37" t="e">
        <f>mvarM4*mvarM6</f>
        <v>#VALUE!</v>
      </c>
      <c r="WC37" s="24" t="e">
        <f t="shared" si="255"/>
        <v>#VALUE!</v>
      </c>
      <c r="WD37" s="24" t="e">
        <f t="shared" si="256"/>
        <v>#VALUE!</v>
      </c>
      <c r="WE37" s="24" t="e">
        <f t="shared" si="257"/>
        <v>#VALUE!</v>
      </c>
      <c r="WF37">
        <v>1.0912026363327E-4</v>
      </c>
      <c r="WG37" t="e">
        <f>bvarM2*bvarM6</f>
        <v>#VALUE!</v>
      </c>
      <c r="WH37" t="e">
        <f>cvarM2*cvarM6</f>
        <v>#VALUE!</v>
      </c>
      <c r="WI37" t="e">
        <f>mvarM2*mvarM6</f>
        <v>#VALUE!</v>
      </c>
      <c r="WJ37" s="24" t="e">
        <f t="shared" si="258"/>
        <v>#VALUE!</v>
      </c>
      <c r="WK37" s="24" t="e">
        <f t="shared" si="259"/>
        <v>#VALUE!</v>
      </c>
      <c r="WL37" s="24" t="e">
        <f t="shared" si="260"/>
        <v>#VALUE!</v>
      </c>
      <c r="WM37">
        <v>-2.9369492458480002E-10</v>
      </c>
      <c r="WN37" t="e">
        <f>bvarM4^3</f>
        <v>#VALUE!</v>
      </c>
      <c r="WO37" t="e">
        <f>cvarM4^3</f>
        <v>#VALUE!</v>
      </c>
      <c r="WP37" t="e">
        <f>mvarM4^3</f>
        <v>#VALUE!</v>
      </c>
      <c r="WQ37" s="24" t="e">
        <f t="shared" si="261"/>
        <v>#VALUE!</v>
      </c>
      <c r="WR37" s="24" t="e">
        <f t="shared" si="262"/>
        <v>#VALUE!</v>
      </c>
      <c r="WS37" s="24" t="e">
        <f t="shared" si="263"/>
        <v>#VALUE!</v>
      </c>
      <c r="WT37">
        <v>-0.34516721506405001</v>
      </c>
      <c r="WU37" t="e">
        <f>bvarM1*bvarM7</f>
        <v>#VALUE!</v>
      </c>
      <c r="WV37" t="e">
        <f>cvarM1*cvarM7</f>
        <v>#VALUE!</v>
      </c>
      <c r="WW37" t="e">
        <f>mvarM1*mvarM7</f>
        <v>#VALUE!</v>
      </c>
      <c r="WX37" s="24" t="e">
        <f t="shared" si="264"/>
        <v>#VALUE!</v>
      </c>
      <c r="WY37" s="24" t="e">
        <f t="shared" si="265"/>
        <v>#VALUE!</v>
      </c>
      <c r="WZ37" s="24" t="e">
        <f t="shared" si="266"/>
        <v>#VALUE!</v>
      </c>
      <c r="XA37">
        <v>3.8762536595200002E-5</v>
      </c>
      <c r="XB37" t="e">
        <f>bvarM2*bvarM5</f>
        <v>#VALUE!</v>
      </c>
      <c r="XC37" t="e">
        <f>cvarM2*cvarM5</f>
        <v>#VALUE!</v>
      </c>
      <c r="XD37" t="e">
        <f>mvarM2*mvarM5</f>
        <v>#VALUE!</v>
      </c>
      <c r="XE37" s="24" t="e">
        <f t="shared" si="267"/>
        <v>#VALUE!</v>
      </c>
      <c r="XF37" s="24" t="e">
        <f t="shared" si="268"/>
        <v>#VALUE!</v>
      </c>
      <c r="XG37" s="24" t="e">
        <f t="shared" si="269"/>
        <v>#VALUE!</v>
      </c>
      <c r="XH37">
        <v>5.0664968889099997</v>
      </c>
      <c r="XI37" t="e">
        <f>bvarM1^2</f>
        <v>#VALUE!</v>
      </c>
      <c r="XJ37" t="e">
        <f>cvarM1^2</f>
        <v>#VALUE!</v>
      </c>
      <c r="XK37" t="e">
        <f>mvarM1^2</f>
        <v>#VALUE!</v>
      </c>
      <c r="XL37" s="24" t="e">
        <f t="shared" si="270"/>
        <v>#VALUE!</v>
      </c>
      <c r="XM37" s="24" t="e">
        <f t="shared" si="271"/>
        <v>#VALUE!</v>
      </c>
      <c r="XN37" s="24" t="e">
        <f t="shared" si="272"/>
        <v>#VALUE!</v>
      </c>
      <c r="XO37">
        <v>-8.0457045852047998E-6</v>
      </c>
      <c r="XP37" t="e">
        <f>bvarM3*bvarM5</f>
        <v>#VALUE!</v>
      </c>
      <c r="XQ37" t="e">
        <f>cvarM3*cvarM5</f>
        <v>#VALUE!</v>
      </c>
      <c r="XR37" t="e">
        <f>mvarM3*mvarM5</f>
        <v>#VALUE!</v>
      </c>
      <c r="XS37" s="24" t="e">
        <f t="shared" si="273"/>
        <v>#VALUE!</v>
      </c>
      <c r="XT37" s="24" t="e">
        <f t="shared" si="274"/>
        <v>#VALUE!</v>
      </c>
      <c r="XU37" s="24" t="e">
        <f t="shared" si="275"/>
        <v>#VALUE!</v>
      </c>
      <c r="XV37">
        <v>3.6333720510025997E-5</v>
      </c>
      <c r="XW37" t="e">
        <f>bvarM2*bvarM9</f>
        <v>#VALUE!</v>
      </c>
      <c r="XX37" t="e">
        <f>cvarM2*cvarM9</f>
        <v>#VALUE!</v>
      </c>
      <c r="XY37" t="e">
        <f>mvarM2*mvarM9</f>
        <v>#VALUE!</v>
      </c>
      <c r="XZ37" s="24" t="e">
        <f t="shared" si="276"/>
        <v>#VALUE!</v>
      </c>
      <c r="YA37" s="24" t="e">
        <f t="shared" si="277"/>
        <v>#VALUE!</v>
      </c>
      <c r="YB37" s="24" t="e">
        <f t="shared" si="278"/>
        <v>#VALUE!</v>
      </c>
      <c r="YC37">
        <v>2.6951211208238999E-11</v>
      </c>
      <c r="YD37" t="e">
        <f>bvarHC1^2</f>
        <v>#VALUE!</v>
      </c>
      <c r="YE37" t="e">
        <f>cvarHC1^2</f>
        <v>#VALUE!</v>
      </c>
      <c r="YF37" t="e">
        <f>mvarHC1^2</f>
        <v>#VALUE!</v>
      </c>
      <c r="YG37" s="24" t="e">
        <f t="shared" si="279"/>
        <v>#VALUE!</v>
      </c>
      <c r="YH37" s="24" t="e">
        <f t="shared" si="280"/>
        <v>#VALUE!</v>
      </c>
      <c r="YI37" s="24" t="e">
        <f t="shared" si="281"/>
        <v>#VALUE!</v>
      </c>
      <c r="YJ37">
        <v>8.0490593369055998E-6</v>
      </c>
      <c r="YK37" t="e">
        <f>bvarM2*bvarM5</f>
        <v>#VALUE!</v>
      </c>
      <c r="YL37" t="e">
        <f>cvarM2*cvarM5</f>
        <v>#VALUE!</v>
      </c>
      <c r="YM37" t="e">
        <f>mvarM2*mvarM5</f>
        <v>#VALUE!</v>
      </c>
      <c r="YN37" s="24" t="e">
        <f t="shared" si="282"/>
        <v>#VALUE!</v>
      </c>
      <c r="YO37" s="24" t="e">
        <f t="shared" si="283"/>
        <v>#VALUE!</v>
      </c>
      <c r="YP37" s="24" t="e">
        <f t="shared" si="284"/>
        <v>#VALUE!</v>
      </c>
      <c r="YQ37">
        <v>2.3790106573917999E-5</v>
      </c>
      <c r="YR37" t="e">
        <f>bvarM2*bvarM5</f>
        <v>#VALUE!</v>
      </c>
      <c r="YS37" t="e">
        <f>cvarM2*cvarM5</f>
        <v>#VALUE!</v>
      </c>
      <c r="YT37" t="e">
        <f>mvarM2*mvarM5</f>
        <v>#VALUE!</v>
      </c>
      <c r="YU37" s="24" t="e">
        <f t="shared" si="285"/>
        <v>#VALUE!</v>
      </c>
      <c r="YV37" s="24" t="e">
        <f t="shared" si="286"/>
        <v>#VALUE!</v>
      </c>
      <c r="YW37" s="24" t="e">
        <f t="shared" si="287"/>
        <v>#VALUE!</v>
      </c>
      <c r="YX37">
        <v>-4.5244714234292996E-9</v>
      </c>
      <c r="YY37" t="e">
        <f>bvarM4*bvarM7</f>
        <v>#VALUE!</v>
      </c>
      <c r="YZ37" t="e">
        <f>cvarM4*cvarM7</f>
        <v>#VALUE!</v>
      </c>
      <c r="ZA37" t="e">
        <f>mvarM4*mvarM7</f>
        <v>#VALUE!</v>
      </c>
      <c r="ZB37" s="24" t="e">
        <f t="shared" si="288"/>
        <v>#VALUE!</v>
      </c>
      <c r="ZC37" s="24" t="e">
        <f t="shared" si="289"/>
        <v>#VALUE!</v>
      </c>
      <c r="ZD37" s="24" t="e">
        <f t="shared" si="290"/>
        <v>#VALUE!</v>
      </c>
      <c r="ZE37">
        <v>2.3452040638258E-6</v>
      </c>
      <c r="ZF37" t="e">
        <f>bvarM4*bvarM9</f>
        <v>#VALUE!</v>
      </c>
      <c r="ZG37" t="e">
        <f>cvarM4*cvarM9</f>
        <v>#VALUE!</v>
      </c>
      <c r="ZH37" t="e">
        <f>mvarM4*mvarM9</f>
        <v>#VALUE!</v>
      </c>
      <c r="ZI37" s="24" t="e">
        <f t="shared" si="291"/>
        <v>#VALUE!</v>
      </c>
      <c r="ZJ37" s="24" t="e">
        <f t="shared" si="292"/>
        <v>#VALUE!</v>
      </c>
      <c r="ZK37" s="24" t="e">
        <f t="shared" si="293"/>
        <v>#VALUE!</v>
      </c>
      <c r="ZL37">
        <v>4.6275377172215999E-5</v>
      </c>
      <c r="ZM37" t="e">
        <f>bvarM2*bvarM9</f>
        <v>#VALUE!</v>
      </c>
      <c r="ZN37" t="e">
        <f>cvarM2*cvarM9</f>
        <v>#VALUE!</v>
      </c>
      <c r="ZO37" t="e">
        <f>mvarM2*mvarM9</f>
        <v>#VALUE!</v>
      </c>
      <c r="ZP37" s="24" t="e">
        <f t="shared" si="294"/>
        <v>#VALUE!</v>
      </c>
      <c r="ZQ37" s="24" t="e">
        <f t="shared" si="295"/>
        <v>#VALUE!</v>
      </c>
      <c r="ZR37" s="24" t="e">
        <f t="shared" si="296"/>
        <v>#VALUE!</v>
      </c>
      <c r="ZS37">
        <v>-5.5804586113423998E-9</v>
      </c>
      <c r="ZT37" t="e">
        <f>bvarM3^2</f>
        <v>#VALUE!</v>
      </c>
      <c r="ZU37" t="e">
        <f>cvarM3^2</f>
        <v>#VALUE!</v>
      </c>
      <c r="ZV37" t="e">
        <f>mvarM3^2</f>
        <v>#VALUE!</v>
      </c>
      <c r="ZW37" s="24" t="e">
        <f t="shared" si="297"/>
        <v>#VALUE!</v>
      </c>
      <c r="ZX37" s="24" t="e">
        <f t="shared" si="298"/>
        <v>#VALUE!</v>
      </c>
      <c r="ZY37" s="24" t="e">
        <f t="shared" si="299"/>
        <v>#VALUE!</v>
      </c>
      <c r="ZZ37">
        <v>-3.2219078761279001E-7</v>
      </c>
      <c r="AAA37" t="e">
        <f>bvarM2*bvarM5</f>
        <v>#VALUE!</v>
      </c>
      <c r="AAB37" t="e">
        <f>cvarM2*cvarM5</f>
        <v>#VALUE!</v>
      </c>
      <c r="AAC37" t="e">
        <f>mvarM2*mvarM5</f>
        <v>#VALUE!</v>
      </c>
      <c r="AAD37" s="24" t="e">
        <f t="shared" si="300"/>
        <v>#VALUE!</v>
      </c>
      <c r="AAE37" s="24" t="e">
        <f t="shared" si="301"/>
        <v>#VALUE!</v>
      </c>
      <c r="AAF37" s="24" t="e">
        <f t="shared" si="302"/>
        <v>#VALUE!</v>
      </c>
      <c r="AAG37">
        <v>-0.40183844203255997</v>
      </c>
      <c r="AAH37" t="e">
        <f>bvarM1*bvarM9</f>
        <v>#VALUE!</v>
      </c>
      <c r="AAI37" t="e">
        <f>cvarM1*cvarM9</f>
        <v>#VALUE!</v>
      </c>
      <c r="AAJ37" t="e">
        <f>mvarM1*mvarM9</f>
        <v>#VALUE!</v>
      </c>
      <c r="AAK37" s="24" t="e">
        <f t="shared" si="303"/>
        <v>#VALUE!</v>
      </c>
      <c r="AAL37" s="24" t="e">
        <f t="shared" si="304"/>
        <v>#VALUE!</v>
      </c>
      <c r="AAM37" s="24" t="e">
        <f t="shared" si="305"/>
        <v>#VALUE!</v>
      </c>
      <c r="AAN37">
        <v>-8.8235658022516002E-10</v>
      </c>
      <c r="AAO37" t="e">
        <f>bvarM4*bvarM6</f>
        <v>#VALUE!</v>
      </c>
      <c r="AAP37" t="e">
        <f>cvarM4*cvarM6</f>
        <v>#VALUE!</v>
      </c>
      <c r="AAQ37" t="e">
        <f>mvarM4*mvarM6</f>
        <v>#VALUE!</v>
      </c>
      <c r="AAR37" s="24" t="e">
        <f t="shared" si="306"/>
        <v>#VALUE!</v>
      </c>
      <c r="AAS37" s="24" t="e">
        <f t="shared" si="307"/>
        <v>#VALUE!</v>
      </c>
      <c r="AAT37" s="24" t="e">
        <f t="shared" si="308"/>
        <v>#VALUE!</v>
      </c>
      <c r="AAU37">
        <v>-6.9540494930037005E-5</v>
      </c>
      <c r="AAV37" t="e">
        <f>bvarM3^2</f>
        <v>#VALUE!</v>
      </c>
      <c r="AAW37" t="e">
        <f>cvarM3^2</f>
        <v>#VALUE!</v>
      </c>
      <c r="AAX37" t="e">
        <f>mvarM3^2</f>
        <v>#VALUE!</v>
      </c>
      <c r="AAY37" s="24" t="e">
        <f t="shared" si="309"/>
        <v>#VALUE!</v>
      </c>
      <c r="AAZ37" s="24" t="e">
        <f t="shared" si="310"/>
        <v>#VALUE!</v>
      </c>
      <c r="ABA37" s="24" t="e">
        <f t="shared" si="311"/>
        <v>#VALUE!</v>
      </c>
      <c r="ABB37">
        <v>-4.2158679541007E-5</v>
      </c>
      <c r="ABC37" t="e">
        <f>bvarM4*bvarM6</f>
        <v>#VALUE!</v>
      </c>
      <c r="ABD37" t="e">
        <f>cvarM4*cvarM6</f>
        <v>#VALUE!</v>
      </c>
      <c r="ABE37" t="e">
        <f>mvarM4*mvarM6</f>
        <v>#VALUE!</v>
      </c>
      <c r="ABF37" s="24" t="e">
        <f t="shared" si="312"/>
        <v>#VALUE!</v>
      </c>
      <c r="ABG37" s="24" t="e">
        <f t="shared" si="313"/>
        <v>#VALUE!</v>
      </c>
      <c r="ABH37" s="24" t="e">
        <f t="shared" si="314"/>
        <v>#VALUE!</v>
      </c>
      <c r="ABI37">
        <v>4.4568416366244003E-8</v>
      </c>
      <c r="ABJ37" t="e">
        <f>bvarM4^2</f>
        <v>#VALUE!</v>
      </c>
      <c r="ABK37" t="e">
        <f>cvarM4^2</f>
        <v>#VALUE!</v>
      </c>
      <c r="ABL37" t="e">
        <f>mvarM4^2</f>
        <v>#VALUE!</v>
      </c>
      <c r="ABM37" s="24" t="e">
        <f t="shared" si="315"/>
        <v>#VALUE!</v>
      </c>
      <c r="ABN37" s="24" t="e">
        <f t="shared" si="316"/>
        <v>#VALUE!</v>
      </c>
      <c r="ABO37" s="24" t="e">
        <f t="shared" si="317"/>
        <v>#VALUE!</v>
      </c>
      <c r="ABP37">
        <v>8.3527581701337996E-7</v>
      </c>
      <c r="ABQ37" t="e">
        <f>bvarM4*bvarM6</f>
        <v>#VALUE!</v>
      </c>
      <c r="ABR37" t="e">
        <f>cvarM4*cvarM6</f>
        <v>#VALUE!</v>
      </c>
      <c r="ABS37" t="e">
        <f>mvarM4*mvarM6</f>
        <v>#VALUE!</v>
      </c>
      <c r="ABT37" s="24" t="e">
        <f t="shared" si="318"/>
        <v>#VALUE!</v>
      </c>
      <c r="ABU37" s="24" t="e">
        <f t="shared" si="319"/>
        <v>#VALUE!</v>
      </c>
      <c r="ABV37" s="24" t="e">
        <f t="shared" si="320"/>
        <v>#VALUE!</v>
      </c>
      <c r="ABW37">
        <v>2.8595066358675001</v>
      </c>
      <c r="ABX37" t="e">
        <f>bvarM1*bvarM7</f>
        <v>#VALUE!</v>
      </c>
      <c r="ABY37" t="e">
        <f>cvarM1*cvarM7</f>
        <v>#VALUE!</v>
      </c>
      <c r="ABZ37" t="e">
        <f>mvarM1*mvarM7</f>
        <v>#VALUE!</v>
      </c>
      <c r="ACA37" s="24" t="e">
        <f t="shared" si="321"/>
        <v>#VALUE!</v>
      </c>
      <c r="ACB37" s="24" t="e">
        <f t="shared" si="322"/>
        <v>#VALUE!</v>
      </c>
      <c r="ACC37" s="24" t="e">
        <f t="shared" si="323"/>
        <v>#VALUE!</v>
      </c>
      <c r="ACD37">
        <v>-4.0527563704988003E-11</v>
      </c>
      <c r="ACE37" t="e">
        <f>bvarM4*bvarM9</f>
        <v>#VALUE!</v>
      </c>
      <c r="ACF37" t="e">
        <f>cvarM4*cvarM9</f>
        <v>#VALUE!</v>
      </c>
      <c r="ACG37" t="e">
        <f>mvarM4*mvarM9</f>
        <v>#VALUE!</v>
      </c>
      <c r="ACH37" s="24" t="e">
        <f t="shared" si="324"/>
        <v>#VALUE!</v>
      </c>
      <c r="ACI37" s="24" t="e">
        <f t="shared" si="325"/>
        <v>#VALUE!</v>
      </c>
      <c r="ACJ37" s="24" t="e">
        <f t="shared" si="326"/>
        <v>#VALUE!</v>
      </c>
      <c r="ACK37">
        <v>1.9942280934144001E-7</v>
      </c>
      <c r="ACL37" t="e">
        <f>bvarHC1^2</f>
        <v>#VALUE!</v>
      </c>
      <c r="ACM37" t="e">
        <f>cvarHC1^2</f>
        <v>#VALUE!</v>
      </c>
      <c r="ACN37" t="e">
        <f>mvarHC1^2</f>
        <v>#VALUE!</v>
      </c>
      <c r="ACO37" s="24" t="e">
        <f t="shared" si="327"/>
        <v>#VALUE!</v>
      </c>
      <c r="ACP37" s="24" t="e">
        <f t="shared" si="328"/>
        <v>#VALUE!</v>
      </c>
      <c r="ACQ37" s="24" t="e">
        <f t="shared" si="329"/>
        <v>#VALUE!</v>
      </c>
      <c r="ACR37">
        <v>-1.5902234389813001E-10</v>
      </c>
      <c r="ACS37" t="e">
        <f>bvarHC1^3</f>
        <v>#VALUE!</v>
      </c>
      <c r="ACT37" t="e">
        <f>cvarHC1^3</f>
        <v>#VALUE!</v>
      </c>
      <c r="ACU37" t="e">
        <f>mvarHC1^3</f>
        <v>#VALUE!</v>
      </c>
      <c r="ACV37" s="24" t="e">
        <f t="shared" si="330"/>
        <v>#VALUE!</v>
      </c>
      <c r="ACW37" s="24" t="e">
        <f t="shared" si="331"/>
        <v>#VALUE!</v>
      </c>
      <c r="ACX37" s="24" t="e">
        <f t="shared" si="332"/>
        <v>#VALUE!</v>
      </c>
      <c r="ACY37">
        <v>2.8182993418176001</v>
      </c>
      <c r="ACZ37" t="e">
        <f>bvarM1^2</f>
        <v>#VALUE!</v>
      </c>
      <c r="ADA37" t="e">
        <f>cvarM1^2</f>
        <v>#VALUE!</v>
      </c>
      <c r="ADB37" t="e">
        <f>mvarM1^2</f>
        <v>#VALUE!</v>
      </c>
      <c r="ADC37" s="24" t="e">
        <f t="shared" si="333"/>
        <v>#VALUE!</v>
      </c>
      <c r="ADD37" s="24" t="e">
        <f t="shared" si="334"/>
        <v>#VALUE!</v>
      </c>
      <c r="ADE37" s="24" t="e">
        <f t="shared" si="335"/>
        <v>#VALUE!</v>
      </c>
      <c r="ADF37">
        <v>-2.6702528666031002E-6</v>
      </c>
      <c r="ADG37" t="e">
        <f>bvarM7*bvarM9</f>
        <v>#VALUE!</v>
      </c>
      <c r="ADH37" t="e">
        <f>cvarM7*cvarM9</f>
        <v>#VALUE!</v>
      </c>
      <c r="ADI37" t="e">
        <f>mvarM7*mvarM9</f>
        <v>#VALUE!</v>
      </c>
      <c r="ADJ37" s="24" t="e">
        <f t="shared" si="336"/>
        <v>#VALUE!</v>
      </c>
      <c r="ADK37" s="24" t="e">
        <f t="shared" si="337"/>
        <v>#VALUE!</v>
      </c>
      <c r="ADL37" s="24" t="e">
        <f t="shared" si="338"/>
        <v>#VALUE!</v>
      </c>
      <c r="ADM37">
        <v>-2.9273438808459002E-4</v>
      </c>
      <c r="ADN37" t="e">
        <f>bvarHC2^2</f>
        <v>#VALUE!</v>
      </c>
      <c r="ADO37" t="e">
        <f>cvarHC2^2</f>
        <v>#VALUE!</v>
      </c>
      <c r="ADP37" t="e">
        <f>mvarHC2^2</f>
        <v>#VALUE!</v>
      </c>
      <c r="ADQ37" s="24" t="e">
        <f t="shared" si="339"/>
        <v>#VALUE!</v>
      </c>
      <c r="ADR37" s="24" t="e">
        <f t="shared" si="340"/>
        <v>#VALUE!</v>
      </c>
      <c r="ADS37" s="24" t="e">
        <f t="shared" si="341"/>
        <v>#VALUE!</v>
      </c>
      <c r="ADT37">
        <v>-5.7087658267281997E-9</v>
      </c>
      <c r="ADU37" t="e">
        <f>bvarM5^2</f>
        <v>#VALUE!</v>
      </c>
      <c r="ADV37" t="e">
        <f>cvarM5^2</f>
        <v>#VALUE!</v>
      </c>
      <c r="ADW37" t="e">
        <f>mvarM5^2</f>
        <v>#VALUE!</v>
      </c>
      <c r="ADX37" s="24" t="e">
        <f t="shared" si="342"/>
        <v>#VALUE!</v>
      </c>
      <c r="ADY37" s="24" t="e">
        <f t="shared" si="343"/>
        <v>#VALUE!</v>
      </c>
      <c r="ADZ37" s="24" t="e">
        <f t="shared" si="344"/>
        <v>#VALUE!</v>
      </c>
      <c r="AEA37">
        <v>1.5946084161557E-7</v>
      </c>
      <c r="AEB37" t="e">
        <f>bvarHC1^2</f>
        <v>#VALUE!</v>
      </c>
      <c r="AEC37" t="e">
        <f>cvarHC1^2</f>
        <v>#VALUE!</v>
      </c>
      <c r="AED37" t="e">
        <f>mvarHC1^2</f>
        <v>#VALUE!</v>
      </c>
      <c r="AEE37" s="24" t="e">
        <f t="shared" si="345"/>
        <v>#VALUE!</v>
      </c>
      <c r="AEF37" s="24" t="e">
        <f t="shared" si="346"/>
        <v>#VALUE!</v>
      </c>
      <c r="AEG37" s="24" t="e">
        <f t="shared" si="347"/>
        <v>#VALUE!</v>
      </c>
      <c r="AEH37">
        <v>6.6727177532840005E-5</v>
      </c>
      <c r="AEI37" t="e">
        <f>bvarHC2^3</f>
        <v>#VALUE!</v>
      </c>
      <c r="AEJ37" t="e">
        <f>cvarHC2^3</f>
        <v>#VALUE!</v>
      </c>
      <c r="AEK37" t="e">
        <f>mvarHC2^3</f>
        <v>#VALUE!</v>
      </c>
      <c r="AEL37" s="24" t="e">
        <f t="shared" si="348"/>
        <v>#VALUE!</v>
      </c>
      <c r="AEM37" s="24" t="e">
        <f t="shared" si="349"/>
        <v>#VALUE!</v>
      </c>
      <c r="AEN37" s="24" t="e">
        <f t="shared" si="350"/>
        <v>#VALUE!</v>
      </c>
      <c r="AEO37">
        <v>-2.9487615083741E-9</v>
      </c>
      <c r="AEP37" t="e">
        <f>bvarM5^2</f>
        <v>#VALUE!</v>
      </c>
      <c r="AEQ37" t="e">
        <f>cvarM5^2</f>
        <v>#VALUE!</v>
      </c>
      <c r="AER37" t="e">
        <f>mvarM5^2</f>
        <v>#VALUE!</v>
      </c>
      <c r="AES37" s="24" t="e">
        <f t="shared" si="351"/>
        <v>#VALUE!</v>
      </c>
      <c r="AET37" s="24" t="e">
        <f t="shared" si="352"/>
        <v>#VALUE!</v>
      </c>
      <c r="AEU37" s="24" t="e">
        <f t="shared" si="353"/>
        <v>#VALUE!</v>
      </c>
      <c r="AEV37">
        <v>-1.0738393969394999E-5</v>
      </c>
      <c r="AEW37" t="e">
        <f>bvarM5^2</f>
        <v>#VALUE!</v>
      </c>
      <c r="AEX37" t="e">
        <f>cvarM5^2</f>
        <v>#VALUE!</v>
      </c>
      <c r="AEY37" t="e">
        <f>mvarM5^2</f>
        <v>#VALUE!</v>
      </c>
      <c r="AEZ37" s="24" t="e">
        <f t="shared" si="354"/>
        <v>#VALUE!</v>
      </c>
      <c r="AFA37" s="24" t="e">
        <f t="shared" si="355"/>
        <v>#VALUE!</v>
      </c>
      <c r="AFB37" s="24" t="e">
        <f t="shared" si="356"/>
        <v>#VALUE!</v>
      </c>
      <c r="AFC37">
        <v>195160.51722464</v>
      </c>
      <c r="AFD37" t="e">
        <f>bvarM1^2</f>
        <v>#VALUE!</v>
      </c>
      <c r="AFE37" t="e">
        <f>cvarM1^2</f>
        <v>#VALUE!</v>
      </c>
      <c r="AFF37" t="e">
        <f>mvarM1^2</f>
        <v>#VALUE!</v>
      </c>
      <c r="AFG37" s="24" t="e">
        <f t="shared" si="357"/>
        <v>#VALUE!</v>
      </c>
      <c r="AFH37" s="24" t="e">
        <f t="shared" si="358"/>
        <v>#VALUE!</v>
      </c>
      <c r="AFI37" s="24" t="e">
        <f t="shared" si="359"/>
        <v>#VALUE!</v>
      </c>
      <c r="AFJ37">
        <v>-1.2672810343619E-9</v>
      </c>
      <c r="AFK37" t="e">
        <f>bvarM5^2</f>
        <v>#VALUE!</v>
      </c>
      <c r="AFL37" t="e">
        <f>cvarM5^2</f>
        <v>#VALUE!</v>
      </c>
      <c r="AFM37" t="e">
        <f>mvarM5^2</f>
        <v>#VALUE!</v>
      </c>
      <c r="AFN37" s="24" t="e">
        <f t="shared" si="360"/>
        <v>#VALUE!</v>
      </c>
      <c r="AFO37" s="24" t="e">
        <f t="shared" si="361"/>
        <v>#VALUE!</v>
      </c>
      <c r="AFP37" s="24" t="e">
        <f t="shared" si="362"/>
        <v>#VALUE!</v>
      </c>
      <c r="AFQ37">
        <v>6.5442592775860002E-5</v>
      </c>
      <c r="AFR37" t="e">
        <f>bvarM6*bvarM7</f>
        <v>#VALUE!</v>
      </c>
      <c r="AFS37" t="e">
        <f>cvarM6*cvarM7</f>
        <v>#VALUE!</v>
      </c>
      <c r="AFT37" t="e">
        <f>mvarM6*mvarM7</f>
        <v>#VALUE!</v>
      </c>
      <c r="AFU37" s="24" t="e">
        <f t="shared" si="363"/>
        <v>#VALUE!</v>
      </c>
      <c r="AFV37" s="24" t="e">
        <f t="shared" si="364"/>
        <v>#VALUE!</v>
      </c>
      <c r="AFW37" s="24" t="e">
        <f t="shared" si="365"/>
        <v>#VALUE!</v>
      </c>
      <c r="AFX37">
        <v>5.0485703801991001E-3</v>
      </c>
      <c r="AFY37" t="e">
        <f>bvarM9^2</f>
        <v>#VALUE!</v>
      </c>
      <c r="AFZ37" t="e">
        <f>cvarM9^2</f>
        <v>#VALUE!</v>
      </c>
      <c r="AGA37" t="e">
        <f>mvarM9^2</f>
        <v>#VALUE!</v>
      </c>
      <c r="AGB37" s="24" t="e">
        <f t="shared" si="366"/>
        <v>#VALUE!</v>
      </c>
      <c r="AGC37" s="24" t="e">
        <f t="shared" si="367"/>
        <v>#VALUE!</v>
      </c>
      <c r="AGD37" s="24" t="e">
        <f t="shared" si="368"/>
        <v>#VALUE!</v>
      </c>
      <c r="AGE37">
        <v>-6.4181023914042003E-8</v>
      </c>
      <c r="AGF37" t="e">
        <f>bvarM7^2</f>
        <v>#VALUE!</v>
      </c>
      <c r="AGG37" t="e">
        <f>cvarM7^2</f>
        <v>#VALUE!</v>
      </c>
      <c r="AGH37" t="e">
        <f>mvarM7^2</f>
        <v>#VALUE!</v>
      </c>
      <c r="AGI37" s="24" t="e">
        <f t="shared" si="369"/>
        <v>#VALUE!</v>
      </c>
      <c r="AGJ37" s="24" t="e">
        <f t="shared" si="370"/>
        <v>#VALUE!</v>
      </c>
      <c r="AGK37" s="24" t="e">
        <f t="shared" si="371"/>
        <v>#VALUE!</v>
      </c>
      <c r="AGL37">
        <v>-9.7609048282328995E-6</v>
      </c>
      <c r="AGM37" t="e">
        <f>bvarM5^2</f>
        <v>#VALUE!</v>
      </c>
      <c r="AGN37" t="e">
        <f>cvarM5^2</f>
        <v>#VALUE!</v>
      </c>
      <c r="AGO37" t="e">
        <f>mvarM5^2</f>
        <v>#VALUE!</v>
      </c>
      <c r="AGP37" s="24" t="e">
        <f t="shared" si="372"/>
        <v>#VALUE!</v>
      </c>
      <c r="AGQ37" s="24" t="e">
        <f t="shared" si="373"/>
        <v>#VALUE!</v>
      </c>
      <c r="AGR37" s="24" t="e">
        <f t="shared" si="374"/>
        <v>#VALUE!</v>
      </c>
      <c r="AGS37">
        <v>1.9885711899922001E-3</v>
      </c>
      <c r="AGT37" t="e">
        <f>bvarM6^2</f>
        <v>#VALUE!</v>
      </c>
      <c r="AGU37" t="e">
        <f>cvarM6^2</f>
        <v>#VALUE!</v>
      </c>
      <c r="AGV37" t="e">
        <f>mvarM6^2</f>
        <v>#VALUE!</v>
      </c>
      <c r="AGW37" s="24" t="e">
        <f t="shared" si="375"/>
        <v>#VALUE!</v>
      </c>
      <c r="AGX37" s="24" t="e">
        <f t="shared" si="376"/>
        <v>#VALUE!</v>
      </c>
      <c r="AGY37" s="24" t="e">
        <f t="shared" si="377"/>
        <v>#VALUE!</v>
      </c>
      <c r="AGZ37">
        <v>-4.5225710673781002E-10</v>
      </c>
      <c r="AHA37" t="e">
        <f>bvarM4^3</f>
        <v>#VALUE!</v>
      </c>
      <c r="AHB37" t="e">
        <f>cvarM4^3</f>
        <v>#VALUE!</v>
      </c>
      <c r="AHC37" t="e">
        <f>mvarM4^3</f>
        <v>#VALUE!</v>
      </c>
      <c r="AHD37" s="24" t="e">
        <f t="shared" si="378"/>
        <v>#VALUE!</v>
      </c>
      <c r="AHE37" s="24" t="e">
        <f t="shared" si="379"/>
        <v>#VALUE!</v>
      </c>
      <c r="AHF37" s="24" t="e">
        <f t="shared" si="380"/>
        <v>#VALUE!</v>
      </c>
      <c r="AHG37">
        <v>7.05182512519E-5</v>
      </c>
      <c r="AHH37" t="e">
        <f>bvarM6*bvarM7</f>
        <v>#VALUE!</v>
      </c>
      <c r="AHI37" t="e">
        <f>cvarM6*cvarM7</f>
        <v>#VALUE!</v>
      </c>
      <c r="AHJ37" t="e">
        <f>mvarM6*mvarM7</f>
        <v>#VALUE!</v>
      </c>
      <c r="AHK37" s="24" t="e">
        <f t="shared" si="381"/>
        <v>#VALUE!</v>
      </c>
      <c r="AHL37" s="24" t="e">
        <f t="shared" si="382"/>
        <v>#VALUE!</v>
      </c>
      <c r="AHM37" s="24" t="e">
        <f t="shared" si="383"/>
        <v>#VALUE!</v>
      </c>
      <c r="AHN37">
        <v>4.0536767996914998E-5</v>
      </c>
      <c r="AHO37" t="e">
        <f>bvarHC2^3</f>
        <v>#VALUE!</v>
      </c>
      <c r="AHP37" t="e">
        <f>cvarHC2^3</f>
        <v>#VALUE!</v>
      </c>
      <c r="AHQ37" t="e">
        <f>mvarHC2^3</f>
        <v>#VALUE!</v>
      </c>
      <c r="AHR37" s="24" t="e">
        <f t="shared" si="384"/>
        <v>#VALUE!</v>
      </c>
      <c r="AHS37" s="24" t="e">
        <f t="shared" si="385"/>
        <v>#VALUE!</v>
      </c>
      <c r="AHT37" s="24" t="e">
        <f t="shared" si="386"/>
        <v>#VALUE!</v>
      </c>
      <c r="AHU37">
        <v>3.0387751814525997E-8</v>
      </c>
      <c r="AHV37" t="e">
        <f>bvarM4^2</f>
        <v>#VALUE!</v>
      </c>
      <c r="AHW37" t="e">
        <f>cvarM4^2</f>
        <v>#VALUE!</v>
      </c>
      <c r="AHX37" t="e">
        <f>mvarM4^2</f>
        <v>#VALUE!</v>
      </c>
      <c r="AHY37" s="24" t="e">
        <f t="shared" si="387"/>
        <v>#VALUE!</v>
      </c>
      <c r="AHZ37" s="24" t="e">
        <f t="shared" si="388"/>
        <v>#VALUE!</v>
      </c>
      <c r="AIA37" s="24" t="e">
        <f t="shared" si="389"/>
        <v>#VALUE!</v>
      </c>
      <c r="AIB37">
        <v>-8.7381785233537995E-6</v>
      </c>
      <c r="AIC37" t="e">
        <f>bvarM4^2</f>
        <v>#VALUE!</v>
      </c>
      <c r="AID37" t="e">
        <f>cvarM4^2</f>
        <v>#VALUE!</v>
      </c>
      <c r="AIE37" t="e">
        <f>mvarM4^2</f>
        <v>#VALUE!</v>
      </c>
      <c r="AIF37" s="24" t="e">
        <f t="shared" si="390"/>
        <v>#VALUE!</v>
      </c>
      <c r="AIG37" s="24" t="e">
        <f t="shared" si="391"/>
        <v>#VALUE!</v>
      </c>
      <c r="AIH37" s="24" t="e">
        <f t="shared" si="392"/>
        <v>#VALUE!</v>
      </c>
      <c r="AII37">
        <v>158025.19553170001</v>
      </c>
      <c r="AIJ37" t="e">
        <f>bvarM1^2</f>
        <v>#VALUE!</v>
      </c>
      <c r="AIK37" t="e">
        <f>cvarM1^2</f>
        <v>#VALUE!</v>
      </c>
      <c r="AIL37" t="e">
        <f>mvarM1^2</f>
        <v>#VALUE!</v>
      </c>
      <c r="AIM37" s="24" t="e">
        <f t="shared" si="393"/>
        <v>#VALUE!</v>
      </c>
      <c r="AIN37" s="24" t="e">
        <f t="shared" si="394"/>
        <v>#VALUE!</v>
      </c>
      <c r="AIO37" s="24" t="e">
        <f t="shared" si="395"/>
        <v>#VALUE!</v>
      </c>
      <c r="AIP37">
        <v>-1.4625247527150999E-9</v>
      </c>
      <c r="AIQ37" t="e">
        <f>bvarM5^2</f>
        <v>#VALUE!</v>
      </c>
      <c r="AIR37" t="e">
        <f>cvarM5^2</f>
        <v>#VALUE!</v>
      </c>
      <c r="AIS37" t="e">
        <f>mvarM5^2</f>
        <v>#VALUE!</v>
      </c>
      <c r="AIT37" s="24" t="e">
        <f t="shared" si="396"/>
        <v>#VALUE!</v>
      </c>
      <c r="AIU37" s="24" t="e">
        <f t="shared" si="397"/>
        <v>#VALUE!</v>
      </c>
      <c r="AIV37" s="24" t="e">
        <f t="shared" si="398"/>
        <v>#VALUE!</v>
      </c>
      <c r="AIW37">
        <v>4.7061127161488E-5</v>
      </c>
      <c r="AIX37" t="e">
        <f>bvarM5*bvarM7</f>
        <v>#VALUE!</v>
      </c>
      <c r="AIY37" t="e">
        <f>cvarM5*cvarM7</f>
        <v>#VALUE!</v>
      </c>
      <c r="AIZ37" t="e">
        <f>mvarM5*mvarM7</f>
        <v>#VALUE!</v>
      </c>
      <c r="AJA37" s="24" t="e">
        <f t="shared" si="399"/>
        <v>#VALUE!</v>
      </c>
      <c r="AJB37" s="24" t="e">
        <f t="shared" si="400"/>
        <v>#VALUE!</v>
      </c>
      <c r="AJC37" s="24" t="e">
        <f t="shared" si="401"/>
        <v>#VALUE!</v>
      </c>
      <c r="AJD37">
        <v>1.6426383171681E-3</v>
      </c>
      <c r="AJE37" t="e">
        <f>bvarM6^2</f>
        <v>#VALUE!</v>
      </c>
      <c r="AJF37" t="e">
        <f>cvarM6^2</f>
        <v>#VALUE!</v>
      </c>
      <c r="AJG37" t="e">
        <f>mvarM6^2</f>
        <v>#VALUE!</v>
      </c>
      <c r="AJH37" s="24" t="e">
        <f t="shared" si="402"/>
        <v>#VALUE!</v>
      </c>
      <c r="AJI37" s="24" t="e">
        <f t="shared" si="403"/>
        <v>#VALUE!</v>
      </c>
      <c r="AJJ37" s="24" t="e">
        <f t="shared" si="404"/>
        <v>#VALUE!</v>
      </c>
      <c r="AJK37">
        <v>-8.4463496001418993E-15</v>
      </c>
      <c r="AJL37" t="e">
        <f>bvarHC1^3</f>
        <v>#VALUE!</v>
      </c>
      <c r="AJM37" t="e">
        <f>cvarHC1^3</f>
        <v>#VALUE!</v>
      </c>
      <c r="AJN37" t="e">
        <f>mvarHC1^3</f>
        <v>#VALUE!</v>
      </c>
      <c r="AJO37" s="24" t="e">
        <f t="shared" si="405"/>
        <v>#VALUE!</v>
      </c>
      <c r="AJP37" s="24" t="e">
        <f t="shared" si="406"/>
        <v>#VALUE!</v>
      </c>
      <c r="AJQ37" s="24" t="e">
        <f t="shared" si="407"/>
        <v>#VALUE!</v>
      </c>
      <c r="AJR37">
        <v>-5.0408971002188004E-4</v>
      </c>
      <c r="AJS37" t="e">
        <f>bvarHC2^2</f>
        <v>#VALUE!</v>
      </c>
      <c r="AJT37" t="e">
        <f>cvarHC2^2</f>
        <v>#VALUE!</v>
      </c>
      <c r="AJU37" t="e">
        <f>mvarHC2^2</f>
        <v>#VALUE!</v>
      </c>
      <c r="AJV37" s="24" t="e">
        <f t="shared" si="408"/>
        <v>#VALUE!</v>
      </c>
      <c r="AJW37" s="24" t="e">
        <f t="shared" si="409"/>
        <v>#VALUE!</v>
      </c>
      <c r="AJX37" s="24" t="e">
        <f t="shared" si="410"/>
        <v>#VALUE!</v>
      </c>
      <c r="AJY37">
        <v>231970.14471250001</v>
      </c>
      <c r="AJZ37" t="e">
        <f>bvarM1^2</f>
        <v>#VALUE!</v>
      </c>
      <c r="AKA37" t="e">
        <f>cvarM1^2</f>
        <v>#VALUE!</v>
      </c>
      <c r="AKB37" t="e">
        <f>mvarM1^2</f>
        <v>#VALUE!</v>
      </c>
      <c r="AKC37" s="24" t="e">
        <f t="shared" si="411"/>
        <v>#VALUE!</v>
      </c>
      <c r="AKD37" s="24" t="e">
        <f t="shared" si="412"/>
        <v>#VALUE!</v>
      </c>
      <c r="AKE37" s="24" t="e">
        <f t="shared" si="413"/>
        <v>#VALUE!</v>
      </c>
      <c r="AKF37">
        <v>-1.2556783868837999E-9</v>
      </c>
      <c r="AKG37" t="e">
        <f>bvarM6*bvarM9</f>
        <v>#VALUE!</v>
      </c>
      <c r="AKH37" t="e">
        <f>cvarM6*cvarM9</f>
        <v>#VALUE!</v>
      </c>
      <c r="AKI37" t="e">
        <f>mvarM6*mvarM9</f>
        <v>#VALUE!</v>
      </c>
      <c r="AKJ37" s="24" t="e">
        <f t="shared" si="414"/>
        <v>#VALUE!</v>
      </c>
      <c r="AKK37" s="24" t="e">
        <f t="shared" si="415"/>
        <v>#VALUE!</v>
      </c>
      <c r="AKL37" s="24" t="e">
        <f t="shared" si="416"/>
        <v>#VALUE!</v>
      </c>
      <c r="AKM37">
        <v>5005.2275890478004</v>
      </c>
      <c r="AKN37" t="e">
        <f>bvarM1^2</f>
        <v>#VALUE!</v>
      </c>
      <c r="AKO37" t="e">
        <f>cvarM1^2</f>
        <v>#VALUE!</v>
      </c>
      <c r="AKP37" t="e">
        <f>mvarM1^2</f>
        <v>#VALUE!</v>
      </c>
      <c r="AKQ37" s="24" t="e">
        <f t="shared" si="417"/>
        <v>#VALUE!</v>
      </c>
      <c r="AKR37" s="24" t="e">
        <f t="shared" si="418"/>
        <v>#VALUE!</v>
      </c>
      <c r="AKS37" s="24" t="e">
        <f t="shared" si="419"/>
        <v>#VALUE!</v>
      </c>
      <c r="AKT37">
        <v>2.2019244337458002E-3</v>
      </c>
      <c r="AKU37" t="e">
        <f>bvarM6^2</f>
        <v>#VALUE!</v>
      </c>
      <c r="AKV37" t="e">
        <f>cvarM6^2</f>
        <v>#VALUE!</v>
      </c>
      <c r="AKW37" t="e">
        <f>mvarM6^2</f>
        <v>#VALUE!</v>
      </c>
      <c r="AKX37" s="24" t="e">
        <f t="shared" si="420"/>
        <v>#VALUE!</v>
      </c>
      <c r="AKY37" s="24" t="e">
        <f t="shared" si="421"/>
        <v>#VALUE!</v>
      </c>
      <c r="AKZ37" s="24" t="e">
        <f t="shared" si="422"/>
        <v>#VALUE!</v>
      </c>
      <c r="ALA37">
        <v>4.3269179447989998E-8</v>
      </c>
      <c r="ALB37" t="e">
        <f>bvarM4^2</f>
        <v>#VALUE!</v>
      </c>
      <c r="ALC37" t="e">
        <f>cvarM4^2</f>
        <v>#VALUE!</v>
      </c>
      <c r="ALD37" t="e">
        <f>mvarM4^2</f>
        <v>#VALUE!</v>
      </c>
      <c r="ALE37" s="24" t="e">
        <f t="shared" si="423"/>
        <v>#VALUE!</v>
      </c>
      <c r="ALF37" s="24" t="e">
        <f t="shared" si="424"/>
        <v>#VALUE!</v>
      </c>
      <c r="ALG37" s="24" t="e">
        <f t="shared" si="425"/>
        <v>#VALUE!</v>
      </c>
      <c r="ALH37">
        <v>-6.0202223177801E-4</v>
      </c>
      <c r="ALI37" t="e">
        <f>bvarM7^2</f>
        <v>#VALUE!</v>
      </c>
      <c r="ALJ37" t="e">
        <f>cvarM7^2</f>
        <v>#VALUE!</v>
      </c>
      <c r="ALK37" t="e">
        <f>mvarM7^2</f>
        <v>#VALUE!</v>
      </c>
      <c r="ALL37" s="24" t="e">
        <f t="shared" si="426"/>
        <v>#VALUE!</v>
      </c>
      <c r="ALM37" s="24" t="e">
        <f t="shared" si="427"/>
        <v>#VALUE!</v>
      </c>
      <c r="ALN37" s="24" t="e">
        <f t="shared" si="428"/>
        <v>#VALUE!</v>
      </c>
      <c r="ALO37">
        <v>-7.4132677355509003E-6</v>
      </c>
      <c r="ALP37" t="e">
        <f>bvarM4^3</f>
        <v>#VALUE!</v>
      </c>
      <c r="ALQ37" t="e">
        <f>cvarM4^3</f>
        <v>#VALUE!</v>
      </c>
      <c r="ALR37" t="e">
        <f>mvarM4^3</f>
        <v>#VALUE!</v>
      </c>
      <c r="ALS37" s="24" t="e">
        <f t="shared" si="429"/>
        <v>#VALUE!</v>
      </c>
      <c r="ALT37" s="24" t="e">
        <f t="shared" si="430"/>
        <v>#VALUE!</v>
      </c>
      <c r="ALU37" s="24" t="e">
        <f t="shared" si="431"/>
        <v>#VALUE!</v>
      </c>
      <c r="ALV37">
        <v>-4.7950995688819E-9</v>
      </c>
      <c r="ALW37" t="e">
        <f>bvarHC2^2</f>
        <v>#VALUE!</v>
      </c>
      <c r="ALX37" t="e">
        <f>cvarHC2^2</f>
        <v>#VALUE!</v>
      </c>
      <c r="ALY37" t="e">
        <f>mvarHC2^2</f>
        <v>#VALUE!</v>
      </c>
      <c r="ALZ37" s="24" t="e">
        <f t="shared" si="432"/>
        <v>#VALUE!</v>
      </c>
      <c r="AMA37" s="24" t="e">
        <f t="shared" si="433"/>
        <v>#VALUE!</v>
      </c>
      <c r="AMB37" s="24" t="e">
        <f t="shared" si="434"/>
        <v>#VALUE!</v>
      </c>
      <c r="AMC37">
        <v>7.0853454653156999E-3</v>
      </c>
      <c r="AMD37" t="e">
        <f>bvarM2^2</f>
        <v>#VALUE!</v>
      </c>
      <c r="AME37" t="e">
        <f>cvarM2^2</f>
        <v>#VALUE!</v>
      </c>
      <c r="AMF37" t="e">
        <f>mvarM2^2</f>
        <v>#VALUE!</v>
      </c>
      <c r="AMG37" s="24" t="e">
        <f t="shared" si="435"/>
        <v>#VALUE!</v>
      </c>
      <c r="AMH37" s="24" t="e">
        <f t="shared" si="436"/>
        <v>#VALUE!</v>
      </c>
      <c r="AMI37" s="24" t="e">
        <f t="shared" si="437"/>
        <v>#VALUE!</v>
      </c>
      <c r="AMJ37">
        <v>3.4363213963822001E-4</v>
      </c>
      <c r="AMK37" t="e">
        <f>bvarM2^2</f>
        <v>#VALUE!</v>
      </c>
      <c r="AML37" t="e">
        <f>cvarM2^2</f>
        <v>#VALUE!</v>
      </c>
      <c r="AMM37" t="e">
        <f>mvarM2^2</f>
        <v>#VALUE!</v>
      </c>
      <c r="AMN37" s="24" t="e">
        <f t="shared" si="438"/>
        <v>#VALUE!</v>
      </c>
      <c r="AMO37" s="24" t="e">
        <f t="shared" si="439"/>
        <v>#VALUE!</v>
      </c>
      <c r="AMP37" s="24" t="e">
        <f t="shared" si="440"/>
        <v>#VALUE!</v>
      </c>
      <c r="AMQ37">
        <v>2.8260385920637E-5</v>
      </c>
      <c r="AMR37" t="e">
        <f>bvarM4^2</f>
        <v>#VALUE!</v>
      </c>
      <c r="AMS37" t="e">
        <f>cvarM4^2</f>
        <v>#VALUE!</v>
      </c>
      <c r="AMT37" t="e">
        <f>mvarM4^2</f>
        <v>#VALUE!</v>
      </c>
      <c r="AMU37" s="24" t="e">
        <f t="shared" si="441"/>
        <v>#VALUE!</v>
      </c>
      <c r="AMV37" s="24" t="e">
        <f t="shared" si="442"/>
        <v>#VALUE!</v>
      </c>
      <c r="AMW37" s="24" t="e">
        <f t="shared" si="443"/>
        <v>#VALUE!</v>
      </c>
      <c r="AMX37">
        <v>-0.89869919364247997</v>
      </c>
      <c r="AMY37" t="e">
        <f>bvarM1*bvarM6</f>
        <v>#VALUE!</v>
      </c>
      <c r="AMZ37" t="e">
        <f>cvarM1*cvarM6</f>
        <v>#VALUE!</v>
      </c>
      <c r="ANA37" t="e">
        <f>mvarM1*mvarM6</f>
        <v>#VALUE!</v>
      </c>
      <c r="ANB37" s="24" t="e">
        <f t="shared" si="444"/>
        <v>#VALUE!</v>
      </c>
      <c r="ANC37" s="24" t="e">
        <f t="shared" si="445"/>
        <v>#VALUE!</v>
      </c>
      <c r="AND37" s="24" t="e">
        <f t="shared" si="446"/>
        <v>#VALUE!</v>
      </c>
      <c r="ANE37">
        <v>-0.58194145112955997</v>
      </c>
      <c r="ANF37" t="e">
        <f>bvarM1*bvarM9</f>
        <v>#VALUE!</v>
      </c>
      <c r="ANG37" t="e">
        <f>cvarM1*cvarM9</f>
        <v>#VALUE!</v>
      </c>
      <c r="ANH37" t="e">
        <f>mvarM1*mvarM9</f>
        <v>#VALUE!</v>
      </c>
      <c r="ANI37" s="24" t="e">
        <f t="shared" si="447"/>
        <v>#VALUE!</v>
      </c>
      <c r="ANJ37" s="24" t="e">
        <f t="shared" si="448"/>
        <v>#VALUE!</v>
      </c>
      <c r="ANK37" s="24" t="e">
        <f t="shared" si="449"/>
        <v>#VALUE!</v>
      </c>
      <c r="ANL37">
        <v>3.6124179336484999E-6</v>
      </c>
      <c r="ANM37" t="e">
        <f>bvarM4*bvarM8</f>
        <v>#VALUE!</v>
      </c>
      <c r="ANN37" t="e">
        <f>cvarM4*cvarM8</f>
        <v>#VALUE!</v>
      </c>
      <c r="ANO37" t="e">
        <f>mvarM4*mvarM8</f>
        <v>#VALUE!</v>
      </c>
      <c r="ANP37" s="24" t="e">
        <f t="shared" si="450"/>
        <v>#VALUE!</v>
      </c>
      <c r="ANQ37" s="24" t="e">
        <f t="shared" si="451"/>
        <v>#VALUE!</v>
      </c>
      <c r="ANR37" s="24" t="e">
        <f t="shared" si="452"/>
        <v>#VALUE!</v>
      </c>
      <c r="ANS37">
        <v>-8.6974020753414995E-7</v>
      </c>
      <c r="ANT37" t="e">
        <f>bvarM3^2</f>
        <v>#VALUE!</v>
      </c>
      <c r="ANU37" t="e">
        <f>cvarM3^2</f>
        <v>#VALUE!</v>
      </c>
      <c r="ANV37" t="e">
        <f>mvarM3^2</f>
        <v>#VALUE!</v>
      </c>
      <c r="ANW37" s="24" t="e">
        <f t="shared" si="453"/>
        <v>#VALUE!</v>
      </c>
      <c r="ANX37" s="24" t="e">
        <f t="shared" si="454"/>
        <v>#VALUE!</v>
      </c>
      <c r="ANY37" s="24" t="e">
        <f t="shared" si="455"/>
        <v>#VALUE!</v>
      </c>
      <c r="ANZ37">
        <v>-3.0396169398426E-5</v>
      </c>
      <c r="AOA37" t="e">
        <f>bvarM3*bvarM8</f>
        <v>#VALUE!</v>
      </c>
      <c r="AOB37" t="e">
        <f>cvarM3*cvarM8</f>
        <v>#VALUE!</v>
      </c>
      <c r="AOC37" t="e">
        <f>mvarM3*mvarM8</f>
        <v>#VALUE!</v>
      </c>
      <c r="AOD37" s="24" t="e">
        <f t="shared" si="456"/>
        <v>#VALUE!</v>
      </c>
      <c r="AOE37" s="24" t="e">
        <f t="shared" si="457"/>
        <v>#VALUE!</v>
      </c>
      <c r="AOF37" s="24" t="e">
        <f t="shared" si="458"/>
        <v>#VALUE!</v>
      </c>
      <c r="AOG37">
        <v>-2.4554868229024999E-6</v>
      </c>
      <c r="AOH37" t="e">
        <f>bvarM4*bvarM6</f>
        <v>#VALUE!</v>
      </c>
      <c r="AOI37" t="e">
        <f>cvarM4*cvarM6</f>
        <v>#VALUE!</v>
      </c>
      <c r="AOJ37" t="e">
        <f>mvarM4*mvarM6</f>
        <v>#VALUE!</v>
      </c>
      <c r="AOK37" s="24" t="e">
        <f t="shared" si="459"/>
        <v>#VALUE!</v>
      </c>
      <c r="AOL37" s="24" t="e">
        <f t="shared" si="460"/>
        <v>#VALUE!</v>
      </c>
      <c r="AOM37" s="24" t="e">
        <f t="shared" si="461"/>
        <v>#VALUE!</v>
      </c>
      <c r="AON37">
        <v>1.2753938914188E-5</v>
      </c>
      <c r="AOO37" t="e">
        <f>bvarM3*bvarM8</f>
        <v>#VALUE!</v>
      </c>
      <c r="AOP37" t="e">
        <f>cvarM3*cvarM8</f>
        <v>#VALUE!</v>
      </c>
      <c r="AOQ37" t="e">
        <f>mvarM3*mvarM8</f>
        <v>#VALUE!</v>
      </c>
      <c r="AOR37" s="24" t="e">
        <f t="shared" si="462"/>
        <v>#VALUE!</v>
      </c>
      <c r="AOS37" s="24" t="e">
        <f t="shared" si="463"/>
        <v>#VALUE!</v>
      </c>
      <c r="AOT37" s="24" t="e">
        <f t="shared" si="464"/>
        <v>#VALUE!</v>
      </c>
      <c r="AOU37">
        <v>1.2833581333005</v>
      </c>
      <c r="AOV37" t="e">
        <f>bvarM1*bvarM6</f>
        <v>#VALUE!</v>
      </c>
      <c r="AOW37" t="e">
        <f>cvarM1*cvarM6</f>
        <v>#VALUE!</v>
      </c>
      <c r="AOX37" t="e">
        <f>mvarM1*mvarM6</f>
        <v>#VALUE!</v>
      </c>
      <c r="AOY37" s="24" t="e">
        <f t="shared" si="465"/>
        <v>#VALUE!</v>
      </c>
      <c r="AOZ37" s="24" t="e">
        <f t="shared" si="466"/>
        <v>#VALUE!</v>
      </c>
      <c r="APA37" s="24" t="e">
        <f t="shared" si="467"/>
        <v>#VALUE!</v>
      </c>
      <c r="APB37">
        <v>-4.9808100662242E-7</v>
      </c>
      <c r="APC37" t="e">
        <f>bvarM4*bvarM7</f>
        <v>#VALUE!</v>
      </c>
      <c r="APD37" t="e">
        <f>cvarM4*cvarM7</f>
        <v>#VALUE!</v>
      </c>
      <c r="APE37" t="e">
        <f>mvarM4*mvarM7</f>
        <v>#VALUE!</v>
      </c>
      <c r="APF37" s="24" t="e">
        <f t="shared" si="468"/>
        <v>#VALUE!</v>
      </c>
      <c r="APG37" s="24" t="e">
        <f t="shared" si="469"/>
        <v>#VALUE!</v>
      </c>
      <c r="APH37" s="24" t="e">
        <f t="shared" si="470"/>
        <v>#VALUE!</v>
      </c>
      <c r="API37">
        <v>6.0718375872774997E-4</v>
      </c>
      <c r="APJ37" t="e">
        <f>bvarM6*bvarM7</f>
        <v>#VALUE!</v>
      </c>
      <c r="APK37" t="e">
        <f>cvarM6*cvarM7</f>
        <v>#VALUE!</v>
      </c>
      <c r="APL37" t="e">
        <f>mvarM6*mvarM7</f>
        <v>#VALUE!</v>
      </c>
      <c r="APM37" s="24" t="e">
        <f t="shared" si="471"/>
        <v>#VALUE!</v>
      </c>
      <c r="APN37" s="24" t="e">
        <f t="shared" si="472"/>
        <v>#VALUE!</v>
      </c>
      <c r="APO37" s="24" t="e">
        <f t="shared" si="473"/>
        <v>#VALUE!</v>
      </c>
      <c r="APP37">
        <v>1.5547372528961999E-5</v>
      </c>
      <c r="APQ37" t="e">
        <f>bvarM4*bvarM9</f>
        <v>#VALUE!</v>
      </c>
      <c r="APR37" t="e">
        <f>cvarM4*cvarM9</f>
        <v>#VALUE!</v>
      </c>
      <c r="APS37" t="e">
        <f>mvarM4*mvarM9</f>
        <v>#VALUE!</v>
      </c>
      <c r="APT37" s="24" t="e">
        <f t="shared" si="474"/>
        <v>#VALUE!</v>
      </c>
      <c r="APU37" s="24" t="e">
        <f t="shared" si="475"/>
        <v>#VALUE!</v>
      </c>
      <c r="APV37" s="24" t="e">
        <f t="shared" si="476"/>
        <v>#VALUE!</v>
      </c>
      <c r="APW37">
        <v>2.2544344090219001E-5</v>
      </c>
      <c r="APX37" t="e">
        <f>bvarM4^2</f>
        <v>#VALUE!</v>
      </c>
      <c r="APY37" t="e">
        <f>cvarM4^2</f>
        <v>#VALUE!</v>
      </c>
      <c r="APZ37" t="e">
        <f>mvarM4^2</f>
        <v>#VALUE!</v>
      </c>
      <c r="AQA37" s="24" t="e">
        <f t="shared" si="477"/>
        <v>#VALUE!</v>
      </c>
      <c r="AQB37" s="24" t="e">
        <f t="shared" si="478"/>
        <v>#VALUE!</v>
      </c>
      <c r="AQC37" s="24" t="e">
        <f t="shared" si="479"/>
        <v>#VALUE!</v>
      </c>
      <c r="AQD37">
        <v>4.2817501276294999E-6</v>
      </c>
      <c r="AQE37" t="e">
        <f>bvarM3*bvarM8</f>
        <v>#VALUE!</v>
      </c>
      <c r="AQF37" t="e">
        <f>cvarM3*cvarM8</f>
        <v>#VALUE!</v>
      </c>
      <c r="AQG37" t="e">
        <f>mvarM3*mvarM8</f>
        <v>#VALUE!</v>
      </c>
      <c r="AQH37" s="24" t="e">
        <f t="shared" si="480"/>
        <v>#VALUE!</v>
      </c>
      <c r="AQI37" s="24" t="e">
        <f t="shared" si="481"/>
        <v>#VALUE!</v>
      </c>
      <c r="AQJ37" s="24" t="e">
        <f t="shared" si="482"/>
        <v>#VALUE!</v>
      </c>
      <c r="AQK37">
        <v>-0.46238979876262998</v>
      </c>
      <c r="AQL37" t="e">
        <f>bvarM1*bvarM9</f>
        <v>#VALUE!</v>
      </c>
      <c r="AQM37" t="e">
        <f>cvarM1*cvarM9</f>
        <v>#VALUE!</v>
      </c>
      <c r="AQN37" t="e">
        <f>mvarM1*mvarM9</f>
        <v>#VALUE!</v>
      </c>
      <c r="AQO37" s="24" t="e">
        <f t="shared" si="483"/>
        <v>#VALUE!</v>
      </c>
      <c r="AQP37" s="24" t="e">
        <f t="shared" si="484"/>
        <v>#VALUE!</v>
      </c>
      <c r="AQQ37" s="24" t="e">
        <f t="shared" si="485"/>
        <v>#VALUE!</v>
      </c>
      <c r="AQR37">
        <v>2.2563363778409001E-7</v>
      </c>
      <c r="AQS37" t="e">
        <f>bvarM4*bvarM8</f>
        <v>#VALUE!</v>
      </c>
      <c r="AQT37" t="e">
        <f>cvarM4*cvarM8</f>
        <v>#VALUE!</v>
      </c>
      <c r="AQU37" t="e">
        <f>mvarM4*mvarM8</f>
        <v>#VALUE!</v>
      </c>
      <c r="AQV37" s="24" t="e">
        <f t="shared" si="486"/>
        <v>#VALUE!</v>
      </c>
      <c r="AQW37" s="24" t="e">
        <f t="shared" si="487"/>
        <v>#VALUE!</v>
      </c>
      <c r="AQX37" s="24" t="e">
        <f t="shared" si="488"/>
        <v>#VALUE!</v>
      </c>
      <c r="AQY37">
        <v>-3.2079884335036999E-6</v>
      </c>
      <c r="AQZ37" t="e">
        <f>bvarM6^2</f>
        <v>#VALUE!</v>
      </c>
      <c r="ARA37" t="e">
        <f>cvarM6^2</f>
        <v>#VALUE!</v>
      </c>
      <c r="ARB37" t="e">
        <f>mvarM6^2</f>
        <v>#VALUE!</v>
      </c>
      <c r="ARC37" s="24" t="e">
        <f t="shared" si="489"/>
        <v>#VALUE!</v>
      </c>
      <c r="ARD37" s="24" t="e">
        <f t="shared" si="490"/>
        <v>#VALUE!</v>
      </c>
      <c r="ARE37" s="24" t="e">
        <f t="shared" si="491"/>
        <v>#VALUE!</v>
      </c>
      <c r="ARF37">
        <v>-2.0438384339711E-3</v>
      </c>
      <c r="ARG37" t="e">
        <f>bvarHC2^2</f>
        <v>#VALUE!</v>
      </c>
      <c r="ARH37" t="e">
        <f>cvarHC2^2</f>
        <v>#VALUE!</v>
      </c>
      <c r="ARI37" t="e">
        <f>mvarHC2^2</f>
        <v>#VALUE!</v>
      </c>
      <c r="ARJ37" s="24" t="e">
        <f t="shared" si="492"/>
        <v>#VALUE!</v>
      </c>
      <c r="ARK37" s="24" t="e">
        <f t="shared" si="493"/>
        <v>#VALUE!</v>
      </c>
      <c r="ARL37" s="24" t="e">
        <f t="shared" si="494"/>
        <v>#VALUE!</v>
      </c>
      <c r="ARM37">
        <v>8.5207729508260995E-6</v>
      </c>
      <c r="ARN37" t="e">
        <f>bvarM4*bvarM8</f>
        <v>#VALUE!</v>
      </c>
      <c r="ARO37" t="e">
        <f>cvarM4*cvarM8</f>
        <v>#VALUE!</v>
      </c>
      <c r="ARP37" t="e">
        <f>mvarM4*mvarM8</f>
        <v>#VALUE!</v>
      </c>
      <c r="ARQ37" s="24" t="e">
        <f t="shared" si="495"/>
        <v>#VALUE!</v>
      </c>
      <c r="ARR37" s="24" t="e">
        <f t="shared" si="496"/>
        <v>#VALUE!</v>
      </c>
      <c r="ARS37" s="24" t="e">
        <f t="shared" si="497"/>
        <v>#VALUE!</v>
      </c>
      <c r="ART37">
        <v>-9.6281460059455997E-6</v>
      </c>
      <c r="ARU37" t="e">
        <f>bvarM4*bvarM8</f>
        <v>#VALUE!</v>
      </c>
      <c r="ARV37" t="e">
        <f>cvarM4*cvarM8</f>
        <v>#VALUE!</v>
      </c>
      <c r="ARW37" t="e">
        <f>mvarM4*mvarM8</f>
        <v>#VALUE!</v>
      </c>
      <c r="ARX37" s="24" t="e">
        <f t="shared" si="498"/>
        <v>#VALUE!</v>
      </c>
      <c r="ARY37" s="24" t="e">
        <f t="shared" si="499"/>
        <v>#VALUE!</v>
      </c>
      <c r="ARZ37" s="24" t="e">
        <f t="shared" si="500"/>
        <v>#VALUE!</v>
      </c>
      <c r="ASA37">
        <v>3.2252809767508997E-5</v>
      </c>
      <c r="ASB37" t="e">
        <f>bvarM2*bvarM6</f>
        <v>#VALUE!</v>
      </c>
      <c r="ASC37" t="e">
        <f>cvarM2*cvarM6</f>
        <v>#VALUE!</v>
      </c>
      <c r="ASD37" t="e">
        <f>mvarM2*mvarM6</f>
        <v>#VALUE!</v>
      </c>
      <c r="ASE37" s="24" t="e">
        <f t="shared" si="501"/>
        <v>#VALUE!</v>
      </c>
      <c r="ASF37" s="24" t="e">
        <f t="shared" si="502"/>
        <v>#VALUE!</v>
      </c>
      <c r="ASG37" s="24" t="e">
        <f t="shared" si="503"/>
        <v>#VALUE!</v>
      </c>
      <c r="ASH37">
        <v>-7.4505327232221004E-7</v>
      </c>
      <c r="ASI37" t="e">
        <f>bvarM4*bvarM7</f>
        <v>#VALUE!</v>
      </c>
      <c r="ASJ37" t="e">
        <f>cvarM4*cvarM7</f>
        <v>#VALUE!</v>
      </c>
      <c r="ASK37" t="e">
        <f>mvarM4*mvarM7</f>
        <v>#VALUE!</v>
      </c>
      <c r="ASL37" s="24" t="e">
        <f t="shared" si="504"/>
        <v>#VALUE!</v>
      </c>
      <c r="ASM37" s="24" t="e">
        <f t="shared" si="505"/>
        <v>#VALUE!</v>
      </c>
      <c r="ASN37" s="24" t="e">
        <f t="shared" si="506"/>
        <v>#VALUE!</v>
      </c>
      <c r="ASO37">
        <v>-4.2731594017743998E-5</v>
      </c>
      <c r="ASP37" t="e">
        <f>bvarM6^2</f>
        <v>#VALUE!</v>
      </c>
      <c r="ASQ37" t="e">
        <f>cvarM6^2</f>
        <v>#VALUE!</v>
      </c>
      <c r="ASR37" t="e">
        <f>mvarM6^2</f>
        <v>#VALUE!</v>
      </c>
      <c r="ASS37" s="24" t="e">
        <f t="shared" si="507"/>
        <v>#VALUE!</v>
      </c>
      <c r="AST37" s="24" t="e">
        <f t="shared" si="508"/>
        <v>#VALUE!</v>
      </c>
      <c r="ASU37" s="24" t="e">
        <f t="shared" si="509"/>
        <v>#VALUE!</v>
      </c>
      <c r="ASV37">
        <v>-3.6404260798476001E-5</v>
      </c>
      <c r="ASW37" t="e">
        <f>bvarM4*bvarM7</f>
        <v>#VALUE!</v>
      </c>
      <c r="ASX37" t="e">
        <f>cvarM4*cvarM7</f>
        <v>#VALUE!</v>
      </c>
      <c r="ASY37" t="e">
        <f>mvarM4*mvarM7</f>
        <v>#VALUE!</v>
      </c>
      <c r="ASZ37" s="24" t="e">
        <f t="shared" si="510"/>
        <v>#VALUE!</v>
      </c>
      <c r="ATA37" s="24" t="e">
        <f t="shared" si="511"/>
        <v>#VALUE!</v>
      </c>
      <c r="ATB37" s="24" t="e">
        <f t="shared" si="512"/>
        <v>#VALUE!</v>
      </c>
      <c r="ATC37">
        <v>-1.5252838890688E-5</v>
      </c>
      <c r="ATD37" t="e">
        <f>bvarM4*bvarM7</f>
        <v>#VALUE!</v>
      </c>
      <c r="ATE37" t="e">
        <f>cvarM4*cvarM7</f>
        <v>#VALUE!</v>
      </c>
      <c r="ATF37" t="e">
        <f>mvarM4*mvarM7</f>
        <v>#VALUE!</v>
      </c>
      <c r="ATG37" s="24" t="e">
        <f t="shared" si="513"/>
        <v>#VALUE!</v>
      </c>
      <c r="ATH37" s="24" t="e">
        <f t="shared" si="514"/>
        <v>#VALUE!</v>
      </c>
      <c r="ATI37" s="24" t="e">
        <f t="shared" si="515"/>
        <v>#VALUE!</v>
      </c>
      <c r="ATJ37">
        <v>8.7585296837676004E-5</v>
      </c>
      <c r="ATK37" t="e">
        <f>bvarM6*bvarM8</f>
        <v>#VALUE!</v>
      </c>
      <c r="ATL37" t="e">
        <f>cvarM6*cvarM8</f>
        <v>#VALUE!</v>
      </c>
      <c r="ATM37" t="e">
        <f>mvarM6*mvarM8</f>
        <v>#VALUE!</v>
      </c>
      <c r="ATN37" s="24" t="e">
        <f t="shared" si="516"/>
        <v>#VALUE!</v>
      </c>
      <c r="ATO37" s="24" t="e">
        <f t="shared" si="517"/>
        <v>#VALUE!</v>
      </c>
      <c r="ATP37" s="24" t="e">
        <f t="shared" si="518"/>
        <v>#VALUE!</v>
      </c>
      <c r="ATQ37">
        <v>0.72590330069178999</v>
      </c>
      <c r="ATR37" t="e">
        <f>bvarM1*bvarM6</f>
        <v>#VALUE!</v>
      </c>
      <c r="ATS37" t="e">
        <f>cvarM1*cvarM6</f>
        <v>#VALUE!</v>
      </c>
      <c r="ATT37" t="e">
        <f>mvarM1*mvarM6</f>
        <v>#VALUE!</v>
      </c>
      <c r="ATU37" s="24" t="e">
        <f t="shared" si="519"/>
        <v>#VALUE!</v>
      </c>
      <c r="ATV37" s="24" t="e">
        <f t="shared" si="520"/>
        <v>#VALUE!</v>
      </c>
      <c r="ATW37" s="24" t="e">
        <f t="shared" si="521"/>
        <v>#VALUE!</v>
      </c>
      <c r="ATX37">
        <v>-8.1759423392096998E-7</v>
      </c>
      <c r="ATY37" t="e">
        <f>bvarM2*bvarM8</f>
        <v>#VALUE!</v>
      </c>
      <c r="ATZ37" t="e">
        <f>cvarM2*cvarM8</f>
        <v>#VALUE!</v>
      </c>
      <c r="AUA37" t="e">
        <f>mvarM2*mvarM8</f>
        <v>#VALUE!</v>
      </c>
      <c r="AUB37" s="24" t="e">
        <f t="shared" si="522"/>
        <v>#VALUE!</v>
      </c>
      <c r="AUC37" s="24" t="e">
        <f t="shared" si="523"/>
        <v>#VALUE!</v>
      </c>
      <c r="AUD37" s="24" t="e">
        <f t="shared" si="524"/>
        <v>#VALUE!</v>
      </c>
      <c r="AUE37">
        <v>-1.8821304269197001E-6</v>
      </c>
      <c r="AUF37" t="e">
        <f>bvarM4*bvarM8</f>
        <v>#VALUE!</v>
      </c>
      <c r="AUG37" t="e">
        <f>cvarM4*cvarM8</f>
        <v>#VALUE!</v>
      </c>
      <c r="AUH37" t="e">
        <f>mvarM4*mvarM8</f>
        <v>#VALUE!</v>
      </c>
      <c r="AUI37" s="24" t="e">
        <f t="shared" si="525"/>
        <v>#VALUE!</v>
      </c>
      <c r="AUJ37" s="24" t="e">
        <f t="shared" si="526"/>
        <v>#VALUE!</v>
      </c>
      <c r="AUK37" s="24" t="e">
        <f t="shared" si="527"/>
        <v>#VALUE!</v>
      </c>
      <c r="AUL37">
        <v>3.5649981712710998E-5</v>
      </c>
      <c r="AUM37" t="e">
        <f>bvarM6*bvarM9</f>
        <v>#VALUE!</v>
      </c>
      <c r="AUN37" t="e">
        <f>cvarM6*cvarM9</f>
        <v>#VALUE!</v>
      </c>
      <c r="AUO37" t="e">
        <f>mvarM6*mvarM9</f>
        <v>#VALUE!</v>
      </c>
      <c r="AUP37" s="24" t="e">
        <f t="shared" si="528"/>
        <v>#VALUE!</v>
      </c>
      <c r="AUQ37" s="24" t="e">
        <f t="shared" si="529"/>
        <v>#VALUE!</v>
      </c>
      <c r="AUR37" s="24" t="e">
        <f t="shared" si="530"/>
        <v>#VALUE!</v>
      </c>
      <c r="AUS37">
        <v>3.2333744886222003E-5</v>
      </c>
      <c r="AUT37" t="e">
        <f>bvarM7*bvarM8</f>
        <v>#VALUE!</v>
      </c>
      <c r="AUU37" t="e">
        <f>cvarM7*cvarM8</f>
        <v>#VALUE!</v>
      </c>
      <c r="AUV37" t="e">
        <f>mvarM7*mvarM8</f>
        <v>#VALUE!</v>
      </c>
      <c r="AUW37" s="24" t="e">
        <f t="shared" si="531"/>
        <v>#VALUE!</v>
      </c>
      <c r="AUX37" s="24" t="e">
        <f t="shared" si="532"/>
        <v>#VALUE!</v>
      </c>
      <c r="AUY37" s="24" t="e">
        <f t="shared" si="533"/>
        <v>#VALUE!</v>
      </c>
      <c r="AUZ37">
        <v>6.5724532029830005E-5</v>
      </c>
      <c r="AVA37" t="e">
        <f>bvarM4*bvarM8</f>
        <v>#VALUE!</v>
      </c>
      <c r="AVB37" t="e">
        <f>cvarM4*cvarM8</f>
        <v>#VALUE!</v>
      </c>
      <c r="AVC37" t="e">
        <f>mvarM4*mvarM8</f>
        <v>#VALUE!</v>
      </c>
      <c r="AVD37" s="24" t="e">
        <f t="shared" si="534"/>
        <v>#VALUE!</v>
      </c>
      <c r="AVE37" s="24" t="e">
        <f t="shared" si="535"/>
        <v>#VALUE!</v>
      </c>
      <c r="AVF37" s="24" t="e">
        <f t="shared" si="536"/>
        <v>#VALUE!</v>
      </c>
      <c r="AVG37">
        <v>0.40627163692099</v>
      </c>
      <c r="AVH37" t="e">
        <f>bvarM1*bvarM6</f>
        <v>#VALUE!</v>
      </c>
      <c r="AVI37" t="e">
        <f>cvarM1*cvarM6</f>
        <v>#VALUE!</v>
      </c>
      <c r="AVJ37" t="e">
        <f>mvarM1*mvarM6</f>
        <v>#VALUE!</v>
      </c>
      <c r="AVK37" s="24" t="e">
        <f t="shared" si="537"/>
        <v>#VALUE!</v>
      </c>
      <c r="AVL37" s="24" t="e">
        <f t="shared" si="538"/>
        <v>#VALUE!</v>
      </c>
      <c r="AVM37" s="24" t="e">
        <f t="shared" si="539"/>
        <v>#VALUE!</v>
      </c>
      <c r="AVN37">
        <v>-1.5415872315306E-6</v>
      </c>
      <c r="AVO37" t="e">
        <f>bvarM2*bvarM8</f>
        <v>#VALUE!</v>
      </c>
      <c r="AVP37" t="e">
        <f>cvarM2*cvarM8</f>
        <v>#VALUE!</v>
      </c>
      <c r="AVQ37" t="e">
        <f>mvarM2*mvarM8</f>
        <v>#VALUE!</v>
      </c>
      <c r="AVR37" s="24" t="e">
        <f t="shared" si="540"/>
        <v>#VALUE!</v>
      </c>
      <c r="AVS37" s="24" t="e">
        <f t="shared" si="541"/>
        <v>#VALUE!</v>
      </c>
      <c r="AVT37" s="24" t="e">
        <f t="shared" si="542"/>
        <v>#VALUE!</v>
      </c>
      <c r="AVU37">
        <v>5.5977718887391002E-4</v>
      </c>
      <c r="AVV37" t="e">
        <f>bvarM6*bvarM7</f>
        <v>#VALUE!</v>
      </c>
      <c r="AVW37" t="e">
        <f>cvarM6*cvarM7</f>
        <v>#VALUE!</v>
      </c>
      <c r="AVX37" t="e">
        <f>mvarM6*mvarM7</f>
        <v>#VALUE!</v>
      </c>
      <c r="AVY37" s="24" t="e">
        <f t="shared" si="543"/>
        <v>#VALUE!</v>
      </c>
      <c r="AVZ37" s="24" t="e">
        <f t="shared" si="544"/>
        <v>#VALUE!</v>
      </c>
      <c r="AWA37" s="24" t="e">
        <f t="shared" si="545"/>
        <v>#VALUE!</v>
      </c>
      <c r="AWB37">
        <v>1.112314353388E-3</v>
      </c>
      <c r="AWC37" t="e">
        <f>bvarM6^2</f>
        <v>#VALUE!</v>
      </c>
      <c r="AWD37" t="e">
        <f>cvarM6^2</f>
        <v>#VALUE!</v>
      </c>
      <c r="AWE37" t="e">
        <f>mvarM6^2</f>
        <v>#VALUE!</v>
      </c>
      <c r="AWF37" s="24" t="e">
        <f t="shared" si="546"/>
        <v>#VALUE!</v>
      </c>
      <c r="AWG37" s="24" t="e">
        <f t="shared" si="547"/>
        <v>#VALUE!</v>
      </c>
      <c r="AWH37" s="24" t="e">
        <f t="shared" si="548"/>
        <v>#VALUE!</v>
      </c>
      <c r="AWI37">
        <v>2.2102605188158E-9</v>
      </c>
      <c r="AWJ37" t="e">
        <f>bvarHC1^2</f>
        <v>#VALUE!</v>
      </c>
      <c r="AWK37" t="e">
        <f>cvarHC1^2</f>
        <v>#VALUE!</v>
      </c>
      <c r="AWL37" t="e">
        <f>mvarHC1^2</f>
        <v>#VALUE!</v>
      </c>
      <c r="AWM37" s="24" t="e">
        <f t="shared" si="549"/>
        <v>#VALUE!</v>
      </c>
      <c r="AWN37" s="24" t="e">
        <f t="shared" si="550"/>
        <v>#VALUE!</v>
      </c>
      <c r="AWO37" s="24" t="e">
        <f t="shared" si="551"/>
        <v>#VALUE!</v>
      </c>
      <c r="AWP37">
        <v>5.5112805992615997E-4</v>
      </c>
      <c r="AWQ37" t="e">
        <f>bvarM2*bvarM7</f>
        <v>#VALUE!</v>
      </c>
      <c r="AWR37" t="e">
        <f>cvarM2*cvarM7</f>
        <v>#VALUE!</v>
      </c>
      <c r="AWS37" t="e">
        <f>mvarM2*mvarM7</f>
        <v>#VALUE!</v>
      </c>
      <c r="AWT37" s="24" t="e">
        <f t="shared" si="552"/>
        <v>#VALUE!</v>
      </c>
      <c r="AWU37" s="24" t="e">
        <f t="shared" si="553"/>
        <v>#VALUE!</v>
      </c>
      <c r="AWV37" s="24" t="e">
        <f t="shared" si="554"/>
        <v>#VALUE!</v>
      </c>
      <c r="AWW37">
        <v>7.2327812579141995E-5</v>
      </c>
      <c r="AWX37" t="e">
        <f>bvarM6*bvarM9</f>
        <v>#VALUE!</v>
      </c>
      <c r="AWY37" t="e">
        <f>cvarM6*cvarM9</f>
        <v>#VALUE!</v>
      </c>
      <c r="AWZ37" t="e">
        <f>mvarM6*mvarM9</f>
        <v>#VALUE!</v>
      </c>
      <c r="AXA37" s="24" t="e">
        <f t="shared" si="555"/>
        <v>#VALUE!</v>
      </c>
      <c r="AXB37" s="24" t="e">
        <f t="shared" si="556"/>
        <v>#VALUE!</v>
      </c>
      <c r="AXC37" s="24" t="e">
        <f t="shared" si="557"/>
        <v>#VALUE!</v>
      </c>
      <c r="AXD37">
        <v>-3.5283401686861003E-7</v>
      </c>
      <c r="AXE37" t="e">
        <f>bvarM6*bvarM9</f>
        <v>#VALUE!</v>
      </c>
      <c r="AXF37" t="e">
        <f>cvarM6*cvarM9</f>
        <v>#VALUE!</v>
      </c>
      <c r="AXG37" t="e">
        <f>mvarM6*mvarM9</f>
        <v>#VALUE!</v>
      </c>
      <c r="AXH37" s="24" t="e">
        <f t="shared" si="558"/>
        <v>#VALUE!</v>
      </c>
      <c r="AXI37" s="24" t="e">
        <f t="shared" si="559"/>
        <v>#VALUE!</v>
      </c>
      <c r="AXJ37" s="24" t="e">
        <f t="shared" si="560"/>
        <v>#VALUE!</v>
      </c>
      <c r="AXK37">
        <v>1.0655541026735001E-2</v>
      </c>
      <c r="AXL37" t="e">
        <f>bvarM2^2</f>
        <v>#VALUE!</v>
      </c>
      <c r="AXM37" t="e">
        <f>cvarM2^2</f>
        <v>#VALUE!</v>
      </c>
      <c r="AXN37" t="e">
        <f>mvarM2^2</f>
        <v>#VALUE!</v>
      </c>
      <c r="AXO37" s="24" t="e">
        <f t="shared" si="561"/>
        <v>#VALUE!</v>
      </c>
      <c r="AXP37" s="24" t="e">
        <f t="shared" si="562"/>
        <v>#VALUE!</v>
      </c>
      <c r="AXQ37" s="24" t="e">
        <f t="shared" si="563"/>
        <v>#VALUE!</v>
      </c>
      <c r="AXR37">
        <v>1.3836384773233E-3</v>
      </c>
      <c r="AXS37" t="e">
        <f>bvarM6^2</f>
        <v>#VALUE!</v>
      </c>
      <c r="AXT37" t="e">
        <f>cvarM6^2</f>
        <v>#VALUE!</v>
      </c>
      <c r="AXU37" t="e">
        <f>mvarM6^2</f>
        <v>#VALUE!</v>
      </c>
      <c r="AXV37" s="24" t="e">
        <f t="shared" si="564"/>
        <v>#VALUE!</v>
      </c>
      <c r="AXW37" s="24" t="e">
        <f t="shared" si="565"/>
        <v>#VALUE!</v>
      </c>
      <c r="AXX37" s="24" t="e">
        <f t="shared" si="566"/>
        <v>#VALUE!</v>
      </c>
      <c r="AXY37">
        <v>-1.1548126076578001E-6</v>
      </c>
      <c r="AXZ37" t="e">
        <f>bvarM4*bvarM6</f>
        <v>#VALUE!</v>
      </c>
      <c r="AYA37" t="e">
        <f>cvarM4*cvarM6</f>
        <v>#VALUE!</v>
      </c>
      <c r="AYB37" t="e">
        <f>mvarM4*mvarM6</f>
        <v>#VALUE!</v>
      </c>
      <c r="AYC37" s="24" t="e">
        <f t="shared" si="567"/>
        <v>#VALUE!</v>
      </c>
      <c r="AYD37" s="24" t="e">
        <f t="shared" si="568"/>
        <v>#VALUE!</v>
      </c>
      <c r="AYE37" s="24" t="e">
        <f t="shared" si="569"/>
        <v>#VALUE!</v>
      </c>
      <c r="AYF37">
        <v>-2.4293302702381999E-5</v>
      </c>
      <c r="AYG37" t="e">
        <f>bvarM2*bvarM7</f>
        <v>#VALUE!</v>
      </c>
      <c r="AYH37" t="e">
        <f>cvarM2*cvarM7</f>
        <v>#VALUE!</v>
      </c>
      <c r="AYI37" t="e">
        <f>mvarM2*mvarM7</f>
        <v>#VALUE!</v>
      </c>
      <c r="AYJ37" s="24" t="e">
        <f t="shared" si="570"/>
        <v>#VALUE!</v>
      </c>
      <c r="AYK37" s="24" t="e">
        <f t="shared" si="571"/>
        <v>#VALUE!</v>
      </c>
      <c r="AYL37" s="24" t="e">
        <f t="shared" si="572"/>
        <v>#VALUE!</v>
      </c>
      <c r="AYM37">
        <v>1.0184059700408E-7</v>
      </c>
      <c r="AYN37" t="e">
        <f>bvarHC1^2</f>
        <v>#VALUE!</v>
      </c>
      <c r="AYO37" t="e">
        <f>cvarHC1^2</f>
        <v>#VALUE!</v>
      </c>
      <c r="AYP37" t="e">
        <f>mvarHC1^2</f>
        <v>#VALUE!</v>
      </c>
      <c r="AYQ37" s="24" t="e">
        <f t="shared" si="573"/>
        <v>#VALUE!</v>
      </c>
      <c r="AYR37" s="24" t="e">
        <f t="shared" si="574"/>
        <v>#VALUE!</v>
      </c>
      <c r="AYS37" s="24" t="e">
        <f t="shared" si="575"/>
        <v>#VALUE!</v>
      </c>
      <c r="AYT37">
        <v>-2.0766708905368E-6</v>
      </c>
      <c r="AYU37" t="e">
        <f>bvarM6*bvarM7</f>
        <v>#VALUE!</v>
      </c>
      <c r="AYV37" t="e">
        <f>cvarM6*cvarM7</f>
        <v>#VALUE!</v>
      </c>
      <c r="AYW37" t="e">
        <f>mvarM6*mvarM7</f>
        <v>#VALUE!</v>
      </c>
      <c r="AYX37" s="24" t="e">
        <f t="shared" si="576"/>
        <v>#VALUE!</v>
      </c>
      <c r="AYY37" s="24" t="e">
        <f t="shared" si="577"/>
        <v>#VALUE!</v>
      </c>
      <c r="AYZ37" s="24" t="e">
        <f t="shared" si="578"/>
        <v>#VALUE!</v>
      </c>
      <c r="AZA37">
        <v>-5.3575497030606005E-4</v>
      </c>
      <c r="AZB37" t="e">
        <f>bvarM4*bvarM7</f>
        <v>#VALUE!</v>
      </c>
      <c r="AZC37" t="e">
        <f>cvarM4*cvarM7</f>
        <v>#VALUE!</v>
      </c>
      <c r="AZD37" t="e">
        <f>mvarM4*mvarM7</f>
        <v>#VALUE!</v>
      </c>
      <c r="AZE37" s="24" t="e">
        <f t="shared" si="579"/>
        <v>#VALUE!</v>
      </c>
      <c r="AZF37" s="24" t="e">
        <f t="shared" si="580"/>
        <v>#VALUE!</v>
      </c>
      <c r="AZG37" s="24" t="e">
        <f t="shared" si="581"/>
        <v>#VALUE!</v>
      </c>
      <c r="AZH37">
        <v>-101450241.21199</v>
      </c>
      <c r="AZI37" t="e">
        <f>bvarM1^3</f>
        <v>#VALUE!</v>
      </c>
      <c r="AZJ37" t="e">
        <f>cvarM1^3</f>
        <v>#VALUE!</v>
      </c>
      <c r="AZK37" t="e">
        <f>mvarM1^3</f>
        <v>#VALUE!</v>
      </c>
      <c r="AZL37" s="24" t="e">
        <f t="shared" si="582"/>
        <v>#VALUE!</v>
      </c>
      <c r="AZM37" s="24" t="e">
        <f t="shared" si="583"/>
        <v>#VALUE!</v>
      </c>
      <c r="AZN37" s="24" t="e">
        <f t="shared" si="584"/>
        <v>#VALUE!</v>
      </c>
      <c r="AZO37">
        <v>6.6583623031708997E-6</v>
      </c>
      <c r="AZP37" t="e">
        <f>bvarM4*bvarM8</f>
        <v>#VALUE!</v>
      </c>
      <c r="AZQ37" t="e">
        <f>cvarM4*cvarM8</f>
        <v>#VALUE!</v>
      </c>
      <c r="AZR37" t="e">
        <f>mvarM4*mvarM8</f>
        <v>#VALUE!</v>
      </c>
      <c r="AZS37" s="24" t="e">
        <f t="shared" si="585"/>
        <v>#VALUE!</v>
      </c>
      <c r="AZT37" s="24" t="e">
        <f t="shared" si="586"/>
        <v>#VALUE!</v>
      </c>
      <c r="AZU37" s="24" t="e">
        <f t="shared" si="587"/>
        <v>#VALUE!</v>
      </c>
      <c r="AZV37">
        <v>1.6348238050525E-3</v>
      </c>
      <c r="AZW37" t="e">
        <f>bvarM2*bvarM7</f>
        <v>#VALUE!</v>
      </c>
      <c r="AZX37" t="e">
        <f>cvarM2*cvarM7</f>
        <v>#VALUE!</v>
      </c>
      <c r="AZY37" t="e">
        <f>mvarM2*mvarM7</f>
        <v>#VALUE!</v>
      </c>
      <c r="AZZ37" s="24" t="e">
        <f t="shared" si="588"/>
        <v>#VALUE!</v>
      </c>
      <c r="BAA37" s="24" t="e">
        <f t="shared" si="589"/>
        <v>#VALUE!</v>
      </c>
      <c r="BAB37" s="24" t="e">
        <f t="shared" si="590"/>
        <v>#VALUE!</v>
      </c>
      <c r="BAC37">
        <v>1.7556567435408001E-3</v>
      </c>
      <c r="BAD37" t="e">
        <f>bvarM6^2</f>
        <v>#VALUE!</v>
      </c>
      <c r="BAE37" t="e">
        <f>cvarM6^2</f>
        <v>#VALUE!</v>
      </c>
      <c r="BAF37" t="e">
        <f>mvarM6^2</f>
        <v>#VALUE!</v>
      </c>
      <c r="BAG37" s="24" t="e">
        <f t="shared" si="591"/>
        <v>#VALUE!</v>
      </c>
      <c r="BAH37" s="24" t="e">
        <f t="shared" si="592"/>
        <v>#VALUE!</v>
      </c>
      <c r="BAI37" s="24" t="e">
        <f t="shared" si="593"/>
        <v>#VALUE!</v>
      </c>
      <c r="BAJ37">
        <v>4.2196121940973002E-8</v>
      </c>
      <c r="BAK37" t="e">
        <f>bvarM4*bvarM9</f>
        <v>#VALUE!</v>
      </c>
      <c r="BAL37" t="e">
        <f>cvarM4*cvarM9</f>
        <v>#VALUE!</v>
      </c>
      <c r="BAM37" t="e">
        <f>mvarM4*mvarM9</f>
        <v>#VALUE!</v>
      </c>
      <c r="BAN37" s="24" t="e">
        <f t="shared" si="594"/>
        <v>#VALUE!</v>
      </c>
      <c r="BAO37" s="24" t="e">
        <f t="shared" si="595"/>
        <v>#VALUE!</v>
      </c>
      <c r="BAP37" s="24" t="e">
        <f t="shared" si="596"/>
        <v>#VALUE!</v>
      </c>
      <c r="BAQ37">
        <v>5.0454480806617002E-5</v>
      </c>
      <c r="BAR37" t="e">
        <f>bvarHC2^2</f>
        <v>#VALUE!</v>
      </c>
      <c r="BAS37" t="e">
        <f>cvarHC2^2</f>
        <v>#VALUE!</v>
      </c>
      <c r="BAT37" t="e">
        <f>mvarHC2^2</f>
        <v>#VALUE!</v>
      </c>
      <c r="BAU37" s="24" t="e">
        <f t="shared" si="597"/>
        <v>#VALUE!</v>
      </c>
      <c r="BAV37" s="24" t="e">
        <f t="shared" si="598"/>
        <v>#VALUE!</v>
      </c>
      <c r="BAW37" s="24" t="e">
        <f t="shared" si="599"/>
        <v>#VALUE!</v>
      </c>
      <c r="BAX37">
        <v>112307.17608944001</v>
      </c>
      <c r="BAY37" t="e">
        <f>bvarM1^2</f>
        <v>#VALUE!</v>
      </c>
      <c r="BAZ37" t="e">
        <f>cvarM1^2</f>
        <v>#VALUE!</v>
      </c>
      <c r="BBA37" t="e">
        <f>mvarM1^2</f>
        <v>#VALUE!</v>
      </c>
      <c r="BBB37" s="24" t="e">
        <f t="shared" si="600"/>
        <v>#VALUE!</v>
      </c>
      <c r="BBC37" s="24" t="e">
        <f t="shared" si="601"/>
        <v>#VALUE!</v>
      </c>
      <c r="BBD37" s="24" t="e">
        <f t="shared" si="602"/>
        <v>#VALUE!</v>
      </c>
      <c r="BBE37">
        <v>-1.1635905505132001E-6</v>
      </c>
      <c r="BBF37" t="e">
        <f>bvarM4*bvarM6</f>
        <v>#VALUE!</v>
      </c>
      <c r="BBG37" t="e">
        <f>cvarM4*cvarM6</f>
        <v>#VALUE!</v>
      </c>
      <c r="BBH37" t="e">
        <f>mvarM4*mvarM6</f>
        <v>#VALUE!</v>
      </c>
      <c r="BBI37" s="24" t="e">
        <f t="shared" si="603"/>
        <v>#VALUE!</v>
      </c>
      <c r="BBJ37" s="24" t="e">
        <f t="shared" si="604"/>
        <v>#VALUE!</v>
      </c>
      <c r="BBK37" s="24" t="e">
        <f t="shared" si="605"/>
        <v>#VALUE!</v>
      </c>
      <c r="BBL37">
        <v>-2.4633661623338001E-5</v>
      </c>
      <c r="BBM37" t="e">
        <f>bvarM2*bvarM7</f>
        <v>#VALUE!</v>
      </c>
      <c r="BBN37" t="e">
        <f>cvarM2*cvarM7</f>
        <v>#VALUE!</v>
      </c>
      <c r="BBO37" t="e">
        <f>mvarM2*mvarM7</f>
        <v>#VALUE!</v>
      </c>
      <c r="BBP37" s="24" t="e">
        <f t="shared" si="606"/>
        <v>#VALUE!</v>
      </c>
      <c r="BBQ37" s="24" t="e">
        <f t="shared" si="607"/>
        <v>#VALUE!</v>
      </c>
      <c r="BBR37" s="24" t="e">
        <f t="shared" si="608"/>
        <v>#VALUE!</v>
      </c>
      <c r="BBS37">
        <v>4.6080480127851999E-5</v>
      </c>
      <c r="BBT37" t="e">
        <f>bvarM6*bvarM9</f>
        <v>#VALUE!</v>
      </c>
      <c r="BBU37" t="e">
        <f>cvarM6*cvarM9</f>
        <v>#VALUE!</v>
      </c>
      <c r="BBV37" t="e">
        <f>mvarM6*mvarM9</f>
        <v>#VALUE!</v>
      </c>
      <c r="BBW37" s="24" t="e">
        <f t="shared" si="609"/>
        <v>#VALUE!</v>
      </c>
      <c r="BBX37" s="24" t="e">
        <f t="shared" si="610"/>
        <v>#VALUE!</v>
      </c>
      <c r="BBY37" s="24" t="e">
        <f t="shared" si="611"/>
        <v>#VALUE!</v>
      </c>
      <c r="BBZ37">
        <v>-3.5576374061453E-6</v>
      </c>
      <c r="BCA37" t="e">
        <f>bvarM2*bvarM6</f>
        <v>#VALUE!</v>
      </c>
      <c r="BCB37" t="e">
        <f>cvarM2*cvarM6</f>
        <v>#VALUE!</v>
      </c>
      <c r="BCC37" t="e">
        <f>mvarM2*mvarM6</f>
        <v>#VALUE!</v>
      </c>
      <c r="BCD37" s="24" t="e">
        <f t="shared" si="612"/>
        <v>#VALUE!</v>
      </c>
      <c r="BCE37" s="24" t="e">
        <f t="shared" si="613"/>
        <v>#VALUE!</v>
      </c>
      <c r="BCF37" s="24" t="e">
        <f t="shared" si="614"/>
        <v>#VALUE!</v>
      </c>
      <c r="BCG37">
        <v>6.7675274164824E-6</v>
      </c>
      <c r="BCH37" t="e">
        <f>bvarM3*bvarM8</f>
        <v>#VALUE!</v>
      </c>
      <c r="BCI37" t="e">
        <f>cvarM3*cvarM8</f>
        <v>#VALUE!</v>
      </c>
      <c r="BCJ37" t="e">
        <f>mvarM3*mvarM8</f>
        <v>#VALUE!</v>
      </c>
      <c r="BCK37" s="24" t="e">
        <f t="shared" si="615"/>
        <v>#VALUE!</v>
      </c>
      <c r="BCL37" s="24" t="e">
        <f t="shared" si="616"/>
        <v>#VALUE!</v>
      </c>
      <c r="BCM37" s="24" t="e">
        <f t="shared" si="617"/>
        <v>#VALUE!</v>
      </c>
      <c r="BCN37">
        <v>3.1700659619223002E-3</v>
      </c>
      <c r="BCO37" t="e">
        <f>bvarM9^2</f>
        <v>#VALUE!</v>
      </c>
      <c r="BCP37" t="e">
        <f>cvarM9^2</f>
        <v>#VALUE!</v>
      </c>
      <c r="BCQ37" t="e">
        <f>mvarM9^2</f>
        <v>#VALUE!</v>
      </c>
      <c r="BCR37" s="24" t="e">
        <f t="shared" si="618"/>
        <v>#VALUE!</v>
      </c>
      <c r="BCS37" s="24" t="e">
        <f t="shared" si="619"/>
        <v>#VALUE!</v>
      </c>
      <c r="BCT37" s="24" t="e">
        <f t="shared" si="620"/>
        <v>#VALUE!</v>
      </c>
      <c r="BCU37">
        <v>-1.6419949507019E-6</v>
      </c>
      <c r="BCV37" t="e">
        <f>bvarM4*bvarM6</f>
        <v>#VALUE!</v>
      </c>
      <c r="BCW37" t="e">
        <f>cvarM4*cvarM6</f>
        <v>#VALUE!</v>
      </c>
      <c r="BCX37" t="e">
        <f>mvarM4*mvarM6</f>
        <v>#VALUE!</v>
      </c>
      <c r="BCY37" s="24" t="e">
        <f t="shared" si="621"/>
        <v>#VALUE!</v>
      </c>
      <c r="BCZ37" s="24" t="e">
        <f t="shared" si="622"/>
        <v>#VALUE!</v>
      </c>
      <c r="BDA37" s="24" t="e">
        <f t="shared" si="623"/>
        <v>#VALUE!</v>
      </c>
      <c r="BDB37">
        <v>3.2503552055623001E-6</v>
      </c>
      <c r="BDC37" t="e">
        <f>bvarM2*bvarM4</f>
        <v>#VALUE!</v>
      </c>
      <c r="BDD37" t="e">
        <f>cvarM2*cvarM4</f>
        <v>#VALUE!</v>
      </c>
      <c r="BDE37" t="e">
        <f>mvarM2*mvarM4</f>
        <v>#VALUE!</v>
      </c>
      <c r="BDF37" s="24" t="e">
        <f t="shared" si="624"/>
        <v>#VALUE!</v>
      </c>
      <c r="BDG37" s="24" t="e">
        <f t="shared" si="625"/>
        <v>#VALUE!</v>
      </c>
      <c r="BDH37" s="24" t="e">
        <f t="shared" si="626"/>
        <v>#VALUE!</v>
      </c>
      <c r="BDI37">
        <v>1.9435495426031E-3</v>
      </c>
      <c r="BDJ37" t="e">
        <f>bvarM6^2</f>
        <v>#VALUE!</v>
      </c>
      <c r="BDK37" t="e">
        <f>cvarM6^2</f>
        <v>#VALUE!</v>
      </c>
      <c r="BDL37" t="e">
        <f>mvarM6^2</f>
        <v>#VALUE!</v>
      </c>
      <c r="BDM37" s="24" t="e">
        <f t="shared" si="627"/>
        <v>#VALUE!</v>
      </c>
      <c r="BDN37" s="24" t="e">
        <f t="shared" si="628"/>
        <v>#VALUE!</v>
      </c>
      <c r="BDO37" s="24" t="e">
        <f t="shared" si="629"/>
        <v>#VALUE!</v>
      </c>
      <c r="BDP37">
        <v>-4.1225250883172997E-6</v>
      </c>
      <c r="BDQ37" t="e">
        <f>bvarM2*bvarM9</f>
        <v>#VALUE!</v>
      </c>
      <c r="BDR37" t="e">
        <f>cvarM2*cvarM9</f>
        <v>#VALUE!</v>
      </c>
      <c r="BDS37" t="e">
        <f>mvarM2*mvarM9</f>
        <v>#VALUE!</v>
      </c>
      <c r="BDT37" s="24" t="e">
        <f t="shared" si="630"/>
        <v>#VALUE!</v>
      </c>
      <c r="BDU37" s="24" t="e">
        <f t="shared" si="631"/>
        <v>#VALUE!</v>
      </c>
      <c r="BDV37" s="24" t="e">
        <f t="shared" si="632"/>
        <v>#VALUE!</v>
      </c>
      <c r="BDW37">
        <v>1.8145265433144E-6</v>
      </c>
      <c r="BDX37" t="e">
        <f>bvarM3*bvarM8</f>
        <v>#VALUE!</v>
      </c>
      <c r="BDY37" t="e">
        <f>cvarM3*cvarM8</f>
        <v>#VALUE!</v>
      </c>
      <c r="BDZ37" t="e">
        <f>mvarM3*mvarM8</f>
        <v>#VALUE!</v>
      </c>
      <c r="BEA37" s="24" t="e">
        <f t="shared" si="633"/>
        <v>#VALUE!</v>
      </c>
      <c r="BEB37" s="24" t="e">
        <f t="shared" si="634"/>
        <v>#VALUE!</v>
      </c>
      <c r="BEC37" s="24" t="e">
        <f t="shared" si="635"/>
        <v>#VALUE!</v>
      </c>
      <c r="BED37">
        <v>-4.4506769287415999E-3</v>
      </c>
      <c r="BEE37" t="e">
        <f>bvarM7^2</f>
        <v>#VALUE!</v>
      </c>
      <c r="BEF37" t="e">
        <f>cvarM7^2</f>
        <v>#VALUE!</v>
      </c>
      <c r="BEG37" t="e">
        <f>mvarM7^2</f>
        <v>#VALUE!</v>
      </c>
      <c r="BEH37" s="24" t="e">
        <f t="shared" si="636"/>
        <v>#VALUE!</v>
      </c>
      <c r="BEI37" s="24" t="e">
        <f t="shared" si="637"/>
        <v>#VALUE!</v>
      </c>
      <c r="BEJ37" s="24" t="e">
        <f t="shared" si="638"/>
        <v>#VALUE!</v>
      </c>
      <c r="BEK37">
        <v>-2.0362831905117999E-6</v>
      </c>
      <c r="BEL37" t="e">
        <f>bvarM2*bvarM9</f>
        <v>#VALUE!</v>
      </c>
      <c r="BEM37" t="e">
        <f>cvarM2*cvarM9</f>
        <v>#VALUE!</v>
      </c>
      <c r="BEN37" t="e">
        <f>mvarM2*mvarM9</f>
        <v>#VALUE!</v>
      </c>
      <c r="BEO37" s="24" t="e">
        <f t="shared" si="639"/>
        <v>#VALUE!</v>
      </c>
      <c r="BEP37" s="24" t="e">
        <f t="shared" si="640"/>
        <v>#VALUE!</v>
      </c>
      <c r="BEQ37" s="24" t="e">
        <f t="shared" si="641"/>
        <v>#VALUE!</v>
      </c>
      <c r="BER37">
        <v>-3.3983506600304E-5</v>
      </c>
      <c r="BES37" t="e">
        <f>bvarM3*bvarM8</f>
        <v>#VALUE!</v>
      </c>
      <c r="BET37" t="e">
        <f>cvarM3*cvarM8</f>
        <v>#VALUE!</v>
      </c>
      <c r="BEU37" t="e">
        <f>mvarM3*mvarM8</f>
        <v>#VALUE!</v>
      </c>
      <c r="BEV37" s="24" t="e">
        <f t="shared" si="642"/>
        <v>#VALUE!</v>
      </c>
      <c r="BEW37" s="24" t="e">
        <f t="shared" si="643"/>
        <v>#VALUE!</v>
      </c>
      <c r="BEX37" s="24" t="e">
        <f t="shared" si="644"/>
        <v>#VALUE!</v>
      </c>
      <c r="BEY37">
        <v>1.0234228429722E-7</v>
      </c>
      <c r="BEZ37" t="e">
        <f>bvarHC1^2</f>
        <v>#VALUE!</v>
      </c>
      <c r="BFA37" t="e">
        <f>cvarHC1^2</f>
        <v>#VALUE!</v>
      </c>
      <c r="BFB37" t="e">
        <f>mvarHC1^2</f>
        <v>#VALUE!</v>
      </c>
      <c r="BFC37" s="24" t="e">
        <f t="shared" si="645"/>
        <v>#VALUE!</v>
      </c>
      <c r="BFD37" s="24" t="e">
        <f t="shared" si="646"/>
        <v>#VALUE!</v>
      </c>
      <c r="BFE37" s="24" t="e">
        <f t="shared" si="647"/>
        <v>#VALUE!</v>
      </c>
      <c r="BFF37">
        <v>4.7146835090994998E-5</v>
      </c>
      <c r="BFG37" t="e">
        <f>bvarM7*bvarM8</f>
        <v>#VALUE!</v>
      </c>
      <c r="BFH37" t="e">
        <f>cvarM7*cvarM8</f>
        <v>#VALUE!</v>
      </c>
      <c r="BFI37" t="e">
        <f>mvarM7*mvarM8</f>
        <v>#VALUE!</v>
      </c>
      <c r="BFJ37" s="24" t="e">
        <f t="shared" si="648"/>
        <v>#VALUE!</v>
      </c>
      <c r="BFK37" s="24" t="e">
        <f t="shared" si="649"/>
        <v>#VALUE!</v>
      </c>
      <c r="BFL37" s="24" t="e">
        <f t="shared" si="650"/>
        <v>#VALUE!</v>
      </c>
      <c r="BFM37">
        <v>-1.1018992586085E-5</v>
      </c>
      <c r="BFN37" t="e">
        <f>bvarM7*bvarM9</f>
        <v>#VALUE!</v>
      </c>
      <c r="BFO37" t="e">
        <f>cvarM7*cvarM9</f>
        <v>#VALUE!</v>
      </c>
      <c r="BFP37" t="e">
        <f>mvarM7*mvarM9</f>
        <v>#VALUE!</v>
      </c>
      <c r="BFQ37" s="24" t="e">
        <f t="shared" si="651"/>
        <v>#VALUE!</v>
      </c>
      <c r="BFR37" s="24" t="e">
        <f t="shared" si="652"/>
        <v>#VALUE!</v>
      </c>
      <c r="BFS37" s="24" t="e">
        <f t="shared" si="653"/>
        <v>#VALUE!</v>
      </c>
      <c r="BFT37">
        <v>-7.8830347745638003E-6</v>
      </c>
      <c r="BFU37" t="e">
        <f>bvarM3*bvarM9</f>
        <v>#VALUE!</v>
      </c>
      <c r="BFV37" t="e">
        <f>cvarM3*cvarM9</f>
        <v>#VALUE!</v>
      </c>
      <c r="BFW37" t="e">
        <f>mvarM3*mvarM9</f>
        <v>#VALUE!</v>
      </c>
      <c r="BFX37" s="24" t="e">
        <f t="shared" si="654"/>
        <v>#VALUE!</v>
      </c>
      <c r="BFY37" s="24" t="e">
        <f t="shared" si="655"/>
        <v>#VALUE!</v>
      </c>
      <c r="BFZ37" s="24" t="e">
        <f t="shared" si="656"/>
        <v>#VALUE!</v>
      </c>
      <c r="BGA37"/>
      <c r="BGB37"/>
      <c r="BGC37"/>
      <c r="BGD37"/>
      <c r="BGE37" s="24">
        <f t="shared" si="657"/>
        <v>0</v>
      </c>
      <c r="BGF37" s="24">
        <f t="shared" si="658"/>
        <v>0</v>
      </c>
      <c r="BGG37" s="24">
        <f t="shared" si="659"/>
        <v>0</v>
      </c>
      <c r="BGH37">
        <v>-2.7252030329755E-5</v>
      </c>
      <c r="BGI37" t="e">
        <f>bvarM4*bvarM7</f>
        <v>#VALUE!</v>
      </c>
      <c r="BGJ37" t="e">
        <f>cvarM4*cvarM7</f>
        <v>#VALUE!</v>
      </c>
      <c r="BGK37" t="e">
        <f>mvarM4*mvarM7</f>
        <v>#VALUE!</v>
      </c>
      <c r="BGL37" s="24" t="e">
        <f t="shared" si="660"/>
        <v>#VALUE!</v>
      </c>
      <c r="BGM37" s="24" t="e">
        <f t="shared" si="661"/>
        <v>#VALUE!</v>
      </c>
      <c r="BGN37" s="24" t="e">
        <f t="shared" si="662"/>
        <v>#VALUE!</v>
      </c>
      <c r="BGO37">
        <v>-0.83433662330845004</v>
      </c>
      <c r="BGP37" t="e">
        <f>bvarM1*bvarM9</f>
        <v>#VALUE!</v>
      </c>
      <c r="BGQ37" t="e">
        <f>cvarM1*cvarM9</f>
        <v>#VALUE!</v>
      </c>
      <c r="BGR37" t="e">
        <f>mvarM1*mvarM9</f>
        <v>#VALUE!</v>
      </c>
      <c r="BGS37" s="24" t="e">
        <f t="shared" si="663"/>
        <v>#VALUE!</v>
      </c>
      <c r="BGT37" s="24" t="e">
        <f t="shared" si="664"/>
        <v>#VALUE!</v>
      </c>
      <c r="BGU37" s="24" t="e">
        <f t="shared" si="665"/>
        <v>#VALUE!</v>
      </c>
      <c r="BGV37">
        <v>4.1198802883893998E-9</v>
      </c>
      <c r="BGW37" t="e">
        <f>bvarM4^2</f>
        <v>#VALUE!</v>
      </c>
      <c r="BGX37" t="e">
        <f>cvarM4^2</f>
        <v>#VALUE!</v>
      </c>
      <c r="BGY37" t="e">
        <f>mvarM4^2</f>
        <v>#VALUE!</v>
      </c>
      <c r="BGZ37" s="24" t="e">
        <f t="shared" si="666"/>
        <v>#VALUE!</v>
      </c>
      <c r="BHA37" s="24" t="e">
        <f t="shared" si="667"/>
        <v>#VALUE!</v>
      </c>
      <c r="BHB37" s="24" t="e">
        <f t="shared" si="668"/>
        <v>#VALUE!</v>
      </c>
      <c r="BHC37">
        <v>1.1595954997516E-5</v>
      </c>
      <c r="BHD37" t="e">
        <f>bvarM4*bvarM6</f>
        <v>#VALUE!</v>
      </c>
      <c r="BHE37" t="e">
        <f>cvarM4*cvarM6</f>
        <v>#VALUE!</v>
      </c>
      <c r="BHF37" t="e">
        <f>mvarM4*mvarM6</f>
        <v>#VALUE!</v>
      </c>
      <c r="BHG37" s="24" t="e">
        <f t="shared" si="669"/>
        <v>#VALUE!</v>
      </c>
      <c r="BHH37" s="24" t="e">
        <f t="shared" si="670"/>
        <v>#VALUE!</v>
      </c>
      <c r="BHI37" s="24" t="e">
        <f t="shared" si="671"/>
        <v>#VALUE!</v>
      </c>
      <c r="BHJ37">
        <v>-1.0425426880451E-5</v>
      </c>
      <c r="BHK37" t="e">
        <f>bvarM3*bvarM9</f>
        <v>#VALUE!</v>
      </c>
      <c r="BHL37" t="e">
        <f>cvarM3*cvarM9</f>
        <v>#VALUE!</v>
      </c>
      <c r="BHM37" t="e">
        <f>mvarM3*mvarM9</f>
        <v>#VALUE!</v>
      </c>
      <c r="BHN37" s="24" t="e">
        <f t="shared" si="672"/>
        <v>#VALUE!</v>
      </c>
      <c r="BHO37" s="24" t="e">
        <f t="shared" si="673"/>
        <v>#VALUE!</v>
      </c>
      <c r="BHP37" s="24" t="e">
        <f t="shared" si="674"/>
        <v>#VALUE!</v>
      </c>
      <c r="BHQ37">
        <v>-4.2345768237686002E-10</v>
      </c>
      <c r="BHR37" t="e">
        <f>bvarM4^3</f>
        <v>#VALUE!</v>
      </c>
      <c r="BHS37" t="e">
        <f>cvarM4^3</f>
        <v>#VALUE!</v>
      </c>
      <c r="BHT37" t="e">
        <f>mvarM4^3</f>
        <v>#VALUE!</v>
      </c>
      <c r="BHU37" s="24" t="e">
        <f t="shared" si="675"/>
        <v>#VALUE!</v>
      </c>
      <c r="BHV37" s="24" t="e">
        <f t="shared" si="676"/>
        <v>#VALUE!</v>
      </c>
      <c r="BHW37" s="24" t="e">
        <f t="shared" si="677"/>
        <v>#VALUE!</v>
      </c>
      <c r="BHX37">
        <v>1.5672468162557999E-6</v>
      </c>
      <c r="BHY37" t="e">
        <f>bvarM3*bvarM9</f>
        <v>#VALUE!</v>
      </c>
      <c r="BHZ37" t="e">
        <f>cvarM3*cvarM9</f>
        <v>#VALUE!</v>
      </c>
      <c r="BIA37" t="e">
        <f>mvarM3*mvarM9</f>
        <v>#VALUE!</v>
      </c>
      <c r="BIB37" s="24" t="e">
        <f t="shared" si="678"/>
        <v>#VALUE!</v>
      </c>
      <c r="BIC37" s="24" t="e">
        <f t="shared" si="679"/>
        <v>#VALUE!</v>
      </c>
      <c r="BID37" s="24" t="e">
        <f t="shared" si="680"/>
        <v>#VALUE!</v>
      </c>
      <c r="BIE37">
        <v>1.127000346694</v>
      </c>
      <c r="BIF37" t="e">
        <f>bvarM1*bvarM6</f>
        <v>#VALUE!</v>
      </c>
      <c r="BIG37" t="e">
        <f>cvarM1*cvarM6</f>
        <v>#VALUE!</v>
      </c>
      <c r="BIH37" t="e">
        <f>mvarM1*mvarM6</f>
        <v>#VALUE!</v>
      </c>
      <c r="BII37" s="24" t="e">
        <f t="shared" si="681"/>
        <v>#VALUE!</v>
      </c>
      <c r="BIJ37" s="24" t="e">
        <f t="shared" si="682"/>
        <v>#VALUE!</v>
      </c>
      <c r="BIK37" s="24" t="e">
        <f t="shared" si="683"/>
        <v>#VALUE!</v>
      </c>
      <c r="BIL37">
        <v>-7.2037330568982004E-9</v>
      </c>
      <c r="BIM37" t="e">
        <f>bvarHC2^2</f>
        <v>#VALUE!</v>
      </c>
      <c r="BIN37" t="e">
        <f>cvarHC2^2</f>
        <v>#VALUE!</v>
      </c>
      <c r="BIO37" t="e">
        <f>mvarHC2^2</f>
        <v>#VALUE!</v>
      </c>
      <c r="BIP37" s="24" t="e">
        <f t="shared" si="684"/>
        <v>#VALUE!</v>
      </c>
      <c r="BIQ37" s="24" t="e">
        <f t="shared" si="685"/>
        <v>#VALUE!</v>
      </c>
      <c r="BIR37" s="24" t="e">
        <f t="shared" si="686"/>
        <v>#VALUE!</v>
      </c>
      <c r="BIS37">
        <v>-5.6702274133426998E-5</v>
      </c>
      <c r="BIT37" t="e">
        <f>bvarM3^2</f>
        <v>#VALUE!</v>
      </c>
      <c r="BIU37" t="e">
        <f>cvarM3^2</f>
        <v>#VALUE!</v>
      </c>
      <c r="BIV37" t="e">
        <f>mvarM3^2</f>
        <v>#VALUE!</v>
      </c>
      <c r="BIW37" s="24" t="e">
        <f t="shared" si="687"/>
        <v>#VALUE!</v>
      </c>
      <c r="BIX37" s="24" t="e">
        <f t="shared" si="688"/>
        <v>#VALUE!</v>
      </c>
      <c r="BIY37" s="24" t="e">
        <f t="shared" si="689"/>
        <v>#VALUE!</v>
      </c>
      <c r="BIZ37">
        <v>4.3232960193030997E-5</v>
      </c>
      <c r="BJA37" t="e">
        <f>bvarM6*bvarM9</f>
        <v>#VALUE!</v>
      </c>
      <c r="BJB37" t="e">
        <f>cvarM6*cvarM9</f>
        <v>#VALUE!</v>
      </c>
      <c r="BJC37" t="e">
        <f>mvarM6*mvarM9</f>
        <v>#VALUE!</v>
      </c>
      <c r="BJD37" s="24" t="e">
        <f t="shared" si="690"/>
        <v>#VALUE!</v>
      </c>
      <c r="BJE37" s="24" t="e">
        <f t="shared" si="691"/>
        <v>#VALUE!</v>
      </c>
      <c r="BJF37" s="24" t="e">
        <f t="shared" si="692"/>
        <v>#VALUE!</v>
      </c>
      <c r="BJG37"/>
      <c r="BJH37"/>
      <c r="BJI37"/>
      <c r="BJJ37"/>
      <c r="BJK37" s="24">
        <f t="shared" si="693"/>
        <v>0</v>
      </c>
      <c r="BJL37" s="24">
        <f t="shared" si="694"/>
        <v>0</v>
      </c>
      <c r="BJM37" s="24">
        <f t="shared" si="695"/>
        <v>0</v>
      </c>
      <c r="BJN37">
        <v>5.4495464057095999E-5</v>
      </c>
      <c r="BJO37" t="e">
        <f>bvarM4^2</f>
        <v>#VALUE!</v>
      </c>
      <c r="BJP37" t="e">
        <f>cvarM4^2</f>
        <v>#VALUE!</v>
      </c>
      <c r="BJQ37" t="e">
        <f>mvarM4^2</f>
        <v>#VALUE!</v>
      </c>
      <c r="BJR37" s="24" t="e">
        <f t="shared" si="696"/>
        <v>#VALUE!</v>
      </c>
      <c r="BJS37" s="24" t="e">
        <f t="shared" si="697"/>
        <v>#VALUE!</v>
      </c>
      <c r="BJT37" s="24" t="e">
        <f t="shared" si="698"/>
        <v>#VALUE!</v>
      </c>
      <c r="BJU37">
        <v>-0.78887843467395002</v>
      </c>
      <c r="BJV37" t="e">
        <f>bvarM1*bvarM9</f>
        <v>#VALUE!</v>
      </c>
      <c r="BJW37" t="e">
        <f>cvarM1*cvarM9</f>
        <v>#VALUE!</v>
      </c>
      <c r="BJX37" t="e">
        <f>mvarM1*mvarM9</f>
        <v>#VALUE!</v>
      </c>
      <c r="BJY37" s="24" t="e">
        <f t="shared" si="699"/>
        <v>#VALUE!</v>
      </c>
      <c r="BJZ37" s="24" t="e">
        <f t="shared" si="700"/>
        <v>#VALUE!</v>
      </c>
      <c r="BKA37" s="24" t="e">
        <f t="shared" si="701"/>
        <v>#VALUE!</v>
      </c>
      <c r="BKB37">
        <v>2.7110289739837999E-9</v>
      </c>
      <c r="BKC37" t="e">
        <f>bvarM4^2</f>
        <v>#VALUE!</v>
      </c>
      <c r="BKD37" t="e">
        <f>cvarM4^2</f>
        <v>#VALUE!</v>
      </c>
      <c r="BKE37" t="e">
        <f>mvarM4^2</f>
        <v>#VALUE!</v>
      </c>
      <c r="BKF37" s="24" t="e">
        <f t="shared" si="702"/>
        <v>#VALUE!</v>
      </c>
      <c r="BKG37" s="24" t="e">
        <f t="shared" si="703"/>
        <v>#VALUE!</v>
      </c>
      <c r="BKH37" s="24" t="e">
        <f t="shared" si="704"/>
        <v>#VALUE!</v>
      </c>
      <c r="BKI37">
        <v>7.4973199369236996E-5</v>
      </c>
      <c r="BKJ37" t="e">
        <f>bvarM6*bvarM7</f>
        <v>#VALUE!</v>
      </c>
      <c r="BKK37" t="e">
        <f>cvarM6*cvarM7</f>
        <v>#VALUE!</v>
      </c>
      <c r="BKL37" t="e">
        <f>mvarM6*mvarM7</f>
        <v>#VALUE!</v>
      </c>
      <c r="BKM37" s="24" t="e">
        <f t="shared" si="705"/>
        <v>#VALUE!</v>
      </c>
      <c r="BKN37" s="24" t="e">
        <f t="shared" si="706"/>
        <v>#VALUE!</v>
      </c>
      <c r="BKO37" s="24" t="e">
        <f t="shared" si="707"/>
        <v>#VALUE!</v>
      </c>
      <c r="BKP37">
        <v>7.5468229461196995E-5</v>
      </c>
      <c r="BKQ37" t="e">
        <f>bvarM7*bvarM9</f>
        <v>#VALUE!</v>
      </c>
      <c r="BKR37" t="e">
        <f>cvarM7*cvarM9</f>
        <v>#VALUE!</v>
      </c>
      <c r="BKS37" t="e">
        <f>mvarM7*mvarM9</f>
        <v>#VALUE!</v>
      </c>
      <c r="BKT37" s="24" t="e">
        <f t="shared" si="708"/>
        <v>#VALUE!</v>
      </c>
      <c r="BKU37" s="24" t="e">
        <f t="shared" si="709"/>
        <v>#VALUE!</v>
      </c>
      <c r="BKV37" s="24" t="e">
        <f t="shared" si="710"/>
        <v>#VALUE!</v>
      </c>
      <c r="BKW37">
        <v>-1.2560125633888999E-9</v>
      </c>
      <c r="BKX37" t="e">
        <f>bvarM6^3</f>
        <v>#VALUE!</v>
      </c>
      <c r="BKY37" t="e">
        <f>cvarM6^3</f>
        <v>#VALUE!</v>
      </c>
      <c r="BKZ37" t="e">
        <f>mvarM6^3</f>
        <v>#VALUE!</v>
      </c>
      <c r="BLA37" s="24" t="e">
        <f t="shared" si="711"/>
        <v>#VALUE!</v>
      </c>
      <c r="BLB37" s="24" t="e">
        <f t="shared" si="712"/>
        <v>#VALUE!</v>
      </c>
      <c r="BLC37" s="24" t="e">
        <f t="shared" si="713"/>
        <v>#VALUE!</v>
      </c>
      <c r="BLD37">
        <v>2.6228942650457001E-5</v>
      </c>
      <c r="BLE37" t="e">
        <f>bvarM4^2</f>
        <v>#VALUE!</v>
      </c>
      <c r="BLF37" t="e">
        <f>cvarM4^2</f>
        <v>#VALUE!</v>
      </c>
      <c r="BLG37" t="e">
        <f>mvarM4^2</f>
        <v>#VALUE!</v>
      </c>
      <c r="BLH37" s="24" t="e">
        <f t="shared" si="714"/>
        <v>#VALUE!</v>
      </c>
      <c r="BLI37" s="24" t="e">
        <f t="shared" si="715"/>
        <v>#VALUE!</v>
      </c>
      <c r="BLJ37" s="24" t="e">
        <f t="shared" si="716"/>
        <v>#VALUE!</v>
      </c>
      <c r="BLK37">
        <v>-0.60625977975709</v>
      </c>
      <c r="BLL37" t="e">
        <f>bvarM1*bvarM9</f>
        <v>#VALUE!</v>
      </c>
      <c r="BLM37" t="e">
        <f>cvarM1*cvarM9</f>
        <v>#VALUE!</v>
      </c>
      <c r="BLN37" t="e">
        <f>mvarM1*mvarM9</f>
        <v>#VALUE!</v>
      </c>
      <c r="BLO37" s="24" t="e">
        <f t="shared" si="717"/>
        <v>#VALUE!</v>
      </c>
      <c r="BLP37" s="24" t="e">
        <f t="shared" si="718"/>
        <v>#VALUE!</v>
      </c>
      <c r="BLQ37" s="24" t="e">
        <f t="shared" si="719"/>
        <v>#VALUE!</v>
      </c>
      <c r="BLR37">
        <v>-8.2661327915051005E-10</v>
      </c>
      <c r="BLS37" t="e">
        <f>bvarM4*bvarM6</f>
        <v>#VALUE!</v>
      </c>
      <c r="BLT37" t="e">
        <f>cvarM4*cvarM6</f>
        <v>#VALUE!</v>
      </c>
      <c r="BLU37" t="e">
        <f>mvarM4*mvarM6</f>
        <v>#VALUE!</v>
      </c>
      <c r="BLV37" s="24" t="e">
        <f t="shared" si="720"/>
        <v>#VALUE!</v>
      </c>
      <c r="BLW37" s="24" t="e">
        <f t="shared" si="721"/>
        <v>#VALUE!</v>
      </c>
      <c r="BLX37" s="24" t="e">
        <f t="shared" si="722"/>
        <v>#VALUE!</v>
      </c>
      <c r="BLY37">
        <v>2.2211032211690001E-3</v>
      </c>
      <c r="BLZ37" t="e">
        <f>bvarM2^2</f>
        <v>#VALUE!</v>
      </c>
      <c r="BMA37" t="e">
        <f>cvarM2^2</f>
        <v>#VALUE!</v>
      </c>
      <c r="BMB37" t="e">
        <f>mvarM2^2</f>
        <v>#VALUE!</v>
      </c>
      <c r="BMC37" s="24" t="e">
        <f t="shared" si="723"/>
        <v>#VALUE!</v>
      </c>
      <c r="BMD37" s="24" t="e">
        <f t="shared" si="724"/>
        <v>#VALUE!</v>
      </c>
      <c r="BME37" s="24" t="e">
        <f t="shared" si="725"/>
        <v>#VALUE!</v>
      </c>
      <c r="BMF37">
        <v>-8.2259850628342001E-5</v>
      </c>
      <c r="BMG37" t="e">
        <f>bvarM4*bvarM7</f>
        <v>#VALUE!</v>
      </c>
      <c r="BMH37" t="e">
        <f>cvarM4*cvarM7</f>
        <v>#VALUE!</v>
      </c>
      <c r="BMI37" t="e">
        <f>mvarM4*mvarM7</f>
        <v>#VALUE!</v>
      </c>
      <c r="BMJ37" s="24" t="e">
        <f t="shared" si="726"/>
        <v>#VALUE!</v>
      </c>
      <c r="BMK37" s="24" t="e">
        <f t="shared" si="727"/>
        <v>#VALUE!</v>
      </c>
      <c r="BML37" s="24" t="e">
        <f t="shared" si="728"/>
        <v>#VALUE!</v>
      </c>
      <c r="BMM37">
        <v>-2.0020699772328999E-9</v>
      </c>
      <c r="BMN37" t="e">
        <f>bvarM2^3</f>
        <v>#VALUE!</v>
      </c>
      <c r="BMO37" t="e">
        <f>cvarM2^3</f>
        <v>#VALUE!</v>
      </c>
      <c r="BMP37" t="e">
        <f>mvarM2^3</f>
        <v>#VALUE!</v>
      </c>
      <c r="BMQ37" s="24" t="e">
        <f t="shared" si="729"/>
        <v>#VALUE!</v>
      </c>
      <c r="BMR37" s="24" t="e">
        <f t="shared" si="730"/>
        <v>#VALUE!</v>
      </c>
      <c r="BMS37" s="24" t="e">
        <f t="shared" si="731"/>
        <v>#VALUE!</v>
      </c>
      <c r="BMT37">
        <v>-2.1845224972060998E-6</v>
      </c>
      <c r="BMU37" t="e">
        <f>bvarM4^2</f>
        <v>#VALUE!</v>
      </c>
      <c r="BMV37" t="e">
        <f>cvarM4^2</f>
        <v>#VALUE!</v>
      </c>
      <c r="BMW37" t="e">
        <f>mvarM4^2</f>
        <v>#VALUE!</v>
      </c>
      <c r="BMX37" s="24" t="e">
        <f t="shared" si="732"/>
        <v>#VALUE!</v>
      </c>
      <c r="BMY37" s="24" t="e">
        <f t="shared" si="733"/>
        <v>#VALUE!</v>
      </c>
      <c r="BMZ37" s="24" t="e">
        <f t="shared" si="734"/>
        <v>#VALUE!</v>
      </c>
      <c r="BNA37">
        <v>1.6018357154798999</v>
      </c>
      <c r="BNB37" t="e">
        <f>bvarM1*bvarM7</f>
        <v>#VALUE!</v>
      </c>
      <c r="BNC37" t="e">
        <f>cvarM1*cvarM7</f>
        <v>#VALUE!</v>
      </c>
      <c r="BND37" t="e">
        <f>mvarM1*mvarM7</f>
        <v>#VALUE!</v>
      </c>
      <c r="BNE37" s="24" t="e">
        <f t="shared" si="735"/>
        <v>#VALUE!</v>
      </c>
      <c r="BNF37" s="24" t="e">
        <f t="shared" si="736"/>
        <v>#VALUE!</v>
      </c>
      <c r="BNG37" s="24" t="e">
        <f t="shared" si="737"/>
        <v>#VALUE!</v>
      </c>
      <c r="BNH37">
        <v>4.6464799264656002E-12</v>
      </c>
      <c r="BNI37" t="e">
        <f>bvarHC1^2</f>
        <v>#VALUE!</v>
      </c>
      <c r="BNJ37" t="e">
        <f>cvarHC1^2</f>
        <v>#VALUE!</v>
      </c>
      <c r="BNK37" t="e">
        <f>mvarHC1^2</f>
        <v>#VALUE!</v>
      </c>
      <c r="BNL37" s="24" t="e">
        <f t="shared" si="738"/>
        <v>#VALUE!</v>
      </c>
      <c r="BNM37" s="24" t="e">
        <f t="shared" si="739"/>
        <v>#VALUE!</v>
      </c>
      <c r="BNN37" s="24" t="e">
        <f t="shared" si="740"/>
        <v>#VALUE!</v>
      </c>
      <c r="BNO37">
        <v>-1.6618983951809999E-4</v>
      </c>
      <c r="BNP37" t="e">
        <f>bvarM2^3</f>
        <v>#VALUE!</v>
      </c>
      <c r="BNQ37" t="e">
        <f>cvarM2^3</f>
        <v>#VALUE!</v>
      </c>
      <c r="BNR37" t="e">
        <f>mvarM2^3</f>
        <v>#VALUE!</v>
      </c>
      <c r="BNS37" s="24" t="e">
        <f t="shared" si="741"/>
        <v>#VALUE!</v>
      </c>
      <c r="BNT37" s="24" t="e">
        <f t="shared" si="742"/>
        <v>#VALUE!</v>
      </c>
      <c r="BNU37" s="24" t="e">
        <f t="shared" si="743"/>
        <v>#VALUE!</v>
      </c>
      <c r="BNV37">
        <v>-1.2629352818441001E-4</v>
      </c>
      <c r="BNW37" t="e">
        <f>bvarM4*bvarM7</f>
        <v>#VALUE!</v>
      </c>
      <c r="BNX37" t="e">
        <f>cvarM4*cvarM7</f>
        <v>#VALUE!</v>
      </c>
      <c r="BNY37" t="e">
        <f>mvarM4*mvarM7</f>
        <v>#VALUE!</v>
      </c>
      <c r="BNZ37" s="24" t="e">
        <f t="shared" si="744"/>
        <v>#VALUE!</v>
      </c>
      <c r="BOA37" s="24" t="e">
        <f t="shared" si="745"/>
        <v>#VALUE!</v>
      </c>
      <c r="BOB37" s="24" t="e">
        <f t="shared" si="746"/>
        <v>#VALUE!</v>
      </c>
      <c r="BOC37">
        <v>-5.6664652132643996E-10</v>
      </c>
      <c r="BOD37" t="e">
        <f>bvarM4^3</f>
        <v>#VALUE!</v>
      </c>
      <c r="BOE37" t="e">
        <f>cvarM4^3</f>
        <v>#VALUE!</v>
      </c>
      <c r="BOF37" t="e">
        <f>mvarM4^3</f>
        <v>#VALUE!</v>
      </c>
      <c r="BOG37" s="24" t="e">
        <f t="shared" si="747"/>
        <v>#VALUE!</v>
      </c>
      <c r="BOH37" s="24" t="e">
        <f t="shared" si="748"/>
        <v>#VALUE!</v>
      </c>
      <c r="BOI37" s="24" t="e">
        <f t="shared" si="749"/>
        <v>#VALUE!</v>
      </c>
      <c r="BOJ37">
        <v>1.9699467809784999E-6</v>
      </c>
      <c r="BOK37" t="e">
        <f>bvarM3^2</f>
        <v>#VALUE!</v>
      </c>
      <c r="BOL37" t="e">
        <f>cvarM3^2</f>
        <v>#VALUE!</v>
      </c>
      <c r="BOM37" t="e">
        <f>mvarM3^2</f>
        <v>#VALUE!</v>
      </c>
      <c r="BON37" s="24" t="e">
        <f t="shared" si="750"/>
        <v>#VALUE!</v>
      </c>
      <c r="BOO37" s="24" t="e">
        <f t="shared" si="751"/>
        <v>#VALUE!</v>
      </c>
      <c r="BOP37" s="24" t="e">
        <f t="shared" si="752"/>
        <v>#VALUE!</v>
      </c>
      <c r="BOQ37">
        <v>-1.0922458905812</v>
      </c>
      <c r="BOR37" t="e">
        <f>bvarM1*bvarM9</f>
        <v>#VALUE!</v>
      </c>
      <c r="BOS37" t="e">
        <f>cvarM1*cvarM9</f>
        <v>#VALUE!</v>
      </c>
      <c r="BOT37" t="e">
        <f>mvarM1*mvarM9</f>
        <v>#VALUE!</v>
      </c>
      <c r="BOU37" s="24" t="e">
        <f t="shared" si="753"/>
        <v>#VALUE!</v>
      </c>
      <c r="BOV37" s="24" t="e">
        <f t="shared" si="754"/>
        <v>#VALUE!</v>
      </c>
      <c r="BOW37" s="24" t="e">
        <f t="shared" si="755"/>
        <v>#VALUE!</v>
      </c>
      <c r="BOX37">
        <v>4.4679480564640997E-8</v>
      </c>
      <c r="BOY37" t="e">
        <f>bvarM6^2</f>
        <v>#VALUE!</v>
      </c>
      <c r="BOZ37" t="e">
        <f>cvarM6^2</f>
        <v>#VALUE!</v>
      </c>
      <c r="BPA37" t="e">
        <f>mvarM6^2</f>
        <v>#VALUE!</v>
      </c>
      <c r="BPB37" s="24" t="e">
        <f t="shared" si="756"/>
        <v>#VALUE!</v>
      </c>
      <c r="BPC37" s="24" t="e">
        <f t="shared" si="757"/>
        <v>#VALUE!</v>
      </c>
      <c r="BPD37" s="24" t="e">
        <f t="shared" si="758"/>
        <v>#VALUE!</v>
      </c>
      <c r="BPE37">
        <v>-4.2777830245294E-4</v>
      </c>
      <c r="BPF37" t="e">
        <f>bvarM6^2</f>
        <v>#VALUE!</v>
      </c>
      <c r="BPG37" t="e">
        <f>cvarM6^2</f>
        <v>#VALUE!</v>
      </c>
      <c r="BPH37" t="e">
        <f>mvarM6^2</f>
        <v>#VALUE!</v>
      </c>
      <c r="BPI37" s="24" t="e">
        <f t="shared" si="759"/>
        <v>#VALUE!</v>
      </c>
      <c r="BPJ37" s="24" t="e">
        <f t="shared" si="760"/>
        <v>#VALUE!</v>
      </c>
      <c r="BPK37" s="24" t="e">
        <f t="shared" si="761"/>
        <v>#VALUE!</v>
      </c>
      <c r="BPL37">
        <v>-5.5715968117570998E-5</v>
      </c>
      <c r="BPM37" t="e">
        <f>bvarM6^3</f>
        <v>#VALUE!</v>
      </c>
      <c r="BPN37" t="e">
        <f>cvarM6^3</f>
        <v>#VALUE!</v>
      </c>
      <c r="BPO37" t="e">
        <f>mvarM6^3</f>
        <v>#VALUE!</v>
      </c>
      <c r="BPP37" s="24" t="e">
        <f t="shared" si="762"/>
        <v>#VALUE!</v>
      </c>
      <c r="BPQ37" s="24" t="e">
        <f t="shared" si="763"/>
        <v>#VALUE!</v>
      </c>
      <c r="BPR37" s="24" t="e">
        <f t="shared" si="764"/>
        <v>#VALUE!</v>
      </c>
      <c r="BPS37">
        <v>4.8784560556702004E-9</v>
      </c>
      <c r="BPT37" t="e">
        <f>bvarHC2^3</f>
        <v>#VALUE!</v>
      </c>
      <c r="BPU37" t="e">
        <f>cvarHC2^3</f>
        <v>#VALUE!</v>
      </c>
      <c r="BPV37" t="e">
        <f>mvarHC2^3</f>
        <v>#VALUE!</v>
      </c>
      <c r="BPW37" s="24" t="e">
        <f t="shared" si="765"/>
        <v>#VALUE!</v>
      </c>
      <c r="BPX37" s="24" t="e">
        <f t="shared" si="766"/>
        <v>#VALUE!</v>
      </c>
      <c r="BPY37" s="24" t="e">
        <f t="shared" si="767"/>
        <v>#VALUE!</v>
      </c>
      <c r="BQD37" s="24">
        <f t="shared" si="768"/>
        <v>0</v>
      </c>
      <c r="BQE37" s="24">
        <f t="shared" si="769"/>
        <v>0</v>
      </c>
      <c r="BQF37" s="24">
        <f t="shared" si="770"/>
        <v>0</v>
      </c>
      <c r="BQG37">
        <v>-7.9256650546352995E-4</v>
      </c>
      <c r="BQH37" t="e">
        <f>bvarM7^2</f>
        <v>#VALUE!</v>
      </c>
      <c r="BQI37" t="e">
        <f>cvarM7^2</f>
        <v>#VALUE!</v>
      </c>
      <c r="BQJ37" t="e">
        <f>mvarM7^2</f>
        <v>#VALUE!</v>
      </c>
      <c r="BQK37" s="24" t="e">
        <f t="shared" si="771"/>
        <v>#VALUE!</v>
      </c>
      <c r="BQL37" s="24" t="e">
        <f t="shared" si="772"/>
        <v>#VALUE!</v>
      </c>
      <c r="BQM37" s="24" t="e">
        <f t="shared" si="773"/>
        <v>#VALUE!</v>
      </c>
      <c r="BQN37">
        <v>-3.1830985841819002E-7</v>
      </c>
      <c r="BQO37" t="e">
        <f>bvarM7^2</f>
        <v>#VALUE!</v>
      </c>
      <c r="BQP37" t="e">
        <f>cvarM7^2</f>
        <v>#VALUE!</v>
      </c>
      <c r="BQQ37" t="e">
        <f>mvarM7^2</f>
        <v>#VALUE!</v>
      </c>
      <c r="BQR37" s="24" t="e">
        <f t="shared" si="774"/>
        <v>#VALUE!</v>
      </c>
      <c r="BQS37" s="24" t="e">
        <f t="shared" si="775"/>
        <v>#VALUE!</v>
      </c>
      <c r="BQT37" s="24" t="e">
        <f t="shared" si="776"/>
        <v>#VALUE!</v>
      </c>
      <c r="BQY37" s="24">
        <f t="shared" si="777"/>
        <v>0</v>
      </c>
      <c r="BQZ37" s="24">
        <f t="shared" si="778"/>
        <v>0</v>
      </c>
      <c r="BRA37" s="24">
        <f t="shared" si="779"/>
        <v>0</v>
      </c>
      <c r="BRB37">
        <v>-1.6105389620127999E-6</v>
      </c>
      <c r="BRC37" t="e">
        <f>bvarM9^3</f>
        <v>#VALUE!</v>
      </c>
      <c r="BRD37" t="e">
        <f>cvarM9^3</f>
        <v>#VALUE!</v>
      </c>
      <c r="BRE37" t="e">
        <f>mvarM9^3</f>
        <v>#VALUE!</v>
      </c>
      <c r="BRF37" s="24" t="e">
        <f t="shared" si="780"/>
        <v>#VALUE!</v>
      </c>
      <c r="BRG37" s="24" t="e">
        <f t="shared" si="781"/>
        <v>#VALUE!</v>
      </c>
      <c r="BRH37" s="24" t="e">
        <f t="shared" si="782"/>
        <v>#VALUE!</v>
      </c>
      <c r="BRM37" s="24">
        <f t="shared" si="783"/>
        <v>0</v>
      </c>
      <c r="BRN37" s="24">
        <f t="shared" si="784"/>
        <v>0</v>
      </c>
      <c r="BRO37" s="24">
        <f t="shared" si="785"/>
        <v>0</v>
      </c>
      <c r="BRT37" s="24">
        <f t="shared" si="786"/>
        <v>0</v>
      </c>
      <c r="BRU37" s="24">
        <f t="shared" si="787"/>
        <v>0</v>
      </c>
      <c r="BRV37" s="24">
        <f t="shared" si="788"/>
        <v>0</v>
      </c>
      <c r="BRW37">
        <v>-1.0136290024913E-3</v>
      </c>
      <c r="BRX37" t="e">
        <f>bvarM7^2</f>
        <v>#VALUE!</v>
      </c>
      <c r="BRY37" t="e">
        <f>cvarM7^2</f>
        <v>#VALUE!</v>
      </c>
      <c r="BRZ37" t="e">
        <f>mvarM7^2</f>
        <v>#VALUE!</v>
      </c>
      <c r="BSA37" s="24" t="e">
        <f t="shared" si="789"/>
        <v>#VALUE!</v>
      </c>
      <c r="BSB37" s="24" t="e">
        <f t="shared" si="790"/>
        <v>#VALUE!</v>
      </c>
      <c r="BSC37" s="24" t="e">
        <f t="shared" si="791"/>
        <v>#VALUE!</v>
      </c>
      <c r="BSD37">
        <v>5.8056620945673998E-12</v>
      </c>
      <c r="BSE37" t="e">
        <f>bvarHC1^2</f>
        <v>#VALUE!</v>
      </c>
      <c r="BSF37" t="e">
        <f>cvarHC1^2</f>
        <v>#VALUE!</v>
      </c>
      <c r="BSG37" t="e">
        <f>mvarHC1^2</f>
        <v>#VALUE!</v>
      </c>
      <c r="BSH37" s="24" t="e">
        <f t="shared" si="792"/>
        <v>#VALUE!</v>
      </c>
      <c r="BSI37" s="24" t="e">
        <f t="shared" si="793"/>
        <v>#VALUE!</v>
      </c>
      <c r="BSJ37" s="24" t="e">
        <f t="shared" si="794"/>
        <v>#VALUE!</v>
      </c>
      <c r="BSK37">
        <v>-5.0850953960184003E-11</v>
      </c>
      <c r="BSL37" t="e">
        <f>bvarHC1^3</f>
        <v>#VALUE!</v>
      </c>
      <c r="BSM37" t="e">
        <f>cvarHC1^3</f>
        <v>#VALUE!</v>
      </c>
      <c r="BSN37" t="e">
        <f>mvarHC1^3</f>
        <v>#VALUE!</v>
      </c>
      <c r="BSO37" s="24" t="e">
        <f t="shared" si="795"/>
        <v>#VALUE!</v>
      </c>
      <c r="BSP37" s="24" t="e">
        <f t="shared" si="796"/>
        <v>#VALUE!</v>
      </c>
      <c r="BSQ37" s="24" t="e">
        <f t="shared" si="797"/>
        <v>#VALUE!</v>
      </c>
      <c r="BSV37" s="24">
        <f t="shared" si="798"/>
        <v>0</v>
      </c>
      <c r="BSW37" s="24">
        <f t="shared" si="799"/>
        <v>0</v>
      </c>
      <c r="BSX37" s="24">
        <f t="shared" si="800"/>
        <v>0</v>
      </c>
      <c r="BTC37" s="24">
        <f t="shared" si="801"/>
        <v>0</v>
      </c>
      <c r="BTD37" s="24">
        <f t="shared" si="802"/>
        <v>0</v>
      </c>
      <c r="BTE37" s="24">
        <f t="shared" si="803"/>
        <v>0</v>
      </c>
      <c r="BTJ37" s="24">
        <f t="shared" si="804"/>
        <v>0</v>
      </c>
      <c r="BTK37" s="24">
        <f t="shared" si="805"/>
        <v>0</v>
      </c>
      <c r="BTL37" s="24">
        <f t="shared" si="806"/>
        <v>0</v>
      </c>
      <c r="BTM37">
        <v>-3.4117263101074002E-6</v>
      </c>
      <c r="BTN37" t="e">
        <f>bvarM4^3</f>
        <v>#VALUE!</v>
      </c>
      <c r="BTO37" t="e">
        <f>cvarM4^3</f>
        <v>#VALUE!</v>
      </c>
      <c r="BTP37" t="e">
        <f>mvarM4^3</f>
        <v>#VALUE!</v>
      </c>
      <c r="BTQ37" s="24" t="e">
        <f t="shared" si="807"/>
        <v>#VALUE!</v>
      </c>
      <c r="BTR37" s="24" t="e">
        <f t="shared" si="808"/>
        <v>#VALUE!</v>
      </c>
      <c r="BTS37" s="24" t="e">
        <f t="shared" si="809"/>
        <v>#VALUE!</v>
      </c>
      <c r="BTX37" s="24">
        <f t="shared" si="810"/>
        <v>0</v>
      </c>
      <c r="BTY37" s="24">
        <f t="shared" si="811"/>
        <v>0</v>
      </c>
      <c r="BTZ37" s="24">
        <f t="shared" si="812"/>
        <v>0</v>
      </c>
      <c r="BUA37">
        <v>9.6585593507308008E-6</v>
      </c>
      <c r="BUB37" t="e">
        <f>bvarM6^3</f>
        <v>#VALUE!</v>
      </c>
      <c r="BUC37" t="e">
        <f>cvarM6^3</f>
        <v>#VALUE!</v>
      </c>
      <c r="BUD37" t="e">
        <f>mvarM6^3</f>
        <v>#VALUE!</v>
      </c>
      <c r="BUE37" s="24" t="e">
        <f t="shared" si="813"/>
        <v>#VALUE!</v>
      </c>
      <c r="BUF37" s="24" t="e">
        <f t="shared" si="814"/>
        <v>#VALUE!</v>
      </c>
      <c r="BUG37" s="24" t="e">
        <f t="shared" si="815"/>
        <v>#VALUE!</v>
      </c>
      <c r="BUL37" s="24">
        <f t="shared" si="816"/>
        <v>0</v>
      </c>
      <c r="BUM37" s="24">
        <f t="shared" si="817"/>
        <v>0</v>
      </c>
      <c r="BUN37" s="24">
        <f t="shared" si="818"/>
        <v>0</v>
      </c>
      <c r="BUO37">
        <v>6.9892031517046E-9</v>
      </c>
      <c r="BUP37" t="e">
        <f>bvarHC2^3</f>
        <v>#VALUE!</v>
      </c>
      <c r="BUQ37" t="e">
        <f>cvarHC2^3</f>
        <v>#VALUE!</v>
      </c>
      <c r="BUR37" t="e">
        <f>mvarHC2^3</f>
        <v>#VALUE!</v>
      </c>
      <c r="BUS37" s="24" t="e">
        <f t="shared" si="819"/>
        <v>#VALUE!</v>
      </c>
      <c r="BUT37" s="24" t="e">
        <f t="shared" si="820"/>
        <v>#VALUE!</v>
      </c>
      <c r="BUU37" s="24" t="e">
        <f t="shared" si="821"/>
        <v>#VALUE!</v>
      </c>
      <c r="BUZ37" s="24">
        <f t="shared" si="822"/>
        <v>0</v>
      </c>
      <c r="BVA37" s="24">
        <f t="shared" si="823"/>
        <v>0</v>
      </c>
      <c r="BVB37" s="24">
        <f t="shared" si="824"/>
        <v>0</v>
      </c>
      <c r="BVC37">
        <v>-3.1955227341020999E-6</v>
      </c>
      <c r="BVD37" t="e">
        <f>bvarM4^3</f>
        <v>#VALUE!</v>
      </c>
      <c r="BVE37" t="e">
        <f>cvarM4^3</f>
        <v>#VALUE!</v>
      </c>
      <c r="BVF37" t="e">
        <f>mvarM4^3</f>
        <v>#VALUE!</v>
      </c>
      <c r="BVG37" s="24" t="e">
        <f t="shared" si="825"/>
        <v>#VALUE!</v>
      </c>
      <c r="BVH37" s="24" t="e">
        <f t="shared" si="826"/>
        <v>#VALUE!</v>
      </c>
      <c r="BVI37" s="24" t="e">
        <f t="shared" si="827"/>
        <v>#VALUE!</v>
      </c>
      <c r="BVJ37">
        <v>3.2110240803985E-9</v>
      </c>
      <c r="BVK37" t="e">
        <f>bvarM4^2</f>
        <v>#VALUE!</v>
      </c>
      <c r="BVL37" t="e">
        <f>cvarM4^2</f>
        <v>#VALUE!</v>
      </c>
      <c r="BVM37" t="e">
        <f>mvarM4^2</f>
        <v>#VALUE!</v>
      </c>
      <c r="BVN37" s="24" t="e">
        <f t="shared" si="828"/>
        <v>#VALUE!</v>
      </c>
      <c r="BVO37" s="24" t="e">
        <f t="shared" si="829"/>
        <v>#VALUE!</v>
      </c>
      <c r="BVP37" s="24" t="e">
        <f t="shared" si="830"/>
        <v>#VALUE!</v>
      </c>
      <c r="BVQ37">
        <v>-6.4392641198149998E-4</v>
      </c>
      <c r="BVR37" t="e">
        <f>bvarM7^2</f>
        <v>#VALUE!</v>
      </c>
      <c r="BVS37" t="e">
        <f>cvarM7^2</f>
        <v>#VALUE!</v>
      </c>
      <c r="BVT37" t="e">
        <f>mvarM7^2</f>
        <v>#VALUE!</v>
      </c>
      <c r="BVU37" s="24" t="e">
        <f t="shared" si="831"/>
        <v>#VALUE!</v>
      </c>
      <c r="BVV37" s="24" t="e">
        <f t="shared" si="832"/>
        <v>#VALUE!</v>
      </c>
      <c r="BVW37" s="24" t="e">
        <f t="shared" si="833"/>
        <v>#VALUE!</v>
      </c>
      <c r="BVX37">
        <v>2.2987534885736001E-3</v>
      </c>
      <c r="BVY37" t="e">
        <f>bvarM6^2</f>
        <v>#VALUE!</v>
      </c>
      <c r="BVZ37" t="e">
        <f>cvarM6^2</f>
        <v>#VALUE!</v>
      </c>
      <c r="BWA37" t="e">
        <f>mvarM6^2</f>
        <v>#VALUE!</v>
      </c>
      <c r="BWB37" s="24" t="e">
        <f t="shared" si="834"/>
        <v>#VALUE!</v>
      </c>
      <c r="BWC37" s="24" t="e">
        <f t="shared" si="835"/>
        <v>#VALUE!</v>
      </c>
      <c r="BWD37" s="24" t="e">
        <f t="shared" si="836"/>
        <v>#VALUE!</v>
      </c>
      <c r="BWE37">
        <v>-5.0719808681093001E-9</v>
      </c>
      <c r="BWF37" t="e">
        <f>bvarM6^3</f>
        <v>#VALUE!</v>
      </c>
      <c r="BWG37" t="e">
        <f>cvarM6^3</f>
        <v>#VALUE!</v>
      </c>
      <c r="BWH37" t="e">
        <f>mvarM6^3</f>
        <v>#VALUE!</v>
      </c>
      <c r="BWI37" s="24" t="e">
        <f t="shared" si="837"/>
        <v>#VALUE!</v>
      </c>
      <c r="BWJ37" s="24" t="e">
        <f t="shared" si="838"/>
        <v>#VALUE!</v>
      </c>
      <c r="BWK37" s="24" t="e">
        <f t="shared" si="839"/>
        <v>#VALUE!</v>
      </c>
      <c r="BWL37">
        <v>9.4640280305239005E-8</v>
      </c>
      <c r="BWM37" t="e">
        <f>bvarM4^3</f>
        <v>#VALUE!</v>
      </c>
      <c r="BWN37" t="e">
        <f>cvarM4^3</f>
        <v>#VALUE!</v>
      </c>
      <c r="BWO37" t="e">
        <f>mvarM4^3</f>
        <v>#VALUE!</v>
      </c>
      <c r="BWP37" s="24" t="e">
        <f t="shared" si="840"/>
        <v>#VALUE!</v>
      </c>
      <c r="BWQ37" s="24" t="e">
        <f t="shared" si="841"/>
        <v>#VALUE!</v>
      </c>
      <c r="BWR37" s="24" t="e">
        <f t="shared" si="842"/>
        <v>#VALUE!</v>
      </c>
      <c r="BWS37">
        <v>2.6658114483397999E-3</v>
      </c>
      <c r="BWT37" t="e">
        <f>bvarM6^2</f>
        <v>#VALUE!</v>
      </c>
      <c r="BWU37" t="e">
        <f>cvarM6^2</f>
        <v>#VALUE!</v>
      </c>
      <c r="BWV37" t="e">
        <f>mvarM6^2</f>
        <v>#VALUE!</v>
      </c>
      <c r="BWW37" s="24" t="e">
        <f t="shared" si="843"/>
        <v>#VALUE!</v>
      </c>
      <c r="BWX37" s="24" t="e">
        <f t="shared" si="844"/>
        <v>#VALUE!</v>
      </c>
      <c r="BWY37" s="24" t="e">
        <f t="shared" si="845"/>
        <v>#VALUE!</v>
      </c>
      <c r="BWZ37">
        <v>6.5562498288354998E-8</v>
      </c>
      <c r="BXA37" t="e">
        <f>bvarM6^2</f>
        <v>#VALUE!</v>
      </c>
      <c r="BXB37" t="e">
        <f>cvarM6^2</f>
        <v>#VALUE!</v>
      </c>
      <c r="BXC37" t="e">
        <f>mvarM6^2</f>
        <v>#VALUE!</v>
      </c>
      <c r="BXD37" s="24" t="e">
        <f t="shared" si="846"/>
        <v>#VALUE!</v>
      </c>
      <c r="BXE37" s="24" t="e">
        <f t="shared" si="847"/>
        <v>#VALUE!</v>
      </c>
      <c r="BXF37" s="24" t="e">
        <f t="shared" si="848"/>
        <v>#VALUE!</v>
      </c>
      <c r="BXK37" s="24">
        <f t="shared" si="849"/>
        <v>0</v>
      </c>
      <c r="BXL37" s="24">
        <f t="shared" si="850"/>
        <v>0</v>
      </c>
      <c r="BXM37" s="24">
        <f t="shared" si="851"/>
        <v>0</v>
      </c>
      <c r="BXN37">
        <v>-8.6198139356074E-6</v>
      </c>
      <c r="BXO37" t="e">
        <f>bvarM4^3</f>
        <v>#VALUE!</v>
      </c>
      <c r="BXP37" t="e">
        <f>cvarM4^3</f>
        <v>#VALUE!</v>
      </c>
      <c r="BXQ37" t="e">
        <f>mvarM4^3</f>
        <v>#VALUE!</v>
      </c>
      <c r="BXR37" s="24" t="e">
        <f t="shared" si="852"/>
        <v>#VALUE!</v>
      </c>
      <c r="BXS37" s="24" t="e">
        <f t="shared" si="853"/>
        <v>#VALUE!</v>
      </c>
      <c r="BXT37" s="24" t="e">
        <f t="shared" si="854"/>
        <v>#VALUE!</v>
      </c>
      <c r="BXU37">
        <v>-3.6967171891031999E-9</v>
      </c>
      <c r="BXV37" t="e">
        <f>bvarM6^3</f>
        <v>#VALUE!</v>
      </c>
      <c r="BXW37" t="e">
        <f>cvarM6^3</f>
        <v>#VALUE!</v>
      </c>
      <c r="BXX37" t="e">
        <f>mvarM6^3</f>
        <v>#VALUE!</v>
      </c>
      <c r="BXY37" s="24" t="e">
        <f t="shared" si="855"/>
        <v>#VALUE!</v>
      </c>
      <c r="BXZ37" s="24" t="e">
        <f t="shared" si="856"/>
        <v>#VALUE!</v>
      </c>
      <c r="BYA37" s="24" t="e">
        <f t="shared" si="857"/>
        <v>#VALUE!</v>
      </c>
      <c r="BYF37" s="24">
        <f t="shared" si="858"/>
        <v>0</v>
      </c>
      <c r="BYG37" s="24">
        <f t="shared" si="859"/>
        <v>0</v>
      </c>
      <c r="BYH37" s="24">
        <f t="shared" si="860"/>
        <v>0</v>
      </c>
      <c r="BYI37">
        <v>4.3169339429974002E-4</v>
      </c>
      <c r="BYJ37" t="e">
        <f>bvarM4^2</f>
        <v>#VALUE!</v>
      </c>
      <c r="BYK37" t="e">
        <f>cvarM4^2</f>
        <v>#VALUE!</v>
      </c>
      <c r="BYL37" t="e">
        <f>mvarM4^2</f>
        <v>#VALUE!</v>
      </c>
      <c r="BYM37" s="24" t="e">
        <f t="shared" si="861"/>
        <v>#VALUE!</v>
      </c>
      <c r="BYN37" s="24" t="e">
        <f t="shared" si="862"/>
        <v>#VALUE!</v>
      </c>
      <c r="BYO37" s="24" t="e">
        <f t="shared" si="863"/>
        <v>#VALUE!</v>
      </c>
      <c r="BYP37">
        <v>-5.9635882141195999E-9</v>
      </c>
      <c r="BYQ37" t="e">
        <f>bvarHC2^2</f>
        <v>#VALUE!</v>
      </c>
      <c r="BYR37" t="e">
        <f>cvarHC2^2</f>
        <v>#VALUE!</v>
      </c>
      <c r="BYS37" t="e">
        <f>mvarHC2^2</f>
        <v>#VALUE!</v>
      </c>
      <c r="BYT37" s="24" t="e">
        <f t="shared" si="864"/>
        <v>#VALUE!</v>
      </c>
      <c r="BYU37" s="24" t="e">
        <f t="shared" si="865"/>
        <v>#VALUE!</v>
      </c>
      <c r="BYV37" s="24" t="e">
        <f t="shared" si="866"/>
        <v>#VALUE!</v>
      </c>
    </row>
    <row r="38" spans="6:2024" x14ac:dyDescent="0.3">
      <c r="F38" s="82">
        <f t="shared" si="0"/>
        <v>0</v>
      </c>
      <c r="G38" s="82">
        <f t="shared" si="1"/>
        <v>0</v>
      </c>
      <c r="H38" s="82">
        <f t="shared" si="2"/>
        <v>0</v>
      </c>
      <c r="I38">
        <v>5.3436529912649004E-4</v>
      </c>
      <c r="J38" t="e">
        <f>bvarM4*bvarM8</f>
        <v>#VALUE!</v>
      </c>
      <c r="K38" t="e">
        <f>cvarM4*cvarM8</f>
        <v>#VALUE!</v>
      </c>
      <c r="L38" t="e">
        <f>mvarM4*mvarM8</f>
        <v>#VALUE!</v>
      </c>
      <c r="M38" s="15" t="e">
        <f t="shared" si="3"/>
        <v>#VALUE!</v>
      </c>
      <c r="N38" s="15" t="e">
        <f t="shared" si="4"/>
        <v>#VALUE!</v>
      </c>
      <c r="O38" s="15" t="e">
        <f t="shared" si="5"/>
        <v>#VALUE!</v>
      </c>
      <c r="P38">
        <v>-2.7535940434806001E-5</v>
      </c>
      <c r="Q38" t="e">
        <f>bvarM4*bvarM7</f>
        <v>#VALUE!</v>
      </c>
      <c r="R38" t="e">
        <f>cvarM4*cvarM7</f>
        <v>#VALUE!</v>
      </c>
      <c r="S38" t="e">
        <f>mvarM4*mvarM7</f>
        <v>#VALUE!</v>
      </c>
      <c r="T38" s="15" t="e">
        <f t="shared" si="6"/>
        <v>#VALUE!</v>
      </c>
      <c r="U38" s="15" t="e">
        <f t="shared" si="7"/>
        <v>#VALUE!</v>
      </c>
      <c r="V38" s="15" t="e">
        <f t="shared" si="8"/>
        <v>#VALUE!</v>
      </c>
      <c r="W38">
        <v>2.7830677946300999E-5</v>
      </c>
      <c r="X38" t="e">
        <f>bvarM4^2</f>
        <v>#VALUE!</v>
      </c>
      <c r="Y38" t="e">
        <f>cvarM4^2</f>
        <v>#VALUE!</v>
      </c>
      <c r="Z38" t="e">
        <f>mvarM4^2</f>
        <v>#VALUE!</v>
      </c>
      <c r="AA38" t="e">
        <f t="shared" si="9"/>
        <v>#VALUE!</v>
      </c>
      <c r="AB38" s="74" t="e">
        <f t="shared" si="10"/>
        <v>#VALUE!</v>
      </c>
      <c r="AC38" s="53" t="e">
        <f t="shared" si="11"/>
        <v>#VALUE!</v>
      </c>
      <c r="AD38">
        <v>6.6029947714440998E-2</v>
      </c>
      <c r="AE38" t="e">
        <f>bvarM1*bvarM6</f>
        <v>#VALUE!</v>
      </c>
      <c r="AF38" t="e">
        <f>cvarM1*cvarM6</f>
        <v>#VALUE!</v>
      </c>
      <c r="AG38" t="e">
        <f>mvarM1*mvarM6</f>
        <v>#VALUE!</v>
      </c>
      <c r="AH38" t="e">
        <f t="shared" si="12"/>
        <v>#VALUE!</v>
      </c>
      <c r="AI38" s="15" t="e">
        <f t="shared" si="13"/>
        <v>#VALUE!</v>
      </c>
      <c r="AJ38" s="53" t="e">
        <f t="shared" si="14"/>
        <v>#VALUE!</v>
      </c>
      <c r="AK38">
        <v>0.13606423897128</v>
      </c>
      <c r="AL38" t="e">
        <f>bvarM1*bvarM3</f>
        <v>#VALUE!</v>
      </c>
      <c r="AM38" t="e">
        <f>cvarM1*cvarM3</f>
        <v>#VALUE!</v>
      </c>
      <c r="AN38" t="e">
        <f>mvarM1*mvarM3</f>
        <v>#VALUE!</v>
      </c>
      <c r="AO38" s="15" t="e">
        <f t="shared" si="15"/>
        <v>#VALUE!</v>
      </c>
      <c r="AP38" s="15" t="e">
        <f t="shared" si="16"/>
        <v>#VALUE!</v>
      </c>
      <c r="AQ38" s="53" t="e">
        <f t="shared" si="17"/>
        <v>#VALUE!</v>
      </c>
      <c r="AR38">
        <v>1.6083942742974999E-7</v>
      </c>
      <c r="AS38" t="e">
        <f>bvarM3*bvarM4</f>
        <v>#VALUE!</v>
      </c>
      <c r="AT38" t="e">
        <f>cvarM3*cvarM4</f>
        <v>#VALUE!</v>
      </c>
      <c r="AU38" t="e">
        <f>mvarM3*mvarM4</f>
        <v>#VALUE!</v>
      </c>
      <c r="AV38" s="15" t="e">
        <f t="shared" si="18"/>
        <v>#VALUE!</v>
      </c>
      <c r="AW38" s="15" t="e">
        <f t="shared" si="19"/>
        <v>#VALUE!</v>
      </c>
      <c r="AX38" s="53" t="e">
        <f t="shared" si="20"/>
        <v>#VALUE!</v>
      </c>
      <c r="AY38">
        <v>4.5807778726234998E-7</v>
      </c>
      <c r="AZ38" t="e">
        <f>bvarM4*bvarM6</f>
        <v>#VALUE!</v>
      </c>
      <c r="BA38" t="e">
        <f>cvarM4*cvarM6</f>
        <v>#VALUE!</v>
      </c>
      <c r="BB38" t="e">
        <f>mvarM4*mvarM6</f>
        <v>#VALUE!</v>
      </c>
      <c r="BC38" s="15" t="e">
        <f t="shared" si="21"/>
        <v>#VALUE!</v>
      </c>
      <c r="BD38" s="15" t="e">
        <f t="shared" si="22"/>
        <v>#VALUE!</v>
      </c>
      <c r="BE38" s="53" t="e">
        <f t="shared" si="23"/>
        <v>#VALUE!</v>
      </c>
      <c r="BF38">
        <v>2.5070647625338E-4</v>
      </c>
      <c r="BG38" t="e">
        <f>bvarM2*bvarM7</f>
        <v>#VALUE!</v>
      </c>
      <c r="BH38" t="e">
        <f>cvarM2*cvarM7</f>
        <v>#VALUE!</v>
      </c>
      <c r="BI38" t="e">
        <f>mvarM2*mvarM7</f>
        <v>#VALUE!</v>
      </c>
      <c r="BJ38" s="15" t="e">
        <f t="shared" si="24"/>
        <v>#VALUE!</v>
      </c>
      <c r="BK38" s="15" t="e">
        <f t="shared" si="25"/>
        <v>#VALUE!</v>
      </c>
      <c r="BL38" s="53" t="e">
        <f t="shared" si="26"/>
        <v>#VALUE!</v>
      </c>
      <c r="BM38">
        <v>1.5699556269279E-6</v>
      </c>
      <c r="BN38" t="e">
        <f>bvarM2*bvarM3</f>
        <v>#VALUE!</v>
      </c>
      <c r="BO38" t="e">
        <f>cvarM2*cvarM3</f>
        <v>#VALUE!</v>
      </c>
      <c r="BP38" t="e">
        <f>mvarM2*mvarM3</f>
        <v>#VALUE!</v>
      </c>
      <c r="BQ38" s="15" t="e">
        <f t="shared" si="27"/>
        <v>#VALUE!</v>
      </c>
      <c r="BR38" s="15" t="e">
        <f t="shared" si="28"/>
        <v>#VALUE!</v>
      </c>
      <c r="BS38" s="53" t="e">
        <f t="shared" si="29"/>
        <v>#VALUE!</v>
      </c>
      <c r="BT38">
        <v>-0.85098263322332002</v>
      </c>
      <c r="BU38" t="e">
        <f>bvarM1*bvarM7</f>
        <v>#VALUE!</v>
      </c>
      <c r="BV38" t="e">
        <f>cvarM1*cvarM7</f>
        <v>#VALUE!</v>
      </c>
      <c r="BW38" t="e">
        <f>mvarM1*mvarM7</f>
        <v>#VALUE!</v>
      </c>
      <c r="BX38" s="15" t="e">
        <f t="shared" si="30"/>
        <v>#VALUE!</v>
      </c>
      <c r="BY38" s="15" t="e">
        <f t="shared" si="31"/>
        <v>#VALUE!</v>
      </c>
      <c r="BZ38" s="53" t="e">
        <f t="shared" si="32"/>
        <v>#VALUE!</v>
      </c>
      <c r="CA38">
        <v>0.15830378106748999</v>
      </c>
      <c r="CB38" t="e">
        <f>bvarM1*bvarM4</f>
        <v>#VALUE!</v>
      </c>
      <c r="CC38" t="e">
        <f>cvarM1*cvarM4</f>
        <v>#VALUE!</v>
      </c>
      <c r="CD38" t="e">
        <f>mvarM1*mvarM4</f>
        <v>#VALUE!</v>
      </c>
      <c r="CE38" s="15" t="e">
        <f t="shared" si="33"/>
        <v>#VALUE!</v>
      </c>
      <c r="CF38" s="15" t="e">
        <f t="shared" si="34"/>
        <v>#VALUE!</v>
      </c>
      <c r="CG38" s="53" t="e">
        <f t="shared" si="35"/>
        <v>#VALUE!</v>
      </c>
      <c r="CH38">
        <v>1.5368687898237999E-6</v>
      </c>
      <c r="CI38" t="e">
        <f>bvarM2*bvarM3</f>
        <v>#VALUE!</v>
      </c>
      <c r="CJ38" t="e">
        <f>cvarM2*cvarM3</f>
        <v>#VALUE!</v>
      </c>
      <c r="CK38" t="e">
        <f>mvarM2*mvarM3</f>
        <v>#VALUE!</v>
      </c>
      <c r="CL38" s="15" t="e">
        <f t="shared" si="36"/>
        <v>#VALUE!</v>
      </c>
      <c r="CM38" s="15" t="e">
        <f t="shared" si="37"/>
        <v>#VALUE!</v>
      </c>
      <c r="CN38" s="53" t="e">
        <f t="shared" si="38"/>
        <v>#VALUE!</v>
      </c>
      <c r="CO38">
        <v>1.3394970519330001E-6</v>
      </c>
      <c r="CP38" t="e">
        <f>bvarM2*bvarM4</f>
        <v>#VALUE!</v>
      </c>
      <c r="CQ38" t="e">
        <f>cvarM2*cvarM4</f>
        <v>#VALUE!</v>
      </c>
      <c r="CR38" t="e">
        <f>mvarM2*mvarM4</f>
        <v>#VALUE!</v>
      </c>
      <c r="CS38" s="15" t="e">
        <f t="shared" si="39"/>
        <v>#VALUE!</v>
      </c>
      <c r="CT38" s="15" t="e">
        <f t="shared" si="40"/>
        <v>#VALUE!</v>
      </c>
      <c r="CU38" s="53" t="e">
        <f t="shared" si="41"/>
        <v>#VALUE!</v>
      </c>
      <c r="CV38">
        <v>-2.7936378622391002E-6</v>
      </c>
      <c r="CW38" t="e">
        <f>bvarM3*bvarM4</f>
        <v>#VALUE!</v>
      </c>
      <c r="CX38" t="e">
        <f>cvarM3*cvarM4</f>
        <v>#VALUE!</v>
      </c>
      <c r="CY38" t="e">
        <f>mvarM3*mvarM4</f>
        <v>#VALUE!</v>
      </c>
      <c r="CZ38" s="15" t="e">
        <f t="shared" si="42"/>
        <v>#VALUE!</v>
      </c>
      <c r="DA38" s="15" t="e">
        <f t="shared" si="43"/>
        <v>#VALUE!</v>
      </c>
      <c r="DB38" s="53" t="e">
        <f t="shared" si="44"/>
        <v>#VALUE!</v>
      </c>
      <c r="DC38">
        <v>1.4671518537317E-8</v>
      </c>
      <c r="DD38" t="e">
        <f>bvarHC1^2</f>
        <v>#VALUE!</v>
      </c>
      <c r="DE38" t="e">
        <f>cvarHC1^2</f>
        <v>#VALUE!</v>
      </c>
      <c r="DF38" t="e">
        <f>mvarHC1^2</f>
        <v>#VALUE!</v>
      </c>
      <c r="DG38" s="15" t="e">
        <f t="shared" si="45"/>
        <v>#VALUE!</v>
      </c>
      <c r="DH38" s="15" t="e">
        <f t="shared" si="46"/>
        <v>#VALUE!</v>
      </c>
      <c r="DI38" s="53" t="e">
        <f t="shared" si="47"/>
        <v>#VALUE!</v>
      </c>
      <c r="DJ38">
        <v>-0.52471968360818</v>
      </c>
      <c r="DK38" t="e">
        <f>bvarM1*bvarM8</f>
        <v>#VALUE!</v>
      </c>
      <c r="DL38" t="e">
        <f>cvarM1*cvarM8</f>
        <v>#VALUE!</v>
      </c>
      <c r="DM38" t="e">
        <f>mvarM1*mvarM8</f>
        <v>#VALUE!</v>
      </c>
      <c r="DN38" s="15" t="e">
        <f t="shared" si="48"/>
        <v>#VALUE!</v>
      </c>
      <c r="DO38" s="15" t="e">
        <f t="shared" si="49"/>
        <v>#VALUE!</v>
      </c>
      <c r="DP38" s="53" t="e">
        <f t="shared" si="50"/>
        <v>#VALUE!</v>
      </c>
      <c r="DQ38">
        <v>-1.9501202270850001E-5</v>
      </c>
      <c r="DR38" t="e">
        <f>bvarHC2*bvarM9</f>
        <v>#VALUE!</v>
      </c>
      <c r="DS38" t="e">
        <f>cvarHC2*cvarM9</f>
        <v>#VALUE!</v>
      </c>
      <c r="DT38" t="e">
        <f>mvarHC2*mvarM9</f>
        <v>#VALUE!</v>
      </c>
      <c r="DU38" s="15" t="e">
        <f t="shared" si="51"/>
        <v>#VALUE!</v>
      </c>
      <c r="DV38" s="15" t="e">
        <f t="shared" si="52"/>
        <v>#VALUE!</v>
      </c>
      <c r="DW38" s="53" t="e">
        <f t="shared" si="53"/>
        <v>#VALUE!</v>
      </c>
      <c r="DX38">
        <v>-3.1785178228632002E-7</v>
      </c>
      <c r="DY38" t="e">
        <f>bvarM3*bvarM8</f>
        <v>#VALUE!</v>
      </c>
      <c r="DZ38" t="e">
        <f>cvarM3*cvarM8</f>
        <v>#VALUE!</v>
      </c>
      <c r="EA38" t="e">
        <f>mvarM3*mvarM8</f>
        <v>#VALUE!</v>
      </c>
      <c r="EB38" s="15" t="e">
        <f t="shared" si="54"/>
        <v>#VALUE!</v>
      </c>
      <c r="EC38" s="15" t="e">
        <f t="shared" si="55"/>
        <v>#VALUE!</v>
      </c>
      <c r="ED38" s="53" t="e">
        <f t="shared" si="56"/>
        <v>#VALUE!</v>
      </c>
      <c r="EE38">
        <v>4.0919777491183002E-7</v>
      </c>
      <c r="EF38" t="e">
        <f>bvarM4*bvarM6</f>
        <v>#VALUE!</v>
      </c>
      <c r="EG38" t="e">
        <f>cvarM4*cvarM6</f>
        <v>#VALUE!</v>
      </c>
      <c r="EH38" t="e">
        <f>mvarM4*mvarM6</f>
        <v>#VALUE!</v>
      </c>
      <c r="EI38" s="15" t="e">
        <f t="shared" si="57"/>
        <v>#VALUE!</v>
      </c>
      <c r="EJ38" s="15" t="e">
        <f t="shared" si="58"/>
        <v>#VALUE!</v>
      </c>
      <c r="EK38" s="53" t="e">
        <f t="shared" si="59"/>
        <v>#VALUE!</v>
      </c>
      <c r="EL38">
        <v>-2.6347385238883E-6</v>
      </c>
      <c r="EM38" t="e">
        <f>bvarM3*bvarM4</f>
        <v>#VALUE!</v>
      </c>
      <c r="EN38" t="e">
        <f>cvarM3*cvarM4</f>
        <v>#VALUE!</v>
      </c>
      <c r="EO38" t="e">
        <f>mvarM3*mvarM4</f>
        <v>#VALUE!</v>
      </c>
      <c r="EP38" s="15" t="e">
        <f t="shared" si="60"/>
        <v>#VALUE!</v>
      </c>
      <c r="EQ38" s="15" t="e">
        <f t="shared" si="61"/>
        <v>#VALUE!</v>
      </c>
      <c r="ER38" s="53" t="e">
        <f t="shared" si="62"/>
        <v>#VALUE!</v>
      </c>
      <c r="ES38">
        <v>-2.2010278908364001E-6</v>
      </c>
      <c r="ET38" t="e">
        <f>bvarM4*bvarM6</f>
        <v>#VALUE!</v>
      </c>
      <c r="EU38" t="e">
        <f>cvarM4*cvarM6</f>
        <v>#VALUE!</v>
      </c>
      <c r="EV38" t="e">
        <f>mvarM4*mvarM6</f>
        <v>#VALUE!</v>
      </c>
      <c r="EW38" s="15" t="e">
        <f t="shared" si="63"/>
        <v>#VALUE!</v>
      </c>
      <c r="EX38" s="15" t="e">
        <f t="shared" si="64"/>
        <v>#VALUE!</v>
      </c>
      <c r="EY38" s="53" t="e">
        <f t="shared" si="65"/>
        <v>#VALUE!</v>
      </c>
      <c r="EZ38">
        <v>-0.70102092142822003</v>
      </c>
      <c r="FA38" t="e">
        <f>bvarM1*bvarM7</f>
        <v>#VALUE!</v>
      </c>
      <c r="FB38" t="e">
        <f>cvarM1*cvarM7</f>
        <v>#VALUE!</v>
      </c>
      <c r="FC38" t="e">
        <f>mvarM1*mvarM7</f>
        <v>#VALUE!</v>
      </c>
      <c r="FD38" s="15" t="e">
        <f t="shared" si="66"/>
        <v>#VALUE!</v>
      </c>
      <c r="FE38" s="15" t="e">
        <f t="shared" si="67"/>
        <v>#VALUE!</v>
      </c>
      <c r="FF38" s="53" t="e">
        <f t="shared" si="68"/>
        <v>#VALUE!</v>
      </c>
      <c r="FG38">
        <v>-0.47556625585994999</v>
      </c>
      <c r="FH38" t="e">
        <f>bvarM1*bvarM2</f>
        <v>#VALUE!</v>
      </c>
      <c r="FI38" t="e">
        <f>cvarM1*cvarM2</f>
        <v>#VALUE!</v>
      </c>
      <c r="FJ38" t="e">
        <f>mvarM1*mvarM2</f>
        <v>#VALUE!</v>
      </c>
      <c r="FK38" s="15" t="e">
        <f t="shared" si="69"/>
        <v>#VALUE!</v>
      </c>
      <c r="FL38" s="15" t="e">
        <f t="shared" si="70"/>
        <v>#VALUE!</v>
      </c>
      <c r="FM38" s="53" t="e">
        <f t="shared" si="71"/>
        <v>#VALUE!</v>
      </c>
      <c r="FN38">
        <v>7.0249462200902002E-2</v>
      </c>
      <c r="FO38" t="e">
        <f>bvarM1*bvarM6</f>
        <v>#VALUE!</v>
      </c>
      <c r="FP38" t="e">
        <f>cvarM1*cvarM6</f>
        <v>#VALUE!</v>
      </c>
      <c r="FQ38" t="e">
        <f>mvarM1*mvarM6</f>
        <v>#VALUE!</v>
      </c>
      <c r="FR38" s="15" t="e">
        <f t="shared" si="72"/>
        <v>#VALUE!</v>
      </c>
      <c r="FS38" s="15" t="e">
        <f t="shared" si="73"/>
        <v>#VALUE!</v>
      </c>
      <c r="FT38" s="53" t="e">
        <f t="shared" si="74"/>
        <v>#VALUE!</v>
      </c>
      <c r="FU38">
        <v>5.4247206963280995E-7</v>
      </c>
      <c r="FV38" t="e">
        <f>bvarM4*bvarM6</f>
        <v>#VALUE!</v>
      </c>
      <c r="FW38" t="e">
        <f>cvarM4*cvarM6</f>
        <v>#VALUE!</v>
      </c>
      <c r="FX38" t="e">
        <f>mvarM4*mvarM6</f>
        <v>#VALUE!</v>
      </c>
      <c r="FY38" s="15" t="e">
        <f t="shared" si="75"/>
        <v>#VALUE!</v>
      </c>
      <c r="FZ38" s="15" t="e">
        <f t="shared" si="76"/>
        <v>#VALUE!</v>
      </c>
      <c r="GA38" s="53" t="e">
        <f t="shared" si="77"/>
        <v>#VALUE!</v>
      </c>
      <c r="GB38">
        <v>-8.9163572813673999E-6</v>
      </c>
      <c r="GC38" t="e">
        <f>bvarM3*bvarM9</f>
        <v>#VALUE!</v>
      </c>
      <c r="GD38" t="e">
        <f>cvarM3*cvarM9</f>
        <v>#VALUE!</v>
      </c>
      <c r="GE38" t="e">
        <f>mvarM3*mvarM9</f>
        <v>#VALUE!</v>
      </c>
      <c r="GF38" s="15" t="e">
        <f t="shared" si="78"/>
        <v>#VALUE!</v>
      </c>
      <c r="GG38" s="15" t="e">
        <f t="shared" si="79"/>
        <v>#VALUE!</v>
      </c>
      <c r="GH38" s="53" t="e">
        <f t="shared" si="80"/>
        <v>#VALUE!</v>
      </c>
      <c r="GI38">
        <v>1.6533238913083001E-7</v>
      </c>
      <c r="GJ38" t="e">
        <f>bvarM4*bvarM9</f>
        <v>#VALUE!</v>
      </c>
      <c r="GK38" t="e">
        <f>cvarM4*cvarM9</f>
        <v>#VALUE!</v>
      </c>
      <c r="GL38" t="e">
        <f>mvarM4*mvarM9</f>
        <v>#VALUE!</v>
      </c>
      <c r="GM38" s="15" t="e">
        <f t="shared" si="81"/>
        <v>#VALUE!</v>
      </c>
      <c r="GN38" s="15" t="e">
        <f t="shared" si="82"/>
        <v>#VALUE!</v>
      </c>
      <c r="GO38" s="53" t="e">
        <f t="shared" si="83"/>
        <v>#VALUE!</v>
      </c>
      <c r="GP38">
        <v>-4.4961339364773999E-6</v>
      </c>
      <c r="GQ38" t="e">
        <f>bvarM2*bvarM3</f>
        <v>#VALUE!</v>
      </c>
      <c r="GR38" t="e">
        <f>cvarM2*cvarM3</f>
        <v>#VALUE!</v>
      </c>
      <c r="GS38" t="e">
        <f>mvarM2*mvarM3</f>
        <v>#VALUE!</v>
      </c>
      <c r="GT38" s="15" t="e">
        <f t="shared" si="84"/>
        <v>#VALUE!</v>
      </c>
      <c r="GU38" s="15" t="e">
        <f t="shared" si="85"/>
        <v>#VALUE!</v>
      </c>
      <c r="GV38" s="53" t="e">
        <f t="shared" si="86"/>
        <v>#VALUE!</v>
      </c>
      <c r="GW38">
        <v>-0.74871158885434996</v>
      </c>
      <c r="GX38" t="e">
        <f>bvarM1*bvarM2</f>
        <v>#VALUE!</v>
      </c>
      <c r="GY38" t="e">
        <f>cvarM1*cvarM2</f>
        <v>#VALUE!</v>
      </c>
      <c r="GZ38" t="e">
        <f>mvarM1*mvarM2</f>
        <v>#VALUE!</v>
      </c>
      <c r="HA38" s="15" t="e">
        <f t="shared" si="87"/>
        <v>#VALUE!</v>
      </c>
      <c r="HB38" s="15" t="e">
        <f t="shared" si="88"/>
        <v>#VALUE!</v>
      </c>
      <c r="HC38" s="53" t="e">
        <f t="shared" si="89"/>
        <v>#VALUE!</v>
      </c>
      <c r="HD38">
        <v>4.7926900601865995E-7</v>
      </c>
      <c r="HE38" t="e">
        <f>bvarM2*bvarM6</f>
        <v>#VALUE!</v>
      </c>
      <c r="HF38" t="e">
        <f>cvarM2*cvarM6</f>
        <v>#VALUE!</v>
      </c>
      <c r="HG38" t="e">
        <f>mvarM2*mvarM6</f>
        <v>#VALUE!</v>
      </c>
      <c r="HH38" s="15" t="e">
        <f t="shared" si="90"/>
        <v>#VALUE!</v>
      </c>
      <c r="HI38" s="15" t="e">
        <f t="shared" si="91"/>
        <v>#VALUE!</v>
      </c>
      <c r="HJ38" s="53" t="e">
        <f t="shared" si="92"/>
        <v>#VALUE!</v>
      </c>
      <c r="HK38">
        <v>9.7685009637488999E-6</v>
      </c>
      <c r="HL38" t="e">
        <f>bvarM4*bvarM7</f>
        <v>#VALUE!</v>
      </c>
      <c r="HM38" t="e">
        <f>cvarM4*cvarM7</f>
        <v>#VALUE!</v>
      </c>
      <c r="HN38" t="e">
        <f>mvarM4*mvarM7</f>
        <v>#VALUE!</v>
      </c>
      <c r="HO38" s="15" t="e">
        <f t="shared" si="93"/>
        <v>#VALUE!</v>
      </c>
      <c r="HP38" s="15" t="e">
        <f t="shared" si="94"/>
        <v>#VALUE!</v>
      </c>
      <c r="HQ38" s="53" t="e">
        <f t="shared" si="95"/>
        <v>#VALUE!</v>
      </c>
      <c r="HR38">
        <v>-1.4010884476496E-5</v>
      </c>
      <c r="HS38" t="e">
        <f>bvarM3*bvarM6</f>
        <v>#VALUE!</v>
      </c>
      <c r="HT38" t="e">
        <f>cvarM3*cvarM6</f>
        <v>#VALUE!</v>
      </c>
      <c r="HU38" t="e">
        <f>mvarM3*mvarM6</f>
        <v>#VALUE!</v>
      </c>
      <c r="HV38" s="15" t="e">
        <f t="shared" si="96"/>
        <v>#VALUE!</v>
      </c>
      <c r="HW38" s="15" t="e">
        <f t="shared" si="97"/>
        <v>#VALUE!</v>
      </c>
      <c r="HX38" s="53" t="e">
        <f t="shared" si="98"/>
        <v>#VALUE!</v>
      </c>
      <c r="HY38">
        <v>2.5070506031718999E-7</v>
      </c>
      <c r="HZ38" t="e">
        <f>bvarM3*bvarM9</f>
        <v>#VALUE!</v>
      </c>
      <c r="IA38" t="e">
        <f>cvarM3*cvarM9</f>
        <v>#VALUE!</v>
      </c>
      <c r="IB38" t="e">
        <f>mvarM3*mvarM9</f>
        <v>#VALUE!</v>
      </c>
      <c r="IC38" s="15" t="e">
        <f t="shared" si="99"/>
        <v>#VALUE!</v>
      </c>
      <c r="ID38" s="15" t="e">
        <f t="shared" si="100"/>
        <v>#VALUE!</v>
      </c>
      <c r="IE38" s="53" t="e">
        <f t="shared" si="101"/>
        <v>#VALUE!</v>
      </c>
      <c r="IF38">
        <v>3.2957845516902</v>
      </c>
      <c r="IG38" t="e">
        <f>bvarM1*bvarM7</f>
        <v>#VALUE!</v>
      </c>
      <c r="IH38" t="e">
        <f>cvarM1*cvarM7</f>
        <v>#VALUE!</v>
      </c>
      <c r="II38" t="e">
        <f>mvarM1*mvarM7</f>
        <v>#VALUE!</v>
      </c>
      <c r="IJ38" s="15" t="e">
        <f t="shared" si="102"/>
        <v>#VALUE!</v>
      </c>
      <c r="IK38" s="15" t="e">
        <f t="shared" si="103"/>
        <v>#VALUE!</v>
      </c>
      <c r="IL38" s="53" t="e">
        <f t="shared" si="104"/>
        <v>#VALUE!</v>
      </c>
      <c r="IM38">
        <v>-2.5253518545778999E-5</v>
      </c>
      <c r="IN38" t="e">
        <f>bvarHC2*bvarM9</f>
        <v>#VALUE!</v>
      </c>
      <c r="IO38" t="e">
        <f>cvarHC2*cvarM9</f>
        <v>#VALUE!</v>
      </c>
      <c r="IP38" t="e">
        <f>mvarHC2*mvarM9</f>
        <v>#VALUE!</v>
      </c>
      <c r="IQ38" s="15" t="e">
        <f t="shared" si="105"/>
        <v>#VALUE!</v>
      </c>
      <c r="IR38" s="15" t="e">
        <f t="shared" si="106"/>
        <v>#VALUE!</v>
      </c>
      <c r="IS38" s="53" t="e">
        <f t="shared" si="107"/>
        <v>#VALUE!</v>
      </c>
      <c r="IT38">
        <v>-3.9957812962085998E-7</v>
      </c>
      <c r="IU38" t="e">
        <f>bvarM3*bvarM8</f>
        <v>#VALUE!</v>
      </c>
      <c r="IV38" t="e">
        <f>cvarM3*cvarM8</f>
        <v>#VALUE!</v>
      </c>
      <c r="IW38" t="e">
        <f>mvarM3*mvarM8</f>
        <v>#VALUE!</v>
      </c>
      <c r="IX38" s="15" t="e">
        <f t="shared" si="108"/>
        <v>#VALUE!</v>
      </c>
      <c r="IY38" s="15" t="e">
        <f t="shared" si="109"/>
        <v>#VALUE!</v>
      </c>
      <c r="IZ38" s="53" t="e">
        <f t="shared" si="110"/>
        <v>#VALUE!</v>
      </c>
      <c r="JA38">
        <v>-2.5409706184026999</v>
      </c>
      <c r="JB38" t="e">
        <f>bvarM1*bvarM9</f>
        <v>#VALUE!</v>
      </c>
      <c r="JC38" t="e">
        <f>cvarM1*cvarM9</f>
        <v>#VALUE!</v>
      </c>
      <c r="JD38" t="e">
        <f>mvarM1*mvarM9</f>
        <v>#VALUE!</v>
      </c>
      <c r="JE38" s="24" t="e">
        <f t="shared" si="111"/>
        <v>#VALUE!</v>
      </c>
      <c r="JF38" s="24" t="e">
        <f t="shared" si="112"/>
        <v>#VALUE!</v>
      </c>
      <c r="JG38" s="24" t="e">
        <f t="shared" si="113"/>
        <v>#VALUE!</v>
      </c>
      <c r="JH38">
        <v>1.3490710163226001E-4</v>
      </c>
      <c r="JI38" t="e">
        <f>bvarM5^2</f>
        <v>#VALUE!</v>
      </c>
      <c r="JJ38" t="e">
        <f>cvarM5^2</f>
        <v>#VALUE!</v>
      </c>
      <c r="JK38" t="e">
        <f>mvarM5^2</f>
        <v>#VALUE!</v>
      </c>
      <c r="JL38" s="24" t="e">
        <f t="shared" si="114"/>
        <v>#VALUE!</v>
      </c>
      <c r="JM38" s="24" t="e">
        <f t="shared" si="115"/>
        <v>#VALUE!</v>
      </c>
      <c r="JN38" s="24" t="e">
        <f t="shared" si="116"/>
        <v>#VALUE!</v>
      </c>
      <c r="JO38">
        <v>1.4163540670574001E-5</v>
      </c>
      <c r="JP38" t="e">
        <f>bvarM7*bvarM8</f>
        <v>#VALUE!</v>
      </c>
      <c r="JQ38" t="e">
        <f>cvarM7*cvarM8</f>
        <v>#VALUE!</v>
      </c>
      <c r="JR38" t="e">
        <f>mvarM7*mvarM8</f>
        <v>#VALUE!</v>
      </c>
      <c r="JS38" s="24" t="e">
        <f t="shared" si="117"/>
        <v>#VALUE!</v>
      </c>
      <c r="JT38" s="24" t="e">
        <f t="shared" si="118"/>
        <v>#VALUE!</v>
      </c>
      <c r="JU38" s="24" t="e">
        <f t="shared" si="119"/>
        <v>#VALUE!</v>
      </c>
      <c r="JV38">
        <v>7.0928328681344004</v>
      </c>
      <c r="JW38" t="e">
        <f>bvarM1*bvarM7</f>
        <v>#VALUE!</v>
      </c>
      <c r="JX38" t="e">
        <f>cvarM1*cvarM7</f>
        <v>#VALUE!</v>
      </c>
      <c r="JY38" t="e">
        <f>mvarM1*mvarM7</f>
        <v>#VALUE!</v>
      </c>
      <c r="JZ38" s="24" t="e">
        <f t="shared" si="120"/>
        <v>#VALUE!</v>
      </c>
      <c r="KA38" s="24" t="e">
        <f t="shared" si="121"/>
        <v>#VALUE!</v>
      </c>
      <c r="KB38" s="24" t="e">
        <f t="shared" si="122"/>
        <v>#VALUE!</v>
      </c>
      <c r="KC38">
        <v>1.1435867707287E-7</v>
      </c>
      <c r="KD38" t="e">
        <f>bvarHC1^2</f>
        <v>#VALUE!</v>
      </c>
      <c r="KE38" t="e">
        <f>cvarHC1^2</f>
        <v>#VALUE!</v>
      </c>
      <c r="KF38" t="e">
        <f>mvarHC1^2</f>
        <v>#VALUE!</v>
      </c>
      <c r="KG38" s="24" t="e">
        <f t="shared" si="123"/>
        <v>#VALUE!</v>
      </c>
      <c r="KH38" s="24" t="e">
        <f t="shared" si="124"/>
        <v>#VALUE!</v>
      </c>
      <c r="KI38" s="24" t="e">
        <f t="shared" si="125"/>
        <v>#VALUE!</v>
      </c>
      <c r="KJ38">
        <v>-1.6139969368518001E-6</v>
      </c>
      <c r="KK38" t="e">
        <f>bvarM3*bvarM8</f>
        <v>#VALUE!</v>
      </c>
      <c r="KL38" t="e">
        <f>cvarM3*cvarM8</f>
        <v>#VALUE!</v>
      </c>
      <c r="KM38" t="e">
        <f>mvarM3*mvarM8</f>
        <v>#VALUE!</v>
      </c>
      <c r="KN38" s="24" t="e">
        <f t="shared" si="126"/>
        <v>#VALUE!</v>
      </c>
      <c r="KO38" s="24" t="e">
        <f t="shared" si="127"/>
        <v>#VALUE!</v>
      </c>
      <c r="KP38" s="24" t="e">
        <f t="shared" si="128"/>
        <v>#VALUE!</v>
      </c>
      <c r="KQ38">
        <v>-1.3753200335177E-7</v>
      </c>
      <c r="KR38" t="e">
        <f>bvarM3*bvarM5</f>
        <v>#VALUE!</v>
      </c>
      <c r="KS38" t="e">
        <f>cvarM3*cvarM5</f>
        <v>#VALUE!</v>
      </c>
      <c r="KT38" t="e">
        <f>mvarM3*mvarM5</f>
        <v>#VALUE!</v>
      </c>
      <c r="KU38" s="24" t="e">
        <f t="shared" si="129"/>
        <v>#VALUE!</v>
      </c>
      <c r="KV38" s="24" t="e">
        <f t="shared" si="130"/>
        <v>#VALUE!</v>
      </c>
      <c r="KW38" s="24" t="e">
        <f t="shared" si="131"/>
        <v>#VALUE!</v>
      </c>
      <c r="KX38">
        <v>1.7455512112704E-3</v>
      </c>
      <c r="KY38" t="e">
        <f>bvarM6^2</f>
        <v>#VALUE!</v>
      </c>
      <c r="KZ38" t="e">
        <f>cvarM6^2</f>
        <v>#VALUE!</v>
      </c>
      <c r="LA38" t="e">
        <f>mvarM6^2</f>
        <v>#VALUE!</v>
      </c>
      <c r="LB38" s="24" t="e">
        <f t="shared" si="132"/>
        <v>#VALUE!</v>
      </c>
      <c r="LC38" s="24" t="e">
        <f t="shared" si="133"/>
        <v>#VALUE!</v>
      </c>
      <c r="LD38" s="24" t="e">
        <f t="shared" si="134"/>
        <v>#VALUE!</v>
      </c>
      <c r="LE38">
        <v>-3.7989171809689E-6</v>
      </c>
      <c r="LF38" t="e">
        <f>bvarM3*bvarM8</f>
        <v>#VALUE!</v>
      </c>
      <c r="LG38" t="e">
        <f>cvarM3*cvarM8</f>
        <v>#VALUE!</v>
      </c>
      <c r="LH38" t="e">
        <f>mvarM3*mvarM8</f>
        <v>#VALUE!</v>
      </c>
      <c r="LI38" s="24" t="e">
        <f t="shared" si="135"/>
        <v>#VALUE!</v>
      </c>
      <c r="LJ38" s="24" t="e">
        <f t="shared" si="136"/>
        <v>#VALUE!</v>
      </c>
      <c r="LK38" s="24" t="e">
        <f t="shared" si="137"/>
        <v>#VALUE!</v>
      </c>
      <c r="LL38">
        <v>7.8014210532556E-2</v>
      </c>
      <c r="LM38" t="e">
        <f>bvarM1*bvarM6</f>
        <v>#VALUE!</v>
      </c>
      <c r="LN38" t="e">
        <f>cvarM1*cvarM6</f>
        <v>#VALUE!</v>
      </c>
      <c r="LO38" t="e">
        <f>mvarM1*mvarM6</f>
        <v>#VALUE!</v>
      </c>
      <c r="LP38" s="24" t="e">
        <f t="shared" si="138"/>
        <v>#VALUE!</v>
      </c>
      <c r="LQ38" s="24" t="e">
        <f t="shared" si="139"/>
        <v>#VALUE!</v>
      </c>
      <c r="LR38" s="24" t="e">
        <f t="shared" si="140"/>
        <v>#VALUE!</v>
      </c>
      <c r="LS38">
        <v>-4.6648186840677998E-5</v>
      </c>
      <c r="LT38" t="e">
        <f>bvarM4*bvarM7</f>
        <v>#VALUE!</v>
      </c>
      <c r="LU38" t="e">
        <f>cvarM4*cvarM7</f>
        <v>#VALUE!</v>
      </c>
      <c r="LV38" t="e">
        <f>mvarM4*mvarM7</f>
        <v>#VALUE!</v>
      </c>
      <c r="LW38" s="24" t="e">
        <f t="shared" si="141"/>
        <v>#VALUE!</v>
      </c>
      <c r="LX38" s="24" t="e">
        <f t="shared" si="142"/>
        <v>#VALUE!</v>
      </c>
      <c r="LY38" s="24" t="e">
        <f t="shared" si="143"/>
        <v>#VALUE!</v>
      </c>
      <c r="LZ38">
        <v>-0.10232640645421</v>
      </c>
      <c r="MA38" t="e">
        <f>bvarM1*bvarM8</f>
        <v>#VALUE!</v>
      </c>
      <c r="MB38" t="e">
        <f>cvarM1*cvarM8</f>
        <v>#VALUE!</v>
      </c>
      <c r="MC38" t="e">
        <f>mvarM1*mvarM8</f>
        <v>#VALUE!</v>
      </c>
      <c r="MD38" s="24" t="e">
        <f t="shared" si="144"/>
        <v>#VALUE!</v>
      </c>
      <c r="ME38" s="24" t="e">
        <f t="shared" si="145"/>
        <v>#VALUE!</v>
      </c>
      <c r="MF38" s="24" t="e">
        <f t="shared" si="146"/>
        <v>#VALUE!</v>
      </c>
      <c r="MG38">
        <v>-4.8572956410892001</v>
      </c>
      <c r="MH38" t="e">
        <f>bvarM1*bvarM9</f>
        <v>#VALUE!</v>
      </c>
      <c r="MI38" t="e">
        <f>cvarM1*cvarM9</f>
        <v>#VALUE!</v>
      </c>
      <c r="MJ38" t="e">
        <f>mvarM1*mvarM9</f>
        <v>#VALUE!</v>
      </c>
      <c r="MK38" s="24" t="e">
        <f t="shared" si="147"/>
        <v>#VALUE!</v>
      </c>
      <c r="ML38" s="24" t="e">
        <f t="shared" si="148"/>
        <v>#VALUE!</v>
      </c>
      <c r="MM38" s="24" t="e">
        <f t="shared" si="149"/>
        <v>#VALUE!</v>
      </c>
      <c r="MN38">
        <v>5.5849299631011002E-7</v>
      </c>
      <c r="MO38" t="e">
        <f>bvarHC1^2</f>
        <v>#VALUE!</v>
      </c>
      <c r="MP38" t="e">
        <f>cvarHC1^2</f>
        <v>#VALUE!</v>
      </c>
      <c r="MQ38" t="e">
        <f>mvarHC1^2</f>
        <v>#VALUE!</v>
      </c>
      <c r="MR38" s="24" t="e">
        <f t="shared" si="150"/>
        <v>#VALUE!</v>
      </c>
      <c r="MS38" s="24" t="e">
        <f t="shared" si="151"/>
        <v>#VALUE!</v>
      </c>
      <c r="MT38" s="24" t="e">
        <f t="shared" si="152"/>
        <v>#VALUE!</v>
      </c>
      <c r="MU38">
        <v>-1.2558236081023999E-6</v>
      </c>
      <c r="MV38" t="e">
        <f>bvarM4*bvarM6</f>
        <v>#VALUE!</v>
      </c>
      <c r="MW38" t="e">
        <f>cvarM4*cvarM6</f>
        <v>#VALUE!</v>
      </c>
      <c r="MX38" t="e">
        <f>mvarM4*mvarM6</f>
        <v>#VALUE!</v>
      </c>
      <c r="MY38" s="24" t="e">
        <f t="shared" si="153"/>
        <v>#VALUE!</v>
      </c>
      <c r="MZ38" s="24" t="e">
        <f t="shared" si="154"/>
        <v>#VALUE!</v>
      </c>
      <c r="NA38" s="24" t="e">
        <f t="shared" si="155"/>
        <v>#VALUE!</v>
      </c>
      <c r="NB38">
        <v>-1.4465398088437001E-5</v>
      </c>
      <c r="NC38" t="e">
        <f>bvarM2*bvarM7</f>
        <v>#VALUE!</v>
      </c>
      <c r="ND38" t="e">
        <f>cvarM2*cvarM7</f>
        <v>#VALUE!</v>
      </c>
      <c r="NE38" t="e">
        <f>mvarM2*mvarM7</f>
        <v>#VALUE!</v>
      </c>
      <c r="NF38" s="24" t="e">
        <f t="shared" si="156"/>
        <v>#VALUE!</v>
      </c>
      <c r="NG38" s="24" t="e">
        <f t="shared" si="157"/>
        <v>#VALUE!</v>
      </c>
      <c r="NH38" s="24" t="e">
        <f t="shared" si="158"/>
        <v>#VALUE!</v>
      </c>
      <c r="NI38">
        <v>-2.8243642189872E-5</v>
      </c>
      <c r="NJ38" t="e">
        <f>bvarM4*bvarM7</f>
        <v>#VALUE!</v>
      </c>
      <c r="NK38" t="e">
        <f>cvarM4*cvarM7</f>
        <v>#VALUE!</v>
      </c>
      <c r="NL38" t="e">
        <f>mvarM4*mvarM7</f>
        <v>#VALUE!</v>
      </c>
      <c r="NM38" s="24" t="e">
        <f t="shared" si="159"/>
        <v>#VALUE!</v>
      </c>
      <c r="NN38" s="24" t="e">
        <f t="shared" si="160"/>
        <v>#VALUE!</v>
      </c>
      <c r="NO38" s="24" t="e">
        <f t="shared" si="161"/>
        <v>#VALUE!</v>
      </c>
      <c r="NP38">
        <v>-2.6698871042474E-6</v>
      </c>
      <c r="NQ38" t="e">
        <f>bvarM3*bvarM7</f>
        <v>#VALUE!</v>
      </c>
      <c r="NR38" t="e">
        <f>cvarM3*cvarM7</f>
        <v>#VALUE!</v>
      </c>
      <c r="NS38" t="e">
        <f>mvarM3*mvarM7</f>
        <v>#VALUE!</v>
      </c>
      <c r="NT38" s="24" t="e">
        <f t="shared" si="162"/>
        <v>#VALUE!</v>
      </c>
      <c r="NU38" s="24" t="e">
        <f t="shared" si="163"/>
        <v>#VALUE!</v>
      </c>
      <c r="NV38" s="24" t="e">
        <f t="shared" si="164"/>
        <v>#VALUE!</v>
      </c>
      <c r="NW38">
        <v>8.4861420400138001E-7</v>
      </c>
      <c r="NX38" t="e">
        <f>bvarM3*bvarM8</f>
        <v>#VALUE!</v>
      </c>
      <c r="NY38" t="e">
        <f>cvarM3*cvarM8</f>
        <v>#VALUE!</v>
      </c>
      <c r="NZ38" t="e">
        <f>mvarM3*mvarM8</f>
        <v>#VALUE!</v>
      </c>
      <c r="OA38" s="24" t="e">
        <f t="shared" si="165"/>
        <v>#VALUE!</v>
      </c>
      <c r="OB38" s="24" t="e">
        <f t="shared" si="166"/>
        <v>#VALUE!</v>
      </c>
      <c r="OC38" s="24" t="e">
        <f t="shared" si="167"/>
        <v>#VALUE!</v>
      </c>
      <c r="OD38">
        <v>3.6291085873398001E-5</v>
      </c>
      <c r="OE38" t="e">
        <f>bvarM5^2</f>
        <v>#VALUE!</v>
      </c>
      <c r="OF38" t="e">
        <f>cvarM5^2</f>
        <v>#VALUE!</v>
      </c>
      <c r="OG38" t="e">
        <f>mvarM5^2</f>
        <v>#VALUE!</v>
      </c>
      <c r="OH38" s="24" t="e">
        <f t="shared" si="168"/>
        <v>#VALUE!</v>
      </c>
      <c r="OI38" s="24" t="e">
        <f t="shared" si="169"/>
        <v>#VALUE!</v>
      </c>
      <c r="OJ38" s="24" t="e">
        <f t="shared" si="170"/>
        <v>#VALUE!</v>
      </c>
      <c r="OK38">
        <v>3.6401408240894002E-7</v>
      </c>
      <c r="OL38" t="e">
        <f>bvarM3*bvarM4</f>
        <v>#VALUE!</v>
      </c>
      <c r="OM38" t="e">
        <f>cvarM3*cvarM4</f>
        <v>#VALUE!</v>
      </c>
      <c r="ON38" t="e">
        <f>mvarM3*mvarM4</f>
        <v>#VALUE!</v>
      </c>
      <c r="OO38" s="24" t="e">
        <f t="shared" si="171"/>
        <v>#VALUE!</v>
      </c>
      <c r="OP38" s="24" t="e">
        <f t="shared" si="172"/>
        <v>#VALUE!</v>
      </c>
      <c r="OQ38" s="24" t="e">
        <f t="shared" si="173"/>
        <v>#VALUE!</v>
      </c>
      <c r="OR38">
        <v>3.1119044119484001E-2</v>
      </c>
      <c r="OS38" t="e">
        <f>bvarM1*bvarM3</f>
        <v>#VALUE!</v>
      </c>
      <c r="OT38" t="e">
        <f>cvarM1*cvarM3</f>
        <v>#VALUE!</v>
      </c>
      <c r="OU38" t="e">
        <f>mvarM1*mvarM3</f>
        <v>#VALUE!</v>
      </c>
      <c r="OV38" s="24" t="e">
        <f t="shared" si="174"/>
        <v>#VALUE!</v>
      </c>
      <c r="OW38" s="24" t="e">
        <f t="shared" si="175"/>
        <v>#VALUE!</v>
      </c>
      <c r="OX38" s="24" t="e">
        <f t="shared" si="176"/>
        <v>#VALUE!</v>
      </c>
      <c r="OY38">
        <v>4.3473286174790999E-5</v>
      </c>
      <c r="OZ38" t="e">
        <f>bvarM6*bvarM9</f>
        <v>#VALUE!</v>
      </c>
      <c r="PA38" t="e">
        <f>cvarM6*cvarM9</f>
        <v>#VALUE!</v>
      </c>
      <c r="PB38" t="e">
        <f>mvarM6*mvarM9</f>
        <v>#VALUE!</v>
      </c>
      <c r="PC38" s="24" t="e">
        <f t="shared" si="177"/>
        <v>#VALUE!</v>
      </c>
      <c r="PD38" s="24" t="e">
        <f t="shared" si="178"/>
        <v>#VALUE!</v>
      </c>
      <c r="PE38" s="24" t="e">
        <f t="shared" si="179"/>
        <v>#VALUE!</v>
      </c>
      <c r="PF38">
        <v>7.8245288108784006E-2</v>
      </c>
      <c r="PG38" t="e">
        <f>bvarM1*bvarM6</f>
        <v>#VALUE!</v>
      </c>
      <c r="PH38" t="e">
        <f>cvarM1*cvarM6</f>
        <v>#VALUE!</v>
      </c>
      <c r="PI38" t="e">
        <f>mvarM1*mvarM6</f>
        <v>#VALUE!</v>
      </c>
      <c r="PJ38" s="24" t="e">
        <f t="shared" si="180"/>
        <v>#VALUE!</v>
      </c>
      <c r="PK38" s="24" t="e">
        <f t="shared" si="181"/>
        <v>#VALUE!</v>
      </c>
      <c r="PL38" s="24" t="e">
        <f t="shared" si="182"/>
        <v>#VALUE!</v>
      </c>
      <c r="PM38">
        <v>8.3553346388385001E-7</v>
      </c>
      <c r="PN38" t="e">
        <f>bvarM3*bvarM8</f>
        <v>#VALUE!</v>
      </c>
      <c r="PO38" t="e">
        <f>cvarM3*cvarM8</f>
        <v>#VALUE!</v>
      </c>
      <c r="PP38" t="e">
        <f>mvarM3*mvarM8</f>
        <v>#VALUE!</v>
      </c>
      <c r="PQ38" s="24" t="e">
        <f t="shared" si="183"/>
        <v>#VALUE!</v>
      </c>
      <c r="PR38" s="24" t="e">
        <f t="shared" si="184"/>
        <v>#VALUE!</v>
      </c>
      <c r="PS38" s="24" t="e">
        <f t="shared" si="185"/>
        <v>#VALUE!</v>
      </c>
      <c r="PT38">
        <v>4.9117264682129998E-4</v>
      </c>
      <c r="PU38" t="e">
        <f>bvarM4^2</f>
        <v>#VALUE!</v>
      </c>
      <c r="PV38" t="e">
        <f>cvarM4^2</f>
        <v>#VALUE!</v>
      </c>
      <c r="PW38" t="e">
        <f>mvarM4^2</f>
        <v>#VALUE!</v>
      </c>
      <c r="PX38" s="24" t="e">
        <f t="shared" si="186"/>
        <v>#VALUE!</v>
      </c>
      <c r="PY38" s="24" t="e">
        <f t="shared" si="187"/>
        <v>#VALUE!</v>
      </c>
      <c r="PZ38" s="24" t="e">
        <f t="shared" si="188"/>
        <v>#VALUE!</v>
      </c>
      <c r="QA38">
        <v>5.2588799716183002E-6</v>
      </c>
      <c r="QB38" t="e">
        <f>bvarM4*bvarM8</f>
        <v>#VALUE!</v>
      </c>
      <c r="QC38" t="e">
        <f>cvarM4*cvarM8</f>
        <v>#VALUE!</v>
      </c>
      <c r="QD38" t="e">
        <f>mvarM4*mvarM8</f>
        <v>#VALUE!</v>
      </c>
      <c r="QE38" s="24" t="e">
        <f t="shared" si="189"/>
        <v>#VALUE!</v>
      </c>
      <c r="QF38" s="24" t="e">
        <f t="shared" si="190"/>
        <v>#VALUE!</v>
      </c>
      <c r="QG38" s="24" t="e">
        <f t="shared" si="191"/>
        <v>#VALUE!</v>
      </c>
      <c r="QH38">
        <v>-0.76320025558757998</v>
      </c>
      <c r="QI38" t="e">
        <f>bvarM1*bvarM7</f>
        <v>#VALUE!</v>
      </c>
      <c r="QJ38" t="e">
        <f>cvarM1*cvarM7</f>
        <v>#VALUE!</v>
      </c>
      <c r="QK38" t="e">
        <f>mvarM1*mvarM7</f>
        <v>#VALUE!</v>
      </c>
      <c r="QL38" s="24" t="e">
        <f t="shared" si="192"/>
        <v>#VALUE!</v>
      </c>
      <c r="QM38" s="24" t="e">
        <f t="shared" si="193"/>
        <v>#VALUE!</v>
      </c>
      <c r="QN38" s="24" t="e">
        <f t="shared" si="194"/>
        <v>#VALUE!</v>
      </c>
      <c r="QO38">
        <v>3.3529716824125E-4</v>
      </c>
      <c r="QP38" t="e">
        <f>bvarM4^2</f>
        <v>#VALUE!</v>
      </c>
      <c r="QQ38" t="e">
        <f>cvarM4^2</f>
        <v>#VALUE!</v>
      </c>
      <c r="QR38" t="e">
        <f>mvarM4^2</f>
        <v>#VALUE!</v>
      </c>
      <c r="QS38" s="24" t="e">
        <f t="shared" si="195"/>
        <v>#VALUE!</v>
      </c>
      <c r="QT38" s="24" t="e">
        <f t="shared" si="196"/>
        <v>#VALUE!</v>
      </c>
      <c r="QU38" s="24" t="e">
        <f t="shared" si="197"/>
        <v>#VALUE!</v>
      </c>
      <c r="QV38">
        <v>3.5436917248314002E-6</v>
      </c>
      <c r="QW38" t="e">
        <f>bvarM2*bvarM6</f>
        <v>#VALUE!</v>
      </c>
      <c r="QX38" t="e">
        <f>cvarM2*cvarM6</f>
        <v>#VALUE!</v>
      </c>
      <c r="QY38" t="e">
        <f>mvarM2*mvarM6</f>
        <v>#VALUE!</v>
      </c>
      <c r="QZ38" s="24" t="e">
        <f t="shared" si="198"/>
        <v>#VALUE!</v>
      </c>
      <c r="RA38" s="24" t="e">
        <f t="shared" si="199"/>
        <v>#VALUE!</v>
      </c>
      <c r="RB38" s="24" t="e">
        <f t="shared" si="200"/>
        <v>#VALUE!</v>
      </c>
      <c r="RC38">
        <v>2.2904725843031001E-5</v>
      </c>
      <c r="RD38" t="e">
        <f>bvarM2*bvarM8</f>
        <v>#VALUE!</v>
      </c>
      <c r="RE38" t="e">
        <f>cvarM2*cvarM8</f>
        <v>#VALUE!</v>
      </c>
      <c r="RF38" t="e">
        <f>mvarM2*mvarM8</f>
        <v>#VALUE!</v>
      </c>
      <c r="RG38" s="24" t="e">
        <f t="shared" si="201"/>
        <v>#VALUE!</v>
      </c>
      <c r="RH38" s="24" t="e">
        <f t="shared" si="202"/>
        <v>#VALUE!</v>
      </c>
      <c r="RI38" s="24" t="e">
        <f t="shared" si="203"/>
        <v>#VALUE!</v>
      </c>
      <c r="RJ38">
        <v>1.4611836594768E-3</v>
      </c>
      <c r="RK38" t="e">
        <f>bvarM6^2</f>
        <v>#VALUE!</v>
      </c>
      <c r="RL38" t="e">
        <f>cvarM6^2</f>
        <v>#VALUE!</v>
      </c>
      <c r="RM38" t="e">
        <f>mvarM6^2</f>
        <v>#VALUE!</v>
      </c>
      <c r="RN38" s="24" t="e">
        <f t="shared" si="204"/>
        <v>#VALUE!</v>
      </c>
      <c r="RO38" s="24" t="e">
        <f t="shared" si="205"/>
        <v>#VALUE!</v>
      </c>
      <c r="RP38" s="24" t="e">
        <f t="shared" si="206"/>
        <v>#VALUE!</v>
      </c>
      <c r="RQ38">
        <v>-3.1807918642564E-7</v>
      </c>
      <c r="RR38" t="e">
        <f>bvarM3*bvarM4</f>
        <v>#VALUE!</v>
      </c>
      <c r="RS38" t="e">
        <f>cvarM3*cvarM4</f>
        <v>#VALUE!</v>
      </c>
      <c r="RT38" t="e">
        <f>mvarM3*mvarM4</f>
        <v>#VALUE!</v>
      </c>
      <c r="RU38" s="24" t="e">
        <f t="shared" si="207"/>
        <v>#VALUE!</v>
      </c>
      <c r="RV38" s="24" t="e">
        <f t="shared" si="208"/>
        <v>#VALUE!</v>
      </c>
      <c r="RW38" s="24" t="e">
        <f t="shared" si="209"/>
        <v>#VALUE!</v>
      </c>
      <c r="RX38">
        <v>-1.1619035322741999E-4</v>
      </c>
      <c r="RY38" t="e">
        <f>bvarHC2*bvarM8</f>
        <v>#VALUE!</v>
      </c>
      <c r="RZ38" t="e">
        <f>cvarHC2*cvarM8</f>
        <v>#VALUE!</v>
      </c>
      <c r="SA38" t="e">
        <f>mvarHC2*mvarM8</f>
        <v>#VALUE!</v>
      </c>
      <c r="SB38" s="24" t="e">
        <f t="shared" si="210"/>
        <v>#VALUE!</v>
      </c>
      <c r="SC38" s="24" t="e">
        <f t="shared" si="211"/>
        <v>#VALUE!</v>
      </c>
      <c r="SD38" s="24" t="e">
        <f t="shared" si="212"/>
        <v>#VALUE!</v>
      </c>
      <c r="SE38">
        <v>3.2695878755601999E-4</v>
      </c>
      <c r="SF38" t="e">
        <f>bvarM4^2</f>
        <v>#VALUE!</v>
      </c>
      <c r="SG38" t="e">
        <f>cvarM4^2</f>
        <v>#VALUE!</v>
      </c>
      <c r="SH38" t="e">
        <f>mvarM4^2</f>
        <v>#VALUE!</v>
      </c>
      <c r="SI38" s="24" t="e">
        <f t="shared" si="213"/>
        <v>#VALUE!</v>
      </c>
      <c r="SJ38" s="24" t="e">
        <f t="shared" si="214"/>
        <v>#VALUE!</v>
      </c>
      <c r="SK38" s="24" t="e">
        <f t="shared" si="215"/>
        <v>#VALUE!</v>
      </c>
      <c r="SL38">
        <v>-2.9996321550692E-6</v>
      </c>
      <c r="SM38" t="e">
        <f>bvarM2*bvarM9</f>
        <v>#VALUE!</v>
      </c>
      <c r="SN38" t="e">
        <f>cvarM2*cvarM9</f>
        <v>#VALUE!</v>
      </c>
      <c r="SO38" t="e">
        <f>mvarM2*mvarM9</f>
        <v>#VALUE!</v>
      </c>
      <c r="SP38" s="24" t="e">
        <f t="shared" si="216"/>
        <v>#VALUE!</v>
      </c>
      <c r="SQ38" s="24" t="e">
        <f t="shared" si="217"/>
        <v>#VALUE!</v>
      </c>
      <c r="SR38" s="24" t="e">
        <f t="shared" si="218"/>
        <v>#VALUE!</v>
      </c>
      <c r="SS38">
        <v>1.5020945839027E-5</v>
      </c>
      <c r="ST38" t="e">
        <f>bvarM4*bvarM6</f>
        <v>#VALUE!</v>
      </c>
      <c r="SU38" t="e">
        <f>cvarM4*cvarM6</f>
        <v>#VALUE!</v>
      </c>
      <c r="SV38" t="e">
        <f>mvarM4*mvarM6</f>
        <v>#VALUE!</v>
      </c>
      <c r="SW38" s="24" t="e">
        <f t="shared" si="219"/>
        <v>#VALUE!</v>
      </c>
      <c r="SX38" s="24" t="e">
        <f t="shared" si="220"/>
        <v>#VALUE!</v>
      </c>
      <c r="SY38" s="24" t="e">
        <f t="shared" si="221"/>
        <v>#VALUE!</v>
      </c>
      <c r="SZ38">
        <v>-3.6004894594733001E-6</v>
      </c>
      <c r="TA38" t="e">
        <f>bvarM3*bvarM4</f>
        <v>#VALUE!</v>
      </c>
      <c r="TB38" t="e">
        <f>cvarM3*cvarM4</f>
        <v>#VALUE!</v>
      </c>
      <c r="TC38" t="e">
        <f>mvarM3*mvarM4</f>
        <v>#VALUE!</v>
      </c>
      <c r="TD38" s="24" t="e">
        <f t="shared" si="222"/>
        <v>#VALUE!</v>
      </c>
      <c r="TE38" s="24" t="e">
        <f t="shared" si="223"/>
        <v>#VALUE!</v>
      </c>
      <c r="TF38" s="24" t="e">
        <f t="shared" si="224"/>
        <v>#VALUE!</v>
      </c>
      <c r="TG38">
        <v>-5.8341680120936E-15</v>
      </c>
      <c r="TH38" t="e">
        <f>bvarHC1^3</f>
        <v>#VALUE!</v>
      </c>
      <c r="TI38" t="e">
        <f>cvarHC1^3</f>
        <v>#VALUE!</v>
      </c>
      <c r="TJ38" t="e">
        <f>mvarHC1^3</f>
        <v>#VALUE!</v>
      </c>
      <c r="TK38" s="24" t="e">
        <f t="shared" si="225"/>
        <v>#VALUE!</v>
      </c>
      <c r="TL38" s="24" t="e">
        <f t="shared" si="226"/>
        <v>#VALUE!</v>
      </c>
      <c r="TM38" s="24" t="e">
        <f t="shared" si="227"/>
        <v>#VALUE!</v>
      </c>
      <c r="TN38">
        <v>-0.45793380806908002</v>
      </c>
      <c r="TO38" t="e">
        <f>bvarM1*bvarM6</f>
        <v>#VALUE!</v>
      </c>
      <c r="TP38" t="e">
        <f>cvarM1*cvarM6</f>
        <v>#VALUE!</v>
      </c>
      <c r="TQ38" t="e">
        <f>mvarM1*mvarM6</f>
        <v>#VALUE!</v>
      </c>
      <c r="TR38" s="24" t="e">
        <f t="shared" si="228"/>
        <v>#VALUE!</v>
      </c>
      <c r="TS38" s="24" t="e">
        <f t="shared" si="229"/>
        <v>#VALUE!</v>
      </c>
      <c r="TT38" s="24" t="e">
        <f t="shared" si="230"/>
        <v>#VALUE!</v>
      </c>
      <c r="TU38">
        <v>8.9152536488708997E-5</v>
      </c>
      <c r="TV38" t="e">
        <f>bvarM2*bvarM6</f>
        <v>#VALUE!</v>
      </c>
      <c r="TW38" t="e">
        <f>cvarM2*cvarM6</f>
        <v>#VALUE!</v>
      </c>
      <c r="TX38" t="e">
        <f>mvarM2*mvarM6</f>
        <v>#VALUE!</v>
      </c>
      <c r="TY38" s="24" t="e">
        <f t="shared" si="231"/>
        <v>#VALUE!</v>
      </c>
      <c r="TZ38" s="24" t="e">
        <f t="shared" si="232"/>
        <v>#VALUE!</v>
      </c>
      <c r="UA38" s="24" t="e">
        <f t="shared" si="233"/>
        <v>#VALUE!</v>
      </c>
      <c r="UB38">
        <v>-1.2107902712223999E-8</v>
      </c>
      <c r="UC38" t="e">
        <f>bvarM6*bvarM7</f>
        <v>#VALUE!</v>
      </c>
      <c r="UD38" t="e">
        <f>cvarM6*cvarM7</f>
        <v>#VALUE!</v>
      </c>
      <c r="UE38" t="e">
        <f>mvarM6*mvarM7</f>
        <v>#VALUE!</v>
      </c>
      <c r="UF38" s="24" t="e">
        <f t="shared" si="234"/>
        <v>#VALUE!</v>
      </c>
      <c r="UG38" s="24" t="e">
        <f t="shared" si="235"/>
        <v>#VALUE!</v>
      </c>
      <c r="UH38" s="24" t="e">
        <f t="shared" si="236"/>
        <v>#VALUE!</v>
      </c>
      <c r="UI38">
        <v>2.0370511341577001E-5</v>
      </c>
      <c r="UJ38" t="e">
        <f>bvarM2*bvarM5</f>
        <v>#VALUE!</v>
      </c>
      <c r="UK38" t="e">
        <f>cvarM2*cvarM5</f>
        <v>#VALUE!</v>
      </c>
      <c r="UL38" t="e">
        <f>mvarM2*mvarM5</f>
        <v>#VALUE!</v>
      </c>
      <c r="UM38" s="24" t="e">
        <f t="shared" si="237"/>
        <v>#VALUE!</v>
      </c>
      <c r="UN38" s="24" t="e">
        <f t="shared" si="238"/>
        <v>#VALUE!</v>
      </c>
      <c r="UO38" s="24" t="e">
        <f t="shared" si="239"/>
        <v>#VALUE!</v>
      </c>
      <c r="UP38">
        <v>7.5791363065800995E-5</v>
      </c>
      <c r="UQ38" t="e">
        <f>bvarM2*bvarM6</f>
        <v>#VALUE!</v>
      </c>
      <c r="UR38" t="e">
        <f>cvarM2*cvarM6</f>
        <v>#VALUE!</v>
      </c>
      <c r="US38" t="e">
        <f>mvarM2*mvarM6</f>
        <v>#VALUE!</v>
      </c>
      <c r="UT38" s="24" t="e">
        <f t="shared" si="240"/>
        <v>#VALUE!</v>
      </c>
      <c r="UU38" s="24" t="e">
        <f t="shared" si="241"/>
        <v>#VALUE!</v>
      </c>
      <c r="UV38" s="24" t="e">
        <f t="shared" si="242"/>
        <v>#VALUE!</v>
      </c>
      <c r="UW38">
        <v>2.4925276238816001E-11</v>
      </c>
      <c r="UX38" t="e">
        <f>bvarHC1^2</f>
        <v>#VALUE!</v>
      </c>
      <c r="UY38" t="e">
        <f>cvarHC1^2</f>
        <v>#VALUE!</v>
      </c>
      <c r="UZ38" t="e">
        <f>mvarHC1^2</f>
        <v>#VALUE!</v>
      </c>
      <c r="VA38" s="24" t="e">
        <f t="shared" si="243"/>
        <v>#VALUE!</v>
      </c>
      <c r="VB38" s="24" t="e">
        <f t="shared" si="244"/>
        <v>#VALUE!</v>
      </c>
      <c r="VC38" s="24" t="e">
        <f t="shared" si="245"/>
        <v>#VALUE!</v>
      </c>
      <c r="VD38">
        <v>-6.8481946536281002E-6</v>
      </c>
      <c r="VE38" t="e">
        <f>bvarM3*bvarM6</f>
        <v>#VALUE!</v>
      </c>
      <c r="VF38" t="e">
        <f>cvarM3*cvarM6</f>
        <v>#VALUE!</v>
      </c>
      <c r="VG38" t="e">
        <f>mvarM3*mvarM6</f>
        <v>#VALUE!</v>
      </c>
      <c r="VH38" s="24" t="e">
        <f t="shared" si="246"/>
        <v>#VALUE!</v>
      </c>
      <c r="VI38" s="24" t="e">
        <f t="shared" si="247"/>
        <v>#VALUE!</v>
      </c>
      <c r="VJ38" s="24" t="e">
        <f t="shared" si="248"/>
        <v>#VALUE!</v>
      </c>
      <c r="VK38">
        <v>8.6671043744289004E-5</v>
      </c>
      <c r="VL38" t="e">
        <f>bvarM2*bvarM6</f>
        <v>#VALUE!</v>
      </c>
      <c r="VM38" t="e">
        <f>cvarM2*cvarM6</f>
        <v>#VALUE!</v>
      </c>
      <c r="VN38" t="e">
        <f>mvarM2*mvarM6</f>
        <v>#VALUE!</v>
      </c>
      <c r="VO38" s="24" t="e">
        <f t="shared" si="249"/>
        <v>#VALUE!</v>
      </c>
      <c r="VP38" s="24" t="e">
        <f t="shared" si="250"/>
        <v>#VALUE!</v>
      </c>
      <c r="VQ38" s="24" t="e">
        <f t="shared" si="251"/>
        <v>#VALUE!</v>
      </c>
      <c r="VR38">
        <v>-3.3193181090668999E-9</v>
      </c>
      <c r="VS38" t="e">
        <f>bvarM4*bvarM7</f>
        <v>#VALUE!</v>
      </c>
      <c r="VT38" t="e">
        <f>cvarM4*cvarM7</f>
        <v>#VALUE!</v>
      </c>
      <c r="VU38" t="e">
        <f>mvarM4*mvarM7</f>
        <v>#VALUE!</v>
      </c>
      <c r="VV38" s="24" t="e">
        <f t="shared" si="252"/>
        <v>#VALUE!</v>
      </c>
      <c r="VW38" s="24" t="e">
        <f t="shared" si="253"/>
        <v>#VALUE!</v>
      </c>
      <c r="VX38" s="24" t="e">
        <f t="shared" si="254"/>
        <v>#VALUE!</v>
      </c>
      <c r="VY38">
        <v>2.0837776227653E-5</v>
      </c>
      <c r="VZ38" t="e">
        <f>bvarM5*bvarM6</f>
        <v>#VALUE!</v>
      </c>
      <c r="WA38" t="e">
        <f>cvarM5*cvarM6</f>
        <v>#VALUE!</v>
      </c>
      <c r="WB38" t="e">
        <f>mvarM5*mvarM6</f>
        <v>#VALUE!</v>
      </c>
      <c r="WC38" s="24" t="e">
        <f t="shared" si="255"/>
        <v>#VALUE!</v>
      </c>
      <c r="WD38" s="24" t="e">
        <f t="shared" si="256"/>
        <v>#VALUE!</v>
      </c>
      <c r="WE38" s="24" t="e">
        <f t="shared" si="257"/>
        <v>#VALUE!</v>
      </c>
      <c r="WF38">
        <v>1.9939084896416001E-4</v>
      </c>
      <c r="WG38" t="e">
        <f>bvarM2*bvarM7</f>
        <v>#VALUE!</v>
      </c>
      <c r="WH38" t="e">
        <f>cvarM2*cvarM7</f>
        <v>#VALUE!</v>
      </c>
      <c r="WI38" t="e">
        <f>mvarM2*mvarM7</f>
        <v>#VALUE!</v>
      </c>
      <c r="WJ38" s="24" t="e">
        <f t="shared" si="258"/>
        <v>#VALUE!</v>
      </c>
      <c r="WK38" s="24" t="e">
        <f t="shared" si="259"/>
        <v>#VALUE!</v>
      </c>
      <c r="WL38" s="24" t="e">
        <f t="shared" si="260"/>
        <v>#VALUE!</v>
      </c>
      <c r="WM38">
        <v>3.6100504469774003E-8</v>
      </c>
      <c r="WN38" t="e">
        <f>bvarM7^3</f>
        <v>#VALUE!</v>
      </c>
      <c r="WO38" t="e">
        <f>cvarM7^3</f>
        <v>#VALUE!</v>
      </c>
      <c r="WP38" t="e">
        <f>mvarM7^3</f>
        <v>#VALUE!</v>
      </c>
      <c r="WQ38" s="24" t="e">
        <f t="shared" si="261"/>
        <v>#VALUE!</v>
      </c>
      <c r="WR38" s="24" t="e">
        <f t="shared" si="262"/>
        <v>#VALUE!</v>
      </c>
      <c r="WS38" s="24" t="e">
        <f t="shared" si="263"/>
        <v>#VALUE!</v>
      </c>
      <c r="WT38">
        <v>8.5500054470582007E-6</v>
      </c>
      <c r="WU38" t="e">
        <f>bvarM2*bvarM5</f>
        <v>#VALUE!</v>
      </c>
      <c r="WV38" t="e">
        <f>cvarM2*cvarM5</f>
        <v>#VALUE!</v>
      </c>
      <c r="WW38" t="e">
        <f>mvarM2*mvarM5</f>
        <v>#VALUE!</v>
      </c>
      <c r="WX38" s="24" t="e">
        <f t="shared" si="264"/>
        <v>#VALUE!</v>
      </c>
      <c r="WY38" s="24" t="e">
        <f t="shared" si="265"/>
        <v>#VALUE!</v>
      </c>
      <c r="WZ38" s="24" t="e">
        <f t="shared" si="266"/>
        <v>#VALUE!</v>
      </c>
      <c r="XA38">
        <v>1.1778433139489E-4</v>
      </c>
      <c r="XB38" t="e">
        <f>bvarM2*bvarM6</f>
        <v>#VALUE!</v>
      </c>
      <c r="XC38" t="e">
        <f>cvarM2*cvarM6</f>
        <v>#VALUE!</v>
      </c>
      <c r="XD38" t="e">
        <f>mvarM2*mvarM6</f>
        <v>#VALUE!</v>
      </c>
      <c r="XE38" s="24" t="e">
        <f t="shared" si="267"/>
        <v>#VALUE!</v>
      </c>
      <c r="XF38" s="24" t="e">
        <f t="shared" si="268"/>
        <v>#VALUE!</v>
      </c>
      <c r="XG38" s="24" t="e">
        <f t="shared" si="269"/>
        <v>#VALUE!</v>
      </c>
      <c r="XH38">
        <v>-1.2336706754586E-9</v>
      </c>
      <c r="XI38" t="e">
        <f>bvarM3^2</f>
        <v>#VALUE!</v>
      </c>
      <c r="XJ38" t="e">
        <f>cvarM3^2</f>
        <v>#VALUE!</v>
      </c>
      <c r="XK38" t="e">
        <f>mvarM3^2</f>
        <v>#VALUE!</v>
      </c>
      <c r="XL38" s="24" t="e">
        <f t="shared" si="270"/>
        <v>#VALUE!</v>
      </c>
      <c r="XM38" s="24" t="e">
        <f t="shared" si="271"/>
        <v>#VALUE!</v>
      </c>
      <c r="XN38" s="24" t="e">
        <f t="shared" si="272"/>
        <v>#VALUE!</v>
      </c>
      <c r="XO38">
        <v>7.3684032891759E-6</v>
      </c>
      <c r="XP38" t="e">
        <f>bvarM4*bvarM5</f>
        <v>#VALUE!</v>
      </c>
      <c r="XQ38" t="e">
        <f>cvarM4*cvarM5</f>
        <v>#VALUE!</v>
      </c>
      <c r="XR38" t="e">
        <f>mvarM4*mvarM5</f>
        <v>#VALUE!</v>
      </c>
      <c r="XS38" s="24" t="e">
        <f t="shared" si="273"/>
        <v>#VALUE!</v>
      </c>
      <c r="XT38" s="24" t="e">
        <f t="shared" si="274"/>
        <v>#VALUE!</v>
      </c>
      <c r="XU38" s="24" t="e">
        <f t="shared" si="275"/>
        <v>#VALUE!</v>
      </c>
      <c r="XV38">
        <v>-4.3809779666582996E-6</v>
      </c>
      <c r="XW38" t="e">
        <f>bvarM3*bvarM4</f>
        <v>#VALUE!</v>
      </c>
      <c r="XX38" t="e">
        <f>cvarM3*cvarM4</f>
        <v>#VALUE!</v>
      </c>
      <c r="XY38" t="e">
        <f>mvarM3*mvarM4</f>
        <v>#VALUE!</v>
      </c>
      <c r="XZ38" s="24" t="e">
        <f t="shared" si="276"/>
        <v>#VALUE!</v>
      </c>
      <c r="YA38" s="24" t="e">
        <f t="shared" si="277"/>
        <v>#VALUE!</v>
      </c>
      <c r="YB38" s="24" t="e">
        <f t="shared" si="278"/>
        <v>#VALUE!</v>
      </c>
      <c r="YC38">
        <v>4.1293206689969999</v>
      </c>
      <c r="YD38" t="e">
        <f>bvarM1^2</f>
        <v>#VALUE!</v>
      </c>
      <c r="YE38" t="e">
        <f>cvarM1^2</f>
        <v>#VALUE!</v>
      </c>
      <c r="YF38" t="e">
        <f>mvarM1^2</f>
        <v>#VALUE!</v>
      </c>
      <c r="YG38" s="24" t="e">
        <f t="shared" si="279"/>
        <v>#VALUE!</v>
      </c>
      <c r="YH38" s="24" t="e">
        <f t="shared" si="280"/>
        <v>#VALUE!</v>
      </c>
      <c r="YI38" s="24" t="e">
        <f t="shared" si="281"/>
        <v>#VALUE!</v>
      </c>
      <c r="YJ38">
        <v>-2.2305442128323E-6</v>
      </c>
      <c r="YK38" t="e">
        <f>bvarM3*bvarM5</f>
        <v>#VALUE!</v>
      </c>
      <c r="YL38" t="e">
        <f>cvarM3*cvarM5</f>
        <v>#VALUE!</v>
      </c>
      <c r="YM38" t="e">
        <f>mvarM3*mvarM5</f>
        <v>#VALUE!</v>
      </c>
      <c r="YN38" s="24" t="e">
        <f t="shared" si="282"/>
        <v>#VALUE!</v>
      </c>
      <c r="YO38" s="24" t="e">
        <f t="shared" si="283"/>
        <v>#VALUE!</v>
      </c>
      <c r="YP38" s="24" t="e">
        <f t="shared" si="284"/>
        <v>#VALUE!</v>
      </c>
      <c r="YQ38">
        <v>6.8130694672604E-5</v>
      </c>
      <c r="YR38" t="e">
        <f>bvarM2*bvarM6</f>
        <v>#VALUE!</v>
      </c>
      <c r="YS38" t="e">
        <f>cvarM2*cvarM6</f>
        <v>#VALUE!</v>
      </c>
      <c r="YT38" t="e">
        <f>mvarM2*mvarM6</f>
        <v>#VALUE!</v>
      </c>
      <c r="YU38" s="24" t="e">
        <f t="shared" si="285"/>
        <v>#VALUE!</v>
      </c>
      <c r="YV38" s="24" t="e">
        <f t="shared" si="286"/>
        <v>#VALUE!</v>
      </c>
      <c r="YW38" s="24" t="e">
        <f t="shared" si="287"/>
        <v>#VALUE!</v>
      </c>
      <c r="YX38">
        <v>1.3867778623802E-9</v>
      </c>
      <c r="YY38" t="e">
        <f>bvarM5*bvarM6</f>
        <v>#VALUE!</v>
      </c>
      <c r="YZ38" t="e">
        <f>cvarM5*cvarM6</f>
        <v>#VALUE!</v>
      </c>
      <c r="ZA38" t="e">
        <f>mvarM5*mvarM6</f>
        <v>#VALUE!</v>
      </c>
      <c r="ZB38" s="24" t="e">
        <f t="shared" si="288"/>
        <v>#VALUE!</v>
      </c>
      <c r="ZC38" s="24" t="e">
        <f t="shared" si="289"/>
        <v>#VALUE!</v>
      </c>
      <c r="ZD38" s="24" t="e">
        <f t="shared" si="290"/>
        <v>#VALUE!</v>
      </c>
      <c r="ZE38">
        <v>1.9558576577329001E-5</v>
      </c>
      <c r="ZF38" t="e">
        <f>bvarM5*bvarM6</f>
        <v>#VALUE!</v>
      </c>
      <c r="ZG38" t="e">
        <f>cvarM5*cvarM6</f>
        <v>#VALUE!</v>
      </c>
      <c r="ZH38" t="e">
        <f>mvarM5*mvarM6</f>
        <v>#VALUE!</v>
      </c>
      <c r="ZI38" s="24" t="e">
        <f t="shared" si="291"/>
        <v>#VALUE!</v>
      </c>
      <c r="ZJ38" s="24" t="e">
        <f t="shared" si="292"/>
        <v>#VALUE!</v>
      </c>
      <c r="ZK38" s="24" t="e">
        <f t="shared" si="293"/>
        <v>#VALUE!</v>
      </c>
      <c r="ZL38">
        <v>-4.7987897128647E-6</v>
      </c>
      <c r="ZM38" t="e">
        <f>bvarM3*bvarM4</f>
        <v>#VALUE!</v>
      </c>
      <c r="ZN38" t="e">
        <f>cvarM3*cvarM4</f>
        <v>#VALUE!</v>
      </c>
      <c r="ZO38" t="e">
        <f>mvarM3*mvarM4</f>
        <v>#VALUE!</v>
      </c>
      <c r="ZP38" s="24" t="e">
        <f t="shared" si="294"/>
        <v>#VALUE!</v>
      </c>
      <c r="ZQ38" s="24" t="e">
        <f t="shared" si="295"/>
        <v>#VALUE!</v>
      </c>
      <c r="ZR38" s="24" t="e">
        <f t="shared" si="296"/>
        <v>#VALUE!</v>
      </c>
      <c r="ZS38">
        <v>4.9259927445511E-8</v>
      </c>
      <c r="ZT38" t="e">
        <f>bvarM4^2</f>
        <v>#VALUE!</v>
      </c>
      <c r="ZU38" t="e">
        <f>cvarM4^2</f>
        <v>#VALUE!</v>
      </c>
      <c r="ZV38" t="e">
        <f>mvarM4^2</f>
        <v>#VALUE!</v>
      </c>
      <c r="ZW38" s="24" t="e">
        <f t="shared" si="297"/>
        <v>#VALUE!</v>
      </c>
      <c r="ZX38" s="24" t="e">
        <f t="shared" si="298"/>
        <v>#VALUE!</v>
      </c>
      <c r="ZY38" s="24" t="e">
        <f t="shared" si="299"/>
        <v>#VALUE!</v>
      </c>
      <c r="ZZ38">
        <v>-7.2202500673509998E-7</v>
      </c>
      <c r="AAA38" t="e">
        <f>bvarM2*bvarM6</f>
        <v>#VALUE!</v>
      </c>
      <c r="AAB38" t="e">
        <f>cvarM2*cvarM6</f>
        <v>#VALUE!</v>
      </c>
      <c r="AAC38" t="e">
        <f>mvarM2*mvarM6</f>
        <v>#VALUE!</v>
      </c>
      <c r="AAD38" s="24" t="e">
        <f t="shared" si="300"/>
        <v>#VALUE!</v>
      </c>
      <c r="AAE38" s="24" t="e">
        <f t="shared" si="301"/>
        <v>#VALUE!</v>
      </c>
      <c r="AAF38" s="24" t="e">
        <f t="shared" si="302"/>
        <v>#VALUE!</v>
      </c>
      <c r="AAG38">
        <v>3.1532865979804002E-5</v>
      </c>
      <c r="AAH38" t="e">
        <f>bvarM2*bvarM5</f>
        <v>#VALUE!</v>
      </c>
      <c r="AAI38" t="e">
        <f>cvarM2*cvarM5</f>
        <v>#VALUE!</v>
      </c>
      <c r="AAJ38" t="e">
        <f>mvarM2*mvarM5</f>
        <v>#VALUE!</v>
      </c>
      <c r="AAK38" s="24" t="e">
        <f t="shared" si="303"/>
        <v>#VALUE!</v>
      </c>
      <c r="AAL38" s="24" t="e">
        <f t="shared" si="304"/>
        <v>#VALUE!</v>
      </c>
      <c r="AAM38" s="24" t="e">
        <f t="shared" si="305"/>
        <v>#VALUE!</v>
      </c>
      <c r="AAN38">
        <v>-4.5908346960469996E-9</v>
      </c>
      <c r="AAO38" t="e">
        <f>bvarM4*bvarM7</f>
        <v>#VALUE!</v>
      </c>
      <c r="AAP38" t="e">
        <f>cvarM4*cvarM7</f>
        <v>#VALUE!</v>
      </c>
      <c r="AAQ38" t="e">
        <f>mvarM4*mvarM7</f>
        <v>#VALUE!</v>
      </c>
      <c r="AAR38" s="24" t="e">
        <f t="shared" si="306"/>
        <v>#VALUE!</v>
      </c>
      <c r="AAS38" s="24" t="e">
        <f t="shared" si="307"/>
        <v>#VALUE!</v>
      </c>
      <c r="AAT38" s="24" t="e">
        <f t="shared" si="308"/>
        <v>#VALUE!</v>
      </c>
      <c r="AAU38">
        <v>6.8501459060025995E-4</v>
      </c>
      <c r="AAV38" t="e">
        <f>bvarM4^2</f>
        <v>#VALUE!</v>
      </c>
      <c r="AAW38" t="e">
        <f>cvarM4^2</f>
        <v>#VALUE!</v>
      </c>
      <c r="AAX38" t="e">
        <f>mvarM4^2</f>
        <v>#VALUE!</v>
      </c>
      <c r="AAY38" s="24" t="e">
        <f t="shared" si="309"/>
        <v>#VALUE!</v>
      </c>
      <c r="AAZ38" s="24" t="e">
        <f t="shared" si="310"/>
        <v>#VALUE!</v>
      </c>
      <c r="ABA38" s="24" t="e">
        <f t="shared" si="311"/>
        <v>#VALUE!</v>
      </c>
      <c r="ABB38">
        <v>-7.3521196062500995E-5</v>
      </c>
      <c r="ABC38" t="e">
        <f>bvarM4*bvarM7</f>
        <v>#VALUE!</v>
      </c>
      <c r="ABD38" t="e">
        <f>cvarM4*cvarM7</f>
        <v>#VALUE!</v>
      </c>
      <c r="ABE38" t="e">
        <f>mvarM4*mvarM7</f>
        <v>#VALUE!</v>
      </c>
      <c r="ABF38" s="24" t="e">
        <f t="shared" si="312"/>
        <v>#VALUE!</v>
      </c>
      <c r="ABG38" s="24" t="e">
        <f t="shared" si="313"/>
        <v>#VALUE!</v>
      </c>
      <c r="ABH38" s="24" t="e">
        <f t="shared" si="314"/>
        <v>#VALUE!</v>
      </c>
      <c r="ABI38">
        <v>3.8175478601604002E-8</v>
      </c>
      <c r="ABJ38" t="e">
        <f>bvarM6^2</f>
        <v>#VALUE!</v>
      </c>
      <c r="ABK38" t="e">
        <f>cvarM6^2</f>
        <v>#VALUE!</v>
      </c>
      <c r="ABL38" t="e">
        <f>mvarM6^2</f>
        <v>#VALUE!</v>
      </c>
      <c r="ABM38" s="24" t="e">
        <f t="shared" si="315"/>
        <v>#VALUE!</v>
      </c>
      <c r="ABN38" s="24" t="e">
        <f t="shared" si="316"/>
        <v>#VALUE!</v>
      </c>
      <c r="ABO38" s="24" t="e">
        <f t="shared" si="317"/>
        <v>#VALUE!</v>
      </c>
      <c r="ABP38">
        <v>3.1833541783539E-6</v>
      </c>
      <c r="ABQ38" t="e">
        <f>bvarM4*bvarM7</f>
        <v>#VALUE!</v>
      </c>
      <c r="ABR38" t="e">
        <f>cvarM4*cvarM7</f>
        <v>#VALUE!</v>
      </c>
      <c r="ABS38" t="e">
        <f>mvarM4*mvarM7</f>
        <v>#VALUE!</v>
      </c>
      <c r="ABT38" s="24" t="e">
        <f t="shared" si="318"/>
        <v>#VALUE!</v>
      </c>
      <c r="ABU38" s="24" t="e">
        <f t="shared" si="319"/>
        <v>#VALUE!</v>
      </c>
      <c r="ABV38" s="24" t="e">
        <f t="shared" si="320"/>
        <v>#VALUE!</v>
      </c>
      <c r="ABW38">
        <v>-0.57517618329831</v>
      </c>
      <c r="ABX38" t="e">
        <f>bvarM1*bvarM9</f>
        <v>#VALUE!</v>
      </c>
      <c r="ABY38" t="e">
        <f>cvarM1*cvarM9</f>
        <v>#VALUE!</v>
      </c>
      <c r="ABZ38" t="e">
        <f>mvarM1*mvarM9</f>
        <v>#VALUE!</v>
      </c>
      <c r="ACA38" s="24" t="e">
        <f t="shared" si="321"/>
        <v>#VALUE!</v>
      </c>
      <c r="ACB38" s="24" t="e">
        <f t="shared" si="322"/>
        <v>#VALUE!</v>
      </c>
      <c r="ACC38" s="24" t="e">
        <f t="shared" si="323"/>
        <v>#VALUE!</v>
      </c>
      <c r="ACD38">
        <v>1.0235329276807999E-9</v>
      </c>
      <c r="ACE38" t="e">
        <f>bvarM5*bvarM6</f>
        <v>#VALUE!</v>
      </c>
      <c r="ACF38" t="e">
        <f>cvarM5*cvarM6</f>
        <v>#VALUE!</v>
      </c>
      <c r="ACG38" t="e">
        <f>mvarM5*mvarM6</f>
        <v>#VALUE!</v>
      </c>
      <c r="ACH38" s="24" t="e">
        <f t="shared" si="324"/>
        <v>#VALUE!</v>
      </c>
      <c r="ACI38" s="24" t="e">
        <f t="shared" si="325"/>
        <v>#VALUE!</v>
      </c>
      <c r="ACJ38" s="24" t="e">
        <f t="shared" si="326"/>
        <v>#VALUE!</v>
      </c>
      <c r="ACK38">
        <v>11660.646790524001</v>
      </c>
      <c r="ACL38" t="e">
        <f>bvarM1^2</f>
        <v>#VALUE!</v>
      </c>
      <c r="ACM38" t="e">
        <f>cvarM1^2</f>
        <v>#VALUE!</v>
      </c>
      <c r="ACN38" t="e">
        <f>mvarM1^2</f>
        <v>#VALUE!</v>
      </c>
      <c r="ACO38" s="24" t="e">
        <f t="shared" si="327"/>
        <v>#VALUE!</v>
      </c>
      <c r="ACP38" s="24" t="e">
        <f t="shared" si="328"/>
        <v>#VALUE!</v>
      </c>
      <c r="ACQ38" s="24" t="e">
        <f t="shared" si="329"/>
        <v>#VALUE!</v>
      </c>
      <c r="ACR38">
        <v>-4.4907635953162004E-6</v>
      </c>
      <c r="ACS38" t="e">
        <f>bvarM4^3</f>
        <v>#VALUE!</v>
      </c>
      <c r="ACT38" t="e">
        <f>cvarM4^3</f>
        <v>#VALUE!</v>
      </c>
      <c r="ACU38" t="e">
        <f>mvarM4^3</f>
        <v>#VALUE!</v>
      </c>
      <c r="ACV38" s="24" t="e">
        <f t="shared" si="330"/>
        <v>#VALUE!</v>
      </c>
      <c r="ACW38" s="24" t="e">
        <f t="shared" si="331"/>
        <v>#VALUE!</v>
      </c>
      <c r="ACX38" s="24" t="e">
        <f t="shared" si="332"/>
        <v>#VALUE!</v>
      </c>
      <c r="ACY38">
        <v>3.3164166944986999E-8</v>
      </c>
      <c r="ACZ38" t="e">
        <f>bvarM4^2</f>
        <v>#VALUE!</v>
      </c>
      <c r="ADA38" t="e">
        <f>cvarM4^2</f>
        <v>#VALUE!</v>
      </c>
      <c r="ADB38" t="e">
        <f>mvarM4^2</f>
        <v>#VALUE!</v>
      </c>
      <c r="ADC38" s="24" t="e">
        <f t="shared" si="333"/>
        <v>#VALUE!</v>
      </c>
      <c r="ADD38" s="24" t="e">
        <f t="shared" si="334"/>
        <v>#VALUE!</v>
      </c>
      <c r="ADE38" s="24" t="e">
        <f t="shared" si="335"/>
        <v>#VALUE!</v>
      </c>
      <c r="ADF38">
        <v>2.7579385755031999E-8</v>
      </c>
      <c r="ADG38" t="e">
        <f>bvarHC1^2</f>
        <v>#VALUE!</v>
      </c>
      <c r="ADH38" t="e">
        <f>cvarHC1^2</f>
        <v>#VALUE!</v>
      </c>
      <c r="ADI38" t="e">
        <f>mvarHC1^2</f>
        <v>#VALUE!</v>
      </c>
      <c r="ADJ38" s="24" t="e">
        <f t="shared" si="336"/>
        <v>#VALUE!</v>
      </c>
      <c r="ADK38" s="24" t="e">
        <f t="shared" si="337"/>
        <v>#VALUE!</v>
      </c>
      <c r="ADL38" s="24" t="e">
        <f t="shared" si="338"/>
        <v>#VALUE!</v>
      </c>
      <c r="ADM38">
        <v>214953.10396380999</v>
      </c>
      <c r="ADN38" t="e">
        <f>bvarM1^2</f>
        <v>#VALUE!</v>
      </c>
      <c r="ADO38" t="e">
        <f>cvarM1^2</f>
        <v>#VALUE!</v>
      </c>
      <c r="ADP38" t="e">
        <f>mvarM1^2</f>
        <v>#VALUE!</v>
      </c>
      <c r="ADQ38" s="24" t="e">
        <f t="shared" si="339"/>
        <v>#VALUE!</v>
      </c>
      <c r="ADR38" s="24" t="e">
        <f t="shared" si="340"/>
        <v>#VALUE!</v>
      </c>
      <c r="ADS38" s="24" t="e">
        <f t="shared" si="341"/>
        <v>#VALUE!</v>
      </c>
      <c r="ADT38">
        <v>3.4895489354125003E-8</v>
      </c>
      <c r="ADU38" t="e">
        <f>bvarM6^2</f>
        <v>#VALUE!</v>
      </c>
      <c r="ADV38" t="e">
        <f>cvarM6^2</f>
        <v>#VALUE!</v>
      </c>
      <c r="ADW38" t="e">
        <f>mvarM6^2</f>
        <v>#VALUE!</v>
      </c>
      <c r="ADX38" s="24" t="e">
        <f t="shared" si="342"/>
        <v>#VALUE!</v>
      </c>
      <c r="ADY38" s="24" t="e">
        <f t="shared" si="343"/>
        <v>#VALUE!</v>
      </c>
      <c r="ADZ38" s="24" t="e">
        <f t="shared" si="344"/>
        <v>#VALUE!</v>
      </c>
      <c r="AEA38">
        <v>-1.2619281660058001E-3</v>
      </c>
      <c r="AEB38" t="e">
        <f>bvarHC2^2</f>
        <v>#VALUE!</v>
      </c>
      <c r="AEC38" t="e">
        <f>cvarHC2^2</f>
        <v>#VALUE!</v>
      </c>
      <c r="AED38" t="e">
        <f>mvarHC2^2</f>
        <v>#VALUE!</v>
      </c>
      <c r="AEE38" s="24" t="e">
        <f t="shared" si="345"/>
        <v>#VALUE!</v>
      </c>
      <c r="AEF38" s="24" t="e">
        <f t="shared" si="346"/>
        <v>#VALUE!</v>
      </c>
      <c r="AEG38" s="24" t="e">
        <f t="shared" si="347"/>
        <v>#VALUE!</v>
      </c>
      <c r="AEH38">
        <v>-5.0208583855994001E-6</v>
      </c>
      <c r="AEI38" t="e">
        <f>bvarM4^3</f>
        <v>#VALUE!</v>
      </c>
      <c r="AEJ38" t="e">
        <f>cvarM4^3</f>
        <v>#VALUE!</v>
      </c>
      <c r="AEK38" t="e">
        <f>mvarM4^3</f>
        <v>#VALUE!</v>
      </c>
      <c r="AEL38" s="24" t="e">
        <f t="shared" si="348"/>
        <v>#VALUE!</v>
      </c>
      <c r="AEM38" s="24" t="e">
        <f t="shared" si="349"/>
        <v>#VALUE!</v>
      </c>
      <c r="AEN38" s="24" t="e">
        <f t="shared" si="350"/>
        <v>#VALUE!</v>
      </c>
      <c r="AEO38">
        <v>6.9647899915197997E-8</v>
      </c>
      <c r="AEP38" t="e">
        <f>bvarM6^2</f>
        <v>#VALUE!</v>
      </c>
      <c r="AEQ38" t="e">
        <f>cvarM6^2</f>
        <v>#VALUE!</v>
      </c>
      <c r="AER38" t="e">
        <f>mvarM6^2</f>
        <v>#VALUE!</v>
      </c>
      <c r="AES38" s="24" t="e">
        <f t="shared" si="351"/>
        <v>#VALUE!</v>
      </c>
      <c r="AET38" s="24" t="e">
        <f t="shared" si="352"/>
        <v>#VALUE!</v>
      </c>
      <c r="AEU38" s="24" t="e">
        <f t="shared" si="353"/>
        <v>#VALUE!</v>
      </c>
      <c r="AEV38">
        <v>-1.1045970509120999E-4</v>
      </c>
      <c r="AEW38" t="e">
        <f>bvarM6^2</f>
        <v>#VALUE!</v>
      </c>
      <c r="AEX38" t="e">
        <f>cvarM6^2</f>
        <v>#VALUE!</v>
      </c>
      <c r="AEY38" t="e">
        <f>mvarM6^2</f>
        <v>#VALUE!</v>
      </c>
      <c r="AEZ38" s="24" t="e">
        <f t="shared" si="354"/>
        <v>#VALUE!</v>
      </c>
      <c r="AFA38" s="24" t="e">
        <f t="shared" si="355"/>
        <v>#VALUE!</v>
      </c>
      <c r="AFB38" s="24" t="e">
        <f t="shared" si="356"/>
        <v>#VALUE!</v>
      </c>
      <c r="AFC38">
        <v>2.5717089617907001E-4</v>
      </c>
      <c r="AFD38" t="e">
        <f>bvarM4^2</f>
        <v>#VALUE!</v>
      </c>
      <c r="AFE38" t="e">
        <f>cvarM4^2</f>
        <v>#VALUE!</v>
      </c>
      <c r="AFF38" t="e">
        <f>mvarM4^2</f>
        <v>#VALUE!</v>
      </c>
      <c r="AFG38" s="24" t="e">
        <f t="shared" si="357"/>
        <v>#VALUE!</v>
      </c>
      <c r="AFH38" s="24" t="e">
        <f t="shared" si="358"/>
        <v>#VALUE!</v>
      </c>
      <c r="AFI38" s="24" t="e">
        <f t="shared" si="359"/>
        <v>#VALUE!</v>
      </c>
      <c r="AFJ38">
        <v>4.6450809170495998E-8</v>
      </c>
      <c r="AFK38" t="e">
        <f>bvarM6^2</f>
        <v>#VALUE!</v>
      </c>
      <c r="AFL38" t="e">
        <f>cvarM6^2</f>
        <v>#VALUE!</v>
      </c>
      <c r="AFM38" t="e">
        <f>mvarM6^2</f>
        <v>#VALUE!</v>
      </c>
      <c r="AFN38" s="24" t="e">
        <f t="shared" si="360"/>
        <v>#VALUE!</v>
      </c>
      <c r="AFO38" s="24" t="e">
        <f t="shared" si="361"/>
        <v>#VALUE!</v>
      </c>
      <c r="AFP38" s="24" t="e">
        <f t="shared" si="362"/>
        <v>#VALUE!</v>
      </c>
      <c r="AFQ38">
        <v>2.6053492881472002E-7</v>
      </c>
      <c r="AFR38" t="e">
        <f>bvarHC1^2</f>
        <v>#VALUE!</v>
      </c>
      <c r="AFS38" t="e">
        <f>cvarHC1^2</f>
        <v>#VALUE!</v>
      </c>
      <c r="AFT38" t="e">
        <f>mvarHC1^2</f>
        <v>#VALUE!</v>
      </c>
      <c r="AFU38" s="24" t="e">
        <f t="shared" si="363"/>
        <v>#VALUE!</v>
      </c>
      <c r="AFV38" s="24" t="e">
        <f t="shared" si="364"/>
        <v>#VALUE!</v>
      </c>
      <c r="AFW38" s="24" t="e">
        <f t="shared" si="365"/>
        <v>#VALUE!</v>
      </c>
      <c r="AFX38">
        <v>-1.6574761948794999E-10</v>
      </c>
      <c r="AFY38" t="e">
        <f>bvarHC1^3</f>
        <v>#VALUE!</v>
      </c>
      <c r="AFZ38" t="e">
        <f>cvarHC1^3</f>
        <v>#VALUE!</v>
      </c>
      <c r="AGA38" t="e">
        <f>mvarHC1^3</f>
        <v>#VALUE!</v>
      </c>
      <c r="AGB38" s="24" t="e">
        <f t="shared" si="366"/>
        <v>#VALUE!</v>
      </c>
      <c r="AGC38" s="24" t="e">
        <f t="shared" si="367"/>
        <v>#VALUE!</v>
      </c>
      <c r="AGD38" s="24" t="e">
        <f t="shared" si="368"/>
        <v>#VALUE!</v>
      </c>
      <c r="AGE38">
        <v>-8.0876252615105993E-15</v>
      </c>
      <c r="AGF38" t="e">
        <f>bvarHC1^3</f>
        <v>#VALUE!</v>
      </c>
      <c r="AGG38" t="e">
        <f>cvarHC1^3</f>
        <v>#VALUE!</v>
      </c>
      <c r="AGH38" t="e">
        <f>mvarHC1^3</f>
        <v>#VALUE!</v>
      </c>
      <c r="AGI38" s="24" t="e">
        <f t="shared" si="369"/>
        <v>#VALUE!</v>
      </c>
      <c r="AGJ38" s="24" t="e">
        <f t="shared" si="370"/>
        <v>#VALUE!</v>
      </c>
      <c r="AGK38" s="24" t="e">
        <f t="shared" si="371"/>
        <v>#VALUE!</v>
      </c>
      <c r="AGL38">
        <v>-1.2650707560758E-4</v>
      </c>
      <c r="AGM38" t="e">
        <f>bvarM6^2</f>
        <v>#VALUE!</v>
      </c>
      <c r="AGN38" t="e">
        <f>cvarM6^2</f>
        <v>#VALUE!</v>
      </c>
      <c r="AGO38" t="e">
        <f>mvarM6^2</f>
        <v>#VALUE!</v>
      </c>
      <c r="AGP38" s="24" t="e">
        <f t="shared" si="372"/>
        <v>#VALUE!</v>
      </c>
      <c r="AGQ38" s="24" t="e">
        <f t="shared" si="373"/>
        <v>#VALUE!</v>
      </c>
      <c r="AGR38" s="24" t="e">
        <f t="shared" si="374"/>
        <v>#VALUE!</v>
      </c>
      <c r="AGS38">
        <v>-1.2031471491341999E-3</v>
      </c>
      <c r="AGT38" t="e">
        <f>bvarM7^2</f>
        <v>#VALUE!</v>
      </c>
      <c r="AGU38" t="e">
        <f>cvarM7^2</f>
        <v>#VALUE!</v>
      </c>
      <c r="AGV38" t="e">
        <f>mvarM7^2</f>
        <v>#VALUE!</v>
      </c>
      <c r="AGW38" s="24" t="e">
        <f t="shared" si="375"/>
        <v>#VALUE!</v>
      </c>
      <c r="AGX38" s="24" t="e">
        <f t="shared" si="376"/>
        <v>#VALUE!</v>
      </c>
      <c r="AGY38" s="24" t="e">
        <f t="shared" si="377"/>
        <v>#VALUE!</v>
      </c>
      <c r="AGZ38">
        <v>1.2802406994674999E-6</v>
      </c>
      <c r="AHA38" t="e">
        <f>bvarM7^3</f>
        <v>#VALUE!</v>
      </c>
      <c r="AHB38" t="e">
        <f>cvarM7^3</f>
        <v>#VALUE!</v>
      </c>
      <c r="AHC38" t="e">
        <f>mvarM7^3</f>
        <v>#VALUE!</v>
      </c>
      <c r="AHD38" s="24" t="e">
        <f t="shared" si="378"/>
        <v>#VALUE!</v>
      </c>
      <c r="AHE38" s="24" t="e">
        <f t="shared" si="379"/>
        <v>#VALUE!</v>
      </c>
      <c r="AHF38" s="24" t="e">
        <f t="shared" si="380"/>
        <v>#VALUE!</v>
      </c>
      <c r="AHG38">
        <v>2.3544399621510001E-7</v>
      </c>
      <c r="AHH38" t="e">
        <f>bvarHC1^2</f>
        <v>#VALUE!</v>
      </c>
      <c r="AHI38" t="e">
        <f>cvarHC1^2</f>
        <v>#VALUE!</v>
      </c>
      <c r="AHJ38" t="e">
        <f>mvarHC1^2</f>
        <v>#VALUE!</v>
      </c>
      <c r="AHK38" s="24" t="e">
        <f t="shared" si="381"/>
        <v>#VALUE!</v>
      </c>
      <c r="AHL38" s="24" t="e">
        <f t="shared" si="382"/>
        <v>#VALUE!</v>
      </c>
      <c r="AHM38" s="24" t="e">
        <f t="shared" si="383"/>
        <v>#VALUE!</v>
      </c>
      <c r="AHN38">
        <v>-5.1491385230445002E-6</v>
      </c>
      <c r="AHO38" t="e">
        <f>bvarM4^3</f>
        <v>#VALUE!</v>
      </c>
      <c r="AHP38" t="e">
        <f>cvarM4^3</f>
        <v>#VALUE!</v>
      </c>
      <c r="AHQ38" t="e">
        <f>mvarM4^3</f>
        <v>#VALUE!</v>
      </c>
      <c r="AHR38" s="24" t="e">
        <f t="shared" si="384"/>
        <v>#VALUE!</v>
      </c>
      <c r="AHS38" s="24" t="e">
        <f t="shared" si="385"/>
        <v>#VALUE!</v>
      </c>
      <c r="AHT38" s="24" t="e">
        <f t="shared" si="386"/>
        <v>#VALUE!</v>
      </c>
      <c r="AHU38">
        <v>-5.6377350670085999E-9</v>
      </c>
      <c r="AHV38" t="e">
        <f>bvarM5^2</f>
        <v>#VALUE!</v>
      </c>
      <c r="AHW38" t="e">
        <f>cvarM5^2</f>
        <v>#VALUE!</v>
      </c>
      <c r="AHX38" t="e">
        <f>mvarM5^2</f>
        <v>#VALUE!</v>
      </c>
      <c r="AHY38" s="24" t="e">
        <f t="shared" si="387"/>
        <v>#VALUE!</v>
      </c>
      <c r="AHZ38" s="24" t="e">
        <f t="shared" si="388"/>
        <v>#VALUE!</v>
      </c>
      <c r="AIA38" s="24" t="e">
        <f t="shared" si="389"/>
        <v>#VALUE!</v>
      </c>
      <c r="AIB38">
        <v>-1.0824841422677E-5</v>
      </c>
      <c r="AIC38" t="e">
        <f>bvarM5^2</f>
        <v>#VALUE!</v>
      </c>
      <c r="AID38" t="e">
        <f>cvarM5^2</f>
        <v>#VALUE!</v>
      </c>
      <c r="AIE38" t="e">
        <f>mvarM5^2</f>
        <v>#VALUE!</v>
      </c>
      <c r="AIF38" s="24" t="e">
        <f t="shared" si="390"/>
        <v>#VALUE!</v>
      </c>
      <c r="AIG38" s="24" t="e">
        <f t="shared" si="391"/>
        <v>#VALUE!</v>
      </c>
      <c r="AIH38" s="24" t="e">
        <f t="shared" si="392"/>
        <v>#VALUE!</v>
      </c>
      <c r="AII38">
        <v>2.6697477028272E-4</v>
      </c>
      <c r="AIJ38" t="e">
        <f>bvarM4^2</f>
        <v>#VALUE!</v>
      </c>
      <c r="AIK38" t="e">
        <f>cvarM4^2</f>
        <v>#VALUE!</v>
      </c>
      <c r="AIL38" t="e">
        <f>mvarM4^2</f>
        <v>#VALUE!</v>
      </c>
      <c r="AIM38" s="24" t="e">
        <f t="shared" si="393"/>
        <v>#VALUE!</v>
      </c>
      <c r="AIN38" s="24" t="e">
        <f t="shared" si="394"/>
        <v>#VALUE!</v>
      </c>
      <c r="AIO38" s="24" t="e">
        <f t="shared" si="395"/>
        <v>#VALUE!</v>
      </c>
      <c r="AIP38">
        <v>5.4904808197217003E-8</v>
      </c>
      <c r="AIQ38" t="e">
        <f>bvarM6^2</f>
        <v>#VALUE!</v>
      </c>
      <c r="AIR38" t="e">
        <f>cvarM6^2</f>
        <v>#VALUE!</v>
      </c>
      <c r="AIS38" t="e">
        <f>mvarM6^2</f>
        <v>#VALUE!</v>
      </c>
      <c r="AIT38" s="24" t="e">
        <f t="shared" si="396"/>
        <v>#VALUE!</v>
      </c>
      <c r="AIU38" s="24" t="e">
        <f t="shared" si="397"/>
        <v>#VALUE!</v>
      </c>
      <c r="AIV38" s="24" t="e">
        <f t="shared" si="398"/>
        <v>#VALUE!</v>
      </c>
      <c r="AIW38">
        <v>6.1835048295230005E-5</v>
      </c>
      <c r="AIX38" t="e">
        <f>bvarM6*bvarM7</f>
        <v>#VALUE!</v>
      </c>
      <c r="AIY38" t="e">
        <f>cvarM6*cvarM7</f>
        <v>#VALUE!</v>
      </c>
      <c r="AIZ38" t="e">
        <f>mvarM6*mvarM7</f>
        <v>#VALUE!</v>
      </c>
      <c r="AJA38" s="24" t="e">
        <f t="shared" si="399"/>
        <v>#VALUE!</v>
      </c>
      <c r="AJB38" s="24" t="e">
        <f t="shared" si="400"/>
        <v>#VALUE!</v>
      </c>
      <c r="AJC38" s="24" t="e">
        <f t="shared" si="401"/>
        <v>#VALUE!</v>
      </c>
      <c r="AJD38">
        <v>1.2924259042089001E-3</v>
      </c>
      <c r="AJE38" t="e">
        <f>bvarM7^2</f>
        <v>#VALUE!</v>
      </c>
      <c r="AJF38" t="e">
        <f>cvarM7^2</f>
        <v>#VALUE!</v>
      </c>
      <c r="AJG38" t="e">
        <f>mvarM7^2</f>
        <v>#VALUE!</v>
      </c>
      <c r="AJH38" s="24" t="e">
        <f t="shared" si="402"/>
        <v>#VALUE!</v>
      </c>
      <c r="AJI38" s="24" t="e">
        <f t="shared" si="403"/>
        <v>#VALUE!</v>
      </c>
      <c r="AJJ38" s="24" t="e">
        <f t="shared" si="404"/>
        <v>#VALUE!</v>
      </c>
      <c r="AJK38">
        <v>-5.4871027670552001E-10</v>
      </c>
      <c r="AJL38" t="e">
        <f>bvarM4^3</f>
        <v>#VALUE!</v>
      </c>
      <c r="AJM38" t="e">
        <f>cvarM4^3</f>
        <v>#VALUE!</v>
      </c>
      <c r="AJN38" t="e">
        <f>mvarM4^3</f>
        <v>#VALUE!</v>
      </c>
      <c r="AJO38" s="24" t="e">
        <f t="shared" si="405"/>
        <v>#VALUE!</v>
      </c>
      <c r="AJP38" s="24" t="e">
        <f t="shared" si="406"/>
        <v>#VALUE!</v>
      </c>
      <c r="AJQ38" s="24" t="e">
        <f t="shared" si="407"/>
        <v>#VALUE!</v>
      </c>
      <c r="AJR38">
        <v>3576.5934419947998</v>
      </c>
      <c r="AJS38" t="e">
        <f>bvarM1^2</f>
        <v>#VALUE!</v>
      </c>
      <c r="AJT38" t="e">
        <f>cvarM1^2</f>
        <v>#VALUE!</v>
      </c>
      <c r="AJU38" t="e">
        <f>mvarM1^2</f>
        <v>#VALUE!</v>
      </c>
      <c r="AJV38" s="24" t="e">
        <f t="shared" si="408"/>
        <v>#VALUE!</v>
      </c>
      <c r="AJW38" s="24" t="e">
        <f t="shared" si="409"/>
        <v>#VALUE!</v>
      </c>
      <c r="AJX38" s="24" t="e">
        <f t="shared" si="410"/>
        <v>#VALUE!</v>
      </c>
      <c r="AJY38">
        <v>3.3672120598632002E-4</v>
      </c>
      <c r="AJZ38" t="e">
        <f>bvarM4^2</f>
        <v>#VALUE!</v>
      </c>
      <c r="AKA38" t="e">
        <f>cvarM4^2</f>
        <v>#VALUE!</v>
      </c>
      <c r="AKB38" t="e">
        <f>mvarM4^2</f>
        <v>#VALUE!</v>
      </c>
      <c r="AKC38" s="24" t="e">
        <f t="shared" si="411"/>
        <v>#VALUE!</v>
      </c>
      <c r="AKD38" s="24" t="e">
        <f t="shared" si="412"/>
        <v>#VALUE!</v>
      </c>
      <c r="AKE38" s="24" t="e">
        <f t="shared" si="413"/>
        <v>#VALUE!</v>
      </c>
      <c r="AKF38">
        <v>4.5921307198981997E-12</v>
      </c>
      <c r="AKG38" t="e">
        <f>bvarHC1^2</f>
        <v>#VALUE!</v>
      </c>
      <c r="AKH38" t="e">
        <f>cvarHC1^2</f>
        <v>#VALUE!</v>
      </c>
      <c r="AKI38" t="e">
        <f>mvarHC1^2</f>
        <v>#VALUE!</v>
      </c>
      <c r="AKJ38" s="24" t="e">
        <f t="shared" si="414"/>
        <v>#VALUE!</v>
      </c>
      <c r="AKK38" s="24" t="e">
        <f t="shared" si="415"/>
        <v>#VALUE!</v>
      </c>
      <c r="AKL38" s="24" t="e">
        <f t="shared" si="416"/>
        <v>#VALUE!</v>
      </c>
      <c r="AKM38">
        <v>2.3587739088618001E-5</v>
      </c>
      <c r="AKN38" t="e">
        <f>bvarM4^2</f>
        <v>#VALUE!</v>
      </c>
      <c r="AKO38" t="e">
        <f>cvarM4^2</f>
        <v>#VALUE!</v>
      </c>
      <c r="AKP38" t="e">
        <f>mvarM4^2</f>
        <v>#VALUE!</v>
      </c>
      <c r="AKQ38" s="24" t="e">
        <f t="shared" si="417"/>
        <v>#VALUE!</v>
      </c>
      <c r="AKR38" s="24" t="e">
        <f t="shared" si="418"/>
        <v>#VALUE!</v>
      </c>
      <c r="AKS38" s="24" t="e">
        <f t="shared" si="419"/>
        <v>#VALUE!</v>
      </c>
      <c r="AKT38">
        <v>1.5782350242235E-3</v>
      </c>
      <c r="AKU38" t="e">
        <f>bvarM7^2</f>
        <v>#VALUE!</v>
      </c>
      <c r="AKV38" t="e">
        <f>cvarM7^2</f>
        <v>#VALUE!</v>
      </c>
      <c r="AKW38" t="e">
        <f>mvarM7^2</f>
        <v>#VALUE!</v>
      </c>
      <c r="AKX38" s="24" t="e">
        <f t="shared" si="420"/>
        <v>#VALUE!</v>
      </c>
      <c r="AKY38" s="24" t="e">
        <f t="shared" si="421"/>
        <v>#VALUE!</v>
      </c>
      <c r="AKZ38" s="24" t="e">
        <f t="shared" si="422"/>
        <v>#VALUE!</v>
      </c>
      <c r="ALA38">
        <v>-4.6634376664831998E-9</v>
      </c>
      <c r="ALB38" t="e">
        <f>bvarM5^2</f>
        <v>#VALUE!</v>
      </c>
      <c r="ALC38" t="e">
        <f>cvarM5^2</f>
        <v>#VALUE!</v>
      </c>
      <c r="ALD38" t="e">
        <f>mvarM5^2</f>
        <v>#VALUE!</v>
      </c>
      <c r="ALE38" s="24" t="e">
        <f t="shared" si="423"/>
        <v>#VALUE!</v>
      </c>
      <c r="ALF38" s="24" t="e">
        <f t="shared" si="424"/>
        <v>#VALUE!</v>
      </c>
      <c r="ALG38" s="24" t="e">
        <f t="shared" si="425"/>
        <v>#VALUE!</v>
      </c>
      <c r="ALH38">
        <v>-3.8575535895822999E-12</v>
      </c>
      <c r="ALI38" t="e">
        <f>bvarHC1^3</f>
        <v>#VALUE!</v>
      </c>
      <c r="ALJ38" t="e">
        <f>cvarHC1^3</f>
        <v>#VALUE!</v>
      </c>
      <c r="ALK38" t="e">
        <f>mvarHC1^3</f>
        <v>#VALUE!</v>
      </c>
      <c r="ALL38" s="24" t="e">
        <f t="shared" si="426"/>
        <v>#VALUE!</v>
      </c>
      <c r="ALM38" s="24" t="e">
        <f t="shared" si="427"/>
        <v>#VALUE!</v>
      </c>
      <c r="ALN38" s="24" t="e">
        <f t="shared" si="428"/>
        <v>#VALUE!</v>
      </c>
      <c r="ALO38">
        <v>-1.3272993600610999E-4</v>
      </c>
      <c r="ALP38" t="e">
        <f>bvarM6^3</f>
        <v>#VALUE!</v>
      </c>
      <c r="ALQ38" t="e">
        <f>cvarM6^3</f>
        <v>#VALUE!</v>
      </c>
      <c r="ALR38" t="e">
        <f>mvarM6^3</f>
        <v>#VALUE!</v>
      </c>
      <c r="ALS38" s="24" t="e">
        <f t="shared" si="429"/>
        <v>#VALUE!</v>
      </c>
      <c r="ALT38" s="24" t="e">
        <f t="shared" si="430"/>
        <v>#VALUE!</v>
      </c>
      <c r="ALU38" s="24" t="e">
        <f t="shared" si="431"/>
        <v>#VALUE!</v>
      </c>
      <c r="ALV38">
        <v>4.7713703734862003E-9</v>
      </c>
      <c r="ALW38" t="e">
        <f>bvarM4^2</f>
        <v>#VALUE!</v>
      </c>
      <c r="ALX38" t="e">
        <f>cvarM4^2</f>
        <v>#VALUE!</v>
      </c>
      <c r="ALY38" t="e">
        <f>mvarM4^2</f>
        <v>#VALUE!</v>
      </c>
      <c r="ALZ38" s="24" t="e">
        <f t="shared" si="432"/>
        <v>#VALUE!</v>
      </c>
      <c r="AMA38" s="24" t="e">
        <f t="shared" si="433"/>
        <v>#VALUE!</v>
      </c>
      <c r="AMB38" s="24" t="e">
        <f t="shared" si="434"/>
        <v>#VALUE!</v>
      </c>
      <c r="AMC38">
        <v>3.5888818717450002E-5</v>
      </c>
      <c r="AMD38" t="e">
        <f>bvarM3^2</f>
        <v>#VALUE!</v>
      </c>
      <c r="AME38" t="e">
        <f>cvarM3^2</f>
        <v>#VALUE!</v>
      </c>
      <c r="AMF38" t="e">
        <f>mvarM3^2</f>
        <v>#VALUE!</v>
      </c>
      <c r="AMG38" s="24" t="e">
        <f t="shared" si="435"/>
        <v>#VALUE!</v>
      </c>
      <c r="AMH38" s="24" t="e">
        <f t="shared" si="436"/>
        <v>#VALUE!</v>
      </c>
      <c r="AMI38" s="24" t="e">
        <f t="shared" si="437"/>
        <v>#VALUE!</v>
      </c>
      <c r="AMJ38">
        <v>3.9009143910075003E-4</v>
      </c>
      <c r="AMK38" t="e">
        <f>bvarM4^2</f>
        <v>#VALUE!</v>
      </c>
      <c r="AML38" t="e">
        <f>cvarM4^2</f>
        <v>#VALUE!</v>
      </c>
      <c r="AMM38" t="e">
        <f>mvarM4^2</f>
        <v>#VALUE!</v>
      </c>
      <c r="AMN38" s="24" t="e">
        <f t="shared" si="438"/>
        <v>#VALUE!</v>
      </c>
      <c r="AMO38" s="24" t="e">
        <f t="shared" si="439"/>
        <v>#VALUE!</v>
      </c>
      <c r="AMP38" s="24" t="e">
        <f t="shared" si="440"/>
        <v>#VALUE!</v>
      </c>
      <c r="AMQ38">
        <v>7.5173572088354998E-6</v>
      </c>
      <c r="AMR38" t="e">
        <f>bvarM6^2</f>
        <v>#VALUE!</v>
      </c>
      <c r="AMS38" t="e">
        <f>cvarM6^2</f>
        <v>#VALUE!</v>
      </c>
      <c r="AMT38" t="e">
        <f>mvarM6^2</f>
        <v>#VALUE!</v>
      </c>
      <c r="AMU38" s="24" t="e">
        <f t="shared" si="441"/>
        <v>#VALUE!</v>
      </c>
      <c r="AMV38" s="24" t="e">
        <f t="shared" si="442"/>
        <v>#VALUE!</v>
      </c>
      <c r="AMW38" s="24" t="e">
        <f t="shared" si="443"/>
        <v>#VALUE!</v>
      </c>
      <c r="AMX38">
        <v>6.2588800894747001</v>
      </c>
      <c r="AMY38" t="e">
        <f>bvarM1*bvarM7</f>
        <v>#VALUE!</v>
      </c>
      <c r="AMZ38" t="e">
        <f>cvarM1*cvarM7</f>
        <v>#VALUE!</v>
      </c>
      <c r="ANA38" t="e">
        <f>mvarM1*mvarM7</f>
        <v>#VALUE!</v>
      </c>
      <c r="ANB38" s="24" t="e">
        <f t="shared" si="444"/>
        <v>#VALUE!</v>
      </c>
      <c r="ANC38" s="24" t="e">
        <f t="shared" si="445"/>
        <v>#VALUE!</v>
      </c>
      <c r="AND38" s="24" t="e">
        <f t="shared" si="446"/>
        <v>#VALUE!</v>
      </c>
      <c r="ANE38">
        <v>-9.7123759611428003E-6</v>
      </c>
      <c r="ANF38" t="e">
        <f>bvarM2*bvarM4</f>
        <v>#VALUE!</v>
      </c>
      <c r="ANG38" t="e">
        <f>cvarM2*cvarM4</f>
        <v>#VALUE!</v>
      </c>
      <c r="ANH38" t="e">
        <f>mvarM2*mvarM4</f>
        <v>#VALUE!</v>
      </c>
      <c r="ANI38" s="24" t="e">
        <f t="shared" si="447"/>
        <v>#VALUE!</v>
      </c>
      <c r="ANJ38" s="24" t="e">
        <f t="shared" si="448"/>
        <v>#VALUE!</v>
      </c>
      <c r="ANK38" s="24" t="e">
        <f t="shared" si="449"/>
        <v>#VALUE!</v>
      </c>
      <c r="ANL38">
        <v>-1.1441476448502001E-5</v>
      </c>
      <c r="ANM38" t="e">
        <f>bvarM6*bvarM7</f>
        <v>#VALUE!</v>
      </c>
      <c r="ANN38" t="e">
        <f>cvarM6*cvarM7</f>
        <v>#VALUE!</v>
      </c>
      <c r="ANO38" t="e">
        <f>mvarM6*mvarM7</f>
        <v>#VALUE!</v>
      </c>
      <c r="ANP38" s="24" t="e">
        <f t="shared" si="450"/>
        <v>#VALUE!</v>
      </c>
      <c r="ANQ38" s="24" t="e">
        <f t="shared" si="451"/>
        <v>#VALUE!</v>
      </c>
      <c r="ANR38" s="24" t="e">
        <f t="shared" si="452"/>
        <v>#VALUE!</v>
      </c>
      <c r="ANS38">
        <v>-3.8094901349867999E-5</v>
      </c>
      <c r="ANT38" t="e">
        <f>bvarM4^2</f>
        <v>#VALUE!</v>
      </c>
      <c r="ANU38" t="e">
        <f>cvarM4^2</f>
        <v>#VALUE!</v>
      </c>
      <c r="ANV38" t="e">
        <f>mvarM4^2</f>
        <v>#VALUE!</v>
      </c>
      <c r="ANW38" s="24" t="e">
        <f t="shared" si="453"/>
        <v>#VALUE!</v>
      </c>
      <c r="ANX38" s="24" t="e">
        <f t="shared" si="454"/>
        <v>#VALUE!</v>
      </c>
      <c r="ANY38" s="24" t="e">
        <f t="shared" si="455"/>
        <v>#VALUE!</v>
      </c>
      <c r="ANZ38">
        <v>-1.8489510186315001E-5</v>
      </c>
      <c r="AOA38" t="e">
        <f>bvarM4*bvarM6</f>
        <v>#VALUE!</v>
      </c>
      <c r="AOB38" t="e">
        <f>cvarM4*cvarM6</f>
        <v>#VALUE!</v>
      </c>
      <c r="AOC38" t="e">
        <f>mvarM4*mvarM6</f>
        <v>#VALUE!</v>
      </c>
      <c r="AOD38" s="24" t="e">
        <f t="shared" si="456"/>
        <v>#VALUE!</v>
      </c>
      <c r="AOE38" s="24" t="e">
        <f t="shared" si="457"/>
        <v>#VALUE!</v>
      </c>
      <c r="AOF38" s="24" t="e">
        <f t="shared" si="458"/>
        <v>#VALUE!</v>
      </c>
      <c r="AOG38">
        <v>-1.1093057220568001E-5</v>
      </c>
      <c r="AOH38" t="e">
        <f>bvarM4*bvarM7</f>
        <v>#VALUE!</v>
      </c>
      <c r="AOI38" t="e">
        <f>cvarM4*cvarM7</f>
        <v>#VALUE!</v>
      </c>
      <c r="AOJ38" t="e">
        <f>mvarM4*mvarM7</f>
        <v>#VALUE!</v>
      </c>
      <c r="AOK38" s="24" t="e">
        <f t="shared" si="459"/>
        <v>#VALUE!</v>
      </c>
      <c r="AOL38" s="24" t="e">
        <f t="shared" si="460"/>
        <v>#VALUE!</v>
      </c>
      <c r="AOM38" s="24" t="e">
        <f t="shared" si="461"/>
        <v>#VALUE!</v>
      </c>
      <c r="AON38">
        <v>3.8831573706973001E-6</v>
      </c>
      <c r="AOO38" t="e">
        <f>bvarM4*bvarM6</f>
        <v>#VALUE!</v>
      </c>
      <c r="AOP38" t="e">
        <f>cvarM4*cvarM6</f>
        <v>#VALUE!</v>
      </c>
      <c r="AOQ38" t="e">
        <f>mvarM4*mvarM6</f>
        <v>#VALUE!</v>
      </c>
      <c r="AOR38" s="24" t="e">
        <f t="shared" si="462"/>
        <v>#VALUE!</v>
      </c>
      <c r="AOS38" s="24" t="e">
        <f t="shared" si="463"/>
        <v>#VALUE!</v>
      </c>
      <c r="AOT38" s="24" t="e">
        <f t="shared" si="464"/>
        <v>#VALUE!</v>
      </c>
      <c r="AOU38">
        <v>2.2689229482447999</v>
      </c>
      <c r="AOV38" t="e">
        <f>bvarM1*bvarM7</f>
        <v>#VALUE!</v>
      </c>
      <c r="AOW38" t="e">
        <f>cvarM1*cvarM7</f>
        <v>#VALUE!</v>
      </c>
      <c r="AOX38" t="e">
        <f>mvarM1*mvarM7</f>
        <v>#VALUE!</v>
      </c>
      <c r="AOY38" s="24" t="e">
        <f t="shared" si="465"/>
        <v>#VALUE!</v>
      </c>
      <c r="AOZ38" s="24" t="e">
        <f t="shared" si="466"/>
        <v>#VALUE!</v>
      </c>
      <c r="APA38" s="24" t="e">
        <f t="shared" si="467"/>
        <v>#VALUE!</v>
      </c>
      <c r="APB38">
        <v>2.9687268024109E-7</v>
      </c>
      <c r="APC38" t="e">
        <f>bvarM4*bvarM8</f>
        <v>#VALUE!</v>
      </c>
      <c r="APD38" t="e">
        <f>cvarM4*cvarM8</f>
        <v>#VALUE!</v>
      </c>
      <c r="APE38" t="e">
        <f>mvarM4*mvarM8</f>
        <v>#VALUE!</v>
      </c>
      <c r="APF38" s="24" t="e">
        <f t="shared" si="468"/>
        <v>#VALUE!</v>
      </c>
      <c r="APG38" s="24" t="e">
        <f t="shared" si="469"/>
        <v>#VALUE!</v>
      </c>
      <c r="APH38" s="24" t="e">
        <f t="shared" si="470"/>
        <v>#VALUE!</v>
      </c>
      <c r="API38">
        <v>6.3577027216432001E-7</v>
      </c>
      <c r="APJ38" t="e">
        <f>bvarHC1^2</f>
        <v>#VALUE!</v>
      </c>
      <c r="APK38" t="e">
        <f>cvarHC1^2</f>
        <v>#VALUE!</v>
      </c>
      <c r="APL38" t="e">
        <f>mvarHC1^2</f>
        <v>#VALUE!</v>
      </c>
      <c r="APM38" s="24" t="e">
        <f t="shared" si="471"/>
        <v>#VALUE!</v>
      </c>
      <c r="APN38" s="24" t="e">
        <f t="shared" si="472"/>
        <v>#VALUE!</v>
      </c>
      <c r="APO38" s="24" t="e">
        <f t="shared" si="473"/>
        <v>#VALUE!</v>
      </c>
      <c r="APP38">
        <v>3.5417408161415002E-5</v>
      </c>
      <c r="APQ38" t="e">
        <f>bvarM6*bvarM9</f>
        <v>#VALUE!</v>
      </c>
      <c r="APR38" t="e">
        <f>cvarM6*cvarM9</f>
        <v>#VALUE!</v>
      </c>
      <c r="APS38" t="e">
        <f>mvarM6*mvarM9</f>
        <v>#VALUE!</v>
      </c>
      <c r="APT38" s="24" t="e">
        <f t="shared" si="474"/>
        <v>#VALUE!</v>
      </c>
      <c r="APU38" s="24" t="e">
        <f t="shared" si="475"/>
        <v>#VALUE!</v>
      </c>
      <c r="APV38" s="24" t="e">
        <f t="shared" si="476"/>
        <v>#VALUE!</v>
      </c>
      <c r="APW38">
        <v>5.4907748012868998E-6</v>
      </c>
      <c r="APX38" t="e">
        <f>bvarM6^2</f>
        <v>#VALUE!</v>
      </c>
      <c r="APY38" t="e">
        <f>cvarM6^2</f>
        <v>#VALUE!</v>
      </c>
      <c r="APZ38" t="e">
        <f>mvarM6^2</f>
        <v>#VALUE!</v>
      </c>
      <c r="AQA38" s="24" t="e">
        <f t="shared" si="477"/>
        <v>#VALUE!</v>
      </c>
      <c r="AQB38" s="24" t="e">
        <f t="shared" si="478"/>
        <v>#VALUE!</v>
      </c>
      <c r="AQC38" s="24" t="e">
        <f t="shared" si="479"/>
        <v>#VALUE!</v>
      </c>
      <c r="AQD38">
        <v>1.7136567427093E-5</v>
      </c>
      <c r="AQE38" t="e">
        <f>bvarM4*bvarM7</f>
        <v>#VALUE!</v>
      </c>
      <c r="AQF38" t="e">
        <f>cvarM4*cvarM7</f>
        <v>#VALUE!</v>
      </c>
      <c r="AQG38" t="e">
        <f>mvarM4*mvarM7</f>
        <v>#VALUE!</v>
      </c>
      <c r="AQH38" s="24" t="e">
        <f t="shared" si="480"/>
        <v>#VALUE!</v>
      </c>
      <c r="AQI38" s="24" t="e">
        <f t="shared" si="481"/>
        <v>#VALUE!</v>
      </c>
      <c r="AQJ38" s="24" t="e">
        <f t="shared" si="482"/>
        <v>#VALUE!</v>
      </c>
      <c r="AQK38">
        <v>7.1701642212497994E-5</v>
      </c>
      <c r="AQL38" t="e">
        <f>bvarM2*bvarM6</f>
        <v>#VALUE!</v>
      </c>
      <c r="AQM38" t="e">
        <f>cvarM2*cvarM6</f>
        <v>#VALUE!</v>
      </c>
      <c r="AQN38" t="e">
        <f>mvarM2*mvarM6</f>
        <v>#VALUE!</v>
      </c>
      <c r="AQO38" s="24" t="e">
        <f t="shared" si="483"/>
        <v>#VALUE!</v>
      </c>
      <c r="AQP38" s="24" t="e">
        <f t="shared" si="484"/>
        <v>#VALUE!</v>
      </c>
      <c r="AQQ38" s="24" t="e">
        <f t="shared" si="485"/>
        <v>#VALUE!</v>
      </c>
      <c r="AQR38">
        <v>-9.4369188358338998E-7</v>
      </c>
      <c r="AQS38" t="e">
        <f>bvarM6*bvarM7</f>
        <v>#VALUE!</v>
      </c>
      <c r="AQT38" t="e">
        <f>cvarM6*cvarM7</f>
        <v>#VALUE!</v>
      </c>
      <c r="AQU38" t="e">
        <f>mvarM6*mvarM7</f>
        <v>#VALUE!</v>
      </c>
      <c r="AQV38" s="24" t="e">
        <f t="shared" si="486"/>
        <v>#VALUE!</v>
      </c>
      <c r="AQW38" s="24" t="e">
        <f t="shared" si="487"/>
        <v>#VALUE!</v>
      </c>
      <c r="AQX38" s="24" t="e">
        <f t="shared" si="488"/>
        <v>#VALUE!</v>
      </c>
      <c r="AQY38">
        <v>3.1368963050036997E-5</v>
      </c>
      <c r="AQZ38" t="e">
        <f>bvarM7^2</f>
        <v>#VALUE!</v>
      </c>
      <c r="ARA38" t="e">
        <f>cvarM7^2</f>
        <v>#VALUE!</v>
      </c>
      <c r="ARB38" t="e">
        <f>mvarM7^2</f>
        <v>#VALUE!</v>
      </c>
      <c r="ARC38" s="24" t="e">
        <f t="shared" si="489"/>
        <v>#VALUE!</v>
      </c>
      <c r="ARD38" s="24" t="e">
        <f t="shared" si="490"/>
        <v>#VALUE!</v>
      </c>
      <c r="ARE38" s="24" t="e">
        <f t="shared" si="491"/>
        <v>#VALUE!</v>
      </c>
      <c r="ARF38">
        <v>150224.4528961</v>
      </c>
      <c r="ARG38" t="e">
        <f>bvarM1^2</f>
        <v>#VALUE!</v>
      </c>
      <c r="ARH38" t="e">
        <f>cvarM1^2</f>
        <v>#VALUE!</v>
      </c>
      <c r="ARI38" t="e">
        <f>mvarM1^2</f>
        <v>#VALUE!</v>
      </c>
      <c r="ARJ38" s="24" t="e">
        <f t="shared" si="492"/>
        <v>#VALUE!</v>
      </c>
      <c r="ARK38" s="24" t="e">
        <f t="shared" si="493"/>
        <v>#VALUE!</v>
      </c>
      <c r="ARL38" s="24" t="e">
        <f t="shared" si="494"/>
        <v>#VALUE!</v>
      </c>
      <c r="ARM38">
        <v>1.0483662385278E-5</v>
      </c>
      <c r="ARN38" t="e">
        <f>bvarM6*bvarM8</f>
        <v>#VALUE!</v>
      </c>
      <c r="ARO38" t="e">
        <f>cvarM6*cvarM8</f>
        <v>#VALUE!</v>
      </c>
      <c r="ARP38" t="e">
        <f>mvarM6*mvarM8</f>
        <v>#VALUE!</v>
      </c>
      <c r="ARQ38" s="24" t="e">
        <f t="shared" si="495"/>
        <v>#VALUE!</v>
      </c>
      <c r="ARR38" s="24" t="e">
        <f t="shared" si="496"/>
        <v>#VALUE!</v>
      </c>
      <c r="ARS38" s="24" t="e">
        <f t="shared" si="497"/>
        <v>#VALUE!</v>
      </c>
      <c r="ART38">
        <v>6.1861315164759995E-5</v>
      </c>
      <c r="ARU38" t="e">
        <f>bvarM6*bvarM7</f>
        <v>#VALUE!</v>
      </c>
      <c r="ARV38" t="e">
        <f>cvarM6*cvarM7</f>
        <v>#VALUE!</v>
      </c>
      <c r="ARW38" t="e">
        <f>mvarM6*mvarM7</f>
        <v>#VALUE!</v>
      </c>
      <c r="ARX38" s="24" t="e">
        <f t="shared" si="498"/>
        <v>#VALUE!</v>
      </c>
      <c r="ARY38" s="24" t="e">
        <f t="shared" si="499"/>
        <v>#VALUE!</v>
      </c>
      <c r="ARZ38" s="24" t="e">
        <f t="shared" si="500"/>
        <v>#VALUE!</v>
      </c>
      <c r="ASA38">
        <v>1.1766496049243001E-4</v>
      </c>
      <c r="ASB38" t="e">
        <f>bvarM2*bvarM7</f>
        <v>#VALUE!</v>
      </c>
      <c r="ASC38" t="e">
        <f>cvarM2*cvarM7</f>
        <v>#VALUE!</v>
      </c>
      <c r="ASD38" t="e">
        <f>mvarM2*mvarM7</f>
        <v>#VALUE!</v>
      </c>
      <c r="ASE38" s="24" t="e">
        <f t="shared" si="501"/>
        <v>#VALUE!</v>
      </c>
      <c r="ASF38" s="24" t="e">
        <f t="shared" si="502"/>
        <v>#VALUE!</v>
      </c>
      <c r="ASG38" s="24" t="e">
        <f t="shared" si="503"/>
        <v>#VALUE!</v>
      </c>
      <c r="ASH38">
        <v>3.6244709856144999E-7</v>
      </c>
      <c r="ASI38" t="e">
        <f>bvarM4*bvarM8</f>
        <v>#VALUE!</v>
      </c>
      <c r="ASJ38" t="e">
        <f>cvarM4*cvarM8</f>
        <v>#VALUE!</v>
      </c>
      <c r="ASK38" t="e">
        <f>mvarM4*mvarM8</f>
        <v>#VALUE!</v>
      </c>
      <c r="ASL38" s="24" t="e">
        <f t="shared" si="504"/>
        <v>#VALUE!</v>
      </c>
      <c r="ASM38" s="24" t="e">
        <f t="shared" si="505"/>
        <v>#VALUE!</v>
      </c>
      <c r="ASN38" s="24" t="e">
        <f t="shared" si="506"/>
        <v>#VALUE!</v>
      </c>
      <c r="ASO38">
        <v>5.1530077732834005E-4</v>
      </c>
      <c r="ASP38" t="e">
        <f>bvarM7^2</f>
        <v>#VALUE!</v>
      </c>
      <c r="ASQ38" t="e">
        <f>cvarM7^2</f>
        <v>#VALUE!</v>
      </c>
      <c r="ASR38" t="e">
        <f>mvarM7^2</f>
        <v>#VALUE!</v>
      </c>
      <c r="ASS38" s="24" t="e">
        <f t="shared" si="507"/>
        <v>#VALUE!</v>
      </c>
      <c r="AST38" s="24" t="e">
        <f t="shared" si="508"/>
        <v>#VALUE!</v>
      </c>
      <c r="ASU38" s="24" t="e">
        <f t="shared" si="509"/>
        <v>#VALUE!</v>
      </c>
      <c r="ASV38">
        <v>1.8005425517048E-5</v>
      </c>
      <c r="ASW38" t="e">
        <f>bvarM4*bvarM9</f>
        <v>#VALUE!</v>
      </c>
      <c r="ASX38" t="e">
        <f>cvarM4*cvarM9</f>
        <v>#VALUE!</v>
      </c>
      <c r="ASY38" t="e">
        <f>mvarM4*mvarM9</f>
        <v>#VALUE!</v>
      </c>
      <c r="ASZ38" s="24" t="e">
        <f t="shared" si="510"/>
        <v>#VALUE!</v>
      </c>
      <c r="ATA38" s="24" t="e">
        <f t="shared" si="511"/>
        <v>#VALUE!</v>
      </c>
      <c r="ATB38" s="24" t="e">
        <f t="shared" si="512"/>
        <v>#VALUE!</v>
      </c>
      <c r="ATC38">
        <v>9.3798029415999E-6</v>
      </c>
      <c r="ATD38" t="e">
        <f>bvarM4*bvarM8</f>
        <v>#VALUE!</v>
      </c>
      <c r="ATE38" t="e">
        <f>cvarM4*cvarM8</f>
        <v>#VALUE!</v>
      </c>
      <c r="ATF38" t="e">
        <f>mvarM4*mvarM8</f>
        <v>#VALUE!</v>
      </c>
      <c r="ATG38" s="24" t="e">
        <f t="shared" si="513"/>
        <v>#VALUE!</v>
      </c>
      <c r="ATH38" s="24" t="e">
        <f t="shared" si="514"/>
        <v>#VALUE!</v>
      </c>
      <c r="ATI38" s="24" t="e">
        <f t="shared" si="515"/>
        <v>#VALUE!</v>
      </c>
      <c r="ATJ38">
        <v>3.8437134046326001E-4</v>
      </c>
      <c r="ATK38" t="e">
        <f>bvarM7*bvarM8</f>
        <v>#VALUE!</v>
      </c>
      <c r="ATL38" t="e">
        <f>cvarM7*cvarM8</f>
        <v>#VALUE!</v>
      </c>
      <c r="ATM38" t="e">
        <f>mvarM7*mvarM8</f>
        <v>#VALUE!</v>
      </c>
      <c r="ATN38" s="24" t="e">
        <f t="shared" si="516"/>
        <v>#VALUE!</v>
      </c>
      <c r="ATO38" s="24" t="e">
        <f t="shared" si="517"/>
        <v>#VALUE!</v>
      </c>
      <c r="ATP38" s="24" t="e">
        <f t="shared" si="518"/>
        <v>#VALUE!</v>
      </c>
      <c r="ATQ38">
        <v>1.2682496259802001</v>
      </c>
      <c r="ATR38" t="e">
        <f>bvarM1*bvarM7</f>
        <v>#VALUE!</v>
      </c>
      <c r="ATS38" t="e">
        <f>cvarM1*cvarM7</f>
        <v>#VALUE!</v>
      </c>
      <c r="ATT38" t="e">
        <f>mvarM1*mvarM7</f>
        <v>#VALUE!</v>
      </c>
      <c r="ATU38" s="24" t="e">
        <f t="shared" si="519"/>
        <v>#VALUE!</v>
      </c>
      <c r="ATV38" s="24" t="e">
        <f t="shared" si="520"/>
        <v>#VALUE!</v>
      </c>
      <c r="ATW38" s="24" t="e">
        <f t="shared" si="521"/>
        <v>#VALUE!</v>
      </c>
      <c r="ATX38">
        <v>-4.3063979731919997E-7</v>
      </c>
      <c r="ATY38" t="e">
        <f>bvarM3*bvarM8</f>
        <v>#VALUE!</v>
      </c>
      <c r="ATZ38" t="e">
        <f>cvarM3*cvarM8</f>
        <v>#VALUE!</v>
      </c>
      <c r="AUA38" t="e">
        <f>mvarM3*mvarM8</f>
        <v>#VALUE!</v>
      </c>
      <c r="AUB38" s="24" t="e">
        <f t="shared" si="522"/>
        <v>#VALUE!</v>
      </c>
      <c r="AUC38" s="24" t="e">
        <f t="shared" si="523"/>
        <v>#VALUE!</v>
      </c>
      <c r="AUD38" s="24" t="e">
        <f t="shared" si="524"/>
        <v>#VALUE!</v>
      </c>
      <c r="AUE38">
        <v>-4.4123338173381002E-6</v>
      </c>
      <c r="AUF38" t="e">
        <f>bvarM6*bvarM8</f>
        <v>#VALUE!</v>
      </c>
      <c r="AUG38" t="e">
        <f>cvarM6*cvarM8</f>
        <v>#VALUE!</v>
      </c>
      <c r="AUH38" t="e">
        <f>mvarM6*mvarM8</f>
        <v>#VALUE!</v>
      </c>
      <c r="AUI38" s="24" t="e">
        <f t="shared" si="525"/>
        <v>#VALUE!</v>
      </c>
      <c r="AUJ38" s="24" t="e">
        <f t="shared" si="526"/>
        <v>#VALUE!</v>
      </c>
      <c r="AUK38" s="24" t="e">
        <f t="shared" si="527"/>
        <v>#VALUE!</v>
      </c>
      <c r="AUL38">
        <v>6.7304362292303002E-7</v>
      </c>
      <c r="AUM38" t="e">
        <f>bvarHC1^2</f>
        <v>#VALUE!</v>
      </c>
      <c r="AUN38" t="e">
        <f>cvarHC1^2</f>
        <v>#VALUE!</v>
      </c>
      <c r="AUO38" t="e">
        <f>mvarHC1^2</f>
        <v>#VALUE!</v>
      </c>
      <c r="AUP38" s="24" t="e">
        <f t="shared" si="528"/>
        <v>#VALUE!</v>
      </c>
      <c r="AUQ38" s="24" t="e">
        <f t="shared" si="529"/>
        <v>#VALUE!</v>
      </c>
      <c r="AUR38" s="24" t="e">
        <f t="shared" si="530"/>
        <v>#VALUE!</v>
      </c>
      <c r="AUS38">
        <v>1.9461527999195E-9</v>
      </c>
      <c r="AUT38" t="e">
        <f>bvarHC1^2</f>
        <v>#VALUE!</v>
      </c>
      <c r="AUU38" t="e">
        <f>cvarHC1^2</f>
        <v>#VALUE!</v>
      </c>
      <c r="AUV38" t="e">
        <f>mvarHC1^2</f>
        <v>#VALUE!</v>
      </c>
      <c r="AUW38" s="24" t="e">
        <f t="shared" si="531"/>
        <v>#VALUE!</v>
      </c>
      <c r="AUX38" s="24" t="e">
        <f t="shared" si="532"/>
        <v>#VALUE!</v>
      </c>
      <c r="AUY38" s="24" t="e">
        <f t="shared" si="533"/>
        <v>#VALUE!</v>
      </c>
      <c r="AUZ38">
        <v>-3.9115145693118002E-4</v>
      </c>
      <c r="AVA38" t="e">
        <f>bvarM6*bvarM7</f>
        <v>#VALUE!</v>
      </c>
      <c r="AVB38" t="e">
        <f>cvarM6*cvarM7</f>
        <v>#VALUE!</v>
      </c>
      <c r="AVC38" t="e">
        <f>mvarM6*mvarM7</f>
        <v>#VALUE!</v>
      </c>
      <c r="AVD38" s="24" t="e">
        <f t="shared" si="534"/>
        <v>#VALUE!</v>
      </c>
      <c r="AVE38" s="24" t="e">
        <f t="shared" si="535"/>
        <v>#VALUE!</v>
      </c>
      <c r="AVF38" s="24" t="e">
        <f t="shared" si="536"/>
        <v>#VALUE!</v>
      </c>
      <c r="AVG38">
        <v>0.75748290321853995</v>
      </c>
      <c r="AVH38" t="e">
        <f>bvarM1*bvarM7</f>
        <v>#VALUE!</v>
      </c>
      <c r="AVI38" t="e">
        <f>cvarM1*cvarM7</f>
        <v>#VALUE!</v>
      </c>
      <c r="AVJ38" t="e">
        <f>mvarM1*mvarM7</f>
        <v>#VALUE!</v>
      </c>
      <c r="AVK38" s="24" t="e">
        <f t="shared" si="537"/>
        <v>#VALUE!</v>
      </c>
      <c r="AVL38" s="24" t="e">
        <f t="shared" si="538"/>
        <v>#VALUE!</v>
      </c>
      <c r="AVM38" s="24" t="e">
        <f t="shared" si="539"/>
        <v>#VALUE!</v>
      </c>
      <c r="AVN38">
        <v>-5.0033754694249E-7</v>
      </c>
      <c r="AVO38" t="e">
        <f>bvarM3*bvarM8</f>
        <v>#VALUE!</v>
      </c>
      <c r="AVP38" t="e">
        <f>cvarM3*cvarM8</f>
        <v>#VALUE!</v>
      </c>
      <c r="AVQ38" t="e">
        <f>mvarM3*mvarM8</f>
        <v>#VALUE!</v>
      </c>
      <c r="AVR38" s="24" t="e">
        <f t="shared" si="540"/>
        <v>#VALUE!</v>
      </c>
      <c r="AVS38" s="24" t="e">
        <f t="shared" si="541"/>
        <v>#VALUE!</v>
      </c>
      <c r="AVT38" s="24" t="e">
        <f t="shared" si="542"/>
        <v>#VALUE!</v>
      </c>
      <c r="AVU38">
        <v>-2.0712337042602999E-4</v>
      </c>
      <c r="AVV38" t="e">
        <f>bvarM7*bvarM9</f>
        <v>#VALUE!</v>
      </c>
      <c r="AVW38" t="e">
        <f>cvarM7*cvarM9</f>
        <v>#VALUE!</v>
      </c>
      <c r="AVX38" t="e">
        <f>mvarM7*mvarM9</f>
        <v>#VALUE!</v>
      </c>
      <c r="AVY38" s="24" t="e">
        <f t="shared" si="543"/>
        <v>#VALUE!</v>
      </c>
      <c r="AVZ38" s="24" t="e">
        <f t="shared" si="544"/>
        <v>#VALUE!</v>
      </c>
      <c r="AWA38" s="24" t="e">
        <f t="shared" si="545"/>
        <v>#VALUE!</v>
      </c>
      <c r="AWB38">
        <v>-3.9979922337434002E-3</v>
      </c>
      <c r="AWC38" t="e">
        <f>bvarM7^2</f>
        <v>#VALUE!</v>
      </c>
      <c r="AWD38" t="e">
        <f>cvarM7^2</f>
        <v>#VALUE!</v>
      </c>
      <c r="AWE38" t="e">
        <f>mvarM7^2</f>
        <v>#VALUE!</v>
      </c>
      <c r="AWF38" s="24" t="e">
        <f t="shared" si="546"/>
        <v>#VALUE!</v>
      </c>
      <c r="AWG38" s="24" t="e">
        <f t="shared" si="547"/>
        <v>#VALUE!</v>
      </c>
      <c r="AWH38" s="24" t="e">
        <f t="shared" si="548"/>
        <v>#VALUE!</v>
      </c>
      <c r="AWI38">
        <v>3.9736795563338002E-4</v>
      </c>
      <c r="AWJ38" t="e">
        <f>bvarM2^2</f>
        <v>#VALUE!</v>
      </c>
      <c r="AWK38" t="e">
        <f>cvarM2^2</f>
        <v>#VALUE!</v>
      </c>
      <c r="AWL38" t="e">
        <f>mvarM2^2</f>
        <v>#VALUE!</v>
      </c>
      <c r="AWM38" s="24" t="e">
        <f t="shared" si="549"/>
        <v>#VALUE!</v>
      </c>
      <c r="AWN38" s="24" t="e">
        <f t="shared" si="550"/>
        <v>#VALUE!</v>
      </c>
      <c r="AWO38" s="24" t="e">
        <f t="shared" si="551"/>
        <v>#VALUE!</v>
      </c>
      <c r="AWP38">
        <v>-2.6699942764636001E-5</v>
      </c>
      <c r="AWQ38" t="e">
        <f>bvarM2*bvarM9</f>
        <v>#VALUE!</v>
      </c>
      <c r="AWR38" t="e">
        <f>cvarM2*cvarM9</f>
        <v>#VALUE!</v>
      </c>
      <c r="AWS38" t="e">
        <f>mvarM2*mvarM9</f>
        <v>#VALUE!</v>
      </c>
      <c r="AWT38" s="24" t="e">
        <f t="shared" si="552"/>
        <v>#VALUE!</v>
      </c>
      <c r="AWU38" s="24" t="e">
        <f t="shared" si="553"/>
        <v>#VALUE!</v>
      </c>
      <c r="AWV38" s="24" t="e">
        <f t="shared" si="554"/>
        <v>#VALUE!</v>
      </c>
      <c r="AWW38">
        <v>1.2429817829568999E-7</v>
      </c>
      <c r="AWX38" t="e">
        <f>bvarHC1^2</f>
        <v>#VALUE!</v>
      </c>
      <c r="AWY38" t="e">
        <f>cvarHC1^2</f>
        <v>#VALUE!</v>
      </c>
      <c r="AWZ38" t="e">
        <f>mvarHC1^2</f>
        <v>#VALUE!</v>
      </c>
      <c r="AXA38" s="24" t="e">
        <f t="shared" si="555"/>
        <v>#VALUE!</v>
      </c>
      <c r="AXB38" s="24" t="e">
        <f t="shared" si="556"/>
        <v>#VALUE!</v>
      </c>
      <c r="AXC38" s="24" t="e">
        <f t="shared" si="557"/>
        <v>#VALUE!</v>
      </c>
      <c r="AXD38">
        <v>5.3589463136050003E-5</v>
      </c>
      <c r="AXE38" t="e">
        <f>bvarM7*bvarM8</f>
        <v>#VALUE!</v>
      </c>
      <c r="AXF38" t="e">
        <f>cvarM7*cvarM8</f>
        <v>#VALUE!</v>
      </c>
      <c r="AXG38" t="e">
        <f>mvarM7*mvarM8</f>
        <v>#VALUE!</v>
      </c>
      <c r="AXH38" s="24" t="e">
        <f t="shared" si="558"/>
        <v>#VALUE!</v>
      </c>
      <c r="AXI38" s="24" t="e">
        <f t="shared" si="559"/>
        <v>#VALUE!</v>
      </c>
      <c r="AXJ38" s="24" t="e">
        <f t="shared" si="560"/>
        <v>#VALUE!</v>
      </c>
      <c r="AXK38">
        <v>4.5614931603860001E-5</v>
      </c>
      <c r="AXL38" t="e">
        <f>bvarM3^2</f>
        <v>#VALUE!</v>
      </c>
      <c r="AXM38" t="e">
        <f>cvarM3^2</f>
        <v>#VALUE!</v>
      </c>
      <c r="AXN38" t="e">
        <f>mvarM3^2</f>
        <v>#VALUE!</v>
      </c>
      <c r="AXO38" s="24" t="e">
        <f t="shared" si="561"/>
        <v>#VALUE!</v>
      </c>
      <c r="AXP38" s="24" t="e">
        <f t="shared" si="562"/>
        <v>#VALUE!</v>
      </c>
      <c r="AXQ38" s="24" t="e">
        <f t="shared" si="563"/>
        <v>#VALUE!</v>
      </c>
      <c r="AXR38">
        <v>-4.9190790393413997E-3</v>
      </c>
      <c r="AXS38" t="e">
        <f>bvarM7^2</f>
        <v>#VALUE!</v>
      </c>
      <c r="AXT38" t="e">
        <f>cvarM7^2</f>
        <v>#VALUE!</v>
      </c>
      <c r="AXU38" t="e">
        <f>mvarM7^2</f>
        <v>#VALUE!</v>
      </c>
      <c r="AXV38" s="24" t="e">
        <f t="shared" si="564"/>
        <v>#VALUE!</v>
      </c>
      <c r="AXW38" s="24" t="e">
        <f t="shared" si="565"/>
        <v>#VALUE!</v>
      </c>
      <c r="AXX38" s="24" t="e">
        <f t="shared" si="566"/>
        <v>#VALUE!</v>
      </c>
      <c r="AXY38">
        <v>-7.6191845466874997E-6</v>
      </c>
      <c r="AXZ38" t="e">
        <f>bvarM4*bvarM7</f>
        <v>#VALUE!</v>
      </c>
      <c r="AYA38" t="e">
        <f>cvarM4*cvarM7</f>
        <v>#VALUE!</v>
      </c>
      <c r="AYB38" t="e">
        <f>mvarM4*mvarM7</f>
        <v>#VALUE!</v>
      </c>
      <c r="AYC38" s="24" t="e">
        <f t="shared" si="567"/>
        <v>#VALUE!</v>
      </c>
      <c r="AYD38" s="24" t="e">
        <f t="shared" si="568"/>
        <v>#VALUE!</v>
      </c>
      <c r="AYE38" s="24" t="e">
        <f t="shared" si="569"/>
        <v>#VALUE!</v>
      </c>
      <c r="AYF38">
        <v>-1.4299714341427001E-6</v>
      </c>
      <c r="AYG38" t="e">
        <f>bvarM2*bvarM9</f>
        <v>#VALUE!</v>
      </c>
      <c r="AYH38" t="e">
        <f>cvarM2*cvarM9</f>
        <v>#VALUE!</v>
      </c>
      <c r="AYI38" t="e">
        <f>mvarM2*mvarM9</f>
        <v>#VALUE!</v>
      </c>
      <c r="AYJ38" s="24" t="e">
        <f t="shared" si="570"/>
        <v>#VALUE!</v>
      </c>
      <c r="AYK38" s="24" t="e">
        <f t="shared" si="571"/>
        <v>#VALUE!</v>
      </c>
      <c r="AYL38" s="24" t="e">
        <f t="shared" si="572"/>
        <v>#VALUE!</v>
      </c>
      <c r="AYM38">
        <v>-6.9748710849841999E-5</v>
      </c>
      <c r="AYN38" t="e">
        <f>bvarM3^2</f>
        <v>#VALUE!</v>
      </c>
      <c r="AYO38" t="e">
        <f>cvarM3^2</f>
        <v>#VALUE!</v>
      </c>
      <c r="AYP38" t="e">
        <f>mvarM3^2</f>
        <v>#VALUE!</v>
      </c>
      <c r="AYQ38" s="24" t="e">
        <f t="shared" si="573"/>
        <v>#VALUE!</v>
      </c>
      <c r="AYR38" s="24" t="e">
        <f t="shared" si="574"/>
        <v>#VALUE!</v>
      </c>
      <c r="AYS38" s="24" t="e">
        <f t="shared" si="575"/>
        <v>#VALUE!</v>
      </c>
      <c r="AYT38">
        <v>9.4930515770923999E-7</v>
      </c>
      <c r="AYU38" t="e">
        <f>bvarM6*bvarM8</f>
        <v>#VALUE!</v>
      </c>
      <c r="AYV38" t="e">
        <f>cvarM6*cvarM8</f>
        <v>#VALUE!</v>
      </c>
      <c r="AYW38" t="e">
        <f>mvarM6*mvarM8</f>
        <v>#VALUE!</v>
      </c>
      <c r="AYX38" s="24" t="e">
        <f t="shared" si="576"/>
        <v>#VALUE!</v>
      </c>
      <c r="AYY38" s="24" t="e">
        <f t="shared" si="577"/>
        <v>#VALUE!</v>
      </c>
      <c r="AYZ38" s="24" t="e">
        <f t="shared" si="578"/>
        <v>#VALUE!</v>
      </c>
      <c r="AZA38">
        <v>4.8377703321848998E-4</v>
      </c>
      <c r="AZB38" t="e">
        <f>bvarM4*bvarM8</f>
        <v>#VALUE!</v>
      </c>
      <c r="AZC38" t="e">
        <f>cvarM4*cvarM8</f>
        <v>#VALUE!</v>
      </c>
      <c r="AZD38" t="e">
        <f>mvarM4*mvarM8</f>
        <v>#VALUE!</v>
      </c>
      <c r="AZE38" s="24" t="e">
        <f t="shared" si="579"/>
        <v>#VALUE!</v>
      </c>
      <c r="AZF38" s="24" t="e">
        <f t="shared" si="580"/>
        <v>#VALUE!</v>
      </c>
      <c r="AZG38" s="24" t="e">
        <f t="shared" si="581"/>
        <v>#VALUE!</v>
      </c>
      <c r="AZH38">
        <v>1.7493787568189999E-5</v>
      </c>
      <c r="AZI38" t="e">
        <f>bvarM2^3</f>
        <v>#VALUE!</v>
      </c>
      <c r="AZJ38" t="e">
        <f>cvarM2^3</f>
        <v>#VALUE!</v>
      </c>
      <c r="AZK38" t="e">
        <f>mvarM2^3</f>
        <v>#VALUE!</v>
      </c>
      <c r="AZL38" s="24" t="e">
        <f t="shared" si="582"/>
        <v>#VALUE!</v>
      </c>
      <c r="AZM38" s="24" t="e">
        <f t="shared" si="583"/>
        <v>#VALUE!</v>
      </c>
      <c r="AZN38" s="24" t="e">
        <f t="shared" si="584"/>
        <v>#VALUE!</v>
      </c>
      <c r="AZO38">
        <v>-2.1034931780888E-7</v>
      </c>
      <c r="AZP38" t="e">
        <f>bvarM4*bvarM9</f>
        <v>#VALUE!</v>
      </c>
      <c r="AZQ38" t="e">
        <f>cvarM4*cvarM9</f>
        <v>#VALUE!</v>
      </c>
      <c r="AZR38" t="e">
        <f>mvarM4*mvarM9</f>
        <v>#VALUE!</v>
      </c>
      <c r="AZS38" s="24" t="e">
        <f t="shared" si="585"/>
        <v>#VALUE!</v>
      </c>
      <c r="AZT38" s="24" t="e">
        <f t="shared" si="586"/>
        <v>#VALUE!</v>
      </c>
      <c r="AZU38" s="24" t="e">
        <f t="shared" si="587"/>
        <v>#VALUE!</v>
      </c>
      <c r="AZV38">
        <v>-4.9104637414507999E-5</v>
      </c>
      <c r="AZW38" t="e">
        <f>bvarM2*bvarM9</f>
        <v>#VALUE!</v>
      </c>
      <c r="AZX38" t="e">
        <f>cvarM2*cvarM9</f>
        <v>#VALUE!</v>
      </c>
      <c r="AZY38" t="e">
        <f>mvarM2*mvarM9</f>
        <v>#VALUE!</v>
      </c>
      <c r="AZZ38" s="24" t="e">
        <f t="shared" si="588"/>
        <v>#VALUE!</v>
      </c>
      <c r="BAA38" s="24" t="e">
        <f t="shared" si="589"/>
        <v>#VALUE!</v>
      </c>
      <c r="BAB38" s="24" t="e">
        <f t="shared" si="590"/>
        <v>#VALUE!</v>
      </c>
      <c r="BAC38">
        <v>-2.9578123407958002E-3</v>
      </c>
      <c r="BAD38" t="e">
        <f>bvarM7^2</f>
        <v>#VALUE!</v>
      </c>
      <c r="BAE38" t="e">
        <f>cvarM7^2</f>
        <v>#VALUE!</v>
      </c>
      <c r="BAF38" t="e">
        <f>mvarM7^2</f>
        <v>#VALUE!</v>
      </c>
      <c r="BAG38" s="24" t="e">
        <f t="shared" si="591"/>
        <v>#VALUE!</v>
      </c>
      <c r="BAH38" s="24" t="e">
        <f t="shared" si="592"/>
        <v>#VALUE!</v>
      </c>
      <c r="BAI38" s="24" t="e">
        <f t="shared" si="593"/>
        <v>#VALUE!</v>
      </c>
      <c r="BAJ38">
        <v>-2.6318624323346E-5</v>
      </c>
      <c r="BAK38" t="e">
        <f>bvarM6*bvarM7</f>
        <v>#VALUE!</v>
      </c>
      <c r="BAL38" t="e">
        <f>cvarM6*cvarM7</f>
        <v>#VALUE!</v>
      </c>
      <c r="BAM38" t="e">
        <f>mvarM6*mvarM7</f>
        <v>#VALUE!</v>
      </c>
      <c r="BAN38" s="24" t="e">
        <f t="shared" si="594"/>
        <v>#VALUE!</v>
      </c>
      <c r="BAO38" s="24" t="e">
        <f t="shared" si="595"/>
        <v>#VALUE!</v>
      </c>
      <c r="BAP38" s="24" t="e">
        <f t="shared" si="596"/>
        <v>#VALUE!</v>
      </c>
      <c r="BAQ38">
        <v>-5.9752515232422997E-5</v>
      </c>
      <c r="BAR38" t="e">
        <f>bvarM2^2</f>
        <v>#VALUE!</v>
      </c>
      <c r="BAS38" t="e">
        <f>cvarM2^2</f>
        <v>#VALUE!</v>
      </c>
      <c r="BAT38" t="e">
        <f>mvarM2^2</f>
        <v>#VALUE!</v>
      </c>
      <c r="BAU38" s="24" t="e">
        <f t="shared" si="597"/>
        <v>#VALUE!</v>
      </c>
      <c r="BAV38" s="24" t="e">
        <f t="shared" si="598"/>
        <v>#VALUE!</v>
      </c>
      <c r="BAW38" s="24" t="e">
        <f t="shared" si="599"/>
        <v>#VALUE!</v>
      </c>
      <c r="BAX38">
        <v>-7.7010720826851993E-5</v>
      </c>
      <c r="BAY38" t="e">
        <f>bvarM2^2</f>
        <v>#VALUE!</v>
      </c>
      <c r="BAZ38" t="e">
        <f>cvarM2^2</f>
        <v>#VALUE!</v>
      </c>
      <c r="BBA38" t="e">
        <f>mvarM2^2</f>
        <v>#VALUE!</v>
      </c>
      <c r="BBB38" s="24" t="e">
        <f t="shared" si="600"/>
        <v>#VALUE!</v>
      </c>
      <c r="BBC38" s="24" t="e">
        <f t="shared" si="601"/>
        <v>#VALUE!</v>
      </c>
      <c r="BBD38" s="24" t="e">
        <f t="shared" si="602"/>
        <v>#VALUE!</v>
      </c>
      <c r="BBE38">
        <v>-4.4265899486958999E-6</v>
      </c>
      <c r="BBF38" t="e">
        <f>bvarM4*bvarM7</f>
        <v>#VALUE!</v>
      </c>
      <c r="BBG38" t="e">
        <f>cvarM4*cvarM7</f>
        <v>#VALUE!</v>
      </c>
      <c r="BBH38" t="e">
        <f>mvarM4*mvarM7</f>
        <v>#VALUE!</v>
      </c>
      <c r="BBI38" s="24" t="e">
        <f t="shared" si="603"/>
        <v>#VALUE!</v>
      </c>
      <c r="BBJ38" s="24" t="e">
        <f t="shared" si="604"/>
        <v>#VALUE!</v>
      </c>
      <c r="BBK38" s="24" t="e">
        <f t="shared" si="605"/>
        <v>#VALUE!</v>
      </c>
      <c r="BBL38">
        <v>-2.2536323616554E-7</v>
      </c>
      <c r="BBM38" t="e">
        <f>bvarM2*bvarM9</f>
        <v>#VALUE!</v>
      </c>
      <c r="BBN38" t="e">
        <f>cvarM2*cvarM9</f>
        <v>#VALUE!</v>
      </c>
      <c r="BBO38" t="e">
        <f>mvarM2*mvarM9</f>
        <v>#VALUE!</v>
      </c>
      <c r="BBP38" s="24" t="e">
        <f t="shared" si="606"/>
        <v>#VALUE!</v>
      </c>
      <c r="BBQ38" s="24" t="e">
        <f t="shared" si="607"/>
        <v>#VALUE!</v>
      </c>
      <c r="BBR38" s="24" t="e">
        <f t="shared" si="608"/>
        <v>#VALUE!</v>
      </c>
      <c r="BBS38">
        <v>9.6673113681671993E-8</v>
      </c>
      <c r="BBT38" t="e">
        <f>bvarHC1^2</f>
        <v>#VALUE!</v>
      </c>
      <c r="BBU38" t="e">
        <f>cvarHC1^2</f>
        <v>#VALUE!</v>
      </c>
      <c r="BBV38" t="e">
        <f>mvarHC1^2</f>
        <v>#VALUE!</v>
      </c>
      <c r="BBW38" s="24" t="e">
        <f t="shared" si="609"/>
        <v>#VALUE!</v>
      </c>
      <c r="BBX38" s="24" t="e">
        <f t="shared" si="610"/>
        <v>#VALUE!</v>
      </c>
      <c r="BBY38" s="24" t="e">
        <f t="shared" si="611"/>
        <v>#VALUE!</v>
      </c>
      <c r="BBZ38">
        <v>-6.5825721838373004E-6</v>
      </c>
      <c r="BCA38" t="e">
        <f>bvarM2*bvarM8</f>
        <v>#VALUE!</v>
      </c>
      <c r="BCB38" t="e">
        <f>cvarM2*cvarM8</f>
        <v>#VALUE!</v>
      </c>
      <c r="BCC38" t="e">
        <f>mvarM2*mvarM8</f>
        <v>#VALUE!</v>
      </c>
      <c r="BCD38" s="24" t="e">
        <f t="shared" si="612"/>
        <v>#VALUE!</v>
      </c>
      <c r="BCE38" s="24" t="e">
        <f t="shared" si="613"/>
        <v>#VALUE!</v>
      </c>
      <c r="BCF38" s="24" t="e">
        <f t="shared" si="614"/>
        <v>#VALUE!</v>
      </c>
      <c r="BCG38">
        <v>-2.5511207075733999E-8</v>
      </c>
      <c r="BCH38" t="e">
        <f>bvarM3*bvarM9</f>
        <v>#VALUE!</v>
      </c>
      <c r="BCI38" t="e">
        <f>cvarM3*cvarM9</f>
        <v>#VALUE!</v>
      </c>
      <c r="BCJ38" t="e">
        <f>mvarM3*mvarM9</f>
        <v>#VALUE!</v>
      </c>
      <c r="BCK38" s="24" t="e">
        <f t="shared" si="615"/>
        <v>#VALUE!</v>
      </c>
      <c r="BCL38" s="24" t="e">
        <f t="shared" si="616"/>
        <v>#VALUE!</v>
      </c>
      <c r="BCM38" s="24" t="e">
        <f t="shared" si="617"/>
        <v>#VALUE!</v>
      </c>
      <c r="BCN38">
        <v>-1.1547021684053E-10</v>
      </c>
      <c r="BCO38" t="e">
        <f>bvarHC1^3</f>
        <v>#VALUE!</v>
      </c>
      <c r="BCP38" t="e">
        <f>cvarHC1^3</f>
        <v>#VALUE!</v>
      </c>
      <c r="BCQ38" t="e">
        <f>mvarHC1^3</f>
        <v>#VALUE!</v>
      </c>
      <c r="BCR38" s="24" t="e">
        <f t="shared" si="618"/>
        <v>#VALUE!</v>
      </c>
      <c r="BCS38" s="24" t="e">
        <f t="shared" si="619"/>
        <v>#VALUE!</v>
      </c>
      <c r="BCT38" s="24" t="e">
        <f t="shared" si="620"/>
        <v>#VALUE!</v>
      </c>
      <c r="BCU38">
        <v>-8.0853927866252005E-6</v>
      </c>
      <c r="BCV38" t="e">
        <f>bvarM4*bvarM7</f>
        <v>#VALUE!</v>
      </c>
      <c r="BCW38" t="e">
        <f>cvarM4*cvarM7</f>
        <v>#VALUE!</v>
      </c>
      <c r="BCX38" t="e">
        <f>mvarM4*mvarM7</f>
        <v>#VALUE!</v>
      </c>
      <c r="BCY38" s="24" t="e">
        <f t="shared" si="621"/>
        <v>#VALUE!</v>
      </c>
      <c r="BCZ38" s="24" t="e">
        <f t="shared" si="622"/>
        <v>#VALUE!</v>
      </c>
      <c r="BDA38" s="24" t="e">
        <f t="shared" si="623"/>
        <v>#VALUE!</v>
      </c>
      <c r="BDB38">
        <v>-3.3248527279887E-5</v>
      </c>
      <c r="BDC38" t="e">
        <f>bvarM2*bvarM7</f>
        <v>#VALUE!</v>
      </c>
      <c r="BDD38" t="e">
        <f>cvarM2*cvarM7</f>
        <v>#VALUE!</v>
      </c>
      <c r="BDE38" t="e">
        <f>mvarM2*mvarM7</f>
        <v>#VALUE!</v>
      </c>
      <c r="BDF38" s="24" t="e">
        <f t="shared" si="624"/>
        <v>#VALUE!</v>
      </c>
      <c r="BDG38" s="24" t="e">
        <f t="shared" si="625"/>
        <v>#VALUE!</v>
      </c>
      <c r="BDH38" s="24" t="e">
        <f t="shared" si="626"/>
        <v>#VALUE!</v>
      </c>
      <c r="BDI38">
        <v>-3.7387166567379002E-3</v>
      </c>
      <c r="BDJ38" t="e">
        <f>bvarM7^2</f>
        <v>#VALUE!</v>
      </c>
      <c r="BDK38" t="e">
        <f>cvarM7^2</f>
        <v>#VALUE!</v>
      </c>
      <c r="BDL38" t="e">
        <f>mvarM7^2</f>
        <v>#VALUE!</v>
      </c>
      <c r="BDM38" s="24" t="e">
        <f t="shared" si="627"/>
        <v>#VALUE!</v>
      </c>
      <c r="BDN38" s="24" t="e">
        <f t="shared" si="628"/>
        <v>#VALUE!</v>
      </c>
      <c r="BDO38" s="24" t="e">
        <f t="shared" si="629"/>
        <v>#VALUE!</v>
      </c>
      <c r="BDP38">
        <v>-4.2599681469794997E-6</v>
      </c>
      <c r="BDQ38" t="e">
        <f>bvarM3*bvarM8</f>
        <v>#VALUE!</v>
      </c>
      <c r="BDR38" t="e">
        <f>cvarM3*cvarM8</f>
        <v>#VALUE!</v>
      </c>
      <c r="BDS38" t="e">
        <f>mvarM3*mvarM8</f>
        <v>#VALUE!</v>
      </c>
      <c r="BDT38" s="24" t="e">
        <f t="shared" si="630"/>
        <v>#VALUE!</v>
      </c>
      <c r="BDU38" s="24" t="e">
        <f t="shared" si="631"/>
        <v>#VALUE!</v>
      </c>
      <c r="BDV38" s="24" t="e">
        <f t="shared" si="632"/>
        <v>#VALUE!</v>
      </c>
      <c r="BDW38">
        <v>-2.2587030071777E-7</v>
      </c>
      <c r="BDX38" t="e">
        <f>bvarM3*bvarM9</f>
        <v>#VALUE!</v>
      </c>
      <c r="BDY38" t="e">
        <f>cvarM3*cvarM9</f>
        <v>#VALUE!</v>
      </c>
      <c r="BDZ38" t="e">
        <f>mvarM3*mvarM9</f>
        <v>#VALUE!</v>
      </c>
      <c r="BEA38" s="24" t="e">
        <f t="shared" si="633"/>
        <v>#VALUE!</v>
      </c>
      <c r="BEB38" s="24" t="e">
        <f t="shared" si="634"/>
        <v>#VALUE!</v>
      </c>
      <c r="BEC38" s="24" t="e">
        <f t="shared" si="635"/>
        <v>#VALUE!</v>
      </c>
      <c r="BED38">
        <v>4.5957950164971003E-3</v>
      </c>
      <c r="BEE38" t="e">
        <f>bvarM9^2</f>
        <v>#VALUE!</v>
      </c>
      <c r="BEF38" t="e">
        <f>cvarM9^2</f>
        <v>#VALUE!</v>
      </c>
      <c r="BEG38" t="e">
        <f>mvarM9^2</f>
        <v>#VALUE!</v>
      </c>
      <c r="BEH38" s="24" t="e">
        <f t="shared" si="636"/>
        <v>#VALUE!</v>
      </c>
      <c r="BEI38" s="24" t="e">
        <f t="shared" si="637"/>
        <v>#VALUE!</v>
      </c>
      <c r="BEJ38" s="24" t="e">
        <f t="shared" si="638"/>
        <v>#VALUE!</v>
      </c>
      <c r="BEK38">
        <v>-5.3473201060508003E-6</v>
      </c>
      <c r="BEL38" t="e">
        <f>bvarM3*bvarM8</f>
        <v>#VALUE!</v>
      </c>
      <c r="BEM38" t="e">
        <f>cvarM3*cvarM8</f>
        <v>#VALUE!</v>
      </c>
      <c r="BEN38" t="e">
        <f>mvarM3*mvarM8</f>
        <v>#VALUE!</v>
      </c>
      <c r="BEO38" s="24" t="e">
        <f t="shared" si="639"/>
        <v>#VALUE!</v>
      </c>
      <c r="BEP38" s="24" t="e">
        <f t="shared" si="640"/>
        <v>#VALUE!</v>
      </c>
      <c r="BEQ38" s="24" t="e">
        <f t="shared" si="641"/>
        <v>#VALUE!</v>
      </c>
      <c r="BER38">
        <v>6.5632808065537998E-6</v>
      </c>
      <c r="BES38" t="e">
        <f>bvarM4*bvarM8</f>
        <v>#VALUE!</v>
      </c>
      <c r="BET38" t="e">
        <f>cvarM4*cvarM8</f>
        <v>#VALUE!</v>
      </c>
      <c r="BEU38" t="e">
        <f>mvarM4*mvarM8</f>
        <v>#VALUE!</v>
      </c>
      <c r="BEV38" s="24" t="e">
        <f t="shared" si="642"/>
        <v>#VALUE!</v>
      </c>
      <c r="BEW38" s="24" t="e">
        <f t="shared" si="643"/>
        <v>#VALUE!</v>
      </c>
      <c r="BEX38" s="24" t="e">
        <f t="shared" si="644"/>
        <v>#VALUE!</v>
      </c>
      <c r="BEY38">
        <v>3.4961252011902002E-4</v>
      </c>
      <c r="BEZ38" t="e">
        <f>bvarM4^2</f>
        <v>#VALUE!</v>
      </c>
      <c r="BFA38" t="e">
        <f>cvarM4^2</f>
        <v>#VALUE!</v>
      </c>
      <c r="BFB38" t="e">
        <f>mvarM4^2</f>
        <v>#VALUE!</v>
      </c>
      <c r="BFC38" s="24" t="e">
        <f t="shared" si="645"/>
        <v>#VALUE!</v>
      </c>
      <c r="BFD38" s="24" t="e">
        <f t="shared" si="646"/>
        <v>#VALUE!</v>
      </c>
      <c r="BFE38" s="24" t="e">
        <f t="shared" si="647"/>
        <v>#VALUE!</v>
      </c>
      <c r="BFF38">
        <v>3.3848610900994E-10</v>
      </c>
      <c r="BFG38" t="e">
        <f>bvarHC1^2</f>
        <v>#VALUE!</v>
      </c>
      <c r="BFH38" t="e">
        <f>cvarHC1^2</f>
        <v>#VALUE!</v>
      </c>
      <c r="BFI38" t="e">
        <f>mvarHC1^2</f>
        <v>#VALUE!</v>
      </c>
      <c r="BFJ38" s="24" t="e">
        <f t="shared" si="648"/>
        <v>#VALUE!</v>
      </c>
      <c r="BFK38" s="24" t="e">
        <f t="shared" si="649"/>
        <v>#VALUE!</v>
      </c>
      <c r="BFL38" s="24" t="e">
        <f t="shared" si="650"/>
        <v>#VALUE!</v>
      </c>
      <c r="BFM38">
        <v>4.0389220687759999E-7</v>
      </c>
      <c r="BFN38" t="e">
        <f>bvarHC1^2</f>
        <v>#VALUE!</v>
      </c>
      <c r="BFO38" t="e">
        <f>cvarHC1^2</f>
        <v>#VALUE!</v>
      </c>
      <c r="BFP38" t="e">
        <f>mvarHC1^2</f>
        <v>#VALUE!</v>
      </c>
      <c r="BFQ38" s="24" t="e">
        <f t="shared" si="651"/>
        <v>#VALUE!</v>
      </c>
      <c r="BFR38" s="24" t="e">
        <f t="shared" si="652"/>
        <v>#VALUE!</v>
      </c>
      <c r="BFS38" s="24" t="e">
        <f t="shared" si="653"/>
        <v>#VALUE!</v>
      </c>
      <c r="BFT38">
        <v>-1.7624583164938E-5</v>
      </c>
      <c r="BFU38" t="e">
        <f>bvarM4*bvarM6</f>
        <v>#VALUE!</v>
      </c>
      <c r="BFV38" t="e">
        <f>cvarM4*cvarM6</f>
        <v>#VALUE!</v>
      </c>
      <c r="BFW38" t="e">
        <f>mvarM4*mvarM6</f>
        <v>#VALUE!</v>
      </c>
      <c r="BFX38" s="24" t="e">
        <f t="shared" si="654"/>
        <v>#VALUE!</v>
      </c>
      <c r="BFY38" s="24" t="e">
        <f t="shared" si="655"/>
        <v>#VALUE!</v>
      </c>
      <c r="BFZ38" s="24" t="e">
        <f t="shared" si="656"/>
        <v>#VALUE!</v>
      </c>
      <c r="BGA38"/>
      <c r="BGB38"/>
      <c r="BGC38"/>
      <c r="BGD38"/>
      <c r="BGE38" s="24">
        <f t="shared" si="657"/>
        <v>0</v>
      </c>
      <c r="BGF38" s="24">
        <f t="shared" si="658"/>
        <v>0</v>
      </c>
      <c r="BGG38" s="24">
        <f t="shared" si="659"/>
        <v>0</v>
      </c>
      <c r="BGH38">
        <v>1.9926348416132E-5</v>
      </c>
      <c r="BGI38" t="e">
        <f>bvarM6*bvarM7</f>
        <v>#VALUE!</v>
      </c>
      <c r="BGJ38" t="e">
        <f>cvarM6*cvarM7</f>
        <v>#VALUE!</v>
      </c>
      <c r="BGK38" t="e">
        <f>mvarM6*mvarM7</f>
        <v>#VALUE!</v>
      </c>
      <c r="BGL38" s="24" t="e">
        <f t="shared" si="660"/>
        <v>#VALUE!</v>
      </c>
      <c r="BGM38" s="24" t="e">
        <f t="shared" si="661"/>
        <v>#VALUE!</v>
      </c>
      <c r="BGN38" s="24" t="e">
        <f t="shared" si="662"/>
        <v>#VALUE!</v>
      </c>
      <c r="BGO38">
        <v>8.1853475897702001E-5</v>
      </c>
      <c r="BGP38" t="e">
        <f>bvarM2*bvarM6</f>
        <v>#VALUE!</v>
      </c>
      <c r="BGQ38" t="e">
        <f>cvarM2*cvarM6</f>
        <v>#VALUE!</v>
      </c>
      <c r="BGR38" t="e">
        <f>mvarM2*mvarM6</f>
        <v>#VALUE!</v>
      </c>
      <c r="BGS38" s="24" t="e">
        <f t="shared" si="663"/>
        <v>#VALUE!</v>
      </c>
      <c r="BGT38" s="24" t="e">
        <f t="shared" si="664"/>
        <v>#VALUE!</v>
      </c>
      <c r="BGU38" s="24" t="e">
        <f t="shared" si="665"/>
        <v>#VALUE!</v>
      </c>
      <c r="BGV38">
        <v>2.3605776577609E-8</v>
      </c>
      <c r="BGW38" t="e">
        <f>bvarM6^2</f>
        <v>#VALUE!</v>
      </c>
      <c r="BGX38" t="e">
        <f>cvarM6^2</f>
        <v>#VALUE!</v>
      </c>
      <c r="BGY38" t="e">
        <f>mvarM6^2</f>
        <v>#VALUE!</v>
      </c>
      <c r="BGZ38" s="24" t="e">
        <f t="shared" si="666"/>
        <v>#VALUE!</v>
      </c>
      <c r="BHA38" s="24" t="e">
        <f t="shared" si="667"/>
        <v>#VALUE!</v>
      </c>
      <c r="BHB38" s="24" t="e">
        <f t="shared" si="668"/>
        <v>#VALUE!</v>
      </c>
      <c r="BHC38">
        <v>6.7255224725695998E-5</v>
      </c>
      <c r="BHD38" t="e">
        <f>bvarM6*bvarM7</f>
        <v>#VALUE!</v>
      </c>
      <c r="BHE38" t="e">
        <f>cvarM6*cvarM7</f>
        <v>#VALUE!</v>
      </c>
      <c r="BHF38" t="e">
        <f>mvarM6*mvarM7</f>
        <v>#VALUE!</v>
      </c>
      <c r="BHG38" s="24" t="e">
        <f t="shared" si="669"/>
        <v>#VALUE!</v>
      </c>
      <c r="BHH38" s="24" t="e">
        <f t="shared" si="670"/>
        <v>#VALUE!</v>
      </c>
      <c r="BHI38" s="24" t="e">
        <f t="shared" si="671"/>
        <v>#VALUE!</v>
      </c>
      <c r="BHJ38">
        <v>-1.6854016238877002E-5</v>
      </c>
      <c r="BHK38" t="e">
        <f>bvarM4*bvarM6</f>
        <v>#VALUE!</v>
      </c>
      <c r="BHL38" t="e">
        <f>cvarM4*cvarM6</f>
        <v>#VALUE!</v>
      </c>
      <c r="BHM38" t="e">
        <f>mvarM4*mvarM6</f>
        <v>#VALUE!</v>
      </c>
      <c r="BHN38" s="24" t="e">
        <f t="shared" si="672"/>
        <v>#VALUE!</v>
      </c>
      <c r="BHO38" s="24" t="e">
        <f t="shared" si="673"/>
        <v>#VALUE!</v>
      </c>
      <c r="BHP38" s="24" t="e">
        <f t="shared" si="674"/>
        <v>#VALUE!</v>
      </c>
      <c r="BHQ38">
        <v>4.5386344328197001E-8</v>
      </c>
      <c r="BHR38" t="e">
        <f>bvarM7^3</f>
        <v>#VALUE!</v>
      </c>
      <c r="BHS38" t="e">
        <f>cvarM7^3</f>
        <v>#VALUE!</v>
      </c>
      <c r="BHT38" t="e">
        <f>mvarM7^3</f>
        <v>#VALUE!</v>
      </c>
      <c r="BHU38" s="24" t="e">
        <f t="shared" si="675"/>
        <v>#VALUE!</v>
      </c>
      <c r="BHV38" s="24" t="e">
        <f t="shared" si="676"/>
        <v>#VALUE!</v>
      </c>
      <c r="BHW38" s="24" t="e">
        <f t="shared" si="677"/>
        <v>#VALUE!</v>
      </c>
      <c r="BHX38">
        <v>3.5607758976322E-6</v>
      </c>
      <c r="BHY38" t="e">
        <f>bvarM4*bvarM6</f>
        <v>#VALUE!</v>
      </c>
      <c r="BHZ38" t="e">
        <f>cvarM4*cvarM6</f>
        <v>#VALUE!</v>
      </c>
      <c r="BIA38" t="e">
        <f>mvarM4*mvarM6</f>
        <v>#VALUE!</v>
      </c>
      <c r="BIB38" s="24" t="e">
        <f t="shared" si="678"/>
        <v>#VALUE!</v>
      </c>
      <c r="BIC38" s="24" t="e">
        <f t="shared" si="679"/>
        <v>#VALUE!</v>
      </c>
      <c r="BID38" s="24" t="e">
        <f t="shared" si="680"/>
        <v>#VALUE!</v>
      </c>
      <c r="BIE38">
        <v>1.5750829355217</v>
      </c>
      <c r="BIF38" t="e">
        <f>bvarM1*bvarM7</f>
        <v>#VALUE!</v>
      </c>
      <c r="BIG38" t="e">
        <f>cvarM1*cvarM7</f>
        <v>#VALUE!</v>
      </c>
      <c r="BIH38" t="e">
        <f>mvarM1*mvarM7</f>
        <v>#VALUE!</v>
      </c>
      <c r="BII38" s="24" t="e">
        <f t="shared" si="681"/>
        <v>#VALUE!</v>
      </c>
      <c r="BIJ38" s="24" t="e">
        <f t="shared" si="682"/>
        <v>#VALUE!</v>
      </c>
      <c r="BIK38" s="24" t="e">
        <f t="shared" si="683"/>
        <v>#VALUE!</v>
      </c>
      <c r="BIL38">
        <v>5.6698809000288</v>
      </c>
      <c r="BIM38" t="e">
        <f>bvarM1^2</f>
        <v>#VALUE!</v>
      </c>
      <c r="BIN38" t="e">
        <f>cvarM1^2</f>
        <v>#VALUE!</v>
      </c>
      <c r="BIO38" t="e">
        <f>mvarM1^2</f>
        <v>#VALUE!</v>
      </c>
      <c r="BIP38" s="24" t="e">
        <f t="shared" si="684"/>
        <v>#VALUE!</v>
      </c>
      <c r="BIQ38" s="24" t="e">
        <f t="shared" si="685"/>
        <v>#VALUE!</v>
      </c>
      <c r="BIR38" s="24" t="e">
        <f t="shared" si="686"/>
        <v>#VALUE!</v>
      </c>
      <c r="BIS38">
        <v>2.3795079618061E-4</v>
      </c>
      <c r="BIT38" t="e">
        <f>bvarM4^2</f>
        <v>#VALUE!</v>
      </c>
      <c r="BIU38" t="e">
        <f>cvarM4^2</f>
        <v>#VALUE!</v>
      </c>
      <c r="BIV38" t="e">
        <f>mvarM4^2</f>
        <v>#VALUE!</v>
      </c>
      <c r="BIW38" s="24" t="e">
        <f t="shared" si="687"/>
        <v>#VALUE!</v>
      </c>
      <c r="BIX38" s="24" t="e">
        <f t="shared" si="688"/>
        <v>#VALUE!</v>
      </c>
      <c r="BIY38" s="24" t="e">
        <f t="shared" si="689"/>
        <v>#VALUE!</v>
      </c>
      <c r="BIZ38">
        <v>7.2160407462823993E-5</v>
      </c>
      <c r="BJA38" t="e">
        <f>bvarM7*bvarM9</f>
        <v>#VALUE!</v>
      </c>
      <c r="BJB38" t="e">
        <f>cvarM7*cvarM9</f>
        <v>#VALUE!</v>
      </c>
      <c r="BJC38" t="e">
        <f>mvarM7*mvarM9</f>
        <v>#VALUE!</v>
      </c>
      <c r="BJD38" s="24" t="e">
        <f t="shared" si="690"/>
        <v>#VALUE!</v>
      </c>
      <c r="BJE38" s="24" t="e">
        <f t="shared" si="691"/>
        <v>#VALUE!</v>
      </c>
      <c r="BJF38" s="24" t="e">
        <f t="shared" si="692"/>
        <v>#VALUE!</v>
      </c>
      <c r="BJG38"/>
      <c r="BJH38"/>
      <c r="BJI38"/>
      <c r="BJJ38"/>
      <c r="BJK38" s="24">
        <f t="shared" si="693"/>
        <v>0</v>
      </c>
      <c r="BJL38" s="24">
        <f t="shared" si="694"/>
        <v>0</v>
      </c>
      <c r="BJM38" s="24">
        <f t="shared" si="695"/>
        <v>0</v>
      </c>
      <c r="BJN38">
        <v>5.9934695506505997E-4</v>
      </c>
      <c r="BJO38" t="e">
        <f>bvarM6^2</f>
        <v>#VALUE!</v>
      </c>
      <c r="BJP38" t="e">
        <f>cvarM6^2</f>
        <v>#VALUE!</v>
      </c>
      <c r="BJQ38" t="e">
        <f>mvarM6^2</f>
        <v>#VALUE!</v>
      </c>
      <c r="BJR38" s="24" t="e">
        <f t="shared" si="696"/>
        <v>#VALUE!</v>
      </c>
      <c r="BJS38" s="24" t="e">
        <f t="shared" si="697"/>
        <v>#VALUE!</v>
      </c>
      <c r="BJT38" s="24" t="e">
        <f t="shared" si="698"/>
        <v>#VALUE!</v>
      </c>
      <c r="BJU38">
        <v>9.1967554334635E-6</v>
      </c>
      <c r="BJV38" t="e">
        <f>bvarM2*bvarM4</f>
        <v>#VALUE!</v>
      </c>
      <c r="BJW38" t="e">
        <f>cvarM2*cvarM4</f>
        <v>#VALUE!</v>
      </c>
      <c r="BJX38" t="e">
        <f>mvarM2*mvarM4</f>
        <v>#VALUE!</v>
      </c>
      <c r="BJY38" s="24" t="e">
        <f t="shared" si="699"/>
        <v>#VALUE!</v>
      </c>
      <c r="BJZ38" s="24" t="e">
        <f t="shared" si="700"/>
        <v>#VALUE!</v>
      </c>
      <c r="BKA38" s="24" t="e">
        <f t="shared" si="701"/>
        <v>#VALUE!</v>
      </c>
      <c r="BKB38">
        <v>1.0508747364172001E-8</v>
      </c>
      <c r="BKC38" t="e">
        <f>bvarM6^2</f>
        <v>#VALUE!</v>
      </c>
      <c r="BKD38" t="e">
        <f>cvarM6^2</f>
        <v>#VALUE!</v>
      </c>
      <c r="BKE38" t="e">
        <f>mvarM6^2</f>
        <v>#VALUE!</v>
      </c>
      <c r="BKF38" s="24" t="e">
        <f t="shared" si="702"/>
        <v>#VALUE!</v>
      </c>
      <c r="BKG38" s="24" t="e">
        <f t="shared" si="703"/>
        <v>#VALUE!</v>
      </c>
      <c r="BKH38" s="24" t="e">
        <f t="shared" si="704"/>
        <v>#VALUE!</v>
      </c>
      <c r="BKI38">
        <v>6.6223823052748003E-6</v>
      </c>
      <c r="BKJ38" t="e">
        <f>bvarM7*bvarM9</f>
        <v>#VALUE!</v>
      </c>
      <c r="BKK38" t="e">
        <f>cvarM7*cvarM9</f>
        <v>#VALUE!</v>
      </c>
      <c r="BKL38" t="e">
        <f>mvarM7*mvarM9</f>
        <v>#VALUE!</v>
      </c>
      <c r="BKM38" s="24" t="e">
        <f t="shared" si="705"/>
        <v>#VALUE!</v>
      </c>
      <c r="BKN38" s="24" t="e">
        <f t="shared" si="706"/>
        <v>#VALUE!</v>
      </c>
      <c r="BKO38" s="24" t="e">
        <f t="shared" si="707"/>
        <v>#VALUE!</v>
      </c>
      <c r="BKP38">
        <v>5.5041187157486996E-7</v>
      </c>
      <c r="BKQ38" t="e">
        <f>bvarHC1^2</f>
        <v>#VALUE!</v>
      </c>
      <c r="BKR38" t="e">
        <f>cvarHC1^2</f>
        <v>#VALUE!</v>
      </c>
      <c r="BKS38" t="e">
        <f>mvarHC1^2</f>
        <v>#VALUE!</v>
      </c>
      <c r="BKT38" s="24" t="e">
        <f t="shared" si="708"/>
        <v>#VALUE!</v>
      </c>
      <c r="BKU38" s="24" t="e">
        <f t="shared" si="709"/>
        <v>#VALUE!</v>
      </c>
      <c r="BKV38" s="24" t="e">
        <f t="shared" si="710"/>
        <v>#VALUE!</v>
      </c>
      <c r="BKW38">
        <v>5.7399784293550003E-8</v>
      </c>
      <c r="BKX38" t="e">
        <f>bvarM7^3</f>
        <v>#VALUE!</v>
      </c>
      <c r="BKY38" t="e">
        <f>cvarM7^3</f>
        <v>#VALUE!</v>
      </c>
      <c r="BKZ38" t="e">
        <f>mvarM7^3</f>
        <v>#VALUE!</v>
      </c>
      <c r="BLA38" s="24" t="e">
        <f t="shared" si="711"/>
        <v>#VALUE!</v>
      </c>
      <c r="BLB38" s="24" t="e">
        <f t="shared" si="712"/>
        <v>#VALUE!</v>
      </c>
      <c r="BLC38" s="24" t="e">
        <f t="shared" si="713"/>
        <v>#VALUE!</v>
      </c>
      <c r="BLD38">
        <v>4.4258589700567E-4</v>
      </c>
      <c r="BLE38" t="e">
        <f>bvarM6^2</f>
        <v>#VALUE!</v>
      </c>
      <c r="BLF38" t="e">
        <f>cvarM6^2</f>
        <v>#VALUE!</v>
      </c>
      <c r="BLG38" t="e">
        <f>mvarM6^2</f>
        <v>#VALUE!</v>
      </c>
      <c r="BLH38" s="24" t="e">
        <f t="shared" si="714"/>
        <v>#VALUE!</v>
      </c>
      <c r="BLI38" s="24" t="e">
        <f t="shared" si="715"/>
        <v>#VALUE!</v>
      </c>
      <c r="BLJ38" s="24" t="e">
        <f t="shared" si="716"/>
        <v>#VALUE!</v>
      </c>
      <c r="BLK38">
        <v>7.3342667035883997E-5</v>
      </c>
      <c r="BLL38" t="e">
        <f>bvarM2*bvarM6</f>
        <v>#VALUE!</v>
      </c>
      <c r="BLM38" t="e">
        <f>cvarM2*cvarM6</f>
        <v>#VALUE!</v>
      </c>
      <c r="BLN38" t="e">
        <f>mvarM2*mvarM6</f>
        <v>#VALUE!</v>
      </c>
      <c r="BLO38" s="24" t="e">
        <f t="shared" si="717"/>
        <v>#VALUE!</v>
      </c>
      <c r="BLP38" s="24" t="e">
        <f t="shared" si="718"/>
        <v>#VALUE!</v>
      </c>
      <c r="BLQ38" s="24" t="e">
        <f t="shared" si="719"/>
        <v>#VALUE!</v>
      </c>
      <c r="BLR38">
        <v>-5.3649176318634999E-9</v>
      </c>
      <c r="BLS38" t="e">
        <f>bvarM4*bvarM7</f>
        <v>#VALUE!</v>
      </c>
      <c r="BLT38" t="e">
        <f>cvarM4*cvarM7</f>
        <v>#VALUE!</v>
      </c>
      <c r="BLU38" t="e">
        <f>mvarM4*mvarM7</f>
        <v>#VALUE!</v>
      </c>
      <c r="BLV38" s="24" t="e">
        <f t="shared" si="720"/>
        <v>#VALUE!</v>
      </c>
      <c r="BLW38" s="24" t="e">
        <f t="shared" si="721"/>
        <v>#VALUE!</v>
      </c>
      <c r="BLX38" s="24" t="e">
        <f t="shared" si="722"/>
        <v>#VALUE!</v>
      </c>
      <c r="BLY38">
        <v>-1.1113203350779E-4</v>
      </c>
      <c r="BLZ38" t="e">
        <f>bvarM3^2</f>
        <v>#VALUE!</v>
      </c>
      <c r="BMA38" t="e">
        <f>cvarM3^2</f>
        <v>#VALUE!</v>
      </c>
      <c r="BMB38" t="e">
        <f>mvarM3^2</f>
        <v>#VALUE!</v>
      </c>
      <c r="BMC38" s="24" t="e">
        <f t="shared" si="723"/>
        <v>#VALUE!</v>
      </c>
      <c r="BMD38" s="24" t="e">
        <f t="shared" si="724"/>
        <v>#VALUE!</v>
      </c>
      <c r="BME38" s="24" t="e">
        <f t="shared" si="725"/>
        <v>#VALUE!</v>
      </c>
      <c r="BMF38">
        <v>2.0465924736747E-5</v>
      </c>
      <c r="BMG38" t="e">
        <f>bvarM4*bvarM9</f>
        <v>#VALUE!</v>
      </c>
      <c r="BMH38" t="e">
        <f>cvarM4*cvarM9</f>
        <v>#VALUE!</v>
      </c>
      <c r="BMI38" t="e">
        <f>mvarM4*mvarM9</f>
        <v>#VALUE!</v>
      </c>
      <c r="BMJ38" s="24" t="e">
        <f t="shared" si="726"/>
        <v>#VALUE!</v>
      </c>
      <c r="BMK38" s="24" t="e">
        <f t="shared" si="727"/>
        <v>#VALUE!</v>
      </c>
      <c r="BML38" s="24" t="e">
        <f t="shared" si="728"/>
        <v>#VALUE!</v>
      </c>
      <c r="BMM38">
        <v>-6.4094054328587995E-10</v>
      </c>
      <c r="BMN38" t="e">
        <f>bvarM4^3</f>
        <v>#VALUE!</v>
      </c>
      <c r="BMO38" t="e">
        <f>cvarM4^3</f>
        <v>#VALUE!</v>
      </c>
      <c r="BMP38" t="e">
        <f>mvarM4^3</f>
        <v>#VALUE!</v>
      </c>
      <c r="BMQ38" s="24" t="e">
        <f t="shared" si="729"/>
        <v>#VALUE!</v>
      </c>
      <c r="BMR38" s="24" t="e">
        <f t="shared" si="730"/>
        <v>#VALUE!</v>
      </c>
      <c r="BMS38" s="24" t="e">
        <f t="shared" si="731"/>
        <v>#VALUE!</v>
      </c>
      <c r="BMT38">
        <v>-2.8639336588637998E-5</v>
      </c>
      <c r="BMU38" t="e">
        <f>bvarM6^2</f>
        <v>#VALUE!</v>
      </c>
      <c r="BMV38" t="e">
        <f>cvarM6^2</f>
        <v>#VALUE!</v>
      </c>
      <c r="BMW38" t="e">
        <f>mvarM6^2</f>
        <v>#VALUE!</v>
      </c>
      <c r="BMX38" s="24" t="e">
        <f t="shared" si="732"/>
        <v>#VALUE!</v>
      </c>
      <c r="BMY38" s="24" t="e">
        <f t="shared" si="733"/>
        <v>#VALUE!</v>
      </c>
      <c r="BMZ38" s="24" t="e">
        <f t="shared" si="734"/>
        <v>#VALUE!</v>
      </c>
      <c r="BNA38">
        <v>-0.83278421776335998</v>
      </c>
      <c r="BNB38" t="e">
        <f>bvarM1*bvarM9</f>
        <v>#VALUE!</v>
      </c>
      <c r="BNC38" t="e">
        <f>cvarM1*cvarM9</f>
        <v>#VALUE!</v>
      </c>
      <c r="BND38" t="e">
        <f>mvarM1*mvarM9</f>
        <v>#VALUE!</v>
      </c>
      <c r="BNE38" s="24" t="e">
        <f t="shared" si="735"/>
        <v>#VALUE!</v>
      </c>
      <c r="BNF38" s="24" t="e">
        <f t="shared" si="736"/>
        <v>#VALUE!</v>
      </c>
      <c r="BNG38" s="24" t="e">
        <f t="shared" si="737"/>
        <v>#VALUE!</v>
      </c>
      <c r="BNH38">
        <v>-6.0982934403003001E-9</v>
      </c>
      <c r="BNI38" t="e">
        <f>bvarHC2^2</f>
        <v>#VALUE!</v>
      </c>
      <c r="BNJ38" t="e">
        <f>cvarHC2^2</f>
        <v>#VALUE!</v>
      </c>
      <c r="BNK38" t="e">
        <f>mvarHC2^2</f>
        <v>#VALUE!</v>
      </c>
      <c r="BNL38" s="24" t="e">
        <f t="shared" si="738"/>
        <v>#VALUE!</v>
      </c>
      <c r="BNM38" s="24" t="e">
        <f t="shared" si="739"/>
        <v>#VALUE!</v>
      </c>
      <c r="BNN38" s="24" t="e">
        <f t="shared" si="740"/>
        <v>#VALUE!</v>
      </c>
      <c r="BNO38">
        <v>3.2348204380152002E-6</v>
      </c>
      <c r="BNP38" t="e">
        <f>bvarM3^3</f>
        <v>#VALUE!</v>
      </c>
      <c r="BNQ38" t="e">
        <f>cvarM3^3</f>
        <v>#VALUE!</v>
      </c>
      <c r="BNR38" t="e">
        <f>mvarM3^3</f>
        <v>#VALUE!</v>
      </c>
      <c r="BNS38" s="24" t="e">
        <f t="shared" si="741"/>
        <v>#VALUE!</v>
      </c>
      <c r="BNT38" s="24" t="e">
        <f t="shared" si="742"/>
        <v>#VALUE!</v>
      </c>
      <c r="BNU38" s="24" t="e">
        <f t="shared" si="743"/>
        <v>#VALUE!</v>
      </c>
      <c r="BNV38">
        <v>2.3136161300510001E-5</v>
      </c>
      <c r="BNW38" t="e">
        <f>bvarM4*bvarM9</f>
        <v>#VALUE!</v>
      </c>
      <c r="BNX38" t="e">
        <f>cvarM4*cvarM9</f>
        <v>#VALUE!</v>
      </c>
      <c r="BNY38" t="e">
        <f>mvarM4*mvarM9</f>
        <v>#VALUE!</v>
      </c>
      <c r="BNZ38" s="24" t="e">
        <f t="shared" si="744"/>
        <v>#VALUE!</v>
      </c>
      <c r="BOA38" s="24" t="e">
        <f t="shared" si="745"/>
        <v>#VALUE!</v>
      </c>
      <c r="BOB38" s="24" t="e">
        <f t="shared" si="746"/>
        <v>#VALUE!</v>
      </c>
      <c r="BOC38"/>
      <c r="BOD38"/>
      <c r="BOE38"/>
      <c r="BOF38"/>
      <c r="BOG38" s="24">
        <f t="shared" si="747"/>
        <v>0</v>
      </c>
      <c r="BOH38" s="24">
        <f t="shared" si="748"/>
        <v>0</v>
      </c>
      <c r="BOI38" s="24">
        <f t="shared" si="749"/>
        <v>0</v>
      </c>
      <c r="BOJ38">
        <v>-3.0544399969418E-6</v>
      </c>
      <c r="BOK38" t="e">
        <f>bvarM4^2</f>
        <v>#VALUE!</v>
      </c>
      <c r="BOL38" t="e">
        <f>cvarM4^2</f>
        <v>#VALUE!</v>
      </c>
      <c r="BOM38" t="e">
        <f>mvarM4^2</f>
        <v>#VALUE!</v>
      </c>
      <c r="BON38" s="24" t="e">
        <f t="shared" si="750"/>
        <v>#VALUE!</v>
      </c>
      <c r="BOO38" s="24" t="e">
        <f t="shared" si="751"/>
        <v>#VALUE!</v>
      </c>
      <c r="BOP38" s="24" t="e">
        <f t="shared" si="752"/>
        <v>#VALUE!</v>
      </c>
      <c r="BOQ38">
        <v>-1.1908514236126E-5</v>
      </c>
      <c r="BOR38" t="e">
        <f>bvarM2*bvarM4</f>
        <v>#VALUE!</v>
      </c>
      <c r="BOS38" t="e">
        <f>cvarM2*cvarM4</f>
        <v>#VALUE!</v>
      </c>
      <c r="BOT38" t="e">
        <f>mvarM2*mvarM4</f>
        <v>#VALUE!</v>
      </c>
      <c r="BOU38" s="24" t="e">
        <f t="shared" si="753"/>
        <v>#VALUE!</v>
      </c>
      <c r="BOV38" s="24" t="e">
        <f t="shared" si="754"/>
        <v>#VALUE!</v>
      </c>
      <c r="BOW38" s="24" t="e">
        <f t="shared" si="755"/>
        <v>#VALUE!</v>
      </c>
      <c r="BOX38">
        <v>-5.5475415776228E-7</v>
      </c>
      <c r="BOY38" t="e">
        <f>bvarM7^2</f>
        <v>#VALUE!</v>
      </c>
      <c r="BOZ38" t="e">
        <f>cvarM7^2</f>
        <v>#VALUE!</v>
      </c>
      <c r="BPA38" t="e">
        <f>mvarM7^2</f>
        <v>#VALUE!</v>
      </c>
      <c r="BPB38" s="24" t="e">
        <f t="shared" si="756"/>
        <v>#VALUE!</v>
      </c>
      <c r="BPC38" s="24" t="e">
        <f t="shared" si="757"/>
        <v>#VALUE!</v>
      </c>
      <c r="BPD38" s="24" t="e">
        <f t="shared" si="758"/>
        <v>#VALUE!</v>
      </c>
      <c r="BPE38">
        <v>-5.0309454493301998E-4</v>
      </c>
      <c r="BPF38" t="e">
        <f>bvarM7^2</f>
        <v>#VALUE!</v>
      </c>
      <c r="BPG38" t="e">
        <f>cvarM7^2</f>
        <v>#VALUE!</v>
      </c>
      <c r="BPH38" t="e">
        <f>mvarM7^2</f>
        <v>#VALUE!</v>
      </c>
      <c r="BPI38" s="24" t="e">
        <f t="shared" si="759"/>
        <v>#VALUE!</v>
      </c>
      <c r="BPJ38" s="24" t="e">
        <f t="shared" si="760"/>
        <v>#VALUE!</v>
      </c>
      <c r="BPK38" s="24" t="e">
        <f t="shared" si="761"/>
        <v>#VALUE!</v>
      </c>
      <c r="BPL38">
        <v>9.5578884492568004E-4</v>
      </c>
      <c r="BPM38" t="e">
        <f>bvarM7^3</f>
        <v>#VALUE!</v>
      </c>
      <c r="BPN38" t="e">
        <f>cvarM7^3</f>
        <v>#VALUE!</v>
      </c>
      <c r="BPO38" t="e">
        <f>mvarM7^3</f>
        <v>#VALUE!</v>
      </c>
      <c r="BPP38" s="24" t="e">
        <f t="shared" si="762"/>
        <v>#VALUE!</v>
      </c>
      <c r="BPQ38" s="24" t="e">
        <f t="shared" si="763"/>
        <v>#VALUE!</v>
      </c>
      <c r="BPR38" s="24" t="e">
        <f t="shared" si="764"/>
        <v>#VALUE!</v>
      </c>
      <c r="BPS38">
        <v>-4.2892923234816002E-10</v>
      </c>
      <c r="BPT38" t="e">
        <f>bvarM4^3</f>
        <v>#VALUE!</v>
      </c>
      <c r="BPU38" t="e">
        <f>cvarM4^3</f>
        <v>#VALUE!</v>
      </c>
      <c r="BPV38" t="e">
        <f>mvarM4^3</f>
        <v>#VALUE!</v>
      </c>
      <c r="BPW38" s="24" t="e">
        <f t="shared" si="765"/>
        <v>#VALUE!</v>
      </c>
      <c r="BPX38" s="24" t="e">
        <f t="shared" si="766"/>
        <v>#VALUE!</v>
      </c>
      <c r="BPY38" s="24" t="e">
        <f t="shared" si="767"/>
        <v>#VALUE!</v>
      </c>
      <c r="BQD38" s="24">
        <f t="shared" si="768"/>
        <v>0</v>
      </c>
      <c r="BQE38" s="24">
        <f t="shared" si="769"/>
        <v>0</v>
      </c>
      <c r="BQF38" s="24">
        <f t="shared" si="770"/>
        <v>0</v>
      </c>
      <c r="BQG38">
        <v>1.7166352716576001E-4</v>
      </c>
      <c r="BQH38" t="e">
        <f>bvarM9^2</f>
        <v>#VALUE!</v>
      </c>
      <c r="BQI38" t="e">
        <f>cvarM9^2</f>
        <v>#VALUE!</v>
      </c>
      <c r="BQJ38" t="e">
        <f>mvarM9^2</f>
        <v>#VALUE!</v>
      </c>
      <c r="BQK38" s="24" t="e">
        <f t="shared" si="771"/>
        <v>#VALUE!</v>
      </c>
      <c r="BQL38" s="24" t="e">
        <f t="shared" si="772"/>
        <v>#VALUE!</v>
      </c>
      <c r="BQM38" s="24" t="e">
        <f t="shared" si="773"/>
        <v>#VALUE!</v>
      </c>
      <c r="BQN38">
        <v>-6.6060815412426997E-16</v>
      </c>
      <c r="BQO38" t="e">
        <f>bvarHC1^3</f>
        <v>#VALUE!</v>
      </c>
      <c r="BQP38" t="e">
        <f>cvarHC1^3</f>
        <v>#VALUE!</v>
      </c>
      <c r="BQQ38" t="e">
        <f>mvarHC1^3</f>
        <v>#VALUE!</v>
      </c>
      <c r="BQR38" s="24" t="e">
        <f t="shared" si="774"/>
        <v>#VALUE!</v>
      </c>
      <c r="BQS38" s="24" t="e">
        <f t="shared" si="775"/>
        <v>#VALUE!</v>
      </c>
      <c r="BQT38" s="24" t="e">
        <f t="shared" si="776"/>
        <v>#VALUE!</v>
      </c>
      <c r="BQY38" s="24">
        <f t="shared" si="777"/>
        <v>0</v>
      </c>
      <c r="BQZ38" s="24">
        <f t="shared" si="778"/>
        <v>0</v>
      </c>
      <c r="BRA38" s="24">
        <f t="shared" si="779"/>
        <v>0</v>
      </c>
      <c r="BRF38" s="24">
        <f t="shared" si="780"/>
        <v>0</v>
      </c>
      <c r="BRG38" s="24">
        <f t="shared" si="781"/>
        <v>0</v>
      </c>
      <c r="BRH38" s="24">
        <f t="shared" si="782"/>
        <v>0</v>
      </c>
      <c r="BRM38" s="24">
        <f t="shared" si="783"/>
        <v>0</v>
      </c>
      <c r="BRN38" s="24">
        <f t="shared" si="784"/>
        <v>0</v>
      </c>
      <c r="BRO38" s="24">
        <f t="shared" si="785"/>
        <v>0</v>
      </c>
      <c r="BRT38" s="24">
        <f t="shared" si="786"/>
        <v>0</v>
      </c>
      <c r="BRU38" s="24">
        <f t="shared" si="787"/>
        <v>0</v>
      </c>
      <c r="BRV38" s="24">
        <f t="shared" si="788"/>
        <v>0</v>
      </c>
      <c r="BRW38">
        <v>1.2894870925385E-4</v>
      </c>
      <c r="BRX38" t="e">
        <f>bvarM9^2</f>
        <v>#VALUE!</v>
      </c>
      <c r="BRY38" t="e">
        <f>cvarM9^2</f>
        <v>#VALUE!</v>
      </c>
      <c r="BRZ38" t="e">
        <f>mvarM9^2</f>
        <v>#VALUE!</v>
      </c>
      <c r="BSA38" s="24" t="e">
        <f t="shared" si="789"/>
        <v>#VALUE!</v>
      </c>
      <c r="BSB38" s="24" t="e">
        <f t="shared" si="790"/>
        <v>#VALUE!</v>
      </c>
      <c r="BSC38" s="24" t="e">
        <f t="shared" si="791"/>
        <v>#VALUE!</v>
      </c>
      <c r="BSD38">
        <v>-5.7295884309851999E-9</v>
      </c>
      <c r="BSE38" t="e">
        <f>bvarHC2^2</f>
        <v>#VALUE!</v>
      </c>
      <c r="BSF38" t="e">
        <f>cvarHC2^2</f>
        <v>#VALUE!</v>
      </c>
      <c r="BSG38" t="e">
        <f>mvarHC2^2</f>
        <v>#VALUE!</v>
      </c>
      <c r="BSH38" s="24" t="e">
        <f t="shared" si="792"/>
        <v>#VALUE!</v>
      </c>
      <c r="BSI38" s="24" t="e">
        <f t="shared" si="793"/>
        <v>#VALUE!</v>
      </c>
      <c r="BSJ38" s="24" t="e">
        <f t="shared" si="794"/>
        <v>#VALUE!</v>
      </c>
      <c r="BSK38">
        <v>2.1528160205451001E-7</v>
      </c>
      <c r="BSL38" t="e">
        <f>bvarM4^3</f>
        <v>#VALUE!</v>
      </c>
      <c r="BSM38" t="e">
        <f>cvarM4^3</f>
        <v>#VALUE!</v>
      </c>
      <c r="BSN38" t="e">
        <f>mvarM4^3</f>
        <v>#VALUE!</v>
      </c>
      <c r="BSO38" s="24" t="e">
        <f t="shared" si="795"/>
        <v>#VALUE!</v>
      </c>
      <c r="BSP38" s="24" t="e">
        <f t="shared" si="796"/>
        <v>#VALUE!</v>
      </c>
      <c r="BSQ38" s="24" t="e">
        <f t="shared" si="797"/>
        <v>#VALUE!</v>
      </c>
      <c r="BSV38" s="24">
        <f t="shared" si="798"/>
        <v>0</v>
      </c>
      <c r="BSW38" s="24">
        <f t="shared" si="799"/>
        <v>0</v>
      </c>
      <c r="BSX38" s="24">
        <f t="shared" si="800"/>
        <v>0</v>
      </c>
      <c r="BTC38" s="24">
        <f t="shared" si="801"/>
        <v>0</v>
      </c>
      <c r="BTD38" s="24">
        <f t="shared" si="802"/>
        <v>0</v>
      </c>
      <c r="BTE38" s="24">
        <f t="shared" si="803"/>
        <v>0</v>
      </c>
      <c r="BTJ38" s="24">
        <f t="shared" si="804"/>
        <v>0</v>
      </c>
      <c r="BTK38" s="24">
        <f t="shared" si="805"/>
        <v>0</v>
      </c>
      <c r="BTL38" s="24">
        <f t="shared" si="806"/>
        <v>0</v>
      </c>
      <c r="BTM38">
        <v>-8.5414402563385004E-5</v>
      </c>
      <c r="BTN38" t="e">
        <f>bvarM6^3</f>
        <v>#VALUE!</v>
      </c>
      <c r="BTO38" t="e">
        <f>cvarM6^3</f>
        <v>#VALUE!</v>
      </c>
      <c r="BTP38" t="e">
        <f>mvarM6^3</f>
        <v>#VALUE!</v>
      </c>
      <c r="BTQ38" s="24" t="e">
        <f t="shared" si="807"/>
        <v>#VALUE!</v>
      </c>
      <c r="BTR38" s="24" t="e">
        <f t="shared" si="808"/>
        <v>#VALUE!</v>
      </c>
      <c r="BTS38" s="24" t="e">
        <f t="shared" si="809"/>
        <v>#VALUE!</v>
      </c>
      <c r="BTX38" s="24">
        <f t="shared" si="810"/>
        <v>0</v>
      </c>
      <c r="BTY38" s="24">
        <f t="shared" si="811"/>
        <v>0</v>
      </c>
      <c r="BTZ38" s="24">
        <f t="shared" si="812"/>
        <v>0</v>
      </c>
      <c r="BUA38">
        <v>4.0413561599825001E-5</v>
      </c>
      <c r="BUB38" t="e">
        <f>bvarM7^3</f>
        <v>#VALUE!</v>
      </c>
      <c r="BUC38" t="e">
        <f>cvarM7^3</f>
        <v>#VALUE!</v>
      </c>
      <c r="BUD38" t="e">
        <f>mvarM7^3</f>
        <v>#VALUE!</v>
      </c>
      <c r="BUE38" s="24" t="e">
        <f t="shared" si="813"/>
        <v>#VALUE!</v>
      </c>
      <c r="BUF38" s="24" t="e">
        <f t="shared" si="814"/>
        <v>#VALUE!</v>
      </c>
      <c r="BUG38" s="24" t="e">
        <f t="shared" si="815"/>
        <v>#VALUE!</v>
      </c>
      <c r="BUL38" s="24">
        <f t="shared" si="816"/>
        <v>0</v>
      </c>
      <c r="BUM38" s="24">
        <f t="shared" si="817"/>
        <v>0</v>
      </c>
      <c r="BUN38" s="24">
        <f t="shared" si="818"/>
        <v>0</v>
      </c>
      <c r="BUO38">
        <v>-4.5127206360109999E-10</v>
      </c>
      <c r="BUP38" t="e">
        <f>bvarM4^3</f>
        <v>#VALUE!</v>
      </c>
      <c r="BUQ38" t="e">
        <f>cvarM4^3</f>
        <v>#VALUE!</v>
      </c>
      <c r="BUR38" t="e">
        <f>mvarM4^3</f>
        <v>#VALUE!</v>
      </c>
      <c r="BUS38" s="24" t="e">
        <f t="shared" si="819"/>
        <v>#VALUE!</v>
      </c>
      <c r="BUT38" s="24" t="e">
        <f t="shared" si="820"/>
        <v>#VALUE!</v>
      </c>
      <c r="BUU38" s="24" t="e">
        <f t="shared" si="821"/>
        <v>#VALUE!</v>
      </c>
      <c r="BUZ38" s="24">
        <f t="shared" si="822"/>
        <v>0</v>
      </c>
      <c r="BVA38" s="24">
        <f t="shared" si="823"/>
        <v>0</v>
      </c>
      <c r="BVB38" s="24">
        <f t="shared" si="824"/>
        <v>0</v>
      </c>
      <c r="BVC38">
        <v>-7.5455153795933998E-5</v>
      </c>
      <c r="BVD38" t="e">
        <f>bvarM6^3</f>
        <v>#VALUE!</v>
      </c>
      <c r="BVE38" t="e">
        <f>cvarM6^3</f>
        <v>#VALUE!</v>
      </c>
      <c r="BVF38" t="e">
        <f>mvarM6^3</f>
        <v>#VALUE!</v>
      </c>
      <c r="BVG38" s="24" t="e">
        <f t="shared" si="825"/>
        <v>#VALUE!</v>
      </c>
      <c r="BVH38" s="24" t="e">
        <f t="shared" si="826"/>
        <v>#VALUE!</v>
      </c>
      <c r="BVI38" s="24" t="e">
        <f t="shared" si="827"/>
        <v>#VALUE!</v>
      </c>
      <c r="BVJ38">
        <v>5.5032582102700997E-8</v>
      </c>
      <c r="BVK38" t="e">
        <f>bvarM6^2</f>
        <v>#VALUE!</v>
      </c>
      <c r="BVL38" t="e">
        <f>cvarM6^2</f>
        <v>#VALUE!</v>
      </c>
      <c r="BVM38" t="e">
        <f>mvarM6^2</f>
        <v>#VALUE!</v>
      </c>
      <c r="BVN38" s="24" t="e">
        <f t="shared" si="828"/>
        <v>#VALUE!</v>
      </c>
      <c r="BVO38" s="24" t="e">
        <f t="shared" si="829"/>
        <v>#VALUE!</v>
      </c>
      <c r="BVP38" s="24" t="e">
        <f t="shared" si="830"/>
        <v>#VALUE!</v>
      </c>
      <c r="BVQ38">
        <v>-3.9294571999695E-11</v>
      </c>
      <c r="BVR38" t="e">
        <f>bvarHC1^3</f>
        <v>#VALUE!</v>
      </c>
      <c r="BVS38" t="e">
        <f>cvarHC1^3</f>
        <v>#VALUE!</v>
      </c>
      <c r="BVT38" t="e">
        <f>mvarHC1^3</f>
        <v>#VALUE!</v>
      </c>
      <c r="BVU38" s="24" t="e">
        <f t="shared" si="831"/>
        <v>#VALUE!</v>
      </c>
      <c r="BVV38" s="24" t="e">
        <f t="shared" si="832"/>
        <v>#VALUE!</v>
      </c>
      <c r="BVW38" s="24" t="e">
        <f t="shared" si="833"/>
        <v>#VALUE!</v>
      </c>
      <c r="BVX38">
        <v>-3.2435038888267002E-3</v>
      </c>
      <c r="BVY38" t="e">
        <f>bvarM7^2</f>
        <v>#VALUE!</v>
      </c>
      <c r="BVZ38" t="e">
        <f>cvarM7^2</f>
        <v>#VALUE!</v>
      </c>
      <c r="BWA38" t="e">
        <f>mvarM7^2</f>
        <v>#VALUE!</v>
      </c>
      <c r="BWB38" s="24" t="e">
        <f t="shared" si="834"/>
        <v>#VALUE!</v>
      </c>
      <c r="BWC38" s="24" t="e">
        <f t="shared" si="835"/>
        <v>#VALUE!</v>
      </c>
      <c r="BWD38" s="24" t="e">
        <f t="shared" si="836"/>
        <v>#VALUE!</v>
      </c>
      <c r="BWI38" s="24">
        <f t="shared" si="837"/>
        <v>0</v>
      </c>
      <c r="BWJ38" s="24">
        <f t="shared" si="838"/>
        <v>0</v>
      </c>
      <c r="BWK38" s="24">
        <f t="shared" si="839"/>
        <v>0</v>
      </c>
      <c r="BWL38">
        <v>9.7657479108324998E-5</v>
      </c>
      <c r="BWM38" t="e">
        <f>bvarM7^3</f>
        <v>#VALUE!</v>
      </c>
      <c r="BWN38" t="e">
        <f>cvarM7^3</f>
        <v>#VALUE!</v>
      </c>
      <c r="BWO38" t="e">
        <f>mvarM7^3</f>
        <v>#VALUE!</v>
      </c>
      <c r="BWP38" s="24" t="e">
        <f t="shared" si="840"/>
        <v>#VALUE!</v>
      </c>
      <c r="BWQ38" s="24" t="e">
        <f t="shared" si="841"/>
        <v>#VALUE!</v>
      </c>
      <c r="BWR38" s="24" t="e">
        <f t="shared" si="842"/>
        <v>#VALUE!</v>
      </c>
      <c r="BWS38">
        <v>-3.2109710636254001E-3</v>
      </c>
      <c r="BWT38" t="e">
        <f>bvarM7^2</f>
        <v>#VALUE!</v>
      </c>
      <c r="BWU38" t="e">
        <f>cvarM7^2</f>
        <v>#VALUE!</v>
      </c>
      <c r="BWV38" t="e">
        <f>mvarM7^2</f>
        <v>#VALUE!</v>
      </c>
      <c r="BWW38" s="24" t="e">
        <f t="shared" si="843"/>
        <v>#VALUE!</v>
      </c>
      <c r="BWX38" s="24" t="e">
        <f t="shared" si="844"/>
        <v>#VALUE!</v>
      </c>
      <c r="BWY38" s="24" t="e">
        <f t="shared" si="845"/>
        <v>#VALUE!</v>
      </c>
      <c r="BWZ38">
        <v>-4.8834356804071001E-7</v>
      </c>
      <c r="BXA38" t="e">
        <f>bvarM7^2</f>
        <v>#VALUE!</v>
      </c>
      <c r="BXB38" t="e">
        <f>cvarM7^2</f>
        <v>#VALUE!</v>
      </c>
      <c r="BXC38" t="e">
        <f>mvarM7^2</f>
        <v>#VALUE!</v>
      </c>
      <c r="BXD38" s="24" t="e">
        <f t="shared" si="846"/>
        <v>#VALUE!</v>
      </c>
      <c r="BXE38" s="24" t="e">
        <f t="shared" si="847"/>
        <v>#VALUE!</v>
      </c>
      <c r="BXF38" s="24" t="e">
        <f t="shared" si="848"/>
        <v>#VALUE!</v>
      </c>
      <c r="BXK38" s="24">
        <f t="shared" si="849"/>
        <v>0</v>
      </c>
      <c r="BXL38" s="24">
        <f t="shared" si="850"/>
        <v>0</v>
      </c>
      <c r="BXM38" s="24">
        <f t="shared" si="851"/>
        <v>0</v>
      </c>
      <c r="BXN38">
        <v>-1.0966627547768E-4</v>
      </c>
      <c r="BXO38" t="e">
        <f>bvarM6^3</f>
        <v>#VALUE!</v>
      </c>
      <c r="BXP38" t="e">
        <f>cvarM6^3</f>
        <v>#VALUE!</v>
      </c>
      <c r="BXQ38" t="e">
        <f>mvarM6^3</f>
        <v>#VALUE!</v>
      </c>
      <c r="BXR38" s="24" t="e">
        <f t="shared" si="852"/>
        <v>#VALUE!</v>
      </c>
      <c r="BXS38" s="24" t="e">
        <f t="shared" si="853"/>
        <v>#VALUE!</v>
      </c>
      <c r="BXT38" s="24" t="e">
        <f t="shared" si="854"/>
        <v>#VALUE!</v>
      </c>
      <c r="BXY38" s="24">
        <f t="shared" si="855"/>
        <v>0</v>
      </c>
      <c r="BXZ38" s="24">
        <f t="shared" si="856"/>
        <v>0</v>
      </c>
      <c r="BYA38" s="24">
        <f t="shared" si="857"/>
        <v>0</v>
      </c>
      <c r="BYF38" s="24">
        <f t="shared" si="858"/>
        <v>0</v>
      </c>
      <c r="BYG38" s="24">
        <f t="shared" si="859"/>
        <v>0</v>
      </c>
      <c r="BYH38" s="24">
        <f t="shared" si="860"/>
        <v>0</v>
      </c>
      <c r="BYI38">
        <v>3.1883988501846001E-3</v>
      </c>
      <c r="BYJ38" t="e">
        <f>bvarM6^2</f>
        <v>#VALUE!</v>
      </c>
      <c r="BYK38" t="e">
        <f>cvarM6^2</f>
        <v>#VALUE!</v>
      </c>
      <c r="BYL38" t="e">
        <f>mvarM6^2</f>
        <v>#VALUE!</v>
      </c>
      <c r="BYM38" s="24" t="e">
        <f t="shared" si="861"/>
        <v>#VALUE!</v>
      </c>
      <c r="BYN38" s="24" t="e">
        <f t="shared" si="862"/>
        <v>#VALUE!</v>
      </c>
      <c r="BYO38" s="24" t="e">
        <f t="shared" si="863"/>
        <v>#VALUE!</v>
      </c>
      <c r="BYP38">
        <v>5.2954250927227002E-9</v>
      </c>
      <c r="BYQ38" t="e">
        <f>bvarM4^2</f>
        <v>#VALUE!</v>
      </c>
      <c r="BYR38" t="e">
        <f>cvarM4^2</f>
        <v>#VALUE!</v>
      </c>
      <c r="BYS38" t="e">
        <f>mvarM4^2</f>
        <v>#VALUE!</v>
      </c>
      <c r="BYT38" s="24" t="e">
        <f t="shared" si="864"/>
        <v>#VALUE!</v>
      </c>
      <c r="BYU38" s="24" t="e">
        <f t="shared" si="865"/>
        <v>#VALUE!</v>
      </c>
      <c r="BYV38" s="24" t="e">
        <f t="shared" si="866"/>
        <v>#VALUE!</v>
      </c>
    </row>
    <row r="39" spans="6:2024" x14ac:dyDescent="0.3">
      <c r="F39" s="82">
        <f t="shared" si="0"/>
        <v>0</v>
      </c>
      <c r="G39" s="82">
        <f t="shared" si="1"/>
        <v>0</v>
      </c>
      <c r="H39" s="82">
        <f t="shared" si="2"/>
        <v>0</v>
      </c>
      <c r="I39">
        <v>1.0112160204588E-4</v>
      </c>
      <c r="J39" t="e">
        <f>bvarM5*bvarM6</f>
        <v>#VALUE!</v>
      </c>
      <c r="K39" t="e">
        <f>cvarM5*cvarM6</f>
        <v>#VALUE!</v>
      </c>
      <c r="L39" t="e">
        <f>mvarM5*mvarM6</f>
        <v>#VALUE!</v>
      </c>
      <c r="M39" s="15" t="e">
        <f t="shared" si="3"/>
        <v>#VALUE!</v>
      </c>
      <c r="N39" s="15" t="e">
        <f t="shared" si="4"/>
        <v>#VALUE!</v>
      </c>
      <c r="O39" s="15" t="e">
        <f t="shared" si="5"/>
        <v>#VALUE!</v>
      </c>
      <c r="P39">
        <v>-1.7159547978639999E-5</v>
      </c>
      <c r="Q39" t="e">
        <f>bvarM4*bvarM8</f>
        <v>#VALUE!</v>
      </c>
      <c r="R39" t="e">
        <f>cvarM4*cvarM8</f>
        <v>#VALUE!</v>
      </c>
      <c r="S39" t="e">
        <f>mvarM4*mvarM8</f>
        <v>#VALUE!</v>
      </c>
      <c r="T39" s="15" t="e">
        <f t="shared" si="6"/>
        <v>#VALUE!</v>
      </c>
      <c r="U39" s="15" t="e">
        <f t="shared" si="7"/>
        <v>#VALUE!</v>
      </c>
      <c r="V39" s="15" t="e">
        <f t="shared" si="8"/>
        <v>#VALUE!</v>
      </c>
      <c r="W39">
        <v>-9.2954721398607007E-6</v>
      </c>
      <c r="X39" t="e">
        <f>bvarM5^2</f>
        <v>#VALUE!</v>
      </c>
      <c r="Y39" t="e">
        <f>cvarM5^2</f>
        <v>#VALUE!</v>
      </c>
      <c r="Z39" t="e">
        <f>mvarM5^2</f>
        <v>#VALUE!</v>
      </c>
      <c r="AA39" t="e">
        <f t="shared" si="9"/>
        <v>#VALUE!</v>
      </c>
      <c r="AB39" s="74" t="e">
        <f t="shared" si="10"/>
        <v>#VALUE!</v>
      </c>
      <c r="AC39" s="53" t="e">
        <f t="shared" si="11"/>
        <v>#VALUE!</v>
      </c>
      <c r="AD39">
        <v>-0.39347819907440001</v>
      </c>
      <c r="AE39" t="e">
        <f>bvarM1*bvarM7</f>
        <v>#VALUE!</v>
      </c>
      <c r="AF39" t="e">
        <f>cvarM1*cvarM7</f>
        <v>#VALUE!</v>
      </c>
      <c r="AG39" t="e">
        <f>mvarM1*mvarM7</f>
        <v>#VALUE!</v>
      </c>
      <c r="AH39" t="e">
        <f t="shared" si="12"/>
        <v>#VALUE!</v>
      </c>
      <c r="AI39" s="15" t="e">
        <f t="shared" si="13"/>
        <v>#VALUE!</v>
      </c>
      <c r="AJ39" s="53" t="e">
        <f t="shared" si="14"/>
        <v>#VALUE!</v>
      </c>
      <c r="AK39">
        <v>8.5194023123012996E-2</v>
      </c>
      <c r="AL39" t="e">
        <f>bvarM1*bvarM4</f>
        <v>#VALUE!</v>
      </c>
      <c r="AM39" t="e">
        <f>cvarM1*cvarM4</f>
        <v>#VALUE!</v>
      </c>
      <c r="AN39" t="e">
        <f>mvarM1*mvarM4</f>
        <v>#VALUE!</v>
      </c>
      <c r="AO39" s="15" t="e">
        <f t="shared" si="15"/>
        <v>#VALUE!</v>
      </c>
      <c r="AP39" s="15" t="e">
        <f t="shared" si="16"/>
        <v>#VALUE!</v>
      </c>
      <c r="AQ39" s="53" t="e">
        <f t="shared" si="17"/>
        <v>#VALUE!</v>
      </c>
      <c r="AR39">
        <v>-1.3150393388098E-6</v>
      </c>
      <c r="AS39" t="e">
        <f>bvarM3*bvarM8</f>
        <v>#VALUE!</v>
      </c>
      <c r="AT39" t="e">
        <f>cvarM3*cvarM8</f>
        <v>#VALUE!</v>
      </c>
      <c r="AU39" t="e">
        <f>mvarM3*mvarM8</f>
        <v>#VALUE!</v>
      </c>
      <c r="AV39" s="15" t="e">
        <f t="shared" si="18"/>
        <v>#VALUE!</v>
      </c>
      <c r="AW39" s="15" t="e">
        <f t="shared" si="19"/>
        <v>#VALUE!</v>
      </c>
      <c r="AX39" s="53" t="e">
        <f t="shared" si="20"/>
        <v>#VALUE!</v>
      </c>
      <c r="AY39">
        <v>2.0826334500812002E-6</v>
      </c>
      <c r="AZ39" t="e">
        <f>bvarM4*bvarM7</f>
        <v>#VALUE!</v>
      </c>
      <c r="BA39" t="e">
        <f>cvarM4*cvarM7</f>
        <v>#VALUE!</v>
      </c>
      <c r="BB39" t="e">
        <f>mvarM4*mvarM7</f>
        <v>#VALUE!</v>
      </c>
      <c r="BC39" s="15" t="e">
        <f t="shared" si="21"/>
        <v>#VALUE!</v>
      </c>
      <c r="BD39" s="15" t="e">
        <f t="shared" si="22"/>
        <v>#VALUE!</v>
      </c>
      <c r="BE39" s="53" t="e">
        <f t="shared" si="23"/>
        <v>#VALUE!</v>
      </c>
      <c r="BF39">
        <v>3.9463880386322998E-5</v>
      </c>
      <c r="BG39" t="e">
        <f>bvarM2*bvarM9</f>
        <v>#VALUE!</v>
      </c>
      <c r="BH39" t="e">
        <f>cvarM2*cvarM9</f>
        <v>#VALUE!</v>
      </c>
      <c r="BI39" t="e">
        <f>mvarM2*mvarM9</f>
        <v>#VALUE!</v>
      </c>
      <c r="BJ39" s="15" t="e">
        <f t="shared" si="24"/>
        <v>#VALUE!</v>
      </c>
      <c r="BK39" s="15" t="e">
        <f t="shared" si="25"/>
        <v>#VALUE!</v>
      </c>
      <c r="BL39" s="53" t="e">
        <f t="shared" si="26"/>
        <v>#VALUE!</v>
      </c>
      <c r="BM39">
        <v>-4.5952021093207997E-6</v>
      </c>
      <c r="BN39" t="e">
        <f>bvarM2*bvarM4</f>
        <v>#VALUE!</v>
      </c>
      <c r="BO39" t="e">
        <f>cvarM2*cvarM4</f>
        <v>#VALUE!</v>
      </c>
      <c r="BP39" t="e">
        <f>mvarM2*mvarM4</f>
        <v>#VALUE!</v>
      </c>
      <c r="BQ39" s="15" t="e">
        <f t="shared" si="27"/>
        <v>#VALUE!</v>
      </c>
      <c r="BR39" s="15" t="e">
        <f t="shared" si="28"/>
        <v>#VALUE!</v>
      </c>
      <c r="BS39" s="53" t="e">
        <f t="shared" si="29"/>
        <v>#VALUE!</v>
      </c>
      <c r="BT39">
        <v>4.2305839436823999E-6</v>
      </c>
      <c r="BU39" t="e">
        <f>bvarM2*bvarM4</f>
        <v>#VALUE!</v>
      </c>
      <c r="BV39" t="e">
        <f>cvarM2*cvarM4</f>
        <v>#VALUE!</v>
      </c>
      <c r="BW39" t="e">
        <f>mvarM2*mvarM4</f>
        <v>#VALUE!</v>
      </c>
      <c r="BX39" s="15" t="e">
        <f t="shared" si="30"/>
        <v>#VALUE!</v>
      </c>
      <c r="BY39" s="15" t="e">
        <f t="shared" si="31"/>
        <v>#VALUE!</v>
      </c>
      <c r="BZ39" s="53" t="e">
        <f t="shared" si="32"/>
        <v>#VALUE!</v>
      </c>
      <c r="CA39">
        <v>0.85262343963522003</v>
      </c>
      <c r="CB39" t="e">
        <f>bvarM1*bvarM6</f>
        <v>#VALUE!</v>
      </c>
      <c r="CC39" t="e">
        <f>cvarM1*cvarM6</f>
        <v>#VALUE!</v>
      </c>
      <c r="CD39" t="e">
        <f>mvarM1*mvarM6</f>
        <v>#VALUE!</v>
      </c>
      <c r="CE39" s="15" t="e">
        <f t="shared" si="33"/>
        <v>#VALUE!</v>
      </c>
      <c r="CF39" s="15" t="e">
        <f t="shared" si="34"/>
        <v>#VALUE!</v>
      </c>
      <c r="CG39" s="53" t="e">
        <f t="shared" si="35"/>
        <v>#VALUE!</v>
      </c>
      <c r="CH39">
        <v>-1.7422440946788E-6</v>
      </c>
      <c r="CI39" t="e">
        <f>bvarM2*bvarM4</f>
        <v>#VALUE!</v>
      </c>
      <c r="CJ39" t="e">
        <f>cvarM2*cvarM4</f>
        <v>#VALUE!</v>
      </c>
      <c r="CK39" t="e">
        <f>mvarM2*mvarM4</f>
        <v>#VALUE!</v>
      </c>
      <c r="CL39" s="15" t="e">
        <f t="shared" si="36"/>
        <v>#VALUE!</v>
      </c>
      <c r="CM39" s="15" t="e">
        <f t="shared" si="37"/>
        <v>#VALUE!</v>
      </c>
      <c r="CN39" s="53" t="e">
        <f t="shared" si="38"/>
        <v>#VALUE!</v>
      </c>
      <c r="CO39">
        <v>-5.5637718641208E-6</v>
      </c>
      <c r="CP39" t="e">
        <f>bvarM2*bvarM7</f>
        <v>#VALUE!</v>
      </c>
      <c r="CQ39" t="e">
        <f>cvarM2*cvarM7</f>
        <v>#VALUE!</v>
      </c>
      <c r="CR39" t="e">
        <f>mvarM2*mvarM7</f>
        <v>#VALUE!</v>
      </c>
      <c r="CS39" s="15" t="e">
        <f t="shared" si="39"/>
        <v>#VALUE!</v>
      </c>
      <c r="CT39" s="15" t="e">
        <f t="shared" si="40"/>
        <v>#VALUE!</v>
      </c>
      <c r="CU39" s="53" t="e">
        <f t="shared" si="41"/>
        <v>#VALUE!</v>
      </c>
      <c r="CV39">
        <v>-1.2053935147857E-5</v>
      </c>
      <c r="CW39" t="e">
        <f>bvarM3*bvarM6</f>
        <v>#VALUE!</v>
      </c>
      <c r="CX39" t="e">
        <f>cvarM3*cvarM6</f>
        <v>#VALUE!</v>
      </c>
      <c r="CY39" t="e">
        <f>mvarM3*mvarM6</f>
        <v>#VALUE!</v>
      </c>
      <c r="CZ39" s="15" t="e">
        <f t="shared" si="42"/>
        <v>#VALUE!</v>
      </c>
      <c r="DA39" s="15" t="e">
        <f t="shared" si="43"/>
        <v>#VALUE!</v>
      </c>
      <c r="DB39" s="53" t="e">
        <f t="shared" si="44"/>
        <v>#VALUE!</v>
      </c>
      <c r="DC39">
        <v>2.3539634739777E-4</v>
      </c>
      <c r="DD39" t="e">
        <f>bvarM2^2</f>
        <v>#VALUE!</v>
      </c>
      <c r="DE39" t="e">
        <f>cvarM2^2</f>
        <v>#VALUE!</v>
      </c>
      <c r="DF39" t="e">
        <f>mvarM2^2</f>
        <v>#VALUE!</v>
      </c>
      <c r="DG39" s="15" t="e">
        <f t="shared" si="45"/>
        <v>#VALUE!</v>
      </c>
      <c r="DH39" s="15" t="e">
        <f t="shared" si="46"/>
        <v>#VALUE!</v>
      </c>
      <c r="DI39" s="53" t="e">
        <f t="shared" si="47"/>
        <v>#VALUE!</v>
      </c>
      <c r="DJ39">
        <v>2.0448211044995002E-6</v>
      </c>
      <c r="DK39" t="e">
        <f>bvarM2*bvarM4</f>
        <v>#VALUE!</v>
      </c>
      <c r="DL39" t="e">
        <f>cvarM2*cvarM4</f>
        <v>#VALUE!</v>
      </c>
      <c r="DM39" t="e">
        <f>mvarM2*mvarM4</f>
        <v>#VALUE!</v>
      </c>
      <c r="DN39" s="15" t="e">
        <f t="shared" si="48"/>
        <v>#VALUE!</v>
      </c>
      <c r="DO39" s="15" t="e">
        <f t="shared" si="49"/>
        <v>#VALUE!</v>
      </c>
      <c r="DP39" s="53" t="e">
        <f t="shared" si="50"/>
        <v>#VALUE!</v>
      </c>
      <c r="DQ39">
        <v>-0.75376964827687998</v>
      </c>
      <c r="DR39" t="e">
        <f>bvarM1*bvarM2</f>
        <v>#VALUE!</v>
      </c>
      <c r="DS39" t="e">
        <f>cvarM1*cvarM2</f>
        <v>#VALUE!</v>
      </c>
      <c r="DT39" t="e">
        <f>mvarM1*mvarM2</f>
        <v>#VALUE!</v>
      </c>
      <c r="DU39" s="15" t="e">
        <f t="shared" si="51"/>
        <v>#VALUE!</v>
      </c>
      <c r="DV39" s="15" t="e">
        <f t="shared" si="52"/>
        <v>#VALUE!</v>
      </c>
      <c r="DW39" s="53" t="e">
        <f t="shared" si="53"/>
        <v>#VALUE!</v>
      </c>
      <c r="DX39">
        <v>-3.945828157316E-8</v>
      </c>
      <c r="DY39" t="e">
        <f>bvarM4*bvarM6</f>
        <v>#VALUE!</v>
      </c>
      <c r="DZ39" t="e">
        <f>cvarM4*cvarM6</f>
        <v>#VALUE!</v>
      </c>
      <c r="EA39" t="e">
        <f>mvarM4*mvarM6</f>
        <v>#VALUE!</v>
      </c>
      <c r="EB39" s="15" t="e">
        <f t="shared" si="54"/>
        <v>#VALUE!</v>
      </c>
      <c r="EC39" s="15" t="e">
        <f t="shared" si="55"/>
        <v>#VALUE!</v>
      </c>
      <c r="ED39" s="53" t="e">
        <f t="shared" si="56"/>
        <v>#VALUE!</v>
      </c>
      <c r="EE39">
        <v>2.435506197122E-6</v>
      </c>
      <c r="EF39" t="e">
        <f>bvarM4*bvarM7</f>
        <v>#VALUE!</v>
      </c>
      <c r="EG39" t="e">
        <f>cvarM4*cvarM7</f>
        <v>#VALUE!</v>
      </c>
      <c r="EH39" t="e">
        <f>mvarM4*mvarM7</f>
        <v>#VALUE!</v>
      </c>
      <c r="EI39" s="15" t="e">
        <f t="shared" si="57"/>
        <v>#VALUE!</v>
      </c>
      <c r="EJ39" s="15" t="e">
        <f t="shared" si="58"/>
        <v>#VALUE!</v>
      </c>
      <c r="EK39" s="53" t="e">
        <f t="shared" si="59"/>
        <v>#VALUE!</v>
      </c>
      <c r="EL39">
        <v>-1.1147487460628E-5</v>
      </c>
      <c r="EM39" t="e">
        <f>bvarM3*bvarM6</f>
        <v>#VALUE!</v>
      </c>
      <c r="EN39" t="e">
        <f>cvarM3*cvarM6</f>
        <v>#VALUE!</v>
      </c>
      <c r="EO39" t="e">
        <f>mvarM3*mvarM6</f>
        <v>#VALUE!</v>
      </c>
      <c r="EP39" s="15" t="e">
        <f t="shared" si="60"/>
        <v>#VALUE!</v>
      </c>
      <c r="EQ39" s="15" t="e">
        <f t="shared" si="61"/>
        <v>#VALUE!</v>
      </c>
      <c r="ER39" s="53" t="e">
        <f t="shared" si="62"/>
        <v>#VALUE!</v>
      </c>
      <c r="ES39">
        <v>-8.8962988944785993E-6</v>
      </c>
      <c r="ET39" t="e">
        <f>bvarM4*bvarM7</f>
        <v>#VALUE!</v>
      </c>
      <c r="EU39" t="e">
        <f>cvarM4*cvarM7</f>
        <v>#VALUE!</v>
      </c>
      <c r="EV39" t="e">
        <f>mvarM4*mvarM7</f>
        <v>#VALUE!</v>
      </c>
      <c r="EW39" s="15" t="e">
        <f t="shared" si="63"/>
        <v>#VALUE!</v>
      </c>
      <c r="EX39" s="15" t="e">
        <f t="shared" si="64"/>
        <v>#VALUE!</v>
      </c>
      <c r="EY39" s="53" t="e">
        <f t="shared" si="65"/>
        <v>#VALUE!</v>
      </c>
      <c r="EZ39">
        <v>-0.24980480200079</v>
      </c>
      <c r="FA39" t="e">
        <f>bvarM1*bvarM8</f>
        <v>#VALUE!</v>
      </c>
      <c r="FB39" t="e">
        <f>cvarM1*cvarM8</f>
        <v>#VALUE!</v>
      </c>
      <c r="FC39" t="e">
        <f>mvarM1*mvarM8</f>
        <v>#VALUE!</v>
      </c>
      <c r="FD39" s="15" t="e">
        <f t="shared" si="66"/>
        <v>#VALUE!</v>
      </c>
      <c r="FE39" s="15" t="e">
        <f t="shared" si="67"/>
        <v>#VALUE!</v>
      </c>
      <c r="FF39" s="53" t="e">
        <f t="shared" si="68"/>
        <v>#VALUE!</v>
      </c>
      <c r="FG39">
        <v>8.6628040886322005E-2</v>
      </c>
      <c r="FH39" t="e">
        <f>bvarM1*bvarM3</f>
        <v>#VALUE!</v>
      </c>
      <c r="FI39" t="e">
        <f>cvarM1*cvarM3</f>
        <v>#VALUE!</v>
      </c>
      <c r="FJ39" t="e">
        <f>mvarM1*mvarM3</f>
        <v>#VALUE!</v>
      </c>
      <c r="FK39" s="15" t="e">
        <f t="shared" si="69"/>
        <v>#VALUE!</v>
      </c>
      <c r="FL39" s="15" t="e">
        <f t="shared" si="70"/>
        <v>#VALUE!</v>
      </c>
      <c r="FM39" s="53" t="e">
        <f t="shared" si="71"/>
        <v>#VALUE!</v>
      </c>
      <c r="FN39">
        <v>0.28664282057797003</v>
      </c>
      <c r="FO39" t="e">
        <f>bvarM1*bvarM7</f>
        <v>#VALUE!</v>
      </c>
      <c r="FP39" t="e">
        <f>cvarM1*cvarM7</f>
        <v>#VALUE!</v>
      </c>
      <c r="FQ39" t="e">
        <f>mvarM1*mvarM7</f>
        <v>#VALUE!</v>
      </c>
      <c r="FR39" s="15" t="e">
        <f t="shared" si="72"/>
        <v>#VALUE!</v>
      </c>
      <c r="FS39" s="15" t="e">
        <f t="shared" si="73"/>
        <v>#VALUE!</v>
      </c>
      <c r="FT39" s="53" t="e">
        <f t="shared" si="74"/>
        <v>#VALUE!</v>
      </c>
      <c r="FU39">
        <v>2.5278275710522E-6</v>
      </c>
      <c r="FV39" t="e">
        <f>bvarM4*bvarM7</f>
        <v>#VALUE!</v>
      </c>
      <c r="FW39" t="e">
        <f>cvarM4*cvarM7</f>
        <v>#VALUE!</v>
      </c>
      <c r="FX39" t="e">
        <f>mvarM4*mvarM7</f>
        <v>#VALUE!</v>
      </c>
      <c r="FY39" s="15" t="e">
        <f t="shared" si="75"/>
        <v>#VALUE!</v>
      </c>
      <c r="FZ39" s="15" t="e">
        <f t="shared" si="76"/>
        <v>#VALUE!</v>
      </c>
      <c r="GA39" s="53" t="e">
        <f t="shared" si="77"/>
        <v>#VALUE!</v>
      </c>
      <c r="GB39">
        <v>-1.608504749897E-5</v>
      </c>
      <c r="GC39" t="e">
        <f>bvarM4*bvarM6</f>
        <v>#VALUE!</v>
      </c>
      <c r="GD39" t="e">
        <f>cvarM4*cvarM6</f>
        <v>#VALUE!</v>
      </c>
      <c r="GE39" t="e">
        <f>mvarM4*mvarM6</f>
        <v>#VALUE!</v>
      </c>
      <c r="GF39" s="15" t="e">
        <f t="shared" si="78"/>
        <v>#VALUE!</v>
      </c>
      <c r="GG39" s="15" t="e">
        <f t="shared" si="79"/>
        <v>#VALUE!</v>
      </c>
      <c r="GH39" s="53" t="e">
        <f t="shared" si="80"/>
        <v>#VALUE!</v>
      </c>
      <c r="GI39">
        <v>1.5886419605493001E-9</v>
      </c>
      <c r="GJ39" t="e">
        <f>bvarHC1^2</f>
        <v>#VALUE!</v>
      </c>
      <c r="GK39" t="e">
        <f>cvarHC1^2</f>
        <v>#VALUE!</v>
      </c>
      <c r="GL39" t="e">
        <f>mvarHC1^2</f>
        <v>#VALUE!</v>
      </c>
      <c r="GM39" s="15" t="e">
        <f t="shared" si="81"/>
        <v>#VALUE!</v>
      </c>
      <c r="GN39" s="15" t="e">
        <f t="shared" si="82"/>
        <v>#VALUE!</v>
      </c>
      <c r="GO39" s="53" t="e">
        <f t="shared" si="83"/>
        <v>#VALUE!</v>
      </c>
      <c r="GP39">
        <v>5.4976272818293002E-6</v>
      </c>
      <c r="GQ39" t="e">
        <f>bvarM2*bvarM4</f>
        <v>#VALUE!</v>
      </c>
      <c r="GR39" t="e">
        <f>cvarM2*cvarM4</f>
        <v>#VALUE!</v>
      </c>
      <c r="GS39" t="e">
        <f>mvarM2*mvarM4</f>
        <v>#VALUE!</v>
      </c>
      <c r="GT39" s="15" t="e">
        <f t="shared" si="84"/>
        <v>#VALUE!</v>
      </c>
      <c r="GU39" s="15" t="e">
        <f t="shared" si="85"/>
        <v>#VALUE!</v>
      </c>
      <c r="GV39" s="53" t="e">
        <f t="shared" si="86"/>
        <v>#VALUE!</v>
      </c>
      <c r="GW39">
        <v>0.12194199781548</v>
      </c>
      <c r="GX39" t="e">
        <f>bvarM1*bvarM3</f>
        <v>#VALUE!</v>
      </c>
      <c r="GY39" t="e">
        <f>cvarM1*cvarM3</f>
        <v>#VALUE!</v>
      </c>
      <c r="GZ39" t="e">
        <f>mvarM1*mvarM3</f>
        <v>#VALUE!</v>
      </c>
      <c r="HA39" s="15" t="e">
        <f t="shared" si="87"/>
        <v>#VALUE!</v>
      </c>
      <c r="HB39" s="15" t="e">
        <f t="shared" si="88"/>
        <v>#VALUE!</v>
      </c>
      <c r="HC39" s="53" t="e">
        <f t="shared" si="89"/>
        <v>#VALUE!</v>
      </c>
      <c r="HD39">
        <v>1.8939195835607E-6</v>
      </c>
      <c r="HE39" t="e">
        <f>bvarM2*bvarM7</f>
        <v>#VALUE!</v>
      </c>
      <c r="HF39" t="e">
        <f>cvarM2*cvarM7</f>
        <v>#VALUE!</v>
      </c>
      <c r="HG39" t="e">
        <f>mvarM2*mvarM7</f>
        <v>#VALUE!</v>
      </c>
      <c r="HH39" s="15" t="e">
        <f t="shared" si="90"/>
        <v>#VALUE!</v>
      </c>
      <c r="HI39" s="15" t="e">
        <f t="shared" si="91"/>
        <v>#VALUE!</v>
      </c>
      <c r="HJ39" s="53" t="e">
        <f t="shared" si="92"/>
        <v>#VALUE!</v>
      </c>
      <c r="HK39">
        <v>-2.0409801368388002E-6</v>
      </c>
      <c r="HL39" t="e">
        <f>bvarM4*bvarM8</f>
        <v>#VALUE!</v>
      </c>
      <c r="HM39" t="e">
        <f>cvarM4*cvarM8</f>
        <v>#VALUE!</v>
      </c>
      <c r="HN39" t="e">
        <f>mvarM4*mvarM8</f>
        <v>#VALUE!</v>
      </c>
      <c r="HO39" s="15" t="e">
        <f t="shared" si="93"/>
        <v>#VALUE!</v>
      </c>
      <c r="HP39" s="15" t="e">
        <f t="shared" si="94"/>
        <v>#VALUE!</v>
      </c>
      <c r="HQ39" s="53" t="e">
        <f t="shared" si="95"/>
        <v>#VALUE!</v>
      </c>
      <c r="HR39">
        <v>-9.2538627239249998E-6</v>
      </c>
      <c r="HS39" t="e">
        <f>bvarM3*bvarM9</f>
        <v>#VALUE!</v>
      </c>
      <c r="HT39" t="e">
        <f>cvarM3*cvarM9</f>
        <v>#VALUE!</v>
      </c>
      <c r="HU39" t="e">
        <f>mvarM3*mvarM9</f>
        <v>#VALUE!</v>
      </c>
      <c r="HV39" s="15" t="e">
        <f t="shared" si="96"/>
        <v>#VALUE!</v>
      </c>
      <c r="HW39" s="15" t="e">
        <f t="shared" si="97"/>
        <v>#VALUE!</v>
      </c>
      <c r="HX39" s="53" t="e">
        <f t="shared" si="98"/>
        <v>#VALUE!</v>
      </c>
      <c r="HY39">
        <v>-1.9196428693700998E-6</v>
      </c>
      <c r="HZ39" t="e">
        <f>bvarM4*bvarM6</f>
        <v>#VALUE!</v>
      </c>
      <c r="IA39" t="e">
        <f>cvarM4*cvarM6</f>
        <v>#VALUE!</v>
      </c>
      <c r="IB39" t="e">
        <f>mvarM4*mvarM6</f>
        <v>#VALUE!</v>
      </c>
      <c r="IC39" s="15" t="e">
        <f t="shared" si="99"/>
        <v>#VALUE!</v>
      </c>
      <c r="ID39" s="15" t="e">
        <f t="shared" si="100"/>
        <v>#VALUE!</v>
      </c>
      <c r="IE39" s="53" t="e">
        <f t="shared" si="101"/>
        <v>#VALUE!</v>
      </c>
      <c r="IF39">
        <v>-3.0156469632908998E-5</v>
      </c>
      <c r="IG39" t="e">
        <f>bvarM2*bvarM4</f>
        <v>#VALUE!</v>
      </c>
      <c r="IH39" t="e">
        <f>cvarM2*cvarM4</f>
        <v>#VALUE!</v>
      </c>
      <c r="II39" t="e">
        <f>mvarM2*mvarM4</f>
        <v>#VALUE!</v>
      </c>
      <c r="IJ39" s="15" t="e">
        <f t="shared" si="102"/>
        <v>#VALUE!</v>
      </c>
      <c r="IK39" s="15" t="e">
        <f t="shared" si="103"/>
        <v>#VALUE!</v>
      </c>
      <c r="IL39" s="53" t="e">
        <f t="shared" si="104"/>
        <v>#VALUE!</v>
      </c>
      <c r="IM39">
        <v>-0.71033330129487005</v>
      </c>
      <c r="IN39" t="e">
        <f>bvarM1*bvarM2</f>
        <v>#VALUE!</v>
      </c>
      <c r="IO39" t="e">
        <f>cvarM1*cvarM2</f>
        <v>#VALUE!</v>
      </c>
      <c r="IP39" t="e">
        <f>mvarM1*mvarM2</f>
        <v>#VALUE!</v>
      </c>
      <c r="IQ39" s="15" t="e">
        <f t="shared" si="105"/>
        <v>#VALUE!</v>
      </c>
      <c r="IR39" s="15" t="e">
        <f t="shared" si="106"/>
        <v>#VALUE!</v>
      </c>
      <c r="IS39" s="53" t="e">
        <f t="shared" si="107"/>
        <v>#VALUE!</v>
      </c>
      <c r="IT39">
        <v>7.2360190780412001E-8</v>
      </c>
      <c r="IU39" t="e">
        <f>bvarM3*bvarM9</f>
        <v>#VALUE!</v>
      </c>
      <c r="IV39" t="e">
        <f>cvarM3*cvarM9</f>
        <v>#VALUE!</v>
      </c>
      <c r="IW39" t="e">
        <f>mvarM3*mvarM9</f>
        <v>#VALUE!</v>
      </c>
      <c r="IX39" s="15" t="e">
        <f t="shared" si="108"/>
        <v>#VALUE!</v>
      </c>
      <c r="IY39" s="15" t="e">
        <f t="shared" si="109"/>
        <v>#VALUE!</v>
      </c>
      <c r="IZ39" s="53" t="e">
        <f t="shared" si="110"/>
        <v>#VALUE!</v>
      </c>
      <c r="JA39">
        <v>5.5378452276946997E-5</v>
      </c>
      <c r="JB39" t="e">
        <f>bvarM2*bvarM4</f>
        <v>#VALUE!</v>
      </c>
      <c r="JC39" t="e">
        <f>cvarM2*cvarM4</f>
        <v>#VALUE!</v>
      </c>
      <c r="JD39" t="e">
        <f>mvarM2*mvarM4</f>
        <v>#VALUE!</v>
      </c>
      <c r="JE39" s="24" t="e">
        <f t="shared" si="111"/>
        <v>#VALUE!</v>
      </c>
      <c r="JF39" s="24" t="e">
        <f t="shared" si="112"/>
        <v>#VALUE!</v>
      </c>
      <c r="JG39" s="24" t="e">
        <f t="shared" si="113"/>
        <v>#VALUE!</v>
      </c>
      <c r="JH39">
        <v>1.3880493185421E-3</v>
      </c>
      <c r="JI39" t="e">
        <f>bvarM6^2</f>
        <v>#VALUE!</v>
      </c>
      <c r="JJ39" t="e">
        <f>cvarM6^2</f>
        <v>#VALUE!</v>
      </c>
      <c r="JK39" t="e">
        <f>mvarM6^2</f>
        <v>#VALUE!</v>
      </c>
      <c r="JL39" s="24" t="e">
        <f t="shared" si="114"/>
        <v>#VALUE!</v>
      </c>
      <c r="JM39" s="24" t="e">
        <f t="shared" si="115"/>
        <v>#VALUE!</v>
      </c>
      <c r="JN39" s="24" t="e">
        <f t="shared" si="116"/>
        <v>#VALUE!</v>
      </c>
      <c r="JO39">
        <v>-2.3447706986399001E-6</v>
      </c>
      <c r="JP39" t="e">
        <f>bvarM7*bvarM9</f>
        <v>#VALUE!</v>
      </c>
      <c r="JQ39" t="e">
        <f>cvarM7*cvarM9</f>
        <v>#VALUE!</v>
      </c>
      <c r="JR39" t="e">
        <f>mvarM7*mvarM9</f>
        <v>#VALUE!</v>
      </c>
      <c r="JS39" s="24" t="e">
        <f t="shared" si="117"/>
        <v>#VALUE!</v>
      </c>
      <c r="JT39" s="24" t="e">
        <f t="shared" si="118"/>
        <v>#VALUE!</v>
      </c>
      <c r="JU39" s="24" t="e">
        <f t="shared" si="119"/>
        <v>#VALUE!</v>
      </c>
      <c r="JV39">
        <v>6.5591713749393996</v>
      </c>
      <c r="JW39" t="e">
        <f>bvarM1*bvarM8</f>
        <v>#VALUE!</v>
      </c>
      <c r="JX39" t="e">
        <f>cvarM1*cvarM8</f>
        <v>#VALUE!</v>
      </c>
      <c r="JY39" t="e">
        <f>mvarM1*mvarM8</f>
        <v>#VALUE!</v>
      </c>
      <c r="JZ39" s="24" t="e">
        <f t="shared" si="120"/>
        <v>#VALUE!</v>
      </c>
      <c r="KA39" s="24" t="e">
        <f t="shared" si="121"/>
        <v>#VALUE!</v>
      </c>
      <c r="KB39" s="24" t="e">
        <f t="shared" si="122"/>
        <v>#VALUE!</v>
      </c>
      <c r="KC39">
        <v>11496.587233094</v>
      </c>
      <c r="KD39" t="e">
        <f>bvarM1^2</f>
        <v>#VALUE!</v>
      </c>
      <c r="KE39" t="e">
        <f>cvarM1^2</f>
        <v>#VALUE!</v>
      </c>
      <c r="KF39" t="e">
        <f>mvarM1^2</f>
        <v>#VALUE!</v>
      </c>
      <c r="KG39" s="24" t="e">
        <f t="shared" si="123"/>
        <v>#VALUE!</v>
      </c>
      <c r="KH39" s="24" t="e">
        <f t="shared" si="124"/>
        <v>#VALUE!</v>
      </c>
      <c r="KI39" s="24" t="e">
        <f t="shared" si="125"/>
        <v>#VALUE!</v>
      </c>
      <c r="KJ39">
        <v>1.2521028505862E-6</v>
      </c>
      <c r="KK39" t="e">
        <f>bvarM4*bvarM7</f>
        <v>#VALUE!</v>
      </c>
      <c r="KL39" t="e">
        <f>cvarM4*cvarM7</f>
        <v>#VALUE!</v>
      </c>
      <c r="KM39" t="e">
        <f>mvarM4*mvarM7</f>
        <v>#VALUE!</v>
      </c>
      <c r="KN39" s="24" t="e">
        <f t="shared" si="126"/>
        <v>#VALUE!</v>
      </c>
      <c r="KO39" s="24" t="e">
        <f t="shared" si="127"/>
        <v>#VALUE!</v>
      </c>
      <c r="KP39" s="24" t="e">
        <f t="shared" si="128"/>
        <v>#VALUE!</v>
      </c>
      <c r="KQ39">
        <v>5.3737854786952001E-7</v>
      </c>
      <c r="KR39" t="e">
        <f>bvarM3*bvarM8</f>
        <v>#VALUE!</v>
      </c>
      <c r="KS39" t="e">
        <f>cvarM3*cvarM8</f>
        <v>#VALUE!</v>
      </c>
      <c r="KT39" t="e">
        <f>mvarM3*mvarM8</f>
        <v>#VALUE!</v>
      </c>
      <c r="KU39" s="24" t="e">
        <f t="shared" si="129"/>
        <v>#VALUE!</v>
      </c>
      <c r="KV39" s="24" t="e">
        <f t="shared" si="130"/>
        <v>#VALUE!</v>
      </c>
      <c r="KW39" s="24" t="e">
        <f t="shared" si="131"/>
        <v>#VALUE!</v>
      </c>
      <c r="KX39">
        <v>-3.9559681304745997E-3</v>
      </c>
      <c r="KY39" t="e">
        <f>bvarM7^2</f>
        <v>#VALUE!</v>
      </c>
      <c r="KZ39" t="e">
        <f>cvarM7^2</f>
        <v>#VALUE!</v>
      </c>
      <c r="LA39" t="e">
        <f>mvarM7^2</f>
        <v>#VALUE!</v>
      </c>
      <c r="LB39" s="24" t="e">
        <f t="shared" si="132"/>
        <v>#VALUE!</v>
      </c>
      <c r="LC39" s="24" t="e">
        <f t="shared" si="133"/>
        <v>#VALUE!</v>
      </c>
      <c r="LD39" s="24" t="e">
        <f t="shared" si="134"/>
        <v>#VALUE!</v>
      </c>
      <c r="LE39">
        <v>-6.1980811963313997E-7</v>
      </c>
      <c r="LF39" t="e">
        <f>bvarM4*bvarM6</f>
        <v>#VALUE!</v>
      </c>
      <c r="LG39" t="e">
        <f>cvarM4*cvarM6</f>
        <v>#VALUE!</v>
      </c>
      <c r="LH39" t="e">
        <f>mvarM4*mvarM6</f>
        <v>#VALUE!</v>
      </c>
      <c r="LI39" s="24" t="e">
        <f t="shared" si="135"/>
        <v>#VALUE!</v>
      </c>
      <c r="LJ39" s="24" t="e">
        <f t="shared" si="136"/>
        <v>#VALUE!</v>
      </c>
      <c r="LK39" s="24" t="e">
        <f t="shared" si="137"/>
        <v>#VALUE!</v>
      </c>
      <c r="LL39">
        <v>-0.45589132962252998</v>
      </c>
      <c r="LM39" t="e">
        <f>bvarM1*bvarM7</f>
        <v>#VALUE!</v>
      </c>
      <c r="LN39" t="e">
        <f>cvarM1*cvarM7</f>
        <v>#VALUE!</v>
      </c>
      <c r="LO39" t="e">
        <f>mvarM1*mvarM7</f>
        <v>#VALUE!</v>
      </c>
      <c r="LP39" s="24" t="e">
        <f t="shared" si="138"/>
        <v>#VALUE!</v>
      </c>
      <c r="LQ39" s="24" t="e">
        <f t="shared" si="139"/>
        <v>#VALUE!</v>
      </c>
      <c r="LR39" s="24" t="e">
        <f t="shared" si="140"/>
        <v>#VALUE!</v>
      </c>
      <c r="LS39">
        <v>5.7251520980452001E-5</v>
      </c>
      <c r="LT39" t="e">
        <f>bvarM6*bvarM9</f>
        <v>#VALUE!</v>
      </c>
      <c r="LU39" t="e">
        <f>cvarM6*cvarM9</f>
        <v>#VALUE!</v>
      </c>
      <c r="LV39" t="e">
        <f>mvarM6*mvarM9</f>
        <v>#VALUE!</v>
      </c>
      <c r="LW39" s="24" t="e">
        <f t="shared" si="141"/>
        <v>#VALUE!</v>
      </c>
      <c r="LX39" s="24" t="e">
        <f t="shared" si="142"/>
        <v>#VALUE!</v>
      </c>
      <c r="LY39" s="24" t="e">
        <f t="shared" si="143"/>
        <v>#VALUE!</v>
      </c>
      <c r="LZ39">
        <v>1.7961175555387E-2</v>
      </c>
      <c r="MA39" t="e">
        <f>bvarM1*bvarM9</f>
        <v>#VALUE!</v>
      </c>
      <c r="MB39" t="e">
        <f>cvarM1*cvarM9</f>
        <v>#VALUE!</v>
      </c>
      <c r="MC39" t="e">
        <f>mvarM1*mvarM9</f>
        <v>#VALUE!</v>
      </c>
      <c r="MD39" s="24" t="e">
        <f t="shared" si="144"/>
        <v>#VALUE!</v>
      </c>
      <c r="ME39" s="24" t="e">
        <f t="shared" si="145"/>
        <v>#VALUE!</v>
      </c>
      <c r="MF39" s="24" t="e">
        <f t="shared" si="146"/>
        <v>#VALUE!</v>
      </c>
      <c r="MG39">
        <v>-8.485779782401E-5</v>
      </c>
      <c r="MH39" t="e">
        <f>bvarM2*bvarM3</f>
        <v>#VALUE!</v>
      </c>
      <c r="MI39" t="e">
        <f>cvarM2*cvarM3</f>
        <v>#VALUE!</v>
      </c>
      <c r="MJ39" t="e">
        <f>mvarM2*mvarM3</f>
        <v>#VALUE!</v>
      </c>
      <c r="MK39" s="24" t="e">
        <f t="shared" si="147"/>
        <v>#VALUE!</v>
      </c>
      <c r="ML39" s="24" t="e">
        <f t="shared" si="148"/>
        <v>#VALUE!</v>
      </c>
      <c r="MM39" s="24" t="e">
        <f t="shared" si="149"/>
        <v>#VALUE!</v>
      </c>
      <c r="MN39">
        <v>4.6997409164946E-4</v>
      </c>
      <c r="MO39" t="e">
        <f>bvarM4^2</f>
        <v>#VALUE!</v>
      </c>
      <c r="MP39" t="e">
        <f>cvarM4^2</f>
        <v>#VALUE!</v>
      </c>
      <c r="MQ39" t="e">
        <f>mvarM4^2</f>
        <v>#VALUE!</v>
      </c>
      <c r="MR39" s="24" t="e">
        <f t="shared" si="150"/>
        <v>#VALUE!</v>
      </c>
      <c r="MS39" s="24" t="e">
        <f t="shared" si="151"/>
        <v>#VALUE!</v>
      </c>
      <c r="MT39" s="24" t="e">
        <f t="shared" si="152"/>
        <v>#VALUE!</v>
      </c>
      <c r="MU39">
        <v>-7.2404536668984002E-6</v>
      </c>
      <c r="MV39" t="e">
        <f>bvarM4*bvarM7</f>
        <v>#VALUE!</v>
      </c>
      <c r="MW39" t="e">
        <f>cvarM4*cvarM7</f>
        <v>#VALUE!</v>
      </c>
      <c r="MX39" t="e">
        <f>mvarM4*mvarM7</f>
        <v>#VALUE!</v>
      </c>
      <c r="MY39" s="24" t="e">
        <f t="shared" si="153"/>
        <v>#VALUE!</v>
      </c>
      <c r="MZ39" s="24" t="e">
        <f t="shared" si="154"/>
        <v>#VALUE!</v>
      </c>
      <c r="NA39" s="24" t="e">
        <f t="shared" si="155"/>
        <v>#VALUE!</v>
      </c>
      <c r="NB39">
        <v>1.7475101826187999E-5</v>
      </c>
      <c r="NC39" t="e">
        <f>bvarM2*bvarM8</f>
        <v>#VALUE!</v>
      </c>
      <c r="ND39" t="e">
        <f>cvarM2*cvarM8</f>
        <v>#VALUE!</v>
      </c>
      <c r="NE39" t="e">
        <f>mvarM2*mvarM8</f>
        <v>#VALUE!</v>
      </c>
      <c r="NF39" s="24" t="e">
        <f t="shared" si="156"/>
        <v>#VALUE!</v>
      </c>
      <c r="NG39" s="24" t="e">
        <f t="shared" si="157"/>
        <v>#VALUE!</v>
      </c>
      <c r="NH39" s="24" t="e">
        <f t="shared" si="158"/>
        <v>#VALUE!</v>
      </c>
      <c r="NI39">
        <v>1.8927479863389002E-5</v>
      </c>
      <c r="NJ39" t="e">
        <f>bvarM5*bvarM8</f>
        <v>#VALUE!</v>
      </c>
      <c r="NK39" t="e">
        <f>cvarM5*cvarM8</f>
        <v>#VALUE!</v>
      </c>
      <c r="NL39" t="e">
        <f>mvarM5*mvarM8</f>
        <v>#VALUE!</v>
      </c>
      <c r="NM39" s="24" t="e">
        <f t="shared" si="159"/>
        <v>#VALUE!</v>
      </c>
      <c r="NN39" s="24" t="e">
        <f t="shared" si="160"/>
        <v>#VALUE!</v>
      </c>
      <c r="NO39" s="24" t="e">
        <f t="shared" si="161"/>
        <v>#VALUE!</v>
      </c>
      <c r="NP39">
        <v>-2.4649132862037E-6</v>
      </c>
      <c r="NQ39" t="e">
        <f>bvarM3*bvarM8</f>
        <v>#VALUE!</v>
      </c>
      <c r="NR39" t="e">
        <f>cvarM3*cvarM8</f>
        <v>#VALUE!</v>
      </c>
      <c r="NS39" t="e">
        <f>mvarM3*mvarM8</f>
        <v>#VALUE!</v>
      </c>
      <c r="NT39" s="24" t="e">
        <f t="shared" si="162"/>
        <v>#VALUE!</v>
      </c>
      <c r="NU39" s="24" t="e">
        <f t="shared" si="163"/>
        <v>#VALUE!</v>
      </c>
      <c r="NV39" s="24" t="e">
        <f t="shared" si="164"/>
        <v>#VALUE!</v>
      </c>
      <c r="NW39">
        <v>3.9632302153676001E-7</v>
      </c>
      <c r="NX39" t="e">
        <f>bvarM3*bvarM9</f>
        <v>#VALUE!</v>
      </c>
      <c r="NY39" t="e">
        <f>cvarM3*cvarM9</f>
        <v>#VALUE!</v>
      </c>
      <c r="NZ39" t="e">
        <f>mvarM3*mvarM9</f>
        <v>#VALUE!</v>
      </c>
      <c r="OA39" s="24" t="e">
        <f t="shared" si="165"/>
        <v>#VALUE!</v>
      </c>
      <c r="OB39" s="24" t="e">
        <f t="shared" si="166"/>
        <v>#VALUE!</v>
      </c>
      <c r="OC39" s="24" t="e">
        <f t="shared" si="167"/>
        <v>#VALUE!</v>
      </c>
      <c r="OD39">
        <v>1.1100138387216E-3</v>
      </c>
      <c r="OE39" t="e">
        <f>bvarM6^2</f>
        <v>#VALUE!</v>
      </c>
      <c r="OF39" t="e">
        <f>cvarM6^2</f>
        <v>#VALUE!</v>
      </c>
      <c r="OG39" t="e">
        <f>mvarM6^2</f>
        <v>#VALUE!</v>
      </c>
      <c r="OH39" s="24" t="e">
        <f t="shared" si="168"/>
        <v>#VALUE!</v>
      </c>
      <c r="OI39" s="24" t="e">
        <f t="shared" si="169"/>
        <v>#VALUE!</v>
      </c>
      <c r="OJ39" s="24" t="e">
        <f t="shared" si="170"/>
        <v>#VALUE!</v>
      </c>
      <c r="OK39">
        <v>-5.5216962308218999E-6</v>
      </c>
      <c r="OL39" t="e">
        <f>bvarM3*bvarM8</f>
        <v>#VALUE!</v>
      </c>
      <c r="OM39" t="e">
        <f>cvarM3*cvarM8</f>
        <v>#VALUE!</v>
      </c>
      <c r="ON39" t="e">
        <f>mvarM3*mvarM8</f>
        <v>#VALUE!</v>
      </c>
      <c r="OO39" s="24" t="e">
        <f t="shared" si="171"/>
        <v>#VALUE!</v>
      </c>
      <c r="OP39" s="24" t="e">
        <f t="shared" si="172"/>
        <v>#VALUE!</v>
      </c>
      <c r="OQ39" s="24" t="e">
        <f t="shared" si="173"/>
        <v>#VALUE!</v>
      </c>
      <c r="OR39">
        <v>7.1363892429676001E-2</v>
      </c>
      <c r="OS39" t="e">
        <f>bvarM1*bvarM4</f>
        <v>#VALUE!</v>
      </c>
      <c r="OT39" t="e">
        <f>cvarM1*cvarM4</f>
        <v>#VALUE!</v>
      </c>
      <c r="OU39" t="e">
        <f>mvarM1*mvarM4</f>
        <v>#VALUE!</v>
      </c>
      <c r="OV39" s="24" t="e">
        <f t="shared" si="174"/>
        <v>#VALUE!</v>
      </c>
      <c r="OW39" s="24" t="e">
        <f t="shared" si="175"/>
        <v>#VALUE!</v>
      </c>
      <c r="OX39" s="24" t="e">
        <f t="shared" si="176"/>
        <v>#VALUE!</v>
      </c>
      <c r="OY39">
        <v>1.1137883274312E-7</v>
      </c>
      <c r="OZ39" t="e">
        <f>bvarHC1^2</f>
        <v>#VALUE!</v>
      </c>
      <c r="PA39" t="e">
        <f>cvarHC1^2</f>
        <v>#VALUE!</v>
      </c>
      <c r="PB39" t="e">
        <f>mvarHC1^2</f>
        <v>#VALUE!</v>
      </c>
      <c r="PC39" s="24" t="e">
        <f t="shared" si="177"/>
        <v>#VALUE!</v>
      </c>
      <c r="PD39" s="24" t="e">
        <f t="shared" si="178"/>
        <v>#VALUE!</v>
      </c>
      <c r="PE39" s="24" t="e">
        <f t="shared" si="179"/>
        <v>#VALUE!</v>
      </c>
      <c r="PF39">
        <v>0.40483692732938997</v>
      </c>
      <c r="PG39" t="e">
        <f>bvarM1*bvarM7</f>
        <v>#VALUE!</v>
      </c>
      <c r="PH39" t="e">
        <f>cvarM1*cvarM7</f>
        <v>#VALUE!</v>
      </c>
      <c r="PI39" t="e">
        <f>mvarM1*mvarM7</f>
        <v>#VALUE!</v>
      </c>
      <c r="PJ39" s="24" t="e">
        <f t="shared" si="180"/>
        <v>#VALUE!</v>
      </c>
      <c r="PK39" s="24" t="e">
        <f t="shared" si="181"/>
        <v>#VALUE!</v>
      </c>
      <c r="PL39" s="24" t="e">
        <f t="shared" si="182"/>
        <v>#VALUE!</v>
      </c>
      <c r="PM39">
        <v>-2.1447302557603E-7</v>
      </c>
      <c r="PN39" t="e">
        <f>bvarM4*bvarM5</f>
        <v>#VALUE!</v>
      </c>
      <c r="PO39" t="e">
        <f>cvarM4*cvarM5</f>
        <v>#VALUE!</v>
      </c>
      <c r="PP39" t="e">
        <f>mvarM4*mvarM5</f>
        <v>#VALUE!</v>
      </c>
      <c r="PQ39" s="24" t="e">
        <f t="shared" si="183"/>
        <v>#VALUE!</v>
      </c>
      <c r="PR39" s="24" t="e">
        <f t="shared" si="184"/>
        <v>#VALUE!</v>
      </c>
      <c r="PS39" s="24" t="e">
        <f t="shared" si="185"/>
        <v>#VALUE!</v>
      </c>
      <c r="PT39">
        <v>5.1527542031284002E-5</v>
      </c>
      <c r="PU39" t="e">
        <f>bvarM5^2</f>
        <v>#VALUE!</v>
      </c>
      <c r="PV39" t="e">
        <f>cvarM5^2</f>
        <v>#VALUE!</v>
      </c>
      <c r="PW39" t="e">
        <f>mvarM5^2</f>
        <v>#VALUE!</v>
      </c>
      <c r="PX39" s="24" t="e">
        <f t="shared" si="186"/>
        <v>#VALUE!</v>
      </c>
      <c r="PY39" s="24" t="e">
        <f t="shared" si="187"/>
        <v>#VALUE!</v>
      </c>
      <c r="PZ39" s="24" t="e">
        <f t="shared" si="188"/>
        <v>#VALUE!</v>
      </c>
      <c r="QA39">
        <v>-3.2371443207584001E-7</v>
      </c>
      <c r="QB39" t="e">
        <f>bvarM4*bvarM9</f>
        <v>#VALUE!</v>
      </c>
      <c r="QC39" t="e">
        <f>cvarM4*cvarM9</f>
        <v>#VALUE!</v>
      </c>
      <c r="QD39" t="e">
        <f>mvarM4*mvarM9</f>
        <v>#VALUE!</v>
      </c>
      <c r="QE39" s="24" t="e">
        <f t="shared" si="189"/>
        <v>#VALUE!</v>
      </c>
      <c r="QF39" s="24" t="e">
        <f t="shared" si="190"/>
        <v>#VALUE!</v>
      </c>
      <c r="QG39" s="24" t="e">
        <f t="shared" si="191"/>
        <v>#VALUE!</v>
      </c>
      <c r="QH39">
        <v>-6.7239524811459999E-6</v>
      </c>
      <c r="QI39" t="e">
        <f>bvarM2*bvarM3</f>
        <v>#VALUE!</v>
      </c>
      <c r="QJ39" t="e">
        <f>cvarM2*cvarM3</f>
        <v>#VALUE!</v>
      </c>
      <c r="QK39" t="e">
        <f>mvarM2*mvarM3</f>
        <v>#VALUE!</v>
      </c>
      <c r="QL39" s="24" t="e">
        <f t="shared" si="192"/>
        <v>#VALUE!</v>
      </c>
      <c r="QM39" s="24" t="e">
        <f t="shared" si="193"/>
        <v>#VALUE!</v>
      </c>
      <c r="QN39" s="24" t="e">
        <f t="shared" si="194"/>
        <v>#VALUE!</v>
      </c>
      <c r="QO39">
        <v>3.4992049196098001E-5</v>
      </c>
      <c r="QP39" t="e">
        <f>bvarM5^2</f>
        <v>#VALUE!</v>
      </c>
      <c r="QQ39" t="e">
        <f>cvarM5^2</f>
        <v>#VALUE!</v>
      </c>
      <c r="QR39" t="e">
        <f>mvarM5^2</f>
        <v>#VALUE!</v>
      </c>
      <c r="QS39" s="24" t="e">
        <f t="shared" si="195"/>
        <v>#VALUE!</v>
      </c>
      <c r="QT39" s="24" t="e">
        <f t="shared" si="196"/>
        <v>#VALUE!</v>
      </c>
      <c r="QU39" s="24" t="e">
        <f t="shared" si="197"/>
        <v>#VALUE!</v>
      </c>
      <c r="QV39">
        <v>1.0789152383230999E-5</v>
      </c>
      <c r="QW39" t="e">
        <f>bvarM2*bvarM7</f>
        <v>#VALUE!</v>
      </c>
      <c r="QX39" t="e">
        <f>cvarM2*cvarM7</f>
        <v>#VALUE!</v>
      </c>
      <c r="QY39" t="e">
        <f>mvarM2*mvarM7</f>
        <v>#VALUE!</v>
      </c>
      <c r="QZ39" s="24" t="e">
        <f t="shared" si="198"/>
        <v>#VALUE!</v>
      </c>
      <c r="RA39" s="24" t="e">
        <f t="shared" si="199"/>
        <v>#VALUE!</v>
      </c>
      <c r="RB39" s="24" t="e">
        <f t="shared" si="200"/>
        <v>#VALUE!</v>
      </c>
      <c r="RC39">
        <v>-5.103541127788E-7</v>
      </c>
      <c r="RD39" t="e">
        <f>bvarM3*bvarM4</f>
        <v>#VALUE!</v>
      </c>
      <c r="RE39" t="e">
        <f>cvarM3*cvarM4</f>
        <v>#VALUE!</v>
      </c>
      <c r="RF39" t="e">
        <f>mvarM3*mvarM4</f>
        <v>#VALUE!</v>
      </c>
      <c r="RG39" s="24" t="e">
        <f t="shared" si="201"/>
        <v>#VALUE!</v>
      </c>
      <c r="RH39" s="24" t="e">
        <f t="shared" si="202"/>
        <v>#VALUE!</v>
      </c>
      <c r="RI39" s="24" t="e">
        <f t="shared" si="203"/>
        <v>#VALUE!</v>
      </c>
      <c r="RJ39">
        <v>-3.2219058452222001E-3</v>
      </c>
      <c r="RK39" t="e">
        <f>bvarM7^2</f>
        <v>#VALUE!</v>
      </c>
      <c r="RL39" t="e">
        <f>cvarM7^2</f>
        <v>#VALUE!</v>
      </c>
      <c r="RM39" t="e">
        <f>mvarM7^2</f>
        <v>#VALUE!</v>
      </c>
      <c r="RN39" s="24" t="e">
        <f t="shared" si="204"/>
        <v>#VALUE!</v>
      </c>
      <c r="RO39" s="24" t="e">
        <f t="shared" si="205"/>
        <v>#VALUE!</v>
      </c>
      <c r="RP39" s="24" t="e">
        <f t="shared" si="206"/>
        <v>#VALUE!</v>
      </c>
      <c r="RQ39">
        <v>-8.8104946624317002E-7</v>
      </c>
      <c r="RR39" t="e">
        <f>bvarM3*bvarM6</f>
        <v>#VALUE!</v>
      </c>
      <c r="RS39" t="e">
        <f>cvarM3*cvarM6</f>
        <v>#VALUE!</v>
      </c>
      <c r="RT39" t="e">
        <f>mvarM3*mvarM6</f>
        <v>#VALUE!</v>
      </c>
      <c r="RU39" s="24" t="e">
        <f t="shared" si="207"/>
        <v>#VALUE!</v>
      </c>
      <c r="RV39" s="24" t="e">
        <f t="shared" si="208"/>
        <v>#VALUE!</v>
      </c>
      <c r="RW39" s="24" t="e">
        <f t="shared" si="209"/>
        <v>#VALUE!</v>
      </c>
      <c r="RX39">
        <v>-9.2533388125768001E-2</v>
      </c>
      <c r="RY39" t="e">
        <f>bvarM1*bvarM3</f>
        <v>#VALUE!</v>
      </c>
      <c r="RZ39" t="e">
        <f>cvarM1*cvarM3</f>
        <v>#VALUE!</v>
      </c>
      <c r="SA39" t="e">
        <f>mvarM1*mvarM3</f>
        <v>#VALUE!</v>
      </c>
      <c r="SB39" s="24" t="e">
        <f t="shared" si="210"/>
        <v>#VALUE!</v>
      </c>
      <c r="SC39" s="24" t="e">
        <f t="shared" si="211"/>
        <v>#VALUE!</v>
      </c>
      <c r="SD39" s="24" t="e">
        <f t="shared" si="212"/>
        <v>#VALUE!</v>
      </c>
      <c r="SE39">
        <v>2.9325939279548001E-5</v>
      </c>
      <c r="SF39" t="e">
        <f>bvarM5^2</f>
        <v>#VALUE!</v>
      </c>
      <c r="SG39" t="e">
        <f>cvarM5^2</f>
        <v>#VALUE!</v>
      </c>
      <c r="SH39" t="e">
        <f>mvarM5^2</f>
        <v>#VALUE!</v>
      </c>
      <c r="SI39" s="24" t="e">
        <f t="shared" si="213"/>
        <v>#VALUE!</v>
      </c>
      <c r="SJ39" s="24" t="e">
        <f t="shared" si="214"/>
        <v>#VALUE!</v>
      </c>
      <c r="SK39" s="24" t="e">
        <f t="shared" si="215"/>
        <v>#VALUE!</v>
      </c>
      <c r="SL39">
        <v>-3.9223055592929998E-6</v>
      </c>
      <c r="SM39" t="e">
        <f>bvarM3*bvarM8</f>
        <v>#VALUE!</v>
      </c>
      <c r="SN39" t="e">
        <f>cvarM3*cvarM8</f>
        <v>#VALUE!</v>
      </c>
      <c r="SO39" t="e">
        <f>mvarM3*mvarM8</f>
        <v>#VALUE!</v>
      </c>
      <c r="SP39" s="24" t="e">
        <f t="shared" si="216"/>
        <v>#VALUE!</v>
      </c>
      <c r="SQ39" s="24" t="e">
        <f t="shared" si="217"/>
        <v>#VALUE!</v>
      </c>
      <c r="SR39" s="24" t="e">
        <f t="shared" si="218"/>
        <v>#VALUE!</v>
      </c>
      <c r="SS39">
        <v>3.0689761301962E-5</v>
      </c>
      <c r="ST39" t="e">
        <f>bvarM4*bvarM7</f>
        <v>#VALUE!</v>
      </c>
      <c r="SU39" t="e">
        <f>cvarM4*cvarM7</f>
        <v>#VALUE!</v>
      </c>
      <c r="SV39" t="e">
        <f>mvarM4*mvarM7</f>
        <v>#VALUE!</v>
      </c>
      <c r="SW39" s="24" t="e">
        <f t="shared" si="219"/>
        <v>#VALUE!</v>
      </c>
      <c r="SX39" s="24" t="e">
        <f t="shared" si="220"/>
        <v>#VALUE!</v>
      </c>
      <c r="SY39" s="24" t="e">
        <f t="shared" si="221"/>
        <v>#VALUE!</v>
      </c>
      <c r="SZ39">
        <v>-1.4116005547502001E-5</v>
      </c>
      <c r="TA39" t="e">
        <f>bvarM4*bvarM6</f>
        <v>#VALUE!</v>
      </c>
      <c r="TB39" t="e">
        <f>cvarM4*cvarM6</f>
        <v>#VALUE!</v>
      </c>
      <c r="TC39" t="e">
        <f>mvarM4*mvarM6</f>
        <v>#VALUE!</v>
      </c>
      <c r="TD39" s="24" t="e">
        <f t="shared" si="222"/>
        <v>#VALUE!</v>
      </c>
      <c r="TE39" s="24" t="e">
        <f t="shared" si="223"/>
        <v>#VALUE!</v>
      </c>
      <c r="TF39" s="24" t="e">
        <f t="shared" si="224"/>
        <v>#VALUE!</v>
      </c>
      <c r="TG39">
        <v>-3.7401576272998998E-10</v>
      </c>
      <c r="TH39" t="e">
        <f>bvarM4^3</f>
        <v>#VALUE!</v>
      </c>
      <c r="TI39" t="e">
        <f>cvarM4^3</f>
        <v>#VALUE!</v>
      </c>
      <c r="TJ39" t="e">
        <f>mvarM4^3</f>
        <v>#VALUE!</v>
      </c>
      <c r="TK39" s="24" t="e">
        <f t="shared" si="225"/>
        <v>#VALUE!</v>
      </c>
      <c r="TL39" s="24" t="e">
        <f t="shared" si="226"/>
        <v>#VALUE!</v>
      </c>
      <c r="TM39" s="24" t="e">
        <f t="shared" si="227"/>
        <v>#VALUE!</v>
      </c>
      <c r="TN39">
        <v>7.5818468396540002E-6</v>
      </c>
      <c r="TO39" t="e">
        <f>bvarM2*bvarM5</f>
        <v>#VALUE!</v>
      </c>
      <c r="TP39" t="e">
        <f>cvarM2*cvarM5</f>
        <v>#VALUE!</v>
      </c>
      <c r="TQ39" t="e">
        <f>mvarM2*mvarM5</f>
        <v>#VALUE!</v>
      </c>
      <c r="TR39" s="24" t="e">
        <f t="shared" si="228"/>
        <v>#VALUE!</v>
      </c>
      <c r="TS39" s="24" t="e">
        <f t="shared" si="229"/>
        <v>#VALUE!</v>
      </c>
      <c r="TT39" s="24" t="e">
        <f t="shared" si="230"/>
        <v>#VALUE!</v>
      </c>
      <c r="TU39">
        <v>1.5587392573415999E-4</v>
      </c>
      <c r="TV39" t="e">
        <f>bvarM2*bvarM7</f>
        <v>#VALUE!</v>
      </c>
      <c r="TW39" t="e">
        <f>cvarM2*cvarM7</f>
        <v>#VALUE!</v>
      </c>
      <c r="TX39" t="e">
        <f>mvarM2*mvarM7</f>
        <v>#VALUE!</v>
      </c>
      <c r="TY39" s="24" t="e">
        <f t="shared" si="231"/>
        <v>#VALUE!</v>
      </c>
      <c r="TZ39" s="24" t="e">
        <f t="shared" si="232"/>
        <v>#VALUE!</v>
      </c>
      <c r="UA39" s="24" t="e">
        <f t="shared" si="233"/>
        <v>#VALUE!</v>
      </c>
      <c r="UB39">
        <v>3.8227154658007999E-12</v>
      </c>
      <c r="UC39" t="e">
        <f>bvarHC1^2</f>
        <v>#VALUE!</v>
      </c>
      <c r="UD39" t="e">
        <f>cvarHC1^2</f>
        <v>#VALUE!</v>
      </c>
      <c r="UE39" t="e">
        <f>mvarHC1^2</f>
        <v>#VALUE!</v>
      </c>
      <c r="UF39" s="24" t="e">
        <f t="shared" si="234"/>
        <v>#VALUE!</v>
      </c>
      <c r="UG39" s="24" t="e">
        <f t="shared" si="235"/>
        <v>#VALUE!</v>
      </c>
      <c r="UH39" s="24" t="e">
        <f t="shared" si="236"/>
        <v>#VALUE!</v>
      </c>
      <c r="UI39">
        <v>3.0167872408258001E-5</v>
      </c>
      <c r="UJ39" t="e">
        <f>bvarM2*bvarM6</f>
        <v>#VALUE!</v>
      </c>
      <c r="UK39" t="e">
        <f>cvarM2*cvarM6</f>
        <v>#VALUE!</v>
      </c>
      <c r="UL39" t="e">
        <f>mvarM2*mvarM6</f>
        <v>#VALUE!</v>
      </c>
      <c r="UM39" s="24" t="e">
        <f t="shared" si="237"/>
        <v>#VALUE!</v>
      </c>
      <c r="UN39" s="24" t="e">
        <f t="shared" si="238"/>
        <v>#VALUE!</v>
      </c>
      <c r="UO39" s="24" t="e">
        <f t="shared" si="239"/>
        <v>#VALUE!</v>
      </c>
      <c r="UP39">
        <v>1.7728357305786001E-4</v>
      </c>
      <c r="UQ39" t="e">
        <f>bvarM2*bvarM7</f>
        <v>#VALUE!</v>
      </c>
      <c r="UR39" t="e">
        <f>cvarM2*cvarM7</f>
        <v>#VALUE!</v>
      </c>
      <c r="US39" t="e">
        <f>mvarM2*mvarM7</f>
        <v>#VALUE!</v>
      </c>
      <c r="UT39" s="24" t="e">
        <f t="shared" si="240"/>
        <v>#VALUE!</v>
      </c>
      <c r="UU39" s="24" t="e">
        <f t="shared" si="241"/>
        <v>#VALUE!</v>
      </c>
      <c r="UV39" s="24" t="e">
        <f t="shared" si="242"/>
        <v>#VALUE!</v>
      </c>
      <c r="UW39">
        <v>-1.1426495357786</v>
      </c>
      <c r="UX39" t="e">
        <f>bvarM1^2</f>
        <v>#VALUE!</v>
      </c>
      <c r="UY39" t="e">
        <f>cvarM1^2</f>
        <v>#VALUE!</v>
      </c>
      <c r="UZ39" t="e">
        <f>mvarM1^2</f>
        <v>#VALUE!</v>
      </c>
      <c r="VA39" s="24" t="e">
        <f t="shared" si="243"/>
        <v>#VALUE!</v>
      </c>
      <c r="VB39" s="24" t="e">
        <f t="shared" si="244"/>
        <v>#VALUE!</v>
      </c>
      <c r="VC39" s="24" t="e">
        <f t="shared" si="245"/>
        <v>#VALUE!</v>
      </c>
      <c r="VD39">
        <v>5.1332867255868997E-7</v>
      </c>
      <c r="VE39" t="e">
        <f>bvarM3*bvarM9</f>
        <v>#VALUE!</v>
      </c>
      <c r="VF39" t="e">
        <f>cvarM3*cvarM9</f>
        <v>#VALUE!</v>
      </c>
      <c r="VG39" t="e">
        <f>mvarM3*mvarM9</f>
        <v>#VALUE!</v>
      </c>
      <c r="VH39" s="24" t="e">
        <f t="shared" si="246"/>
        <v>#VALUE!</v>
      </c>
      <c r="VI39" s="24" t="e">
        <f t="shared" si="247"/>
        <v>#VALUE!</v>
      </c>
      <c r="VJ39" s="24" t="e">
        <f t="shared" si="248"/>
        <v>#VALUE!</v>
      </c>
      <c r="VK39">
        <v>1.3121497410992E-4</v>
      </c>
      <c r="VL39" t="e">
        <f>bvarM2*bvarM7</f>
        <v>#VALUE!</v>
      </c>
      <c r="VM39" t="e">
        <f>cvarM2*cvarM7</f>
        <v>#VALUE!</v>
      </c>
      <c r="VN39" t="e">
        <f>mvarM2*mvarM7</f>
        <v>#VALUE!</v>
      </c>
      <c r="VO39" s="24" t="e">
        <f t="shared" si="249"/>
        <v>#VALUE!</v>
      </c>
      <c r="VP39" s="24" t="e">
        <f t="shared" si="250"/>
        <v>#VALUE!</v>
      </c>
      <c r="VQ39" s="24" t="e">
        <f t="shared" si="251"/>
        <v>#VALUE!</v>
      </c>
      <c r="VR39">
        <v>8.8868004622898997E-10</v>
      </c>
      <c r="VS39" t="e">
        <f>bvarM5*bvarM6</f>
        <v>#VALUE!</v>
      </c>
      <c r="VT39" t="e">
        <f>cvarM5*cvarM6</f>
        <v>#VALUE!</v>
      </c>
      <c r="VU39" t="e">
        <f>mvarM5*mvarM6</f>
        <v>#VALUE!</v>
      </c>
      <c r="VV39" s="24" t="e">
        <f t="shared" si="252"/>
        <v>#VALUE!</v>
      </c>
      <c r="VW39" s="24" t="e">
        <f t="shared" si="253"/>
        <v>#VALUE!</v>
      </c>
      <c r="VX39" s="24" t="e">
        <f t="shared" si="254"/>
        <v>#VALUE!</v>
      </c>
      <c r="VY39">
        <v>6.7259485990811993E-5</v>
      </c>
      <c r="VZ39" t="e">
        <f>bvarM5*bvarM7</f>
        <v>#VALUE!</v>
      </c>
      <c r="WA39" t="e">
        <f>cvarM5*cvarM7</f>
        <v>#VALUE!</v>
      </c>
      <c r="WB39" t="e">
        <f>mvarM5*mvarM7</f>
        <v>#VALUE!</v>
      </c>
      <c r="WC39" s="24" t="e">
        <f t="shared" si="255"/>
        <v>#VALUE!</v>
      </c>
      <c r="WD39" s="24" t="e">
        <f t="shared" si="256"/>
        <v>#VALUE!</v>
      </c>
      <c r="WE39" s="24" t="e">
        <f t="shared" si="257"/>
        <v>#VALUE!</v>
      </c>
      <c r="WF39">
        <v>5.0485047195961002E-5</v>
      </c>
      <c r="WG39" t="e">
        <f>bvarM2*bvarM9</f>
        <v>#VALUE!</v>
      </c>
      <c r="WH39" t="e">
        <f>cvarM2*cvarM9</f>
        <v>#VALUE!</v>
      </c>
      <c r="WI39" t="e">
        <f>mvarM2*mvarM9</f>
        <v>#VALUE!</v>
      </c>
      <c r="WJ39" s="24" t="e">
        <f t="shared" si="258"/>
        <v>#VALUE!</v>
      </c>
      <c r="WK39" s="24" t="e">
        <f t="shared" si="259"/>
        <v>#VALUE!</v>
      </c>
      <c r="WL39" s="24" t="e">
        <f t="shared" si="260"/>
        <v>#VALUE!</v>
      </c>
      <c r="WM39"/>
      <c r="WN39"/>
      <c r="WO39"/>
      <c r="WP39"/>
      <c r="WQ39" s="24">
        <f t="shared" si="261"/>
        <v>0</v>
      </c>
      <c r="WR39" s="24">
        <f t="shared" si="262"/>
        <v>0</v>
      </c>
      <c r="WS39" s="24">
        <f t="shared" si="263"/>
        <v>0</v>
      </c>
      <c r="WT39">
        <v>-3.0392555843495998E-6</v>
      </c>
      <c r="WU39" t="e">
        <f>bvarM3*bvarM5</f>
        <v>#VALUE!</v>
      </c>
      <c r="WV39" t="e">
        <f>cvarM3*cvarM5</f>
        <v>#VALUE!</v>
      </c>
      <c r="WW39" t="e">
        <f>mvarM3*mvarM5</f>
        <v>#VALUE!</v>
      </c>
      <c r="WX39" s="24" t="e">
        <f t="shared" si="264"/>
        <v>#VALUE!</v>
      </c>
      <c r="WY39" s="24" t="e">
        <f t="shared" si="265"/>
        <v>#VALUE!</v>
      </c>
      <c r="WZ39" s="24" t="e">
        <f t="shared" si="266"/>
        <v>#VALUE!</v>
      </c>
      <c r="XA39">
        <v>1.9664416404865001E-4</v>
      </c>
      <c r="XB39" t="e">
        <f>bvarM2*bvarM7</f>
        <v>#VALUE!</v>
      </c>
      <c r="XC39" t="e">
        <f>cvarM2*cvarM7</f>
        <v>#VALUE!</v>
      </c>
      <c r="XD39" t="e">
        <f>mvarM2*mvarM7</f>
        <v>#VALUE!</v>
      </c>
      <c r="XE39" s="24" t="e">
        <f t="shared" si="267"/>
        <v>#VALUE!</v>
      </c>
      <c r="XF39" s="24" t="e">
        <f t="shared" si="268"/>
        <v>#VALUE!</v>
      </c>
      <c r="XG39" s="24" t="e">
        <f t="shared" si="269"/>
        <v>#VALUE!</v>
      </c>
      <c r="XH39">
        <v>3.1695847863953001E-9</v>
      </c>
      <c r="XI39" t="e">
        <f>bvarM4^2</f>
        <v>#VALUE!</v>
      </c>
      <c r="XJ39" t="e">
        <f>cvarM4^2</f>
        <v>#VALUE!</v>
      </c>
      <c r="XK39" t="e">
        <f>mvarM4^2</f>
        <v>#VALUE!</v>
      </c>
      <c r="XL39" s="24" t="e">
        <f t="shared" si="270"/>
        <v>#VALUE!</v>
      </c>
      <c r="XM39" s="24" t="e">
        <f t="shared" si="271"/>
        <v>#VALUE!</v>
      </c>
      <c r="XN39" s="24" t="e">
        <f t="shared" si="272"/>
        <v>#VALUE!</v>
      </c>
      <c r="XO39">
        <v>1.2936898094428E-5</v>
      </c>
      <c r="XP39" t="e">
        <f>bvarM4*bvarM6</f>
        <v>#VALUE!</v>
      </c>
      <c r="XQ39" t="e">
        <f>cvarM4*cvarM6</f>
        <v>#VALUE!</v>
      </c>
      <c r="XR39" t="e">
        <f>mvarM4*mvarM6</f>
        <v>#VALUE!</v>
      </c>
      <c r="XS39" s="24" t="e">
        <f t="shared" si="273"/>
        <v>#VALUE!</v>
      </c>
      <c r="XT39" s="24" t="e">
        <f t="shared" si="274"/>
        <v>#VALUE!</v>
      </c>
      <c r="XU39" s="24" t="e">
        <f t="shared" si="275"/>
        <v>#VALUE!</v>
      </c>
      <c r="XV39">
        <v>-1.316783055017E-5</v>
      </c>
      <c r="XW39" t="e">
        <f>bvarM4*bvarM6</f>
        <v>#VALUE!</v>
      </c>
      <c r="XX39" t="e">
        <f>cvarM4*cvarM6</f>
        <v>#VALUE!</v>
      </c>
      <c r="XY39" t="e">
        <f>mvarM4*mvarM6</f>
        <v>#VALUE!</v>
      </c>
      <c r="XZ39" s="24" t="e">
        <f t="shared" si="276"/>
        <v>#VALUE!</v>
      </c>
      <c r="YA39" s="24" t="e">
        <f t="shared" si="277"/>
        <v>#VALUE!</v>
      </c>
      <c r="YB39" s="24" t="e">
        <f t="shared" si="278"/>
        <v>#VALUE!</v>
      </c>
      <c r="YC39">
        <v>-6.6462292474608002E-9</v>
      </c>
      <c r="YD39" t="e">
        <f>bvarM3^2</f>
        <v>#VALUE!</v>
      </c>
      <c r="YE39" t="e">
        <f>cvarM3^2</f>
        <v>#VALUE!</v>
      </c>
      <c r="YF39" t="e">
        <f>mvarM3^2</f>
        <v>#VALUE!</v>
      </c>
      <c r="YG39" s="24" t="e">
        <f t="shared" si="279"/>
        <v>#VALUE!</v>
      </c>
      <c r="YH39" s="24" t="e">
        <f t="shared" si="280"/>
        <v>#VALUE!</v>
      </c>
      <c r="YI39" s="24" t="e">
        <f t="shared" si="281"/>
        <v>#VALUE!</v>
      </c>
      <c r="YJ39">
        <v>-6.9170006223755998E-6</v>
      </c>
      <c r="YK39" t="e">
        <f>bvarM3*bvarM6</f>
        <v>#VALUE!</v>
      </c>
      <c r="YL39" t="e">
        <f>cvarM3*cvarM6</f>
        <v>#VALUE!</v>
      </c>
      <c r="YM39" t="e">
        <f>mvarM3*mvarM6</f>
        <v>#VALUE!</v>
      </c>
      <c r="YN39" s="24" t="e">
        <f t="shared" si="282"/>
        <v>#VALUE!</v>
      </c>
      <c r="YO39" s="24" t="e">
        <f t="shared" si="283"/>
        <v>#VALUE!</v>
      </c>
      <c r="YP39" s="24" t="e">
        <f t="shared" si="284"/>
        <v>#VALUE!</v>
      </c>
      <c r="YQ39">
        <v>1.1720478370592E-4</v>
      </c>
      <c r="YR39" t="e">
        <f>bvarM2*bvarM7</f>
        <v>#VALUE!</v>
      </c>
      <c r="YS39" t="e">
        <f>cvarM2*cvarM7</f>
        <v>#VALUE!</v>
      </c>
      <c r="YT39" t="e">
        <f>mvarM2*mvarM7</f>
        <v>#VALUE!</v>
      </c>
      <c r="YU39" s="24" t="e">
        <f t="shared" si="285"/>
        <v>#VALUE!</v>
      </c>
      <c r="YV39" s="24" t="e">
        <f t="shared" si="286"/>
        <v>#VALUE!</v>
      </c>
      <c r="YW39" s="24" t="e">
        <f t="shared" si="287"/>
        <v>#VALUE!</v>
      </c>
      <c r="YX39">
        <v>5.6232213945313001E-9</v>
      </c>
      <c r="YY39" t="e">
        <f>bvarM5*bvarM7</f>
        <v>#VALUE!</v>
      </c>
      <c r="YZ39" t="e">
        <f>cvarM5*cvarM7</f>
        <v>#VALUE!</v>
      </c>
      <c r="ZA39" t="e">
        <f>mvarM5*mvarM7</f>
        <v>#VALUE!</v>
      </c>
      <c r="ZB39" s="24" t="e">
        <f t="shared" si="288"/>
        <v>#VALUE!</v>
      </c>
      <c r="ZC39" s="24" t="e">
        <f t="shared" si="289"/>
        <v>#VALUE!</v>
      </c>
      <c r="ZD39" s="24" t="e">
        <f t="shared" si="290"/>
        <v>#VALUE!</v>
      </c>
      <c r="ZE39">
        <v>5.7281398832415E-5</v>
      </c>
      <c r="ZF39" t="e">
        <f>bvarM5*bvarM7</f>
        <v>#VALUE!</v>
      </c>
      <c r="ZG39" t="e">
        <f>cvarM5*cvarM7</f>
        <v>#VALUE!</v>
      </c>
      <c r="ZH39" t="e">
        <f>mvarM5*mvarM7</f>
        <v>#VALUE!</v>
      </c>
      <c r="ZI39" s="24" t="e">
        <f t="shared" si="291"/>
        <v>#VALUE!</v>
      </c>
      <c r="ZJ39" s="24" t="e">
        <f t="shared" si="292"/>
        <v>#VALUE!</v>
      </c>
      <c r="ZK39" s="24" t="e">
        <f t="shared" si="293"/>
        <v>#VALUE!</v>
      </c>
      <c r="ZL39">
        <v>-2.2914088280008E-5</v>
      </c>
      <c r="ZM39" t="e">
        <f>bvarM4*bvarM6</f>
        <v>#VALUE!</v>
      </c>
      <c r="ZN39" t="e">
        <f>cvarM4*cvarM6</f>
        <v>#VALUE!</v>
      </c>
      <c r="ZO39" t="e">
        <f>mvarM4*mvarM6</f>
        <v>#VALUE!</v>
      </c>
      <c r="ZP39" s="24" t="e">
        <f t="shared" si="294"/>
        <v>#VALUE!</v>
      </c>
      <c r="ZQ39" s="24" t="e">
        <f t="shared" si="295"/>
        <v>#VALUE!</v>
      </c>
      <c r="ZR39" s="24" t="e">
        <f t="shared" si="296"/>
        <v>#VALUE!</v>
      </c>
      <c r="ZS39">
        <v>6.8229126041869E-8</v>
      </c>
      <c r="ZT39" t="e">
        <f>bvarM6^2</f>
        <v>#VALUE!</v>
      </c>
      <c r="ZU39" t="e">
        <f>cvarM6^2</f>
        <v>#VALUE!</v>
      </c>
      <c r="ZV39" t="e">
        <f>mvarM6^2</f>
        <v>#VALUE!</v>
      </c>
      <c r="ZW39" s="24" t="e">
        <f t="shared" si="297"/>
        <v>#VALUE!</v>
      </c>
      <c r="ZX39" s="24" t="e">
        <f t="shared" si="298"/>
        <v>#VALUE!</v>
      </c>
      <c r="ZY39" s="24" t="e">
        <f t="shared" si="299"/>
        <v>#VALUE!</v>
      </c>
      <c r="ZZ39">
        <v>1.298432513552E-7</v>
      </c>
      <c r="AAA39" t="e">
        <f>bvarM3*bvarM5</f>
        <v>#VALUE!</v>
      </c>
      <c r="AAB39" t="e">
        <f>cvarM3*cvarM5</f>
        <v>#VALUE!</v>
      </c>
      <c r="AAC39" t="e">
        <f>mvarM3*mvarM5</f>
        <v>#VALUE!</v>
      </c>
      <c r="AAD39" s="24" t="e">
        <f t="shared" si="300"/>
        <v>#VALUE!</v>
      </c>
      <c r="AAE39" s="24" t="e">
        <f t="shared" si="301"/>
        <v>#VALUE!</v>
      </c>
      <c r="AAF39" s="24" t="e">
        <f t="shared" si="302"/>
        <v>#VALUE!</v>
      </c>
      <c r="AAG39">
        <v>9.8546843143710003E-5</v>
      </c>
      <c r="AAH39" t="e">
        <f>bvarM2*bvarM6</f>
        <v>#VALUE!</v>
      </c>
      <c r="AAI39" t="e">
        <f>cvarM2*cvarM6</f>
        <v>#VALUE!</v>
      </c>
      <c r="AAJ39" t="e">
        <f>mvarM2*mvarM6</f>
        <v>#VALUE!</v>
      </c>
      <c r="AAK39" s="24" t="e">
        <f t="shared" si="303"/>
        <v>#VALUE!</v>
      </c>
      <c r="AAL39" s="24" t="e">
        <f t="shared" si="304"/>
        <v>#VALUE!</v>
      </c>
      <c r="AAM39" s="24" t="e">
        <f t="shared" si="305"/>
        <v>#VALUE!</v>
      </c>
      <c r="AAN39">
        <v>-7.1804373049777995E-11</v>
      </c>
      <c r="AAO39" t="e">
        <f>bvarM4*bvarM9</f>
        <v>#VALUE!</v>
      </c>
      <c r="AAP39" t="e">
        <f>cvarM4*cvarM9</f>
        <v>#VALUE!</v>
      </c>
      <c r="AAQ39" t="e">
        <f>mvarM4*mvarM9</f>
        <v>#VALUE!</v>
      </c>
      <c r="AAR39" s="24" t="e">
        <f t="shared" si="306"/>
        <v>#VALUE!</v>
      </c>
      <c r="AAS39" s="24" t="e">
        <f t="shared" si="307"/>
        <v>#VALUE!</v>
      </c>
      <c r="AAT39" s="24" t="e">
        <f t="shared" si="308"/>
        <v>#VALUE!</v>
      </c>
      <c r="AAU39">
        <v>7.5237189322631003E-5</v>
      </c>
      <c r="AAV39" t="e">
        <f>bvarM5^2</f>
        <v>#VALUE!</v>
      </c>
      <c r="AAW39" t="e">
        <f>cvarM5^2</f>
        <v>#VALUE!</v>
      </c>
      <c r="AAX39" t="e">
        <f>mvarM5^2</f>
        <v>#VALUE!</v>
      </c>
      <c r="AAY39" s="24" t="e">
        <f t="shared" si="309"/>
        <v>#VALUE!</v>
      </c>
      <c r="AAZ39" s="24" t="e">
        <f t="shared" si="310"/>
        <v>#VALUE!</v>
      </c>
      <c r="ABA39" s="24" t="e">
        <f t="shared" si="311"/>
        <v>#VALUE!</v>
      </c>
      <c r="ABB39">
        <v>3.3679722095015998E-5</v>
      </c>
      <c r="ABC39" t="e">
        <f>bvarM4*bvarM9</f>
        <v>#VALUE!</v>
      </c>
      <c r="ABD39" t="e">
        <f>cvarM4*cvarM9</f>
        <v>#VALUE!</v>
      </c>
      <c r="ABE39" t="e">
        <f>mvarM4*mvarM9</f>
        <v>#VALUE!</v>
      </c>
      <c r="ABF39" s="24" t="e">
        <f t="shared" si="312"/>
        <v>#VALUE!</v>
      </c>
      <c r="ABG39" s="24" t="e">
        <f t="shared" si="313"/>
        <v>#VALUE!</v>
      </c>
      <c r="ABH39" s="24" t="e">
        <f t="shared" si="314"/>
        <v>#VALUE!</v>
      </c>
      <c r="ABI39">
        <v>-5.5905079033505995E-7</v>
      </c>
      <c r="ABJ39" t="e">
        <f>bvarM7^2</f>
        <v>#VALUE!</v>
      </c>
      <c r="ABK39" t="e">
        <f>cvarM7^2</f>
        <v>#VALUE!</v>
      </c>
      <c r="ABL39" t="e">
        <f>mvarM7^2</f>
        <v>#VALUE!</v>
      </c>
      <c r="ABM39" s="24" t="e">
        <f t="shared" si="315"/>
        <v>#VALUE!</v>
      </c>
      <c r="ABN39" s="24" t="e">
        <f t="shared" si="316"/>
        <v>#VALUE!</v>
      </c>
      <c r="ABO39" s="24" t="e">
        <f t="shared" si="317"/>
        <v>#VALUE!</v>
      </c>
      <c r="ABP39">
        <v>6.8745856334890998E-6</v>
      </c>
      <c r="ABQ39" t="e">
        <f>bvarM6*bvarM7</f>
        <v>#VALUE!</v>
      </c>
      <c r="ABR39" t="e">
        <f>cvarM6*cvarM7</f>
        <v>#VALUE!</v>
      </c>
      <c r="ABS39" t="e">
        <f>mvarM6*mvarM7</f>
        <v>#VALUE!</v>
      </c>
      <c r="ABT39" s="24" t="e">
        <f t="shared" si="318"/>
        <v>#VALUE!</v>
      </c>
      <c r="ABU39" s="24" t="e">
        <f t="shared" si="319"/>
        <v>#VALUE!</v>
      </c>
      <c r="ABV39" s="24" t="e">
        <f t="shared" si="320"/>
        <v>#VALUE!</v>
      </c>
      <c r="ABW39">
        <v>-1.3823862573693E-5</v>
      </c>
      <c r="ABX39" t="e">
        <f>bvarM2*bvarM4</f>
        <v>#VALUE!</v>
      </c>
      <c r="ABY39" t="e">
        <f>cvarM2*cvarM4</f>
        <v>#VALUE!</v>
      </c>
      <c r="ABZ39" t="e">
        <f>mvarM2*mvarM4</f>
        <v>#VALUE!</v>
      </c>
      <c r="ACA39" s="24" t="e">
        <f t="shared" si="321"/>
        <v>#VALUE!</v>
      </c>
      <c r="ACB39" s="24" t="e">
        <f t="shared" si="322"/>
        <v>#VALUE!</v>
      </c>
      <c r="ACC39" s="24" t="e">
        <f t="shared" si="323"/>
        <v>#VALUE!</v>
      </c>
      <c r="ACD39">
        <v>-2.2942399624670999E-8</v>
      </c>
      <c r="ACE39" t="e">
        <f>bvarM6*bvarM7</f>
        <v>#VALUE!</v>
      </c>
      <c r="ACF39" t="e">
        <f>cvarM6*cvarM7</f>
        <v>#VALUE!</v>
      </c>
      <c r="ACG39" t="e">
        <f>mvarM6*mvarM7</f>
        <v>#VALUE!</v>
      </c>
      <c r="ACH39" s="24" t="e">
        <f t="shared" si="324"/>
        <v>#VALUE!</v>
      </c>
      <c r="ACI39" s="24" t="e">
        <f t="shared" si="325"/>
        <v>#VALUE!</v>
      </c>
      <c r="ACJ39" s="24" t="e">
        <f t="shared" si="326"/>
        <v>#VALUE!</v>
      </c>
      <c r="ACK39">
        <v>-6.1867766200206006E-5</v>
      </c>
      <c r="ACL39" t="e">
        <f>bvarM4^2</f>
        <v>#VALUE!</v>
      </c>
      <c r="ACM39" t="e">
        <f>cvarM4^2</f>
        <v>#VALUE!</v>
      </c>
      <c r="ACN39" t="e">
        <f>mvarM4^2</f>
        <v>#VALUE!</v>
      </c>
      <c r="ACO39" s="24" t="e">
        <f t="shared" si="327"/>
        <v>#VALUE!</v>
      </c>
      <c r="ACP39" s="24" t="e">
        <f t="shared" si="328"/>
        <v>#VALUE!</v>
      </c>
      <c r="ACQ39" s="24" t="e">
        <f t="shared" si="329"/>
        <v>#VALUE!</v>
      </c>
      <c r="ACR39">
        <v>-4.3887595802112001E-5</v>
      </c>
      <c r="ACS39" t="e">
        <f>bvarM6^3</f>
        <v>#VALUE!</v>
      </c>
      <c r="ACT39" t="e">
        <f>cvarM6^3</f>
        <v>#VALUE!</v>
      </c>
      <c r="ACU39" t="e">
        <f>mvarM6^3</f>
        <v>#VALUE!</v>
      </c>
      <c r="ACV39" s="24" t="e">
        <f t="shared" si="330"/>
        <v>#VALUE!</v>
      </c>
      <c r="ACW39" s="24" t="e">
        <f t="shared" si="331"/>
        <v>#VALUE!</v>
      </c>
      <c r="ACX39" s="24" t="e">
        <f t="shared" si="332"/>
        <v>#VALUE!</v>
      </c>
      <c r="ACY39">
        <v>-4.9864060434260999E-9</v>
      </c>
      <c r="ACZ39" t="e">
        <f>bvarM5^2</f>
        <v>#VALUE!</v>
      </c>
      <c r="ADA39" t="e">
        <f>cvarM5^2</f>
        <v>#VALUE!</v>
      </c>
      <c r="ADB39" t="e">
        <f>mvarM5^2</f>
        <v>#VALUE!</v>
      </c>
      <c r="ADC39" s="24" t="e">
        <f t="shared" si="333"/>
        <v>#VALUE!</v>
      </c>
      <c r="ADD39" s="24" t="e">
        <f t="shared" si="334"/>
        <v>#VALUE!</v>
      </c>
      <c r="ADE39" s="24" t="e">
        <f t="shared" si="335"/>
        <v>#VALUE!</v>
      </c>
      <c r="ADF39">
        <v>-5.5705518833750996E-4</v>
      </c>
      <c r="ADG39" t="e">
        <f>bvarHC2^2</f>
        <v>#VALUE!</v>
      </c>
      <c r="ADH39" t="e">
        <f>cvarHC2^2</f>
        <v>#VALUE!</v>
      </c>
      <c r="ADI39" t="e">
        <f>mvarHC2^2</f>
        <v>#VALUE!</v>
      </c>
      <c r="ADJ39" s="24" t="e">
        <f t="shared" si="336"/>
        <v>#VALUE!</v>
      </c>
      <c r="ADK39" s="24" t="e">
        <f t="shared" si="337"/>
        <v>#VALUE!</v>
      </c>
      <c r="ADL39" s="24" t="e">
        <f t="shared" si="338"/>
        <v>#VALUE!</v>
      </c>
      <c r="ADM39">
        <v>2.3993682156222E-4</v>
      </c>
      <c r="ADN39" t="e">
        <f>bvarM4^2</f>
        <v>#VALUE!</v>
      </c>
      <c r="ADO39" t="e">
        <f>cvarM4^2</f>
        <v>#VALUE!</v>
      </c>
      <c r="ADP39" t="e">
        <f>mvarM4^2</f>
        <v>#VALUE!</v>
      </c>
      <c r="ADQ39" s="24" t="e">
        <f t="shared" si="339"/>
        <v>#VALUE!</v>
      </c>
      <c r="ADR39" s="24" t="e">
        <f t="shared" si="340"/>
        <v>#VALUE!</v>
      </c>
      <c r="ADS39" s="24" t="e">
        <f t="shared" si="341"/>
        <v>#VALUE!</v>
      </c>
      <c r="ADT39">
        <v>-4.2169054866984E-7</v>
      </c>
      <c r="ADU39" t="e">
        <f>bvarM7^2</f>
        <v>#VALUE!</v>
      </c>
      <c r="ADV39" t="e">
        <f>cvarM7^2</f>
        <v>#VALUE!</v>
      </c>
      <c r="ADW39" t="e">
        <f>mvarM7^2</f>
        <v>#VALUE!</v>
      </c>
      <c r="ADX39" s="24" t="e">
        <f t="shared" si="342"/>
        <v>#VALUE!</v>
      </c>
      <c r="ADY39" s="24" t="e">
        <f t="shared" si="343"/>
        <v>#VALUE!</v>
      </c>
      <c r="ADZ39" s="24" t="e">
        <f t="shared" si="344"/>
        <v>#VALUE!</v>
      </c>
      <c r="AEA39">
        <v>-4.6696610416066999E-5</v>
      </c>
      <c r="AEB39" t="e">
        <f>bvarM4^2</f>
        <v>#VALUE!</v>
      </c>
      <c r="AEC39" t="e">
        <f>cvarM4^2</f>
        <v>#VALUE!</v>
      </c>
      <c r="AED39" t="e">
        <f>mvarM4^2</f>
        <v>#VALUE!</v>
      </c>
      <c r="AEE39" s="24" t="e">
        <f t="shared" si="345"/>
        <v>#VALUE!</v>
      </c>
      <c r="AEF39" s="24" t="e">
        <f t="shared" si="346"/>
        <v>#VALUE!</v>
      </c>
      <c r="AEG39" s="24" t="e">
        <f t="shared" si="347"/>
        <v>#VALUE!</v>
      </c>
      <c r="AEH39">
        <v>-4.7624435806484003E-5</v>
      </c>
      <c r="AEI39" t="e">
        <f>bvarM6^3</f>
        <v>#VALUE!</v>
      </c>
      <c r="AEJ39" t="e">
        <f>cvarM6^3</f>
        <v>#VALUE!</v>
      </c>
      <c r="AEK39" t="e">
        <f>mvarM6^3</f>
        <v>#VALUE!</v>
      </c>
      <c r="AEL39" s="24" t="e">
        <f t="shared" si="348"/>
        <v>#VALUE!</v>
      </c>
      <c r="AEM39" s="24" t="e">
        <f t="shared" si="349"/>
        <v>#VALUE!</v>
      </c>
      <c r="AEN39" s="24" t="e">
        <f t="shared" si="350"/>
        <v>#VALUE!</v>
      </c>
      <c r="AEO39">
        <v>-9.7105512641710003E-8</v>
      </c>
      <c r="AEP39" t="e">
        <f>bvarM7^2</f>
        <v>#VALUE!</v>
      </c>
      <c r="AEQ39" t="e">
        <f>cvarM7^2</f>
        <v>#VALUE!</v>
      </c>
      <c r="AER39" t="e">
        <f>mvarM7^2</f>
        <v>#VALUE!</v>
      </c>
      <c r="AES39" s="24" t="e">
        <f t="shared" si="351"/>
        <v>#VALUE!</v>
      </c>
      <c r="AET39" s="24" t="e">
        <f t="shared" si="352"/>
        <v>#VALUE!</v>
      </c>
      <c r="AEU39" s="24" t="e">
        <f t="shared" si="353"/>
        <v>#VALUE!</v>
      </c>
      <c r="AEV39">
        <v>-6.9758274221455997E-4</v>
      </c>
      <c r="AEW39" t="e">
        <f>bvarM7^2</f>
        <v>#VALUE!</v>
      </c>
      <c r="AEX39" t="e">
        <f>cvarM7^2</f>
        <v>#VALUE!</v>
      </c>
      <c r="AEY39" t="e">
        <f>mvarM7^2</f>
        <v>#VALUE!</v>
      </c>
      <c r="AEZ39" s="24" t="e">
        <f t="shared" si="354"/>
        <v>#VALUE!</v>
      </c>
      <c r="AFA39" s="24" t="e">
        <f t="shared" si="355"/>
        <v>#VALUE!</v>
      </c>
      <c r="AFB39" s="24" t="e">
        <f t="shared" si="356"/>
        <v>#VALUE!</v>
      </c>
      <c r="AFC39">
        <v>2.1135323546843002E-3</v>
      </c>
      <c r="AFD39" t="e">
        <f>bvarM6^2</f>
        <v>#VALUE!</v>
      </c>
      <c r="AFE39" t="e">
        <f>cvarM6^2</f>
        <v>#VALUE!</v>
      </c>
      <c r="AFF39" t="e">
        <f>mvarM6^2</f>
        <v>#VALUE!</v>
      </c>
      <c r="AFG39" s="24" t="e">
        <f t="shared" si="357"/>
        <v>#VALUE!</v>
      </c>
      <c r="AFH39" s="24" t="e">
        <f t="shared" si="358"/>
        <v>#VALUE!</v>
      </c>
      <c r="AFI39" s="24" t="e">
        <f t="shared" si="359"/>
        <v>#VALUE!</v>
      </c>
      <c r="AFJ39">
        <v>-5.7093309873393002E-7</v>
      </c>
      <c r="AFK39" t="e">
        <f>bvarM7^2</f>
        <v>#VALUE!</v>
      </c>
      <c r="AFL39" t="e">
        <f>cvarM7^2</f>
        <v>#VALUE!</v>
      </c>
      <c r="AFM39" t="e">
        <f>mvarM7^2</f>
        <v>#VALUE!</v>
      </c>
      <c r="AFN39" s="24" t="e">
        <f t="shared" si="360"/>
        <v>#VALUE!</v>
      </c>
      <c r="AFO39" s="24" t="e">
        <f t="shared" si="361"/>
        <v>#VALUE!</v>
      </c>
      <c r="AFP39" s="24" t="e">
        <f t="shared" si="362"/>
        <v>#VALUE!</v>
      </c>
      <c r="AFQ39">
        <v>-7.2425280800343997E-4</v>
      </c>
      <c r="AFR39" t="e">
        <f>bvarHC2^2</f>
        <v>#VALUE!</v>
      </c>
      <c r="AFS39" t="e">
        <f>cvarHC2^2</f>
        <v>#VALUE!</v>
      </c>
      <c r="AFT39" t="e">
        <f>mvarHC2^2</f>
        <v>#VALUE!</v>
      </c>
      <c r="AFU39" s="24" t="e">
        <f t="shared" si="363"/>
        <v>#VALUE!</v>
      </c>
      <c r="AFV39" s="24" t="e">
        <f t="shared" si="364"/>
        <v>#VALUE!</v>
      </c>
      <c r="AFW39" s="24" t="e">
        <f t="shared" si="365"/>
        <v>#VALUE!</v>
      </c>
      <c r="AFX39">
        <v>2.7358380067634999E-5</v>
      </c>
      <c r="AFY39" t="e">
        <f>bvarHC2^3</f>
        <v>#VALUE!</v>
      </c>
      <c r="AFZ39" t="e">
        <f>cvarHC2^3</f>
        <v>#VALUE!</v>
      </c>
      <c r="AGA39" t="e">
        <f>mvarHC2^3</f>
        <v>#VALUE!</v>
      </c>
      <c r="AGB39" s="24" t="e">
        <f t="shared" si="366"/>
        <v>#VALUE!</v>
      </c>
      <c r="AGC39" s="24" t="e">
        <f t="shared" si="367"/>
        <v>#VALUE!</v>
      </c>
      <c r="AGD39" s="24" t="e">
        <f t="shared" si="368"/>
        <v>#VALUE!</v>
      </c>
      <c r="AGE39">
        <v>3.1790757550077999E-9</v>
      </c>
      <c r="AGF39" t="e">
        <f>bvarHC2^3</f>
        <v>#VALUE!</v>
      </c>
      <c r="AGG39" t="e">
        <f>cvarHC2^3</f>
        <v>#VALUE!</v>
      </c>
      <c r="AGH39" t="e">
        <f>mvarHC2^3</f>
        <v>#VALUE!</v>
      </c>
      <c r="AGI39" s="24" t="e">
        <f t="shared" si="369"/>
        <v>#VALUE!</v>
      </c>
      <c r="AGJ39" s="24" t="e">
        <f t="shared" si="370"/>
        <v>#VALUE!</v>
      </c>
      <c r="AGK39" s="24" t="e">
        <f t="shared" si="371"/>
        <v>#VALUE!</v>
      </c>
      <c r="AGL39">
        <v>-6.8117330679409E-4</v>
      </c>
      <c r="AGM39" t="e">
        <f>bvarM7^2</f>
        <v>#VALUE!</v>
      </c>
      <c r="AGN39" t="e">
        <f>cvarM7^2</f>
        <v>#VALUE!</v>
      </c>
      <c r="AGO39" t="e">
        <f>mvarM7^2</f>
        <v>#VALUE!</v>
      </c>
      <c r="AGP39" s="24" t="e">
        <f t="shared" si="372"/>
        <v>#VALUE!</v>
      </c>
      <c r="AGQ39" s="24" t="e">
        <f t="shared" si="373"/>
        <v>#VALUE!</v>
      </c>
      <c r="AGR39" s="24" t="e">
        <f t="shared" si="374"/>
        <v>#VALUE!</v>
      </c>
      <c r="AGS39">
        <v>3.9442447240781999E-4</v>
      </c>
      <c r="AGT39" t="e">
        <f>bvarM9^2</f>
        <v>#VALUE!</v>
      </c>
      <c r="AGU39" t="e">
        <f>cvarM9^2</f>
        <v>#VALUE!</v>
      </c>
      <c r="AGV39" t="e">
        <f>mvarM9^2</f>
        <v>#VALUE!</v>
      </c>
      <c r="AGW39" s="24" t="e">
        <f t="shared" si="375"/>
        <v>#VALUE!</v>
      </c>
      <c r="AGX39" s="24" t="e">
        <f t="shared" si="376"/>
        <v>#VALUE!</v>
      </c>
      <c r="AGY39" s="24" t="e">
        <f t="shared" si="377"/>
        <v>#VALUE!</v>
      </c>
      <c r="AGZ39"/>
      <c r="AHA39"/>
      <c r="AHB39"/>
      <c r="AHC39"/>
      <c r="AHD39" s="24">
        <f t="shared" si="378"/>
        <v>0</v>
      </c>
      <c r="AHE39" s="24">
        <f t="shared" si="379"/>
        <v>0</v>
      </c>
      <c r="AHF39" s="24">
        <f t="shared" si="380"/>
        <v>0</v>
      </c>
      <c r="AHG39">
        <v>-8.8733218117124999E-4</v>
      </c>
      <c r="AHH39" t="e">
        <f>bvarHC2^2</f>
        <v>#VALUE!</v>
      </c>
      <c r="AHI39" t="e">
        <f>cvarHC2^2</f>
        <v>#VALUE!</v>
      </c>
      <c r="AHJ39" t="e">
        <f>mvarHC2^2</f>
        <v>#VALUE!</v>
      </c>
      <c r="AHK39" s="24" t="e">
        <f t="shared" si="381"/>
        <v>#VALUE!</v>
      </c>
      <c r="AHL39" s="24" t="e">
        <f t="shared" si="382"/>
        <v>#VALUE!</v>
      </c>
      <c r="AHM39" s="24" t="e">
        <f t="shared" si="383"/>
        <v>#VALUE!</v>
      </c>
      <c r="AHN39">
        <v>-4.2264142618030999E-5</v>
      </c>
      <c r="AHO39" t="e">
        <f>bvarM6^3</f>
        <v>#VALUE!</v>
      </c>
      <c r="AHP39" t="e">
        <f>cvarM6^3</f>
        <v>#VALUE!</v>
      </c>
      <c r="AHQ39" t="e">
        <f>mvarM6^3</f>
        <v>#VALUE!</v>
      </c>
      <c r="AHR39" s="24" t="e">
        <f t="shared" si="384"/>
        <v>#VALUE!</v>
      </c>
      <c r="AHS39" s="24" t="e">
        <f t="shared" si="385"/>
        <v>#VALUE!</v>
      </c>
      <c r="AHT39" s="24" t="e">
        <f t="shared" si="386"/>
        <v>#VALUE!</v>
      </c>
      <c r="AHU39">
        <v>5.1700607350249002E-8</v>
      </c>
      <c r="AHV39" t="e">
        <f>bvarM6^2</f>
        <v>#VALUE!</v>
      </c>
      <c r="AHW39" t="e">
        <f>cvarM6^2</f>
        <v>#VALUE!</v>
      </c>
      <c r="AHX39" t="e">
        <f>mvarM6^2</f>
        <v>#VALUE!</v>
      </c>
      <c r="AHY39" s="24" t="e">
        <f t="shared" si="387"/>
        <v>#VALUE!</v>
      </c>
      <c r="AHZ39" s="24" t="e">
        <f t="shared" si="388"/>
        <v>#VALUE!</v>
      </c>
      <c r="AIA39" s="24" t="e">
        <f t="shared" si="389"/>
        <v>#VALUE!</v>
      </c>
      <c r="AIB39">
        <v>-1.0233670232428E-4</v>
      </c>
      <c r="AIC39" t="e">
        <f>bvarM6^2</f>
        <v>#VALUE!</v>
      </c>
      <c r="AID39" t="e">
        <f>cvarM6^2</f>
        <v>#VALUE!</v>
      </c>
      <c r="AIE39" t="e">
        <f>mvarM6^2</f>
        <v>#VALUE!</v>
      </c>
      <c r="AIF39" s="24" t="e">
        <f t="shared" si="390"/>
        <v>#VALUE!</v>
      </c>
      <c r="AIG39" s="24" t="e">
        <f t="shared" si="391"/>
        <v>#VALUE!</v>
      </c>
      <c r="AIH39" s="24" t="e">
        <f t="shared" si="392"/>
        <v>#VALUE!</v>
      </c>
      <c r="AII39">
        <v>1.8968207264083001E-3</v>
      </c>
      <c r="AIJ39" t="e">
        <f>bvarM6^2</f>
        <v>#VALUE!</v>
      </c>
      <c r="AIK39" t="e">
        <f>cvarM6^2</f>
        <v>#VALUE!</v>
      </c>
      <c r="AIL39" t="e">
        <f>mvarM6^2</f>
        <v>#VALUE!</v>
      </c>
      <c r="AIM39" s="24" t="e">
        <f t="shared" si="393"/>
        <v>#VALUE!</v>
      </c>
      <c r="AIN39" s="24" t="e">
        <f t="shared" si="394"/>
        <v>#VALUE!</v>
      </c>
      <c r="AIO39" s="24" t="e">
        <f t="shared" si="395"/>
        <v>#VALUE!</v>
      </c>
      <c r="AIP39">
        <v>-4.5969675035906E-7</v>
      </c>
      <c r="AIQ39" t="e">
        <f>bvarM7^2</f>
        <v>#VALUE!</v>
      </c>
      <c r="AIR39" t="e">
        <f>cvarM7^2</f>
        <v>#VALUE!</v>
      </c>
      <c r="AIS39" t="e">
        <f>mvarM7^2</f>
        <v>#VALUE!</v>
      </c>
      <c r="AIT39" s="24" t="e">
        <f t="shared" si="396"/>
        <v>#VALUE!</v>
      </c>
      <c r="AIU39" s="24" t="e">
        <f t="shared" si="397"/>
        <v>#VALUE!</v>
      </c>
      <c r="AIV39" s="24" t="e">
        <f t="shared" si="398"/>
        <v>#VALUE!</v>
      </c>
      <c r="AIW39">
        <v>2.3576945742956999E-7</v>
      </c>
      <c r="AIX39" t="e">
        <f>bvarHC1^2</f>
        <v>#VALUE!</v>
      </c>
      <c r="AIY39" t="e">
        <f>cvarHC1^2</f>
        <v>#VALUE!</v>
      </c>
      <c r="AIZ39" t="e">
        <f>mvarHC1^2</f>
        <v>#VALUE!</v>
      </c>
      <c r="AJA39" s="24" t="e">
        <f t="shared" si="399"/>
        <v>#VALUE!</v>
      </c>
      <c r="AJB39" s="24" t="e">
        <f t="shared" si="400"/>
        <v>#VALUE!</v>
      </c>
      <c r="AJC39" s="24" t="e">
        <f t="shared" si="401"/>
        <v>#VALUE!</v>
      </c>
      <c r="AJD39">
        <v>3.4215658813272999E-3</v>
      </c>
      <c r="AJE39" t="e">
        <f>bvarM9^2</f>
        <v>#VALUE!</v>
      </c>
      <c r="AJF39" t="e">
        <f>cvarM9^2</f>
        <v>#VALUE!</v>
      </c>
      <c r="AJG39" t="e">
        <f>mvarM9^2</f>
        <v>#VALUE!</v>
      </c>
      <c r="AJH39" s="24" t="e">
        <f t="shared" si="402"/>
        <v>#VALUE!</v>
      </c>
      <c r="AJI39" s="24" t="e">
        <f t="shared" si="403"/>
        <v>#VALUE!</v>
      </c>
      <c r="AJJ39" s="24" t="e">
        <f t="shared" si="404"/>
        <v>#VALUE!</v>
      </c>
      <c r="AJK39">
        <v>-3.1732255262903E-9</v>
      </c>
      <c r="AJL39" t="e">
        <f>bvarM6^3</f>
        <v>#VALUE!</v>
      </c>
      <c r="AJM39" t="e">
        <f>cvarM6^3</f>
        <v>#VALUE!</v>
      </c>
      <c r="AJN39" t="e">
        <f>mvarM6^3</f>
        <v>#VALUE!</v>
      </c>
      <c r="AJO39" s="24" t="e">
        <f t="shared" si="405"/>
        <v>#VALUE!</v>
      </c>
      <c r="AJP39" s="24" t="e">
        <f t="shared" si="406"/>
        <v>#VALUE!</v>
      </c>
      <c r="AJQ39" s="24" t="e">
        <f t="shared" si="407"/>
        <v>#VALUE!</v>
      </c>
      <c r="AJR39">
        <v>-8.0365211431807003E-6</v>
      </c>
      <c r="AJS39" t="e">
        <f>bvarM4^2</f>
        <v>#VALUE!</v>
      </c>
      <c r="AJT39" t="e">
        <f>cvarM4^2</f>
        <v>#VALUE!</v>
      </c>
      <c r="AJU39" t="e">
        <f>mvarM4^2</f>
        <v>#VALUE!</v>
      </c>
      <c r="AJV39" s="24" t="e">
        <f t="shared" si="408"/>
        <v>#VALUE!</v>
      </c>
      <c r="AJW39" s="24" t="e">
        <f t="shared" si="409"/>
        <v>#VALUE!</v>
      </c>
      <c r="AJX39" s="24" t="e">
        <f t="shared" si="410"/>
        <v>#VALUE!</v>
      </c>
      <c r="AJY39">
        <v>2.368856062719E-3</v>
      </c>
      <c r="AJZ39" t="e">
        <f>bvarM6^2</f>
        <v>#VALUE!</v>
      </c>
      <c r="AKA39" t="e">
        <f>cvarM6^2</f>
        <v>#VALUE!</v>
      </c>
      <c r="AKB39" t="e">
        <f>mvarM6^2</f>
        <v>#VALUE!</v>
      </c>
      <c r="AKC39" s="24" t="e">
        <f t="shared" si="411"/>
        <v>#VALUE!</v>
      </c>
      <c r="AKD39" s="24" t="e">
        <f t="shared" si="412"/>
        <v>#VALUE!</v>
      </c>
      <c r="AKE39" s="24" t="e">
        <f t="shared" si="413"/>
        <v>#VALUE!</v>
      </c>
      <c r="AKF39">
        <v>-1.6918426066859E-7</v>
      </c>
      <c r="AKG39" t="e">
        <f>bvarHC2^2</f>
        <v>#VALUE!</v>
      </c>
      <c r="AKH39" t="e">
        <f>cvarHC2^2</f>
        <v>#VALUE!</v>
      </c>
      <c r="AKI39" t="e">
        <f>mvarHC2^2</f>
        <v>#VALUE!</v>
      </c>
      <c r="AKJ39" s="24" t="e">
        <f t="shared" si="414"/>
        <v>#VALUE!</v>
      </c>
      <c r="AKK39" s="24" t="e">
        <f t="shared" si="415"/>
        <v>#VALUE!</v>
      </c>
      <c r="AKL39" s="24" t="e">
        <f t="shared" si="416"/>
        <v>#VALUE!</v>
      </c>
      <c r="AKM39">
        <v>-1.8866961972315999E-5</v>
      </c>
      <c r="AKN39" t="e">
        <f>bvarM5^2</f>
        <v>#VALUE!</v>
      </c>
      <c r="AKO39" t="e">
        <f>cvarM5^2</f>
        <v>#VALUE!</v>
      </c>
      <c r="AKP39" t="e">
        <f>mvarM5^2</f>
        <v>#VALUE!</v>
      </c>
      <c r="AKQ39" s="24" t="e">
        <f t="shared" si="417"/>
        <v>#VALUE!</v>
      </c>
      <c r="AKR39" s="24" t="e">
        <f t="shared" si="418"/>
        <v>#VALUE!</v>
      </c>
      <c r="AKS39" s="24" t="e">
        <f t="shared" si="419"/>
        <v>#VALUE!</v>
      </c>
      <c r="AKT39">
        <v>7.4661589829741004E-4</v>
      </c>
      <c r="AKU39" t="e">
        <f>bvarM9^2</f>
        <v>#VALUE!</v>
      </c>
      <c r="AKV39" t="e">
        <f>cvarM9^2</f>
        <v>#VALUE!</v>
      </c>
      <c r="AKW39" t="e">
        <f>mvarM9^2</f>
        <v>#VALUE!</v>
      </c>
      <c r="AKX39" s="24" t="e">
        <f t="shared" si="420"/>
        <v>#VALUE!</v>
      </c>
      <c r="AKY39" s="24" t="e">
        <f t="shared" si="421"/>
        <v>#VALUE!</v>
      </c>
      <c r="AKZ39" s="24" t="e">
        <f t="shared" si="422"/>
        <v>#VALUE!</v>
      </c>
      <c r="ALA39">
        <v>4.8860490606984001E-8</v>
      </c>
      <c r="ALB39" t="e">
        <f>bvarM6^2</f>
        <v>#VALUE!</v>
      </c>
      <c r="ALC39" t="e">
        <f>cvarM6^2</f>
        <v>#VALUE!</v>
      </c>
      <c r="ALD39" t="e">
        <f>mvarM6^2</f>
        <v>#VALUE!</v>
      </c>
      <c r="ALE39" s="24" t="e">
        <f t="shared" si="423"/>
        <v>#VALUE!</v>
      </c>
      <c r="ALF39" s="24" t="e">
        <f t="shared" si="424"/>
        <v>#VALUE!</v>
      </c>
      <c r="ALG39" s="24" t="e">
        <f t="shared" si="425"/>
        <v>#VALUE!</v>
      </c>
      <c r="ALH39">
        <v>-4.3337524199901001E-8</v>
      </c>
      <c r="ALI39" t="e">
        <f>bvarM4^3</f>
        <v>#VALUE!</v>
      </c>
      <c r="ALJ39" t="e">
        <f>cvarM4^3</f>
        <v>#VALUE!</v>
      </c>
      <c r="ALK39" t="e">
        <f>mvarM4^3</f>
        <v>#VALUE!</v>
      </c>
      <c r="ALL39" s="24" t="e">
        <f t="shared" si="426"/>
        <v>#VALUE!</v>
      </c>
      <c r="ALM39" s="24" t="e">
        <f t="shared" si="427"/>
        <v>#VALUE!</v>
      </c>
      <c r="ALN39" s="24" t="e">
        <f t="shared" si="428"/>
        <v>#VALUE!</v>
      </c>
      <c r="ALO39">
        <v>1.3395872166885E-3</v>
      </c>
      <c r="ALP39" t="e">
        <f>bvarM7^3</f>
        <v>#VALUE!</v>
      </c>
      <c r="ALQ39" t="e">
        <f>cvarM7^3</f>
        <v>#VALUE!</v>
      </c>
      <c r="ALR39" t="e">
        <f>mvarM7^3</f>
        <v>#VALUE!</v>
      </c>
      <c r="ALS39" s="24" t="e">
        <f t="shared" si="429"/>
        <v>#VALUE!</v>
      </c>
      <c r="ALT39" s="24" t="e">
        <f t="shared" si="430"/>
        <v>#VALUE!</v>
      </c>
      <c r="ALU39" s="24" t="e">
        <f t="shared" si="431"/>
        <v>#VALUE!</v>
      </c>
      <c r="ALV39">
        <v>-1.7724404558132E-9</v>
      </c>
      <c r="ALW39" t="e">
        <f>bvarM5^2</f>
        <v>#VALUE!</v>
      </c>
      <c r="ALX39" t="e">
        <f>cvarM5^2</f>
        <v>#VALUE!</v>
      </c>
      <c r="ALY39" t="e">
        <f>mvarM5^2</f>
        <v>#VALUE!</v>
      </c>
      <c r="ALZ39" s="24" t="e">
        <f t="shared" si="432"/>
        <v>#VALUE!</v>
      </c>
      <c r="AMA39" s="24" t="e">
        <f t="shared" si="433"/>
        <v>#VALUE!</v>
      </c>
      <c r="AMB39" s="24" t="e">
        <f t="shared" si="434"/>
        <v>#VALUE!</v>
      </c>
      <c r="AMC39">
        <v>1.2534860936258001E-3</v>
      </c>
      <c r="AMD39" t="e">
        <f>bvarM4^2</f>
        <v>#VALUE!</v>
      </c>
      <c r="AME39" t="e">
        <f>cvarM4^2</f>
        <v>#VALUE!</v>
      </c>
      <c r="AMF39" t="e">
        <f>mvarM4^2</f>
        <v>#VALUE!</v>
      </c>
      <c r="AMG39" s="24" t="e">
        <f t="shared" si="435"/>
        <v>#VALUE!</v>
      </c>
      <c r="AMH39" s="24" t="e">
        <f t="shared" si="436"/>
        <v>#VALUE!</v>
      </c>
      <c r="AMI39" s="24" t="e">
        <f t="shared" si="437"/>
        <v>#VALUE!</v>
      </c>
      <c r="AMJ39">
        <v>1.1665978273649E-3</v>
      </c>
      <c r="AMK39" t="e">
        <f>bvarM6^2</f>
        <v>#VALUE!</v>
      </c>
      <c r="AML39" t="e">
        <f>cvarM6^2</f>
        <v>#VALUE!</v>
      </c>
      <c r="AMM39" t="e">
        <f>mvarM6^2</f>
        <v>#VALUE!</v>
      </c>
      <c r="AMN39" s="24" t="e">
        <f t="shared" si="438"/>
        <v>#VALUE!</v>
      </c>
      <c r="AMO39" s="24" t="e">
        <f t="shared" si="439"/>
        <v>#VALUE!</v>
      </c>
      <c r="AMP39" s="24" t="e">
        <f t="shared" si="440"/>
        <v>#VALUE!</v>
      </c>
      <c r="AMQ39">
        <v>1.4279806638952999E-4</v>
      </c>
      <c r="AMR39" t="e">
        <f>bvarM8^2</f>
        <v>#VALUE!</v>
      </c>
      <c r="AMS39" t="e">
        <f>cvarM8^2</f>
        <v>#VALUE!</v>
      </c>
      <c r="AMT39" t="e">
        <f>mvarM8^2</f>
        <v>#VALUE!</v>
      </c>
      <c r="AMU39" s="24" t="e">
        <f t="shared" si="441"/>
        <v>#VALUE!</v>
      </c>
      <c r="AMV39" s="24" t="e">
        <f t="shared" si="442"/>
        <v>#VALUE!</v>
      </c>
      <c r="AMW39" s="24" t="e">
        <f t="shared" si="443"/>
        <v>#VALUE!</v>
      </c>
      <c r="AMX39">
        <v>2.4451407575803001</v>
      </c>
      <c r="AMY39" t="e">
        <f>bvarM1*bvarM8</f>
        <v>#VALUE!</v>
      </c>
      <c r="AMZ39" t="e">
        <f>cvarM1*cvarM8</f>
        <v>#VALUE!</v>
      </c>
      <c r="ANA39" t="e">
        <f>mvarM1*mvarM8</f>
        <v>#VALUE!</v>
      </c>
      <c r="ANB39" s="24" t="e">
        <f t="shared" si="444"/>
        <v>#VALUE!</v>
      </c>
      <c r="ANC39" s="24" t="e">
        <f t="shared" si="445"/>
        <v>#VALUE!</v>
      </c>
      <c r="AND39" s="24" t="e">
        <f t="shared" si="446"/>
        <v>#VALUE!</v>
      </c>
      <c r="ANE39">
        <v>4.7443282491975002E-5</v>
      </c>
      <c r="ANF39" t="e">
        <f>bvarM2*bvarM6</f>
        <v>#VALUE!</v>
      </c>
      <c r="ANG39" t="e">
        <f>cvarM2*cvarM6</f>
        <v>#VALUE!</v>
      </c>
      <c r="ANH39" t="e">
        <f>mvarM2*mvarM6</f>
        <v>#VALUE!</v>
      </c>
      <c r="ANI39" s="24" t="e">
        <f t="shared" si="447"/>
        <v>#VALUE!</v>
      </c>
      <c r="ANJ39" s="24" t="e">
        <f t="shared" si="448"/>
        <v>#VALUE!</v>
      </c>
      <c r="ANK39" s="24" t="e">
        <f t="shared" si="449"/>
        <v>#VALUE!</v>
      </c>
      <c r="ANL39">
        <v>8.8327044114027999E-6</v>
      </c>
      <c r="ANM39" t="e">
        <f>bvarM6*bvarM8</f>
        <v>#VALUE!</v>
      </c>
      <c r="ANN39" t="e">
        <f>cvarM6*cvarM8</f>
        <v>#VALUE!</v>
      </c>
      <c r="ANO39" t="e">
        <f>mvarM6*mvarM8</f>
        <v>#VALUE!</v>
      </c>
      <c r="ANP39" s="24" t="e">
        <f t="shared" si="450"/>
        <v>#VALUE!</v>
      </c>
      <c r="ANQ39" s="24" t="e">
        <f t="shared" si="451"/>
        <v>#VALUE!</v>
      </c>
      <c r="ANR39" s="24" t="e">
        <f t="shared" si="452"/>
        <v>#VALUE!</v>
      </c>
      <c r="ANS39">
        <v>-5.1155757874559004E-6</v>
      </c>
      <c r="ANT39" t="e">
        <f>bvarM6^2</f>
        <v>#VALUE!</v>
      </c>
      <c r="ANU39" t="e">
        <f>cvarM6^2</f>
        <v>#VALUE!</v>
      </c>
      <c r="ANV39" t="e">
        <f>mvarM6^2</f>
        <v>#VALUE!</v>
      </c>
      <c r="ANW39" s="24" t="e">
        <f t="shared" si="453"/>
        <v>#VALUE!</v>
      </c>
      <c r="ANX39" s="24" t="e">
        <f t="shared" si="454"/>
        <v>#VALUE!</v>
      </c>
      <c r="ANY39" s="24" t="e">
        <f t="shared" si="455"/>
        <v>#VALUE!</v>
      </c>
      <c r="ANZ39">
        <v>-4.9281208078769999E-5</v>
      </c>
      <c r="AOA39" t="e">
        <f>bvarM4*bvarM7</f>
        <v>#VALUE!</v>
      </c>
      <c r="AOB39" t="e">
        <f>cvarM4*cvarM7</f>
        <v>#VALUE!</v>
      </c>
      <c r="AOC39" t="e">
        <f>mvarM4*mvarM7</f>
        <v>#VALUE!</v>
      </c>
      <c r="AOD39" s="24" t="e">
        <f t="shared" si="456"/>
        <v>#VALUE!</v>
      </c>
      <c r="AOE39" s="24" t="e">
        <f t="shared" si="457"/>
        <v>#VALUE!</v>
      </c>
      <c r="AOF39" s="24" t="e">
        <f t="shared" si="458"/>
        <v>#VALUE!</v>
      </c>
      <c r="AOG39">
        <v>7.4036261275491003E-6</v>
      </c>
      <c r="AOH39" t="e">
        <f>bvarM4*bvarM8</f>
        <v>#VALUE!</v>
      </c>
      <c r="AOI39" t="e">
        <f>cvarM4*cvarM8</f>
        <v>#VALUE!</v>
      </c>
      <c r="AOJ39" t="e">
        <f>mvarM4*mvarM8</f>
        <v>#VALUE!</v>
      </c>
      <c r="AOK39" s="24" t="e">
        <f t="shared" si="459"/>
        <v>#VALUE!</v>
      </c>
      <c r="AOL39" s="24" t="e">
        <f t="shared" si="460"/>
        <v>#VALUE!</v>
      </c>
      <c r="AOM39" s="24" t="e">
        <f t="shared" si="461"/>
        <v>#VALUE!</v>
      </c>
      <c r="AON39">
        <v>2.3456877753887E-5</v>
      </c>
      <c r="AOO39" t="e">
        <f>bvarM4*bvarM7</f>
        <v>#VALUE!</v>
      </c>
      <c r="AOP39" t="e">
        <f>cvarM4*cvarM7</f>
        <v>#VALUE!</v>
      </c>
      <c r="AOQ39" t="e">
        <f>mvarM4*mvarM7</f>
        <v>#VALUE!</v>
      </c>
      <c r="AOR39" s="24" t="e">
        <f t="shared" si="462"/>
        <v>#VALUE!</v>
      </c>
      <c r="AOS39" s="24" t="e">
        <f t="shared" si="463"/>
        <v>#VALUE!</v>
      </c>
      <c r="AOT39" s="24" t="e">
        <f t="shared" si="464"/>
        <v>#VALUE!</v>
      </c>
      <c r="AOU39">
        <v>-0.56499653932664995</v>
      </c>
      <c r="AOV39" t="e">
        <f>bvarM1*bvarM9</f>
        <v>#VALUE!</v>
      </c>
      <c r="AOW39" t="e">
        <f>cvarM1*cvarM9</f>
        <v>#VALUE!</v>
      </c>
      <c r="AOX39" t="e">
        <f>mvarM1*mvarM9</f>
        <v>#VALUE!</v>
      </c>
      <c r="AOY39" s="24" t="e">
        <f t="shared" si="465"/>
        <v>#VALUE!</v>
      </c>
      <c r="AOZ39" s="24" t="e">
        <f t="shared" si="466"/>
        <v>#VALUE!</v>
      </c>
      <c r="APA39" s="24" t="e">
        <f t="shared" si="467"/>
        <v>#VALUE!</v>
      </c>
      <c r="APB39">
        <v>-1.3394292654193999E-6</v>
      </c>
      <c r="APC39" t="e">
        <f>bvarM6*bvarM7</f>
        <v>#VALUE!</v>
      </c>
      <c r="APD39" t="e">
        <f>cvarM6*cvarM7</f>
        <v>#VALUE!</v>
      </c>
      <c r="APE39" t="e">
        <f>mvarM6*mvarM7</f>
        <v>#VALUE!</v>
      </c>
      <c r="APF39" s="24" t="e">
        <f t="shared" si="468"/>
        <v>#VALUE!</v>
      </c>
      <c r="APG39" s="24" t="e">
        <f t="shared" si="469"/>
        <v>#VALUE!</v>
      </c>
      <c r="APH39" s="24" t="e">
        <f t="shared" si="470"/>
        <v>#VALUE!</v>
      </c>
      <c r="API39">
        <v>-3.1152005954956001E-3</v>
      </c>
      <c r="APJ39" t="e">
        <f>bvarHC2^2</f>
        <v>#VALUE!</v>
      </c>
      <c r="APK39" t="e">
        <f>cvarHC2^2</f>
        <v>#VALUE!</v>
      </c>
      <c r="APL39" t="e">
        <f>mvarHC2^2</f>
        <v>#VALUE!</v>
      </c>
      <c r="APM39" s="24" t="e">
        <f t="shared" si="471"/>
        <v>#VALUE!</v>
      </c>
      <c r="APN39" s="24" t="e">
        <f t="shared" si="472"/>
        <v>#VALUE!</v>
      </c>
      <c r="APO39" s="24" t="e">
        <f t="shared" si="473"/>
        <v>#VALUE!</v>
      </c>
      <c r="APP39">
        <v>5.4226809451880998E-7</v>
      </c>
      <c r="APQ39" t="e">
        <f>bvarHC1^2</f>
        <v>#VALUE!</v>
      </c>
      <c r="APR39" t="e">
        <f>cvarHC1^2</f>
        <v>#VALUE!</v>
      </c>
      <c r="APS39" t="e">
        <f>mvarHC1^2</f>
        <v>#VALUE!</v>
      </c>
      <c r="APT39" s="24" t="e">
        <f t="shared" si="474"/>
        <v>#VALUE!</v>
      </c>
      <c r="APU39" s="24" t="e">
        <f t="shared" si="475"/>
        <v>#VALUE!</v>
      </c>
      <c r="APV39" s="24" t="e">
        <f t="shared" si="476"/>
        <v>#VALUE!</v>
      </c>
      <c r="APW39">
        <v>-1.0478145618951001E-3</v>
      </c>
      <c r="APX39" t="e">
        <f>bvarM8^2</f>
        <v>#VALUE!</v>
      </c>
      <c r="APY39" t="e">
        <f>cvarM8^2</f>
        <v>#VALUE!</v>
      </c>
      <c r="APZ39" t="e">
        <f>mvarM8^2</f>
        <v>#VALUE!</v>
      </c>
      <c r="AQA39" s="24" t="e">
        <f t="shared" si="477"/>
        <v>#VALUE!</v>
      </c>
      <c r="AQB39" s="24" t="e">
        <f t="shared" si="478"/>
        <v>#VALUE!</v>
      </c>
      <c r="AQC39" s="24" t="e">
        <f t="shared" si="479"/>
        <v>#VALUE!</v>
      </c>
      <c r="AQD39">
        <v>-3.6224684603214998E-6</v>
      </c>
      <c r="AQE39" t="e">
        <f>bvarM4*bvarM8</f>
        <v>#VALUE!</v>
      </c>
      <c r="AQF39" t="e">
        <f>cvarM4*cvarM8</f>
        <v>#VALUE!</v>
      </c>
      <c r="AQG39" t="e">
        <f>mvarM4*mvarM8</f>
        <v>#VALUE!</v>
      </c>
      <c r="AQH39" s="24" t="e">
        <f t="shared" si="480"/>
        <v>#VALUE!</v>
      </c>
      <c r="AQI39" s="24" t="e">
        <f t="shared" si="481"/>
        <v>#VALUE!</v>
      </c>
      <c r="AQJ39" s="24" t="e">
        <f t="shared" si="482"/>
        <v>#VALUE!</v>
      </c>
      <c r="AQK39">
        <v>1.8805376942928001E-4</v>
      </c>
      <c r="AQL39" t="e">
        <f>bvarM2*bvarM7</f>
        <v>#VALUE!</v>
      </c>
      <c r="AQM39" t="e">
        <f>cvarM2*cvarM7</f>
        <v>#VALUE!</v>
      </c>
      <c r="AQN39" t="e">
        <f>mvarM2*mvarM7</f>
        <v>#VALUE!</v>
      </c>
      <c r="AQO39" s="24" t="e">
        <f t="shared" si="483"/>
        <v>#VALUE!</v>
      </c>
      <c r="AQP39" s="24" t="e">
        <f t="shared" si="484"/>
        <v>#VALUE!</v>
      </c>
      <c r="AQQ39" s="24" t="e">
        <f t="shared" si="485"/>
        <v>#VALUE!</v>
      </c>
      <c r="AQR39">
        <v>8.9807267958125002E-7</v>
      </c>
      <c r="AQS39" t="e">
        <f>bvarM6*bvarM8</f>
        <v>#VALUE!</v>
      </c>
      <c r="AQT39" t="e">
        <f>cvarM6*cvarM8</f>
        <v>#VALUE!</v>
      </c>
      <c r="AQU39" t="e">
        <f>mvarM6*mvarM8</f>
        <v>#VALUE!</v>
      </c>
      <c r="AQV39" s="24" t="e">
        <f t="shared" si="486"/>
        <v>#VALUE!</v>
      </c>
      <c r="AQW39" s="24" t="e">
        <f t="shared" si="487"/>
        <v>#VALUE!</v>
      </c>
      <c r="AQX39" s="24" t="e">
        <f t="shared" si="488"/>
        <v>#VALUE!</v>
      </c>
      <c r="AQY39">
        <v>9.0885581240353005E-4</v>
      </c>
      <c r="AQZ39" t="e">
        <f>bvarM8^2</f>
        <v>#VALUE!</v>
      </c>
      <c r="ARA39" t="e">
        <f>cvarM8^2</f>
        <v>#VALUE!</v>
      </c>
      <c r="ARB39" t="e">
        <f>mvarM8^2</f>
        <v>#VALUE!</v>
      </c>
      <c r="ARC39" s="24" t="e">
        <f t="shared" si="489"/>
        <v>#VALUE!</v>
      </c>
      <c r="ARD39" s="24" t="e">
        <f t="shared" si="490"/>
        <v>#VALUE!</v>
      </c>
      <c r="ARE39" s="24" t="e">
        <f t="shared" si="491"/>
        <v>#VALUE!</v>
      </c>
      <c r="ARF39">
        <v>7.0786878933559998E-4</v>
      </c>
      <c r="ARG39" t="e">
        <f>bvarM2^2</f>
        <v>#VALUE!</v>
      </c>
      <c r="ARH39" t="e">
        <f>cvarM2^2</f>
        <v>#VALUE!</v>
      </c>
      <c r="ARI39" t="e">
        <f>mvarM2^2</f>
        <v>#VALUE!</v>
      </c>
      <c r="ARJ39" s="24" t="e">
        <f t="shared" si="492"/>
        <v>#VALUE!</v>
      </c>
      <c r="ARK39" s="24" t="e">
        <f t="shared" si="493"/>
        <v>#VALUE!</v>
      </c>
      <c r="ARL39" s="24" t="e">
        <f t="shared" si="494"/>
        <v>#VALUE!</v>
      </c>
      <c r="ARM39">
        <v>2.9567679594516999E-9</v>
      </c>
      <c r="ARN39" t="e">
        <f>bvarHC1^2</f>
        <v>#VALUE!</v>
      </c>
      <c r="ARO39" t="e">
        <f>cvarHC1^2</f>
        <v>#VALUE!</v>
      </c>
      <c r="ARP39" t="e">
        <f>mvarHC1^2</f>
        <v>#VALUE!</v>
      </c>
      <c r="ARQ39" s="24" t="e">
        <f t="shared" si="495"/>
        <v>#VALUE!</v>
      </c>
      <c r="ARR39" s="24" t="e">
        <f t="shared" si="496"/>
        <v>#VALUE!</v>
      </c>
      <c r="ARS39" s="24" t="e">
        <f t="shared" si="497"/>
        <v>#VALUE!</v>
      </c>
      <c r="ART39">
        <v>-3.8531768695653999E-5</v>
      </c>
      <c r="ARU39" t="e">
        <f>bvarM6*bvarM8</f>
        <v>#VALUE!</v>
      </c>
      <c r="ARV39" t="e">
        <f>cvarM6*cvarM8</f>
        <v>#VALUE!</v>
      </c>
      <c r="ARW39" t="e">
        <f>mvarM6*mvarM8</f>
        <v>#VALUE!</v>
      </c>
      <c r="ARX39" s="24" t="e">
        <f t="shared" si="498"/>
        <v>#VALUE!</v>
      </c>
      <c r="ARY39" s="24" t="e">
        <f t="shared" si="499"/>
        <v>#VALUE!</v>
      </c>
      <c r="ARZ39" s="24" t="e">
        <f t="shared" si="500"/>
        <v>#VALUE!</v>
      </c>
      <c r="ASA39">
        <v>1.2172069608270001E-5</v>
      </c>
      <c r="ASB39" t="e">
        <f>bvarM2*bvarM9</f>
        <v>#VALUE!</v>
      </c>
      <c r="ASC39" t="e">
        <f>cvarM2*cvarM9</f>
        <v>#VALUE!</v>
      </c>
      <c r="ASD39" t="e">
        <f>mvarM2*mvarM9</f>
        <v>#VALUE!</v>
      </c>
      <c r="ASE39" s="24" t="e">
        <f t="shared" si="501"/>
        <v>#VALUE!</v>
      </c>
      <c r="ASF39" s="24" t="e">
        <f t="shared" si="502"/>
        <v>#VALUE!</v>
      </c>
      <c r="ASG39" s="24" t="e">
        <f t="shared" si="503"/>
        <v>#VALUE!</v>
      </c>
      <c r="ASH39">
        <v>-1.7074968141276001E-6</v>
      </c>
      <c r="ASI39" t="e">
        <f>bvarM6*bvarM7</f>
        <v>#VALUE!</v>
      </c>
      <c r="ASJ39" t="e">
        <f>cvarM6*cvarM7</f>
        <v>#VALUE!</v>
      </c>
      <c r="ASK39" t="e">
        <f>mvarM6*mvarM7</f>
        <v>#VALUE!</v>
      </c>
      <c r="ASL39" s="24" t="e">
        <f t="shared" si="504"/>
        <v>#VALUE!</v>
      </c>
      <c r="ASM39" s="24" t="e">
        <f t="shared" si="505"/>
        <v>#VALUE!</v>
      </c>
      <c r="ASN39" s="24" t="e">
        <f t="shared" si="506"/>
        <v>#VALUE!</v>
      </c>
      <c r="ASO39">
        <v>2.1904505758433002E-3</v>
      </c>
      <c r="ASP39" t="e">
        <f>bvarM8^2</f>
        <v>#VALUE!</v>
      </c>
      <c r="ASQ39" t="e">
        <f>cvarM8^2</f>
        <v>#VALUE!</v>
      </c>
      <c r="ASR39" t="e">
        <f>mvarM8^2</f>
        <v>#VALUE!</v>
      </c>
      <c r="ASS39" s="24" t="e">
        <f t="shared" si="507"/>
        <v>#VALUE!</v>
      </c>
      <c r="AST39" s="24" t="e">
        <f t="shared" si="508"/>
        <v>#VALUE!</v>
      </c>
      <c r="ASU39" s="24" t="e">
        <f t="shared" si="509"/>
        <v>#VALUE!</v>
      </c>
      <c r="ASV39">
        <v>3.8214127548534997E-5</v>
      </c>
      <c r="ASW39" t="e">
        <f>bvarM6*bvarM9</f>
        <v>#VALUE!</v>
      </c>
      <c r="ASX39" t="e">
        <f>cvarM6*cvarM9</f>
        <v>#VALUE!</v>
      </c>
      <c r="ASY39" t="e">
        <f>mvarM6*mvarM9</f>
        <v>#VALUE!</v>
      </c>
      <c r="ASZ39" s="24" t="e">
        <f t="shared" si="510"/>
        <v>#VALUE!</v>
      </c>
      <c r="ATA39" s="24" t="e">
        <f t="shared" si="511"/>
        <v>#VALUE!</v>
      </c>
      <c r="ATB39" s="24" t="e">
        <f t="shared" si="512"/>
        <v>#VALUE!</v>
      </c>
      <c r="ATC39">
        <v>1.0412746933098E-5</v>
      </c>
      <c r="ATD39" t="e">
        <f>bvarM6*bvarM8</f>
        <v>#VALUE!</v>
      </c>
      <c r="ATE39" t="e">
        <f>cvarM6*cvarM8</f>
        <v>#VALUE!</v>
      </c>
      <c r="ATF39" t="e">
        <f>mvarM6*mvarM8</f>
        <v>#VALUE!</v>
      </c>
      <c r="ATG39" s="24" t="e">
        <f t="shared" si="513"/>
        <v>#VALUE!</v>
      </c>
      <c r="ATH39" s="24" t="e">
        <f t="shared" si="514"/>
        <v>#VALUE!</v>
      </c>
      <c r="ATI39" s="24" t="e">
        <f t="shared" si="515"/>
        <v>#VALUE!</v>
      </c>
      <c r="ATJ39">
        <v>1.7419038224181002E-8</v>
      </c>
      <c r="ATK39" t="e">
        <f>bvarHC1^2</f>
        <v>#VALUE!</v>
      </c>
      <c r="ATL39" t="e">
        <f>cvarHC1^2</f>
        <v>#VALUE!</v>
      </c>
      <c r="ATM39" t="e">
        <f>mvarHC1^2</f>
        <v>#VALUE!</v>
      </c>
      <c r="ATN39" s="24" t="e">
        <f t="shared" si="516"/>
        <v>#VALUE!</v>
      </c>
      <c r="ATO39" s="24" t="e">
        <f t="shared" si="517"/>
        <v>#VALUE!</v>
      </c>
      <c r="ATP39" s="24" t="e">
        <f t="shared" si="518"/>
        <v>#VALUE!</v>
      </c>
      <c r="ATQ39">
        <v>-0.41235705933066003</v>
      </c>
      <c r="ATR39" t="e">
        <f>bvarM1*bvarM9</f>
        <v>#VALUE!</v>
      </c>
      <c r="ATS39" t="e">
        <f>cvarM1*cvarM9</f>
        <v>#VALUE!</v>
      </c>
      <c r="ATT39" t="e">
        <f>mvarM1*mvarM9</f>
        <v>#VALUE!</v>
      </c>
      <c r="ATU39" s="24" t="e">
        <f t="shared" si="519"/>
        <v>#VALUE!</v>
      </c>
      <c r="ATV39" s="24" t="e">
        <f t="shared" si="520"/>
        <v>#VALUE!</v>
      </c>
      <c r="ATW39" s="24" t="e">
        <f t="shared" si="521"/>
        <v>#VALUE!</v>
      </c>
      <c r="ATX39">
        <v>-1.2650912082785E-7</v>
      </c>
      <c r="ATY39" t="e">
        <f>bvarM4*bvarM6</f>
        <v>#VALUE!</v>
      </c>
      <c r="ATZ39" t="e">
        <f>cvarM4*cvarM6</f>
        <v>#VALUE!</v>
      </c>
      <c r="AUA39" t="e">
        <f>mvarM4*mvarM6</f>
        <v>#VALUE!</v>
      </c>
      <c r="AUB39" s="24" t="e">
        <f t="shared" si="522"/>
        <v>#VALUE!</v>
      </c>
      <c r="AUC39" s="24" t="e">
        <f t="shared" si="523"/>
        <v>#VALUE!</v>
      </c>
      <c r="AUD39" s="24" t="e">
        <f t="shared" si="524"/>
        <v>#VALUE!</v>
      </c>
      <c r="AUE39">
        <v>-1.6304193825185999E-9</v>
      </c>
      <c r="AUF39" t="e">
        <f>bvarHC1^2</f>
        <v>#VALUE!</v>
      </c>
      <c r="AUG39" t="e">
        <f>cvarHC1^2</f>
        <v>#VALUE!</v>
      </c>
      <c r="AUH39" t="e">
        <f>mvarHC1^2</f>
        <v>#VALUE!</v>
      </c>
      <c r="AUI39" s="24" t="e">
        <f t="shared" si="525"/>
        <v>#VALUE!</v>
      </c>
      <c r="AUJ39" s="24" t="e">
        <f t="shared" si="526"/>
        <v>#VALUE!</v>
      </c>
      <c r="AUK39" s="24" t="e">
        <f t="shared" si="527"/>
        <v>#VALUE!</v>
      </c>
      <c r="AUL39">
        <v>-2.9844840305645998E-3</v>
      </c>
      <c r="AUM39" t="e">
        <f>bvarHC2^2</f>
        <v>#VALUE!</v>
      </c>
      <c r="AUN39" t="e">
        <f>cvarHC2^2</f>
        <v>#VALUE!</v>
      </c>
      <c r="AUO39" t="e">
        <f>mvarHC2^2</f>
        <v>#VALUE!</v>
      </c>
      <c r="AUP39" s="24" t="e">
        <f t="shared" si="528"/>
        <v>#VALUE!</v>
      </c>
      <c r="AUQ39" s="24" t="e">
        <f t="shared" si="529"/>
        <v>#VALUE!</v>
      </c>
      <c r="AUR39" s="24" t="e">
        <f t="shared" si="530"/>
        <v>#VALUE!</v>
      </c>
      <c r="AUS39">
        <v>3.9791878721668001E-4</v>
      </c>
      <c r="AUT39" t="e">
        <f>bvarM2^2</f>
        <v>#VALUE!</v>
      </c>
      <c r="AUU39" t="e">
        <f>cvarM2^2</f>
        <v>#VALUE!</v>
      </c>
      <c r="AUV39" t="e">
        <f>mvarM2^2</f>
        <v>#VALUE!</v>
      </c>
      <c r="AUW39" s="24" t="e">
        <f t="shared" si="531"/>
        <v>#VALUE!</v>
      </c>
      <c r="AUX39" s="24" t="e">
        <f t="shared" si="532"/>
        <v>#VALUE!</v>
      </c>
      <c r="AUY39" s="24" t="e">
        <f t="shared" si="533"/>
        <v>#VALUE!</v>
      </c>
      <c r="AUZ39">
        <v>2.9634947850057998E-4</v>
      </c>
      <c r="AVA39" t="e">
        <f>bvarM6*bvarM8</f>
        <v>#VALUE!</v>
      </c>
      <c r="AVB39" t="e">
        <f>cvarM6*cvarM8</f>
        <v>#VALUE!</v>
      </c>
      <c r="AVC39" t="e">
        <f>mvarM6*mvarM8</f>
        <v>#VALUE!</v>
      </c>
      <c r="AVD39" s="24" t="e">
        <f t="shared" si="534"/>
        <v>#VALUE!</v>
      </c>
      <c r="AVE39" s="24" t="e">
        <f t="shared" si="535"/>
        <v>#VALUE!</v>
      </c>
      <c r="AVF39" s="24" t="e">
        <f t="shared" si="536"/>
        <v>#VALUE!</v>
      </c>
      <c r="AVG39">
        <v>-0.39121857727777998</v>
      </c>
      <c r="AVH39" t="e">
        <f>bvarM1*bvarM9</f>
        <v>#VALUE!</v>
      </c>
      <c r="AVI39" t="e">
        <f>cvarM1*cvarM9</f>
        <v>#VALUE!</v>
      </c>
      <c r="AVJ39" t="e">
        <f>mvarM1*mvarM9</f>
        <v>#VALUE!</v>
      </c>
      <c r="AVK39" s="24" t="e">
        <f t="shared" si="537"/>
        <v>#VALUE!</v>
      </c>
      <c r="AVL39" s="24" t="e">
        <f t="shared" si="538"/>
        <v>#VALUE!</v>
      </c>
      <c r="AVM39" s="24" t="e">
        <f t="shared" si="539"/>
        <v>#VALUE!</v>
      </c>
      <c r="AVN39">
        <v>-8.8734284872408006E-8</v>
      </c>
      <c r="AVO39" t="e">
        <f>bvarM4*bvarM6</f>
        <v>#VALUE!</v>
      </c>
      <c r="AVP39" t="e">
        <f>cvarM4*cvarM6</f>
        <v>#VALUE!</v>
      </c>
      <c r="AVQ39" t="e">
        <f>mvarM4*mvarM6</f>
        <v>#VALUE!</v>
      </c>
      <c r="AVR39" s="24" t="e">
        <f t="shared" si="540"/>
        <v>#VALUE!</v>
      </c>
      <c r="AVS39" s="24" t="e">
        <f t="shared" si="541"/>
        <v>#VALUE!</v>
      </c>
      <c r="AVT39" s="24" t="e">
        <f t="shared" si="542"/>
        <v>#VALUE!</v>
      </c>
      <c r="AVU39">
        <v>1.4546587350670999E-7</v>
      </c>
      <c r="AVV39" t="e">
        <f>bvarHC1^2</f>
        <v>#VALUE!</v>
      </c>
      <c r="AVW39" t="e">
        <f>cvarHC1^2</f>
        <v>#VALUE!</v>
      </c>
      <c r="AVX39" t="e">
        <f>mvarHC1^2</f>
        <v>#VALUE!</v>
      </c>
      <c r="AVY39" s="24" t="e">
        <f t="shared" si="543"/>
        <v>#VALUE!</v>
      </c>
      <c r="AVZ39" s="24" t="e">
        <f t="shared" si="544"/>
        <v>#VALUE!</v>
      </c>
      <c r="AWA39" s="24" t="e">
        <f t="shared" si="545"/>
        <v>#VALUE!</v>
      </c>
      <c r="AWB39">
        <v>-3.0879731841939998E-4</v>
      </c>
      <c r="AWC39" t="e">
        <f>bvarM9^2</f>
        <v>#VALUE!</v>
      </c>
      <c r="AWD39" t="e">
        <f>cvarM9^2</f>
        <v>#VALUE!</v>
      </c>
      <c r="AWE39" t="e">
        <f>mvarM9^2</f>
        <v>#VALUE!</v>
      </c>
      <c r="AWF39" s="24" t="e">
        <f t="shared" si="546"/>
        <v>#VALUE!</v>
      </c>
      <c r="AWG39" s="24" t="e">
        <f t="shared" si="547"/>
        <v>#VALUE!</v>
      </c>
      <c r="AWH39" s="24" t="e">
        <f t="shared" si="548"/>
        <v>#VALUE!</v>
      </c>
      <c r="AWI39">
        <v>2.6349978646797001E-5</v>
      </c>
      <c r="AWJ39" t="e">
        <f>bvarM4^2</f>
        <v>#VALUE!</v>
      </c>
      <c r="AWK39" t="e">
        <f>cvarM4^2</f>
        <v>#VALUE!</v>
      </c>
      <c r="AWL39" t="e">
        <f>mvarM4^2</f>
        <v>#VALUE!</v>
      </c>
      <c r="AWM39" s="24" t="e">
        <f t="shared" si="549"/>
        <v>#VALUE!</v>
      </c>
      <c r="AWN39" s="24" t="e">
        <f t="shared" si="550"/>
        <v>#VALUE!</v>
      </c>
      <c r="AWO39" s="24" t="e">
        <f t="shared" si="551"/>
        <v>#VALUE!</v>
      </c>
      <c r="AWP39">
        <v>-8.2215241698559995E-5</v>
      </c>
      <c r="AWQ39" t="e">
        <f>bvarM3*bvarM7</f>
        <v>#VALUE!</v>
      </c>
      <c r="AWR39" t="e">
        <f>cvarM3*cvarM7</f>
        <v>#VALUE!</v>
      </c>
      <c r="AWS39" t="e">
        <f>mvarM3*mvarM7</f>
        <v>#VALUE!</v>
      </c>
      <c r="AWT39" s="24" t="e">
        <f t="shared" si="552"/>
        <v>#VALUE!</v>
      </c>
      <c r="AWU39" s="24" t="e">
        <f t="shared" si="553"/>
        <v>#VALUE!</v>
      </c>
      <c r="AWV39" s="24" t="e">
        <f t="shared" si="554"/>
        <v>#VALUE!</v>
      </c>
      <c r="AWW39">
        <v>210434.04139823999</v>
      </c>
      <c r="AWX39" t="e">
        <f>bvarM1^2</f>
        <v>#VALUE!</v>
      </c>
      <c r="AWY39" t="e">
        <f>cvarM1^2</f>
        <v>#VALUE!</v>
      </c>
      <c r="AWZ39" t="e">
        <f>mvarM1^2</f>
        <v>#VALUE!</v>
      </c>
      <c r="AXA39" s="24" t="e">
        <f t="shared" si="555"/>
        <v>#VALUE!</v>
      </c>
      <c r="AXB39" s="24" t="e">
        <f t="shared" si="556"/>
        <v>#VALUE!</v>
      </c>
      <c r="AXC39" s="24" t="e">
        <f t="shared" si="557"/>
        <v>#VALUE!</v>
      </c>
      <c r="AXD39">
        <v>2.5844867465977001E-9</v>
      </c>
      <c r="AXE39" t="e">
        <f>bvarHC1^2</f>
        <v>#VALUE!</v>
      </c>
      <c r="AXF39" t="e">
        <f>cvarHC1^2</f>
        <v>#VALUE!</v>
      </c>
      <c r="AXG39" t="e">
        <f>mvarHC1^2</f>
        <v>#VALUE!</v>
      </c>
      <c r="AXH39" s="24" t="e">
        <f t="shared" si="558"/>
        <v>#VALUE!</v>
      </c>
      <c r="AXI39" s="24" t="e">
        <f t="shared" si="559"/>
        <v>#VALUE!</v>
      </c>
      <c r="AXJ39" s="24" t="e">
        <f t="shared" si="560"/>
        <v>#VALUE!</v>
      </c>
      <c r="AXK39">
        <v>1.2632584819677001E-3</v>
      </c>
      <c r="AXL39" t="e">
        <f>bvarM4^2</f>
        <v>#VALUE!</v>
      </c>
      <c r="AXM39" t="e">
        <f>cvarM4^2</f>
        <v>#VALUE!</v>
      </c>
      <c r="AXN39" t="e">
        <f>mvarM4^2</f>
        <v>#VALUE!</v>
      </c>
      <c r="AXO39" s="24" t="e">
        <f t="shared" si="561"/>
        <v>#VALUE!</v>
      </c>
      <c r="AXP39" s="24" t="e">
        <f t="shared" si="562"/>
        <v>#VALUE!</v>
      </c>
      <c r="AXQ39" s="24" t="e">
        <f t="shared" si="563"/>
        <v>#VALUE!</v>
      </c>
      <c r="AXR39">
        <v>5.2702340447432997E-3</v>
      </c>
      <c r="AXS39" t="e">
        <f>bvarM9^2</f>
        <v>#VALUE!</v>
      </c>
      <c r="AXT39" t="e">
        <f>cvarM9^2</f>
        <v>#VALUE!</v>
      </c>
      <c r="AXU39" t="e">
        <f>mvarM9^2</f>
        <v>#VALUE!</v>
      </c>
      <c r="AXV39" s="24" t="e">
        <f t="shared" si="564"/>
        <v>#VALUE!</v>
      </c>
      <c r="AXW39" s="24" t="e">
        <f t="shared" si="565"/>
        <v>#VALUE!</v>
      </c>
      <c r="AXX39" s="24" t="e">
        <f t="shared" si="566"/>
        <v>#VALUE!</v>
      </c>
      <c r="AXY39">
        <v>6.5820481033606001E-6</v>
      </c>
      <c r="AXZ39" t="e">
        <f>bvarM4*bvarM8</f>
        <v>#VALUE!</v>
      </c>
      <c r="AYA39" t="e">
        <f>cvarM4*cvarM8</f>
        <v>#VALUE!</v>
      </c>
      <c r="AYB39" t="e">
        <f>mvarM4*mvarM8</f>
        <v>#VALUE!</v>
      </c>
      <c r="AYC39" s="24" t="e">
        <f t="shared" si="567"/>
        <v>#VALUE!</v>
      </c>
      <c r="AYD39" s="24" t="e">
        <f t="shared" si="568"/>
        <v>#VALUE!</v>
      </c>
      <c r="AYE39" s="24" t="e">
        <f t="shared" si="569"/>
        <v>#VALUE!</v>
      </c>
      <c r="AYF39">
        <v>4.5340752656694998E-6</v>
      </c>
      <c r="AYG39" t="e">
        <f>bvarM3*bvarM8</f>
        <v>#VALUE!</v>
      </c>
      <c r="AYH39" t="e">
        <f>cvarM3*cvarM8</f>
        <v>#VALUE!</v>
      </c>
      <c r="AYI39" t="e">
        <f>mvarM3*mvarM8</f>
        <v>#VALUE!</v>
      </c>
      <c r="AYJ39" s="24" t="e">
        <f t="shared" si="570"/>
        <v>#VALUE!</v>
      </c>
      <c r="AYK39" s="24" t="e">
        <f t="shared" si="571"/>
        <v>#VALUE!</v>
      </c>
      <c r="AYL39" s="24" t="e">
        <f t="shared" si="572"/>
        <v>#VALUE!</v>
      </c>
      <c r="AYM39">
        <v>3.6640556272985998E-4</v>
      </c>
      <c r="AYN39" t="e">
        <f>bvarM4^2</f>
        <v>#VALUE!</v>
      </c>
      <c r="AYO39" t="e">
        <f>cvarM4^2</f>
        <v>#VALUE!</v>
      </c>
      <c r="AYP39" t="e">
        <f>mvarM4^2</f>
        <v>#VALUE!</v>
      </c>
      <c r="AYQ39" s="24" t="e">
        <f t="shared" si="573"/>
        <v>#VALUE!</v>
      </c>
      <c r="AYR39" s="24" t="e">
        <f t="shared" si="574"/>
        <v>#VALUE!</v>
      </c>
      <c r="AYS39" s="24" t="e">
        <f t="shared" si="575"/>
        <v>#VALUE!</v>
      </c>
      <c r="AYT39">
        <v>-1.6705938069768001E-7</v>
      </c>
      <c r="AYU39" t="e">
        <f>bvarM6*bvarM9</f>
        <v>#VALUE!</v>
      </c>
      <c r="AYV39" t="e">
        <f>cvarM6*cvarM9</f>
        <v>#VALUE!</v>
      </c>
      <c r="AYW39" t="e">
        <f>mvarM6*mvarM9</f>
        <v>#VALUE!</v>
      </c>
      <c r="AYX39" s="24" t="e">
        <f t="shared" si="576"/>
        <v>#VALUE!</v>
      </c>
      <c r="AYY39" s="24" t="e">
        <f t="shared" si="577"/>
        <v>#VALUE!</v>
      </c>
      <c r="AYZ39" s="24" t="e">
        <f t="shared" si="578"/>
        <v>#VALUE!</v>
      </c>
      <c r="AZA39">
        <v>5.8826724814657996E-4</v>
      </c>
      <c r="AZB39" t="e">
        <f>bvarM6*bvarM7</f>
        <v>#VALUE!</v>
      </c>
      <c r="AZC39" t="e">
        <f>cvarM6*cvarM7</f>
        <v>#VALUE!</v>
      </c>
      <c r="AZD39" t="e">
        <f>mvarM6*mvarM7</f>
        <v>#VALUE!</v>
      </c>
      <c r="AZE39" s="24" t="e">
        <f t="shared" si="579"/>
        <v>#VALUE!</v>
      </c>
      <c r="AZF39" s="24" t="e">
        <f t="shared" si="580"/>
        <v>#VALUE!</v>
      </c>
      <c r="AZG39" s="24" t="e">
        <f t="shared" si="581"/>
        <v>#VALUE!</v>
      </c>
      <c r="AZH39">
        <v>-5.6750509975632999E-6</v>
      </c>
      <c r="AZI39" t="e">
        <f>bvarM4^3</f>
        <v>#VALUE!</v>
      </c>
      <c r="AZJ39" t="e">
        <f>cvarM4^3</f>
        <v>#VALUE!</v>
      </c>
      <c r="AZK39" t="e">
        <f>mvarM4^3</f>
        <v>#VALUE!</v>
      </c>
      <c r="AZL39" s="24" t="e">
        <f t="shared" si="582"/>
        <v>#VALUE!</v>
      </c>
      <c r="AZM39" s="24" t="e">
        <f t="shared" si="583"/>
        <v>#VALUE!</v>
      </c>
      <c r="AZN39" s="24" t="e">
        <f t="shared" si="584"/>
        <v>#VALUE!</v>
      </c>
      <c r="AZO39">
        <v>2.9013362964531001E-5</v>
      </c>
      <c r="AZP39" t="e">
        <f>bvarM7*bvarM8</f>
        <v>#VALUE!</v>
      </c>
      <c r="AZQ39" t="e">
        <f>cvarM7*cvarM8</f>
        <v>#VALUE!</v>
      </c>
      <c r="AZR39" t="e">
        <f>mvarM7*mvarM8</f>
        <v>#VALUE!</v>
      </c>
      <c r="AZS39" s="24" t="e">
        <f t="shared" si="585"/>
        <v>#VALUE!</v>
      </c>
      <c r="AZT39" s="24" t="e">
        <f t="shared" si="586"/>
        <v>#VALUE!</v>
      </c>
      <c r="AZU39" s="24" t="e">
        <f t="shared" si="587"/>
        <v>#VALUE!</v>
      </c>
      <c r="AZV39">
        <v>-2.0508060246417E-4</v>
      </c>
      <c r="AZW39" t="e">
        <f>bvarM3*bvarM7</f>
        <v>#VALUE!</v>
      </c>
      <c r="AZX39" t="e">
        <f>cvarM3*cvarM7</f>
        <v>#VALUE!</v>
      </c>
      <c r="AZY39" t="e">
        <f>mvarM3*mvarM7</f>
        <v>#VALUE!</v>
      </c>
      <c r="AZZ39" s="24" t="e">
        <f t="shared" si="588"/>
        <v>#VALUE!</v>
      </c>
      <c r="BAA39" s="24" t="e">
        <f t="shared" si="589"/>
        <v>#VALUE!</v>
      </c>
      <c r="BAB39" s="24" t="e">
        <f t="shared" si="590"/>
        <v>#VALUE!</v>
      </c>
      <c r="BAC39">
        <v>-8.7758707666016995E-5</v>
      </c>
      <c r="BAD39" t="e">
        <f>bvarM9^2</f>
        <v>#VALUE!</v>
      </c>
      <c r="BAE39" t="e">
        <f>cvarM9^2</f>
        <v>#VALUE!</v>
      </c>
      <c r="BAF39" t="e">
        <f>mvarM9^2</f>
        <v>#VALUE!</v>
      </c>
      <c r="BAG39" s="24" t="e">
        <f t="shared" si="591"/>
        <v>#VALUE!</v>
      </c>
      <c r="BAH39" s="24" t="e">
        <f t="shared" si="592"/>
        <v>#VALUE!</v>
      </c>
      <c r="BAI39" s="24" t="e">
        <f t="shared" si="593"/>
        <v>#VALUE!</v>
      </c>
      <c r="BAJ39">
        <v>9.2486179916594994E-6</v>
      </c>
      <c r="BAK39" t="e">
        <f>bvarM6*bvarM8</f>
        <v>#VALUE!</v>
      </c>
      <c r="BAL39" t="e">
        <f>cvarM6*cvarM8</f>
        <v>#VALUE!</v>
      </c>
      <c r="BAM39" t="e">
        <f>mvarM6*mvarM8</f>
        <v>#VALUE!</v>
      </c>
      <c r="BAN39" s="24" t="e">
        <f t="shared" si="594"/>
        <v>#VALUE!</v>
      </c>
      <c r="BAO39" s="24" t="e">
        <f t="shared" si="595"/>
        <v>#VALUE!</v>
      </c>
      <c r="BAP39" s="24" t="e">
        <f t="shared" si="596"/>
        <v>#VALUE!</v>
      </c>
      <c r="BAQ39">
        <v>-8.0626762426544997E-6</v>
      </c>
      <c r="BAR39" t="e">
        <f>bvarM4^2</f>
        <v>#VALUE!</v>
      </c>
      <c r="BAS39" t="e">
        <f>cvarM4^2</f>
        <v>#VALUE!</v>
      </c>
      <c r="BAT39" t="e">
        <f>mvarM4^2</f>
        <v>#VALUE!</v>
      </c>
      <c r="BAU39" s="24" t="e">
        <f t="shared" si="597"/>
        <v>#VALUE!</v>
      </c>
      <c r="BAV39" s="24" t="e">
        <f t="shared" si="598"/>
        <v>#VALUE!</v>
      </c>
      <c r="BAW39" s="24" t="e">
        <f t="shared" si="599"/>
        <v>#VALUE!</v>
      </c>
      <c r="BAX39">
        <v>3.3073849346557999E-4</v>
      </c>
      <c r="BAY39" t="e">
        <f>bvarM4^2</f>
        <v>#VALUE!</v>
      </c>
      <c r="BAZ39" t="e">
        <f>cvarM4^2</f>
        <v>#VALUE!</v>
      </c>
      <c r="BBA39" t="e">
        <f>mvarM4^2</f>
        <v>#VALUE!</v>
      </c>
      <c r="BBB39" s="24" t="e">
        <f t="shared" si="600"/>
        <v>#VALUE!</v>
      </c>
      <c r="BBC39" s="24" t="e">
        <f t="shared" si="601"/>
        <v>#VALUE!</v>
      </c>
      <c r="BBD39" s="24" t="e">
        <f t="shared" si="602"/>
        <v>#VALUE!</v>
      </c>
      <c r="BBE39">
        <v>7.3836508061431001E-6</v>
      </c>
      <c r="BBF39" t="e">
        <f>bvarM4*bvarM8</f>
        <v>#VALUE!</v>
      </c>
      <c r="BBG39" t="e">
        <f>cvarM4*cvarM8</f>
        <v>#VALUE!</v>
      </c>
      <c r="BBH39" t="e">
        <f>mvarM4*mvarM8</f>
        <v>#VALUE!</v>
      </c>
      <c r="BBI39" s="24" t="e">
        <f t="shared" si="603"/>
        <v>#VALUE!</v>
      </c>
      <c r="BBJ39" s="24" t="e">
        <f t="shared" si="604"/>
        <v>#VALUE!</v>
      </c>
      <c r="BBK39" s="24" t="e">
        <f t="shared" si="605"/>
        <v>#VALUE!</v>
      </c>
      <c r="BBL39">
        <v>-3.3622721228984E-7</v>
      </c>
      <c r="BBM39" t="e">
        <f>bvarM3*bvarM4</f>
        <v>#VALUE!</v>
      </c>
      <c r="BBN39" t="e">
        <f>cvarM3*cvarM4</f>
        <v>#VALUE!</v>
      </c>
      <c r="BBO39" t="e">
        <f>mvarM3*mvarM4</f>
        <v>#VALUE!</v>
      </c>
      <c r="BBP39" s="24" t="e">
        <f t="shared" si="606"/>
        <v>#VALUE!</v>
      </c>
      <c r="BBQ39" s="24" t="e">
        <f t="shared" si="607"/>
        <v>#VALUE!</v>
      </c>
      <c r="BBR39" s="24" t="e">
        <f t="shared" si="608"/>
        <v>#VALUE!</v>
      </c>
      <c r="BBS39">
        <v>3.0662672477123001E-4</v>
      </c>
      <c r="BBT39" t="e">
        <f>bvarM4^2</f>
        <v>#VALUE!</v>
      </c>
      <c r="BBU39" t="e">
        <f>cvarM4^2</f>
        <v>#VALUE!</v>
      </c>
      <c r="BBV39" t="e">
        <f>mvarM4^2</f>
        <v>#VALUE!</v>
      </c>
      <c r="BBW39" s="24" t="e">
        <f t="shared" si="609"/>
        <v>#VALUE!</v>
      </c>
      <c r="BBX39" s="24" t="e">
        <f t="shared" si="610"/>
        <v>#VALUE!</v>
      </c>
      <c r="BBY39" s="24" t="e">
        <f t="shared" si="611"/>
        <v>#VALUE!</v>
      </c>
      <c r="BBZ39">
        <v>2.4428707506701E-7</v>
      </c>
      <c r="BCA39" t="e">
        <f>bvarM3*bvarM4</f>
        <v>#VALUE!</v>
      </c>
      <c r="BCB39" t="e">
        <f>cvarM3*cvarM4</f>
        <v>#VALUE!</v>
      </c>
      <c r="BCC39" t="e">
        <f>mvarM3*mvarM4</f>
        <v>#VALUE!</v>
      </c>
      <c r="BCD39" s="24" t="e">
        <f t="shared" si="612"/>
        <v>#VALUE!</v>
      </c>
      <c r="BCE39" s="24" t="e">
        <f t="shared" si="613"/>
        <v>#VALUE!</v>
      </c>
      <c r="BCF39" s="24" t="e">
        <f t="shared" si="614"/>
        <v>#VALUE!</v>
      </c>
      <c r="BCG39">
        <v>8.1286761291968002E-7</v>
      </c>
      <c r="BCH39" t="e">
        <f>bvarM4*bvarM6</f>
        <v>#VALUE!</v>
      </c>
      <c r="BCI39" t="e">
        <f>cvarM4*cvarM6</f>
        <v>#VALUE!</v>
      </c>
      <c r="BCJ39" t="e">
        <f>mvarM4*mvarM6</f>
        <v>#VALUE!</v>
      </c>
      <c r="BCK39" s="24" t="e">
        <f t="shared" si="615"/>
        <v>#VALUE!</v>
      </c>
      <c r="BCL39" s="24" t="e">
        <f t="shared" si="616"/>
        <v>#VALUE!</v>
      </c>
      <c r="BCM39" s="24" t="e">
        <f t="shared" si="617"/>
        <v>#VALUE!</v>
      </c>
      <c r="BCN39">
        <v>9.4888377963888008E-6</v>
      </c>
      <c r="BCO39" t="e">
        <f>bvarM2^3</f>
        <v>#VALUE!</v>
      </c>
      <c r="BCP39" t="e">
        <f>cvarM2^3</f>
        <v>#VALUE!</v>
      </c>
      <c r="BCQ39" t="e">
        <f>mvarM2^3</f>
        <v>#VALUE!</v>
      </c>
      <c r="BCR39" s="24" t="e">
        <f t="shared" si="618"/>
        <v>#VALUE!</v>
      </c>
      <c r="BCS39" s="24" t="e">
        <f t="shared" si="619"/>
        <v>#VALUE!</v>
      </c>
      <c r="BCT39" s="24" t="e">
        <f t="shared" si="620"/>
        <v>#VALUE!</v>
      </c>
      <c r="BCU39">
        <v>8.1131665566553002E-6</v>
      </c>
      <c r="BCV39" t="e">
        <f>bvarM4*bvarM8</f>
        <v>#VALUE!</v>
      </c>
      <c r="BCW39" t="e">
        <f>cvarM4*cvarM8</f>
        <v>#VALUE!</v>
      </c>
      <c r="BCX39" t="e">
        <f>mvarM4*mvarM8</f>
        <v>#VALUE!</v>
      </c>
      <c r="BCY39" s="24" t="e">
        <f t="shared" si="621"/>
        <v>#VALUE!</v>
      </c>
      <c r="BCZ39" s="24" t="e">
        <f t="shared" si="622"/>
        <v>#VALUE!</v>
      </c>
      <c r="BDA39" s="24" t="e">
        <f t="shared" si="623"/>
        <v>#VALUE!</v>
      </c>
      <c r="BDB39">
        <v>1.3681294597248001E-5</v>
      </c>
      <c r="BDC39" t="e">
        <f>bvarM3*bvarM8</f>
        <v>#VALUE!</v>
      </c>
      <c r="BDD39" t="e">
        <f>cvarM3*cvarM8</f>
        <v>#VALUE!</v>
      </c>
      <c r="BDE39" t="e">
        <f>mvarM3*mvarM8</f>
        <v>#VALUE!</v>
      </c>
      <c r="BDF39" s="24" t="e">
        <f t="shared" si="624"/>
        <v>#VALUE!</v>
      </c>
      <c r="BDG39" s="24" t="e">
        <f t="shared" si="625"/>
        <v>#VALUE!</v>
      </c>
      <c r="BDH39" s="24" t="e">
        <f t="shared" si="626"/>
        <v>#VALUE!</v>
      </c>
      <c r="BDI39">
        <v>-1.4785148741635001E-11</v>
      </c>
      <c r="BDJ39" t="e">
        <f>bvarHC1^3</f>
        <v>#VALUE!</v>
      </c>
      <c r="BDK39" t="e">
        <f>cvarHC1^3</f>
        <v>#VALUE!</v>
      </c>
      <c r="BDL39" t="e">
        <f>mvarHC1^3</f>
        <v>#VALUE!</v>
      </c>
      <c r="BDM39" s="24" t="e">
        <f t="shared" si="627"/>
        <v>#VALUE!</v>
      </c>
      <c r="BDN39" s="24" t="e">
        <f t="shared" si="628"/>
        <v>#VALUE!</v>
      </c>
      <c r="BDO39" s="24" t="e">
        <f t="shared" si="629"/>
        <v>#VALUE!</v>
      </c>
      <c r="BDP39">
        <v>-4.1364717882059E-5</v>
      </c>
      <c r="BDQ39" t="e">
        <f>bvarM6*bvarM7</f>
        <v>#VALUE!</v>
      </c>
      <c r="BDR39" t="e">
        <f>cvarM6*cvarM7</f>
        <v>#VALUE!</v>
      </c>
      <c r="BDS39" t="e">
        <f>mvarM6*mvarM7</f>
        <v>#VALUE!</v>
      </c>
      <c r="BDT39" s="24" t="e">
        <f t="shared" si="630"/>
        <v>#VALUE!</v>
      </c>
      <c r="BDU39" s="24" t="e">
        <f t="shared" si="631"/>
        <v>#VALUE!</v>
      </c>
      <c r="BDV39" s="24" t="e">
        <f t="shared" si="632"/>
        <v>#VALUE!</v>
      </c>
      <c r="BDW39">
        <v>7.7324693673808997E-7</v>
      </c>
      <c r="BDX39" t="e">
        <f>bvarM4*bvarM6</f>
        <v>#VALUE!</v>
      </c>
      <c r="BDY39" t="e">
        <f>cvarM4*cvarM6</f>
        <v>#VALUE!</v>
      </c>
      <c r="BDZ39" t="e">
        <f>mvarM4*mvarM6</f>
        <v>#VALUE!</v>
      </c>
      <c r="BEA39" s="24" t="e">
        <f t="shared" si="633"/>
        <v>#VALUE!</v>
      </c>
      <c r="BEB39" s="24" t="e">
        <f t="shared" si="634"/>
        <v>#VALUE!</v>
      </c>
      <c r="BEC39" s="24" t="e">
        <f t="shared" si="635"/>
        <v>#VALUE!</v>
      </c>
      <c r="BED39">
        <v>-1.2376621985624001E-10</v>
      </c>
      <c r="BEE39" t="e">
        <f>bvarHC1^3</f>
        <v>#VALUE!</v>
      </c>
      <c r="BEF39" t="e">
        <f>cvarHC1^3</f>
        <v>#VALUE!</v>
      </c>
      <c r="BEG39" t="e">
        <f>mvarHC1^3</f>
        <v>#VALUE!</v>
      </c>
      <c r="BEH39" s="24" t="e">
        <f t="shared" si="636"/>
        <v>#VALUE!</v>
      </c>
      <c r="BEI39" s="24" t="e">
        <f t="shared" si="637"/>
        <v>#VALUE!</v>
      </c>
      <c r="BEJ39" s="24" t="e">
        <f t="shared" si="638"/>
        <v>#VALUE!</v>
      </c>
      <c r="BEK39">
        <v>-2.9718397311630999E-6</v>
      </c>
      <c r="BEL39" t="e">
        <f>bvarM4*bvarM7</f>
        <v>#VALUE!</v>
      </c>
      <c r="BEM39" t="e">
        <f>cvarM4*cvarM7</f>
        <v>#VALUE!</v>
      </c>
      <c r="BEN39" t="e">
        <f>mvarM4*mvarM7</f>
        <v>#VALUE!</v>
      </c>
      <c r="BEO39" s="24" t="e">
        <f t="shared" si="639"/>
        <v>#VALUE!</v>
      </c>
      <c r="BEP39" s="24" t="e">
        <f t="shared" si="640"/>
        <v>#VALUE!</v>
      </c>
      <c r="BEQ39" s="24" t="e">
        <f t="shared" si="641"/>
        <v>#VALUE!</v>
      </c>
      <c r="BER39">
        <v>-2.4533422374643999E-4</v>
      </c>
      <c r="BES39" t="e">
        <f>bvarM6*bvarM7</f>
        <v>#VALUE!</v>
      </c>
      <c r="BET39" t="e">
        <f>cvarM6*cvarM7</f>
        <v>#VALUE!</v>
      </c>
      <c r="BEU39" t="e">
        <f>mvarM6*mvarM7</f>
        <v>#VALUE!</v>
      </c>
      <c r="BEV39" s="24" t="e">
        <f t="shared" si="642"/>
        <v>#VALUE!</v>
      </c>
      <c r="BEW39" s="24" t="e">
        <f t="shared" si="643"/>
        <v>#VALUE!</v>
      </c>
      <c r="BEX39" s="24" t="e">
        <f t="shared" si="644"/>
        <v>#VALUE!</v>
      </c>
      <c r="BEY39">
        <v>1.6794460265335E-3</v>
      </c>
      <c r="BEZ39" t="e">
        <f>bvarM6^2</f>
        <v>#VALUE!</v>
      </c>
      <c r="BFA39" t="e">
        <f>cvarM6^2</f>
        <v>#VALUE!</v>
      </c>
      <c r="BFB39" t="e">
        <f>mvarM6^2</f>
        <v>#VALUE!</v>
      </c>
      <c r="BFC39" s="24" t="e">
        <f t="shared" si="645"/>
        <v>#VALUE!</v>
      </c>
      <c r="BFD39" s="24" t="e">
        <f t="shared" si="646"/>
        <v>#VALUE!</v>
      </c>
      <c r="BFE39" s="24" t="e">
        <f t="shared" si="647"/>
        <v>#VALUE!</v>
      </c>
      <c r="BFF39">
        <v>1.4904654927108999E-4</v>
      </c>
      <c r="BFG39" t="e">
        <f>bvarM2^2</f>
        <v>#VALUE!</v>
      </c>
      <c r="BFH39" t="e">
        <f>cvarM2^2</f>
        <v>#VALUE!</v>
      </c>
      <c r="BFI39" t="e">
        <f>mvarM2^2</f>
        <v>#VALUE!</v>
      </c>
      <c r="BFJ39" s="24" t="e">
        <f t="shared" si="648"/>
        <v>#VALUE!</v>
      </c>
      <c r="BFK39" s="24" t="e">
        <f t="shared" si="649"/>
        <v>#VALUE!</v>
      </c>
      <c r="BFL39" s="24" t="e">
        <f t="shared" si="650"/>
        <v>#VALUE!</v>
      </c>
      <c r="BFM39">
        <v>1.0312900302368001E-3</v>
      </c>
      <c r="BFN39" t="e">
        <f>bvarM2^2</f>
        <v>#VALUE!</v>
      </c>
      <c r="BFO39" t="e">
        <f>cvarM2^2</f>
        <v>#VALUE!</v>
      </c>
      <c r="BFP39" t="e">
        <f>mvarM2^2</f>
        <v>#VALUE!</v>
      </c>
      <c r="BFQ39" s="24" t="e">
        <f t="shared" si="651"/>
        <v>#VALUE!</v>
      </c>
      <c r="BFR39" s="24" t="e">
        <f t="shared" si="652"/>
        <v>#VALUE!</v>
      </c>
      <c r="BFS39" s="24" t="e">
        <f t="shared" si="653"/>
        <v>#VALUE!</v>
      </c>
      <c r="BFT39">
        <v>-5.3594452850468999E-5</v>
      </c>
      <c r="BFU39" t="e">
        <f>bvarM4*bvarM7</f>
        <v>#VALUE!</v>
      </c>
      <c r="BFV39" t="e">
        <f>cvarM4*cvarM7</f>
        <v>#VALUE!</v>
      </c>
      <c r="BFW39" t="e">
        <f>mvarM4*mvarM7</f>
        <v>#VALUE!</v>
      </c>
      <c r="BFX39" s="24" t="e">
        <f t="shared" si="654"/>
        <v>#VALUE!</v>
      </c>
      <c r="BFY39" s="24" t="e">
        <f t="shared" si="655"/>
        <v>#VALUE!</v>
      </c>
      <c r="BFZ39" s="24" t="e">
        <f t="shared" si="656"/>
        <v>#VALUE!</v>
      </c>
      <c r="BGA39"/>
      <c r="BGB39"/>
      <c r="BGC39"/>
      <c r="BGD39"/>
      <c r="BGE39" s="24">
        <f t="shared" si="657"/>
        <v>0</v>
      </c>
      <c r="BGF39" s="24">
        <f t="shared" si="658"/>
        <v>0</v>
      </c>
      <c r="BGG39" s="24">
        <f t="shared" si="659"/>
        <v>0</v>
      </c>
      <c r="BGH39">
        <v>5.4622954610242998E-8</v>
      </c>
      <c r="BGI39" t="e">
        <f>bvarHC1^2</f>
        <v>#VALUE!</v>
      </c>
      <c r="BGJ39" t="e">
        <f>cvarHC1^2</f>
        <v>#VALUE!</v>
      </c>
      <c r="BGK39" t="e">
        <f>mvarHC1^2</f>
        <v>#VALUE!</v>
      </c>
      <c r="BGL39" s="24" t="e">
        <f t="shared" si="660"/>
        <v>#VALUE!</v>
      </c>
      <c r="BGM39" s="24" t="e">
        <f t="shared" si="661"/>
        <v>#VALUE!</v>
      </c>
      <c r="BGN39" s="24" t="e">
        <f t="shared" si="662"/>
        <v>#VALUE!</v>
      </c>
      <c r="BGO39">
        <v>1.7352825990688E-4</v>
      </c>
      <c r="BGP39" t="e">
        <f>bvarM2*bvarM7</f>
        <v>#VALUE!</v>
      </c>
      <c r="BGQ39" t="e">
        <f>cvarM2*cvarM7</f>
        <v>#VALUE!</v>
      </c>
      <c r="BGR39" t="e">
        <f>mvarM2*mvarM7</f>
        <v>#VALUE!</v>
      </c>
      <c r="BGS39" s="24" t="e">
        <f t="shared" si="663"/>
        <v>#VALUE!</v>
      </c>
      <c r="BGT39" s="24" t="e">
        <f t="shared" si="664"/>
        <v>#VALUE!</v>
      </c>
      <c r="BGU39" s="24" t="e">
        <f t="shared" si="665"/>
        <v>#VALUE!</v>
      </c>
      <c r="BGV39">
        <v>-4.4386475934127001E-7</v>
      </c>
      <c r="BGW39" t="e">
        <f>bvarM7^2</f>
        <v>#VALUE!</v>
      </c>
      <c r="BGX39" t="e">
        <f>cvarM7^2</f>
        <v>#VALUE!</v>
      </c>
      <c r="BGY39" t="e">
        <f>mvarM7^2</f>
        <v>#VALUE!</v>
      </c>
      <c r="BGZ39" s="24" t="e">
        <f t="shared" si="666"/>
        <v>#VALUE!</v>
      </c>
      <c r="BHA39" s="24" t="e">
        <f t="shared" si="667"/>
        <v>#VALUE!</v>
      </c>
      <c r="BHB39" s="24" t="e">
        <f t="shared" si="668"/>
        <v>#VALUE!</v>
      </c>
      <c r="BHC39">
        <v>4.3007301948674001E-6</v>
      </c>
      <c r="BHD39" t="e">
        <f>bvarM7*bvarM9</f>
        <v>#VALUE!</v>
      </c>
      <c r="BHE39" t="e">
        <f>cvarM7*cvarM9</f>
        <v>#VALUE!</v>
      </c>
      <c r="BHF39" t="e">
        <f>mvarM7*mvarM9</f>
        <v>#VALUE!</v>
      </c>
      <c r="BHG39" s="24" t="e">
        <f t="shared" si="669"/>
        <v>#VALUE!</v>
      </c>
      <c r="BHH39" s="24" t="e">
        <f t="shared" si="670"/>
        <v>#VALUE!</v>
      </c>
      <c r="BHI39" s="24" t="e">
        <f t="shared" si="671"/>
        <v>#VALUE!</v>
      </c>
      <c r="BHJ39">
        <v>-5.8812379258429998E-5</v>
      </c>
      <c r="BHK39" t="e">
        <f>bvarM4*bvarM7</f>
        <v>#VALUE!</v>
      </c>
      <c r="BHL39" t="e">
        <f>cvarM4*cvarM7</f>
        <v>#VALUE!</v>
      </c>
      <c r="BHM39" t="e">
        <f>mvarM4*mvarM7</f>
        <v>#VALUE!</v>
      </c>
      <c r="BHN39" s="24" t="e">
        <f t="shared" si="672"/>
        <v>#VALUE!</v>
      </c>
      <c r="BHO39" s="24" t="e">
        <f t="shared" si="673"/>
        <v>#VALUE!</v>
      </c>
      <c r="BHP39" s="24" t="e">
        <f t="shared" si="674"/>
        <v>#VALUE!</v>
      </c>
      <c r="BHQ39"/>
      <c r="BHR39"/>
      <c r="BHS39"/>
      <c r="BHT39"/>
      <c r="BHU39" s="24">
        <f t="shared" si="675"/>
        <v>0</v>
      </c>
      <c r="BHV39" s="24">
        <f t="shared" si="676"/>
        <v>0</v>
      </c>
      <c r="BHW39" s="24">
        <f t="shared" si="677"/>
        <v>0</v>
      </c>
      <c r="BHX39">
        <v>-1.9130138501781998E-5</v>
      </c>
      <c r="BHY39" t="e">
        <f>bvarM4*bvarM7</f>
        <v>#VALUE!</v>
      </c>
      <c r="BHZ39" t="e">
        <f>cvarM4*cvarM7</f>
        <v>#VALUE!</v>
      </c>
      <c r="BIA39" t="e">
        <f>mvarM4*mvarM7</f>
        <v>#VALUE!</v>
      </c>
      <c r="BIB39" s="24" t="e">
        <f t="shared" si="678"/>
        <v>#VALUE!</v>
      </c>
      <c r="BIC39" s="24" t="e">
        <f t="shared" si="679"/>
        <v>#VALUE!</v>
      </c>
      <c r="BID39" s="24" t="e">
        <f t="shared" si="680"/>
        <v>#VALUE!</v>
      </c>
      <c r="BIE39">
        <v>-0.76463865368455997</v>
      </c>
      <c r="BIF39" t="e">
        <f>bvarM1*bvarM9</f>
        <v>#VALUE!</v>
      </c>
      <c r="BIG39" t="e">
        <f>cvarM1*cvarM9</f>
        <v>#VALUE!</v>
      </c>
      <c r="BIH39" t="e">
        <f>mvarM1*mvarM9</f>
        <v>#VALUE!</v>
      </c>
      <c r="BII39" s="24" t="e">
        <f t="shared" si="681"/>
        <v>#VALUE!</v>
      </c>
      <c r="BIJ39" s="24" t="e">
        <f t="shared" si="682"/>
        <v>#VALUE!</v>
      </c>
      <c r="BIK39" s="24" t="e">
        <f t="shared" si="683"/>
        <v>#VALUE!</v>
      </c>
      <c r="BIL39">
        <v>3.2396979538387E-9</v>
      </c>
      <c r="BIM39" t="e">
        <f>bvarM4^2</f>
        <v>#VALUE!</v>
      </c>
      <c r="BIN39" t="e">
        <f>cvarM4^2</f>
        <v>#VALUE!</v>
      </c>
      <c r="BIO39" t="e">
        <f>mvarM4^2</f>
        <v>#VALUE!</v>
      </c>
      <c r="BIP39" s="24" t="e">
        <f t="shared" si="684"/>
        <v>#VALUE!</v>
      </c>
      <c r="BIQ39" s="24" t="e">
        <f t="shared" si="685"/>
        <v>#VALUE!</v>
      </c>
      <c r="BIR39" s="24" t="e">
        <f t="shared" si="686"/>
        <v>#VALUE!</v>
      </c>
      <c r="BIS39">
        <v>1.7075177904444001E-4</v>
      </c>
      <c r="BIT39" t="e">
        <f>bvarM6^2</f>
        <v>#VALUE!</v>
      </c>
      <c r="BIU39" t="e">
        <f>cvarM6^2</f>
        <v>#VALUE!</v>
      </c>
      <c r="BIV39" t="e">
        <f>mvarM6^2</f>
        <v>#VALUE!</v>
      </c>
      <c r="BIW39" s="24" t="e">
        <f t="shared" si="687"/>
        <v>#VALUE!</v>
      </c>
      <c r="BIX39" s="24" t="e">
        <f t="shared" si="688"/>
        <v>#VALUE!</v>
      </c>
      <c r="BIY39" s="24" t="e">
        <f t="shared" si="689"/>
        <v>#VALUE!</v>
      </c>
      <c r="BIZ39">
        <v>5.7205718868091996E-7</v>
      </c>
      <c r="BJA39" t="e">
        <f>bvarHC1^2</f>
        <v>#VALUE!</v>
      </c>
      <c r="BJB39" t="e">
        <f>cvarHC1^2</f>
        <v>#VALUE!</v>
      </c>
      <c r="BJC39" t="e">
        <f>mvarHC1^2</f>
        <v>#VALUE!</v>
      </c>
      <c r="BJD39" s="24" t="e">
        <f t="shared" si="690"/>
        <v>#VALUE!</v>
      </c>
      <c r="BJE39" s="24" t="e">
        <f t="shared" si="691"/>
        <v>#VALUE!</v>
      </c>
      <c r="BJF39" s="24" t="e">
        <f t="shared" si="692"/>
        <v>#VALUE!</v>
      </c>
      <c r="BJG39"/>
      <c r="BJH39"/>
      <c r="BJI39"/>
      <c r="BJJ39"/>
      <c r="BJK39" s="24">
        <f t="shared" si="693"/>
        <v>0</v>
      </c>
      <c r="BJL39" s="24">
        <f t="shared" si="694"/>
        <v>0</v>
      </c>
      <c r="BJM39" s="24">
        <f t="shared" si="695"/>
        <v>0</v>
      </c>
      <c r="BJN39">
        <v>-1.3056342382035001E-3</v>
      </c>
      <c r="BJO39" t="e">
        <f>bvarM7^2</f>
        <v>#VALUE!</v>
      </c>
      <c r="BJP39" t="e">
        <f>cvarM7^2</f>
        <v>#VALUE!</v>
      </c>
      <c r="BJQ39" t="e">
        <f>mvarM7^2</f>
        <v>#VALUE!</v>
      </c>
      <c r="BJR39" s="24" t="e">
        <f t="shared" si="696"/>
        <v>#VALUE!</v>
      </c>
      <c r="BJS39" s="24" t="e">
        <f t="shared" si="697"/>
        <v>#VALUE!</v>
      </c>
      <c r="BJT39" s="24" t="e">
        <f t="shared" si="698"/>
        <v>#VALUE!</v>
      </c>
      <c r="BJU39">
        <v>1.2661930813097E-4</v>
      </c>
      <c r="BJV39" t="e">
        <f>bvarM2*bvarM6</f>
        <v>#VALUE!</v>
      </c>
      <c r="BJW39" t="e">
        <f>cvarM2*cvarM6</f>
        <v>#VALUE!</v>
      </c>
      <c r="BJX39" t="e">
        <f>mvarM2*mvarM6</f>
        <v>#VALUE!</v>
      </c>
      <c r="BJY39" s="24" t="e">
        <f t="shared" si="699"/>
        <v>#VALUE!</v>
      </c>
      <c r="BJZ39" s="24" t="e">
        <f t="shared" si="700"/>
        <v>#VALUE!</v>
      </c>
      <c r="BKA39" s="24" t="e">
        <f t="shared" si="701"/>
        <v>#VALUE!</v>
      </c>
      <c r="BKB39">
        <v>-2.5306387939693002E-7</v>
      </c>
      <c r="BKC39" t="e">
        <f>bvarM7^2</f>
        <v>#VALUE!</v>
      </c>
      <c r="BKD39" t="e">
        <f>cvarM7^2</f>
        <v>#VALUE!</v>
      </c>
      <c r="BKE39" t="e">
        <f>mvarM7^2</f>
        <v>#VALUE!</v>
      </c>
      <c r="BKF39" s="24" t="e">
        <f t="shared" si="702"/>
        <v>#VALUE!</v>
      </c>
      <c r="BKG39" s="24" t="e">
        <f t="shared" si="703"/>
        <v>#VALUE!</v>
      </c>
      <c r="BKH39" s="24" t="e">
        <f t="shared" si="704"/>
        <v>#VALUE!</v>
      </c>
      <c r="BKI39">
        <v>3.4608652650840998E-7</v>
      </c>
      <c r="BKJ39" t="e">
        <f>bvarHC1^2</f>
        <v>#VALUE!</v>
      </c>
      <c r="BKK39" t="e">
        <f>cvarHC1^2</f>
        <v>#VALUE!</v>
      </c>
      <c r="BKL39" t="e">
        <f>mvarHC1^2</f>
        <v>#VALUE!</v>
      </c>
      <c r="BKM39" s="24" t="e">
        <f t="shared" si="705"/>
        <v>#VALUE!</v>
      </c>
      <c r="BKN39" s="24" t="e">
        <f t="shared" si="706"/>
        <v>#VALUE!</v>
      </c>
      <c r="BKO39" s="24" t="e">
        <f t="shared" si="707"/>
        <v>#VALUE!</v>
      </c>
      <c r="BKP39">
        <v>4.1226361878103001E-3</v>
      </c>
      <c r="BKQ39" t="e">
        <f>bvarHC2^2</f>
        <v>#VALUE!</v>
      </c>
      <c r="BKR39" t="e">
        <f>cvarHC2^2</f>
        <v>#VALUE!</v>
      </c>
      <c r="BKS39" t="e">
        <f>mvarHC2^2</f>
        <v>#VALUE!</v>
      </c>
      <c r="BKT39" s="24" t="e">
        <f t="shared" si="708"/>
        <v>#VALUE!</v>
      </c>
      <c r="BKU39" s="24" t="e">
        <f t="shared" si="709"/>
        <v>#VALUE!</v>
      </c>
      <c r="BKV39" s="24" t="e">
        <f t="shared" si="710"/>
        <v>#VALUE!</v>
      </c>
      <c r="BKW39"/>
      <c r="BKX39"/>
      <c r="BKY39"/>
      <c r="BKZ39"/>
      <c r="BLA39" s="24">
        <f t="shared" si="711"/>
        <v>0</v>
      </c>
      <c r="BLB39" s="24">
        <f t="shared" si="712"/>
        <v>0</v>
      </c>
      <c r="BLC39" s="24">
        <f t="shared" si="713"/>
        <v>0</v>
      </c>
      <c r="BLD39">
        <v>-1.4687966436278E-3</v>
      </c>
      <c r="BLE39" t="e">
        <f>bvarM7^2</f>
        <v>#VALUE!</v>
      </c>
      <c r="BLF39" t="e">
        <f>cvarM7^2</f>
        <v>#VALUE!</v>
      </c>
      <c r="BLG39" t="e">
        <f>mvarM7^2</f>
        <v>#VALUE!</v>
      </c>
      <c r="BLH39" s="24" t="e">
        <f t="shared" si="714"/>
        <v>#VALUE!</v>
      </c>
      <c r="BLI39" s="24" t="e">
        <f t="shared" si="715"/>
        <v>#VALUE!</v>
      </c>
      <c r="BLJ39" s="24" t="e">
        <f t="shared" si="716"/>
        <v>#VALUE!</v>
      </c>
      <c r="BLK39">
        <v>1.1524622711565E-4</v>
      </c>
      <c r="BLL39" t="e">
        <f>bvarM2*bvarM7</f>
        <v>#VALUE!</v>
      </c>
      <c r="BLM39" t="e">
        <f>cvarM2*cvarM7</f>
        <v>#VALUE!</v>
      </c>
      <c r="BLN39" t="e">
        <f>mvarM2*mvarM7</f>
        <v>#VALUE!</v>
      </c>
      <c r="BLO39" s="24" t="e">
        <f t="shared" si="717"/>
        <v>#VALUE!</v>
      </c>
      <c r="BLP39" s="24" t="e">
        <f t="shared" si="718"/>
        <v>#VALUE!</v>
      </c>
      <c r="BLQ39" s="24" t="e">
        <f t="shared" si="719"/>
        <v>#VALUE!</v>
      </c>
      <c r="BLR39">
        <v>-2.3772460564668999E-8</v>
      </c>
      <c r="BLS39" t="e">
        <f>bvarM6*bvarM7</f>
        <v>#VALUE!</v>
      </c>
      <c r="BLT39" t="e">
        <f>cvarM6*cvarM7</f>
        <v>#VALUE!</v>
      </c>
      <c r="BLU39" t="e">
        <f>mvarM6*mvarM7</f>
        <v>#VALUE!</v>
      </c>
      <c r="BLV39" s="24" t="e">
        <f t="shared" si="720"/>
        <v>#VALUE!</v>
      </c>
      <c r="BLW39" s="24" t="e">
        <f t="shared" si="721"/>
        <v>#VALUE!</v>
      </c>
      <c r="BLX39" s="24" t="e">
        <f t="shared" si="722"/>
        <v>#VALUE!</v>
      </c>
      <c r="BLY39">
        <v>4.0319827222058002E-4</v>
      </c>
      <c r="BLZ39" t="e">
        <f>bvarM4^2</f>
        <v>#VALUE!</v>
      </c>
      <c r="BMA39" t="e">
        <f>cvarM4^2</f>
        <v>#VALUE!</v>
      </c>
      <c r="BMB39" t="e">
        <f>mvarM4^2</f>
        <v>#VALUE!</v>
      </c>
      <c r="BMC39" s="24" t="e">
        <f t="shared" si="723"/>
        <v>#VALUE!</v>
      </c>
      <c r="BMD39" s="24" t="e">
        <f t="shared" si="724"/>
        <v>#VALUE!</v>
      </c>
      <c r="BME39" s="24" t="e">
        <f t="shared" si="725"/>
        <v>#VALUE!</v>
      </c>
      <c r="BMF39">
        <v>4.8782847862508E-5</v>
      </c>
      <c r="BMG39" t="e">
        <f>bvarM6*bvarM9</f>
        <v>#VALUE!</v>
      </c>
      <c r="BMH39" t="e">
        <f>cvarM6*cvarM9</f>
        <v>#VALUE!</v>
      </c>
      <c r="BMI39" t="e">
        <f>mvarM6*mvarM9</f>
        <v>#VALUE!</v>
      </c>
      <c r="BMJ39" s="24" t="e">
        <f t="shared" si="726"/>
        <v>#VALUE!</v>
      </c>
      <c r="BMK39" s="24" t="e">
        <f t="shared" si="727"/>
        <v>#VALUE!</v>
      </c>
      <c r="BML39" s="24" t="e">
        <f t="shared" si="728"/>
        <v>#VALUE!</v>
      </c>
      <c r="BMM39"/>
      <c r="BMN39"/>
      <c r="BMO39"/>
      <c r="BMP39"/>
      <c r="BMQ39" s="24">
        <f t="shared" si="729"/>
        <v>0</v>
      </c>
      <c r="BMR39" s="24">
        <f t="shared" si="730"/>
        <v>0</v>
      </c>
      <c r="BMS39" s="24">
        <f t="shared" si="731"/>
        <v>0</v>
      </c>
      <c r="BMT39">
        <v>8.4211645568502E-5</v>
      </c>
      <c r="BMU39" t="e">
        <f>bvarM7^2</f>
        <v>#VALUE!</v>
      </c>
      <c r="BMV39" t="e">
        <f>cvarM7^2</f>
        <v>#VALUE!</v>
      </c>
      <c r="BMW39" t="e">
        <f>mvarM7^2</f>
        <v>#VALUE!</v>
      </c>
      <c r="BMX39" s="24" t="e">
        <f t="shared" si="732"/>
        <v>#VALUE!</v>
      </c>
      <c r="BMY39" s="24" t="e">
        <f t="shared" si="733"/>
        <v>#VALUE!</v>
      </c>
      <c r="BMZ39" s="24" t="e">
        <f t="shared" si="734"/>
        <v>#VALUE!</v>
      </c>
      <c r="BNA39">
        <v>1.005674043171E-4</v>
      </c>
      <c r="BNB39" t="e">
        <f>bvarM2*bvarM6</f>
        <v>#VALUE!</v>
      </c>
      <c r="BNC39" t="e">
        <f>cvarM2*cvarM6</f>
        <v>#VALUE!</v>
      </c>
      <c r="BND39" t="e">
        <f>mvarM2*mvarM6</f>
        <v>#VALUE!</v>
      </c>
      <c r="BNE39" s="24" t="e">
        <f t="shared" si="735"/>
        <v>#VALUE!</v>
      </c>
      <c r="BNF39" s="24" t="e">
        <f t="shared" si="736"/>
        <v>#VALUE!</v>
      </c>
      <c r="BNG39" s="24" t="e">
        <f t="shared" si="737"/>
        <v>#VALUE!</v>
      </c>
      <c r="BNH39">
        <v>8.8212086795484002</v>
      </c>
      <c r="BNI39" t="e">
        <f>bvarM1^2</f>
        <v>#VALUE!</v>
      </c>
      <c r="BNJ39" t="e">
        <f>cvarM1^2</f>
        <v>#VALUE!</v>
      </c>
      <c r="BNK39" t="e">
        <f>mvarM1^2</f>
        <v>#VALUE!</v>
      </c>
      <c r="BNL39" s="24" t="e">
        <f t="shared" si="738"/>
        <v>#VALUE!</v>
      </c>
      <c r="BNM39" s="24" t="e">
        <f t="shared" si="739"/>
        <v>#VALUE!</v>
      </c>
      <c r="BNN39" s="24" t="e">
        <f t="shared" si="740"/>
        <v>#VALUE!</v>
      </c>
      <c r="BNO39">
        <v>-8.5092950639157997E-6</v>
      </c>
      <c r="BNP39" t="e">
        <f>bvarM4^3</f>
        <v>#VALUE!</v>
      </c>
      <c r="BNQ39" t="e">
        <f>cvarM4^3</f>
        <v>#VALUE!</v>
      </c>
      <c r="BNR39" t="e">
        <f>mvarM4^3</f>
        <v>#VALUE!</v>
      </c>
      <c r="BNS39" s="24" t="e">
        <f t="shared" si="741"/>
        <v>#VALUE!</v>
      </c>
      <c r="BNT39" s="24" t="e">
        <f t="shared" si="742"/>
        <v>#VALUE!</v>
      </c>
      <c r="BNU39" s="24" t="e">
        <f t="shared" si="743"/>
        <v>#VALUE!</v>
      </c>
      <c r="BNV39">
        <v>5.9425384329289999E-5</v>
      </c>
      <c r="BNW39" t="e">
        <f>bvarM6*bvarM9</f>
        <v>#VALUE!</v>
      </c>
      <c r="BNX39" t="e">
        <f>cvarM6*cvarM9</f>
        <v>#VALUE!</v>
      </c>
      <c r="BNY39" t="e">
        <f>mvarM6*mvarM9</f>
        <v>#VALUE!</v>
      </c>
      <c r="BNZ39" s="24" t="e">
        <f t="shared" si="744"/>
        <v>#VALUE!</v>
      </c>
      <c r="BOA39" s="24" t="e">
        <f t="shared" si="745"/>
        <v>#VALUE!</v>
      </c>
      <c r="BOB39" s="24" t="e">
        <f t="shared" si="746"/>
        <v>#VALUE!</v>
      </c>
      <c r="BOC39"/>
      <c r="BOD39"/>
      <c r="BOE39"/>
      <c r="BOF39"/>
      <c r="BOG39" s="24">
        <f t="shared" si="747"/>
        <v>0</v>
      </c>
      <c r="BOH39" s="24">
        <f t="shared" si="748"/>
        <v>0</v>
      </c>
      <c r="BOI39" s="24">
        <f t="shared" si="749"/>
        <v>0</v>
      </c>
      <c r="BOJ39">
        <v>-4.7727588985278002E-5</v>
      </c>
      <c r="BOK39" t="e">
        <f>bvarM6^2</f>
        <v>#VALUE!</v>
      </c>
      <c r="BOL39" t="e">
        <f>cvarM6^2</f>
        <v>#VALUE!</v>
      </c>
      <c r="BOM39" t="e">
        <f>mvarM6^2</f>
        <v>#VALUE!</v>
      </c>
      <c r="BON39" s="24" t="e">
        <f t="shared" si="750"/>
        <v>#VALUE!</v>
      </c>
      <c r="BOO39" s="24" t="e">
        <f t="shared" si="751"/>
        <v>#VALUE!</v>
      </c>
      <c r="BOP39" s="24" t="e">
        <f t="shared" si="752"/>
        <v>#VALUE!</v>
      </c>
      <c r="BOQ39">
        <v>1.2818660221686001E-4</v>
      </c>
      <c r="BOR39" t="e">
        <f>bvarM2*bvarM6</f>
        <v>#VALUE!</v>
      </c>
      <c r="BOS39" t="e">
        <f>cvarM2*cvarM6</f>
        <v>#VALUE!</v>
      </c>
      <c r="BOT39" t="e">
        <f>mvarM2*mvarM6</f>
        <v>#VALUE!</v>
      </c>
      <c r="BOU39" s="24" t="e">
        <f t="shared" si="753"/>
        <v>#VALUE!</v>
      </c>
      <c r="BOV39" s="24" t="e">
        <f t="shared" si="754"/>
        <v>#VALUE!</v>
      </c>
      <c r="BOW39" s="24" t="e">
        <f t="shared" si="755"/>
        <v>#VALUE!</v>
      </c>
      <c r="BOX39">
        <v>-4.2265214319128999E-16</v>
      </c>
      <c r="BOY39" t="e">
        <f>bvarHC1^3</f>
        <v>#VALUE!</v>
      </c>
      <c r="BOZ39" t="e">
        <f>cvarHC1^3</f>
        <v>#VALUE!</v>
      </c>
      <c r="BPA39" t="e">
        <f>mvarHC1^3</f>
        <v>#VALUE!</v>
      </c>
      <c r="BPB39" s="24" t="e">
        <f t="shared" si="756"/>
        <v>#VALUE!</v>
      </c>
      <c r="BPC39" s="24" t="e">
        <f t="shared" si="757"/>
        <v>#VALUE!</v>
      </c>
      <c r="BPD39" s="24" t="e">
        <f t="shared" si="758"/>
        <v>#VALUE!</v>
      </c>
      <c r="BPE39">
        <v>4.0941034663808998E-7</v>
      </c>
      <c r="BPF39" t="e">
        <f>bvarM4^3</f>
        <v>#VALUE!</v>
      </c>
      <c r="BPG39" t="e">
        <f>cvarM4^3</f>
        <v>#VALUE!</v>
      </c>
      <c r="BPH39" t="e">
        <f>mvarM4^3</f>
        <v>#VALUE!</v>
      </c>
      <c r="BPI39" s="24" t="e">
        <f t="shared" si="759"/>
        <v>#VALUE!</v>
      </c>
      <c r="BPJ39" s="24" t="e">
        <f t="shared" si="760"/>
        <v>#VALUE!</v>
      </c>
      <c r="BPK39" s="24" t="e">
        <f t="shared" si="761"/>
        <v>#VALUE!</v>
      </c>
      <c r="BPL39">
        <v>-1.1234644948935E-6</v>
      </c>
      <c r="BPM39" t="e">
        <f>bvarM9^3</f>
        <v>#VALUE!</v>
      </c>
      <c r="BPN39" t="e">
        <f>cvarM9^3</f>
        <v>#VALUE!</v>
      </c>
      <c r="BPO39" t="e">
        <f>mvarM9^3</f>
        <v>#VALUE!</v>
      </c>
      <c r="BPP39" s="24" t="e">
        <f t="shared" si="762"/>
        <v>#VALUE!</v>
      </c>
      <c r="BPQ39" s="24" t="e">
        <f t="shared" si="763"/>
        <v>#VALUE!</v>
      </c>
      <c r="BPR39" s="24" t="e">
        <f t="shared" si="764"/>
        <v>#VALUE!</v>
      </c>
      <c r="BPS39">
        <v>-2.6051494865307998E-9</v>
      </c>
      <c r="BPT39" t="e">
        <f>bvarM6^3</f>
        <v>#VALUE!</v>
      </c>
      <c r="BPU39" t="e">
        <f>cvarM6^3</f>
        <v>#VALUE!</v>
      </c>
      <c r="BPV39" t="e">
        <f>mvarM6^3</f>
        <v>#VALUE!</v>
      </c>
      <c r="BPW39" s="24" t="e">
        <f t="shared" si="765"/>
        <v>#VALUE!</v>
      </c>
      <c r="BPX39" s="24" t="e">
        <f t="shared" si="766"/>
        <v>#VALUE!</v>
      </c>
      <c r="BPY39" s="24" t="e">
        <f t="shared" si="767"/>
        <v>#VALUE!</v>
      </c>
      <c r="BQD39" s="24">
        <f t="shared" si="768"/>
        <v>0</v>
      </c>
      <c r="BQE39" s="24">
        <f t="shared" si="769"/>
        <v>0</v>
      </c>
      <c r="BQF39" s="24">
        <f t="shared" si="770"/>
        <v>0</v>
      </c>
      <c r="BQG39">
        <v>-1.5117495192765999E-11</v>
      </c>
      <c r="BQH39" t="e">
        <f>bvarHC1^3</f>
        <v>#VALUE!</v>
      </c>
      <c r="BQI39" t="e">
        <f>cvarHC1^3</f>
        <v>#VALUE!</v>
      </c>
      <c r="BQJ39" t="e">
        <f>mvarHC1^3</f>
        <v>#VALUE!</v>
      </c>
      <c r="BQK39" s="24" t="e">
        <f t="shared" si="771"/>
        <v>#VALUE!</v>
      </c>
      <c r="BQL39" s="24" t="e">
        <f t="shared" si="772"/>
        <v>#VALUE!</v>
      </c>
      <c r="BQM39" s="24" t="e">
        <f t="shared" si="773"/>
        <v>#VALUE!</v>
      </c>
      <c r="BQN39">
        <v>-3.6989214945433001E-11</v>
      </c>
      <c r="BQO39" t="e">
        <f>bvarM4^3</f>
        <v>#VALUE!</v>
      </c>
      <c r="BQP39" t="e">
        <f>cvarM4^3</f>
        <v>#VALUE!</v>
      </c>
      <c r="BQQ39" t="e">
        <f>mvarM4^3</f>
        <v>#VALUE!</v>
      </c>
      <c r="BQR39" s="24" t="e">
        <f t="shared" si="774"/>
        <v>#VALUE!</v>
      </c>
      <c r="BQS39" s="24" t="e">
        <f t="shared" si="775"/>
        <v>#VALUE!</v>
      </c>
      <c r="BQT39" s="24" t="e">
        <f t="shared" si="776"/>
        <v>#VALUE!</v>
      </c>
      <c r="BQY39" s="24">
        <f t="shared" si="777"/>
        <v>0</v>
      </c>
      <c r="BQZ39" s="24">
        <f t="shared" si="778"/>
        <v>0</v>
      </c>
      <c r="BRA39" s="24">
        <f t="shared" si="779"/>
        <v>0</v>
      </c>
      <c r="BRF39" s="24">
        <f t="shared" si="780"/>
        <v>0</v>
      </c>
      <c r="BRG39" s="24">
        <f t="shared" si="781"/>
        <v>0</v>
      </c>
      <c r="BRH39" s="24">
        <f t="shared" si="782"/>
        <v>0</v>
      </c>
      <c r="BRM39" s="24">
        <f t="shared" si="783"/>
        <v>0</v>
      </c>
      <c r="BRN39" s="24">
        <f t="shared" si="784"/>
        <v>0</v>
      </c>
      <c r="BRO39" s="24">
        <f t="shared" si="785"/>
        <v>0</v>
      </c>
      <c r="BRT39" s="24">
        <f t="shared" si="786"/>
        <v>0</v>
      </c>
      <c r="BRU39" s="24">
        <f t="shared" si="787"/>
        <v>0</v>
      </c>
      <c r="BRV39" s="24">
        <f t="shared" si="788"/>
        <v>0</v>
      </c>
      <c r="BRW39">
        <v>-1.5855124865686E-11</v>
      </c>
      <c r="BRX39" t="e">
        <f>bvarHC1^3</f>
        <v>#VALUE!</v>
      </c>
      <c r="BRY39" t="e">
        <f>cvarHC1^3</f>
        <v>#VALUE!</v>
      </c>
      <c r="BRZ39" t="e">
        <f>mvarHC1^3</f>
        <v>#VALUE!</v>
      </c>
      <c r="BSA39" s="24" t="e">
        <f t="shared" si="789"/>
        <v>#VALUE!</v>
      </c>
      <c r="BSB39" s="24" t="e">
        <f t="shared" si="790"/>
        <v>#VALUE!</v>
      </c>
      <c r="BSC39" s="24" t="e">
        <f t="shared" si="791"/>
        <v>#VALUE!</v>
      </c>
      <c r="BSD39">
        <v>2.3511082400722999E-9</v>
      </c>
      <c r="BSE39" t="e">
        <f>bvarM4^2</f>
        <v>#VALUE!</v>
      </c>
      <c r="BSF39" t="e">
        <f>cvarM4^2</f>
        <v>#VALUE!</v>
      </c>
      <c r="BSG39" t="e">
        <f>mvarM4^2</f>
        <v>#VALUE!</v>
      </c>
      <c r="BSH39" s="24" t="e">
        <f t="shared" si="792"/>
        <v>#VALUE!</v>
      </c>
      <c r="BSI39" s="24" t="e">
        <f t="shared" si="793"/>
        <v>#VALUE!</v>
      </c>
      <c r="BSJ39" s="24" t="e">
        <f t="shared" si="794"/>
        <v>#VALUE!</v>
      </c>
      <c r="BSK39">
        <v>9.3306045950211003E-6</v>
      </c>
      <c r="BSL39" t="e">
        <f>bvarM6^3</f>
        <v>#VALUE!</v>
      </c>
      <c r="BSM39" t="e">
        <f>cvarM6^3</f>
        <v>#VALUE!</v>
      </c>
      <c r="BSN39" t="e">
        <f>mvarM6^3</f>
        <v>#VALUE!</v>
      </c>
      <c r="BSO39" s="24" t="e">
        <f t="shared" si="795"/>
        <v>#VALUE!</v>
      </c>
      <c r="BSP39" s="24" t="e">
        <f t="shared" si="796"/>
        <v>#VALUE!</v>
      </c>
      <c r="BSQ39" s="24" t="e">
        <f t="shared" si="797"/>
        <v>#VALUE!</v>
      </c>
      <c r="BSV39" s="24">
        <f t="shared" si="798"/>
        <v>0</v>
      </c>
      <c r="BSW39" s="24">
        <f t="shared" si="799"/>
        <v>0</v>
      </c>
      <c r="BSX39" s="24">
        <f t="shared" si="800"/>
        <v>0</v>
      </c>
      <c r="BTC39" s="24">
        <f t="shared" si="801"/>
        <v>0</v>
      </c>
      <c r="BTD39" s="24">
        <f t="shared" si="802"/>
        <v>0</v>
      </c>
      <c r="BTE39" s="24">
        <f t="shared" si="803"/>
        <v>0</v>
      </c>
      <c r="BTJ39" s="24">
        <f t="shared" si="804"/>
        <v>0</v>
      </c>
      <c r="BTK39" s="24">
        <f t="shared" si="805"/>
        <v>0</v>
      </c>
      <c r="BTL39" s="24">
        <f t="shared" si="806"/>
        <v>0</v>
      </c>
      <c r="BTM39">
        <v>8.0296916811528998E-4</v>
      </c>
      <c r="BTN39" t="e">
        <f>bvarM7^3</f>
        <v>#VALUE!</v>
      </c>
      <c r="BTO39" t="e">
        <f>cvarM7^3</f>
        <v>#VALUE!</v>
      </c>
      <c r="BTP39" t="e">
        <f>mvarM7^3</f>
        <v>#VALUE!</v>
      </c>
      <c r="BTQ39" s="24" t="e">
        <f t="shared" si="807"/>
        <v>#VALUE!</v>
      </c>
      <c r="BTR39" s="24" t="e">
        <f t="shared" si="808"/>
        <v>#VALUE!</v>
      </c>
      <c r="BTS39" s="24" t="e">
        <f t="shared" si="809"/>
        <v>#VALUE!</v>
      </c>
      <c r="BTX39" s="24">
        <f t="shared" si="810"/>
        <v>0</v>
      </c>
      <c r="BTY39" s="24">
        <f t="shared" si="811"/>
        <v>0</v>
      </c>
      <c r="BTZ39" s="24">
        <f t="shared" si="812"/>
        <v>0</v>
      </c>
      <c r="BUE39" s="24">
        <f t="shared" si="813"/>
        <v>0</v>
      </c>
      <c r="BUF39" s="24">
        <f t="shared" si="814"/>
        <v>0</v>
      </c>
      <c r="BUG39" s="24">
        <f t="shared" si="815"/>
        <v>0</v>
      </c>
      <c r="BUL39" s="24">
        <f t="shared" si="816"/>
        <v>0</v>
      </c>
      <c r="BUM39" s="24">
        <f t="shared" si="817"/>
        <v>0</v>
      </c>
      <c r="BUN39" s="24">
        <f t="shared" si="818"/>
        <v>0</v>
      </c>
      <c r="BUO39">
        <v>-3.8524528746345999E-9</v>
      </c>
      <c r="BUP39" t="e">
        <f>bvarM6^3</f>
        <v>#VALUE!</v>
      </c>
      <c r="BUQ39" t="e">
        <f>cvarM6^3</f>
        <v>#VALUE!</v>
      </c>
      <c r="BUR39" t="e">
        <f>mvarM6^3</f>
        <v>#VALUE!</v>
      </c>
      <c r="BUS39" s="24" t="e">
        <f t="shared" si="819"/>
        <v>#VALUE!</v>
      </c>
      <c r="BUT39" s="24" t="e">
        <f t="shared" si="820"/>
        <v>#VALUE!</v>
      </c>
      <c r="BUU39" s="24" t="e">
        <f t="shared" si="821"/>
        <v>#VALUE!</v>
      </c>
      <c r="BUZ39" s="24">
        <f t="shared" si="822"/>
        <v>0</v>
      </c>
      <c r="BVA39" s="24">
        <f t="shared" si="823"/>
        <v>0</v>
      </c>
      <c r="BVB39" s="24">
        <f t="shared" si="824"/>
        <v>0</v>
      </c>
      <c r="BVC39">
        <v>6.4507196817666004E-4</v>
      </c>
      <c r="BVD39" t="e">
        <f>bvarM7^3</f>
        <v>#VALUE!</v>
      </c>
      <c r="BVE39" t="e">
        <f>cvarM7^3</f>
        <v>#VALUE!</v>
      </c>
      <c r="BVF39" t="e">
        <f>mvarM7^3</f>
        <v>#VALUE!</v>
      </c>
      <c r="BVG39" s="24" t="e">
        <f t="shared" si="825"/>
        <v>#VALUE!</v>
      </c>
      <c r="BVH39" s="24" t="e">
        <f t="shared" si="826"/>
        <v>#VALUE!</v>
      </c>
      <c r="BVI39" s="24" t="e">
        <f t="shared" si="827"/>
        <v>#VALUE!</v>
      </c>
      <c r="BVJ39">
        <v>-4.7489026668369E-7</v>
      </c>
      <c r="BVK39" t="e">
        <f>bvarM7^2</f>
        <v>#VALUE!</v>
      </c>
      <c r="BVL39" t="e">
        <f>cvarM7^2</f>
        <v>#VALUE!</v>
      </c>
      <c r="BVM39" t="e">
        <f>mvarM7^2</f>
        <v>#VALUE!</v>
      </c>
      <c r="BVN39" s="24" t="e">
        <f t="shared" si="828"/>
        <v>#VALUE!</v>
      </c>
      <c r="BVO39" s="24" t="e">
        <f t="shared" si="829"/>
        <v>#VALUE!</v>
      </c>
      <c r="BVP39" s="24" t="e">
        <f t="shared" si="830"/>
        <v>#VALUE!</v>
      </c>
      <c r="BVQ39">
        <v>4.945026525285E-8</v>
      </c>
      <c r="BVR39" t="e">
        <f>bvarM4^3</f>
        <v>#VALUE!</v>
      </c>
      <c r="BVS39" t="e">
        <f>cvarM4^3</f>
        <v>#VALUE!</v>
      </c>
      <c r="BVT39" t="e">
        <f>mvarM4^3</f>
        <v>#VALUE!</v>
      </c>
      <c r="BVU39" s="24" t="e">
        <f t="shared" si="831"/>
        <v>#VALUE!</v>
      </c>
      <c r="BVV39" s="24" t="e">
        <f t="shared" si="832"/>
        <v>#VALUE!</v>
      </c>
      <c r="BVW39" s="24" t="e">
        <f t="shared" si="833"/>
        <v>#VALUE!</v>
      </c>
      <c r="BVX39">
        <v>1.1485647700559E-4</v>
      </c>
      <c r="BVY39" t="e">
        <f>bvarM9^2</f>
        <v>#VALUE!</v>
      </c>
      <c r="BVZ39" t="e">
        <f>cvarM9^2</f>
        <v>#VALUE!</v>
      </c>
      <c r="BWA39" t="e">
        <f>mvarM9^2</f>
        <v>#VALUE!</v>
      </c>
      <c r="BWB39" s="24" t="e">
        <f t="shared" si="834"/>
        <v>#VALUE!</v>
      </c>
      <c r="BWC39" s="24" t="e">
        <f t="shared" si="835"/>
        <v>#VALUE!</v>
      </c>
      <c r="BWD39" s="24" t="e">
        <f t="shared" si="836"/>
        <v>#VALUE!</v>
      </c>
      <c r="BWI39" s="24">
        <f t="shared" si="837"/>
        <v>0</v>
      </c>
      <c r="BWJ39" s="24">
        <f t="shared" si="838"/>
        <v>0</v>
      </c>
      <c r="BWK39" s="24">
        <f t="shared" si="839"/>
        <v>0</v>
      </c>
      <c r="BWP39" s="24">
        <f t="shared" si="840"/>
        <v>0</v>
      </c>
      <c r="BWQ39" s="24">
        <f t="shared" si="841"/>
        <v>0</v>
      </c>
      <c r="BWR39" s="24">
        <f t="shared" si="842"/>
        <v>0</v>
      </c>
      <c r="BWS39">
        <v>2.0887220934341999E-4</v>
      </c>
      <c r="BWT39" t="e">
        <f>bvarM9^2</f>
        <v>#VALUE!</v>
      </c>
      <c r="BWU39" t="e">
        <f>cvarM9^2</f>
        <v>#VALUE!</v>
      </c>
      <c r="BWV39" t="e">
        <f>mvarM9^2</f>
        <v>#VALUE!</v>
      </c>
      <c r="BWW39" s="24" t="e">
        <f t="shared" si="843"/>
        <v>#VALUE!</v>
      </c>
      <c r="BWX39" s="24" t="e">
        <f t="shared" si="844"/>
        <v>#VALUE!</v>
      </c>
      <c r="BWY39" s="24" t="e">
        <f t="shared" si="845"/>
        <v>#VALUE!</v>
      </c>
      <c r="BWZ39">
        <v>-7.8325320347381997E-16</v>
      </c>
      <c r="BXA39" t="e">
        <f>bvarHC1^3</f>
        <v>#VALUE!</v>
      </c>
      <c r="BXB39" t="e">
        <f>cvarHC1^3</f>
        <v>#VALUE!</v>
      </c>
      <c r="BXC39" t="e">
        <f>mvarHC1^3</f>
        <v>#VALUE!</v>
      </c>
      <c r="BXD39" s="24" t="e">
        <f t="shared" si="846"/>
        <v>#VALUE!</v>
      </c>
      <c r="BXE39" s="24" t="e">
        <f t="shared" si="847"/>
        <v>#VALUE!</v>
      </c>
      <c r="BXF39" s="24" t="e">
        <f t="shared" si="848"/>
        <v>#VALUE!</v>
      </c>
      <c r="BXK39" s="24">
        <f t="shared" si="849"/>
        <v>0</v>
      </c>
      <c r="BXL39" s="24">
        <f t="shared" si="850"/>
        <v>0</v>
      </c>
      <c r="BXM39" s="24">
        <f t="shared" si="851"/>
        <v>0</v>
      </c>
      <c r="BXN39">
        <v>1.4809540656294E-3</v>
      </c>
      <c r="BXO39" t="e">
        <f>bvarM7^3</f>
        <v>#VALUE!</v>
      </c>
      <c r="BXP39" t="e">
        <f>cvarM7^3</f>
        <v>#VALUE!</v>
      </c>
      <c r="BXQ39" t="e">
        <f>mvarM7^3</f>
        <v>#VALUE!</v>
      </c>
      <c r="BXR39" s="24" t="e">
        <f t="shared" si="852"/>
        <v>#VALUE!</v>
      </c>
      <c r="BXS39" s="24" t="e">
        <f t="shared" si="853"/>
        <v>#VALUE!</v>
      </c>
      <c r="BXT39" s="24" t="e">
        <f t="shared" si="854"/>
        <v>#VALUE!</v>
      </c>
      <c r="BXY39" s="24">
        <f t="shared" si="855"/>
        <v>0</v>
      </c>
      <c r="BXZ39" s="24">
        <f t="shared" si="856"/>
        <v>0</v>
      </c>
      <c r="BYA39" s="24">
        <f t="shared" si="857"/>
        <v>0</v>
      </c>
      <c r="BYF39" s="24">
        <f t="shared" si="858"/>
        <v>0</v>
      </c>
      <c r="BYG39" s="24">
        <f t="shared" si="859"/>
        <v>0</v>
      </c>
      <c r="BYH39" s="24">
        <f t="shared" si="860"/>
        <v>0</v>
      </c>
      <c r="BYI39">
        <v>-4.7753833917618003E-3</v>
      </c>
      <c r="BYJ39" t="e">
        <f>bvarM7^2</f>
        <v>#VALUE!</v>
      </c>
      <c r="BYK39" t="e">
        <f>cvarM7^2</f>
        <v>#VALUE!</v>
      </c>
      <c r="BYL39" t="e">
        <f>mvarM7^2</f>
        <v>#VALUE!</v>
      </c>
      <c r="BYM39" s="24" t="e">
        <f t="shared" si="861"/>
        <v>#VALUE!</v>
      </c>
      <c r="BYN39" s="24" t="e">
        <f t="shared" si="862"/>
        <v>#VALUE!</v>
      </c>
      <c r="BYO39" s="24" t="e">
        <f t="shared" si="863"/>
        <v>#VALUE!</v>
      </c>
      <c r="BYP39">
        <v>5.3689498264085998E-8</v>
      </c>
      <c r="BYQ39" t="e">
        <f>bvarM6^2</f>
        <v>#VALUE!</v>
      </c>
      <c r="BYR39" t="e">
        <f>cvarM6^2</f>
        <v>#VALUE!</v>
      </c>
      <c r="BYS39" t="e">
        <f>mvarM6^2</f>
        <v>#VALUE!</v>
      </c>
      <c r="BYT39" s="24" t="e">
        <f t="shared" si="864"/>
        <v>#VALUE!</v>
      </c>
      <c r="BYU39" s="24" t="e">
        <f t="shared" si="865"/>
        <v>#VALUE!</v>
      </c>
      <c r="BYV39" s="24" t="e">
        <f t="shared" si="866"/>
        <v>#VALUE!</v>
      </c>
    </row>
    <row r="40" spans="6:2024" x14ac:dyDescent="0.3">
      <c r="F40" s="82">
        <f t="shared" si="0"/>
        <v>0</v>
      </c>
      <c r="G40" s="82">
        <f t="shared" si="1"/>
        <v>0</v>
      </c>
      <c r="H40" s="82">
        <f t="shared" si="2"/>
        <v>0</v>
      </c>
      <c r="I40">
        <v>-2.2267208726748001E-4</v>
      </c>
      <c r="J40" t="e">
        <f>bvarM5*bvarM8</f>
        <v>#VALUE!</v>
      </c>
      <c r="K40" t="e">
        <f>cvarM5*cvarM8</f>
        <v>#VALUE!</v>
      </c>
      <c r="L40" t="e">
        <f>mvarM5*mvarM8</f>
        <v>#VALUE!</v>
      </c>
      <c r="M40" s="15" t="e">
        <f t="shared" si="3"/>
        <v>#VALUE!</v>
      </c>
      <c r="N40" s="15" t="e">
        <f t="shared" si="4"/>
        <v>#VALUE!</v>
      </c>
      <c r="O40" s="15" t="e">
        <f t="shared" si="5"/>
        <v>#VALUE!</v>
      </c>
      <c r="P40">
        <v>1.7044838555222E-5</v>
      </c>
      <c r="Q40" t="e">
        <f>bvarM4*bvarM9</f>
        <v>#VALUE!</v>
      </c>
      <c r="R40" t="e">
        <f>cvarM4*cvarM9</f>
        <v>#VALUE!</v>
      </c>
      <c r="S40" t="e">
        <f>mvarM4*mvarM9</f>
        <v>#VALUE!</v>
      </c>
      <c r="T40" s="15" t="e">
        <f t="shared" si="6"/>
        <v>#VALUE!</v>
      </c>
      <c r="U40" s="15" t="e">
        <f t="shared" si="7"/>
        <v>#VALUE!</v>
      </c>
      <c r="V40" s="15" t="e">
        <f t="shared" si="8"/>
        <v>#VALUE!</v>
      </c>
      <c r="W40">
        <v>2.4152534026121001E-5</v>
      </c>
      <c r="X40" t="e">
        <f>bvarM6^2</f>
        <v>#VALUE!</v>
      </c>
      <c r="Y40" t="e">
        <f>cvarM6^2</f>
        <v>#VALUE!</v>
      </c>
      <c r="Z40" t="e">
        <f>mvarM6^2</f>
        <v>#VALUE!</v>
      </c>
      <c r="AA40" t="e">
        <f t="shared" si="9"/>
        <v>#VALUE!</v>
      </c>
      <c r="AB40" s="74" t="e">
        <f t="shared" si="10"/>
        <v>#VALUE!</v>
      </c>
      <c r="AC40" s="53" t="e">
        <f t="shared" si="11"/>
        <v>#VALUE!</v>
      </c>
      <c r="AD40">
        <v>-0.12978306129584</v>
      </c>
      <c r="AE40" t="e">
        <f>bvarM1*bvarM8</f>
        <v>#VALUE!</v>
      </c>
      <c r="AF40" t="e">
        <f>cvarM1*cvarM8</f>
        <v>#VALUE!</v>
      </c>
      <c r="AG40" t="e">
        <f>mvarM1*mvarM8</f>
        <v>#VALUE!</v>
      </c>
      <c r="AH40" t="e">
        <f t="shared" si="12"/>
        <v>#VALUE!</v>
      </c>
      <c r="AI40" s="15" t="e">
        <f t="shared" si="13"/>
        <v>#VALUE!</v>
      </c>
      <c r="AJ40" s="53" t="e">
        <f t="shared" si="14"/>
        <v>#VALUE!</v>
      </c>
      <c r="AK40">
        <v>0.97634253912172997</v>
      </c>
      <c r="AL40" t="e">
        <f>bvarM1*bvarM6</f>
        <v>#VALUE!</v>
      </c>
      <c r="AM40" t="e">
        <f>cvarM1*cvarM6</f>
        <v>#VALUE!</v>
      </c>
      <c r="AN40" t="e">
        <f>mvarM1*mvarM6</f>
        <v>#VALUE!</v>
      </c>
      <c r="AO40" s="15" t="e">
        <f t="shared" si="15"/>
        <v>#VALUE!</v>
      </c>
      <c r="AP40" s="15" t="e">
        <f t="shared" si="16"/>
        <v>#VALUE!</v>
      </c>
      <c r="AQ40" s="53" t="e">
        <f t="shared" si="17"/>
        <v>#VALUE!</v>
      </c>
      <c r="AR40">
        <v>-2.2111324970938999E-7</v>
      </c>
      <c r="AS40" t="e">
        <f>bvarM4*bvarM5</f>
        <v>#VALUE!</v>
      </c>
      <c r="AT40" t="e">
        <f>cvarM4*cvarM5</f>
        <v>#VALUE!</v>
      </c>
      <c r="AU40" t="e">
        <f>mvarM4*mvarM5</f>
        <v>#VALUE!</v>
      </c>
      <c r="AV40" s="15" t="e">
        <f t="shared" si="18"/>
        <v>#VALUE!</v>
      </c>
      <c r="AW40" s="15" t="e">
        <f t="shared" si="19"/>
        <v>#VALUE!</v>
      </c>
      <c r="AX40" s="53" t="e">
        <f t="shared" si="20"/>
        <v>#VALUE!</v>
      </c>
      <c r="AY40">
        <v>-8.4117719931911995E-7</v>
      </c>
      <c r="AZ40" t="e">
        <f>bvarM4*bvarM8</f>
        <v>#VALUE!</v>
      </c>
      <c r="BA40" t="e">
        <f>cvarM4*cvarM8</f>
        <v>#VALUE!</v>
      </c>
      <c r="BB40" t="e">
        <f>mvarM4*mvarM8</f>
        <v>#VALUE!</v>
      </c>
      <c r="BC40" s="15" t="e">
        <f t="shared" si="21"/>
        <v>#VALUE!</v>
      </c>
      <c r="BD40" s="15" t="e">
        <f t="shared" si="22"/>
        <v>#VALUE!</v>
      </c>
      <c r="BE40" s="53" t="e">
        <f t="shared" si="23"/>
        <v>#VALUE!</v>
      </c>
      <c r="BF40">
        <v>-1.2179653163141999E-5</v>
      </c>
      <c r="BG40" t="e">
        <f>bvarM3*bvarM6</f>
        <v>#VALUE!</v>
      </c>
      <c r="BH40" t="e">
        <f>cvarM3*cvarM6</f>
        <v>#VALUE!</v>
      </c>
      <c r="BI40" t="e">
        <f>mvarM3*mvarM6</f>
        <v>#VALUE!</v>
      </c>
      <c r="BJ40" s="15" t="e">
        <f t="shared" si="24"/>
        <v>#VALUE!</v>
      </c>
      <c r="BK40" s="15" t="e">
        <f t="shared" si="25"/>
        <v>#VALUE!</v>
      </c>
      <c r="BL40" s="53" t="e">
        <f t="shared" si="26"/>
        <v>#VALUE!</v>
      </c>
      <c r="BM40">
        <v>2.7726411836416998E-6</v>
      </c>
      <c r="BN40" t="e">
        <f>bvarM2*bvarM5</f>
        <v>#VALUE!</v>
      </c>
      <c r="BO40" t="e">
        <f>cvarM2*cvarM5</f>
        <v>#VALUE!</v>
      </c>
      <c r="BP40" t="e">
        <f>mvarM2*mvarM5</f>
        <v>#VALUE!</v>
      </c>
      <c r="BQ40" s="15" t="e">
        <f t="shared" si="27"/>
        <v>#VALUE!</v>
      </c>
      <c r="BR40" s="15" t="e">
        <f t="shared" si="28"/>
        <v>#VALUE!</v>
      </c>
      <c r="BS40" s="53" t="e">
        <f t="shared" si="29"/>
        <v>#VALUE!</v>
      </c>
      <c r="BT40">
        <v>-3.7716979314113997E-5</v>
      </c>
      <c r="BU40" t="e">
        <f>bvarM2*bvarM7</f>
        <v>#VALUE!</v>
      </c>
      <c r="BV40" t="e">
        <f>cvarM2*cvarM7</f>
        <v>#VALUE!</v>
      </c>
      <c r="BW40" t="e">
        <f>mvarM2*mvarM7</f>
        <v>#VALUE!</v>
      </c>
      <c r="BX40" s="15" t="e">
        <f t="shared" si="30"/>
        <v>#VALUE!</v>
      </c>
      <c r="BY40" s="15" t="e">
        <f t="shared" si="31"/>
        <v>#VALUE!</v>
      </c>
      <c r="BZ40" s="53" t="e">
        <f t="shared" si="32"/>
        <v>#VALUE!</v>
      </c>
      <c r="CA40">
        <v>2.1287498178324</v>
      </c>
      <c r="CB40" t="e">
        <f>bvarM1*bvarM7</f>
        <v>#VALUE!</v>
      </c>
      <c r="CC40" t="e">
        <f>cvarM1*cvarM7</f>
        <v>#VALUE!</v>
      </c>
      <c r="CD40" t="e">
        <f>mvarM1*mvarM7</f>
        <v>#VALUE!</v>
      </c>
      <c r="CE40" s="15" t="e">
        <f t="shared" si="33"/>
        <v>#VALUE!</v>
      </c>
      <c r="CF40" s="15" t="e">
        <f t="shared" si="34"/>
        <v>#VALUE!</v>
      </c>
      <c r="CG40" s="53" t="e">
        <f t="shared" si="35"/>
        <v>#VALUE!</v>
      </c>
      <c r="CH40">
        <v>2.4976732885686999E-6</v>
      </c>
      <c r="CI40" t="e">
        <f>bvarM2*bvarM6</f>
        <v>#VALUE!</v>
      </c>
      <c r="CJ40" t="e">
        <f>cvarM2*cvarM6</f>
        <v>#VALUE!</v>
      </c>
      <c r="CK40" t="e">
        <f>mvarM2*mvarM6</f>
        <v>#VALUE!</v>
      </c>
      <c r="CL40" s="15" t="e">
        <f t="shared" si="36"/>
        <v>#VALUE!</v>
      </c>
      <c r="CM40" s="15" t="e">
        <f t="shared" si="37"/>
        <v>#VALUE!</v>
      </c>
      <c r="CN40" s="53" t="e">
        <f t="shared" si="38"/>
        <v>#VALUE!</v>
      </c>
      <c r="CO40">
        <v>-3.3682332822637E-7</v>
      </c>
      <c r="CP40" t="e">
        <f>bvarM4*bvarM5</f>
        <v>#VALUE!</v>
      </c>
      <c r="CQ40" t="e">
        <f>cvarM4*cvarM5</f>
        <v>#VALUE!</v>
      </c>
      <c r="CR40" t="e">
        <f>mvarM4*mvarM5</f>
        <v>#VALUE!</v>
      </c>
      <c r="CS40" s="15" t="e">
        <f t="shared" si="39"/>
        <v>#VALUE!</v>
      </c>
      <c r="CT40" s="15" t="e">
        <f t="shared" si="40"/>
        <v>#VALUE!</v>
      </c>
      <c r="CU40" s="53" t="e">
        <f t="shared" si="41"/>
        <v>#VALUE!</v>
      </c>
      <c r="CV40">
        <v>-7.3265273542355997E-6</v>
      </c>
      <c r="CW40" t="e">
        <f>bvarM3*bvarM9</f>
        <v>#VALUE!</v>
      </c>
      <c r="CX40" t="e">
        <f>cvarM3*cvarM9</f>
        <v>#VALUE!</v>
      </c>
      <c r="CY40" t="e">
        <f>mvarM3*mvarM9</f>
        <v>#VALUE!</v>
      </c>
      <c r="CZ40" s="15" t="e">
        <f t="shared" si="42"/>
        <v>#VALUE!</v>
      </c>
      <c r="DA40" s="15" t="e">
        <f t="shared" si="43"/>
        <v>#VALUE!</v>
      </c>
      <c r="DB40" s="53" t="e">
        <f t="shared" si="44"/>
        <v>#VALUE!</v>
      </c>
      <c r="DC40">
        <v>8.0149074524676004E-7</v>
      </c>
      <c r="DD40" t="e">
        <f>bvarM3^2</f>
        <v>#VALUE!</v>
      </c>
      <c r="DE40" t="e">
        <f>cvarM3^2</f>
        <v>#VALUE!</v>
      </c>
      <c r="DF40" t="e">
        <f>mvarM3^2</f>
        <v>#VALUE!</v>
      </c>
      <c r="DG40" s="15" t="e">
        <f t="shared" si="45"/>
        <v>#VALUE!</v>
      </c>
      <c r="DH40" s="15" t="e">
        <f t="shared" si="46"/>
        <v>#VALUE!</v>
      </c>
      <c r="DI40" s="53" t="e">
        <f t="shared" si="47"/>
        <v>#VALUE!</v>
      </c>
      <c r="DJ40">
        <v>-2.8120822685005001E-5</v>
      </c>
      <c r="DK40" t="e">
        <f>bvarM2*bvarM7</f>
        <v>#VALUE!</v>
      </c>
      <c r="DL40" t="e">
        <f>cvarM2*cvarM7</f>
        <v>#VALUE!</v>
      </c>
      <c r="DM40" t="e">
        <f>mvarM2*mvarM7</f>
        <v>#VALUE!</v>
      </c>
      <c r="DN40" s="15" t="e">
        <f t="shared" si="48"/>
        <v>#VALUE!</v>
      </c>
      <c r="DO40" s="15" t="e">
        <f t="shared" si="49"/>
        <v>#VALUE!</v>
      </c>
      <c r="DP40" s="53" t="e">
        <f t="shared" si="50"/>
        <v>#VALUE!</v>
      </c>
      <c r="DQ40">
        <v>0.10148865608605</v>
      </c>
      <c r="DR40" t="e">
        <f>bvarM1*bvarM3</f>
        <v>#VALUE!</v>
      </c>
      <c r="DS40" t="e">
        <f>cvarM1*cvarM3</f>
        <v>#VALUE!</v>
      </c>
      <c r="DT40" t="e">
        <f>mvarM1*mvarM3</f>
        <v>#VALUE!</v>
      </c>
      <c r="DU40" s="15" t="e">
        <f t="shared" si="51"/>
        <v>#VALUE!</v>
      </c>
      <c r="DV40" s="15" t="e">
        <f t="shared" si="52"/>
        <v>#VALUE!</v>
      </c>
      <c r="DW40" s="53" t="e">
        <f t="shared" si="53"/>
        <v>#VALUE!</v>
      </c>
      <c r="DX40">
        <v>-4.9365272077293995E-7</v>
      </c>
      <c r="DY40" t="e">
        <f>bvarM4*bvarM7</f>
        <v>#VALUE!</v>
      </c>
      <c r="DZ40" t="e">
        <f>cvarM4*cvarM7</f>
        <v>#VALUE!</v>
      </c>
      <c r="EA40" t="e">
        <f>mvarM4*mvarM7</f>
        <v>#VALUE!</v>
      </c>
      <c r="EB40" s="15" t="e">
        <f t="shared" si="54"/>
        <v>#VALUE!</v>
      </c>
      <c r="EC40" s="15" t="e">
        <f t="shared" si="55"/>
        <v>#VALUE!</v>
      </c>
      <c r="ED40" s="53" t="e">
        <f t="shared" si="56"/>
        <v>#VALUE!</v>
      </c>
      <c r="EE40">
        <v>-7.5258381023187996E-7</v>
      </c>
      <c r="EF40" t="e">
        <f>bvarM4*bvarM8</f>
        <v>#VALUE!</v>
      </c>
      <c r="EG40" t="e">
        <f>cvarM4*cvarM8</f>
        <v>#VALUE!</v>
      </c>
      <c r="EH40" t="e">
        <f>mvarM4*mvarM8</f>
        <v>#VALUE!</v>
      </c>
      <c r="EI40" s="15" t="e">
        <f t="shared" si="57"/>
        <v>#VALUE!</v>
      </c>
      <c r="EJ40" s="15" t="e">
        <f t="shared" si="58"/>
        <v>#VALUE!</v>
      </c>
      <c r="EK40" s="53" t="e">
        <f t="shared" si="59"/>
        <v>#VALUE!</v>
      </c>
      <c r="EL40">
        <v>-7.6834730880957003E-6</v>
      </c>
      <c r="EM40" t="e">
        <f>bvarM3*bvarM9</f>
        <v>#VALUE!</v>
      </c>
      <c r="EN40" t="e">
        <f>cvarM3*cvarM9</f>
        <v>#VALUE!</v>
      </c>
      <c r="EO40" t="e">
        <f>mvarM3*mvarM9</f>
        <v>#VALUE!</v>
      </c>
      <c r="EP40" s="15" t="e">
        <f t="shared" si="60"/>
        <v>#VALUE!</v>
      </c>
      <c r="EQ40" s="15" t="e">
        <f t="shared" si="61"/>
        <v>#VALUE!</v>
      </c>
      <c r="ER40" s="53" t="e">
        <f t="shared" si="62"/>
        <v>#VALUE!</v>
      </c>
      <c r="ES40">
        <v>5.0173243962405999E-6</v>
      </c>
      <c r="ET40" t="e">
        <f>bvarM4*bvarM8</f>
        <v>#VALUE!</v>
      </c>
      <c r="EU40" t="e">
        <f>cvarM4*cvarM8</f>
        <v>#VALUE!</v>
      </c>
      <c r="EV40" t="e">
        <f>mvarM4*mvarM8</f>
        <v>#VALUE!</v>
      </c>
      <c r="EW40" s="15" t="e">
        <f t="shared" si="63"/>
        <v>#VALUE!</v>
      </c>
      <c r="EX40" s="15" t="e">
        <f t="shared" si="64"/>
        <v>#VALUE!</v>
      </c>
      <c r="EY40" s="53" t="e">
        <f t="shared" si="65"/>
        <v>#VALUE!</v>
      </c>
      <c r="EZ40">
        <v>3.0557730973292999E-6</v>
      </c>
      <c r="FA40" t="e">
        <f>bvarM2*bvarM4</f>
        <v>#VALUE!</v>
      </c>
      <c r="FB40" t="e">
        <f>cvarM2*cvarM4</f>
        <v>#VALUE!</v>
      </c>
      <c r="FC40" t="e">
        <f>mvarM2*mvarM4</f>
        <v>#VALUE!</v>
      </c>
      <c r="FD40" s="15" t="e">
        <f t="shared" si="66"/>
        <v>#VALUE!</v>
      </c>
      <c r="FE40" s="15" t="e">
        <f t="shared" si="67"/>
        <v>#VALUE!</v>
      </c>
      <c r="FF40" s="53" t="e">
        <f t="shared" si="68"/>
        <v>#VALUE!</v>
      </c>
      <c r="FG40">
        <v>0.21099679487886999</v>
      </c>
      <c r="FH40" t="e">
        <f>bvarM1*bvarM4</f>
        <v>#VALUE!</v>
      </c>
      <c r="FI40" t="e">
        <f>cvarM1*cvarM4</f>
        <v>#VALUE!</v>
      </c>
      <c r="FJ40" t="e">
        <f>mvarM1*mvarM4</f>
        <v>#VALUE!</v>
      </c>
      <c r="FK40" s="15" t="e">
        <f t="shared" si="69"/>
        <v>#VALUE!</v>
      </c>
      <c r="FL40" s="15" t="e">
        <f t="shared" si="70"/>
        <v>#VALUE!</v>
      </c>
      <c r="FM40" s="53" t="e">
        <f t="shared" si="71"/>
        <v>#VALUE!</v>
      </c>
      <c r="FN40">
        <v>2.3258426835710999E-6</v>
      </c>
      <c r="FO40" t="e">
        <f>bvarM2*bvarM3</f>
        <v>#VALUE!</v>
      </c>
      <c r="FP40" t="e">
        <f>cvarM2*cvarM3</f>
        <v>#VALUE!</v>
      </c>
      <c r="FQ40" t="e">
        <f>mvarM2*mvarM3</f>
        <v>#VALUE!</v>
      </c>
      <c r="FR40" s="15" t="e">
        <f t="shared" si="72"/>
        <v>#VALUE!</v>
      </c>
      <c r="FS40" s="15" t="e">
        <f t="shared" si="73"/>
        <v>#VALUE!</v>
      </c>
      <c r="FT40" s="53" t="e">
        <f t="shared" si="74"/>
        <v>#VALUE!</v>
      </c>
      <c r="FU40">
        <v>-7.0020733166572999E-7</v>
      </c>
      <c r="FV40" t="e">
        <f>bvarM4*bvarM8</f>
        <v>#VALUE!</v>
      </c>
      <c r="FW40" t="e">
        <f>cvarM4*cvarM8</f>
        <v>#VALUE!</v>
      </c>
      <c r="FX40" t="e">
        <f>mvarM4*mvarM8</f>
        <v>#VALUE!</v>
      </c>
      <c r="FY40" s="15" t="e">
        <f t="shared" si="75"/>
        <v>#VALUE!</v>
      </c>
      <c r="FZ40" s="15" t="e">
        <f t="shared" si="76"/>
        <v>#VALUE!</v>
      </c>
      <c r="GA40" s="53" t="e">
        <f t="shared" si="77"/>
        <v>#VALUE!</v>
      </c>
      <c r="GB40">
        <v>-4.1634053904015998E-5</v>
      </c>
      <c r="GC40" t="e">
        <f>bvarM4*bvarM7</f>
        <v>#VALUE!</v>
      </c>
      <c r="GD40" t="e">
        <f>cvarM4*cvarM7</f>
        <v>#VALUE!</v>
      </c>
      <c r="GE40" t="e">
        <f>mvarM4*mvarM7</f>
        <v>#VALUE!</v>
      </c>
      <c r="GF40" s="15" t="e">
        <f t="shared" si="78"/>
        <v>#VALUE!</v>
      </c>
      <c r="GG40" s="15" t="e">
        <f t="shared" si="79"/>
        <v>#VALUE!</v>
      </c>
      <c r="GH40" s="53" t="e">
        <f t="shared" si="80"/>
        <v>#VALUE!</v>
      </c>
      <c r="GI40">
        <v>-20201.591254014998</v>
      </c>
      <c r="GJ40" t="e">
        <f>bvarM1^2</f>
        <v>#VALUE!</v>
      </c>
      <c r="GK40" t="e">
        <f>cvarM1^2</f>
        <v>#VALUE!</v>
      </c>
      <c r="GL40" t="e">
        <f>mvarM1^2</f>
        <v>#VALUE!</v>
      </c>
      <c r="GM40" s="15" t="e">
        <f t="shared" si="81"/>
        <v>#VALUE!</v>
      </c>
      <c r="GN40" s="15" t="e">
        <f t="shared" si="82"/>
        <v>#VALUE!</v>
      </c>
      <c r="GO40" s="53" t="e">
        <f t="shared" si="83"/>
        <v>#VALUE!</v>
      </c>
      <c r="GP40">
        <v>-8.4957100162109001E-7</v>
      </c>
      <c r="GQ40" t="e">
        <f>bvarM3*bvarM4</f>
        <v>#VALUE!</v>
      </c>
      <c r="GR40" t="e">
        <f>cvarM3*cvarM4</f>
        <v>#VALUE!</v>
      </c>
      <c r="GS40" t="e">
        <f>mvarM3*mvarM4</f>
        <v>#VALUE!</v>
      </c>
      <c r="GT40" s="15" t="e">
        <f t="shared" si="84"/>
        <v>#VALUE!</v>
      </c>
      <c r="GU40" s="15" t="e">
        <f t="shared" si="85"/>
        <v>#VALUE!</v>
      </c>
      <c r="GV40" s="53" t="e">
        <f t="shared" si="86"/>
        <v>#VALUE!</v>
      </c>
      <c r="GW40">
        <v>0.23916506983406999</v>
      </c>
      <c r="GX40" t="e">
        <f>bvarM1*bvarM4</f>
        <v>#VALUE!</v>
      </c>
      <c r="GY40" t="e">
        <f>cvarM1*cvarM4</f>
        <v>#VALUE!</v>
      </c>
      <c r="GZ40" t="e">
        <f>mvarM1*mvarM4</f>
        <v>#VALUE!</v>
      </c>
      <c r="HA40" s="15" t="e">
        <f t="shared" si="87"/>
        <v>#VALUE!</v>
      </c>
      <c r="HB40" s="15" t="e">
        <f t="shared" si="88"/>
        <v>#VALUE!</v>
      </c>
      <c r="HC40" s="53" t="e">
        <f t="shared" si="89"/>
        <v>#VALUE!</v>
      </c>
      <c r="HD40">
        <v>-4.4539465096891E-7</v>
      </c>
      <c r="HE40" t="e">
        <f>bvarM3*bvarM8</f>
        <v>#VALUE!</v>
      </c>
      <c r="HF40" t="e">
        <f>cvarM3*cvarM8</f>
        <v>#VALUE!</v>
      </c>
      <c r="HG40" t="e">
        <f>mvarM3*mvarM8</f>
        <v>#VALUE!</v>
      </c>
      <c r="HH40" s="15" t="e">
        <f t="shared" si="90"/>
        <v>#VALUE!</v>
      </c>
      <c r="HI40" s="15" t="e">
        <f t="shared" si="91"/>
        <v>#VALUE!</v>
      </c>
      <c r="HJ40" s="53" t="e">
        <f t="shared" si="92"/>
        <v>#VALUE!</v>
      </c>
      <c r="HK40">
        <v>1.190796509848E-5</v>
      </c>
      <c r="HL40" t="e">
        <f>bvarM6*bvarM7</f>
        <v>#VALUE!</v>
      </c>
      <c r="HM40" t="e">
        <f>cvarM6*cvarM7</f>
        <v>#VALUE!</v>
      </c>
      <c r="HN40" t="e">
        <f>mvarM6*mvarM7</f>
        <v>#VALUE!</v>
      </c>
      <c r="HO40" s="15" t="e">
        <f t="shared" si="93"/>
        <v>#VALUE!</v>
      </c>
      <c r="HP40" s="15" t="e">
        <f t="shared" si="94"/>
        <v>#VALUE!</v>
      </c>
      <c r="HQ40" s="53" t="e">
        <f t="shared" si="95"/>
        <v>#VALUE!</v>
      </c>
      <c r="HR40">
        <v>-1.5145481863669E-5</v>
      </c>
      <c r="HS40" t="e">
        <f>bvarM4*bvarM6</f>
        <v>#VALUE!</v>
      </c>
      <c r="HT40" t="e">
        <f>cvarM4*cvarM6</f>
        <v>#VALUE!</v>
      </c>
      <c r="HU40" t="e">
        <f>mvarM4*mvarM6</f>
        <v>#VALUE!</v>
      </c>
      <c r="HV40" s="15" t="e">
        <f t="shared" si="96"/>
        <v>#VALUE!</v>
      </c>
      <c r="HW40" s="15" t="e">
        <f t="shared" si="97"/>
        <v>#VALUE!</v>
      </c>
      <c r="HX40" s="53" t="e">
        <f t="shared" si="98"/>
        <v>#VALUE!</v>
      </c>
      <c r="HY40">
        <v>-6.8834113113358004E-6</v>
      </c>
      <c r="HZ40" t="e">
        <f>bvarM4*bvarM7</f>
        <v>#VALUE!</v>
      </c>
      <c r="IA40" t="e">
        <f>cvarM4*cvarM7</f>
        <v>#VALUE!</v>
      </c>
      <c r="IB40" t="e">
        <f>mvarM4*mvarM7</f>
        <v>#VALUE!</v>
      </c>
      <c r="IC40" s="15" t="e">
        <f t="shared" si="99"/>
        <v>#VALUE!</v>
      </c>
      <c r="ID40" s="15" t="e">
        <f t="shared" si="100"/>
        <v>#VALUE!</v>
      </c>
      <c r="IE40" s="53" t="e">
        <f t="shared" si="101"/>
        <v>#VALUE!</v>
      </c>
      <c r="IF40">
        <v>2.5281973351648003E-4</v>
      </c>
      <c r="IG40" t="e">
        <f>bvarM2*bvarM7</f>
        <v>#VALUE!</v>
      </c>
      <c r="IH40" t="e">
        <f>cvarM2*cvarM7</f>
        <v>#VALUE!</v>
      </c>
      <c r="II40" t="e">
        <f>mvarM2*mvarM7</f>
        <v>#VALUE!</v>
      </c>
      <c r="IJ40" s="15" t="e">
        <f t="shared" si="102"/>
        <v>#VALUE!</v>
      </c>
      <c r="IK40" s="15" t="e">
        <f t="shared" si="103"/>
        <v>#VALUE!</v>
      </c>
      <c r="IL40" s="53" t="e">
        <f t="shared" si="104"/>
        <v>#VALUE!</v>
      </c>
      <c r="IM40">
        <v>0.11633089830803001</v>
      </c>
      <c r="IN40" t="e">
        <f>bvarM1*bvarM3</f>
        <v>#VALUE!</v>
      </c>
      <c r="IO40" t="e">
        <f>cvarM1*cvarM3</f>
        <v>#VALUE!</v>
      </c>
      <c r="IP40" t="e">
        <f>mvarM1*mvarM3</f>
        <v>#VALUE!</v>
      </c>
      <c r="IQ40" s="15" t="e">
        <f t="shared" si="105"/>
        <v>#VALUE!</v>
      </c>
      <c r="IR40" s="15" t="e">
        <f t="shared" si="106"/>
        <v>#VALUE!</v>
      </c>
      <c r="IS40" s="53" t="e">
        <f t="shared" si="107"/>
        <v>#VALUE!</v>
      </c>
      <c r="IT40">
        <v>-7.1911027594382004E-8</v>
      </c>
      <c r="IU40" t="e">
        <f>bvarM4*bvarM6</f>
        <v>#VALUE!</v>
      </c>
      <c r="IV40" t="e">
        <f>cvarM4*cvarM6</f>
        <v>#VALUE!</v>
      </c>
      <c r="IW40" t="e">
        <f>mvarM4*mvarM6</f>
        <v>#VALUE!</v>
      </c>
      <c r="IX40" s="15" t="e">
        <f t="shared" si="108"/>
        <v>#VALUE!</v>
      </c>
      <c r="IY40" s="15" t="e">
        <f t="shared" si="109"/>
        <v>#VALUE!</v>
      </c>
      <c r="IZ40" s="53" t="e">
        <f t="shared" si="110"/>
        <v>#VALUE!</v>
      </c>
      <c r="JA40">
        <v>3.1567639295466997E-4</v>
      </c>
      <c r="JB40" t="e">
        <f>bvarM2*bvarM7</f>
        <v>#VALUE!</v>
      </c>
      <c r="JC40" t="e">
        <f>cvarM2*cvarM7</f>
        <v>#VALUE!</v>
      </c>
      <c r="JD40" t="e">
        <f>mvarM2*mvarM7</f>
        <v>#VALUE!</v>
      </c>
      <c r="JE40" s="24" t="e">
        <f t="shared" si="111"/>
        <v>#VALUE!</v>
      </c>
      <c r="JF40" s="24" t="e">
        <f t="shared" si="112"/>
        <v>#VALUE!</v>
      </c>
      <c r="JG40" s="24" t="e">
        <f t="shared" si="113"/>
        <v>#VALUE!</v>
      </c>
      <c r="JH40">
        <v>-2.6894659876848998E-3</v>
      </c>
      <c r="JI40" t="e">
        <f>bvarM7^2</f>
        <v>#VALUE!</v>
      </c>
      <c r="JJ40" t="e">
        <f>cvarM7^2</f>
        <v>#VALUE!</v>
      </c>
      <c r="JK40" t="e">
        <f>mvarM7^2</f>
        <v>#VALUE!</v>
      </c>
      <c r="JL40" s="24" t="e">
        <f t="shared" si="114"/>
        <v>#VALUE!</v>
      </c>
      <c r="JM40" s="24" t="e">
        <f t="shared" si="115"/>
        <v>#VALUE!</v>
      </c>
      <c r="JN40" s="24" t="e">
        <f t="shared" si="116"/>
        <v>#VALUE!</v>
      </c>
      <c r="JO40">
        <v>1.3504239533717E-9</v>
      </c>
      <c r="JP40" t="e">
        <f>bvarHC1^2</f>
        <v>#VALUE!</v>
      </c>
      <c r="JQ40" t="e">
        <f>cvarHC1^2</f>
        <v>#VALUE!</v>
      </c>
      <c r="JR40" t="e">
        <f>mvarHC1^2</f>
        <v>#VALUE!</v>
      </c>
      <c r="JS40" s="24" t="e">
        <f t="shared" si="117"/>
        <v>#VALUE!</v>
      </c>
      <c r="JT40" s="24" t="e">
        <f t="shared" si="118"/>
        <v>#VALUE!</v>
      </c>
      <c r="JU40" s="24" t="e">
        <f t="shared" si="119"/>
        <v>#VALUE!</v>
      </c>
      <c r="JV40">
        <v>-0.86594059628350994</v>
      </c>
      <c r="JW40" t="e">
        <f>bvarM1*bvarM9</f>
        <v>#VALUE!</v>
      </c>
      <c r="JX40" t="e">
        <f>cvarM1*cvarM9</f>
        <v>#VALUE!</v>
      </c>
      <c r="JY40" t="e">
        <f>mvarM1*mvarM9</f>
        <v>#VALUE!</v>
      </c>
      <c r="JZ40" s="24" t="e">
        <f t="shared" si="120"/>
        <v>#VALUE!</v>
      </c>
      <c r="KA40" s="24" t="e">
        <f t="shared" si="121"/>
        <v>#VALUE!</v>
      </c>
      <c r="KB40" s="24" t="e">
        <f t="shared" si="122"/>
        <v>#VALUE!</v>
      </c>
      <c r="KC40">
        <v>3.1171279565040999E-4</v>
      </c>
      <c r="KD40" t="e">
        <f>bvarM4^2</f>
        <v>#VALUE!</v>
      </c>
      <c r="KE40" t="e">
        <f>cvarM4^2</f>
        <v>#VALUE!</v>
      </c>
      <c r="KF40" t="e">
        <f>mvarM4^2</f>
        <v>#VALUE!</v>
      </c>
      <c r="KG40" s="24" t="e">
        <f t="shared" si="123"/>
        <v>#VALUE!</v>
      </c>
      <c r="KH40" s="24" t="e">
        <f t="shared" si="124"/>
        <v>#VALUE!</v>
      </c>
      <c r="KI40" s="24" t="e">
        <f t="shared" si="125"/>
        <v>#VALUE!</v>
      </c>
      <c r="KJ40">
        <v>-1.0967333181855999E-6</v>
      </c>
      <c r="KK40" t="e">
        <f>bvarM4*bvarM8</f>
        <v>#VALUE!</v>
      </c>
      <c r="KL40" t="e">
        <f>cvarM4*cvarM8</f>
        <v>#VALUE!</v>
      </c>
      <c r="KM40" t="e">
        <f>mvarM4*mvarM8</f>
        <v>#VALUE!</v>
      </c>
      <c r="KN40" s="24" t="e">
        <f t="shared" si="126"/>
        <v>#VALUE!</v>
      </c>
      <c r="KO40" s="24" t="e">
        <f t="shared" si="127"/>
        <v>#VALUE!</v>
      </c>
      <c r="KP40" s="24" t="e">
        <f t="shared" si="128"/>
        <v>#VALUE!</v>
      </c>
      <c r="KQ40">
        <v>-2.4005273200302999E-7</v>
      </c>
      <c r="KR40" t="e">
        <f>bvarM4*bvarM5</f>
        <v>#VALUE!</v>
      </c>
      <c r="KS40" t="e">
        <f>cvarM4*cvarM5</f>
        <v>#VALUE!</v>
      </c>
      <c r="KT40" t="e">
        <f>mvarM4*mvarM5</f>
        <v>#VALUE!</v>
      </c>
      <c r="KU40" s="24" t="e">
        <f t="shared" si="129"/>
        <v>#VALUE!</v>
      </c>
      <c r="KV40" s="24" t="e">
        <f t="shared" si="130"/>
        <v>#VALUE!</v>
      </c>
      <c r="KW40" s="24" t="e">
        <f t="shared" si="131"/>
        <v>#VALUE!</v>
      </c>
      <c r="KX40">
        <v>-1.6514300920838999E-4</v>
      </c>
      <c r="KY40" t="e">
        <f>bvarM8^2</f>
        <v>#VALUE!</v>
      </c>
      <c r="KZ40" t="e">
        <f>cvarM8^2</f>
        <v>#VALUE!</v>
      </c>
      <c r="LA40" t="e">
        <f>mvarM8^2</f>
        <v>#VALUE!</v>
      </c>
      <c r="LB40" s="24" t="e">
        <f t="shared" si="132"/>
        <v>#VALUE!</v>
      </c>
      <c r="LC40" s="24" t="e">
        <f t="shared" si="133"/>
        <v>#VALUE!</v>
      </c>
      <c r="LD40" s="24" t="e">
        <f t="shared" si="134"/>
        <v>#VALUE!</v>
      </c>
      <c r="LE40">
        <v>-4.1523071089376002E-6</v>
      </c>
      <c r="LF40" t="e">
        <f>bvarM4*bvarM7</f>
        <v>#VALUE!</v>
      </c>
      <c r="LG40" t="e">
        <f>cvarM4*cvarM7</f>
        <v>#VALUE!</v>
      </c>
      <c r="LH40" t="e">
        <f>mvarM4*mvarM7</f>
        <v>#VALUE!</v>
      </c>
      <c r="LI40" s="24" t="e">
        <f t="shared" si="135"/>
        <v>#VALUE!</v>
      </c>
      <c r="LJ40" s="24" t="e">
        <f t="shared" si="136"/>
        <v>#VALUE!</v>
      </c>
      <c r="LK40" s="24" t="e">
        <f t="shared" si="137"/>
        <v>#VALUE!</v>
      </c>
      <c r="LL40">
        <v>-2.6026201339482E-6</v>
      </c>
      <c r="LM40" t="e">
        <f>bvarM2*bvarM3</f>
        <v>#VALUE!</v>
      </c>
      <c r="LN40" t="e">
        <f>cvarM2*cvarM3</f>
        <v>#VALUE!</v>
      </c>
      <c r="LO40" t="e">
        <f>mvarM2*mvarM3</f>
        <v>#VALUE!</v>
      </c>
      <c r="LP40" s="24" t="e">
        <f t="shared" si="138"/>
        <v>#VALUE!</v>
      </c>
      <c r="LQ40" s="24" t="e">
        <f t="shared" si="139"/>
        <v>#VALUE!</v>
      </c>
      <c r="LR40" s="24" t="e">
        <f t="shared" si="140"/>
        <v>#VALUE!</v>
      </c>
      <c r="LS40">
        <v>1.0426128421006E-7</v>
      </c>
      <c r="LT40" t="e">
        <f>bvarHC1^2</f>
        <v>#VALUE!</v>
      </c>
      <c r="LU40" t="e">
        <f>cvarHC1^2</f>
        <v>#VALUE!</v>
      </c>
      <c r="LV40" t="e">
        <f>mvarHC1^2</f>
        <v>#VALUE!</v>
      </c>
      <c r="LW40" s="24" t="e">
        <f t="shared" si="141"/>
        <v>#VALUE!</v>
      </c>
      <c r="LX40" s="24" t="e">
        <f t="shared" si="142"/>
        <v>#VALUE!</v>
      </c>
      <c r="LY40" s="24" t="e">
        <f t="shared" si="143"/>
        <v>#VALUE!</v>
      </c>
      <c r="LZ40">
        <v>2.1995845579793E-6</v>
      </c>
      <c r="MA40" t="e">
        <f>bvarM2*bvarM3</f>
        <v>#VALUE!</v>
      </c>
      <c r="MB40" t="e">
        <f>cvarM2*cvarM3</f>
        <v>#VALUE!</v>
      </c>
      <c r="MC40" t="e">
        <f>mvarM2*mvarM3</f>
        <v>#VALUE!</v>
      </c>
      <c r="MD40" s="24" t="e">
        <f t="shared" si="144"/>
        <v>#VALUE!</v>
      </c>
      <c r="ME40" s="24" t="e">
        <f t="shared" si="145"/>
        <v>#VALUE!</v>
      </c>
      <c r="MF40" s="24" t="e">
        <f t="shared" si="146"/>
        <v>#VALUE!</v>
      </c>
      <c r="MG40">
        <v>8.8783355632816998E-5</v>
      </c>
      <c r="MH40" t="e">
        <f>bvarM2*bvarM4</f>
        <v>#VALUE!</v>
      </c>
      <c r="MI40" t="e">
        <f>cvarM2*cvarM4</f>
        <v>#VALUE!</v>
      </c>
      <c r="MJ40" t="e">
        <f>mvarM2*mvarM4</f>
        <v>#VALUE!</v>
      </c>
      <c r="MK40" s="24" t="e">
        <f t="shared" si="147"/>
        <v>#VALUE!</v>
      </c>
      <c r="ML40" s="24" t="e">
        <f t="shared" si="148"/>
        <v>#VALUE!</v>
      </c>
      <c r="MM40" s="24" t="e">
        <f t="shared" si="149"/>
        <v>#VALUE!</v>
      </c>
      <c r="MN40">
        <v>6.1119854234281004E-5</v>
      </c>
      <c r="MO40" t="e">
        <f>bvarM5^2</f>
        <v>#VALUE!</v>
      </c>
      <c r="MP40" t="e">
        <f>cvarM5^2</f>
        <v>#VALUE!</v>
      </c>
      <c r="MQ40" t="e">
        <f>mvarM5^2</f>
        <v>#VALUE!</v>
      </c>
      <c r="MR40" s="24" t="e">
        <f t="shared" si="150"/>
        <v>#VALUE!</v>
      </c>
      <c r="MS40" s="24" t="e">
        <f t="shared" si="151"/>
        <v>#VALUE!</v>
      </c>
      <c r="MT40" s="24" t="e">
        <f t="shared" si="152"/>
        <v>#VALUE!</v>
      </c>
      <c r="MU40">
        <v>3.6378827782467E-6</v>
      </c>
      <c r="MV40" t="e">
        <f>bvarM4*bvarM8</f>
        <v>#VALUE!</v>
      </c>
      <c r="MW40" t="e">
        <f>cvarM4*cvarM8</f>
        <v>#VALUE!</v>
      </c>
      <c r="MX40" t="e">
        <f>mvarM4*mvarM8</f>
        <v>#VALUE!</v>
      </c>
      <c r="MY40" s="24" t="e">
        <f t="shared" si="153"/>
        <v>#VALUE!</v>
      </c>
      <c r="MZ40" s="24" t="e">
        <f t="shared" si="154"/>
        <v>#VALUE!</v>
      </c>
      <c r="NA40" s="24" t="e">
        <f t="shared" si="155"/>
        <v>#VALUE!</v>
      </c>
      <c r="NB40">
        <v>1.3147230614940999E-6</v>
      </c>
      <c r="NC40" t="e">
        <f>bvarM2*bvarM9</f>
        <v>#VALUE!</v>
      </c>
      <c r="ND40" t="e">
        <f>cvarM2*cvarM9</f>
        <v>#VALUE!</v>
      </c>
      <c r="NE40" t="e">
        <f>mvarM2*mvarM9</f>
        <v>#VALUE!</v>
      </c>
      <c r="NF40" s="24" t="e">
        <f t="shared" si="156"/>
        <v>#VALUE!</v>
      </c>
      <c r="NG40" s="24" t="e">
        <f t="shared" si="157"/>
        <v>#VALUE!</v>
      </c>
      <c r="NH40" s="24" t="e">
        <f t="shared" si="158"/>
        <v>#VALUE!</v>
      </c>
      <c r="NI40">
        <v>1.4706347273047001E-7</v>
      </c>
      <c r="NJ40" t="e">
        <f>bvarM5*bvarM9</f>
        <v>#VALUE!</v>
      </c>
      <c r="NK40" t="e">
        <f>cvarM5*cvarM9</f>
        <v>#VALUE!</v>
      </c>
      <c r="NL40" t="e">
        <f>mvarM5*mvarM9</f>
        <v>#VALUE!</v>
      </c>
      <c r="NM40" s="24" t="e">
        <f t="shared" si="159"/>
        <v>#VALUE!</v>
      </c>
      <c r="NN40" s="24" t="e">
        <f t="shared" si="160"/>
        <v>#VALUE!</v>
      </c>
      <c r="NO40" s="24" t="e">
        <f t="shared" si="161"/>
        <v>#VALUE!</v>
      </c>
      <c r="NP40">
        <v>-6.4311257798283003E-7</v>
      </c>
      <c r="NQ40" t="e">
        <f>bvarM4*bvarM6</f>
        <v>#VALUE!</v>
      </c>
      <c r="NR40" t="e">
        <f>cvarM4*cvarM6</f>
        <v>#VALUE!</v>
      </c>
      <c r="NS40" t="e">
        <f>mvarM4*mvarM6</f>
        <v>#VALUE!</v>
      </c>
      <c r="NT40" s="24" t="e">
        <f t="shared" si="162"/>
        <v>#VALUE!</v>
      </c>
      <c r="NU40" s="24" t="e">
        <f t="shared" si="163"/>
        <v>#VALUE!</v>
      </c>
      <c r="NV40" s="24" t="e">
        <f t="shared" si="164"/>
        <v>#VALUE!</v>
      </c>
      <c r="NW40">
        <v>-2.6181530374994E-7</v>
      </c>
      <c r="NX40" t="e">
        <f>bvarM4*bvarM5</f>
        <v>#VALUE!</v>
      </c>
      <c r="NY40" t="e">
        <f>cvarM4*cvarM5</f>
        <v>#VALUE!</v>
      </c>
      <c r="NZ40" t="e">
        <f>mvarM4*mvarM5</f>
        <v>#VALUE!</v>
      </c>
      <c r="OA40" s="24" t="e">
        <f t="shared" si="165"/>
        <v>#VALUE!</v>
      </c>
      <c r="OB40" s="24" t="e">
        <f t="shared" si="166"/>
        <v>#VALUE!</v>
      </c>
      <c r="OC40" s="24" t="e">
        <f t="shared" si="167"/>
        <v>#VALUE!</v>
      </c>
      <c r="OD40">
        <v>-2.2283884355021998E-3</v>
      </c>
      <c r="OE40" t="e">
        <f>bvarM7^2</f>
        <v>#VALUE!</v>
      </c>
      <c r="OF40" t="e">
        <f>cvarM7^2</f>
        <v>#VALUE!</v>
      </c>
      <c r="OG40" t="e">
        <f>mvarM7^2</f>
        <v>#VALUE!</v>
      </c>
      <c r="OH40" s="24" t="e">
        <f t="shared" si="168"/>
        <v>#VALUE!</v>
      </c>
      <c r="OI40" s="24" t="e">
        <f t="shared" si="169"/>
        <v>#VALUE!</v>
      </c>
      <c r="OJ40" s="24" t="e">
        <f t="shared" si="170"/>
        <v>#VALUE!</v>
      </c>
      <c r="OK40">
        <v>-7.0675943740748995E-7</v>
      </c>
      <c r="OL40" t="e">
        <f>bvarM4*bvarM6</f>
        <v>#VALUE!</v>
      </c>
      <c r="OM40" t="e">
        <f>cvarM4*cvarM6</f>
        <v>#VALUE!</v>
      </c>
      <c r="ON40" t="e">
        <f>mvarM4*mvarM6</f>
        <v>#VALUE!</v>
      </c>
      <c r="OO40" s="24" t="e">
        <f t="shared" si="171"/>
        <v>#VALUE!</v>
      </c>
      <c r="OP40" s="24" t="e">
        <f t="shared" si="172"/>
        <v>#VALUE!</v>
      </c>
      <c r="OQ40" s="24" t="e">
        <f t="shared" si="173"/>
        <v>#VALUE!</v>
      </c>
      <c r="OR40">
        <v>0.10311468564734</v>
      </c>
      <c r="OS40" t="e">
        <f>bvarM1*bvarM5</f>
        <v>#VALUE!</v>
      </c>
      <c r="OT40" t="e">
        <f>cvarM1*cvarM5</f>
        <v>#VALUE!</v>
      </c>
      <c r="OU40" t="e">
        <f>mvarM1*mvarM5</f>
        <v>#VALUE!</v>
      </c>
      <c r="OV40" s="24" t="e">
        <f t="shared" si="174"/>
        <v>#VALUE!</v>
      </c>
      <c r="OW40" s="24" t="e">
        <f t="shared" si="175"/>
        <v>#VALUE!</v>
      </c>
      <c r="OX40" s="24" t="e">
        <f t="shared" si="176"/>
        <v>#VALUE!</v>
      </c>
      <c r="OY40">
        <v>2.7248923454887002E-4</v>
      </c>
      <c r="OZ40" t="e">
        <f>bvarM4^2</f>
        <v>#VALUE!</v>
      </c>
      <c r="PA40" t="e">
        <f>cvarM4^2</f>
        <v>#VALUE!</v>
      </c>
      <c r="PB40" t="e">
        <f>mvarM4^2</f>
        <v>#VALUE!</v>
      </c>
      <c r="PC40" s="24" t="e">
        <f t="shared" si="177"/>
        <v>#VALUE!</v>
      </c>
      <c r="PD40" s="24" t="e">
        <f t="shared" si="178"/>
        <v>#VALUE!</v>
      </c>
      <c r="PE40" s="24" t="e">
        <f t="shared" si="179"/>
        <v>#VALUE!</v>
      </c>
      <c r="PF40">
        <v>-5.9786791972795003E-2</v>
      </c>
      <c r="PG40" t="e">
        <f>bvarM1*bvarM8</f>
        <v>#VALUE!</v>
      </c>
      <c r="PH40" t="e">
        <f>cvarM1*cvarM8</f>
        <v>#VALUE!</v>
      </c>
      <c r="PI40" t="e">
        <f>mvarM1*mvarM8</f>
        <v>#VALUE!</v>
      </c>
      <c r="PJ40" s="24" t="e">
        <f t="shared" si="180"/>
        <v>#VALUE!</v>
      </c>
      <c r="PK40" s="24" t="e">
        <f t="shared" si="181"/>
        <v>#VALUE!</v>
      </c>
      <c r="PL40" s="24" t="e">
        <f t="shared" si="182"/>
        <v>#VALUE!</v>
      </c>
      <c r="PM40">
        <v>6.1685951063397002E-7</v>
      </c>
      <c r="PN40" t="e">
        <f>bvarM4*bvarM7</f>
        <v>#VALUE!</v>
      </c>
      <c r="PO40" t="e">
        <f>cvarM4*cvarM7</f>
        <v>#VALUE!</v>
      </c>
      <c r="PP40" t="e">
        <f>mvarM4*mvarM7</f>
        <v>#VALUE!</v>
      </c>
      <c r="PQ40" s="24" t="e">
        <f t="shared" si="183"/>
        <v>#VALUE!</v>
      </c>
      <c r="PR40" s="24" t="e">
        <f t="shared" si="184"/>
        <v>#VALUE!</v>
      </c>
      <c r="PS40" s="24" t="e">
        <f t="shared" si="185"/>
        <v>#VALUE!</v>
      </c>
      <c r="PT40">
        <v>1.4726607039169E-3</v>
      </c>
      <c r="PU40" t="e">
        <f>bvarM6^2</f>
        <v>#VALUE!</v>
      </c>
      <c r="PV40" t="e">
        <f>cvarM6^2</f>
        <v>#VALUE!</v>
      </c>
      <c r="PW40" t="e">
        <f>mvarM6^2</f>
        <v>#VALUE!</v>
      </c>
      <c r="PX40" s="24" t="e">
        <f t="shared" si="186"/>
        <v>#VALUE!</v>
      </c>
      <c r="PY40" s="24" t="e">
        <f t="shared" si="187"/>
        <v>#VALUE!</v>
      </c>
      <c r="PZ40" s="24" t="e">
        <f t="shared" si="188"/>
        <v>#VALUE!</v>
      </c>
      <c r="QA40">
        <v>-9.9177413110921999E-6</v>
      </c>
      <c r="QB40" t="e">
        <f>bvarM6*bvarM7</f>
        <v>#VALUE!</v>
      </c>
      <c r="QC40" t="e">
        <f>cvarM6*cvarM7</f>
        <v>#VALUE!</v>
      </c>
      <c r="QD40" t="e">
        <f>mvarM6*mvarM7</f>
        <v>#VALUE!</v>
      </c>
      <c r="QE40" s="24" t="e">
        <f t="shared" si="189"/>
        <v>#VALUE!</v>
      </c>
      <c r="QF40" s="24" t="e">
        <f t="shared" si="190"/>
        <v>#VALUE!</v>
      </c>
      <c r="QG40" s="24" t="e">
        <f t="shared" si="191"/>
        <v>#VALUE!</v>
      </c>
      <c r="QH40">
        <v>3.6004097882063002E-6</v>
      </c>
      <c r="QI40" t="e">
        <f>bvarM2*bvarM4</f>
        <v>#VALUE!</v>
      </c>
      <c r="QJ40" t="e">
        <f>cvarM2*cvarM4</f>
        <v>#VALUE!</v>
      </c>
      <c r="QK40" t="e">
        <f>mvarM2*mvarM4</f>
        <v>#VALUE!</v>
      </c>
      <c r="QL40" s="24" t="e">
        <f t="shared" si="192"/>
        <v>#VALUE!</v>
      </c>
      <c r="QM40" s="24" t="e">
        <f t="shared" si="193"/>
        <v>#VALUE!</v>
      </c>
      <c r="QN40" s="24" t="e">
        <f t="shared" si="194"/>
        <v>#VALUE!</v>
      </c>
      <c r="QO40">
        <v>1.9892930919341001E-3</v>
      </c>
      <c r="QP40" t="e">
        <f>bvarM6^2</f>
        <v>#VALUE!</v>
      </c>
      <c r="QQ40" t="e">
        <f>cvarM6^2</f>
        <v>#VALUE!</v>
      </c>
      <c r="QR40" t="e">
        <f>mvarM6^2</f>
        <v>#VALUE!</v>
      </c>
      <c r="QS40" s="24" t="e">
        <f t="shared" si="195"/>
        <v>#VALUE!</v>
      </c>
      <c r="QT40" s="24" t="e">
        <f t="shared" si="196"/>
        <v>#VALUE!</v>
      </c>
      <c r="QU40" s="24" t="e">
        <f t="shared" si="197"/>
        <v>#VALUE!</v>
      </c>
      <c r="QV40">
        <v>-1.1233080656234999E-5</v>
      </c>
      <c r="QW40" t="e">
        <f>bvarM2*bvarM8</f>
        <v>#VALUE!</v>
      </c>
      <c r="QX40" t="e">
        <f>cvarM2*cvarM8</f>
        <v>#VALUE!</v>
      </c>
      <c r="QY40" t="e">
        <f>mvarM2*mvarM8</f>
        <v>#VALUE!</v>
      </c>
      <c r="QZ40" s="24" t="e">
        <f t="shared" si="198"/>
        <v>#VALUE!</v>
      </c>
      <c r="RA40" s="24" t="e">
        <f t="shared" si="199"/>
        <v>#VALUE!</v>
      </c>
      <c r="RB40" s="24" t="e">
        <f t="shared" si="200"/>
        <v>#VALUE!</v>
      </c>
      <c r="RC40">
        <v>2.6244187308635998E-6</v>
      </c>
      <c r="RD40" t="e">
        <f>bvarM3*bvarM8</f>
        <v>#VALUE!</v>
      </c>
      <c r="RE40" t="e">
        <f>cvarM3*cvarM8</f>
        <v>#VALUE!</v>
      </c>
      <c r="RF40" t="e">
        <f>mvarM3*mvarM8</f>
        <v>#VALUE!</v>
      </c>
      <c r="RG40" s="24" t="e">
        <f t="shared" si="201"/>
        <v>#VALUE!</v>
      </c>
      <c r="RH40" s="24" t="e">
        <f t="shared" si="202"/>
        <v>#VALUE!</v>
      </c>
      <c r="RI40" s="24" t="e">
        <f t="shared" si="203"/>
        <v>#VALUE!</v>
      </c>
      <c r="RJ40">
        <v>-1.1232543951581E-4</v>
      </c>
      <c r="RK40" t="e">
        <f>bvarM9^2</f>
        <v>#VALUE!</v>
      </c>
      <c r="RL40" t="e">
        <f>cvarM9^2</f>
        <v>#VALUE!</v>
      </c>
      <c r="RM40" t="e">
        <f>mvarM9^2</f>
        <v>#VALUE!</v>
      </c>
      <c r="RN40" s="24" t="e">
        <f t="shared" si="204"/>
        <v>#VALUE!</v>
      </c>
      <c r="RO40" s="24" t="e">
        <f t="shared" si="205"/>
        <v>#VALUE!</v>
      </c>
      <c r="RP40" s="24" t="e">
        <f t="shared" si="206"/>
        <v>#VALUE!</v>
      </c>
      <c r="RQ40">
        <v>-3.3190630115152E-6</v>
      </c>
      <c r="RR40" t="e">
        <f>bvarM3*bvarM7</f>
        <v>#VALUE!</v>
      </c>
      <c r="RS40" t="e">
        <f>cvarM3*cvarM7</f>
        <v>#VALUE!</v>
      </c>
      <c r="RT40" t="e">
        <f>mvarM3*mvarM7</f>
        <v>#VALUE!</v>
      </c>
      <c r="RU40" s="24" t="e">
        <f t="shared" si="207"/>
        <v>#VALUE!</v>
      </c>
      <c r="RV40" s="24" t="e">
        <f t="shared" si="208"/>
        <v>#VALUE!</v>
      </c>
      <c r="RW40" s="24" t="e">
        <f t="shared" si="209"/>
        <v>#VALUE!</v>
      </c>
      <c r="RX40">
        <v>-0.12280856119262</v>
      </c>
      <c r="RY40" t="e">
        <f>bvarM1*bvarM4</f>
        <v>#VALUE!</v>
      </c>
      <c r="RZ40" t="e">
        <f>cvarM1*cvarM4</f>
        <v>#VALUE!</v>
      </c>
      <c r="SA40" t="e">
        <f>mvarM1*mvarM4</f>
        <v>#VALUE!</v>
      </c>
      <c r="SB40" s="24" t="e">
        <f t="shared" si="210"/>
        <v>#VALUE!</v>
      </c>
      <c r="SC40" s="24" t="e">
        <f t="shared" si="211"/>
        <v>#VALUE!</v>
      </c>
      <c r="SD40" s="24" t="e">
        <f t="shared" si="212"/>
        <v>#VALUE!</v>
      </c>
      <c r="SE40">
        <v>1.9236752837737999E-3</v>
      </c>
      <c r="SF40" t="e">
        <f>bvarM6^2</f>
        <v>#VALUE!</v>
      </c>
      <c r="SG40" t="e">
        <f>cvarM6^2</f>
        <v>#VALUE!</v>
      </c>
      <c r="SH40" t="e">
        <f>mvarM6^2</f>
        <v>#VALUE!</v>
      </c>
      <c r="SI40" s="24" t="e">
        <f t="shared" si="213"/>
        <v>#VALUE!</v>
      </c>
      <c r="SJ40" s="24" t="e">
        <f t="shared" si="214"/>
        <v>#VALUE!</v>
      </c>
      <c r="SK40" s="24" t="e">
        <f t="shared" si="215"/>
        <v>#VALUE!</v>
      </c>
      <c r="SL40">
        <v>9.3640696626604004E-7</v>
      </c>
      <c r="SM40" t="e">
        <f>bvarM3*bvarM9</f>
        <v>#VALUE!</v>
      </c>
      <c r="SN40" t="e">
        <f>cvarM3*cvarM9</f>
        <v>#VALUE!</v>
      </c>
      <c r="SO40" t="e">
        <f>mvarM3*mvarM9</f>
        <v>#VALUE!</v>
      </c>
      <c r="SP40" s="24" t="e">
        <f t="shared" si="216"/>
        <v>#VALUE!</v>
      </c>
      <c r="SQ40" s="24" t="e">
        <f t="shared" si="217"/>
        <v>#VALUE!</v>
      </c>
      <c r="SR40" s="24" t="e">
        <f t="shared" si="218"/>
        <v>#VALUE!</v>
      </c>
      <c r="SS40">
        <v>1.9189545805443998E-5</v>
      </c>
      <c r="ST40" t="e">
        <f>bvarM5*bvarM6</f>
        <v>#VALUE!</v>
      </c>
      <c r="SU40" t="e">
        <f>cvarM5*cvarM6</f>
        <v>#VALUE!</v>
      </c>
      <c r="SV40" t="e">
        <f>mvarM5*mvarM6</f>
        <v>#VALUE!</v>
      </c>
      <c r="SW40" s="24" t="e">
        <f t="shared" si="219"/>
        <v>#VALUE!</v>
      </c>
      <c r="SX40" s="24" t="e">
        <f t="shared" si="220"/>
        <v>#VALUE!</v>
      </c>
      <c r="SY40" s="24" t="e">
        <f t="shared" si="221"/>
        <v>#VALUE!</v>
      </c>
      <c r="SZ40">
        <v>-2.4302943616845999E-5</v>
      </c>
      <c r="TA40" t="e">
        <f>bvarM4*bvarM7</f>
        <v>#VALUE!</v>
      </c>
      <c r="TB40" t="e">
        <f>cvarM4*cvarM7</f>
        <v>#VALUE!</v>
      </c>
      <c r="TC40" t="e">
        <f>mvarM4*mvarM7</f>
        <v>#VALUE!</v>
      </c>
      <c r="TD40" s="24" t="e">
        <f t="shared" si="222"/>
        <v>#VALUE!</v>
      </c>
      <c r="TE40" s="24" t="e">
        <f t="shared" si="223"/>
        <v>#VALUE!</v>
      </c>
      <c r="TF40" s="24" t="e">
        <f t="shared" si="224"/>
        <v>#VALUE!</v>
      </c>
      <c r="TG40"/>
      <c r="TH40"/>
      <c r="TI40"/>
      <c r="TJ40"/>
      <c r="TK40" s="24">
        <f t="shared" si="225"/>
        <v>0</v>
      </c>
      <c r="TL40" s="24">
        <f t="shared" si="226"/>
        <v>0</v>
      </c>
      <c r="TM40" s="24">
        <f t="shared" si="227"/>
        <v>0</v>
      </c>
      <c r="TN40">
        <v>1.3620638218445E-5</v>
      </c>
      <c r="TO40" t="e">
        <f>bvarM2*bvarM6</f>
        <v>#VALUE!</v>
      </c>
      <c r="TP40" t="e">
        <f>cvarM2*cvarM6</f>
        <v>#VALUE!</v>
      </c>
      <c r="TQ40" t="e">
        <f>mvarM2*mvarM6</f>
        <v>#VALUE!</v>
      </c>
      <c r="TR40" s="24" t="e">
        <f t="shared" si="228"/>
        <v>#VALUE!</v>
      </c>
      <c r="TS40" s="24" t="e">
        <f t="shared" si="229"/>
        <v>#VALUE!</v>
      </c>
      <c r="TT40" s="24" t="e">
        <f t="shared" si="230"/>
        <v>#VALUE!</v>
      </c>
      <c r="TU40">
        <v>3.3165941787331998E-5</v>
      </c>
      <c r="TV40" t="e">
        <f>bvarM2*bvarM9</f>
        <v>#VALUE!</v>
      </c>
      <c r="TW40" t="e">
        <f>cvarM2*cvarM9</f>
        <v>#VALUE!</v>
      </c>
      <c r="TX40" t="e">
        <f>mvarM2*mvarM9</f>
        <v>#VALUE!</v>
      </c>
      <c r="TY40" s="24" t="e">
        <f t="shared" si="231"/>
        <v>#VALUE!</v>
      </c>
      <c r="TZ40" s="24" t="e">
        <f t="shared" si="232"/>
        <v>#VALUE!</v>
      </c>
      <c r="UA40" s="24" t="e">
        <f t="shared" si="233"/>
        <v>#VALUE!</v>
      </c>
      <c r="UB40">
        <v>-5.4494587496841001E-9</v>
      </c>
      <c r="UC40" t="e">
        <f>bvarHC2^2</f>
        <v>#VALUE!</v>
      </c>
      <c r="UD40" t="e">
        <f>cvarHC2^2</f>
        <v>#VALUE!</v>
      </c>
      <c r="UE40" t="e">
        <f>mvarHC2^2</f>
        <v>#VALUE!</v>
      </c>
      <c r="UF40" s="24" t="e">
        <f t="shared" si="234"/>
        <v>#VALUE!</v>
      </c>
      <c r="UG40" s="24" t="e">
        <f t="shared" si="235"/>
        <v>#VALUE!</v>
      </c>
      <c r="UH40" s="24" t="e">
        <f t="shared" si="236"/>
        <v>#VALUE!</v>
      </c>
      <c r="UI40">
        <v>-2.339224123114E-6</v>
      </c>
      <c r="UJ40" t="e">
        <f>bvarM3*bvarM4</f>
        <v>#VALUE!</v>
      </c>
      <c r="UK40" t="e">
        <f>cvarM3*cvarM4</f>
        <v>#VALUE!</v>
      </c>
      <c r="UL40" t="e">
        <f>mvarM3*mvarM4</f>
        <v>#VALUE!</v>
      </c>
      <c r="UM40" s="24" t="e">
        <f t="shared" si="237"/>
        <v>#VALUE!</v>
      </c>
      <c r="UN40" s="24" t="e">
        <f t="shared" si="238"/>
        <v>#VALUE!</v>
      </c>
      <c r="UO40" s="24" t="e">
        <f t="shared" si="239"/>
        <v>#VALUE!</v>
      </c>
      <c r="UP40">
        <v>3.7169184056779999E-5</v>
      </c>
      <c r="UQ40" t="e">
        <f>bvarM2*bvarM9</f>
        <v>#VALUE!</v>
      </c>
      <c r="UR40" t="e">
        <f>cvarM2*cvarM9</f>
        <v>#VALUE!</v>
      </c>
      <c r="US40" t="e">
        <f>mvarM2*mvarM9</f>
        <v>#VALUE!</v>
      </c>
      <c r="UT40" s="24" t="e">
        <f t="shared" si="240"/>
        <v>#VALUE!</v>
      </c>
      <c r="UU40" s="24" t="e">
        <f t="shared" si="241"/>
        <v>#VALUE!</v>
      </c>
      <c r="UV40" s="24" t="e">
        <f t="shared" si="242"/>
        <v>#VALUE!</v>
      </c>
      <c r="UW40">
        <v>-4.9018181810755003E-9</v>
      </c>
      <c r="UX40" t="e">
        <f>bvarM3^2</f>
        <v>#VALUE!</v>
      </c>
      <c r="UY40" t="e">
        <f>cvarM3^2</f>
        <v>#VALUE!</v>
      </c>
      <c r="UZ40" t="e">
        <f>mvarM3^2</f>
        <v>#VALUE!</v>
      </c>
      <c r="VA40" s="24" t="e">
        <f t="shared" si="243"/>
        <v>#VALUE!</v>
      </c>
      <c r="VB40" s="24" t="e">
        <f t="shared" si="244"/>
        <v>#VALUE!</v>
      </c>
      <c r="VC40" s="24" t="e">
        <f t="shared" si="245"/>
        <v>#VALUE!</v>
      </c>
      <c r="VD40">
        <v>1.3943127614964E-6</v>
      </c>
      <c r="VE40" t="e">
        <f>bvarM4*bvarM5</f>
        <v>#VALUE!</v>
      </c>
      <c r="VF40" t="e">
        <f>cvarM4*cvarM5</f>
        <v>#VALUE!</v>
      </c>
      <c r="VG40" t="e">
        <f>mvarM4*mvarM5</f>
        <v>#VALUE!</v>
      </c>
      <c r="VH40" s="24" t="e">
        <f t="shared" si="246"/>
        <v>#VALUE!</v>
      </c>
      <c r="VI40" s="24" t="e">
        <f t="shared" si="247"/>
        <v>#VALUE!</v>
      </c>
      <c r="VJ40" s="24" t="e">
        <f t="shared" si="248"/>
        <v>#VALUE!</v>
      </c>
      <c r="VK40">
        <v>3.0714027069717999E-5</v>
      </c>
      <c r="VL40" t="e">
        <f>bvarM2*bvarM9</f>
        <v>#VALUE!</v>
      </c>
      <c r="VM40" t="e">
        <f>cvarM2*cvarM9</f>
        <v>#VALUE!</v>
      </c>
      <c r="VN40" t="e">
        <f>mvarM2*mvarM9</f>
        <v>#VALUE!</v>
      </c>
      <c r="VO40" s="24" t="e">
        <f t="shared" si="249"/>
        <v>#VALUE!</v>
      </c>
      <c r="VP40" s="24" t="e">
        <f t="shared" si="250"/>
        <v>#VALUE!</v>
      </c>
      <c r="VQ40" s="24" t="e">
        <f t="shared" si="251"/>
        <v>#VALUE!</v>
      </c>
      <c r="VR40">
        <v>2.7166755011005001E-9</v>
      </c>
      <c r="VS40" t="e">
        <f>bvarM5*bvarM7</f>
        <v>#VALUE!</v>
      </c>
      <c r="VT40" t="e">
        <f>cvarM5*cvarM7</f>
        <v>#VALUE!</v>
      </c>
      <c r="VU40" t="e">
        <f>mvarM5*mvarM7</f>
        <v>#VALUE!</v>
      </c>
      <c r="VV40" s="24" t="e">
        <f t="shared" si="252"/>
        <v>#VALUE!</v>
      </c>
      <c r="VW40" s="24" t="e">
        <f t="shared" si="253"/>
        <v>#VALUE!</v>
      </c>
      <c r="VX40" s="24" t="e">
        <f t="shared" si="254"/>
        <v>#VALUE!</v>
      </c>
      <c r="VY40">
        <v>5.9927187583441002E-6</v>
      </c>
      <c r="VZ40" t="e">
        <f>bvarM5*bvarM9</f>
        <v>#VALUE!</v>
      </c>
      <c r="WA40" t="e">
        <f>cvarM5*cvarM9</f>
        <v>#VALUE!</v>
      </c>
      <c r="WB40" t="e">
        <f>mvarM5*mvarM9</f>
        <v>#VALUE!</v>
      </c>
      <c r="WC40" s="24" t="e">
        <f t="shared" si="255"/>
        <v>#VALUE!</v>
      </c>
      <c r="WD40" s="24" t="e">
        <f t="shared" si="256"/>
        <v>#VALUE!</v>
      </c>
      <c r="WE40" s="24" t="e">
        <f t="shared" si="257"/>
        <v>#VALUE!</v>
      </c>
      <c r="WF40">
        <v>-4.7509289685213002E-6</v>
      </c>
      <c r="WG40" t="e">
        <f>bvarM3*bvarM4</f>
        <v>#VALUE!</v>
      </c>
      <c r="WH40" t="e">
        <f>cvarM3*cvarM4</f>
        <v>#VALUE!</v>
      </c>
      <c r="WI40" t="e">
        <f>mvarM3*mvarM4</f>
        <v>#VALUE!</v>
      </c>
      <c r="WJ40" s="24" t="e">
        <f t="shared" si="258"/>
        <v>#VALUE!</v>
      </c>
      <c r="WK40" s="24" t="e">
        <f t="shared" si="259"/>
        <v>#VALUE!</v>
      </c>
      <c r="WL40" s="24" t="e">
        <f t="shared" si="260"/>
        <v>#VALUE!</v>
      </c>
      <c r="WM40"/>
      <c r="WN40"/>
      <c r="WO40"/>
      <c r="WP40"/>
      <c r="WQ40" s="24">
        <f t="shared" si="261"/>
        <v>0</v>
      </c>
      <c r="WR40" s="24">
        <f t="shared" si="262"/>
        <v>0</v>
      </c>
      <c r="WS40" s="24">
        <f t="shared" si="263"/>
        <v>0</v>
      </c>
      <c r="WT40">
        <v>-7.2425313107202999E-6</v>
      </c>
      <c r="WU40" t="e">
        <f>bvarM3*bvarM6</f>
        <v>#VALUE!</v>
      </c>
      <c r="WV40" t="e">
        <f>cvarM3*cvarM6</f>
        <v>#VALUE!</v>
      </c>
      <c r="WW40" t="e">
        <f>mvarM3*mvarM6</f>
        <v>#VALUE!</v>
      </c>
      <c r="WX40" s="24" t="e">
        <f t="shared" si="264"/>
        <v>#VALUE!</v>
      </c>
      <c r="WY40" s="24" t="e">
        <f t="shared" si="265"/>
        <v>#VALUE!</v>
      </c>
      <c r="WZ40" s="24" t="e">
        <f t="shared" si="266"/>
        <v>#VALUE!</v>
      </c>
      <c r="XA40">
        <v>2.3734672772158001E-5</v>
      </c>
      <c r="XB40" t="e">
        <f>bvarM2*bvarM9</f>
        <v>#VALUE!</v>
      </c>
      <c r="XC40" t="e">
        <f>cvarM2*cvarM9</f>
        <v>#VALUE!</v>
      </c>
      <c r="XD40" t="e">
        <f>mvarM2*mvarM9</f>
        <v>#VALUE!</v>
      </c>
      <c r="XE40" s="24" t="e">
        <f t="shared" si="267"/>
        <v>#VALUE!</v>
      </c>
      <c r="XF40" s="24" t="e">
        <f t="shared" si="268"/>
        <v>#VALUE!</v>
      </c>
      <c r="XG40" s="24" t="e">
        <f t="shared" si="269"/>
        <v>#VALUE!</v>
      </c>
      <c r="XH40">
        <v>-1.2173340265671001E-9</v>
      </c>
      <c r="XI40" t="e">
        <f>bvarM5^2</f>
        <v>#VALUE!</v>
      </c>
      <c r="XJ40" t="e">
        <f>cvarM5^2</f>
        <v>#VALUE!</v>
      </c>
      <c r="XK40" t="e">
        <f>mvarM5^2</f>
        <v>#VALUE!</v>
      </c>
      <c r="XL40" s="24" t="e">
        <f t="shared" si="270"/>
        <v>#VALUE!</v>
      </c>
      <c r="XM40" s="24" t="e">
        <f t="shared" si="271"/>
        <v>#VALUE!</v>
      </c>
      <c r="XN40" s="24" t="e">
        <f t="shared" si="272"/>
        <v>#VALUE!</v>
      </c>
      <c r="XO40">
        <v>1.7753202181343002E-5</v>
      </c>
      <c r="XP40" t="e">
        <f>bvarM4*bvarM7</f>
        <v>#VALUE!</v>
      </c>
      <c r="XQ40" t="e">
        <f>cvarM4*cvarM7</f>
        <v>#VALUE!</v>
      </c>
      <c r="XR40" t="e">
        <f>mvarM4*mvarM7</f>
        <v>#VALUE!</v>
      </c>
      <c r="XS40" s="24" t="e">
        <f t="shared" si="273"/>
        <v>#VALUE!</v>
      </c>
      <c r="XT40" s="24" t="e">
        <f t="shared" si="274"/>
        <v>#VALUE!</v>
      </c>
      <c r="XU40" s="24" t="e">
        <f t="shared" si="275"/>
        <v>#VALUE!</v>
      </c>
      <c r="XV40">
        <v>2.1158272339015E-5</v>
      </c>
      <c r="XW40" t="e">
        <f>bvarM4*bvarM9</f>
        <v>#VALUE!</v>
      </c>
      <c r="XX40" t="e">
        <f>cvarM4*cvarM9</f>
        <v>#VALUE!</v>
      </c>
      <c r="XY40" t="e">
        <f>mvarM4*mvarM9</f>
        <v>#VALUE!</v>
      </c>
      <c r="XZ40" s="24" t="e">
        <f t="shared" si="276"/>
        <v>#VALUE!</v>
      </c>
      <c r="YA40" s="24" t="e">
        <f t="shared" si="277"/>
        <v>#VALUE!</v>
      </c>
      <c r="YB40" s="24" t="e">
        <f t="shared" si="278"/>
        <v>#VALUE!</v>
      </c>
      <c r="YC40">
        <v>3.3835401313475998E-8</v>
      </c>
      <c r="YD40" t="e">
        <f>bvarM4^2</f>
        <v>#VALUE!</v>
      </c>
      <c r="YE40" t="e">
        <f>cvarM4^2</f>
        <v>#VALUE!</v>
      </c>
      <c r="YF40" t="e">
        <f>mvarM4^2</f>
        <v>#VALUE!</v>
      </c>
      <c r="YG40" s="24" t="e">
        <f t="shared" si="279"/>
        <v>#VALUE!</v>
      </c>
      <c r="YH40" s="24" t="e">
        <f t="shared" si="280"/>
        <v>#VALUE!</v>
      </c>
      <c r="YI40" s="24" t="e">
        <f t="shared" si="281"/>
        <v>#VALUE!</v>
      </c>
      <c r="YJ40">
        <v>-9.1718406284144994E-6</v>
      </c>
      <c r="YK40" t="e">
        <f>bvarM3*bvarM7</f>
        <v>#VALUE!</v>
      </c>
      <c r="YL40" t="e">
        <f>cvarM3*cvarM7</f>
        <v>#VALUE!</v>
      </c>
      <c r="YM40" t="e">
        <f>mvarM3*mvarM7</f>
        <v>#VALUE!</v>
      </c>
      <c r="YN40" s="24" t="e">
        <f t="shared" si="282"/>
        <v>#VALUE!</v>
      </c>
      <c r="YO40" s="24" t="e">
        <f t="shared" si="283"/>
        <v>#VALUE!</v>
      </c>
      <c r="YP40" s="24" t="e">
        <f t="shared" si="284"/>
        <v>#VALUE!</v>
      </c>
      <c r="YQ40">
        <v>1.8966997813296999E-5</v>
      </c>
      <c r="YR40" t="e">
        <f>bvarM2*bvarM9</f>
        <v>#VALUE!</v>
      </c>
      <c r="YS40" t="e">
        <f>cvarM2*cvarM9</f>
        <v>#VALUE!</v>
      </c>
      <c r="YT40" t="e">
        <f>mvarM2*mvarM9</f>
        <v>#VALUE!</v>
      </c>
      <c r="YU40" s="24" t="e">
        <f t="shared" si="285"/>
        <v>#VALUE!</v>
      </c>
      <c r="YV40" s="24" t="e">
        <f t="shared" si="286"/>
        <v>#VALUE!</v>
      </c>
      <c r="YW40" s="24" t="e">
        <f t="shared" si="287"/>
        <v>#VALUE!</v>
      </c>
      <c r="YX40">
        <v>-2.6832657382834999E-8</v>
      </c>
      <c r="YY40" t="e">
        <f>bvarM6*bvarM7</f>
        <v>#VALUE!</v>
      </c>
      <c r="YZ40" t="e">
        <f>cvarM6*cvarM7</f>
        <v>#VALUE!</v>
      </c>
      <c r="ZA40" t="e">
        <f>mvarM6*mvarM7</f>
        <v>#VALUE!</v>
      </c>
      <c r="ZB40" s="24" t="e">
        <f t="shared" si="288"/>
        <v>#VALUE!</v>
      </c>
      <c r="ZC40" s="24" t="e">
        <f t="shared" si="289"/>
        <v>#VALUE!</v>
      </c>
      <c r="ZD40" s="24" t="e">
        <f t="shared" si="290"/>
        <v>#VALUE!</v>
      </c>
      <c r="ZE40">
        <v>8.8009434534203003E-5</v>
      </c>
      <c r="ZF40" t="e">
        <f>bvarM6*bvarM7</f>
        <v>#VALUE!</v>
      </c>
      <c r="ZG40" t="e">
        <f>cvarM6*cvarM7</f>
        <v>#VALUE!</v>
      </c>
      <c r="ZH40" t="e">
        <f>mvarM6*mvarM7</f>
        <v>#VALUE!</v>
      </c>
      <c r="ZI40" s="24" t="e">
        <f t="shared" si="291"/>
        <v>#VALUE!</v>
      </c>
      <c r="ZJ40" s="24" t="e">
        <f t="shared" si="292"/>
        <v>#VALUE!</v>
      </c>
      <c r="ZK40" s="24" t="e">
        <f t="shared" si="293"/>
        <v>#VALUE!</v>
      </c>
      <c r="ZL40">
        <v>-3.8849502646839997E-5</v>
      </c>
      <c r="ZM40" t="e">
        <f>bvarM4*bvarM7</f>
        <v>#VALUE!</v>
      </c>
      <c r="ZN40" t="e">
        <f>cvarM4*cvarM7</f>
        <v>#VALUE!</v>
      </c>
      <c r="ZO40" t="e">
        <f>mvarM4*mvarM7</f>
        <v>#VALUE!</v>
      </c>
      <c r="ZP40" s="24" t="e">
        <f t="shared" si="294"/>
        <v>#VALUE!</v>
      </c>
      <c r="ZQ40" s="24" t="e">
        <f t="shared" si="295"/>
        <v>#VALUE!</v>
      </c>
      <c r="ZR40" s="24" t="e">
        <f t="shared" si="296"/>
        <v>#VALUE!</v>
      </c>
      <c r="ZS40">
        <v>-7.8657549542082001E-7</v>
      </c>
      <c r="ZT40" t="e">
        <f>bvarM7^2</f>
        <v>#VALUE!</v>
      </c>
      <c r="ZU40" t="e">
        <f>cvarM7^2</f>
        <v>#VALUE!</v>
      </c>
      <c r="ZV40" t="e">
        <f>mvarM7^2</f>
        <v>#VALUE!</v>
      </c>
      <c r="ZW40" s="24" t="e">
        <f t="shared" si="297"/>
        <v>#VALUE!</v>
      </c>
      <c r="ZX40" s="24" t="e">
        <f t="shared" si="298"/>
        <v>#VALUE!</v>
      </c>
      <c r="ZY40" s="24" t="e">
        <f t="shared" si="299"/>
        <v>#VALUE!</v>
      </c>
      <c r="ZZ40">
        <v>4.1453001375732002E-7</v>
      </c>
      <c r="AAA40" t="e">
        <f>bvarM3*bvarM6</f>
        <v>#VALUE!</v>
      </c>
      <c r="AAB40" t="e">
        <f>cvarM3*cvarM6</f>
        <v>#VALUE!</v>
      </c>
      <c r="AAC40" t="e">
        <f>mvarM3*mvarM6</f>
        <v>#VALUE!</v>
      </c>
      <c r="AAD40" s="24" t="e">
        <f t="shared" si="300"/>
        <v>#VALUE!</v>
      </c>
      <c r="AAE40" s="24" t="e">
        <f t="shared" si="301"/>
        <v>#VALUE!</v>
      </c>
      <c r="AAF40" s="24" t="e">
        <f t="shared" si="302"/>
        <v>#VALUE!</v>
      </c>
      <c r="AAG40">
        <v>2.0514985000384E-4</v>
      </c>
      <c r="AAH40" t="e">
        <f>bvarM2*bvarM7</f>
        <v>#VALUE!</v>
      </c>
      <c r="AAI40" t="e">
        <f>cvarM2*cvarM7</f>
        <v>#VALUE!</v>
      </c>
      <c r="AAJ40" t="e">
        <f>mvarM2*mvarM7</f>
        <v>#VALUE!</v>
      </c>
      <c r="AAK40" s="24" t="e">
        <f t="shared" si="303"/>
        <v>#VALUE!</v>
      </c>
      <c r="AAL40" s="24" t="e">
        <f t="shared" si="304"/>
        <v>#VALUE!</v>
      </c>
      <c r="AAM40" s="24" t="e">
        <f t="shared" si="305"/>
        <v>#VALUE!</v>
      </c>
      <c r="AAN40">
        <v>6.2258473270710005E-10</v>
      </c>
      <c r="AAO40" t="e">
        <f>bvarM5*bvarM6</f>
        <v>#VALUE!</v>
      </c>
      <c r="AAP40" t="e">
        <f>cvarM5*cvarM6</f>
        <v>#VALUE!</v>
      </c>
      <c r="AAQ40" t="e">
        <f>mvarM5*mvarM6</f>
        <v>#VALUE!</v>
      </c>
      <c r="AAR40" s="24" t="e">
        <f t="shared" si="306"/>
        <v>#VALUE!</v>
      </c>
      <c r="AAS40" s="24" t="e">
        <f t="shared" si="307"/>
        <v>#VALUE!</v>
      </c>
      <c r="AAT40" s="24" t="e">
        <f t="shared" si="308"/>
        <v>#VALUE!</v>
      </c>
      <c r="AAU40">
        <v>1.2999512831187001E-3</v>
      </c>
      <c r="AAV40" t="e">
        <f>bvarM6^2</f>
        <v>#VALUE!</v>
      </c>
      <c r="AAW40" t="e">
        <f>cvarM6^2</f>
        <v>#VALUE!</v>
      </c>
      <c r="AAX40" t="e">
        <f>mvarM6^2</f>
        <v>#VALUE!</v>
      </c>
      <c r="AAY40" s="24" t="e">
        <f t="shared" si="309"/>
        <v>#VALUE!</v>
      </c>
      <c r="AAZ40" s="24" t="e">
        <f t="shared" si="310"/>
        <v>#VALUE!</v>
      </c>
      <c r="ABA40" s="24" t="e">
        <f t="shared" si="311"/>
        <v>#VALUE!</v>
      </c>
      <c r="ABB40">
        <v>2.4849295214214001E-5</v>
      </c>
      <c r="ABC40" t="e">
        <f>bvarM5*bvarM9</f>
        <v>#VALUE!</v>
      </c>
      <c r="ABD40" t="e">
        <f>cvarM5*cvarM9</f>
        <v>#VALUE!</v>
      </c>
      <c r="ABE40" t="e">
        <f>mvarM5*mvarM9</f>
        <v>#VALUE!</v>
      </c>
      <c r="ABF40" s="24" t="e">
        <f t="shared" si="312"/>
        <v>#VALUE!</v>
      </c>
      <c r="ABG40" s="24" t="e">
        <f t="shared" si="313"/>
        <v>#VALUE!</v>
      </c>
      <c r="ABH40" s="24" t="e">
        <f t="shared" si="314"/>
        <v>#VALUE!</v>
      </c>
      <c r="ABI40">
        <v>-4.9366371347515997E-15</v>
      </c>
      <c r="ABJ40" t="e">
        <f>bvarHC1^3</f>
        <v>#VALUE!</v>
      </c>
      <c r="ABK40" t="e">
        <f>cvarHC1^3</f>
        <v>#VALUE!</v>
      </c>
      <c r="ABL40" t="e">
        <f>mvarHC1^3</f>
        <v>#VALUE!</v>
      </c>
      <c r="ABM40" s="24" t="e">
        <f t="shared" si="315"/>
        <v>#VALUE!</v>
      </c>
      <c r="ABN40" s="24" t="e">
        <f t="shared" si="316"/>
        <v>#VALUE!</v>
      </c>
      <c r="ABO40" s="24" t="e">
        <f t="shared" si="317"/>
        <v>#VALUE!</v>
      </c>
      <c r="ABP40">
        <v>-4.0957882299128E-9</v>
      </c>
      <c r="ABQ40" t="e">
        <f>bvarHC1^2</f>
        <v>#VALUE!</v>
      </c>
      <c r="ABR40" t="e">
        <f>cvarHC1^2</f>
        <v>#VALUE!</v>
      </c>
      <c r="ABS40" t="e">
        <f>mvarHC1^2</f>
        <v>#VALUE!</v>
      </c>
      <c r="ABT40" s="24" t="e">
        <f t="shared" si="318"/>
        <v>#VALUE!</v>
      </c>
      <c r="ABU40" s="24" t="e">
        <f t="shared" si="319"/>
        <v>#VALUE!</v>
      </c>
      <c r="ABV40" s="24" t="e">
        <f t="shared" si="320"/>
        <v>#VALUE!</v>
      </c>
      <c r="ABW40">
        <v>4.9544271536457997E-5</v>
      </c>
      <c r="ABX40" t="e">
        <f>bvarM2*bvarM5</f>
        <v>#VALUE!</v>
      </c>
      <c r="ABY40" t="e">
        <f>cvarM2*cvarM5</f>
        <v>#VALUE!</v>
      </c>
      <c r="ABZ40" t="e">
        <f>mvarM2*mvarM5</f>
        <v>#VALUE!</v>
      </c>
      <c r="ACA40" s="24" t="e">
        <f t="shared" si="321"/>
        <v>#VALUE!</v>
      </c>
      <c r="ACB40" s="24" t="e">
        <f t="shared" si="322"/>
        <v>#VALUE!</v>
      </c>
      <c r="ACC40" s="24" t="e">
        <f t="shared" si="323"/>
        <v>#VALUE!</v>
      </c>
      <c r="ACD40">
        <v>4.3578992993276999E-12</v>
      </c>
      <c r="ACE40" t="e">
        <f>bvarHC1^2</f>
        <v>#VALUE!</v>
      </c>
      <c r="ACF40" t="e">
        <f>cvarHC1^2</f>
        <v>#VALUE!</v>
      </c>
      <c r="ACG40" t="e">
        <f>mvarHC1^2</f>
        <v>#VALUE!</v>
      </c>
      <c r="ACH40" s="24" t="e">
        <f t="shared" si="324"/>
        <v>#VALUE!</v>
      </c>
      <c r="ACI40" s="24" t="e">
        <f t="shared" si="325"/>
        <v>#VALUE!</v>
      </c>
      <c r="ACJ40" s="24" t="e">
        <f t="shared" si="326"/>
        <v>#VALUE!</v>
      </c>
      <c r="ACK40">
        <v>-2.3097780812047E-5</v>
      </c>
      <c r="ACL40" t="e">
        <f>bvarM5^2</f>
        <v>#VALUE!</v>
      </c>
      <c r="ACM40" t="e">
        <f>cvarM5^2</f>
        <v>#VALUE!</v>
      </c>
      <c r="ACN40" t="e">
        <f>mvarM5^2</f>
        <v>#VALUE!</v>
      </c>
      <c r="ACO40" s="24" t="e">
        <f t="shared" si="327"/>
        <v>#VALUE!</v>
      </c>
      <c r="ACP40" s="24" t="e">
        <f t="shared" si="328"/>
        <v>#VALUE!</v>
      </c>
      <c r="ACQ40" s="24" t="e">
        <f t="shared" si="329"/>
        <v>#VALUE!</v>
      </c>
      <c r="ACR40">
        <v>-6.0806050746490003E-6</v>
      </c>
      <c r="ACS40" t="e">
        <f>bvarM9^3</f>
        <v>#VALUE!</v>
      </c>
      <c r="ACT40" t="e">
        <f>cvarM9^3</f>
        <v>#VALUE!</v>
      </c>
      <c r="ACU40" t="e">
        <f>mvarM9^3</f>
        <v>#VALUE!</v>
      </c>
      <c r="ACV40" s="24" t="e">
        <f t="shared" si="330"/>
        <v>#VALUE!</v>
      </c>
      <c r="ACW40" s="24" t="e">
        <f t="shared" si="331"/>
        <v>#VALUE!</v>
      </c>
      <c r="ACX40" s="24" t="e">
        <f t="shared" si="332"/>
        <v>#VALUE!</v>
      </c>
      <c r="ACY40">
        <v>-8.7786802320974996E-8</v>
      </c>
      <c r="ACZ40" t="e">
        <f>bvarM7^2</f>
        <v>#VALUE!</v>
      </c>
      <c r="ADA40" t="e">
        <f>cvarM7^2</f>
        <v>#VALUE!</v>
      </c>
      <c r="ADB40" t="e">
        <f>mvarM7^2</f>
        <v>#VALUE!</v>
      </c>
      <c r="ADC40" s="24" t="e">
        <f t="shared" si="333"/>
        <v>#VALUE!</v>
      </c>
      <c r="ADD40" s="24" t="e">
        <f t="shared" si="334"/>
        <v>#VALUE!</v>
      </c>
      <c r="ADE40" s="24" t="e">
        <f t="shared" si="335"/>
        <v>#VALUE!</v>
      </c>
      <c r="ADF40">
        <v>7712.7438943115003</v>
      </c>
      <c r="ADG40" t="e">
        <f>bvarM1^2</f>
        <v>#VALUE!</v>
      </c>
      <c r="ADH40" t="e">
        <f>cvarM1^2</f>
        <v>#VALUE!</v>
      </c>
      <c r="ADI40" t="e">
        <f>mvarM1^2</f>
        <v>#VALUE!</v>
      </c>
      <c r="ADJ40" s="24" t="e">
        <f t="shared" si="336"/>
        <v>#VALUE!</v>
      </c>
      <c r="ADK40" s="24" t="e">
        <f t="shared" si="337"/>
        <v>#VALUE!</v>
      </c>
      <c r="ADL40" s="24" t="e">
        <f t="shared" si="338"/>
        <v>#VALUE!</v>
      </c>
      <c r="ADM40">
        <v>1.9146337730284E-3</v>
      </c>
      <c r="ADN40" t="e">
        <f>bvarM6^2</f>
        <v>#VALUE!</v>
      </c>
      <c r="ADO40" t="e">
        <f>cvarM6^2</f>
        <v>#VALUE!</v>
      </c>
      <c r="ADP40" t="e">
        <f>mvarM6^2</f>
        <v>#VALUE!</v>
      </c>
      <c r="ADQ40" s="24" t="e">
        <f t="shared" si="339"/>
        <v>#VALUE!</v>
      </c>
      <c r="ADR40" s="24" t="e">
        <f t="shared" si="340"/>
        <v>#VALUE!</v>
      </c>
      <c r="ADS40" s="24" t="e">
        <f t="shared" si="341"/>
        <v>#VALUE!</v>
      </c>
      <c r="ADT40">
        <v>-4.7169649551865001E-16</v>
      </c>
      <c r="ADU40" t="e">
        <f>bvarHC1^3</f>
        <v>#VALUE!</v>
      </c>
      <c r="ADV40" t="e">
        <f>cvarHC1^3</f>
        <v>#VALUE!</v>
      </c>
      <c r="ADW40" t="e">
        <f>mvarHC1^3</f>
        <v>#VALUE!</v>
      </c>
      <c r="ADX40" s="24" t="e">
        <f t="shared" si="342"/>
        <v>#VALUE!</v>
      </c>
      <c r="ADY40" s="24" t="e">
        <f t="shared" si="343"/>
        <v>#VALUE!</v>
      </c>
      <c r="ADZ40" s="24" t="e">
        <f t="shared" si="344"/>
        <v>#VALUE!</v>
      </c>
      <c r="AEA40">
        <v>-2.2417987134248999E-5</v>
      </c>
      <c r="AEB40" t="e">
        <f>bvarM5^2</f>
        <v>#VALUE!</v>
      </c>
      <c r="AEC40" t="e">
        <f>cvarM5^2</f>
        <v>#VALUE!</v>
      </c>
      <c r="AED40" t="e">
        <f>mvarM5^2</f>
        <v>#VALUE!</v>
      </c>
      <c r="AEE40" s="24" t="e">
        <f t="shared" si="345"/>
        <v>#VALUE!</v>
      </c>
      <c r="AEF40" s="24" t="e">
        <f t="shared" si="346"/>
        <v>#VALUE!</v>
      </c>
      <c r="AEG40" s="24" t="e">
        <f t="shared" si="347"/>
        <v>#VALUE!</v>
      </c>
      <c r="AEH40">
        <v>4.8333593728208999E-4</v>
      </c>
      <c r="AEI40" t="e">
        <f>bvarM7^3</f>
        <v>#VALUE!</v>
      </c>
      <c r="AEJ40" t="e">
        <f>cvarM7^3</f>
        <v>#VALUE!</v>
      </c>
      <c r="AEK40" t="e">
        <f>mvarM7^3</f>
        <v>#VALUE!</v>
      </c>
      <c r="AEL40" s="24" t="e">
        <f t="shared" si="348"/>
        <v>#VALUE!</v>
      </c>
      <c r="AEM40" s="24" t="e">
        <f t="shared" si="349"/>
        <v>#VALUE!</v>
      </c>
      <c r="AEN40" s="24" t="e">
        <f t="shared" si="350"/>
        <v>#VALUE!</v>
      </c>
      <c r="AEO40">
        <v>-6.5198503081989E-15</v>
      </c>
      <c r="AEP40" t="e">
        <f>bvarHC1^3</f>
        <v>#VALUE!</v>
      </c>
      <c r="AEQ40" t="e">
        <f>cvarHC1^3</f>
        <v>#VALUE!</v>
      </c>
      <c r="AER40" t="e">
        <f>mvarHC1^3</f>
        <v>#VALUE!</v>
      </c>
      <c r="AES40" s="24" t="e">
        <f t="shared" si="351"/>
        <v>#VALUE!</v>
      </c>
      <c r="AET40" s="24" t="e">
        <f t="shared" si="352"/>
        <v>#VALUE!</v>
      </c>
      <c r="AEU40" s="24" t="e">
        <f t="shared" si="353"/>
        <v>#VALUE!</v>
      </c>
      <c r="AEV40">
        <v>-3.1529105723091E-12</v>
      </c>
      <c r="AEW40" t="e">
        <f>bvarHC1^3</f>
        <v>#VALUE!</v>
      </c>
      <c r="AEX40" t="e">
        <f>cvarHC1^3</f>
        <v>#VALUE!</v>
      </c>
      <c r="AEY40" t="e">
        <f>mvarHC1^3</f>
        <v>#VALUE!</v>
      </c>
      <c r="AEZ40" s="24" t="e">
        <f t="shared" si="354"/>
        <v>#VALUE!</v>
      </c>
      <c r="AFA40" s="24" t="e">
        <f t="shared" si="355"/>
        <v>#VALUE!</v>
      </c>
      <c r="AFB40" s="24" t="e">
        <f t="shared" si="356"/>
        <v>#VALUE!</v>
      </c>
      <c r="AFC40">
        <v>-2.6137750316912998E-3</v>
      </c>
      <c r="AFD40" t="e">
        <f>bvarM7^2</f>
        <v>#VALUE!</v>
      </c>
      <c r="AFE40" t="e">
        <f>cvarM7^2</f>
        <v>#VALUE!</v>
      </c>
      <c r="AFF40" t="e">
        <f>mvarM7^2</f>
        <v>#VALUE!</v>
      </c>
      <c r="AFG40" s="24" t="e">
        <f t="shared" si="357"/>
        <v>#VALUE!</v>
      </c>
      <c r="AFH40" s="24" t="e">
        <f t="shared" si="358"/>
        <v>#VALUE!</v>
      </c>
      <c r="AFI40" s="24" t="e">
        <f t="shared" si="359"/>
        <v>#VALUE!</v>
      </c>
      <c r="AFJ40">
        <v>-5.1478706404986996E-16</v>
      </c>
      <c r="AFK40" t="e">
        <f>bvarHC1^3</f>
        <v>#VALUE!</v>
      </c>
      <c r="AFL40" t="e">
        <f>cvarHC1^3</f>
        <v>#VALUE!</v>
      </c>
      <c r="AFM40" t="e">
        <f>mvarHC1^3</f>
        <v>#VALUE!</v>
      </c>
      <c r="AFN40" s="24" t="e">
        <f t="shared" si="360"/>
        <v>#VALUE!</v>
      </c>
      <c r="AFO40" s="24" t="e">
        <f t="shared" si="361"/>
        <v>#VALUE!</v>
      </c>
      <c r="AFP40" s="24" t="e">
        <f t="shared" si="362"/>
        <v>#VALUE!</v>
      </c>
      <c r="AFQ40">
        <v>-3.3480900515546E-5</v>
      </c>
      <c r="AFR40" t="e">
        <f>bvarM4^2</f>
        <v>#VALUE!</v>
      </c>
      <c r="AFS40" t="e">
        <f>cvarM4^2</f>
        <v>#VALUE!</v>
      </c>
      <c r="AFT40" t="e">
        <f>mvarM4^2</f>
        <v>#VALUE!</v>
      </c>
      <c r="AFU40" s="24" t="e">
        <f t="shared" si="363"/>
        <v>#VALUE!</v>
      </c>
      <c r="AFV40" s="24" t="e">
        <f t="shared" si="364"/>
        <v>#VALUE!</v>
      </c>
      <c r="AFW40" s="24" t="e">
        <f t="shared" si="365"/>
        <v>#VALUE!</v>
      </c>
      <c r="AFX40">
        <v>-5.4678554166487E-6</v>
      </c>
      <c r="AFY40" t="e">
        <f>bvarM4^3</f>
        <v>#VALUE!</v>
      </c>
      <c r="AFZ40" t="e">
        <f>cvarM4^3</f>
        <v>#VALUE!</v>
      </c>
      <c r="AGA40" t="e">
        <f>mvarM4^3</f>
        <v>#VALUE!</v>
      </c>
      <c r="AGB40" s="24" t="e">
        <f t="shared" si="366"/>
        <v>#VALUE!</v>
      </c>
      <c r="AGC40" s="24" t="e">
        <f t="shared" si="367"/>
        <v>#VALUE!</v>
      </c>
      <c r="AGD40" s="24" t="e">
        <f t="shared" si="368"/>
        <v>#VALUE!</v>
      </c>
      <c r="AGE40">
        <v>-2.4634692649509001E-10</v>
      </c>
      <c r="AGF40" t="e">
        <f>bvarM4^3</f>
        <v>#VALUE!</v>
      </c>
      <c r="AGG40" t="e">
        <f>cvarM4^3</f>
        <v>#VALUE!</v>
      </c>
      <c r="AGH40" t="e">
        <f>mvarM4^3</f>
        <v>#VALUE!</v>
      </c>
      <c r="AGI40" s="24" t="e">
        <f t="shared" si="369"/>
        <v>#VALUE!</v>
      </c>
      <c r="AGJ40" s="24" t="e">
        <f t="shared" si="370"/>
        <v>#VALUE!</v>
      </c>
      <c r="AGK40" s="24" t="e">
        <f t="shared" si="371"/>
        <v>#VALUE!</v>
      </c>
      <c r="AGL40">
        <v>-3.7234629640121004E-12</v>
      </c>
      <c r="AGM40" t="e">
        <f>bvarHC1^3</f>
        <v>#VALUE!</v>
      </c>
      <c r="AGN40" t="e">
        <f>cvarHC1^3</f>
        <v>#VALUE!</v>
      </c>
      <c r="AGO40" t="e">
        <f>mvarHC1^3</f>
        <v>#VALUE!</v>
      </c>
      <c r="AGP40" s="24" t="e">
        <f t="shared" si="372"/>
        <v>#VALUE!</v>
      </c>
      <c r="AGQ40" s="24" t="e">
        <f t="shared" si="373"/>
        <v>#VALUE!</v>
      </c>
      <c r="AGR40" s="24" t="e">
        <f t="shared" si="374"/>
        <v>#VALUE!</v>
      </c>
      <c r="AGS40">
        <v>-1.5219966135141999E-11</v>
      </c>
      <c r="AGT40" t="e">
        <f>bvarHC1^3</f>
        <v>#VALUE!</v>
      </c>
      <c r="AGU40" t="e">
        <f>cvarHC1^3</f>
        <v>#VALUE!</v>
      </c>
      <c r="AGV40" t="e">
        <f>mvarHC1^3</f>
        <v>#VALUE!</v>
      </c>
      <c r="AGW40" s="24" t="e">
        <f t="shared" si="375"/>
        <v>#VALUE!</v>
      </c>
      <c r="AGX40" s="24" t="e">
        <f t="shared" si="376"/>
        <v>#VALUE!</v>
      </c>
      <c r="AGY40" s="24" t="e">
        <f t="shared" si="377"/>
        <v>#VALUE!</v>
      </c>
      <c r="AGZ40"/>
      <c r="AHA40"/>
      <c r="AHB40"/>
      <c r="AHC40"/>
      <c r="AHD40" s="24">
        <f t="shared" si="378"/>
        <v>0</v>
      </c>
      <c r="AHE40" s="24">
        <f t="shared" si="379"/>
        <v>0</v>
      </c>
      <c r="AHF40" s="24">
        <f t="shared" si="380"/>
        <v>0</v>
      </c>
      <c r="AHG40">
        <v>-3.0493997200693E-5</v>
      </c>
      <c r="AHH40" t="e">
        <f>bvarM4^2</f>
        <v>#VALUE!</v>
      </c>
      <c r="AHI40" t="e">
        <f>cvarM4^2</f>
        <v>#VALUE!</v>
      </c>
      <c r="AHJ40" t="e">
        <f>mvarM4^2</f>
        <v>#VALUE!</v>
      </c>
      <c r="AHK40" s="24" t="e">
        <f t="shared" si="381"/>
        <v>#VALUE!</v>
      </c>
      <c r="AHL40" s="24" t="e">
        <f t="shared" si="382"/>
        <v>#VALUE!</v>
      </c>
      <c r="AHM40" s="24" t="e">
        <f t="shared" si="383"/>
        <v>#VALUE!</v>
      </c>
      <c r="AHN40">
        <v>-2.4546390013067E-5</v>
      </c>
      <c r="AHO40" t="e">
        <f>bvarM9^3</f>
        <v>#VALUE!</v>
      </c>
      <c r="AHP40" t="e">
        <f>cvarM9^3</f>
        <v>#VALUE!</v>
      </c>
      <c r="AHQ40" t="e">
        <f>mvarM9^3</f>
        <v>#VALUE!</v>
      </c>
      <c r="AHR40" s="24" t="e">
        <f t="shared" si="384"/>
        <v>#VALUE!</v>
      </c>
      <c r="AHS40" s="24" t="e">
        <f t="shared" si="385"/>
        <v>#VALUE!</v>
      </c>
      <c r="AHT40" s="24" t="e">
        <f t="shared" si="386"/>
        <v>#VALUE!</v>
      </c>
      <c r="AHU40">
        <v>-1.0644165898189E-7</v>
      </c>
      <c r="AHV40" t="e">
        <f>bvarM7^2</f>
        <v>#VALUE!</v>
      </c>
      <c r="AHW40" t="e">
        <f>cvarM7^2</f>
        <v>#VALUE!</v>
      </c>
      <c r="AHX40" t="e">
        <f>mvarM7^2</f>
        <v>#VALUE!</v>
      </c>
      <c r="AHY40" s="24" t="e">
        <f t="shared" si="387"/>
        <v>#VALUE!</v>
      </c>
      <c r="AHZ40" s="24" t="e">
        <f t="shared" si="388"/>
        <v>#VALUE!</v>
      </c>
      <c r="AIA40" s="24" t="e">
        <f t="shared" si="389"/>
        <v>#VALUE!</v>
      </c>
      <c r="AIB40">
        <v>-7.7992262318891004E-4</v>
      </c>
      <c r="AIC40" t="e">
        <f>bvarM7^2</f>
        <v>#VALUE!</v>
      </c>
      <c r="AID40" t="e">
        <f>cvarM7^2</f>
        <v>#VALUE!</v>
      </c>
      <c r="AIE40" t="e">
        <f>mvarM7^2</f>
        <v>#VALUE!</v>
      </c>
      <c r="AIF40" s="24" t="e">
        <f t="shared" si="390"/>
        <v>#VALUE!</v>
      </c>
      <c r="AIG40" s="24" t="e">
        <f t="shared" si="391"/>
        <v>#VALUE!</v>
      </c>
      <c r="AIH40" s="24" t="e">
        <f t="shared" si="392"/>
        <v>#VALUE!</v>
      </c>
      <c r="AII40">
        <v>-1.642561447045E-3</v>
      </c>
      <c r="AIJ40" t="e">
        <f>bvarM7^2</f>
        <v>#VALUE!</v>
      </c>
      <c r="AIK40" t="e">
        <f>cvarM7^2</f>
        <v>#VALUE!</v>
      </c>
      <c r="AIL40" t="e">
        <f>mvarM7^2</f>
        <v>#VALUE!</v>
      </c>
      <c r="AIM40" s="24" t="e">
        <f t="shared" si="393"/>
        <v>#VALUE!</v>
      </c>
      <c r="AIN40" s="24" t="e">
        <f t="shared" si="394"/>
        <v>#VALUE!</v>
      </c>
      <c r="AIO40" s="24" t="e">
        <f t="shared" si="395"/>
        <v>#VALUE!</v>
      </c>
      <c r="AIP40">
        <v>-5.4012997741417999E-16</v>
      </c>
      <c r="AIQ40" t="e">
        <f>bvarHC1^3</f>
        <v>#VALUE!</v>
      </c>
      <c r="AIR40" t="e">
        <f>cvarHC1^3</f>
        <v>#VALUE!</v>
      </c>
      <c r="AIS40" t="e">
        <f>mvarHC1^3</f>
        <v>#VALUE!</v>
      </c>
      <c r="AIT40" s="24" t="e">
        <f t="shared" si="396"/>
        <v>#VALUE!</v>
      </c>
      <c r="AIU40" s="24" t="e">
        <f t="shared" si="397"/>
        <v>#VALUE!</v>
      </c>
      <c r="AIV40" s="24" t="e">
        <f t="shared" si="398"/>
        <v>#VALUE!</v>
      </c>
      <c r="AIW40">
        <v>-8.4064747238187995E-4</v>
      </c>
      <c r="AIX40" t="e">
        <f>bvarHC2^2</f>
        <v>#VALUE!</v>
      </c>
      <c r="AIY40" t="e">
        <f>cvarHC2^2</f>
        <v>#VALUE!</v>
      </c>
      <c r="AIZ40" t="e">
        <f>mvarHC2^2</f>
        <v>#VALUE!</v>
      </c>
      <c r="AJA40" s="24" t="e">
        <f t="shared" si="399"/>
        <v>#VALUE!</v>
      </c>
      <c r="AJB40" s="24" t="e">
        <f t="shared" si="400"/>
        <v>#VALUE!</v>
      </c>
      <c r="AJC40" s="24" t="e">
        <f t="shared" si="401"/>
        <v>#VALUE!</v>
      </c>
      <c r="AJD40">
        <v>-1.7022216533638001E-10</v>
      </c>
      <c r="AJE40" t="e">
        <f>bvarHC1^3</f>
        <v>#VALUE!</v>
      </c>
      <c r="AJF40" t="e">
        <f>cvarHC1^3</f>
        <v>#VALUE!</v>
      </c>
      <c r="AJG40" t="e">
        <f>mvarHC1^3</f>
        <v>#VALUE!</v>
      </c>
      <c r="AJH40" s="24" t="e">
        <f t="shared" si="402"/>
        <v>#VALUE!</v>
      </c>
      <c r="AJI40" s="24" t="e">
        <f t="shared" si="403"/>
        <v>#VALUE!</v>
      </c>
      <c r="AJJ40" s="24" t="e">
        <f t="shared" si="404"/>
        <v>#VALUE!</v>
      </c>
      <c r="AJK40"/>
      <c r="AJL40"/>
      <c r="AJM40"/>
      <c r="AJN40"/>
      <c r="AJO40" s="24">
        <f t="shared" si="405"/>
        <v>0</v>
      </c>
      <c r="AJP40" s="24">
        <f t="shared" si="406"/>
        <v>0</v>
      </c>
      <c r="AJQ40" s="24">
        <f t="shared" si="407"/>
        <v>0</v>
      </c>
      <c r="AJR40">
        <v>-9.4439917418326005E-6</v>
      </c>
      <c r="AJS40" t="e">
        <f>bvarM5^2</f>
        <v>#VALUE!</v>
      </c>
      <c r="AJT40" t="e">
        <f>cvarM5^2</f>
        <v>#VALUE!</v>
      </c>
      <c r="AJU40" t="e">
        <f>mvarM5^2</f>
        <v>#VALUE!</v>
      </c>
      <c r="AJV40" s="24" t="e">
        <f t="shared" si="408"/>
        <v>#VALUE!</v>
      </c>
      <c r="AJW40" s="24" t="e">
        <f t="shared" si="409"/>
        <v>#VALUE!</v>
      </c>
      <c r="AJX40" s="24" t="e">
        <f t="shared" si="410"/>
        <v>#VALUE!</v>
      </c>
      <c r="AJY40">
        <v>-3.0901605289030002E-3</v>
      </c>
      <c r="AJZ40" t="e">
        <f>bvarM7^2</f>
        <v>#VALUE!</v>
      </c>
      <c r="AKA40" t="e">
        <f>cvarM7^2</f>
        <v>#VALUE!</v>
      </c>
      <c r="AKB40" t="e">
        <f>mvarM7^2</f>
        <v>#VALUE!</v>
      </c>
      <c r="AKC40" s="24" t="e">
        <f t="shared" si="411"/>
        <v>#VALUE!</v>
      </c>
      <c r="AKD40" s="24" t="e">
        <f t="shared" si="412"/>
        <v>#VALUE!</v>
      </c>
      <c r="AKE40" s="24" t="e">
        <f t="shared" si="413"/>
        <v>#VALUE!</v>
      </c>
      <c r="AKF40">
        <v>4.0520085072109998E-9</v>
      </c>
      <c r="AKG40" t="e">
        <f>bvarM4^2</f>
        <v>#VALUE!</v>
      </c>
      <c r="AKH40" t="e">
        <f>cvarM4^2</f>
        <v>#VALUE!</v>
      </c>
      <c r="AKI40" t="e">
        <f>mvarM4^2</f>
        <v>#VALUE!</v>
      </c>
      <c r="AKJ40" s="24" t="e">
        <f t="shared" si="414"/>
        <v>#VALUE!</v>
      </c>
      <c r="AKK40" s="24" t="e">
        <f t="shared" si="415"/>
        <v>#VALUE!</v>
      </c>
      <c r="AKL40" s="24" t="e">
        <f t="shared" si="416"/>
        <v>#VALUE!</v>
      </c>
      <c r="AKM40">
        <v>-1.0909095442804001E-4</v>
      </c>
      <c r="AKN40" t="e">
        <f>bvarM6^2</f>
        <v>#VALUE!</v>
      </c>
      <c r="AKO40" t="e">
        <f>cvarM6^2</f>
        <v>#VALUE!</v>
      </c>
      <c r="AKP40" t="e">
        <f>mvarM6^2</f>
        <v>#VALUE!</v>
      </c>
      <c r="AKQ40" s="24" t="e">
        <f t="shared" si="417"/>
        <v>#VALUE!</v>
      </c>
      <c r="AKR40" s="24" t="e">
        <f t="shared" si="418"/>
        <v>#VALUE!</v>
      </c>
      <c r="AKS40" s="24" t="e">
        <f t="shared" si="419"/>
        <v>#VALUE!</v>
      </c>
      <c r="AKT40">
        <v>-1.7699375592319E-10</v>
      </c>
      <c r="AKU40" t="e">
        <f>bvarHC1^3</f>
        <v>#VALUE!</v>
      </c>
      <c r="AKV40" t="e">
        <f>cvarHC1^3</f>
        <v>#VALUE!</v>
      </c>
      <c r="AKW40" t="e">
        <f>mvarHC1^3</f>
        <v>#VALUE!</v>
      </c>
      <c r="AKX40" s="24" t="e">
        <f t="shared" si="420"/>
        <v>#VALUE!</v>
      </c>
      <c r="AKY40" s="24" t="e">
        <f t="shared" si="421"/>
        <v>#VALUE!</v>
      </c>
      <c r="AKZ40" s="24" t="e">
        <f t="shared" si="422"/>
        <v>#VALUE!</v>
      </c>
      <c r="ALA40">
        <v>-7.7854818866029004E-8</v>
      </c>
      <c r="ALB40" t="e">
        <f>bvarM7^2</f>
        <v>#VALUE!</v>
      </c>
      <c r="ALC40" t="e">
        <f>cvarM7^2</f>
        <v>#VALUE!</v>
      </c>
      <c r="ALD40" t="e">
        <f>mvarM7^2</f>
        <v>#VALUE!</v>
      </c>
      <c r="ALE40" s="24" t="e">
        <f t="shared" si="423"/>
        <v>#VALUE!</v>
      </c>
      <c r="ALF40" s="24" t="e">
        <f t="shared" si="424"/>
        <v>#VALUE!</v>
      </c>
      <c r="ALG40" s="24" t="e">
        <f t="shared" si="425"/>
        <v>#VALUE!</v>
      </c>
      <c r="ALH40"/>
      <c r="ALI40"/>
      <c r="ALJ40"/>
      <c r="ALK40"/>
      <c r="ALL40" s="24">
        <f t="shared" si="426"/>
        <v>0</v>
      </c>
      <c r="ALM40" s="24">
        <f t="shared" si="427"/>
        <v>0</v>
      </c>
      <c r="ALN40" s="24">
        <f t="shared" si="428"/>
        <v>0</v>
      </c>
      <c r="ALO40">
        <v>-9.6377738011671997E-6</v>
      </c>
      <c r="ALP40" t="e">
        <f>bvarM9^3</f>
        <v>#VALUE!</v>
      </c>
      <c r="ALQ40" t="e">
        <f>cvarM9^3</f>
        <v>#VALUE!</v>
      </c>
      <c r="ALR40" t="e">
        <f>mvarM9^3</f>
        <v>#VALUE!</v>
      </c>
      <c r="ALS40" s="24" t="e">
        <f t="shared" si="429"/>
        <v>#VALUE!</v>
      </c>
      <c r="ALT40" s="24" t="e">
        <f t="shared" si="430"/>
        <v>#VALUE!</v>
      </c>
      <c r="ALU40" s="24" t="e">
        <f t="shared" si="431"/>
        <v>#VALUE!</v>
      </c>
      <c r="ALV40">
        <v>5.5270322128483001E-8</v>
      </c>
      <c r="ALW40" t="e">
        <f>bvarM6^2</f>
        <v>#VALUE!</v>
      </c>
      <c r="ALX40" t="e">
        <f>cvarM6^2</f>
        <v>#VALUE!</v>
      </c>
      <c r="ALY40" t="e">
        <f>mvarM6^2</f>
        <v>#VALUE!</v>
      </c>
      <c r="ALZ40" s="24" t="e">
        <f t="shared" si="432"/>
        <v>#VALUE!</v>
      </c>
      <c r="AMA40" s="24" t="e">
        <f t="shared" si="433"/>
        <v>#VALUE!</v>
      </c>
      <c r="AMB40" s="24" t="e">
        <f t="shared" si="434"/>
        <v>#VALUE!</v>
      </c>
      <c r="AMC40">
        <v>-3.0361609731691E-3</v>
      </c>
      <c r="AMD40" t="e">
        <f>bvarM7^2</f>
        <v>#VALUE!</v>
      </c>
      <c r="AME40" t="e">
        <f>cvarM7^2</f>
        <v>#VALUE!</v>
      </c>
      <c r="AMF40" t="e">
        <f>mvarM7^2</f>
        <v>#VALUE!</v>
      </c>
      <c r="AMG40" s="24" t="e">
        <f t="shared" si="435"/>
        <v>#VALUE!</v>
      </c>
      <c r="AMH40" s="24" t="e">
        <f t="shared" si="436"/>
        <v>#VALUE!</v>
      </c>
      <c r="AMI40" s="24" t="e">
        <f t="shared" si="437"/>
        <v>#VALUE!</v>
      </c>
      <c r="AMJ40">
        <v>-2.7203944947136001E-3</v>
      </c>
      <c r="AMK40" t="e">
        <f>bvarM7^2</f>
        <v>#VALUE!</v>
      </c>
      <c r="AML40" t="e">
        <f>cvarM7^2</f>
        <v>#VALUE!</v>
      </c>
      <c r="AMM40" t="e">
        <f>mvarM7^2</f>
        <v>#VALUE!</v>
      </c>
      <c r="AMN40" s="24" t="e">
        <f t="shared" si="438"/>
        <v>#VALUE!</v>
      </c>
      <c r="AMO40" s="24" t="e">
        <f t="shared" si="439"/>
        <v>#VALUE!</v>
      </c>
      <c r="AMP40" s="24" t="e">
        <f t="shared" si="440"/>
        <v>#VALUE!</v>
      </c>
      <c r="AMQ40">
        <v>-1.7026502266985001E-5</v>
      </c>
      <c r="AMR40" t="e">
        <f>bvarM2^3</f>
        <v>#VALUE!</v>
      </c>
      <c r="AMS40" t="e">
        <f>cvarM2^3</f>
        <v>#VALUE!</v>
      </c>
      <c r="AMT40" t="e">
        <f>mvarM2^3</f>
        <v>#VALUE!</v>
      </c>
      <c r="AMU40" s="24" t="e">
        <f t="shared" si="441"/>
        <v>#VALUE!</v>
      </c>
      <c r="AMV40" s="24" t="e">
        <f t="shared" si="442"/>
        <v>#VALUE!</v>
      </c>
      <c r="AMW40" s="24" t="e">
        <f t="shared" si="443"/>
        <v>#VALUE!</v>
      </c>
      <c r="AMX40">
        <v>-0.70388174885909005</v>
      </c>
      <c r="AMY40" t="e">
        <f>bvarM1*bvarM9</f>
        <v>#VALUE!</v>
      </c>
      <c r="AMZ40" t="e">
        <f>cvarM1*cvarM9</f>
        <v>#VALUE!</v>
      </c>
      <c r="ANA40" t="e">
        <f>mvarM1*mvarM9</f>
        <v>#VALUE!</v>
      </c>
      <c r="ANB40" s="24" t="e">
        <f t="shared" si="444"/>
        <v>#VALUE!</v>
      </c>
      <c r="ANC40" s="24" t="e">
        <f t="shared" si="445"/>
        <v>#VALUE!</v>
      </c>
      <c r="AND40" s="24" t="e">
        <f t="shared" si="446"/>
        <v>#VALUE!</v>
      </c>
      <c r="ANE40">
        <v>1.8360785359325E-4</v>
      </c>
      <c r="ANF40" t="e">
        <f>bvarM2*bvarM7</f>
        <v>#VALUE!</v>
      </c>
      <c r="ANG40" t="e">
        <f>cvarM2*cvarM7</f>
        <v>#VALUE!</v>
      </c>
      <c r="ANH40" t="e">
        <f>mvarM2*mvarM7</f>
        <v>#VALUE!</v>
      </c>
      <c r="ANI40" s="24" t="e">
        <f t="shared" si="447"/>
        <v>#VALUE!</v>
      </c>
      <c r="ANJ40" s="24" t="e">
        <f t="shared" si="448"/>
        <v>#VALUE!</v>
      </c>
      <c r="ANK40" s="24" t="e">
        <f t="shared" si="449"/>
        <v>#VALUE!</v>
      </c>
      <c r="ANL40">
        <v>4.1574720252150997E-5</v>
      </c>
      <c r="ANM40" t="e">
        <f>bvarM7*bvarM8</f>
        <v>#VALUE!</v>
      </c>
      <c r="ANN40" t="e">
        <f>cvarM7*cvarM8</f>
        <v>#VALUE!</v>
      </c>
      <c r="ANO40" t="e">
        <f>mvarM7*mvarM8</f>
        <v>#VALUE!</v>
      </c>
      <c r="ANP40" s="24" t="e">
        <f t="shared" si="450"/>
        <v>#VALUE!</v>
      </c>
      <c r="ANQ40" s="24" t="e">
        <f t="shared" si="451"/>
        <v>#VALUE!</v>
      </c>
      <c r="ANR40" s="24" t="e">
        <f t="shared" si="452"/>
        <v>#VALUE!</v>
      </c>
      <c r="ANS40">
        <v>5.4165112680052999E-5</v>
      </c>
      <c r="ANT40" t="e">
        <f>bvarM7^2</f>
        <v>#VALUE!</v>
      </c>
      <c r="ANU40" t="e">
        <f>cvarM7^2</f>
        <v>#VALUE!</v>
      </c>
      <c r="ANV40" t="e">
        <f>mvarM7^2</f>
        <v>#VALUE!</v>
      </c>
      <c r="ANW40" s="24" t="e">
        <f t="shared" si="453"/>
        <v>#VALUE!</v>
      </c>
      <c r="ANX40" s="24" t="e">
        <f t="shared" si="454"/>
        <v>#VALUE!</v>
      </c>
      <c r="ANY40" s="24" t="e">
        <f t="shared" si="455"/>
        <v>#VALUE!</v>
      </c>
      <c r="ANZ40">
        <v>4.3851001142788999E-5</v>
      </c>
      <c r="AOA40" t="e">
        <f>bvarM6*bvarM9</f>
        <v>#VALUE!</v>
      </c>
      <c r="AOB40" t="e">
        <f>cvarM6*cvarM9</f>
        <v>#VALUE!</v>
      </c>
      <c r="AOC40" t="e">
        <f>mvarM6*mvarM9</f>
        <v>#VALUE!</v>
      </c>
      <c r="AOD40" s="24" t="e">
        <f t="shared" si="456"/>
        <v>#VALUE!</v>
      </c>
      <c r="AOE40" s="24" t="e">
        <f t="shared" si="457"/>
        <v>#VALUE!</v>
      </c>
      <c r="AOF40" s="24" t="e">
        <f t="shared" si="458"/>
        <v>#VALUE!</v>
      </c>
      <c r="AOG40">
        <v>8.6220161683614001E-6</v>
      </c>
      <c r="AOH40" t="e">
        <f>bvarM6*bvarM8</f>
        <v>#VALUE!</v>
      </c>
      <c r="AOI40" t="e">
        <f>cvarM6*cvarM8</f>
        <v>#VALUE!</v>
      </c>
      <c r="AOJ40" t="e">
        <f>mvarM6*mvarM8</f>
        <v>#VALUE!</v>
      </c>
      <c r="AOK40" s="24" t="e">
        <f t="shared" si="459"/>
        <v>#VALUE!</v>
      </c>
      <c r="AOL40" s="24" t="e">
        <f t="shared" si="460"/>
        <v>#VALUE!</v>
      </c>
      <c r="AOM40" s="24" t="e">
        <f t="shared" si="461"/>
        <v>#VALUE!</v>
      </c>
      <c r="AON40">
        <v>-1.4105616217692E-5</v>
      </c>
      <c r="AOO40" t="e">
        <f>bvarM4*bvarM8</f>
        <v>#VALUE!</v>
      </c>
      <c r="AOP40" t="e">
        <f>cvarM4*cvarM8</f>
        <v>#VALUE!</v>
      </c>
      <c r="AOQ40" t="e">
        <f>mvarM4*mvarM8</f>
        <v>#VALUE!</v>
      </c>
      <c r="AOR40" s="24" t="e">
        <f t="shared" si="462"/>
        <v>#VALUE!</v>
      </c>
      <c r="AOS40" s="24" t="e">
        <f t="shared" si="463"/>
        <v>#VALUE!</v>
      </c>
      <c r="AOT40" s="24" t="e">
        <f t="shared" si="464"/>
        <v>#VALUE!</v>
      </c>
      <c r="AOU40">
        <v>5.8334079103159001E-5</v>
      </c>
      <c r="AOV40" t="e">
        <f>bvarM2*bvarM6</f>
        <v>#VALUE!</v>
      </c>
      <c r="AOW40" t="e">
        <f>cvarM2*cvarM6</f>
        <v>#VALUE!</v>
      </c>
      <c r="AOX40" t="e">
        <f>mvarM2*mvarM6</f>
        <v>#VALUE!</v>
      </c>
      <c r="AOY40" s="24" t="e">
        <f t="shared" si="465"/>
        <v>#VALUE!</v>
      </c>
      <c r="AOZ40" s="24" t="e">
        <f t="shared" si="466"/>
        <v>#VALUE!</v>
      </c>
      <c r="APA40" s="24" t="e">
        <f t="shared" si="467"/>
        <v>#VALUE!</v>
      </c>
      <c r="APB40">
        <v>1.0623650238947E-6</v>
      </c>
      <c r="APC40" t="e">
        <f>bvarM6*bvarM8</f>
        <v>#VALUE!</v>
      </c>
      <c r="APD40" t="e">
        <f>cvarM6*cvarM8</f>
        <v>#VALUE!</v>
      </c>
      <c r="APE40" t="e">
        <f>mvarM6*mvarM8</f>
        <v>#VALUE!</v>
      </c>
      <c r="APF40" s="24" t="e">
        <f t="shared" si="468"/>
        <v>#VALUE!</v>
      </c>
      <c r="APG40" s="24" t="e">
        <f t="shared" si="469"/>
        <v>#VALUE!</v>
      </c>
      <c r="APH40" s="24" t="e">
        <f t="shared" si="470"/>
        <v>#VALUE!</v>
      </c>
      <c r="API40">
        <v>1.8608958435725E-2</v>
      </c>
      <c r="APJ40" t="e">
        <f>bvarM2^2</f>
        <v>#VALUE!</v>
      </c>
      <c r="APK40" t="e">
        <f>cvarM2^2</f>
        <v>#VALUE!</v>
      </c>
      <c r="APL40" t="e">
        <f>mvarM2^2</f>
        <v>#VALUE!</v>
      </c>
      <c r="APM40" s="24" t="e">
        <f t="shared" si="471"/>
        <v>#VALUE!</v>
      </c>
      <c r="APN40" s="24" t="e">
        <f t="shared" si="472"/>
        <v>#VALUE!</v>
      </c>
      <c r="APO40" s="24" t="e">
        <f t="shared" si="473"/>
        <v>#VALUE!</v>
      </c>
      <c r="APP40">
        <v>-2.4862639063144001E-3</v>
      </c>
      <c r="APQ40" t="e">
        <f>bvarHC2^2</f>
        <v>#VALUE!</v>
      </c>
      <c r="APR40" t="e">
        <f>cvarHC2^2</f>
        <v>#VALUE!</v>
      </c>
      <c r="APS40" t="e">
        <f>mvarHC2^2</f>
        <v>#VALUE!</v>
      </c>
      <c r="APT40" s="24" t="e">
        <f t="shared" si="474"/>
        <v>#VALUE!</v>
      </c>
      <c r="APU40" s="24" t="e">
        <f t="shared" si="475"/>
        <v>#VALUE!</v>
      </c>
      <c r="APV40" s="24" t="e">
        <f t="shared" si="476"/>
        <v>#VALUE!</v>
      </c>
      <c r="APW40">
        <v>-4.5730950163125E-12</v>
      </c>
      <c r="APX40" t="e">
        <f>bvarHC1^3</f>
        <v>#VALUE!</v>
      </c>
      <c r="APY40" t="e">
        <f>cvarHC1^3</f>
        <v>#VALUE!</v>
      </c>
      <c r="APZ40" t="e">
        <f>mvarHC1^3</f>
        <v>#VALUE!</v>
      </c>
      <c r="AQA40" s="24" t="e">
        <f t="shared" si="477"/>
        <v>#VALUE!</v>
      </c>
      <c r="AQB40" s="24" t="e">
        <f t="shared" si="478"/>
        <v>#VALUE!</v>
      </c>
      <c r="AQC40" s="24" t="e">
        <f t="shared" si="479"/>
        <v>#VALUE!</v>
      </c>
      <c r="AQD40">
        <v>3.2231798308433E-5</v>
      </c>
      <c r="AQE40" t="e">
        <f>bvarM6*bvarM7</f>
        <v>#VALUE!</v>
      </c>
      <c r="AQF40" t="e">
        <f>cvarM6*cvarM7</f>
        <v>#VALUE!</v>
      </c>
      <c r="AQG40" t="e">
        <f>mvarM6*mvarM7</f>
        <v>#VALUE!</v>
      </c>
      <c r="AQH40" s="24" t="e">
        <f t="shared" si="480"/>
        <v>#VALUE!</v>
      </c>
      <c r="AQI40" s="24" t="e">
        <f t="shared" si="481"/>
        <v>#VALUE!</v>
      </c>
      <c r="AQJ40" s="24" t="e">
        <f t="shared" si="482"/>
        <v>#VALUE!</v>
      </c>
      <c r="AQK40">
        <v>2.7806280318503E-5</v>
      </c>
      <c r="AQL40" t="e">
        <f>bvarM2*bvarM9</f>
        <v>#VALUE!</v>
      </c>
      <c r="AQM40" t="e">
        <f>cvarM2*cvarM9</f>
        <v>#VALUE!</v>
      </c>
      <c r="AQN40" t="e">
        <f>mvarM2*mvarM9</f>
        <v>#VALUE!</v>
      </c>
      <c r="AQO40" s="24" t="e">
        <f t="shared" si="483"/>
        <v>#VALUE!</v>
      </c>
      <c r="AQP40" s="24" t="e">
        <f t="shared" si="484"/>
        <v>#VALUE!</v>
      </c>
      <c r="AQQ40" s="24" t="e">
        <f t="shared" si="485"/>
        <v>#VALUE!</v>
      </c>
      <c r="AQR40">
        <v>4.4621161155995004E-6</v>
      </c>
      <c r="AQS40" t="e">
        <f>bvarM7*bvarM8</f>
        <v>#VALUE!</v>
      </c>
      <c r="AQT40" t="e">
        <f>cvarM7*cvarM8</f>
        <v>#VALUE!</v>
      </c>
      <c r="AQU40" t="e">
        <f>mvarM7*mvarM8</f>
        <v>#VALUE!</v>
      </c>
      <c r="AQV40" s="24" t="e">
        <f t="shared" si="486"/>
        <v>#VALUE!</v>
      </c>
      <c r="AQW40" s="24" t="e">
        <f t="shared" si="487"/>
        <v>#VALUE!</v>
      </c>
      <c r="AQX40" s="24" t="e">
        <f t="shared" si="488"/>
        <v>#VALUE!</v>
      </c>
      <c r="AQY40">
        <v>6.4619709924572004E-6</v>
      </c>
      <c r="AQZ40" t="e">
        <f>bvarM2^3</f>
        <v>#VALUE!</v>
      </c>
      <c r="ARA40" t="e">
        <f>cvarM2^3</f>
        <v>#VALUE!</v>
      </c>
      <c r="ARB40" t="e">
        <f>mvarM2^3</f>
        <v>#VALUE!</v>
      </c>
      <c r="ARC40" s="24" t="e">
        <f t="shared" si="489"/>
        <v>#VALUE!</v>
      </c>
      <c r="ARD40" s="24" t="e">
        <f t="shared" si="490"/>
        <v>#VALUE!</v>
      </c>
      <c r="ARE40" s="24" t="e">
        <f t="shared" si="491"/>
        <v>#VALUE!</v>
      </c>
      <c r="ARF40">
        <v>-4.8425192594116E-5</v>
      </c>
      <c r="ARG40" t="e">
        <f>bvarM3^2</f>
        <v>#VALUE!</v>
      </c>
      <c r="ARH40" t="e">
        <f>cvarM3^2</f>
        <v>#VALUE!</v>
      </c>
      <c r="ARI40" t="e">
        <f>mvarM3^2</f>
        <v>#VALUE!</v>
      </c>
      <c r="ARJ40" s="24" t="e">
        <f t="shared" si="492"/>
        <v>#VALUE!</v>
      </c>
      <c r="ARK40" s="24" t="e">
        <f t="shared" si="493"/>
        <v>#VALUE!</v>
      </c>
      <c r="ARL40" s="24" t="e">
        <f t="shared" si="494"/>
        <v>#VALUE!</v>
      </c>
      <c r="ARM40">
        <v>3.0798158875490998E-4</v>
      </c>
      <c r="ARN40" t="e">
        <f>bvarM2^2</f>
        <v>#VALUE!</v>
      </c>
      <c r="ARO40" t="e">
        <f>cvarM2^2</f>
        <v>#VALUE!</v>
      </c>
      <c r="ARP40" t="e">
        <f>mvarM2^2</f>
        <v>#VALUE!</v>
      </c>
      <c r="ARQ40" s="24" t="e">
        <f t="shared" si="495"/>
        <v>#VALUE!</v>
      </c>
      <c r="ARR40" s="24" t="e">
        <f t="shared" si="496"/>
        <v>#VALUE!</v>
      </c>
      <c r="ARS40" s="24" t="e">
        <f t="shared" si="497"/>
        <v>#VALUE!</v>
      </c>
      <c r="ART40">
        <v>-1.8537654021419999E-4</v>
      </c>
      <c r="ARU40" t="e">
        <f>bvarM7*bvarM8</f>
        <v>#VALUE!</v>
      </c>
      <c r="ARV40" t="e">
        <f>cvarM7*cvarM8</f>
        <v>#VALUE!</v>
      </c>
      <c r="ARW40" t="e">
        <f>mvarM7*mvarM8</f>
        <v>#VALUE!</v>
      </c>
      <c r="ARX40" s="24" t="e">
        <f t="shared" si="498"/>
        <v>#VALUE!</v>
      </c>
      <c r="ARY40" s="24" t="e">
        <f t="shared" si="499"/>
        <v>#VALUE!</v>
      </c>
      <c r="ARZ40" s="24" t="e">
        <f t="shared" si="500"/>
        <v>#VALUE!</v>
      </c>
      <c r="ASA40">
        <v>-1.3540986001580001E-5</v>
      </c>
      <c r="ASB40" t="e">
        <f>bvarM3*bvarM6</f>
        <v>#VALUE!</v>
      </c>
      <c r="ASC40" t="e">
        <f>cvarM3*cvarM6</f>
        <v>#VALUE!</v>
      </c>
      <c r="ASD40" t="e">
        <f>mvarM3*mvarM6</f>
        <v>#VALUE!</v>
      </c>
      <c r="ASE40" s="24" t="e">
        <f t="shared" si="501"/>
        <v>#VALUE!</v>
      </c>
      <c r="ASF40" s="24" t="e">
        <f t="shared" si="502"/>
        <v>#VALUE!</v>
      </c>
      <c r="ASG40" s="24" t="e">
        <f t="shared" si="503"/>
        <v>#VALUE!</v>
      </c>
      <c r="ASH40">
        <v>1.3991180718631999E-6</v>
      </c>
      <c r="ASI40" t="e">
        <f>bvarM6*bvarM8</f>
        <v>#VALUE!</v>
      </c>
      <c r="ASJ40" t="e">
        <f>cvarM6*cvarM8</f>
        <v>#VALUE!</v>
      </c>
      <c r="ASK40" t="e">
        <f>mvarM6*mvarM8</f>
        <v>#VALUE!</v>
      </c>
      <c r="ASL40" s="24" t="e">
        <f t="shared" si="504"/>
        <v>#VALUE!</v>
      </c>
      <c r="ASM40" s="24" t="e">
        <f t="shared" si="505"/>
        <v>#VALUE!</v>
      </c>
      <c r="ASN40" s="24" t="e">
        <f t="shared" si="506"/>
        <v>#VALUE!</v>
      </c>
      <c r="ASO40">
        <v>9.5331940896785993E-6</v>
      </c>
      <c r="ASP40" t="e">
        <f>bvarM2^3</f>
        <v>#VALUE!</v>
      </c>
      <c r="ASQ40" t="e">
        <f>cvarM2^3</f>
        <v>#VALUE!</v>
      </c>
      <c r="ASR40" t="e">
        <f>mvarM2^3</f>
        <v>#VALUE!</v>
      </c>
      <c r="ASS40" s="24" t="e">
        <f t="shared" si="507"/>
        <v>#VALUE!</v>
      </c>
      <c r="AST40" s="24" t="e">
        <f t="shared" si="508"/>
        <v>#VALUE!</v>
      </c>
      <c r="ASU40" s="24" t="e">
        <f t="shared" si="509"/>
        <v>#VALUE!</v>
      </c>
      <c r="ASV40">
        <v>5.9952992973218002E-7</v>
      </c>
      <c r="ASW40" t="e">
        <f>bvarHC1^2</f>
        <v>#VALUE!</v>
      </c>
      <c r="ASX40" t="e">
        <f>cvarHC1^2</f>
        <v>#VALUE!</v>
      </c>
      <c r="ASY40" t="e">
        <f>mvarHC1^2</f>
        <v>#VALUE!</v>
      </c>
      <c r="ASZ40" s="24" t="e">
        <f t="shared" si="510"/>
        <v>#VALUE!</v>
      </c>
      <c r="ATA40" s="24" t="e">
        <f t="shared" si="511"/>
        <v>#VALUE!</v>
      </c>
      <c r="ATB40" s="24" t="e">
        <f t="shared" si="512"/>
        <v>#VALUE!</v>
      </c>
      <c r="ATC40">
        <v>1.9447553328442E-9</v>
      </c>
      <c r="ATD40" t="e">
        <f>bvarHC1^2</f>
        <v>#VALUE!</v>
      </c>
      <c r="ATE40" t="e">
        <f>cvarHC1^2</f>
        <v>#VALUE!</v>
      </c>
      <c r="ATF40" t="e">
        <f>mvarHC1^2</f>
        <v>#VALUE!</v>
      </c>
      <c r="ATG40" s="24" t="e">
        <f t="shared" si="513"/>
        <v>#VALUE!</v>
      </c>
      <c r="ATH40" s="24" t="e">
        <f t="shared" si="514"/>
        <v>#VALUE!</v>
      </c>
      <c r="ATI40" s="24" t="e">
        <f t="shared" si="515"/>
        <v>#VALUE!</v>
      </c>
      <c r="ATJ40">
        <v>-5.4130996652387998E-5</v>
      </c>
      <c r="ATK40" t="e">
        <f>bvarHC2^2</f>
        <v>#VALUE!</v>
      </c>
      <c r="ATL40" t="e">
        <f>cvarHC2^2</f>
        <v>#VALUE!</v>
      </c>
      <c r="ATM40" t="e">
        <f>mvarHC2^2</f>
        <v>#VALUE!</v>
      </c>
      <c r="ATN40" s="24" t="e">
        <f t="shared" si="516"/>
        <v>#VALUE!</v>
      </c>
      <c r="ATO40" s="24" t="e">
        <f t="shared" si="517"/>
        <v>#VALUE!</v>
      </c>
      <c r="ATP40" s="24" t="e">
        <f t="shared" si="518"/>
        <v>#VALUE!</v>
      </c>
      <c r="ATQ40">
        <v>4.3361786964418002E-5</v>
      </c>
      <c r="ATR40" t="e">
        <f>bvarM2*bvarM6</f>
        <v>#VALUE!</v>
      </c>
      <c r="ATS40" t="e">
        <f>cvarM2*cvarM6</f>
        <v>#VALUE!</v>
      </c>
      <c r="ATT40" t="e">
        <f>mvarM2*mvarM6</f>
        <v>#VALUE!</v>
      </c>
      <c r="ATU40" s="24" t="e">
        <f t="shared" si="519"/>
        <v>#VALUE!</v>
      </c>
      <c r="ATV40" s="24" t="e">
        <f t="shared" si="520"/>
        <v>#VALUE!</v>
      </c>
      <c r="ATW40" s="24" t="e">
        <f t="shared" si="521"/>
        <v>#VALUE!</v>
      </c>
      <c r="ATX40">
        <v>-6.4917923036850995E-7</v>
      </c>
      <c r="ATY40" t="e">
        <f>bvarM4*bvarM7</f>
        <v>#VALUE!</v>
      </c>
      <c r="ATZ40" t="e">
        <f>cvarM4*cvarM7</f>
        <v>#VALUE!</v>
      </c>
      <c r="AUA40" t="e">
        <f>mvarM4*mvarM7</f>
        <v>#VALUE!</v>
      </c>
      <c r="AUB40" s="24" t="e">
        <f t="shared" si="522"/>
        <v>#VALUE!</v>
      </c>
      <c r="AUC40" s="24" t="e">
        <f t="shared" si="523"/>
        <v>#VALUE!</v>
      </c>
      <c r="AUD40" s="24" t="e">
        <f t="shared" si="524"/>
        <v>#VALUE!</v>
      </c>
      <c r="AUE40">
        <v>-1.5769797502216001E-4</v>
      </c>
      <c r="AUF40" t="e">
        <f>bvarM2^2</f>
        <v>#VALUE!</v>
      </c>
      <c r="AUG40" t="e">
        <f>cvarM2^2</f>
        <v>#VALUE!</v>
      </c>
      <c r="AUH40" t="e">
        <f>mvarM2^2</f>
        <v>#VALUE!</v>
      </c>
      <c r="AUI40" s="24" t="e">
        <f t="shared" si="525"/>
        <v>#VALUE!</v>
      </c>
      <c r="AUJ40" s="24" t="e">
        <f t="shared" si="526"/>
        <v>#VALUE!</v>
      </c>
      <c r="AUK40" s="24" t="e">
        <f t="shared" si="527"/>
        <v>#VALUE!</v>
      </c>
      <c r="AUL40">
        <v>1.1903411472960999E-3</v>
      </c>
      <c r="AUM40" t="e">
        <f>bvarM2^2</f>
        <v>#VALUE!</v>
      </c>
      <c r="AUN40" t="e">
        <f>cvarM2^2</f>
        <v>#VALUE!</v>
      </c>
      <c r="AUO40" t="e">
        <f>mvarM2^2</f>
        <v>#VALUE!</v>
      </c>
      <c r="AUP40" s="24" t="e">
        <f t="shared" si="528"/>
        <v>#VALUE!</v>
      </c>
      <c r="AUQ40" s="24" t="e">
        <f t="shared" si="529"/>
        <v>#VALUE!</v>
      </c>
      <c r="AUR40" s="24" t="e">
        <f t="shared" si="530"/>
        <v>#VALUE!</v>
      </c>
      <c r="AUS40">
        <v>4.8790546080208998E-5</v>
      </c>
      <c r="AUT40" t="e">
        <f>bvarM4^2</f>
        <v>#VALUE!</v>
      </c>
      <c r="AUU40" t="e">
        <f>cvarM4^2</f>
        <v>#VALUE!</v>
      </c>
      <c r="AUV40" t="e">
        <f>mvarM4^2</f>
        <v>#VALUE!</v>
      </c>
      <c r="AUW40" s="24" t="e">
        <f t="shared" si="531"/>
        <v>#VALUE!</v>
      </c>
      <c r="AUX40" s="24" t="e">
        <f t="shared" si="532"/>
        <v>#VALUE!</v>
      </c>
      <c r="AUY40" s="24" t="e">
        <f t="shared" si="533"/>
        <v>#VALUE!</v>
      </c>
      <c r="AUZ40">
        <v>1.1375396092781001E-3</v>
      </c>
      <c r="AVA40" t="e">
        <f>bvarM7*bvarM8</f>
        <v>#VALUE!</v>
      </c>
      <c r="AVB40" t="e">
        <f>cvarM7*cvarM8</f>
        <v>#VALUE!</v>
      </c>
      <c r="AVC40" t="e">
        <f>mvarM7*mvarM8</f>
        <v>#VALUE!</v>
      </c>
      <c r="AVD40" s="24" t="e">
        <f t="shared" si="534"/>
        <v>#VALUE!</v>
      </c>
      <c r="AVE40" s="24" t="e">
        <f t="shared" si="535"/>
        <v>#VALUE!</v>
      </c>
      <c r="AVF40" s="24" t="e">
        <f t="shared" si="536"/>
        <v>#VALUE!</v>
      </c>
      <c r="AVG40">
        <v>4.4528302145516002E-5</v>
      </c>
      <c r="AVH40" t="e">
        <f>bvarM2*bvarM6</f>
        <v>#VALUE!</v>
      </c>
      <c r="AVI40" t="e">
        <f>cvarM2*cvarM6</f>
        <v>#VALUE!</v>
      </c>
      <c r="AVJ40" t="e">
        <f>mvarM2*mvarM6</f>
        <v>#VALUE!</v>
      </c>
      <c r="AVK40" s="24" t="e">
        <f t="shared" si="537"/>
        <v>#VALUE!</v>
      </c>
      <c r="AVL40" s="24" t="e">
        <f t="shared" si="538"/>
        <v>#VALUE!</v>
      </c>
      <c r="AVM40" s="24" t="e">
        <f t="shared" si="539"/>
        <v>#VALUE!</v>
      </c>
      <c r="AVN40">
        <v>-4.5571138598582998E-7</v>
      </c>
      <c r="AVO40" t="e">
        <f>bvarM4*bvarM7</f>
        <v>#VALUE!</v>
      </c>
      <c r="AVP40" t="e">
        <f>cvarM4*cvarM7</f>
        <v>#VALUE!</v>
      </c>
      <c r="AVQ40" t="e">
        <f>mvarM4*mvarM7</f>
        <v>#VALUE!</v>
      </c>
      <c r="AVR40" s="24" t="e">
        <f t="shared" si="540"/>
        <v>#VALUE!</v>
      </c>
      <c r="AVS40" s="24" t="e">
        <f t="shared" si="541"/>
        <v>#VALUE!</v>
      </c>
      <c r="AVT40" s="24" t="e">
        <f t="shared" si="542"/>
        <v>#VALUE!</v>
      </c>
      <c r="AVU40">
        <v>64240.523873311999</v>
      </c>
      <c r="AVV40" t="e">
        <f>bvarM1^2</f>
        <v>#VALUE!</v>
      </c>
      <c r="AVW40" t="e">
        <f>cvarM1^2</f>
        <v>#VALUE!</v>
      </c>
      <c r="AVX40" t="e">
        <f>mvarM1^2</f>
        <v>#VALUE!</v>
      </c>
      <c r="AVY40" s="24" t="e">
        <f t="shared" si="543"/>
        <v>#VALUE!</v>
      </c>
      <c r="AVZ40" s="24" t="e">
        <f t="shared" si="544"/>
        <v>#VALUE!</v>
      </c>
      <c r="AWA40" s="24" t="e">
        <f t="shared" si="545"/>
        <v>#VALUE!</v>
      </c>
      <c r="AWB40">
        <v>-1.1861885439979001E-10</v>
      </c>
      <c r="AWC40" t="e">
        <f>bvarHC1^3</f>
        <v>#VALUE!</v>
      </c>
      <c r="AWD40" t="e">
        <f>cvarHC1^3</f>
        <v>#VALUE!</v>
      </c>
      <c r="AWE40" t="e">
        <f>mvarHC1^3</f>
        <v>#VALUE!</v>
      </c>
      <c r="AWF40" s="24" t="e">
        <f t="shared" si="546"/>
        <v>#VALUE!</v>
      </c>
      <c r="AWG40" s="24" t="e">
        <f t="shared" si="547"/>
        <v>#VALUE!</v>
      </c>
      <c r="AWH40" s="24" t="e">
        <f t="shared" si="548"/>
        <v>#VALUE!</v>
      </c>
      <c r="AWI40">
        <v>6.2846124175885003E-6</v>
      </c>
      <c r="AWJ40" t="e">
        <f>bvarM6^2</f>
        <v>#VALUE!</v>
      </c>
      <c r="AWK40" t="e">
        <f>cvarM6^2</f>
        <v>#VALUE!</v>
      </c>
      <c r="AWL40" t="e">
        <f>mvarM6^2</f>
        <v>#VALUE!</v>
      </c>
      <c r="AWM40" s="24" t="e">
        <f t="shared" si="549"/>
        <v>#VALUE!</v>
      </c>
      <c r="AWN40" s="24" t="e">
        <f t="shared" si="550"/>
        <v>#VALUE!</v>
      </c>
      <c r="AWO40" s="24" t="e">
        <f t="shared" si="551"/>
        <v>#VALUE!</v>
      </c>
      <c r="AWP40">
        <v>-6.1795409565214006E-5</v>
      </c>
      <c r="AWQ40" t="e">
        <f>bvarM3*bvarM8</f>
        <v>#VALUE!</v>
      </c>
      <c r="AWR40" t="e">
        <f>cvarM3*cvarM8</f>
        <v>#VALUE!</v>
      </c>
      <c r="AWS40" t="e">
        <f>mvarM3*mvarM8</f>
        <v>#VALUE!</v>
      </c>
      <c r="AWT40" s="24" t="e">
        <f t="shared" si="552"/>
        <v>#VALUE!</v>
      </c>
      <c r="AWU40" s="24" t="e">
        <f t="shared" si="553"/>
        <v>#VALUE!</v>
      </c>
      <c r="AWV40" s="24" t="e">
        <f t="shared" si="554"/>
        <v>#VALUE!</v>
      </c>
      <c r="AWW40">
        <v>-8.1225768189316001E-5</v>
      </c>
      <c r="AWX40" t="e">
        <f>bvarM3^2</f>
        <v>#VALUE!</v>
      </c>
      <c r="AWY40" t="e">
        <f>cvarM3^2</f>
        <v>#VALUE!</v>
      </c>
      <c r="AWZ40" t="e">
        <f>mvarM3^2</f>
        <v>#VALUE!</v>
      </c>
      <c r="AXA40" s="24" t="e">
        <f t="shared" si="555"/>
        <v>#VALUE!</v>
      </c>
      <c r="AXB40" s="24" t="e">
        <f t="shared" si="556"/>
        <v>#VALUE!</v>
      </c>
      <c r="AXC40" s="24" t="e">
        <f t="shared" si="557"/>
        <v>#VALUE!</v>
      </c>
      <c r="AXD40">
        <v>-1.0742519200286E-5</v>
      </c>
      <c r="AXE40" t="e">
        <f>bvarHC2^2</f>
        <v>#VALUE!</v>
      </c>
      <c r="AXF40" t="e">
        <f>cvarHC2^2</f>
        <v>#VALUE!</v>
      </c>
      <c r="AXG40" t="e">
        <f>mvarHC2^2</f>
        <v>#VALUE!</v>
      </c>
      <c r="AXH40" s="24" t="e">
        <f t="shared" si="558"/>
        <v>#VALUE!</v>
      </c>
      <c r="AXI40" s="24" t="e">
        <f t="shared" si="559"/>
        <v>#VALUE!</v>
      </c>
      <c r="AXJ40" s="24" t="e">
        <f t="shared" si="560"/>
        <v>#VALUE!</v>
      </c>
      <c r="AXK40">
        <v>1.5267092057593E-3</v>
      </c>
      <c r="AXL40" t="e">
        <f>bvarM6^2</f>
        <v>#VALUE!</v>
      </c>
      <c r="AXM40" t="e">
        <f>cvarM6^2</f>
        <v>#VALUE!</v>
      </c>
      <c r="AXN40" t="e">
        <f>mvarM6^2</f>
        <v>#VALUE!</v>
      </c>
      <c r="AXO40" s="24" t="e">
        <f t="shared" si="561"/>
        <v>#VALUE!</v>
      </c>
      <c r="AXP40" s="24" t="e">
        <f t="shared" si="562"/>
        <v>#VALUE!</v>
      </c>
      <c r="AXQ40" s="24" t="e">
        <f t="shared" si="563"/>
        <v>#VALUE!</v>
      </c>
      <c r="AXR40">
        <v>-1.2270193614941E-10</v>
      </c>
      <c r="AXS40" t="e">
        <f>bvarHC1^3</f>
        <v>#VALUE!</v>
      </c>
      <c r="AXT40" t="e">
        <f>cvarHC1^3</f>
        <v>#VALUE!</v>
      </c>
      <c r="AXU40" t="e">
        <f>mvarHC1^3</f>
        <v>#VALUE!</v>
      </c>
      <c r="AXV40" s="24" t="e">
        <f t="shared" si="564"/>
        <v>#VALUE!</v>
      </c>
      <c r="AXW40" s="24" t="e">
        <f t="shared" si="565"/>
        <v>#VALUE!</v>
      </c>
      <c r="AXX40" s="24" t="e">
        <f t="shared" si="566"/>
        <v>#VALUE!</v>
      </c>
      <c r="AXY40">
        <v>-4.6451275946240997E-7</v>
      </c>
      <c r="AXZ40" t="e">
        <f>bvarM4*bvarM9</f>
        <v>#VALUE!</v>
      </c>
      <c r="AYA40" t="e">
        <f>cvarM4*cvarM9</f>
        <v>#VALUE!</v>
      </c>
      <c r="AYB40" t="e">
        <f>mvarM4*mvarM9</f>
        <v>#VALUE!</v>
      </c>
      <c r="AYC40" s="24" t="e">
        <f t="shared" si="567"/>
        <v>#VALUE!</v>
      </c>
      <c r="AYD40" s="24" t="e">
        <f t="shared" si="568"/>
        <v>#VALUE!</v>
      </c>
      <c r="AYE40" s="24" t="e">
        <f t="shared" si="569"/>
        <v>#VALUE!</v>
      </c>
      <c r="AYF40">
        <v>-3.6324175054975002E-6</v>
      </c>
      <c r="AYG40" t="e">
        <f>bvarM4*bvarM7</f>
        <v>#VALUE!</v>
      </c>
      <c r="AYH40" t="e">
        <f>cvarM4*cvarM7</f>
        <v>#VALUE!</v>
      </c>
      <c r="AYI40" t="e">
        <f>mvarM4*mvarM7</f>
        <v>#VALUE!</v>
      </c>
      <c r="AYJ40" s="24" t="e">
        <f t="shared" si="570"/>
        <v>#VALUE!</v>
      </c>
      <c r="AYK40" s="24" t="e">
        <f t="shared" si="571"/>
        <v>#VALUE!</v>
      </c>
      <c r="AYL40" s="24" t="e">
        <f t="shared" si="572"/>
        <v>#VALUE!</v>
      </c>
      <c r="AYM40">
        <v>2.0604148174568002E-3</v>
      </c>
      <c r="AYN40" t="e">
        <f>bvarM6^2</f>
        <v>#VALUE!</v>
      </c>
      <c r="AYO40" t="e">
        <f>cvarM6^2</f>
        <v>#VALUE!</v>
      </c>
      <c r="AYP40" t="e">
        <f>mvarM6^2</f>
        <v>#VALUE!</v>
      </c>
      <c r="AYQ40" s="24" t="e">
        <f t="shared" si="573"/>
        <v>#VALUE!</v>
      </c>
      <c r="AYR40" s="24" t="e">
        <f t="shared" si="574"/>
        <v>#VALUE!</v>
      </c>
      <c r="AYS40" s="24" t="e">
        <f t="shared" si="575"/>
        <v>#VALUE!</v>
      </c>
      <c r="AYT40">
        <v>6.1843005922274002E-6</v>
      </c>
      <c r="AYU40" t="e">
        <f>bvarM7*bvarM8</f>
        <v>#VALUE!</v>
      </c>
      <c r="AYV40" t="e">
        <f>cvarM7*cvarM8</f>
        <v>#VALUE!</v>
      </c>
      <c r="AYW40" t="e">
        <f>mvarM7*mvarM8</f>
        <v>#VALUE!</v>
      </c>
      <c r="AYX40" s="24" t="e">
        <f t="shared" si="576"/>
        <v>#VALUE!</v>
      </c>
      <c r="AYY40" s="24" t="e">
        <f t="shared" si="577"/>
        <v>#VALUE!</v>
      </c>
      <c r="AYZ40" s="24" t="e">
        <f t="shared" si="578"/>
        <v>#VALUE!</v>
      </c>
      <c r="AZA40">
        <v>-1.7200759894833999E-4</v>
      </c>
      <c r="AZB40" t="e">
        <f>bvarM7*bvarM9</f>
        <v>#VALUE!</v>
      </c>
      <c r="AZC40" t="e">
        <f>cvarM7*cvarM9</f>
        <v>#VALUE!</v>
      </c>
      <c r="AZD40" t="e">
        <f>mvarM7*mvarM9</f>
        <v>#VALUE!</v>
      </c>
      <c r="AZE40" s="24" t="e">
        <f t="shared" si="579"/>
        <v>#VALUE!</v>
      </c>
      <c r="AZF40" s="24" t="e">
        <f t="shared" si="580"/>
        <v>#VALUE!</v>
      </c>
      <c r="AZG40" s="24" t="e">
        <f t="shared" si="581"/>
        <v>#VALUE!</v>
      </c>
      <c r="AZH40">
        <v>-3.8399985264235998E-5</v>
      </c>
      <c r="AZI40" t="e">
        <f>bvarM6^3</f>
        <v>#VALUE!</v>
      </c>
      <c r="AZJ40" t="e">
        <f>cvarM6^3</f>
        <v>#VALUE!</v>
      </c>
      <c r="AZK40" t="e">
        <f>mvarM6^3</f>
        <v>#VALUE!</v>
      </c>
      <c r="AZL40" s="24" t="e">
        <f t="shared" si="582"/>
        <v>#VALUE!</v>
      </c>
      <c r="AZM40" s="24" t="e">
        <f t="shared" si="583"/>
        <v>#VALUE!</v>
      </c>
      <c r="AZN40" s="24" t="e">
        <f t="shared" si="584"/>
        <v>#VALUE!</v>
      </c>
      <c r="AZO40">
        <v>-3.0081198344439001E-6</v>
      </c>
      <c r="AZP40" t="e">
        <f>bvarM8*bvarM9</f>
        <v>#VALUE!</v>
      </c>
      <c r="AZQ40" t="e">
        <f>cvarM8*cvarM9</f>
        <v>#VALUE!</v>
      </c>
      <c r="AZR40" t="e">
        <f>mvarM8*mvarM9</f>
        <v>#VALUE!</v>
      </c>
      <c r="AZS40" s="24" t="e">
        <f t="shared" si="585"/>
        <v>#VALUE!</v>
      </c>
      <c r="AZT40" s="24" t="e">
        <f t="shared" si="586"/>
        <v>#VALUE!</v>
      </c>
      <c r="AZU40" s="24" t="e">
        <f t="shared" si="587"/>
        <v>#VALUE!</v>
      </c>
      <c r="AZV40">
        <v>-1.3907345263347999E-4</v>
      </c>
      <c r="AZW40" t="e">
        <f>bvarM3*bvarM8</f>
        <v>#VALUE!</v>
      </c>
      <c r="AZX40" t="e">
        <f>cvarM3*cvarM8</f>
        <v>#VALUE!</v>
      </c>
      <c r="AZY40" t="e">
        <f>mvarM3*mvarM8</f>
        <v>#VALUE!</v>
      </c>
      <c r="AZZ40" s="24" t="e">
        <f t="shared" si="588"/>
        <v>#VALUE!</v>
      </c>
      <c r="BAA40" s="24" t="e">
        <f t="shared" si="589"/>
        <v>#VALUE!</v>
      </c>
      <c r="BAB40" s="24" t="e">
        <f t="shared" si="590"/>
        <v>#VALUE!</v>
      </c>
      <c r="BAC40">
        <v>-9.3079997860711996E-12</v>
      </c>
      <c r="BAD40" t="e">
        <f>bvarHC1^3</f>
        <v>#VALUE!</v>
      </c>
      <c r="BAE40" t="e">
        <f>cvarHC1^3</f>
        <v>#VALUE!</v>
      </c>
      <c r="BAF40" t="e">
        <f>mvarHC1^3</f>
        <v>#VALUE!</v>
      </c>
      <c r="BAG40" s="24" t="e">
        <f t="shared" si="591"/>
        <v>#VALUE!</v>
      </c>
      <c r="BAH40" s="24" t="e">
        <f t="shared" si="592"/>
        <v>#VALUE!</v>
      </c>
      <c r="BAI40" s="24" t="e">
        <f t="shared" si="593"/>
        <v>#VALUE!</v>
      </c>
      <c r="BAJ40">
        <v>-2.6253420294268E-6</v>
      </c>
      <c r="BAK40" t="e">
        <f>bvarM6*bvarM9</f>
        <v>#VALUE!</v>
      </c>
      <c r="BAL40" t="e">
        <f>cvarM6*cvarM9</f>
        <v>#VALUE!</v>
      </c>
      <c r="BAM40" t="e">
        <f>mvarM6*mvarM9</f>
        <v>#VALUE!</v>
      </c>
      <c r="BAN40" s="24" t="e">
        <f t="shared" si="594"/>
        <v>#VALUE!</v>
      </c>
      <c r="BAO40" s="24" t="e">
        <f t="shared" si="595"/>
        <v>#VALUE!</v>
      </c>
      <c r="BAP40" s="24" t="e">
        <f t="shared" si="596"/>
        <v>#VALUE!</v>
      </c>
      <c r="BAQ40">
        <v>-7.8840051060851996E-6</v>
      </c>
      <c r="BAR40" t="e">
        <f>bvarM6^2</f>
        <v>#VALUE!</v>
      </c>
      <c r="BAS40" t="e">
        <f>cvarM6^2</f>
        <v>#VALUE!</v>
      </c>
      <c r="BAT40" t="e">
        <f>mvarM6^2</f>
        <v>#VALUE!</v>
      </c>
      <c r="BAU40" s="24" t="e">
        <f t="shared" si="597"/>
        <v>#VALUE!</v>
      </c>
      <c r="BAV40" s="24" t="e">
        <f t="shared" si="598"/>
        <v>#VALUE!</v>
      </c>
      <c r="BAW40" s="24" t="e">
        <f t="shared" si="599"/>
        <v>#VALUE!</v>
      </c>
      <c r="BAX40">
        <v>9.0198789110303005E-4</v>
      </c>
      <c r="BAY40" t="e">
        <f>bvarM6^2</f>
        <v>#VALUE!</v>
      </c>
      <c r="BAZ40" t="e">
        <f>cvarM6^2</f>
        <v>#VALUE!</v>
      </c>
      <c r="BBA40" t="e">
        <f>mvarM6^2</f>
        <v>#VALUE!</v>
      </c>
      <c r="BBB40" s="24" t="e">
        <f t="shared" si="600"/>
        <v>#VALUE!</v>
      </c>
      <c r="BBC40" s="24" t="e">
        <f t="shared" si="601"/>
        <v>#VALUE!</v>
      </c>
      <c r="BBD40" s="24" t="e">
        <f t="shared" si="602"/>
        <v>#VALUE!</v>
      </c>
      <c r="BBE40">
        <v>-8.9064964246553002E-6</v>
      </c>
      <c r="BBF40" t="e">
        <f>bvarM6*bvarM7</f>
        <v>#VALUE!</v>
      </c>
      <c r="BBG40" t="e">
        <f>cvarM6*cvarM7</f>
        <v>#VALUE!</v>
      </c>
      <c r="BBH40" t="e">
        <f>mvarM6*mvarM7</f>
        <v>#VALUE!</v>
      </c>
      <c r="BBI40" s="24" t="e">
        <f t="shared" si="603"/>
        <v>#VALUE!</v>
      </c>
      <c r="BBJ40" s="24" t="e">
        <f t="shared" si="604"/>
        <v>#VALUE!</v>
      </c>
      <c r="BBK40" s="24" t="e">
        <f t="shared" si="605"/>
        <v>#VALUE!</v>
      </c>
      <c r="BBL40">
        <v>3.7057866127159998E-6</v>
      </c>
      <c r="BBM40" t="e">
        <f>bvarM3*bvarM7</f>
        <v>#VALUE!</v>
      </c>
      <c r="BBN40" t="e">
        <f>cvarM3*cvarM7</f>
        <v>#VALUE!</v>
      </c>
      <c r="BBO40" t="e">
        <f>mvarM3*mvarM7</f>
        <v>#VALUE!</v>
      </c>
      <c r="BBP40" s="24" t="e">
        <f t="shared" si="606"/>
        <v>#VALUE!</v>
      </c>
      <c r="BBQ40" s="24" t="e">
        <f t="shared" si="607"/>
        <v>#VALUE!</v>
      </c>
      <c r="BBR40" s="24" t="e">
        <f t="shared" si="608"/>
        <v>#VALUE!</v>
      </c>
      <c r="BBS40">
        <v>1.2685516670951E-3</v>
      </c>
      <c r="BBT40" t="e">
        <f>bvarM6^2</f>
        <v>#VALUE!</v>
      </c>
      <c r="BBU40" t="e">
        <f>cvarM6^2</f>
        <v>#VALUE!</v>
      </c>
      <c r="BBV40" t="e">
        <f>mvarM6^2</f>
        <v>#VALUE!</v>
      </c>
      <c r="BBW40" s="24" t="e">
        <f t="shared" si="609"/>
        <v>#VALUE!</v>
      </c>
      <c r="BBX40" s="24" t="e">
        <f t="shared" si="610"/>
        <v>#VALUE!</v>
      </c>
      <c r="BBY40" s="24" t="e">
        <f t="shared" si="611"/>
        <v>#VALUE!</v>
      </c>
      <c r="BBZ40">
        <v>-5.0112916529975003E-6</v>
      </c>
      <c r="BCA40" t="e">
        <f>bvarM3*bvarM8</f>
        <v>#VALUE!</v>
      </c>
      <c r="BCB40" t="e">
        <f>cvarM3*cvarM8</f>
        <v>#VALUE!</v>
      </c>
      <c r="BCC40" t="e">
        <f>mvarM3*mvarM8</f>
        <v>#VALUE!</v>
      </c>
      <c r="BCD40" s="24" t="e">
        <f t="shared" si="612"/>
        <v>#VALUE!</v>
      </c>
      <c r="BCE40" s="24" t="e">
        <f t="shared" si="613"/>
        <v>#VALUE!</v>
      </c>
      <c r="BCF40" s="24" t="e">
        <f t="shared" si="614"/>
        <v>#VALUE!</v>
      </c>
      <c r="BCG40">
        <v>3.7069872575834E-6</v>
      </c>
      <c r="BCH40" t="e">
        <f>bvarM4*bvarM7</f>
        <v>#VALUE!</v>
      </c>
      <c r="BCI40" t="e">
        <f>cvarM4*cvarM7</f>
        <v>#VALUE!</v>
      </c>
      <c r="BCJ40" t="e">
        <f>mvarM4*mvarM7</f>
        <v>#VALUE!</v>
      </c>
      <c r="BCK40" s="24" t="e">
        <f t="shared" si="615"/>
        <v>#VALUE!</v>
      </c>
      <c r="BCL40" s="24" t="e">
        <f t="shared" si="616"/>
        <v>#VALUE!</v>
      </c>
      <c r="BCM40" s="24" t="e">
        <f t="shared" si="617"/>
        <v>#VALUE!</v>
      </c>
      <c r="BCN40">
        <v>-5.3697512282319002E-6</v>
      </c>
      <c r="BCO40" t="e">
        <f>bvarM4^3</f>
        <v>#VALUE!</v>
      </c>
      <c r="BCP40" t="e">
        <f>cvarM4^3</f>
        <v>#VALUE!</v>
      </c>
      <c r="BCQ40" t="e">
        <f>mvarM4^3</f>
        <v>#VALUE!</v>
      </c>
      <c r="BCR40" s="24" t="e">
        <f t="shared" si="618"/>
        <v>#VALUE!</v>
      </c>
      <c r="BCS40" s="24" t="e">
        <f t="shared" si="619"/>
        <v>#VALUE!</v>
      </c>
      <c r="BCT40" s="24" t="e">
        <f t="shared" si="620"/>
        <v>#VALUE!</v>
      </c>
      <c r="BCU40">
        <v>-8.5636895868613994E-6</v>
      </c>
      <c r="BCV40" t="e">
        <f>bvarM6*bvarM7</f>
        <v>#VALUE!</v>
      </c>
      <c r="BCW40" t="e">
        <f>cvarM6*cvarM7</f>
        <v>#VALUE!</v>
      </c>
      <c r="BCX40" t="e">
        <f>mvarM6*mvarM7</f>
        <v>#VALUE!</v>
      </c>
      <c r="BCY40" s="24" t="e">
        <f t="shared" si="621"/>
        <v>#VALUE!</v>
      </c>
      <c r="BCZ40" s="24" t="e">
        <f t="shared" si="622"/>
        <v>#VALUE!</v>
      </c>
      <c r="BDA40" s="24" t="e">
        <f t="shared" si="623"/>
        <v>#VALUE!</v>
      </c>
      <c r="BDB40">
        <v>-3.9808573409393004E-6</v>
      </c>
      <c r="BDC40" t="e">
        <f>bvarM4*bvarM8</f>
        <v>#VALUE!</v>
      </c>
      <c r="BDD40" t="e">
        <f>cvarM4*cvarM8</f>
        <v>#VALUE!</v>
      </c>
      <c r="BDE40" t="e">
        <f>mvarM4*mvarM8</f>
        <v>#VALUE!</v>
      </c>
      <c r="BDF40" s="24" t="e">
        <f t="shared" si="624"/>
        <v>#VALUE!</v>
      </c>
      <c r="BDG40" s="24" t="e">
        <f t="shared" si="625"/>
        <v>#VALUE!</v>
      </c>
      <c r="BDH40" s="24" t="e">
        <f t="shared" si="626"/>
        <v>#VALUE!</v>
      </c>
      <c r="BDI40">
        <v>1.1077650614018E-6</v>
      </c>
      <c r="BDJ40" t="e">
        <f>bvarM3^3</f>
        <v>#VALUE!</v>
      </c>
      <c r="BDK40" t="e">
        <f>cvarM3^3</f>
        <v>#VALUE!</v>
      </c>
      <c r="BDL40" t="e">
        <f>mvarM3^3</f>
        <v>#VALUE!</v>
      </c>
      <c r="BDM40" s="24" t="e">
        <f t="shared" si="627"/>
        <v>#VALUE!</v>
      </c>
      <c r="BDN40" s="24" t="e">
        <f t="shared" si="628"/>
        <v>#VALUE!</v>
      </c>
      <c r="BDO40" s="24" t="e">
        <f t="shared" si="629"/>
        <v>#VALUE!</v>
      </c>
      <c r="BDP40">
        <v>1.1844951188667001E-5</v>
      </c>
      <c r="BDQ40" t="e">
        <f>bvarM6*bvarM8</f>
        <v>#VALUE!</v>
      </c>
      <c r="BDR40" t="e">
        <f>cvarM6*cvarM8</f>
        <v>#VALUE!</v>
      </c>
      <c r="BDS40" t="e">
        <f>mvarM6*mvarM8</f>
        <v>#VALUE!</v>
      </c>
      <c r="BDT40" s="24" t="e">
        <f t="shared" si="630"/>
        <v>#VALUE!</v>
      </c>
      <c r="BDU40" s="24" t="e">
        <f t="shared" si="631"/>
        <v>#VALUE!</v>
      </c>
      <c r="BDV40" s="24" t="e">
        <f t="shared" si="632"/>
        <v>#VALUE!</v>
      </c>
      <c r="BDW40">
        <v>3.3063447953952001E-6</v>
      </c>
      <c r="BDX40" t="e">
        <f>bvarM4*bvarM7</f>
        <v>#VALUE!</v>
      </c>
      <c r="BDY40" t="e">
        <f>cvarM4*cvarM7</f>
        <v>#VALUE!</v>
      </c>
      <c r="BDZ40" t="e">
        <f>mvarM4*mvarM7</f>
        <v>#VALUE!</v>
      </c>
      <c r="BEA40" s="24" t="e">
        <f t="shared" si="633"/>
        <v>#VALUE!</v>
      </c>
      <c r="BEB40" s="24" t="e">
        <f t="shared" si="634"/>
        <v>#VALUE!</v>
      </c>
      <c r="BEC40" s="24" t="e">
        <f t="shared" si="635"/>
        <v>#VALUE!</v>
      </c>
      <c r="BED40">
        <v>4.0968281314567003E-5</v>
      </c>
      <c r="BEE40" t="e">
        <f>bvarHC2^3</f>
        <v>#VALUE!</v>
      </c>
      <c r="BEF40" t="e">
        <f>cvarHC2^3</f>
        <v>#VALUE!</v>
      </c>
      <c r="BEG40" t="e">
        <f>mvarHC2^3</f>
        <v>#VALUE!</v>
      </c>
      <c r="BEH40" s="24" t="e">
        <f t="shared" si="636"/>
        <v>#VALUE!</v>
      </c>
      <c r="BEI40" s="24" t="e">
        <f t="shared" si="637"/>
        <v>#VALUE!</v>
      </c>
      <c r="BEJ40" s="24" t="e">
        <f t="shared" si="638"/>
        <v>#VALUE!</v>
      </c>
      <c r="BEK40">
        <v>8.4182612332936992E-6</v>
      </c>
      <c r="BEL40" t="e">
        <f>bvarM4*bvarM8</f>
        <v>#VALUE!</v>
      </c>
      <c r="BEM40" t="e">
        <f>cvarM4*cvarM8</f>
        <v>#VALUE!</v>
      </c>
      <c r="BEN40" t="e">
        <f>mvarM4*mvarM8</f>
        <v>#VALUE!</v>
      </c>
      <c r="BEO40" s="24" t="e">
        <f t="shared" si="639"/>
        <v>#VALUE!</v>
      </c>
      <c r="BEP40" s="24" t="e">
        <f t="shared" si="640"/>
        <v>#VALUE!</v>
      </c>
      <c r="BEQ40" s="24" t="e">
        <f t="shared" si="641"/>
        <v>#VALUE!</v>
      </c>
      <c r="BER40">
        <v>1.0611003599316E-4</v>
      </c>
      <c r="BES40" t="e">
        <f>bvarM6*bvarM8</f>
        <v>#VALUE!</v>
      </c>
      <c r="BET40" t="e">
        <f>cvarM6*cvarM8</f>
        <v>#VALUE!</v>
      </c>
      <c r="BEU40" t="e">
        <f>mvarM6*mvarM8</f>
        <v>#VALUE!</v>
      </c>
      <c r="BEV40" s="24" t="e">
        <f t="shared" si="642"/>
        <v>#VALUE!</v>
      </c>
      <c r="BEW40" s="24" t="e">
        <f t="shared" si="643"/>
        <v>#VALUE!</v>
      </c>
      <c r="BEX40" s="24" t="e">
        <f t="shared" si="644"/>
        <v>#VALUE!</v>
      </c>
      <c r="BEY40">
        <v>-3.2427509484176998E-3</v>
      </c>
      <c r="BEZ40" t="e">
        <f>bvarM7^2</f>
        <v>#VALUE!</v>
      </c>
      <c r="BFA40" t="e">
        <f>cvarM7^2</f>
        <v>#VALUE!</v>
      </c>
      <c r="BFB40" t="e">
        <f>mvarM7^2</f>
        <v>#VALUE!</v>
      </c>
      <c r="BFC40" s="24" t="e">
        <f t="shared" si="645"/>
        <v>#VALUE!</v>
      </c>
      <c r="BFD40" s="24" t="e">
        <f t="shared" si="646"/>
        <v>#VALUE!</v>
      </c>
      <c r="BFE40" s="24" t="e">
        <f t="shared" si="647"/>
        <v>#VALUE!</v>
      </c>
      <c r="BFF40">
        <v>-3.9410901609581003E-6</v>
      </c>
      <c r="BFG40" t="e">
        <f>bvarM4^2</f>
        <v>#VALUE!</v>
      </c>
      <c r="BFH40" t="e">
        <f>cvarM4^2</f>
        <v>#VALUE!</v>
      </c>
      <c r="BFI40" t="e">
        <f>mvarM4^2</f>
        <v>#VALUE!</v>
      </c>
      <c r="BFJ40" s="24" t="e">
        <f t="shared" si="648"/>
        <v>#VALUE!</v>
      </c>
      <c r="BFK40" s="24" t="e">
        <f t="shared" si="649"/>
        <v>#VALUE!</v>
      </c>
      <c r="BFL40" s="24" t="e">
        <f t="shared" si="650"/>
        <v>#VALUE!</v>
      </c>
      <c r="BFM40">
        <v>1.44291793615E-4</v>
      </c>
      <c r="BFN40" t="e">
        <f>bvarM4^2</f>
        <v>#VALUE!</v>
      </c>
      <c r="BFO40" t="e">
        <f>cvarM4^2</f>
        <v>#VALUE!</v>
      </c>
      <c r="BFP40" t="e">
        <f>mvarM4^2</f>
        <v>#VALUE!</v>
      </c>
      <c r="BFQ40" s="24" t="e">
        <f t="shared" si="651"/>
        <v>#VALUE!</v>
      </c>
      <c r="BFR40" s="24" t="e">
        <f t="shared" si="652"/>
        <v>#VALUE!</v>
      </c>
      <c r="BFS40" s="24" t="e">
        <f t="shared" si="653"/>
        <v>#VALUE!</v>
      </c>
      <c r="BFT40">
        <v>3.3736353422033003E-5</v>
      </c>
      <c r="BFU40" t="e">
        <f>bvarM6*bvarM9</f>
        <v>#VALUE!</v>
      </c>
      <c r="BFV40" t="e">
        <f>cvarM6*cvarM9</f>
        <v>#VALUE!</v>
      </c>
      <c r="BFW40" t="e">
        <f>mvarM6*mvarM9</f>
        <v>#VALUE!</v>
      </c>
      <c r="BFX40" s="24" t="e">
        <f t="shared" si="654"/>
        <v>#VALUE!</v>
      </c>
      <c r="BFY40" s="24" t="e">
        <f t="shared" si="655"/>
        <v>#VALUE!</v>
      </c>
      <c r="BFZ40" s="24" t="e">
        <f t="shared" si="656"/>
        <v>#VALUE!</v>
      </c>
      <c r="BGA40"/>
      <c r="BGB40"/>
      <c r="BGC40"/>
      <c r="BGD40"/>
      <c r="BGE40" s="24">
        <f t="shared" si="657"/>
        <v>0</v>
      </c>
      <c r="BGF40" s="24">
        <f t="shared" si="658"/>
        <v>0</v>
      </c>
      <c r="BGG40" s="24">
        <f t="shared" si="659"/>
        <v>0</v>
      </c>
      <c r="BGH40">
        <v>6.5118372421174998E-4</v>
      </c>
      <c r="BGI40" t="e">
        <f>bvarM2^2</f>
        <v>#VALUE!</v>
      </c>
      <c r="BGJ40" t="e">
        <f>cvarM2^2</f>
        <v>#VALUE!</v>
      </c>
      <c r="BGK40" t="e">
        <f>mvarM2^2</f>
        <v>#VALUE!</v>
      </c>
      <c r="BGL40" s="24" t="e">
        <f t="shared" si="660"/>
        <v>#VALUE!</v>
      </c>
      <c r="BGM40" s="24" t="e">
        <f t="shared" si="661"/>
        <v>#VALUE!</v>
      </c>
      <c r="BGN40" s="24" t="e">
        <f t="shared" si="662"/>
        <v>#VALUE!</v>
      </c>
      <c r="BGO40">
        <v>2.1822174577209001E-5</v>
      </c>
      <c r="BGP40" t="e">
        <f>bvarM2*bvarM9</f>
        <v>#VALUE!</v>
      </c>
      <c r="BGQ40" t="e">
        <f>cvarM2*cvarM9</f>
        <v>#VALUE!</v>
      </c>
      <c r="BGR40" t="e">
        <f>mvarM2*mvarM9</f>
        <v>#VALUE!</v>
      </c>
      <c r="BGS40" s="24" t="e">
        <f t="shared" si="663"/>
        <v>#VALUE!</v>
      </c>
      <c r="BGT40" s="24" t="e">
        <f t="shared" si="664"/>
        <v>#VALUE!</v>
      </c>
      <c r="BGU40" s="24" t="e">
        <f t="shared" si="665"/>
        <v>#VALUE!</v>
      </c>
      <c r="BGV40">
        <v>-3.9529952501506002E-16</v>
      </c>
      <c r="BGW40" t="e">
        <f>bvarHC1^3</f>
        <v>#VALUE!</v>
      </c>
      <c r="BGX40" t="e">
        <f>cvarHC1^3</f>
        <v>#VALUE!</v>
      </c>
      <c r="BGY40" t="e">
        <f>mvarHC1^3</f>
        <v>#VALUE!</v>
      </c>
      <c r="BGZ40" s="24" t="e">
        <f t="shared" si="666"/>
        <v>#VALUE!</v>
      </c>
      <c r="BHA40" s="24" t="e">
        <f t="shared" si="667"/>
        <v>#VALUE!</v>
      </c>
      <c r="BHB40" s="24" t="e">
        <f t="shared" si="668"/>
        <v>#VALUE!</v>
      </c>
      <c r="BHC40">
        <v>2.7573324883928003E-7</v>
      </c>
      <c r="BHD40" t="e">
        <f>bvarHC1^2</f>
        <v>#VALUE!</v>
      </c>
      <c r="BHE40" t="e">
        <f>cvarHC1^2</f>
        <v>#VALUE!</v>
      </c>
      <c r="BHF40" t="e">
        <f>mvarHC1^2</f>
        <v>#VALUE!</v>
      </c>
      <c r="BHG40" s="24" t="e">
        <f t="shared" si="669"/>
        <v>#VALUE!</v>
      </c>
      <c r="BHH40" s="24" t="e">
        <f t="shared" si="670"/>
        <v>#VALUE!</v>
      </c>
      <c r="BHI40" s="24" t="e">
        <f t="shared" si="671"/>
        <v>#VALUE!</v>
      </c>
      <c r="BHJ40">
        <v>3.8826598714146E-5</v>
      </c>
      <c r="BHK40" t="e">
        <f>bvarM6*bvarM9</f>
        <v>#VALUE!</v>
      </c>
      <c r="BHL40" t="e">
        <f>cvarM6*cvarM9</f>
        <v>#VALUE!</v>
      </c>
      <c r="BHM40" t="e">
        <f>mvarM6*mvarM9</f>
        <v>#VALUE!</v>
      </c>
      <c r="BHN40" s="24" t="e">
        <f t="shared" si="672"/>
        <v>#VALUE!</v>
      </c>
      <c r="BHO40" s="24" t="e">
        <f t="shared" si="673"/>
        <v>#VALUE!</v>
      </c>
      <c r="BHP40" s="24" t="e">
        <f t="shared" si="674"/>
        <v>#VALUE!</v>
      </c>
      <c r="BHQ40"/>
      <c r="BHR40"/>
      <c r="BHS40"/>
      <c r="BHT40"/>
      <c r="BHU40" s="24">
        <f t="shared" si="675"/>
        <v>0</v>
      </c>
      <c r="BHV40" s="24">
        <f t="shared" si="676"/>
        <v>0</v>
      </c>
      <c r="BHW40" s="24">
        <f t="shared" si="677"/>
        <v>0</v>
      </c>
      <c r="BHX40">
        <v>4.4769475122656E-8</v>
      </c>
      <c r="BHY40" t="e">
        <f>bvarHC1^2</f>
        <v>#VALUE!</v>
      </c>
      <c r="BHZ40" t="e">
        <f>cvarHC1^2</f>
        <v>#VALUE!</v>
      </c>
      <c r="BIA40" t="e">
        <f>mvarHC1^2</f>
        <v>#VALUE!</v>
      </c>
      <c r="BIB40" s="24" t="e">
        <f t="shared" si="678"/>
        <v>#VALUE!</v>
      </c>
      <c r="BIC40" s="24" t="e">
        <f t="shared" si="679"/>
        <v>#VALUE!</v>
      </c>
      <c r="BID40" s="24" t="e">
        <f t="shared" si="680"/>
        <v>#VALUE!</v>
      </c>
      <c r="BIE40">
        <v>8.4230165436652995E-5</v>
      </c>
      <c r="BIF40" t="e">
        <f>bvarM2*bvarM6</f>
        <v>#VALUE!</v>
      </c>
      <c r="BIG40" t="e">
        <f>cvarM2*cvarM6</f>
        <v>#VALUE!</v>
      </c>
      <c r="BIH40" t="e">
        <f>mvarM2*mvarM6</f>
        <v>#VALUE!</v>
      </c>
      <c r="BII40" s="24" t="e">
        <f t="shared" si="681"/>
        <v>#VALUE!</v>
      </c>
      <c r="BIJ40" s="24" t="e">
        <f t="shared" si="682"/>
        <v>#VALUE!</v>
      </c>
      <c r="BIK40" s="24" t="e">
        <f t="shared" si="683"/>
        <v>#VALUE!</v>
      </c>
      <c r="BIL40">
        <v>4.3441180993110002E-8</v>
      </c>
      <c r="BIM40" t="e">
        <f>bvarM6^2</f>
        <v>#VALUE!</v>
      </c>
      <c r="BIN40" t="e">
        <f>cvarM6^2</f>
        <v>#VALUE!</v>
      </c>
      <c r="BIO40" t="e">
        <f>mvarM6^2</f>
        <v>#VALUE!</v>
      </c>
      <c r="BIP40" s="24" t="e">
        <f t="shared" si="684"/>
        <v>#VALUE!</v>
      </c>
      <c r="BIQ40" s="24" t="e">
        <f t="shared" si="685"/>
        <v>#VALUE!</v>
      </c>
      <c r="BIR40" s="24" t="e">
        <f t="shared" si="686"/>
        <v>#VALUE!</v>
      </c>
      <c r="BIS40">
        <v>-7.2467860330104003E-11</v>
      </c>
      <c r="BIT40" t="e">
        <f>bvarHC1^3</f>
        <v>#VALUE!</v>
      </c>
      <c r="BIU40" t="e">
        <f>cvarHC1^3</f>
        <v>#VALUE!</v>
      </c>
      <c r="BIV40" t="e">
        <f>mvarHC1^3</f>
        <v>#VALUE!</v>
      </c>
      <c r="BIW40" s="24" t="e">
        <f t="shared" si="687"/>
        <v>#VALUE!</v>
      </c>
      <c r="BIX40" s="24" t="e">
        <f t="shared" si="688"/>
        <v>#VALUE!</v>
      </c>
      <c r="BIY40" s="24" t="e">
        <f t="shared" si="689"/>
        <v>#VALUE!</v>
      </c>
      <c r="BIZ40">
        <v>4.7603699557283996E-3</v>
      </c>
      <c r="BJA40" t="e">
        <f>bvarHC2^2</f>
        <v>#VALUE!</v>
      </c>
      <c r="BJB40" t="e">
        <f>cvarHC2^2</f>
        <v>#VALUE!</v>
      </c>
      <c r="BJC40" t="e">
        <f>mvarHC2^2</f>
        <v>#VALUE!</v>
      </c>
      <c r="BJD40" s="24" t="e">
        <f t="shared" si="690"/>
        <v>#VALUE!</v>
      </c>
      <c r="BJE40" s="24" t="e">
        <f t="shared" si="691"/>
        <v>#VALUE!</v>
      </c>
      <c r="BJF40" s="24" t="e">
        <f t="shared" si="692"/>
        <v>#VALUE!</v>
      </c>
      <c r="BJG40"/>
      <c r="BJH40"/>
      <c r="BJI40"/>
      <c r="BJJ40"/>
      <c r="BJK40" s="24">
        <f t="shared" si="693"/>
        <v>0</v>
      </c>
      <c r="BJL40" s="24">
        <f t="shared" si="694"/>
        <v>0</v>
      </c>
      <c r="BJM40" s="24">
        <f t="shared" si="695"/>
        <v>0</v>
      </c>
      <c r="BJN40">
        <v>-4.1556907600441E-12</v>
      </c>
      <c r="BJO40" t="e">
        <f>bvarHC1^3</f>
        <v>#VALUE!</v>
      </c>
      <c r="BJP40" t="e">
        <f>cvarHC1^3</f>
        <v>#VALUE!</v>
      </c>
      <c r="BJQ40" t="e">
        <f>mvarHC1^3</f>
        <v>#VALUE!</v>
      </c>
      <c r="BJR40" s="24" t="e">
        <f t="shared" si="696"/>
        <v>#VALUE!</v>
      </c>
      <c r="BJS40" s="24" t="e">
        <f t="shared" si="697"/>
        <v>#VALUE!</v>
      </c>
      <c r="BJT40" s="24" t="e">
        <f t="shared" si="698"/>
        <v>#VALUE!</v>
      </c>
      <c r="BJU40">
        <v>1.9503195761093E-4</v>
      </c>
      <c r="BJV40" t="e">
        <f>bvarM2*bvarM7</f>
        <v>#VALUE!</v>
      </c>
      <c r="BJW40" t="e">
        <f>cvarM2*cvarM7</f>
        <v>#VALUE!</v>
      </c>
      <c r="BJX40" t="e">
        <f>mvarM2*mvarM7</f>
        <v>#VALUE!</v>
      </c>
      <c r="BJY40" s="24" t="e">
        <f t="shared" si="699"/>
        <v>#VALUE!</v>
      </c>
      <c r="BJZ40" s="24" t="e">
        <f t="shared" si="700"/>
        <v>#VALUE!</v>
      </c>
      <c r="BKA40" s="24" t="e">
        <f t="shared" si="701"/>
        <v>#VALUE!</v>
      </c>
      <c r="BKB40">
        <v>-4.3394635325690001E-16</v>
      </c>
      <c r="BKC40" t="e">
        <f>bvarHC1^3</f>
        <v>#VALUE!</v>
      </c>
      <c r="BKD40" t="e">
        <f>cvarHC1^3</f>
        <v>#VALUE!</v>
      </c>
      <c r="BKE40" t="e">
        <f>mvarHC1^3</f>
        <v>#VALUE!</v>
      </c>
      <c r="BKF40" s="24" t="e">
        <f t="shared" si="702"/>
        <v>#VALUE!</v>
      </c>
      <c r="BKG40" s="24" t="e">
        <f t="shared" si="703"/>
        <v>#VALUE!</v>
      </c>
      <c r="BKH40" s="24" t="e">
        <f t="shared" si="704"/>
        <v>#VALUE!</v>
      </c>
      <c r="BKI40">
        <v>9.4076978640785999E-4</v>
      </c>
      <c r="BKJ40" t="e">
        <f>bvarM2^2</f>
        <v>#VALUE!</v>
      </c>
      <c r="BKK40" t="e">
        <f>cvarM2^2</f>
        <v>#VALUE!</v>
      </c>
      <c r="BKL40" t="e">
        <f>mvarM2^2</f>
        <v>#VALUE!</v>
      </c>
      <c r="BKM40" s="24" t="e">
        <f t="shared" si="705"/>
        <v>#VALUE!</v>
      </c>
      <c r="BKN40" s="24" t="e">
        <f t="shared" si="706"/>
        <v>#VALUE!</v>
      </c>
      <c r="BKO40" s="24" t="e">
        <f t="shared" si="707"/>
        <v>#VALUE!</v>
      </c>
      <c r="BKP40">
        <v>1.8234896587319999E-3</v>
      </c>
      <c r="BKQ40" t="e">
        <f>bvarM2^2</f>
        <v>#VALUE!</v>
      </c>
      <c r="BKR40" t="e">
        <f>cvarM2^2</f>
        <v>#VALUE!</v>
      </c>
      <c r="BKS40" t="e">
        <f>mvarM2^2</f>
        <v>#VALUE!</v>
      </c>
      <c r="BKT40" s="24" t="e">
        <f t="shared" si="708"/>
        <v>#VALUE!</v>
      </c>
      <c r="BKU40" s="24" t="e">
        <f t="shared" si="709"/>
        <v>#VALUE!</v>
      </c>
      <c r="BKV40" s="24" t="e">
        <f t="shared" si="710"/>
        <v>#VALUE!</v>
      </c>
      <c r="BKW40"/>
      <c r="BKX40"/>
      <c r="BKY40"/>
      <c r="BKZ40"/>
      <c r="BLA40" s="24">
        <f t="shared" si="711"/>
        <v>0</v>
      </c>
      <c r="BLB40" s="24">
        <f t="shared" si="712"/>
        <v>0</v>
      </c>
      <c r="BLC40" s="24">
        <f t="shared" si="713"/>
        <v>0</v>
      </c>
      <c r="BLD40">
        <v>-3.8402156005624003E-12</v>
      </c>
      <c r="BLE40" t="e">
        <f>bvarHC1^3</f>
        <v>#VALUE!</v>
      </c>
      <c r="BLF40" t="e">
        <f>cvarHC1^3</f>
        <v>#VALUE!</v>
      </c>
      <c r="BLG40" t="e">
        <f>mvarHC1^3</f>
        <v>#VALUE!</v>
      </c>
      <c r="BLH40" s="24" t="e">
        <f t="shared" si="714"/>
        <v>#VALUE!</v>
      </c>
      <c r="BLI40" s="24" t="e">
        <f t="shared" si="715"/>
        <v>#VALUE!</v>
      </c>
      <c r="BLJ40" s="24" t="e">
        <f t="shared" si="716"/>
        <v>#VALUE!</v>
      </c>
      <c r="BLK40">
        <v>-6.6072640114401999E-6</v>
      </c>
      <c r="BLL40" t="e">
        <f>bvarM3*bvarM6</f>
        <v>#VALUE!</v>
      </c>
      <c r="BLM40" t="e">
        <f>cvarM3*cvarM6</f>
        <v>#VALUE!</v>
      </c>
      <c r="BLN40" t="e">
        <f>mvarM3*mvarM6</f>
        <v>#VALUE!</v>
      </c>
      <c r="BLO40" s="24" t="e">
        <f t="shared" si="717"/>
        <v>#VALUE!</v>
      </c>
      <c r="BLP40" s="24" t="e">
        <f t="shared" si="718"/>
        <v>#VALUE!</v>
      </c>
      <c r="BLQ40" s="24" t="e">
        <f t="shared" si="719"/>
        <v>#VALUE!</v>
      </c>
      <c r="BLR40">
        <v>-6.6047273104596002E-10</v>
      </c>
      <c r="BLS40" t="e">
        <f>bvarM6*bvarM9</f>
        <v>#VALUE!</v>
      </c>
      <c r="BLT40" t="e">
        <f>cvarM6*cvarM9</f>
        <v>#VALUE!</v>
      </c>
      <c r="BLU40" t="e">
        <f>mvarM6*mvarM9</f>
        <v>#VALUE!</v>
      </c>
      <c r="BLV40" s="24" t="e">
        <f t="shared" si="720"/>
        <v>#VALUE!</v>
      </c>
      <c r="BLW40" s="24" t="e">
        <f t="shared" si="721"/>
        <v>#VALUE!</v>
      </c>
      <c r="BLX40" s="24" t="e">
        <f t="shared" si="722"/>
        <v>#VALUE!</v>
      </c>
      <c r="BLY40">
        <v>2.1443215837731999E-4</v>
      </c>
      <c r="BLZ40" t="e">
        <f>bvarM6^2</f>
        <v>#VALUE!</v>
      </c>
      <c r="BMA40" t="e">
        <f>cvarM6^2</f>
        <v>#VALUE!</v>
      </c>
      <c r="BMB40" t="e">
        <f>mvarM6^2</f>
        <v>#VALUE!</v>
      </c>
      <c r="BMC40" s="24" t="e">
        <f t="shared" si="723"/>
        <v>#VALUE!</v>
      </c>
      <c r="BMD40" s="24" t="e">
        <f t="shared" si="724"/>
        <v>#VALUE!</v>
      </c>
      <c r="BME40" s="24" t="e">
        <f t="shared" si="725"/>
        <v>#VALUE!</v>
      </c>
      <c r="BMF40">
        <v>1.194213113582E-4</v>
      </c>
      <c r="BMG40" t="e">
        <f>bvarM7*bvarM9</f>
        <v>#VALUE!</v>
      </c>
      <c r="BMH40" t="e">
        <f>cvarM7*cvarM9</f>
        <v>#VALUE!</v>
      </c>
      <c r="BMI40" t="e">
        <f>mvarM7*mvarM9</f>
        <v>#VALUE!</v>
      </c>
      <c r="BMJ40" s="24" t="e">
        <f t="shared" si="726"/>
        <v>#VALUE!</v>
      </c>
      <c r="BMK40" s="24" t="e">
        <f t="shared" si="727"/>
        <v>#VALUE!</v>
      </c>
      <c r="BML40" s="24" t="e">
        <f t="shared" si="728"/>
        <v>#VALUE!</v>
      </c>
      <c r="BMQ40" s="24">
        <f t="shared" si="729"/>
        <v>0</v>
      </c>
      <c r="BMR40" s="24">
        <f t="shared" si="730"/>
        <v>0</v>
      </c>
      <c r="BMS40" s="24">
        <f t="shared" si="731"/>
        <v>0</v>
      </c>
      <c r="BMT40">
        <v>5.7993200525047005E-14</v>
      </c>
      <c r="BMU40" t="e">
        <f>bvarHC1^3</f>
        <v>#VALUE!</v>
      </c>
      <c r="BMV40" t="e">
        <f>cvarHC1^3</f>
        <v>#VALUE!</v>
      </c>
      <c r="BMW40" t="e">
        <f>mvarHC1^3</f>
        <v>#VALUE!</v>
      </c>
      <c r="BMX40" s="24" t="e">
        <f t="shared" si="732"/>
        <v>#VALUE!</v>
      </c>
      <c r="BMY40" s="24" t="e">
        <f t="shared" si="733"/>
        <v>#VALUE!</v>
      </c>
      <c r="BMZ40" s="24" t="e">
        <f t="shared" si="734"/>
        <v>#VALUE!</v>
      </c>
      <c r="BNA40">
        <v>2.2574253371429999E-4</v>
      </c>
      <c r="BNB40" t="e">
        <f>bvarM2*bvarM7</f>
        <v>#VALUE!</v>
      </c>
      <c r="BNC40" t="e">
        <f>cvarM2*cvarM7</f>
        <v>#VALUE!</v>
      </c>
      <c r="BND40" t="e">
        <f>mvarM2*mvarM7</f>
        <v>#VALUE!</v>
      </c>
      <c r="BNE40" s="24" t="e">
        <f t="shared" si="735"/>
        <v>#VALUE!</v>
      </c>
      <c r="BNF40" s="24" t="e">
        <f t="shared" si="736"/>
        <v>#VALUE!</v>
      </c>
      <c r="BNG40" s="24" t="e">
        <f t="shared" si="737"/>
        <v>#VALUE!</v>
      </c>
      <c r="BNH40">
        <v>5.7667579449427999E-9</v>
      </c>
      <c r="BNI40" t="e">
        <f>bvarM4^2</f>
        <v>#VALUE!</v>
      </c>
      <c r="BNJ40" t="e">
        <f>cvarM4^2</f>
        <v>#VALUE!</v>
      </c>
      <c r="BNK40" t="e">
        <f>mvarM4^2</f>
        <v>#VALUE!</v>
      </c>
      <c r="BNL40" s="24" t="e">
        <f t="shared" si="738"/>
        <v>#VALUE!</v>
      </c>
      <c r="BNM40" s="24" t="e">
        <f t="shared" si="739"/>
        <v>#VALUE!</v>
      </c>
      <c r="BNN40" s="24" t="e">
        <f t="shared" si="740"/>
        <v>#VALUE!</v>
      </c>
      <c r="BNO40">
        <v>-2.7631900515284002E-5</v>
      </c>
      <c r="BNP40" t="e">
        <f>bvarM6^3</f>
        <v>#VALUE!</v>
      </c>
      <c r="BNQ40" t="e">
        <f>cvarM6^3</f>
        <v>#VALUE!</v>
      </c>
      <c r="BNR40" t="e">
        <f>mvarM6^3</f>
        <v>#VALUE!</v>
      </c>
      <c r="BNS40" s="24" t="e">
        <f t="shared" si="741"/>
        <v>#VALUE!</v>
      </c>
      <c r="BNT40" s="24" t="e">
        <f t="shared" si="742"/>
        <v>#VALUE!</v>
      </c>
      <c r="BNU40" s="24" t="e">
        <f t="shared" si="743"/>
        <v>#VALUE!</v>
      </c>
      <c r="BNV40">
        <v>1.6939932399972999E-4</v>
      </c>
      <c r="BNW40" t="e">
        <f>bvarM7*bvarM9</f>
        <v>#VALUE!</v>
      </c>
      <c r="BNX40" t="e">
        <f>cvarM7*cvarM9</f>
        <v>#VALUE!</v>
      </c>
      <c r="BNY40" t="e">
        <f>mvarM7*mvarM9</f>
        <v>#VALUE!</v>
      </c>
      <c r="BNZ40" s="24" t="e">
        <f t="shared" si="744"/>
        <v>#VALUE!</v>
      </c>
      <c r="BOA40" s="24" t="e">
        <f t="shared" si="745"/>
        <v>#VALUE!</v>
      </c>
      <c r="BOB40" s="24" t="e">
        <f t="shared" si="746"/>
        <v>#VALUE!</v>
      </c>
      <c r="BOC40"/>
      <c r="BOD40"/>
      <c r="BOE40"/>
      <c r="BOF40"/>
      <c r="BOG40" s="24">
        <f t="shared" si="747"/>
        <v>0</v>
      </c>
      <c r="BOH40" s="24">
        <f t="shared" si="748"/>
        <v>0</v>
      </c>
      <c r="BOI40" s="24">
        <f t="shared" si="749"/>
        <v>0</v>
      </c>
      <c r="BOJ40">
        <v>1.1911361631159E-4</v>
      </c>
      <c r="BOK40" t="e">
        <f>bvarM7^2</f>
        <v>#VALUE!</v>
      </c>
      <c r="BOL40" t="e">
        <f>cvarM7^2</f>
        <v>#VALUE!</v>
      </c>
      <c r="BOM40" t="e">
        <f>mvarM7^2</f>
        <v>#VALUE!</v>
      </c>
      <c r="BON40" s="24" t="e">
        <f t="shared" si="750"/>
        <v>#VALUE!</v>
      </c>
      <c r="BOO40" s="24" t="e">
        <f t="shared" si="751"/>
        <v>#VALUE!</v>
      </c>
      <c r="BOP40" s="24" t="e">
        <f t="shared" si="752"/>
        <v>#VALUE!</v>
      </c>
      <c r="BOQ40">
        <v>2.8319862631014998E-4</v>
      </c>
      <c r="BOR40" t="e">
        <f>bvarM2*bvarM7</f>
        <v>#VALUE!</v>
      </c>
      <c r="BOS40" t="e">
        <f>cvarM2*cvarM7</f>
        <v>#VALUE!</v>
      </c>
      <c r="BOT40" t="e">
        <f>mvarM2*mvarM7</f>
        <v>#VALUE!</v>
      </c>
      <c r="BOU40" s="24" t="e">
        <f t="shared" si="753"/>
        <v>#VALUE!</v>
      </c>
      <c r="BOV40" s="24" t="e">
        <f t="shared" si="754"/>
        <v>#VALUE!</v>
      </c>
      <c r="BOW40" s="24" t="e">
        <f t="shared" si="755"/>
        <v>#VALUE!</v>
      </c>
      <c r="BOX40">
        <v>-6.9598036604907994E-11</v>
      </c>
      <c r="BOY40" t="e">
        <f>bvarM4^3</f>
        <v>#VALUE!</v>
      </c>
      <c r="BOZ40" t="e">
        <f>cvarM4^3</f>
        <v>#VALUE!</v>
      </c>
      <c r="BPA40" t="e">
        <f>mvarM4^3</f>
        <v>#VALUE!</v>
      </c>
      <c r="BPB40" s="24" t="e">
        <f t="shared" si="756"/>
        <v>#VALUE!</v>
      </c>
      <c r="BPC40" s="24" t="e">
        <f t="shared" si="757"/>
        <v>#VALUE!</v>
      </c>
      <c r="BPD40" s="24" t="e">
        <f t="shared" si="758"/>
        <v>#VALUE!</v>
      </c>
      <c r="BPE40">
        <v>1.507468703405E-5</v>
      </c>
      <c r="BPF40" t="e">
        <f>bvarM6^3</f>
        <v>#VALUE!</v>
      </c>
      <c r="BPG40" t="e">
        <f>cvarM6^3</f>
        <v>#VALUE!</v>
      </c>
      <c r="BPH40" t="e">
        <f>mvarM6^3</f>
        <v>#VALUE!</v>
      </c>
      <c r="BPI40" s="24" t="e">
        <f t="shared" si="759"/>
        <v>#VALUE!</v>
      </c>
      <c r="BPJ40" s="24" t="e">
        <f t="shared" si="760"/>
        <v>#VALUE!</v>
      </c>
      <c r="BPK40" s="24" t="e">
        <f t="shared" si="761"/>
        <v>#VALUE!</v>
      </c>
      <c r="BPP40" s="24">
        <f t="shared" si="762"/>
        <v>0</v>
      </c>
      <c r="BPQ40" s="24">
        <f t="shared" si="763"/>
        <v>0</v>
      </c>
      <c r="BPR40" s="24">
        <f t="shared" si="764"/>
        <v>0</v>
      </c>
      <c r="BPW40" s="24">
        <f t="shared" si="765"/>
        <v>0</v>
      </c>
      <c r="BPX40" s="24">
        <f t="shared" si="766"/>
        <v>0</v>
      </c>
      <c r="BPY40" s="24">
        <f t="shared" si="767"/>
        <v>0</v>
      </c>
      <c r="BQD40" s="24">
        <f t="shared" si="768"/>
        <v>0</v>
      </c>
      <c r="BQE40" s="24">
        <f t="shared" si="769"/>
        <v>0</v>
      </c>
      <c r="BQF40" s="24">
        <f t="shared" si="770"/>
        <v>0</v>
      </c>
      <c r="BQG40">
        <v>-2.9732905769965001E-6</v>
      </c>
      <c r="BQH40" t="e">
        <f>bvarM4^3</f>
        <v>#VALUE!</v>
      </c>
      <c r="BQI40" t="e">
        <f>cvarM4^3</f>
        <v>#VALUE!</v>
      </c>
      <c r="BQJ40" t="e">
        <f>mvarM4^3</f>
        <v>#VALUE!</v>
      </c>
      <c r="BQK40" s="24" t="e">
        <f t="shared" si="771"/>
        <v>#VALUE!</v>
      </c>
      <c r="BQL40" s="24" t="e">
        <f t="shared" si="772"/>
        <v>#VALUE!</v>
      </c>
      <c r="BQM40" s="24" t="e">
        <f t="shared" si="773"/>
        <v>#VALUE!</v>
      </c>
      <c r="BQN40">
        <v>-1.0907260386104E-9</v>
      </c>
      <c r="BQO40" t="e">
        <f>bvarM6^3</f>
        <v>#VALUE!</v>
      </c>
      <c r="BQP40" t="e">
        <f>cvarM6^3</f>
        <v>#VALUE!</v>
      </c>
      <c r="BQQ40" t="e">
        <f>mvarM6^3</f>
        <v>#VALUE!</v>
      </c>
      <c r="BQR40" s="24" t="e">
        <f t="shared" si="774"/>
        <v>#VALUE!</v>
      </c>
      <c r="BQS40" s="24" t="e">
        <f t="shared" si="775"/>
        <v>#VALUE!</v>
      </c>
      <c r="BQT40" s="24" t="e">
        <f t="shared" si="776"/>
        <v>#VALUE!</v>
      </c>
      <c r="BQY40" s="24">
        <f t="shared" si="777"/>
        <v>0</v>
      </c>
      <c r="BQZ40" s="24">
        <f t="shared" si="778"/>
        <v>0</v>
      </c>
      <c r="BRA40" s="24">
        <f t="shared" si="779"/>
        <v>0</v>
      </c>
      <c r="BRF40" s="24">
        <f t="shared" si="780"/>
        <v>0</v>
      </c>
      <c r="BRG40" s="24">
        <f t="shared" si="781"/>
        <v>0</v>
      </c>
      <c r="BRH40" s="24">
        <f t="shared" si="782"/>
        <v>0</v>
      </c>
      <c r="BRM40" s="24">
        <f t="shared" si="783"/>
        <v>0</v>
      </c>
      <c r="BRN40" s="24">
        <f t="shared" si="784"/>
        <v>0</v>
      </c>
      <c r="BRO40" s="24">
        <f t="shared" si="785"/>
        <v>0</v>
      </c>
      <c r="BRT40" s="24">
        <f t="shared" si="786"/>
        <v>0</v>
      </c>
      <c r="BRU40" s="24">
        <f t="shared" si="787"/>
        <v>0</v>
      </c>
      <c r="BRV40" s="24">
        <f t="shared" si="788"/>
        <v>0</v>
      </c>
      <c r="BRW40">
        <v>6.0651068796621997E-5</v>
      </c>
      <c r="BRX40" t="e">
        <f>bvarHC2^3</f>
        <v>#VALUE!</v>
      </c>
      <c r="BRY40" t="e">
        <f>cvarHC2^3</f>
        <v>#VALUE!</v>
      </c>
      <c r="BRZ40" t="e">
        <f>mvarHC2^3</f>
        <v>#VALUE!</v>
      </c>
      <c r="BSA40" s="24" t="e">
        <f t="shared" si="789"/>
        <v>#VALUE!</v>
      </c>
      <c r="BSB40" s="24" t="e">
        <f t="shared" si="790"/>
        <v>#VALUE!</v>
      </c>
      <c r="BSC40" s="24" t="e">
        <f t="shared" si="791"/>
        <v>#VALUE!</v>
      </c>
      <c r="BSD40">
        <v>4.3053921066850998E-8</v>
      </c>
      <c r="BSE40" t="e">
        <f>bvarM6^2</f>
        <v>#VALUE!</v>
      </c>
      <c r="BSF40" t="e">
        <f>cvarM6^2</f>
        <v>#VALUE!</v>
      </c>
      <c r="BSG40" t="e">
        <f>mvarM6^2</f>
        <v>#VALUE!</v>
      </c>
      <c r="BSH40" s="24" t="e">
        <f t="shared" si="792"/>
        <v>#VALUE!</v>
      </c>
      <c r="BSI40" s="24" t="e">
        <f t="shared" si="793"/>
        <v>#VALUE!</v>
      </c>
      <c r="BSJ40" s="24" t="e">
        <f t="shared" si="794"/>
        <v>#VALUE!</v>
      </c>
      <c r="BSO40" s="24">
        <f t="shared" si="795"/>
        <v>0</v>
      </c>
      <c r="BSP40" s="24">
        <f t="shared" si="796"/>
        <v>0</v>
      </c>
      <c r="BSQ40" s="24">
        <f t="shared" si="797"/>
        <v>0</v>
      </c>
      <c r="BSV40" s="24">
        <f t="shared" si="798"/>
        <v>0</v>
      </c>
      <c r="BSW40" s="24">
        <f t="shared" si="799"/>
        <v>0</v>
      </c>
      <c r="BSX40" s="24">
        <f t="shared" si="800"/>
        <v>0</v>
      </c>
      <c r="BTC40" s="24">
        <f t="shared" si="801"/>
        <v>0</v>
      </c>
      <c r="BTD40" s="24">
        <f t="shared" si="802"/>
        <v>0</v>
      </c>
      <c r="BTE40" s="24">
        <f t="shared" si="803"/>
        <v>0</v>
      </c>
      <c r="BTJ40" s="24">
        <f t="shared" si="804"/>
        <v>0</v>
      </c>
      <c r="BTK40" s="24">
        <f t="shared" si="805"/>
        <v>0</v>
      </c>
      <c r="BTL40" s="24">
        <f t="shared" si="806"/>
        <v>0</v>
      </c>
      <c r="BTM40">
        <v>-1.2627664979428001E-6</v>
      </c>
      <c r="BTN40" t="e">
        <f>bvarM9^3</f>
        <v>#VALUE!</v>
      </c>
      <c r="BTO40" t="e">
        <f>cvarM9^3</f>
        <v>#VALUE!</v>
      </c>
      <c r="BTP40" t="e">
        <f>mvarM9^3</f>
        <v>#VALUE!</v>
      </c>
      <c r="BTQ40" s="24" t="e">
        <f t="shared" si="807"/>
        <v>#VALUE!</v>
      </c>
      <c r="BTR40" s="24" t="e">
        <f t="shared" si="808"/>
        <v>#VALUE!</v>
      </c>
      <c r="BTS40" s="24" t="e">
        <f t="shared" si="809"/>
        <v>#VALUE!</v>
      </c>
      <c r="BTX40" s="24">
        <f t="shared" si="810"/>
        <v>0</v>
      </c>
      <c r="BTY40" s="24">
        <f t="shared" si="811"/>
        <v>0</v>
      </c>
      <c r="BTZ40" s="24">
        <f t="shared" si="812"/>
        <v>0</v>
      </c>
      <c r="BUE40" s="24">
        <f t="shared" si="813"/>
        <v>0</v>
      </c>
      <c r="BUF40" s="24">
        <f t="shared" si="814"/>
        <v>0</v>
      </c>
      <c r="BUG40" s="24">
        <f t="shared" si="815"/>
        <v>0</v>
      </c>
      <c r="BUL40" s="24">
        <f t="shared" si="816"/>
        <v>0</v>
      </c>
      <c r="BUM40" s="24">
        <f t="shared" si="817"/>
        <v>0</v>
      </c>
      <c r="BUN40" s="24">
        <f t="shared" si="818"/>
        <v>0</v>
      </c>
      <c r="BUS40" s="24">
        <f t="shared" si="819"/>
        <v>0</v>
      </c>
      <c r="BUT40" s="24">
        <f t="shared" si="820"/>
        <v>0</v>
      </c>
      <c r="BUU40" s="24">
        <f t="shared" si="821"/>
        <v>0</v>
      </c>
      <c r="BUZ40" s="24">
        <f t="shared" si="822"/>
        <v>0</v>
      </c>
      <c r="BVA40" s="24">
        <f t="shared" si="823"/>
        <v>0</v>
      </c>
      <c r="BVB40" s="24">
        <f t="shared" si="824"/>
        <v>0</v>
      </c>
      <c r="BVC40">
        <v>-1.2814327429963999E-6</v>
      </c>
      <c r="BVD40" t="e">
        <f>bvarM9^3</f>
        <v>#VALUE!</v>
      </c>
      <c r="BVE40" t="e">
        <f>cvarM9^3</f>
        <v>#VALUE!</v>
      </c>
      <c r="BVF40" t="e">
        <f>mvarM9^3</f>
        <v>#VALUE!</v>
      </c>
      <c r="BVG40" s="24" t="e">
        <f t="shared" si="825"/>
        <v>#VALUE!</v>
      </c>
      <c r="BVH40" s="24" t="e">
        <f t="shared" si="826"/>
        <v>#VALUE!</v>
      </c>
      <c r="BVI40" s="24" t="e">
        <f t="shared" si="827"/>
        <v>#VALUE!</v>
      </c>
      <c r="BVJ40">
        <v>-7.8008326209430999E-16</v>
      </c>
      <c r="BVK40" t="e">
        <f>bvarHC1^3</f>
        <v>#VALUE!</v>
      </c>
      <c r="BVL40" t="e">
        <f>cvarHC1^3</f>
        <v>#VALUE!</v>
      </c>
      <c r="BVM40" t="e">
        <f>mvarHC1^3</f>
        <v>#VALUE!</v>
      </c>
      <c r="BVN40" s="24" t="e">
        <f t="shared" si="828"/>
        <v>#VALUE!</v>
      </c>
      <c r="BVO40" s="24" t="e">
        <f t="shared" si="829"/>
        <v>#VALUE!</v>
      </c>
      <c r="BVP40" s="24" t="e">
        <f t="shared" si="830"/>
        <v>#VALUE!</v>
      </c>
      <c r="BVQ40">
        <v>6.7833017082882002E-6</v>
      </c>
      <c r="BVR40" t="e">
        <f>bvarM6^3</f>
        <v>#VALUE!</v>
      </c>
      <c r="BVS40" t="e">
        <f>cvarM6^3</f>
        <v>#VALUE!</v>
      </c>
      <c r="BVT40" t="e">
        <f>mvarM6^3</f>
        <v>#VALUE!</v>
      </c>
      <c r="BVU40" s="24" t="e">
        <f t="shared" si="831"/>
        <v>#VALUE!</v>
      </c>
      <c r="BVV40" s="24" t="e">
        <f t="shared" si="832"/>
        <v>#VALUE!</v>
      </c>
      <c r="BVW40" s="24" t="e">
        <f t="shared" si="833"/>
        <v>#VALUE!</v>
      </c>
      <c r="BVX40">
        <v>-3.5711608897288001E-3</v>
      </c>
      <c r="BVY40" t="e">
        <f>bvarHC1*bvarHC2*bvarM1</f>
        <v>#VALUE!</v>
      </c>
      <c r="BVZ40" t="e">
        <f>cvarHC1*cvarHC2*cvarM1</f>
        <v>#VALUE!</v>
      </c>
      <c r="BWA40" t="e">
        <f>mvarHC1*mvarHC2*mvarM1</f>
        <v>#VALUE!</v>
      </c>
      <c r="BWB40" s="24" t="e">
        <f t="shared" si="834"/>
        <v>#VALUE!</v>
      </c>
      <c r="BWC40" s="24" t="e">
        <f t="shared" si="835"/>
        <v>#VALUE!</v>
      </c>
      <c r="BWD40" s="24" t="e">
        <f t="shared" si="836"/>
        <v>#VALUE!</v>
      </c>
      <c r="BWI40" s="24">
        <f t="shared" si="837"/>
        <v>0</v>
      </c>
      <c r="BWJ40" s="24">
        <f t="shared" si="838"/>
        <v>0</v>
      </c>
      <c r="BWK40" s="24">
        <f t="shared" si="839"/>
        <v>0</v>
      </c>
      <c r="BWP40" s="24">
        <f t="shared" si="840"/>
        <v>0</v>
      </c>
      <c r="BWQ40" s="24">
        <f t="shared" si="841"/>
        <v>0</v>
      </c>
      <c r="BWR40" s="24">
        <f t="shared" si="842"/>
        <v>0</v>
      </c>
      <c r="BWS40">
        <v>-1.6066098047984E-11</v>
      </c>
      <c r="BWT40" t="e">
        <f>bvarHC1^3</f>
        <v>#VALUE!</v>
      </c>
      <c r="BWU40" t="e">
        <f>cvarHC1^3</f>
        <v>#VALUE!</v>
      </c>
      <c r="BWV40" t="e">
        <f>mvarHC1^3</f>
        <v>#VALUE!</v>
      </c>
      <c r="BWW40" s="24" t="e">
        <f t="shared" si="843"/>
        <v>#VALUE!</v>
      </c>
      <c r="BWX40" s="24" t="e">
        <f t="shared" si="844"/>
        <v>#VALUE!</v>
      </c>
      <c r="BWY40" s="24" t="e">
        <f t="shared" si="845"/>
        <v>#VALUE!</v>
      </c>
      <c r="BWZ40">
        <v>-5.5169936368084002E-11</v>
      </c>
      <c r="BXA40" t="e">
        <f>bvarM4^3</f>
        <v>#VALUE!</v>
      </c>
      <c r="BXB40" t="e">
        <f>cvarM4^3</f>
        <v>#VALUE!</v>
      </c>
      <c r="BXC40" t="e">
        <f>mvarM4^3</f>
        <v>#VALUE!</v>
      </c>
      <c r="BXD40" s="24" t="e">
        <f t="shared" si="846"/>
        <v>#VALUE!</v>
      </c>
      <c r="BXE40" s="24" t="e">
        <f t="shared" si="847"/>
        <v>#VALUE!</v>
      </c>
      <c r="BXF40" s="24" t="e">
        <f t="shared" si="848"/>
        <v>#VALUE!</v>
      </c>
      <c r="BXK40" s="24">
        <f t="shared" si="849"/>
        <v>0</v>
      </c>
      <c r="BXL40" s="24">
        <f t="shared" si="850"/>
        <v>0</v>
      </c>
      <c r="BXM40" s="24">
        <f t="shared" si="851"/>
        <v>0</v>
      </c>
      <c r="BXN40">
        <v>-2.9234260171930999E-6</v>
      </c>
      <c r="BXO40" t="e">
        <f>bvarM9^3</f>
        <v>#VALUE!</v>
      </c>
      <c r="BXP40" t="e">
        <f>cvarM9^3</f>
        <v>#VALUE!</v>
      </c>
      <c r="BXQ40" t="e">
        <f>mvarM9^3</f>
        <v>#VALUE!</v>
      </c>
      <c r="BXR40" s="24" t="e">
        <f t="shared" si="852"/>
        <v>#VALUE!</v>
      </c>
      <c r="BXS40" s="24" t="e">
        <f t="shared" si="853"/>
        <v>#VALUE!</v>
      </c>
      <c r="BXT40" s="24" t="e">
        <f t="shared" si="854"/>
        <v>#VALUE!</v>
      </c>
      <c r="BXY40" s="24">
        <f t="shared" si="855"/>
        <v>0</v>
      </c>
      <c r="BXZ40" s="24">
        <f t="shared" si="856"/>
        <v>0</v>
      </c>
      <c r="BYA40" s="24">
        <f t="shared" si="857"/>
        <v>0</v>
      </c>
      <c r="BYF40" s="24">
        <f t="shared" si="858"/>
        <v>0</v>
      </c>
      <c r="BYG40" s="24">
        <f t="shared" si="859"/>
        <v>0</v>
      </c>
      <c r="BYH40" s="24">
        <f t="shared" si="860"/>
        <v>0</v>
      </c>
      <c r="BYI40">
        <v>3.5402285353521999E-4</v>
      </c>
      <c r="BYJ40" t="e">
        <f>bvarM9^2</f>
        <v>#VALUE!</v>
      </c>
      <c r="BYK40" t="e">
        <f>cvarM9^2</f>
        <v>#VALUE!</v>
      </c>
      <c r="BYL40" t="e">
        <f>mvarM9^2</f>
        <v>#VALUE!</v>
      </c>
      <c r="BYM40" s="24" t="e">
        <f t="shared" si="861"/>
        <v>#VALUE!</v>
      </c>
      <c r="BYN40" s="24" t="e">
        <f t="shared" si="862"/>
        <v>#VALUE!</v>
      </c>
      <c r="BYO40" s="24" t="e">
        <f t="shared" si="863"/>
        <v>#VALUE!</v>
      </c>
      <c r="BYP40">
        <v>-4.4069191717345999E-7</v>
      </c>
      <c r="BYQ40" t="e">
        <f>bvarM7^2</f>
        <v>#VALUE!</v>
      </c>
      <c r="BYR40" t="e">
        <f>cvarM7^2</f>
        <v>#VALUE!</v>
      </c>
      <c r="BYS40" t="e">
        <f>mvarM7^2</f>
        <v>#VALUE!</v>
      </c>
      <c r="BYT40" s="24" t="e">
        <f t="shared" si="864"/>
        <v>#VALUE!</v>
      </c>
      <c r="BYU40" s="24" t="e">
        <f t="shared" si="865"/>
        <v>#VALUE!</v>
      </c>
      <c r="BYV40" s="24" t="e">
        <f t="shared" si="866"/>
        <v>#VALUE!</v>
      </c>
    </row>
    <row r="41" spans="6:2024" x14ac:dyDescent="0.3">
      <c r="F41" s="82">
        <f t="shared" si="0"/>
        <v>0</v>
      </c>
      <c r="G41" s="82">
        <f t="shared" si="1"/>
        <v>0</v>
      </c>
      <c r="H41" s="82">
        <f t="shared" si="2"/>
        <v>0</v>
      </c>
      <c r="I41">
        <v>1.6202298285532001E-5</v>
      </c>
      <c r="J41" t="e">
        <f>bvarM5*bvarM9</f>
        <v>#VALUE!</v>
      </c>
      <c r="K41" t="e">
        <f>cvarM5*cvarM9</f>
        <v>#VALUE!</v>
      </c>
      <c r="L41" t="e">
        <f>mvarM5*mvarM9</f>
        <v>#VALUE!</v>
      </c>
      <c r="M41" s="15" t="e">
        <f t="shared" si="3"/>
        <v>#VALUE!</v>
      </c>
      <c r="N41" s="15" t="e">
        <f t="shared" si="4"/>
        <v>#VALUE!</v>
      </c>
      <c r="O41" s="15" t="e">
        <f t="shared" si="5"/>
        <v>#VALUE!</v>
      </c>
      <c r="P41">
        <v>2.7537335154047999E-5</v>
      </c>
      <c r="Q41" t="e">
        <f>bvarM6*bvarM9</f>
        <v>#VALUE!</v>
      </c>
      <c r="R41" t="e">
        <f>cvarM6*cvarM9</f>
        <v>#VALUE!</v>
      </c>
      <c r="S41" t="e">
        <f>mvarM6*mvarM9</f>
        <v>#VALUE!</v>
      </c>
      <c r="T41" s="15" t="e">
        <f t="shared" si="6"/>
        <v>#VALUE!</v>
      </c>
      <c r="U41" s="15" t="e">
        <f t="shared" si="7"/>
        <v>#VALUE!</v>
      </c>
      <c r="V41" s="15" t="e">
        <f t="shared" si="8"/>
        <v>#VALUE!</v>
      </c>
      <c r="W41">
        <v>1.6144487132011001E-4</v>
      </c>
      <c r="X41" t="e">
        <f>bvarM8^2</f>
        <v>#VALUE!</v>
      </c>
      <c r="Y41" t="e">
        <f>cvarM8^2</f>
        <v>#VALUE!</v>
      </c>
      <c r="Z41" t="e">
        <f>mvarM8^2</f>
        <v>#VALUE!</v>
      </c>
      <c r="AA41" t="e">
        <f t="shared" si="9"/>
        <v>#VALUE!</v>
      </c>
      <c r="AB41" s="74" t="e">
        <f t="shared" si="10"/>
        <v>#VALUE!</v>
      </c>
      <c r="AC41" s="53" t="e">
        <f t="shared" si="11"/>
        <v>#VALUE!</v>
      </c>
      <c r="AD41">
        <v>1.5841322544184001E-2</v>
      </c>
      <c r="AE41" t="e">
        <f>bvarM1*bvarM9</f>
        <v>#VALUE!</v>
      </c>
      <c r="AF41" t="e">
        <f>cvarM1*cvarM9</f>
        <v>#VALUE!</v>
      </c>
      <c r="AG41" t="e">
        <f>mvarM1*mvarM9</f>
        <v>#VALUE!</v>
      </c>
      <c r="AH41" t="e">
        <f t="shared" si="12"/>
        <v>#VALUE!</v>
      </c>
      <c r="AI41" s="15" t="e">
        <f t="shared" si="13"/>
        <v>#VALUE!</v>
      </c>
      <c r="AJ41" s="53" t="e">
        <f t="shared" si="14"/>
        <v>#VALUE!</v>
      </c>
      <c r="AK41">
        <v>2.6589758586565</v>
      </c>
      <c r="AL41" t="e">
        <f>bvarM1*bvarM7</f>
        <v>#VALUE!</v>
      </c>
      <c r="AM41" t="e">
        <f>cvarM1*cvarM7</f>
        <v>#VALUE!</v>
      </c>
      <c r="AN41" t="e">
        <f>mvarM1*mvarM7</f>
        <v>#VALUE!</v>
      </c>
      <c r="AO41" s="15" t="e">
        <f t="shared" si="15"/>
        <v>#VALUE!</v>
      </c>
      <c r="AP41" s="15" t="e">
        <f t="shared" si="16"/>
        <v>#VALUE!</v>
      </c>
      <c r="AQ41" s="53" t="e">
        <f t="shared" si="17"/>
        <v>#VALUE!</v>
      </c>
      <c r="AR41">
        <v>-6.3581673989914005E-7</v>
      </c>
      <c r="AS41" t="e">
        <f>bvarM4*bvarM6</f>
        <v>#VALUE!</v>
      </c>
      <c r="AT41" t="e">
        <f>cvarM4*cvarM6</f>
        <v>#VALUE!</v>
      </c>
      <c r="AU41" t="e">
        <f>mvarM4*mvarM6</f>
        <v>#VALUE!</v>
      </c>
      <c r="AV41" s="15" t="e">
        <f t="shared" si="18"/>
        <v>#VALUE!</v>
      </c>
      <c r="AW41" s="15" t="e">
        <f t="shared" si="19"/>
        <v>#VALUE!</v>
      </c>
      <c r="AX41" s="53" t="e">
        <f t="shared" si="20"/>
        <v>#VALUE!</v>
      </c>
      <c r="AY41">
        <v>-3.6351436410977002E-7</v>
      </c>
      <c r="AZ41" t="e">
        <f>bvarM5*bvarM6</f>
        <v>#VALUE!</v>
      </c>
      <c r="BA41" t="e">
        <f>cvarM5*cvarM6</f>
        <v>#VALUE!</v>
      </c>
      <c r="BB41" t="e">
        <f>mvarM5*mvarM6</f>
        <v>#VALUE!</v>
      </c>
      <c r="BC41" s="15" t="e">
        <f t="shared" si="21"/>
        <v>#VALUE!</v>
      </c>
      <c r="BD41" s="15" t="e">
        <f t="shared" si="22"/>
        <v>#VALUE!</v>
      </c>
      <c r="BE41" s="53" t="e">
        <f t="shared" si="23"/>
        <v>#VALUE!</v>
      </c>
      <c r="BF41">
        <v>-3.8162159959453003E-5</v>
      </c>
      <c r="BG41" t="e">
        <f>bvarM3*bvarM7</f>
        <v>#VALUE!</v>
      </c>
      <c r="BH41" t="e">
        <f>cvarM3*cvarM7</f>
        <v>#VALUE!</v>
      </c>
      <c r="BI41" t="e">
        <f>mvarM3*mvarM7</f>
        <v>#VALUE!</v>
      </c>
      <c r="BJ41" s="15" t="e">
        <f t="shared" si="24"/>
        <v>#VALUE!</v>
      </c>
      <c r="BK41" s="15" t="e">
        <f t="shared" si="25"/>
        <v>#VALUE!</v>
      </c>
      <c r="BL41" s="53" t="e">
        <f t="shared" si="26"/>
        <v>#VALUE!</v>
      </c>
      <c r="BM41">
        <v>-1.1009135006147E-5</v>
      </c>
      <c r="BN41" t="e">
        <f>bvarM2*bvarM8</f>
        <v>#VALUE!</v>
      </c>
      <c r="BO41" t="e">
        <f>cvarM2*cvarM8</f>
        <v>#VALUE!</v>
      </c>
      <c r="BP41" t="e">
        <f>mvarM2*mvarM8</f>
        <v>#VALUE!</v>
      </c>
      <c r="BQ41" s="15" t="e">
        <f t="shared" si="27"/>
        <v>#VALUE!</v>
      </c>
      <c r="BR41" s="15" t="e">
        <f t="shared" si="28"/>
        <v>#VALUE!</v>
      </c>
      <c r="BS41" s="53" t="e">
        <f t="shared" si="29"/>
        <v>#VALUE!</v>
      </c>
      <c r="BT41">
        <v>1.1251318832678E-5</v>
      </c>
      <c r="BU41" t="e">
        <f>bvarM3*bvarM8</f>
        <v>#VALUE!</v>
      </c>
      <c r="BV41" t="e">
        <f>cvarM3*cvarM8</f>
        <v>#VALUE!</v>
      </c>
      <c r="BW41" t="e">
        <f>mvarM3*mvarM8</f>
        <v>#VALUE!</v>
      </c>
      <c r="BX41" s="15" t="e">
        <f t="shared" si="30"/>
        <v>#VALUE!</v>
      </c>
      <c r="BY41" s="15" t="e">
        <f t="shared" si="31"/>
        <v>#VALUE!</v>
      </c>
      <c r="BZ41" s="53" t="e">
        <f t="shared" si="32"/>
        <v>#VALUE!</v>
      </c>
      <c r="CA41">
        <v>-0.56994755839648004</v>
      </c>
      <c r="CB41" t="e">
        <f>bvarM1*bvarM9</f>
        <v>#VALUE!</v>
      </c>
      <c r="CC41" t="e">
        <f>cvarM1*cvarM9</f>
        <v>#VALUE!</v>
      </c>
      <c r="CD41" t="e">
        <f>mvarM1*mvarM9</f>
        <v>#VALUE!</v>
      </c>
      <c r="CE41" s="15" t="e">
        <f t="shared" si="33"/>
        <v>#VALUE!</v>
      </c>
      <c r="CF41" s="15" t="e">
        <f t="shared" si="34"/>
        <v>#VALUE!</v>
      </c>
      <c r="CG41" s="53" t="e">
        <f t="shared" si="35"/>
        <v>#VALUE!</v>
      </c>
      <c r="CH41">
        <v>2.2127862014732E-7</v>
      </c>
      <c r="CI41" t="e">
        <f>bvarM3*bvarM4</f>
        <v>#VALUE!</v>
      </c>
      <c r="CJ41" t="e">
        <f>cvarM3*cvarM4</f>
        <v>#VALUE!</v>
      </c>
      <c r="CK41" t="e">
        <f>mvarM3*mvarM4</f>
        <v>#VALUE!</v>
      </c>
      <c r="CL41" s="15" t="e">
        <f t="shared" si="36"/>
        <v>#VALUE!</v>
      </c>
      <c r="CM41" s="15" t="e">
        <f t="shared" si="37"/>
        <v>#VALUE!</v>
      </c>
      <c r="CN41" s="53" t="e">
        <f t="shared" si="38"/>
        <v>#VALUE!</v>
      </c>
      <c r="CO41">
        <v>3.2372246798924999E-6</v>
      </c>
      <c r="CP41" t="e">
        <f>bvarM4*bvarM7</f>
        <v>#VALUE!</v>
      </c>
      <c r="CQ41" t="e">
        <f>cvarM4*cvarM7</f>
        <v>#VALUE!</v>
      </c>
      <c r="CR41" t="e">
        <f>mvarM4*mvarM7</f>
        <v>#VALUE!</v>
      </c>
      <c r="CS41" s="15" t="e">
        <f t="shared" si="39"/>
        <v>#VALUE!</v>
      </c>
      <c r="CT41" s="15" t="e">
        <f t="shared" si="40"/>
        <v>#VALUE!</v>
      </c>
      <c r="CU41" s="53" t="e">
        <f t="shared" si="41"/>
        <v>#VALUE!</v>
      </c>
      <c r="CV41">
        <v>-7.6153346778432002E-6</v>
      </c>
      <c r="CW41" t="e">
        <f>bvarM4*bvarM6</f>
        <v>#VALUE!</v>
      </c>
      <c r="CX41" t="e">
        <f>cvarM4*cvarM6</f>
        <v>#VALUE!</v>
      </c>
      <c r="CY41" t="e">
        <f>mvarM4*mvarM6</f>
        <v>#VALUE!</v>
      </c>
      <c r="CZ41" s="15" t="e">
        <f t="shared" si="42"/>
        <v>#VALUE!</v>
      </c>
      <c r="DA41" s="15" t="e">
        <f t="shared" si="43"/>
        <v>#VALUE!</v>
      </c>
      <c r="DB41" s="53" t="e">
        <f t="shared" si="44"/>
        <v>#VALUE!</v>
      </c>
      <c r="DC41">
        <v>2.3096114352404001E-5</v>
      </c>
      <c r="DD41" t="e">
        <f>bvarM4^2</f>
        <v>#VALUE!</v>
      </c>
      <c r="DE41" t="e">
        <f>cvarM4^2</f>
        <v>#VALUE!</v>
      </c>
      <c r="DF41" t="e">
        <f>mvarM4^2</f>
        <v>#VALUE!</v>
      </c>
      <c r="DG41" s="15" t="e">
        <f t="shared" si="45"/>
        <v>#VALUE!</v>
      </c>
      <c r="DH41" s="15" t="e">
        <f t="shared" si="46"/>
        <v>#VALUE!</v>
      </c>
      <c r="DI41" s="53" t="e">
        <f t="shared" si="47"/>
        <v>#VALUE!</v>
      </c>
      <c r="DJ41">
        <v>4.3916552437851997E-6</v>
      </c>
      <c r="DK41" t="e">
        <f>bvarM3*bvarM8</f>
        <v>#VALUE!</v>
      </c>
      <c r="DL41" t="e">
        <f>cvarM3*cvarM8</f>
        <v>#VALUE!</v>
      </c>
      <c r="DM41" t="e">
        <f>mvarM3*mvarM8</f>
        <v>#VALUE!</v>
      </c>
      <c r="DN41" s="15" t="e">
        <f t="shared" si="48"/>
        <v>#VALUE!</v>
      </c>
      <c r="DO41" s="15" t="e">
        <f t="shared" si="49"/>
        <v>#VALUE!</v>
      </c>
      <c r="DP41" s="53" t="e">
        <f t="shared" si="50"/>
        <v>#VALUE!</v>
      </c>
      <c r="DQ41">
        <v>0.11574560967375</v>
      </c>
      <c r="DR41" t="e">
        <f>bvarM1*bvarM4</f>
        <v>#VALUE!</v>
      </c>
      <c r="DS41" t="e">
        <f>cvarM1*cvarM4</f>
        <v>#VALUE!</v>
      </c>
      <c r="DT41" t="e">
        <f>mvarM1*mvarM4</f>
        <v>#VALUE!</v>
      </c>
      <c r="DU41" s="15" t="e">
        <f t="shared" si="51"/>
        <v>#VALUE!</v>
      </c>
      <c r="DV41" s="15" t="e">
        <f t="shared" si="52"/>
        <v>#VALUE!</v>
      </c>
      <c r="DW41" s="53" t="e">
        <f t="shared" si="53"/>
        <v>#VALUE!</v>
      </c>
      <c r="DX41">
        <v>2.4701717663139998E-7</v>
      </c>
      <c r="DY41" t="e">
        <f>bvarM4*bvarM8</f>
        <v>#VALUE!</v>
      </c>
      <c r="DZ41" t="e">
        <f>cvarM4*cvarM8</f>
        <v>#VALUE!</v>
      </c>
      <c r="EA41" t="e">
        <f>mvarM4*mvarM8</f>
        <v>#VALUE!</v>
      </c>
      <c r="EB41" s="15" t="e">
        <f t="shared" si="54"/>
        <v>#VALUE!</v>
      </c>
      <c r="EC41" s="15" t="e">
        <f t="shared" si="55"/>
        <v>#VALUE!</v>
      </c>
      <c r="ED41" s="53" t="e">
        <f t="shared" si="56"/>
        <v>#VALUE!</v>
      </c>
      <c r="EE41">
        <v>-5.1417549227225002E-8</v>
      </c>
      <c r="EF41" t="e">
        <f>bvarM4*bvarM9</f>
        <v>#VALUE!</v>
      </c>
      <c r="EG41" t="e">
        <f>cvarM4*cvarM9</f>
        <v>#VALUE!</v>
      </c>
      <c r="EH41" t="e">
        <f>mvarM4*mvarM9</f>
        <v>#VALUE!</v>
      </c>
      <c r="EI41" s="15" t="e">
        <f t="shared" si="57"/>
        <v>#VALUE!</v>
      </c>
      <c r="EJ41" s="15" t="e">
        <f t="shared" si="58"/>
        <v>#VALUE!</v>
      </c>
      <c r="EK41" s="53" t="e">
        <f t="shared" si="59"/>
        <v>#VALUE!</v>
      </c>
      <c r="EL41">
        <v>-8.6045833060392997E-6</v>
      </c>
      <c r="EM41" t="e">
        <f>bvarM4*bvarM6</f>
        <v>#VALUE!</v>
      </c>
      <c r="EN41" t="e">
        <f>cvarM4*cvarM6</f>
        <v>#VALUE!</v>
      </c>
      <c r="EO41" t="e">
        <f>mvarM4*mvarM6</f>
        <v>#VALUE!</v>
      </c>
      <c r="EP41" s="15" t="e">
        <f t="shared" si="60"/>
        <v>#VALUE!</v>
      </c>
      <c r="EQ41" s="15" t="e">
        <f t="shared" si="61"/>
        <v>#VALUE!</v>
      </c>
      <c r="ER41" s="53" t="e">
        <f t="shared" si="62"/>
        <v>#VALUE!</v>
      </c>
      <c r="ES41">
        <v>-1.1843047217823999E-5</v>
      </c>
      <c r="ET41" t="e">
        <f>bvarM6*bvarM7</f>
        <v>#VALUE!</v>
      </c>
      <c r="EU41" t="e">
        <f>cvarM6*cvarM7</f>
        <v>#VALUE!</v>
      </c>
      <c r="EV41" t="e">
        <f>mvarM6*mvarM7</f>
        <v>#VALUE!</v>
      </c>
      <c r="EW41" s="15" t="e">
        <f t="shared" si="63"/>
        <v>#VALUE!</v>
      </c>
      <c r="EX41" s="15" t="e">
        <f t="shared" si="64"/>
        <v>#VALUE!</v>
      </c>
      <c r="EY41" s="53" t="e">
        <f t="shared" si="65"/>
        <v>#VALUE!</v>
      </c>
      <c r="EZ41">
        <v>-4.6564571893641002E-5</v>
      </c>
      <c r="FA41" t="e">
        <f>bvarM2*bvarM7</f>
        <v>#VALUE!</v>
      </c>
      <c r="FB41" t="e">
        <f>cvarM2*cvarM7</f>
        <v>#VALUE!</v>
      </c>
      <c r="FC41" t="e">
        <f>mvarM2*mvarM7</f>
        <v>#VALUE!</v>
      </c>
      <c r="FD41" s="15" t="e">
        <f t="shared" si="66"/>
        <v>#VALUE!</v>
      </c>
      <c r="FE41" s="15" t="e">
        <f t="shared" si="67"/>
        <v>#VALUE!</v>
      </c>
      <c r="FF41" s="53" t="e">
        <f t="shared" si="68"/>
        <v>#VALUE!</v>
      </c>
      <c r="FG41">
        <v>0.54518971589536003</v>
      </c>
      <c r="FH41" t="e">
        <f>bvarM1*bvarM6</f>
        <v>#VALUE!</v>
      </c>
      <c r="FI41" t="e">
        <f>cvarM1*cvarM6</f>
        <v>#VALUE!</v>
      </c>
      <c r="FJ41" t="e">
        <f>mvarM1*mvarM6</f>
        <v>#VALUE!</v>
      </c>
      <c r="FK41" s="15" t="e">
        <f t="shared" si="69"/>
        <v>#VALUE!</v>
      </c>
      <c r="FL41" s="15" t="e">
        <f t="shared" si="70"/>
        <v>#VALUE!</v>
      </c>
      <c r="FM41" s="53" t="e">
        <f t="shared" si="71"/>
        <v>#VALUE!</v>
      </c>
      <c r="FN41">
        <v>-2.3880828452754E-6</v>
      </c>
      <c r="FO41" t="e">
        <f>bvarM2*bvarM4</f>
        <v>#VALUE!</v>
      </c>
      <c r="FP41" t="e">
        <f>cvarM2*cvarM4</f>
        <v>#VALUE!</v>
      </c>
      <c r="FQ41" t="e">
        <f>mvarM2*mvarM4</f>
        <v>#VALUE!</v>
      </c>
      <c r="FR41" s="15" t="e">
        <f t="shared" si="72"/>
        <v>#VALUE!</v>
      </c>
      <c r="FS41" s="15" t="e">
        <f t="shared" si="73"/>
        <v>#VALUE!</v>
      </c>
      <c r="FT41" s="53" t="e">
        <f t="shared" si="74"/>
        <v>#VALUE!</v>
      </c>
      <c r="FU41">
        <v>2.1614877764568998E-6</v>
      </c>
      <c r="FV41" t="e">
        <f>bvarM6*bvarM7</f>
        <v>#VALUE!</v>
      </c>
      <c r="FW41" t="e">
        <f>cvarM6*cvarM7</f>
        <v>#VALUE!</v>
      </c>
      <c r="FX41" t="e">
        <f>mvarM6*mvarM7</f>
        <v>#VALUE!</v>
      </c>
      <c r="FY41" s="15" t="e">
        <f t="shared" si="75"/>
        <v>#VALUE!</v>
      </c>
      <c r="FZ41" s="15" t="e">
        <f t="shared" si="76"/>
        <v>#VALUE!</v>
      </c>
      <c r="GA41" s="53" t="e">
        <f t="shared" si="77"/>
        <v>#VALUE!</v>
      </c>
      <c r="GB41">
        <v>2.0688290023993E-5</v>
      </c>
      <c r="GC41" t="e">
        <f>bvarM4*bvarM9</f>
        <v>#VALUE!</v>
      </c>
      <c r="GD41" t="e">
        <f>cvarM4*cvarM9</f>
        <v>#VALUE!</v>
      </c>
      <c r="GE41" t="e">
        <f>mvarM4*mvarM9</f>
        <v>#VALUE!</v>
      </c>
      <c r="GF41" s="15" t="e">
        <f t="shared" si="78"/>
        <v>#VALUE!</v>
      </c>
      <c r="GG41" s="15" t="e">
        <f t="shared" si="79"/>
        <v>#VALUE!</v>
      </c>
      <c r="GH41" s="53" t="e">
        <f t="shared" si="80"/>
        <v>#VALUE!</v>
      </c>
      <c r="GI41">
        <v>3.9580478576293002E-4</v>
      </c>
      <c r="GJ41" t="e">
        <f>bvarM2^2</f>
        <v>#VALUE!</v>
      </c>
      <c r="GK41" t="e">
        <f>cvarM2^2</f>
        <v>#VALUE!</v>
      </c>
      <c r="GL41" t="e">
        <f>mvarM2^2</f>
        <v>#VALUE!</v>
      </c>
      <c r="GM41" s="15" t="e">
        <f t="shared" si="81"/>
        <v>#VALUE!</v>
      </c>
      <c r="GN41" s="15" t="e">
        <f t="shared" si="82"/>
        <v>#VALUE!</v>
      </c>
      <c r="GO41" s="53" t="e">
        <f t="shared" si="83"/>
        <v>#VALUE!</v>
      </c>
      <c r="GP41">
        <v>1.3402763707417999E-5</v>
      </c>
      <c r="GQ41" t="e">
        <f>bvarM3*bvarM8</f>
        <v>#VALUE!</v>
      </c>
      <c r="GR41" t="e">
        <f>cvarM3*cvarM8</f>
        <v>#VALUE!</v>
      </c>
      <c r="GS41" t="e">
        <f>mvarM3*mvarM8</f>
        <v>#VALUE!</v>
      </c>
      <c r="GT41" s="15" t="e">
        <f t="shared" si="84"/>
        <v>#VALUE!</v>
      </c>
      <c r="GU41" s="15" t="e">
        <f t="shared" si="85"/>
        <v>#VALUE!</v>
      </c>
      <c r="GV41" s="53" t="e">
        <f t="shared" si="86"/>
        <v>#VALUE!</v>
      </c>
      <c r="GW41">
        <v>0.91106391588081004</v>
      </c>
      <c r="GX41" t="e">
        <f>bvarM1*bvarM6</f>
        <v>#VALUE!</v>
      </c>
      <c r="GY41" t="e">
        <f>cvarM1*cvarM6</f>
        <v>#VALUE!</v>
      </c>
      <c r="GZ41" t="e">
        <f>mvarM1*mvarM6</f>
        <v>#VALUE!</v>
      </c>
      <c r="HA41" s="15" t="e">
        <f t="shared" si="87"/>
        <v>#VALUE!</v>
      </c>
      <c r="HB41" s="15" t="e">
        <f t="shared" si="88"/>
        <v>#VALUE!</v>
      </c>
      <c r="HC41" s="53" t="e">
        <f t="shared" si="89"/>
        <v>#VALUE!</v>
      </c>
      <c r="HD41">
        <v>1.4672911710957E-8</v>
      </c>
      <c r="HE41" t="e">
        <f>bvarM3*bvarM9</f>
        <v>#VALUE!</v>
      </c>
      <c r="HF41" t="e">
        <f>cvarM3*cvarM9</f>
        <v>#VALUE!</v>
      </c>
      <c r="HG41" t="e">
        <f>mvarM3*mvarM9</f>
        <v>#VALUE!</v>
      </c>
      <c r="HH41" s="15" t="e">
        <f t="shared" si="90"/>
        <v>#VALUE!</v>
      </c>
      <c r="HI41" s="15" t="e">
        <f t="shared" si="91"/>
        <v>#VALUE!</v>
      </c>
      <c r="HJ41" s="53" t="e">
        <f t="shared" si="92"/>
        <v>#VALUE!</v>
      </c>
      <c r="HK41">
        <v>6.4051729133949998E-6</v>
      </c>
      <c r="HL41" t="e">
        <f>bvarM7*bvarM9</f>
        <v>#VALUE!</v>
      </c>
      <c r="HM41" t="e">
        <f>cvarM7*cvarM9</f>
        <v>#VALUE!</v>
      </c>
      <c r="HN41" t="e">
        <f>mvarM7*mvarM9</f>
        <v>#VALUE!</v>
      </c>
      <c r="HO41" s="15" t="e">
        <f t="shared" si="93"/>
        <v>#VALUE!</v>
      </c>
      <c r="HP41" s="15" t="e">
        <f t="shared" si="94"/>
        <v>#VALUE!</v>
      </c>
      <c r="HQ41" s="53" t="e">
        <f t="shared" si="95"/>
        <v>#VALUE!</v>
      </c>
      <c r="HR41">
        <v>-3.9415395102421999E-5</v>
      </c>
      <c r="HS41" t="e">
        <f>bvarM4*bvarM7</f>
        <v>#VALUE!</v>
      </c>
      <c r="HT41" t="e">
        <f>cvarM4*cvarM7</f>
        <v>#VALUE!</v>
      </c>
      <c r="HU41" t="e">
        <f>mvarM4*mvarM7</f>
        <v>#VALUE!</v>
      </c>
      <c r="HV41" s="15" t="e">
        <f t="shared" si="96"/>
        <v>#VALUE!</v>
      </c>
      <c r="HW41" s="15" t="e">
        <f t="shared" si="97"/>
        <v>#VALUE!</v>
      </c>
      <c r="HX41" s="53" t="e">
        <f t="shared" si="98"/>
        <v>#VALUE!</v>
      </c>
      <c r="HY41">
        <v>6.9023375559340003E-6</v>
      </c>
      <c r="HZ41" t="e">
        <f>bvarM4*bvarM8</f>
        <v>#VALUE!</v>
      </c>
      <c r="IA41" t="e">
        <f>cvarM4*cvarM8</f>
        <v>#VALUE!</v>
      </c>
      <c r="IB41" t="e">
        <f>mvarM4*mvarM8</f>
        <v>#VALUE!</v>
      </c>
      <c r="IC41" s="15" t="e">
        <f t="shared" si="99"/>
        <v>#VALUE!</v>
      </c>
      <c r="ID41" s="15" t="e">
        <f t="shared" si="100"/>
        <v>#VALUE!</v>
      </c>
      <c r="IE41" s="53" t="e">
        <f t="shared" si="101"/>
        <v>#VALUE!</v>
      </c>
      <c r="IF41">
        <v>6.3145577731809996E-6</v>
      </c>
      <c r="IG41" t="e">
        <f>bvarM3*bvarM4</f>
        <v>#VALUE!</v>
      </c>
      <c r="IH41" t="e">
        <f>cvarM3*cvarM4</f>
        <v>#VALUE!</v>
      </c>
      <c r="II41" t="e">
        <f>mvarM3*mvarM4</f>
        <v>#VALUE!</v>
      </c>
      <c r="IJ41" s="15" t="e">
        <f t="shared" si="102"/>
        <v>#VALUE!</v>
      </c>
      <c r="IK41" s="15" t="e">
        <f t="shared" si="103"/>
        <v>#VALUE!</v>
      </c>
      <c r="IL41" s="53" t="e">
        <f t="shared" si="104"/>
        <v>#VALUE!</v>
      </c>
      <c r="IM41">
        <v>0.25836685322038</v>
      </c>
      <c r="IN41" t="e">
        <f>bvarM1*bvarM4</f>
        <v>#VALUE!</v>
      </c>
      <c r="IO41" t="e">
        <f>cvarM1*cvarM4</f>
        <v>#VALUE!</v>
      </c>
      <c r="IP41" t="e">
        <f>mvarM1*mvarM4</f>
        <v>#VALUE!</v>
      </c>
      <c r="IQ41" s="15" t="e">
        <f t="shared" si="105"/>
        <v>#VALUE!</v>
      </c>
      <c r="IR41" s="15" t="e">
        <f t="shared" si="106"/>
        <v>#VALUE!</v>
      </c>
      <c r="IS41" s="53" t="e">
        <f t="shared" si="107"/>
        <v>#VALUE!</v>
      </c>
      <c r="IT41">
        <v>-3.2980903149674998E-7</v>
      </c>
      <c r="IU41" t="e">
        <f>bvarM4*bvarM7</f>
        <v>#VALUE!</v>
      </c>
      <c r="IV41" t="e">
        <f>cvarM4*cvarM7</f>
        <v>#VALUE!</v>
      </c>
      <c r="IW41" t="e">
        <f>mvarM4*mvarM7</f>
        <v>#VALUE!</v>
      </c>
      <c r="IX41" s="15" t="e">
        <f t="shared" si="108"/>
        <v>#VALUE!</v>
      </c>
      <c r="IY41" s="15" t="e">
        <f t="shared" si="109"/>
        <v>#VALUE!</v>
      </c>
      <c r="IZ41" s="53" t="e">
        <f t="shared" si="110"/>
        <v>#VALUE!</v>
      </c>
      <c r="JA41">
        <v>4.5915380570342001E-4</v>
      </c>
      <c r="JB41" t="e">
        <f>bvarM2*bvarM8</f>
        <v>#VALUE!</v>
      </c>
      <c r="JC41" t="e">
        <f>cvarM2*cvarM8</f>
        <v>#VALUE!</v>
      </c>
      <c r="JD41" t="e">
        <f>mvarM2*mvarM8</f>
        <v>#VALUE!</v>
      </c>
      <c r="JE41" s="24" t="e">
        <f t="shared" si="111"/>
        <v>#VALUE!</v>
      </c>
      <c r="JF41" s="24" t="e">
        <f t="shared" si="112"/>
        <v>#VALUE!</v>
      </c>
      <c r="JG41" s="24" t="e">
        <f t="shared" si="113"/>
        <v>#VALUE!</v>
      </c>
      <c r="JH41">
        <v>-1.4209948953485999E-4</v>
      </c>
      <c r="JI41" t="e">
        <f>bvarM8^2</f>
        <v>#VALUE!</v>
      </c>
      <c r="JJ41" t="e">
        <f>cvarM8^2</f>
        <v>#VALUE!</v>
      </c>
      <c r="JK41" t="e">
        <f>mvarM8^2</f>
        <v>#VALUE!</v>
      </c>
      <c r="JL41" s="24" t="e">
        <f t="shared" si="114"/>
        <v>#VALUE!</v>
      </c>
      <c r="JM41" s="24" t="e">
        <f t="shared" si="115"/>
        <v>#VALUE!</v>
      </c>
      <c r="JN41" s="24" t="e">
        <f t="shared" si="116"/>
        <v>#VALUE!</v>
      </c>
      <c r="JO41">
        <v>3.5503049933206999E-4</v>
      </c>
      <c r="JP41" t="e">
        <f>bvarM2^2</f>
        <v>#VALUE!</v>
      </c>
      <c r="JQ41" t="e">
        <f>cvarM2^2</f>
        <v>#VALUE!</v>
      </c>
      <c r="JR41" t="e">
        <f>mvarM2^2</f>
        <v>#VALUE!</v>
      </c>
      <c r="JS41" s="24" t="e">
        <f t="shared" si="117"/>
        <v>#VALUE!</v>
      </c>
      <c r="JT41" s="24" t="e">
        <f t="shared" si="118"/>
        <v>#VALUE!</v>
      </c>
      <c r="JU41" s="24" t="e">
        <f t="shared" si="119"/>
        <v>#VALUE!</v>
      </c>
      <c r="JV41">
        <v>-2.3412209607991E-5</v>
      </c>
      <c r="JW41" t="e">
        <f>bvarM2*bvarM4</f>
        <v>#VALUE!</v>
      </c>
      <c r="JX41" t="e">
        <f>cvarM2*cvarM4</f>
        <v>#VALUE!</v>
      </c>
      <c r="JY41" t="e">
        <f>mvarM2*mvarM4</f>
        <v>#VALUE!</v>
      </c>
      <c r="JZ41" s="24" t="e">
        <f t="shared" si="120"/>
        <v>#VALUE!</v>
      </c>
      <c r="KA41" s="24" t="e">
        <f t="shared" si="121"/>
        <v>#VALUE!</v>
      </c>
      <c r="KB41" s="24" t="e">
        <f t="shared" si="122"/>
        <v>#VALUE!</v>
      </c>
      <c r="KC41">
        <v>4.4882454363724001E-5</v>
      </c>
      <c r="KD41" t="e">
        <f>bvarM5^2</f>
        <v>#VALUE!</v>
      </c>
      <c r="KE41" t="e">
        <f>cvarM5^2</f>
        <v>#VALUE!</v>
      </c>
      <c r="KF41" t="e">
        <f>mvarM5^2</f>
        <v>#VALUE!</v>
      </c>
      <c r="KG41" s="24" t="e">
        <f t="shared" si="123"/>
        <v>#VALUE!</v>
      </c>
      <c r="KH41" s="24" t="e">
        <f t="shared" si="124"/>
        <v>#VALUE!</v>
      </c>
      <c r="KI41" s="24" t="e">
        <f t="shared" si="125"/>
        <v>#VALUE!</v>
      </c>
      <c r="KJ41">
        <v>3.6195976723781999E-6</v>
      </c>
      <c r="KK41" t="e">
        <f>bvarM5*bvarM7</f>
        <v>#VALUE!</v>
      </c>
      <c r="KL41" t="e">
        <f>cvarM5*cvarM7</f>
        <v>#VALUE!</v>
      </c>
      <c r="KM41" t="e">
        <f>mvarM5*mvarM7</f>
        <v>#VALUE!</v>
      </c>
      <c r="KN41" s="24" t="e">
        <f t="shared" si="126"/>
        <v>#VALUE!</v>
      </c>
      <c r="KO41" s="24" t="e">
        <f t="shared" si="127"/>
        <v>#VALUE!</v>
      </c>
      <c r="KP41" s="24" t="e">
        <f t="shared" si="128"/>
        <v>#VALUE!</v>
      </c>
      <c r="KQ41">
        <v>-1.0663563209507E-7</v>
      </c>
      <c r="KR41" t="e">
        <f>bvarM4*bvarM6</f>
        <v>#VALUE!</v>
      </c>
      <c r="KS41" t="e">
        <f>cvarM4*cvarM6</f>
        <v>#VALUE!</v>
      </c>
      <c r="KT41" t="e">
        <f>mvarM4*mvarM6</f>
        <v>#VALUE!</v>
      </c>
      <c r="KU41" s="24" t="e">
        <f t="shared" si="129"/>
        <v>#VALUE!</v>
      </c>
      <c r="KV41" s="24" t="e">
        <f t="shared" si="130"/>
        <v>#VALUE!</v>
      </c>
      <c r="KW41" s="24" t="e">
        <f t="shared" si="131"/>
        <v>#VALUE!</v>
      </c>
      <c r="KX41">
        <v>-1.1780194573474999E-2</v>
      </c>
      <c r="KY41" t="e">
        <f>bvarM9^2</f>
        <v>#VALUE!</v>
      </c>
      <c r="KZ41" t="e">
        <f>cvarM9^2</f>
        <v>#VALUE!</v>
      </c>
      <c r="LA41" t="e">
        <f>mvarM9^2</f>
        <v>#VALUE!</v>
      </c>
      <c r="LB41" s="24" t="e">
        <f t="shared" si="132"/>
        <v>#VALUE!</v>
      </c>
      <c r="LC41" s="24" t="e">
        <f t="shared" si="133"/>
        <v>#VALUE!</v>
      </c>
      <c r="LD41" s="24" t="e">
        <f t="shared" si="134"/>
        <v>#VALUE!</v>
      </c>
      <c r="LE41">
        <v>4.4852428067070001E-6</v>
      </c>
      <c r="LF41" t="e">
        <f>bvarM4*bvarM8</f>
        <v>#VALUE!</v>
      </c>
      <c r="LG41" t="e">
        <f>cvarM4*cvarM8</f>
        <v>#VALUE!</v>
      </c>
      <c r="LH41" t="e">
        <f>mvarM4*mvarM8</f>
        <v>#VALUE!</v>
      </c>
      <c r="LI41" s="24" t="e">
        <f t="shared" si="135"/>
        <v>#VALUE!</v>
      </c>
      <c r="LJ41" s="24" t="e">
        <f t="shared" si="136"/>
        <v>#VALUE!</v>
      </c>
      <c r="LK41" s="24" t="e">
        <f t="shared" si="137"/>
        <v>#VALUE!</v>
      </c>
      <c r="LL41">
        <v>2.2359445502252998E-6</v>
      </c>
      <c r="LM41" t="e">
        <f>bvarM2*bvarM4</f>
        <v>#VALUE!</v>
      </c>
      <c r="LN41" t="e">
        <f>cvarM2*cvarM4</f>
        <v>#VALUE!</v>
      </c>
      <c r="LO41" t="e">
        <f>mvarM2*mvarM4</f>
        <v>#VALUE!</v>
      </c>
      <c r="LP41" s="24" t="e">
        <f t="shared" si="138"/>
        <v>#VALUE!</v>
      </c>
      <c r="LQ41" s="24" t="e">
        <f t="shared" si="139"/>
        <v>#VALUE!</v>
      </c>
      <c r="LR41" s="24" t="e">
        <f t="shared" si="140"/>
        <v>#VALUE!</v>
      </c>
      <c r="LS41">
        <v>3.2912866974209998E-4</v>
      </c>
      <c r="LT41" t="e">
        <f>bvarM4^2</f>
        <v>#VALUE!</v>
      </c>
      <c r="LU41" t="e">
        <f>cvarM4^2</f>
        <v>#VALUE!</v>
      </c>
      <c r="LV41" t="e">
        <f>mvarM4^2</f>
        <v>#VALUE!</v>
      </c>
      <c r="LW41" s="24" t="e">
        <f t="shared" si="141"/>
        <v>#VALUE!</v>
      </c>
      <c r="LX41" s="24" t="e">
        <f t="shared" si="142"/>
        <v>#VALUE!</v>
      </c>
      <c r="LY41" s="24" t="e">
        <f t="shared" si="143"/>
        <v>#VALUE!</v>
      </c>
      <c r="LZ41">
        <v>-1.0602333232819001E-6</v>
      </c>
      <c r="MA41" t="e">
        <f>bvarM2*bvarM4</f>
        <v>#VALUE!</v>
      </c>
      <c r="MB41" t="e">
        <f>cvarM2*cvarM4</f>
        <v>#VALUE!</v>
      </c>
      <c r="MC41" t="e">
        <f>mvarM2*mvarM4</f>
        <v>#VALUE!</v>
      </c>
      <c r="MD41" s="24" t="e">
        <f t="shared" si="144"/>
        <v>#VALUE!</v>
      </c>
      <c r="ME41" s="24" t="e">
        <f t="shared" si="145"/>
        <v>#VALUE!</v>
      </c>
      <c r="MF41" s="24" t="e">
        <f t="shared" si="146"/>
        <v>#VALUE!</v>
      </c>
      <c r="MG41">
        <v>-2.1793792969039999E-4</v>
      </c>
      <c r="MH41" t="e">
        <f>bvarM2*bvarM6</f>
        <v>#VALUE!</v>
      </c>
      <c r="MI41" t="e">
        <f>cvarM2*cvarM6</f>
        <v>#VALUE!</v>
      </c>
      <c r="MJ41" t="e">
        <f>mvarM2*mvarM6</f>
        <v>#VALUE!</v>
      </c>
      <c r="MK41" s="24" t="e">
        <f t="shared" si="147"/>
        <v>#VALUE!</v>
      </c>
      <c r="ML41" s="24" t="e">
        <f t="shared" si="148"/>
        <v>#VALUE!</v>
      </c>
      <c r="MM41" s="24" t="e">
        <f t="shared" si="149"/>
        <v>#VALUE!</v>
      </c>
      <c r="MN41">
        <v>1.3594226305521E-3</v>
      </c>
      <c r="MO41" t="e">
        <f>bvarM6^2</f>
        <v>#VALUE!</v>
      </c>
      <c r="MP41" t="e">
        <f>cvarM6^2</f>
        <v>#VALUE!</v>
      </c>
      <c r="MQ41" t="e">
        <f>mvarM6^2</f>
        <v>#VALUE!</v>
      </c>
      <c r="MR41" s="24" t="e">
        <f t="shared" si="150"/>
        <v>#VALUE!</v>
      </c>
      <c r="MS41" s="24" t="e">
        <f t="shared" si="151"/>
        <v>#VALUE!</v>
      </c>
      <c r="MT41" s="24" t="e">
        <f t="shared" si="152"/>
        <v>#VALUE!</v>
      </c>
      <c r="MU41">
        <v>9.1974536066976003E-7</v>
      </c>
      <c r="MV41" t="e">
        <f>bvarM4*bvarM9</f>
        <v>#VALUE!</v>
      </c>
      <c r="MW41" t="e">
        <f>cvarM4*cvarM9</f>
        <v>#VALUE!</v>
      </c>
      <c r="MX41" t="e">
        <f>mvarM4*mvarM9</f>
        <v>#VALUE!</v>
      </c>
      <c r="MY41" s="24" t="e">
        <f t="shared" si="153"/>
        <v>#VALUE!</v>
      </c>
      <c r="MZ41" s="24" t="e">
        <f t="shared" si="154"/>
        <v>#VALUE!</v>
      </c>
      <c r="NA41" s="24" t="e">
        <f t="shared" si="155"/>
        <v>#VALUE!</v>
      </c>
      <c r="NB41">
        <v>3.6099605254056E-6</v>
      </c>
      <c r="NC41" t="e">
        <f>bvarM3*bvarM7</f>
        <v>#VALUE!</v>
      </c>
      <c r="ND41" t="e">
        <f>cvarM3*cvarM7</f>
        <v>#VALUE!</v>
      </c>
      <c r="NE41" t="e">
        <f>mvarM3*mvarM7</f>
        <v>#VALUE!</v>
      </c>
      <c r="NF41" s="24" t="e">
        <f t="shared" si="156"/>
        <v>#VALUE!</v>
      </c>
      <c r="NG41" s="24" t="e">
        <f t="shared" si="157"/>
        <v>#VALUE!</v>
      </c>
      <c r="NH41" s="24" t="e">
        <f t="shared" si="158"/>
        <v>#VALUE!</v>
      </c>
      <c r="NI41">
        <v>-5.6485828395194E-5</v>
      </c>
      <c r="NJ41" t="e">
        <f>bvarM6*bvarM7</f>
        <v>#VALUE!</v>
      </c>
      <c r="NK41" t="e">
        <f>cvarM6*cvarM7</f>
        <v>#VALUE!</v>
      </c>
      <c r="NL41" t="e">
        <f>mvarM6*mvarM7</f>
        <v>#VALUE!</v>
      </c>
      <c r="NM41" s="24" t="e">
        <f t="shared" si="159"/>
        <v>#VALUE!</v>
      </c>
      <c r="NN41" s="24" t="e">
        <f t="shared" si="160"/>
        <v>#VALUE!</v>
      </c>
      <c r="NO41" s="24" t="e">
        <f t="shared" si="161"/>
        <v>#VALUE!</v>
      </c>
      <c r="NP41">
        <v>-3.2576267607100999E-6</v>
      </c>
      <c r="NQ41" t="e">
        <f>bvarM4*bvarM7</f>
        <v>#VALUE!</v>
      </c>
      <c r="NR41" t="e">
        <f>cvarM4*cvarM7</f>
        <v>#VALUE!</v>
      </c>
      <c r="NS41" t="e">
        <f>mvarM4*mvarM7</f>
        <v>#VALUE!</v>
      </c>
      <c r="NT41" s="24" t="e">
        <f t="shared" si="162"/>
        <v>#VALUE!</v>
      </c>
      <c r="NU41" s="24" t="e">
        <f t="shared" si="163"/>
        <v>#VALUE!</v>
      </c>
      <c r="NV41" s="24" t="e">
        <f t="shared" si="164"/>
        <v>#VALUE!</v>
      </c>
      <c r="NW41">
        <v>-7.79149684805E-7</v>
      </c>
      <c r="NX41" t="e">
        <f>bvarM4*bvarM8</f>
        <v>#VALUE!</v>
      </c>
      <c r="NY41" t="e">
        <f>cvarM4*cvarM8</f>
        <v>#VALUE!</v>
      </c>
      <c r="NZ41" t="e">
        <f>mvarM4*mvarM8</f>
        <v>#VALUE!</v>
      </c>
      <c r="OA41" s="24" t="e">
        <f t="shared" si="165"/>
        <v>#VALUE!</v>
      </c>
      <c r="OB41" s="24" t="e">
        <f t="shared" si="166"/>
        <v>#VALUE!</v>
      </c>
      <c r="OC41" s="24" t="e">
        <f t="shared" si="167"/>
        <v>#VALUE!</v>
      </c>
      <c r="OD41">
        <v>-1.1678501950108001E-4</v>
      </c>
      <c r="OE41" t="e">
        <f>bvarM8^2</f>
        <v>#VALUE!</v>
      </c>
      <c r="OF41" t="e">
        <f>cvarM8^2</f>
        <v>#VALUE!</v>
      </c>
      <c r="OG41" t="e">
        <f>mvarM8^2</f>
        <v>#VALUE!</v>
      </c>
      <c r="OH41" s="24" t="e">
        <f t="shared" si="168"/>
        <v>#VALUE!</v>
      </c>
      <c r="OI41" s="24" t="e">
        <f t="shared" si="169"/>
        <v>#VALUE!</v>
      </c>
      <c r="OJ41" s="24" t="e">
        <f t="shared" si="170"/>
        <v>#VALUE!</v>
      </c>
      <c r="OK41">
        <v>-2.8224609854403999E-6</v>
      </c>
      <c r="OL41" t="e">
        <f>bvarM4*bvarM7</f>
        <v>#VALUE!</v>
      </c>
      <c r="OM41" t="e">
        <f>cvarM4*cvarM7</f>
        <v>#VALUE!</v>
      </c>
      <c r="ON41" t="e">
        <f>mvarM4*mvarM7</f>
        <v>#VALUE!</v>
      </c>
      <c r="OO41" s="24" t="e">
        <f t="shared" si="171"/>
        <v>#VALUE!</v>
      </c>
      <c r="OP41" s="24" t="e">
        <f t="shared" si="172"/>
        <v>#VALUE!</v>
      </c>
      <c r="OQ41" s="24" t="e">
        <f t="shared" si="173"/>
        <v>#VALUE!</v>
      </c>
      <c r="OR41">
        <v>-0.57390194962593999</v>
      </c>
      <c r="OS41" t="e">
        <f>bvarM1*bvarM7</f>
        <v>#VALUE!</v>
      </c>
      <c r="OT41" t="e">
        <f>cvarM1*cvarM7</f>
        <v>#VALUE!</v>
      </c>
      <c r="OU41" t="e">
        <f>mvarM1*mvarM7</f>
        <v>#VALUE!</v>
      </c>
      <c r="OV41" s="24" t="e">
        <f t="shared" si="174"/>
        <v>#VALUE!</v>
      </c>
      <c r="OW41" s="24" t="e">
        <f t="shared" si="175"/>
        <v>#VALUE!</v>
      </c>
      <c r="OX41" s="24" t="e">
        <f t="shared" si="176"/>
        <v>#VALUE!</v>
      </c>
      <c r="OY41">
        <v>2.5758245283508998E-5</v>
      </c>
      <c r="OZ41" t="e">
        <f>bvarM5^2</f>
        <v>#VALUE!</v>
      </c>
      <c r="PA41" t="e">
        <f>cvarM5^2</f>
        <v>#VALUE!</v>
      </c>
      <c r="PB41" t="e">
        <f>mvarM5^2</f>
        <v>#VALUE!</v>
      </c>
      <c r="PC41" s="24" t="e">
        <f t="shared" si="177"/>
        <v>#VALUE!</v>
      </c>
      <c r="PD41" s="24" t="e">
        <f t="shared" si="178"/>
        <v>#VALUE!</v>
      </c>
      <c r="PE41" s="24" t="e">
        <f t="shared" si="179"/>
        <v>#VALUE!</v>
      </c>
      <c r="PF41">
        <v>2.9546275608060002E-6</v>
      </c>
      <c r="PG41" t="e">
        <f>bvarM2*bvarM3</f>
        <v>#VALUE!</v>
      </c>
      <c r="PH41" t="e">
        <f>cvarM2*cvarM3</f>
        <v>#VALUE!</v>
      </c>
      <c r="PI41" t="e">
        <f>mvarM2*mvarM3</f>
        <v>#VALUE!</v>
      </c>
      <c r="PJ41" s="24" t="e">
        <f t="shared" si="180"/>
        <v>#VALUE!</v>
      </c>
      <c r="PK41" s="24" t="e">
        <f t="shared" si="181"/>
        <v>#VALUE!</v>
      </c>
      <c r="PL41" s="24" t="e">
        <f t="shared" si="182"/>
        <v>#VALUE!</v>
      </c>
      <c r="PM41">
        <v>-1.0660539835478E-6</v>
      </c>
      <c r="PN41" t="e">
        <f>bvarM4*bvarM8</f>
        <v>#VALUE!</v>
      </c>
      <c r="PO41" t="e">
        <f>cvarM4*cvarM8</f>
        <v>#VALUE!</v>
      </c>
      <c r="PP41" t="e">
        <f>mvarM4*mvarM8</f>
        <v>#VALUE!</v>
      </c>
      <c r="PQ41" s="24" t="e">
        <f t="shared" si="183"/>
        <v>#VALUE!</v>
      </c>
      <c r="PR41" s="24" t="e">
        <f t="shared" si="184"/>
        <v>#VALUE!</v>
      </c>
      <c r="PS41" s="24" t="e">
        <f t="shared" si="185"/>
        <v>#VALUE!</v>
      </c>
      <c r="PT41">
        <v>-3.4687492453152999E-3</v>
      </c>
      <c r="PU41" t="e">
        <f>bvarM7^2</f>
        <v>#VALUE!</v>
      </c>
      <c r="PV41" t="e">
        <f>cvarM7^2</f>
        <v>#VALUE!</v>
      </c>
      <c r="PW41" t="e">
        <f>mvarM7^2</f>
        <v>#VALUE!</v>
      </c>
      <c r="PX41" s="24" t="e">
        <f t="shared" si="186"/>
        <v>#VALUE!</v>
      </c>
      <c r="PY41" s="24" t="e">
        <f t="shared" si="187"/>
        <v>#VALUE!</v>
      </c>
      <c r="PZ41" s="24" t="e">
        <f t="shared" si="188"/>
        <v>#VALUE!</v>
      </c>
      <c r="QA41">
        <v>1.0389609660649001E-6</v>
      </c>
      <c r="QB41" t="e">
        <f>bvarM6*bvarM9</f>
        <v>#VALUE!</v>
      </c>
      <c r="QC41" t="e">
        <f>cvarM6*cvarM9</f>
        <v>#VALUE!</v>
      </c>
      <c r="QD41" t="e">
        <f>mvarM6*mvarM9</f>
        <v>#VALUE!</v>
      </c>
      <c r="QE41" s="24" t="e">
        <f t="shared" si="189"/>
        <v>#VALUE!</v>
      </c>
      <c r="QF41" s="24" t="e">
        <f t="shared" si="190"/>
        <v>#VALUE!</v>
      </c>
      <c r="QG41" s="24" t="e">
        <f t="shared" si="191"/>
        <v>#VALUE!</v>
      </c>
      <c r="QH41">
        <v>-7.7107542894326005E-7</v>
      </c>
      <c r="QI41" t="e">
        <f>bvarM3*bvarM4</f>
        <v>#VALUE!</v>
      </c>
      <c r="QJ41" t="e">
        <f>cvarM3*cvarM4</f>
        <v>#VALUE!</v>
      </c>
      <c r="QK41" t="e">
        <f>mvarM3*mvarM4</f>
        <v>#VALUE!</v>
      </c>
      <c r="QL41" s="24" t="e">
        <f t="shared" si="192"/>
        <v>#VALUE!</v>
      </c>
      <c r="QM41" s="24" t="e">
        <f t="shared" si="193"/>
        <v>#VALUE!</v>
      </c>
      <c r="QN41" s="24" t="e">
        <f t="shared" si="194"/>
        <v>#VALUE!</v>
      </c>
      <c r="QO41">
        <v>-3.7720070002830999E-3</v>
      </c>
      <c r="QP41" t="e">
        <f>bvarM7^2</f>
        <v>#VALUE!</v>
      </c>
      <c r="QQ41" t="e">
        <f>cvarM7^2</f>
        <v>#VALUE!</v>
      </c>
      <c r="QR41" t="e">
        <f>mvarM7^2</f>
        <v>#VALUE!</v>
      </c>
      <c r="QS41" s="24" t="e">
        <f t="shared" si="195"/>
        <v>#VALUE!</v>
      </c>
      <c r="QT41" s="24" t="e">
        <f t="shared" si="196"/>
        <v>#VALUE!</v>
      </c>
      <c r="QU41" s="24" t="e">
        <f t="shared" si="197"/>
        <v>#VALUE!</v>
      </c>
      <c r="QV41">
        <v>-1.387260248164E-6</v>
      </c>
      <c r="QW41" t="e">
        <f>bvarM2*bvarM9</f>
        <v>#VALUE!</v>
      </c>
      <c r="QX41" t="e">
        <f>cvarM2*cvarM9</f>
        <v>#VALUE!</v>
      </c>
      <c r="QY41" t="e">
        <f>mvarM2*mvarM9</f>
        <v>#VALUE!</v>
      </c>
      <c r="QZ41" s="24" t="e">
        <f t="shared" si="198"/>
        <v>#VALUE!</v>
      </c>
      <c r="RA41" s="24" t="e">
        <f t="shared" si="199"/>
        <v>#VALUE!</v>
      </c>
      <c r="RB41" s="24" t="e">
        <f t="shared" si="200"/>
        <v>#VALUE!</v>
      </c>
      <c r="RC41">
        <v>-3.4219378010137001E-7</v>
      </c>
      <c r="RD41" t="e">
        <f>bvarM4*bvarM5</f>
        <v>#VALUE!</v>
      </c>
      <c r="RE41" t="e">
        <f>cvarM4*cvarM5</f>
        <v>#VALUE!</v>
      </c>
      <c r="RF41" t="e">
        <f>mvarM4*mvarM5</f>
        <v>#VALUE!</v>
      </c>
      <c r="RG41" s="24" t="e">
        <f t="shared" si="201"/>
        <v>#VALUE!</v>
      </c>
      <c r="RH41" s="24" t="e">
        <f t="shared" si="202"/>
        <v>#VALUE!</v>
      </c>
      <c r="RI41" s="24" t="e">
        <f t="shared" si="203"/>
        <v>#VALUE!</v>
      </c>
      <c r="RJ41">
        <v>-1.3346584696022E-10</v>
      </c>
      <c r="RK41" t="e">
        <f>bvarHC1^3</f>
        <v>#VALUE!</v>
      </c>
      <c r="RL41" t="e">
        <f>cvarHC1^3</f>
        <v>#VALUE!</v>
      </c>
      <c r="RM41" t="e">
        <f>mvarHC1^3</f>
        <v>#VALUE!</v>
      </c>
      <c r="RN41" s="24" t="e">
        <f t="shared" si="204"/>
        <v>#VALUE!</v>
      </c>
      <c r="RO41" s="24" t="e">
        <f t="shared" si="205"/>
        <v>#VALUE!</v>
      </c>
      <c r="RP41" s="24" t="e">
        <f t="shared" si="206"/>
        <v>#VALUE!</v>
      </c>
      <c r="RQ41">
        <v>-5.0952464215445004E-6</v>
      </c>
      <c r="RR41" t="e">
        <f>bvarM3*bvarM8</f>
        <v>#VALUE!</v>
      </c>
      <c r="RS41" t="e">
        <f>cvarM3*cvarM8</f>
        <v>#VALUE!</v>
      </c>
      <c r="RT41" t="e">
        <f>mvarM3*mvarM8</f>
        <v>#VALUE!</v>
      </c>
      <c r="RU41" s="24" t="e">
        <f t="shared" si="207"/>
        <v>#VALUE!</v>
      </c>
      <c r="RV41" s="24" t="e">
        <f t="shared" si="208"/>
        <v>#VALUE!</v>
      </c>
      <c r="RW41" s="24" t="e">
        <f t="shared" si="209"/>
        <v>#VALUE!</v>
      </c>
      <c r="RX41">
        <v>-0.13557471421448999</v>
      </c>
      <c r="RY41" t="e">
        <f>bvarM1*bvarM5</f>
        <v>#VALUE!</v>
      </c>
      <c r="RZ41" t="e">
        <f>cvarM1*cvarM5</f>
        <v>#VALUE!</v>
      </c>
      <c r="SA41" t="e">
        <f>mvarM1*mvarM5</f>
        <v>#VALUE!</v>
      </c>
      <c r="SB41" s="24" t="e">
        <f t="shared" si="210"/>
        <v>#VALUE!</v>
      </c>
      <c r="SC41" s="24" t="e">
        <f t="shared" si="211"/>
        <v>#VALUE!</v>
      </c>
      <c r="SD41" s="24" t="e">
        <f t="shared" si="212"/>
        <v>#VALUE!</v>
      </c>
      <c r="SE41">
        <v>-4.0129132581518002E-3</v>
      </c>
      <c r="SF41" t="e">
        <f>bvarM7^2</f>
        <v>#VALUE!</v>
      </c>
      <c r="SG41" t="e">
        <f>cvarM7^2</f>
        <v>#VALUE!</v>
      </c>
      <c r="SH41" t="e">
        <f>mvarM7^2</f>
        <v>#VALUE!</v>
      </c>
      <c r="SI41" s="24" t="e">
        <f t="shared" si="213"/>
        <v>#VALUE!</v>
      </c>
      <c r="SJ41" s="24" t="e">
        <f t="shared" si="214"/>
        <v>#VALUE!</v>
      </c>
      <c r="SK41" s="24" t="e">
        <f t="shared" si="215"/>
        <v>#VALUE!</v>
      </c>
      <c r="SL41">
        <v>2.6211041992441999E-6</v>
      </c>
      <c r="SM41" t="e">
        <f>bvarM4*bvarM7</f>
        <v>#VALUE!</v>
      </c>
      <c r="SN41" t="e">
        <f>cvarM4*cvarM7</f>
        <v>#VALUE!</v>
      </c>
      <c r="SO41" t="e">
        <f>mvarM4*mvarM7</f>
        <v>#VALUE!</v>
      </c>
      <c r="SP41" s="24" t="e">
        <f t="shared" si="216"/>
        <v>#VALUE!</v>
      </c>
      <c r="SQ41" s="24" t="e">
        <f t="shared" si="217"/>
        <v>#VALUE!</v>
      </c>
      <c r="SR41" s="24" t="e">
        <f t="shared" si="218"/>
        <v>#VALUE!</v>
      </c>
      <c r="SS41">
        <v>7.8508587698498998E-5</v>
      </c>
      <c r="ST41" t="e">
        <f>bvarM5*bvarM7</f>
        <v>#VALUE!</v>
      </c>
      <c r="SU41" t="e">
        <f>cvarM5*cvarM7</f>
        <v>#VALUE!</v>
      </c>
      <c r="SV41" t="e">
        <f>mvarM5*mvarM7</f>
        <v>#VALUE!</v>
      </c>
      <c r="SW41" s="24" t="e">
        <f t="shared" si="219"/>
        <v>#VALUE!</v>
      </c>
      <c r="SX41" s="24" t="e">
        <f t="shared" si="220"/>
        <v>#VALUE!</v>
      </c>
      <c r="SY41" s="24" t="e">
        <f t="shared" si="221"/>
        <v>#VALUE!</v>
      </c>
      <c r="SZ41">
        <v>1.7721004035843002E-5</v>
      </c>
      <c r="TA41" t="e">
        <f>bvarM4*bvarM9</f>
        <v>#VALUE!</v>
      </c>
      <c r="TB41" t="e">
        <f>cvarM4*cvarM9</f>
        <v>#VALUE!</v>
      </c>
      <c r="TC41" t="e">
        <f>mvarM4*mvarM9</f>
        <v>#VALUE!</v>
      </c>
      <c r="TD41" s="24" t="e">
        <f t="shared" si="222"/>
        <v>#VALUE!</v>
      </c>
      <c r="TE41" s="24" t="e">
        <f t="shared" si="223"/>
        <v>#VALUE!</v>
      </c>
      <c r="TF41" s="24" t="e">
        <f t="shared" si="224"/>
        <v>#VALUE!</v>
      </c>
      <c r="TG41"/>
      <c r="TH41"/>
      <c r="TI41"/>
      <c r="TJ41"/>
      <c r="TK41" s="24">
        <f t="shared" si="225"/>
        <v>0</v>
      </c>
      <c r="TL41" s="24">
        <f t="shared" si="226"/>
        <v>0</v>
      </c>
      <c r="TM41" s="24">
        <f t="shared" si="227"/>
        <v>0</v>
      </c>
      <c r="TN41">
        <v>-3.7155546584752999E-6</v>
      </c>
      <c r="TO41" t="e">
        <f>bvarM3*bvarM5</f>
        <v>#VALUE!</v>
      </c>
      <c r="TP41" t="e">
        <f>cvarM3*cvarM5</f>
        <v>#VALUE!</v>
      </c>
      <c r="TQ41" t="e">
        <f>mvarM3*mvarM5</f>
        <v>#VALUE!</v>
      </c>
      <c r="TR41" s="24" t="e">
        <f t="shared" si="228"/>
        <v>#VALUE!</v>
      </c>
      <c r="TS41" s="24" t="e">
        <f t="shared" si="229"/>
        <v>#VALUE!</v>
      </c>
      <c r="TT41" s="24" t="e">
        <f t="shared" si="230"/>
        <v>#VALUE!</v>
      </c>
      <c r="TU41">
        <v>-1.0263835882655999E-5</v>
      </c>
      <c r="TV41" t="e">
        <f>bvarM3*bvarM6</f>
        <v>#VALUE!</v>
      </c>
      <c r="TW41" t="e">
        <f>cvarM3*cvarM6</f>
        <v>#VALUE!</v>
      </c>
      <c r="TX41" t="e">
        <f>mvarM3*mvarM6</f>
        <v>#VALUE!</v>
      </c>
      <c r="TY41" s="24" t="e">
        <f t="shared" si="231"/>
        <v>#VALUE!</v>
      </c>
      <c r="TZ41" s="24" t="e">
        <f t="shared" si="232"/>
        <v>#VALUE!</v>
      </c>
      <c r="UA41" s="24" t="e">
        <f t="shared" si="233"/>
        <v>#VALUE!</v>
      </c>
      <c r="UB41">
        <v>2.4689031051087E-10</v>
      </c>
      <c r="UC41" t="e">
        <f>bvarM3^2</f>
        <v>#VALUE!</v>
      </c>
      <c r="UD41" t="e">
        <f>cvarM3^2</f>
        <v>#VALUE!</v>
      </c>
      <c r="UE41" t="e">
        <f>mvarM3^2</f>
        <v>#VALUE!</v>
      </c>
      <c r="UF41" s="24" t="e">
        <f t="shared" si="234"/>
        <v>#VALUE!</v>
      </c>
      <c r="UG41" s="24" t="e">
        <f t="shared" si="235"/>
        <v>#VALUE!</v>
      </c>
      <c r="UH41" s="24" t="e">
        <f t="shared" si="236"/>
        <v>#VALUE!</v>
      </c>
      <c r="UI41">
        <v>-5.8262580507384998E-6</v>
      </c>
      <c r="UJ41" t="e">
        <f>bvarM3*bvarM5</f>
        <v>#VALUE!</v>
      </c>
      <c r="UK41" t="e">
        <f>cvarM3*cvarM5</f>
        <v>#VALUE!</v>
      </c>
      <c r="UL41" t="e">
        <f>mvarM3*mvarM5</f>
        <v>#VALUE!</v>
      </c>
      <c r="UM41" s="24" t="e">
        <f t="shared" si="237"/>
        <v>#VALUE!</v>
      </c>
      <c r="UN41" s="24" t="e">
        <f t="shared" si="238"/>
        <v>#VALUE!</v>
      </c>
      <c r="UO41" s="24" t="e">
        <f t="shared" si="239"/>
        <v>#VALUE!</v>
      </c>
      <c r="UP41">
        <v>-3.6086521730732001E-6</v>
      </c>
      <c r="UQ41" t="e">
        <f>bvarM3*bvarM4</f>
        <v>#VALUE!</v>
      </c>
      <c r="UR41" t="e">
        <f>cvarM3*cvarM4</f>
        <v>#VALUE!</v>
      </c>
      <c r="US41" t="e">
        <f>mvarM3*mvarM4</f>
        <v>#VALUE!</v>
      </c>
      <c r="UT41" s="24" t="e">
        <f t="shared" si="240"/>
        <v>#VALUE!</v>
      </c>
      <c r="UU41" s="24" t="e">
        <f t="shared" si="241"/>
        <v>#VALUE!</v>
      </c>
      <c r="UV41" s="24" t="e">
        <f t="shared" si="242"/>
        <v>#VALUE!</v>
      </c>
      <c r="UW41">
        <v>3.1351221956794999E-8</v>
      </c>
      <c r="UX41" t="e">
        <f>bvarM4^2</f>
        <v>#VALUE!</v>
      </c>
      <c r="UY41" t="e">
        <f>cvarM4^2</f>
        <v>#VALUE!</v>
      </c>
      <c r="UZ41" t="e">
        <f>mvarM4^2</f>
        <v>#VALUE!</v>
      </c>
      <c r="VA41" s="24" t="e">
        <f t="shared" si="243"/>
        <v>#VALUE!</v>
      </c>
      <c r="VB41" s="24" t="e">
        <f t="shared" si="244"/>
        <v>#VALUE!</v>
      </c>
      <c r="VC41" s="24" t="e">
        <f t="shared" si="245"/>
        <v>#VALUE!</v>
      </c>
      <c r="VD41">
        <v>2.2732786764012002E-6</v>
      </c>
      <c r="VE41" t="e">
        <f>bvarM4*bvarM6</f>
        <v>#VALUE!</v>
      </c>
      <c r="VF41" t="e">
        <f>cvarM4*cvarM6</f>
        <v>#VALUE!</v>
      </c>
      <c r="VG41" t="e">
        <f>mvarM4*mvarM6</f>
        <v>#VALUE!</v>
      </c>
      <c r="VH41" s="24" t="e">
        <f t="shared" si="246"/>
        <v>#VALUE!</v>
      </c>
      <c r="VI41" s="24" t="e">
        <f t="shared" si="247"/>
        <v>#VALUE!</v>
      </c>
      <c r="VJ41" s="24" t="e">
        <f t="shared" si="248"/>
        <v>#VALUE!</v>
      </c>
      <c r="VK41">
        <v>-1.255649104143E-5</v>
      </c>
      <c r="VL41" t="e">
        <f>bvarM3*bvarM6</f>
        <v>#VALUE!</v>
      </c>
      <c r="VM41" t="e">
        <f>cvarM3*cvarM6</f>
        <v>#VALUE!</v>
      </c>
      <c r="VN41" t="e">
        <f>mvarM3*mvarM6</f>
        <v>#VALUE!</v>
      </c>
      <c r="VO41" s="24" t="e">
        <f t="shared" si="249"/>
        <v>#VALUE!</v>
      </c>
      <c r="VP41" s="24" t="e">
        <f t="shared" si="250"/>
        <v>#VALUE!</v>
      </c>
      <c r="VQ41" s="24" t="e">
        <f t="shared" si="251"/>
        <v>#VALUE!</v>
      </c>
      <c r="VR41">
        <v>-2.5498647829399001E-8</v>
      </c>
      <c r="VS41" t="e">
        <f>bvarM6*bvarM7</f>
        <v>#VALUE!</v>
      </c>
      <c r="VT41" t="e">
        <f>cvarM6*cvarM7</f>
        <v>#VALUE!</v>
      </c>
      <c r="VU41" t="e">
        <f>mvarM6*mvarM7</f>
        <v>#VALUE!</v>
      </c>
      <c r="VV41" s="24" t="e">
        <f t="shared" si="252"/>
        <v>#VALUE!</v>
      </c>
      <c r="VW41" s="24" t="e">
        <f t="shared" si="253"/>
        <v>#VALUE!</v>
      </c>
      <c r="VX41" s="24" t="e">
        <f t="shared" si="254"/>
        <v>#VALUE!</v>
      </c>
      <c r="VY41">
        <v>6.6941541630316994E-5</v>
      </c>
      <c r="VZ41" t="e">
        <f>bvarM6*bvarM7</f>
        <v>#VALUE!</v>
      </c>
      <c r="WA41" t="e">
        <f>cvarM6*cvarM7</f>
        <v>#VALUE!</v>
      </c>
      <c r="WB41" t="e">
        <f>mvarM6*mvarM7</f>
        <v>#VALUE!</v>
      </c>
      <c r="WC41" s="24" t="e">
        <f t="shared" si="255"/>
        <v>#VALUE!</v>
      </c>
      <c r="WD41" s="24" t="e">
        <f t="shared" si="256"/>
        <v>#VALUE!</v>
      </c>
      <c r="WE41" s="24" t="e">
        <f t="shared" si="257"/>
        <v>#VALUE!</v>
      </c>
      <c r="WF41">
        <v>-1.2110847846897999E-5</v>
      </c>
      <c r="WG41" t="e">
        <f>bvarM4*bvarM6</f>
        <v>#VALUE!</v>
      </c>
      <c r="WH41" t="e">
        <f>cvarM4*cvarM6</f>
        <v>#VALUE!</v>
      </c>
      <c r="WI41" t="e">
        <f>mvarM4*mvarM6</f>
        <v>#VALUE!</v>
      </c>
      <c r="WJ41" s="24" t="e">
        <f t="shared" si="258"/>
        <v>#VALUE!</v>
      </c>
      <c r="WK41" s="24" t="e">
        <f t="shared" si="259"/>
        <v>#VALUE!</v>
      </c>
      <c r="WL41" s="24" t="e">
        <f t="shared" si="260"/>
        <v>#VALUE!</v>
      </c>
      <c r="WM41"/>
      <c r="WN41"/>
      <c r="WO41"/>
      <c r="WP41"/>
      <c r="WQ41" s="24">
        <f t="shared" si="261"/>
        <v>0</v>
      </c>
      <c r="WR41" s="24">
        <f t="shared" si="262"/>
        <v>0</v>
      </c>
      <c r="WS41" s="24">
        <f t="shared" si="263"/>
        <v>0</v>
      </c>
      <c r="WT41">
        <v>-9.8384239438610003E-6</v>
      </c>
      <c r="WU41" t="e">
        <f>bvarM3*bvarM7</f>
        <v>#VALUE!</v>
      </c>
      <c r="WV41" t="e">
        <f>cvarM3*cvarM7</f>
        <v>#VALUE!</v>
      </c>
      <c r="WW41" t="e">
        <f>mvarM3*mvarM7</f>
        <v>#VALUE!</v>
      </c>
      <c r="WX41" s="24" t="e">
        <f t="shared" si="264"/>
        <v>#VALUE!</v>
      </c>
      <c r="WY41" s="24" t="e">
        <f t="shared" si="265"/>
        <v>#VALUE!</v>
      </c>
      <c r="WZ41" s="24" t="e">
        <f t="shared" si="266"/>
        <v>#VALUE!</v>
      </c>
      <c r="XA41">
        <v>-1.5243807820012E-5</v>
      </c>
      <c r="XB41" t="e">
        <f>bvarM3*bvarM6</f>
        <v>#VALUE!</v>
      </c>
      <c r="XC41" t="e">
        <f>cvarM3*cvarM6</f>
        <v>#VALUE!</v>
      </c>
      <c r="XD41" t="e">
        <f>mvarM3*mvarM6</f>
        <v>#VALUE!</v>
      </c>
      <c r="XE41" s="24" t="e">
        <f t="shared" si="267"/>
        <v>#VALUE!</v>
      </c>
      <c r="XF41" s="24" t="e">
        <f t="shared" si="268"/>
        <v>#VALUE!</v>
      </c>
      <c r="XG41" s="24" t="e">
        <f t="shared" si="269"/>
        <v>#VALUE!</v>
      </c>
      <c r="XH41">
        <v>1.6922062327020999E-8</v>
      </c>
      <c r="XI41" t="e">
        <f>bvarM6^2</f>
        <v>#VALUE!</v>
      </c>
      <c r="XJ41" t="e">
        <f>cvarM6^2</f>
        <v>#VALUE!</v>
      </c>
      <c r="XK41" t="e">
        <f>mvarM6^2</f>
        <v>#VALUE!</v>
      </c>
      <c r="XL41" s="24" t="e">
        <f t="shared" si="270"/>
        <v>#VALUE!</v>
      </c>
      <c r="XM41" s="24" t="e">
        <f t="shared" si="271"/>
        <v>#VALUE!</v>
      </c>
      <c r="XN41" s="24" t="e">
        <f t="shared" si="272"/>
        <v>#VALUE!</v>
      </c>
      <c r="XO41">
        <v>1.9906647429020001E-5</v>
      </c>
      <c r="XP41" t="e">
        <f>bvarM5*bvarM6</f>
        <v>#VALUE!</v>
      </c>
      <c r="XQ41" t="e">
        <f>cvarM5*cvarM6</f>
        <v>#VALUE!</v>
      </c>
      <c r="XR41" t="e">
        <f>mvarM5*mvarM6</f>
        <v>#VALUE!</v>
      </c>
      <c r="XS41" s="24" t="e">
        <f t="shared" si="273"/>
        <v>#VALUE!</v>
      </c>
      <c r="XT41" s="24" t="e">
        <f t="shared" si="274"/>
        <v>#VALUE!</v>
      </c>
      <c r="XU41" s="24" t="e">
        <f t="shared" si="275"/>
        <v>#VALUE!</v>
      </c>
      <c r="XV41">
        <v>1.4654158462799999E-5</v>
      </c>
      <c r="XW41" t="e">
        <f>bvarM5*bvarM9</f>
        <v>#VALUE!</v>
      </c>
      <c r="XX41" t="e">
        <f>cvarM5*cvarM9</f>
        <v>#VALUE!</v>
      </c>
      <c r="XY41" t="e">
        <f>mvarM5*mvarM9</f>
        <v>#VALUE!</v>
      </c>
      <c r="XZ41" s="24" t="e">
        <f t="shared" si="276"/>
        <v>#VALUE!</v>
      </c>
      <c r="YA41" s="24" t="e">
        <f t="shared" si="277"/>
        <v>#VALUE!</v>
      </c>
      <c r="YB41" s="24" t="e">
        <f t="shared" si="278"/>
        <v>#VALUE!</v>
      </c>
      <c r="YC41">
        <v>-4.0554001290345001E-9</v>
      </c>
      <c r="YD41" t="e">
        <f>bvarM5^2</f>
        <v>#VALUE!</v>
      </c>
      <c r="YE41" t="e">
        <f>cvarM5^2</f>
        <v>#VALUE!</v>
      </c>
      <c r="YF41" t="e">
        <f>mvarM5^2</f>
        <v>#VALUE!</v>
      </c>
      <c r="YG41" s="24" t="e">
        <f t="shared" si="279"/>
        <v>#VALUE!</v>
      </c>
      <c r="YH41" s="24" t="e">
        <f t="shared" si="280"/>
        <v>#VALUE!</v>
      </c>
      <c r="YI41" s="24" t="e">
        <f t="shared" si="281"/>
        <v>#VALUE!</v>
      </c>
      <c r="YJ41">
        <v>3.7268279837630001E-7</v>
      </c>
      <c r="YK41" t="e">
        <f>bvarM3*bvarM9</f>
        <v>#VALUE!</v>
      </c>
      <c r="YL41" t="e">
        <f>cvarM3*cvarM9</f>
        <v>#VALUE!</v>
      </c>
      <c r="YM41" t="e">
        <f>mvarM3*mvarM9</f>
        <v>#VALUE!</v>
      </c>
      <c r="YN41" s="24" t="e">
        <f t="shared" si="282"/>
        <v>#VALUE!</v>
      </c>
      <c r="YO41" s="24" t="e">
        <f t="shared" si="283"/>
        <v>#VALUE!</v>
      </c>
      <c r="YP41" s="24" t="e">
        <f t="shared" si="284"/>
        <v>#VALUE!</v>
      </c>
      <c r="YQ41">
        <v>-1.4049494750112E-5</v>
      </c>
      <c r="YR41" t="e">
        <f>bvarM3*bvarM6</f>
        <v>#VALUE!</v>
      </c>
      <c r="YS41" t="e">
        <f>cvarM3*cvarM6</f>
        <v>#VALUE!</v>
      </c>
      <c r="YT41" t="e">
        <f>mvarM3*mvarM6</f>
        <v>#VALUE!</v>
      </c>
      <c r="YU41" s="24" t="e">
        <f t="shared" si="285"/>
        <v>#VALUE!</v>
      </c>
      <c r="YV41" s="24" t="e">
        <f t="shared" si="286"/>
        <v>#VALUE!</v>
      </c>
      <c r="YW41" s="24" t="e">
        <f t="shared" si="287"/>
        <v>#VALUE!</v>
      </c>
      <c r="YX41">
        <v>4.9338147566396999E-12</v>
      </c>
      <c r="YY41" t="e">
        <f>bvarHC1^2</f>
        <v>#VALUE!</v>
      </c>
      <c r="YZ41" t="e">
        <f>cvarHC1^2</f>
        <v>#VALUE!</v>
      </c>
      <c r="ZA41" t="e">
        <f>mvarHC1^2</f>
        <v>#VALUE!</v>
      </c>
      <c r="ZB41" s="24" t="e">
        <f t="shared" si="288"/>
        <v>#VALUE!</v>
      </c>
      <c r="ZC41" s="24" t="e">
        <f t="shared" si="289"/>
        <v>#VALUE!</v>
      </c>
      <c r="ZD41" s="24" t="e">
        <f t="shared" si="290"/>
        <v>#VALUE!</v>
      </c>
      <c r="ZE41">
        <v>-5.1083231370272E-5</v>
      </c>
      <c r="ZF41" t="e">
        <f>bvarM7*bvarM9</f>
        <v>#VALUE!</v>
      </c>
      <c r="ZG41" t="e">
        <f>cvarM7*cvarM9</f>
        <v>#VALUE!</v>
      </c>
      <c r="ZH41" t="e">
        <f>mvarM7*mvarM9</f>
        <v>#VALUE!</v>
      </c>
      <c r="ZI41" s="24" t="e">
        <f t="shared" si="291"/>
        <v>#VALUE!</v>
      </c>
      <c r="ZJ41" s="24" t="e">
        <f t="shared" si="292"/>
        <v>#VALUE!</v>
      </c>
      <c r="ZK41" s="24" t="e">
        <f t="shared" si="293"/>
        <v>#VALUE!</v>
      </c>
      <c r="ZL41">
        <v>2.7169118904921001E-5</v>
      </c>
      <c r="ZM41" t="e">
        <f>bvarM4*bvarM9</f>
        <v>#VALUE!</v>
      </c>
      <c r="ZN41" t="e">
        <f>cvarM4*cvarM9</f>
        <v>#VALUE!</v>
      </c>
      <c r="ZO41" t="e">
        <f>mvarM4*mvarM9</f>
        <v>#VALUE!</v>
      </c>
      <c r="ZP41" s="24" t="e">
        <f t="shared" si="294"/>
        <v>#VALUE!</v>
      </c>
      <c r="ZQ41" s="24" t="e">
        <f t="shared" si="295"/>
        <v>#VALUE!</v>
      </c>
      <c r="ZR41" s="24" t="e">
        <f t="shared" si="296"/>
        <v>#VALUE!</v>
      </c>
      <c r="ZS41">
        <v>-5.8641933323052998E-15</v>
      </c>
      <c r="ZT41" t="e">
        <f>bvarHC1^3</f>
        <v>#VALUE!</v>
      </c>
      <c r="ZU41" t="e">
        <f>cvarHC1^3</f>
        <v>#VALUE!</v>
      </c>
      <c r="ZV41" t="e">
        <f>mvarHC1^3</f>
        <v>#VALUE!</v>
      </c>
      <c r="ZW41" s="24" t="e">
        <f t="shared" si="297"/>
        <v>#VALUE!</v>
      </c>
      <c r="ZX41" s="24" t="e">
        <f t="shared" si="298"/>
        <v>#VALUE!</v>
      </c>
      <c r="ZY41" s="24" t="e">
        <f t="shared" si="299"/>
        <v>#VALUE!</v>
      </c>
      <c r="ZZ41">
        <v>6.6448272297938995E-7</v>
      </c>
      <c r="AAA41" t="e">
        <f>bvarM3*bvarM7</f>
        <v>#VALUE!</v>
      </c>
      <c r="AAB41" t="e">
        <f>cvarM3*cvarM7</f>
        <v>#VALUE!</v>
      </c>
      <c r="AAC41" t="e">
        <f>mvarM3*mvarM7</f>
        <v>#VALUE!</v>
      </c>
      <c r="AAD41" s="24" t="e">
        <f t="shared" si="300"/>
        <v>#VALUE!</v>
      </c>
      <c r="AAE41" s="24" t="e">
        <f t="shared" si="301"/>
        <v>#VALUE!</v>
      </c>
      <c r="AAF41" s="24" t="e">
        <f t="shared" si="302"/>
        <v>#VALUE!</v>
      </c>
      <c r="AAG41">
        <v>3.2636001085653002E-5</v>
      </c>
      <c r="AAH41" t="e">
        <f>bvarM2*bvarM9</f>
        <v>#VALUE!</v>
      </c>
      <c r="AAI41" t="e">
        <f>cvarM2*cvarM9</f>
        <v>#VALUE!</v>
      </c>
      <c r="AAJ41" t="e">
        <f>mvarM2*mvarM9</f>
        <v>#VALUE!</v>
      </c>
      <c r="AAK41" s="24" t="e">
        <f t="shared" si="303"/>
        <v>#VALUE!</v>
      </c>
      <c r="AAL41" s="24" t="e">
        <f t="shared" si="304"/>
        <v>#VALUE!</v>
      </c>
      <c r="AAM41" s="24" t="e">
        <f t="shared" si="305"/>
        <v>#VALUE!</v>
      </c>
      <c r="AAN41">
        <v>-2.4793744787538999E-8</v>
      </c>
      <c r="AAO41" t="e">
        <f>bvarM6*bvarM7</f>
        <v>#VALUE!</v>
      </c>
      <c r="AAP41" t="e">
        <f>cvarM6*cvarM7</f>
        <v>#VALUE!</v>
      </c>
      <c r="AAQ41" t="e">
        <f>mvarM6*mvarM7</f>
        <v>#VALUE!</v>
      </c>
      <c r="AAR41" s="24" t="e">
        <f t="shared" si="306"/>
        <v>#VALUE!</v>
      </c>
      <c r="AAS41" s="24" t="e">
        <f t="shared" si="307"/>
        <v>#VALUE!</v>
      </c>
      <c r="AAT41" s="24" t="e">
        <f t="shared" si="308"/>
        <v>#VALUE!</v>
      </c>
      <c r="AAU41">
        <v>-6.2328188901818998E-3</v>
      </c>
      <c r="AAV41" t="e">
        <f>bvarM7^2</f>
        <v>#VALUE!</v>
      </c>
      <c r="AAW41" t="e">
        <f>cvarM7^2</f>
        <v>#VALUE!</v>
      </c>
      <c r="AAX41" t="e">
        <f>mvarM7^2</f>
        <v>#VALUE!</v>
      </c>
      <c r="AAY41" s="24" t="e">
        <f t="shared" si="309"/>
        <v>#VALUE!</v>
      </c>
      <c r="AAZ41" s="24" t="e">
        <f t="shared" si="310"/>
        <v>#VALUE!</v>
      </c>
      <c r="ABA41" s="24" t="e">
        <f t="shared" si="311"/>
        <v>#VALUE!</v>
      </c>
      <c r="ABB41">
        <v>4.5911429662462999E-5</v>
      </c>
      <c r="ABC41" t="e">
        <f>bvarM6*bvarM9</f>
        <v>#VALUE!</v>
      </c>
      <c r="ABD41" t="e">
        <f>cvarM6*cvarM9</f>
        <v>#VALUE!</v>
      </c>
      <c r="ABE41" t="e">
        <f>mvarM6*mvarM9</f>
        <v>#VALUE!</v>
      </c>
      <c r="ABF41" s="24" t="e">
        <f t="shared" si="312"/>
        <v>#VALUE!</v>
      </c>
      <c r="ABG41" s="24" t="e">
        <f t="shared" si="313"/>
        <v>#VALUE!</v>
      </c>
      <c r="ABH41" s="24" t="e">
        <f t="shared" si="314"/>
        <v>#VALUE!</v>
      </c>
      <c r="ABI41">
        <v>8.6528761610021002E-11</v>
      </c>
      <c r="ABJ41" t="e">
        <f>bvarM3^3</f>
        <v>#VALUE!</v>
      </c>
      <c r="ABK41" t="e">
        <f>cvarM3^3</f>
        <v>#VALUE!</v>
      </c>
      <c r="ABL41" t="e">
        <f>mvarM3^3</f>
        <v>#VALUE!</v>
      </c>
      <c r="ABM41" s="24" t="e">
        <f t="shared" si="315"/>
        <v>#VALUE!</v>
      </c>
      <c r="ABN41" s="24" t="e">
        <f t="shared" si="316"/>
        <v>#VALUE!</v>
      </c>
      <c r="ABO41" s="24" t="e">
        <f t="shared" si="317"/>
        <v>#VALUE!</v>
      </c>
      <c r="ABP41">
        <v>-6.1600472155794004E-6</v>
      </c>
      <c r="ABQ41" t="e">
        <f>bvarM2^2</f>
        <v>#VALUE!</v>
      </c>
      <c r="ABR41" t="e">
        <f>cvarM2^2</f>
        <v>#VALUE!</v>
      </c>
      <c r="ABS41" t="e">
        <f>mvarM2^2</f>
        <v>#VALUE!</v>
      </c>
      <c r="ABT41" s="24" t="e">
        <f t="shared" si="318"/>
        <v>#VALUE!</v>
      </c>
      <c r="ABU41" s="24" t="e">
        <f t="shared" si="319"/>
        <v>#VALUE!</v>
      </c>
      <c r="ABV41" s="24" t="e">
        <f t="shared" si="320"/>
        <v>#VALUE!</v>
      </c>
      <c r="ABW41">
        <v>1.2501583177385999E-4</v>
      </c>
      <c r="ABX41" t="e">
        <f>bvarM2*bvarM6</f>
        <v>#VALUE!</v>
      </c>
      <c r="ABY41" t="e">
        <f>cvarM2*cvarM6</f>
        <v>#VALUE!</v>
      </c>
      <c r="ABZ41" t="e">
        <f>mvarM2*mvarM6</f>
        <v>#VALUE!</v>
      </c>
      <c r="ACA41" s="24" t="e">
        <f t="shared" si="321"/>
        <v>#VALUE!</v>
      </c>
      <c r="ACB41" s="24" t="e">
        <f t="shared" si="322"/>
        <v>#VALUE!</v>
      </c>
      <c r="ACC41" s="24" t="e">
        <f t="shared" si="323"/>
        <v>#VALUE!</v>
      </c>
      <c r="ACD41">
        <v>-3.7709167204110003E-9</v>
      </c>
      <c r="ACE41" t="e">
        <f>bvarHC2^2</f>
        <v>#VALUE!</v>
      </c>
      <c r="ACF41" t="e">
        <f>cvarHC2^2</f>
        <v>#VALUE!</v>
      </c>
      <c r="ACG41" t="e">
        <f>mvarHC2^2</f>
        <v>#VALUE!</v>
      </c>
      <c r="ACH41" s="24" t="e">
        <f t="shared" si="324"/>
        <v>#VALUE!</v>
      </c>
      <c r="ACI41" s="24" t="e">
        <f t="shared" si="325"/>
        <v>#VALUE!</v>
      </c>
      <c r="ACJ41" s="24" t="e">
        <f t="shared" si="326"/>
        <v>#VALUE!</v>
      </c>
      <c r="ACK41">
        <v>-4.7431932127977E-4</v>
      </c>
      <c r="ACL41" t="e">
        <f>bvarM6^2</f>
        <v>#VALUE!</v>
      </c>
      <c r="ACM41" t="e">
        <f>cvarM6^2</f>
        <v>#VALUE!</v>
      </c>
      <c r="ACN41" t="e">
        <f>mvarM6^2</f>
        <v>#VALUE!</v>
      </c>
      <c r="ACO41" s="24" t="e">
        <f t="shared" si="327"/>
        <v>#VALUE!</v>
      </c>
      <c r="ACP41" s="24" t="e">
        <f t="shared" si="328"/>
        <v>#VALUE!</v>
      </c>
      <c r="ACQ41" s="24" t="e">
        <f t="shared" si="329"/>
        <v>#VALUE!</v>
      </c>
      <c r="ACR41"/>
      <c r="ACS41"/>
      <c r="ACT41"/>
      <c r="ACU41"/>
      <c r="ACV41" s="24">
        <f t="shared" si="330"/>
        <v>0</v>
      </c>
      <c r="ACW41" s="24">
        <f t="shared" si="331"/>
        <v>0</v>
      </c>
      <c r="ACX41" s="24">
        <f t="shared" si="332"/>
        <v>0</v>
      </c>
      <c r="ACY41">
        <v>-7.2712773286563007E-15</v>
      </c>
      <c r="ACZ41" t="e">
        <f>bvarHC1^3</f>
        <v>#VALUE!</v>
      </c>
      <c r="ADA41" t="e">
        <f>cvarHC1^3</f>
        <v>#VALUE!</v>
      </c>
      <c r="ADB41" t="e">
        <f>mvarHC1^3</f>
        <v>#VALUE!</v>
      </c>
      <c r="ADC41" s="24" t="e">
        <f t="shared" si="333"/>
        <v>#VALUE!</v>
      </c>
      <c r="ADD41" s="24" t="e">
        <f t="shared" si="334"/>
        <v>#VALUE!</v>
      </c>
      <c r="ADE41" s="24" t="e">
        <f t="shared" si="335"/>
        <v>#VALUE!</v>
      </c>
      <c r="ADF41">
        <v>-2.8093343387436999E-5</v>
      </c>
      <c r="ADG41" t="e">
        <f>bvarM4^2</f>
        <v>#VALUE!</v>
      </c>
      <c r="ADH41" t="e">
        <f>cvarM4^2</f>
        <v>#VALUE!</v>
      </c>
      <c r="ADI41" t="e">
        <f>mvarM4^2</f>
        <v>#VALUE!</v>
      </c>
      <c r="ADJ41" s="24" t="e">
        <f t="shared" si="336"/>
        <v>#VALUE!</v>
      </c>
      <c r="ADK41" s="24" t="e">
        <f t="shared" si="337"/>
        <v>#VALUE!</v>
      </c>
      <c r="ADL41" s="24" t="e">
        <f t="shared" si="338"/>
        <v>#VALUE!</v>
      </c>
      <c r="ADM41">
        <v>-1.8517509793027E-3</v>
      </c>
      <c r="ADN41" t="e">
        <f>bvarM7^2</f>
        <v>#VALUE!</v>
      </c>
      <c r="ADO41" t="e">
        <f>cvarM7^2</f>
        <v>#VALUE!</v>
      </c>
      <c r="ADP41" t="e">
        <f>mvarM7^2</f>
        <v>#VALUE!</v>
      </c>
      <c r="ADQ41" s="24" t="e">
        <f t="shared" si="339"/>
        <v>#VALUE!</v>
      </c>
      <c r="ADR41" s="24" t="e">
        <f t="shared" si="340"/>
        <v>#VALUE!</v>
      </c>
      <c r="ADS41" s="24" t="e">
        <f t="shared" si="341"/>
        <v>#VALUE!</v>
      </c>
      <c r="ADT41">
        <v>2.9366595244073999E-9</v>
      </c>
      <c r="ADU41" t="e">
        <f>bvarHC2^3</f>
        <v>#VALUE!</v>
      </c>
      <c r="ADV41" t="e">
        <f>cvarHC2^3</f>
        <v>#VALUE!</v>
      </c>
      <c r="ADW41" t="e">
        <f>mvarHC2^3</f>
        <v>#VALUE!</v>
      </c>
      <c r="ADX41" s="24" t="e">
        <f t="shared" si="342"/>
        <v>#VALUE!</v>
      </c>
      <c r="ADY41" s="24" t="e">
        <f t="shared" si="343"/>
        <v>#VALUE!</v>
      </c>
      <c r="ADZ41" s="24" t="e">
        <f t="shared" si="344"/>
        <v>#VALUE!</v>
      </c>
      <c r="AEA41">
        <v>-3.2782964710396001E-4</v>
      </c>
      <c r="AEB41" t="e">
        <f>bvarM6^2</f>
        <v>#VALUE!</v>
      </c>
      <c r="AEC41" t="e">
        <f>cvarM6^2</f>
        <v>#VALUE!</v>
      </c>
      <c r="AED41" t="e">
        <f>mvarM6^2</f>
        <v>#VALUE!</v>
      </c>
      <c r="AEE41" s="24" t="e">
        <f t="shared" si="345"/>
        <v>#VALUE!</v>
      </c>
      <c r="AEF41" s="24" t="e">
        <f t="shared" si="346"/>
        <v>#VALUE!</v>
      </c>
      <c r="AEG41" s="24" t="e">
        <f t="shared" si="347"/>
        <v>#VALUE!</v>
      </c>
      <c r="AEH41">
        <v>-1.3202482217077001E-5</v>
      </c>
      <c r="AEI41" t="e">
        <f>bvarM9^3</f>
        <v>#VALUE!</v>
      </c>
      <c r="AEJ41" t="e">
        <f>cvarM9^3</f>
        <v>#VALUE!</v>
      </c>
      <c r="AEK41" t="e">
        <f>mvarM9^3</f>
        <v>#VALUE!</v>
      </c>
      <c r="AEL41" s="24" t="e">
        <f t="shared" si="348"/>
        <v>#VALUE!</v>
      </c>
      <c r="AEM41" s="24" t="e">
        <f t="shared" si="349"/>
        <v>#VALUE!</v>
      </c>
      <c r="AEN41" s="24" t="e">
        <f t="shared" si="350"/>
        <v>#VALUE!</v>
      </c>
      <c r="AEO41">
        <v>-3.2226966602553999E-10</v>
      </c>
      <c r="AEP41" t="e">
        <f>bvarM4^3</f>
        <v>#VALUE!</v>
      </c>
      <c r="AEQ41" t="e">
        <f>cvarM4^3</f>
        <v>#VALUE!</v>
      </c>
      <c r="AER41" t="e">
        <f>mvarM4^3</f>
        <v>#VALUE!</v>
      </c>
      <c r="AES41" s="24" t="e">
        <f t="shared" si="351"/>
        <v>#VALUE!</v>
      </c>
      <c r="AET41" s="24" t="e">
        <f t="shared" si="352"/>
        <v>#VALUE!</v>
      </c>
      <c r="AEU41" s="24" t="e">
        <f t="shared" si="353"/>
        <v>#VALUE!</v>
      </c>
      <c r="AEV41">
        <v>2.5244468205768002E-7</v>
      </c>
      <c r="AEW41" t="e">
        <f>bvarM4^3</f>
        <v>#VALUE!</v>
      </c>
      <c r="AEX41" t="e">
        <f>cvarM4^3</f>
        <v>#VALUE!</v>
      </c>
      <c r="AEY41" t="e">
        <f>mvarM4^3</f>
        <v>#VALUE!</v>
      </c>
      <c r="AEZ41" s="24" t="e">
        <f t="shared" si="354"/>
        <v>#VALUE!</v>
      </c>
      <c r="AFA41" s="24" t="e">
        <f t="shared" si="355"/>
        <v>#VALUE!</v>
      </c>
      <c r="AFB41" s="24" t="e">
        <f t="shared" si="356"/>
        <v>#VALUE!</v>
      </c>
      <c r="AFC41">
        <v>-5.6892199148263004E-3</v>
      </c>
      <c r="AFD41" t="e">
        <f>bvarM9^2</f>
        <v>#VALUE!</v>
      </c>
      <c r="AFE41" t="e">
        <f>cvarM9^2</f>
        <v>#VALUE!</v>
      </c>
      <c r="AFF41" t="e">
        <f>mvarM9^2</f>
        <v>#VALUE!</v>
      </c>
      <c r="AFG41" s="24" t="e">
        <f t="shared" si="357"/>
        <v>#VALUE!</v>
      </c>
      <c r="AFH41" s="24" t="e">
        <f t="shared" si="358"/>
        <v>#VALUE!</v>
      </c>
      <c r="AFI41" s="24" t="e">
        <f t="shared" si="359"/>
        <v>#VALUE!</v>
      </c>
      <c r="AFJ41">
        <v>-2.5722525819972001E-11</v>
      </c>
      <c r="AFK41" t="e">
        <f>bvarM4^3</f>
        <v>#VALUE!</v>
      </c>
      <c r="AFL41" t="e">
        <f>cvarM4^3</f>
        <v>#VALUE!</v>
      </c>
      <c r="AFM41" t="e">
        <f>mvarM4^3</f>
        <v>#VALUE!</v>
      </c>
      <c r="AFN41" s="24" t="e">
        <f t="shared" si="360"/>
        <v>#VALUE!</v>
      </c>
      <c r="AFO41" s="24" t="e">
        <f t="shared" si="361"/>
        <v>#VALUE!</v>
      </c>
      <c r="AFP41" s="24" t="e">
        <f t="shared" si="362"/>
        <v>#VALUE!</v>
      </c>
      <c r="AFQ41">
        <v>-1.6843811805367E-5</v>
      </c>
      <c r="AFR41" t="e">
        <f>bvarM5^2</f>
        <v>#VALUE!</v>
      </c>
      <c r="AFS41" t="e">
        <f>cvarM5^2</f>
        <v>#VALUE!</v>
      </c>
      <c r="AFT41" t="e">
        <f>mvarM5^2</f>
        <v>#VALUE!</v>
      </c>
      <c r="AFU41" s="24" t="e">
        <f t="shared" si="363"/>
        <v>#VALUE!</v>
      </c>
      <c r="AFV41" s="24" t="e">
        <f t="shared" si="364"/>
        <v>#VALUE!</v>
      </c>
      <c r="AFW41" s="24" t="e">
        <f t="shared" si="365"/>
        <v>#VALUE!</v>
      </c>
      <c r="AFX41">
        <v>-4.6705124641270999E-5</v>
      </c>
      <c r="AFY41" t="e">
        <f>bvarM6^3</f>
        <v>#VALUE!</v>
      </c>
      <c r="AFZ41" t="e">
        <f>cvarM6^3</f>
        <v>#VALUE!</v>
      </c>
      <c r="AGA41" t="e">
        <f>mvarM6^3</f>
        <v>#VALUE!</v>
      </c>
      <c r="AGB41" s="24" t="e">
        <f t="shared" si="366"/>
        <v>#VALUE!</v>
      </c>
      <c r="AGC41" s="24" t="e">
        <f t="shared" si="367"/>
        <v>#VALUE!</v>
      </c>
      <c r="AGD41" s="24" t="e">
        <f t="shared" si="368"/>
        <v>#VALUE!</v>
      </c>
      <c r="AGE41"/>
      <c r="AGF41"/>
      <c r="AGG41"/>
      <c r="AGH41"/>
      <c r="AGI41" s="24">
        <f t="shared" si="369"/>
        <v>0</v>
      </c>
      <c r="AGJ41" s="24">
        <f t="shared" si="370"/>
        <v>0</v>
      </c>
      <c r="AGK41" s="24">
        <f t="shared" si="371"/>
        <v>0</v>
      </c>
      <c r="AGL41">
        <v>4.8936350882218002E-8</v>
      </c>
      <c r="AGM41" t="e">
        <f>bvarM4^3</f>
        <v>#VALUE!</v>
      </c>
      <c r="AGN41" t="e">
        <f>cvarM4^3</f>
        <v>#VALUE!</v>
      </c>
      <c r="AGO41" t="e">
        <f>mvarM4^3</f>
        <v>#VALUE!</v>
      </c>
      <c r="AGP41" s="24" t="e">
        <f t="shared" si="372"/>
        <v>#VALUE!</v>
      </c>
      <c r="AGQ41" s="24" t="e">
        <f t="shared" si="373"/>
        <v>#VALUE!</v>
      </c>
      <c r="AGR41" s="24" t="e">
        <f t="shared" si="374"/>
        <v>#VALUE!</v>
      </c>
      <c r="AGS41">
        <v>1.4458204289633E-5</v>
      </c>
      <c r="AGT41" t="e">
        <f>bvarHC2^3</f>
        <v>#VALUE!</v>
      </c>
      <c r="AGU41" t="e">
        <f>cvarHC2^3</f>
        <v>#VALUE!</v>
      </c>
      <c r="AGV41" t="e">
        <f>mvarHC2^3</f>
        <v>#VALUE!</v>
      </c>
      <c r="AGW41" s="24" t="e">
        <f t="shared" si="375"/>
        <v>#VALUE!</v>
      </c>
      <c r="AGX41" s="24" t="e">
        <f t="shared" si="376"/>
        <v>#VALUE!</v>
      </c>
      <c r="AGY41" s="24" t="e">
        <f t="shared" si="377"/>
        <v>#VALUE!</v>
      </c>
      <c r="AGZ41"/>
      <c r="AHA41"/>
      <c r="AHB41"/>
      <c r="AHC41"/>
      <c r="AHD41" s="24">
        <f t="shared" si="378"/>
        <v>0</v>
      </c>
      <c r="AHE41" s="24">
        <f t="shared" si="379"/>
        <v>0</v>
      </c>
      <c r="AHF41" s="24">
        <f t="shared" si="380"/>
        <v>0</v>
      </c>
      <c r="AHG41">
        <v>-1.9967023391576E-5</v>
      </c>
      <c r="AHH41" t="e">
        <f>bvarM5^2</f>
        <v>#VALUE!</v>
      </c>
      <c r="AHI41" t="e">
        <f>cvarM5^2</f>
        <v>#VALUE!</v>
      </c>
      <c r="AHJ41" t="e">
        <f>mvarM5^2</f>
        <v>#VALUE!</v>
      </c>
      <c r="AHK41" s="24" t="e">
        <f t="shared" si="381"/>
        <v>#VALUE!</v>
      </c>
      <c r="AHL41" s="24" t="e">
        <f t="shared" si="382"/>
        <v>#VALUE!</v>
      </c>
      <c r="AHM41" s="24" t="e">
        <f t="shared" si="383"/>
        <v>#VALUE!</v>
      </c>
      <c r="AHN41"/>
      <c r="AHO41"/>
      <c r="AHP41"/>
      <c r="AHQ41"/>
      <c r="AHR41" s="24">
        <f t="shared" si="384"/>
        <v>0</v>
      </c>
      <c r="AHS41" s="24">
        <f t="shared" si="385"/>
        <v>0</v>
      </c>
      <c r="AHT41" s="24">
        <f t="shared" si="386"/>
        <v>0</v>
      </c>
      <c r="AHU41">
        <v>-6.3551401690645002E-15</v>
      </c>
      <c r="AHV41" t="e">
        <f>bvarHC1^3</f>
        <v>#VALUE!</v>
      </c>
      <c r="AHW41" t="e">
        <f>cvarHC1^3</f>
        <v>#VALUE!</v>
      </c>
      <c r="AHX41" t="e">
        <f>mvarHC1^3</f>
        <v>#VALUE!</v>
      </c>
      <c r="AHY41" s="24" t="e">
        <f t="shared" si="387"/>
        <v>#VALUE!</v>
      </c>
      <c r="AHZ41" s="24" t="e">
        <f t="shared" si="388"/>
        <v>#VALUE!</v>
      </c>
      <c r="AIA41" s="24" t="e">
        <f t="shared" si="389"/>
        <v>#VALUE!</v>
      </c>
      <c r="AIB41">
        <v>-3.6182401991341998E-12</v>
      </c>
      <c r="AIC41" t="e">
        <f>bvarHC1^3</f>
        <v>#VALUE!</v>
      </c>
      <c r="AID41" t="e">
        <f>cvarHC1^3</f>
        <v>#VALUE!</v>
      </c>
      <c r="AIE41" t="e">
        <f>mvarHC1^3</f>
        <v>#VALUE!</v>
      </c>
      <c r="AIF41" s="24" t="e">
        <f t="shared" si="390"/>
        <v>#VALUE!</v>
      </c>
      <c r="AIG41" s="24" t="e">
        <f t="shared" si="391"/>
        <v>#VALUE!</v>
      </c>
      <c r="AIH41" s="24" t="e">
        <f t="shared" si="392"/>
        <v>#VALUE!</v>
      </c>
      <c r="AII41">
        <v>-2.7942511254565E-3</v>
      </c>
      <c r="AIJ41" t="e">
        <f>bvarM9^2</f>
        <v>#VALUE!</v>
      </c>
      <c r="AIK41" t="e">
        <f>cvarM9^2</f>
        <v>#VALUE!</v>
      </c>
      <c r="AIL41" t="e">
        <f>mvarM9^2</f>
        <v>#VALUE!</v>
      </c>
      <c r="AIM41" s="24" t="e">
        <f t="shared" si="393"/>
        <v>#VALUE!</v>
      </c>
      <c r="AIN41" s="24" t="e">
        <f t="shared" si="394"/>
        <v>#VALUE!</v>
      </c>
      <c r="AIO41" s="24" t="e">
        <f t="shared" si="395"/>
        <v>#VALUE!</v>
      </c>
      <c r="AIP41">
        <v>-3.2250460290030001E-11</v>
      </c>
      <c r="AIQ41" t="e">
        <f>bvarM4^3</f>
        <v>#VALUE!</v>
      </c>
      <c r="AIR41" t="e">
        <f>cvarM4^3</f>
        <v>#VALUE!</v>
      </c>
      <c r="AIS41" t="e">
        <f>mvarM4^3</f>
        <v>#VALUE!</v>
      </c>
      <c r="AIT41" s="24" t="e">
        <f t="shared" si="396"/>
        <v>#VALUE!</v>
      </c>
      <c r="AIU41" s="24" t="e">
        <f t="shared" si="397"/>
        <v>#VALUE!</v>
      </c>
      <c r="AIV41" s="24" t="e">
        <f t="shared" si="398"/>
        <v>#VALUE!</v>
      </c>
      <c r="AIW41">
        <v>-1.5076002944111E-5</v>
      </c>
      <c r="AIX41" t="e">
        <f>bvarM4^2</f>
        <v>#VALUE!</v>
      </c>
      <c r="AIY41" t="e">
        <f>cvarM4^2</f>
        <v>#VALUE!</v>
      </c>
      <c r="AIZ41" t="e">
        <f>mvarM4^2</f>
        <v>#VALUE!</v>
      </c>
      <c r="AJA41" s="24" t="e">
        <f t="shared" si="399"/>
        <v>#VALUE!</v>
      </c>
      <c r="AJB41" s="24" t="e">
        <f t="shared" si="400"/>
        <v>#VALUE!</v>
      </c>
      <c r="AJC41" s="24" t="e">
        <f t="shared" si="401"/>
        <v>#VALUE!</v>
      </c>
      <c r="AJD41">
        <v>4.3428640561576998E-5</v>
      </c>
      <c r="AJE41" t="e">
        <f>bvarHC2^3</f>
        <v>#VALUE!</v>
      </c>
      <c r="AJF41" t="e">
        <f>cvarHC2^3</f>
        <v>#VALUE!</v>
      </c>
      <c r="AJG41" t="e">
        <f>mvarHC2^3</f>
        <v>#VALUE!</v>
      </c>
      <c r="AJH41" s="24" t="e">
        <f t="shared" si="402"/>
        <v>#VALUE!</v>
      </c>
      <c r="AJI41" s="24" t="e">
        <f t="shared" si="403"/>
        <v>#VALUE!</v>
      </c>
      <c r="AJJ41" s="24" t="e">
        <f t="shared" si="404"/>
        <v>#VALUE!</v>
      </c>
      <c r="AJK41"/>
      <c r="AJL41"/>
      <c r="AJM41"/>
      <c r="AJN41"/>
      <c r="AJO41" s="24">
        <f t="shared" si="405"/>
        <v>0</v>
      </c>
      <c r="AJP41" s="24">
        <f t="shared" si="406"/>
        <v>0</v>
      </c>
      <c r="AJQ41" s="24">
        <f t="shared" si="407"/>
        <v>0</v>
      </c>
      <c r="AJR41">
        <v>-7.6618735903701994E-5</v>
      </c>
      <c r="AJS41" t="e">
        <f>bvarM6^2</f>
        <v>#VALUE!</v>
      </c>
      <c r="AJT41" t="e">
        <f>cvarM6^2</f>
        <v>#VALUE!</v>
      </c>
      <c r="AJU41" t="e">
        <f>mvarM6^2</f>
        <v>#VALUE!</v>
      </c>
      <c r="AJV41" s="24" t="e">
        <f t="shared" si="408"/>
        <v>#VALUE!</v>
      </c>
      <c r="AJW41" s="24" t="e">
        <f t="shared" si="409"/>
        <v>#VALUE!</v>
      </c>
      <c r="AJX41" s="24" t="e">
        <f t="shared" si="410"/>
        <v>#VALUE!</v>
      </c>
      <c r="AJY41">
        <v>-3.1920148639421001E-3</v>
      </c>
      <c r="AJZ41" t="e">
        <f>bvarM9^2</f>
        <v>#VALUE!</v>
      </c>
      <c r="AKA41" t="e">
        <f>cvarM9^2</f>
        <v>#VALUE!</v>
      </c>
      <c r="AKB41" t="e">
        <f>mvarM9^2</f>
        <v>#VALUE!</v>
      </c>
      <c r="AKC41" s="24" t="e">
        <f t="shared" si="411"/>
        <v>#VALUE!</v>
      </c>
      <c r="AKD41" s="24" t="e">
        <f t="shared" si="412"/>
        <v>#VALUE!</v>
      </c>
      <c r="AKE41" s="24" t="e">
        <f t="shared" si="413"/>
        <v>#VALUE!</v>
      </c>
      <c r="AKF41">
        <v>-1.6747871020145999E-9</v>
      </c>
      <c r="AKG41" t="e">
        <f>bvarM5^2</f>
        <v>#VALUE!</v>
      </c>
      <c r="AKH41" t="e">
        <f>cvarM5^2</f>
        <v>#VALUE!</v>
      </c>
      <c r="AKI41" t="e">
        <f>mvarM5^2</f>
        <v>#VALUE!</v>
      </c>
      <c r="AKJ41" s="24" t="e">
        <f t="shared" si="414"/>
        <v>#VALUE!</v>
      </c>
      <c r="AKK41" s="24" t="e">
        <f t="shared" si="415"/>
        <v>#VALUE!</v>
      </c>
      <c r="AKL41" s="24" t="e">
        <f t="shared" si="416"/>
        <v>#VALUE!</v>
      </c>
      <c r="AKM41">
        <v>-3.8213846479663002E-4</v>
      </c>
      <c r="AKN41" t="e">
        <f>bvarM7^2</f>
        <v>#VALUE!</v>
      </c>
      <c r="AKO41" t="e">
        <f>cvarM7^2</f>
        <v>#VALUE!</v>
      </c>
      <c r="AKP41" t="e">
        <f>mvarM7^2</f>
        <v>#VALUE!</v>
      </c>
      <c r="AKQ41" s="24" t="e">
        <f t="shared" si="417"/>
        <v>#VALUE!</v>
      </c>
      <c r="AKR41" s="24" t="e">
        <f t="shared" si="418"/>
        <v>#VALUE!</v>
      </c>
      <c r="AKS41" s="24" t="e">
        <f t="shared" si="419"/>
        <v>#VALUE!</v>
      </c>
      <c r="AKT41">
        <v>4.525022682622E-5</v>
      </c>
      <c r="AKU41" t="e">
        <f>bvarHC2^3</f>
        <v>#VALUE!</v>
      </c>
      <c r="AKV41" t="e">
        <f>cvarHC2^3</f>
        <v>#VALUE!</v>
      </c>
      <c r="AKW41" t="e">
        <f>mvarHC2^3</f>
        <v>#VALUE!</v>
      </c>
      <c r="AKX41" s="24" t="e">
        <f t="shared" si="420"/>
        <v>#VALUE!</v>
      </c>
      <c r="AKY41" s="24" t="e">
        <f t="shared" si="421"/>
        <v>#VALUE!</v>
      </c>
      <c r="AKZ41" s="24" t="e">
        <f t="shared" si="422"/>
        <v>#VALUE!</v>
      </c>
      <c r="ALA41">
        <v>-7.9322830346618002E-15</v>
      </c>
      <c r="ALB41" t="e">
        <f>bvarHC1^3</f>
        <v>#VALUE!</v>
      </c>
      <c r="ALC41" t="e">
        <f>cvarHC1^3</f>
        <v>#VALUE!</v>
      </c>
      <c r="ALD41" t="e">
        <f>mvarHC1^3</f>
        <v>#VALUE!</v>
      </c>
      <c r="ALE41" s="24" t="e">
        <f t="shared" si="423"/>
        <v>#VALUE!</v>
      </c>
      <c r="ALF41" s="24" t="e">
        <f t="shared" si="424"/>
        <v>#VALUE!</v>
      </c>
      <c r="ALG41" s="24" t="e">
        <f t="shared" si="425"/>
        <v>#VALUE!</v>
      </c>
      <c r="ALH41"/>
      <c r="ALI41"/>
      <c r="ALJ41"/>
      <c r="ALK41"/>
      <c r="ALL41" s="24">
        <f t="shared" si="426"/>
        <v>0</v>
      </c>
      <c r="ALM41" s="24">
        <f t="shared" si="427"/>
        <v>0</v>
      </c>
      <c r="ALN41" s="24">
        <f t="shared" si="428"/>
        <v>0</v>
      </c>
      <c r="ALO41"/>
      <c r="ALP41"/>
      <c r="ALQ41"/>
      <c r="ALR41"/>
      <c r="ALS41" s="24">
        <f t="shared" si="429"/>
        <v>0</v>
      </c>
      <c r="ALT41" s="24">
        <f t="shared" si="430"/>
        <v>0</v>
      </c>
      <c r="ALU41" s="24">
        <f t="shared" si="431"/>
        <v>0</v>
      </c>
      <c r="ALV41">
        <v>-5.9123366406625003E-7</v>
      </c>
      <c r="ALW41" t="e">
        <f>bvarM7^2</f>
        <v>#VALUE!</v>
      </c>
      <c r="ALX41" t="e">
        <f>cvarM7^2</f>
        <v>#VALUE!</v>
      </c>
      <c r="ALY41" t="e">
        <f>mvarM7^2</f>
        <v>#VALUE!</v>
      </c>
      <c r="ALZ41" s="24" t="e">
        <f t="shared" si="432"/>
        <v>#VALUE!</v>
      </c>
      <c r="AMA41" s="24" t="e">
        <f t="shared" si="433"/>
        <v>#VALUE!</v>
      </c>
      <c r="AMB41" s="24" t="e">
        <f t="shared" si="434"/>
        <v>#VALUE!</v>
      </c>
      <c r="AMC41">
        <v>-7.0856178601880995E-2</v>
      </c>
      <c r="AMD41" t="e">
        <f>bvarM8^2</f>
        <v>#VALUE!</v>
      </c>
      <c r="AME41" t="e">
        <f>cvarM8^2</f>
        <v>#VALUE!</v>
      </c>
      <c r="AMF41" t="e">
        <f>mvarM8^2</f>
        <v>#VALUE!</v>
      </c>
      <c r="AMG41" s="24" t="e">
        <f t="shared" si="435"/>
        <v>#VALUE!</v>
      </c>
      <c r="AMH41" s="24" t="e">
        <f t="shared" si="436"/>
        <v>#VALUE!</v>
      </c>
      <c r="AMI41" s="24" t="e">
        <f t="shared" si="437"/>
        <v>#VALUE!</v>
      </c>
      <c r="AMJ41">
        <v>-3.1274794128145002E-4</v>
      </c>
      <c r="AMK41" t="e">
        <f>bvarM8^2</f>
        <v>#VALUE!</v>
      </c>
      <c r="AML41" t="e">
        <f>cvarM8^2</f>
        <v>#VALUE!</v>
      </c>
      <c r="AMM41" t="e">
        <f>mvarM8^2</f>
        <v>#VALUE!</v>
      </c>
      <c r="AMN41" s="24" t="e">
        <f t="shared" si="438"/>
        <v>#VALUE!</v>
      </c>
      <c r="AMO41" s="24" t="e">
        <f t="shared" si="439"/>
        <v>#VALUE!</v>
      </c>
      <c r="AMP41" s="24" t="e">
        <f t="shared" si="440"/>
        <v>#VALUE!</v>
      </c>
      <c r="AMQ41">
        <v>-3.1193898965307999E-7</v>
      </c>
      <c r="AMR41" t="e">
        <f>bvarM4^3</f>
        <v>#VALUE!</v>
      </c>
      <c r="AMS41" t="e">
        <f>cvarM4^3</f>
        <v>#VALUE!</v>
      </c>
      <c r="AMT41" t="e">
        <f>mvarM4^3</f>
        <v>#VALUE!</v>
      </c>
      <c r="AMU41" s="24" t="e">
        <f t="shared" si="441"/>
        <v>#VALUE!</v>
      </c>
      <c r="AMV41" s="24" t="e">
        <f t="shared" si="442"/>
        <v>#VALUE!</v>
      </c>
      <c r="AMW41" s="24" t="e">
        <f t="shared" si="443"/>
        <v>#VALUE!</v>
      </c>
      <c r="AMX41">
        <v>-3.1092556385648999E-5</v>
      </c>
      <c r="AMY41" t="e">
        <f>bvarM2*bvarM4</f>
        <v>#VALUE!</v>
      </c>
      <c r="AMZ41" t="e">
        <f>cvarM2*cvarM4</f>
        <v>#VALUE!</v>
      </c>
      <c r="ANA41" t="e">
        <f>mvarM2*mvarM4</f>
        <v>#VALUE!</v>
      </c>
      <c r="ANB41" s="24" t="e">
        <f t="shared" si="444"/>
        <v>#VALUE!</v>
      </c>
      <c r="ANC41" s="24" t="e">
        <f t="shared" si="445"/>
        <v>#VALUE!</v>
      </c>
      <c r="AND41" s="24" t="e">
        <f t="shared" si="446"/>
        <v>#VALUE!</v>
      </c>
      <c r="ANE41">
        <v>2.9113748350162001E-5</v>
      </c>
      <c r="ANF41" t="e">
        <f>bvarM2*bvarM9</f>
        <v>#VALUE!</v>
      </c>
      <c r="ANG41" t="e">
        <f>cvarM2*cvarM9</f>
        <v>#VALUE!</v>
      </c>
      <c r="ANH41" t="e">
        <f>mvarM2*mvarM9</f>
        <v>#VALUE!</v>
      </c>
      <c r="ANI41" s="24" t="e">
        <f t="shared" si="447"/>
        <v>#VALUE!</v>
      </c>
      <c r="ANJ41" s="24" t="e">
        <f t="shared" si="448"/>
        <v>#VALUE!</v>
      </c>
      <c r="ANK41" s="24" t="e">
        <f t="shared" si="449"/>
        <v>#VALUE!</v>
      </c>
      <c r="ANL41">
        <v>3.5821526920015998E-10</v>
      </c>
      <c r="ANM41" t="e">
        <f>bvarHC1^2</f>
        <v>#VALUE!</v>
      </c>
      <c r="ANN41" t="e">
        <f>cvarHC1^2</f>
        <v>#VALUE!</v>
      </c>
      <c r="ANO41" t="e">
        <f>mvarHC1^2</f>
        <v>#VALUE!</v>
      </c>
      <c r="ANP41" s="24" t="e">
        <f t="shared" si="450"/>
        <v>#VALUE!</v>
      </c>
      <c r="ANQ41" s="24" t="e">
        <f t="shared" si="451"/>
        <v>#VALUE!</v>
      </c>
      <c r="ANR41" s="24" t="e">
        <f t="shared" si="452"/>
        <v>#VALUE!</v>
      </c>
      <c r="ANS41">
        <v>1.6653748435779001E-3</v>
      </c>
      <c r="ANT41" t="e">
        <f>bvarM8^2</f>
        <v>#VALUE!</v>
      </c>
      <c r="ANU41" t="e">
        <f>cvarM8^2</f>
        <v>#VALUE!</v>
      </c>
      <c r="ANV41" t="e">
        <f>mvarM8^2</f>
        <v>#VALUE!</v>
      </c>
      <c r="ANW41" s="24" t="e">
        <f t="shared" si="453"/>
        <v>#VALUE!</v>
      </c>
      <c r="ANX41" s="24" t="e">
        <f t="shared" si="454"/>
        <v>#VALUE!</v>
      </c>
      <c r="ANY41" s="24" t="e">
        <f t="shared" si="455"/>
        <v>#VALUE!</v>
      </c>
      <c r="ANZ41">
        <v>7.0757430069323004E-7</v>
      </c>
      <c r="AOA41" t="e">
        <f>bvarHC1^2</f>
        <v>#VALUE!</v>
      </c>
      <c r="AOB41" t="e">
        <f>cvarHC1^2</f>
        <v>#VALUE!</v>
      </c>
      <c r="AOC41" t="e">
        <f>mvarHC1^2</f>
        <v>#VALUE!</v>
      </c>
      <c r="AOD41" s="24" t="e">
        <f t="shared" si="456"/>
        <v>#VALUE!</v>
      </c>
      <c r="AOE41" s="24" t="e">
        <f t="shared" si="457"/>
        <v>#VALUE!</v>
      </c>
      <c r="AOF41" s="24" t="e">
        <f t="shared" si="458"/>
        <v>#VALUE!</v>
      </c>
      <c r="AOG41">
        <v>2.1051882546440001E-5</v>
      </c>
      <c r="AOH41" t="e">
        <f>bvarM7*bvarM8</f>
        <v>#VALUE!</v>
      </c>
      <c r="AOI41" t="e">
        <f>cvarM7*cvarM8</f>
        <v>#VALUE!</v>
      </c>
      <c r="AOJ41" t="e">
        <f>mvarM7*mvarM8</f>
        <v>#VALUE!</v>
      </c>
      <c r="AOK41" s="24" t="e">
        <f t="shared" si="459"/>
        <v>#VALUE!</v>
      </c>
      <c r="AOL41" s="24" t="e">
        <f t="shared" si="460"/>
        <v>#VALUE!</v>
      </c>
      <c r="AOM41" s="24" t="e">
        <f t="shared" si="461"/>
        <v>#VALUE!</v>
      </c>
      <c r="AON41">
        <v>5.7388240272138001E-5</v>
      </c>
      <c r="AOO41" t="e">
        <f>bvarM6*bvarM7</f>
        <v>#VALUE!</v>
      </c>
      <c r="AOP41" t="e">
        <f>cvarM6*cvarM7</f>
        <v>#VALUE!</v>
      </c>
      <c r="AOQ41" t="e">
        <f>mvarM6*mvarM7</f>
        <v>#VALUE!</v>
      </c>
      <c r="AOR41" s="24" t="e">
        <f t="shared" si="462"/>
        <v>#VALUE!</v>
      </c>
      <c r="AOS41" s="24" t="e">
        <f t="shared" si="463"/>
        <v>#VALUE!</v>
      </c>
      <c r="AOT41" s="24" t="e">
        <f t="shared" si="464"/>
        <v>#VALUE!</v>
      </c>
      <c r="AOU41">
        <v>1.9971523720135E-4</v>
      </c>
      <c r="AOV41" t="e">
        <f>bvarM2*bvarM7</f>
        <v>#VALUE!</v>
      </c>
      <c r="AOW41" t="e">
        <f>cvarM2*cvarM7</f>
        <v>#VALUE!</v>
      </c>
      <c r="AOX41" t="e">
        <f>mvarM2*mvarM7</f>
        <v>#VALUE!</v>
      </c>
      <c r="AOY41" s="24" t="e">
        <f t="shared" si="465"/>
        <v>#VALUE!</v>
      </c>
      <c r="AOZ41" s="24" t="e">
        <f t="shared" si="466"/>
        <v>#VALUE!</v>
      </c>
      <c r="APA41" s="24" t="e">
        <f t="shared" si="467"/>
        <v>#VALUE!</v>
      </c>
      <c r="APB41">
        <v>4.6272853572697002E-6</v>
      </c>
      <c r="APC41" t="e">
        <f>bvarM7*bvarM8</f>
        <v>#VALUE!</v>
      </c>
      <c r="APD41" t="e">
        <f>cvarM7*cvarM8</f>
        <v>#VALUE!</v>
      </c>
      <c r="APE41" t="e">
        <f>mvarM7*mvarM8</f>
        <v>#VALUE!</v>
      </c>
      <c r="APF41" s="24" t="e">
        <f t="shared" si="468"/>
        <v>#VALUE!</v>
      </c>
      <c r="APG41" s="24" t="e">
        <f t="shared" si="469"/>
        <v>#VALUE!</v>
      </c>
      <c r="APH41" s="24" t="e">
        <f t="shared" si="470"/>
        <v>#VALUE!</v>
      </c>
      <c r="API41">
        <v>6.4214836246749994E-5</v>
      </c>
      <c r="APJ41" t="e">
        <f>bvarM3^2</f>
        <v>#VALUE!</v>
      </c>
      <c r="APK41" t="e">
        <f>cvarM3^2</f>
        <v>#VALUE!</v>
      </c>
      <c r="APL41" t="e">
        <f>mvarM3^2</f>
        <v>#VALUE!</v>
      </c>
      <c r="APM41" s="24" t="e">
        <f t="shared" si="471"/>
        <v>#VALUE!</v>
      </c>
      <c r="APN41" s="24" t="e">
        <f t="shared" si="472"/>
        <v>#VALUE!</v>
      </c>
      <c r="APO41" s="24" t="e">
        <f t="shared" si="473"/>
        <v>#VALUE!</v>
      </c>
      <c r="APP41">
        <v>1.4408446170056999E-3</v>
      </c>
      <c r="APQ41" t="e">
        <f>bvarM2^2</f>
        <v>#VALUE!</v>
      </c>
      <c r="APR41" t="e">
        <f>cvarM2^2</f>
        <v>#VALUE!</v>
      </c>
      <c r="APS41" t="e">
        <f>mvarM2^2</f>
        <v>#VALUE!</v>
      </c>
      <c r="APT41" s="24" t="e">
        <f t="shared" si="474"/>
        <v>#VALUE!</v>
      </c>
      <c r="APU41" s="24" t="e">
        <f t="shared" si="475"/>
        <v>#VALUE!</v>
      </c>
      <c r="APV41" s="24" t="e">
        <f t="shared" si="476"/>
        <v>#VALUE!</v>
      </c>
      <c r="APW41">
        <v>-1.5547858874018E-5</v>
      </c>
      <c r="APX41" t="e">
        <f>bvarM2^3</f>
        <v>#VALUE!</v>
      </c>
      <c r="APY41" t="e">
        <f>cvarM2^3</f>
        <v>#VALUE!</v>
      </c>
      <c r="APZ41" t="e">
        <f>mvarM2^3</f>
        <v>#VALUE!</v>
      </c>
      <c r="AQA41" s="24" t="e">
        <f t="shared" si="477"/>
        <v>#VALUE!</v>
      </c>
      <c r="AQB41" s="24" t="e">
        <f t="shared" si="478"/>
        <v>#VALUE!</v>
      </c>
      <c r="AQC41" s="24" t="e">
        <f t="shared" si="479"/>
        <v>#VALUE!</v>
      </c>
      <c r="AQD41">
        <v>-1.1996944003317999E-4</v>
      </c>
      <c r="AQE41" t="e">
        <f>bvarM7*bvarM8</f>
        <v>#VALUE!</v>
      </c>
      <c r="AQF41" t="e">
        <f>cvarM7*cvarM8</f>
        <v>#VALUE!</v>
      </c>
      <c r="AQG41" t="e">
        <f>mvarM7*mvarM8</f>
        <v>#VALUE!</v>
      </c>
      <c r="AQH41" s="24" t="e">
        <f t="shared" si="480"/>
        <v>#VALUE!</v>
      </c>
      <c r="AQI41" s="24" t="e">
        <f t="shared" si="481"/>
        <v>#VALUE!</v>
      </c>
      <c r="AQJ41" s="24" t="e">
        <f t="shared" si="482"/>
        <v>#VALUE!</v>
      </c>
      <c r="AQK41">
        <v>-1.617934505525E-5</v>
      </c>
      <c r="AQL41" t="e">
        <f>bvarM3*bvarM6</f>
        <v>#VALUE!</v>
      </c>
      <c r="AQM41" t="e">
        <f>cvarM3*cvarM6</f>
        <v>#VALUE!</v>
      </c>
      <c r="AQN41" t="e">
        <f>mvarM3*mvarM6</f>
        <v>#VALUE!</v>
      </c>
      <c r="AQO41" s="24" t="e">
        <f t="shared" si="483"/>
        <v>#VALUE!</v>
      </c>
      <c r="AQP41" s="24" t="e">
        <f t="shared" si="484"/>
        <v>#VALUE!</v>
      </c>
      <c r="AQQ41" s="24" t="e">
        <f t="shared" si="485"/>
        <v>#VALUE!</v>
      </c>
      <c r="AQR41">
        <v>2.5074967413992002E-10</v>
      </c>
      <c r="AQS41" t="e">
        <f>bvarHC1^2</f>
        <v>#VALUE!</v>
      </c>
      <c r="AQT41" t="e">
        <f>cvarHC1^2</f>
        <v>#VALUE!</v>
      </c>
      <c r="AQU41" t="e">
        <f>mvarHC1^2</f>
        <v>#VALUE!</v>
      </c>
      <c r="AQV41" s="24" t="e">
        <f t="shared" si="486"/>
        <v>#VALUE!</v>
      </c>
      <c r="AQW41" s="24" t="e">
        <f t="shared" si="487"/>
        <v>#VALUE!</v>
      </c>
      <c r="AQX41" s="24" t="e">
        <f t="shared" si="488"/>
        <v>#VALUE!</v>
      </c>
      <c r="AQY41">
        <v>3.2568621182065001E-7</v>
      </c>
      <c r="AQZ41" t="e">
        <f>bvarM4^3</f>
        <v>#VALUE!</v>
      </c>
      <c r="ARA41" t="e">
        <f>cvarM4^3</f>
        <v>#VALUE!</v>
      </c>
      <c r="ARB41" t="e">
        <f>mvarM4^3</f>
        <v>#VALUE!</v>
      </c>
      <c r="ARC41" s="24" t="e">
        <f t="shared" si="489"/>
        <v>#VALUE!</v>
      </c>
      <c r="ARD41" s="24" t="e">
        <f t="shared" si="490"/>
        <v>#VALUE!</v>
      </c>
      <c r="ARE41" s="24" t="e">
        <f t="shared" si="491"/>
        <v>#VALUE!</v>
      </c>
      <c r="ARF41">
        <v>3.8916243736069001E-4</v>
      </c>
      <c r="ARG41" t="e">
        <f>bvarM4^2</f>
        <v>#VALUE!</v>
      </c>
      <c r="ARH41" t="e">
        <f>cvarM4^2</f>
        <v>#VALUE!</v>
      </c>
      <c r="ARI41" t="e">
        <f>mvarM4^2</f>
        <v>#VALUE!</v>
      </c>
      <c r="ARJ41" s="24" t="e">
        <f t="shared" si="492"/>
        <v>#VALUE!</v>
      </c>
      <c r="ARK41" s="24" t="e">
        <f t="shared" si="493"/>
        <v>#VALUE!</v>
      </c>
      <c r="ARL41" s="24" t="e">
        <f t="shared" si="494"/>
        <v>#VALUE!</v>
      </c>
      <c r="ARM41">
        <v>4.5480485199540998E-5</v>
      </c>
      <c r="ARN41" t="e">
        <f>bvarM4^2</f>
        <v>#VALUE!</v>
      </c>
      <c r="ARO41" t="e">
        <f>cvarM4^2</f>
        <v>#VALUE!</v>
      </c>
      <c r="ARP41" t="e">
        <f>mvarM4^2</f>
        <v>#VALUE!</v>
      </c>
      <c r="ARQ41" s="24" t="e">
        <f t="shared" si="495"/>
        <v>#VALUE!</v>
      </c>
      <c r="ARR41" s="24" t="e">
        <f t="shared" si="496"/>
        <v>#VALUE!</v>
      </c>
      <c r="ARS41" s="24" t="e">
        <f t="shared" si="497"/>
        <v>#VALUE!</v>
      </c>
      <c r="ART41">
        <v>-2.2243375453950002E-9</v>
      </c>
      <c r="ARU41" t="e">
        <f>bvarHC1^2</f>
        <v>#VALUE!</v>
      </c>
      <c r="ARV41" t="e">
        <f>cvarHC1^2</f>
        <v>#VALUE!</v>
      </c>
      <c r="ARW41" t="e">
        <f>mvarHC1^2</f>
        <v>#VALUE!</v>
      </c>
      <c r="ARX41" s="24" t="e">
        <f t="shared" si="498"/>
        <v>#VALUE!</v>
      </c>
      <c r="ARY41" s="24" t="e">
        <f t="shared" si="499"/>
        <v>#VALUE!</v>
      </c>
      <c r="ARZ41" s="24" t="e">
        <f t="shared" si="500"/>
        <v>#VALUE!</v>
      </c>
      <c r="ASA41">
        <v>-1.1922229988577E-5</v>
      </c>
      <c r="ASB41" t="e">
        <f>bvarM4*bvarM6</f>
        <v>#VALUE!</v>
      </c>
      <c r="ASC41" t="e">
        <f>cvarM4*cvarM6</f>
        <v>#VALUE!</v>
      </c>
      <c r="ASD41" t="e">
        <f>mvarM4*mvarM6</f>
        <v>#VALUE!</v>
      </c>
      <c r="ASE41" s="24" t="e">
        <f t="shared" si="501"/>
        <v>#VALUE!</v>
      </c>
      <c r="ASF41" s="24" t="e">
        <f t="shared" si="502"/>
        <v>#VALUE!</v>
      </c>
      <c r="ASG41" s="24" t="e">
        <f t="shared" si="503"/>
        <v>#VALUE!</v>
      </c>
      <c r="ASH41">
        <v>5.8616736363717998E-6</v>
      </c>
      <c r="ASI41" t="e">
        <f>bvarM7*bvarM8</f>
        <v>#VALUE!</v>
      </c>
      <c r="ASJ41" t="e">
        <f>cvarM7*cvarM8</f>
        <v>#VALUE!</v>
      </c>
      <c r="ASK41" t="e">
        <f>mvarM7*mvarM8</f>
        <v>#VALUE!</v>
      </c>
      <c r="ASL41" s="24" t="e">
        <f t="shared" si="504"/>
        <v>#VALUE!</v>
      </c>
      <c r="ASM41" s="24" t="e">
        <f t="shared" si="505"/>
        <v>#VALUE!</v>
      </c>
      <c r="ASN41" s="24" t="e">
        <f t="shared" si="506"/>
        <v>#VALUE!</v>
      </c>
      <c r="ASO41">
        <v>6.4841139933536E-7</v>
      </c>
      <c r="ASP41" t="e">
        <f>bvarM4^3</f>
        <v>#VALUE!</v>
      </c>
      <c r="ASQ41" t="e">
        <f>cvarM4^3</f>
        <v>#VALUE!</v>
      </c>
      <c r="ASR41" t="e">
        <f>mvarM4^3</f>
        <v>#VALUE!</v>
      </c>
      <c r="ASS41" s="24" t="e">
        <f t="shared" si="507"/>
        <v>#VALUE!</v>
      </c>
      <c r="AST41" s="24" t="e">
        <f t="shared" si="508"/>
        <v>#VALUE!</v>
      </c>
      <c r="ASU41" s="24" t="e">
        <f t="shared" si="509"/>
        <v>#VALUE!</v>
      </c>
      <c r="ASV41">
        <v>-2.7396281061352998E-3</v>
      </c>
      <c r="ASW41" t="e">
        <f>bvarHC2^2</f>
        <v>#VALUE!</v>
      </c>
      <c r="ASX41" t="e">
        <f>cvarHC2^2</f>
        <v>#VALUE!</v>
      </c>
      <c r="ASY41" t="e">
        <f>mvarHC2^2</f>
        <v>#VALUE!</v>
      </c>
      <c r="ASZ41" s="24" t="e">
        <f t="shared" si="510"/>
        <v>#VALUE!</v>
      </c>
      <c r="ATA41" s="24" t="e">
        <f t="shared" si="511"/>
        <v>#VALUE!</v>
      </c>
      <c r="ATB41" s="24" t="e">
        <f t="shared" si="512"/>
        <v>#VALUE!</v>
      </c>
      <c r="ATC41">
        <v>3.9018448639636998E-4</v>
      </c>
      <c r="ATD41" t="e">
        <f>bvarM2^2</f>
        <v>#VALUE!</v>
      </c>
      <c r="ATE41" t="e">
        <f>cvarM2^2</f>
        <v>#VALUE!</v>
      </c>
      <c r="ATF41" t="e">
        <f>mvarM2^2</f>
        <v>#VALUE!</v>
      </c>
      <c r="ATG41" s="24" t="e">
        <f t="shared" si="513"/>
        <v>#VALUE!</v>
      </c>
      <c r="ATH41" s="24" t="e">
        <f t="shared" si="514"/>
        <v>#VALUE!</v>
      </c>
      <c r="ATI41" s="24" t="e">
        <f t="shared" si="515"/>
        <v>#VALUE!</v>
      </c>
      <c r="ATJ41">
        <v>7.5132625138424E-4</v>
      </c>
      <c r="ATK41" t="e">
        <f>bvarM2^2</f>
        <v>#VALUE!</v>
      </c>
      <c r="ATL41" t="e">
        <f>cvarM2^2</f>
        <v>#VALUE!</v>
      </c>
      <c r="ATM41" t="e">
        <f>mvarM2^2</f>
        <v>#VALUE!</v>
      </c>
      <c r="ATN41" s="24" t="e">
        <f t="shared" si="516"/>
        <v>#VALUE!</v>
      </c>
      <c r="ATO41" s="24" t="e">
        <f t="shared" si="517"/>
        <v>#VALUE!</v>
      </c>
      <c r="ATP41" s="24" t="e">
        <f t="shared" si="518"/>
        <v>#VALUE!</v>
      </c>
      <c r="ATQ41">
        <v>2.0628386494824999E-4</v>
      </c>
      <c r="ATR41" t="e">
        <f>bvarM2*bvarM7</f>
        <v>#VALUE!</v>
      </c>
      <c r="ATS41" t="e">
        <f>cvarM2*cvarM7</f>
        <v>#VALUE!</v>
      </c>
      <c r="ATT41" t="e">
        <f>mvarM2*mvarM7</f>
        <v>#VALUE!</v>
      </c>
      <c r="ATU41" s="24" t="e">
        <f t="shared" si="519"/>
        <v>#VALUE!</v>
      </c>
      <c r="ATV41" s="24" t="e">
        <f t="shared" si="520"/>
        <v>#VALUE!</v>
      </c>
      <c r="ATW41" s="24" t="e">
        <f t="shared" si="521"/>
        <v>#VALUE!</v>
      </c>
      <c r="ATX41">
        <v>2.6556762880869998E-7</v>
      </c>
      <c r="ATY41" t="e">
        <f>bvarM4*bvarM8</f>
        <v>#VALUE!</v>
      </c>
      <c r="ATZ41" t="e">
        <f>cvarM4*cvarM8</f>
        <v>#VALUE!</v>
      </c>
      <c r="AUA41" t="e">
        <f>mvarM4*mvarM8</f>
        <v>#VALUE!</v>
      </c>
      <c r="AUB41" s="24" t="e">
        <f t="shared" si="522"/>
        <v>#VALUE!</v>
      </c>
      <c r="AUC41" s="24" t="e">
        <f t="shared" si="523"/>
        <v>#VALUE!</v>
      </c>
      <c r="AUD41" s="24" t="e">
        <f t="shared" si="524"/>
        <v>#VALUE!</v>
      </c>
      <c r="AUE41">
        <v>-3.1776979294489998E-5</v>
      </c>
      <c r="AUF41" t="e">
        <f>bvarM4^2</f>
        <v>#VALUE!</v>
      </c>
      <c r="AUG41" t="e">
        <f>cvarM4^2</f>
        <v>#VALUE!</v>
      </c>
      <c r="AUH41" t="e">
        <f>mvarM4^2</f>
        <v>#VALUE!</v>
      </c>
      <c r="AUI41" s="24" t="e">
        <f t="shared" si="525"/>
        <v>#VALUE!</v>
      </c>
      <c r="AUJ41" s="24" t="e">
        <f t="shared" si="526"/>
        <v>#VALUE!</v>
      </c>
      <c r="AUK41" s="24" t="e">
        <f t="shared" si="527"/>
        <v>#VALUE!</v>
      </c>
      <c r="AUL41">
        <v>-6.2588162347206999E-5</v>
      </c>
      <c r="AUM41" t="e">
        <f>bvarM3^2</f>
        <v>#VALUE!</v>
      </c>
      <c r="AUN41" t="e">
        <f>cvarM3^2</f>
        <v>#VALUE!</v>
      </c>
      <c r="AUO41" t="e">
        <f>mvarM3^2</f>
        <v>#VALUE!</v>
      </c>
      <c r="AUP41" s="24" t="e">
        <f t="shared" si="528"/>
        <v>#VALUE!</v>
      </c>
      <c r="AUQ41" s="24" t="e">
        <f t="shared" si="529"/>
        <v>#VALUE!</v>
      </c>
      <c r="AUR41" s="24" t="e">
        <f t="shared" si="530"/>
        <v>#VALUE!</v>
      </c>
      <c r="AUS41">
        <v>6.4839899572317997E-5</v>
      </c>
      <c r="AUT41" t="e">
        <f>bvarM6^2</f>
        <v>#VALUE!</v>
      </c>
      <c r="AUU41" t="e">
        <f>cvarM6^2</f>
        <v>#VALUE!</v>
      </c>
      <c r="AUV41" t="e">
        <f>mvarM6^2</f>
        <v>#VALUE!</v>
      </c>
      <c r="AUW41" s="24" t="e">
        <f t="shared" si="531"/>
        <v>#VALUE!</v>
      </c>
      <c r="AUX41" s="24" t="e">
        <f t="shared" si="532"/>
        <v>#VALUE!</v>
      </c>
      <c r="AUY41" s="24" t="e">
        <f t="shared" si="533"/>
        <v>#VALUE!</v>
      </c>
      <c r="AUZ41">
        <v>8.5078583210730005E-8</v>
      </c>
      <c r="AVA41" t="e">
        <f>bvarHC1^2</f>
        <v>#VALUE!</v>
      </c>
      <c r="AVB41" t="e">
        <f>cvarHC1^2</f>
        <v>#VALUE!</v>
      </c>
      <c r="AVC41" t="e">
        <f>mvarHC1^2</f>
        <v>#VALUE!</v>
      </c>
      <c r="AVD41" s="24" t="e">
        <f t="shared" si="534"/>
        <v>#VALUE!</v>
      </c>
      <c r="AVE41" s="24" t="e">
        <f t="shared" si="535"/>
        <v>#VALUE!</v>
      </c>
      <c r="AVF41" s="24" t="e">
        <f t="shared" si="536"/>
        <v>#VALUE!</v>
      </c>
      <c r="AVG41">
        <v>1.8363476579360001E-4</v>
      </c>
      <c r="AVH41" t="e">
        <f>bvarM2*bvarM7</f>
        <v>#VALUE!</v>
      </c>
      <c r="AVI41" t="e">
        <f>cvarM2*cvarM7</f>
        <v>#VALUE!</v>
      </c>
      <c r="AVJ41" t="e">
        <f>mvarM2*mvarM7</f>
        <v>#VALUE!</v>
      </c>
      <c r="AVK41" s="24" t="e">
        <f t="shared" si="537"/>
        <v>#VALUE!</v>
      </c>
      <c r="AVL41" s="24" t="e">
        <f t="shared" si="538"/>
        <v>#VALUE!</v>
      </c>
      <c r="AVM41" s="24" t="e">
        <f t="shared" si="539"/>
        <v>#VALUE!</v>
      </c>
      <c r="AVN41">
        <v>1.7891140006498E-7</v>
      </c>
      <c r="AVO41" t="e">
        <f>bvarM4*bvarM8</f>
        <v>#VALUE!</v>
      </c>
      <c r="AVP41" t="e">
        <f>cvarM4*cvarM8</f>
        <v>#VALUE!</v>
      </c>
      <c r="AVQ41" t="e">
        <f>mvarM4*mvarM8</f>
        <v>#VALUE!</v>
      </c>
      <c r="AVR41" s="24" t="e">
        <f t="shared" si="540"/>
        <v>#VALUE!</v>
      </c>
      <c r="AVS41" s="24" t="e">
        <f t="shared" si="541"/>
        <v>#VALUE!</v>
      </c>
      <c r="AVT41" s="24" t="e">
        <f t="shared" si="542"/>
        <v>#VALUE!</v>
      </c>
      <c r="AVU41">
        <v>5.7114783550520996E-3</v>
      </c>
      <c r="AVV41" t="e">
        <f>bvarM2^2</f>
        <v>#VALUE!</v>
      </c>
      <c r="AVW41" t="e">
        <f>cvarM2^2</f>
        <v>#VALUE!</v>
      </c>
      <c r="AVX41" t="e">
        <f>mvarM2^2</f>
        <v>#VALUE!</v>
      </c>
      <c r="AVY41" s="24" t="e">
        <f t="shared" si="543"/>
        <v>#VALUE!</v>
      </c>
      <c r="AVZ41" s="24" t="e">
        <f t="shared" si="544"/>
        <v>#VALUE!</v>
      </c>
      <c r="AWA41" s="24" t="e">
        <f t="shared" si="545"/>
        <v>#VALUE!</v>
      </c>
      <c r="AWB41">
        <v>-76156629.501057997</v>
      </c>
      <c r="AWC41" t="e">
        <f>bvarM1^3</f>
        <v>#VALUE!</v>
      </c>
      <c r="AWD41" t="e">
        <f>cvarM1^3</f>
        <v>#VALUE!</v>
      </c>
      <c r="AWE41" t="e">
        <f>mvarM1^3</f>
        <v>#VALUE!</v>
      </c>
      <c r="AWF41" s="24" t="e">
        <f t="shared" si="546"/>
        <v>#VALUE!</v>
      </c>
      <c r="AWG41" s="24" t="e">
        <f t="shared" si="547"/>
        <v>#VALUE!</v>
      </c>
      <c r="AWH41" s="24" t="e">
        <f t="shared" si="548"/>
        <v>#VALUE!</v>
      </c>
      <c r="AWI41">
        <v>1.5107436622059E-4</v>
      </c>
      <c r="AWJ41" t="e">
        <f>bvarM8^2</f>
        <v>#VALUE!</v>
      </c>
      <c r="AWK41" t="e">
        <f>cvarM8^2</f>
        <v>#VALUE!</v>
      </c>
      <c r="AWL41" t="e">
        <f>mvarM8^2</f>
        <v>#VALUE!</v>
      </c>
      <c r="AWM41" s="24" t="e">
        <f t="shared" si="549"/>
        <v>#VALUE!</v>
      </c>
      <c r="AWN41" s="24" t="e">
        <f t="shared" si="550"/>
        <v>#VALUE!</v>
      </c>
      <c r="AWO41" s="24" t="e">
        <f t="shared" si="551"/>
        <v>#VALUE!</v>
      </c>
      <c r="AWP41">
        <v>2.438090171605E-5</v>
      </c>
      <c r="AWQ41" t="e">
        <f>bvarM4*bvarM6</f>
        <v>#VALUE!</v>
      </c>
      <c r="AWR41" t="e">
        <f>cvarM4*cvarM6</f>
        <v>#VALUE!</v>
      </c>
      <c r="AWS41" t="e">
        <f>mvarM4*mvarM6</f>
        <v>#VALUE!</v>
      </c>
      <c r="AWT41" s="24" t="e">
        <f t="shared" si="552"/>
        <v>#VALUE!</v>
      </c>
      <c r="AWU41" s="24" t="e">
        <f t="shared" si="553"/>
        <v>#VALUE!</v>
      </c>
      <c r="AWV41" s="24" t="e">
        <f t="shared" si="554"/>
        <v>#VALUE!</v>
      </c>
      <c r="AWW41">
        <v>4.1716703124816998E-4</v>
      </c>
      <c r="AWX41" t="e">
        <f>bvarM4^2</f>
        <v>#VALUE!</v>
      </c>
      <c r="AWY41" t="e">
        <f>cvarM4^2</f>
        <v>#VALUE!</v>
      </c>
      <c r="AWZ41" t="e">
        <f>mvarM4^2</f>
        <v>#VALUE!</v>
      </c>
      <c r="AXA41" s="24" t="e">
        <f t="shared" si="555"/>
        <v>#VALUE!</v>
      </c>
      <c r="AXB41" s="24" t="e">
        <f t="shared" si="556"/>
        <v>#VALUE!</v>
      </c>
      <c r="AXC41" s="24" t="e">
        <f t="shared" si="557"/>
        <v>#VALUE!</v>
      </c>
      <c r="AXD41">
        <v>-10778.740269002001</v>
      </c>
      <c r="AXE41" t="e">
        <f>bvarM1^2</f>
        <v>#VALUE!</v>
      </c>
      <c r="AXF41" t="e">
        <f>cvarM1^2</f>
        <v>#VALUE!</v>
      </c>
      <c r="AXG41" t="e">
        <f>mvarM1^2</f>
        <v>#VALUE!</v>
      </c>
      <c r="AXH41" s="24" t="e">
        <f t="shared" si="558"/>
        <v>#VALUE!</v>
      </c>
      <c r="AXI41" s="24" t="e">
        <f t="shared" si="559"/>
        <v>#VALUE!</v>
      </c>
      <c r="AXJ41" s="24" t="e">
        <f t="shared" si="560"/>
        <v>#VALUE!</v>
      </c>
      <c r="AXK41">
        <v>-1.4296471146243E-2</v>
      </c>
      <c r="AXL41" t="e">
        <f>bvarM7^2</f>
        <v>#VALUE!</v>
      </c>
      <c r="AXM41" t="e">
        <f>cvarM7^2</f>
        <v>#VALUE!</v>
      </c>
      <c r="AXN41" t="e">
        <f>mvarM7^2</f>
        <v>#VALUE!</v>
      </c>
      <c r="AXO41" s="24" t="e">
        <f t="shared" si="561"/>
        <v>#VALUE!</v>
      </c>
      <c r="AXP41" s="24" t="e">
        <f t="shared" si="562"/>
        <v>#VALUE!</v>
      </c>
      <c r="AXQ41" s="24" t="e">
        <f t="shared" si="563"/>
        <v>#VALUE!</v>
      </c>
      <c r="AXR41">
        <v>4.4019737537057001E-5</v>
      </c>
      <c r="AXS41" t="e">
        <f>bvarHC2^3</f>
        <v>#VALUE!</v>
      </c>
      <c r="AXT41" t="e">
        <f>cvarHC2^3</f>
        <v>#VALUE!</v>
      </c>
      <c r="AXU41" t="e">
        <f>mvarHC2^3</f>
        <v>#VALUE!</v>
      </c>
      <c r="AXV41" s="24" t="e">
        <f t="shared" si="564"/>
        <v>#VALUE!</v>
      </c>
      <c r="AXW41" s="24" t="e">
        <f t="shared" si="565"/>
        <v>#VALUE!</v>
      </c>
      <c r="AXX41" s="24" t="e">
        <f t="shared" si="566"/>
        <v>#VALUE!</v>
      </c>
      <c r="AXY41">
        <v>6.6681313677540996E-6</v>
      </c>
      <c r="AXZ41" t="e">
        <f>bvarM6*bvarM8</f>
        <v>#VALUE!</v>
      </c>
      <c r="AYA41" t="e">
        <f>cvarM6*cvarM8</f>
        <v>#VALUE!</v>
      </c>
      <c r="AYB41" t="e">
        <f>mvarM6*mvarM8</f>
        <v>#VALUE!</v>
      </c>
      <c r="AYC41" s="24" t="e">
        <f t="shared" si="567"/>
        <v>#VALUE!</v>
      </c>
      <c r="AYD41" s="24" t="e">
        <f t="shared" si="568"/>
        <v>#VALUE!</v>
      </c>
      <c r="AYE41" s="24" t="e">
        <f t="shared" si="569"/>
        <v>#VALUE!</v>
      </c>
      <c r="AYF41">
        <v>5.0735355810451003E-5</v>
      </c>
      <c r="AYG41" t="e">
        <f>bvarM6*bvarM7</f>
        <v>#VALUE!</v>
      </c>
      <c r="AYH41" t="e">
        <f>cvarM6*cvarM7</f>
        <v>#VALUE!</v>
      </c>
      <c r="AYI41" t="e">
        <f>mvarM6*mvarM7</f>
        <v>#VALUE!</v>
      </c>
      <c r="AYJ41" s="24" t="e">
        <f t="shared" si="570"/>
        <v>#VALUE!</v>
      </c>
      <c r="AYK41" s="24" t="e">
        <f t="shared" si="571"/>
        <v>#VALUE!</v>
      </c>
      <c r="AYL41" s="24" t="e">
        <f t="shared" si="572"/>
        <v>#VALUE!</v>
      </c>
      <c r="AYM41">
        <v>-3.5297792733104002E-3</v>
      </c>
      <c r="AYN41" t="e">
        <f>bvarM7^2</f>
        <v>#VALUE!</v>
      </c>
      <c r="AYO41" t="e">
        <f>cvarM7^2</f>
        <v>#VALUE!</v>
      </c>
      <c r="AYP41" t="e">
        <f>mvarM7^2</f>
        <v>#VALUE!</v>
      </c>
      <c r="AYQ41" s="24" t="e">
        <f t="shared" si="573"/>
        <v>#VALUE!</v>
      </c>
      <c r="AYR41" s="24" t="e">
        <f t="shared" si="574"/>
        <v>#VALUE!</v>
      </c>
      <c r="AYS41" s="24" t="e">
        <f t="shared" si="575"/>
        <v>#VALUE!</v>
      </c>
      <c r="AYT41">
        <v>3.8305477370210999E-10</v>
      </c>
      <c r="AYU41" t="e">
        <f>bvarHC1^2</f>
        <v>#VALUE!</v>
      </c>
      <c r="AYV41" t="e">
        <f>cvarHC1^2</f>
        <v>#VALUE!</v>
      </c>
      <c r="AYW41" t="e">
        <f>mvarHC1^2</f>
        <v>#VALUE!</v>
      </c>
      <c r="AYX41" s="24" t="e">
        <f t="shared" si="576"/>
        <v>#VALUE!</v>
      </c>
      <c r="AYY41" s="24" t="e">
        <f t="shared" si="577"/>
        <v>#VALUE!</v>
      </c>
      <c r="AYZ41" s="24" t="e">
        <f t="shared" si="578"/>
        <v>#VALUE!</v>
      </c>
      <c r="AZA41">
        <v>-8.6112629781720997E-7</v>
      </c>
      <c r="AZB41" t="e">
        <f>bvarHC1^2</f>
        <v>#VALUE!</v>
      </c>
      <c r="AZC41" t="e">
        <f>cvarHC1^2</f>
        <v>#VALUE!</v>
      </c>
      <c r="AZD41" t="e">
        <f>mvarHC1^2</f>
        <v>#VALUE!</v>
      </c>
      <c r="AZE41" s="24" t="e">
        <f t="shared" si="579"/>
        <v>#VALUE!</v>
      </c>
      <c r="AZF41" s="24" t="e">
        <f t="shared" si="580"/>
        <v>#VALUE!</v>
      </c>
      <c r="AZG41" s="24" t="e">
        <f t="shared" si="581"/>
        <v>#VALUE!</v>
      </c>
      <c r="AZH41">
        <v>9.5038985322621998E-4</v>
      </c>
      <c r="AZI41" t="e">
        <f>bvarM7^3</f>
        <v>#VALUE!</v>
      </c>
      <c r="AZJ41" t="e">
        <f>cvarM7^3</f>
        <v>#VALUE!</v>
      </c>
      <c r="AZK41" t="e">
        <f>mvarM7^3</f>
        <v>#VALUE!</v>
      </c>
      <c r="AZL41" s="24" t="e">
        <f t="shared" si="582"/>
        <v>#VALUE!</v>
      </c>
      <c r="AZM41" s="24" t="e">
        <f t="shared" si="583"/>
        <v>#VALUE!</v>
      </c>
      <c r="AZN41" s="24" t="e">
        <f t="shared" si="584"/>
        <v>#VALUE!</v>
      </c>
      <c r="AZO41">
        <v>1.5994377057355001E-9</v>
      </c>
      <c r="AZP41" t="e">
        <f>bvarHC1^2</f>
        <v>#VALUE!</v>
      </c>
      <c r="AZQ41" t="e">
        <f>cvarHC1^2</f>
        <v>#VALUE!</v>
      </c>
      <c r="AZR41" t="e">
        <f>mvarHC1^2</f>
        <v>#VALUE!</v>
      </c>
      <c r="AZS41" s="24" t="e">
        <f t="shared" si="585"/>
        <v>#VALUE!</v>
      </c>
      <c r="AZT41" s="24" t="e">
        <f t="shared" si="586"/>
        <v>#VALUE!</v>
      </c>
      <c r="AZU41" s="24" t="e">
        <f t="shared" si="587"/>
        <v>#VALUE!</v>
      </c>
      <c r="AZV41">
        <v>3.0257202881156999E-5</v>
      </c>
      <c r="AZW41" t="e">
        <f>bvarM4*bvarM6</f>
        <v>#VALUE!</v>
      </c>
      <c r="AZX41" t="e">
        <f>cvarM4*cvarM6</f>
        <v>#VALUE!</v>
      </c>
      <c r="AZY41" t="e">
        <f>mvarM4*mvarM6</f>
        <v>#VALUE!</v>
      </c>
      <c r="AZZ41" s="24" t="e">
        <f t="shared" si="588"/>
        <v>#VALUE!</v>
      </c>
      <c r="BAA41" s="24" t="e">
        <f t="shared" si="589"/>
        <v>#VALUE!</v>
      </c>
      <c r="BAB41" s="24" t="e">
        <f t="shared" si="590"/>
        <v>#VALUE!</v>
      </c>
      <c r="BAC41">
        <v>-3.8882797410993999E-6</v>
      </c>
      <c r="BAD41" t="e">
        <f>bvarM4^3</f>
        <v>#VALUE!</v>
      </c>
      <c r="BAE41" t="e">
        <f>cvarM4^3</f>
        <v>#VALUE!</v>
      </c>
      <c r="BAF41" t="e">
        <f>mvarM4^3</f>
        <v>#VALUE!</v>
      </c>
      <c r="BAG41" s="24" t="e">
        <f t="shared" si="591"/>
        <v>#VALUE!</v>
      </c>
      <c r="BAH41" s="24" t="e">
        <f t="shared" si="592"/>
        <v>#VALUE!</v>
      </c>
      <c r="BAI41" s="24" t="e">
        <f t="shared" si="593"/>
        <v>#VALUE!</v>
      </c>
      <c r="BAJ41">
        <v>5.2225725098868002E-5</v>
      </c>
      <c r="BAK41" t="e">
        <f>bvarM7*bvarM8</f>
        <v>#VALUE!</v>
      </c>
      <c r="BAL41" t="e">
        <f>cvarM7*cvarM8</f>
        <v>#VALUE!</v>
      </c>
      <c r="BAM41" t="e">
        <f>mvarM7*mvarM8</f>
        <v>#VALUE!</v>
      </c>
      <c r="BAN41" s="24" t="e">
        <f t="shared" si="594"/>
        <v>#VALUE!</v>
      </c>
      <c r="BAO41" s="24" t="e">
        <f t="shared" si="595"/>
        <v>#VALUE!</v>
      </c>
      <c r="BAP41" s="24" t="e">
        <f t="shared" si="596"/>
        <v>#VALUE!</v>
      </c>
      <c r="BAQ41">
        <v>1.2815873992374E-4</v>
      </c>
      <c r="BAR41" t="e">
        <f>bvarM7^2</f>
        <v>#VALUE!</v>
      </c>
      <c r="BAS41" t="e">
        <f>cvarM7^2</f>
        <v>#VALUE!</v>
      </c>
      <c r="BAT41" t="e">
        <f>mvarM7^2</f>
        <v>#VALUE!</v>
      </c>
      <c r="BAU41" s="24" t="e">
        <f t="shared" si="597"/>
        <v>#VALUE!</v>
      </c>
      <c r="BAV41" s="24" t="e">
        <f t="shared" si="598"/>
        <v>#VALUE!</v>
      </c>
      <c r="BAW41" s="24" t="e">
        <f t="shared" si="599"/>
        <v>#VALUE!</v>
      </c>
      <c r="BAX41">
        <v>-2.5558282786305002E-3</v>
      </c>
      <c r="BAY41" t="e">
        <f>bvarM7^2</f>
        <v>#VALUE!</v>
      </c>
      <c r="BAZ41" t="e">
        <f>cvarM7^2</f>
        <v>#VALUE!</v>
      </c>
      <c r="BBA41" t="e">
        <f>mvarM7^2</f>
        <v>#VALUE!</v>
      </c>
      <c r="BBB41" s="24" t="e">
        <f t="shared" si="600"/>
        <v>#VALUE!</v>
      </c>
      <c r="BBC41" s="24" t="e">
        <f t="shared" si="601"/>
        <v>#VALUE!</v>
      </c>
      <c r="BBD41" s="24" t="e">
        <f t="shared" si="602"/>
        <v>#VALUE!</v>
      </c>
      <c r="BBE41">
        <v>8.2903722523240994E-6</v>
      </c>
      <c r="BBF41" t="e">
        <f>bvarM6*bvarM8</f>
        <v>#VALUE!</v>
      </c>
      <c r="BBG41" t="e">
        <f>cvarM6*cvarM8</f>
        <v>#VALUE!</v>
      </c>
      <c r="BBH41" t="e">
        <f>mvarM6*mvarM8</f>
        <v>#VALUE!</v>
      </c>
      <c r="BBI41" s="24" t="e">
        <f t="shared" si="603"/>
        <v>#VALUE!</v>
      </c>
      <c r="BBJ41" s="24" t="e">
        <f t="shared" si="604"/>
        <v>#VALUE!</v>
      </c>
      <c r="BBK41" s="24" t="e">
        <f t="shared" si="605"/>
        <v>#VALUE!</v>
      </c>
      <c r="BBL41">
        <v>6.6021880973442998E-6</v>
      </c>
      <c r="BBM41" t="e">
        <f>bvarM3*bvarM8</f>
        <v>#VALUE!</v>
      </c>
      <c r="BBN41" t="e">
        <f>cvarM3*cvarM8</f>
        <v>#VALUE!</v>
      </c>
      <c r="BBO41" t="e">
        <f>mvarM3*mvarM8</f>
        <v>#VALUE!</v>
      </c>
      <c r="BBP41" s="24" t="e">
        <f t="shared" si="606"/>
        <v>#VALUE!</v>
      </c>
      <c r="BBQ41" s="24" t="e">
        <f t="shared" si="607"/>
        <v>#VALUE!</v>
      </c>
      <c r="BBR41" s="24" t="e">
        <f t="shared" si="608"/>
        <v>#VALUE!</v>
      </c>
      <c r="BBS41">
        <v>-1.6550965497435001E-3</v>
      </c>
      <c r="BBT41" t="e">
        <f>bvarM7^2</f>
        <v>#VALUE!</v>
      </c>
      <c r="BBU41" t="e">
        <f>cvarM7^2</f>
        <v>#VALUE!</v>
      </c>
      <c r="BBV41" t="e">
        <f>mvarM7^2</f>
        <v>#VALUE!</v>
      </c>
      <c r="BBW41" s="24" t="e">
        <f t="shared" si="609"/>
        <v>#VALUE!</v>
      </c>
      <c r="BBX41" s="24" t="e">
        <f t="shared" si="610"/>
        <v>#VALUE!</v>
      </c>
      <c r="BBY41" s="24" t="e">
        <f t="shared" si="611"/>
        <v>#VALUE!</v>
      </c>
      <c r="BBZ41">
        <v>1.477803906541E-6</v>
      </c>
      <c r="BCA41" t="e">
        <f>bvarM4*bvarM7</f>
        <v>#VALUE!</v>
      </c>
      <c r="BCB41" t="e">
        <f>cvarM4*cvarM7</f>
        <v>#VALUE!</v>
      </c>
      <c r="BCC41" t="e">
        <f>mvarM4*mvarM7</f>
        <v>#VALUE!</v>
      </c>
      <c r="BCD41" s="24" t="e">
        <f t="shared" si="612"/>
        <v>#VALUE!</v>
      </c>
      <c r="BCE41" s="24" t="e">
        <f t="shared" si="613"/>
        <v>#VALUE!</v>
      </c>
      <c r="BCF41" s="24" t="e">
        <f t="shared" si="614"/>
        <v>#VALUE!</v>
      </c>
      <c r="BCG41">
        <v>-1.1754379231055001E-5</v>
      </c>
      <c r="BCH41" t="e">
        <f>bvarM4*bvarM8</f>
        <v>#VALUE!</v>
      </c>
      <c r="BCI41" t="e">
        <f>cvarM4*cvarM8</f>
        <v>#VALUE!</v>
      </c>
      <c r="BCJ41" t="e">
        <f>mvarM4*mvarM8</f>
        <v>#VALUE!</v>
      </c>
      <c r="BCK41" s="24" t="e">
        <f t="shared" si="615"/>
        <v>#VALUE!</v>
      </c>
      <c r="BCL41" s="24" t="e">
        <f t="shared" si="616"/>
        <v>#VALUE!</v>
      </c>
      <c r="BCM41" s="24" t="e">
        <f t="shared" si="617"/>
        <v>#VALUE!</v>
      </c>
      <c r="BCN41">
        <v>-4.0840626285855E-5</v>
      </c>
      <c r="BCO41" t="e">
        <f>bvarM6^3</f>
        <v>#VALUE!</v>
      </c>
      <c r="BCP41" t="e">
        <f>cvarM6^3</f>
        <v>#VALUE!</v>
      </c>
      <c r="BCQ41" t="e">
        <f>mvarM6^3</f>
        <v>#VALUE!</v>
      </c>
      <c r="BCR41" s="24" t="e">
        <f t="shared" si="618"/>
        <v>#VALUE!</v>
      </c>
      <c r="BCS41" s="24" t="e">
        <f t="shared" si="619"/>
        <v>#VALUE!</v>
      </c>
      <c r="BCT41" s="24" t="e">
        <f t="shared" si="620"/>
        <v>#VALUE!</v>
      </c>
      <c r="BCU41">
        <v>1.0675164951332001E-5</v>
      </c>
      <c r="BCV41" t="e">
        <f>bvarM6*bvarM8</f>
        <v>#VALUE!</v>
      </c>
      <c r="BCW41" t="e">
        <f>cvarM6*cvarM8</f>
        <v>#VALUE!</v>
      </c>
      <c r="BCX41" t="e">
        <f>mvarM6*mvarM8</f>
        <v>#VALUE!</v>
      </c>
      <c r="BCY41" s="24" t="e">
        <f t="shared" si="621"/>
        <v>#VALUE!</v>
      </c>
      <c r="BCZ41" s="24" t="e">
        <f t="shared" si="622"/>
        <v>#VALUE!</v>
      </c>
      <c r="BDA41" s="24" t="e">
        <f t="shared" si="623"/>
        <v>#VALUE!</v>
      </c>
      <c r="BDB41">
        <v>1.0226817968182E-4</v>
      </c>
      <c r="BDC41" t="e">
        <f>bvarM6*bvarM7</f>
        <v>#VALUE!</v>
      </c>
      <c r="BDD41" t="e">
        <f>cvarM6*cvarM7</f>
        <v>#VALUE!</v>
      </c>
      <c r="BDE41" t="e">
        <f>mvarM6*mvarM7</f>
        <v>#VALUE!</v>
      </c>
      <c r="BDF41" s="24" t="e">
        <f t="shared" si="624"/>
        <v>#VALUE!</v>
      </c>
      <c r="BDG41" s="24" t="e">
        <f t="shared" si="625"/>
        <v>#VALUE!</v>
      </c>
      <c r="BDH41" s="24" t="e">
        <f t="shared" si="626"/>
        <v>#VALUE!</v>
      </c>
      <c r="BDI41">
        <v>-4.8565461417738997E-6</v>
      </c>
      <c r="BDJ41" t="e">
        <f>bvarM4^3</f>
        <v>#VALUE!</v>
      </c>
      <c r="BDK41" t="e">
        <f>cvarM4^3</f>
        <v>#VALUE!</v>
      </c>
      <c r="BDL41" t="e">
        <f>mvarM4^3</f>
        <v>#VALUE!</v>
      </c>
      <c r="BDM41" s="24" t="e">
        <f t="shared" si="627"/>
        <v>#VALUE!</v>
      </c>
      <c r="BDN41" s="24" t="e">
        <f t="shared" si="628"/>
        <v>#VALUE!</v>
      </c>
      <c r="BDO41" s="24" t="e">
        <f t="shared" si="629"/>
        <v>#VALUE!</v>
      </c>
      <c r="BDP41">
        <v>5.5621075185194999E-5</v>
      </c>
      <c r="BDQ41" t="e">
        <f>bvarM7*bvarM8</f>
        <v>#VALUE!</v>
      </c>
      <c r="BDR41" t="e">
        <f>cvarM7*cvarM8</f>
        <v>#VALUE!</v>
      </c>
      <c r="BDS41" t="e">
        <f>mvarM7*mvarM8</f>
        <v>#VALUE!</v>
      </c>
      <c r="BDT41" s="24" t="e">
        <f t="shared" si="630"/>
        <v>#VALUE!</v>
      </c>
      <c r="BDU41" s="24" t="e">
        <f t="shared" si="631"/>
        <v>#VALUE!</v>
      </c>
      <c r="BDV41" s="24" t="e">
        <f t="shared" si="632"/>
        <v>#VALUE!</v>
      </c>
      <c r="BDW41">
        <v>-1.9172866630404999E-6</v>
      </c>
      <c r="BDX41" t="e">
        <f>bvarM4*bvarM8</f>
        <v>#VALUE!</v>
      </c>
      <c r="BDY41" t="e">
        <f>cvarM4*cvarM8</f>
        <v>#VALUE!</v>
      </c>
      <c r="BDZ41" t="e">
        <f>mvarM4*mvarM8</f>
        <v>#VALUE!</v>
      </c>
      <c r="BEA41" s="24" t="e">
        <f t="shared" si="633"/>
        <v>#VALUE!</v>
      </c>
      <c r="BEB41" s="24" t="e">
        <f t="shared" si="634"/>
        <v>#VALUE!</v>
      </c>
      <c r="BEC41" s="24" t="e">
        <f t="shared" si="635"/>
        <v>#VALUE!</v>
      </c>
      <c r="BED41">
        <v>1.6251685110721001E-5</v>
      </c>
      <c r="BEE41" t="e">
        <f>bvarM2^3</f>
        <v>#VALUE!</v>
      </c>
      <c r="BEF41" t="e">
        <f>cvarM2^3</f>
        <v>#VALUE!</v>
      </c>
      <c r="BEG41" t="e">
        <f>mvarM2^3</f>
        <v>#VALUE!</v>
      </c>
      <c r="BEH41" s="24" t="e">
        <f t="shared" si="636"/>
        <v>#VALUE!</v>
      </c>
      <c r="BEI41" s="24" t="e">
        <f t="shared" si="637"/>
        <v>#VALUE!</v>
      </c>
      <c r="BEJ41" s="24" t="e">
        <f t="shared" si="638"/>
        <v>#VALUE!</v>
      </c>
      <c r="BEK41">
        <v>4.1463630826553997E-5</v>
      </c>
      <c r="BEL41" t="e">
        <f>bvarM7*bvarM8</f>
        <v>#VALUE!</v>
      </c>
      <c r="BEM41" t="e">
        <f>cvarM7*cvarM8</f>
        <v>#VALUE!</v>
      </c>
      <c r="BEN41" t="e">
        <f>mvarM7*mvarM8</f>
        <v>#VALUE!</v>
      </c>
      <c r="BEO41" s="24" t="e">
        <f t="shared" si="639"/>
        <v>#VALUE!</v>
      </c>
      <c r="BEP41" s="24" t="e">
        <f t="shared" si="640"/>
        <v>#VALUE!</v>
      </c>
      <c r="BEQ41" s="24" t="e">
        <f t="shared" si="641"/>
        <v>#VALUE!</v>
      </c>
      <c r="BER41">
        <v>4.6594660449642998E-4</v>
      </c>
      <c r="BES41" t="e">
        <f>bvarM7*bvarM8</f>
        <v>#VALUE!</v>
      </c>
      <c r="BET41" t="e">
        <f>cvarM7*cvarM8</f>
        <v>#VALUE!</v>
      </c>
      <c r="BEU41" t="e">
        <f>mvarM7*mvarM8</f>
        <v>#VALUE!</v>
      </c>
      <c r="BEV41" s="24" t="e">
        <f t="shared" si="642"/>
        <v>#VALUE!</v>
      </c>
      <c r="BEW41" s="24" t="e">
        <f t="shared" si="643"/>
        <v>#VALUE!</v>
      </c>
      <c r="BEX41" s="24" t="e">
        <f t="shared" si="644"/>
        <v>#VALUE!</v>
      </c>
      <c r="BEY41">
        <v>-5.2202374716984997E-3</v>
      </c>
      <c r="BEZ41" t="e">
        <f>bvarM9^2</f>
        <v>#VALUE!</v>
      </c>
      <c r="BFA41" t="e">
        <f>cvarM9^2</f>
        <v>#VALUE!</v>
      </c>
      <c r="BFB41" t="e">
        <f>mvarM9^2</f>
        <v>#VALUE!</v>
      </c>
      <c r="BFC41" s="24" t="e">
        <f t="shared" si="645"/>
        <v>#VALUE!</v>
      </c>
      <c r="BFD41" s="24" t="e">
        <f t="shared" si="646"/>
        <v>#VALUE!</v>
      </c>
      <c r="BFE41" s="24" t="e">
        <f t="shared" si="647"/>
        <v>#VALUE!</v>
      </c>
      <c r="BFF41">
        <v>1.0802326471467E-4</v>
      </c>
      <c r="BFG41" t="e">
        <f>bvarM6^2</f>
        <v>#VALUE!</v>
      </c>
      <c r="BFH41" t="e">
        <f>cvarM6^2</f>
        <v>#VALUE!</v>
      </c>
      <c r="BFI41" t="e">
        <f>mvarM6^2</f>
        <v>#VALUE!</v>
      </c>
      <c r="BFJ41" s="24" t="e">
        <f t="shared" si="648"/>
        <v>#VALUE!</v>
      </c>
      <c r="BFK41" s="24" t="e">
        <f t="shared" si="649"/>
        <v>#VALUE!</v>
      </c>
      <c r="BFL41" s="24" t="e">
        <f t="shared" si="650"/>
        <v>#VALUE!</v>
      </c>
      <c r="BFM41">
        <v>5.7880748670076998E-5</v>
      </c>
      <c r="BFN41" t="e">
        <f>bvarM6^2</f>
        <v>#VALUE!</v>
      </c>
      <c r="BFO41" t="e">
        <f>cvarM6^2</f>
        <v>#VALUE!</v>
      </c>
      <c r="BFP41" t="e">
        <f>mvarM6^2</f>
        <v>#VALUE!</v>
      </c>
      <c r="BFQ41" s="24" t="e">
        <f t="shared" si="651"/>
        <v>#VALUE!</v>
      </c>
      <c r="BFR41" s="24" t="e">
        <f t="shared" si="652"/>
        <v>#VALUE!</v>
      </c>
      <c r="BFS41" s="24" t="e">
        <f t="shared" si="653"/>
        <v>#VALUE!</v>
      </c>
      <c r="BFT41">
        <v>8.2965614488889002E-5</v>
      </c>
      <c r="BFU41" t="e">
        <f>bvarM7*bvarM9</f>
        <v>#VALUE!</v>
      </c>
      <c r="BFV41" t="e">
        <f>cvarM7*cvarM9</f>
        <v>#VALUE!</v>
      </c>
      <c r="BFW41" t="e">
        <f>mvarM7*mvarM9</f>
        <v>#VALUE!</v>
      </c>
      <c r="BFX41" s="24" t="e">
        <f t="shared" si="654"/>
        <v>#VALUE!</v>
      </c>
      <c r="BFY41" s="24" t="e">
        <f t="shared" si="655"/>
        <v>#VALUE!</v>
      </c>
      <c r="BFZ41" s="24" t="e">
        <f t="shared" si="656"/>
        <v>#VALUE!</v>
      </c>
      <c r="BGA41"/>
      <c r="BGB41"/>
      <c r="BGC41"/>
      <c r="BGD41"/>
      <c r="BGE41" s="24">
        <f t="shared" si="657"/>
        <v>0</v>
      </c>
      <c r="BGF41" s="24">
        <f t="shared" si="658"/>
        <v>0</v>
      </c>
      <c r="BGG41" s="24">
        <f t="shared" si="659"/>
        <v>0</v>
      </c>
      <c r="BGH41">
        <v>-2.3646997571373001E-5</v>
      </c>
      <c r="BGI41" t="e">
        <f>bvarM3^2</f>
        <v>#VALUE!</v>
      </c>
      <c r="BGJ41" t="e">
        <f>cvarM3^2</f>
        <v>#VALUE!</v>
      </c>
      <c r="BGK41" t="e">
        <f>mvarM3^2</f>
        <v>#VALUE!</v>
      </c>
      <c r="BGL41" s="24" t="e">
        <f t="shared" si="660"/>
        <v>#VALUE!</v>
      </c>
      <c r="BGM41" s="24" t="e">
        <f t="shared" si="661"/>
        <v>#VALUE!</v>
      </c>
      <c r="BGN41" s="24" t="e">
        <f t="shared" si="662"/>
        <v>#VALUE!</v>
      </c>
      <c r="BGO41">
        <v>-6.8637106234978997E-6</v>
      </c>
      <c r="BGP41" t="e">
        <f>bvarM3*bvarM6</f>
        <v>#VALUE!</v>
      </c>
      <c r="BGQ41" t="e">
        <f>cvarM3*cvarM6</f>
        <v>#VALUE!</v>
      </c>
      <c r="BGR41" t="e">
        <f>mvarM3*mvarM6</f>
        <v>#VALUE!</v>
      </c>
      <c r="BGS41" s="24" t="e">
        <f t="shared" si="663"/>
        <v>#VALUE!</v>
      </c>
      <c r="BGT41" s="24" t="e">
        <f t="shared" si="664"/>
        <v>#VALUE!</v>
      </c>
      <c r="BGU41" s="24" t="e">
        <f t="shared" si="665"/>
        <v>#VALUE!</v>
      </c>
      <c r="BGV41">
        <v>-4.9857729056989E-11</v>
      </c>
      <c r="BGW41" t="e">
        <f>bvarM4^3</f>
        <v>#VALUE!</v>
      </c>
      <c r="BGX41" t="e">
        <f>cvarM4^3</f>
        <v>#VALUE!</v>
      </c>
      <c r="BGY41" t="e">
        <f>mvarM4^3</f>
        <v>#VALUE!</v>
      </c>
      <c r="BGZ41" s="24" t="e">
        <f t="shared" si="666"/>
        <v>#VALUE!</v>
      </c>
      <c r="BHA41" s="24" t="e">
        <f t="shared" si="667"/>
        <v>#VALUE!</v>
      </c>
      <c r="BHB41" s="24" t="e">
        <f t="shared" si="668"/>
        <v>#VALUE!</v>
      </c>
      <c r="BHC41">
        <v>-46494.213185248998</v>
      </c>
      <c r="BHD41" t="e">
        <f>bvarM1^2</f>
        <v>#VALUE!</v>
      </c>
      <c r="BHE41" t="e">
        <f>cvarM1^2</f>
        <v>#VALUE!</v>
      </c>
      <c r="BHF41" t="e">
        <f>mvarM1^2</f>
        <v>#VALUE!</v>
      </c>
      <c r="BHG41" s="24" t="e">
        <f t="shared" si="669"/>
        <v>#VALUE!</v>
      </c>
      <c r="BHH41" s="24" t="e">
        <f t="shared" si="670"/>
        <v>#VALUE!</v>
      </c>
      <c r="BHI41" s="24" t="e">
        <f t="shared" si="671"/>
        <v>#VALUE!</v>
      </c>
      <c r="BHJ41">
        <v>8.5265656674777995E-5</v>
      </c>
      <c r="BHK41" t="e">
        <f>bvarM7*bvarM9</f>
        <v>#VALUE!</v>
      </c>
      <c r="BHL41" t="e">
        <f>cvarM7*cvarM9</f>
        <v>#VALUE!</v>
      </c>
      <c r="BHM41" t="e">
        <f>mvarM7*mvarM9</f>
        <v>#VALUE!</v>
      </c>
      <c r="BHN41" s="24" t="e">
        <f t="shared" si="672"/>
        <v>#VALUE!</v>
      </c>
      <c r="BHO41" s="24" t="e">
        <f t="shared" si="673"/>
        <v>#VALUE!</v>
      </c>
      <c r="BHP41" s="24" t="e">
        <f t="shared" si="674"/>
        <v>#VALUE!</v>
      </c>
      <c r="BHQ41"/>
      <c r="BHR41"/>
      <c r="BHS41"/>
      <c r="BHT41"/>
      <c r="BHU41" s="24">
        <f t="shared" si="675"/>
        <v>0</v>
      </c>
      <c r="BHV41" s="24">
        <f t="shared" si="676"/>
        <v>0</v>
      </c>
      <c r="BHW41" s="24">
        <f t="shared" si="677"/>
        <v>0</v>
      </c>
      <c r="BHX41">
        <v>6.5967802019530996E-4</v>
      </c>
      <c r="BHY41" t="e">
        <f>bvarM2^2</f>
        <v>#VALUE!</v>
      </c>
      <c r="BHZ41" t="e">
        <f>cvarM2^2</f>
        <v>#VALUE!</v>
      </c>
      <c r="BIA41" t="e">
        <f>mvarM2^2</f>
        <v>#VALUE!</v>
      </c>
      <c r="BIB41" s="24" t="e">
        <f t="shared" si="678"/>
        <v>#VALUE!</v>
      </c>
      <c r="BIC41" s="24" t="e">
        <f t="shared" si="679"/>
        <v>#VALUE!</v>
      </c>
      <c r="BID41" s="24" t="e">
        <f t="shared" si="680"/>
        <v>#VALUE!</v>
      </c>
      <c r="BIE41">
        <v>1.6518645713807999E-4</v>
      </c>
      <c r="BIF41" t="e">
        <f>bvarM2*bvarM7</f>
        <v>#VALUE!</v>
      </c>
      <c r="BIG41" t="e">
        <f>cvarM2*cvarM7</f>
        <v>#VALUE!</v>
      </c>
      <c r="BIH41" t="e">
        <f>mvarM2*mvarM7</f>
        <v>#VALUE!</v>
      </c>
      <c r="BII41" s="24" t="e">
        <f t="shared" si="681"/>
        <v>#VALUE!</v>
      </c>
      <c r="BIJ41" s="24" t="e">
        <f t="shared" si="682"/>
        <v>#VALUE!</v>
      </c>
      <c r="BIK41" s="24" t="e">
        <f t="shared" si="683"/>
        <v>#VALUE!</v>
      </c>
      <c r="BIL41">
        <v>-5.5386184085444E-7</v>
      </c>
      <c r="BIM41" t="e">
        <f>bvarM7^2</f>
        <v>#VALUE!</v>
      </c>
      <c r="BIN41" t="e">
        <f>cvarM7^2</f>
        <v>#VALUE!</v>
      </c>
      <c r="BIO41" t="e">
        <f>mvarM7^2</f>
        <v>#VALUE!</v>
      </c>
      <c r="BIP41" s="24" t="e">
        <f t="shared" si="684"/>
        <v>#VALUE!</v>
      </c>
      <c r="BIQ41" s="24" t="e">
        <f t="shared" si="685"/>
        <v>#VALUE!</v>
      </c>
      <c r="BIR41" s="24" t="e">
        <f t="shared" si="686"/>
        <v>#VALUE!</v>
      </c>
      <c r="BIS41">
        <v>-4.5188309807821997E-5</v>
      </c>
      <c r="BIT41" t="e">
        <f>bvarM2^3</f>
        <v>#VALUE!</v>
      </c>
      <c r="BIU41" t="e">
        <f>cvarM2^3</f>
        <v>#VALUE!</v>
      </c>
      <c r="BIV41" t="e">
        <f>mvarM2^3</f>
        <v>#VALUE!</v>
      </c>
      <c r="BIW41" s="24" t="e">
        <f t="shared" si="687"/>
        <v>#VALUE!</v>
      </c>
      <c r="BIX41" s="24" t="e">
        <f t="shared" si="688"/>
        <v>#VALUE!</v>
      </c>
      <c r="BIY41" s="24" t="e">
        <f t="shared" si="689"/>
        <v>#VALUE!</v>
      </c>
      <c r="BIZ41">
        <v>2.3767116567638999E-3</v>
      </c>
      <c r="BJA41" t="e">
        <f>bvarM2^2</f>
        <v>#VALUE!</v>
      </c>
      <c r="BJB41" t="e">
        <f>cvarM2^2</f>
        <v>#VALUE!</v>
      </c>
      <c r="BJC41" t="e">
        <f>mvarM2^2</f>
        <v>#VALUE!</v>
      </c>
      <c r="BJD41" s="24" t="e">
        <f t="shared" si="690"/>
        <v>#VALUE!</v>
      </c>
      <c r="BJE41" s="24" t="e">
        <f t="shared" si="691"/>
        <v>#VALUE!</v>
      </c>
      <c r="BJF41" s="24" t="e">
        <f t="shared" si="692"/>
        <v>#VALUE!</v>
      </c>
      <c r="BJK41" s="24">
        <f t="shared" si="693"/>
        <v>0</v>
      </c>
      <c r="BJL41" s="24">
        <f t="shared" si="694"/>
        <v>0</v>
      </c>
      <c r="BJM41" s="24">
        <f t="shared" si="695"/>
        <v>0</v>
      </c>
      <c r="BJN41">
        <v>-1.8467065523184E-5</v>
      </c>
      <c r="BJO41" t="e">
        <f>bvarM2^3</f>
        <v>#VALUE!</v>
      </c>
      <c r="BJP41" t="e">
        <f>cvarM2^3</f>
        <v>#VALUE!</v>
      </c>
      <c r="BJQ41" t="e">
        <f>mvarM2^3</f>
        <v>#VALUE!</v>
      </c>
      <c r="BJR41" s="24" t="e">
        <f t="shared" si="696"/>
        <v>#VALUE!</v>
      </c>
      <c r="BJS41" s="24" t="e">
        <f t="shared" si="697"/>
        <v>#VALUE!</v>
      </c>
      <c r="BJT41" s="24" t="e">
        <f t="shared" si="698"/>
        <v>#VALUE!</v>
      </c>
      <c r="BJU41">
        <v>-7.9478685401417005E-6</v>
      </c>
      <c r="BJV41" t="e">
        <f>bvarM3*bvarM6</f>
        <v>#VALUE!</v>
      </c>
      <c r="BJW41" t="e">
        <f>cvarM3*cvarM6</f>
        <v>#VALUE!</v>
      </c>
      <c r="BJX41" t="e">
        <f>mvarM3*mvarM6</f>
        <v>#VALUE!</v>
      </c>
      <c r="BJY41" s="24" t="e">
        <f t="shared" si="699"/>
        <v>#VALUE!</v>
      </c>
      <c r="BJZ41" s="24" t="e">
        <f t="shared" si="700"/>
        <v>#VALUE!</v>
      </c>
      <c r="BKA41" s="24" t="e">
        <f t="shared" si="701"/>
        <v>#VALUE!</v>
      </c>
      <c r="BKB41">
        <v>-3.3788273028889999E-11</v>
      </c>
      <c r="BKC41" t="e">
        <f>bvarM4^3</f>
        <v>#VALUE!</v>
      </c>
      <c r="BKD41" t="e">
        <f>cvarM4^3</f>
        <v>#VALUE!</v>
      </c>
      <c r="BKE41" t="e">
        <f>mvarM4^3</f>
        <v>#VALUE!</v>
      </c>
      <c r="BKF41" s="24" t="e">
        <f t="shared" si="702"/>
        <v>#VALUE!</v>
      </c>
      <c r="BKG41" s="24" t="e">
        <f t="shared" si="703"/>
        <v>#VALUE!</v>
      </c>
      <c r="BKH41" s="24" t="e">
        <f t="shared" si="704"/>
        <v>#VALUE!</v>
      </c>
      <c r="BKI41">
        <v>-5.5016040594934E-5</v>
      </c>
      <c r="BKJ41" t="e">
        <f>bvarM3^2</f>
        <v>#VALUE!</v>
      </c>
      <c r="BKK41" t="e">
        <f>cvarM3^2</f>
        <v>#VALUE!</v>
      </c>
      <c r="BKL41" t="e">
        <f>mvarM3^2</f>
        <v>#VALUE!</v>
      </c>
      <c r="BKM41" s="24" t="e">
        <f t="shared" si="705"/>
        <v>#VALUE!</v>
      </c>
      <c r="BKN41" s="24" t="e">
        <f t="shared" si="706"/>
        <v>#VALUE!</v>
      </c>
      <c r="BKO41" s="24" t="e">
        <f t="shared" si="707"/>
        <v>#VALUE!</v>
      </c>
      <c r="BKP41">
        <v>-1.5808882812588999E-4</v>
      </c>
      <c r="BKQ41" t="e">
        <f>bvarM3^2</f>
        <v>#VALUE!</v>
      </c>
      <c r="BKR41" t="e">
        <f>cvarM3^2</f>
        <v>#VALUE!</v>
      </c>
      <c r="BKS41" t="e">
        <f>mvarM3^2</f>
        <v>#VALUE!</v>
      </c>
      <c r="BKT41" s="24" t="e">
        <f t="shared" si="708"/>
        <v>#VALUE!</v>
      </c>
      <c r="BKU41" s="24" t="e">
        <f t="shared" si="709"/>
        <v>#VALUE!</v>
      </c>
      <c r="BKV41" s="24" t="e">
        <f t="shared" si="710"/>
        <v>#VALUE!</v>
      </c>
      <c r="BKW41"/>
      <c r="BKX41"/>
      <c r="BKY41"/>
      <c r="BKZ41"/>
      <c r="BLA41" s="24">
        <f t="shared" si="711"/>
        <v>0</v>
      </c>
      <c r="BLB41" s="24">
        <f t="shared" si="712"/>
        <v>0</v>
      </c>
      <c r="BLC41" s="24">
        <f t="shared" si="713"/>
        <v>0</v>
      </c>
      <c r="BLD41">
        <v>-2.2990640531077999E-5</v>
      </c>
      <c r="BLE41" t="e">
        <f>bvarM2^3</f>
        <v>#VALUE!</v>
      </c>
      <c r="BLF41" t="e">
        <f>cvarM2^3</f>
        <v>#VALUE!</v>
      </c>
      <c r="BLG41" t="e">
        <f>mvarM2^3</f>
        <v>#VALUE!</v>
      </c>
      <c r="BLH41" s="24" t="e">
        <f t="shared" si="714"/>
        <v>#VALUE!</v>
      </c>
      <c r="BLI41" s="24" t="e">
        <f t="shared" si="715"/>
        <v>#VALUE!</v>
      </c>
      <c r="BLJ41" s="24" t="e">
        <f t="shared" si="716"/>
        <v>#VALUE!</v>
      </c>
      <c r="BLK41">
        <v>-1.6537004390167E-5</v>
      </c>
      <c r="BLL41" t="e">
        <f>bvarM4*bvarM6</f>
        <v>#VALUE!</v>
      </c>
      <c r="BLM41" t="e">
        <f>cvarM4*cvarM6</f>
        <v>#VALUE!</v>
      </c>
      <c r="BLN41" t="e">
        <f>mvarM4*mvarM6</f>
        <v>#VALUE!</v>
      </c>
      <c r="BLO41" s="24" t="e">
        <f t="shared" si="717"/>
        <v>#VALUE!</v>
      </c>
      <c r="BLP41" s="24" t="e">
        <f t="shared" si="718"/>
        <v>#VALUE!</v>
      </c>
      <c r="BLQ41" s="24" t="e">
        <f t="shared" si="719"/>
        <v>#VALUE!</v>
      </c>
      <c r="BLR41">
        <v>4.2362537688686001E-12</v>
      </c>
      <c r="BLS41" t="e">
        <f>bvarHC1^2</f>
        <v>#VALUE!</v>
      </c>
      <c r="BLT41" t="e">
        <f>cvarHC1^2</f>
        <v>#VALUE!</v>
      </c>
      <c r="BLU41" t="e">
        <f>mvarHC1^2</f>
        <v>#VALUE!</v>
      </c>
      <c r="BLV41" s="24" t="e">
        <f t="shared" si="720"/>
        <v>#VALUE!</v>
      </c>
      <c r="BLW41" s="24" t="e">
        <f t="shared" si="721"/>
        <v>#VALUE!</v>
      </c>
      <c r="BLX41" s="24" t="e">
        <f t="shared" si="722"/>
        <v>#VALUE!</v>
      </c>
      <c r="BLY41">
        <v>-8.4561787178271995E-11</v>
      </c>
      <c r="BLZ41" t="e">
        <f>bvarHC1^3</f>
        <v>#VALUE!</v>
      </c>
      <c r="BMA41" t="e">
        <f>cvarHC1^3</f>
        <v>#VALUE!</v>
      </c>
      <c r="BMB41" t="e">
        <f>mvarHC1^3</f>
        <v>#VALUE!</v>
      </c>
      <c r="BMC41" s="24" t="e">
        <f t="shared" si="723"/>
        <v>#VALUE!</v>
      </c>
      <c r="BMD41" s="24" t="e">
        <f t="shared" si="724"/>
        <v>#VALUE!</v>
      </c>
      <c r="BME41" s="24" t="e">
        <f t="shared" si="725"/>
        <v>#VALUE!</v>
      </c>
      <c r="BMF41">
        <v>5.217083808116E-7</v>
      </c>
      <c r="BMG41" t="e">
        <f>bvarHC1^2</f>
        <v>#VALUE!</v>
      </c>
      <c r="BMH41" t="e">
        <f>cvarHC1^2</f>
        <v>#VALUE!</v>
      </c>
      <c r="BMI41" t="e">
        <f>mvarHC1^2</f>
        <v>#VALUE!</v>
      </c>
      <c r="BMJ41" s="24" t="e">
        <f t="shared" si="726"/>
        <v>#VALUE!</v>
      </c>
      <c r="BMK41" s="24" t="e">
        <f t="shared" si="727"/>
        <v>#VALUE!</v>
      </c>
      <c r="BML41" s="24" t="e">
        <f t="shared" si="728"/>
        <v>#VALUE!</v>
      </c>
      <c r="BMQ41" s="24">
        <f t="shared" si="729"/>
        <v>0</v>
      </c>
      <c r="BMR41" s="24">
        <f t="shared" si="730"/>
        <v>0</v>
      </c>
      <c r="BMS41" s="24">
        <f t="shared" si="731"/>
        <v>0</v>
      </c>
      <c r="BMT41">
        <v>1.9653000807343E-6</v>
      </c>
      <c r="BMU41" t="e">
        <f>bvarM2^3</f>
        <v>#VALUE!</v>
      </c>
      <c r="BMV41" t="e">
        <f>cvarM2^3</f>
        <v>#VALUE!</v>
      </c>
      <c r="BMW41" t="e">
        <f>mvarM2^3</f>
        <v>#VALUE!</v>
      </c>
      <c r="BMX41" s="24" t="e">
        <f t="shared" si="732"/>
        <v>#VALUE!</v>
      </c>
      <c r="BMY41" s="24" t="e">
        <f t="shared" si="733"/>
        <v>#VALUE!</v>
      </c>
      <c r="BMZ41" s="24" t="e">
        <f t="shared" si="734"/>
        <v>#VALUE!</v>
      </c>
      <c r="BNA41">
        <v>-7.7313408925765005E-6</v>
      </c>
      <c r="BNB41" t="e">
        <f>bvarM3*bvarM6</f>
        <v>#VALUE!</v>
      </c>
      <c r="BNC41" t="e">
        <f>cvarM3*cvarM6</f>
        <v>#VALUE!</v>
      </c>
      <c r="BND41" t="e">
        <f>mvarM3*mvarM6</f>
        <v>#VALUE!</v>
      </c>
      <c r="BNE41" s="24" t="e">
        <f t="shared" si="735"/>
        <v>#VALUE!</v>
      </c>
      <c r="BNF41" s="24" t="e">
        <f t="shared" si="736"/>
        <v>#VALUE!</v>
      </c>
      <c r="BNG41" s="24" t="e">
        <f t="shared" si="737"/>
        <v>#VALUE!</v>
      </c>
      <c r="BNH41">
        <v>5.9281016623332001E-8</v>
      </c>
      <c r="BNI41" t="e">
        <f>bvarM6^2</f>
        <v>#VALUE!</v>
      </c>
      <c r="BNJ41" t="e">
        <f>cvarM6^2</f>
        <v>#VALUE!</v>
      </c>
      <c r="BNK41" t="e">
        <f>mvarM6^2</f>
        <v>#VALUE!</v>
      </c>
      <c r="BNL41" s="24" t="e">
        <f t="shared" si="738"/>
        <v>#VALUE!</v>
      </c>
      <c r="BNM41" s="24" t="e">
        <f t="shared" si="739"/>
        <v>#VALUE!</v>
      </c>
      <c r="BNN41" s="24" t="e">
        <f t="shared" si="740"/>
        <v>#VALUE!</v>
      </c>
      <c r="BNO41"/>
      <c r="BNP41"/>
      <c r="BNQ41"/>
      <c r="BNR41"/>
      <c r="BNS41" s="24">
        <f t="shared" si="741"/>
        <v>0</v>
      </c>
      <c r="BNT41" s="24">
        <f t="shared" si="742"/>
        <v>0</v>
      </c>
      <c r="BNU41" s="24">
        <f t="shared" si="743"/>
        <v>0</v>
      </c>
      <c r="BNV41">
        <v>1.7007410759953999E-7</v>
      </c>
      <c r="BNW41" t="e">
        <f>bvarHC1^2</f>
        <v>#VALUE!</v>
      </c>
      <c r="BNX41" t="e">
        <f>cvarHC1^2</f>
        <v>#VALUE!</v>
      </c>
      <c r="BNY41" t="e">
        <f>mvarHC1^2</f>
        <v>#VALUE!</v>
      </c>
      <c r="BNZ41" s="24" t="e">
        <f t="shared" si="744"/>
        <v>#VALUE!</v>
      </c>
      <c r="BOA41" s="24" t="e">
        <f t="shared" si="745"/>
        <v>#VALUE!</v>
      </c>
      <c r="BOB41" s="24" t="e">
        <f t="shared" si="746"/>
        <v>#VALUE!</v>
      </c>
      <c r="BOC41"/>
      <c r="BOD41"/>
      <c r="BOE41"/>
      <c r="BOF41"/>
      <c r="BOG41" s="24">
        <f t="shared" si="747"/>
        <v>0</v>
      </c>
      <c r="BOH41" s="24">
        <f t="shared" si="748"/>
        <v>0</v>
      </c>
      <c r="BOI41" s="24">
        <f t="shared" si="749"/>
        <v>0</v>
      </c>
      <c r="BOJ41">
        <v>2.3511384347786999E-13</v>
      </c>
      <c r="BOK41" t="e">
        <f>bvarHC1^3</f>
        <v>#VALUE!</v>
      </c>
      <c r="BOL41" t="e">
        <f>cvarHC1^3</f>
        <v>#VALUE!</v>
      </c>
      <c r="BOM41" t="e">
        <f>mvarHC1^3</f>
        <v>#VALUE!</v>
      </c>
      <c r="BON41" s="24" t="e">
        <f t="shared" si="750"/>
        <v>#VALUE!</v>
      </c>
      <c r="BOO41" s="24" t="e">
        <f t="shared" si="751"/>
        <v>#VALUE!</v>
      </c>
      <c r="BOP41" s="24" t="e">
        <f t="shared" si="752"/>
        <v>#VALUE!</v>
      </c>
      <c r="BOQ41">
        <v>-3.2914469017036997E-5</v>
      </c>
      <c r="BOR41" t="e">
        <f>bvarM4*bvarM6</f>
        <v>#VALUE!</v>
      </c>
      <c r="BOS41" t="e">
        <f>cvarM4*cvarM6</f>
        <v>#VALUE!</v>
      </c>
      <c r="BOT41" t="e">
        <f>mvarM4*mvarM6</f>
        <v>#VALUE!</v>
      </c>
      <c r="BOU41" s="24" t="e">
        <f t="shared" si="753"/>
        <v>#VALUE!</v>
      </c>
      <c r="BOV41" s="24" t="e">
        <f t="shared" si="754"/>
        <v>#VALUE!</v>
      </c>
      <c r="BOW41" s="24" t="e">
        <f t="shared" si="755"/>
        <v>#VALUE!</v>
      </c>
      <c r="BOX41">
        <v>-1.5557324751393999E-9</v>
      </c>
      <c r="BOY41" t="e">
        <f>bvarM6^3</f>
        <v>#VALUE!</v>
      </c>
      <c r="BOZ41" t="e">
        <f>cvarM6^3</f>
        <v>#VALUE!</v>
      </c>
      <c r="BPA41" t="e">
        <f>mvarM6^3</f>
        <v>#VALUE!</v>
      </c>
      <c r="BPB41" s="24" t="e">
        <f t="shared" si="756"/>
        <v>#VALUE!</v>
      </c>
      <c r="BPC41" s="24" t="e">
        <f t="shared" si="757"/>
        <v>#VALUE!</v>
      </c>
      <c r="BPD41" s="24" t="e">
        <f t="shared" si="758"/>
        <v>#VALUE!</v>
      </c>
      <c r="BPI41" s="24">
        <f t="shared" si="759"/>
        <v>0</v>
      </c>
      <c r="BPJ41" s="24">
        <f t="shared" si="760"/>
        <v>0</v>
      </c>
      <c r="BPK41" s="24">
        <f t="shared" si="761"/>
        <v>0</v>
      </c>
      <c r="BPP41" s="24">
        <f t="shared" si="762"/>
        <v>0</v>
      </c>
      <c r="BPQ41" s="24">
        <f t="shared" si="763"/>
        <v>0</v>
      </c>
      <c r="BPR41" s="24">
        <f t="shared" si="764"/>
        <v>0</v>
      </c>
      <c r="BPW41" s="24">
        <f t="shared" si="765"/>
        <v>0</v>
      </c>
      <c r="BPX41" s="24">
        <f t="shared" si="766"/>
        <v>0</v>
      </c>
      <c r="BPY41" s="24">
        <f t="shared" si="767"/>
        <v>0</v>
      </c>
      <c r="BQD41" s="24">
        <f t="shared" si="768"/>
        <v>0</v>
      </c>
      <c r="BQE41" s="24">
        <f t="shared" si="769"/>
        <v>0</v>
      </c>
      <c r="BQF41" s="24">
        <f t="shared" si="770"/>
        <v>0</v>
      </c>
      <c r="BQG41">
        <v>-7.3931820245775999E-5</v>
      </c>
      <c r="BQH41" t="e">
        <f>bvarM6^3</f>
        <v>#VALUE!</v>
      </c>
      <c r="BQI41" t="e">
        <f>cvarM6^3</f>
        <v>#VALUE!</v>
      </c>
      <c r="BQJ41" t="e">
        <f>mvarM6^3</f>
        <v>#VALUE!</v>
      </c>
      <c r="BQK41" s="24" t="e">
        <f t="shared" si="771"/>
        <v>#VALUE!</v>
      </c>
      <c r="BQL41" s="24" t="e">
        <f t="shared" si="772"/>
        <v>#VALUE!</v>
      </c>
      <c r="BQM41" s="24" t="e">
        <f t="shared" si="773"/>
        <v>#VALUE!</v>
      </c>
      <c r="BQN41">
        <v>3.0480133763789003E-8</v>
      </c>
      <c r="BQO41" t="e">
        <f>bvarM7^3</f>
        <v>#VALUE!</v>
      </c>
      <c r="BQP41" t="e">
        <f>cvarM7^3</f>
        <v>#VALUE!</v>
      </c>
      <c r="BQQ41" t="e">
        <f>mvarM7^3</f>
        <v>#VALUE!</v>
      </c>
      <c r="BQR41" s="24" t="e">
        <f t="shared" si="774"/>
        <v>#VALUE!</v>
      </c>
      <c r="BQS41" s="24" t="e">
        <f t="shared" si="775"/>
        <v>#VALUE!</v>
      </c>
      <c r="BQT41" s="24" t="e">
        <f t="shared" si="776"/>
        <v>#VALUE!</v>
      </c>
      <c r="BQY41" s="24">
        <f t="shared" si="777"/>
        <v>0</v>
      </c>
      <c r="BQZ41" s="24">
        <f t="shared" si="778"/>
        <v>0</v>
      </c>
      <c r="BRA41" s="24">
        <f t="shared" si="779"/>
        <v>0</v>
      </c>
      <c r="BRF41" s="24">
        <f t="shared" si="780"/>
        <v>0</v>
      </c>
      <c r="BRG41" s="24">
        <f t="shared" si="781"/>
        <v>0</v>
      </c>
      <c r="BRH41" s="24">
        <f t="shared" si="782"/>
        <v>0</v>
      </c>
      <c r="BRM41" s="24">
        <f t="shared" si="783"/>
        <v>0</v>
      </c>
      <c r="BRN41" s="24">
        <f t="shared" si="784"/>
        <v>0</v>
      </c>
      <c r="BRO41" s="24">
        <f t="shared" si="785"/>
        <v>0</v>
      </c>
      <c r="BRT41" s="24">
        <f t="shared" si="786"/>
        <v>0</v>
      </c>
      <c r="BRU41" s="24">
        <f t="shared" si="787"/>
        <v>0</v>
      </c>
      <c r="BRV41" s="24">
        <f t="shared" si="788"/>
        <v>0</v>
      </c>
      <c r="BRW41">
        <v>-3.2027071596269002E-6</v>
      </c>
      <c r="BRX41" t="e">
        <f>bvarM4^3</f>
        <v>#VALUE!</v>
      </c>
      <c r="BRY41" t="e">
        <f>cvarM4^3</f>
        <v>#VALUE!</v>
      </c>
      <c r="BRZ41" t="e">
        <f>mvarM4^3</f>
        <v>#VALUE!</v>
      </c>
      <c r="BSA41" s="24" t="e">
        <f t="shared" si="789"/>
        <v>#VALUE!</v>
      </c>
      <c r="BSB41" s="24" t="e">
        <f t="shared" si="790"/>
        <v>#VALUE!</v>
      </c>
      <c r="BSC41" s="24" t="e">
        <f t="shared" si="791"/>
        <v>#VALUE!</v>
      </c>
      <c r="BSD41">
        <v>-4.4724922737988002E-7</v>
      </c>
      <c r="BSE41" t="e">
        <f>bvarM7^2</f>
        <v>#VALUE!</v>
      </c>
      <c r="BSF41" t="e">
        <f>cvarM7^2</f>
        <v>#VALUE!</v>
      </c>
      <c r="BSG41" t="e">
        <f>mvarM7^2</f>
        <v>#VALUE!</v>
      </c>
      <c r="BSH41" s="24" t="e">
        <f t="shared" si="792"/>
        <v>#VALUE!</v>
      </c>
      <c r="BSI41" s="24" t="e">
        <f t="shared" si="793"/>
        <v>#VALUE!</v>
      </c>
      <c r="BSJ41" s="24" t="e">
        <f t="shared" si="794"/>
        <v>#VALUE!</v>
      </c>
      <c r="BSO41" s="24">
        <f t="shared" si="795"/>
        <v>0</v>
      </c>
      <c r="BSP41" s="24">
        <f t="shared" si="796"/>
        <v>0</v>
      </c>
      <c r="BSQ41" s="24">
        <f t="shared" si="797"/>
        <v>0</v>
      </c>
      <c r="BSV41" s="24">
        <f t="shared" si="798"/>
        <v>0</v>
      </c>
      <c r="BSW41" s="24">
        <f t="shared" si="799"/>
        <v>0</v>
      </c>
      <c r="BSX41" s="24">
        <f t="shared" si="800"/>
        <v>0</v>
      </c>
      <c r="BTC41" s="24">
        <f t="shared" si="801"/>
        <v>0</v>
      </c>
      <c r="BTD41" s="24">
        <f t="shared" si="802"/>
        <v>0</v>
      </c>
      <c r="BTE41" s="24">
        <f t="shared" si="803"/>
        <v>0</v>
      </c>
      <c r="BTJ41" s="24">
        <f t="shared" si="804"/>
        <v>0</v>
      </c>
      <c r="BTK41" s="24">
        <f t="shared" si="805"/>
        <v>0</v>
      </c>
      <c r="BTL41" s="24">
        <f t="shared" si="806"/>
        <v>0</v>
      </c>
      <c r="BTQ41" s="24">
        <f t="shared" si="807"/>
        <v>0</v>
      </c>
      <c r="BTR41" s="24">
        <f t="shared" si="808"/>
        <v>0</v>
      </c>
      <c r="BTS41" s="24">
        <f t="shared" si="809"/>
        <v>0</v>
      </c>
      <c r="BTX41" s="24">
        <f t="shared" si="810"/>
        <v>0</v>
      </c>
      <c r="BTY41" s="24">
        <f t="shared" si="811"/>
        <v>0</v>
      </c>
      <c r="BTZ41" s="24">
        <f t="shared" si="812"/>
        <v>0</v>
      </c>
      <c r="BUE41" s="24">
        <f t="shared" si="813"/>
        <v>0</v>
      </c>
      <c r="BUF41" s="24">
        <f t="shared" si="814"/>
        <v>0</v>
      </c>
      <c r="BUG41" s="24">
        <f t="shared" si="815"/>
        <v>0</v>
      </c>
      <c r="BUL41" s="24">
        <f t="shared" si="816"/>
        <v>0</v>
      </c>
      <c r="BUM41" s="24">
        <f t="shared" si="817"/>
        <v>0</v>
      </c>
      <c r="BUN41" s="24">
        <f t="shared" si="818"/>
        <v>0</v>
      </c>
      <c r="BUS41" s="24">
        <f t="shared" si="819"/>
        <v>0</v>
      </c>
      <c r="BUT41" s="24">
        <f t="shared" si="820"/>
        <v>0</v>
      </c>
      <c r="BUU41" s="24">
        <f t="shared" si="821"/>
        <v>0</v>
      </c>
      <c r="BUZ41" s="24">
        <f t="shared" si="822"/>
        <v>0</v>
      </c>
      <c r="BVA41" s="24">
        <f t="shared" si="823"/>
        <v>0</v>
      </c>
      <c r="BVB41" s="24">
        <f t="shared" si="824"/>
        <v>0</v>
      </c>
      <c r="BVG41" s="24">
        <f t="shared" si="825"/>
        <v>0</v>
      </c>
      <c r="BVH41" s="24">
        <f t="shared" si="826"/>
        <v>0</v>
      </c>
      <c r="BVI41" s="24">
        <f t="shared" si="827"/>
        <v>0</v>
      </c>
      <c r="BVJ41">
        <v>-3.4018852949379997E-11</v>
      </c>
      <c r="BVK41" t="e">
        <f>bvarM4^3</f>
        <v>#VALUE!</v>
      </c>
      <c r="BVL41" t="e">
        <f>cvarM4^3</f>
        <v>#VALUE!</v>
      </c>
      <c r="BVM41" t="e">
        <f>mvarM4^3</f>
        <v>#VALUE!</v>
      </c>
      <c r="BVN41" s="24" t="e">
        <f t="shared" si="828"/>
        <v>#VALUE!</v>
      </c>
      <c r="BVO41" s="24" t="e">
        <f t="shared" si="829"/>
        <v>#VALUE!</v>
      </c>
      <c r="BVP41" s="24" t="e">
        <f t="shared" si="830"/>
        <v>#VALUE!</v>
      </c>
      <c r="BVQ41">
        <v>3.5962711349022003E-5</v>
      </c>
      <c r="BVR41" t="e">
        <f>bvarM7^3</f>
        <v>#VALUE!</v>
      </c>
      <c r="BVS41" t="e">
        <f>cvarM7^3</f>
        <v>#VALUE!</v>
      </c>
      <c r="BVT41" t="e">
        <f>mvarM7^3</f>
        <v>#VALUE!</v>
      </c>
      <c r="BVU41" s="24" t="e">
        <f t="shared" si="831"/>
        <v>#VALUE!</v>
      </c>
      <c r="BVV41" s="24" t="e">
        <f t="shared" si="832"/>
        <v>#VALUE!</v>
      </c>
      <c r="BVW41" s="24" t="e">
        <f t="shared" si="833"/>
        <v>#VALUE!</v>
      </c>
      <c r="BVX41">
        <v>-5.6360539184913999E-9</v>
      </c>
      <c r="BVY41" t="e">
        <f>bvarHC1*bvarM4*bvarM9</f>
        <v>#VALUE!</v>
      </c>
      <c r="BVZ41" t="e">
        <f>cvarHC1*cvarM4*cvarM9</f>
        <v>#VALUE!</v>
      </c>
      <c r="BWA41" t="e">
        <f>mvarHC1*mvarM4*mvarM9</f>
        <v>#VALUE!</v>
      </c>
      <c r="BWB41" s="24" t="e">
        <f t="shared" si="834"/>
        <v>#VALUE!</v>
      </c>
      <c r="BWC41" s="24" t="e">
        <f t="shared" si="835"/>
        <v>#VALUE!</v>
      </c>
      <c r="BWD41" s="24" t="e">
        <f t="shared" si="836"/>
        <v>#VALUE!</v>
      </c>
      <c r="BWI41" s="24">
        <f t="shared" si="837"/>
        <v>0</v>
      </c>
      <c r="BWJ41" s="24">
        <f t="shared" si="838"/>
        <v>0</v>
      </c>
      <c r="BWK41" s="24">
        <f t="shared" si="839"/>
        <v>0</v>
      </c>
      <c r="BWP41" s="24">
        <f t="shared" si="840"/>
        <v>0</v>
      </c>
      <c r="BWQ41" s="24">
        <f t="shared" si="841"/>
        <v>0</v>
      </c>
      <c r="BWR41" s="24">
        <f t="shared" si="842"/>
        <v>0</v>
      </c>
      <c r="BWS41">
        <v>5.4798311184254999E-5</v>
      </c>
      <c r="BWT41" t="e">
        <f>bvarHC2^3</f>
        <v>#VALUE!</v>
      </c>
      <c r="BWU41" t="e">
        <f>cvarHC2^3</f>
        <v>#VALUE!</v>
      </c>
      <c r="BWV41" t="e">
        <f>mvarHC2^3</f>
        <v>#VALUE!</v>
      </c>
      <c r="BWW41" s="24" t="e">
        <f t="shared" si="843"/>
        <v>#VALUE!</v>
      </c>
      <c r="BWX41" s="24" t="e">
        <f t="shared" si="844"/>
        <v>#VALUE!</v>
      </c>
      <c r="BWY41" s="24" t="e">
        <f t="shared" si="845"/>
        <v>#VALUE!</v>
      </c>
      <c r="BWZ41">
        <v>-2.3070246419614001E-9</v>
      </c>
      <c r="BXA41" t="e">
        <f>bvarM6^3</f>
        <v>#VALUE!</v>
      </c>
      <c r="BXB41" t="e">
        <f>cvarM6^3</f>
        <v>#VALUE!</v>
      </c>
      <c r="BXC41" t="e">
        <f>mvarM6^3</f>
        <v>#VALUE!</v>
      </c>
      <c r="BXD41" s="24" t="e">
        <f t="shared" si="846"/>
        <v>#VALUE!</v>
      </c>
      <c r="BXE41" s="24" t="e">
        <f t="shared" si="847"/>
        <v>#VALUE!</v>
      </c>
      <c r="BXF41" s="24" t="e">
        <f t="shared" si="848"/>
        <v>#VALUE!</v>
      </c>
      <c r="BXK41" s="24">
        <f t="shared" si="849"/>
        <v>0</v>
      </c>
      <c r="BXL41" s="24">
        <f t="shared" si="850"/>
        <v>0</v>
      </c>
      <c r="BXM41" s="24">
        <f t="shared" si="851"/>
        <v>0</v>
      </c>
      <c r="BXR41" s="24">
        <f t="shared" si="852"/>
        <v>0</v>
      </c>
      <c r="BXS41" s="24">
        <f t="shared" si="853"/>
        <v>0</v>
      </c>
      <c r="BXT41" s="24">
        <f t="shared" si="854"/>
        <v>0</v>
      </c>
      <c r="BXY41" s="24">
        <f t="shared" si="855"/>
        <v>0</v>
      </c>
      <c r="BXZ41" s="24">
        <f t="shared" si="856"/>
        <v>0</v>
      </c>
      <c r="BYA41" s="24">
        <f t="shared" si="857"/>
        <v>0</v>
      </c>
      <c r="BYF41" s="24">
        <f t="shared" si="858"/>
        <v>0</v>
      </c>
      <c r="BYG41" s="24">
        <f t="shared" si="859"/>
        <v>0</v>
      </c>
      <c r="BYH41" s="24">
        <f t="shared" si="860"/>
        <v>0</v>
      </c>
      <c r="BYI41">
        <v>-1.6873938270792001E-11</v>
      </c>
      <c r="BYJ41" t="e">
        <f>bvarHC1^3</f>
        <v>#VALUE!</v>
      </c>
      <c r="BYK41" t="e">
        <f>cvarHC1^3</f>
        <v>#VALUE!</v>
      </c>
      <c r="BYL41" t="e">
        <f>mvarHC1^3</f>
        <v>#VALUE!</v>
      </c>
      <c r="BYM41" s="24" t="e">
        <f t="shared" si="861"/>
        <v>#VALUE!</v>
      </c>
      <c r="BYN41" s="24" t="e">
        <f t="shared" si="862"/>
        <v>#VALUE!</v>
      </c>
      <c r="BYO41" s="24" t="e">
        <f t="shared" si="863"/>
        <v>#VALUE!</v>
      </c>
      <c r="BYP41">
        <v>-7.6923837461219997E-16</v>
      </c>
      <c r="BYQ41" t="e">
        <f>bvarHC1^3</f>
        <v>#VALUE!</v>
      </c>
      <c r="BYR41" t="e">
        <f>cvarHC1^3</f>
        <v>#VALUE!</v>
      </c>
      <c r="BYS41" t="e">
        <f>mvarHC1^3</f>
        <v>#VALUE!</v>
      </c>
      <c r="BYT41" s="24" t="e">
        <f t="shared" si="864"/>
        <v>#VALUE!</v>
      </c>
      <c r="BYU41" s="24" t="e">
        <f t="shared" si="865"/>
        <v>#VALUE!</v>
      </c>
      <c r="BYV41" s="24" t="e">
        <f t="shared" si="866"/>
        <v>#VALUE!</v>
      </c>
    </row>
    <row r="42" spans="6:2024" x14ac:dyDescent="0.3">
      <c r="F42" s="82">
        <f t="shared" si="0"/>
        <v>0</v>
      </c>
      <c r="G42" s="82">
        <f t="shared" si="1"/>
        <v>0</v>
      </c>
      <c r="H42" s="82">
        <f t="shared" si="2"/>
        <v>0</v>
      </c>
      <c r="I42">
        <v>-2.1766506873197001E-4</v>
      </c>
      <c r="J42" t="e">
        <f>bvarM6*bvarM8</f>
        <v>#VALUE!</v>
      </c>
      <c r="K42" t="e">
        <f>cvarM6*cvarM8</f>
        <v>#VALUE!</v>
      </c>
      <c r="L42" t="e">
        <f>mvarM6*mvarM8</f>
        <v>#VALUE!</v>
      </c>
      <c r="M42" s="15" t="e">
        <f t="shared" si="3"/>
        <v>#VALUE!</v>
      </c>
      <c r="N42" s="15" t="e">
        <f t="shared" si="4"/>
        <v>#VALUE!</v>
      </c>
      <c r="O42" s="15" t="e">
        <f t="shared" si="5"/>
        <v>#VALUE!</v>
      </c>
      <c r="P42">
        <v>6.5393154346036004E-7</v>
      </c>
      <c r="Q42" t="e">
        <f>bvarHC1^2</f>
        <v>#VALUE!</v>
      </c>
      <c r="R42" t="e">
        <f>cvarHC1^2</f>
        <v>#VALUE!</v>
      </c>
      <c r="S42" t="e">
        <f>mvarHC1^2</f>
        <v>#VALUE!</v>
      </c>
      <c r="T42" s="15" t="e">
        <f t="shared" si="6"/>
        <v>#VALUE!</v>
      </c>
      <c r="U42" s="15" t="e">
        <f t="shared" si="7"/>
        <v>#VALUE!</v>
      </c>
      <c r="V42" s="15" t="e">
        <f t="shared" si="8"/>
        <v>#VALUE!</v>
      </c>
      <c r="W42">
        <v>-1.4057486515307E-5</v>
      </c>
      <c r="X42" t="e">
        <f>bvarM2^3</f>
        <v>#VALUE!</v>
      </c>
      <c r="Y42" t="e">
        <f>cvarM2^3</f>
        <v>#VALUE!</v>
      </c>
      <c r="Z42" t="e">
        <f>mvarM2^3</f>
        <v>#VALUE!</v>
      </c>
      <c r="AA42" t="e">
        <f t="shared" si="9"/>
        <v>#VALUE!</v>
      </c>
      <c r="AB42" s="74" t="e">
        <f t="shared" si="10"/>
        <v>#VALUE!</v>
      </c>
      <c r="AC42" s="53" t="e">
        <f t="shared" si="11"/>
        <v>#VALUE!</v>
      </c>
      <c r="AD42">
        <v>1.0366204254098001E-6</v>
      </c>
      <c r="AE42" t="e">
        <f>bvarM2*bvarM4</f>
        <v>#VALUE!</v>
      </c>
      <c r="AF42" t="e">
        <f>cvarM2*cvarM4</f>
        <v>#VALUE!</v>
      </c>
      <c r="AG42" t="e">
        <f>mvarM2*mvarM4</f>
        <v>#VALUE!</v>
      </c>
      <c r="AH42" t="e">
        <f t="shared" si="12"/>
        <v>#VALUE!</v>
      </c>
      <c r="AI42" s="15" t="e">
        <f t="shared" si="13"/>
        <v>#VALUE!</v>
      </c>
      <c r="AJ42" s="53" t="e">
        <f t="shared" si="14"/>
        <v>#VALUE!</v>
      </c>
      <c r="AK42">
        <v>-0.60475348086170999</v>
      </c>
      <c r="AL42" t="e">
        <f>bvarM1*bvarM9</f>
        <v>#VALUE!</v>
      </c>
      <c r="AM42" t="e">
        <f>cvarM1*cvarM9</f>
        <v>#VALUE!</v>
      </c>
      <c r="AN42" t="e">
        <f>mvarM1*mvarM9</f>
        <v>#VALUE!</v>
      </c>
      <c r="AO42" s="15" t="e">
        <f t="shared" si="15"/>
        <v>#VALUE!</v>
      </c>
      <c r="AP42" s="15" t="e">
        <f t="shared" si="16"/>
        <v>#VALUE!</v>
      </c>
      <c r="AQ42" s="53" t="e">
        <f t="shared" si="17"/>
        <v>#VALUE!</v>
      </c>
      <c r="AR42">
        <v>-6.7072306420671002E-6</v>
      </c>
      <c r="AS42" t="e">
        <f>bvarM4*bvarM7</f>
        <v>#VALUE!</v>
      </c>
      <c r="AT42" t="e">
        <f>cvarM4*cvarM7</f>
        <v>#VALUE!</v>
      </c>
      <c r="AU42" t="e">
        <f>mvarM4*mvarM7</f>
        <v>#VALUE!</v>
      </c>
      <c r="AV42" s="15" t="e">
        <f t="shared" si="18"/>
        <v>#VALUE!</v>
      </c>
      <c r="AW42" s="15" t="e">
        <f t="shared" si="19"/>
        <v>#VALUE!</v>
      </c>
      <c r="AX42" s="53" t="e">
        <f t="shared" si="20"/>
        <v>#VALUE!</v>
      </c>
      <c r="AY42">
        <v>-1.325973566054E-6</v>
      </c>
      <c r="AZ42" t="e">
        <f>bvarM5*bvarM7</f>
        <v>#VALUE!</v>
      </c>
      <c r="BA42" t="e">
        <f>cvarM5*cvarM7</f>
        <v>#VALUE!</v>
      </c>
      <c r="BB42" t="e">
        <f>mvarM5*mvarM7</f>
        <v>#VALUE!</v>
      </c>
      <c r="BC42" s="15" t="e">
        <f t="shared" si="21"/>
        <v>#VALUE!</v>
      </c>
      <c r="BD42" s="15" t="e">
        <f t="shared" si="22"/>
        <v>#VALUE!</v>
      </c>
      <c r="BE42" s="53" t="e">
        <f t="shared" si="23"/>
        <v>#VALUE!</v>
      </c>
      <c r="BF42">
        <v>-8.9560650416656995E-6</v>
      </c>
      <c r="BG42" t="e">
        <f>bvarM3*bvarM9</f>
        <v>#VALUE!</v>
      </c>
      <c r="BH42" t="e">
        <f>cvarM3*cvarM9</f>
        <v>#VALUE!</v>
      </c>
      <c r="BI42" t="e">
        <f>mvarM3*mvarM9</f>
        <v>#VALUE!</v>
      </c>
      <c r="BJ42" s="15" t="e">
        <f t="shared" si="24"/>
        <v>#VALUE!</v>
      </c>
      <c r="BK42" s="15" t="e">
        <f t="shared" si="25"/>
        <v>#VALUE!</v>
      </c>
      <c r="BL42" s="53" t="e">
        <f t="shared" si="26"/>
        <v>#VALUE!</v>
      </c>
      <c r="BM42">
        <v>-2.5385213536078001E-6</v>
      </c>
      <c r="BN42" t="e">
        <f>bvarM3*bvarM8</f>
        <v>#VALUE!</v>
      </c>
      <c r="BO42" t="e">
        <f>cvarM3*cvarM8</f>
        <v>#VALUE!</v>
      </c>
      <c r="BP42" t="e">
        <f>mvarM3*mvarM8</f>
        <v>#VALUE!</v>
      </c>
      <c r="BQ42" s="15" t="e">
        <f t="shared" si="27"/>
        <v>#VALUE!</v>
      </c>
      <c r="BR42" s="15" t="e">
        <f t="shared" si="28"/>
        <v>#VALUE!</v>
      </c>
      <c r="BS42" s="53" t="e">
        <f t="shared" si="29"/>
        <v>#VALUE!</v>
      </c>
      <c r="BT42">
        <v>1.1908945447286E-6</v>
      </c>
      <c r="BU42" t="e">
        <f>bvarM4*bvarM5</f>
        <v>#VALUE!</v>
      </c>
      <c r="BV42" t="e">
        <f>cvarM4*cvarM5</f>
        <v>#VALUE!</v>
      </c>
      <c r="BW42" t="e">
        <f>mvarM4*mvarM5</f>
        <v>#VALUE!</v>
      </c>
      <c r="BX42" s="15" t="e">
        <f t="shared" si="30"/>
        <v>#VALUE!</v>
      </c>
      <c r="BY42" s="15" t="e">
        <f t="shared" si="31"/>
        <v>#VALUE!</v>
      </c>
      <c r="BZ42" s="53" t="e">
        <f t="shared" si="32"/>
        <v>#VALUE!</v>
      </c>
      <c r="CA42">
        <v>1.9907193608232E-5</v>
      </c>
      <c r="CB42" t="e">
        <f>bvarM2*bvarM5</f>
        <v>#VALUE!</v>
      </c>
      <c r="CC42" t="e">
        <f>cvarM2*cvarM5</f>
        <v>#VALUE!</v>
      </c>
      <c r="CD42" t="e">
        <f>mvarM2*mvarM5</f>
        <v>#VALUE!</v>
      </c>
      <c r="CE42" s="15" t="e">
        <f t="shared" si="33"/>
        <v>#VALUE!</v>
      </c>
      <c r="CF42" s="15" t="e">
        <f t="shared" si="34"/>
        <v>#VALUE!</v>
      </c>
      <c r="CG42" s="53" t="e">
        <f t="shared" si="35"/>
        <v>#VALUE!</v>
      </c>
      <c r="CH42">
        <v>-3.3345643908277998E-6</v>
      </c>
      <c r="CI42" t="e">
        <f>bvarM3*bvarM8</f>
        <v>#VALUE!</v>
      </c>
      <c r="CJ42" t="e">
        <f>cvarM3*cvarM8</f>
        <v>#VALUE!</v>
      </c>
      <c r="CK42" t="e">
        <f>mvarM3*mvarM8</f>
        <v>#VALUE!</v>
      </c>
      <c r="CL42" s="15" t="e">
        <f t="shared" si="36"/>
        <v>#VALUE!</v>
      </c>
      <c r="CM42" s="15" t="e">
        <f t="shared" si="37"/>
        <v>#VALUE!</v>
      </c>
      <c r="CN42" s="53" t="e">
        <f t="shared" si="38"/>
        <v>#VALUE!</v>
      </c>
      <c r="CO42">
        <v>-1.9458790357296E-6</v>
      </c>
      <c r="CP42" t="e">
        <f>bvarM4*bvarM8</f>
        <v>#VALUE!</v>
      </c>
      <c r="CQ42" t="e">
        <f>cvarM4*cvarM8</f>
        <v>#VALUE!</v>
      </c>
      <c r="CR42" t="e">
        <f>mvarM4*mvarM8</f>
        <v>#VALUE!</v>
      </c>
      <c r="CS42" s="15" t="e">
        <f t="shared" si="39"/>
        <v>#VALUE!</v>
      </c>
      <c r="CT42" s="15" t="e">
        <f t="shared" si="40"/>
        <v>#VALUE!</v>
      </c>
      <c r="CU42" s="53" t="e">
        <f t="shared" si="41"/>
        <v>#VALUE!</v>
      </c>
      <c r="CV42">
        <v>-3.5308194399837002E-5</v>
      </c>
      <c r="CW42" t="e">
        <f>bvarM4*bvarM7</f>
        <v>#VALUE!</v>
      </c>
      <c r="CX42" t="e">
        <f>cvarM4*cvarM7</f>
        <v>#VALUE!</v>
      </c>
      <c r="CY42" t="e">
        <f>mvarM4*mvarM7</f>
        <v>#VALUE!</v>
      </c>
      <c r="CZ42" s="15" t="e">
        <f t="shared" si="42"/>
        <v>#VALUE!</v>
      </c>
      <c r="DA42" s="15" t="e">
        <f t="shared" si="43"/>
        <v>#VALUE!</v>
      </c>
      <c r="DB42" s="53" t="e">
        <f t="shared" si="44"/>
        <v>#VALUE!</v>
      </c>
      <c r="DC42">
        <v>-8.7224397644397994E-6</v>
      </c>
      <c r="DD42" t="e">
        <f>bvarM5^2</f>
        <v>#VALUE!</v>
      </c>
      <c r="DE42" t="e">
        <f>cvarM5^2</f>
        <v>#VALUE!</v>
      </c>
      <c r="DF42" t="e">
        <f>mvarM5^2</f>
        <v>#VALUE!</v>
      </c>
      <c r="DG42" s="15" t="e">
        <f t="shared" si="45"/>
        <v>#VALUE!</v>
      </c>
      <c r="DH42" s="15" t="e">
        <f t="shared" si="46"/>
        <v>#VALUE!</v>
      </c>
      <c r="DI42" s="53" t="e">
        <f t="shared" si="47"/>
        <v>#VALUE!</v>
      </c>
      <c r="DJ42">
        <v>1.1675521413600999E-6</v>
      </c>
      <c r="DK42" t="e">
        <f>bvarM4*bvarM5</f>
        <v>#VALUE!</v>
      </c>
      <c r="DL42" t="e">
        <f>cvarM4*cvarM5</f>
        <v>#VALUE!</v>
      </c>
      <c r="DM42" t="e">
        <f>mvarM4*mvarM5</f>
        <v>#VALUE!</v>
      </c>
      <c r="DN42" s="15" t="e">
        <f t="shared" si="48"/>
        <v>#VALUE!</v>
      </c>
      <c r="DO42" s="15" t="e">
        <f t="shared" si="49"/>
        <v>#VALUE!</v>
      </c>
      <c r="DP42" s="53" t="e">
        <f t="shared" si="50"/>
        <v>#VALUE!</v>
      </c>
      <c r="DQ42">
        <v>-0.18232316053516001</v>
      </c>
      <c r="DR42" t="e">
        <f>bvarM1*bvarM5</f>
        <v>#VALUE!</v>
      </c>
      <c r="DS42" t="e">
        <f>cvarM1*cvarM5</f>
        <v>#VALUE!</v>
      </c>
      <c r="DT42" t="e">
        <f>mvarM1*mvarM5</f>
        <v>#VALUE!</v>
      </c>
      <c r="DU42" s="15" t="e">
        <f t="shared" si="51"/>
        <v>#VALUE!</v>
      </c>
      <c r="DV42" s="15" t="e">
        <f t="shared" si="52"/>
        <v>#VALUE!</v>
      </c>
      <c r="DW42" s="53" t="e">
        <f t="shared" si="53"/>
        <v>#VALUE!</v>
      </c>
      <c r="DX42">
        <v>2.0887039118034001E-8</v>
      </c>
      <c r="DY42" t="e">
        <f>bvarM4*bvarM9</f>
        <v>#VALUE!</v>
      </c>
      <c r="DZ42" t="e">
        <f>cvarM4*cvarM9</f>
        <v>#VALUE!</v>
      </c>
      <c r="EA42" t="e">
        <f>mvarM4*mvarM9</f>
        <v>#VALUE!</v>
      </c>
      <c r="EB42" s="15" t="e">
        <f t="shared" si="54"/>
        <v>#VALUE!</v>
      </c>
      <c r="EC42" s="15" t="e">
        <f t="shared" si="55"/>
        <v>#VALUE!</v>
      </c>
      <c r="ED42" s="53" t="e">
        <f t="shared" si="56"/>
        <v>#VALUE!</v>
      </c>
      <c r="EE42">
        <v>2.1613749530157E-6</v>
      </c>
      <c r="EF42" t="e">
        <f>bvarM6*bvarM7</f>
        <v>#VALUE!</v>
      </c>
      <c r="EG42" t="e">
        <f>cvarM6*cvarM7</f>
        <v>#VALUE!</v>
      </c>
      <c r="EH42" t="e">
        <f>mvarM6*mvarM7</f>
        <v>#VALUE!</v>
      </c>
      <c r="EI42" s="15" t="e">
        <f t="shared" si="57"/>
        <v>#VALUE!</v>
      </c>
      <c r="EJ42" s="15" t="e">
        <f t="shared" si="58"/>
        <v>#VALUE!</v>
      </c>
      <c r="EK42" s="53" t="e">
        <f t="shared" si="59"/>
        <v>#VALUE!</v>
      </c>
      <c r="EL42">
        <v>-2.7951324364060998E-5</v>
      </c>
      <c r="EM42" t="e">
        <f>bvarM4*bvarM7</f>
        <v>#VALUE!</v>
      </c>
      <c r="EN42" t="e">
        <f>cvarM4*cvarM7</f>
        <v>#VALUE!</v>
      </c>
      <c r="EO42" t="e">
        <f>mvarM4*mvarM7</f>
        <v>#VALUE!</v>
      </c>
      <c r="EP42" s="15" t="e">
        <f t="shared" si="60"/>
        <v>#VALUE!</v>
      </c>
      <c r="EQ42" s="15" t="e">
        <f t="shared" si="61"/>
        <v>#VALUE!</v>
      </c>
      <c r="ER42" s="53" t="e">
        <f t="shared" si="62"/>
        <v>#VALUE!</v>
      </c>
      <c r="ES42">
        <v>2.2232430802623998E-9</v>
      </c>
      <c r="ET42" t="e">
        <f>bvarHC1^2</f>
        <v>#VALUE!</v>
      </c>
      <c r="EU42" t="e">
        <f>cvarHC1^2</f>
        <v>#VALUE!</v>
      </c>
      <c r="EV42" t="e">
        <f>mvarHC1^2</f>
        <v>#VALUE!</v>
      </c>
      <c r="EW42" s="15" t="e">
        <f t="shared" si="63"/>
        <v>#VALUE!</v>
      </c>
      <c r="EX42" s="15" t="e">
        <f t="shared" si="64"/>
        <v>#VALUE!</v>
      </c>
      <c r="EY42" s="53" t="e">
        <f t="shared" si="65"/>
        <v>#VALUE!</v>
      </c>
      <c r="EZ42">
        <v>-8.4058641944164003E-7</v>
      </c>
      <c r="FA42" t="e">
        <f>bvarM3*bvarM4</f>
        <v>#VALUE!</v>
      </c>
      <c r="FB42" t="e">
        <f>cvarM3*cvarM4</f>
        <v>#VALUE!</v>
      </c>
      <c r="FC42" t="e">
        <f>mvarM3*mvarM4</f>
        <v>#VALUE!</v>
      </c>
      <c r="FD42" s="15" t="e">
        <f t="shared" si="66"/>
        <v>#VALUE!</v>
      </c>
      <c r="FE42" s="15" t="e">
        <f t="shared" si="67"/>
        <v>#VALUE!</v>
      </c>
      <c r="FF42" s="53" t="e">
        <f t="shared" si="68"/>
        <v>#VALUE!</v>
      </c>
      <c r="FG42">
        <v>1.0250181672003</v>
      </c>
      <c r="FH42" t="e">
        <f>bvarM1*bvarM7</f>
        <v>#VALUE!</v>
      </c>
      <c r="FI42" t="e">
        <f>cvarM1*cvarM7</f>
        <v>#VALUE!</v>
      </c>
      <c r="FJ42" t="e">
        <f>mvarM1*mvarM7</f>
        <v>#VALUE!</v>
      </c>
      <c r="FK42" s="15" t="e">
        <f t="shared" si="69"/>
        <v>#VALUE!</v>
      </c>
      <c r="FL42" s="15" t="e">
        <f t="shared" si="70"/>
        <v>#VALUE!</v>
      </c>
      <c r="FM42" s="53" t="e">
        <f t="shared" si="71"/>
        <v>#VALUE!</v>
      </c>
      <c r="FN42">
        <v>1.5413104850136999E-6</v>
      </c>
      <c r="FO42" t="e">
        <f>bvarM2*bvarM5</f>
        <v>#VALUE!</v>
      </c>
      <c r="FP42" t="e">
        <f>cvarM2*cvarM5</f>
        <v>#VALUE!</v>
      </c>
      <c r="FQ42" t="e">
        <f>mvarM2*mvarM5</f>
        <v>#VALUE!</v>
      </c>
      <c r="FR42" s="15" t="e">
        <f t="shared" si="72"/>
        <v>#VALUE!</v>
      </c>
      <c r="FS42" s="15" t="e">
        <f t="shared" si="73"/>
        <v>#VALUE!</v>
      </c>
      <c r="FT42" s="53" t="e">
        <f t="shared" si="74"/>
        <v>#VALUE!</v>
      </c>
      <c r="FU42">
        <v>1.5902565679758001E-6</v>
      </c>
      <c r="FV42" t="e">
        <f>bvarM7*bvarM9</f>
        <v>#VALUE!</v>
      </c>
      <c r="FW42" t="e">
        <f>cvarM7*cvarM9</f>
        <v>#VALUE!</v>
      </c>
      <c r="FX42" t="e">
        <f>mvarM7*mvarM9</f>
        <v>#VALUE!</v>
      </c>
      <c r="FY42" s="15" t="e">
        <f t="shared" si="75"/>
        <v>#VALUE!</v>
      </c>
      <c r="FZ42" s="15" t="e">
        <f t="shared" si="76"/>
        <v>#VALUE!</v>
      </c>
      <c r="GA42" s="53" t="e">
        <f t="shared" si="77"/>
        <v>#VALUE!</v>
      </c>
      <c r="GB42">
        <v>-8.8753823123486996E-5</v>
      </c>
      <c r="GC42" t="e">
        <f>bvarM6*bvarM7</f>
        <v>#VALUE!</v>
      </c>
      <c r="GD42" t="e">
        <f>cvarM6*cvarM7</f>
        <v>#VALUE!</v>
      </c>
      <c r="GE42" t="e">
        <f>mvarM6*mvarM7</f>
        <v>#VALUE!</v>
      </c>
      <c r="GF42" s="15" t="e">
        <f t="shared" si="78"/>
        <v>#VALUE!</v>
      </c>
      <c r="GG42" s="15" t="e">
        <f t="shared" si="79"/>
        <v>#VALUE!</v>
      </c>
      <c r="GH42" s="53" t="e">
        <f t="shared" si="80"/>
        <v>#VALUE!</v>
      </c>
      <c r="GI42">
        <v>4.5717629653464997E-5</v>
      </c>
      <c r="GJ42" t="e">
        <f>bvarM4^2</f>
        <v>#VALUE!</v>
      </c>
      <c r="GK42" t="e">
        <f>cvarM4^2</f>
        <v>#VALUE!</v>
      </c>
      <c r="GL42" t="e">
        <f>mvarM4^2</f>
        <v>#VALUE!</v>
      </c>
      <c r="GM42" s="15" t="e">
        <f t="shared" si="81"/>
        <v>#VALUE!</v>
      </c>
      <c r="GN42" s="15" t="e">
        <f t="shared" si="82"/>
        <v>#VALUE!</v>
      </c>
      <c r="GO42" s="53" t="e">
        <f t="shared" si="83"/>
        <v>#VALUE!</v>
      </c>
      <c r="GP42">
        <v>-9.4893172259276002E-7</v>
      </c>
      <c r="GQ42" t="e">
        <f>bvarM3*bvarM9</f>
        <v>#VALUE!</v>
      </c>
      <c r="GR42" t="e">
        <f>cvarM3*cvarM9</f>
        <v>#VALUE!</v>
      </c>
      <c r="GS42" t="e">
        <f>mvarM3*mvarM9</f>
        <v>#VALUE!</v>
      </c>
      <c r="GT42" s="15" t="e">
        <f t="shared" si="84"/>
        <v>#VALUE!</v>
      </c>
      <c r="GU42" s="15" t="e">
        <f t="shared" si="85"/>
        <v>#VALUE!</v>
      </c>
      <c r="GV42" s="53" t="e">
        <f t="shared" si="86"/>
        <v>#VALUE!</v>
      </c>
      <c r="GW42">
        <v>1.4365407332778</v>
      </c>
      <c r="GX42" t="e">
        <f>bvarM1*bvarM7</f>
        <v>#VALUE!</v>
      </c>
      <c r="GY42" t="e">
        <f>cvarM1*cvarM7</f>
        <v>#VALUE!</v>
      </c>
      <c r="GZ42" t="e">
        <f>mvarM1*mvarM7</f>
        <v>#VALUE!</v>
      </c>
      <c r="HA42" s="15" t="e">
        <f t="shared" si="87"/>
        <v>#VALUE!</v>
      </c>
      <c r="HB42" s="15" t="e">
        <f t="shared" si="88"/>
        <v>#VALUE!</v>
      </c>
      <c r="HC42" s="53" t="e">
        <f t="shared" si="89"/>
        <v>#VALUE!</v>
      </c>
      <c r="HD42">
        <v>-9.7607277071427E-8</v>
      </c>
      <c r="HE42" t="e">
        <f>bvarM4*bvarM6</f>
        <v>#VALUE!</v>
      </c>
      <c r="HF42" t="e">
        <f>cvarM4*cvarM6</f>
        <v>#VALUE!</v>
      </c>
      <c r="HG42" t="e">
        <f>mvarM4*mvarM6</f>
        <v>#VALUE!</v>
      </c>
      <c r="HH42" s="15" t="e">
        <f t="shared" si="90"/>
        <v>#VALUE!</v>
      </c>
      <c r="HI42" s="15" t="e">
        <f t="shared" si="91"/>
        <v>#VALUE!</v>
      </c>
      <c r="HJ42" s="53" t="e">
        <f t="shared" si="92"/>
        <v>#VALUE!</v>
      </c>
      <c r="HK42">
        <v>-1.6338689547261001E-9</v>
      </c>
      <c r="HL42" t="e">
        <f>bvarHC1^2</f>
        <v>#VALUE!</v>
      </c>
      <c r="HM42" t="e">
        <f>cvarHC1^2</f>
        <v>#VALUE!</v>
      </c>
      <c r="HN42" t="e">
        <f>mvarHC1^2</f>
        <v>#VALUE!</v>
      </c>
      <c r="HO42" s="15" t="e">
        <f t="shared" si="93"/>
        <v>#VALUE!</v>
      </c>
      <c r="HP42" s="15" t="e">
        <f t="shared" si="94"/>
        <v>#VALUE!</v>
      </c>
      <c r="HQ42" s="53" t="e">
        <f t="shared" si="95"/>
        <v>#VALUE!</v>
      </c>
      <c r="HR42">
        <v>2.1036443363528999E-5</v>
      </c>
      <c r="HS42" t="e">
        <f>bvarM4*bvarM9</f>
        <v>#VALUE!</v>
      </c>
      <c r="HT42" t="e">
        <f>cvarM4*cvarM9</f>
        <v>#VALUE!</v>
      </c>
      <c r="HU42" t="e">
        <f>mvarM4*mvarM9</f>
        <v>#VALUE!</v>
      </c>
      <c r="HV42" s="15" t="e">
        <f t="shared" si="96"/>
        <v>#VALUE!</v>
      </c>
      <c r="HW42" s="15" t="e">
        <f t="shared" si="97"/>
        <v>#VALUE!</v>
      </c>
      <c r="HX42" s="53" t="e">
        <f t="shared" si="98"/>
        <v>#VALUE!</v>
      </c>
      <c r="HY42">
        <v>4.3301987626021003E-7</v>
      </c>
      <c r="HZ42" t="e">
        <f>bvarM4*bvarM9</f>
        <v>#VALUE!</v>
      </c>
      <c r="IA42" t="e">
        <f>cvarM4*cvarM9</f>
        <v>#VALUE!</v>
      </c>
      <c r="IB42" t="e">
        <f>mvarM4*mvarM9</f>
        <v>#VALUE!</v>
      </c>
      <c r="IC42" s="15" t="e">
        <f t="shared" si="99"/>
        <v>#VALUE!</v>
      </c>
      <c r="ID42" s="15" t="e">
        <f t="shared" si="100"/>
        <v>#VALUE!</v>
      </c>
      <c r="IE42" s="53" t="e">
        <f t="shared" si="101"/>
        <v>#VALUE!</v>
      </c>
      <c r="IF42">
        <v>-8.3324017890489997E-5</v>
      </c>
      <c r="IG42" t="e">
        <f>bvarM3*bvarM8</f>
        <v>#VALUE!</v>
      </c>
      <c r="IH42" t="e">
        <f>cvarM3*cvarM8</f>
        <v>#VALUE!</v>
      </c>
      <c r="II42" t="e">
        <f>mvarM3*mvarM8</f>
        <v>#VALUE!</v>
      </c>
      <c r="IJ42" s="15" t="e">
        <f t="shared" si="102"/>
        <v>#VALUE!</v>
      </c>
      <c r="IK42" s="15" t="e">
        <f t="shared" si="103"/>
        <v>#VALUE!</v>
      </c>
      <c r="IL42" s="53" t="e">
        <f t="shared" si="104"/>
        <v>#VALUE!</v>
      </c>
      <c r="IM42">
        <v>0.63381895967812996</v>
      </c>
      <c r="IN42" t="e">
        <f>bvarM1*bvarM6</f>
        <v>#VALUE!</v>
      </c>
      <c r="IO42" t="e">
        <f>cvarM1*cvarM6</f>
        <v>#VALUE!</v>
      </c>
      <c r="IP42" t="e">
        <f>mvarM1*mvarM6</f>
        <v>#VALUE!</v>
      </c>
      <c r="IQ42" s="15" t="e">
        <f t="shared" si="105"/>
        <v>#VALUE!</v>
      </c>
      <c r="IR42" s="15" t="e">
        <f t="shared" si="106"/>
        <v>#VALUE!</v>
      </c>
      <c r="IS42" s="53" t="e">
        <f t="shared" si="107"/>
        <v>#VALUE!</v>
      </c>
      <c r="IT42">
        <v>2.5886293101182E-7</v>
      </c>
      <c r="IU42" t="e">
        <f>bvarM4*bvarM8</f>
        <v>#VALUE!</v>
      </c>
      <c r="IV42" t="e">
        <f>cvarM4*cvarM8</f>
        <v>#VALUE!</v>
      </c>
      <c r="IW42" t="e">
        <f>mvarM4*mvarM8</f>
        <v>#VALUE!</v>
      </c>
      <c r="IX42" s="15" t="e">
        <f t="shared" si="108"/>
        <v>#VALUE!</v>
      </c>
      <c r="IY42" s="15" t="e">
        <f t="shared" si="109"/>
        <v>#VALUE!</v>
      </c>
      <c r="IZ42" s="53" t="e">
        <f t="shared" si="110"/>
        <v>#VALUE!</v>
      </c>
      <c r="JA42">
        <v>-1.2361353009386001E-4</v>
      </c>
      <c r="JB42" t="e">
        <f>bvarM3*bvarM8</f>
        <v>#VALUE!</v>
      </c>
      <c r="JC42" t="e">
        <f>cvarM3*cvarM8</f>
        <v>#VALUE!</v>
      </c>
      <c r="JD42" t="e">
        <f>mvarM3*mvarM8</f>
        <v>#VALUE!</v>
      </c>
      <c r="JE42" s="24" t="e">
        <f t="shared" si="111"/>
        <v>#VALUE!</v>
      </c>
      <c r="JF42" s="24" t="e">
        <f t="shared" si="112"/>
        <v>#VALUE!</v>
      </c>
      <c r="JG42" s="24" t="e">
        <f t="shared" si="113"/>
        <v>#VALUE!</v>
      </c>
      <c r="JH42">
        <v>-9.9281999454874006E-3</v>
      </c>
      <c r="JI42" t="e">
        <f>bvarM9^2</f>
        <v>#VALUE!</v>
      </c>
      <c r="JJ42" t="e">
        <f>cvarM9^2</f>
        <v>#VALUE!</v>
      </c>
      <c r="JK42" t="e">
        <f>mvarM9^2</f>
        <v>#VALUE!</v>
      </c>
      <c r="JL42" s="24" t="e">
        <f t="shared" si="114"/>
        <v>#VALUE!</v>
      </c>
      <c r="JM42" s="24" t="e">
        <f t="shared" si="115"/>
        <v>#VALUE!</v>
      </c>
      <c r="JN42" s="24" t="e">
        <f t="shared" si="116"/>
        <v>#VALUE!</v>
      </c>
      <c r="JO42">
        <v>5.5116765789642005E-7</v>
      </c>
      <c r="JP42" t="e">
        <f>bvarM3^2</f>
        <v>#VALUE!</v>
      </c>
      <c r="JQ42" t="e">
        <f>cvarM3^2</f>
        <v>#VALUE!</v>
      </c>
      <c r="JR42" t="e">
        <f>mvarM3^2</f>
        <v>#VALUE!</v>
      </c>
      <c r="JS42" s="24" t="e">
        <f t="shared" si="117"/>
        <v>#VALUE!</v>
      </c>
      <c r="JT42" s="24" t="e">
        <f t="shared" si="118"/>
        <v>#VALUE!</v>
      </c>
      <c r="JU42" s="24" t="e">
        <f t="shared" si="119"/>
        <v>#VALUE!</v>
      </c>
      <c r="JV42">
        <v>6.3907902598690997E-4</v>
      </c>
      <c r="JW42" t="e">
        <f>bvarM2*bvarM7</f>
        <v>#VALUE!</v>
      </c>
      <c r="JX42" t="e">
        <f>cvarM2*cvarM7</f>
        <v>#VALUE!</v>
      </c>
      <c r="JY42" t="e">
        <f>mvarM2*mvarM7</f>
        <v>#VALUE!</v>
      </c>
      <c r="JZ42" s="24" t="e">
        <f t="shared" si="120"/>
        <v>#VALUE!</v>
      </c>
      <c r="KA42" s="24" t="e">
        <f t="shared" si="121"/>
        <v>#VALUE!</v>
      </c>
      <c r="KB42" s="24" t="e">
        <f t="shared" si="122"/>
        <v>#VALUE!</v>
      </c>
      <c r="KC42">
        <v>2.0469672223156999E-3</v>
      </c>
      <c r="KD42" t="e">
        <f>bvarM6^2</f>
        <v>#VALUE!</v>
      </c>
      <c r="KE42" t="e">
        <f>cvarM6^2</f>
        <v>#VALUE!</v>
      </c>
      <c r="KF42" t="e">
        <f>mvarM6^2</f>
        <v>#VALUE!</v>
      </c>
      <c r="KG42" s="24" t="e">
        <f t="shared" si="123"/>
        <v>#VALUE!</v>
      </c>
      <c r="KH42" s="24" t="e">
        <f t="shared" si="124"/>
        <v>#VALUE!</v>
      </c>
      <c r="KI42" s="24" t="e">
        <f t="shared" si="125"/>
        <v>#VALUE!</v>
      </c>
      <c r="KJ42">
        <v>-1.6823974269719E-5</v>
      </c>
      <c r="KK42" t="e">
        <f>bvarM6*bvarM7</f>
        <v>#VALUE!</v>
      </c>
      <c r="KL42" t="e">
        <f>cvarM6*cvarM7</f>
        <v>#VALUE!</v>
      </c>
      <c r="KM42" t="e">
        <f>mvarM6*mvarM7</f>
        <v>#VALUE!</v>
      </c>
      <c r="KN42" s="24" t="e">
        <f t="shared" si="126"/>
        <v>#VALUE!</v>
      </c>
      <c r="KO42" s="24" t="e">
        <f t="shared" si="127"/>
        <v>#VALUE!</v>
      </c>
      <c r="KP42" s="24" t="e">
        <f t="shared" si="128"/>
        <v>#VALUE!</v>
      </c>
      <c r="KQ42">
        <v>-8.4219010827862002E-7</v>
      </c>
      <c r="KR42" t="e">
        <f>bvarM4*bvarM8</f>
        <v>#VALUE!</v>
      </c>
      <c r="KS42" t="e">
        <f>cvarM4*cvarM8</f>
        <v>#VALUE!</v>
      </c>
      <c r="KT42" t="e">
        <f>mvarM4*mvarM8</f>
        <v>#VALUE!</v>
      </c>
      <c r="KU42" s="24" t="e">
        <f t="shared" si="129"/>
        <v>#VALUE!</v>
      </c>
      <c r="KV42" s="24" t="e">
        <f t="shared" si="130"/>
        <v>#VALUE!</v>
      </c>
      <c r="KW42" s="24" t="e">
        <f t="shared" si="131"/>
        <v>#VALUE!</v>
      </c>
      <c r="KX42">
        <v>-1.3384291936209E-10</v>
      </c>
      <c r="KY42" t="e">
        <f>bvarHC1^3</f>
        <v>#VALUE!</v>
      </c>
      <c r="KZ42" t="e">
        <f>cvarHC1^3</f>
        <v>#VALUE!</v>
      </c>
      <c r="LA42" t="e">
        <f>mvarHC1^3</f>
        <v>#VALUE!</v>
      </c>
      <c r="LB42" s="24" t="e">
        <f t="shared" si="132"/>
        <v>#VALUE!</v>
      </c>
      <c r="LC42" s="24" t="e">
        <f t="shared" si="133"/>
        <v>#VALUE!</v>
      </c>
      <c r="LD42" s="24" t="e">
        <f t="shared" si="134"/>
        <v>#VALUE!</v>
      </c>
      <c r="LE42">
        <v>-1.0844779024932001E-5</v>
      </c>
      <c r="LF42" t="e">
        <f>bvarM6*bvarM7</f>
        <v>#VALUE!</v>
      </c>
      <c r="LG42" t="e">
        <f>cvarM6*cvarM7</f>
        <v>#VALUE!</v>
      </c>
      <c r="LH42" t="e">
        <f>mvarM6*mvarM7</f>
        <v>#VALUE!</v>
      </c>
      <c r="LI42" s="24" t="e">
        <f t="shared" si="135"/>
        <v>#VALUE!</v>
      </c>
      <c r="LJ42" s="24" t="e">
        <f t="shared" si="136"/>
        <v>#VALUE!</v>
      </c>
      <c r="LK42" s="24" t="e">
        <f t="shared" si="137"/>
        <v>#VALUE!</v>
      </c>
      <c r="LL42">
        <v>-3.9227485526428999E-7</v>
      </c>
      <c r="LM42" t="e">
        <f>bvarM3*bvarM4</f>
        <v>#VALUE!</v>
      </c>
      <c r="LN42" t="e">
        <f>cvarM3*cvarM4</f>
        <v>#VALUE!</v>
      </c>
      <c r="LO42" t="e">
        <f>mvarM3*mvarM4</f>
        <v>#VALUE!</v>
      </c>
      <c r="LP42" s="24" t="e">
        <f t="shared" si="138"/>
        <v>#VALUE!</v>
      </c>
      <c r="LQ42" s="24" t="e">
        <f t="shared" si="139"/>
        <v>#VALUE!</v>
      </c>
      <c r="LR42" s="24" t="e">
        <f t="shared" si="140"/>
        <v>#VALUE!</v>
      </c>
      <c r="LS42">
        <v>4.5522230561380001E-5</v>
      </c>
      <c r="LT42" t="e">
        <f>bvarM5^2</f>
        <v>#VALUE!</v>
      </c>
      <c r="LU42" t="e">
        <f>cvarM5^2</f>
        <v>#VALUE!</v>
      </c>
      <c r="LV42" t="e">
        <f>mvarM5^2</f>
        <v>#VALUE!</v>
      </c>
      <c r="LW42" s="24" t="e">
        <f t="shared" si="141"/>
        <v>#VALUE!</v>
      </c>
      <c r="LX42" s="24" t="e">
        <f t="shared" si="142"/>
        <v>#VALUE!</v>
      </c>
      <c r="LY42" s="24" t="e">
        <f t="shared" si="143"/>
        <v>#VALUE!</v>
      </c>
      <c r="LZ42">
        <v>-2.0426317258214999E-6</v>
      </c>
      <c r="MA42" t="e">
        <f>bvarM2*bvarM6</f>
        <v>#VALUE!</v>
      </c>
      <c r="MB42" t="e">
        <f>cvarM2*cvarM6</f>
        <v>#VALUE!</v>
      </c>
      <c r="MC42" t="e">
        <f>mvarM2*mvarM6</f>
        <v>#VALUE!</v>
      </c>
      <c r="MD42" s="24" t="e">
        <f t="shared" si="144"/>
        <v>#VALUE!</v>
      </c>
      <c r="ME42" s="24" t="e">
        <f t="shared" si="145"/>
        <v>#VALUE!</v>
      </c>
      <c r="MF42" s="24" t="e">
        <f t="shared" si="146"/>
        <v>#VALUE!</v>
      </c>
      <c r="MG42">
        <v>7.6902761599868005E-4</v>
      </c>
      <c r="MH42" t="e">
        <f>bvarM2*bvarM7</f>
        <v>#VALUE!</v>
      </c>
      <c r="MI42" t="e">
        <f>cvarM2*cvarM7</f>
        <v>#VALUE!</v>
      </c>
      <c r="MJ42" t="e">
        <f>mvarM2*mvarM7</f>
        <v>#VALUE!</v>
      </c>
      <c r="MK42" s="24" t="e">
        <f t="shared" si="147"/>
        <v>#VALUE!</v>
      </c>
      <c r="ML42" s="24" t="e">
        <f t="shared" si="148"/>
        <v>#VALUE!</v>
      </c>
      <c r="MM42" s="24" t="e">
        <f t="shared" si="149"/>
        <v>#VALUE!</v>
      </c>
      <c r="MN42">
        <v>-2.5332293608800001E-3</v>
      </c>
      <c r="MO42" t="e">
        <f>bvarM7^2</f>
        <v>#VALUE!</v>
      </c>
      <c r="MP42" t="e">
        <f>cvarM7^2</f>
        <v>#VALUE!</v>
      </c>
      <c r="MQ42" t="e">
        <f>mvarM7^2</f>
        <v>#VALUE!</v>
      </c>
      <c r="MR42" s="24" t="e">
        <f t="shared" si="150"/>
        <v>#VALUE!</v>
      </c>
      <c r="MS42" s="24" t="e">
        <f t="shared" si="151"/>
        <v>#VALUE!</v>
      </c>
      <c r="MT42" s="24" t="e">
        <f t="shared" si="152"/>
        <v>#VALUE!</v>
      </c>
      <c r="MU42">
        <v>-5.939506422178E-6</v>
      </c>
      <c r="MV42" t="e">
        <f>bvarM8*bvarM9</f>
        <v>#VALUE!</v>
      </c>
      <c r="MW42" t="e">
        <f>cvarM8*cvarM9</f>
        <v>#VALUE!</v>
      </c>
      <c r="MX42" t="e">
        <f>mvarM8*mvarM9</f>
        <v>#VALUE!</v>
      </c>
      <c r="MY42" s="24" t="e">
        <f t="shared" si="153"/>
        <v>#VALUE!</v>
      </c>
      <c r="MZ42" s="24" t="e">
        <f t="shared" si="154"/>
        <v>#VALUE!</v>
      </c>
      <c r="NA42" s="24" t="e">
        <f t="shared" si="155"/>
        <v>#VALUE!</v>
      </c>
      <c r="NB42">
        <v>1.2670470083236999E-6</v>
      </c>
      <c r="NC42" t="e">
        <f>bvarM4*bvarM8</f>
        <v>#VALUE!</v>
      </c>
      <c r="ND42" t="e">
        <f>cvarM4*cvarM8</f>
        <v>#VALUE!</v>
      </c>
      <c r="NE42" t="e">
        <f>mvarM4*mvarM8</f>
        <v>#VALUE!</v>
      </c>
      <c r="NF42" s="24" t="e">
        <f t="shared" si="156"/>
        <v>#VALUE!</v>
      </c>
      <c r="NG42" s="24" t="e">
        <f t="shared" si="157"/>
        <v>#VALUE!</v>
      </c>
      <c r="NH42" s="24" t="e">
        <f t="shared" si="158"/>
        <v>#VALUE!</v>
      </c>
      <c r="NI42">
        <v>5.9102950870745001E-5</v>
      </c>
      <c r="NJ42" t="e">
        <f>bvarM6*bvarM9</f>
        <v>#VALUE!</v>
      </c>
      <c r="NK42" t="e">
        <f>cvarM6*cvarM9</f>
        <v>#VALUE!</v>
      </c>
      <c r="NL42" t="e">
        <f>mvarM6*mvarM9</f>
        <v>#VALUE!</v>
      </c>
      <c r="NM42" s="24" t="e">
        <f t="shared" si="159"/>
        <v>#VALUE!</v>
      </c>
      <c r="NN42" s="24" t="e">
        <f t="shared" si="160"/>
        <v>#VALUE!</v>
      </c>
      <c r="NO42" s="24" t="e">
        <f t="shared" si="161"/>
        <v>#VALUE!</v>
      </c>
      <c r="NP42">
        <v>3.5042299084813001E-6</v>
      </c>
      <c r="NQ42" t="e">
        <f>bvarM5*bvarM7</f>
        <v>#VALUE!</v>
      </c>
      <c r="NR42" t="e">
        <f>cvarM5*cvarM7</f>
        <v>#VALUE!</v>
      </c>
      <c r="NS42" t="e">
        <f>mvarM5*mvarM7</f>
        <v>#VALUE!</v>
      </c>
      <c r="NT42" s="24" t="e">
        <f t="shared" si="162"/>
        <v>#VALUE!</v>
      </c>
      <c r="NU42" s="24" t="e">
        <f t="shared" si="163"/>
        <v>#VALUE!</v>
      </c>
      <c r="NV42" s="24" t="e">
        <f t="shared" si="164"/>
        <v>#VALUE!</v>
      </c>
      <c r="NW42">
        <v>4.6867043627116998E-8</v>
      </c>
      <c r="NX42" t="e">
        <f>bvarM4*bvarM9</f>
        <v>#VALUE!</v>
      </c>
      <c r="NY42" t="e">
        <f>cvarM4*cvarM9</f>
        <v>#VALUE!</v>
      </c>
      <c r="NZ42" t="e">
        <f>mvarM4*mvarM9</f>
        <v>#VALUE!</v>
      </c>
      <c r="OA42" s="24" t="e">
        <f t="shared" si="165"/>
        <v>#VALUE!</v>
      </c>
      <c r="OB42" s="24" t="e">
        <f t="shared" si="166"/>
        <v>#VALUE!</v>
      </c>
      <c r="OC42" s="24" t="e">
        <f t="shared" si="167"/>
        <v>#VALUE!</v>
      </c>
      <c r="OD42">
        <v>-5.1273327743007998E-3</v>
      </c>
      <c r="OE42" t="e">
        <f>bvarM9^2</f>
        <v>#VALUE!</v>
      </c>
      <c r="OF42" t="e">
        <f>cvarM9^2</f>
        <v>#VALUE!</v>
      </c>
      <c r="OG42" t="e">
        <f>mvarM9^2</f>
        <v>#VALUE!</v>
      </c>
      <c r="OH42" s="24" t="e">
        <f t="shared" si="168"/>
        <v>#VALUE!</v>
      </c>
      <c r="OI42" s="24" t="e">
        <f t="shared" si="169"/>
        <v>#VALUE!</v>
      </c>
      <c r="OJ42" s="24" t="e">
        <f t="shared" si="170"/>
        <v>#VALUE!</v>
      </c>
      <c r="OK42">
        <v>4.9392686689112996E-6</v>
      </c>
      <c r="OL42" t="e">
        <f>bvarM4*bvarM8</f>
        <v>#VALUE!</v>
      </c>
      <c r="OM42" t="e">
        <f>cvarM4*cvarM8</f>
        <v>#VALUE!</v>
      </c>
      <c r="ON42" t="e">
        <f>mvarM4*mvarM8</f>
        <v>#VALUE!</v>
      </c>
      <c r="OO42" s="24" t="e">
        <f t="shared" si="171"/>
        <v>#VALUE!</v>
      </c>
      <c r="OP42" s="24" t="e">
        <f t="shared" si="172"/>
        <v>#VALUE!</v>
      </c>
      <c r="OQ42" s="24" t="e">
        <f t="shared" si="173"/>
        <v>#VALUE!</v>
      </c>
      <c r="OR42">
        <v>-0.17220815341392001</v>
      </c>
      <c r="OS42" t="e">
        <f>bvarM1*bvarM8</f>
        <v>#VALUE!</v>
      </c>
      <c r="OT42" t="e">
        <f>cvarM1*cvarM8</f>
        <v>#VALUE!</v>
      </c>
      <c r="OU42" t="e">
        <f>mvarM1*mvarM8</f>
        <v>#VALUE!</v>
      </c>
      <c r="OV42" s="24" t="e">
        <f t="shared" si="174"/>
        <v>#VALUE!</v>
      </c>
      <c r="OW42" s="24" t="e">
        <f t="shared" si="175"/>
        <v>#VALUE!</v>
      </c>
      <c r="OX42" s="24" t="e">
        <f t="shared" si="176"/>
        <v>#VALUE!</v>
      </c>
      <c r="OY42">
        <v>1.5705123533682999E-3</v>
      </c>
      <c r="OZ42" t="e">
        <f>bvarM6^2</f>
        <v>#VALUE!</v>
      </c>
      <c r="PA42" t="e">
        <f>cvarM6^2</f>
        <v>#VALUE!</v>
      </c>
      <c r="PB42" t="e">
        <f>mvarM6^2</f>
        <v>#VALUE!</v>
      </c>
      <c r="PC42" s="24" t="e">
        <f t="shared" si="177"/>
        <v>#VALUE!</v>
      </c>
      <c r="PD42" s="24" t="e">
        <f t="shared" si="178"/>
        <v>#VALUE!</v>
      </c>
      <c r="PE42" s="24" t="e">
        <f t="shared" si="179"/>
        <v>#VALUE!</v>
      </c>
      <c r="PF42">
        <v>-1.6982889236002999E-6</v>
      </c>
      <c r="PG42" t="e">
        <f>bvarM2*bvarM4</f>
        <v>#VALUE!</v>
      </c>
      <c r="PH42" t="e">
        <f>cvarM2*cvarM4</f>
        <v>#VALUE!</v>
      </c>
      <c r="PI42" t="e">
        <f>mvarM2*mvarM4</f>
        <v>#VALUE!</v>
      </c>
      <c r="PJ42" s="24" t="e">
        <f t="shared" si="180"/>
        <v>#VALUE!</v>
      </c>
      <c r="PK42" s="24" t="e">
        <f t="shared" si="181"/>
        <v>#VALUE!</v>
      </c>
      <c r="PL42" s="24" t="e">
        <f t="shared" si="182"/>
        <v>#VALUE!</v>
      </c>
      <c r="PM42">
        <v>-3.9433486700368002E-7</v>
      </c>
      <c r="PN42" t="e">
        <f>bvarM5*bvarM6</f>
        <v>#VALUE!</v>
      </c>
      <c r="PO42" t="e">
        <f>cvarM5*cvarM6</f>
        <v>#VALUE!</v>
      </c>
      <c r="PP42" t="e">
        <f>mvarM5*mvarM6</f>
        <v>#VALUE!</v>
      </c>
      <c r="PQ42" s="24" t="e">
        <f t="shared" si="183"/>
        <v>#VALUE!</v>
      </c>
      <c r="PR42" s="24" t="e">
        <f t="shared" si="184"/>
        <v>#VALUE!</v>
      </c>
      <c r="PS42" s="24" t="e">
        <f t="shared" si="185"/>
        <v>#VALUE!</v>
      </c>
      <c r="PT42">
        <v>-1.3691057038611E-4</v>
      </c>
      <c r="PU42" t="e">
        <f>bvarM8^2</f>
        <v>#VALUE!</v>
      </c>
      <c r="PV42" t="e">
        <f>cvarM8^2</f>
        <v>#VALUE!</v>
      </c>
      <c r="PW42" t="e">
        <f>mvarM8^2</f>
        <v>#VALUE!</v>
      </c>
      <c r="PX42" s="24" t="e">
        <f t="shared" si="186"/>
        <v>#VALUE!</v>
      </c>
      <c r="PY42" s="24" t="e">
        <f t="shared" si="187"/>
        <v>#VALUE!</v>
      </c>
      <c r="PZ42" s="24" t="e">
        <f t="shared" si="188"/>
        <v>#VALUE!</v>
      </c>
      <c r="QA42">
        <v>2.0711275308394998E-9</v>
      </c>
      <c r="QB42" t="e">
        <f>bvarHC1^2</f>
        <v>#VALUE!</v>
      </c>
      <c r="QC42" t="e">
        <f>cvarHC1^2</f>
        <v>#VALUE!</v>
      </c>
      <c r="QD42" t="e">
        <f>mvarHC1^2</f>
        <v>#VALUE!</v>
      </c>
      <c r="QE42" s="24" t="e">
        <f t="shared" si="189"/>
        <v>#VALUE!</v>
      </c>
      <c r="QF42" s="24" t="e">
        <f t="shared" si="190"/>
        <v>#VALUE!</v>
      </c>
      <c r="QG42" s="24" t="e">
        <f t="shared" si="191"/>
        <v>#VALUE!</v>
      </c>
      <c r="QH42">
        <v>1.5203786325555999E-6</v>
      </c>
      <c r="QI42" t="e">
        <f>bvarM3*bvarM6</f>
        <v>#VALUE!</v>
      </c>
      <c r="QJ42" t="e">
        <f>cvarM3*cvarM6</f>
        <v>#VALUE!</v>
      </c>
      <c r="QK42" t="e">
        <f>mvarM3*mvarM6</f>
        <v>#VALUE!</v>
      </c>
      <c r="QL42" s="24" t="e">
        <f t="shared" si="192"/>
        <v>#VALUE!</v>
      </c>
      <c r="QM42" s="24" t="e">
        <f t="shared" si="193"/>
        <v>#VALUE!</v>
      </c>
      <c r="QN42" s="24" t="e">
        <f t="shared" si="194"/>
        <v>#VALUE!</v>
      </c>
      <c r="QO42">
        <v>-1.2390045120708E-2</v>
      </c>
      <c r="QP42" t="e">
        <f>bvarM9^2</f>
        <v>#VALUE!</v>
      </c>
      <c r="QQ42" t="e">
        <f>cvarM9^2</f>
        <v>#VALUE!</v>
      </c>
      <c r="QR42" t="e">
        <f>mvarM9^2</f>
        <v>#VALUE!</v>
      </c>
      <c r="QS42" s="24" t="e">
        <f t="shared" si="195"/>
        <v>#VALUE!</v>
      </c>
      <c r="QT42" s="24" t="e">
        <f t="shared" si="196"/>
        <v>#VALUE!</v>
      </c>
      <c r="QU42" s="24" t="e">
        <f t="shared" si="197"/>
        <v>#VALUE!</v>
      </c>
      <c r="QV42">
        <v>-4.1204589253927003E-6</v>
      </c>
      <c r="QW42" t="e">
        <f>bvarM3*bvarM8</f>
        <v>#VALUE!</v>
      </c>
      <c r="QX42" t="e">
        <f>cvarM3*cvarM8</f>
        <v>#VALUE!</v>
      </c>
      <c r="QY42" t="e">
        <f>mvarM3*mvarM8</f>
        <v>#VALUE!</v>
      </c>
      <c r="QZ42" s="24" t="e">
        <f t="shared" si="198"/>
        <v>#VALUE!</v>
      </c>
      <c r="RA42" s="24" t="e">
        <f t="shared" si="199"/>
        <v>#VALUE!</v>
      </c>
      <c r="RB42" s="24" t="e">
        <f t="shared" si="200"/>
        <v>#VALUE!</v>
      </c>
      <c r="RC42">
        <v>8.9525830527382995E-7</v>
      </c>
      <c r="RD42" t="e">
        <f>bvarM4*bvarM6</f>
        <v>#VALUE!</v>
      </c>
      <c r="RE42" t="e">
        <f>cvarM4*cvarM6</f>
        <v>#VALUE!</v>
      </c>
      <c r="RF42" t="e">
        <f>mvarM4*mvarM6</f>
        <v>#VALUE!</v>
      </c>
      <c r="RG42" s="24" t="e">
        <f t="shared" si="201"/>
        <v>#VALUE!</v>
      </c>
      <c r="RH42" s="24" t="e">
        <f t="shared" si="202"/>
        <v>#VALUE!</v>
      </c>
      <c r="RI42" s="24" t="e">
        <f t="shared" si="203"/>
        <v>#VALUE!</v>
      </c>
      <c r="RJ42">
        <v>-5.6650535232036998E-6</v>
      </c>
      <c r="RK42" t="e">
        <f>bvarM4^3</f>
        <v>#VALUE!</v>
      </c>
      <c r="RL42" t="e">
        <f>cvarM4^3</f>
        <v>#VALUE!</v>
      </c>
      <c r="RM42" t="e">
        <f>mvarM4^3</f>
        <v>#VALUE!</v>
      </c>
      <c r="RN42" s="24" t="e">
        <f t="shared" si="204"/>
        <v>#VALUE!</v>
      </c>
      <c r="RO42" s="24" t="e">
        <f t="shared" si="205"/>
        <v>#VALUE!</v>
      </c>
      <c r="RP42" s="24" t="e">
        <f t="shared" si="206"/>
        <v>#VALUE!</v>
      </c>
      <c r="RQ42">
        <v>1.6582498110325999E-7</v>
      </c>
      <c r="RR42" t="e">
        <f>bvarM3*bvarM9</f>
        <v>#VALUE!</v>
      </c>
      <c r="RS42" t="e">
        <f>cvarM3*cvarM9</f>
        <v>#VALUE!</v>
      </c>
      <c r="RT42" t="e">
        <f>mvarM3*mvarM9</f>
        <v>#VALUE!</v>
      </c>
      <c r="RU42" s="24" t="e">
        <f t="shared" si="207"/>
        <v>#VALUE!</v>
      </c>
      <c r="RV42" s="24" t="e">
        <f t="shared" si="208"/>
        <v>#VALUE!</v>
      </c>
      <c r="RW42" s="24" t="e">
        <f t="shared" si="209"/>
        <v>#VALUE!</v>
      </c>
      <c r="RX42">
        <v>0.17216779296415</v>
      </c>
      <c r="RY42" t="e">
        <f>bvarM1*bvarM6</f>
        <v>#VALUE!</v>
      </c>
      <c r="RZ42" t="e">
        <f>cvarM1*cvarM6</f>
        <v>#VALUE!</v>
      </c>
      <c r="SA42" t="e">
        <f>mvarM1*mvarM6</f>
        <v>#VALUE!</v>
      </c>
      <c r="SB42" s="24" t="e">
        <f t="shared" si="210"/>
        <v>#VALUE!</v>
      </c>
      <c r="SC42" s="24" t="e">
        <f t="shared" si="211"/>
        <v>#VALUE!</v>
      </c>
      <c r="SD42" s="24" t="e">
        <f t="shared" si="212"/>
        <v>#VALUE!</v>
      </c>
      <c r="SE42">
        <v>-1.056817331438E-2</v>
      </c>
      <c r="SF42" t="e">
        <f>bvarM9^2</f>
        <v>#VALUE!</v>
      </c>
      <c r="SG42" t="e">
        <f>cvarM9^2</f>
        <v>#VALUE!</v>
      </c>
      <c r="SH42" t="e">
        <f>mvarM9^2</f>
        <v>#VALUE!</v>
      </c>
      <c r="SI42" s="24" t="e">
        <f t="shared" si="213"/>
        <v>#VALUE!</v>
      </c>
      <c r="SJ42" s="24" t="e">
        <f t="shared" si="214"/>
        <v>#VALUE!</v>
      </c>
      <c r="SK42" s="24" t="e">
        <f t="shared" si="215"/>
        <v>#VALUE!</v>
      </c>
      <c r="SL42">
        <v>-1.9347298026902002E-5</v>
      </c>
      <c r="SM42" t="e">
        <f>bvarM6*bvarM7</f>
        <v>#VALUE!</v>
      </c>
      <c r="SN42" t="e">
        <f>cvarM6*cvarM7</f>
        <v>#VALUE!</v>
      </c>
      <c r="SO42" t="e">
        <f>mvarM6*mvarM7</f>
        <v>#VALUE!</v>
      </c>
      <c r="SP42" s="24" t="e">
        <f t="shared" si="216"/>
        <v>#VALUE!</v>
      </c>
      <c r="SQ42" s="24" t="e">
        <f t="shared" si="217"/>
        <v>#VALUE!</v>
      </c>
      <c r="SR42" s="24" t="e">
        <f t="shared" si="218"/>
        <v>#VALUE!</v>
      </c>
      <c r="SS42">
        <v>2.8505252855635998E-6</v>
      </c>
      <c r="ST42" t="e">
        <f>bvarM5*bvarM9</f>
        <v>#VALUE!</v>
      </c>
      <c r="SU42" t="e">
        <f>cvarM5*cvarM9</f>
        <v>#VALUE!</v>
      </c>
      <c r="SV42" t="e">
        <f>mvarM5*mvarM9</f>
        <v>#VALUE!</v>
      </c>
      <c r="SW42" s="24" t="e">
        <f t="shared" si="219"/>
        <v>#VALUE!</v>
      </c>
      <c r="SX42" s="24" t="e">
        <f t="shared" si="220"/>
        <v>#VALUE!</v>
      </c>
      <c r="SY42" s="24" t="e">
        <f t="shared" si="221"/>
        <v>#VALUE!</v>
      </c>
      <c r="SZ42">
        <v>1.2908055407130001E-5</v>
      </c>
      <c r="TA42" t="e">
        <f>bvarM5*bvarM9</f>
        <v>#VALUE!</v>
      </c>
      <c r="TB42" t="e">
        <f>cvarM5*cvarM9</f>
        <v>#VALUE!</v>
      </c>
      <c r="TC42" t="e">
        <f>mvarM5*mvarM9</f>
        <v>#VALUE!</v>
      </c>
      <c r="TD42" s="24" t="e">
        <f t="shared" si="222"/>
        <v>#VALUE!</v>
      </c>
      <c r="TE42" s="24" t="e">
        <f t="shared" si="223"/>
        <v>#VALUE!</v>
      </c>
      <c r="TF42" s="24" t="e">
        <f t="shared" si="224"/>
        <v>#VALUE!</v>
      </c>
      <c r="TK42" s="24">
        <f t="shared" si="225"/>
        <v>0</v>
      </c>
      <c r="TL42" s="24">
        <f t="shared" si="226"/>
        <v>0</v>
      </c>
      <c r="TM42" s="24">
        <f t="shared" si="227"/>
        <v>0</v>
      </c>
      <c r="TN42">
        <v>-4.9978770476886999E-6</v>
      </c>
      <c r="TO42" t="e">
        <f>bvarM3*bvarM6</f>
        <v>#VALUE!</v>
      </c>
      <c r="TP42" t="e">
        <f>cvarM3*cvarM6</f>
        <v>#VALUE!</v>
      </c>
      <c r="TQ42" t="e">
        <f>mvarM3*mvarM6</f>
        <v>#VALUE!</v>
      </c>
      <c r="TR42" s="24" t="e">
        <f t="shared" si="228"/>
        <v>#VALUE!</v>
      </c>
      <c r="TS42" s="24" t="e">
        <f t="shared" si="229"/>
        <v>#VALUE!</v>
      </c>
      <c r="TT42" s="24" t="e">
        <f t="shared" si="230"/>
        <v>#VALUE!</v>
      </c>
      <c r="TU42">
        <v>-1.8874347336808999E-5</v>
      </c>
      <c r="TV42" t="e">
        <f>bvarM3*bvarM7</f>
        <v>#VALUE!</v>
      </c>
      <c r="TW42" t="e">
        <f>cvarM3*cvarM7</f>
        <v>#VALUE!</v>
      </c>
      <c r="TX42" t="e">
        <f>mvarM3*mvarM7</f>
        <v>#VALUE!</v>
      </c>
      <c r="TY42" s="24" t="e">
        <f t="shared" si="231"/>
        <v>#VALUE!</v>
      </c>
      <c r="TZ42" s="24" t="e">
        <f t="shared" si="232"/>
        <v>#VALUE!</v>
      </c>
      <c r="UA42" s="24" t="e">
        <f t="shared" si="233"/>
        <v>#VALUE!</v>
      </c>
      <c r="UB42">
        <v>4.2869687641694001E-9</v>
      </c>
      <c r="UC42" t="e">
        <f>bvarM4^2</f>
        <v>#VALUE!</v>
      </c>
      <c r="UD42" t="e">
        <f>cvarM4^2</f>
        <v>#VALUE!</v>
      </c>
      <c r="UE42" t="e">
        <f>mvarM4^2</f>
        <v>#VALUE!</v>
      </c>
      <c r="UF42" s="24" t="e">
        <f t="shared" si="234"/>
        <v>#VALUE!</v>
      </c>
      <c r="UG42" s="24" t="e">
        <f t="shared" si="235"/>
        <v>#VALUE!</v>
      </c>
      <c r="UH42" s="24" t="e">
        <f t="shared" si="236"/>
        <v>#VALUE!</v>
      </c>
      <c r="UI42">
        <v>6.7790681894909002E-6</v>
      </c>
      <c r="UJ42" t="e">
        <f>bvarM4*bvarM5</f>
        <v>#VALUE!</v>
      </c>
      <c r="UK42" t="e">
        <f>cvarM4*cvarM5</f>
        <v>#VALUE!</v>
      </c>
      <c r="UL42" t="e">
        <f>mvarM4*mvarM5</f>
        <v>#VALUE!</v>
      </c>
      <c r="UM42" s="24" t="e">
        <f t="shared" si="237"/>
        <v>#VALUE!</v>
      </c>
      <c r="UN42" s="24" t="e">
        <f t="shared" si="238"/>
        <v>#VALUE!</v>
      </c>
      <c r="UO42" s="24" t="e">
        <f t="shared" si="239"/>
        <v>#VALUE!</v>
      </c>
      <c r="UP42">
        <v>-1.078094314472E-5</v>
      </c>
      <c r="UQ42" t="e">
        <f>bvarM3*bvarM6</f>
        <v>#VALUE!</v>
      </c>
      <c r="UR42" t="e">
        <f>cvarM3*cvarM6</f>
        <v>#VALUE!</v>
      </c>
      <c r="US42" t="e">
        <f>mvarM3*mvarM6</f>
        <v>#VALUE!</v>
      </c>
      <c r="UT42" s="24" t="e">
        <f t="shared" si="240"/>
        <v>#VALUE!</v>
      </c>
      <c r="UU42" s="24" t="e">
        <f t="shared" si="241"/>
        <v>#VALUE!</v>
      </c>
      <c r="UV42" s="24" t="e">
        <f t="shared" si="242"/>
        <v>#VALUE!</v>
      </c>
      <c r="UW42">
        <v>-2.0858640344971999E-9</v>
      </c>
      <c r="UX42" t="e">
        <f>bvarM5^2</f>
        <v>#VALUE!</v>
      </c>
      <c r="UY42" t="e">
        <f>cvarM5^2</f>
        <v>#VALUE!</v>
      </c>
      <c r="UZ42" t="e">
        <f>mvarM5^2</f>
        <v>#VALUE!</v>
      </c>
      <c r="VA42" s="24" t="e">
        <f t="shared" si="243"/>
        <v>#VALUE!</v>
      </c>
      <c r="VB42" s="24" t="e">
        <f t="shared" si="244"/>
        <v>#VALUE!</v>
      </c>
      <c r="VC42" s="24" t="e">
        <f t="shared" si="245"/>
        <v>#VALUE!</v>
      </c>
      <c r="VD42">
        <v>-1.1629910971714001E-5</v>
      </c>
      <c r="VE42" t="e">
        <f>bvarM4*bvarM7</f>
        <v>#VALUE!</v>
      </c>
      <c r="VF42" t="e">
        <f>cvarM4*cvarM7</f>
        <v>#VALUE!</v>
      </c>
      <c r="VG42" t="e">
        <f>mvarM4*mvarM7</f>
        <v>#VALUE!</v>
      </c>
      <c r="VH42" s="24" t="e">
        <f t="shared" si="246"/>
        <v>#VALUE!</v>
      </c>
      <c r="VI42" s="24" t="e">
        <f t="shared" si="247"/>
        <v>#VALUE!</v>
      </c>
      <c r="VJ42" s="24" t="e">
        <f t="shared" si="248"/>
        <v>#VALUE!</v>
      </c>
      <c r="VK42">
        <v>-2.2339419139825001E-5</v>
      </c>
      <c r="VL42" t="e">
        <f>bvarM3*bvarM7</f>
        <v>#VALUE!</v>
      </c>
      <c r="VM42" t="e">
        <f>cvarM3*cvarM7</f>
        <v>#VALUE!</v>
      </c>
      <c r="VN42" t="e">
        <f>mvarM3*mvarM7</f>
        <v>#VALUE!</v>
      </c>
      <c r="VO42" s="24" t="e">
        <f t="shared" si="249"/>
        <v>#VALUE!</v>
      </c>
      <c r="VP42" s="24" t="e">
        <f t="shared" si="250"/>
        <v>#VALUE!</v>
      </c>
      <c r="VQ42" s="24" t="e">
        <f t="shared" si="251"/>
        <v>#VALUE!</v>
      </c>
      <c r="VR42">
        <v>4.4764386541232E-12</v>
      </c>
      <c r="VS42" t="e">
        <f>bvarHC1^2</f>
        <v>#VALUE!</v>
      </c>
      <c r="VT42" t="e">
        <f>cvarHC1^2</f>
        <v>#VALUE!</v>
      </c>
      <c r="VU42" t="e">
        <f>mvarHC1^2</f>
        <v>#VALUE!</v>
      </c>
      <c r="VV42" s="24" t="e">
        <f t="shared" si="252"/>
        <v>#VALUE!</v>
      </c>
      <c r="VW42" s="24" t="e">
        <f t="shared" si="253"/>
        <v>#VALUE!</v>
      </c>
      <c r="VX42" s="24" t="e">
        <f t="shared" si="254"/>
        <v>#VALUE!</v>
      </c>
      <c r="VY42">
        <v>-2.3328156543586E-5</v>
      </c>
      <c r="VZ42" t="e">
        <f>bvarM7*bvarM9</f>
        <v>#VALUE!</v>
      </c>
      <c r="WA42" t="e">
        <f>cvarM7*cvarM9</f>
        <v>#VALUE!</v>
      </c>
      <c r="WB42" t="e">
        <f>mvarM7*mvarM9</f>
        <v>#VALUE!</v>
      </c>
      <c r="WC42" s="24" t="e">
        <f t="shared" si="255"/>
        <v>#VALUE!</v>
      </c>
      <c r="WD42" s="24" t="e">
        <f t="shared" si="256"/>
        <v>#VALUE!</v>
      </c>
      <c r="WE42" s="24" t="e">
        <f t="shared" si="257"/>
        <v>#VALUE!</v>
      </c>
      <c r="WF42">
        <v>-2.6899146662250999E-5</v>
      </c>
      <c r="WG42" t="e">
        <f>bvarM4*bvarM7</f>
        <v>#VALUE!</v>
      </c>
      <c r="WH42" t="e">
        <f>cvarM4*cvarM7</f>
        <v>#VALUE!</v>
      </c>
      <c r="WI42" t="e">
        <f>mvarM4*mvarM7</f>
        <v>#VALUE!</v>
      </c>
      <c r="WJ42" s="24" t="e">
        <f t="shared" si="258"/>
        <v>#VALUE!</v>
      </c>
      <c r="WK42" s="24" t="e">
        <f t="shared" si="259"/>
        <v>#VALUE!</v>
      </c>
      <c r="WL42" s="24" t="e">
        <f t="shared" si="260"/>
        <v>#VALUE!</v>
      </c>
      <c r="WM42"/>
      <c r="WN42"/>
      <c r="WO42"/>
      <c r="WP42"/>
      <c r="WQ42" s="24">
        <f t="shared" si="261"/>
        <v>0</v>
      </c>
      <c r="WR42" s="24">
        <f t="shared" si="262"/>
        <v>0</v>
      </c>
      <c r="WS42" s="24">
        <f t="shared" si="263"/>
        <v>0</v>
      </c>
      <c r="WT42">
        <v>-2.1851652855269999E-5</v>
      </c>
      <c r="WU42" t="e">
        <f>bvarM4*bvarM7</f>
        <v>#VALUE!</v>
      </c>
      <c r="WV42" t="e">
        <f>cvarM4*cvarM7</f>
        <v>#VALUE!</v>
      </c>
      <c r="WW42" t="e">
        <f>mvarM4*mvarM7</f>
        <v>#VALUE!</v>
      </c>
      <c r="WX42" s="24" t="e">
        <f t="shared" si="264"/>
        <v>#VALUE!</v>
      </c>
      <c r="WY42" s="24" t="e">
        <f t="shared" si="265"/>
        <v>#VALUE!</v>
      </c>
      <c r="WZ42" s="24" t="e">
        <f t="shared" si="266"/>
        <v>#VALUE!</v>
      </c>
      <c r="XA42">
        <v>-2.8068933474738001E-5</v>
      </c>
      <c r="XB42" t="e">
        <f>bvarM3*bvarM7</f>
        <v>#VALUE!</v>
      </c>
      <c r="XC42" t="e">
        <f>cvarM3*cvarM7</f>
        <v>#VALUE!</v>
      </c>
      <c r="XD42" t="e">
        <f>mvarM3*mvarM7</f>
        <v>#VALUE!</v>
      </c>
      <c r="XE42" s="24" t="e">
        <f t="shared" si="267"/>
        <v>#VALUE!</v>
      </c>
      <c r="XF42" s="24" t="e">
        <f t="shared" si="268"/>
        <v>#VALUE!</v>
      </c>
      <c r="XG42" s="24" t="e">
        <f t="shared" si="269"/>
        <v>#VALUE!</v>
      </c>
      <c r="XH42">
        <v>-3.0620855499882002E-7</v>
      </c>
      <c r="XI42" t="e">
        <f>bvarM7^2</f>
        <v>#VALUE!</v>
      </c>
      <c r="XJ42" t="e">
        <f>cvarM7^2</f>
        <v>#VALUE!</v>
      </c>
      <c r="XK42" t="e">
        <f>mvarM7^2</f>
        <v>#VALUE!</v>
      </c>
      <c r="XL42" s="24" t="e">
        <f t="shared" si="270"/>
        <v>#VALUE!</v>
      </c>
      <c r="XM42" s="24" t="e">
        <f t="shared" si="271"/>
        <v>#VALUE!</v>
      </c>
      <c r="XN42" s="24" t="e">
        <f t="shared" si="272"/>
        <v>#VALUE!</v>
      </c>
      <c r="XO42">
        <v>5.8621590975887998E-5</v>
      </c>
      <c r="XP42" t="e">
        <f>bvarM5*bvarM7</f>
        <v>#VALUE!</v>
      </c>
      <c r="XQ42" t="e">
        <f>cvarM5*cvarM7</f>
        <v>#VALUE!</v>
      </c>
      <c r="XR42" t="e">
        <f>mvarM5*mvarM7</f>
        <v>#VALUE!</v>
      </c>
      <c r="XS42" s="24" t="e">
        <f t="shared" si="273"/>
        <v>#VALUE!</v>
      </c>
      <c r="XT42" s="24" t="e">
        <f t="shared" si="274"/>
        <v>#VALUE!</v>
      </c>
      <c r="XU42" s="24" t="e">
        <f t="shared" si="275"/>
        <v>#VALUE!</v>
      </c>
      <c r="XV42">
        <v>2.6583023936279001E-5</v>
      </c>
      <c r="XW42" t="e">
        <f>bvarM6*bvarM9</f>
        <v>#VALUE!</v>
      </c>
      <c r="XX42" t="e">
        <f>cvarM6*cvarM9</f>
        <v>#VALUE!</v>
      </c>
      <c r="XY42" t="e">
        <f>mvarM6*mvarM9</f>
        <v>#VALUE!</v>
      </c>
      <c r="XZ42" s="24" t="e">
        <f t="shared" si="276"/>
        <v>#VALUE!</v>
      </c>
      <c r="YA42" s="24" t="e">
        <f t="shared" si="277"/>
        <v>#VALUE!</v>
      </c>
      <c r="YB42" s="24" t="e">
        <f t="shared" si="278"/>
        <v>#VALUE!</v>
      </c>
      <c r="YC42">
        <v>4.9340614506062998E-8</v>
      </c>
      <c r="YD42" t="e">
        <f>bvarM6^2</f>
        <v>#VALUE!</v>
      </c>
      <c r="YE42" t="e">
        <f>cvarM6^2</f>
        <v>#VALUE!</v>
      </c>
      <c r="YF42" t="e">
        <f>mvarM6^2</f>
        <v>#VALUE!</v>
      </c>
      <c r="YG42" s="24" t="e">
        <f t="shared" si="279"/>
        <v>#VALUE!</v>
      </c>
      <c r="YH42" s="24" t="e">
        <f t="shared" si="280"/>
        <v>#VALUE!</v>
      </c>
      <c r="YI42" s="24" t="e">
        <f t="shared" si="281"/>
        <v>#VALUE!</v>
      </c>
      <c r="YJ42">
        <v>-2.6334900267475001E-6</v>
      </c>
      <c r="YK42" t="e">
        <f>bvarM4*bvarM6</f>
        <v>#VALUE!</v>
      </c>
      <c r="YL42" t="e">
        <f>cvarM4*cvarM6</f>
        <v>#VALUE!</v>
      </c>
      <c r="YM42" t="e">
        <f>mvarM4*mvarM6</f>
        <v>#VALUE!</v>
      </c>
      <c r="YN42" s="24" t="e">
        <f t="shared" si="282"/>
        <v>#VALUE!</v>
      </c>
      <c r="YO42" s="24" t="e">
        <f t="shared" si="283"/>
        <v>#VALUE!</v>
      </c>
      <c r="YP42" s="24" t="e">
        <f t="shared" si="284"/>
        <v>#VALUE!</v>
      </c>
      <c r="YQ42">
        <v>-2.7084065743629999E-5</v>
      </c>
      <c r="YR42" t="e">
        <f>bvarM3*bvarM7</f>
        <v>#VALUE!</v>
      </c>
      <c r="YS42" t="e">
        <f>cvarM3*cvarM7</f>
        <v>#VALUE!</v>
      </c>
      <c r="YT42" t="e">
        <f>mvarM3*mvarM7</f>
        <v>#VALUE!</v>
      </c>
      <c r="YU42" s="24" t="e">
        <f t="shared" si="285"/>
        <v>#VALUE!</v>
      </c>
      <c r="YV42" s="24" t="e">
        <f t="shared" si="286"/>
        <v>#VALUE!</v>
      </c>
      <c r="YW42" s="24" t="e">
        <f t="shared" si="287"/>
        <v>#VALUE!</v>
      </c>
      <c r="YX42">
        <v>-5.8587470349321997E-9</v>
      </c>
      <c r="YY42" t="e">
        <f>bvarHC2^2</f>
        <v>#VALUE!</v>
      </c>
      <c r="YZ42" t="e">
        <f>cvarHC2^2</f>
        <v>#VALUE!</v>
      </c>
      <c r="ZA42" t="e">
        <f>mvarHC2^2</f>
        <v>#VALUE!</v>
      </c>
      <c r="ZB42" s="24" t="e">
        <f t="shared" si="288"/>
        <v>#VALUE!</v>
      </c>
      <c r="ZC42" s="24" t="e">
        <f t="shared" si="289"/>
        <v>#VALUE!</v>
      </c>
      <c r="ZD42" s="24" t="e">
        <f t="shared" si="290"/>
        <v>#VALUE!</v>
      </c>
      <c r="ZE42">
        <v>3.9586526465679002E-7</v>
      </c>
      <c r="ZF42" t="e">
        <f>bvarHC1^2</f>
        <v>#VALUE!</v>
      </c>
      <c r="ZG42" t="e">
        <f>cvarHC1^2</f>
        <v>#VALUE!</v>
      </c>
      <c r="ZH42" t="e">
        <f>mvarHC1^2</f>
        <v>#VALUE!</v>
      </c>
      <c r="ZI42" s="24" t="e">
        <f t="shared" si="291"/>
        <v>#VALUE!</v>
      </c>
      <c r="ZJ42" s="24" t="e">
        <f t="shared" si="292"/>
        <v>#VALUE!</v>
      </c>
      <c r="ZK42" s="24" t="e">
        <f t="shared" si="293"/>
        <v>#VALUE!</v>
      </c>
      <c r="ZL42">
        <v>1.8538688054156E-5</v>
      </c>
      <c r="ZM42" t="e">
        <f>bvarM5*bvarM9</f>
        <v>#VALUE!</v>
      </c>
      <c r="ZN42" t="e">
        <f>cvarM5*cvarM9</f>
        <v>#VALUE!</v>
      </c>
      <c r="ZO42" t="e">
        <f>mvarM5*mvarM9</f>
        <v>#VALUE!</v>
      </c>
      <c r="ZP42" s="24" t="e">
        <f t="shared" si="294"/>
        <v>#VALUE!</v>
      </c>
      <c r="ZQ42" s="24" t="e">
        <f t="shared" si="295"/>
        <v>#VALUE!</v>
      </c>
      <c r="ZR42" s="24" t="e">
        <f t="shared" si="296"/>
        <v>#VALUE!</v>
      </c>
      <c r="ZS42">
        <v>9.5833607840129002E-11</v>
      </c>
      <c r="ZT42" t="e">
        <f>bvarM3^3</f>
        <v>#VALUE!</v>
      </c>
      <c r="ZU42" t="e">
        <f>cvarM3^3</f>
        <v>#VALUE!</v>
      </c>
      <c r="ZV42" t="e">
        <f>mvarM3^3</f>
        <v>#VALUE!</v>
      </c>
      <c r="ZW42" s="24" t="e">
        <f t="shared" si="297"/>
        <v>#VALUE!</v>
      </c>
      <c r="ZX42" s="24" t="e">
        <f t="shared" si="298"/>
        <v>#VALUE!</v>
      </c>
      <c r="ZY42" s="24" t="e">
        <f t="shared" si="299"/>
        <v>#VALUE!</v>
      </c>
      <c r="ZZ42">
        <v>2.8154890744130002E-7</v>
      </c>
      <c r="AAA42" t="e">
        <f>bvarM4*bvarM6</f>
        <v>#VALUE!</v>
      </c>
      <c r="AAB42" t="e">
        <f>cvarM4*cvarM6</f>
        <v>#VALUE!</v>
      </c>
      <c r="AAC42" t="e">
        <f>mvarM4*mvarM6</f>
        <v>#VALUE!</v>
      </c>
      <c r="AAD42" s="24" t="e">
        <f t="shared" si="300"/>
        <v>#VALUE!</v>
      </c>
      <c r="AAE42" s="24" t="e">
        <f t="shared" si="301"/>
        <v>#VALUE!</v>
      </c>
      <c r="AAF42" s="24" t="e">
        <f t="shared" si="302"/>
        <v>#VALUE!</v>
      </c>
      <c r="AAG42">
        <v>-1.7508812198275001E-5</v>
      </c>
      <c r="AAH42" t="e">
        <f>bvarM3*bvarM6</f>
        <v>#VALUE!</v>
      </c>
      <c r="AAI42" t="e">
        <f>cvarM3*cvarM6</f>
        <v>#VALUE!</v>
      </c>
      <c r="AAJ42" t="e">
        <f>mvarM3*mvarM6</f>
        <v>#VALUE!</v>
      </c>
      <c r="AAK42" s="24" t="e">
        <f t="shared" si="303"/>
        <v>#VALUE!</v>
      </c>
      <c r="AAL42" s="24" t="e">
        <f t="shared" si="304"/>
        <v>#VALUE!</v>
      </c>
      <c r="AAM42" s="24" t="e">
        <f t="shared" si="305"/>
        <v>#VALUE!</v>
      </c>
      <c r="AAN42">
        <v>4.4960887617380998E-12</v>
      </c>
      <c r="AAO42" t="e">
        <f>bvarHC1^2</f>
        <v>#VALUE!</v>
      </c>
      <c r="AAP42" t="e">
        <f>cvarHC1^2</f>
        <v>#VALUE!</v>
      </c>
      <c r="AAQ42" t="e">
        <f>mvarHC1^2</f>
        <v>#VALUE!</v>
      </c>
      <c r="AAR42" s="24" t="e">
        <f t="shared" si="306"/>
        <v>#VALUE!</v>
      </c>
      <c r="AAS42" s="24" t="e">
        <f t="shared" si="307"/>
        <v>#VALUE!</v>
      </c>
      <c r="AAT42" s="24" t="e">
        <f t="shared" si="308"/>
        <v>#VALUE!</v>
      </c>
      <c r="AAU42">
        <v>-4.7973859302332002E-4</v>
      </c>
      <c r="AAV42" t="e">
        <f>bvarM9^2</f>
        <v>#VALUE!</v>
      </c>
      <c r="AAW42" t="e">
        <f>cvarM9^2</f>
        <v>#VALUE!</v>
      </c>
      <c r="AAX42" t="e">
        <f>mvarM9^2</f>
        <v>#VALUE!</v>
      </c>
      <c r="AAY42" s="24" t="e">
        <f t="shared" si="309"/>
        <v>#VALUE!</v>
      </c>
      <c r="AAZ42" s="24" t="e">
        <f t="shared" si="310"/>
        <v>#VALUE!</v>
      </c>
      <c r="ABA42" s="24" t="e">
        <f t="shared" si="311"/>
        <v>#VALUE!</v>
      </c>
      <c r="ABB42">
        <v>5.3641912885773997E-7</v>
      </c>
      <c r="ABC42" t="e">
        <f>bvarHC1^2</f>
        <v>#VALUE!</v>
      </c>
      <c r="ABD42" t="e">
        <f>cvarHC1^2</f>
        <v>#VALUE!</v>
      </c>
      <c r="ABE42" t="e">
        <f>mvarHC1^2</f>
        <v>#VALUE!</v>
      </c>
      <c r="ABF42" s="24" t="e">
        <f t="shared" si="312"/>
        <v>#VALUE!</v>
      </c>
      <c r="ABG42" s="24" t="e">
        <f t="shared" si="313"/>
        <v>#VALUE!</v>
      </c>
      <c r="ABH42" s="24" t="e">
        <f t="shared" si="314"/>
        <v>#VALUE!</v>
      </c>
      <c r="ABI42">
        <v>-4.9714676355060001E-10</v>
      </c>
      <c r="ABJ42" t="e">
        <f>bvarM4^3</f>
        <v>#VALUE!</v>
      </c>
      <c r="ABK42" t="e">
        <f>cvarM4^3</f>
        <v>#VALUE!</v>
      </c>
      <c r="ABL42" t="e">
        <f>mvarM4^3</f>
        <v>#VALUE!</v>
      </c>
      <c r="ABM42" s="24" t="e">
        <f t="shared" si="315"/>
        <v>#VALUE!</v>
      </c>
      <c r="ABN42" s="24" t="e">
        <f t="shared" si="316"/>
        <v>#VALUE!</v>
      </c>
      <c r="ABO42" s="24" t="e">
        <f t="shared" si="317"/>
        <v>#VALUE!</v>
      </c>
      <c r="ABP42">
        <v>-5.2591648329346999E-6</v>
      </c>
      <c r="ABQ42" t="e">
        <f>bvarM4^2</f>
        <v>#VALUE!</v>
      </c>
      <c r="ABR42" t="e">
        <f>cvarM4^2</f>
        <v>#VALUE!</v>
      </c>
      <c r="ABS42" t="e">
        <f>mvarM4^2</f>
        <v>#VALUE!</v>
      </c>
      <c r="ABT42" s="24" t="e">
        <f t="shared" si="318"/>
        <v>#VALUE!</v>
      </c>
      <c r="ABU42" s="24" t="e">
        <f t="shared" si="319"/>
        <v>#VALUE!</v>
      </c>
      <c r="ABV42" s="24" t="e">
        <f t="shared" si="320"/>
        <v>#VALUE!</v>
      </c>
      <c r="ABW42">
        <v>2.7957145401697001E-4</v>
      </c>
      <c r="ABX42" t="e">
        <f>bvarM2*bvarM7</f>
        <v>#VALUE!</v>
      </c>
      <c r="ABY42" t="e">
        <f>cvarM2*cvarM7</f>
        <v>#VALUE!</v>
      </c>
      <c r="ABZ42" t="e">
        <f>mvarM2*mvarM7</f>
        <v>#VALUE!</v>
      </c>
      <c r="ACA42" s="24" t="e">
        <f t="shared" si="321"/>
        <v>#VALUE!</v>
      </c>
      <c r="ACB42" s="24" t="e">
        <f t="shared" si="322"/>
        <v>#VALUE!</v>
      </c>
      <c r="ACC42" s="24" t="e">
        <f t="shared" si="323"/>
        <v>#VALUE!</v>
      </c>
      <c r="ACD42">
        <v>6.6321730281177004E-9</v>
      </c>
      <c r="ACE42" t="e">
        <f>bvarM4^2</f>
        <v>#VALUE!</v>
      </c>
      <c r="ACF42" t="e">
        <f>cvarM4^2</f>
        <v>#VALUE!</v>
      </c>
      <c r="ACG42" t="e">
        <f>mvarM4^2</f>
        <v>#VALUE!</v>
      </c>
      <c r="ACH42" s="24" t="e">
        <f t="shared" si="324"/>
        <v>#VALUE!</v>
      </c>
      <c r="ACI42" s="24" t="e">
        <f t="shared" si="325"/>
        <v>#VALUE!</v>
      </c>
      <c r="ACJ42" s="24" t="e">
        <f t="shared" si="326"/>
        <v>#VALUE!</v>
      </c>
      <c r="ACK42">
        <v>1.6691419995415E-3</v>
      </c>
      <c r="ACL42" t="e">
        <f>bvarM7^2</f>
        <v>#VALUE!</v>
      </c>
      <c r="ACM42" t="e">
        <f>cvarM7^2</f>
        <v>#VALUE!</v>
      </c>
      <c r="ACN42" t="e">
        <f>mvarM7^2</f>
        <v>#VALUE!</v>
      </c>
      <c r="ACO42" s="24" t="e">
        <f t="shared" si="327"/>
        <v>#VALUE!</v>
      </c>
      <c r="ACP42" s="24" t="e">
        <f t="shared" si="328"/>
        <v>#VALUE!</v>
      </c>
      <c r="ACQ42" s="24" t="e">
        <f t="shared" si="329"/>
        <v>#VALUE!</v>
      </c>
      <c r="ACR42"/>
      <c r="ACS42"/>
      <c r="ACT42"/>
      <c r="ACU42"/>
      <c r="ACV42" s="24">
        <f t="shared" si="330"/>
        <v>0</v>
      </c>
      <c r="ACW42" s="24">
        <f t="shared" si="331"/>
        <v>0</v>
      </c>
      <c r="ACX42" s="24">
        <f t="shared" si="332"/>
        <v>0</v>
      </c>
      <c r="ACY42">
        <v>3.4012229572331002E-9</v>
      </c>
      <c r="ACZ42" t="e">
        <f>bvarHC2^3</f>
        <v>#VALUE!</v>
      </c>
      <c r="ADA42" t="e">
        <f>cvarHC2^3</f>
        <v>#VALUE!</v>
      </c>
      <c r="ADB42" t="e">
        <f>mvarHC2^3</f>
        <v>#VALUE!</v>
      </c>
      <c r="ADC42" s="24" t="e">
        <f t="shared" si="333"/>
        <v>#VALUE!</v>
      </c>
      <c r="ADD42" s="24" t="e">
        <f t="shared" si="334"/>
        <v>#VALUE!</v>
      </c>
      <c r="ADE42" s="24" t="e">
        <f t="shared" si="335"/>
        <v>#VALUE!</v>
      </c>
      <c r="ADF42">
        <v>-1.2250808589063E-5</v>
      </c>
      <c r="ADG42" t="e">
        <f>bvarM5^2</f>
        <v>#VALUE!</v>
      </c>
      <c r="ADH42" t="e">
        <f>cvarM5^2</f>
        <v>#VALUE!</v>
      </c>
      <c r="ADI42" t="e">
        <f>mvarM5^2</f>
        <v>#VALUE!</v>
      </c>
      <c r="ADJ42" s="24" t="e">
        <f t="shared" si="336"/>
        <v>#VALUE!</v>
      </c>
      <c r="ADK42" s="24" t="e">
        <f t="shared" si="337"/>
        <v>#VALUE!</v>
      </c>
      <c r="ADL42" s="24" t="e">
        <f t="shared" si="338"/>
        <v>#VALUE!</v>
      </c>
      <c r="ADM42">
        <v>-7.8702703586130995E-4</v>
      </c>
      <c r="ADN42" t="e">
        <f>bvarM9^2</f>
        <v>#VALUE!</v>
      </c>
      <c r="ADO42" t="e">
        <f>cvarM9^2</f>
        <v>#VALUE!</v>
      </c>
      <c r="ADP42" t="e">
        <f>mvarM9^2</f>
        <v>#VALUE!</v>
      </c>
      <c r="ADQ42" s="24" t="e">
        <f t="shared" si="339"/>
        <v>#VALUE!</v>
      </c>
      <c r="ADR42" s="24" t="e">
        <f t="shared" si="340"/>
        <v>#VALUE!</v>
      </c>
      <c r="ADS42" s="24" t="e">
        <f t="shared" si="341"/>
        <v>#VALUE!</v>
      </c>
      <c r="ADT42">
        <v>-4.4455709779916002E-11</v>
      </c>
      <c r="ADU42" t="e">
        <f>bvarM4^3</f>
        <v>#VALUE!</v>
      </c>
      <c r="ADV42" t="e">
        <f>cvarM4^3</f>
        <v>#VALUE!</v>
      </c>
      <c r="ADW42" t="e">
        <f>mvarM4^3</f>
        <v>#VALUE!</v>
      </c>
      <c r="ADX42" s="24" t="e">
        <f t="shared" si="342"/>
        <v>#VALUE!</v>
      </c>
      <c r="ADY42" s="24" t="e">
        <f t="shared" si="343"/>
        <v>#VALUE!</v>
      </c>
      <c r="ADZ42" s="24" t="e">
        <f t="shared" si="344"/>
        <v>#VALUE!</v>
      </c>
      <c r="AEA42">
        <v>-5.1129303256048004E-4</v>
      </c>
      <c r="AEB42" t="e">
        <f>bvarM7^2</f>
        <v>#VALUE!</v>
      </c>
      <c r="AEC42" t="e">
        <f>cvarM7^2</f>
        <v>#VALUE!</v>
      </c>
      <c r="AED42" t="e">
        <f>mvarM7^2</f>
        <v>#VALUE!</v>
      </c>
      <c r="AEE42" s="24" t="e">
        <f t="shared" si="345"/>
        <v>#VALUE!</v>
      </c>
      <c r="AEF42" s="24" t="e">
        <f t="shared" si="346"/>
        <v>#VALUE!</v>
      </c>
      <c r="AEG42" s="24" t="e">
        <f t="shared" si="347"/>
        <v>#VALUE!</v>
      </c>
      <c r="AEH42"/>
      <c r="AEI42"/>
      <c r="AEJ42"/>
      <c r="AEK42"/>
      <c r="AEL42" s="24">
        <f t="shared" si="348"/>
        <v>0</v>
      </c>
      <c r="AEM42" s="24">
        <f t="shared" si="349"/>
        <v>0</v>
      </c>
      <c r="AEN42" s="24">
        <f t="shared" si="350"/>
        <v>0</v>
      </c>
      <c r="AEO42">
        <v>-2.5995612678649002E-9</v>
      </c>
      <c r="AEP42" t="e">
        <f>bvarM6^3</f>
        <v>#VALUE!</v>
      </c>
      <c r="AEQ42" t="e">
        <f>cvarM6^3</f>
        <v>#VALUE!</v>
      </c>
      <c r="AER42" t="e">
        <f>mvarM6^3</f>
        <v>#VALUE!</v>
      </c>
      <c r="AES42" s="24" t="e">
        <f t="shared" si="351"/>
        <v>#VALUE!</v>
      </c>
      <c r="AET42" s="24" t="e">
        <f t="shared" si="352"/>
        <v>#VALUE!</v>
      </c>
      <c r="AEU42" s="24" t="e">
        <f t="shared" si="353"/>
        <v>#VALUE!</v>
      </c>
      <c r="AEV42">
        <v>4.0246033133399999E-6</v>
      </c>
      <c r="AEW42" t="e">
        <f>bvarM6^3</f>
        <v>#VALUE!</v>
      </c>
      <c r="AEX42" t="e">
        <f>cvarM6^3</f>
        <v>#VALUE!</v>
      </c>
      <c r="AEY42" t="e">
        <f>mvarM6^3</f>
        <v>#VALUE!</v>
      </c>
      <c r="AEZ42" s="24" t="e">
        <f t="shared" si="354"/>
        <v>#VALUE!</v>
      </c>
      <c r="AFA42" s="24" t="e">
        <f t="shared" si="355"/>
        <v>#VALUE!</v>
      </c>
      <c r="AFB42" s="24" t="e">
        <f t="shared" si="356"/>
        <v>#VALUE!</v>
      </c>
      <c r="AFC42">
        <v>-1.4691097857190001E-11</v>
      </c>
      <c r="AFD42" t="e">
        <f>bvarHC1^3</f>
        <v>#VALUE!</v>
      </c>
      <c r="AFE42" t="e">
        <f>cvarHC1^3</f>
        <v>#VALUE!</v>
      </c>
      <c r="AFF42" t="e">
        <f>mvarHC1^3</f>
        <v>#VALUE!</v>
      </c>
      <c r="AFG42" s="24" t="e">
        <f t="shared" si="357"/>
        <v>#VALUE!</v>
      </c>
      <c r="AFH42" s="24" t="e">
        <f t="shared" si="358"/>
        <v>#VALUE!</v>
      </c>
      <c r="AFI42" s="24" t="e">
        <f t="shared" si="359"/>
        <v>#VALUE!</v>
      </c>
      <c r="AFJ42">
        <v>-1.6575268090840001E-9</v>
      </c>
      <c r="AFK42" t="e">
        <f>bvarM6^3</f>
        <v>#VALUE!</v>
      </c>
      <c r="AFL42" t="e">
        <f>cvarM6^3</f>
        <v>#VALUE!</v>
      </c>
      <c r="AFM42" t="e">
        <f>mvarM6^3</f>
        <v>#VALUE!</v>
      </c>
      <c r="AFN42" s="24" t="e">
        <f t="shared" si="360"/>
        <v>#VALUE!</v>
      </c>
      <c r="AFO42" s="24" t="e">
        <f t="shared" si="361"/>
        <v>#VALUE!</v>
      </c>
      <c r="AFP42" s="24" t="e">
        <f t="shared" si="362"/>
        <v>#VALUE!</v>
      </c>
      <c r="AFQ42">
        <v>-3.7223203872681002E-4</v>
      </c>
      <c r="AFR42" t="e">
        <f>bvarM6^2</f>
        <v>#VALUE!</v>
      </c>
      <c r="AFS42" t="e">
        <f>cvarM6^2</f>
        <v>#VALUE!</v>
      </c>
      <c r="AFT42" t="e">
        <f>mvarM6^2</f>
        <v>#VALUE!</v>
      </c>
      <c r="AFU42" s="24" t="e">
        <f t="shared" si="363"/>
        <v>#VALUE!</v>
      </c>
      <c r="AFV42" s="24" t="e">
        <f t="shared" si="364"/>
        <v>#VALUE!</v>
      </c>
      <c r="AFW42" s="24" t="e">
        <f t="shared" si="365"/>
        <v>#VALUE!</v>
      </c>
      <c r="AFX42">
        <v>-2.6546083216207E-5</v>
      </c>
      <c r="AFY42" t="e">
        <f>bvarM9^3</f>
        <v>#VALUE!</v>
      </c>
      <c r="AFZ42" t="e">
        <f>cvarM9^3</f>
        <v>#VALUE!</v>
      </c>
      <c r="AGA42" t="e">
        <f>mvarM9^3</f>
        <v>#VALUE!</v>
      </c>
      <c r="AGB42" s="24" t="e">
        <f t="shared" si="366"/>
        <v>#VALUE!</v>
      </c>
      <c r="AGC42" s="24" t="e">
        <f t="shared" si="367"/>
        <v>#VALUE!</v>
      </c>
      <c r="AGD42" s="24" t="e">
        <f t="shared" si="368"/>
        <v>#VALUE!</v>
      </c>
      <c r="AGE42"/>
      <c r="AGF42"/>
      <c r="AGG42"/>
      <c r="AGH42"/>
      <c r="AGI42" s="24">
        <f t="shared" si="369"/>
        <v>0</v>
      </c>
      <c r="AGJ42" s="24">
        <f t="shared" si="370"/>
        <v>0</v>
      </c>
      <c r="AGK42" s="24">
        <f t="shared" si="371"/>
        <v>0</v>
      </c>
      <c r="AGL42">
        <v>4.4386164382830003E-6</v>
      </c>
      <c r="AGM42" t="e">
        <f>bvarM6^3</f>
        <v>#VALUE!</v>
      </c>
      <c r="AGN42" t="e">
        <f>cvarM6^3</f>
        <v>#VALUE!</v>
      </c>
      <c r="AGO42" t="e">
        <f>mvarM6^3</f>
        <v>#VALUE!</v>
      </c>
      <c r="AGP42" s="24" t="e">
        <f t="shared" si="372"/>
        <v>#VALUE!</v>
      </c>
      <c r="AGQ42" s="24" t="e">
        <f t="shared" si="373"/>
        <v>#VALUE!</v>
      </c>
      <c r="AGR42" s="24" t="e">
        <f t="shared" si="374"/>
        <v>#VALUE!</v>
      </c>
      <c r="AGS42">
        <v>-3.3914904115570001E-6</v>
      </c>
      <c r="AGT42" t="e">
        <f>bvarM4^3</f>
        <v>#VALUE!</v>
      </c>
      <c r="AGU42" t="e">
        <f>cvarM4^3</f>
        <v>#VALUE!</v>
      </c>
      <c r="AGV42" t="e">
        <f>mvarM4^3</f>
        <v>#VALUE!</v>
      </c>
      <c r="AGW42" s="24" t="e">
        <f t="shared" si="375"/>
        <v>#VALUE!</v>
      </c>
      <c r="AGX42" s="24" t="e">
        <f t="shared" si="376"/>
        <v>#VALUE!</v>
      </c>
      <c r="AGY42" s="24" t="e">
        <f t="shared" si="377"/>
        <v>#VALUE!</v>
      </c>
      <c r="AGZ42"/>
      <c r="AHA42"/>
      <c r="AHB42"/>
      <c r="AHC42"/>
      <c r="AHD42" s="24">
        <f t="shared" si="378"/>
        <v>0</v>
      </c>
      <c r="AHE42" s="24">
        <f t="shared" si="379"/>
        <v>0</v>
      </c>
      <c r="AHF42" s="24">
        <f t="shared" si="380"/>
        <v>0</v>
      </c>
      <c r="AHG42">
        <v>-3.5286515013779001E-4</v>
      </c>
      <c r="AHH42" t="e">
        <f>bvarM6^2</f>
        <v>#VALUE!</v>
      </c>
      <c r="AHI42" t="e">
        <f>cvarM6^2</f>
        <v>#VALUE!</v>
      </c>
      <c r="AHJ42" t="e">
        <f>mvarM6^2</f>
        <v>#VALUE!</v>
      </c>
      <c r="AHK42" s="24" t="e">
        <f t="shared" si="381"/>
        <v>#VALUE!</v>
      </c>
      <c r="AHL42" s="24" t="e">
        <f t="shared" si="382"/>
        <v>#VALUE!</v>
      </c>
      <c r="AHM42" s="24" t="e">
        <f t="shared" si="383"/>
        <v>#VALUE!</v>
      </c>
      <c r="AHN42"/>
      <c r="AHO42"/>
      <c r="AHP42"/>
      <c r="AHQ42"/>
      <c r="AHR42" s="24">
        <f t="shared" si="384"/>
        <v>0</v>
      </c>
      <c r="AHS42" s="24">
        <f t="shared" si="385"/>
        <v>0</v>
      </c>
      <c r="AHT42" s="24">
        <f t="shared" si="386"/>
        <v>0</v>
      </c>
      <c r="AHU42">
        <v>7.6595976879445998E-9</v>
      </c>
      <c r="AHV42" t="e">
        <f>bvarHC2^3</f>
        <v>#VALUE!</v>
      </c>
      <c r="AHW42" t="e">
        <f>cvarHC2^3</f>
        <v>#VALUE!</v>
      </c>
      <c r="AHX42" t="e">
        <f>mvarHC2^3</f>
        <v>#VALUE!</v>
      </c>
      <c r="AHY42" s="24" t="e">
        <f t="shared" si="387"/>
        <v>#VALUE!</v>
      </c>
      <c r="AHZ42" s="24" t="e">
        <f t="shared" si="388"/>
        <v>#VALUE!</v>
      </c>
      <c r="AIA42" s="24" t="e">
        <f t="shared" si="389"/>
        <v>#VALUE!</v>
      </c>
      <c r="AIB42">
        <v>9.9477062580451996E-8</v>
      </c>
      <c r="AIC42" t="e">
        <f>bvarM4^3</f>
        <v>#VALUE!</v>
      </c>
      <c r="AID42" t="e">
        <f>cvarM4^3</f>
        <v>#VALUE!</v>
      </c>
      <c r="AIE42" t="e">
        <f>mvarM4^3</f>
        <v>#VALUE!</v>
      </c>
      <c r="AIF42" s="24" t="e">
        <f t="shared" si="390"/>
        <v>#VALUE!</v>
      </c>
      <c r="AIG42" s="24" t="e">
        <f t="shared" si="391"/>
        <v>#VALUE!</v>
      </c>
      <c r="AIH42" s="24" t="e">
        <f t="shared" si="392"/>
        <v>#VALUE!</v>
      </c>
      <c r="AII42">
        <v>-1.4628069134662999E-11</v>
      </c>
      <c r="AIJ42" t="e">
        <f>bvarHC1^3</f>
        <v>#VALUE!</v>
      </c>
      <c r="AIK42" t="e">
        <f>cvarHC1^3</f>
        <v>#VALUE!</v>
      </c>
      <c r="AIL42" t="e">
        <f>mvarHC1^3</f>
        <v>#VALUE!</v>
      </c>
      <c r="AIM42" s="24" t="e">
        <f t="shared" si="393"/>
        <v>#VALUE!</v>
      </c>
      <c r="AIN42" s="24" t="e">
        <f t="shared" si="394"/>
        <v>#VALUE!</v>
      </c>
      <c r="AIO42" s="24" t="e">
        <f t="shared" si="395"/>
        <v>#VALUE!</v>
      </c>
      <c r="AIP42">
        <v>-2.0269835676115999E-9</v>
      </c>
      <c r="AIQ42" t="e">
        <f>bvarM6^3</f>
        <v>#VALUE!</v>
      </c>
      <c r="AIR42" t="e">
        <f>cvarM6^3</f>
        <v>#VALUE!</v>
      </c>
      <c r="AIS42" t="e">
        <f>mvarM6^3</f>
        <v>#VALUE!</v>
      </c>
      <c r="AIT42" s="24" t="e">
        <f t="shared" si="396"/>
        <v>#VALUE!</v>
      </c>
      <c r="AIU42" s="24" t="e">
        <f t="shared" si="397"/>
        <v>#VALUE!</v>
      </c>
      <c r="AIV42" s="24" t="e">
        <f t="shared" si="398"/>
        <v>#VALUE!</v>
      </c>
      <c r="AIW42">
        <v>-1.7416119859215002E-5</v>
      </c>
      <c r="AIX42" t="e">
        <f>bvarM5^2</f>
        <v>#VALUE!</v>
      </c>
      <c r="AIY42" t="e">
        <f>cvarM5^2</f>
        <v>#VALUE!</v>
      </c>
      <c r="AIZ42" t="e">
        <f>mvarM5^2</f>
        <v>#VALUE!</v>
      </c>
      <c r="AJA42" s="24" t="e">
        <f t="shared" si="399"/>
        <v>#VALUE!</v>
      </c>
      <c r="AJB42" s="24" t="e">
        <f t="shared" si="400"/>
        <v>#VALUE!</v>
      </c>
      <c r="AJC42" s="24" t="e">
        <f t="shared" si="401"/>
        <v>#VALUE!</v>
      </c>
      <c r="AJD42">
        <v>-6.6983959248770003E-6</v>
      </c>
      <c r="AJE42" t="e">
        <f>bvarM4^3</f>
        <v>#VALUE!</v>
      </c>
      <c r="AJF42" t="e">
        <f>cvarM4^3</f>
        <v>#VALUE!</v>
      </c>
      <c r="AJG42" t="e">
        <f>mvarM4^3</f>
        <v>#VALUE!</v>
      </c>
      <c r="AJH42" s="24" t="e">
        <f t="shared" si="402"/>
        <v>#VALUE!</v>
      </c>
      <c r="AJI42" s="24" t="e">
        <f t="shared" si="403"/>
        <v>#VALUE!</v>
      </c>
      <c r="AJJ42" s="24" t="e">
        <f t="shared" si="404"/>
        <v>#VALUE!</v>
      </c>
      <c r="AJK42"/>
      <c r="AJL42"/>
      <c r="AJM42"/>
      <c r="AJN42"/>
      <c r="AJO42" s="24">
        <f t="shared" si="405"/>
        <v>0</v>
      </c>
      <c r="AJP42" s="24">
        <f t="shared" si="406"/>
        <v>0</v>
      </c>
      <c r="AJQ42" s="24">
        <f t="shared" si="407"/>
        <v>0</v>
      </c>
      <c r="AJR42">
        <v>-7.0612439054647995E-4</v>
      </c>
      <c r="AJS42" t="e">
        <f>bvarM7^2</f>
        <v>#VALUE!</v>
      </c>
      <c r="AJT42" t="e">
        <f>cvarM7^2</f>
        <v>#VALUE!</v>
      </c>
      <c r="AJU42" t="e">
        <f>mvarM7^2</f>
        <v>#VALUE!</v>
      </c>
      <c r="AJV42" s="24" t="e">
        <f t="shared" si="408"/>
        <v>#VALUE!</v>
      </c>
      <c r="AJW42" s="24" t="e">
        <f t="shared" si="409"/>
        <v>#VALUE!</v>
      </c>
      <c r="AJX42" s="24" t="e">
        <f t="shared" si="410"/>
        <v>#VALUE!</v>
      </c>
      <c r="AJY42">
        <v>-1.5742094124036999E-11</v>
      </c>
      <c r="AJZ42" t="e">
        <f>bvarHC1^3</f>
        <v>#VALUE!</v>
      </c>
      <c r="AKA42" t="e">
        <f>cvarHC1^3</f>
        <v>#VALUE!</v>
      </c>
      <c r="AKB42" t="e">
        <f>mvarHC1^3</f>
        <v>#VALUE!</v>
      </c>
      <c r="AKC42" s="24" t="e">
        <f t="shared" si="411"/>
        <v>#VALUE!</v>
      </c>
      <c r="AKD42" s="24" t="e">
        <f t="shared" si="412"/>
        <v>#VALUE!</v>
      </c>
      <c r="AKE42" s="24" t="e">
        <f t="shared" si="413"/>
        <v>#VALUE!</v>
      </c>
      <c r="AKF42">
        <v>6.8433862291536E-8</v>
      </c>
      <c r="AKG42" t="e">
        <f>bvarM6^2</f>
        <v>#VALUE!</v>
      </c>
      <c r="AKH42" t="e">
        <f>cvarM6^2</f>
        <v>#VALUE!</v>
      </c>
      <c r="AKI42" t="e">
        <f>mvarM6^2</f>
        <v>#VALUE!</v>
      </c>
      <c r="AKJ42" s="24" t="e">
        <f t="shared" si="414"/>
        <v>#VALUE!</v>
      </c>
      <c r="AKK42" s="24" t="e">
        <f t="shared" si="415"/>
        <v>#VALUE!</v>
      </c>
      <c r="AKL42" s="24" t="e">
        <f t="shared" si="416"/>
        <v>#VALUE!</v>
      </c>
      <c r="AKM42">
        <v>-4.7432366685172998E-11</v>
      </c>
      <c r="AKN42" t="e">
        <f>bvarHC1^3</f>
        <v>#VALUE!</v>
      </c>
      <c r="AKO42" t="e">
        <f>cvarHC1^3</f>
        <v>#VALUE!</v>
      </c>
      <c r="AKP42" t="e">
        <f>mvarHC1^3</f>
        <v>#VALUE!</v>
      </c>
      <c r="AKQ42" s="24" t="e">
        <f t="shared" si="417"/>
        <v>#VALUE!</v>
      </c>
      <c r="AKR42" s="24" t="e">
        <f t="shared" si="418"/>
        <v>#VALUE!</v>
      </c>
      <c r="AKS42" s="24" t="e">
        <f t="shared" si="419"/>
        <v>#VALUE!</v>
      </c>
      <c r="AKT42">
        <v>-8.8050197046749996E-6</v>
      </c>
      <c r="AKU42" t="e">
        <f>bvarM4^3</f>
        <v>#VALUE!</v>
      </c>
      <c r="AKV42" t="e">
        <f>cvarM4^3</f>
        <v>#VALUE!</v>
      </c>
      <c r="AKW42" t="e">
        <f>mvarM4^3</f>
        <v>#VALUE!</v>
      </c>
      <c r="AKX42" s="24" t="e">
        <f t="shared" si="420"/>
        <v>#VALUE!</v>
      </c>
      <c r="AKY42" s="24" t="e">
        <f t="shared" si="421"/>
        <v>#VALUE!</v>
      </c>
      <c r="AKZ42" s="24" t="e">
        <f t="shared" si="422"/>
        <v>#VALUE!</v>
      </c>
      <c r="ALA42">
        <v>-4.8248955810065999E-10</v>
      </c>
      <c r="ALB42" t="e">
        <f>bvarM4^3</f>
        <v>#VALUE!</v>
      </c>
      <c r="ALC42" t="e">
        <f>cvarM4^3</f>
        <v>#VALUE!</v>
      </c>
      <c r="ALD42" t="e">
        <f>mvarM4^3</f>
        <v>#VALUE!</v>
      </c>
      <c r="ALE42" s="24" t="e">
        <f t="shared" si="423"/>
        <v>#VALUE!</v>
      </c>
      <c r="ALF42" s="24" t="e">
        <f t="shared" si="424"/>
        <v>#VALUE!</v>
      </c>
      <c r="ALG42" s="24" t="e">
        <f t="shared" si="425"/>
        <v>#VALUE!</v>
      </c>
      <c r="ALH42"/>
      <c r="ALI42"/>
      <c r="ALJ42"/>
      <c r="ALK42"/>
      <c r="ALL42" s="24">
        <f t="shared" si="426"/>
        <v>0</v>
      </c>
      <c r="ALM42" s="24">
        <f t="shared" si="427"/>
        <v>0</v>
      </c>
      <c r="ALN42" s="24">
        <f t="shared" si="428"/>
        <v>0</v>
      </c>
      <c r="ALO42"/>
      <c r="ALP42"/>
      <c r="ALQ42"/>
      <c r="ALR42"/>
      <c r="ALS42" s="24">
        <f t="shared" si="429"/>
        <v>0</v>
      </c>
      <c r="ALT42" s="24">
        <f t="shared" si="430"/>
        <v>0</v>
      </c>
      <c r="ALU42" s="24">
        <f t="shared" si="431"/>
        <v>0</v>
      </c>
      <c r="ALV42">
        <v>-4.8628023073339998E-16</v>
      </c>
      <c r="ALW42" t="e">
        <f>bvarHC1^3</f>
        <v>#VALUE!</v>
      </c>
      <c r="ALX42" t="e">
        <f>cvarHC1^3</f>
        <v>#VALUE!</v>
      </c>
      <c r="ALY42" t="e">
        <f>mvarHC1^3</f>
        <v>#VALUE!</v>
      </c>
      <c r="ALZ42" s="24" t="e">
        <f t="shared" si="432"/>
        <v>#VALUE!</v>
      </c>
      <c r="AMA42" s="24" t="e">
        <f t="shared" si="433"/>
        <v>#VALUE!</v>
      </c>
      <c r="AMB42" s="24" t="e">
        <f t="shared" si="434"/>
        <v>#VALUE!</v>
      </c>
      <c r="AMC42">
        <v>-2.0461553073674E-5</v>
      </c>
      <c r="AMD42" t="e">
        <f>bvarHC2^3</f>
        <v>#VALUE!</v>
      </c>
      <c r="AME42" t="e">
        <f>cvarHC2^3</f>
        <v>#VALUE!</v>
      </c>
      <c r="AMF42" t="e">
        <f>mvarHC2^3</f>
        <v>#VALUE!</v>
      </c>
      <c r="AMG42" s="24" t="e">
        <f t="shared" si="435"/>
        <v>#VALUE!</v>
      </c>
      <c r="AMH42" s="24" t="e">
        <f t="shared" si="436"/>
        <v>#VALUE!</v>
      </c>
      <c r="AMI42" s="24" t="e">
        <f t="shared" si="437"/>
        <v>#VALUE!</v>
      </c>
      <c r="AMJ42">
        <v>-3.6378671887675999E-5</v>
      </c>
      <c r="AMK42" t="e">
        <f>bvarM9^2</f>
        <v>#VALUE!</v>
      </c>
      <c r="AML42" t="e">
        <f>cvarM9^2</f>
        <v>#VALUE!</v>
      </c>
      <c r="AMM42" t="e">
        <f>mvarM9^2</f>
        <v>#VALUE!</v>
      </c>
      <c r="AMN42" s="24" t="e">
        <f t="shared" si="438"/>
        <v>#VALUE!</v>
      </c>
      <c r="AMO42" s="24" t="e">
        <f t="shared" si="439"/>
        <v>#VALUE!</v>
      </c>
      <c r="AMP42" s="24" t="e">
        <f t="shared" si="440"/>
        <v>#VALUE!</v>
      </c>
      <c r="AMU42" s="24">
        <f t="shared" si="441"/>
        <v>0</v>
      </c>
      <c r="AMV42" s="24">
        <f t="shared" si="442"/>
        <v>0</v>
      </c>
      <c r="AMW42" s="24">
        <f t="shared" si="443"/>
        <v>0</v>
      </c>
      <c r="AMX42">
        <v>7.8032830302980996E-4</v>
      </c>
      <c r="AMY42" t="e">
        <f>bvarM2*bvarM7</f>
        <v>#VALUE!</v>
      </c>
      <c r="AMZ42" t="e">
        <f>cvarM2*cvarM7</f>
        <v>#VALUE!</v>
      </c>
      <c r="ANA42" t="e">
        <f>mvarM2*mvarM7</f>
        <v>#VALUE!</v>
      </c>
      <c r="ANB42" s="24" t="e">
        <f t="shared" si="444"/>
        <v>#VALUE!</v>
      </c>
      <c r="ANC42" s="24" t="e">
        <f t="shared" si="445"/>
        <v>#VALUE!</v>
      </c>
      <c r="AND42" s="24" t="e">
        <f t="shared" si="446"/>
        <v>#VALUE!</v>
      </c>
      <c r="ANE42">
        <v>-1.7469595918470001E-5</v>
      </c>
      <c r="ANF42" t="e">
        <f>bvarM3*bvarM6</f>
        <v>#VALUE!</v>
      </c>
      <c r="ANG42" t="e">
        <f>cvarM3*cvarM6</f>
        <v>#VALUE!</v>
      </c>
      <c r="ANH42" t="e">
        <f>mvarM3*mvarM6</f>
        <v>#VALUE!</v>
      </c>
      <c r="ANI42" s="24" t="e">
        <f t="shared" si="447"/>
        <v>#VALUE!</v>
      </c>
      <c r="ANJ42" s="24" t="e">
        <f t="shared" si="448"/>
        <v>#VALUE!</v>
      </c>
      <c r="ANK42" s="24" t="e">
        <f t="shared" si="449"/>
        <v>#VALUE!</v>
      </c>
      <c r="ANL42">
        <v>-9.6248630177969995E-6</v>
      </c>
      <c r="ANM42" t="e">
        <f>bvarHC2^2</f>
        <v>#VALUE!</v>
      </c>
      <c r="ANN42" t="e">
        <f>cvarHC2^2</f>
        <v>#VALUE!</v>
      </c>
      <c r="ANO42" t="e">
        <f>mvarHC2^2</f>
        <v>#VALUE!</v>
      </c>
      <c r="ANP42" s="24" t="e">
        <f t="shared" si="450"/>
        <v>#VALUE!</v>
      </c>
      <c r="ANQ42" s="24" t="e">
        <f t="shared" si="451"/>
        <v>#VALUE!</v>
      </c>
      <c r="ANR42" s="24" t="e">
        <f t="shared" si="452"/>
        <v>#VALUE!</v>
      </c>
      <c r="ANS42">
        <v>1.1765870594915E-5</v>
      </c>
      <c r="ANT42" t="e">
        <f>bvarM2^3</f>
        <v>#VALUE!</v>
      </c>
      <c r="ANU42" t="e">
        <f>cvarM2^3</f>
        <v>#VALUE!</v>
      </c>
      <c r="ANV42" t="e">
        <f>mvarM2^3</f>
        <v>#VALUE!</v>
      </c>
      <c r="ANW42" s="24" t="e">
        <f t="shared" si="453"/>
        <v>#VALUE!</v>
      </c>
      <c r="ANX42" s="24" t="e">
        <f t="shared" si="454"/>
        <v>#VALUE!</v>
      </c>
      <c r="ANY42" s="24" t="e">
        <f t="shared" si="455"/>
        <v>#VALUE!</v>
      </c>
      <c r="ANZ42">
        <v>-1.5678909787527999E-3</v>
      </c>
      <c r="AOA42" t="e">
        <f>bvarHC2^2</f>
        <v>#VALUE!</v>
      </c>
      <c r="AOB42" t="e">
        <f>cvarHC2^2</f>
        <v>#VALUE!</v>
      </c>
      <c r="AOC42" t="e">
        <f>mvarHC2^2</f>
        <v>#VALUE!</v>
      </c>
      <c r="AOD42" s="24" t="e">
        <f t="shared" si="456"/>
        <v>#VALUE!</v>
      </c>
      <c r="AOE42" s="24" t="e">
        <f t="shared" si="457"/>
        <v>#VALUE!</v>
      </c>
      <c r="AOF42" s="24" t="e">
        <f t="shared" si="458"/>
        <v>#VALUE!</v>
      </c>
      <c r="AOG42">
        <v>2.5183607201267E-9</v>
      </c>
      <c r="AOH42" t="e">
        <f>bvarHC1^2</f>
        <v>#VALUE!</v>
      </c>
      <c r="AOI42" t="e">
        <f>cvarHC1^2</f>
        <v>#VALUE!</v>
      </c>
      <c r="AOJ42" t="e">
        <f>mvarHC1^2</f>
        <v>#VALUE!</v>
      </c>
      <c r="AOK42" s="24" t="e">
        <f t="shared" si="459"/>
        <v>#VALUE!</v>
      </c>
      <c r="AOL42" s="24" t="e">
        <f t="shared" si="460"/>
        <v>#VALUE!</v>
      </c>
      <c r="AOM42" s="24" t="e">
        <f t="shared" si="461"/>
        <v>#VALUE!</v>
      </c>
      <c r="AON42">
        <v>-3.3457643757494999E-5</v>
      </c>
      <c r="AOO42" t="e">
        <f>bvarM6*bvarM8</f>
        <v>#VALUE!</v>
      </c>
      <c r="AOP42" t="e">
        <f>cvarM6*cvarM8</f>
        <v>#VALUE!</v>
      </c>
      <c r="AOQ42" t="e">
        <f>mvarM6*mvarM8</f>
        <v>#VALUE!</v>
      </c>
      <c r="AOR42" s="24" t="e">
        <f t="shared" si="462"/>
        <v>#VALUE!</v>
      </c>
      <c r="AOS42" s="24" t="e">
        <f t="shared" si="463"/>
        <v>#VALUE!</v>
      </c>
      <c r="AOT42" s="24" t="e">
        <f t="shared" si="464"/>
        <v>#VALUE!</v>
      </c>
      <c r="AOU42">
        <v>2.4269289783706001E-5</v>
      </c>
      <c r="AOV42" t="e">
        <f>bvarM2*bvarM9</f>
        <v>#VALUE!</v>
      </c>
      <c r="AOW42" t="e">
        <f>cvarM2*cvarM9</f>
        <v>#VALUE!</v>
      </c>
      <c r="AOX42" t="e">
        <f>mvarM2*mvarM9</f>
        <v>#VALUE!</v>
      </c>
      <c r="AOY42" s="24" t="e">
        <f t="shared" si="465"/>
        <v>#VALUE!</v>
      </c>
      <c r="AOZ42" s="24" t="e">
        <f t="shared" si="466"/>
        <v>#VALUE!</v>
      </c>
      <c r="APA42" s="24" t="e">
        <f t="shared" si="467"/>
        <v>#VALUE!</v>
      </c>
      <c r="APB42">
        <v>4.2538607915851002E-10</v>
      </c>
      <c r="APC42" t="e">
        <f>bvarHC1^2</f>
        <v>#VALUE!</v>
      </c>
      <c r="APD42" t="e">
        <f>cvarHC1^2</f>
        <v>#VALUE!</v>
      </c>
      <c r="APE42" t="e">
        <f>mvarHC1^2</f>
        <v>#VALUE!</v>
      </c>
      <c r="APF42" s="24" t="e">
        <f t="shared" si="468"/>
        <v>#VALUE!</v>
      </c>
      <c r="APG42" s="24" t="e">
        <f t="shared" si="469"/>
        <v>#VALUE!</v>
      </c>
      <c r="APH42" s="24" t="e">
        <f t="shared" si="470"/>
        <v>#VALUE!</v>
      </c>
      <c r="API42">
        <v>2.4895296179106999E-3</v>
      </c>
      <c r="APJ42" t="e">
        <f>bvarM4^2</f>
        <v>#VALUE!</v>
      </c>
      <c r="APK42" t="e">
        <f>cvarM4^2</f>
        <v>#VALUE!</v>
      </c>
      <c r="APL42" t="e">
        <f>mvarM4^2</f>
        <v>#VALUE!</v>
      </c>
      <c r="APM42" s="24" t="e">
        <f t="shared" si="471"/>
        <v>#VALUE!</v>
      </c>
      <c r="APN42" s="24" t="e">
        <f t="shared" si="472"/>
        <v>#VALUE!</v>
      </c>
      <c r="APO42" s="24" t="e">
        <f t="shared" si="473"/>
        <v>#VALUE!</v>
      </c>
      <c r="APP42">
        <v>-6.1548692615008994E-5</v>
      </c>
      <c r="APQ42" t="e">
        <f>bvarM3^2</f>
        <v>#VALUE!</v>
      </c>
      <c r="APR42" t="e">
        <f>cvarM3^2</f>
        <v>#VALUE!</v>
      </c>
      <c r="APS42" t="e">
        <f>mvarM3^2</f>
        <v>#VALUE!</v>
      </c>
      <c r="APT42" s="24" t="e">
        <f t="shared" si="474"/>
        <v>#VALUE!</v>
      </c>
      <c r="APU42" s="24" t="e">
        <f t="shared" si="475"/>
        <v>#VALUE!</v>
      </c>
      <c r="APV42" s="24" t="e">
        <f t="shared" si="476"/>
        <v>#VALUE!</v>
      </c>
      <c r="APW42">
        <v>-2.5156885317093997E-7</v>
      </c>
      <c r="APX42" t="e">
        <f>bvarM4^3</f>
        <v>#VALUE!</v>
      </c>
      <c r="APY42" t="e">
        <f>cvarM4^3</f>
        <v>#VALUE!</v>
      </c>
      <c r="APZ42" t="e">
        <f>mvarM4^3</f>
        <v>#VALUE!</v>
      </c>
      <c r="AQA42" s="24" t="e">
        <f t="shared" si="477"/>
        <v>#VALUE!</v>
      </c>
      <c r="AQB42" s="24" t="e">
        <f t="shared" si="478"/>
        <v>#VALUE!</v>
      </c>
      <c r="AQC42" s="24" t="e">
        <f t="shared" si="479"/>
        <v>#VALUE!</v>
      </c>
      <c r="AQD42">
        <v>-9.9350436445941993E-10</v>
      </c>
      <c r="AQE42" t="e">
        <f>bvarHC1^2</f>
        <v>#VALUE!</v>
      </c>
      <c r="AQF42" t="e">
        <f>cvarHC1^2</f>
        <v>#VALUE!</v>
      </c>
      <c r="AQG42" t="e">
        <f>mvarHC1^2</f>
        <v>#VALUE!</v>
      </c>
      <c r="AQH42" s="24" t="e">
        <f t="shared" si="480"/>
        <v>#VALUE!</v>
      </c>
      <c r="AQI42" s="24" t="e">
        <f t="shared" si="481"/>
        <v>#VALUE!</v>
      </c>
      <c r="AQJ42" s="24" t="e">
        <f t="shared" si="482"/>
        <v>#VALUE!</v>
      </c>
      <c r="AQK42">
        <v>-1.1208856939756001E-5</v>
      </c>
      <c r="AQL42" t="e">
        <f>bvarM4*bvarM6</f>
        <v>#VALUE!</v>
      </c>
      <c r="AQM42" t="e">
        <f>cvarM4*cvarM6</f>
        <v>#VALUE!</v>
      </c>
      <c r="AQN42" t="e">
        <f>mvarM4*mvarM6</f>
        <v>#VALUE!</v>
      </c>
      <c r="AQO42" s="24" t="e">
        <f t="shared" si="483"/>
        <v>#VALUE!</v>
      </c>
      <c r="AQP42" s="24" t="e">
        <f t="shared" si="484"/>
        <v>#VALUE!</v>
      </c>
      <c r="AQQ42" s="24" t="e">
        <f t="shared" si="485"/>
        <v>#VALUE!</v>
      </c>
      <c r="AQR42">
        <v>-5.6091216139214001E-7</v>
      </c>
      <c r="AQS42" t="e">
        <f>bvarHC2^2</f>
        <v>#VALUE!</v>
      </c>
      <c r="AQT42" t="e">
        <f>cvarHC2^2</f>
        <v>#VALUE!</v>
      </c>
      <c r="AQU42" t="e">
        <f>mvarHC2^2</f>
        <v>#VALUE!</v>
      </c>
      <c r="AQV42" s="24" t="e">
        <f t="shared" si="486"/>
        <v>#VALUE!</v>
      </c>
      <c r="AQW42" s="24" t="e">
        <f t="shared" si="487"/>
        <v>#VALUE!</v>
      </c>
      <c r="AQX42" s="24" t="e">
        <f t="shared" si="488"/>
        <v>#VALUE!</v>
      </c>
      <c r="AQY42">
        <v>-2.5064808883799001E-5</v>
      </c>
      <c r="AQZ42" t="e">
        <f>bvarM8^3</f>
        <v>#VALUE!</v>
      </c>
      <c r="ARA42" t="e">
        <f>cvarM8^3</f>
        <v>#VALUE!</v>
      </c>
      <c r="ARB42" t="e">
        <f>mvarM8^3</f>
        <v>#VALUE!</v>
      </c>
      <c r="ARC42" s="24" t="e">
        <f t="shared" si="489"/>
        <v>#VALUE!</v>
      </c>
      <c r="ARD42" s="24" t="e">
        <f t="shared" si="490"/>
        <v>#VALUE!</v>
      </c>
      <c r="ARE42" s="24" t="e">
        <f t="shared" si="491"/>
        <v>#VALUE!</v>
      </c>
      <c r="ARF42">
        <v>7.0821685398670005E-4</v>
      </c>
      <c r="ARG42" t="e">
        <f>bvarM6^2</f>
        <v>#VALUE!</v>
      </c>
      <c r="ARH42" t="e">
        <f>cvarM6^2</f>
        <v>#VALUE!</v>
      </c>
      <c r="ARI42" t="e">
        <f>mvarM6^2</f>
        <v>#VALUE!</v>
      </c>
      <c r="ARJ42" s="24" t="e">
        <f t="shared" si="492"/>
        <v>#VALUE!</v>
      </c>
      <c r="ARK42" s="24" t="e">
        <f t="shared" si="493"/>
        <v>#VALUE!</v>
      </c>
      <c r="ARL42" s="24" t="e">
        <f t="shared" si="494"/>
        <v>#VALUE!</v>
      </c>
      <c r="ARM42">
        <v>6.1903962733005004E-5</v>
      </c>
      <c r="ARN42" t="e">
        <f>bvarM6^2</f>
        <v>#VALUE!</v>
      </c>
      <c r="ARO42" t="e">
        <f>cvarM6^2</f>
        <v>#VALUE!</v>
      </c>
      <c r="ARP42" t="e">
        <f>mvarM6^2</f>
        <v>#VALUE!</v>
      </c>
      <c r="ARQ42" s="24" t="e">
        <f t="shared" si="495"/>
        <v>#VALUE!</v>
      </c>
      <c r="ARR42" s="24" t="e">
        <f t="shared" si="496"/>
        <v>#VALUE!</v>
      </c>
      <c r="ARS42" s="24" t="e">
        <f t="shared" si="497"/>
        <v>#VALUE!</v>
      </c>
      <c r="ART42">
        <v>3.6168803696571002E-5</v>
      </c>
      <c r="ARU42" t="e">
        <f>bvarHC2^2</f>
        <v>#VALUE!</v>
      </c>
      <c r="ARV42" t="e">
        <f>cvarHC2^2</f>
        <v>#VALUE!</v>
      </c>
      <c r="ARW42" t="e">
        <f>mvarHC2^2</f>
        <v>#VALUE!</v>
      </c>
      <c r="ARX42" s="24" t="e">
        <f t="shared" si="498"/>
        <v>#VALUE!</v>
      </c>
      <c r="ARY42" s="24" t="e">
        <f t="shared" si="499"/>
        <v>#VALUE!</v>
      </c>
      <c r="ARZ42" s="24" t="e">
        <f t="shared" si="500"/>
        <v>#VALUE!</v>
      </c>
      <c r="ASA42">
        <v>-3.4530923132957997E-5</v>
      </c>
      <c r="ASB42" t="e">
        <f>bvarM4*bvarM7</f>
        <v>#VALUE!</v>
      </c>
      <c r="ASC42" t="e">
        <f>cvarM4*cvarM7</f>
        <v>#VALUE!</v>
      </c>
      <c r="ASD42" t="e">
        <f>mvarM4*mvarM7</f>
        <v>#VALUE!</v>
      </c>
      <c r="ASE42" s="24" t="e">
        <f t="shared" si="501"/>
        <v>#VALUE!</v>
      </c>
      <c r="ASF42" s="24" t="e">
        <f t="shared" si="502"/>
        <v>#VALUE!</v>
      </c>
      <c r="ASG42" s="24" t="e">
        <f t="shared" si="503"/>
        <v>#VALUE!</v>
      </c>
      <c r="ASH42">
        <v>2.3111087991852E-10</v>
      </c>
      <c r="ASI42" t="e">
        <f>bvarHC1^2</f>
        <v>#VALUE!</v>
      </c>
      <c r="ASJ42" t="e">
        <f>cvarHC1^2</f>
        <v>#VALUE!</v>
      </c>
      <c r="ASK42" t="e">
        <f>mvarHC1^2</f>
        <v>#VALUE!</v>
      </c>
      <c r="ASL42" s="24" t="e">
        <f t="shared" si="504"/>
        <v>#VALUE!</v>
      </c>
      <c r="ASM42" s="24" t="e">
        <f t="shared" si="505"/>
        <v>#VALUE!</v>
      </c>
      <c r="ASN42" s="24" t="e">
        <f t="shared" si="506"/>
        <v>#VALUE!</v>
      </c>
      <c r="ASO42">
        <v>1.5027989914940001E-6</v>
      </c>
      <c r="ASP42" t="e">
        <f>bvarM6^3</f>
        <v>#VALUE!</v>
      </c>
      <c r="ASQ42" t="e">
        <f>cvarM6^3</f>
        <v>#VALUE!</v>
      </c>
      <c r="ASR42" t="e">
        <f>mvarM6^3</f>
        <v>#VALUE!</v>
      </c>
      <c r="ASS42" s="24" t="e">
        <f t="shared" si="507"/>
        <v>#VALUE!</v>
      </c>
      <c r="AST42" s="24" t="e">
        <f t="shared" si="508"/>
        <v>#VALUE!</v>
      </c>
      <c r="ASU42" s="24" t="e">
        <f t="shared" si="509"/>
        <v>#VALUE!</v>
      </c>
      <c r="ASV42">
        <v>4.5456768316632002E-4</v>
      </c>
      <c r="ASW42" t="e">
        <f>bvarM2^2</f>
        <v>#VALUE!</v>
      </c>
      <c r="ASX42" t="e">
        <f>cvarM2^2</f>
        <v>#VALUE!</v>
      </c>
      <c r="ASY42" t="e">
        <f>mvarM2^2</f>
        <v>#VALUE!</v>
      </c>
      <c r="ASZ42" s="24" t="e">
        <f t="shared" si="510"/>
        <v>#VALUE!</v>
      </c>
      <c r="ATA42" s="24" t="e">
        <f t="shared" si="511"/>
        <v>#VALUE!</v>
      </c>
      <c r="ATB42" s="24" t="e">
        <f t="shared" si="512"/>
        <v>#VALUE!</v>
      </c>
      <c r="ATC42">
        <v>4.5347577088595997E-5</v>
      </c>
      <c r="ATD42" t="e">
        <f>bvarM4^2</f>
        <v>#VALUE!</v>
      </c>
      <c r="ATE42" t="e">
        <f>cvarM4^2</f>
        <v>#VALUE!</v>
      </c>
      <c r="ATF42" t="e">
        <f>mvarM4^2</f>
        <v>#VALUE!</v>
      </c>
      <c r="ATG42" s="24" t="e">
        <f t="shared" si="513"/>
        <v>#VALUE!</v>
      </c>
      <c r="ATH42" s="24" t="e">
        <f t="shared" si="514"/>
        <v>#VALUE!</v>
      </c>
      <c r="ATI42" s="24" t="e">
        <f t="shared" si="515"/>
        <v>#VALUE!</v>
      </c>
      <c r="ATJ42">
        <v>7.5831316017057994E-5</v>
      </c>
      <c r="ATK42" t="e">
        <f>bvarM4^2</f>
        <v>#VALUE!</v>
      </c>
      <c r="ATL42" t="e">
        <f>cvarM4^2</f>
        <v>#VALUE!</v>
      </c>
      <c r="ATM42" t="e">
        <f>mvarM4^2</f>
        <v>#VALUE!</v>
      </c>
      <c r="ATN42" s="24" t="e">
        <f t="shared" si="516"/>
        <v>#VALUE!</v>
      </c>
      <c r="ATO42" s="24" t="e">
        <f t="shared" si="517"/>
        <v>#VALUE!</v>
      </c>
      <c r="ATP42" s="24" t="e">
        <f t="shared" si="518"/>
        <v>#VALUE!</v>
      </c>
      <c r="ATQ42">
        <v>2.3803490895499E-5</v>
      </c>
      <c r="ATR42" t="e">
        <f>bvarM2*bvarM9</f>
        <v>#VALUE!</v>
      </c>
      <c r="ATS42" t="e">
        <f>cvarM2*cvarM9</f>
        <v>#VALUE!</v>
      </c>
      <c r="ATT42" t="e">
        <f>mvarM2*mvarM9</f>
        <v>#VALUE!</v>
      </c>
      <c r="ATU42" s="24" t="e">
        <f t="shared" si="519"/>
        <v>#VALUE!</v>
      </c>
      <c r="ATV42" s="24" t="e">
        <f t="shared" si="520"/>
        <v>#VALUE!</v>
      </c>
      <c r="ATW42" s="24" t="e">
        <f t="shared" si="521"/>
        <v>#VALUE!</v>
      </c>
      <c r="ATX42">
        <v>-1.7778658709673E-6</v>
      </c>
      <c r="ATY42" t="e">
        <f>bvarM6*bvarM7</f>
        <v>#VALUE!</v>
      </c>
      <c r="ATZ42" t="e">
        <f>cvarM6*cvarM7</f>
        <v>#VALUE!</v>
      </c>
      <c r="AUA42" t="e">
        <f>mvarM6*mvarM7</f>
        <v>#VALUE!</v>
      </c>
      <c r="AUB42" s="24" t="e">
        <f t="shared" si="522"/>
        <v>#VALUE!</v>
      </c>
      <c r="AUC42" s="24" t="e">
        <f t="shared" si="523"/>
        <v>#VALUE!</v>
      </c>
      <c r="AUD42" s="24" t="e">
        <f t="shared" si="524"/>
        <v>#VALUE!</v>
      </c>
      <c r="AUE42">
        <v>-3.4803293385009997E-5</v>
      </c>
      <c r="AUF42" t="e">
        <f>bvarM6^2</f>
        <v>#VALUE!</v>
      </c>
      <c r="AUG42" t="e">
        <f>cvarM6^2</f>
        <v>#VALUE!</v>
      </c>
      <c r="AUH42" t="e">
        <f>mvarM6^2</f>
        <v>#VALUE!</v>
      </c>
      <c r="AUI42" s="24" t="e">
        <f t="shared" si="525"/>
        <v>#VALUE!</v>
      </c>
      <c r="AUJ42" s="24" t="e">
        <f t="shared" si="526"/>
        <v>#VALUE!</v>
      </c>
      <c r="AUK42" s="24" t="e">
        <f t="shared" si="527"/>
        <v>#VALUE!</v>
      </c>
      <c r="AUL42">
        <v>5.158817738161E-4</v>
      </c>
      <c r="AUM42" t="e">
        <f>bvarM4^2</f>
        <v>#VALUE!</v>
      </c>
      <c r="AUN42" t="e">
        <f>cvarM4^2</f>
        <v>#VALUE!</v>
      </c>
      <c r="AUO42" t="e">
        <f>mvarM4^2</f>
        <v>#VALUE!</v>
      </c>
      <c r="AUP42" s="24" t="e">
        <f t="shared" si="528"/>
        <v>#VALUE!</v>
      </c>
      <c r="AUQ42" s="24" t="e">
        <f t="shared" si="529"/>
        <v>#VALUE!</v>
      </c>
      <c r="AUR42" s="24" t="e">
        <f t="shared" si="530"/>
        <v>#VALUE!</v>
      </c>
      <c r="AUS42">
        <v>-3.8125949815445001E-3</v>
      </c>
      <c r="AUT42" t="e">
        <f>bvarM8^2</f>
        <v>#VALUE!</v>
      </c>
      <c r="AUU42" t="e">
        <f>cvarM8^2</f>
        <v>#VALUE!</v>
      </c>
      <c r="AUV42" t="e">
        <f>mvarM8^2</f>
        <v>#VALUE!</v>
      </c>
      <c r="AUW42" s="24" t="e">
        <f t="shared" si="531"/>
        <v>#VALUE!</v>
      </c>
      <c r="AUX42" s="24" t="e">
        <f t="shared" si="532"/>
        <v>#VALUE!</v>
      </c>
      <c r="AUY42" s="24" t="e">
        <f t="shared" si="533"/>
        <v>#VALUE!</v>
      </c>
      <c r="AUZ42">
        <v>-2.0409511288485999E-4</v>
      </c>
      <c r="AVA42" t="e">
        <f>bvarHC2^2</f>
        <v>#VALUE!</v>
      </c>
      <c r="AVB42" t="e">
        <f>cvarHC2^2</f>
        <v>#VALUE!</v>
      </c>
      <c r="AVC42" t="e">
        <f>mvarHC2^2</f>
        <v>#VALUE!</v>
      </c>
      <c r="AVD42" s="24" t="e">
        <f t="shared" si="534"/>
        <v>#VALUE!</v>
      </c>
      <c r="AVE42" s="24" t="e">
        <f t="shared" si="535"/>
        <v>#VALUE!</v>
      </c>
      <c r="AVF42" s="24" t="e">
        <f t="shared" si="536"/>
        <v>#VALUE!</v>
      </c>
      <c r="AVG42">
        <v>2.1869940081517998E-5</v>
      </c>
      <c r="AVH42" t="e">
        <f>bvarM2*bvarM9</f>
        <v>#VALUE!</v>
      </c>
      <c r="AVI42" t="e">
        <f>cvarM2*cvarM9</f>
        <v>#VALUE!</v>
      </c>
      <c r="AVJ42" t="e">
        <f>mvarM2*mvarM9</f>
        <v>#VALUE!</v>
      </c>
      <c r="AVK42" s="24" t="e">
        <f t="shared" si="537"/>
        <v>#VALUE!</v>
      </c>
      <c r="AVL42" s="24" t="e">
        <f t="shared" si="538"/>
        <v>#VALUE!</v>
      </c>
      <c r="AVM42" s="24" t="e">
        <f t="shared" si="539"/>
        <v>#VALUE!</v>
      </c>
      <c r="AVN42">
        <v>-1.0915767256457E-6</v>
      </c>
      <c r="AVO42" t="e">
        <f>bvarM6*bvarM7</f>
        <v>#VALUE!</v>
      </c>
      <c r="AVP42" t="e">
        <f>cvarM6*cvarM7</f>
        <v>#VALUE!</v>
      </c>
      <c r="AVQ42" t="e">
        <f>mvarM6*mvarM7</f>
        <v>#VALUE!</v>
      </c>
      <c r="AVR42" s="24" t="e">
        <f t="shared" si="540"/>
        <v>#VALUE!</v>
      </c>
      <c r="AVS42" s="24" t="e">
        <f t="shared" si="541"/>
        <v>#VALUE!</v>
      </c>
      <c r="AVT42" s="24" t="e">
        <f t="shared" si="542"/>
        <v>#VALUE!</v>
      </c>
      <c r="AVU42">
        <v>2.9567670206968001E-5</v>
      </c>
      <c r="AVV42" t="e">
        <f>bvarM3^2</f>
        <v>#VALUE!</v>
      </c>
      <c r="AVW42" t="e">
        <f>cvarM3^2</f>
        <v>#VALUE!</v>
      </c>
      <c r="AVX42" t="e">
        <f>mvarM3^2</f>
        <v>#VALUE!</v>
      </c>
      <c r="AVY42" s="24" t="e">
        <f t="shared" si="543"/>
        <v>#VALUE!</v>
      </c>
      <c r="AVZ42" s="24" t="e">
        <f t="shared" si="544"/>
        <v>#VALUE!</v>
      </c>
      <c r="AWA42" s="24" t="e">
        <f t="shared" si="545"/>
        <v>#VALUE!</v>
      </c>
      <c r="AWB42">
        <v>-4.6162084409595004E-6</v>
      </c>
      <c r="AWC42" t="e">
        <f>bvarM4^3</f>
        <v>#VALUE!</v>
      </c>
      <c r="AWD42" t="e">
        <f>cvarM4^3</f>
        <v>#VALUE!</v>
      </c>
      <c r="AWE42" t="e">
        <f>mvarM4^3</f>
        <v>#VALUE!</v>
      </c>
      <c r="AWF42" s="24" t="e">
        <f t="shared" si="546"/>
        <v>#VALUE!</v>
      </c>
      <c r="AWG42" s="24" t="e">
        <f t="shared" si="547"/>
        <v>#VALUE!</v>
      </c>
      <c r="AWH42" s="24" t="e">
        <f t="shared" si="548"/>
        <v>#VALUE!</v>
      </c>
      <c r="AWI42">
        <v>-2.1140983264879E-5</v>
      </c>
      <c r="AWJ42" t="e">
        <f>bvarM2^3</f>
        <v>#VALUE!</v>
      </c>
      <c r="AWK42" t="e">
        <f>cvarM2^3</f>
        <v>#VALUE!</v>
      </c>
      <c r="AWL42" t="e">
        <f>mvarM2^3</f>
        <v>#VALUE!</v>
      </c>
      <c r="AWM42" s="24" t="e">
        <f t="shared" si="549"/>
        <v>#VALUE!</v>
      </c>
      <c r="AWN42" s="24" t="e">
        <f t="shared" si="550"/>
        <v>#VALUE!</v>
      </c>
      <c r="AWO42" s="24" t="e">
        <f t="shared" si="551"/>
        <v>#VALUE!</v>
      </c>
      <c r="AWP42">
        <v>-5.9997810970426001E-5</v>
      </c>
      <c r="AWQ42" t="e">
        <f>bvarM4*bvarM8</f>
        <v>#VALUE!</v>
      </c>
      <c r="AWR42" t="e">
        <f>cvarM4*cvarM8</f>
        <v>#VALUE!</v>
      </c>
      <c r="AWS42" t="e">
        <f>mvarM4*mvarM8</f>
        <v>#VALUE!</v>
      </c>
      <c r="AWT42" s="24" t="e">
        <f t="shared" si="552"/>
        <v>#VALUE!</v>
      </c>
      <c r="AWU42" s="24" t="e">
        <f t="shared" si="553"/>
        <v>#VALUE!</v>
      </c>
      <c r="AWV42" s="24" t="e">
        <f t="shared" si="554"/>
        <v>#VALUE!</v>
      </c>
      <c r="AWW42">
        <v>2.1295294090485999E-3</v>
      </c>
      <c r="AWX42" t="e">
        <f>bvarM6^2</f>
        <v>#VALUE!</v>
      </c>
      <c r="AWY42" t="e">
        <f>cvarM6^2</f>
        <v>#VALUE!</v>
      </c>
      <c r="AWZ42" t="e">
        <f>mvarM6^2</f>
        <v>#VALUE!</v>
      </c>
      <c r="AXA42" s="24" t="e">
        <f t="shared" si="555"/>
        <v>#VALUE!</v>
      </c>
      <c r="AXB42" s="24" t="e">
        <f t="shared" si="556"/>
        <v>#VALUE!</v>
      </c>
      <c r="AXC42" s="24" t="e">
        <f t="shared" si="557"/>
        <v>#VALUE!</v>
      </c>
      <c r="AXD42">
        <v>2.2644781696127999E-4</v>
      </c>
      <c r="AXE42" t="e">
        <f>bvarM2^2</f>
        <v>#VALUE!</v>
      </c>
      <c r="AXF42" t="e">
        <f>cvarM2^2</f>
        <v>#VALUE!</v>
      </c>
      <c r="AXG42" t="e">
        <f>mvarM2^2</f>
        <v>#VALUE!</v>
      </c>
      <c r="AXH42" s="24" t="e">
        <f t="shared" si="558"/>
        <v>#VALUE!</v>
      </c>
      <c r="AXI42" s="24" t="e">
        <f t="shared" si="559"/>
        <v>#VALUE!</v>
      </c>
      <c r="AXJ42" s="24" t="e">
        <f t="shared" si="560"/>
        <v>#VALUE!</v>
      </c>
      <c r="AXK42">
        <v>0.115275325803</v>
      </c>
      <c r="AXL42" t="e">
        <f>bvarM8^2</f>
        <v>#VALUE!</v>
      </c>
      <c r="AXM42" t="e">
        <f>cvarM8^2</f>
        <v>#VALUE!</v>
      </c>
      <c r="AXN42" t="e">
        <f>mvarM8^2</f>
        <v>#VALUE!</v>
      </c>
      <c r="AXO42" s="24" t="e">
        <f t="shared" si="561"/>
        <v>#VALUE!</v>
      </c>
      <c r="AXP42" s="24" t="e">
        <f t="shared" si="562"/>
        <v>#VALUE!</v>
      </c>
      <c r="AXQ42" s="24" t="e">
        <f t="shared" si="563"/>
        <v>#VALUE!</v>
      </c>
      <c r="AXR42">
        <v>1.9159034804588001E-5</v>
      </c>
      <c r="AXS42" t="e">
        <f>bvarM2^3</f>
        <v>#VALUE!</v>
      </c>
      <c r="AXT42" t="e">
        <f>cvarM2^3</f>
        <v>#VALUE!</v>
      </c>
      <c r="AXU42" t="e">
        <f>mvarM2^3</f>
        <v>#VALUE!</v>
      </c>
      <c r="AXV42" s="24" t="e">
        <f t="shared" si="564"/>
        <v>#VALUE!</v>
      </c>
      <c r="AXW42" s="24" t="e">
        <f t="shared" si="565"/>
        <v>#VALUE!</v>
      </c>
      <c r="AXX42" s="24" t="e">
        <f t="shared" si="566"/>
        <v>#VALUE!</v>
      </c>
      <c r="AXY42">
        <v>2.8794389983316001E-5</v>
      </c>
      <c r="AXZ42" t="e">
        <f>bvarM7*bvarM8</f>
        <v>#VALUE!</v>
      </c>
      <c r="AYA42" t="e">
        <f>cvarM7*cvarM8</f>
        <v>#VALUE!</v>
      </c>
      <c r="AYB42" t="e">
        <f>mvarM7*mvarM8</f>
        <v>#VALUE!</v>
      </c>
      <c r="AYC42" s="24" t="e">
        <f t="shared" si="567"/>
        <v>#VALUE!</v>
      </c>
      <c r="AYD42" s="24" t="e">
        <f t="shared" si="568"/>
        <v>#VALUE!</v>
      </c>
      <c r="AYE42" s="24" t="e">
        <f t="shared" si="569"/>
        <v>#VALUE!</v>
      </c>
      <c r="AYF42">
        <v>-1.1629212612075999E-5</v>
      </c>
      <c r="AYG42" t="e">
        <f>bvarM6*bvarM8</f>
        <v>#VALUE!</v>
      </c>
      <c r="AYH42" t="e">
        <f>cvarM6*cvarM8</f>
        <v>#VALUE!</v>
      </c>
      <c r="AYI42" t="e">
        <f>mvarM6*mvarM8</f>
        <v>#VALUE!</v>
      </c>
      <c r="AYJ42" s="24" t="e">
        <f t="shared" si="570"/>
        <v>#VALUE!</v>
      </c>
      <c r="AYK42" s="24" t="e">
        <f t="shared" si="571"/>
        <v>#VALUE!</v>
      </c>
      <c r="AYL42" s="24" t="e">
        <f t="shared" si="572"/>
        <v>#VALUE!</v>
      </c>
      <c r="AYM42">
        <v>-1.0657122687962E-2</v>
      </c>
      <c r="AYN42" t="e">
        <f>bvarM9^2</f>
        <v>#VALUE!</v>
      </c>
      <c r="AYO42" t="e">
        <f>cvarM9^2</f>
        <v>#VALUE!</v>
      </c>
      <c r="AYP42" t="e">
        <f>mvarM9^2</f>
        <v>#VALUE!</v>
      </c>
      <c r="AYQ42" s="24" t="e">
        <f t="shared" si="573"/>
        <v>#VALUE!</v>
      </c>
      <c r="AYR42" s="24" t="e">
        <f t="shared" si="574"/>
        <v>#VALUE!</v>
      </c>
      <c r="AYS42" s="24" t="e">
        <f t="shared" si="575"/>
        <v>#VALUE!</v>
      </c>
      <c r="AYT42">
        <v>-4.6807947575281E-7</v>
      </c>
      <c r="AYU42" t="e">
        <f>bvarHC2^2</f>
        <v>#VALUE!</v>
      </c>
      <c r="AYV42" t="e">
        <f>cvarHC2^2</f>
        <v>#VALUE!</v>
      </c>
      <c r="AYW42" t="e">
        <f>mvarHC2^2</f>
        <v>#VALUE!</v>
      </c>
      <c r="AYX42" s="24" t="e">
        <f t="shared" si="576"/>
        <v>#VALUE!</v>
      </c>
      <c r="AYY42" s="24" t="e">
        <f t="shared" si="577"/>
        <v>#VALUE!</v>
      </c>
      <c r="AYZ42" s="24" t="e">
        <f t="shared" si="578"/>
        <v>#VALUE!</v>
      </c>
      <c r="AZA42">
        <v>-7.0130405119951996E-3</v>
      </c>
      <c r="AZB42" t="e">
        <f>bvarHC2^2</f>
        <v>#VALUE!</v>
      </c>
      <c r="AZC42" t="e">
        <f>cvarHC2^2</f>
        <v>#VALUE!</v>
      </c>
      <c r="AZD42" t="e">
        <f>mvarHC2^2</f>
        <v>#VALUE!</v>
      </c>
      <c r="AZE42" s="24" t="e">
        <f t="shared" si="579"/>
        <v>#VALUE!</v>
      </c>
      <c r="AZF42" s="24" t="e">
        <f t="shared" si="580"/>
        <v>#VALUE!</v>
      </c>
      <c r="AZG42" s="24" t="e">
        <f t="shared" si="581"/>
        <v>#VALUE!</v>
      </c>
      <c r="AZH42">
        <v>-1.7415454664339E-6</v>
      </c>
      <c r="AZI42" t="e">
        <f>bvarM9^3</f>
        <v>#VALUE!</v>
      </c>
      <c r="AZJ42" t="e">
        <f>cvarM9^3</f>
        <v>#VALUE!</v>
      </c>
      <c r="AZK42" t="e">
        <f>mvarM9^3</f>
        <v>#VALUE!</v>
      </c>
      <c r="AZL42" s="24" t="e">
        <f t="shared" si="582"/>
        <v>#VALUE!</v>
      </c>
      <c r="AZM42" s="24" t="e">
        <f t="shared" si="583"/>
        <v>#VALUE!</v>
      </c>
      <c r="AZN42" s="24" t="e">
        <f t="shared" si="584"/>
        <v>#VALUE!</v>
      </c>
      <c r="AZO42">
        <v>-2060.8427348311998</v>
      </c>
      <c r="AZP42" t="e">
        <f>bvarM1^2</f>
        <v>#VALUE!</v>
      </c>
      <c r="AZQ42" t="e">
        <f>cvarM1^2</f>
        <v>#VALUE!</v>
      </c>
      <c r="AZR42" t="e">
        <f>mvarM1^2</f>
        <v>#VALUE!</v>
      </c>
      <c r="AZS42" s="24" t="e">
        <f t="shared" si="585"/>
        <v>#VALUE!</v>
      </c>
      <c r="AZT42" s="24" t="e">
        <f t="shared" si="586"/>
        <v>#VALUE!</v>
      </c>
      <c r="AZU42" s="24" t="e">
        <f t="shared" si="587"/>
        <v>#VALUE!</v>
      </c>
      <c r="AZV42">
        <v>-1.0364258530718E-4</v>
      </c>
      <c r="AZW42" t="e">
        <f>bvarM4*bvarM8</f>
        <v>#VALUE!</v>
      </c>
      <c r="AZX42" t="e">
        <f>cvarM4*cvarM8</f>
        <v>#VALUE!</v>
      </c>
      <c r="AZY42" t="e">
        <f>mvarM4*mvarM8</f>
        <v>#VALUE!</v>
      </c>
      <c r="AZZ42" s="24" t="e">
        <f t="shared" si="588"/>
        <v>#VALUE!</v>
      </c>
      <c r="BAA42" s="24" t="e">
        <f t="shared" si="589"/>
        <v>#VALUE!</v>
      </c>
      <c r="BAB42" s="24" t="e">
        <f t="shared" si="590"/>
        <v>#VALUE!</v>
      </c>
      <c r="BAC42">
        <v>-6.0695829073454001E-5</v>
      </c>
      <c r="BAD42" t="e">
        <f>bvarM6^3</f>
        <v>#VALUE!</v>
      </c>
      <c r="BAE42" t="e">
        <f>cvarM6^3</f>
        <v>#VALUE!</v>
      </c>
      <c r="BAF42" t="e">
        <f>mvarM6^3</f>
        <v>#VALUE!</v>
      </c>
      <c r="BAG42" s="24" t="e">
        <f t="shared" si="591"/>
        <v>#VALUE!</v>
      </c>
      <c r="BAH42" s="24" t="e">
        <f t="shared" si="592"/>
        <v>#VALUE!</v>
      </c>
      <c r="BAI42" s="24" t="e">
        <f t="shared" si="593"/>
        <v>#VALUE!</v>
      </c>
      <c r="BAJ42">
        <v>2.8168966553306999E-9</v>
      </c>
      <c r="BAK42" t="e">
        <f>bvarHC1^2</f>
        <v>#VALUE!</v>
      </c>
      <c r="BAL42" t="e">
        <f>cvarHC1^2</f>
        <v>#VALUE!</v>
      </c>
      <c r="BAM42" t="e">
        <f>mvarHC1^2</f>
        <v>#VALUE!</v>
      </c>
      <c r="BAN42" s="24" t="e">
        <f t="shared" si="594"/>
        <v>#VALUE!</v>
      </c>
      <c r="BAO42" s="24" t="e">
        <f t="shared" si="595"/>
        <v>#VALUE!</v>
      </c>
      <c r="BAP42" s="24" t="e">
        <f t="shared" si="596"/>
        <v>#VALUE!</v>
      </c>
      <c r="BAQ42">
        <v>-3.9773442631169002E-5</v>
      </c>
      <c r="BAR42" t="e">
        <f>bvarM8^2</f>
        <v>#VALUE!</v>
      </c>
      <c r="BAS42" t="e">
        <f>cvarM8^2</f>
        <v>#VALUE!</v>
      </c>
      <c r="BAT42" t="e">
        <f>mvarM8^2</f>
        <v>#VALUE!</v>
      </c>
      <c r="BAU42" s="24" t="e">
        <f t="shared" si="597"/>
        <v>#VALUE!</v>
      </c>
      <c r="BAV42" s="24" t="e">
        <f t="shared" si="598"/>
        <v>#VALUE!</v>
      </c>
      <c r="BAW42" s="24" t="e">
        <f t="shared" si="599"/>
        <v>#VALUE!</v>
      </c>
      <c r="BAX42">
        <v>4.8833901376416E-3</v>
      </c>
      <c r="BAY42" t="e">
        <f>bvarM9^2</f>
        <v>#VALUE!</v>
      </c>
      <c r="BAZ42" t="e">
        <f>cvarM9^2</f>
        <v>#VALUE!</v>
      </c>
      <c r="BBA42" t="e">
        <f>mvarM9^2</f>
        <v>#VALUE!</v>
      </c>
      <c r="BBB42" s="24" t="e">
        <f t="shared" si="600"/>
        <v>#VALUE!</v>
      </c>
      <c r="BBC42" s="24" t="e">
        <f t="shared" si="601"/>
        <v>#VALUE!</v>
      </c>
      <c r="BBD42" s="24" t="e">
        <f t="shared" si="602"/>
        <v>#VALUE!</v>
      </c>
      <c r="BBE42">
        <v>3.0944620456728002E-5</v>
      </c>
      <c r="BBF42" t="e">
        <f>bvarM7*bvarM8</f>
        <v>#VALUE!</v>
      </c>
      <c r="BBG42" t="e">
        <f>cvarM7*cvarM8</f>
        <v>#VALUE!</v>
      </c>
      <c r="BBH42" t="e">
        <f>mvarM7*mvarM8</f>
        <v>#VALUE!</v>
      </c>
      <c r="BBI42" s="24" t="e">
        <f t="shared" si="603"/>
        <v>#VALUE!</v>
      </c>
      <c r="BBJ42" s="24" t="e">
        <f t="shared" si="604"/>
        <v>#VALUE!</v>
      </c>
      <c r="BBK42" s="24" t="e">
        <f t="shared" si="605"/>
        <v>#VALUE!</v>
      </c>
      <c r="BBL42">
        <v>5.8524631173677997E-6</v>
      </c>
      <c r="BBM42" t="e">
        <f>bvarM4*bvarM7</f>
        <v>#VALUE!</v>
      </c>
      <c r="BBN42" t="e">
        <f>cvarM4*cvarM7</f>
        <v>#VALUE!</v>
      </c>
      <c r="BBO42" t="e">
        <f>mvarM4*mvarM7</f>
        <v>#VALUE!</v>
      </c>
      <c r="BBP42" s="24" t="e">
        <f t="shared" si="606"/>
        <v>#VALUE!</v>
      </c>
      <c r="BBQ42" s="24" t="e">
        <f t="shared" si="607"/>
        <v>#VALUE!</v>
      </c>
      <c r="BBR42" s="24" t="e">
        <f t="shared" si="608"/>
        <v>#VALUE!</v>
      </c>
      <c r="BBS42">
        <v>1.7413586974279001E-4</v>
      </c>
      <c r="BBT42" t="e">
        <f>bvarM8^2</f>
        <v>#VALUE!</v>
      </c>
      <c r="BBU42" t="e">
        <f>cvarM8^2</f>
        <v>#VALUE!</v>
      </c>
      <c r="BBV42" t="e">
        <f>mvarM8^2</f>
        <v>#VALUE!</v>
      </c>
      <c r="BBW42" s="24" t="e">
        <f t="shared" si="609"/>
        <v>#VALUE!</v>
      </c>
      <c r="BBX42" s="24" t="e">
        <f t="shared" si="610"/>
        <v>#VALUE!</v>
      </c>
      <c r="BBY42" s="24" t="e">
        <f t="shared" si="611"/>
        <v>#VALUE!</v>
      </c>
      <c r="BBZ42">
        <v>1.4159052341617001E-6</v>
      </c>
      <c r="BCA42" t="e">
        <f>bvarM4*bvarM8</f>
        <v>#VALUE!</v>
      </c>
      <c r="BCB42" t="e">
        <f>cvarM4*cvarM8</f>
        <v>#VALUE!</v>
      </c>
      <c r="BCC42" t="e">
        <f>mvarM4*mvarM8</f>
        <v>#VALUE!</v>
      </c>
      <c r="BCD42" s="24" t="e">
        <f t="shared" si="612"/>
        <v>#VALUE!</v>
      </c>
      <c r="BCE42" s="24" t="e">
        <f t="shared" si="613"/>
        <v>#VALUE!</v>
      </c>
      <c r="BCF42" s="24" t="e">
        <f t="shared" si="614"/>
        <v>#VALUE!</v>
      </c>
      <c r="BCG42">
        <v>-1.1550601596042E-5</v>
      </c>
      <c r="BCH42" t="e">
        <f>bvarM6*bvarM8</f>
        <v>#VALUE!</v>
      </c>
      <c r="BCI42" t="e">
        <f>cvarM6*cvarM8</f>
        <v>#VALUE!</v>
      </c>
      <c r="BCJ42" t="e">
        <f>mvarM6*mvarM8</f>
        <v>#VALUE!</v>
      </c>
      <c r="BCK42" s="24" t="e">
        <f t="shared" si="615"/>
        <v>#VALUE!</v>
      </c>
      <c r="BCL42" s="24" t="e">
        <f t="shared" si="616"/>
        <v>#VALUE!</v>
      </c>
      <c r="BCM42" s="24" t="e">
        <f t="shared" si="617"/>
        <v>#VALUE!</v>
      </c>
      <c r="BCN42">
        <v>9.1088770553532004E-4</v>
      </c>
      <c r="BCO42" t="e">
        <f>bvarM7^3</f>
        <v>#VALUE!</v>
      </c>
      <c r="BCP42" t="e">
        <f>cvarM7^3</f>
        <v>#VALUE!</v>
      </c>
      <c r="BCQ42" t="e">
        <f>mvarM7^3</f>
        <v>#VALUE!</v>
      </c>
      <c r="BCR42" s="24" t="e">
        <f t="shared" si="618"/>
        <v>#VALUE!</v>
      </c>
      <c r="BCS42" s="24" t="e">
        <f t="shared" si="619"/>
        <v>#VALUE!</v>
      </c>
      <c r="BCT42" s="24" t="e">
        <f t="shared" si="620"/>
        <v>#VALUE!</v>
      </c>
      <c r="BCU42">
        <v>3.7948041805528003E-5</v>
      </c>
      <c r="BCV42" t="e">
        <f>bvarM7*bvarM8</f>
        <v>#VALUE!</v>
      </c>
      <c r="BCW42" t="e">
        <f>cvarM7*cvarM8</f>
        <v>#VALUE!</v>
      </c>
      <c r="BCX42" t="e">
        <f>mvarM7*mvarM8</f>
        <v>#VALUE!</v>
      </c>
      <c r="BCY42" s="24" t="e">
        <f t="shared" si="621"/>
        <v>#VALUE!</v>
      </c>
      <c r="BCZ42" s="24" t="e">
        <f t="shared" si="622"/>
        <v>#VALUE!</v>
      </c>
      <c r="BDA42" s="24" t="e">
        <f t="shared" si="623"/>
        <v>#VALUE!</v>
      </c>
      <c r="BDB42">
        <v>-4.2439234049592998E-5</v>
      </c>
      <c r="BDC42" t="e">
        <f>bvarM6*bvarM8</f>
        <v>#VALUE!</v>
      </c>
      <c r="BDD42" t="e">
        <f>cvarM6*cvarM8</f>
        <v>#VALUE!</v>
      </c>
      <c r="BDE42" t="e">
        <f>mvarM6*mvarM8</f>
        <v>#VALUE!</v>
      </c>
      <c r="BDF42" s="24" t="e">
        <f t="shared" si="624"/>
        <v>#VALUE!</v>
      </c>
      <c r="BDG42" s="24" t="e">
        <f t="shared" si="625"/>
        <v>#VALUE!</v>
      </c>
      <c r="BDH42" s="24" t="e">
        <f t="shared" si="626"/>
        <v>#VALUE!</v>
      </c>
      <c r="BDI42">
        <v>-6.7616052674018004E-5</v>
      </c>
      <c r="BDJ42" t="e">
        <f>bvarM6^3</f>
        <v>#VALUE!</v>
      </c>
      <c r="BDK42" t="e">
        <f>cvarM6^3</f>
        <v>#VALUE!</v>
      </c>
      <c r="BDL42" t="e">
        <f>mvarM6^3</f>
        <v>#VALUE!</v>
      </c>
      <c r="BDM42" s="24" t="e">
        <f t="shared" si="627"/>
        <v>#VALUE!</v>
      </c>
      <c r="BDN42" s="24" t="e">
        <f t="shared" si="628"/>
        <v>#VALUE!</v>
      </c>
      <c r="BDO42" s="24" t="e">
        <f t="shared" si="629"/>
        <v>#VALUE!</v>
      </c>
      <c r="BDP42">
        <v>5.4987288883267996E-9</v>
      </c>
      <c r="BDQ42" t="e">
        <f>bvarHC1^2</f>
        <v>#VALUE!</v>
      </c>
      <c r="BDR42" t="e">
        <f>cvarHC1^2</f>
        <v>#VALUE!</v>
      </c>
      <c r="BDS42" t="e">
        <f>mvarHC1^2</f>
        <v>#VALUE!</v>
      </c>
      <c r="BDT42" s="24" t="e">
        <f t="shared" si="630"/>
        <v>#VALUE!</v>
      </c>
      <c r="BDU42" s="24" t="e">
        <f t="shared" si="631"/>
        <v>#VALUE!</v>
      </c>
      <c r="BDV42" s="24" t="e">
        <f t="shared" si="632"/>
        <v>#VALUE!</v>
      </c>
      <c r="BDW42">
        <v>5.9281608225202E-6</v>
      </c>
      <c r="BDX42" t="e">
        <f>bvarM6*bvarM7</f>
        <v>#VALUE!</v>
      </c>
      <c r="BDY42" t="e">
        <f>cvarM6*cvarM7</f>
        <v>#VALUE!</v>
      </c>
      <c r="BDZ42" t="e">
        <f>mvarM6*mvarM7</f>
        <v>#VALUE!</v>
      </c>
      <c r="BEA42" s="24" t="e">
        <f t="shared" si="633"/>
        <v>#VALUE!</v>
      </c>
      <c r="BEB42" s="24" t="e">
        <f t="shared" si="634"/>
        <v>#VALUE!</v>
      </c>
      <c r="BEC42" s="24" t="e">
        <f t="shared" si="635"/>
        <v>#VALUE!</v>
      </c>
      <c r="BED42">
        <v>-5.1840466136560002E-6</v>
      </c>
      <c r="BEE42" t="e">
        <f>bvarM4^3</f>
        <v>#VALUE!</v>
      </c>
      <c r="BEF42" t="e">
        <f>cvarM4^3</f>
        <v>#VALUE!</v>
      </c>
      <c r="BEG42" t="e">
        <f>mvarM4^3</f>
        <v>#VALUE!</v>
      </c>
      <c r="BEH42" s="24" t="e">
        <f t="shared" si="636"/>
        <v>#VALUE!</v>
      </c>
      <c r="BEI42" s="24" t="e">
        <f t="shared" si="637"/>
        <v>#VALUE!</v>
      </c>
      <c r="BEJ42" s="24" t="e">
        <f t="shared" si="638"/>
        <v>#VALUE!</v>
      </c>
      <c r="BEK42">
        <v>1.9056470584295001E-9</v>
      </c>
      <c r="BEL42" t="e">
        <f>bvarHC1^2</f>
        <v>#VALUE!</v>
      </c>
      <c r="BEM42" t="e">
        <f>cvarHC1^2</f>
        <v>#VALUE!</v>
      </c>
      <c r="BEN42" t="e">
        <f>mvarHC1^2</f>
        <v>#VALUE!</v>
      </c>
      <c r="BEO42" s="24" t="e">
        <f t="shared" si="639"/>
        <v>#VALUE!</v>
      </c>
      <c r="BEP42" s="24" t="e">
        <f t="shared" si="640"/>
        <v>#VALUE!</v>
      </c>
      <c r="BEQ42" s="24" t="e">
        <f t="shared" si="641"/>
        <v>#VALUE!</v>
      </c>
      <c r="BER42">
        <v>3.7626864250650998E-8</v>
      </c>
      <c r="BES42" t="e">
        <f>bvarHC1^2</f>
        <v>#VALUE!</v>
      </c>
      <c r="BET42" t="e">
        <f>cvarHC1^2</f>
        <v>#VALUE!</v>
      </c>
      <c r="BEU42" t="e">
        <f>mvarHC1^2</f>
        <v>#VALUE!</v>
      </c>
      <c r="BEV42" s="24" t="e">
        <f t="shared" si="642"/>
        <v>#VALUE!</v>
      </c>
      <c r="BEW42" s="24" t="e">
        <f t="shared" si="643"/>
        <v>#VALUE!</v>
      </c>
      <c r="BEX42" s="24" t="e">
        <f t="shared" si="644"/>
        <v>#VALUE!</v>
      </c>
      <c r="BEY42">
        <v>-1.1081109940119999E-11</v>
      </c>
      <c r="BEZ42" t="e">
        <f>bvarHC1^3</f>
        <v>#VALUE!</v>
      </c>
      <c r="BFA42" t="e">
        <f>cvarHC1^3</f>
        <v>#VALUE!</v>
      </c>
      <c r="BFB42" t="e">
        <f>mvarHC1^3</f>
        <v>#VALUE!</v>
      </c>
      <c r="BFC42" s="24" t="e">
        <f t="shared" si="645"/>
        <v>#VALUE!</v>
      </c>
      <c r="BFD42" s="24" t="e">
        <f t="shared" si="646"/>
        <v>#VALUE!</v>
      </c>
      <c r="BFE42" s="24" t="e">
        <f t="shared" si="647"/>
        <v>#VALUE!</v>
      </c>
      <c r="BFF42">
        <v>-8.1564910897010995E-4</v>
      </c>
      <c r="BFG42" t="e">
        <f>bvarM7^2</f>
        <v>#VALUE!</v>
      </c>
      <c r="BFH42" t="e">
        <f>cvarM7^2</f>
        <v>#VALUE!</v>
      </c>
      <c r="BFI42" t="e">
        <f>mvarM7^2</f>
        <v>#VALUE!</v>
      </c>
      <c r="BFJ42" s="24" t="e">
        <f t="shared" si="648"/>
        <v>#VALUE!</v>
      </c>
      <c r="BFK42" s="24" t="e">
        <f t="shared" si="649"/>
        <v>#VALUE!</v>
      </c>
      <c r="BFL42" s="24" t="e">
        <f t="shared" si="650"/>
        <v>#VALUE!</v>
      </c>
      <c r="BFM42">
        <v>-8.9614394205920996E-11</v>
      </c>
      <c r="BFN42" t="e">
        <f>bvarHC1^3</f>
        <v>#VALUE!</v>
      </c>
      <c r="BFO42" t="e">
        <f>cvarHC1^3</f>
        <v>#VALUE!</v>
      </c>
      <c r="BFP42" t="e">
        <f>mvarHC1^3</f>
        <v>#VALUE!</v>
      </c>
      <c r="BFQ42" s="24" t="e">
        <f t="shared" si="651"/>
        <v>#VALUE!</v>
      </c>
      <c r="BFR42" s="24" t="e">
        <f t="shared" si="652"/>
        <v>#VALUE!</v>
      </c>
      <c r="BFS42" s="24" t="e">
        <f t="shared" si="653"/>
        <v>#VALUE!</v>
      </c>
      <c r="BFT42">
        <v>5.5660174923177001E-7</v>
      </c>
      <c r="BFU42" t="e">
        <f>bvarHC1^2</f>
        <v>#VALUE!</v>
      </c>
      <c r="BFV42" t="e">
        <f>cvarHC1^2</f>
        <v>#VALUE!</v>
      </c>
      <c r="BFW42" t="e">
        <f>mvarHC1^2</f>
        <v>#VALUE!</v>
      </c>
      <c r="BFX42" s="24" t="e">
        <f t="shared" si="654"/>
        <v>#VALUE!</v>
      </c>
      <c r="BFY42" s="24" t="e">
        <f t="shared" si="655"/>
        <v>#VALUE!</v>
      </c>
      <c r="BFZ42" s="24" t="e">
        <f t="shared" si="656"/>
        <v>#VALUE!</v>
      </c>
      <c r="BGA42"/>
      <c r="BGB42"/>
      <c r="BGC42"/>
      <c r="BGD42"/>
      <c r="BGE42" s="24">
        <f t="shared" si="657"/>
        <v>0</v>
      </c>
      <c r="BGF42" s="24">
        <f t="shared" si="658"/>
        <v>0</v>
      </c>
      <c r="BGG42" s="24">
        <f t="shared" si="659"/>
        <v>0</v>
      </c>
      <c r="BGH42">
        <v>7.4581145122223005E-5</v>
      </c>
      <c r="BGI42" t="e">
        <f>bvarM4^2</f>
        <v>#VALUE!</v>
      </c>
      <c r="BGJ42" t="e">
        <f>cvarM4^2</f>
        <v>#VALUE!</v>
      </c>
      <c r="BGK42" t="e">
        <f>mvarM4^2</f>
        <v>#VALUE!</v>
      </c>
      <c r="BGL42" s="24" t="e">
        <f t="shared" si="660"/>
        <v>#VALUE!</v>
      </c>
      <c r="BGM42" s="24" t="e">
        <f t="shared" si="661"/>
        <v>#VALUE!</v>
      </c>
      <c r="BGN42" s="24" t="e">
        <f t="shared" si="662"/>
        <v>#VALUE!</v>
      </c>
      <c r="BGO42">
        <v>-1.0044635850456999E-5</v>
      </c>
      <c r="BGP42" t="e">
        <f>bvarM4*bvarM6</f>
        <v>#VALUE!</v>
      </c>
      <c r="BGQ42" t="e">
        <f>cvarM4*cvarM6</f>
        <v>#VALUE!</v>
      </c>
      <c r="BGR42" t="e">
        <f>mvarM4*mvarM6</f>
        <v>#VALUE!</v>
      </c>
      <c r="BGS42" s="24" t="e">
        <f t="shared" si="663"/>
        <v>#VALUE!</v>
      </c>
      <c r="BGT42" s="24" t="e">
        <f t="shared" si="664"/>
        <v>#VALUE!</v>
      </c>
      <c r="BGU42" s="24" t="e">
        <f t="shared" si="665"/>
        <v>#VALUE!</v>
      </c>
      <c r="BGV42">
        <v>-8.1403507299767997E-10</v>
      </c>
      <c r="BGW42" t="e">
        <f>bvarM6^3</f>
        <v>#VALUE!</v>
      </c>
      <c r="BGX42" t="e">
        <f>cvarM6^3</f>
        <v>#VALUE!</v>
      </c>
      <c r="BGY42" t="e">
        <f>mvarM6^3</f>
        <v>#VALUE!</v>
      </c>
      <c r="BGZ42" s="24" t="e">
        <f t="shared" si="666"/>
        <v>#VALUE!</v>
      </c>
      <c r="BHA42" s="24" t="e">
        <f t="shared" si="667"/>
        <v>#VALUE!</v>
      </c>
      <c r="BHB42" s="24" t="e">
        <f t="shared" si="668"/>
        <v>#VALUE!</v>
      </c>
      <c r="BHC42">
        <v>1.3550375887428001E-3</v>
      </c>
      <c r="BHD42" t="e">
        <f>bvarM2^2</f>
        <v>#VALUE!</v>
      </c>
      <c r="BHE42" t="e">
        <f>cvarM2^2</f>
        <v>#VALUE!</v>
      </c>
      <c r="BHF42" t="e">
        <f>mvarM2^2</f>
        <v>#VALUE!</v>
      </c>
      <c r="BHG42" s="24" t="e">
        <f t="shared" si="669"/>
        <v>#VALUE!</v>
      </c>
      <c r="BHH42" s="24" t="e">
        <f t="shared" si="670"/>
        <v>#VALUE!</v>
      </c>
      <c r="BHI42" s="24" t="e">
        <f t="shared" si="671"/>
        <v>#VALUE!</v>
      </c>
      <c r="BHJ42">
        <v>5.4524839290197E-7</v>
      </c>
      <c r="BHK42" t="e">
        <f>bvarHC1^2</f>
        <v>#VALUE!</v>
      </c>
      <c r="BHL42" t="e">
        <f>cvarHC1^2</f>
        <v>#VALUE!</v>
      </c>
      <c r="BHM42" t="e">
        <f>mvarHC1^2</f>
        <v>#VALUE!</v>
      </c>
      <c r="BHN42" s="24" t="e">
        <f t="shared" si="672"/>
        <v>#VALUE!</v>
      </c>
      <c r="BHO42" s="24" t="e">
        <f t="shared" si="673"/>
        <v>#VALUE!</v>
      </c>
      <c r="BHP42" s="24" t="e">
        <f t="shared" si="674"/>
        <v>#VALUE!</v>
      </c>
      <c r="BHQ42"/>
      <c r="BHR42"/>
      <c r="BHS42"/>
      <c r="BHT42"/>
      <c r="BHU42" s="24">
        <f t="shared" si="675"/>
        <v>0</v>
      </c>
      <c r="BHV42" s="24">
        <f t="shared" si="676"/>
        <v>0</v>
      </c>
      <c r="BHW42" s="24">
        <f t="shared" si="677"/>
        <v>0</v>
      </c>
      <c r="BHX42">
        <v>-2.3166457026150999E-5</v>
      </c>
      <c r="BHY42" t="e">
        <f>bvarM3^2</f>
        <v>#VALUE!</v>
      </c>
      <c r="BHZ42" t="e">
        <f>cvarM3^2</f>
        <v>#VALUE!</v>
      </c>
      <c r="BIA42" t="e">
        <f>mvarM3^2</f>
        <v>#VALUE!</v>
      </c>
      <c r="BIB42" s="24" t="e">
        <f t="shared" si="678"/>
        <v>#VALUE!</v>
      </c>
      <c r="BIC42" s="24" t="e">
        <f t="shared" si="679"/>
        <v>#VALUE!</v>
      </c>
      <c r="BID42" s="24" t="e">
        <f t="shared" si="680"/>
        <v>#VALUE!</v>
      </c>
      <c r="BIE42">
        <v>1.7061879255551002E-5</v>
      </c>
      <c r="BIF42" t="e">
        <f>bvarM2*bvarM9</f>
        <v>#VALUE!</v>
      </c>
      <c r="BIG42" t="e">
        <f>cvarM2*cvarM9</f>
        <v>#VALUE!</v>
      </c>
      <c r="BIH42" t="e">
        <f>mvarM2*mvarM9</f>
        <v>#VALUE!</v>
      </c>
      <c r="BII42" s="24" t="e">
        <f t="shared" si="681"/>
        <v>#VALUE!</v>
      </c>
      <c r="BIJ42" s="24" t="e">
        <f t="shared" si="682"/>
        <v>#VALUE!</v>
      </c>
      <c r="BIK42" s="24" t="e">
        <f t="shared" si="683"/>
        <v>#VALUE!</v>
      </c>
      <c r="BIL42">
        <v>-4.4656270847132E-16</v>
      </c>
      <c r="BIM42" t="e">
        <f>bvarHC1^3</f>
        <v>#VALUE!</v>
      </c>
      <c r="BIN42" t="e">
        <f>cvarHC1^3</f>
        <v>#VALUE!</v>
      </c>
      <c r="BIO42" t="e">
        <f>mvarHC1^3</f>
        <v>#VALUE!</v>
      </c>
      <c r="BIP42" s="24" t="e">
        <f t="shared" si="684"/>
        <v>#VALUE!</v>
      </c>
      <c r="BIQ42" s="24" t="e">
        <f t="shared" si="685"/>
        <v>#VALUE!</v>
      </c>
      <c r="BIR42" s="24" t="e">
        <f t="shared" si="686"/>
        <v>#VALUE!</v>
      </c>
      <c r="BIS42">
        <v>8.4684108539600998E-7</v>
      </c>
      <c r="BIT42" t="e">
        <f>bvarM3^3</f>
        <v>#VALUE!</v>
      </c>
      <c r="BIU42" t="e">
        <f>cvarM3^3</f>
        <v>#VALUE!</v>
      </c>
      <c r="BIV42" t="e">
        <f>mvarM3^3</f>
        <v>#VALUE!</v>
      </c>
      <c r="BIW42" s="24" t="e">
        <f t="shared" si="687"/>
        <v>#VALUE!</v>
      </c>
      <c r="BIX42" s="24" t="e">
        <f t="shared" si="688"/>
        <v>#VALUE!</v>
      </c>
      <c r="BIY42" s="24" t="e">
        <f t="shared" si="689"/>
        <v>#VALUE!</v>
      </c>
      <c r="BIZ42">
        <v>-1.7499773705760999E-4</v>
      </c>
      <c r="BJA42" t="e">
        <f>bvarM3^2</f>
        <v>#VALUE!</v>
      </c>
      <c r="BJB42" t="e">
        <f>cvarM3^2</f>
        <v>#VALUE!</v>
      </c>
      <c r="BJC42" t="e">
        <f>mvarM3^2</f>
        <v>#VALUE!</v>
      </c>
      <c r="BJD42" s="24" t="e">
        <f t="shared" si="690"/>
        <v>#VALUE!</v>
      </c>
      <c r="BJE42" s="24" t="e">
        <f t="shared" si="691"/>
        <v>#VALUE!</v>
      </c>
      <c r="BJF42" s="24" t="e">
        <f t="shared" si="692"/>
        <v>#VALUE!</v>
      </c>
      <c r="BJK42" s="24">
        <f t="shared" si="693"/>
        <v>0</v>
      </c>
      <c r="BJL42" s="24">
        <f t="shared" si="694"/>
        <v>0</v>
      </c>
      <c r="BJM42" s="24">
        <f t="shared" si="695"/>
        <v>0</v>
      </c>
      <c r="BJN42">
        <v>-6.8686534736137E-7</v>
      </c>
      <c r="BJO42" t="e">
        <f>bvarM4^3</f>
        <v>#VALUE!</v>
      </c>
      <c r="BJP42" t="e">
        <f>cvarM4^3</f>
        <v>#VALUE!</v>
      </c>
      <c r="BJQ42" t="e">
        <f>mvarM4^3</f>
        <v>#VALUE!</v>
      </c>
      <c r="BJR42" s="24" t="e">
        <f t="shared" si="696"/>
        <v>#VALUE!</v>
      </c>
      <c r="BJS42" s="24" t="e">
        <f t="shared" si="697"/>
        <v>#VALUE!</v>
      </c>
      <c r="BJT42" s="24" t="e">
        <f t="shared" si="698"/>
        <v>#VALUE!</v>
      </c>
      <c r="BJU42">
        <v>-1.2562640264304E-5</v>
      </c>
      <c r="BJV42" t="e">
        <f>bvarM4*bvarM6</f>
        <v>#VALUE!</v>
      </c>
      <c r="BJW42" t="e">
        <f>cvarM4*cvarM6</f>
        <v>#VALUE!</v>
      </c>
      <c r="BJX42" t="e">
        <f>mvarM4*mvarM6</f>
        <v>#VALUE!</v>
      </c>
      <c r="BJY42" s="24" t="e">
        <f t="shared" si="699"/>
        <v>#VALUE!</v>
      </c>
      <c r="BJZ42" s="24" t="e">
        <f t="shared" si="700"/>
        <v>#VALUE!</v>
      </c>
      <c r="BKA42" s="24" t="e">
        <f t="shared" si="701"/>
        <v>#VALUE!</v>
      </c>
      <c r="BKB42">
        <v>-3.4236884184692999E-10</v>
      </c>
      <c r="BKC42" t="e">
        <f>bvarM6^3</f>
        <v>#VALUE!</v>
      </c>
      <c r="BKD42" t="e">
        <f>cvarM6^3</f>
        <v>#VALUE!</v>
      </c>
      <c r="BKE42" t="e">
        <f>mvarM6^3</f>
        <v>#VALUE!</v>
      </c>
      <c r="BKF42" s="24" t="e">
        <f t="shared" si="702"/>
        <v>#VALUE!</v>
      </c>
      <c r="BKG42" s="24" t="e">
        <f t="shared" si="703"/>
        <v>#VALUE!</v>
      </c>
      <c r="BKH42" s="24" t="e">
        <f t="shared" si="704"/>
        <v>#VALUE!</v>
      </c>
      <c r="BKI42">
        <v>2.3528454615604001E-4</v>
      </c>
      <c r="BKJ42" t="e">
        <f>bvarM4^2</f>
        <v>#VALUE!</v>
      </c>
      <c r="BKK42" t="e">
        <f>cvarM4^2</f>
        <v>#VALUE!</v>
      </c>
      <c r="BKL42" t="e">
        <f>mvarM4^2</f>
        <v>#VALUE!</v>
      </c>
      <c r="BKM42" s="24" t="e">
        <f t="shared" si="705"/>
        <v>#VALUE!</v>
      </c>
      <c r="BKN42" s="24" t="e">
        <f t="shared" si="706"/>
        <v>#VALUE!</v>
      </c>
      <c r="BKO42" s="24" t="e">
        <f t="shared" si="707"/>
        <v>#VALUE!</v>
      </c>
      <c r="BKP42">
        <v>4.5661069354949998E-4</v>
      </c>
      <c r="BKQ42" t="e">
        <f>bvarM4^2</f>
        <v>#VALUE!</v>
      </c>
      <c r="BKR42" t="e">
        <f>cvarM4^2</f>
        <v>#VALUE!</v>
      </c>
      <c r="BKS42" t="e">
        <f>mvarM4^2</f>
        <v>#VALUE!</v>
      </c>
      <c r="BKT42" s="24" t="e">
        <f t="shared" si="708"/>
        <v>#VALUE!</v>
      </c>
      <c r="BKU42" s="24" t="e">
        <f t="shared" si="709"/>
        <v>#VALUE!</v>
      </c>
      <c r="BKV42" s="24" t="e">
        <f t="shared" si="710"/>
        <v>#VALUE!</v>
      </c>
      <c r="BKW42"/>
      <c r="BKX42"/>
      <c r="BKY42"/>
      <c r="BKZ42"/>
      <c r="BLA42" s="24">
        <f t="shared" si="711"/>
        <v>0</v>
      </c>
      <c r="BLB42" s="24">
        <f t="shared" si="712"/>
        <v>0</v>
      </c>
      <c r="BLC42" s="24">
        <f t="shared" si="713"/>
        <v>0</v>
      </c>
      <c r="BLD42">
        <v>-3.3558499373378999E-7</v>
      </c>
      <c r="BLE42" t="e">
        <f>bvarM4^3</f>
        <v>#VALUE!</v>
      </c>
      <c r="BLF42" t="e">
        <f>cvarM4^3</f>
        <v>#VALUE!</v>
      </c>
      <c r="BLG42" t="e">
        <f>mvarM4^3</f>
        <v>#VALUE!</v>
      </c>
      <c r="BLH42" s="24" t="e">
        <f t="shared" si="714"/>
        <v>#VALUE!</v>
      </c>
      <c r="BLI42" s="24" t="e">
        <f t="shared" si="715"/>
        <v>#VALUE!</v>
      </c>
      <c r="BLJ42" s="24" t="e">
        <f t="shared" si="716"/>
        <v>#VALUE!</v>
      </c>
      <c r="BLK42">
        <v>-4.6173759814660001E-5</v>
      </c>
      <c r="BLL42" t="e">
        <f>bvarM4*bvarM7</f>
        <v>#VALUE!</v>
      </c>
      <c r="BLM42" t="e">
        <f>cvarM4*cvarM7</f>
        <v>#VALUE!</v>
      </c>
      <c r="BLN42" t="e">
        <f>mvarM4*mvarM7</f>
        <v>#VALUE!</v>
      </c>
      <c r="BLO42" s="24" t="e">
        <f t="shared" si="717"/>
        <v>#VALUE!</v>
      </c>
      <c r="BLP42" s="24" t="e">
        <f t="shared" si="718"/>
        <v>#VALUE!</v>
      </c>
      <c r="BLQ42" s="24" t="e">
        <f t="shared" si="719"/>
        <v>#VALUE!</v>
      </c>
      <c r="BLR42">
        <v>-5.7061651277214003E-9</v>
      </c>
      <c r="BLS42" t="e">
        <f>bvarHC2^2</f>
        <v>#VALUE!</v>
      </c>
      <c r="BLT42" t="e">
        <f>cvarHC2^2</f>
        <v>#VALUE!</v>
      </c>
      <c r="BLU42" t="e">
        <f>mvarHC2^2</f>
        <v>#VALUE!</v>
      </c>
      <c r="BLV42" s="24" t="e">
        <f t="shared" si="720"/>
        <v>#VALUE!</v>
      </c>
      <c r="BLW42" s="24" t="e">
        <f t="shared" si="721"/>
        <v>#VALUE!</v>
      </c>
      <c r="BLX42" s="24" t="e">
        <f t="shared" si="722"/>
        <v>#VALUE!</v>
      </c>
      <c r="BLY42">
        <v>-1.3318107119289E-4</v>
      </c>
      <c r="BLZ42" t="e">
        <f>bvarM2^3</f>
        <v>#VALUE!</v>
      </c>
      <c r="BMA42" t="e">
        <f>cvarM2^3</f>
        <v>#VALUE!</v>
      </c>
      <c r="BMB42" t="e">
        <f>mvarM2^3</f>
        <v>#VALUE!</v>
      </c>
      <c r="BMC42" s="24" t="e">
        <f t="shared" si="723"/>
        <v>#VALUE!</v>
      </c>
      <c r="BMD42" s="24" t="e">
        <f t="shared" si="724"/>
        <v>#VALUE!</v>
      </c>
      <c r="BME42" s="24" t="e">
        <f t="shared" si="725"/>
        <v>#VALUE!</v>
      </c>
      <c r="BMF42">
        <v>3.1324388358886001E-3</v>
      </c>
      <c r="BMG42" t="e">
        <f>bvarM2^2</f>
        <v>#VALUE!</v>
      </c>
      <c r="BMH42" t="e">
        <f>cvarM2^2</f>
        <v>#VALUE!</v>
      </c>
      <c r="BMI42" t="e">
        <f>mvarM2^2</f>
        <v>#VALUE!</v>
      </c>
      <c r="BMJ42" s="24" t="e">
        <f t="shared" si="726"/>
        <v>#VALUE!</v>
      </c>
      <c r="BMK42" s="24" t="e">
        <f t="shared" si="727"/>
        <v>#VALUE!</v>
      </c>
      <c r="BML42" s="24" t="e">
        <f t="shared" si="728"/>
        <v>#VALUE!</v>
      </c>
      <c r="BMQ42" s="24">
        <f t="shared" si="729"/>
        <v>0</v>
      </c>
      <c r="BMR42" s="24">
        <f t="shared" si="730"/>
        <v>0</v>
      </c>
      <c r="BMS42" s="24">
        <f t="shared" si="731"/>
        <v>0</v>
      </c>
      <c r="BMT42">
        <v>-1.5545245036722002E-8</v>
      </c>
      <c r="BMU42" t="e">
        <f>bvarM3^3</f>
        <v>#VALUE!</v>
      </c>
      <c r="BMV42" t="e">
        <f>cvarM3^3</f>
        <v>#VALUE!</v>
      </c>
      <c r="BMW42" t="e">
        <f>mvarM3^3</f>
        <v>#VALUE!</v>
      </c>
      <c r="BMX42" s="24" t="e">
        <f t="shared" si="732"/>
        <v>#VALUE!</v>
      </c>
      <c r="BMY42" s="24" t="e">
        <f t="shared" si="733"/>
        <v>#VALUE!</v>
      </c>
      <c r="BMZ42" s="24" t="e">
        <f t="shared" si="734"/>
        <v>#VALUE!</v>
      </c>
      <c r="BNA42">
        <v>-2.4432571626487998E-5</v>
      </c>
      <c r="BNB42" t="e">
        <f>bvarM4*bvarM6</f>
        <v>#VALUE!</v>
      </c>
      <c r="BNC42" t="e">
        <f>cvarM4*cvarM6</f>
        <v>#VALUE!</v>
      </c>
      <c r="BND42" t="e">
        <f>mvarM4*mvarM6</f>
        <v>#VALUE!</v>
      </c>
      <c r="BNE42" s="24" t="e">
        <f t="shared" si="735"/>
        <v>#VALUE!</v>
      </c>
      <c r="BNF42" s="24" t="e">
        <f t="shared" si="736"/>
        <v>#VALUE!</v>
      </c>
      <c r="BNG42" s="24" t="e">
        <f t="shared" si="737"/>
        <v>#VALUE!</v>
      </c>
      <c r="BNH42">
        <v>-6.2933547845382999E-7</v>
      </c>
      <c r="BNI42" t="e">
        <f>bvarM7^2</f>
        <v>#VALUE!</v>
      </c>
      <c r="BNJ42" t="e">
        <f>cvarM7^2</f>
        <v>#VALUE!</v>
      </c>
      <c r="BNK42" t="e">
        <f>mvarM7^2</f>
        <v>#VALUE!</v>
      </c>
      <c r="BNL42" s="24" t="e">
        <f t="shared" si="738"/>
        <v>#VALUE!</v>
      </c>
      <c r="BNM42" s="24" t="e">
        <f t="shared" si="739"/>
        <v>#VALUE!</v>
      </c>
      <c r="BNN42" s="24" t="e">
        <f t="shared" si="740"/>
        <v>#VALUE!</v>
      </c>
      <c r="BNO42"/>
      <c r="BNP42"/>
      <c r="BNQ42"/>
      <c r="BNR42"/>
      <c r="BNS42" s="24">
        <f t="shared" si="741"/>
        <v>0</v>
      </c>
      <c r="BNT42" s="24">
        <f t="shared" si="742"/>
        <v>0</v>
      </c>
      <c r="BNU42" s="24">
        <f t="shared" si="743"/>
        <v>0</v>
      </c>
      <c r="BNV42">
        <v>5.0757297330604996E-3</v>
      </c>
      <c r="BNW42" t="e">
        <f>bvarM2^2</f>
        <v>#VALUE!</v>
      </c>
      <c r="BNX42" t="e">
        <f>cvarM2^2</f>
        <v>#VALUE!</v>
      </c>
      <c r="BNY42" t="e">
        <f>mvarM2^2</f>
        <v>#VALUE!</v>
      </c>
      <c r="BNZ42" s="24" t="e">
        <f t="shared" si="744"/>
        <v>#VALUE!</v>
      </c>
      <c r="BOA42" s="24" t="e">
        <f t="shared" si="745"/>
        <v>#VALUE!</v>
      </c>
      <c r="BOB42" s="24" t="e">
        <f t="shared" si="746"/>
        <v>#VALUE!</v>
      </c>
      <c r="BOC42"/>
      <c r="BOD42"/>
      <c r="BOE42"/>
      <c r="BOF42"/>
      <c r="BOG42" s="24">
        <f t="shared" si="747"/>
        <v>0</v>
      </c>
      <c r="BOH42" s="24">
        <f t="shared" si="748"/>
        <v>0</v>
      </c>
      <c r="BOI42" s="24">
        <f t="shared" si="749"/>
        <v>0</v>
      </c>
      <c r="BOJ42">
        <v>1.2110427101924999E-6</v>
      </c>
      <c r="BOK42" t="e">
        <f>bvarM2^3</f>
        <v>#VALUE!</v>
      </c>
      <c r="BOL42" t="e">
        <f>cvarM2^3</f>
        <v>#VALUE!</v>
      </c>
      <c r="BOM42" t="e">
        <f>mvarM2^3</f>
        <v>#VALUE!</v>
      </c>
      <c r="BON42" s="24" t="e">
        <f t="shared" si="750"/>
        <v>#VALUE!</v>
      </c>
      <c r="BOO42" s="24" t="e">
        <f t="shared" si="751"/>
        <v>#VALUE!</v>
      </c>
      <c r="BOP42" s="24" t="e">
        <f t="shared" si="752"/>
        <v>#VALUE!</v>
      </c>
      <c r="BOQ42">
        <v>-1.0323627686925999E-4</v>
      </c>
      <c r="BOR42" t="e">
        <f>bvarM4*bvarM7</f>
        <v>#VALUE!</v>
      </c>
      <c r="BOS42" t="e">
        <f>cvarM4*cvarM7</f>
        <v>#VALUE!</v>
      </c>
      <c r="BOT42" t="e">
        <f>mvarM4*mvarM7</f>
        <v>#VALUE!</v>
      </c>
      <c r="BOU42" s="24" t="e">
        <f t="shared" si="753"/>
        <v>#VALUE!</v>
      </c>
      <c r="BOV42" s="24" t="e">
        <f t="shared" si="754"/>
        <v>#VALUE!</v>
      </c>
      <c r="BOW42" s="24" t="e">
        <f t="shared" si="755"/>
        <v>#VALUE!</v>
      </c>
      <c r="BOX42">
        <v>6.6067535612228996E-8</v>
      </c>
      <c r="BOY42" t="e">
        <f>bvarM7^3</f>
        <v>#VALUE!</v>
      </c>
      <c r="BOZ42" t="e">
        <f>cvarM7^3</f>
        <v>#VALUE!</v>
      </c>
      <c r="BPA42" t="e">
        <f>mvarM7^3</f>
        <v>#VALUE!</v>
      </c>
      <c r="BPB42" s="24" t="e">
        <f t="shared" si="756"/>
        <v>#VALUE!</v>
      </c>
      <c r="BPC42" s="24" t="e">
        <f t="shared" si="757"/>
        <v>#VALUE!</v>
      </c>
      <c r="BPD42" s="24" t="e">
        <f t="shared" si="758"/>
        <v>#VALUE!</v>
      </c>
      <c r="BPI42" s="24">
        <f t="shared" si="759"/>
        <v>0</v>
      </c>
      <c r="BPJ42" s="24">
        <f t="shared" si="760"/>
        <v>0</v>
      </c>
      <c r="BPK42" s="24">
        <f t="shared" si="761"/>
        <v>0</v>
      </c>
      <c r="BPP42" s="24">
        <f t="shared" si="762"/>
        <v>0</v>
      </c>
      <c r="BPQ42" s="24">
        <f t="shared" si="763"/>
        <v>0</v>
      </c>
      <c r="BPR42" s="24">
        <f t="shared" si="764"/>
        <v>0</v>
      </c>
      <c r="BPW42" s="24">
        <f t="shared" si="765"/>
        <v>0</v>
      </c>
      <c r="BPX42" s="24">
        <f t="shared" si="766"/>
        <v>0</v>
      </c>
      <c r="BPY42" s="24">
        <f t="shared" si="767"/>
        <v>0</v>
      </c>
      <c r="BQD42" s="24">
        <f t="shared" si="768"/>
        <v>0</v>
      </c>
      <c r="BQE42" s="24">
        <f t="shared" si="769"/>
        <v>0</v>
      </c>
      <c r="BQF42" s="24">
        <f t="shared" si="770"/>
        <v>0</v>
      </c>
      <c r="BQG42">
        <v>4.9747833634718999E-4</v>
      </c>
      <c r="BQH42" t="e">
        <f>bvarM7^3</f>
        <v>#VALUE!</v>
      </c>
      <c r="BQI42" t="e">
        <f>cvarM7^3</f>
        <v>#VALUE!</v>
      </c>
      <c r="BQJ42" t="e">
        <f>mvarM7^3</f>
        <v>#VALUE!</v>
      </c>
      <c r="BQK42" s="24" t="e">
        <f t="shared" si="771"/>
        <v>#VALUE!</v>
      </c>
      <c r="BQL42" s="24" t="e">
        <f t="shared" si="772"/>
        <v>#VALUE!</v>
      </c>
      <c r="BQM42" s="24" t="e">
        <f t="shared" si="773"/>
        <v>#VALUE!</v>
      </c>
      <c r="BQR42" s="24">
        <f t="shared" si="774"/>
        <v>0</v>
      </c>
      <c r="BQS42" s="24">
        <f t="shared" si="775"/>
        <v>0</v>
      </c>
      <c r="BQT42" s="24">
        <f t="shared" si="776"/>
        <v>0</v>
      </c>
      <c r="BQY42" s="24">
        <f t="shared" si="777"/>
        <v>0</v>
      </c>
      <c r="BQZ42" s="24">
        <f t="shared" si="778"/>
        <v>0</v>
      </c>
      <c r="BRA42" s="24">
        <f t="shared" si="779"/>
        <v>0</v>
      </c>
      <c r="BRF42" s="24">
        <f t="shared" si="780"/>
        <v>0</v>
      </c>
      <c r="BRG42" s="24">
        <f t="shared" si="781"/>
        <v>0</v>
      </c>
      <c r="BRH42" s="24">
        <f t="shared" si="782"/>
        <v>0</v>
      </c>
      <c r="BRM42" s="24">
        <f t="shared" si="783"/>
        <v>0</v>
      </c>
      <c r="BRN42" s="24">
        <f t="shared" si="784"/>
        <v>0</v>
      </c>
      <c r="BRO42" s="24">
        <f t="shared" si="785"/>
        <v>0</v>
      </c>
      <c r="BRT42" s="24">
        <f t="shared" si="786"/>
        <v>0</v>
      </c>
      <c r="BRU42" s="24">
        <f t="shared" si="787"/>
        <v>0</v>
      </c>
      <c r="BRV42" s="24">
        <f t="shared" si="788"/>
        <v>0</v>
      </c>
      <c r="BRW42">
        <v>-8.0907427295865997E-5</v>
      </c>
      <c r="BRX42" t="e">
        <f>bvarM6^3</f>
        <v>#VALUE!</v>
      </c>
      <c r="BRY42" t="e">
        <f>cvarM6^3</f>
        <v>#VALUE!</v>
      </c>
      <c r="BRZ42" t="e">
        <f>mvarM6^3</f>
        <v>#VALUE!</v>
      </c>
      <c r="BSA42" s="24" t="e">
        <f t="shared" si="789"/>
        <v>#VALUE!</v>
      </c>
      <c r="BSB42" s="24" t="e">
        <f t="shared" si="790"/>
        <v>#VALUE!</v>
      </c>
      <c r="BSC42" s="24" t="e">
        <f t="shared" si="791"/>
        <v>#VALUE!</v>
      </c>
      <c r="BSD42">
        <v>-6.7065919407328001E-16</v>
      </c>
      <c r="BSE42" t="e">
        <f>bvarHC1^3</f>
        <v>#VALUE!</v>
      </c>
      <c r="BSF42" t="e">
        <f>cvarHC1^3</f>
        <v>#VALUE!</v>
      </c>
      <c r="BSG42" t="e">
        <f>mvarHC1^3</f>
        <v>#VALUE!</v>
      </c>
      <c r="BSH42" s="24" t="e">
        <f t="shared" si="792"/>
        <v>#VALUE!</v>
      </c>
      <c r="BSI42" s="24" t="e">
        <f t="shared" si="793"/>
        <v>#VALUE!</v>
      </c>
      <c r="BSJ42" s="24" t="e">
        <f t="shared" si="794"/>
        <v>#VALUE!</v>
      </c>
      <c r="BSO42" s="24">
        <f t="shared" si="795"/>
        <v>0</v>
      </c>
      <c r="BSP42" s="24">
        <f t="shared" si="796"/>
        <v>0</v>
      </c>
      <c r="BSQ42" s="24">
        <f t="shared" si="797"/>
        <v>0</v>
      </c>
      <c r="BSV42" s="24">
        <f t="shared" si="798"/>
        <v>0</v>
      </c>
      <c r="BSW42" s="24">
        <f t="shared" si="799"/>
        <v>0</v>
      </c>
      <c r="BSX42" s="24">
        <f t="shared" si="800"/>
        <v>0</v>
      </c>
      <c r="BTC42" s="24">
        <f t="shared" si="801"/>
        <v>0</v>
      </c>
      <c r="BTD42" s="24">
        <f t="shared" si="802"/>
        <v>0</v>
      </c>
      <c r="BTE42" s="24">
        <f t="shared" si="803"/>
        <v>0</v>
      </c>
      <c r="BTJ42" s="24">
        <f t="shared" si="804"/>
        <v>0</v>
      </c>
      <c r="BTK42" s="24">
        <f t="shared" si="805"/>
        <v>0</v>
      </c>
      <c r="BTL42" s="24">
        <f t="shared" si="806"/>
        <v>0</v>
      </c>
      <c r="BTQ42" s="24">
        <f t="shared" si="807"/>
        <v>0</v>
      </c>
      <c r="BTR42" s="24">
        <f t="shared" si="808"/>
        <v>0</v>
      </c>
      <c r="BTS42" s="24">
        <f t="shared" si="809"/>
        <v>0</v>
      </c>
      <c r="BTX42" s="24">
        <f t="shared" si="810"/>
        <v>0</v>
      </c>
      <c r="BTY42" s="24">
        <f t="shared" si="811"/>
        <v>0</v>
      </c>
      <c r="BTZ42" s="24">
        <f t="shared" si="812"/>
        <v>0</v>
      </c>
      <c r="BUE42" s="24">
        <f t="shared" si="813"/>
        <v>0</v>
      </c>
      <c r="BUF42" s="24">
        <f t="shared" si="814"/>
        <v>0</v>
      </c>
      <c r="BUG42" s="24">
        <f t="shared" si="815"/>
        <v>0</v>
      </c>
      <c r="BUL42" s="24">
        <f t="shared" si="816"/>
        <v>0</v>
      </c>
      <c r="BUM42" s="24">
        <f t="shared" si="817"/>
        <v>0</v>
      </c>
      <c r="BUN42" s="24">
        <f t="shared" si="818"/>
        <v>0</v>
      </c>
      <c r="BUS42" s="24">
        <f t="shared" si="819"/>
        <v>0</v>
      </c>
      <c r="BUT42" s="24">
        <f t="shared" si="820"/>
        <v>0</v>
      </c>
      <c r="BUU42" s="24">
        <f t="shared" si="821"/>
        <v>0</v>
      </c>
      <c r="BUZ42" s="24">
        <f t="shared" si="822"/>
        <v>0</v>
      </c>
      <c r="BVA42" s="24">
        <f t="shared" si="823"/>
        <v>0</v>
      </c>
      <c r="BVB42" s="24">
        <f t="shared" si="824"/>
        <v>0</v>
      </c>
      <c r="BVG42" s="24">
        <f t="shared" si="825"/>
        <v>0</v>
      </c>
      <c r="BVH42" s="24">
        <f t="shared" si="826"/>
        <v>0</v>
      </c>
      <c r="BVI42" s="24">
        <f t="shared" si="827"/>
        <v>0</v>
      </c>
      <c r="BVJ42">
        <v>-1.9714893158826999E-9</v>
      </c>
      <c r="BVK42" t="e">
        <f>bvarM6^3</f>
        <v>#VALUE!</v>
      </c>
      <c r="BVL42" t="e">
        <f>cvarM6^3</f>
        <v>#VALUE!</v>
      </c>
      <c r="BVM42" t="e">
        <f>mvarM6^3</f>
        <v>#VALUE!</v>
      </c>
      <c r="BVN42" s="24" t="e">
        <f t="shared" si="828"/>
        <v>#VALUE!</v>
      </c>
      <c r="BVO42" s="24" t="e">
        <f t="shared" si="829"/>
        <v>#VALUE!</v>
      </c>
      <c r="BVP42" s="24" t="e">
        <f t="shared" si="830"/>
        <v>#VALUE!</v>
      </c>
      <c r="BVU42" s="24">
        <f t="shared" si="831"/>
        <v>0</v>
      </c>
      <c r="BVV42" s="24">
        <f t="shared" si="832"/>
        <v>0</v>
      </c>
      <c r="BVW42" s="24">
        <f t="shared" si="833"/>
        <v>0</v>
      </c>
      <c r="BVX42">
        <v>-1.8263431120372001E-7</v>
      </c>
      <c r="BVY42" t="e">
        <f>bvarHC1*bvarM7*bvarM9</f>
        <v>#VALUE!</v>
      </c>
      <c r="BVZ42" t="e">
        <f>cvarHC1*cvarM7*cvarM9</f>
        <v>#VALUE!</v>
      </c>
      <c r="BWA42" t="e">
        <f>mvarHC1*mvarM7*mvarM9</f>
        <v>#VALUE!</v>
      </c>
      <c r="BWB42" s="24" t="e">
        <f t="shared" si="834"/>
        <v>#VALUE!</v>
      </c>
      <c r="BWC42" s="24" t="e">
        <f t="shared" si="835"/>
        <v>#VALUE!</v>
      </c>
      <c r="BWD42" s="24" t="e">
        <f t="shared" si="836"/>
        <v>#VALUE!</v>
      </c>
      <c r="BWI42" s="24">
        <f t="shared" si="837"/>
        <v>0</v>
      </c>
      <c r="BWJ42" s="24">
        <f t="shared" si="838"/>
        <v>0</v>
      </c>
      <c r="BWK42" s="24">
        <f t="shared" si="839"/>
        <v>0</v>
      </c>
      <c r="BWP42" s="24">
        <f t="shared" si="840"/>
        <v>0</v>
      </c>
      <c r="BWQ42" s="24">
        <f t="shared" si="841"/>
        <v>0</v>
      </c>
      <c r="BWR42" s="24">
        <f t="shared" si="842"/>
        <v>0</v>
      </c>
      <c r="BWS42">
        <v>-3.8170614703339E-6</v>
      </c>
      <c r="BWT42" t="e">
        <f>bvarM4^3</f>
        <v>#VALUE!</v>
      </c>
      <c r="BWU42" t="e">
        <f>cvarM4^3</f>
        <v>#VALUE!</v>
      </c>
      <c r="BWV42" t="e">
        <f>mvarM4^3</f>
        <v>#VALUE!</v>
      </c>
      <c r="BWW42" s="24" t="e">
        <f t="shared" si="843"/>
        <v>#VALUE!</v>
      </c>
      <c r="BWX42" s="24" t="e">
        <f t="shared" si="844"/>
        <v>#VALUE!</v>
      </c>
      <c r="BWY42" s="24" t="e">
        <f t="shared" si="845"/>
        <v>#VALUE!</v>
      </c>
      <c r="BWZ42">
        <v>5.8133835871894999E-8</v>
      </c>
      <c r="BXA42" t="e">
        <f>bvarM7^3</f>
        <v>#VALUE!</v>
      </c>
      <c r="BXB42" t="e">
        <f>cvarM7^3</f>
        <v>#VALUE!</v>
      </c>
      <c r="BXC42" t="e">
        <f>mvarM7^3</f>
        <v>#VALUE!</v>
      </c>
      <c r="BXD42" s="24" t="e">
        <f t="shared" si="846"/>
        <v>#VALUE!</v>
      </c>
      <c r="BXE42" s="24" t="e">
        <f t="shared" si="847"/>
        <v>#VALUE!</v>
      </c>
      <c r="BXF42" s="24" t="e">
        <f t="shared" si="848"/>
        <v>#VALUE!</v>
      </c>
      <c r="BXK42" s="24">
        <f t="shared" si="849"/>
        <v>0</v>
      </c>
      <c r="BXL42" s="24">
        <f t="shared" si="850"/>
        <v>0</v>
      </c>
      <c r="BXM42" s="24">
        <f t="shared" si="851"/>
        <v>0</v>
      </c>
      <c r="BXR42" s="24">
        <f t="shared" si="852"/>
        <v>0</v>
      </c>
      <c r="BXS42" s="24">
        <f t="shared" si="853"/>
        <v>0</v>
      </c>
      <c r="BXT42" s="24">
        <f t="shared" si="854"/>
        <v>0</v>
      </c>
      <c r="BXY42" s="24">
        <f t="shared" si="855"/>
        <v>0</v>
      </c>
      <c r="BXZ42" s="24">
        <f t="shared" si="856"/>
        <v>0</v>
      </c>
      <c r="BYA42" s="24">
        <f t="shared" si="857"/>
        <v>0</v>
      </c>
      <c r="BYF42" s="24">
        <f t="shared" si="858"/>
        <v>0</v>
      </c>
      <c r="BYG42" s="24">
        <f t="shared" si="859"/>
        <v>0</v>
      </c>
      <c r="BYH42" s="24">
        <f t="shared" si="860"/>
        <v>0</v>
      </c>
      <c r="BYI42">
        <v>8.6506114321372005E-5</v>
      </c>
      <c r="BYJ42" t="e">
        <f>bvarHC2^3</f>
        <v>#VALUE!</v>
      </c>
      <c r="BYK42" t="e">
        <f>cvarHC2^3</f>
        <v>#VALUE!</v>
      </c>
      <c r="BYL42" t="e">
        <f>mvarHC2^3</f>
        <v>#VALUE!</v>
      </c>
      <c r="BYM42" s="24" t="e">
        <f t="shared" si="861"/>
        <v>#VALUE!</v>
      </c>
      <c r="BYN42" s="24" t="e">
        <f t="shared" si="862"/>
        <v>#VALUE!</v>
      </c>
      <c r="BYO42" s="24" t="e">
        <f t="shared" si="863"/>
        <v>#VALUE!</v>
      </c>
      <c r="BYP42">
        <v>-5.9086319428921996E-11</v>
      </c>
      <c r="BYQ42" t="e">
        <f>bvarM4^3</f>
        <v>#VALUE!</v>
      </c>
      <c r="BYR42" t="e">
        <f>cvarM4^3</f>
        <v>#VALUE!</v>
      </c>
      <c r="BYS42" t="e">
        <f>mvarM4^3</f>
        <v>#VALUE!</v>
      </c>
      <c r="BYT42" s="24" t="e">
        <f t="shared" si="864"/>
        <v>#VALUE!</v>
      </c>
      <c r="BYU42" s="24" t="e">
        <f t="shared" si="865"/>
        <v>#VALUE!</v>
      </c>
      <c r="BYV42" s="24" t="e">
        <f t="shared" si="866"/>
        <v>#VALUE!</v>
      </c>
    </row>
    <row r="43" spans="6:2024" x14ac:dyDescent="0.3">
      <c r="F43" s="82">
        <f t="shared" si="0"/>
        <v>0</v>
      </c>
      <c r="G43" s="82">
        <f t="shared" si="1"/>
        <v>0</v>
      </c>
      <c r="H43" s="82">
        <f t="shared" si="2"/>
        <v>0</v>
      </c>
      <c r="I43">
        <v>4.5540669050559997E-5</v>
      </c>
      <c r="J43" t="e">
        <f>bvarM6*bvarM9</f>
        <v>#VALUE!</v>
      </c>
      <c r="K43" t="e">
        <f>cvarM6*cvarM9</f>
        <v>#VALUE!</v>
      </c>
      <c r="L43" t="e">
        <f>mvarM6*mvarM9</f>
        <v>#VALUE!</v>
      </c>
      <c r="M43" s="15" t="e">
        <f t="shared" si="3"/>
        <v>#VALUE!</v>
      </c>
      <c r="N43" s="15" t="e">
        <f t="shared" si="4"/>
        <v>#VALUE!</v>
      </c>
      <c r="O43" s="15" t="e">
        <f t="shared" si="5"/>
        <v>#VALUE!</v>
      </c>
      <c r="P43">
        <v>2.5551338629595997E-4</v>
      </c>
      <c r="Q43" t="e">
        <f>bvarM2^2</f>
        <v>#VALUE!</v>
      </c>
      <c r="R43" t="e">
        <f>cvarM2^2</f>
        <v>#VALUE!</v>
      </c>
      <c r="S43" t="e">
        <f>mvarM2^2</f>
        <v>#VALUE!</v>
      </c>
      <c r="T43" s="15" t="e">
        <f t="shared" si="6"/>
        <v>#VALUE!</v>
      </c>
      <c r="U43" s="15" t="e">
        <f t="shared" si="7"/>
        <v>#VALUE!</v>
      </c>
      <c r="V43" s="15" t="e">
        <f t="shared" si="8"/>
        <v>#VALUE!</v>
      </c>
      <c r="W43">
        <v>-3.0945910407937E-7</v>
      </c>
      <c r="X43" t="e">
        <f>bvarM4^3</f>
        <v>#VALUE!</v>
      </c>
      <c r="Y43" t="e">
        <f>cvarM4^3</f>
        <v>#VALUE!</v>
      </c>
      <c r="Z43" t="e">
        <f>mvarM4^3</f>
        <v>#VALUE!</v>
      </c>
      <c r="AA43" t="e">
        <f t="shared" si="9"/>
        <v>#VALUE!</v>
      </c>
      <c r="AB43" s="74" t="e">
        <f t="shared" si="10"/>
        <v>#VALUE!</v>
      </c>
      <c r="AC43" s="53" t="e">
        <f t="shared" si="11"/>
        <v>#VALUE!</v>
      </c>
      <c r="AD43">
        <v>-1.1451259203052E-5</v>
      </c>
      <c r="AE43" t="e">
        <f>bvarM2*bvarM7</f>
        <v>#VALUE!</v>
      </c>
      <c r="AF43" t="e">
        <f>cvarM2*cvarM7</f>
        <v>#VALUE!</v>
      </c>
      <c r="AG43" t="e">
        <f>mvarM2*mvarM7</f>
        <v>#VALUE!</v>
      </c>
      <c r="AH43" t="e">
        <f t="shared" si="12"/>
        <v>#VALUE!</v>
      </c>
      <c r="AI43" s="15" t="e">
        <f t="shared" si="13"/>
        <v>#VALUE!</v>
      </c>
      <c r="AJ43" s="53" t="e">
        <f t="shared" si="14"/>
        <v>#VALUE!</v>
      </c>
      <c r="AK43">
        <v>1.2070520619547999E-5</v>
      </c>
      <c r="AL43" t="e">
        <f>bvarM2*bvarM5</f>
        <v>#VALUE!</v>
      </c>
      <c r="AM43" t="e">
        <f>cvarM2*cvarM5</f>
        <v>#VALUE!</v>
      </c>
      <c r="AN43" t="e">
        <f>mvarM2*mvarM5</f>
        <v>#VALUE!</v>
      </c>
      <c r="AO43" s="15" t="e">
        <f t="shared" si="15"/>
        <v>#VALUE!</v>
      </c>
      <c r="AP43" s="15" t="e">
        <f t="shared" si="16"/>
        <v>#VALUE!</v>
      </c>
      <c r="AQ43" s="53" t="e">
        <f t="shared" si="17"/>
        <v>#VALUE!</v>
      </c>
      <c r="AR43">
        <v>2.3834595761698001E-6</v>
      </c>
      <c r="AS43" t="e">
        <f>bvarM4*bvarM8</f>
        <v>#VALUE!</v>
      </c>
      <c r="AT43" t="e">
        <f>cvarM4*cvarM8</f>
        <v>#VALUE!</v>
      </c>
      <c r="AU43" t="e">
        <f>mvarM4*mvarM8</f>
        <v>#VALUE!</v>
      </c>
      <c r="AV43" s="15" t="e">
        <f t="shared" si="18"/>
        <v>#VALUE!</v>
      </c>
      <c r="AW43" s="15" t="e">
        <f t="shared" si="19"/>
        <v>#VALUE!</v>
      </c>
      <c r="AX43" s="53" t="e">
        <f t="shared" si="20"/>
        <v>#VALUE!</v>
      </c>
      <c r="AY43">
        <v>1.1702739733126E-6</v>
      </c>
      <c r="AZ43" t="e">
        <f>bvarM7*bvarM9</f>
        <v>#VALUE!</v>
      </c>
      <c r="BA43" t="e">
        <f>cvarM7*cvarM9</f>
        <v>#VALUE!</v>
      </c>
      <c r="BB43" t="e">
        <f>mvarM7*mvarM9</f>
        <v>#VALUE!</v>
      </c>
      <c r="BC43" s="15" t="e">
        <f t="shared" si="21"/>
        <v>#VALUE!</v>
      </c>
      <c r="BD43" s="15" t="e">
        <f t="shared" si="22"/>
        <v>#VALUE!</v>
      </c>
      <c r="BE43" s="53" t="e">
        <f t="shared" si="23"/>
        <v>#VALUE!</v>
      </c>
      <c r="BF43">
        <v>-4.0721582946654997E-6</v>
      </c>
      <c r="BG43" t="e">
        <f>bvarM4*bvarM5</f>
        <v>#VALUE!</v>
      </c>
      <c r="BH43" t="e">
        <f>cvarM4*cvarM5</f>
        <v>#VALUE!</v>
      </c>
      <c r="BI43" t="e">
        <f>mvarM4*mvarM5</f>
        <v>#VALUE!</v>
      </c>
      <c r="BJ43" s="15" t="e">
        <f t="shared" si="24"/>
        <v>#VALUE!</v>
      </c>
      <c r="BK43" s="15" t="e">
        <f t="shared" si="25"/>
        <v>#VALUE!</v>
      </c>
      <c r="BL43" s="53" t="e">
        <f t="shared" si="26"/>
        <v>#VALUE!</v>
      </c>
      <c r="BM43">
        <v>5.6004330820843005E-7</v>
      </c>
      <c r="BN43" t="e">
        <f>bvarM3*bvarM9</f>
        <v>#VALUE!</v>
      </c>
      <c r="BO43" t="e">
        <f>cvarM3*cvarM9</f>
        <v>#VALUE!</v>
      </c>
      <c r="BP43" t="e">
        <f>mvarM3*mvarM9</f>
        <v>#VALUE!</v>
      </c>
      <c r="BQ43" s="15" t="e">
        <f t="shared" si="27"/>
        <v>#VALUE!</v>
      </c>
      <c r="BR43" s="15" t="e">
        <f t="shared" si="28"/>
        <v>#VALUE!</v>
      </c>
      <c r="BS43" s="53" t="e">
        <f t="shared" si="29"/>
        <v>#VALUE!</v>
      </c>
      <c r="BT43">
        <v>2.0091819159486001E-6</v>
      </c>
      <c r="BU43" t="e">
        <f>bvarM4*bvarM6</f>
        <v>#VALUE!</v>
      </c>
      <c r="BV43" t="e">
        <f>cvarM4*cvarM6</f>
        <v>#VALUE!</v>
      </c>
      <c r="BW43" t="e">
        <f>mvarM4*mvarM6</f>
        <v>#VALUE!</v>
      </c>
      <c r="BX43" s="15" t="e">
        <f t="shared" si="30"/>
        <v>#VALUE!</v>
      </c>
      <c r="BY43" s="15" t="e">
        <f t="shared" si="31"/>
        <v>#VALUE!</v>
      </c>
      <c r="BZ43" s="53" t="e">
        <f t="shared" si="32"/>
        <v>#VALUE!</v>
      </c>
      <c r="CA43">
        <v>6.0853441630355002E-5</v>
      </c>
      <c r="CB43" t="e">
        <f>bvarM2*bvarM6</f>
        <v>#VALUE!</v>
      </c>
      <c r="CC43" t="e">
        <f>cvarM2*cvarM6</f>
        <v>#VALUE!</v>
      </c>
      <c r="CD43" t="e">
        <f>mvarM2*mvarM6</f>
        <v>#VALUE!</v>
      </c>
      <c r="CE43" s="15" t="e">
        <f t="shared" si="33"/>
        <v>#VALUE!</v>
      </c>
      <c r="CF43" s="15" t="e">
        <f t="shared" si="34"/>
        <v>#VALUE!</v>
      </c>
      <c r="CG43" s="53" t="e">
        <f t="shared" si="35"/>
        <v>#VALUE!</v>
      </c>
      <c r="CH43">
        <v>3.1639159108013E-7</v>
      </c>
      <c r="CI43" t="e">
        <f>bvarM3*bvarM9</f>
        <v>#VALUE!</v>
      </c>
      <c r="CJ43" t="e">
        <f>cvarM3*cvarM9</f>
        <v>#VALUE!</v>
      </c>
      <c r="CK43" t="e">
        <f>mvarM3*mvarM9</f>
        <v>#VALUE!</v>
      </c>
      <c r="CL43" s="15" t="e">
        <f t="shared" si="36"/>
        <v>#VALUE!</v>
      </c>
      <c r="CM43" s="15" t="e">
        <f t="shared" si="37"/>
        <v>#VALUE!</v>
      </c>
      <c r="CN43" s="53" t="e">
        <f t="shared" si="38"/>
        <v>#VALUE!</v>
      </c>
      <c r="CO43">
        <v>-2.8582209489392001E-6</v>
      </c>
      <c r="CP43" t="e">
        <f>bvarM5*bvarM7</f>
        <v>#VALUE!</v>
      </c>
      <c r="CQ43" t="e">
        <f>cvarM5*cvarM7</f>
        <v>#VALUE!</v>
      </c>
      <c r="CR43" t="e">
        <f>mvarM5*mvarM7</f>
        <v>#VALUE!</v>
      </c>
      <c r="CS43" s="15" t="e">
        <f t="shared" si="39"/>
        <v>#VALUE!</v>
      </c>
      <c r="CT43" s="15" t="e">
        <f t="shared" si="40"/>
        <v>#VALUE!</v>
      </c>
      <c r="CU43" s="53" t="e">
        <f t="shared" si="41"/>
        <v>#VALUE!</v>
      </c>
      <c r="CV43">
        <v>1.9290901178623E-5</v>
      </c>
      <c r="CW43" t="e">
        <f>bvarM4*bvarM9</f>
        <v>#VALUE!</v>
      </c>
      <c r="CX43" t="e">
        <f>cvarM4*cvarM9</f>
        <v>#VALUE!</v>
      </c>
      <c r="CY43" t="e">
        <f>mvarM4*mvarM9</f>
        <v>#VALUE!</v>
      </c>
      <c r="CZ43" s="15" t="e">
        <f t="shared" si="42"/>
        <v>#VALUE!</v>
      </c>
      <c r="DA43" s="15" t="e">
        <f t="shared" si="43"/>
        <v>#VALUE!</v>
      </c>
      <c r="DB43" s="53" t="e">
        <f t="shared" si="44"/>
        <v>#VALUE!</v>
      </c>
      <c r="DC43">
        <v>4.6927944508571001E-6</v>
      </c>
      <c r="DD43" t="e">
        <f>bvarM6^2</f>
        <v>#VALUE!</v>
      </c>
      <c r="DE43" t="e">
        <f>cvarM6^2</f>
        <v>#VALUE!</v>
      </c>
      <c r="DF43" t="e">
        <f>mvarM6^2</f>
        <v>#VALUE!</v>
      </c>
      <c r="DG43" s="15" t="e">
        <f t="shared" si="45"/>
        <v>#VALUE!</v>
      </c>
      <c r="DH43" s="15" t="e">
        <f t="shared" si="46"/>
        <v>#VALUE!</v>
      </c>
      <c r="DI43" s="53" t="e">
        <f t="shared" si="47"/>
        <v>#VALUE!</v>
      </c>
      <c r="DJ43">
        <v>2.0717798158632E-5</v>
      </c>
      <c r="DK43" t="e">
        <f>bvarM4*bvarM7</f>
        <v>#VALUE!</v>
      </c>
      <c r="DL43" t="e">
        <f>cvarM4*cvarM7</f>
        <v>#VALUE!</v>
      </c>
      <c r="DM43" t="e">
        <f>mvarM4*mvarM7</f>
        <v>#VALUE!</v>
      </c>
      <c r="DN43" s="15" t="e">
        <f t="shared" si="48"/>
        <v>#VALUE!</v>
      </c>
      <c r="DO43" s="15" t="e">
        <f t="shared" si="49"/>
        <v>#VALUE!</v>
      </c>
      <c r="DP43" s="53" t="e">
        <f t="shared" si="50"/>
        <v>#VALUE!</v>
      </c>
      <c r="DQ43">
        <v>1.0821949514688001</v>
      </c>
      <c r="DR43" t="e">
        <f>bvarM1*bvarM7</f>
        <v>#VALUE!</v>
      </c>
      <c r="DS43" t="e">
        <f>cvarM1*cvarM7</f>
        <v>#VALUE!</v>
      </c>
      <c r="DT43" t="e">
        <f>mvarM1*mvarM7</f>
        <v>#VALUE!</v>
      </c>
      <c r="DU43" s="15" t="e">
        <f t="shared" si="51"/>
        <v>#VALUE!</v>
      </c>
      <c r="DV43" s="15" t="e">
        <f t="shared" si="52"/>
        <v>#VALUE!</v>
      </c>
      <c r="DW43" s="53" t="e">
        <f t="shared" si="53"/>
        <v>#VALUE!</v>
      </c>
      <c r="DX43">
        <v>-1.1960743681029999E-6</v>
      </c>
      <c r="DY43" t="e">
        <f>bvarM6*bvarM7</f>
        <v>#VALUE!</v>
      </c>
      <c r="DZ43" t="e">
        <f>cvarM6*cvarM7</f>
        <v>#VALUE!</v>
      </c>
      <c r="EA43" t="e">
        <f>mvarM6*mvarM7</f>
        <v>#VALUE!</v>
      </c>
      <c r="EB43" s="15" t="e">
        <f t="shared" si="54"/>
        <v>#VALUE!</v>
      </c>
      <c r="EC43" s="15" t="e">
        <f t="shared" si="55"/>
        <v>#VALUE!</v>
      </c>
      <c r="ED43" s="53" t="e">
        <f t="shared" si="56"/>
        <v>#VALUE!</v>
      </c>
      <c r="EE43">
        <v>1.8835174787700001E-6</v>
      </c>
      <c r="EF43" t="e">
        <f>bvarM7*bvarM9</f>
        <v>#VALUE!</v>
      </c>
      <c r="EG43" t="e">
        <f>cvarM7*cvarM9</f>
        <v>#VALUE!</v>
      </c>
      <c r="EH43" t="e">
        <f>mvarM7*mvarM9</f>
        <v>#VALUE!</v>
      </c>
      <c r="EI43" s="15" t="e">
        <f t="shared" si="57"/>
        <v>#VALUE!</v>
      </c>
      <c r="EJ43" s="15" t="e">
        <f t="shared" si="58"/>
        <v>#VALUE!</v>
      </c>
      <c r="EK43" s="53" t="e">
        <f t="shared" si="59"/>
        <v>#VALUE!</v>
      </c>
      <c r="EL43">
        <v>1.7578969786486E-5</v>
      </c>
      <c r="EM43" t="e">
        <f>bvarM4*bvarM9</f>
        <v>#VALUE!</v>
      </c>
      <c r="EN43" t="e">
        <f>cvarM4*cvarM9</f>
        <v>#VALUE!</v>
      </c>
      <c r="EO43" t="e">
        <f>mvarM4*mvarM9</f>
        <v>#VALUE!</v>
      </c>
      <c r="EP43" s="15" t="e">
        <f t="shared" si="60"/>
        <v>#VALUE!</v>
      </c>
      <c r="EQ43" s="15" t="e">
        <f t="shared" si="61"/>
        <v>#VALUE!</v>
      </c>
      <c r="ER43" s="53" t="e">
        <f t="shared" si="62"/>
        <v>#VALUE!</v>
      </c>
      <c r="ES43">
        <v>-25672.293309987999</v>
      </c>
      <c r="ET43" t="e">
        <f>bvarM1^2</f>
        <v>#VALUE!</v>
      </c>
      <c r="EU43" t="e">
        <f>cvarM1^2</f>
        <v>#VALUE!</v>
      </c>
      <c r="EV43" t="e">
        <f>mvarM1^2</f>
        <v>#VALUE!</v>
      </c>
      <c r="EW43" s="15" t="e">
        <f t="shared" si="63"/>
        <v>#VALUE!</v>
      </c>
      <c r="EX43" s="15" t="e">
        <f t="shared" si="64"/>
        <v>#VALUE!</v>
      </c>
      <c r="EY43" s="53" t="e">
        <f t="shared" si="65"/>
        <v>#VALUE!</v>
      </c>
      <c r="EZ43">
        <v>9.7325756715075008E-6</v>
      </c>
      <c r="FA43" t="e">
        <f>bvarM3*bvarM7</f>
        <v>#VALUE!</v>
      </c>
      <c r="FB43" t="e">
        <f>cvarM3*cvarM7</f>
        <v>#VALUE!</v>
      </c>
      <c r="FC43" t="e">
        <f>mvarM3*mvarM7</f>
        <v>#VALUE!</v>
      </c>
      <c r="FD43" s="15" t="e">
        <f t="shared" si="66"/>
        <v>#VALUE!</v>
      </c>
      <c r="FE43" s="15" t="e">
        <f t="shared" si="67"/>
        <v>#VALUE!</v>
      </c>
      <c r="FF43" s="53" t="e">
        <f t="shared" si="68"/>
        <v>#VALUE!</v>
      </c>
      <c r="FG43">
        <v>-0.35671526197407</v>
      </c>
      <c r="FH43" t="e">
        <f>bvarM1*bvarM9</f>
        <v>#VALUE!</v>
      </c>
      <c r="FI43" t="e">
        <f>cvarM1*cvarM9</f>
        <v>#VALUE!</v>
      </c>
      <c r="FJ43" t="e">
        <f>mvarM1*mvarM9</f>
        <v>#VALUE!</v>
      </c>
      <c r="FK43" s="15" t="e">
        <f t="shared" si="69"/>
        <v>#VALUE!</v>
      </c>
      <c r="FL43" s="15" t="e">
        <f t="shared" si="70"/>
        <v>#VALUE!</v>
      </c>
      <c r="FM43" s="53" t="e">
        <f t="shared" si="71"/>
        <v>#VALUE!</v>
      </c>
      <c r="FN43">
        <v>-3.7239620269895E-6</v>
      </c>
      <c r="FO43" t="e">
        <f>bvarM2*bvarM6</f>
        <v>#VALUE!</v>
      </c>
      <c r="FP43" t="e">
        <f>cvarM2*cvarM6</f>
        <v>#VALUE!</v>
      </c>
      <c r="FQ43" t="e">
        <f>mvarM2*mvarM6</f>
        <v>#VALUE!</v>
      </c>
      <c r="FR43" s="15" t="e">
        <f t="shared" si="72"/>
        <v>#VALUE!</v>
      </c>
      <c r="FS43" s="15" t="e">
        <f t="shared" si="73"/>
        <v>#VALUE!</v>
      </c>
      <c r="FT43" s="53" t="e">
        <f t="shared" si="74"/>
        <v>#VALUE!</v>
      </c>
      <c r="FU43">
        <v>-4.3460494395248999E-10</v>
      </c>
      <c r="FV43" t="e">
        <f>bvarHC1^2</f>
        <v>#VALUE!</v>
      </c>
      <c r="FW43" t="e">
        <f>cvarHC1^2</f>
        <v>#VALUE!</v>
      </c>
      <c r="FX43" t="e">
        <f>mvarHC1^2</f>
        <v>#VALUE!</v>
      </c>
      <c r="FY43" s="15" t="e">
        <f t="shared" si="75"/>
        <v>#VALUE!</v>
      </c>
      <c r="FZ43" s="15" t="e">
        <f t="shared" si="76"/>
        <v>#VALUE!</v>
      </c>
      <c r="GA43" s="53" t="e">
        <f t="shared" si="77"/>
        <v>#VALUE!</v>
      </c>
      <c r="GB43">
        <v>2.4765496812660998E-5</v>
      </c>
      <c r="GC43" t="e">
        <f>bvarM6*bvarM9</f>
        <v>#VALUE!</v>
      </c>
      <c r="GD43" t="e">
        <f>cvarM6*cvarM9</f>
        <v>#VALUE!</v>
      </c>
      <c r="GE43" t="e">
        <f>mvarM6*mvarM9</f>
        <v>#VALUE!</v>
      </c>
      <c r="GF43" s="15" t="e">
        <f t="shared" si="78"/>
        <v>#VALUE!</v>
      </c>
      <c r="GG43" s="15" t="e">
        <f t="shared" si="79"/>
        <v>#VALUE!</v>
      </c>
      <c r="GH43" s="53" t="e">
        <f t="shared" si="80"/>
        <v>#VALUE!</v>
      </c>
      <c r="GI43">
        <v>6.5248982545423003E-5</v>
      </c>
      <c r="GJ43" t="e">
        <f>bvarM6^2</f>
        <v>#VALUE!</v>
      </c>
      <c r="GK43" t="e">
        <f>cvarM6^2</f>
        <v>#VALUE!</v>
      </c>
      <c r="GL43" t="e">
        <f>mvarM6^2</f>
        <v>#VALUE!</v>
      </c>
      <c r="GM43" s="15" t="e">
        <f t="shared" si="81"/>
        <v>#VALUE!</v>
      </c>
      <c r="GN43" s="15" t="e">
        <f t="shared" si="82"/>
        <v>#VALUE!</v>
      </c>
      <c r="GO43" s="53" t="e">
        <f t="shared" si="83"/>
        <v>#VALUE!</v>
      </c>
      <c r="GP43">
        <v>1.0434339445049E-6</v>
      </c>
      <c r="GQ43" t="e">
        <f>bvarM4*bvarM5</f>
        <v>#VALUE!</v>
      </c>
      <c r="GR43" t="e">
        <f>cvarM4*cvarM5</f>
        <v>#VALUE!</v>
      </c>
      <c r="GS43" t="e">
        <f>mvarM4*mvarM5</f>
        <v>#VALUE!</v>
      </c>
      <c r="GT43" s="15" t="e">
        <f t="shared" si="84"/>
        <v>#VALUE!</v>
      </c>
      <c r="GU43" s="15" t="e">
        <f t="shared" si="85"/>
        <v>#VALUE!</v>
      </c>
      <c r="GV43" s="53" t="e">
        <f t="shared" si="86"/>
        <v>#VALUE!</v>
      </c>
      <c r="GW43">
        <v>-0.46523477904831001</v>
      </c>
      <c r="GX43" t="e">
        <f>bvarM1*bvarM9</f>
        <v>#VALUE!</v>
      </c>
      <c r="GY43" t="e">
        <f>cvarM1*cvarM9</f>
        <v>#VALUE!</v>
      </c>
      <c r="GZ43" t="e">
        <f>mvarM1*mvarM9</f>
        <v>#VALUE!</v>
      </c>
      <c r="HA43" s="15" t="e">
        <f t="shared" si="87"/>
        <v>#VALUE!</v>
      </c>
      <c r="HB43" s="15" t="e">
        <f t="shared" si="88"/>
        <v>#VALUE!</v>
      </c>
      <c r="HC43" s="53" t="e">
        <f t="shared" si="89"/>
        <v>#VALUE!</v>
      </c>
      <c r="HD43">
        <v>-4.4069180713570003E-7</v>
      </c>
      <c r="HE43" t="e">
        <f>bvarM4*bvarM7</f>
        <v>#VALUE!</v>
      </c>
      <c r="HF43" t="e">
        <f>cvarM4*cvarM7</f>
        <v>#VALUE!</v>
      </c>
      <c r="HG43" t="e">
        <f>mvarM4*mvarM7</f>
        <v>#VALUE!</v>
      </c>
      <c r="HH43" s="15" t="e">
        <f t="shared" si="90"/>
        <v>#VALUE!</v>
      </c>
      <c r="HI43" s="15" t="e">
        <f t="shared" si="91"/>
        <v>#VALUE!</v>
      </c>
      <c r="HJ43" s="53" t="e">
        <f t="shared" si="92"/>
        <v>#VALUE!</v>
      </c>
      <c r="HK43">
        <v>16641.972848257999</v>
      </c>
      <c r="HL43" t="e">
        <f>bvarM1^2</f>
        <v>#VALUE!</v>
      </c>
      <c r="HM43" t="e">
        <f>cvarM1^2</f>
        <v>#VALUE!</v>
      </c>
      <c r="HN43" t="e">
        <f>mvarM1^2</f>
        <v>#VALUE!</v>
      </c>
      <c r="HO43" s="15" t="e">
        <f t="shared" si="93"/>
        <v>#VALUE!</v>
      </c>
      <c r="HP43" s="15" t="e">
        <f t="shared" si="94"/>
        <v>#VALUE!</v>
      </c>
      <c r="HQ43" s="53" t="e">
        <f t="shared" si="95"/>
        <v>#VALUE!</v>
      </c>
      <c r="HR43">
        <v>-1.4529547033871999E-5</v>
      </c>
      <c r="HS43" t="e">
        <f>bvarM5*bvarM6</f>
        <v>#VALUE!</v>
      </c>
      <c r="HT43" t="e">
        <f>cvarM5*cvarM6</f>
        <v>#VALUE!</v>
      </c>
      <c r="HU43" t="e">
        <f>mvarM5*mvarM6</f>
        <v>#VALUE!</v>
      </c>
      <c r="HV43" s="15" t="e">
        <f t="shared" si="96"/>
        <v>#VALUE!</v>
      </c>
      <c r="HW43" s="15" t="e">
        <f t="shared" si="97"/>
        <v>#VALUE!</v>
      </c>
      <c r="HX43" s="53" t="e">
        <f t="shared" si="98"/>
        <v>#VALUE!</v>
      </c>
      <c r="HY43">
        <v>-6.0160067471817001E-6</v>
      </c>
      <c r="HZ43" t="e">
        <f>bvarM7*bvarM9</f>
        <v>#VALUE!</v>
      </c>
      <c r="IA43" t="e">
        <f>cvarM7*cvarM9</f>
        <v>#VALUE!</v>
      </c>
      <c r="IB43" t="e">
        <f>mvarM7*mvarM9</f>
        <v>#VALUE!</v>
      </c>
      <c r="IC43" s="15" t="e">
        <f t="shared" si="99"/>
        <v>#VALUE!</v>
      </c>
      <c r="ID43" s="15" t="e">
        <f t="shared" si="100"/>
        <v>#VALUE!</v>
      </c>
      <c r="IE43" s="53" t="e">
        <f t="shared" si="101"/>
        <v>#VALUE!</v>
      </c>
      <c r="IF43">
        <v>6.2090799485429999E-6</v>
      </c>
      <c r="IG43" t="e">
        <f>bvarM3*bvarM9</f>
        <v>#VALUE!</v>
      </c>
      <c r="IH43" t="e">
        <f>cvarM3*cvarM9</f>
        <v>#VALUE!</v>
      </c>
      <c r="II43" t="e">
        <f>mvarM3*mvarM9</f>
        <v>#VALUE!</v>
      </c>
      <c r="IJ43" s="15" t="e">
        <f t="shared" si="102"/>
        <v>#VALUE!</v>
      </c>
      <c r="IK43" s="15" t="e">
        <f t="shared" si="103"/>
        <v>#VALUE!</v>
      </c>
      <c r="IL43" s="53" t="e">
        <f t="shared" si="104"/>
        <v>#VALUE!</v>
      </c>
      <c r="IM43">
        <v>0.98136908181311999</v>
      </c>
      <c r="IN43" t="e">
        <f>bvarM1*bvarM7</f>
        <v>#VALUE!</v>
      </c>
      <c r="IO43" t="e">
        <f>cvarM1*cvarM7</f>
        <v>#VALUE!</v>
      </c>
      <c r="IP43" t="e">
        <f>mvarM1*mvarM7</f>
        <v>#VALUE!</v>
      </c>
      <c r="IQ43" s="15" t="e">
        <f t="shared" si="105"/>
        <v>#VALUE!</v>
      </c>
      <c r="IR43" s="15" t="e">
        <f t="shared" si="106"/>
        <v>#VALUE!</v>
      </c>
      <c r="IS43" s="53" t="e">
        <f t="shared" si="107"/>
        <v>#VALUE!</v>
      </c>
      <c r="IT43">
        <v>-6.1135078913535998E-7</v>
      </c>
      <c r="IU43" t="e">
        <f>bvarM6*bvarM7</f>
        <v>#VALUE!</v>
      </c>
      <c r="IV43" t="e">
        <f>cvarM6*cvarM7</f>
        <v>#VALUE!</v>
      </c>
      <c r="IW43" t="e">
        <f>mvarM6*mvarM7</f>
        <v>#VALUE!</v>
      </c>
      <c r="IX43" s="15" t="e">
        <f t="shared" si="108"/>
        <v>#VALUE!</v>
      </c>
      <c r="IY43" s="15" t="e">
        <f t="shared" si="109"/>
        <v>#VALUE!</v>
      </c>
      <c r="IZ43" s="53" t="e">
        <f t="shared" si="110"/>
        <v>#VALUE!</v>
      </c>
      <c r="JA43">
        <v>7.1922046206665003E-6</v>
      </c>
      <c r="JB43" t="e">
        <f>bvarM3*bvarM9</f>
        <v>#VALUE!</v>
      </c>
      <c r="JC43" t="e">
        <f>cvarM3*cvarM9</f>
        <v>#VALUE!</v>
      </c>
      <c r="JD43" t="e">
        <f>mvarM3*mvarM9</f>
        <v>#VALUE!</v>
      </c>
      <c r="JE43" s="24" t="e">
        <f t="shared" si="111"/>
        <v>#VALUE!</v>
      </c>
      <c r="JF43" s="24" t="e">
        <f t="shared" si="112"/>
        <v>#VALUE!</v>
      </c>
      <c r="JG43" s="24" t="e">
        <f t="shared" si="113"/>
        <v>#VALUE!</v>
      </c>
      <c r="JH43">
        <v>-1.4199071443787E-10</v>
      </c>
      <c r="JI43" t="e">
        <f>bvarHC1^3</f>
        <v>#VALUE!</v>
      </c>
      <c r="JJ43" t="e">
        <f>cvarHC1^3</f>
        <v>#VALUE!</v>
      </c>
      <c r="JK43" t="e">
        <f>mvarHC1^3</f>
        <v>#VALUE!</v>
      </c>
      <c r="JL43" s="24" t="e">
        <f t="shared" si="114"/>
        <v>#VALUE!</v>
      </c>
      <c r="JM43" s="24" t="e">
        <f t="shared" si="115"/>
        <v>#VALUE!</v>
      </c>
      <c r="JN43" s="24" t="e">
        <f t="shared" si="116"/>
        <v>#VALUE!</v>
      </c>
      <c r="JO43">
        <v>1.8780059192330999E-5</v>
      </c>
      <c r="JP43" t="e">
        <f>bvarM4^2</f>
        <v>#VALUE!</v>
      </c>
      <c r="JQ43" t="e">
        <f>cvarM4^2</f>
        <v>#VALUE!</v>
      </c>
      <c r="JR43" t="e">
        <f>mvarM4^2</f>
        <v>#VALUE!</v>
      </c>
      <c r="JS43" s="24" t="e">
        <f t="shared" si="117"/>
        <v>#VALUE!</v>
      </c>
      <c r="JT43" s="24" t="e">
        <f t="shared" si="118"/>
        <v>#VALUE!</v>
      </c>
      <c r="JU43" s="24" t="e">
        <f t="shared" si="119"/>
        <v>#VALUE!</v>
      </c>
      <c r="JV43">
        <v>-5.1224874096473001E-6</v>
      </c>
      <c r="JW43" t="e">
        <f>bvarM2*bvarM9</f>
        <v>#VALUE!</v>
      </c>
      <c r="JX43" t="e">
        <f>cvarM2*cvarM9</f>
        <v>#VALUE!</v>
      </c>
      <c r="JY43" t="e">
        <f>mvarM2*mvarM9</f>
        <v>#VALUE!</v>
      </c>
      <c r="JZ43" s="24" t="e">
        <f t="shared" si="120"/>
        <v>#VALUE!</v>
      </c>
      <c r="KA43" s="24" t="e">
        <f t="shared" si="121"/>
        <v>#VALUE!</v>
      </c>
      <c r="KB43" s="24" t="e">
        <f t="shared" si="122"/>
        <v>#VALUE!</v>
      </c>
      <c r="KC43">
        <v>-3.2277853991044998E-3</v>
      </c>
      <c r="KD43" t="e">
        <f>bvarM7^2</f>
        <v>#VALUE!</v>
      </c>
      <c r="KE43" t="e">
        <f>cvarM7^2</f>
        <v>#VALUE!</v>
      </c>
      <c r="KF43" t="e">
        <f>mvarM7^2</f>
        <v>#VALUE!</v>
      </c>
      <c r="KG43" s="24" t="e">
        <f t="shared" si="123"/>
        <v>#VALUE!</v>
      </c>
      <c r="KH43" s="24" t="e">
        <f t="shared" si="124"/>
        <v>#VALUE!</v>
      </c>
      <c r="KI43" s="24" t="e">
        <f t="shared" si="125"/>
        <v>#VALUE!</v>
      </c>
      <c r="KJ43">
        <v>9.6538922909893995E-6</v>
      </c>
      <c r="KK43" t="e">
        <f>bvarM6*bvarM8</f>
        <v>#VALUE!</v>
      </c>
      <c r="KL43" t="e">
        <f>cvarM6*cvarM8</f>
        <v>#VALUE!</v>
      </c>
      <c r="KM43" t="e">
        <f>mvarM6*mvarM8</f>
        <v>#VALUE!</v>
      </c>
      <c r="KN43" s="24" t="e">
        <f t="shared" si="126"/>
        <v>#VALUE!</v>
      </c>
      <c r="KO43" s="24" t="e">
        <f t="shared" si="127"/>
        <v>#VALUE!</v>
      </c>
      <c r="KP43" s="24" t="e">
        <f t="shared" si="128"/>
        <v>#VALUE!</v>
      </c>
      <c r="KQ43">
        <v>-3.6210761683164002E-7</v>
      </c>
      <c r="KR43" t="e">
        <f>bvarM5*bvarM6</f>
        <v>#VALUE!</v>
      </c>
      <c r="KS43" t="e">
        <f>cvarM5*cvarM6</f>
        <v>#VALUE!</v>
      </c>
      <c r="KT43" t="e">
        <f>mvarM5*mvarM6</f>
        <v>#VALUE!</v>
      </c>
      <c r="KU43" s="24" t="e">
        <f t="shared" si="129"/>
        <v>#VALUE!</v>
      </c>
      <c r="KV43" s="24" t="e">
        <f t="shared" si="130"/>
        <v>#VALUE!</v>
      </c>
      <c r="KW43" s="24" t="e">
        <f t="shared" si="131"/>
        <v>#VALUE!</v>
      </c>
      <c r="KX43">
        <v>-6.0094940845715998E-6</v>
      </c>
      <c r="KY43" t="e">
        <f>bvarM4^3</f>
        <v>#VALUE!</v>
      </c>
      <c r="KZ43" t="e">
        <f>cvarM4^3</f>
        <v>#VALUE!</v>
      </c>
      <c r="LA43" t="e">
        <f>mvarM4^3</f>
        <v>#VALUE!</v>
      </c>
      <c r="LB43" s="24" t="e">
        <f t="shared" si="132"/>
        <v>#VALUE!</v>
      </c>
      <c r="LC43" s="24" t="e">
        <f t="shared" si="133"/>
        <v>#VALUE!</v>
      </c>
      <c r="LD43" s="24" t="e">
        <f t="shared" si="134"/>
        <v>#VALUE!</v>
      </c>
      <c r="LE43">
        <v>1.0930492586194E-6</v>
      </c>
      <c r="LF43" t="e">
        <f>bvarM6*bvarM9</f>
        <v>#VALUE!</v>
      </c>
      <c r="LG43" t="e">
        <f>cvarM6*cvarM9</f>
        <v>#VALUE!</v>
      </c>
      <c r="LH43" t="e">
        <f>mvarM6*mvarM9</f>
        <v>#VALUE!</v>
      </c>
      <c r="LI43" s="24" t="e">
        <f t="shared" si="135"/>
        <v>#VALUE!</v>
      </c>
      <c r="LJ43" s="24" t="e">
        <f t="shared" si="136"/>
        <v>#VALUE!</v>
      </c>
      <c r="LK43" s="24" t="e">
        <f t="shared" si="137"/>
        <v>#VALUE!</v>
      </c>
      <c r="LL43">
        <v>4.9057609876266E-6</v>
      </c>
      <c r="LM43" t="e">
        <f>bvarM3*bvarM7</f>
        <v>#VALUE!</v>
      </c>
      <c r="LN43" t="e">
        <f>cvarM3*cvarM7</f>
        <v>#VALUE!</v>
      </c>
      <c r="LO43" t="e">
        <f>mvarM3*mvarM7</f>
        <v>#VALUE!</v>
      </c>
      <c r="LP43" s="24" t="e">
        <f t="shared" si="138"/>
        <v>#VALUE!</v>
      </c>
      <c r="LQ43" s="24" t="e">
        <f t="shared" si="139"/>
        <v>#VALUE!</v>
      </c>
      <c r="LR43" s="24" t="e">
        <f t="shared" si="140"/>
        <v>#VALUE!</v>
      </c>
      <c r="LS43">
        <v>2.4111119615413002E-3</v>
      </c>
      <c r="LT43" t="e">
        <f>bvarM6^2</f>
        <v>#VALUE!</v>
      </c>
      <c r="LU43" t="e">
        <f>cvarM6^2</f>
        <v>#VALUE!</v>
      </c>
      <c r="LV43" t="e">
        <f>mvarM6^2</f>
        <v>#VALUE!</v>
      </c>
      <c r="LW43" s="24" t="e">
        <f t="shared" si="141"/>
        <v>#VALUE!</v>
      </c>
      <c r="LX43" s="24" t="e">
        <f t="shared" si="142"/>
        <v>#VALUE!</v>
      </c>
      <c r="LY43" s="24" t="e">
        <f t="shared" si="143"/>
        <v>#VALUE!</v>
      </c>
      <c r="LZ43">
        <v>-1.1956750930308001E-5</v>
      </c>
      <c r="MA43" t="e">
        <f>bvarM2*bvarM7</f>
        <v>#VALUE!</v>
      </c>
      <c r="MB43" t="e">
        <f>cvarM2*cvarM7</f>
        <v>#VALUE!</v>
      </c>
      <c r="MC43" t="e">
        <f>mvarM2*mvarM7</f>
        <v>#VALUE!</v>
      </c>
      <c r="MD43" s="24" t="e">
        <f t="shared" si="144"/>
        <v>#VALUE!</v>
      </c>
      <c r="ME43" s="24" t="e">
        <f t="shared" si="145"/>
        <v>#VALUE!</v>
      </c>
      <c r="MF43" s="24" t="e">
        <f t="shared" si="146"/>
        <v>#VALUE!</v>
      </c>
      <c r="MG43">
        <v>5.8126223478259997E-4</v>
      </c>
      <c r="MH43" t="e">
        <f>bvarM2*bvarM8</f>
        <v>#VALUE!</v>
      </c>
      <c r="MI43" t="e">
        <f>cvarM2*cvarM8</f>
        <v>#VALUE!</v>
      </c>
      <c r="MJ43" t="e">
        <f>mvarM2*mvarM8</f>
        <v>#VALUE!</v>
      </c>
      <c r="MK43" s="24" t="e">
        <f t="shared" si="147"/>
        <v>#VALUE!</v>
      </c>
      <c r="ML43" s="24" t="e">
        <f t="shared" si="148"/>
        <v>#VALUE!</v>
      </c>
      <c r="MM43" s="24" t="e">
        <f t="shared" si="149"/>
        <v>#VALUE!</v>
      </c>
      <c r="MN43">
        <v>-2.1801418943912001E-4</v>
      </c>
      <c r="MO43" t="e">
        <f>bvarM8^2</f>
        <v>#VALUE!</v>
      </c>
      <c r="MP43" t="e">
        <f>cvarM8^2</f>
        <v>#VALUE!</v>
      </c>
      <c r="MQ43" t="e">
        <f>mvarM8^2</f>
        <v>#VALUE!</v>
      </c>
      <c r="MR43" s="24" t="e">
        <f t="shared" si="150"/>
        <v>#VALUE!</v>
      </c>
      <c r="MS43" s="24" t="e">
        <f t="shared" si="151"/>
        <v>#VALUE!</v>
      </c>
      <c r="MT43" s="24" t="e">
        <f t="shared" si="152"/>
        <v>#VALUE!</v>
      </c>
      <c r="MU43">
        <v>9.9202844338483003E-9</v>
      </c>
      <c r="MV43" t="e">
        <f>bvarHC1^2</f>
        <v>#VALUE!</v>
      </c>
      <c r="MW43" t="e">
        <f>cvarHC1^2</f>
        <v>#VALUE!</v>
      </c>
      <c r="MX43" t="e">
        <f>mvarHC1^2</f>
        <v>#VALUE!</v>
      </c>
      <c r="MY43" s="24" t="e">
        <f t="shared" si="153"/>
        <v>#VALUE!</v>
      </c>
      <c r="MZ43" s="24" t="e">
        <f t="shared" si="154"/>
        <v>#VALUE!</v>
      </c>
      <c r="NA43" s="24" t="e">
        <f t="shared" si="155"/>
        <v>#VALUE!</v>
      </c>
      <c r="NB43">
        <v>-2.0088389177247E-6</v>
      </c>
      <c r="NC43" t="e">
        <f>bvarM5*bvarM6</f>
        <v>#VALUE!</v>
      </c>
      <c r="ND43" t="e">
        <f>cvarM5*cvarM6</f>
        <v>#VALUE!</v>
      </c>
      <c r="NE43" t="e">
        <f>mvarM5*mvarM6</f>
        <v>#VALUE!</v>
      </c>
      <c r="NF43" s="24" t="e">
        <f t="shared" si="156"/>
        <v>#VALUE!</v>
      </c>
      <c r="NG43" s="24" t="e">
        <f t="shared" si="157"/>
        <v>#VALUE!</v>
      </c>
      <c r="NH43" s="24" t="e">
        <f t="shared" si="158"/>
        <v>#VALUE!</v>
      </c>
      <c r="NI43">
        <v>1.0842950931542E-7</v>
      </c>
      <c r="NJ43" t="e">
        <f>bvarHC1^2</f>
        <v>#VALUE!</v>
      </c>
      <c r="NK43" t="e">
        <f>cvarHC1^2</f>
        <v>#VALUE!</v>
      </c>
      <c r="NL43" t="e">
        <f>mvarHC1^2</f>
        <v>#VALUE!</v>
      </c>
      <c r="NM43" s="24" t="e">
        <f t="shared" si="159"/>
        <v>#VALUE!</v>
      </c>
      <c r="NN43" s="24" t="e">
        <f t="shared" si="160"/>
        <v>#VALUE!</v>
      </c>
      <c r="NO43" s="24" t="e">
        <f t="shared" si="161"/>
        <v>#VALUE!</v>
      </c>
      <c r="NP43">
        <v>-2.5227363132411E-5</v>
      </c>
      <c r="NQ43" t="e">
        <f>bvarM6*bvarM7</f>
        <v>#VALUE!</v>
      </c>
      <c r="NR43" t="e">
        <f>cvarM6*cvarM7</f>
        <v>#VALUE!</v>
      </c>
      <c r="NS43" t="e">
        <f>mvarM6*mvarM7</f>
        <v>#VALUE!</v>
      </c>
      <c r="NT43" s="24" t="e">
        <f t="shared" si="162"/>
        <v>#VALUE!</v>
      </c>
      <c r="NU43" s="24" t="e">
        <f t="shared" si="163"/>
        <v>#VALUE!</v>
      </c>
      <c r="NV43" s="24" t="e">
        <f t="shared" si="164"/>
        <v>#VALUE!</v>
      </c>
      <c r="NW43">
        <v>-4.4411041851987002E-7</v>
      </c>
      <c r="NX43" t="e">
        <f>bvarM5*bvarM6</f>
        <v>#VALUE!</v>
      </c>
      <c r="NY43" t="e">
        <f>cvarM5*cvarM6</f>
        <v>#VALUE!</v>
      </c>
      <c r="NZ43" t="e">
        <f>mvarM5*mvarM6</f>
        <v>#VALUE!</v>
      </c>
      <c r="OA43" s="24" t="e">
        <f t="shared" si="165"/>
        <v>#VALUE!</v>
      </c>
      <c r="OB43" s="24" t="e">
        <f t="shared" si="166"/>
        <v>#VALUE!</v>
      </c>
      <c r="OC43" s="24" t="e">
        <f t="shared" si="167"/>
        <v>#VALUE!</v>
      </c>
      <c r="OD43">
        <v>-1.3704088509297E-10</v>
      </c>
      <c r="OE43" t="e">
        <f>bvarHC1^3</f>
        <v>#VALUE!</v>
      </c>
      <c r="OF43" t="e">
        <f>cvarHC1^3</f>
        <v>#VALUE!</v>
      </c>
      <c r="OG43" t="e">
        <f>mvarHC1^3</f>
        <v>#VALUE!</v>
      </c>
      <c r="OH43" s="24" t="e">
        <f t="shared" si="168"/>
        <v>#VALUE!</v>
      </c>
      <c r="OI43" s="24" t="e">
        <f t="shared" si="169"/>
        <v>#VALUE!</v>
      </c>
      <c r="OJ43" s="24" t="e">
        <f t="shared" si="170"/>
        <v>#VALUE!</v>
      </c>
      <c r="OK43">
        <v>-1.6863741628479E-5</v>
      </c>
      <c r="OL43" t="e">
        <f>bvarM6*bvarM7</f>
        <v>#VALUE!</v>
      </c>
      <c r="OM43" t="e">
        <f>cvarM6*cvarM7</f>
        <v>#VALUE!</v>
      </c>
      <c r="ON43" t="e">
        <f>mvarM6*mvarM7</f>
        <v>#VALUE!</v>
      </c>
      <c r="OO43" s="24" t="e">
        <f t="shared" si="171"/>
        <v>#VALUE!</v>
      </c>
      <c r="OP43" s="24" t="e">
        <f t="shared" si="172"/>
        <v>#VALUE!</v>
      </c>
      <c r="OQ43" s="24" t="e">
        <f t="shared" si="173"/>
        <v>#VALUE!</v>
      </c>
      <c r="OR43">
        <v>3.0704415946695001E-6</v>
      </c>
      <c r="OS43" t="e">
        <f>bvarM2*bvarM4</f>
        <v>#VALUE!</v>
      </c>
      <c r="OT43" t="e">
        <f>cvarM2*cvarM4</f>
        <v>#VALUE!</v>
      </c>
      <c r="OU43" t="e">
        <f>mvarM2*mvarM4</f>
        <v>#VALUE!</v>
      </c>
      <c r="OV43" s="24" t="e">
        <f t="shared" si="174"/>
        <v>#VALUE!</v>
      </c>
      <c r="OW43" s="24" t="e">
        <f t="shared" si="175"/>
        <v>#VALUE!</v>
      </c>
      <c r="OX43" s="24" t="e">
        <f t="shared" si="176"/>
        <v>#VALUE!</v>
      </c>
      <c r="OY43">
        <v>-2.6135777549225999E-3</v>
      </c>
      <c r="OZ43" t="e">
        <f>bvarM7^2</f>
        <v>#VALUE!</v>
      </c>
      <c r="PA43" t="e">
        <f>cvarM7^2</f>
        <v>#VALUE!</v>
      </c>
      <c r="PB43" t="e">
        <f>mvarM7^2</f>
        <v>#VALUE!</v>
      </c>
      <c r="PC43" s="24" t="e">
        <f t="shared" si="177"/>
        <v>#VALUE!</v>
      </c>
      <c r="PD43" s="24" t="e">
        <f t="shared" si="178"/>
        <v>#VALUE!</v>
      </c>
      <c r="PE43" s="24" t="e">
        <f t="shared" si="179"/>
        <v>#VALUE!</v>
      </c>
      <c r="PF43">
        <v>-3.6593092898454998E-6</v>
      </c>
      <c r="PG43" t="e">
        <f>bvarM2*bvarM6</f>
        <v>#VALUE!</v>
      </c>
      <c r="PH43" t="e">
        <f>cvarM2*cvarM6</f>
        <v>#VALUE!</v>
      </c>
      <c r="PI43" t="e">
        <f>mvarM2*mvarM6</f>
        <v>#VALUE!</v>
      </c>
      <c r="PJ43" s="24" t="e">
        <f t="shared" si="180"/>
        <v>#VALUE!</v>
      </c>
      <c r="PK43" s="24" t="e">
        <f t="shared" si="181"/>
        <v>#VALUE!</v>
      </c>
      <c r="PL43" s="24" t="e">
        <f t="shared" si="182"/>
        <v>#VALUE!</v>
      </c>
      <c r="PM43">
        <v>-9.6727409467169001E-7</v>
      </c>
      <c r="PN43" t="e">
        <f>bvarM5*bvarM7</f>
        <v>#VALUE!</v>
      </c>
      <c r="PO43" t="e">
        <f>cvarM5*cvarM7</f>
        <v>#VALUE!</v>
      </c>
      <c r="PP43" t="e">
        <f>mvarM5*mvarM7</f>
        <v>#VALUE!</v>
      </c>
      <c r="PQ43" s="24" t="e">
        <f t="shared" si="183"/>
        <v>#VALUE!</v>
      </c>
      <c r="PR43" s="24" t="e">
        <f t="shared" si="184"/>
        <v>#VALUE!</v>
      </c>
      <c r="PS43" s="24" t="e">
        <f t="shared" si="185"/>
        <v>#VALUE!</v>
      </c>
      <c r="PT43">
        <v>-9.0589616363165992E-3</v>
      </c>
      <c r="PU43" t="e">
        <f>bvarM9^2</f>
        <v>#VALUE!</v>
      </c>
      <c r="PV43" t="e">
        <f>cvarM9^2</f>
        <v>#VALUE!</v>
      </c>
      <c r="PW43" t="e">
        <f>mvarM9^2</f>
        <v>#VALUE!</v>
      </c>
      <c r="PX43" s="24" t="e">
        <f t="shared" si="186"/>
        <v>#VALUE!</v>
      </c>
      <c r="PY43" s="24" t="e">
        <f t="shared" si="187"/>
        <v>#VALUE!</v>
      </c>
      <c r="PZ43" s="24" t="e">
        <f t="shared" si="188"/>
        <v>#VALUE!</v>
      </c>
      <c r="QA43">
        <v>-2.4303471719204999E-4</v>
      </c>
      <c r="QB43" t="e">
        <f>bvarHC2^2</f>
        <v>#VALUE!</v>
      </c>
      <c r="QC43" t="e">
        <f>cvarHC2^2</f>
        <v>#VALUE!</v>
      </c>
      <c r="QD43" t="e">
        <f>mvarHC2^2</f>
        <v>#VALUE!</v>
      </c>
      <c r="QE43" s="24" t="e">
        <f t="shared" si="189"/>
        <v>#VALUE!</v>
      </c>
      <c r="QF43" s="24" t="e">
        <f t="shared" si="190"/>
        <v>#VALUE!</v>
      </c>
      <c r="QG43" s="24" t="e">
        <f t="shared" si="191"/>
        <v>#VALUE!</v>
      </c>
      <c r="QH43">
        <v>8.5738672021719998E-6</v>
      </c>
      <c r="QI43" t="e">
        <f>bvarM3*bvarM7</f>
        <v>#VALUE!</v>
      </c>
      <c r="QJ43" t="e">
        <f>cvarM3*cvarM7</f>
        <v>#VALUE!</v>
      </c>
      <c r="QK43" t="e">
        <f>mvarM3*mvarM7</f>
        <v>#VALUE!</v>
      </c>
      <c r="QL43" s="24" t="e">
        <f t="shared" si="192"/>
        <v>#VALUE!</v>
      </c>
      <c r="QM43" s="24" t="e">
        <f t="shared" si="193"/>
        <v>#VALUE!</v>
      </c>
      <c r="QN43" s="24" t="e">
        <f t="shared" si="194"/>
        <v>#VALUE!</v>
      </c>
      <c r="QO43">
        <v>-1.2666039690604E-11</v>
      </c>
      <c r="QP43" t="e">
        <f>bvarHC1^3</f>
        <v>#VALUE!</v>
      </c>
      <c r="QQ43" t="e">
        <f>cvarHC1^3</f>
        <v>#VALUE!</v>
      </c>
      <c r="QR43" t="e">
        <f>mvarHC1^3</f>
        <v>#VALUE!</v>
      </c>
      <c r="QS43" s="24" t="e">
        <f t="shared" si="195"/>
        <v>#VALUE!</v>
      </c>
      <c r="QT43" s="24" t="e">
        <f t="shared" si="196"/>
        <v>#VALUE!</v>
      </c>
      <c r="QU43" s="24" t="e">
        <f t="shared" si="197"/>
        <v>#VALUE!</v>
      </c>
      <c r="QV43">
        <v>2.8600403259941001E-6</v>
      </c>
      <c r="QW43" t="e">
        <f>bvarM4*bvarM7</f>
        <v>#VALUE!</v>
      </c>
      <c r="QX43" t="e">
        <f>cvarM4*cvarM7</f>
        <v>#VALUE!</v>
      </c>
      <c r="QY43" t="e">
        <f>mvarM4*mvarM7</f>
        <v>#VALUE!</v>
      </c>
      <c r="QZ43" s="24" t="e">
        <f t="shared" si="198"/>
        <v>#VALUE!</v>
      </c>
      <c r="RA43" s="24" t="e">
        <f t="shared" si="199"/>
        <v>#VALUE!</v>
      </c>
      <c r="RB43" s="24" t="e">
        <f t="shared" si="200"/>
        <v>#VALUE!</v>
      </c>
      <c r="RC43">
        <v>2.8664307892130999E-6</v>
      </c>
      <c r="RD43" t="e">
        <f>bvarM4*bvarM7</f>
        <v>#VALUE!</v>
      </c>
      <c r="RE43" t="e">
        <f>cvarM4*cvarM7</f>
        <v>#VALUE!</v>
      </c>
      <c r="RF43" t="e">
        <f>mvarM4*mvarM7</f>
        <v>#VALUE!</v>
      </c>
      <c r="RG43" s="24" t="e">
        <f t="shared" si="201"/>
        <v>#VALUE!</v>
      </c>
      <c r="RH43" s="24" t="e">
        <f t="shared" si="202"/>
        <v>#VALUE!</v>
      </c>
      <c r="RI43" s="24" t="e">
        <f t="shared" si="203"/>
        <v>#VALUE!</v>
      </c>
      <c r="RJ43">
        <v>-5.3199492982848002E-5</v>
      </c>
      <c r="RK43" t="e">
        <f>bvarM6^3</f>
        <v>#VALUE!</v>
      </c>
      <c r="RL43" t="e">
        <f>cvarM6^3</f>
        <v>#VALUE!</v>
      </c>
      <c r="RM43" t="e">
        <f>mvarM6^3</f>
        <v>#VALUE!</v>
      </c>
      <c r="RN43" s="24" t="e">
        <f t="shared" si="204"/>
        <v>#VALUE!</v>
      </c>
      <c r="RO43" s="24" t="e">
        <f t="shared" si="205"/>
        <v>#VALUE!</v>
      </c>
      <c r="RP43" s="24" t="e">
        <f t="shared" si="206"/>
        <v>#VALUE!</v>
      </c>
      <c r="RQ43">
        <v>6.3216589403303002E-6</v>
      </c>
      <c r="RR43" t="e">
        <f>bvarM4*bvarM8</f>
        <v>#VALUE!</v>
      </c>
      <c r="RS43" t="e">
        <f>cvarM4*cvarM8</f>
        <v>#VALUE!</v>
      </c>
      <c r="RT43" t="e">
        <f>mvarM4*mvarM8</f>
        <v>#VALUE!</v>
      </c>
      <c r="RU43" s="24" t="e">
        <f t="shared" si="207"/>
        <v>#VALUE!</v>
      </c>
      <c r="RV43" s="24" t="e">
        <f t="shared" si="208"/>
        <v>#VALUE!</v>
      </c>
      <c r="RW43" s="24" t="e">
        <f t="shared" si="209"/>
        <v>#VALUE!</v>
      </c>
      <c r="RX43">
        <v>2.0274724434192</v>
      </c>
      <c r="RY43" t="e">
        <f>bvarM1*bvarM7</f>
        <v>#VALUE!</v>
      </c>
      <c r="RZ43" t="e">
        <f>cvarM1*cvarM7</f>
        <v>#VALUE!</v>
      </c>
      <c r="SA43" t="e">
        <f>mvarM1*mvarM7</f>
        <v>#VALUE!</v>
      </c>
      <c r="SB43" s="24" t="e">
        <f t="shared" si="210"/>
        <v>#VALUE!</v>
      </c>
      <c r="SC43" s="24" t="e">
        <f t="shared" si="211"/>
        <v>#VALUE!</v>
      </c>
      <c r="SD43" s="24" t="e">
        <f t="shared" si="212"/>
        <v>#VALUE!</v>
      </c>
      <c r="SE43">
        <v>-1.2223817366389E-11</v>
      </c>
      <c r="SF43" t="e">
        <f>bvarHC1^3</f>
        <v>#VALUE!</v>
      </c>
      <c r="SG43" t="e">
        <f>cvarHC1^3</f>
        <v>#VALUE!</v>
      </c>
      <c r="SH43" t="e">
        <f>mvarHC1^3</f>
        <v>#VALUE!</v>
      </c>
      <c r="SI43" s="24" t="e">
        <f t="shared" si="213"/>
        <v>#VALUE!</v>
      </c>
      <c r="SJ43" s="24" t="e">
        <f t="shared" si="214"/>
        <v>#VALUE!</v>
      </c>
      <c r="SK43" s="24" t="e">
        <f t="shared" si="215"/>
        <v>#VALUE!</v>
      </c>
      <c r="SL43">
        <v>1.2586386860750001E-5</v>
      </c>
      <c r="SM43" t="e">
        <f>bvarM6*bvarM8</f>
        <v>#VALUE!</v>
      </c>
      <c r="SN43" t="e">
        <f>cvarM6*cvarM8</f>
        <v>#VALUE!</v>
      </c>
      <c r="SO43" t="e">
        <f>mvarM6*mvarM8</f>
        <v>#VALUE!</v>
      </c>
      <c r="SP43" s="24" t="e">
        <f t="shared" si="216"/>
        <v>#VALUE!</v>
      </c>
      <c r="SQ43" s="24" t="e">
        <f t="shared" si="217"/>
        <v>#VALUE!</v>
      </c>
      <c r="SR43" s="24" t="e">
        <f t="shared" si="218"/>
        <v>#VALUE!</v>
      </c>
      <c r="SS43">
        <v>6.7338838111208999E-5</v>
      </c>
      <c r="ST43" t="e">
        <f>bvarM6*bvarM7</f>
        <v>#VALUE!</v>
      </c>
      <c r="SU43" t="e">
        <f>cvarM6*cvarM7</f>
        <v>#VALUE!</v>
      </c>
      <c r="SV43" t="e">
        <f>mvarM6*mvarM7</f>
        <v>#VALUE!</v>
      </c>
      <c r="SW43" s="24" t="e">
        <f t="shared" si="219"/>
        <v>#VALUE!</v>
      </c>
      <c r="SX43" s="24" t="e">
        <f t="shared" si="220"/>
        <v>#VALUE!</v>
      </c>
      <c r="SY43" s="24" t="e">
        <f t="shared" si="221"/>
        <v>#VALUE!</v>
      </c>
      <c r="SZ43">
        <v>-7.2759296706867001E-5</v>
      </c>
      <c r="TA43" t="e">
        <f>bvarM6*bvarM7</f>
        <v>#VALUE!</v>
      </c>
      <c r="TB43" t="e">
        <f>cvarM6*cvarM7</f>
        <v>#VALUE!</v>
      </c>
      <c r="TC43" t="e">
        <f>mvarM6*mvarM7</f>
        <v>#VALUE!</v>
      </c>
      <c r="TD43" s="24" t="e">
        <f t="shared" si="222"/>
        <v>#VALUE!</v>
      </c>
      <c r="TE43" s="24" t="e">
        <f t="shared" si="223"/>
        <v>#VALUE!</v>
      </c>
      <c r="TF43" s="24" t="e">
        <f t="shared" si="224"/>
        <v>#VALUE!</v>
      </c>
      <c r="TK43" s="24">
        <f t="shared" si="225"/>
        <v>0</v>
      </c>
      <c r="TL43" s="24">
        <f t="shared" si="226"/>
        <v>0</v>
      </c>
      <c r="TM43" s="24">
        <f t="shared" si="227"/>
        <v>0</v>
      </c>
      <c r="TN43">
        <v>1.5797962378195E-6</v>
      </c>
      <c r="TO43" t="e">
        <f>bvarM4*bvarM5</f>
        <v>#VALUE!</v>
      </c>
      <c r="TP43" t="e">
        <f>cvarM4*cvarM5</f>
        <v>#VALUE!</v>
      </c>
      <c r="TQ43" t="e">
        <f>mvarM4*mvarM5</f>
        <v>#VALUE!</v>
      </c>
      <c r="TR43" s="24" t="e">
        <f t="shared" si="228"/>
        <v>#VALUE!</v>
      </c>
      <c r="TS43" s="24" t="e">
        <f t="shared" si="229"/>
        <v>#VALUE!</v>
      </c>
      <c r="TT43" s="24" t="e">
        <f t="shared" si="230"/>
        <v>#VALUE!</v>
      </c>
      <c r="TU43">
        <v>2.3593807612359002E-6</v>
      </c>
      <c r="TV43" t="e">
        <f>bvarM4*bvarM5</f>
        <v>#VALUE!</v>
      </c>
      <c r="TW43" t="e">
        <f>cvarM4*cvarM5</f>
        <v>#VALUE!</v>
      </c>
      <c r="TX43" t="e">
        <f>mvarM4*mvarM5</f>
        <v>#VALUE!</v>
      </c>
      <c r="TY43" s="24" t="e">
        <f t="shared" si="231"/>
        <v>#VALUE!</v>
      </c>
      <c r="TZ43" s="24" t="e">
        <f t="shared" si="232"/>
        <v>#VALUE!</v>
      </c>
      <c r="UA43" s="24" t="e">
        <f t="shared" si="233"/>
        <v>#VALUE!</v>
      </c>
      <c r="UB43">
        <v>-2.2528534829043998E-9</v>
      </c>
      <c r="UC43" t="e">
        <f>bvarM5^2</f>
        <v>#VALUE!</v>
      </c>
      <c r="UD43" t="e">
        <f>cvarM5^2</f>
        <v>#VALUE!</v>
      </c>
      <c r="UE43" t="e">
        <f>mvarM5^2</f>
        <v>#VALUE!</v>
      </c>
      <c r="UF43" s="24" t="e">
        <f t="shared" si="234"/>
        <v>#VALUE!</v>
      </c>
      <c r="UG43" s="24" t="e">
        <f t="shared" si="235"/>
        <v>#VALUE!</v>
      </c>
      <c r="UH43" s="24" t="e">
        <f t="shared" si="236"/>
        <v>#VALUE!</v>
      </c>
      <c r="UI43">
        <v>8.4829345969672992E-6</v>
      </c>
      <c r="UJ43" t="e">
        <f>bvarM4*bvarM6</f>
        <v>#VALUE!</v>
      </c>
      <c r="UK43" t="e">
        <f>cvarM4*cvarM6</f>
        <v>#VALUE!</v>
      </c>
      <c r="UL43" t="e">
        <f>mvarM4*mvarM6</f>
        <v>#VALUE!</v>
      </c>
      <c r="UM43" s="24" t="e">
        <f t="shared" si="237"/>
        <v>#VALUE!</v>
      </c>
      <c r="UN43" s="24" t="e">
        <f t="shared" si="238"/>
        <v>#VALUE!</v>
      </c>
      <c r="UO43" s="24" t="e">
        <f t="shared" si="239"/>
        <v>#VALUE!</v>
      </c>
      <c r="UP43">
        <v>-2.1048815141660001E-5</v>
      </c>
      <c r="UQ43" t="e">
        <f>bvarM4*bvarM6</f>
        <v>#VALUE!</v>
      </c>
      <c r="UR43" t="e">
        <f>cvarM4*cvarM6</f>
        <v>#VALUE!</v>
      </c>
      <c r="US43" t="e">
        <f>mvarM4*mvarM6</f>
        <v>#VALUE!</v>
      </c>
      <c r="UT43" s="24" t="e">
        <f t="shared" si="240"/>
        <v>#VALUE!</v>
      </c>
      <c r="UU43" s="24" t="e">
        <f t="shared" si="241"/>
        <v>#VALUE!</v>
      </c>
      <c r="UV43" s="24" t="e">
        <f t="shared" si="242"/>
        <v>#VALUE!</v>
      </c>
      <c r="UW43">
        <v>5.116147857337E-8</v>
      </c>
      <c r="UX43" t="e">
        <f>bvarM6^2</f>
        <v>#VALUE!</v>
      </c>
      <c r="UY43" t="e">
        <f>cvarM6^2</f>
        <v>#VALUE!</v>
      </c>
      <c r="UZ43" t="e">
        <f>mvarM6^2</f>
        <v>#VALUE!</v>
      </c>
      <c r="VA43" s="24" t="e">
        <f t="shared" si="243"/>
        <v>#VALUE!</v>
      </c>
      <c r="VB43" s="24" t="e">
        <f t="shared" si="244"/>
        <v>#VALUE!</v>
      </c>
      <c r="VC43" s="24" t="e">
        <f t="shared" si="245"/>
        <v>#VALUE!</v>
      </c>
      <c r="VD43">
        <v>3.5596702000817002E-7</v>
      </c>
      <c r="VE43" t="e">
        <f>bvarM4*bvarM9</f>
        <v>#VALUE!</v>
      </c>
      <c r="VF43" t="e">
        <f>cvarM4*cvarM9</f>
        <v>#VALUE!</v>
      </c>
      <c r="VG43" t="e">
        <f>mvarM4*mvarM9</f>
        <v>#VALUE!</v>
      </c>
      <c r="VH43" s="24" t="e">
        <f t="shared" si="246"/>
        <v>#VALUE!</v>
      </c>
      <c r="VI43" s="24" t="e">
        <f t="shared" si="247"/>
        <v>#VALUE!</v>
      </c>
      <c r="VJ43" s="24" t="e">
        <f t="shared" si="248"/>
        <v>#VALUE!</v>
      </c>
      <c r="VK43">
        <v>-4.8774837233021E-6</v>
      </c>
      <c r="VL43" t="e">
        <f>bvarM3*bvarM9</f>
        <v>#VALUE!</v>
      </c>
      <c r="VM43" t="e">
        <f>cvarM3*cvarM9</f>
        <v>#VALUE!</v>
      </c>
      <c r="VN43" t="e">
        <f>mvarM3*mvarM9</f>
        <v>#VALUE!</v>
      </c>
      <c r="VO43" s="24" t="e">
        <f t="shared" si="249"/>
        <v>#VALUE!</v>
      </c>
      <c r="VP43" s="24" t="e">
        <f t="shared" si="250"/>
        <v>#VALUE!</v>
      </c>
      <c r="VQ43" s="24" t="e">
        <f t="shared" si="251"/>
        <v>#VALUE!</v>
      </c>
      <c r="VR43">
        <v>-4.6079758658896999E-9</v>
      </c>
      <c r="VS43" t="e">
        <f>bvarHC2^2</f>
        <v>#VALUE!</v>
      </c>
      <c r="VT43" t="e">
        <f>cvarHC2^2</f>
        <v>#VALUE!</v>
      </c>
      <c r="VU43" t="e">
        <f>mvarHC2^2</f>
        <v>#VALUE!</v>
      </c>
      <c r="VV43" s="24" t="e">
        <f t="shared" si="252"/>
        <v>#VALUE!</v>
      </c>
      <c r="VW43" s="24" t="e">
        <f t="shared" si="253"/>
        <v>#VALUE!</v>
      </c>
      <c r="VX43" s="24" t="e">
        <f t="shared" si="254"/>
        <v>#VALUE!</v>
      </c>
      <c r="VY43">
        <v>3.6021347879673998E-7</v>
      </c>
      <c r="VZ43" t="e">
        <f>bvarHC1^2</f>
        <v>#VALUE!</v>
      </c>
      <c r="WA43" t="e">
        <f>cvarHC1^2</f>
        <v>#VALUE!</v>
      </c>
      <c r="WB43" t="e">
        <f>mvarHC1^2</f>
        <v>#VALUE!</v>
      </c>
      <c r="WC43" s="24" t="e">
        <f t="shared" si="255"/>
        <v>#VALUE!</v>
      </c>
      <c r="WD43" s="24" t="e">
        <f t="shared" si="256"/>
        <v>#VALUE!</v>
      </c>
      <c r="WE43" s="24" t="e">
        <f t="shared" si="257"/>
        <v>#VALUE!</v>
      </c>
      <c r="WF43">
        <v>2.1244620574572001E-5</v>
      </c>
      <c r="WG43" t="e">
        <f>bvarM5*bvarM9</f>
        <v>#VALUE!</v>
      </c>
      <c r="WH43" t="e">
        <f>cvarM5*cvarM9</f>
        <v>#VALUE!</v>
      </c>
      <c r="WI43" t="e">
        <f>mvarM5*mvarM9</f>
        <v>#VALUE!</v>
      </c>
      <c r="WJ43" s="24" t="e">
        <f t="shared" si="258"/>
        <v>#VALUE!</v>
      </c>
      <c r="WK43" s="24" t="e">
        <f t="shared" si="259"/>
        <v>#VALUE!</v>
      </c>
      <c r="WL43" s="24" t="e">
        <f t="shared" si="260"/>
        <v>#VALUE!</v>
      </c>
      <c r="WM43"/>
      <c r="WN43"/>
      <c r="WO43"/>
      <c r="WP43"/>
      <c r="WQ43" s="24">
        <f t="shared" si="261"/>
        <v>0</v>
      </c>
      <c r="WR43" s="24">
        <f t="shared" si="262"/>
        <v>0</v>
      </c>
      <c r="WS43" s="24">
        <f t="shared" si="263"/>
        <v>0</v>
      </c>
      <c r="WT43">
        <v>1.1662193395796E-5</v>
      </c>
      <c r="WU43" t="e">
        <f>bvarM5*bvarM6</f>
        <v>#VALUE!</v>
      </c>
      <c r="WV43" t="e">
        <f>cvarM5*cvarM6</f>
        <v>#VALUE!</v>
      </c>
      <c r="WW43" t="e">
        <f>mvarM5*mvarM6</f>
        <v>#VALUE!</v>
      </c>
      <c r="WX43" s="24" t="e">
        <f t="shared" si="264"/>
        <v>#VALUE!</v>
      </c>
      <c r="WY43" s="24" t="e">
        <f t="shared" si="265"/>
        <v>#VALUE!</v>
      </c>
      <c r="WZ43" s="24" t="e">
        <f t="shared" si="266"/>
        <v>#VALUE!</v>
      </c>
      <c r="XA43">
        <v>-4.6948693267012997E-6</v>
      </c>
      <c r="XB43" t="e">
        <f>bvarM3*bvarM9</f>
        <v>#VALUE!</v>
      </c>
      <c r="XC43" t="e">
        <f>cvarM3*cvarM9</f>
        <v>#VALUE!</v>
      </c>
      <c r="XD43" t="e">
        <f>mvarM3*mvarM9</f>
        <v>#VALUE!</v>
      </c>
      <c r="XE43" s="24" t="e">
        <f t="shared" si="267"/>
        <v>#VALUE!</v>
      </c>
      <c r="XF43" s="24" t="e">
        <f t="shared" si="268"/>
        <v>#VALUE!</v>
      </c>
      <c r="XG43" s="24" t="e">
        <f t="shared" si="269"/>
        <v>#VALUE!</v>
      </c>
      <c r="XH43">
        <v>1.0303732025759001E-11</v>
      </c>
      <c r="XI43" t="e">
        <f>bvarM9^2</f>
        <v>#VALUE!</v>
      </c>
      <c r="XJ43" t="e">
        <f>cvarM9^2</f>
        <v>#VALUE!</v>
      </c>
      <c r="XK43" t="e">
        <f>mvarM9^2</f>
        <v>#VALUE!</v>
      </c>
      <c r="XL43" s="24" t="e">
        <f t="shared" si="270"/>
        <v>#VALUE!</v>
      </c>
      <c r="XM43" s="24" t="e">
        <f t="shared" si="271"/>
        <v>#VALUE!</v>
      </c>
      <c r="XN43" s="24" t="e">
        <f t="shared" si="272"/>
        <v>#VALUE!</v>
      </c>
      <c r="XO43">
        <v>6.4478289546025997E-6</v>
      </c>
      <c r="XP43" t="e">
        <f>bvarM5*bvarM9</f>
        <v>#VALUE!</v>
      </c>
      <c r="XQ43" t="e">
        <f>cvarM5*cvarM9</f>
        <v>#VALUE!</v>
      </c>
      <c r="XR43" t="e">
        <f>mvarM5*mvarM9</f>
        <v>#VALUE!</v>
      </c>
      <c r="XS43" s="24" t="e">
        <f t="shared" si="273"/>
        <v>#VALUE!</v>
      </c>
      <c r="XT43" s="24" t="e">
        <f t="shared" si="274"/>
        <v>#VALUE!</v>
      </c>
      <c r="XU43" s="24" t="e">
        <f t="shared" si="275"/>
        <v>#VALUE!</v>
      </c>
      <c r="XV43">
        <v>6.2810974128427997E-7</v>
      </c>
      <c r="XW43" t="e">
        <f>bvarHC1^2</f>
        <v>#VALUE!</v>
      </c>
      <c r="XX43" t="e">
        <f>cvarHC1^2</f>
        <v>#VALUE!</v>
      </c>
      <c r="XY43" t="e">
        <f>mvarHC1^2</f>
        <v>#VALUE!</v>
      </c>
      <c r="XZ43" s="24" t="e">
        <f t="shared" si="276"/>
        <v>#VALUE!</v>
      </c>
      <c r="YA43" s="24" t="e">
        <f t="shared" si="277"/>
        <v>#VALUE!</v>
      </c>
      <c r="YB43" s="24" t="e">
        <f t="shared" si="278"/>
        <v>#VALUE!</v>
      </c>
      <c r="YC43">
        <v>-7.4976888549467E-7</v>
      </c>
      <c r="YD43" t="e">
        <f>bvarM7^2</f>
        <v>#VALUE!</v>
      </c>
      <c r="YE43" t="e">
        <f>cvarM7^2</f>
        <v>#VALUE!</v>
      </c>
      <c r="YF43" t="e">
        <f>mvarM7^2</f>
        <v>#VALUE!</v>
      </c>
      <c r="YG43" s="24" t="e">
        <f t="shared" si="279"/>
        <v>#VALUE!</v>
      </c>
      <c r="YH43" s="24" t="e">
        <f t="shared" si="280"/>
        <v>#VALUE!</v>
      </c>
      <c r="YI43" s="24" t="e">
        <f t="shared" si="281"/>
        <v>#VALUE!</v>
      </c>
      <c r="YJ43">
        <v>-1.7724534878107001E-5</v>
      </c>
      <c r="YK43" t="e">
        <f>bvarM4*bvarM7</f>
        <v>#VALUE!</v>
      </c>
      <c r="YL43" t="e">
        <f>cvarM4*cvarM7</f>
        <v>#VALUE!</v>
      </c>
      <c r="YM43" t="e">
        <f>mvarM4*mvarM7</f>
        <v>#VALUE!</v>
      </c>
      <c r="YN43" s="24" t="e">
        <f t="shared" si="282"/>
        <v>#VALUE!</v>
      </c>
      <c r="YO43" s="24" t="e">
        <f t="shared" si="283"/>
        <v>#VALUE!</v>
      </c>
      <c r="YP43" s="24" t="e">
        <f t="shared" si="284"/>
        <v>#VALUE!</v>
      </c>
      <c r="YQ43">
        <v>-4.7460515422916004E-6</v>
      </c>
      <c r="YR43" t="e">
        <f>bvarM3*bvarM9</f>
        <v>#VALUE!</v>
      </c>
      <c r="YS43" t="e">
        <f>cvarM3*cvarM9</f>
        <v>#VALUE!</v>
      </c>
      <c r="YT43" t="e">
        <f>mvarM3*mvarM9</f>
        <v>#VALUE!</v>
      </c>
      <c r="YU43" s="24" t="e">
        <f t="shared" si="285"/>
        <v>#VALUE!</v>
      </c>
      <c r="YV43" s="24" t="e">
        <f t="shared" si="286"/>
        <v>#VALUE!</v>
      </c>
      <c r="YW43" s="24" t="e">
        <f t="shared" si="287"/>
        <v>#VALUE!</v>
      </c>
      <c r="YX43">
        <v>3.5534497359601001</v>
      </c>
      <c r="YY43" t="e">
        <f>bvarM1^2</f>
        <v>#VALUE!</v>
      </c>
      <c r="YZ43" t="e">
        <f>cvarM1^2</f>
        <v>#VALUE!</v>
      </c>
      <c r="ZA43" t="e">
        <f>mvarM1^2</f>
        <v>#VALUE!</v>
      </c>
      <c r="ZB43" s="24" t="e">
        <f t="shared" si="288"/>
        <v>#VALUE!</v>
      </c>
      <c r="ZC43" s="24" t="e">
        <f t="shared" si="289"/>
        <v>#VALUE!</v>
      </c>
      <c r="ZD43" s="24" t="e">
        <f t="shared" si="290"/>
        <v>#VALUE!</v>
      </c>
      <c r="ZE43">
        <v>1.9640552302172998E-3</v>
      </c>
      <c r="ZF43" t="e">
        <f>bvarM2^2</f>
        <v>#VALUE!</v>
      </c>
      <c r="ZG43" t="e">
        <f>cvarM2^2</f>
        <v>#VALUE!</v>
      </c>
      <c r="ZH43" t="e">
        <f>mvarM2^2</f>
        <v>#VALUE!</v>
      </c>
      <c r="ZI43" s="24" t="e">
        <f t="shared" si="291"/>
        <v>#VALUE!</v>
      </c>
      <c r="ZJ43" s="24" t="e">
        <f t="shared" si="292"/>
        <v>#VALUE!</v>
      </c>
      <c r="ZK43" s="24" t="e">
        <f t="shared" si="293"/>
        <v>#VALUE!</v>
      </c>
      <c r="ZL43">
        <v>3.6766674455852997E-5</v>
      </c>
      <c r="ZM43" t="e">
        <f>bvarM6*bvarM9</f>
        <v>#VALUE!</v>
      </c>
      <c r="ZN43" t="e">
        <f>cvarM6*cvarM9</f>
        <v>#VALUE!</v>
      </c>
      <c r="ZO43" t="e">
        <f>mvarM6*mvarM9</f>
        <v>#VALUE!</v>
      </c>
      <c r="ZP43" s="24" t="e">
        <f t="shared" si="294"/>
        <v>#VALUE!</v>
      </c>
      <c r="ZQ43" s="24" t="e">
        <f t="shared" si="295"/>
        <v>#VALUE!</v>
      </c>
      <c r="ZR43" s="24" t="e">
        <f t="shared" si="296"/>
        <v>#VALUE!</v>
      </c>
      <c r="ZS43">
        <v>-5.5201766517486005E-10</v>
      </c>
      <c r="ZT43" t="e">
        <f>bvarM4^3</f>
        <v>#VALUE!</v>
      </c>
      <c r="ZU43" t="e">
        <f>cvarM4^3</f>
        <v>#VALUE!</v>
      </c>
      <c r="ZV43" t="e">
        <f>mvarM4^3</f>
        <v>#VALUE!</v>
      </c>
      <c r="ZW43" s="24" t="e">
        <f t="shared" si="297"/>
        <v>#VALUE!</v>
      </c>
      <c r="ZX43" s="24" t="e">
        <f t="shared" si="298"/>
        <v>#VALUE!</v>
      </c>
      <c r="ZY43" s="24" t="e">
        <f t="shared" si="299"/>
        <v>#VALUE!</v>
      </c>
      <c r="ZZ43">
        <v>1.0955882991159001E-6</v>
      </c>
      <c r="AAA43" t="e">
        <f>bvarM4*bvarM7</f>
        <v>#VALUE!</v>
      </c>
      <c r="AAB43" t="e">
        <f>cvarM4*cvarM7</f>
        <v>#VALUE!</v>
      </c>
      <c r="AAC43" t="e">
        <f>mvarM4*mvarM7</f>
        <v>#VALUE!</v>
      </c>
      <c r="AAD43" s="24" t="e">
        <f t="shared" si="300"/>
        <v>#VALUE!</v>
      </c>
      <c r="AAE43" s="24" t="e">
        <f t="shared" si="301"/>
        <v>#VALUE!</v>
      </c>
      <c r="AAF43" s="24" t="e">
        <f t="shared" si="302"/>
        <v>#VALUE!</v>
      </c>
      <c r="AAG43">
        <v>-3.8784979358325001E-5</v>
      </c>
      <c r="AAH43" t="e">
        <f>bvarM3*bvarM7</f>
        <v>#VALUE!</v>
      </c>
      <c r="AAI43" t="e">
        <f>cvarM3*cvarM7</f>
        <v>#VALUE!</v>
      </c>
      <c r="AAJ43" t="e">
        <f>mvarM3*mvarM7</f>
        <v>#VALUE!</v>
      </c>
      <c r="AAK43" s="24" t="e">
        <f t="shared" si="303"/>
        <v>#VALUE!</v>
      </c>
      <c r="AAL43" s="24" t="e">
        <f t="shared" si="304"/>
        <v>#VALUE!</v>
      </c>
      <c r="AAM43" s="24" t="e">
        <f t="shared" si="305"/>
        <v>#VALUE!</v>
      </c>
      <c r="AAN43">
        <v>-4.4950480765190997E-9</v>
      </c>
      <c r="AAO43" t="e">
        <f>bvarHC2^2</f>
        <v>#VALUE!</v>
      </c>
      <c r="AAP43" t="e">
        <f>cvarHC2^2</f>
        <v>#VALUE!</v>
      </c>
      <c r="AAQ43" t="e">
        <f>mvarHC2^2</f>
        <v>#VALUE!</v>
      </c>
      <c r="AAR43" s="24" t="e">
        <f t="shared" si="306"/>
        <v>#VALUE!</v>
      </c>
      <c r="AAS43" s="24" t="e">
        <f t="shared" si="307"/>
        <v>#VALUE!</v>
      </c>
      <c r="AAT43" s="24" t="e">
        <f t="shared" si="308"/>
        <v>#VALUE!</v>
      </c>
      <c r="AAU43">
        <v>-9.6790426677985002E-11</v>
      </c>
      <c r="AAV43" t="e">
        <f>bvarHC1^3</f>
        <v>#VALUE!</v>
      </c>
      <c r="AAW43" t="e">
        <f>cvarHC1^3</f>
        <v>#VALUE!</v>
      </c>
      <c r="AAX43" t="e">
        <f>mvarHC1^3</f>
        <v>#VALUE!</v>
      </c>
      <c r="AAY43" s="24" t="e">
        <f t="shared" si="309"/>
        <v>#VALUE!</v>
      </c>
      <c r="AAZ43" s="24" t="e">
        <f t="shared" si="310"/>
        <v>#VALUE!</v>
      </c>
      <c r="ABA43" s="24" t="e">
        <f t="shared" si="311"/>
        <v>#VALUE!</v>
      </c>
      <c r="ABB43">
        <v>3.1495773812654998E-3</v>
      </c>
      <c r="ABC43" t="e">
        <f>bvarM2^2</f>
        <v>#VALUE!</v>
      </c>
      <c r="ABD43" t="e">
        <f>cvarM2^2</f>
        <v>#VALUE!</v>
      </c>
      <c r="ABE43" t="e">
        <f>mvarM2^2</f>
        <v>#VALUE!</v>
      </c>
      <c r="ABF43" s="24" t="e">
        <f t="shared" si="312"/>
        <v>#VALUE!</v>
      </c>
      <c r="ABG43" s="24" t="e">
        <f t="shared" si="313"/>
        <v>#VALUE!</v>
      </c>
      <c r="ABH43" s="24" t="e">
        <f t="shared" si="314"/>
        <v>#VALUE!</v>
      </c>
      <c r="ABI43">
        <v>-1.1908017028934E-9</v>
      </c>
      <c r="ABJ43" t="e">
        <f>bvarM6^3</f>
        <v>#VALUE!</v>
      </c>
      <c r="ABK43" t="e">
        <f>cvarM6^3</f>
        <v>#VALUE!</v>
      </c>
      <c r="ABL43" t="e">
        <f>mvarM6^3</f>
        <v>#VALUE!</v>
      </c>
      <c r="ABM43" s="24" t="e">
        <f t="shared" si="315"/>
        <v>#VALUE!</v>
      </c>
      <c r="ABN43" s="24" t="e">
        <f t="shared" si="316"/>
        <v>#VALUE!</v>
      </c>
      <c r="ABO43" s="24" t="e">
        <f t="shared" si="317"/>
        <v>#VALUE!</v>
      </c>
      <c r="ABP43">
        <v>-6.4370892310029004E-6</v>
      </c>
      <c r="ABQ43" t="e">
        <f>bvarM5^2</f>
        <v>#VALUE!</v>
      </c>
      <c r="ABR43" t="e">
        <f>cvarM5^2</f>
        <v>#VALUE!</v>
      </c>
      <c r="ABS43" t="e">
        <f>mvarM5^2</f>
        <v>#VALUE!</v>
      </c>
      <c r="ABT43" s="24" t="e">
        <f t="shared" si="318"/>
        <v>#VALUE!</v>
      </c>
      <c r="ABU43" s="24" t="e">
        <f t="shared" si="319"/>
        <v>#VALUE!</v>
      </c>
      <c r="ABV43" s="24" t="e">
        <f t="shared" si="320"/>
        <v>#VALUE!</v>
      </c>
      <c r="ABW43">
        <v>3.8597353054459003E-5</v>
      </c>
      <c r="ABX43" t="e">
        <f>bvarM2*bvarM9</f>
        <v>#VALUE!</v>
      </c>
      <c r="ABY43" t="e">
        <f>cvarM2*cvarM9</f>
        <v>#VALUE!</v>
      </c>
      <c r="ABZ43" t="e">
        <f>mvarM2*mvarM9</f>
        <v>#VALUE!</v>
      </c>
      <c r="ACA43" s="24" t="e">
        <f t="shared" si="321"/>
        <v>#VALUE!</v>
      </c>
      <c r="ACB43" s="24" t="e">
        <f t="shared" si="322"/>
        <v>#VALUE!</v>
      </c>
      <c r="ACC43" s="24" t="e">
        <f t="shared" si="323"/>
        <v>#VALUE!</v>
      </c>
      <c r="ACD43">
        <v>4.0091641732188001E-9</v>
      </c>
      <c r="ACE43" t="e">
        <f>bvarM5^2</f>
        <v>#VALUE!</v>
      </c>
      <c r="ACF43" t="e">
        <f>cvarM5^2</f>
        <v>#VALUE!</v>
      </c>
      <c r="ACG43" t="e">
        <f>mvarM5^2</f>
        <v>#VALUE!</v>
      </c>
      <c r="ACH43" s="24" t="e">
        <f t="shared" si="324"/>
        <v>#VALUE!</v>
      </c>
      <c r="ACI43" s="24" t="e">
        <f t="shared" si="325"/>
        <v>#VALUE!</v>
      </c>
      <c r="ACJ43" s="24" t="e">
        <f t="shared" si="326"/>
        <v>#VALUE!</v>
      </c>
      <c r="ACK43">
        <v>-3.9347804776961997E-11</v>
      </c>
      <c r="ACL43" t="e">
        <f>bvarHC1^3</f>
        <v>#VALUE!</v>
      </c>
      <c r="ACM43" t="e">
        <f>cvarHC1^3</f>
        <v>#VALUE!</v>
      </c>
      <c r="ACN43" t="e">
        <f>mvarHC1^3</f>
        <v>#VALUE!</v>
      </c>
      <c r="ACO43" s="24" t="e">
        <f t="shared" si="327"/>
        <v>#VALUE!</v>
      </c>
      <c r="ACP43" s="24" t="e">
        <f t="shared" si="328"/>
        <v>#VALUE!</v>
      </c>
      <c r="ACQ43" s="24" t="e">
        <f t="shared" si="329"/>
        <v>#VALUE!</v>
      </c>
      <c r="ACR43"/>
      <c r="ACS43"/>
      <c r="ACT43"/>
      <c r="ACU43"/>
      <c r="ACV43" s="24">
        <f t="shared" si="330"/>
        <v>0</v>
      </c>
      <c r="ACW43" s="24">
        <f t="shared" si="331"/>
        <v>0</v>
      </c>
      <c r="ACX43" s="24">
        <f t="shared" si="332"/>
        <v>0</v>
      </c>
      <c r="ACY43">
        <v>-3.770466161764E-10</v>
      </c>
      <c r="ACZ43" t="e">
        <f>bvarM4^3</f>
        <v>#VALUE!</v>
      </c>
      <c r="ADA43" t="e">
        <f>cvarM4^3</f>
        <v>#VALUE!</v>
      </c>
      <c r="ADB43" t="e">
        <f>mvarM4^3</f>
        <v>#VALUE!</v>
      </c>
      <c r="ADC43" s="24" t="e">
        <f t="shared" si="333"/>
        <v>#VALUE!</v>
      </c>
      <c r="ADD43" s="24" t="e">
        <f t="shared" si="334"/>
        <v>#VALUE!</v>
      </c>
      <c r="ADE43" s="24" t="e">
        <f t="shared" si="335"/>
        <v>#VALUE!</v>
      </c>
      <c r="ADF43">
        <v>-1.8390362280413001E-4</v>
      </c>
      <c r="ADG43" t="e">
        <f>bvarM6^2</f>
        <v>#VALUE!</v>
      </c>
      <c r="ADH43" t="e">
        <f>cvarM6^2</f>
        <v>#VALUE!</v>
      </c>
      <c r="ADI43" t="e">
        <f>mvarM6^2</f>
        <v>#VALUE!</v>
      </c>
      <c r="ADJ43" s="24" t="e">
        <f t="shared" si="336"/>
        <v>#VALUE!</v>
      </c>
      <c r="ADK43" s="24" t="e">
        <f t="shared" si="337"/>
        <v>#VALUE!</v>
      </c>
      <c r="ADL43" s="24" t="e">
        <f t="shared" si="338"/>
        <v>#VALUE!</v>
      </c>
      <c r="ADM43">
        <v>-1.4302881106264E-11</v>
      </c>
      <c r="ADN43" t="e">
        <f>bvarHC1^3</f>
        <v>#VALUE!</v>
      </c>
      <c r="ADO43" t="e">
        <f>cvarHC1^3</f>
        <v>#VALUE!</v>
      </c>
      <c r="ADP43" t="e">
        <f>mvarHC1^3</f>
        <v>#VALUE!</v>
      </c>
      <c r="ADQ43" s="24" t="e">
        <f t="shared" si="339"/>
        <v>#VALUE!</v>
      </c>
      <c r="ADR43" s="24" t="e">
        <f t="shared" si="340"/>
        <v>#VALUE!</v>
      </c>
      <c r="ADS43" s="24" t="e">
        <f t="shared" si="341"/>
        <v>#VALUE!</v>
      </c>
      <c r="ADT43">
        <v>1.3909810285737001E-10</v>
      </c>
      <c r="ADU43" t="e">
        <f>bvarM5^3</f>
        <v>#VALUE!</v>
      </c>
      <c r="ADV43" t="e">
        <f>cvarM5^3</f>
        <v>#VALUE!</v>
      </c>
      <c r="ADW43" t="e">
        <f>mvarM5^3</f>
        <v>#VALUE!</v>
      </c>
      <c r="ADX43" s="24" t="e">
        <f t="shared" si="342"/>
        <v>#VALUE!</v>
      </c>
      <c r="ADY43" s="24" t="e">
        <f t="shared" si="343"/>
        <v>#VALUE!</v>
      </c>
      <c r="ADZ43" s="24" t="e">
        <f t="shared" si="344"/>
        <v>#VALUE!</v>
      </c>
      <c r="AEA43">
        <v>-2.5855424011152999E-11</v>
      </c>
      <c r="AEB43" t="e">
        <f>bvarHC1^3</f>
        <v>#VALUE!</v>
      </c>
      <c r="AEC43" t="e">
        <f>cvarHC1^3</f>
        <v>#VALUE!</v>
      </c>
      <c r="AED43" t="e">
        <f>mvarHC1^3</f>
        <v>#VALUE!</v>
      </c>
      <c r="AEE43" s="24" t="e">
        <f t="shared" si="345"/>
        <v>#VALUE!</v>
      </c>
      <c r="AEF43" s="24" t="e">
        <f t="shared" si="346"/>
        <v>#VALUE!</v>
      </c>
      <c r="AEG43" s="24" t="e">
        <f t="shared" si="347"/>
        <v>#VALUE!</v>
      </c>
      <c r="AEH43"/>
      <c r="AEI43"/>
      <c r="AEJ43"/>
      <c r="AEK43"/>
      <c r="AEL43" s="24">
        <f t="shared" si="348"/>
        <v>0</v>
      </c>
      <c r="AEM43" s="24">
        <f t="shared" si="349"/>
        <v>0</v>
      </c>
      <c r="AEN43" s="24">
        <f t="shared" si="350"/>
        <v>0</v>
      </c>
      <c r="AEO43"/>
      <c r="AEP43"/>
      <c r="AEQ43"/>
      <c r="AER43"/>
      <c r="AES43" s="24">
        <f t="shared" si="351"/>
        <v>0</v>
      </c>
      <c r="AET43" s="24">
        <f t="shared" si="352"/>
        <v>0</v>
      </c>
      <c r="AEU43" s="24">
        <f t="shared" si="353"/>
        <v>0</v>
      </c>
      <c r="AEV43"/>
      <c r="AEW43"/>
      <c r="AEX43"/>
      <c r="AEY43"/>
      <c r="AEZ43" s="24">
        <f t="shared" si="354"/>
        <v>0</v>
      </c>
      <c r="AFA43" s="24">
        <f t="shared" si="355"/>
        <v>0</v>
      </c>
      <c r="AFB43" s="24">
        <f t="shared" si="356"/>
        <v>0</v>
      </c>
      <c r="AFC43">
        <v>-91524092.598274007</v>
      </c>
      <c r="AFD43" t="e">
        <f>bvarM1^3</f>
        <v>#VALUE!</v>
      </c>
      <c r="AFE43" t="e">
        <f>cvarM1^3</f>
        <v>#VALUE!</v>
      </c>
      <c r="AFF43" t="e">
        <f>mvarM1^3</f>
        <v>#VALUE!</v>
      </c>
      <c r="AFG43" s="24" t="e">
        <f t="shared" si="357"/>
        <v>#VALUE!</v>
      </c>
      <c r="AFH43" s="24" t="e">
        <f t="shared" si="358"/>
        <v>#VALUE!</v>
      </c>
      <c r="AFI43" s="24" t="e">
        <f t="shared" si="359"/>
        <v>#VALUE!</v>
      </c>
      <c r="AFJ43">
        <v>6.2531917740155995E-8</v>
      </c>
      <c r="AFK43" t="e">
        <f>bvarM7^3</f>
        <v>#VALUE!</v>
      </c>
      <c r="AFL43" t="e">
        <f>cvarM7^3</f>
        <v>#VALUE!</v>
      </c>
      <c r="AFM43" t="e">
        <f>mvarM7^3</f>
        <v>#VALUE!</v>
      </c>
      <c r="AFN43" s="24" t="e">
        <f t="shared" si="360"/>
        <v>#VALUE!</v>
      </c>
      <c r="AFO43" s="24" t="e">
        <f t="shared" si="361"/>
        <v>#VALUE!</v>
      </c>
      <c r="AFP43" s="24" t="e">
        <f t="shared" si="362"/>
        <v>#VALUE!</v>
      </c>
      <c r="AFQ43">
        <v>-6.1567072663770998E-4</v>
      </c>
      <c r="AFR43" t="e">
        <f>bvarM7^2</f>
        <v>#VALUE!</v>
      </c>
      <c r="AFS43" t="e">
        <f>cvarM7^2</f>
        <v>#VALUE!</v>
      </c>
      <c r="AFT43" t="e">
        <f>mvarM7^2</f>
        <v>#VALUE!</v>
      </c>
      <c r="AFU43" s="24" t="e">
        <f t="shared" si="363"/>
        <v>#VALUE!</v>
      </c>
      <c r="AFV43" s="24" t="e">
        <f t="shared" si="364"/>
        <v>#VALUE!</v>
      </c>
      <c r="AFW43" s="24" t="e">
        <f t="shared" si="365"/>
        <v>#VALUE!</v>
      </c>
      <c r="AGB43" s="24">
        <f t="shared" si="366"/>
        <v>0</v>
      </c>
      <c r="AGC43" s="24">
        <f t="shared" si="367"/>
        <v>0</v>
      </c>
      <c r="AGD43" s="24">
        <f t="shared" si="368"/>
        <v>0</v>
      </c>
      <c r="AGE43"/>
      <c r="AGF43"/>
      <c r="AGG43"/>
      <c r="AGH43"/>
      <c r="AGI43" s="24">
        <f t="shared" si="369"/>
        <v>0</v>
      </c>
      <c r="AGJ43" s="24">
        <f t="shared" si="370"/>
        <v>0</v>
      </c>
      <c r="AGK43" s="24">
        <f t="shared" si="371"/>
        <v>0</v>
      </c>
      <c r="AGL43"/>
      <c r="AGM43"/>
      <c r="AGN43"/>
      <c r="AGO43"/>
      <c r="AGP43" s="24">
        <f t="shared" si="372"/>
        <v>0</v>
      </c>
      <c r="AGQ43" s="24">
        <f t="shared" si="373"/>
        <v>0</v>
      </c>
      <c r="AGR43" s="24">
        <f t="shared" si="374"/>
        <v>0</v>
      </c>
      <c r="AGS43">
        <v>-6.9288366765943996E-5</v>
      </c>
      <c r="AGT43" t="e">
        <f>bvarM6^3</f>
        <v>#VALUE!</v>
      </c>
      <c r="AGU43" t="e">
        <f>cvarM6^3</f>
        <v>#VALUE!</v>
      </c>
      <c r="AGV43" t="e">
        <f>mvarM6^3</f>
        <v>#VALUE!</v>
      </c>
      <c r="AGW43" s="24" t="e">
        <f t="shared" si="375"/>
        <v>#VALUE!</v>
      </c>
      <c r="AGX43" s="24" t="e">
        <f t="shared" si="376"/>
        <v>#VALUE!</v>
      </c>
      <c r="AGY43" s="24" t="e">
        <f t="shared" si="377"/>
        <v>#VALUE!</v>
      </c>
      <c r="AGZ43"/>
      <c r="AHA43"/>
      <c r="AHB43"/>
      <c r="AHC43"/>
      <c r="AHD43" s="24">
        <f t="shared" si="378"/>
        <v>0</v>
      </c>
      <c r="AHE43" s="24">
        <f t="shared" si="379"/>
        <v>0</v>
      </c>
      <c r="AHF43" s="24">
        <f t="shared" si="380"/>
        <v>0</v>
      </c>
      <c r="AHG43">
        <v>-6.7388831546236997E-4</v>
      </c>
      <c r="AHH43" t="e">
        <f>bvarM7^2</f>
        <v>#VALUE!</v>
      </c>
      <c r="AHI43" t="e">
        <f>cvarM7^2</f>
        <v>#VALUE!</v>
      </c>
      <c r="AHJ43" t="e">
        <f>mvarM7^2</f>
        <v>#VALUE!</v>
      </c>
      <c r="AHK43" s="24" t="e">
        <f t="shared" si="381"/>
        <v>#VALUE!</v>
      </c>
      <c r="AHL43" s="24" t="e">
        <f t="shared" si="382"/>
        <v>#VALUE!</v>
      </c>
      <c r="AHM43" s="24" t="e">
        <f t="shared" si="383"/>
        <v>#VALUE!</v>
      </c>
      <c r="AHN43"/>
      <c r="AHO43"/>
      <c r="AHP43"/>
      <c r="AHQ43"/>
      <c r="AHR43" s="24">
        <f t="shared" si="384"/>
        <v>0</v>
      </c>
      <c r="AHS43" s="24">
        <f t="shared" si="385"/>
        <v>0</v>
      </c>
      <c r="AHT43" s="24">
        <f t="shared" si="386"/>
        <v>0</v>
      </c>
      <c r="AHU43">
        <v>-3.3501863292821998E-10</v>
      </c>
      <c r="AHV43" t="e">
        <f>bvarM4^3</f>
        <v>#VALUE!</v>
      </c>
      <c r="AHW43" t="e">
        <f>cvarM4^3</f>
        <v>#VALUE!</v>
      </c>
      <c r="AHX43" t="e">
        <f>mvarM4^3</f>
        <v>#VALUE!</v>
      </c>
      <c r="AHY43" s="24" t="e">
        <f t="shared" si="387"/>
        <v>#VALUE!</v>
      </c>
      <c r="AHZ43" s="24" t="e">
        <f t="shared" si="388"/>
        <v>#VALUE!</v>
      </c>
      <c r="AIA43" s="24" t="e">
        <f t="shared" si="389"/>
        <v>#VALUE!</v>
      </c>
      <c r="AIB43">
        <v>3.5522912473288E-6</v>
      </c>
      <c r="AIC43" t="e">
        <f>bvarM6^3</f>
        <v>#VALUE!</v>
      </c>
      <c r="AID43" t="e">
        <f>cvarM6^3</f>
        <v>#VALUE!</v>
      </c>
      <c r="AIE43" t="e">
        <f>mvarM6^3</f>
        <v>#VALUE!</v>
      </c>
      <c r="AIF43" s="24" t="e">
        <f t="shared" si="390"/>
        <v>#VALUE!</v>
      </c>
      <c r="AIG43" s="24" t="e">
        <f t="shared" si="391"/>
        <v>#VALUE!</v>
      </c>
      <c r="AIH43" s="24" t="e">
        <f t="shared" si="392"/>
        <v>#VALUE!</v>
      </c>
      <c r="AII43">
        <v>-71620046.724061996</v>
      </c>
      <c r="AIJ43" t="e">
        <f>bvarM1^3</f>
        <v>#VALUE!</v>
      </c>
      <c r="AIK43" t="e">
        <f>cvarM1^3</f>
        <v>#VALUE!</v>
      </c>
      <c r="AIL43" t="e">
        <f>mvarM1^3</f>
        <v>#VALUE!</v>
      </c>
      <c r="AIM43" s="24" t="e">
        <f t="shared" si="393"/>
        <v>#VALUE!</v>
      </c>
      <c r="AIN43" s="24" t="e">
        <f t="shared" si="394"/>
        <v>#VALUE!</v>
      </c>
      <c r="AIO43" s="24" t="e">
        <f t="shared" si="395"/>
        <v>#VALUE!</v>
      </c>
      <c r="AIP43">
        <v>4.3989498521416003E-8</v>
      </c>
      <c r="AIQ43" t="e">
        <f>bvarM7^3</f>
        <v>#VALUE!</v>
      </c>
      <c r="AIR43" t="e">
        <f>cvarM7^3</f>
        <v>#VALUE!</v>
      </c>
      <c r="AIS43" t="e">
        <f>mvarM7^3</f>
        <v>#VALUE!</v>
      </c>
      <c r="AIT43" s="24" t="e">
        <f t="shared" si="396"/>
        <v>#VALUE!</v>
      </c>
      <c r="AIU43" s="24" t="e">
        <f t="shared" si="397"/>
        <v>#VALUE!</v>
      </c>
      <c r="AIV43" s="24" t="e">
        <f t="shared" si="398"/>
        <v>#VALUE!</v>
      </c>
      <c r="AIW43">
        <v>-2.8913629761706999E-4</v>
      </c>
      <c r="AIX43" t="e">
        <f>bvarM6^2</f>
        <v>#VALUE!</v>
      </c>
      <c r="AIY43" t="e">
        <f>cvarM6^2</f>
        <v>#VALUE!</v>
      </c>
      <c r="AIZ43" t="e">
        <f>mvarM6^2</f>
        <v>#VALUE!</v>
      </c>
      <c r="AJA43" s="24" t="e">
        <f t="shared" si="399"/>
        <v>#VALUE!</v>
      </c>
      <c r="AJB43" s="24" t="e">
        <f t="shared" si="400"/>
        <v>#VALUE!</v>
      </c>
      <c r="AJC43" s="24" t="e">
        <f t="shared" si="401"/>
        <v>#VALUE!</v>
      </c>
      <c r="AJD43">
        <v>-5.7027486001158E-5</v>
      </c>
      <c r="AJE43" t="e">
        <f>bvarM6^3</f>
        <v>#VALUE!</v>
      </c>
      <c r="AJF43" t="e">
        <f>cvarM6^3</f>
        <v>#VALUE!</v>
      </c>
      <c r="AJG43" t="e">
        <f>mvarM6^3</f>
        <v>#VALUE!</v>
      </c>
      <c r="AJH43" s="24" t="e">
        <f t="shared" si="402"/>
        <v>#VALUE!</v>
      </c>
      <c r="AJI43" s="24" t="e">
        <f t="shared" si="403"/>
        <v>#VALUE!</v>
      </c>
      <c r="AJJ43" s="24" t="e">
        <f t="shared" si="404"/>
        <v>#VALUE!</v>
      </c>
      <c r="AJK43"/>
      <c r="AJL43"/>
      <c r="AJM43"/>
      <c r="AJN43"/>
      <c r="AJO43" s="24">
        <f t="shared" si="405"/>
        <v>0</v>
      </c>
      <c r="AJP43" s="24">
        <f t="shared" si="406"/>
        <v>0</v>
      </c>
      <c r="AJQ43" s="24">
        <f t="shared" si="407"/>
        <v>0</v>
      </c>
      <c r="AJR43">
        <v>-3.3335973734498001E-12</v>
      </c>
      <c r="AJS43" t="e">
        <f>bvarHC1^3</f>
        <v>#VALUE!</v>
      </c>
      <c r="AJT43" t="e">
        <f>cvarHC1^3</f>
        <v>#VALUE!</v>
      </c>
      <c r="AJU43" t="e">
        <f>mvarHC1^3</f>
        <v>#VALUE!</v>
      </c>
      <c r="AJV43" s="24" t="e">
        <f t="shared" si="408"/>
        <v>#VALUE!</v>
      </c>
      <c r="AJW43" s="24" t="e">
        <f t="shared" si="409"/>
        <v>#VALUE!</v>
      </c>
      <c r="AJX43" s="24" t="e">
        <f t="shared" si="410"/>
        <v>#VALUE!</v>
      </c>
      <c r="AJY43">
        <v>-105632280.08731</v>
      </c>
      <c r="AJZ43" t="e">
        <f>bvarM1^3</f>
        <v>#VALUE!</v>
      </c>
      <c r="AKA43" t="e">
        <f>cvarM1^3</f>
        <v>#VALUE!</v>
      </c>
      <c r="AKB43" t="e">
        <f>mvarM1^3</f>
        <v>#VALUE!</v>
      </c>
      <c r="AKC43" s="24" t="e">
        <f t="shared" si="411"/>
        <v>#VALUE!</v>
      </c>
      <c r="AKD43" s="24" t="e">
        <f t="shared" si="412"/>
        <v>#VALUE!</v>
      </c>
      <c r="AKE43" s="24" t="e">
        <f t="shared" si="413"/>
        <v>#VALUE!</v>
      </c>
      <c r="AKF43">
        <v>-7.0915360423161001E-7</v>
      </c>
      <c r="AKG43" t="e">
        <f>bvarM7^2</f>
        <v>#VALUE!</v>
      </c>
      <c r="AKH43" t="e">
        <f>cvarM7^2</f>
        <v>#VALUE!</v>
      </c>
      <c r="AKI43" t="e">
        <f>mvarM7^2</f>
        <v>#VALUE!</v>
      </c>
      <c r="AKJ43" s="24" t="e">
        <f t="shared" si="414"/>
        <v>#VALUE!</v>
      </c>
      <c r="AKK43" s="24" t="e">
        <f t="shared" si="415"/>
        <v>#VALUE!</v>
      </c>
      <c r="AKL43" s="24" t="e">
        <f t="shared" si="416"/>
        <v>#VALUE!</v>
      </c>
      <c r="AKM43">
        <v>1.5336212240025E-5</v>
      </c>
      <c r="AKN43" t="e">
        <f>bvarHC2^3</f>
        <v>#VALUE!</v>
      </c>
      <c r="AKO43" t="e">
        <f>cvarHC2^3</f>
        <v>#VALUE!</v>
      </c>
      <c r="AKP43" t="e">
        <f>mvarHC2^3</f>
        <v>#VALUE!</v>
      </c>
      <c r="AKQ43" s="24" t="e">
        <f t="shared" si="417"/>
        <v>#VALUE!</v>
      </c>
      <c r="AKR43" s="24" t="e">
        <f t="shared" si="418"/>
        <v>#VALUE!</v>
      </c>
      <c r="AKS43" s="24" t="e">
        <f t="shared" si="419"/>
        <v>#VALUE!</v>
      </c>
      <c r="AKT43">
        <v>-7.7237731830703005E-5</v>
      </c>
      <c r="AKU43" t="e">
        <f>bvarM6^3</f>
        <v>#VALUE!</v>
      </c>
      <c r="AKV43" t="e">
        <f>cvarM6^3</f>
        <v>#VALUE!</v>
      </c>
      <c r="AKW43" t="e">
        <f>mvarM6^3</f>
        <v>#VALUE!</v>
      </c>
      <c r="AKX43" s="24" t="e">
        <f t="shared" si="420"/>
        <v>#VALUE!</v>
      </c>
      <c r="AKY43" s="24" t="e">
        <f t="shared" si="421"/>
        <v>#VALUE!</v>
      </c>
      <c r="AKZ43" s="24" t="e">
        <f t="shared" si="422"/>
        <v>#VALUE!</v>
      </c>
      <c r="ALA43">
        <v>-1.6920145044597E-9</v>
      </c>
      <c r="ALB43" t="e">
        <f>bvarM6^3</f>
        <v>#VALUE!</v>
      </c>
      <c r="ALC43" t="e">
        <f>cvarM6^3</f>
        <v>#VALUE!</v>
      </c>
      <c r="ALD43" t="e">
        <f>mvarM6^3</f>
        <v>#VALUE!</v>
      </c>
      <c r="ALE43" s="24" t="e">
        <f t="shared" si="423"/>
        <v>#VALUE!</v>
      </c>
      <c r="ALF43" s="24" t="e">
        <f t="shared" si="424"/>
        <v>#VALUE!</v>
      </c>
      <c r="ALG43" s="24" t="e">
        <f t="shared" si="425"/>
        <v>#VALUE!</v>
      </c>
      <c r="ALH43"/>
      <c r="ALI43"/>
      <c r="ALJ43"/>
      <c r="ALK43"/>
      <c r="ALL43" s="24">
        <f t="shared" si="426"/>
        <v>0</v>
      </c>
      <c r="ALM43" s="24">
        <f t="shared" si="427"/>
        <v>0</v>
      </c>
      <c r="ALN43" s="24">
        <f t="shared" si="428"/>
        <v>0</v>
      </c>
      <c r="ALO43"/>
      <c r="ALP43"/>
      <c r="ALQ43"/>
      <c r="ALR43"/>
      <c r="ALS43" s="24">
        <f t="shared" si="429"/>
        <v>0</v>
      </c>
      <c r="ALT43" s="24">
        <f t="shared" si="430"/>
        <v>0</v>
      </c>
      <c r="ALU43" s="24">
        <f t="shared" si="431"/>
        <v>0</v>
      </c>
      <c r="ALV43">
        <v>-4.9702472357818002E-11</v>
      </c>
      <c r="ALW43" t="e">
        <f>bvarM4^3</f>
        <v>#VALUE!</v>
      </c>
      <c r="ALX43" t="e">
        <f>cvarM4^3</f>
        <v>#VALUE!</v>
      </c>
      <c r="ALY43" t="e">
        <f>mvarM4^3</f>
        <v>#VALUE!</v>
      </c>
      <c r="ALZ43" s="24" t="e">
        <f t="shared" si="432"/>
        <v>#VALUE!</v>
      </c>
      <c r="AMA43" s="24" t="e">
        <f t="shared" si="433"/>
        <v>#VALUE!</v>
      </c>
      <c r="AMB43" s="24" t="e">
        <f t="shared" si="434"/>
        <v>#VALUE!</v>
      </c>
      <c r="AMC43">
        <v>-269715506.75304002</v>
      </c>
      <c r="AMD43" t="e">
        <f>bvarM1^3</f>
        <v>#VALUE!</v>
      </c>
      <c r="AME43" t="e">
        <f>cvarM1^3</f>
        <v>#VALUE!</v>
      </c>
      <c r="AMF43" t="e">
        <f>mvarM1^3</f>
        <v>#VALUE!</v>
      </c>
      <c r="AMG43" s="24" t="e">
        <f t="shared" si="435"/>
        <v>#VALUE!</v>
      </c>
      <c r="AMH43" s="24" t="e">
        <f t="shared" si="436"/>
        <v>#VALUE!</v>
      </c>
      <c r="AMI43" s="24" t="e">
        <f t="shared" si="437"/>
        <v>#VALUE!</v>
      </c>
      <c r="AMJ43">
        <v>-1.3223176929674001E-10</v>
      </c>
      <c r="AMK43" t="e">
        <f>bvarHC1^3</f>
        <v>#VALUE!</v>
      </c>
      <c r="AML43" t="e">
        <f>cvarHC1^3</f>
        <v>#VALUE!</v>
      </c>
      <c r="AMM43" t="e">
        <f>mvarHC1^3</f>
        <v>#VALUE!</v>
      </c>
      <c r="AMN43" s="24" t="e">
        <f t="shared" si="438"/>
        <v>#VALUE!</v>
      </c>
      <c r="AMO43" s="24" t="e">
        <f t="shared" si="439"/>
        <v>#VALUE!</v>
      </c>
      <c r="AMP43" s="24" t="e">
        <f t="shared" si="440"/>
        <v>#VALUE!</v>
      </c>
      <c r="AMU43" s="24">
        <f t="shared" si="441"/>
        <v>0</v>
      </c>
      <c r="AMV43" s="24">
        <f t="shared" si="442"/>
        <v>0</v>
      </c>
      <c r="AMW43" s="24">
        <f t="shared" si="443"/>
        <v>0</v>
      </c>
      <c r="AMX43">
        <v>3.1525234021824E-4</v>
      </c>
      <c r="AMY43" t="e">
        <f>bvarM2*bvarM8</f>
        <v>#VALUE!</v>
      </c>
      <c r="AMZ43" t="e">
        <f>cvarM2*cvarM8</f>
        <v>#VALUE!</v>
      </c>
      <c r="ANA43" t="e">
        <f>mvarM2*mvarM8</f>
        <v>#VALUE!</v>
      </c>
      <c r="ANB43" s="24" t="e">
        <f t="shared" si="444"/>
        <v>#VALUE!</v>
      </c>
      <c r="ANC43" s="24" t="e">
        <f t="shared" si="445"/>
        <v>#VALUE!</v>
      </c>
      <c r="AND43" s="24" t="e">
        <f t="shared" si="446"/>
        <v>#VALUE!</v>
      </c>
      <c r="ANE43">
        <v>-6.1721912929157003E-6</v>
      </c>
      <c r="ANF43" t="e">
        <f>bvarM3*bvarM9</f>
        <v>#VALUE!</v>
      </c>
      <c r="ANG43" t="e">
        <f>cvarM3*cvarM9</f>
        <v>#VALUE!</v>
      </c>
      <c r="ANH43" t="e">
        <f>mvarM3*mvarM9</f>
        <v>#VALUE!</v>
      </c>
      <c r="ANI43" s="24" t="e">
        <f t="shared" si="447"/>
        <v>#VALUE!</v>
      </c>
      <c r="ANJ43" s="24" t="e">
        <f t="shared" si="448"/>
        <v>#VALUE!</v>
      </c>
      <c r="ANK43" s="24" t="e">
        <f t="shared" si="449"/>
        <v>#VALUE!</v>
      </c>
      <c r="ANL43">
        <v>-1221.0121653835999</v>
      </c>
      <c r="ANM43" t="e">
        <f>bvarM1^2</f>
        <v>#VALUE!</v>
      </c>
      <c r="ANN43" t="e">
        <f>cvarM1^2</f>
        <v>#VALUE!</v>
      </c>
      <c r="ANO43" t="e">
        <f>mvarM1^2</f>
        <v>#VALUE!</v>
      </c>
      <c r="ANP43" s="24" t="e">
        <f t="shared" si="450"/>
        <v>#VALUE!</v>
      </c>
      <c r="ANQ43" s="24" t="e">
        <f t="shared" si="451"/>
        <v>#VALUE!</v>
      </c>
      <c r="ANR43" s="24" t="e">
        <f t="shared" si="452"/>
        <v>#VALUE!</v>
      </c>
      <c r="ANS43">
        <v>4.3592199071103998E-7</v>
      </c>
      <c r="ANT43" t="e">
        <f>bvarM4^3</f>
        <v>#VALUE!</v>
      </c>
      <c r="ANU43" t="e">
        <f>cvarM4^3</f>
        <v>#VALUE!</v>
      </c>
      <c r="ANV43" t="e">
        <f>mvarM4^3</f>
        <v>#VALUE!</v>
      </c>
      <c r="ANW43" s="24" t="e">
        <f t="shared" si="453"/>
        <v>#VALUE!</v>
      </c>
      <c r="ANX43" s="24" t="e">
        <f t="shared" si="454"/>
        <v>#VALUE!</v>
      </c>
      <c r="ANY43" s="24" t="e">
        <f t="shared" si="455"/>
        <v>#VALUE!</v>
      </c>
      <c r="ANZ43">
        <v>1.5405668150930999E-3</v>
      </c>
      <c r="AOA43" t="e">
        <f>bvarM2^2</f>
        <v>#VALUE!</v>
      </c>
      <c r="AOB43" t="e">
        <f>cvarM2^2</f>
        <v>#VALUE!</v>
      </c>
      <c r="AOC43" t="e">
        <f>mvarM2^2</f>
        <v>#VALUE!</v>
      </c>
      <c r="AOD43" s="24" t="e">
        <f t="shared" si="456"/>
        <v>#VALUE!</v>
      </c>
      <c r="AOE43" s="24" t="e">
        <f t="shared" si="457"/>
        <v>#VALUE!</v>
      </c>
      <c r="AOF43" s="24" t="e">
        <f t="shared" si="458"/>
        <v>#VALUE!</v>
      </c>
      <c r="AOG43">
        <v>-1.1704767777836999E-5</v>
      </c>
      <c r="AOH43" t="e">
        <f>bvarHC2^2</f>
        <v>#VALUE!</v>
      </c>
      <c r="AOI43" t="e">
        <f>cvarHC2^2</f>
        <v>#VALUE!</v>
      </c>
      <c r="AOJ43" t="e">
        <f>mvarHC2^2</f>
        <v>#VALUE!</v>
      </c>
      <c r="AOK43" s="24" t="e">
        <f t="shared" si="459"/>
        <v>#VALUE!</v>
      </c>
      <c r="AOL43" s="24" t="e">
        <f t="shared" si="460"/>
        <v>#VALUE!</v>
      </c>
      <c r="AOM43" s="24" t="e">
        <f t="shared" si="461"/>
        <v>#VALUE!</v>
      </c>
      <c r="AON43">
        <v>-1.6259273589796001E-4</v>
      </c>
      <c r="AOO43" t="e">
        <f>bvarM7*bvarM8</f>
        <v>#VALUE!</v>
      </c>
      <c r="AOP43" t="e">
        <f>cvarM7*cvarM8</f>
        <v>#VALUE!</v>
      </c>
      <c r="AOQ43" t="e">
        <f>mvarM7*mvarM8</f>
        <v>#VALUE!</v>
      </c>
      <c r="AOR43" s="24" t="e">
        <f t="shared" si="462"/>
        <v>#VALUE!</v>
      </c>
      <c r="AOS43" s="24" t="e">
        <f t="shared" si="463"/>
        <v>#VALUE!</v>
      </c>
      <c r="AOT43" s="24" t="e">
        <f t="shared" si="464"/>
        <v>#VALUE!</v>
      </c>
      <c r="AOU43">
        <v>-1.9123533595566E-5</v>
      </c>
      <c r="AOV43" t="e">
        <f>bvarM3*bvarM6</f>
        <v>#VALUE!</v>
      </c>
      <c r="AOW43" t="e">
        <f>cvarM3*cvarM6</f>
        <v>#VALUE!</v>
      </c>
      <c r="AOX43" t="e">
        <f>mvarM3*mvarM6</f>
        <v>#VALUE!</v>
      </c>
      <c r="AOY43" s="24" t="e">
        <f t="shared" si="465"/>
        <v>#VALUE!</v>
      </c>
      <c r="AOZ43" s="24" t="e">
        <f t="shared" si="466"/>
        <v>#VALUE!</v>
      </c>
      <c r="APA43" s="24" t="e">
        <f t="shared" si="467"/>
        <v>#VALUE!</v>
      </c>
      <c r="APB43">
        <v>-96.431523826260005</v>
      </c>
      <c r="APC43" t="e">
        <f>bvarM1^2</f>
        <v>#VALUE!</v>
      </c>
      <c r="APD43" t="e">
        <f>cvarM1^2</f>
        <v>#VALUE!</v>
      </c>
      <c r="APE43" t="e">
        <f>mvarM1^2</f>
        <v>#VALUE!</v>
      </c>
      <c r="APF43" s="24" t="e">
        <f t="shared" si="468"/>
        <v>#VALUE!</v>
      </c>
      <c r="APG43" s="24" t="e">
        <f t="shared" si="469"/>
        <v>#VALUE!</v>
      </c>
      <c r="APH43" s="24" t="e">
        <f t="shared" si="470"/>
        <v>#VALUE!</v>
      </c>
      <c r="API43">
        <v>-2.9750586470068002E-3</v>
      </c>
      <c r="APJ43" t="e">
        <f>bvarM6^2</f>
        <v>#VALUE!</v>
      </c>
      <c r="APK43" t="e">
        <f>cvarM6^2</f>
        <v>#VALUE!</v>
      </c>
      <c r="APL43" t="e">
        <f>mvarM6^2</f>
        <v>#VALUE!</v>
      </c>
      <c r="APM43" s="24" t="e">
        <f t="shared" si="471"/>
        <v>#VALUE!</v>
      </c>
      <c r="APN43" s="24" t="e">
        <f t="shared" si="472"/>
        <v>#VALUE!</v>
      </c>
      <c r="APO43" s="24" t="e">
        <f t="shared" si="473"/>
        <v>#VALUE!</v>
      </c>
      <c r="APP43">
        <v>4.5499793583486003E-4</v>
      </c>
      <c r="APQ43" t="e">
        <f>bvarM4^2</f>
        <v>#VALUE!</v>
      </c>
      <c r="APR43" t="e">
        <f>cvarM4^2</f>
        <v>#VALUE!</v>
      </c>
      <c r="APS43" t="e">
        <f>mvarM4^2</f>
        <v>#VALUE!</v>
      </c>
      <c r="APT43" s="24" t="e">
        <f t="shared" si="474"/>
        <v>#VALUE!</v>
      </c>
      <c r="APU43" s="24" t="e">
        <f t="shared" si="475"/>
        <v>#VALUE!</v>
      </c>
      <c r="APV43" s="24" t="e">
        <f t="shared" si="476"/>
        <v>#VALUE!</v>
      </c>
      <c r="APW43">
        <v>2.9986172227331E-5</v>
      </c>
      <c r="APX43" t="e">
        <f>bvarM8^3</f>
        <v>#VALUE!</v>
      </c>
      <c r="APY43" t="e">
        <f>cvarM8^3</f>
        <v>#VALUE!</v>
      </c>
      <c r="APZ43" t="e">
        <f>mvarM8^3</f>
        <v>#VALUE!</v>
      </c>
      <c r="AQA43" s="24" t="e">
        <f t="shared" si="477"/>
        <v>#VALUE!</v>
      </c>
      <c r="AQB43" s="24" t="e">
        <f t="shared" si="478"/>
        <v>#VALUE!</v>
      </c>
      <c r="AQC43" s="24" t="e">
        <f t="shared" si="479"/>
        <v>#VALUE!</v>
      </c>
      <c r="AQD43">
        <v>2.9345689185083E-5</v>
      </c>
      <c r="AQE43" t="e">
        <f>bvarHC2^2</f>
        <v>#VALUE!</v>
      </c>
      <c r="AQF43" t="e">
        <f>cvarHC2^2</f>
        <v>#VALUE!</v>
      </c>
      <c r="AQG43" t="e">
        <f>mvarHC2^2</f>
        <v>#VALUE!</v>
      </c>
      <c r="AQH43" s="24" t="e">
        <f t="shared" si="480"/>
        <v>#VALUE!</v>
      </c>
      <c r="AQI43" s="24" t="e">
        <f t="shared" si="481"/>
        <v>#VALUE!</v>
      </c>
      <c r="AQJ43" s="24" t="e">
        <f t="shared" si="482"/>
        <v>#VALUE!</v>
      </c>
      <c r="AQK43">
        <v>-6.1898844551639E-5</v>
      </c>
      <c r="AQL43" t="e">
        <f>bvarM4*bvarM7</f>
        <v>#VALUE!</v>
      </c>
      <c r="AQM43" t="e">
        <f>cvarM4*cvarM7</f>
        <v>#VALUE!</v>
      </c>
      <c r="AQN43" t="e">
        <f>mvarM4*mvarM7</f>
        <v>#VALUE!</v>
      </c>
      <c r="AQO43" s="24" t="e">
        <f t="shared" si="483"/>
        <v>#VALUE!</v>
      </c>
      <c r="AQP43" s="24" t="e">
        <f t="shared" si="484"/>
        <v>#VALUE!</v>
      </c>
      <c r="AQQ43" s="24" t="e">
        <f t="shared" si="485"/>
        <v>#VALUE!</v>
      </c>
      <c r="AQR43">
        <v>1.4384370975281E-5</v>
      </c>
      <c r="AQS43" t="e">
        <f>bvarM2^2</f>
        <v>#VALUE!</v>
      </c>
      <c r="AQT43" t="e">
        <f>cvarM2^2</f>
        <v>#VALUE!</v>
      </c>
      <c r="AQU43" t="e">
        <f>mvarM2^2</f>
        <v>#VALUE!</v>
      </c>
      <c r="AQV43" s="24" t="e">
        <f t="shared" si="486"/>
        <v>#VALUE!</v>
      </c>
      <c r="AQW43" s="24" t="e">
        <f t="shared" si="487"/>
        <v>#VALUE!</v>
      </c>
      <c r="AQX43" s="24" t="e">
        <f t="shared" si="488"/>
        <v>#VALUE!</v>
      </c>
      <c r="AQY43"/>
      <c r="AQZ43"/>
      <c r="ARA43"/>
      <c r="ARB43"/>
      <c r="ARC43" s="24">
        <f t="shared" si="489"/>
        <v>0</v>
      </c>
      <c r="ARD43" s="24">
        <f t="shared" si="490"/>
        <v>0</v>
      </c>
      <c r="ARE43" s="24">
        <f t="shared" si="491"/>
        <v>0</v>
      </c>
      <c r="ARF43">
        <v>-1.6405718793723E-3</v>
      </c>
      <c r="ARG43" t="e">
        <f>bvarM7^2</f>
        <v>#VALUE!</v>
      </c>
      <c r="ARH43" t="e">
        <f>cvarM7^2</f>
        <v>#VALUE!</v>
      </c>
      <c r="ARI43" t="e">
        <f>mvarM7^2</f>
        <v>#VALUE!</v>
      </c>
      <c r="ARJ43" s="24" t="e">
        <f t="shared" si="492"/>
        <v>#VALUE!</v>
      </c>
      <c r="ARK43" s="24" t="e">
        <f t="shared" si="493"/>
        <v>#VALUE!</v>
      </c>
      <c r="ARL43" s="24" t="e">
        <f t="shared" si="494"/>
        <v>#VALUE!</v>
      </c>
      <c r="ARM43">
        <v>-6.3908387513831005E-4</v>
      </c>
      <c r="ARN43" t="e">
        <f>bvarM7^2</f>
        <v>#VALUE!</v>
      </c>
      <c r="ARO43" t="e">
        <f>cvarM7^2</f>
        <v>#VALUE!</v>
      </c>
      <c r="ARP43" t="e">
        <f>mvarM7^2</f>
        <v>#VALUE!</v>
      </c>
      <c r="ARQ43" s="24" t="e">
        <f t="shared" si="495"/>
        <v>#VALUE!</v>
      </c>
      <c r="ARR43" s="24" t="e">
        <f t="shared" si="496"/>
        <v>#VALUE!</v>
      </c>
      <c r="ARS43" s="24" t="e">
        <f t="shared" si="497"/>
        <v>#VALUE!</v>
      </c>
      <c r="ART43">
        <v>-4.5869716502125999E-4</v>
      </c>
      <c r="ARU43" t="e">
        <f>bvarM2^2</f>
        <v>#VALUE!</v>
      </c>
      <c r="ARV43" t="e">
        <f>cvarM2^2</f>
        <v>#VALUE!</v>
      </c>
      <c r="ARW43" t="e">
        <f>mvarM2^2</f>
        <v>#VALUE!</v>
      </c>
      <c r="ARX43" s="24" t="e">
        <f t="shared" si="498"/>
        <v>#VALUE!</v>
      </c>
      <c r="ARY43" s="24" t="e">
        <f t="shared" si="499"/>
        <v>#VALUE!</v>
      </c>
      <c r="ARZ43" s="24" t="e">
        <f t="shared" si="500"/>
        <v>#VALUE!</v>
      </c>
      <c r="ASA43">
        <v>-4.6706353918510997E-5</v>
      </c>
      <c r="ASB43" t="e">
        <f>bvarM6*bvarM7</f>
        <v>#VALUE!</v>
      </c>
      <c r="ASC43" t="e">
        <f>cvarM6*cvarM7</f>
        <v>#VALUE!</v>
      </c>
      <c r="ASD43" t="e">
        <f>mvarM6*mvarM7</f>
        <v>#VALUE!</v>
      </c>
      <c r="ASE43" s="24" t="e">
        <f t="shared" si="501"/>
        <v>#VALUE!</v>
      </c>
      <c r="ASF43" s="24" t="e">
        <f t="shared" si="502"/>
        <v>#VALUE!</v>
      </c>
      <c r="ASG43" s="24" t="e">
        <f t="shared" si="503"/>
        <v>#VALUE!</v>
      </c>
      <c r="ASH43">
        <v>-8.5888566407004997E-7</v>
      </c>
      <c r="ASI43" t="e">
        <f>bvarHC2^2</f>
        <v>#VALUE!</v>
      </c>
      <c r="ASJ43" t="e">
        <f>cvarHC2^2</f>
        <v>#VALUE!</v>
      </c>
      <c r="ASK43" t="e">
        <f>mvarHC2^2</f>
        <v>#VALUE!</v>
      </c>
      <c r="ASL43" s="24" t="e">
        <f t="shared" si="504"/>
        <v>#VALUE!</v>
      </c>
      <c r="ASM43" s="24" t="e">
        <f t="shared" si="505"/>
        <v>#VALUE!</v>
      </c>
      <c r="ASN43" s="24" t="e">
        <f t="shared" si="506"/>
        <v>#VALUE!</v>
      </c>
      <c r="ASO43">
        <v>-8.1028113568349993E-5</v>
      </c>
      <c r="ASP43" t="e">
        <f>bvarM7^3</f>
        <v>#VALUE!</v>
      </c>
      <c r="ASQ43" t="e">
        <f>cvarM7^3</f>
        <v>#VALUE!</v>
      </c>
      <c r="ASR43" t="e">
        <f>mvarM7^3</f>
        <v>#VALUE!</v>
      </c>
      <c r="ASS43" s="24" t="e">
        <f t="shared" si="507"/>
        <v>#VALUE!</v>
      </c>
      <c r="AST43" s="24" t="e">
        <f t="shared" si="508"/>
        <v>#VALUE!</v>
      </c>
      <c r="ASU43" s="24" t="e">
        <f t="shared" si="509"/>
        <v>#VALUE!</v>
      </c>
      <c r="ASV43">
        <v>-7.2771046901033999E-5</v>
      </c>
      <c r="ASW43" t="e">
        <f>bvarM3^2</f>
        <v>#VALUE!</v>
      </c>
      <c r="ASX43" t="e">
        <f>cvarM3^2</f>
        <v>#VALUE!</v>
      </c>
      <c r="ASY43" t="e">
        <f>mvarM3^2</f>
        <v>#VALUE!</v>
      </c>
      <c r="ASZ43" s="24" t="e">
        <f t="shared" si="510"/>
        <v>#VALUE!</v>
      </c>
      <c r="ATA43" s="24" t="e">
        <f t="shared" si="511"/>
        <v>#VALUE!</v>
      </c>
      <c r="ATB43" s="24" t="e">
        <f t="shared" si="512"/>
        <v>#VALUE!</v>
      </c>
      <c r="ATC43">
        <v>6.9378271471406998E-5</v>
      </c>
      <c r="ATD43" t="e">
        <f>bvarM6^2</f>
        <v>#VALUE!</v>
      </c>
      <c r="ATE43" t="e">
        <f>cvarM6^2</f>
        <v>#VALUE!</v>
      </c>
      <c r="ATF43" t="e">
        <f>mvarM6^2</f>
        <v>#VALUE!</v>
      </c>
      <c r="ATG43" s="24" t="e">
        <f t="shared" si="513"/>
        <v>#VALUE!</v>
      </c>
      <c r="ATH43" s="24" t="e">
        <f t="shared" si="514"/>
        <v>#VALUE!</v>
      </c>
      <c r="ATI43" s="24" t="e">
        <f t="shared" si="515"/>
        <v>#VALUE!</v>
      </c>
      <c r="ATJ43">
        <v>4.7105308981743E-4</v>
      </c>
      <c r="ATK43" t="e">
        <f>bvarM6^2</f>
        <v>#VALUE!</v>
      </c>
      <c r="ATL43" t="e">
        <f>cvarM6^2</f>
        <v>#VALUE!</v>
      </c>
      <c r="ATM43" t="e">
        <f>mvarM6^2</f>
        <v>#VALUE!</v>
      </c>
      <c r="ATN43" s="24" t="e">
        <f t="shared" si="516"/>
        <v>#VALUE!</v>
      </c>
      <c r="ATO43" s="24" t="e">
        <f t="shared" si="517"/>
        <v>#VALUE!</v>
      </c>
      <c r="ATP43" s="24" t="e">
        <f t="shared" si="518"/>
        <v>#VALUE!</v>
      </c>
      <c r="ATQ43">
        <v>-1.5079732588965999E-5</v>
      </c>
      <c r="ATR43" t="e">
        <f>bvarM3*bvarM6</f>
        <v>#VALUE!</v>
      </c>
      <c r="ATS43" t="e">
        <f>cvarM3*cvarM6</f>
        <v>#VALUE!</v>
      </c>
      <c r="ATT43" t="e">
        <f>mvarM3*mvarM6</f>
        <v>#VALUE!</v>
      </c>
      <c r="ATU43" s="24" t="e">
        <f t="shared" si="519"/>
        <v>#VALUE!</v>
      </c>
      <c r="ATV43" s="24" t="e">
        <f t="shared" si="520"/>
        <v>#VALUE!</v>
      </c>
      <c r="ATW43" s="24" t="e">
        <f t="shared" si="521"/>
        <v>#VALUE!</v>
      </c>
      <c r="ATX43">
        <v>1.2182965283545E-6</v>
      </c>
      <c r="ATY43" t="e">
        <f>bvarM6*bvarM8</f>
        <v>#VALUE!</v>
      </c>
      <c r="ATZ43" t="e">
        <f>cvarM6*cvarM8</f>
        <v>#VALUE!</v>
      </c>
      <c r="AUA43" t="e">
        <f>mvarM6*mvarM8</f>
        <v>#VALUE!</v>
      </c>
      <c r="AUB43" s="24" t="e">
        <f t="shared" si="522"/>
        <v>#VALUE!</v>
      </c>
      <c r="AUC43" s="24" t="e">
        <f t="shared" si="523"/>
        <v>#VALUE!</v>
      </c>
      <c r="AUD43" s="24" t="e">
        <f t="shared" si="524"/>
        <v>#VALUE!</v>
      </c>
      <c r="AUE43">
        <v>3.1011119914893997E-4</v>
      </c>
      <c r="AUF43" t="e">
        <f>bvarM7^2</f>
        <v>#VALUE!</v>
      </c>
      <c r="AUG43" t="e">
        <f>cvarM7^2</f>
        <v>#VALUE!</v>
      </c>
      <c r="AUH43" t="e">
        <f>mvarM7^2</f>
        <v>#VALUE!</v>
      </c>
      <c r="AUI43" s="24" t="e">
        <f t="shared" si="525"/>
        <v>#VALUE!</v>
      </c>
      <c r="AUJ43" s="24" t="e">
        <f t="shared" si="526"/>
        <v>#VALUE!</v>
      </c>
      <c r="AUK43" s="24" t="e">
        <f t="shared" si="527"/>
        <v>#VALUE!</v>
      </c>
      <c r="AUL43">
        <v>1.0210482567644E-3</v>
      </c>
      <c r="AUM43" t="e">
        <f>bvarM6^2</f>
        <v>#VALUE!</v>
      </c>
      <c r="AUN43" t="e">
        <f>cvarM6^2</f>
        <v>#VALUE!</v>
      </c>
      <c r="AUO43" t="e">
        <f>mvarM6^2</f>
        <v>#VALUE!</v>
      </c>
      <c r="AUP43" s="24" t="e">
        <f t="shared" si="528"/>
        <v>#VALUE!</v>
      </c>
      <c r="AUQ43" s="24" t="e">
        <f t="shared" si="529"/>
        <v>#VALUE!</v>
      </c>
      <c r="AUR43" s="24" t="e">
        <f t="shared" si="530"/>
        <v>#VALUE!</v>
      </c>
      <c r="AUS43">
        <v>-2.1015462887566999E-5</v>
      </c>
      <c r="AUT43" t="e">
        <f>bvarM2^3</f>
        <v>#VALUE!</v>
      </c>
      <c r="AUU43" t="e">
        <f>cvarM2^3</f>
        <v>#VALUE!</v>
      </c>
      <c r="AUV43" t="e">
        <f>mvarM2^3</f>
        <v>#VALUE!</v>
      </c>
      <c r="AUW43" s="24" t="e">
        <f t="shared" si="531"/>
        <v>#VALUE!</v>
      </c>
      <c r="AUX43" s="24" t="e">
        <f t="shared" si="532"/>
        <v>#VALUE!</v>
      </c>
      <c r="AUY43" s="24" t="e">
        <f t="shared" si="533"/>
        <v>#VALUE!</v>
      </c>
      <c r="AUZ43">
        <v>2.4310391366232E-3</v>
      </c>
      <c r="AVA43" t="e">
        <f>bvarM2^2</f>
        <v>#VALUE!</v>
      </c>
      <c r="AVB43" t="e">
        <f>cvarM2^2</f>
        <v>#VALUE!</v>
      </c>
      <c r="AVC43" t="e">
        <f>mvarM2^2</f>
        <v>#VALUE!</v>
      </c>
      <c r="AVD43" s="24" t="e">
        <f t="shared" si="534"/>
        <v>#VALUE!</v>
      </c>
      <c r="AVE43" s="24" t="e">
        <f t="shared" si="535"/>
        <v>#VALUE!</v>
      </c>
      <c r="AVF43" s="24" t="e">
        <f t="shared" si="536"/>
        <v>#VALUE!</v>
      </c>
      <c r="AVG43">
        <v>-1.4755909320915E-5</v>
      </c>
      <c r="AVH43" t="e">
        <f>bvarM3*bvarM6</f>
        <v>#VALUE!</v>
      </c>
      <c r="AVI43" t="e">
        <f>cvarM3*cvarM6</f>
        <v>#VALUE!</v>
      </c>
      <c r="AVJ43" t="e">
        <f>mvarM3*mvarM6</f>
        <v>#VALUE!</v>
      </c>
      <c r="AVK43" s="24" t="e">
        <f t="shared" si="537"/>
        <v>#VALUE!</v>
      </c>
      <c r="AVL43" s="24" t="e">
        <f t="shared" si="538"/>
        <v>#VALUE!</v>
      </c>
      <c r="AVM43" s="24" t="e">
        <f t="shared" si="539"/>
        <v>#VALUE!</v>
      </c>
      <c r="AVN43">
        <v>8.9635325554204005E-7</v>
      </c>
      <c r="AVO43" t="e">
        <f>bvarM6*bvarM8</f>
        <v>#VALUE!</v>
      </c>
      <c r="AVP43" t="e">
        <f>cvarM6*cvarM8</f>
        <v>#VALUE!</v>
      </c>
      <c r="AVQ43" t="e">
        <f>mvarM6*mvarM8</f>
        <v>#VALUE!</v>
      </c>
      <c r="AVR43" s="24" t="e">
        <f t="shared" si="540"/>
        <v>#VALUE!</v>
      </c>
      <c r="AVS43" s="24" t="e">
        <f t="shared" si="541"/>
        <v>#VALUE!</v>
      </c>
      <c r="AVT43" s="24" t="e">
        <f t="shared" si="542"/>
        <v>#VALUE!</v>
      </c>
      <c r="AVU43">
        <v>9.3303654830919995E-4</v>
      </c>
      <c r="AVV43" t="e">
        <f>bvarM4^2</f>
        <v>#VALUE!</v>
      </c>
      <c r="AVW43" t="e">
        <f>cvarM4^2</f>
        <v>#VALUE!</v>
      </c>
      <c r="AVX43" t="e">
        <f>mvarM4^2</f>
        <v>#VALUE!</v>
      </c>
      <c r="AVY43" s="24" t="e">
        <f t="shared" si="543"/>
        <v>#VALUE!</v>
      </c>
      <c r="AVZ43" s="24" t="e">
        <f t="shared" si="544"/>
        <v>#VALUE!</v>
      </c>
      <c r="AWA43" s="24" t="e">
        <f t="shared" si="545"/>
        <v>#VALUE!</v>
      </c>
      <c r="AWB43">
        <v>-3.8672710504034999E-5</v>
      </c>
      <c r="AWC43" t="e">
        <f>bvarM6^3</f>
        <v>#VALUE!</v>
      </c>
      <c r="AWD43" t="e">
        <f>cvarM6^3</f>
        <v>#VALUE!</v>
      </c>
      <c r="AWE43" t="e">
        <f>mvarM6^3</f>
        <v>#VALUE!</v>
      </c>
      <c r="AWF43" s="24" t="e">
        <f t="shared" si="546"/>
        <v>#VALUE!</v>
      </c>
      <c r="AWG43" s="24" t="e">
        <f t="shared" si="547"/>
        <v>#VALUE!</v>
      </c>
      <c r="AWH43" s="24" t="e">
        <f t="shared" si="548"/>
        <v>#VALUE!</v>
      </c>
      <c r="AWI43">
        <v>-3.0760274646648999E-7</v>
      </c>
      <c r="AWJ43" t="e">
        <f>bvarM4^3</f>
        <v>#VALUE!</v>
      </c>
      <c r="AWK43" t="e">
        <f>cvarM4^3</f>
        <v>#VALUE!</v>
      </c>
      <c r="AWL43" t="e">
        <f>mvarM4^3</f>
        <v>#VALUE!</v>
      </c>
      <c r="AWM43" s="24" t="e">
        <f t="shared" si="549"/>
        <v>#VALUE!</v>
      </c>
      <c r="AWN43" s="24" t="e">
        <f t="shared" si="550"/>
        <v>#VALUE!</v>
      </c>
      <c r="AWO43" s="24" t="e">
        <f t="shared" si="551"/>
        <v>#VALUE!</v>
      </c>
      <c r="AWP43">
        <v>-2.5275378433916999E-4</v>
      </c>
      <c r="AWQ43" t="e">
        <f>bvarM6*bvarM7</f>
        <v>#VALUE!</v>
      </c>
      <c r="AWR43" t="e">
        <f>cvarM6*cvarM7</f>
        <v>#VALUE!</v>
      </c>
      <c r="AWS43" t="e">
        <f>mvarM6*mvarM7</f>
        <v>#VALUE!</v>
      </c>
      <c r="AWT43" s="24" t="e">
        <f t="shared" si="552"/>
        <v>#VALUE!</v>
      </c>
      <c r="AWU43" s="24" t="e">
        <f t="shared" si="553"/>
        <v>#VALUE!</v>
      </c>
      <c r="AWV43" s="24" t="e">
        <f t="shared" si="554"/>
        <v>#VALUE!</v>
      </c>
      <c r="AWW43">
        <v>-3.6149342965205999E-3</v>
      </c>
      <c r="AWX43" t="e">
        <f>bvarM7^2</f>
        <v>#VALUE!</v>
      </c>
      <c r="AWY43" t="e">
        <f>cvarM7^2</f>
        <v>#VALUE!</v>
      </c>
      <c r="AWZ43" t="e">
        <f>mvarM7^2</f>
        <v>#VALUE!</v>
      </c>
      <c r="AXA43" s="24" t="e">
        <f t="shared" si="555"/>
        <v>#VALUE!</v>
      </c>
      <c r="AXB43" s="24" t="e">
        <f t="shared" si="556"/>
        <v>#VALUE!</v>
      </c>
      <c r="AXC43" s="24" t="e">
        <f t="shared" si="557"/>
        <v>#VALUE!</v>
      </c>
      <c r="AXD43">
        <v>-7.1001374842825999E-6</v>
      </c>
      <c r="AXE43" t="e">
        <f>bvarM4^2</f>
        <v>#VALUE!</v>
      </c>
      <c r="AXF43" t="e">
        <f>cvarM4^2</f>
        <v>#VALUE!</v>
      </c>
      <c r="AXG43" t="e">
        <f>mvarM4^2</f>
        <v>#VALUE!</v>
      </c>
      <c r="AXH43" s="24" t="e">
        <f t="shared" si="558"/>
        <v>#VALUE!</v>
      </c>
      <c r="AXI43" s="24" t="e">
        <f t="shared" si="559"/>
        <v>#VALUE!</v>
      </c>
      <c r="AXJ43" s="24" t="e">
        <f t="shared" si="560"/>
        <v>#VALUE!</v>
      </c>
      <c r="AXK43">
        <v>-1.7641121176483001E-10</v>
      </c>
      <c r="AXL43" t="e">
        <f>bvarHC1^3</f>
        <v>#VALUE!</v>
      </c>
      <c r="AXM43" t="e">
        <f>cvarHC1^3</f>
        <v>#VALUE!</v>
      </c>
      <c r="AXN43" t="e">
        <f>mvarHC1^3</f>
        <v>#VALUE!</v>
      </c>
      <c r="AXO43" s="24" t="e">
        <f t="shared" si="561"/>
        <v>#VALUE!</v>
      </c>
      <c r="AXP43" s="24" t="e">
        <f t="shared" si="562"/>
        <v>#VALUE!</v>
      </c>
      <c r="AXQ43" s="24" t="e">
        <f t="shared" si="563"/>
        <v>#VALUE!</v>
      </c>
      <c r="AXR43">
        <v>-5.5647477313159999E-6</v>
      </c>
      <c r="AXS43" t="e">
        <f>bvarM4^3</f>
        <v>#VALUE!</v>
      </c>
      <c r="AXT43" t="e">
        <f>cvarM4^3</f>
        <v>#VALUE!</v>
      </c>
      <c r="AXU43" t="e">
        <f>mvarM4^3</f>
        <v>#VALUE!</v>
      </c>
      <c r="AXV43" s="24" t="e">
        <f t="shared" si="564"/>
        <v>#VALUE!</v>
      </c>
      <c r="AXW43" s="24" t="e">
        <f t="shared" si="565"/>
        <v>#VALUE!</v>
      </c>
      <c r="AXX43" s="24" t="e">
        <f t="shared" si="566"/>
        <v>#VALUE!</v>
      </c>
      <c r="AXY43">
        <v>1.4260559660733E-8</v>
      </c>
      <c r="AXZ43" t="e">
        <f>bvarHC1^2</f>
        <v>#VALUE!</v>
      </c>
      <c r="AYA43" t="e">
        <f>cvarHC1^2</f>
        <v>#VALUE!</v>
      </c>
      <c r="AYB43" t="e">
        <f>mvarHC1^2</f>
        <v>#VALUE!</v>
      </c>
      <c r="AYC43" s="24" t="e">
        <f t="shared" si="567"/>
        <v>#VALUE!</v>
      </c>
      <c r="AYD43" s="24" t="e">
        <f t="shared" si="568"/>
        <v>#VALUE!</v>
      </c>
      <c r="AYE43" s="24" t="e">
        <f t="shared" si="569"/>
        <v>#VALUE!</v>
      </c>
      <c r="AYF43">
        <v>3.0779731112062E-6</v>
      </c>
      <c r="AYG43" t="e">
        <f>bvarM6*bvarM9</f>
        <v>#VALUE!</v>
      </c>
      <c r="AYH43" t="e">
        <f>cvarM6*cvarM9</f>
        <v>#VALUE!</v>
      </c>
      <c r="AYI43" t="e">
        <f>mvarM6*mvarM9</f>
        <v>#VALUE!</v>
      </c>
      <c r="AYJ43" s="24" t="e">
        <f t="shared" si="570"/>
        <v>#VALUE!</v>
      </c>
      <c r="AYK43" s="24" t="e">
        <f t="shared" si="571"/>
        <v>#VALUE!</v>
      </c>
      <c r="AYL43" s="24" t="e">
        <f t="shared" si="572"/>
        <v>#VALUE!</v>
      </c>
      <c r="AYM43">
        <v>-1.0637768934815999E-11</v>
      </c>
      <c r="AYN43" t="e">
        <f>bvarHC1^3</f>
        <v>#VALUE!</v>
      </c>
      <c r="AYO43" t="e">
        <f>cvarHC1^3</f>
        <v>#VALUE!</v>
      </c>
      <c r="AYP43" t="e">
        <f>mvarHC1^3</f>
        <v>#VALUE!</v>
      </c>
      <c r="AYQ43" s="24" t="e">
        <f t="shared" si="573"/>
        <v>#VALUE!</v>
      </c>
      <c r="AYR43" s="24" t="e">
        <f t="shared" si="574"/>
        <v>#VALUE!</v>
      </c>
      <c r="AYS43" s="24" t="e">
        <f t="shared" si="575"/>
        <v>#VALUE!</v>
      </c>
      <c r="AYT43">
        <v>-967.64740749230998</v>
      </c>
      <c r="AYU43" t="e">
        <f>bvarM1^2</f>
        <v>#VALUE!</v>
      </c>
      <c r="AYV43" t="e">
        <f>cvarM1^2</f>
        <v>#VALUE!</v>
      </c>
      <c r="AYW43" t="e">
        <f>mvarM1^2</f>
        <v>#VALUE!</v>
      </c>
      <c r="AYX43" s="24" t="e">
        <f t="shared" si="576"/>
        <v>#VALUE!</v>
      </c>
      <c r="AYY43" s="24" t="e">
        <f t="shared" si="577"/>
        <v>#VALUE!</v>
      </c>
      <c r="AYZ43" s="24" t="e">
        <f t="shared" si="578"/>
        <v>#VALUE!</v>
      </c>
      <c r="AZA43">
        <v>1.6416071189747999E-2</v>
      </c>
      <c r="AZB43" t="e">
        <f>bvarM2^2</f>
        <v>#VALUE!</v>
      </c>
      <c r="AZC43" t="e">
        <f>cvarM2^2</f>
        <v>#VALUE!</v>
      </c>
      <c r="AZD43" t="e">
        <f>mvarM2^2</f>
        <v>#VALUE!</v>
      </c>
      <c r="AZE43" s="24" t="e">
        <f t="shared" si="579"/>
        <v>#VALUE!</v>
      </c>
      <c r="AZF43" s="24" t="e">
        <f t="shared" si="580"/>
        <v>#VALUE!</v>
      </c>
      <c r="AZG43" s="24" t="e">
        <f t="shared" si="581"/>
        <v>#VALUE!</v>
      </c>
      <c r="AZH43"/>
      <c r="AZI43"/>
      <c r="AZJ43"/>
      <c r="AZK43"/>
      <c r="AZL43" s="24">
        <f t="shared" si="582"/>
        <v>0</v>
      </c>
      <c r="AZM43" s="24">
        <f t="shared" si="583"/>
        <v>0</v>
      </c>
      <c r="AZN43" s="24">
        <f t="shared" si="584"/>
        <v>0</v>
      </c>
      <c r="AZO43">
        <v>3.2345999478625002E-4</v>
      </c>
      <c r="AZP43" t="e">
        <f>bvarM2^2</f>
        <v>#VALUE!</v>
      </c>
      <c r="AZQ43" t="e">
        <f>cvarM2^2</f>
        <v>#VALUE!</v>
      </c>
      <c r="AZR43" t="e">
        <f>mvarM2^2</f>
        <v>#VALUE!</v>
      </c>
      <c r="AZS43" s="24" t="e">
        <f t="shared" si="585"/>
        <v>#VALUE!</v>
      </c>
      <c r="AZT43" s="24" t="e">
        <f t="shared" si="586"/>
        <v>#VALUE!</v>
      </c>
      <c r="AZU43" s="24" t="e">
        <f t="shared" si="587"/>
        <v>#VALUE!</v>
      </c>
      <c r="AZV43">
        <v>-9.1791685741978997E-4</v>
      </c>
      <c r="AZW43" t="e">
        <f>bvarM6*bvarM7</f>
        <v>#VALUE!</v>
      </c>
      <c r="AZX43" t="e">
        <f>cvarM6*cvarM7</f>
        <v>#VALUE!</v>
      </c>
      <c r="AZY43" t="e">
        <f>mvarM6*mvarM7</f>
        <v>#VALUE!</v>
      </c>
      <c r="AZZ43" s="24" t="e">
        <f t="shared" si="588"/>
        <v>#VALUE!</v>
      </c>
      <c r="BAA43" s="24" t="e">
        <f t="shared" si="589"/>
        <v>#VALUE!</v>
      </c>
      <c r="BAB43" s="24" t="e">
        <f t="shared" si="590"/>
        <v>#VALUE!</v>
      </c>
      <c r="BAC43">
        <v>8.3111141643221005E-4</v>
      </c>
      <c r="BAD43" t="e">
        <f>bvarM7^3</f>
        <v>#VALUE!</v>
      </c>
      <c r="BAE43" t="e">
        <f>cvarM7^3</f>
        <v>#VALUE!</v>
      </c>
      <c r="BAF43" t="e">
        <f>mvarM7^3</f>
        <v>#VALUE!</v>
      </c>
      <c r="BAG43" s="24" t="e">
        <f t="shared" si="591"/>
        <v>#VALUE!</v>
      </c>
      <c r="BAH43" s="24" t="e">
        <f t="shared" si="592"/>
        <v>#VALUE!</v>
      </c>
      <c r="BAI43" s="24" t="e">
        <f t="shared" si="593"/>
        <v>#VALUE!</v>
      </c>
      <c r="BAJ43">
        <v>-1.4715179184365E-5</v>
      </c>
      <c r="BAK43" t="e">
        <f>bvarHC2^2</f>
        <v>#VALUE!</v>
      </c>
      <c r="BAL43" t="e">
        <f>cvarHC2^2</f>
        <v>#VALUE!</v>
      </c>
      <c r="BAM43" t="e">
        <f>mvarHC2^2</f>
        <v>#VALUE!</v>
      </c>
      <c r="BAN43" s="24" t="e">
        <f t="shared" si="594"/>
        <v>#VALUE!</v>
      </c>
      <c r="BAO43" s="24" t="e">
        <f t="shared" si="595"/>
        <v>#VALUE!</v>
      </c>
      <c r="BAP43" s="24" t="e">
        <f t="shared" si="596"/>
        <v>#VALUE!</v>
      </c>
      <c r="BAQ43">
        <v>8.2347471816717999E-13</v>
      </c>
      <c r="BAR43" t="e">
        <f>bvarHC1^3</f>
        <v>#VALUE!</v>
      </c>
      <c r="BAS43" t="e">
        <f>cvarHC1^3</f>
        <v>#VALUE!</v>
      </c>
      <c r="BAT43" t="e">
        <f>mvarHC1^3</f>
        <v>#VALUE!</v>
      </c>
      <c r="BAU43" s="24" t="e">
        <f t="shared" si="597"/>
        <v>#VALUE!</v>
      </c>
      <c r="BAV43" s="24" t="e">
        <f t="shared" si="598"/>
        <v>#VALUE!</v>
      </c>
      <c r="BAW43" s="24" t="e">
        <f t="shared" si="599"/>
        <v>#VALUE!</v>
      </c>
      <c r="BAX43">
        <v>-1.1831562426074999E-10</v>
      </c>
      <c r="BAY43" t="e">
        <f>bvarHC1^3</f>
        <v>#VALUE!</v>
      </c>
      <c r="BAZ43" t="e">
        <f>cvarHC1^3</f>
        <v>#VALUE!</v>
      </c>
      <c r="BBA43" t="e">
        <f>mvarHC1^3</f>
        <v>#VALUE!</v>
      </c>
      <c r="BBB43" s="24" t="e">
        <f t="shared" si="600"/>
        <v>#VALUE!</v>
      </c>
      <c r="BBC43" s="24" t="e">
        <f t="shared" si="601"/>
        <v>#VALUE!</v>
      </c>
      <c r="BBD43" s="24" t="e">
        <f t="shared" si="602"/>
        <v>#VALUE!</v>
      </c>
      <c r="BBE43">
        <v>1.4114604927661E-8</v>
      </c>
      <c r="BBF43" t="e">
        <f>bvarHC1^2</f>
        <v>#VALUE!</v>
      </c>
      <c r="BBG43" t="e">
        <f>cvarHC1^2</f>
        <v>#VALUE!</v>
      </c>
      <c r="BBH43" t="e">
        <f>mvarHC1^2</f>
        <v>#VALUE!</v>
      </c>
      <c r="BBI43" s="24" t="e">
        <f t="shared" si="603"/>
        <v>#VALUE!</v>
      </c>
      <c r="BBJ43" s="24" t="e">
        <f t="shared" si="604"/>
        <v>#VALUE!</v>
      </c>
      <c r="BBK43" s="24" t="e">
        <f t="shared" si="605"/>
        <v>#VALUE!</v>
      </c>
      <c r="BBL43">
        <v>-2.2254153358421999E-6</v>
      </c>
      <c r="BBM43" t="e">
        <f>bvarM4*bvarM8</f>
        <v>#VALUE!</v>
      </c>
      <c r="BBN43" t="e">
        <f>cvarM4*cvarM8</f>
        <v>#VALUE!</v>
      </c>
      <c r="BBO43" t="e">
        <f>mvarM4*mvarM8</f>
        <v>#VALUE!</v>
      </c>
      <c r="BBP43" s="24" t="e">
        <f t="shared" si="606"/>
        <v>#VALUE!</v>
      </c>
      <c r="BBQ43" s="24" t="e">
        <f t="shared" si="607"/>
        <v>#VALUE!</v>
      </c>
      <c r="BBR43" s="24" t="e">
        <f t="shared" si="608"/>
        <v>#VALUE!</v>
      </c>
      <c r="BBS43">
        <v>-1.1286615915751001E-3</v>
      </c>
      <c r="BBT43" t="e">
        <f>bvarM9^2</f>
        <v>#VALUE!</v>
      </c>
      <c r="BBU43" t="e">
        <f>cvarM9^2</f>
        <v>#VALUE!</v>
      </c>
      <c r="BBV43" t="e">
        <f>mvarM9^2</f>
        <v>#VALUE!</v>
      </c>
      <c r="BBW43" s="24" t="e">
        <f t="shared" si="609"/>
        <v>#VALUE!</v>
      </c>
      <c r="BBX43" s="24" t="e">
        <f t="shared" si="610"/>
        <v>#VALUE!</v>
      </c>
      <c r="BBY43" s="24" t="e">
        <f t="shared" si="611"/>
        <v>#VALUE!</v>
      </c>
      <c r="BBZ43">
        <v>-3.8371390890365997E-5</v>
      </c>
      <c r="BCA43" t="e">
        <f>bvarM6*bvarM7</f>
        <v>#VALUE!</v>
      </c>
      <c r="BCB43" t="e">
        <f>cvarM6*cvarM7</f>
        <v>#VALUE!</v>
      </c>
      <c r="BCC43" t="e">
        <f>mvarM6*mvarM7</f>
        <v>#VALUE!</v>
      </c>
      <c r="BCD43" s="24" t="e">
        <f t="shared" si="612"/>
        <v>#VALUE!</v>
      </c>
      <c r="BCE43" s="24" t="e">
        <f t="shared" si="613"/>
        <v>#VALUE!</v>
      </c>
      <c r="BCF43" s="24" t="e">
        <f t="shared" si="614"/>
        <v>#VALUE!</v>
      </c>
      <c r="BCG43">
        <v>-3.1832165496008E-5</v>
      </c>
      <c r="BCH43" t="e">
        <f>bvarM7*bvarM8</f>
        <v>#VALUE!</v>
      </c>
      <c r="BCI43" t="e">
        <f>cvarM7*cvarM8</f>
        <v>#VALUE!</v>
      </c>
      <c r="BCJ43" t="e">
        <f>mvarM7*mvarM8</f>
        <v>#VALUE!</v>
      </c>
      <c r="BCK43" s="24" t="e">
        <f t="shared" si="615"/>
        <v>#VALUE!</v>
      </c>
      <c r="BCL43" s="24" t="e">
        <f t="shared" si="616"/>
        <v>#VALUE!</v>
      </c>
      <c r="BCM43" s="24" t="e">
        <f t="shared" si="617"/>
        <v>#VALUE!</v>
      </c>
      <c r="BCN43">
        <v>-1.6397744199953001E-5</v>
      </c>
      <c r="BCO43" t="e">
        <f>bvarM9^3</f>
        <v>#VALUE!</v>
      </c>
      <c r="BCP43" t="e">
        <f>cvarM9^3</f>
        <v>#VALUE!</v>
      </c>
      <c r="BCQ43" t="e">
        <f>mvarM9^3</f>
        <v>#VALUE!</v>
      </c>
      <c r="BCR43" s="24" t="e">
        <f t="shared" si="618"/>
        <v>#VALUE!</v>
      </c>
      <c r="BCS43" s="24" t="e">
        <f t="shared" si="619"/>
        <v>#VALUE!</v>
      </c>
      <c r="BCT43" s="24" t="e">
        <f t="shared" si="620"/>
        <v>#VALUE!</v>
      </c>
      <c r="BCU43">
        <v>2.3310042372407999E-9</v>
      </c>
      <c r="BCV43" t="e">
        <f>bvarHC1^2</f>
        <v>#VALUE!</v>
      </c>
      <c r="BCW43" t="e">
        <f>cvarHC1^2</f>
        <v>#VALUE!</v>
      </c>
      <c r="BCX43" t="e">
        <f>mvarHC1^2</f>
        <v>#VALUE!</v>
      </c>
      <c r="BCY43" s="24" t="e">
        <f t="shared" si="621"/>
        <v>#VALUE!</v>
      </c>
      <c r="BCZ43" s="24" t="e">
        <f t="shared" si="622"/>
        <v>#VALUE!</v>
      </c>
      <c r="BDA43" s="24" t="e">
        <f t="shared" si="623"/>
        <v>#VALUE!</v>
      </c>
      <c r="BDB43">
        <v>-2.2082113158143E-4</v>
      </c>
      <c r="BDC43" t="e">
        <f>bvarM7*bvarM8</f>
        <v>#VALUE!</v>
      </c>
      <c r="BDD43" t="e">
        <f>cvarM7*cvarM8</f>
        <v>#VALUE!</v>
      </c>
      <c r="BDE43" t="e">
        <f>mvarM7*mvarM8</f>
        <v>#VALUE!</v>
      </c>
      <c r="BDF43" s="24" t="e">
        <f t="shared" si="624"/>
        <v>#VALUE!</v>
      </c>
      <c r="BDG43" s="24" t="e">
        <f t="shared" si="625"/>
        <v>#VALUE!</v>
      </c>
      <c r="BDH43" s="24" t="e">
        <f t="shared" si="626"/>
        <v>#VALUE!</v>
      </c>
      <c r="BDI43">
        <v>1.0210625174776999E-3</v>
      </c>
      <c r="BDJ43" t="e">
        <f>bvarM7^3</f>
        <v>#VALUE!</v>
      </c>
      <c r="BDK43" t="e">
        <f>cvarM7^3</f>
        <v>#VALUE!</v>
      </c>
      <c r="BDL43" t="e">
        <f>mvarM7^3</f>
        <v>#VALUE!</v>
      </c>
      <c r="BDM43" s="24" t="e">
        <f t="shared" si="627"/>
        <v>#VALUE!</v>
      </c>
      <c r="BDN43" s="24" t="e">
        <f t="shared" si="628"/>
        <v>#VALUE!</v>
      </c>
      <c r="BDO43" s="24" t="e">
        <f t="shared" si="629"/>
        <v>#VALUE!</v>
      </c>
      <c r="BDP43">
        <v>1.0060046726572001E-4</v>
      </c>
      <c r="BDQ43" t="e">
        <f>bvarM2^2</f>
        <v>#VALUE!</v>
      </c>
      <c r="BDR43" t="e">
        <f>cvarM2^2</f>
        <v>#VALUE!</v>
      </c>
      <c r="BDS43" t="e">
        <f>mvarM2^2</f>
        <v>#VALUE!</v>
      </c>
      <c r="BDT43" s="24" t="e">
        <f t="shared" si="630"/>
        <v>#VALUE!</v>
      </c>
      <c r="BDU43" s="24" t="e">
        <f t="shared" si="631"/>
        <v>#VALUE!</v>
      </c>
      <c r="BDV43" s="24" t="e">
        <f t="shared" si="632"/>
        <v>#VALUE!</v>
      </c>
      <c r="BDW43">
        <v>-2.4909095428292002E-6</v>
      </c>
      <c r="BDX43" t="e">
        <f>bvarM6*bvarM8</f>
        <v>#VALUE!</v>
      </c>
      <c r="BDY43" t="e">
        <f>cvarM6*cvarM8</f>
        <v>#VALUE!</v>
      </c>
      <c r="BDZ43" t="e">
        <f>mvarM6*mvarM8</f>
        <v>#VALUE!</v>
      </c>
      <c r="BEA43" s="24" t="e">
        <f t="shared" si="633"/>
        <v>#VALUE!</v>
      </c>
      <c r="BEB43" s="24" t="e">
        <f t="shared" si="634"/>
        <v>#VALUE!</v>
      </c>
      <c r="BEC43" s="24" t="e">
        <f t="shared" si="635"/>
        <v>#VALUE!</v>
      </c>
      <c r="BED43">
        <v>-4.4087438086940002E-5</v>
      </c>
      <c r="BEE43" t="e">
        <f>bvarM6^3</f>
        <v>#VALUE!</v>
      </c>
      <c r="BEF43" t="e">
        <f>cvarM6^3</f>
        <v>#VALUE!</v>
      </c>
      <c r="BEG43" t="e">
        <f>mvarM6^3</f>
        <v>#VALUE!</v>
      </c>
      <c r="BEH43" s="24" t="e">
        <f t="shared" si="636"/>
        <v>#VALUE!</v>
      </c>
      <c r="BEI43" s="24" t="e">
        <f t="shared" si="637"/>
        <v>#VALUE!</v>
      </c>
      <c r="BEJ43" s="24" t="e">
        <f t="shared" si="638"/>
        <v>#VALUE!</v>
      </c>
      <c r="BEK43">
        <v>4.2576806879844999E-4</v>
      </c>
      <c r="BEL43" t="e">
        <f>bvarM2^2</f>
        <v>#VALUE!</v>
      </c>
      <c r="BEM43" t="e">
        <f>cvarM2^2</f>
        <v>#VALUE!</v>
      </c>
      <c r="BEN43" t="e">
        <f>mvarM2^2</f>
        <v>#VALUE!</v>
      </c>
      <c r="BEO43" s="24" t="e">
        <f t="shared" si="639"/>
        <v>#VALUE!</v>
      </c>
      <c r="BEP43" s="24" t="e">
        <f t="shared" si="640"/>
        <v>#VALUE!</v>
      </c>
      <c r="BEQ43" s="24" t="e">
        <f t="shared" si="641"/>
        <v>#VALUE!</v>
      </c>
      <c r="BER43">
        <v>-8.1270267461255007E-5</v>
      </c>
      <c r="BES43" t="e">
        <f>bvarHC2^2</f>
        <v>#VALUE!</v>
      </c>
      <c r="BET43" t="e">
        <f>cvarHC2^2</f>
        <v>#VALUE!</v>
      </c>
      <c r="BEU43" t="e">
        <f>mvarHC2^2</f>
        <v>#VALUE!</v>
      </c>
      <c r="BEV43" s="24" t="e">
        <f t="shared" si="642"/>
        <v>#VALUE!</v>
      </c>
      <c r="BEW43" s="24" t="e">
        <f t="shared" si="643"/>
        <v>#VALUE!</v>
      </c>
      <c r="BEX43" s="24" t="e">
        <f t="shared" si="644"/>
        <v>#VALUE!</v>
      </c>
      <c r="BEY43">
        <v>-4.0628631888519004E-6</v>
      </c>
      <c r="BEZ43" t="e">
        <f>bvarM4^3</f>
        <v>#VALUE!</v>
      </c>
      <c r="BFA43" t="e">
        <f>cvarM4^3</f>
        <v>#VALUE!</v>
      </c>
      <c r="BFB43" t="e">
        <f>mvarM4^3</f>
        <v>#VALUE!</v>
      </c>
      <c r="BFC43" s="24" t="e">
        <f t="shared" si="645"/>
        <v>#VALUE!</v>
      </c>
      <c r="BFD43" s="24" t="e">
        <f t="shared" si="646"/>
        <v>#VALUE!</v>
      </c>
      <c r="BFE43" s="24" t="e">
        <f t="shared" si="647"/>
        <v>#VALUE!</v>
      </c>
      <c r="BFF43">
        <v>-9.2901123930425001E-4</v>
      </c>
      <c r="BFG43" t="e">
        <f>bvarM8^2</f>
        <v>#VALUE!</v>
      </c>
      <c r="BFH43" t="e">
        <f>cvarM8^2</f>
        <v>#VALUE!</v>
      </c>
      <c r="BFI43" t="e">
        <f>mvarM8^2</f>
        <v>#VALUE!</v>
      </c>
      <c r="BFJ43" s="24" t="e">
        <f t="shared" si="648"/>
        <v>#VALUE!</v>
      </c>
      <c r="BFK43" s="24" t="e">
        <f t="shared" si="649"/>
        <v>#VALUE!</v>
      </c>
      <c r="BFL43" s="24" t="e">
        <f t="shared" si="650"/>
        <v>#VALUE!</v>
      </c>
      <c r="BFM43">
        <v>-5.8030383358430001E-5</v>
      </c>
      <c r="BFN43" t="e">
        <f>bvarM2^3</f>
        <v>#VALUE!</v>
      </c>
      <c r="BFO43" t="e">
        <f>cvarM2^3</f>
        <v>#VALUE!</v>
      </c>
      <c r="BFP43" t="e">
        <f>mvarM2^3</f>
        <v>#VALUE!</v>
      </c>
      <c r="BFQ43" s="24" t="e">
        <f t="shared" si="651"/>
        <v>#VALUE!</v>
      </c>
      <c r="BFR43" s="24" t="e">
        <f t="shared" si="652"/>
        <v>#VALUE!</v>
      </c>
      <c r="BFS43" s="24" t="e">
        <f t="shared" si="653"/>
        <v>#VALUE!</v>
      </c>
      <c r="BFT43">
        <v>2.0272806432113E-3</v>
      </c>
      <c r="BFU43" t="e">
        <f>bvarM2^2</f>
        <v>#VALUE!</v>
      </c>
      <c r="BFV43" t="e">
        <f>cvarM2^2</f>
        <v>#VALUE!</v>
      </c>
      <c r="BFW43" t="e">
        <f>mvarM2^2</f>
        <v>#VALUE!</v>
      </c>
      <c r="BFX43" s="24" t="e">
        <f t="shared" si="654"/>
        <v>#VALUE!</v>
      </c>
      <c r="BFY43" s="24" t="e">
        <f t="shared" si="655"/>
        <v>#VALUE!</v>
      </c>
      <c r="BFZ43" s="24" t="e">
        <f t="shared" si="656"/>
        <v>#VALUE!</v>
      </c>
      <c r="BGA43"/>
      <c r="BGB43"/>
      <c r="BGC43"/>
      <c r="BGD43"/>
      <c r="BGE43" s="24">
        <f t="shared" si="657"/>
        <v>0</v>
      </c>
      <c r="BGF43" s="24">
        <f t="shared" si="658"/>
        <v>0</v>
      </c>
      <c r="BGG43" s="24">
        <f t="shared" si="659"/>
        <v>0</v>
      </c>
      <c r="BGH43">
        <v>4.3112748478943002E-4</v>
      </c>
      <c r="BGI43" t="e">
        <f>bvarM6^2</f>
        <v>#VALUE!</v>
      </c>
      <c r="BGJ43" t="e">
        <f>cvarM6^2</f>
        <v>#VALUE!</v>
      </c>
      <c r="BGK43" t="e">
        <f>mvarM6^2</f>
        <v>#VALUE!</v>
      </c>
      <c r="BGL43" s="24" t="e">
        <f t="shared" si="660"/>
        <v>#VALUE!</v>
      </c>
      <c r="BGM43" s="24" t="e">
        <f t="shared" si="661"/>
        <v>#VALUE!</v>
      </c>
      <c r="BGN43" s="24" t="e">
        <f t="shared" si="662"/>
        <v>#VALUE!</v>
      </c>
      <c r="BGO43">
        <v>-5.6412913671673002E-5</v>
      </c>
      <c r="BGP43" t="e">
        <f>bvarM4*bvarM7</f>
        <v>#VALUE!</v>
      </c>
      <c r="BGQ43" t="e">
        <f>cvarM4*cvarM7</f>
        <v>#VALUE!</v>
      </c>
      <c r="BGR43" t="e">
        <f>mvarM4*mvarM7</f>
        <v>#VALUE!</v>
      </c>
      <c r="BGS43" s="24" t="e">
        <f t="shared" si="663"/>
        <v>#VALUE!</v>
      </c>
      <c r="BGT43" s="24" t="e">
        <f t="shared" si="664"/>
        <v>#VALUE!</v>
      </c>
      <c r="BGU43" s="24" t="e">
        <f t="shared" si="665"/>
        <v>#VALUE!</v>
      </c>
      <c r="BGV43">
        <v>4.9980573630982003E-8</v>
      </c>
      <c r="BGW43" t="e">
        <f>bvarM7^3</f>
        <v>#VALUE!</v>
      </c>
      <c r="BGX43" t="e">
        <f>cvarM7^3</f>
        <v>#VALUE!</v>
      </c>
      <c r="BGY43" t="e">
        <f>mvarM7^3</f>
        <v>#VALUE!</v>
      </c>
      <c r="BGZ43" s="24" t="e">
        <f t="shared" si="666"/>
        <v>#VALUE!</v>
      </c>
      <c r="BHA43" s="24" t="e">
        <f t="shared" si="667"/>
        <v>#VALUE!</v>
      </c>
      <c r="BHB43" s="24" t="e">
        <f t="shared" si="668"/>
        <v>#VALUE!</v>
      </c>
      <c r="BHC43">
        <v>-5.6895915959004997E-5</v>
      </c>
      <c r="BHD43" t="e">
        <f>bvarM3^2</f>
        <v>#VALUE!</v>
      </c>
      <c r="BHE43" t="e">
        <f>cvarM3^2</f>
        <v>#VALUE!</v>
      </c>
      <c r="BHF43" t="e">
        <f>mvarM3^2</f>
        <v>#VALUE!</v>
      </c>
      <c r="BHG43" s="24" t="e">
        <f t="shared" si="669"/>
        <v>#VALUE!</v>
      </c>
      <c r="BHH43" s="24" t="e">
        <f t="shared" si="670"/>
        <v>#VALUE!</v>
      </c>
      <c r="BHI43" s="24" t="e">
        <f t="shared" si="671"/>
        <v>#VALUE!</v>
      </c>
      <c r="BHJ43">
        <v>2.1591913840972999E-3</v>
      </c>
      <c r="BHK43" t="e">
        <f>bvarM2^2</f>
        <v>#VALUE!</v>
      </c>
      <c r="BHL43" t="e">
        <f>cvarM2^2</f>
        <v>#VALUE!</v>
      </c>
      <c r="BHM43" t="e">
        <f>mvarM2^2</f>
        <v>#VALUE!</v>
      </c>
      <c r="BHN43" s="24" t="e">
        <f t="shared" si="672"/>
        <v>#VALUE!</v>
      </c>
      <c r="BHO43" s="24" t="e">
        <f t="shared" si="673"/>
        <v>#VALUE!</v>
      </c>
      <c r="BHP43" s="24" t="e">
        <f t="shared" si="674"/>
        <v>#VALUE!</v>
      </c>
      <c r="BHU43" s="24">
        <f t="shared" si="675"/>
        <v>0</v>
      </c>
      <c r="BHV43" s="24">
        <f t="shared" si="676"/>
        <v>0</v>
      </c>
      <c r="BHW43" s="24">
        <f t="shared" si="677"/>
        <v>0</v>
      </c>
      <c r="BHX43">
        <v>7.1002229792043001E-5</v>
      </c>
      <c r="BHY43" t="e">
        <f>bvarM4^2</f>
        <v>#VALUE!</v>
      </c>
      <c r="BHZ43" t="e">
        <f>cvarM4^2</f>
        <v>#VALUE!</v>
      </c>
      <c r="BIA43" t="e">
        <f>mvarM4^2</f>
        <v>#VALUE!</v>
      </c>
      <c r="BIB43" s="24" t="e">
        <f t="shared" si="678"/>
        <v>#VALUE!</v>
      </c>
      <c r="BIC43" s="24" t="e">
        <f t="shared" si="679"/>
        <v>#VALUE!</v>
      </c>
      <c r="BID43" s="24" t="e">
        <f t="shared" si="680"/>
        <v>#VALUE!</v>
      </c>
      <c r="BIE43">
        <v>-7.6601777933997006E-6</v>
      </c>
      <c r="BIF43" t="e">
        <f>bvarM3*bvarM6</f>
        <v>#VALUE!</v>
      </c>
      <c r="BIG43" t="e">
        <f>cvarM3*cvarM6</f>
        <v>#VALUE!</v>
      </c>
      <c r="BIH43" t="e">
        <f>mvarM3*mvarM6</f>
        <v>#VALUE!</v>
      </c>
      <c r="BII43" s="24" t="e">
        <f t="shared" si="681"/>
        <v>#VALUE!</v>
      </c>
      <c r="BIJ43" s="24" t="e">
        <f t="shared" si="682"/>
        <v>#VALUE!</v>
      </c>
      <c r="BIK43" s="24" t="e">
        <f t="shared" si="683"/>
        <v>#VALUE!</v>
      </c>
      <c r="BIL43">
        <v>-2763.8532230481001</v>
      </c>
      <c r="BIM43" t="e">
        <f>bvarM1^3</f>
        <v>#VALUE!</v>
      </c>
      <c r="BIN43" t="e">
        <f>cvarM1^3</f>
        <v>#VALUE!</v>
      </c>
      <c r="BIO43" t="e">
        <f>mvarM1^3</f>
        <v>#VALUE!</v>
      </c>
      <c r="BIP43" s="24" t="e">
        <f t="shared" si="684"/>
        <v>#VALUE!</v>
      </c>
      <c r="BIQ43" s="24" t="e">
        <f t="shared" si="685"/>
        <v>#VALUE!</v>
      </c>
      <c r="BIR43" s="24" t="e">
        <f t="shared" si="686"/>
        <v>#VALUE!</v>
      </c>
      <c r="BIS43">
        <v>-2.8858012600682E-6</v>
      </c>
      <c r="BIT43" t="e">
        <f>bvarM4^3</f>
        <v>#VALUE!</v>
      </c>
      <c r="BIU43" t="e">
        <f>cvarM4^3</f>
        <v>#VALUE!</v>
      </c>
      <c r="BIV43" t="e">
        <f>mvarM4^3</f>
        <v>#VALUE!</v>
      </c>
      <c r="BIW43" s="24" t="e">
        <f t="shared" si="687"/>
        <v>#VALUE!</v>
      </c>
      <c r="BIX43" s="24" t="e">
        <f t="shared" si="688"/>
        <v>#VALUE!</v>
      </c>
      <c r="BIY43" s="24" t="e">
        <f t="shared" si="689"/>
        <v>#VALUE!</v>
      </c>
      <c r="BIZ43">
        <v>4.6391322433421E-4</v>
      </c>
      <c r="BJA43" t="e">
        <f>bvarM4^2</f>
        <v>#VALUE!</v>
      </c>
      <c r="BJB43" t="e">
        <f>cvarM4^2</f>
        <v>#VALUE!</v>
      </c>
      <c r="BJC43" t="e">
        <f>mvarM4^2</f>
        <v>#VALUE!</v>
      </c>
      <c r="BJD43" s="24" t="e">
        <f t="shared" si="690"/>
        <v>#VALUE!</v>
      </c>
      <c r="BJE43" s="24" t="e">
        <f t="shared" si="691"/>
        <v>#VALUE!</v>
      </c>
      <c r="BJF43" s="24" t="e">
        <f t="shared" si="692"/>
        <v>#VALUE!</v>
      </c>
      <c r="BJK43" s="24">
        <f t="shared" si="693"/>
        <v>0</v>
      </c>
      <c r="BJL43" s="24">
        <f t="shared" si="694"/>
        <v>0</v>
      </c>
      <c r="BJM43" s="24">
        <f t="shared" si="695"/>
        <v>0</v>
      </c>
      <c r="BJN43">
        <v>-2.0301048273938999E-5</v>
      </c>
      <c r="BJO43" t="e">
        <f>bvarM6^3</f>
        <v>#VALUE!</v>
      </c>
      <c r="BJP43" t="e">
        <f>cvarM6^3</f>
        <v>#VALUE!</v>
      </c>
      <c r="BJQ43" t="e">
        <f>mvarM6^3</f>
        <v>#VALUE!</v>
      </c>
      <c r="BJR43" s="24" t="e">
        <f t="shared" si="696"/>
        <v>#VALUE!</v>
      </c>
      <c r="BJS43" s="24" t="e">
        <f t="shared" si="697"/>
        <v>#VALUE!</v>
      </c>
      <c r="BJT43" s="24" t="e">
        <f t="shared" si="698"/>
        <v>#VALUE!</v>
      </c>
      <c r="BJU43">
        <v>-5.9804361172930998E-5</v>
      </c>
      <c r="BJV43" t="e">
        <f>bvarM4*bvarM7</f>
        <v>#VALUE!</v>
      </c>
      <c r="BJW43" t="e">
        <f>cvarM4*cvarM7</f>
        <v>#VALUE!</v>
      </c>
      <c r="BJX43" t="e">
        <f>mvarM4*mvarM7</f>
        <v>#VALUE!</v>
      </c>
      <c r="BJY43" s="24" t="e">
        <f t="shared" si="699"/>
        <v>#VALUE!</v>
      </c>
      <c r="BJZ43" s="24" t="e">
        <f t="shared" si="700"/>
        <v>#VALUE!</v>
      </c>
      <c r="BKA43" s="24" t="e">
        <f t="shared" si="701"/>
        <v>#VALUE!</v>
      </c>
      <c r="BKB43">
        <v>2.3760313905907001E-8</v>
      </c>
      <c r="BKC43" t="e">
        <f>bvarM7^3</f>
        <v>#VALUE!</v>
      </c>
      <c r="BKD43" t="e">
        <f>cvarM7^3</f>
        <v>#VALUE!</v>
      </c>
      <c r="BKE43" t="e">
        <f>mvarM7^3</f>
        <v>#VALUE!</v>
      </c>
      <c r="BKF43" s="24" t="e">
        <f t="shared" si="702"/>
        <v>#VALUE!</v>
      </c>
      <c r="BKG43" s="24" t="e">
        <f t="shared" si="703"/>
        <v>#VALUE!</v>
      </c>
      <c r="BKH43" s="24" t="e">
        <f t="shared" si="704"/>
        <v>#VALUE!</v>
      </c>
      <c r="BKI43">
        <v>8.8261235770158999E-5</v>
      </c>
      <c r="BKJ43" t="e">
        <f>bvarM6^2</f>
        <v>#VALUE!</v>
      </c>
      <c r="BKK43" t="e">
        <f>cvarM6^2</f>
        <v>#VALUE!</v>
      </c>
      <c r="BKL43" t="e">
        <f>mvarM6^2</f>
        <v>#VALUE!</v>
      </c>
      <c r="BKM43" s="24" t="e">
        <f t="shared" si="705"/>
        <v>#VALUE!</v>
      </c>
      <c r="BKN43" s="24" t="e">
        <f t="shared" si="706"/>
        <v>#VALUE!</v>
      </c>
      <c r="BKO43" s="24" t="e">
        <f t="shared" si="707"/>
        <v>#VALUE!</v>
      </c>
      <c r="BKP43">
        <v>6.9039842551608E-4</v>
      </c>
      <c r="BKQ43" t="e">
        <f>bvarM6^2</f>
        <v>#VALUE!</v>
      </c>
      <c r="BKR43" t="e">
        <f>cvarM6^2</f>
        <v>#VALUE!</v>
      </c>
      <c r="BKS43" t="e">
        <f>mvarM6^2</f>
        <v>#VALUE!</v>
      </c>
      <c r="BKT43" s="24" t="e">
        <f t="shared" si="708"/>
        <v>#VALUE!</v>
      </c>
      <c r="BKU43" s="24" t="e">
        <f t="shared" si="709"/>
        <v>#VALUE!</v>
      </c>
      <c r="BKV43" s="24" t="e">
        <f t="shared" si="710"/>
        <v>#VALUE!</v>
      </c>
      <c r="BKW43"/>
      <c r="BKX43"/>
      <c r="BKY43"/>
      <c r="BKZ43"/>
      <c r="BLA43" s="24">
        <f t="shared" si="711"/>
        <v>0</v>
      </c>
      <c r="BLB43" s="24">
        <f t="shared" si="712"/>
        <v>0</v>
      </c>
      <c r="BLC43" s="24">
        <f t="shared" si="713"/>
        <v>0</v>
      </c>
      <c r="BLD43">
        <v>-1.5090686434032001E-5</v>
      </c>
      <c r="BLE43" t="e">
        <f>bvarM6^3</f>
        <v>#VALUE!</v>
      </c>
      <c r="BLF43" t="e">
        <f>cvarM6^3</f>
        <v>#VALUE!</v>
      </c>
      <c r="BLG43" t="e">
        <f>mvarM6^3</f>
        <v>#VALUE!</v>
      </c>
      <c r="BLH43" s="24" t="e">
        <f t="shared" si="714"/>
        <v>#VALUE!</v>
      </c>
      <c r="BLI43" s="24" t="e">
        <f t="shared" si="715"/>
        <v>#VALUE!</v>
      </c>
      <c r="BLJ43" s="24" t="e">
        <f t="shared" si="716"/>
        <v>#VALUE!</v>
      </c>
      <c r="BLK43">
        <v>-6.2399203945630996E-5</v>
      </c>
      <c r="BLL43" t="e">
        <f>bvarM6*bvarM7</f>
        <v>#VALUE!</v>
      </c>
      <c r="BLM43" t="e">
        <f>cvarM6*cvarM7</f>
        <v>#VALUE!</v>
      </c>
      <c r="BLN43" t="e">
        <f>mvarM6*mvarM7</f>
        <v>#VALUE!</v>
      </c>
      <c r="BLO43" s="24" t="e">
        <f t="shared" si="717"/>
        <v>#VALUE!</v>
      </c>
      <c r="BLP43" s="24" t="e">
        <f t="shared" si="718"/>
        <v>#VALUE!</v>
      </c>
      <c r="BLQ43" s="24" t="e">
        <f t="shared" si="719"/>
        <v>#VALUE!</v>
      </c>
      <c r="BLR43">
        <v>4.3246270803603997E-9</v>
      </c>
      <c r="BLS43" t="e">
        <f>bvarM4^2</f>
        <v>#VALUE!</v>
      </c>
      <c r="BLT43" t="e">
        <f>cvarM4^2</f>
        <v>#VALUE!</v>
      </c>
      <c r="BLU43" t="e">
        <f>mvarM4^2</f>
        <v>#VALUE!</v>
      </c>
      <c r="BLV43" s="24" t="e">
        <f t="shared" si="720"/>
        <v>#VALUE!</v>
      </c>
      <c r="BLW43" s="24" t="e">
        <f t="shared" si="721"/>
        <v>#VALUE!</v>
      </c>
      <c r="BLX43" s="24" t="e">
        <f t="shared" si="722"/>
        <v>#VALUE!</v>
      </c>
      <c r="BLY43">
        <v>1.6951179924837999E-6</v>
      </c>
      <c r="BLZ43" t="e">
        <f>bvarM3^3</f>
        <v>#VALUE!</v>
      </c>
      <c r="BMA43" t="e">
        <f>cvarM3^3</f>
        <v>#VALUE!</v>
      </c>
      <c r="BMB43" t="e">
        <f>mvarM3^3</f>
        <v>#VALUE!</v>
      </c>
      <c r="BMC43" s="24" t="e">
        <f t="shared" si="723"/>
        <v>#VALUE!</v>
      </c>
      <c r="BMD43" s="24" t="e">
        <f t="shared" si="724"/>
        <v>#VALUE!</v>
      </c>
      <c r="BME43" s="24" t="e">
        <f t="shared" si="725"/>
        <v>#VALUE!</v>
      </c>
      <c r="BMF43">
        <v>-2.4755768786278E-4</v>
      </c>
      <c r="BMG43" t="e">
        <f>bvarM3^2</f>
        <v>#VALUE!</v>
      </c>
      <c r="BMH43" t="e">
        <f>cvarM3^2</f>
        <v>#VALUE!</v>
      </c>
      <c r="BMI43" t="e">
        <f>mvarM3^2</f>
        <v>#VALUE!</v>
      </c>
      <c r="BMJ43" s="24" t="e">
        <f t="shared" si="726"/>
        <v>#VALUE!</v>
      </c>
      <c r="BMK43" s="24" t="e">
        <f t="shared" si="727"/>
        <v>#VALUE!</v>
      </c>
      <c r="BML43" s="24" t="e">
        <f t="shared" si="728"/>
        <v>#VALUE!</v>
      </c>
      <c r="BMQ43" s="24">
        <f t="shared" si="729"/>
        <v>0</v>
      </c>
      <c r="BMR43" s="24">
        <f t="shared" si="730"/>
        <v>0</v>
      </c>
      <c r="BMS43" s="24">
        <f t="shared" si="731"/>
        <v>0</v>
      </c>
      <c r="BMT43">
        <v>2.7128506805862999E-8</v>
      </c>
      <c r="BMU43" t="e">
        <f>bvarM4^3</f>
        <v>#VALUE!</v>
      </c>
      <c r="BMV43" t="e">
        <f>cvarM4^3</f>
        <v>#VALUE!</v>
      </c>
      <c r="BMW43" t="e">
        <f>mvarM4^3</f>
        <v>#VALUE!</v>
      </c>
      <c r="BMX43" s="24" t="e">
        <f t="shared" si="732"/>
        <v>#VALUE!</v>
      </c>
      <c r="BMY43" s="24" t="e">
        <f t="shared" si="733"/>
        <v>#VALUE!</v>
      </c>
      <c r="BMZ43" s="24" t="e">
        <f t="shared" si="734"/>
        <v>#VALUE!</v>
      </c>
      <c r="BNA43">
        <v>-7.5645641189155994E-5</v>
      </c>
      <c r="BNB43" t="e">
        <f>bvarM4*bvarM7</f>
        <v>#VALUE!</v>
      </c>
      <c r="BNC43" t="e">
        <f>cvarM4*cvarM7</f>
        <v>#VALUE!</v>
      </c>
      <c r="BND43" t="e">
        <f>mvarM4*mvarM7</f>
        <v>#VALUE!</v>
      </c>
      <c r="BNE43" s="24" t="e">
        <f t="shared" si="735"/>
        <v>#VALUE!</v>
      </c>
      <c r="BNF43" s="24" t="e">
        <f t="shared" si="736"/>
        <v>#VALUE!</v>
      </c>
      <c r="BNG43" s="24" t="e">
        <f t="shared" si="737"/>
        <v>#VALUE!</v>
      </c>
      <c r="BNH43">
        <v>-4.8207846121529004E-16</v>
      </c>
      <c r="BNI43" t="e">
        <f>bvarHC1^3</f>
        <v>#VALUE!</v>
      </c>
      <c r="BNJ43" t="e">
        <f>cvarHC1^3</f>
        <v>#VALUE!</v>
      </c>
      <c r="BNK43" t="e">
        <f>mvarHC1^3</f>
        <v>#VALUE!</v>
      </c>
      <c r="BNL43" s="24" t="e">
        <f t="shared" si="738"/>
        <v>#VALUE!</v>
      </c>
      <c r="BNM43" s="24" t="e">
        <f t="shared" si="739"/>
        <v>#VALUE!</v>
      </c>
      <c r="BNN43" s="24" t="e">
        <f t="shared" si="740"/>
        <v>#VALUE!</v>
      </c>
      <c r="BNO43"/>
      <c r="BNP43"/>
      <c r="BNQ43"/>
      <c r="BNR43"/>
      <c r="BNS43" s="24">
        <f t="shared" si="741"/>
        <v>0</v>
      </c>
      <c r="BNT43" s="24">
        <f t="shared" si="742"/>
        <v>0</v>
      </c>
      <c r="BNU43" s="24">
        <f t="shared" si="743"/>
        <v>0</v>
      </c>
      <c r="BNV43">
        <v>-3.3666119090057999E-4</v>
      </c>
      <c r="BNW43" t="e">
        <f>bvarM3^2</f>
        <v>#VALUE!</v>
      </c>
      <c r="BNX43" t="e">
        <f>cvarM3^2</f>
        <v>#VALUE!</v>
      </c>
      <c r="BNY43" t="e">
        <f>mvarM3^2</f>
        <v>#VALUE!</v>
      </c>
      <c r="BNZ43" s="24" t="e">
        <f t="shared" si="744"/>
        <v>#VALUE!</v>
      </c>
      <c r="BOA43" s="24" t="e">
        <f t="shared" si="745"/>
        <v>#VALUE!</v>
      </c>
      <c r="BOB43" s="24" t="e">
        <f t="shared" si="746"/>
        <v>#VALUE!</v>
      </c>
      <c r="BOC43"/>
      <c r="BOD43"/>
      <c r="BOE43"/>
      <c r="BOF43"/>
      <c r="BOG43" s="24">
        <f t="shared" si="747"/>
        <v>0</v>
      </c>
      <c r="BOH43" s="24">
        <f t="shared" si="748"/>
        <v>0</v>
      </c>
      <c r="BOI43" s="24">
        <f t="shared" si="749"/>
        <v>0</v>
      </c>
      <c r="BOJ43">
        <v>-3.1007958050794999E-8</v>
      </c>
      <c r="BOK43" t="e">
        <f>bvarM3^3</f>
        <v>#VALUE!</v>
      </c>
      <c r="BOL43" t="e">
        <f>cvarM3^3</f>
        <v>#VALUE!</v>
      </c>
      <c r="BOM43" t="e">
        <f>mvarM3^3</f>
        <v>#VALUE!</v>
      </c>
      <c r="BON43" s="24" t="e">
        <f t="shared" si="750"/>
        <v>#VALUE!</v>
      </c>
      <c r="BOO43" s="24" t="e">
        <f t="shared" si="751"/>
        <v>#VALUE!</v>
      </c>
      <c r="BOP43" s="24" t="e">
        <f t="shared" si="752"/>
        <v>#VALUE!</v>
      </c>
      <c r="BOQ43">
        <v>-2.2651130138297E-4</v>
      </c>
      <c r="BOR43" t="e">
        <f>bvarM6*bvarM7</f>
        <v>#VALUE!</v>
      </c>
      <c r="BOS43" t="e">
        <f>cvarM6*cvarM7</f>
        <v>#VALUE!</v>
      </c>
      <c r="BOT43" t="e">
        <f>mvarM6*mvarM7</f>
        <v>#VALUE!</v>
      </c>
      <c r="BOU43" s="24" t="e">
        <f t="shared" si="753"/>
        <v>#VALUE!</v>
      </c>
      <c r="BOV43" s="24" t="e">
        <f t="shared" si="754"/>
        <v>#VALUE!</v>
      </c>
      <c r="BOW43" s="24" t="e">
        <f t="shared" si="755"/>
        <v>#VALUE!</v>
      </c>
      <c r="BOX43"/>
      <c r="BOY43"/>
      <c r="BOZ43"/>
      <c r="BPA43"/>
      <c r="BPB43" s="24">
        <f t="shared" si="756"/>
        <v>0</v>
      </c>
      <c r="BPC43" s="24">
        <f t="shared" si="757"/>
        <v>0</v>
      </c>
      <c r="BPD43" s="24">
        <f t="shared" si="758"/>
        <v>0</v>
      </c>
      <c r="BPI43" s="24">
        <f t="shared" si="759"/>
        <v>0</v>
      </c>
      <c r="BPJ43" s="24">
        <f t="shared" si="760"/>
        <v>0</v>
      </c>
      <c r="BPK43" s="24">
        <f t="shared" si="761"/>
        <v>0</v>
      </c>
      <c r="BPP43" s="24">
        <f t="shared" si="762"/>
        <v>0</v>
      </c>
      <c r="BPQ43" s="24">
        <f t="shared" si="763"/>
        <v>0</v>
      </c>
      <c r="BPR43" s="24">
        <f t="shared" si="764"/>
        <v>0</v>
      </c>
      <c r="BPW43" s="24">
        <f t="shared" si="765"/>
        <v>0</v>
      </c>
      <c r="BPX43" s="24">
        <f t="shared" si="766"/>
        <v>0</v>
      </c>
      <c r="BPY43" s="24">
        <f t="shared" si="767"/>
        <v>0</v>
      </c>
      <c r="BQD43" s="24">
        <f t="shared" si="768"/>
        <v>0</v>
      </c>
      <c r="BQE43" s="24">
        <f t="shared" si="769"/>
        <v>0</v>
      </c>
      <c r="BQF43" s="24">
        <f t="shared" si="770"/>
        <v>0</v>
      </c>
      <c r="BQG43">
        <v>-1.5839508511049001E-6</v>
      </c>
      <c r="BQH43" t="e">
        <f>bvarM9^3</f>
        <v>#VALUE!</v>
      </c>
      <c r="BQI43" t="e">
        <f>cvarM9^3</f>
        <v>#VALUE!</v>
      </c>
      <c r="BQJ43" t="e">
        <f>mvarM9^3</f>
        <v>#VALUE!</v>
      </c>
      <c r="BQK43" s="24" t="e">
        <f t="shared" si="771"/>
        <v>#VALUE!</v>
      </c>
      <c r="BQL43" s="24" t="e">
        <f t="shared" si="772"/>
        <v>#VALUE!</v>
      </c>
      <c r="BQM43" s="24" t="e">
        <f t="shared" si="773"/>
        <v>#VALUE!</v>
      </c>
      <c r="BQR43" s="24">
        <f t="shared" si="774"/>
        <v>0</v>
      </c>
      <c r="BQS43" s="24">
        <f t="shared" si="775"/>
        <v>0</v>
      </c>
      <c r="BQT43" s="24">
        <f t="shared" si="776"/>
        <v>0</v>
      </c>
      <c r="BQY43" s="24">
        <f t="shared" si="777"/>
        <v>0</v>
      </c>
      <c r="BQZ43" s="24">
        <f t="shared" si="778"/>
        <v>0</v>
      </c>
      <c r="BRA43" s="24">
        <f t="shared" si="779"/>
        <v>0</v>
      </c>
      <c r="BRF43" s="24">
        <f t="shared" si="780"/>
        <v>0</v>
      </c>
      <c r="BRG43" s="24">
        <f t="shared" si="781"/>
        <v>0</v>
      </c>
      <c r="BRH43" s="24">
        <f t="shared" si="782"/>
        <v>0</v>
      </c>
      <c r="BRM43" s="24">
        <f t="shared" si="783"/>
        <v>0</v>
      </c>
      <c r="BRN43" s="24">
        <f t="shared" si="784"/>
        <v>0</v>
      </c>
      <c r="BRO43" s="24">
        <f t="shared" si="785"/>
        <v>0</v>
      </c>
      <c r="BRT43" s="24">
        <f t="shared" si="786"/>
        <v>0</v>
      </c>
      <c r="BRU43" s="24">
        <f t="shared" si="787"/>
        <v>0</v>
      </c>
      <c r="BRV43" s="24">
        <f t="shared" si="788"/>
        <v>0</v>
      </c>
      <c r="BRW43">
        <v>5.3993995066862999E-4</v>
      </c>
      <c r="BRX43" t="e">
        <f>bvarM7^3</f>
        <v>#VALUE!</v>
      </c>
      <c r="BRY43" t="e">
        <f>cvarM7^3</f>
        <v>#VALUE!</v>
      </c>
      <c r="BRZ43" t="e">
        <f>mvarM7^3</f>
        <v>#VALUE!</v>
      </c>
      <c r="BSA43" s="24" t="e">
        <f t="shared" si="789"/>
        <v>#VALUE!</v>
      </c>
      <c r="BSB43" s="24" t="e">
        <f t="shared" si="790"/>
        <v>#VALUE!</v>
      </c>
      <c r="BSC43" s="24" t="e">
        <f t="shared" si="791"/>
        <v>#VALUE!</v>
      </c>
      <c r="BSD43">
        <v>-2.4875588386417001E-11</v>
      </c>
      <c r="BSE43" t="e">
        <f>bvarM4^3</f>
        <v>#VALUE!</v>
      </c>
      <c r="BSF43" t="e">
        <f>cvarM4^3</f>
        <v>#VALUE!</v>
      </c>
      <c r="BSG43" t="e">
        <f>mvarM4^3</f>
        <v>#VALUE!</v>
      </c>
      <c r="BSH43" s="24" t="e">
        <f t="shared" si="792"/>
        <v>#VALUE!</v>
      </c>
      <c r="BSI43" s="24" t="e">
        <f t="shared" si="793"/>
        <v>#VALUE!</v>
      </c>
      <c r="BSJ43" s="24" t="e">
        <f t="shared" si="794"/>
        <v>#VALUE!</v>
      </c>
      <c r="BSO43" s="24">
        <f t="shared" si="795"/>
        <v>0</v>
      </c>
      <c r="BSP43" s="24">
        <f t="shared" si="796"/>
        <v>0</v>
      </c>
      <c r="BSQ43" s="24">
        <f t="shared" si="797"/>
        <v>0</v>
      </c>
      <c r="BSV43" s="24">
        <f t="shared" si="798"/>
        <v>0</v>
      </c>
      <c r="BSW43" s="24">
        <f t="shared" si="799"/>
        <v>0</v>
      </c>
      <c r="BSX43" s="24">
        <f t="shared" si="800"/>
        <v>0</v>
      </c>
      <c r="BTC43" s="24">
        <f t="shared" si="801"/>
        <v>0</v>
      </c>
      <c r="BTD43" s="24">
        <f t="shared" si="802"/>
        <v>0</v>
      </c>
      <c r="BTE43" s="24">
        <f t="shared" si="803"/>
        <v>0</v>
      </c>
      <c r="BTJ43" s="24">
        <f t="shared" si="804"/>
        <v>0</v>
      </c>
      <c r="BTK43" s="24">
        <f t="shared" si="805"/>
        <v>0</v>
      </c>
      <c r="BTL43" s="24">
        <f t="shared" si="806"/>
        <v>0</v>
      </c>
      <c r="BTQ43" s="24">
        <f t="shared" si="807"/>
        <v>0</v>
      </c>
      <c r="BTR43" s="24">
        <f t="shared" si="808"/>
        <v>0</v>
      </c>
      <c r="BTS43" s="24">
        <f t="shared" si="809"/>
        <v>0</v>
      </c>
      <c r="BTX43" s="24">
        <f t="shared" si="810"/>
        <v>0</v>
      </c>
      <c r="BTY43" s="24">
        <f t="shared" si="811"/>
        <v>0</v>
      </c>
      <c r="BTZ43" s="24">
        <f t="shared" si="812"/>
        <v>0</v>
      </c>
      <c r="BUE43" s="24">
        <f t="shared" si="813"/>
        <v>0</v>
      </c>
      <c r="BUF43" s="24">
        <f t="shared" si="814"/>
        <v>0</v>
      </c>
      <c r="BUG43" s="24">
        <f t="shared" si="815"/>
        <v>0</v>
      </c>
      <c r="BUL43" s="24">
        <f t="shared" si="816"/>
        <v>0</v>
      </c>
      <c r="BUM43" s="24">
        <f t="shared" si="817"/>
        <v>0</v>
      </c>
      <c r="BUN43" s="24">
        <f t="shared" si="818"/>
        <v>0</v>
      </c>
      <c r="BUS43" s="24">
        <f t="shared" si="819"/>
        <v>0</v>
      </c>
      <c r="BUT43" s="24">
        <f t="shared" si="820"/>
        <v>0</v>
      </c>
      <c r="BUU43" s="24">
        <f t="shared" si="821"/>
        <v>0</v>
      </c>
      <c r="BUZ43" s="24">
        <f t="shared" si="822"/>
        <v>0</v>
      </c>
      <c r="BVA43" s="24">
        <f t="shared" si="823"/>
        <v>0</v>
      </c>
      <c r="BVB43" s="24">
        <f t="shared" si="824"/>
        <v>0</v>
      </c>
      <c r="BVG43" s="24">
        <f t="shared" si="825"/>
        <v>0</v>
      </c>
      <c r="BVH43" s="24">
        <f t="shared" si="826"/>
        <v>0</v>
      </c>
      <c r="BVI43" s="24">
        <f t="shared" si="827"/>
        <v>0</v>
      </c>
      <c r="BVJ43">
        <v>5.1003798756485998E-8</v>
      </c>
      <c r="BVK43" t="e">
        <f>bvarM7^3</f>
        <v>#VALUE!</v>
      </c>
      <c r="BVL43" t="e">
        <f>cvarM7^3</f>
        <v>#VALUE!</v>
      </c>
      <c r="BVM43" t="e">
        <f>mvarM7^3</f>
        <v>#VALUE!</v>
      </c>
      <c r="BVN43" s="24" t="e">
        <f t="shared" si="828"/>
        <v>#VALUE!</v>
      </c>
      <c r="BVO43" s="24" t="e">
        <f t="shared" si="829"/>
        <v>#VALUE!</v>
      </c>
      <c r="BVP43" s="24" t="e">
        <f t="shared" si="830"/>
        <v>#VALUE!</v>
      </c>
      <c r="BVU43" s="24">
        <f t="shared" si="831"/>
        <v>0</v>
      </c>
      <c r="BVV43" s="24">
        <f t="shared" si="832"/>
        <v>0</v>
      </c>
      <c r="BVW43" s="24">
        <f t="shared" si="833"/>
        <v>0</v>
      </c>
      <c r="BVX43">
        <v>-0.25955942769357998</v>
      </c>
      <c r="BVY43" t="e">
        <f>bvarHC2*bvarM1*bvarM9</f>
        <v>#VALUE!</v>
      </c>
      <c r="BVZ43" t="e">
        <f>cvarHC2*cvarM1*cvarM9</f>
        <v>#VALUE!</v>
      </c>
      <c r="BWA43" t="e">
        <f>mvarHC2*mvarM1*mvarM9</f>
        <v>#VALUE!</v>
      </c>
      <c r="BWB43" s="24" t="e">
        <f t="shared" si="834"/>
        <v>#VALUE!</v>
      </c>
      <c r="BWC43" s="24" t="e">
        <f t="shared" si="835"/>
        <v>#VALUE!</v>
      </c>
      <c r="BWD43" s="24" t="e">
        <f t="shared" si="836"/>
        <v>#VALUE!</v>
      </c>
      <c r="BWI43" s="24">
        <f t="shared" si="837"/>
        <v>0</v>
      </c>
      <c r="BWJ43" s="24">
        <f t="shared" si="838"/>
        <v>0</v>
      </c>
      <c r="BWK43" s="24">
        <f t="shared" si="839"/>
        <v>0</v>
      </c>
      <c r="BWP43" s="24">
        <f t="shared" si="840"/>
        <v>0</v>
      </c>
      <c r="BWQ43" s="24">
        <f t="shared" si="841"/>
        <v>0</v>
      </c>
      <c r="BWR43" s="24">
        <f t="shared" si="842"/>
        <v>0</v>
      </c>
      <c r="BWS43">
        <v>-9.6858591286153002E-5</v>
      </c>
      <c r="BWT43" t="e">
        <f>bvarM6^3</f>
        <v>#VALUE!</v>
      </c>
      <c r="BWU43" t="e">
        <f>cvarM6^3</f>
        <v>#VALUE!</v>
      </c>
      <c r="BWV43" t="e">
        <f>mvarM6^3</f>
        <v>#VALUE!</v>
      </c>
      <c r="BWW43" s="24" t="e">
        <f t="shared" si="843"/>
        <v>#VALUE!</v>
      </c>
      <c r="BWX43" s="24" t="e">
        <f t="shared" si="844"/>
        <v>#VALUE!</v>
      </c>
      <c r="BWY43" s="24" t="e">
        <f t="shared" si="845"/>
        <v>#VALUE!</v>
      </c>
      <c r="BXD43" s="24">
        <f t="shared" si="846"/>
        <v>0</v>
      </c>
      <c r="BXE43" s="24">
        <f t="shared" si="847"/>
        <v>0</v>
      </c>
      <c r="BXF43" s="24">
        <f t="shared" si="848"/>
        <v>0</v>
      </c>
      <c r="BXK43" s="24">
        <f t="shared" si="849"/>
        <v>0</v>
      </c>
      <c r="BXL43" s="24">
        <f t="shared" si="850"/>
        <v>0</v>
      </c>
      <c r="BXM43" s="24">
        <f t="shared" si="851"/>
        <v>0</v>
      </c>
      <c r="BXR43" s="24">
        <f t="shared" si="852"/>
        <v>0</v>
      </c>
      <c r="BXS43" s="24">
        <f t="shared" si="853"/>
        <v>0</v>
      </c>
      <c r="BXT43" s="24">
        <f t="shared" si="854"/>
        <v>0</v>
      </c>
      <c r="BXY43" s="24">
        <f t="shared" si="855"/>
        <v>0</v>
      </c>
      <c r="BXZ43" s="24">
        <f t="shared" si="856"/>
        <v>0</v>
      </c>
      <c r="BYA43" s="24">
        <f t="shared" si="857"/>
        <v>0</v>
      </c>
      <c r="BYF43" s="24">
        <f t="shared" si="858"/>
        <v>0</v>
      </c>
      <c r="BYG43" s="24">
        <f t="shared" si="859"/>
        <v>0</v>
      </c>
      <c r="BYH43" s="24">
        <f t="shared" si="860"/>
        <v>0</v>
      </c>
      <c r="BYI43">
        <v>-4.9000943259189998E-6</v>
      </c>
      <c r="BYJ43" t="e">
        <f>bvarM4^3</f>
        <v>#VALUE!</v>
      </c>
      <c r="BYK43" t="e">
        <f>cvarM4^3</f>
        <v>#VALUE!</v>
      </c>
      <c r="BYL43" t="e">
        <f>mvarM4^3</f>
        <v>#VALUE!</v>
      </c>
      <c r="BYM43" s="24" t="e">
        <f t="shared" si="861"/>
        <v>#VALUE!</v>
      </c>
      <c r="BYN43" s="24" t="e">
        <f t="shared" si="862"/>
        <v>#VALUE!</v>
      </c>
      <c r="BYO43" s="24" t="e">
        <f t="shared" si="863"/>
        <v>#VALUE!</v>
      </c>
      <c r="BYP43">
        <v>-1.9271792105691999E-9</v>
      </c>
      <c r="BYQ43" t="e">
        <f>bvarM6^3</f>
        <v>#VALUE!</v>
      </c>
      <c r="BYR43" t="e">
        <f>cvarM6^3</f>
        <v>#VALUE!</v>
      </c>
      <c r="BYS43" t="e">
        <f>mvarM6^3</f>
        <v>#VALUE!</v>
      </c>
      <c r="BYT43" s="24" t="e">
        <f t="shared" si="864"/>
        <v>#VALUE!</v>
      </c>
      <c r="BYU43" s="24" t="e">
        <f t="shared" si="865"/>
        <v>#VALUE!</v>
      </c>
      <c r="BYV43" s="24" t="e">
        <f t="shared" si="866"/>
        <v>#VALUE!</v>
      </c>
    </row>
    <row r="44" spans="6:2024" x14ac:dyDescent="0.3">
      <c r="F44" s="82">
        <f t="shared" si="0"/>
        <v>0</v>
      </c>
      <c r="G44" s="82">
        <f t="shared" si="1"/>
        <v>0</v>
      </c>
      <c r="H44" s="82">
        <f t="shared" si="2"/>
        <v>0</v>
      </c>
      <c r="I44">
        <v>-1.8069994574070001E-4</v>
      </c>
      <c r="J44" t="e">
        <f>bvarM7*bvarM9</f>
        <v>#VALUE!</v>
      </c>
      <c r="K44" t="e">
        <f>cvarM7*cvarM9</f>
        <v>#VALUE!</v>
      </c>
      <c r="L44" t="e">
        <f>mvarM7*mvarM9</f>
        <v>#VALUE!</v>
      </c>
      <c r="M44" s="15" t="e">
        <f t="shared" si="3"/>
        <v>#VALUE!</v>
      </c>
      <c r="N44" s="15" t="e">
        <f t="shared" si="4"/>
        <v>#VALUE!</v>
      </c>
      <c r="O44" s="15" t="e">
        <f t="shared" si="5"/>
        <v>#VALUE!</v>
      </c>
      <c r="P44">
        <v>3.9829279716139003E-4</v>
      </c>
      <c r="Q44" t="e">
        <f>bvarM4^2</f>
        <v>#VALUE!</v>
      </c>
      <c r="R44" t="e">
        <f>cvarM4^2</f>
        <v>#VALUE!</v>
      </c>
      <c r="S44" t="e">
        <f>mvarM4^2</f>
        <v>#VALUE!</v>
      </c>
      <c r="T44" s="15" t="e">
        <f t="shared" si="6"/>
        <v>#VALUE!</v>
      </c>
      <c r="U44" s="15" t="e">
        <f t="shared" si="7"/>
        <v>#VALUE!</v>
      </c>
      <c r="V44" s="15" t="e">
        <f t="shared" si="8"/>
        <v>#VALUE!</v>
      </c>
      <c r="W44">
        <v>3.4257521016500999E-7</v>
      </c>
      <c r="X44" t="e">
        <f>bvarM5^3</f>
        <v>#VALUE!</v>
      </c>
      <c r="Y44" t="e">
        <f>cvarM5^3</f>
        <v>#VALUE!</v>
      </c>
      <c r="Z44" t="e">
        <f>mvarM5^3</f>
        <v>#VALUE!</v>
      </c>
      <c r="AA44" t="e">
        <f t="shared" si="9"/>
        <v>#VALUE!</v>
      </c>
      <c r="AB44" s="74" t="e">
        <f t="shared" si="10"/>
        <v>#VALUE!</v>
      </c>
      <c r="AC44" s="53" t="e">
        <f t="shared" si="11"/>
        <v>#VALUE!</v>
      </c>
      <c r="AD44">
        <v>1.6647323629493001E-6</v>
      </c>
      <c r="AE44" t="e">
        <f>bvarM3*bvarM8</f>
        <v>#VALUE!</v>
      </c>
      <c r="AF44" t="e">
        <f>cvarM3*cvarM8</f>
        <v>#VALUE!</v>
      </c>
      <c r="AG44" t="e">
        <f>mvarM3*mvarM8</f>
        <v>#VALUE!</v>
      </c>
      <c r="AH44" t="e">
        <f t="shared" si="12"/>
        <v>#VALUE!</v>
      </c>
      <c r="AI44" s="15" t="e">
        <f t="shared" si="13"/>
        <v>#VALUE!</v>
      </c>
      <c r="AJ44" s="53" t="e">
        <f t="shared" si="14"/>
        <v>#VALUE!</v>
      </c>
      <c r="AK44">
        <v>4.7990898764499002E-5</v>
      </c>
      <c r="AL44" t="e">
        <f>bvarM2*bvarM6</f>
        <v>#VALUE!</v>
      </c>
      <c r="AM44" t="e">
        <f>cvarM2*cvarM6</f>
        <v>#VALUE!</v>
      </c>
      <c r="AN44" t="e">
        <f>mvarM2*mvarM6</f>
        <v>#VALUE!</v>
      </c>
      <c r="AO44" s="15" t="e">
        <f t="shared" si="15"/>
        <v>#VALUE!</v>
      </c>
      <c r="AP44" s="15" t="e">
        <f t="shared" si="16"/>
        <v>#VALUE!</v>
      </c>
      <c r="AQ44" s="53" t="e">
        <f t="shared" si="17"/>
        <v>#VALUE!</v>
      </c>
      <c r="AR44">
        <v>1.6389374907722999E-7</v>
      </c>
      <c r="AS44" t="e">
        <f>bvarM4*bvarM9</f>
        <v>#VALUE!</v>
      </c>
      <c r="AT44" t="e">
        <f>cvarM4*cvarM9</f>
        <v>#VALUE!</v>
      </c>
      <c r="AU44" t="e">
        <f>mvarM4*mvarM9</f>
        <v>#VALUE!</v>
      </c>
      <c r="AV44" s="15" t="e">
        <f t="shared" si="18"/>
        <v>#VALUE!</v>
      </c>
      <c r="AW44" s="15" t="e">
        <f t="shared" si="19"/>
        <v>#VALUE!</v>
      </c>
      <c r="AX44" s="53" t="e">
        <f t="shared" si="20"/>
        <v>#VALUE!</v>
      </c>
      <c r="AY44">
        <v>-3.4413383555875999E-10</v>
      </c>
      <c r="AZ44" t="e">
        <f>bvarHC1^2</f>
        <v>#VALUE!</v>
      </c>
      <c r="BA44" t="e">
        <f>cvarHC1^2</f>
        <v>#VALUE!</v>
      </c>
      <c r="BB44" t="e">
        <f>mvarHC1^2</f>
        <v>#VALUE!</v>
      </c>
      <c r="BC44" s="15" t="e">
        <f t="shared" si="21"/>
        <v>#VALUE!</v>
      </c>
      <c r="BD44" s="15" t="e">
        <f t="shared" si="22"/>
        <v>#VALUE!</v>
      </c>
      <c r="BE44" s="53" t="e">
        <f t="shared" si="23"/>
        <v>#VALUE!</v>
      </c>
      <c r="BF44">
        <v>-2.2738230825142001E-5</v>
      </c>
      <c r="BG44" t="e">
        <f>bvarM4*bvarM6</f>
        <v>#VALUE!</v>
      </c>
      <c r="BH44" t="e">
        <f>cvarM4*cvarM6</f>
        <v>#VALUE!</v>
      </c>
      <c r="BI44" t="e">
        <f>mvarM4*mvarM6</f>
        <v>#VALUE!</v>
      </c>
      <c r="BJ44" s="15" t="e">
        <f t="shared" si="24"/>
        <v>#VALUE!</v>
      </c>
      <c r="BK44" s="15" t="e">
        <f t="shared" si="25"/>
        <v>#VALUE!</v>
      </c>
      <c r="BL44" s="53" t="e">
        <f t="shared" si="26"/>
        <v>#VALUE!</v>
      </c>
      <c r="BM44">
        <v>-2.2014659163803E-6</v>
      </c>
      <c r="BN44" t="e">
        <f>bvarM4*bvarM6</f>
        <v>#VALUE!</v>
      </c>
      <c r="BO44" t="e">
        <f>cvarM4*cvarM6</f>
        <v>#VALUE!</v>
      </c>
      <c r="BP44" t="e">
        <f>mvarM4*mvarM6</f>
        <v>#VALUE!</v>
      </c>
      <c r="BQ44" s="15" t="e">
        <f t="shared" si="27"/>
        <v>#VALUE!</v>
      </c>
      <c r="BR44" s="15" t="e">
        <f t="shared" si="28"/>
        <v>#VALUE!</v>
      </c>
      <c r="BS44" s="53" t="e">
        <f t="shared" si="29"/>
        <v>#VALUE!</v>
      </c>
      <c r="BT44">
        <v>2.3349328947444001E-5</v>
      </c>
      <c r="BU44" t="e">
        <f>bvarM4*bvarM7</f>
        <v>#VALUE!</v>
      </c>
      <c r="BV44" t="e">
        <f>cvarM4*cvarM7</f>
        <v>#VALUE!</v>
      </c>
      <c r="BW44" t="e">
        <f>mvarM4*mvarM7</f>
        <v>#VALUE!</v>
      </c>
      <c r="BX44" s="15" t="e">
        <f t="shared" si="30"/>
        <v>#VALUE!</v>
      </c>
      <c r="BY44" s="15" t="e">
        <f t="shared" si="31"/>
        <v>#VALUE!</v>
      </c>
      <c r="BZ44" s="53" t="e">
        <f t="shared" si="32"/>
        <v>#VALUE!</v>
      </c>
      <c r="CA44">
        <v>1.7388093786148E-4</v>
      </c>
      <c r="CB44" t="e">
        <f>bvarM2*bvarM7</f>
        <v>#VALUE!</v>
      </c>
      <c r="CC44" t="e">
        <f>cvarM2*cvarM7</f>
        <v>#VALUE!</v>
      </c>
      <c r="CD44" t="e">
        <f>mvarM2*mvarM7</f>
        <v>#VALUE!</v>
      </c>
      <c r="CE44" s="15" t="e">
        <f t="shared" si="33"/>
        <v>#VALUE!</v>
      </c>
      <c r="CF44" s="15" t="e">
        <f t="shared" si="34"/>
        <v>#VALUE!</v>
      </c>
      <c r="CG44" s="53" t="e">
        <f t="shared" si="35"/>
        <v>#VALUE!</v>
      </c>
      <c r="CH44">
        <v>-7.8282315148732004E-7</v>
      </c>
      <c r="CI44" t="e">
        <f>bvarM4*bvarM6</f>
        <v>#VALUE!</v>
      </c>
      <c r="CJ44" t="e">
        <f>cvarM4*cvarM6</f>
        <v>#VALUE!</v>
      </c>
      <c r="CK44" t="e">
        <f>mvarM4*mvarM6</f>
        <v>#VALUE!</v>
      </c>
      <c r="CL44" s="15" t="e">
        <f t="shared" si="36"/>
        <v>#VALUE!</v>
      </c>
      <c r="CM44" s="15" t="e">
        <f t="shared" si="37"/>
        <v>#VALUE!</v>
      </c>
      <c r="CN44" s="53" t="e">
        <f t="shared" si="38"/>
        <v>#VALUE!</v>
      </c>
      <c r="CO44">
        <v>1.3988865677048999E-6</v>
      </c>
      <c r="CP44" t="e">
        <f>bvarM5*bvarM8</f>
        <v>#VALUE!</v>
      </c>
      <c r="CQ44" t="e">
        <f>cvarM5*cvarM8</f>
        <v>#VALUE!</v>
      </c>
      <c r="CR44" t="e">
        <f>mvarM5*mvarM8</f>
        <v>#VALUE!</v>
      </c>
      <c r="CS44" s="15" t="e">
        <f t="shared" si="39"/>
        <v>#VALUE!</v>
      </c>
      <c r="CT44" s="15" t="e">
        <f t="shared" si="40"/>
        <v>#VALUE!</v>
      </c>
      <c r="CU44" s="53" t="e">
        <f t="shared" si="41"/>
        <v>#VALUE!</v>
      </c>
      <c r="CV44">
        <v>2.3016586714636E-5</v>
      </c>
      <c r="CW44" t="e">
        <f>bvarM6*bvarM9</f>
        <v>#VALUE!</v>
      </c>
      <c r="CX44" t="e">
        <f>cvarM6*cvarM9</f>
        <v>#VALUE!</v>
      </c>
      <c r="CY44" t="e">
        <f>mvarM6*mvarM9</f>
        <v>#VALUE!</v>
      </c>
      <c r="CZ44" s="15" t="e">
        <f t="shared" si="42"/>
        <v>#VALUE!</v>
      </c>
      <c r="DA44" s="15" t="e">
        <f t="shared" si="43"/>
        <v>#VALUE!</v>
      </c>
      <c r="DB44" s="53" t="e">
        <f t="shared" si="44"/>
        <v>#VALUE!</v>
      </c>
      <c r="DC44">
        <v>-6.3122876350181004E-5</v>
      </c>
      <c r="DD44" t="e">
        <f>bvarM7^2</f>
        <v>#VALUE!</v>
      </c>
      <c r="DE44" t="e">
        <f>cvarM7^2</f>
        <v>#VALUE!</v>
      </c>
      <c r="DF44" t="e">
        <f>mvarM7^2</f>
        <v>#VALUE!</v>
      </c>
      <c r="DG44" s="15" t="e">
        <f t="shared" si="45"/>
        <v>#VALUE!</v>
      </c>
      <c r="DH44" s="15" t="e">
        <f t="shared" si="46"/>
        <v>#VALUE!</v>
      </c>
      <c r="DI44" s="53" t="e">
        <f t="shared" si="47"/>
        <v>#VALUE!</v>
      </c>
      <c r="DJ44">
        <v>-3.568365410689E-6</v>
      </c>
      <c r="DK44" t="e">
        <f>bvarM4*bvarM8</f>
        <v>#VALUE!</v>
      </c>
      <c r="DL44" t="e">
        <f>cvarM4*cvarM8</f>
        <v>#VALUE!</v>
      </c>
      <c r="DM44" t="e">
        <f>mvarM4*mvarM8</f>
        <v>#VALUE!</v>
      </c>
      <c r="DN44" s="15" t="e">
        <f t="shared" si="48"/>
        <v>#VALUE!</v>
      </c>
      <c r="DO44" s="15" t="e">
        <f t="shared" si="49"/>
        <v>#VALUE!</v>
      </c>
      <c r="DP44" s="53" t="e">
        <f t="shared" si="50"/>
        <v>#VALUE!</v>
      </c>
      <c r="DQ44">
        <v>-0.45143037940422998</v>
      </c>
      <c r="DR44" t="e">
        <f>bvarM1*bvarM9</f>
        <v>#VALUE!</v>
      </c>
      <c r="DS44" t="e">
        <f>cvarM1*cvarM9</f>
        <v>#VALUE!</v>
      </c>
      <c r="DT44" t="e">
        <f>mvarM1*mvarM9</f>
        <v>#VALUE!</v>
      </c>
      <c r="DU44" s="15" t="e">
        <f t="shared" si="51"/>
        <v>#VALUE!</v>
      </c>
      <c r="DV44" s="15" t="e">
        <f t="shared" si="52"/>
        <v>#VALUE!</v>
      </c>
      <c r="DW44" s="53" t="e">
        <f t="shared" si="53"/>
        <v>#VALUE!</v>
      </c>
      <c r="DX44">
        <v>7.0578033269490996E-7</v>
      </c>
      <c r="DY44" t="e">
        <f>bvarM6*bvarM8</f>
        <v>#VALUE!</v>
      </c>
      <c r="DZ44" t="e">
        <f>cvarM6*cvarM8</f>
        <v>#VALUE!</v>
      </c>
      <c r="EA44" t="e">
        <f>mvarM6*mvarM8</f>
        <v>#VALUE!</v>
      </c>
      <c r="EB44" s="15" t="e">
        <f t="shared" si="54"/>
        <v>#VALUE!</v>
      </c>
      <c r="EC44" s="15" t="e">
        <f t="shared" si="55"/>
        <v>#VALUE!</v>
      </c>
      <c r="ED44" s="53" t="e">
        <f t="shared" si="56"/>
        <v>#VALUE!</v>
      </c>
      <c r="EE44">
        <v>-4.4309940514712E-10</v>
      </c>
      <c r="EF44" t="e">
        <f>bvarHC1^2</f>
        <v>#VALUE!</v>
      </c>
      <c r="EG44" t="e">
        <f>cvarHC1^2</f>
        <v>#VALUE!</v>
      </c>
      <c r="EH44" t="e">
        <f>mvarHC1^2</f>
        <v>#VALUE!</v>
      </c>
      <c r="EI44" s="15" t="e">
        <f t="shared" si="57"/>
        <v>#VALUE!</v>
      </c>
      <c r="EJ44" s="15" t="e">
        <f t="shared" si="58"/>
        <v>#VALUE!</v>
      </c>
      <c r="EK44" s="53" t="e">
        <f t="shared" si="59"/>
        <v>#VALUE!</v>
      </c>
      <c r="EL44">
        <v>2.0960937713427001E-5</v>
      </c>
      <c r="EM44" t="e">
        <f>bvarM6*bvarM9</f>
        <v>#VALUE!</v>
      </c>
      <c r="EN44" t="e">
        <f>cvarM6*cvarM9</f>
        <v>#VALUE!</v>
      </c>
      <c r="EO44" t="e">
        <f>mvarM6*mvarM9</f>
        <v>#VALUE!</v>
      </c>
      <c r="EP44" s="15" t="e">
        <f t="shared" si="60"/>
        <v>#VALUE!</v>
      </c>
      <c r="EQ44" s="15" t="e">
        <f t="shared" si="61"/>
        <v>#VALUE!</v>
      </c>
      <c r="ER44" s="53" t="e">
        <f t="shared" si="62"/>
        <v>#VALUE!</v>
      </c>
      <c r="ES44">
        <v>3.0133071338482001E-4</v>
      </c>
      <c r="ET44" t="e">
        <f>bvarM2^2</f>
        <v>#VALUE!</v>
      </c>
      <c r="EU44" t="e">
        <f>cvarM2^2</f>
        <v>#VALUE!</v>
      </c>
      <c r="EV44" t="e">
        <f>mvarM2^2</f>
        <v>#VALUE!</v>
      </c>
      <c r="EW44" s="15" t="e">
        <f t="shared" si="63"/>
        <v>#VALUE!</v>
      </c>
      <c r="EX44" s="15" t="e">
        <f t="shared" si="64"/>
        <v>#VALUE!</v>
      </c>
      <c r="EY44" s="53" t="e">
        <f t="shared" si="65"/>
        <v>#VALUE!</v>
      </c>
      <c r="EZ44">
        <v>1.3460953708505E-5</v>
      </c>
      <c r="FA44" t="e">
        <f>bvarM3*bvarM8</f>
        <v>#VALUE!</v>
      </c>
      <c r="FB44" t="e">
        <f>cvarM3*cvarM8</f>
        <v>#VALUE!</v>
      </c>
      <c r="FC44" t="e">
        <f>mvarM3*mvarM8</f>
        <v>#VALUE!</v>
      </c>
      <c r="FD44" s="15" t="e">
        <f t="shared" si="66"/>
        <v>#VALUE!</v>
      </c>
      <c r="FE44" s="15" t="e">
        <f t="shared" si="67"/>
        <v>#VALUE!</v>
      </c>
      <c r="FF44" s="53" t="e">
        <f t="shared" si="68"/>
        <v>#VALUE!</v>
      </c>
      <c r="FG44">
        <v>1.3654895224401E-5</v>
      </c>
      <c r="FH44" t="e">
        <f>bvarM2*bvarM5</f>
        <v>#VALUE!</v>
      </c>
      <c r="FI44" t="e">
        <f>cvarM2*cvarM5</f>
        <v>#VALUE!</v>
      </c>
      <c r="FJ44" t="e">
        <f>mvarM2*mvarM5</f>
        <v>#VALUE!</v>
      </c>
      <c r="FK44" s="15" t="e">
        <f t="shared" si="69"/>
        <v>#VALUE!</v>
      </c>
      <c r="FL44" s="15" t="e">
        <f t="shared" si="70"/>
        <v>#VALUE!</v>
      </c>
      <c r="FM44" s="53" t="e">
        <f t="shared" si="71"/>
        <v>#VALUE!</v>
      </c>
      <c r="FN44">
        <v>-1.0220766801668E-5</v>
      </c>
      <c r="FO44" t="e">
        <f>bvarM2*bvarM7</f>
        <v>#VALUE!</v>
      </c>
      <c r="FP44" t="e">
        <f>cvarM2*cvarM7</f>
        <v>#VALUE!</v>
      </c>
      <c r="FQ44" t="e">
        <f>mvarM2*mvarM7</f>
        <v>#VALUE!</v>
      </c>
      <c r="FR44" s="15" t="e">
        <f t="shared" si="72"/>
        <v>#VALUE!</v>
      </c>
      <c r="FS44" s="15" t="e">
        <f t="shared" si="73"/>
        <v>#VALUE!</v>
      </c>
      <c r="FT44" s="53" t="e">
        <f t="shared" si="74"/>
        <v>#VALUE!</v>
      </c>
      <c r="FU44">
        <v>-6.7634174144181006E-5</v>
      </c>
      <c r="FV44" t="e">
        <f>bvarHC2^2</f>
        <v>#VALUE!</v>
      </c>
      <c r="FW44" t="e">
        <f>cvarHC2^2</f>
        <v>#VALUE!</v>
      </c>
      <c r="FX44" t="e">
        <f>mvarHC2^2</f>
        <v>#VALUE!</v>
      </c>
      <c r="FY44" s="15" t="e">
        <f t="shared" si="75"/>
        <v>#VALUE!</v>
      </c>
      <c r="FZ44" s="15" t="e">
        <f t="shared" si="76"/>
        <v>#VALUE!</v>
      </c>
      <c r="GA44" s="53" t="e">
        <f t="shared" si="77"/>
        <v>#VALUE!</v>
      </c>
      <c r="GB44">
        <v>6.6199174727527004E-7</v>
      </c>
      <c r="GC44" t="e">
        <f>bvarHC1^2</f>
        <v>#VALUE!</v>
      </c>
      <c r="GD44" t="e">
        <f>cvarHC1^2</f>
        <v>#VALUE!</v>
      </c>
      <c r="GE44" t="e">
        <f>mvarHC1^2</f>
        <v>#VALUE!</v>
      </c>
      <c r="GF44" s="15" t="e">
        <f t="shared" si="78"/>
        <v>#VALUE!</v>
      </c>
      <c r="GG44" s="15" t="e">
        <f t="shared" si="79"/>
        <v>#VALUE!</v>
      </c>
      <c r="GH44" s="53" t="e">
        <f t="shared" si="80"/>
        <v>#VALUE!</v>
      </c>
      <c r="GI44">
        <v>-2.9740155699642E-3</v>
      </c>
      <c r="GJ44" t="e">
        <f>bvarM8^2</f>
        <v>#VALUE!</v>
      </c>
      <c r="GK44" t="e">
        <f>cvarM8^2</f>
        <v>#VALUE!</v>
      </c>
      <c r="GL44" t="e">
        <f>mvarM8^2</f>
        <v>#VALUE!</v>
      </c>
      <c r="GM44" s="15" t="e">
        <f t="shared" si="81"/>
        <v>#VALUE!</v>
      </c>
      <c r="GN44" s="15" t="e">
        <f t="shared" si="82"/>
        <v>#VALUE!</v>
      </c>
      <c r="GO44" s="53" t="e">
        <f t="shared" si="83"/>
        <v>#VALUE!</v>
      </c>
      <c r="GP44">
        <v>5.4551594687777997E-6</v>
      </c>
      <c r="GQ44" t="e">
        <f>bvarM4*bvarM6</f>
        <v>#VALUE!</v>
      </c>
      <c r="GR44" t="e">
        <f>cvarM4*cvarM6</f>
        <v>#VALUE!</v>
      </c>
      <c r="GS44" t="e">
        <f>mvarM4*mvarM6</f>
        <v>#VALUE!</v>
      </c>
      <c r="GT44" s="15" t="e">
        <f t="shared" si="84"/>
        <v>#VALUE!</v>
      </c>
      <c r="GU44" s="15" t="e">
        <f t="shared" si="85"/>
        <v>#VALUE!</v>
      </c>
      <c r="GV44" s="53" t="e">
        <f t="shared" si="86"/>
        <v>#VALUE!</v>
      </c>
      <c r="GW44">
        <v>1.9003081717958E-5</v>
      </c>
      <c r="GX44" t="e">
        <f>bvarM2*bvarM5</f>
        <v>#VALUE!</v>
      </c>
      <c r="GY44" t="e">
        <f>cvarM2*cvarM5</f>
        <v>#VALUE!</v>
      </c>
      <c r="GZ44" t="e">
        <f>mvarM2*mvarM5</f>
        <v>#VALUE!</v>
      </c>
      <c r="HA44" s="15" t="e">
        <f t="shared" si="87"/>
        <v>#VALUE!</v>
      </c>
      <c r="HB44" s="15" t="e">
        <f t="shared" si="88"/>
        <v>#VALUE!</v>
      </c>
      <c r="HC44" s="53" t="e">
        <f t="shared" si="89"/>
        <v>#VALUE!</v>
      </c>
      <c r="HD44">
        <v>2.2282168351587001E-7</v>
      </c>
      <c r="HE44" t="e">
        <f>bvarM4*bvarM8</f>
        <v>#VALUE!</v>
      </c>
      <c r="HF44" t="e">
        <f>cvarM4*cvarM8</f>
        <v>#VALUE!</v>
      </c>
      <c r="HG44" t="e">
        <f>mvarM4*mvarM8</f>
        <v>#VALUE!</v>
      </c>
      <c r="HH44" s="15" t="e">
        <f t="shared" si="90"/>
        <v>#VALUE!</v>
      </c>
      <c r="HI44" s="15" t="e">
        <f t="shared" si="91"/>
        <v>#VALUE!</v>
      </c>
      <c r="HJ44" s="53" t="e">
        <f t="shared" si="92"/>
        <v>#VALUE!</v>
      </c>
      <c r="HK44">
        <v>-2.7928617954496002E-4</v>
      </c>
      <c r="HL44" t="e">
        <f>bvarM2^2</f>
        <v>#VALUE!</v>
      </c>
      <c r="HM44" t="e">
        <f>cvarM2^2</f>
        <v>#VALUE!</v>
      </c>
      <c r="HN44" t="e">
        <f>mvarM2^2</f>
        <v>#VALUE!</v>
      </c>
      <c r="HO44" s="15" t="e">
        <f t="shared" si="93"/>
        <v>#VALUE!</v>
      </c>
      <c r="HP44" s="15" t="e">
        <f t="shared" si="94"/>
        <v>#VALUE!</v>
      </c>
      <c r="HQ44" s="53" t="e">
        <f t="shared" si="95"/>
        <v>#VALUE!</v>
      </c>
      <c r="HR44">
        <v>-8.2159305616815001E-5</v>
      </c>
      <c r="HS44" t="e">
        <f>bvarM6*bvarM7</f>
        <v>#VALUE!</v>
      </c>
      <c r="HT44" t="e">
        <f>cvarM6*cvarM7</f>
        <v>#VALUE!</v>
      </c>
      <c r="HU44" t="e">
        <f>mvarM6*mvarM7</f>
        <v>#VALUE!</v>
      </c>
      <c r="HV44" s="15" t="e">
        <f t="shared" si="96"/>
        <v>#VALUE!</v>
      </c>
      <c r="HW44" s="15" t="e">
        <f t="shared" si="97"/>
        <v>#VALUE!</v>
      </c>
      <c r="HX44" s="53" t="e">
        <f t="shared" si="98"/>
        <v>#VALUE!</v>
      </c>
      <c r="HY44">
        <v>9.7845941931328009E-10</v>
      </c>
      <c r="HZ44" t="e">
        <f>bvarHC1^2</f>
        <v>#VALUE!</v>
      </c>
      <c r="IA44" t="e">
        <f>cvarHC1^2</f>
        <v>#VALUE!</v>
      </c>
      <c r="IB44" t="e">
        <f>mvarHC1^2</f>
        <v>#VALUE!</v>
      </c>
      <c r="IC44" s="15" t="e">
        <f t="shared" si="99"/>
        <v>#VALUE!</v>
      </c>
      <c r="ID44" s="15" t="e">
        <f t="shared" si="100"/>
        <v>#VALUE!</v>
      </c>
      <c r="IE44" s="53" t="e">
        <f t="shared" si="101"/>
        <v>#VALUE!</v>
      </c>
      <c r="IF44">
        <v>-4.9571054639537002E-6</v>
      </c>
      <c r="IG44" t="e">
        <f>bvarM4*bvarM5</f>
        <v>#VALUE!</v>
      </c>
      <c r="IH44" t="e">
        <f>cvarM4*cvarM5</f>
        <v>#VALUE!</v>
      </c>
      <c r="II44" t="e">
        <f>mvarM4*mvarM5</f>
        <v>#VALUE!</v>
      </c>
      <c r="IJ44" s="15" t="e">
        <f t="shared" si="102"/>
        <v>#VALUE!</v>
      </c>
      <c r="IK44" s="15" t="e">
        <f t="shared" si="103"/>
        <v>#VALUE!</v>
      </c>
      <c r="IL44" s="53" t="e">
        <f t="shared" si="104"/>
        <v>#VALUE!</v>
      </c>
      <c r="IM44">
        <v>-0.43335319870097999</v>
      </c>
      <c r="IN44" t="e">
        <f>bvarM1*bvarM9</f>
        <v>#VALUE!</v>
      </c>
      <c r="IO44" t="e">
        <f>cvarM1*cvarM9</f>
        <v>#VALUE!</v>
      </c>
      <c r="IP44" t="e">
        <f>mvarM1*mvarM9</f>
        <v>#VALUE!</v>
      </c>
      <c r="IQ44" s="15" t="e">
        <f t="shared" si="105"/>
        <v>#VALUE!</v>
      </c>
      <c r="IR44" s="15" t="e">
        <f t="shared" si="106"/>
        <v>#VALUE!</v>
      </c>
      <c r="IS44" s="53" t="e">
        <f t="shared" si="107"/>
        <v>#VALUE!</v>
      </c>
      <c r="IT44">
        <v>1.3489422959583E-6</v>
      </c>
      <c r="IU44" t="e">
        <f>bvarM6*bvarM8</f>
        <v>#VALUE!</v>
      </c>
      <c r="IV44" t="e">
        <f>cvarM6*cvarM8</f>
        <v>#VALUE!</v>
      </c>
      <c r="IW44" t="e">
        <f>mvarM6*mvarM8</f>
        <v>#VALUE!</v>
      </c>
      <c r="IX44" s="15" t="e">
        <f t="shared" si="108"/>
        <v>#VALUE!</v>
      </c>
      <c r="IY44" s="15" t="e">
        <f t="shared" si="109"/>
        <v>#VALUE!</v>
      </c>
      <c r="IZ44" s="53" t="e">
        <f t="shared" si="110"/>
        <v>#VALUE!</v>
      </c>
      <c r="JA44">
        <v>1.9186725854241999E-5</v>
      </c>
      <c r="JB44" t="e">
        <f>bvarM4*bvarM5</f>
        <v>#VALUE!</v>
      </c>
      <c r="JC44" t="e">
        <f>cvarM4*cvarM5</f>
        <v>#VALUE!</v>
      </c>
      <c r="JD44" t="e">
        <f>mvarM4*mvarM5</f>
        <v>#VALUE!</v>
      </c>
      <c r="JE44" s="24" t="e">
        <f t="shared" si="111"/>
        <v>#VALUE!</v>
      </c>
      <c r="JF44" s="24" t="e">
        <f t="shared" si="112"/>
        <v>#VALUE!</v>
      </c>
      <c r="JG44" s="24" t="e">
        <f t="shared" si="113"/>
        <v>#VALUE!</v>
      </c>
      <c r="JH44">
        <v>-5.1793430510885998E-6</v>
      </c>
      <c r="JI44" t="e">
        <f>bvarM4^3</f>
        <v>#VALUE!</v>
      </c>
      <c r="JJ44" t="e">
        <f>cvarM4^3</f>
        <v>#VALUE!</v>
      </c>
      <c r="JK44" t="e">
        <f>mvarM4^3</f>
        <v>#VALUE!</v>
      </c>
      <c r="JL44" s="24" t="e">
        <f t="shared" si="114"/>
        <v>#VALUE!</v>
      </c>
      <c r="JM44" s="24" t="e">
        <f t="shared" si="115"/>
        <v>#VALUE!</v>
      </c>
      <c r="JN44" s="24" t="e">
        <f t="shared" si="116"/>
        <v>#VALUE!</v>
      </c>
      <c r="JO44">
        <v>3.1270358738955002E-5</v>
      </c>
      <c r="JP44" t="e">
        <f>bvarM6^2</f>
        <v>#VALUE!</v>
      </c>
      <c r="JQ44" t="e">
        <f>cvarM6^2</f>
        <v>#VALUE!</v>
      </c>
      <c r="JR44" t="e">
        <f>mvarM6^2</f>
        <v>#VALUE!</v>
      </c>
      <c r="JS44" s="24" t="e">
        <f t="shared" si="117"/>
        <v>#VALUE!</v>
      </c>
      <c r="JT44" s="24" t="e">
        <f t="shared" si="118"/>
        <v>#VALUE!</v>
      </c>
      <c r="JU44" s="24" t="e">
        <f t="shared" si="119"/>
        <v>#VALUE!</v>
      </c>
      <c r="JV44">
        <v>6.5115271390740998E-6</v>
      </c>
      <c r="JW44" t="e">
        <f>bvarM3*bvarM4</f>
        <v>#VALUE!</v>
      </c>
      <c r="JX44" t="e">
        <f>cvarM3*cvarM4</f>
        <v>#VALUE!</v>
      </c>
      <c r="JY44" t="e">
        <f>mvarM3*mvarM4</f>
        <v>#VALUE!</v>
      </c>
      <c r="JZ44" s="24" t="e">
        <f t="shared" si="120"/>
        <v>#VALUE!</v>
      </c>
      <c r="KA44" s="24" t="e">
        <f t="shared" si="121"/>
        <v>#VALUE!</v>
      </c>
      <c r="KB44" s="24" t="e">
        <f t="shared" si="122"/>
        <v>#VALUE!</v>
      </c>
      <c r="KC44">
        <v>-1.4792353583960001E-4</v>
      </c>
      <c r="KD44" t="e">
        <f>bvarM8^2</f>
        <v>#VALUE!</v>
      </c>
      <c r="KE44" t="e">
        <f>cvarM8^2</f>
        <v>#VALUE!</v>
      </c>
      <c r="KF44" t="e">
        <f>mvarM8^2</f>
        <v>#VALUE!</v>
      </c>
      <c r="KG44" s="24" t="e">
        <f t="shared" si="123"/>
        <v>#VALUE!</v>
      </c>
      <c r="KH44" s="24" t="e">
        <f t="shared" si="124"/>
        <v>#VALUE!</v>
      </c>
      <c r="KI44" s="24" t="e">
        <f t="shared" si="125"/>
        <v>#VALUE!</v>
      </c>
      <c r="KJ44">
        <v>4.5298465745219998E-5</v>
      </c>
      <c r="KK44" t="e">
        <f>bvarM7*bvarM8</f>
        <v>#VALUE!</v>
      </c>
      <c r="KL44" t="e">
        <f>cvarM7*cvarM8</f>
        <v>#VALUE!</v>
      </c>
      <c r="KM44" t="e">
        <f>mvarM7*mvarM8</f>
        <v>#VALUE!</v>
      </c>
      <c r="KN44" s="24" t="e">
        <f t="shared" si="126"/>
        <v>#VALUE!</v>
      </c>
      <c r="KO44" s="24" t="e">
        <f t="shared" si="127"/>
        <v>#VALUE!</v>
      </c>
      <c r="KP44" s="24" t="e">
        <f t="shared" si="128"/>
        <v>#VALUE!</v>
      </c>
      <c r="KQ44">
        <v>-1.2127645573075E-6</v>
      </c>
      <c r="KR44" t="e">
        <f>bvarM5*bvarM7</f>
        <v>#VALUE!</v>
      </c>
      <c r="KS44" t="e">
        <f>cvarM5*cvarM7</f>
        <v>#VALUE!</v>
      </c>
      <c r="KT44" t="e">
        <f>mvarM5*mvarM7</f>
        <v>#VALUE!</v>
      </c>
      <c r="KU44" s="24" t="e">
        <f t="shared" si="129"/>
        <v>#VALUE!</v>
      </c>
      <c r="KV44" s="24" t="e">
        <f t="shared" si="130"/>
        <v>#VALUE!</v>
      </c>
      <c r="KW44" s="24" t="e">
        <f t="shared" si="131"/>
        <v>#VALUE!</v>
      </c>
      <c r="KX44">
        <v>-6.3468731600184998E-5</v>
      </c>
      <c r="KY44" t="e">
        <f>bvarM6^3</f>
        <v>#VALUE!</v>
      </c>
      <c r="KZ44" t="e">
        <f>cvarM6^3</f>
        <v>#VALUE!</v>
      </c>
      <c r="LA44" t="e">
        <f>mvarM6^3</f>
        <v>#VALUE!</v>
      </c>
      <c r="LB44" s="24" t="e">
        <f t="shared" si="132"/>
        <v>#VALUE!</v>
      </c>
      <c r="LC44" s="24" t="e">
        <f t="shared" si="133"/>
        <v>#VALUE!</v>
      </c>
      <c r="LD44" s="24" t="e">
        <f t="shared" si="134"/>
        <v>#VALUE!</v>
      </c>
      <c r="LE44">
        <v>2.5304193009680999E-5</v>
      </c>
      <c r="LF44" t="e">
        <f>bvarM7*bvarM8</f>
        <v>#VALUE!</v>
      </c>
      <c r="LG44" t="e">
        <f>cvarM7*cvarM8</f>
        <v>#VALUE!</v>
      </c>
      <c r="LH44" t="e">
        <f>mvarM7*mvarM8</f>
        <v>#VALUE!</v>
      </c>
      <c r="LI44" s="24" t="e">
        <f t="shared" si="135"/>
        <v>#VALUE!</v>
      </c>
      <c r="LJ44" s="24" t="e">
        <f t="shared" si="136"/>
        <v>#VALUE!</v>
      </c>
      <c r="LK44" s="24" t="e">
        <f t="shared" si="137"/>
        <v>#VALUE!</v>
      </c>
      <c r="LL44">
        <v>6.7984449019164E-6</v>
      </c>
      <c r="LM44" t="e">
        <f>bvarM3*bvarM8</f>
        <v>#VALUE!</v>
      </c>
      <c r="LN44" t="e">
        <f>cvarM3*cvarM8</f>
        <v>#VALUE!</v>
      </c>
      <c r="LO44" t="e">
        <f>mvarM3*mvarM8</f>
        <v>#VALUE!</v>
      </c>
      <c r="LP44" s="24" t="e">
        <f t="shared" si="138"/>
        <v>#VALUE!</v>
      </c>
      <c r="LQ44" s="24" t="e">
        <f t="shared" si="139"/>
        <v>#VALUE!</v>
      </c>
      <c r="LR44" s="24" t="e">
        <f t="shared" si="140"/>
        <v>#VALUE!</v>
      </c>
      <c r="LS44">
        <v>-4.5918793717591002E-3</v>
      </c>
      <c r="LT44" t="e">
        <f>bvarM7^2</f>
        <v>#VALUE!</v>
      </c>
      <c r="LU44" t="e">
        <f>cvarM7^2</f>
        <v>#VALUE!</v>
      </c>
      <c r="LV44" t="e">
        <f>mvarM7^2</f>
        <v>#VALUE!</v>
      </c>
      <c r="LW44" s="24" t="e">
        <f t="shared" si="141"/>
        <v>#VALUE!</v>
      </c>
      <c r="LX44" s="24" t="e">
        <f t="shared" si="142"/>
        <v>#VALUE!</v>
      </c>
      <c r="LY44" s="24" t="e">
        <f t="shared" si="143"/>
        <v>#VALUE!</v>
      </c>
      <c r="LZ44">
        <v>-2.7019988734898999E-6</v>
      </c>
      <c r="MA44" t="e">
        <f>bvarM3*bvarM8</f>
        <v>#VALUE!</v>
      </c>
      <c r="MB44" t="e">
        <f>cvarM3*cvarM8</f>
        <v>#VALUE!</v>
      </c>
      <c r="MC44" t="e">
        <f>mvarM3*mvarM8</f>
        <v>#VALUE!</v>
      </c>
      <c r="MD44" s="24" t="e">
        <f t="shared" si="144"/>
        <v>#VALUE!</v>
      </c>
      <c r="ME44" s="24" t="e">
        <f t="shared" si="145"/>
        <v>#VALUE!</v>
      </c>
      <c r="MF44" s="24" t="e">
        <f t="shared" si="146"/>
        <v>#VALUE!</v>
      </c>
      <c r="MG44">
        <v>-2.1976626430161001E-4</v>
      </c>
      <c r="MH44" t="e">
        <f>bvarM3*bvarM8</f>
        <v>#VALUE!</v>
      </c>
      <c r="MI44" t="e">
        <f>cvarM3*cvarM8</f>
        <v>#VALUE!</v>
      </c>
      <c r="MJ44" t="e">
        <f>mvarM3*mvarM8</f>
        <v>#VALUE!</v>
      </c>
      <c r="MK44" s="24" t="e">
        <f t="shared" si="147"/>
        <v>#VALUE!</v>
      </c>
      <c r="ML44" s="24" t="e">
        <f t="shared" si="148"/>
        <v>#VALUE!</v>
      </c>
      <c r="MM44" s="24" t="e">
        <f t="shared" si="149"/>
        <v>#VALUE!</v>
      </c>
      <c r="MN44">
        <v>-8.6612209846518001E-3</v>
      </c>
      <c r="MO44" t="e">
        <f>bvarM9^2</f>
        <v>#VALUE!</v>
      </c>
      <c r="MP44" t="e">
        <f>cvarM9^2</f>
        <v>#VALUE!</v>
      </c>
      <c r="MQ44" t="e">
        <f>mvarM9^2</f>
        <v>#VALUE!</v>
      </c>
      <c r="MR44" s="24" t="e">
        <f t="shared" si="150"/>
        <v>#VALUE!</v>
      </c>
      <c r="MS44" s="24" t="e">
        <f t="shared" si="151"/>
        <v>#VALUE!</v>
      </c>
      <c r="MT44" s="24" t="e">
        <f t="shared" si="152"/>
        <v>#VALUE!</v>
      </c>
      <c r="MU44">
        <v>2.5161182198043999E-4</v>
      </c>
      <c r="MV44" t="e">
        <f>bvarM2^2</f>
        <v>#VALUE!</v>
      </c>
      <c r="MW44" t="e">
        <f>cvarM2^2</f>
        <v>#VALUE!</v>
      </c>
      <c r="MX44" t="e">
        <f>mvarM2^2</f>
        <v>#VALUE!</v>
      </c>
      <c r="MY44" s="24" t="e">
        <f t="shared" si="153"/>
        <v>#VALUE!</v>
      </c>
      <c r="MZ44" s="24" t="e">
        <f t="shared" si="154"/>
        <v>#VALUE!</v>
      </c>
      <c r="NA44" s="24" t="e">
        <f t="shared" si="155"/>
        <v>#VALUE!</v>
      </c>
      <c r="NB44">
        <v>-9.1933198418326995E-6</v>
      </c>
      <c r="NC44" t="e">
        <f>bvarM5*bvarM7</f>
        <v>#VALUE!</v>
      </c>
      <c r="ND44" t="e">
        <f>cvarM5*cvarM7</f>
        <v>#VALUE!</v>
      </c>
      <c r="NE44" t="e">
        <f>mvarM5*mvarM7</f>
        <v>#VALUE!</v>
      </c>
      <c r="NF44" s="24" t="e">
        <f t="shared" si="156"/>
        <v>#VALUE!</v>
      </c>
      <c r="NG44" s="24" t="e">
        <f t="shared" si="157"/>
        <v>#VALUE!</v>
      </c>
      <c r="NH44" s="24" t="e">
        <f t="shared" si="158"/>
        <v>#VALUE!</v>
      </c>
      <c r="NI44">
        <v>2.9177804094089003E-4</v>
      </c>
      <c r="NJ44" t="e">
        <f>bvarM4^2</f>
        <v>#VALUE!</v>
      </c>
      <c r="NK44" t="e">
        <f>cvarM4^2</f>
        <v>#VALUE!</v>
      </c>
      <c r="NL44" t="e">
        <f>mvarM4^2</f>
        <v>#VALUE!</v>
      </c>
      <c r="NM44" s="24" t="e">
        <f t="shared" si="159"/>
        <v>#VALUE!</v>
      </c>
      <c r="NN44" s="24" t="e">
        <f t="shared" si="160"/>
        <v>#VALUE!</v>
      </c>
      <c r="NO44" s="24" t="e">
        <f t="shared" si="161"/>
        <v>#VALUE!</v>
      </c>
      <c r="NP44">
        <v>8.8830183568822996E-6</v>
      </c>
      <c r="NQ44" t="e">
        <f>bvarM6*bvarM8</f>
        <v>#VALUE!</v>
      </c>
      <c r="NR44" t="e">
        <f>cvarM6*cvarM8</f>
        <v>#VALUE!</v>
      </c>
      <c r="NS44" t="e">
        <f>mvarM6*mvarM8</f>
        <v>#VALUE!</v>
      </c>
      <c r="NT44" s="24" t="e">
        <f t="shared" si="162"/>
        <v>#VALUE!</v>
      </c>
      <c r="NU44" s="24" t="e">
        <f t="shared" si="163"/>
        <v>#VALUE!</v>
      </c>
      <c r="NV44" s="24" t="e">
        <f t="shared" si="164"/>
        <v>#VALUE!</v>
      </c>
      <c r="NW44">
        <v>2.6599777911977999E-6</v>
      </c>
      <c r="NX44" t="e">
        <f>bvarM6*bvarM7</f>
        <v>#VALUE!</v>
      </c>
      <c r="NY44" t="e">
        <f>cvarM6*cvarM7</f>
        <v>#VALUE!</v>
      </c>
      <c r="NZ44" t="e">
        <f>mvarM6*mvarM7</f>
        <v>#VALUE!</v>
      </c>
      <c r="OA44" s="24" t="e">
        <f t="shared" si="165"/>
        <v>#VALUE!</v>
      </c>
      <c r="OB44" s="24" t="e">
        <f t="shared" si="166"/>
        <v>#VALUE!</v>
      </c>
      <c r="OC44" s="24" t="e">
        <f t="shared" si="167"/>
        <v>#VALUE!</v>
      </c>
      <c r="OD44">
        <v>-4.5002773270773997E-6</v>
      </c>
      <c r="OE44" t="e">
        <f>bvarM4^3</f>
        <v>#VALUE!</v>
      </c>
      <c r="OF44" t="e">
        <f>cvarM4^3</f>
        <v>#VALUE!</v>
      </c>
      <c r="OG44" t="e">
        <f>mvarM4^3</f>
        <v>#VALUE!</v>
      </c>
      <c r="OH44" s="24" t="e">
        <f t="shared" si="168"/>
        <v>#VALUE!</v>
      </c>
      <c r="OI44" s="24" t="e">
        <f t="shared" si="169"/>
        <v>#VALUE!</v>
      </c>
      <c r="OJ44" s="24" t="e">
        <f t="shared" si="170"/>
        <v>#VALUE!</v>
      </c>
      <c r="OK44">
        <v>2.5728823129291E-9</v>
      </c>
      <c r="OL44" t="e">
        <f>bvarHC1^2</f>
        <v>#VALUE!</v>
      </c>
      <c r="OM44" t="e">
        <f>cvarHC1^2</f>
        <v>#VALUE!</v>
      </c>
      <c r="ON44" t="e">
        <f>mvarHC1^2</f>
        <v>#VALUE!</v>
      </c>
      <c r="OO44" s="24" t="e">
        <f t="shared" si="171"/>
        <v>#VALUE!</v>
      </c>
      <c r="OP44" s="24" t="e">
        <f t="shared" si="172"/>
        <v>#VALUE!</v>
      </c>
      <c r="OQ44" s="24" t="e">
        <f t="shared" si="173"/>
        <v>#VALUE!</v>
      </c>
      <c r="OR44">
        <v>-2.2928684708288001E-5</v>
      </c>
      <c r="OS44" t="e">
        <f>bvarM2*bvarM7</f>
        <v>#VALUE!</v>
      </c>
      <c r="OT44" t="e">
        <f>cvarM2*cvarM7</f>
        <v>#VALUE!</v>
      </c>
      <c r="OU44" t="e">
        <f>mvarM2*mvarM7</f>
        <v>#VALUE!</v>
      </c>
      <c r="OV44" s="24" t="e">
        <f t="shared" si="174"/>
        <v>#VALUE!</v>
      </c>
      <c r="OW44" s="24" t="e">
        <f t="shared" si="175"/>
        <v>#VALUE!</v>
      </c>
      <c r="OX44" s="24" t="e">
        <f t="shared" si="176"/>
        <v>#VALUE!</v>
      </c>
      <c r="OY44">
        <v>-8.2044315918479993E-3</v>
      </c>
      <c r="OZ44" t="e">
        <f>bvarM9^2</f>
        <v>#VALUE!</v>
      </c>
      <c r="PA44" t="e">
        <f>cvarM9^2</f>
        <v>#VALUE!</v>
      </c>
      <c r="PB44" t="e">
        <f>mvarM9^2</f>
        <v>#VALUE!</v>
      </c>
      <c r="PC44" s="24" t="e">
        <f t="shared" si="177"/>
        <v>#VALUE!</v>
      </c>
      <c r="PD44" s="24" t="e">
        <f t="shared" si="178"/>
        <v>#VALUE!</v>
      </c>
      <c r="PE44" s="24" t="e">
        <f t="shared" si="179"/>
        <v>#VALUE!</v>
      </c>
      <c r="PF44">
        <v>-9.5352068810036995E-6</v>
      </c>
      <c r="PG44" t="e">
        <f>bvarM2*bvarM7</f>
        <v>#VALUE!</v>
      </c>
      <c r="PH44" t="e">
        <f>cvarM2*cvarM7</f>
        <v>#VALUE!</v>
      </c>
      <c r="PI44" t="e">
        <f>mvarM2*mvarM7</f>
        <v>#VALUE!</v>
      </c>
      <c r="PJ44" s="24" t="e">
        <f t="shared" si="180"/>
        <v>#VALUE!</v>
      </c>
      <c r="PK44" s="24" t="e">
        <f t="shared" si="181"/>
        <v>#VALUE!</v>
      </c>
      <c r="PL44" s="24" t="e">
        <f t="shared" si="182"/>
        <v>#VALUE!</v>
      </c>
      <c r="PM44">
        <v>3.0958203263446E-6</v>
      </c>
      <c r="PN44" t="e">
        <f>bvarM6*bvarM7</f>
        <v>#VALUE!</v>
      </c>
      <c r="PO44" t="e">
        <f>cvarM6*cvarM7</f>
        <v>#VALUE!</v>
      </c>
      <c r="PP44" t="e">
        <f>mvarM6*mvarM7</f>
        <v>#VALUE!</v>
      </c>
      <c r="PQ44" s="24" t="e">
        <f t="shared" si="183"/>
        <v>#VALUE!</v>
      </c>
      <c r="PR44" s="24" t="e">
        <f t="shared" si="184"/>
        <v>#VALUE!</v>
      </c>
      <c r="PS44" s="24" t="e">
        <f t="shared" si="185"/>
        <v>#VALUE!</v>
      </c>
      <c r="PT44">
        <v>-1.3566336455072E-10</v>
      </c>
      <c r="PU44" t="e">
        <f>bvarHC1^3</f>
        <v>#VALUE!</v>
      </c>
      <c r="PV44" t="e">
        <f>cvarHC1^3</f>
        <v>#VALUE!</v>
      </c>
      <c r="PW44" t="e">
        <f>mvarHC1^3</f>
        <v>#VALUE!</v>
      </c>
      <c r="PX44" s="24" t="e">
        <f t="shared" si="186"/>
        <v>#VALUE!</v>
      </c>
      <c r="PY44" s="24" t="e">
        <f t="shared" si="187"/>
        <v>#VALUE!</v>
      </c>
      <c r="PZ44" s="24" t="e">
        <f t="shared" si="188"/>
        <v>#VALUE!</v>
      </c>
      <c r="QA44">
        <v>-18234.362293038001</v>
      </c>
      <c r="QB44" t="e">
        <f>bvarM1^2</f>
        <v>#VALUE!</v>
      </c>
      <c r="QC44" t="e">
        <f>cvarM1^2</f>
        <v>#VALUE!</v>
      </c>
      <c r="QD44" t="e">
        <f>mvarM1^2</f>
        <v>#VALUE!</v>
      </c>
      <c r="QE44" s="24" t="e">
        <f t="shared" si="189"/>
        <v>#VALUE!</v>
      </c>
      <c r="QF44" s="24" t="e">
        <f t="shared" si="190"/>
        <v>#VALUE!</v>
      </c>
      <c r="QG44" s="24" t="e">
        <f t="shared" si="191"/>
        <v>#VALUE!</v>
      </c>
      <c r="QH44">
        <v>1.2525041376106E-5</v>
      </c>
      <c r="QI44" t="e">
        <f>bvarM3*bvarM8</f>
        <v>#VALUE!</v>
      </c>
      <c r="QJ44" t="e">
        <f>cvarM3*cvarM8</f>
        <v>#VALUE!</v>
      </c>
      <c r="QK44" t="e">
        <f>mvarM3*mvarM8</f>
        <v>#VALUE!</v>
      </c>
      <c r="QL44" s="24" t="e">
        <f t="shared" si="192"/>
        <v>#VALUE!</v>
      </c>
      <c r="QM44" s="24" t="e">
        <f t="shared" si="193"/>
        <v>#VALUE!</v>
      </c>
      <c r="QN44" s="24" t="e">
        <f t="shared" si="194"/>
        <v>#VALUE!</v>
      </c>
      <c r="QO44">
        <v>-3.8990506258031003E-6</v>
      </c>
      <c r="QP44" t="e">
        <f>bvarM4^3</f>
        <v>#VALUE!</v>
      </c>
      <c r="QQ44" t="e">
        <f>cvarM4^3</f>
        <v>#VALUE!</v>
      </c>
      <c r="QR44" t="e">
        <f>mvarM4^3</f>
        <v>#VALUE!</v>
      </c>
      <c r="QS44" s="24" t="e">
        <f t="shared" si="195"/>
        <v>#VALUE!</v>
      </c>
      <c r="QT44" s="24" t="e">
        <f t="shared" si="196"/>
        <v>#VALUE!</v>
      </c>
      <c r="QU44" s="24" t="e">
        <f t="shared" si="197"/>
        <v>#VALUE!</v>
      </c>
      <c r="QV44">
        <v>-3.5403617242356002E-5</v>
      </c>
      <c r="QW44" t="e">
        <f>bvarM6*bvarM7</f>
        <v>#VALUE!</v>
      </c>
      <c r="QX44" t="e">
        <f>cvarM6*cvarM7</f>
        <v>#VALUE!</v>
      </c>
      <c r="QY44" t="e">
        <f>mvarM6*mvarM7</f>
        <v>#VALUE!</v>
      </c>
      <c r="QZ44" s="24" t="e">
        <f t="shared" si="198"/>
        <v>#VALUE!</v>
      </c>
      <c r="RA44" s="24" t="e">
        <f t="shared" si="199"/>
        <v>#VALUE!</v>
      </c>
      <c r="RB44" s="24" t="e">
        <f t="shared" si="200"/>
        <v>#VALUE!</v>
      </c>
      <c r="RC44">
        <v>-2.9326698431128001E-6</v>
      </c>
      <c r="RD44" t="e">
        <f>bvarM4*bvarM8</f>
        <v>#VALUE!</v>
      </c>
      <c r="RE44" t="e">
        <f>cvarM4*cvarM8</f>
        <v>#VALUE!</v>
      </c>
      <c r="RF44" t="e">
        <f>mvarM4*mvarM8</f>
        <v>#VALUE!</v>
      </c>
      <c r="RG44" s="24" t="e">
        <f t="shared" si="201"/>
        <v>#VALUE!</v>
      </c>
      <c r="RH44" s="24" t="e">
        <f t="shared" si="202"/>
        <v>#VALUE!</v>
      </c>
      <c r="RI44" s="24" t="e">
        <f t="shared" si="203"/>
        <v>#VALUE!</v>
      </c>
      <c r="RJ44">
        <v>6.9746217196422003E-4</v>
      </c>
      <c r="RK44" t="e">
        <f>bvarM7^3</f>
        <v>#VALUE!</v>
      </c>
      <c r="RL44" t="e">
        <f>cvarM7^3</f>
        <v>#VALUE!</v>
      </c>
      <c r="RM44" t="e">
        <f>mvarM7^3</f>
        <v>#VALUE!</v>
      </c>
      <c r="RN44" s="24" t="e">
        <f t="shared" si="204"/>
        <v>#VALUE!</v>
      </c>
      <c r="RO44" s="24" t="e">
        <f t="shared" si="205"/>
        <v>#VALUE!</v>
      </c>
      <c r="RP44" s="24" t="e">
        <f t="shared" si="206"/>
        <v>#VALUE!</v>
      </c>
      <c r="RQ44">
        <v>-1.0838197768123E-5</v>
      </c>
      <c r="RR44" t="e">
        <f>bvarM6*bvarM7</f>
        <v>#VALUE!</v>
      </c>
      <c r="RS44" t="e">
        <f>cvarM6*cvarM7</f>
        <v>#VALUE!</v>
      </c>
      <c r="RT44" t="e">
        <f>mvarM6*mvarM7</f>
        <v>#VALUE!</v>
      </c>
      <c r="RU44" s="24" t="e">
        <f t="shared" si="207"/>
        <v>#VALUE!</v>
      </c>
      <c r="RV44" s="24" t="e">
        <f t="shared" si="208"/>
        <v>#VALUE!</v>
      </c>
      <c r="RW44" s="24" t="e">
        <f t="shared" si="209"/>
        <v>#VALUE!</v>
      </c>
      <c r="RX44">
        <v>1.2990278387652001E-5</v>
      </c>
      <c r="RY44" t="e">
        <f>bvarM2*bvarM3</f>
        <v>#VALUE!</v>
      </c>
      <c r="RZ44" t="e">
        <f>cvarM2*cvarM3</f>
        <v>#VALUE!</v>
      </c>
      <c r="SA44" t="e">
        <f>mvarM2*mvarM3</f>
        <v>#VALUE!</v>
      </c>
      <c r="SB44" s="24" t="e">
        <f t="shared" si="210"/>
        <v>#VALUE!</v>
      </c>
      <c r="SC44" s="24" t="e">
        <f t="shared" si="211"/>
        <v>#VALUE!</v>
      </c>
      <c r="SD44" s="24" t="e">
        <f t="shared" si="212"/>
        <v>#VALUE!</v>
      </c>
      <c r="SE44">
        <v>-3.8053995552935001E-6</v>
      </c>
      <c r="SF44" t="e">
        <f>bvarM4^3</f>
        <v>#VALUE!</v>
      </c>
      <c r="SG44" t="e">
        <f>cvarM4^3</f>
        <v>#VALUE!</v>
      </c>
      <c r="SH44" t="e">
        <f>mvarM4^3</f>
        <v>#VALUE!</v>
      </c>
      <c r="SI44" s="24" t="e">
        <f t="shared" si="213"/>
        <v>#VALUE!</v>
      </c>
      <c r="SJ44" s="24" t="e">
        <f t="shared" si="214"/>
        <v>#VALUE!</v>
      </c>
      <c r="SK44" s="24" t="e">
        <f t="shared" si="215"/>
        <v>#VALUE!</v>
      </c>
      <c r="SL44">
        <v>3.9541676656091999E-7</v>
      </c>
      <c r="SM44" t="e">
        <f>bvarM6*bvarM9</f>
        <v>#VALUE!</v>
      </c>
      <c r="SN44" t="e">
        <f>cvarM6*cvarM9</f>
        <v>#VALUE!</v>
      </c>
      <c r="SO44" t="e">
        <f>mvarM6*mvarM9</f>
        <v>#VALUE!</v>
      </c>
      <c r="SP44" s="24" t="e">
        <f t="shared" si="216"/>
        <v>#VALUE!</v>
      </c>
      <c r="SQ44" s="24" t="e">
        <f t="shared" si="217"/>
        <v>#VALUE!</v>
      </c>
      <c r="SR44" s="24" t="e">
        <f t="shared" si="218"/>
        <v>#VALUE!</v>
      </c>
      <c r="SS44">
        <v>-2.5705468363859E-5</v>
      </c>
      <c r="ST44" t="e">
        <f>bvarM7*bvarM9</f>
        <v>#VALUE!</v>
      </c>
      <c r="SU44" t="e">
        <f>cvarM7*cvarM9</f>
        <v>#VALUE!</v>
      </c>
      <c r="SV44" t="e">
        <f>mvarM7*mvarM9</f>
        <v>#VALUE!</v>
      </c>
      <c r="SW44" s="24" t="e">
        <f t="shared" si="219"/>
        <v>#VALUE!</v>
      </c>
      <c r="SX44" s="24" t="e">
        <f t="shared" si="220"/>
        <v>#VALUE!</v>
      </c>
      <c r="SY44" s="24" t="e">
        <f t="shared" si="221"/>
        <v>#VALUE!</v>
      </c>
      <c r="SZ44">
        <v>2.1350307198044001E-5</v>
      </c>
      <c r="TA44" t="e">
        <f>bvarM6*bvarM9</f>
        <v>#VALUE!</v>
      </c>
      <c r="TB44" t="e">
        <f>cvarM6*cvarM9</f>
        <v>#VALUE!</v>
      </c>
      <c r="TC44" t="e">
        <f>mvarM6*mvarM9</f>
        <v>#VALUE!</v>
      </c>
      <c r="TD44" s="24" t="e">
        <f t="shared" si="222"/>
        <v>#VALUE!</v>
      </c>
      <c r="TE44" s="24" t="e">
        <f t="shared" si="223"/>
        <v>#VALUE!</v>
      </c>
      <c r="TF44" s="24" t="e">
        <f t="shared" si="224"/>
        <v>#VALUE!</v>
      </c>
      <c r="TK44" s="24">
        <f t="shared" si="225"/>
        <v>0</v>
      </c>
      <c r="TL44" s="24">
        <f t="shared" si="226"/>
        <v>0</v>
      </c>
      <c r="TM44" s="24">
        <f t="shared" si="227"/>
        <v>0</v>
      </c>
      <c r="TN44">
        <v>2.9019154465284999E-6</v>
      </c>
      <c r="TO44" t="e">
        <f>bvarM4*bvarM6</f>
        <v>#VALUE!</v>
      </c>
      <c r="TP44" t="e">
        <f>cvarM4*cvarM6</f>
        <v>#VALUE!</v>
      </c>
      <c r="TQ44" t="e">
        <f>mvarM4*mvarM6</f>
        <v>#VALUE!</v>
      </c>
      <c r="TR44" s="24" t="e">
        <f t="shared" si="228"/>
        <v>#VALUE!</v>
      </c>
      <c r="TS44" s="24" t="e">
        <f t="shared" si="229"/>
        <v>#VALUE!</v>
      </c>
      <c r="TT44" s="24" t="e">
        <f t="shared" si="230"/>
        <v>#VALUE!</v>
      </c>
      <c r="TU44">
        <v>-1.0851362167277999E-5</v>
      </c>
      <c r="TV44" t="e">
        <f>bvarM4*bvarM6</f>
        <v>#VALUE!</v>
      </c>
      <c r="TW44" t="e">
        <f>cvarM4*cvarM6</f>
        <v>#VALUE!</v>
      </c>
      <c r="TX44" t="e">
        <f>mvarM4*mvarM6</f>
        <v>#VALUE!</v>
      </c>
      <c r="TY44" s="24" t="e">
        <f t="shared" si="231"/>
        <v>#VALUE!</v>
      </c>
      <c r="TZ44" s="24" t="e">
        <f t="shared" si="232"/>
        <v>#VALUE!</v>
      </c>
      <c r="UA44" s="24" t="e">
        <f t="shared" si="233"/>
        <v>#VALUE!</v>
      </c>
      <c r="UB44">
        <v>3.1221308183602998E-8</v>
      </c>
      <c r="UC44" t="e">
        <f>bvarM6^2</f>
        <v>#VALUE!</v>
      </c>
      <c r="UD44" t="e">
        <f>cvarM6^2</f>
        <v>#VALUE!</v>
      </c>
      <c r="UE44" t="e">
        <f>mvarM6^2</f>
        <v>#VALUE!</v>
      </c>
      <c r="UF44" s="24" t="e">
        <f t="shared" si="234"/>
        <v>#VALUE!</v>
      </c>
      <c r="UG44" s="24" t="e">
        <f t="shared" si="235"/>
        <v>#VALUE!</v>
      </c>
      <c r="UH44" s="24" t="e">
        <f t="shared" si="236"/>
        <v>#VALUE!</v>
      </c>
      <c r="UI44">
        <v>1.6363521508732001E-5</v>
      </c>
      <c r="UJ44" t="e">
        <f>bvarM4*bvarM7</f>
        <v>#VALUE!</v>
      </c>
      <c r="UK44" t="e">
        <f>cvarM4*cvarM7</f>
        <v>#VALUE!</v>
      </c>
      <c r="UL44" t="e">
        <f>mvarM4*mvarM7</f>
        <v>#VALUE!</v>
      </c>
      <c r="UM44" s="24" t="e">
        <f t="shared" si="237"/>
        <v>#VALUE!</v>
      </c>
      <c r="UN44" s="24" t="e">
        <f t="shared" si="238"/>
        <v>#VALUE!</v>
      </c>
      <c r="UO44" s="24" t="e">
        <f t="shared" si="239"/>
        <v>#VALUE!</v>
      </c>
      <c r="UP44">
        <v>-3.4266977907167E-5</v>
      </c>
      <c r="UQ44" t="e">
        <f>bvarM4*bvarM7</f>
        <v>#VALUE!</v>
      </c>
      <c r="UR44" t="e">
        <f>cvarM4*cvarM7</f>
        <v>#VALUE!</v>
      </c>
      <c r="US44" t="e">
        <f>mvarM4*mvarM7</f>
        <v>#VALUE!</v>
      </c>
      <c r="UT44" s="24" t="e">
        <f t="shared" si="240"/>
        <v>#VALUE!</v>
      </c>
      <c r="UU44" s="24" t="e">
        <f t="shared" si="241"/>
        <v>#VALUE!</v>
      </c>
      <c r="UV44" s="24" t="e">
        <f t="shared" si="242"/>
        <v>#VALUE!</v>
      </c>
      <c r="UW44">
        <v>-6.7088182620728997E-7</v>
      </c>
      <c r="UX44" t="e">
        <f>bvarM7^2</f>
        <v>#VALUE!</v>
      </c>
      <c r="UY44" t="e">
        <f>cvarM7^2</f>
        <v>#VALUE!</v>
      </c>
      <c r="UZ44" t="e">
        <f>mvarM7^2</f>
        <v>#VALUE!</v>
      </c>
      <c r="VA44" s="24" t="e">
        <f t="shared" si="243"/>
        <v>#VALUE!</v>
      </c>
      <c r="VB44" s="24" t="e">
        <f t="shared" si="244"/>
        <v>#VALUE!</v>
      </c>
      <c r="VC44" s="24" t="e">
        <f t="shared" si="245"/>
        <v>#VALUE!</v>
      </c>
      <c r="VD44">
        <v>9.6518674043495E-6</v>
      </c>
      <c r="VE44" t="e">
        <f>bvarM5*bvarM6</f>
        <v>#VALUE!</v>
      </c>
      <c r="VF44" t="e">
        <f>cvarM5*cvarM6</f>
        <v>#VALUE!</v>
      </c>
      <c r="VG44" t="e">
        <f>mvarM5*mvarM6</f>
        <v>#VALUE!</v>
      </c>
      <c r="VH44" s="24" t="e">
        <f t="shared" si="246"/>
        <v>#VALUE!</v>
      </c>
      <c r="VI44" s="24" t="e">
        <f t="shared" si="247"/>
        <v>#VALUE!</v>
      </c>
      <c r="VJ44" s="24" t="e">
        <f t="shared" si="248"/>
        <v>#VALUE!</v>
      </c>
      <c r="VK44">
        <v>-1.0854225876576E-5</v>
      </c>
      <c r="VL44" t="e">
        <f>bvarM4*bvarM6</f>
        <v>#VALUE!</v>
      </c>
      <c r="VM44" t="e">
        <f>cvarM4*cvarM6</f>
        <v>#VALUE!</v>
      </c>
      <c r="VN44" t="e">
        <f>mvarM4*mvarM6</f>
        <v>#VALUE!</v>
      </c>
      <c r="VO44" s="24" t="e">
        <f t="shared" si="249"/>
        <v>#VALUE!</v>
      </c>
      <c r="VP44" s="24" t="e">
        <f t="shared" si="250"/>
        <v>#VALUE!</v>
      </c>
      <c r="VQ44" s="24" t="e">
        <f t="shared" si="251"/>
        <v>#VALUE!</v>
      </c>
      <c r="VR44">
        <v>3.5247278663831998E-9</v>
      </c>
      <c r="VS44" t="e">
        <f>bvarM4^2</f>
        <v>#VALUE!</v>
      </c>
      <c r="VT44" t="e">
        <f>cvarM4^2</f>
        <v>#VALUE!</v>
      </c>
      <c r="VU44" t="e">
        <f>mvarM4^2</f>
        <v>#VALUE!</v>
      </c>
      <c r="VV44" s="24" t="e">
        <f t="shared" si="252"/>
        <v>#VALUE!</v>
      </c>
      <c r="VW44" s="24" t="e">
        <f t="shared" si="253"/>
        <v>#VALUE!</v>
      </c>
      <c r="VX44" s="24" t="e">
        <f t="shared" si="254"/>
        <v>#VALUE!</v>
      </c>
      <c r="VY44">
        <v>7.2785322763350003E-4</v>
      </c>
      <c r="VZ44" t="e">
        <f>bvarM2^2</f>
        <v>#VALUE!</v>
      </c>
      <c r="WA44" t="e">
        <f>cvarM2^2</f>
        <v>#VALUE!</v>
      </c>
      <c r="WB44" t="e">
        <f>mvarM2^2</f>
        <v>#VALUE!</v>
      </c>
      <c r="WC44" s="24" t="e">
        <f t="shared" si="255"/>
        <v>#VALUE!</v>
      </c>
      <c r="WD44" s="24" t="e">
        <f t="shared" si="256"/>
        <v>#VALUE!</v>
      </c>
      <c r="WE44" s="24" t="e">
        <f t="shared" si="257"/>
        <v>#VALUE!</v>
      </c>
      <c r="WF44">
        <v>2.9047986599623001E-5</v>
      </c>
      <c r="WG44" t="e">
        <f>bvarM6*bvarM9</f>
        <v>#VALUE!</v>
      </c>
      <c r="WH44" t="e">
        <f>cvarM6*cvarM9</f>
        <v>#VALUE!</v>
      </c>
      <c r="WI44" t="e">
        <f>mvarM6*mvarM9</f>
        <v>#VALUE!</v>
      </c>
      <c r="WJ44" s="24" t="e">
        <f t="shared" si="258"/>
        <v>#VALUE!</v>
      </c>
      <c r="WK44" s="24" t="e">
        <f t="shared" si="259"/>
        <v>#VALUE!</v>
      </c>
      <c r="WL44" s="24" t="e">
        <f t="shared" si="260"/>
        <v>#VALUE!</v>
      </c>
      <c r="WQ44" s="24">
        <f t="shared" si="261"/>
        <v>0</v>
      </c>
      <c r="WR44" s="24">
        <f t="shared" si="262"/>
        <v>0</v>
      </c>
      <c r="WS44" s="24">
        <f t="shared" si="263"/>
        <v>0</v>
      </c>
      <c r="WT44">
        <v>2.5737189818777E-5</v>
      </c>
      <c r="WU44" t="e">
        <f>bvarM5*bvarM7</f>
        <v>#VALUE!</v>
      </c>
      <c r="WV44" t="e">
        <f>cvarM5*cvarM7</f>
        <v>#VALUE!</v>
      </c>
      <c r="WW44" t="e">
        <f>mvarM5*mvarM7</f>
        <v>#VALUE!</v>
      </c>
      <c r="WX44" s="24" t="e">
        <f t="shared" si="264"/>
        <v>#VALUE!</v>
      </c>
      <c r="WY44" s="24" t="e">
        <f t="shared" si="265"/>
        <v>#VALUE!</v>
      </c>
      <c r="WZ44" s="24" t="e">
        <f t="shared" si="266"/>
        <v>#VALUE!</v>
      </c>
      <c r="XA44">
        <v>-1.4005613689751999E-5</v>
      </c>
      <c r="XB44" t="e">
        <f>bvarM4*bvarM6</f>
        <v>#VALUE!</v>
      </c>
      <c r="XC44" t="e">
        <f>cvarM4*cvarM6</f>
        <v>#VALUE!</v>
      </c>
      <c r="XD44" t="e">
        <f>mvarM4*mvarM6</f>
        <v>#VALUE!</v>
      </c>
      <c r="XE44" s="24" t="e">
        <f t="shared" si="267"/>
        <v>#VALUE!</v>
      </c>
      <c r="XF44" s="24" t="e">
        <f t="shared" si="268"/>
        <v>#VALUE!</v>
      </c>
      <c r="XG44" s="24" t="e">
        <f t="shared" si="269"/>
        <v>#VALUE!</v>
      </c>
      <c r="XH44">
        <v>-5.5333682898630004E-16</v>
      </c>
      <c r="XI44" t="e">
        <f>bvarHC1^3</f>
        <v>#VALUE!</v>
      </c>
      <c r="XJ44" t="e">
        <f>cvarHC1^3</f>
        <v>#VALUE!</v>
      </c>
      <c r="XK44" t="e">
        <f>mvarHC1^3</f>
        <v>#VALUE!</v>
      </c>
      <c r="XL44" s="24" t="e">
        <f t="shared" si="270"/>
        <v>#VALUE!</v>
      </c>
      <c r="XM44" s="24" t="e">
        <f t="shared" si="271"/>
        <v>#VALUE!</v>
      </c>
      <c r="XN44" s="24" t="e">
        <f t="shared" si="272"/>
        <v>#VALUE!</v>
      </c>
      <c r="XO44">
        <v>7.7878181905936998E-5</v>
      </c>
      <c r="XP44" t="e">
        <f>bvarM6*bvarM7</f>
        <v>#VALUE!</v>
      </c>
      <c r="XQ44" t="e">
        <f>cvarM6*cvarM7</f>
        <v>#VALUE!</v>
      </c>
      <c r="XR44" t="e">
        <f>mvarM6*mvarM7</f>
        <v>#VALUE!</v>
      </c>
      <c r="XS44" s="24" t="e">
        <f t="shared" si="273"/>
        <v>#VALUE!</v>
      </c>
      <c r="XT44" s="24" t="e">
        <f t="shared" si="274"/>
        <v>#VALUE!</v>
      </c>
      <c r="XU44" s="24" t="e">
        <f t="shared" si="275"/>
        <v>#VALUE!</v>
      </c>
      <c r="XV44">
        <v>4.7230810670236998E-4</v>
      </c>
      <c r="XW44" t="e">
        <f>bvarM2^2</f>
        <v>#VALUE!</v>
      </c>
      <c r="XX44" t="e">
        <f>cvarM2^2</f>
        <v>#VALUE!</v>
      </c>
      <c r="XY44" t="e">
        <f>mvarM2^2</f>
        <v>#VALUE!</v>
      </c>
      <c r="XZ44" s="24" t="e">
        <f t="shared" si="276"/>
        <v>#VALUE!</v>
      </c>
      <c r="YA44" s="24" t="e">
        <f t="shared" si="277"/>
        <v>#VALUE!</v>
      </c>
      <c r="YB44" s="24" t="e">
        <f t="shared" si="278"/>
        <v>#VALUE!</v>
      </c>
      <c r="YC44">
        <v>-5.6862791957543E-15</v>
      </c>
      <c r="YD44" t="e">
        <f>bvarHC1^3</f>
        <v>#VALUE!</v>
      </c>
      <c r="YE44" t="e">
        <f>cvarHC1^3</f>
        <v>#VALUE!</v>
      </c>
      <c r="YF44" t="e">
        <f>mvarHC1^3</f>
        <v>#VALUE!</v>
      </c>
      <c r="YG44" s="24" t="e">
        <f t="shared" si="279"/>
        <v>#VALUE!</v>
      </c>
      <c r="YH44" s="24" t="e">
        <f t="shared" si="280"/>
        <v>#VALUE!</v>
      </c>
      <c r="YI44" s="24" t="e">
        <f t="shared" si="281"/>
        <v>#VALUE!</v>
      </c>
      <c r="YJ44">
        <v>1.0006173570491E-5</v>
      </c>
      <c r="YK44" t="e">
        <f>bvarM5*bvarM6</f>
        <v>#VALUE!</v>
      </c>
      <c r="YL44" t="e">
        <f>cvarM5*cvarM6</f>
        <v>#VALUE!</v>
      </c>
      <c r="YM44" t="e">
        <f>mvarM5*mvarM6</f>
        <v>#VALUE!</v>
      </c>
      <c r="YN44" s="24" t="e">
        <f t="shared" si="282"/>
        <v>#VALUE!</v>
      </c>
      <c r="YO44" s="24" t="e">
        <f t="shared" si="283"/>
        <v>#VALUE!</v>
      </c>
      <c r="YP44" s="24" t="e">
        <f t="shared" si="284"/>
        <v>#VALUE!</v>
      </c>
      <c r="YQ44">
        <v>-1.7189510618767999E-5</v>
      </c>
      <c r="YR44" t="e">
        <f>bvarM4*bvarM6</f>
        <v>#VALUE!</v>
      </c>
      <c r="YS44" t="e">
        <f>cvarM4*cvarM6</f>
        <v>#VALUE!</v>
      </c>
      <c r="YT44" t="e">
        <f>mvarM4*mvarM6</f>
        <v>#VALUE!</v>
      </c>
      <c r="YU44" s="24" t="e">
        <f t="shared" si="285"/>
        <v>#VALUE!</v>
      </c>
      <c r="YV44" s="24" t="e">
        <f t="shared" si="286"/>
        <v>#VALUE!</v>
      </c>
      <c r="YW44" s="24" t="e">
        <f t="shared" si="287"/>
        <v>#VALUE!</v>
      </c>
      <c r="YX44">
        <v>4.6624863854800001E-9</v>
      </c>
      <c r="YY44" t="e">
        <f>bvarM4^2</f>
        <v>#VALUE!</v>
      </c>
      <c r="YZ44" t="e">
        <f>cvarM4^2</f>
        <v>#VALUE!</v>
      </c>
      <c r="ZA44" t="e">
        <f>mvarM4^2</f>
        <v>#VALUE!</v>
      </c>
      <c r="ZB44" s="24" t="e">
        <f t="shared" si="288"/>
        <v>#VALUE!</v>
      </c>
      <c r="ZC44" s="24" t="e">
        <f t="shared" si="289"/>
        <v>#VALUE!</v>
      </c>
      <c r="ZD44" s="24" t="e">
        <f t="shared" si="290"/>
        <v>#VALUE!</v>
      </c>
      <c r="ZE44">
        <v>3.7361569014726003E-4</v>
      </c>
      <c r="ZF44" t="e">
        <f>bvarM4^2</f>
        <v>#VALUE!</v>
      </c>
      <c r="ZG44" t="e">
        <f>cvarM4^2</f>
        <v>#VALUE!</v>
      </c>
      <c r="ZH44" t="e">
        <f>mvarM4^2</f>
        <v>#VALUE!</v>
      </c>
      <c r="ZI44" s="24" t="e">
        <f t="shared" si="291"/>
        <v>#VALUE!</v>
      </c>
      <c r="ZJ44" s="24" t="e">
        <f t="shared" si="292"/>
        <v>#VALUE!</v>
      </c>
      <c r="ZK44" s="24" t="e">
        <f t="shared" si="293"/>
        <v>#VALUE!</v>
      </c>
      <c r="ZL44">
        <v>6.1758094721477997E-7</v>
      </c>
      <c r="ZM44" t="e">
        <f>bvarHC1^2</f>
        <v>#VALUE!</v>
      </c>
      <c r="ZN44" t="e">
        <f>cvarHC1^2</f>
        <v>#VALUE!</v>
      </c>
      <c r="ZO44" t="e">
        <f>mvarHC1^2</f>
        <v>#VALUE!</v>
      </c>
      <c r="ZP44" s="24" t="e">
        <f t="shared" si="294"/>
        <v>#VALUE!</v>
      </c>
      <c r="ZQ44" s="24" t="e">
        <f t="shared" si="295"/>
        <v>#VALUE!</v>
      </c>
      <c r="ZR44" s="24" t="e">
        <f t="shared" si="296"/>
        <v>#VALUE!</v>
      </c>
      <c r="ZS44">
        <v>-2.2207635532943998E-9</v>
      </c>
      <c r="ZT44" t="e">
        <f>bvarM6^3</f>
        <v>#VALUE!</v>
      </c>
      <c r="ZU44" t="e">
        <f>cvarM6^3</f>
        <v>#VALUE!</v>
      </c>
      <c r="ZV44" t="e">
        <f>mvarM6^3</f>
        <v>#VALUE!</v>
      </c>
      <c r="ZW44" s="24" t="e">
        <f t="shared" si="297"/>
        <v>#VALUE!</v>
      </c>
      <c r="ZX44" s="24" t="e">
        <f t="shared" si="298"/>
        <v>#VALUE!</v>
      </c>
      <c r="ZY44" s="24" t="e">
        <f t="shared" si="299"/>
        <v>#VALUE!</v>
      </c>
      <c r="ZZ44">
        <v>-2.4176447906922999E-8</v>
      </c>
      <c r="AAA44" t="e">
        <f>bvarM4*bvarM9</f>
        <v>#VALUE!</v>
      </c>
      <c r="AAB44" t="e">
        <f>cvarM4*cvarM9</f>
        <v>#VALUE!</v>
      </c>
      <c r="AAC44" t="e">
        <f>mvarM4*mvarM9</f>
        <v>#VALUE!</v>
      </c>
      <c r="AAD44" s="24" t="e">
        <f t="shared" si="300"/>
        <v>#VALUE!</v>
      </c>
      <c r="AAE44" s="24" t="e">
        <f t="shared" si="301"/>
        <v>#VALUE!</v>
      </c>
      <c r="AAF44" s="24" t="e">
        <f t="shared" si="302"/>
        <v>#VALUE!</v>
      </c>
      <c r="AAG44">
        <v>-7.0396615371524001E-6</v>
      </c>
      <c r="AAH44" t="e">
        <f>bvarM3*bvarM9</f>
        <v>#VALUE!</v>
      </c>
      <c r="AAI44" t="e">
        <f>cvarM3*cvarM9</f>
        <v>#VALUE!</v>
      </c>
      <c r="AAJ44" t="e">
        <f>mvarM3*mvarM9</f>
        <v>#VALUE!</v>
      </c>
      <c r="AAK44" s="24" t="e">
        <f t="shared" si="303"/>
        <v>#VALUE!</v>
      </c>
      <c r="AAL44" s="24" t="e">
        <f t="shared" si="304"/>
        <v>#VALUE!</v>
      </c>
      <c r="AAM44" s="24" t="e">
        <f t="shared" si="305"/>
        <v>#VALUE!</v>
      </c>
      <c r="AAN44">
        <v>5.7026399066418997E-9</v>
      </c>
      <c r="AAO44" t="e">
        <f>bvarM4^2</f>
        <v>#VALUE!</v>
      </c>
      <c r="AAP44" t="e">
        <f>cvarM4^2</f>
        <v>#VALUE!</v>
      </c>
      <c r="AAQ44" t="e">
        <f>mvarM4^2</f>
        <v>#VALUE!</v>
      </c>
      <c r="AAR44" s="24" t="e">
        <f t="shared" si="306"/>
        <v>#VALUE!</v>
      </c>
      <c r="AAS44" s="24" t="e">
        <f t="shared" si="307"/>
        <v>#VALUE!</v>
      </c>
      <c r="AAT44" s="24" t="e">
        <f t="shared" si="308"/>
        <v>#VALUE!</v>
      </c>
      <c r="AAU44">
        <v>-1.5826780246390001E-4</v>
      </c>
      <c r="AAV44" t="e">
        <f>bvarM2^3</f>
        <v>#VALUE!</v>
      </c>
      <c r="AAW44" t="e">
        <f>cvarM2^3</f>
        <v>#VALUE!</v>
      </c>
      <c r="AAX44" t="e">
        <f>mvarM2^3</f>
        <v>#VALUE!</v>
      </c>
      <c r="AAY44" s="24" t="e">
        <f t="shared" si="309"/>
        <v>#VALUE!</v>
      </c>
      <c r="AAZ44" s="24" t="e">
        <f t="shared" si="310"/>
        <v>#VALUE!</v>
      </c>
      <c r="ABA44" s="24" t="e">
        <f t="shared" si="311"/>
        <v>#VALUE!</v>
      </c>
      <c r="ABB44">
        <v>8.0794054182874999E-4</v>
      </c>
      <c r="ABC44" t="e">
        <f>bvarM4^2</f>
        <v>#VALUE!</v>
      </c>
      <c r="ABD44" t="e">
        <f>cvarM4^2</f>
        <v>#VALUE!</v>
      </c>
      <c r="ABE44" t="e">
        <f>mvarM4^2</f>
        <v>#VALUE!</v>
      </c>
      <c r="ABF44" s="24" t="e">
        <f t="shared" si="312"/>
        <v>#VALUE!</v>
      </c>
      <c r="ABG44" s="24" t="e">
        <f t="shared" si="313"/>
        <v>#VALUE!</v>
      </c>
      <c r="ABH44" s="24" t="e">
        <f t="shared" si="314"/>
        <v>#VALUE!</v>
      </c>
      <c r="ABI44">
        <v>7.6284407901932995E-8</v>
      </c>
      <c r="ABJ44" t="e">
        <f>bvarM7^3</f>
        <v>#VALUE!</v>
      </c>
      <c r="ABK44" t="e">
        <f>cvarM7^3</f>
        <v>#VALUE!</v>
      </c>
      <c r="ABL44" t="e">
        <f>mvarM7^3</f>
        <v>#VALUE!</v>
      </c>
      <c r="ABM44" s="24" t="e">
        <f t="shared" si="315"/>
        <v>#VALUE!</v>
      </c>
      <c r="ABN44" s="24" t="e">
        <f t="shared" si="316"/>
        <v>#VALUE!</v>
      </c>
      <c r="ABO44" s="24" t="e">
        <f t="shared" si="317"/>
        <v>#VALUE!</v>
      </c>
      <c r="ABP44">
        <v>-8.6163891449962007E-5</v>
      </c>
      <c r="ABQ44" t="e">
        <f>bvarM6^2</f>
        <v>#VALUE!</v>
      </c>
      <c r="ABR44" t="e">
        <f>cvarM6^2</f>
        <v>#VALUE!</v>
      </c>
      <c r="ABS44" t="e">
        <f>mvarM6^2</f>
        <v>#VALUE!</v>
      </c>
      <c r="ABT44" s="24" t="e">
        <f t="shared" si="318"/>
        <v>#VALUE!</v>
      </c>
      <c r="ABU44" s="24" t="e">
        <f t="shared" si="319"/>
        <v>#VALUE!</v>
      </c>
      <c r="ABV44" s="24" t="e">
        <f t="shared" si="320"/>
        <v>#VALUE!</v>
      </c>
      <c r="ABW44">
        <v>-2.4777741051724E-5</v>
      </c>
      <c r="ABX44" t="e">
        <f>bvarM3*bvarM6</f>
        <v>#VALUE!</v>
      </c>
      <c r="ABY44" t="e">
        <f>cvarM3*cvarM6</f>
        <v>#VALUE!</v>
      </c>
      <c r="ABZ44" t="e">
        <f>mvarM3*mvarM6</f>
        <v>#VALUE!</v>
      </c>
      <c r="ACA44" s="24" t="e">
        <f t="shared" si="321"/>
        <v>#VALUE!</v>
      </c>
      <c r="ACB44" s="24" t="e">
        <f t="shared" si="322"/>
        <v>#VALUE!</v>
      </c>
      <c r="ACC44" s="24" t="e">
        <f t="shared" si="323"/>
        <v>#VALUE!</v>
      </c>
      <c r="ACD44">
        <v>5.4792125567205001E-8</v>
      </c>
      <c r="ACE44" t="e">
        <f>bvarM6^2</f>
        <v>#VALUE!</v>
      </c>
      <c r="ACF44" t="e">
        <f>cvarM6^2</f>
        <v>#VALUE!</v>
      </c>
      <c r="ACG44" t="e">
        <f>mvarM6^2</f>
        <v>#VALUE!</v>
      </c>
      <c r="ACH44" s="24" t="e">
        <f t="shared" si="324"/>
        <v>#VALUE!</v>
      </c>
      <c r="ACI44" s="24" t="e">
        <f t="shared" si="325"/>
        <v>#VALUE!</v>
      </c>
      <c r="ACJ44" s="24" t="e">
        <f t="shared" si="326"/>
        <v>#VALUE!</v>
      </c>
      <c r="ACK44">
        <v>6.5347530388882995E-7</v>
      </c>
      <c r="ACL44" t="e">
        <f>bvarM4^3</f>
        <v>#VALUE!</v>
      </c>
      <c r="ACM44" t="e">
        <f>cvarM4^3</f>
        <v>#VALUE!</v>
      </c>
      <c r="ACN44" t="e">
        <f>mvarM4^3</f>
        <v>#VALUE!</v>
      </c>
      <c r="ACO44" s="24" t="e">
        <f t="shared" si="327"/>
        <v>#VALUE!</v>
      </c>
      <c r="ACP44" s="24" t="e">
        <f t="shared" si="328"/>
        <v>#VALUE!</v>
      </c>
      <c r="ACQ44" s="24" t="e">
        <f t="shared" si="329"/>
        <v>#VALUE!</v>
      </c>
      <c r="ACR44"/>
      <c r="ACS44"/>
      <c r="ACT44"/>
      <c r="ACU44"/>
      <c r="ACV44" s="24">
        <f t="shared" si="330"/>
        <v>0</v>
      </c>
      <c r="ACW44" s="24">
        <f t="shared" si="331"/>
        <v>0</v>
      </c>
      <c r="ACX44" s="24">
        <f t="shared" si="332"/>
        <v>0</v>
      </c>
      <c r="ACY44"/>
      <c r="ACZ44"/>
      <c r="ADA44"/>
      <c r="ADB44"/>
      <c r="ADC44" s="24">
        <f t="shared" si="333"/>
        <v>0</v>
      </c>
      <c r="ADD44" s="24">
        <f t="shared" si="334"/>
        <v>0</v>
      </c>
      <c r="ADE44" s="24">
        <f t="shared" si="335"/>
        <v>0</v>
      </c>
      <c r="ADF44">
        <v>-6.6829436076254001E-4</v>
      </c>
      <c r="ADG44" t="e">
        <f>bvarM7^2</f>
        <v>#VALUE!</v>
      </c>
      <c r="ADH44" t="e">
        <f>cvarM7^2</f>
        <v>#VALUE!</v>
      </c>
      <c r="ADI44" t="e">
        <f>mvarM7^2</f>
        <v>#VALUE!</v>
      </c>
      <c r="ADJ44" s="24" t="e">
        <f t="shared" si="336"/>
        <v>#VALUE!</v>
      </c>
      <c r="ADK44" s="24" t="e">
        <f t="shared" si="337"/>
        <v>#VALUE!</v>
      </c>
      <c r="ADL44" s="24" t="e">
        <f t="shared" si="338"/>
        <v>#VALUE!</v>
      </c>
      <c r="ADM44">
        <v>5.2582464831190997E-6</v>
      </c>
      <c r="ADN44" t="e">
        <f>bvarHC2^3</f>
        <v>#VALUE!</v>
      </c>
      <c r="ADO44" t="e">
        <f>cvarHC2^3</f>
        <v>#VALUE!</v>
      </c>
      <c r="ADP44" t="e">
        <f>mvarHC2^3</f>
        <v>#VALUE!</v>
      </c>
      <c r="ADQ44" s="24" t="e">
        <f t="shared" si="339"/>
        <v>#VALUE!</v>
      </c>
      <c r="ADR44" s="24" t="e">
        <f t="shared" si="340"/>
        <v>#VALUE!</v>
      </c>
      <c r="ADS44" s="24" t="e">
        <f t="shared" si="341"/>
        <v>#VALUE!</v>
      </c>
      <c r="ADT44">
        <v>-1.3189266914316001E-9</v>
      </c>
      <c r="ADU44" t="e">
        <f>bvarM6^3</f>
        <v>#VALUE!</v>
      </c>
      <c r="ADV44" t="e">
        <f>cvarM6^3</f>
        <v>#VALUE!</v>
      </c>
      <c r="ADW44" t="e">
        <f>mvarM6^3</f>
        <v>#VALUE!</v>
      </c>
      <c r="ADX44" s="24" t="e">
        <f t="shared" si="342"/>
        <v>#VALUE!</v>
      </c>
      <c r="ADY44" s="24" t="e">
        <f t="shared" si="343"/>
        <v>#VALUE!</v>
      </c>
      <c r="ADZ44" s="24" t="e">
        <f t="shared" si="344"/>
        <v>#VALUE!</v>
      </c>
      <c r="AEA44">
        <v>2.7060468931728001E-5</v>
      </c>
      <c r="AEB44" t="e">
        <f>bvarHC2^3</f>
        <v>#VALUE!</v>
      </c>
      <c r="AEC44" t="e">
        <f>cvarHC2^3</f>
        <v>#VALUE!</v>
      </c>
      <c r="AED44" t="e">
        <f>mvarHC2^3</f>
        <v>#VALUE!</v>
      </c>
      <c r="AEE44" s="24" t="e">
        <f t="shared" si="345"/>
        <v>#VALUE!</v>
      </c>
      <c r="AEF44" s="24" t="e">
        <f t="shared" si="346"/>
        <v>#VALUE!</v>
      </c>
      <c r="AEG44" s="24" t="e">
        <f t="shared" si="347"/>
        <v>#VALUE!</v>
      </c>
      <c r="AEH44"/>
      <c r="AEI44"/>
      <c r="AEJ44"/>
      <c r="AEK44"/>
      <c r="AEL44" s="24">
        <f t="shared" si="348"/>
        <v>0</v>
      </c>
      <c r="AEM44" s="24">
        <f t="shared" si="349"/>
        <v>0</v>
      </c>
      <c r="AEN44" s="24">
        <f t="shared" si="350"/>
        <v>0</v>
      </c>
      <c r="AEO44"/>
      <c r="AEP44"/>
      <c r="AEQ44"/>
      <c r="AER44"/>
      <c r="AES44" s="24">
        <f t="shared" si="351"/>
        <v>0</v>
      </c>
      <c r="AET44" s="24">
        <f t="shared" si="352"/>
        <v>0</v>
      </c>
      <c r="AEU44" s="24">
        <f t="shared" si="353"/>
        <v>0</v>
      </c>
      <c r="AEV44"/>
      <c r="AEW44"/>
      <c r="AEX44"/>
      <c r="AEY44"/>
      <c r="AEZ44" s="24">
        <f t="shared" si="354"/>
        <v>0</v>
      </c>
      <c r="AFA44" s="24">
        <f t="shared" si="355"/>
        <v>0</v>
      </c>
      <c r="AFB44" s="24">
        <f t="shared" si="356"/>
        <v>0</v>
      </c>
      <c r="AFC44">
        <v>-2.9666585036671001E-6</v>
      </c>
      <c r="AFD44" t="e">
        <f>bvarM4^3</f>
        <v>#VALUE!</v>
      </c>
      <c r="AFE44" t="e">
        <f>cvarM4^3</f>
        <v>#VALUE!</v>
      </c>
      <c r="AFF44" t="e">
        <f>mvarM4^3</f>
        <v>#VALUE!</v>
      </c>
      <c r="AFG44" s="24" t="e">
        <f t="shared" si="357"/>
        <v>#VALUE!</v>
      </c>
      <c r="AFH44" s="24" t="e">
        <f t="shared" si="358"/>
        <v>#VALUE!</v>
      </c>
      <c r="AFI44" s="24" t="e">
        <f t="shared" si="359"/>
        <v>#VALUE!</v>
      </c>
      <c r="AFJ44"/>
      <c r="AFK44"/>
      <c r="AFL44"/>
      <c r="AFM44"/>
      <c r="AFN44" s="24">
        <f t="shared" si="360"/>
        <v>0</v>
      </c>
      <c r="AFO44" s="24">
        <f t="shared" si="361"/>
        <v>0</v>
      </c>
      <c r="AFP44" s="24">
        <f t="shared" si="362"/>
        <v>0</v>
      </c>
      <c r="AFQ44">
        <v>-5.3126211056035999E-11</v>
      </c>
      <c r="AFR44" t="e">
        <f>bvarHC1^3</f>
        <v>#VALUE!</v>
      </c>
      <c r="AFS44" t="e">
        <f>cvarHC1^3</f>
        <v>#VALUE!</v>
      </c>
      <c r="AFT44" t="e">
        <f>mvarHC1^3</f>
        <v>#VALUE!</v>
      </c>
      <c r="AFU44" s="24" t="e">
        <f t="shared" si="363"/>
        <v>#VALUE!</v>
      </c>
      <c r="AFV44" s="24" t="e">
        <f t="shared" si="364"/>
        <v>#VALUE!</v>
      </c>
      <c r="AFW44" s="24" t="e">
        <f t="shared" si="365"/>
        <v>#VALUE!</v>
      </c>
      <c r="AGB44" s="24">
        <f t="shared" si="366"/>
        <v>0</v>
      </c>
      <c r="AGC44" s="24">
        <f t="shared" si="367"/>
        <v>0</v>
      </c>
      <c r="AGD44" s="24">
        <f t="shared" si="368"/>
        <v>0</v>
      </c>
      <c r="AGE44"/>
      <c r="AGF44"/>
      <c r="AGG44"/>
      <c r="AGH44"/>
      <c r="AGI44" s="24">
        <f t="shared" si="369"/>
        <v>0</v>
      </c>
      <c r="AGJ44" s="24">
        <f t="shared" si="370"/>
        <v>0</v>
      </c>
      <c r="AGK44" s="24">
        <f t="shared" si="371"/>
        <v>0</v>
      </c>
      <c r="AGL44"/>
      <c r="AGM44"/>
      <c r="AGN44"/>
      <c r="AGO44"/>
      <c r="AGP44" s="24">
        <f t="shared" si="372"/>
        <v>0</v>
      </c>
      <c r="AGQ44" s="24">
        <f t="shared" si="373"/>
        <v>0</v>
      </c>
      <c r="AGR44" s="24">
        <f t="shared" si="374"/>
        <v>0</v>
      </c>
      <c r="AGS44">
        <v>5.3751855685325997E-4</v>
      </c>
      <c r="AGT44" t="e">
        <f>bvarM7^3</f>
        <v>#VALUE!</v>
      </c>
      <c r="AGU44" t="e">
        <f>cvarM7^3</f>
        <v>#VALUE!</v>
      </c>
      <c r="AGV44" t="e">
        <f>mvarM7^3</f>
        <v>#VALUE!</v>
      </c>
      <c r="AGW44" s="24" t="e">
        <f t="shared" si="375"/>
        <v>#VALUE!</v>
      </c>
      <c r="AGX44" s="24" t="e">
        <f t="shared" si="376"/>
        <v>#VALUE!</v>
      </c>
      <c r="AGY44" s="24" t="e">
        <f t="shared" si="377"/>
        <v>#VALUE!</v>
      </c>
      <c r="AGZ44"/>
      <c r="AHA44"/>
      <c r="AHB44"/>
      <c r="AHC44"/>
      <c r="AHD44" s="24">
        <f t="shared" si="378"/>
        <v>0</v>
      </c>
      <c r="AHE44" s="24">
        <f t="shared" si="379"/>
        <v>0</v>
      </c>
      <c r="AHF44" s="24">
        <f t="shared" si="380"/>
        <v>0</v>
      </c>
      <c r="AHG44">
        <v>-4.6608214472396997E-11</v>
      </c>
      <c r="AHH44" t="e">
        <f>bvarHC1^3</f>
        <v>#VALUE!</v>
      </c>
      <c r="AHI44" t="e">
        <f>cvarHC1^3</f>
        <v>#VALUE!</v>
      </c>
      <c r="AHJ44" t="e">
        <f>mvarHC1^3</f>
        <v>#VALUE!</v>
      </c>
      <c r="AHK44" s="24" t="e">
        <f t="shared" si="381"/>
        <v>#VALUE!</v>
      </c>
      <c r="AHL44" s="24" t="e">
        <f t="shared" si="382"/>
        <v>#VALUE!</v>
      </c>
      <c r="AHM44" s="24" t="e">
        <f t="shared" si="383"/>
        <v>#VALUE!</v>
      </c>
      <c r="AHN44"/>
      <c r="AHO44"/>
      <c r="AHP44"/>
      <c r="AHQ44"/>
      <c r="AHR44" s="24">
        <f t="shared" si="384"/>
        <v>0</v>
      </c>
      <c r="AHS44" s="24">
        <f t="shared" si="385"/>
        <v>0</v>
      </c>
      <c r="AHT44" s="24">
        <f t="shared" si="386"/>
        <v>0</v>
      </c>
      <c r="AHU44">
        <v>-1.7242007378970001E-9</v>
      </c>
      <c r="AHV44" t="e">
        <f>bvarM6^3</f>
        <v>#VALUE!</v>
      </c>
      <c r="AHW44" t="e">
        <f>cvarM6^3</f>
        <v>#VALUE!</v>
      </c>
      <c r="AHX44" t="e">
        <f>mvarM6^3</f>
        <v>#VALUE!</v>
      </c>
      <c r="AHY44" s="24" t="e">
        <f t="shared" si="387"/>
        <v>#VALUE!</v>
      </c>
      <c r="AHZ44" s="24" t="e">
        <f t="shared" si="388"/>
        <v>#VALUE!</v>
      </c>
      <c r="AIA44" s="24" t="e">
        <f t="shared" si="389"/>
        <v>#VALUE!</v>
      </c>
      <c r="AIB44"/>
      <c r="AIC44"/>
      <c r="AID44"/>
      <c r="AIE44"/>
      <c r="AIF44" s="24">
        <f t="shared" si="390"/>
        <v>0</v>
      </c>
      <c r="AIG44" s="24">
        <f t="shared" si="391"/>
        <v>0</v>
      </c>
      <c r="AIH44" s="24">
        <f t="shared" si="392"/>
        <v>0</v>
      </c>
      <c r="AII44">
        <v>-3.0899431623286E-6</v>
      </c>
      <c r="AIJ44" t="e">
        <f>bvarM4^3</f>
        <v>#VALUE!</v>
      </c>
      <c r="AIK44" t="e">
        <f>cvarM4^3</f>
        <v>#VALUE!</v>
      </c>
      <c r="AIL44" t="e">
        <f>mvarM4^3</f>
        <v>#VALUE!</v>
      </c>
      <c r="AIM44" s="24" t="e">
        <f t="shared" si="393"/>
        <v>#VALUE!</v>
      </c>
      <c r="AIN44" s="24" t="e">
        <f t="shared" si="394"/>
        <v>#VALUE!</v>
      </c>
      <c r="AIO44" s="24" t="e">
        <f t="shared" si="395"/>
        <v>#VALUE!</v>
      </c>
      <c r="AIP44"/>
      <c r="AIQ44"/>
      <c r="AIR44"/>
      <c r="AIS44"/>
      <c r="AIT44" s="24">
        <f t="shared" si="396"/>
        <v>0</v>
      </c>
      <c r="AIU44" s="24">
        <f t="shared" si="397"/>
        <v>0</v>
      </c>
      <c r="AIV44" s="24">
        <f t="shared" si="398"/>
        <v>0</v>
      </c>
      <c r="AIW44">
        <v>-4.8913229605226005E-4</v>
      </c>
      <c r="AIX44" t="e">
        <f>bvarM7^2</f>
        <v>#VALUE!</v>
      </c>
      <c r="AIY44" t="e">
        <f>cvarM7^2</f>
        <v>#VALUE!</v>
      </c>
      <c r="AIZ44" t="e">
        <f>mvarM7^2</f>
        <v>#VALUE!</v>
      </c>
      <c r="AJA44" s="24" t="e">
        <f t="shared" si="399"/>
        <v>#VALUE!</v>
      </c>
      <c r="AJB44" s="24" t="e">
        <f t="shared" si="400"/>
        <v>#VALUE!</v>
      </c>
      <c r="AJC44" s="24" t="e">
        <f t="shared" si="401"/>
        <v>#VALUE!</v>
      </c>
      <c r="AJD44">
        <v>-1.8566909011077E-5</v>
      </c>
      <c r="AJE44" t="e">
        <f>bvarM9^3</f>
        <v>#VALUE!</v>
      </c>
      <c r="AJF44" t="e">
        <f>cvarM9^3</f>
        <v>#VALUE!</v>
      </c>
      <c r="AJG44" t="e">
        <f>mvarM9^3</f>
        <v>#VALUE!</v>
      </c>
      <c r="AJH44" s="24" t="e">
        <f t="shared" si="402"/>
        <v>#VALUE!</v>
      </c>
      <c r="AJI44" s="24" t="e">
        <f t="shared" si="403"/>
        <v>#VALUE!</v>
      </c>
      <c r="AJJ44" s="24" t="e">
        <f t="shared" si="404"/>
        <v>#VALUE!</v>
      </c>
      <c r="AJK44"/>
      <c r="AJL44"/>
      <c r="AJM44"/>
      <c r="AJN44"/>
      <c r="AJO44" s="24">
        <f t="shared" si="405"/>
        <v>0</v>
      </c>
      <c r="AJP44" s="24">
        <f t="shared" si="406"/>
        <v>0</v>
      </c>
      <c r="AJQ44" s="24">
        <f t="shared" si="407"/>
        <v>0</v>
      </c>
      <c r="AJR44">
        <v>1.0570229377119001E-5</v>
      </c>
      <c r="AJS44" t="e">
        <f>bvarHC2^3</f>
        <v>#VALUE!</v>
      </c>
      <c r="AJT44" t="e">
        <f>cvarHC2^3</f>
        <v>#VALUE!</v>
      </c>
      <c r="AJU44" t="e">
        <f>mvarHC2^3</f>
        <v>#VALUE!</v>
      </c>
      <c r="AJV44" s="24" t="e">
        <f t="shared" si="408"/>
        <v>#VALUE!</v>
      </c>
      <c r="AJW44" s="24" t="e">
        <f t="shared" si="409"/>
        <v>#VALUE!</v>
      </c>
      <c r="AJX44" s="24" t="e">
        <f t="shared" si="410"/>
        <v>#VALUE!</v>
      </c>
      <c r="AJY44">
        <v>-3.8879862463184998E-6</v>
      </c>
      <c r="AJZ44" t="e">
        <f>bvarM4^3</f>
        <v>#VALUE!</v>
      </c>
      <c r="AKA44" t="e">
        <f>cvarM4^3</f>
        <v>#VALUE!</v>
      </c>
      <c r="AKB44" t="e">
        <f>mvarM4^3</f>
        <v>#VALUE!</v>
      </c>
      <c r="AKC44" s="24" t="e">
        <f t="shared" si="411"/>
        <v>#VALUE!</v>
      </c>
      <c r="AKD44" s="24" t="e">
        <f t="shared" si="412"/>
        <v>#VALUE!</v>
      </c>
      <c r="AKE44" s="24" t="e">
        <f t="shared" si="413"/>
        <v>#VALUE!</v>
      </c>
      <c r="AKF44">
        <v>-4.9465806856594E-16</v>
      </c>
      <c r="AKG44" t="e">
        <f>bvarHC1^3</f>
        <v>#VALUE!</v>
      </c>
      <c r="AKH44" t="e">
        <f>cvarHC1^3</f>
        <v>#VALUE!</v>
      </c>
      <c r="AKI44" t="e">
        <f>mvarHC1^3</f>
        <v>#VALUE!</v>
      </c>
      <c r="AKJ44" s="24" t="e">
        <f t="shared" si="414"/>
        <v>#VALUE!</v>
      </c>
      <c r="AKK44" s="24" t="e">
        <f t="shared" si="415"/>
        <v>#VALUE!</v>
      </c>
      <c r="AKL44" s="24" t="e">
        <f t="shared" si="416"/>
        <v>#VALUE!</v>
      </c>
      <c r="AKM44">
        <v>-2.6533464183107999E-7</v>
      </c>
      <c r="AKN44" t="e">
        <f>bvarM4^3</f>
        <v>#VALUE!</v>
      </c>
      <c r="AKO44" t="e">
        <f>cvarM4^3</f>
        <v>#VALUE!</v>
      </c>
      <c r="AKP44" t="e">
        <f>mvarM4^3</f>
        <v>#VALUE!</v>
      </c>
      <c r="AKQ44" s="24" t="e">
        <f t="shared" si="417"/>
        <v>#VALUE!</v>
      </c>
      <c r="AKR44" s="24" t="e">
        <f t="shared" si="418"/>
        <v>#VALUE!</v>
      </c>
      <c r="AKS44" s="24" t="e">
        <f t="shared" si="419"/>
        <v>#VALUE!</v>
      </c>
      <c r="AKT44">
        <v>-5.8208247821276001E-6</v>
      </c>
      <c r="AKU44" t="e">
        <f>bvarM9^3</f>
        <v>#VALUE!</v>
      </c>
      <c r="AKV44" t="e">
        <f>cvarM9^3</f>
        <v>#VALUE!</v>
      </c>
      <c r="AKW44" t="e">
        <f>mvarM9^3</f>
        <v>#VALUE!</v>
      </c>
      <c r="AKX44" s="24" t="e">
        <f t="shared" si="420"/>
        <v>#VALUE!</v>
      </c>
      <c r="AKY44" s="24" t="e">
        <f t="shared" si="421"/>
        <v>#VALUE!</v>
      </c>
      <c r="AKZ44" s="24" t="e">
        <f t="shared" si="422"/>
        <v>#VALUE!</v>
      </c>
      <c r="ALA44"/>
      <c r="ALB44"/>
      <c r="ALC44"/>
      <c r="ALD44"/>
      <c r="ALE44" s="24">
        <f t="shared" si="423"/>
        <v>0</v>
      </c>
      <c r="ALF44" s="24">
        <f t="shared" si="424"/>
        <v>0</v>
      </c>
      <c r="ALG44" s="24">
        <f t="shared" si="425"/>
        <v>0</v>
      </c>
      <c r="ALH44"/>
      <c r="ALI44"/>
      <c r="ALJ44"/>
      <c r="ALK44"/>
      <c r="ALL44" s="24">
        <f t="shared" si="426"/>
        <v>0</v>
      </c>
      <c r="ALM44" s="24">
        <f t="shared" si="427"/>
        <v>0</v>
      </c>
      <c r="ALN44" s="24">
        <f t="shared" si="428"/>
        <v>0</v>
      </c>
      <c r="ALO44"/>
      <c r="ALP44"/>
      <c r="ALQ44"/>
      <c r="ALR44"/>
      <c r="ALS44" s="24">
        <f t="shared" si="429"/>
        <v>0</v>
      </c>
      <c r="ALT44" s="24">
        <f t="shared" si="430"/>
        <v>0</v>
      </c>
      <c r="ALU44" s="24">
        <f t="shared" si="431"/>
        <v>0</v>
      </c>
      <c r="ALV44">
        <v>-1.9517686599485001E-9</v>
      </c>
      <c r="ALW44" t="e">
        <f>bvarM6^3</f>
        <v>#VALUE!</v>
      </c>
      <c r="ALX44" t="e">
        <f>cvarM6^3</f>
        <v>#VALUE!</v>
      </c>
      <c r="ALY44" t="e">
        <f>mvarM6^3</f>
        <v>#VALUE!</v>
      </c>
      <c r="ALZ44" s="24" t="e">
        <f t="shared" si="432"/>
        <v>#VALUE!</v>
      </c>
      <c r="AMA44" s="24" t="e">
        <f t="shared" si="433"/>
        <v>#VALUE!</v>
      </c>
      <c r="AMB44" s="24" t="e">
        <f t="shared" si="434"/>
        <v>#VALUE!</v>
      </c>
      <c r="AMC44">
        <v>-3.6632209497406001E-4</v>
      </c>
      <c r="AMD44" t="e">
        <f>bvarM2^3</f>
        <v>#VALUE!</v>
      </c>
      <c r="AME44" t="e">
        <f>cvarM2^3</f>
        <v>#VALUE!</v>
      </c>
      <c r="AMF44" t="e">
        <f>mvarM2^3</f>
        <v>#VALUE!</v>
      </c>
      <c r="AMG44" s="24" t="e">
        <f t="shared" si="435"/>
        <v>#VALUE!</v>
      </c>
      <c r="AMH44" s="24" t="e">
        <f t="shared" si="436"/>
        <v>#VALUE!</v>
      </c>
      <c r="AMI44" s="24" t="e">
        <f t="shared" si="437"/>
        <v>#VALUE!</v>
      </c>
      <c r="AMJ44">
        <v>4.1953497447145002E-5</v>
      </c>
      <c r="AMK44" t="e">
        <f>bvarHC2^3</f>
        <v>#VALUE!</v>
      </c>
      <c r="AML44" t="e">
        <f>cvarHC2^3</f>
        <v>#VALUE!</v>
      </c>
      <c r="AMM44" t="e">
        <f>mvarHC2^3</f>
        <v>#VALUE!</v>
      </c>
      <c r="AMN44" s="24" t="e">
        <f t="shared" si="438"/>
        <v>#VALUE!</v>
      </c>
      <c r="AMO44" s="24" t="e">
        <f t="shared" si="439"/>
        <v>#VALUE!</v>
      </c>
      <c r="AMP44" s="24" t="e">
        <f t="shared" si="440"/>
        <v>#VALUE!</v>
      </c>
      <c r="AMU44" s="24">
        <f t="shared" si="441"/>
        <v>0</v>
      </c>
      <c r="AMV44" s="24">
        <f t="shared" si="442"/>
        <v>0</v>
      </c>
      <c r="AMW44" s="24">
        <f t="shared" si="443"/>
        <v>0</v>
      </c>
      <c r="AMX44">
        <v>-9.1068416125732006E-5</v>
      </c>
      <c r="AMY44" t="e">
        <f>bvarM3*bvarM8</f>
        <v>#VALUE!</v>
      </c>
      <c r="AMZ44" t="e">
        <f>cvarM3*cvarM8</f>
        <v>#VALUE!</v>
      </c>
      <c r="ANA44" t="e">
        <f>mvarM3*mvarM8</f>
        <v>#VALUE!</v>
      </c>
      <c r="ANB44" s="24" t="e">
        <f t="shared" si="444"/>
        <v>#VALUE!</v>
      </c>
      <c r="ANC44" s="24" t="e">
        <f t="shared" si="445"/>
        <v>#VALUE!</v>
      </c>
      <c r="AND44" s="24" t="e">
        <f t="shared" si="446"/>
        <v>#VALUE!</v>
      </c>
      <c r="ANE44">
        <v>-1.1026837930652E-5</v>
      </c>
      <c r="ANF44" t="e">
        <f>bvarM4*bvarM6</f>
        <v>#VALUE!</v>
      </c>
      <c r="ANG44" t="e">
        <f>cvarM4*cvarM6</f>
        <v>#VALUE!</v>
      </c>
      <c r="ANH44" t="e">
        <f>mvarM4*mvarM6</f>
        <v>#VALUE!</v>
      </c>
      <c r="ANI44" s="24" t="e">
        <f t="shared" si="447"/>
        <v>#VALUE!</v>
      </c>
      <c r="ANJ44" s="24" t="e">
        <f t="shared" si="448"/>
        <v>#VALUE!</v>
      </c>
      <c r="ANK44" s="24" t="e">
        <f t="shared" si="449"/>
        <v>#VALUE!</v>
      </c>
      <c r="ANL44">
        <v>2.1119461558842E-4</v>
      </c>
      <c r="ANM44" t="e">
        <f>bvarM2^2</f>
        <v>#VALUE!</v>
      </c>
      <c r="ANN44" t="e">
        <f>cvarM2^2</f>
        <v>#VALUE!</v>
      </c>
      <c r="ANO44" t="e">
        <f>mvarM2^2</f>
        <v>#VALUE!</v>
      </c>
      <c r="ANP44" s="24" t="e">
        <f t="shared" si="450"/>
        <v>#VALUE!</v>
      </c>
      <c r="ANQ44" s="24" t="e">
        <f t="shared" si="451"/>
        <v>#VALUE!</v>
      </c>
      <c r="ANR44" s="24" t="e">
        <f t="shared" si="452"/>
        <v>#VALUE!</v>
      </c>
      <c r="ANS44">
        <v>-4.5233726801868999E-5</v>
      </c>
      <c r="ANT44" t="e">
        <f>bvarM8^3</f>
        <v>#VALUE!</v>
      </c>
      <c r="ANU44" t="e">
        <f>cvarM8^3</f>
        <v>#VALUE!</v>
      </c>
      <c r="ANV44" t="e">
        <f>mvarM8^3</f>
        <v>#VALUE!</v>
      </c>
      <c r="ANW44" s="24" t="e">
        <f t="shared" si="453"/>
        <v>#VALUE!</v>
      </c>
      <c r="ANX44" s="24" t="e">
        <f t="shared" si="454"/>
        <v>#VALUE!</v>
      </c>
      <c r="ANY44" s="24" t="e">
        <f t="shared" si="455"/>
        <v>#VALUE!</v>
      </c>
      <c r="ANZ44">
        <v>-8.0606628678549995E-5</v>
      </c>
      <c r="AOA44" t="e">
        <f>bvarM3^2</f>
        <v>#VALUE!</v>
      </c>
      <c r="AOB44" t="e">
        <f>cvarM3^2</f>
        <v>#VALUE!</v>
      </c>
      <c r="AOC44" t="e">
        <f>mvarM3^2</f>
        <v>#VALUE!</v>
      </c>
      <c r="AOD44" s="24" t="e">
        <f t="shared" si="456"/>
        <v>#VALUE!</v>
      </c>
      <c r="AOE44" s="24" t="e">
        <f t="shared" si="457"/>
        <v>#VALUE!</v>
      </c>
      <c r="AOF44" s="24" t="e">
        <f t="shared" si="458"/>
        <v>#VALUE!</v>
      </c>
      <c r="AOG44">
        <v>-1682.2084375049001</v>
      </c>
      <c r="AOH44" t="e">
        <f>bvarM1^2</f>
        <v>#VALUE!</v>
      </c>
      <c r="AOI44" t="e">
        <f>cvarM1^2</f>
        <v>#VALUE!</v>
      </c>
      <c r="AOJ44" t="e">
        <f>mvarM1^2</f>
        <v>#VALUE!</v>
      </c>
      <c r="AOK44" s="24" t="e">
        <f t="shared" si="459"/>
        <v>#VALUE!</v>
      </c>
      <c r="AOL44" s="24" t="e">
        <f t="shared" si="460"/>
        <v>#VALUE!</v>
      </c>
      <c r="AOM44" s="24" t="e">
        <f t="shared" si="461"/>
        <v>#VALUE!</v>
      </c>
      <c r="AON44">
        <v>-9.4593565274722001E-9</v>
      </c>
      <c r="AOO44" t="e">
        <f>bvarHC1^2</f>
        <v>#VALUE!</v>
      </c>
      <c r="AOP44" t="e">
        <f>cvarHC1^2</f>
        <v>#VALUE!</v>
      </c>
      <c r="AOQ44" t="e">
        <f>mvarHC1^2</f>
        <v>#VALUE!</v>
      </c>
      <c r="AOR44" s="24" t="e">
        <f t="shared" si="462"/>
        <v>#VALUE!</v>
      </c>
      <c r="AOS44" s="24" t="e">
        <f t="shared" si="463"/>
        <v>#VALUE!</v>
      </c>
      <c r="AOT44" s="24" t="e">
        <f t="shared" si="464"/>
        <v>#VALUE!</v>
      </c>
      <c r="AOU44">
        <v>-5.2693006415992002E-6</v>
      </c>
      <c r="AOV44" t="e">
        <f>bvarM3*bvarM9</f>
        <v>#VALUE!</v>
      </c>
      <c r="AOW44" t="e">
        <f>cvarM3*cvarM9</f>
        <v>#VALUE!</v>
      </c>
      <c r="AOX44" t="e">
        <f>mvarM3*mvarM9</f>
        <v>#VALUE!</v>
      </c>
      <c r="AOY44" s="24" t="e">
        <f t="shared" si="465"/>
        <v>#VALUE!</v>
      </c>
      <c r="AOZ44" s="24" t="e">
        <f t="shared" si="466"/>
        <v>#VALUE!</v>
      </c>
      <c r="APA44" s="24" t="e">
        <f t="shared" si="467"/>
        <v>#VALUE!</v>
      </c>
      <c r="APB44">
        <v>1.2299242464132001E-5</v>
      </c>
      <c r="APC44" t="e">
        <f>bvarM2^2</f>
        <v>#VALUE!</v>
      </c>
      <c r="APD44" t="e">
        <f>cvarM2^2</f>
        <v>#VALUE!</v>
      </c>
      <c r="APE44" t="e">
        <f>mvarM2^2</f>
        <v>#VALUE!</v>
      </c>
      <c r="APF44" s="24" t="e">
        <f t="shared" si="468"/>
        <v>#VALUE!</v>
      </c>
      <c r="APG44" s="24" t="e">
        <f t="shared" si="469"/>
        <v>#VALUE!</v>
      </c>
      <c r="APH44" s="24" t="e">
        <f t="shared" si="470"/>
        <v>#VALUE!</v>
      </c>
      <c r="API44">
        <v>-9.6480055773921006E-3</v>
      </c>
      <c r="APJ44" t="e">
        <f>bvarM7^2</f>
        <v>#VALUE!</v>
      </c>
      <c r="APK44" t="e">
        <f>cvarM7^2</f>
        <v>#VALUE!</v>
      </c>
      <c r="APL44" t="e">
        <f>mvarM7^2</f>
        <v>#VALUE!</v>
      </c>
      <c r="APM44" s="24" t="e">
        <f t="shared" si="471"/>
        <v>#VALUE!</v>
      </c>
      <c r="APN44" s="24" t="e">
        <f t="shared" si="472"/>
        <v>#VALUE!</v>
      </c>
      <c r="APO44" s="24" t="e">
        <f t="shared" si="473"/>
        <v>#VALUE!</v>
      </c>
      <c r="APP44">
        <v>9.2858945354218E-4</v>
      </c>
      <c r="APQ44" t="e">
        <f>bvarM6^2</f>
        <v>#VALUE!</v>
      </c>
      <c r="APR44" t="e">
        <f>cvarM6^2</f>
        <v>#VALUE!</v>
      </c>
      <c r="APS44" t="e">
        <f>mvarM6^2</f>
        <v>#VALUE!</v>
      </c>
      <c r="APT44" s="24" t="e">
        <f t="shared" si="474"/>
        <v>#VALUE!</v>
      </c>
      <c r="APU44" s="24" t="e">
        <f t="shared" si="475"/>
        <v>#VALUE!</v>
      </c>
      <c r="APV44" s="24" t="e">
        <f t="shared" si="476"/>
        <v>#VALUE!</v>
      </c>
      <c r="AQA44" s="24">
        <f t="shared" si="477"/>
        <v>0</v>
      </c>
      <c r="AQB44" s="24">
        <f t="shared" si="478"/>
        <v>0</v>
      </c>
      <c r="AQC44" s="24">
        <f t="shared" si="479"/>
        <v>0</v>
      </c>
      <c r="AQD44">
        <v>-2.8356487127433999E-4</v>
      </c>
      <c r="AQE44" t="e">
        <f>bvarM2^2</f>
        <v>#VALUE!</v>
      </c>
      <c r="AQF44" t="e">
        <f>cvarM2^2</f>
        <v>#VALUE!</v>
      </c>
      <c r="AQG44" t="e">
        <f>mvarM2^2</f>
        <v>#VALUE!</v>
      </c>
      <c r="AQH44" s="24" t="e">
        <f t="shared" si="480"/>
        <v>#VALUE!</v>
      </c>
      <c r="AQI44" s="24" t="e">
        <f t="shared" si="481"/>
        <v>#VALUE!</v>
      </c>
      <c r="AQJ44" s="24" t="e">
        <f t="shared" si="482"/>
        <v>#VALUE!</v>
      </c>
      <c r="AQK44">
        <v>2.3582362555622999E-6</v>
      </c>
      <c r="AQL44" t="e">
        <f>bvarM4*bvarM9</f>
        <v>#VALUE!</v>
      </c>
      <c r="AQM44" t="e">
        <f>cvarM4*cvarM9</f>
        <v>#VALUE!</v>
      </c>
      <c r="AQN44" t="e">
        <f>mvarM4*mvarM9</f>
        <v>#VALUE!</v>
      </c>
      <c r="AQO44" s="24" t="e">
        <f t="shared" si="483"/>
        <v>#VALUE!</v>
      </c>
      <c r="AQP44" s="24" t="e">
        <f t="shared" si="484"/>
        <v>#VALUE!</v>
      </c>
      <c r="AQQ44" s="24" t="e">
        <f t="shared" si="485"/>
        <v>#VALUE!</v>
      </c>
      <c r="AQR44">
        <v>7.4578503938460999E-7</v>
      </c>
      <c r="AQS44" t="e">
        <f>bvarM4^2</f>
        <v>#VALUE!</v>
      </c>
      <c r="AQT44" t="e">
        <f>cvarM4^2</f>
        <v>#VALUE!</v>
      </c>
      <c r="AQU44" t="e">
        <f>mvarM4^2</f>
        <v>#VALUE!</v>
      </c>
      <c r="AQV44" s="24" t="e">
        <f t="shared" si="486"/>
        <v>#VALUE!</v>
      </c>
      <c r="AQW44" s="24" t="e">
        <f t="shared" si="487"/>
        <v>#VALUE!</v>
      </c>
      <c r="AQX44" s="24" t="e">
        <f t="shared" si="488"/>
        <v>#VALUE!</v>
      </c>
      <c r="AQY44"/>
      <c r="AQZ44"/>
      <c r="ARA44"/>
      <c r="ARB44"/>
      <c r="ARC44" s="24">
        <f t="shared" si="489"/>
        <v>0</v>
      </c>
      <c r="ARD44" s="24">
        <f t="shared" si="490"/>
        <v>0</v>
      </c>
      <c r="ARE44" s="24">
        <f t="shared" si="491"/>
        <v>0</v>
      </c>
      <c r="ARF44">
        <v>-1.3909500786490001E-10</v>
      </c>
      <c r="ARG44" t="e">
        <f>bvarHC1^3</f>
        <v>#VALUE!</v>
      </c>
      <c r="ARH44" t="e">
        <f>cvarHC1^3</f>
        <v>#VALUE!</v>
      </c>
      <c r="ARI44" t="e">
        <f>mvarHC1^3</f>
        <v>#VALUE!</v>
      </c>
      <c r="ARJ44" s="24" t="e">
        <f t="shared" si="492"/>
        <v>#VALUE!</v>
      </c>
      <c r="ARK44" s="24" t="e">
        <f t="shared" si="493"/>
        <v>#VALUE!</v>
      </c>
      <c r="ARL44" s="24" t="e">
        <f t="shared" si="494"/>
        <v>#VALUE!</v>
      </c>
      <c r="ARM44">
        <v>-4.7155460489505998E-3</v>
      </c>
      <c r="ARN44" t="e">
        <f>bvarM8^2</f>
        <v>#VALUE!</v>
      </c>
      <c r="ARO44" t="e">
        <f>cvarM8^2</f>
        <v>#VALUE!</v>
      </c>
      <c r="ARP44" t="e">
        <f>mvarM8^2</f>
        <v>#VALUE!</v>
      </c>
      <c r="ARQ44" s="24" t="e">
        <f t="shared" si="495"/>
        <v>#VALUE!</v>
      </c>
      <c r="ARR44" s="24" t="e">
        <f t="shared" si="496"/>
        <v>#VALUE!</v>
      </c>
      <c r="ARS44" s="24" t="e">
        <f t="shared" si="497"/>
        <v>#VALUE!</v>
      </c>
      <c r="ART44">
        <v>-3.7519775315347003E-5</v>
      </c>
      <c r="ARU44" t="e">
        <f>bvarM4^2</f>
        <v>#VALUE!</v>
      </c>
      <c r="ARV44" t="e">
        <f>cvarM4^2</f>
        <v>#VALUE!</v>
      </c>
      <c r="ARW44" t="e">
        <f>mvarM4^2</f>
        <v>#VALUE!</v>
      </c>
      <c r="ARX44" s="24" t="e">
        <f t="shared" si="498"/>
        <v>#VALUE!</v>
      </c>
      <c r="ARY44" s="24" t="e">
        <f t="shared" si="499"/>
        <v>#VALUE!</v>
      </c>
      <c r="ARZ44" s="24" t="e">
        <f t="shared" si="500"/>
        <v>#VALUE!</v>
      </c>
      <c r="ASA44">
        <v>3.3791114978166001E-5</v>
      </c>
      <c r="ASB44" t="e">
        <f>bvarM6*bvarM9</f>
        <v>#VALUE!</v>
      </c>
      <c r="ASC44" t="e">
        <f>cvarM6*cvarM9</f>
        <v>#VALUE!</v>
      </c>
      <c r="ASD44" t="e">
        <f>mvarM6*mvarM9</f>
        <v>#VALUE!</v>
      </c>
      <c r="ASE44" s="24" t="e">
        <f t="shared" si="501"/>
        <v>#VALUE!</v>
      </c>
      <c r="ASF44" s="24" t="e">
        <f t="shared" si="502"/>
        <v>#VALUE!</v>
      </c>
      <c r="ASG44" s="24" t="e">
        <f t="shared" si="503"/>
        <v>#VALUE!</v>
      </c>
      <c r="ASH44">
        <v>1.5566249240360999E-5</v>
      </c>
      <c r="ASI44" t="e">
        <f>bvarM2^2</f>
        <v>#VALUE!</v>
      </c>
      <c r="ASJ44" t="e">
        <f>cvarM2^2</f>
        <v>#VALUE!</v>
      </c>
      <c r="ASK44" t="e">
        <f>mvarM2^2</f>
        <v>#VALUE!</v>
      </c>
      <c r="ASL44" s="24" t="e">
        <f t="shared" si="504"/>
        <v>#VALUE!</v>
      </c>
      <c r="ASM44" s="24" t="e">
        <f t="shared" si="505"/>
        <v>#VALUE!</v>
      </c>
      <c r="ASN44" s="24" t="e">
        <f t="shared" si="506"/>
        <v>#VALUE!</v>
      </c>
      <c r="ASO44">
        <v>-5.9273469277124003E-5</v>
      </c>
      <c r="ASP44" t="e">
        <f>bvarM8^3</f>
        <v>#VALUE!</v>
      </c>
      <c r="ASQ44" t="e">
        <f>cvarM8^3</f>
        <v>#VALUE!</v>
      </c>
      <c r="ASR44" t="e">
        <f>mvarM8^3</f>
        <v>#VALUE!</v>
      </c>
      <c r="ASS44" s="24" t="e">
        <f t="shared" si="507"/>
        <v>#VALUE!</v>
      </c>
      <c r="AST44" s="24" t="e">
        <f t="shared" si="508"/>
        <v>#VALUE!</v>
      </c>
      <c r="ASU44" s="24" t="e">
        <f t="shared" si="509"/>
        <v>#VALUE!</v>
      </c>
      <c r="ASV44">
        <v>5.3521893682975002E-4</v>
      </c>
      <c r="ASW44" t="e">
        <f>bvarM4^2</f>
        <v>#VALUE!</v>
      </c>
      <c r="ASX44" t="e">
        <f>cvarM4^2</f>
        <v>#VALUE!</v>
      </c>
      <c r="ASY44" t="e">
        <f>mvarM4^2</f>
        <v>#VALUE!</v>
      </c>
      <c r="ASZ44" s="24" t="e">
        <f t="shared" si="510"/>
        <v>#VALUE!</v>
      </c>
      <c r="ATA44" s="24" t="e">
        <f t="shared" si="511"/>
        <v>#VALUE!</v>
      </c>
      <c r="ATB44" s="24" t="e">
        <f t="shared" si="512"/>
        <v>#VALUE!</v>
      </c>
      <c r="ATC44">
        <v>-6.3148107397226997E-4</v>
      </c>
      <c r="ATD44" t="e">
        <f>bvarM7^2</f>
        <v>#VALUE!</v>
      </c>
      <c r="ATE44" t="e">
        <f>cvarM7^2</f>
        <v>#VALUE!</v>
      </c>
      <c r="ATF44" t="e">
        <f>mvarM7^2</f>
        <v>#VALUE!</v>
      </c>
      <c r="ATG44" s="24" t="e">
        <f t="shared" si="513"/>
        <v>#VALUE!</v>
      </c>
      <c r="ATH44" s="24" t="e">
        <f t="shared" si="514"/>
        <v>#VALUE!</v>
      </c>
      <c r="ATI44" s="24" t="e">
        <f t="shared" si="515"/>
        <v>#VALUE!</v>
      </c>
      <c r="ATJ44">
        <v>-4.8367772894281E-3</v>
      </c>
      <c r="ATK44" t="e">
        <f>bvarM7^2</f>
        <v>#VALUE!</v>
      </c>
      <c r="ATL44" t="e">
        <f>cvarM7^2</f>
        <v>#VALUE!</v>
      </c>
      <c r="ATM44" t="e">
        <f>mvarM7^2</f>
        <v>#VALUE!</v>
      </c>
      <c r="ATN44" s="24" t="e">
        <f t="shared" si="516"/>
        <v>#VALUE!</v>
      </c>
      <c r="ATO44" s="24" t="e">
        <f t="shared" si="517"/>
        <v>#VALUE!</v>
      </c>
      <c r="ATP44" s="24" t="e">
        <f t="shared" si="518"/>
        <v>#VALUE!</v>
      </c>
      <c r="ATQ44">
        <v>-1.3494213808561E-5</v>
      </c>
      <c r="ATR44" t="e">
        <f>bvarM3*bvarM8</f>
        <v>#VALUE!</v>
      </c>
      <c r="ATS44" t="e">
        <f>cvarM3*cvarM8</f>
        <v>#VALUE!</v>
      </c>
      <c r="ATT44" t="e">
        <f>mvarM3*mvarM8</f>
        <v>#VALUE!</v>
      </c>
      <c r="ATU44" s="24" t="e">
        <f t="shared" si="519"/>
        <v>#VALUE!</v>
      </c>
      <c r="ATV44" s="24" t="e">
        <f t="shared" si="520"/>
        <v>#VALUE!</v>
      </c>
      <c r="ATW44" s="24" t="e">
        <f t="shared" si="521"/>
        <v>#VALUE!</v>
      </c>
      <c r="ATX44">
        <v>5.2882541397346999E-6</v>
      </c>
      <c r="ATY44" t="e">
        <f>bvarM7*bvarM8</f>
        <v>#VALUE!</v>
      </c>
      <c r="ATZ44" t="e">
        <f>cvarM7*cvarM8</f>
        <v>#VALUE!</v>
      </c>
      <c r="AUA44" t="e">
        <f>mvarM7*mvarM8</f>
        <v>#VALUE!</v>
      </c>
      <c r="AUB44" s="24" t="e">
        <f t="shared" si="522"/>
        <v>#VALUE!</v>
      </c>
      <c r="AUC44" s="24" t="e">
        <f t="shared" si="523"/>
        <v>#VALUE!</v>
      </c>
      <c r="AUD44" s="24" t="e">
        <f t="shared" si="524"/>
        <v>#VALUE!</v>
      </c>
      <c r="AUE44">
        <v>1.3110401052485001E-3</v>
      </c>
      <c r="AUF44" t="e">
        <f>bvarM8^2</f>
        <v>#VALUE!</v>
      </c>
      <c r="AUG44" t="e">
        <f>cvarM8^2</f>
        <v>#VALUE!</v>
      </c>
      <c r="AUH44" t="e">
        <f>mvarM8^2</f>
        <v>#VALUE!</v>
      </c>
      <c r="AUI44" s="24" t="e">
        <f t="shared" si="525"/>
        <v>#VALUE!</v>
      </c>
      <c r="AUJ44" s="24" t="e">
        <f t="shared" si="526"/>
        <v>#VALUE!</v>
      </c>
      <c r="AUK44" s="24" t="e">
        <f t="shared" si="527"/>
        <v>#VALUE!</v>
      </c>
      <c r="AUL44">
        <v>-3.1552673657150999E-3</v>
      </c>
      <c r="AUM44" t="e">
        <f>bvarM7^2</f>
        <v>#VALUE!</v>
      </c>
      <c r="AUN44" t="e">
        <f>cvarM7^2</f>
        <v>#VALUE!</v>
      </c>
      <c r="AUO44" t="e">
        <f>mvarM7^2</f>
        <v>#VALUE!</v>
      </c>
      <c r="AUP44" s="24" t="e">
        <f t="shared" si="528"/>
        <v>#VALUE!</v>
      </c>
      <c r="AUQ44" s="24" t="e">
        <f t="shared" si="529"/>
        <v>#VALUE!</v>
      </c>
      <c r="AUR44" s="24" t="e">
        <f t="shared" si="530"/>
        <v>#VALUE!</v>
      </c>
      <c r="AUS44">
        <v>-5.6108398112188003E-7</v>
      </c>
      <c r="AUT44" t="e">
        <f>bvarM4^3</f>
        <v>#VALUE!</v>
      </c>
      <c r="AUU44" t="e">
        <f>cvarM4^3</f>
        <v>#VALUE!</v>
      </c>
      <c r="AUV44" t="e">
        <f>mvarM4^3</f>
        <v>#VALUE!</v>
      </c>
      <c r="AUW44" s="24" t="e">
        <f t="shared" si="531"/>
        <v>#VALUE!</v>
      </c>
      <c r="AUX44" s="24" t="e">
        <f t="shared" si="532"/>
        <v>#VALUE!</v>
      </c>
      <c r="AUY44" s="24" t="e">
        <f t="shared" si="533"/>
        <v>#VALUE!</v>
      </c>
      <c r="AUZ44">
        <v>2.4074696084573001E-4</v>
      </c>
      <c r="AVA44" t="e">
        <f>bvarM4^2</f>
        <v>#VALUE!</v>
      </c>
      <c r="AVB44" t="e">
        <f>cvarM4^2</f>
        <v>#VALUE!</v>
      </c>
      <c r="AVC44" t="e">
        <f>mvarM4^2</f>
        <v>#VALUE!</v>
      </c>
      <c r="AVD44" s="24" t="e">
        <f t="shared" si="534"/>
        <v>#VALUE!</v>
      </c>
      <c r="AVE44" s="24" t="e">
        <f t="shared" si="535"/>
        <v>#VALUE!</v>
      </c>
      <c r="AVF44" s="24" t="e">
        <f t="shared" si="536"/>
        <v>#VALUE!</v>
      </c>
      <c r="AVG44">
        <v>-1.2494804707893E-5</v>
      </c>
      <c r="AVH44" t="e">
        <f>bvarM3*bvarM8</f>
        <v>#VALUE!</v>
      </c>
      <c r="AVI44" t="e">
        <f>cvarM3*cvarM8</f>
        <v>#VALUE!</v>
      </c>
      <c r="AVJ44" t="e">
        <f>mvarM3*mvarM8</f>
        <v>#VALUE!</v>
      </c>
      <c r="AVK44" s="24" t="e">
        <f t="shared" si="537"/>
        <v>#VALUE!</v>
      </c>
      <c r="AVL44" s="24" t="e">
        <f t="shared" si="538"/>
        <v>#VALUE!</v>
      </c>
      <c r="AVM44" s="24" t="e">
        <f t="shared" si="539"/>
        <v>#VALUE!</v>
      </c>
      <c r="AVN44">
        <v>4.6061218709541002E-6</v>
      </c>
      <c r="AVO44" t="e">
        <f>bvarM7*bvarM8</f>
        <v>#VALUE!</v>
      </c>
      <c r="AVP44" t="e">
        <f>cvarM7*cvarM8</f>
        <v>#VALUE!</v>
      </c>
      <c r="AVQ44" t="e">
        <f>mvarM7*mvarM8</f>
        <v>#VALUE!</v>
      </c>
      <c r="AVR44" s="24" t="e">
        <f t="shared" si="540"/>
        <v>#VALUE!</v>
      </c>
      <c r="AVS44" s="24" t="e">
        <f t="shared" si="541"/>
        <v>#VALUE!</v>
      </c>
      <c r="AVT44" s="24" t="e">
        <f t="shared" si="542"/>
        <v>#VALUE!</v>
      </c>
      <c r="AVU44">
        <v>-1.1547458374356E-3</v>
      </c>
      <c r="AVV44" t="e">
        <f>bvarM6^2</f>
        <v>#VALUE!</v>
      </c>
      <c r="AVW44" t="e">
        <f>cvarM6^2</f>
        <v>#VALUE!</v>
      </c>
      <c r="AVX44" t="e">
        <f>mvarM6^2</f>
        <v>#VALUE!</v>
      </c>
      <c r="AVY44" s="24" t="e">
        <f t="shared" si="543"/>
        <v>#VALUE!</v>
      </c>
      <c r="AVZ44" s="24" t="e">
        <f t="shared" si="544"/>
        <v>#VALUE!</v>
      </c>
      <c r="AWA44" s="24" t="e">
        <f t="shared" si="545"/>
        <v>#VALUE!</v>
      </c>
      <c r="AWB44">
        <v>9.0114372733711998E-4</v>
      </c>
      <c r="AWC44" t="e">
        <f>bvarM7^3</f>
        <v>#VALUE!</v>
      </c>
      <c r="AWD44" t="e">
        <f>cvarM7^3</f>
        <v>#VALUE!</v>
      </c>
      <c r="AWE44" t="e">
        <f>mvarM7^3</f>
        <v>#VALUE!</v>
      </c>
      <c r="AWF44" s="24" t="e">
        <f t="shared" si="546"/>
        <v>#VALUE!</v>
      </c>
      <c r="AWG44" s="24" t="e">
        <f t="shared" si="547"/>
        <v>#VALUE!</v>
      </c>
      <c r="AWH44" s="24" t="e">
        <f t="shared" si="548"/>
        <v>#VALUE!</v>
      </c>
      <c r="AWM44" s="24">
        <f t="shared" si="549"/>
        <v>0</v>
      </c>
      <c r="AWN44" s="24">
        <f t="shared" si="550"/>
        <v>0</v>
      </c>
      <c r="AWO44" s="24">
        <f t="shared" si="551"/>
        <v>0</v>
      </c>
      <c r="AWP44">
        <v>1.9630925429981001E-3</v>
      </c>
      <c r="AWQ44" t="e">
        <f>bvarM7*bvarM8</f>
        <v>#VALUE!</v>
      </c>
      <c r="AWR44" t="e">
        <f>cvarM7*cvarM8</f>
        <v>#VALUE!</v>
      </c>
      <c r="AWS44" t="e">
        <f>mvarM7*mvarM8</f>
        <v>#VALUE!</v>
      </c>
      <c r="AWT44" s="24" t="e">
        <f t="shared" si="552"/>
        <v>#VALUE!</v>
      </c>
      <c r="AWU44" s="24" t="e">
        <f t="shared" si="553"/>
        <v>#VALUE!</v>
      </c>
      <c r="AWV44" s="24" t="e">
        <f t="shared" si="554"/>
        <v>#VALUE!</v>
      </c>
      <c r="AWW44">
        <v>-9.3381567827474001E-3</v>
      </c>
      <c r="AWX44" t="e">
        <f>bvarM9^2</f>
        <v>#VALUE!</v>
      </c>
      <c r="AWY44" t="e">
        <f>cvarM9^2</f>
        <v>#VALUE!</v>
      </c>
      <c r="AWZ44" t="e">
        <f>mvarM9^2</f>
        <v>#VALUE!</v>
      </c>
      <c r="AXA44" s="24" t="e">
        <f t="shared" si="555"/>
        <v>#VALUE!</v>
      </c>
      <c r="AXB44" s="24" t="e">
        <f t="shared" si="556"/>
        <v>#VALUE!</v>
      </c>
      <c r="AXC44" s="24" t="e">
        <f t="shared" si="557"/>
        <v>#VALUE!</v>
      </c>
      <c r="AXD44">
        <v>6.8548079860585994E-5</v>
      </c>
      <c r="AXE44" t="e">
        <f>bvarM6^2</f>
        <v>#VALUE!</v>
      </c>
      <c r="AXF44" t="e">
        <f>cvarM6^2</f>
        <v>#VALUE!</v>
      </c>
      <c r="AXG44" t="e">
        <f>mvarM6^2</f>
        <v>#VALUE!</v>
      </c>
      <c r="AXH44" s="24" t="e">
        <f t="shared" si="558"/>
        <v>#VALUE!</v>
      </c>
      <c r="AXI44" s="24" t="e">
        <f t="shared" si="559"/>
        <v>#VALUE!</v>
      </c>
      <c r="AXJ44" s="24" t="e">
        <f t="shared" si="560"/>
        <v>#VALUE!</v>
      </c>
      <c r="AXK44">
        <v>-5.3334042890412997E-4</v>
      </c>
      <c r="AXL44" t="e">
        <f>bvarM2^3</f>
        <v>#VALUE!</v>
      </c>
      <c r="AXM44" t="e">
        <f>cvarM2^3</f>
        <v>#VALUE!</v>
      </c>
      <c r="AXN44" t="e">
        <f>mvarM2^3</f>
        <v>#VALUE!</v>
      </c>
      <c r="AXO44" s="24" t="e">
        <f t="shared" si="561"/>
        <v>#VALUE!</v>
      </c>
      <c r="AXP44" s="24" t="e">
        <f t="shared" si="562"/>
        <v>#VALUE!</v>
      </c>
      <c r="AXQ44" s="24" t="e">
        <f t="shared" si="563"/>
        <v>#VALUE!</v>
      </c>
      <c r="AXR44">
        <v>-4.7868208040203001E-5</v>
      </c>
      <c r="AXS44" t="e">
        <f>bvarM6^3</f>
        <v>#VALUE!</v>
      </c>
      <c r="AXT44" t="e">
        <f>cvarM6^3</f>
        <v>#VALUE!</v>
      </c>
      <c r="AXU44" t="e">
        <f>mvarM6^3</f>
        <v>#VALUE!</v>
      </c>
      <c r="AXV44" s="24" t="e">
        <f t="shared" si="564"/>
        <v>#VALUE!</v>
      </c>
      <c r="AXW44" s="24" t="e">
        <f t="shared" si="565"/>
        <v>#VALUE!</v>
      </c>
      <c r="AXX44" s="24" t="e">
        <f t="shared" si="566"/>
        <v>#VALUE!</v>
      </c>
      <c r="AXY44">
        <v>2.4550920902993999E-4</v>
      </c>
      <c r="AXZ44" t="e">
        <f>bvarM2^2</f>
        <v>#VALUE!</v>
      </c>
      <c r="AYA44" t="e">
        <f>cvarM2^2</f>
        <v>#VALUE!</v>
      </c>
      <c r="AYB44" t="e">
        <f>mvarM2^2</f>
        <v>#VALUE!</v>
      </c>
      <c r="AYC44" s="24" t="e">
        <f t="shared" si="567"/>
        <v>#VALUE!</v>
      </c>
      <c r="AYD44" s="24" t="e">
        <f t="shared" si="568"/>
        <v>#VALUE!</v>
      </c>
      <c r="AYE44" s="24" t="e">
        <f t="shared" si="569"/>
        <v>#VALUE!</v>
      </c>
      <c r="AYF44">
        <v>-1.0214102698657E-4</v>
      </c>
      <c r="AYG44" t="e">
        <f>bvarM7*bvarM8</f>
        <v>#VALUE!</v>
      </c>
      <c r="AYH44" t="e">
        <f>cvarM7*cvarM8</f>
        <v>#VALUE!</v>
      </c>
      <c r="AYI44" t="e">
        <f>mvarM7*mvarM8</f>
        <v>#VALUE!</v>
      </c>
      <c r="AYJ44" s="24" t="e">
        <f t="shared" si="570"/>
        <v>#VALUE!</v>
      </c>
      <c r="AYK44" s="24" t="e">
        <f t="shared" si="571"/>
        <v>#VALUE!</v>
      </c>
      <c r="AYL44" s="24" t="e">
        <f t="shared" si="572"/>
        <v>#VALUE!</v>
      </c>
      <c r="AYM44">
        <v>1.1527931145227E-6</v>
      </c>
      <c r="AYN44" t="e">
        <f>bvarM3^3</f>
        <v>#VALUE!</v>
      </c>
      <c r="AYO44" t="e">
        <f>cvarM3^3</f>
        <v>#VALUE!</v>
      </c>
      <c r="AYP44" t="e">
        <f>mvarM3^3</f>
        <v>#VALUE!</v>
      </c>
      <c r="AYQ44" s="24" t="e">
        <f t="shared" si="573"/>
        <v>#VALUE!</v>
      </c>
      <c r="AYR44" s="24" t="e">
        <f t="shared" si="574"/>
        <v>#VALUE!</v>
      </c>
      <c r="AYS44" s="24" t="e">
        <f t="shared" si="575"/>
        <v>#VALUE!</v>
      </c>
      <c r="AYT44">
        <v>1.0925101356973E-5</v>
      </c>
      <c r="AYU44" t="e">
        <f>bvarM2^2</f>
        <v>#VALUE!</v>
      </c>
      <c r="AYV44" t="e">
        <f>cvarM2^2</f>
        <v>#VALUE!</v>
      </c>
      <c r="AYW44" t="e">
        <f>mvarM2^2</f>
        <v>#VALUE!</v>
      </c>
      <c r="AYX44" s="24" t="e">
        <f t="shared" si="576"/>
        <v>#VALUE!</v>
      </c>
      <c r="AYY44" s="24" t="e">
        <f t="shared" si="577"/>
        <v>#VALUE!</v>
      </c>
      <c r="AYZ44" s="24" t="e">
        <f t="shared" si="578"/>
        <v>#VALUE!</v>
      </c>
      <c r="AZA44">
        <v>1.5277985746732E-3</v>
      </c>
      <c r="AZB44" t="e">
        <f>bvarM4^2</f>
        <v>#VALUE!</v>
      </c>
      <c r="AZC44" t="e">
        <f>cvarM4^2</f>
        <v>#VALUE!</v>
      </c>
      <c r="AZD44" t="e">
        <f>mvarM4^2</f>
        <v>#VALUE!</v>
      </c>
      <c r="AZE44" s="24" t="e">
        <f t="shared" si="579"/>
        <v>#VALUE!</v>
      </c>
      <c r="AZF44" s="24" t="e">
        <f t="shared" si="580"/>
        <v>#VALUE!</v>
      </c>
      <c r="AZG44" s="24" t="e">
        <f t="shared" si="581"/>
        <v>#VALUE!</v>
      </c>
      <c r="AZH44"/>
      <c r="AZI44"/>
      <c r="AZJ44"/>
      <c r="AZK44"/>
      <c r="AZL44" s="24">
        <f t="shared" si="582"/>
        <v>0</v>
      </c>
      <c r="AZM44" s="24">
        <f t="shared" si="583"/>
        <v>0</v>
      </c>
      <c r="AZN44" s="24">
        <f t="shared" si="584"/>
        <v>0</v>
      </c>
      <c r="AZO44">
        <v>1.5696861103801E-5</v>
      </c>
      <c r="AZP44" t="e">
        <f>bvarM4^2</f>
        <v>#VALUE!</v>
      </c>
      <c r="AZQ44" t="e">
        <f>cvarM4^2</f>
        <v>#VALUE!</v>
      </c>
      <c r="AZR44" t="e">
        <f>mvarM4^2</f>
        <v>#VALUE!</v>
      </c>
      <c r="AZS44" s="24" t="e">
        <f t="shared" si="585"/>
        <v>#VALUE!</v>
      </c>
      <c r="AZT44" s="24" t="e">
        <f t="shared" si="586"/>
        <v>#VALUE!</v>
      </c>
      <c r="AZU44" s="24" t="e">
        <f t="shared" si="587"/>
        <v>#VALUE!</v>
      </c>
      <c r="AZV44">
        <v>4.9376593069286002E-3</v>
      </c>
      <c r="AZW44" t="e">
        <f>bvarM7*bvarM8</f>
        <v>#VALUE!</v>
      </c>
      <c r="AZX44" t="e">
        <f>cvarM7*cvarM8</f>
        <v>#VALUE!</v>
      </c>
      <c r="AZY44" t="e">
        <f>mvarM7*mvarM8</f>
        <v>#VALUE!</v>
      </c>
      <c r="AZZ44" s="24" t="e">
        <f t="shared" si="588"/>
        <v>#VALUE!</v>
      </c>
      <c r="BAA44" s="24" t="e">
        <f t="shared" si="589"/>
        <v>#VALUE!</v>
      </c>
      <c r="BAB44" s="24" t="e">
        <f t="shared" si="590"/>
        <v>#VALUE!</v>
      </c>
      <c r="BAC44"/>
      <c r="BAD44"/>
      <c r="BAE44"/>
      <c r="BAF44"/>
      <c r="BAG44" s="24">
        <f t="shared" si="591"/>
        <v>0</v>
      </c>
      <c r="BAH44" s="24">
        <f t="shared" si="592"/>
        <v>0</v>
      </c>
      <c r="BAI44" s="24">
        <f t="shared" si="593"/>
        <v>0</v>
      </c>
      <c r="BAJ44">
        <v>-12868.809341978</v>
      </c>
      <c r="BAK44" t="e">
        <f>bvarM1^2</f>
        <v>#VALUE!</v>
      </c>
      <c r="BAL44" t="e">
        <f>cvarM1^2</f>
        <v>#VALUE!</v>
      </c>
      <c r="BAM44" t="e">
        <f>mvarM1^2</f>
        <v>#VALUE!</v>
      </c>
      <c r="BAN44" s="24" t="e">
        <f t="shared" si="594"/>
        <v>#VALUE!</v>
      </c>
      <c r="BAO44" s="24" t="e">
        <f t="shared" si="595"/>
        <v>#VALUE!</v>
      </c>
      <c r="BAP44" s="24" t="e">
        <f t="shared" si="596"/>
        <v>#VALUE!</v>
      </c>
      <c r="BAQ44">
        <v>-1.0493824464062001E-6</v>
      </c>
      <c r="BAR44" t="e">
        <f>bvarHC2^3</f>
        <v>#VALUE!</v>
      </c>
      <c r="BAS44" t="e">
        <f>cvarHC2^3</f>
        <v>#VALUE!</v>
      </c>
      <c r="BAT44" t="e">
        <f>mvarHC2^3</f>
        <v>#VALUE!</v>
      </c>
      <c r="BAU44" s="24" t="e">
        <f t="shared" si="597"/>
        <v>#VALUE!</v>
      </c>
      <c r="BAV44" s="24" t="e">
        <f t="shared" si="598"/>
        <v>#VALUE!</v>
      </c>
      <c r="BAW44" s="24" t="e">
        <f t="shared" si="599"/>
        <v>#VALUE!</v>
      </c>
      <c r="BAX44">
        <v>-56953401.412239999</v>
      </c>
      <c r="BAY44" t="e">
        <f>bvarM1^3</f>
        <v>#VALUE!</v>
      </c>
      <c r="BAZ44" t="e">
        <f>cvarM1^3</f>
        <v>#VALUE!</v>
      </c>
      <c r="BBA44" t="e">
        <f>mvarM1^3</f>
        <v>#VALUE!</v>
      </c>
      <c r="BBB44" s="24" t="e">
        <f t="shared" si="600"/>
        <v>#VALUE!</v>
      </c>
      <c r="BBC44" s="24" t="e">
        <f t="shared" si="601"/>
        <v>#VALUE!</v>
      </c>
      <c r="BBD44" s="24" t="e">
        <f t="shared" si="602"/>
        <v>#VALUE!</v>
      </c>
      <c r="BBE44">
        <v>-1693.571245313</v>
      </c>
      <c r="BBF44" t="e">
        <f>bvarM1^2</f>
        <v>#VALUE!</v>
      </c>
      <c r="BBG44" t="e">
        <f>cvarM1^2</f>
        <v>#VALUE!</v>
      </c>
      <c r="BBH44" t="e">
        <f>mvarM1^2</f>
        <v>#VALUE!</v>
      </c>
      <c r="BBI44" s="24" t="e">
        <f t="shared" si="603"/>
        <v>#VALUE!</v>
      </c>
      <c r="BBJ44" s="24" t="e">
        <f t="shared" si="604"/>
        <v>#VALUE!</v>
      </c>
      <c r="BBK44" s="24" t="e">
        <f t="shared" si="605"/>
        <v>#VALUE!</v>
      </c>
      <c r="BBL44">
        <v>5.6599828248507001E-5</v>
      </c>
      <c r="BBM44" t="e">
        <f>bvarM6*bvarM7</f>
        <v>#VALUE!</v>
      </c>
      <c r="BBN44" t="e">
        <f>cvarM6*cvarM7</f>
        <v>#VALUE!</v>
      </c>
      <c r="BBO44" t="e">
        <f>mvarM6*mvarM7</f>
        <v>#VALUE!</v>
      </c>
      <c r="BBP44" s="24" t="e">
        <f t="shared" si="606"/>
        <v>#VALUE!</v>
      </c>
      <c r="BBQ44" s="24" t="e">
        <f t="shared" si="607"/>
        <v>#VALUE!</v>
      </c>
      <c r="BBR44" s="24" t="e">
        <f t="shared" si="608"/>
        <v>#VALUE!</v>
      </c>
      <c r="BBS44">
        <v>-9.8192574437997006E-12</v>
      </c>
      <c r="BBT44" t="e">
        <f>bvarHC1^3</f>
        <v>#VALUE!</v>
      </c>
      <c r="BBU44" t="e">
        <f>cvarHC1^3</f>
        <v>#VALUE!</v>
      </c>
      <c r="BBV44" t="e">
        <f>mvarHC1^3</f>
        <v>#VALUE!</v>
      </c>
      <c r="BBW44" s="24" t="e">
        <f t="shared" si="609"/>
        <v>#VALUE!</v>
      </c>
      <c r="BBX44" s="24" t="e">
        <f t="shared" si="610"/>
        <v>#VALUE!</v>
      </c>
      <c r="BBY44" s="24" t="e">
        <f t="shared" si="611"/>
        <v>#VALUE!</v>
      </c>
      <c r="BBZ44">
        <v>1.2376373106064E-5</v>
      </c>
      <c r="BCA44" t="e">
        <f>bvarM6*bvarM8</f>
        <v>#VALUE!</v>
      </c>
      <c r="BCB44" t="e">
        <f>cvarM6*cvarM8</f>
        <v>#VALUE!</v>
      </c>
      <c r="BCC44" t="e">
        <f>mvarM6*mvarM8</f>
        <v>#VALUE!</v>
      </c>
      <c r="BCD44" s="24" t="e">
        <f t="shared" si="612"/>
        <v>#VALUE!</v>
      </c>
      <c r="BCE44" s="24" t="e">
        <f t="shared" si="613"/>
        <v>#VALUE!</v>
      </c>
      <c r="BCF44" s="24" t="e">
        <f t="shared" si="614"/>
        <v>#VALUE!</v>
      </c>
      <c r="BCG44">
        <v>-2.1602113622739E-8</v>
      </c>
      <c r="BCH44" t="e">
        <f>bvarHC1^2</f>
        <v>#VALUE!</v>
      </c>
      <c r="BCI44" t="e">
        <f>cvarHC1^2</f>
        <v>#VALUE!</v>
      </c>
      <c r="BCJ44" t="e">
        <f>mvarHC1^2</f>
        <v>#VALUE!</v>
      </c>
      <c r="BCK44" s="24" t="e">
        <f t="shared" si="615"/>
        <v>#VALUE!</v>
      </c>
      <c r="BCL44" s="24" t="e">
        <f t="shared" si="616"/>
        <v>#VALUE!</v>
      </c>
      <c r="BCM44" s="24" t="e">
        <f t="shared" si="617"/>
        <v>#VALUE!</v>
      </c>
      <c r="BCN44"/>
      <c r="BCO44"/>
      <c r="BCP44"/>
      <c r="BCQ44"/>
      <c r="BCR44" s="24">
        <f t="shared" si="618"/>
        <v>0</v>
      </c>
      <c r="BCS44" s="24">
        <f t="shared" si="619"/>
        <v>0</v>
      </c>
      <c r="BCT44" s="24">
        <f t="shared" si="620"/>
        <v>0</v>
      </c>
      <c r="BCU44">
        <v>4.0075194900168E-4</v>
      </c>
      <c r="BCV44" t="e">
        <f>bvarM2^2</f>
        <v>#VALUE!</v>
      </c>
      <c r="BCW44" t="e">
        <f>cvarM2^2</f>
        <v>#VALUE!</v>
      </c>
      <c r="BCX44" t="e">
        <f>mvarM2^2</f>
        <v>#VALUE!</v>
      </c>
      <c r="BCY44" s="24" t="e">
        <f t="shared" si="621"/>
        <v>#VALUE!</v>
      </c>
      <c r="BCZ44" s="24" t="e">
        <f t="shared" si="622"/>
        <v>#VALUE!</v>
      </c>
      <c r="BDA44" s="24" t="e">
        <f t="shared" si="623"/>
        <v>#VALUE!</v>
      </c>
      <c r="BDB44">
        <v>-1.4319835379504E-8</v>
      </c>
      <c r="BDC44" t="e">
        <f>bvarHC1^2</f>
        <v>#VALUE!</v>
      </c>
      <c r="BDD44" t="e">
        <f>cvarHC1^2</f>
        <v>#VALUE!</v>
      </c>
      <c r="BDE44" t="e">
        <f>mvarHC1^2</f>
        <v>#VALUE!</v>
      </c>
      <c r="BDF44" s="24" t="e">
        <f t="shared" si="624"/>
        <v>#VALUE!</v>
      </c>
      <c r="BDG44" s="24" t="e">
        <f t="shared" si="625"/>
        <v>#VALUE!</v>
      </c>
      <c r="BDH44" s="24" t="e">
        <f t="shared" si="626"/>
        <v>#VALUE!</v>
      </c>
      <c r="BDI44"/>
      <c r="BDJ44"/>
      <c r="BDK44"/>
      <c r="BDL44"/>
      <c r="BDM44" s="24">
        <f t="shared" si="627"/>
        <v>0</v>
      </c>
      <c r="BDN44" s="24">
        <f t="shared" si="628"/>
        <v>0</v>
      </c>
      <c r="BDO44" s="24">
        <f t="shared" si="629"/>
        <v>0</v>
      </c>
      <c r="BDP44">
        <v>-3.0162501011205001E-6</v>
      </c>
      <c r="BDQ44" t="e">
        <f>bvarM4^2</f>
        <v>#VALUE!</v>
      </c>
      <c r="BDR44" t="e">
        <f>cvarM4^2</f>
        <v>#VALUE!</v>
      </c>
      <c r="BDS44" t="e">
        <f>mvarM4^2</f>
        <v>#VALUE!</v>
      </c>
      <c r="BDT44" s="24" t="e">
        <f t="shared" si="630"/>
        <v>#VALUE!</v>
      </c>
      <c r="BDU44" s="24" t="e">
        <f t="shared" si="631"/>
        <v>#VALUE!</v>
      </c>
      <c r="BDV44" s="24" t="e">
        <f t="shared" si="632"/>
        <v>#VALUE!</v>
      </c>
      <c r="BDW44">
        <v>-1.0126144687568E-8</v>
      </c>
      <c r="BDX44" t="e">
        <f>bvarHC1^2</f>
        <v>#VALUE!</v>
      </c>
      <c r="BDY44" t="e">
        <f>cvarHC1^2</f>
        <v>#VALUE!</v>
      </c>
      <c r="BDZ44" t="e">
        <f>mvarHC1^2</f>
        <v>#VALUE!</v>
      </c>
      <c r="BEA44" s="24" t="e">
        <f t="shared" si="633"/>
        <v>#VALUE!</v>
      </c>
      <c r="BEB44" s="24" t="e">
        <f t="shared" si="634"/>
        <v>#VALUE!</v>
      </c>
      <c r="BEC44" s="24" t="e">
        <f t="shared" si="635"/>
        <v>#VALUE!</v>
      </c>
      <c r="BED44">
        <v>9.4073214628417998E-4</v>
      </c>
      <c r="BEE44" t="e">
        <f>bvarM7^3</f>
        <v>#VALUE!</v>
      </c>
      <c r="BEF44" t="e">
        <f>cvarM7^3</f>
        <v>#VALUE!</v>
      </c>
      <c r="BEG44" t="e">
        <f>mvarM7^3</f>
        <v>#VALUE!</v>
      </c>
      <c r="BEH44" s="24" t="e">
        <f t="shared" si="636"/>
        <v>#VALUE!</v>
      </c>
      <c r="BEI44" s="24" t="e">
        <f t="shared" si="637"/>
        <v>#VALUE!</v>
      </c>
      <c r="BEJ44" s="24" t="e">
        <f t="shared" si="638"/>
        <v>#VALUE!</v>
      </c>
      <c r="BEK44">
        <v>1.1136473171780999E-6</v>
      </c>
      <c r="BEL44" t="e">
        <f>bvarM3^2</f>
        <v>#VALUE!</v>
      </c>
      <c r="BEM44" t="e">
        <f>cvarM3^2</f>
        <v>#VALUE!</v>
      </c>
      <c r="BEN44" t="e">
        <f>mvarM3^2</f>
        <v>#VALUE!</v>
      </c>
      <c r="BEO44" s="24" t="e">
        <f t="shared" si="639"/>
        <v>#VALUE!</v>
      </c>
      <c r="BEP44" s="24" t="e">
        <f t="shared" si="640"/>
        <v>#VALUE!</v>
      </c>
      <c r="BEQ44" s="24" t="e">
        <f t="shared" si="641"/>
        <v>#VALUE!</v>
      </c>
      <c r="BER44">
        <v>9.3196621251716999E-4</v>
      </c>
      <c r="BES44" t="e">
        <f>bvarM2^2</f>
        <v>#VALUE!</v>
      </c>
      <c r="BET44" t="e">
        <f>cvarM2^2</f>
        <v>#VALUE!</v>
      </c>
      <c r="BEU44" t="e">
        <f>mvarM2^2</f>
        <v>#VALUE!</v>
      </c>
      <c r="BEV44" s="24" t="e">
        <f t="shared" si="642"/>
        <v>#VALUE!</v>
      </c>
      <c r="BEW44" s="24" t="e">
        <f t="shared" si="643"/>
        <v>#VALUE!</v>
      </c>
      <c r="BEX44" s="24" t="e">
        <f t="shared" si="644"/>
        <v>#VALUE!</v>
      </c>
      <c r="BEY44">
        <v>-5.8665581890681E-5</v>
      </c>
      <c r="BEZ44" t="e">
        <f>bvarM6^3</f>
        <v>#VALUE!</v>
      </c>
      <c r="BFA44" t="e">
        <f>cvarM6^3</f>
        <v>#VALUE!</v>
      </c>
      <c r="BFB44" t="e">
        <f>mvarM6^3</f>
        <v>#VALUE!</v>
      </c>
      <c r="BFC44" s="24" t="e">
        <f t="shared" si="645"/>
        <v>#VALUE!</v>
      </c>
      <c r="BFD44" s="24" t="e">
        <f t="shared" si="646"/>
        <v>#VALUE!</v>
      </c>
      <c r="BFE44" s="24" t="e">
        <f t="shared" si="647"/>
        <v>#VALUE!</v>
      </c>
      <c r="BFF44">
        <v>-9.3359955183155995E-6</v>
      </c>
      <c r="BFG44" t="e">
        <f>bvarM2^3</f>
        <v>#VALUE!</v>
      </c>
      <c r="BFH44" t="e">
        <f>cvarM2^3</f>
        <v>#VALUE!</v>
      </c>
      <c r="BFI44" t="e">
        <f>mvarM2^3</f>
        <v>#VALUE!</v>
      </c>
      <c r="BFJ44" s="24" t="e">
        <f t="shared" si="648"/>
        <v>#VALUE!</v>
      </c>
      <c r="BFK44" s="24" t="e">
        <f t="shared" si="649"/>
        <v>#VALUE!</v>
      </c>
      <c r="BFL44" s="24" t="e">
        <f t="shared" si="650"/>
        <v>#VALUE!</v>
      </c>
      <c r="BFM44">
        <v>-1.7389929585937001E-6</v>
      </c>
      <c r="BFN44" t="e">
        <f>bvarM4^3</f>
        <v>#VALUE!</v>
      </c>
      <c r="BFO44" t="e">
        <f>cvarM4^3</f>
        <v>#VALUE!</v>
      </c>
      <c r="BFP44" t="e">
        <f>mvarM4^3</f>
        <v>#VALUE!</v>
      </c>
      <c r="BFQ44" s="24" t="e">
        <f t="shared" si="651"/>
        <v>#VALUE!</v>
      </c>
      <c r="BFR44" s="24" t="e">
        <f t="shared" si="652"/>
        <v>#VALUE!</v>
      </c>
      <c r="BFS44" s="24" t="e">
        <f t="shared" si="653"/>
        <v>#VALUE!</v>
      </c>
      <c r="BFT44">
        <v>-1.9671659812531999E-4</v>
      </c>
      <c r="BFU44" t="e">
        <f>bvarM3^2</f>
        <v>#VALUE!</v>
      </c>
      <c r="BFV44" t="e">
        <f>cvarM3^2</f>
        <v>#VALUE!</v>
      </c>
      <c r="BFW44" t="e">
        <f>mvarM3^2</f>
        <v>#VALUE!</v>
      </c>
      <c r="BFX44" s="24" t="e">
        <f t="shared" si="654"/>
        <v>#VALUE!</v>
      </c>
      <c r="BFY44" s="24" t="e">
        <f t="shared" si="655"/>
        <v>#VALUE!</v>
      </c>
      <c r="BFZ44" s="24" t="e">
        <f t="shared" si="656"/>
        <v>#VALUE!</v>
      </c>
      <c r="BGE44" s="24">
        <f t="shared" si="657"/>
        <v>0</v>
      </c>
      <c r="BGF44" s="24">
        <f t="shared" si="658"/>
        <v>0</v>
      </c>
      <c r="BGG44" s="24">
        <f t="shared" si="659"/>
        <v>0</v>
      </c>
      <c r="BGH44">
        <v>-1.0080963564185E-3</v>
      </c>
      <c r="BGI44" t="e">
        <f>bvarM7^2</f>
        <v>#VALUE!</v>
      </c>
      <c r="BGJ44" t="e">
        <f>cvarM7^2</f>
        <v>#VALUE!</v>
      </c>
      <c r="BGK44" t="e">
        <f>mvarM7^2</f>
        <v>#VALUE!</v>
      </c>
      <c r="BGL44" s="24" t="e">
        <f t="shared" si="660"/>
        <v>#VALUE!</v>
      </c>
      <c r="BGM44" s="24" t="e">
        <f t="shared" si="661"/>
        <v>#VALUE!</v>
      </c>
      <c r="BGN44" s="24" t="e">
        <f t="shared" si="662"/>
        <v>#VALUE!</v>
      </c>
      <c r="BGO44">
        <v>5.5423288659585002E-6</v>
      </c>
      <c r="BGP44" t="e">
        <f>bvarM4*bvarM9</f>
        <v>#VALUE!</v>
      </c>
      <c r="BGQ44" t="e">
        <f>cvarM4*cvarM9</f>
        <v>#VALUE!</v>
      </c>
      <c r="BGR44" t="e">
        <f>mvarM4*mvarM9</f>
        <v>#VALUE!</v>
      </c>
      <c r="BGS44" s="24" t="e">
        <f t="shared" si="663"/>
        <v>#VALUE!</v>
      </c>
      <c r="BGT44" s="24" t="e">
        <f t="shared" si="664"/>
        <v>#VALUE!</v>
      </c>
      <c r="BGU44" s="24" t="e">
        <f t="shared" si="665"/>
        <v>#VALUE!</v>
      </c>
      <c r="BGV44"/>
      <c r="BGW44"/>
      <c r="BGX44"/>
      <c r="BGY44"/>
      <c r="BGZ44" s="24">
        <f t="shared" si="666"/>
        <v>0</v>
      </c>
      <c r="BHA44" s="24">
        <f t="shared" si="667"/>
        <v>0</v>
      </c>
      <c r="BHB44" s="24">
        <f t="shared" si="668"/>
        <v>0</v>
      </c>
      <c r="BHC44">
        <v>2.0720205398738E-4</v>
      </c>
      <c r="BHD44" t="e">
        <f>bvarM4^2</f>
        <v>#VALUE!</v>
      </c>
      <c r="BHE44" t="e">
        <f>cvarM4^2</f>
        <v>#VALUE!</v>
      </c>
      <c r="BHF44" t="e">
        <f>mvarM4^2</f>
        <v>#VALUE!</v>
      </c>
      <c r="BHG44" s="24" t="e">
        <f t="shared" si="669"/>
        <v>#VALUE!</v>
      </c>
      <c r="BHH44" s="24" t="e">
        <f t="shared" si="670"/>
        <v>#VALUE!</v>
      </c>
      <c r="BHI44" s="24" t="e">
        <f t="shared" si="671"/>
        <v>#VALUE!</v>
      </c>
      <c r="BHJ44">
        <v>-2.0046263753270999E-4</v>
      </c>
      <c r="BHK44" t="e">
        <f>bvarM3^2</f>
        <v>#VALUE!</v>
      </c>
      <c r="BHL44" t="e">
        <f>cvarM3^2</f>
        <v>#VALUE!</v>
      </c>
      <c r="BHM44" t="e">
        <f>mvarM3^2</f>
        <v>#VALUE!</v>
      </c>
      <c r="BHN44" s="24" t="e">
        <f t="shared" si="672"/>
        <v>#VALUE!</v>
      </c>
      <c r="BHO44" s="24" t="e">
        <f t="shared" si="673"/>
        <v>#VALUE!</v>
      </c>
      <c r="BHP44" s="24" t="e">
        <f t="shared" si="674"/>
        <v>#VALUE!</v>
      </c>
      <c r="BHU44" s="24">
        <f t="shared" si="675"/>
        <v>0</v>
      </c>
      <c r="BHV44" s="24">
        <f t="shared" si="676"/>
        <v>0</v>
      </c>
      <c r="BHW44" s="24">
        <f t="shared" si="677"/>
        <v>0</v>
      </c>
      <c r="BHX44">
        <v>4.9789342421544002E-4</v>
      </c>
      <c r="BHY44" t="e">
        <f>bvarM6^2</f>
        <v>#VALUE!</v>
      </c>
      <c r="BHZ44" t="e">
        <f>cvarM6^2</f>
        <v>#VALUE!</v>
      </c>
      <c r="BIA44" t="e">
        <f>mvarM6^2</f>
        <v>#VALUE!</v>
      </c>
      <c r="BIB44" s="24" t="e">
        <f t="shared" si="678"/>
        <v>#VALUE!</v>
      </c>
      <c r="BIC44" s="24" t="e">
        <f t="shared" si="679"/>
        <v>#VALUE!</v>
      </c>
      <c r="BID44" s="24" t="e">
        <f t="shared" si="680"/>
        <v>#VALUE!</v>
      </c>
      <c r="BIE44">
        <v>-1.0271962221041E-5</v>
      </c>
      <c r="BIF44" t="e">
        <f>bvarM4*bvarM6</f>
        <v>#VALUE!</v>
      </c>
      <c r="BIG44" t="e">
        <f>cvarM4*cvarM6</f>
        <v>#VALUE!</v>
      </c>
      <c r="BIH44" t="e">
        <f>mvarM4*mvarM6</f>
        <v>#VALUE!</v>
      </c>
      <c r="BII44" s="24" t="e">
        <f t="shared" si="681"/>
        <v>#VALUE!</v>
      </c>
      <c r="BIJ44" s="24" t="e">
        <f t="shared" si="682"/>
        <v>#VALUE!</v>
      </c>
      <c r="BIK44" s="24" t="e">
        <f t="shared" si="683"/>
        <v>#VALUE!</v>
      </c>
      <c r="BIL44">
        <v>-3.7100817147485999E-11</v>
      </c>
      <c r="BIM44" t="e">
        <f>bvarM4^3</f>
        <v>#VALUE!</v>
      </c>
      <c r="BIN44" t="e">
        <f>cvarM4^3</f>
        <v>#VALUE!</v>
      </c>
      <c r="BIO44" t="e">
        <f>mvarM4^3</f>
        <v>#VALUE!</v>
      </c>
      <c r="BIP44" s="24" t="e">
        <f t="shared" si="684"/>
        <v>#VALUE!</v>
      </c>
      <c r="BIQ44" s="24" t="e">
        <f t="shared" si="685"/>
        <v>#VALUE!</v>
      </c>
      <c r="BIR44" s="24" t="e">
        <f t="shared" si="686"/>
        <v>#VALUE!</v>
      </c>
      <c r="BIS44">
        <v>-2.7038492205384001E-6</v>
      </c>
      <c r="BIT44" t="e">
        <f>bvarM6^3</f>
        <v>#VALUE!</v>
      </c>
      <c r="BIU44" t="e">
        <f>cvarM6^3</f>
        <v>#VALUE!</v>
      </c>
      <c r="BIV44" t="e">
        <f>mvarM6^3</f>
        <v>#VALUE!</v>
      </c>
      <c r="BIW44" s="24" t="e">
        <f t="shared" si="687"/>
        <v>#VALUE!</v>
      </c>
      <c r="BIX44" s="24" t="e">
        <f t="shared" si="688"/>
        <v>#VALUE!</v>
      </c>
      <c r="BIY44" s="24" t="e">
        <f t="shared" si="689"/>
        <v>#VALUE!</v>
      </c>
      <c r="BIZ44">
        <v>8.4212986917109995E-4</v>
      </c>
      <c r="BJA44" t="e">
        <f>bvarM6^2</f>
        <v>#VALUE!</v>
      </c>
      <c r="BJB44" t="e">
        <f>cvarM6^2</f>
        <v>#VALUE!</v>
      </c>
      <c r="BJC44" t="e">
        <f>mvarM6^2</f>
        <v>#VALUE!</v>
      </c>
      <c r="BJD44" s="24" t="e">
        <f t="shared" si="690"/>
        <v>#VALUE!</v>
      </c>
      <c r="BJE44" s="24" t="e">
        <f t="shared" si="691"/>
        <v>#VALUE!</v>
      </c>
      <c r="BJF44" s="24" t="e">
        <f t="shared" si="692"/>
        <v>#VALUE!</v>
      </c>
      <c r="BJK44" s="24">
        <f t="shared" si="693"/>
        <v>0</v>
      </c>
      <c r="BJL44" s="24">
        <f t="shared" si="694"/>
        <v>0</v>
      </c>
      <c r="BJM44" s="24">
        <f t="shared" si="695"/>
        <v>0</v>
      </c>
      <c r="BJN44">
        <v>2.4595967285516001E-4</v>
      </c>
      <c r="BJO44" t="e">
        <f>bvarM7^3</f>
        <v>#VALUE!</v>
      </c>
      <c r="BJP44" t="e">
        <f>cvarM7^3</f>
        <v>#VALUE!</v>
      </c>
      <c r="BJQ44" t="e">
        <f>mvarM7^3</f>
        <v>#VALUE!</v>
      </c>
      <c r="BJR44" s="24" t="e">
        <f t="shared" si="696"/>
        <v>#VALUE!</v>
      </c>
      <c r="BJS44" s="24" t="e">
        <f t="shared" si="697"/>
        <v>#VALUE!</v>
      </c>
      <c r="BJT44" s="24" t="e">
        <f t="shared" si="698"/>
        <v>#VALUE!</v>
      </c>
      <c r="BJU44">
        <v>5.7022860929952997E-6</v>
      </c>
      <c r="BJV44" t="e">
        <f>bvarM4*bvarM9</f>
        <v>#VALUE!</v>
      </c>
      <c r="BJW44" t="e">
        <f>cvarM4*cvarM9</f>
        <v>#VALUE!</v>
      </c>
      <c r="BJX44" t="e">
        <f>mvarM4*mvarM9</f>
        <v>#VALUE!</v>
      </c>
      <c r="BJY44" s="24" t="e">
        <f t="shared" si="699"/>
        <v>#VALUE!</v>
      </c>
      <c r="BJZ44" s="24" t="e">
        <f t="shared" si="700"/>
        <v>#VALUE!</v>
      </c>
      <c r="BKA44" s="24" t="e">
        <f t="shared" si="701"/>
        <v>#VALUE!</v>
      </c>
      <c r="BKF44" s="24">
        <f t="shared" si="702"/>
        <v>0</v>
      </c>
      <c r="BKG44" s="24">
        <f t="shared" si="703"/>
        <v>0</v>
      </c>
      <c r="BKH44" s="24">
        <f t="shared" si="704"/>
        <v>0</v>
      </c>
      <c r="BKI44">
        <v>-7.4018846832619001E-11</v>
      </c>
      <c r="BKJ44" t="e">
        <f>bvarHC1^3</f>
        <v>#VALUE!</v>
      </c>
      <c r="BKK44" t="e">
        <f>cvarHC1^3</f>
        <v>#VALUE!</v>
      </c>
      <c r="BKL44" t="e">
        <f>mvarHC1^3</f>
        <v>#VALUE!</v>
      </c>
      <c r="BKM44" s="24" t="e">
        <f t="shared" si="705"/>
        <v>#VALUE!</v>
      </c>
      <c r="BKN44" s="24" t="e">
        <f t="shared" si="706"/>
        <v>#VALUE!</v>
      </c>
      <c r="BKO44" s="24" t="e">
        <f t="shared" si="707"/>
        <v>#VALUE!</v>
      </c>
      <c r="BKP44">
        <v>1.0526522084476E-3</v>
      </c>
      <c r="BKQ44" t="e">
        <f>bvarM7^2</f>
        <v>#VALUE!</v>
      </c>
      <c r="BKR44" t="e">
        <f>cvarM7^2</f>
        <v>#VALUE!</v>
      </c>
      <c r="BKS44" t="e">
        <f>mvarM7^2</f>
        <v>#VALUE!</v>
      </c>
      <c r="BKT44" s="24" t="e">
        <f t="shared" si="708"/>
        <v>#VALUE!</v>
      </c>
      <c r="BKU44" s="24" t="e">
        <f t="shared" si="709"/>
        <v>#VALUE!</v>
      </c>
      <c r="BKV44" s="24" t="e">
        <f t="shared" si="710"/>
        <v>#VALUE!</v>
      </c>
      <c r="BKW44"/>
      <c r="BKX44"/>
      <c r="BKY44"/>
      <c r="BKZ44"/>
      <c r="BLA44" s="24">
        <f t="shared" si="711"/>
        <v>0</v>
      </c>
      <c r="BLB44" s="24">
        <f t="shared" si="712"/>
        <v>0</v>
      </c>
      <c r="BLC44" s="24">
        <f t="shared" si="713"/>
        <v>0</v>
      </c>
      <c r="BLD44">
        <v>2.1384561478197001E-4</v>
      </c>
      <c r="BLE44" t="e">
        <f>bvarM7^3</f>
        <v>#VALUE!</v>
      </c>
      <c r="BLF44" t="e">
        <f>cvarM7^3</f>
        <v>#VALUE!</v>
      </c>
      <c r="BLG44" t="e">
        <f>mvarM7^3</f>
        <v>#VALUE!</v>
      </c>
      <c r="BLH44" s="24" t="e">
        <f t="shared" si="714"/>
        <v>#VALUE!</v>
      </c>
      <c r="BLI44" s="24" t="e">
        <f t="shared" si="715"/>
        <v>#VALUE!</v>
      </c>
      <c r="BLJ44" s="24" t="e">
        <f t="shared" si="716"/>
        <v>#VALUE!</v>
      </c>
      <c r="BLK44">
        <v>3.3704775147608001E-5</v>
      </c>
      <c r="BLL44" t="e">
        <f>bvarM6*bvarM9</f>
        <v>#VALUE!</v>
      </c>
      <c r="BLM44" t="e">
        <f>cvarM6*cvarM9</f>
        <v>#VALUE!</v>
      </c>
      <c r="BLN44" t="e">
        <f>mvarM6*mvarM9</f>
        <v>#VALUE!</v>
      </c>
      <c r="BLO44" s="24" t="e">
        <f t="shared" si="717"/>
        <v>#VALUE!</v>
      </c>
      <c r="BLP44" s="24" t="e">
        <f t="shared" si="718"/>
        <v>#VALUE!</v>
      </c>
      <c r="BLQ44" s="24" t="e">
        <f t="shared" si="719"/>
        <v>#VALUE!</v>
      </c>
      <c r="BLR44">
        <v>4.8680433022000998E-8</v>
      </c>
      <c r="BLS44" t="e">
        <f>bvarM6^2</f>
        <v>#VALUE!</v>
      </c>
      <c r="BLT44" t="e">
        <f>cvarM6^2</f>
        <v>#VALUE!</v>
      </c>
      <c r="BLU44" t="e">
        <f>mvarM6^2</f>
        <v>#VALUE!</v>
      </c>
      <c r="BLV44" s="24" t="e">
        <f t="shared" si="720"/>
        <v>#VALUE!</v>
      </c>
      <c r="BLW44" s="24" t="e">
        <f t="shared" si="721"/>
        <v>#VALUE!</v>
      </c>
      <c r="BLX44" s="24" t="e">
        <f t="shared" si="722"/>
        <v>#VALUE!</v>
      </c>
      <c r="BLY44">
        <v>-4.8804562118355004E-6</v>
      </c>
      <c r="BLZ44" t="e">
        <f>bvarM4^3</f>
        <v>#VALUE!</v>
      </c>
      <c r="BMA44" t="e">
        <f>cvarM4^3</f>
        <v>#VALUE!</v>
      </c>
      <c r="BMB44" t="e">
        <f>mvarM4^3</f>
        <v>#VALUE!</v>
      </c>
      <c r="BMC44" s="24" t="e">
        <f t="shared" si="723"/>
        <v>#VALUE!</v>
      </c>
      <c r="BMD44" s="24" t="e">
        <f t="shared" si="724"/>
        <v>#VALUE!</v>
      </c>
      <c r="BME44" s="24" t="e">
        <f t="shared" si="725"/>
        <v>#VALUE!</v>
      </c>
      <c r="BMF44">
        <v>6.3564732862943999E-4</v>
      </c>
      <c r="BMG44" t="e">
        <f>bvarM4^2</f>
        <v>#VALUE!</v>
      </c>
      <c r="BMH44" t="e">
        <f>cvarM4^2</f>
        <v>#VALUE!</v>
      </c>
      <c r="BMI44" t="e">
        <f>mvarM4^2</f>
        <v>#VALUE!</v>
      </c>
      <c r="BMJ44" s="24" t="e">
        <f t="shared" si="726"/>
        <v>#VALUE!</v>
      </c>
      <c r="BMK44" s="24" t="e">
        <f t="shared" si="727"/>
        <v>#VALUE!</v>
      </c>
      <c r="BML44" s="24" t="e">
        <f t="shared" si="728"/>
        <v>#VALUE!</v>
      </c>
      <c r="BMQ44" s="24">
        <f t="shared" si="729"/>
        <v>0</v>
      </c>
      <c r="BMR44" s="24">
        <f t="shared" si="730"/>
        <v>0</v>
      </c>
      <c r="BMS44" s="24">
        <f t="shared" si="731"/>
        <v>0</v>
      </c>
      <c r="BMT44">
        <v>9.7052703725493002E-7</v>
      </c>
      <c r="BMU44" t="e">
        <f>bvarM6^3</f>
        <v>#VALUE!</v>
      </c>
      <c r="BMV44" t="e">
        <f>cvarM6^3</f>
        <v>#VALUE!</v>
      </c>
      <c r="BMW44" t="e">
        <f>mvarM6^3</f>
        <v>#VALUE!</v>
      </c>
      <c r="BMX44" s="24" t="e">
        <f t="shared" si="732"/>
        <v>#VALUE!</v>
      </c>
      <c r="BMY44" s="24" t="e">
        <f t="shared" si="733"/>
        <v>#VALUE!</v>
      </c>
      <c r="BMZ44" s="24" t="e">
        <f t="shared" si="734"/>
        <v>#VALUE!</v>
      </c>
      <c r="BNA44">
        <v>-1.4612233482969001E-4</v>
      </c>
      <c r="BNB44" t="e">
        <f>bvarM6*bvarM7</f>
        <v>#VALUE!</v>
      </c>
      <c r="BNC44" t="e">
        <f>cvarM6*cvarM7</f>
        <v>#VALUE!</v>
      </c>
      <c r="BND44" t="e">
        <f>mvarM6*mvarM7</f>
        <v>#VALUE!</v>
      </c>
      <c r="BNE44" s="24" t="e">
        <f t="shared" si="735"/>
        <v>#VALUE!</v>
      </c>
      <c r="BNF44" s="24" t="e">
        <f t="shared" si="736"/>
        <v>#VALUE!</v>
      </c>
      <c r="BNG44" s="24" t="e">
        <f t="shared" si="737"/>
        <v>#VALUE!</v>
      </c>
      <c r="BNH44">
        <v>-4387.2763347138998</v>
      </c>
      <c r="BNI44" t="e">
        <f>bvarM1^3</f>
        <v>#VALUE!</v>
      </c>
      <c r="BNJ44" t="e">
        <f>cvarM1^3</f>
        <v>#VALUE!</v>
      </c>
      <c r="BNK44" t="e">
        <f>mvarM1^3</f>
        <v>#VALUE!</v>
      </c>
      <c r="BNL44" s="24" t="e">
        <f t="shared" si="738"/>
        <v>#VALUE!</v>
      </c>
      <c r="BNM44" s="24" t="e">
        <f t="shared" si="739"/>
        <v>#VALUE!</v>
      </c>
      <c r="BNN44" s="24" t="e">
        <f t="shared" si="740"/>
        <v>#VALUE!</v>
      </c>
      <c r="BNO44"/>
      <c r="BNP44"/>
      <c r="BNQ44"/>
      <c r="BNR44"/>
      <c r="BNS44" s="24">
        <f t="shared" si="741"/>
        <v>0</v>
      </c>
      <c r="BNT44" s="24">
        <f t="shared" si="742"/>
        <v>0</v>
      </c>
      <c r="BNU44" s="24">
        <f t="shared" si="743"/>
        <v>0</v>
      </c>
      <c r="BNV44">
        <v>8.4908280290100005E-4</v>
      </c>
      <c r="BNW44" t="e">
        <f>bvarM4^2</f>
        <v>#VALUE!</v>
      </c>
      <c r="BNX44" t="e">
        <f>cvarM4^2</f>
        <v>#VALUE!</v>
      </c>
      <c r="BNY44" t="e">
        <f>mvarM4^2</f>
        <v>#VALUE!</v>
      </c>
      <c r="BNZ44" s="24" t="e">
        <f t="shared" si="744"/>
        <v>#VALUE!</v>
      </c>
      <c r="BOA44" s="24" t="e">
        <f t="shared" si="745"/>
        <v>#VALUE!</v>
      </c>
      <c r="BOB44" s="24" t="e">
        <f t="shared" si="746"/>
        <v>#VALUE!</v>
      </c>
      <c r="BOG44" s="24">
        <f t="shared" si="747"/>
        <v>0</v>
      </c>
      <c r="BOH44" s="24">
        <f t="shared" si="748"/>
        <v>0</v>
      </c>
      <c r="BOI44" s="24">
        <f t="shared" si="749"/>
        <v>0</v>
      </c>
      <c r="BOJ44">
        <v>3.7017080227933997E-8</v>
      </c>
      <c r="BOK44" t="e">
        <f>bvarM4^3</f>
        <v>#VALUE!</v>
      </c>
      <c r="BOL44" t="e">
        <f>cvarM4^3</f>
        <v>#VALUE!</v>
      </c>
      <c r="BOM44" t="e">
        <f>mvarM4^3</f>
        <v>#VALUE!</v>
      </c>
      <c r="BON44" s="24" t="e">
        <f t="shared" si="750"/>
        <v>#VALUE!</v>
      </c>
      <c r="BOO44" s="24" t="e">
        <f t="shared" si="751"/>
        <v>#VALUE!</v>
      </c>
      <c r="BOP44" s="24" t="e">
        <f t="shared" si="752"/>
        <v>#VALUE!</v>
      </c>
      <c r="BOQ44">
        <v>3.844591464074E-5</v>
      </c>
      <c r="BOR44" t="e">
        <f>bvarM6*bvarM9</f>
        <v>#VALUE!</v>
      </c>
      <c r="BOS44" t="e">
        <f>cvarM6*cvarM9</f>
        <v>#VALUE!</v>
      </c>
      <c r="BOT44" t="e">
        <f>mvarM6*mvarM9</f>
        <v>#VALUE!</v>
      </c>
      <c r="BOU44" s="24" t="e">
        <f t="shared" si="753"/>
        <v>#VALUE!</v>
      </c>
      <c r="BOV44" s="24" t="e">
        <f t="shared" si="754"/>
        <v>#VALUE!</v>
      </c>
      <c r="BOW44" s="24" t="e">
        <f t="shared" si="755"/>
        <v>#VALUE!</v>
      </c>
      <c r="BOX44"/>
      <c r="BOY44"/>
      <c r="BOZ44"/>
      <c r="BPA44"/>
      <c r="BPB44" s="24">
        <f t="shared" si="756"/>
        <v>0</v>
      </c>
      <c r="BPC44" s="24">
        <f t="shared" si="757"/>
        <v>0</v>
      </c>
      <c r="BPD44" s="24">
        <f t="shared" si="758"/>
        <v>0</v>
      </c>
      <c r="BPI44" s="24">
        <f t="shared" si="759"/>
        <v>0</v>
      </c>
      <c r="BPJ44" s="24">
        <f t="shared" si="760"/>
        <v>0</v>
      </c>
      <c r="BPK44" s="24">
        <f t="shared" si="761"/>
        <v>0</v>
      </c>
      <c r="BPP44" s="24">
        <f t="shared" si="762"/>
        <v>0</v>
      </c>
      <c r="BPQ44" s="24">
        <f t="shared" si="763"/>
        <v>0</v>
      </c>
      <c r="BPR44" s="24">
        <f t="shared" si="764"/>
        <v>0</v>
      </c>
      <c r="BPW44" s="24">
        <f t="shared" si="765"/>
        <v>0</v>
      </c>
      <c r="BPX44" s="24">
        <f t="shared" si="766"/>
        <v>0</v>
      </c>
      <c r="BPY44" s="24">
        <f t="shared" si="767"/>
        <v>0</v>
      </c>
      <c r="BQD44" s="24">
        <f t="shared" si="768"/>
        <v>0</v>
      </c>
      <c r="BQE44" s="24">
        <f t="shared" si="769"/>
        <v>0</v>
      </c>
      <c r="BQF44" s="24">
        <f t="shared" si="770"/>
        <v>0</v>
      </c>
      <c r="BQK44" s="24">
        <f t="shared" si="771"/>
        <v>0</v>
      </c>
      <c r="BQL44" s="24">
        <f t="shared" si="772"/>
        <v>0</v>
      </c>
      <c r="BQM44" s="24">
        <f t="shared" si="773"/>
        <v>0</v>
      </c>
      <c r="BQR44" s="24">
        <f t="shared" si="774"/>
        <v>0</v>
      </c>
      <c r="BQS44" s="24">
        <f t="shared" si="775"/>
        <v>0</v>
      </c>
      <c r="BQT44" s="24">
        <f t="shared" si="776"/>
        <v>0</v>
      </c>
      <c r="BQY44" s="24">
        <f t="shared" si="777"/>
        <v>0</v>
      </c>
      <c r="BQZ44" s="24">
        <f t="shared" si="778"/>
        <v>0</v>
      </c>
      <c r="BRA44" s="24">
        <f t="shared" si="779"/>
        <v>0</v>
      </c>
      <c r="BRF44" s="24">
        <f t="shared" si="780"/>
        <v>0</v>
      </c>
      <c r="BRG44" s="24">
        <f t="shared" si="781"/>
        <v>0</v>
      </c>
      <c r="BRH44" s="24">
        <f t="shared" si="782"/>
        <v>0</v>
      </c>
      <c r="BRM44" s="24">
        <f t="shared" si="783"/>
        <v>0</v>
      </c>
      <c r="BRN44" s="24">
        <f t="shared" si="784"/>
        <v>0</v>
      </c>
      <c r="BRO44" s="24">
        <f t="shared" si="785"/>
        <v>0</v>
      </c>
      <c r="BRT44" s="24">
        <f t="shared" si="786"/>
        <v>0</v>
      </c>
      <c r="BRU44" s="24">
        <f t="shared" si="787"/>
        <v>0</v>
      </c>
      <c r="BRV44" s="24">
        <f t="shared" si="788"/>
        <v>0</v>
      </c>
      <c r="BRW44">
        <v>-1.2605028800036E-6</v>
      </c>
      <c r="BRX44" t="e">
        <f>bvarM9^3</f>
        <v>#VALUE!</v>
      </c>
      <c r="BRY44" t="e">
        <f>cvarM9^3</f>
        <v>#VALUE!</v>
      </c>
      <c r="BRZ44" t="e">
        <f>mvarM9^3</f>
        <v>#VALUE!</v>
      </c>
      <c r="BSA44" s="24" t="e">
        <f t="shared" si="789"/>
        <v>#VALUE!</v>
      </c>
      <c r="BSB44" s="24" t="e">
        <f t="shared" si="790"/>
        <v>#VALUE!</v>
      </c>
      <c r="BSC44" s="24" t="e">
        <f t="shared" si="791"/>
        <v>#VALUE!</v>
      </c>
      <c r="BSD44">
        <v>-1.4863987816850001E-9</v>
      </c>
      <c r="BSE44" t="e">
        <f>bvarM6^3</f>
        <v>#VALUE!</v>
      </c>
      <c r="BSF44" t="e">
        <f>cvarM6^3</f>
        <v>#VALUE!</v>
      </c>
      <c r="BSG44" t="e">
        <f>mvarM6^3</f>
        <v>#VALUE!</v>
      </c>
      <c r="BSH44" s="24" t="e">
        <f t="shared" si="792"/>
        <v>#VALUE!</v>
      </c>
      <c r="BSI44" s="24" t="e">
        <f t="shared" si="793"/>
        <v>#VALUE!</v>
      </c>
      <c r="BSJ44" s="24" t="e">
        <f t="shared" si="794"/>
        <v>#VALUE!</v>
      </c>
      <c r="BSO44" s="24">
        <f t="shared" si="795"/>
        <v>0</v>
      </c>
      <c r="BSP44" s="24">
        <f t="shared" si="796"/>
        <v>0</v>
      </c>
      <c r="BSQ44" s="24">
        <f t="shared" si="797"/>
        <v>0</v>
      </c>
      <c r="BSV44" s="24">
        <f t="shared" si="798"/>
        <v>0</v>
      </c>
      <c r="BSW44" s="24">
        <f t="shared" si="799"/>
        <v>0</v>
      </c>
      <c r="BSX44" s="24">
        <f t="shared" si="800"/>
        <v>0</v>
      </c>
      <c r="BTC44" s="24">
        <f t="shared" si="801"/>
        <v>0</v>
      </c>
      <c r="BTD44" s="24">
        <f t="shared" si="802"/>
        <v>0</v>
      </c>
      <c r="BTE44" s="24">
        <f t="shared" si="803"/>
        <v>0</v>
      </c>
      <c r="BTJ44" s="24">
        <f t="shared" si="804"/>
        <v>0</v>
      </c>
      <c r="BTK44" s="24">
        <f t="shared" si="805"/>
        <v>0</v>
      </c>
      <c r="BTL44" s="24">
        <f t="shared" si="806"/>
        <v>0</v>
      </c>
      <c r="BTQ44" s="24">
        <f t="shared" si="807"/>
        <v>0</v>
      </c>
      <c r="BTR44" s="24">
        <f t="shared" si="808"/>
        <v>0</v>
      </c>
      <c r="BTS44" s="24">
        <f t="shared" si="809"/>
        <v>0</v>
      </c>
      <c r="BTX44" s="24">
        <f t="shared" si="810"/>
        <v>0</v>
      </c>
      <c r="BTY44" s="24">
        <f t="shared" si="811"/>
        <v>0</v>
      </c>
      <c r="BTZ44" s="24">
        <f t="shared" si="812"/>
        <v>0</v>
      </c>
      <c r="BUE44" s="24">
        <f t="shared" si="813"/>
        <v>0</v>
      </c>
      <c r="BUF44" s="24">
        <f t="shared" si="814"/>
        <v>0</v>
      </c>
      <c r="BUG44" s="24">
        <f t="shared" si="815"/>
        <v>0</v>
      </c>
      <c r="BUL44" s="24">
        <f t="shared" si="816"/>
        <v>0</v>
      </c>
      <c r="BUM44" s="24">
        <f t="shared" si="817"/>
        <v>0</v>
      </c>
      <c r="BUN44" s="24">
        <f t="shared" si="818"/>
        <v>0</v>
      </c>
      <c r="BUS44" s="24">
        <f t="shared" si="819"/>
        <v>0</v>
      </c>
      <c r="BUT44" s="24">
        <f t="shared" si="820"/>
        <v>0</v>
      </c>
      <c r="BUU44" s="24">
        <f t="shared" si="821"/>
        <v>0</v>
      </c>
      <c r="BUZ44" s="24">
        <f t="shared" si="822"/>
        <v>0</v>
      </c>
      <c r="BVA44" s="24">
        <f t="shared" si="823"/>
        <v>0</v>
      </c>
      <c r="BVB44" s="24">
        <f t="shared" si="824"/>
        <v>0</v>
      </c>
      <c r="BVG44" s="24">
        <f t="shared" si="825"/>
        <v>0</v>
      </c>
      <c r="BVH44" s="24">
        <f t="shared" si="826"/>
        <v>0</v>
      </c>
      <c r="BVI44" s="24">
        <f t="shared" si="827"/>
        <v>0</v>
      </c>
      <c r="BVN44" s="24">
        <f t="shared" si="828"/>
        <v>0</v>
      </c>
      <c r="BVO44" s="24">
        <f t="shared" si="829"/>
        <v>0</v>
      </c>
      <c r="BVP44" s="24">
        <f t="shared" si="830"/>
        <v>0</v>
      </c>
      <c r="BVU44" s="24">
        <f t="shared" si="831"/>
        <v>0</v>
      </c>
      <c r="BVV44" s="24">
        <f t="shared" si="832"/>
        <v>0</v>
      </c>
      <c r="BVW44" s="24">
        <f t="shared" si="833"/>
        <v>0</v>
      </c>
      <c r="BVX44">
        <v>-1.7314502549533001E-5</v>
      </c>
      <c r="BVY44" t="e">
        <f>bvarHC2*bvarM4*bvarM7</f>
        <v>#VALUE!</v>
      </c>
      <c r="BVZ44" t="e">
        <f>cvarHC2*cvarM4*cvarM7</f>
        <v>#VALUE!</v>
      </c>
      <c r="BWA44" t="e">
        <f>mvarHC2*mvarM4*mvarM7</f>
        <v>#VALUE!</v>
      </c>
      <c r="BWB44" s="24" t="e">
        <f t="shared" si="834"/>
        <v>#VALUE!</v>
      </c>
      <c r="BWC44" s="24" t="e">
        <f t="shared" si="835"/>
        <v>#VALUE!</v>
      </c>
      <c r="BWD44" s="24" t="e">
        <f t="shared" si="836"/>
        <v>#VALUE!</v>
      </c>
      <c r="BWI44" s="24">
        <f t="shared" si="837"/>
        <v>0</v>
      </c>
      <c r="BWJ44" s="24">
        <f t="shared" si="838"/>
        <v>0</v>
      </c>
      <c r="BWK44" s="24">
        <f t="shared" si="839"/>
        <v>0</v>
      </c>
      <c r="BWP44" s="24">
        <f t="shared" si="840"/>
        <v>0</v>
      </c>
      <c r="BWQ44" s="24">
        <f t="shared" si="841"/>
        <v>0</v>
      </c>
      <c r="BWR44" s="24">
        <f t="shared" si="842"/>
        <v>0</v>
      </c>
      <c r="BWS44">
        <v>9.3356562978893999E-4</v>
      </c>
      <c r="BWT44" t="e">
        <f>bvarM7^3</f>
        <v>#VALUE!</v>
      </c>
      <c r="BWU44" t="e">
        <f>cvarM7^3</f>
        <v>#VALUE!</v>
      </c>
      <c r="BWV44" t="e">
        <f>mvarM7^3</f>
        <v>#VALUE!</v>
      </c>
      <c r="BWW44" s="24" t="e">
        <f t="shared" si="843"/>
        <v>#VALUE!</v>
      </c>
      <c r="BWX44" s="24" t="e">
        <f t="shared" si="844"/>
        <v>#VALUE!</v>
      </c>
      <c r="BWY44" s="24" t="e">
        <f t="shared" si="845"/>
        <v>#VALUE!</v>
      </c>
      <c r="BXD44" s="24">
        <f t="shared" si="846"/>
        <v>0</v>
      </c>
      <c r="BXE44" s="24">
        <f t="shared" si="847"/>
        <v>0</v>
      </c>
      <c r="BXF44" s="24">
        <f t="shared" si="848"/>
        <v>0</v>
      </c>
      <c r="BXK44" s="24">
        <f t="shared" si="849"/>
        <v>0</v>
      </c>
      <c r="BXL44" s="24">
        <f t="shared" si="850"/>
        <v>0</v>
      </c>
      <c r="BXM44" s="24">
        <f t="shared" si="851"/>
        <v>0</v>
      </c>
      <c r="BXR44" s="24">
        <f t="shared" si="852"/>
        <v>0</v>
      </c>
      <c r="BXS44" s="24">
        <f t="shared" si="853"/>
        <v>0</v>
      </c>
      <c r="BXT44" s="24">
        <f t="shared" si="854"/>
        <v>0</v>
      </c>
      <c r="BXY44" s="24">
        <f t="shared" si="855"/>
        <v>0</v>
      </c>
      <c r="BXZ44" s="24">
        <f t="shared" si="856"/>
        <v>0</v>
      </c>
      <c r="BYA44" s="24">
        <f t="shared" si="857"/>
        <v>0</v>
      </c>
      <c r="BYF44" s="24">
        <f t="shared" si="858"/>
        <v>0</v>
      </c>
      <c r="BYG44" s="24">
        <f t="shared" si="859"/>
        <v>0</v>
      </c>
      <c r="BYH44" s="24">
        <f t="shared" si="860"/>
        <v>0</v>
      </c>
      <c r="BYI44">
        <v>-1.1626064573365E-4</v>
      </c>
      <c r="BYJ44" t="e">
        <f>bvarM6^3</f>
        <v>#VALUE!</v>
      </c>
      <c r="BYK44" t="e">
        <f>cvarM6^3</f>
        <v>#VALUE!</v>
      </c>
      <c r="BYL44" t="e">
        <f>mvarM6^3</f>
        <v>#VALUE!</v>
      </c>
      <c r="BYM44" s="24" t="e">
        <f t="shared" si="861"/>
        <v>#VALUE!</v>
      </c>
      <c r="BYN44" s="24" t="e">
        <f t="shared" si="862"/>
        <v>#VALUE!</v>
      </c>
      <c r="BYO44" s="24" t="e">
        <f t="shared" si="863"/>
        <v>#VALUE!</v>
      </c>
      <c r="BYP44">
        <v>4.8879527589150997E-8</v>
      </c>
      <c r="BYQ44" t="e">
        <f>bvarM7^3</f>
        <v>#VALUE!</v>
      </c>
      <c r="BYR44" t="e">
        <f>cvarM7^3</f>
        <v>#VALUE!</v>
      </c>
      <c r="BYS44" t="e">
        <f>mvarM7^3</f>
        <v>#VALUE!</v>
      </c>
      <c r="BYT44" s="24" t="e">
        <f t="shared" si="864"/>
        <v>#VALUE!</v>
      </c>
      <c r="BYU44" s="24" t="e">
        <f t="shared" si="865"/>
        <v>#VALUE!</v>
      </c>
      <c r="BYV44" s="24" t="e">
        <f t="shared" si="866"/>
        <v>#VALUE!</v>
      </c>
    </row>
    <row r="45" spans="6:2024" x14ac:dyDescent="0.3">
      <c r="F45" s="82">
        <f t="shared" si="0"/>
        <v>0</v>
      </c>
      <c r="G45" s="82">
        <f t="shared" si="1"/>
        <v>0</v>
      </c>
      <c r="H45" s="82">
        <f t="shared" si="2"/>
        <v>0</v>
      </c>
      <c r="I45">
        <v>5.1804057727693999E-8</v>
      </c>
      <c r="J45" t="e">
        <f>bvarHC1^2</f>
        <v>#VALUE!</v>
      </c>
      <c r="K45" t="e">
        <f>cvarHC1^2</f>
        <v>#VALUE!</v>
      </c>
      <c r="L45" t="e">
        <f>mvarHC1^2</f>
        <v>#VALUE!</v>
      </c>
      <c r="M45" s="15" t="e">
        <f t="shared" si="3"/>
        <v>#VALUE!</v>
      </c>
      <c r="N45" s="15" t="e">
        <f t="shared" si="4"/>
        <v>#VALUE!</v>
      </c>
      <c r="O45" s="15" t="e">
        <f t="shared" si="5"/>
        <v>#VALUE!</v>
      </c>
      <c r="P45">
        <v>7.4692767927355002E-5</v>
      </c>
      <c r="Q45" t="e">
        <f>bvarM5^2</f>
        <v>#VALUE!</v>
      </c>
      <c r="R45" t="e">
        <f>cvarM5^2</f>
        <v>#VALUE!</v>
      </c>
      <c r="S45" t="e">
        <f>mvarM5^2</f>
        <v>#VALUE!</v>
      </c>
      <c r="T45" s="15" t="e">
        <f t="shared" si="6"/>
        <v>#VALUE!</v>
      </c>
      <c r="U45" s="15" t="e">
        <f t="shared" si="7"/>
        <v>#VALUE!</v>
      </c>
      <c r="V45" s="15" t="e">
        <f t="shared" si="8"/>
        <v>#VALUE!</v>
      </c>
      <c r="W45">
        <v>-8.4915851700673003E-7</v>
      </c>
      <c r="X45" t="e">
        <f>bvarM6^3</f>
        <v>#VALUE!</v>
      </c>
      <c r="Y45" t="e">
        <f>cvarM6^3</f>
        <v>#VALUE!</v>
      </c>
      <c r="Z45" t="e">
        <f>mvarM6^3</f>
        <v>#VALUE!</v>
      </c>
      <c r="AA45" t="e">
        <f t="shared" si="9"/>
        <v>#VALUE!</v>
      </c>
      <c r="AB45" s="74" t="e">
        <f t="shared" si="10"/>
        <v>#VALUE!</v>
      </c>
      <c r="AC45" s="53" t="e">
        <f t="shared" si="11"/>
        <v>#VALUE!</v>
      </c>
      <c r="AD45">
        <v>-7.4417683240812E-10</v>
      </c>
      <c r="AE45" t="e">
        <f>bvarM3*bvarM9</f>
        <v>#VALUE!</v>
      </c>
      <c r="AF45" t="e">
        <f>cvarM3*cvarM9</f>
        <v>#VALUE!</v>
      </c>
      <c r="AG45" t="e">
        <f>mvarM3*mvarM9</f>
        <v>#VALUE!</v>
      </c>
      <c r="AH45" t="e">
        <f t="shared" si="12"/>
        <v>#VALUE!</v>
      </c>
      <c r="AI45" s="15" t="e">
        <f t="shared" si="13"/>
        <v>#VALUE!</v>
      </c>
      <c r="AJ45" s="53" t="e">
        <f t="shared" si="14"/>
        <v>#VALUE!</v>
      </c>
      <c r="AK45">
        <v>1.8439949336988999E-4</v>
      </c>
      <c r="AL45" t="e">
        <f>bvarM2*bvarM7</f>
        <v>#VALUE!</v>
      </c>
      <c r="AM45" t="e">
        <f>cvarM2*cvarM7</f>
        <v>#VALUE!</v>
      </c>
      <c r="AN45" t="e">
        <f>mvarM2*mvarM7</f>
        <v>#VALUE!</v>
      </c>
      <c r="AO45" s="15" t="e">
        <f t="shared" si="15"/>
        <v>#VALUE!</v>
      </c>
      <c r="AP45" s="15" t="e">
        <f t="shared" si="16"/>
        <v>#VALUE!</v>
      </c>
      <c r="AQ45" s="53" t="e">
        <f t="shared" si="17"/>
        <v>#VALUE!</v>
      </c>
      <c r="AR45">
        <v>2.6882364673467001E-6</v>
      </c>
      <c r="AS45" t="e">
        <f>bvarM5*bvarM7</f>
        <v>#VALUE!</v>
      </c>
      <c r="AT45" t="e">
        <f>cvarM5*cvarM7</f>
        <v>#VALUE!</v>
      </c>
      <c r="AU45" t="e">
        <f>mvarM5*mvarM7</f>
        <v>#VALUE!</v>
      </c>
      <c r="AV45" s="15" t="e">
        <f t="shared" si="18"/>
        <v>#VALUE!</v>
      </c>
      <c r="AW45" s="15" t="e">
        <f t="shared" si="19"/>
        <v>#VALUE!</v>
      </c>
      <c r="AX45" s="53" t="e">
        <f t="shared" si="20"/>
        <v>#VALUE!</v>
      </c>
      <c r="AY45">
        <v>-6.3730267002202996E-5</v>
      </c>
      <c r="AZ45" t="e">
        <f>bvarM2^2</f>
        <v>#VALUE!</v>
      </c>
      <c r="BA45" t="e">
        <f>cvarM2^2</f>
        <v>#VALUE!</v>
      </c>
      <c r="BB45" t="e">
        <f>mvarM2^2</f>
        <v>#VALUE!</v>
      </c>
      <c r="BC45" s="15" t="e">
        <f t="shared" si="21"/>
        <v>#VALUE!</v>
      </c>
      <c r="BD45" s="15" t="e">
        <f t="shared" si="22"/>
        <v>#VALUE!</v>
      </c>
      <c r="BE45" s="53" t="e">
        <f t="shared" si="23"/>
        <v>#VALUE!</v>
      </c>
      <c r="BF45">
        <v>-4.3540970065819E-5</v>
      </c>
      <c r="BG45" t="e">
        <f>bvarM4*bvarM7</f>
        <v>#VALUE!</v>
      </c>
      <c r="BH45" t="e">
        <f>cvarM4*cvarM7</f>
        <v>#VALUE!</v>
      </c>
      <c r="BI45" t="e">
        <f>mvarM4*mvarM7</f>
        <v>#VALUE!</v>
      </c>
      <c r="BJ45" s="15" t="e">
        <f t="shared" si="24"/>
        <v>#VALUE!</v>
      </c>
      <c r="BK45" s="15" t="e">
        <f t="shared" si="25"/>
        <v>#VALUE!</v>
      </c>
      <c r="BL45" s="53" t="e">
        <f t="shared" si="26"/>
        <v>#VALUE!</v>
      </c>
      <c r="BM45">
        <v>-8.2257476253200998E-6</v>
      </c>
      <c r="BN45" t="e">
        <f>bvarM4*bvarM7</f>
        <v>#VALUE!</v>
      </c>
      <c r="BO45" t="e">
        <f>cvarM4*cvarM7</f>
        <v>#VALUE!</v>
      </c>
      <c r="BP45" t="e">
        <f>mvarM4*mvarM7</f>
        <v>#VALUE!</v>
      </c>
      <c r="BQ45" s="15" t="e">
        <f t="shared" si="27"/>
        <v>#VALUE!</v>
      </c>
      <c r="BR45" s="15" t="e">
        <f t="shared" si="28"/>
        <v>#VALUE!</v>
      </c>
      <c r="BS45" s="53" t="e">
        <f t="shared" si="29"/>
        <v>#VALUE!</v>
      </c>
      <c r="BT45">
        <v>-1.0942615146394E-5</v>
      </c>
      <c r="BU45" t="e">
        <f>bvarM4*bvarM8</f>
        <v>#VALUE!</v>
      </c>
      <c r="BV45" t="e">
        <f>cvarM4*cvarM8</f>
        <v>#VALUE!</v>
      </c>
      <c r="BW45" t="e">
        <f>mvarM4*mvarM8</f>
        <v>#VALUE!</v>
      </c>
      <c r="BX45" s="15" t="e">
        <f t="shared" si="30"/>
        <v>#VALUE!</v>
      </c>
      <c r="BY45" s="15" t="e">
        <f t="shared" si="31"/>
        <v>#VALUE!</v>
      </c>
      <c r="BZ45" s="53" t="e">
        <f t="shared" si="32"/>
        <v>#VALUE!</v>
      </c>
      <c r="CA45">
        <v>2.7771275150638001E-5</v>
      </c>
      <c r="CB45" t="e">
        <f>bvarM2*bvarM9</f>
        <v>#VALUE!</v>
      </c>
      <c r="CC45" t="e">
        <f>cvarM2*cvarM9</f>
        <v>#VALUE!</v>
      </c>
      <c r="CD45" t="e">
        <f>mvarM2*mvarM9</f>
        <v>#VALUE!</v>
      </c>
      <c r="CE45" s="15" t="e">
        <f t="shared" si="33"/>
        <v>#VALUE!</v>
      </c>
      <c r="CF45" s="15" t="e">
        <f t="shared" si="34"/>
        <v>#VALUE!</v>
      </c>
      <c r="CG45" s="53" t="e">
        <f t="shared" si="35"/>
        <v>#VALUE!</v>
      </c>
      <c r="CH45">
        <v>-6.0340989196080997E-6</v>
      </c>
      <c r="CI45" t="e">
        <f>bvarM4*bvarM7</f>
        <v>#VALUE!</v>
      </c>
      <c r="CJ45" t="e">
        <f>cvarM4*cvarM7</f>
        <v>#VALUE!</v>
      </c>
      <c r="CK45" t="e">
        <f>mvarM4*mvarM7</f>
        <v>#VALUE!</v>
      </c>
      <c r="CL45" s="15" t="e">
        <f t="shared" si="36"/>
        <v>#VALUE!</v>
      </c>
      <c r="CM45" s="15" t="e">
        <f t="shared" si="37"/>
        <v>#VALUE!</v>
      </c>
      <c r="CN45" s="53" t="e">
        <f t="shared" si="38"/>
        <v>#VALUE!</v>
      </c>
      <c r="CO45">
        <v>2.4293199961241999E-6</v>
      </c>
      <c r="CP45" t="e">
        <f>bvarM6*bvarM8</f>
        <v>#VALUE!</v>
      </c>
      <c r="CQ45" t="e">
        <f>cvarM6*cvarM8</f>
        <v>#VALUE!</v>
      </c>
      <c r="CR45" t="e">
        <f>mvarM6*mvarM8</f>
        <v>#VALUE!</v>
      </c>
      <c r="CS45" s="15" t="e">
        <f t="shared" si="39"/>
        <v>#VALUE!</v>
      </c>
      <c r="CT45" s="15" t="e">
        <f t="shared" si="40"/>
        <v>#VALUE!</v>
      </c>
      <c r="CU45" s="53" t="e">
        <f t="shared" si="41"/>
        <v>#VALUE!</v>
      </c>
      <c r="CV45">
        <v>5.406038499177E-7</v>
      </c>
      <c r="CW45" t="e">
        <f>bvarHC1^2</f>
        <v>#VALUE!</v>
      </c>
      <c r="CX45" t="e">
        <f>cvarHC1^2</f>
        <v>#VALUE!</v>
      </c>
      <c r="CY45" t="e">
        <f>mvarHC1^2</f>
        <v>#VALUE!</v>
      </c>
      <c r="CZ45" s="15" t="e">
        <f t="shared" si="42"/>
        <v>#VALUE!</v>
      </c>
      <c r="DA45" s="15" t="e">
        <f t="shared" si="43"/>
        <v>#VALUE!</v>
      </c>
      <c r="DB45" s="53" t="e">
        <f t="shared" si="44"/>
        <v>#VALUE!</v>
      </c>
      <c r="DC45">
        <v>-8.2588229868693001E-4</v>
      </c>
      <c r="DD45" t="e">
        <f>bvarM8^2</f>
        <v>#VALUE!</v>
      </c>
      <c r="DE45" t="e">
        <f>cvarM8^2</f>
        <v>#VALUE!</v>
      </c>
      <c r="DF45" t="e">
        <f>mvarM8^2</f>
        <v>#VALUE!</v>
      </c>
      <c r="DG45" s="15" t="e">
        <f t="shared" si="45"/>
        <v>#VALUE!</v>
      </c>
      <c r="DH45" s="15" t="e">
        <f t="shared" si="46"/>
        <v>#VALUE!</v>
      </c>
      <c r="DI45" s="53" t="e">
        <f t="shared" si="47"/>
        <v>#VALUE!</v>
      </c>
      <c r="DJ45">
        <v>-3.2073070757845E-6</v>
      </c>
      <c r="DK45" t="e">
        <f>bvarM5*bvarM6</f>
        <v>#VALUE!</v>
      </c>
      <c r="DL45" t="e">
        <f>cvarM5*cvarM6</f>
        <v>#VALUE!</v>
      </c>
      <c r="DM45" t="e">
        <f>mvarM5*mvarM6</f>
        <v>#VALUE!</v>
      </c>
      <c r="DN45" s="15" t="e">
        <f t="shared" si="48"/>
        <v>#VALUE!</v>
      </c>
      <c r="DO45" s="15" t="e">
        <f t="shared" si="49"/>
        <v>#VALUE!</v>
      </c>
      <c r="DP45" s="53" t="e">
        <f t="shared" si="50"/>
        <v>#VALUE!</v>
      </c>
      <c r="DQ45">
        <v>2.1340016650301E-5</v>
      </c>
      <c r="DR45" t="e">
        <f>bvarM2*bvarM5</f>
        <v>#VALUE!</v>
      </c>
      <c r="DS45" t="e">
        <f>cvarM2*cvarM5</f>
        <v>#VALUE!</v>
      </c>
      <c r="DT45" t="e">
        <f>mvarM2*mvarM5</f>
        <v>#VALUE!</v>
      </c>
      <c r="DU45" s="15" t="e">
        <f t="shared" si="51"/>
        <v>#VALUE!</v>
      </c>
      <c r="DV45" s="15" t="e">
        <f t="shared" si="52"/>
        <v>#VALUE!</v>
      </c>
      <c r="DW45" s="53" t="e">
        <f t="shared" si="53"/>
        <v>#VALUE!</v>
      </c>
      <c r="DX45">
        <v>5.2474958359220999E-6</v>
      </c>
      <c r="DY45" t="e">
        <f>bvarM7*bvarM8</f>
        <v>#VALUE!</v>
      </c>
      <c r="DZ45" t="e">
        <f>cvarM7*cvarM8</f>
        <v>#VALUE!</v>
      </c>
      <c r="EA45" t="e">
        <f>mvarM7*mvarM8</f>
        <v>#VALUE!</v>
      </c>
      <c r="EB45" s="15" t="e">
        <f t="shared" si="54"/>
        <v>#VALUE!</v>
      </c>
      <c r="EC45" s="15" t="e">
        <f t="shared" si="55"/>
        <v>#VALUE!</v>
      </c>
      <c r="ED45" s="53" t="e">
        <f t="shared" si="56"/>
        <v>#VALUE!</v>
      </c>
      <c r="EE45">
        <v>-9.7100120409549995E-5</v>
      </c>
      <c r="EF45" t="e">
        <f>bvarHC2^2</f>
        <v>#VALUE!</v>
      </c>
      <c r="EG45" t="e">
        <f>cvarHC2^2</f>
        <v>#VALUE!</v>
      </c>
      <c r="EH45" t="e">
        <f>mvarHC2^2</f>
        <v>#VALUE!</v>
      </c>
      <c r="EI45" s="15" t="e">
        <f t="shared" si="57"/>
        <v>#VALUE!</v>
      </c>
      <c r="EJ45" s="15" t="e">
        <f t="shared" si="58"/>
        <v>#VALUE!</v>
      </c>
      <c r="EK45" s="53" t="e">
        <f t="shared" si="59"/>
        <v>#VALUE!</v>
      </c>
      <c r="EL45">
        <v>6.8596191212433997E-7</v>
      </c>
      <c r="EM45" t="e">
        <f>bvarHC1^2</f>
        <v>#VALUE!</v>
      </c>
      <c r="EN45" t="e">
        <f>cvarHC1^2</f>
        <v>#VALUE!</v>
      </c>
      <c r="EO45" t="e">
        <f>mvarHC1^2</f>
        <v>#VALUE!</v>
      </c>
      <c r="EP45" s="15" t="e">
        <f t="shared" si="60"/>
        <v>#VALUE!</v>
      </c>
      <c r="EQ45" s="15" t="e">
        <f t="shared" si="61"/>
        <v>#VALUE!</v>
      </c>
      <c r="ER45" s="53" t="e">
        <f t="shared" si="62"/>
        <v>#VALUE!</v>
      </c>
      <c r="ES45">
        <v>4.3327611843342999E-5</v>
      </c>
      <c r="ET45" t="e">
        <f>bvarM4^2</f>
        <v>#VALUE!</v>
      </c>
      <c r="EU45" t="e">
        <f>cvarM4^2</f>
        <v>#VALUE!</v>
      </c>
      <c r="EV45" t="e">
        <f>mvarM4^2</f>
        <v>#VALUE!</v>
      </c>
      <c r="EW45" s="15" t="e">
        <f t="shared" si="63"/>
        <v>#VALUE!</v>
      </c>
      <c r="EX45" s="15" t="e">
        <f t="shared" si="64"/>
        <v>#VALUE!</v>
      </c>
      <c r="EY45" s="53" t="e">
        <f t="shared" si="65"/>
        <v>#VALUE!</v>
      </c>
      <c r="EZ45">
        <v>1.2710708986637E-6</v>
      </c>
      <c r="FA45" t="e">
        <f>bvarM4*bvarM5</f>
        <v>#VALUE!</v>
      </c>
      <c r="FB45" t="e">
        <f>cvarM4*cvarM5</f>
        <v>#VALUE!</v>
      </c>
      <c r="FC45" t="e">
        <f>mvarM4*mvarM5</f>
        <v>#VALUE!</v>
      </c>
      <c r="FD45" s="15" t="e">
        <f t="shared" si="66"/>
        <v>#VALUE!</v>
      </c>
      <c r="FE45" s="15" t="e">
        <f t="shared" si="67"/>
        <v>#VALUE!</v>
      </c>
      <c r="FF45" s="53" t="e">
        <f t="shared" si="68"/>
        <v>#VALUE!</v>
      </c>
      <c r="FG45">
        <v>3.262024283637E-5</v>
      </c>
      <c r="FH45" t="e">
        <f>bvarM2*bvarM6</f>
        <v>#VALUE!</v>
      </c>
      <c r="FI45" t="e">
        <f>cvarM2*cvarM6</f>
        <v>#VALUE!</v>
      </c>
      <c r="FJ45" t="e">
        <f>mvarM2*mvarM6</f>
        <v>#VALUE!</v>
      </c>
      <c r="FK45" s="15" t="e">
        <f t="shared" si="69"/>
        <v>#VALUE!</v>
      </c>
      <c r="FL45" s="15" t="e">
        <f t="shared" si="70"/>
        <v>#VALUE!</v>
      </c>
      <c r="FM45" s="53" t="e">
        <f t="shared" si="71"/>
        <v>#VALUE!</v>
      </c>
      <c r="FN45">
        <v>3.6254886431605E-7</v>
      </c>
      <c r="FO45" t="e">
        <f>bvarM3*bvarM4</f>
        <v>#VALUE!</v>
      </c>
      <c r="FP45" t="e">
        <f>cvarM3*cvarM4</f>
        <v>#VALUE!</v>
      </c>
      <c r="FQ45" t="e">
        <f>mvarM3*mvarM4</f>
        <v>#VALUE!</v>
      </c>
      <c r="FR45" s="15" t="e">
        <f t="shared" si="72"/>
        <v>#VALUE!</v>
      </c>
      <c r="FS45" s="15" t="e">
        <f t="shared" si="73"/>
        <v>#VALUE!</v>
      </c>
      <c r="FT45" s="53" t="e">
        <f t="shared" si="74"/>
        <v>#VALUE!</v>
      </c>
      <c r="FU45">
        <v>-5.6332715432864002E-5</v>
      </c>
      <c r="FV45" t="e">
        <f>bvarM2^2</f>
        <v>#VALUE!</v>
      </c>
      <c r="FW45" t="e">
        <f>cvarM2^2</f>
        <v>#VALUE!</v>
      </c>
      <c r="FX45" t="e">
        <f>mvarM2^2</f>
        <v>#VALUE!</v>
      </c>
      <c r="FY45" s="15" t="e">
        <f t="shared" si="75"/>
        <v>#VALUE!</v>
      </c>
      <c r="FZ45" s="15" t="e">
        <f t="shared" si="76"/>
        <v>#VALUE!</v>
      </c>
      <c r="GA45" s="53" t="e">
        <f t="shared" si="77"/>
        <v>#VALUE!</v>
      </c>
      <c r="GB45">
        <v>1.4640349827245E-3</v>
      </c>
      <c r="GC45" t="e">
        <f>bvarM2^2</f>
        <v>#VALUE!</v>
      </c>
      <c r="GD45" t="e">
        <f>cvarM2^2</f>
        <v>#VALUE!</v>
      </c>
      <c r="GE45" t="e">
        <f>mvarM2^2</f>
        <v>#VALUE!</v>
      </c>
      <c r="GF45" s="15" t="e">
        <f t="shared" si="78"/>
        <v>#VALUE!</v>
      </c>
      <c r="GG45" s="15" t="e">
        <f t="shared" si="79"/>
        <v>#VALUE!</v>
      </c>
      <c r="GH45" s="53" t="e">
        <f t="shared" si="80"/>
        <v>#VALUE!</v>
      </c>
      <c r="GI45">
        <v>10056301.569099</v>
      </c>
      <c r="GJ45" t="e">
        <f>bvarM1^3</f>
        <v>#VALUE!</v>
      </c>
      <c r="GK45" t="e">
        <f>cvarM1^3</f>
        <v>#VALUE!</v>
      </c>
      <c r="GL45" t="e">
        <f>mvarM1^3</f>
        <v>#VALUE!</v>
      </c>
      <c r="GM45" s="15" t="e">
        <f t="shared" si="81"/>
        <v>#VALUE!</v>
      </c>
      <c r="GN45" s="15" t="e">
        <f t="shared" si="82"/>
        <v>#VALUE!</v>
      </c>
      <c r="GO45" s="53" t="e">
        <f t="shared" si="83"/>
        <v>#VALUE!</v>
      </c>
      <c r="GP45">
        <v>3.0109918276697001E-5</v>
      </c>
      <c r="GQ45" t="e">
        <f>bvarM4*bvarM7</f>
        <v>#VALUE!</v>
      </c>
      <c r="GR45" t="e">
        <f>cvarM4*cvarM7</f>
        <v>#VALUE!</v>
      </c>
      <c r="GS45" t="e">
        <f>mvarM4*mvarM7</f>
        <v>#VALUE!</v>
      </c>
      <c r="GT45" s="15" t="e">
        <f t="shared" si="84"/>
        <v>#VALUE!</v>
      </c>
      <c r="GU45" s="15" t="e">
        <f t="shared" si="85"/>
        <v>#VALUE!</v>
      </c>
      <c r="GV45" s="53" t="e">
        <f t="shared" si="86"/>
        <v>#VALUE!</v>
      </c>
      <c r="GW45">
        <v>4.6243169510848999E-5</v>
      </c>
      <c r="GX45" t="e">
        <f>bvarM2*bvarM6</f>
        <v>#VALUE!</v>
      </c>
      <c r="GY45" t="e">
        <f>cvarM2*cvarM6</f>
        <v>#VALUE!</v>
      </c>
      <c r="GZ45" t="e">
        <f>mvarM2*mvarM6</f>
        <v>#VALUE!</v>
      </c>
      <c r="HA45" s="15" t="e">
        <f t="shared" si="87"/>
        <v>#VALUE!</v>
      </c>
      <c r="HB45" s="15" t="e">
        <f t="shared" si="88"/>
        <v>#VALUE!</v>
      </c>
      <c r="HC45" s="53" t="e">
        <f t="shared" si="89"/>
        <v>#VALUE!</v>
      </c>
      <c r="HD45">
        <v>9.8298725678116992E-9</v>
      </c>
      <c r="HE45" t="e">
        <f>bvarM4*bvarM9</f>
        <v>#VALUE!</v>
      </c>
      <c r="HF45" t="e">
        <f>cvarM4*cvarM9</f>
        <v>#VALUE!</v>
      </c>
      <c r="HG45" t="e">
        <f>mvarM4*mvarM9</f>
        <v>#VALUE!</v>
      </c>
      <c r="HH45" s="15" t="e">
        <f t="shared" si="90"/>
        <v>#VALUE!</v>
      </c>
      <c r="HI45" s="15" t="e">
        <f t="shared" si="91"/>
        <v>#VALUE!</v>
      </c>
      <c r="HJ45" s="53" t="e">
        <f t="shared" si="92"/>
        <v>#VALUE!</v>
      </c>
      <c r="HK45">
        <v>-5.0854750438132999E-5</v>
      </c>
      <c r="HL45" t="e">
        <f>bvarM4^2</f>
        <v>#VALUE!</v>
      </c>
      <c r="HM45" t="e">
        <f>cvarM4^2</f>
        <v>#VALUE!</v>
      </c>
      <c r="HN45" t="e">
        <f>mvarM4^2</f>
        <v>#VALUE!</v>
      </c>
      <c r="HO45" s="15" t="e">
        <f t="shared" si="93"/>
        <v>#VALUE!</v>
      </c>
      <c r="HP45" s="15" t="e">
        <f t="shared" si="94"/>
        <v>#VALUE!</v>
      </c>
      <c r="HQ45" s="53" t="e">
        <f t="shared" si="95"/>
        <v>#VALUE!</v>
      </c>
      <c r="HR45">
        <v>2.4681477654529E-5</v>
      </c>
      <c r="HS45" t="e">
        <f>bvarM6*bvarM9</f>
        <v>#VALUE!</v>
      </c>
      <c r="HT45" t="e">
        <f>cvarM6*cvarM9</f>
        <v>#VALUE!</v>
      </c>
      <c r="HU45" t="e">
        <f>mvarM6*mvarM9</f>
        <v>#VALUE!</v>
      </c>
      <c r="HV45" s="15" t="e">
        <f t="shared" si="96"/>
        <v>#VALUE!</v>
      </c>
      <c r="HW45" s="15" t="e">
        <f t="shared" si="97"/>
        <v>#VALUE!</v>
      </c>
      <c r="HX45" s="53" t="e">
        <f t="shared" si="98"/>
        <v>#VALUE!</v>
      </c>
      <c r="HY45">
        <v>4.2364839505694998E-4</v>
      </c>
      <c r="HZ45" t="e">
        <f>bvarM2^2</f>
        <v>#VALUE!</v>
      </c>
      <c r="IA45" t="e">
        <f>cvarM2^2</f>
        <v>#VALUE!</v>
      </c>
      <c r="IB45" t="e">
        <f>mvarM2^2</f>
        <v>#VALUE!</v>
      </c>
      <c r="IC45" s="15" t="e">
        <f t="shared" si="99"/>
        <v>#VALUE!</v>
      </c>
      <c r="ID45" s="15" t="e">
        <f t="shared" si="100"/>
        <v>#VALUE!</v>
      </c>
      <c r="IE45" s="53" t="e">
        <f t="shared" si="101"/>
        <v>#VALUE!</v>
      </c>
      <c r="IF45">
        <v>-2.8269132549388E-5</v>
      </c>
      <c r="IG45" t="e">
        <f>bvarM4*bvarM6</f>
        <v>#VALUE!</v>
      </c>
      <c r="IH45" t="e">
        <f>cvarM4*cvarM6</f>
        <v>#VALUE!</v>
      </c>
      <c r="II45" t="e">
        <f>mvarM4*mvarM6</f>
        <v>#VALUE!</v>
      </c>
      <c r="IJ45" s="15" t="e">
        <f t="shared" si="102"/>
        <v>#VALUE!</v>
      </c>
      <c r="IK45" s="15" t="e">
        <f t="shared" si="103"/>
        <v>#VALUE!</v>
      </c>
      <c r="IL45" s="53" t="e">
        <f t="shared" si="104"/>
        <v>#VALUE!</v>
      </c>
      <c r="IM45">
        <v>1.6106243220017001E-5</v>
      </c>
      <c r="IN45" t="e">
        <f>bvarM2*bvarM5</f>
        <v>#VALUE!</v>
      </c>
      <c r="IO45" t="e">
        <f>cvarM2*cvarM5</f>
        <v>#VALUE!</v>
      </c>
      <c r="IP45" t="e">
        <f>mvarM2*mvarM5</f>
        <v>#VALUE!</v>
      </c>
      <c r="IQ45" s="15" t="e">
        <f t="shared" si="105"/>
        <v>#VALUE!</v>
      </c>
      <c r="IR45" s="15" t="e">
        <f t="shared" si="106"/>
        <v>#VALUE!</v>
      </c>
      <c r="IS45" s="53" t="e">
        <f t="shared" si="107"/>
        <v>#VALUE!</v>
      </c>
      <c r="IT45">
        <v>5.0323445359822003E-6</v>
      </c>
      <c r="IU45" t="e">
        <f>bvarM7*bvarM8</f>
        <v>#VALUE!</v>
      </c>
      <c r="IV45" t="e">
        <f>cvarM7*cvarM8</f>
        <v>#VALUE!</v>
      </c>
      <c r="IW45" t="e">
        <f>mvarM7*mvarM8</f>
        <v>#VALUE!</v>
      </c>
      <c r="IX45" s="15" t="e">
        <f t="shared" si="108"/>
        <v>#VALUE!</v>
      </c>
      <c r="IY45" s="15" t="e">
        <f t="shared" si="109"/>
        <v>#VALUE!</v>
      </c>
      <c r="IZ45" s="53" t="e">
        <f t="shared" si="110"/>
        <v>#VALUE!</v>
      </c>
      <c r="JA45">
        <v>-1.4444577253096001E-4</v>
      </c>
      <c r="JB45" t="e">
        <f>bvarM4*bvarM7</f>
        <v>#VALUE!</v>
      </c>
      <c r="JC45" t="e">
        <f>cvarM4*cvarM7</f>
        <v>#VALUE!</v>
      </c>
      <c r="JD45" t="e">
        <f>mvarM4*mvarM7</f>
        <v>#VALUE!</v>
      </c>
      <c r="JE45" s="24" t="e">
        <f t="shared" si="111"/>
        <v>#VALUE!</v>
      </c>
      <c r="JF45" s="24" t="e">
        <f t="shared" si="112"/>
        <v>#VALUE!</v>
      </c>
      <c r="JG45" s="24" t="e">
        <f t="shared" si="113"/>
        <v>#VALUE!</v>
      </c>
      <c r="JH45">
        <v>-2.7337040153044E-6</v>
      </c>
      <c r="JI45" t="e">
        <f>bvarM5^3</f>
        <v>#VALUE!</v>
      </c>
      <c r="JJ45" t="e">
        <f>cvarM5^3</f>
        <v>#VALUE!</v>
      </c>
      <c r="JK45" t="e">
        <f>mvarM5^3</f>
        <v>#VALUE!</v>
      </c>
      <c r="JL45" s="24" t="e">
        <f t="shared" si="114"/>
        <v>#VALUE!</v>
      </c>
      <c r="JM45" s="24" t="e">
        <f t="shared" si="115"/>
        <v>#VALUE!</v>
      </c>
      <c r="JN45" s="24" t="e">
        <f t="shared" si="116"/>
        <v>#VALUE!</v>
      </c>
      <c r="JO45">
        <v>1.6844458203304E-4</v>
      </c>
      <c r="JP45" t="e">
        <f>bvarM8^2</f>
        <v>#VALUE!</v>
      </c>
      <c r="JQ45" t="e">
        <f>cvarM8^2</f>
        <v>#VALUE!</v>
      </c>
      <c r="JR45" t="e">
        <f>mvarM8^2</f>
        <v>#VALUE!</v>
      </c>
      <c r="JS45" s="24" t="e">
        <f t="shared" si="117"/>
        <v>#VALUE!</v>
      </c>
      <c r="JT45" s="24" t="e">
        <f t="shared" si="118"/>
        <v>#VALUE!</v>
      </c>
      <c r="JU45" s="24" t="e">
        <f t="shared" si="119"/>
        <v>#VALUE!</v>
      </c>
      <c r="JV45">
        <v>-1.1106283618916E-4</v>
      </c>
      <c r="JW45" t="e">
        <f>bvarM3*bvarM7</f>
        <v>#VALUE!</v>
      </c>
      <c r="JX45" t="e">
        <f>cvarM3*cvarM7</f>
        <v>#VALUE!</v>
      </c>
      <c r="JY45" t="e">
        <f>mvarM3*mvarM7</f>
        <v>#VALUE!</v>
      </c>
      <c r="JZ45" s="24" t="e">
        <f t="shared" si="120"/>
        <v>#VALUE!</v>
      </c>
      <c r="KA45" s="24" t="e">
        <f t="shared" si="121"/>
        <v>#VALUE!</v>
      </c>
      <c r="KB45" s="24" t="e">
        <f t="shared" si="122"/>
        <v>#VALUE!</v>
      </c>
      <c r="KC45">
        <v>-9.6782437598224996E-3</v>
      </c>
      <c r="KD45" t="e">
        <f>bvarM9^2</f>
        <v>#VALUE!</v>
      </c>
      <c r="KE45" t="e">
        <f>cvarM9^2</f>
        <v>#VALUE!</v>
      </c>
      <c r="KF45" t="e">
        <f>mvarM9^2</f>
        <v>#VALUE!</v>
      </c>
      <c r="KG45" s="24" t="e">
        <f t="shared" si="123"/>
        <v>#VALUE!</v>
      </c>
      <c r="KH45" s="24" t="e">
        <f t="shared" si="124"/>
        <v>#VALUE!</v>
      </c>
      <c r="KI45" s="24" t="e">
        <f t="shared" si="125"/>
        <v>#VALUE!</v>
      </c>
      <c r="KJ45">
        <v>3.1730453122041002E-10</v>
      </c>
      <c r="KK45" t="e">
        <f>bvarHC1^2</f>
        <v>#VALUE!</v>
      </c>
      <c r="KL45" t="e">
        <f>cvarHC1^2</f>
        <v>#VALUE!</v>
      </c>
      <c r="KM45" t="e">
        <f>mvarHC1^2</f>
        <v>#VALUE!</v>
      </c>
      <c r="KN45" s="24" t="e">
        <f t="shared" si="126"/>
        <v>#VALUE!</v>
      </c>
      <c r="KO45" s="24" t="e">
        <f t="shared" si="127"/>
        <v>#VALUE!</v>
      </c>
      <c r="KP45" s="24" t="e">
        <f t="shared" si="128"/>
        <v>#VALUE!</v>
      </c>
      <c r="KQ45">
        <v>-2.8366388565022998E-7</v>
      </c>
      <c r="KR45" t="e">
        <f>bvarM5*bvarM9</f>
        <v>#VALUE!</v>
      </c>
      <c r="KS45" t="e">
        <f>cvarM5*cvarM9</f>
        <v>#VALUE!</v>
      </c>
      <c r="KT45" t="e">
        <f>mvarM5*mvarM9</f>
        <v>#VALUE!</v>
      </c>
      <c r="KU45" s="24" t="e">
        <f t="shared" si="129"/>
        <v>#VALUE!</v>
      </c>
      <c r="KV45" s="24" t="e">
        <f t="shared" si="130"/>
        <v>#VALUE!</v>
      </c>
      <c r="KW45" s="24" t="e">
        <f t="shared" si="131"/>
        <v>#VALUE!</v>
      </c>
      <c r="KX45">
        <v>8.8542058499850996E-4</v>
      </c>
      <c r="KY45" t="e">
        <f>bvarM7^3</f>
        <v>#VALUE!</v>
      </c>
      <c r="KZ45" t="e">
        <f>cvarM7^3</f>
        <v>#VALUE!</v>
      </c>
      <c r="LA45" t="e">
        <f>mvarM7^3</f>
        <v>#VALUE!</v>
      </c>
      <c r="LB45" s="24" t="e">
        <f t="shared" si="132"/>
        <v>#VALUE!</v>
      </c>
      <c r="LC45" s="24" t="e">
        <f t="shared" si="133"/>
        <v>#VALUE!</v>
      </c>
      <c r="LD45" s="24" t="e">
        <f t="shared" si="134"/>
        <v>#VALUE!</v>
      </c>
      <c r="LE45">
        <v>2.1380699643363E-9</v>
      </c>
      <c r="LF45" t="e">
        <f>bvarHC1^2</f>
        <v>#VALUE!</v>
      </c>
      <c r="LG45" t="e">
        <f>cvarHC1^2</f>
        <v>#VALUE!</v>
      </c>
      <c r="LH45" t="e">
        <f>mvarHC1^2</f>
        <v>#VALUE!</v>
      </c>
      <c r="LI45" s="24" t="e">
        <f t="shared" si="135"/>
        <v>#VALUE!</v>
      </c>
      <c r="LJ45" s="24" t="e">
        <f t="shared" si="136"/>
        <v>#VALUE!</v>
      </c>
      <c r="LK45" s="24" t="e">
        <f t="shared" si="137"/>
        <v>#VALUE!</v>
      </c>
      <c r="LL45">
        <v>-1.0712709060506999E-6</v>
      </c>
      <c r="LM45" t="e">
        <f>bvarM4*bvarM6</f>
        <v>#VALUE!</v>
      </c>
      <c r="LN45" t="e">
        <f>cvarM4*cvarM6</f>
        <v>#VALUE!</v>
      </c>
      <c r="LO45" t="e">
        <f>mvarM4*mvarM6</f>
        <v>#VALUE!</v>
      </c>
      <c r="LP45" s="24" t="e">
        <f t="shared" si="138"/>
        <v>#VALUE!</v>
      </c>
      <c r="LQ45" s="24" t="e">
        <f t="shared" si="139"/>
        <v>#VALUE!</v>
      </c>
      <c r="LR45" s="24" t="e">
        <f t="shared" si="140"/>
        <v>#VALUE!</v>
      </c>
      <c r="LS45">
        <v>-1.8681257435467001E-4</v>
      </c>
      <c r="LT45" t="e">
        <f>bvarM8^2</f>
        <v>#VALUE!</v>
      </c>
      <c r="LU45" t="e">
        <f>cvarM8^2</f>
        <v>#VALUE!</v>
      </c>
      <c r="LV45" t="e">
        <f>mvarM8^2</f>
        <v>#VALUE!</v>
      </c>
      <c r="LW45" s="24" t="e">
        <f t="shared" si="141"/>
        <v>#VALUE!</v>
      </c>
      <c r="LX45" s="24" t="e">
        <f t="shared" si="142"/>
        <v>#VALUE!</v>
      </c>
      <c r="LY45" s="24" t="e">
        <f t="shared" si="143"/>
        <v>#VALUE!</v>
      </c>
      <c r="LZ45">
        <v>2.1542605151399001E-6</v>
      </c>
      <c r="MA45" t="e">
        <f>bvarM4*bvarM7</f>
        <v>#VALUE!</v>
      </c>
      <c r="MB45" t="e">
        <f>cvarM4*cvarM7</f>
        <v>#VALUE!</v>
      </c>
      <c r="MC45" t="e">
        <f>mvarM4*mvarM7</f>
        <v>#VALUE!</v>
      </c>
      <c r="MD45" s="24" t="e">
        <f t="shared" si="144"/>
        <v>#VALUE!</v>
      </c>
      <c r="ME45" s="24" t="e">
        <f t="shared" si="145"/>
        <v>#VALUE!</v>
      </c>
      <c r="MF45" s="24" t="e">
        <f t="shared" si="146"/>
        <v>#VALUE!</v>
      </c>
      <c r="MG45">
        <v>3.6492258430537999E-5</v>
      </c>
      <c r="MH45" t="e">
        <f>bvarM4*bvarM5</f>
        <v>#VALUE!</v>
      </c>
      <c r="MI45" t="e">
        <f>cvarM4*cvarM5</f>
        <v>#VALUE!</v>
      </c>
      <c r="MJ45" t="e">
        <f>mvarM4*mvarM5</f>
        <v>#VALUE!</v>
      </c>
      <c r="MK45" s="24" t="e">
        <f t="shared" si="147"/>
        <v>#VALUE!</v>
      </c>
      <c r="ML45" s="24" t="e">
        <f t="shared" si="148"/>
        <v>#VALUE!</v>
      </c>
      <c r="MM45" s="24" t="e">
        <f t="shared" si="149"/>
        <v>#VALUE!</v>
      </c>
      <c r="MN45">
        <v>-1.1720890312623001E-10</v>
      </c>
      <c r="MO45" t="e">
        <f>bvarHC1^3</f>
        <v>#VALUE!</v>
      </c>
      <c r="MP45" t="e">
        <f>cvarHC1^3</f>
        <v>#VALUE!</v>
      </c>
      <c r="MQ45" t="e">
        <f>mvarHC1^3</f>
        <v>#VALUE!</v>
      </c>
      <c r="MR45" s="24" t="e">
        <f t="shared" si="150"/>
        <v>#VALUE!</v>
      </c>
      <c r="MS45" s="24" t="e">
        <f t="shared" si="151"/>
        <v>#VALUE!</v>
      </c>
      <c r="MT45" s="24" t="e">
        <f t="shared" si="152"/>
        <v>#VALUE!</v>
      </c>
      <c r="MU45">
        <v>5.8591068512032997E-6</v>
      </c>
      <c r="MV45" t="e">
        <f>bvarM3^2</f>
        <v>#VALUE!</v>
      </c>
      <c r="MW45" t="e">
        <f>cvarM3^2</f>
        <v>#VALUE!</v>
      </c>
      <c r="MX45" t="e">
        <f>mvarM3^2</f>
        <v>#VALUE!</v>
      </c>
      <c r="MY45" s="24" t="e">
        <f t="shared" si="153"/>
        <v>#VALUE!</v>
      </c>
      <c r="MZ45" s="24" t="e">
        <f t="shared" si="154"/>
        <v>#VALUE!</v>
      </c>
      <c r="NA45" s="24" t="e">
        <f t="shared" si="155"/>
        <v>#VALUE!</v>
      </c>
      <c r="NB45">
        <v>4.5600571704937E-6</v>
      </c>
      <c r="NC45" t="e">
        <f>bvarM5*bvarM8</f>
        <v>#VALUE!</v>
      </c>
      <c r="ND45" t="e">
        <f>cvarM5*cvarM8</f>
        <v>#VALUE!</v>
      </c>
      <c r="NE45" t="e">
        <f>mvarM5*mvarM8</f>
        <v>#VALUE!</v>
      </c>
      <c r="NF45" s="24" t="e">
        <f t="shared" si="156"/>
        <v>#VALUE!</v>
      </c>
      <c r="NG45" s="24" t="e">
        <f t="shared" si="157"/>
        <v>#VALUE!</v>
      </c>
      <c r="NH45" s="24" t="e">
        <f t="shared" si="158"/>
        <v>#VALUE!</v>
      </c>
      <c r="NI45">
        <v>3.6752169771565001E-5</v>
      </c>
      <c r="NJ45" t="e">
        <f>bvarM5^2</f>
        <v>#VALUE!</v>
      </c>
      <c r="NK45" t="e">
        <f>cvarM5^2</f>
        <v>#VALUE!</v>
      </c>
      <c r="NL45" t="e">
        <f>mvarM5^2</f>
        <v>#VALUE!</v>
      </c>
      <c r="NM45" s="24" t="e">
        <f t="shared" si="159"/>
        <v>#VALUE!</v>
      </c>
      <c r="NN45" s="24" t="e">
        <f t="shared" si="160"/>
        <v>#VALUE!</v>
      </c>
      <c r="NO45" s="24" t="e">
        <f t="shared" si="161"/>
        <v>#VALUE!</v>
      </c>
      <c r="NP45">
        <v>2.6065286431549001E-6</v>
      </c>
      <c r="NQ45" t="e">
        <f>bvarM6*bvarM9</f>
        <v>#VALUE!</v>
      </c>
      <c r="NR45" t="e">
        <f>cvarM6*cvarM9</f>
        <v>#VALUE!</v>
      </c>
      <c r="NS45" t="e">
        <f>mvarM6*mvarM9</f>
        <v>#VALUE!</v>
      </c>
      <c r="NT45" s="24" t="e">
        <f t="shared" si="162"/>
        <v>#VALUE!</v>
      </c>
      <c r="NU45" s="24" t="e">
        <f t="shared" si="163"/>
        <v>#VALUE!</v>
      </c>
      <c r="NV45" s="24" t="e">
        <f t="shared" si="164"/>
        <v>#VALUE!</v>
      </c>
      <c r="NW45">
        <v>-5.9562523254175995E-7</v>
      </c>
      <c r="NX45" t="e">
        <f>bvarM6*bvarM9</f>
        <v>#VALUE!</v>
      </c>
      <c r="NY45" t="e">
        <f>cvarM6*cvarM9</f>
        <v>#VALUE!</v>
      </c>
      <c r="NZ45" t="e">
        <f>mvarM6*mvarM9</f>
        <v>#VALUE!</v>
      </c>
      <c r="OA45" s="24" t="e">
        <f t="shared" si="165"/>
        <v>#VALUE!</v>
      </c>
      <c r="OB45" s="24" t="e">
        <f t="shared" si="166"/>
        <v>#VALUE!</v>
      </c>
      <c r="OC45" s="24" t="e">
        <f t="shared" si="167"/>
        <v>#VALUE!</v>
      </c>
      <c r="OD45">
        <v>-4.0534337392768998E-5</v>
      </c>
      <c r="OE45" t="e">
        <f>bvarM6^3</f>
        <v>#VALUE!</v>
      </c>
      <c r="OF45" t="e">
        <f>cvarM6^3</f>
        <v>#VALUE!</v>
      </c>
      <c r="OG45" t="e">
        <f>mvarM6^3</f>
        <v>#VALUE!</v>
      </c>
      <c r="OH45" s="24" t="e">
        <f t="shared" si="168"/>
        <v>#VALUE!</v>
      </c>
      <c r="OI45" s="24" t="e">
        <f t="shared" si="169"/>
        <v>#VALUE!</v>
      </c>
      <c r="OJ45" s="24" t="e">
        <f t="shared" si="170"/>
        <v>#VALUE!</v>
      </c>
      <c r="OK45">
        <v>-18937.827866629999</v>
      </c>
      <c r="OL45" t="e">
        <f>bvarM1^2</f>
        <v>#VALUE!</v>
      </c>
      <c r="OM45" t="e">
        <f>cvarM1^2</f>
        <v>#VALUE!</v>
      </c>
      <c r="ON45" t="e">
        <f>mvarM1^2</f>
        <v>#VALUE!</v>
      </c>
      <c r="OO45" s="24" t="e">
        <f t="shared" si="171"/>
        <v>#VALUE!</v>
      </c>
      <c r="OP45" s="24" t="e">
        <f t="shared" si="172"/>
        <v>#VALUE!</v>
      </c>
      <c r="OQ45" s="24" t="e">
        <f t="shared" si="173"/>
        <v>#VALUE!</v>
      </c>
      <c r="OR45">
        <v>-5.9989245737427E-7</v>
      </c>
      <c r="OS45" t="e">
        <f>bvarM3*bvarM4</f>
        <v>#VALUE!</v>
      </c>
      <c r="OT45" t="e">
        <f>cvarM3*cvarM4</f>
        <v>#VALUE!</v>
      </c>
      <c r="OU45" t="e">
        <f>mvarM3*mvarM4</f>
        <v>#VALUE!</v>
      </c>
      <c r="OV45" s="24" t="e">
        <f t="shared" si="174"/>
        <v>#VALUE!</v>
      </c>
      <c r="OW45" s="24" t="e">
        <f t="shared" si="175"/>
        <v>#VALUE!</v>
      </c>
      <c r="OX45" s="24" t="e">
        <f t="shared" si="176"/>
        <v>#VALUE!</v>
      </c>
      <c r="OY45">
        <v>-1.2171828344227E-11</v>
      </c>
      <c r="OZ45" t="e">
        <f>bvarHC1^3</f>
        <v>#VALUE!</v>
      </c>
      <c r="PA45" t="e">
        <f>cvarHC1^3</f>
        <v>#VALUE!</v>
      </c>
      <c r="PB45" t="e">
        <f>mvarHC1^3</f>
        <v>#VALUE!</v>
      </c>
      <c r="PC45" s="24" t="e">
        <f t="shared" si="177"/>
        <v>#VALUE!</v>
      </c>
      <c r="PD45" s="24" t="e">
        <f t="shared" si="178"/>
        <v>#VALUE!</v>
      </c>
      <c r="PE45" s="24" t="e">
        <f t="shared" si="179"/>
        <v>#VALUE!</v>
      </c>
      <c r="PF45">
        <v>2.8865367749211998E-7</v>
      </c>
      <c r="PG45" t="e">
        <f>bvarM3*bvarM4</f>
        <v>#VALUE!</v>
      </c>
      <c r="PH45" t="e">
        <f>cvarM3*cvarM4</f>
        <v>#VALUE!</v>
      </c>
      <c r="PI45" t="e">
        <f>mvarM3*mvarM4</f>
        <v>#VALUE!</v>
      </c>
      <c r="PJ45" s="24" t="e">
        <f t="shared" si="180"/>
        <v>#VALUE!</v>
      </c>
      <c r="PK45" s="24" t="e">
        <f t="shared" si="181"/>
        <v>#VALUE!</v>
      </c>
      <c r="PL45" s="24" t="e">
        <f t="shared" si="182"/>
        <v>#VALUE!</v>
      </c>
      <c r="PM45">
        <v>-2.5354489620349002E-9</v>
      </c>
      <c r="PN45" t="e">
        <f>bvarHC1^2</f>
        <v>#VALUE!</v>
      </c>
      <c r="PO45" t="e">
        <f>cvarHC1^2</f>
        <v>#VALUE!</v>
      </c>
      <c r="PP45" t="e">
        <f>mvarHC1^2</f>
        <v>#VALUE!</v>
      </c>
      <c r="PQ45" s="24" t="e">
        <f t="shared" si="183"/>
        <v>#VALUE!</v>
      </c>
      <c r="PR45" s="24" t="e">
        <f t="shared" si="184"/>
        <v>#VALUE!</v>
      </c>
      <c r="PS45" s="24" t="e">
        <f t="shared" si="185"/>
        <v>#VALUE!</v>
      </c>
      <c r="PT45">
        <v>-5.7455188856662999E-6</v>
      </c>
      <c r="PU45" t="e">
        <f>bvarM4^3</f>
        <v>#VALUE!</v>
      </c>
      <c r="PV45" t="e">
        <f>cvarM4^3</f>
        <v>#VALUE!</v>
      </c>
      <c r="PW45" t="e">
        <f>mvarM4^3</f>
        <v>#VALUE!</v>
      </c>
      <c r="PX45" s="24" t="e">
        <f t="shared" si="186"/>
        <v>#VALUE!</v>
      </c>
      <c r="PY45" s="24" t="e">
        <f t="shared" si="187"/>
        <v>#VALUE!</v>
      </c>
      <c r="PZ45" s="24" t="e">
        <f t="shared" si="188"/>
        <v>#VALUE!</v>
      </c>
      <c r="QA45">
        <v>3.9223934346844001E-4</v>
      </c>
      <c r="QB45" t="e">
        <f>bvarM2^2</f>
        <v>#VALUE!</v>
      </c>
      <c r="QC45" t="e">
        <f>cvarM2^2</f>
        <v>#VALUE!</v>
      </c>
      <c r="QD45" t="e">
        <f>mvarM2^2</f>
        <v>#VALUE!</v>
      </c>
      <c r="QE45" s="24" t="e">
        <f t="shared" si="189"/>
        <v>#VALUE!</v>
      </c>
      <c r="QF45" s="24" t="e">
        <f t="shared" si="190"/>
        <v>#VALUE!</v>
      </c>
      <c r="QG45" s="24" t="e">
        <f t="shared" si="191"/>
        <v>#VALUE!</v>
      </c>
      <c r="QH45">
        <v>6.8098562848802003E-6</v>
      </c>
      <c r="QI45" t="e">
        <f>bvarM5*bvarM8</f>
        <v>#VALUE!</v>
      </c>
      <c r="QJ45" t="e">
        <f>cvarM5*cvarM8</f>
        <v>#VALUE!</v>
      </c>
      <c r="QK45" t="e">
        <f>mvarM5*mvarM8</f>
        <v>#VALUE!</v>
      </c>
      <c r="QL45" s="24" t="e">
        <f t="shared" si="192"/>
        <v>#VALUE!</v>
      </c>
      <c r="QM45" s="24" t="e">
        <f t="shared" si="193"/>
        <v>#VALUE!</v>
      </c>
      <c r="QN45" s="24" t="e">
        <f t="shared" si="194"/>
        <v>#VALUE!</v>
      </c>
      <c r="QO45">
        <v>-7.0520760833216005E-5</v>
      </c>
      <c r="QP45" t="e">
        <f>bvarM6^3</f>
        <v>#VALUE!</v>
      </c>
      <c r="QQ45" t="e">
        <f>cvarM6^3</f>
        <v>#VALUE!</v>
      </c>
      <c r="QR45" t="e">
        <f>mvarM6^3</f>
        <v>#VALUE!</v>
      </c>
      <c r="QS45" s="24" t="e">
        <f t="shared" si="195"/>
        <v>#VALUE!</v>
      </c>
      <c r="QT45" s="24" t="e">
        <f t="shared" si="196"/>
        <v>#VALUE!</v>
      </c>
      <c r="QU45" s="24" t="e">
        <f t="shared" si="197"/>
        <v>#VALUE!</v>
      </c>
      <c r="QV45">
        <v>1.1352743897655E-5</v>
      </c>
      <c r="QW45" t="e">
        <f>bvarM6*bvarM8</f>
        <v>#VALUE!</v>
      </c>
      <c r="QX45" t="e">
        <f>cvarM6*cvarM8</f>
        <v>#VALUE!</v>
      </c>
      <c r="QY45" t="e">
        <f>mvarM6*mvarM8</f>
        <v>#VALUE!</v>
      </c>
      <c r="QZ45" s="24" t="e">
        <f t="shared" si="198"/>
        <v>#VALUE!</v>
      </c>
      <c r="RA45" s="24" t="e">
        <f t="shared" si="199"/>
        <v>#VALUE!</v>
      </c>
      <c r="RB45" s="24" t="e">
        <f t="shared" si="200"/>
        <v>#VALUE!</v>
      </c>
      <c r="RC45">
        <v>1.2714497001647999E-7</v>
      </c>
      <c r="RD45" t="e">
        <f>bvarM4*bvarM9</f>
        <v>#VALUE!</v>
      </c>
      <c r="RE45" t="e">
        <f>cvarM4*cvarM9</f>
        <v>#VALUE!</v>
      </c>
      <c r="RF45" t="e">
        <f>mvarM4*mvarM9</f>
        <v>#VALUE!</v>
      </c>
      <c r="RG45" s="24" t="e">
        <f t="shared" si="201"/>
        <v>#VALUE!</v>
      </c>
      <c r="RH45" s="24" t="e">
        <f t="shared" si="202"/>
        <v>#VALUE!</v>
      </c>
      <c r="RI45" s="24" t="e">
        <f t="shared" si="203"/>
        <v>#VALUE!</v>
      </c>
      <c r="RN45" s="24">
        <f t="shared" si="204"/>
        <v>0</v>
      </c>
      <c r="RO45" s="24">
        <f t="shared" si="205"/>
        <v>0</v>
      </c>
      <c r="RP45" s="24">
        <f t="shared" si="206"/>
        <v>0</v>
      </c>
      <c r="RQ45">
        <v>1.5550141971154999E-9</v>
      </c>
      <c r="RR45" t="e">
        <f>bvarHC1^2</f>
        <v>#VALUE!</v>
      </c>
      <c r="RS45" t="e">
        <f>cvarHC1^2</f>
        <v>#VALUE!</v>
      </c>
      <c r="RT45" t="e">
        <f>mvarHC1^2</f>
        <v>#VALUE!</v>
      </c>
      <c r="RU45" s="24" t="e">
        <f t="shared" si="207"/>
        <v>#VALUE!</v>
      </c>
      <c r="RV45" s="24" t="e">
        <f t="shared" si="208"/>
        <v>#VALUE!</v>
      </c>
      <c r="RW45" s="24" t="e">
        <f t="shared" si="209"/>
        <v>#VALUE!</v>
      </c>
      <c r="RX45">
        <v>-1.5123386702423999E-5</v>
      </c>
      <c r="RY45" t="e">
        <f>bvarM2*bvarM4</f>
        <v>#VALUE!</v>
      </c>
      <c r="RZ45" t="e">
        <f>cvarM2*cvarM4</f>
        <v>#VALUE!</v>
      </c>
      <c r="SA45" t="e">
        <f>mvarM2*mvarM4</f>
        <v>#VALUE!</v>
      </c>
      <c r="SB45" s="24" t="e">
        <f t="shared" si="210"/>
        <v>#VALUE!</v>
      </c>
      <c r="SC45" s="24" t="e">
        <f t="shared" si="211"/>
        <v>#VALUE!</v>
      </c>
      <c r="SD45" s="24" t="e">
        <f t="shared" si="212"/>
        <v>#VALUE!</v>
      </c>
      <c r="SE45">
        <v>-6.8353602239315994E-5</v>
      </c>
      <c r="SF45" t="e">
        <f>bvarM6^3</f>
        <v>#VALUE!</v>
      </c>
      <c r="SG45" t="e">
        <f>cvarM6^3</f>
        <v>#VALUE!</v>
      </c>
      <c r="SH45" t="e">
        <f>mvarM6^3</f>
        <v>#VALUE!</v>
      </c>
      <c r="SI45" s="24" t="e">
        <f t="shared" si="213"/>
        <v>#VALUE!</v>
      </c>
      <c r="SJ45" s="24" t="e">
        <f t="shared" si="214"/>
        <v>#VALUE!</v>
      </c>
      <c r="SK45" s="24" t="e">
        <f t="shared" si="215"/>
        <v>#VALUE!</v>
      </c>
      <c r="SL45">
        <v>4.3930536971923003E-5</v>
      </c>
      <c r="SM45" t="e">
        <f>bvarM7*bvarM8</f>
        <v>#VALUE!</v>
      </c>
      <c r="SN45" t="e">
        <f>cvarM7*cvarM8</f>
        <v>#VALUE!</v>
      </c>
      <c r="SO45" t="e">
        <f>mvarM7*mvarM8</f>
        <v>#VALUE!</v>
      </c>
      <c r="SP45" s="24" t="e">
        <f t="shared" si="216"/>
        <v>#VALUE!</v>
      </c>
      <c r="SQ45" s="24" t="e">
        <f t="shared" si="217"/>
        <v>#VALUE!</v>
      </c>
      <c r="SR45" s="24" t="e">
        <f t="shared" si="218"/>
        <v>#VALUE!</v>
      </c>
      <c r="SS45">
        <v>4.1336968008201E-7</v>
      </c>
      <c r="ST45" t="e">
        <f>bvarHC1^2</f>
        <v>#VALUE!</v>
      </c>
      <c r="SU45" t="e">
        <f>cvarHC1^2</f>
        <v>#VALUE!</v>
      </c>
      <c r="SV45" t="e">
        <f>mvarHC1^2</f>
        <v>#VALUE!</v>
      </c>
      <c r="SW45" s="24" t="e">
        <f t="shared" si="219"/>
        <v>#VALUE!</v>
      </c>
      <c r="SX45" s="24" t="e">
        <f t="shared" si="220"/>
        <v>#VALUE!</v>
      </c>
      <c r="SY45" s="24" t="e">
        <f t="shared" si="221"/>
        <v>#VALUE!</v>
      </c>
      <c r="SZ45">
        <v>6.6406312756633003E-7</v>
      </c>
      <c r="TA45" t="e">
        <f>bvarHC1^2</f>
        <v>#VALUE!</v>
      </c>
      <c r="TB45" t="e">
        <f>cvarHC1^2</f>
        <v>#VALUE!</v>
      </c>
      <c r="TC45" t="e">
        <f>mvarHC1^2</f>
        <v>#VALUE!</v>
      </c>
      <c r="TD45" s="24" t="e">
        <f t="shared" si="222"/>
        <v>#VALUE!</v>
      </c>
      <c r="TE45" s="24" t="e">
        <f t="shared" si="223"/>
        <v>#VALUE!</v>
      </c>
      <c r="TF45" s="24" t="e">
        <f t="shared" si="224"/>
        <v>#VALUE!</v>
      </c>
      <c r="TK45" s="24">
        <f t="shared" si="225"/>
        <v>0</v>
      </c>
      <c r="TL45" s="24">
        <f t="shared" si="226"/>
        <v>0</v>
      </c>
      <c r="TM45" s="24">
        <f t="shared" si="227"/>
        <v>0</v>
      </c>
      <c r="TN45">
        <v>-1.8131191526306001E-5</v>
      </c>
      <c r="TO45" t="e">
        <f>bvarM4*bvarM7</f>
        <v>#VALUE!</v>
      </c>
      <c r="TP45" t="e">
        <f>cvarM4*cvarM7</f>
        <v>#VALUE!</v>
      </c>
      <c r="TQ45" t="e">
        <f>mvarM4*mvarM7</f>
        <v>#VALUE!</v>
      </c>
      <c r="TR45" s="24" t="e">
        <f t="shared" si="228"/>
        <v>#VALUE!</v>
      </c>
      <c r="TS45" s="24" t="e">
        <f t="shared" si="229"/>
        <v>#VALUE!</v>
      </c>
      <c r="TT45" s="24" t="e">
        <f t="shared" si="230"/>
        <v>#VALUE!</v>
      </c>
      <c r="TU45">
        <v>-3.5649545512575003E-5</v>
      </c>
      <c r="TV45" t="e">
        <f>bvarM4*bvarM7</f>
        <v>#VALUE!</v>
      </c>
      <c r="TW45" t="e">
        <f>cvarM4*cvarM7</f>
        <v>#VALUE!</v>
      </c>
      <c r="TX45" t="e">
        <f>mvarM4*mvarM7</f>
        <v>#VALUE!</v>
      </c>
      <c r="TY45" s="24" t="e">
        <f t="shared" si="231"/>
        <v>#VALUE!</v>
      </c>
      <c r="TZ45" s="24" t="e">
        <f t="shared" si="232"/>
        <v>#VALUE!</v>
      </c>
      <c r="UA45" s="24" t="e">
        <f t="shared" si="233"/>
        <v>#VALUE!</v>
      </c>
      <c r="UB45">
        <v>-4.6546388263555999E-7</v>
      </c>
      <c r="UC45" t="e">
        <f>bvarM7^2</f>
        <v>#VALUE!</v>
      </c>
      <c r="UD45" t="e">
        <f>cvarM7^2</f>
        <v>#VALUE!</v>
      </c>
      <c r="UE45" t="e">
        <f>mvarM7^2</f>
        <v>#VALUE!</v>
      </c>
      <c r="UF45" s="24" t="e">
        <f t="shared" si="234"/>
        <v>#VALUE!</v>
      </c>
      <c r="UG45" s="24" t="e">
        <f t="shared" si="235"/>
        <v>#VALUE!</v>
      </c>
      <c r="UH45" s="24" t="e">
        <f t="shared" si="236"/>
        <v>#VALUE!</v>
      </c>
      <c r="UI45">
        <v>1.7783775371804E-5</v>
      </c>
      <c r="UJ45" t="e">
        <f>bvarM5*bvarM6</f>
        <v>#VALUE!</v>
      </c>
      <c r="UK45" t="e">
        <f>cvarM5*cvarM6</f>
        <v>#VALUE!</v>
      </c>
      <c r="UL45" t="e">
        <f>mvarM5*mvarM6</f>
        <v>#VALUE!</v>
      </c>
      <c r="UM45" s="24" t="e">
        <f t="shared" si="237"/>
        <v>#VALUE!</v>
      </c>
      <c r="UN45" s="24" t="e">
        <f t="shared" si="238"/>
        <v>#VALUE!</v>
      </c>
      <c r="UO45" s="24" t="e">
        <f t="shared" si="239"/>
        <v>#VALUE!</v>
      </c>
      <c r="UP45">
        <v>1.9476971507403998E-5</v>
      </c>
      <c r="UQ45" t="e">
        <f>bvarM4*bvarM9</f>
        <v>#VALUE!</v>
      </c>
      <c r="UR45" t="e">
        <f>cvarM4*cvarM9</f>
        <v>#VALUE!</v>
      </c>
      <c r="US45" t="e">
        <f>mvarM4*mvarM9</f>
        <v>#VALUE!</v>
      </c>
      <c r="UT45" s="24" t="e">
        <f t="shared" si="240"/>
        <v>#VALUE!</v>
      </c>
      <c r="UU45" s="24" t="e">
        <f t="shared" si="241"/>
        <v>#VALUE!</v>
      </c>
      <c r="UV45" s="24" t="e">
        <f t="shared" si="242"/>
        <v>#VALUE!</v>
      </c>
      <c r="UW45">
        <v>-5.1913080013899996E-15</v>
      </c>
      <c r="UX45" t="e">
        <f>bvarHC1^3</f>
        <v>#VALUE!</v>
      </c>
      <c r="UY45" t="e">
        <f>cvarHC1^3</f>
        <v>#VALUE!</v>
      </c>
      <c r="UZ45" t="e">
        <f>mvarHC1^3</f>
        <v>#VALUE!</v>
      </c>
      <c r="VA45" s="24" t="e">
        <f t="shared" si="243"/>
        <v>#VALUE!</v>
      </c>
      <c r="VB45" s="24" t="e">
        <f t="shared" si="244"/>
        <v>#VALUE!</v>
      </c>
      <c r="VC45" s="24" t="e">
        <f t="shared" si="245"/>
        <v>#VALUE!</v>
      </c>
      <c r="VD45">
        <v>1.5636397526031001E-5</v>
      </c>
      <c r="VE45" t="e">
        <f>bvarM5*bvarM7</f>
        <v>#VALUE!</v>
      </c>
      <c r="VF45" t="e">
        <f>cvarM5*cvarM7</f>
        <v>#VALUE!</v>
      </c>
      <c r="VG45" t="e">
        <f>mvarM5*mvarM7</f>
        <v>#VALUE!</v>
      </c>
      <c r="VH45" s="24" t="e">
        <f t="shared" si="246"/>
        <v>#VALUE!</v>
      </c>
      <c r="VI45" s="24" t="e">
        <f t="shared" si="247"/>
        <v>#VALUE!</v>
      </c>
      <c r="VJ45" s="24" t="e">
        <f t="shared" si="248"/>
        <v>#VALUE!</v>
      </c>
      <c r="VK45">
        <v>-2.6789630150011999E-5</v>
      </c>
      <c r="VL45" t="e">
        <f>bvarM4*bvarM7</f>
        <v>#VALUE!</v>
      </c>
      <c r="VM45" t="e">
        <f>cvarM4*cvarM7</f>
        <v>#VALUE!</v>
      </c>
      <c r="VN45" t="e">
        <f>mvarM4*mvarM7</f>
        <v>#VALUE!</v>
      </c>
      <c r="VO45" s="24" t="e">
        <f t="shared" si="249"/>
        <v>#VALUE!</v>
      </c>
      <c r="VP45" s="24" t="e">
        <f t="shared" si="250"/>
        <v>#VALUE!</v>
      </c>
      <c r="VQ45" s="24" t="e">
        <f t="shared" si="251"/>
        <v>#VALUE!</v>
      </c>
      <c r="VR45">
        <v>3.4954512669411002E-9</v>
      </c>
      <c r="VS45" t="e">
        <f>bvarM5^2</f>
        <v>#VALUE!</v>
      </c>
      <c r="VT45" t="e">
        <f>cvarM5^2</f>
        <v>#VALUE!</v>
      </c>
      <c r="VU45" t="e">
        <f>mvarM5^2</f>
        <v>#VALUE!</v>
      </c>
      <c r="VV45" s="24" t="e">
        <f t="shared" si="252"/>
        <v>#VALUE!</v>
      </c>
      <c r="VW45" s="24" t="e">
        <f t="shared" si="253"/>
        <v>#VALUE!</v>
      </c>
      <c r="VX45" s="24" t="e">
        <f t="shared" si="254"/>
        <v>#VALUE!</v>
      </c>
      <c r="VY45">
        <v>2.3356962206125999E-4</v>
      </c>
      <c r="VZ45" t="e">
        <f>bvarM4^2</f>
        <v>#VALUE!</v>
      </c>
      <c r="WA45" t="e">
        <f>cvarM4^2</f>
        <v>#VALUE!</v>
      </c>
      <c r="WB45" t="e">
        <f>mvarM4^2</f>
        <v>#VALUE!</v>
      </c>
      <c r="WC45" s="24" t="e">
        <f t="shared" si="255"/>
        <v>#VALUE!</v>
      </c>
      <c r="WD45" s="24" t="e">
        <f t="shared" si="256"/>
        <v>#VALUE!</v>
      </c>
      <c r="WE45" s="24" t="e">
        <f t="shared" si="257"/>
        <v>#VALUE!</v>
      </c>
      <c r="WF45">
        <v>6.6737585785343995E-7</v>
      </c>
      <c r="WG45" t="e">
        <f>bvarHC1^2</f>
        <v>#VALUE!</v>
      </c>
      <c r="WH45" t="e">
        <f>cvarHC1^2</f>
        <v>#VALUE!</v>
      </c>
      <c r="WI45" t="e">
        <f>mvarHC1^2</f>
        <v>#VALUE!</v>
      </c>
      <c r="WJ45" s="24" t="e">
        <f t="shared" si="258"/>
        <v>#VALUE!</v>
      </c>
      <c r="WK45" s="24" t="e">
        <f t="shared" si="259"/>
        <v>#VALUE!</v>
      </c>
      <c r="WL45" s="24" t="e">
        <f t="shared" si="260"/>
        <v>#VALUE!</v>
      </c>
      <c r="WQ45" s="24">
        <f t="shared" si="261"/>
        <v>0</v>
      </c>
      <c r="WR45" s="24">
        <f t="shared" si="262"/>
        <v>0</v>
      </c>
      <c r="WS45" s="24">
        <f t="shared" si="263"/>
        <v>0</v>
      </c>
      <c r="WT45">
        <v>4.2736449426561002E-8</v>
      </c>
      <c r="WU45" t="e">
        <f>bvarHC1^2</f>
        <v>#VALUE!</v>
      </c>
      <c r="WV45" t="e">
        <f>cvarHC1^2</f>
        <v>#VALUE!</v>
      </c>
      <c r="WW45" t="e">
        <f>mvarHC1^2</f>
        <v>#VALUE!</v>
      </c>
      <c r="WX45" s="24" t="e">
        <f t="shared" si="264"/>
        <v>#VALUE!</v>
      </c>
      <c r="WY45" s="24" t="e">
        <f t="shared" si="265"/>
        <v>#VALUE!</v>
      </c>
      <c r="WZ45" s="24" t="e">
        <f t="shared" si="266"/>
        <v>#VALUE!</v>
      </c>
      <c r="XA45">
        <v>-4.2006481988262003E-5</v>
      </c>
      <c r="XB45" t="e">
        <f>bvarM4*bvarM7</f>
        <v>#VALUE!</v>
      </c>
      <c r="XC45" t="e">
        <f>cvarM4*cvarM7</f>
        <v>#VALUE!</v>
      </c>
      <c r="XD45" t="e">
        <f>mvarM4*mvarM7</f>
        <v>#VALUE!</v>
      </c>
      <c r="XE45" s="24" t="e">
        <f t="shared" si="267"/>
        <v>#VALUE!</v>
      </c>
      <c r="XF45" s="24" t="e">
        <f t="shared" si="268"/>
        <v>#VALUE!</v>
      </c>
      <c r="XG45" s="24" t="e">
        <f t="shared" si="269"/>
        <v>#VALUE!</v>
      </c>
      <c r="XH45">
        <v>-2417.0367004486002</v>
      </c>
      <c r="XI45" t="e">
        <f>bvarM1^3</f>
        <v>#VALUE!</v>
      </c>
      <c r="XJ45" t="e">
        <f>cvarM1^3</f>
        <v>#VALUE!</v>
      </c>
      <c r="XK45" t="e">
        <f>mvarM1^3</f>
        <v>#VALUE!</v>
      </c>
      <c r="XL45" s="24" t="e">
        <f t="shared" si="270"/>
        <v>#VALUE!</v>
      </c>
      <c r="XM45" s="24" t="e">
        <f t="shared" si="271"/>
        <v>#VALUE!</v>
      </c>
      <c r="XN45" s="24" t="e">
        <f t="shared" si="272"/>
        <v>#VALUE!</v>
      </c>
      <c r="XO45">
        <v>-2.1902346335542E-5</v>
      </c>
      <c r="XP45" t="e">
        <f>bvarM7*bvarM9</f>
        <v>#VALUE!</v>
      </c>
      <c r="XQ45" t="e">
        <f>cvarM7*cvarM9</f>
        <v>#VALUE!</v>
      </c>
      <c r="XR45" t="e">
        <f>mvarM7*mvarM9</f>
        <v>#VALUE!</v>
      </c>
      <c r="XS45" s="24" t="e">
        <f t="shared" si="273"/>
        <v>#VALUE!</v>
      </c>
      <c r="XT45" s="24" t="e">
        <f t="shared" si="274"/>
        <v>#VALUE!</v>
      </c>
      <c r="XU45" s="24" t="e">
        <f t="shared" si="275"/>
        <v>#VALUE!</v>
      </c>
      <c r="XV45">
        <v>4.3319880477334999E-4</v>
      </c>
      <c r="XW45" t="e">
        <f>bvarM4^2</f>
        <v>#VALUE!</v>
      </c>
      <c r="XX45" t="e">
        <f>cvarM4^2</f>
        <v>#VALUE!</v>
      </c>
      <c r="XY45" t="e">
        <f>mvarM4^2</f>
        <v>#VALUE!</v>
      </c>
      <c r="XZ45" s="24" t="e">
        <f t="shared" si="276"/>
        <v>#VALUE!</v>
      </c>
      <c r="YA45" s="24" t="e">
        <f t="shared" si="277"/>
        <v>#VALUE!</v>
      </c>
      <c r="YB45" s="24" t="e">
        <f t="shared" si="278"/>
        <v>#VALUE!</v>
      </c>
      <c r="YC45">
        <v>-2602.6390332435999</v>
      </c>
      <c r="YD45" t="e">
        <f>bvarM1^3</f>
        <v>#VALUE!</v>
      </c>
      <c r="YE45" t="e">
        <f>cvarM1^3</f>
        <v>#VALUE!</v>
      </c>
      <c r="YF45" t="e">
        <f>mvarM1^3</f>
        <v>#VALUE!</v>
      </c>
      <c r="YG45" s="24" t="e">
        <f t="shared" si="279"/>
        <v>#VALUE!</v>
      </c>
      <c r="YH45" s="24" t="e">
        <f t="shared" si="280"/>
        <v>#VALUE!</v>
      </c>
      <c r="YI45" s="24" t="e">
        <f t="shared" si="281"/>
        <v>#VALUE!</v>
      </c>
      <c r="YJ45">
        <v>1.8677703862735001E-5</v>
      </c>
      <c r="YK45" t="e">
        <f>bvarM5*bvarM7</f>
        <v>#VALUE!</v>
      </c>
      <c r="YL45" t="e">
        <f>cvarM5*cvarM7</f>
        <v>#VALUE!</v>
      </c>
      <c r="YM45" t="e">
        <f>mvarM5*mvarM7</f>
        <v>#VALUE!</v>
      </c>
      <c r="YN45" s="24" t="e">
        <f t="shared" si="282"/>
        <v>#VALUE!</v>
      </c>
      <c r="YO45" s="24" t="e">
        <f t="shared" si="283"/>
        <v>#VALUE!</v>
      </c>
      <c r="YP45" s="24" t="e">
        <f t="shared" si="284"/>
        <v>#VALUE!</v>
      </c>
      <c r="YQ45">
        <v>-3.2578402713079002E-5</v>
      </c>
      <c r="YR45" t="e">
        <f>bvarM4*bvarM7</f>
        <v>#VALUE!</v>
      </c>
      <c r="YS45" t="e">
        <f>cvarM4*cvarM7</f>
        <v>#VALUE!</v>
      </c>
      <c r="YT45" t="e">
        <f>mvarM4*mvarM7</f>
        <v>#VALUE!</v>
      </c>
      <c r="YU45" s="24" t="e">
        <f t="shared" si="285"/>
        <v>#VALUE!</v>
      </c>
      <c r="YV45" s="24" t="e">
        <f t="shared" si="286"/>
        <v>#VALUE!</v>
      </c>
      <c r="YW45" s="24" t="e">
        <f t="shared" si="287"/>
        <v>#VALUE!</v>
      </c>
      <c r="YX45">
        <v>-1.7423942210282E-9</v>
      </c>
      <c r="YY45" t="e">
        <f>bvarM5^2</f>
        <v>#VALUE!</v>
      </c>
      <c r="YZ45" t="e">
        <f>cvarM5^2</f>
        <v>#VALUE!</v>
      </c>
      <c r="ZA45" t="e">
        <f>mvarM5^2</f>
        <v>#VALUE!</v>
      </c>
      <c r="ZB45" s="24" t="e">
        <f t="shared" si="288"/>
        <v>#VALUE!</v>
      </c>
      <c r="ZC45" s="24" t="e">
        <f t="shared" si="289"/>
        <v>#VALUE!</v>
      </c>
      <c r="ZD45" s="24" t="e">
        <f t="shared" si="290"/>
        <v>#VALUE!</v>
      </c>
      <c r="ZE45">
        <v>2.5896305371291998E-5</v>
      </c>
      <c r="ZF45" t="e">
        <f>bvarM5^2</f>
        <v>#VALUE!</v>
      </c>
      <c r="ZG45" t="e">
        <f>cvarM5^2</f>
        <v>#VALUE!</v>
      </c>
      <c r="ZH45" t="e">
        <f>mvarM5^2</f>
        <v>#VALUE!</v>
      </c>
      <c r="ZI45" s="24" t="e">
        <f t="shared" si="291"/>
        <v>#VALUE!</v>
      </c>
      <c r="ZJ45" s="24" t="e">
        <f t="shared" si="292"/>
        <v>#VALUE!</v>
      </c>
      <c r="ZK45" s="24" t="e">
        <f t="shared" si="293"/>
        <v>#VALUE!</v>
      </c>
      <c r="ZL45">
        <v>-8.3184588419572001E-4</v>
      </c>
      <c r="ZM45" t="e">
        <f>bvarHC2^2</f>
        <v>#VALUE!</v>
      </c>
      <c r="ZN45" t="e">
        <f>cvarHC2^2</f>
        <v>#VALUE!</v>
      </c>
      <c r="ZO45" t="e">
        <f>mvarHC2^2</f>
        <v>#VALUE!</v>
      </c>
      <c r="ZP45" s="24" t="e">
        <f t="shared" si="294"/>
        <v>#VALUE!</v>
      </c>
      <c r="ZQ45" s="24" t="e">
        <f t="shared" si="295"/>
        <v>#VALUE!</v>
      </c>
      <c r="ZR45" s="24" t="e">
        <f t="shared" si="296"/>
        <v>#VALUE!</v>
      </c>
      <c r="ZS45">
        <v>1.1314214719587999E-7</v>
      </c>
      <c r="ZT45" t="e">
        <f>bvarM7^3</f>
        <v>#VALUE!</v>
      </c>
      <c r="ZU45" t="e">
        <f>cvarM7^3</f>
        <v>#VALUE!</v>
      </c>
      <c r="ZV45" t="e">
        <f>mvarM7^3</f>
        <v>#VALUE!</v>
      </c>
      <c r="ZW45" s="24" t="e">
        <f t="shared" si="297"/>
        <v>#VALUE!</v>
      </c>
      <c r="ZX45" s="24" t="e">
        <f t="shared" si="298"/>
        <v>#VALUE!</v>
      </c>
      <c r="ZY45" s="24" t="e">
        <f t="shared" si="299"/>
        <v>#VALUE!</v>
      </c>
      <c r="ZZ45">
        <v>-3.2681681548779002E-7</v>
      </c>
      <c r="AAA45" t="e">
        <f>bvarM5*bvarM6</f>
        <v>#VALUE!</v>
      </c>
      <c r="AAB45" t="e">
        <f>cvarM5*cvarM6</f>
        <v>#VALUE!</v>
      </c>
      <c r="AAC45" t="e">
        <f>mvarM5*mvarM6</f>
        <v>#VALUE!</v>
      </c>
      <c r="AAD45" s="24" t="e">
        <f t="shared" si="300"/>
        <v>#VALUE!</v>
      </c>
      <c r="AAE45" s="24" t="e">
        <f t="shared" si="301"/>
        <v>#VALUE!</v>
      </c>
      <c r="AAF45" s="24" t="e">
        <f t="shared" si="302"/>
        <v>#VALUE!</v>
      </c>
      <c r="AAG45">
        <v>-2.3346883072030999E-5</v>
      </c>
      <c r="AAH45" t="e">
        <f>bvarM4*bvarM6</f>
        <v>#VALUE!</v>
      </c>
      <c r="AAI45" t="e">
        <f>cvarM4*cvarM6</f>
        <v>#VALUE!</v>
      </c>
      <c r="AAJ45" t="e">
        <f>mvarM4*mvarM6</f>
        <v>#VALUE!</v>
      </c>
      <c r="AAK45" s="24" t="e">
        <f t="shared" si="303"/>
        <v>#VALUE!</v>
      </c>
      <c r="AAL45" s="24" t="e">
        <f t="shared" si="304"/>
        <v>#VALUE!</v>
      </c>
      <c r="AAM45" s="24" t="e">
        <f t="shared" si="305"/>
        <v>#VALUE!</v>
      </c>
      <c r="AAN45">
        <v>3.8212866170716003E-9</v>
      </c>
      <c r="AAO45" t="e">
        <f>bvarM5^2</f>
        <v>#VALUE!</v>
      </c>
      <c r="AAP45" t="e">
        <f>cvarM5^2</f>
        <v>#VALUE!</v>
      </c>
      <c r="AAQ45" t="e">
        <f>mvarM5^2</f>
        <v>#VALUE!</v>
      </c>
      <c r="AAR45" s="24" t="e">
        <f t="shared" si="306"/>
        <v>#VALUE!</v>
      </c>
      <c r="AAS45" s="24" t="e">
        <f t="shared" si="307"/>
        <v>#VALUE!</v>
      </c>
      <c r="AAT45" s="24" t="e">
        <f t="shared" si="308"/>
        <v>#VALUE!</v>
      </c>
      <c r="AAU45">
        <v>1.2263134845527E-6</v>
      </c>
      <c r="AAV45" t="e">
        <f>bvarM3^3</f>
        <v>#VALUE!</v>
      </c>
      <c r="AAW45" t="e">
        <f>cvarM3^3</f>
        <v>#VALUE!</v>
      </c>
      <c r="AAX45" t="e">
        <f>mvarM3^3</f>
        <v>#VALUE!</v>
      </c>
      <c r="AAY45" s="24" t="e">
        <f t="shared" si="309"/>
        <v>#VALUE!</v>
      </c>
      <c r="AAZ45" s="24" t="e">
        <f t="shared" si="310"/>
        <v>#VALUE!</v>
      </c>
      <c r="ABA45" s="24" t="e">
        <f t="shared" si="311"/>
        <v>#VALUE!</v>
      </c>
      <c r="ABB45">
        <v>1.0549541133493E-4</v>
      </c>
      <c r="ABC45" t="e">
        <f>bvarM5^2</f>
        <v>#VALUE!</v>
      </c>
      <c r="ABD45" t="e">
        <f>cvarM5^2</f>
        <v>#VALUE!</v>
      </c>
      <c r="ABE45" t="e">
        <f>mvarM5^2</f>
        <v>#VALUE!</v>
      </c>
      <c r="ABF45" s="24" t="e">
        <f t="shared" si="312"/>
        <v>#VALUE!</v>
      </c>
      <c r="ABG45" s="24" t="e">
        <f t="shared" si="313"/>
        <v>#VALUE!</v>
      </c>
      <c r="ABH45" s="24" t="e">
        <f t="shared" si="314"/>
        <v>#VALUE!</v>
      </c>
      <c r="ABI45"/>
      <c r="ABJ45"/>
      <c r="ABK45"/>
      <c r="ABL45"/>
      <c r="ABM45" s="24">
        <f t="shared" si="315"/>
        <v>0</v>
      </c>
      <c r="ABN45" s="24">
        <f t="shared" si="316"/>
        <v>0</v>
      </c>
      <c r="ABO45" s="24">
        <f t="shared" si="317"/>
        <v>0</v>
      </c>
      <c r="ABP45">
        <v>2.9283189761796001E-4</v>
      </c>
      <c r="ABQ45" t="e">
        <f>bvarM7^2</f>
        <v>#VALUE!</v>
      </c>
      <c r="ABR45" t="e">
        <f>cvarM7^2</f>
        <v>#VALUE!</v>
      </c>
      <c r="ABS45" t="e">
        <f>mvarM7^2</f>
        <v>#VALUE!</v>
      </c>
      <c r="ABT45" s="24" t="e">
        <f t="shared" si="318"/>
        <v>#VALUE!</v>
      </c>
      <c r="ABU45" s="24" t="e">
        <f t="shared" si="319"/>
        <v>#VALUE!</v>
      </c>
      <c r="ABV45" s="24" t="e">
        <f t="shared" si="320"/>
        <v>#VALUE!</v>
      </c>
      <c r="ABW45">
        <v>-3.7439383181595E-5</v>
      </c>
      <c r="ABX45" t="e">
        <f>bvarM3*bvarM7</f>
        <v>#VALUE!</v>
      </c>
      <c r="ABY45" t="e">
        <f>cvarM3*cvarM7</f>
        <v>#VALUE!</v>
      </c>
      <c r="ABZ45" t="e">
        <f>mvarM3*mvarM7</f>
        <v>#VALUE!</v>
      </c>
      <c r="ACA45" s="24" t="e">
        <f t="shared" si="321"/>
        <v>#VALUE!</v>
      </c>
      <c r="ACB45" s="24" t="e">
        <f t="shared" si="322"/>
        <v>#VALUE!</v>
      </c>
      <c r="ACC45" s="24" t="e">
        <f t="shared" si="323"/>
        <v>#VALUE!</v>
      </c>
      <c r="ACD45">
        <v>-6.9096887602481997E-7</v>
      </c>
      <c r="ACE45" t="e">
        <f>bvarM7^2</f>
        <v>#VALUE!</v>
      </c>
      <c r="ACF45" t="e">
        <f>cvarM7^2</f>
        <v>#VALUE!</v>
      </c>
      <c r="ACG45" t="e">
        <f>mvarM7^2</f>
        <v>#VALUE!</v>
      </c>
      <c r="ACH45" s="24" t="e">
        <f t="shared" si="324"/>
        <v>#VALUE!</v>
      </c>
      <c r="ACI45" s="24" t="e">
        <f t="shared" si="325"/>
        <v>#VALUE!</v>
      </c>
      <c r="ACJ45" s="24" t="e">
        <f t="shared" si="326"/>
        <v>#VALUE!</v>
      </c>
      <c r="ACK45">
        <v>1.6931242572421E-5</v>
      </c>
      <c r="ACL45" t="e">
        <f>bvarM6^3</f>
        <v>#VALUE!</v>
      </c>
      <c r="ACM45" t="e">
        <f>cvarM6^3</f>
        <v>#VALUE!</v>
      </c>
      <c r="ACN45" t="e">
        <f>mvarM6^3</f>
        <v>#VALUE!</v>
      </c>
      <c r="ACO45" s="24" t="e">
        <f t="shared" si="327"/>
        <v>#VALUE!</v>
      </c>
      <c r="ACP45" s="24" t="e">
        <f t="shared" si="328"/>
        <v>#VALUE!</v>
      </c>
      <c r="ACQ45" s="24" t="e">
        <f t="shared" si="329"/>
        <v>#VALUE!</v>
      </c>
      <c r="ACR45"/>
      <c r="ACS45"/>
      <c r="ACT45"/>
      <c r="ACU45"/>
      <c r="ACV45" s="24">
        <f t="shared" si="330"/>
        <v>0</v>
      </c>
      <c r="ACW45" s="24">
        <f t="shared" si="331"/>
        <v>0</v>
      </c>
      <c r="ACX45" s="24">
        <f t="shared" si="332"/>
        <v>0</v>
      </c>
      <c r="ACY45"/>
      <c r="ACZ45"/>
      <c r="ADA45"/>
      <c r="ADB45"/>
      <c r="ADC45" s="24">
        <f t="shared" si="333"/>
        <v>0</v>
      </c>
      <c r="ADD45" s="24">
        <f t="shared" si="334"/>
        <v>0</v>
      </c>
      <c r="ADE45" s="24">
        <f t="shared" si="335"/>
        <v>0</v>
      </c>
      <c r="ADF45">
        <v>-2.6738712565509002E-12</v>
      </c>
      <c r="ADG45" t="e">
        <f>bvarHC1^3</f>
        <v>#VALUE!</v>
      </c>
      <c r="ADH45" t="e">
        <f>cvarHC1^3</f>
        <v>#VALUE!</v>
      </c>
      <c r="ADI45" t="e">
        <f>mvarHC1^3</f>
        <v>#VALUE!</v>
      </c>
      <c r="ADJ45" s="24" t="e">
        <f t="shared" si="336"/>
        <v>#VALUE!</v>
      </c>
      <c r="ADK45" s="24" t="e">
        <f t="shared" si="337"/>
        <v>#VALUE!</v>
      </c>
      <c r="ADL45" s="24" t="e">
        <f t="shared" si="338"/>
        <v>#VALUE!</v>
      </c>
      <c r="ADM45">
        <v>-90566972.614668995</v>
      </c>
      <c r="ADN45" t="e">
        <f>bvarM1^3</f>
        <v>#VALUE!</v>
      </c>
      <c r="ADO45" t="e">
        <f>cvarM1^3</f>
        <v>#VALUE!</v>
      </c>
      <c r="ADP45" t="e">
        <f>mvarM1^3</f>
        <v>#VALUE!</v>
      </c>
      <c r="ADQ45" s="24" t="e">
        <f t="shared" si="339"/>
        <v>#VALUE!</v>
      </c>
      <c r="ADR45" s="24" t="e">
        <f t="shared" si="340"/>
        <v>#VALUE!</v>
      </c>
      <c r="ADS45" s="24" t="e">
        <f t="shared" si="341"/>
        <v>#VALUE!</v>
      </c>
      <c r="ADT45">
        <v>4.4364405015039003E-8</v>
      </c>
      <c r="ADU45" t="e">
        <f>bvarM7^3</f>
        <v>#VALUE!</v>
      </c>
      <c r="ADV45" t="e">
        <f>cvarM7^3</f>
        <v>#VALUE!</v>
      </c>
      <c r="ADW45" t="e">
        <f>mvarM7^3</f>
        <v>#VALUE!</v>
      </c>
      <c r="ADX45" s="24" t="e">
        <f t="shared" si="342"/>
        <v>#VALUE!</v>
      </c>
      <c r="ADY45" s="24" t="e">
        <f t="shared" si="343"/>
        <v>#VALUE!</v>
      </c>
      <c r="ADZ45" s="24" t="e">
        <f t="shared" si="344"/>
        <v>#VALUE!</v>
      </c>
      <c r="AEA45">
        <v>5.1127994823192004E-7</v>
      </c>
      <c r="AEB45" t="e">
        <f>bvarM4^3</f>
        <v>#VALUE!</v>
      </c>
      <c r="AEC45" t="e">
        <f>cvarM4^3</f>
        <v>#VALUE!</v>
      </c>
      <c r="AED45" t="e">
        <f>mvarM4^3</f>
        <v>#VALUE!</v>
      </c>
      <c r="AEE45" s="24" t="e">
        <f t="shared" si="345"/>
        <v>#VALUE!</v>
      </c>
      <c r="AEF45" s="24" t="e">
        <f t="shared" si="346"/>
        <v>#VALUE!</v>
      </c>
      <c r="AEG45" s="24" t="e">
        <f t="shared" si="347"/>
        <v>#VALUE!</v>
      </c>
      <c r="AEH45"/>
      <c r="AEI45"/>
      <c r="AEJ45"/>
      <c r="AEK45"/>
      <c r="AEL45" s="24">
        <f t="shared" si="348"/>
        <v>0</v>
      </c>
      <c r="AEM45" s="24">
        <f t="shared" si="349"/>
        <v>0</v>
      </c>
      <c r="AEN45" s="24">
        <f t="shared" si="350"/>
        <v>0</v>
      </c>
      <c r="AEO45"/>
      <c r="AEP45"/>
      <c r="AEQ45"/>
      <c r="AER45"/>
      <c r="AES45" s="24">
        <f t="shared" si="351"/>
        <v>0</v>
      </c>
      <c r="AET45" s="24">
        <f t="shared" si="352"/>
        <v>0</v>
      </c>
      <c r="AEU45" s="24">
        <f t="shared" si="353"/>
        <v>0</v>
      </c>
      <c r="AEV45"/>
      <c r="AEW45"/>
      <c r="AEX45"/>
      <c r="AEY45"/>
      <c r="AEZ45" s="24">
        <f t="shared" si="354"/>
        <v>0</v>
      </c>
      <c r="AFA45" s="24">
        <f t="shared" si="355"/>
        <v>0</v>
      </c>
      <c r="AFB45" s="24">
        <f t="shared" si="356"/>
        <v>0</v>
      </c>
      <c r="AFC45">
        <v>-7.4676069694771995E-5</v>
      </c>
      <c r="AFD45" t="e">
        <f>bvarM6^3</f>
        <v>#VALUE!</v>
      </c>
      <c r="AFE45" t="e">
        <f>cvarM6^3</f>
        <v>#VALUE!</v>
      </c>
      <c r="AFF45" t="e">
        <f>mvarM6^3</f>
        <v>#VALUE!</v>
      </c>
      <c r="AFG45" s="24" t="e">
        <f t="shared" si="357"/>
        <v>#VALUE!</v>
      </c>
      <c r="AFH45" s="24" t="e">
        <f t="shared" si="358"/>
        <v>#VALUE!</v>
      </c>
      <c r="AFI45" s="24" t="e">
        <f t="shared" si="359"/>
        <v>#VALUE!</v>
      </c>
      <c r="AFJ45"/>
      <c r="AFK45"/>
      <c r="AFL45"/>
      <c r="AFM45"/>
      <c r="AFN45" s="24">
        <f t="shared" si="360"/>
        <v>0</v>
      </c>
      <c r="AFO45" s="24">
        <f t="shared" si="361"/>
        <v>0</v>
      </c>
      <c r="AFP45" s="24">
        <f t="shared" si="362"/>
        <v>0</v>
      </c>
      <c r="AFQ45">
        <v>1.5598477586966999E-5</v>
      </c>
      <c r="AFR45" t="e">
        <f>bvarHC2^3</f>
        <v>#VALUE!</v>
      </c>
      <c r="AFS45" t="e">
        <f>cvarHC2^3</f>
        <v>#VALUE!</v>
      </c>
      <c r="AFT45" t="e">
        <f>mvarHC2^3</f>
        <v>#VALUE!</v>
      </c>
      <c r="AFU45" s="24" t="e">
        <f t="shared" si="363"/>
        <v>#VALUE!</v>
      </c>
      <c r="AFV45" s="24" t="e">
        <f t="shared" si="364"/>
        <v>#VALUE!</v>
      </c>
      <c r="AFW45" s="24" t="e">
        <f t="shared" si="365"/>
        <v>#VALUE!</v>
      </c>
      <c r="AGB45" s="24">
        <f t="shared" si="366"/>
        <v>0</v>
      </c>
      <c r="AGC45" s="24">
        <f t="shared" si="367"/>
        <v>0</v>
      </c>
      <c r="AGD45" s="24">
        <f t="shared" si="368"/>
        <v>0</v>
      </c>
      <c r="AGE45"/>
      <c r="AGF45"/>
      <c r="AGG45"/>
      <c r="AGH45"/>
      <c r="AGI45" s="24">
        <f t="shared" si="369"/>
        <v>0</v>
      </c>
      <c r="AGJ45" s="24">
        <f t="shared" si="370"/>
        <v>0</v>
      </c>
      <c r="AGK45" s="24">
        <f t="shared" si="371"/>
        <v>0</v>
      </c>
      <c r="AGL45"/>
      <c r="AGM45"/>
      <c r="AGN45"/>
      <c r="AGO45"/>
      <c r="AGP45" s="24">
        <f t="shared" si="372"/>
        <v>0</v>
      </c>
      <c r="AGQ45" s="24">
        <f t="shared" si="373"/>
        <v>0</v>
      </c>
      <c r="AGR45" s="24">
        <f t="shared" si="374"/>
        <v>0</v>
      </c>
      <c r="AGS45">
        <v>-2.9117765618479001E-6</v>
      </c>
      <c r="AGT45" t="e">
        <f>bvarM9^3</f>
        <v>#VALUE!</v>
      </c>
      <c r="AGU45" t="e">
        <f>cvarM9^3</f>
        <v>#VALUE!</v>
      </c>
      <c r="AGV45" t="e">
        <f>mvarM9^3</f>
        <v>#VALUE!</v>
      </c>
      <c r="AGW45" s="24" t="e">
        <f t="shared" si="375"/>
        <v>#VALUE!</v>
      </c>
      <c r="AGX45" s="24" t="e">
        <f t="shared" si="376"/>
        <v>#VALUE!</v>
      </c>
      <c r="AGY45" s="24" t="e">
        <f t="shared" si="377"/>
        <v>#VALUE!</v>
      </c>
      <c r="AGZ45"/>
      <c r="AHA45"/>
      <c r="AHB45"/>
      <c r="AHC45"/>
      <c r="AHD45" s="24">
        <f t="shared" si="378"/>
        <v>0</v>
      </c>
      <c r="AHE45" s="24">
        <f t="shared" si="379"/>
        <v>0</v>
      </c>
      <c r="AHF45" s="24">
        <f t="shared" si="380"/>
        <v>0</v>
      </c>
      <c r="AHG45">
        <v>1.8956710139604001E-5</v>
      </c>
      <c r="AHH45" t="e">
        <f>bvarHC2^3</f>
        <v>#VALUE!</v>
      </c>
      <c r="AHI45" t="e">
        <f>cvarHC2^3</f>
        <v>#VALUE!</v>
      </c>
      <c r="AHJ45" t="e">
        <f>mvarHC2^3</f>
        <v>#VALUE!</v>
      </c>
      <c r="AHK45" s="24" t="e">
        <f t="shared" si="381"/>
        <v>#VALUE!</v>
      </c>
      <c r="AHL45" s="24" t="e">
        <f t="shared" si="382"/>
        <v>#VALUE!</v>
      </c>
      <c r="AHM45" s="24" t="e">
        <f t="shared" si="383"/>
        <v>#VALUE!</v>
      </c>
      <c r="AHN45"/>
      <c r="AHO45"/>
      <c r="AHP45"/>
      <c r="AHQ45"/>
      <c r="AHR45" s="24">
        <f t="shared" si="384"/>
        <v>0</v>
      </c>
      <c r="AHS45" s="24">
        <f t="shared" si="385"/>
        <v>0</v>
      </c>
      <c r="AHT45" s="24">
        <f t="shared" si="386"/>
        <v>0</v>
      </c>
      <c r="AHU45"/>
      <c r="AHV45"/>
      <c r="AHW45"/>
      <c r="AHX45"/>
      <c r="AHY45" s="24">
        <f t="shared" si="387"/>
        <v>0</v>
      </c>
      <c r="AHZ45" s="24">
        <f t="shared" si="388"/>
        <v>0</v>
      </c>
      <c r="AIA45" s="24">
        <f t="shared" si="389"/>
        <v>0</v>
      </c>
      <c r="AIB45"/>
      <c r="AIC45"/>
      <c r="AID45"/>
      <c r="AIE45"/>
      <c r="AIF45" s="24">
        <f t="shared" si="390"/>
        <v>0</v>
      </c>
      <c r="AIG45" s="24">
        <f t="shared" si="391"/>
        <v>0</v>
      </c>
      <c r="AIH45" s="24">
        <f t="shared" si="392"/>
        <v>0</v>
      </c>
      <c r="AII45">
        <v>-6.6775955121491998E-5</v>
      </c>
      <c r="AIJ45" t="e">
        <f>bvarM6^3</f>
        <v>#VALUE!</v>
      </c>
      <c r="AIK45" t="e">
        <f>cvarM6^3</f>
        <v>#VALUE!</v>
      </c>
      <c r="AIL45" t="e">
        <f>mvarM6^3</f>
        <v>#VALUE!</v>
      </c>
      <c r="AIM45" s="24" t="e">
        <f t="shared" si="393"/>
        <v>#VALUE!</v>
      </c>
      <c r="AIN45" s="24" t="e">
        <f t="shared" si="394"/>
        <v>#VALUE!</v>
      </c>
      <c r="AIO45" s="24" t="e">
        <f t="shared" si="395"/>
        <v>#VALUE!</v>
      </c>
      <c r="AIP45"/>
      <c r="AIQ45"/>
      <c r="AIR45"/>
      <c r="AIS45"/>
      <c r="AIT45" s="24">
        <f t="shared" si="396"/>
        <v>0</v>
      </c>
      <c r="AIU45" s="24">
        <f t="shared" si="397"/>
        <v>0</v>
      </c>
      <c r="AIV45" s="24">
        <f t="shared" si="398"/>
        <v>0</v>
      </c>
      <c r="AIW45">
        <v>-4.6918428668981999E-11</v>
      </c>
      <c r="AIX45" t="e">
        <f>bvarHC1^3</f>
        <v>#VALUE!</v>
      </c>
      <c r="AIY45" t="e">
        <f>cvarHC1^3</f>
        <v>#VALUE!</v>
      </c>
      <c r="AIZ45" t="e">
        <f>mvarHC1^3</f>
        <v>#VALUE!</v>
      </c>
      <c r="AJA45" s="24" t="e">
        <f t="shared" si="399"/>
        <v>#VALUE!</v>
      </c>
      <c r="AJB45" s="24" t="e">
        <f t="shared" si="400"/>
        <v>#VALUE!</v>
      </c>
      <c r="AJC45" s="24" t="e">
        <f t="shared" si="401"/>
        <v>#VALUE!</v>
      </c>
      <c r="AJD45"/>
      <c r="AJE45"/>
      <c r="AJF45"/>
      <c r="AJG45"/>
      <c r="AJH45" s="24">
        <f t="shared" si="402"/>
        <v>0</v>
      </c>
      <c r="AJI45" s="24">
        <f t="shared" si="403"/>
        <v>0</v>
      </c>
      <c r="AJJ45" s="24">
        <f t="shared" si="404"/>
        <v>0</v>
      </c>
      <c r="AJK45"/>
      <c r="AJL45"/>
      <c r="AJM45"/>
      <c r="AJN45"/>
      <c r="AJO45" s="24">
        <f t="shared" si="405"/>
        <v>0</v>
      </c>
      <c r="AJP45" s="24">
        <f t="shared" si="406"/>
        <v>0</v>
      </c>
      <c r="AJQ45" s="24">
        <f t="shared" si="407"/>
        <v>0</v>
      </c>
      <c r="AJR45">
        <v>9.2895047899925004E-8</v>
      </c>
      <c r="AJS45" t="e">
        <f>bvarM4^3</f>
        <v>#VALUE!</v>
      </c>
      <c r="AJT45" t="e">
        <f>cvarM4^3</f>
        <v>#VALUE!</v>
      </c>
      <c r="AJU45" t="e">
        <f>mvarM4^3</f>
        <v>#VALUE!</v>
      </c>
      <c r="AJV45" s="24" t="e">
        <f t="shared" si="408"/>
        <v>#VALUE!</v>
      </c>
      <c r="AJW45" s="24" t="e">
        <f t="shared" si="409"/>
        <v>#VALUE!</v>
      </c>
      <c r="AJX45" s="24" t="e">
        <f t="shared" si="410"/>
        <v>#VALUE!</v>
      </c>
      <c r="AJY45">
        <v>-8.3199090312745998E-5</v>
      </c>
      <c r="AJZ45" t="e">
        <f>bvarM6^3</f>
        <v>#VALUE!</v>
      </c>
      <c r="AKA45" t="e">
        <f>cvarM6^3</f>
        <v>#VALUE!</v>
      </c>
      <c r="AKB45" t="e">
        <f>mvarM6^3</f>
        <v>#VALUE!</v>
      </c>
      <c r="AKC45" s="24" t="e">
        <f t="shared" si="411"/>
        <v>#VALUE!</v>
      </c>
      <c r="AKD45" s="24" t="e">
        <f t="shared" si="412"/>
        <v>#VALUE!</v>
      </c>
      <c r="AKE45" s="24" t="e">
        <f t="shared" si="413"/>
        <v>#VALUE!</v>
      </c>
      <c r="AKF45">
        <v>3.4989159937724001E-9</v>
      </c>
      <c r="AKG45" t="e">
        <f>bvarHC2^3</f>
        <v>#VALUE!</v>
      </c>
      <c r="AKH45" t="e">
        <f>cvarHC2^3</f>
        <v>#VALUE!</v>
      </c>
      <c r="AKI45" t="e">
        <f>mvarHC2^3</f>
        <v>#VALUE!</v>
      </c>
      <c r="AKJ45" s="24" t="e">
        <f t="shared" si="414"/>
        <v>#VALUE!</v>
      </c>
      <c r="AKK45" s="24" t="e">
        <f t="shared" si="415"/>
        <v>#VALUE!</v>
      </c>
      <c r="AKL45" s="24" t="e">
        <f t="shared" si="416"/>
        <v>#VALUE!</v>
      </c>
      <c r="AKM45">
        <v>4.1178265972835998E-6</v>
      </c>
      <c r="AKN45" t="e">
        <f>bvarM6^3</f>
        <v>#VALUE!</v>
      </c>
      <c r="AKO45" t="e">
        <f>cvarM6^3</f>
        <v>#VALUE!</v>
      </c>
      <c r="AKP45" t="e">
        <f>mvarM6^3</f>
        <v>#VALUE!</v>
      </c>
      <c r="AKQ45" s="24" t="e">
        <f t="shared" si="417"/>
        <v>#VALUE!</v>
      </c>
      <c r="AKR45" s="24" t="e">
        <f t="shared" si="418"/>
        <v>#VALUE!</v>
      </c>
      <c r="AKS45" s="24" t="e">
        <f t="shared" si="419"/>
        <v>#VALUE!</v>
      </c>
      <c r="AKT45"/>
      <c r="AKU45"/>
      <c r="AKV45"/>
      <c r="AKW45"/>
      <c r="AKX45" s="24">
        <f t="shared" si="420"/>
        <v>0</v>
      </c>
      <c r="AKY45" s="24">
        <f t="shared" si="421"/>
        <v>0</v>
      </c>
      <c r="AKZ45" s="24">
        <f t="shared" si="422"/>
        <v>0</v>
      </c>
      <c r="ALA45"/>
      <c r="ALB45"/>
      <c r="ALC45"/>
      <c r="ALD45"/>
      <c r="ALE45" s="24">
        <f t="shared" si="423"/>
        <v>0</v>
      </c>
      <c r="ALF45" s="24">
        <f t="shared" si="424"/>
        <v>0</v>
      </c>
      <c r="ALG45" s="24">
        <f t="shared" si="425"/>
        <v>0</v>
      </c>
      <c r="ALH45"/>
      <c r="ALI45"/>
      <c r="ALJ45"/>
      <c r="ALK45"/>
      <c r="ALL45" s="24">
        <f t="shared" si="426"/>
        <v>0</v>
      </c>
      <c r="ALM45" s="24">
        <f t="shared" si="427"/>
        <v>0</v>
      </c>
      <c r="ALN45" s="24">
        <f t="shared" si="428"/>
        <v>0</v>
      </c>
      <c r="ALO45"/>
      <c r="ALP45"/>
      <c r="ALQ45"/>
      <c r="ALR45"/>
      <c r="ALS45" s="24">
        <f t="shared" si="429"/>
        <v>0</v>
      </c>
      <c r="ALT45" s="24">
        <f t="shared" si="430"/>
        <v>0</v>
      </c>
      <c r="ALU45" s="24">
        <f t="shared" si="431"/>
        <v>0</v>
      </c>
      <c r="ALV45">
        <v>6.9866187398174997E-8</v>
      </c>
      <c r="ALW45" t="e">
        <f>bvarM7^3</f>
        <v>#VALUE!</v>
      </c>
      <c r="ALX45" t="e">
        <f>cvarM7^3</f>
        <v>#VALUE!</v>
      </c>
      <c r="ALY45" t="e">
        <f>mvarM7^3</f>
        <v>#VALUE!</v>
      </c>
      <c r="ALZ45" s="24" t="e">
        <f t="shared" si="432"/>
        <v>#VALUE!</v>
      </c>
      <c r="AMA45" s="24" t="e">
        <f t="shared" si="433"/>
        <v>#VALUE!</v>
      </c>
      <c r="AMB45" s="24" t="e">
        <f t="shared" si="434"/>
        <v>#VALUE!</v>
      </c>
      <c r="AMC45">
        <v>-1.4664684498241E-5</v>
      </c>
      <c r="AMD45" t="e">
        <f>bvarM4^3</f>
        <v>#VALUE!</v>
      </c>
      <c r="AME45" t="e">
        <f>cvarM4^3</f>
        <v>#VALUE!</v>
      </c>
      <c r="AMF45" t="e">
        <f>mvarM4^3</f>
        <v>#VALUE!</v>
      </c>
      <c r="AMG45" s="24" t="e">
        <f t="shared" si="435"/>
        <v>#VALUE!</v>
      </c>
      <c r="AMH45" s="24" t="e">
        <f t="shared" si="436"/>
        <v>#VALUE!</v>
      </c>
      <c r="AMI45" s="24" t="e">
        <f t="shared" si="437"/>
        <v>#VALUE!</v>
      </c>
      <c r="AMJ45">
        <v>-4.5070684338394001E-6</v>
      </c>
      <c r="AMK45" t="e">
        <f>bvarM4^3</f>
        <v>#VALUE!</v>
      </c>
      <c r="AML45" t="e">
        <f>cvarM4^3</f>
        <v>#VALUE!</v>
      </c>
      <c r="AMM45" t="e">
        <f>mvarM4^3</f>
        <v>#VALUE!</v>
      </c>
      <c r="AMN45" s="24" t="e">
        <f t="shared" si="438"/>
        <v>#VALUE!</v>
      </c>
      <c r="AMO45" s="24" t="e">
        <f t="shared" si="439"/>
        <v>#VALUE!</v>
      </c>
      <c r="AMP45" s="24" t="e">
        <f t="shared" si="440"/>
        <v>#VALUE!</v>
      </c>
      <c r="AMU45" s="24">
        <f t="shared" si="441"/>
        <v>0</v>
      </c>
      <c r="AMV45" s="24">
        <f t="shared" si="442"/>
        <v>0</v>
      </c>
      <c r="AMW45" s="24">
        <f t="shared" si="443"/>
        <v>0</v>
      </c>
      <c r="AMX45">
        <v>-1.6064614267842E-5</v>
      </c>
      <c r="AMY45" t="e">
        <f>bvarM4*bvarM6</f>
        <v>#VALUE!</v>
      </c>
      <c r="AMZ45" t="e">
        <f>cvarM4*cvarM6</f>
        <v>#VALUE!</v>
      </c>
      <c r="ANA45" t="e">
        <f>mvarM4*mvarM6</f>
        <v>#VALUE!</v>
      </c>
      <c r="ANB45" s="24" t="e">
        <f t="shared" si="444"/>
        <v>#VALUE!</v>
      </c>
      <c r="ANC45" s="24" t="e">
        <f t="shared" si="445"/>
        <v>#VALUE!</v>
      </c>
      <c r="AND45" s="24" t="e">
        <f t="shared" si="446"/>
        <v>#VALUE!</v>
      </c>
      <c r="ANE45">
        <v>-4.8426464461768003E-5</v>
      </c>
      <c r="ANF45" t="e">
        <f>bvarM4*bvarM7</f>
        <v>#VALUE!</v>
      </c>
      <c r="ANG45" t="e">
        <f>cvarM4*cvarM7</f>
        <v>#VALUE!</v>
      </c>
      <c r="ANH45" t="e">
        <f>mvarM4*mvarM7</f>
        <v>#VALUE!</v>
      </c>
      <c r="ANI45" s="24" t="e">
        <f t="shared" si="447"/>
        <v>#VALUE!</v>
      </c>
      <c r="ANJ45" s="24" t="e">
        <f t="shared" si="448"/>
        <v>#VALUE!</v>
      </c>
      <c r="ANK45" s="24" t="e">
        <f t="shared" si="449"/>
        <v>#VALUE!</v>
      </c>
      <c r="ANL45">
        <v>1.4095230259921E-5</v>
      </c>
      <c r="ANM45" t="e">
        <f>bvarM4^2</f>
        <v>#VALUE!</v>
      </c>
      <c r="ANN45" t="e">
        <f>cvarM4^2</f>
        <v>#VALUE!</v>
      </c>
      <c r="ANO45" t="e">
        <f>mvarM4^2</f>
        <v>#VALUE!</v>
      </c>
      <c r="ANP45" s="24" t="e">
        <f t="shared" si="450"/>
        <v>#VALUE!</v>
      </c>
      <c r="ANQ45" s="24" t="e">
        <f t="shared" si="451"/>
        <v>#VALUE!</v>
      </c>
      <c r="ANR45" s="24" t="e">
        <f t="shared" si="452"/>
        <v>#VALUE!</v>
      </c>
      <c r="ANS45"/>
      <c r="ANT45"/>
      <c r="ANU45"/>
      <c r="ANV45"/>
      <c r="ANW45" s="24">
        <f t="shared" si="453"/>
        <v>0</v>
      </c>
      <c r="ANX45" s="24">
        <f t="shared" si="454"/>
        <v>0</v>
      </c>
      <c r="ANY45" s="24">
        <f t="shared" si="455"/>
        <v>0</v>
      </c>
      <c r="ANZ45">
        <v>4.5685224224253001E-4</v>
      </c>
      <c r="AOA45" t="e">
        <f>bvarM4^2</f>
        <v>#VALUE!</v>
      </c>
      <c r="AOB45" t="e">
        <f>cvarM4^2</f>
        <v>#VALUE!</v>
      </c>
      <c r="AOC45" t="e">
        <f>mvarM4^2</f>
        <v>#VALUE!</v>
      </c>
      <c r="AOD45" s="24" t="e">
        <f t="shared" si="456"/>
        <v>#VALUE!</v>
      </c>
      <c r="AOE45" s="24" t="e">
        <f t="shared" si="457"/>
        <v>#VALUE!</v>
      </c>
      <c r="AOF45" s="24" t="e">
        <f t="shared" si="458"/>
        <v>#VALUE!</v>
      </c>
      <c r="AOG45">
        <v>2.6401665530664001E-4</v>
      </c>
      <c r="AOH45" t="e">
        <f>bvarM2^2</f>
        <v>#VALUE!</v>
      </c>
      <c r="AOI45" t="e">
        <f>cvarM2^2</f>
        <v>#VALUE!</v>
      </c>
      <c r="AOJ45" t="e">
        <f>mvarM2^2</f>
        <v>#VALUE!</v>
      </c>
      <c r="AOK45" s="24" t="e">
        <f t="shared" si="459"/>
        <v>#VALUE!</v>
      </c>
      <c r="AOL45" s="24" t="e">
        <f t="shared" si="460"/>
        <v>#VALUE!</v>
      </c>
      <c r="AOM45" s="24" t="e">
        <f t="shared" si="461"/>
        <v>#VALUE!</v>
      </c>
      <c r="AON45">
        <v>3.1476772657972002E-5</v>
      </c>
      <c r="AOO45" t="e">
        <f>bvarHC2^2</f>
        <v>#VALUE!</v>
      </c>
      <c r="AOP45" t="e">
        <f>cvarHC2^2</f>
        <v>#VALUE!</v>
      </c>
      <c r="AOQ45" t="e">
        <f>mvarHC2^2</f>
        <v>#VALUE!</v>
      </c>
      <c r="AOR45" s="24" t="e">
        <f t="shared" si="462"/>
        <v>#VALUE!</v>
      </c>
      <c r="AOS45" s="24" t="e">
        <f t="shared" si="463"/>
        <v>#VALUE!</v>
      </c>
      <c r="AOT45" s="24" t="e">
        <f t="shared" si="464"/>
        <v>#VALUE!</v>
      </c>
      <c r="AOU45">
        <v>-1.1050643440215E-5</v>
      </c>
      <c r="AOV45" t="e">
        <f>bvarM4*bvarM6</f>
        <v>#VALUE!</v>
      </c>
      <c r="AOW45" t="e">
        <f>cvarM4*cvarM6</f>
        <v>#VALUE!</v>
      </c>
      <c r="AOX45" t="e">
        <f>mvarM4*mvarM6</f>
        <v>#VALUE!</v>
      </c>
      <c r="AOY45" s="24" t="e">
        <f t="shared" si="465"/>
        <v>#VALUE!</v>
      </c>
      <c r="AOZ45" s="24" t="e">
        <f t="shared" si="466"/>
        <v>#VALUE!</v>
      </c>
      <c r="APA45" s="24" t="e">
        <f t="shared" si="467"/>
        <v>#VALUE!</v>
      </c>
      <c r="APB45">
        <v>9.3110893197542002E-7</v>
      </c>
      <c r="APC45" t="e">
        <f>bvarM4^2</f>
        <v>#VALUE!</v>
      </c>
      <c r="APD45" t="e">
        <f>cvarM4^2</f>
        <v>#VALUE!</v>
      </c>
      <c r="APE45" t="e">
        <f>mvarM4^2</f>
        <v>#VALUE!</v>
      </c>
      <c r="APF45" s="24" t="e">
        <f t="shared" si="468"/>
        <v>#VALUE!</v>
      </c>
      <c r="APG45" s="24" t="e">
        <f t="shared" si="469"/>
        <v>#VALUE!</v>
      </c>
      <c r="APH45" s="24" t="e">
        <f t="shared" si="470"/>
        <v>#VALUE!</v>
      </c>
      <c r="API45">
        <v>7.3579455727587006E-2</v>
      </c>
      <c r="APJ45" t="e">
        <f>bvarM8^2</f>
        <v>#VALUE!</v>
      </c>
      <c r="APK45" t="e">
        <f>cvarM8^2</f>
        <v>#VALUE!</v>
      </c>
      <c r="APL45" t="e">
        <f>mvarM8^2</f>
        <v>#VALUE!</v>
      </c>
      <c r="APM45" s="24" t="e">
        <f t="shared" si="471"/>
        <v>#VALUE!</v>
      </c>
      <c r="APN45" s="24" t="e">
        <f t="shared" si="472"/>
        <v>#VALUE!</v>
      </c>
      <c r="APO45" s="24" t="e">
        <f t="shared" si="473"/>
        <v>#VALUE!</v>
      </c>
      <c r="APP45">
        <v>-1.5526719225473001E-3</v>
      </c>
      <c r="APQ45" t="e">
        <f>bvarM7^2</f>
        <v>#VALUE!</v>
      </c>
      <c r="APR45" t="e">
        <f>cvarM7^2</f>
        <v>#VALUE!</v>
      </c>
      <c r="APS45" t="e">
        <f>mvarM7^2</f>
        <v>#VALUE!</v>
      </c>
      <c r="APT45" s="24" t="e">
        <f t="shared" si="474"/>
        <v>#VALUE!</v>
      </c>
      <c r="APU45" s="24" t="e">
        <f t="shared" si="475"/>
        <v>#VALUE!</v>
      </c>
      <c r="APV45" s="24" t="e">
        <f t="shared" si="476"/>
        <v>#VALUE!</v>
      </c>
      <c r="AQA45" s="24">
        <f t="shared" si="477"/>
        <v>0</v>
      </c>
      <c r="AQB45" s="24">
        <f t="shared" si="478"/>
        <v>0</v>
      </c>
      <c r="AQC45" s="24">
        <f t="shared" si="479"/>
        <v>0</v>
      </c>
      <c r="AQD45">
        <v>-2.1349717662549002E-5</v>
      </c>
      <c r="AQE45" t="e">
        <f>bvarM4^2</f>
        <v>#VALUE!</v>
      </c>
      <c r="AQF45" t="e">
        <f>cvarM4^2</f>
        <v>#VALUE!</v>
      </c>
      <c r="AQG45" t="e">
        <f>mvarM4^2</f>
        <v>#VALUE!</v>
      </c>
      <c r="AQH45" s="24" t="e">
        <f t="shared" si="480"/>
        <v>#VALUE!</v>
      </c>
      <c r="AQI45" s="24" t="e">
        <f t="shared" si="481"/>
        <v>#VALUE!</v>
      </c>
      <c r="AQJ45" s="24" t="e">
        <f t="shared" si="482"/>
        <v>#VALUE!</v>
      </c>
      <c r="AQK45">
        <v>-6.9178563416451996E-5</v>
      </c>
      <c r="AQL45" t="e">
        <f>bvarM6*bvarM7</f>
        <v>#VALUE!</v>
      </c>
      <c r="AQM45" t="e">
        <f>cvarM6*cvarM7</f>
        <v>#VALUE!</v>
      </c>
      <c r="AQN45" t="e">
        <f>mvarM6*mvarM7</f>
        <v>#VALUE!</v>
      </c>
      <c r="AQO45" s="24" t="e">
        <f t="shared" si="483"/>
        <v>#VALUE!</v>
      </c>
      <c r="AQP45" s="24" t="e">
        <f t="shared" si="484"/>
        <v>#VALUE!</v>
      </c>
      <c r="AQQ45" s="24" t="e">
        <f t="shared" si="485"/>
        <v>#VALUE!</v>
      </c>
      <c r="AQR45">
        <v>4.3350771312643001E-6</v>
      </c>
      <c r="AQS45" t="e">
        <f>bvarM6^2</f>
        <v>#VALUE!</v>
      </c>
      <c r="AQT45" t="e">
        <f>cvarM6^2</f>
        <v>#VALUE!</v>
      </c>
      <c r="AQU45" t="e">
        <f>mvarM6^2</f>
        <v>#VALUE!</v>
      </c>
      <c r="AQV45" s="24" t="e">
        <f t="shared" si="486"/>
        <v>#VALUE!</v>
      </c>
      <c r="AQW45" s="24" t="e">
        <f t="shared" si="487"/>
        <v>#VALUE!</v>
      </c>
      <c r="AQX45" s="24" t="e">
        <f t="shared" si="488"/>
        <v>#VALUE!</v>
      </c>
      <c r="AQY45"/>
      <c r="AQZ45"/>
      <c r="ARA45"/>
      <c r="ARB45"/>
      <c r="ARC45" s="24">
        <f t="shared" si="489"/>
        <v>0</v>
      </c>
      <c r="ARD45" s="24">
        <f t="shared" si="490"/>
        <v>0</v>
      </c>
      <c r="ARE45" s="24">
        <f t="shared" si="491"/>
        <v>0</v>
      </c>
      <c r="ARF45">
        <v>4.4205403026855E-5</v>
      </c>
      <c r="ARG45" t="e">
        <f>bvarHC2^3</f>
        <v>#VALUE!</v>
      </c>
      <c r="ARH45" t="e">
        <f>cvarHC2^3</f>
        <v>#VALUE!</v>
      </c>
      <c r="ARI45" t="e">
        <f>mvarHC2^3</f>
        <v>#VALUE!</v>
      </c>
      <c r="ARJ45" s="24" t="e">
        <f t="shared" si="492"/>
        <v>#VALUE!</v>
      </c>
      <c r="ARK45" s="24" t="e">
        <f t="shared" si="493"/>
        <v>#VALUE!</v>
      </c>
      <c r="ARL45" s="24" t="e">
        <f t="shared" si="494"/>
        <v>#VALUE!</v>
      </c>
      <c r="ARM45">
        <v>-1.4862899883005E-5</v>
      </c>
      <c r="ARN45" t="e">
        <f>bvarM2^3</f>
        <v>#VALUE!</v>
      </c>
      <c r="ARO45" t="e">
        <f>cvarM2^3</f>
        <v>#VALUE!</v>
      </c>
      <c r="ARP45" t="e">
        <f>mvarM2^3</f>
        <v>#VALUE!</v>
      </c>
      <c r="ARQ45" s="24" t="e">
        <f t="shared" si="495"/>
        <v>#VALUE!</v>
      </c>
      <c r="ARR45" s="24" t="e">
        <f t="shared" si="496"/>
        <v>#VALUE!</v>
      </c>
      <c r="ARS45" s="24" t="e">
        <f t="shared" si="497"/>
        <v>#VALUE!</v>
      </c>
      <c r="ART45">
        <v>-2.2194945730068E-4</v>
      </c>
      <c r="ARU45" t="e">
        <f>bvarM6^2</f>
        <v>#VALUE!</v>
      </c>
      <c r="ARV45" t="e">
        <f>cvarM6^2</f>
        <v>#VALUE!</v>
      </c>
      <c r="ARW45" t="e">
        <f>mvarM6^2</f>
        <v>#VALUE!</v>
      </c>
      <c r="ARX45" s="24" t="e">
        <f t="shared" si="498"/>
        <v>#VALUE!</v>
      </c>
      <c r="ARY45" s="24" t="e">
        <f t="shared" si="499"/>
        <v>#VALUE!</v>
      </c>
      <c r="ARZ45" s="24" t="e">
        <f t="shared" si="500"/>
        <v>#VALUE!</v>
      </c>
      <c r="ASA45">
        <v>4.0342323651896998E-5</v>
      </c>
      <c r="ASB45" t="e">
        <f>bvarM7*bvarM9</f>
        <v>#VALUE!</v>
      </c>
      <c r="ASC45" t="e">
        <f>cvarM7*cvarM9</f>
        <v>#VALUE!</v>
      </c>
      <c r="ASD45" t="e">
        <f>mvarM7*mvarM9</f>
        <v>#VALUE!</v>
      </c>
      <c r="ASE45" s="24" t="e">
        <f t="shared" si="501"/>
        <v>#VALUE!</v>
      </c>
      <c r="ASF45" s="24" t="e">
        <f t="shared" si="502"/>
        <v>#VALUE!</v>
      </c>
      <c r="ASG45" s="24" t="e">
        <f t="shared" si="503"/>
        <v>#VALUE!</v>
      </c>
      <c r="ASH45">
        <v>8.1499618292970998E-7</v>
      </c>
      <c r="ASI45" t="e">
        <f>bvarM4^2</f>
        <v>#VALUE!</v>
      </c>
      <c r="ASJ45" t="e">
        <f>cvarM4^2</f>
        <v>#VALUE!</v>
      </c>
      <c r="ASK45" t="e">
        <f>mvarM4^2</f>
        <v>#VALUE!</v>
      </c>
      <c r="ASL45" s="24" t="e">
        <f t="shared" si="504"/>
        <v>#VALUE!</v>
      </c>
      <c r="ASM45" s="24" t="e">
        <f t="shared" si="505"/>
        <v>#VALUE!</v>
      </c>
      <c r="ASN45" s="24" t="e">
        <f t="shared" si="506"/>
        <v>#VALUE!</v>
      </c>
      <c r="ASO45"/>
      <c r="ASP45"/>
      <c r="ASQ45"/>
      <c r="ASR45"/>
      <c r="ASS45" s="24">
        <f t="shared" si="507"/>
        <v>0</v>
      </c>
      <c r="AST45" s="24">
        <f t="shared" si="508"/>
        <v>0</v>
      </c>
      <c r="ASU45" s="24">
        <f t="shared" si="509"/>
        <v>0</v>
      </c>
      <c r="ASV45">
        <v>1.0145846874579001E-3</v>
      </c>
      <c r="ASW45" t="e">
        <f>bvarM6^2</f>
        <v>#VALUE!</v>
      </c>
      <c r="ASX45" t="e">
        <f>cvarM6^2</f>
        <v>#VALUE!</v>
      </c>
      <c r="ASY45" t="e">
        <f>mvarM6^2</f>
        <v>#VALUE!</v>
      </c>
      <c r="ASZ45" s="24" t="e">
        <f t="shared" si="510"/>
        <v>#VALUE!</v>
      </c>
      <c r="ATA45" s="24" t="e">
        <f t="shared" si="511"/>
        <v>#VALUE!</v>
      </c>
      <c r="ATB45" s="24" t="e">
        <f t="shared" si="512"/>
        <v>#VALUE!</v>
      </c>
      <c r="ATC45">
        <v>-3.5987286286147998E-3</v>
      </c>
      <c r="ATD45" t="e">
        <f>bvarM8^2</f>
        <v>#VALUE!</v>
      </c>
      <c r="ATE45" t="e">
        <f>cvarM8^2</f>
        <v>#VALUE!</v>
      </c>
      <c r="ATF45" t="e">
        <f>mvarM8^2</f>
        <v>#VALUE!</v>
      </c>
      <c r="ATG45" s="24" t="e">
        <f t="shared" si="513"/>
        <v>#VALUE!</v>
      </c>
      <c r="ATH45" s="24" t="e">
        <f t="shared" si="514"/>
        <v>#VALUE!</v>
      </c>
      <c r="ATI45" s="24" t="e">
        <f t="shared" si="515"/>
        <v>#VALUE!</v>
      </c>
      <c r="ATJ45">
        <v>-1.5307271753223E-2</v>
      </c>
      <c r="ATK45" t="e">
        <f>bvarM8^2</f>
        <v>#VALUE!</v>
      </c>
      <c r="ATL45" t="e">
        <f>cvarM8^2</f>
        <v>#VALUE!</v>
      </c>
      <c r="ATM45" t="e">
        <f>mvarM8^2</f>
        <v>#VALUE!</v>
      </c>
      <c r="ATN45" s="24" t="e">
        <f t="shared" si="516"/>
        <v>#VALUE!</v>
      </c>
      <c r="ATO45" s="24" t="e">
        <f t="shared" si="517"/>
        <v>#VALUE!</v>
      </c>
      <c r="ATP45" s="24" t="e">
        <f t="shared" si="518"/>
        <v>#VALUE!</v>
      </c>
      <c r="ATQ45">
        <v>-1.7509802231501001E-5</v>
      </c>
      <c r="ATR45" t="e">
        <f>bvarM4*bvarM6</f>
        <v>#VALUE!</v>
      </c>
      <c r="ATS45" t="e">
        <f>cvarM4*cvarM6</f>
        <v>#VALUE!</v>
      </c>
      <c r="ATT45" t="e">
        <f>mvarM4*mvarM6</f>
        <v>#VALUE!</v>
      </c>
      <c r="ATU45" s="24" t="e">
        <f t="shared" si="519"/>
        <v>#VALUE!</v>
      </c>
      <c r="ATV45" s="24" t="e">
        <f t="shared" si="520"/>
        <v>#VALUE!</v>
      </c>
      <c r="ATW45" s="24" t="e">
        <f t="shared" si="521"/>
        <v>#VALUE!</v>
      </c>
      <c r="ATX45">
        <v>3.4671191442512001E-10</v>
      </c>
      <c r="ATY45" t="e">
        <f>bvarHC1^2</f>
        <v>#VALUE!</v>
      </c>
      <c r="ATZ45" t="e">
        <f>cvarHC1^2</f>
        <v>#VALUE!</v>
      </c>
      <c r="AUA45" t="e">
        <f>mvarHC1^2</f>
        <v>#VALUE!</v>
      </c>
      <c r="AUB45" s="24" t="e">
        <f t="shared" si="522"/>
        <v>#VALUE!</v>
      </c>
      <c r="AUC45" s="24" t="e">
        <f t="shared" si="523"/>
        <v>#VALUE!</v>
      </c>
      <c r="AUD45" s="24" t="e">
        <f t="shared" si="524"/>
        <v>#VALUE!</v>
      </c>
      <c r="AUE45">
        <v>7.8179664557060997E-6</v>
      </c>
      <c r="AUF45" t="e">
        <f>bvarM2^3</f>
        <v>#VALUE!</v>
      </c>
      <c r="AUG45" t="e">
        <f>cvarM2^3</f>
        <v>#VALUE!</v>
      </c>
      <c r="AUH45" t="e">
        <f>mvarM2^3</f>
        <v>#VALUE!</v>
      </c>
      <c r="AUI45" s="24" t="e">
        <f t="shared" si="525"/>
        <v>#VALUE!</v>
      </c>
      <c r="AUJ45" s="24" t="e">
        <f t="shared" si="526"/>
        <v>#VALUE!</v>
      </c>
      <c r="AUK45" s="24" t="e">
        <f t="shared" si="527"/>
        <v>#VALUE!</v>
      </c>
      <c r="AUL45">
        <v>-2.8774639164315E-4</v>
      </c>
      <c r="AUM45" t="e">
        <f>bvarM8^2</f>
        <v>#VALUE!</v>
      </c>
      <c r="AUN45" t="e">
        <f>cvarM8^2</f>
        <v>#VALUE!</v>
      </c>
      <c r="AUO45" t="e">
        <f>mvarM8^2</f>
        <v>#VALUE!</v>
      </c>
      <c r="AUP45" s="24" t="e">
        <f t="shared" si="528"/>
        <v>#VALUE!</v>
      </c>
      <c r="AUQ45" s="24" t="e">
        <f t="shared" si="529"/>
        <v>#VALUE!</v>
      </c>
      <c r="AUR45" s="24" t="e">
        <f t="shared" si="530"/>
        <v>#VALUE!</v>
      </c>
      <c r="AUS45">
        <v>-2.6002289668593E-6</v>
      </c>
      <c r="AUT45" t="e">
        <f>bvarM6^3</f>
        <v>#VALUE!</v>
      </c>
      <c r="AUU45" t="e">
        <f>cvarM6^3</f>
        <v>#VALUE!</v>
      </c>
      <c r="AUV45" t="e">
        <f>mvarM6^3</f>
        <v>#VALUE!</v>
      </c>
      <c r="AUW45" s="24" t="e">
        <f t="shared" si="531"/>
        <v>#VALUE!</v>
      </c>
      <c r="AUX45" s="24" t="e">
        <f t="shared" si="532"/>
        <v>#VALUE!</v>
      </c>
      <c r="AUY45" s="24" t="e">
        <f t="shared" si="533"/>
        <v>#VALUE!</v>
      </c>
      <c r="AUZ45">
        <v>1.7299537505089E-3</v>
      </c>
      <c r="AVA45" t="e">
        <f>bvarM6^2</f>
        <v>#VALUE!</v>
      </c>
      <c r="AVB45" t="e">
        <f>cvarM6^2</f>
        <v>#VALUE!</v>
      </c>
      <c r="AVC45" t="e">
        <f>mvarM6^2</f>
        <v>#VALUE!</v>
      </c>
      <c r="AVD45" s="24" t="e">
        <f t="shared" si="534"/>
        <v>#VALUE!</v>
      </c>
      <c r="AVE45" s="24" t="e">
        <f t="shared" si="535"/>
        <v>#VALUE!</v>
      </c>
      <c r="AVF45" s="24" t="e">
        <f t="shared" si="536"/>
        <v>#VALUE!</v>
      </c>
      <c r="AVG45">
        <v>-1.5321778689282001E-5</v>
      </c>
      <c r="AVH45" t="e">
        <f>bvarM4*bvarM6</f>
        <v>#VALUE!</v>
      </c>
      <c r="AVI45" t="e">
        <f>cvarM4*cvarM6</f>
        <v>#VALUE!</v>
      </c>
      <c r="AVJ45" t="e">
        <f>mvarM4*mvarM6</f>
        <v>#VALUE!</v>
      </c>
      <c r="AVK45" s="24" t="e">
        <f t="shared" si="537"/>
        <v>#VALUE!</v>
      </c>
      <c r="AVL45" s="24" t="e">
        <f t="shared" si="538"/>
        <v>#VALUE!</v>
      </c>
      <c r="AVM45" s="24" t="e">
        <f t="shared" si="539"/>
        <v>#VALUE!</v>
      </c>
      <c r="AVN45">
        <v>2.8352631547101998E-11</v>
      </c>
      <c r="AVO45" t="e">
        <f>bvarHC1^2</f>
        <v>#VALUE!</v>
      </c>
      <c r="AVP45" t="e">
        <f>cvarHC1^2</f>
        <v>#VALUE!</v>
      </c>
      <c r="AVQ45" t="e">
        <f>mvarHC1^2</f>
        <v>#VALUE!</v>
      </c>
      <c r="AVR45" s="24" t="e">
        <f t="shared" si="540"/>
        <v>#VALUE!</v>
      </c>
      <c r="AVS45" s="24" t="e">
        <f t="shared" si="541"/>
        <v>#VALUE!</v>
      </c>
      <c r="AVT45" s="24" t="e">
        <f t="shared" si="542"/>
        <v>#VALUE!</v>
      </c>
      <c r="AVU45">
        <v>-2.3495081935980002E-3</v>
      </c>
      <c r="AVV45" t="e">
        <f>bvarM7^2</f>
        <v>#VALUE!</v>
      </c>
      <c r="AVW45" t="e">
        <f>cvarM7^2</f>
        <v>#VALUE!</v>
      </c>
      <c r="AVX45" t="e">
        <f>mvarM7^2</f>
        <v>#VALUE!</v>
      </c>
      <c r="AVY45" s="24" t="e">
        <f t="shared" si="543"/>
        <v>#VALUE!</v>
      </c>
      <c r="AVZ45" s="24" t="e">
        <f t="shared" si="544"/>
        <v>#VALUE!</v>
      </c>
      <c r="AWA45" s="24" t="e">
        <f t="shared" si="545"/>
        <v>#VALUE!</v>
      </c>
      <c r="AWB45">
        <v>1.0101408175872001E-6</v>
      </c>
      <c r="AWC45" t="e">
        <f>bvarM9^3</f>
        <v>#VALUE!</v>
      </c>
      <c r="AWD45" t="e">
        <f>cvarM9^3</f>
        <v>#VALUE!</v>
      </c>
      <c r="AWE45" t="e">
        <f>mvarM9^3</f>
        <v>#VALUE!</v>
      </c>
      <c r="AWF45" s="24" t="e">
        <f t="shared" si="546"/>
        <v>#VALUE!</v>
      </c>
      <c r="AWG45" s="24" t="e">
        <f t="shared" si="547"/>
        <v>#VALUE!</v>
      </c>
      <c r="AWH45" s="24" t="e">
        <f t="shared" si="548"/>
        <v>#VALUE!</v>
      </c>
      <c r="AWM45" s="24">
        <f t="shared" si="549"/>
        <v>0</v>
      </c>
      <c r="AWN45" s="24">
        <f t="shared" si="550"/>
        <v>0</v>
      </c>
      <c r="AWO45" s="24">
        <f t="shared" si="551"/>
        <v>0</v>
      </c>
      <c r="AWP45">
        <v>-6.0938081088936E-5</v>
      </c>
      <c r="AWQ45" t="e">
        <f>bvarM8*bvarM9</f>
        <v>#VALUE!</v>
      </c>
      <c r="AWR45" t="e">
        <f>cvarM8*cvarM9</f>
        <v>#VALUE!</v>
      </c>
      <c r="AWS45" t="e">
        <f>mvarM8*mvarM9</f>
        <v>#VALUE!</v>
      </c>
      <c r="AWT45" s="24" t="e">
        <f t="shared" si="552"/>
        <v>#VALUE!</v>
      </c>
      <c r="AWU45" s="24" t="e">
        <f t="shared" si="553"/>
        <v>#VALUE!</v>
      </c>
      <c r="AWV45" s="24" t="e">
        <f t="shared" si="554"/>
        <v>#VALUE!</v>
      </c>
      <c r="AWW45">
        <v>-1.2965026232735E-11</v>
      </c>
      <c r="AWX45" t="e">
        <f>bvarHC1^3</f>
        <v>#VALUE!</v>
      </c>
      <c r="AWY45" t="e">
        <f>cvarHC1^3</f>
        <v>#VALUE!</v>
      </c>
      <c r="AWZ45" t="e">
        <f>mvarHC1^3</f>
        <v>#VALUE!</v>
      </c>
      <c r="AXA45" s="24" t="e">
        <f t="shared" si="555"/>
        <v>#VALUE!</v>
      </c>
      <c r="AXB45" s="24" t="e">
        <f t="shared" si="556"/>
        <v>#VALUE!</v>
      </c>
      <c r="AXC45" s="24" t="e">
        <f t="shared" si="557"/>
        <v>#VALUE!</v>
      </c>
      <c r="AXD45">
        <v>-5.8285267785500999E-4</v>
      </c>
      <c r="AXE45" t="e">
        <f>bvarM7^2</f>
        <v>#VALUE!</v>
      </c>
      <c r="AXF45" t="e">
        <f>cvarM7^2</f>
        <v>#VALUE!</v>
      </c>
      <c r="AXG45" t="e">
        <f>mvarM7^2</f>
        <v>#VALUE!</v>
      </c>
      <c r="AXH45" s="24" t="e">
        <f t="shared" si="558"/>
        <v>#VALUE!</v>
      </c>
      <c r="AXI45" s="24" t="e">
        <f t="shared" si="559"/>
        <v>#VALUE!</v>
      </c>
      <c r="AXJ45" s="24" t="e">
        <f t="shared" si="560"/>
        <v>#VALUE!</v>
      </c>
      <c r="AXK45">
        <v>-1.4607300751833999E-5</v>
      </c>
      <c r="AXL45" t="e">
        <f>bvarM4^3</f>
        <v>#VALUE!</v>
      </c>
      <c r="AXM45" t="e">
        <f>cvarM4^3</f>
        <v>#VALUE!</v>
      </c>
      <c r="AXN45" t="e">
        <f>mvarM4^3</f>
        <v>#VALUE!</v>
      </c>
      <c r="AXO45" s="24" t="e">
        <f t="shared" si="561"/>
        <v>#VALUE!</v>
      </c>
      <c r="AXP45" s="24" t="e">
        <f t="shared" si="562"/>
        <v>#VALUE!</v>
      </c>
      <c r="AXQ45" s="24" t="e">
        <f t="shared" si="563"/>
        <v>#VALUE!</v>
      </c>
      <c r="AXR45">
        <v>1.0677554243985999E-3</v>
      </c>
      <c r="AXS45" t="e">
        <f>bvarM7^3</f>
        <v>#VALUE!</v>
      </c>
      <c r="AXT45" t="e">
        <f>cvarM7^3</f>
        <v>#VALUE!</v>
      </c>
      <c r="AXU45" t="e">
        <f>mvarM7^3</f>
        <v>#VALUE!</v>
      </c>
      <c r="AXV45" s="24" t="e">
        <f t="shared" si="564"/>
        <v>#VALUE!</v>
      </c>
      <c r="AXW45" s="24" t="e">
        <f t="shared" si="565"/>
        <v>#VALUE!</v>
      </c>
      <c r="AXX45" s="24" t="e">
        <f t="shared" si="566"/>
        <v>#VALUE!</v>
      </c>
      <c r="AXY45">
        <v>1.7229204042752001E-5</v>
      </c>
      <c r="AXZ45" t="e">
        <f>bvarM4^2</f>
        <v>#VALUE!</v>
      </c>
      <c r="AYA45" t="e">
        <f>cvarM4^2</f>
        <v>#VALUE!</v>
      </c>
      <c r="AYB45" t="e">
        <f>mvarM4^2</f>
        <v>#VALUE!</v>
      </c>
      <c r="AYC45" s="24" t="e">
        <f t="shared" si="567"/>
        <v>#VALUE!</v>
      </c>
      <c r="AYD45" s="24" t="e">
        <f t="shared" si="568"/>
        <v>#VALUE!</v>
      </c>
      <c r="AYE45" s="24" t="e">
        <f t="shared" si="569"/>
        <v>#VALUE!</v>
      </c>
      <c r="AYF45">
        <v>-5.2148616701635999E-9</v>
      </c>
      <c r="AYG45" t="e">
        <f>bvarHC1^2</f>
        <v>#VALUE!</v>
      </c>
      <c r="AYH45" t="e">
        <f>cvarHC1^2</f>
        <v>#VALUE!</v>
      </c>
      <c r="AYI45" t="e">
        <f>mvarHC1^2</f>
        <v>#VALUE!</v>
      </c>
      <c r="AYJ45" s="24" t="e">
        <f t="shared" si="570"/>
        <v>#VALUE!</v>
      </c>
      <c r="AYK45" s="24" t="e">
        <f t="shared" si="571"/>
        <v>#VALUE!</v>
      </c>
      <c r="AYL45" s="24" t="e">
        <f t="shared" si="572"/>
        <v>#VALUE!</v>
      </c>
      <c r="AYM45">
        <v>-4.267584308118E-6</v>
      </c>
      <c r="AYN45" t="e">
        <f>bvarM4^3</f>
        <v>#VALUE!</v>
      </c>
      <c r="AYO45" t="e">
        <f>cvarM4^3</f>
        <v>#VALUE!</v>
      </c>
      <c r="AYP45" t="e">
        <f>mvarM4^3</f>
        <v>#VALUE!</v>
      </c>
      <c r="AYQ45" s="24" t="e">
        <f t="shared" si="573"/>
        <v>#VALUE!</v>
      </c>
      <c r="AYR45" s="24" t="e">
        <f t="shared" si="574"/>
        <v>#VALUE!</v>
      </c>
      <c r="AYS45" s="24" t="e">
        <f t="shared" si="575"/>
        <v>#VALUE!</v>
      </c>
      <c r="AYT45">
        <v>-4.7286068376259001E-7</v>
      </c>
      <c r="AYU45" t="e">
        <f>bvarM4^2</f>
        <v>#VALUE!</v>
      </c>
      <c r="AYV45" t="e">
        <f>cvarM4^2</f>
        <v>#VALUE!</v>
      </c>
      <c r="AYW45" t="e">
        <f>mvarM4^2</f>
        <v>#VALUE!</v>
      </c>
      <c r="AYX45" s="24" t="e">
        <f t="shared" si="576"/>
        <v>#VALUE!</v>
      </c>
      <c r="AYY45" s="24" t="e">
        <f t="shared" si="577"/>
        <v>#VALUE!</v>
      </c>
      <c r="AYZ45" s="24" t="e">
        <f t="shared" si="578"/>
        <v>#VALUE!</v>
      </c>
      <c r="AZA45">
        <v>-3.0059955354328001E-3</v>
      </c>
      <c r="AZB45" t="e">
        <f>bvarM6^2</f>
        <v>#VALUE!</v>
      </c>
      <c r="AZC45" t="e">
        <f>cvarM6^2</f>
        <v>#VALUE!</v>
      </c>
      <c r="AZD45" t="e">
        <f>mvarM6^2</f>
        <v>#VALUE!</v>
      </c>
      <c r="AZE45" s="24" t="e">
        <f t="shared" si="579"/>
        <v>#VALUE!</v>
      </c>
      <c r="AZF45" s="24" t="e">
        <f t="shared" si="580"/>
        <v>#VALUE!</v>
      </c>
      <c r="AZG45" s="24" t="e">
        <f t="shared" si="581"/>
        <v>#VALUE!</v>
      </c>
      <c r="AZH45"/>
      <c r="AZI45"/>
      <c r="AZJ45"/>
      <c r="AZK45"/>
      <c r="AZL45" s="24">
        <f t="shared" si="582"/>
        <v>0</v>
      </c>
      <c r="AZM45" s="24">
        <f t="shared" si="583"/>
        <v>0</v>
      </c>
      <c r="AZN45" s="24">
        <f t="shared" si="584"/>
        <v>0</v>
      </c>
      <c r="AZO45">
        <v>5.1665107901034998E-6</v>
      </c>
      <c r="AZP45" t="e">
        <f>bvarM6^2</f>
        <v>#VALUE!</v>
      </c>
      <c r="AZQ45" t="e">
        <f>cvarM6^2</f>
        <v>#VALUE!</v>
      </c>
      <c r="AZR45" t="e">
        <f>mvarM6^2</f>
        <v>#VALUE!</v>
      </c>
      <c r="AZS45" s="24" t="e">
        <f t="shared" si="585"/>
        <v>#VALUE!</v>
      </c>
      <c r="AZT45" s="24" t="e">
        <f t="shared" si="586"/>
        <v>#VALUE!</v>
      </c>
      <c r="AZU45" s="24" t="e">
        <f t="shared" si="587"/>
        <v>#VALUE!</v>
      </c>
      <c r="AZV45">
        <v>-2.9134452892117999E-4</v>
      </c>
      <c r="AZW45" t="e">
        <f>bvarM8*bvarM9</f>
        <v>#VALUE!</v>
      </c>
      <c r="AZX45" t="e">
        <f>cvarM8*cvarM9</f>
        <v>#VALUE!</v>
      </c>
      <c r="AZY45" t="e">
        <f>mvarM8*mvarM9</f>
        <v>#VALUE!</v>
      </c>
      <c r="AZZ45" s="24" t="e">
        <f t="shared" si="588"/>
        <v>#VALUE!</v>
      </c>
      <c r="BAA45" s="24" t="e">
        <f t="shared" si="589"/>
        <v>#VALUE!</v>
      </c>
      <c r="BAB45" s="24" t="e">
        <f t="shared" si="590"/>
        <v>#VALUE!</v>
      </c>
      <c r="BAC45"/>
      <c r="BAD45"/>
      <c r="BAE45"/>
      <c r="BAF45"/>
      <c r="BAG45" s="24">
        <f t="shared" si="591"/>
        <v>0</v>
      </c>
      <c r="BAH45" s="24">
        <f t="shared" si="592"/>
        <v>0</v>
      </c>
      <c r="BAI45" s="24">
        <f t="shared" si="593"/>
        <v>0</v>
      </c>
      <c r="BAJ45">
        <v>2.2324913998787E-4</v>
      </c>
      <c r="BAK45" t="e">
        <f>bvarM2^2</f>
        <v>#VALUE!</v>
      </c>
      <c r="BAL45" t="e">
        <f>cvarM2^2</f>
        <v>#VALUE!</v>
      </c>
      <c r="BAM45" t="e">
        <f>mvarM2^2</f>
        <v>#VALUE!</v>
      </c>
      <c r="BAN45" s="24" t="e">
        <f t="shared" si="594"/>
        <v>#VALUE!</v>
      </c>
      <c r="BAO45" s="24" t="e">
        <f t="shared" si="595"/>
        <v>#VALUE!</v>
      </c>
      <c r="BAP45" s="24" t="e">
        <f t="shared" si="596"/>
        <v>#VALUE!</v>
      </c>
      <c r="BAQ45">
        <v>3.0757034901820001E-6</v>
      </c>
      <c r="BAR45" t="e">
        <f>bvarM2^3</f>
        <v>#VALUE!</v>
      </c>
      <c r="BAS45" t="e">
        <f>cvarM2^3</f>
        <v>#VALUE!</v>
      </c>
      <c r="BAT45" t="e">
        <f>mvarM2^3</f>
        <v>#VALUE!</v>
      </c>
      <c r="BAU45" s="24" t="e">
        <f t="shared" si="597"/>
        <v>#VALUE!</v>
      </c>
      <c r="BAV45" s="24" t="e">
        <f t="shared" si="598"/>
        <v>#VALUE!</v>
      </c>
      <c r="BAW45" s="24" t="e">
        <f t="shared" si="599"/>
        <v>#VALUE!</v>
      </c>
      <c r="BAX45">
        <v>7.9923587447596007E-6</v>
      </c>
      <c r="BAY45" t="e">
        <f>bvarM2^3</f>
        <v>#VALUE!</v>
      </c>
      <c r="BAZ45" t="e">
        <f>cvarM2^3</f>
        <v>#VALUE!</v>
      </c>
      <c r="BBA45" t="e">
        <f>mvarM2^3</f>
        <v>#VALUE!</v>
      </c>
      <c r="BBB45" s="24" t="e">
        <f t="shared" si="600"/>
        <v>#VALUE!</v>
      </c>
      <c r="BBC45" s="24" t="e">
        <f t="shared" si="601"/>
        <v>#VALUE!</v>
      </c>
      <c r="BBD45" s="24" t="e">
        <f t="shared" si="602"/>
        <v>#VALUE!</v>
      </c>
      <c r="BBE45">
        <v>3.0554007460555999E-4</v>
      </c>
      <c r="BBF45" t="e">
        <f>bvarM2^2</f>
        <v>#VALUE!</v>
      </c>
      <c r="BBG45" t="e">
        <f>cvarM2^2</f>
        <v>#VALUE!</v>
      </c>
      <c r="BBH45" t="e">
        <f>mvarM2^2</f>
        <v>#VALUE!</v>
      </c>
      <c r="BBI45" s="24" t="e">
        <f t="shared" si="603"/>
        <v>#VALUE!</v>
      </c>
      <c r="BBJ45" s="24" t="e">
        <f t="shared" si="604"/>
        <v>#VALUE!</v>
      </c>
      <c r="BBK45" s="24" t="e">
        <f t="shared" si="605"/>
        <v>#VALUE!</v>
      </c>
      <c r="BBL45">
        <v>-1.8646691508908E-5</v>
      </c>
      <c r="BBM45" t="e">
        <f>bvarM6*bvarM8</f>
        <v>#VALUE!</v>
      </c>
      <c r="BBN45" t="e">
        <f>cvarM6*cvarM8</f>
        <v>#VALUE!</v>
      </c>
      <c r="BBO45" t="e">
        <f>mvarM6*mvarM8</f>
        <v>#VALUE!</v>
      </c>
      <c r="BBP45" s="24" t="e">
        <f t="shared" si="606"/>
        <v>#VALUE!</v>
      </c>
      <c r="BBQ45" s="24" t="e">
        <f t="shared" si="607"/>
        <v>#VALUE!</v>
      </c>
      <c r="BBR45" s="24" t="e">
        <f t="shared" si="608"/>
        <v>#VALUE!</v>
      </c>
      <c r="BBS45">
        <v>-3.5715386175568998E-6</v>
      </c>
      <c r="BBT45" t="e">
        <f>bvarM4^3</f>
        <v>#VALUE!</v>
      </c>
      <c r="BBU45" t="e">
        <f>cvarM4^3</f>
        <v>#VALUE!</v>
      </c>
      <c r="BBV45" t="e">
        <f>mvarM4^3</f>
        <v>#VALUE!</v>
      </c>
      <c r="BBW45" s="24" t="e">
        <f t="shared" si="609"/>
        <v>#VALUE!</v>
      </c>
      <c r="BBX45" s="24" t="e">
        <f t="shared" si="610"/>
        <v>#VALUE!</v>
      </c>
      <c r="BBY45" s="24" t="e">
        <f t="shared" si="611"/>
        <v>#VALUE!</v>
      </c>
      <c r="BBZ45">
        <v>5.5829168213386E-5</v>
      </c>
      <c r="BCA45" t="e">
        <f>bvarM7*bvarM8</f>
        <v>#VALUE!</v>
      </c>
      <c r="BCB45" t="e">
        <f>cvarM7*cvarM8</f>
        <v>#VALUE!</v>
      </c>
      <c r="BCC45" t="e">
        <f>mvarM7*mvarM8</f>
        <v>#VALUE!</v>
      </c>
      <c r="BCD45" s="24" t="e">
        <f t="shared" si="612"/>
        <v>#VALUE!</v>
      </c>
      <c r="BCE45" s="24" t="e">
        <f t="shared" si="613"/>
        <v>#VALUE!</v>
      </c>
      <c r="BCF45" s="24" t="e">
        <f t="shared" si="614"/>
        <v>#VALUE!</v>
      </c>
      <c r="BCG45">
        <v>-2.7481431916209998E-4</v>
      </c>
      <c r="BCH45" t="e">
        <f>bvarM2^2</f>
        <v>#VALUE!</v>
      </c>
      <c r="BCI45" t="e">
        <f>cvarM2^2</f>
        <v>#VALUE!</v>
      </c>
      <c r="BCJ45" t="e">
        <f>mvarM2^2</f>
        <v>#VALUE!</v>
      </c>
      <c r="BCK45" s="24" t="e">
        <f t="shared" si="615"/>
        <v>#VALUE!</v>
      </c>
      <c r="BCL45" s="24" t="e">
        <f t="shared" si="616"/>
        <v>#VALUE!</v>
      </c>
      <c r="BCM45" s="24" t="e">
        <f t="shared" si="617"/>
        <v>#VALUE!</v>
      </c>
      <c r="BCN45"/>
      <c r="BCO45"/>
      <c r="BCP45"/>
      <c r="BCQ45"/>
      <c r="BCR45" s="24">
        <f t="shared" si="618"/>
        <v>0</v>
      </c>
      <c r="BCS45" s="24">
        <f t="shared" si="619"/>
        <v>0</v>
      </c>
      <c r="BCT45" s="24">
        <f t="shared" si="620"/>
        <v>0</v>
      </c>
      <c r="BCU45">
        <v>2.4716796429678001E-5</v>
      </c>
      <c r="BCV45" t="e">
        <f>bvarM4^2</f>
        <v>#VALUE!</v>
      </c>
      <c r="BCW45" t="e">
        <f>cvarM4^2</f>
        <v>#VALUE!</v>
      </c>
      <c r="BCX45" t="e">
        <f>mvarM4^2</f>
        <v>#VALUE!</v>
      </c>
      <c r="BCY45" s="24" t="e">
        <f t="shared" si="621"/>
        <v>#VALUE!</v>
      </c>
      <c r="BCZ45" s="24" t="e">
        <f t="shared" si="622"/>
        <v>#VALUE!</v>
      </c>
      <c r="BDA45" s="24" t="e">
        <f t="shared" si="623"/>
        <v>#VALUE!</v>
      </c>
      <c r="BDB45">
        <v>3.0810902799504999E-5</v>
      </c>
      <c r="BDC45" t="e">
        <f>bvarHC2^2</f>
        <v>#VALUE!</v>
      </c>
      <c r="BDD45" t="e">
        <f>cvarHC2^2</f>
        <v>#VALUE!</v>
      </c>
      <c r="BDE45" t="e">
        <f>mvarHC2^2</f>
        <v>#VALUE!</v>
      </c>
      <c r="BDF45" s="24" t="e">
        <f t="shared" si="624"/>
        <v>#VALUE!</v>
      </c>
      <c r="BDG45" s="24" t="e">
        <f t="shared" si="625"/>
        <v>#VALUE!</v>
      </c>
      <c r="BDH45" s="24" t="e">
        <f t="shared" si="626"/>
        <v>#VALUE!</v>
      </c>
      <c r="BDI45"/>
      <c r="BDJ45"/>
      <c r="BDK45"/>
      <c r="BDL45"/>
      <c r="BDM45" s="24">
        <f t="shared" si="627"/>
        <v>0</v>
      </c>
      <c r="BDN45" s="24">
        <f t="shared" si="628"/>
        <v>0</v>
      </c>
      <c r="BDO45" s="24">
        <f t="shared" si="629"/>
        <v>0</v>
      </c>
      <c r="BDP45">
        <v>9.7199228248309998E-5</v>
      </c>
      <c r="BDQ45" t="e">
        <f>bvarM6^2</f>
        <v>#VALUE!</v>
      </c>
      <c r="BDR45" t="e">
        <f>cvarM6^2</f>
        <v>#VALUE!</v>
      </c>
      <c r="BDS45" t="e">
        <f>mvarM6^2</f>
        <v>#VALUE!</v>
      </c>
      <c r="BDT45" s="24" t="e">
        <f t="shared" si="630"/>
        <v>#VALUE!</v>
      </c>
      <c r="BDU45" s="24" t="e">
        <f t="shared" si="631"/>
        <v>#VALUE!</v>
      </c>
      <c r="BDV45" s="24" t="e">
        <f t="shared" si="632"/>
        <v>#VALUE!</v>
      </c>
      <c r="BDW45">
        <v>681.18655461419996</v>
      </c>
      <c r="BDX45" t="e">
        <f>bvarM1^2</f>
        <v>#VALUE!</v>
      </c>
      <c r="BDY45" t="e">
        <f>cvarM1^2</f>
        <v>#VALUE!</v>
      </c>
      <c r="BDZ45" t="e">
        <f>mvarM1^2</f>
        <v>#VALUE!</v>
      </c>
      <c r="BEA45" s="24" t="e">
        <f t="shared" si="633"/>
        <v>#VALUE!</v>
      </c>
      <c r="BEB45" s="24" t="e">
        <f t="shared" si="634"/>
        <v>#VALUE!</v>
      </c>
      <c r="BEC45" s="24" t="e">
        <f t="shared" si="635"/>
        <v>#VALUE!</v>
      </c>
      <c r="BED45">
        <v>-2.3569687504231998E-5</v>
      </c>
      <c r="BEE45" t="e">
        <f>bvarM9^3</f>
        <v>#VALUE!</v>
      </c>
      <c r="BEF45" t="e">
        <f>cvarM9^3</f>
        <v>#VALUE!</v>
      </c>
      <c r="BEG45" t="e">
        <f>mvarM9^3</f>
        <v>#VALUE!</v>
      </c>
      <c r="BEH45" s="24" t="e">
        <f t="shared" si="636"/>
        <v>#VALUE!</v>
      </c>
      <c r="BEI45" s="24" t="e">
        <f t="shared" si="637"/>
        <v>#VALUE!</v>
      </c>
      <c r="BEJ45" s="24" t="e">
        <f t="shared" si="638"/>
        <v>#VALUE!</v>
      </c>
      <c r="BEK45">
        <v>2.5690834679837E-5</v>
      </c>
      <c r="BEL45" t="e">
        <f>bvarM4^2</f>
        <v>#VALUE!</v>
      </c>
      <c r="BEM45" t="e">
        <f>cvarM4^2</f>
        <v>#VALUE!</v>
      </c>
      <c r="BEN45" t="e">
        <f>mvarM4^2</f>
        <v>#VALUE!</v>
      </c>
      <c r="BEO45" s="24" t="e">
        <f t="shared" si="639"/>
        <v>#VALUE!</v>
      </c>
      <c r="BEP45" s="24" t="e">
        <f t="shared" si="640"/>
        <v>#VALUE!</v>
      </c>
      <c r="BEQ45" s="24" t="e">
        <f t="shared" si="641"/>
        <v>#VALUE!</v>
      </c>
      <c r="BER45">
        <v>7.1569749034962999E-4</v>
      </c>
      <c r="BES45" t="e">
        <f>bvarM6^2</f>
        <v>#VALUE!</v>
      </c>
      <c r="BET45" t="e">
        <f>cvarM6^2</f>
        <v>#VALUE!</v>
      </c>
      <c r="BEU45" t="e">
        <f>mvarM6^2</f>
        <v>#VALUE!</v>
      </c>
      <c r="BEV45" s="24" t="e">
        <f t="shared" si="642"/>
        <v>#VALUE!</v>
      </c>
      <c r="BEW45" s="24" t="e">
        <f t="shared" si="643"/>
        <v>#VALUE!</v>
      </c>
      <c r="BEX45" s="24" t="e">
        <f t="shared" si="644"/>
        <v>#VALUE!</v>
      </c>
      <c r="BEY45">
        <v>8.6476987682423002E-4</v>
      </c>
      <c r="BEZ45" t="e">
        <f>bvarM7^3</f>
        <v>#VALUE!</v>
      </c>
      <c r="BFA45" t="e">
        <f>cvarM7^3</f>
        <v>#VALUE!</v>
      </c>
      <c r="BFB45" t="e">
        <f>mvarM7^3</f>
        <v>#VALUE!</v>
      </c>
      <c r="BFC45" s="24" t="e">
        <f t="shared" si="645"/>
        <v>#VALUE!</v>
      </c>
      <c r="BFD45" s="24" t="e">
        <f t="shared" si="646"/>
        <v>#VALUE!</v>
      </c>
      <c r="BFE45" s="24" t="e">
        <f t="shared" si="647"/>
        <v>#VALUE!</v>
      </c>
      <c r="BFF45">
        <v>6.3400219912197997E-8</v>
      </c>
      <c r="BFG45" t="e">
        <f>bvarM4^3</f>
        <v>#VALUE!</v>
      </c>
      <c r="BFH45" t="e">
        <f>cvarM4^3</f>
        <v>#VALUE!</v>
      </c>
      <c r="BFI45" t="e">
        <f>mvarM4^3</f>
        <v>#VALUE!</v>
      </c>
      <c r="BFJ45" s="24" t="e">
        <f t="shared" si="648"/>
        <v>#VALUE!</v>
      </c>
      <c r="BFK45" s="24" t="e">
        <f t="shared" si="649"/>
        <v>#VALUE!</v>
      </c>
      <c r="BFL45" s="24" t="e">
        <f t="shared" si="650"/>
        <v>#VALUE!</v>
      </c>
      <c r="BFM45"/>
      <c r="BFN45"/>
      <c r="BFO45"/>
      <c r="BFP45"/>
      <c r="BFQ45" s="24">
        <f t="shared" si="651"/>
        <v>0</v>
      </c>
      <c r="BFR45" s="24">
        <f t="shared" si="652"/>
        <v>0</v>
      </c>
      <c r="BFS45" s="24">
        <f t="shared" si="653"/>
        <v>0</v>
      </c>
      <c r="BFT45">
        <v>3.5451745452106E-4</v>
      </c>
      <c r="BFU45" t="e">
        <f>bvarM4^2</f>
        <v>#VALUE!</v>
      </c>
      <c r="BFV45" t="e">
        <f>cvarM4^2</f>
        <v>#VALUE!</v>
      </c>
      <c r="BFW45" t="e">
        <f>mvarM4^2</f>
        <v>#VALUE!</v>
      </c>
      <c r="BFX45" s="24" t="e">
        <f t="shared" si="654"/>
        <v>#VALUE!</v>
      </c>
      <c r="BFY45" s="24" t="e">
        <f t="shared" si="655"/>
        <v>#VALUE!</v>
      </c>
      <c r="BFZ45" s="24" t="e">
        <f t="shared" si="656"/>
        <v>#VALUE!</v>
      </c>
      <c r="BGE45" s="24">
        <f t="shared" si="657"/>
        <v>0</v>
      </c>
      <c r="BGF45" s="24">
        <f t="shared" si="658"/>
        <v>0</v>
      </c>
      <c r="BGG45" s="24">
        <f t="shared" si="659"/>
        <v>0</v>
      </c>
      <c r="BGH45">
        <v>-6.2846276432415999E-12</v>
      </c>
      <c r="BGI45" t="e">
        <f>bvarHC1^3</f>
        <v>#VALUE!</v>
      </c>
      <c r="BGJ45" t="e">
        <f>cvarHC1^3</f>
        <v>#VALUE!</v>
      </c>
      <c r="BGK45" t="e">
        <f>mvarHC1^3</f>
        <v>#VALUE!</v>
      </c>
      <c r="BGL45" s="24" t="e">
        <f t="shared" si="660"/>
        <v>#VALUE!</v>
      </c>
      <c r="BGM45" s="24" t="e">
        <f t="shared" si="661"/>
        <v>#VALUE!</v>
      </c>
      <c r="BGN45" s="24" t="e">
        <f t="shared" si="662"/>
        <v>#VALUE!</v>
      </c>
      <c r="BGO45">
        <v>-8.1041898354730001E-5</v>
      </c>
      <c r="BGP45" t="e">
        <f>bvarM6*bvarM7</f>
        <v>#VALUE!</v>
      </c>
      <c r="BGQ45" t="e">
        <f>cvarM6*cvarM7</f>
        <v>#VALUE!</v>
      </c>
      <c r="BGR45" t="e">
        <f>mvarM6*mvarM7</f>
        <v>#VALUE!</v>
      </c>
      <c r="BGS45" s="24" t="e">
        <f t="shared" si="663"/>
        <v>#VALUE!</v>
      </c>
      <c r="BGT45" s="24" t="e">
        <f t="shared" si="664"/>
        <v>#VALUE!</v>
      </c>
      <c r="BGU45" s="24" t="e">
        <f t="shared" si="665"/>
        <v>#VALUE!</v>
      </c>
      <c r="BGV45"/>
      <c r="BGW45"/>
      <c r="BGX45"/>
      <c r="BGY45"/>
      <c r="BGZ45" s="24">
        <f t="shared" si="666"/>
        <v>0</v>
      </c>
      <c r="BHA45" s="24">
        <f t="shared" si="667"/>
        <v>0</v>
      </c>
      <c r="BHB45" s="24">
        <f t="shared" si="668"/>
        <v>0</v>
      </c>
      <c r="BHC45">
        <v>1.4450850027133001E-4</v>
      </c>
      <c r="BHD45" t="e">
        <f>bvarM6^2</f>
        <v>#VALUE!</v>
      </c>
      <c r="BHE45" t="e">
        <f>cvarM6^2</f>
        <v>#VALUE!</v>
      </c>
      <c r="BHF45" t="e">
        <f>mvarM6^2</f>
        <v>#VALUE!</v>
      </c>
      <c r="BHG45" s="24" t="e">
        <f t="shared" si="669"/>
        <v>#VALUE!</v>
      </c>
      <c r="BHH45" s="24" t="e">
        <f t="shared" si="670"/>
        <v>#VALUE!</v>
      </c>
      <c r="BHI45" s="24" t="e">
        <f t="shared" si="671"/>
        <v>#VALUE!</v>
      </c>
      <c r="BHJ45">
        <v>4.0788014644845E-4</v>
      </c>
      <c r="BHK45" t="e">
        <f>bvarM4^2</f>
        <v>#VALUE!</v>
      </c>
      <c r="BHL45" t="e">
        <f>cvarM4^2</f>
        <v>#VALUE!</v>
      </c>
      <c r="BHM45" t="e">
        <f>mvarM4^2</f>
        <v>#VALUE!</v>
      </c>
      <c r="BHN45" s="24" t="e">
        <f t="shared" si="672"/>
        <v>#VALUE!</v>
      </c>
      <c r="BHO45" s="24" t="e">
        <f t="shared" si="673"/>
        <v>#VALUE!</v>
      </c>
      <c r="BHP45" s="24" t="e">
        <f t="shared" si="674"/>
        <v>#VALUE!</v>
      </c>
      <c r="BHU45" s="24">
        <f t="shared" si="675"/>
        <v>0</v>
      </c>
      <c r="BHV45" s="24">
        <f t="shared" si="676"/>
        <v>0</v>
      </c>
      <c r="BHW45" s="24">
        <f t="shared" si="677"/>
        <v>0</v>
      </c>
      <c r="BHX45">
        <v>-1.386090915818E-3</v>
      </c>
      <c r="BHY45" t="e">
        <f>bvarM7^2</f>
        <v>#VALUE!</v>
      </c>
      <c r="BHZ45" t="e">
        <f>cvarM7^2</f>
        <v>#VALUE!</v>
      </c>
      <c r="BIA45" t="e">
        <f>mvarM7^2</f>
        <v>#VALUE!</v>
      </c>
      <c r="BIB45" s="24" t="e">
        <f t="shared" si="678"/>
        <v>#VALUE!</v>
      </c>
      <c r="BIC45" s="24" t="e">
        <f t="shared" si="679"/>
        <v>#VALUE!</v>
      </c>
      <c r="BID45" s="24" t="e">
        <f t="shared" si="680"/>
        <v>#VALUE!</v>
      </c>
      <c r="BIE45">
        <v>-4.2324028825543003E-5</v>
      </c>
      <c r="BIF45" t="e">
        <f>bvarM4*bvarM7</f>
        <v>#VALUE!</v>
      </c>
      <c r="BIG45" t="e">
        <f>cvarM4*cvarM7</f>
        <v>#VALUE!</v>
      </c>
      <c r="BIH45" t="e">
        <f>mvarM4*mvarM7</f>
        <v>#VALUE!</v>
      </c>
      <c r="BII45" s="24" t="e">
        <f t="shared" si="681"/>
        <v>#VALUE!</v>
      </c>
      <c r="BIJ45" s="24" t="e">
        <f t="shared" si="682"/>
        <v>#VALUE!</v>
      </c>
      <c r="BIK45" s="24" t="e">
        <f t="shared" si="683"/>
        <v>#VALUE!</v>
      </c>
      <c r="BIL45">
        <v>-1.5516864804765E-9</v>
      </c>
      <c r="BIM45" t="e">
        <f>bvarM6^3</f>
        <v>#VALUE!</v>
      </c>
      <c r="BIN45" t="e">
        <f>cvarM6^3</f>
        <v>#VALUE!</v>
      </c>
      <c r="BIO45" t="e">
        <f>mvarM6^3</f>
        <v>#VALUE!</v>
      </c>
      <c r="BIP45" s="24" t="e">
        <f t="shared" si="684"/>
        <v>#VALUE!</v>
      </c>
      <c r="BIQ45" s="24" t="e">
        <f t="shared" si="685"/>
        <v>#VALUE!</v>
      </c>
      <c r="BIR45" s="24" t="e">
        <f t="shared" si="686"/>
        <v>#VALUE!</v>
      </c>
      <c r="BIS45"/>
      <c r="BIT45"/>
      <c r="BIU45"/>
      <c r="BIV45"/>
      <c r="BIW45" s="24">
        <f t="shared" si="687"/>
        <v>0</v>
      </c>
      <c r="BIX45" s="24">
        <f t="shared" si="688"/>
        <v>0</v>
      </c>
      <c r="BIY45" s="24">
        <f t="shared" si="689"/>
        <v>0</v>
      </c>
      <c r="BIZ45">
        <v>1.461912393273E-3</v>
      </c>
      <c r="BJA45" t="e">
        <f>bvarM7^2</f>
        <v>#VALUE!</v>
      </c>
      <c r="BJB45" t="e">
        <f>cvarM7^2</f>
        <v>#VALUE!</v>
      </c>
      <c r="BJC45" t="e">
        <f>mvarM7^2</f>
        <v>#VALUE!</v>
      </c>
      <c r="BJD45" s="24" t="e">
        <f t="shared" si="690"/>
        <v>#VALUE!</v>
      </c>
      <c r="BJE45" s="24" t="e">
        <f t="shared" si="691"/>
        <v>#VALUE!</v>
      </c>
      <c r="BJF45" s="24" t="e">
        <f t="shared" si="692"/>
        <v>#VALUE!</v>
      </c>
      <c r="BJK45" s="24">
        <f t="shared" si="693"/>
        <v>0</v>
      </c>
      <c r="BJL45" s="24">
        <f t="shared" si="694"/>
        <v>0</v>
      </c>
      <c r="BJM45" s="24">
        <f t="shared" si="695"/>
        <v>0</v>
      </c>
      <c r="BJR45" s="24">
        <f t="shared" si="696"/>
        <v>0</v>
      </c>
      <c r="BJS45" s="24">
        <f t="shared" si="697"/>
        <v>0</v>
      </c>
      <c r="BJT45" s="24">
        <f t="shared" si="698"/>
        <v>0</v>
      </c>
      <c r="BJU45">
        <v>-6.9892970611117007E-5</v>
      </c>
      <c r="BJV45" t="e">
        <f>bvarM6*bvarM7</f>
        <v>#VALUE!</v>
      </c>
      <c r="BJW45" t="e">
        <f>cvarM6*cvarM7</f>
        <v>#VALUE!</v>
      </c>
      <c r="BJX45" t="e">
        <f>mvarM6*mvarM7</f>
        <v>#VALUE!</v>
      </c>
      <c r="BJY45" s="24" t="e">
        <f t="shared" si="699"/>
        <v>#VALUE!</v>
      </c>
      <c r="BJZ45" s="24" t="e">
        <f t="shared" si="700"/>
        <v>#VALUE!</v>
      </c>
      <c r="BKA45" s="24" t="e">
        <f t="shared" si="701"/>
        <v>#VALUE!</v>
      </c>
      <c r="BKF45" s="24">
        <f t="shared" si="702"/>
        <v>0</v>
      </c>
      <c r="BKG45" s="24">
        <f t="shared" si="703"/>
        <v>0</v>
      </c>
      <c r="BKH45" s="24">
        <f t="shared" si="704"/>
        <v>0</v>
      </c>
      <c r="BKI45">
        <v>-5.4502285392302998E-5</v>
      </c>
      <c r="BKJ45" t="e">
        <f>bvarM2^3</f>
        <v>#VALUE!</v>
      </c>
      <c r="BKK45" t="e">
        <f>cvarM2^3</f>
        <v>#VALUE!</v>
      </c>
      <c r="BKL45" t="e">
        <f>mvarM2^3</f>
        <v>#VALUE!</v>
      </c>
      <c r="BKM45" s="24" t="e">
        <f t="shared" si="705"/>
        <v>#VALUE!</v>
      </c>
      <c r="BKN45" s="24" t="e">
        <f t="shared" si="706"/>
        <v>#VALUE!</v>
      </c>
      <c r="BKO45" s="24" t="e">
        <f t="shared" si="707"/>
        <v>#VALUE!</v>
      </c>
      <c r="BKP45">
        <v>-1.9397730387791E-3</v>
      </c>
      <c r="BKQ45" t="e">
        <f>bvarM9^2</f>
        <v>#VALUE!</v>
      </c>
      <c r="BKR45" t="e">
        <f>cvarM9^2</f>
        <v>#VALUE!</v>
      </c>
      <c r="BKS45" t="e">
        <f>mvarM9^2</f>
        <v>#VALUE!</v>
      </c>
      <c r="BKT45" s="24" t="e">
        <f t="shared" si="708"/>
        <v>#VALUE!</v>
      </c>
      <c r="BKU45" s="24" t="e">
        <f t="shared" si="709"/>
        <v>#VALUE!</v>
      </c>
      <c r="BKV45" s="24" t="e">
        <f t="shared" si="710"/>
        <v>#VALUE!</v>
      </c>
      <c r="BLA45" s="24">
        <f t="shared" si="711"/>
        <v>0</v>
      </c>
      <c r="BLB45" s="24">
        <f t="shared" si="712"/>
        <v>0</v>
      </c>
      <c r="BLC45" s="24">
        <f t="shared" si="713"/>
        <v>0</v>
      </c>
      <c r="BLH45" s="24">
        <f t="shared" si="714"/>
        <v>0</v>
      </c>
      <c r="BLI45" s="24">
        <f t="shared" si="715"/>
        <v>0</v>
      </c>
      <c r="BLJ45" s="24">
        <f t="shared" si="716"/>
        <v>0</v>
      </c>
      <c r="BLK45">
        <v>5.3850762098600997E-5</v>
      </c>
      <c r="BLL45" t="e">
        <f>bvarM7*bvarM9</f>
        <v>#VALUE!</v>
      </c>
      <c r="BLM45" t="e">
        <f>cvarM7*cvarM9</f>
        <v>#VALUE!</v>
      </c>
      <c r="BLN45" t="e">
        <f>mvarM7*mvarM9</f>
        <v>#VALUE!</v>
      </c>
      <c r="BLO45" s="24" t="e">
        <f t="shared" si="717"/>
        <v>#VALUE!</v>
      </c>
      <c r="BLP45" s="24" t="e">
        <f t="shared" si="718"/>
        <v>#VALUE!</v>
      </c>
      <c r="BLQ45" s="24" t="e">
        <f t="shared" si="719"/>
        <v>#VALUE!</v>
      </c>
      <c r="BLR45">
        <v>-5.7122974821877998E-7</v>
      </c>
      <c r="BLS45" t="e">
        <f>bvarM7^2</f>
        <v>#VALUE!</v>
      </c>
      <c r="BLT45" t="e">
        <f>cvarM7^2</f>
        <v>#VALUE!</v>
      </c>
      <c r="BLU45" t="e">
        <f>mvarM7^2</f>
        <v>#VALUE!</v>
      </c>
      <c r="BLV45" s="24" t="e">
        <f t="shared" si="720"/>
        <v>#VALUE!</v>
      </c>
      <c r="BLW45" s="24" t="e">
        <f t="shared" si="721"/>
        <v>#VALUE!</v>
      </c>
      <c r="BLX45" s="24" t="e">
        <f t="shared" si="722"/>
        <v>#VALUE!</v>
      </c>
      <c r="BLY45"/>
      <c r="BLZ45"/>
      <c r="BMA45"/>
      <c r="BMB45"/>
      <c r="BMC45" s="24">
        <f t="shared" si="723"/>
        <v>0</v>
      </c>
      <c r="BMD45" s="24">
        <f t="shared" si="724"/>
        <v>0</v>
      </c>
      <c r="BME45" s="24">
        <f t="shared" si="725"/>
        <v>0</v>
      </c>
      <c r="BMF45">
        <v>1.0088795091364E-3</v>
      </c>
      <c r="BMG45" t="e">
        <f>bvarM6^2</f>
        <v>#VALUE!</v>
      </c>
      <c r="BMH45" t="e">
        <f>cvarM6^2</f>
        <v>#VALUE!</v>
      </c>
      <c r="BMI45" t="e">
        <f>mvarM6^2</f>
        <v>#VALUE!</v>
      </c>
      <c r="BMJ45" s="24" t="e">
        <f t="shared" si="726"/>
        <v>#VALUE!</v>
      </c>
      <c r="BMK45" s="24" t="e">
        <f t="shared" si="727"/>
        <v>#VALUE!</v>
      </c>
      <c r="BML45" s="24" t="e">
        <f t="shared" si="728"/>
        <v>#VALUE!</v>
      </c>
      <c r="BMQ45" s="24">
        <f t="shared" si="729"/>
        <v>0</v>
      </c>
      <c r="BMR45" s="24">
        <f t="shared" si="730"/>
        <v>0</v>
      </c>
      <c r="BMS45" s="24">
        <f t="shared" si="731"/>
        <v>0</v>
      </c>
      <c r="BMT45">
        <v>-1.4576748533745E-5</v>
      </c>
      <c r="BMU45" t="e">
        <f>bvarM7^3</f>
        <v>#VALUE!</v>
      </c>
      <c r="BMV45" t="e">
        <f>cvarM7^3</f>
        <v>#VALUE!</v>
      </c>
      <c r="BMW45" t="e">
        <f>mvarM7^3</f>
        <v>#VALUE!</v>
      </c>
      <c r="BMX45" s="24" t="e">
        <f t="shared" si="732"/>
        <v>#VALUE!</v>
      </c>
      <c r="BMY45" s="24" t="e">
        <f t="shared" si="733"/>
        <v>#VALUE!</v>
      </c>
      <c r="BMZ45" s="24" t="e">
        <f t="shared" si="734"/>
        <v>#VALUE!</v>
      </c>
      <c r="BNA45">
        <v>3.7920996119158E-5</v>
      </c>
      <c r="BNB45" t="e">
        <f>bvarM6*bvarM9</f>
        <v>#VALUE!</v>
      </c>
      <c r="BNC45" t="e">
        <f>cvarM6*cvarM9</f>
        <v>#VALUE!</v>
      </c>
      <c r="BND45" t="e">
        <f>mvarM6*mvarM9</f>
        <v>#VALUE!</v>
      </c>
      <c r="BNE45" s="24" t="e">
        <f t="shared" si="735"/>
        <v>#VALUE!</v>
      </c>
      <c r="BNF45" s="24" t="e">
        <f t="shared" si="736"/>
        <v>#VALUE!</v>
      </c>
      <c r="BNG45" s="24" t="e">
        <f t="shared" si="737"/>
        <v>#VALUE!</v>
      </c>
      <c r="BNH45">
        <v>-6.7602886466650004E-11</v>
      </c>
      <c r="BNI45" t="e">
        <f>bvarM4^3</f>
        <v>#VALUE!</v>
      </c>
      <c r="BNJ45" t="e">
        <f>cvarM4^3</f>
        <v>#VALUE!</v>
      </c>
      <c r="BNK45" t="e">
        <f>mvarM4^3</f>
        <v>#VALUE!</v>
      </c>
      <c r="BNL45" s="24" t="e">
        <f t="shared" si="738"/>
        <v>#VALUE!</v>
      </c>
      <c r="BNM45" s="24" t="e">
        <f t="shared" si="739"/>
        <v>#VALUE!</v>
      </c>
      <c r="BNN45" s="24" t="e">
        <f t="shared" si="740"/>
        <v>#VALUE!</v>
      </c>
      <c r="BNO45"/>
      <c r="BNP45"/>
      <c r="BNQ45"/>
      <c r="BNR45"/>
      <c r="BNS45" s="24">
        <f t="shared" si="741"/>
        <v>0</v>
      </c>
      <c r="BNT45" s="24">
        <f t="shared" si="742"/>
        <v>0</v>
      </c>
      <c r="BNU45" s="24">
        <f t="shared" si="743"/>
        <v>0</v>
      </c>
      <c r="BNV45">
        <v>1.3372597726478001E-3</v>
      </c>
      <c r="BNW45" t="e">
        <f>bvarM6^2</f>
        <v>#VALUE!</v>
      </c>
      <c r="BNX45" t="e">
        <f>cvarM6^2</f>
        <v>#VALUE!</v>
      </c>
      <c r="BNY45" t="e">
        <f>mvarM6^2</f>
        <v>#VALUE!</v>
      </c>
      <c r="BNZ45" s="24" t="e">
        <f t="shared" si="744"/>
        <v>#VALUE!</v>
      </c>
      <c r="BOA45" s="24" t="e">
        <f t="shared" si="745"/>
        <v>#VALUE!</v>
      </c>
      <c r="BOB45" s="24" t="e">
        <f t="shared" si="746"/>
        <v>#VALUE!</v>
      </c>
      <c r="BOG45" s="24">
        <f t="shared" si="747"/>
        <v>0</v>
      </c>
      <c r="BOH45" s="24">
        <f t="shared" si="748"/>
        <v>0</v>
      </c>
      <c r="BOI45" s="24">
        <f t="shared" si="749"/>
        <v>0</v>
      </c>
      <c r="BOJ45">
        <v>1.6260275728262E-6</v>
      </c>
      <c r="BOK45" t="e">
        <f>bvarM6^3</f>
        <v>#VALUE!</v>
      </c>
      <c r="BOL45" t="e">
        <f>cvarM6^3</f>
        <v>#VALUE!</v>
      </c>
      <c r="BOM45" t="e">
        <f>mvarM6^3</f>
        <v>#VALUE!</v>
      </c>
      <c r="BON45" s="24" t="e">
        <f t="shared" si="750"/>
        <v>#VALUE!</v>
      </c>
      <c r="BOO45" s="24" t="e">
        <f t="shared" si="751"/>
        <v>#VALUE!</v>
      </c>
      <c r="BOP45" s="24" t="e">
        <f t="shared" si="752"/>
        <v>#VALUE!</v>
      </c>
      <c r="BOQ45">
        <v>1.1175885266075E-4</v>
      </c>
      <c r="BOR45" t="e">
        <f>bvarM7*bvarM9</f>
        <v>#VALUE!</v>
      </c>
      <c r="BOS45" t="e">
        <f>cvarM7*cvarM9</f>
        <v>#VALUE!</v>
      </c>
      <c r="BOT45" t="e">
        <f>mvarM7*mvarM9</f>
        <v>#VALUE!</v>
      </c>
      <c r="BOU45" s="24" t="e">
        <f t="shared" si="753"/>
        <v>#VALUE!</v>
      </c>
      <c r="BOV45" s="24" t="e">
        <f t="shared" si="754"/>
        <v>#VALUE!</v>
      </c>
      <c r="BOW45" s="24" t="e">
        <f t="shared" si="755"/>
        <v>#VALUE!</v>
      </c>
      <c r="BOX45"/>
      <c r="BOY45"/>
      <c r="BOZ45"/>
      <c r="BPA45"/>
      <c r="BPB45" s="24">
        <f t="shared" si="756"/>
        <v>0</v>
      </c>
      <c r="BPC45" s="24">
        <f t="shared" si="757"/>
        <v>0</v>
      </c>
      <c r="BPD45" s="24">
        <f t="shared" si="758"/>
        <v>0</v>
      </c>
      <c r="BPI45" s="24">
        <f t="shared" si="759"/>
        <v>0</v>
      </c>
      <c r="BPJ45" s="24">
        <f t="shared" si="760"/>
        <v>0</v>
      </c>
      <c r="BPK45" s="24">
        <f t="shared" si="761"/>
        <v>0</v>
      </c>
      <c r="BPP45" s="24">
        <f t="shared" si="762"/>
        <v>0</v>
      </c>
      <c r="BPQ45" s="24">
        <f t="shared" si="763"/>
        <v>0</v>
      </c>
      <c r="BPR45" s="24">
        <f t="shared" si="764"/>
        <v>0</v>
      </c>
      <c r="BPW45" s="24">
        <f t="shared" si="765"/>
        <v>0</v>
      </c>
      <c r="BPX45" s="24">
        <f t="shared" si="766"/>
        <v>0</v>
      </c>
      <c r="BPY45" s="24">
        <f t="shared" si="767"/>
        <v>0</v>
      </c>
      <c r="BQD45" s="24">
        <f t="shared" si="768"/>
        <v>0</v>
      </c>
      <c r="BQE45" s="24">
        <f t="shared" si="769"/>
        <v>0</v>
      </c>
      <c r="BQF45" s="24">
        <f t="shared" si="770"/>
        <v>0</v>
      </c>
      <c r="BQK45" s="24">
        <f t="shared" si="771"/>
        <v>0</v>
      </c>
      <c r="BQL45" s="24">
        <f t="shared" si="772"/>
        <v>0</v>
      </c>
      <c r="BQM45" s="24">
        <f t="shared" si="773"/>
        <v>0</v>
      </c>
      <c r="BQR45" s="24">
        <f t="shared" si="774"/>
        <v>0</v>
      </c>
      <c r="BQS45" s="24">
        <f t="shared" si="775"/>
        <v>0</v>
      </c>
      <c r="BQT45" s="24">
        <f t="shared" si="776"/>
        <v>0</v>
      </c>
      <c r="BQY45" s="24">
        <f t="shared" si="777"/>
        <v>0</v>
      </c>
      <c r="BQZ45" s="24">
        <f t="shared" si="778"/>
        <v>0</v>
      </c>
      <c r="BRA45" s="24">
        <f t="shared" si="779"/>
        <v>0</v>
      </c>
      <c r="BRF45" s="24">
        <f t="shared" si="780"/>
        <v>0</v>
      </c>
      <c r="BRG45" s="24">
        <f t="shared" si="781"/>
        <v>0</v>
      </c>
      <c r="BRH45" s="24">
        <f t="shared" si="782"/>
        <v>0</v>
      </c>
      <c r="BRM45" s="24">
        <f t="shared" si="783"/>
        <v>0</v>
      </c>
      <c r="BRN45" s="24">
        <f t="shared" si="784"/>
        <v>0</v>
      </c>
      <c r="BRO45" s="24">
        <f t="shared" si="785"/>
        <v>0</v>
      </c>
      <c r="BRT45" s="24">
        <f t="shared" si="786"/>
        <v>0</v>
      </c>
      <c r="BRU45" s="24">
        <f t="shared" si="787"/>
        <v>0</v>
      </c>
      <c r="BRV45" s="24">
        <f t="shared" si="788"/>
        <v>0</v>
      </c>
      <c r="BSA45" s="24">
        <f t="shared" si="789"/>
        <v>0</v>
      </c>
      <c r="BSB45" s="24">
        <f t="shared" si="790"/>
        <v>0</v>
      </c>
      <c r="BSC45" s="24">
        <f t="shared" si="791"/>
        <v>0</v>
      </c>
      <c r="BSD45">
        <v>4.5466645067801998E-8</v>
      </c>
      <c r="BSE45" t="e">
        <f>bvarM7^3</f>
        <v>#VALUE!</v>
      </c>
      <c r="BSF45" t="e">
        <f>cvarM7^3</f>
        <v>#VALUE!</v>
      </c>
      <c r="BSG45" t="e">
        <f>mvarM7^3</f>
        <v>#VALUE!</v>
      </c>
      <c r="BSH45" s="24" t="e">
        <f t="shared" si="792"/>
        <v>#VALUE!</v>
      </c>
      <c r="BSI45" s="24" t="e">
        <f t="shared" si="793"/>
        <v>#VALUE!</v>
      </c>
      <c r="BSJ45" s="24" t="e">
        <f t="shared" si="794"/>
        <v>#VALUE!</v>
      </c>
      <c r="BSO45" s="24">
        <f t="shared" si="795"/>
        <v>0</v>
      </c>
      <c r="BSP45" s="24">
        <f t="shared" si="796"/>
        <v>0</v>
      </c>
      <c r="BSQ45" s="24">
        <f t="shared" si="797"/>
        <v>0</v>
      </c>
      <c r="BSV45" s="24">
        <f t="shared" si="798"/>
        <v>0</v>
      </c>
      <c r="BSW45" s="24">
        <f t="shared" si="799"/>
        <v>0</v>
      </c>
      <c r="BSX45" s="24">
        <f t="shared" si="800"/>
        <v>0</v>
      </c>
      <c r="BTC45" s="24">
        <f t="shared" si="801"/>
        <v>0</v>
      </c>
      <c r="BTD45" s="24">
        <f t="shared" si="802"/>
        <v>0</v>
      </c>
      <c r="BTE45" s="24">
        <f t="shared" si="803"/>
        <v>0</v>
      </c>
      <c r="BTJ45" s="24">
        <f t="shared" si="804"/>
        <v>0</v>
      </c>
      <c r="BTK45" s="24">
        <f t="shared" si="805"/>
        <v>0</v>
      </c>
      <c r="BTL45" s="24">
        <f t="shared" si="806"/>
        <v>0</v>
      </c>
      <c r="BTQ45" s="24">
        <f t="shared" si="807"/>
        <v>0</v>
      </c>
      <c r="BTR45" s="24">
        <f t="shared" si="808"/>
        <v>0</v>
      </c>
      <c r="BTS45" s="24">
        <f t="shared" si="809"/>
        <v>0</v>
      </c>
      <c r="BTX45" s="24">
        <f t="shared" si="810"/>
        <v>0</v>
      </c>
      <c r="BTY45" s="24">
        <f t="shared" si="811"/>
        <v>0</v>
      </c>
      <c r="BTZ45" s="24">
        <f t="shared" si="812"/>
        <v>0</v>
      </c>
      <c r="BUE45" s="24">
        <f t="shared" si="813"/>
        <v>0</v>
      </c>
      <c r="BUF45" s="24">
        <f t="shared" si="814"/>
        <v>0</v>
      </c>
      <c r="BUG45" s="24">
        <f t="shared" si="815"/>
        <v>0</v>
      </c>
      <c r="BUL45" s="24">
        <f t="shared" si="816"/>
        <v>0</v>
      </c>
      <c r="BUM45" s="24">
        <f t="shared" si="817"/>
        <v>0</v>
      </c>
      <c r="BUN45" s="24">
        <f t="shared" si="818"/>
        <v>0</v>
      </c>
      <c r="BUS45" s="24">
        <f t="shared" si="819"/>
        <v>0</v>
      </c>
      <c r="BUT45" s="24">
        <f t="shared" si="820"/>
        <v>0</v>
      </c>
      <c r="BUU45" s="24">
        <f t="shared" si="821"/>
        <v>0</v>
      </c>
      <c r="BUZ45" s="24">
        <f t="shared" si="822"/>
        <v>0</v>
      </c>
      <c r="BVA45" s="24">
        <f t="shared" si="823"/>
        <v>0</v>
      </c>
      <c r="BVB45" s="24">
        <f t="shared" si="824"/>
        <v>0</v>
      </c>
      <c r="BVG45" s="24">
        <f t="shared" si="825"/>
        <v>0</v>
      </c>
      <c r="BVH45" s="24">
        <f t="shared" si="826"/>
        <v>0</v>
      </c>
      <c r="BVI45" s="24">
        <f t="shared" si="827"/>
        <v>0</v>
      </c>
      <c r="BVN45" s="24">
        <f t="shared" si="828"/>
        <v>0</v>
      </c>
      <c r="BVO45" s="24">
        <f t="shared" si="829"/>
        <v>0</v>
      </c>
      <c r="BVP45" s="24">
        <f t="shared" si="830"/>
        <v>0</v>
      </c>
      <c r="BVU45" s="24">
        <f t="shared" si="831"/>
        <v>0</v>
      </c>
      <c r="BVV45" s="24">
        <f t="shared" si="832"/>
        <v>0</v>
      </c>
      <c r="BVW45" s="24">
        <f t="shared" si="833"/>
        <v>0</v>
      </c>
      <c r="BVX45">
        <v>1.6466647534453E-5</v>
      </c>
      <c r="BVY45" t="e">
        <f>bvarHC2*bvarM6*bvarM9</f>
        <v>#VALUE!</v>
      </c>
      <c r="BVZ45" t="e">
        <f>cvarHC2*cvarM6*cvarM9</f>
        <v>#VALUE!</v>
      </c>
      <c r="BWA45" t="e">
        <f>mvarHC2*mvarM6*mvarM9</f>
        <v>#VALUE!</v>
      </c>
      <c r="BWB45" s="24" t="e">
        <f t="shared" si="834"/>
        <v>#VALUE!</v>
      </c>
      <c r="BWC45" s="24" t="e">
        <f t="shared" si="835"/>
        <v>#VALUE!</v>
      </c>
      <c r="BWD45" s="24" t="e">
        <f t="shared" si="836"/>
        <v>#VALUE!</v>
      </c>
      <c r="BWI45" s="24">
        <f t="shared" si="837"/>
        <v>0</v>
      </c>
      <c r="BWJ45" s="24">
        <f t="shared" si="838"/>
        <v>0</v>
      </c>
      <c r="BWK45" s="24">
        <f t="shared" si="839"/>
        <v>0</v>
      </c>
      <c r="BWP45" s="24">
        <f t="shared" si="840"/>
        <v>0</v>
      </c>
      <c r="BWQ45" s="24">
        <f t="shared" si="841"/>
        <v>0</v>
      </c>
      <c r="BWR45" s="24">
        <f t="shared" si="842"/>
        <v>0</v>
      </c>
      <c r="BWS45">
        <v>-1.8706247212517E-6</v>
      </c>
      <c r="BWT45" t="e">
        <f>bvarM9^3</f>
        <v>#VALUE!</v>
      </c>
      <c r="BWU45" t="e">
        <f>cvarM9^3</f>
        <v>#VALUE!</v>
      </c>
      <c r="BWV45" t="e">
        <f>mvarM9^3</f>
        <v>#VALUE!</v>
      </c>
      <c r="BWW45" s="24" t="e">
        <f t="shared" si="843"/>
        <v>#VALUE!</v>
      </c>
      <c r="BWX45" s="24" t="e">
        <f t="shared" si="844"/>
        <v>#VALUE!</v>
      </c>
      <c r="BWY45" s="24" t="e">
        <f t="shared" si="845"/>
        <v>#VALUE!</v>
      </c>
      <c r="BXD45" s="24">
        <f t="shared" si="846"/>
        <v>0</v>
      </c>
      <c r="BXE45" s="24">
        <f t="shared" si="847"/>
        <v>0</v>
      </c>
      <c r="BXF45" s="24">
        <f t="shared" si="848"/>
        <v>0</v>
      </c>
      <c r="BXK45" s="24">
        <f t="shared" si="849"/>
        <v>0</v>
      </c>
      <c r="BXL45" s="24">
        <f t="shared" si="850"/>
        <v>0</v>
      </c>
      <c r="BXM45" s="24">
        <f t="shared" si="851"/>
        <v>0</v>
      </c>
      <c r="BXR45" s="24">
        <f t="shared" si="852"/>
        <v>0</v>
      </c>
      <c r="BXS45" s="24">
        <f t="shared" si="853"/>
        <v>0</v>
      </c>
      <c r="BXT45" s="24">
        <f t="shared" si="854"/>
        <v>0</v>
      </c>
      <c r="BXY45" s="24">
        <f t="shared" si="855"/>
        <v>0</v>
      </c>
      <c r="BXZ45" s="24">
        <f t="shared" si="856"/>
        <v>0</v>
      </c>
      <c r="BYA45" s="24">
        <f t="shared" si="857"/>
        <v>0</v>
      </c>
      <c r="BYF45" s="24">
        <f t="shared" si="858"/>
        <v>0</v>
      </c>
      <c r="BYG45" s="24">
        <f t="shared" si="859"/>
        <v>0</v>
      </c>
      <c r="BYH45" s="24">
        <f t="shared" si="860"/>
        <v>0</v>
      </c>
      <c r="BYI45">
        <v>1.2442103233235001E-3</v>
      </c>
      <c r="BYJ45" t="e">
        <f>bvarM7^3</f>
        <v>#VALUE!</v>
      </c>
      <c r="BYK45" t="e">
        <f>cvarM7^3</f>
        <v>#VALUE!</v>
      </c>
      <c r="BYL45" t="e">
        <f>mvarM7^3</f>
        <v>#VALUE!</v>
      </c>
      <c r="BYM45" s="24" t="e">
        <f t="shared" si="861"/>
        <v>#VALUE!</v>
      </c>
      <c r="BYN45" s="24" t="e">
        <f t="shared" si="862"/>
        <v>#VALUE!</v>
      </c>
      <c r="BYO45" s="24" t="e">
        <f t="shared" si="863"/>
        <v>#VALUE!</v>
      </c>
      <c r="BYT45" s="24">
        <f t="shared" si="864"/>
        <v>0</v>
      </c>
      <c r="BYU45" s="24">
        <f t="shared" si="865"/>
        <v>0</v>
      </c>
      <c r="BYV45" s="24">
        <f t="shared" si="866"/>
        <v>0</v>
      </c>
    </row>
    <row r="46" spans="6:2024" x14ac:dyDescent="0.3">
      <c r="F46" s="82">
        <f t="shared" si="0"/>
        <v>0</v>
      </c>
      <c r="G46" s="82">
        <f t="shared" si="1"/>
        <v>0</v>
      </c>
      <c r="H46" s="82">
        <f t="shared" si="2"/>
        <v>0</v>
      </c>
      <c r="I46">
        <v>5.8079104925864997E-3</v>
      </c>
      <c r="J46" t="e">
        <f>bvarM2^2</f>
        <v>#VALUE!</v>
      </c>
      <c r="K46" t="e">
        <f>cvarM2^2</f>
        <v>#VALUE!</v>
      </c>
      <c r="L46" t="e">
        <f>mvarM2^2</f>
        <v>#VALUE!</v>
      </c>
      <c r="M46" s="15" t="e">
        <f t="shared" si="3"/>
        <v>#VALUE!</v>
      </c>
      <c r="N46" s="15" t="e">
        <f t="shared" si="4"/>
        <v>#VALUE!</v>
      </c>
      <c r="O46" s="15" t="e">
        <f t="shared" si="5"/>
        <v>#VALUE!</v>
      </c>
      <c r="P46">
        <v>1.4440199870714E-3</v>
      </c>
      <c r="Q46" t="e">
        <f>bvarM6^2</f>
        <v>#VALUE!</v>
      </c>
      <c r="R46" t="e">
        <f>cvarM6^2</f>
        <v>#VALUE!</v>
      </c>
      <c r="S46" t="e">
        <f>mvarM6^2</f>
        <v>#VALUE!</v>
      </c>
      <c r="T46" s="15" t="e">
        <f t="shared" si="6"/>
        <v>#VALUE!</v>
      </c>
      <c r="U46" s="15" t="e">
        <f t="shared" si="7"/>
        <v>#VALUE!</v>
      </c>
      <c r="V46" s="15" t="e">
        <f t="shared" si="8"/>
        <v>#VALUE!</v>
      </c>
      <c r="W46"/>
      <c r="X46"/>
      <c r="Y46"/>
      <c r="Z46"/>
      <c r="AA46">
        <f t="shared" si="9"/>
        <v>0</v>
      </c>
      <c r="AB46" s="74">
        <f t="shared" si="10"/>
        <v>0</v>
      </c>
      <c r="AC46" s="53">
        <f t="shared" si="11"/>
        <v>0</v>
      </c>
      <c r="AD46">
        <v>2.8577622258194998E-7</v>
      </c>
      <c r="AE46" t="e">
        <f>bvarM4*bvarM5</f>
        <v>#VALUE!</v>
      </c>
      <c r="AF46" t="e">
        <f>cvarM4*cvarM5</f>
        <v>#VALUE!</v>
      </c>
      <c r="AG46" t="e">
        <f>mvarM4*mvarM5</f>
        <v>#VALUE!</v>
      </c>
      <c r="AH46" t="e">
        <f t="shared" si="12"/>
        <v>#VALUE!</v>
      </c>
      <c r="AI46" s="15" t="e">
        <f t="shared" si="13"/>
        <v>#VALUE!</v>
      </c>
      <c r="AJ46" s="53" t="e">
        <f t="shared" si="14"/>
        <v>#VALUE!</v>
      </c>
      <c r="AK46">
        <v>2.8248067558637E-5</v>
      </c>
      <c r="AL46" t="e">
        <f>bvarM2*bvarM9</f>
        <v>#VALUE!</v>
      </c>
      <c r="AM46" t="e">
        <f>cvarM2*cvarM9</f>
        <v>#VALUE!</v>
      </c>
      <c r="AN46" t="e">
        <f>mvarM2*mvarM9</f>
        <v>#VALUE!</v>
      </c>
      <c r="AO46" s="15" t="e">
        <f t="shared" si="15"/>
        <v>#VALUE!</v>
      </c>
      <c r="AP46" s="15" t="e">
        <f t="shared" si="16"/>
        <v>#VALUE!</v>
      </c>
      <c r="AQ46" s="53" t="e">
        <f t="shared" si="17"/>
        <v>#VALUE!</v>
      </c>
      <c r="AR46">
        <v>1.6415600863289E-7</v>
      </c>
      <c r="AS46" t="e">
        <f>bvarM5*bvarM9</f>
        <v>#VALUE!</v>
      </c>
      <c r="AT46" t="e">
        <f>cvarM5*cvarM9</f>
        <v>#VALUE!</v>
      </c>
      <c r="AU46" t="e">
        <f>mvarM5*mvarM9</f>
        <v>#VALUE!</v>
      </c>
      <c r="AV46" s="15" t="e">
        <f t="shared" si="18"/>
        <v>#VALUE!</v>
      </c>
      <c r="AW46" s="15" t="e">
        <f t="shared" si="19"/>
        <v>#VALUE!</v>
      </c>
      <c r="AX46" s="53" t="e">
        <f t="shared" si="20"/>
        <v>#VALUE!</v>
      </c>
      <c r="AY46">
        <v>-1.9871355547925001E-7</v>
      </c>
      <c r="AZ46" t="e">
        <f>bvarM3^2</f>
        <v>#VALUE!</v>
      </c>
      <c r="BA46" t="e">
        <f>cvarM3^2</f>
        <v>#VALUE!</v>
      </c>
      <c r="BB46" t="e">
        <f>mvarM3^2</f>
        <v>#VALUE!</v>
      </c>
      <c r="BC46" s="15" t="e">
        <f t="shared" si="21"/>
        <v>#VALUE!</v>
      </c>
      <c r="BD46" s="15" t="e">
        <f t="shared" si="22"/>
        <v>#VALUE!</v>
      </c>
      <c r="BE46" s="53" t="e">
        <f t="shared" si="23"/>
        <v>#VALUE!</v>
      </c>
      <c r="BF46">
        <v>2.1420000615084001E-5</v>
      </c>
      <c r="BG46" t="e">
        <f>bvarM4*bvarM9</f>
        <v>#VALUE!</v>
      </c>
      <c r="BH46" t="e">
        <f>cvarM4*cvarM9</f>
        <v>#VALUE!</v>
      </c>
      <c r="BI46" t="e">
        <f>mvarM4*mvarM9</f>
        <v>#VALUE!</v>
      </c>
      <c r="BJ46" s="15" t="e">
        <f t="shared" si="24"/>
        <v>#VALUE!</v>
      </c>
      <c r="BK46" s="15" t="e">
        <f t="shared" si="25"/>
        <v>#VALUE!</v>
      </c>
      <c r="BL46" s="53" t="e">
        <f t="shared" si="26"/>
        <v>#VALUE!</v>
      </c>
      <c r="BM46">
        <v>4.5236154810550003E-6</v>
      </c>
      <c r="BN46" t="e">
        <f>bvarM4*bvarM8</f>
        <v>#VALUE!</v>
      </c>
      <c r="BO46" t="e">
        <f>cvarM4*cvarM8</f>
        <v>#VALUE!</v>
      </c>
      <c r="BP46" t="e">
        <f>mvarM4*mvarM8</f>
        <v>#VALUE!</v>
      </c>
      <c r="BQ46" s="15" t="e">
        <f t="shared" si="27"/>
        <v>#VALUE!</v>
      </c>
      <c r="BR46" s="15" t="e">
        <f t="shared" si="28"/>
        <v>#VALUE!</v>
      </c>
      <c r="BS46" s="53" t="e">
        <f t="shared" si="29"/>
        <v>#VALUE!</v>
      </c>
      <c r="BT46">
        <v>-6.6485570832227002E-7</v>
      </c>
      <c r="BU46" t="e">
        <f>bvarM4*bvarM9</f>
        <v>#VALUE!</v>
      </c>
      <c r="BV46" t="e">
        <f>cvarM4*cvarM9</f>
        <v>#VALUE!</v>
      </c>
      <c r="BW46" t="e">
        <f>mvarM4*mvarM9</f>
        <v>#VALUE!</v>
      </c>
      <c r="BX46" s="15" t="e">
        <f t="shared" si="30"/>
        <v>#VALUE!</v>
      </c>
      <c r="BY46" s="15" t="e">
        <f t="shared" si="31"/>
        <v>#VALUE!</v>
      </c>
      <c r="BZ46" s="53" t="e">
        <f t="shared" si="32"/>
        <v>#VALUE!</v>
      </c>
      <c r="CA46">
        <v>-3.2995309464784001E-6</v>
      </c>
      <c r="CB46" t="e">
        <f>bvarM3*bvarM5</f>
        <v>#VALUE!</v>
      </c>
      <c r="CC46" t="e">
        <f>cvarM3*cvarM5</f>
        <v>#VALUE!</v>
      </c>
      <c r="CD46" t="e">
        <f>mvarM3*mvarM5</f>
        <v>#VALUE!</v>
      </c>
      <c r="CE46" s="15" t="e">
        <f t="shared" si="33"/>
        <v>#VALUE!</v>
      </c>
      <c r="CF46" s="15" t="e">
        <f t="shared" si="34"/>
        <v>#VALUE!</v>
      </c>
      <c r="CG46" s="53" t="e">
        <f t="shared" si="35"/>
        <v>#VALUE!</v>
      </c>
      <c r="CH46">
        <v>2.3190507902305001E-6</v>
      </c>
      <c r="CI46" t="e">
        <f>bvarM4*bvarM8</f>
        <v>#VALUE!</v>
      </c>
      <c r="CJ46" t="e">
        <f>cvarM4*cvarM8</f>
        <v>#VALUE!</v>
      </c>
      <c r="CK46" t="e">
        <f>mvarM4*mvarM8</f>
        <v>#VALUE!</v>
      </c>
      <c r="CL46" s="15" t="e">
        <f t="shared" si="36"/>
        <v>#VALUE!</v>
      </c>
      <c r="CM46" s="15" t="e">
        <f t="shared" si="37"/>
        <v>#VALUE!</v>
      </c>
      <c r="CN46" s="53" t="e">
        <f t="shared" si="38"/>
        <v>#VALUE!</v>
      </c>
      <c r="CO46">
        <v>1.9934594577918998E-6</v>
      </c>
      <c r="CP46" t="e">
        <f>bvarM7*bvarM9</f>
        <v>#VALUE!</v>
      </c>
      <c r="CQ46" t="e">
        <f>cvarM7*cvarM9</f>
        <v>#VALUE!</v>
      </c>
      <c r="CR46" t="e">
        <f>mvarM7*mvarM9</f>
        <v>#VALUE!</v>
      </c>
      <c r="CS46" s="15" t="e">
        <f t="shared" si="39"/>
        <v>#VALUE!</v>
      </c>
      <c r="CT46" s="15" t="e">
        <f t="shared" si="40"/>
        <v>#VALUE!</v>
      </c>
      <c r="CU46" s="53" t="e">
        <f t="shared" si="41"/>
        <v>#VALUE!</v>
      </c>
      <c r="CV46">
        <v>2.1161237560546999E-3</v>
      </c>
      <c r="CW46" t="e">
        <f>bvarM2^2</f>
        <v>#VALUE!</v>
      </c>
      <c r="CX46" t="e">
        <f>cvarM2^2</f>
        <v>#VALUE!</v>
      </c>
      <c r="CY46" t="e">
        <f>mvarM2^2</f>
        <v>#VALUE!</v>
      </c>
      <c r="CZ46" s="15" t="e">
        <f t="shared" si="42"/>
        <v>#VALUE!</v>
      </c>
      <c r="DA46" s="15" t="e">
        <f t="shared" si="43"/>
        <v>#VALUE!</v>
      </c>
      <c r="DB46" s="53" t="e">
        <f t="shared" si="44"/>
        <v>#VALUE!</v>
      </c>
      <c r="DC46">
        <v>-4.0666584579614998E-12</v>
      </c>
      <c r="DD46" t="e">
        <f>bvarHC1^3</f>
        <v>#VALUE!</v>
      </c>
      <c r="DE46" t="e">
        <f>cvarHC1^3</f>
        <v>#VALUE!</v>
      </c>
      <c r="DF46" t="e">
        <f>mvarHC1^3</f>
        <v>#VALUE!</v>
      </c>
      <c r="DG46" s="15" t="e">
        <f t="shared" si="45"/>
        <v>#VALUE!</v>
      </c>
      <c r="DH46" s="15" t="e">
        <f t="shared" si="46"/>
        <v>#VALUE!</v>
      </c>
      <c r="DI46" s="53" t="e">
        <f t="shared" si="47"/>
        <v>#VALUE!</v>
      </c>
      <c r="DJ46">
        <v>-1.2693580810327999E-5</v>
      </c>
      <c r="DK46" t="e">
        <f>bvarM5*bvarM7</f>
        <v>#VALUE!</v>
      </c>
      <c r="DL46" t="e">
        <f>cvarM5*cvarM7</f>
        <v>#VALUE!</v>
      </c>
      <c r="DM46" t="e">
        <f>mvarM5*mvarM7</f>
        <v>#VALUE!</v>
      </c>
      <c r="DN46" s="15" t="e">
        <f t="shared" si="48"/>
        <v>#VALUE!</v>
      </c>
      <c r="DO46" s="15" t="e">
        <f t="shared" si="49"/>
        <v>#VALUE!</v>
      </c>
      <c r="DP46" s="53" t="e">
        <f t="shared" si="50"/>
        <v>#VALUE!</v>
      </c>
      <c r="DQ46">
        <v>5.9865728458482998E-5</v>
      </c>
      <c r="DR46" t="e">
        <f>bvarM2*bvarM6</f>
        <v>#VALUE!</v>
      </c>
      <c r="DS46" t="e">
        <f>cvarM2*cvarM6</f>
        <v>#VALUE!</v>
      </c>
      <c r="DT46" t="e">
        <f>mvarM2*mvarM6</f>
        <v>#VALUE!</v>
      </c>
      <c r="DU46" s="15" t="e">
        <f t="shared" si="51"/>
        <v>#VALUE!</v>
      </c>
      <c r="DV46" s="15" t="e">
        <f t="shared" si="52"/>
        <v>#VALUE!</v>
      </c>
      <c r="DW46" s="53" t="e">
        <f t="shared" si="53"/>
        <v>#VALUE!</v>
      </c>
      <c r="DX46">
        <v>-3.8737288113078001E-7</v>
      </c>
      <c r="DY46" t="e">
        <f>bvarM7*bvarM9</f>
        <v>#VALUE!</v>
      </c>
      <c r="DZ46" t="e">
        <f>cvarM7*cvarM9</f>
        <v>#VALUE!</v>
      </c>
      <c r="EA46" t="e">
        <f>mvarM7*mvarM9</f>
        <v>#VALUE!</v>
      </c>
      <c r="EB46" s="15" t="e">
        <f t="shared" si="54"/>
        <v>#VALUE!</v>
      </c>
      <c r="EC46" s="15" t="e">
        <f t="shared" si="55"/>
        <v>#VALUE!</v>
      </c>
      <c r="ED46" s="53" t="e">
        <f t="shared" si="56"/>
        <v>#VALUE!</v>
      </c>
      <c r="EE46">
        <v>3491.1139742688001</v>
      </c>
      <c r="EF46" t="e">
        <f>bvarM1^2</f>
        <v>#VALUE!</v>
      </c>
      <c r="EG46" t="e">
        <f>cvarM1^2</f>
        <v>#VALUE!</v>
      </c>
      <c r="EH46" t="e">
        <f>mvarM1^2</f>
        <v>#VALUE!</v>
      </c>
      <c r="EI46" s="15" t="e">
        <f t="shared" si="57"/>
        <v>#VALUE!</v>
      </c>
      <c r="EJ46" s="15" t="e">
        <f t="shared" si="58"/>
        <v>#VALUE!</v>
      </c>
      <c r="EK46" s="53" t="e">
        <f t="shared" si="59"/>
        <v>#VALUE!</v>
      </c>
      <c r="EL46">
        <v>1.1335517260183999E-3</v>
      </c>
      <c r="EM46" t="e">
        <f>bvarM2^2</f>
        <v>#VALUE!</v>
      </c>
      <c r="EN46" t="e">
        <f>cvarM2^2</f>
        <v>#VALUE!</v>
      </c>
      <c r="EO46" t="e">
        <f>mvarM2^2</f>
        <v>#VALUE!</v>
      </c>
      <c r="EP46" s="15" t="e">
        <f t="shared" si="60"/>
        <v>#VALUE!</v>
      </c>
      <c r="EQ46" s="15" t="e">
        <f t="shared" si="61"/>
        <v>#VALUE!</v>
      </c>
      <c r="ER46" s="53" t="e">
        <f t="shared" si="62"/>
        <v>#VALUE!</v>
      </c>
      <c r="ES46">
        <v>5.9280449872667E-5</v>
      </c>
      <c r="ET46" t="e">
        <f>bvarM6^2</f>
        <v>#VALUE!</v>
      </c>
      <c r="EU46" t="e">
        <f>cvarM6^2</f>
        <v>#VALUE!</v>
      </c>
      <c r="EV46" t="e">
        <f>mvarM6^2</f>
        <v>#VALUE!</v>
      </c>
      <c r="EW46" s="15" t="e">
        <f t="shared" si="63"/>
        <v>#VALUE!</v>
      </c>
      <c r="EX46" s="15" t="e">
        <f t="shared" si="64"/>
        <v>#VALUE!</v>
      </c>
      <c r="EY46" s="53" t="e">
        <f t="shared" si="65"/>
        <v>#VALUE!</v>
      </c>
      <c r="EZ46">
        <v>4.6517340668933999E-6</v>
      </c>
      <c r="FA46" t="e">
        <f>bvarM4*bvarM6</f>
        <v>#VALUE!</v>
      </c>
      <c r="FB46" t="e">
        <f>cvarM4*cvarM6</f>
        <v>#VALUE!</v>
      </c>
      <c r="FC46" t="e">
        <f>mvarM4*mvarM6</f>
        <v>#VALUE!</v>
      </c>
      <c r="FD46" s="15" t="e">
        <f t="shared" si="66"/>
        <v>#VALUE!</v>
      </c>
      <c r="FE46" s="15" t="e">
        <f t="shared" si="67"/>
        <v>#VALUE!</v>
      </c>
      <c r="FF46" s="53" t="e">
        <f t="shared" si="68"/>
        <v>#VALUE!</v>
      </c>
      <c r="FG46">
        <v>7.9902918689287006E-5</v>
      </c>
      <c r="FH46" t="e">
        <f>bvarM2*bvarM7</f>
        <v>#VALUE!</v>
      </c>
      <c r="FI46" t="e">
        <f>cvarM2*cvarM7</f>
        <v>#VALUE!</v>
      </c>
      <c r="FJ46" t="e">
        <f>mvarM2*mvarM7</f>
        <v>#VALUE!</v>
      </c>
      <c r="FK46" s="15" t="e">
        <f t="shared" si="69"/>
        <v>#VALUE!</v>
      </c>
      <c r="FL46" s="15" t="e">
        <f t="shared" si="70"/>
        <v>#VALUE!</v>
      </c>
      <c r="FM46" s="53" t="e">
        <f t="shared" si="71"/>
        <v>#VALUE!</v>
      </c>
      <c r="FN46">
        <v>-4.3167446162542003E-6</v>
      </c>
      <c r="FO46" t="e">
        <f>bvarM3*bvarM8</f>
        <v>#VALUE!</v>
      </c>
      <c r="FP46" t="e">
        <f>cvarM3*cvarM8</f>
        <v>#VALUE!</v>
      </c>
      <c r="FQ46" t="e">
        <f>mvarM3*mvarM8</f>
        <v>#VALUE!</v>
      </c>
      <c r="FR46" s="15" t="e">
        <f t="shared" si="72"/>
        <v>#VALUE!</v>
      </c>
      <c r="FS46" s="15" t="e">
        <f t="shared" si="73"/>
        <v>#VALUE!</v>
      </c>
      <c r="FT46" s="53" t="e">
        <f t="shared" si="74"/>
        <v>#VALUE!</v>
      </c>
      <c r="FU46">
        <v>-1.2351823860201E-5</v>
      </c>
      <c r="FV46" t="e">
        <f>bvarM4^2</f>
        <v>#VALUE!</v>
      </c>
      <c r="FW46" t="e">
        <f>cvarM4^2</f>
        <v>#VALUE!</v>
      </c>
      <c r="FX46" t="e">
        <f>mvarM4^2</f>
        <v>#VALUE!</v>
      </c>
      <c r="FY46" s="15" t="e">
        <f t="shared" si="75"/>
        <v>#VALUE!</v>
      </c>
      <c r="FZ46" s="15" t="e">
        <f t="shared" si="76"/>
        <v>#VALUE!</v>
      </c>
      <c r="GA46" s="53" t="e">
        <f t="shared" si="77"/>
        <v>#VALUE!</v>
      </c>
      <c r="GB46">
        <v>5.4334681464205997E-4</v>
      </c>
      <c r="GC46" t="e">
        <f>bvarM4^2</f>
        <v>#VALUE!</v>
      </c>
      <c r="GD46" t="e">
        <f>cvarM4^2</f>
        <v>#VALUE!</v>
      </c>
      <c r="GE46" t="e">
        <f>mvarM4^2</f>
        <v>#VALUE!</v>
      </c>
      <c r="GF46" s="15" t="e">
        <f t="shared" si="78"/>
        <v>#VALUE!</v>
      </c>
      <c r="GG46" s="15" t="e">
        <f t="shared" si="79"/>
        <v>#VALUE!</v>
      </c>
      <c r="GH46" s="53" t="e">
        <f t="shared" si="80"/>
        <v>#VALUE!</v>
      </c>
      <c r="GI46">
        <v>-2.0697840328012001E-5</v>
      </c>
      <c r="GJ46" t="e">
        <f>bvarM2^3</f>
        <v>#VALUE!</v>
      </c>
      <c r="GK46" t="e">
        <f>cvarM2^3</f>
        <v>#VALUE!</v>
      </c>
      <c r="GL46" t="e">
        <f>mvarM2^3</f>
        <v>#VALUE!</v>
      </c>
      <c r="GM46" s="15" t="e">
        <f t="shared" si="81"/>
        <v>#VALUE!</v>
      </c>
      <c r="GN46" s="15" t="e">
        <f t="shared" si="82"/>
        <v>#VALUE!</v>
      </c>
      <c r="GO46" s="53" t="e">
        <f t="shared" si="83"/>
        <v>#VALUE!</v>
      </c>
      <c r="GP46">
        <v>-1.0445200866644001E-5</v>
      </c>
      <c r="GQ46" t="e">
        <f>bvarM4*bvarM8</f>
        <v>#VALUE!</v>
      </c>
      <c r="GR46" t="e">
        <f>cvarM4*cvarM8</f>
        <v>#VALUE!</v>
      </c>
      <c r="GS46" t="e">
        <f>mvarM4*mvarM8</f>
        <v>#VALUE!</v>
      </c>
      <c r="GT46" s="15" t="e">
        <f t="shared" si="84"/>
        <v>#VALUE!</v>
      </c>
      <c r="GU46" s="15" t="e">
        <f t="shared" si="85"/>
        <v>#VALUE!</v>
      </c>
      <c r="GV46" s="53" t="e">
        <f t="shared" si="86"/>
        <v>#VALUE!</v>
      </c>
      <c r="GW46">
        <v>1.3759060133317999E-4</v>
      </c>
      <c r="GX46" t="e">
        <f>bvarM2*bvarM7</f>
        <v>#VALUE!</v>
      </c>
      <c r="GY46" t="e">
        <f>cvarM2*cvarM7</f>
        <v>#VALUE!</v>
      </c>
      <c r="GZ46" t="e">
        <f>mvarM2*mvarM7</f>
        <v>#VALUE!</v>
      </c>
      <c r="HA46" s="15" t="e">
        <f t="shared" si="87"/>
        <v>#VALUE!</v>
      </c>
      <c r="HB46" s="15" t="e">
        <f t="shared" si="88"/>
        <v>#VALUE!</v>
      </c>
      <c r="HC46" s="53" t="e">
        <f t="shared" si="89"/>
        <v>#VALUE!</v>
      </c>
      <c r="HD46">
        <v>3.2877087235193999E-8</v>
      </c>
      <c r="HE46" t="e">
        <f>bvarM5*bvarM9</f>
        <v>#VALUE!</v>
      </c>
      <c r="HF46" t="e">
        <f>cvarM5*cvarM9</f>
        <v>#VALUE!</v>
      </c>
      <c r="HG46" t="e">
        <f>mvarM5*mvarM9</f>
        <v>#VALUE!</v>
      </c>
      <c r="HH46" s="15" t="e">
        <f t="shared" si="90"/>
        <v>#VALUE!</v>
      </c>
      <c r="HI46" s="15" t="e">
        <f t="shared" si="91"/>
        <v>#VALUE!</v>
      </c>
      <c r="HJ46" s="53" t="e">
        <f t="shared" si="92"/>
        <v>#VALUE!</v>
      </c>
      <c r="HK46">
        <v>5.8124367247022998E-6</v>
      </c>
      <c r="HL46" t="e">
        <f>bvarM5^2</f>
        <v>#VALUE!</v>
      </c>
      <c r="HM46" t="e">
        <f>cvarM5^2</f>
        <v>#VALUE!</v>
      </c>
      <c r="HN46" t="e">
        <f>mvarM5^2</f>
        <v>#VALUE!</v>
      </c>
      <c r="HO46" s="15" t="e">
        <f t="shared" si="93"/>
        <v>#VALUE!</v>
      </c>
      <c r="HP46" s="15" t="e">
        <f t="shared" si="94"/>
        <v>#VALUE!</v>
      </c>
      <c r="HQ46" s="53" t="e">
        <f t="shared" si="95"/>
        <v>#VALUE!</v>
      </c>
      <c r="HR46">
        <v>7.3215598772147001E-7</v>
      </c>
      <c r="HS46" t="e">
        <f>bvarHC1^2</f>
        <v>#VALUE!</v>
      </c>
      <c r="HT46" t="e">
        <f>cvarHC1^2</f>
        <v>#VALUE!</v>
      </c>
      <c r="HU46" t="e">
        <f>mvarHC1^2</f>
        <v>#VALUE!</v>
      </c>
      <c r="HV46" s="15" t="e">
        <f t="shared" si="96"/>
        <v>#VALUE!</v>
      </c>
      <c r="HW46" s="15" t="e">
        <f t="shared" si="97"/>
        <v>#VALUE!</v>
      </c>
      <c r="HX46" s="53" t="e">
        <f t="shared" si="98"/>
        <v>#VALUE!</v>
      </c>
      <c r="HY46">
        <v>5.0432931610660998E-5</v>
      </c>
      <c r="HZ46" t="e">
        <f>bvarM4^2</f>
        <v>#VALUE!</v>
      </c>
      <c r="IA46" t="e">
        <f>cvarM4^2</f>
        <v>#VALUE!</v>
      </c>
      <c r="IB46" t="e">
        <f>mvarM4^2</f>
        <v>#VALUE!</v>
      </c>
      <c r="IC46" s="15" t="e">
        <f t="shared" si="99"/>
        <v>#VALUE!</v>
      </c>
      <c r="ID46" s="15" t="e">
        <f t="shared" si="100"/>
        <v>#VALUE!</v>
      </c>
      <c r="IE46" s="53" t="e">
        <f t="shared" si="101"/>
        <v>#VALUE!</v>
      </c>
      <c r="IF46">
        <v>-1.7101381772712001E-4</v>
      </c>
      <c r="IG46" t="e">
        <f>bvarM4*bvarM7</f>
        <v>#VALUE!</v>
      </c>
      <c r="IH46" t="e">
        <f>cvarM4*cvarM7</f>
        <v>#VALUE!</v>
      </c>
      <c r="II46" t="e">
        <f>mvarM4*mvarM7</f>
        <v>#VALUE!</v>
      </c>
      <c r="IJ46" s="15" t="e">
        <f t="shared" si="102"/>
        <v>#VALUE!</v>
      </c>
      <c r="IK46" s="15" t="e">
        <f t="shared" si="103"/>
        <v>#VALUE!</v>
      </c>
      <c r="IL46" s="53" t="e">
        <f t="shared" si="104"/>
        <v>#VALUE!</v>
      </c>
      <c r="IM46">
        <v>4.6009771858804999E-5</v>
      </c>
      <c r="IN46" t="e">
        <f>bvarM2*bvarM6</f>
        <v>#VALUE!</v>
      </c>
      <c r="IO46" t="e">
        <f>cvarM2*cvarM6</f>
        <v>#VALUE!</v>
      </c>
      <c r="IP46" t="e">
        <f>mvarM2*mvarM6</f>
        <v>#VALUE!</v>
      </c>
      <c r="IQ46" s="15" t="e">
        <f t="shared" si="105"/>
        <v>#VALUE!</v>
      </c>
      <c r="IR46" s="15" t="e">
        <f t="shared" si="106"/>
        <v>#VALUE!</v>
      </c>
      <c r="IS46" s="53" t="e">
        <f t="shared" si="107"/>
        <v>#VALUE!</v>
      </c>
      <c r="IT46">
        <v>3.1865093718646998E-10</v>
      </c>
      <c r="IU46" t="e">
        <f>bvarHC1^2</f>
        <v>#VALUE!</v>
      </c>
      <c r="IV46" t="e">
        <f>cvarHC1^2</f>
        <v>#VALUE!</v>
      </c>
      <c r="IW46" t="e">
        <f>mvarHC1^2</f>
        <v>#VALUE!</v>
      </c>
      <c r="IX46" s="15" t="e">
        <f t="shared" si="108"/>
        <v>#VALUE!</v>
      </c>
      <c r="IY46" s="15" t="e">
        <f t="shared" si="109"/>
        <v>#VALUE!</v>
      </c>
      <c r="IZ46" s="53" t="e">
        <f t="shared" si="110"/>
        <v>#VALUE!</v>
      </c>
      <c r="JA46">
        <v>2.633972695432E-4</v>
      </c>
      <c r="JB46" t="e">
        <f>bvarM4*bvarM8</f>
        <v>#VALUE!</v>
      </c>
      <c r="JC46" t="e">
        <f>cvarM4*cvarM8</f>
        <v>#VALUE!</v>
      </c>
      <c r="JD46" t="e">
        <f>mvarM4*mvarM8</f>
        <v>#VALUE!</v>
      </c>
      <c r="JE46" s="24" t="e">
        <f t="shared" si="111"/>
        <v>#VALUE!</v>
      </c>
      <c r="JF46" s="24" t="e">
        <f t="shared" si="112"/>
        <v>#VALUE!</v>
      </c>
      <c r="JG46" s="24" t="e">
        <f t="shared" si="113"/>
        <v>#VALUE!</v>
      </c>
      <c r="JH46">
        <v>-5.0447367501411999E-5</v>
      </c>
      <c r="JI46" t="e">
        <f>bvarM6^3</f>
        <v>#VALUE!</v>
      </c>
      <c r="JJ46" t="e">
        <f>cvarM6^3</f>
        <v>#VALUE!</v>
      </c>
      <c r="JK46" t="e">
        <f>mvarM6^3</f>
        <v>#VALUE!</v>
      </c>
      <c r="JL46" s="24" t="e">
        <f t="shared" si="114"/>
        <v>#VALUE!</v>
      </c>
      <c r="JM46" s="24" t="e">
        <f t="shared" si="115"/>
        <v>#VALUE!</v>
      </c>
      <c r="JN46" s="24" t="e">
        <f t="shared" si="116"/>
        <v>#VALUE!</v>
      </c>
      <c r="JO46">
        <v>-1.6874642637402001E-5</v>
      </c>
      <c r="JP46" t="e">
        <f>bvarM2^3</f>
        <v>#VALUE!</v>
      </c>
      <c r="JQ46" t="e">
        <f>cvarM2^3</f>
        <v>#VALUE!</v>
      </c>
      <c r="JR46" t="e">
        <f>mvarM2^3</f>
        <v>#VALUE!</v>
      </c>
      <c r="JS46" s="24" t="e">
        <f t="shared" si="117"/>
        <v>#VALUE!</v>
      </c>
      <c r="JT46" s="24" t="e">
        <f t="shared" si="118"/>
        <v>#VALUE!</v>
      </c>
      <c r="JU46" s="24" t="e">
        <f t="shared" si="119"/>
        <v>#VALUE!</v>
      </c>
      <c r="JV46">
        <v>-7.1881276217079996E-5</v>
      </c>
      <c r="JW46" t="e">
        <f>bvarM3*bvarM8</f>
        <v>#VALUE!</v>
      </c>
      <c r="JX46" t="e">
        <f>cvarM3*cvarM8</f>
        <v>#VALUE!</v>
      </c>
      <c r="JY46" t="e">
        <f>mvarM3*mvarM8</f>
        <v>#VALUE!</v>
      </c>
      <c r="JZ46" s="24" t="e">
        <f t="shared" si="120"/>
        <v>#VALUE!</v>
      </c>
      <c r="KA46" s="24" t="e">
        <f t="shared" si="121"/>
        <v>#VALUE!</v>
      </c>
      <c r="KB46" s="24" t="e">
        <f t="shared" si="122"/>
        <v>#VALUE!</v>
      </c>
      <c r="KC46">
        <v>-1.2519184344561E-11</v>
      </c>
      <c r="KD46" t="e">
        <f>bvarHC1^3</f>
        <v>#VALUE!</v>
      </c>
      <c r="KE46" t="e">
        <f>cvarHC1^3</f>
        <v>#VALUE!</v>
      </c>
      <c r="KF46" t="e">
        <f>mvarHC1^3</f>
        <v>#VALUE!</v>
      </c>
      <c r="KG46" s="24" t="e">
        <f t="shared" si="123"/>
        <v>#VALUE!</v>
      </c>
      <c r="KH46" s="24" t="e">
        <f t="shared" si="124"/>
        <v>#VALUE!</v>
      </c>
      <c r="KI46" s="24" t="e">
        <f t="shared" si="125"/>
        <v>#VALUE!</v>
      </c>
      <c r="KJ46">
        <v>-6.6994105191296997E-6</v>
      </c>
      <c r="KK46" t="e">
        <f>bvarHC2^2</f>
        <v>#VALUE!</v>
      </c>
      <c r="KL46" t="e">
        <f>cvarHC2^2</f>
        <v>#VALUE!</v>
      </c>
      <c r="KM46" t="e">
        <f>mvarHC2^2</f>
        <v>#VALUE!</v>
      </c>
      <c r="KN46" s="24" t="e">
        <f t="shared" si="126"/>
        <v>#VALUE!</v>
      </c>
      <c r="KO46" s="24" t="e">
        <f t="shared" si="127"/>
        <v>#VALUE!</v>
      </c>
      <c r="KP46" s="24" t="e">
        <f t="shared" si="128"/>
        <v>#VALUE!</v>
      </c>
      <c r="KQ46">
        <v>-5.8495657698290004E-7</v>
      </c>
      <c r="KR46" t="e">
        <f>bvarM6*bvarM9</f>
        <v>#VALUE!</v>
      </c>
      <c r="KS46" t="e">
        <f>cvarM6*cvarM9</f>
        <v>#VALUE!</v>
      </c>
      <c r="KT46" t="e">
        <f>mvarM6*mvarM9</f>
        <v>#VALUE!</v>
      </c>
      <c r="KU46" s="24" t="e">
        <f t="shared" si="129"/>
        <v>#VALUE!</v>
      </c>
      <c r="KV46" s="24" t="e">
        <f t="shared" si="130"/>
        <v>#VALUE!</v>
      </c>
      <c r="KW46" s="24" t="e">
        <f t="shared" si="131"/>
        <v>#VALUE!</v>
      </c>
      <c r="KX46">
        <v>5.8736355850798001E-5</v>
      </c>
      <c r="KY46" t="e">
        <f>bvarM9^3</f>
        <v>#VALUE!</v>
      </c>
      <c r="KZ46" t="e">
        <f>cvarM9^3</f>
        <v>#VALUE!</v>
      </c>
      <c r="LA46" t="e">
        <f>mvarM9^3</f>
        <v>#VALUE!</v>
      </c>
      <c r="LB46" s="24" t="e">
        <f t="shared" si="132"/>
        <v>#VALUE!</v>
      </c>
      <c r="LC46" s="24" t="e">
        <f t="shared" si="133"/>
        <v>#VALUE!</v>
      </c>
      <c r="LD46" s="24" t="e">
        <f t="shared" si="134"/>
        <v>#VALUE!</v>
      </c>
      <c r="LE46">
        <v>-19670.956250438001</v>
      </c>
      <c r="LF46" t="e">
        <f>bvarM1^2</f>
        <v>#VALUE!</v>
      </c>
      <c r="LG46" t="e">
        <f>cvarM1^2</f>
        <v>#VALUE!</v>
      </c>
      <c r="LH46" t="e">
        <f>mvarM1^2</f>
        <v>#VALUE!</v>
      </c>
      <c r="LI46" s="24" t="e">
        <f t="shared" si="135"/>
        <v>#VALUE!</v>
      </c>
      <c r="LJ46" s="24" t="e">
        <f t="shared" si="136"/>
        <v>#VALUE!</v>
      </c>
      <c r="LK46" s="24" t="e">
        <f t="shared" si="137"/>
        <v>#VALUE!</v>
      </c>
      <c r="LL46">
        <v>-2.4824481475001001E-6</v>
      </c>
      <c r="LM46" t="e">
        <f>bvarM5*bvarM6</f>
        <v>#VALUE!</v>
      </c>
      <c r="LN46" t="e">
        <f>cvarM5*cvarM6</f>
        <v>#VALUE!</v>
      </c>
      <c r="LO46" t="e">
        <f>mvarM5*mvarM6</f>
        <v>#VALUE!</v>
      </c>
      <c r="LP46" s="24" t="e">
        <f t="shared" si="138"/>
        <v>#VALUE!</v>
      </c>
      <c r="LQ46" s="24" t="e">
        <f t="shared" si="139"/>
        <v>#VALUE!</v>
      </c>
      <c r="LR46" s="24" t="e">
        <f t="shared" si="140"/>
        <v>#VALUE!</v>
      </c>
      <c r="LS46">
        <v>-1.0753278640669E-2</v>
      </c>
      <c r="LT46" t="e">
        <f>bvarM9^2</f>
        <v>#VALUE!</v>
      </c>
      <c r="LU46" t="e">
        <f>cvarM9^2</f>
        <v>#VALUE!</v>
      </c>
      <c r="LV46" t="e">
        <f>mvarM9^2</f>
        <v>#VALUE!</v>
      </c>
      <c r="LW46" s="24" t="e">
        <f t="shared" si="141"/>
        <v>#VALUE!</v>
      </c>
      <c r="LX46" s="24" t="e">
        <f t="shared" si="142"/>
        <v>#VALUE!</v>
      </c>
      <c r="LY46" s="24" t="e">
        <f t="shared" si="143"/>
        <v>#VALUE!</v>
      </c>
      <c r="LZ46">
        <v>-7.1682426445047001E-7</v>
      </c>
      <c r="MA46" t="e">
        <f>bvarM4*bvarM9</f>
        <v>#VALUE!</v>
      </c>
      <c r="MB46" t="e">
        <f>cvarM4*cvarM9</f>
        <v>#VALUE!</v>
      </c>
      <c r="MC46" t="e">
        <f>mvarM4*mvarM9</f>
        <v>#VALUE!</v>
      </c>
      <c r="MD46" s="24" t="e">
        <f t="shared" si="144"/>
        <v>#VALUE!</v>
      </c>
      <c r="ME46" s="24" t="e">
        <f t="shared" si="145"/>
        <v>#VALUE!</v>
      </c>
      <c r="MF46" s="24" t="e">
        <f t="shared" si="146"/>
        <v>#VALUE!</v>
      </c>
      <c r="MG46">
        <v>-3.8829278510946002E-4</v>
      </c>
      <c r="MH46" t="e">
        <f>bvarM4*bvarM7</f>
        <v>#VALUE!</v>
      </c>
      <c r="MI46" t="e">
        <f>cvarM4*cvarM7</f>
        <v>#VALUE!</v>
      </c>
      <c r="MJ46" t="e">
        <f>mvarM4*mvarM7</f>
        <v>#VALUE!</v>
      </c>
      <c r="MK46" s="24" t="e">
        <f t="shared" si="147"/>
        <v>#VALUE!</v>
      </c>
      <c r="ML46" s="24" t="e">
        <f t="shared" si="148"/>
        <v>#VALUE!</v>
      </c>
      <c r="MM46" s="24" t="e">
        <f t="shared" si="149"/>
        <v>#VALUE!</v>
      </c>
      <c r="MN46">
        <v>-5.5078607484322999E-6</v>
      </c>
      <c r="MO46" t="e">
        <f>bvarM4^3</f>
        <v>#VALUE!</v>
      </c>
      <c r="MP46" t="e">
        <f>cvarM4^3</f>
        <v>#VALUE!</v>
      </c>
      <c r="MQ46" t="e">
        <f>mvarM4^3</f>
        <v>#VALUE!</v>
      </c>
      <c r="MR46" s="24" t="e">
        <f t="shared" si="150"/>
        <v>#VALUE!</v>
      </c>
      <c r="MS46" s="24" t="e">
        <f t="shared" si="151"/>
        <v>#VALUE!</v>
      </c>
      <c r="MT46" s="24" t="e">
        <f t="shared" si="152"/>
        <v>#VALUE!</v>
      </c>
      <c r="MU46">
        <v>1.3040332270643E-5</v>
      </c>
      <c r="MV46" t="e">
        <f>bvarM4^2</f>
        <v>#VALUE!</v>
      </c>
      <c r="MW46" t="e">
        <f>cvarM4^2</f>
        <v>#VALUE!</v>
      </c>
      <c r="MX46" t="e">
        <f>mvarM4^2</f>
        <v>#VALUE!</v>
      </c>
      <c r="MY46" s="24" t="e">
        <f t="shared" si="153"/>
        <v>#VALUE!</v>
      </c>
      <c r="MZ46" s="24" t="e">
        <f t="shared" si="154"/>
        <v>#VALUE!</v>
      </c>
      <c r="NA46" s="24" t="e">
        <f t="shared" si="155"/>
        <v>#VALUE!</v>
      </c>
      <c r="NB46">
        <v>-1.4917325147902E-6</v>
      </c>
      <c r="NC46" t="e">
        <f>bvarM5*bvarM9</f>
        <v>#VALUE!</v>
      </c>
      <c r="ND46" t="e">
        <f>cvarM5*cvarM9</f>
        <v>#VALUE!</v>
      </c>
      <c r="NE46" t="e">
        <f>mvarM5*mvarM9</f>
        <v>#VALUE!</v>
      </c>
      <c r="NF46" s="24" t="e">
        <f t="shared" si="156"/>
        <v>#VALUE!</v>
      </c>
      <c r="NG46" s="24" t="e">
        <f t="shared" si="157"/>
        <v>#VALUE!</v>
      </c>
      <c r="NH46" s="24" t="e">
        <f t="shared" si="158"/>
        <v>#VALUE!</v>
      </c>
      <c r="NI46">
        <v>1.9537884312283999E-3</v>
      </c>
      <c r="NJ46" t="e">
        <f>bvarM6^2</f>
        <v>#VALUE!</v>
      </c>
      <c r="NK46" t="e">
        <f>cvarM6^2</f>
        <v>#VALUE!</v>
      </c>
      <c r="NL46" t="e">
        <f>mvarM6^2</f>
        <v>#VALUE!</v>
      </c>
      <c r="NM46" s="24" t="e">
        <f t="shared" si="159"/>
        <v>#VALUE!</v>
      </c>
      <c r="NN46" s="24" t="e">
        <f t="shared" si="160"/>
        <v>#VALUE!</v>
      </c>
      <c r="NO46" s="24" t="e">
        <f t="shared" si="161"/>
        <v>#VALUE!</v>
      </c>
      <c r="NP46">
        <v>5.442163813434E-5</v>
      </c>
      <c r="NQ46" t="e">
        <f>bvarM7*bvarM8</f>
        <v>#VALUE!</v>
      </c>
      <c r="NR46" t="e">
        <f>cvarM7*cvarM8</f>
        <v>#VALUE!</v>
      </c>
      <c r="NS46" t="e">
        <f>mvarM7*mvarM8</f>
        <v>#VALUE!</v>
      </c>
      <c r="NT46" s="24" t="e">
        <f t="shared" si="162"/>
        <v>#VALUE!</v>
      </c>
      <c r="NU46" s="24" t="e">
        <f t="shared" si="163"/>
        <v>#VALUE!</v>
      </c>
      <c r="NV46" s="24" t="e">
        <f t="shared" si="164"/>
        <v>#VALUE!</v>
      </c>
      <c r="NW46">
        <v>-2.4862311433063998E-9</v>
      </c>
      <c r="NX46" t="e">
        <f>bvarHC1^2</f>
        <v>#VALUE!</v>
      </c>
      <c r="NY46" t="e">
        <f>cvarHC1^2</f>
        <v>#VALUE!</v>
      </c>
      <c r="NZ46" t="e">
        <f>mvarHC1^2</f>
        <v>#VALUE!</v>
      </c>
      <c r="OA46" s="24" t="e">
        <f t="shared" si="165"/>
        <v>#VALUE!</v>
      </c>
      <c r="OB46" s="24" t="e">
        <f t="shared" si="166"/>
        <v>#VALUE!</v>
      </c>
      <c r="OC46" s="24" t="e">
        <f t="shared" si="167"/>
        <v>#VALUE!</v>
      </c>
      <c r="OD46">
        <v>5.2990546982527005E-4</v>
      </c>
      <c r="OE46" t="e">
        <f>bvarM7^3</f>
        <v>#VALUE!</v>
      </c>
      <c r="OF46" t="e">
        <f>cvarM7^3</f>
        <v>#VALUE!</v>
      </c>
      <c r="OG46" t="e">
        <f>mvarM7^3</f>
        <v>#VALUE!</v>
      </c>
      <c r="OH46" s="24" t="e">
        <f t="shared" si="168"/>
        <v>#VALUE!</v>
      </c>
      <c r="OI46" s="24" t="e">
        <f t="shared" si="169"/>
        <v>#VALUE!</v>
      </c>
      <c r="OJ46" s="24" t="e">
        <f t="shared" si="170"/>
        <v>#VALUE!</v>
      </c>
      <c r="OK46">
        <v>2.9525808220623998E-4</v>
      </c>
      <c r="OL46" t="e">
        <f>bvarM2^2</f>
        <v>#VALUE!</v>
      </c>
      <c r="OM46" t="e">
        <f>cvarM2^2</f>
        <v>#VALUE!</v>
      </c>
      <c r="ON46" t="e">
        <f>mvarM2^2</f>
        <v>#VALUE!</v>
      </c>
      <c r="OO46" s="24" t="e">
        <f t="shared" si="171"/>
        <v>#VALUE!</v>
      </c>
      <c r="OP46" s="24" t="e">
        <f t="shared" si="172"/>
        <v>#VALUE!</v>
      </c>
      <c r="OQ46" s="24" t="e">
        <f t="shared" si="173"/>
        <v>#VALUE!</v>
      </c>
      <c r="OR46">
        <v>1.6396397541516999E-6</v>
      </c>
      <c r="OS46" t="e">
        <f>bvarM3*bvarM6</f>
        <v>#VALUE!</v>
      </c>
      <c r="OT46" t="e">
        <f>cvarM3*cvarM6</f>
        <v>#VALUE!</v>
      </c>
      <c r="OU46" t="e">
        <f>mvarM3*mvarM6</f>
        <v>#VALUE!</v>
      </c>
      <c r="OV46" s="24" t="e">
        <f t="shared" si="174"/>
        <v>#VALUE!</v>
      </c>
      <c r="OW46" s="24" t="e">
        <f t="shared" si="175"/>
        <v>#VALUE!</v>
      </c>
      <c r="OX46" s="24" t="e">
        <f t="shared" si="176"/>
        <v>#VALUE!</v>
      </c>
      <c r="OY46">
        <v>-3.1694836576788001E-6</v>
      </c>
      <c r="OZ46" t="e">
        <f>bvarM4^3</f>
        <v>#VALUE!</v>
      </c>
      <c r="PA46" t="e">
        <f>cvarM4^3</f>
        <v>#VALUE!</v>
      </c>
      <c r="PB46" t="e">
        <f>mvarM4^3</f>
        <v>#VALUE!</v>
      </c>
      <c r="PC46" s="24" t="e">
        <f t="shared" si="177"/>
        <v>#VALUE!</v>
      </c>
      <c r="PD46" s="24" t="e">
        <f t="shared" si="178"/>
        <v>#VALUE!</v>
      </c>
      <c r="PE46" s="24" t="e">
        <f t="shared" si="179"/>
        <v>#VALUE!</v>
      </c>
      <c r="PF46">
        <v>-6.5345379445419999E-7</v>
      </c>
      <c r="PG46" t="e">
        <f>bvarM3*bvarM6</f>
        <v>#VALUE!</v>
      </c>
      <c r="PH46" t="e">
        <f>cvarM3*cvarM6</f>
        <v>#VALUE!</v>
      </c>
      <c r="PI46" t="e">
        <f>mvarM3*mvarM6</f>
        <v>#VALUE!</v>
      </c>
      <c r="PJ46" s="24" t="e">
        <f t="shared" si="180"/>
        <v>#VALUE!</v>
      </c>
      <c r="PK46" s="24" t="e">
        <f t="shared" si="181"/>
        <v>#VALUE!</v>
      </c>
      <c r="PL46" s="24" t="e">
        <f t="shared" si="182"/>
        <v>#VALUE!</v>
      </c>
      <c r="PM46">
        <v>3230.3650925575998</v>
      </c>
      <c r="PN46" t="e">
        <f>bvarM1^2</f>
        <v>#VALUE!</v>
      </c>
      <c r="PO46" t="e">
        <f>cvarM1^2</f>
        <v>#VALUE!</v>
      </c>
      <c r="PP46" t="e">
        <f>mvarM1^2</f>
        <v>#VALUE!</v>
      </c>
      <c r="PQ46" s="24" t="e">
        <f t="shared" si="183"/>
        <v>#VALUE!</v>
      </c>
      <c r="PR46" s="24" t="e">
        <f t="shared" si="184"/>
        <v>#VALUE!</v>
      </c>
      <c r="PS46" s="24" t="e">
        <f t="shared" si="185"/>
        <v>#VALUE!</v>
      </c>
      <c r="PT46">
        <v>-5.3603554027123998E-5</v>
      </c>
      <c r="PU46" t="e">
        <f>bvarM6^3</f>
        <v>#VALUE!</v>
      </c>
      <c r="PV46" t="e">
        <f>cvarM6^3</f>
        <v>#VALUE!</v>
      </c>
      <c r="PW46" t="e">
        <f>mvarM6^3</f>
        <v>#VALUE!</v>
      </c>
      <c r="PX46" s="24" t="e">
        <f t="shared" si="186"/>
        <v>#VALUE!</v>
      </c>
      <c r="PY46" s="24" t="e">
        <f t="shared" si="187"/>
        <v>#VALUE!</v>
      </c>
      <c r="PZ46" s="24" t="e">
        <f t="shared" si="188"/>
        <v>#VALUE!</v>
      </c>
      <c r="QA46">
        <v>2.4808706439824001E-5</v>
      </c>
      <c r="QB46" t="e">
        <f>bvarM4^2</f>
        <v>#VALUE!</v>
      </c>
      <c r="QC46" t="e">
        <f>cvarM4^2</f>
        <v>#VALUE!</v>
      </c>
      <c r="QD46" t="e">
        <f>mvarM4^2</f>
        <v>#VALUE!</v>
      </c>
      <c r="QE46" s="24" t="e">
        <f t="shared" si="189"/>
        <v>#VALUE!</v>
      </c>
      <c r="QF46" s="24" t="e">
        <f t="shared" si="190"/>
        <v>#VALUE!</v>
      </c>
      <c r="QG46" s="24" t="e">
        <f t="shared" si="191"/>
        <v>#VALUE!</v>
      </c>
      <c r="QH46">
        <v>-3.9813352358744001E-6</v>
      </c>
      <c r="QI46" t="e">
        <f>bvarM5*bvarM9</f>
        <v>#VALUE!</v>
      </c>
      <c r="QJ46" t="e">
        <f>cvarM5*cvarM9</f>
        <v>#VALUE!</v>
      </c>
      <c r="QK46" t="e">
        <f>mvarM5*mvarM9</f>
        <v>#VALUE!</v>
      </c>
      <c r="QL46" s="24" t="e">
        <f t="shared" si="192"/>
        <v>#VALUE!</v>
      </c>
      <c r="QM46" s="24" t="e">
        <f t="shared" si="193"/>
        <v>#VALUE!</v>
      </c>
      <c r="QN46" s="24" t="e">
        <f t="shared" si="194"/>
        <v>#VALUE!</v>
      </c>
      <c r="QO46">
        <v>9.3521936894485995E-4</v>
      </c>
      <c r="QP46" t="e">
        <f>bvarM7^3</f>
        <v>#VALUE!</v>
      </c>
      <c r="QQ46" t="e">
        <f>cvarM7^3</f>
        <v>#VALUE!</v>
      </c>
      <c r="QR46" t="e">
        <f>mvarM7^3</f>
        <v>#VALUE!</v>
      </c>
      <c r="QS46" s="24" t="e">
        <f t="shared" si="195"/>
        <v>#VALUE!</v>
      </c>
      <c r="QT46" s="24" t="e">
        <f t="shared" si="196"/>
        <v>#VALUE!</v>
      </c>
      <c r="QU46" s="24" t="e">
        <f t="shared" si="197"/>
        <v>#VALUE!</v>
      </c>
      <c r="QV46">
        <v>4.9598681040511002E-5</v>
      </c>
      <c r="QW46" t="e">
        <f>bvarM7*bvarM8</f>
        <v>#VALUE!</v>
      </c>
      <c r="QX46" t="e">
        <f>cvarM7*cvarM8</f>
        <v>#VALUE!</v>
      </c>
      <c r="QY46" t="e">
        <f>mvarM7*mvarM8</f>
        <v>#VALUE!</v>
      </c>
      <c r="QZ46" s="24" t="e">
        <f t="shared" si="198"/>
        <v>#VALUE!</v>
      </c>
      <c r="RA46" s="24" t="e">
        <f t="shared" si="199"/>
        <v>#VALUE!</v>
      </c>
      <c r="RB46" s="24" t="e">
        <f t="shared" si="200"/>
        <v>#VALUE!</v>
      </c>
      <c r="RC46">
        <v>1.2632645829312E-5</v>
      </c>
      <c r="RD46" t="e">
        <f>bvarM6*bvarM7</f>
        <v>#VALUE!</v>
      </c>
      <c r="RE46" t="e">
        <f>cvarM6*cvarM7</f>
        <v>#VALUE!</v>
      </c>
      <c r="RF46" t="e">
        <f>mvarM6*mvarM7</f>
        <v>#VALUE!</v>
      </c>
      <c r="RG46" s="24" t="e">
        <f t="shared" si="201"/>
        <v>#VALUE!</v>
      </c>
      <c r="RH46" s="24" t="e">
        <f t="shared" si="202"/>
        <v>#VALUE!</v>
      </c>
      <c r="RI46" s="24" t="e">
        <f t="shared" si="203"/>
        <v>#VALUE!</v>
      </c>
      <c r="RN46" s="24">
        <f t="shared" si="204"/>
        <v>0</v>
      </c>
      <c r="RO46" s="24">
        <f t="shared" si="205"/>
        <v>0</v>
      </c>
      <c r="RP46" s="24">
        <f t="shared" si="206"/>
        <v>0</v>
      </c>
      <c r="RQ46">
        <v>-1.6453050555046E-4</v>
      </c>
      <c r="RR46" t="e">
        <f>bvarHC2^2</f>
        <v>#VALUE!</v>
      </c>
      <c r="RS46" t="e">
        <f>cvarHC2^2</f>
        <v>#VALUE!</v>
      </c>
      <c r="RT46" t="e">
        <f>mvarHC2^2</f>
        <v>#VALUE!</v>
      </c>
      <c r="RU46" s="24" t="e">
        <f t="shared" si="207"/>
        <v>#VALUE!</v>
      </c>
      <c r="RV46" s="24" t="e">
        <f t="shared" si="208"/>
        <v>#VALUE!</v>
      </c>
      <c r="RW46" s="24" t="e">
        <f t="shared" si="209"/>
        <v>#VALUE!</v>
      </c>
      <c r="RX46">
        <v>4.790141063602E-5</v>
      </c>
      <c r="RY46" t="e">
        <f>bvarM2*bvarM7</f>
        <v>#VALUE!</v>
      </c>
      <c r="RZ46" t="e">
        <f>cvarM2*cvarM7</f>
        <v>#VALUE!</v>
      </c>
      <c r="SA46" t="e">
        <f>mvarM2*mvarM7</f>
        <v>#VALUE!</v>
      </c>
      <c r="SB46" s="24" t="e">
        <f t="shared" si="210"/>
        <v>#VALUE!</v>
      </c>
      <c r="SC46" s="24" t="e">
        <f t="shared" si="211"/>
        <v>#VALUE!</v>
      </c>
      <c r="SD46" s="24" t="e">
        <f t="shared" si="212"/>
        <v>#VALUE!</v>
      </c>
      <c r="SE46">
        <v>9.3750868758157001E-4</v>
      </c>
      <c r="SF46" t="e">
        <f>bvarM7^3</f>
        <v>#VALUE!</v>
      </c>
      <c r="SG46" t="e">
        <f>cvarM7^3</f>
        <v>#VALUE!</v>
      </c>
      <c r="SH46" t="e">
        <f>mvarM7^3</f>
        <v>#VALUE!</v>
      </c>
      <c r="SI46" s="24" t="e">
        <f t="shared" si="213"/>
        <v>#VALUE!</v>
      </c>
      <c r="SJ46" s="24" t="e">
        <f t="shared" si="214"/>
        <v>#VALUE!</v>
      </c>
      <c r="SK46" s="24" t="e">
        <f t="shared" si="215"/>
        <v>#VALUE!</v>
      </c>
      <c r="SL46">
        <v>3.8636891753003001E-9</v>
      </c>
      <c r="SM46" t="e">
        <f>bvarHC1^2</f>
        <v>#VALUE!</v>
      </c>
      <c r="SN46" t="e">
        <f>cvarHC1^2</f>
        <v>#VALUE!</v>
      </c>
      <c r="SO46" t="e">
        <f>mvarHC1^2</f>
        <v>#VALUE!</v>
      </c>
      <c r="SP46" s="24" t="e">
        <f t="shared" si="216"/>
        <v>#VALUE!</v>
      </c>
      <c r="SQ46" s="24" t="e">
        <f t="shared" si="217"/>
        <v>#VALUE!</v>
      </c>
      <c r="SR46" s="24" t="e">
        <f t="shared" si="218"/>
        <v>#VALUE!</v>
      </c>
      <c r="SS46">
        <v>-1.8449198617759999E-3</v>
      </c>
      <c r="ST46" t="e">
        <f>bvarHC2^2</f>
        <v>#VALUE!</v>
      </c>
      <c r="SU46" t="e">
        <f>cvarHC2^2</f>
        <v>#VALUE!</v>
      </c>
      <c r="SV46" t="e">
        <f>mvarHC2^2</f>
        <v>#VALUE!</v>
      </c>
      <c r="SW46" s="24" t="e">
        <f t="shared" si="219"/>
        <v>#VALUE!</v>
      </c>
      <c r="SX46" s="24" t="e">
        <f t="shared" si="220"/>
        <v>#VALUE!</v>
      </c>
      <c r="SY46" s="24" t="e">
        <f t="shared" si="221"/>
        <v>#VALUE!</v>
      </c>
      <c r="SZ46">
        <v>1.2521810538563001E-3</v>
      </c>
      <c r="TA46" t="e">
        <f>bvarM2^2</f>
        <v>#VALUE!</v>
      </c>
      <c r="TB46" t="e">
        <f>cvarM2^2</f>
        <v>#VALUE!</v>
      </c>
      <c r="TC46" t="e">
        <f>mvarM2^2</f>
        <v>#VALUE!</v>
      </c>
      <c r="TD46" s="24" t="e">
        <f t="shared" si="222"/>
        <v>#VALUE!</v>
      </c>
      <c r="TE46" s="24" t="e">
        <f t="shared" si="223"/>
        <v>#VALUE!</v>
      </c>
      <c r="TF46" s="24" t="e">
        <f t="shared" si="224"/>
        <v>#VALUE!</v>
      </c>
      <c r="TK46" s="24">
        <f t="shared" si="225"/>
        <v>0</v>
      </c>
      <c r="TL46" s="24">
        <f t="shared" si="226"/>
        <v>0</v>
      </c>
      <c r="TM46" s="24">
        <f t="shared" si="227"/>
        <v>0</v>
      </c>
      <c r="TN46">
        <v>1.0267475310906001E-5</v>
      </c>
      <c r="TO46" t="e">
        <f>bvarM5*bvarM6</f>
        <v>#VALUE!</v>
      </c>
      <c r="TP46" t="e">
        <f>cvarM5*cvarM6</f>
        <v>#VALUE!</v>
      </c>
      <c r="TQ46" t="e">
        <f>mvarM5*mvarM6</f>
        <v>#VALUE!</v>
      </c>
      <c r="TR46" s="24" t="e">
        <f t="shared" si="228"/>
        <v>#VALUE!</v>
      </c>
      <c r="TS46" s="24" t="e">
        <f t="shared" si="229"/>
        <v>#VALUE!</v>
      </c>
      <c r="TT46" s="24" t="e">
        <f t="shared" si="230"/>
        <v>#VALUE!</v>
      </c>
      <c r="TU46">
        <v>6.3013113426798998E-6</v>
      </c>
      <c r="TV46" t="e">
        <f>bvarM4*bvarM9</f>
        <v>#VALUE!</v>
      </c>
      <c r="TW46" t="e">
        <f>cvarM4*cvarM9</f>
        <v>#VALUE!</v>
      </c>
      <c r="TX46" t="e">
        <f>mvarM4*mvarM9</f>
        <v>#VALUE!</v>
      </c>
      <c r="TY46" s="24" t="e">
        <f t="shared" si="231"/>
        <v>#VALUE!</v>
      </c>
      <c r="TZ46" s="24" t="e">
        <f t="shared" si="232"/>
        <v>#VALUE!</v>
      </c>
      <c r="UA46" s="24" t="e">
        <f t="shared" si="233"/>
        <v>#VALUE!</v>
      </c>
      <c r="UB46">
        <v>-3.8450600879284002E-16</v>
      </c>
      <c r="UC46" t="e">
        <f>bvarHC1^3</f>
        <v>#VALUE!</v>
      </c>
      <c r="UD46" t="e">
        <f>cvarHC1^3</f>
        <v>#VALUE!</v>
      </c>
      <c r="UE46" t="e">
        <f>mvarHC1^3</f>
        <v>#VALUE!</v>
      </c>
      <c r="UF46" s="24" t="e">
        <f t="shared" si="234"/>
        <v>#VALUE!</v>
      </c>
      <c r="UG46" s="24" t="e">
        <f t="shared" si="235"/>
        <v>#VALUE!</v>
      </c>
      <c r="UH46" s="24" t="e">
        <f t="shared" si="236"/>
        <v>#VALUE!</v>
      </c>
      <c r="UI46">
        <v>5.8511503788139999E-5</v>
      </c>
      <c r="UJ46" t="e">
        <f>bvarM5*bvarM7</f>
        <v>#VALUE!</v>
      </c>
      <c r="UK46" t="e">
        <f>cvarM5*cvarM7</f>
        <v>#VALUE!</v>
      </c>
      <c r="UL46" t="e">
        <f>mvarM5*mvarM7</f>
        <v>#VALUE!</v>
      </c>
      <c r="UM46" s="24" t="e">
        <f t="shared" si="237"/>
        <v>#VALUE!</v>
      </c>
      <c r="UN46" s="24" t="e">
        <f t="shared" si="238"/>
        <v>#VALUE!</v>
      </c>
      <c r="UO46" s="24" t="e">
        <f t="shared" si="239"/>
        <v>#VALUE!</v>
      </c>
      <c r="UP46">
        <v>1.2485603503487E-5</v>
      </c>
      <c r="UQ46" t="e">
        <f>bvarM5*bvarM9</f>
        <v>#VALUE!</v>
      </c>
      <c r="UR46" t="e">
        <f>cvarM5*cvarM9</f>
        <v>#VALUE!</v>
      </c>
      <c r="US46" t="e">
        <f>mvarM5*mvarM9</f>
        <v>#VALUE!</v>
      </c>
      <c r="UT46" s="24" t="e">
        <f t="shared" si="240"/>
        <v>#VALUE!</v>
      </c>
      <c r="UU46" s="24" t="e">
        <f t="shared" si="241"/>
        <v>#VALUE!</v>
      </c>
      <c r="UV46" s="24" t="e">
        <f t="shared" si="242"/>
        <v>#VALUE!</v>
      </c>
      <c r="UW46">
        <v>8.1672038542418996E-11</v>
      </c>
      <c r="UX46" t="e">
        <f>bvarM3^3</f>
        <v>#VALUE!</v>
      </c>
      <c r="UY46" t="e">
        <f>cvarM3^3</f>
        <v>#VALUE!</v>
      </c>
      <c r="UZ46" t="e">
        <f>mvarM3^3</f>
        <v>#VALUE!</v>
      </c>
      <c r="VA46" s="24" t="e">
        <f t="shared" si="243"/>
        <v>#VALUE!</v>
      </c>
      <c r="VB46" s="24" t="e">
        <f t="shared" si="244"/>
        <v>#VALUE!</v>
      </c>
      <c r="VC46" s="24" t="e">
        <f t="shared" si="245"/>
        <v>#VALUE!</v>
      </c>
      <c r="VD46">
        <v>-2.0624741432775999E-5</v>
      </c>
      <c r="VE46" t="e">
        <f>bvarM6*bvarM7</f>
        <v>#VALUE!</v>
      </c>
      <c r="VF46" t="e">
        <f>cvarM6*cvarM7</f>
        <v>#VALUE!</v>
      </c>
      <c r="VG46" t="e">
        <f>mvarM6*mvarM7</f>
        <v>#VALUE!</v>
      </c>
      <c r="VH46" s="24" t="e">
        <f t="shared" si="246"/>
        <v>#VALUE!</v>
      </c>
      <c r="VI46" s="24" t="e">
        <f t="shared" si="247"/>
        <v>#VALUE!</v>
      </c>
      <c r="VJ46" s="24" t="e">
        <f t="shared" si="248"/>
        <v>#VALUE!</v>
      </c>
      <c r="VK46">
        <v>-1.0015332991395E-5</v>
      </c>
      <c r="VL46" t="e">
        <f>bvarM5*bvarM6</f>
        <v>#VALUE!</v>
      </c>
      <c r="VM46" t="e">
        <f>cvarM5*cvarM6</f>
        <v>#VALUE!</v>
      </c>
      <c r="VN46" t="e">
        <f>mvarM5*mvarM6</f>
        <v>#VALUE!</v>
      </c>
      <c r="VO46" s="24" t="e">
        <f t="shared" si="249"/>
        <v>#VALUE!</v>
      </c>
      <c r="VP46" s="24" t="e">
        <f t="shared" si="250"/>
        <v>#VALUE!</v>
      </c>
      <c r="VQ46" s="24" t="e">
        <f t="shared" si="251"/>
        <v>#VALUE!</v>
      </c>
      <c r="VR46">
        <v>4.5038192542878998E-8</v>
      </c>
      <c r="VS46" t="e">
        <f>bvarM6^2</f>
        <v>#VALUE!</v>
      </c>
      <c r="VT46" t="e">
        <f>cvarM6^2</f>
        <v>#VALUE!</v>
      </c>
      <c r="VU46" t="e">
        <f>mvarM6^2</f>
        <v>#VALUE!</v>
      </c>
      <c r="VV46" s="24" t="e">
        <f t="shared" si="252"/>
        <v>#VALUE!</v>
      </c>
      <c r="VW46" s="24" t="e">
        <f t="shared" si="253"/>
        <v>#VALUE!</v>
      </c>
      <c r="VX46" s="24" t="e">
        <f t="shared" si="254"/>
        <v>#VALUE!</v>
      </c>
      <c r="VY46">
        <v>1.3217483607390999E-5</v>
      </c>
      <c r="VZ46" t="e">
        <f>bvarM5^2</f>
        <v>#VALUE!</v>
      </c>
      <c r="WA46" t="e">
        <f>cvarM5^2</f>
        <v>#VALUE!</v>
      </c>
      <c r="WB46" t="e">
        <f>mvarM5^2</f>
        <v>#VALUE!</v>
      </c>
      <c r="WC46" s="24" t="e">
        <f t="shared" si="255"/>
        <v>#VALUE!</v>
      </c>
      <c r="WD46" s="24" t="e">
        <f t="shared" si="256"/>
        <v>#VALUE!</v>
      </c>
      <c r="WE46" s="24" t="e">
        <f t="shared" si="257"/>
        <v>#VALUE!</v>
      </c>
      <c r="WF46">
        <v>1.4957725141907E-3</v>
      </c>
      <c r="WG46" t="e">
        <f>bvarM2^2</f>
        <v>#VALUE!</v>
      </c>
      <c r="WH46" t="e">
        <f>cvarM2^2</f>
        <v>#VALUE!</v>
      </c>
      <c r="WI46" t="e">
        <f>mvarM2^2</f>
        <v>#VALUE!</v>
      </c>
      <c r="WJ46" s="24" t="e">
        <f t="shared" si="258"/>
        <v>#VALUE!</v>
      </c>
      <c r="WK46" s="24" t="e">
        <f t="shared" si="259"/>
        <v>#VALUE!</v>
      </c>
      <c r="WL46" s="24" t="e">
        <f t="shared" si="260"/>
        <v>#VALUE!</v>
      </c>
      <c r="WQ46" s="24">
        <f t="shared" si="261"/>
        <v>0</v>
      </c>
      <c r="WR46" s="24">
        <f t="shared" si="262"/>
        <v>0</v>
      </c>
      <c r="WS46" s="24">
        <f t="shared" si="263"/>
        <v>0</v>
      </c>
      <c r="WT46">
        <v>-8.1117074534827003E-4</v>
      </c>
      <c r="WU46" t="e">
        <f>bvarHC2^2</f>
        <v>#VALUE!</v>
      </c>
      <c r="WV46" t="e">
        <f>cvarHC2^2</f>
        <v>#VALUE!</v>
      </c>
      <c r="WW46" t="e">
        <f>mvarHC2^2</f>
        <v>#VALUE!</v>
      </c>
      <c r="WX46" s="24" t="e">
        <f t="shared" si="264"/>
        <v>#VALUE!</v>
      </c>
      <c r="WY46" s="24" t="e">
        <f t="shared" si="265"/>
        <v>#VALUE!</v>
      </c>
      <c r="WZ46" s="24" t="e">
        <f t="shared" si="266"/>
        <v>#VALUE!</v>
      </c>
      <c r="XA46">
        <v>5.186426154434E-6</v>
      </c>
      <c r="XB46" t="e">
        <f>bvarM4*bvarM9</f>
        <v>#VALUE!</v>
      </c>
      <c r="XC46" t="e">
        <f>cvarM4*cvarM9</f>
        <v>#VALUE!</v>
      </c>
      <c r="XD46" t="e">
        <f>mvarM4*mvarM9</f>
        <v>#VALUE!</v>
      </c>
      <c r="XE46" s="24" t="e">
        <f t="shared" si="267"/>
        <v>#VALUE!</v>
      </c>
      <c r="XF46" s="24" t="e">
        <f t="shared" si="268"/>
        <v>#VALUE!</v>
      </c>
      <c r="XG46" s="24" t="e">
        <f t="shared" si="269"/>
        <v>#VALUE!</v>
      </c>
      <c r="XH46">
        <v>2.3002725995881001E-11</v>
      </c>
      <c r="XI46" t="e">
        <f>bvarM3^3</f>
        <v>#VALUE!</v>
      </c>
      <c r="XJ46" t="e">
        <f>cvarM3^3</f>
        <v>#VALUE!</v>
      </c>
      <c r="XK46" t="e">
        <f>mvarM3^3</f>
        <v>#VALUE!</v>
      </c>
      <c r="XL46" s="24" t="e">
        <f t="shared" si="270"/>
        <v>#VALUE!</v>
      </c>
      <c r="XM46" s="24" t="e">
        <f t="shared" si="271"/>
        <v>#VALUE!</v>
      </c>
      <c r="XN46" s="24" t="e">
        <f t="shared" si="272"/>
        <v>#VALUE!</v>
      </c>
      <c r="XO46">
        <v>3.5290240927266001E-7</v>
      </c>
      <c r="XP46" t="e">
        <f>bvarHC1^2</f>
        <v>#VALUE!</v>
      </c>
      <c r="XQ46" t="e">
        <f>cvarHC1^2</f>
        <v>#VALUE!</v>
      </c>
      <c r="XR46" t="e">
        <f>mvarHC1^2</f>
        <v>#VALUE!</v>
      </c>
      <c r="XS46" s="24" t="e">
        <f t="shared" si="273"/>
        <v>#VALUE!</v>
      </c>
      <c r="XT46" s="24" t="e">
        <f t="shared" si="274"/>
        <v>#VALUE!</v>
      </c>
      <c r="XU46" s="24" t="e">
        <f t="shared" si="275"/>
        <v>#VALUE!</v>
      </c>
      <c r="XV46">
        <v>5.6822985032309997E-5</v>
      </c>
      <c r="XW46" t="e">
        <f>bvarM5^2</f>
        <v>#VALUE!</v>
      </c>
      <c r="XX46" t="e">
        <f>cvarM5^2</f>
        <v>#VALUE!</v>
      </c>
      <c r="XY46" t="e">
        <f>mvarM5^2</f>
        <v>#VALUE!</v>
      </c>
      <c r="XZ46" s="24" t="e">
        <f t="shared" si="276"/>
        <v>#VALUE!</v>
      </c>
      <c r="YA46" s="24" t="e">
        <f t="shared" si="277"/>
        <v>#VALUE!</v>
      </c>
      <c r="YB46" s="24" t="e">
        <f t="shared" si="278"/>
        <v>#VALUE!</v>
      </c>
      <c r="YC46">
        <v>1.0962691589511E-10</v>
      </c>
      <c r="YD46" t="e">
        <f>bvarM3^3</f>
        <v>#VALUE!</v>
      </c>
      <c r="YE46" t="e">
        <f>cvarM3^3</f>
        <v>#VALUE!</v>
      </c>
      <c r="YF46" t="e">
        <f>mvarM3^3</f>
        <v>#VALUE!</v>
      </c>
      <c r="YG46" s="24" t="e">
        <f t="shared" si="279"/>
        <v>#VALUE!</v>
      </c>
      <c r="YH46" s="24" t="e">
        <f t="shared" si="280"/>
        <v>#VALUE!</v>
      </c>
      <c r="YI46" s="24" t="e">
        <f t="shared" si="281"/>
        <v>#VALUE!</v>
      </c>
      <c r="YJ46">
        <v>1.7061926733094E-6</v>
      </c>
      <c r="YK46" t="e">
        <f>bvarM5*bvarM9</f>
        <v>#VALUE!</v>
      </c>
      <c r="YL46" t="e">
        <f>cvarM5*cvarM9</f>
        <v>#VALUE!</v>
      </c>
      <c r="YM46" t="e">
        <f>mvarM5*mvarM9</f>
        <v>#VALUE!</v>
      </c>
      <c r="YN46" s="24" t="e">
        <f t="shared" si="282"/>
        <v>#VALUE!</v>
      </c>
      <c r="YO46" s="24" t="e">
        <f t="shared" si="283"/>
        <v>#VALUE!</v>
      </c>
      <c r="YP46" s="24" t="e">
        <f t="shared" si="284"/>
        <v>#VALUE!</v>
      </c>
      <c r="YQ46">
        <v>9.3943826612480001E-6</v>
      </c>
      <c r="YR46" t="e">
        <f>bvarM5*bvarM9</f>
        <v>#VALUE!</v>
      </c>
      <c r="YS46" t="e">
        <f>cvarM5*cvarM9</f>
        <v>#VALUE!</v>
      </c>
      <c r="YT46" t="e">
        <f>mvarM5*mvarM9</f>
        <v>#VALUE!</v>
      </c>
      <c r="YU46" s="24" t="e">
        <f t="shared" si="285"/>
        <v>#VALUE!</v>
      </c>
      <c r="YV46" s="24" t="e">
        <f t="shared" si="286"/>
        <v>#VALUE!</v>
      </c>
      <c r="YW46" s="24" t="e">
        <f t="shared" si="287"/>
        <v>#VALUE!</v>
      </c>
      <c r="YX46">
        <v>4.7023181497552002E-8</v>
      </c>
      <c r="YY46" t="e">
        <f>bvarM6^2</f>
        <v>#VALUE!</v>
      </c>
      <c r="YZ46" t="e">
        <f>cvarM6^2</f>
        <v>#VALUE!</v>
      </c>
      <c r="ZA46" t="e">
        <f>mvarM6^2</f>
        <v>#VALUE!</v>
      </c>
      <c r="ZB46" s="24" t="e">
        <f t="shared" si="288"/>
        <v>#VALUE!</v>
      </c>
      <c r="ZC46" s="24" t="e">
        <f t="shared" si="289"/>
        <v>#VALUE!</v>
      </c>
      <c r="ZD46" s="24" t="e">
        <f t="shared" si="290"/>
        <v>#VALUE!</v>
      </c>
      <c r="ZE46">
        <v>5.1004029821804001E-4</v>
      </c>
      <c r="ZF46" t="e">
        <f>bvarM6^2</f>
        <v>#VALUE!</v>
      </c>
      <c r="ZG46" t="e">
        <f>cvarM6^2</f>
        <v>#VALUE!</v>
      </c>
      <c r="ZH46" t="e">
        <f>mvarM6^2</f>
        <v>#VALUE!</v>
      </c>
      <c r="ZI46" s="24" t="e">
        <f t="shared" si="291"/>
        <v>#VALUE!</v>
      </c>
      <c r="ZJ46" s="24" t="e">
        <f t="shared" si="292"/>
        <v>#VALUE!</v>
      </c>
      <c r="ZK46" s="24" t="e">
        <f t="shared" si="293"/>
        <v>#VALUE!</v>
      </c>
      <c r="ZL46">
        <v>1.9802486327013002E-3</v>
      </c>
      <c r="ZM46" t="e">
        <f>bvarM2^2</f>
        <v>#VALUE!</v>
      </c>
      <c r="ZN46" t="e">
        <f>cvarM2^2</f>
        <v>#VALUE!</v>
      </c>
      <c r="ZO46" t="e">
        <f>mvarM2^2</f>
        <v>#VALUE!</v>
      </c>
      <c r="ZP46" s="24" t="e">
        <f t="shared" si="294"/>
        <v>#VALUE!</v>
      </c>
      <c r="ZQ46" s="24" t="e">
        <f t="shared" si="295"/>
        <v>#VALUE!</v>
      </c>
      <c r="ZR46" s="24" t="e">
        <f t="shared" si="296"/>
        <v>#VALUE!</v>
      </c>
      <c r="ZS46"/>
      <c r="ZT46"/>
      <c r="ZU46"/>
      <c r="ZV46"/>
      <c r="ZW46" s="24">
        <f t="shared" si="297"/>
        <v>0</v>
      </c>
      <c r="ZX46" s="24">
        <f t="shared" si="298"/>
        <v>0</v>
      </c>
      <c r="ZY46" s="24">
        <f t="shared" si="299"/>
        <v>0</v>
      </c>
      <c r="ZZ46">
        <v>-9.8693302197543008E-7</v>
      </c>
      <c r="AAA46" t="e">
        <f>bvarM5*bvarM7</f>
        <v>#VALUE!</v>
      </c>
      <c r="AAB46" t="e">
        <f>cvarM5*cvarM7</f>
        <v>#VALUE!</v>
      </c>
      <c r="AAC46" t="e">
        <f>mvarM5*mvarM7</f>
        <v>#VALUE!</v>
      </c>
      <c r="AAD46" s="24" t="e">
        <f t="shared" si="300"/>
        <v>#VALUE!</v>
      </c>
      <c r="AAE46" s="24" t="e">
        <f t="shared" si="301"/>
        <v>#VALUE!</v>
      </c>
      <c r="AAF46" s="24" t="e">
        <f t="shared" si="302"/>
        <v>#VALUE!</v>
      </c>
      <c r="AAG46">
        <v>-4.9531061974867001E-5</v>
      </c>
      <c r="AAH46" t="e">
        <f>bvarM4*bvarM7</f>
        <v>#VALUE!</v>
      </c>
      <c r="AAI46" t="e">
        <f>cvarM4*cvarM7</f>
        <v>#VALUE!</v>
      </c>
      <c r="AAJ46" t="e">
        <f>mvarM4*mvarM7</f>
        <v>#VALUE!</v>
      </c>
      <c r="AAK46" s="24" t="e">
        <f t="shared" si="303"/>
        <v>#VALUE!</v>
      </c>
      <c r="AAL46" s="24" t="e">
        <f t="shared" si="304"/>
        <v>#VALUE!</v>
      </c>
      <c r="AAM46" s="24" t="e">
        <f t="shared" si="305"/>
        <v>#VALUE!</v>
      </c>
      <c r="AAN46">
        <v>6.8957261452003999E-8</v>
      </c>
      <c r="AAO46" t="e">
        <f>bvarM6^2</f>
        <v>#VALUE!</v>
      </c>
      <c r="AAP46" t="e">
        <f>cvarM6^2</f>
        <v>#VALUE!</v>
      </c>
      <c r="AAQ46" t="e">
        <f>mvarM6^2</f>
        <v>#VALUE!</v>
      </c>
      <c r="AAR46" s="24" t="e">
        <f t="shared" si="306"/>
        <v>#VALUE!</v>
      </c>
      <c r="AAS46" s="24" t="e">
        <f t="shared" si="307"/>
        <v>#VALUE!</v>
      </c>
      <c r="AAT46" s="24" t="e">
        <f t="shared" si="308"/>
        <v>#VALUE!</v>
      </c>
      <c r="AAU46">
        <v>-8.0514416662688007E-6</v>
      </c>
      <c r="AAV46" t="e">
        <f>bvarM4^3</f>
        <v>#VALUE!</v>
      </c>
      <c r="AAW46" t="e">
        <f>cvarM4^3</f>
        <v>#VALUE!</v>
      </c>
      <c r="AAX46" t="e">
        <f>mvarM4^3</f>
        <v>#VALUE!</v>
      </c>
      <c r="AAY46" s="24" t="e">
        <f t="shared" si="309"/>
        <v>#VALUE!</v>
      </c>
      <c r="AAZ46" s="24" t="e">
        <f t="shared" si="310"/>
        <v>#VALUE!</v>
      </c>
      <c r="ABA46" s="24" t="e">
        <f t="shared" si="311"/>
        <v>#VALUE!</v>
      </c>
      <c r="ABB46">
        <v>1.9178281937865E-3</v>
      </c>
      <c r="ABC46" t="e">
        <f>bvarM6^2</f>
        <v>#VALUE!</v>
      </c>
      <c r="ABD46" t="e">
        <f>cvarM6^2</f>
        <v>#VALUE!</v>
      </c>
      <c r="ABE46" t="e">
        <f>mvarM6^2</f>
        <v>#VALUE!</v>
      </c>
      <c r="ABF46" s="24" t="e">
        <f t="shared" si="312"/>
        <v>#VALUE!</v>
      </c>
      <c r="ABG46" s="24" t="e">
        <f t="shared" si="313"/>
        <v>#VALUE!</v>
      </c>
      <c r="ABH46" s="24" t="e">
        <f t="shared" si="314"/>
        <v>#VALUE!</v>
      </c>
      <c r="ABI46"/>
      <c r="ABJ46"/>
      <c r="ABK46"/>
      <c r="ABL46"/>
      <c r="ABM46" s="24">
        <f t="shared" si="315"/>
        <v>0</v>
      </c>
      <c r="ABN46" s="24">
        <f t="shared" si="316"/>
        <v>0</v>
      </c>
      <c r="ABO46" s="24">
        <f t="shared" si="317"/>
        <v>0</v>
      </c>
      <c r="ABP46">
        <v>4.8877279558364005E-13</v>
      </c>
      <c r="ABQ46" t="e">
        <f>bvarHC1^3</f>
        <v>#VALUE!</v>
      </c>
      <c r="ABR46" t="e">
        <f>cvarHC1^3</f>
        <v>#VALUE!</v>
      </c>
      <c r="ABS46" t="e">
        <f>mvarHC1^3</f>
        <v>#VALUE!</v>
      </c>
      <c r="ABT46" s="24" t="e">
        <f t="shared" si="318"/>
        <v>#VALUE!</v>
      </c>
      <c r="ABU46" s="24" t="e">
        <f t="shared" si="319"/>
        <v>#VALUE!</v>
      </c>
      <c r="ABV46" s="24" t="e">
        <f t="shared" si="320"/>
        <v>#VALUE!</v>
      </c>
      <c r="ABW46">
        <v>-7.0011668976870001E-6</v>
      </c>
      <c r="ABX46" t="e">
        <f>bvarM3*bvarM9</f>
        <v>#VALUE!</v>
      </c>
      <c r="ABY46" t="e">
        <f>cvarM3*cvarM9</f>
        <v>#VALUE!</v>
      </c>
      <c r="ABZ46" t="e">
        <f>mvarM3*mvarM9</f>
        <v>#VALUE!</v>
      </c>
      <c r="ACA46" s="24" t="e">
        <f t="shared" si="321"/>
        <v>#VALUE!</v>
      </c>
      <c r="ACB46" s="24" t="e">
        <f t="shared" si="322"/>
        <v>#VALUE!</v>
      </c>
      <c r="ACC46" s="24" t="e">
        <f t="shared" si="323"/>
        <v>#VALUE!</v>
      </c>
      <c r="ACD46">
        <v>-4.5842737912940996E-16</v>
      </c>
      <c r="ACE46" t="e">
        <f>bvarHC1^3</f>
        <v>#VALUE!</v>
      </c>
      <c r="ACF46" t="e">
        <f>cvarHC1^3</f>
        <v>#VALUE!</v>
      </c>
      <c r="ACG46" t="e">
        <f>mvarHC1^3</f>
        <v>#VALUE!</v>
      </c>
      <c r="ACH46" s="24" t="e">
        <f t="shared" si="324"/>
        <v>#VALUE!</v>
      </c>
      <c r="ACI46" s="24" t="e">
        <f t="shared" si="325"/>
        <v>#VALUE!</v>
      </c>
      <c r="ACJ46" s="24" t="e">
        <f t="shared" si="326"/>
        <v>#VALUE!</v>
      </c>
      <c r="ACK46">
        <v>-3.5515122545944002E-4</v>
      </c>
      <c r="ACL46" t="e">
        <f>bvarM7^3</f>
        <v>#VALUE!</v>
      </c>
      <c r="ACM46" t="e">
        <f>cvarM7^3</f>
        <v>#VALUE!</v>
      </c>
      <c r="ACN46" t="e">
        <f>mvarM7^3</f>
        <v>#VALUE!</v>
      </c>
      <c r="ACO46" s="24" t="e">
        <f t="shared" si="327"/>
        <v>#VALUE!</v>
      </c>
      <c r="ACP46" s="24" t="e">
        <f t="shared" si="328"/>
        <v>#VALUE!</v>
      </c>
      <c r="ACQ46" s="24" t="e">
        <f t="shared" si="329"/>
        <v>#VALUE!</v>
      </c>
      <c r="ACV46" s="24">
        <f t="shared" si="330"/>
        <v>0</v>
      </c>
      <c r="ACW46" s="24">
        <f t="shared" si="331"/>
        <v>0</v>
      </c>
      <c r="ACX46" s="24">
        <f t="shared" si="332"/>
        <v>0</v>
      </c>
      <c r="ACY46"/>
      <c r="ACZ46"/>
      <c r="ADA46"/>
      <c r="ADB46"/>
      <c r="ADC46" s="24">
        <f t="shared" si="333"/>
        <v>0</v>
      </c>
      <c r="ADD46" s="24">
        <f t="shared" si="334"/>
        <v>0</v>
      </c>
      <c r="ADE46" s="24">
        <f t="shared" si="335"/>
        <v>0</v>
      </c>
      <c r="ADF46">
        <v>1.1906193914452999E-5</v>
      </c>
      <c r="ADG46" t="e">
        <f>bvarHC2^3</f>
        <v>#VALUE!</v>
      </c>
      <c r="ADH46" t="e">
        <f>cvarHC2^3</f>
        <v>#VALUE!</v>
      </c>
      <c r="ADI46" t="e">
        <f>mvarHC2^3</f>
        <v>#VALUE!</v>
      </c>
      <c r="ADJ46" s="24" t="e">
        <f t="shared" si="336"/>
        <v>#VALUE!</v>
      </c>
      <c r="ADK46" s="24" t="e">
        <f t="shared" si="337"/>
        <v>#VALUE!</v>
      </c>
      <c r="ADL46" s="24" t="e">
        <f t="shared" si="338"/>
        <v>#VALUE!</v>
      </c>
      <c r="ADM46">
        <v>-2.7936315038974999E-6</v>
      </c>
      <c r="ADN46" t="e">
        <f>bvarM4^3</f>
        <v>#VALUE!</v>
      </c>
      <c r="ADO46" t="e">
        <f>cvarM4^3</f>
        <v>#VALUE!</v>
      </c>
      <c r="ADP46" t="e">
        <f>mvarM4^3</f>
        <v>#VALUE!</v>
      </c>
      <c r="ADQ46" s="24" t="e">
        <f t="shared" si="339"/>
        <v>#VALUE!</v>
      </c>
      <c r="ADR46" s="24" t="e">
        <f t="shared" si="340"/>
        <v>#VALUE!</v>
      </c>
      <c r="ADS46" s="24" t="e">
        <f t="shared" si="341"/>
        <v>#VALUE!</v>
      </c>
      <c r="ADT46"/>
      <c r="ADU46"/>
      <c r="ADV46"/>
      <c r="ADW46"/>
      <c r="ADX46" s="24">
        <f t="shared" si="342"/>
        <v>0</v>
      </c>
      <c r="ADY46" s="24">
        <f t="shared" si="343"/>
        <v>0</v>
      </c>
      <c r="ADZ46" s="24">
        <f t="shared" si="344"/>
        <v>0</v>
      </c>
      <c r="AEA46">
        <v>1.2275728692224999E-5</v>
      </c>
      <c r="AEB46" t="e">
        <f>bvarM6^3</f>
        <v>#VALUE!</v>
      </c>
      <c r="AEC46" t="e">
        <f>cvarM6^3</f>
        <v>#VALUE!</v>
      </c>
      <c r="AED46" t="e">
        <f>mvarM6^3</f>
        <v>#VALUE!</v>
      </c>
      <c r="AEE46" s="24" t="e">
        <f t="shared" si="345"/>
        <v>#VALUE!</v>
      </c>
      <c r="AEF46" s="24" t="e">
        <f t="shared" si="346"/>
        <v>#VALUE!</v>
      </c>
      <c r="AEG46" s="24" t="e">
        <f t="shared" si="347"/>
        <v>#VALUE!</v>
      </c>
      <c r="AEH46"/>
      <c r="AEI46"/>
      <c r="AEJ46"/>
      <c r="AEK46"/>
      <c r="AEL46" s="24">
        <f t="shared" si="348"/>
        <v>0</v>
      </c>
      <c r="AEM46" s="24">
        <f t="shared" si="349"/>
        <v>0</v>
      </c>
      <c r="AEN46" s="24">
        <f t="shared" si="350"/>
        <v>0</v>
      </c>
      <c r="AEO46"/>
      <c r="AEP46"/>
      <c r="AEQ46"/>
      <c r="AER46"/>
      <c r="AES46" s="24">
        <f t="shared" si="351"/>
        <v>0</v>
      </c>
      <c r="AET46" s="24">
        <f t="shared" si="352"/>
        <v>0</v>
      </c>
      <c r="AEU46" s="24">
        <f t="shared" si="353"/>
        <v>0</v>
      </c>
      <c r="AEV46"/>
      <c r="AEW46"/>
      <c r="AEX46"/>
      <c r="AEY46"/>
      <c r="AEZ46" s="24">
        <f t="shared" si="354"/>
        <v>0</v>
      </c>
      <c r="AFA46" s="24">
        <f t="shared" si="355"/>
        <v>0</v>
      </c>
      <c r="AFB46" s="24">
        <f t="shared" si="356"/>
        <v>0</v>
      </c>
      <c r="AFC46">
        <v>7.5948950277842004E-4</v>
      </c>
      <c r="AFD46" t="e">
        <f>bvarM7^3</f>
        <v>#VALUE!</v>
      </c>
      <c r="AFE46" t="e">
        <f>cvarM7^3</f>
        <v>#VALUE!</v>
      </c>
      <c r="AFF46" t="e">
        <f>mvarM7^3</f>
        <v>#VALUE!</v>
      </c>
      <c r="AFG46" s="24" t="e">
        <f t="shared" si="357"/>
        <v>#VALUE!</v>
      </c>
      <c r="AFH46" s="24" t="e">
        <f t="shared" si="358"/>
        <v>#VALUE!</v>
      </c>
      <c r="AFI46" s="24" t="e">
        <f t="shared" si="359"/>
        <v>#VALUE!</v>
      </c>
      <c r="AFJ46"/>
      <c r="AFK46"/>
      <c r="AFL46"/>
      <c r="AFM46"/>
      <c r="AFN46" s="24">
        <f t="shared" si="360"/>
        <v>0</v>
      </c>
      <c r="AFO46" s="24">
        <f t="shared" si="361"/>
        <v>0</v>
      </c>
      <c r="AFP46" s="24">
        <f t="shared" si="362"/>
        <v>0</v>
      </c>
      <c r="AFQ46">
        <v>3.7000419228813998E-7</v>
      </c>
      <c r="AFR46" t="e">
        <f>bvarM4^3</f>
        <v>#VALUE!</v>
      </c>
      <c r="AFS46" t="e">
        <f>cvarM4^3</f>
        <v>#VALUE!</v>
      </c>
      <c r="AFT46" t="e">
        <f>mvarM4^3</f>
        <v>#VALUE!</v>
      </c>
      <c r="AFU46" s="24" t="e">
        <f t="shared" si="363"/>
        <v>#VALUE!</v>
      </c>
      <c r="AFV46" s="24" t="e">
        <f t="shared" si="364"/>
        <v>#VALUE!</v>
      </c>
      <c r="AFW46" s="24" t="e">
        <f t="shared" si="365"/>
        <v>#VALUE!</v>
      </c>
      <c r="AGB46" s="24">
        <f t="shared" si="366"/>
        <v>0</v>
      </c>
      <c r="AGC46" s="24">
        <f t="shared" si="367"/>
        <v>0</v>
      </c>
      <c r="AGD46" s="24">
        <f t="shared" si="368"/>
        <v>0</v>
      </c>
      <c r="AGE46"/>
      <c r="AGF46"/>
      <c r="AGG46"/>
      <c r="AGH46"/>
      <c r="AGI46" s="24">
        <f t="shared" si="369"/>
        <v>0</v>
      </c>
      <c r="AGJ46" s="24">
        <f t="shared" si="370"/>
        <v>0</v>
      </c>
      <c r="AGK46" s="24">
        <f t="shared" si="371"/>
        <v>0</v>
      </c>
      <c r="AGL46"/>
      <c r="AGM46"/>
      <c r="AGN46"/>
      <c r="AGO46"/>
      <c r="AGP46" s="24">
        <f t="shared" si="372"/>
        <v>0</v>
      </c>
      <c r="AGQ46" s="24">
        <f t="shared" si="373"/>
        <v>0</v>
      </c>
      <c r="AGR46" s="24">
        <f t="shared" si="374"/>
        <v>0</v>
      </c>
      <c r="AGW46" s="24">
        <f t="shared" si="375"/>
        <v>0</v>
      </c>
      <c r="AGX46" s="24">
        <f t="shared" si="376"/>
        <v>0</v>
      </c>
      <c r="AGY46" s="24">
        <f t="shared" si="377"/>
        <v>0</v>
      </c>
      <c r="AGZ46"/>
      <c r="AHA46"/>
      <c r="AHB46"/>
      <c r="AHC46"/>
      <c r="AHD46" s="24">
        <f t="shared" si="378"/>
        <v>0</v>
      </c>
      <c r="AHE46" s="24">
        <f t="shared" si="379"/>
        <v>0</v>
      </c>
      <c r="AHF46" s="24">
        <f t="shared" si="380"/>
        <v>0</v>
      </c>
      <c r="AHG46">
        <v>3.3125050190114E-7</v>
      </c>
      <c r="AHH46" t="e">
        <f>bvarM4^3</f>
        <v>#VALUE!</v>
      </c>
      <c r="AHI46" t="e">
        <f>cvarM4^3</f>
        <v>#VALUE!</v>
      </c>
      <c r="AHJ46" t="e">
        <f>mvarM4^3</f>
        <v>#VALUE!</v>
      </c>
      <c r="AHK46" s="24" t="e">
        <f t="shared" si="381"/>
        <v>#VALUE!</v>
      </c>
      <c r="AHL46" s="24" t="e">
        <f t="shared" si="382"/>
        <v>#VALUE!</v>
      </c>
      <c r="AHM46" s="24" t="e">
        <f t="shared" si="383"/>
        <v>#VALUE!</v>
      </c>
      <c r="AHN46"/>
      <c r="AHO46"/>
      <c r="AHP46"/>
      <c r="AHQ46"/>
      <c r="AHR46" s="24">
        <f t="shared" si="384"/>
        <v>0</v>
      </c>
      <c r="AHS46" s="24">
        <f t="shared" si="385"/>
        <v>0</v>
      </c>
      <c r="AHT46" s="24">
        <f t="shared" si="386"/>
        <v>0</v>
      </c>
      <c r="AHU46"/>
      <c r="AHV46"/>
      <c r="AHW46"/>
      <c r="AHX46"/>
      <c r="AHY46" s="24">
        <f t="shared" si="387"/>
        <v>0</v>
      </c>
      <c r="AHZ46" s="24">
        <f t="shared" si="388"/>
        <v>0</v>
      </c>
      <c r="AIA46" s="24">
        <f t="shared" si="389"/>
        <v>0</v>
      </c>
      <c r="AIB46"/>
      <c r="AIC46"/>
      <c r="AID46"/>
      <c r="AIE46"/>
      <c r="AIF46" s="24">
        <f t="shared" si="390"/>
        <v>0</v>
      </c>
      <c r="AIG46" s="24">
        <f t="shared" si="391"/>
        <v>0</v>
      </c>
      <c r="AIH46" s="24">
        <f t="shared" si="392"/>
        <v>0</v>
      </c>
      <c r="AII46">
        <v>5.6972348470458003E-4</v>
      </c>
      <c r="AIJ46" t="e">
        <f>bvarM7^3</f>
        <v>#VALUE!</v>
      </c>
      <c r="AIK46" t="e">
        <f>cvarM7^3</f>
        <v>#VALUE!</v>
      </c>
      <c r="AIL46" t="e">
        <f>mvarM7^3</f>
        <v>#VALUE!</v>
      </c>
      <c r="AIM46" s="24" t="e">
        <f t="shared" si="393"/>
        <v>#VALUE!</v>
      </c>
      <c r="AIN46" s="24" t="e">
        <f t="shared" si="394"/>
        <v>#VALUE!</v>
      </c>
      <c r="AIO46" s="24" t="e">
        <f t="shared" si="395"/>
        <v>#VALUE!</v>
      </c>
      <c r="AIP46"/>
      <c r="AIQ46"/>
      <c r="AIR46"/>
      <c r="AIS46"/>
      <c r="AIT46" s="24">
        <f t="shared" si="396"/>
        <v>0</v>
      </c>
      <c r="AIU46" s="24">
        <f t="shared" si="397"/>
        <v>0</v>
      </c>
      <c r="AIV46" s="24">
        <f t="shared" si="398"/>
        <v>0</v>
      </c>
      <c r="AIW46">
        <v>1.7904149630088E-5</v>
      </c>
      <c r="AIX46" t="e">
        <f>bvarHC2^3</f>
        <v>#VALUE!</v>
      </c>
      <c r="AIY46" t="e">
        <f>cvarHC2^3</f>
        <v>#VALUE!</v>
      </c>
      <c r="AIZ46" t="e">
        <f>mvarHC2^3</f>
        <v>#VALUE!</v>
      </c>
      <c r="AJA46" s="24" t="e">
        <f t="shared" si="399"/>
        <v>#VALUE!</v>
      </c>
      <c r="AJB46" s="24" t="e">
        <f t="shared" si="400"/>
        <v>#VALUE!</v>
      </c>
      <c r="AJC46" s="24" t="e">
        <f t="shared" si="401"/>
        <v>#VALUE!</v>
      </c>
      <c r="AJH46" s="24">
        <f t="shared" si="402"/>
        <v>0</v>
      </c>
      <c r="AJI46" s="24">
        <f t="shared" si="403"/>
        <v>0</v>
      </c>
      <c r="AJJ46" s="24">
        <f t="shared" si="404"/>
        <v>0</v>
      </c>
      <c r="AJK46"/>
      <c r="AJL46"/>
      <c r="AJM46"/>
      <c r="AJN46"/>
      <c r="AJO46" s="24">
        <f t="shared" si="405"/>
        <v>0</v>
      </c>
      <c r="AJP46" s="24">
        <f t="shared" si="406"/>
        <v>0</v>
      </c>
      <c r="AJQ46" s="24">
        <f t="shared" si="407"/>
        <v>0</v>
      </c>
      <c r="AJR46">
        <v>2.7894175872759001E-6</v>
      </c>
      <c r="AJS46" t="e">
        <f>bvarM6^3</f>
        <v>#VALUE!</v>
      </c>
      <c r="AJT46" t="e">
        <f>cvarM6^3</f>
        <v>#VALUE!</v>
      </c>
      <c r="AJU46" t="e">
        <f>mvarM6^3</f>
        <v>#VALUE!</v>
      </c>
      <c r="AJV46" s="24" t="e">
        <f t="shared" si="408"/>
        <v>#VALUE!</v>
      </c>
      <c r="AJW46" s="24" t="e">
        <f t="shared" si="409"/>
        <v>#VALUE!</v>
      </c>
      <c r="AJX46" s="24" t="e">
        <f t="shared" si="410"/>
        <v>#VALUE!</v>
      </c>
      <c r="AJY46">
        <v>8.5484218960088997E-4</v>
      </c>
      <c r="AJZ46" t="e">
        <f>bvarM7^3</f>
        <v>#VALUE!</v>
      </c>
      <c r="AKA46" t="e">
        <f>cvarM7^3</f>
        <v>#VALUE!</v>
      </c>
      <c r="AKB46" t="e">
        <f>mvarM7^3</f>
        <v>#VALUE!</v>
      </c>
      <c r="AKC46" s="24" t="e">
        <f t="shared" si="411"/>
        <v>#VALUE!</v>
      </c>
      <c r="AKD46" s="24" t="e">
        <f t="shared" si="412"/>
        <v>#VALUE!</v>
      </c>
      <c r="AKE46" s="24" t="e">
        <f t="shared" si="413"/>
        <v>#VALUE!</v>
      </c>
      <c r="AKF46">
        <v>-4.1054129808104001E-11</v>
      </c>
      <c r="AKG46" t="e">
        <f>bvarM4^3</f>
        <v>#VALUE!</v>
      </c>
      <c r="AKH46" t="e">
        <f>cvarM4^3</f>
        <v>#VALUE!</v>
      </c>
      <c r="AKI46" t="e">
        <f>mvarM4^3</f>
        <v>#VALUE!</v>
      </c>
      <c r="AKJ46" s="24" t="e">
        <f t="shared" si="414"/>
        <v>#VALUE!</v>
      </c>
      <c r="AKK46" s="24" t="e">
        <f t="shared" si="415"/>
        <v>#VALUE!</v>
      </c>
      <c r="AKL46" s="24" t="e">
        <f t="shared" si="416"/>
        <v>#VALUE!</v>
      </c>
      <c r="AKM46"/>
      <c r="AKN46"/>
      <c r="AKO46"/>
      <c r="AKP46"/>
      <c r="AKQ46" s="24">
        <f t="shared" si="417"/>
        <v>0</v>
      </c>
      <c r="AKR46" s="24">
        <f t="shared" si="418"/>
        <v>0</v>
      </c>
      <c r="AKS46" s="24">
        <f t="shared" si="419"/>
        <v>0</v>
      </c>
      <c r="AKT46"/>
      <c r="AKU46"/>
      <c r="AKV46"/>
      <c r="AKW46"/>
      <c r="AKX46" s="24">
        <f t="shared" si="420"/>
        <v>0</v>
      </c>
      <c r="AKY46" s="24">
        <f t="shared" si="421"/>
        <v>0</v>
      </c>
      <c r="AKZ46" s="24">
        <f t="shared" si="422"/>
        <v>0</v>
      </c>
      <c r="ALA46"/>
      <c r="ALB46"/>
      <c r="ALC46"/>
      <c r="ALD46"/>
      <c r="ALE46" s="24">
        <f t="shared" si="423"/>
        <v>0</v>
      </c>
      <c r="ALF46" s="24">
        <f t="shared" si="424"/>
        <v>0</v>
      </c>
      <c r="ALG46" s="24">
        <f t="shared" si="425"/>
        <v>0</v>
      </c>
      <c r="ALH46"/>
      <c r="ALI46"/>
      <c r="ALJ46"/>
      <c r="ALK46"/>
      <c r="ALL46" s="24">
        <f t="shared" si="426"/>
        <v>0</v>
      </c>
      <c r="ALM46" s="24">
        <f t="shared" si="427"/>
        <v>0</v>
      </c>
      <c r="ALN46" s="24">
        <f t="shared" si="428"/>
        <v>0</v>
      </c>
      <c r="ALO46"/>
      <c r="ALP46"/>
      <c r="ALQ46"/>
      <c r="ALR46"/>
      <c r="ALS46" s="24">
        <f t="shared" si="429"/>
        <v>0</v>
      </c>
      <c r="ALT46" s="24">
        <f t="shared" si="430"/>
        <v>0</v>
      </c>
      <c r="ALU46" s="24">
        <f t="shared" si="431"/>
        <v>0</v>
      </c>
      <c r="ALV46"/>
      <c r="ALW46"/>
      <c r="ALX46"/>
      <c r="ALY46"/>
      <c r="ALZ46" s="24">
        <f t="shared" si="432"/>
        <v>0</v>
      </c>
      <c r="AMA46" s="24">
        <f t="shared" si="433"/>
        <v>0</v>
      </c>
      <c r="AMB46" s="24">
        <f t="shared" si="434"/>
        <v>0</v>
      </c>
      <c r="AMC46">
        <v>1.8705688001945E-3</v>
      </c>
      <c r="AMD46" t="e">
        <f>bvarM8^3</f>
        <v>#VALUE!</v>
      </c>
      <c r="AME46" t="e">
        <f>cvarM8^3</f>
        <v>#VALUE!</v>
      </c>
      <c r="AMF46" t="e">
        <f>mvarM8^3</f>
        <v>#VALUE!</v>
      </c>
      <c r="AMG46" s="24" t="e">
        <f t="shared" si="435"/>
        <v>#VALUE!</v>
      </c>
      <c r="AMH46" s="24" t="e">
        <f t="shared" si="436"/>
        <v>#VALUE!</v>
      </c>
      <c r="AMI46" s="24" t="e">
        <f t="shared" si="437"/>
        <v>#VALUE!</v>
      </c>
      <c r="AMJ46">
        <v>-4.1083838314821003E-5</v>
      </c>
      <c r="AMK46" t="e">
        <f>bvarM6^3</f>
        <v>#VALUE!</v>
      </c>
      <c r="AML46" t="e">
        <f>cvarM6^3</f>
        <v>#VALUE!</v>
      </c>
      <c r="AMM46" t="e">
        <f>mvarM6^3</f>
        <v>#VALUE!</v>
      </c>
      <c r="AMN46" s="24" t="e">
        <f t="shared" si="438"/>
        <v>#VALUE!</v>
      </c>
      <c r="AMO46" s="24" t="e">
        <f t="shared" si="439"/>
        <v>#VALUE!</v>
      </c>
      <c r="AMP46" s="24" t="e">
        <f t="shared" si="440"/>
        <v>#VALUE!</v>
      </c>
      <c r="AMU46" s="24">
        <f t="shared" si="441"/>
        <v>0</v>
      </c>
      <c r="AMV46" s="24">
        <f t="shared" si="442"/>
        <v>0</v>
      </c>
      <c r="AMW46" s="24">
        <f t="shared" si="443"/>
        <v>0</v>
      </c>
      <c r="AMX46">
        <v>-1.3841601706556E-4</v>
      </c>
      <c r="AMY46" t="e">
        <f>bvarM4*bvarM7</f>
        <v>#VALUE!</v>
      </c>
      <c r="AMZ46" t="e">
        <f>cvarM4*cvarM7</f>
        <v>#VALUE!</v>
      </c>
      <c r="ANA46" t="e">
        <f>mvarM4*mvarM7</f>
        <v>#VALUE!</v>
      </c>
      <c r="ANB46" s="24" t="e">
        <f t="shared" si="444"/>
        <v>#VALUE!</v>
      </c>
      <c r="ANC46" s="24" t="e">
        <f t="shared" si="445"/>
        <v>#VALUE!</v>
      </c>
      <c r="AND46" s="24" t="e">
        <f t="shared" si="446"/>
        <v>#VALUE!</v>
      </c>
      <c r="ANE46">
        <v>5.4378737785303998E-6</v>
      </c>
      <c r="ANF46" t="e">
        <f>bvarM4*bvarM9</f>
        <v>#VALUE!</v>
      </c>
      <c r="ANG46" t="e">
        <f>cvarM4*cvarM9</f>
        <v>#VALUE!</v>
      </c>
      <c r="ANH46" t="e">
        <f>mvarM4*mvarM9</f>
        <v>#VALUE!</v>
      </c>
      <c r="ANI46" s="24" t="e">
        <f t="shared" si="447"/>
        <v>#VALUE!</v>
      </c>
      <c r="ANJ46" s="24" t="e">
        <f t="shared" si="448"/>
        <v>#VALUE!</v>
      </c>
      <c r="ANK46" s="24" t="e">
        <f t="shared" si="449"/>
        <v>#VALUE!</v>
      </c>
      <c r="ANL46">
        <v>5.1683843909419999E-5</v>
      </c>
      <c r="ANM46" t="e">
        <f>bvarM6^2</f>
        <v>#VALUE!</v>
      </c>
      <c r="ANN46" t="e">
        <f>cvarM6^2</f>
        <v>#VALUE!</v>
      </c>
      <c r="ANO46" t="e">
        <f>mvarM6^2</f>
        <v>#VALUE!</v>
      </c>
      <c r="ANP46" s="24" t="e">
        <f t="shared" si="450"/>
        <v>#VALUE!</v>
      </c>
      <c r="ANQ46" s="24" t="e">
        <f t="shared" si="451"/>
        <v>#VALUE!</v>
      </c>
      <c r="ANR46" s="24" t="e">
        <f t="shared" si="452"/>
        <v>#VALUE!</v>
      </c>
      <c r="ANS46"/>
      <c r="ANT46"/>
      <c r="ANU46"/>
      <c r="ANV46"/>
      <c r="ANW46" s="24">
        <f t="shared" si="453"/>
        <v>0</v>
      </c>
      <c r="ANX46" s="24">
        <f t="shared" si="454"/>
        <v>0</v>
      </c>
      <c r="ANY46" s="24">
        <f t="shared" si="455"/>
        <v>0</v>
      </c>
      <c r="ANZ46">
        <v>1.2633932618122E-3</v>
      </c>
      <c r="AOA46" t="e">
        <f>bvarM6^2</f>
        <v>#VALUE!</v>
      </c>
      <c r="AOB46" t="e">
        <f>cvarM6^2</f>
        <v>#VALUE!</v>
      </c>
      <c r="AOC46" t="e">
        <f>mvarM6^2</f>
        <v>#VALUE!</v>
      </c>
      <c r="AOD46" s="24" t="e">
        <f t="shared" si="456"/>
        <v>#VALUE!</v>
      </c>
      <c r="AOE46" s="24" t="e">
        <f t="shared" si="457"/>
        <v>#VALUE!</v>
      </c>
      <c r="AOF46" s="24" t="e">
        <f t="shared" si="458"/>
        <v>#VALUE!</v>
      </c>
      <c r="AOG46">
        <v>2.7705252182113001E-5</v>
      </c>
      <c r="AOH46" t="e">
        <f>bvarM4^2</f>
        <v>#VALUE!</v>
      </c>
      <c r="AOI46" t="e">
        <f>cvarM4^2</f>
        <v>#VALUE!</v>
      </c>
      <c r="AOJ46" t="e">
        <f>mvarM4^2</f>
        <v>#VALUE!</v>
      </c>
      <c r="AOK46" s="24" t="e">
        <f t="shared" si="459"/>
        <v>#VALUE!</v>
      </c>
      <c r="AOL46" s="24" t="e">
        <f t="shared" si="460"/>
        <v>#VALUE!</v>
      </c>
      <c r="AOM46" s="24" t="e">
        <f t="shared" si="461"/>
        <v>#VALUE!</v>
      </c>
      <c r="AON46">
        <v>-5.5860362620048997E-4</v>
      </c>
      <c r="AOO46" t="e">
        <f>bvarM2^2</f>
        <v>#VALUE!</v>
      </c>
      <c r="AOP46" t="e">
        <f>cvarM2^2</f>
        <v>#VALUE!</v>
      </c>
      <c r="AOQ46" t="e">
        <f>mvarM2^2</f>
        <v>#VALUE!</v>
      </c>
      <c r="AOR46" s="24" t="e">
        <f t="shared" si="462"/>
        <v>#VALUE!</v>
      </c>
      <c r="AOS46" s="24" t="e">
        <f t="shared" si="463"/>
        <v>#VALUE!</v>
      </c>
      <c r="AOT46" s="24" t="e">
        <f t="shared" si="464"/>
        <v>#VALUE!</v>
      </c>
      <c r="AOU46">
        <v>-4.0435657084142998E-5</v>
      </c>
      <c r="AOV46" t="e">
        <f>bvarM4*bvarM7</f>
        <v>#VALUE!</v>
      </c>
      <c r="AOW46" t="e">
        <f>cvarM4*cvarM7</f>
        <v>#VALUE!</v>
      </c>
      <c r="AOX46" t="e">
        <f>mvarM4*mvarM7</f>
        <v>#VALUE!</v>
      </c>
      <c r="AOY46" s="24" t="e">
        <f t="shared" si="465"/>
        <v>#VALUE!</v>
      </c>
      <c r="AOZ46" s="24" t="e">
        <f t="shared" si="466"/>
        <v>#VALUE!</v>
      </c>
      <c r="APA46" s="24" t="e">
        <f t="shared" si="467"/>
        <v>#VALUE!</v>
      </c>
      <c r="APB46">
        <v>5.6440320141577997E-6</v>
      </c>
      <c r="APC46" t="e">
        <f>bvarM6^2</f>
        <v>#VALUE!</v>
      </c>
      <c r="APD46" t="e">
        <f>cvarM6^2</f>
        <v>#VALUE!</v>
      </c>
      <c r="APE46" t="e">
        <f>mvarM6^2</f>
        <v>#VALUE!</v>
      </c>
      <c r="APF46" s="24" t="e">
        <f t="shared" si="468"/>
        <v>#VALUE!</v>
      </c>
      <c r="APG46" s="24" t="e">
        <f t="shared" si="469"/>
        <v>#VALUE!</v>
      </c>
      <c r="APH46" s="24" t="e">
        <f t="shared" si="470"/>
        <v>#VALUE!</v>
      </c>
      <c r="API46">
        <v>-1.5561214743403999E-10</v>
      </c>
      <c r="APJ46" t="e">
        <f>bvarHC1^3</f>
        <v>#VALUE!</v>
      </c>
      <c r="APK46" t="e">
        <f>cvarHC1^3</f>
        <v>#VALUE!</v>
      </c>
      <c r="APL46" t="e">
        <f>mvarHC1^3</f>
        <v>#VALUE!</v>
      </c>
      <c r="APM46" s="24" t="e">
        <f t="shared" si="471"/>
        <v>#VALUE!</v>
      </c>
      <c r="APN46" s="24" t="e">
        <f t="shared" si="472"/>
        <v>#VALUE!</v>
      </c>
      <c r="APO46" s="24" t="e">
        <f t="shared" si="473"/>
        <v>#VALUE!</v>
      </c>
      <c r="APP46">
        <v>-1.9970307552324E-4</v>
      </c>
      <c r="APQ46" t="e">
        <f>bvarM8^2</f>
        <v>#VALUE!</v>
      </c>
      <c r="APR46" t="e">
        <f>cvarM8^2</f>
        <v>#VALUE!</v>
      </c>
      <c r="APS46" t="e">
        <f>mvarM8^2</f>
        <v>#VALUE!</v>
      </c>
      <c r="APT46" s="24" t="e">
        <f t="shared" si="474"/>
        <v>#VALUE!</v>
      </c>
      <c r="APU46" s="24" t="e">
        <f t="shared" si="475"/>
        <v>#VALUE!</v>
      </c>
      <c r="APV46" s="24" t="e">
        <f t="shared" si="476"/>
        <v>#VALUE!</v>
      </c>
      <c r="AQA46" s="24">
        <f t="shared" si="477"/>
        <v>0</v>
      </c>
      <c r="AQB46" s="24">
        <f t="shared" si="478"/>
        <v>0</v>
      </c>
      <c r="AQC46" s="24">
        <f t="shared" si="479"/>
        <v>0</v>
      </c>
      <c r="AQD46">
        <v>-1.5033126154605999E-5</v>
      </c>
      <c r="AQE46" t="e">
        <f>bvarM6^2</f>
        <v>#VALUE!</v>
      </c>
      <c r="AQF46" t="e">
        <f>cvarM6^2</f>
        <v>#VALUE!</v>
      </c>
      <c r="AQG46" t="e">
        <f>mvarM6^2</f>
        <v>#VALUE!</v>
      </c>
      <c r="AQH46" s="24" t="e">
        <f t="shared" si="480"/>
        <v>#VALUE!</v>
      </c>
      <c r="AQI46" s="24" t="e">
        <f t="shared" si="481"/>
        <v>#VALUE!</v>
      </c>
      <c r="AQJ46" s="24" t="e">
        <f t="shared" si="482"/>
        <v>#VALUE!</v>
      </c>
      <c r="AQK46">
        <v>4.2387708274213001E-5</v>
      </c>
      <c r="AQL46" t="e">
        <f>bvarM6*bvarM9</f>
        <v>#VALUE!</v>
      </c>
      <c r="AQM46" t="e">
        <f>cvarM6*cvarM9</f>
        <v>#VALUE!</v>
      </c>
      <c r="AQN46" t="e">
        <f>mvarM6*mvarM9</f>
        <v>#VALUE!</v>
      </c>
      <c r="AQO46" s="24" t="e">
        <f t="shared" si="483"/>
        <v>#VALUE!</v>
      </c>
      <c r="AQP46" s="24" t="e">
        <f t="shared" si="484"/>
        <v>#VALUE!</v>
      </c>
      <c r="AQQ46" s="24" t="e">
        <f t="shared" si="485"/>
        <v>#VALUE!</v>
      </c>
      <c r="AQR46">
        <v>-5.5635395965039998E-5</v>
      </c>
      <c r="AQS46" t="e">
        <f>bvarM7^2</f>
        <v>#VALUE!</v>
      </c>
      <c r="AQT46" t="e">
        <f>cvarM7^2</f>
        <v>#VALUE!</v>
      </c>
      <c r="AQU46" t="e">
        <f>mvarM7^2</f>
        <v>#VALUE!</v>
      </c>
      <c r="AQV46" s="24" t="e">
        <f t="shared" si="486"/>
        <v>#VALUE!</v>
      </c>
      <c r="AQW46" s="24" t="e">
        <f t="shared" si="487"/>
        <v>#VALUE!</v>
      </c>
      <c r="AQX46" s="24" t="e">
        <f t="shared" si="488"/>
        <v>#VALUE!</v>
      </c>
      <c r="AQY46"/>
      <c r="AQZ46"/>
      <c r="ARA46"/>
      <c r="ARB46"/>
      <c r="ARC46" s="24">
        <f t="shared" si="489"/>
        <v>0</v>
      </c>
      <c r="ARD46" s="24">
        <f t="shared" si="490"/>
        <v>0</v>
      </c>
      <c r="ARE46" s="24">
        <f t="shared" si="491"/>
        <v>0</v>
      </c>
      <c r="ARF46">
        <v>-74980338.737643003</v>
      </c>
      <c r="ARG46" t="e">
        <f>bvarM1^3</f>
        <v>#VALUE!</v>
      </c>
      <c r="ARH46" t="e">
        <f>cvarM1^3</f>
        <v>#VALUE!</v>
      </c>
      <c r="ARI46" t="e">
        <f>mvarM1^3</f>
        <v>#VALUE!</v>
      </c>
      <c r="ARJ46" s="24" t="e">
        <f t="shared" si="492"/>
        <v>#VALUE!</v>
      </c>
      <c r="ARK46" s="24" t="e">
        <f t="shared" si="493"/>
        <v>#VALUE!</v>
      </c>
      <c r="ARL46" s="24" t="e">
        <f t="shared" si="494"/>
        <v>#VALUE!</v>
      </c>
      <c r="ARM46">
        <v>-5.3282578643342004E-7</v>
      </c>
      <c r="ARN46" t="e">
        <f>bvarM4^3</f>
        <v>#VALUE!</v>
      </c>
      <c r="ARO46" t="e">
        <f>cvarM4^3</f>
        <v>#VALUE!</v>
      </c>
      <c r="ARP46" t="e">
        <f>mvarM4^3</f>
        <v>#VALUE!</v>
      </c>
      <c r="ARQ46" s="24" t="e">
        <f t="shared" si="495"/>
        <v>#VALUE!</v>
      </c>
      <c r="ARR46" s="24" t="e">
        <f t="shared" si="496"/>
        <v>#VALUE!</v>
      </c>
      <c r="ARS46" s="24" t="e">
        <f t="shared" si="497"/>
        <v>#VALUE!</v>
      </c>
      <c r="ART46">
        <v>2.7966354870653E-3</v>
      </c>
      <c r="ARU46" t="e">
        <f>bvarM7^2</f>
        <v>#VALUE!</v>
      </c>
      <c r="ARV46" t="e">
        <f>cvarM7^2</f>
        <v>#VALUE!</v>
      </c>
      <c r="ARW46" t="e">
        <f>mvarM7^2</f>
        <v>#VALUE!</v>
      </c>
      <c r="ARX46" s="24" t="e">
        <f t="shared" si="498"/>
        <v>#VALUE!</v>
      </c>
      <c r="ARY46" s="24" t="e">
        <f t="shared" si="499"/>
        <v>#VALUE!</v>
      </c>
      <c r="ARZ46" s="24" t="e">
        <f t="shared" si="500"/>
        <v>#VALUE!</v>
      </c>
      <c r="ASA46">
        <v>1.0623045873939999E-7</v>
      </c>
      <c r="ASB46" t="e">
        <f>bvarHC1^2</f>
        <v>#VALUE!</v>
      </c>
      <c r="ASC46" t="e">
        <f>cvarHC1^2</f>
        <v>#VALUE!</v>
      </c>
      <c r="ASD46" t="e">
        <f>mvarHC1^2</f>
        <v>#VALUE!</v>
      </c>
      <c r="ASE46" s="24" t="e">
        <f t="shared" si="501"/>
        <v>#VALUE!</v>
      </c>
      <c r="ASF46" s="24" t="e">
        <f t="shared" si="502"/>
        <v>#VALUE!</v>
      </c>
      <c r="ASG46" s="24" t="e">
        <f t="shared" si="503"/>
        <v>#VALUE!</v>
      </c>
      <c r="ASH46">
        <v>7.9370334854445998E-6</v>
      </c>
      <c r="ASI46" t="e">
        <f>bvarM6^2</f>
        <v>#VALUE!</v>
      </c>
      <c r="ASJ46" t="e">
        <f>cvarM6^2</f>
        <v>#VALUE!</v>
      </c>
      <c r="ASK46" t="e">
        <f>mvarM6^2</f>
        <v>#VALUE!</v>
      </c>
      <c r="ASL46" s="24" t="e">
        <f t="shared" si="504"/>
        <v>#VALUE!</v>
      </c>
      <c r="ASM46" s="24" t="e">
        <f t="shared" si="505"/>
        <v>#VALUE!</v>
      </c>
      <c r="ASN46" s="24" t="e">
        <f t="shared" si="506"/>
        <v>#VALUE!</v>
      </c>
      <c r="ASO46"/>
      <c r="ASP46"/>
      <c r="ASQ46"/>
      <c r="ASR46"/>
      <c r="ASS46" s="24">
        <f t="shared" si="507"/>
        <v>0</v>
      </c>
      <c r="AST46" s="24">
        <f t="shared" si="508"/>
        <v>0</v>
      </c>
      <c r="ASU46" s="24">
        <f t="shared" si="509"/>
        <v>0</v>
      </c>
      <c r="ASV46">
        <v>-3.2803568613506999E-3</v>
      </c>
      <c r="ASW46" t="e">
        <f>bvarM7^2</f>
        <v>#VALUE!</v>
      </c>
      <c r="ASX46" t="e">
        <f>cvarM7^2</f>
        <v>#VALUE!</v>
      </c>
      <c r="ASY46" t="e">
        <f>mvarM7^2</f>
        <v>#VALUE!</v>
      </c>
      <c r="ASZ46" s="24" t="e">
        <f t="shared" si="510"/>
        <v>#VALUE!</v>
      </c>
      <c r="ATA46" s="24" t="e">
        <f t="shared" si="511"/>
        <v>#VALUE!</v>
      </c>
      <c r="ATB46" s="24" t="e">
        <f t="shared" si="512"/>
        <v>#VALUE!</v>
      </c>
      <c r="ATC46">
        <v>-2.1876710286178E-5</v>
      </c>
      <c r="ATD46" t="e">
        <f>bvarM2^3</f>
        <v>#VALUE!</v>
      </c>
      <c r="ATE46" t="e">
        <f>cvarM2^3</f>
        <v>#VALUE!</v>
      </c>
      <c r="ATF46" t="e">
        <f>mvarM2^3</f>
        <v>#VALUE!</v>
      </c>
      <c r="ATG46" s="24" t="e">
        <f t="shared" si="513"/>
        <v>#VALUE!</v>
      </c>
      <c r="ATH46" s="24" t="e">
        <f t="shared" si="514"/>
        <v>#VALUE!</v>
      </c>
      <c r="ATI46" s="24" t="e">
        <f t="shared" si="515"/>
        <v>#VALUE!</v>
      </c>
      <c r="ATJ46">
        <v>-1.8994161377121999E-12</v>
      </c>
      <c r="ATK46" t="e">
        <f>bvarHC1^3</f>
        <v>#VALUE!</v>
      </c>
      <c r="ATL46" t="e">
        <f>cvarHC1^3</f>
        <v>#VALUE!</v>
      </c>
      <c r="ATM46" t="e">
        <f>mvarHC1^3</f>
        <v>#VALUE!</v>
      </c>
      <c r="ATN46" s="24" t="e">
        <f t="shared" si="516"/>
        <v>#VALUE!</v>
      </c>
      <c r="ATO46" s="24" t="e">
        <f t="shared" si="517"/>
        <v>#VALUE!</v>
      </c>
      <c r="ATP46" s="24" t="e">
        <f t="shared" si="518"/>
        <v>#VALUE!</v>
      </c>
      <c r="ATQ46">
        <v>-5.3569837023062997E-5</v>
      </c>
      <c r="ATR46" t="e">
        <f>bvarM4*bvarM7</f>
        <v>#VALUE!</v>
      </c>
      <c r="ATS46" t="e">
        <f>cvarM4*cvarM7</f>
        <v>#VALUE!</v>
      </c>
      <c r="ATT46" t="e">
        <f>mvarM4*mvarM7</f>
        <v>#VALUE!</v>
      </c>
      <c r="ATU46" s="24" t="e">
        <f t="shared" si="519"/>
        <v>#VALUE!</v>
      </c>
      <c r="ATV46" s="24" t="e">
        <f t="shared" si="520"/>
        <v>#VALUE!</v>
      </c>
      <c r="ATW46" s="24" t="e">
        <f t="shared" si="521"/>
        <v>#VALUE!</v>
      </c>
      <c r="ATX46">
        <v>8.3734656231638008E-6</v>
      </c>
      <c r="ATY46" t="e">
        <f>bvarM2^2</f>
        <v>#VALUE!</v>
      </c>
      <c r="ATZ46" t="e">
        <f>cvarM2^2</f>
        <v>#VALUE!</v>
      </c>
      <c r="AUA46" t="e">
        <f>mvarM2^2</f>
        <v>#VALUE!</v>
      </c>
      <c r="AUB46" s="24" t="e">
        <f t="shared" si="522"/>
        <v>#VALUE!</v>
      </c>
      <c r="AUC46" s="24" t="e">
        <f t="shared" si="523"/>
        <v>#VALUE!</v>
      </c>
      <c r="AUD46" s="24" t="e">
        <f t="shared" si="524"/>
        <v>#VALUE!</v>
      </c>
      <c r="AUE46">
        <v>3.6869747718409998E-7</v>
      </c>
      <c r="AUF46" t="e">
        <f>bvarM4^3</f>
        <v>#VALUE!</v>
      </c>
      <c r="AUG46" t="e">
        <f>cvarM4^3</f>
        <v>#VALUE!</v>
      </c>
      <c r="AUH46" t="e">
        <f>mvarM4^3</f>
        <v>#VALUE!</v>
      </c>
      <c r="AUI46" s="24" t="e">
        <f t="shared" si="525"/>
        <v>#VALUE!</v>
      </c>
      <c r="AUJ46" s="24" t="e">
        <f t="shared" si="526"/>
        <v>#VALUE!</v>
      </c>
      <c r="AUK46" s="24" t="e">
        <f t="shared" si="527"/>
        <v>#VALUE!</v>
      </c>
      <c r="AUL46">
        <v>-1.4835490574673E-10</v>
      </c>
      <c r="AUM46" t="e">
        <f>bvarHC1^3</f>
        <v>#VALUE!</v>
      </c>
      <c r="AUN46" t="e">
        <f>cvarHC1^3</f>
        <v>#VALUE!</v>
      </c>
      <c r="AUO46" t="e">
        <f>mvarHC1^3</f>
        <v>#VALUE!</v>
      </c>
      <c r="AUP46" s="24" t="e">
        <f t="shared" si="528"/>
        <v>#VALUE!</v>
      </c>
      <c r="AUQ46" s="24" t="e">
        <f t="shared" si="529"/>
        <v>#VALUE!</v>
      </c>
      <c r="AUR46" s="24" t="e">
        <f t="shared" si="530"/>
        <v>#VALUE!</v>
      </c>
      <c r="AUS46">
        <v>1.011154341089E-4</v>
      </c>
      <c r="AUT46" t="e">
        <f>bvarM8^3</f>
        <v>#VALUE!</v>
      </c>
      <c r="AUU46" t="e">
        <f>cvarM8^3</f>
        <v>#VALUE!</v>
      </c>
      <c r="AUV46" t="e">
        <f>mvarM8^3</f>
        <v>#VALUE!</v>
      </c>
      <c r="AUW46" s="24" t="e">
        <f t="shared" si="531"/>
        <v>#VALUE!</v>
      </c>
      <c r="AUX46" s="24" t="e">
        <f t="shared" si="532"/>
        <v>#VALUE!</v>
      </c>
      <c r="AUY46" s="24" t="e">
        <f t="shared" si="533"/>
        <v>#VALUE!</v>
      </c>
      <c r="AUZ46">
        <v>-1.5843064677430001E-2</v>
      </c>
      <c r="AVA46" t="e">
        <f>bvarM7^2</f>
        <v>#VALUE!</v>
      </c>
      <c r="AVB46" t="e">
        <f>cvarM7^2</f>
        <v>#VALUE!</v>
      </c>
      <c r="AVC46" t="e">
        <f>mvarM7^2</f>
        <v>#VALUE!</v>
      </c>
      <c r="AVD46" s="24" t="e">
        <f t="shared" si="534"/>
        <v>#VALUE!</v>
      </c>
      <c r="AVE46" s="24" t="e">
        <f t="shared" si="535"/>
        <v>#VALUE!</v>
      </c>
      <c r="AVF46" s="24" t="e">
        <f t="shared" si="536"/>
        <v>#VALUE!</v>
      </c>
      <c r="AVG46">
        <v>-4.9037376778838E-5</v>
      </c>
      <c r="AVH46" t="e">
        <f>bvarM4*bvarM7</f>
        <v>#VALUE!</v>
      </c>
      <c r="AVI46" t="e">
        <f>cvarM4*cvarM7</f>
        <v>#VALUE!</v>
      </c>
      <c r="AVJ46" t="e">
        <f>mvarM4*mvarM7</f>
        <v>#VALUE!</v>
      </c>
      <c r="AVK46" s="24" t="e">
        <f t="shared" si="537"/>
        <v>#VALUE!</v>
      </c>
      <c r="AVL46" s="24" t="e">
        <f t="shared" si="538"/>
        <v>#VALUE!</v>
      </c>
      <c r="AVM46" s="24" t="e">
        <f t="shared" si="539"/>
        <v>#VALUE!</v>
      </c>
      <c r="AVN46">
        <v>1.2394541654209E-5</v>
      </c>
      <c r="AVO46" t="e">
        <f>bvarM2^2</f>
        <v>#VALUE!</v>
      </c>
      <c r="AVP46" t="e">
        <f>cvarM2^2</f>
        <v>#VALUE!</v>
      </c>
      <c r="AVQ46" t="e">
        <f>mvarM2^2</f>
        <v>#VALUE!</v>
      </c>
      <c r="AVR46" s="24" t="e">
        <f t="shared" si="540"/>
        <v>#VALUE!</v>
      </c>
      <c r="AVS46" s="24" t="e">
        <f t="shared" si="541"/>
        <v>#VALUE!</v>
      </c>
      <c r="AVT46" s="24" t="e">
        <f t="shared" si="542"/>
        <v>#VALUE!</v>
      </c>
      <c r="AVU46">
        <v>9.2833215391129001E-2</v>
      </c>
      <c r="AVV46" t="e">
        <f>bvarM8^2</f>
        <v>#VALUE!</v>
      </c>
      <c r="AVW46" t="e">
        <f>cvarM8^2</f>
        <v>#VALUE!</v>
      </c>
      <c r="AVX46" t="e">
        <f>mvarM8^2</f>
        <v>#VALUE!</v>
      </c>
      <c r="AVY46" s="24" t="e">
        <f t="shared" si="543"/>
        <v>#VALUE!</v>
      </c>
      <c r="AVZ46" s="24" t="e">
        <f t="shared" si="544"/>
        <v>#VALUE!</v>
      </c>
      <c r="AWA46" s="24" t="e">
        <f t="shared" si="545"/>
        <v>#VALUE!</v>
      </c>
      <c r="AWB46"/>
      <c r="AWC46"/>
      <c r="AWD46"/>
      <c r="AWE46"/>
      <c r="AWF46" s="24">
        <f t="shared" si="546"/>
        <v>0</v>
      </c>
      <c r="AWG46" s="24">
        <f t="shared" si="547"/>
        <v>0</v>
      </c>
      <c r="AWH46" s="24">
        <f t="shared" si="548"/>
        <v>0</v>
      </c>
      <c r="AWM46" s="24">
        <f t="shared" si="549"/>
        <v>0</v>
      </c>
      <c r="AWN46" s="24">
        <f t="shared" si="550"/>
        <v>0</v>
      </c>
      <c r="AWO46" s="24">
        <f t="shared" si="551"/>
        <v>0</v>
      </c>
      <c r="AWP46">
        <v>8.6663939612659002E-8</v>
      </c>
      <c r="AWQ46" t="e">
        <f>bvarHC1^2</f>
        <v>#VALUE!</v>
      </c>
      <c r="AWR46" t="e">
        <f>cvarHC1^2</f>
        <v>#VALUE!</v>
      </c>
      <c r="AWS46" t="e">
        <f>mvarHC1^2</f>
        <v>#VALUE!</v>
      </c>
      <c r="AWT46" s="24" t="e">
        <f t="shared" si="552"/>
        <v>#VALUE!</v>
      </c>
      <c r="AWU46" s="24" t="e">
        <f t="shared" si="553"/>
        <v>#VALUE!</v>
      </c>
      <c r="AWV46" s="24" t="e">
        <f t="shared" si="554"/>
        <v>#VALUE!</v>
      </c>
      <c r="AWW46">
        <v>-94189740.826107994</v>
      </c>
      <c r="AWX46" t="e">
        <f>bvarM1^3</f>
        <v>#VALUE!</v>
      </c>
      <c r="AWY46" t="e">
        <f>cvarM1^3</f>
        <v>#VALUE!</v>
      </c>
      <c r="AWZ46" t="e">
        <f>mvarM1^3</f>
        <v>#VALUE!</v>
      </c>
      <c r="AXA46" s="24" t="e">
        <f t="shared" si="555"/>
        <v>#VALUE!</v>
      </c>
      <c r="AXB46" s="24" t="e">
        <f t="shared" si="556"/>
        <v>#VALUE!</v>
      </c>
      <c r="AXC46" s="24" t="e">
        <f t="shared" si="557"/>
        <v>#VALUE!</v>
      </c>
      <c r="AXD46">
        <v>1.4165230095206999E-4</v>
      </c>
      <c r="AXE46" t="e">
        <f>bvarM8^2</f>
        <v>#VALUE!</v>
      </c>
      <c r="AXF46" t="e">
        <f>cvarM8^2</f>
        <v>#VALUE!</v>
      </c>
      <c r="AXG46" t="e">
        <f>mvarM8^2</f>
        <v>#VALUE!</v>
      </c>
      <c r="AXH46" s="24" t="e">
        <f t="shared" si="558"/>
        <v>#VALUE!</v>
      </c>
      <c r="AXI46" s="24" t="e">
        <f t="shared" si="559"/>
        <v>#VALUE!</v>
      </c>
      <c r="AXJ46" s="24" t="e">
        <f t="shared" si="560"/>
        <v>#VALUE!</v>
      </c>
      <c r="AXK46">
        <v>-5.6805295046215997E-5</v>
      </c>
      <c r="AXL46" t="e">
        <f>bvarM6^3</f>
        <v>#VALUE!</v>
      </c>
      <c r="AXM46" t="e">
        <f>cvarM6^3</f>
        <v>#VALUE!</v>
      </c>
      <c r="AXN46" t="e">
        <f>mvarM6^3</f>
        <v>#VALUE!</v>
      </c>
      <c r="AXO46" s="24" t="e">
        <f t="shared" si="561"/>
        <v>#VALUE!</v>
      </c>
      <c r="AXP46" s="24" t="e">
        <f t="shared" si="562"/>
        <v>#VALUE!</v>
      </c>
      <c r="AXQ46" s="24" t="e">
        <f t="shared" si="563"/>
        <v>#VALUE!</v>
      </c>
      <c r="AXR46">
        <v>-2.7077185622271001E-5</v>
      </c>
      <c r="AXS46" t="e">
        <f>bvarM9^3</f>
        <v>#VALUE!</v>
      </c>
      <c r="AXT46" t="e">
        <f>cvarM9^3</f>
        <v>#VALUE!</v>
      </c>
      <c r="AXU46" t="e">
        <f>mvarM9^3</f>
        <v>#VALUE!</v>
      </c>
      <c r="AXV46" s="24" t="e">
        <f t="shared" si="564"/>
        <v>#VALUE!</v>
      </c>
      <c r="AXW46" s="24" t="e">
        <f t="shared" si="565"/>
        <v>#VALUE!</v>
      </c>
      <c r="AXX46" s="24" t="e">
        <f t="shared" si="566"/>
        <v>#VALUE!</v>
      </c>
      <c r="AXY46">
        <v>6.6280485274518996E-5</v>
      </c>
      <c r="AXZ46" t="e">
        <f>bvarM6^2</f>
        <v>#VALUE!</v>
      </c>
      <c r="AYA46" t="e">
        <f>cvarM6^2</f>
        <v>#VALUE!</v>
      </c>
      <c r="AYB46" t="e">
        <f>mvarM6^2</f>
        <v>#VALUE!</v>
      </c>
      <c r="AYC46" s="24" t="e">
        <f t="shared" si="567"/>
        <v>#VALUE!</v>
      </c>
      <c r="AYD46" s="24" t="e">
        <f t="shared" si="568"/>
        <v>#VALUE!</v>
      </c>
      <c r="AYE46" s="24" t="e">
        <f t="shared" si="569"/>
        <v>#VALUE!</v>
      </c>
      <c r="AYF46">
        <v>1.9392472216081999E-5</v>
      </c>
      <c r="AYG46" t="e">
        <f>bvarHC2^2</f>
        <v>#VALUE!</v>
      </c>
      <c r="AYH46" t="e">
        <f>cvarHC2^2</f>
        <v>#VALUE!</v>
      </c>
      <c r="AYI46" t="e">
        <f>mvarHC2^2</f>
        <v>#VALUE!</v>
      </c>
      <c r="AYJ46" s="24" t="e">
        <f t="shared" si="570"/>
        <v>#VALUE!</v>
      </c>
      <c r="AYK46" s="24" t="e">
        <f t="shared" si="571"/>
        <v>#VALUE!</v>
      </c>
      <c r="AYL46" s="24" t="e">
        <f t="shared" si="572"/>
        <v>#VALUE!</v>
      </c>
      <c r="AYM46">
        <v>-7.1095561790283994E-5</v>
      </c>
      <c r="AYN46" t="e">
        <f>bvarM6^3</f>
        <v>#VALUE!</v>
      </c>
      <c r="AYO46" t="e">
        <f>cvarM6^3</f>
        <v>#VALUE!</v>
      </c>
      <c r="AYP46" t="e">
        <f>mvarM6^3</f>
        <v>#VALUE!</v>
      </c>
      <c r="AYQ46" s="24" t="e">
        <f t="shared" si="573"/>
        <v>#VALUE!</v>
      </c>
      <c r="AYR46" s="24" t="e">
        <f t="shared" si="574"/>
        <v>#VALUE!</v>
      </c>
      <c r="AYS46" s="24" t="e">
        <f t="shared" si="575"/>
        <v>#VALUE!</v>
      </c>
      <c r="AYT46">
        <v>6.5947987038548002E-6</v>
      </c>
      <c r="AYU46" t="e">
        <f>bvarM6^2</f>
        <v>#VALUE!</v>
      </c>
      <c r="AYV46" t="e">
        <f>cvarM6^2</f>
        <v>#VALUE!</v>
      </c>
      <c r="AYW46" t="e">
        <f>mvarM6^2</f>
        <v>#VALUE!</v>
      </c>
      <c r="AYX46" s="24" t="e">
        <f t="shared" si="576"/>
        <v>#VALUE!</v>
      </c>
      <c r="AYY46" s="24" t="e">
        <f t="shared" si="577"/>
        <v>#VALUE!</v>
      </c>
      <c r="AYZ46" s="24" t="e">
        <f t="shared" si="578"/>
        <v>#VALUE!</v>
      </c>
      <c r="AZA46">
        <v>-8.5097072149180001E-3</v>
      </c>
      <c r="AZB46" t="e">
        <f>bvarM7^2</f>
        <v>#VALUE!</v>
      </c>
      <c r="AZC46" t="e">
        <f>cvarM7^2</f>
        <v>#VALUE!</v>
      </c>
      <c r="AZD46" t="e">
        <f>mvarM7^2</f>
        <v>#VALUE!</v>
      </c>
      <c r="AZE46" s="24" t="e">
        <f t="shared" si="579"/>
        <v>#VALUE!</v>
      </c>
      <c r="AZF46" s="24" t="e">
        <f t="shared" si="580"/>
        <v>#VALUE!</v>
      </c>
      <c r="AZG46" s="24" t="e">
        <f t="shared" si="581"/>
        <v>#VALUE!</v>
      </c>
      <c r="AZH46"/>
      <c r="AZI46"/>
      <c r="AZJ46"/>
      <c r="AZK46"/>
      <c r="AZL46" s="24">
        <f t="shared" si="582"/>
        <v>0</v>
      </c>
      <c r="AZM46" s="24">
        <f t="shared" si="583"/>
        <v>0</v>
      </c>
      <c r="AZN46" s="24">
        <f t="shared" si="584"/>
        <v>0</v>
      </c>
      <c r="AZO46">
        <v>-4.9314116838569001E-5</v>
      </c>
      <c r="AZP46" t="e">
        <f>bvarM7^2</f>
        <v>#VALUE!</v>
      </c>
      <c r="AZQ46" t="e">
        <f>cvarM7^2</f>
        <v>#VALUE!</v>
      </c>
      <c r="AZR46" t="e">
        <f>mvarM7^2</f>
        <v>#VALUE!</v>
      </c>
      <c r="AZS46" s="24" t="e">
        <f t="shared" si="585"/>
        <v>#VALUE!</v>
      </c>
      <c r="AZT46" s="24" t="e">
        <f t="shared" si="586"/>
        <v>#VALUE!</v>
      </c>
      <c r="AZU46" s="24" t="e">
        <f t="shared" si="587"/>
        <v>#VALUE!</v>
      </c>
      <c r="AZV46">
        <v>1.8954007006103998E-8</v>
      </c>
      <c r="AZW46" t="e">
        <f>bvarHC1^2</f>
        <v>#VALUE!</v>
      </c>
      <c r="AZX46" t="e">
        <f>cvarHC1^2</f>
        <v>#VALUE!</v>
      </c>
      <c r="AZY46" t="e">
        <f>mvarHC1^2</f>
        <v>#VALUE!</v>
      </c>
      <c r="AZZ46" s="24" t="e">
        <f t="shared" si="588"/>
        <v>#VALUE!</v>
      </c>
      <c r="BAA46" s="24" t="e">
        <f t="shared" si="589"/>
        <v>#VALUE!</v>
      </c>
      <c r="BAB46" s="24" t="e">
        <f t="shared" si="590"/>
        <v>#VALUE!</v>
      </c>
      <c r="BAC46"/>
      <c r="BAD46"/>
      <c r="BAE46"/>
      <c r="BAF46"/>
      <c r="BAG46" s="24">
        <f t="shared" si="591"/>
        <v>0</v>
      </c>
      <c r="BAH46" s="24">
        <f t="shared" si="592"/>
        <v>0</v>
      </c>
      <c r="BAI46" s="24">
        <f t="shared" si="593"/>
        <v>0</v>
      </c>
      <c r="BAJ46">
        <v>-2.1990057108663002E-6</v>
      </c>
      <c r="BAK46" t="e">
        <f>bvarM4^2</f>
        <v>#VALUE!</v>
      </c>
      <c r="BAL46" t="e">
        <f>cvarM4^2</f>
        <v>#VALUE!</v>
      </c>
      <c r="BAM46" t="e">
        <f>mvarM4^2</f>
        <v>#VALUE!</v>
      </c>
      <c r="BAN46" s="24" t="e">
        <f t="shared" si="594"/>
        <v>#VALUE!</v>
      </c>
      <c r="BAO46" s="24" t="e">
        <f t="shared" si="595"/>
        <v>#VALUE!</v>
      </c>
      <c r="BAP46" s="24" t="e">
        <f t="shared" si="596"/>
        <v>#VALUE!</v>
      </c>
      <c r="BAQ46">
        <v>9.2078482545176002E-8</v>
      </c>
      <c r="BAR46" t="e">
        <f>bvarM4^3</f>
        <v>#VALUE!</v>
      </c>
      <c r="BAS46" t="e">
        <f>cvarM4^3</f>
        <v>#VALUE!</v>
      </c>
      <c r="BAT46" t="e">
        <f>mvarM4^3</f>
        <v>#VALUE!</v>
      </c>
      <c r="BAU46" s="24" t="e">
        <f t="shared" si="597"/>
        <v>#VALUE!</v>
      </c>
      <c r="BAV46" s="24" t="e">
        <f t="shared" si="598"/>
        <v>#VALUE!</v>
      </c>
      <c r="BAW46" s="24" t="e">
        <f t="shared" si="599"/>
        <v>#VALUE!</v>
      </c>
      <c r="BAX46">
        <v>-3.8902066419792E-6</v>
      </c>
      <c r="BAY46" t="e">
        <f>bvarM4^3</f>
        <v>#VALUE!</v>
      </c>
      <c r="BAZ46" t="e">
        <f>cvarM4^3</f>
        <v>#VALUE!</v>
      </c>
      <c r="BBA46" t="e">
        <f>mvarM4^3</f>
        <v>#VALUE!</v>
      </c>
      <c r="BBB46" s="24" t="e">
        <f t="shared" si="600"/>
        <v>#VALUE!</v>
      </c>
      <c r="BBC46" s="24" t="e">
        <f t="shared" si="601"/>
        <v>#VALUE!</v>
      </c>
      <c r="BBD46" s="24" t="e">
        <f t="shared" si="602"/>
        <v>#VALUE!</v>
      </c>
      <c r="BBE46">
        <v>2.3823349273727001E-5</v>
      </c>
      <c r="BBF46" t="e">
        <f>bvarM4^2</f>
        <v>#VALUE!</v>
      </c>
      <c r="BBG46" t="e">
        <f>cvarM4^2</f>
        <v>#VALUE!</v>
      </c>
      <c r="BBH46" t="e">
        <f>mvarM4^2</f>
        <v>#VALUE!</v>
      </c>
      <c r="BBI46" s="24" t="e">
        <f t="shared" si="603"/>
        <v>#VALUE!</v>
      </c>
      <c r="BBJ46" s="24" t="e">
        <f t="shared" si="604"/>
        <v>#VALUE!</v>
      </c>
      <c r="BBK46" s="24" t="e">
        <f t="shared" si="605"/>
        <v>#VALUE!</v>
      </c>
      <c r="BBL46">
        <v>1.9999430807656002E-6</v>
      </c>
      <c r="BBM46" t="e">
        <f>bvarM6*bvarM9</f>
        <v>#VALUE!</v>
      </c>
      <c r="BBN46" t="e">
        <f>cvarM6*cvarM9</f>
        <v>#VALUE!</v>
      </c>
      <c r="BBO46" t="e">
        <f>mvarM6*mvarM9</f>
        <v>#VALUE!</v>
      </c>
      <c r="BBP46" s="24" t="e">
        <f t="shared" si="606"/>
        <v>#VALUE!</v>
      </c>
      <c r="BBQ46" s="24" t="e">
        <f t="shared" si="607"/>
        <v>#VALUE!</v>
      </c>
      <c r="BBR46" s="24" t="e">
        <f t="shared" si="608"/>
        <v>#VALUE!</v>
      </c>
      <c r="BBS46">
        <v>-4.4213532203349999E-5</v>
      </c>
      <c r="BBT46" t="e">
        <f>bvarM6^3</f>
        <v>#VALUE!</v>
      </c>
      <c r="BBU46" t="e">
        <f>cvarM6^3</f>
        <v>#VALUE!</v>
      </c>
      <c r="BBV46" t="e">
        <f>mvarM6^3</f>
        <v>#VALUE!</v>
      </c>
      <c r="BBW46" s="24" t="e">
        <f t="shared" si="609"/>
        <v>#VALUE!</v>
      </c>
      <c r="BBX46" s="24" t="e">
        <f t="shared" si="610"/>
        <v>#VALUE!</v>
      </c>
      <c r="BBY46" s="24" t="e">
        <f t="shared" si="611"/>
        <v>#VALUE!</v>
      </c>
      <c r="BBZ46">
        <v>3.3812943857439001E-9</v>
      </c>
      <c r="BCA46" t="e">
        <f>bvarHC1^2</f>
        <v>#VALUE!</v>
      </c>
      <c r="BCB46" t="e">
        <f>cvarHC1^2</f>
        <v>#VALUE!</v>
      </c>
      <c r="BCC46" t="e">
        <f>mvarHC1^2</f>
        <v>#VALUE!</v>
      </c>
      <c r="BCD46" s="24" t="e">
        <f t="shared" si="612"/>
        <v>#VALUE!</v>
      </c>
      <c r="BCE46" s="24" t="e">
        <f t="shared" si="613"/>
        <v>#VALUE!</v>
      </c>
      <c r="BCF46" s="24" t="e">
        <f t="shared" si="614"/>
        <v>#VALUE!</v>
      </c>
      <c r="BCG46">
        <v>-4.2374158794444002E-5</v>
      </c>
      <c r="BCH46" t="e">
        <f>bvarM4^2</f>
        <v>#VALUE!</v>
      </c>
      <c r="BCI46" t="e">
        <f>cvarM4^2</f>
        <v>#VALUE!</v>
      </c>
      <c r="BCJ46" t="e">
        <f>mvarM4^2</f>
        <v>#VALUE!</v>
      </c>
      <c r="BCK46" s="24" t="e">
        <f t="shared" si="615"/>
        <v>#VALUE!</v>
      </c>
      <c r="BCL46" s="24" t="e">
        <f t="shared" si="616"/>
        <v>#VALUE!</v>
      </c>
      <c r="BCM46" s="24" t="e">
        <f t="shared" si="617"/>
        <v>#VALUE!</v>
      </c>
      <c r="BCN46"/>
      <c r="BCO46"/>
      <c r="BCP46"/>
      <c r="BCQ46"/>
      <c r="BCR46" s="24">
        <f t="shared" si="618"/>
        <v>0</v>
      </c>
      <c r="BCS46" s="24">
        <f t="shared" si="619"/>
        <v>0</v>
      </c>
      <c r="BCT46" s="24">
        <f t="shared" si="620"/>
        <v>0</v>
      </c>
      <c r="BCU46">
        <v>7.9163308047865998E-5</v>
      </c>
      <c r="BCV46" t="e">
        <f>bvarM6^2</f>
        <v>#VALUE!</v>
      </c>
      <c r="BCW46" t="e">
        <f>cvarM6^2</f>
        <v>#VALUE!</v>
      </c>
      <c r="BCX46" t="e">
        <f>mvarM6^2</f>
        <v>#VALUE!</v>
      </c>
      <c r="BCY46" s="24" t="e">
        <f t="shared" si="621"/>
        <v>#VALUE!</v>
      </c>
      <c r="BCZ46" s="24" t="e">
        <f t="shared" si="622"/>
        <v>#VALUE!</v>
      </c>
      <c r="BDA46" s="24" t="e">
        <f t="shared" si="623"/>
        <v>#VALUE!</v>
      </c>
      <c r="BDB46">
        <v>-4.1623798192773998E-4</v>
      </c>
      <c r="BDC46" t="e">
        <f>bvarM2^2</f>
        <v>#VALUE!</v>
      </c>
      <c r="BDD46" t="e">
        <f>cvarM2^2</f>
        <v>#VALUE!</v>
      </c>
      <c r="BDE46" t="e">
        <f>mvarM2^2</f>
        <v>#VALUE!</v>
      </c>
      <c r="BDF46" s="24" t="e">
        <f t="shared" si="624"/>
        <v>#VALUE!</v>
      </c>
      <c r="BDG46" s="24" t="e">
        <f t="shared" si="625"/>
        <v>#VALUE!</v>
      </c>
      <c r="BDH46" s="24" t="e">
        <f t="shared" si="626"/>
        <v>#VALUE!</v>
      </c>
      <c r="BDI46"/>
      <c r="BDJ46"/>
      <c r="BDK46"/>
      <c r="BDL46"/>
      <c r="BDM46" s="24">
        <f t="shared" si="627"/>
        <v>0</v>
      </c>
      <c r="BDN46" s="24">
        <f t="shared" si="628"/>
        <v>0</v>
      </c>
      <c r="BDO46" s="24">
        <f t="shared" si="629"/>
        <v>0</v>
      </c>
      <c r="BDP46">
        <v>-8.1776614806289001E-4</v>
      </c>
      <c r="BDQ46" t="e">
        <f>bvarM7^2</f>
        <v>#VALUE!</v>
      </c>
      <c r="BDR46" t="e">
        <f>cvarM7^2</f>
        <v>#VALUE!</v>
      </c>
      <c r="BDS46" t="e">
        <f>mvarM7^2</f>
        <v>#VALUE!</v>
      </c>
      <c r="BDT46" s="24" t="e">
        <f t="shared" si="630"/>
        <v>#VALUE!</v>
      </c>
      <c r="BDU46" s="24" t="e">
        <f t="shared" si="631"/>
        <v>#VALUE!</v>
      </c>
      <c r="BDV46" s="24" t="e">
        <f t="shared" si="632"/>
        <v>#VALUE!</v>
      </c>
      <c r="BDW46">
        <v>-1.4998535813553999E-4</v>
      </c>
      <c r="BDX46" t="e">
        <f>bvarM2^2</f>
        <v>#VALUE!</v>
      </c>
      <c r="BDY46" t="e">
        <f>cvarM2^2</f>
        <v>#VALUE!</v>
      </c>
      <c r="BDZ46" t="e">
        <f>mvarM2^2</f>
        <v>#VALUE!</v>
      </c>
      <c r="BEA46" s="24" t="e">
        <f t="shared" si="633"/>
        <v>#VALUE!</v>
      </c>
      <c r="BEB46" s="24" t="e">
        <f t="shared" si="634"/>
        <v>#VALUE!</v>
      </c>
      <c r="BEC46" s="24" t="e">
        <f t="shared" si="635"/>
        <v>#VALUE!</v>
      </c>
      <c r="BED46"/>
      <c r="BEE46"/>
      <c r="BEF46"/>
      <c r="BEG46"/>
      <c r="BEH46" s="24">
        <f t="shared" si="636"/>
        <v>0</v>
      </c>
      <c r="BEI46" s="24">
        <f t="shared" si="637"/>
        <v>0</v>
      </c>
      <c r="BEJ46" s="24">
        <f t="shared" si="638"/>
        <v>0</v>
      </c>
      <c r="BEK46">
        <v>7.6614703737433001E-5</v>
      </c>
      <c r="BEL46" t="e">
        <f>bvarM6^2</f>
        <v>#VALUE!</v>
      </c>
      <c r="BEM46" t="e">
        <f>cvarM6^2</f>
        <v>#VALUE!</v>
      </c>
      <c r="BEN46" t="e">
        <f>mvarM6^2</f>
        <v>#VALUE!</v>
      </c>
      <c r="BEO46" s="24" t="e">
        <f t="shared" si="639"/>
        <v>#VALUE!</v>
      </c>
      <c r="BEP46" s="24" t="e">
        <f t="shared" si="640"/>
        <v>#VALUE!</v>
      </c>
      <c r="BEQ46" s="24" t="e">
        <f t="shared" si="641"/>
        <v>#VALUE!</v>
      </c>
      <c r="BER46">
        <v>-6.6518032310409004E-3</v>
      </c>
      <c r="BES46" t="e">
        <f>bvarM7^2</f>
        <v>#VALUE!</v>
      </c>
      <c r="BET46" t="e">
        <f>cvarM7^2</f>
        <v>#VALUE!</v>
      </c>
      <c r="BEU46" t="e">
        <f>mvarM7^2</f>
        <v>#VALUE!</v>
      </c>
      <c r="BEV46" s="24" t="e">
        <f t="shared" si="642"/>
        <v>#VALUE!</v>
      </c>
      <c r="BEW46" s="24" t="e">
        <f t="shared" si="643"/>
        <v>#VALUE!</v>
      </c>
      <c r="BEX46" s="24" t="e">
        <f t="shared" si="644"/>
        <v>#VALUE!</v>
      </c>
      <c r="BEY46">
        <v>2.5896744524710002E-5</v>
      </c>
      <c r="BEZ46" t="e">
        <f>bvarM9^3</f>
        <v>#VALUE!</v>
      </c>
      <c r="BFA46" t="e">
        <f>cvarM9^3</f>
        <v>#VALUE!</v>
      </c>
      <c r="BFB46" t="e">
        <f>mvarM9^3</f>
        <v>#VALUE!</v>
      </c>
      <c r="BFC46" s="24" t="e">
        <f t="shared" si="645"/>
        <v>#VALUE!</v>
      </c>
      <c r="BFD46" s="24" t="e">
        <f t="shared" si="646"/>
        <v>#VALUE!</v>
      </c>
      <c r="BFE46" s="24" t="e">
        <f t="shared" si="647"/>
        <v>#VALUE!</v>
      </c>
      <c r="BFF46">
        <v>-4.1877846889732996E-6</v>
      </c>
      <c r="BFG46" t="e">
        <f>bvarM6^3</f>
        <v>#VALUE!</v>
      </c>
      <c r="BFH46" t="e">
        <f>cvarM6^3</f>
        <v>#VALUE!</v>
      </c>
      <c r="BFI46" t="e">
        <f>mvarM6^3</f>
        <v>#VALUE!</v>
      </c>
      <c r="BFJ46" s="24" t="e">
        <f t="shared" si="648"/>
        <v>#VALUE!</v>
      </c>
      <c r="BFK46" s="24" t="e">
        <f t="shared" si="649"/>
        <v>#VALUE!</v>
      </c>
      <c r="BFL46" s="24" t="e">
        <f t="shared" si="650"/>
        <v>#VALUE!</v>
      </c>
      <c r="BFM46"/>
      <c r="BFN46"/>
      <c r="BFO46"/>
      <c r="BFP46"/>
      <c r="BFQ46" s="24">
        <f t="shared" si="651"/>
        <v>0</v>
      </c>
      <c r="BFR46" s="24">
        <f t="shared" si="652"/>
        <v>0</v>
      </c>
      <c r="BFS46" s="24">
        <f t="shared" si="653"/>
        <v>0</v>
      </c>
      <c r="BFT46">
        <v>7.7584282328639002E-4</v>
      </c>
      <c r="BFU46" t="e">
        <f>bvarM6^2</f>
        <v>#VALUE!</v>
      </c>
      <c r="BFV46" t="e">
        <f>cvarM6^2</f>
        <v>#VALUE!</v>
      </c>
      <c r="BFW46" t="e">
        <f>mvarM6^2</f>
        <v>#VALUE!</v>
      </c>
      <c r="BFX46" s="24" t="e">
        <f t="shared" si="654"/>
        <v>#VALUE!</v>
      </c>
      <c r="BFY46" s="24" t="e">
        <f t="shared" si="655"/>
        <v>#VALUE!</v>
      </c>
      <c r="BFZ46" s="24" t="e">
        <f t="shared" si="656"/>
        <v>#VALUE!</v>
      </c>
      <c r="BGE46" s="24">
        <f t="shared" si="657"/>
        <v>0</v>
      </c>
      <c r="BGF46" s="24">
        <f t="shared" si="658"/>
        <v>0</v>
      </c>
      <c r="BGG46" s="24">
        <f t="shared" si="659"/>
        <v>0</v>
      </c>
      <c r="BGH46">
        <v>-4.0133245770502999E-5</v>
      </c>
      <c r="BGI46" t="e">
        <f>bvarM2^3</f>
        <v>#VALUE!</v>
      </c>
      <c r="BGJ46" t="e">
        <f>cvarM2^3</f>
        <v>#VALUE!</v>
      </c>
      <c r="BGK46" t="e">
        <f>mvarM2^3</f>
        <v>#VALUE!</v>
      </c>
      <c r="BGL46" s="24" t="e">
        <f t="shared" si="660"/>
        <v>#VALUE!</v>
      </c>
      <c r="BGM46" s="24" t="e">
        <f t="shared" si="661"/>
        <v>#VALUE!</v>
      </c>
      <c r="BGN46" s="24" t="e">
        <f t="shared" si="662"/>
        <v>#VALUE!</v>
      </c>
      <c r="BGO46">
        <v>3.6903185043200003E-5</v>
      </c>
      <c r="BGP46" t="e">
        <f>bvarM6*bvarM9</f>
        <v>#VALUE!</v>
      </c>
      <c r="BGQ46" t="e">
        <f>cvarM6*cvarM9</f>
        <v>#VALUE!</v>
      </c>
      <c r="BGR46" t="e">
        <f>mvarM6*mvarM9</f>
        <v>#VALUE!</v>
      </c>
      <c r="BGS46" s="24" t="e">
        <f t="shared" si="663"/>
        <v>#VALUE!</v>
      </c>
      <c r="BGT46" s="24" t="e">
        <f t="shared" si="664"/>
        <v>#VALUE!</v>
      </c>
      <c r="BGU46" s="24" t="e">
        <f t="shared" si="665"/>
        <v>#VALUE!</v>
      </c>
      <c r="BGZ46" s="24">
        <f t="shared" si="666"/>
        <v>0</v>
      </c>
      <c r="BHA46" s="24">
        <f t="shared" si="667"/>
        <v>0</v>
      </c>
      <c r="BHB46" s="24">
        <f t="shared" si="668"/>
        <v>0</v>
      </c>
      <c r="BHC46">
        <v>-5.2573720304220002E-11</v>
      </c>
      <c r="BHD46" t="e">
        <f>bvarHC1^3</f>
        <v>#VALUE!</v>
      </c>
      <c r="BHE46" t="e">
        <f>cvarHC1^3</f>
        <v>#VALUE!</v>
      </c>
      <c r="BHF46" t="e">
        <f>mvarHC1^3</f>
        <v>#VALUE!</v>
      </c>
      <c r="BHG46" s="24" t="e">
        <f t="shared" si="669"/>
        <v>#VALUE!</v>
      </c>
      <c r="BHH46" s="24" t="e">
        <f t="shared" si="670"/>
        <v>#VALUE!</v>
      </c>
      <c r="BHI46" s="24" t="e">
        <f t="shared" si="671"/>
        <v>#VALUE!</v>
      </c>
      <c r="BHJ46">
        <v>8.3580682588020995E-4</v>
      </c>
      <c r="BHK46" t="e">
        <f>bvarM6^2</f>
        <v>#VALUE!</v>
      </c>
      <c r="BHL46" t="e">
        <f>cvarM6^2</f>
        <v>#VALUE!</v>
      </c>
      <c r="BHM46" t="e">
        <f>mvarM6^2</f>
        <v>#VALUE!</v>
      </c>
      <c r="BHN46" s="24" t="e">
        <f t="shared" si="672"/>
        <v>#VALUE!</v>
      </c>
      <c r="BHO46" s="24" t="e">
        <f t="shared" si="673"/>
        <v>#VALUE!</v>
      </c>
      <c r="BHP46" s="24" t="e">
        <f t="shared" si="674"/>
        <v>#VALUE!</v>
      </c>
      <c r="BHU46" s="24">
        <f t="shared" si="675"/>
        <v>0</v>
      </c>
      <c r="BHV46" s="24">
        <f t="shared" si="676"/>
        <v>0</v>
      </c>
      <c r="BHW46" s="24">
        <f t="shared" si="677"/>
        <v>0</v>
      </c>
      <c r="BHX46">
        <v>-4.4347186665727998E-12</v>
      </c>
      <c r="BHY46" t="e">
        <f>bvarHC1^3</f>
        <v>#VALUE!</v>
      </c>
      <c r="BHZ46" t="e">
        <f>cvarHC1^3</f>
        <v>#VALUE!</v>
      </c>
      <c r="BIA46" t="e">
        <f>mvarHC1^3</f>
        <v>#VALUE!</v>
      </c>
      <c r="BIB46" s="24" t="e">
        <f t="shared" si="678"/>
        <v>#VALUE!</v>
      </c>
      <c r="BIC46" s="24" t="e">
        <f t="shared" si="679"/>
        <v>#VALUE!</v>
      </c>
      <c r="BID46" s="24" t="e">
        <f t="shared" si="680"/>
        <v>#VALUE!</v>
      </c>
      <c r="BIE46">
        <v>5.9818306062975003E-6</v>
      </c>
      <c r="BIF46" t="e">
        <f>bvarM4*bvarM9</f>
        <v>#VALUE!</v>
      </c>
      <c r="BIG46" t="e">
        <f>cvarM4*cvarM9</f>
        <v>#VALUE!</v>
      </c>
      <c r="BIH46" t="e">
        <f>mvarM4*mvarM9</f>
        <v>#VALUE!</v>
      </c>
      <c r="BII46" s="24" t="e">
        <f t="shared" si="681"/>
        <v>#VALUE!</v>
      </c>
      <c r="BIJ46" s="24" t="e">
        <f t="shared" si="682"/>
        <v>#VALUE!</v>
      </c>
      <c r="BIK46" s="24" t="e">
        <f t="shared" si="683"/>
        <v>#VALUE!</v>
      </c>
      <c r="BIL46">
        <v>6.2468288785774995E-8</v>
      </c>
      <c r="BIM46" t="e">
        <f>bvarM7^3</f>
        <v>#VALUE!</v>
      </c>
      <c r="BIN46" t="e">
        <f>cvarM7^3</f>
        <v>#VALUE!</v>
      </c>
      <c r="BIO46" t="e">
        <f>mvarM7^3</f>
        <v>#VALUE!</v>
      </c>
      <c r="BIP46" s="24" t="e">
        <f t="shared" si="684"/>
        <v>#VALUE!</v>
      </c>
      <c r="BIQ46" s="24" t="e">
        <f t="shared" si="685"/>
        <v>#VALUE!</v>
      </c>
      <c r="BIR46" s="24" t="e">
        <f t="shared" si="686"/>
        <v>#VALUE!</v>
      </c>
      <c r="BIS46"/>
      <c r="BIT46"/>
      <c r="BIU46"/>
      <c r="BIV46"/>
      <c r="BIW46" s="24">
        <f t="shared" si="687"/>
        <v>0</v>
      </c>
      <c r="BIX46" s="24">
        <f t="shared" si="688"/>
        <v>0</v>
      </c>
      <c r="BIY46" s="24">
        <f t="shared" si="689"/>
        <v>0</v>
      </c>
      <c r="BIZ46">
        <v>-1.7563335699175E-3</v>
      </c>
      <c r="BJA46" t="e">
        <f>bvarM9^2</f>
        <v>#VALUE!</v>
      </c>
      <c r="BJB46" t="e">
        <f>cvarM9^2</f>
        <v>#VALUE!</v>
      </c>
      <c r="BJC46" t="e">
        <f>mvarM9^2</f>
        <v>#VALUE!</v>
      </c>
      <c r="BJD46" s="24" t="e">
        <f t="shared" si="690"/>
        <v>#VALUE!</v>
      </c>
      <c r="BJE46" s="24" t="e">
        <f t="shared" si="691"/>
        <v>#VALUE!</v>
      </c>
      <c r="BJF46" s="24" t="e">
        <f t="shared" si="692"/>
        <v>#VALUE!</v>
      </c>
      <c r="BJK46" s="24">
        <f t="shared" si="693"/>
        <v>0</v>
      </c>
      <c r="BJL46" s="24">
        <f t="shared" si="694"/>
        <v>0</v>
      </c>
      <c r="BJM46" s="24">
        <f t="shared" si="695"/>
        <v>0</v>
      </c>
      <c r="BJR46" s="24">
        <f t="shared" si="696"/>
        <v>0</v>
      </c>
      <c r="BJS46" s="24">
        <f t="shared" si="697"/>
        <v>0</v>
      </c>
      <c r="BJT46" s="24">
        <f t="shared" si="698"/>
        <v>0</v>
      </c>
      <c r="BJU46">
        <v>4.1563827320069001E-5</v>
      </c>
      <c r="BJV46" t="e">
        <f>bvarM6*bvarM9</f>
        <v>#VALUE!</v>
      </c>
      <c r="BJW46" t="e">
        <f>cvarM6*cvarM9</f>
        <v>#VALUE!</v>
      </c>
      <c r="BJX46" t="e">
        <f>mvarM6*mvarM9</f>
        <v>#VALUE!</v>
      </c>
      <c r="BJY46" s="24" t="e">
        <f t="shared" si="699"/>
        <v>#VALUE!</v>
      </c>
      <c r="BJZ46" s="24" t="e">
        <f t="shared" si="700"/>
        <v>#VALUE!</v>
      </c>
      <c r="BKA46" s="24" t="e">
        <f t="shared" si="701"/>
        <v>#VALUE!</v>
      </c>
      <c r="BKF46" s="24">
        <f t="shared" si="702"/>
        <v>0</v>
      </c>
      <c r="BKG46" s="24">
        <f t="shared" si="703"/>
        <v>0</v>
      </c>
      <c r="BKH46" s="24">
        <f t="shared" si="704"/>
        <v>0</v>
      </c>
      <c r="BKI46">
        <v>8.4993047199685E-7</v>
      </c>
      <c r="BKJ46" t="e">
        <f>bvarM3^3</f>
        <v>#VALUE!</v>
      </c>
      <c r="BKK46" t="e">
        <f>cvarM3^3</f>
        <v>#VALUE!</v>
      </c>
      <c r="BKL46" t="e">
        <f>mvarM3^3</f>
        <v>#VALUE!</v>
      </c>
      <c r="BKM46" s="24" t="e">
        <f t="shared" si="705"/>
        <v>#VALUE!</v>
      </c>
      <c r="BKN46" s="24" t="e">
        <f t="shared" si="706"/>
        <v>#VALUE!</v>
      </c>
      <c r="BKO46" s="24" t="e">
        <f t="shared" si="707"/>
        <v>#VALUE!</v>
      </c>
      <c r="BKP46">
        <v>-1.1055080787166999E-10</v>
      </c>
      <c r="BKQ46" t="e">
        <f>bvarHC1^3</f>
        <v>#VALUE!</v>
      </c>
      <c r="BKR46" t="e">
        <f>cvarHC1^3</f>
        <v>#VALUE!</v>
      </c>
      <c r="BKS46" t="e">
        <f>mvarHC1^3</f>
        <v>#VALUE!</v>
      </c>
      <c r="BKT46" s="24" t="e">
        <f t="shared" si="708"/>
        <v>#VALUE!</v>
      </c>
      <c r="BKU46" s="24" t="e">
        <f t="shared" si="709"/>
        <v>#VALUE!</v>
      </c>
      <c r="BKV46" s="24" t="e">
        <f t="shared" si="710"/>
        <v>#VALUE!</v>
      </c>
      <c r="BLA46" s="24">
        <f t="shared" si="711"/>
        <v>0</v>
      </c>
      <c r="BLB46" s="24">
        <f t="shared" si="712"/>
        <v>0</v>
      </c>
      <c r="BLC46" s="24">
        <f t="shared" si="713"/>
        <v>0</v>
      </c>
      <c r="BLH46" s="24">
        <f t="shared" si="714"/>
        <v>0</v>
      </c>
      <c r="BLI46" s="24">
        <f t="shared" si="715"/>
        <v>0</v>
      </c>
      <c r="BLJ46" s="24">
        <f t="shared" si="716"/>
        <v>0</v>
      </c>
      <c r="BLK46">
        <v>9.6579382338606003E-8</v>
      </c>
      <c r="BLL46" t="e">
        <f>bvarHC1^2</f>
        <v>#VALUE!</v>
      </c>
      <c r="BLM46" t="e">
        <f>cvarHC1^2</f>
        <v>#VALUE!</v>
      </c>
      <c r="BLN46" t="e">
        <f>mvarHC1^2</f>
        <v>#VALUE!</v>
      </c>
      <c r="BLO46" s="24" t="e">
        <f t="shared" si="717"/>
        <v>#VALUE!</v>
      </c>
      <c r="BLP46" s="24" t="e">
        <f t="shared" si="718"/>
        <v>#VALUE!</v>
      </c>
      <c r="BLQ46" s="24" t="e">
        <f t="shared" si="719"/>
        <v>#VALUE!</v>
      </c>
      <c r="BLR46">
        <v>-4.2720180298785001E-16</v>
      </c>
      <c r="BLS46" t="e">
        <f>bvarHC1^3</f>
        <v>#VALUE!</v>
      </c>
      <c r="BLT46" t="e">
        <f>cvarHC1^3</f>
        <v>#VALUE!</v>
      </c>
      <c r="BLU46" t="e">
        <f>mvarHC1^3</f>
        <v>#VALUE!</v>
      </c>
      <c r="BLV46" s="24" t="e">
        <f t="shared" si="720"/>
        <v>#VALUE!</v>
      </c>
      <c r="BLW46" s="24" t="e">
        <f t="shared" si="721"/>
        <v>#VALUE!</v>
      </c>
      <c r="BLX46" s="24" t="e">
        <f t="shared" si="722"/>
        <v>#VALUE!</v>
      </c>
      <c r="BLY46"/>
      <c r="BLZ46"/>
      <c r="BMA46"/>
      <c r="BMB46"/>
      <c r="BMC46" s="24">
        <f t="shared" si="723"/>
        <v>0</v>
      </c>
      <c r="BMD46" s="24">
        <f t="shared" si="724"/>
        <v>0</v>
      </c>
      <c r="BME46" s="24">
        <f t="shared" si="725"/>
        <v>0</v>
      </c>
      <c r="BMF46">
        <v>1.3419350200849999E-3</v>
      </c>
      <c r="BMG46" t="e">
        <f>bvarM7^2</f>
        <v>#VALUE!</v>
      </c>
      <c r="BMH46" t="e">
        <f>cvarM7^2</f>
        <v>#VALUE!</v>
      </c>
      <c r="BMI46" t="e">
        <f>mvarM7^2</f>
        <v>#VALUE!</v>
      </c>
      <c r="BMJ46" s="24" t="e">
        <f t="shared" si="726"/>
        <v>#VALUE!</v>
      </c>
      <c r="BMK46" s="24" t="e">
        <f t="shared" si="727"/>
        <v>#VALUE!</v>
      </c>
      <c r="BML46" s="24" t="e">
        <f t="shared" si="728"/>
        <v>#VALUE!</v>
      </c>
      <c r="BMQ46" s="24">
        <f t="shared" si="729"/>
        <v>0</v>
      </c>
      <c r="BMR46" s="24">
        <f t="shared" si="730"/>
        <v>0</v>
      </c>
      <c r="BMS46" s="24">
        <f t="shared" si="731"/>
        <v>0</v>
      </c>
      <c r="BMT46"/>
      <c r="BMU46"/>
      <c r="BMV46"/>
      <c r="BMW46"/>
      <c r="BMX46" s="24">
        <f t="shared" si="732"/>
        <v>0</v>
      </c>
      <c r="BMY46" s="24">
        <f t="shared" si="733"/>
        <v>0</v>
      </c>
      <c r="BMZ46" s="24">
        <f t="shared" si="734"/>
        <v>0</v>
      </c>
      <c r="BNA46">
        <v>8.6867702013008997E-5</v>
      </c>
      <c r="BNB46" t="e">
        <f>bvarM7*bvarM9</f>
        <v>#VALUE!</v>
      </c>
      <c r="BNC46" t="e">
        <f>cvarM7*cvarM9</f>
        <v>#VALUE!</v>
      </c>
      <c r="BND46" t="e">
        <f>mvarM7*mvarM9</f>
        <v>#VALUE!</v>
      </c>
      <c r="BNE46" s="24" t="e">
        <f t="shared" si="735"/>
        <v>#VALUE!</v>
      </c>
      <c r="BNF46" s="24" t="e">
        <f t="shared" si="736"/>
        <v>#VALUE!</v>
      </c>
      <c r="BNG46" s="24" t="e">
        <f t="shared" si="737"/>
        <v>#VALUE!</v>
      </c>
      <c r="BNH46">
        <v>-2.0618654642865001E-9</v>
      </c>
      <c r="BNI46" t="e">
        <f>bvarM6^3</f>
        <v>#VALUE!</v>
      </c>
      <c r="BNJ46" t="e">
        <f>cvarM6^3</f>
        <v>#VALUE!</v>
      </c>
      <c r="BNK46" t="e">
        <f>mvarM6^3</f>
        <v>#VALUE!</v>
      </c>
      <c r="BNL46" s="24" t="e">
        <f t="shared" si="738"/>
        <v>#VALUE!</v>
      </c>
      <c r="BNM46" s="24" t="e">
        <f t="shared" si="739"/>
        <v>#VALUE!</v>
      </c>
      <c r="BNN46" s="24" t="e">
        <f t="shared" si="740"/>
        <v>#VALUE!</v>
      </c>
      <c r="BNS46" s="24">
        <f t="shared" si="741"/>
        <v>0</v>
      </c>
      <c r="BNT46" s="24">
        <f t="shared" si="742"/>
        <v>0</v>
      </c>
      <c r="BNU46" s="24">
        <f t="shared" si="743"/>
        <v>0</v>
      </c>
      <c r="BNV46">
        <v>1.7350406166053E-3</v>
      </c>
      <c r="BNW46" t="e">
        <f>bvarM7^2</f>
        <v>#VALUE!</v>
      </c>
      <c r="BNX46" t="e">
        <f>cvarM7^2</f>
        <v>#VALUE!</v>
      </c>
      <c r="BNY46" t="e">
        <f>mvarM7^2</f>
        <v>#VALUE!</v>
      </c>
      <c r="BNZ46" s="24" t="e">
        <f t="shared" si="744"/>
        <v>#VALUE!</v>
      </c>
      <c r="BOA46" s="24" t="e">
        <f t="shared" si="745"/>
        <v>#VALUE!</v>
      </c>
      <c r="BOB46" s="24" t="e">
        <f t="shared" si="746"/>
        <v>#VALUE!</v>
      </c>
      <c r="BOG46" s="24">
        <f t="shared" si="747"/>
        <v>0</v>
      </c>
      <c r="BOH46" s="24">
        <f t="shared" si="748"/>
        <v>0</v>
      </c>
      <c r="BOI46" s="24">
        <f t="shared" si="749"/>
        <v>0</v>
      </c>
      <c r="BOJ46">
        <v>-2.2769581081121E-5</v>
      </c>
      <c r="BOK46" t="e">
        <f>bvarM7^3</f>
        <v>#VALUE!</v>
      </c>
      <c r="BOL46" t="e">
        <f>cvarM7^3</f>
        <v>#VALUE!</v>
      </c>
      <c r="BOM46" t="e">
        <f>mvarM7^3</f>
        <v>#VALUE!</v>
      </c>
      <c r="BON46" s="24" t="e">
        <f t="shared" si="750"/>
        <v>#VALUE!</v>
      </c>
      <c r="BOO46" s="24" t="e">
        <f t="shared" si="751"/>
        <v>#VALUE!</v>
      </c>
      <c r="BOP46" s="24" t="e">
        <f t="shared" si="752"/>
        <v>#VALUE!</v>
      </c>
      <c r="BOQ46">
        <v>7.9547530977436999E-8</v>
      </c>
      <c r="BOR46" t="e">
        <f>bvarHC1^2</f>
        <v>#VALUE!</v>
      </c>
      <c r="BOS46" t="e">
        <f>cvarHC1^2</f>
        <v>#VALUE!</v>
      </c>
      <c r="BOT46" t="e">
        <f>mvarHC1^2</f>
        <v>#VALUE!</v>
      </c>
      <c r="BOU46" s="24" t="e">
        <f t="shared" si="753"/>
        <v>#VALUE!</v>
      </c>
      <c r="BOV46" s="24" t="e">
        <f t="shared" si="754"/>
        <v>#VALUE!</v>
      </c>
      <c r="BOW46" s="24" t="e">
        <f t="shared" si="755"/>
        <v>#VALUE!</v>
      </c>
      <c r="BPB46" s="24">
        <f t="shared" si="756"/>
        <v>0</v>
      </c>
      <c r="BPC46" s="24">
        <f t="shared" si="757"/>
        <v>0</v>
      </c>
      <c r="BPD46" s="24">
        <f t="shared" si="758"/>
        <v>0</v>
      </c>
      <c r="BPI46" s="24">
        <f t="shared" si="759"/>
        <v>0</v>
      </c>
      <c r="BPJ46" s="24">
        <f t="shared" si="760"/>
        <v>0</v>
      </c>
      <c r="BPK46" s="24">
        <f t="shared" si="761"/>
        <v>0</v>
      </c>
      <c r="BPP46" s="24">
        <f t="shared" si="762"/>
        <v>0</v>
      </c>
      <c r="BPQ46" s="24">
        <f t="shared" si="763"/>
        <v>0</v>
      </c>
      <c r="BPR46" s="24">
        <f t="shared" si="764"/>
        <v>0</v>
      </c>
      <c r="BPW46" s="24">
        <f t="shared" si="765"/>
        <v>0</v>
      </c>
      <c r="BPX46" s="24">
        <f t="shared" si="766"/>
        <v>0</v>
      </c>
      <c r="BPY46" s="24">
        <f t="shared" si="767"/>
        <v>0</v>
      </c>
      <c r="BQD46" s="24">
        <f t="shared" si="768"/>
        <v>0</v>
      </c>
      <c r="BQE46" s="24">
        <f t="shared" si="769"/>
        <v>0</v>
      </c>
      <c r="BQF46" s="24">
        <f t="shared" si="770"/>
        <v>0</v>
      </c>
      <c r="BQK46" s="24">
        <f t="shared" si="771"/>
        <v>0</v>
      </c>
      <c r="BQL46" s="24">
        <f t="shared" si="772"/>
        <v>0</v>
      </c>
      <c r="BQM46" s="24">
        <f t="shared" si="773"/>
        <v>0</v>
      </c>
      <c r="BQR46" s="24">
        <f t="shared" si="774"/>
        <v>0</v>
      </c>
      <c r="BQS46" s="24">
        <f t="shared" si="775"/>
        <v>0</v>
      </c>
      <c r="BQT46" s="24">
        <f t="shared" si="776"/>
        <v>0</v>
      </c>
      <c r="BQY46" s="24">
        <f t="shared" si="777"/>
        <v>0</v>
      </c>
      <c r="BQZ46" s="24">
        <f t="shared" si="778"/>
        <v>0</v>
      </c>
      <c r="BRA46" s="24">
        <f t="shared" si="779"/>
        <v>0</v>
      </c>
      <c r="BRF46" s="24">
        <f t="shared" si="780"/>
        <v>0</v>
      </c>
      <c r="BRG46" s="24">
        <f t="shared" si="781"/>
        <v>0</v>
      </c>
      <c r="BRH46" s="24">
        <f t="shared" si="782"/>
        <v>0</v>
      </c>
      <c r="BRM46" s="24">
        <f t="shared" si="783"/>
        <v>0</v>
      </c>
      <c r="BRN46" s="24">
        <f t="shared" si="784"/>
        <v>0</v>
      </c>
      <c r="BRO46" s="24">
        <f t="shared" si="785"/>
        <v>0</v>
      </c>
      <c r="BRT46" s="24">
        <f t="shared" si="786"/>
        <v>0</v>
      </c>
      <c r="BRU46" s="24">
        <f t="shared" si="787"/>
        <v>0</v>
      </c>
      <c r="BRV46" s="24">
        <f t="shared" si="788"/>
        <v>0</v>
      </c>
      <c r="BSA46" s="24">
        <f t="shared" si="789"/>
        <v>0</v>
      </c>
      <c r="BSB46" s="24">
        <f t="shared" si="790"/>
        <v>0</v>
      </c>
      <c r="BSC46" s="24">
        <f t="shared" si="791"/>
        <v>0</v>
      </c>
      <c r="BSH46" s="24">
        <f t="shared" si="792"/>
        <v>0</v>
      </c>
      <c r="BSI46" s="24">
        <f t="shared" si="793"/>
        <v>0</v>
      </c>
      <c r="BSJ46" s="24">
        <f t="shared" si="794"/>
        <v>0</v>
      </c>
      <c r="BSO46" s="24">
        <f t="shared" si="795"/>
        <v>0</v>
      </c>
      <c r="BSP46" s="24">
        <f t="shared" si="796"/>
        <v>0</v>
      </c>
      <c r="BSQ46" s="24">
        <f t="shared" si="797"/>
        <v>0</v>
      </c>
      <c r="BSV46" s="24">
        <f t="shared" si="798"/>
        <v>0</v>
      </c>
      <c r="BSW46" s="24">
        <f t="shared" si="799"/>
        <v>0</v>
      </c>
      <c r="BSX46" s="24">
        <f t="shared" si="800"/>
        <v>0</v>
      </c>
      <c r="BTC46" s="24">
        <f t="shared" si="801"/>
        <v>0</v>
      </c>
      <c r="BTD46" s="24">
        <f t="shared" si="802"/>
        <v>0</v>
      </c>
      <c r="BTE46" s="24">
        <f t="shared" si="803"/>
        <v>0</v>
      </c>
      <c r="BTJ46" s="24">
        <f t="shared" si="804"/>
        <v>0</v>
      </c>
      <c r="BTK46" s="24">
        <f t="shared" si="805"/>
        <v>0</v>
      </c>
      <c r="BTL46" s="24">
        <f t="shared" si="806"/>
        <v>0</v>
      </c>
      <c r="BTQ46" s="24">
        <f t="shared" si="807"/>
        <v>0</v>
      </c>
      <c r="BTR46" s="24">
        <f t="shared" si="808"/>
        <v>0</v>
      </c>
      <c r="BTS46" s="24">
        <f t="shared" si="809"/>
        <v>0</v>
      </c>
      <c r="BTX46" s="24">
        <f t="shared" si="810"/>
        <v>0</v>
      </c>
      <c r="BTY46" s="24">
        <f t="shared" si="811"/>
        <v>0</v>
      </c>
      <c r="BTZ46" s="24">
        <f t="shared" si="812"/>
        <v>0</v>
      </c>
      <c r="BUE46" s="24">
        <f t="shared" si="813"/>
        <v>0</v>
      </c>
      <c r="BUF46" s="24">
        <f t="shared" si="814"/>
        <v>0</v>
      </c>
      <c r="BUG46" s="24">
        <f t="shared" si="815"/>
        <v>0</v>
      </c>
      <c r="BUL46" s="24">
        <f t="shared" si="816"/>
        <v>0</v>
      </c>
      <c r="BUM46" s="24">
        <f t="shared" si="817"/>
        <v>0</v>
      </c>
      <c r="BUN46" s="24">
        <f t="shared" si="818"/>
        <v>0</v>
      </c>
      <c r="BUS46" s="24">
        <f t="shared" si="819"/>
        <v>0</v>
      </c>
      <c r="BUT46" s="24">
        <f t="shared" si="820"/>
        <v>0</v>
      </c>
      <c r="BUU46" s="24">
        <f t="shared" si="821"/>
        <v>0</v>
      </c>
      <c r="BUZ46" s="24">
        <f t="shared" si="822"/>
        <v>0</v>
      </c>
      <c r="BVA46" s="24">
        <f t="shared" si="823"/>
        <v>0</v>
      </c>
      <c r="BVB46" s="24">
        <f t="shared" si="824"/>
        <v>0</v>
      </c>
      <c r="BVG46" s="24">
        <f t="shared" si="825"/>
        <v>0</v>
      </c>
      <c r="BVH46" s="24">
        <f t="shared" si="826"/>
        <v>0</v>
      </c>
      <c r="BVI46" s="24">
        <f t="shared" si="827"/>
        <v>0</v>
      </c>
      <c r="BVN46" s="24">
        <f t="shared" si="828"/>
        <v>0</v>
      </c>
      <c r="BVO46" s="24">
        <f t="shared" si="829"/>
        <v>0</v>
      </c>
      <c r="BVP46" s="24">
        <f t="shared" si="830"/>
        <v>0</v>
      </c>
      <c r="BVU46" s="24">
        <f t="shared" si="831"/>
        <v>0</v>
      </c>
      <c r="BVV46" s="24">
        <f t="shared" si="832"/>
        <v>0</v>
      </c>
      <c r="BVW46" s="24">
        <f t="shared" si="833"/>
        <v>0</v>
      </c>
      <c r="BVX46">
        <v>-1.1734202640078E-5</v>
      </c>
      <c r="BVY46" t="e">
        <f>bvarHC2*bvarM7*bvarM9</f>
        <v>#VALUE!</v>
      </c>
      <c r="BVZ46" t="e">
        <f>cvarHC2*cvarM7*cvarM9</f>
        <v>#VALUE!</v>
      </c>
      <c r="BWA46" t="e">
        <f>mvarHC2*mvarM7*mvarM9</f>
        <v>#VALUE!</v>
      </c>
      <c r="BWB46" s="24" t="e">
        <f t="shared" si="834"/>
        <v>#VALUE!</v>
      </c>
      <c r="BWC46" s="24" t="e">
        <f t="shared" si="835"/>
        <v>#VALUE!</v>
      </c>
      <c r="BWD46" s="24" t="e">
        <f t="shared" si="836"/>
        <v>#VALUE!</v>
      </c>
      <c r="BWI46" s="24">
        <f t="shared" si="837"/>
        <v>0</v>
      </c>
      <c r="BWJ46" s="24">
        <f t="shared" si="838"/>
        <v>0</v>
      </c>
      <c r="BWK46" s="24">
        <f t="shared" si="839"/>
        <v>0</v>
      </c>
      <c r="BWP46" s="24">
        <f t="shared" si="840"/>
        <v>0</v>
      </c>
      <c r="BWQ46" s="24">
        <f t="shared" si="841"/>
        <v>0</v>
      </c>
      <c r="BWR46" s="24">
        <f t="shared" si="842"/>
        <v>0</v>
      </c>
      <c r="BWW46" s="24">
        <f t="shared" si="843"/>
        <v>0</v>
      </c>
      <c r="BWX46" s="24">
        <f t="shared" si="844"/>
        <v>0</v>
      </c>
      <c r="BWY46" s="24">
        <f t="shared" si="845"/>
        <v>0</v>
      </c>
      <c r="BXD46" s="24">
        <f t="shared" si="846"/>
        <v>0</v>
      </c>
      <c r="BXE46" s="24">
        <f t="shared" si="847"/>
        <v>0</v>
      </c>
      <c r="BXF46" s="24">
        <f t="shared" si="848"/>
        <v>0</v>
      </c>
      <c r="BXK46" s="24">
        <f t="shared" si="849"/>
        <v>0</v>
      </c>
      <c r="BXL46" s="24">
        <f t="shared" si="850"/>
        <v>0</v>
      </c>
      <c r="BXM46" s="24">
        <f t="shared" si="851"/>
        <v>0</v>
      </c>
      <c r="BXR46" s="24">
        <f t="shared" si="852"/>
        <v>0</v>
      </c>
      <c r="BXS46" s="24">
        <f t="shared" si="853"/>
        <v>0</v>
      </c>
      <c r="BXT46" s="24">
        <f t="shared" si="854"/>
        <v>0</v>
      </c>
      <c r="BXY46" s="24">
        <f t="shared" si="855"/>
        <v>0</v>
      </c>
      <c r="BXZ46" s="24">
        <f t="shared" si="856"/>
        <v>0</v>
      </c>
      <c r="BYA46" s="24">
        <f t="shared" si="857"/>
        <v>0</v>
      </c>
      <c r="BYF46" s="24">
        <f t="shared" si="858"/>
        <v>0</v>
      </c>
      <c r="BYG46" s="24">
        <f t="shared" si="859"/>
        <v>0</v>
      </c>
      <c r="BYH46" s="24">
        <f t="shared" si="860"/>
        <v>0</v>
      </c>
      <c r="BYI46">
        <v>-3.0907507478905E-6</v>
      </c>
      <c r="BYJ46" t="e">
        <f>bvarM9^3</f>
        <v>#VALUE!</v>
      </c>
      <c r="BYK46" t="e">
        <f>cvarM9^3</f>
        <v>#VALUE!</v>
      </c>
      <c r="BYL46" t="e">
        <f>mvarM9^3</f>
        <v>#VALUE!</v>
      </c>
      <c r="BYM46" s="24" t="e">
        <f t="shared" si="861"/>
        <v>#VALUE!</v>
      </c>
      <c r="BYN46" s="24" t="e">
        <f t="shared" si="862"/>
        <v>#VALUE!</v>
      </c>
      <c r="BYO46" s="24" t="e">
        <f t="shared" si="863"/>
        <v>#VALUE!</v>
      </c>
      <c r="BYT46" s="24">
        <f t="shared" si="864"/>
        <v>0</v>
      </c>
      <c r="BYU46" s="24">
        <f t="shared" si="865"/>
        <v>0</v>
      </c>
      <c r="BYV46" s="24">
        <f t="shared" si="866"/>
        <v>0</v>
      </c>
    </row>
    <row r="47" spans="6:2024" x14ac:dyDescent="0.3">
      <c r="F47" s="82">
        <f t="shared" si="0"/>
        <v>0</v>
      </c>
      <c r="G47" s="82">
        <f t="shared" si="1"/>
        <v>0</v>
      </c>
      <c r="H47" s="82">
        <f t="shared" si="2"/>
        <v>0</v>
      </c>
      <c r="I47">
        <v>1.4952022362101E-3</v>
      </c>
      <c r="J47" t="e">
        <f>bvarM4^2</f>
        <v>#VALUE!</v>
      </c>
      <c r="K47" t="e">
        <f>cvarM4^2</f>
        <v>#VALUE!</v>
      </c>
      <c r="L47" t="e">
        <f>mvarM4^2</f>
        <v>#VALUE!</v>
      </c>
      <c r="M47" s="15" t="e">
        <f t="shared" si="3"/>
        <v>#VALUE!</v>
      </c>
      <c r="N47" s="15" t="e">
        <f t="shared" si="4"/>
        <v>#VALUE!</v>
      </c>
      <c r="O47" s="15" t="e">
        <f t="shared" si="5"/>
        <v>#VALUE!</v>
      </c>
      <c r="P47">
        <v>-2.0108984464046E-3</v>
      </c>
      <c r="Q47" t="e">
        <f>bvarM7^2</f>
        <v>#VALUE!</v>
      </c>
      <c r="R47" t="e">
        <f>cvarM7^2</f>
        <v>#VALUE!</v>
      </c>
      <c r="S47" t="e">
        <f>mvarM7^2</f>
        <v>#VALUE!</v>
      </c>
      <c r="T47" s="15" t="e">
        <f t="shared" si="6"/>
        <v>#VALUE!</v>
      </c>
      <c r="U47" s="15" t="e">
        <f t="shared" si="7"/>
        <v>#VALUE!</v>
      </c>
      <c r="V47" s="15" t="e">
        <f t="shared" si="8"/>
        <v>#VALUE!</v>
      </c>
      <c r="W47" s="15"/>
      <c r="X47"/>
      <c r="Y47"/>
      <c r="Z47"/>
      <c r="AA47">
        <f t="shared" si="9"/>
        <v>0</v>
      </c>
      <c r="AB47" s="74">
        <f t="shared" si="10"/>
        <v>0</v>
      </c>
      <c r="AC47" s="53">
        <f t="shared" si="11"/>
        <v>0</v>
      </c>
      <c r="AD47">
        <v>6.0127467876078999E-6</v>
      </c>
      <c r="AE47" t="e">
        <f>bvarM4*bvarM7</f>
        <v>#VALUE!</v>
      </c>
      <c r="AF47" t="e">
        <f>cvarM4*cvarM7</f>
        <v>#VALUE!</v>
      </c>
      <c r="AG47" t="e">
        <f>mvarM4*mvarM7</f>
        <v>#VALUE!</v>
      </c>
      <c r="AH47" t="e">
        <f t="shared" si="12"/>
        <v>#VALUE!</v>
      </c>
      <c r="AI47" s="15" t="e">
        <f t="shared" si="13"/>
        <v>#VALUE!</v>
      </c>
      <c r="AJ47" s="53" t="e">
        <f t="shared" si="14"/>
        <v>#VALUE!</v>
      </c>
      <c r="AK47">
        <v>-1.0496825959024001E-5</v>
      </c>
      <c r="AL47" t="e">
        <f>bvarM3*bvarM6</f>
        <v>#VALUE!</v>
      </c>
      <c r="AM47" t="e">
        <f>cvarM3*cvarM6</f>
        <v>#VALUE!</v>
      </c>
      <c r="AN47" t="e">
        <f>mvarM3*mvarM6</f>
        <v>#VALUE!</v>
      </c>
      <c r="AO47" s="15" t="e">
        <f t="shared" si="15"/>
        <v>#VALUE!</v>
      </c>
      <c r="AP47" s="15" t="e">
        <f t="shared" si="16"/>
        <v>#VALUE!</v>
      </c>
      <c r="AQ47" s="53" t="e">
        <f t="shared" si="17"/>
        <v>#VALUE!</v>
      </c>
      <c r="AR47">
        <v>-1.3626284166272999E-5</v>
      </c>
      <c r="AS47" t="e">
        <f>bvarM6*bvarM7</f>
        <v>#VALUE!</v>
      </c>
      <c r="AT47" t="e">
        <f>cvarM6*cvarM7</f>
        <v>#VALUE!</v>
      </c>
      <c r="AU47" t="e">
        <f>mvarM6*mvarM7</f>
        <v>#VALUE!</v>
      </c>
      <c r="AV47" s="15" t="e">
        <f t="shared" si="18"/>
        <v>#VALUE!</v>
      </c>
      <c r="AW47" s="15" t="e">
        <f t="shared" si="19"/>
        <v>#VALUE!</v>
      </c>
      <c r="AX47" s="53" t="e">
        <f t="shared" si="20"/>
        <v>#VALUE!</v>
      </c>
      <c r="AY47">
        <v>-9.8205278324735003E-6</v>
      </c>
      <c r="AZ47" t="e">
        <f>bvarM4^2</f>
        <v>#VALUE!</v>
      </c>
      <c r="BA47" t="e">
        <f>cvarM4^2</f>
        <v>#VALUE!</v>
      </c>
      <c r="BB47" t="e">
        <f>mvarM4^2</f>
        <v>#VALUE!</v>
      </c>
      <c r="BC47" s="15" t="e">
        <f t="shared" si="21"/>
        <v>#VALUE!</v>
      </c>
      <c r="BD47" s="15" t="e">
        <f t="shared" si="22"/>
        <v>#VALUE!</v>
      </c>
      <c r="BE47" s="53" t="e">
        <f t="shared" si="23"/>
        <v>#VALUE!</v>
      </c>
      <c r="BF47">
        <v>-1.2730036080235E-5</v>
      </c>
      <c r="BG47" t="e">
        <f>bvarM5*bvarM6</f>
        <v>#VALUE!</v>
      </c>
      <c r="BH47" t="e">
        <f>cvarM5*cvarM6</f>
        <v>#VALUE!</v>
      </c>
      <c r="BI47" t="e">
        <f>mvarM5*mvarM6</f>
        <v>#VALUE!</v>
      </c>
      <c r="BJ47" s="15" t="e">
        <f t="shared" si="24"/>
        <v>#VALUE!</v>
      </c>
      <c r="BK47" s="15" t="e">
        <f t="shared" si="25"/>
        <v>#VALUE!</v>
      </c>
      <c r="BL47" s="53" t="e">
        <f t="shared" si="26"/>
        <v>#VALUE!</v>
      </c>
      <c r="BM47">
        <v>-1.0732269242532999E-5</v>
      </c>
      <c r="BN47" t="e">
        <f>bvarM6*bvarM7</f>
        <v>#VALUE!</v>
      </c>
      <c r="BO47" t="e">
        <f>cvarM6*cvarM7</f>
        <v>#VALUE!</v>
      </c>
      <c r="BP47" t="e">
        <f>mvarM6*mvarM7</f>
        <v>#VALUE!</v>
      </c>
      <c r="BQ47" s="15" t="e">
        <f t="shared" si="27"/>
        <v>#VALUE!</v>
      </c>
      <c r="BR47" s="15" t="e">
        <f t="shared" si="28"/>
        <v>#VALUE!</v>
      </c>
      <c r="BS47" s="53" t="e">
        <f t="shared" si="29"/>
        <v>#VALUE!</v>
      </c>
      <c r="BT47">
        <v>-1.5280227589893999E-6</v>
      </c>
      <c r="BU47" t="e">
        <f>bvarM5*bvarM9</f>
        <v>#VALUE!</v>
      </c>
      <c r="BV47" t="e">
        <f>cvarM5*cvarM9</f>
        <v>#VALUE!</v>
      </c>
      <c r="BW47" t="e">
        <f>mvarM5*mvarM9</f>
        <v>#VALUE!</v>
      </c>
      <c r="BX47" s="15" t="e">
        <f t="shared" si="30"/>
        <v>#VALUE!</v>
      </c>
      <c r="BY47" s="15" t="e">
        <f t="shared" si="31"/>
        <v>#VALUE!</v>
      </c>
      <c r="BZ47" s="53" t="e">
        <f t="shared" si="32"/>
        <v>#VALUE!</v>
      </c>
      <c r="CA47">
        <v>-1.3509910558933E-5</v>
      </c>
      <c r="CB47" t="e">
        <f>bvarM3*bvarM6</f>
        <v>#VALUE!</v>
      </c>
      <c r="CC47" t="e">
        <f>cvarM3*cvarM6</f>
        <v>#VALUE!</v>
      </c>
      <c r="CD47" t="e">
        <f>mvarM3*mvarM6</f>
        <v>#VALUE!</v>
      </c>
      <c r="CE47" s="15" t="e">
        <f t="shared" si="33"/>
        <v>#VALUE!</v>
      </c>
      <c r="CF47" s="15" t="e">
        <f t="shared" si="34"/>
        <v>#VALUE!</v>
      </c>
      <c r="CG47" s="53" t="e">
        <f t="shared" si="35"/>
        <v>#VALUE!</v>
      </c>
      <c r="CH47">
        <v>1.920296498574E-7</v>
      </c>
      <c r="CI47" t="e">
        <f>bvarM5*bvarM9</f>
        <v>#VALUE!</v>
      </c>
      <c r="CJ47" t="e">
        <f>cvarM5*cvarM9</f>
        <v>#VALUE!</v>
      </c>
      <c r="CK47" t="e">
        <f>mvarM5*mvarM9</f>
        <v>#VALUE!</v>
      </c>
      <c r="CL47" s="15" t="e">
        <f t="shared" si="36"/>
        <v>#VALUE!</v>
      </c>
      <c r="CM47" s="15" t="e">
        <f t="shared" si="37"/>
        <v>#VALUE!</v>
      </c>
      <c r="CN47" s="53" t="e">
        <f t="shared" si="38"/>
        <v>#VALUE!</v>
      </c>
      <c r="CO47">
        <v>-3.3213129239784002E-9</v>
      </c>
      <c r="CP47" t="e">
        <f>bvarHC1^2</f>
        <v>#VALUE!</v>
      </c>
      <c r="CQ47" t="e">
        <f>cvarHC1^2</f>
        <v>#VALUE!</v>
      </c>
      <c r="CR47" t="e">
        <f>mvarHC1^2</f>
        <v>#VALUE!</v>
      </c>
      <c r="CS47" s="15" t="e">
        <f t="shared" si="39"/>
        <v>#VALUE!</v>
      </c>
      <c r="CT47" s="15" t="e">
        <f t="shared" si="40"/>
        <v>#VALUE!</v>
      </c>
      <c r="CU47" s="53" t="e">
        <f t="shared" si="41"/>
        <v>#VALUE!</v>
      </c>
      <c r="CV47">
        <v>4.6245543966442999E-4</v>
      </c>
      <c r="CW47" t="e">
        <f>bvarM4^2</f>
        <v>#VALUE!</v>
      </c>
      <c r="CX47" t="e">
        <f>cvarM4^2</f>
        <v>#VALUE!</v>
      </c>
      <c r="CY47" t="e">
        <f>mvarM4^2</f>
        <v>#VALUE!</v>
      </c>
      <c r="CZ47" s="15" t="e">
        <f t="shared" si="42"/>
        <v>#VALUE!</v>
      </c>
      <c r="DA47" s="15" t="e">
        <f t="shared" si="43"/>
        <v>#VALUE!</v>
      </c>
      <c r="DB47" s="53" t="e">
        <f t="shared" si="44"/>
        <v>#VALUE!</v>
      </c>
      <c r="DC47">
        <v>-1.0473743501082E-5</v>
      </c>
      <c r="DD47" t="e">
        <f>bvarM2^3</f>
        <v>#VALUE!</v>
      </c>
      <c r="DE47" t="e">
        <f>cvarM2^3</f>
        <v>#VALUE!</v>
      </c>
      <c r="DF47" t="e">
        <f>mvarM2^3</f>
        <v>#VALUE!</v>
      </c>
      <c r="DG47" s="15" t="e">
        <f t="shared" si="45"/>
        <v>#VALUE!</v>
      </c>
      <c r="DH47" s="15" t="e">
        <f t="shared" si="46"/>
        <v>#VALUE!</v>
      </c>
      <c r="DI47" s="53" t="e">
        <f t="shared" si="47"/>
        <v>#VALUE!</v>
      </c>
      <c r="DJ47">
        <v>3.7468695964102999E-5</v>
      </c>
      <c r="DK47" t="e">
        <f>bvarM6*bvarM7</f>
        <v>#VALUE!</v>
      </c>
      <c r="DL47" t="e">
        <f>cvarM6*cvarM7</f>
        <v>#VALUE!</v>
      </c>
      <c r="DM47" t="e">
        <f>mvarM6*mvarM7</f>
        <v>#VALUE!</v>
      </c>
      <c r="DN47" s="15" t="e">
        <f t="shared" si="48"/>
        <v>#VALUE!</v>
      </c>
      <c r="DO47" s="15" t="e">
        <f t="shared" si="49"/>
        <v>#VALUE!</v>
      </c>
      <c r="DP47" s="53" t="e">
        <f t="shared" si="50"/>
        <v>#VALUE!</v>
      </c>
      <c r="DQ47">
        <v>1.4105133243736E-4</v>
      </c>
      <c r="DR47" t="e">
        <f>bvarM2*bvarM7</f>
        <v>#VALUE!</v>
      </c>
      <c r="DS47" t="e">
        <f>cvarM2*cvarM7</f>
        <v>#VALUE!</v>
      </c>
      <c r="DT47" t="e">
        <f>mvarM2*mvarM7</f>
        <v>#VALUE!</v>
      </c>
      <c r="DU47" s="15" t="e">
        <f t="shared" si="51"/>
        <v>#VALUE!</v>
      </c>
      <c r="DV47" s="15" t="e">
        <f t="shared" si="52"/>
        <v>#VALUE!</v>
      </c>
      <c r="DW47" s="53" t="e">
        <f t="shared" si="53"/>
        <v>#VALUE!</v>
      </c>
      <c r="DX47">
        <v>1.0288787531365E-10</v>
      </c>
      <c r="DY47" t="e">
        <f>bvarHC1^2</f>
        <v>#VALUE!</v>
      </c>
      <c r="DZ47" t="e">
        <f>cvarHC1^2</f>
        <v>#VALUE!</v>
      </c>
      <c r="EA47" t="e">
        <f>mvarHC1^2</f>
        <v>#VALUE!</v>
      </c>
      <c r="EB47" s="15" t="e">
        <f t="shared" si="54"/>
        <v>#VALUE!</v>
      </c>
      <c r="EC47" s="15" t="e">
        <f t="shared" si="55"/>
        <v>#VALUE!</v>
      </c>
      <c r="ED47" s="53" t="e">
        <f t="shared" si="56"/>
        <v>#VALUE!</v>
      </c>
      <c r="EE47">
        <v>-7.2118456048148995E-5</v>
      </c>
      <c r="EF47" t="e">
        <f>bvarM2^2</f>
        <v>#VALUE!</v>
      </c>
      <c r="EG47" t="e">
        <f>cvarM2^2</f>
        <v>#VALUE!</v>
      </c>
      <c r="EH47" t="e">
        <f>mvarM2^2</f>
        <v>#VALUE!</v>
      </c>
      <c r="EI47" s="15" t="e">
        <f t="shared" si="57"/>
        <v>#VALUE!</v>
      </c>
      <c r="EJ47" s="15" t="e">
        <f t="shared" si="58"/>
        <v>#VALUE!</v>
      </c>
      <c r="EK47" s="53" t="e">
        <f t="shared" si="59"/>
        <v>#VALUE!</v>
      </c>
      <c r="EL47">
        <v>4.0992894514072002E-4</v>
      </c>
      <c r="EM47" t="e">
        <f>bvarM4^2</f>
        <v>#VALUE!</v>
      </c>
      <c r="EN47" t="e">
        <f>cvarM4^2</f>
        <v>#VALUE!</v>
      </c>
      <c r="EO47" t="e">
        <f>mvarM4^2</f>
        <v>#VALUE!</v>
      </c>
      <c r="EP47" s="15" t="e">
        <f t="shared" si="60"/>
        <v>#VALUE!</v>
      </c>
      <c r="EQ47" s="15" t="e">
        <f t="shared" si="61"/>
        <v>#VALUE!</v>
      </c>
      <c r="ER47" s="53" t="e">
        <f t="shared" si="62"/>
        <v>#VALUE!</v>
      </c>
      <c r="ES47">
        <v>-4.2867161070830996E-3</v>
      </c>
      <c r="ET47" t="e">
        <f>bvarM8^2</f>
        <v>#VALUE!</v>
      </c>
      <c r="EU47" t="e">
        <f>cvarM8^2</f>
        <v>#VALUE!</v>
      </c>
      <c r="EV47" t="e">
        <f>mvarM8^2</f>
        <v>#VALUE!</v>
      </c>
      <c r="EW47" s="15" t="e">
        <f t="shared" si="63"/>
        <v>#VALUE!</v>
      </c>
      <c r="EX47" s="15" t="e">
        <f t="shared" si="64"/>
        <v>#VALUE!</v>
      </c>
      <c r="EY47" s="53" t="e">
        <f t="shared" si="65"/>
        <v>#VALUE!</v>
      </c>
      <c r="EZ47">
        <v>3.2467800197913999E-5</v>
      </c>
      <c r="FA47" t="e">
        <f>bvarM4*bvarM7</f>
        <v>#VALUE!</v>
      </c>
      <c r="FB47" t="e">
        <f>cvarM4*cvarM7</f>
        <v>#VALUE!</v>
      </c>
      <c r="FC47" t="e">
        <f>mvarM4*mvarM7</f>
        <v>#VALUE!</v>
      </c>
      <c r="FD47" s="15" t="e">
        <f t="shared" si="66"/>
        <v>#VALUE!</v>
      </c>
      <c r="FE47" s="15" t="e">
        <f t="shared" si="67"/>
        <v>#VALUE!</v>
      </c>
      <c r="FF47" s="53" t="e">
        <f t="shared" si="68"/>
        <v>#VALUE!</v>
      </c>
      <c r="FG47">
        <v>8.9600098954078004E-6</v>
      </c>
      <c r="FH47" t="e">
        <f>bvarM2*bvarM9</f>
        <v>#VALUE!</v>
      </c>
      <c r="FI47" t="e">
        <f>cvarM2*cvarM9</f>
        <v>#VALUE!</v>
      </c>
      <c r="FJ47" t="e">
        <f>mvarM2*mvarM9</f>
        <v>#VALUE!</v>
      </c>
      <c r="FK47" s="15" t="e">
        <f t="shared" si="69"/>
        <v>#VALUE!</v>
      </c>
      <c r="FL47" s="15" t="e">
        <f t="shared" si="70"/>
        <v>#VALUE!</v>
      </c>
      <c r="FM47" s="53" t="e">
        <f t="shared" si="71"/>
        <v>#VALUE!</v>
      </c>
      <c r="FN47">
        <v>6.0309027105169004E-7</v>
      </c>
      <c r="FO47" t="e">
        <f>bvarM3*bvarM9</f>
        <v>#VALUE!</v>
      </c>
      <c r="FP47" t="e">
        <f>cvarM3*cvarM9</f>
        <v>#VALUE!</v>
      </c>
      <c r="FQ47" t="e">
        <f>mvarM3*mvarM9</f>
        <v>#VALUE!</v>
      </c>
      <c r="FR47" s="15" t="e">
        <f t="shared" si="72"/>
        <v>#VALUE!</v>
      </c>
      <c r="FS47" s="15" t="e">
        <f t="shared" si="73"/>
        <v>#VALUE!</v>
      </c>
      <c r="FT47" s="53" t="e">
        <f t="shared" si="74"/>
        <v>#VALUE!</v>
      </c>
      <c r="FU47">
        <v>-1.3286416080072001E-5</v>
      </c>
      <c r="FV47" t="e">
        <f>bvarM6^2</f>
        <v>#VALUE!</v>
      </c>
      <c r="FW47" t="e">
        <f>cvarM6^2</f>
        <v>#VALUE!</v>
      </c>
      <c r="FX47" t="e">
        <f>mvarM6^2</f>
        <v>#VALUE!</v>
      </c>
      <c r="FY47" s="15" t="e">
        <f t="shared" si="75"/>
        <v>#VALUE!</v>
      </c>
      <c r="FZ47" s="15" t="e">
        <f t="shared" si="76"/>
        <v>#VALUE!</v>
      </c>
      <c r="GA47" s="53" t="e">
        <f t="shared" si="77"/>
        <v>#VALUE!</v>
      </c>
      <c r="GB47">
        <v>5.9747329593945001E-5</v>
      </c>
      <c r="GC47" t="e">
        <f>bvarM5^2</f>
        <v>#VALUE!</v>
      </c>
      <c r="GD47" t="e">
        <f>cvarM5^2</f>
        <v>#VALUE!</v>
      </c>
      <c r="GE47" t="e">
        <f>mvarM5^2</f>
        <v>#VALUE!</v>
      </c>
      <c r="GF47" s="15" t="e">
        <f t="shared" si="78"/>
        <v>#VALUE!</v>
      </c>
      <c r="GG47" s="15" t="e">
        <f t="shared" si="79"/>
        <v>#VALUE!</v>
      </c>
      <c r="GH47" s="53" t="e">
        <f t="shared" si="80"/>
        <v>#VALUE!</v>
      </c>
      <c r="GI47">
        <v>-5.3949587084169E-7</v>
      </c>
      <c r="GJ47" t="e">
        <f>bvarM4^3</f>
        <v>#VALUE!</v>
      </c>
      <c r="GK47" t="e">
        <f>cvarM4^3</f>
        <v>#VALUE!</v>
      </c>
      <c r="GL47" t="e">
        <f>mvarM4^3</f>
        <v>#VALUE!</v>
      </c>
      <c r="GM47" s="15" t="e">
        <f t="shared" si="81"/>
        <v>#VALUE!</v>
      </c>
      <c r="GN47" s="15" t="e">
        <f t="shared" si="82"/>
        <v>#VALUE!</v>
      </c>
      <c r="GO47" s="53" t="e">
        <f t="shared" si="83"/>
        <v>#VALUE!</v>
      </c>
      <c r="GP47">
        <v>-7.4991836223794005E-7</v>
      </c>
      <c r="GQ47" t="e">
        <f>bvarM4*bvarM9</f>
        <v>#VALUE!</v>
      </c>
      <c r="GR47" t="e">
        <f>cvarM4*cvarM9</f>
        <v>#VALUE!</v>
      </c>
      <c r="GS47" t="e">
        <f>mvarM4*mvarM9</f>
        <v>#VALUE!</v>
      </c>
      <c r="GT47" s="15" t="e">
        <f t="shared" si="84"/>
        <v>#VALUE!</v>
      </c>
      <c r="GU47" s="15" t="e">
        <f t="shared" si="85"/>
        <v>#VALUE!</v>
      </c>
      <c r="GV47" s="53" t="e">
        <f t="shared" si="86"/>
        <v>#VALUE!</v>
      </c>
      <c r="GW47">
        <v>2.3165340239731001E-5</v>
      </c>
      <c r="GX47" t="e">
        <f>bvarM2*bvarM9</f>
        <v>#VALUE!</v>
      </c>
      <c r="GY47" t="e">
        <f>cvarM2*cvarM9</f>
        <v>#VALUE!</v>
      </c>
      <c r="GZ47" t="e">
        <f>mvarM2*mvarM9</f>
        <v>#VALUE!</v>
      </c>
      <c r="HA47" s="15" t="e">
        <f t="shared" si="87"/>
        <v>#VALUE!</v>
      </c>
      <c r="HB47" s="15" t="e">
        <f t="shared" si="88"/>
        <v>#VALUE!</v>
      </c>
      <c r="HC47" s="53" t="e">
        <f t="shared" si="89"/>
        <v>#VALUE!</v>
      </c>
      <c r="HD47">
        <v>-1.5371083304111E-6</v>
      </c>
      <c r="HE47" t="e">
        <f>bvarM6*bvarM7</f>
        <v>#VALUE!</v>
      </c>
      <c r="HF47" t="e">
        <f>cvarM6*cvarM7</f>
        <v>#VALUE!</v>
      </c>
      <c r="HG47" t="e">
        <f>mvarM6*mvarM7</f>
        <v>#VALUE!</v>
      </c>
      <c r="HH47" s="15" t="e">
        <f t="shared" si="90"/>
        <v>#VALUE!</v>
      </c>
      <c r="HI47" s="15" t="e">
        <f t="shared" si="91"/>
        <v>#VALUE!</v>
      </c>
      <c r="HJ47" s="53" t="e">
        <f t="shared" si="92"/>
        <v>#VALUE!</v>
      </c>
      <c r="HK47">
        <v>-6.0359732635402001E-5</v>
      </c>
      <c r="HL47" t="e">
        <f>bvarM6^2</f>
        <v>#VALUE!</v>
      </c>
      <c r="HM47" t="e">
        <f>cvarM6^2</f>
        <v>#VALUE!</v>
      </c>
      <c r="HN47" t="e">
        <f>mvarM6^2</f>
        <v>#VALUE!</v>
      </c>
      <c r="HO47" s="15" t="e">
        <f t="shared" si="93"/>
        <v>#VALUE!</v>
      </c>
      <c r="HP47" s="15" t="e">
        <f t="shared" si="94"/>
        <v>#VALUE!</v>
      </c>
      <c r="HQ47" s="53" t="e">
        <f t="shared" si="95"/>
        <v>#VALUE!</v>
      </c>
      <c r="HR47">
        <v>1.529050417265E-3</v>
      </c>
      <c r="HS47" t="e">
        <f>bvarM2^2</f>
        <v>#VALUE!</v>
      </c>
      <c r="HT47" t="e">
        <f>cvarM2^2</f>
        <v>#VALUE!</v>
      </c>
      <c r="HU47" t="e">
        <f>mvarM2^2</f>
        <v>#VALUE!</v>
      </c>
      <c r="HV47" s="15" t="e">
        <f t="shared" si="96"/>
        <v>#VALUE!</v>
      </c>
      <c r="HW47" s="15" t="e">
        <f t="shared" si="97"/>
        <v>#VALUE!</v>
      </c>
      <c r="HX47" s="53" t="e">
        <f t="shared" si="98"/>
        <v>#VALUE!</v>
      </c>
      <c r="HY47">
        <v>6.9431784770473994E-5</v>
      </c>
      <c r="HZ47" t="e">
        <f>bvarM6^2</f>
        <v>#VALUE!</v>
      </c>
      <c r="IA47" t="e">
        <f>cvarM6^2</f>
        <v>#VALUE!</v>
      </c>
      <c r="IB47" t="e">
        <f>mvarM6^2</f>
        <v>#VALUE!</v>
      </c>
      <c r="IC47" s="15" t="e">
        <f t="shared" si="99"/>
        <v>#VALUE!</v>
      </c>
      <c r="ID47" s="15" t="e">
        <f t="shared" si="100"/>
        <v>#VALUE!</v>
      </c>
      <c r="IE47" s="53" t="e">
        <f t="shared" si="101"/>
        <v>#VALUE!</v>
      </c>
      <c r="IF47">
        <v>7.2230148731218996E-5</v>
      </c>
      <c r="IG47" t="e">
        <f>bvarM4*bvarM8</f>
        <v>#VALUE!</v>
      </c>
      <c r="IH47" t="e">
        <f>cvarM4*cvarM8</f>
        <v>#VALUE!</v>
      </c>
      <c r="II47" t="e">
        <f>mvarM4*mvarM8</f>
        <v>#VALUE!</v>
      </c>
      <c r="IJ47" s="15" t="e">
        <f t="shared" si="102"/>
        <v>#VALUE!</v>
      </c>
      <c r="IK47" s="15" t="e">
        <f t="shared" si="103"/>
        <v>#VALUE!</v>
      </c>
      <c r="IL47" s="53" t="e">
        <f t="shared" si="104"/>
        <v>#VALUE!</v>
      </c>
      <c r="IM47">
        <v>1.3931636253108E-4</v>
      </c>
      <c r="IN47" t="e">
        <f>bvarM2*bvarM7</f>
        <v>#VALUE!</v>
      </c>
      <c r="IO47" t="e">
        <f>cvarM2*cvarM7</f>
        <v>#VALUE!</v>
      </c>
      <c r="IP47" t="e">
        <f>mvarM2*mvarM7</f>
        <v>#VALUE!</v>
      </c>
      <c r="IQ47" s="15" t="e">
        <f t="shared" si="105"/>
        <v>#VALUE!</v>
      </c>
      <c r="IR47" s="15" t="e">
        <f t="shared" si="106"/>
        <v>#VALUE!</v>
      </c>
      <c r="IS47" s="53" t="e">
        <f t="shared" si="107"/>
        <v>#VALUE!</v>
      </c>
      <c r="IT47">
        <v>-2.9838309707194001E-5</v>
      </c>
      <c r="IU47" t="e">
        <f>bvarHC2^2</f>
        <v>#VALUE!</v>
      </c>
      <c r="IV47" t="e">
        <f>cvarHC2^2</f>
        <v>#VALUE!</v>
      </c>
      <c r="IW47" t="e">
        <f>mvarHC2^2</f>
        <v>#VALUE!</v>
      </c>
      <c r="IX47" s="15" t="e">
        <f t="shared" si="108"/>
        <v>#VALUE!</v>
      </c>
      <c r="IY47" s="15" t="e">
        <f t="shared" si="109"/>
        <v>#VALUE!</v>
      </c>
      <c r="IZ47" s="53" t="e">
        <f t="shared" si="110"/>
        <v>#VALUE!</v>
      </c>
      <c r="JA47">
        <v>1.7855399754913001E-5</v>
      </c>
      <c r="JB47" t="e">
        <f>bvarM4*bvarM9</f>
        <v>#VALUE!</v>
      </c>
      <c r="JC47" t="e">
        <f>cvarM4*cvarM9</f>
        <v>#VALUE!</v>
      </c>
      <c r="JD47" t="e">
        <f>mvarM4*mvarM9</f>
        <v>#VALUE!</v>
      </c>
      <c r="JE47" s="24" t="e">
        <f t="shared" si="111"/>
        <v>#VALUE!</v>
      </c>
      <c r="JF47" s="24" t="e">
        <f t="shared" si="112"/>
        <v>#VALUE!</v>
      </c>
      <c r="JG47" s="24" t="e">
        <f t="shared" si="113"/>
        <v>#VALUE!</v>
      </c>
      <c r="JH47">
        <v>6.5717936800876997E-4</v>
      </c>
      <c r="JI47" t="e">
        <f>bvarM7^3</f>
        <v>#VALUE!</v>
      </c>
      <c r="JJ47" t="e">
        <f>cvarM7^3</f>
        <v>#VALUE!</v>
      </c>
      <c r="JK47" t="e">
        <f>mvarM7^3</f>
        <v>#VALUE!</v>
      </c>
      <c r="JL47" s="24" t="e">
        <f t="shared" si="114"/>
        <v>#VALUE!</v>
      </c>
      <c r="JM47" s="24" t="e">
        <f t="shared" si="115"/>
        <v>#VALUE!</v>
      </c>
      <c r="JN47" s="24" t="e">
        <f t="shared" si="116"/>
        <v>#VALUE!</v>
      </c>
      <c r="JO47">
        <v>-2.1313219893936E-7</v>
      </c>
      <c r="JP47" t="e">
        <f>bvarM4^3</f>
        <v>#VALUE!</v>
      </c>
      <c r="JQ47" t="e">
        <f>cvarM4^3</f>
        <v>#VALUE!</v>
      </c>
      <c r="JR47" t="e">
        <f>mvarM4^3</f>
        <v>#VALUE!</v>
      </c>
      <c r="JS47" s="24" t="e">
        <f t="shared" si="117"/>
        <v>#VALUE!</v>
      </c>
      <c r="JT47" s="24" t="e">
        <f t="shared" si="118"/>
        <v>#VALUE!</v>
      </c>
      <c r="JU47" s="24" t="e">
        <f t="shared" si="119"/>
        <v>#VALUE!</v>
      </c>
      <c r="JV47">
        <v>3.1091549172434E-5</v>
      </c>
      <c r="JW47" t="e">
        <f>bvarM4*bvarM6</f>
        <v>#VALUE!</v>
      </c>
      <c r="JX47" t="e">
        <f>cvarM4*cvarM6</f>
        <v>#VALUE!</v>
      </c>
      <c r="JY47" t="e">
        <f>mvarM4*mvarM6</f>
        <v>#VALUE!</v>
      </c>
      <c r="JZ47" s="24" t="e">
        <f t="shared" si="120"/>
        <v>#VALUE!</v>
      </c>
      <c r="KA47" s="24" t="e">
        <f t="shared" si="121"/>
        <v>#VALUE!</v>
      </c>
      <c r="KB47" s="24" t="e">
        <f t="shared" si="122"/>
        <v>#VALUE!</v>
      </c>
      <c r="KC47">
        <v>-3.6313926576475E-6</v>
      </c>
      <c r="KD47" t="e">
        <f>bvarM4^3</f>
        <v>#VALUE!</v>
      </c>
      <c r="KE47" t="e">
        <f>cvarM4^3</f>
        <v>#VALUE!</v>
      </c>
      <c r="KF47" t="e">
        <f>mvarM4^3</f>
        <v>#VALUE!</v>
      </c>
      <c r="KG47" s="24" t="e">
        <f t="shared" si="123"/>
        <v>#VALUE!</v>
      </c>
      <c r="KH47" s="24" t="e">
        <f t="shared" si="124"/>
        <v>#VALUE!</v>
      </c>
      <c r="KI47" s="24" t="e">
        <f t="shared" si="125"/>
        <v>#VALUE!</v>
      </c>
      <c r="KJ47">
        <v>1.6637664387684001E-4</v>
      </c>
      <c r="KK47" t="e">
        <f>bvarM2^2</f>
        <v>#VALUE!</v>
      </c>
      <c r="KL47" t="e">
        <f>cvarM2^2</f>
        <v>#VALUE!</v>
      </c>
      <c r="KM47" t="e">
        <f>mvarM2^2</f>
        <v>#VALUE!</v>
      </c>
      <c r="KN47" s="24" t="e">
        <f t="shared" si="126"/>
        <v>#VALUE!</v>
      </c>
      <c r="KO47" s="24" t="e">
        <f t="shared" si="127"/>
        <v>#VALUE!</v>
      </c>
      <c r="KP47" s="24" t="e">
        <f t="shared" si="128"/>
        <v>#VALUE!</v>
      </c>
      <c r="KQ47">
        <v>-2.1561955333481999E-9</v>
      </c>
      <c r="KR47" t="e">
        <f>bvarHC1^2</f>
        <v>#VALUE!</v>
      </c>
      <c r="KS47" t="e">
        <f>cvarHC1^2</f>
        <v>#VALUE!</v>
      </c>
      <c r="KT47" t="e">
        <f>mvarHC1^2</f>
        <v>#VALUE!</v>
      </c>
      <c r="KU47" s="24" t="e">
        <f t="shared" si="129"/>
        <v>#VALUE!</v>
      </c>
      <c r="KV47" s="24" t="e">
        <f t="shared" si="130"/>
        <v>#VALUE!</v>
      </c>
      <c r="KW47" s="24" t="e">
        <f t="shared" si="131"/>
        <v>#VALUE!</v>
      </c>
      <c r="LB47" s="24">
        <f t="shared" si="132"/>
        <v>0</v>
      </c>
      <c r="LC47" s="24">
        <f t="shared" si="133"/>
        <v>0</v>
      </c>
      <c r="LD47" s="24">
        <f t="shared" si="134"/>
        <v>0</v>
      </c>
      <c r="LE47">
        <v>2.9634162381488E-4</v>
      </c>
      <c r="LF47" t="e">
        <f>bvarM2^2</f>
        <v>#VALUE!</v>
      </c>
      <c r="LG47" t="e">
        <f>cvarM2^2</f>
        <v>#VALUE!</v>
      </c>
      <c r="LH47" t="e">
        <f>mvarM2^2</f>
        <v>#VALUE!</v>
      </c>
      <c r="LI47" s="24" t="e">
        <f t="shared" si="135"/>
        <v>#VALUE!</v>
      </c>
      <c r="LJ47" s="24" t="e">
        <f t="shared" si="136"/>
        <v>#VALUE!</v>
      </c>
      <c r="LK47" s="24" t="e">
        <f t="shared" si="137"/>
        <v>#VALUE!</v>
      </c>
      <c r="LL47">
        <v>4.3261985212105997E-6</v>
      </c>
      <c r="LM47" t="e">
        <f>bvarM5*bvarM8</f>
        <v>#VALUE!</v>
      </c>
      <c r="LN47" t="e">
        <f>cvarM5*cvarM8</f>
        <v>#VALUE!</v>
      </c>
      <c r="LO47" t="e">
        <f>mvarM5*mvarM8</f>
        <v>#VALUE!</v>
      </c>
      <c r="LP47" s="24" t="e">
        <f t="shared" si="138"/>
        <v>#VALUE!</v>
      </c>
      <c r="LQ47" s="24" t="e">
        <f t="shared" si="139"/>
        <v>#VALUE!</v>
      </c>
      <c r="LR47" s="24" t="e">
        <f t="shared" si="140"/>
        <v>#VALUE!</v>
      </c>
      <c r="LS47">
        <v>-1.1159644468921E-11</v>
      </c>
      <c r="LT47" t="e">
        <f>bvarHC1^3</f>
        <v>#VALUE!</v>
      </c>
      <c r="LU47" t="e">
        <f>cvarHC1^3</f>
        <v>#VALUE!</v>
      </c>
      <c r="LV47" t="e">
        <f>mvarHC1^3</f>
        <v>#VALUE!</v>
      </c>
      <c r="LW47" s="24" t="e">
        <f t="shared" si="141"/>
        <v>#VALUE!</v>
      </c>
      <c r="LX47" s="24" t="e">
        <f t="shared" si="142"/>
        <v>#VALUE!</v>
      </c>
      <c r="LY47" s="24" t="e">
        <f t="shared" si="143"/>
        <v>#VALUE!</v>
      </c>
      <c r="LZ47">
        <v>9.8603506415548994E-7</v>
      </c>
      <c r="MA47" t="e">
        <f>bvarM5*bvarM9</f>
        <v>#VALUE!</v>
      </c>
      <c r="MB47" t="e">
        <f>cvarM5*cvarM9</f>
        <v>#VALUE!</v>
      </c>
      <c r="MC47" t="e">
        <f>mvarM5*mvarM9</f>
        <v>#VALUE!</v>
      </c>
      <c r="MD47" s="24" t="e">
        <f t="shared" si="144"/>
        <v>#VALUE!</v>
      </c>
      <c r="ME47" s="24" t="e">
        <f t="shared" si="145"/>
        <v>#VALUE!</v>
      </c>
      <c r="MF47" s="24" t="e">
        <f t="shared" si="146"/>
        <v>#VALUE!</v>
      </c>
      <c r="MG47">
        <v>3.0998114687064002E-4</v>
      </c>
      <c r="MH47" t="e">
        <f>bvarM4*bvarM8</f>
        <v>#VALUE!</v>
      </c>
      <c r="MI47" t="e">
        <f>cvarM4*cvarM8</f>
        <v>#VALUE!</v>
      </c>
      <c r="MJ47" t="e">
        <f>mvarM4*mvarM8</f>
        <v>#VALUE!</v>
      </c>
      <c r="MK47" s="24" t="e">
        <f t="shared" si="147"/>
        <v>#VALUE!</v>
      </c>
      <c r="ML47" s="24" t="e">
        <f t="shared" si="148"/>
        <v>#VALUE!</v>
      </c>
      <c r="MM47" s="24" t="e">
        <f t="shared" si="149"/>
        <v>#VALUE!</v>
      </c>
      <c r="MN47">
        <v>-4.9611199539086002E-5</v>
      </c>
      <c r="MO47" t="e">
        <f>bvarM6^3</f>
        <v>#VALUE!</v>
      </c>
      <c r="MP47" t="e">
        <f>cvarM6^3</f>
        <v>#VALUE!</v>
      </c>
      <c r="MQ47" t="e">
        <f>mvarM6^3</f>
        <v>#VALUE!</v>
      </c>
      <c r="MR47" s="24" t="e">
        <f t="shared" si="150"/>
        <v>#VALUE!</v>
      </c>
      <c r="MS47" s="24" t="e">
        <f t="shared" si="151"/>
        <v>#VALUE!</v>
      </c>
      <c r="MT47" s="24" t="e">
        <f t="shared" si="152"/>
        <v>#VALUE!</v>
      </c>
      <c r="MU47">
        <v>-6.1845772998367E-6</v>
      </c>
      <c r="MV47" t="e">
        <f>bvarM5^2</f>
        <v>#VALUE!</v>
      </c>
      <c r="MW47" t="e">
        <f>cvarM5^2</f>
        <v>#VALUE!</v>
      </c>
      <c r="MX47" t="e">
        <f>mvarM5^2</f>
        <v>#VALUE!</v>
      </c>
      <c r="MY47" s="24" t="e">
        <f t="shared" si="153"/>
        <v>#VALUE!</v>
      </c>
      <c r="MZ47" s="24" t="e">
        <f t="shared" si="154"/>
        <v>#VALUE!</v>
      </c>
      <c r="NA47" s="24" t="e">
        <f t="shared" si="155"/>
        <v>#VALUE!</v>
      </c>
      <c r="NB47">
        <v>2.4123279292545999E-5</v>
      </c>
      <c r="NC47" t="e">
        <f>bvarM6*bvarM7</f>
        <v>#VALUE!</v>
      </c>
      <c r="ND47" t="e">
        <f>cvarM6*cvarM7</f>
        <v>#VALUE!</v>
      </c>
      <c r="NE47" t="e">
        <f>mvarM6*mvarM7</f>
        <v>#VALUE!</v>
      </c>
      <c r="NF47" s="24" t="e">
        <f t="shared" si="156"/>
        <v>#VALUE!</v>
      </c>
      <c r="NG47" s="24" t="e">
        <f t="shared" si="157"/>
        <v>#VALUE!</v>
      </c>
      <c r="NH47" s="24" t="e">
        <f t="shared" si="158"/>
        <v>#VALUE!</v>
      </c>
      <c r="NI47">
        <v>-3.0175327162192001E-3</v>
      </c>
      <c r="NJ47" t="e">
        <f>bvarM7^2</f>
        <v>#VALUE!</v>
      </c>
      <c r="NK47" t="e">
        <f>cvarM7^2</f>
        <v>#VALUE!</v>
      </c>
      <c r="NL47" t="e">
        <f>mvarM7^2</f>
        <v>#VALUE!</v>
      </c>
      <c r="NM47" s="24" t="e">
        <f t="shared" si="159"/>
        <v>#VALUE!</v>
      </c>
      <c r="NN47" s="24" t="e">
        <f t="shared" si="160"/>
        <v>#VALUE!</v>
      </c>
      <c r="NO47" s="24" t="e">
        <f t="shared" si="161"/>
        <v>#VALUE!</v>
      </c>
      <c r="NP47">
        <v>3.2710610126090002E-10</v>
      </c>
      <c r="NQ47" t="e">
        <f>bvarHC1^2</f>
        <v>#VALUE!</v>
      </c>
      <c r="NR47" t="e">
        <f>cvarHC1^2</f>
        <v>#VALUE!</v>
      </c>
      <c r="NS47" t="e">
        <f>mvarHC1^2</f>
        <v>#VALUE!</v>
      </c>
      <c r="NT47" s="24" t="e">
        <f t="shared" si="162"/>
        <v>#VALUE!</v>
      </c>
      <c r="NU47" s="24" t="e">
        <f t="shared" si="163"/>
        <v>#VALUE!</v>
      </c>
      <c r="NV47" s="24" t="e">
        <f t="shared" si="164"/>
        <v>#VALUE!</v>
      </c>
      <c r="NW47">
        <v>-5.9303796412555002E-5</v>
      </c>
      <c r="NX47" t="e">
        <f>bvarHC2^2</f>
        <v>#VALUE!</v>
      </c>
      <c r="NY47" t="e">
        <f>cvarHC2^2</f>
        <v>#VALUE!</v>
      </c>
      <c r="NZ47" t="e">
        <f>mvarHC2^2</f>
        <v>#VALUE!</v>
      </c>
      <c r="OA47" s="24" t="e">
        <f t="shared" si="165"/>
        <v>#VALUE!</v>
      </c>
      <c r="OB47" s="24" t="e">
        <f t="shared" si="166"/>
        <v>#VALUE!</v>
      </c>
      <c r="OC47" s="24" t="e">
        <f t="shared" si="167"/>
        <v>#VALUE!</v>
      </c>
      <c r="OD47">
        <v>2.5502823619679999E-5</v>
      </c>
      <c r="OE47" t="e">
        <f>bvarM9^3</f>
        <v>#VALUE!</v>
      </c>
      <c r="OF47" t="e">
        <f>cvarM9^3</f>
        <v>#VALUE!</v>
      </c>
      <c r="OG47" t="e">
        <f>mvarM9^3</f>
        <v>#VALUE!</v>
      </c>
      <c r="OH47" s="24" t="e">
        <f t="shared" si="168"/>
        <v>#VALUE!</v>
      </c>
      <c r="OI47" s="24" t="e">
        <f t="shared" si="169"/>
        <v>#VALUE!</v>
      </c>
      <c r="OJ47" s="24" t="e">
        <f t="shared" si="170"/>
        <v>#VALUE!</v>
      </c>
      <c r="OK47">
        <v>2.3087633302857998E-5</v>
      </c>
      <c r="OL47" t="e">
        <f>bvarM4^2</f>
        <v>#VALUE!</v>
      </c>
      <c r="OM47" t="e">
        <f>cvarM4^2</f>
        <v>#VALUE!</v>
      </c>
      <c r="ON47" t="e">
        <f>mvarM4^2</f>
        <v>#VALUE!</v>
      </c>
      <c r="OO47" s="24" t="e">
        <f t="shared" si="171"/>
        <v>#VALUE!</v>
      </c>
      <c r="OP47" s="24" t="e">
        <f t="shared" si="172"/>
        <v>#VALUE!</v>
      </c>
      <c r="OQ47" s="24" t="e">
        <f t="shared" si="173"/>
        <v>#VALUE!</v>
      </c>
      <c r="OR47">
        <v>9.3458588753693993E-6</v>
      </c>
      <c r="OS47" t="e">
        <f>bvarM3*bvarM7</f>
        <v>#VALUE!</v>
      </c>
      <c r="OT47" t="e">
        <f>cvarM3*cvarM7</f>
        <v>#VALUE!</v>
      </c>
      <c r="OU47" t="e">
        <f>mvarM3*mvarM7</f>
        <v>#VALUE!</v>
      </c>
      <c r="OV47" s="24" t="e">
        <f t="shared" si="174"/>
        <v>#VALUE!</v>
      </c>
      <c r="OW47" s="24" t="e">
        <f t="shared" si="175"/>
        <v>#VALUE!</v>
      </c>
      <c r="OX47" s="24" t="e">
        <f t="shared" si="176"/>
        <v>#VALUE!</v>
      </c>
      <c r="OY47">
        <v>-5.5706144551710999E-5</v>
      </c>
      <c r="OZ47" t="e">
        <f>bvarM6^3</f>
        <v>#VALUE!</v>
      </c>
      <c r="PA47" t="e">
        <f>cvarM6^3</f>
        <v>#VALUE!</v>
      </c>
      <c r="PB47" t="e">
        <f>mvarM6^3</f>
        <v>#VALUE!</v>
      </c>
      <c r="PC47" s="24" t="e">
        <f t="shared" si="177"/>
        <v>#VALUE!</v>
      </c>
      <c r="PD47" s="24" t="e">
        <f t="shared" si="178"/>
        <v>#VALUE!</v>
      </c>
      <c r="PE47" s="24" t="e">
        <f t="shared" si="179"/>
        <v>#VALUE!</v>
      </c>
      <c r="PF47">
        <v>-4.1962646045047002E-6</v>
      </c>
      <c r="PG47" t="e">
        <f>bvarM3*bvarM8</f>
        <v>#VALUE!</v>
      </c>
      <c r="PH47" t="e">
        <f>cvarM3*cvarM8</f>
        <v>#VALUE!</v>
      </c>
      <c r="PI47" t="e">
        <f>mvarM3*mvarM8</f>
        <v>#VALUE!</v>
      </c>
      <c r="PJ47" s="24" t="e">
        <f t="shared" si="180"/>
        <v>#VALUE!</v>
      </c>
      <c r="PK47" s="24" t="e">
        <f t="shared" si="181"/>
        <v>#VALUE!</v>
      </c>
      <c r="PL47" s="24" t="e">
        <f t="shared" si="182"/>
        <v>#VALUE!</v>
      </c>
      <c r="PM47">
        <v>-5.9319137479592E-5</v>
      </c>
      <c r="PN47" t="e">
        <f>bvarM2^2</f>
        <v>#VALUE!</v>
      </c>
      <c r="PO47" t="e">
        <f>cvarM2^2</f>
        <v>#VALUE!</v>
      </c>
      <c r="PP47" t="e">
        <f>mvarM2^2</f>
        <v>#VALUE!</v>
      </c>
      <c r="PQ47" s="24" t="e">
        <f t="shared" si="183"/>
        <v>#VALUE!</v>
      </c>
      <c r="PR47" s="24" t="e">
        <f t="shared" si="184"/>
        <v>#VALUE!</v>
      </c>
      <c r="PS47" s="24" t="e">
        <f t="shared" si="185"/>
        <v>#VALUE!</v>
      </c>
      <c r="PT47">
        <v>7.8066562207067995E-4</v>
      </c>
      <c r="PU47" t="e">
        <f>bvarM7^3</f>
        <v>#VALUE!</v>
      </c>
      <c r="PV47" t="e">
        <f>cvarM7^3</f>
        <v>#VALUE!</v>
      </c>
      <c r="PW47" t="e">
        <f>mvarM7^3</f>
        <v>#VALUE!</v>
      </c>
      <c r="PX47" s="24" t="e">
        <f t="shared" si="186"/>
        <v>#VALUE!</v>
      </c>
      <c r="PY47" s="24" t="e">
        <f t="shared" si="187"/>
        <v>#VALUE!</v>
      </c>
      <c r="PZ47" s="24" t="e">
        <f t="shared" si="188"/>
        <v>#VALUE!</v>
      </c>
      <c r="QA47">
        <v>6.8083730778651004E-5</v>
      </c>
      <c r="QB47" t="e">
        <f>bvarM6^2</f>
        <v>#VALUE!</v>
      </c>
      <c r="QC47" t="e">
        <f>cvarM6^2</f>
        <v>#VALUE!</v>
      </c>
      <c r="QD47" t="e">
        <f>mvarM6^2</f>
        <v>#VALUE!</v>
      </c>
      <c r="QE47" s="24" t="e">
        <f t="shared" si="189"/>
        <v>#VALUE!</v>
      </c>
      <c r="QF47" s="24" t="e">
        <f t="shared" si="190"/>
        <v>#VALUE!</v>
      </c>
      <c r="QG47" s="24" t="e">
        <f t="shared" si="191"/>
        <v>#VALUE!</v>
      </c>
      <c r="QH47">
        <v>9.7990878155031997E-5</v>
      </c>
      <c r="QI47" t="e">
        <f>bvarM6*bvarM7</f>
        <v>#VALUE!</v>
      </c>
      <c r="QJ47" t="e">
        <f>cvarM6*cvarM7</f>
        <v>#VALUE!</v>
      </c>
      <c r="QK47" t="e">
        <f>mvarM6*mvarM7</f>
        <v>#VALUE!</v>
      </c>
      <c r="QL47" s="24" t="e">
        <f t="shared" si="192"/>
        <v>#VALUE!</v>
      </c>
      <c r="QM47" s="24" t="e">
        <f t="shared" si="193"/>
        <v>#VALUE!</v>
      </c>
      <c r="QN47" s="24" t="e">
        <f t="shared" si="194"/>
        <v>#VALUE!</v>
      </c>
      <c r="QO47">
        <v>6.1843680565947995E-5</v>
      </c>
      <c r="QP47" t="e">
        <f>bvarM9^3</f>
        <v>#VALUE!</v>
      </c>
      <c r="QQ47" t="e">
        <f>cvarM9^3</f>
        <v>#VALUE!</v>
      </c>
      <c r="QR47" t="e">
        <f>mvarM9^3</f>
        <v>#VALUE!</v>
      </c>
      <c r="QS47" s="24" t="e">
        <f t="shared" si="195"/>
        <v>#VALUE!</v>
      </c>
      <c r="QT47" s="24" t="e">
        <f t="shared" si="196"/>
        <v>#VALUE!</v>
      </c>
      <c r="QU47" s="24" t="e">
        <f t="shared" si="197"/>
        <v>#VALUE!</v>
      </c>
      <c r="QV47">
        <v>2.7360712206064E-9</v>
      </c>
      <c r="QW47" t="e">
        <f>bvarHC1^2</f>
        <v>#VALUE!</v>
      </c>
      <c r="QX47" t="e">
        <f>cvarHC1^2</f>
        <v>#VALUE!</v>
      </c>
      <c r="QY47" t="e">
        <f>mvarHC1^2</f>
        <v>#VALUE!</v>
      </c>
      <c r="QZ47" s="24" t="e">
        <f t="shared" si="198"/>
        <v>#VALUE!</v>
      </c>
      <c r="RA47" s="24" t="e">
        <f t="shared" si="199"/>
        <v>#VALUE!</v>
      </c>
      <c r="RB47" s="24" t="e">
        <f t="shared" si="200"/>
        <v>#VALUE!</v>
      </c>
      <c r="RC47">
        <v>-1.2449578945899999E-8</v>
      </c>
      <c r="RD47" t="e">
        <f>bvarHC1^2</f>
        <v>#VALUE!</v>
      </c>
      <c r="RE47" t="e">
        <f>cvarHC1^2</f>
        <v>#VALUE!</v>
      </c>
      <c r="RF47" t="e">
        <f>mvarHC1^2</f>
        <v>#VALUE!</v>
      </c>
      <c r="RG47" s="24" t="e">
        <f t="shared" si="201"/>
        <v>#VALUE!</v>
      </c>
      <c r="RH47" s="24" t="e">
        <f t="shared" si="202"/>
        <v>#VALUE!</v>
      </c>
      <c r="RI47" s="24" t="e">
        <f t="shared" si="203"/>
        <v>#VALUE!</v>
      </c>
      <c r="RN47" s="24">
        <f t="shared" si="204"/>
        <v>0</v>
      </c>
      <c r="RO47" s="24">
        <f t="shared" si="205"/>
        <v>0</v>
      </c>
      <c r="RP47" s="24">
        <f t="shared" si="206"/>
        <v>0</v>
      </c>
      <c r="RQ47">
        <v>4.3296430127116002E-4</v>
      </c>
      <c r="RR47" t="e">
        <f>bvarM2^2</f>
        <v>#VALUE!</v>
      </c>
      <c r="RS47" t="e">
        <f>cvarM2^2</f>
        <v>#VALUE!</v>
      </c>
      <c r="RT47" t="e">
        <f>mvarM2^2</f>
        <v>#VALUE!</v>
      </c>
      <c r="RU47" s="24" t="e">
        <f t="shared" si="207"/>
        <v>#VALUE!</v>
      </c>
      <c r="RV47" s="24" t="e">
        <f t="shared" si="208"/>
        <v>#VALUE!</v>
      </c>
      <c r="RW47" s="24" t="e">
        <f t="shared" si="209"/>
        <v>#VALUE!</v>
      </c>
      <c r="RX47">
        <v>1.7700132688402999E-6</v>
      </c>
      <c r="RY47" t="e">
        <f>bvarM3*bvarM4</f>
        <v>#VALUE!</v>
      </c>
      <c r="RZ47" t="e">
        <f>cvarM3*cvarM4</f>
        <v>#VALUE!</v>
      </c>
      <c r="SA47" t="e">
        <f>mvarM3*mvarM4</f>
        <v>#VALUE!</v>
      </c>
      <c r="SB47" s="24" t="e">
        <f t="shared" si="210"/>
        <v>#VALUE!</v>
      </c>
      <c r="SC47" s="24" t="e">
        <f t="shared" si="211"/>
        <v>#VALUE!</v>
      </c>
      <c r="SD47" s="24" t="e">
        <f t="shared" si="212"/>
        <v>#VALUE!</v>
      </c>
      <c r="SE47">
        <v>5.2715602153223001E-5</v>
      </c>
      <c r="SF47" t="e">
        <f>bvarM9^3</f>
        <v>#VALUE!</v>
      </c>
      <c r="SG47" t="e">
        <f>cvarM9^3</f>
        <v>#VALUE!</v>
      </c>
      <c r="SH47" t="e">
        <f>mvarM9^3</f>
        <v>#VALUE!</v>
      </c>
      <c r="SI47" s="24" t="e">
        <f t="shared" si="213"/>
        <v>#VALUE!</v>
      </c>
      <c r="SJ47" s="24" t="e">
        <f t="shared" si="214"/>
        <v>#VALUE!</v>
      </c>
      <c r="SK47" s="24" t="e">
        <f t="shared" si="215"/>
        <v>#VALUE!</v>
      </c>
      <c r="SL47">
        <v>-5.3693687399855995E-4</v>
      </c>
      <c r="SM47" t="e">
        <f>bvarHC2^2</f>
        <v>#VALUE!</v>
      </c>
      <c r="SN47" t="e">
        <f>cvarHC2^2</f>
        <v>#VALUE!</v>
      </c>
      <c r="SO47" t="e">
        <f>mvarHC2^2</f>
        <v>#VALUE!</v>
      </c>
      <c r="SP47" s="24" t="e">
        <f t="shared" si="216"/>
        <v>#VALUE!</v>
      </c>
      <c r="SQ47" s="24" t="e">
        <f t="shared" si="217"/>
        <v>#VALUE!</v>
      </c>
      <c r="SR47" s="24" t="e">
        <f t="shared" si="218"/>
        <v>#VALUE!</v>
      </c>
      <c r="SS47">
        <v>16373.391112308</v>
      </c>
      <c r="ST47" t="e">
        <f>bvarM1^2</f>
        <v>#VALUE!</v>
      </c>
      <c r="SU47" t="e">
        <f>cvarM1^2</f>
        <v>#VALUE!</v>
      </c>
      <c r="SV47" t="e">
        <f>mvarM1^2</f>
        <v>#VALUE!</v>
      </c>
      <c r="SW47" s="24" t="e">
        <f t="shared" si="219"/>
        <v>#VALUE!</v>
      </c>
      <c r="SX47" s="24" t="e">
        <f t="shared" si="220"/>
        <v>#VALUE!</v>
      </c>
      <c r="SY47" s="24" t="e">
        <f t="shared" si="221"/>
        <v>#VALUE!</v>
      </c>
      <c r="SZ47">
        <v>3.5764551079053999E-4</v>
      </c>
      <c r="TA47" t="e">
        <f>bvarM4^2</f>
        <v>#VALUE!</v>
      </c>
      <c r="TB47" t="e">
        <f>cvarM4^2</f>
        <v>#VALUE!</v>
      </c>
      <c r="TC47" t="e">
        <f>mvarM4^2</f>
        <v>#VALUE!</v>
      </c>
      <c r="TD47" s="24" t="e">
        <f t="shared" si="222"/>
        <v>#VALUE!</v>
      </c>
      <c r="TE47" s="24" t="e">
        <f t="shared" si="223"/>
        <v>#VALUE!</v>
      </c>
      <c r="TF47" s="24" t="e">
        <f t="shared" si="224"/>
        <v>#VALUE!</v>
      </c>
      <c r="TK47" s="24">
        <f t="shared" si="225"/>
        <v>0</v>
      </c>
      <c r="TL47" s="24">
        <f t="shared" si="226"/>
        <v>0</v>
      </c>
      <c r="TM47" s="24">
        <f t="shared" si="227"/>
        <v>0</v>
      </c>
      <c r="TN47">
        <v>1.880346942402E-5</v>
      </c>
      <c r="TO47" t="e">
        <f>bvarM5*bvarM7</f>
        <v>#VALUE!</v>
      </c>
      <c r="TP47" t="e">
        <f>cvarM5*cvarM7</f>
        <v>#VALUE!</v>
      </c>
      <c r="TQ47" t="e">
        <f>mvarM5*mvarM7</f>
        <v>#VALUE!</v>
      </c>
      <c r="TR47" s="24" t="e">
        <f t="shared" si="228"/>
        <v>#VALUE!</v>
      </c>
      <c r="TS47" s="24" t="e">
        <f t="shared" si="229"/>
        <v>#VALUE!</v>
      </c>
      <c r="TT47" s="24" t="e">
        <f t="shared" si="230"/>
        <v>#VALUE!</v>
      </c>
      <c r="TU47">
        <v>-8.5600175525029007E-6</v>
      </c>
      <c r="TV47" t="e">
        <f>bvarM5*bvarM6</f>
        <v>#VALUE!</v>
      </c>
      <c r="TW47" t="e">
        <f>cvarM5*cvarM6</f>
        <v>#VALUE!</v>
      </c>
      <c r="TX47" t="e">
        <f>mvarM5*mvarM6</f>
        <v>#VALUE!</v>
      </c>
      <c r="TY47" s="24" t="e">
        <f t="shared" si="231"/>
        <v>#VALUE!</v>
      </c>
      <c r="TZ47" s="24" t="e">
        <f t="shared" si="232"/>
        <v>#VALUE!</v>
      </c>
      <c r="UA47" s="24" t="e">
        <f t="shared" si="233"/>
        <v>#VALUE!</v>
      </c>
      <c r="UB47">
        <v>-5.1304528718355002E-11</v>
      </c>
      <c r="UC47" t="e">
        <f>bvarM4^3</f>
        <v>#VALUE!</v>
      </c>
      <c r="UD47" t="e">
        <f>cvarM4^3</f>
        <v>#VALUE!</v>
      </c>
      <c r="UE47" t="e">
        <f>mvarM4^3</f>
        <v>#VALUE!</v>
      </c>
      <c r="UF47" s="24" t="e">
        <f t="shared" si="234"/>
        <v>#VALUE!</v>
      </c>
      <c r="UG47" s="24" t="e">
        <f t="shared" si="235"/>
        <v>#VALUE!</v>
      </c>
      <c r="UH47" s="24" t="e">
        <f t="shared" si="236"/>
        <v>#VALUE!</v>
      </c>
      <c r="UI47">
        <v>3.2831799136745E-6</v>
      </c>
      <c r="UJ47" t="e">
        <f>bvarM5*bvarM9</f>
        <v>#VALUE!</v>
      </c>
      <c r="UK47" t="e">
        <f>cvarM5*cvarM9</f>
        <v>#VALUE!</v>
      </c>
      <c r="UL47" t="e">
        <f>mvarM5*mvarM9</f>
        <v>#VALUE!</v>
      </c>
      <c r="UM47" s="24" t="e">
        <f t="shared" si="237"/>
        <v>#VALUE!</v>
      </c>
      <c r="UN47" s="24" t="e">
        <f t="shared" si="238"/>
        <v>#VALUE!</v>
      </c>
      <c r="UO47" s="24" t="e">
        <f t="shared" si="239"/>
        <v>#VALUE!</v>
      </c>
      <c r="UP47">
        <v>2.9461489452248E-5</v>
      </c>
      <c r="UQ47" t="e">
        <f>bvarM6*bvarM9</f>
        <v>#VALUE!</v>
      </c>
      <c r="UR47" t="e">
        <f>cvarM6*cvarM9</f>
        <v>#VALUE!</v>
      </c>
      <c r="US47" t="e">
        <f>mvarM6*mvarM9</f>
        <v>#VALUE!</v>
      </c>
      <c r="UT47" s="24" t="e">
        <f t="shared" si="240"/>
        <v>#VALUE!</v>
      </c>
      <c r="UU47" s="24" t="e">
        <f t="shared" si="241"/>
        <v>#VALUE!</v>
      </c>
      <c r="UV47" s="24" t="e">
        <f t="shared" si="242"/>
        <v>#VALUE!</v>
      </c>
      <c r="UW47">
        <v>-3.5332976980598E-10</v>
      </c>
      <c r="UX47" t="e">
        <f>bvarM4^3</f>
        <v>#VALUE!</v>
      </c>
      <c r="UY47" t="e">
        <f>cvarM4^3</f>
        <v>#VALUE!</v>
      </c>
      <c r="UZ47" t="e">
        <f>mvarM4^3</f>
        <v>#VALUE!</v>
      </c>
      <c r="VA47" s="24" t="e">
        <f t="shared" si="243"/>
        <v>#VALUE!</v>
      </c>
      <c r="VB47" s="24" t="e">
        <f t="shared" si="244"/>
        <v>#VALUE!</v>
      </c>
      <c r="VC47" s="24" t="e">
        <f t="shared" si="245"/>
        <v>#VALUE!</v>
      </c>
      <c r="VD47">
        <v>4.4410069070882997E-8</v>
      </c>
      <c r="VE47" t="e">
        <f>bvarHC1^2</f>
        <v>#VALUE!</v>
      </c>
      <c r="VF47" t="e">
        <f>cvarHC1^2</f>
        <v>#VALUE!</v>
      </c>
      <c r="VG47" t="e">
        <f>mvarHC1^2</f>
        <v>#VALUE!</v>
      </c>
      <c r="VH47" s="24" t="e">
        <f t="shared" si="246"/>
        <v>#VALUE!</v>
      </c>
      <c r="VI47" s="24" t="e">
        <f t="shared" si="247"/>
        <v>#VALUE!</v>
      </c>
      <c r="VJ47" s="24" t="e">
        <f t="shared" si="248"/>
        <v>#VALUE!</v>
      </c>
      <c r="VK47">
        <v>1.1875876038228999E-5</v>
      </c>
      <c r="VL47" t="e">
        <f>bvarM5*bvarM9</f>
        <v>#VALUE!</v>
      </c>
      <c r="VM47" t="e">
        <f>cvarM5*cvarM9</f>
        <v>#VALUE!</v>
      </c>
      <c r="VN47" t="e">
        <f>mvarM5*mvarM9</f>
        <v>#VALUE!</v>
      </c>
      <c r="VO47" s="24" t="e">
        <f t="shared" si="249"/>
        <v>#VALUE!</v>
      </c>
      <c r="VP47" s="24" t="e">
        <f t="shared" si="250"/>
        <v>#VALUE!</v>
      </c>
      <c r="VQ47" s="24" t="e">
        <f t="shared" si="251"/>
        <v>#VALUE!</v>
      </c>
      <c r="VR47">
        <v>-6.6266086122257001E-7</v>
      </c>
      <c r="VS47" t="e">
        <f>bvarM7^2</f>
        <v>#VALUE!</v>
      </c>
      <c r="VT47" t="e">
        <f>cvarM7^2</f>
        <v>#VALUE!</v>
      </c>
      <c r="VU47" t="e">
        <f>mvarM7^2</f>
        <v>#VALUE!</v>
      </c>
      <c r="VV47" s="24" t="e">
        <f t="shared" si="252"/>
        <v>#VALUE!</v>
      </c>
      <c r="VW47" s="24" t="e">
        <f t="shared" si="253"/>
        <v>#VALUE!</v>
      </c>
      <c r="VX47" s="24" t="e">
        <f t="shared" si="254"/>
        <v>#VALUE!</v>
      </c>
      <c r="VY47">
        <v>2.2618746635683001E-4</v>
      </c>
      <c r="VZ47" t="e">
        <f>bvarM6^2</f>
        <v>#VALUE!</v>
      </c>
      <c r="WA47" t="e">
        <f>cvarM6^2</f>
        <v>#VALUE!</v>
      </c>
      <c r="WB47" t="e">
        <f>mvarM6^2</f>
        <v>#VALUE!</v>
      </c>
      <c r="WC47" s="24" t="e">
        <f t="shared" si="255"/>
        <v>#VALUE!</v>
      </c>
      <c r="WD47" s="24" t="e">
        <f t="shared" si="256"/>
        <v>#VALUE!</v>
      </c>
      <c r="WE47" s="24" t="e">
        <f t="shared" si="257"/>
        <v>#VALUE!</v>
      </c>
      <c r="WF47">
        <v>4.5303734865799E-4</v>
      </c>
      <c r="WG47" t="e">
        <f>bvarM4^2</f>
        <v>#VALUE!</v>
      </c>
      <c r="WH47" t="e">
        <f>cvarM4^2</f>
        <v>#VALUE!</v>
      </c>
      <c r="WI47" t="e">
        <f>mvarM4^2</f>
        <v>#VALUE!</v>
      </c>
      <c r="WJ47" s="24" t="e">
        <f t="shared" si="258"/>
        <v>#VALUE!</v>
      </c>
      <c r="WK47" s="24" t="e">
        <f t="shared" si="259"/>
        <v>#VALUE!</v>
      </c>
      <c r="WL47" s="24" t="e">
        <f t="shared" si="260"/>
        <v>#VALUE!</v>
      </c>
      <c r="WQ47" s="24">
        <f t="shared" si="261"/>
        <v>0</v>
      </c>
      <c r="WR47" s="24">
        <f t="shared" si="262"/>
        <v>0</v>
      </c>
      <c r="WS47" s="24">
        <f t="shared" si="263"/>
        <v>0</v>
      </c>
      <c r="WT47">
        <v>6122.0640867704997</v>
      </c>
      <c r="WU47" t="e">
        <f>bvarM1^2</f>
        <v>#VALUE!</v>
      </c>
      <c r="WV47" t="e">
        <f>cvarM1^2</f>
        <v>#VALUE!</v>
      </c>
      <c r="WW47" t="e">
        <f>mvarM1^2</f>
        <v>#VALUE!</v>
      </c>
      <c r="WX47" s="24" t="e">
        <f t="shared" si="264"/>
        <v>#VALUE!</v>
      </c>
      <c r="WY47" s="24" t="e">
        <f t="shared" si="265"/>
        <v>#VALUE!</v>
      </c>
      <c r="WZ47" s="24" t="e">
        <f t="shared" si="266"/>
        <v>#VALUE!</v>
      </c>
      <c r="XA47">
        <v>-8.2515929719170003E-6</v>
      </c>
      <c r="XB47" t="e">
        <f>bvarM5*bvarM6</f>
        <v>#VALUE!</v>
      </c>
      <c r="XC47" t="e">
        <f>cvarM5*cvarM6</f>
        <v>#VALUE!</v>
      </c>
      <c r="XD47" t="e">
        <f>mvarM5*mvarM6</f>
        <v>#VALUE!</v>
      </c>
      <c r="XE47" s="24" t="e">
        <f t="shared" si="267"/>
        <v>#VALUE!</v>
      </c>
      <c r="XF47" s="24" t="e">
        <f t="shared" si="268"/>
        <v>#VALUE!</v>
      </c>
      <c r="XG47" s="24" t="e">
        <f t="shared" si="269"/>
        <v>#VALUE!</v>
      </c>
      <c r="XH47">
        <v>-3.8181148081488E-11</v>
      </c>
      <c r="XI47" t="e">
        <f>bvarM4^3</f>
        <v>#VALUE!</v>
      </c>
      <c r="XJ47" t="e">
        <f>cvarM4^3</f>
        <v>#VALUE!</v>
      </c>
      <c r="XK47" t="e">
        <f>mvarM4^3</f>
        <v>#VALUE!</v>
      </c>
      <c r="XL47" s="24" t="e">
        <f t="shared" si="270"/>
        <v>#VALUE!</v>
      </c>
      <c r="XM47" s="24" t="e">
        <f t="shared" si="271"/>
        <v>#VALUE!</v>
      </c>
      <c r="XN47" s="24" t="e">
        <f t="shared" si="272"/>
        <v>#VALUE!</v>
      </c>
      <c r="XO47">
        <v>-1.4767057786054E-3</v>
      </c>
      <c r="XP47" t="e">
        <f>bvarHC2^2</f>
        <v>#VALUE!</v>
      </c>
      <c r="XQ47" t="e">
        <f>cvarHC2^2</f>
        <v>#VALUE!</v>
      </c>
      <c r="XR47" t="e">
        <f>mvarHC2^2</f>
        <v>#VALUE!</v>
      </c>
      <c r="XS47" s="24" t="e">
        <f t="shared" si="273"/>
        <v>#VALUE!</v>
      </c>
      <c r="XT47" s="24" t="e">
        <f t="shared" si="274"/>
        <v>#VALUE!</v>
      </c>
      <c r="XU47" s="24" t="e">
        <f t="shared" si="275"/>
        <v>#VALUE!</v>
      </c>
      <c r="XV47">
        <v>1.0369543351575999E-3</v>
      </c>
      <c r="XW47" t="e">
        <f>bvarM6^2</f>
        <v>#VALUE!</v>
      </c>
      <c r="XX47" t="e">
        <f>cvarM6^2</f>
        <v>#VALUE!</v>
      </c>
      <c r="XY47" t="e">
        <f>mvarM6^2</f>
        <v>#VALUE!</v>
      </c>
      <c r="XZ47" s="24" t="e">
        <f t="shared" si="276"/>
        <v>#VALUE!</v>
      </c>
      <c r="YA47" s="24" t="e">
        <f t="shared" si="277"/>
        <v>#VALUE!</v>
      </c>
      <c r="YB47" s="24" t="e">
        <f t="shared" si="278"/>
        <v>#VALUE!</v>
      </c>
      <c r="YC47">
        <v>-3.8195087864438999E-10</v>
      </c>
      <c r="YD47" t="e">
        <f>bvarM4^3</f>
        <v>#VALUE!</v>
      </c>
      <c r="YE47" t="e">
        <f>cvarM4^3</f>
        <v>#VALUE!</v>
      </c>
      <c r="YF47" t="e">
        <f>mvarM4^3</f>
        <v>#VALUE!</v>
      </c>
      <c r="YG47" s="24" t="e">
        <f t="shared" si="279"/>
        <v>#VALUE!</v>
      </c>
      <c r="YH47" s="24" t="e">
        <f t="shared" si="280"/>
        <v>#VALUE!</v>
      </c>
      <c r="YI47" s="24" t="e">
        <f t="shared" si="281"/>
        <v>#VALUE!</v>
      </c>
      <c r="YJ47">
        <v>-1.4845651263797E-5</v>
      </c>
      <c r="YK47" t="e">
        <f>bvarM6*bvarM7</f>
        <v>#VALUE!</v>
      </c>
      <c r="YL47" t="e">
        <f>cvarM6*cvarM7</f>
        <v>#VALUE!</v>
      </c>
      <c r="YM47" t="e">
        <f>mvarM6*mvarM7</f>
        <v>#VALUE!</v>
      </c>
      <c r="YN47" s="24" t="e">
        <f t="shared" si="282"/>
        <v>#VALUE!</v>
      </c>
      <c r="YO47" s="24" t="e">
        <f t="shared" si="283"/>
        <v>#VALUE!</v>
      </c>
      <c r="YP47" s="24" t="e">
        <f t="shared" si="284"/>
        <v>#VALUE!</v>
      </c>
      <c r="YQ47">
        <v>-1.0143379739694E-4</v>
      </c>
      <c r="YR47" t="e">
        <f>bvarM6*bvarM7</f>
        <v>#VALUE!</v>
      </c>
      <c r="YS47" t="e">
        <f>cvarM6*cvarM7</f>
        <v>#VALUE!</v>
      </c>
      <c r="YT47" t="e">
        <f>mvarM6*mvarM7</f>
        <v>#VALUE!</v>
      </c>
      <c r="YU47" s="24" t="e">
        <f t="shared" si="285"/>
        <v>#VALUE!</v>
      </c>
      <c r="YV47" s="24" t="e">
        <f t="shared" si="286"/>
        <v>#VALUE!</v>
      </c>
      <c r="YW47" s="24" t="e">
        <f t="shared" si="287"/>
        <v>#VALUE!</v>
      </c>
      <c r="YX47">
        <v>-5.6362942312520004E-7</v>
      </c>
      <c r="YY47" t="e">
        <f>bvarM7^2</f>
        <v>#VALUE!</v>
      </c>
      <c r="YZ47" t="e">
        <f>cvarM7^2</f>
        <v>#VALUE!</v>
      </c>
      <c r="ZA47" t="e">
        <f>mvarM7^2</f>
        <v>#VALUE!</v>
      </c>
      <c r="ZB47" s="24" t="e">
        <f t="shared" si="288"/>
        <v>#VALUE!</v>
      </c>
      <c r="ZC47" s="24" t="e">
        <f t="shared" si="289"/>
        <v>#VALUE!</v>
      </c>
      <c r="ZD47" s="24" t="e">
        <f t="shared" si="290"/>
        <v>#VALUE!</v>
      </c>
      <c r="ZE47">
        <v>-9.6921999673181005E-4</v>
      </c>
      <c r="ZF47" t="e">
        <f>bvarM9^2</f>
        <v>#VALUE!</v>
      </c>
      <c r="ZG47" t="e">
        <f>cvarM9^2</f>
        <v>#VALUE!</v>
      </c>
      <c r="ZH47" t="e">
        <f>mvarM9^2</f>
        <v>#VALUE!</v>
      </c>
      <c r="ZI47" s="24" t="e">
        <f t="shared" si="291"/>
        <v>#VALUE!</v>
      </c>
      <c r="ZJ47" s="24" t="e">
        <f t="shared" si="292"/>
        <v>#VALUE!</v>
      </c>
      <c r="ZK47" s="24" t="e">
        <f t="shared" si="293"/>
        <v>#VALUE!</v>
      </c>
      <c r="ZL47">
        <v>5.9849777194337004E-4</v>
      </c>
      <c r="ZM47" t="e">
        <f>bvarM4^2</f>
        <v>#VALUE!</v>
      </c>
      <c r="ZN47" t="e">
        <f>cvarM4^2</f>
        <v>#VALUE!</v>
      </c>
      <c r="ZO47" t="e">
        <f>mvarM4^2</f>
        <v>#VALUE!</v>
      </c>
      <c r="ZP47" s="24" t="e">
        <f t="shared" si="294"/>
        <v>#VALUE!</v>
      </c>
      <c r="ZQ47" s="24" t="e">
        <f t="shared" si="295"/>
        <v>#VALUE!</v>
      </c>
      <c r="ZR47" s="24" t="e">
        <f t="shared" si="296"/>
        <v>#VALUE!</v>
      </c>
      <c r="ZS47"/>
      <c r="ZT47"/>
      <c r="ZU47"/>
      <c r="ZV47"/>
      <c r="ZW47" s="24">
        <f t="shared" si="297"/>
        <v>0</v>
      </c>
      <c r="ZX47" s="24">
        <f t="shared" si="298"/>
        <v>0</v>
      </c>
      <c r="ZY47" s="24">
        <f t="shared" si="299"/>
        <v>0</v>
      </c>
      <c r="ZZ47">
        <v>1.4645559305698001E-6</v>
      </c>
      <c r="AAA47" t="e">
        <f>bvarM6*bvarM7</f>
        <v>#VALUE!</v>
      </c>
      <c r="AAB47" t="e">
        <f>cvarM6*cvarM7</f>
        <v>#VALUE!</v>
      </c>
      <c r="AAC47" t="e">
        <f>mvarM6*mvarM7</f>
        <v>#VALUE!</v>
      </c>
      <c r="AAD47" s="24" t="e">
        <f t="shared" si="300"/>
        <v>#VALUE!</v>
      </c>
      <c r="AAE47" s="24" t="e">
        <f t="shared" si="301"/>
        <v>#VALUE!</v>
      </c>
      <c r="AAF47" s="24" t="e">
        <f t="shared" si="302"/>
        <v>#VALUE!</v>
      </c>
      <c r="AAG47">
        <v>-1.2043157097012001E-5</v>
      </c>
      <c r="AAH47" t="e">
        <f>bvarM5*bvarM6</f>
        <v>#VALUE!</v>
      </c>
      <c r="AAI47" t="e">
        <f>cvarM5*cvarM6</f>
        <v>#VALUE!</v>
      </c>
      <c r="AAJ47" t="e">
        <f>mvarM5*mvarM6</f>
        <v>#VALUE!</v>
      </c>
      <c r="AAK47" s="24" t="e">
        <f t="shared" si="303"/>
        <v>#VALUE!</v>
      </c>
      <c r="AAL47" s="24" t="e">
        <f t="shared" si="304"/>
        <v>#VALUE!</v>
      </c>
      <c r="AAM47" s="24" t="e">
        <f t="shared" si="305"/>
        <v>#VALUE!</v>
      </c>
      <c r="AAN47">
        <v>-7.7189847781686995E-7</v>
      </c>
      <c r="AAO47" t="e">
        <f>bvarM7^2</f>
        <v>#VALUE!</v>
      </c>
      <c r="AAP47" t="e">
        <f>cvarM7^2</f>
        <v>#VALUE!</v>
      </c>
      <c r="AAQ47" t="e">
        <f>mvarM7^2</f>
        <v>#VALUE!</v>
      </c>
      <c r="AAR47" s="24" t="e">
        <f t="shared" si="306"/>
        <v>#VALUE!</v>
      </c>
      <c r="AAS47" s="24" t="e">
        <f t="shared" si="307"/>
        <v>#VALUE!</v>
      </c>
      <c r="AAT47" s="24" t="e">
        <f t="shared" si="308"/>
        <v>#VALUE!</v>
      </c>
      <c r="AAU47">
        <v>-5.9290565540083997E-7</v>
      </c>
      <c r="AAV47" t="e">
        <f>bvarM5^3</f>
        <v>#VALUE!</v>
      </c>
      <c r="AAW47" t="e">
        <f>cvarM5^3</f>
        <v>#VALUE!</v>
      </c>
      <c r="AAX47" t="e">
        <f>mvarM5^3</f>
        <v>#VALUE!</v>
      </c>
      <c r="AAY47" s="24" t="e">
        <f t="shared" si="309"/>
        <v>#VALUE!</v>
      </c>
      <c r="AAZ47" s="24" t="e">
        <f t="shared" si="310"/>
        <v>#VALUE!</v>
      </c>
      <c r="ABA47" s="24" t="e">
        <f t="shared" si="311"/>
        <v>#VALUE!</v>
      </c>
      <c r="ABB47">
        <v>-5.6874974599313002E-3</v>
      </c>
      <c r="ABC47" t="e">
        <f>bvarM7^2</f>
        <v>#VALUE!</v>
      </c>
      <c r="ABD47" t="e">
        <f>cvarM7^2</f>
        <v>#VALUE!</v>
      </c>
      <c r="ABE47" t="e">
        <f>mvarM7^2</f>
        <v>#VALUE!</v>
      </c>
      <c r="ABF47" s="24" t="e">
        <f t="shared" si="312"/>
        <v>#VALUE!</v>
      </c>
      <c r="ABG47" s="24" t="e">
        <f t="shared" si="313"/>
        <v>#VALUE!</v>
      </c>
      <c r="ABH47" s="24" t="e">
        <f t="shared" si="314"/>
        <v>#VALUE!</v>
      </c>
      <c r="ABI47"/>
      <c r="ABJ47"/>
      <c r="ABK47"/>
      <c r="ABL47"/>
      <c r="ABM47" s="24">
        <f t="shared" si="315"/>
        <v>0</v>
      </c>
      <c r="ABN47" s="24">
        <f t="shared" si="316"/>
        <v>0</v>
      </c>
      <c r="ABO47" s="24">
        <f t="shared" si="317"/>
        <v>0</v>
      </c>
      <c r="ABP47">
        <v>6.3330330238612005E-8</v>
      </c>
      <c r="ABQ47" t="e">
        <f>bvarM4^3</f>
        <v>#VALUE!</v>
      </c>
      <c r="ABR47" t="e">
        <f>cvarM4^3</f>
        <v>#VALUE!</v>
      </c>
      <c r="ABS47" t="e">
        <f>mvarM4^3</f>
        <v>#VALUE!</v>
      </c>
      <c r="ABT47" s="24" t="e">
        <f t="shared" si="318"/>
        <v>#VALUE!</v>
      </c>
      <c r="ABU47" s="24" t="e">
        <f t="shared" si="319"/>
        <v>#VALUE!</v>
      </c>
      <c r="ABV47" s="24" t="e">
        <f t="shared" si="320"/>
        <v>#VALUE!</v>
      </c>
      <c r="ABW47">
        <v>-3.0628169840261997E-5</v>
      </c>
      <c r="ABX47" t="e">
        <f>bvarM4*bvarM6</f>
        <v>#VALUE!</v>
      </c>
      <c r="ABY47" t="e">
        <f>cvarM4*cvarM6</f>
        <v>#VALUE!</v>
      </c>
      <c r="ABZ47" t="e">
        <f>mvarM4*mvarM6</f>
        <v>#VALUE!</v>
      </c>
      <c r="ACA47" s="24" t="e">
        <f t="shared" si="321"/>
        <v>#VALUE!</v>
      </c>
      <c r="ACB47" s="24" t="e">
        <f t="shared" si="322"/>
        <v>#VALUE!</v>
      </c>
      <c r="ACC47" s="24" t="e">
        <f t="shared" si="323"/>
        <v>#VALUE!</v>
      </c>
      <c r="ACD47">
        <v>-7.6222632442888E-11</v>
      </c>
      <c r="ACE47" t="e">
        <f>bvarM4^3</f>
        <v>#VALUE!</v>
      </c>
      <c r="ACF47" t="e">
        <f>cvarM4^3</f>
        <v>#VALUE!</v>
      </c>
      <c r="ACG47" t="e">
        <f>mvarM4^3</f>
        <v>#VALUE!</v>
      </c>
      <c r="ACH47" s="24" t="e">
        <f t="shared" si="324"/>
        <v>#VALUE!</v>
      </c>
      <c r="ACI47" s="24" t="e">
        <f t="shared" si="325"/>
        <v>#VALUE!</v>
      </c>
      <c r="ACJ47" s="24" t="e">
        <f t="shared" si="326"/>
        <v>#VALUE!</v>
      </c>
      <c r="ACK47"/>
      <c r="ACL47"/>
      <c r="ACM47"/>
      <c r="ACN47"/>
      <c r="ACO47" s="24">
        <f t="shared" si="327"/>
        <v>0</v>
      </c>
      <c r="ACP47" s="24">
        <f t="shared" si="328"/>
        <v>0</v>
      </c>
      <c r="ACQ47" s="24">
        <f t="shared" si="329"/>
        <v>0</v>
      </c>
      <c r="ACV47" s="24">
        <f t="shared" si="330"/>
        <v>0</v>
      </c>
      <c r="ACW47" s="24">
        <f t="shared" si="331"/>
        <v>0</v>
      </c>
      <c r="ACX47" s="24">
        <f t="shared" si="332"/>
        <v>0</v>
      </c>
      <c r="ACY47"/>
      <c r="ACZ47"/>
      <c r="ADA47"/>
      <c r="ADB47"/>
      <c r="ADC47" s="24">
        <f t="shared" si="333"/>
        <v>0</v>
      </c>
      <c r="ADD47" s="24">
        <f t="shared" si="334"/>
        <v>0</v>
      </c>
      <c r="ADE47" s="24">
        <f t="shared" si="335"/>
        <v>0</v>
      </c>
      <c r="ADF47">
        <v>3.2434288198153E-7</v>
      </c>
      <c r="ADG47" t="e">
        <f>bvarM4^3</f>
        <v>#VALUE!</v>
      </c>
      <c r="ADH47" t="e">
        <f>cvarM4^3</f>
        <v>#VALUE!</v>
      </c>
      <c r="ADI47" t="e">
        <f>mvarM4^3</f>
        <v>#VALUE!</v>
      </c>
      <c r="ADJ47" s="24" t="e">
        <f t="shared" si="336"/>
        <v>#VALUE!</v>
      </c>
      <c r="ADK47" s="24" t="e">
        <f t="shared" si="337"/>
        <v>#VALUE!</v>
      </c>
      <c r="ADL47" s="24" t="e">
        <f t="shared" si="338"/>
        <v>#VALUE!</v>
      </c>
      <c r="ADM47">
        <v>-6.8348445637150002E-5</v>
      </c>
      <c r="ADN47" t="e">
        <f>bvarM6^3</f>
        <v>#VALUE!</v>
      </c>
      <c r="ADO47" t="e">
        <f>cvarM6^3</f>
        <v>#VALUE!</v>
      </c>
      <c r="ADP47" t="e">
        <f>mvarM6^3</f>
        <v>#VALUE!</v>
      </c>
      <c r="ADQ47" s="24" t="e">
        <f t="shared" si="339"/>
        <v>#VALUE!</v>
      </c>
      <c r="ADR47" s="24" t="e">
        <f t="shared" si="340"/>
        <v>#VALUE!</v>
      </c>
      <c r="ADS47" s="24" t="e">
        <f t="shared" si="341"/>
        <v>#VALUE!</v>
      </c>
      <c r="ADT47"/>
      <c r="ADU47"/>
      <c r="ADV47"/>
      <c r="ADW47"/>
      <c r="ADX47" s="24">
        <f t="shared" si="342"/>
        <v>0</v>
      </c>
      <c r="ADY47" s="24">
        <f t="shared" si="343"/>
        <v>0</v>
      </c>
      <c r="ADZ47" s="24">
        <f t="shared" si="344"/>
        <v>0</v>
      </c>
      <c r="AEA47"/>
      <c r="AEB47"/>
      <c r="AEC47"/>
      <c r="AED47"/>
      <c r="AEE47" s="24">
        <f t="shared" si="345"/>
        <v>0</v>
      </c>
      <c r="AEF47" s="24">
        <f t="shared" si="346"/>
        <v>0</v>
      </c>
      <c r="AEG47" s="24">
        <f t="shared" si="347"/>
        <v>0</v>
      </c>
      <c r="AEH47"/>
      <c r="AEI47"/>
      <c r="AEJ47"/>
      <c r="AEK47"/>
      <c r="AEL47" s="24">
        <f t="shared" si="348"/>
        <v>0</v>
      </c>
      <c r="AEM47" s="24">
        <f t="shared" si="349"/>
        <v>0</v>
      </c>
      <c r="AEN47" s="24">
        <f t="shared" si="350"/>
        <v>0</v>
      </c>
      <c r="AEO47"/>
      <c r="AEP47"/>
      <c r="AEQ47"/>
      <c r="AER47"/>
      <c r="AES47" s="24">
        <f t="shared" si="351"/>
        <v>0</v>
      </c>
      <c r="AET47" s="24">
        <f t="shared" si="352"/>
        <v>0</v>
      </c>
      <c r="AEU47" s="24">
        <f t="shared" si="353"/>
        <v>0</v>
      </c>
      <c r="AEV47"/>
      <c r="AEW47"/>
      <c r="AEX47"/>
      <c r="AEY47"/>
      <c r="AEZ47" s="24">
        <f t="shared" si="354"/>
        <v>0</v>
      </c>
      <c r="AFA47" s="24">
        <f t="shared" si="355"/>
        <v>0</v>
      </c>
      <c r="AFB47" s="24">
        <f t="shared" si="356"/>
        <v>0</v>
      </c>
      <c r="AFC47">
        <v>2.7673106308808E-5</v>
      </c>
      <c r="AFD47" t="e">
        <f>bvarM9^3</f>
        <v>#VALUE!</v>
      </c>
      <c r="AFE47" t="e">
        <f>cvarM9^3</f>
        <v>#VALUE!</v>
      </c>
      <c r="AFF47" t="e">
        <f>mvarM9^3</f>
        <v>#VALUE!</v>
      </c>
      <c r="AFG47" s="24" t="e">
        <f t="shared" si="357"/>
        <v>#VALUE!</v>
      </c>
      <c r="AFH47" s="24" t="e">
        <f t="shared" si="358"/>
        <v>#VALUE!</v>
      </c>
      <c r="AFI47" s="24" t="e">
        <f t="shared" si="359"/>
        <v>#VALUE!</v>
      </c>
      <c r="AFJ47"/>
      <c r="AFK47"/>
      <c r="AFL47"/>
      <c r="AFM47"/>
      <c r="AFN47" s="24">
        <f t="shared" si="360"/>
        <v>0</v>
      </c>
      <c r="AFO47" s="24">
        <f t="shared" si="361"/>
        <v>0</v>
      </c>
      <c r="AFP47" s="24">
        <f t="shared" si="362"/>
        <v>0</v>
      </c>
      <c r="AFQ47">
        <v>1.3851356732665001E-5</v>
      </c>
      <c r="AFR47" t="e">
        <f>bvarM6^3</f>
        <v>#VALUE!</v>
      </c>
      <c r="AFS47" t="e">
        <f>cvarM6^3</f>
        <v>#VALUE!</v>
      </c>
      <c r="AFT47" t="e">
        <f>mvarM6^3</f>
        <v>#VALUE!</v>
      </c>
      <c r="AFU47" s="24" t="e">
        <f t="shared" si="363"/>
        <v>#VALUE!</v>
      </c>
      <c r="AFV47" s="24" t="e">
        <f t="shared" si="364"/>
        <v>#VALUE!</v>
      </c>
      <c r="AFW47" s="24" t="e">
        <f t="shared" si="365"/>
        <v>#VALUE!</v>
      </c>
      <c r="AGB47" s="24">
        <f t="shared" si="366"/>
        <v>0</v>
      </c>
      <c r="AGC47" s="24">
        <f t="shared" si="367"/>
        <v>0</v>
      </c>
      <c r="AGD47" s="24">
        <f t="shared" si="368"/>
        <v>0</v>
      </c>
      <c r="AGE47"/>
      <c r="AGF47"/>
      <c r="AGG47"/>
      <c r="AGH47"/>
      <c r="AGI47" s="24">
        <f t="shared" si="369"/>
        <v>0</v>
      </c>
      <c r="AGJ47" s="24">
        <f t="shared" si="370"/>
        <v>0</v>
      </c>
      <c r="AGK47" s="24">
        <f t="shared" si="371"/>
        <v>0</v>
      </c>
      <c r="AGL47"/>
      <c r="AGM47"/>
      <c r="AGN47"/>
      <c r="AGO47"/>
      <c r="AGP47" s="24">
        <f t="shared" si="372"/>
        <v>0</v>
      </c>
      <c r="AGQ47" s="24">
        <f t="shared" si="373"/>
        <v>0</v>
      </c>
      <c r="AGR47" s="24">
        <f t="shared" si="374"/>
        <v>0</v>
      </c>
      <c r="AGW47" s="24">
        <f t="shared" si="375"/>
        <v>0</v>
      </c>
      <c r="AGX47" s="24">
        <f t="shared" si="376"/>
        <v>0</v>
      </c>
      <c r="AGY47" s="24">
        <f t="shared" si="377"/>
        <v>0</v>
      </c>
      <c r="AGZ47"/>
      <c r="AHA47"/>
      <c r="AHB47"/>
      <c r="AHC47"/>
      <c r="AHD47" s="24">
        <f t="shared" si="378"/>
        <v>0</v>
      </c>
      <c r="AHE47" s="24">
        <f t="shared" si="379"/>
        <v>0</v>
      </c>
      <c r="AHF47" s="24">
        <f t="shared" si="380"/>
        <v>0</v>
      </c>
      <c r="AHG47">
        <v>1.3193511067142E-5</v>
      </c>
      <c r="AHH47" t="e">
        <f>bvarM6^3</f>
        <v>#VALUE!</v>
      </c>
      <c r="AHI47" t="e">
        <f>cvarM6^3</f>
        <v>#VALUE!</v>
      </c>
      <c r="AHJ47" t="e">
        <f>mvarM6^3</f>
        <v>#VALUE!</v>
      </c>
      <c r="AHK47" s="24" t="e">
        <f t="shared" si="381"/>
        <v>#VALUE!</v>
      </c>
      <c r="AHL47" s="24" t="e">
        <f t="shared" si="382"/>
        <v>#VALUE!</v>
      </c>
      <c r="AHM47" s="24" t="e">
        <f t="shared" si="383"/>
        <v>#VALUE!</v>
      </c>
      <c r="AHN47"/>
      <c r="AHO47"/>
      <c r="AHP47"/>
      <c r="AHQ47"/>
      <c r="AHR47" s="24">
        <f t="shared" si="384"/>
        <v>0</v>
      </c>
      <c r="AHS47" s="24">
        <f t="shared" si="385"/>
        <v>0</v>
      </c>
      <c r="AHT47" s="24">
        <f t="shared" si="386"/>
        <v>0</v>
      </c>
      <c r="AHU47"/>
      <c r="AHV47"/>
      <c r="AHW47"/>
      <c r="AHX47"/>
      <c r="AHY47" s="24">
        <f t="shared" si="387"/>
        <v>0</v>
      </c>
      <c r="AHZ47" s="24">
        <f t="shared" si="388"/>
        <v>0</v>
      </c>
      <c r="AIA47" s="24">
        <f t="shared" si="389"/>
        <v>0</v>
      </c>
      <c r="AIB47"/>
      <c r="AIC47"/>
      <c r="AID47"/>
      <c r="AIE47"/>
      <c r="AIF47" s="24">
        <f t="shared" si="390"/>
        <v>0</v>
      </c>
      <c r="AIG47" s="24">
        <f t="shared" si="391"/>
        <v>0</v>
      </c>
      <c r="AIH47" s="24">
        <f t="shared" si="392"/>
        <v>0</v>
      </c>
      <c r="AII47">
        <v>1.3239849112702E-5</v>
      </c>
      <c r="AIJ47" t="e">
        <f>bvarM9^3</f>
        <v>#VALUE!</v>
      </c>
      <c r="AIK47" t="e">
        <f>cvarM9^3</f>
        <v>#VALUE!</v>
      </c>
      <c r="AIL47" t="e">
        <f>mvarM9^3</f>
        <v>#VALUE!</v>
      </c>
      <c r="AIM47" s="24" t="e">
        <f t="shared" si="393"/>
        <v>#VALUE!</v>
      </c>
      <c r="AIN47" s="24" t="e">
        <f t="shared" si="394"/>
        <v>#VALUE!</v>
      </c>
      <c r="AIO47" s="24" t="e">
        <f t="shared" si="395"/>
        <v>#VALUE!</v>
      </c>
      <c r="AIP47"/>
      <c r="AIQ47"/>
      <c r="AIR47"/>
      <c r="AIS47"/>
      <c r="AIT47" s="24">
        <f t="shared" si="396"/>
        <v>0</v>
      </c>
      <c r="AIU47" s="24">
        <f t="shared" si="397"/>
        <v>0</v>
      </c>
      <c r="AIV47" s="24">
        <f t="shared" si="398"/>
        <v>0</v>
      </c>
      <c r="AIW47">
        <v>1.6271235420735001E-7</v>
      </c>
      <c r="AIX47" t="e">
        <f>bvarM4^3</f>
        <v>#VALUE!</v>
      </c>
      <c r="AIY47" t="e">
        <f>cvarM4^3</f>
        <v>#VALUE!</v>
      </c>
      <c r="AIZ47" t="e">
        <f>mvarM4^3</f>
        <v>#VALUE!</v>
      </c>
      <c r="AJA47" s="24" t="e">
        <f t="shared" si="399"/>
        <v>#VALUE!</v>
      </c>
      <c r="AJB47" s="24" t="e">
        <f t="shared" si="400"/>
        <v>#VALUE!</v>
      </c>
      <c r="AJC47" s="24" t="e">
        <f t="shared" si="401"/>
        <v>#VALUE!</v>
      </c>
      <c r="AJH47" s="24">
        <f t="shared" si="402"/>
        <v>0</v>
      </c>
      <c r="AJI47" s="24">
        <f t="shared" si="403"/>
        <v>0</v>
      </c>
      <c r="AJJ47" s="24">
        <f t="shared" si="404"/>
        <v>0</v>
      </c>
      <c r="AJK47"/>
      <c r="AJL47"/>
      <c r="AJM47"/>
      <c r="AJN47"/>
      <c r="AJO47" s="24">
        <f t="shared" si="405"/>
        <v>0</v>
      </c>
      <c r="AJP47" s="24">
        <f t="shared" si="406"/>
        <v>0</v>
      </c>
      <c r="AJQ47" s="24">
        <f t="shared" si="407"/>
        <v>0</v>
      </c>
      <c r="AJR47"/>
      <c r="AJS47"/>
      <c r="AJT47"/>
      <c r="AJU47"/>
      <c r="AJV47" s="24">
        <f t="shared" si="408"/>
        <v>0</v>
      </c>
      <c r="AJW47" s="24">
        <f t="shared" si="409"/>
        <v>0</v>
      </c>
      <c r="AJX47" s="24">
        <f t="shared" si="410"/>
        <v>0</v>
      </c>
      <c r="AJY47">
        <v>1.4809203812709001E-5</v>
      </c>
      <c r="AJZ47" t="e">
        <f>bvarM9^3</f>
        <v>#VALUE!</v>
      </c>
      <c r="AKA47" t="e">
        <f>cvarM9^3</f>
        <v>#VALUE!</v>
      </c>
      <c r="AKB47" t="e">
        <f>mvarM9^3</f>
        <v>#VALUE!</v>
      </c>
      <c r="AKC47" s="24" t="e">
        <f t="shared" si="411"/>
        <v>#VALUE!</v>
      </c>
      <c r="AKD47" s="24" t="e">
        <f t="shared" si="412"/>
        <v>#VALUE!</v>
      </c>
      <c r="AKE47" s="24" t="e">
        <f t="shared" si="413"/>
        <v>#VALUE!</v>
      </c>
      <c r="AKF47">
        <v>-2.4154829137602001E-9</v>
      </c>
      <c r="AKG47" t="e">
        <f>bvarM6^3</f>
        <v>#VALUE!</v>
      </c>
      <c r="AKH47" t="e">
        <f>cvarM6^3</f>
        <v>#VALUE!</v>
      </c>
      <c r="AKI47" t="e">
        <f>mvarM6^3</f>
        <v>#VALUE!</v>
      </c>
      <c r="AKJ47" s="24" t="e">
        <f t="shared" si="414"/>
        <v>#VALUE!</v>
      </c>
      <c r="AKK47" s="24" t="e">
        <f t="shared" si="415"/>
        <v>#VALUE!</v>
      </c>
      <c r="AKL47" s="24" t="e">
        <f t="shared" si="416"/>
        <v>#VALUE!</v>
      </c>
      <c r="AKM47"/>
      <c r="AKN47"/>
      <c r="AKO47"/>
      <c r="AKP47"/>
      <c r="AKQ47" s="24">
        <f t="shared" si="417"/>
        <v>0</v>
      </c>
      <c r="AKR47" s="24">
        <f t="shared" si="418"/>
        <v>0</v>
      </c>
      <c r="AKS47" s="24">
        <f t="shared" si="419"/>
        <v>0</v>
      </c>
      <c r="AKX47" s="24">
        <f t="shared" si="420"/>
        <v>0</v>
      </c>
      <c r="AKY47" s="24">
        <f t="shared" si="421"/>
        <v>0</v>
      </c>
      <c r="AKZ47" s="24">
        <f t="shared" si="422"/>
        <v>0</v>
      </c>
      <c r="ALA47"/>
      <c r="ALB47"/>
      <c r="ALC47"/>
      <c r="ALD47"/>
      <c r="ALE47" s="24">
        <f t="shared" si="423"/>
        <v>0</v>
      </c>
      <c r="ALF47" s="24">
        <f t="shared" si="424"/>
        <v>0</v>
      </c>
      <c r="ALG47" s="24">
        <f t="shared" si="425"/>
        <v>0</v>
      </c>
      <c r="ALH47"/>
      <c r="ALI47"/>
      <c r="ALJ47"/>
      <c r="ALK47"/>
      <c r="ALL47" s="24">
        <f t="shared" si="426"/>
        <v>0</v>
      </c>
      <c r="ALM47" s="24">
        <f t="shared" si="427"/>
        <v>0</v>
      </c>
      <c r="ALN47" s="24">
        <f t="shared" si="428"/>
        <v>0</v>
      </c>
      <c r="ALS47" s="24">
        <f t="shared" si="429"/>
        <v>0</v>
      </c>
      <c r="ALT47" s="24">
        <f t="shared" si="430"/>
        <v>0</v>
      </c>
      <c r="ALU47" s="24">
        <f t="shared" si="431"/>
        <v>0</v>
      </c>
      <c r="ALV47"/>
      <c r="ALW47"/>
      <c r="ALX47"/>
      <c r="ALY47"/>
      <c r="ALZ47" s="24">
        <f t="shared" si="432"/>
        <v>0</v>
      </c>
      <c r="AMA47" s="24">
        <f t="shared" si="433"/>
        <v>0</v>
      </c>
      <c r="AMB47" s="24">
        <f t="shared" si="434"/>
        <v>0</v>
      </c>
      <c r="AMC47"/>
      <c r="AMD47"/>
      <c r="AME47"/>
      <c r="AMF47"/>
      <c r="AMG47" s="24">
        <f t="shared" si="435"/>
        <v>0</v>
      </c>
      <c r="AMH47" s="24">
        <f t="shared" si="436"/>
        <v>0</v>
      </c>
      <c r="AMI47" s="24">
        <f t="shared" si="437"/>
        <v>0</v>
      </c>
      <c r="AMJ47">
        <v>6.3510379449162996E-4</v>
      </c>
      <c r="AMK47" t="e">
        <f>bvarM7^3</f>
        <v>#VALUE!</v>
      </c>
      <c r="AML47" t="e">
        <f>cvarM7^3</f>
        <v>#VALUE!</v>
      </c>
      <c r="AMM47" t="e">
        <f>mvarM7^3</f>
        <v>#VALUE!</v>
      </c>
      <c r="AMN47" s="24" t="e">
        <f t="shared" si="438"/>
        <v>#VALUE!</v>
      </c>
      <c r="AMO47" s="24" t="e">
        <f t="shared" si="439"/>
        <v>#VALUE!</v>
      </c>
      <c r="AMP47" s="24" t="e">
        <f t="shared" si="440"/>
        <v>#VALUE!</v>
      </c>
      <c r="AMU47" s="24">
        <f t="shared" si="441"/>
        <v>0</v>
      </c>
      <c r="AMV47" s="24">
        <f t="shared" si="442"/>
        <v>0</v>
      </c>
      <c r="AMW47" s="24">
        <f t="shared" si="443"/>
        <v>0</v>
      </c>
      <c r="AMX47">
        <v>1.0243342463141E-4</v>
      </c>
      <c r="AMY47" t="e">
        <f>bvarM4*bvarM8</f>
        <v>#VALUE!</v>
      </c>
      <c r="AMZ47" t="e">
        <f>cvarM4*cvarM8</f>
        <v>#VALUE!</v>
      </c>
      <c r="ANA47" t="e">
        <f>mvarM4*mvarM8</f>
        <v>#VALUE!</v>
      </c>
      <c r="ANB47" s="24" t="e">
        <f t="shared" si="444"/>
        <v>#VALUE!</v>
      </c>
      <c r="ANC47" s="24" t="e">
        <f t="shared" si="445"/>
        <v>#VALUE!</v>
      </c>
      <c r="AND47" s="24" t="e">
        <f t="shared" si="446"/>
        <v>#VALUE!</v>
      </c>
      <c r="ANE47">
        <v>-8.9508503305195004E-5</v>
      </c>
      <c r="ANF47" t="e">
        <f>bvarM6*bvarM7</f>
        <v>#VALUE!</v>
      </c>
      <c r="ANG47" t="e">
        <f>cvarM6*cvarM7</f>
        <v>#VALUE!</v>
      </c>
      <c r="ANH47" t="e">
        <f>mvarM6*mvarM7</f>
        <v>#VALUE!</v>
      </c>
      <c r="ANI47" s="24" t="e">
        <f t="shared" si="447"/>
        <v>#VALUE!</v>
      </c>
      <c r="ANJ47" s="24" t="e">
        <f t="shared" si="448"/>
        <v>#VALUE!</v>
      </c>
      <c r="ANK47" s="24" t="e">
        <f t="shared" si="449"/>
        <v>#VALUE!</v>
      </c>
      <c r="ANL47">
        <v>-5.24820895031E-4</v>
      </c>
      <c r="ANM47" t="e">
        <f>bvarM7^2</f>
        <v>#VALUE!</v>
      </c>
      <c r="ANN47" t="e">
        <f>cvarM7^2</f>
        <v>#VALUE!</v>
      </c>
      <c r="ANO47" t="e">
        <f>mvarM7^2</f>
        <v>#VALUE!</v>
      </c>
      <c r="ANP47" s="24" t="e">
        <f t="shared" si="450"/>
        <v>#VALUE!</v>
      </c>
      <c r="ANQ47" s="24" t="e">
        <f t="shared" si="451"/>
        <v>#VALUE!</v>
      </c>
      <c r="ANR47" s="24" t="e">
        <f t="shared" si="452"/>
        <v>#VALUE!</v>
      </c>
      <c r="ANS47"/>
      <c r="ANT47"/>
      <c r="ANU47"/>
      <c r="ANV47"/>
      <c r="ANW47" s="24">
        <f t="shared" si="453"/>
        <v>0</v>
      </c>
      <c r="ANX47" s="24">
        <f t="shared" si="454"/>
        <v>0</v>
      </c>
      <c r="ANY47" s="24">
        <f t="shared" si="455"/>
        <v>0</v>
      </c>
      <c r="ANZ47">
        <v>-2.7917207624667002E-3</v>
      </c>
      <c r="AOA47" t="e">
        <f>bvarM7^2</f>
        <v>#VALUE!</v>
      </c>
      <c r="AOB47" t="e">
        <f>cvarM7^2</f>
        <v>#VALUE!</v>
      </c>
      <c r="AOC47" t="e">
        <f>mvarM7^2</f>
        <v>#VALUE!</v>
      </c>
      <c r="AOD47" s="24" t="e">
        <f t="shared" si="456"/>
        <v>#VALUE!</v>
      </c>
      <c r="AOE47" s="24" t="e">
        <f t="shared" si="457"/>
        <v>#VALUE!</v>
      </c>
      <c r="AOF47" s="24" t="e">
        <f t="shared" si="458"/>
        <v>#VALUE!</v>
      </c>
      <c r="AOG47">
        <v>5.7718853172146001E-5</v>
      </c>
      <c r="AOH47" t="e">
        <f>bvarM6^2</f>
        <v>#VALUE!</v>
      </c>
      <c r="AOI47" t="e">
        <f>cvarM6^2</f>
        <v>#VALUE!</v>
      </c>
      <c r="AOJ47" t="e">
        <f>mvarM6^2</f>
        <v>#VALUE!</v>
      </c>
      <c r="AOK47" s="24" t="e">
        <f t="shared" si="459"/>
        <v>#VALUE!</v>
      </c>
      <c r="AOL47" s="24" t="e">
        <f t="shared" si="460"/>
        <v>#VALUE!</v>
      </c>
      <c r="AOM47" s="24" t="e">
        <f t="shared" si="461"/>
        <v>#VALUE!</v>
      </c>
      <c r="AON47">
        <v>-5.2105606370957003E-5</v>
      </c>
      <c r="AOO47" t="e">
        <f>bvarM4^2</f>
        <v>#VALUE!</v>
      </c>
      <c r="AOP47" t="e">
        <f>cvarM4^2</f>
        <v>#VALUE!</v>
      </c>
      <c r="AOQ47" t="e">
        <f>mvarM4^2</f>
        <v>#VALUE!</v>
      </c>
      <c r="AOR47" s="24" t="e">
        <f t="shared" si="462"/>
        <v>#VALUE!</v>
      </c>
      <c r="AOS47" s="24" t="e">
        <f t="shared" si="463"/>
        <v>#VALUE!</v>
      </c>
      <c r="AOT47" s="24" t="e">
        <f t="shared" si="464"/>
        <v>#VALUE!</v>
      </c>
      <c r="AOU47">
        <v>-1.1940903162593999E-4</v>
      </c>
      <c r="AOV47" t="e">
        <f>bvarM6*bvarM7</f>
        <v>#VALUE!</v>
      </c>
      <c r="AOW47" t="e">
        <f>cvarM6*cvarM7</f>
        <v>#VALUE!</v>
      </c>
      <c r="AOX47" t="e">
        <f>mvarM6*mvarM7</f>
        <v>#VALUE!</v>
      </c>
      <c r="AOY47" s="24" t="e">
        <f t="shared" si="465"/>
        <v>#VALUE!</v>
      </c>
      <c r="AOZ47" s="24" t="e">
        <f t="shared" si="466"/>
        <v>#VALUE!</v>
      </c>
      <c r="APA47" s="24" t="e">
        <f t="shared" si="467"/>
        <v>#VALUE!</v>
      </c>
      <c r="APB47">
        <v>-5.3625508165635997E-5</v>
      </c>
      <c r="APC47" t="e">
        <f>bvarM7^2</f>
        <v>#VALUE!</v>
      </c>
      <c r="APD47" t="e">
        <f>cvarM7^2</f>
        <v>#VALUE!</v>
      </c>
      <c r="APE47" t="e">
        <f>mvarM7^2</f>
        <v>#VALUE!</v>
      </c>
      <c r="APF47" s="24" t="e">
        <f t="shared" si="468"/>
        <v>#VALUE!</v>
      </c>
      <c r="APG47" s="24" t="e">
        <f t="shared" si="469"/>
        <v>#VALUE!</v>
      </c>
      <c r="APH47" s="24" t="e">
        <f t="shared" si="470"/>
        <v>#VALUE!</v>
      </c>
      <c r="API47">
        <v>6.0690159986685002E-5</v>
      </c>
      <c r="APJ47" t="e">
        <f>bvarHC2^3</f>
        <v>#VALUE!</v>
      </c>
      <c r="APK47" t="e">
        <f>cvarHC2^3</f>
        <v>#VALUE!</v>
      </c>
      <c r="APL47" t="e">
        <f>mvarHC2^3</f>
        <v>#VALUE!</v>
      </c>
      <c r="APM47" s="24" t="e">
        <f t="shared" si="471"/>
        <v>#VALUE!</v>
      </c>
      <c r="APN47" s="24" t="e">
        <f t="shared" si="472"/>
        <v>#VALUE!</v>
      </c>
      <c r="APO47" s="24" t="e">
        <f t="shared" si="473"/>
        <v>#VALUE!</v>
      </c>
      <c r="APP47">
        <v>-1.065999110038E-10</v>
      </c>
      <c r="APQ47" t="e">
        <f>bvarHC1^3</f>
        <v>#VALUE!</v>
      </c>
      <c r="APR47" t="e">
        <f>cvarHC1^3</f>
        <v>#VALUE!</v>
      </c>
      <c r="APS47" t="e">
        <f>mvarHC1^3</f>
        <v>#VALUE!</v>
      </c>
      <c r="APT47" s="24" t="e">
        <f t="shared" si="474"/>
        <v>#VALUE!</v>
      </c>
      <c r="APU47" s="24" t="e">
        <f t="shared" si="475"/>
        <v>#VALUE!</v>
      </c>
      <c r="APV47" s="24" t="e">
        <f t="shared" si="476"/>
        <v>#VALUE!</v>
      </c>
      <c r="AQA47" s="24">
        <f t="shared" si="477"/>
        <v>0</v>
      </c>
      <c r="AQB47" s="24">
        <f t="shared" si="478"/>
        <v>0</v>
      </c>
      <c r="AQC47" s="24">
        <f t="shared" si="479"/>
        <v>0</v>
      </c>
      <c r="AQD47">
        <v>2.1606349239683001E-3</v>
      </c>
      <c r="AQE47" t="e">
        <f>bvarM7^2</f>
        <v>#VALUE!</v>
      </c>
      <c r="AQF47" t="e">
        <f>cvarM7^2</f>
        <v>#VALUE!</v>
      </c>
      <c r="AQG47" t="e">
        <f>mvarM7^2</f>
        <v>#VALUE!</v>
      </c>
      <c r="AQH47" s="24" t="e">
        <f t="shared" si="480"/>
        <v>#VALUE!</v>
      </c>
      <c r="AQI47" s="24" t="e">
        <f t="shared" si="481"/>
        <v>#VALUE!</v>
      </c>
      <c r="AQJ47" s="24" t="e">
        <f t="shared" si="482"/>
        <v>#VALUE!</v>
      </c>
      <c r="AQK47">
        <v>5.5547721926322002E-5</v>
      </c>
      <c r="AQL47" t="e">
        <f>bvarM7*bvarM9</f>
        <v>#VALUE!</v>
      </c>
      <c r="AQM47" t="e">
        <f>cvarM7*cvarM9</f>
        <v>#VALUE!</v>
      </c>
      <c r="AQN47" t="e">
        <f>mvarM7*mvarM9</f>
        <v>#VALUE!</v>
      </c>
      <c r="AQO47" s="24" t="e">
        <f t="shared" si="483"/>
        <v>#VALUE!</v>
      </c>
      <c r="AQP47" s="24" t="e">
        <f t="shared" si="484"/>
        <v>#VALUE!</v>
      </c>
      <c r="AQQ47" s="24" t="e">
        <f t="shared" si="485"/>
        <v>#VALUE!</v>
      </c>
      <c r="AQR47">
        <v>7.6506809071935993E-6</v>
      </c>
      <c r="AQS47" t="e">
        <f>bvarM8^2</f>
        <v>#VALUE!</v>
      </c>
      <c r="AQT47" t="e">
        <f>cvarM8^2</f>
        <v>#VALUE!</v>
      </c>
      <c r="AQU47" t="e">
        <f>mvarM8^2</f>
        <v>#VALUE!</v>
      </c>
      <c r="AQV47" s="24" t="e">
        <f t="shared" si="486"/>
        <v>#VALUE!</v>
      </c>
      <c r="AQW47" s="24" t="e">
        <f t="shared" si="487"/>
        <v>#VALUE!</v>
      </c>
      <c r="AQX47" s="24" t="e">
        <f t="shared" si="488"/>
        <v>#VALUE!</v>
      </c>
      <c r="AQY47"/>
      <c r="AQZ47"/>
      <c r="ARA47"/>
      <c r="ARB47"/>
      <c r="ARC47" s="24">
        <f t="shared" si="489"/>
        <v>0</v>
      </c>
      <c r="ARD47" s="24">
        <f t="shared" si="490"/>
        <v>0</v>
      </c>
      <c r="ARE47" s="24">
        <f t="shared" si="491"/>
        <v>0</v>
      </c>
      <c r="ARF47">
        <v>-3.5431984686336999E-5</v>
      </c>
      <c r="ARG47" t="e">
        <f>bvarM2^3</f>
        <v>#VALUE!</v>
      </c>
      <c r="ARH47" t="e">
        <f>cvarM2^3</f>
        <v>#VALUE!</v>
      </c>
      <c r="ARI47" t="e">
        <f>mvarM2^3</f>
        <v>#VALUE!</v>
      </c>
      <c r="ARJ47" s="24" t="e">
        <f t="shared" si="492"/>
        <v>#VALUE!</v>
      </c>
      <c r="ARK47" s="24" t="e">
        <f t="shared" si="493"/>
        <v>#VALUE!</v>
      </c>
      <c r="ARL47" s="24" t="e">
        <f t="shared" si="494"/>
        <v>#VALUE!</v>
      </c>
      <c r="ARM47">
        <v>-2.1451615221391E-6</v>
      </c>
      <c r="ARN47" t="e">
        <f>bvarM6^3</f>
        <v>#VALUE!</v>
      </c>
      <c r="ARO47" t="e">
        <f>cvarM6^3</f>
        <v>#VALUE!</v>
      </c>
      <c r="ARP47" t="e">
        <f>mvarM6^3</f>
        <v>#VALUE!</v>
      </c>
      <c r="ARQ47" s="24" t="e">
        <f t="shared" si="495"/>
        <v>#VALUE!</v>
      </c>
      <c r="ARR47" s="24" t="e">
        <f t="shared" si="496"/>
        <v>#VALUE!</v>
      </c>
      <c r="ARS47" s="24" t="e">
        <f t="shared" si="497"/>
        <v>#VALUE!</v>
      </c>
      <c r="ART47">
        <v>6.4810790808469999E-3</v>
      </c>
      <c r="ARU47" t="e">
        <f>bvarM8^2</f>
        <v>#VALUE!</v>
      </c>
      <c r="ARV47" t="e">
        <f>cvarM8^2</f>
        <v>#VALUE!</v>
      </c>
      <c r="ARW47" t="e">
        <f>mvarM8^2</f>
        <v>#VALUE!</v>
      </c>
      <c r="ARX47" s="24" t="e">
        <f t="shared" si="498"/>
        <v>#VALUE!</v>
      </c>
      <c r="ARY47" s="24" t="e">
        <f t="shared" si="499"/>
        <v>#VALUE!</v>
      </c>
      <c r="ARZ47" s="24" t="e">
        <f t="shared" si="500"/>
        <v>#VALUE!</v>
      </c>
      <c r="ASA47">
        <v>5.3205923357389003E-4</v>
      </c>
      <c r="ASB47" t="e">
        <f>bvarM2^2</f>
        <v>#VALUE!</v>
      </c>
      <c r="ASC47" t="e">
        <f>cvarM2^2</f>
        <v>#VALUE!</v>
      </c>
      <c r="ASD47" t="e">
        <f>mvarM2^2</f>
        <v>#VALUE!</v>
      </c>
      <c r="ASE47" s="24" t="e">
        <f t="shared" si="501"/>
        <v>#VALUE!</v>
      </c>
      <c r="ASF47" s="24" t="e">
        <f t="shared" si="502"/>
        <v>#VALUE!</v>
      </c>
      <c r="ASG47" s="24" t="e">
        <f t="shared" si="503"/>
        <v>#VALUE!</v>
      </c>
      <c r="ASH47">
        <v>-6.3423763762619995E-5</v>
      </c>
      <c r="ASI47" t="e">
        <f>bvarM7^2</f>
        <v>#VALUE!</v>
      </c>
      <c r="ASJ47" t="e">
        <f>cvarM7^2</f>
        <v>#VALUE!</v>
      </c>
      <c r="ASK47" t="e">
        <f>mvarM7^2</f>
        <v>#VALUE!</v>
      </c>
      <c r="ASL47" s="24" t="e">
        <f t="shared" si="504"/>
        <v>#VALUE!</v>
      </c>
      <c r="ASM47" s="24" t="e">
        <f t="shared" si="505"/>
        <v>#VALUE!</v>
      </c>
      <c r="ASN47" s="24" t="e">
        <f t="shared" si="506"/>
        <v>#VALUE!</v>
      </c>
      <c r="ASO47"/>
      <c r="ASP47"/>
      <c r="ASQ47"/>
      <c r="ASR47"/>
      <c r="ASS47" s="24">
        <f t="shared" si="507"/>
        <v>0</v>
      </c>
      <c r="AST47" s="24">
        <f t="shared" si="508"/>
        <v>0</v>
      </c>
      <c r="ASU47" s="24">
        <f t="shared" si="509"/>
        <v>0</v>
      </c>
      <c r="ASV47">
        <v>-2.6612922983860002E-4</v>
      </c>
      <c r="ASW47" t="e">
        <f>bvarM8^2</f>
        <v>#VALUE!</v>
      </c>
      <c r="ASX47" t="e">
        <f>cvarM8^2</f>
        <v>#VALUE!</v>
      </c>
      <c r="ASY47" t="e">
        <f>mvarM8^2</f>
        <v>#VALUE!</v>
      </c>
      <c r="ASZ47" s="24" t="e">
        <f t="shared" si="510"/>
        <v>#VALUE!</v>
      </c>
      <c r="ATA47" s="24" t="e">
        <f t="shared" si="511"/>
        <v>#VALUE!</v>
      </c>
      <c r="ATB47" s="24" t="e">
        <f t="shared" si="512"/>
        <v>#VALUE!</v>
      </c>
      <c r="ATC47">
        <v>-5.2458182488430002E-7</v>
      </c>
      <c r="ATD47" t="e">
        <f>bvarM4^3</f>
        <v>#VALUE!</v>
      </c>
      <c r="ATE47" t="e">
        <f>cvarM4^3</f>
        <v>#VALUE!</v>
      </c>
      <c r="ATF47" t="e">
        <f>mvarM4^3</f>
        <v>#VALUE!</v>
      </c>
      <c r="ATG47" s="24" t="e">
        <f t="shared" si="513"/>
        <v>#VALUE!</v>
      </c>
      <c r="ATH47" s="24" t="e">
        <f t="shared" si="514"/>
        <v>#VALUE!</v>
      </c>
      <c r="ATI47" s="24" t="e">
        <f t="shared" si="515"/>
        <v>#VALUE!</v>
      </c>
      <c r="ATJ47">
        <v>-3.4563047017369999E-5</v>
      </c>
      <c r="ATK47" t="e">
        <f>bvarM2^3</f>
        <v>#VALUE!</v>
      </c>
      <c r="ATL47" t="e">
        <f>cvarM2^3</f>
        <v>#VALUE!</v>
      </c>
      <c r="ATM47" t="e">
        <f>mvarM2^3</f>
        <v>#VALUE!</v>
      </c>
      <c r="ATN47" s="24" t="e">
        <f t="shared" si="516"/>
        <v>#VALUE!</v>
      </c>
      <c r="ATO47" s="24" t="e">
        <f t="shared" si="517"/>
        <v>#VALUE!</v>
      </c>
      <c r="ATP47" s="24" t="e">
        <f t="shared" si="518"/>
        <v>#VALUE!</v>
      </c>
      <c r="ATQ47">
        <v>2.113241621683E-6</v>
      </c>
      <c r="ATR47" t="e">
        <f>bvarM4*bvarM9</f>
        <v>#VALUE!</v>
      </c>
      <c r="ATS47" t="e">
        <f>cvarM4*cvarM9</f>
        <v>#VALUE!</v>
      </c>
      <c r="ATT47" t="e">
        <f>mvarM4*mvarM9</f>
        <v>#VALUE!</v>
      </c>
      <c r="ATU47" s="24" t="e">
        <f t="shared" si="519"/>
        <v>#VALUE!</v>
      </c>
      <c r="ATV47" s="24" t="e">
        <f t="shared" si="520"/>
        <v>#VALUE!</v>
      </c>
      <c r="ATW47" s="24" t="e">
        <f t="shared" si="521"/>
        <v>#VALUE!</v>
      </c>
      <c r="ATX47">
        <v>7.8516285381987998E-7</v>
      </c>
      <c r="ATY47" t="e">
        <f>bvarM4^2</f>
        <v>#VALUE!</v>
      </c>
      <c r="ATZ47" t="e">
        <f>cvarM4^2</f>
        <v>#VALUE!</v>
      </c>
      <c r="AUA47" t="e">
        <f>mvarM4^2</f>
        <v>#VALUE!</v>
      </c>
      <c r="AUB47" s="24" t="e">
        <f t="shared" si="522"/>
        <v>#VALUE!</v>
      </c>
      <c r="AUC47" s="24" t="e">
        <f t="shared" si="523"/>
        <v>#VALUE!</v>
      </c>
      <c r="AUD47" s="24" t="e">
        <f t="shared" si="524"/>
        <v>#VALUE!</v>
      </c>
      <c r="AUE47">
        <v>1.2314769295507999E-6</v>
      </c>
      <c r="AUF47" t="e">
        <f>bvarM6^3</f>
        <v>#VALUE!</v>
      </c>
      <c r="AUG47" t="e">
        <f>cvarM6^3</f>
        <v>#VALUE!</v>
      </c>
      <c r="AUH47" t="e">
        <f>mvarM6^3</f>
        <v>#VALUE!</v>
      </c>
      <c r="AUI47" s="24" t="e">
        <f t="shared" si="525"/>
        <v>#VALUE!</v>
      </c>
      <c r="AUJ47" s="24" t="e">
        <f t="shared" si="526"/>
        <v>#VALUE!</v>
      </c>
      <c r="AUK47" s="24" t="e">
        <f t="shared" si="527"/>
        <v>#VALUE!</v>
      </c>
      <c r="AUL47">
        <v>6.3875084522117001E-5</v>
      </c>
      <c r="AUM47" t="e">
        <f>bvarHC2^3</f>
        <v>#VALUE!</v>
      </c>
      <c r="AUN47" t="e">
        <f>cvarHC2^3</f>
        <v>#VALUE!</v>
      </c>
      <c r="AUO47" t="e">
        <f>mvarHC2^3</f>
        <v>#VALUE!</v>
      </c>
      <c r="AUP47" s="24" t="e">
        <f t="shared" si="528"/>
        <v>#VALUE!</v>
      </c>
      <c r="AUQ47" s="24" t="e">
        <f t="shared" si="529"/>
        <v>#VALUE!</v>
      </c>
      <c r="AUR47" s="24" t="e">
        <f t="shared" si="530"/>
        <v>#VALUE!</v>
      </c>
      <c r="AUW47" s="24">
        <f t="shared" si="531"/>
        <v>0</v>
      </c>
      <c r="AUX47" s="24">
        <f t="shared" si="532"/>
        <v>0</v>
      </c>
      <c r="AUY47" s="24">
        <f t="shared" si="533"/>
        <v>0</v>
      </c>
      <c r="AUZ47">
        <v>-3.2774818604002998E-2</v>
      </c>
      <c r="AVA47" t="e">
        <f>bvarM8^2</f>
        <v>#VALUE!</v>
      </c>
      <c r="AVB47" t="e">
        <f>cvarM8^2</f>
        <v>#VALUE!</v>
      </c>
      <c r="AVC47" t="e">
        <f>mvarM8^2</f>
        <v>#VALUE!</v>
      </c>
      <c r="AVD47" s="24" t="e">
        <f t="shared" si="534"/>
        <v>#VALUE!</v>
      </c>
      <c r="AVE47" s="24" t="e">
        <f t="shared" si="535"/>
        <v>#VALUE!</v>
      </c>
      <c r="AVF47" s="24" t="e">
        <f t="shared" si="536"/>
        <v>#VALUE!</v>
      </c>
      <c r="AVG47">
        <v>-9.4107478731029006E-5</v>
      </c>
      <c r="AVH47" t="e">
        <f>bvarM6*bvarM7</f>
        <v>#VALUE!</v>
      </c>
      <c r="AVI47" t="e">
        <f>cvarM6*cvarM7</f>
        <v>#VALUE!</v>
      </c>
      <c r="AVJ47" t="e">
        <f>mvarM6*mvarM7</f>
        <v>#VALUE!</v>
      </c>
      <c r="AVK47" s="24" t="e">
        <f t="shared" si="537"/>
        <v>#VALUE!</v>
      </c>
      <c r="AVL47" s="24" t="e">
        <f t="shared" si="538"/>
        <v>#VALUE!</v>
      </c>
      <c r="AVM47" s="24" t="e">
        <f t="shared" si="539"/>
        <v>#VALUE!</v>
      </c>
      <c r="AVN47">
        <v>4.9372309997585996E-7</v>
      </c>
      <c r="AVO47" t="e">
        <f>bvarM4^2</f>
        <v>#VALUE!</v>
      </c>
      <c r="AVP47" t="e">
        <f>cvarM4^2</f>
        <v>#VALUE!</v>
      </c>
      <c r="AVQ47" t="e">
        <f>mvarM4^2</f>
        <v>#VALUE!</v>
      </c>
      <c r="AVR47" s="24" t="e">
        <f t="shared" si="540"/>
        <v>#VALUE!</v>
      </c>
      <c r="AVS47" s="24" t="e">
        <f t="shared" si="541"/>
        <v>#VALUE!</v>
      </c>
      <c r="AVT47" s="24" t="e">
        <f t="shared" si="542"/>
        <v>#VALUE!</v>
      </c>
      <c r="AVU47">
        <v>-3.0706647271758002E-4</v>
      </c>
      <c r="AVV47" t="e">
        <f>bvarM2^3</f>
        <v>#VALUE!</v>
      </c>
      <c r="AVW47" t="e">
        <f>cvarM2^3</f>
        <v>#VALUE!</v>
      </c>
      <c r="AVX47" t="e">
        <f>mvarM2^3</f>
        <v>#VALUE!</v>
      </c>
      <c r="AVY47" s="24" t="e">
        <f t="shared" si="543"/>
        <v>#VALUE!</v>
      </c>
      <c r="AVZ47" s="24" t="e">
        <f t="shared" si="544"/>
        <v>#VALUE!</v>
      </c>
      <c r="AWA47" s="24" t="e">
        <f t="shared" si="545"/>
        <v>#VALUE!</v>
      </c>
      <c r="AWB47"/>
      <c r="AWC47"/>
      <c r="AWD47"/>
      <c r="AWE47"/>
      <c r="AWF47" s="24">
        <f t="shared" si="546"/>
        <v>0</v>
      </c>
      <c r="AWG47" s="24">
        <f t="shared" si="547"/>
        <v>0</v>
      </c>
      <c r="AWH47" s="24">
        <f t="shared" si="548"/>
        <v>0</v>
      </c>
      <c r="AWM47" s="24">
        <f t="shared" si="549"/>
        <v>0</v>
      </c>
      <c r="AWN47" s="24">
        <f t="shared" si="550"/>
        <v>0</v>
      </c>
      <c r="AWO47" s="24">
        <f t="shared" si="551"/>
        <v>0</v>
      </c>
      <c r="AWP47">
        <v>-1.6461494085816001E-4</v>
      </c>
      <c r="AWQ47" t="e">
        <f>bvarHC2^2</f>
        <v>#VALUE!</v>
      </c>
      <c r="AWR47" t="e">
        <f>cvarHC2^2</f>
        <v>#VALUE!</v>
      </c>
      <c r="AWS47" t="e">
        <f>mvarHC2^2</f>
        <v>#VALUE!</v>
      </c>
      <c r="AWT47" s="24" t="e">
        <f t="shared" si="552"/>
        <v>#VALUE!</v>
      </c>
      <c r="AWU47" s="24" t="e">
        <f t="shared" si="553"/>
        <v>#VALUE!</v>
      </c>
      <c r="AWV47" s="24" t="e">
        <f t="shared" si="554"/>
        <v>#VALUE!</v>
      </c>
      <c r="AWW47">
        <v>1.3317536192348999E-6</v>
      </c>
      <c r="AWX47" t="e">
        <f>bvarM3^3</f>
        <v>#VALUE!</v>
      </c>
      <c r="AWY47" t="e">
        <f>cvarM3^3</f>
        <v>#VALUE!</v>
      </c>
      <c r="AWZ47" t="e">
        <f>mvarM3^3</f>
        <v>#VALUE!</v>
      </c>
      <c r="AXA47" s="24" t="e">
        <f t="shared" si="555"/>
        <v>#VALUE!</v>
      </c>
      <c r="AXB47" s="24" t="e">
        <f t="shared" si="556"/>
        <v>#VALUE!</v>
      </c>
      <c r="AXC47" s="24" t="e">
        <f t="shared" si="557"/>
        <v>#VALUE!</v>
      </c>
      <c r="AXD47">
        <v>-3.2917217182420003E-13</v>
      </c>
      <c r="AXE47" t="e">
        <f>bvarHC1^3</f>
        <v>#VALUE!</v>
      </c>
      <c r="AXF47" t="e">
        <f>cvarHC1^3</f>
        <v>#VALUE!</v>
      </c>
      <c r="AXG47" t="e">
        <f>mvarHC1^3</f>
        <v>#VALUE!</v>
      </c>
      <c r="AXH47" s="24" t="e">
        <f t="shared" si="558"/>
        <v>#VALUE!</v>
      </c>
      <c r="AXI47" s="24" t="e">
        <f t="shared" si="559"/>
        <v>#VALUE!</v>
      </c>
      <c r="AXJ47" s="24" t="e">
        <f t="shared" si="560"/>
        <v>#VALUE!</v>
      </c>
      <c r="AXK47">
        <v>2.0224065885395002E-3</v>
      </c>
      <c r="AXL47" t="e">
        <f>bvarM7^3</f>
        <v>#VALUE!</v>
      </c>
      <c r="AXM47" t="e">
        <f>cvarM7^3</f>
        <v>#VALUE!</v>
      </c>
      <c r="AXN47" t="e">
        <f>mvarM7^3</f>
        <v>#VALUE!</v>
      </c>
      <c r="AXO47" s="24" t="e">
        <f t="shared" si="561"/>
        <v>#VALUE!</v>
      </c>
      <c r="AXP47" s="24" t="e">
        <f t="shared" si="562"/>
        <v>#VALUE!</v>
      </c>
      <c r="AXQ47" s="24" t="e">
        <f t="shared" si="563"/>
        <v>#VALUE!</v>
      </c>
      <c r="AXR47"/>
      <c r="AXS47"/>
      <c r="AXT47"/>
      <c r="AXU47"/>
      <c r="AXV47" s="24">
        <f t="shared" si="564"/>
        <v>0</v>
      </c>
      <c r="AXW47" s="24">
        <f t="shared" si="565"/>
        <v>0</v>
      </c>
      <c r="AXX47" s="24">
        <f t="shared" si="566"/>
        <v>0</v>
      </c>
      <c r="AXY47">
        <v>-6.1853814447276E-4</v>
      </c>
      <c r="AXZ47" t="e">
        <f>bvarM7^2</f>
        <v>#VALUE!</v>
      </c>
      <c r="AYA47" t="e">
        <f>cvarM7^2</f>
        <v>#VALUE!</v>
      </c>
      <c r="AYB47" t="e">
        <f>mvarM7^2</f>
        <v>#VALUE!</v>
      </c>
      <c r="AYC47" s="24" t="e">
        <f t="shared" si="567"/>
        <v>#VALUE!</v>
      </c>
      <c r="AYD47" s="24" t="e">
        <f t="shared" si="568"/>
        <v>#VALUE!</v>
      </c>
      <c r="AYE47" s="24" t="e">
        <f t="shared" si="569"/>
        <v>#VALUE!</v>
      </c>
      <c r="AYF47">
        <v>-2.5560827525901003E-4</v>
      </c>
      <c r="AYG47" t="e">
        <f>bvarM2^2</f>
        <v>#VALUE!</v>
      </c>
      <c r="AYH47" t="e">
        <f>cvarM2^2</f>
        <v>#VALUE!</v>
      </c>
      <c r="AYI47" t="e">
        <f>mvarM2^2</f>
        <v>#VALUE!</v>
      </c>
      <c r="AYJ47" s="24" t="e">
        <f t="shared" si="570"/>
        <v>#VALUE!</v>
      </c>
      <c r="AYK47" s="24" t="e">
        <f t="shared" si="571"/>
        <v>#VALUE!</v>
      </c>
      <c r="AYL47" s="24" t="e">
        <f t="shared" si="572"/>
        <v>#VALUE!</v>
      </c>
      <c r="AYM47">
        <v>9.6078092709576002E-4</v>
      </c>
      <c r="AYN47" t="e">
        <f>bvarM7^3</f>
        <v>#VALUE!</v>
      </c>
      <c r="AYO47" t="e">
        <f>cvarM7^3</f>
        <v>#VALUE!</v>
      </c>
      <c r="AYP47" t="e">
        <f>mvarM7^3</f>
        <v>#VALUE!</v>
      </c>
      <c r="AYQ47" s="24" t="e">
        <f t="shared" si="573"/>
        <v>#VALUE!</v>
      </c>
      <c r="AYR47" s="24" t="e">
        <f t="shared" si="574"/>
        <v>#VALUE!</v>
      </c>
      <c r="AYS47" s="24" t="e">
        <f t="shared" si="575"/>
        <v>#VALUE!</v>
      </c>
      <c r="AYT47">
        <v>-5.5961291794983997E-5</v>
      </c>
      <c r="AYU47" t="e">
        <f>bvarM7^2</f>
        <v>#VALUE!</v>
      </c>
      <c r="AYV47" t="e">
        <f>cvarM7^2</f>
        <v>#VALUE!</v>
      </c>
      <c r="AYW47" t="e">
        <f>mvarM7^2</f>
        <v>#VALUE!</v>
      </c>
      <c r="AYX47" s="24" t="e">
        <f t="shared" si="576"/>
        <v>#VALUE!</v>
      </c>
      <c r="AYY47" s="24" t="e">
        <f t="shared" si="577"/>
        <v>#VALUE!</v>
      </c>
      <c r="AYZ47" s="24" t="e">
        <f t="shared" si="578"/>
        <v>#VALUE!</v>
      </c>
      <c r="AZA47">
        <v>0.13934782349885999</v>
      </c>
      <c r="AZB47" t="e">
        <f>bvarM8^2</f>
        <v>#VALUE!</v>
      </c>
      <c r="AZC47" t="e">
        <f>cvarM8^2</f>
        <v>#VALUE!</v>
      </c>
      <c r="AZD47" t="e">
        <f>mvarM8^2</f>
        <v>#VALUE!</v>
      </c>
      <c r="AZE47" s="24" t="e">
        <f t="shared" si="579"/>
        <v>#VALUE!</v>
      </c>
      <c r="AZF47" s="24" t="e">
        <f t="shared" si="580"/>
        <v>#VALUE!</v>
      </c>
      <c r="AZG47" s="24" t="e">
        <f t="shared" si="581"/>
        <v>#VALUE!</v>
      </c>
      <c r="AZH47"/>
      <c r="AZI47"/>
      <c r="AZJ47"/>
      <c r="AZK47"/>
      <c r="AZL47" s="24">
        <f t="shared" si="582"/>
        <v>0</v>
      </c>
      <c r="AZM47" s="24">
        <f t="shared" si="583"/>
        <v>0</v>
      </c>
      <c r="AZN47" s="24">
        <f t="shared" si="584"/>
        <v>0</v>
      </c>
      <c r="AZO47">
        <v>1.2428300179025001E-4</v>
      </c>
      <c r="AZP47" t="e">
        <f>bvarM8^2</f>
        <v>#VALUE!</v>
      </c>
      <c r="AZQ47" t="e">
        <f>cvarM8^2</f>
        <v>#VALUE!</v>
      </c>
      <c r="AZR47" t="e">
        <f>mvarM8^2</f>
        <v>#VALUE!</v>
      </c>
      <c r="AZS47" s="24" t="e">
        <f t="shared" si="585"/>
        <v>#VALUE!</v>
      </c>
      <c r="AZT47" s="24" t="e">
        <f t="shared" si="586"/>
        <v>#VALUE!</v>
      </c>
      <c r="AZU47" s="24" t="e">
        <f t="shared" si="587"/>
        <v>#VALUE!</v>
      </c>
      <c r="AZV47">
        <v>-5.6430373199869001E-4</v>
      </c>
      <c r="AZW47" t="e">
        <f>bvarHC2^2</f>
        <v>#VALUE!</v>
      </c>
      <c r="AZX47" t="e">
        <f>cvarHC2^2</f>
        <v>#VALUE!</v>
      </c>
      <c r="AZY47" t="e">
        <f>mvarHC2^2</f>
        <v>#VALUE!</v>
      </c>
      <c r="AZZ47" s="24" t="e">
        <f t="shared" si="588"/>
        <v>#VALUE!</v>
      </c>
      <c r="BAA47" s="24" t="e">
        <f t="shared" si="589"/>
        <v>#VALUE!</v>
      </c>
      <c r="BAB47" s="24" t="e">
        <f t="shared" si="590"/>
        <v>#VALUE!</v>
      </c>
      <c r="BAC47"/>
      <c r="BAD47"/>
      <c r="BAE47"/>
      <c r="BAF47"/>
      <c r="BAG47" s="24">
        <f t="shared" si="591"/>
        <v>0</v>
      </c>
      <c r="BAH47" s="24">
        <f t="shared" si="592"/>
        <v>0</v>
      </c>
      <c r="BAI47" s="24">
        <f t="shared" si="593"/>
        <v>0</v>
      </c>
      <c r="BAJ47">
        <v>6.1007728454845998E-5</v>
      </c>
      <c r="BAK47" t="e">
        <f>bvarM6^2</f>
        <v>#VALUE!</v>
      </c>
      <c r="BAL47" t="e">
        <f>cvarM6^2</f>
        <v>#VALUE!</v>
      </c>
      <c r="BAM47" t="e">
        <f>mvarM6^2</f>
        <v>#VALUE!</v>
      </c>
      <c r="BAN47" s="24" t="e">
        <f t="shared" si="594"/>
        <v>#VALUE!</v>
      </c>
      <c r="BAO47" s="24" t="e">
        <f t="shared" si="595"/>
        <v>#VALUE!</v>
      </c>
      <c r="BAP47" s="24" t="e">
        <f t="shared" si="596"/>
        <v>#VALUE!</v>
      </c>
      <c r="BAQ47">
        <v>2.7466540982086998E-7</v>
      </c>
      <c r="BAR47" t="e">
        <f>bvarM6^3</f>
        <v>#VALUE!</v>
      </c>
      <c r="BAS47" t="e">
        <f>cvarM6^3</f>
        <v>#VALUE!</v>
      </c>
      <c r="BAT47" t="e">
        <f>mvarM6^3</f>
        <v>#VALUE!</v>
      </c>
      <c r="BAU47" s="24" t="e">
        <f t="shared" si="597"/>
        <v>#VALUE!</v>
      </c>
      <c r="BAV47" s="24" t="e">
        <f t="shared" si="598"/>
        <v>#VALUE!</v>
      </c>
      <c r="BAW47" s="24" t="e">
        <f t="shared" si="599"/>
        <v>#VALUE!</v>
      </c>
      <c r="BAX47">
        <v>-3.2279774977937997E-5</v>
      </c>
      <c r="BAY47" t="e">
        <f>bvarM6^3</f>
        <v>#VALUE!</v>
      </c>
      <c r="BAZ47" t="e">
        <f>cvarM6^3</f>
        <v>#VALUE!</v>
      </c>
      <c r="BBA47" t="e">
        <f>mvarM6^3</f>
        <v>#VALUE!</v>
      </c>
      <c r="BBB47" s="24" t="e">
        <f t="shared" si="600"/>
        <v>#VALUE!</v>
      </c>
      <c r="BBC47" s="24" t="e">
        <f t="shared" si="601"/>
        <v>#VALUE!</v>
      </c>
      <c r="BBD47" s="24" t="e">
        <f t="shared" si="602"/>
        <v>#VALUE!</v>
      </c>
      <c r="BBE47">
        <v>8.4857716100477003E-5</v>
      </c>
      <c r="BBF47" t="e">
        <f>bvarM6^2</f>
        <v>#VALUE!</v>
      </c>
      <c r="BBG47" t="e">
        <f>cvarM6^2</f>
        <v>#VALUE!</v>
      </c>
      <c r="BBH47" t="e">
        <f>mvarM6^2</f>
        <v>#VALUE!</v>
      </c>
      <c r="BBI47" s="24" t="e">
        <f t="shared" si="603"/>
        <v>#VALUE!</v>
      </c>
      <c r="BBJ47" s="24" t="e">
        <f t="shared" si="604"/>
        <v>#VALUE!</v>
      </c>
      <c r="BBK47" s="24" t="e">
        <f t="shared" si="605"/>
        <v>#VALUE!</v>
      </c>
      <c r="BBL47">
        <v>-9.9768190182615002E-5</v>
      </c>
      <c r="BBM47" t="e">
        <f>bvarM7*bvarM8</f>
        <v>#VALUE!</v>
      </c>
      <c r="BBN47" t="e">
        <f>cvarM7*cvarM8</f>
        <v>#VALUE!</v>
      </c>
      <c r="BBO47" t="e">
        <f>mvarM7*mvarM8</f>
        <v>#VALUE!</v>
      </c>
      <c r="BBP47" s="24" t="e">
        <f t="shared" si="606"/>
        <v>#VALUE!</v>
      </c>
      <c r="BBQ47" s="24" t="e">
        <f t="shared" si="607"/>
        <v>#VALUE!</v>
      </c>
      <c r="BBR47" s="24" t="e">
        <f t="shared" si="608"/>
        <v>#VALUE!</v>
      </c>
      <c r="BBS47">
        <v>5.6952476778351002E-4</v>
      </c>
      <c r="BBT47" t="e">
        <f>bvarM7^3</f>
        <v>#VALUE!</v>
      </c>
      <c r="BBU47" t="e">
        <f>cvarM7^3</f>
        <v>#VALUE!</v>
      </c>
      <c r="BBV47" t="e">
        <f>mvarM7^3</f>
        <v>#VALUE!</v>
      </c>
      <c r="BBW47" s="24" t="e">
        <f t="shared" si="609"/>
        <v>#VALUE!</v>
      </c>
      <c r="BBX47" s="24" t="e">
        <f t="shared" si="610"/>
        <v>#VALUE!</v>
      </c>
      <c r="BBY47" s="24" t="e">
        <f t="shared" si="611"/>
        <v>#VALUE!</v>
      </c>
      <c r="BBZ47">
        <v>-8.8116980520457008E-6</v>
      </c>
      <c r="BCA47" t="e">
        <f>bvarHC2^2</f>
        <v>#VALUE!</v>
      </c>
      <c r="BCB47" t="e">
        <f>cvarHC2^2</f>
        <v>#VALUE!</v>
      </c>
      <c r="BCC47" t="e">
        <f>mvarHC2^2</f>
        <v>#VALUE!</v>
      </c>
      <c r="BCD47" s="24" t="e">
        <f t="shared" si="612"/>
        <v>#VALUE!</v>
      </c>
      <c r="BCE47" s="24" t="e">
        <f t="shared" si="613"/>
        <v>#VALUE!</v>
      </c>
      <c r="BCF47" s="24" t="e">
        <f t="shared" si="614"/>
        <v>#VALUE!</v>
      </c>
      <c r="BCG47">
        <v>-7.8376508732005005E-5</v>
      </c>
      <c r="BCH47" t="e">
        <f>bvarM6^2</f>
        <v>#VALUE!</v>
      </c>
      <c r="BCI47" t="e">
        <f>cvarM6^2</f>
        <v>#VALUE!</v>
      </c>
      <c r="BCJ47" t="e">
        <f>mvarM6^2</f>
        <v>#VALUE!</v>
      </c>
      <c r="BCK47" s="24" t="e">
        <f t="shared" si="615"/>
        <v>#VALUE!</v>
      </c>
      <c r="BCL47" s="24" t="e">
        <f t="shared" si="616"/>
        <v>#VALUE!</v>
      </c>
      <c r="BCM47" s="24" t="e">
        <f t="shared" si="617"/>
        <v>#VALUE!</v>
      </c>
      <c r="BCN47"/>
      <c r="BCO47"/>
      <c r="BCP47"/>
      <c r="BCQ47"/>
      <c r="BCR47" s="24">
        <f t="shared" si="618"/>
        <v>0</v>
      </c>
      <c r="BCS47" s="24">
        <f t="shared" si="619"/>
        <v>0</v>
      </c>
      <c r="BCT47" s="24">
        <f t="shared" si="620"/>
        <v>0</v>
      </c>
      <c r="BCU47">
        <v>-6.0876547836517998E-4</v>
      </c>
      <c r="BCV47" t="e">
        <f>bvarM7^2</f>
        <v>#VALUE!</v>
      </c>
      <c r="BCW47" t="e">
        <f>cvarM7^2</f>
        <v>#VALUE!</v>
      </c>
      <c r="BCX47" t="e">
        <f>mvarM7^2</f>
        <v>#VALUE!</v>
      </c>
      <c r="BCY47" s="24" t="e">
        <f t="shared" si="621"/>
        <v>#VALUE!</v>
      </c>
      <c r="BCZ47" s="24" t="e">
        <f t="shared" si="622"/>
        <v>#VALUE!</v>
      </c>
      <c r="BDA47" s="24" t="e">
        <f t="shared" si="623"/>
        <v>#VALUE!</v>
      </c>
      <c r="BDB47">
        <v>-2.7633938214671001E-4</v>
      </c>
      <c r="BDC47" t="e">
        <f>bvarM6^2</f>
        <v>#VALUE!</v>
      </c>
      <c r="BDD47" t="e">
        <f>cvarM6^2</f>
        <v>#VALUE!</v>
      </c>
      <c r="BDE47" t="e">
        <f>mvarM6^2</f>
        <v>#VALUE!</v>
      </c>
      <c r="BDF47" s="24" t="e">
        <f t="shared" si="624"/>
        <v>#VALUE!</v>
      </c>
      <c r="BDG47" s="24" t="e">
        <f t="shared" si="625"/>
        <v>#VALUE!</v>
      </c>
      <c r="BDH47" s="24" t="e">
        <f t="shared" si="626"/>
        <v>#VALUE!</v>
      </c>
      <c r="BDI47"/>
      <c r="BDJ47"/>
      <c r="BDK47"/>
      <c r="BDL47"/>
      <c r="BDM47" s="24">
        <f t="shared" si="627"/>
        <v>0</v>
      </c>
      <c r="BDN47" s="24">
        <f t="shared" si="628"/>
        <v>0</v>
      </c>
      <c r="BDO47" s="24">
        <f t="shared" si="629"/>
        <v>0</v>
      </c>
      <c r="BDP47">
        <v>-1.7366267733715001E-3</v>
      </c>
      <c r="BDQ47" t="e">
        <f>bvarM8^2</f>
        <v>#VALUE!</v>
      </c>
      <c r="BDR47" t="e">
        <f>cvarM8^2</f>
        <v>#VALUE!</v>
      </c>
      <c r="BDS47" t="e">
        <f>mvarM8^2</f>
        <v>#VALUE!</v>
      </c>
      <c r="BDT47" s="24" t="e">
        <f t="shared" si="630"/>
        <v>#VALUE!</v>
      </c>
      <c r="BDU47" s="24" t="e">
        <f t="shared" si="631"/>
        <v>#VALUE!</v>
      </c>
      <c r="BDV47" s="24" t="e">
        <f t="shared" si="632"/>
        <v>#VALUE!</v>
      </c>
      <c r="BDW47">
        <v>-1.6456360042578999E-5</v>
      </c>
      <c r="BDX47" t="e">
        <f>bvarM4^2</f>
        <v>#VALUE!</v>
      </c>
      <c r="BDY47" t="e">
        <f>cvarM4^2</f>
        <v>#VALUE!</v>
      </c>
      <c r="BDZ47" t="e">
        <f>mvarM4^2</f>
        <v>#VALUE!</v>
      </c>
      <c r="BEA47" s="24" t="e">
        <f t="shared" si="633"/>
        <v>#VALUE!</v>
      </c>
      <c r="BEB47" s="24" t="e">
        <f t="shared" si="634"/>
        <v>#VALUE!</v>
      </c>
      <c r="BEC47" s="24" t="e">
        <f t="shared" si="635"/>
        <v>#VALUE!</v>
      </c>
      <c r="BED47"/>
      <c r="BEE47"/>
      <c r="BEF47"/>
      <c r="BEG47"/>
      <c r="BEH47" s="24">
        <f t="shared" si="636"/>
        <v>0</v>
      </c>
      <c r="BEI47" s="24">
        <f t="shared" si="637"/>
        <v>0</v>
      </c>
      <c r="BEJ47" s="24">
        <f t="shared" si="638"/>
        <v>0</v>
      </c>
      <c r="BEK47">
        <v>-4.4672515850181001E-4</v>
      </c>
      <c r="BEL47" t="e">
        <f>bvarM7^2</f>
        <v>#VALUE!</v>
      </c>
      <c r="BEM47" t="e">
        <f>cvarM7^2</f>
        <v>#VALUE!</v>
      </c>
      <c r="BEN47" t="e">
        <f>mvarM7^2</f>
        <v>#VALUE!</v>
      </c>
      <c r="BEO47" s="24" t="e">
        <f t="shared" si="639"/>
        <v>#VALUE!</v>
      </c>
      <c r="BEP47" s="24" t="e">
        <f t="shared" si="640"/>
        <v>#VALUE!</v>
      </c>
      <c r="BEQ47" s="24" t="e">
        <f t="shared" si="641"/>
        <v>#VALUE!</v>
      </c>
      <c r="BER47">
        <v>1.1740408282814E-3</v>
      </c>
      <c r="BES47" t="e">
        <f>bvarM8^2</f>
        <v>#VALUE!</v>
      </c>
      <c r="BET47" t="e">
        <f>cvarM8^2</f>
        <v>#VALUE!</v>
      </c>
      <c r="BEU47" t="e">
        <f>mvarM8^2</f>
        <v>#VALUE!</v>
      </c>
      <c r="BEV47" s="24" t="e">
        <f t="shared" si="642"/>
        <v>#VALUE!</v>
      </c>
      <c r="BEW47" s="24" t="e">
        <f t="shared" si="643"/>
        <v>#VALUE!</v>
      </c>
      <c r="BEX47" s="24" t="e">
        <f t="shared" si="644"/>
        <v>#VALUE!</v>
      </c>
      <c r="BEY47"/>
      <c r="BEZ47"/>
      <c r="BFA47"/>
      <c r="BFB47"/>
      <c r="BFC47" s="24">
        <f t="shared" si="645"/>
        <v>0</v>
      </c>
      <c r="BFD47" s="24">
        <f t="shared" si="646"/>
        <v>0</v>
      </c>
      <c r="BFE47" s="24">
        <f t="shared" si="647"/>
        <v>0</v>
      </c>
      <c r="BFF47">
        <v>1.1283220830049E-4</v>
      </c>
      <c r="BFG47" t="e">
        <f>bvarM7^3</f>
        <v>#VALUE!</v>
      </c>
      <c r="BFH47" t="e">
        <f>cvarM7^3</f>
        <v>#VALUE!</v>
      </c>
      <c r="BFI47" t="e">
        <f>mvarM7^3</f>
        <v>#VALUE!</v>
      </c>
      <c r="BFJ47" s="24" t="e">
        <f t="shared" si="648"/>
        <v>#VALUE!</v>
      </c>
      <c r="BFK47" s="24" t="e">
        <f t="shared" si="649"/>
        <v>#VALUE!</v>
      </c>
      <c r="BFL47" s="24" t="e">
        <f t="shared" si="650"/>
        <v>#VALUE!</v>
      </c>
      <c r="BFQ47" s="24">
        <f t="shared" si="651"/>
        <v>0</v>
      </c>
      <c r="BFR47" s="24">
        <f t="shared" si="652"/>
        <v>0</v>
      </c>
      <c r="BFS47" s="24">
        <f t="shared" si="653"/>
        <v>0</v>
      </c>
      <c r="BFT47">
        <v>1.3526835817960999E-3</v>
      </c>
      <c r="BFU47" t="e">
        <f>bvarM7^2</f>
        <v>#VALUE!</v>
      </c>
      <c r="BFV47" t="e">
        <f>cvarM7^2</f>
        <v>#VALUE!</v>
      </c>
      <c r="BFW47" t="e">
        <f>mvarM7^2</f>
        <v>#VALUE!</v>
      </c>
      <c r="BFX47" s="24" t="e">
        <f t="shared" si="654"/>
        <v>#VALUE!</v>
      </c>
      <c r="BFY47" s="24" t="e">
        <f t="shared" si="655"/>
        <v>#VALUE!</v>
      </c>
      <c r="BFZ47" s="24" t="e">
        <f t="shared" si="656"/>
        <v>#VALUE!</v>
      </c>
      <c r="BGE47" s="24">
        <f t="shared" si="657"/>
        <v>0</v>
      </c>
      <c r="BGF47" s="24">
        <f t="shared" si="658"/>
        <v>0</v>
      </c>
      <c r="BGG47" s="24">
        <f t="shared" si="659"/>
        <v>0</v>
      </c>
      <c r="BGH47">
        <v>3.7480986108485997E-7</v>
      </c>
      <c r="BGI47" t="e">
        <f>bvarM3^3</f>
        <v>#VALUE!</v>
      </c>
      <c r="BGJ47" t="e">
        <f>cvarM3^3</f>
        <v>#VALUE!</v>
      </c>
      <c r="BGK47" t="e">
        <f>mvarM3^3</f>
        <v>#VALUE!</v>
      </c>
      <c r="BGL47" s="24" t="e">
        <f t="shared" si="660"/>
        <v>#VALUE!</v>
      </c>
      <c r="BGM47" s="24" t="e">
        <f t="shared" si="661"/>
        <v>#VALUE!</v>
      </c>
      <c r="BGN47" s="24" t="e">
        <f t="shared" si="662"/>
        <v>#VALUE!</v>
      </c>
      <c r="BGO47">
        <v>5.3689963371170998E-5</v>
      </c>
      <c r="BGP47" t="e">
        <f>bvarM7*bvarM9</f>
        <v>#VALUE!</v>
      </c>
      <c r="BGQ47" t="e">
        <f>cvarM7*cvarM9</f>
        <v>#VALUE!</v>
      </c>
      <c r="BGR47" t="e">
        <f>mvarM7*mvarM9</f>
        <v>#VALUE!</v>
      </c>
      <c r="BGS47" s="24" t="e">
        <f t="shared" si="663"/>
        <v>#VALUE!</v>
      </c>
      <c r="BGT47" s="24" t="e">
        <f t="shared" si="664"/>
        <v>#VALUE!</v>
      </c>
      <c r="BGU47" s="24" t="e">
        <f t="shared" si="665"/>
        <v>#VALUE!</v>
      </c>
      <c r="BGZ47" s="24">
        <f t="shared" si="666"/>
        <v>0</v>
      </c>
      <c r="BHA47" s="24">
        <f t="shared" si="667"/>
        <v>0</v>
      </c>
      <c r="BHB47" s="24">
        <f t="shared" si="668"/>
        <v>0</v>
      </c>
      <c r="BHC47">
        <v>23358249.030049</v>
      </c>
      <c r="BHD47" t="e">
        <f>bvarM1^3</f>
        <v>#VALUE!</v>
      </c>
      <c r="BHE47" t="e">
        <f>cvarM1^3</f>
        <v>#VALUE!</v>
      </c>
      <c r="BHF47" t="e">
        <f>mvarM1^3</f>
        <v>#VALUE!</v>
      </c>
      <c r="BHG47" s="24" t="e">
        <f t="shared" si="669"/>
        <v>#VALUE!</v>
      </c>
      <c r="BHH47" s="24" t="e">
        <f t="shared" si="670"/>
        <v>#VALUE!</v>
      </c>
      <c r="BHI47" s="24" t="e">
        <f t="shared" si="671"/>
        <v>#VALUE!</v>
      </c>
      <c r="BHJ47">
        <v>1.3289497611210001E-3</v>
      </c>
      <c r="BHK47" t="e">
        <f>bvarM7^2</f>
        <v>#VALUE!</v>
      </c>
      <c r="BHL47" t="e">
        <f>cvarM7^2</f>
        <v>#VALUE!</v>
      </c>
      <c r="BHM47" t="e">
        <f>mvarM7^2</f>
        <v>#VALUE!</v>
      </c>
      <c r="BHN47" s="24" t="e">
        <f t="shared" si="672"/>
        <v>#VALUE!</v>
      </c>
      <c r="BHO47" s="24" t="e">
        <f t="shared" si="673"/>
        <v>#VALUE!</v>
      </c>
      <c r="BHP47" s="24" t="e">
        <f t="shared" si="674"/>
        <v>#VALUE!</v>
      </c>
      <c r="BHU47" s="24">
        <f t="shared" si="675"/>
        <v>0</v>
      </c>
      <c r="BHV47" s="24">
        <f t="shared" si="676"/>
        <v>0</v>
      </c>
      <c r="BHW47" s="24">
        <f t="shared" si="677"/>
        <v>0</v>
      </c>
      <c r="BHX47">
        <v>-3.9486947207513997E-5</v>
      </c>
      <c r="BHY47" t="e">
        <f>bvarM2^3</f>
        <v>#VALUE!</v>
      </c>
      <c r="BHZ47" t="e">
        <f>cvarM2^3</f>
        <v>#VALUE!</v>
      </c>
      <c r="BIA47" t="e">
        <f>mvarM2^3</f>
        <v>#VALUE!</v>
      </c>
      <c r="BIB47" s="24" t="e">
        <f t="shared" si="678"/>
        <v>#VALUE!</v>
      </c>
      <c r="BIC47" s="24" t="e">
        <f t="shared" si="679"/>
        <v>#VALUE!</v>
      </c>
      <c r="BID47" s="24" t="e">
        <f t="shared" si="680"/>
        <v>#VALUE!</v>
      </c>
      <c r="BIE47">
        <v>-9.4653188960351994E-5</v>
      </c>
      <c r="BIF47" t="e">
        <f>bvarM6*bvarM7</f>
        <v>#VALUE!</v>
      </c>
      <c r="BIG47" t="e">
        <f>cvarM6*cvarM7</f>
        <v>#VALUE!</v>
      </c>
      <c r="BIH47" t="e">
        <f>mvarM6*mvarM7</f>
        <v>#VALUE!</v>
      </c>
      <c r="BII47" s="24" t="e">
        <f t="shared" si="681"/>
        <v>#VALUE!</v>
      </c>
      <c r="BIJ47" s="24" t="e">
        <f t="shared" si="682"/>
        <v>#VALUE!</v>
      </c>
      <c r="BIK47" s="24" t="e">
        <f t="shared" si="683"/>
        <v>#VALUE!</v>
      </c>
      <c r="BIP47" s="24">
        <f t="shared" si="684"/>
        <v>0</v>
      </c>
      <c r="BIQ47" s="24">
        <f t="shared" si="685"/>
        <v>0</v>
      </c>
      <c r="BIR47" s="24">
        <f t="shared" si="686"/>
        <v>0</v>
      </c>
      <c r="BIS47"/>
      <c r="BIT47"/>
      <c r="BIU47"/>
      <c r="BIV47"/>
      <c r="BIW47" s="24">
        <f t="shared" si="687"/>
        <v>0</v>
      </c>
      <c r="BIX47" s="24">
        <f t="shared" si="688"/>
        <v>0</v>
      </c>
      <c r="BIY47" s="24">
        <f t="shared" si="689"/>
        <v>0</v>
      </c>
      <c r="BIZ47">
        <v>-1.1673180759711E-10</v>
      </c>
      <c r="BJA47" t="e">
        <f>bvarHC1^3</f>
        <v>#VALUE!</v>
      </c>
      <c r="BJB47" t="e">
        <f>cvarHC1^3</f>
        <v>#VALUE!</v>
      </c>
      <c r="BJC47" t="e">
        <f>mvarHC1^3</f>
        <v>#VALUE!</v>
      </c>
      <c r="BJD47" s="24" t="e">
        <f t="shared" si="690"/>
        <v>#VALUE!</v>
      </c>
      <c r="BJE47" s="24" t="e">
        <f t="shared" si="691"/>
        <v>#VALUE!</v>
      </c>
      <c r="BJF47" s="24" t="e">
        <f t="shared" si="692"/>
        <v>#VALUE!</v>
      </c>
      <c r="BJK47" s="24">
        <f t="shared" si="693"/>
        <v>0</v>
      </c>
      <c r="BJL47" s="24">
        <f t="shared" si="694"/>
        <v>0</v>
      </c>
      <c r="BJM47" s="24">
        <f t="shared" si="695"/>
        <v>0</v>
      </c>
      <c r="BJR47" s="24">
        <f t="shared" si="696"/>
        <v>0</v>
      </c>
      <c r="BJS47" s="24">
        <f t="shared" si="697"/>
        <v>0</v>
      </c>
      <c r="BJT47" s="24">
        <f t="shared" si="698"/>
        <v>0</v>
      </c>
      <c r="BJU47">
        <v>7.1726070864891995E-5</v>
      </c>
      <c r="BJV47" t="e">
        <f>bvarM7*bvarM9</f>
        <v>#VALUE!</v>
      </c>
      <c r="BJW47" t="e">
        <f>cvarM7*cvarM9</f>
        <v>#VALUE!</v>
      </c>
      <c r="BJX47" t="e">
        <f>mvarM7*mvarM9</f>
        <v>#VALUE!</v>
      </c>
      <c r="BJY47" s="24" t="e">
        <f t="shared" si="699"/>
        <v>#VALUE!</v>
      </c>
      <c r="BJZ47" s="24" t="e">
        <f t="shared" si="700"/>
        <v>#VALUE!</v>
      </c>
      <c r="BKA47" s="24" t="e">
        <f t="shared" si="701"/>
        <v>#VALUE!</v>
      </c>
      <c r="BKF47" s="24">
        <f t="shared" si="702"/>
        <v>0</v>
      </c>
      <c r="BKG47" s="24">
        <f t="shared" si="703"/>
        <v>0</v>
      </c>
      <c r="BKH47" s="24">
        <f t="shared" si="704"/>
        <v>0</v>
      </c>
      <c r="BKI47">
        <v>-2.8924857468136001E-6</v>
      </c>
      <c r="BKJ47" t="e">
        <f>bvarM4^3</f>
        <v>#VALUE!</v>
      </c>
      <c r="BKK47" t="e">
        <f>cvarM4^3</f>
        <v>#VALUE!</v>
      </c>
      <c r="BKL47" t="e">
        <f>mvarM4^3</f>
        <v>#VALUE!</v>
      </c>
      <c r="BKM47" s="24" t="e">
        <f t="shared" si="705"/>
        <v>#VALUE!</v>
      </c>
      <c r="BKN47" s="24" t="e">
        <f t="shared" si="706"/>
        <v>#VALUE!</v>
      </c>
      <c r="BKO47" s="24" t="e">
        <f t="shared" si="707"/>
        <v>#VALUE!</v>
      </c>
      <c r="BKP47">
        <v>-8.8247801140256996E-5</v>
      </c>
      <c r="BKQ47" t="e">
        <f>bvarHC2^3</f>
        <v>#VALUE!</v>
      </c>
      <c r="BKR47" t="e">
        <f>cvarHC2^3</f>
        <v>#VALUE!</v>
      </c>
      <c r="BKS47" t="e">
        <f>mvarHC2^3</f>
        <v>#VALUE!</v>
      </c>
      <c r="BKT47" s="24" t="e">
        <f t="shared" si="708"/>
        <v>#VALUE!</v>
      </c>
      <c r="BKU47" s="24" t="e">
        <f t="shared" si="709"/>
        <v>#VALUE!</v>
      </c>
      <c r="BKV47" s="24" t="e">
        <f t="shared" si="710"/>
        <v>#VALUE!</v>
      </c>
      <c r="BLA47" s="24">
        <f t="shared" si="711"/>
        <v>0</v>
      </c>
      <c r="BLB47" s="24">
        <f t="shared" si="712"/>
        <v>0</v>
      </c>
      <c r="BLC47" s="24">
        <f t="shared" si="713"/>
        <v>0</v>
      </c>
      <c r="BLH47" s="24">
        <f t="shared" si="714"/>
        <v>0</v>
      </c>
      <c r="BLI47" s="24">
        <f t="shared" si="715"/>
        <v>0</v>
      </c>
      <c r="BLJ47" s="24">
        <f t="shared" si="716"/>
        <v>0</v>
      </c>
      <c r="BLK47">
        <v>1.0048913622803001E-3</v>
      </c>
      <c r="BLL47" t="e">
        <f>bvarM2^2</f>
        <v>#VALUE!</v>
      </c>
      <c r="BLM47" t="e">
        <f>cvarM2^2</f>
        <v>#VALUE!</v>
      </c>
      <c r="BLN47" t="e">
        <f>mvarM2^2</f>
        <v>#VALUE!</v>
      </c>
      <c r="BLO47" s="24" t="e">
        <f t="shared" si="717"/>
        <v>#VALUE!</v>
      </c>
      <c r="BLP47" s="24" t="e">
        <f t="shared" si="718"/>
        <v>#VALUE!</v>
      </c>
      <c r="BLQ47" s="24" t="e">
        <f t="shared" si="719"/>
        <v>#VALUE!</v>
      </c>
      <c r="BLR47">
        <v>-5.0211685138496999E-11</v>
      </c>
      <c r="BLS47" t="e">
        <f>bvarM4^3</f>
        <v>#VALUE!</v>
      </c>
      <c r="BLT47" t="e">
        <f>cvarM4^3</f>
        <v>#VALUE!</v>
      </c>
      <c r="BLU47" t="e">
        <f>mvarM4^3</f>
        <v>#VALUE!</v>
      </c>
      <c r="BLV47" s="24" t="e">
        <f t="shared" si="720"/>
        <v>#VALUE!</v>
      </c>
      <c r="BLW47" s="24" t="e">
        <f t="shared" si="721"/>
        <v>#VALUE!</v>
      </c>
      <c r="BLX47" s="24" t="e">
        <f t="shared" si="722"/>
        <v>#VALUE!</v>
      </c>
      <c r="BLY47"/>
      <c r="BLZ47"/>
      <c r="BMA47"/>
      <c r="BMB47"/>
      <c r="BMC47" s="24">
        <f t="shared" si="723"/>
        <v>0</v>
      </c>
      <c r="BMD47" s="24">
        <f t="shared" si="724"/>
        <v>0</v>
      </c>
      <c r="BME47" s="24">
        <f t="shared" si="725"/>
        <v>0</v>
      </c>
      <c r="BMF47">
        <v>-2.9026786224556999E-3</v>
      </c>
      <c r="BMG47" t="e">
        <f>bvarM9^2</f>
        <v>#VALUE!</v>
      </c>
      <c r="BMH47" t="e">
        <f>cvarM9^2</f>
        <v>#VALUE!</v>
      </c>
      <c r="BMI47" t="e">
        <f>mvarM9^2</f>
        <v>#VALUE!</v>
      </c>
      <c r="BMJ47" s="24" t="e">
        <f t="shared" si="726"/>
        <v>#VALUE!</v>
      </c>
      <c r="BMK47" s="24" t="e">
        <f t="shared" si="727"/>
        <v>#VALUE!</v>
      </c>
      <c r="BML47" s="24" t="e">
        <f t="shared" si="728"/>
        <v>#VALUE!</v>
      </c>
      <c r="BMQ47" s="24">
        <f t="shared" si="729"/>
        <v>0</v>
      </c>
      <c r="BMR47" s="24">
        <f t="shared" si="730"/>
        <v>0</v>
      </c>
      <c r="BMS47" s="24">
        <f t="shared" si="731"/>
        <v>0</v>
      </c>
      <c r="BMX47" s="24">
        <f t="shared" si="732"/>
        <v>0</v>
      </c>
      <c r="BMY47" s="24">
        <f t="shared" si="733"/>
        <v>0</v>
      </c>
      <c r="BMZ47" s="24">
        <f t="shared" si="734"/>
        <v>0</v>
      </c>
      <c r="BNA47">
        <v>9.4133699578317999E-8</v>
      </c>
      <c r="BNB47" t="e">
        <f>bvarHC1^2</f>
        <v>#VALUE!</v>
      </c>
      <c r="BNC47" t="e">
        <f>cvarHC1^2</f>
        <v>#VALUE!</v>
      </c>
      <c r="BND47" t="e">
        <f>mvarHC1^2</f>
        <v>#VALUE!</v>
      </c>
      <c r="BNE47" s="24" t="e">
        <f t="shared" si="735"/>
        <v>#VALUE!</v>
      </c>
      <c r="BNF47" s="24" t="e">
        <f t="shared" si="736"/>
        <v>#VALUE!</v>
      </c>
      <c r="BNG47" s="24" t="e">
        <f t="shared" si="737"/>
        <v>#VALUE!</v>
      </c>
      <c r="BNH47">
        <v>7.9851493828697006E-8</v>
      </c>
      <c r="BNI47" t="e">
        <f>bvarM7^3</f>
        <v>#VALUE!</v>
      </c>
      <c r="BNJ47" t="e">
        <f>cvarM7^3</f>
        <v>#VALUE!</v>
      </c>
      <c r="BNK47" t="e">
        <f>mvarM7^3</f>
        <v>#VALUE!</v>
      </c>
      <c r="BNL47" s="24" t="e">
        <f t="shared" si="738"/>
        <v>#VALUE!</v>
      </c>
      <c r="BNM47" s="24" t="e">
        <f t="shared" si="739"/>
        <v>#VALUE!</v>
      </c>
      <c r="BNN47" s="24" t="e">
        <f t="shared" si="740"/>
        <v>#VALUE!</v>
      </c>
      <c r="BNS47" s="24">
        <f t="shared" si="741"/>
        <v>0</v>
      </c>
      <c r="BNT47" s="24">
        <f t="shared" si="742"/>
        <v>0</v>
      </c>
      <c r="BNU47" s="24">
        <f t="shared" si="743"/>
        <v>0</v>
      </c>
      <c r="BNV47">
        <v>-4.6357856906554E-3</v>
      </c>
      <c r="BNW47" t="e">
        <f>bvarM9^2</f>
        <v>#VALUE!</v>
      </c>
      <c r="BNX47" t="e">
        <f>cvarM9^2</f>
        <v>#VALUE!</v>
      </c>
      <c r="BNY47" t="e">
        <f>mvarM9^2</f>
        <v>#VALUE!</v>
      </c>
      <c r="BNZ47" s="24" t="e">
        <f t="shared" si="744"/>
        <v>#VALUE!</v>
      </c>
      <c r="BOA47" s="24" t="e">
        <f t="shared" si="745"/>
        <v>#VALUE!</v>
      </c>
      <c r="BOB47" s="24" t="e">
        <f t="shared" si="746"/>
        <v>#VALUE!</v>
      </c>
      <c r="BOG47" s="24">
        <f t="shared" si="747"/>
        <v>0</v>
      </c>
      <c r="BOH47" s="24">
        <f t="shared" si="748"/>
        <v>0</v>
      </c>
      <c r="BOI47" s="24">
        <f t="shared" si="749"/>
        <v>0</v>
      </c>
      <c r="BON47" s="24">
        <f t="shared" si="750"/>
        <v>0</v>
      </c>
      <c r="BOO47" s="24">
        <f t="shared" si="751"/>
        <v>0</v>
      </c>
      <c r="BOP47" s="24">
        <f t="shared" si="752"/>
        <v>0</v>
      </c>
      <c r="BOQ47">
        <v>2.8142692376631E-3</v>
      </c>
      <c r="BOR47" t="e">
        <f>bvarM2^2</f>
        <v>#VALUE!</v>
      </c>
      <c r="BOS47" t="e">
        <f>cvarM2^2</f>
        <v>#VALUE!</v>
      </c>
      <c r="BOT47" t="e">
        <f>mvarM2^2</f>
        <v>#VALUE!</v>
      </c>
      <c r="BOU47" s="24" t="e">
        <f t="shared" si="753"/>
        <v>#VALUE!</v>
      </c>
      <c r="BOV47" s="24" t="e">
        <f t="shared" si="754"/>
        <v>#VALUE!</v>
      </c>
      <c r="BOW47" s="24" t="e">
        <f t="shared" si="755"/>
        <v>#VALUE!</v>
      </c>
      <c r="BPB47" s="24">
        <f t="shared" si="756"/>
        <v>0</v>
      </c>
      <c r="BPC47" s="24">
        <f t="shared" si="757"/>
        <v>0</v>
      </c>
      <c r="BPD47" s="24">
        <f t="shared" si="758"/>
        <v>0</v>
      </c>
      <c r="BPI47" s="24">
        <f t="shared" si="759"/>
        <v>0</v>
      </c>
      <c r="BPJ47" s="24">
        <f t="shared" si="760"/>
        <v>0</v>
      </c>
      <c r="BPK47" s="24">
        <f t="shared" si="761"/>
        <v>0</v>
      </c>
      <c r="BPP47" s="24">
        <f t="shared" si="762"/>
        <v>0</v>
      </c>
      <c r="BPQ47" s="24">
        <f t="shared" si="763"/>
        <v>0</v>
      </c>
      <c r="BPR47" s="24">
        <f t="shared" si="764"/>
        <v>0</v>
      </c>
      <c r="BPW47" s="24">
        <f t="shared" si="765"/>
        <v>0</v>
      </c>
      <c r="BPX47" s="24">
        <f t="shared" si="766"/>
        <v>0</v>
      </c>
      <c r="BPY47" s="24">
        <f t="shared" si="767"/>
        <v>0</v>
      </c>
      <c r="BQD47" s="24">
        <f t="shared" si="768"/>
        <v>0</v>
      </c>
      <c r="BQE47" s="24">
        <f t="shared" si="769"/>
        <v>0</v>
      </c>
      <c r="BQF47" s="24">
        <f t="shared" si="770"/>
        <v>0</v>
      </c>
      <c r="BQK47" s="24">
        <f t="shared" si="771"/>
        <v>0</v>
      </c>
      <c r="BQL47" s="24">
        <f t="shared" si="772"/>
        <v>0</v>
      </c>
      <c r="BQM47" s="24">
        <f t="shared" si="773"/>
        <v>0</v>
      </c>
      <c r="BQR47" s="24">
        <f t="shared" si="774"/>
        <v>0</v>
      </c>
      <c r="BQS47" s="24">
        <f t="shared" si="775"/>
        <v>0</v>
      </c>
      <c r="BQT47" s="24">
        <f t="shared" si="776"/>
        <v>0</v>
      </c>
      <c r="BQY47" s="24">
        <f t="shared" si="777"/>
        <v>0</v>
      </c>
      <c r="BQZ47" s="24">
        <f t="shared" si="778"/>
        <v>0</v>
      </c>
      <c r="BRA47" s="24">
        <f t="shared" si="779"/>
        <v>0</v>
      </c>
      <c r="BRF47" s="24">
        <f t="shared" si="780"/>
        <v>0</v>
      </c>
      <c r="BRG47" s="24">
        <f t="shared" si="781"/>
        <v>0</v>
      </c>
      <c r="BRH47" s="24">
        <f t="shared" si="782"/>
        <v>0</v>
      </c>
      <c r="BRM47" s="24">
        <f t="shared" si="783"/>
        <v>0</v>
      </c>
      <c r="BRN47" s="24">
        <f t="shared" si="784"/>
        <v>0</v>
      </c>
      <c r="BRO47" s="24">
        <f t="shared" si="785"/>
        <v>0</v>
      </c>
      <c r="BRT47" s="24">
        <f t="shared" si="786"/>
        <v>0</v>
      </c>
      <c r="BRU47" s="24">
        <f t="shared" si="787"/>
        <v>0</v>
      </c>
      <c r="BRV47" s="24">
        <f t="shared" si="788"/>
        <v>0</v>
      </c>
      <c r="BSA47" s="24">
        <f t="shared" si="789"/>
        <v>0</v>
      </c>
      <c r="BSB47" s="24">
        <f t="shared" si="790"/>
        <v>0</v>
      </c>
      <c r="BSC47" s="24">
        <f t="shared" si="791"/>
        <v>0</v>
      </c>
      <c r="BSH47" s="24">
        <f t="shared" si="792"/>
        <v>0</v>
      </c>
      <c r="BSI47" s="24">
        <f t="shared" si="793"/>
        <v>0</v>
      </c>
      <c r="BSJ47" s="24">
        <f t="shared" si="794"/>
        <v>0</v>
      </c>
      <c r="BSO47" s="24">
        <f t="shared" si="795"/>
        <v>0</v>
      </c>
      <c r="BSP47" s="24">
        <f t="shared" si="796"/>
        <v>0</v>
      </c>
      <c r="BSQ47" s="24">
        <f t="shared" si="797"/>
        <v>0</v>
      </c>
      <c r="BSV47" s="24">
        <f t="shared" si="798"/>
        <v>0</v>
      </c>
      <c r="BSW47" s="24">
        <f t="shared" si="799"/>
        <v>0</v>
      </c>
      <c r="BSX47" s="24">
        <f t="shared" si="800"/>
        <v>0</v>
      </c>
      <c r="BTC47" s="24">
        <f t="shared" si="801"/>
        <v>0</v>
      </c>
      <c r="BTD47" s="24">
        <f t="shared" si="802"/>
        <v>0</v>
      </c>
      <c r="BTE47" s="24">
        <f t="shared" si="803"/>
        <v>0</v>
      </c>
      <c r="BTJ47" s="24">
        <f t="shared" si="804"/>
        <v>0</v>
      </c>
      <c r="BTK47" s="24">
        <f t="shared" si="805"/>
        <v>0</v>
      </c>
      <c r="BTL47" s="24">
        <f t="shared" si="806"/>
        <v>0</v>
      </c>
      <c r="BTQ47" s="24">
        <f t="shared" si="807"/>
        <v>0</v>
      </c>
      <c r="BTR47" s="24">
        <f t="shared" si="808"/>
        <v>0</v>
      </c>
      <c r="BTS47" s="24">
        <f t="shared" si="809"/>
        <v>0</v>
      </c>
      <c r="BTX47" s="24">
        <f t="shared" si="810"/>
        <v>0</v>
      </c>
      <c r="BTY47" s="24">
        <f t="shared" si="811"/>
        <v>0</v>
      </c>
      <c r="BTZ47" s="24">
        <f t="shared" si="812"/>
        <v>0</v>
      </c>
      <c r="BUE47" s="24">
        <f t="shared" si="813"/>
        <v>0</v>
      </c>
      <c r="BUF47" s="24">
        <f t="shared" si="814"/>
        <v>0</v>
      </c>
      <c r="BUG47" s="24">
        <f t="shared" si="815"/>
        <v>0</v>
      </c>
      <c r="BUL47" s="24">
        <f t="shared" si="816"/>
        <v>0</v>
      </c>
      <c r="BUM47" s="24">
        <f t="shared" si="817"/>
        <v>0</v>
      </c>
      <c r="BUN47" s="24">
        <f t="shared" si="818"/>
        <v>0</v>
      </c>
      <c r="BUS47" s="24">
        <f t="shared" si="819"/>
        <v>0</v>
      </c>
      <c r="BUT47" s="24">
        <f t="shared" si="820"/>
        <v>0</v>
      </c>
      <c r="BUU47" s="24">
        <f t="shared" si="821"/>
        <v>0</v>
      </c>
      <c r="BUZ47" s="24">
        <f t="shared" si="822"/>
        <v>0</v>
      </c>
      <c r="BVA47" s="24">
        <f t="shared" si="823"/>
        <v>0</v>
      </c>
      <c r="BVB47" s="24">
        <f t="shared" si="824"/>
        <v>0</v>
      </c>
      <c r="BVG47" s="24">
        <f t="shared" si="825"/>
        <v>0</v>
      </c>
      <c r="BVH47" s="24">
        <f t="shared" si="826"/>
        <v>0</v>
      </c>
      <c r="BVI47" s="24">
        <f t="shared" si="827"/>
        <v>0</v>
      </c>
      <c r="BVN47" s="24">
        <f t="shared" si="828"/>
        <v>0</v>
      </c>
      <c r="BVO47" s="24">
        <f t="shared" si="829"/>
        <v>0</v>
      </c>
      <c r="BVP47" s="24">
        <f t="shared" si="830"/>
        <v>0</v>
      </c>
      <c r="BVU47" s="24">
        <f t="shared" si="831"/>
        <v>0</v>
      </c>
      <c r="BVV47" s="24">
        <f t="shared" si="832"/>
        <v>0</v>
      </c>
      <c r="BVW47" s="24">
        <f t="shared" si="833"/>
        <v>0</v>
      </c>
      <c r="BVX47">
        <v>-1.7033268611061E-10</v>
      </c>
      <c r="BVY47" t="e">
        <f>bvarHC1^3</f>
        <v>#VALUE!</v>
      </c>
      <c r="BVZ47" t="e">
        <f>cvarHC1^3</f>
        <v>#VALUE!</v>
      </c>
      <c r="BWA47" t="e">
        <f>mvarHC1^3</f>
        <v>#VALUE!</v>
      </c>
      <c r="BWB47" s="24" t="e">
        <f t="shared" si="834"/>
        <v>#VALUE!</v>
      </c>
      <c r="BWC47" s="24" t="e">
        <f t="shared" si="835"/>
        <v>#VALUE!</v>
      </c>
      <c r="BWD47" s="24" t="e">
        <f t="shared" si="836"/>
        <v>#VALUE!</v>
      </c>
      <c r="BWI47" s="24">
        <f t="shared" si="837"/>
        <v>0</v>
      </c>
      <c r="BWJ47" s="24">
        <f t="shared" si="838"/>
        <v>0</v>
      </c>
      <c r="BWK47" s="24">
        <f t="shared" si="839"/>
        <v>0</v>
      </c>
      <c r="BWP47" s="24">
        <f t="shared" si="840"/>
        <v>0</v>
      </c>
      <c r="BWQ47" s="24">
        <f t="shared" si="841"/>
        <v>0</v>
      </c>
      <c r="BWR47" s="24">
        <f t="shared" si="842"/>
        <v>0</v>
      </c>
      <c r="BWW47" s="24">
        <f t="shared" si="843"/>
        <v>0</v>
      </c>
      <c r="BWX47" s="24">
        <f t="shared" si="844"/>
        <v>0</v>
      </c>
      <c r="BWY47" s="24">
        <f t="shared" si="845"/>
        <v>0</v>
      </c>
      <c r="BXD47" s="24">
        <f t="shared" si="846"/>
        <v>0</v>
      </c>
      <c r="BXE47" s="24">
        <f t="shared" si="847"/>
        <v>0</v>
      </c>
      <c r="BXF47" s="24">
        <f t="shared" si="848"/>
        <v>0</v>
      </c>
      <c r="BXK47" s="24">
        <f t="shared" si="849"/>
        <v>0</v>
      </c>
      <c r="BXL47" s="24">
        <f t="shared" si="850"/>
        <v>0</v>
      </c>
      <c r="BXM47" s="24">
        <f t="shared" si="851"/>
        <v>0</v>
      </c>
      <c r="BXR47" s="24">
        <f t="shared" si="852"/>
        <v>0</v>
      </c>
      <c r="BXS47" s="24">
        <f t="shared" si="853"/>
        <v>0</v>
      </c>
      <c r="BXT47" s="24">
        <f t="shared" si="854"/>
        <v>0</v>
      </c>
      <c r="BXY47" s="24">
        <f t="shared" si="855"/>
        <v>0</v>
      </c>
      <c r="BXZ47" s="24">
        <f t="shared" si="856"/>
        <v>0</v>
      </c>
      <c r="BYA47" s="24">
        <f t="shared" si="857"/>
        <v>0</v>
      </c>
      <c r="BYF47" s="24">
        <f t="shared" si="858"/>
        <v>0</v>
      </c>
      <c r="BYG47" s="24">
        <f t="shared" si="859"/>
        <v>0</v>
      </c>
      <c r="BYH47" s="24">
        <f t="shared" si="860"/>
        <v>0</v>
      </c>
      <c r="BYM47" s="24">
        <f t="shared" si="861"/>
        <v>0</v>
      </c>
      <c r="BYN47" s="24">
        <f t="shared" si="862"/>
        <v>0</v>
      </c>
      <c r="BYO47" s="24">
        <f t="shared" si="863"/>
        <v>0</v>
      </c>
      <c r="BYT47" s="24">
        <f t="shared" si="864"/>
        <v>0</v>
      </c>
      <c r="BYU47" s="24">
        <f t="shared" si="865"/>
        <v>0</v>
      </c>
      <c r="BYV47" s="24">
        <f t="shared" si="866"/>
        <v>0</v>
      </c>
    </row>
    <row r="48" spans="6:2024" x14ac:dyDescent="0.3">
      <c r="F48" s="82">
        <f t="shared" si="0"/>
        <v>0</v>
      </c>
      <c r="G48" s="82">
        <f t="shared" si="1"/>
        <v>0</v>
      </c>
      <c r="H48" s="82">
        <f t="shared" si="2"/>
        <v>0</v>
      </c>
      <c r="I48">
        <v>-1.2655392908576999E-4</v>
      </c>
      <c r="J48" t="e">
        <f>bvarM5^2</f>
        <v>#VALUE!</v>
      </c>
      <c r="K48" t="e">
        <f>cvarM5^2</f>
        <v>#VALUE!</v>
      </c>
      <c r="L48" t="e">
        <f>mvarM5^2</f>
        <v>#VALUE!</v>
      </c>
      <c r="M48" s="15" t="e">
        <f t="shared" si="3"/>
        <v>#VALUE!</v>
      </c>
      <c r="N48" s="15" t="e">
        <f t="shared" si="4"/>
        <v>#VALUE!</v>
      </c>
      <c r="O48" s="15" t="e">
        <f t="shared" si="5"/>
        <v>#VALUE!</v>
      </c>
      <c r="P48">
        <v>-4.0543236016373001E-4</v>
      </c>
      <c r="Q48" t="e">
        <f>bvarM8^2</f>
        <v>#VALUE!</v>
      </c>
      <c r="R48" t="e">
        <f>cvarM8^2</f>
        <v>#VALUE!</v>
      </c>
      <c r="S48" t="e">
        <f>mvarM8^2</f>
        <v>#VALUE!</v>
      </c>
      <c r="T48" s="15" t="e">
        <f t="shared" si="6"/>
        <v>#VALUE!</v>
      </c>
      <c r="U48" s="15" t="e">
        <f t="shared" si="7"/>
        <v>#VALUE!</v>
      </c>
      <c r="V48" s="15" t="e">
        <f t="shared" si="8"/>
        <v>#VALUE!</v>
      </c>
      <c r="W48" s="15"/>
      <c r="X48"/>
      <c r="Y48"/>
      <c r="Z48"/>
      <c r="AA48">
        <f t="shared" si="9"/>
        <v>0</v>
      </c>
      <c r="AB48" s="74">
        <f t="shared" si="10"/>
        <v>0</v>
      </c>
      <c r="AC48" s="53">
        <f t="shared" si="11"/>
        <v>0</v>
      </c>
      <c r="AD48">
        <v>-1.9067766308502E-6</v>
      </c>
      <c r="AE48" t="e">
        <f>bvarM4*bvarM8</f>
        <v>#VALUE!</v>
      </c>
      <c r="AF48" t="e">
        <f>cvarM4*cvarM8</f>
        <v>#VALUE!</v>
      </c>
      <c r="AG48" t="e">
        <f>mvarM4*mvarM8</f>
        <v>#VALUE!</v>
      </c>
      <c r="AH48" t="e">
        <f t="shared" si="12"/>
        <v>#VALUE!</v>
      </c>
      <c r="AI48" s="15" t="e">
        <f t="shared" si="13"/>
        <v>#VALUE!</v>
      </c>
      <c r="AJ48" s="53" t="e">
        <f t="shared" si="14"/>
        <v>#VALUE!</v>
      </c>
      <c r="AK48">
        <v>-2.0280235645088998E-5</v>
      </c>
      <c r="AL48" t="e">
        <f>bvarM3*bvarM7</f>
        <v>#VALUE!</v>
      </c>
      <c r="AM48" t="e">
        <f>cvarM3*cvarM7</f>
        <v>#VALUE!</v>
      </c>
      <c r="AN48" t="e">
        <f>mvarM3*mvarM7</f>
        <v>#VALUE!</v>
      </c>
      <c r="AO48" s="15" t="e">
        <f t="shared" si="15"/>
        <v>#VALUE!</v>
      </c>
      <c r="AP48" s="15" t="e">
        <f t="shared" si="16"/>
        <v>#VALUE!</v>
      </c>
      <c r="AQ48" s="53" t="e">
        <f t="shared" si="17"/>
        <v>#VALUE!</v>
      </c>
      <c r="AR48">
        <v>6.9989831821868E-6</v>
      </c>
      <c r="AS48" t="e">
        <f>bvarM6*bvarM8</f>
        <v>#VALUE!</v>
      </c>
      <c r="AT48" t="e">
        <f>cvarM6*cvarM8</f>
        <v>#VALUE!</v>
      </c>
      <c r="AU48" t="e">
        <f>mvarM6*mvarM8</f>
        <v>#VALUE!</v>
      </c>
      <c r="AV48" s="15" t="e">
        <f t="shared" si="18"/>
        <v>#VALUE!</v>
      </c>
      <c r="AW48" s="15" t="e">
        <f t="shared" si="19"/>
        <v>#VALUE!</v>
      </c>
      <c r="AX48" s="53" t="e">
        <f t="shared" si="20"/>
        <v>#VALUE!</v>
      </c>
      <c r="AY48">
        <v>6.0958476649385003E-7</v>
      </c>
      <c r="AZ48" t="e">
        <f>bvarM5^2</f>
        <v>#VALUE!</v>
      </c>
      <c r="BA48" t="e">
        <f>cvarM5^2</f>
        <v>#VALUE!</v>
      </c>
      <c r="BB48" t="e">
        <f>mvarM5^2</f>
        <v>#VALUE!</v>
      </c>
      <c r="BC48" s="15" t="e">
        <f t="shared" si="21"/>
        <v>#VALUE!</v>
      </c>
      <c r="BD48" s="15" t="e">
        <f t="shared" si="22"/>
        <v>#VALUE!</v>
      </c>
      <c r="BE48" s="53" t="e">
        <f t="shared" si="23"/>
        <v>#VALUE!</v>
      </c>
      <c r="BF48">
        <v>-6.6593593366128995E-5</v>
      </c>
      <c r="BG48" t="e">
        <f>bvarM6*bvarM7</f>
        <v>#VALUE!</v>
      </c>
      <c r="BH48" t="e">
        <f>cvarM6*cvarM7</f>
        <v>#VALUE!</v>
      </c>
      <c r="BI48" t="e">
        <f>mvarM6*mvarM7</f>
        <v>#VALUE!</v>
      </c>
      <c r="BJ48" s="15" t="e">
        <f t="shared" si="24"/>
        <v>#VALUE!</v>
      </c>
      <c r="BK48" s="15" t="e">
        <f t="shared" si="25"/>
        <v>#VALUE!</v>
      </c>
      <c r="BL48" s="53" t="e">
        <f t="shared" si="26"/>
        <v>#VALUE!</v>
      </c>
      <c r="BM48">
        <v>1.6912484126468E-9</v>
      </c>
      <c r="BN48" t="e">
        <f>bvarHC1^2</f>
        <v>#VALUE!</v>
      </c>
      <c r="BO48" t="e">
        <f>cvarHC1^2</f>
        <v>#VALUE!</v>
      </c>
      <c r="BP48" t="e">
        <f>mvarHC1^2</f>
        <v>#VALUE!</v>
      </c>
      <c r="BQ48" s="15" t="e">
        <f t="shared" si="27"/>
        <v>#VALUE!</v>
      </c>
      <c r="BR48" s="15" t="e">
        <f t="shared" si="28"/>
        <v>#VALUE!</v>
      </c>
      <c r="BS48" s="53" t="e">
        <f t="shared" si="29"/>
        <v>#VALUE!</v>
      </c>
      <c r="BT48">
        <v>7.9383105228123993E-5</v>
      </c>
      <c r="BU48" t="e">
        <f>bvarM6*bvarM7</f>
        <v>#VALUE!</v>
      </c>
      <c r="BV48" t="e">
        <f>cvarM6*cvarM7</f>
        <v>#VALUE!</v>
      </c>
      <c r="BW48" t="e">
        <f>mvarM6*mvarM7</f>
        <v>#VALUE!</v>
      </c>
      <c r="BX48" s="15" t="e">
        <f t="shared" si="30"/>
        <v>#VALUE!</v>
      </c>
      <c r="BY48" s="15" t="e">
        <f t="shared" si="31"/>
        <v>#VALUE!</v>
      </c>
      <c r="BZ48" s="53" t="e">
        <f t="shared" si="32"/>
        <v>#VALUE!</v>
      </c>
      <c r="CA48">
        <v>-2.2903325414495999E-5</v>
      </c>
      <c r="CB48" t="e">
        <f>bvarM3*bvarM7</f>
        <v>#VALUE!</v>
      </c>
      <c r="CC48" t="e">
        <f>cvarM3*cvarM7</f>
        <v>#VALUE!</v>
      </c>
      <c r="CD48" t="e">
        <f>mvarM3*mvarM7</f>
        <v>#VALUE!</v>
      </c>
      <c r="CE48" s="15" t="e">
        <f t="shared" si="33"/>
        <v>#VALUE!</v>
      </c>
      <c r="CF48" s="15" t="e">
        <f t="shared" si="34"/>
        <v>#VALUE!</v>
      </c>
      <c r="CG48" s="53" t="e">
        <f t="shared" si="35"/>
        <v>#VALUE!</v>
      </c>
      <c r="CH48">
        <v>-2.0630865249193E-5</v>
      </c>
      <c r="CI48" t="e">
        <f>bvarM6*bvarM7</f>
        <v>#VALUE!</v>
      </c>
      <c r="CJ48" t="e">
        <f>cvarM6*cvarM7</f>
        <v>#VALUE!</v>
      </c>
      <c r="CK48" t="e">
        <f>mvarM6*mvarM7</f>
        <v>#VALUE!</v>
      </c>
      <c r="CL48" s="15" t="e">
        <f t="shared" si="36"/>
        <v>#VALUE!</v>
      </c>
      <c r="CM48" s="15" t="e">
        <f t="shared" si="37"/>
        <v>#VALUE!</v>
      </c>
      <c r="CN48" s="53" t="e">
        <f t="shared" si="38"/>
        <v>#VALUE!</v>
      </c>
      <c r="CO48">
        <v>-1.3040255403776001E-4</v>
      </c>
      <c r="CP48" t="e">
        <f>bvarM2^2</f>
        <v>#VALUE!</v>
      </c>
      <c r="CQ48" t="e">
        <f>cvarM2^2</f>
        <v>#VALUE!</v>
      </c>
      <c r="CR48" t="e">
        <f>mvarM2^2</f>
        <v>#VALUE!</v>
      </c>
      <c r="CS48" s="15" t="e">
        <f t="shared" si="39"/>
        <v>#VALUE!</v>
      </c>
      <c r="CT48" s="15" t="e">
        <f t="shared" si="40"/>
        <v>#VALUE!</v>
      </c>
      <c r="CU48" s="53" t="e">
        <f t="shared" si="41"/>
        <v>#VALUE!</v>
      </c>
      <c r="CV48">
        <v>5.7086828083212998E-5</v>
      </c>
      <c r="CW48" t="e">
        <f>bvarM5^2</f>
        <v>#VALUE!</v>
      </c>
      <c r="CX48" t="e">
        <f>cvarM5^2</f>
        <v>#VALUE!</v>
      </c>
      <c r="CY48" t="e">
        <f>mvarM5^2</f>
        <v>#VALUE!</v>
      </c>
      <c r="CZ48" s="15" t="e">
        <f t="shared" si="42"/>
        <v>#VALUE!</v>
      </c>
      <c r="DA48" s="15" t="e">
        <f t="shared" si="43"/>
        <v>#VALUE!</v>
      </c>
      <c r="DB48" s="53" t="e">
        <f t="shared" si="44"/>
        <v>#VALUE!</v>
      </c>
      <c r="DC48">
        <v>-2.6204321280953002E-7</v>
      </c>
      <c r="DD48" t="e">
        <f>bvarM4^3</f>
        <v>#VALUE!</v>
      </c>
      <c r="DE48" t="e">
        <f>cvarM4^3</f>
        <v>#VALUE!</v>
      </c>
      <c r="DF48" t="e">
        <f>mvarM4^3</f>
        <v>#VALUE!</v>
      </c>
      <c r="DG48" s="15" t="e">
        <f t="shared" si="45"/>
        <v>#VALUE!</v>
      </c>
      <c r="DH48" s="15" t="e">
        <f t="shared" si="46"/>
        <v>#VALUE!</v>
      </c>
      <c r="DI48" s="53" t="e">
        <f t="shared" si="47"/>
        <v>#VALUE!</v>
      </c>
      <c r="DJ48">
        <v>-3.4828439681356999E-6</v>
      </c>
      <c r="DK48" t="e">
        <f>bvarM6*bvarM9</f>
        <v>#VALUE!</v>
      </c>
      <c r="DL48" t="e">
        <f>cvarM6*cvarM9</f>
        <v>#VALUE!</v>
      </c>
      <c r="DM48" t="e">
        <f>mvarM6*mvarM9</f>
        <v>#VALUE!</v>
      </c>
      <c r="DN48" s="15" t="e">
        <f t="shared" si="48"/>
        <v>#VALUE!</v>
      </c>
      <c r="DO48" s="15" t="e">
        <f t="shared" si="49"/>
        <v>#VALUE!</v>
      </c>
      <c r="DP48" s="53" t="e">
        <f t="shared" si="50"/>
        <v>#VALUE!</v>
      </c>
      <c r="DQ48">
        <v>1.9707548176523E-5</v>
      </c>
      <c r="DR48" t="e">
        <f>bvarM2*bvarM9</f>
        <v>#VALUE!</v>
      </c>
      <c r="DS48" t="e">
        <f>cvarM2*cvarM9</f>
        <v>#VALUE!</v>
      </c>
      <c r="DT48" t="e">
        <f>mvarM2*mvarM9</f>
        <v>#VALUE!</v>
      </c>
      <c r="DU48" s="15" t="e">
        <f t="shared" si="51"/>
        <v>#VALUE!</v>
      </c>
      <c r="DV48" s="15" t="e">
        <f t="shared" si="52"/>
        <v>#VALUE!</v>
      </c>
      <c r="DW48" s="53" t="e">
        <f t="shared" si="53"/>
        <v>#VALUE!</v>
      </c>
      <c r="DX48">
        <v>1.0629817614330001E-5</v>
      </c>
      <c r="DY48" t="e">
        <f>bvarM2^2</f>
        <v>#VALUE!</v>
      </c>
      <c r="DZ48" t="e">
        <f>cvarM2^2</f>
        <v>#VALUE!</v>
      </c>
      <c r="EA48" t="e">
        <f>mvarM2^2</f>
        <v>#VALUE!</v>
      </c>
      <c r="EB48" s="15" t="e">
        <f t="shared" si="54"/>
        <v>#VALUE!</v>
      </c>
      <c r="EC48" s="15" t="e">
        <f t="shared" si="55"/>
        <v>#VALUE!</v>
      </c>
      <c r="ED48" s="53" t="e">
        <f t="shared" si="56"/>
        <v>#VALUE!</v>
      </c>
      <c r="EE48">
        <v>-1.4151298274012999E-5</v>
      </c>
      <c r="EF48" t="e">
        <f>bvarM4^2</f>
        <v>#VALUE!</v>
      </c>
      <c r="EG48" t="e">
        <f>cvarM4^2</f>
        <v>#VALUE!</v>
      </c>
      <c r="EH48" t="e">
        <f>mvarM4^2</f>
        <v>#VALUE!</v>
      </c>
      <c r="EI48" s="15" t="e">
        <f t="shared" si="57"/>
        <v>#VALUE!</v>
      </c>
      <c r="EJ48" s="15" t="e">
        <f t="shared" si="58"/>
        <v>#VALUE!</v>
      </c>
      <c r="EK48" s="53" t="e">
        <f t="shared" si="59"/>
        <v>#VALUE!</v>
      </c>
      <c r="EL48">
        <v>4.1971298063969003E-5</v>
      </c>
      <c r="EM48" t="e">
        <f>bvarM5^2</f>
        <v>#VALUE!</v>
      </c>
      <c r="EN48" t="e">
        <f>cvarM5^2</f>
        <v>#VALUE!</v>
      </c>
      <c r="EO48" t="e">
        <f>mvarM5^2</f>
        <v>#VALUE!</v>
      </c>
      <c r="EP48" s="15" t="e">
        <f t="shared" si="60"/>
        <v>#VALUE!</v>
      </c>
      <c r="EQ48" s="15" t="e">
        <f t="shared" si="61"/>
        <v>#VALUE!</v>
      </c>
      <c r="ER48" s="53" t="e">
        <f t="shared" si="62"/>
        <v>#VALUE!</v>
      </c>
      <c r="ES48">
        <v>12528082.106406</v>
      </c>
      <c r="ET48" t="e">
        <f>bvarM1^3</f>
        <v>#VALUE!</v>
      </c>
      <c r="EU48" t="e">
        <f>cvarM1^3</f>
        <v>#VALUE!</v>
      </c>
      <c r="EV48" t="e">
        <f>mvarM1^3</f>
        <v>#VALUE!</v>
      </c>
      <c r="EW48" s="15" t="e">
        <f t="shared" si="63"/>
        <v>#VALUE!</v>
      </c>
      <c r="EX48" s="15" t="e">
        <f t="shared" si="64"/>
        <v>#VALUE!</v>
      </c>
      <c r="EY48" s="53" t="e">
        <f t="shared" si="65"/>
        <v>#VALUE!</v>
      </c>
      <c r="EZ48">
        <v>-9.8134960107700993E-6</v>
      </c>
      <c r="FA48" t="e">
        <f>bvarM4*bvarM8</f>
        <v>#VALUE!</v>
      </c>
      <c r="FB48" t="e">
        <f>cvarM4*cvarM8</f>
        <v>#VALUE!</v>
      </c>
      <c r="FC48" t="e">
        <f>mvarM4*mvarM8</f>
        <v>#VALUE!</v>
      </c>
      <c r="FD48" s="15" t="e">
        <f t="shared" si="66"/>
        <v>#VALUE!</v>
      </c>
      <c r="FE48" s="15" t="e">
        <f t="shared" si="67"/>
        <v>#VALUE!</v>
      </c>
      <c r="FF48" s="53" t="e">
        <f t="shared" si="68"/>
        <v>#VALUE!</v>
      </c>
      <c r="FG48">
        <v>-3.3941951269566E-6</v>
      </c>
      <c r="FH48" t="e">
        <f>bvarM3*bvarM5</f>
        <v>#VALUE!</v>
      </c>
      <c r="FI48" t="e">
        <f>cvarM3*cvarM5</f>
        <v>#VALUE!</v>
      </c>
      <c r="FJ48" t="e">
        <f>mvarM3*mvarM5</f>
        <v>#VALUE!</v>
      </c>
      <c r="FK48" s="15" t="e">
        <f t="shared" si="69"/>
        <v>#VALUE!</v>
      </c>
      <c r="FL48" s="15" t="e">
        <f t="shared" si="70"/>
        <v>#VALUE!</v>
      </c>
      <c r="FM48" s="53" t="e">
        <f t="shared" si="71"/>
        <v>#VALUE!</v>
      </c>
      <c r="FN48">
        <v>-1.6240560030425001E-6</v>
      </c>
      <c r="FO48" t="e">
        <f>bvarM4*bvarM6</f>
        <v>#VALUE!</v>
      </c>
      <c r="FP48" t="e">
        <f>cvarM4*cvarM6</f>
        <v>#VALUE!</v>
      </c>
      <c r="FQ48" t="e">
        <f>mvarM4*mvarM6</f>
        <v>#VALUE!</v>
      </c>
      <c r="FR48" s="15" t="e">
        <f t="shared" si="72"/>
        <v>#VALUE!</v>
      </c>
      <c r="FS48" s="15" t="e">
        <f t="shared" si="73"/>
        <v>#VALUE!</v>
      </c>
      <c r="FT48" s="53" t="e">
        <f t="shared" si="74"/>
        <v>#VALUE!</v>
      </c>
      <c r="FU48">
        <v>1.8128630456746999E-5</v>
      </c>
      <c r="FV48" t="e">
        <f>bvarM7^2</f>
        <v>#VALUE!</v>
      </c>
      <c r="FW48" t="e">
        <f>cvarM7^2</f>
        <v>#VALUE!</v>
      </c>
      <c r="FX48" t="e">
        <f>mvarM7^2</f>
        <v>#VALUE!</v>
      </c>
      <c r="FY48" s="15" t="e">
        <f t="shared" si="75"/>
        <v>#VALUE!</v>
      </c>
      <c r="FZ48" s="15" t="e">
        <f t="shared" si="76"/>
        <v>#VALUE!</v>
      </c>
      <c r="GA48" s="53" t="e">
        <f t="shared" si="77"/>
        <v>#VALUE!</v>
      </c>
      <c r="GB48">
        <v>1.3164382736823999E-3</v>
      </c>
      <c r="GC48" t="e">
        <f>bvarM6^2</f>
        <v>#VALUE!</v>
      </c>
      <c r="GD48" t="e">
        <f>cvarM6^2</f>
        <v>#VALUE!</v>
      </c>
      <c r="GE48" t="e">
        <f>mvarM6^2</f>
        <v>#VALUE!</v>
      </c>
      <c r="GF48" s="15" t="e">
        <f t="shared" si="78"/>
        <v>#VALUE!</v>
      </c>
      <c r="GG48" s="15" t="e">
        <f t="shared" si="79"/>
        <v>#VALUE!</v>
      </c>
      <c r="GH48" s="53" t="e">
        <f t="shared" si="80"/>
        <v>#VALUE!</v>
      </c>
      <c r="GI48">
        <v>-2.4643079122204998E-6</v>
      </c>
      <c r="GJ48" t="e">
        <f>bvarM6^3</f>
        <v>#VALUE!</v>
      </c>
      <c r="GK48" t="e">
        <f>cvarM6^3</f>
        <v>#VALUE!</v>
      </c>
      <c r="GL48" t="e">
        <f>mvarM6^3</f>
        <v>#VALUE!</v>
      </c>
      <c r="GM48" s="15" t="e">
        <f t="shared" si="81"/>
        <v>#VALUE!</v>
      </c>
      <c r="GN48" s="15" t="e">
        <f t="shared" si="82"/>
        <v>#VALUE!</v>
      </c>
      <c r="GO48" s="53" t="e">
        <f t="shared" si="83"/>
        <v>#VALUE!</v>
      </c>
      <c r="GP48">
        <v>-1.4786724118487E-6</v>
      </c>
      <c r="GQ48" t="e">
        <f>bvarM5*bvarM9</f>
        <v>#VALUE!</v>
      </c>
      <c r="GR48" t="e">
        <f>cvarM5*cvarM9</f>
        <v>#VALUE!</v>
      </c>
      <c r="GS48" t="e">
        <f>mvarM5*mvarM9</f>
        <v>#VALUE!</v>
      </c>
      <c r="GT48" s="15" t="e">
        <f t="shared" si="84"/>
        <v>#VALUE!</v>
      </c>
      <c r="GU48" s="15" t="e">
        <f t="shared" si="85"/>
        <v>#VALUE!</v>
      </c>
      <c r="GV48" s="53" t="e">
        <f t="shared" si="86"/>
        <v>#VALUE!</v>
      </c>
      <c r="GW48">
        <v>-4.8844655660103002E-6</v>
      </c>
      <c r="GX48" t="e">
        <f>bvarM3*bvarM5</f>
        <v>#VALUE!</v>
      </c>
      <c r="GY48" t="e">
        <f>cvarM3*cvarM5</f>
        <v>#VALUE!</v>
      </c>
      <c r="GZ48" t="e">
        <f>mvarM3*mvarM5</f>
        <v>#VALUE!</v>
      </c>
      <c r="HA48" s="15" t="e">
        <f t="shared" si="87"/>
        <v>#VALUE!</v>
      </c>
      <c r="HB48" s="15" t="e">
        <f t="shared" si="88"/>
        <v>#VALUE!</v>
      </c>
      <c r="HC48" s="53" t="e">
        <f t="shared" si="89"/>
        <v>#VALUE!</v>
      </c>
      <c r="HD48">
        <v>1.1929382288288999E-6</v>
      </c>
      <c r="HE48" t="e">
        <f>bvarM6*bvarM8</f>
        <v>#VALUE!</v>
      </c>
      <c r="HF48" t="e">
        <f>cvarM6*cvarM8</f>
        <v>#VALUE!</v>
      </c>
      <c r="HG48" t="e">
        <f>mvarM6*mvarM8</f>
        <v>#VALUE!</v>
      </c>
      <c r="HH48" s="15" t="e">
        <f t="shared" si="90"/>
        <v>#VALUE!</v>
      </c>
      <c r="HI48" s="15" t="e">
        <f t="shared" si="91"/>
        <v>#VALUE!</v>
      </c>
      <c r="HJ48" s="53" t="e">
        <f t="shared" si="92"/>
        <v>#VALUE!</v>
      </c>
      <c r="HK48">
        <v>4.5480877767548999E-5</v>
      </c>
      <c r="HL48" t="e">
        <f>bvarM7^2</f>
        <v>#VALUE!</v>
      </c>
      <c r="HM48" t="e">
        <f>cvarM7^2</f>
        <v>#VALUE!</v>
      </c>
      <c r="HN48" t="e">
        <f>mvarM7^2</f>
        <v>#VALUE!</v>
      </c>
      <c r="HO48" s="15" t="e">
        <f t="shared" si="93"/>
        <v>#VALUE!</v>
      </c>
      <c r="HP48" s="15" t="e">
        <f t="shared" si="94"/>
        <v>#VALUE!</v>
      </c>
      <c r="HQ48" s="53" t="e">
        <f t="shared" si="95"/>
        <v>#VALUE!</v>
      </c>
      <c r="HR48">
        <v>5.3154503660135998E-4</v>
      </c>
      <c r="HS48" t="e">
        <f>bvarM4^2</f>
        <v>#VALUE!</v>
      </c>
      <c r="HT48" t="e">
        <f>cvarM4^2</f>
        <v>#VALUE!</v>
      </c>
      <c r="HU48" t="e">
        <f>mvarM4^2</f>
        <v>#VALUE!</v>
      </c>
      <c r="HV48" s="15" t="e">
        <f t="shared" si="96"/>
        <v>#VALUE!</v>
      </c>
      <c r="HW48" s="15" t="e">
        <f t="shared" si="97"/>
        <v>#VALUE!</v>
      </c>
      <c r="HX48" s="53" t="e">
        <f t="shared" si="98"/>
        <v>#VALUE!</v>
      </c>
      <c r="HY48">
        <v>-2.9271527750282002E-3</v>
      </c>
      <c r="HZ48" t="e">
        <f>bvarM8^2</f>
        <v>#VALUE!</v>
      </c>
      <c r="IA48" t="e">
        <f>cvarM8^2</f>
        <v>#VALUE!</v>
      </c>
      <c r="IB48" t="e">
        <f>mvarM8^2</f>
        <v>#VALUE!</v>
      </c>
      <c r="IC48" s="15" t="e">
        <f t="shared" si="99"/>
        <v>#VALUE!</v>
      </c>
      <c r="ID48" s="15" t="e">
        <f t="shared" si="100"/>
        <v>#VALUE!</v>
      </c>
      <c r="IE48" s="53" t="e">
        <f t="shared" si="101"/>
        <v>#VALUE!</v>
      </c>
      <c r="IF48">
        <v>2.7243016875651999E-6</v>
      </c>
      <c r="IG48" t="e">
        <f>bvarM4*bvarM9</f>
        <v>#VALUE!</v>
      </c>
      <c r="IH48" t="e">
        <f>cvarM4*cvarM9</f>
        <v>#VALUE!</v>
      </c>
      <c r="II48" t="e">
        <f>mvarM4*mvarM9</f>
        <v>#VALUE!</v>
      </c>
      <c r="IJ48" s="15" t="e">
        <f t="shared" si="102"/>
        <v>#VALUE!</v>
      </c>
      <c r="IK48" s="15" t="e">
        <f t="shared" si="103"/>
        <v>#VALUE!</v>
      </c>
      <c r="IL48" s="53" t="e">
        <f t="shared" si="104"/>
        <v>#VALUE!</v>
      </c>
      <c r="IM48">
        <v>1.7977515579621E-5</v>
      </c>
      <c r="IN48" t="e">
        <f>bvarM2*bvarM9</f>
        <v>#VALUE!</v>
      </c>
      <c r="IO48" t="e">
        <f>cvarM2*cvarM9</f>
        <v>#VALUE!</v>
      </c>
      <c r="IP48" t="e">
        <f>mvarM2*mvarM9</f>
        <v>#VALUE!</v>
      </c>
      <c r="IQ48" s="15" t="e">
        <f t="shared" si="105"/>
        <v>#VALUE!</v>
      </c>
      <c r="IR48" s="15" t="e">
        <f t="shared" si="106"/>
        <v>#VALUE!</v>
      </c>
      <c r="IS48" s="53" t="e">
        <f t="shared" si="107"/>
        <v>#VALUE!</v>
      </c>
      <c r="IT48">
        <v>5.0553100115229002E-6</v>
      </c>
      <c r="IU48" t="e">
        <f>bvarM2^2</f>
        <v>#VALUE!</v>
      </c>
      <c r="IV48" t="e">
        <f>cvarM2^2</f>
        <v>#VALUE!</v>
      </c>
      <c r="IW48" t="e">
        <f>mvarM2^2</f>
        <v>#VALUE!</v>
      </c>
      <c r="IX48" s="15" t="e">
        <f t="shared" si="108"/>
        <v>#VALUE!</v>
      </c>
      <c r="IY48" s="15" t="e">
        <f t="shared" si="109"/>
        <v>#VALUE!</v>
      </c>
      <c r="IZ48" s="53" t="e">
        <f t="shared" si="110"/>
        <v>#VALUE!</v>
      </c>
      <c r="JA48">
        <v>8.8826964026486995E-5</v>
      </c>
      <c r="JB48" t="e">
        <f>bvarM5*bvarM6</f>
        <v>#VALUE!</v>
      </c>
      <c r="JC48" t="e">
        <f>cvarM5*cvarM6</f>
        <v>#VALUE!</v>
      </c>
      <c r="JD48" t="e">
        <f>mvarM5*mvarM6</f>
        <v>#VALUE!</v>
      </c>
      <c r="JE48" s="24" t="e">
        <f t="shared" si="111"/>
        <v>#VALUE!</v>
      </c>
      <c r="JF48" s="24" t="e">
        <f t="shared" si="112"/>
        <v>#VALUE!</v>
      </c>
      <c r="JG48" s="24" t="e">
        <f t="shared" si="113"/>
        <v>#VALUE!</v>
      </c>
      <c r="JH48">
        <v>4.9570985497651002E-5</v>
      </c>
      <c r="JI48" t="e">
        <f>bvarM9^3</f>
        <v>#VALUE!</v>
      </c>
      <c r="JJ48" t="e">
        <f>cvarM9^3</f>
        <v>#VALUE!</v>
      </c>
      <c r="JK48" t="e">
        <f>mvarM9^3</f>
        <v>#VALUE!</v>
      </c>
      <c r="JL48" s="24" t="e">
        <f t="shared" si="114"/>
        <v>#VALUE!</v>
      </c>
      <c r="JM48" s="24" t="e">
        <f t="shared" si="115"/>
        <v>#VALUE!</v>
      </c>
      <c r="JN48" s="24" t="e">
        <f t="shared" si="116"/>
        <v>#VALUE!</v>
      </c>
      <c r="JO48">
        <v>-1.1274835773331E-6</v>
      </c>
      <c r="JP48" t="e">
        <f>bvarM6^3</f>
        <v>#VALUE!</v>
      </c>
      <c r="JQ48" t="e">
        <f>cvarM6^3</f>
        <v>#VALUE!</v>
      </c>
      <c r="JR48" t="e">
        <f>mvarM6^3</f>
        <v>#VALUE!</v>
      </c>
      <c r="JS48" s="24" t="e">
        <f t="shared" si="117"/>
        <v>#VALUE!</v>
      </c>
      <c r="JT48" s="24" t="e">
        <f t="shared" si="118"/>
        <v>#VALUE!</v>
      </c>
      <c r="JU48" s="24" t="e">
        <f t="shared" si="119"/>
        <v>#VALUE!</v>
      </c>
      <c r="JV48">
        <v>-5.5856592041042E-5</v>
      </c>
      <c r="JW48" t="e">
        <f>bvarM4*bvarM7</f>
        <v>#VALUE!</v>
      </c>
      <c r="JX48" t="e">
        <f>cvarM4*cvarM7</f>
        <v>#VALUE!</v>
      </c>
      <c r="JY48" t="e">
        <f>mvarM4*mvarM7</f>
        <v>#VALUE!</v>
      </c>
      <c r="JZ48" s="24" t="e">
        <f t="shared" si="120"/>
        <v>#VALUE!</v>
      </c>
      <c r="KA48" s="24" t="e">
        <f t="shared" si="121"/>
        <v>#VALUE!</v>
      </c>
      <c r="KB48" s="24" t="e">
        <f t="shared" si="122"/>
        <v>#VALUE!</v>
      </c>
      <c r="KC48">
        <v>-7.2352389158369999E-5</v>
      </c>
      <c r="KD48" t="e">
        <f>bvarM6^3</f>
        <v>#VALUE!</v>
      </c>
      <c r="KE48" t="e">
        <f>cvarM6^3</f>
        <v>#VALUE!</v>
      </c>
      <c r="KF48" t="e">
        <f>mvarM6^3</f>
        <v>#VALUE!</v>
      </c>
      <c r="KG48" s="24" t="e">
        <f t="shared" si="123"/>
        <v>#VALUE!</v>
      </c>
      <c r="KH48" s="24" t="e">
        <f t="shared" si="124"/>
        <v>#VALUE!</v>
      </c>
      <c r="KI48" s="24" t="e">
        <f t="shared" si="125"/>
        <v>#VALUE!</v>
      </c>
      <c r="KJ48">
        <v>-6.6508731987966003E-6</v>
      </c>
      <c r="KK48" t="e">
        <f>bvarM4^2</f>
        <v>#VALUE!</v>
      </c>
      <c r="KL48" t="e">
        <f>cvarM4^2</f>
        <v>#VALUE!</v>
      </c>
      <c r="KM48" t="e">
        <f>mvarM4^2</f>
        <v>#VALUE!</v>
      </c>
      <c r="KN48" s="24" t="e">
        <f t="shared" si="126"/>
        <v>#VALUE!</v>
      </c>
      <c r="KO48" s="24" t="e">
        <f t="shared" si="127"/>
        <v>#VALUE!</v>
      </c>
      <c r="KP48" s="24" t="e">
        <f t="shared" si="128"/>
        <v>#VALUE!</v>
      </c>
      <c r="KQ48">
        <v>3404.0180639801001</v>
      </c>
      <c r="KR48" t="e">
        <f>bvarM1^2</f>
        <v>#VALUE!</v>
      </c>
      <c r="KS48" t="e">
        <f>cvarM1^2</f>
        <v>#VALUE!</v>
      </c>
      <c r="KT48" t="e">
        <f>mvarM1^2</f>
        <v>#VALUE!</v>
      </c>
      <c r="KU48" s="24" t="e">
        <f t="shared" si="129"/>
        <v>#VALUE!</v>
      </c>
      <c r="KV48" s="24" t="e">
        <f t="shared" si="130"/>
        <v>#VALUE!</v>
      </c>
      <c r="KW48" s="24" t="e">
        <f t="shared" si="131"/>
        <v>#VALUE!</v>
      </c>
      <c r="LB48" s="24">
        <f t="shared" si="132"/>
        <v>0</v>
      </c>
      <c r="LC48" s="24">
        <f t="shared" si="133"/>
        <v>0</v>
      </c>
      <c r="LD48" s="24">
        <f t="shared" si="134"/>
        <v>0</v>
      </c>
      <c r="LE48">
        <v>1.5309696455207001E-5</v>
      </c>
      <c r="LF48" t="e">
        <f>bvarM4^2</f>
        <v>#VALUE!</v>
      </c>
      <c r="LG48" t="e">
        <f>cvarM4^2</f>
        <v>#VALUE!</v>
      </c>
      <c r="LH48" t="e">
        <f>mvarM4^2</f>
        <v>#VALUE!</v>
      </c>
      <c r="LI48" s="24" t="e">
        <f t="shared" si="135"/>
        <v>#VALUE!</v>
      </c>
      <c r="LJ48" s="24" t="e">
        <f t="shared" si="136"/>
        <v>#VALUE!</v>
      </c>
      <c r="LK48" s="24" t="e">
        <f t="shared" si="137"/>
        <v>#VALUE!</v>
      </c>
      <c r="LL48">
        <v>6.1528628804699998E-5</v>
      </c>
      <c r="LM48" t="e">
        <f>bvarM6*bvarM7</f>
        <v>#VALUE!</v>
      </c>
      <c r="LN48" t="e">
        <f>cvarM6*cvarM7</f>
        <v>#VALUE!</v>
      </c>
      <c r="LO48" t="e">
        <f>mvarM6*mvarM7</f>
        <v>#VALUE!</v>
      </c>
      <c r="LP48" s="24" t="e">
        <f t="shared" si="138"/>
        <v>#VALUE!</v>
      </c>
      <c r="LQ48" s="24" t="e">
        <f t="shared" si="139"/>
        <v>#VALUE!</v>
      </c>
      <c r="LR48" s="24" t="e">
        <f t="shared" si="140"/>
        <v>#VALUE!</v>
      </c>
      <c r="LS48">
        <v>-3.8260646342128E-6</v>
      </c>
      <c r="LT48" t="e">
        <f>bvarM4^3</f>
        <v>#VALUE!</v>
      </c>
      <c r="LU48" t="e">
        <f>cvarM4^3</f>
        <v>#VALUE!</v>
      </c>
      <c r="LV48" t="e">
        <f>mvarM4^3</f>
        <v>#VALUE!</v>
      </c>
      <c r="LW48" s="24" t="e">
        <f t="shared" si="141"/>
        <v>#VALUE!</v>
      </c>
      <c r="LX48" s="24" t="e">
        <f t="shared" si="142"/>
        <v>#VALUE!</v>
      </c>
      <c r="LY48" s="24" t="e">
        <f t="shared" si="143"/>
        <v>#VALUE!</v>
      </c>
      <c r="LZ48">
        <v>-2.9066741607031999E-5</v>
      </c>
      <c r="MA48" t="e">
        <f>bvarM6*bvarM7</f>
        <v>#VALUE!</v>
      </c>
      <c r="MB48" t="e">
        <f>cvarM6*cvarM7</f>
        <v>#VALUE!</v>
      </c>
      <c r="MC48" t="e">
        <f>mvarM6*mvarM7</f>
        <v>#VALUE!</v>
      </c>
      <c r="MD48" s="24" t="e">
        <f t="shared" si="144"/>
        <v>#VALUE!</v>
      </c>
      <c r="ME48" s="24" t="e">
        <f t="shared" si="145"/>
        <v>#VALUE!</v>
      </c>
      <c r="MF48" s="24" t="e">
        <f t="shared" si="146"/>
        <v>#VALUE!</v>
      </c>
      <c r="MG48">
        <v>1.2687636228980999E-4</v>
      </c>
      <c r="MH48" t="e">
        <f>bvarM5*bvarM6</f>
        <v>#VALUE!</v>
      </c>
      <c r="MI48" t="e">
        <f>cvarM5*cvarM6</f>
        <v>#VALUE!</v>
      </c>
      <c r="MJ48" t="e">
        <f>mvarM5*mvarM6</f>
        <v>#VALUE!</v>
      </c>
      <c r="MK48" s="24" t="e">
        <f t="shared" si="147"/>
        <v>#VALUE!</v>
      </c>
      <c r="ML48" s="24" t="e">
        <f t="shared" si="148"/>
        <v>#VALUE!</v>
      </c>
      <c r="MM48" s="24" t="e">
        <f t="shared" si="149"/>
        <v>#VALUE!</v>
      </c>
      <c r="MN48">
        <v>6.0924780415527995E-4</v>
      </c>
      <c r="MO48" t="e">
        <f>bvarM7^3</f>
        <v>#VALUE!</v>
      </c>
      <c r="MP48" t="e">
        <f>cvarM7^3</f>
        <v>#VALUE!</v>
      </c>
      <c r="MQ48" t="e">
        <f>mvarM7^3</f>
        <v>#VALUE!</v>
      </c>
      <c r="MR48" s="24" t="e">
        <f t="shared" si="150"/>
        <v>#VALUE!</v>
      </c>
      <c r="MS48" s="24" t="e">
        <f t="shared" si="151"/>
        <v>#VALUE!</v>
      </c>
      <c r="MT48" s="24" t="e">
        <f t="shared" si="152"/>
        <v>#VALUE!</v>
      </c>
      <c r="MU48">
        <v>2.4661498589306001E-5</v>
      </c>
      <c r="MV48" t="e">
        <f>bvarM6^2</f>
        <v>#VALUE!</v>
      </c>
      <c r="MW48" t="e">
        <f>cvarM6^2</f>
        <v>#VALUE!</v>
      </c>
      <c r="MX48" t="e">
        <f>mvarM6^2</f>
        <v>#VALUE!</v>
      </c>
      <c r="MY48" s="24" t="e">
        <f t="shared" si="153"/>
        <v>#VALUE!</v>
      </c>
      <c r="MZ48" s="24" t="e">
        <f t="shared" si="154"/>
        <v>#VALUE!</v>
      </c>
      <c r="NA48" s="24" t="e">
        <f t="shared" si="155"/>
        <v>#VALUE!</v>
      </c>
      <c r="NB48">
        <v>-3.5652319213577002E-6</v>
      </c>
      <c r="NC48" t="e">
        <f>bvarM6*bvarM9</f>
        <v>#VALUE!</v>
      </c>
      <c r="ND48" t="e">
        <f>cvarM6*cvarM9</f>
        <v>#VALUE!</v>
      </c>
      <c r="NE48" t="e">
        <f>mvarM6*mvarM9</f>
        <v>#VALUE!</v>
      </c>
      <c r="NF48" s="24" t="e">
        <f t="shared" si="156"/>
        <v>#VALUE!</v>
      </c>
      <c r="NG48" s="24" t="e">
        <f t="shared" si="157"/>
        <v>#VALUE!</v>
      </c>
      <c r="NH48" s="24" t="e">
        <f t="shared" si="158"/>
        <v>#VALUE!</v>
      </c>
      <c r="NI48">
        <v>-1.3055006187382001E-4</v>
      </c>
      <c r="NJ48" t="e">
        <f>bvarM8^2</f>
        <v>#VALUE!</v>
      </c>
      <c r="NK48" t="e">
        <f>cvarM8^2</f>
        <v>#VALUE!</v>
      </c>
      <c r="NL48" t="e">
        <f>mvarM8^2</f>
        <v>#VALUE!</v>
      </c>
      <c r="NM48" s="24" t="e">
        <f t="shared" si="159"/>
        <v>#VALUE!</v>
      </c>
      <c r="NN48" s="24" t="e">
        <f t="shared" si="160"/>
        <v>#VALUE!</v>
      </c>
      <c r="NO48" s="24" t="e">
        <f t="shared" si="161"/>
        <v>#VALUE!</v>
      </c>
      <c r="NP48">
        <v>-9.2338644647688006E-6</v>
      </c>
      <c r="NQ48" t="e">
        <f>bvarHC2^2</f>
        <v>#VALUE!</v>
      </c>
      <c r="NR48" t="e">
        <f>cvarHC2^2</f>
        <v>#VALUE!</v>
      </c>
      <c r="NS48" t="e">
        <f>mvarHC2^2</f>
        <v>#VALUE!</v>
      </c>
      <c r="NT48" s="24" t="e">
        <f t="shared" si="162"/>
        <v>#VALUE!</v>
      </c>
      <c r="NU48" s="24" t="e">
        <f t="shared" si="163"/>
        <v>#VALUE!</v>
      </c>
      <c r="NV48" s="24" t="e">
        <f t="shared" si="164"/>
        <v>#VALUE!</v>
      </c>
      <c r="NW48">
        <v>3442.9915871355001</v>
      </c>
      <c r="NX48" t="e">
        <f>bvarM1^2</f>
        <v>#VALUE!</v>
      </c>
      <c r="NY48" t="e">
        <f>cvarM1^2</f>
        <v>#VALUE!</v>
      </c>
      <c r="NZ48" t="e">
        <f>mvarM1^2</f>
        <v>#VALUE!</v>
      </c>
      <c r="OA48" s="24" t="e">
        <f t="shared" si="165"/>
        <v>#VALUE!</v>
      </c>
      <c r="OB48" s="24" t="e">
        <f t="shared" si="166"/>
        <v>#VALUE!</v>
      </c>
      <c r="OC48" s="24" t="e">
        <f t="shared" si="167"/>
        <v>#VALUE!</v>
      </c>
      <c r="OH48" s="24">
        <f t="shared" si="168"/>
        <v>0</v>
      </c>
      <c r="OI48" s="24">
        <f t="shared" si="169"/>
        <v>0</v>
      </c>
      <c r="OJ48" s="24">
        <f t="shared" si="170"/>
        <v>0</v>
      </c>
      <c r="OK48">
        <v>6.5825420019892999E-5</v>
      </c>
      <c r="OL48" t="e">
        <f>bvarM6^2</f>
        <v>#VALUE!</v>
      </c>
      <c r="OM48" t="e">
        <f>cvarM6^2</f>
        <v>#VALUE!</v>
      </c>
      <c r="ON48" t="e">
        <f>mvarM6^2</f>
        <v>#VALUE!</v>
      </c>
      <c r="OO48" s="24" t="e">
        <f t="shared" si="171"/>
        <v>#VALUE!</v>
      </c>
      <c r="OP48" s="24" t="e">
        <f t="shared" si="172"/>
        <v>#VALUE!</v>
      </c>
      <c r="OQ48" s="24" t="e">
        <f t="shared" si="173"/>
        <v>#VALUE!</v>
      </c>
      <c r="OR48">
        <v>9.0061116980396995E-6</v>
      </c>
      <c r="OS48" t="e">
        <f>bvarM3*bvarM8</f>
        <v>#VALUE!</v>
      </c>
      <c r="OT48" t="e">
        <f>cvarM3*cvarM8</f>
        <v>#VALUE!</v>
      </c>
      <c r="OU48" t="e">
        <f>mvarM3*mvarM8</f>
        <v>#VALUE!</v>
      </c>
      <c r="OV48" s="24" t="e">
        <f t="shared" si="174"/>
        <v>#VALUE!</v>
      </c>
      <c r="OW48" s="24" t="e">
        <f t="shared" si="175"/>
        <v>#VALUE!</v>
      </c>
      <c r="OX48" s="24" t="e">
        <f t="shared" si="176"/>
        <v>#VALUE!</v>
      </c>
      <c r="OY48">
        <v>6.7993224417466005E-4</v>
      </c>
      <c r="OZ48" t="e">
        <f>bvarM7^3</f>
        <v>#VALUE!</v>
      </c>
      <c r="PA48" t="e">
        <f>cvarM7^3</f>
        <v>#VALUE!</v>
      </c>
      <c r="PB48" t="e">
        <f>mvarM7^3</f>
        <v>#VALUE!</v>
      </c>
      <c r="PC48" s="24" t="e">
        <f t="shared" si="177"/>
        <v>#VALUE!</v>
      </c>
      <c r="PD48" s="24" t="e">
        <f t="shared" si="178"/>
        <v>#VALUE!</v>
      </c>
      <c r="PE48" s="24" t="e">
        <f t="shared" si="179"/>
        <v>#VALUE!</v>
      </c>
      <c r="PF48">
        <v>1.4899632415056999E-6</v>
      </c>
      <c r="PG48" t="e">
        <f>bvarM4*bvarM7</f>
        <v>#VALUE!</v>
      </c>
      <c r="PH48" t="e">
        <f>cvarM4*cvarM7</f>
        <v>#VALUE!</v>
      </c>
      <c r="PI48" t="e">
        <f>mvarM4*mvarM7</f>
        <v>#VALUE!</v>
      </c>
      <c r="PJ48" s="24" t="e">
        <f t="shared" si="180"/>
        <v>#VALUE!</v>
      </c>
      <c r="PK48" s="24" t="e">
        <f t="shared" si="181"/>
        <v>#VALUE!</v>
      </c>
      <c r="PL48" s="24" t="e">
        <f t="shared" si="182"/>
        <v>#VALUE!</v>
      </c>
      <c r="PM48">
        <v>-7.5350622024219003E-6</v>
      </c>
      <c r="PN48" t="e">
        <f>bvarM4^2</f>
        <v>#VALUE!</v>
      </c>
      <c r="PO48" t="e">
        <f>cvarM4^2</f>
        <v>#VALUE!</v>
      </c>
      <c r="PP48" t="e">
        <f>mvarM4^2</f>
        <v>#VALUE!</v>
      </c>
      <c r="PQ48" s="24" t="e">
        <f t="shared" si="183"/>
        <v>#VALUE!</v>
      </c>
      <c r="PR48" s="24" t="e">
        <f t="shared" si="184"/>
        <v>#VALUE!</v>
      </c>
      <c r="PS48" s="24" t="e">
        <f t="shared" si="185"/>
        <v>#VALUE!</v>
      </c>
      <c r="PT48">
        <v>4.5133120689211998E-5</v>
      </c>
      <c r="PU48" t="e">
        <f>bvarM9^3</f>
        <v>#VALUE!</v>
      </c>
      <c r="PV48" t="e">
        <f>cvarM9^3</f>
        <v>#VALUE!</v>
      </c>
      <c r="PW48" t="e">
        <f>mvarM9^3</f>
        <v>#VALUE!</v>
      </c>
      <c r="PX48" s="24" t="e">
        <f t="shared" si="186"/>
        <v>#VALUE!</v>
      </c>
      <c r="PY48" s="24" t="e">
        <f t="shared" si="187"/>
        <v>#VALUE!</v>
      </c>
      <c r="PZ48" s="24" t="e">
        <f t="shared" si="188"/>
        <v>#VALUE!</v>
      </c>
      <c r="QA48">
        <v>-2.8150916707910998E-3</v>
      </c>
      <c r="QB48" t="e">
        <f>bvarM8^2</f>
        <v>#VALUE!</v>
      </c>
      <c r="QC48" t="e">
        <f>cvarM8^2</f>
        <v>#VALUE!</v>
      </c>
      <c r="QD48" t="e">
        <f>mvarM8^2</f>
        <v>#VALUE!</v>
      </c>
      <c r="QE48" s="24" t="e">
        <f t="shared" si="189"/>
        <v>#VALUE!</v>
      </c>
      <c r="QF48" s="24" t="e">
        <f t="shared" si="190"/>
        <v>#VALUE!</v>
      </c>
      <c r="QG48" s="24" t="e">
        <f t="shared" si="191"/>
        <v>#VALUE!</v>
      </c>
      <c r="QH48">
        <v>-4.1608007560200999E-5</v>
      </c>
      <c r="QI48" t="e">
        <f>bvarM6*bvarM8</f>
        <v>#VALUE!</v>
      </c>
      <c r="QJ48" t="e">
        <f>cvarM6*cvarM8</f>
        <v>#VALUE!</v>
      </c>
      <c r="QK48" t="e">
        <f>mvarM6*mvarM8</f>
        <v>#VALUE!</v>
      </c>
      <c r="QL48" s="24" t="e">
        <f t="shared" si="192"/>
        <v>#VALUE!</v>
      </c>
      <c r="QM48" s="24" t="e">
        <f t="shared" si="193"/>
        <v>#VALUE!</v>
      </c>
      <c r="QN48" s="24" t="e">
        <f t="shared" si="194"/>
        <v>#VALUE!</v>
      </c>
      <c r="QS48" s="24">
        <f t="shared" si="195"/>
        <v>0</v>
      </c>
      <c r="QT48" s="24">
        <f t="shared" si="196"/>
        <v>0</v>
      </c>
      <c r="QU48" s="24">
        <f t="shared" si="197"/>
        <v>0</v>
      </c>
      <c r="QV48">
        <v>-3.1410402299968999E-4</v>
      </c>
      <c r="QW48" t="e">
        <f>bvarHC2^2</f>
        <v>#VALUE!</v>
      </c>
      <c r="QX48" t="e">
        <f>cvarHC2^2</f>
        <v>#VALUE!</v>
      </c>
      <c r="QY48" t="e">
        <f>mvarHC2^2</f>
        <v>#VALUE!</v>
      </c>
      <c r="QZ48" s="24" t="e">
        <f t="shared" si="198"/>
        <v>#VALUE!</v>
      </c>
      <c r="RA48" s="24" t="e">
        <f t="shared" si="199"/>
        <v>#VALUE!</v>
      </c>
      <c r="RB48" s="24" t="e">
        <f t="shared" si="200"/>
        <v>#VALUE!</v>
      </c>
      <c r="RC48">
        <v>8600.8578587553002</v>
      </c>
      <c r="RD48" t="e">
        <f>bvarM1^2</f>
        <v>#VALUE!</v>
      </c>
      <c r="RE48" t="e">
        <f>cvarM1^2</f>
        <v>#VALUE!</v>
      </c>
      <c r="RF48" t="e">
        <f>mvarM1^2</f>
        <v>#VALUE!</v>
      </c>
      <c r="RG48" s="24" t="e">
        <f t="shared" si="201"/>
        <v>#VALUE!</v>
      </c>
      <c r="RH48" s="24" t="e">
        <f t="shared" si="202"/>
        <v>#VALUE!</v>
      </c>
      <c r="RI48" s="24" t="e">
        <f t="shared" si="203"/>
        <v>#VALUE!</v>
      </c>
      <c r="RN48" s="24">
        <f t="shared" si="204"/>
        <v>0</v>
      </c>
      <c r="RO48" s="24">
        <f t="shared" si="205"/>
        <v>0</v>
      </c>
      <c r="RP48" s="24">
        <f t="shared" si="206"/>
        <v>0</v>
      </c>
      <c r="RQ48">
        <v>8.5889381364445999E-7</v>
      </c>
      <c r="RR48" t="e">
        <f>bvarM3^2</f>
        <v>#VALUE!</v>
      </c>
      <c r="RS48" t="e">
        <f>cvarM3^2</f>
        <v>#VALUE!</v>
      </c>
      <c r="RT48" t="e">
        <f>mvarM3^2</f>
        <v>#VALUE!</v>
      </c>
      <c r="RU48" s="24" t="e">
        <f t="shared" si="207"/>
        <v>#VALUE!</v>
      </c>
      <c r="RV48" s="24" t="e">
        <f t="shared" si="208"/>
        <v>#VALUE!</v>
      </c>
      <c r="RW48" s="24" t="e">
        <f t="shared" si="209"/>
        <v>#VALUE!</v>
      </c>
      <c r="RX48">
        <v>-2.9326059103556E-5</v>
      </c>
      <c r="RY48" t="e">
        <f>bvarM3*bvarM8</f>
        <v>#VALUE!</v>
      </c>
      <c r="RZ48" t="e">
        <f>cvarM3*cvarM8</f>
        <v>#VALUE!</v>
      </c>
      <c r="SA48" t="e">
        <f>mvarM3*mvarM8</f>
        <v>#VALUE!</v>
      </c>
      <c r="SB48" s="24" t="e">
        <f t="shared" si="210"/>
        <v>#VALUE!</v>
      </c>
      <c r="SC48" s="24" t="e">
        <f t="shared" si="211"/>
        <v>#VALUE!</v>
      </c>
      <c r="SD48" s="24" t="e">
        <f t="shared" si="212"/>
        <v>#VALUE!</v>
      </c>
      <c r="SE48"/>
      <c r="SF48"/>
      <c r="SG48"/>
      <c r="SH48"/>
      <c r="SI48" s="24">
        <f t="shared" si="213"/>
        <v>0</v>
      </c>
      <c r="SJ48" s="24">
        <f t="shared" si="214"/>
        <v>0</v>
      </c>
      <c r="SK48" s="24">
        <f t="shared" si="215"/>
        <v>0</v>
      </c>
      <c r="SL48">
        <v>5.2047389895052E-5</v>
      </c>
      <c r="SM48" t="e">
        <f>bvarM2^2</f>
        <v>#VALUE!</v>
      </c>
      <c r="SN48" t="e">
        <f>cvarM2^2</f>
        <v>#VALUE!</v>
      </c>
      <c r="SO48" t="e">
        <f>mvarM2^2</f>
        <v>#VALUE!</v>
      </c>
      <c r="SP48" s="24" t="e">
        <f t="shared" si="216"/>
        <v>#VALUE!</v>
      </c>
      <c r="SQ48" s="24" t="e">
        <f t="shared" si="217"/>
        <v>#VALUE!</v>
      </c>
      <c r="SR48" s="24" t="e">
        <f t="shared" si="218"/>
        <v>#VALUE!</v>
      </c>
      <c r="SS48">
        <v>1.0024703593294001E-3</v>
      </c>
      <c r="ST48" t="e">
        <f>bvarM2^2</f>
        <v>#VALUE!</v>
      </c>
      <c r="SU48" t="e">
        <f>cvarM2^2</f>
        <v>#VALUE!</v>
      </c>
      <c r="SV48" t="e">
        <f>mvarM2^2</f>
        <v>#VALUE!</v>
      </c>
      <c r="SW48" s="24" t="e">
        <f t="shared" si="219"/>
        <v>#VALUE!</v>
      </c>
      <c r="SX48" s="24" t="e">
        <f t="shared" si="220"/>
        <v>#VALUE!</v>
      </c>
      <c r="SY48" s="24" t="e">
        <f t="shared" si="221"/>
        <v>#VALUE!</v>
      </c>
      <c r="SZ48">
        <v>6.6726313204657005E-5</v>
      </c>
      <c r="TA48" t="e">
        <f>bvarM5^2</f>
        <v>#VALUE!</v>
      </c>
      <c r="TB48" t="e">
        <f>cvarM5^2</f>
        <v>#VALUE!</v>
      </c>
      <c r="TC48" t="e">
        <f>mvarM5^2</f>
        <v>#VALUE!</v>
      </c>
      <c r="TD48" s="24" t="e">
        <f t="shared" si="222"/>
        <v>#VALUE!</v>
      </c>
      <c r="TE48" s="24" t="e">
        <f t="shared" si="223"/>
        <v>#VALUE!</v>
      </c>
      <c r="TF48" s="24" t="e">
        <f t="shared" si="224"/>
        <v>#VALUE!</v>
      </c>
      <c r="TK48" s="24">
        <f t="shared" si="225"/>
        <v>0</v>
      </c>
      <c r="TL48" s="24">
        <f t="shared" si="226"/>
        <v>0</v>
      </c>
      <c r="TM48" s="24">
        <f t="shared" si="227"/>
        <v>0</v>
      </c>
      <c r="TN48">
        <v>5.6375773575113003E-8</v>
      </c>
      <c r="TO48" t="e">
        <f>bvarHC1^2</f>
        <v>#VALUE!</v>
      </c>
      <c r="TP48" t="e">
        <f>cvarHC1^2</f>
        <v>#VALUE!</v>
      </c>
      <c r="TQ48" t="e">
        <f>mvarHC1^2</f>
        <v>#VALUE!</v>
      </c>
      <c r="TR48" s="24" t="e">
        <f t="shared" si="228"/>
        <v>#VALUE!</v>
      </c>
      <c r="TS48" s="24" t="e">
        <f t="shared" si="229"/>
        <v>#VALUE!</v>
      </c>
      <c r="TT48" s="24" t="e">
        <f t="shared" si="230"/>
        <v>#VALUE!</v>
      </c>
      <c r="TU48">
        <v>-3.0594550698001E-5</v>
      </c>
      <c r="TV48" t="e">
        <f>bvarM5*bvarM7</f>
        <v>#VALUE!</v>
      </c>
      <c r="TW48" t="e">
        <f>cvarM5*cvarM7</f>
        <v>#VALUE!</v>
      </c>
      <c r="TX48" t="e">
        <f>mvarM5*mvarM7</f>
        <v>#VALUE!</v>
      </c>
      <c r="TY48" s="24" t="e">
        <f t="shared" si="231"/>
        <v>#VALUE!</v>
      </c>
      <c r="TZ48" s="24" t="e">
        <f t="shared" si="232"/>
        <v>#VALUE!</v>
      </c>
      <c r="UA48" s="24" t="e">
        <f t="shared" si="233"/>
        <v>#VALUE!</v>
      </c>
      <c r="UB48">
        <v>-1.133370119419E-9</v>
      </c>
      <c r="UC48" t="e">
        <f>bvarM6^3</f>
        <v>#VALUE!</v>
      </c>
      <c r="UD48" t="e">
        <f>cvarM6^3</f>
        <v>#VALUE!</v>
      </c>
      <c r="UE48" t="e">
        <f>mvarM6^3</f>
        <v>#VALUE!</v>
      </c>
      <c r="UF48" s="24" t="e">
        <f t="shared" si="234"/>
        <v>#VALUE!</v>
      </c>
      <c r="UG48" s="24" t="e">
        <f t="shared" si="235"/>
        <v>#VALUE!</v>
      </c>
      <c r="UH48" s="24" t="e">
        <f t="shared" si="236"/>
        <v>#VALUE!</v>
      </c>
      <c r="UI48">
        <v>6.2116777110647004E-5</v>
      </c>
      <c r="UJ48" t="e">
        <f>bvarM6*bvarM7</f>
        <v>#VALUE!</v>
      </c>
      <c r="UK48" t="e">
        <f>cvarM6*cvarM7</f>
        <v>#VALUE!</v>
      </c>
      <c r="UL48" t="e">
        <f>mvarM6*mvarM7</f>
        <v>#VALUE!</v>
      </c>
      <c r="UM48" s="24" t="e">
        <f t="shared" si="237"/>
        <v>#VALUE!</v>
      </c>
      <c r="UN48" s="24" t="e">
        <f t="shared" si="238"/>
        <v>#VALUE!</v>
      </c>
      <c r="UO48" s="24" t="e">
        <f t="shared" si="239"/>
        <v>#VALUE!</v>
      </c>
      <c r="UP48">
        <v>6.3421653921448003E-7</v>
      </c>
      <c r="UQ48" t="e">
        <f>bvarHC1^2</f>
        <v>#VALUE!</v>
      </c>
      <c r="UR48" t="e">
        <f>cvarHC1^2</f>
        <v>#VALUE!</v>
      </c>
      <c r="US48" t="e">
        <f>mvarHC1^2</f>
        <v>#VALUE!</v>
      </c>
      <c r="UT48" s="24" t="e">
        <f t="shared" si="240"/>
        <v>#VALUE!</v>
      </c>
      <c r="UU48" s="24" t="e">
        <f t="shared" si="241"/>
        <v>#VALUE!</v>
      </c>
      <c r="UV48" s="24" t="e">
        <f t="shared" si="242"/>
        <v>#VALUE!</v>
      </c>
      <c r="UW48">
        <v>-1.7178381098316001E-9</v>
      </c>
      <c r="UX48" t="e">
        <f>bvarM6^3</f>
        <v>#VALUE!</v>
      </c>
      <c r="UY48" t="e">
        <f>cvarM6^3</f>
        <v>#VALUE!</v>
      </c>
      <c r="UZ48" t="e">
        <f>mvarM6^3</f>
        <v>#VALUE!</v>
      </c>
      <c r="VA48" s="24" t="e">
        <f t="shared" si="243"/>
        <v>#VALUE!</v>
      </c>
      <c r="VB48" s="24" t="e">
        <f t="shared" si="244"/>
        <v>#VALUE!</v>
      </c>
      <c r="VC48" s="24" t="e">
        <f t="shared" si="245"/>
        <v>#VALUE!</v>
      </c>
      <c r="VD48">
        <v>-7.6706082650763996E-4</v>
      </c>
      <c r="VE48" t="e">
        <f>bvarHC2^2</f>
        <v>#VALUE!</v>
      </c>
      <c r="VF48" t="e">
        <f>cvarHC2^2</f>
        <v>#VALUE!</v>
      </c>
      <c r="VG48" t="e">
        <f>mvarHC2^2</f>
        <v>#VALUE!</v>
      </c>
      <c r="VH48" s="24" t="e">
        <f t="shared" si="246"/>
        <v>#VALUE!</v>
      </c>
      <c r="VI48" s="24" t="e">
        <f t="shared" si="247"/>
        <v>#VALUE!</v>
      </c>
      <c r="VJ48" s="24" t="e">
        <f t="shared" si="248"/>
        <v>#VALUE!</v>
      </c>
      <c r="VK48">
        <v>-1.4551919499013999E-4</v>
      </c>
      <c r="VL48" t="e">
        <f>bvarM6*bvarM7</f>
        <v>#VALUE!</v>
      </c>
      <c r="VM48" t="e">
        <f>cvarM6*cvarM7</f>
        <v>#VALUE!</v>
      </c>
      <c r="VN48" t="e">
        <f>mvarM6*mvarM7</f>
        <v>#VALUE!</v>
      </c>
      <c r="VO48" s="24" t="e">
        <f t="shared" si="249"/>
        <v>#VALUE!</v>
      </c>
      <c r="VP48" s="24" t="e">
        <f t="shared" si="250"/>
        <v>#VALUE!</v>
      </c>
      <c r="VQ48" s="24" t="e">
        <f t="shared" si="251"/>
        <v>#VALUE!</v>
      </c>
      <c r="VR48">
        <v>-4.8722717916333999E-16</v>
      </c>
      <c r="VS48" t="e">
        <f>bvarHC1^3</f>
        <v>#VALUE!</v>
      </c>
      <c r="VT48" t="e">
        <f>cvarHC1^3</f>
        <v>#VALUE!</v>
      </c>
      <c r="VU48" t="e">
        <f>mvarHC1^3</f>
        <v>#VALUE!</v>
      </c>
      <c r="VV48" s="24" t="e">
        <f t="shared" si="252"/>
        <v>#VALUE!</v>
      </c>
      <c r="VW48" s="24" t="e">
        <f t="shared" si="253"/>
        <v>#VALUE!</v>
      </c>
      <c r="VX48" s="24" t="e">
        <f t="shared" si="254"/>
        <v>#VALUE!</v>
      </c>
      <c r="VY48">
        <v>-2.1102322969656999E-4</v>
      </c>
      <c r="VZ48" t="e">
        <f>bvarM9^2</f>
        <v>#VALUE!</v>
      </c>
      <c r="WA48" t="e">
        <f>cvarM9^2</f>
        <v>#VALUE!</v>
      </c>
      <c r="WB48" t="e">
        <f>mvarM9^2</f>
        <v>#VALUE!</v>
      </c>
      <c r="WC48" s="24" t="e">
        <f t="shared" si="255"/>
        <v>#VALUE!</v>
      </c>
      <c r="WD48" s="24" t="e">
        <f t="shared" si="256"/>
        <v>#VALUE!</v>
      </c>
      <c r="WE48" s="24" t="e">
        <f t="shared" si="257"/>
        <v>#VALUE!</v>
      </c>
      <c r="WF48">
        <v>6.4284984515886997E-5</v>
      </c>
      <c r="WG48" t="e">
        <f>bvarM5^2</f>
        <v>#VALUE!</v>
      </c>
      <c r="WH48" t="e">
        <f>cvarM5^2</f>
        <v>#VALUE!</v>
      </c>
      <c r="WI48" t="e">
        <f>mvarM5^2</f>
        <v>#VALUE!</v>
      </c>
      <c r="WJ48" s="24" t="e">
        <f t="shared" si="258"/>
        <v>#VALUE!</v>
      </c>
      <c r="WK48" s="24" t="e">
        <f t="shared" si="259"/>
        <v>#VALUE!</v>
      </c>
      <c r="WL48" s="24" t="e">
        <f t="shared" si="260"/>
        <v>#VALUE!</v>
      </c>
      <c r="WQ48" s="24">
        <f t="shared" si="261"/>
        <v>0</v>
      </c>
      <c r="WR48" s="24">
        <f t="shared" si="262"/>
        <v>0</v>
      </c>
      <c r="WS48" s="24">
        <f t="shared" si="263"/>
        <v>0</v>
      </c>
      <c r="WT48">
        <v>1.5559841587432999E-4</v>
      </c>
      <c r="WU48" t="e">
        <f>bvarM2^2</f>
        <v>#VALUE!</v>
      </c>
      <c r="WV48" t="e">
        <f>cvarM2^2</f>
        <v>#VALUE!</v>
      </c>
      <c r="WW48" t="e">
        <f>mvarM2^2</f>
        <v>#VALUE!</v>
      </c>
      <c r="WX48" s="24" t="e">
        <f t="shared" si="264"/>
        <v>#VALUE!</v>
      </c>
      <c r="WY48" s="24" t="e">
        <f t="shared" si="265"/>
        <v>#VALUE!</v>
      </c>
      <c r="WZ48" s="24" t="e">
        <f t="shared" si="266"/>
        <v>#VALUE!</v>
      </c>
      <c r="XA48">
        <v>1.1962825679466E-5</v>
      </c>
      <c r="XB48" t="e">
        <f>bvarM5*bvarM9</f>
        <v>#VALUE!</v>
      </c>
      <c r="XC48" t="e">
        <f>cvarM5*cvarM9</f>
        <v>#VALUE!</v>
      </c>
      <c r="XD48" t="e">
        <f>mvarM5*mvarM9</f>
        <v>#VALUE!</v>
      </c>
      <c r="XE48" s="24" t="e">
        <f t="shared" si="267"/>
        <v>#VALUE!</v>
      </c>
      <c r="XF48" s="24" t="e">
        <f t="shared" si="268"/>
        <v>#VALUE!</v>
      </c>
      <c r="XG48" s="24" t="e">
        <f t="shared" si="269"/>
        <v>#VALUE!</v>
      </c>
      <c r="XH48">
        <v>-6.7108725571904999E-10</v>
      </c>
      <c r="XI48" t="e">
        <f>bvarM6^3</f>
        <v>#VALUE!</v>
      </c>
      <c r="XJ48" t="e">
        <f>cvarM6^3</f>
        <v>#VALUE!</v>
      </c>
      <c r="XK48" t="e">
        <f>mvarM6^3</f>
        <v>#VALUE!</v>
      </c>
      <c r="XL48" s="24" t="e">
        <f t="shared" si="270"/>
        <v>#VALUE!</v>
      </c>
      <c r="XM48" s="24" t="e">
        <f t="shared" si="271"/>
        <v>#VALUE!</v>
      </c>
      <c r="XN48" s="24" t="e">
        <f t="shared" si="272"/>
        <v>#VALUE!</v>
      </c>
      <c r="XO48">
        <v>1.040804647758E-3</v>
      </c>
      <c r="XP48" t="e">
        <f>bvarM2^2</f>
        <v>#VALUE!</v>
      </c>
      <c r="XQ48" t="e">
        <f>cvarM2^2</f>
        <v>#VALUE!</v>
      </c>
      <c r="XR48" t="e">
        <f>mvarM2^2</f>
        <v>#VALUE!</v>
      </c>
      <c r="XS48" s="24" t="e">
        <f t="shared" si="273"/>
        <v>#VALUE!</v>
      </c>
      <c r="XT48" s="24" t="e">
        <f t="shared" si="274"/>
        <v>#VALUE!</v>
      </c>
      <c r="XU48" s="24" t="e">
        <f t="shared" si="275"/>
        <v>#VALUE!</v>
      </c>
      <c r="XV48">
        <v>-3.3007952521969999E-3</v>
      </c>
      <c r="XW48" t="e">
        <f>bvarM7^2</f>
        <v>#VALUE!</v>
      </c>
      <c r="XX48" t="e">
        <f>cvarM7^2</f>
        <v>#VALUE!</v>
      </c>
      <c r="XY48" t="e">
        <f>mvarM7^2</f>
        <v>#VALUE!</v>
      </c>
      <c r="XZ48" s="24" t="e">
        <f t="shared" si="276"/>
        <v>#VALUE!</v>
      </c>
      <c r="YA48" s="24" t="e">
        <f t="shared" si="277"/>
        <v>#VALUE!</v>
      </c>
      <c r="YB48" s="24" t="e">
        <f t="shared" si="278"/>
        <v>#VALUE!</v>
      </c>
      <c r="YC48">
        <v>-1.6182286109627E-9</v>
      </c>
      <c r="YD48" t="e">
        <f>bvarM6^3</f>
        <v>#VALUE!</v>
      </c>
      <c r="YE48" t="e">
        <f>cvarM6^3</f>
        <v>#VALUE!</v>
      </c>
      <c r="YF48" t="e">
        <f>mvarM6^3</f>
        <v>#VALUE!</v>
      </c>
      <c r="YG48" s="24" t="e">
        <f t="shared" si="279"/>
        <v>#VALUE!</v>
      </c>
      <c r="YH48" s="24" t="e">
        <f t="shared" si="280"/>
        <v>#VALUE!</v>
      </c>
      <c r="YI48" s="24" t="e">
        <f t="shared" si="281"/>
        <v>#VALUE!</v>
      </c>
      <c r="YJ48">
        <v>3.7968210611535997E-8</v>
      </c>
      <c r="YK48" t="e">
        <f>bvarHC1^2</f>
        <v>#VALUE!</v>
      </c>
      <c r="YL48" t="e">
        <f>cvarHC1^2</f>
        <v>#VALUE!</v>
      </c>
      <c r="YM48" t="e">
        <f>mvarHC1^2</f>
        <v>#VALUE!</v>
      </c>
      <c r="YN48" s="24" t="e">
        <f t="shared" si="282"/>
        <v>#VALUE!</v>
      </c>
      <c r="YO48" s="24" t="e">
        <f t="shared" si="283"/>
        <v>#VALUE!</v>
      </c>
      <c r="YP48" s="24" t="e">
        <f t="shared" si="284"/>
        <v>#VALUE!</v>
      </c>
      <c r="YQ48">
        <v>3.8275142555879999E-5</v>
      </c>
      <c r="YR48" t="e">
        <f>bvarM6*bvarM9</f>
        <v>#VALUE!</v>
      </c>
      <c r="YS48" t="e">
        <f>cvarM6*cvarM9</f>
        <v>#VALUE!</v>
      </c>
      <c r="YT48" t="e">
        <f>mvarM6*mvarM9</f>
        <v>#VALUE!</v>
      </c>
      <c r="YU48" s="24" t="e">
        <f t="shared" si="285"/>
        <v>#VALUE!</v>
      </c>
      <c r="YV48" s="24" t="e">
        <f t="shared" si="286"/>
        <v>#VALUE!</v>
      </c>
      <c r="YW48" s="24" t="e">
        <f t="shared" si="287"/>
        <v>#VALUE!</v>
      </c>
      <c r="YX48">
        <v>-5.5404356796613995E-16</v>
      </c>
      <c r="YY48" t="e">
        <f>bvarHC1^3</f>
        <v>#VALUE!</v>
      </c>
      <c r="YZ48" t="e">
        <f>cvarHC1^3</f>
        <v>#VALUE!</v>
      </c>
      <c r="ZA48" t="e">
        <f>mvarHC1^3</f>
        <v>#VALUE!</v>
      </c>
      <c r="ZB48" s="24" t="e">
        <f t="shared" si="288"/>
        <v>#VALUE!</v>
      </c>
      <c r="ZC48" s="24" t="e">
        <f t="shared" si="289"/>
        <v>#VALUE!</v>
      </c>
      <c r="ZD48" s="24" t="e">
        <f t="shared" si="290"/>
        <v>#VALUE!</v>
      </c>
      <c r="ZE48">
        <v>-9.0138786281966996E-11</v>
      </c>
      <c r="ZF48" t="e">
        <f>bvarHC1^3</f>
        <v>#VALUE!</v>
      </c>
      <c r="ZG48" t="e">
        <f>cvarHC1^3</f>
        <v>#VALUE!</v>
      </c>
      <c r="ZH48" t="e">
        <f>mvarHC1^3</f>
        <v>#VALUE!</v>
      </c>
      <c r="ZI48" s="24" t="e">
        <f t="shared" si="291"/>
        <v>#VALUE!</v>
      </c>
      <c r="ZJ48" s="24" t="e">
        <f t="shared" si="292"/>
        <v>#VALUE!</v>
      </c>
      <c r="ZK48" s="24" t="e">
        <f t="shared" si="293"/>
        <v>#VALUE!</v>
      </c>
      <c r="ZL48">
        <v>7.3981557157488001E-5</v>
      </c>
      <c r="ZM48" t="e">
        <f>bvarM5^2</f>
        <v>#VALUE!</v>
      </c>
      <c r="ZN48" t="e">
        <f>cvarM5^2</f>
        <v>#VALUE!</v>
      </c>
      <c r="ZO48" t="e">
        <f>mvarM5^2</f>
        <v>#VALUE!</v>
      </c>
      <c r="ZP48" s="24" t="e">
        <f t="shared" si="294"/>
        <v>#VALUE!</v>
      </c>
      <c r="ZQ48" s="24" t="e">
        <f t="shared" si="295"/>
        <v>#VALUE!</v>
      </c>
      <c r="ZR48" s="24" t="e">
        <f t="shared" si="296"/>
        <v>#VALUE!</v>
      </c>
      <c r="ZS48"/>
      <c r="ZT48"/>
      <c r="ZU48"/>
      <c r="ZV48"/>
      <c r="ZW48" s="24">
        <f t="shared" si="297"/>
        <v>0</v>
      </c>
      <c r="ZX48" s="24">
        <f t="shared" si="298"/>
        <v>0</v>
      </c>
      <c r="ZY48" s="24">
        <f t="shared" si="299"/>
        <v>0</v>
      </c>
      <c r="ZZ48">
        <v>8.2981902905603999E-7</v>
      </c>
      <c r="AAA48" t="e">
        <f>bvarM7*bvarM9</f>
        <v>#VALUE!</v>
      </c>
      <c r="AAB48" t="e">
        <f>cvarM7*cvarM9</f>
        <v>#VALUE!</v>
      </c>
      <c r="AAC48" t="e">
        <f>mvarM7*mvarM9</f>
        <v>#VALUE!</v>
      </c>
      <c r="AAD48" s="24" t="e">
        <f t="shared" si="300"/>
        <v>#VALUE!</v>
      </c>
      <c r="AAE48" s="24" t="e">
        <f t="shared" si="301"/>
        <v>#VALUE!</v>
      </c>
      <c r="AAF48" s="24" t="e">
        <f t="shared" si="302"/>
        <v>#VALUE!</v>
      </c>
      <c r="AAG48">
        <v>1.1093454922834001E-5</v>
      </c>
      <c r="AAH48" t="e">
        <f>bvarM5*bvarM9</f>
        <v>#VALUE!</v>
      </c>
      <c r="AAI48" t="e">
        <f>cvarM5*cvarM9</f>
        <v>#VALUE!</v>
      </c>
      <c r="AAJ48" t="e">
        <f>mvarM5*mvarM9</f>
        <v>#VALUE!</v>
      </c>
      <c r="AAK48" s="24" t="e">
        <f t="shared" si="303"/>
        <v>#VALUE!</v>
      </c>
      <c r="AAL48" s="24" t="e">
        <f t="shared" si="304"/>
        <v>#VALUE!</v>
      </c>
      <c r="AAM48" s="24" t="e">
        <f t="shared" si="305"/>
        <v>#VALUE!</v>
      </c>
      <c r="AAN48">
        <v>-4.7911512417135997E-16</v>
      </c>
      <c r="AAO48" t="e">
        <f>bvarHC1^3</f>
        <v>#VALUE!</v>
      </c>
      <c r="AAP48" t="e">
        <f>cvarHC1^3</f>
        <v>#VALUE!</v>
      </c>
      <c r="AAQ48" t="e">
        <f>mvarHC1^3</f>
        <v>#VALUE!</v>
      </c>
      <c r="AAR48" s="24" t="e">
        <f t="shared" si="306"/>
        <v>#VALUE!</v>
      </c>
      <c r="AAS48" s="24" t="e">
        <f t="shared" si="307"/>
        <v>#VALUE!</v>
      </c>
      <c r="AAT48" s="24" t="e">
        <f t="shared" si="308"/>
        <v>#VALUE!</v>
      </c>
      <c r="AAU48">
        <v>-4.3488246105556E-5</v>
      </c>
      <c r="AAV48" t="e">
        <f>bvarM6^3</f>
        <v>#VALUE!</v>
      </c>
      <c r="AAW48" t="e">
        <f>cvarM6^3</f>
        <v>#VALUE!</v>
      </c>
      <c r="AAX48" t="e">
        <f>mvarM6^3</f>
        <v>#VALUE!</v>
      </c>
      <c r="AAY48" s="24" t="e">
        <f t="shared" si="309"/>
        <v>#VALUE!</v>
      </c>
      <c r="AAZ48" s="24" t="e">
        <f t="shared" si="310"/>
        <v>#VALUE!</v>
      </c>
      <c r="ABA48" s="24" t="e">
        <f t="shared" si="311"/>
        <v>#VALUE!</v>
      </c>
      <c r="ABB48">
        <v>-1.1187475295357E-10</v>
      </c>
      <c r="ABC48" t="e">
        <f>bvarHC1^3</f>
        <v>#VALUE!</v>
      </c>
      <c r="ABD48" t="e">
        <f>cvarHC1^3</f>
        <v>#VALUE!</v>
      </c>
      <c r="ABE48" t="e">
        <f>mvarHC1^3</f>
        <v>#VALUE!</v>
      </c>
      <c r="ABF48" s="24" t="e">
        <f t="shared" si="312"/>
        <v>#VALUE!</v>
      </c>
      <c r="ABG48" s="24" t="e">
        <f t="shared" si="313"/>
        <v>#VALUE!</v>
      </c>
      <c r="ABH48" s="24" t="e">
        <f t="shared" si="314"/>
        <v>#VALUE!</v>
      </c>
      <c r="ABI48"/>
      <c r="ABJ48"/>
      <c r="ABK48"/>
      <c r="ABL48"/>
      <c r="ABM48" s="24">
        <f t="shared" si="315"/>
        <v>0</v>
      </c>
      <c r="ABN48" s="24">
        <f t="shared" si="316"/>
        <v>0</v>
      </c>
      <c r="ABO48" s="24">
        <f t="shared" si="317"/>
        <v>0</v>
      </c>
      <c r="ABP48">
        <v>1.4222216437583E-7</v>
      </c>
      <c r="ABQ48" t="e">
        <f>bvarM5^3</f>
        <v>#VALUE!</v>
      </c>
      <c r="ABR48" t="e">
        <f>cvarM5^3</f>
        <v>#VALUE!</v>
      </c>
      <c r="ABS48" t="e">
        <f>mvarM5^3</f>
        <v>#VALUE!</v>
      </c>
      <c r="ABT48" s="24" t="e">
        <f t="shared" si="318"/>
        <v>#VALUE!</v>
      </c>
      <c r="ABU48" s="24" t="e">
        <f t="shared" si="319"/>
        <v>#VALUE!</v>
      </c>
      <c r="ABV48" s="24" t="e">
        <f t="shared" si="320"/>
        <v>#VALUE!</v>
      </c>
      <c r="ABW48">
        <v>-7.2248600299263006E-5</v>
      </c>
      <c r="ABX48" t="e">
        <f>bvarM4*bvarM7</f>
        <v>#VALUE!</v>
      </c>
      <c r="ABY48" t="e">
        <f>cvarM4*cvarM7</f>
        <v>#VALUE!</v>
      </c>
      <c r="ABZ48" t="e">
        <f>mvarM4*mvarM7</f>
        <v>#VALUE!</v>
      </c>
      <c r="ACA48" s="24" t="e">
        <f t="shared" si="321"/>
        <v>#VALUE!</v>
      </c>
      <c r="ACB48" s="24" t="e">
        <f t="shared" si="322"/>
        <v>#VALUE!</v>
      </c>
      <c r="ACC48" s="24" t="e">
        <f t="shared" si="323"/>
        <v>#VALUE!</v>
      </c>
      <c r="ACD48">
        <v>-2.0217896998414001E-10</v>
      </c>
      <c r="ACE48" t="e">
        <f>bvarM5^3</f>
        <v>#VALUE!</v>
      </c>
      <c r="ACF48" t="e">
        <f>cvarM5^3</f>
        <v>#VALUE!</v>
      </c>
      <c r="ACG48" t="e">
        <f>mvarM5^3</f>
        <v>#VALUE!</v>
      </c>
      <c r="ACH48" s="24" t="e">
        <f t="shared" si="324"/>
        <v>#VALUE!</v>
      </c>
      <c r="ACI48" s="24" t="e">
        <f t="shared" si="325"/>
        <v>#VALUE!</v>
      </c>
      <c r="ACJ48" s="24" t="e">
        <f t="shared" si="326"/>
        <v>#VALUE!</v>
      </c>
      <c r="ACK48"/>
      <c r="ACL48"/>
      <c r="ACM48"/>
      <c r="ACN48"/>
      <c r="ACO48" s="24">
        <f t="shared" si="327"/>
        <v>0</v>
      </c>
      <c r="ACP48" s="24">
        <f t="shared" si="328"/>
        <v>0</v>
      </c>
      <c r="ACQ48" s="24">
        <f t="shared" si="329"/>
        <v>0</v>
      </c>
      <c r="ACV48" s="24">
        <f t="shared" si="330"/>
        <v>0</v>
      </c>
      <c r="ACW48" s="24">
        <f t="shared" si="331"/>
        <v>0</v>
      </c>
      <c r="ACX48" s="24">
        <f t="shared" si="332"/>
        <v>0</v>
      </c>
      <c r="ACY48"/>
      <c r="ACZ48"/>
      <c r="ADA48"/>
      <c r="ADB48"/>
      <c r="ADC48" s="24">
        <f t="shared" si="333"/>
        <v>0</v>
      </c>
      <c r="ADD48" s="24">
        <f t="shared" si="334"/>
        <v>0</v>
      </c>
      <c r="ADE48" s="24">
        <f t="shared" si="335"/>
        <v>0</v>
      </c>
      <c r="ADF48">
        <v>6.3786577833601003E-6</v>
      </c>
      <c r="ADG48" t="e">
        <f>bvarM6^3</f>
        <v>#VALUE!</v>
      </c>
      <c r="ADH48" t="e">
        <f>cvarM6^3</f>
        <v>#VALUE!</v>
      </c>
      <c r="ADI48" t="e">
        <f>mvarM6^3</f>
        <v>#VALUE!</v>
      </c>
      <c r="ADJ48" s="24" t="e">
        <f t="shared" si="336"/>
        <v>#VALUE!</v>
      </c>
      <c r="ADK48" s="24" t="e">
        <f t="shared" si="337"/>
        <v>#VALUE!</v>
      </c>
      <c r="ADL48" s="24" t="e">
        <f t="shared" si="338"/>
        <v>#VALUE!</v>
      </c>
      <c r="ADM48">
        <v>6.3113107678006999E-4</v>
      </c>
      <c r="ADN48" t="e">
        <f>bvarM7^3</f>
        <v>#VALUE!</v>
      </c>
      <c r="ADO48" t="e">
        <f>cvarM7^3</f>
        <v>#VALUE!</v>
      </c>
      <c r="ADP48" t="e">
        <f>mvarM7^3</f>
        <v>#VALUE!</v>
      </c>
      <c r="ADQ48" s="24" t="e">
        <f t="shared" si="339"/>
        <v>#VALUE!</v>
      </c>
      <c r="ADR48" s="24" t="e">
        <f t="shared" si="340"/>
        <v>#VALUE!</v>
      </c>
      <c r="ADS48" s="24" t="e">
        <f t="shared" si="341"/>
        <v>#VALUE!</v>
      </c>
      <c r="ADT48"/>
      <c r="ADU48"/>
      <c r="ADV48"/>
      <c r="ADW48"/>
      <c r="ADX48" s="24">
        <f t="shared" si="342"/>
        <v>0</v>
      </c>
      <c r="ADY48" s="24">
        <f t="shared" si="343"/>
        <v>0</v>
      </c>
      <c r="ADZ48" s="24">
        <f t="shared" si="344"/>
        <v>0</v>
      </c>
      <c r="AEA48"/>
      <c r="AEB48"/>
      <c r="AEC48"/>
      <c r="AED48"/>
      <c r="AEE48" s="24">
        <f t="shared" si="345"/>
        <v>0</v>
      </c>
      <c r="AEF48" s="24">
        <f t="shared" si="346"/>
        <v>0</v>
      </c>
      <c r="AEG48" s="24">
        <f t="shared" si="347"/>
        <v>0</v>
      </c>
      <c r="AEH48"/>
      <c r="AEI48"/>
      <c r="AEJ48"/>
      <c r="AEK48"/>
      <c r="AEL48" s="24">
        <f t="shared" si="348"/>
        <v>0</v>
      </c>
      <c r="AEM48" s="24">
        <f t="shared" si="349"/>
        <v>0</v>
      </c>
      <c r="AEN48" s="24">
        <f t="shared" si="350"/>
        <v>0</v>
      </c>
      <c r="AEO48"/>
      <c r="AEP48"/>
      <c r="AEQ48"/>
      <c r="AER48"/>
      <c r="AES48" s="24">
        <f t="shared" si="351"/>
        <v>0</v>
      </c>
      <c r="AET48" s="24">
        <f t="shared" si="352"/>
        <v>0</v>
      </c>
      <c r="AEU48" s="24">
        <f t="shared" si="353"/>
        <v>0</v>
      </c>
      <c r="AEV48"/>
      <c r="AEW48"/>
      <c r="AEX48"/>
      <c r="AEY48"/>
      <c r="AEZ48" s="24">
        <f t="shared" si="354"/>
        <v>0</v>
      </c>
      <c r="AFA48" s="24">
        <f t="shared" si="355"/>
        <v>0</v>
      </c>
      <c r="AFB48" s="24">
        <f t="shared" si="356"/>
        <v>0</v>
      </c>
      <c r="AFG48" s="24">
        <f t="shared" si="357"/>
        <v>0</v>
      </c>
      <c r="AFH48" s="24">
        <f t="shared" si="358"/>
        <v>0</v>
      </c>
      <c r="AFI48" s="24">
        <f t="shared" si="359"/>
        <v>0</v>
      </c>
      <c r="AFJ48"/>
      <c r="AFK48"/>
      <c r="AFL48"/>
      <c r="AFM48"/>
      <c r="AFN48" s="24">
        <f t="shared" si="360"/>
        <v>0</v>
      </c>
      <c r="AFO48" s="24">
        <f t="shared" si="361"/>
        <v>0</v>
      </c>
      <c r="AFP48" s="24">
        <f t="shared" si="362"/>
        <v>0</v>
      </c>
      <c r="AFQ48"/>
      <c r="AFR48"/>
      <c r="AFS48"/>
      <c r="AFT48"/>
      <c r="AFU48" s="24">
        <f t="shared" si="363"/>
        <v>0</v>
      </c>
      <c r="AFV48" s="24">
        <f t="shared" si="364"/>
        <v>0</v>
      </c>
      <c r="AFW48" s="24">
        <f t="shared" si="365"/>
        <v>0</v>
      </c>
      <c r="AGB48" s="24">
        <f t="shared" si="366"/>
        <v>0</v>
      </c>
      <c r="AGC48" s="24">
        <f t="shared" si="367"/>
        <v>0</v>
      </c>
      <c r="AGD48" s="24">
        <f t="shared" si="368"/>
        <v>0</v>
      </c>
      <c r="AGE48"/>
      <c r="AGF48"/>
      <c r="AGG48"/>
      <c r="AGH48"/>
      <c r="AGI48" s="24">
        <f t="shared" si="369"/>
        <v>0</v>
      </c>
      <c r="AGJ48" s="24">
        <f t="shared" si="370"/>
        <v>0</v>
      </c>
      <c r="AGK48" s="24">
        <f t="shared" si="371"/>
        <v>0</v>
      </c>
      <c r="AGL48"/>
      <c r="AGM48"/>
      <c r="AGN48"/>
      <c r="AGO48"/>
      <c r="AGP48" s="24">
        <f t="shared" si="372"/>
        <v>0</v>
      </c>
      <c r="AGQ48" s="24">
        <f t="shared" si="373"/>
        <v>0</v>
      </c>
      <c r="AGR48" s="24">
        <f t="shared" si="374"/>
        <v>0</v>
      </c>
      <c r="AGW48" s="24">
        <f t="shared" si="375"/>
        <v>0</v>
      </c>
      <c r="AGX48" s="24">
        <f t="shared" si="376"/>
        <v>0</v>
      </c>
      <c r="AGY48" s="24">
        <f t="shared" si="377"/>
        <v>0</v>
      </c>
      <c r="AGZ48"/>
      <c r="AHA48"/>
      <c r="AHB48"/>
      <c r="AHC48"/>
      <c r="AHD48" s="24">
        <f t="shared" si="378"/>
        <v>0</v>
      </c>
      <c r="AHE48" s="24">
        <f t="shared" si="379"/>
        <v>0</v>
      </c>
      <c r="AHF48" s="24">
        <f t="shared" si="380"/>
        <v>0</v>
      </c>
      <c r="AHG48"/>
      <c r="AHH48"/>
      <c r="AHI48"/>
      <c r="AHJ48"/>
      <c r="AHK48" s="24">
        <f t="shared" si="381"/>
        <v>0</v>
      </c>
      <c r="AHL48" s="24">
        <f t="shared" si="382"/>
        <v>0</v>
      </c>
      <c r="AHM48" s="24">
        <f t="shared" si="383"/>
        <v>0</v>
      </c>
      <c r="AHN48"/>
      <c r="AHO48"/>
      <c r="AHP48"/>
      <c r="AHQ48"/>
      <c r="AHR48" s="24">
        <f t="shared" si="384"/>
        <v>0</v>
      </c>
      <c r="AHS48" s="24">
        <f t="shared" si="385"/>
        <v>0</v>
      </c>
      <c r="AHT48" s="24">
        <f t="shared" si="386"/>
        <v>0</v>
      </c>
      <c r="AHU48"/>
      <c r="AHV48"/>
      <c r="AHW48"/>
      <c r="AHX48"/>
      <c r="AHY48" s="24">
        <f t="shared" si="387"/>
        <v>0</v>
      </c>
      <c r="AHZ48" s="24">
        <f t="shared" si="388"/>
        <v>0</v>
      </c>
      <c r="AIA48" s="24">
        <f t="shared" si="389"/>
        <v>0</v>
      </c>
      <c r="AIB48"/>
      <c r="AIC48"/>
      <c r="AID48"/>
      <c r="AIE48"/>
      <c r="AIF48" s="24">
        <f t="shared" si="390"/>
        <v>0</v>
      </c>
      <c r="AIG48" s="24">
        <f t="shared" si="391"/>
        <v>0</v>
      </c>
      <c r="AIH48" s="24">
        <f t="shared" si="392"/>
        <v>0</v>
      </c>
      <c r="AII48"/>
      <c r="AIJ48"/>
      <c r="AIK48"/>
      <c r="AIL48"/>
      <c r="AIM48" s="24">
        <f t="shared" si="393"/>
        <v>0</v>
      </c>
      <c r="AIN48" s="24">
        <f t="shared" si="394"/>
        <v>0</v>
      </c>
      <c r="AIO48" s="24">
        <f t="shared" si="395"/>
        <v>0</v>
      </c>
      <c r="AIP48"/>
      <c r="AIQ48"/>
      <c r="AIR48"/>
      <c r="AIS48"/>
      <c r="AIT48" s="24">
        <f t="shared" si="396"/>
        <v>0</v>
      </c>
      <c r="AIU48" s="24">
        <f t="shared" si="397"/>
        <v>0</v>
      </c>
      <c r="AIV48" s="24">
        <f t="shared" si="398"/>
        <v>0</v>
      </c>
      <c r="AIW48">
        <v>1.0880946474903E-5</v>
      </c>
      <c r="AIX48" t="e">
        <f>bvarM6^3</f>
        <v>#VALUE!</v>
      </c>
      <c r="AIY48" t="e">
        <f>cvarM6^3</f>
        <v>#VALUE!</v>
      </c>
      <c r="AIZ48" t="e">
        <f>mvarM6^3</f>
        <v>#VALUE!</v>
      </c>
      <c r="AJA48" s="24" t="e">
        <f t="shared" si="399"/>
        <v>#VALUE!</v>
      </c>
      <c r="AJB48" s="24" t="e">
        <f t="shared" si="400"/>
        <v>#VALUE!</v>
      </c>
      <c r="AJC48" s="24" t="e">
        <f t="shared" si="401"/>
        <v>#VALUE!</v>
      </c>
      <c r="AJH48" s="24">
        <f t="shared" si="402"/>
        <v>0</v>
      </c>
      <c r="AJI48" s="24">
        <f t="shared" si="403"/>
        <v>0</v>
      </c>
      <c r="AJJ48" s="24">
        <f t="shared" si="404"/>
        <v>0</v>
      </c>
      <c r="AJK48"/>
      <c r="AJL48"/>
      <c r="AJM48"/>
      <c r="AJN48"/>
      <c r="AJO48" s="24">
        <f t="shared" si="405"/>
        <v>0</v>
      </c>
      <c r="AJP48" s="24">
        <f t="shared" si="406"/>
        <v>0</v>
      </c>
      <c r="AJQ48" s="24">
        <f t="shared" si="407"/>
        <v>0</v>
      </c>
      <c r="AJR48"/>
      <c r="AJS48"/>
      <c r="AJT48"/>
      <c r="AJU48"/>
      <c r="AJV48" s="24">
        <f t="shared" si="408"/>
        <v>0</v>
      </c>
      <c r="AJW48" s="24">
        <f t="shared" si="409"/>
        <v>0</v>
      </c>
      <c r="AJX48" s="24">
        <f t="shared" si="410"/>
        <v>0</v>
      </c>
      <c r="AKC48" s="24">
        <f t="shared" si="411"/>
        <v>0</v>
      </c>
      <c r="AKD48" s="24">
        <f t="shared" si="412"/>
        <v>0</v>
      </c>
      <c r="AKE48" s="24">
        <f t="shared" si="413"/>
        <v>0</v>
      </c>
      <c r="AKF48">
        <v>8.9757096579595997E-8</v>
      </c>
      <c r="AKG48" t="e">
        <f>bvarM7^3</f>
        <v>#VALUE!</v>
      </c>
      <c r="AKH48" t="e">
        <f>cvarM7^3</f>
        <v>#VALUE!</v>
      </c>
      <c r="AKI48" t="e">
        <f>mvarM7^3</f>
        <v>#VALUE!</v>
      </c>
      <c r="AKJ48" s="24" t="e">
        <f t="shared" si="414"/>
        <v>#VALUE!</v>
      </c>
      <c r="AKK48" s="24" t="e">
        <f t="shared" si="415"/>
        <v>#VALUE!</v>
      </c>
      <c r="AKL48" s="24" t="e">
        <f t="shared" si="416"/>
        <v>#VALUE!</v>
      </c>
      <c r="AKM48"/>
      <c r="AKN48"/>
      <c r="AKO48"/>
      <c r="AKP48"/>
      <c r="AKQ48" s="24">
        <f t="shared" si="417"/>
        <v>0</v>
      </c>
      <c r="AKR48" s="24">
        <f t="shared" si="418"/>
        <v>0</v>
      </c>
      <c r="AKS48" s="24">
        <f t="shared" si="419"/>
        <v>0</v>
      </c>
      <c r="AKX48" s="24">
        <f t="shared" si="420"/>
        <v>0</v>
      </c>
      <c r="AKY48" s="24">
        <f t="shared" si="421"/>
        <v>0</v>
      </c>
      <c r="AKZ48" s="24">
        <f t="shared" si="422"/>
        <v>0</v>
      </c>
      <c r="ALA48"/>
      <c r="ALB48"/>
      <c r="ALC48"/>
      <c r="ALD48"/>
      <c r="ALE48" s="24">
        <f t="shared" si="423"/>
        <v>0</v>
      </c>
      <c r="ALF48" s="24">
        <f t="shared" si="424"/>
        <v>0</v>
      </c>
      <c r="ALG48" s="24">
        <f t="shared" si="425"/>
        <v>0</v>
      </c>
      <c r="ALH48"/>
      <c r="ALI48"/>
      <c r="ALJ48"/>
      <c r="ALK48"/>
      <c r="ALL48" s="24">
        <f t="shared" si="426"/>
        <v>0</v>
      </c>
      <c r="ALM48" s="24">
        <f t="shared" si="427"/>
        <v>0</v>
      </c>
      <c r="ALN48" s="24">
        <f t="shared" si="428"/>
        <v>0</v>
      </c>
      <c r="ALS48" s="24">
        <f t="shared" si="429"/>
        <v>0</v>
      </c>
      <c r="ALT48" s="24">
        <f t="shared" si="430"/>
        <v>0</v>
      </c>
      <c r="ALU48" s="24">
        <f t="shared" si="431"/>
        <v>0</v>
      </c>
      <c r="ALV48"/>
      <c r="ALW48"/>
      <c r="ALX48"/>
      <c r="ALY48"/>
      <c r="ALZ48" s="24">
        <f t="shared" si="432"/>
        <v>0</v>
      </c>
      <c r="AMA48" s="24">
        <f t="shared" si="433"/>
        <v>0</v>
      </c>
      <c r="AMB48" s="24">
        <f t="shared" si="434"/>
        <v>0</v>
      </c>
      <c r="AMC48"/>
      <c r="AMD48"/>
      <c r="AME48"/>
      <c r="AMF48"/>
      <c r="AMG48" s="24">
        <f t="shared" si="435"/>
        <v>0</v>
      </c>
      <c r="AMH48" s="24">
        <f t="shared" si="436"/>
        <v>0</v>
      </c>
      <c r="AMI48" s="24">
        <f t="shared" si="437"/>
        <v>0</v>
      </c>
      <c r="AMJ48"/>
      <c r="AMK48"/>
      <c r="AML48"/>
      <c r="AMM48"/>
      <c r="AMN48" s="24">
        <f t="shared" si="438"/>
        <v>0</v>
      </c>
      <c r="AMO48" s="24">
        <f t="shared" si="439"/>
        <v>0</v>
      </c>
      <c r="AMP48" s="24">
        <f t="shared" si="440"/>
        <v>0</v>
      </c>
      <c r="AMU48" s="24">
        <f t="shared" si="441"/>
        <v>0</v>
      </c>
      <c r="AMV48" s="24">
        <f t="shared" si="442"/>
        <v>0</v>
      </c>
      <c r="AMW48" s="24">
        <f t="shared" si="443"/>
        <v>0</v>
      </c>
      <c r="AMX48">
        <v>-2.6656519393139998E-4</v>
      </c>
      <c r="AMY48" t="e">
        <f>bvarM6*bvarM7</f>
        <v>#VALUE!</v>
      </c>
      <c r="AMZ48" t="e">
        <f>cvarM6*cvarM7</f>
        <v>#VALUE!</v>
      </c>
      <c r="ANA48" t="e">
        <f>mvarM6*mvarM7</f>
        <v>#VALUE!</v>
      </c>
      <c r="ANB48" s="24" t="e">
        <f t="shared" si="444"/>
        <v>#VALUE!</v>
      </c>
      <c r="ANC48" s="24" t="e">
        <f t="shared" si="445"/>
        <v>#VALUE!</v>
      </c>
      <c r="AND48" s="24" t="e">
        <f t="shared" si="446"/>
        <v>#VALUE!</v>
      </c>
      <c r="ANE48">
        <v>4.0776786436203002E-5</v>
      </c>
      <c r="ANF48" t="e">
        <f>bvarM6*bvarM9</f>
        <v>#VALUE!</v>
      </c>
      <c r="ANG48" t="e">
        <f>cvarM6*cvarM9</f>
        <v>#VALUE!</v>
      </c>
      <c r="ANH48" t="e">
        <f>mvarM6*mvarM9</f>
        <v>#VALUE!</v>
      </c>
      <c r="ANI48" s="24" t="e">
        <f t="shared" si="447"/>
        <v>#VALUE!</v>
      </c>
      <c r="ANJ48" s="24" t="e">
        <f t="shared" si="448"/>
        <v>#VALUE!</v>
      </c>
      <c r="ANK48" s="24" t="e">
        <f t="shared" si="449"/>
        <v>#VALUE!</v>
      </c>
      <c r="ANL48">
        <v>-3.2552273328430997E-4</v>
      </c>
      <c r="ANM48" t="e">
        <f>bvarM8^2</f>
        <v>#VALUE!</v>
      </c>
      <c r="ANN48" t="e">
        <f>cvarM8^2</f>
        <v>#VALUE!</v>
      </c>
      <c r="ANO48" t="e">
        <f>mvarM8^2</f>
        <v>#VALUE!</v>
      </c>
      <c r="ANP48" s="24" t="e">
        <f t="shared" si="450"/>
        <v>#VALUE!</v>
      </c>
      <c r="ANQ48" s="24" t="e">
        <f t="shared" si="451"/>
        <v>#VALUE!</v>
      </c>
      <c r="ANR48" s="24" t="e">
        <f t="shared" si="452"/>
        <v>#VALUE!</v>
      </c>
      <c r="ANS48"/>
      <c r="ANT48"/>
      <c r="ANU48"/>
      <c r="ANV48"/>
      <c r="ANW48" s="24">
        <f t="shared" si="453"/>
        <v>0</v>
      </c>
      <c r="ANX48" s="24">
        <f t="shared" si="454"/>
        <v>0</v>
      </c>
      <c r="ANY48" s="24">
        <f t="shared" si="455"/>
        <v>0</v>
      </c>
      <c r="ANZ48">
        <v>-2.3117557863567E-4</v>
      </c>
      <c r="AOA48" t="e">
        <f>bvarM8^2</f>
        <v>#VALUE!</v>
      </c>
      <c r="AOB48" t="e">
        <f>cvarM8^2</f>
        <v>#VALUE!</v>
      </c>
      <c r="AOC48" t="e">
        <f>mvarM8^2</f>
        <v>#VALUE!</v>
      </c>
      <c r="AOD48" s="24" t="e">
        <f t="shared" si="456"/>
        <v>#VALUE!</v>
      </c>
      <c r="AOE48" s="24" t="e">
        <f t="shared" si="457"/>
        <v>#VALUE!</v>
      </c>
      <c r="AOF48" s="24" t="e">
        <f t="shared" si="458"/>
        <v>#VALUE!</v>
      </c>
      <c r="AOG48">
        <v>-4.7069606190371999E-4</v>
      </c>
      <c r="AOH48" t="e">
        <f>bvarM7^2</f>
        <v>#VALUE!</v>
      </c>
      <c r="AOI48" t="e">
        <f>cvarM7^2</f>
        <v>#VALUE!</v>
      </c>
      <c r="AOJ48" t="e">
        <f>mvarM7^2</f>
        <v>#VALUE!</v>
      </c>
      <c r="AOK48" s="24" t="e">
        <f t="shared" si="459"/>
        <v>#VALUE!</v>
      </c>
      <c r="AOL48" s="24" t="e">
        <f t="shared" si="460"/>
        <v>#VALUE!</v>
      </c>
      <c r="AOM48" s="24" t="e">
        <f t="shared" si="461"/>
        <v>#VALUE!</v>
      </c>
      <c r="AON48">
        <v>-2.1055916948735999E-4</v>
      </c>
      <c r="AOO48" t="e">
        <f>bvarM6^2</f>
        <v>#VALUE!</v>
      </c>
      <c r="AOP48" t="e">
        <f>cvarM6^2</f>
        <v>#VALUE!</v>
      </c>
      <c r="AOQ48" t="e">
        <f>mvarM6^2</f>
        <v>#VALUE!</v>
      </c>
      <c r="AOR48" s="24" t="e">
        <f t="shared" si="462"/>
        <v>#VALUE!</v>
      </c>
      <c r="AOS48" s="24" t="e">
        <f t="shared" si="463"/>
        <v>#VALUE!</v>
      </c>
      <c r="AOT48" s="24" t="e">
        <f t="shared" si="464"/>
        <v>#VALUE!</v>
      </c>
      <c r="AOU48">
        <v>4.7996820674704998E-5</v>
      </c>
      <c r="AOV48" t="e">
        <f>bvarM6*bvarM9</f>
        <v>#VALUE!</v>
      </c>
      <c r="AOW48" t="e">
        <f>cvarM6*cvarM9</f>
        <v>#VALUE!</v>
      </c>
      <c r="AOX48" t="e">
        <f>mvarM6*mvarM9</f>
        <v>#VALUE!</v>
      </c>
      <c r="AOY48" s="24" t="e">
        <f t="shared" si="465"/>
        <v>#VALUE!</v>
      </c>
      <c r="AOZ48" s="24" t="e">
        <f t="shared" si="466"/>
        <v>#VALUE!</v>
      </c>
      <c r="APA48" s="24" t="e">
        <f t="shared" si="467"/>
        <v>#VALUE!</v>
      </c>
      <c r="APB48">
        <v>-1.3818312659316E-4</v>
      </c>
      <c r="APC48" t="e">
        <f>bvarM8^2</f>
        <v>#VALUE!</v>
      </c>
      <c r="APD48" t="e">
        <f>cvarM8^2</f>
        <v>#VALUE!</v>
      </c>
      <c r="APE48" t="e">
        <f>mvarM8^2</f>
        <v>#VALUE!</v>
      </c>
      <c r="APF48" s="24" t="e">
        <f t="shared" si="468"/>
        <v>#VALUE!</v>
      </c>
      <c r="APG48" s="24" t="e">
        <f t="shared" si="469"/>
        <v>#VALUE!</v>
      </c>
      <c r="APH48" s="24" t="e">
        <f t="shared" si="470"/>
        <v>#VALUE!</v>
      </c>
      <c r="API48">
        <v>-9.8667206106717005E-4</v>
      </c>
      <c r="APJ48" t="e">
        <f>bvarM2^3</f>
        <v>#VALUE!</v>
      </c>
      <c r="APK48" t="e">
        <f>cvarM2^3</f>
        <v>#VALUE!</v>
      </c>
      <c r="APL48" t="e">
        <f>mvarM2^3</f>
        <v>#VALUE!</v>
      </c>
      <c r="APM48" s="24" t="e">
        <f t="shared" si="471"/>
        <v>#VALUE!</v>
      </c>
      <c r="APN48" s="24" t="e">
        <f t="shared" si="472"/>
        <v>#VALUE!</v>
      </c>
      <c r="APO48" s="24" t="e">
        <f t="shared" si="473"/>
        <v>#VALUE!</v>
      </c>
      <c r="APP48">
        <v>5.3928519586077E-5</v>
      </c>
      <c r="APQ48" t="e">
        <f>bvarHC2^3</f>
        <v>#VALUE!</v>
      </c>
      <c r="APR48" t="e">
        <f>cvarHC2^3</f>
        <v>#VALUE!</v>
      </c>
      <c r="APS48" t="e">
        <f>mvarHC2^3</f>
        <v>#VALUE!</v>
      </c>
      <c r="APT48" s="24" t="e">
        <f t="shared" si="474"/>
        <v>#VALUE!</v>
      </c>
      <c r="APU48" s="24" t="e">
        <f t="shared" si="475"/>
        <v>#VALUE!</v>
      </c>
      <c r="APV48" s="24" t="e">
        <f t="shared" si="476"/>
        <v>#VALUE!</v>
      </c>
      <c r="AQA48" s="24">
        <f t="shared" si="477"/>
        <v>0</v>
      </c>
      <c r="AQB48" s="24">
        <f t="shared" si="478"/>
        <v>0</v>
      </c>
      <c r="AQC48" s="24">
        <f t="shared" si="479"/>
        <v>0</v>
      </c>
      <c r="AQD48">
        <v>-1.7634616272669E-4</v>
      </c>
      <c r="AQE48" t="e">
        <f>bvarM8^2</f>
        <v>#VALUE!</v>
      </c>
      <c r="AQF48" t="e">
        <f>cvarM8^2</f>
        <v>#VALUE!</v>
      </c>
      <c r="AQG48" t="e">
        <f>mvarM8^2</f>
        <v>#VALUE!</v>
      </c>
      <c r="AQH48" s="24" t="e">
        <f t="shared" si="480"/>
        <v>#VALUE!</v>
      </c>
      <c r="AQI48" s="24" t="e">
        <f t="shared" si="481"/>
        <v>#VALUE!</v>
      </c>
      <c r="AQJ48" s="24" t="e">
        <f t="shared" si="482"/>
        <v>#VALUE!</v>
      </c>
      <c r="AQK48">
        <v>8.6618146699622005E-8</v>
      </c>
      <c r="AQL48" t="e">
        <f>bvarHC1^2</f>
        <v>#VALUE!</v>
      </c>
      <c r="AQM48" t="e">
        <f>cvarHC1^2</f>
        <v>#VALUE!</v>
      </c>
      <c r="AQN48" t="e">
        <f>mvarHC1^2</f>
        <v>#VALUE!</v>
      </c>
      <c r="AQO48" s="24" t="e">
        <f t="shared" si="483"/>
        <v>#VALUE!</v>
      </c>
      <c r="AQP48" s="24" t="e">
        <f t="shared" si="484"/>
        <v>#VALUE!</v>
      </c>
      <c r="AQQ48" s="24" t="e">
        <f t="shared" si="485"/>
        <v>#VALUE!</v>
      </c>
      <c r="AQR48">
        <v>-3.3175304611773998E-14</v>
      </c>
      <c r="AQS48" t="e">
        <f>bvarHC1^3</f>
        <v>#VALUE!</v>
      </c>
      <c r="AQT48" t="e">
        <f>cvarHC1^3</f>
        <v>#VALUE!</v>
      </c>
      <c r="AQU48" t="e">
        <f>mvarHC1^3</f>
        <v>#VALUE!</v>
      </c>
      <c r="AQV48" s="24" t="e">
        <f t="shared" si="486"/>
        <v>#VALUE!</v>
      </c>
      <c r="AQW48" s="24" t="e">
        <f t="shared" si="487"/>
        <v>#VALUE!</v>
      </c>
      <c r="AQX48" s="24" t="e">
        <f t="shared" si="488"/>
        <v>#VALUE!</v>
      </c>
      <c r="AQY48"/>
      <c r="AQZ48"/>
      <c r="ARA48"/>
      <c r="ARB48"/>
      <c r="ARC48" s="24">
        <f t="shared" si="489"/>
        <v>0</v>
      </c>
      <c r="ARD48" s="24">
        <f t="shared" si="490"/>
        <v>0</v>
      </c>
      <c r="ARE48" s="24">
        <f t="shared" si="491"/>
        <v>0</v>
      </c>
      <c r="ARF48">
        <v>8.3826984054033E-7</v>
      </c>
      <c r="ARG48" t="e">
        <f>bvarM3^3</f>
        <v>#VALUE!</v>
      </c>
      <c r="ARH48" t="e">
        <f>cvarM3^3</f>
        <v>#VALUE!</v>
      </c>
      <c r="ARI48" t="e">
        <f>mvarM3^3</f>
        <v>#VALUE!</v>
      </c>
      <c r="ARJ48" s="24" t="e">
        <f t="shared" si="492"/>
        <v>#VALUE!</v>
      </c>
      <c r="ARK48" s="24" t="e">
        <f t="shared" si="493"/>
        <v>#VALUE!</v>
      </c>
      <c r="ARL48" s="24" t="e">
        <f t="shared" si="494"/>
        <v>#VALUE!</v>
      </c>
      <c r="ARM48">
        <v>1.0813092269844E-4</v>
      </c>
      <c r="ARN48" t="e">
        <f>bvarM7^3</f>
        <v>#VALUE!</v>
      </c>
      <c r="ARO48" t="e">
        <f>cvarM7^3</f>
        <v>#VALUE!</v>
      </c>
      <c r="ARP48" t="e">
        <f>mvarM7^3</f>
        <v>#VALUE!</v>
      </c>
      <c r="ARQ48" s="24" t="e">
        <f t="shared" si="495"/>
        <v>#VALUE!</v>
      </c>
      <c r="ARR48" s="24" t="e">
        <f t="shared" si="496"/>
        <v>#VALUE!</v>
      </c>
      <c r="ARS48" s="24" t="e">
        <f t="shared" si="497"/>
        <v>#VALUE!</v>
      </c>
      <c r="ART48">
        <v>2.3814341730603998E-5</v>
      </c>
      <c r="ARU48" t="e">
        <f>bvarM2^3</f>
        <v>#VALUE!</v>
      </c>
      <c r="ARV48" t="e">
        <f>cvarM2^3</f>
        <v>#VALUE!</v>
      </c>
      <c r="ARW48" t="e">
        <f>mvarM2^3</f>
        <v>#VALUE!</v>
      </c>
      <c r="ARX48" s="24" t="e">
        <f t="shared" si="498"/>
        <v>#VALUE!</v>
      </c>
      <c r="ARY48" s="24" t="e">
        <f t="shared" si="499"/>
        <v>#VALUE!</v>
      </c>
      <c r="ARZ48" s="24" t="e">
        <f t="shared" si="500"/>
        <v>#VALUE!</v>
      </c>
      <c r="ASA48">
        <v>6.8158346181490002E-5</v>
      </c>
      <c r="ASB48" t="e">
        <f>bvarM4^2</f>
        <v>#VALUE!</v>
      </c>
      <c r="ASC48" t="e">
        <f>cvarM4^2</f>
        <v>#VALUE!</v>
      </c>
      <c r="ASD48" t="e">
        <f>mvarM4^2</f>
        <v>#VALUE!</v>
      </c>
      <c r="ASE48" s="24" t="e">
        <f t="shared" si="501"/>
        <v>#VALUE!</v>
      </c>
      <c r="ASF48" s="24" t="e">
        <f t="shared" si="502"/>
        <v>#VALUE!</v>
      </c>
      <c r="ASG48" s="24" t="e">
        <f t="shared" si="503"/>
        <v>#VALUE!</v>
      </c>
      <c r="ASH48">
        <v>-2.8492585005449001E-4</v>
      </c>
      <c r="ASI48" t="e">
        <f>bvarM8^2</f>
        <v>#VALUE!</v>
      </c>
      <c r="ASJ48" t="e">
        <f>cvarM8^2</f>
        <v>#VALUE!</v>
      </c>
      <c r="ASK48" t="e">
        <f>mvarM8^2</f>
        <v>#VALUE!</v>
      </c>
      <c r="ASL48" s="24" t="e">
        <f t="shared" si="504"/>
        <v>#VALUE!</v>
      </c>
      <c r="ASM48" s="24" t="e">
        <f t="shared" si="505"/>
        <v>#VALUE!</v>
      </c>
      <c r="ASN48" s="24" t="e">
        <f t="shared" si="506"/>
        <v>#VALUE!</v>
      </c>
      <c r="ASO48"/>
      <c r="ASP48"/>
      <c r="ASQ48"/>
      <c r="ASR48"/>
      <c r="ASS48" s="24">
        <f t="shared" si="507"/>
        <v>0</v>
      </c>
      <c r="AST48" s="24">
        <f t="shared" si="508"/>
        <v>0</v>
      </c>
      <c r="ASU48" s="24">
        <f t="shared" si="509"/>
        <v>0</v>
      </c>
      <c r="ASV48">
        <v>-1.2436556956023999E-10</v>
      </c>
      <c r="ASW48" t="e">
        <f>bvarHC1^3</f>
        <v>#VALUE!</v>
      </c>
      <c r="ASX48" t="e">
        <f>cvarHC1^3</f>
        <v>#VALUE!</v>
      </c>
      <c r="ASY48" t="e">
        <f>mvarHC1^3</f>
        <v>#VALUE!</v>
      </c>
      <c r="ASZ48" s="24" t="e">
        <f t="shared" si="510"/>
        <v>#VALUE!</v>
      </c>
      <c r="ATA48" s="24" t="e">
        <f t="shared" si="511"/>
        <v>#VALUE!</v>
      </c>
      <c r="ATB48" s="24" t="e">
        <f t="shared" si="512"/>
        <v>#VALUE!</v>
      </c>
      <c r="ATC48">
        <v>-2.5615741285979001E-6</v>
      </c>
      <c r="ATD48" t="e">
        <f>bvarM6^3</f>
        <v>#VALUE!</v>
      </c>
      <c r="ATE48" t="e">
        <f>cvarM6^3</f>
        <v>#VALUE!</v>
      </c>
      <c r="ATF48" t="e">
        <f>mvarM6^3</f>
        <v>#VALUE!</v>
      </c>
      <c r="ATG48" s="24" t="e">
        <f t="shared" si="513"/>
        <v>#VALUE!</v>
      </c>
      <c r="ATH48" s="24" t="e">
        <f t="shared" si="514"/>
        <v>#VALUE!</v>
      </c>
      <c r="ATI48" s="24" t="e">
        <f t="shared" si="515"/>
        <v>#VALUE!</v>
      </c>
      <c r="ATJ48">
        <v>-9.0437081114302E-7</v>
      </c>
      <c r="ATK48" t="e">
        <f>bvarM4^3</f>
        <v>#VALUE!</v>
      </c>
      <c r="ATL48" t="e">
        <f>cvarM4^3</f>
        <v>#VALUE!</v>
      </c>
      <c r="ATM48" t="e">
        <f>mvarM4^3</f>
        <v>#VALUE!</v>
      </c>
      <c r="ATN48" s="24" t="e">
        <f t="shared" si="516"/>
        <v>#VALUE!</v>
      </c>
      <c r="ATO48" s="24" t="e">
        <f t="shared" si="517"/>
        <v>#VALUE!</v>
      </c>
      <c r="ATP48" s="24" t="e">
        <f t="shared" si="518"/>
        <v>#VALUE!</v>
      </c>
      <c r="ATQ48">
        <v>-9.7995616224886005E-5</v>
      </c>
      <c r="ATR48" t="e">
        <f>bvarM6*bvarM7</f>
        <v>#VALUE!</v>
      </c>
      <c r="ATS48" t="e">
        <f>cvarM6*cvarM7</f>
        <v>#VALUE!</v>
      </c>
      <c r="ATT48" t="e">
        <f>mvarM6*mvarM7</f>
        <v>#VALUE!</v>
      </c>
      <c r="ATU48" s="24" t="e">
        <f t="shared" si="519"/>
        <v>#VALUE!</v>
      </c>
      <c r="ATV48" s="24" t="e">
        <f t="shared" si="520"/>
        <v>#VALUE!</v>
      </c>
      <c r="ATW48" s="24" t="e">
        <f t="shared" si="521"/>
        <v>#VALUE!</v>
      </c>
      <c r="ATX48">
        <v>6.5524117901738001E-6</v>
      </c>
      <c r="ATY48" t="e">
        <f>bvarM6^2</f>
        <v>#VALUE!</v>
      </c>
      <c r="ATZ48" t="e">
        <f>cvarM6^2</f>
        <v>#VALUE!</v>
      </c>
      <c r="AUA48" t="e">
        <f>mvarM6^2</f>
        <v>#VALUE!</v>
      </c>
      <c r="AUB48" s="24" t="e">
        <f t="shared" si="522"/>
        <v>#VALUE!</v>
      </c>
      <c r="AUC48" s="24" t="e">
        <f t="shared" si="523"/>
        <v>#VALUE!</v>
      </c>
      <c r="AUD48" s="24" t="e">
        <f t="shared" si="524"/>
        <v>#VALUE!</v>
      </c>
      <c r="AUE48">
        <v>-5.0490576327511999E-5</v>
      </c>
      <c r="AUF48" t="e">
        <f>bvarM7^3</f>
        <v>#VALUE!</v>
      </c>
      <c r="AUG48" t="e">
        <f>cvarM7^3</f>
        <v>#VALUE!</v>
      </c>
      <c r="AUH48" t="e">
        <f>mvarM7^3</f>
        <v>#VALUE!</v>
      </c>
      <c r="AUI48" s="24" t="e">
        <f t="shared" si="525"/>
        <v>#VALUE!</v>
      </c>
      <c r="AUJ48" s="24" t="e">
        <f t="shared" si="526"/>
        <v>#VALUE!</v>
      </c>
      <c r="AUK48" s="24" t="e">
        <f t="shared" si="527"/>
        <v>#VALUE!</v>
      </c>
      <c r="AUL48">
        <v>-6.2088087183685001E-5</v>
      </c>
      <c r="AUM48" t="e">
        <f>bvarM2^3</f>
        <v>#VALUE!</v>
      </c>
      <c r="AUN48" t="e">
        <f>cvarM2^3</f>
        <v>#VALUE!</v>
      </c>
      <c r="AUO48" t="e">
        <f>mvarM2^3</f>
        <v>#VALUE!</v>
      </c>
      <c r="AUP48" s="24" t="e">
        <f t="shared" si="528"/>
        <v>#VALUE!</v>
      </c>
      <c r="AUQ48" s="24" t="e">
        <f t="shared" si="529"/>
        <v>#VALUE!</v>
      </c>
      <c r="AUR48" s="24" t="e">
        <f t="shared" si="530"/>
        <v>#VALUE!</v>
      </c>
      <c r="AUW48" s="24">
        <f t="shared" si="531"/>
        <v>0</v>
      </c>
      <c r="AUX48" s="24">
        <f t="shared" si="532"/>
        <v>0</v>
      </c>
      <c r="AUY48" s="24">
        <f t="shared" si="533"/>
        <v>0</v>
      </c>
      <c r="AUZ48">
        <v>-1.0972133324412001E-11</v>
      </c>
      <c r="AVA48" t="e">
        <f>bvarHC1^3</f>
        <v>#VALUE!</v>
      </c>
      <c r="AVB48" t="e">
        <f>cvarHC1^3</f>
        <v>#VALUE!</v>
      </c>
      <c r="AVC48" t="e">
        <f>mvarHC1^3</f>
        <v>#VALUE!</v>
      </c>
      <c r="AVD48" s="24" t="e">
        <f t="shared" si="534"/>
        <v>#VALUE!</v>
      </c>
      <c r="AVE48" s="24" t="e">
        <f t="shared" si="535"/>
        <v>#VALUE!</v>
      </c>
      <c r="AVF48" s="24" t="e">
        <f t="shared" si="536"/>
        <v>#VALUE!</v>
      </c>
      <c r="AVG48">
        <v>4.2163687210639003E-5</v>
      </c>
      <c r="AVH48" t="e">
        <f>bvarM6*bvarM9</f>
        <v>#VALUE!</v>
      </c>
      <c r="AVI48" t="e">
        <f>cvarM6*cvarM9</f>
        <v>#VALUE!</v>
      </c>
      <c r="AVJ48" t="e">
        <f>mvarM6*mvarM9</f>
        <v>#VALUE!</v>
      </c>
      <c r="AVK48" s="24" t="e">
        <f t="shared" si="537"/>
        <v>#VALUE!</v>
      </c>
      <c r="AVL48" s="24" t="e">
        <f t="shared" si="538"/>
        <v>#VALUE!</v>
      </c>
      <c r="AVM48" s="24" t="e">
        <f t="shared" si="539"/>
        <v>#VALUE!</v>
      </c>
      <c r="AVN48">
        <v>7.4826549136965997E-6</v>
      </c>
      <c r="AVO48" t="e">
        <f>bvarM6^2</f>
        <v>#VALUE!</v>
      </c>
      <c r="AVP48" t="e">
        <f>cvarM6^2</f>
        <v>#VALUE!</v>
      </c>
      <c r="AVQ48" t="e">
        <f>mvarM6^2</f>
        <v>#VALUE!</v>
      </c>
      <c r="AVR48" s="24" t="e">
        <f t="shared" si="540"/>
        <v>#VALUE!</v>
      </c>
      <c r="AVS48" s="24" t="e">
        <f t="shared" si="541"/>
        <v>#VALUE!</v>
      </c>
      <c r="AVT48" s="24" t="e">
        <f t="shared" si="542"/>
        <v>#VALUE!</v>
      </c>
      <c r="AVU48">
        <v>-1.1366640641048001E-5</v>
      </c>
      <c r="AVV48" t="e">
        <f>bvarM4^3</f>
        <v>#VALUE!</v>
      </c>
      <c r="AVW48" t="e">
        <f>cvarM4^3</f>
        <v>#VALUE!</v>
      </c>
      <c r="AVX48" t="e">
        <f>mvarM4^3</f>
        <v>#VALUE!</v>
      </c>
      <c r="AVY48" s="24" t="e">
        <f t="shared" si="543"/>
        <v>#VALUE!</v>
      </c>
      <c r="AVZ48" s="24" t="e">
        <f t="shared" si="544"/>
        <v>#VALUE!</v>
      </c>
      <c r="AWA48" s="24" t="e">
        <f t="shared" si="545"/>
        <v>#VALUE!</v>
      </c>
      <c r="AWB48"/>
      <c r="AWC48"/>
      <c r="AWD48"/>
      <c r="AWE48"/>
      <c r="AWF48" s="24">
        <f t="shared" si="546"/>
        <v>0</v>
      </c>
      <c r="AWG48" s="24">
        <f t="shared" si="547"/>
        <v>0</v>
      </c>
      <c r="AWH48" s="24">
        <f t="shared" si="548"/>
        <v>0</v>
      </c>
      <c r="AWM48" s="24">
        <f t="shared" si="549"/>
        <v>0</v>
      </c>
      <c r="AWN48" s="24">
        <f t="shared" si="550"/>
        <v>0</v>
      </c>
      <c r="AWO48" s="24">
        <f t="shared" si="551"/>
        <v>0</v>
      </c>
      <c r="AWP48">
        <v>30166.781542100998</v>
      </c>
      <c r="AWQ48" t="e">
        <f>bvarM1^2</f>
        <v>#VALUE!</v>
      </c>
      <c r="AWR48" t="e">
        <f>cvarM1^2</f>
        <v>#VALUE!</v>
      </c>
      <c r="AWS48" t="e">
        <f>mvarM1^2</f>
        <v>#VALUE!</v>
      </c>
      <c r="AWT48" s="24" t="e">
        <f t="shared" si="552"/>
        <v>#VALUE!</v>
      </c>
      <c r="AWU48" s="24" t="e">
        <f t="shared" si="553"/>
        <v>#VALUE!</v>
      </c>
      <c r="AWV48" s="24" t="e">
        <f t="shared" si="554"/>
        <v>#VALUE!</v>
      </c>
      <c r="AWW48">
        <v>-4.9213370387139002E-6</v>
      </c>
      <c r="AWX48" t="e">
        <f>bvarM4^3</f>
        <v>#VALUE!</v>
      </c>
      <c r="AWY48" t="e">
        <f>cvarM4^3</f>
        <v>#VALUE!</v>
      </c>
      <c r="AWZ48" t="e">
        <f>mvarM4^3</f>
        <v>#VALUE!</v>
      </c>
      <c r="AXA48" s="24" t="e">
        <f t="shared" si="555"/>
        <v>#VALUE!</v>
      </c>
      <c r="AXB48" s="24" t="e">
        <f t="shared" si="556"/>
        <v>#VALUE!</v>
      </c>
      <c r="AXC48" s="24" t="e">
        <f t="shared" si="557"/>
        <v>#VALUE!</v>
      </c>
      <c r="AXD48">
        <v>5140029.6609316999</v>
      </c>
      <c r="AXE48" t="e">
        <f>bvarM1^3</f>
        <v>#VALUE!</v>
      </c>
      <c r="AXF48" t="e">
        <f>cvarM1^3</f>
        <v>#VALUE!</v>
      </c>
      <c r="AXG48" t="e">
        <f>mvarM1^3</f>
        <v>#VALUE!</v>
      </c>
      <c r="AXH48" s="24" t="e">
        <f t="shared" si="558"/>
        <v>#VALUE!</v>
      </c>
      <c r="AXI48" s="24" t="e">
        <f t="shared" si="559"/>
        <v>#VALUE!</v>
      </c>
      <c r="AXJ48" s="24" t="e">
        <f t="shared" si="560"/>
        <v>#VALUE!</v>
      </c>
      <c r="AXK48">
        <v>-2.7676133112613998E-3</v>
      </c>
      <c r="AXL48" t="e">
        <f>bvarM8^3</f>
        <v>#VALUE!</v>
      </c>
      <c r="AXM48" t="e">
        <f>cvarM8^3</f>
        <v>#VALUE!</v>
      </c>
      <c r="AXN48" t="e">
        <f>mvarM8^3</f>
        <v>#VALUE!</v>
      </c>
      <c r="AXO48" s="24" t="e">
        <f t="shared" si="561"/>
        <v>#VALUE!</v>
      </c>
      <c r="AXP48" s="24" t="e">
        <f t="shared" si="562"/>
        <v>#VALUE!</v>
      </c>
      <c r="AXQ48" s="24" t="e">
        <f t="shared" si="563"/>
        <v>#VALUE!</v>
      </c>
      <c r="AXR48"/>
      <c r="AXS48"/>
      <c r="AXT48"/>
      <c r="AXU48"/>
      <c r="AXV48" s="24">
        <f t="shared" si="564"/>
        <v>0</v>
      </c>
      <c r="AXW48" s="24">
        <f t="shared" si="565"/>
        <v>0</v>
      </c>
      <c r="AXX48" s="24">
        <f t="shared" si="566"/>
        <v>0</v>
      </c>
      <c r="AXY48">
        <v>-1.3728753134228E-3</v>
      </c>
      <c r="AXZ48" t="e">
        <f>bvarM8^2</f>
        <v>#VALUE!</v>
      </c>
      <c r="AYA48" t="e">
        <f>cvarM8^2</f>
        <v>#VALUE!</v>
      </c>
      <c r="AYB48" t="e">
        <f>mvarM8^2</f>
        <v>#VALUE!</v>
      </c>
      <c r="AYC48" s="24" t="e">
        <f t="shared" si="567"/>
        <v>#VALUE!</v>
      </c>
      <c r="AYD48" s="24" t="e">
        <f t="shared" si="568"/>
        <v>#VALUE!</v>
      </c>
      <c r="AYE48" s="24" t="e">
        <f t="shared" si="569"/>
        <v>#VALUE!</v>
      </c>
      <c r="AYF48">
        <v>-7.9628280632083998E-6</v>
      </c>
      <c r="AYG48" t="e">
        <f>bvarM3^2</f>
        <v>#VALUE!</v>
      </c>
      <c r="AYH48" t="e">
        <f>cvarM3^2</f>
        <v>#VALUE!</v>
      </c>
      <c r="AYI48" t="e">
        <f>mvarM3^2</f>
        <v>#VALUE!</v>
      </c>
      <c r="AYJ48" s="24" t="e">
        <f t="shared" si="570"/>
        <v>#VALUE!</v>
      </c>
      <c r="AYK48" s="24" t="e">
        <f t="shared" si="571"/>
        <v>#VALUE!</v>
      </c>
      <c r="AYL48" s="24" t="e">
        <f t="shared" si="572"/>
        <v>#VALUE!</v>
      </c>
      <c r="AYM48">
        <v>5.3258270882003003E-5</v>
      </c>
      <c r="AYN48" t="e">
        <f>bvarM9^3</f>
        <v>#VALUE!</v>
      </c>
      <c r="AYO48" t="e">
        <f>cvarM9^3</f>
        <v>#VALUE!</v>
      </c>
      <c r="AYP48" t="e">
        <f>mvarM9^3</f>
        <v>#VALUE!</v>
      </c>
      <c r="AYQ48" s="24" t="e">
        <f t="shared" si="573"/>
        <v>#VALUE!</v>
      </c>
      <c r="AYR48" s="24" t="e">
        <f t="shared" si="574"/>
        <v>#VALUE!</v>
      </c>
      <c r="AYS48" s="24" t="e">
        <f t="shared" si="575"/>
        <v>#VALUE!</v>
      </c>
      <c r="AYT48">
        <v>-1.1691855858161E-4</v>
      </c>
      <c r="AYU48" t="e">
        <f>bvarM8^2</f>
        <v>#VALUE!</v>
      </c>
      <c r="AYV48" t="e">
        <f>cvarM8^2</f>
        <v>#VALUE!</v>
      </c>
      <c r="AYW48" t="e">
        <f>mvarM8^2</f>
        <v>#VALUE!</v>
      </c>
      <c r="AYX48" s="24" t="e">
        <f t="shared" si="576"/>
        <v>#VALUE!</v>
      </c>
      <c r="AYY48" s="24" t="e">
        <f t="shared" si="577"/>
        <v>#VALUE!</v>
      </c>
      <c r="AYZ48" s="24" t="e">
        <f t="shared" si="578"/>
        <v>#VALUE!</v>
      </c>
      <c r="AZA48">
        <v>2.8294258717853001E-10</v>
      </c>
      <c r="AZB48" t="e">
        <f>bvarHC1^3</f>
        <v>#VALUE!</v>
      </c>
      <c r="AZC48" t="e">
        <f>cvarHC1^3</f>
        <v>#VALUE!</v>
      </c>
      <c r="AZD48" t="e">
        <f>mvarHC1^3</f>
        <v>#VALUE!</v>
      </c>
      <c r="AZE48" s="24" t="e">
        <f t="shared" si="579"/>
        <v>#VALUE!</v>
      </c>
      <c r="AZF48" s="24" t="e">
        <f t="shared" si="580"/>
        <v>#VALUE!</v>
      </c>
      <c r="AZG48" s="24" t="e">
        <f t="shared" si="581"/>
        <v>#VALUE!</v>
      </c>
      <c r="AZH48"/>
      <c r="AZI48"/>
      <c r="AZJ48"/>
      <c r="AZK48"/>
      <c r="AZL48" s="24">
        <f t="shared" si="582"/>
        <v>0</v>
      </c>
      <c r="AZM48" s="24">
        <f t="shared" si="583"/>
        <v>0</v>
      </c>
      <c r="AZN48" s="24">
        <f t="shared" si="584"/>
        <v>0</v>
      </c>
      <c r="AZO48">
        <v>-1.6074170507964998E-5</v>
      </c>
      <c r="AZP48" t="e">
        <f>bvarM2^3</f>
        <v>#VALUE!</v>
      </c>
      <c r="AZQ48" t="e">
        <f>cvarM2^3</f>
        <v>#VALUE!</v>
      </c>
      <c r="AZR48" t="e">
        <f>mvarM2^3</f>
        <v>#VALUE!</v>
      </c>
      <c r="AZS48" s="24" t="e">
        <f t="shared" si="585"/>
        <v>#VALUE!</v>
      </c>
      <c r="AZT48" s="24" t="e">
        <f t="shared" si="586"/>
        <v>#VALUE!</v>
      </c>
      <c r="AZU48" s="24" t="e">
        <f t="shared" si="587"/>
        <v>#VALUE!</v>
      </c>
      <c r="AZV48">
        <v>5.4240553947211001E-3</v>
      </c>
      <c r="AZW48" t="e">
        <f>bvarM2^2</f>
        <v>#VALUE!</v>
      </c>
      <c r="AZX48" t="e">
        <f>cvarM2^2</f>
        <v>#VALUE!</v>
      </c>
      <c r="AZY48" t="e">
        <f>mvarM2^2</f>
        <v>#VALUE!</v>
      </c>
      <c r="AZZ48" s="24" t="e">
        <f t="shared" si="588"/>
        <v>#VALUE!</v>
      </c>
      <c r="BAA48" s="24" t="e">
        <f t="shared" si="589"/>
        <v>#VALUE!</v>
      </c>
      <c r="BAB48" s="24" t="e">
        <f t="shared" si="590"/>
        <v>#VALUE!</v>
      </c>
      <c r="BAC48"/>
      <c r="BAD48"/>
      <c r="BAE48"/>
      <c r="BAF48"/>
      <c r="BAG48" s="24">
        <f t="shared" si="591"/>
        <v>0</v>
      </c>
      <c r="BAH48" s="24">
        <f t="shared" si="592"/>
        <v>0</v>
      </c>
      <c r="BAI48" s="24">
        <f t="shared" si="593"/>
        <v>0</v>
      </c>
      <c r="BAJ48">
        <v>-9.0198318320166995E-4</v>
      </c>
      <c r="BAK48" t="e">
        <f>bvarM7^2</f>
        <v>#VALUE!</v>
      </c>
      <c r="BAL48" t="e">
        <f>cvarM7^2</f>
        <v>#VALUE!</v>
      </c>
      <c r="BAM48" t="e">
        <f>mvarM7^2</f>
        <v>#VALUE!</v>
      </c>
      <c r="BAN48" s="24" t="e">
        <f t="shared" si="594"/>
        <v>#VALUE!</v>
      </c>
      <c r="BAO48" s="24" t="e">
        <f t="shared" si="595"/>
        <v>#VALUE!</v>
      </c>
      <c r="BAP48" s="24" t="e">
        <f t="shared" si="596"/>
        <v>#VALUE!</v>
      </c>
      <c r="BAQ48">
        <v>-1.8622409472222001E-5</v>
      </c>
      <c r="BAR48" t="e">
        <f>bvarM7^3</f>
        <v>#VALUE!</v>
      </c>
      <c r="BAS48" t="e">
        <f>cvarM7^3</f>
        <v>#VALUE!</v>
      </c>
      <c r="BAT48" t="e">
        <f>mvarM7^3</f>
        <v>#VALUE!</v>
      </c>
      <c r="BAU48" s="24" t="e">
        <f t="shared" si="597"/>
        <v>#VALUE!</v>
      </c>
      <c r="BAV48" s="24" t="e">
        <f t="shared" si="598"/>
        <v>#VALUE!</v>
      </c>
      <c r="BAW48" s="24" t="e">
        <f t="shared" si="599"/>
        <v>#VALUE!</v>
      </c>
      <c r="BAX48">
        <v>6.0181689273821996E-4</v>
      </c>
      <c r="BAY48" t="e">
        <f>bvarM7^3</f>
        <v>#VALUE!</v>
      </c>
      <c r="BAZ48" t="e">
        <f>cvarM7^3</f>
        <v>#VALUE!</v>
      </c>
      <c r="BBA48" t="e">
        <f>mvarM7^3</f>
        <v>#VALUE!</v>
      </c>
      <c r="BBB48" s="24" t="e">
        <f t="shared" si="600"/>
        <v>#VALUE!</v>
      </c>
      <c r="BBC48" s="24" t="e">
        <f t="shared" si="601"/>
        <v>#VALUE!</v>
      </c>
      <c r="BBD48" s="24" t="e">
        <f t="shared" si="602"/>
        <v>#VALUE!</v>
      </c>
      <c r="BBE48">
        <v>-6.827663995443E-4</v>
      </c>
      <c r="BBF48" t="e">
        <f>bvarM7^2</f>
        <v>#VALUE!</v>
      </c>
      <c r="BBG48" t="e">
        <f>cvarM7^2</f>
        <v>#VALUE!</v>
      </c>
      <c r="BBH48" t="e">
        <f>mvarM7^2</f>
        <v>#VALUE!</v>
      </c>
      <c r="BBI48" s="24" t="e">
        <f t="shared" si="603"/>
        <v>#VALUE!</v>
      </c>
      <c r="BBJ48" s="24" t="e">
        <f t="shared" si="604"/>
        <v>#VALUE!</v>
      </c>
      <c r="BBK48" s="24" t="e">
        <f t="shared" si="605"/>
        <v>#VALUE!</v>
      </c>
      <c r="BBL48">
        <v>-5.8972759080707004E-9</v>
      </c>
      <c r="BBM48" t="e">
        <f>bvarHC1^2</f>
        <v>#VALUE!</v>
      </c>
      <c r="BBN48" t="e">
        <f>cvarHC1^2</f>
        <v>#VALUE!</v>
      </c>
      <c r="BBO48" t="e">
        <f>mvarHC1^2</f>
        <v>#VALUE!</v>
      </c>
      <c r="BBP48" s="24" t="e">
        <f t="shared" si="606"/>
        <v>#VALUE!</v>
      </c>
      <c r="BBQ48" s="24" t="e">
        <f t="shared" si="607"/>
        <v>#VALUE!</v>
      </c>
      <c r="BBR48" s="24" t="e">
        <f t="shared" si="608"/>
        <v>#VALUE!</v>
      </c>
      <c r="BBS48">
        <v>5.4030739500753001E-6</v>
      </c>
      <c r="BBT48" t="e">
        <f>bvarM9^3</f>
        <v>#VALUE!</v>
      </c>
      <c r="BBU48" t="e">
        <f>cvarM9^3</f>
        <v>#VALUE!</v>
      </c>
      <c r="BBV48" t="e">
        <f>mvarM9^3</f>
        <v>#VALUE!</v>
      </c>
      <c r="BBW48" s="24" t="e">
        <f t="shared" si="609"/>
        <v>#VALUE!</v>
      </c>
      <c r="BBX48" s="24" t="e">
        <f t="shared" si="610"/>
        <v>#VALUE!</v>
      </c>
      <c r="BBY48" s="24" t="e">
        <f t="shared" si="611"/>
        <v>#VALUE!</v>
      </c>
      <c r="BBZ48">
        <v>-904.40758429944003</v>
      </c>
      <c r="BCA48" t="e">
        <f>bvarM1^2</f>
        <v>#VALUE!</v>
      </c>
      <c r="BCB48" t="e">
        <f>cvarM1^2</f>
        <v>#VALUE!</v>
      </c>
      <c r="BCC48" t="e">
        <f>mvarM1^2</f>
        <v>#VALUE!</v>
      </c>
      <c r="BCD48" s="24" t="e">
        <f t="shared" si="612"/>
        <v>#VALUE!</v>
      </c>
      <c r="BCE48" s="24" t="e">
        <f t="shared" si="613"/>
        <v>#VALUE!</v>
      </c>
      <c r="BCF48" s="24" t="e">
        <f t="shared" si="614"/>
        <v>#VALUE!</v>
      </c>
      <c r="BCG48">
        <v>7.4960021226734997E-4</v>
      </c>
      <c r="BCH48" t="e">
        <f>bvarM7^2</f>
        <v>#VALUE!</v>
      </c>
      <c r="BCI48" t="e">
        <f>cvarM7^2</f>
        <v>#VALUE!</v>
      </c>
      <c r="BCJ48" t="e">
        <f>mvarM7^2</f>
        <v>#VALUE!</v>
      </c>
      <c r="BCK48" s="24" t="e">
        <f t="shared" si="615"/>
        <v>#VALUE!</v>
      </c>
      <c r="BCL48" s="24" t="e">
        <f t="shared" si="616"/>
        <v>#VALUE!</v>
      </c>
      <c r="BCM48" s="24" t="e">
        <f t="shared" si="617"/>
        <v>#VALUE!</v>
      </c>
      <c r="BCN48"/>
      <c r="BCO48"/>
      <c r="BCP48"/>
      <c r="BCQ48"/>
      <c r="BCR48" s="24">
        <f t="shared" si="618"/>
        <v>0</v>
      </c>
      <c r="BCS48" s="24">
        <f t="shared" si="619"/>
        <v>0</v>
      </c>
      <c r="BCT48" s="24">
        <f t="shared" si="620"/>
        <v>0</v>
      </c>
      <c r="BCU48">
        <v>-2.9594797507703002E-3</v>
      </c>
      <c r="BCV48" t="e">
        <f>bvarM8^2</f>
        <v>#VALUE!</v>
      </c>
      <c r="BCW48" t="e">
        <f>cvarM8^2</f>
        <v>#VALUE!</v>
      </c>
      <c r="BCX48" t="e">
        <f>mvarM8^2</f>
        <v>#VALUE!</v>
      </c>
      <c r="BCY48" s="24" t="e">
        <f t="shared" si="621"/>
        <v>#VALUE!</v>
      </c>
      <c r="BCZ48" s="24" t="e">
        <f t="shared" si="622"/>
        <v>#VALUE!</v>
      </c>
      <c r="BDA48" s="24" t="e">
        <f t="shared" si="623"/>
        <v>#VALUE!</v>
      </c>
      <c r="BDB48">
        <v>3.1268371726550998E-3</v>
      </c>
      <c r="BDC48" t="e">
        <f>bvarM7^2</f>
        <v>#VALUE!</v>
      </c>
      <c r="BDD48" t="e">
        <f>cvarM7^2</f>
        <v>#VALUE!</v>
      </c>
      <c r="BDE48" t="e">
        <f>mvarM7^2</f>
        <v>#VALUE!</v>
      </c>
      <c r="BDF48" s="24" t="e">
        <f t="shared" si="624"/>
        <v>#VALUE!</v>
      </c>
      <c r="BDG48" s="24" t="e">
        <f t="shared" si="625"/>
        <v>#VALUE!</v>
      </c>
      <c r="BDH48" s="24" t="e">
        <f t="shared" si="626"/>
        <v>#VALUE!</v>
      </c>
      <c r="BDI48"/>
      <c r="BDJ48"/>
      <c r="BDK48"/>
      <c r="BDL48"/>
      <c r="BDM48" s="24">
        <f t="shared" si="627"/>
        <v>0</v>
      </c>
      <c r="BDN48" s="24">
        <f t="shared" si="628"/>
        <v>0</v>
      </c>
      <c r="BDO48" s="24">
        <f t="shared" si="629"/>
        <v>0</v>
      </c>
      <c r="BDP48">
        <v>-6.8429096106062996E-13</v>
      </c>
      <c r="BDQ48" t="e">
        <f>bvarHC1^3</f>
        <v>#VALUE!</v>
      </c>
      <c r="BDR48" t="e">
        <f>cvarHC1^3</f>
        <v>#VALUE!</v>
      </c>
      <c r="BDS48" t="e">
        <f>mvarHC1^3</f>
        <v>#VALUE!</v>
      </c>
      <c r="BDT48" s="24" t="e">
        <f t="shared" si="630"/>
        <v>#VALUE!</v>
      </c>
      <c r="BDU48" s="24" t="e">
        <f t="shared" si="631"/>
        <v>#VALUE!</v>
      </c>
      <c r="BDV48" s="24" t="e">
        <f t="shared" si="632"/>
        <v>#VALUE!</v>
      </c>
      <c r="BDW48">
        <v>-4.0810958584922997E-5</v>
      </c>
      <c r="BDX48" t="e">
        <f>bvarM6^2</f>
        <v>#VALUE!</v>
      </c>
      <c r="BDY48" t="e">
        <f>cvarM6^2</f>
        <v>#VALUE!</v>
      </c>
      <c r="BDZ48" t="e">
        <f>mvarM6^2</f>
        <v>#VALUE!</v>
      </c>
      <c r="BEA48" s="24" t="e">
        <f t="shared" si="633"/>
        <v>#VALUE!</v>
      </c>
      <c r="BEB48" s="24" t="e">
        <f t="shared" si="634"/>
        <v>#VALUE!</v>
      </c>
      <c r="BEC48" s="24" t="e">
        <f t="shared" si="635"/>
        <v>#VALUE!</v>
      </c>
      <c r="BED48"/>
      <c r="BEE48"/>
      <c r="BEF48"/>
      <c r="BEG48"/>
      <c r="BEH48" s="24">
        <f t="shared" si="636"/>
        <v>0</v>
      </c>
      <c r="BEI48" s="24">
        <f t="shared" si="637"/>
        <v>0</v>
      </c>
      <c r="BEJ48" s="24">
        <f t="shared" si="638"/>
        <v>0</v>
      </c>
      <c r="BEK48">
        <v>-3.3438303298320999E-3</v>
      </c>
      <c r="BEL48" t="e">
        <f>bvarM8^2</f>
        <v>#VALUE!</v>
      </c>
      <c r="BEM48" t="e">
        <f>cvarM8^2</f>
        <v>#VALUE!</v>
      </c>
      <c r="BEN48" t="e">
        <f>mvarM8^2</f>
        <v>#VALUE!</v>
      </c>
      <c r="BEO48" s="24" t="e">
        <f t="shared" si="639"/>
        <v>#VALUE!</v>
      </c>
      <c r="BEP48" s="24" t="e">
        <f t="shared" si="640"/>
        <v>#VALUE!</v>
      </c>
      <c r="BEQ48" s="24" t="e">
        <f t="shared" si="641"/>
        <v>#VALUE!</v>
      </c>
      <c r="BER48">
        <v>-4.8998007722699997E-12</v>
      </c>
      <c r="BES48" t="e">
        <f>bvarHC1^3</f>
        <v>#VALUE!</v>
      </c>
      <c r="BET48" t="e">
        <f>cvarHC1^3</f>
        <v>#VALUE!</v>
      </c>
      <c r="BEU48" t="e">
        <f>mvarHC1^3</f>
        <v>#VALUE!</v>
      </c>
      <c r="BEV48" s="24" t="e">
        <f t="shared" si="642"/>
        <v>#VALUE!</v>
      </c>
      <c r="BEW48" s="24" t="e">
        <f t="shared" si="643"/>
        <v>#VALUE!</v>
      </c>
      <c r="BEX48" s="24" t="e">
        <f t="shared" si="644"/>
        <v>#VALUE!</v>
      </c>
      <c r="BEY48"/>
      <c r="BEZ48"/>
      <c r="BFA48"/>
      <c r="BFB48"/>
      <c r="BFC48" s="24">
        <f t="shared" si="645"/>
        <v>0</v>
      </c>
      <c r="BFD48" s="24">
        <f t="shared" si="646"/>
        <v>0</v>
      </c>
      <c r="BFE48" s="24">
        <f t="shared" si="647"/>
        <v>0</v>
      </c>
      <c r="BFF48">
        <v>2.6128369530791002E-5</v>
      </c>
      <c r="BFG48" t="e">
        <f>bvarM8^3</f>
        <v>#VALUE!</v>
      </c>
      <c r="BFH48" t="e">
        <f>cvarM8^3</f>
        <v>#VALUE!</v>
      </c>
      <c r="BFI48" t="e">
        <f>mvarM8^3</f>
        <v>#VALUE!</v>
      </c>
      <c r="BFJ48" s="24" t="e">
        <f t="shared" si="648"/>
        <v>#VALUE!</v>
      </c>
      <c r="BFK48" s="24" t="e">
        <f t="shared" si="649"/>
        <v>#VALUE!</v>
      </c>
      <c r="BFL48" s="24" t="e">
        <f t="shared" si="650"/>
        <v>#VALUE!</v>
      </c>
      <c r="BFQ48" s="24">
        <f t="shared" si="651"/>
        <v>0</v>
      </c>
      <c r="BFR48" s="24">
        <f t="shared" si="652"/>
        <v>0</v>
      </c>
      <c r="BFS48" s="24">
        <f t="shared" si="653"/>
        <v>0</v>
      </c>
      <c r="BFT48">
        <v>-1.5718419116290999E-3</v>
      </c>
      <c r="BFU48" t="e">
        <f>bvarM9^2</f>
        <v>#VALUE!</v>
      </c>
      <c r="BFV48" t="e">
        <f>cvarM9^2</f>
        <v>#VALUE!</v>
      </c>
      <c r="BFW48" t="e">
        <f>mvarM9^2</f>
        <v>#VALUE!</v>
      </c>
      <c r="BFX48" s="24" t="e">
        <f t="shared" si="654"/>
        <v>#VALUE!</v>
      </c>
      <c r="BFY48" s="24" t="e">
        <f t="shared" si="655"/>
        <v>#VALUE!</v>
      </c>
      <c r="BFZ48" s="24" t="e">
        <f t="shared" si="656"/>
        <v>#VALUE!</v>
      </c>
      <c r="BGE48" s="24">
        <f t="shared" si="657"/>
        <v>0</v>
      </c>
      <c r="BGF48" s="24">
        <f t="shared" si="658"/>
        <v>0</v>
      </c>
      <c r="BGG48" s="24">
        <f t="shared" si="659"/>
        <v>0</v>
      </c>
      <c r="BGH48">
        <v>-9.1173796699474995E-7</v>
      </c>
      <c r="BGI48" t="e">
        <f>bvarM4^3</f>
        <v>#VALUE!</v>
      </c>
      <c r="BGJ48" t="e">
        <f>cvarM4^3</f>
        <v>#VALUE!</v>
      </c>
      <c r="BGK48" t="e">
        <f>mvarM4^3</f>
        <v>#VALUE!</v>
      </c>
      <c r="BGL48" s="24" t="e">
        <f t="shared" si="660"/>
        <v>#VALUE!</v>
      </c>
      <c r="BGM48" s="24" t="e">
        <f t="shared" si="661"/>
        <v>#VALUE!</v>
      </c>
      <c r="BGN48" s="24" t="e">
        <f t="shared" si="662"/>
        <v>#VALUE!</v>
      </c>
      <c r="BGO48">
        <v>9.7508722237672999E-8</v>
      </c>
      <c r="BGP48" t="e">
        <f>bvarHC1^2</f>
        <v>#VALUE!</v>
      </c>
      <c r="BGQ48" t="e">
        <f>cvarHC1^2</f>
        <v>#VALUE!</v>
      </c>
      <c r="BGR48" t="e">
        <f>mvarHC1^2</f>
        <v>#VALUE!</v>
      </c>
      <c r="BGS48" s="24" t="e">
        <f t="shared" si="663"/>
        <v>#VALUE!</v>
      </c>
      <c r="BGT48" s="24" t="e">
        <f t="shared" si="664"/>
        <v>#VALUE!</v>
      </c>
      <c r="BGU48" s="24" t="e">
        <f t="shared" si="665"/>
        <v>#VALUE!</v>
      </c>
      <c r="BGZ48" s="24">
        <f t="shared" si="666"/>
        <v>0</v>
      </c>
      <c r="BHA48" s="24">
        <f t="shared" si="667"/>
        <v>0</v>
      </c>
      <c r="BHB48" s="24">
        <f t="shared" si="668"/>
        <v>0</v>
      </c>
      <c r="BHC48">
        <v>-7.7999275303969003E-5</v>
      </c>
      <c r="BHD48" t="e">
        <f>bvarM2^3</f>
        <v>#VALUE!</v>
      </c>
      <c r="BHE48" t="e">
        <f>cvarM2^3</f>
        <v>#VALUE!</v>
      </c>
      <c r="BHF48" t="e">
        <f>mvarM2^3</f>
        <v>#VALUE!</v>
      </c>
      <c r="BHG48" s="24" t="e">
        <f t="shared" si="669"/>
        <v>#VALUE!</v>
      </c>
      <c r="BHH48" s="24" t="e">
        <f t="shared" si="670"/>
        <v>#VALUE!</v>
      </c>
      <c r="BHI48" s="24" t="e">
        <f t="shared" si="671"/>
        <v>#VALUE!</v>
      </c>
      <c r="BHJ48">
        <v>-2.1982993465342999E-3</v>
      </c>
      <c r="BHK48" t="e">
        <f>bvarM9^2</f>
        <v>#VALUE!</v>
      </c>
      <c r="BHL48" t="e">
        <f>cvarM9^2</f>
        <v>#VALUE!</v>
      </c>
      <c r="BHM48" t="e">
        <f>mvarM9^2</f>
        <v>#VALUE!</v>
      </c>
      <c r="BHN48" s="24" t="e">
        <f t="shared" si="672"/>
        <v>#VALUE!</v>
      </c>
      <c r="BHO48" s="24" t="e">
        <f t="shared" si="673"/>
        <v>#VALUE!</v>
      </c>
      <c r="BHP48" s="24" t="e">
        <f t="shared" si="674"/>
        <v>#VALUE!</v>
      </c>
      <c r="BHU48" s="24">
        <f t="shared" si="675"/>
        <v>0</v>
      </c>
      <c r="BHV48" s="24">
        <f t="shared" si="676"/>
        <v>0</v>
      </c>
      <c r="BHW48" s="24">
        <f t="shared" si="677"/>
        <v>0</v>
      </c>
      <c r="BHX48">
        <v>3.7067522425938999E-7</v>
      </c>
      <c r="BHY48" t="e">
        <f>bvarM3^3</f>
        <v>#VALUE!</v>
      </c>
      <c r="BHZ48" t="e">
        <f>cvarM3^3</f>
        <v>#VALUE!</v>
      </c>
      <c r="BIA48" t="e">
        <f>mvarM3^3</f>
        <v>#VALUE!</v>
      </c>
      <c r="BIB48" s="24" t="e">
        <f t="shared" si="678"/>
        <v>#VALUE!</v>
      </c>
      <c r="BIC48" s="24" t="e">
        <f t="shared" si="679"/>
        <v>#VALUE!</v>
      </c>
      <c r="BID48" s="24" t="e">
        <f t="shared" si="680"/>
        <v>#VALUE!</v>
      </c>
      <c r="BIE48">
        <v>3.9176275736333003E-5</v>
      </c>
      <c r="BIF48" t="e">
        <f>bvarM6*bvarM9</f>
        <v>#VALUE!</v>
      </c>
      <c r="BIG48" t="e">
        <f>cvarM6*cvarM9</f>
        <v>#VALUE!</v>
      </c>
      <c r="BIH48" t="e">
        <f>mvarM6*mvarM9</f>
        <v>#VALUE!</v>
      </c>
      <c r="BII48" s="24" t="e">
        <f t="shared" si="681"/>
        <v>#VALUE!</v>
      </c>
      <c r="BIJ48" s="24" t="e">
        <f t="shared" si="682"/>
        <v>#VALUE!</v>
      </c>
      <c r="BIK48" s="24" t="e">
        <f t="shared" si="683"/>
        <v>#VALUE!</v>
      </c>
      <c r="BIP48" s="24">
        <f t="shared" si="684"/>
        <v>0</v>
      </c>
      <c r="BIQ48" s="24">
        <f t="shared" si="685"/>
        <v>0</v>
      </c>
      <c r="BIR48" s="24">
        <f t="shared" si="686"/>
        <v>0</v>
      </c>
      <c r="BIW48" s="24">
        <f t="shared" si="687"/>
        <v>0</v>
      </c>
      <c r="BIX48" s="24">
        <f t="shared" si="688"/>
        <v>0</v>
      </c>
      <c r="BIY48" s="24">
        <f t="shared" si="689"/>
        <v>0</v>
      </c>
      <c r="BIZ48">
        <v>-1.0196271024867E-4</v>
      </c>
      <c r="BJA48" t="e">
        <f>bvarHC2^3</f>
        <v>#VALUE!</v>
      </c>
      <c r="BJB48" t="e">
        <f>cvarHC2^3</f>
        <v>#VALUE!</v>
      </c>
      <c r="BJC48" t="e">
        <f>mvarHC2^3</f>
        <v>#VALUE!</v>
      </c>
      <c r="BJD48" s="24" t="e">
        <f t="shared" si="690"/>
        <v>#VALUE!</v>
      </c>
      <c r="BJE48" s="24" t="e">
        <f t="shared" si="691"/>
        <v>#VALUE!</v>
      </c>
      <c r="BJF48" s="24" t="e">
        <f t="shared" si="692"/>
        <v>#VALUE!</v>
      </c>
      <c r="BJK48" s="24">
        <f t="shared" si="693"/>
        <v>0</v>
      </c>
      <c r="BJL48" s="24">
        <f t="shared" si="694"/>
        <v>0</v>
      </c>
      <c r="BJM48" s="24">
        <f t="shared" si="695"/>
        <v>0</v>
      </c>
      <c r="BJR48" s="24">
        <f t="shared" si="696"/>
        <v>0</v>
      </c>
      <c r="BJS48" s="24">
        <f t="shared" si="697"/>
        <v>0</v>
      </c>
      <c r="BJT48" s="24">
        <f t="shared" si="698"/>
        <v>0</v>
      </c>
      <c r="BJU48">
        <v>8.5769042749822005E-8</v>
      </c>
      <c r="BJV48" t="e">
        <f>bvarHC1^2</f>
        <v>#VALUE!</v>
      </c>
      <c r="BJW48" t="e">
        <f>cvarHC1^2</f>
        <v>#VALUE!</v>
      </c>
      <c r="BJX48" t="e">
        <f>mvarHC1^2</f>
        <v>#VALUE!</v>
      </c>
      <c r="BJY48" s="24" t="e">
        <f t="shared" si="699"/>
        <v>#VALUE!</v>
      </c>
      <c r="BJZ48" s="24" t="e">
        <f t="shared" si="700"/>
        <v>#VALUE!</v>
      </c>
      <c r="BKA48" s="24" t="e">
        <f t="shared" si="701"/>
        <v>#VALUE!</v>
      </c>
      <c r="BKF48" s="24">
        <f t="shared" si="702"/>
        <v>0</v>
      </c>
      <c r="BKG48" s="24">
        <f t="shared" si="703"/>
        <v>0</v>
      </c>
      <c r="BKH48" s="24">
        <f t="shared" si="704"/>
        <v>0</v>
      </c>
      <c r="BKM48" s="24">
        <f t="shared" si="705"/>
        <v>0</v>
      </c>
      <c r="BKN48" s="24">
        <f t="shared" si="706"/>
        <v>0</v>
      </c>
      <c r="BKO48" s="24">
        <f t="shared" si="707"/>
        <v>0</v>
      </c>
      <c r="BKP48">
        <v>-1.0359531049336E-4</v>
      </c>
      <c r="BKQ48" t="e">
        <f>bvarM2^3</f>
        <v>#VALUE!</v>
      </c>
      <c r="BKR48" t="e">
        <f>cvarM2^3</f>
        <v>#VALUE!</v>
      </c>
      <c r="BKS48" t="e">
        <f>mvarM2^3</f>
        <v>#VALUE!</v>
      </c>
      <c r="BKT48" s="24" t="e">
        <f t="shared" si="708"/>
        <v>#VALUE!</v>
      </c>
      <c r="BKU48" s="24" t="e">
        <f t="shared" si="709"/>
        <v>#VALUE!</v>
      </c>
      <c r="BKV48" s="24" t="e">
        <f t="shared" si="710"/>
        <v>#VALUE!</v>
      </c>
      <c r="BLA48" s="24">
        <f t="shared" si="711"/>
        <v>0</v>
      </c>
      <c r="BLB48" s="24">
        <f t="shared" si="712"/>
        <v>0</v>
      </c>
      <c r="BLC48" s="24">
        <f t="shared" si="713"/>
        <v>0</v>
      </c>
      <c r="BLH48" s="24">
        <f t="shared" si="714"/>
        <v>0</v>
      </c>
      <c r="BLI48" s="24">
        <f t="shared" si="715"/>
        <v>0</v>
      </c>
      <c r="BLJ48" s="24">
        <f t="shared" si="716"/>
        <v>0</v>
      </c>
      <c r="BLK48">
        <v>-5.9762847215128999E-5</v>
      </c>
      <c r="BLL48" t="e">
        <f>bvarM3^2</f>
        <v>#VALUE!</v>
      </c>
      <c r="BLM48" t="e">
        <f>cvarM3^2</f>
        <v>#VALUE!</v>
      </c>
      <c r="BLN48" t="e">
        <f>mvarM3^2</f>
        <v>#VALUE!</v>
      </c>
      <c r="BLO48" s="24" t="e">
        <f t="shared" si="717"/>
        <v>#VALUE!</v>
      </c>
      <c r="BLP48" s="24" t="e">
        <f t="shared" si="718"/>
        <v>#VALUE!</v>
      </c>
      <c r="BLQ48" s="24" t="e">
        <f t="shared" si="719"/>
        <v>#VALUE!</v>
      </c>
      <c r="BLR48">
        <v>-1.6980785801147E-9</v>
      </c>
      <c r="BLS48" t="e">
        <f>bvarM6^3</f>
        <v>#VALUE!</v>
      </c>
      <c r="BLT48" t="e">
        <f>cvarM6^3</f>
        <v>#VALUE!</v>
      </c>
      <c r="BLU48" t="e">
        <f>mvarM6^3</f>
        <v>#VALUE!</v>
      </c>
      <c r="BLV48" s="24" t="e">
        <f t="shared" si="720"/>
        <v>#VALUE!</v>
      </c>
      <c r="BLW48" s="24" t="e">
        <f t="shared" si="721"/>
        <v>#VALUE!</v>
      </c>
      <c r="BLX48" s="24" t="e">
        <f t="shared" si="722"/>
        <v>#VALUE!</v>
      </c>
      <c r="BLY48"/>
      <c r="BLZ48"/>
      <c r="BMA48"/>
      <c r="BMB48"/>
      <c r="BMC48" s="24">
        <f t="shared" si="723"/>
        <v>0</v>
      </c>
      <c r="BMD48" s="24">
        <f t="shared" si="724"/>
        <v>0</v>
      </c>
      <c r="BME48" s="24">
        <f t="shared" si="725"/>
        <v>0</v>
      </c>
      <c r="BMF48">
        <v>-1.0197301557551001E-10</v>
      </c>
      <c r="BMG48" t="e">
        <f>bvarHC1^3</f>
        <v>#VALUE!</v>
      </c>
      <c r="BMH48" t="e">
        <f>cvarHC1^3</f>
        <v>#VALUE!</v>
      </c>
      <c r="BMI48" t="e">
        <f>mvarHC1^3</f>
        <v>#VALUE!</v>
      </c>
      <c r="BMJ48" s="24" t="e">
        <f t="shared" si="726"/>
        <v>#VALUE!</v>
      </c>
      <c r="BMK48" s="24" t="e">
        <f t="shared" si="727"/>
        <v>#VALUE!</v>
      </c>
      <c r="BML48" s="24" t="e">
        <f t="shared" si="728"/>
        <v>#VALUE!</v>
      </c>
      <c r="BMQ48" s="24">
        <f t="shared" si="729"/>
        <v>0</v>
      </c>
      <c r="BMR48" s="24">
        <f t="shared" si="730"/>
        <v>0</v>
      </c>
      <c r="BMS48" s="24">
        <f t="shared" si="731"/>
        <v>0</v>
      </c>
      <c r="BMX48" s="24">
        <f t="shared" si="732"/>
        <v>0</v>
      </c>
      <c r="BMY48" s="24">
        <f t="shared" si="733"/>
        <v>0</v>
      </c>
      <c r="BMZ48" s="24">
        <f t="shared" si="734"/>
        <v>0</v>
      </c>
      <c r="BNA48">
        <v>1.9059317746038E-3</v>
      </c>
      <c r="BNB48" t="e">
        <f>bvarM2^2</f>
        <v>#VALUE!</v>
      </c>
      <c r="BNC48" t="e">
        <f>cvarM2^2</f>
        <v>#VALUE!</v>
      </c>
      <c r="BND48" t="e">
        <f>mvarM2^2</f>
        <v>#VALUE!</v>
      </c>
      <c r="BNE48" s="24" t="e">
        <f t="shared" si="735"/>
        <v>#VALUE!</v>
      </c>
      <c r="BNF48" s="24" t="e">
        <f t="shared" si="736"/>
        <v>#VALUE!</v>
      </c>
      <c r="BNG48" s="24" t="e">
        <f t="shared" si="737"/>
        <v>#VALUE!</v>
      </c>
      <c r="BNH48"/>
      <c r="BNI48"/>
      <c r="BNJ48"/>
      <c r="BNK48"/>
      <c r="BNL48" s="24">
        <f t="shared" si="738"/>
        <v>0</v>
      </c>
      <c r="BNM48" s="24">
        <f t="shared" si="739"/>
        <v>0</v>
      </c>
      <c r="BNN48" s="24">
        <f t="shared" si="740"/>
        <v>0</v>
      </c>
      <c r="BNS48" s="24">
        <f t="shared" si="741"/>
        <v>0</v>
      </c>
      <c r="BNT48" s="24">
        <f t="shared" si="742"/>
        <v>0</v>
      </c>
      <c r="BNU48" s="24">
        <f t="shared" si="743"/>
        <v>0</v>
      </c>
      <c r="BNV48">
        <v>-2.7210120006684001E-4</v>
      </c>
      <c r="BNW48" t="e">
        <f>bvarM2^3</f>
        <v>#VALUE!</v>
      </c>
      <c r="BNX48" t="e">
        <f>cvarM2^3</f>
        <v>#VALUE!</v>
      </c>
      <c r="BNY48" t="e">
        <f>mvarM2^3</f>
        <v>#VALUE!</v>
      </c>
      <c r="BNZ48" s="24" t="e">
        <f t="shared" si="744"/>
        <v>#VALUE!</v>
      </c>
      <c r="BOA48" s="24" t="e">
        <f t="shared" si="745"/>
        <v>#VALUE!</v>
      </c>
      <c r="BOB48" s="24" t="e">
        <f t="shared" si="746"/>
        <v>#VALUE!</v>
      </c>
      <c r="BOG48" s="24">
        <f t="shared" si="747"/>
        <v>0</v>
      </c>
      <c r="BOH48" s="24">
        <f t="shared" si="748"/>
        <v>0</v>
      </c>
      <c r="BOI48" s="24">
        <f t="shared" si="749"/>
        <v>0</v>
      </c>
      <c r="BON48" s="24">
        <f t="shared" si="750"/>
        <v>0</v>
      </c>
      <c r="BOO48" s="24">
        <f t="shared" si="751"/>
        <v>0</v>
      </c>
      <c r="BOP48" s="24">
        <f t="shared" si="752"/>
        <v>0</v>
      </c>
      <c r="BOQ48">
        <v>-1.2415081956679999E-4</v>
      </c>
      <c r="BOR48" t="e">
        <f>bvarM3^2</f>
        <v>#VALUE!</v>
      </c>
      <c r="BOS48" t="e">
        <f>cvarM3^2</f>
        <v>#VALUE!</v>
      </c>
      <c r="BOT48" t="e">
        <f>mvarM3^2</f>
        <v>#VALUE!</v>
      </c>
      <c r="BOU48" s="24" t="e">
        <f t="shared" si="753"/>
        <v>#VALUE!</v>
      </c>
      <c r="BOV48" s="24" t="e">
        <f t="shared" si="754"/>
        <v>#VALUE!</v>
      </c>
      <c r="BOW48" s="24" t="e">
        <f t="shared" si="755"/>
        <v>#VALUE!</v>
      </c>
      <c r="BPB48" s="24">
        <f t="shared" si="756"/>
        <v>0</v>
      </c>
      <c r="BPC48" s="24">
        <f t="shared" si="757"/>
        <v>0</v>
      </c>
      <c r="BPD48" s="24">
        <f t="shared" si="758"/>
        <v>0</v>
      </c>
      <c r="BPI48" s="24">
        <f t="shared" si="759"/>
        <v>0</v>
      </c>
      <c r="BPJ48" s="24">
        <f t="shared" si="760"/>
        <v>0</v>
      </c>
      <c r="BPK48" s="24">
        <f t="shared" si="761"/>
        <v>0</v>
      </c>
      <c r="BPP48" s="24">
        <f t="shared" si="762"/>
        <v>0</v>
      </c>
      <c r="BPQ48" s="24">
        <f t="shared" si="763"/>
        <v>0</v>
      </c>
      <c r="BPR48" s="24">
        <f t="shared" si="764"/>
        <v>0</v>
      </c>
      <c r="BPW48" s="24">
        <f t="shared" si="765"/>
        <v>0</v>
      </c>
      <c r="BPX48" s="24">
        <f t="shared" si="766"/>
        <v>0</v>
      </c>
      <c r="BPY48" s="24">
        <f t="shared" si="767"/>
        <v>0</v>
      </c>
      <c r="BQD48" s="24">
        <f t="shared" si="768"/>
        <v>0</v>
      </c>
      <c r="BQE48" s="24">
        <f t="shared" si="769"/>
        <v>0</v>
      </c>
      <c r="BQF48" s="24">
        <f t="shared" si="770"/>
        <v>0</v>
      </c>
      <c r="BQK48" s="24">
        <f t="shared" si="771"/>
        <v>0</v>
      </c>
      <c r="BQL48" s="24">
        <f t="shared" si="772"/>
        <v>0</v>
      </c>
      <c r="BQM48" s="24">
        <f t="shared" si="773"/>
        <v>0</v>
      </c>
      <c r="BQR48" s="24">
        <f t="shared" si="774"/>
        <v>0</v>
      </c>
      <c r="BQS48" s="24">
        <f t="shared" si="775"/>
        <v>0</v>
      </c>
      <c r="BQT48" s="24">
        <f t="shared" si="776"/>
        <v>0</v>
      </c>
      <c r="BQY48" s="24">
        <f t="shared" si="777"/>
        <v>0</v>
      </c>
      <c r="BQZ48" s="24">
        <f t="shared" si="778"/>
        <v>0</v>
      </c>
      <c r="BRA48" s="24">
        <f t="shared" si="779"/>
        <v>0</v>
      </c>
      <c r="BRF48" s="24">
        <f t="shared" si="780"/>
        <v>0</v>
      </c>
      <c r="BRG48" s="24">
        <f t="shared" si="781"/>
        <v>0</v>
      </c>
      <c r="BRH48" s="24">
        <f t="shared" si="782"/>
        <v>0</v>
      </c>
      <c r="BRM48" s="24">
        <f t="shared" si="783"/>
        <v>0</v>
      </c>
      <c r="BRN48" s="24">
        <f t="shared" si="784"/>
        <v>0</v>
      </c>
      <c r="BRO48" s="24">
        <f t="shared" si="785"/>
        <v>0</v>
      </c>
      <c r="BRT48" s="24">
        <f t="shared" si="786"/>
        <v>0</v>
      </c>
      <c r="BRU48" s="24">
        <f t="shared" si="787"/>
        <v>0</v>
      </c>
      <c r="BRV48" s="24">
        <f t="shared" si="788"/>
        <v>0</v>
      </c>
      <c r="BSA48" s="24">
        <f t="shared" si="789"/>
        <v>0</v>
      </c>
      <c r="BSB48" s="24">
        <f t="shared" si="790"/>
        <v>0</v>
      </c>
      <c r="BSC48" s="24">
        <f t="shared" si="791"/>
        <v>0</v>
      </c>
      <c r="BSH48" s="24">
        <f t="shared" si="792"/>
        <v>0</v>
      </c>
      <c r="BSI48" s="24">
        <f t="shared" si="793"/>
        <v>0</v>
      </c>
      <c r="BSJ48" s="24">
        <f t="shared" si="794"/>
        <v>0</v>
      </c>
      <c r="BSO48" s="24">
        <f t="shared" si="795"/>
        <v>0</v>
      </c>
      <c r="BSP48" s="24">
        <f t="shared" si="796"/>
        <v>0</v>
      </c>
      <c r="BSQ48" s="24">
        <f t="shared" si="797"/>
        <v>0</v>
      </c>
      <c r="BSV48" s="24">
        <f t="shared" si="798"/>
        <v>0</v>
      </c>
      <c r="BSW48" s="24">
        <f t="shared" si="799"/>
        <v>0</v>
      </c>
      <c r="BSX48" s="24">
        <f t="shared" si="800"/>
        <v>0</v>
      </c>
      <c r="BTC48" s="24">
        <f t="shared" si="801"/>
        <v>0</v>
      </c>
      <c r="BTD48" s="24">
        <f t="shared" si="802"/>
        <v>0</v>
      </c>
      <c r="BTE48" s="24">
        <f t="shared" si="803"/>
        <v>0</v>
      </c>
      <c r="BTJ48" s="24">
        <f t="shared" si="804"/>
        <v>0</v>
      </c>
      <c r="BTK48" s="24">
        <f t="shared" si="805"/>
        <v>0</v>
      </c>
      <c r="BTL48" s="24">
        <f t="shared" si="806"/>
        <v>0</v>
      </c>
      <c r="BTQ48" s="24">
        <f t="shared" si="807"/>
        <v>0</v>
      </c>
      <c r="BTR48" s="24">
        <f t="shared" si="808"/>
        <v>0</v>
      </c>
      <c r="BTS48" s="24">
        <f t="shared" si="809"/>
        <v>0</v>
      </c>
      <c r="BTX48" s="24">
        <f t="shared" si="810"/>
        <v>0</v>
      </c>
      <c r="BTY48" s="24">
        <f t="shared" si="811"/>
        <v>0</v>
      </c>
      <c r="BTZ48" s="24">
        <f t="shared" si="812"/>
        <v>0</v>
      </c>
      <c r="BUE48" s="24">
        <f t="shared" si="813"/>
        <v>0</v>
      </c>
      <c r="BUF48" s="24">
        <f t="shared" si="814"/>
        <v>0</v>
      </c>
      <c r="BUG48" s="24">
        <f t="shared" si="815"/>
        <v>0</v>
      </c>
      <c r="BUL48" s="24">
        <f t="shared" si="816"/>
        <v>0</v>
      </c>
      <c r="BUM48" s="24">
        <f t="shared" si="817"/>
        <v>0</v>
      </c>
      <c r="BUN48" s="24">
        <f t="shared" si="818"/>
        <v>0</v>
      </c>
      <c r="BUS48" s="24">
        <f t="shared" si="819"/>
        <v>0</v>
      </c>
      <c r="BUT48" s="24">
        <f t="shared" si="820"/>
        <v>0</v>
      </c>
      <c r="BUU48" s="24">
        <f t="shared" si="821"/>
        <v>0</v>
      </c>
      <c r="BUZ48" s="24">
        <f t="shared" si="822"/>
        <v>0</v>
      </c>
      <c r="BVA48" s="24">
        <f t="shared" si="823"/>
        <v>0</v>
      </c>
      <c r="BVB48" s="24">
        <f t="shared" si="824"/>
        <v>0</v>
      </c>
      <c r="BVG48" s="24">
        <f t="shared" si="825"/>
        <v>0</v>
      </c>
      <c r="BVH48" s="24">
        <f t="shared" si="826"/>
        <v>0</v>
      </c>
      <c r="BVI48" s="24">
        <f t="shared" si="827"/>
        <v>0</v>
      </c>
      <c r="BVN48" s="24">
        <f t="shared" si="828"/>
        <v>0</v>
      </c>
      <c r="BVO48" s="24">
        <f t="shared" si="829"/>
        <v>0</v>
      </c>
      <c r="BVP48" s="24">
        <f t="shared" si="830"/>
        <v>0</v>
      </c>
      <c r="BVU48" s="24">
        <f t="shared" si="831"/>
        <v>0</v>
      </c>
      <c r="BVV48" s="24">
        <f t="shared" si="832"/>
        <v>0</v>
      </c>
      <c r="BVW48" s="24">
        <f t="shared" si="833"/>
        <v>0</v>
      </c>
      <c r="BVX48">
        <v>-6.5166708241561004E-6</v>
      </c>
      <c r="BVY48" t="e">
        <f>bvarM4^3</f>
        <v>#VALUE!</v>
      </c>
      <c r="BVZ48" t="e">
        <f>cvarM4^3</f>
        <v>#VALUE!</v>
      </c>
      <c r="BWA48" t="e">
        <f>mvarM4^3</f>
        <v>#VALUE!</v>
      </c>
      <c r="BWB48" s="24" t="e">
        <f t="shared" si="834"/>
        <v>#VALUE!</v>
      </c>
      <c r="BWC48" s="24" t="e">
        <f t="shared" si="835"/>
        <v>#VALUE!</v>
      </c>
      <c r="BWD48" s="24" t="e">
        <f t="shared" si="836"/>
        <v>#VALUE!</v>
      </c>
      <c r="BWI48" s="24">
        <f t="shared" si="837"/>
        <v>0</v>
      </c>
      <c r="BWJ48" s="24">
        <f t="shared" si="838"/>
        <v>0</v>
      </c>
      <c r="BWK48" s="24">
        <f t="shared" si="839"/>
        <v>0</v>
      </c>
      <c r="BWP48" s="24">
        <f t="shared" si="840"/>
        <v>0</v>
      </c>
      <c r="BWQ48" s="24">
        <f t="shared" si="841"/>
        <v>0</v>
      </c>
      <c r="BWR48" s="24">
        <f t="shared" si="842"/>
        <v>0</v>
      </c>
      <c r="BWW48" s="24">
        <f t="shared" si="843"/>
        <v>0</v>
      </c>
      <c r="BWX48" s="24">
        <f t="shared" si="844"/>
        <v>0</v>
      </c>
      <c r="BWY48" s="24">
        <f t="shared" si="845"/>
        <v>0</v>
      </c>
      <c r="BXD48" s="24">
        <f t="shared" si="846"/>
        <v>0</v>
      </c>
      <c r="BXE48" s="24">
        <f t="shared" si="847"/>
        <v>0</v>
      </c>
      <c r="BXF48" s="24">
        <f t="shared" si="848"/>
        <v>0</v>
      </c>
      <c r="BXK48" s="24">
        <f t="shared" si="849"/>
        <v>0</v>
      </c>
      <c r="BXL48" s="24">
        <f t="shared" si="850"/>
        <v>0</v>
      </c>
      <c r="BXM48" s="24">
        <f t="shared" si="851"/>
        <v>0</v>
      </c>
      <c r="BXR48" s="24">
        <f t="shared" si="852"/>
        <v>0</v>
      </c>
      <c r="BXS48" s="24">
        <f t="shared" si="853"/>
        <v>0</v>
      </c>
      <c r="BXT48" s="24">
        <f t="shared" si="854"/>
        <v>0</v>
      </c>
      <c r="BXY48" s="24">
        <f t="shared" si="855"/>
        <v>0</v>
      </c>
      <c r="BXZ48" s="24">
        <f t="shared" si="856"/>
        <v>0</v>
      </c>
      <c r="BYA48" s="24">
        <f t="shared" si="857"/>
        <v>0</v>
      </c>
      <c r="BYF48" s="24">
        <f t="shared" si="858"/>
        <v>0</v>
      </c>
      <c r="BYG48" s="24">
        <f t="shared" si="859"/>
        <v>0</v>
      </c>
      <c r="BYH48" s="24">
        <f t="shared" si="860"/>
        <v>0</v>
      </c>
      <c r="BYM48" s="24">
        <f t="shared" si="861"/>
        <v>0</v>
      </c>
      <c r="BYN48" s="24">
        <f t="shared" si="862"/>
        <v>0</v>
      </c>
      <c r="BYO48" s="24">
        <f t="shared" si="863"/>
        <v>0</v>
      </c>
      <c r="BYT48" s="24">
        <f t="shared" si="864"/>
        <v>0</v>
      </c>
      <c r="BYU48" s="24">
        <f t="shared" si="865"/>
        <v>0</v>
      </c>
      <c r="BYV48" s="24">
        <f t="shared" si="866"/>
        <v>0</v>
      </c>
    </row>
    <row r="49" spans="6:2024" x14ac:dyDescent="0.3">
      <c r="F49" s="82">
        <f t="shared" si="0"/>
        <v>0</v>
      </c>
      <c r="G49" s="82">
        <f t="shared" si="1"/>
        <v>0</v>
      </c>
      <c r="H49" s="82">
        <f t="shared" si="2"/>
        <v>0</v>
      </c>
      <c r="I49">
        <v>-5.2963802864022004E-3</v>
      </c>
      <c r="J49" t="e">
        <f>bvarM7^2</f>
        <v>#VALUE!</v>
      </c>
      <c r="K49" t="e">
        <f>cvarM7^2</f>
        <v>#VALUE!</v>
      </c>
      <c r="L49" t="e">
        <f>mvarM7^2</f>
        <v>#VALUE!</v>
      </c>
      <c r="M49" s="15" t="e">
        <f t="shared" si="3"/>
        <v>#VALUE!</v>
      </c>
      <c r="N49" s="15" t="e">
        <f t="shared" si="4"/>
        <v>#VALUE!</v>
      </c>
      <c r="O49" s="15" t="e">
        <f t="shared" si="5"/>
        <v>#VALUE!</v>
      </c>
      <c r="P49">
        <v>-1.3094223368389001E-10</v>
      </c>
      <c r="Q49" t="e">
        <f>bvarHC1^3</f>
        <v>#VALUE!</v>
      </c>
      <c r="R49" t="e">
        <f>cvarHC1^3</f>
        <v>#VALUE!</v>
      </c>
      <c r="S49" t="e">
        <f>mvarHC1^3</f>
        <v>#VALUE!</v>
      </c>
      <c r="T49" s="15" t="e">
        <f t="shared" si="6"/>
        <v>#VALUE!</v>
      </c>
      <c r="U49" s="15" t="e">
        <f t="shared" si="7"/>
        <v>#VALUE!</v>
      </c>
      <c r="V49" s="15" t="e">
        <f t="shared" si="8"/>
        <v>#VALUE!</v>
      </c>
      <c r="W49" s="15"/>
      <c r="X49"/>
      <c r="Y49"/>
      <c r="Z49"/>
      <c r="AA49">
        <f t="shared" si="9"/>
        <v>0</v>
      </c>
      <c r="AB49" s="74">
        <f t="shared" si="10"/>
        <v>0</v>
      </c>
      <c r="AC49" s="53">
        <f t="shared" si="11"/>
        <v>0</v>
      </c>
      <c r="AD49">
        <v>-1.4725355901674999E-6</v>
      </c>
      <c r="AE49" t="e">
        <f>bvarM5*bvarM6</f>
        <v>#VALUE!</v>
      </c>
      <c r="AF49" t="e">
        <f>cvarM5*cvarM6</f>
        <v>#VALUE!</v>
      </c>
      <c r="AG49" t="e">
        <f>mvarM5*mvarM6</f>
        <v>#VALUE!</v>
      </c>
      <c r="AH49" s="15" t="e">
        <f t="shared" si="12"/>
        <v>#VALUE!</v>
      </c>
      <c r="AI49" s="15" t="e">
        <f t="shared" si="13"/>
        <v>#VALUE!</v>
      </c>
      <c r="AJ49" s="53" t="e">
        <f t="shared" si="14"/>
        <v>#VALUE!</v>
      </c>
      <c r="AK49">
        <v>-4.2730998642353E-6</v>
      </c>
      <c r="AL49" t="e">
        <f>bvarM3*bvarM9</f>
        <v>#VALUE!</v>
      </c>
      <c r="AM49" t="e">
        <f>cvarM3*cvarM9</f>
        <v>#VALUE!</v>
      </c>
      <c r="AN49" t="e">
        <f>mvarM3*mvarM9</f>
        <v>#VALUE!</v>
      </c>
      <c r="AO49" s="15" t="e">
        <f t="shared" si="15"/>
        <v>#VALUE!</v>
      </c>
      <c r="AP49" s="15" t="e">
        <f t="shared" si="16"/>
        <v>#VALUE!</v>
      </c>
      <c r="AQ49" s="53" t="e">
        <f t="shared" si="17"/>
        <v>#VALUE!</v>
      </c>
      <c r="AR49">
        <v>3.5408203023026E-5</v>
      </c>
      <c r="AS49" t="e">
        <f>bvarM7*bvarM8</f>
        <v>#VALUE!</v>
      </c>
      <c r="AT49" t="e">
        <f>cvarM7*cvarM8</f>
        <v>#VALUE!</v>
      </c>
      <c r="AU49" t="e">
        <f>mvarM7*mvarM8</f>
        <v>#VALUE!</v>
      </c>
      <c r="AV49" s="15" t="e">
        <f t="shared" si="18"/>
        <v>#VALUE!</v>
      </c>
      <c r="AW49" s="15" t="e">
        <f t="shared" si="19"/>
        <v>#VALUE!</v>
      </c>
      <c r="AX49" s="53" t="e">
        <f t="shared" si="20"/>
        <v>#VALUE!</v>
      </c>
      <c r="AY49">
        <v>-8.8040587152245996E-6</v>
      </c>
      <c r="AZ49" t="e">
        <f>bvarM6^2</f>
        <v>#VALUE!</v>
      </c>
      <c r="BA49" t="e">
        <f>cvarM6^2</f>
        <v>#VALUE!</v>
      </c>
      <c r="BB49" t="e">
        <f>mvarM6^2</f>
        <v>#VALUE!</v>
      </c>
      <c r="BC49" s="15" t="e">
        <f t="shared" si="21"/>
        <v>#VALUE!</v>
      </c>
      <c r="BD49" s="15" t="e">
        <f t="shared" si="22"/>
        <v>#VALUE!</v>
      </c>
      <c r="BE49" s="53" t="e">
        <f t="shared" si="23"/>
        <v>#VALUE!</v>
      </c>
      <c r="BF49">
        <v>2.4425717782486E-5</v>
      </c>
      <c r="BG49" t="e">
        <f>bvarM6*bvarM9</f>
        <v>#VALUE!</v>
      </c>
      <c r="BH49" t="e">
        <f>cvarM6*cvarM9</f>
        <v>#VALUE!</v>
      </c>
      <c r="BI49" t="e">
        <f>mvarM6*mvarM9</f>
        <v>#VALUE!</v>
      </c>
      <c r="BJ49" s="15" t="e">
        <f t="shared" si="24"/>
        <v>#VALUE!</v>
      </c>
      <c r="BK49" s="15" t="e">
        <f t="shared" si="25"/>
        <v>#VALUE!</v>
      </c>
      <c r="BL49" s="53" t="e">
        <f t="shared" si="26"/>
        <v>#VALUE!</v>
      </c>
      <c r="BM49">
        <v>-21413.414782526001</v>
      </c>
      <c r="BN49" t="e">
        <f>bvarM1^2</f>
        <v>#VALUE!</v>
      </c>
      <c r="BO49" t="e">
        <f>cvarM1^2</f>
        <v>#VALUE!</v>
      </c>
      <c r="BP49" t="e">
        <f>mvarM1^2</f>
        <v>#VALUE!</v>
      </c>
      <c r="BQ49" s="15" t="e">
        <f t="shared" si="27"/>
        <v>#VALUE!</v>
      </c>
      <c r="BR49" s="15" t="e">
        <f t="shared" si="28"/>
        <v>#VALUE!</v>
      </c>
      <c r="BS49" s="53" t="e">
        <f t="shared" si="29"/>
        <v>#VALUE!</v>
      </c>
      <c r="BT49">
        <v>-2.8404024030250999E-5</v>
      </c>
      <c r="BU49" t="e">
        <f>bvarM6*bvarM8</f>
        <v>#VALUE!</v>
      </c>
      <c r="BV49" t="e">
        <f>cvarM6*cvarM8</f>
        <v>#VALUE!</v>
      </c>
      <c r="BW49" t="e">
        <f>mvarM6*mvarM8</f>
        <v>#VALUE!</v>
      </c>
      <c r="BX49" s="15" t="e">
        <f t="shared" si="30"/>
        <v>#VALUE!</v>
      </c>
      <c r="BY49" s="15" t="e">
        <f t="shared" si="31"/>
        <v>#VALUE!</v>
      </c>
      <c r="BZ49" s="53" t="e">
        <f t="shared" si="32"/>
        <v>#VALUE!</v>
      </c>
      <c r="CA49">
        <v>-3.7074956994472002E-6</v>
      </c>
      <c r="CB49" t="e">
        <f>bvarM3*bvarM9</f>
        <v>#VALUE!</v>
      </c>
      <c r="CC49" t="e">
        <f>cvarM3*cvarM9</f>
        <v>#VALUE!</v>
      </c>
      <c r="CD49" t="e">
        <f>mvarM3*mvarM9</f>
        <v>#VALUE!</v>
      </c>
      <c r="CE49" s="15" t="e">
        <f t="shared" si="33"/>
        <v>#VALUE!</v>
      </c>
      <c r="CF49" s="15" t="e">
        <f t="shared" si="34"/>
        <v>#VALUE!</v>
      </c>
      <c r="CG49" s="53" t="e">
        <f t="shared" si="35"/>
        <v>#VALUE!</v>
      </c>
      <c r="CH49">
        <v>6.2347471013161003E-6</v>
      </c>
      <c r="CI49" t="e">
        <f>bvarM6*bvarM8</f>
        <v>#VALUE!</v>
      </c>
      <c r="CJ49" t="e">
        <f>cvarM6*cvarM8</f>
        <v>#VALUE!</v>
      </c>
      <c r="CK49" t="e">
        <f>mvarM6*mvarM8</f>
        <v>#VALUE!</v>
      </c>
      <c r="CL49" s="15" t="e">
        <f t="shared" si="36"/>
        <v>#VALUE!</v>
      </c>
      <c r="CM49" s="15" t="e">
        <f t="shared" si="37"/>
        <v>#VALUE!</v>
      </c>
      <c r="CN49" s="53" t="e">
        <f t="shared" si="38"/>
        <v>#VALUE!</v>
      </c>
      <c r="CO49">
        <v>-3.6580068145599001E-7</v>
      </c>
      <c r="CP49" t="e">
        <f>bvarM3^2</f>
        <v>#VALUE!</v>
      </c>
      <c r="CQ49" t="e">
        <f>cvarM3^2</f>
        <v>#VALUE!</v>
      </c>
      <c r="CR49" t="e">
        <f>mvarM3^2</f>
        <v>#VALUE!</v>
      </c>
      <c r="CS49" s="15" t="e">
        <f t="shared" si="39"/>
        <v>#VALUE!</v>
      </c>
      <c r="CT49" s="15" t="e">
        <f t="shared" si="40"/>
        <v>#VALUE!</v>
      </c>
      <c r="CU49" s="53" t="e">
        <f t="shared" si="41"/>
        <v>#VALUE!</v>
      </c>
      <c r="CV49">
        <v>1.2133163926197001E-3</v>
      </c>
      <c r="CW49" t="e">
        <f>bvarM6^2</f>
        <v>#VALUE!</v>
      </c>
      <c r="CX49" t="e">
        <f>cvarM6^2</f>
        <v>#VALUE!</v>
      </c>
      <c r="CY49" t="e">
        <f>mvarM6^2</f>
        <v>#VALUE!</v>
      </c>
      <c r="CZ49" s="15" t="e">
        <f t="shared" si="42"/>
        <v>#VALUE!</v>
      </c>
      <c r="DA49" s="15" t="e">
        <f t="shared" si="43"/>
        <v>#VALUE!</v>
      </c>
      <c r="DB49" s="53" t="e">
        <f t="shared" si="44"/>
        <v>#VALUE!</v>
      </c>
      <c r="DC49">
        <v>3.3110232153612002E-7</v>
      </c>
      <c r="DD49" t="e">
        <f>bvarM5^3</f>
        <v>#VALUE!</v>
      </c>
      <c r="DE49" t="e">
        <f>cvarM5^3</f>
        <v>#VALUE!</v>
      </c>
      <c r="DF49" t="e">
        <f>mvarM5^3</f>
        <v>#VALUE!</v>
      </c>
      <c r="DG49" s="15" t="e">
        <f t="shared" si="45"/>
        <v>#VALUE!</v>
      </c>
      <c r="DH49" s="15" t="e">
        <f t="shared" si="46"/>
        <v>#VALUE!</v>
      </c>
      <c r="DI49" s="53" t="e">
        <f t="shared" si="47"/>
        <v>#VALUE!</v>
      </c>
      <c r="DJ49">
        <v>-1.345729810389E-4</v>
      </c>
      <c r="DK49" t="e">
        <f>bvarM7*bvarM8</f>
        <v>#VALUE!</v>
      </c>
      <c r="DL49" t="e">
        <f>cvarM7*cvarM8</f>
        <v>#VALUE!</v>
      </c>
      <c r="DM49" t="e">
        <f>mvarM7*mvarM8</f>
        <v>#VALUE!</v>
      </c>
      <c r="DN49" s="15" t="e">
        <f t="shared" si="48"/>
        <v>#VALUE!</v>
      </c>
      <c r="DO49" s="15" t="e">
        <f t="shared" si="49"/>
        <v>#VALUE!</v>
      </c>
      <c r="DP49" s="53" t="e">
        <f t="shared" si="50"/>
        <v>#VALUE!</v>
      </c>
      <c r="DQ49">
        <v>-3.2835859050203002E-6</v>
      </c>
      <c r="DR49" t="e">
        <f>bvarM3*bvarM5</f>
        <v>#VALUE!</v>
      </c>
      <c r="DS49" t="e">
        <f>cvarM3*cvarM5</f>
        <v>#VALUE!</v>
      </c>
      <c r="DT49" t="e">
        <f>mvarM3*mvarM5</f>
        <v>#VALUE!</v>
      </c>
      <c r="DU49" s="15" t="e">
        <f t="shared" si="51"/>
        <v>#VALUE!</v>
      </c>
      <c r="DV49" s="15" t="e">
        <f t="shared" si="52"/>
        <v>#VALUE!</v>
      </c>
      <c r="DW49" s="53" t="e">
        <f t="shared" si="53"/>
        <v>#VALUE!</v>
      </c>
      <c r="DX49">
        <v>4.1867640565144001E-8</v>
      </c>
      <c r="DY49" t="e">
        <f>bvarM3^2</f>
        <v>#VALUE!</v>
      </c>
      <c r="DZ49" t="e">
        <f>cvarM3^2</f>
        <v>#VALUE!</v>
      </c>
      <c r="EA49" t="e">
        <f>mvarM3^2</f>
        <v>#VALUE!</v>
      </c>
      <c r="EB49" s="15" t="e">
        <f t="shared" si="54"/>
        <v>#VALUE!</v>
      </c>
      <c r="EC49" s="15" t="e">
        <f t="shared" si="55"/>
        <v>#VALUE!</v>
      </c>
      <c r="ED49" s="53" t="e">
        <f t="shared" si="56"/>
        <v>#VALUE!</v>
      </c>
      <c r="EE49">
        <v>-1.1751105854432001E-5</v>
      </c>
      <c r="EF49" t="e">
        <f>bvarM6^2</f>
        <v>#VALUE!</v>
      </c>
      <c r="EG49" t="e">
        <f>cvarM6^2</f>
        <v>#VALUE!</v>
      </c>
      <c r="EH49" t="e">
        <f>mvarM6^2</f>
        <v>#VALUE!</v>
      </c>
      <c r="EI49" s="15" t="e">
        <f t="shared" si="57"/>
        <v>#VALUE!</v>
      </c>
      <c r="EJ49" s="15" t="e">
        <f t="shared" si="58"/>
        <v>#VALUE!</v>
      </c>
      <c r="EK49" s="53" t="e">
        <f t="shared" si="59"/>
        <v>#VALUE!</v>
      </c>
      <c r="EL49">
        <v>9.8427315996130996E-4</v>
      </c>
      <c r="EM49" t="e">
        <f>bvarM6^2</f>
        <v>#VALUE!</v>
      </c>
      <c r="EN49" t="e">
        <f>cvarM6^2</f>
        <v>#VALUE!</v>
      </c>
      <c r="EO49" t="e">
        <f>mvarM6^2</f>
        <v>#VALUE!</v>
      </c>
      <c r="EP49" s="15" t="e">
        <f t="shared" si="60"/>
        <v>#VALUE!</v>
      </c>
      <c r="EQ49" s="15" t="e">
        <f t="shared" si="61"/>
        <v>#VALUE!</v>
      </c>
      <c r="ER49" s="53" t="e">
        <f t="shared" si="62"/>
        <v>#VALUE!</v>
      </c>
      <c r="ES49">
        <v>-1.407679075377E-5</v>
      </c>
      <c r="ET49" t="e">
        <f>bvarM2^3</f>
        <v>#VALUE!</v>
      </c>
      <c r="EU49" t="e">
        <f>cvarM2^3</f>
        <v>#VALUE!</v>
      </c>
      <c r="EV49" t="e">
        <f>mvarM2^3</f>
        <v>#VALUE!</v>
      </c>
      <c r="EW49" s="15" t="e">
        <f t="shared" si="63"/>
        <v>#VALUE!</v>
      </c>
      <c r="EX49" s="15" t="e">
        <f t="shared" si="64"/>
        <v>#VALUE!</v>
      </c>
      <c r="EY49" s="53" t="e">
        <f t="shared" si="65"/>
        <v>#VALUE!</v>
      </c>
      <c r="EZ49">
        <v>-7.5956188681095E-7</v>
      </c>
      <c r="FA49" t="e">
        <f>bvarM4*bvarM9</f>
        <v>#VALUE!</v>
      </c>
      <c r="FB49" t="e">
        <f>cvarM4*cvarM9</f>
        <v>#VALUE!</v>
      </c>
      <c r="FC49" t="e">
        <f>mvarM4*mvarM9</f>
        <v>#VALUE!</v>
      </c>
      <c r="FD49" s="15" t="e">
        <f t="shared" si="66"/>
        <v>#VALUE!</v>
      </c>
      <c r="FE49" s="15" t="e">
        <f t="shared" si="67"/>
        <v>#VALUE!</v>
      </c>
      <c r="FF49" s="53" t="e">
        <f t="shared" si="68"/>
        <v>#VALUE!</v>
      </c>
      <c r="FG49">
        <v>-9.8129049617590993E-6</v>
      </c>
      <c r="FH49" t="e">
        <f>bvarM3*bvarM6</f>
        <v>#VALUE!</v>
      </c>
      <c r="FI49" t="e">
        <f>cvarM3*cvarM6</f>
        <v>#VALUE!</v>
      </c>
      <c r="FJ49" t="e">
        <f>mvarM3*mvarM6</f>
        <v>#VALUE!</v>
      </c>
      <c r="FK49" s="15" t="e">
        <f t="shared" si="69"/>
        <v>#VALUE!</v>
      </c>
      <c r="FL49" s="15" t="e">
        <f t="shared" si="70"/>
        <v>#VALUE!</v>
      </c>
      <c r="FM49" s="53" t="e">
        <f t="shared" si="71"/>
        <v>#VALUE!</v>
      </c>
      <c r="FN49">
        <v>-8.1587664955247003E-6</v>
      </c>
      <c r="FO49" t="e">
        <f>bvarM4*bvarM7</f>
        <v>#VALUE!</v>
      </c>
      <c r="FP49" t="e">
        <f>cvarM4*cvarM7</f>
        <v>#VALUE!</v>
      </c>
      <c r="FQ49" t="e">
        <f>mvarM4*mvarM7</f>
        <v>#VALUE!</v>
      </c>
      <c r="FR49" s="15" t="e">
        <f t="shared" si="72"/>
        <v>#VALUE!</v>
      </c>
      <c r="FS49" s="15" t="e">
        <f t="shared" si="73"/>
        <v>#VALUE!</v>
      </c>
      <c r="FT49" s="53" t="e">
        <f t="shared" si="74"/>
        <v>#VALUE!</v>
      </c>
      <c r="FU49">
        <v>5.4753386476716999E-4</v>
      </c>
      <c r="FV49" t="e">
        <f>bvarM8^2</f>
        <v>#VALUE!</v>
      </c>
      <c r="FW49" t="e">
        <f>cvarM8^2</f>
        <v>#VALUE!</v>
      </c>
      <c r="FX49" t="e">
        <f>mvarM8^2</f>
        <v>#VALUE!</v>
      </c>
      <c r="FY49" s="15" t="e">
        <f t="shared" si="75"/>
        <v>#VALUE!</v>
      </c>
      <c r="FZ49" s="15" t="e">
        <f t="shared" si="76"/>
        <v>#VALUE!</v>
      </c>
      <c r="GA49" s="53" t="e">
        <f t="shared" si="77"/>
        <v>#VALUE!</v>
      </c>
      <c r="GB49">
        <v>-3.0804082332704999E-3</v>
      </c>
      <c r="GC49" t="e">
        <f>bvarM7^2</f>
        <v>#VALUE!</v>
      </c>
      <c r="GD49" t="e">
        <f>cvarM7^2</f>
        <v>#VALUE!</v>
      </c>
      <c r="GE49" t="e">
        <f>mvarM7^2</f>
        <v>#VALUE!</v>
      </c>
      <c r="GF49" s="15" t="e">
        <f t="shared" si="78"/>
        <v>#VALUE!</v>
      </c>
      <c r="GG49" s="15" t="e">
        <f t="shared" si="79"/>
        <v>#VALUE!</v>
      </c>
      <c r="GH49" s="53" t="e">
        <f t="shared" si="80"/>
        <v>#VALUE!</v>
      </c>
      <c r="GI49">
        <v>7.9778358782140005E-5</v>
      </c>
      <c r="GJ49" t="e">
        <f>bvarM8^3</f>
        <v>#VALUE!</v>
      </c>
      <c r="GK49" t="e">
        <f>cvarM8^3</f>
        <v>#VALUE!</v>
      </c>
      <c r="GL49" t="e">
        <f>mvarM8^3</f>
        <v>#VALUE!</v>
      </c>
      <c r="GM49" s="15" t="e">
        <f t="shared" si="81"/>
        <v>#VALUE!</v>
      </c>
      <c r="GN49" s="15" t="e">
        <f t="shared" si="82"/>
        <v>#VALUE!</v>
      </c>
      <c r="GO49" s="53" t="e">
        <f t="shared" si="83"/>
        <v>#VALUE!</v>
      </c>
      <c r="GP49">
        <v>8.4156834545106996E-5</v>
      </c>
      <c r="GQ49" t="e">
        <f>bvarM6*bvarM7</f>
        <v>#VALUE!</v>
      </c>
      <c r="GR49" t="e">
        <f>cvarM6*cvarM7</f>
        <v>#VALUE!</v>
      </c>
      <c r="GS49" t="e">
        <f>mvarM6*mvarM7</f>
        <v>#VALUE!</v>
      </c>
      <c r="GT49" s="15" t="e">
        <f t="shared" si="84"/>
        <v>#VALUE!</v>
      </c>
      <c r="GU49" s="15" t="e">
        <f t="shared" si="85"/>
        <v>#VALUE!</v>
      </c>
      <c r="GV49" s="53" t="e">
        <f t="shared" si="86"/>
        <v>#VALUE!</v>
      </c>
      <c r="GW49">
        <v>-1.2169916657206E-5</v>
      </c>
      <c r="GX49" t="e">
        <f>bvarM3*bvarM6</f>
        <v>#VALUE!</v>
      </c>
      <c r="GY49" t="e">
        <f>cvarM3*cvarM6</f>
        <v>#VALUE!</v>
      </c>
      <c r="GZ49" t="e">
        <f>mvarM3*mvarM6</f>
        <v>#VALUE!</v>
      </c>
      <c r="HA49" s="15" t="e">
        <f t="shared" si="87"/>
        <v>#VALUE!</v>
      </c>
      <c r="HB49" s="15" t="e">
        <f t="shared" si="88"/>
        <v>#VALUE!</v>
      </c>
      <c r="HC49" s="53" t="e">
        <f t="shared" si="89"/>
        <v>#VALUE!</v>
      </c>
      <c r="HD49">
        <v>5.5120616248362001E-6</v>
      </c>
      <c r="HE49" t="e">
        <f>bvarM7*bvarM8</f>
        <v>#VALUE!</v>
      </c>
      <c r="HF49" t="e">
        <f>cvarM7*cvarM8</f>
        <v>#VALUE!</v>
      </c>
      <c r="HG49" t="e">
        <f>mvarM7*mvarM8</f>
        <v>#VALUE!</v>
      </c>
      <c r="HH49" s="15" t="e">
        <f t="shared" si="90"/>
        <v>#VALUE!</v>
      </c>
      <c r="HI49" s="15" t="e">
        <f t="shared" si="91"/>
        <v>#VALUE!</v>
      </c>
      <c r="HJ49" s="53" t="e">
        <f t="shared" si="92"/>
        <v>#VALUE!</v>
      </c>
      <c r="HK49">
        <v>1.7049773060782E-3</v>
      </c>
      <c r="HL49" t="e">
        <f>bvarM8^2</f>
        <v>#VALUE!</v>
      </c>
      <c r="HM49" t="e">
        <f>cvarM8^2</f>
        <v>#VALUE!</v>
      </c>
      <c r="HN49" t="e">
        <f>mvarM8^2</f>
        <v>#VALUE!</v>
      </c>
      <c r="HO49" s="15" t="e">
        <f t="shared" si="93"/>
        <v>#VALUE!</v>
      </c>
      <c r="HP49" s="15" t="e">
        <f t="shared" si="94"/>
        <v>#VALUE!</v>
      </c>
      <c r="HQ49" s="53" t="e">
        <f t="shared" si="95"/>
        <v>#VALUE!</v>
      </c>
      <c r="HR49">
        <v>5.2648181168119997E-5</v>
      </c>
      <c r="HS49" t="e">
        <f>bvarM5^2</f>
        <v>#VALUE!</v>
      </c>
      <c r="HT49" t="e">
        <f>cvarM5^2</f>
        <v>#VALUE!</v>
      </c>
      <c r="HU49" t="e">
        <f>mvarM5^2</f>
        <v>#VALUE!</v>
      </c>
      <c r="HV49" s="15" t="e">
        <f t="shared" si="96"/>
        <v>#VALUE!</v>
      </c>
      <c r="HW49" s="15" t="e">
        <f t="shared" si="97"/>
        <v>#VALUE!</v>
      </c>
      <c r="HX49" s="53" t="e">
        <f t="shared" si="98"/>
        <v>#VALUE!</v>
      </c>
      <c r="HY49">
        <v>-2.1567946932276002E-5</v>
      </c>
      <c r="HZ49" t="e">
        <f>bvarM2^3</f>
        <v>#VALUE!</v>
      </c>
      <c r="IA49" t="e">
        <f>cvarM2^3</f>
        <v>#VALUE!</v>
      </c>
      <c r="IB49" t="e">
        <f>mvarM2^3</f>
        <v>#VALUE!</v>
      </c>
      <c r="IC49" s="15" t="e">
        <f t="shared" si="99"/>
        <v>#VALUE!</v>
      </c>
      <c r="ID49" s="15" t="e">
        <f t="shared" si="100"/>
        <v>#VALUE!</v>
      </c>
      <c r="IE49" s="53" t="e">
        <f t="shared" si="101"/>
        <v>#VALUE!</v>
      </c>
      <c r="IF49">
        <v>5.6686723785007998E-6</v>
      </c>
      <c r="IG49" t="e">
        <f>bvarM5*bvarM9</f>
        <v>#VALUE!</v>
      </c>
      <c r="IH49" t="e">
        <f>cvarM5*cvarM9</f>
        <v>#VALUE!</v>
      </c>
      <c r="II49" t="e">
        <f>mvarM5*mvarM9</f>
        <v>#VALUE!</v>
      </c>
      <c r="IJ49" s="15" t="e">
        <f t="shared" si="102"/>
        <v>#VALUE!</v>
      </c>
      <c r="IK49" s="15" t="e">
        <f t="shared" si="103"/>
        <v>#VALUE!</v>
      </c>
      <c r="IL49" s="53" t="e">
        <f t="shared" si="104"/>
        <v>#VALUE!</v>
      </c>
      <c r="IM49">
        <v>-4.0843195550414003E-6</v>
      </c>
      <c r="IN49" t="e">
        <f>bvarM3*bvarM5</f>
        <v>#VALUE!</v>
      </c>
      <c r="IO49" t="e">
        <f>cvarM3*cvarM5</f>
        <v>#VALUE!</v>
      </c>
      <c r="IP49" t="e">
        <f>mvarM3*mvarM5</f>
        <v>#VALUE!</v>
      </c>
      <c r="IQ49" s="15" t="e">
        <f t="shared" si="105"/>
        <v>#VALUE!</v>
      </c>
      <c r="IR49" s="15" t="e">
        <f t="shared" si="106"/>
        <v>#VALUE!</v>
      </c>
      <c r="IS49" s="53" t="e">
        <f t="shared" si="107"/>
        <v>#VALUE!</v>
      </c>
      <c r="IT49">
        <v>7.6515467006885996E-7</v>
      </c>
      <c r="IU49" t="e">
        <f>bvarM4^2</f>
        <v>#VALUE!</v>
      </c>
      <c r="IV49" t="e">
        <f>cvarM4^2</f>
        <v>#VALUE!</v>
      </c>
      <c r="IW49" t="e">
        <f>mvarM4^2</f>
        <v>#VALUE!</v>
      </c>
      <c r="IX49" s="15" t="e">
        <f t="shared" si="108"/>
        <v>#VALUE!</v>
      </c>
      <c r="IY49" s="15" t="e">
        <f t="shared" si="109"/>
        <v>#VALUE!</v>
      </c>
      <c r="IZ49" s="53" t="e">
        <f t="shared" si="110"/>
        <v>#VALUE!</v>
      </c>
      <c r="JA49">
        <v>1.9728537448779999E-4</v>
      </c>
      <c r="JB49" t="e">
        <f>bvarM5*bvarM7</f>
        <v>#VALUE!</v>
      </c>
      <c r="JC49" t="e">
        <f>cvarM5*cvarM7</f>
        <v>#VALUE!</v>
      </c>
      <c r="JD49" t="e">
        <f>mvarM5*mvarM7</f>
        <v>#VALUE!</v>
      </c>
      <c r="JE49" s="24" t="e">
        <f t="shared" si="111"/>
        <v>#VALUE!</v>
      </c>
      <c r="JF49" s="24" t="e">
        <f t="shared" si="112"/>
        <v>#VALUE!</v>
      </c>
      <c r="JG49" s="24" t="e">
        <f t="shared" si="113"/>
        <v>#VALUE!</v>
      </c>
      <c r="JL49" s="24">
        <f t="shared" si="114"/>
        <v>0</v>
      </c>
      <c r="JM49" s="24">
        <f t="shared" si="115"/>
        <v>0</v>
      </c>
      <c r="JN49" s="24">
        <f t="shared" si="116"/>
        <v>0</v>
      </c>
      <c r="JO49"/>
      <c r="JP49"/>
      <c r="JQ49"/>
      <c r="JR49"/>
      <c r="JS49" s="24">
        <f t="shared" si="117"/>
        <v>0</v>
      </c>
      <c r="JT49" s="24">
        <f t="shared" si="118"/>
        <v>0</v>
      </c>
      <c r="JU49" s="24">
        <f t="shared" si="119"/>
        <v>0</v>
      </c>
      <c r="JV49">
        <v>-6.0655335020804997E-5</v>
      </c>
      <c r="JW49" t="e">
        <f>bvarM4*bvarM8</f>
        <v>#VALUE!</v>
      </c>
      <c r="JX49" t="e">
        <f>cvarM4*cvarM8</f>
        <v>#VALUE!</v>
      </c>
      <c r="JY49" t="e">
        <f>mvarM4*mvarM8</f>
        <v>#VALUE!</v>
      </c>
      <c r="JZ49" s="24" t="e">
        <f t="shared" si="120"/>
        <v>#VALUE!</v>
      </c>
      <c r="KA49" s="24" t="e">
        <f t="shared" si="121"/>
        <v>#VALUE!</v>
      </c>
      <c r="KB49" s="24" t="e">
        <f t="shared" si="122"/>
        <v>#VALUE!</v>
      </c>
      <c r="KC49">
        <v>8.8379017622010998E-4</v>
      </c>
      <c r="KD49" t="e">
        <f>bvarM7^3</f>
        <v>#VALUE!</v>
      </c>
      <c r="KE49" t="e">
        <f>cvarM7^3</f>
        <v>#VALUE!</v>
      </c>
      <c r="KF49" t="e">
        <f>mvarM7^3</f>
        <v>#VALUE!</v>
      </c>
      <c r="KG49" s="24" t="e">
        <f t="shared" si="123"/>
        <v>#VALUE!</v>
      </c>
      <c r="KH49" s="24" t="e">
        <f t="shared" si="124"/>
        <v>#VALUE!</v>
      </c>
      <c r="KI49" s="24" t="e">
        <f t="shared" si="125"/>
        <v>#VALUE!</v>
      </c>
      <c r="KJ49">
        <v>-1.405449414527E-6</v>
      </c>
      <c r="KK49" t="e">
        <f>bvarM5^2</f>
        <v>#VALUE!</v>
      </c>
      <c r="KL49" t="e">
        <f>cvarM5^2</f>
        <v>#VALUE!</v>
      </c>
      <c r="KM49" t="e">
        <f>mvarM5^2</f>
        <v>#VALUE!</v>
      </c>
      <c r="KN49" s="24" t="e">
        <f t="shared" si="126"/>
        <v>#VALUE!</v>
      </c>
      <c r="KO49" s="24" t="e">
        <f t="shared" si="127"/>
        <v>#VALUE!</v>
      </c>
      <c r="KP49" s="24" t="e">
        <f t="shared" si="128"/>
        <v>#VALUE!</v>
      </c>
      <c r="KQ49">
        <v>-6.0859242990131998E-5</v>
      </c>
      <c r="KR49" t="e">
        <f>bvarM2^2</f>
        <v>#VALUE!</v>
      </c>
      <c r="KS49" t="e">
        <f>cvarM2^2</f>
        <v>#VALUE!</v>
      </c>
      <c r="KT49" t="e">
        <f>mvarM2^2</f>
        <v>#VALUE!</v>
      </c>
      <c r="KU49" s="24" t="e">
        <f t="shared" si="129"/>
        <v>#VALUE!</v>
      </c>
      <c r="KV49" s="24" t="e">
        <f t="shared" si="130"/>
        <v>#VALUE!</v>
      </c>
      <c r="KW49" s="24" t="e">
        <f t="shared" si="131"/>
        <v>#VALUE!</v>
      </c>
      <c r="LB49" s="24">
        <f t="shared" si="132"/>
        <v>0</v>
      </c>
      <c r="LC49" s="24">
        <f t="shared" si="133"/>
        <v>0</v>
      </c>
      <c r="LD49" s="24">
        <f t="shared" si="134"/>
        <v>0</v>
      </c>
      <c r="LE49">
        <v>5.9257581893206998E-5</v>
      </c>
      <c r="LF49" t="e">
        <f>bvarM6^2</f>
        <v>#VALUE!</v>
      </c>
      <c r="LG49" t="e">
        <f>cvarM6^2</f>
        <v>#VALUE!</v>
      </c>
      <c r="LH49" t="e">
        <f>mvarM6^2</f>
        <v>#VALUE!</v>
      </c>
      <c r="LI49" s="24" t="e">
        <f t="shared" si="135"/>
        <v>#VALUE!</v>
      </c>
      <c r="LJ49" s="24" t="e">
        <f t="shared" si="136"/>
        <v>#VALUE!</v>
      </c>
      <c r="LK49" s="24" t="e">
        <f t="shared" si="137"/>
        <v>#VALUE!</v>
      </c>
      <c r="LL49">
        <v>-1.7521115248704999E-5</v>
      </c>
      <c r="LM49" t="e">
        <f>bvarM6*bvarM8</f>
        <v>#VALUE!</v>
      </c>
      <c r="LN49" t="e">
        <f>cvarM6*cvarM8</f>
        <v>#VALUE!</v>
      </c>
      <c r="LO49" t="e">
        <f>mvarM6*mvarM8</f>
        <v>#VALUE!</v>
      </c>
      <c r="LP49" s="24" t="e">
        <f t="shared" si="138"/>
        <v>#VALUE!</v>
      </c>
      <c r="LQ49" s="24" t="e">
        <f t="shared" si="139"/>
        <v>#VALUE!</v>
      </c>
      <c r="LR49" s="24" t="e">
        <f t="shared" si="140"/>
        <v>#VALUE!</v>
      </c>
      <c r="LS49">
        <v>-8.5203555461013005E-5</v>
      </c>
      <c r="LT49" t="e">
        <f>bvarM6^3</f>
        <v>#VALUE!</v>
      </c>
      <c r="LU49" t="e">
        <f>cvarM6^3</f>
        <v>#VALUE!</v>
      </c>
      <c r="LV49" t="e">
        <f>mvarM6^3</f>
        <v>#VALUE!</v>
      </c>
      <c r="LW49" s="24" t="e">
        <f t="shared" si="141"/>
        <v>#VALUE!</v>
      </c>
      <c r="LX49" s="24" t="e">
        <f t="shared" si="142"/>
        <v>#VALUE!</v>
      </c>
      <c r="LY49" s="24" t="e">
        <f t="shared" si="143"/>
        <v>#VALUE!</v>
      </c>
      <c r="LZ49">
        <v>6.6270227424192999E-6</v>
      </c>
      <c r="MA49" t="e">
        <f>bvarM6*bvarM8</f>
        <v>#VALUE!</v>
      </c>
      <c r="MB49" t="e">
        <f>cvarM6*cvarM8</f>
        <v>#VALUE!</v>
      </c>
      <c r="MC49" t="e">
        <f>mvarM6*mvarM8</f>
        <v>#VALUE!</v>
      </c>
      <c r="MD49" s="24" t="e">
        <f t="shared" si="144"/>
        <v>#VALUE!</v>
      </c>
      <c r="ME49" s="24" t="e">
        <f t="shared" si="145"/>
        <v>#VALUE!</v>
      </c>
      <c r="MF49" s="24" t="e">
        <f t="shared" si="146"/>
        <v>#VALUE!</v>
      </c>
      <c r="MG49">
        <v>2.4149484702697E-4</v>
      </c>
      <c r="MH49" t="e">
        <f>bvarM5*bvarM7</f>
        <v>#VALUE!</v>
      </c>
      <c r="MI49" t="e">
        <f>cvarM5*cvarM7</f>
        <v>#VALUE!</v>
      </c>
      <c r="MJ49" t="e">
        <f>mvarM5*mvarM7</f>
        <v>#VALUE!</v>
      </c>
      <c r="MK49" s="24" t="e">
        <f t="shared" si="147"/>
        <v>#VALUE!</v>
      </c>
      <c r="ML49" s="24" t="e">
        <f t="shared" si="148"/>
        <v>#VALUE!</v>
      </c>
      <c r="MM49" s="24" t="e">
        <f t="shared" si="149"/>
        <v>#VALUE!</v>
      </c>
      <c r="MN49">
        <v>4.3256625269408997E-5</v>
      </c>
      <c r="MO49" t="e">
        <f>bvarM9^3</f>
        <v>#VALUE!</v>
      </c>
      <c r="MP49" t="e">
        <f>cvarM9^3</f>
        <v>#VALUE!</v>
      </c>
      <c r="MQ49" t="e">
        <f>mvarM9^3</f>
        <v>#VALUE!</v>
      </c>
      <c r="MR49" s="24" t="e">
        <f t="shared" si="150"/>
        <v>#VALUE!</v>
      </c>
      <c r="MS49" s="24" t="e">
        <f t="shared" si="151"/>
        <v>#VALUE!</v>
      </c>
      <c r="MT49" s="24" t="e">
        <f t="shared" si="152"/>
        <v>#VALUE!</v>
      </c>
      <c r="MU49">
        <v>-6.1293819954908005E-5</v>
      </c>
      <c r="MV49" t="e">
        <f>bvarM7^2</f>
        <v>#VALUE!</v>
      </c>
      <c r="MW49" t="e">
        <f>cvarM7^2</f>
        <v>#VALUE!</v>
      </c>
      <c r="MX49" t="e">
        <f>mvarM7^2</f>
        <v>#VALUE!</v>
      </c>
      <c r="MY49" s="24" t="e">
        <f t="shared" si="153"/>
        <v>#VALUE!</v>
      </c>
      <c r="MZ49" s="24" t="e">
        <f t="shared" si="154"/>
        <v>#VALUE!</v>
      </c>
      <c r="NA49" s="24" t="e">
        <f t="shared" si="155"/>
        <v>#VALUE!</v>
      </c>
      <c r="NB49">
        <v>-7.4144288709523004E-5</v>
      </c>
      <c r="NC49" t="e">
        <f>bvarM7*bvarM8</f>
        <v>#VALUE!</v>
      </c>
      <c r="ND49" t="e">
        <f>cvarM7*cvarM8</f>
        <v>#VALUE!</v>
      </c>
      <c r="NE49" t="e">
        <f>mvarM7*mvarM8</f>
        <v>#VALUE!</v>
      </c>
      <c r="NF49" s="24" t="e">
        <f t="shared" si="156"/>
        <v>#VALUE!</v>
      </c>
      <c r="NG49" s="24" t="e">
        <f t="shared" si="157"/>
        <v>#VALUE!</v>
      </c>
      <c r="NH49" s="24" t="e">
        <f t="shared" si="158"/>
        <v>#VALUE!</v>
      </c>
      <c r="NI49">
        <v>-9.3974718761027001E-3</v>
      </c>
      <c r="NJ49" t="e">
        <f>bvarM9^2</f>
        <v>#VALUE!</v>
      </c>
      <c r="NK49" t="e">
        <f>cvarM9^2</f>
        <v>#VALUE!</v>
      </c>
      <c r="NL49" t="e">
        <f>mvarM9^2</f>
        <v>#VALUE!</v>
      </c>
      <c r="NM49" s="24" t="e">
        <f t="shared" si="159"/>
        <v>#VALUE!</v>
      </c>
      <c r="NN49" s="24" t="e">
        <f t="shared" si="160"/>
        <v>#VALUE!</v>
      </c>
      <c r="NO49" s="24" t="e">
        <f t="shared" si="161"/>
        <v>#VALUE!</v>
      </c>
      <c r="NP49">
        <v>1.3785442632145001E-4</v>
      </c>
      <c r="NQ49" t="e">
        <f>bvarM2^2</f>
        <v>#VALUE!</v>
      </c>
      <c r="NR49" t="e">
        <f>cvarM2^2</f>
        <v>#VALUE!</v>
      </c>
      <c r="NS49" t="e">
        <f>mvarM2^2</f>
        <v>#VALUE!</v>
      </c>
      <c r="NT49" s="24" t="e">
        <f t="shared" si="162"/>
        <v>#VALUE!</v>
      </c>
      <c r="NU49" s="24" t="e">
        <f t="shared" si="163"/>
        <v>#VALUE!</v>
      </c>
      <c r="NV49" s="24" t="e">
        <f t="shared" si="164"/>
        <v>#VALUE!</v>
      </c>
      <c r="NW49">
        <v>-6.7618977812551999E-5</v>
      </c>
      <c r="NX49" t="e">
        <f>bvarM2^2</f>
        <v>#VALUE!</v>
      </c>
      <c r="NY49" t="e">
        <f>cvarM2^2</f>
        <v>#VALUE!</v>
      </c>
      <c r="NZ49" t="e">
        <f>mvarM2^2</f>
        <v>#VALUE!</v>
      </c>
      <c r="OA49" s="24" t="e">
        <f t="shared" si="165"/>
        <v>#VALUE!</v>
      </c>
      <c r="OB49" s="24" t="e">
        <f t="shared" si="166"/>
        <v>#VALUE!</v>
      </c>
      <c r="OC49" s="24" t="e">
        <f t="shared" si="167"/>
        <v>#VALUE!</v>
      </c>
      <c r="OH49" s="24">
        <f t="shared" si="168"/>
        <v>0</v>
      </c>
      <c r="OI49" s="24">
        <f t="shared" si="169"/>
        <v>0</v>
      </c>
      <c r="OJ49" s="24">
        <f t="shared" si="170"/>
        <v>0</v>
      </c>
      <c r="OK49">
        <v>-2.0252347430659999E-4</v>
      </c>
      <c r="OL49" t="e">
        <f>bvarM7^2</f>
        <v>#VALUE!</v>
      </c>
      <c r="OM49" t="e">
        <f>cvarM7^2</f>
        <v>#VALUE!</v>
      </c>
      <c r="ON49" t="e">
        <f>mvarM7^2</f>
        <v>#VALUE!</v>
      </c>
      <c r="OO49" s="24" t="e">
        <f t="shared" si="171"/>
        <v>#VALUE!</v>
      </c>
      <c r="OP49" s="24" t="e">
        <f t="shared" si="172"/>
        <v>#VALUE!</v>
      </c>
      <c r="OQ49" s="24" t="e">
        <f t="shared" si="173"/>
        <v>#VALUE!</v>
      </c>
      <c r="OR49">
        <v>-5.0382449092539996E-7</v>
      </c>
      <c r="OS49" t="e">
        <f>bvarM3*bvarM9</f>
        <v>#VALUE!</v>
      </c>
      <c r="OT49" t="e">
        <f>cvarM3*cvarM9</f>
        <v>#VALUE!</v>
      </c>
      <c r="OU49" t="e">
        <f>mvarM3*mvarM9</f>
        <v>#VALUE!</v>
      </c>
      <c r="OV49" s="24" t="e">
        <f t="shared" si="174"/>
        <v>#VALUE!</v>
      </c>
      <c r="OW49" s="24" t="e">
        <f t="shared" si="175"/>
        <v>#VALUE!</v>
      </c>
      <c r="OX49" s="24" t="e">
        <f t="shared" si="176"/>
        <v>#VALUE!</v>
      </c>
      <c r="OY49">
        <v>4.0973442923711003E-5</v>
      </c>
      <c r="OZ49" t="e">
        <f>bvarM9^3</f>
        <v>#VALUE!</v>
      </c>
      <c r="PA49" t="e">
        <f>cvarM9^3</f>
        <v>#VALUE!</v>
      </c>
      <c r="PB49" t="e">
        <f>mvarM9^3</f>
        <v>#VALUE!</v>
      </c>
      <c r="PC49" s="24" t="e">
        <f t="shared" si="177"/>
        <v>#VALUE!</v>
      </c>
      <c r="PD49" s="24" t="e">
        <f t="shared" si="178"/>
        <v>#VALUE!</v>
      </c>
      <c r="PE49" s="24" t="e">
        <f t="shared" si="179"/>
        <v>#VALUE!</v>
      </c>
      <c r="PF49">
        <v>8.5486942460063001E-7</v>
      </c>
      <c r="PG49" t="e">
        <f>bvarM5*bvarM9</f>
        <v>#VALUE!</v>
      </c>
      <c r="PH49" t="e">
        <f>cvarM5*cvarM9</f>
        <v>#VALUE!</v>
      </c>
      <c r="PI49" t="e">
        <f>mvarM5*mvarM9</f>
        <v>#VALUE!</v>
      </c>
      <c r="PJ49" s="24" t="e">
        <f t="shared" si="180"/>
        <v>#VALUE!</v>
      </c>
      <c r="PK49" s="24" t="e">
        <f t="shared" si="181"/>
        <v>#VALUE!</v>
      </c>
      <c r="PL49" s="24" t="e">
        <f t="shared" si="182"/>
        <v>#VALUE!</v>
      </c>
      <c r="PM49">
        <v>7.5021606832094998E-7</v>
      </c>
      <c r="PN49" t="e">
        <f>bvarM5^2</f>
        <v>#VALUE!</v>
      </c>
      <c r="PO49" t="e">
        <f>cvarM5^2</f>
        <v>#VALUE!</v>
      </c>
      <c r="PP49" t="e">
        <f>mvarM5^2</f>
        <v>#VALUE!</v>
      </c>
      <c r="PQ49" s="24" t="e">
        <f t="shared" si="183"/>
        <v>#VALUE!</v>
      </c>
      <c r="PR49" s="24" t="e">
        <f t="shared" si="184"/>
        <v>#VALUE!</v>
      </c>
      <c r="PS49" s="24" t="e">
        <f t="shared" si="185"/>
        <v>#VALUE!</v>
      </c>
      <c r="PX49" s="24">
        <f t="shared" si="186"/>
        <v>0</v>
      </c>
      <c r="PY49" s="24">
        <f t="shared" si="187"/>
        <v>0</v>
      </c>
      <c r="PZ49" s="24">
        <f t="shared" si="188"/>
        <v>0</v>
      </c>
      <c r="QA49">
        <v>5.1845673150229E-6</v>
      </c>
      <c r="QB49" t="e">
        <f>bvarHC2^3</f>
        <v>#VALUE!</v>
      </c>
      <c r="QC49" t="e">
        <f>cvarHC2^3</f>
        <v>#VALUE!</v>
      </c>
      <c r="QD49" t="e">
        <f>mvarHC2^3</f>
        <v>#VALUE!</v>
      </c>
      <c r="QE49" s="24" t="e">
        <f t="shared" si="189"/>
        <v>#VALUE!</v>
      </c>
      <c r="QF49" s="24" t="e">
        <f t="shared" si="190"/>
        <v>#VALUE!</v>
      </c>
      <c r="QG49" s="24" t="e">
        <f t="shared" si="191"/>
        <v>#VALUE!</v>
      </c>
      <c r="QH49">
        <v>-2.3811924946288E-4</v>
      </c>
      <c r="QI49" t="e">
        <f>bvarM7*bvarM8</f>
        <v>#VALUE!</v>
      </c>
      <c r="QJ49" t="e">
        <f>cvarM7*cvarM8</f>
        <v>#VALUE!</v>
      </c>
      <c r="QK49" t="e">
        <f>mvarM7*mvarM8</f>
        <v>#VALUE!</v>
      </c>
      <c r="QL49" s="24" t="e">
        <f t="shared" si="192"/>
        <v>#VALUE!</v>
      </c>
      <c r="QM49" s="24" t="e">
        <f t="shared" si="193"/>
        <v>#VALUE!</v>
      </c>
      <c r="QN49" s="24" t="e">
        <f t="shared" si="194"/>
        <v>#VALUE!</v>
      </c>
      <c r="QS49" s="24">
        <f t="shared" si="195"/>
        <v>0</v>
      </c>
      <c r="QT49" s="24">
        <f t="shared" si="196"/>
        <v>0</v>
      </c>
      <c r="QU49" s="24">
        <f t="shared" si="197"/>
        <v>0</v>
      </c>
      <c r="QV49">
        <v>1.2872213645117E-4</v>
      </c>
      <c r="QW49" t="e">
        <f>bvarM2^2</f>
        <v>#VALUE!</v>
      </c>
      <c r="QX49" t="e">
        <f>cvarM2^2</f>
        <v>#VALUE!</v>
      </c>
      <c r="QY49" t="e">
        <f>mvarM2^2</f>
        <v>#VALUE!</v>
      </c>
      <c r="QZ49" s="24" t="e">
        <f t="shared" si="198"/>
        <v>#VALUE!</v>
      </c>
      <c r="RA49" s="24" t="e">
        <f t="shared" si="199"/>
        <v>#VALUE!</v>
      </c>
      <c r="RB49" s="24" t="e">
        <f t="shared" si="200"/>
        <v>#VALUE!</v>
      </c>
      <c r="RC49">
        <v>-2.4965192261981002E-4</v>
      </c>
      <c r="RD49" t="e">
        <f>bvarM2^2</f>
        <v>#VALUE!</v>
      </c>
      <c r="RE49" t="e">
        <f>cvarM2^2</f>
        <v>#VALUE!</v>
      </c>
      <c r="RF49" t="e">
        <f>mvarM2^2</f>
        <v>#VALUE!</v>
      </c>
      <c r="RG49" s="24" t="e">
        <f t="shared" si="201"/>
        <v>#VALUE!</v>
      </c>
      <c r="RH49" s="24" t="e">
        <f t="shared" si="202"/>
        <v>#VALUE!</v>
      </c>
      <c r="RI49" s="24" t="e">
        <f t="shared" si="203"/>
        <v>#VALUE!</v>
      </c>
      <c r="RN49" s="24">
        <f t="shared" si="204"/>
        <v>0</v>
      </c>
      <c r="RO49" s="24">
        <f t="shared" si="205"/>
        <v>0</v>
      </c>
      <c r="RP49" s="24">
        <f t="shared" si="206"/>
        <v>0</v>
      </c>
      <c r="RQ49">
        <v>2.6784623942537E-5</v>
      </c>
      <c r="RR49" t="e">
        <f>bvarM4^2</f>
        <v>#VALUE!</v>
      </c>
      <c r="RS49" t="e">
        <f>cvarM4^2</f>
        <v>#VALUE!</v>
      </c>
      <c r="RT49" t="e">
        <f>mvarM4^2</f>
        <v>#VALUE!</v>
      </c>
      <c r="RU49" s="24" t="e">
        <f t="shared" si="207"/>
        <v>#VALUE!</v>
      </c>
      <c r="RV49" s="24" t="e">
        <f t="shared" si="208"/>
        <v>#VALUE!</v>
      </c>
      <c r="RW49" s="24" t="e">
        <f t="shared" si="209"/>
        <v>#VALUE!</v>
      </c>
      <c r="RX49">
        <v>-1.2215877671027001E-6</v>
      </c>
      <c r="RY49" t="e">
        <f>bvarM4*bvarM9</f>
        <v>#VALUE!</v>
      </c>
      <c r="RZ49" t="e">
        <f>cvarM4*cvarM9</f>
        <v>#VALUE!</v>
      </c>
      <c r="SA49" t="e">
        <f>mvarM4*mvarM9</f>
        <v>#VALUE!</v>
      </c>
      <c r="SB49" s="24" t="e">
        <f t="shared" si="210"/>
        <v>#VALUE!</v>
      </c>
      <c r="SC49" s="24" t="e">
        <f t="shared" si="211"/>
        <v>#VALUE!</v>
      </c>
      <c r="SD49" s="24" t="e">
        <f t="shared" si="212"/>
        <v>#VALUE!</v>
      </c>
      <c r="SE49"/>
      <c r="SF49"/>
      <c r="SG49"/>
      <c r="SH49"/>
      <c r="SI49" s="24">
        <f t="shared" si="213"/>
        <v>0</v>
      </c>
      <c r="SJ49" s="24">
        <f t="shared" si="214"/>
        <v>0</v>
      </c>
      <c r="SK49" s="24">
        <f t="shared" si="215"/>
        <v>0</v>
      </c>
      <c r="SL49">
        <v>-9.4574978930346008E-6</v>
      </c>
      <c r="SM49" t="e">
        <f>bvarM3^2</f>
        <v>#VALUE!</v>
      </c>
      <c r="SN49" t="e">
        <f>cvarM3^2</f>
        <v>#VALUE!</v>
      </c>
      <c r="SO49" t="e">
        <f>mvarM3^2</f>
        <v>#VALUE!</v>
      </c>
      <c r="SP49" s="24" t="e">
        <f t="shared" si="216"/>
        <v>#VALUE!</v>
      </c>
      <c r="SQ49" s="24" t="e">
        <f t="shared" si="217"/>
        <v>#VALUE!</v>
      </c>
      <c r="SR49" s="24" t="e">
        <f t="shared" si="218"/>
        <v>#VALUE!</v>
      </c>
      <c r="SS49">
        <v>1.5072865373765999E-4</v>
      </c>
      <c r="ST49" t="e">
        <f>bvarM4^2</f>
        <v>#VALUE!</v>
      </c>
      <c r="SU49" t="e">
        <f>cvarM4^2</f>
        <v>#VALUE!</v>
      </c>
      <c r="SV49" t="e">
        <f>mvarM4^2</f>
        <v>#VALUE!</v>
      </c>
      <c r="SW49" s="24" t="e">
        <f t="shared" si="219"/>
        <v>#VALUE!</v>
      </c>
      <c r="SX49" s="24" t="e">
        <f t="shared" si="220"/>
        <v>#VALUE!</v>
      </c>
      <c r="SY49" s="24" t="e">
        <f t="shared" si="221"/>
        <v>#VALUE!</v>
      </c>
      <c r="SZ49">
        <v>1.0502339441071E-3</v>
      </c>
      <c r="TA49" t="e">
        <f>bvarM6^2</f>
        <v>#VALUE!</v>
      </c>
      <c r="TB49" t="e">
        <f>cvarM6^2</f>
        <v>#VALUE!</v>
      </c>
      <c r="TC49" t="e">
        <f>mvarM6^2</f>
        <v>#VALUE!</v>
      </c>
      <c r="TD49" s="24" t="e">
        <f t="shared" si="222"/>
        <v>#VALUE!</v>
      </c>
      <c r="TE49" s="24" t="e">
        <f t="shared" si="223"/>
        <v>#VALUE!</v>
      </c>
      <c r="TF49" s="24" t="e">
        <f t="shared" si="224"/>
        <v>#VALUE!</v>
      </c>
      <c r="TK49" s="24">
        <f t="shared" si="225"/>
        <v>0</v>
      </c>
      <c r="TL49" s="24">
        <f t="shared" si="226"/>
        <v>0</v>
      </c>
      <c r="TM49" s="24">
        <f t="shared" si="227"/>
        <v>0</v>
      </c>
      <c r="TN49">
        <v>-6.2366905406823002E-4</v>
      </c>
      <c r="TO49" t="e">
        <f>bvarHC2^2</f>
        <v>#VALUE!</v>
      </c>
      <c r="TP49" t="e">
        <f>cvarHC2^2</f>
        <v>#VALUE!</v>
      </c>
      <c r="TQ49" t="e">
        <f>mvarHC2^2</f>
        <v>#VALUE!</v>
      </c>
      <c r="TR49" s="24" t="e">
        <f t="shared" si="228"/>
        <v>#VALUE!</v>
      </c>
      <c r="TS49" s="24" t="e">
        <f t="shared" si="229"/>
        <v>#VALUE!</v>
      </c>
      <c r="TT49" s="24" t="e">
        <f t="shared" si="230"/>
        <v>#VALUE!</v>
      </c>
      <c r="TU49">
        <v>1.1380975918528E-5</v>
      </c>
      <c r="TV49" t="e">
        <f>bvarM5*bvarM9</f>
        <v>#VALUE!</v>
      </c>
      <c r="TW49" t="e">
        <f>cvarM5*cvarM9</f>
        <v>#VALUE!</v>
      </c>
      <c r="TX49" t="e">
        <f>mvarM5*mvarM9</f>
        <v>#VALUE!</v>
      </c>
      <c r="TY49" s="24" t="e">
        <f t="shared" si="231"/>
        <v>#VALUE!</v>
      </c>
      <c r="TZ49" s="24" t="e">
        <f t="shared" si="232"/>
        <v>#VALUE!</v>
      </c>
      <c r="UA49" s="24" t="e">
        <f t="shared" si="233"/>
        <v>#VALUE!</v>
      </c>
      <c r="UB49">
        <v>4.9779969808974003E-8</v>
      </c>
      <c r="UC49" t="e">
        <f>bvarM7^3</f>
        <v>#VALUE!</v>
      </c>
      <c r="UD49" t="e">
        <f>cvarM7^3</f>
        <v>#VALUE!</v>
      </c>
      <c r="UE49" t="e">
        <f>mvarM7^3</f>
        <v>#VALUE!</v>
      </c>
      <c r="UF49" s="24" t="e">
        <f t="shared" si="234"/>
        <v>#VALUE!</v>
      </c>
      <c r="UG49" s="24" t="e">
        <f t="shared" si="235"/>
        <v>#VALUE!</v>
      </c>
      <c r="UH49" s="24" t="e">
        <f t="shared" si="236"/>
        <v>#VALUE!</v>
      </c>
      <c r="UI49">
        <v>-1.9848601984894001E-5</v>
      </c>
      <c r="UJ49" t="e">
        <f>bvarM7*bvarM9</f>
        <v>#VALUE!</v>
      </c>
      <c r="UK49" t="e">
        <f>cvarM7*cvarM9</f>
        <v>#VALUE!</v>
      </c>
      <c r="UL49" t="e">
        <f>mvarM7*mvarM9</f>
        <v>#VALUE!</v>
      </c>
      <c r="UM49" s="24" t="e">
        <f t="shared" si="237"/>
        <v>#VALUE!</v>
      </c>
      <c r="UN49" s="24" t="e">
        <f t="shared" si="238"/>
        <v>#VALUE!</v>
      </c>
      <c r="UO49" s="24" t="e">
        <f t="shared" si="239"/>
        <v>#VALUE!</v>
      </c>
      <c r="UP49">
        <v>1.3654469867265E-3</v>
      </c>
      <c r="UQ49" t="e">
        <f>bvarM2^2</f>
        <v>#VALUE!</v>
      </c>
      <c r="UR49" t="e">
        <f>cvarM2^2</f>
        <v>#VALUE!</v>
      </c>
      <c r="US49" t="e">
        <f>mvarM2^2</f>
        <v>#VALUE!</v>
      </c>
      <c r="UT49" s="24" t="e">
        <f t="shared" si="240"/>
        <v>#VALUE!</v>
      </c>
      <c r="UU49" s="24" t="e">
        <f t="shared" si="241"/>
        <v>#VALUE!</v>
      </c>
      <c r="UV49" s="24" t="e">
        <f t="shared" si="242"/>
        <v>#VALUE!</v>
      </c>
      <c r="UW49">
        <v>8.8679616228553002E-8</v>
      </c>
      <c r="UX49" t="e">
        <f>bvarM7^3</f>
        <v>#VALUE!</v>
      </c>
      <c r="UY49" t="e">
        <f>cvarM7^3</f>
        <v>#VALUE!</v>
      </c>
      <c r="UZ49" t="e">
        <f>mvarM7^3</f>
        <v>#VALUE!</v>
      </c>
      <c r="VA49" s="24" t="e">
        <f t="shared" si="243"/>
        <v>#VALUE!</v>
      </c>
      <c r="VB49" s="24" t="e">
        <f t="shared" si="244"/>
        <v>#VALUE!</v>
      </c>
      <c r="VC49" s="24" t="e">
        <f t="shared" si="245"/>
        <v>#VALUE!</v>
      </c>
      <c r="VD49">
        <v>5865.7321573787003</v>
      </c>
      <c r="VE49" t="e">
        <f>bvarM1^2</f>
        <v>#VALUE!</v>
      </c>
      <c r="VF49" t="e">
        <f>cvarM1^2</f>
        <v>#VALUE!</v>
      </c>
      <c r="VG49" t="e">
        <f>mvarM1^2</f>
        <v>#VALUE!</v>
      </c>
      <c r="VH49" s="24" t="e">
        <f t="shared" si="246"/>
        <v>#VALUE!</v>
      </c>
      <c r="VI49" s="24" t="e">
        <f t="shared" si="247"/>
        <v>#VALUE!</v>
      </c>
      <c r="VJ49" s="24" t="e">
        <f t="shared" si="248"/>
        <v>#VALUE!</v>
      </c>
      <c r="VK49">
        <v>3.9198548434070998E-5</v>
      </c>
      <c r="VL49" t="e">
        <f>bvarM6*bvarM9</f>
        <v>#VALUE!</v>
      </c>
      <c r="VM49" t="e">
        <f>cvarM6*cvarM9</f>
        <v>#VALUE!</v>
      </c>
      <c r="VN49" t="e">
        <f>mvarM6*mvarM9</f>
        <v>#VALUE!</v>
      </c>
      <c r="VO49" s="24" t="e">
        <f t="shared" si="249"/>
        <v>#VALUE!</v>
      </c>
      <c r="VP49" s="24" t="e">
        <f t="shared" si="250"/>
        <v>#VALUE!</v>
      </c>
      <c r="VQ49" s="24" t="e">
        <f t="shared" si="251"/>
        <v>#VALUE!</v>
      </c>
      <c r="VR49">
        <v>-4.0631241061945002E-11</v>
      </c>
      <c r="VS49" t="e">
        <f>bvarM4^3</f>
        <v>#VALUE!</v>
      </c>
      <c r="VT49" t="e">
        <f>cvarM4^3</f>
        <v>#VALUE!</v>
      </c>
      <c r="VU49" t="e">
        <f>mvarM4^3</f>
        <v>#VALUE!</v>
      </c>
      <c r="VV49" s="24" t="e">
        <f t="shared" si="252"/>
        <v>#VALUE!</v>
      </c>
      <c r="VW49" s="24" t="e">
        <f t="shared" si="253"/>
        <v>#VALUE!</v>
      </c>
      <c r="VX49" s="24" t="e">
        <f t="shared" si="254"/>
        <v>#VALUE!</v>
      </c>
      <c r="VY49">
        <v>-7.8972426273332997E-11</v>
      </c>
      <c r="VZ49" t="e">
        <f>bvarHC1^3</f>
        <v>#VALUE!</v>
      </c>
      <c r="WA49" t="e">
        <f>cvarHC1^3</f>
        <v>#VALUE!</v>
      </c>
      <c r="WB49" t="e">
        <f>mvarHC1^3</f>
        <v>#VALUE!</v>
      </c>
      <c r="WC49" s="24" t="e">
        <f t="shared" si="255"/>
        <v>#VALUE!</v>
      </c>
      <c r="WD49" s="24" t="e">
        <f t="shared" si="256"/>
        <v>#VALUE!</v>
      </c>
      <c r="WE49" s="24" t="e">
        <f t="shared" si="257"/>
        <v>#VALUE!</v>
      </c>
      <c r="WF49">
        <v>1.0292134713185E-3</v>
      </c>
      <c r="WG49" t="e">
        <f>bvarM6^2</f>
        <v>#VALUE!</v>
      </c>
      <c r="WH49" t="e">
        <f>cvarM6^2</f>
        <v>#VALUE!</v>
      </c>
      <c r="WI49" t="e">
        <f>mvarM6^2</f>
        <v>#VALUE!</v>
      </c>
      <c r="WJ49" s="24" t="e">
        <f t="shared" si="258"/>
        <v>#VALUE!</v>
      </c>
      <c r="WK49" s="24" t="e">
        <f t="shared" si="259"/>
        <v>#VALUE!</v>
      </c>
      <c r="WL49" s="24" t="e">
        <f t="shared" si="260"/>
        <v>#VALUE!</v>
      </c>
      <c r="WQ49" s="24">
        <f t="shared" si="261"/>
        <v>0</v>
      </c>
      <c r="WR49" s="24">
        <f t="shared" si="262"/>
        <v>0</v>
      </c>
      <c r="WS49" s="24">
        <f t="shared" si="263"/>
        <v>0</v>
      </c>
      <c r="WT49">
        <v>-1.4003449514569E-5</v>
      </c>
      <c r="WU49" t="e">
        <f>bvarM3^2</f>
        <v>#VALUE!</v>
      </c>
      <c r="WV49" t="e">
        <f>cvarM3^2</f>
        <v>#VALUE!</v>
      </c>
      <c r="WW49" t="e">
        <f>mvarM3^2</f>
        <v>#VALUE!</v>
      </c>
      <c r="WX49" s="24" t="e">
        <f t="shared" si="264"/>
        <v>#VALUE!</v>
      </c>
      <c r="WY49" s="24" t="e">
        <f t="shared" si="265"/>
        <v>#VALUE!</v>
      </c>
      <c r="WZ49" s="24" t="e">
        <f t="shared" si="266"/>
        <v>#VALUE!</v>
      </c>
      <c r="XA49">
        <v>-1.1340317812602E-4</v>
      </c>
      <c r="XB49" t="e">
        <f>bvarM6*bvarM7</f>
        <v>#VALUE!</v>
      </c>
      <c r="XC49" t="e">
        <f>cvarM6*cvarM7</f>
        <v>#VALUE!</v>
      </c>
      <c r="XD49" t="e">
        <f>mvarM6*mvarM7</f>
        <v>#VALUE!</v>
      </c>
      <c r="XE49" s="24" t="e">
        <f t="shared" si="267"/>
        <v>#VALUE!</v>
      </c>
      <c r="XF49" s="24" t="e">
        <f t="shared" si="268"/>
        <v>#VALUE!</v>
      </c>
      <c r="XG49" s="24" t="e">
        <f t="shared" si="269"/>
        <v>#VALUE!</v>
      </c>
      <c r="XH49">
        <v>2.7634133046656001E-8</v>
      </c>
      <c r="XI49" t="e">
        <f>bvarM7^3</f>
        <v>#VALUE!</v>
      </c>
      <c r="XJ49" t="e">
        <f>cvarM7^3</f>
        <v>#VALUE!</v>
      </c>
      <c r="XK49" t="e">
        <f>mvarM7^3</f>
        <v>#VALUE!</v>
      </c>
      <c r="XL49" s="24" t="e">
        <f t="shared" si="270"/>
        <v>#VALUE!</v>
      </c>
      <c r="XM49" s="24" t="e">
        <f t="shared" si="271"/>
        <v>#VALUE!</v>
      </c>
      <c r="XN49" s="24" t="e">
        <f t="shared" si="272"/>
        <v>#VALUE!</v>
      </c>
      <c r="XO49">
        <v>-1.9278733424906999E-5</v>
      </c>
      <c r="XP49" t="e">
        <f>bvarM3^2</f>
        <v>#VALUE!</v>
      </c>
      <c r="XQ49" t="e">
        <f>cvarM3^2</f>
        <v>#VALUE!</v>
      </c>
      <c r="XR49" t="e">
        <f>mvarM3^2</f>
        <v>#VALUE!</v>
      </c>
      <c r="XS49" s="24" t="e">
        <f t="shared" si="273"/>
        <v>#VALUE!</v>
      </c>
      <c r="XT49" s="24" t="e">
        <f t="shared" si="274"/>
        <v>#VALUE!</v>
      </c>
      <c r="XU49" s="24" t="e">
        <f t="shared" si="275"/>
        <v>#VALUE!</v>
      </c>
      <c r="XV49">
        <v>-1.3593844977953E-10</v>
      </c>
      <c r="XW49" t="e">
        <f>bvarHC1^3</f>
        <v>#VALUE!</v>
      </c>
      <c r="XX49" t="e">
        <f>cvarHC1^3</f>
        <v>#VALUE!</v>
      </c>
      <c r="XY49" t="e">
        <f>mvarHC1^3</f>
        <v>#VALUE!</v>
      </c>
      <c r="XZ49" s="24" t="e">
        <f t="shared" si="276"/>
        <v>#VALUE!</v>
      </c>
      <c r="YA49" s="24" t="e">
        <f t="shared" si="277"/>
        <v>#VALUE!</v>
      </c>
      <c r="YB49" s="24" t="e">
        <f t="shared" si="278"/>
        <v>#VALUE!</v>
      </c>
      <c r="YC49">
        <v>1.0073192049788E-7</v>
      </c>
      <c r="YD49" t="e">
        <f>bvarM7^3</f>
        <v>#VALUE!</v>
      </c>
      <c r="YE49" t="e">
        <f>cvarM7^3</f>
        <v>#VALUE!</v>
      </c>
      <c r="YF49" t="e">
        <f>mvarM7^3</f>
        <v>#VALUE!</v>
      </c>
      <c r="YG49" s="24" t="e">
        <f t="shared" si="279"/>
        <v>#VALUE!</v>
      </c>
      <c r="YH49" s="24" t="e">
        <f t="shared" si="280"/>
        <v>#VALUE!</v>
      </c>
      <c r="YI49" s="24" t="e">
        <f t="shared" si="281"/>
        <v>#VALUE!</v>
      </c>
      <c r="YJ49">
        <v>-6.9321455217149998E-4</v>
      </c>
      <c r="YK49" t="e">
        <f>bvarHC2^2</f>
        <v>#VALUE!</v>
      </c>
      <c r="YL49" t="e">
        <f>cvarHC2^2</f>
        <v>#VALUE!</v>
      </c>
      <c r="YM49" t="e">
        <f>mvarHC2^2</f>
        <v>#VALUE!</v>
      </c>
      <c r="YN49" s="24" t="e">
        <f t="shared" si="282"/>
        <v>#VALUE!</v>
      </c>
      <c r="YO49" s="24" t="e">
        <f t="shared" si="283"/>
        <v>#VALUE!</v>
      </c>
      <c r="YP49" s="24" t="e">
        <f t="shared" si="284"/>
        <v>#VALUE!</v>
      </c>
      <c r="YQ49">
        <v>3.7294025623724997E-5</v>
      </c>
      <c r="YR49" t="e">
        <f>bvarM7*bvarM9</f>
        <v>#VALUE!</v>
      </c>
      <c r="YS49" t="e">
        <f>cvarM7*cvarM9</f>
        <v>#VALUE!</v>
      </c>
      <c r="YT49" t="e">
        <f>mvarM7*mvarM9</f>
        <v>#VALUE!</v>
      </c>
      <c r="YU49" s="24" t="e">
        <f t="shared" si="285"/>
        <v>#VALUE!</v>
      </c>
      <c r="YV49" s="24" t="e">
        <f t="shared" si="286"/>
        <v>#VALUE!</v>
      </c>
      <c r="YW49" s="24" t="e">
        <f t="shared" si="287"/>
        <v>#VALUE!</v>
      </c>
      <c r="YX49">
        <v>-1903.3555975920999</v>
      </c>
      <c r="YY49" t="e">
        <f>bvarM1^3</f>
        <v>#VALUE!</v>
      </c>
      <c r="YZ49" t="e">
        <f>cvarM1^3</f>
        <v>#VALUE!</v>
      </c>
      <c r="ZA49" t="e">
        <f>mvarM1^3</f>
        <v>#VALUE!</v>
      </c>
      <c r="ZB49" s="24" t="e">
        <f t="shared" si="288"/>
        <v>#VALUE!</v>
      </c>
      <c r="ZC49" s="24" t="e">
        <f t="shared" si="289"/>
        <v>#VALUE!</v>
      </c>
      <c r="ZD49" s="24" t="e">
        <f t="shared" si="290"/>
        <v>#VALUE!</v>
      </c>
      <c r="ZE49">
        <v>-1.2171693868722999E-4</v>
      </c>
      <c r="ZF49" t="e">
        <f>bvarM2^3</f>
        <v>#VALUE!</v>
      </c>
      <c r="ZG49" t="e">
        <f>cvarM2^3</f>
        <v>#VALUE!</v>
      </c>
      <c r="ZH49" t="e">
        <f>mvarM2^3</f>
        <v>#VALUE!</v>
      </c>
      <c r="ZI49" s="24" t="e">
        <f t="shared" si="291"/>
        <v>#VALUE!</v>
      </c>
      <c r="ZJ49" s="24" t="e">
        <f t="shared" si="292"/>
        <v>#VALUE!</v>
      </c>
      <c r="ZK49" s="24" t="e">
        <f t="shared" si="293"/>
        <v>#VALUE!</v>
      </c>
      <c r="ZL49">
        <v>1.3908699239088E-3</v>
      </c>
      <c r="ZM49" t="e">
        <f>bvarM6^2</f>
        <v>#VALUE!</v>
      </c>
      <c r="ZN49" t="e">
        <f>cvarM6^2</f>
        <v>#VALUE!</v>
      </c>
      <c r="ZO49" t="e">
        <f>mvarM6^2</f>
        <v>#VALUE!</v>
      </c>
      <c r="ZP49" s="24" t="e">
        <f t="shared" si="294"/>
        <v>#VALUE!</v>
      </c>
      <c r="ZQ49" s="24" t="e">
        <f t="shared" si="295"/>
        <v>#VALUE!</v>
      </c>
      <c r="ZR49" s="24" t="e">
        <f t="shared" si="296"/>
        <v>#VALUE!</v>
      </c>
      <c r="ZS49"/>
      <c r="ZT49"/>
      <c r="ZU49"/>
      <c r="ZV49"/>
      <c r="ZW49" s="24">
        <f t="shared" si="297"/>
        <v>0</v>
      </c>
      <c r="ZX49" s="24">
        <f t="shared" si="298"/>
        <v>0</v>
      </c>
      <c r="ZY49" s="24">
        <f t="shared" si="299"/>
        <v>0</v>
      </c>
      <c r="ZZ49">
        <v>-1.0174142478067E-9</v>
      </c>
      <c r="AAA49" t="e">
        <f>bvarHC1^2</f>
        <v>#VALUE!</v>
      </c>
      <c r="AAB49" t="e">
        <f>cvarHC1^2</f>
        <v>#VALUE!</v>
      </c>
      <c r="AAC49" t="e">
        <f>mvarHC1^2</f>
        <v>#VALUE!</v>
      </c>
      <c r="AAD49" s="24" t="e">
        <f t="shared" si="300"/>
        <v>#VALUE!</v>
      </c>
      <c r="AAE49" s="24" t="e">
        <f t="shared" si="301"/>
        <v>#VALUE!</v>
      </c>
      <c r="AAF49" s="24" t="e">
        <f t="shared" si="302"/>
        <v>#VALUE!</v>
      </c>
      <c r="AAG49">
        <v>-1.7900892171028999E-4</v>
      </c>
      <c r="AAH49" t="e">
        <f>bvarM6*bvarM7</f>
        <v>#VALUE!</v>
      </c>
      <c r="AAI49" t="e">
        <f>cvarM6*cvarM7</f>
        <v>#VALUE!</v>
      </c>
      <c r="AAJ49" t="e">
        <f>mvarM6*mvarM7</f>
        <v>#VALUE!</v>
      </c>
      <c r="AAK49" s="24" t="e">
        <f t="shared" si="303"/>
        <v>#VALUE!</v>
      </c>
      <c r="AAL49" s="24" t="e">
        <f t="shared" si="304"/>
        <v>#VALUE!</v>
      </c>
      <c r="AAM49" s="24" t="e">
        <f t="shared" si="305"/>
        <v>#VALUE!</v>
      </c>
      <c r="AAN49">
        <v>-6.4055933020625006E-11</v>
      </c>
      <c r="AAO49" t="e">
        <f>bvarM4^3</f>
        <v>#VALUE!</v>
      </c>
      <c r="AAP49" t="e">
        <f>cvarM4^3</f>
        <v>#VALUE!</v>
      </c>
      <c r="AAQ49" t="e">
        <f>mvarM4^3</f>
        <v>#VALUE!</v>
      </c>
      <c r="AAR49" s="24" t="e">
        <f t="shared" si="306"/>
        <v>#VALUE!</v>
      </c>
      <c r="AAS49" s="24" t="e">
        <f t="shared" si="307"/>
        <v>#VALUE!</v>
      </c>
      <c r="AAT49" s="24" t="e">
        <f t="shared" si="308"/>
        <v>#VALUE!</v>
      </c>
      <c r="AAU49">
        <v>1.1178991591280999E-3</v>
      </c>
      <c r="AAV49" t="e">
        <f>bvarM7^3</f>
        <v>#VALUE!</v>
      </c>
      <c r="AAW49" t="e">
        <f>cvarM7^3</f>
        <v>#VALUE!</v>
      </c>
      <c r="AAX49" t="e">
        <f>mvarM7^3</f>
        <v>#VALUE!</v>
      </c>
      <c r="AAY49" s="24" t="e">
        <f t="shared" si="309"/>
        <v>#VALUE!</v>
      </c>
      <c r="AAZ49" s="24" t="e">
        <f t="shared" si="310"/>
        <v>#VALUE!</v>
      </c>
      <c r="ABA49" s="24" t="e">
        <f t="shared" si="311"/>
        <v>#VALUE!</v>
      </c>
      <c r="ABB49">
        <v>-1.3785833325264001E-4</v>
      </c>
      <c r="ABC49" t="e">
        <f>bvarM2^3</f>
        <v>#VALUE!</v>
      </c>
      <c r="ABD49" t="e">
        <f>cvarM2^3</f>
        <v>#VALUE!</v>
      </c>
      <c r="ABE49" t="e">
        <f>mvarM2^3</f>
        <v>#VALUE!</v>
      </c>
      <c r="ABF49" s="24" t="e">
        <f t="shared" si="312"/>
        <v>#VALUE!</v>
      </c>
      <c r="ABG49" s="24" t="e">
        <f t="shared" si="313"/>
        <v>#VALUE!</v>
      </c>
      <c r="ABH49" s="24" t="e">
        <f t="shared" si="314"/>
        <v>#VALUE!</v>
      </c>
      <c r="ABM49" s="24">
        <f t="shared" si="315"/>
        <v>0</v>
      </c>
      <c r="ABN49" s="24">
        <f t="shared" si="316"/>
        <v>0</v>
      </c>
      <c r="ABO49" s="24">
        <f t="shared" si="317"/>
        <v>0</v>
      </c>
      <c r="ABP49">
        <v>3.0052635917577002E-6</v>
      </c>
      <c r="ABQ49" t="e">
        <f>bvarM6^3</f>
        <v>#VALUE!</v>
      </c>
      <c r="ABR49" t="e">
        <f>cvarM6^3</f>
        <v>#VALUE!</v>
      </c>
      <c r="ABS49" t="e">
        <f>mvarM6^3</f>
        <v>#VALUE!</v>
      </c>
      <c r="ABT49" s="24" t="e">
        <f t="shared" si="318"/>
        <v>#VALUE!</v>
      </c>
      <c r="ABU49" s="24" t="e">
        <f t="shared" si="319"/>
        <v>#VALUE!</v>
      </c>
      <c r="ABV49" s="24" t="e">
        <f t="shared" si="320"/>
        <v>#VALUE!</v>
      </c>
      <c r="ABW49">
        <v>-1.8587936884115999E-5</v>
      </c>
      <c r="ABX49" t="e">
        <f>bvarM5*bvarM6</f>
        <v>#VALUE!</v>
      </c>
      <c r="ABY49" t="e">
        <f>cvarM5*cvarM6</f>
        <v>#VALUE!</v>
      </c>
      <c r="ABZ49" t="e">
        <f>mvarM5*mvarM6</f>
        <v>#VALUE!</v>
      </c>
      <c r="ACA49" s="24" t="e">
        <f t="shared" si="321"/>
        <v>#VALUE!</v>
      </c>
      <c r="ACB49" s="24" t="e">
        <f t="shared" si="322"/>
        <v>#VALUE!</v>
      </c>
      <c r="ACC49" s="24" t="e">
        <f t="shared" si="323"/>
        <v>#VALUE!</v>
      </c>
      <c r="ACD49">
        <v>-1.9448893212350999E-9</v>
      </c>
      <c r="ACE49" t="e">
        <f>bvarM6^3</f>
        <v>#VALUE!</v>
      </c>
      <c r="ACF49" t="e">
        <f>cvarM6^3</f>
        <v>#VALUE!</v>
      </c>
      <c r="ACG49" t="e">
        <f>mvarM6^3</f>
        <v>#VALUE!</v>
      </c>
      <c r="ACH49" s="24" t="e">
        <f t="shared" si="324"/>
        <v>#VALUE!</v>
      </c>
      <c r="ACI49" s="24" t="e">
        <f t="shared" si="325"/>
        <v>#VALUE!</v>
      </c>
      <c r="ACJ49" s="24" t="e">
        <f t="shared" si="326"/>
        <v>#VALUE!</v>
      </c>
      <c r="ACK49"/>
      <c r="ACL49"/>
      <c r="ACM49"/>
      <c r="ACN49"/>
      <c r="ACO49" s="24">
        <f t="shared" si="327"/>
        <v>0</v>
      </c>
      <c r="ACP49" s="24">
        <f t="shared" si="328"/>
        <v>0</v>
      </c>
      <c r="ACQ49" s="24">
        <f t="shared" si="329"/>
        <v>0</v>
      </c>
      <c r="ACV49" s="24">
        <f t="shared" si="330"/>
        <v>0</v>
      </c>
      <c r="ACW49" s="24">
        <f t="shared" si="331"/>
        <v>0</v>
      </c>
      <c r="ACX49" s="24">
        <f t="shared" si="332"/>
        <v>0</v>
      </c>
      <c r="ACY49"/>
      <c r="ACZ49"/>
      <c r="ADA49"/>
      <c r="ADB49"/>
      <c r="ADC49" s="24">
        <f t="shared" si="333"/>
        <v>0</v>
      </c>
      <c r="ADD49" s="24">
        <f t="shared" si="334"/>
        <v>0</v>
      </c>
      <c r="ADE49" s="24">
        <f t="shared" si="335"/>
        <v>0</v>
      </c>
      <c r="ADF49"/>
      <c r="ADG49"/>
      <c r="ADH49"/>
      <c r="ADI49"/>
      <c r="ADJ49" s="24">
        <f t="shared" si="336"/>
        <v>0</v>
      </c>
      <c r="ADK49" s="24">
        <f t="shared" si="337"/>
        <v>0</v>
      </c>
      <c r="ADL49" s="24">
        <f t="shared" si="338"/>
        <v>0</v>
      </c>
      <c r="ADM49">
        <v>3.0399142762930001E-6</v>
      </c>
      <c r="ADN49" t="e">
        <f>bvarM9^3</f>
        <v>#VALUE!</v>
      </c>
      <c r="ADO49" t="e">
        <f>cvarM9^3</f>
        <v>#VALUE!</v>
      </c>
      <c r="ADP49" t="e">
        <f>mvarM9^3</f>
        <v>#VALUE!</v>
      </c>
      <c r="ADQ49" s="24" t="e">
        <f t="shared" si="339"/>
        <v>#VALUE!</v>
      </c>
      <c r="ADR49" s="24" t="e">
        <f t="shared" si="340"/>
        <v>#VALUE!</v>
      </c>
      <c r="ADS49" s="24" t="e">
        <f t="shared" si="341"/>
        <v>#VALUE!</v>
      </c>
      <c r="ADT49"/>
      <c r="ADU49"/>
      <c r="ADV49"/>
      <c r="ADW49"/>
      <c r="ADX49" s="24">
        <f t="shared" si="342"/>
        <v>0</v>
      </c>
      <c r="ADY49" s="24">
        <f t="shared" si="343"/>
        <v>0</v>
      </c>
      <c r="ADZ49" s="24">
        <f t="shared" si="344"/>
        <v>0</v>
      </c>
      <c r="AEE49" s="24">
        <f t="shared" si="345"/>
        <v>0</v>
      </c>
      <c r="AEF49" s="24">
        <f t="shared" si="346"/>
        <v>0</v>
      </c>
      <c r="AEG49" s="24">
        <f t="shared" si="347"/>
        <v>0</v>
      </c>
      <c r="AEH49"/>
      <c r="AEI49"/>
      <c r="AEJ49"/>
      <c r="AEK49"/>
      <c r="AEL49" s="24">
        <f t="shared" si="348"/>
        <v>0</v>
      </c>
      <c r="AEM49" s="24">
        <f t="shared" si="349"/>
        <v>0</v>
      </c>
      <c r="AEN49" s="24">
        <f t="shared" si="350"/>
        <v>0</v>
      </c>
      <c r="AEO49"/>
      <c r="AEP49"/>
      <c r="AEQ49"/>
      <c r="AER49"/>
      <c r="AES49" s="24">
        <f t="shared" si="351"/>
        <v>0</v>
      </c>
      <c r="AET49" s="24">
        <f t="shared" si="352"/>
        <v>0</v>
      </c>
      <c r="AEU49" s="24">
        <f t="shared" si="353"/>
        <v>0</v>
      </c>
      <c r="AEV49"/>
      <c r="AEW49"/>
      <c r="AEX49"/>
      <c r="AEY49"/>
      <c r="AEZ49" s="24">
        <f t="shared" si="354"/>
        <v>0</v>
      </c>
      <c r="AFA49" s="24">
        <f t="shared" si="355"/>
        <v>0</v>
      </c>
      <c r="AFB49" s="24">
        <f t="shared" si="356"/>
        <v>0</v>
      </c>
      <c r="AFG49" s="24">
        <f t="shared" si="357"/>
        <v>0</v>
      </c>
      <c r="AFH49" s="24">
        <f t="shared" si="358"/>
        <v>0</v>
      </c>
      <c r="AFI49" s="24">
        <f t="shared" si="359"/>
        <v>0</v>
      </c>
      <c r="AFJ49"/>
      <c r="AFK49"/>
      <c r="AFL49"/>
      <c r="AFM49"/>
      <c r="AFN49" s="24">
        <f t="shared" si="360"/>
        <v>0</v>
      </c>
      <c r="AFO49" s="24">
        <f t="shared" si="361"/>
        <v>0</v>
      </c>
      <c r="AFP49" s="24">
        <f t="shared" si="362"/>
        <v>0</v>
      </c>
      <c r="AFQ49"/>
      <c r="AFR49"/>
      <c r="AFS49"/>
      <c r="AFT49"/>
      <c r="AFU49" s="24">
        <f t="shared" si="363"/>
        <v>0</v>
      </c>
      <c r="AFV49" s="24">
        <f t="shared" si="364"/>
        <v>0</v>
      </c>
      <c r="AFW49" s="24">
        <f t="shared" si="365"/>
        <v>0</v>
      </c>
      <c r="AGB49" s="24">
        <f t="shared" si="366"/>
        <v>0</v>
      </c>
      <c r="AGC49" s="24">
        <f t="shared" si="367"/>
        <v>0</v>
      </c>
      <c r="AGD49" s="24">
        <f t="shared" si="368"/>
        <v>0</v>
      </c>
      <c r="AGE49"/>
      <c r="AGF49"/>
      <c r="AGG49"/>
      <c r="AGH49"/>
      <c r="AGI49" s="24">
        <f t="shared" si="369"/>
        <v>0</v>
      </c>
      <c r="AGJ49" s="24">
        <f t="shared" si="370"/>
        <v>0</v>
      </c>
      <c r="AGK49" s="24">
        <f t="shared" si="371"/>
        <v>0</v>
      </c>
      <c r="AGL49"/>
      <c r="AGM49"/>
      <c r="AGN49"/>
      <c r="AGO49"/>
      <c r="AGP49" s="24">
        <f t="shared" si="372"/>
        <v>0</v>
      </c>
      <c r="AGQ49" s="24">
        <f t="shared" si="373"/>
        <v>0</v>
      </c>
      <c r="AGR49" s="24">
        <f t="shared" si="374"/>
        <v>0</v>
      </c>
      <c r="AGW49" s="24">
        <f t="shared" si="375"/>
        <v>0</v>
      </c>
      <c r="AGX49" s="24">
        <f t="shared" si="376"/>
        <v>0</v>
      </c>
      <c r="AGY49" s="24">
        <f t="shared" si="377"/>
        <v>0</v>
      </c>
      <c r="AGZ49"/>
      <c r="AHA49"/>
      <c r="AHB49"/>
      <c r="AHC49"/>
      <c r="AHD49" s="24">
        <f t="shared" si="378"/>
        <v>0</v>
      </c>
      <c r="AHE49" s="24">
        <f t="shared" si="379"/>
        <v>0</v>
      </c>
      <c r="AHF49" s="24">
        <f t="shared" si="380"/>
        <v>0</v>
      </c>
      <c r="AHG49"/>
      <c r="AHH49"/>
      <c r="AHI49"/>
      <c r="AHJ49"/>
      <c r="AHK49" s="24">
        <f t="shared" si="381"/>
        <v>0</v>
      </c>
      <c r="AHL49" s="24">
        <f t="shared" si="382"/>
        <v>0</v>
      </c>
      <c r="AHM49" s="24">
        <f t="shared" si="383"/>
        <v>0</v>
      </c>
      <c r="AHN49"/>
      <c r="AHO49"/>
      <c r="AHP49"/>
      <c r="AHQ49"/>
      <c r="AHR49" s="24">
        <f t="shared" si="384"/>
        <v>0</v>
      </c>
      <c r="AHS49" s="24">
        <f t="shared" si="385"/>
        <v>0</v>
      </c>
      <c r="AHT49" s="24">
        <f t="shared" si="386"/>
        <v>0</v>
      </c>
      <c r="AHU49"/>
      <c r="AHV49"/>
      <c r="AHW49"/>
      <c r="AHX49"/>
      <c r="AHY49" s="24">
        <f t="shared" si="387"/>
        <v>0</v>
      </c>
      <c r="AHZ49" s="24">
        <f t="shared" si="388"/>
        <v>0</v>
      </c>
      <c r="AIA49" s="24">
        <f t="shared" si="389"/>
        <v>0</v>
      </c>
      <c r="AIB49"/>
      <c r="AIC49"/>
      <c r="AID49"/>
      <c r="AIE49"/>
      <c r="AIF49" s="24">
        <f t="shared" si="390"/>
        <v>0</v>
      </c>
      <c r="AIG49" s="24">
        <f t="shared" si="391"/>
        <v>0</v>
      </c>
      <c r="AIH49" s="24">
        <f t="shared" si="392"/>
        <v>0</v>
      </c>
      <c r="AII49"/>
      <c r="AIJ49"/>
      <c r="AIK49"/>
      <c r="AIL49"/>
      <c r="AIM49" s="24">
        <f t="shared" si="393"/>
        <v>0</v>
      </c>
      <c r="AIN49" s="24">
        <f t="shared" si="394"/>
        <v>0</v>
      </c>
      <c r="AIO49" s="24">
        <f t="shared" si="395"/>
        <v>0</v>
      </c>
      <c r="AIP49"/>
      <c r="AIQ49"/>
      <c r="AIR49"/>
      <c r="AIS49"/>
      <c r="AIT49" s="24">
        <f t="shared" si="396"/>
        <v>0</v>
      </c>
      <c r="AIU49" s="24">
        <f t="shared" si="397"/>
        <v>0</v>
      </c>
      <c r="AIV49" s="24">
        <f t="shared" si="398"/>
        <v>0</v>
      </c>
      <c r="AIW49"/>
      <c r="AIX49"/>
      <c r="AIY49"/>
      <c r="AIZ49"/>
      <c r="AJA49" s="24">
        <f t="shared" si="399"/>
        <v>0</v>
      </c>
      <c r="AJB49" s="24">
        <f t="shared" si="400"/>
        <v>0</v>
      </c>
      <c r="AJC49" s="24">
        <f t="shared" si="401"/>
        <v>0</v>
      </c>
      <c r="AJH49" s="24">
        <f t="shared" si="402"/>
        <v>0</v>
      </c>
      <c r="AJI49" s="24">
        <f t="shared" si="403"/>
        <v>0</v>
      </c>
      <c r="AJJ49" s="24">
        <f t="shared" si="404"/>
        <v>0</v>
      </c>
      <c r="AJK49"/>
      <c r="AJL49"/>
      <c r="AJM49"/>
      <c r="AJN49"/>
      <c r="AJO49" s="24">
        <f t="shared" si="405"/>
        <v>0</v>
      </c>
      <c r="AJP49" s="24">
        <f t="shared" si="406"/>
        <v>0</v>
      </c>
      <c r="AJQ49" s="24">
        <f t="shared" si="407"/>
        <v>0</v>
      </c>
      <c r="AJR49"/>
      <c r="AJS49"/>
      <c r="AJT49"/>
      <c r="AJU49"/>
      <c r="AJV49" s="24">
        <f t="shared" si="408"/>
        <v>0</v>
      </c>
      <c r="AJW49" s="24">
        <f t="shared" si="409"/>
        <v>0</v>
      </c>
      <c r="AJX49" s="24">
        <f t="shared" si="410"/>
        <v>0</v>
      </c>
      <c r="AKC49" s="24">
        <f t="shared" si="411"/>
        <v>0</v>
      </c>
      <c r="AKD49" s="24">
        <f t="shared" si="412"/>
        <v>0</v>
      </c>
      <c r="AKE49" s="24">
        <f t="shared" si="413"/>
        <v>0</v>
      </c>
      <c r="AKF49"/>
      <c r="AKG49"/>
      <c r="AKH49"/>
      <c r="AKI49"/>
      <c r="AKJ49" s="24">
        <f t="shared" si="414"/>
        <v>0</v>
      </c>
      <c r="AKK49" s="24">
        <f t="shared" si="415"/>
        <v>0</v>
      </c>
      <c r="AKL49" s="24">
        <f t="shared" si="416"/>
        <v>0</v>
      </c>
      <c r="AKM49"/>
      <c r="AKN49"/>
      <c r="AKO49"/>
      <c r="AKP49"/>
      <c r="AKQ49" s="24">
        <f t="shared" si="417"/>
        <v>0</v>
      </c>
      <c r="AKR49" s="24">
        <f t="shared" si="418"/>
        <v>0</v>
      </c>
      <c r="AKS49" s="24">
        <f t="shared" si="419"/>
        <v>0</v>
      </c>
      <c r="AKX49" s="24">
        <f t="shared" si="420"/>
        <v>0</v>
      </c>
      <c r="AKY49" s="24">
        <f t="shared" si="421"/>
        <v>0</v>
      </c>
      <c r="AKZ49" s="24">
        <f t="shared" si="422"/>
        <v>0</v>
      </c>
      <c r="ALA49"/>
      <c r="ALB49"/>
      <c r="ALC49"/>
      <c r="ALD49"/>
      <c r="ALE49" s="24">
        <f t="shared" si="423"/>
        <v>0</v>
      </c>
      <c r="ALF49" s="24">
        <f t="shared" si="424"/>
        <v>0</v>
      </c>
      <c r="ALG49" s="24">
        <f t="shared" si="425"/>
        <v>0</v>
      </c>
      <c r="ALH49"/>
      <c r="ALI49"/>
      <c r="ALJ49"/>
      <c r="ALK49"/>
      <c r="ALL49" s="24">
        <f t="shared" si="426"/>
        <v>0</v>
      </c>
      <c r="ALM49" s="24">
        <f t="shared" si="427"/>
        <v>0</v>
      </c>
      <c r="ALN49" s="24">
        <f t="shared" si="428"/>
        <v>0</v>
      </c>
      <c r="ALS49" s="24">
        <f t="shared" si="429"/>
        <v>0</v>
      </c>
      <c r="ALT49" s="24">
        <f t="shared" si="430"/>
        <v>0</v>
      </c>
      <c r="ALU49" s="24">
        <f t="shared" si="431"/>
        <v>0</v>
      </c>
      <c r="ALV49"/>
      <c r="ALW49"/>
      <c r="ALX49"/>
      <c r="ALY49"/>
      <c r="ALZ49" s="24">
        <f t="shared" si="432"/>
        <v>0</v>
      </c>
      <c r="AMA49" s="24">
        <f t="shared" si="433"/>
        <v>0</v>
      </c>
      <c r="AMB49" s="24">
        <f t="shared" si="434"/>
        <v>0</v>
      </c>
      <c r="AMC49"/>
      <c r="AMD49"/>
      <c r="AME49"/>
      <c r="AMF49"/>
      <c r="AMG49" s="24">
        <f t="shared" si="435"/>
        <v>0</v>
      </c>
      <c r="AMH49" s="24">
        <f t="shared" si="436"/>
        <v>0</v>
      </c>
      <c r="AMI49" s="24">
        <f t="shared" si="437"/>
        <v>0</v>
      </c>
      <c r="AMJ49"/>
      <c r="AMK49"/>
      <c r="AML49"/>
      <c r="AMM49"/>
      <c r="AMN49" s="24">
        <f t="shared" si="438"/>
        <v>0</v>
      </c>
      <c r="AMO49" s="24">
        <f t="shared" si="439"/>
        <v>0</v>
      </c>
      <c r="AMP49" s="24">
        <f t="shared" si="440"/>
        <v>0</v>
      </c>
      <c r="AMU49" s="24">
        <f t="shared" si="441"/>
        <v>0</v>
      </c>
      <c r="AMV49" s="24">
        <f t="shared" si="442"/>
        <v>0</v>
      </c>
      <c r="AMW49" s="24">
        <f t="shared" si="443"/>
        <v>0</v>
      </c>
      <c r="AMX49">
        <v>2.3473484493102001E-4</v>
      </c>
      <c r="AMY49" t="e">
        <f>bvarM6*bvarM8</f>
        <v>#VALUE!</v>
      </c>
      <c r="AMZ49" t="e">
        <f>cvarM6*cvarM8</f>
        <v>#VALUE!</v>
      </c>
      <c r="ANA49" t="e">
        <f>mvarM6*mvarM8</f>
        <v>#VALUE!</v>
      </c>
      <c r="ANB49" s="24" t="e">
        <f t="shared" si="444"/>
        <v>#VALUE!</v>
      </c>
      <c r="ANC49" s="24" t="e">
        <f t="shared" si="445"/>
        <v>#VALUE!</v>
      </c>
      <c r="AND49" s="24" t="e">
        <f t="shared" si="446"/>
        <v>#VALUE!</v>
      </c>
      <c r="ANE49">
        <v>6.2414765526098E-5</v>
      </c>
      <c r="ANF49" t="e">
        <f>bvarM7*bvarM9</f>
        <v>#VALUE!</v>
      </c>
      <c r="ANG49" t="e">
        <f>cvarM7*cvarM9</f>
        <v>#VALUE!</v>
      </c>
      <c r="ANH49" t="e">
        <f>mvarM7*mvarM9</f>
        <v>#VALUE!</v>
      </c>
      <c r="ANI49" s="24" t="e">
        <f t="shared" si="447"/>
        <v>#VALUE!</v>
      </c>
      <c r="ANJ49" s="24" t="e">
        <f t="shared" si="448"/>
        <v>#VALUE!</v>
      </c>
      <c r="ANK49" s="24" t="e">
        <f t="shared" si="449"/>
        <v>#VALUE!</v>
      </c>
      <c r="ANL49">
        <v>-1.0536973315655E-5</v>
      </c>
      <c r="ANM49" t="e">
        <f>bvarM2^3</f>
        <v>#VALUE!</v>
      </c>
      <c r="ANN49" t="e">
        <f>cvarM2^3</f>
        <v>#VALUE!</v>
      </c>
      <c r="ANO49" t="e">
        <f>mvarM2^3</f>
        <v>#VALUE!</v>
      </c>
      <c r="ANP49" s="24" t="e">
        <f t="shared" si="450"/>
        <v>#VALUE!</v>
      </c>
      <c r="ANQ49" s="24" t="e">
        <f t="shared" si="451"/>
        <v>#VALUE!</v>
      </c>
      <c r="ANR49" s="24" t="e">
        <f t="shared" si="452"/>
        <v>#VALUE!</v>
      </c>
      <c r="ANS49"/>
      <c r="ANT49"/>
      <c r="ANU49"/>
      <c r="ANV49"/>
      <c r="ANW49" s="24">
        <f t="shared" si="453"/>
        <v>0</v>
      </c>
      <c r="ANX49" s="24">
        <f t="shared" si="454"/>
        <v>0</v>
      </c>
      <c r="ANY49" s="24">
        <f t="shared" si="455"/>
        <v>0</v>
      </c>
      <c r="ANZ49">
        <v>-3.3811926256148E-5</v>
      </c>
      <c r="AOA49" t="e">
        <f>bvarM9^2</f>
        <v>#VALUE!</v>
      </c>
      <c r="AOB49" t="e">
        <f>cvarM9^2</f>
        <v>#VALUE!</v>
      </c>
      <c r="AOC49" t="e">
        <f>mvarM9^2</f>
        <v>#VALUE!</v>
      </c>
      <c r="AOD49" s="24" t="e">
        <f t="shared" si="456"/>
        <v>#VALUE!</v>
      </c>
      <c r="AOE49" s="24" t="e">
        <f t="shared" si="457"/>
        <v>#VALUE!</v>
      </c>
      <c r="AOF49" s="24" t="e">
        <f t="shared" si="458"/>
        <v>#VALUE!</v>
      </c>
      <c r="AOG49">
        <v>-2.3400171040240001E-3</v>
      </c>
      <c r="AOH49" t="e">
        <f>bvarM8^2</f>
        <v>#VALUE!</v>
      </c>
      <c r="AOI49" t="e">
        <f>cvarM8^2</f>
        <v>#VALUE!</v>
      </c>
      <c r="AOJ49" t="e">
        <f>mvarM8^2</f>
        <v>#VALUE!</v>
      </c>
      <c r="AOK49" s="24" t="e">
        <f t="shared" si="459"/>
        <v>#VALUE!</v>
      </c>
      <c r="AOL49" s="24" t="e">
        <f t="shared" si="460"/>
        <v>#VALUE!</v>
      </c>
      <c r="AOM49" s="24" t="e">
        <f t="shared" si="461"/>
        <v>#VALUE!</v>
      </c>
      <c r="AON49">
        <v>2.7930182842619E-3</v>
      </c>
      <c r="AOO49" t="e">
        <f>bvarM7^2</f>
        <v>#VALUE!</v>
      </c>
      <c r="AOP49" t="e">
        <f>cvarM7^2</f>
        <v>#VALUE!</v>
      </c>
      <c r="AOQ49" t="e">
        <f>mvarM7^2</f>
        <v>#VALUE!</v>
      </c>
      <c r="AOR49" s="24" t="e">
        <f t="shared" si="462"/>
        <v>#VALUE!</v>
      </c>
      <c r="AOS49" s="24" t="e">
        <f t="shared" si="463"/>
        <v>#VALUE!</v>
      </c>
      <c r="AOT49" s="24" t="e">
        <f t="shared" si="464"/>
        <v>#VALUE!</v>
      </c>
      <c r="AOU49">
        <v>6.1234348203115E-5</v>
      </c>
      <c r="AOV49" t="e">
        <f>bvarM7*bvarM9</f>
        <v>#VALUE!</v>
      </c>
      <c r="AOW49" t="e">
        <f>cvarM7*cvarM9</f>
        <v>#VALUE!</v>
      </c>
      <c r="AOX49" t="e">
        <f>mvarM7*mvarM9</f>
        <v>#VALUE!</v>
      </c>
      <c r="AOY49" s="24" t="e">
        <f t="shared" si="465"/>
        <v>#VALUE!</v>
      </c>
      <c r="AOZ49" s="24" t="e">
        <f t="shared" si="466"/>
        <v>#VALUE!</v>
      </c>
      <c r="APA49" s="24" t="e">
        <f t="shared" si="467"/>
        <v>#VALUE!</v>
      </c>
      <c r="APB49">
        <v>-5.6826797130327002E-14</v>
      </c>
      <c r="APC49" t="e">
        <f>bvarHC1^3</f>
        <v>#VALUE!</v>
      </c>
      <c r="APD49" t="e">
        <f>cvarHC1^3</f>
        <v>#VALUE!</v>
      </c>
      <c r="APE49" t="e">
        <f>mvarHC1^3</f>
        <v>#VALUE!</v>
      </c>
      <c r="APF49" s="24" t="e">
        <f t="shared" si="468"/>
        <v>#VALUE!</v>
      </c>
      <c r="APG49" s="24" t="e">
        <f t="shared" si="469"/>
        <v>#VALUE!</v>
      </c>
      <c r="APH49" s="24" t="e">
        <f t="shared" si="470"/>
        <v>#VALUE!</v>
      </c>
      <c r="API49">
        <v>-2.8878957253326001E-5</v>
      </c>
      <c r="APJ49" t="e">
        <f>bvarM4^3</f>
        <v>#VALUE!</v>
      </c>
      <c r="APK49" t="e">
        <f>cvarM4^3</f>
        <v>#VALUE!</v>
      </c>
      <c r="APL49" t="e">
        <f>mvarM4^3</f>
        <v>#VALUE!</v>
      </c>
      <c r="APM49" s="24" t="e">
        <f t="shared" si="471"/>
        <v>#VALUE!</v>
      </c>
      <c r="APN49" s="24" t="e">
        <f t="shared" si="472"/>
        <v>#VALUE!</v>
      </c>
      <c r="APO49" s="24" t="e">
        <f t="shared" si="473"/>
        <v>#VALUE!</v>
      </c>
      <c r="APP49">
        <v>-7.1440397304624998E-5</v>
      </c>
      <c r="APQ49" t="e">
        <f>bvarM2^3</f>
        <v>#VALUE!</v>
      </c>
      <c r="APR49" t="e">
        <f>cvarM2^3</f>
        <v>#VALUE!</v>
      </c>
      <c r="APS49" t="e">
        <f>mvarM2^3</f>
        <v>#VALUE!</v>
      </c>
      <c r="APT49" s="24" t="e">
        <f t="shared" si="474"/>
        <v>#VALUE!</v>
      </c>
      <c r="APU49" s="24" t="e">
        <f t="shared" si="475"/>
        <v>#VALUE!</v>
      </c>
      <c r="APV49" s="24" t="e">
        <f t="shared" si="476"/>
        <v>#VALUE!</v>
      </c>
      <c r="AQA49" s="24">
        <f t="shared" si="477"/>
        <v>0</v>
      </c>
      <c r="AQB49" s="24">
        <f t="shared" si="478"/>
        <v>0</v>
      </c>
      <c r="AQC49" s="24">
        <f t="shared" si="479"/>
        <v>0</v>
      </c>
      <c r="AQD49">
        <v>1.4893836263733999E-5</v>
      </c>
      <c r="AQE49" t="e">
        <f>bvarM2^3</f>
        <v>#VALUE!</v>
      </c>
      <c r="AQF49" t="e">
        <f>cvarM2^3</f>
        <v>#VALUE!</v>
      </c>
      <c r="AQG49" t="e">
        <f>mvarM2^3</f>
        <v>#VALUE!</v>
      </c>
      <c r="AQH49" s="24" t="e">
        <f t="shared" si="480"/>
        <v>#VALUE!</v>
      </c>
      <c r="AQI49" s="24" t="e">
        <f t="shared" si="481"/>
        <v>#VALUE!</v>
      </c>
      <c r="AQJ49" s="24" t="e">
        <f t="shared" si="482"/>
        <v>#VALUE!</v>
      </c>
      <c r="AQK49">
        <v>107207.93208477</v>
      </c>
      <c r="AQL49" t="e">
        <f>bvarM1^2</f>
        <v>#VALUE!</v>
      </c>
      <c r="AQM49" t="e">
        <f>cvarM1^2</f>
        <v>#VALUE!</v>
      </c>
      <c r="AQN49" t="e">
        <f>mvarM1^2</f>
        <v>#VALUE!</v>
      </c>
      <c r="AQO49" s="24" t="e">
        <f t="shared" si="483"/>
        <v>#VALUE!</v>
      </c>
      <c r="AQP49" s="24" t="e">
        <f t="shared" si="484"/>
        <v>#VALUE!</v>
      </c>
      <c r="AQQ49" s="24" t="e">
        <f t="shared" si="485"/>
        <v>#VALUE!</v>
      </c>
      <c r="AQR49">
        <v>-7.6673133818196996E-7</v>
      </c>
      <c r="AQS49" t="e">
        <f>bvarM2^3</f>
        <v>#VALUE!</v>
      </c>
      <c r="AQT49" t="e">
        <f>cvarM2^3</f>
        <v>#VALUE!</v>
      </c>
      <c r="AQU49" t="e">
        <f>mvarM2^3</f>
        <v>#VALUE!</v>
      </c>
      <c r="AQV49" s="24" t="e">
        <f t="shared" si="486"/>
        <v>#VALUE!</v>
      </c>
      <c r="AQW49" s="24" t="e">
        <f t="shared" si="487"/>
        <v>#VALUE!</v>
      </c>
      <c r="AQX49" s="24" t="e">
        <f t="shared" si="488"/>
        <v>#VALUE!</v>
      </c>
      <c r="AQY49"/>
      <c r="AQZ49"/>
      <c r="ARA49"/>
      <c r="ARB49"/>
      <c r="ARC49" s="24">
        <f t="shared" si="489"/>
        <v>0</v>
      </c>
      <c r="ARD49" s="24">
        <f t="shared" si="490"/>
        <v>0</v>
      </c>
      <c r="ARE49" s="24">
        <f t="shared" si="491"/>
        <v>0</v>
      </c>
      <c r="ARF49">
        <v>-4.6083183750173996E-6</v>
      </c>
      <c r="ARG49" t="e">
        <f>bvarM4^3</f>
        <v>#VALUE!</v>
      </c>
      <c r="ARH49" t="e">
        <f>cvarM4^3</f>
        <v>#VALUE!</v>
      </c>
      <c r="ARI49" t="e">
        <f>mvarM4^3</f>
        <v>#VALUE!</v>
      </c>
      <c r="ARJ49" s="24" t="e">
        <f t="shared" si="492"/>
        <v>#VALUE!</v>
      </c>
      <c r="ARK49" s="24" t="e">
        <f t="shared" si="493"/>
        <v>#VALUE!</v>
      </c>
      <c r="ARL49" s="24" t="e">
        <f t="shared" si="494"/>
        <v>#VALUE!</v>
      </c>
      <c r="ARM49">
        <v>1.2649010281063001E-4</v>
      </c>
      <c r="ARN49" t="e">
        <f>bvarM8^3</f>
        <v>#VALUE!</v>
      </c>
      <c r="ARO49" t="e">
        <f>cvarM8^3</f>
        <v>#VALUE!</v>
      </c>
      <c r="ARP49" t="e">
        <f>mvarM8^3</f>
        <v>#VALUE!</v>
      </c>
      <c r="ARQ49" s="24" t="e">
        <f t="shared" si="495"/>
        <v>#VALUE!</v>
      </c>
      <c r="ARR49" s="24" t="e">
        <f t="shared" si="496"/>
        <v>#VALUE!</v>
      </c>
      <c r="ARS49" s="24" t="e">
        <f t="shared" si="497"/>
        <v>#VALUE!</v>
      </c>
      <c r="ART49">
        <v>4.4781521105889001E-7</v>
      </c>
      <c r="ARU49" t="e">
        <f>bvarM4^3</f>
        <v>#VALUE!</v>
      </c>
      <c r="ARV49" t="e">
        <f>cvarM4^3</f>
        <v>#VALUE!</v>
      </c>
      <c r="ARW49" t="e">
        <f>mvarM4^3</f>
        <v>#VALUE!</v>
      </c>
      <c r="ARX49" s="24" t="e">
        <f t="shared" si="498"/>
        <v>#VALUE!</v>
      </c>
      <c r="ARY49" s="24" t="e">
        <f t="shared" si="499"/>
        <v>#VALUE!</v>
      </c>
      <c r="ARZ49" s="24" t="e">
        <f t="shared" si="500"/>
        <v>#VALUE!</v>
      </c>
      <c r="ASA49">
        <v>1.1890723624439E-3</v>
      </c>
      <c r="ASB49" t="e">
        <f>bvarM6^2</f>
        <v>#VALUE!</v>
      </c>
      <c r="ASC49" t="e">
        <f>cvarM6^2</f>
        <v>#VALUE!</v>
      </c>
      <c r="ASD49" t="e">
        <f>mvarM6^2</f>
        <v>#VALUE!</v>
      </c>
      <c r="ASE49" s="24" t="e">
        <f t="shared" si="501"/>
        <v>#VALUE!</v>
      </c>
      <c r="ASF49" s="24" t="e">
        <f t="shared" si="502"/>
        <v>#VALUE!</v>
      </c>
      <c r="ASG49" s="24" t="e">
        <f t="shared" si="503"/>
        <v>#VALUE!</v>
      </c>
      <c r="ASH49">
        <v>-2.7658653891345002E-14</v>
      </c>
      <c r="ASI49" t="e">
        <f>bvarHC1^3</f>
        <v>#VALUE!</v>
      </c>
      <c r="ASJ49" t="e">
        <f>cvarHC1^3</f>
        <v>#VALUE!</v>
      </c>
      <c r="ASK49" t="e">
        <f>mvarHC1^3</f>
        <v>#VALUE!</v>
      </c>
      <c r="ASL49" s="24" t="e">
        <f t="shared" si="504"/>
        <v>#VALUE!</v>
      </c>
      <c r="ASM49" s="24" t="e">
        <f t="shared" si="505"/>
        <v>#VALUE!</v>
      </c>
      <c r="ASN49" s="24" t="e">
        <f t="shared" si="506"/>
        <v>#VALUE!</v>
      </c>
      <c r="ASO49"/>
      <c r="ASP49"/>
      <c r="ASQ49"/>
      <c r="ASR49"/>
      <c r="ASS49" s="24">
        <f t="shared" si="507"/>
        <v>0</v>
      </c>
      <c r="AST49" s="24">
        <f t="shared" si="508"/>
        <v>0</v>
      </c>
      <c r="ASU49" s="24">
        <f t="shared" si="509"/>
        <v>0</v>
      </c>
      <c r="ASV49">
        <v>5.8922755819228997E-5</v>
      </c>
      <c r="ASW49" t="e">
        <f>bvarHC2^3</f>
        <v>#VALUE!</v>
      </c>
      <c r="ASX49" t="e">
        <f>cvarHC2^3</f>
        <v>#VALUE!</v>
      </c>
      <c r="ASY49" t="e">
        <f>mvarHC2^3</f>
        <v>#VALUE!</v>
      </c>
      <c r="ASZ49" s="24" t="e">
        <f t="shared" si="510"/>
        <v>#VALUE!</v>
      </c>
      <c r="ATA49" s="24" t="e">
        <f t="shared" si="511"/>
        <v>#VALUE!</v>
      </c>
      <c r="ATB49" s="24" t="e">
        <f t="shared" si="512"/>
        <v>#VALUE!</v>
      </c>
      <c r="ATC49">
        <v>1.0575554317096E-4</v>
      </c>
      <c r="ATD49" t="e">
        <f>bvarM7^3</f>
        <v>#VALUE!</v>
      </c>
      <c r="ATE49" t="e">
        <f>cvarM7^3</f>
        <v>#VALUE!</v>
      </c>
      <c r="ATF49" t="e">
        <f>mvarM7^3</f>
        <v>#VALUE!</v>
      </c>
      <c r="ATG49" s="24" t="e">
        <f t="shared" si="513"/>
        <v>#VALUE!</v>
      </c>
      <c r="ATH49" s="24" t="e">
        <f t="shared" si="514"/>
        <v>#VALUE!</v>
      </c>
      <c r="ATI49" s="24" t="e">
        <f t="shared" si="515"/>
        <v>#VALUE!</v>
      </c>
      <c r="ATJ49">
        <v>-1.6246834123870001E-5</v>
      </c>
      <c r="ATK49" t="e">
        <f>bvarM6^3</f>
        <v>#VALUE!</v>
      </c>
      <c r="ATL49" t="e">
        <f>cvarM6^3</f>
        <v>#VALUE!</v>
      </c>
      <c r="ATM49" t="e">
        <f>mvarM6^3</f>
        <v>#VALUE!</v>
      </c>
      <c r="ATN49" s="24" t="e">
        <f t="shared" si="516"/>
        <v>#VALUE!</v>
      </c>
      <c r="ATO49" s="24" t="e">
        <f t="shared" si="517"/>
        <v>#VALUE!</v>
      </c>
      <c r="ATP49" s="24" t="e">
        <f t="shared" si="518"/>
        <v>#VALUE!</v>
      </c>
      <c r="ATQ49">
        <v>4.3865795151131002E-5</v>
      </c>
      <c r="ATR49" t="e">
        <f>bvarM6*bvarM9</f>
        <v>#VALUE!</v>
      </c>
      <c r="ATS49" t="e">
        <f>cvarM6*cvarM9</f>
        <v>#VALUE!</v>
      </c>
      <c r="ATT49" t="e">
        <f>mvarM6*mvarM9</f>
        <v>#VALUE!</v>
      </c>
      <c r="ATU49" s="24" t="e">
        <f t="shared" si="519"/>
        <v>#VALUE!</v>
      </c>
      <c r="ATV49" s="24" t="e">
        <f t="shared" si="520"/>
        <v>#VALUE!</v>
      </c>
      <c r="ATW49" s="24" t="e">
        <f t="shared" si="521"/>
        <v>#VALUE!</v>
      </c>
      <c r="ATX49">
        <v>-5.5971582467896001E-5</v>
      </c>
      <c r="ATY49" t="e">
        <f>bvarM7^2</f>
        <v>#VALUE!</v>
      </c>
      <c r="ATZ49" t="e">
        <f>cvarM7^2</f>
        <v>#VALUE!</v>
      </c>
      <c r="AUA49" t="e">
        <f>mvarM7^2</f>
        <v>#VALUE!</v>
      </c>
      <c r="AUB49" s="24" t="e">
        <f t="shared" si="522"/>
        <v>#VALUE!</v>
      </c>
      <c r="AUC49" s="24" t="e">
        <f t="shared" si="523"/>
        <v>#VALUE!</v>
      </c>
      <c r="AUD49" s="24" t="e">
        <f t="shared" si="524"/>
        <v>#VALUE!</v>
      </c>
      <c r="AUE49">
        <v>-3.5858371690836002E-5</v>
      </c>
      <c r="AUF49" t="e">
        <f>bvarM8^3</f>
        <v>#VALUE!</v>
      </c>
      <c r="AUG49" t="e">
        <f>cvarM8^3</f>
        <v>#VALUE!</v>
      </c>
      <c r="AUH49" t="e">
        <f>mvarM8^3</f>
        <v>#VALUE!</v>
      </c>
      <c r="AUI49" s="24" t="e">
        <f t="shared" si="525"/>
        <v>#VALUE!</v>
      </c>
      <c r="AUJ49" s="24" t="e">
        <f t="shared" si="526"/>
        <v>#VALUE!</v>
      </c>
      <c r="AUK49" s="24" t="e">
        <f t="shared" si="527"/>
        <v>#VALUE!</v>
      </c>
      <c r="AUL49">
        <v>1.0678858045309001E-6</v>
      </c>
      <c r="AUM49" t="e">
        <f>bvarM3^3</f>
        <v>#VALUE!</v>
      </c>
      <c r="AUN49" t="e">
        <f>cvarM3^3</f>
        <v>#VALUE!</v>
      </c>
      <c r="AUO49" t="e">
        <f>mvarM3^3</f>
        <v>#VALUE!</v>
      </c>
      <c r="AUP49" s="24" t="e">
        <f t="shared" si="528"/>
        <v>#VALUE!</v>
      </c>
      <c r="AUQ49" s="24" t="e">
        <f t="shared" si="529"/>
        <v>#VALUE!</v>
      </c>
      <c r="AUR49" s="24" t="e">
        <f t="shared" si="530"/>
        <v>#VALUE!</v>
      </c>
      <c r="AUW49" s="24">
        <f t="shared" si="531"/>
        <v>0</v>
      </c>
      <c r="AUX49" s="24">
        <f t="shared" si="532"/>
        <v>0</v>
      </c>
      <c r="AUY49" s="24">
        <f t="shared" si="533"/>
        <v>0</v>
      </c>
      <c r="AUZ49">
        <v>-1.1762666484105E-4</v>
      </c>
      <c r="AVA49" t="e">
        <f>bvarM2^3</f>
        <v>#VALUE!</v>
      </c>
      <c r="AVB49" t="e">
        <f>cvarM2^3</f>
        <v>#VALUE!</v>
      </c>
      <c r="AVC49" t="e">
        <f>mvarM2^3</f>
        <v>#VALUE!</v>
      </c>
      <c r="AVD49" s="24" t="e">
        <f t="shared" si="534"/>
        <v>#VALUE!</v>
      </c>
      <c r="AVE49" s="24" t="e">
        <f t="shared" si="535"/>
        <v>#VALUE!</v>
      </c>
      <c r="AVF49" s="24" t="e">
        <f t="shared" si="536"/>
        <v>#VALUE!</v>
      </c>
      <c r="AVG49">
        <v>5.9488664687652002E-5</v>
      </c>
      <c r="AVH49" t="e">
        <f>bvarM7*bvarM9</f>
        <v>#VALUE!</v>
      </c>
      <c r="AVI49" t="e">
        <f>cvarM7*cvarM9</f>
        <v>#VALUE!</v>
      </c>
      <c r="AVJ49" t="e">
        <f>mvarM7*mvarM9</f>
        <v>#VALUE!</v>
      </c>
      <c r="AVK49" s="24" t="e">
        <f t="shared" si="537"/>
        <v>#VALUE!</v>
      </c>
      <c r="AVL49" s="24" t="e">
        <f t="shared" si="538"/>
        <v>#VALUE!</v>
      </c>
      <c r="AVM49" s="24" t="e">
        <f t="shared" si="539"/>
        <v>#VALUE!</v>
      </c>
      <c r="AVN49">
        <v>-5.8079700082105003E-5</v>
      </c>
      <c r="AVO49" t="e">
        <f>bvarM7^2</f>
        <v>#VALUE!</v>
      </c>
      <c r="AVP49" t="e">
        <f>cvarM7^2</f>
        <v>#VALUE!</v>
      </c>
      <c r="AVQ49" t="e">
        <f>mvarM7^2</f>
        <v>#VALUE!</v>
      </c>
      <c r="AVR49" s="24" t="e">
        <f t="shared" si="540"/>
        <v>#VALUE!</v>
      </c>
      <c r="AVS49" s="24" t="e">
        <f t="shared" si="541"/>
        <v>#VALUE!</v>
      </c>
      <c r="AVT49" s="24" t="e">
        <f t="shared" si="542"/>
        <v>#VALUE!</v>
      </c>
      <c r="AVU49">
        <v>4.7382137753909003E-5</v>
      </c>
      <c r="AVV49" t="e">
        <f>bvarM6^3</f>
        <v>#VALUE!</v>
      </c>
      <c r="AVW49" t="e">
        <f>cvarM6^3</f>
        <v>#VALUE!</v>
      </c>
      <c r="AVX49" t="e">
        <f>mvarM6^3</f>
        <v>#VALUE!</v>
      </c>
      <c r="AVY49" s="24" t="e">
        <f t="shared" si="543"/>
        <v>#VALUE!</v>
      </c>
      <c r="AVZ49" s="24" t="e">
        <f t="shared" si="544"/>
        <v>#VALUE!</v>
      </c>
      <c r="AWA49" s="24" t="e">
        <f t="shared" si="545"/>
        <v>#VALUE!</v>
      </c>
      <c r="AWB49"/>
      <c r="AWC49"/>
      <c r="AWD49"/>
      <c r="AWE49"/>
      <c r="AWF49" s="24">
        <f t="shared" si="546"/>
        <v>0</v>
      </c>
      <c r="AWG49" s="24">
        <f t="shared" si="547"/>
        <v>0</v>
      </c>
      <c r="AWH49" s="24">
        <f t="shared" si="548"/>
        <v>0</v>
      </c>
      <c r="AWM49" s="24">
        <f t="shared" si="549"/>
        <v>0</v>
      </c>
      <c r="AWN49" s="24">
        <f t="shared" si="550"/>
        <v>0</v>
      </c>
      <c r="AWO49" s="24">
        <f t="shared" si="551"/>
        <v>0</v>
      </c>
      <c r="AWP49">
        <v>2.8644879446778002E-3</v>
      </c>
      <c r="AWQ49" t="e">
        <f>bvarM2^2</f>
        <v>#VALUE!</v>
      </c>
      <c r="AWR49" t="e">
        <f>cvarM2^2</f>
        <v>#VALUE!</v>
      </c>
      <c r="AWS49" t="e">
        <f>mvarM2^2</f>
        <v>#VALUE!</v>
      </c>
      <c r="AWT49" s="24" t="e">
        <f t="shared" si="552"/>
        <v>#VALUE!</v>
      </c>
      <c r="AWU49" s="24" t="e">
        <f t="shared" si="553"/>
        <v>#VALUE!</v>
      </c>
      <c r="AWV49" s="24" t="e">
        <f t="shared" si="554"/>
        <v>#VALUE!</v>
      </c>
      <c r="AWW49">
        <v>-7.4603762020438995E-5</v>
      </c>
      <c r="AWX49" t="e">
        <f>bvarM6^3</f>
        <v>#VALUE!</v>
      </c>
      <c r="AWY49" t="e">
        <f>cvarM6^3</f>
        <v>#VALUE!</v>
      </c>
      <c r="AWZ49" t="e">
        <f>mvarM6^3</f>
        <v>#VALUE!</v>
      </c>
      <c r="AXA49" s="24" t="e">
        <f t="shared" si="555"/>
        <v>#VALUE!</v>
      </c>
      <c r="AXB49" s="24" t="e">
        <f t="shared" si="556"/>
        <v>#VALUE!</v>
      </c>
      <c r="AXC49" s="24" t="e">
        <f t="shared" si="557"/>
        <v>#VALUE!</v>
      </c>
      <c r="AXD49">
        <v>-1.1843690641308999E-5</v>
      </c>
      <c r="AXE49" t="e">
        <f>bvarM2^3</f>
        <v>#VALUE!</v>
      </c>
      <c r="AXF49" t="e">
        <f>cvarM2^3</f>
        <v>#VALUE!</v>
      </c>
      <c r="AXG49" t="e">
        <f>mvarM2^3</f>
        <v>#VALUE!</v>
      </c>
      <c r="AXH49" s="24" t="e">
        <f t="shared" si="558"/>
        <v>#VALUE!</v>
      </c>
      <c r="AXI49" s="24" t="e">
        <f t="shared" si="559"/>
        <v>#VALUE!</v>
      </c>
      <c r="AXJ49" s="24" t="e">
        <f t="shared" si="560"/>
        <v>#VALUE!</v>
      </c>
      <c r="AXK49"/>
      <c r="AXL49"/>
      <c r="AXM49"/>
      <c r="AXN49"/>
      <c r="AXO49" s="24">
        <f t="shared" si="561"/>
        <v>0</v>
      </c>
      <c r="AXP49" s="24">
        <f t="shared" si="562"/>
        <v>0</v>
      </c>
      <c r="AXQ49" s="24">
        <f t="shared" si="563"/>
        <v>0</v>
      </c>
      <c r="AXR49"/>
      <c r="AXS49"/>
      <c r="AXT49"/>
      <c r="AXU49"/>
      <c r="AXV49" s="24">
        <f t="shared" si="564"/>
        <v>0</v>
      </c>
      <c r="AXW49" s="24">
        <f t="shared" si="565"/>
        <v>0</v>
      </c>
      <c r="AXX49" s="24">
        <f t="shared" si="566"/>
        <v>0</v>
      </c>
      <c r="AXY49">
        <v>-3.5141238357014999E-12</v>
      </c>
      <c r="AXZ49" t="e">
        <f>bvarHC1^3</f>
        <v>#VALUE!</v>
      </c>
      <c r="AYA49" t="e">
        <f>cvarHC1^3</f>
        <v>#VALUE!</v>
      </c>
      <c r="AYB49" t="e">
        <f>mvarHC1^3</f>
        <v>#VALUE!</v>
      </c>
      <c r="AYC49" s="24" t="e">
        <f t="shared" si="567"/>
        <v>#VALUE!</v>
      </c>
      <c r="AYD49" s="24" t="e">
        <f t="shared" si="568"/>
        <v>#VALUE!</v>
      </c>
      <c r="AYE49" s="24" t="e">
        <f t="shared" si="569"/>
        <v>#VALUE!</v>
      </c>
      <c r="AYF49">
        <v>8.8215540718541992E-6</v>
      </c>
      <c r="AYG49" t="e">
        <f>bvarM4^2</f>
        <v>#VALUE!</v>
      </c>
      <c r="AYH49" t="e">
        <f>cvarM4^2</f>
        <v>#VALUE!</v>
      </c>
      <c r="AYI49" t="e">
        <f>mvarM4^2</f>
        <v>#VALUE!</v>
      </c>
      <c r="AYJ49" s="24" t="e">
        <f t="shared" si="570"/>
        <v>#VALUE!</v>
      </c>
      <c r="AYK49" s="24" t="e">
        <f t="shared" si="571"/>
        <v>#VALUE!</v>
      </c>
      <c r="AYL49" s="24" t="e">
        <f t="shared" si="572"/>
        <v>#VALUE!</v>
      </c>
      <c r="AYM49"/>
      <c r="AYN49"/>
      <c r="AYO49"/>
      <c r="AYP49"/>
      <c r="AYQ49" s="24">
        <f t="shared" si="573"/>
        <v>0</v>
      </c>
      <c r="AYR49" s="24">
        <f t="shared" si="574"/>
        <v>0</v>
      </c>
      <c r="AYS49" s="24">
        <f t="shared" si="575"/>
        <v>0</v>
      </c>
      <c r="AYT49">
        <v>-5.0808911321707998E-14</v>
      </c>
      <c r="AYU49" t="e">
        <f>bvarHC1^3</f>
        <v>#VALUE!</v>
      </c>
      <c r="AYV49" t="e">
        <f>cvarHC1^3</f>
        <v>#VALUE!</v>
      </c>
      <c r="AYW49" t="e">
        <f>mvarHC1^3</f>
        <v>#VALUE!</v>
      </c>
      <c r="AYX49" s="24" t="e">
        <f t="shared" si="576"/>
        <v>#VALUE!</v>
      </c>
      <c r="AYY49" s="24" t="e">
        <f t="shared" si="577"/>
        <v>#VALUE!</v>
      </c>
      <c r="AYZ49" s="24" t="e">
        <f t="shared" si="578"/>
        <v>#VALUE!</v>
      </c>
      <c r="AZA49">
        <v>1.4821499774966999E-4</v>
      </c>
      <c r="AZB49" t="e">
        <f>bvarHC2^3</f>
        <v>#VALUE!</v>
      </c>
      <c r="AZC49" t="e">
        <f>cvarHC2^3</f>
        <v>#VALUE!</v>
      </c>
      <c r="AZD49" t="e">
        <f>mvarHC2^3</f>
        <v>#VALUE!</v>
      </c>
      <c r="AZE49" s="24" t="e">
        <f t="shared" si="579"/>
        <v>#VALUE!</v>
      </c>
      <c r="AZF49" s="24" t="e">
        <f t="shared" si="580"/>
        <v>#VALUE!</v>
      </c>
      <c r="AZG49" s="24" t="e">
        <f t="shared" si="581"/>
        <v>#VALUE!</v>
      </c>
      <c r="AZH49"/>
      <c r="AZI49"/>
      <c r="AZJ49"/>
      <c r="AZK49"/>
      <c r="AZL49" s="24">
        <f t="shared" si="582"/>
        <v>0</v>
      </c>
      <c r="AZM49" s="24">
        <f t="shared" si="583"/>
        <v>0</v>
      </c>
      <c r="AZN49" s="24">
        <f t="shared" si="584"/>
        <v>0</v>
      </c>
      <c r="AZO49">
        <v>-1.8310668435422001E-7</v>
      </c>
      <c r="AZP49" t="e">
        <f>bvarM4^3</f>
        <v>#VALUE!</v>
      </c>
      <c r="AZQ49" t="e">
        <f>cvarM4^3</f>
        <v>#VALUE!</v>
      </c>
      <c r="AZR49" t="e">
        <f>mvarM4^3</f>
        <v>#VALUE!</v>
      </c>
      <c r="AZS49" s="24" t="e">
        <f t="shared" si="585"/>
        <v>#VALUE!</v>
      </c>
      <c r="AZT49" s="24" t="e">
        <f t="shared" si="586"/>
        <v>#VALUE!</v>
      </c>
      <c r="AZU49" s="24" t="e">
        <f t="shared" si="587"/>
        <v>#VALUE!</v>
      </c>
      <c r="AZV49">
        <v>-3.4350481127773998E-4</v>
      </c>
      <c r="AZW49" t="e">
        <f>bvarM4^2</f>
        <v>#VALUE!</v>
      </c>
      <c r="AZX49" t="e">
        <f>cvarM4^2</f>
        <v>#VALUE!</v>
      </c>
      <c r="AZY49" t="e">
        <f>mvarM4^2</f>
        <v>#VALUE!</v>
      </c>
      <c r="AZZ49" s="24" t="e">
        <f t="shared" si="588"/>
        <v>#VALUE!</v>
      </c>
      <c r="BAA49" s="24" t="e">
        <f t="shared" si="589"/>
        <v>#VALUE!</v>
      </c>
      <c r="BAB49" s="24" t="e">
        <f t="shared" si="590"/>
        <v>#VALUE!</v>
      </c>
      <c r="BAC49"/>
      <c r="BAD49"/>
      <c r="BAE49"/>
      <c r="BAF49"/>
      <c r="BAG49" s="24">
        <f t="shared" si="591"/>
        <v>0</v>
      </c>
      <c r="BAH49" s="24">
        <f t="shared" si="592"/>
        <v>0</v>
      </c>
      <c r="BAI49" s="24">
        <f t="shared" si="593"/>
        <v>0</v>
      </c>
      <c r="BAJ49">
        <v>1.1434301309989E-4</v>
      </c>
      <c r="BAK49" t="e">
        <f>bvarM8^2</f>
        <v>#VALUE!</v>
      </c>
      <c r="BAL49" t="e">
        <f>cvarM8^2</f>
        <v>#VALUE!</v>
      </c>
      <c r="BAM49" t="e">
        <f>mvarM8^2</f>
        <v>#VALUE!</v>
      </c>
      <c r="BAN49" s="24" t="e">
        <f t="shared" si="594"/>
        <v>#VALUE!</v>
      </c>
      <c r="BAO49" s="24" t="e">
        <f t="shared" si="595"/>
        <v>#VALUE!</v>
      </c>
      <c r="BAP49" s="24" t="e">
        <f t="shared" si="596"/>
        <v>#VALUE!</v>
      </c>
      <c r="BAU49" s="24">
        <f t="shared" si="597"/>
        <v>0</v>
      </c>
      <c r="BAV49" s="24">
        <f t="shared" si="598"/>
        <v>0</v>
      </c>
      <c r="BAW49" s="24">
        <f t="shared" si="599"/>
        <v>0</v>
      </c>
      <c r="BAX49">
        <v>-2.4969811829748999E-5</v>
      </c>
      <c r="BAY49" t="e">
        <f>bvarM9^3</f>
        <v>#VALUE!</v>
      </c>
      <c r="BAZ49" t="e">
        <f>cvarM9^3</f>
        <v>#VALUE!</v>
      </c>
      <c r="BBA49" t="e">
        <f>mvarM9^3</f>
        <v>#VALUE!</v>
      </c>
      <c r="BBB49" s="24" t="e">
        <f t="shared" si="600"/>
        <v>#VALUE!</v>
      </c>
      <c r="BBC49" s="24" t="e">
        <f t="shared" si="601"/>
        <v>#VALUE!</v>
      </c>
      <c r="BBD49" s="24" t="e">
        <f t="shared" si="602"/>
        <v>#VALUE!</v>
      </c>
      <c r="BBE49">
        <v>-4.1150730639147003E-3</v>
      </c>
      <c r="BBF49" t="e">
        <f>bvarM8^2</f>
        <v>#VALUE!</v>
      </c>
      <c r="BBG49" t="e">
        <f>cvarM8^2</f>
        <v>#VALUE!</v>
      </c>
      <c r="BBH49" t="e">
        <f>mvarM8^2</f>
        <v>#VALUE!</v>
      </c>
      <c r="BBI49" s="24" t="e">
        <f t="shared" si="603"/>
        <v>#VALUE!</v>
      </c>
      <c r="BBJ49" s="24" t="e">
        <f t="shared" si="604"/>
        <v>#VALUE!</v>
      </c>
      <c r="BBK49" s="24" t="e">
        <f t="shared" si="605"/>
        <v>#VALUE!</v>
      </c>
      <c r="BBL49">
        <v>2.1562149848837001E-5</v>
      </c>
      <c r="BBM49" t="e">
        <f>bvarHC2^2</f>
        <v>#VALUE!</v>
      </c>
      <c r="BBN49" t="e">
        <f>cvarHC2^2</f>
        <v>#VALUE!</v>
      </c>
      <c r="BBO49" t="e">
        <f>mvarHC2^2</f>
        <v>#VALUE!</v>
      </c>
      <c r="BBP49" s="24" t="e">
        <f t="shared" si="606"/>
        <v>#VALUE!</v>
      </c>
      <c r="BBQ49" s="24" t="e">
        <f t="shared" si="607"/>
        <v>#VALUE!</v>
      </c>
      <c r="BBR49" s="24" t="e">
        <f t="shared" si="608"/>
        <v>#VALUE!</v>
      </c>
      <c r="BBS49"/>
      <c r="BBT49"/>
      <c r="BBU49"/>
      <c r="BBV49"/>
      <c r="BBW49" s="24">
        <f t="shared" si="609"/>
        <v>0</v>
      </c>
      <c r="BBX49" s="24">
        <f t="shared" si="610"/>
        <v>0</v>
      </c>
      <c r="BBY49" s="24">
        <f t="shared" si="611"/>
        <v>0</v>
      </c>
      <c r="BBZ49">
        <v>1.7790124912964999E-4</v>
      </c>
      <c r="BCA49" t="e">
        <f>bvarM2^2</f>
        <v>#VALUE!</v>
      </c>
      <c r="BCB49" t="e">
        <f>cvarM2^2</f>
        <v>#VALUE!</v>
      </c>
      <c r="BCC49" t="e">
        <f>mvarM2^2</f>
        <v>#VALUE!</v>
      </c>
      <c r="BCD49" s="24" t="e">
        <f t="shared" si="612"/>
        <v>#VALUE!</v>
      </c>
      <c r="BCE49" s="24" t="e">
        <f t="shared" si="613"/>
        <v>#VALUE!</v>
      </c>
      <c r="BCF49" s="24" t="e">
        <f t="shared" si="614"/>
        <v>#VALUE!</v>
      </c>
      <c r="BCG49">
        <v>-2.0659493741210001E-4</v>
      </c>
      <c r="BCH49" t="e">
        <f>bvarM8^2</f>
        <v>#VALUE!</v>
      </c>
      <c r="BCI49" t="e">
        <f>cvarM8^2</f>
        <v>#VALUE!</v>
      </c>
      <c r="BCJ49" t="e">
        <f>mvarM8^2</f>
        <v>#VALUE!</v>
      </c>
      <c r="BCK49" s="24" t="e">
        <f t="shared" si="615"/>
        <v>#VALUE!</v>
      </c>
      <c r="BCL49" s="24" t="e">
        <f t="shared" si="616"/>
        <v>#VALUE!</v>
      </c>
      <c r="BCM49" s="24" t="e">
        <f t="shared" si="617"/>
        <v>#VALUE!</v>
      </c>
      <c r="BCN49"/>
      <c r="BCO49"/>
      <c r="BCP49"/>
      <c r="BCQ49"/>
      <c r="BCR49" s="24">
        <f t="shared" si="618"/>
        <v>0</v>
      </c>
      <c r="BCS49" s="24">
        <f t="shared" si="619"/>
        <v>0</v>
      </c>
      <c r="BCT49" s="24">
        <f t="shared" si="620"/>
        <v>0</v>
      </c>
      <c r="BCU49">
        <v>-2.2652275714490998E-5</v>
      </c>
      <c r="BCV49" t="e">
        <f>bvarM2^3</f>
        <v>#VALUE!</v>
      </c>
      <c r="BCW49" t="e">
        <f>cvarM2^3</f>
        <v>#VALUE!</v>
      </c>
      <c r="BCX49" t="e">
        <f>mvarM2^3</f>
        <v>#VALUE!</v>
      </c>
      <c r="BCY49" s="24" t="e">
        <f t="shared" si="621"/>
        <v>#VALUE!</v>
      </c>
      <c r="BCZ49" s="24" t="e">
        <f t="shared" si="622"/>
        <v>#VALUE!</v>
      </c>
      <c r="BDA49" s="24" t="e">
        <f t="shared" si="623"/>
        <v>#VALUE!</v>
      </c>
      <c r="BDB49">
        <v>-4.1807294646090001E-4</v>
      </c>
      <c r="BDC49" t="e">
        <f>bvarM8^2</f>
        <v>#VALUE!</v>
      </c>
      <c r="BDD49" t="e">
        <f>cvarM8^2</f>
        <v>#VALUE!</v>
      </c>
      <c r="BDE49" t="e">
        <f>mvarM8^2</f>
        <v>#VALUE!</v>
      </c>
      <c r="BDF49" s="24" t="e">
        <f t="shared" si="624"/>
        <v>#VALUE!</v>
      </c>
      <c r="BDG49" s="24" t="e">
        <f t="shared" si="625"/>
        <v>#VALUE!</v>
      </c>
      <c r="BDH49" s="24" t="e">
        <f t="shared" si="626"/>
        <v>#VALUE!</v>
      </c>
      <c r="BDI49"/>
      <c r="BDJ49"/>
      <c r="BDK49"/>
      <c r="BDL49"/>
      <c r="BDM49" s="24">
        <f t="shared" si="627"/>
        <v>0</v>
      </c>
      <c r="BDN49" s="24">
        <f t="shared" si="628"/>
        <v>0</v>
      </c>
      <c r="BDO49" s="24">
        <f t="shared" si="629"/>
        <v>0</v>
      </c>
      <c r="BDP49">
        <v>-5.2722111375857997E-6</v>
      </c>
      <c r="BDQ49" t="e">
        <f>bvarM2^3</f>
        <v>#VALUE!</v>
      </c>
      <c r="BDR49" t="e">
        <f>cvarM2^3</f>
        <v>#VALUE!</v>
      </c>
      <c r="BDS49" t="e">
        <f>mvarM2^3</f>
        <v>#VALUE!</v>
      </c>
      <c r="BDT49" s="24" t="e">
        <f t="shared" si="630"/>
        <v>#VALUE!</v>
      </c>
      <c r="BDU49" s="24" t="e">
        <f t="shared" si="631"/>
        <v>#VALUE!</v>
      </c>
      <c r="BDV49" s="24" t="e">
        <f t="shared" si="632"/>
        <v>#VALUE!</v>
      </c>
      <c r="BDW49">
        <v>3.6119124350661002E-4</v>
      </c>
      <c r="BDX49" t="e">
        <f>bvarM7^2</f>
        <v>#VALUE!</v>
      </c>
      <c r="BDY49" t="e">
        <f>cvarM7^2</f>
        <v>#VALUE!</v>
      </c>
      <c r="BDZ49" t="e">
        <f>mvarM7^2</f>
        <v>#VALUE!</v>
      </c>
      <c r="BEA49" s="24" t="e">
        <f t="shared" si="633"/>
        <v>#VALUE!</v>
      </c>
      <c r="BEB49" s="24" t="e">
        <f t="shared" si="634"/>
        <v>#VALUE!</v>
      </c>
      <c r="BEC49" s="24" t="e">
        <f t="shared" si="635"/>
        <v>#VALUE!</v>
      </c>
      <c r="BED49"/>
      <c r="BEE49"/>
      <c r="BEF49"/>
      <c r="BEG49"/>
      <c r="BEH49" s="24">
        <f t="shared" si="636"/>
        <v>0</v>
      </c>
      <c r="BEI49" s="24">
        <f t="shared" si="637"/>
        <v>0</v>
      </c>
      <c r="BEJ49" s="24">
        <f t="shared" si="638"/>
        <v>0</v>
      </c>
      <c r="BEK49">
        <v>-2.3137495768059E-5</v>
      </c>
      <c r="BEL49" t="e">
        <f>bvarM2^3</f>
        <v>#VALUE!</v>
      </c>
      <c r="BEM49" t="e">
        <f>cvarM2^3</f>
        <v>#VALUE!</v>
      </c>
      <c r="BEN49" t="e">
        <f>mvarM2^3</f>
        <v>#VALUE!</v>
      </c>
      <c r="BEO49" s="24" t="e">
        <f t="shared" si="639"/>
        <v>#VALUE!</v>
      </c>
      <c r="BEP49" s="24" t="e">
        <f t="shared" si="640"/>
        <v>#VALUE!</v>
      </c>
      <c r="BEQ49" s="24" t="e">
        <f t="shared" si="641"/>
        <v>#VALUE!</v>
      </c>
      <c r="BER49">
        <v>-4.6692984877429E-5</v>
      </c>
      <c r="BES49" t="e">
        <f>bvarM2^3</f>
        <v>#VALUE!</v>
      </c>
      <c r="BET49" t="e">
        <f>cvarM2^3</f>
        <v>#VALUE!</v>
      </c>
      <c r="BEU49" t="e">
        <f>mvarM2^3</f>
        <v>#VALUE!</v>
      </c>
      <c r="BEV49" s="24" t="e">
        <f t="shared" si="642"/>
        <v>#VALUE!</v>
      </c>
      <c r="BEW49" s="24" t="e">
        <f t="shared" si="643"/>
        <v>#VALUE!</v>
      </c>
      <c r="BEX49" s="24" t="e">
        <f t="shared" si="644"/>
        <v>#VALUE!</v>
      </c>
      <c r="BEY49"/>
      <c r="BEZ49"/>
      <c r="BFA49"/>
      <c r="BFB49"/>
      <c r="BFC49" s="24">
        <f t="shared" si="645"/>
        <v>0</v>
      </c>
      <c r="BFD49" s="24">
        <f t="shared" si="646"/>
        <v>0</v>
      </c>
      <c r="BFE49" s="24">
        <f t="shared" si="647"/>
        <v>0</v>
      </c>
      <c r="BFJ49" s="24">
        <f t="shared" si="648"/>
        <v>0</v>
      </c>
      <c r="BFK49" s="24">
        <f t="shared" si="649"/>
        <v>0</v>
      </c>
      <c r="BFL49" s="24">
        <f t="shared" si="650"/>
        <v>0</v>
      </c>
      <c r="BFQ49" s="24">
        <f t="shared" si="651"/>
        <v>0</v>
      </c>
      <c r="BFR49" s="24">
        <f t="shared" si="652"/>
        <v>0</v>
      </c>
      <c r="BFS49" s="24">
        <f t="shared" si="653"/>
        <v>0</v>
      </c>
      <c r="BFT49">
        <v>-1.1109665119299E-10</v>
      </c>
      <c r="BFU49" t="e">
        <f>bvarHC1^3</f>
        <v>#VALUE!</v>
      </c>
      <c r="BFV49" t="e">
        <f>cvarHC1^3</f>
        <v>#VALUE!</v>
      </c>
      <c r="BFW49" t="e">
        <f>mvarHC1^3</f>
        <v>#VALUE!</v>
      </c>
      <c r="BFX49" s="24" t="e">
        <f t="shared" si="654"/>
        <v>#VALUE!</v>
      </c>
      <c r="BFY49" s="24" t="e">
        <f t="shared" si="655"/>
        <v>#VALUE!</v>
      </c>
      <c r="BFZ49" s="24" t="e">
        <f t="shared" si="656"/>
        <v>#VALUE!</v>
      </c>
      <c r="BGE49" s="24">
        <f t="shared" si="657"/>
        <v>0</v>
      </c>
      <c r="BGF49" s="24">
        <f t="shared" si="658"/>
        <v>0</v>
      </c>
      <c r="BGG49" s="24">
        <f t="shared" si="659"/>
        <v>0</v>
      </c>
      <c r="BGH49">
        <v>-1.4160930468410999E-5</v>
      </c>
      <c r="BGI49" t="e">
        <f>bvarM6^3</f>
        <v>#VALUE!</v>
      </c>
      <c r="BGJ49" t="e">
        <f>cvarM6^3</f>
        <v>#VALUE!</v>
      </c>
      <c r="BGK49" t="e">
        <f>mvarM6^3</f>
        <v>#VALUE!</v>
      </c>
      <c r="BGL49" s="24" t="e">
        <f t="shared" si="660"/>
        <v>#VALUE!</v>
      </c>
      <c r="BGM49" s="24" t="e">
        <f t="shared" si="661"/>
        <v>#VALUE!</v>
      </c>
      <c r="BGN49" s="24" t="e">
        <f t="shared" si="662"/>
        <v>#VALUE!</v>
      </c>
      <c r="BGO49">
        <v>93070.438663408</v>
      </c>
      <c r="BGP49" t="e">
        <f>bvarM1^2</f>
        <v>#VALUE!</v>
      </c>
      <c r="BGQ49" t="e">
        <f>cvarM1^2</f>
        <v>#VALUE!</v>
      </c>
      <c r="BGR49" t="e">
        <f>mvarM1^2</f>
        <v>#VALUE!</v>
      </c>
      <c r="BGS49" s="24" t="e">
        <f t="shared" si="663"/>
        <v>#VALUE!</v>
      </c>
      <c r="BGT49" s="24" t="e">
        <f t="shared" si="664"/>
        <v>#VALUE!</v>
      </c>
      <c r="BGU49" s="24" t="e">
        <f t="shared" si="665"/>
        <v>#VALUE!</v>
      </c>
      <c r="BGZ49" s="24">
        <f t="shared" si="666"/>
        <v>0</v>
      </c>
      <c r="BHA49" s="24">
        <f t="shared" si="667"/>
        <v>0</v>
      </c>
      <c r="BHB49" s="24">
        <f t="shared" si="668"/>
        <v>0</v>
      </c>
      <c r="BHC49">
        <v>8.8315704980790004E-7</v>
      </c>
      <c r="BHD49" t="e">
        <f>bvarM3^3</f>
        <v>#VALUE!</v>
      </c>
      <c r="BHE49" t="e">
        <f>cvarM3^3</f>
        <v>#VALUE!</v>
      </c>
      <c r="BHF49" t="e">
        <f>mvarM3^3</f>
        <v>#VALUE!</v>
      </c>
      <c r="BHG49" s="24" t="e">
        <f t="shared" si="669"/>
        <v>#VALUE!</v>
      </c>
      <c r="BHH49" s="24" t="e">
        <f t="shared" si="670"/>
        <v>#VALUE!</v>
      </c>
      <c r="BHI49" s="24" t="e">
        <f t="shared" si="671"/>
        <v>#VALUE!</v>
      </c>
      <c r="BHJ49">
        <v>-1.0849273546921E-10</v>
      </c>
      <c r="BHK49" t="e">
        <f>bvarHC1^3</f>
        <v>#VALUE!</v>
      </c>
      <c r="BHL49" t="e">
        <f>cvarHC1^3</f>
        <v>#VALUE!</v>
      </c>
      <c r="BHM49" t="e">
        <f>mvarHC1^3</f>
        <v>#VALUE!</v>
      </c>
      <c r="BHN49" s="24" t="e">
        <f t="shared" si="672"/>
        <v>#VALUE!</v>
      </c>
      <c r="BHO49" s="24" t="e">
        <f t="shared" si="673"/>
        <v>#VALUE!</v>
      </c>
      <c r="BHP49" s="24" t="e">
        <f t="shared" si="674"/>
        <v>#VALUE!</v>
      </c>
      <c r="BHU49" s="24">
        <f t="shared" si="675"/>
        <v>0</v>
      </c>
      <c r="BHV49" s="24">
        <f t="shared" si="676"/>
        <v>0</v>
      </c>
      <c r="BHW49" s="24">
        <f t="shared" si="677"/>
        <v>0</v>
      </c>
      <c r="BHX49">
        <v>-8.6921092245767995E-7</v>
      </c>
      <c r="BHY49" t="e">
        <f>bvarM4^3</f>
        <v>#VALUE!</v>
      </c>
      <c r="BHZ49" t="e">
        <f>cvarM4^3</f>
        <v>#VALUE!</v>
      </c>
      <c r="BIA49" t="e">
        <f>mvarM4^3</f>
        <v>#VALUE!</v>
      </c>
      <c r="BIB49" s="24" t="e">
        <f t="shared" si="678"/>
        <v>#VALUE!</v>
      </c>
      <c r="BIC49" s="24" t="e">
        <f t="shared" si="679"/>
        <v>#VALUE!</v>
      </c>
      <c r="BID49" s="24" t="e">
        <f t="shared" si="680"/>
        <v>#VALUE!</v>
      </c>
      <c r="BIE49">
        <v>5.9766121895706999E-5</v>
      </c>
      <c r="BIF49" t="e">
        <f>bvarM7*bvarM9</f>
        <v>#VALUE!</v>
      </c>
      <c r="BIG49" t="e">
        <f>cvarM7*cvarM9</f>
        <v>#VALUE!</v>
      </c>
      <c r="BIH49" t="e">
        <f>mvarM7*mvarM9</f>
        <v>#VALUE!</v>
      </c>
      <c r="BII49" s="24" t="e">
        <f t="shared" si="681"/>
        <v>#VALUE!</v>
      </c>
      <c r="BIJ49" s="24" t="e">
        <f t="shared" si="682"/>
        <v>#VALUE!</v>
      </c>
      <c r="BIK49" s="24" t="e">
        <f t="shared" si="683"/>
        <v>#VALUE!</v>
      </c>
      <c r="BIP49" s="24">
        <f t="shared" si="684"/>
        <v>0</v>
      </c>
      <c r="BIQ49" s="24">
        <f t="shared" si="685"/>
        <v>0</v>
      </c>
      <c r="BIR49" s="24">
        <f t="shared" si="686"/>
        <v>0</v>
      </c>
      <c r="BIW49" s="24">
        <f t="shared" si="687"/>
        <v>0</v>
      </c>
      <c r="BIX49" s="24">
        <f t="shared" si="688"/>
        <v>0</v>
      </c>
      <c r="BIY49" s="24">
        <f t="shared" si="689"/>
        <v>0</v>
      </c>
      <c r="BIZ49">
        <v>-1.3299174869315001E-4</v>
      </c>
      <c r="BJA49" t="e">
        <f>bvarM2^3</f>
        <v>#VALUE!</v>
      </c>
      <c r="BJB49" t="e">
        <f>cvarM2^3</f>
        <v>#VALUE!</v>
      </c>
      <c r="BJC49" t="e">
        <f>mvarM2^3</f>
        <v>#VALUE!</v>
      </c>
      <c r="BJD49" s="24" t="e">
        <f t="shared" si="690"/>
        <v>#VALUE!</v>
      </c>
      <c r="BJE49" s="24" t="e">
        <f t="shared" si="691"/>
        <v>#VALUE!</v>
      </c>
      <c r="BJF49" s="24" t="e">
        <f t="shared" si="692"/>
        <v>#VALUE!</v>
      </c>
      <c r="BJK49" s="24">
        <f t="shared" si="693"/>
        <v>0</v>
      </c>
      <c r="BJL49" s="24">
        <f t="shared" si="694"/>
        <v>0</v>
      </c>
      <c r="BJM49" s="24">
        <f t="shared" si="695"/>
        <v>0</v>
      </c>
      <c r="BJR49" s="24">
        <f t="shared" si="696"/>
        <v>0</v>
      </c>
      <c r="BJS49" s="24">
        <f t="shared" si="697"/>
        <v>0</v>
      </c>
      <c r="BJT49" s="24">
        <f t="shared" si="698"/>
        <v>0</v>
      </c>
      <c r="BJU49">
        <v>1.7367922471757001E-3</v>
      </c>
      <c r="BJV49" t="e">
        <f>bvarHC2^2</f>
        <v>#VALUE!</v>
      </c>
      <c r="BJW49" t="e">
        <f>cvarHC2^2</f>
        <v>#VALUE!</v>
      </c>
      <c r="BJX49" t="e">
        <f>mvarHC2^2</f>
        <v>#VALUE!</v>
      </c>
      <c r="BJY49" s="24" t="e">
        <f t="shared" si="699"/>
        <v>#VALUE!</v>
      </c>
      <c r="BJZ49" s="24" t="e">
        <f t="shared" si="700"/>
        <v>#VALUE!</v>
      </c>
      <c r="BKA49" s="24" t="e">
        <f t="shared" si="701"/>
        <v>#VALUE!</v>
      </c>
      <c r="BKF49" s="24">
        <f t="shared" si="702"/>
        <v>0</v>
      </c>
      <c r="BKG49" s="24">
        <f t="shared" si="703"/>
        <v>0</v>
      </c>
      <c r="BKH49" s="24">
        <f t="shared" si="704"/>
        <v>0</v>
      </c>
      <c r="BKM49" s="24">
        <f t="shared" si="705"/>
        <v>0</v>
      </c>
      <c r="BKN49" s="24">
        <f t="shared" si="706"/>
        <v>0</v>
      </c>
      <c r="BKO49" s="24">
        <f t="shared" si="707"/>
        <v>0</v>
      </c>
      <c r="BKP49">
        <v>2.5712327972745999E-6</v>
      </c>
      <c r="BKQ49" t="e">
        <f>bvarM3^3</f>
        <v>#VALUE!</v>
      </c>
      <c r="BKR49" t="e">
        <f>cvarM3^3</f>
        <v>#VALUE!</v>
      </c>
      <c r="BKS49" t="e">
        <f>mvarM3^3</f>
        <v>#VALUE!</v>
      </c>
      <c r="BKT49" s="24" t="e">
        <f t="shared" si="708"/>
        <v>#VALUE!</v>
      </c>
      <c r="BKU49" s="24" t="e">
        <f t="shared" si="709"/>
        <v>#VALUE!</v>
      </c>
      <c r="BKV49" s="24" t="e">
        <f t="shared" si="710"/>
        <v>#VALUE!</v>
      </c>
      <c r="BLA49" s="24">
        <f t="shared" si="711"/>
        <v>0</v>
      </c>
      <c r="BLB49" s="24">
        <f t="shared" si="712"/>
        <v>0</v>
      </c>
      <c r="BLC49" s="24">
        <f t="shared" si="713"/>
        <v>0</v>
      </c>
      <c r="BLH49" s="24">
        <f t="shared" si="714"/>
        <v>0</v>
      </c>
      <c r="BLI49" s="24">
        <f t="shared" si="715"/>
        <v>0</v>
      </c>
      <c r="BLJ49" s="24">
        <f t="shared" si="716"/>
        <v>0</v>
      </c>
      <c r="BLK49">
        <v>7.8314768182432998E-5</v>
      </c>
      <c r="BLL49" t="e">
        <f>bvarM4^2</f>
        <v>#VALUE!</v>
      </c>
      <c r="BLM49" t="e">
        <f>cvarM4^2</f>
        <v>#VALUE!</v>
      </c>
      <c r="BLN49" t="e">
        <f>mvarM4^2</f>
        <v>#VALUE!</v>
      </c>
      <c r="BLO49" s="24" t="e">
        <f t="shared" si="717"/>
        <v>#VALUE!</v>
      </c>
      <c r="BLP49" s="24" t="e">
        <f t="shared" si="718"/>
        <v>#VALUE!</v>
      </c>
      <c r="BLQ49" s="24" t="e">
        <f t="shared" si="719"/>
        <v>#VALUE!</v>
      </c>
      <c r="BLR49">
        <v>6.5831406956343005E-8</v>
      </c>
      <c r="BLS49" t="e">
        <f>bvarM7^3</f>
        <v>#VALUE!</v>
      </c>
      <c r="BLT49" t="e">
        <f>cvarM7^3</f>
        <v>#VALUE!</v>
      </c>
      <c r="BLU49" t="e">
        <f>mvarM7^3</f>
        <v>#VALUE!</v>
      </c>
      <c r="BLV49" s="24" t="e">
        <f t="shared" si="720"/>
        <v>#VALUE!</v>
      </c>
      <c r="BLW49" s="24" t="e">
        <f t="shared" si="721"/>
        <v>#VALUE!</v>
      </c>
      <c r="BLX49" s="24" t="e">
        <f t="shared" si="722"/>
        <v>#VALUE!</v>
      </c>
      <c r="BMC49" s="24">
        <f t="shared" si="723"/>
        <v>0</v>
      </c>
      <c r="BMD49" s="24">
        <f t="shared" si="724"/>
        <v>0</v>
      </c>
      <c r="BME49" s="24">
        <f t="shared" si="725"/>
        <v>0</v>
      </c>
      <c r="BMF49">
        <v>-1.6781906185514E-4</v>
      </c>
      <c r="BMG49" t="e">
        <f>bvarM2^3</f>
        <v>#VALUE!</v>
      </c>
      <c r="BMH49" t="e">
        <f>cvarM2^3</f>
        <v>#VALUE!</v>
      </c>
      <c r="BMI49" t="e">
        <f>mvarM2^3</f>
        <v>#VALUE!</v>
      </c>
      <c r="BMJ49" s="24" t="e">
        <f t="shared" si="726"/>
        <v>#VALUE!</v>
      </c>
      <c r="BMK49" s="24" t="e">
        <f t="shared" si="727"/>
        <v>#VALUE!</v>
      </c>
      <c r="BML49" s="24" t="e">
        <f t="shared" si="728"/>
        <v>#VALUE!</v>
      </c>
      <c r="BMQ49" s="24">
        <f t="shared" si="729"/>
        <v>0</v>
      </c>
      <c r="BMR49" s="24">
        <f t="shared" si="730"/>
        <v>0</v>
      </c>
      <c r="BMS49" s="24">
        <f t="shared" si="731"/>
        <v>0</v>
      </c>
      <c r="BMX49" s="24">
        <f t="shared" si="732"/>
        <v>0</v>
      </c>
      <c r="BMY49" s="24">
        <f t="shared" si="733"/>
        <v>0</v>
      </c>
      <c r="BMZ49" s="24">
        <f t="shared" si="734"/>
        <v>0</v>
      </c>
      <c r="BNA49">
        <v>-8.7834919664350994E-5</v>
      </c>
      <c r="BNB49" t="e">
        <f>bvarM3^2</f>
        <v>#VALUE!</v>
      </c>
      <c r="BNC49" t="e">
        <f>cvarM3^2</f>
        <v>#VALUE!</v>
      </c>
      <c r="BND49" t="e">
        <f>mvarM3^2</f>
        <v>#VALUE!</v>
      </c>
      <c r="BNE49" s="24" t="e">
        <f t="shared" si="735"/>
        <v>#VALUE!</v>
      </c>
      <c r="BNF49" s="24" t="e">
        <f t="shared" si="736"/>
        <v>#VALUE!</v>
      </c>
      <c r="BNG49" s="24" t="e">
        <f t="shared" si="737"/>
        <v>#VALUE!</v>
      </c>
      <c r="BNL49" s="24">
        <f t="shared" si="738"/>
        <v>0</v>
      </c>
      <c r="BNM49" s="24">
        <f t="shared" si="739"/>
        <v>0</v>
      </c>
      <c r="BNN49" s="24">
        <f t="shared" si="740"/>
        <v>0</v>
      </c>
      <c r="BNS49" s="24">
        <f t="shared" si="741"/>
        <v>0</v>
      </c>
      <c r="BNT49" s="24">
        <f t="shared" si="742"/>
        <v>0</v>
      </c>
      <c r="BNU49" s="24">
        <f t="shared" si="743"/>
        <v>0</v>
      </c>
      <c r="BNV49">
        <v>5.2925373898697001E-6</v>
      </c>
      <c r="BNW49" t="e">
        <f>bvarM3^3</f>
        <v>#VALUE!</v>
      </c>
      <c r="BNX49" t="e">
        <f>cvarM3^3</f>
        <v>#VALUE!</v>
      </c>
      <c r="BNY49" t="e">
        <f>mvarM3^3</f>
        <v>#VALUE!</v>
      </c>
      <c r="BNZ49" s="24" t="e">
        <f t="shared" si="744"/>
        <v>#VALUE!</v>
      </c>
      <c r="BOA49" s="24" t="e">
        <f t="shared" si="745"/>
        <v>#VALUE!</v>
      </c>
      <c r="BOB49" s="24" t="e">
        <f t="shared" si="746"/>
        <v>#VALUE!</v>
      </c>
      <c r="BOG49" s="24">
        <f t="shared" si="747"/>
        <v>0</v>
      </c>
      <c r="BOH49" s="24">
        <f t="shared" si="748"/>
        <v>0</v>
      </c>
      <c r="BOI49" s="24">
        <f t="shared" si="749"/>
        <v>0</v>
      </c>
      <c r="BON49" s="24">
        <f t="shared" si="750"/>
        <v>0</v>
      </c>
      <c r="BOO49" s="24">
        <f t="shared" si="751"/>
        <v>0</v>
      </c>
      <c r="BOP49" s="24">
        <f t="shared" si="752"/>
        <v>0</v>
      </c>
      <c r="BOQ49">
        <v>1.6953575619979E-4</v>
      </c>
      <c r="BOR49" t="e">
        <f>bvarM4^2</f>
        <v>#VALUE!</v>
      </c>
      <c r="BOS49" t="e">
        <f>cvarM4^2</f>
        <v>#VALUE!</v>
      </c>
      <c r="BOT49" t="e">
        <f>mvarM4^2</f>
        <v>#VALUE!</v>
      </c>
      <c r="BOU49" s="24" t="e">
        <f t="shared" si="753"/>
        <v>#VALUE!</v>
      </c>
      <c r="BOV49" s="24" t="e">
        <f t="shared" si="754"/>
        <v>#VALUE!</v>
      </c>
      <c r="BOW49" s="24" t="e">
        <f t="shared" si="755"/>
        <v>#VALUE!</v>
      </c>
      <c r="BPB49" s="24">
        <f t="shared" si="756"/>
        <v>0</v>
      </c>
      <c r="BPC49" s="24">
        <f t="shared" si="757"/>
        <v>0</v>
      </c>
      <c r="BPD49" s="24">
        <f t="shared" si="758"/>
        <v>0</v>
      </c>
      <c r="BPI49" s="24">
        <f t="shared" si="759"/>
        <v>0</v>
      </c>
      <c r="BPJ49" s="24">
        <f t="shared" si="760"/>
        <v>0</v>
      </c>
      <c r="BPK49" s="24">
        <f t="shared" si="761"/>
        <v>0</v>
      </c>
      <c r="BPP49" s="24">
        <f t="shared" si="762"/>
        <v>0</v>
      </c>
      <c r="BPQ49" s="24">
        <f t="shared" si="763"/>
        <v>0</v>
      </c>
      <c r="BPR49" s="24">
        <f t="shared" si="764"/>
        <v>0</v>
      </c>
      <c r="BPW49" s="24">
        <f t="shared" si="765"/>
        <v>0</v>
      </c>
      <c r="BPX49" s="24">
        <f t="shared" si="766"/>
        <v>0</v>
      </c>
      <c r="BPY49" s="24">
        <f t="shared" si="767"/>
        <v>0</v>
      </c>
      <c r="BQD49" s="24">
        <f t="shared" si="768"/>
        <v>0</v>
      </c>
      <c r="BQE49" s="24">
        <f t="shared" si="769"/>
        <v>0</v>
      </c>
      <c r="BQF49" s="24">
        <f t="shared" si="770"/>
        <v>0</v>
      </c>
      <c r="BQK49" s="24">
        <f t="shared" si="771"/>
        <v>0</v>
      </c>
      <c r="BQL49" s="24">
        <f t="shared" si="772"/>
        <v>0</v>
      </c>
      <c r="BQM49" s="24">
        <f t="shared" si="773"/>
        <v>0</v>
      </c>
      <c r="BQR49" s="24">
        <f t="shared" si="774"/>
        <v>0</v>
      </c>
      <c r="BQS49" s="24">
        <f t="shared" si="775"/>
        <v>0</v>
      </c>
      <c r="BQT49" s="24">
        <f t="shared" si="776"/>
        <v>0</v>
      </c>
      <c r="BQY49" s="24">
        <f t="shared" si="777"/>
        <v>0</v>
      </c>
      <c r="BQZ49" s="24">
        <f t="shared" si="778"/>
        <v>0</v>
      </c>
      <c r="BRA49" s="24">
        <f t="shared" si="779"/>
        <v>0</v>
      </c>
      <c r="BRF49" s="24">
        <f t="shared" si="780"/>
        <v>0</v>
      </c>
      <c r="BRG49" s="24">
        <f t="shared" si="781"/>
        <v>0</v>
      </c>
      <c r="BRH49" s="24">
        <f t="shared" si="782"/>
        <v>0</v>
      </c>
      <c r="BRM49" s="24">
        <f t="shared" si="783"/>
        <v>0</v>
      </c>
      <c r="BRN49" s="24">
        <f t="shared" si="784"/>
        <v>0</v>
      </c>
      <c r="BRO49" s="24">
        <f t="shared" si="785"/>
        <v>0</v>
      </c>
      <c r="BRT49" s="24">
        <f t="shared" si="786"/>
        <v>0</v>
      </c>
      <c r="BRU49" s="24">
        <f t="shared" si="787"/>
        <v>0</v>
      </c>
      <c r="BRV49" s="24">
        <f t="shared" si="788"/>
        <v>0</v>
      </c>
      <c r="BSA49" s="24">
        <f t="shared" si="789"/>
        <v>0</v>
      </c>
      <c r="BSB49" s="24">
        <f t="shared" si="790"/>
        <v>0</v>
      </c>
      <c r="BSC49" s="24">
        <f t="shared" si="791"/>
        <v>0</v>
      </c>
      <c r="BSH49" s="24">
        <f t="shared" si="792"/>
        <v>0</v>
      </c>
      <c r="BSI49" s="24">
        <f t="shared" si="793"/>
        <v>0</v>
      </c>
      <c r="BSJ49" s="24">
        <f t="shared" si="794"/>
        <v>0</v>
      </c>
      <c r="BSO49" s="24">
        <f t="shared" si="795"/>
        <v>0</v>
      </c>
      <c r="BSP49" s="24">
        <f t="shared" si="796"/>
        <v>0</v>
      </c>
      <c r="BSQ49" s="24">
        <f t="shared" si="797"/>
        <v>0</v>
      </c>
      <c r="BSV49" s="24">
        <f t="shared" si="798"/>
        <v>0</v>
      </c>
      <c r="BSW49" s="24">
        <f t="shared" si="799"/>
        <v>0</v>
      </c>
      <c r="BSX49" s="24">
        <f t="shared" si="800"/>
        <v>0</v>
      </c>
      <c r="BTC49" s="24">
        <f t="shared" si="801"/>
        <v>0</v>
      </c>
      <c r="BTD49" s="24">
        <f t="shared" si="802"/>
        <v>0</v>
      </c>
      <c r="BTE49" s="24">
        <f t="shared" si="803"/>
        <v>0</v>
      </c>
      <c r="BTJ49" s="24">
        <f t="shared" si="804"/>
        <v>0</v>
      </c>
      <c r="BTK49" s="24">
        <f t="shared" si="805"/>
        <v>0</v>
      </c>
      <c r="BTL49" s="24">
        <f t="shared" si="806"/>
        <v>0</v>
      </c>
      <c r="BTQ49" s="24">
        <f t="shared" si="807"/>
        <v>0</v>
      </c>
      <c r="BTR49" s="24">
        <f t="shared" si="808"/>
        <v>0</v>
      </c>
      <c r="BTS49" s="24">
        <f t="shared" si="809"/>
        <v>0</v>
      </c>
      <c r="BTX49" s="24">
        <f t="shared" si="810"/>
        <v>0</v>
      </c>
      <c r="BTY49" s="24">
        <f t="shared" si="811"/>
        <v>0</v>
      </c>
      <c r="BTZ49" s="24">
        <f t="shared" si="812"/>
        <v>0</v>
      </c>
      <c r="BUE49" s="24">
        <f t="shared" si="813"/>
        <v>0</v>
      </c>
      <c r="BUF49" s="24">
        <f t="shared" si="814"/>
        <v>0</v>
      </c>
      <c r="BUG49" s="24">
        <f t="shared" si="815"/>
        <v>0</v>
      </c>
      <c r="BUL49" s="24">
        <f t="shared" si="816"/>
        <v>0</v>
      </c>
      <c r="BUM49" s="24">
        <f t="shared" si="817"/>
        <v>0</v>
      </c>
      <c r="BUN49" s="24">
        <f t="shared" si="818"/>
        <v>0</v>
      </c>
      <c r="BUS49" s="24">
        <f t="shared" si="819"/>
        <v>0</v>
      </c>
      <c r="BUT49" s="24">
        <f t="shared" si="820"/>
        <v>0</v>
      </c>
      <c r="BUU49" s="24">
        <f t="shared" si="821"/>
        <v>0</v>
      </c>
      <c r="BUZ49" s="24">
        <f t="shared" si="822"/>
        <v>0</v>
      </c>
      <c r="BVA49" s="24">
        <f t="shared" si="823"/>
        <v>0</v>
      </c>
      <c r="BVB49" s="24">
        <f t="shared" si="824"/>
        <v>0</v>
      </c>
      <c r="BVG49" s="24">
        <f t="shared" si="825"/>
        <v>0</v>
      </c>
      <c r="BVH49" s="24">
        <f t="shared" si="826"/>
        <v>0</v>
      </c>
      <c r="BVI49" s="24">
        <f t="shared" si="827"/>
        <v>0</v>
      </c>
      <c r="BVN49" s="24">
        <f t="shared" si="828"/>
        <v>0</v>
      </c>
      <c r="BVO49" s="24">
        <f t="shared" si="829"/>
        <v>0</v>
      </c>
      <c r="BVP49" s="24">
        <f t="shared" si="830"/>
        <v>0</v>
      </c>
      <c r="BVU49" s="24">
        <f t="shared" si="831"/>
        <v>0</v>
      </c>
      <c r="BVV49" s="24">
        <f t="shared" si="832"/>
        <v>0</v>
      </c>
      <c r="BVW49" s="24">
        <f t="shared" si="833"/>
        <v>0</v>
      </c>
      <c r="BVX49">
        <v>-8.7489915106722999E-5</v>
      </c>
      <c r="BVY49" t="e">
        <f>bvarM6^3</f>
        <v>#VALUE!</v>
      </c>
      <c r="BVZ49" t="e">
        <f>cvarM6^3</f>
        <v>#VALUE!</v>
      </c>
      <c r="BWA49" t="e">
        <f>mvarM6^3</f>
        <v>#VALUE!</v>
      </c>
      <c r="BWB49" s="24" t="e">
        <f t="shared" si="834"/>
        <v>#VALUE!</v>
      </c>
      <c r="BWC49" s="24" t="e">
        <f t="shared" si="835"/>
        <v>#VALUE!</v>
      </c>
      <c r="BWD49" s="24" t="e">
        <f t="shared" si="836"/>
        <v>#VALUE!</v>
      </c>
      <c r="BWI49" s="24">
        <f t="shared" si="837"/>
        <v>0</v>
      </c>
      <c r="BWJ49" s="24">
        <f t="shared" si="838"/>
        <v>0</v>
      </c>
      <c r="BWK49" s="24">
        <f t="shared" si="839"/>
        <v>0</v>
      </c>
      <c r="BWP49" s="24">
        <f t="shared" si="840"/>
        <v>0</v>
      </c>
      <c r="BWQ49" s="24">
        <f t="shared" si="841"/>
        <v>0</v>
      </c>
      <c r="BWR49" s="24">
        <f t="shared" si="842"/>
        <v>0</v>
      </c>
      <c r="BWW49" s="24">
        <f t="shared" si="843"/>
        <v>0</v>
      </c>
      <c r="BWX49" s="24">
        <f t="shared" si="844"/>
        <v>0</v>
      </c>
      <c r="BWY49" s="24">
        <f t="shared" si="845"/>
        <v>0</v>
      </c>
      <c r="BXD49" s="24">
        <f t="shared" si="846"/>
        <v>0</v>
      </c>
      <c r="BXE49" s="24">
        <f t="shared" si="847"/>
        <v>0</v>
      </c>
      <c r="BXF49" s="24">
        <f t="shared" si="848"/>
        <v>0</v>
      </c>
      <c r="BXK49" s="24">
        <f t="shared" si="849"/>
        <v>0</v>
      </c>
      <c r="BXL49" s="24">
        <f t="shared" si="850"/>
        <v>0</v>
      </c>
      <c r="BXM49" s="24">
        <f t="shared" si="851"/>
        <v>0</v>
      </c>
      <c r="BXR49" s="24">
        <f t="shared" si="852"/>
        <v>0</v>
      </c>
      <c r="BXS49" s="24">
        <f t="shared" si="853"/>
        <v>0</v>
      </c>
      <c r="BXT49" s="24">
        <f t="shared" si="854"/>
        <v>0</v>
      </c>
      <c r="BXY49" s="24">
        <f t="shared" si="855"/>
        <v>0</v>
      </c>
      <c r="BXZ49" s="24">
        <f t="shared" si="856"/>
        <v>0</v>
      </c>
      <c r="BYA49" s="24">
        <f t="shared" si="857"/>
        <v>0</v>
      </c>
      <c r="BYF49" s="24">
        <f t="shared" si="858"/>
        <v>0</v>
      </c>
      <c r="BYG49" s="24">
        <f t="shared" si="859"/>
        <v>0</v>
      </c>
      <c r="BYH49" s="24">
        <f t="shared" si="860"/>
        <v>0</v>
      </c>
      <c r="BYM49" s="24">
        <f t="shared" si="861"/>
        <v>0</v>
      </c>
      <c r="BYN49" s="24">
        <f t="shared" si="862"/>
        <v>0</v>
      </c>
      <c r="BYO49" s="24">
        <f t="shared" si="863"/>
        <v>0</v>
      </c>
      <c r="BYT49" s="24">
        <f t="shared" si="864"/>
        <v>0</v>
      </c>
      <c r="BYU49" s="24">
        <f t="shared" si="865"/>
        <v>0</v>
      </c>
      <c r="BYV49" s="24">
        <f t="shared" si="866"/>
        <v>0</v>
      </c>
    </row>
    <row r="50" spans="6:2024" x14ac:dyDescent="0.3">
      <c r="F50" s="82">
        <f t="shared" si="0"/>
        <v>0</v>
      </c>
      <c r="G50" s="82">
        <f t="shared" si="1"/>
        <v>0</v>
      </c>
      <c r="H50" s="82">
        <f t="shared" si="2"/>
        <v>0</v>
      </c>
      <c r="I50">
        <v>-5.6284115759807997E-2</v>
      </c>
      <c r="J50" t="e">
        <f>bvarM8^2</f>
        <v>#VALUE!</v>
      </c>
      <c r="K50" t="e">
        <f>cvarM8^2</f>
        <v>#VALUE!</v>
      </c>
      <c r="L50" t="e">
        <f>mvarM8^2</f>
        <v>#VALUE!</v>
      </c>
      <c r="M50" s="15" t="e">
        <f t="shared" si="3"/>
        <v>#VALUE!</v>
      </c>
      <c r="N50" s="15" t="e">
        <f t="shared" si="4"/>
        <v>#VALUE!</v>
      </c>
      <c r="O50" s="15" t="e">
        <f t="shared" si="5"/>
        <v>#VALUE!</v>
      </c>
      <c r="P50">
        <v>-4.5037109737050004E-6</v>
      </c>
      <c r="Q50" t="e">
        <f>bvarM4^3</f>
        <v>#VALUE!</v>
      </c>
      <c r="R50" t="e">
        <f>cvarM4^3</f>
        <v>#VALUE!</v>
      </c>
      <c r="S50" t="e">
        <f>mvarM4^3</f>
        <v>#VALUE!</v>
      </c>
      <c r="T50" s="15" t="e">
        <f t="shared" si="6"/>
        <v>#VALUE!</v>
      </c>
      <c r="U50" s="15" t="e">
        <f t="shared" si="7"/>
        <v>#VALUE!</v>
      </c>
      <c r="V50" s="15" t="e">
        <f t="shared" si="8"/>
        <v>#VALUE!</v>
      </c>
      <c r="W50" s="15"/>
      <c r="X50"/>
      <c r="Y50"/>
      <c r="Z50"/>
      <c r="AA50">
        <f t="shared" si="9"/>
        <v>0</v>
      </c>
      <c r="AB50" s="74">
        <f t="shared" si="10"/>
        <v>0</v>
      </c>
      <c r="AC50" s="53">
        <f t="shared" si="11"/>
        <v>0</v>
      </c>
      <c r="AD50">
        <v>2.6185116700097999E-6</v>
      </c>
      <c r="AE50" t="e">
        <f>bvarM5*bvarM8</f>
        <v>#VALUE!</v>
      </c>
      <c r="AF50" t="e">
        <f>cvarM5*cvarM8</f>
        <v>#VALUE!</v>
      </c>
      <c r="AG50" t="e">
        <f>mvarM5*mvarM8</f>
        <v>#VALUE!</v>
      </c>
      <c r="AH50" s="74" t="e">
        <f t="shared" si="12"/>
        <v>#VALUE!</v>
      </c>
      <c r="AI50" s="74" t="e">
        <f t="shared" si="13"/>
        <v>#VALUE!</v>
      </c>
      <c r="AJ50" s="53" t="e">
        <f t="shared" si="14"/>
        <v>#VALUE!</v>
      </c>
      <c r="AK50">
        <v>-9.8379705010156999E-6</v>
      </c>
      <c r="AL50" t="e">
        <f>bvarM4*bvarM6</f>
        <v>#VALUE!</v>
      </c>
      <c r="AM50" t="e">
        <f>cvarM4*cvarM6</f>
        <v>#VALUE!</v>
      </c>
      <c r="AN50" t="e">
        <f>mvarM4*mvarM6</f>
        <v>#VALUE!</v>
      </c>
      <c r="AO50" s="15" t="e">
        <f t="shared" si="15"/>
        <v>#VALUE!</v>
      </c>
      <c r="AP50" s="15" t="e">
        <f t="shared" si="16"/>
        <v>#VALUE!</v>
      </c>
      <c r="AQ50" s="53" t="e">
        <f t="shared" si="17"/>
        <v>#VALUE!</v>
      </c>
      <c r="AR50">
        <v>2.4762372291459999E-10</v>
      </c>
      <c r="AS50" t="e">
        <f>bvarHC1^2</f>
        <v>#VALUE!</v>
      </c>
      <c r="AT50" t="e">
        <f>cvarHC1^2</f>
        <v>#VALUE!</v>
      </c>
      <c r="AU50" t="e">
        <f>mvarHC1^2</f>
        <v>#VALUE!</v>
      </c>
      <c r="AV50" s="15" t="e">
        <f t="shared" si="18"/>
        <v>#VALUE!</v>
      </c>
      <c r="AW50" s="15" t="e">
        <f t="shared" si="19"/>
        <v>#VALUE!</v>
      </c>
      <c r="AX50" s="53" t="e">
        <f t="shared" si="20"/>
        <v>#VALUE!</v>
      </c>
      <c r="AY50">
        <v>2.5552075590433E-5</v>
      </c>
      <c r="AZ50" t="e">
        <f>bvarM7^2</f>
        <v>#VALUE!</v>
      </c>
      <c r="BA50" t="e">
        <f>cvarM7^2</f>
        <v>#VALUE!</v>
      </c>
      <c r="BB50" t="e">
        <f>mvarM7^2</f>
        <v>#VALUE!</v>
      </c>
      <c r="BC50" s="15" t="e">
        <f t="shared" si="21"/>
        <v>#VALUE!</v>
      </c>
      <c r="BD50" s="15" t="e">
        <f t="shared" si="22"/>
        <v>#VALUE!</v>
      </c>
      <c r="BE50" s="53" t="e">
        <f t="shared" si="23"/>
        <v>#VALUE!</v>
      </c>
      <c r="BF50">
        <v>7.5327121478088002E-7</v>
      </c>
      <c r="BG50" t="e">
        <f>bvarHC1^2</f>
        <v>#VALUE!</v>
      </c>
      <c r="BH50" t="e">
        <f>cvarHC1^2</f>
        <v>#VALUE!</v>
      </c>
      <c r="BI50" t="e">
        <f>mvarHC1^2</f>
        <v>#VALUE!</v>
      </c>
      <c r="BJ50" s="15" t="e">
        <f t="shared" si="24"/>
        <v>#VALUE!</v>
      </c>
      <c r="BK50" s="15" t="e">
        <f t="shared" si="25"/>
        <v>#VALUE!</v>
      </c>
      <c r="BL50" s="53" t="e">
        <f t="shared" si="26"/>
        <v>#VALUE!</v>
      </c>
      <c r="BM50">
        <v>2.6831644912889998E-4</v>
      </c>
      <c r="BN50" t="e">
        <f>bvarM2^2</f>
        <v>#VALUE!</v>
      </c>
      <c r="BO50" t="e">
        <f>cvarM2^2</f>
        <v>#VALUE!</v>
      </c>
      <c r="BP50" t="e">
        <f>mvarM2^2</f>
        <v>#VALUE!</v>
      </c>
      <c r="BQ50" s="15" t="e">
        <f t="shared" si="27"/>
        <v>#VALUE!</v>
      </c>
      <c r="BR50" s="15" t="e">
        <f t="shared" si="28"/>
        <v>#VALUE!</v>
      </c>
      <c r="BS50" s="53" t="e">
        <f t="shared" si="29"/>
        <v>#VALUE!</v>
      </c>
      <c r="BT50">
        <v>-4.7568610689057001E-6</v>
      </c>
      <c r="BU50" t="e">
        <f>bvarM6*bvarM9</f>
        <v>#VALUE!</v>
      </c>
      <c r="BV50" t="e">
        <f>cvarM6*cvarM9</f>
        <v>#VALUE!</v>
      </c>
      <c r="BW50" t="e">
        <f>mvarM6*mvarM9</f>
        <v>#VALUE!</v>
      </c>
      <c r="BX50" s="15" t="e">
        <f t="shared" si="30"/>
        <v>#VALUE!</v>
      </c>
      <c r="BY50" s="15" t="e">
        <f t="shared" si="31"/>
        <v>#VALUE!</v>
      </c>
      <c r="BZ50" s="53" t="e">
        <f t="shared" si="32"/>
        <v>#VALUE!</v>
      </c>
      <c r="CA50">
        <v>-1.2018774811482E-5</v>
      </c>
      <c r="CB50" t="e">
        <f>bvarM4*bvarM6</f>
        <v>#VALUE!</v>
      </c>
      <c r="CC50" t="e">
        <f>cvarM4*cvarM6</f>
        <v>#VALUE!</v>
      </c>
      <c r="CD50" t="e">
        <f>mvarM4*mvarM6</f>
        <v>#VALUE!</v>
      </c>
      <c r="CE50" s="15" t="e">
        <f t="shared" si="33"/>
        <v>#VALUE!</v>
      </c>
      <c r="CF50" s="15" t="e">
        <f t="shared" si="34"/>
        <v>#VALUE!</v>
      </c>
      <c r="CG50" s="53" t="e">
        <f t="shared" si="35"/>
        <v>#VALUE!</v>
      </c>
      <c r="CH50">
        <v>1.1834128192451999E-6</v>
      </c>
      <c r="CI50" t="e">
        <f>bvarM6*bvarM9</f>
        <v>#VALUE!</v>
      </c>
      <c r="CJ50" t="e">
        <f>cvarM6*cvarM9</f>
        <v>#VALUE!</v>
      </c>
      <c r="CK50" t="e">
        <f>mvarM6*mvarM9</f>
        <v>#VALUE!</v>
      </c>
      <c r="CL50" s="15" t="e">
        <f t="shared" si="36"/>
        <v>#VALUE!</v>
      </c>
      <c r="CM50" s="15" t="e">
        <f t="shared" si="37"/>
        <v>#VALUE!</v>
      </c>
      <c r="CN50" s="53" t="e">
        <f t="shared" si="38"/>
        <v>#VALUE!</v>
      </c>
      <c r="CO50">
        <v>-1.7173142970744001E-5</v>
      </c>
      <c r="CP50" t="e">
        <f>bvarM4^2</f>
        <v>#VALUE!</v>
      </c>
      <c r="CQ50" t="e">
        <f>cvarM4^2</f>
        <v>#VALUE!</v>
      </c>
      <c r="CR50" t="e">
        <f>mvarM4^2</f>
        <v>#VALUE!</v>
      </c>
      <c r="CS50" s="15" t="e">
        <f t="shared" si="39"/>
        <v>#VALUE!</v>
      </c>
      <c r="CT50" s="15" t="e">
        <f t="shared" si="40"/>
        <v>#VALUE!</v>
      </c>
      <c r="CU50" s="53" t="e">
        <f t="shared" si="41"/>
        <v>#VALUE!</v>
      </c>
      <c r="CV50">
        <v>-1.7848962038489E-3</v>
      </c>
      <c r="CW50" t="e">
        <f>bvarM7^2</f>
        <v>#VALUE!</v>
      </c>
      <c r="CX50" t="e">
        <f>cvarM7^2</f>
        <v>#VALUE!</v>
      </c>
      <c r="CY50" t="e">
        <f>mvarM7^2</f>
        <v>#VALUE!</v>
      </c>
      <c r="CZ50" s="15" t="e">
        <f t="shared" si="42"/>
        <v>#VALUE!</v>
      </c>
      <c r="DA50" s="15" t="e">
        <f t="shared" si="43"/>
        <v>#VALUE!</v>
      </c>
      <c r="DB50" s="53" t="e">
        <f t="shared" si="44"/>
        <v>#VALUE!</v>
      </c>
      <c r="DC50">
        <v>2.4574410995328E-5</v>
      </c>
      <c r="DD50" t="e">
        <f>bvarM8^3</f>
        <v>#VALUE!</v>
      </c>
      <c r="DE50" t="e">
        <f>cvarM8^3</f>
        <v>#VALUE!</v>
      </c>
      <c r="DF50" t="e">
        <f>mvarM8^3</f>
        <v>#VALUE!</v>
      </c>
      <c r="DG50" s="15" t="e">
        <f t="shared" si="45"/>
        <v>#VALUE!</v>
      </c>
      <c r="DH50" s="15" t="e">
        <f t="shared" si="46"/>
        <v>#VALUE!</v>
      </c>
      <c r="DI50" s="53" t="e">
        <f t="shared" si="47"/>
        <v>#VALUE!</v>
      </c>
      <c r="DJ50">
        <v>-1.0556657673171E-9</v>
      </c>
      <c r="DK50" t="e">
        <f>bvarHC1^2</f>
        <v>#VALUE!</v>
      </c>
      <c r="DL50" t="e">
        <f>cvarHC1^2</f>
        <v>#VALUE!</v>
      </c>
      <c r="DM50" t="e">
        <f>mvarHC1^2</f>
        <v>#VALUE!</v>
      </c>
      <c r="DN50" s="15" t="e">
        <f t="shared" si="48"/>
        <v>#VALUE!</v>
      </c>
      <c r="DO50" s="15" t="e">
        <f t="shared" si="49"/>
        <v>#VALUE!</v>
      </c>
      <c r="DP50" s="53" t="e">
        <f t="shared" si="50"/>
        <v>#VALUE!</v>
      </c>
      <c r="DQ50">
        <v>-1.1751840052354E-5</v>
      </c>
      <c r="DR50" t="e">
        <f>bvarM3*bvarM6</f>
        <v>#VALUE!</v>
      </c>
      <c r="DS50" t="e">
        <f>cvarM3*cvarM6</f>
        <v>#VALUE!</v>
      </c>
      <c r="DT50" t="e">
        <f>mvarM3*mvarM6</f>
        <v>#VALUE!</v>
      </c>
      <c r="DU50" s="15" t="e">
        <f t="shared" si="51"/>
        <v>#VALUE!</v>
      </c>
      <c r="DV50" s="15" t="e">
        <f t="shared" si="52"/>
        <v>#VALUE!</v>
      </c>
      <c r="DW50" s="53" t="e">
        <f t="shared" si="53"/>
        <v>#VALUE!</v>
      </c>
      <c r="DX50">
        <v>8.3106385527325996E-7</v>
      </c>
      <c r="DY50" t="e">
        <f>bvarM4^2</f>
        <v>#VALUE!</v>
      </c>
      <c r="DZ50" t="e">
        <f>cvarM4^2</f>
        <v>#VALUE!</v>
      </c>
      <c r="EA50" t="e">
        <f>mvarM4^2</f>
        <v>#VALUE!</v>
      </c>
      <c r="EB50" s="15" t="e">
        <f t="shared" si="54"/>
        <v>#VALUE!</v>
      </c>
      <c r="EC50" s="15" t="e">
        <f t="shared" si="55"/>
        <v>#VALUE!</v>
      </c>
      <c r="ED50" s="53" t="e">
        <f t="shared" si="56"/>
        <v>#VALUE!</v>
      </c>
      <c r="EE50">
        <v>2.9963418974703998E-5</v>
      </c>
      <c r="EF50" t="e">
        <f>bvarM7^2</f>
        <v>#VALUE!</v>
      </c>
      <c r="EG50" t="e">
        <f>cvarM7^2</f>
        <v>#VALUE!</v>
      </c>
      <c r="EH50" t="e">
        <f>mvarM7^2</f>
        <v>#VALUE!</v>
      </c>
      <c r="EI50" s="15" t="e">
        <f t="shared" si="57"/>
        <v>#VALUE!</v>
      </c>
      <c r="EJ50" s="15" t="e">
        <f t="shared" si="58"/>
        <v>#VALUE!</v>
      </c>
      <c r="EK50" s="53" t="e">
        <f t="shared" si="59"/>
        <v>#VALUE!</v>
      </c>
      <c r="EL50">
        <v>-1.9912234227759001E-3</v>
      </c>
      <c r="EM50" t="e">
        <f>bvarM7^2</f>
        <v>#VALUE!</v>
      </c>
      <c r="EN50" t="e">
        <f>cvarM7^2</f>
        <v>#VALUE!</v>
      </c>
      <c r="EO50" t="e">
        <f>mvarM7^2</f>
        <v>#VALUE!</v>
      </c>
      <c r="EP50" s="15" t="e">
        <f t="shared" si="60"/>
        <v>#VALUE!</v>
      </c>
      <c r="EQ50" s="15" t="e">
        <f t="shared" si="61"/>
        <v>#VALUE!</v>
      </c>
      <c r="ER50" s="53" t="e">
        <f t="shared" si="62"/>
        <v>#VALUE!</v>
      </c>
      <c r="ES50">
        <v>-5.0718541388192003E-7</v>
      </c>
      <c r="ET50" t="e">
        <f>bvarM4^3</f>
        <v>#VALUE!</v>
      </c>
      <c r="EU50" t="e">
        <f>cvarM4^3</f>
        <v>#VALUE!</v>
      </c>
      <c r="EV50" t="e">
        <f>mvarM4^3</f>
        <v>#VALUE!</v>
      </c>
      <c r="EW50" s="15" t="e">
        <f t="shared" si="63"/>
        <v>#VALUE!</v>
      </c>
      <c r="EX50" s="15" t="e">
        <f t="shared" si="64"/>
        <v>#VALUE!</v>
      </c>
      <c r="EY50" s="53" t="e">
        <f t="shared" si="65"/>
        <v>#VALUE!</v>
      </c>
      <c r="EZ50">
        <v>-1.8562380429099999E-6</v>
      </c>
      <c r="FA50" t="e">
        <f>bvarM5*bvarM9</f>
        <v>#VALUE!</v>
      </c>
      <c r="FB50" t="e">
        <f>cvarM5*cvarM9</f>
        <v>#VALUE!</v>
      </c>
      <c r="FC50" t="e">
        <f>mvarM5*mvarM9</f>
        <v>#VALUE!</v>
      </c>
      <c r="FD50" s="15" t="e">
        <f t="shared" si="66"/>
        <v>#VALUE!</v>
      </c>
      <c r="FE50" s="15" t="e">
        <f t="shared" si="67"/>
        <v>#VALUE!</v>
      </c>
      <c r="FF50" s="53" t="e">
        <f t="shared" si="68"/>
        <v>#VALUE!</v>
      </c>
      <c r="FG50">
        <v>-1.490745782891E-5</v>
      </c>
      <c r="FH50" t="e">
        <f>bvarM3*bvarM7</f>
        <v>#VALUE!</v>
      </c>
      <c r="FI50" t="e">
        <f>cvarM3*cvarM7</f>
        <v>#VALUE!</v>
      </c>
      <c r="FJ50" t="e">
        <f>mvarM3*mvarM7</f>
        <v>#VALUE!</v>
      </c>
      <c r="FK50" s="15" t="e">
        <f t="shared" si="69"/>
        <v>#VALUE!</v>
      </c>
      <c r="FL50" s="15" t="e">
        <f t="shared" si="70"/>
        <v>#VALUE!</v>
      </c>
      <c r="FM50" s="53" t="e">
        <f t="shared" si="71"/>
        <v>#VALUE!</v>
      </c>
      <c r="FN50">
        <v>2.3592185911869999E-6</v>
      </c>
      <c r="FO50" t="e">
        <f>bvarM4*bvarM8</f>
        <v>#VALUE!</v>
      </c>
      <c r="FP50" t="e">
        <f>cvarM4*cvarM8</f>
        <v>#VALUE!</v>
      </c>
      <c r="FQ50" t="e">
        <f>mvarM4*mvarM8</f>
        <v>#VALUE!</v>
      </c>
      <c r="FR50" s="15" t="e">
        <f t="shared" si="72"/>
        <v>#VALUE!</v>
      </c>
      <c r="FS50" s="15" t="e">
        <f t="shared" si="73"/>
        <v>#VALUE!</v>
      </c>
      <c r="FT50" s="53" t="e">
        <f t="shared" si="74"/>
        <v>#VALUE!</v>
      </c>
      <c r="FU50">
        <v>1.4204602802864999E-6</v>
      </c>
      <c r="FV50" t="e">
        <f>bvarHC2^3</f>
        <v>#VALUE!</v>
      </c>
      <c r="FW50" t="e">
        <f>cvarHC2^3</f>
        <v>#VALUE!</v>
      </c>
      <c r="FX50" t="e">
        <f>mvarHC2^3</f>
        <v>#VALUE!</v>
      </c>
      <c r="FY50" s="15" t="e">
        <f t="shared" si="75"/>
        <v>#VALUE!</v>
      </c>
      <c r="FZ50" s="15" t="e">
        <f t="shared" si="76"/>
        <v>#VALUE!</v>
      </c>
      <c r="GA50" s="53" t="e">
        <f t="shared" si="77"/>
        <v>#VALUE!</v>
      </c>
      <c r="GB50">
        <v>-2.8514786156315001E-4</v>
      </c>
      <c r="GC50" t="e">
        <f>bvarM8^2</f>
        <v>#VALUE!</v>
      </c>
      <c r="GD50" t="e">
        <f>cvarM8^2</f>
        <v>#VALUE!</v>
      </c>
      <c r="GE50" t="e">
        <f>mvarM8^2</f>
        <v>#VALUE!</v>
      </c>
      <c r="GF50" s="15" t="e">
        <f t="shared" si="78"/>
        <v>#VALUE!</v>
      </c>
      <c r="GG50" s="15" t="e">
        <f t="shared" si="79"/>
        <v>#VALUE!</v>
      </c>
      <c r="GH50" s="53" t="e">
        <f t="shared" si="80"/>
        <v>#VALUE!</v>
      </c>
      <c r="GI50"/>
      <c r="GJ50"/>
      <c r="GK50"/>
      <c r="GL50"/>
      <c r="GM50" s="15">
        <f t="shared" si="81"/>
        <v>0</v>
      </c>
      <c r="GN50" s="15">
        <f t="shared" si="82"/>
        <v>0</v>
      </c>
      <c r="GO50" s="53">
        <f t="shared" si="83"/>
        <v>0</v>
      </c>
      <c r="GP50">
        <v>-4.138581062106E-5</v>
      </c>
      <c r="GQ50" t="e">
        <f>bvarM6*bvarM8</f>
        <v>#VALUE!</v>
      </c>
      <c r="GR50" t="e">
        <f>cvarM6*cvarM8</f>
        <v>#VALUE!</v>
      </c>
      <c r="GS50" t="e">
        <f>mvarM6*mvarM8</f>
        <v>#VALUE!</v>
      </c>
      <c r="GT50" s="15" t="e">
        <f t="shared" si="84"/>
        <v>#VALUE!</v>
      </c>
      <c r="GU50" s="15" t="e">
        <f t="shared" si="85"/>
        <v>#VALUE!</v>
      </c>
      <c r="GV50" s="53" t="e">
        <f t="shared" si="86"/>
        <v>#VALUE!</v>
      </c>
      <c r="GW50">
        <v>-2.3168220037911E-5</v>
      </c>
      <c r="GX50" t="e">
        <f>bvarM3*bvarM7</f>
        <v>#VALUE!</v>
      </c>
      <c r="GY50" t="e">
        <f>cvarM3*cvarM7</f>
        <v>#VALUE!</v>
      </c>
      <c r="GZ50" t="e">
        <f>mvarM3*mvarM7</f>
        <v>#VALUE!</v>
      </c>
      <c r="HA50" s="15" t="e">
        <f t="shared" si="87"/>
        <v>#VALUE!</v>
      </c>
      <c r="HB50" s="15" t="e">
        <f t="shared" si="88"/>
        <v>#VALUE!</v>
      </c>
      <c r="HC50" s="53" t="e">
        <f t="shared" si="89"/>
        <v>#VALUE!</v>
      </c>
      <c r="HD50">
        <v>2.4787049695247001E-10</v>
      </c>
      <c r="HE50" t="e">
        <f>bvarHC1^2</f>
        <v>#VALUE!</v>
      </c>
      <c r="HF50" t="e">
        <f>cvarHC1^2</f>
        <v>#VALUE!</v>
      </c>
      <c r="HG50" t="e">
        <f>mvarHC1^2</f>
        <v>#VALUE!</v>
      </c>
      <c r="HH50" s="15" t="e">
        <f t="shared" si="90"/>
        <v>#VALUE!</v>
      </c>
      <c r="HI50" s="15" t="e">
        <f t="shared" si="91"/>
        <v>#VALUE!</v>
      </c>
      <c r="HJ50" s="53" t="e">
        <f t="shared" si="92"/>
        <v>#VALUE!</v>
      </c>
      <c r="HK50">
        <v>-8064298.0256428001</v>
      </c>
      <c r="HL50" t="e">
        <f>bvarM1^3</f>
        <v>#VALUE!</v>
      </c>
      <c r="HM50" t="e">
        <f>cvarM1^3</f>
        <v>#VALUE!</v>
      </c>
      <c r="HN50" t="e">
        <f>mvarM1^3</f>
        <v>#VALUE!</v>
      </c>
      <c r="HO50" s="15" t="e">
        <f t="shared" si="93"/>
        <v>#VALUE!</v>
      </c>
      <c r="HP50" s="15" t="e">
        <f t="shared" si="94"/>
        <v>#VALUE!</v>
      </c>
      <c r="HQ50" s="53" t="e">
        <f t="shared" si="95"/>
        <v>#VALUE!</v>
      </c>
      <c r="HR50">
        <v>1.303679816222E-3</v>
      </c>
      <c r="HS50" t="e">
        <f>bvarM6^2</f>
        <v>#VALUE!</v>
      </c>
      <c r="HT50" t="e">
        <f>cvarM6^2</f>
        <v>#VALUE!</v>
      </c>
      <c r="HU50" t="e">
        <f>mvarM6^2</f>
        <v>#VALUE!</v>
      </c>
      <c r="HV50" s="15" t="e">
        <f t="shared" si="96"/>
        <v>#VALUE!</v>
      </c>
      <c r="HW50" s="15" t="e">
        <f t="shared" si="97"/>
        <v>#VALUE!</v>
      </c>
      <c r="HX50" s="53" t="e">
        <f t="shared" si="98"/>
        <v>#VALUE!</v>
      </c>
      <c r="HY50">
        <v>-5.9828440765211005E-7</v>
      </c>
      <c r="HZ50" t="e">
        <f>bvarM4^3</f>
        <v>#VALUE!</v>
      </c>
      <c r="IA50" t="e">
        <f>cvarM4^3</f>
        <v>#VALUE!</v>
      </c>
      <c r="IB50" t="e">
        <f>mvarM4^3</f>
        <v>#VALUE!</v>
      </c>
      <c r="IC50" s="15" t="e">
        <f t="shared" si="99"/>
        <v>#VALUE!</v>
      </c>
      <c r="ID50" s="15" t="e">
        <f t="shared" si="100"/>
        <v>#VALUE!</v>
      </c>
      <c r="IE50" s="53" t="e">
        <f t="shared" si="101"/>
        <v>#VALUE!</v>
      </c>
      <c r="IF50">
        <v>-3.9368008537362E-4</v>
      </c>
      <c r="IG50" t="e">
        <f>bvarM6*bvarM7</f>
        <v>#VALUE!</v>
      </c>
      <c r="IH50" t="e">
        <f>cvarM6*cvarM7</f>
        <v>#VALUE!</v>
      </c>
      <c r="II50" t="e">
        <f>mvarM6*mvarM7</f>
        <v>#VALUE!</v>
      </c>
      <c r="IJ50" s="15" t="e">
        <f t="shared" si="102"/>
        <v>#VALUE!</v>
      </c>
      <c r="IK50" s="15" t="e">
        <f t="shared" si="103"/>
        <v>#VALUE!</v>
      </c>
      <c r="IL50" s="53" t="e">
        <f t="shared" si="104"/>
        <v>#VALUE!</v>
      </c>
      <c r="IM50">
        <v>-1.1453366668156001E-5</v>
      </c>
      <c r="IN50" t="e">
        <f>bvarM3*bvarM6</f>
        <v>#VALUE!</v>
      </c>
      <c r="IO50" t="e">
        <f>cvarM3*cvarM6</f>
        <v>#VALUE!</v>
      </c>
      <c r="IP50" t="e">
        <f>mvarM3*mvarM6</f>
        <v>#VALUE!</v>
      </c>
      <c r="IQ50" s="15" t="e">
        <f t="shared" si="105"/>
        <v>#VALUE!</v>
      </c>
      <c r="IR50" s="15" t="e">
        <f t="shared" si="106"/>
        <v>#VALUE!</v>
      </c>
      <c r="IS50" s="53" t="e">
        <f t="shared" si="107"/>
        <v>#VALUE!</v>
      </c>
      <c r="IT50">
        <v>6.5696694112018997E-6</v>
      </c>
      <c r="IU50" t="e">
        <f>bvarM6^2</f>
        <v>#VALUE!</v>
      </c>
      <c r="IV50" t="e">
        <f>cvarM6^2</f>
        <v>#VALUE!</v>
      </c>
      <c r="IW50" t="e">
        <f>mvarM6^2</f>
        <v>#VALUE!</v>
      </c>
      <c r="IX50" s="15" t="e">
        <f t="shared" si="108"/>
        <v>#VALUE!</v>
      </c>
      <c r="IY50" s="15" t="e">
        <f t="shared" si="109"/>
        <v>#VALUE!</v>
      </c>
      <c r="IZ50" s="53" t="e">
        <f t="shared" si="110"/>
        <v>#VALUE!</v>
      </c>
      <c r="JA50">
        <v>-2.3721965559761999E-4</v>
      </c>
      <c r="JB50" t="e">
        <f>bvarM5*bvarM8</f>
        <v>#VALUE!</v>
      </c>
      <c r="JC50" t="e">
        <f>cvarM5*cvarM8</f>
        <v>#VALUE!</v>
      </c>
      <c r="JD50" t="e">
        <f>mvarM5*mvarM8</f>
        <v>#VALUE!</v>
      </c>
      <c r="JE50" s="24" t="e">
        <f t="shared" si="111"/>
        <v>#VALUE!</v>
      </c>
      <c r="JF50" s="24" t="e">
        <f t="shared" si="112"/>
        <v>#VALUE!</v>
      </c>
      <c r="JG50" s="24" t="e">
        <f t="shared" si="113"/>
        <v>#VALUE!</v>
      </c>
      <c r="JL50" s="24">
        <f t="shared" si="114"/>
        <v>0</v>
      </c>
      <c r="JM50" s="24">
        <f t="shared" si="115"/>
        <v>0</v>
      </c>
      <c r="JN50" s="24">
        <f t="shared" si="116"/>
        <v>0</v>
      </c>
      <c r="JS50" s="24">
        <f t="shared" si="117"/>
        <v>0</v>
      </c>
      <c r="JT50" s="24">
        <f t="shared" si="118"/>
        <v>0</v>
      </c>
      <c r="JU50" s="24">
        <f t="shared" si="119"/>
        <v>0</v>
      </c>
      <c r="JV50">
        <v>3.1328858788797002E-5</v>
      </c>
      <c r="JW50" t="e">
        <f>bvarM5*bvarM6</f>
        <v>#VALUE!</v>
      </c>
      <c r="JX50" t="e">
        <f>cvarM5*cvarM6</f>
        <v>#VALUE!</v>
      </c>
      <c r="JY50" t="e">
        <f>mvarM5*mvarM6</f>
        <v>#VALUE!</v>
      </c>
      <c r="JZ50" s="24" t="e">
        <f t="shared" si="120"/>
        <v>#VALUE!</v>
      </c>
      <c r="KA50" s="24" t="e">
        <f t="shared" si="121"/>
        <v>#VALUE!</v>
      </c>
      <c r="KB50" s="24" t="e">
        <f t="shared" si="122"/>
        <v>#VALUE!</v>
      </c>
      <c r="KC50">
        <v>4.8216091651134999E-5</v>
      </c>
      <c r="KD50" t="e">
        <f>bvarM9^3</f>
        <v>#VALUE!</v>
      </c>
      <c r="KE50" t="e">
        <f>cvarM9^3</f>
        <v>#VALUE!</v>
      </c>
      <c r="KF50" t="e">
        <f>mvarM9^3</f>
        <v>#VALUE!</v>
      </c>
      <c r="KG50" s="24" t="e">
        <f t="shared" si="123"/>
        <v>#VALUE!</v>
      </c>
      <c r="KH50" s="24" t="e">
        <f t="shared" si="124"/>
        <v>#VALUE!</v>
      </c>
      <c r="KI50" s="24" t="e">
        <f t="shared" si="125"/>
        <v>#VALUE!</v>
      </c>
      <c r="KJ50">
        <v>6.0759105340010998E-5</v>
      </c>
      <c r="KK50" t="e">
        <f>bvarM6^2</f>
        <v>#VALUE!</v>
      </c>
      <c r="KL50" t="e">
        <f>cvarM6^2</f>
        <v>#VALUE!</v>
      </c>
      <c r="KM50" t="e">
        <f>mvarM6^2</f>
        <v>#VALUE!</v>
      </c>
      <c r="KN50" s="24" t="e">
        <f t="shared" si="126"/>
        <v>#VALUE!</v>
      </c>
      <c r="KO50" s="24" t="e">
        <f t="shared" si="127"/>
        <v>#VALUE!</v>
      </c>
      <c r="KP50" s="24" t="e">
        <f t="shared" si="128"/>
        <v>#VALUE!</v>
      </c>
      <c r="KQ50">
        <v>-1.5391160814490001E-7</v>
      </c>
      <c r="KR50" t="e">
        <f>bvarM3^2</f>
        <v>#VALUE!</v>
      </c>
      <c r="KS50" t="e">
        <f>cvarM3^2</f>
        <v>#VALUE!</v>
      </c>
      <c r="KT50" t="e">
        <f>mvarM3^2</f>
        <v>#VALUE!</v>
      </c>
      <c r="KU50" s="24" t="e">
        <f t="shared" si="129"/>
        <v>#VALUE!</v>
      </c>
      <c r="KV50" s="24" t="e">
        <f t="shared" si="130"/>
        <v>#VALUE!</v>
      </c>
      <c r="KW50" s="24" t="e">
        <f t="shared" si="131"/>
        <v>#VALUE!</v>
      </c>
      <c r="LB50" s="24">
        <f t="shared" si="132"/>
        <v>0</v>
      </c>
      <c r="LC50" s="24">
        <f t="shared" si="133"/>
        <v>0</v>
      </c>
      <c r="LD50" s="24">
        <f t="shared" si="134"/>
        <v>0</v>
      </c>
      <c r="LE50">
        <v>-2.6496331628976001E-4</v>
      </c>
      <c r="LF50" t="e">
        <f>bvarM7^2</f>
        <v>#VALUE!</v>
      </c>
      <c r="LG50" t="e">
        <f>cvarM7^2</f>
        <v>#VALUE!</v>
      </c>
      <c r="LH50" t="e">
        <f>mvarM7^2</f>
        <v>#VALUE!</v>
      </c>
      <c r="LI50" s="24" t="e">
        <f t="shared" si="135"/>
        <v>#VALUE!</v>
      </c>
      <c r="LJ50" s="24" t="e">
        <f t="shared" si="136"/>
        <v>#VALUE!</v>
      </c>
      <c r="LK50" s="24" t="e">
        <f t="shared" si="137"/>
        <v>#VALUE!</v>
      </c>
      <c r="LL50">
        <v>-4.5996007793349003E-6</v>
      </c>
      <c r="LM50" t="e">
        <f>bvarM6*bvarM9</f>
        <v>#VALUE!</v>
      </c>
      <c r="LN50" t="e">
        <f>cvarM6*cvarM9</f>
        <v>#VALUE!</v>
      </c>
      <c r="LO50" t="e">
        <f>mvarM6*mvarM9</f>
        <v>#VALUE!</v>
      </c>
      <c r="LP50" s="24" t="e">
        <f t="shared" si="138"/>
        <v>#VALUE!</v>
      </c>
      <c r="LQ50" s="24" t="e">
        <f t="shared" si="139"/>
        <v>#VALUE!</v>
      </c>
      <c r="LR50" s="24" t="e">
        <f t="shared" si="140"/>
        <v>#VALUE!</v>
      </c>
      <c r="LS50">
        <v>1.1113778759363E-3</v>
      </c>
      <c r="LT50" t="e">
        <f>bvarM7^3</f>
        <v>#VALUE!</v>
      </c>
      <c r="LU50" t="e">
        <f>cvarM7^3</f>
        <v>#VALUE!</v>
      </c>
      <c r="LV50" t="e">
        <f>mvarM7^3</f>
        <v>#VALUE!</v>
      </c>
      <c r="LW50" s="24" t="e">
        <f t="shared" si="141"/>
        <v>#VALUE!</v>
      </c>
      <c r="LX50" s="24" t="e">
        <f t="shared" si="142"/>
        <v>#VALUE!</v>
      </c>
      <c r="LY50" s="24" t="e">
        <f t="shared" si="143"/>
        <v>#VALUE!</v>
      </c>
      <c r="LZ50">
        <v>3.5741669446782002E-6</v>
      </c>
      <c r="MA50" t="e">
        <f>bvarM6*bvarM9</f>
        <v>#VALUE!</v>
      </c>
      <c r="MB50" t="e">
        <f>cvarM6*cvarM9</f>
        <v>#VALUE!</v>
      </c>
      <c r="MC50" t="e">
        <f>mvarM6*mvarM9</f>
        <v>#VALUE!</v>
      </c>
      <c r="MD50" s="24" t="e">
        <f t="shared" si="144"/>
        <v>#VALUE!</v>
      </c>
      <c r="ME50" s="24" t="e">
        <f t="shared" si="145"/>
        <v>#VALUE!</v>
      </c>
      <c r="MF50" s="24" t="e">
        <f t="shared" si="146"/>
        <v>#VALUE!</v>
      </c>
      <c r="MG50">
        <v>-4.4442355279321002E-4</v>
      </c>
      <c r="MH50" t="e">
        <f>bvarM5*bvarM8</f>
        <v>#VALUE!</v>
      </c>
      <c r="MI50" t="e">
        <f>cvarM5*cvarM8</f>
        <v>#VALUE!</v>
      </c>
      <c r="MJ50" t="e">
        <f>mvarM5*mvarM8</f>
        <v>#VALUE!</v>
      </c>
      <c r="MK50" s="24" t="e">
        <f t="shared" si="147"/>
        <v>#VALUE!</v>
      </c>
      <c r="ML50" s="24" t="e">
        <f t="shared" si="148"/>
        <v>#VALUE!</v>
      </c>
      <c r="MM50" s="24" t="e">
        <f t="shared" si="149"/>
        <v>#VALUE!</v>
      </c>
      <c r="MR50" s="24">
        <f t="shared" si="150"/>
        <v>0</v>
      </c>
      <c r="MS50" s="24">
        <f t="shared" si="151"/>
        <v>0</v>
      </c>
      <c r="MT50" s="24">
        <f t="shared" si="152"/>
        <v>0</v>
      </c>
      <c r="MU50">
        <v>1.3936775354016001E-4</v>
      </c>
      <c r="MV50" t="e">
        <f>bvarM8^2</f>
        <v>#VALUE!</v>
      </c>
      <c r="MW50" t="e">
        <f>cvarM8^2</f>
        <v>#VALUE!</v>
      </c>
      <c r="MX50" t="e">
        <f>mvarM8^2</f>
        <v>#VALUE!</v>
      </c>
      <c r="MY50" s="24" t="e">
        <f t="shared" si="153"/>
        <v>#VALUE!</v>
      </c>
      <c r="MZ50" s="24" t="e">
        <f t="shared" si="154"/>
        <v>#VALUE!</v>
      </c>
      <c r="NA50" s="24" t="e">
        <f t="shared" si="155"/>
        <v>#VALUE!</v>
      </c>
      <c r="NB50">
        <v>-6.1701462557530003E-10</v>
      </c>
      <c r="NC50" t="e">
        <f>bvarHC1^2</f>
        <v>#VALUE!</v>
      </c>
      <c r="ND50" t="e">
        <f>cvarHC1^2</f>
        <v>#VALUE!</v>
      </c>
      <c r="NE50" t="e">
        <f>mvarHC1^2</f>
        <v>#VALUE!</v>
      </c>
      <c r="NF50" s="24" t="e">
        <f t="shared" si="156"/>
        <v>#VALUE!</v>
      </c>
      <c r="NG50" s="24" t="e">
        <f t="shared" si="157"/>
        <v>#VALUE!</v>
      </c>
      <c r="NH50" s="24" t="e">
        <f t="shared" si="158"/>
        <v>#VALUE!</v>
      </c>
      <c r="NI50">
        <v>-1.1656503827417E-11</v>
      </c>
      <c r="NJ50" t="e">
        <f>bvarHC1^3</f>
        <v>#VALUE!</v>
      </c>
      <c r="NK50" t="e">
        <f>cvarHC1^3</f>
        <v>#VALUE!</v>
      </c>
      <c r="NL50" t="e">
        <f>mvarHC1^3</f>
        <v>#VALUE!</v>
      </c>
      <c r="NM50" s="24" t="e">
        <f t="shared" si="159"/>
        <v>#VALUE!</v>
      </c>
      <c r="NN50" s="24" t="e">
        <f t="shared" si="160"/>
        <v>#VALUE!</v>
      </c>
      <c r="NO50" s="24" t="e">
        <f t="shared" si="161"/>
        <v>#VALUE!</v>
      </c>
      <c r="NP50">
        <v>-3.6082015963023E-6</v>
      </c>
      <c r="NQ50" t="e">
        <f>bvarM4^2</f>
        <v>#VALUE!</v>
      </c>
      <c r="NR50" t="e">
        <f>cvarM4^2</f>
        <v>#VALUE!</v>
      </c>
      <c r="NS50" t="e">
        <f>mvarM4^2</f>
        <v>#VALUE!</v>
      </c>
      <c r="NT50" s="24" t="e">
        <f t="shared" si="162"/>
        <v>#VALUE!</v>
      </c>
      <c r="NU50" s="24" t="e">
        <f t="shared" si="163"/>
        <v>#VALUE!</v>
      </c>
      <c r="NV50" s="24" t="e">
        <f t="shared" si="164"/>
        <v>#VALUE!</v>
      </c>
      <c r="NW50">
        <v>-8.5870023256108996E-6</v>
      </c>
      <c r="NX50" t="e">
        <f>bvarM4^2</f>
        <v>#VALUE!</v>
      </c>
      <c r="NY50" t="e">
        <f>cvarM4^2</f>
        <v>#VALUE!</v>
      </c>
      <c r="NZ50" t="e">
        <f>mvarM4^2</f>
        <v>#VALUE!</v>
      </c>
      <c r="OA50" s="24" t="e">
        <f t="shared" si="165"/>
        <v>#VALUE!</v>
      </c>
      <c r="OB50" s="24" t="e">
        <f t="shared" si="166"/>
        <v>#VALUE!</v>
      </c>
      <c r="OC50" s="24" t="e">
        <f t="shared" si="167"/>
        <v>#VALUE!</v>
      </c>
      <c r="OH50" s="24">
        <f t="shared" si="168"/>
        <v>0</v>
      </c>
      <c r="OI50" s="24">
        <f t="shared" si="169"/>
        <v>0</v>
      </c>
      <c r="OJ50" s="24">
        <f t="shared" si="170"/>
        <v>0</v>
      </c>
      <c r="OK50">
        <v>-4.1564225625525999E-3</v>
      </c>
      <c r="OL50" t="e">
        <f>bvarM8^2</f>
        <v>#VALUE!</v>
      </c>
      <c r="OM50" t="e">
        <f>cvarM8^2</f>
        <v>#VALUE!</v>
      </c>
      <c r="ON50" t="e">
        <f>mvarM8^2</f>
        <v>#VALUE!</v>
      </c>
      <c r="OO50" s="24" t="e">
        <f t="shared" si="171"/>
        <v>#VALUE!</v>
      </c>
      <c r="OP50" s="24" t="e">
        <f t="shared" si="172"/>
        <v>#VALUE!</v>
      </c>
      <c r="OQ50" s="24" t="e">
        <f t="shared" si="173"/>
        <v>#VALUE!</v>
      </c>
      <c r="OR50">
        <v>7.7254457995346004E-7</v>
      </c>
      <c r="OS50" t="e">
        <f>bvarM4*bvarM5</f>
        <v>#VALUE!</v>
      </c>
      <c r="OT50" t="e">
        <f>cvarM4*cvarM5</f>
        <v>#VALUE!</v>
      </c>
      <c r="OU50" t="e">
        <f>mvarM4*mvarM5</f>
        <v>#VALUE!</v>
      </c>
      <c r="OV50" s="24" t="e">
        <f t="shared" si="174"/>
        <v>#VALUE!</v>
      </c>
      <c r="OW50" s="24" t="e">
        <f t="shared" si="175"/>
        <v>#VALUE!</v>
      </c>
      <c r="OX50" s="24" t="e">
        <f t="shared" si="176"/>
        <v>#VALUE!</v>
      </c>
      <c r="PC50" s="24">
        <f t="shared" si="177"/>
        <v>0</v>
      </c>
      <c r="PD50" s="24">
        <f t="shared" si="178"/>
        <v>0</v>
      </c>
      <c r="PE50" s="24">
        <f t="shared" si="179"/>
        <v>0</v>
      </c>
      <c r="PF50">
        <v>-3.4002764727297001E-5</v>
      </c>
      <c r="PG50" t="e">
        <f>bvarM6*bvarM7</f>
        <v>#VALUE!</v>
      </c>
      <c r="PH50" t="e">
        <f>cvarM6*cvarM7</f>
        <v>#VALUE!</v>
      </c>
      <c r="PI50" t="e">
        <f>mvarM6*mvarM7</f>
        <v>#VALUE!</v>
      </c>
      <c r="PJ50" s="24" t="e">
        <f t="shared" si="180"/>
        <v>#VALUE!</v>
      </c>
      <c r="PK50" s="24" t="e">
        <f t="shared" si="181"/>
        <v>#VALUE!</v>
      </c>
      <c r="PL50" s="24" t="e">
        <f t="shared" si="182"/>
        <v>#VALUE!</v>
      </c>
      <c r="PM50">
        <v>-1.6498913450912E-5</v>
      </c>
      <c r="PN50" t="e">
        <f>bvarM6^2</f>
        <v>#VALUE!</v>
      </c>
      <c r="PO50" t="e">
        <f>cvarM6^2</f>
        <v>#VALUE!</v>
      </c>
      <c r="PP50" t="e">
        <f>mvarM6^2</f>
        <v>#VALUE!</v>
      </c>
      <c r="PQ50" s="24" t="e">
        <f t="shared" si="183"/>
        <v>#VALUE!</v>
      </c>
      <c r="PR50" s="24" t="e">
        <f t="shared" si="184"/>
        <v>#VALUE!</v>
      </c>
      <c r="PS50" s="24" t="e">
        <f t="shared" si="185"/>
        <v>#VALUE!</v>
      </c>
      <c r="PX50" s="24">
        <f t="shared" si="186"/>
        <v>0</v>
      </c>
      <c r="PY50" s="24">
        <f t="shared" si="187"/>
        <v>0</v>
      </c>
      <c r="PZ50" s="24">
        <f t="shared" si="188"/>
        <v>0</v>
      </c>
      <c r="QA50">
        <v>9039716.4955940004</v>
      </c>
      <c r="QB50" t="e">
        <f>bvarM1^3</f>
        <v>#VALUE!</v>
      </c>
      <c r="QC50" t="e">
        <f>cvarM1^3</f>
        <v>#VALUE!</v>
      </c>
      <c r="QD50" t="e">
        <f>mvarM1^3</f>
        <v>#VALUE!</v>
      </c>
      <c r="QE50" s="24" t="e">
        <f t="shared" si="189"/>
        <v>#VALUE!</v>
      </c>
      <c r="QF50" s="24" t="e">
        <f t="shared" si="190"/>
        <v>#VALUE!</v>
      </c>
      <c r="QG50" s="24" t="e">
        <f t="shared" si="191"/>
        <v>#VALUE!</v>
      </c>
      <c r="QH50">
        <v>-6.9627286506295998E-9</v>
      </c>
      <c r="QI50" t="e">
        <f>bvarHC1^2</f>
        <v>#VALUE!</v>
      </c>
      <c r="QJ50" t="e">
        <f>cvarHC1^2</f>
        <v>#VALUE!</v>
      </c>
      <c r="QK50" t="e">
        <f>mvarHC1^2</f>
        <v>#VALUE!</v>
      </c>
      <c r="QL50" s="24" t="e">
        <f t="shared" si="192"/>
        <v>#VALUE!</v>
      </c>
      <c r="QM50" s="24" t="e">
        <f t="shared" si="193"/>
        <v>#VALUE!</v>
      </c>
      <c r="QN50" s="24" t="e">
        <f t="shared" si="194"/>
        <v>#VALUE!</v>
      </c>
      <c r="QS50" s="24">
        <f t="shared" si="195"/>
        <v>0</v>
      </c>
      <c r="QT50" s="24">
        <f t="shared" si="196"/>
        <v>0</v>
      </c>
      <c r="QU50" s="24">
        <f t="shared" si="197"/>
        <v>0</v>
      </c>
      <c r="QV50">
        <v>-3.2315733109857001E-7</v>
      </c>
      <c r="QW50" t="e">
        <f>bvarM4^2</f>
        <v>#VALUE!</v>
      </c>
      <c r="QX50" t="e">
        <f>cvarM4^2</f>
        <v>#VALUE!</v>
      </c>
      <c r="QY50" t="e">
        <f>mvarM4^2</f>
        <v>#VALUE!</v>
      </c>
      <c r="QZ50" s="24" t="e">
        <f t="shared" si="198"/>
        <v>#VALUE!</v>
      </c>
      <c r="RA50" s="24" t="e">
        <f t="shared" si="199"/>
        <v>#VALUE!</v>
      </c>
      <c r="RB50" s="24" t="e">
        <f t="shared" si="200"/>
        <v>#VALUE!</v>
      </c>
      <c r="RC50">
        <v>-2.4697799661465999E-5</v>
      </c>
      <c r="RD50" t="e">
        <f>bvarM4^2</f>
        <v>#VALUE!</v>
      </c>
      <c r="RE50" t="e">
        <f>cvarM4^2</f>
        <v>#VALUE!</v>
      </c>
      <c r="RF50" t="e">
        <f>mvarM4^2</f>
        <v>#VALUE!</v>
      </c>
      <c r="RG50" s="24" t="e">
        <f t="shared" si="201"/>
        <v>#VALUE!</v>
      </c>
      <c r="RH50" s="24" t="e">
        <f t="shared" si="202"/>
        <v>#VALUE!</v>
      </c>
      <c r="RI50" s="24" t="e">
        <f t="shared" si="203"/>
        <v>#VALUE!</v>
      </c>
      <c r="RN50" s="24">
        <f t="shared" si="204"/>
        <v>0</v>
      </c>
      <c r="RO50" s="24">
        <f t="shared" si="205"/>
        <v>0</v>
      </c>
      <c r="RP50" s="24">
        <f t="shared" si="206"/>
        <v>0</v>
      </c>
      <c r="RQ50">
        <v>7.607616470477E-5</v>
      </c>
      <c r="RR50" t="e">
        <f>bvarM6^2</f>
        <v>#VALUE!</v>
      </c>
      <c r="RS50" t="e">
        <f>cvarM6^2</f>
        <v>#VALUE!</v>
      </c>
      <c r="RT50" t="e">
        <f>mvarM6^2</f>
        <v>#VALUE!</v>
      </c>
      <c r="RU50" s="24" t="e">
        <f t="shared" si="207"/>
        <v>#VALUE!</v>
      </c>
      <c r="RV50" s="24" t="e">
        <f t="shared" si="208"/>
        <v>#VALUE!</v>
      </c>
      <c r="RW50" s="24" t="e">
        <f t="shared" si="209"/>
        <v>#VALUE!</v>
      </c>
      <c r="RX50">
        <v>8.1326989385882003E-6</v>
      </c>
      <c r="RY50" t="e">
        <f>bvarM5*bvarM9</f>
        <v>#VALUE!</v>
      </c>
      <c r="RZ50" t="e">
        <f>cvarM5*cvarM9</f>
        <v>#VALUE!</v>
      </c>
      <c r="SA50" t="e">
        <f>mvarM5*mvarM9</f>
        <v>#VALUE!</v>
      </c>
      <c r="SB50" s="24" t="e">
        <f t="shared" si="210"/>
        <v>#VALUE!</v>
      </c>
      <c r="SC50" s="24" t="e">
        <f t="shared" si="211"/>
        <v>#VALUE!</v>
      </c>
      <c r="SD50" s="24" t="e">
        <f t="shared" si="212"/>
        <v>#VALUE!</v>
      </c>
      <c r="SE50"/>
      <c r="SF50"/>
      <c r="SG50"/>
      <c r="SH50"/>
      <c r="SI50" s="24">
        <f t="shared" si="213"/>
        <v>0</v>
      </c>
      <c r="SJ50" s="24">
        <f t="shared" si="214"/>
        <v>0</v>
      </c>
      <c r="SK50" s="24">
        <f t="shared" si="215"/>
        <v>0</v>
      </c>
      <c r="SL50">
        <v>8.2262096338006006E-5</v>
      </c>
      <c r="SM50" t="e">
        <f>bvarM6^2</f>
        <v>#VALUE!</v>
      </c>
      <c r="SN50" t="e">
        <f>cvarM6^2</f>
        <v>#VALUE!</v>
      </c>
      <c r="SO50" t="e">
        <f>mvarM6^2</f>
        <v>#VALUE!</v>
      </c>
      <c r="SP50" s="24" t="e">
        <f t="shared" si="216"/>
        <v>#VALUE!</v>
      </c>
      <c r="SQ50" s="24" t="e">
        <f t="shared" si="217"/>
        <v>#VALUE!</v>
      </c>
      <c r="SR50" s="24" t="e">
        <f t="shared" si="218"/>
        <v>#VALUE!</v>
      </c>
      <c r="SS50">
        <v>3.1300914711961003E-5</v>
      </c>
      <c r="ST50" t="e">
        <f>bvarM6^2</f>
        <v>#VALUE!</v>
      </c>
      <c r="SU50" t="e">
        <f>cvarM6^2</f>
        <v>#VALUE!</v>
      </c>
      <c r="SV50" t="e">
        <f>mvarM6^2</f>
        <v>#VALUE!</v>
      </c>
      <c r="SW50" s="24" t="e">
        <f t="shared" si="219"/>
        <v>#VALUE!</v>
      </c>
      <c r="SX50" s="24" t="e">
        <f t="shared" si="220"/>
        <v>#VALUE!</v>
      </c>
      <c r="SY50" s="24" t="e">
        <f t="shared" si="221"/>
        <v>#VALUE!</v>
      </c>
      <c r="SZ50">
        <v>-1.9649513827881002E-3</v>
      </c>
      <c r="TA50" t="e">
        <f>bvarM7^2</f>
        <v>#VALUE!</v>
      </c>
      <c r="TB50" t="e">
        <f>cvarM7^2</f>
        <v>#VALUE!</v>
      </c>
      <c r="TC50" t="e">
        <f>mvarM7^2</f>
        <v>#VALUE!</v>
      </c>
      <c r="TD50" s="24" t="e">
        <f t="shared" si="222"/>
        <v>#VALUE!</v>
      </c>
      <c r="TE50" s="24" t="e">
        <f t="shared" si="223"/>
        <v>#VALUE!</v>
      </c>
      <c r="TF50" s="24" t="e">
        <f t="shared" si="224"/>
        <v>#VALUE!</v>
      </c>
      <c r="TK50" s="24">
        <f t="shared" si="225"/>
        <v>0</v>
      </c>
      <c r="TL50" s="24">
        <f t="shared" si="226"/>
        <v>0</v>
      </c>
      <c r="TM50" s="24">
        <f t="shared" si="227"/>
        <v>0</v>
      </c>
      <c r="TN50">
        <v>12707.695450552999</v>
      </c>
      <c r="TO50" t="e">
        <f>bvarM1^2</f>
        <v>#VALUE!</v>
      </c>
      <c r="TP50" t="e">
        <f>cvarM1^2</f>
        <v>#VALUE!</v>
      </c>
      <c r="TQ50" t="e">
        <f>mvarM1^2</f>
        <v>#VALUE!</v>
      </c>
      <c r="TR50" s="24" t="e">
        <f t="shared" si="228"/>
        <v>#VALUE!</v>
      </c>
      <c r="TS50" s="24" t="e">
        <f t="shared" si="229"/>
        <v>#VALUE!</v>
      </c>
      <c r="TT50" s="24" t="e">
        <f t="shared" si="230"/>
        <v>#VALUE!</v>
      </c>
      <c r="TU50">
        <v>-1.0921761424953001E-4</v>
      </c>
      <c r="TV50" t="e">
        <f>bvarM6*bvarM7</f>
        <v>#VALUE!</v>
      </c>
      <c r="TW50" t="e">
        <f>cvarM6*cvarM7</f>
        <v>#VALUE!</v>
      </c>
      <c r="TX50" t="e">
        <f>mvarM6*mvarM7</f>
        <v>#VALUE!</v>
      </c>
      <c r="TY50" s="24" t="e">
        <f t="shared" si="231"/>
        <v>#VALUE!</v>
      </c>
      <c r="TZ50" s="24" t="e">
        <f t="shared" si="232"/>
        <v>#VALUE!</v>
      </c>
      <c r="UA50" s="24" t="e">
        <f t="shared" si="233"/>
        <v>#VALUE!</v>
      </c>
      <c r="UB50"/>
      <c r="UC50"/>
      <c r="UD50"/>
      <c r="UE50"/>
      <c r="UF50" s="24">
        <f t="shared" si="234"/>
        <v>0</v>
      </c>
      <c r="UG50" s="24">
        <f t="shared" si="235"/>
        <v>0</v>
      </c>
      <c r="UH50" s="24">
        <f t="shared" si="236"/>
        <v>0</v>
      </c>
      <c r="UI50">
        <v>2.8115523405851E-7</v>
      </c>
      <c r="UJ50" t="e">
        <f>bvarHC1^2</f>
        <v>#VALUE!</v>
      </c>
      <c r="UK50" t="e">
        <f>cvarHC1^2</f>
        <v>#VALUE!</v>
      </c>
      <c r="UL50" t="e">
        <f>mvarHC1^2</f>
        <v>#VALUE!</v>
      </c>
      <c r="UM50" s="24" t="e">
        <f t="shared" si="237"/>
        <v>#VALUE!</v>
      </c>
      <c r="UN50" s="24" t="e">
        <f t="shared" si="238"/>
        <v>#VALUE!</v>
      </c>
      <c r="UO50" s="24" t="e">
        <f t="shared" si="239"/>
        <v>#VALUE!</v>
      </c>
      <c r="UP50">
        <v>3.8920034497199002E-4</v>
      </c>
      <c r="UQ50" t="e">
        <f>bvarM4^2</f>
        <v>#VALUE!</v>
      </c>
      <c r="UR50" t="e">
        <f>cvarM4^2</f>
        <v>#VALUE!</v>
      </c>
      <c r="US50" t="e">
        <f>mvarM4^2</f>
        <v>#VALUE!</v>
      </c>
      <c r="UT50" s="24" t="e">
        <f t="shared" si="240"/>
        <v>#VALUE!</v>
      </c>
      <c r="UU50" s="24" t="e">
        <f t="shared" si="241"/>
        <v>#VALUE!</v>
      </c>
      <c r="UV50" s="24" t="e">
        <f t="shared" si="242"/>
        <v>#VALUE!</v>
      </c>
      <c r="UW50"/>
      <c r="UX50"/>
      <c r="UY50"/>
      <c r="UZ50"/>
      <c r="VA50" s="24">
        <f t="shared" si="243"/>
        <v>0</v>
      </c>
      <c r="VB50" s="24">
        <f t="shared" si="244"/>
        <v>0</v>
      </c>
      <c r="VC50" s="24">
        <f t="shared" si="245"/>
        <v>0</v>
      </c>
      <c r="VD50">
        <v>6.8665281381204005E-4</v>
      </c>
      <c r="VE50" t="e">
        <f>bvarM2^2</f>
        <v>#VALUE!</v>
      </c>
      <c r="VF50" t="e">
        <f>cvarM2^2</f>
        <v>#VALUE!</v>
      </c>
      <c r="VG50" t="e">
        <f>mvarM2^2</f>
        <v>#VALUE!</v>
      </c>
      <c r="VH50" s="24" t="e">
        <f t="shared" si="246"/>
        <v>#VALUE!</v>
      </c>
      <c r="VI50" s="24" t="e">
        <f t="shared" si="247"/>
        <v>#VALUE!</v>
      </c>
      <c r="VJ50" s="24" t="e">
        <f t="shared" si="248"/>
        <v>#VALUE!</v>
      </c>
      <c r="VK50">
        <v>3.8134422176444998E-5</v>
      </c>
      <c r="VL50" t="e">
        <f>bvarM7*bvarM9</f>
        <v>#VALUE!</v>
      </c>
      <c r="VM50" t="e">
        <f>cvarM7*cvarM9</f>
        <v>#VALUE!</v>
      </c>
      <c r="VN50" t="e">
        <f>mvarM7*mvarM9</f>
        <v>#VALUE!</v>
      </c>
      <c r="VO50" s="24" t="e">
        <f t="shared" si="249"/>
        <v>#VALUE!</v>
      </c>
      <c r="VP50" s="24" t="e">
        <f t="shared" si="250"/>
        <v>#VALUE!</v>
      </c>
      <c r="VQ50" s="24" t="e">
        <f t="shared" si="251"/>
        <v>#VALUE!</v>
      </c>
      <c r="VR50">
        <v>-1.7178825578370001E-10</v>
      </c>
      <c r="VS50" t="e">
        <f>bvarM5^3</f>
        <v>#VALUE!</v>
      </c>
      <c r="VT50" t="e">
        <f>cvarM5^3</f>
        <v>#VALUE!</v>
      </c>
      <c r="VU50" t="e">
        <f>mvarM5^3</f>
        <v>#VALUE!</v>
      </c>
      <c r="VV50" s="24" t="e">
        <f t="shared" si="252"/>
        <v>#VALUE!</v>
      </c>
      <c r="VW50" s="24" t="e">
        <f t="shared" si="253"/>
        <v>#VALUE!</v>
      </c>
      <c r="VX50" s="24" t="e">
        <f t="shared" si="254"/>
        <v>#VALUE!</v>
      </c>
      <c r="VY50">
        <v>-4.8290481279652003E-5</v>
      </c>
      <c r="VZ50" t="e">
        <f>bvarM2^3</f>
        <v>#VALUE!</v>
      </c>
      <c r="WA50" t="e">
        <f>cvarM2^3</f>
        <v>#VALUE!</v>
      </c>
      <c r="WB50" t="e">
        <f>mvarM2^3</f>
        <v>#VALUE!</v>
      </c>
      <c r="WC50" s="24" t="e">
        <f t="shared" si="255"/>
        <v>#VALUE!</v>
      </c>
      <c r="WD50" s="24" t="e">
        <f t="shared" si="256"/>
        <v>#VALUE!</v>
      </c>
      <c r="WE50" s="24" t="e">
        <f t="shared" si="257"/>
        <v>#VALUE!</v>
      </c>
      <c r="WF50">
        <v>-2.6117654213682001E-3</v>
      </c>
      <c r="WG50" t="e">
        <f>bvarM7^2</f>
        <v>#VALUE!</v>
      </c>
      <c r="WH50" t="e">
        <f>cvarM7^2</f>
        <v>#VALUE!</v>
      </c>
      <c r="WI50" t="e">
        <f>mvarM7^2</f>
        <v>#VALUE!</v>
      </c>
      <c r="WJ50" s="24" t="e">
        <f t="shared" si="258"/>
        <v>#VALUE!</v>
      </c>
      <c r="WK50" s="24" t="e">
        <f t="shared" si="259"/>
        <v>#VALUE!</v>
      </c>
      <c r="WL50" s="24" t="e">
        <f t="shared" si="260"/>
        <v>#VALUE!</v>
      </c>
      <c r="WQ50" s="24">
        <f t="shared" si="261"/>
        <v>0</v>
      </c>
      <c r="WR50" s="24">
        <f t="shared" si="262"/>
        <v>0</v>
      </c>
      <c r="WS50" s="24">
        <f t="shared" si="263"/>
        <v>0</v>
      </c>
      <c r="WT50">
        <v>5.2568439929967999E-5</v>
      </c>
      <c r="WU50" t="e">
        <f>bvarM4^2</f>
        <v>#VALUE!</v>
      </c>
      <c r="WV50" t="e">
        <f>cvarM4^2</f>
        <v>#VALUE!</v>
      </c>
      <c r="WW50" t="e">
        <f>mvarM4^2</f>
        <v>#VALUE!</v>
      </c>
      <c r="WX50" s="24" t="e">
        <f t="shared" si="264"/>
        <v>#VALUE!</v>
      </c>
      <c r="WY50" s="24" t="e">
        <f t="shared" si="265"/>
        <v>#VALUE!</v>
      </c>
      <c r="WZ50" s="24" t="e">
        <f t="shared" si="266"/>
        <v>#VALUE!</v>
      </c>
      <c r="XA50">
        <v>4.5832945732007001E-5</v>
      </c>
      <c r="XB50" t="e">
        <f>bvarM6*bvarM9</f>
        <v>#VALUE!</v>
      </c>
      <c r="XC50" t="e">
        <f>cvarM6*cvarM9</f>
        <v>#VALUE!</v>
      </c>
      <c r="XD50" t="e">
        <f>mvarM6*mvarM9</f>
        <v>#VALUE!</v>
      </c>
      <c r="XE50" s="24" t="e">
        <f t="shared" si="267"/>
        <v>#VALUE!</v>
      </c>
      <c r="XF50" s="24" t="e">
        <f t="shared" si="268"/>
        <v>#VALUE!</v>
      </c>
      <c r="XG50" s="24" t="e">
        <f t="shared" si="269"/>
        <v>#VALUE!</v>
      </c>
      <c r="XH50"/>
      <c r="XI50"/>
      <c r="XJ50"/>
      <c r="XK50"/>
      <c r="XL50" s="24">
        <f t="shared" si="270"/>
        <v>0</v>
      </c>
      <c r="XM50" s="24">
        <f t="shared" si="271"/>
        <v>0</v>
      </c>
      <c r="XN50" s="24">
        <f t="shared" si="272"/>
        <v>0</v>
      </c>
      <c r="XO50">
        <v>2.2918600777764001E-4</v>
      </c>
      <c r="XP50" t="e">
        <f>bvarM4^2</f>
        <v>#VALUE!</v>
      </c>
      <c r="XQ50" t="e">
        <f>cvarM4^2</f>
        <v>#VALUE!</v>
      </c>
      <c r="XR50" t="e">
        <f>mvarM4^2</f>
        <v>#VALUE!</v>
      </c>
      <c r="XS50" s="24" t="e">
        <f t="shared" si="273"/>
        <v>#VALUE!</v>
      </c>
      <c r="XT50" s="24" t="e">
        <f t="shared" si="274"/>
        <v>#VALUE!</v>
      </c>
      <c r="XU50" s="24" t="e">
        <f t="shared" si="275"/>
        <v>#VALUE!</v>
      </c>
      <c r="XV50">
        <v>-5.0051714718923004E-6</v>
      </c>
      <c r="XW50" t="e">
        <f>bvarM4^3</f>
        <v>#VALUE!</v>
      </c>
      <c r="XX50" t="e">
        <f>cvarM4^3</f>
        <v>#VALUE!</v>
      </c>
      <c r="XY50" t="e">
        <f>mvarM4^3</f>
        <v>#VALUE!</v>
      </c>
      <c r="XZ50" s="24" t="e">
        <f t="shared" si="276"/>
        <v>#VALUE!</v>
      </c>
      <c r="YA50" s="24" t="e">
        <f t="shared" si="277"/>
        <v>#VALUE!</v>
      </c>
      <c r="YB50" s="24" t="e">
        <f t="shared" si="278"/>
        <v>#VALUE!</v>
      </c>
      <c r="YG50" s="24">
        <f t="shared" si="279"/>
        <v>0</v>
      </c>
      <c r="YH50" s="24">
        <f t="shared" si="280"/>
        <v>0</v>
      </c>
      <c r="YI50" s="24">
        <f t="shared" si="281"/>
        <v>0</v>
      </c>
      <c r="YJ50">
        <v>2774.2909007097001</v>
      </c>
      <c r="YK50" t="e">
        <f>bvarM1^2</f>
        <v>#VALUE!</v>
      </c>
      <c r="YL50" t="e">
        <f>cvarM1^2</f>
        <v>#VALUE!</v>
      </c>
      <c r="YM50" t="e">
        <f>mvarM1^2</f>
        <v>#VALUE!</v>
      </c>
      <c r="YN50" s="24" t="e">
        <f t="shared" si="282"/>
        <v>#VALUE!</v>
      </c>
      <c r="YO50" s="24" t="e">
        <f t="shared" si="283"/>
        <v>#VALUE!</v>
      </c>
      <c r="YP50" s="24" t="e">
        <f t="shared" si="284"/>
        <v>#VALUE!</v>
      </c>
      <c r="YQ50">
        <v>1.1058008781550999E-7</v>
      </c>
      <c r="YR50" t="e">
        <f>bvarHC1^2</f>
        <v>#VALUE!</v>
      </c>
      <c r="YS50" t="e">
        <f>cvarHC1^2</f>
        <v>#VALUE!</v>
      </c>
      <c r="YT50" t="e">
        <f>mvarHC1^2</f>
        <v>#VALUE!</v>
      </c>
      <c r="YU50" s="24" t="e">
        <f t="shared" si="285"/>
        <v>#VALUE!</v>
      </c>
      <c r="YV50" s="24" t="e">
        <f t="shared" si="286"/>
        <v>#VALUE!</v>
      </c>
      <c r="YW50" s="24" t="e">
        <f t="shared" si="287"/>
        <v>#VALUE!</v>
      </c>
      <c r="YX50">
        <v>-5.4438090646426001E-11</v>
      </c>
      <c r="YY50" t="e">
        <f>bvarM4^3</f>
        <v>#VALUE!</v>
      </c>
      <c r="YZ50" t="e">
        <f>cvarM4^3</f>
        <v>#VALUE!</v>
      </c>
      <c r="ZA50" t="e">
        <f>mvarM4^3</f>
        <v>#VALUE!</v>
      </c>
      <c r="ZB50" s="24" t="e">
        <f t="shared" si="288"/>
        <v>#VALUE!</v>
      </c>
      <c r="ZC50" s="24" t="e">
        <f t="shared" si="289"/>
        <v>#VALUE!</v>
      </c>
      <c r="ZD50" s="24" t="e">
        <f t="shared" si="290"/>
        <v>#VALUE!</v>
      </c>
      <c r="ZE50">
        <v>-4.4191322697675997E-6</v>
      </c>
      <c r="ZF50" t="e">
        <f>bvarM4^3</f>
        <v>#VALUE!</v>
      </c>
      <c r="ZG50" t="e">
        <f>cvarM4^3</f>
        <v>#VALUE!</v>
      </c>
      <c r="ZH50" t="e">
        <f>mvarM4^3</f>
        <v>#VALUE!</v>
      </c>
      <c r="ZI50" s="24" t="e">
        <f t="shared" si="291"/>
        <v>#VALUE!</v>
      </c>
      <c r="ZJ50" s="24" t="e">
        <f t="shared" si="292"/>
        <v>#VALUE!</v>
      </c>
      <c r="ZK50" s="24" t="e">
        <f t="shared" si="293"/>
        <v>#VALUE!</v>
      </c>
      <c r="ZL50">
        <v>-4.4184210428983997E-3</v>
      </c>
      <c r="ZM50" t="e">
        <f>bvarM7^2</f>
        <v>#VALUE!</v>
      </c>
      <c r="ZN50" t="e">
        <f>cvarM7^2</f>
        <v>#VALUE!</v>
      </c>
      <c r="ZO50" t="e">
        <f>mvarM7^2</f>
        <v>#VALUE!</v>
      </c>
      <c r="ZP50" s="24" t="e">
        <f t="shared" si="294"/>
        <v>#VALUE!</v>
      </c>
      <c r="ZQ50" s="24" t="e">
        <f t="shared" si="295"/>
        <v>#VALUE!</v>
      </c>
      <c r="ZR50" s="24" t="e">
        <f t="shared" si="296"/>
        <v>#VALUE!</v>
      </c>
      <c r="ZW50" s="24">
        <f t="shared" si="297"/>
        <v>0</v>
      </c>
      <c r="ZX50" s="24">
        <f t="shared" si="298"/>
        <v>0</v>
      </c>
      <c r="ZY50" s="24">
        <f t="shared" si="299"/>
        <v>0</v>
      </c>
      <c r="ZZ50">
        <v>4.2215583028245997E-5</v>
      </c>
      <c r="AAA50" t="e">
        <f>bvarHC2^2</f>
        <v>#VALUE!</v>
      </c>
      <c r="AAB50" t="e">
        <f>cvarHC2^2</f>
        <v>#VALUE!</v>
      </c>
      <c r="AAC50" t="e">
        <f>mvarHC2^2</f>
        <v>#VALUE!</v>
      </c>
      <c r="AAD50" s="24" t="e">
        <f t="shared" si="300"/>
        <v>#VALUE!</v>
      </c>
      <c r="AAE50" s="24" t="e">
        <f t="shared" si="301"/>
        <v>#VALUE!</v>
      </c>
      <c r="AAF50" s="24" t="e">
        <f t="shared" si="302"/>
        <v>#VALUE!</v>
      </c>
      <c r="AAG50">
        <v>4.5208283053894998E-5</v>
      </c>
      <c r="AAH50" t="e">
        <f>bvarM6*bvarM9</f>
        <v>#VALUE!</v>
      </c>
      <c r="AAI50" t="e">
        <f>cvarM6*cvarM9</f>
        <v>#VALUE!</v>
      </c>
      <c r="AAJ50" t="e">
        <f>mvarM6*mvarM9</f>
        <v>#VALUE!</v>
      </c>
      <c r="AAK50" s="24" t="e">
        <f t="shared" si="303"/>
        <v>#VALUE!</v>
      </c>
      <c r="AAL50" s="24" t="e">
        <f t="shared" si="304"/>
        <v>#VALUE!</v>
      </c>
      <c r="AAM50" s="24" t="e">
        <f t="shared" si="305"/>
        <v>#VALUE!</v>
      </c>
      <c r="AAN50">
        <v>-1.8834401376567999E-10</v>
      </c>
      <c r="AAO50" t="e">
        <f>bvarM5^3</f>
        <v>#VALUE!</v>
      </c>
      <c r="AAP50" t="e">
        <f>cvarM5^3</f>
        <v>#VALUE!</v>
      </c>
      <c r="AAQ50" t="e">
        <f>mvarM5^3</f>
        <v>#VALUE!</v>
      </c>
      <c r="AAR50" s="24" t="e">
        <f t="shared" si="306"/>
        <v>#VALUE!</v>
      </c>
      <c r="AAS50" s="24" t="e">
        <f t="shared" si="307"/>
        <v>#VALUE!</v>
      </c>
      <c r="AAT50" s="24" t="e">
        <f t="shared" si="308"/>
        <v>#VALUE!</v>
      </c>
      <c r="AAU50">
        <v>1.8031723190565001E-6</v>
      </c>
      <c r="AAV50" t="e">
        <f>bvarM9^3</f>
        <v>#VALUE!</v>
      </c>
      <c r="AAW50" t="e">
        <f>cvarM9^3</f>
        <v>#VALUE!</v>
      </c>
      <c r="AAX50" t="e">
        <f>mvarM9^3</f>
        <v>#VALUE!</v>
      </c>
      <c r="AAY50" s="24" t="e">
        <f t="shared" si="309"/>
        <v>#VALUE!</v>
      </c>
      <c r="AAZ50" s="24" t="e">
        <f t="shared" si="310"/>
        <v>#VALUE!</v>
      </c>
      <c r="ABA50" s="24" t="e">
        <f t="shared" si="311"/>
        <v>#VALUE!</v>
      </c>
      <c r="ABB50">
        <v>-9.4056790888857008E-6</v>
      </c>
      <c r="ABC50" t="e">
        <f>bvarM4^3</f>
        <v>#VALUE!</v>
      </c>
      <c r="ABD50" t="e">
        <f>cvarM4^3</f>
        <v>#VALUE!</v>
      </c>
      <c r="ABE50" t="e">
        <f>mvarM4^3</f>
        <v>#VALUE!</v>
      </c>
      <c r="ABF50" s="24" t="e">
        <f t="shared" si="312"/>
        <v>#VALUE!</v>
      </c>
      <c r="ABG50" s="24" t="e">
        <f t="shared" si="313"/>
        <v>#VALUE!</v>
      </c>
      <c r="ABH50" s="24" t="e">
        <f t="shared" si="314"/>
        <v>#VALUE!</v>
      </c>
      <c r="ABM50" s="24">
        <f t="shared" si="315"/>
        <v>0</v>
      </c>
      <c r="ABN50" s="24">
        <f t="shared" si="316"/>
        <v>0</v>
      </c>
      <c r="ABO50" s="24">
        <f t="shared" si="317"/>
        <v>0</v>
      </c>
      <c r="ABP50">
        <v>-5.3429707209101E-5</v>
      </c>
      <c r="ABQ50" t="e">
        <f>bvarM7^3</f>
        <v>#VALUE!</v>
      </c>
      <c r="ABR50" t="e">
        <f>cvarM7^3</f>
        <v>#VALUE!</v>
      </c>
      <c r="ABS50" t="e">
        <f>mvarM7^3</f>
        <v>#VALUE!</v>
      </c>
      <c r="ABT50" s="24" t="e">
        <f t="shared" si="318"/>
        <v>#VALUE!</v>
      </c>
      <c r="ABU50" s="24" t="e">
        <f t="shared" si="319"/>
        <v>#VALUE!</v>
      </c>
      <c r="ABV50" s="24" t="e">
        <f t="shared" si="320"/>
        <v>#VALUE!</v>
      </c>
      <c r="ABW50">
        <v>1.5012664473542E-5</v>
      </c>
      <c r="ABX50" t="e">
        <f>bvarM5*bvarM9</f>
        <v>#VALUE!</v>
      </c>
      <c r="ABY50" t="e">
        <f>cvarM5*cvarM9</f>
        <v>#VALUE!</v>
      </c>
      <c r="ABZ50" t="e">
        <f>mvarM5*mvarM9</f>
        <v>#VALUE!</v>
      </c>
      <c r="ACA50" s="24" t="e">
        <f t="shared" si="321"/>
        <v>#VALUE!</v>
      </c>
      <c r="ACB50" s="24" t="e">
        <f t="shared" si="322"/>
        <v>#VALUE!</v>
      </c>
      <c r="ACC50" s="24" t="e">
        <f t="shared" si="323"/>
        <v>#VALUE!</v>
      </c>
      <c r="ACD50">
        <v>8.2462983533003999E-8</v>
      </c>
      <c r="ACE50" t="e">
        <f>bvarM7^3</f>
        <v>#VALUE!</v>
      </c>
      <c r="ACF50" t="e">
        <f>cvarM7^3</f>
        <v>#VALUE!</v>
      </c>
      <c r="ACG50" t="e">
        <f>mvarM7^3</f>
        <v>#VALUE!</v>
      </c>
      <c r="ACH50" s="24" t="e">
        <f t="shared" si="324"/>
        <v>#VALUE!</v>
      </c>
      <c r="ACI50" s="24" t="e">
        <f t="shared" si="325"/>
        <v>#VALUE!</v>
      </c>
      <c r="ACJ50" s="24" t="e">
        <f t="shared" si="326"/>
        <v>#VALUE!</v>
      </c>
      <c r="ACK50"/>
      <c r="ACL50"/>
      <c r="ACM50"/>
      <c r="ACN50"/>
      <c r="ACO50" s="24">
        <f t="shared" si="327"/>
        <v>0</v>
      </c>
      <c r="ACP50" s="24">
        <f t="shared" si="328"/>
        <v>0</v>
      </c>
      <c r="ACQ50" s="24">
        <f t="shared" si="329"/>
        <v>0</v>
      </c>
      <c r="ACV50" s="24">
        <f t="shared" si="330"/>
        <v>0</v>
      </c>
      <c r="ACW50" s="24">
        <f t="shared" si="331"/>
        <v>0</v>
      </c>
      <c r="ACX50" s="24">
        <f t="shared" si="332"/>
        <v>0</v>
      </c>
      <c r="ACY50"/>
      <c r="ACZ50"/>
      <c r="ADA50"/>
      <c r="ADB50"/>
      <c r="ADC50" s="24">
        <f t="shared" si="333"/>
        <v>0</v>
      </c>
      <c r="ADD50" s="24">
        <f t="shared" si="334"/>
        <v>0</v>
      </c>
      <c r="ADE50" s="24">
        <f t="shared" si="335"/>
        <v>0</v>
      </c>
      <c r="ADF50"/>
      <c r="ADG50"/>
      <c r="ADH50"/>
      <c r="ADI50"/>
      <c r="ADJ50" s="24">
        <f t="shared" si="336"/>
        <v>0</v>
      </c>
      <c r="ADK50" s="24">
        <f t="shared" si="337"/>
        <v>0</v>
      </c>
      <c r="ADL50" s="24">
        <f t="shared" si="338"/>
        <v>0</v>
      </c>
      <c r="ADQ50" s="24">
        <f t="shared" si="339"/>
        <v>0</v>
      </c>
      <c r="ADR50" s="24">
        <f t="shared" si="340"/>
        <v>0</v>
      </c>
      <c r="ADS50" s="24">
        <f t="shared" si="341"/>
        <v>0</v>
      </c>
      <c r="ADT50"/>
      <c r="ADU50"/>
      <c r="ADV50"/>
      <c r="ADW50"/>
      <c r="ADX50" s="24">
        <f t="shared" si="342"/>
        <v>0</v>
      </c>
      <c r="ADY50" s="24">
        <f t="shared" si="343"/>
        <v>0</v>
      </c>
      <c r="ADZ50" s="24">
        <f t="shared" si="344"/>
        <v>0</v>
      </c>
      <c r="AEE50" s="24">
        <f t="shared" si="345"/>
        <v>0</v>
      </c>
      <c r="AEF50" s="24">
        <f t="shared" si="346"/>
        <v>0</v>
      </c>
      <c r="AEG50" s="24">
        <f t="shared" si="347"/>
        <v>0</v>
      </c>
      <c r="AEH50"/>
      <c r="AEI50"/>
      <c r="AEJ50"/>
      <c r="AEK50"/>
      <c r="AEL50" s="24">
        <f t="shared" si="348"/>
        <v>0</v>
      </c>
      <c r="AEM50" s="24">
        <f t="shared" si="349"/>
        <v>0</v>
      </c>
      <c r="AEN50" s="24">
        <f t="shared" si="350"/>
        <v>0</v>
      </c>
      <c r="AEO50"/>
      <c r="AEP50"/>
      <c r="AEQ50"/>
      <c r="AER50"/>
      <c r="AES50" s="24">
        <f t="shared" si="351"/>
        <v>0</v>
      </c>
      <c r="AET50" s="24">
        <f t="shared" si="352"/>
        <v>0</v>
      </c>
      <c r="AEU50" s="24">
        <f t="shared" si="353"/>
        <v>0</v>
      </c>
      <c r="AEV50"/>
      <c r="AEW50"/>
      <c r="AEX50"/>
      <c r="AEY50"/>
      <c r="AEZ50" s="24">
        <f t="shared" si="354"/>
        <v>0</v>
      </c>
      <c r="AFA50" s="24">
        <f t="shared" si="355"/>
        <v>0</v>
      </c>
      <c r="AFB50" s="24">
        <f t="shared" si="356"/>
        <v>0</v>
      </c>
      <c r="AFG50" s="24">
        <f t="shared" si="357"/>
        <v>0</v>
      </c>
      <c r="AFH50" s="24">
        <f t="shared" si="358"/>
        <v>0</v>
      </c>
      <c r="AFI50" s="24">
        <f t="shared" si="359"/>
        <v>0</v>
      </c>
      <c r="AFJ50"/>
      <c r="AFK50"/>
      <c r="AFL50"/>
      <c r="AFM50"/>
      <c r="AFN50" s="24">
        <f t="shared" si="360"/>
        <v>0</v>
      </c>
      <c r="AFO50" s="24">
        <f t="shared" si="361"/>
        <v>0</v>
      </c>
      <c r="AFP50" s="24">
        <f t="shared" si="362"/>
        <v>0</v>
      </c>
      <c r="AFQ50"/>
      <c r="AFR50"/>
      <c r="AFS50"/>
      <c r="AFT50"/>
      <c r="AFU50" s="24">
        <f t="shared" si="363"/>
        <v>0</v>
      </c>
      <c r="AFV50" s="24">
        <f t="shared" si="364"/>
        <v>0</v>
      </c>
      <c r="AFW50" s="24">
        <f t="shared" si="365"/>
        <v>0</v>
      </c>
      <c r="AGB50" s="24">
        <f t="shared" si="366"/>
        <v>0</v>
      </c>
      <c r="AGC50" s="24">
        <f t="shared" si="367"/>
        <v>0</v>
      </c>
      <c r="AGD50" s="24">
        <f t="shared" si="368"/>
        <v>0</v>
      </c>
      <c r="AGE50"/>
      <c r="AGF50"/>
      <c r="AGG50"/>
      <c r="AGH50"/>
      <c r="AGI50" s="24">
        <f t="shared" si="369"/>
        <v>0</v>
      </c>
      <c r="AGJ50" s="24">
        <f t="shared" si="370"/>
        <v>0</v>
      </c>
      <c r="AGK50" s="24">
        <f t="shared" si="371"/>
        <v>0</v>
      </c>
      <c r="AGL50"/>
      <c r="AGM50"/>
      <c r="AGN50"/>
      <c r="AGO50"/>
      <c r="AGP50" s="24">
        <f t="shared" si="372"/>
        <v>0</v>
      </c>
      <c r="AGQ50" s="24">
        <f t="shared" si="373"/>
        <v>0</v>
      </c>
      <c r="AGR50" s="24">
        <f t="shared" si="374"/>
        <v>0</v>
      </c>
      <c r="AGW50" s="24">
        <f t="shared" si="375"/>
        <v>0</v>
      </c>
      <c r="AGX50" s="24">
        <f t="shared" si="376"/>
        <v>0</v>
      </c>
      <c r="AGY50" s="24">
        <f t="shared" si="377"/>
        <v>0</v>
      </c>
      <c r="AGZ50"/>
      <c r="AHA50"/>
      <c r="AHB50"/>
      <c r="AHC50"/>
      <c r="AHD50" s="24">
        <f t="shared" si="378"/>
        <v>0</v>
      </c>
      <c r="AHE50" s="24">
        <f t="shared" si="379"/>
        <v>0</v>
      </c>
      <c r="AHF50" s="24">
        <f t="shared" si="380"/>
        <v>0</v>
      </c>
      <c r="AHG50"/>
      <c r="AHH50"/>
      <c r="AHI50"/>
      <c r="AHJ50"/>
      <c r="AHK50" s="24">
        <f t="shared" si="381"/>
        <v>0</v>
      </c>
      <c r="AHL50" s="24">
        <f t="shared" si="382"/>
        <v>0</v>
      </c>
      <c r="AHM50" s="24">
        <f t="shared" si="383"/>
        <v>0</v>
      </c>
      <c r="AHN50"/>
      <c r="AHO50"/>
      <c r="AHP50"/>
      <c r="AHQ50"/>
      <c r="AHR50" s="24">
        <f t="shared" si="384"/>
        <v>0</v>
      </c>
      <c r="AHS50" s="24">
        <f t="shared" si="385"/>
        <v>0</v>
      </c>
      <c r="AHT50" s="24">
        <f t="shared" si="386"/>
        <v>0</v>
      </c>
      <c r="AHU50"/>
      <c r="AHV50"/>
      <c r="AHW50"/>
      <c r="AHX50"/>
      <c r="AHY50" s="24">
        <f t="shared" si="387"/>
        <v>0</v>
      </c>
      <c r="AHZ50" s="24">
        <f t="shared" si="388"/>
        <v>0</v>
      </c>
      <c r="AIA50" s="24">
        <f t="shared" si="389"/>
        <v>0</v>
      </c>
      <c r="AIB50"/>
      <c r="AIC50"/>
      <c r="AID50"/>
      <c r="AIE50"/>
      <c r="AIF50" s="24">
        <f t="shared" si="390"/>
        <v>0</v>
      </c>
      <c r="AIG50" s="24">
        <f t="shared" si="391"/>
        <v>0</v>
      </c>
      <c r="AIH50" s="24">
        <f t="shared" si="392"/>
        <v>0</v>
      </c>
      <c r="AIM50" s="24">
        <f t="shared" si="393"/>
        <v>0</v>
      </c>
      <c r="AIN50" s="24">
        <f t="shared" si="394"/>
        <v>0</v>
      </c>
      <c r="AIO50" s="24">
        <f t="shared" si="395"/>
        <v>0</v>
      </c>
      <c r="AIP50"/>
      <c r="AIQ50"/>
      <c r="AIR50"/>
      <c r="AIS50"/>
      <c r="AIT50" s="24">
        <f t="shared" si="396"/>
        <v>0</v>
      </c>
      <c r="AIU50" s="24">
        <f t="shared" si="397"/>
        <v>0</v>
      </c>
      <c r="AIV50" s="24">
        <f t="shared" si="398"/>
        <v>0</v>
      </c>
      <c r="AIW50"/>
      <c r="AIX50"/>
      <c r="AIY50"/>
      <c r="AIZ50"/>
      <c r="AJA50" s="24">
        <f t="shared" si="399"/>
        <v>0</v>
      </c>
      <c r="AJB50" s="24">
        <f t="shared" si="400"/>
        <v>0</v>
      </c>
      <c r="AJC50" s="24">
        <f t="shared" si="401"/>
        <v>0</v>
      </c>
      <c r="AJH50" s="24">
        <f t="shared" si="402"/>
        <v>0</v>
      </c>
      <c r="AJI50" s="24">
        <f t="shared" si="403"/>
        <v>0</v>
      </c>
      <c r="AJJ50" s="24">
        <f t="shared" si="404"/>
        <v>0</v>
      </c>
      <c r="AJK50"/>
      <c r="AJL50"/>
      <c r="AJM50"/>
      <c r="AJN50"/>
      <c r="AJO50" s="24">
        <f t="shared" si="405"/>
        <v>0</v>
      </c>
      <c r="AJP50" s="24">
        <f t="shared" si="406"/>
        <v>0</v>
      </c>
      <c r="AJQ50" s="24">
        <f t="shared" si="407"/>
        <v>0</v>
      </c>
      <c r="AJR50"/>
      <c r="AJS50"/>
      <c r="AJT50"/>
      <c r="AJU50"/>
      <c r="AJV50" s="24">
        <f t="shared" si="408"/>
        <v>0</v>
      </c>
      <c r="AJW50" s="24">
        <f t="shared" si="409"/>
        <v>0</v>
      </c>
      <c r="AJX50" s="24">
        <f t="shared" si="410"/>
        <v>0</v>
      </c>
      <c r="AKC50" s="24">
        <f t="shared" si="411"/>
        <v>0</v>
      </c>
      <c r="AKD50" s="24">
        <f t="shared" si="412"/>
        <v>0</v>
      </c>
      <c r="AKE50" s="24">
        <f t="shared" si="413"/>
        <v>0</v>
      </c>
      <c r="AKF50"/>
      <c r="AKG50"/>
      <c r="AKH50"/>
      <c r="AKI50"/>
      <c r="AKJ50" s="24">
        <f t="shared" si="414"/>
        <v>0</v>
      </c>
      <c r="AKK50" s="24">
        <f t="shared" si="415"/>
        <v>0</v>
      </c>
      <c r="AKL50" s="24">
        <f t="shared" si="416"/>
        <v>0</v>
      </c>
      <c r="AKM50"/>
      <c r="AKN50"/>
      <c r="AKO50"/>
      <c r="AKP50"/>
      <c r="AKQ50" s="24">
        <f t="shared" si="417"/>
        <v>0</v>
      </c>
      <c r="AKR50" s="24">
        <f t="shared" si="418"/>
        <v>0</v>
      </c>
      <c r="AKS50" s="24">
        <f t="shared" si="419"/>
        <v>0</v>
      </c>
      <c r="AKX50" s="24">
        <f t="shared" si="420"/>
        <v>0</v>
      </c>
      <c r="AKY50" s="24">
        <f t="shared" si="421"/>
        <v>0</v>
      </c>
      <c r="AKZ50" s="24">
        <f t="shared" si="422"/>
        <v>0</v>
      </c>
      <c r="ALA50"/>
      <c r="ALB50"/>
      <c r="ALC50"/>
      <c r="ALD50"/>
      <c r="ALE50" s="24">
        <f t="shared" si="423"/>
        <v>0</v>
      </c>
      <c r="ALF50" s="24">
        <f t="shared" si="424"/>
        <v>0</v>
      </c>
      <c r="ALG50" s="24">
        <f t="shared" si="425"/>
        <v>0</v>
      </c>
      <c r="ALH50"/>
      <c r="ALI50"/>
      <c r="ALJ50"/>
      <c r="ALK50"/>
      <c r="ALL50" s="24">
        <f t="shared" si="426"/>
        <v>0</v>
      </c>
      <c r="ALM50" s="24">
        <f t="shared" si="427"/>
        <v>0</v>
      </c>
      <c r="ALN50" s="24">
        <f t="shared" si="428"/>
        <v>0</v>
      </c>
      <c r="ALS50" s="24">
        <f t="shared" si="429"/>
        <v>0</v>
      </c>
      <c r="ALT50" s="24">
        <f t="shared" si="430"/>
        <v>0</v>
      </c>
      <c r="ALU50" s="24">
        <f t="shared" si="431"/>
        <v>0</v>
      </c>
      <c r="ALV50"/>
      <c r="ALW50"/>
      <c r="ALX50"/>
      <c r="ALY50"/>
      <c r="ALZ50" s="24">
        <f t="shared" si="432"/>
        <v>0</v>
      </c>
      <c r="AMA50" s="24">
        <f t="shared" si="433"/>
        <v>0</v>
      </c>
      <c r="AMB50" s="24">
        <f t="shared" si="434"/>
        <v>0</v>
      </c>
      <c r="AMC50"/>
      <c r="AMD50"/>
      <c r="AME50"/>
      <c r="AMF50"/>
      <c r="AMG50" s="24">
        <f t="shared" si="435"/>
        <v>0</v>
      </c>
      <c r="AMH50" s="24">
        <f t="shared" si="436"/>
        <v>0</v>
      </c>
      <c r="AMI50" s="24">
        <f t="shared" si="437"/>
        <v>0</v>
      </c>
      <c r="AMJ50"/>
      <c r="AMK50"/>
      <c r="AML50"/>
      <c r="AMM50"/>
      <c r="AMN50" s="24">
        <f t="shared" si="438"/>
        <v>0</v>
      </c>
      <c r="AMO50" s="24">
        <f t="shared" si="439"/>
        <v>0</v>
      </c>
      <c r="AMP50" s="24">
        <f t="shared" si="440"/>
        <v>0</v>
      </c>
      <c r="AMU50" s="24">
        <f t="shared" si="441"/>
        <v>0</v>
      </c>
      <c r="AMV50" s="24">
        <f t="shared" si="442"/>
        <v>0</v>
      </c>
      <c r="AMW50" s="24">
        <f t="shared" si="443"/>
        <v>0</v>
      </c>
      <c r="AMX50">
        <v>1.9970270742698001E-3</v>
      </c>
      <c r="AMY50" t="e">
        <f>bvarM7*bvarM8</f>
        <v>#VALUE!</v>
      </c>
      <c r="AMZ50" t="e">
        <f>cvarM7*cvarM8</f>
        <v>#VALUE!</v>
      </c>
      <c r="ANA50" t="e">
        <f>mvarM7*mvarM8</f>
        <v>#VALUE!</v>
      </c>
      <c r="ANB50" s="24" t="e">
        <f t="shared" si="444"/>
        <v>#VALUE!</v>
      </c>
      <c r="ANC50" s="24" t="e">
        <f t="shared" si="445"/>
        <v>#VALUE!</v>
      </c>
      <c r="AND50" s="24" t="e">
        <f t="shared" si="446"/>
        <v>#VALUE!</v>
      </c>
      <c r="ANE50">
        <v>8.1093843410396001E-6</v>
      </c>
      <c r="ANF50" t="e">
        <f>bvarM8*bvarM9</f>
        <v>#VALUE!</v>
      </c>
      <c r="ANG50" t="e">
        <f>cvarM8*cvarM9</f>
        <v>#VALUE!</v>
      </c>
      <c r="ANH50" t="e">
        <f>mvarM8*mvarM9</f>
        <v>#VALUE!</v>
      </c>
      <c r="ANI50" s="24" t="e">
        <f t="shared" si="447"/>
        <v>#VALUE!</v>
      </c>
      <c r="ANJ50" s="24" t="e">
        <f t="shared" si="448"/>
        <v>#VALUE!</v>
      </c>
      <c r="ANK50" s="24" t="e">
        <f t="shared" si="449"/>
        <v>#VALUE!</v>
      </c>
      <c r="ANL50">
        <v>-1.655752022166E-7</v>
      </c>
      <c r="ANM50" t="e">
        <f>bvarM4^3</f>
        <v>#VALUE!</v>
      </c>
      <c r="ANN50" t="e">
        <f>cvarM4^3</f>
        <v>#VALUE!</v>
      </c>
      <c r="ANO50" t="e">
        <f>mvarM4^3</f>
        <v>#VALUE!</v>
      </c>
      <c r="ANP50" s="24" t="e">
        <f t="shared" si="450"/>
        <v>#VALUE!</v>
      </c>
      <c r="ANQ50" s="24" t="e">
        <f t="shared" si="451"/>
        <v>#VALUE!</v>
      </c>
      <c r="ANR50" s="24" t="e">
        <f t="shared" si="452"/>
        <v>#VALUE!</v>
      </c>
      <c r="ANS50"/>
      <c r="ANT50"/>
      <c r="ANU50"/>
      <c r="ANV50"/>
      <c r="ANW50" s="24">
        <f t="shared" si="453"/>
        <v>0</v>
      </c>
      <c r="ANX50" s="24">
        <f t="shared" si="454"/>
        <v>0</v>
      </c>
      <c r="ANY50" s="24">
        <f t="shared" si="455"/>
        <v>0</v>
      </c>
      <c r="ANZ50">
        <v>-1.5479056754558999E-10</v>
      </c>
      <c r="AOA50" t="e">
        <f>bvarHC1^3</f>
        <v>#VALUE!</v>
      </c>
      <c r="AOB50" t="e">
        <f>cvarHC1^3</f>
        <v>#VALUE!</v>
      </c>
      <c r="AOC50" t="e">
        <f>mvarHC1^3</f>
        <v>#VALUE!</v>
      </c>
      <c r="AOD50" s="24" t="e">
        <f t="shared" si="456"/>
        <v>#VALUE!</v>
      </c>
      <c r="AOE50" s="24" t="e">
        <f t="shared" si="457"/>
        <v>#VALUE!</v>
      </c>
      <c r="AOF50" s="24" t="e">
        <f t="shared" si="458"/>
        <v>#VALUE!</v>
      </c>
      <c r="AOG50">
        <v>-1.2841938816398E-5</v>
      </c>
      <c r="AOH50" t="e">
        <f>bvarM2^3</f>
        <v>#VALUE!</v>
      </c>
      <c r="AOI50" t="e">
        <f>cvarM2^3</f>
        <v>#VALUE!</v>
      </c>
      <c r="AOJ50" t="e">
        <f>mvarM2^3</f>
        <v>#VALUE!</v>
      </c>
      <c r="AOK50" s="24" t="e">
        <f t="shared" si="459"/>
        <v>#VALUE!</v>
      </c>
      <c r="AOL50" s="24" t="e">
        <f t="shared" si="460"/>
        <v>#VALUE!</v>
      </c>
      <c r="AOM50" s="24" t="e">
        <f t="shared" si="461"/>
        <v>#VALUE!</v>
      </c>
      <c r="AON50">
        <v>6.9756785474836998E-3</v>
      </c>
      <c r="AOO50" t="e">
        <f>bvarM8^2</f>
        <v>#VALUE!</v>
      </c>
      <c r="AOP50" t="e">
        <f>cvarM8^2</f>
        <v>#VALUE!</v>
      </c>
      <c r="AOQ50" t="e">
        <f>mvarM8^2</f>
        <v>#VALUE!</v>
      </c>
      <c r="AOR50" s="24" t="e">
        <f t="shared" si="462"/>
        <v>#VALUE!</v>
      </c>
      <c r="AOS50" s="24" t="e">
        <f t="shared" si="463"/>
        <v>#VALUE!</v>
      </c>
      <c r="AOT50" s="24" t="e">
        <f t="shared" si="464"/>
        <v>#VALUE!</v>
      </c>
      <c r="AOU50">
        <v>1.0902781656201E-7</v>
      </c>
      <c r="AOV50" t="e">
        <f>bvarHC1^2</f>
        <v>#VALUE!</v>
      </c>
      <c r="AOW50" t="e">
        <f>cvarHC1^2</f>
        <v>#VALUE!</v>
      </c>
      <c r="AOX50" t="e">
        <f>mvarHC1^2</f>
        <v>#VALUE!</v>
      </c>
      <c r="AOY50" s="24" t="e">
        <f t="shared" si="465"/>
        <v>#VALUE!</v>
      </c>
      <c r="AOZ50" s="24" t="e">
        <f t="shared" si="466"/>
        <v>#VALUE!</v>
      </c>
      <c r="APA50" s="24" t="e">
        <f t="shared" si="467"/>
        <v>#VALUE!</v>
      </c>
      <c r="APB50">
        <v>-5.6159282270651003E-7</v>
      </c>
      <c r="APC50" t="e">
        <f>bvarM2^3</f>
        <v>#VALUE!</v>
      </c>
      <c r="APD50" t="e">
        <f>cvarM2^3</f>
        <v>#VALUE!</v>
      </c>
      <c r="APE50" t="e">
        <f>mvarM2^3</f>
        <v>#VALUE!</v>
      </c>
      <c r="APF50" s="24" t="e">
        <f t="shared" si="468"/>
        <v>#VALUE!</v>
      </c>
      <c r="APG50" s="24" t="e">
        <f t="shared" si="469"/>
        <v>#VALUE!</v>
      </c>
      <c r="APH50" s="24" t="e">
        <f t="shared" si="470"/>
        <v>#VALUE!</v>
      </c>
      <c r="API50">
        <v>1.0888777004870001E-4</v>
      </c>
      <c r="APJ50" t="e">
        <f>bvarM6^3</f>
        <v>#VALUE!</v>
      </c>
      <c r="APK50" t="e">
        <f>cvarM6^3</f>
        <v>#VALUE!</v>
      </c>
      <c r="APL50" t="e">
        <f>mvarM6^3</f>
        <v>#VALUE!</v>
      </c>
      <c r="APM50" s="24" t="e">
        <f t="shared" si="471"/>
        <v>#VALUE!</v>
      </c>
      <c r="APN50" s="24" t="e">
        <f t="shared" si="472"/>
        <v>#VALUE!</v>
      </c>
      <c r="APO50" s="24" t="e">
        <f t="shared" si="473"/>
        <v>#VALUE!</v>
      </c>
      <c r="APP50">
        <v>1.0607520352531001E-6</v>
      </c>
      <c r="APQ50" t="e">
        <f>bvarM3^3</f>
        <v>#VALUE!</v>
      </c>
      <c r="APR50" t="e">
        <f>cvarM3^3</f>
        <v>#VALUE!</v>
      </c>
      <c r="APS50" t="e">
        <f>mvarM3^3</f>
        <v>#VALUE!</v>
      </c>
      <c r="APT50" s="24" t="e">
        <f t="shared" si="474"/>
        <v>#VALUE!</v>
      </c>
      <c r="APU50" s="24" t="e">
        <f t="shared" si="475"/>
        <v>#VALUE!</v>
      </c>
      <c r="APV50" s="24" t="e">
        <f t="shared" si="476"/>
        <v>#VALUE!</v>
      </c>
      <c r="AQA50" s="24">
        <f t="shared" si="477"/>
        <v>0</v>
      </c>
      <c r="AQB50" s="24">
        <f t="shared" si="478"/>
        <v>0</v>
      </c>
      <c r="AQC50" s="24">
        <f t="shared" si="479"/>
        <v>0</v>
      </c>
      <c r="AQD50">
        <v>2.6449980086836E-7</v>
      </c>
      <c r="AQE50" t="e">
        <f>bvarM4^3</f>
        <v>#VALUE!</v>
      </c>
      <c r="AQF50" t="e">
        <f>cvarM4^3</f>
        <v>#VALUE!</v>
      </c>
      <c r="AQG50" t="e">
        <f>mvarM4^3</f>
        <v>#VALUE!</v>
      </c>
      <c r="AQH50" s="24" t="e">
        <f t="shared" si="480"/>
        <v>#VALUE!</v>
      </c>
      <c r="AQI50" s="24" t="e">
        <f t="shared" si="481"/>
        <v>#VALUE!</v>
      </c>
      <c r="AQJ50" s="24" t="e">
        <f t="shared" si="482"/>
        <v>#VALUE!</v>
      </c>
      <c r="AQK50">
        <v>1.1665132166291E-3</v>
      </c>
      <c r="AQL50" t="e">
        <f>bvarM2^2</f>
        <v>#VALUE!</v>
      </c>
      <c r="AQM50" t="e">
        <f>cvarM2^2</f>
        <v>#VALUE!</v>
      </c>
      <c r="AQN50" t="e">
        <f>mvarM2^2</f>
        <v>#VALUE!</v>
      </c>
      <c r="AQO50" s="24" t="e">
        <f t="shared" si="483"/>
        <v>#VALUE!</v>
      </c>
      <c r="AQP50" s="24" t="e">
        <f t="shared" si="484"/>
        <v>#VALUE!</v>
      </c>
      <c r="AQQ50" s="24" t="e">
        <f t="shared" si="485"/>
        <v>#VALUE!</v>
      </c>
      <c r="AQR50">
        <v>-8.903679592001E-9</v>
      </c>
      <c r="AQS50" t="e">
        <f>bvarM4^3</f>
        <v>#VALUE!</v>
      </c>
      <c r="AQT50" t="e">
        <f>cvarM4^3</f>
        <v>#VALUE!</v>
      </c>
      <c r="AQU50" t="e">
        <f>mvarM4^3</f>
        <v>#VALUE!</v>
      </c>
      <c r="AQV50" s="24" t="e">
        <f t="shared" si="486"/>
        <v>#VALUE!</v>
      </c>
      <c r="AQW50" s="24" t="e">
        <f t="shared" si="487"/>
        <v>#VALUE!</v>
      </c>
      <c r="AQX50" s="24" t="e">
        <f t="shared" si="488"/>
        <v>#VALUE!</v>
      </c>
      <c r="AQY50"/>
      <c r="AQZ50"/>
      <c r="ARA50"/>
      <c r="ARB50"/>
      <c r="ARC50" s="24">
        <f t="shared" si="489"/>
        <v>0</v>
      </c>
      <c r="ARD50" s="24">
        <f t="shared" si="490"/>
        <v>0</v>
      </c>
      <c r="ARE50" s="24">
        <f t="shared" si="491"/>
        <v>0</v>
      </c>
      <c r="ARF50">
        <v>-2.4529394615306E-5</v>
      </c>
      <c r="ARG50" t="e">
        <f>bvarM6^3</f>
        <v>#VALUE!</v>
      </c>
      <c r="ARH50" t="e">
        <f>cvarM6^3</f>
        <v>#VALUE!</v>
      </c>
      <c r="ARI50" t="e">
        <f>mvarM6^3</f>
        <v>#VALUE!</v>
      </c>
      <c r="ARJ50" s="24" t="e">
        <f t="shared" si="492"/>
        <v>#VALUE!</v>
      </c>
      <c r="ARK50" s="24" t="e">
        <f t="shared" si="493"/>
        <v>#VALUE!</v>
      </c>
      <c r="ARL50" s="24" t="e">
        <f t="shared" si="494"/>
        <v>#VALUE!</v>
      </c>
      <c r="ARQ50" s="24">
        <f t="shared" si="495"/>
        <v>0</v>
      </c>
      <c r="ARR50" s="24">
        <f t="shared" si="496"/>
        <v>0</v>
      </c>
      <c r="ARS50" s="24">
        <f t="shared" si="497"/>
        <v>0</v>
      </c>
      <c r="ART50">
        <v>7.4740836837327999E-6</v>
      </c>
      <c r="ARU50" t="e">
        <f>bvarM6^3</f>
        <v>#VALUE!</v>
      </c>
      <c r="ARV50" t="e">
        <f>cvarM6^3</f>
        <v>#VALUE!</v>
      </c>
      <c r="ARW50" t="e">
        <f>mvarM6^3</f>
        <v>#VALUE!</v>
      </c>
      <c r="ARX50" s="24" t="e">
        <f t="shared" si="498"/>
        <v>#VALUE!</v>
      </c>
      <c r="ARY50" s="24" t="e">
        <f t="shared" si="499"/>
        <v>#VALUE!</v>
      </c>
      <c r="ARZ50" s="24" t="e">
        <f t="shared" si="500"/>
        <v>#VALUE!</v>
      </c>
      <c r="ASA50">
        <v>-1.2792279917256E-3</v>
      </c>
      <c r="ASB50" t="e">
        <f>bvarM7^2</f>
        <v>#VALUE!</v>
      </c>
      <c r="ASC50" t="e">
        <f>cvarM7^2</f>
        <v>#VALUE!</v>
      </c>
      <c r="ASD50" t="e">
        <f>mvarM7^2</f>
        <v>#VALUE!</v>
      </c>
      <c r="ASE50" s="24" t="e">
        <f t="shared" si="501"/>
        <v>#VALUE!</v>
      </c>
      <c r="ASF50" s="24" t="e">
        <f t="shared" si="502"/>
        <v>#VALUE!</v>
      </c>
      <c r="ASG50" s="24" t="e">
        <f t="shared" si="503"/>
        <v>#VALUE!</v>
      </c>
      <c r="ASH50">
        <v>-7.1831280461579998E-7</v>
      </c>
      <c r="ASI50" t="e">
        <f>bvarM2^3</f>
        <v>#VALUE!</v>
      </c>
      <c r="ASJ50" t="e">
        <f>cvarM2^3</f>
        <v>#VALUE!</v>
      </c>
      <c r="ASK50" t="e">
        <f>mvarM2^3</f>
        <v>#VALUE!</v>
      </c>
      <c r="ASL50" s="24" t="e">
        <f t="shared" si="504"/>
        <v>#VALUE!</v>
      </c>
      <c r="ASM50" s="24" t="e">
        <f t="shared" si="505"/>
        <v>#VALUE!</v>
      </c>
      <c r="ASN50" s="24" t="e">
        <f t="shared" si="506"/>
        <v>#VALUE!</v>
      </c>
      <c r="ASO50"/>
      <c r="ASP50"/>
      <c r="ASQ50"/>
      <c r="ASR50"/>
      <c r="ASS50" s="24">
        <f t="shared" si="507"/>
        <v>0</v>
      </c>
      <c r="AST50" s="24">
        <f t="shared" si="508"/>
        <v>0</v>
      </c>
      <c r="ASU50" s="24">
        <f t="shared" si="509"/>
        <v>0</v>
      </c>
      <c r="ASV50">
        <v>1.247168448251E-6</v>
      </c>
      <c r="ASW50" t="e">
        <f>bvarM3^3</f>
        <v>#VALUE!</v>
      </c>
      <c r="ASX50" t="e">
        <f>cvarM3^3</f>
        <v>#VALUE!</v>
      </c>
      <c r="ASY50" t="e">
        <f>mvarM3^3</f>
        <v>#VALUE!</v>
      </c>
      <c r="ASZ50" s="24" t="e">
        <f t="shared" si="510"/>
        <v>#VALUE!</v>
      </c>
      <c r="ATA50" s="24" t="e">
        <f t="shared" si="511"/>
        <v>#VALUE!</v>
      </c>
      <c r="ATB50" s="24" t="e">
        <f t="shared" si="512"/>
        <v>#VALUE!</v>
      </c>
      <c r="ATC50">
        <v>9.5352186472502998E-5</v>
      </c>
      <c r="ATD50" t="e">
        <f>bvarM8^3</f>
        <v>#VALUE!</v>
      </c>
      <c r="ATE50" t="e">
        <f>cvarM8^3</f>
        <v>#VALUE!</v>
      </c>
      <c r="ATF50" t="e">
        <f>mvarM8^3</f>
        <v>#VALUE!</v>
      </c>
      <c r="ATG50" s="24" t="e">
        <f t="shared" si="513"/>
        <v>#VALUE!</v>
      </c>
      <c r="ATH50" s="24" t="e">
        <f t="shared" si="514"/>
        <v>#VALUE!</v>
      </c>
      <c r="ATI50" s="24" t="e">
        <f t="shared" si="515"/>
        <v>#VALUE!</v>
      </c>
      <c r="ATJ50">
        <v>6.3366222634715001E-4</v>
      </c>
      <c r="ATK50" t="e">
        <f>bvarM7^3</f>
        <v>#VALUE!</v>
      </c>
      <c r="ATL50" t="e">
        <f>cvarM7^3</f>
        <v>#VALUE!</v>
      </c>
      <c r="ATM50" t="e">
        <f>mvarM7^3</f>
        <v>#VALUE!</v>
      </c>
      <c r="ATN50" s="24" t="e">
        <f t="shared" si="516"/>
        <v>#VALUE!</v>
      </c>
      <c r="ATO50" s="24" t="e">
        <f t="shared" si="517"/>
        <v>#VALUE!</v>
      </c>
      <c r="ATP50" s="24" t="e">
        <f t="shared" si="518"/>
        <v>#VALUE!</v>
      </c>
      <c r="ATQ50">
        <v>6.3247383306084002E-5</v>
      </c>
      <c r="ATR50" t="e">
        <f>bvarM7*bvarM9</f>
        <v>#VALUE!</v>
      </c>
      <c r="ATS50" t="e">
        <f>cvarM7*cvarM9</f>
        <v>#VALUE!</v>
      </c>
      <c r="ATT50" t="e">
        <f>mvarM7*mvarM9</f>
        <v>#VALUE!</v>
      </c>
      <c r="ATU50" s="24" t="e">
        <f t="shared" si="519"/>
        <v>#VALUE!</v>
      </c>
      <c r="ATV50" s="24" t="e">
        <f t="shared" si="520"/>
        <v>#VALUE!</v>
      </c>
      <c r="ATW50" s="24" t="e">
        <f t="shared" si="521"/>
        <v>#VALUE!</v>
      </c>
      <c r="ATX50">
        <v>-1.5410578050010999E-4</v>
      </c>
      <c r="ATY50" t="e">
        <f>bvarM8^2</f>
        <v>#VALUE!</v>
      </c>
      <c r="ATZ50" t="e">
        <f>cvarM8^2</f>
        <v>#VALUE!</v>
      </c>
      <c r="AUA50" t="e">
        <f>mvarM8^2</f>
        <v>#VALUE!</v>
      </c>
      <c r="AUB50" s="24" t="e">
        <f t="shared" si="522"/>
        <v>#VALUE!</v>
      </c>
      <c r="AUC50" s="24" t="e">
        <f t="shared" si="523"/>
        <v>#VALUE!</v>
      </c>
      <c r="AUD50" s="24" t="e">
        <f t="shared" si="524"/>
        <v>#VALUE!</v>
      </c>
      <c r="AUE50"/>
      <c r="AUF50"/>
      <c r="AUG50"/>
      <c r="AUH50"/>
      <c r="AUI50" s="24">
        <f t="shared" si="525"/>
        <v>0</v>
      </c>
      <c r="AUJ50" s="24">
        <f t="shared" si="526"/>
        <v>0</v>
      </c>
      <c r="AUK50" s="24">
        <f t="shared" si="527"/>
        <v>0</v>
      </c>
      <c r="AUL50">
        <v>-6.1010731763939999E-6</v>
      </c>
      <c r="AUM50" t="e">
        <f>bvarM4^3</f>
        <v>#VALUE!</v>
      </c>
      <c r="AUN50" t="e">
        <f>cvarM4^3</f>
        <v>#VALUE!</v>
      </c>
      <c r="AUO50" t="e">
        <f>mvarM4^3</f>
        <v>#VALUE!</v>
      </c>
      <c r="AUP50" s="24" t="e">
        <f t="shared" si="528"/>
        <v>#VALUE!</v>
      </c>
      <c r="AUQ50" s="24" t="e">
        <f t="shared" si="529"/>
        <v>#VALUE!</v>
      </c>
      <c r="AUR50" s="24" t="e">
        <f t="shared" si="530"/>
        <v>#VALUE!</v>
      </c>
      <c r="AUW50" s="24">
        <f t="shared" si="531"/>
        <v>0</v>
      </c>
      <c r="AUX50" s="24">
        <f t="shared" si="532"/>
        <v>0</v>
      </c>
      <c r="AUY50" s="24">
        <f t="shared" si="533"/>
        <v>0</v>
      </c>
      <c r="AUZ50">
        <v>-2.9222708504120001E-6</v>
      </c>
      <c r="AVA50" t="e">
        <f>bvarM4^3</f>
        <v>#VALUE!</v>
      </c>
      <c r="AVB50" t="e">
        <f>cvarM4^3</f>
        <v>#VALUE!</v>
      </c>
      <c r="AVC50" t="e">
        <f>mvarM4^3</f>
        <v>#VALUE!</v>
      </c>
      <c r="AVD50" s="24" t="e">
        <f t="shared" si="534"/>
        <v>#VALUE!</v>
      </c>
      <c r="AVE50" s="24" t="e">
        <f t="shared" si="535"/>
        <v>#VALUE!</v>
      </c>
      <c r="AVF50" s="24" t="e">
        <f t="shared" si="536"/>
        <v>#VALUE!</v>
      </c>
      <c r="AVG50">
        <v>9.8721178411324002E-8</v>
      </c>
      <c r="AVH50" t="e">
        <f>bvarHC1^2</f>
        <v>#VALUE!</v>
      </c>
      <c r="AVI50" t="e">
        <f>cvarHC1^2</f>
        <v>#VALUE!</v>
      </c>
      <c r="AVJ50" t="e">
        <f>mvarHC1^2</f>
        <v>#VALUE!</v>
      </c>
      <c r="AVK50" s="24" t="e">
        <f t="shared" si="537"/>
        <v>#VALUE!</v>
      </c>
      <c r="AVL50" s="24" t="e">
        <f t="shared" si="538"/>
        <v>#VALUE!</v>
      </c>
      <c r="AVM50" s="24" t="e">
        <f t="shared" si="539"/>
        <v>#VALUE!</v>
      </c>
      <c r="AVN50">
        <v>-8.4819912472191002E-5</v>
      </c>
      <c r="AVO50" t="e">
        <f>bvarM8^2</f>
        <v>#VALUE!</v>
      </c>
      <c r="AVP50" t="e">
        <f>cvarM8^2</f>
        <v>#VALUE!</v>
      </c>
      <c r="AVQ50" t="e">
        <f>mvarM8^2</f>
        <v>#VALUE!</v>
      </c>
      <c r="AVR50" s="24" t="e">
        <f t="shared" si="540"/>
        <v>#VALUE!</v>
      </c>
      <c r="AVS50" s="24" t="e">
        <f t="shared" si="541"/>
        <v>#VALUE!</v>
      </c>
      <c r="AVT50" s="24" t="e">
        <f t="shared" si="542"/>
        <v>#VALUE!</v>
      </c>
      <c r="AVU50">
        <v>-2.33538340486E-3</v>
      </c>
      <c r="AVV50" t="e">
        <f>bvarM8^3</f>
        <v>#VALUE!</v>
      </c>
      <c r="AVW50" t="e">
        <f>cvarM8^3</f>
        <v>#VALUE!</v>
      </c>
      <c r="AVX50" t="e">
        <f>mvarM8^3</f>
        <v>#VALUE!</v>
      </c>
      <c r="AVY50" s="24" t="e">
        <f t="shared" si="543"/>
        <v>#VALUE!</v>
      </c>
      <c r="AVZ50" s="24" t="e">
        <f t="shared" si="544"/>
        <v>#VALUE!</v>
      </c>
      <c r="AWA50" s="24" t="e">
        <f t="shared" si="545"/>
        <v>#VALUE!</v>
      </c>
      <c r="AWB50"/>
      <c r="AWC50"/>
      <c r="AWD50"/>
      <c r="AWE50"/>
      <c r="AWF50" s="24">
        <f t="shared" si="546"/>
        <v>0</v>
      </c>
      <c r="AWG50" s="24">
        <f t="shared" si="547"/>
        <v>0</v>
      </c>
      <c r="AWH50" s="24">
        <f t="shared" si="548"/>
        <v>0</v>
      </c>
      <c r="AWM50" s="24">
        <f t="shared" si="549"/>
        <v>0</v>
      </c>
      <c r="AWN50" s="24">
        <f t="shared" si="550"/>
        <v>0</v>
      </c>
      <c r="AWO50" s="24">
        <f t="shared" si="551"/>
        <v>0</v>
      </c>
      <c r="AWP50">
        <v>-2.4807734717933002E-4</v>
      </c>
      <c r="AWQ50" t="e">
        <f>bvarM4^2</f>
        <v>#VALUE!</v>
      </c>
      <c r="AWR50" t="e">
        <f>cvarM4^2</f>
        <v>#VALUE!</v>
      </c>
      <c r="AWS50" t="e">
        <f>mvarM4^2</f>
        <v>#VALUE!</v>
      </c>
      <c r="AWT50" s="24" t="e">
        <f t="shared" si="552"/>
        <v>#VALUE!</v>
      </c>
      <c r="AWU50" s="24" t="e">
        <f t="shared" si="553"/>
        <v>#VALUE!</v>
      </c>
      <c r="AWV50" s="24" t="e">
        <f t="shared" si="554"/>
        <v>#VALUE!</v>
      </c>
      <c r="AWW50">
        <v>1.0212766640907999E-3</v>
      </c>
      <c r="AWX50" t="e">
        <f>bvarM7^3</f>
        <v>#VALUE!</v>
      </c>
      <c r="AWY50" t="e">
        <f>cvarM7^3</f>
        <v>#VALUE!</v>
      </c>
      <c r="AWZ50" t="e">
        <f>mvarM7^3</f>
        <v>#VALUE!</v>
      </c>
      <c r="AXA50" s="24" t="e">
        <f t="shared" si="555"/>
        <v>#VALUE!</v>
      </c>
      <c r="AXB50" s="24" t="e">
        <f t="shared" si="556"/>
        <v>#VALUE!</v>
      </c>
      <c r="AXC50" s="24" t="e">
        <f t="shared" si="557"/>
        <v>#VALUE!</v>
      </c>
      <c r="AXD50">
        <v>9.0816586273777995E-8</v>
      </c>
      <c r="AXE50" t="e">
        <f>bvarM4^3</f>
        <v>#VALUE!</v>
      </c>
      <c r="AXF50" t="e">
        <f>cvarM4^3</f>
        <v>#VALUE!</v>
      </c>
      <c r="AXG50" t="e">
        <f>mvarM4^3</f>
        <v>#VALUE!</v>
      </c>
      <c r="AXH50" s="24" t="e">
        <f t="shared" si="558"/>
        <v>#VALUE!</v>
      </c>
      <c r="AXI50" s="24" t="e">
        <f t="shared" si="559"/>
        <v>#VALUE!</v>
      </c>
      <c r="AXJ50" s="24" t="e">
        <f t="shared" si="560"/>
        <v>#VALUE!</v>
      </c>
      <c r="AXK50"/>
      <c r="AXL50"/>
      <c r="AXM50"/>
      <c r="AXN50"/>
      <c r="AXO50" s="24">
        <f t="shared" si="561"/>
        <v>0</v>
      </c>
      <c r="AXP50" s="24">
        <f t="shared" si="562"/>
        <v>0</v>
      </c>
      <c r="AXQ50" s="24">
        <f t="shared" si="563"/>
        <v>0</v>
      </c>
      <c r="AXR50"/>
      <c r="AXS50"/>
      <c r="AXT50"/>
      <c r="AXU50"/>
      <c r="AXV50" s="24">
        <f t="shared" si="564"/>
        <v>0</v>
      </c>
      <c r="AXW50" s="24">
        <f t="shared" si="565"/>
        <v>0</v>
      </c>
      <c r="AXX50" s="24">
        <f t="shared" si="566"/>
        <v>0</v>
      </c>
      <c r="AXY50">
        <v>-1.1381813712656001E-5</v>
      </c>
      <c r="AXZ50" t="e">
        <f>bvarM2^3</f>
        <v>#VALUE!</v>
      </c>
      <c r="AYA50" t="e">
        <f>cvarM2^3</f>
        <v>#VALUE!</v>
      </c>
      <c r="AYB50" t="e">
        <f>mvarM2^3</f>
        <v>#VALUE!</v>
      </c>
      <c r="AYC50" s="24" t="e">
        <f t="shared" si="567"/>
        <v>#VALUE!</v>
      </c>
      <c r="AYD50" s="24" t="e">
        <f t="shared" si="568"/>
        <v>#VALUE!</v>
      </c>
      <c r="AYE50" s="24" t="e">
        <f t="shared" si="569"/>
        <v>#VALUE!</v>
      </c>
      <c r="AYF50">
        <v>-1.1183071930957E-4</v>
      </c>
      <c r="AYG50" t="e">
        <f>bvarM6^2</f>
        <v>#VALUE!</v>
      </c>
      <c r="AYH50" t="e">
        <f>cvarM6^2</f>
        <v>#VALUE!</v>
      </c>
      <c r="AYI50" t="e">
        <f>mvarM6^2</f>
        <v>#VALUE!</v>
      </c>
      <c r="AYJ50" s="24" t="e">
        <f t="shared" si="570"/>
        <v>#VALUE!</v>
      </c>
      <c r="AYK50" s="24" t="e">
        <f t="shared" si="571"/>
        <v>#VALUE!</v>
      </c>
      <c r="AYL50" s="24" t="e">
        <f t="shared" si="572"/>
        <v>#VALUE!</v>
      </c>
      <c r="AYM50"/>
      <c r="AYN50"/>
      <c r="AYO50"/>
      <c r="AYP50"/>
      <c r="AYQ50" s="24">
        <f t="shared" si="573"/>
        <v>0</v>
      </c>
      <c r="AYR50" s="24">
        <f t="shared" si="574"/>
        <v>0</v>
      </c>
      <c r="AYS50" s="24">
        <f t="shared" si="575"/>
        <v>0</v>
      </c>
      <c r="AYT50">
        <v>457257.68502032</v>
      </c>
      <c r="AYU50" t="e">
        <f>bvarM1^3</f>
        <v>#VALUE!</v>
      </c>
      <c r="AYV50" t="e">
        <f>cvarM1^3</f>
        <v>#VALUE!</v>
      </c>
      <c r="AYW50" t="e">
        <f>mvarM1^3</f>
        <v>#VALUE!</v>
      </c>
      <c r="AYX50" s="24" t="e">
        <f t="shared" si="576"/>
        <v>#VALUE!</v>
      </c>
      <c r="AYY50" s="24" t="e">
        <f t="shared" si="577"/>
        <v>#VALUE!</v>
      </c>
      <c r="AYZ50" s="24" t="e">
        <f t="shared" si="578"/>
        <v>#VALUE!</v>
      </c>
      <c r="AZA50">
        <v>-9.6166419568131001E-4</v>
      </c>
      <c r="AZB50" t="e">
        <f>bvarM2^3</f>
        <v>#VALUE!</v>
      </c>
      <c r="AZC50" t="e">
        <f>cvarM2^3</f>
        <v>#VALUE!</v>
      </c>
      <c r="AZD50" t="e">
        <f>mvarM2^3</f>
        <v>#VALUE!</v>
      </c>
      <c r="AZE50" s="24" t="e">
        <f t="shared" si="579"/>
        <v>#VALUE!</v>
      </c>
      <c r="AZF50" s="24" t="e">
        <f t="shared" si="580"/>
        <v>#VALUE!</v>
      </c>
      <c r="AZG50" s="24" t="e">
        <f t="shared" si="581"/>
        <v>#VALUE!</v>
      </c>
      <c r="AZH50"/>
      <c r="AZI50"/>
      <c r="AZJ50"/>
      <c r="AZK50"/>
      <c r="AZL50" s="24">
        <f t="shared" si="582"/>
        <v>0</v>
      </c>
      <c r="AZM50" s="24">
        <f t="shared" si="583"/>
        <v>0</v>
      </c>
      <c r="AZN50" s="24">
        <f t="shared" si="584"/>
        <v>0</v>
      </c>
      <c r="AZS50" s="24">
        <f t="shared" si="585"/>
        <v>0</v>
      </c>
      <c r="AZT50" s="24">
        <f t="shared" si="586"/>
        <v>0</v>
      </c>
      <c r="AZU50" s="24">
        <f t="shared" si="587"/>
        <v>0</v>
      </c>
      <c r="AZV50">
        <v>1.4780182584237999E-3</v>
      </c>
      <c r="AZW50" t="e">
        <f>bvarM6^2</f>
        <v>#VALUE!</v>
      </c>
      <c r="AZX50" t="e">
        <f>cvarM6^2</f>
        <v>#VALUE!</v>
      </c>
      <c r="AZY50" t="e">
        <f>mvarM6^2</f>
        <v>#VALUE!</v>
      </c>
      <c r="AZZ50" s="24" t="e">
        <f t="shared" si="588"/>
        <v>#VALUE!</v>
      </c>
      <c r="BAA50" s="24" t="e">
        <f t="shared" si="589"/>
        <v>#VALUE!</v>
      </c>
      <c r="BAB50" s="24" t="e">
        <f t="shared" si="590"/>
        <v>#VALUE!</v>
      </c>
      <c r="BAC50"/>
      <c r="BAD50"/>
      <c r="BAE50"/>
      <c r="BAF50"/>
      <c r="BAG50" s="24">
        <f t="shared" si="591"/>
        <v>0</v>
      </c>
      <c r="BAH50" s="24">
        <f t="shared" si="592"/>
        <v>0</v>
      </c>
      <c r="BAI50" s="24">
        <f t="shared" si="593"/>
        <v>0</v>
      </c>
      <c r="BAJ50">
        <v>-3.6836977853782002E-13</v>
      </c>
      <c r="BAK50" t="e">
        <f>bvarHC1^3</f>
        <v>#VALUE!</v>
      </c>
      <c r="BAL50" t="e">
        <f>cvarHC1^3</f>
        <v>#VALUE!</v>
      </c>
      <c r="BAM50" t="e">
        <f>mvarHC1^3</f>
        <v>#VALUE!</v>
      </c>
      <c r="BAN50" s="24" t="e">
        <f t="shared" si="594"/>
        <v>#VALUE!</v>
      </c>
      <c r="BAO50" s="24" t="e">
        <f t="shared" si="595"/>
        <v>#VALUE!</v>
      </c>
      <c r="BAP50" s="24" t="e">
        <f t="shared" si="596"/>
        <v>#VALUE!</v>
      </c>
      <c r="BAU50" s="24">
        <f t="shared" si="597"/>
        <v>0</v>
      </c>
      <c r="BAV50" s="24">
        <f t="shared" si="598"/>
        <v>0</v>
      </c>
      <c r="BAW50" s="24">
        <f t="shared" si="599"/>
        <v>0</v>
      </c>
      <c r="BAX50"/>
      <c r="BAY50"/>
      <c r="BAZ50"/>
      <c r="BBA50"/>
      <c r="BBB50" s="24">
        <f t="shared" si="600"/>
        <v>0</v>
      </c>
      <c r="BBC50" s="24">
        <f t="shared" si="601"/>
        <v>0</v>
      </c>
      <c r="BBD50" s="24">
        <f t="shared" si="602"/>
        <v>0</v>
      </c>
      <c r="BBE50">
        <v>-3.3126771844787999E-12</v>
      </c>
      <c r="BBF50" t="e">
        <f>bvarHC1^3</f>
        <v>#VALUE!</v>
      </c>
      <c r="BBG50" t="e">
        <f>cvarHC1^3</f>
        <v>#VALUE!</v>
      </c>
      <c r="BBH50" t="e">
        <f>mvarHC1^3</f>
        <v>#VALUE!</v>
      </c>
      <c r="BBI50" s="24" t="e">
        <f t="shared" si="603"/>
        <v>#VALUE!</v>
      </c>
      <c r="BBJ50" s="24" t="e">
        <f t="shared" si="604"/>
        <v>#VALUE!</v>
      </c>
      <c r="BBK50" s="24" t="e">
        <f t="shared" si="605"/>
        <v>#VALUE!</v>
      </c>
      <c r="BBL50">
        <v>-2.7921842269707002E-4</v>
      </c>
      <c r="BBM50" t="e">
        <f>bvarM2^2</f>
        <v>#VALUE!</v>
      </c>
      <c r="BBN50" t="e">
        <f>cvarM2^2</f>
        <v>#VALUE!</v>
      </c>
      <c r="BBO50" t="e">
        <f>mvarM2^2</f>
        <v>#VALUE!</v>
      </c>
      <c r="BBP50" s="24" t="e">
        <f t="shared" si="606"/>
        <v>#VALUE!</v>
      </c>
      <c r="BBQ50" s="24" t="e">
        <f t="shared" si="607"/>
        <v>#VALUE!</v>
      </c>
      <c r="BBR50" s="24" t="e">
        <f t="shared" si="608"/>
        <v>#VALUE!</v>
      </c>
      <c r="BBS50"/>
      <c r="BBT50"/>
      <c r="BBU50"/>
      <c r="BBV50"/>
      <c r="BBW50" s="24">
        <f t="shared" si="609"/>
        <v>0</v>
      </c>
      <c r="BBX50" s="24">
        <f t="shared" si="610"/>
        <v>0</v>
      </c>
      <c r="BBY50" s="24">
        <f t="shared" si="611"/>
        <v>0</v>
      </c>
      <c r="BBZ50">
        <v>-3.6023236070362001E-6</v>
      </c>
      <c r="BCA50" t="e">
        <f>bvarM4^2</f>
        <v>#VALUE!</v>
      </c>
      <c r="BCB50" t="e">
        <f>cvarM4^2</f>
        <v>#VALUE!</v>
      </c>
      <c r="BCC50" t="e">
        <f>mvarM4^2</f>
        <v>#VALUE!</v>
      </c>
      <c r="BCD50" s="24" t="e">
        <f t="shared" si="612"/>
        <v>#VALUE!</v>
      </c>
      <c r="BCE50" s="24" t="e">
        <f t="shared" si="613"/>
        <v>#VALUE!</v>
      </c>
      <c r="BCF50" s="24" t="e">
        <f t="shared" si="614"/>
        <v>#VALUE!</v>
      </c>
      <c r="BCG50">
        <v>4.7562240321627003E-12</v>
      </c>
      <c r="BCH50" t="e">
        <f>bvarHC1^3</f>
        <v>#VALUE!</v>
      </c>
      <c r="BCI50" t="e">
        <f>cvarHC1^3</f>
        <v>#VALUE!</v>
      </c>
      <c r="BCJ50" t="e">
        <f>mvarHC1^3</f>
        <v>#VALUE!</v>
      </c>
      <c r="BCK50" s="24" t="e">
        <f t="shared" si="615"/>
        <v>#VALUE!</v>
      </c>
      <c r="BCL50" s="24" t="e">
        <f t="shared" si="616"/>
        <v>#VALUE!</v>
      </c>
      <c r="BCM50" s="24" t="e">
        <f t="shared" si="617"/>
        <v>#VALUE!</v>
      </c>
      <c r="BCN50"/>
      <c r="BCO50"/>
      <c r="BCP50"/>
      <c r="BCQ50"/>
      <c r="BCR50" s="24">
        <f t="shared" si="618"/>
        <v>0</v>
      </c>
      <c r="BCS50" s="24">
        <f t="shared" si="619"/>
        <v>0</v>
      </c>
      <c r="BCT50" s="24">
        <f t="shared" si="620"/>
        <v>0</v>
      </c>
      <c r="BCU50">
        <v>-2.7618832039704E-7</v>
      </c>
      <c r="BCV50" t="e">
        <f>bvarM4^3</f>
        <v>#VALUE!</v>
      </c>
      <c r="BCW50" t="e">
        <f>cvarM4^3</f>
        <v>#VALUE!</v>
      </c>
      <c r="BCX50" t="e">
        <f>mvarM4^3</f>
        <v>#VALUE!</v>
      </c>
      <c r="BCY50" s="24" t="e">
        <f t="shared" si="621"/>
        <v>#VALUE!</v>
      </c>
      <c r="BCZ50" s="24" t="e">
        <f t="shared" si="622"/>
        <v>#VALUE!</v>
      </c>
      <c r="BDA50" s="24" t="e">
        <f t="shared" si="623"/>
        <v>#VALUE!</v>
      </c>
      <c r="BDB50">
        <v>1.7829078049874999E-12</v>
      </c>
      <c r="BDC50" t="e">
        <f>bvarHC1^3</f>
        <v>#VALUE!</v>
      </c>
      <c r="BDD50" t="e">
        <f>cvarHC1^3</f>
        <v>#VALUE!</v>
      </c>
      <c r="BDE50" t="e">
        <f>mvarHC1^3</f>
        <v>#VALUE!</v>
      </c>
      <c r="BDF50" s="24" t="e">
        <f t="shared" si="624"/>
        <v>#VALUE!</v>
      </c>
      <c r="BDG50" s="24" t="e">
        <f t="shared" si="625"/>
        <v>#VALUE!</v>
      </c>
      <c r="BDH50" s="24" t="e">
        <f t="shared" si="626"/>
        <v>#VALUE!</v>
      </c>
      <c r="BDI50"/>
      <c r="BDJ50"/>
      <c r="BDK50"/>
      <c r="BDL50"/>
      <c r="BDM50" s="24">
        <f t="shared" si="627"/>
        <v>0</v>
      </c>
      <c r="BDN50" s="24">
        <f t="shared" si="628"/>
        <v>0</v>
      </c>
      <c r="BDO50" s="24">
        <f t="shared" si="629"/>
        <v>0</v>
      </c>
      <c r="BDP50">
        <v>4.4828922818845E-8</v>
      </c>
      <c r="BDQ50" t="e">
        <f>bvarM4^3</f>
        <v>#VALUE!</v>
      </c>
      <c r="BDR50" t="e">
        <f>cvarM4^3</f>
        <v>#VALUE!</v>
      </c>
      <c r="BDS50" t="e">
        <f>mvarM4^3</f>
        <v>#VALUE!</v>
      </c>
      <c r="BDT50" s="24" t="e">
        <f t="shared" si="630"/>
        <v>#VALUE!</v>
      </c>
      <c r="BDU50" s="24" t="e">
        <f t="shared" si="631"/>
        <v>#VALUE!</v>
      </c>
      <c r="BDV50" s="24" t="e">
        <f t="shared" si="632"/>
        <v>#VALUE!</v>
      </c>
      <c r="BDW50">
        <v>2.6675460492385001E-4</v>
      </c>
      <c r="BDX50" t="e">
        <f>bvarM8^2</f>
        <v>#VALUE!</v>
      </c>
      <c r="BDY50" t="e">
        <f>cvarM8^2</f>
        <v>#VALUE!</v>
      </c>
      <c r="BDZ50" t="e">
        <f>mvarM8^2</f>
        <v>#VALUE!</v>
      </c>
      <c r="BEA50" s="24" t="e">
        <f t="shared" si="633"/>
        <v>#VALUE!</v>
      </c>
      <c r="BEB50" s="24" t="e">
        <f t="shared" si="634"/>
        <v>#VALUE!</v>
      </c>
      <c r="BEC50" s="24" t="e">
        <f t="shared" si="635"/>
        <v>#VALUE!</v>
      </c>
      <c r="BED50"/>
      <c r="BEE50"/>
      <c r="BEF50"/>
      <c r="BEG50"/>
      <c r="BEH50" s="24">
        <f t="shared" si="636"/>
        <v>0</v>
      </c>
      <c r="BEI50" s="24">
        <f t="shared" si="637"/>
        <v>0</v>
      </c>
      <c r="BEJ50" s="24">
        <f t="shared" si="638"/>
        <v>0</v>
      </c>
      <c r="BEK50">
        <v>-2.8122680682507001E-7</v>
      </c>
      <c r="BEL50" t="e">
        <f>bvarM4^3</f>
        <v>#VALUE!</v>
      </c>
      <c r="BEM50" t="e">
        <f>cvarM4^3</f>
        <v>#VALUE!</v>
      </c>
      <c r="BEN50" t="e">
        <f>mvarM4^3</f>
        <v>#VALUE!</v>
      </c>
      <c r="BEO50" s="24" t="e">
        <f t="shared" si="639"/>
        <v>#VALUE!</v>
      </c>
      <c r="BEP50" s="24" t="e">
        <f t="shared" si="640"/>
        <v>#VALUE!</v>
      </c>
      <c r="BEQ50" s="24" t="e">
        <f t="shared" si="641"/>
        <v>#VALUE!</v>
      </c>
      <c r="BER50">
        <v>-2.5289071605379999E-5</v>
      </c>
      <c r="BES50" t="e">
        <f>bvarM6^3</f>
        <v>#VALUE!</v>
      </c>
      <c r="BET50" t="e">
        <f>cvarM6^3</f>
        <v>#VALUE!</v>
      </c>
      <c r="BEU50" t="e">
        <f>mvarM6^3</f>
        <v>#VALUE!</v>
      </c>
      <c r="BEV50" s="24" t="e">
        <f t="shared" si="642"/>
        <v>#VALUE!</v>
      </c>
      <c r="BEW50" s="24" t="e">
        <f t="shared" si="643"/>
        <v>#VALUE!</v>
      </c>
      <c r="BEX50" s="24" t="e">
        <f t="shared" si="644"/>
        <v>#VALUE!</v>
      </c>
      <c r="BEY50"/>
      <c r="BEZ50"/>
      <c r="BFA50"/>
      <c r="BFB50"/>
      <c r="BFC50" s="24">
        <f t="shared" si="645"/>
        <v>0</v>
      </c>
      <c r="BFD50" s="24">
        <f t="shared" si="646"/>
        <v>0</v>
      </c>
      <c r="BFE50" s="24">
        <f t="shared" si="647"/>
        <v>0</v>
      </c>
      <c r="BFJ50" s="24">
        <f t="shared" si="648"/>
        <v>0</v>
      </c>
      <c r="BFK50" s="24">
        <f t="shared" si="649"/>
        <v>0</v>
      </c>
      <c r="BFL50" s="24">
        <f t="shared" si="650"/>
        <v>0</v>
      </c>
      <c r="BFQ50" s="24">
        <f t="shared" si="651"/>
        <v>0</v>
      </c>
      <c r="BFR50" s="24">
        <f t="shared" si="652"/>
        <v>0</v>
      </c>
      <c r="BFS50" s="24">
        <f t="shared" si="653"/>
        <v>0</v>
      </c>
      <c r="BFT50">
        <v>-1.0265003983818E-4</v>
      </c>
      <c r="BFU50" t="e">
        <f>bvarM2^3</f>
        <v>#VALUE!</v>
      </c>
      <c r="BFV50" t="e">
        <f>cvarM2^3</f>
        <v>#VALUE!</v>
      </c>
      <c r="BFW50" t="e">
        <f>mvarM2^3</f>
        <v>#VALUE!</v>
      </c>
      <c r="BFX50" s="24" t="e">
        <f t="shared" si="654"/>
        <v>#VALUE!</v>
      </c>
      <c r="BFY50" s="24" t="e">
        <f t="shared" si="655"/>
        <v>#VALUE!</v>
      </c>
      <c r="BFZ50" s="24" t="e">
        <f t="shared" si="656"/>
        <v>#VALUE!</v>
      </c>
      <c r="BGE50" s="24">
        <f t="shared" si="657"/>
        <v>0</v>
      </c>
      <c r="BGF50" s="24">
        <f t="shared" si="658"/>
        <v>0</v>
      </c>
      <c r="BGG50" s="24">
        <f t="shared" si="659"/>
        <v>0</v>
      </c>
      <c r="BGH50">
        <v>2.1585555536809999E-4</v>
      </c>
      <c r="BGI50" t="e">
        <f>bvarM7^3</f>
        <v>#VALUE!</v>
      </c>
      <c r="BGJ50" t="e">
        <f>cvarM7^3</f>
        <v>#VALUE!</v>
      </c>
      <c r="BGK50" t="e">
        <f>mvarM7^3</f>
        <v>#VALUE!</v>
      </c>
      <c r="BGL50" s="24" t="e">
        <f t="shared" si="660"/>
        <v>#VALUE!</v>
      </c>
      <c r="BGM50" s="24" t="e">
        <f t="shared" si="661"/>
        <v>#VALUE!</v>
      </c>
      <c r="BGN50" s="24" t="e">
        <f t="shared" si="662"/>
        <v>#VALUE!</v>
      </c>
      <c r="BGO50">
        <v>2.1557116298252001E-3</v>
      </c>
      <c r="BGP50" t="e">
        <f>bvarM2^2</f>
        <v>#VALUE!</v>
      </c>
      <c r="BGQ50" t="e">
        <f>cvarM2^2</f>
        <v>#VALUE!</v>
      </c>
      <c r="BGR50" t="e">
        <f>mvarM2^2</f>
        <v>#VALUE!</v>
      </c>
      <c r="BGS50" s="24" t="e">
        <f t="shared" si="663"/>
        <v>#VALUE!</v>
      </c>
      <c r="BGT50" s="24" t="e">
        <f t="shared" si="664"/>
        <v>#VALUE!</v>
      </c>
      <c r="BGU50" s="24" t="e">
        <f t="shared" si="665"/>
        <v>#VALUE!</v>
      </c>
      <c r="BGZ50" s="24">
        <f t="shared" si="666"/>
        <v>0</v>
      </c>
      <c r="BHA50" s="24">
        <f t="shared" si="667"/>
        <v>0</v>
      </c>
      <c r="BHB50" s="24">
        <f t="shared" si="668"/>
        <v>0</v>
      </c>
      <c r="BHC50">
        <v>-2.4860268740894999E-6</v>
      </c>
      <c r="BHD50" t="e">
        <f>bvarM4^3</f>
        <v>#VALUE!</v>
      </c>
      <c r="BHE50" t="e">
        <f>cvarM4^3</f>
        <v>#VALUE!</v>
      </c>
      <c r="BHF50" t="e">
        <f>mvarM4^3</f>
        <v>#VALUE!</v>
      </c>
      <c r="BHG50" s="24" t="e">
        <f t="shared" si="669"/>
        <v>#VALUE!</v>
      </c>
      <c r="BHH50" s="24" t="e">
        <f t="shared" si="670"/>
        <v>#VALUE!</v>
      </c>
      <c r="BHI50" s="24" t="e">
        <f t="shared" si="671"/>
        <v>#VALUE!</v>
      </c>
      <c r="BHJ50">
        <v>-1.1378975958998E-4</v>
      </c>
      <c r="BHK50" t="e">
        <f>bvarM2^3</f>
        <v>#VALUE!</v>
      </c>
      <c r="BHL50" t="e">
        <f>cvarM2^3</f>
        <v>#VALUE!</v>
      </c>
      <c r="BHM50" t="e">
        <f>mvarM2^3</f>
        <v>#VALUE!</v>
      </c>
      <c r="BHN50" s="24" t="e">
        <f t="shared" si="672"/>
        <v>#VALUE!</v>
      </c>
      <c r="BHO50" s="24" t="e">
        <f t="shared" si="673"/>
        <v>#VALUE!</v>
      </c>
      <c r="BHP50" s="24" t="e">
        <f t="shared" si="674"/>
        <v>#VALUE!</v>
      </c>
      <c r="BHU50" s="24">
        <f t="shared" si="675"/>
        <v>0</v>
      </c>
      <c r="BHV50" s="24">
        <f t="shared" si="676"/>
        <v>0</v>
      </c>
      <c r="BHW50" s="24">
        <f t="shared" si="677"/>
        <v>0</v>
      </c>
      <c r="BHX50">
        <v>-1.6264410272630999E-5</v>
      </c>
      <c r="BHY50" t="e">
        <f>bvarM6^3</f>
        <v>#VALUE!</v>
      </c>
      <c r="BHZ50" t="e">
        <f>cvarM6^3</f>
        <v>#VALUE!</v>
      </c>
      <c r="BIA50" t="e">
        <f>mvarM6^3</f>
        <v>#VALUE!</v>
      </c>
      <c r="BIB50" s="24" t="e">
        <f t="shared" si="678"/>
        <v>#VALUE!</v>
      </c>
      <c r="BIC50" s="24" t="e">
        <f t="shared" si="679"/>
        <v>#VALUE!</v>
      </c>
      <c r="BID50" s="24" t="e">
        <f t="shared" si="680"/>
        <v>#VALUE!</v>
      </c>
      <c r="BIE50">
        <v>9.6697961106965002E-8</v>
      </c>
      <c r="BIF50" t="e">
        <f>bvarHC1^2</f>
        <v>#VALUE!</v>
      </c>
      <c r="BIG50" t="e">
        <f>cvarHC1^2</f>
        <v>#VALUE!</v>
      </c>
      <c r="BIH50" t="e">
        <f>mvarHC1^2</f>
        <v>#VALUE!</v>
      </c>
      <c r="BII50" s="24" t="e">
        <f t="shared" si="681"/>
        <v>#VALUE!</v>
      </c>
      <c r="BIJ50" s="24" t="e">
        <f t="shared" si="682"/>
        <v>#VALUE!</v>
      </c>
      <c r="BIK50" s="24" t="e">
        <f t="shared" si="683"/>
        <v>#VALUE!</v>
      </c>
      <c r="BIP50" s="24">
        <f t="shared" si="684"/>
        <v>0</v>
      </c>
      <c r="BIQ50" s="24">
        <f t="shared" si="685"/>
        <v>0</v>
      </c>
      <c r="BIR50" s="24">
        <f t="shared" si="686"/>
        <v>0</v>
      </c>
      <c r="BIW50" s="24">
        <f t="shared" si="687"/>
        <v>0</v>
      </c>
      <c r="BIX50" s="24">
        <f t="shared" si="688"/>
        <v>0</v>
      </c>
      <c r="BIY50" s="24">
        <f t="shared" si="689"/>
        <v>0</v>
      </c>
      <c r="BIZ50">
        <v>2.8268639714323E-6</v>
      </c>
      <c r="BJA50" t="e">
        <f>bvarM3^3</f>
        <v>#VALUE!</v>
      </c>
      <c r="BJB50" t="e">
        <f>cvarM3^3</f>
        <v>#VALUE!</v>
      </c>
      <c r="BJC50" t="e">
        <f>mvarM3^3</f>
        <v>#VALUE!</v>
      </c>
      <c r="BJD50" s="24" t="e">
        <f t="shared" si="690"/>
        <v>#VALUE!</v>
      </c>
      <c r="BJE50" s="24" t="e">
        <f t="shared" si="691"/>
        <v>#VALUE!</v>
      </c>
      <c r="BJF50" s="24" t="e">
        <f t="shared" si="692"/>
        <v>#VALUE!</v>
      </c>
      <c r="BJK50" s="24">
        <f t="shared" si="693"/>
        <v>0</v>
      </c>
      <c r="BJL50" s="24">
        <f t="shared" si="694"/>
        <v>0</v>
      </c>
      <c r="BJM50" s="24">
        <f t="shared" si="695"/>
        <v>0</v>
      </c>
      <c r="BJR50" s="24">
        <f t="shared" si="696"/>
        <v>0</v>
      </c>
      <c r="BJS50" s="24">
        <f t="shared" si="697"/>
        <v>0</v>
      </c>
      <c r="BJT50" s="24">
        <f t="shared" si="698"/>
        <v>0</v>
      </c>
      <c r="BJU50">
        <v>1.5578551954781E-3</v>
      </c>
      <c r="BJV50" t="e">
        <f>bvarM2^2</f>
        <v>#VALUE!</v>
      </c>
      <c r="BJW50" t="e">
        <f>cvarM2^2</f>
        <v>#VALUE!</v>
      </c>
      <c r="BJX50" t="e">
        <f>mvarM2^2</f>
        <v>#VALUE!</v>
      </c>
      <c r="BJY50" s="24" t="e">
        <f t="shared" si="699"/>
        <v>#VALUE!</v>
      </c>
      <c r="BJZ50" s="24" t="e">
        <f t="shared" si="700"/>
        <v>#VALUE!</v>
      </c>
      <c r="BKA50" s="24" t="e">
        <f t="shared" si="701"/>
        <v>#VALUE!</v>
      </c>
      <c r="BKF50" s="24">
        <f t="shared" si="702"/>
        <v>0</v>
      </c>
      <c r="BKG50" s="24">
        <f t="shared" si="703"/>
        <v>0</v>
      </c>
      <c r="BKH50" s="24">
        <f t="shared" si="704"/>
        <v>0</v>
      </c>
      <c r="BKM50" s="24">
        <f t="shared" si="705"/>
        <v>0</v>
      </c>
      <c r="BKN50" s="24">
        <f t="shared" si="706"/>
        <v>0</v>
      </c>
      <c r="BKO50" s="24">
        <f t="shared" si="707"/>
        <v>0</v>
      </c>
      <c r="BKP50">
        <v>-5.4515779236525001E-6</v>
      </c>
      <c r="BKQ50" t="e">
        <f>bvarM4^3</f>
        <v>#VALUE!</v>
      </c>
      <c r="BKR50" t="e">
        <f>cvarM4^3</f>
        <v>#VALUE!</v>
      </c>
      <c r="BKS50" t="e">
        <f>mvarM4^3</f>
        <v>#VALUE!</v>
      </c>
      <c r="BKT50" s="24" t="e">
        <f t="shared" si="708"/>
        <v>#VALUE!</v>
      </c>
      <c r="BKU50" s="24" t="e">
        <f t="shared" si="709"/>
        <v>#VALUE!</v>
      </c>
      <c r="BKV50" s="24" t="e">
        <f t="shared" si="710"/>
        <v>#VALUE!</v>
      </c>
      <c r="BLA50" s="24">
        <f t="shared" si="711"/>
        <v>0</v>
      </c>
      <c r="BLB50" s="24">
        <f t="shared" si="712"/>
        <v>0</v>
      </c>
      <c r="BLC50" s="24">
        <f t="shared" si="713"/>
        <v>0</v>
      </c>
      <c r="BLH50" s="24">
        <f t="shared" si="714"/>
        <v>0</v>
      </c>
      <c r="BLI50" s="24">
        <f t="shared" si="715"/>
        <v>0</v>
      </c>
      <c r="BLJ50" s="24">
        <f t="shared" si="716"/>
        <v>0</v>
      </c>
      <c r="BLK50">
        <v>1.3761443117403E-3</v>
      </c>
      <c r="BLL50" t="e">
        <f>bvarM6^2</f>
        <v>#VALUE!</v>
      </c>
      <c r="BLM50" t="e">
        <f>cvarM6^2</f>
        <v>#VALUE!</v>
      </c>
      <c r="BLN50" t="e">
        <f>mvarM6^2</f>
        <v>#VALUE!</v>
      </c>
      <c r="BLO50" s="24" t="e">
        <f t="shared" si="717"/>
        <v>#VALUE!</v>
      </c>
      <c r="BLP50" s="24" t="e">
        <f t="shared" si="718"/>
        <v>#VALUE!</v>
      </c>
      <c r="BLQ50" s="24" t="e">
        <f t="shared" si="719"/>
        <v>#VALUE!</v>
      </c>
      <c r="BLV50" s="24">
        <f t="shared" si="720"/>
        <v>0</v>
      </c>
      <c r="BLW50" s="24">
        <f t="shared" si="721"/>
        <v>0</v>
      </c>
      <c r="BLX50" s="24">
        <f t="shared" si="722"/>
        <v>0</v>
      </c>
      <c r="BMC50" s="24">
        <f t="shared" si="723"/>
        <v>0</v>
      </c>
      <c r="BMD50" s="24">
        <f t="shared" si="724"/>
        <v>0</v>
      </c>
      <c r="BME50" s="24">
        <f t="shared" si="725"/>
        <v>0</v>
      </c>
      <c r="BMF50">
        <v>3.9122518470791003E-6</v>
      </c>
      <c r="BMG50" t="e">
        <f>bvarM3^3</f>
        <v>#VALUE!</v>
      </c>
      <c r="BMH50" t="e">
        <f>cvarM3^3</f>
        <v>#VALUE!</v>
      </c>
      <c r="BMI50" t="e">
        <f>mvarM3^3</f>
        <v>#VALUE!</v>
      </c>
      <c r="BMJ50" s="24" t="e">
        <f t="shared" si="726"/>
        <v>#VALUE!</v>
      </c>
      <c r="BMK50" s="24" t="e">
        <f t="shared" si="727"/>
        <v>#VALUE!</v>
      </c>
      <c r="BML50" s="24" t="e">
        <f t="shared" si="728"/>
        <v>#VALUE!</v>
      </c>
      <c r="BMQ50" s="24">
        <f t="shared" si="729"/>
        <v>0</v>
      </c>
      <c r="BMR50" s="24">
        <f t="shared" si="730"/>
        <v>0</v>
      </c>
      <c r="BMS50" s="24">
        <f t="shared" si="731"/>
        <v>0</v>
      </c>
      <c r="BMX50" s="24">
        <f t="shared" si="732"/>
        <v>0</v>
      </c>
      <c r="BMY50" s="24">
        <f t="shared" si="733"/>
        <v>0</v>
      </c>
      <c r="BMZ50" s="24">
        <f t="shared" si="734"/>
        <v>0</v>
      </c>
      <c r="BNA50">
        <v>1.3255397339043999E-4</v>
      </c>
      <c r="BNB50" t="e">
        <f>bvarM4^2</f>
        <v>#VALUE!</v>
      </c>
      <c r="BNC50" t="e">
        <f>cvarM4^2</f>
        <v>#VALUE!</v>
      </c>
      <c r="BND50" t="e">
        <f>mvarM4^2</f>
        <v>#VALUE!</v>
      </c>
      <c r="BNE50" s="24" t="e">
        <f t="shared" si="735"/>
        <v>#VALUE!</v>
      </c>
      <c r="BNF50" s="24" t="e">
        <f t="shared" si="736"/>
        <v>#VALUE!</v>
      </c>
      <c r="BNG50" s="24" t="e">
        <f t="shared" si="737"/>
        <v>#VALUE!</v>
      </c>
      <c r="BNL50" s="24">
        <f t="shared" si="738"/>
        <v>0</v>
      </c>
      <c r="BNM50" s="24">
        <f t="shared" si="739"/>
        <v>0</v>
      </c>
      <c r="BNN50" s="24">
        <f t="shared" si="740"/>
        <v>0</v>
      </c>
      <c r="BNS50" s="24">
        <f t="shared" si="741"/>
        <v>0</v>
      </c>
      <c r="BNT50" s="24">
        <f t="shared" si="742"/>
        <v>0</v>
      </c>
      <c r="BNU50" s="24">
        <f t="shared" si="743"/>
        <v>0</v>
      </c>
      <c r="BNV50">
        <v>-1.0080926428169E-5</v>
      </c>
      <c r="BNW50" t="e">
        <f>bvarM4^3</f>
        <v>#VALUE!</v>
      </c>
      <c r="BNX50" t="e">
        <f>cvarM4^3</f>
        <v>#VALUE!</v>
      </c>
      <c r="BNY50" t="e">
        <f>mvarM4^3</f>
        <v>#VALUE!</v>
      </c>
      <c r="BNZ50" s="24" t="e">
        <f t="shared" si="744"/>
        <v>#VALUE!</v>
      </c>
      <c r="BOA50" s="24" t="e">
        <f t="shared" si="745"/>
        <v>#VALUE!</v>
      </c>
      <c r="BOB50" s="24" t="e">
        <f t="shared" si="746"/>
        <v>#VALUE!</v>
      </c>
      <c r="BOG50" s="24">
        <f t="shared" si="747"/>
        <v>0</v>
      </c>
      <c r="BOH50" s="24">
        <f t="shared" si="748"/>
        <v>0</v>
      </c>
      <c r="BOI50" s="24">
        <f t="shared" si="749"/>
        <v>0</v>
      </c>
      <c r="BON50" s="24">
        <f t="shared" si="750"/>
        <v>0</v>
      </c>
      <c r="BOO50" s="24">
        <f t="shared" si="751"/>
        <v>0</v>
      </c>
      <c r="BOP50" s="24">
        <f t="shared" si="752"/>
        <v>0</v>
      </c>
      <c r="BOQ50">
        <v>2.2515881698918E-3</v>
      </c>
      <c r="BOR50" t="e">
        <f>bvarM6^2</f>
        <v>#VALUE!</v>
      </c>
      <c r="BOS50" t="e">
        <f>cvarM6^2</f>
        <v>#VALUE!</v>
      </c>
      <c r="BOT50" t="e">
        <f>mvarM6^2</f>
        <v>#VALUE!</v>
      </c>
      <c r="BOU50" s="24" t="e">
        <f t="shared" si="753"/>
        <v>#VALUE!</v>
      </c>
      <c r="BOV50" s="24" t="e">
        <f t="shared" si="754"/>
        <v>#VALUE!</v>
      </c>
      <c r="BOW50" s="24" t="e">
        <f t="shared" si="755"/>
        <v>#VALUE!</v>
      </c>
      <c r="BPB50" s="24">
        <f t="shared" si="756"/>
        <v>0</v>
      </c>
      <c r="BPC50" s="24">
        <f t="shared" si="757"/>
        <v>0</v>
      </c>
      <c r="BPD50" s="24">
        <f t="shared" si="758"/>
        <v>0</v>
      </c>
      <c r="BPI50" s="24">
        <f t="shared" si="759"/>
        <v>0</v>
      </c>
      <c r="BPJ50" s="24">
        <f t="shared" si="760"/>
        <v>0</v>
      </c>
      <c r="BPK50" s="24">
        <f t="shared" si="761"/>
        <v>0</v>
      </c>
      <c r="BPP50" s="24">
        <f t="shared" si="762"/>
        <v>0</v>
      </c>
      <c r="BPQ50" s="24">
        <f t="shared" si="763"/>
        <v>0</v>
      </c>
      <c r="BPR50" s="24">
        <f t="shared" si="764"/>
        <v>0</v>
      </c>
      <c r="BPW50" s="24">
        <f t="shared" si="765"/>
        <v>0</v>
      </c>
      <c r="BPX50" s="24">
        <f t="shared" si="766"/>
        <v>0</v>
      </c>
      <c r="BPY50" s="24">
        <f t="shared" si="767"/>
        <v>0</v>
      </c>
      <c r="BQD50" s="24">
        <f t="shared" si="768"/>
        <v>0</v>
      </c>
      <c r="BQE50" s="24">
        <f t="shared" si="769"/>
        <v>0</v>
      </c>
      <c r="BQF50" s="24">
        <f t="shared" si="770"/>
        <v>0</v>
      </c>
      <c r="BQK50" s="24">
        <f t="shared" si="771"/>
        <v>0</v>
      </c>
      <c r="BQL50" s="24">
        <f t="shared" si="772"/>
        <v>0</v>
      </c>
      <c r="BQM50" s="24">
        <f t="shared" si="773"/>
        <v>0</v>
      </c>
      <c r="BQR50" s="24">
        <f t="shared" si="774"/>
        <v>0</v>
      </c>
      <c r="BQS50" s="24">
        <f t="shared" si="775"/>
        <v>0</v>
      </c>
      <c r="BQT50" s="24">
        <f t="shared" si="776"/>
        <v>0</v>
      </c>
      <c r="BQY50" s="24">
        <f t="shared" si="777"/>
        <v>0</v>
      </c>
      <c r="BQZ50" s="24">
        <f t="shared" si="778"/>
        <v>0</v>
      </c>
      <c r="BRA50" s="24">
        <f t="shared" si="779"/>
        <v>0</v>
      </c>
      <c r="BRF50" s="24">
        <f t="shared" si="780"/>
        <v>0</v>
      </c>
      <c r="BRG50" s="24">
        <f t="shared" si="781"/>
        <v>0</v>
      </c>
      <c r="BRH50" s="24">
        <f t="shared" si="782"/>
        <v>0</v>
      </c>
      <c r="BRM50" s="24">
        <f t="shared" si="783"/>
        <v>0</v>
      </c>
      <c r="BRN50" s="24">
        <f t="shared" si="784"/>
        <v>0</v>
      </c>
      <c r="BRO50" s="24">
        <f t="shared" si="785"/>
        <v>0</v>
      </c>
      <c r="BRT50" s="24">
        <f t="shared" si="786"/>
        <v>0</v>
      </c>
      <c r="BRU50" s="24">
        <f t="shared" si="787"/>
        <v>0</v>
      </c>
      <c r="BRV50" s="24">
        <f t="shared" si="788"/>
        <v>0</v>
      </c>
      <c r="BSA50" s="24">
        <f t="shared" si="789"/>
        <v>0</v>
      </c>
      <c r="BSB50" s="24">
        <f t="shared" si="790"/>
        <v>0</v>
      </c>
      <c r="BSC50" s="24">
        <f t="shared" si="791"/>
        <v>0</v>
      </c>
      <c r="BSH50" s="24">
        <f t="shared" si="792"/>
        <v>0</v>
      </c>
      <c r="BSI50" s="24">
        <f t="shared" si="793"/>
        <v>0</v>
      </c>
      <c r="BSJ50" s="24">
        <f t="shared" si="794"/>
        <v>0</v>
      </c>
      <c r="BSO50" s="24">
        <f t="shared" si="795"/>
        <v>0</v>
      </c>
      <c r="BSP50" s="24">
        <f t="shared" si="796"/>
        <v>0</v>
      </c>
      <c r="BSQ50" s="24">
        <f t="shared" si="797"/>
        <v>0</v>
      </c>
      <c r="BSV50" s="24">
        <f t="shared" si="798"/>
        <v>0</v>
      </c>
      <c r="BSW50" s="24">
        <f t="shared" si="799"/>
        <v>0</v>
      </c>
      <c r="BSX50" s="24">
        <f t="shared" si="800"/>
        <v>0</v>
      </c>
      <c r="BTC50" s="24">
        <f t="shared" si="801"/>
        <v>0</v>
      </c>
      <c r="BTD50" s="24">
        <f t="shared" si="802"/>
        <v>0</v>
      </c>
      <c r="BTE50" s="24">
        <f t="shared" si="803"/>
        <v>0</v>
      </c>
      <c r="BTJ50" s="24">
        <f t="shared" si="804"/>
        <v>0</v>
      </c>
      <c r="BTK50" s="24">
        <f t="shared" si="805"/>
        <v>0</v>
      </c>
      <c r="BTL50" s="24">
        <f t="shared" si="806"/>
        <v>0</v>
      </c>
      <c r="BTQ50" s="24">
        <f t="shared" si="807"/>
        <v>0</v>
      </c>
      <c r="BTR50" s="24">
        <f t="shared" si="808"/>
        <v>0</v>
      </c>
      <c r="BTS50" s="24">
        <f t="shared" si="809"/>
        <v>0</v>
      </c>
      <c r="BTX50" s="24">
        <f t="shared" si="810"/>
        <v>0</v>
      </c>
      <c r="BTY50" s="24">
        <f t="shared" si="811"/>
        <v>0</v>
      </c>
      <c r="BTZ50" s="24">
        <f t="shared" si="812"/>
        <v>0</v>
      </c>
      <c r="BUE50" s="24">
        <f t="shared" si="813"/>
        <v>0</v>
      </c>
      <c r="BUF50" s="24">
        <f t="shared" si="814"/>
        <v>0</v>
      </c>
      <c r="BUG50" s="24">
        <f t="shared" si="815"/>
        <v>0</v>
      </c>
      <c r="BUL50" s="24">
        <f t="shared" si="816"/>
        <v>0</v>
      </c>
      <c r="BUM50" s="24">
        <f t="shared" si="817"/>
        <v>0</v>
      </c>
      <c r="BUN50" s="24">
        <f t="shared" si="818"/>
        <v>0</v>
      </c>
      <c r="BUS50" s="24">
        <f t="shared" si="819"/>
        <v>0</v>
      </c>
      <c r="BUT50" s="24">
        <f t="shared" si="820"/>
        <v>0</v>
      </c>
      <c r="BUU50" s="24">
        <f t="shared" si="821"/>
        <v>0</v>
      </c>
      <c r="BUZ50" s="24">
        <f t="shared" si="822"/>
        <v>0</v>
      </c>
      <c r="BVA50" s="24">
        <f t="shared" si="823"/>
        <v>0</v>
      </c>
      <c r="BVB50" s="24">
        <f t="shared" si="824"/>
        <v>0</v>
      </c>
      <c r="BVG50" s="24">
        <f t="shared" si="825"/>
        <v>0</v>
      </c>
      <c r="BVH50" s="24">
        <f t="shared" si="826"/>
        <v>0</v>
      </c>
      <c r="BVI50" s="24">
        <f t="shared" si="827"/>
        <v>0</v>
      </c>
      <c r="BVN50" s="24">
        <f t="shared" si="828"/>
        <v>0</v>
      </c>
      <c r="BVO50" s="24">
        <f t="shared" si="829"/>
        <v>0</v>
      </c>
      <c r="BVP50" s="24">
        <f t="shared" si="830"/>
        <v>0</v>
      </c>
      <c r="BVU50" s="24">
        <f t="shared" si="831"/>
        <v>0</v>
      </c>
      <c r="BVV50" s="24">
        <f t="shared" si="832"/>
        <v>0</v>
      </c>
      <c r="BVW50" s="24">
        <f t="shared" si="833"/>
        <v>0</v>
      </c>
      <c r="BVX50">
        <v>8.7666571276572003E-4</v>
      </c>
      <c r="BVY50" t="e">
        <f>bvarM7^3</f>
        <v>#VALUE!</v>
      </c>
      <c r="BVZ50" t="e">
        <f>cvarM7^3</f>
        <v>#VALUE!</v>
      </c>
      <c r="BWA50" t="e">
        <f>mvarM7^3</f>
        <v>#VALUE!</v>
      </c>
      <c r="BWB50" s="24" t="e">
        <f t="shared" si="834"/>
        <v>#VALUE!</v>
      </c>
      <c r="BWC50" s="24" t="e">
        <f t="shared" si="835"/>
        <v>#VALUE!</v>
      </c>
      <c r="BWD50" s="24" t="e">
        <f t="shared" si="836"/>
        <v>#VALUE!</v>
      </c>
      <c r="BWI50" s="24">
        <f t="shared" si="837"/>
        <v>0</v>
      </c>
      <c r="BWJ50" s="24">
        <f t="shared" si="838"/>
        <v>0</v>
      </c>
      <c r="BWK50" s="24">
        <f t="shared" si="839"/>
        <v>0</v>
      </c>
      <c r="BWP50" s="24">
        <f t="shared" si="840"/>
        <v>0</v>
      </c>
      <c r="BWQ50" s="24">
        <f t="shared" si="841"/>
        <v>0</v>
      </c>
      <c r="BWR50" s="24">
        <f t="shared" si="842"/>
        <v>0</v>
      </c>
      <c r="BWW50" s="24">
        <f t="shared" si="843"/>
        <v>0</v>
      </c>
      <c r="BWX50" s="24">
        <f t="shared" si="844"/>
        <v>0</v>
      </c>
      <c r="BWY50" s="24">
        <f t="shared" si="845"/>
        <v>0</v>
      </c>
      <c r="BXD50" s="24">
        <f t="shared" si="846"/>
        <v>0</v>
      </c>
      <c r="BXE50" s="24">
        <f t="shared" si="847"/>
        <v>0</v>
      </c>
      <c r="BXF50" s="24">
        <f t="shared" si="848"/>
        <v>0</v>
      </c>
      <c r="BXK50" s="24">
        <f t="shared" si="849"/>
        <v>0</v>
      </c>
      <c r="BXL50" s="24">
        <f t="shared" si="850"/>
        <v>0</v>
      </c>
      <c r="BXM50" s="24">
        <f t="shared" si="851"/>
        <v>0</v>
      </c>
      <c r="BXR50" s="24">
        <f t="shared" si="852"/>
        <v>0</v>
      </c>
      <c r="BXS50" s="24">
        <f t="shared" si="853"/>
        <v>0</v>
      </c>
      <c r="BXT50" s="24">
        <f t="shared" si="854"/>
        <v>0</v>
      </c>
      <c r="BXY50" s="24">
        <f t="shared" si="855"/>
        <v>0</v>
      </c>
      <c r="BXZ50" s="24">
        <f t="shared" si="856"/>
        <v>0</v>
      </c>
      <c r="BYA50" s="24">
        <f t="shared" si="857"/>
        <v>0</v>
      </c>
      <c r="BYF50" s="24">
        <f t="shared" si="858"/>
        <v>0</v>
      </c>
      <c r="BYG50" s="24">
        <f t="shared" si="859"/>
        <v>0</v>
      </c>
      <c r="BYH50" s="24">
        <f t="shared" si="860"/>
        <v>0</v>
      </c>
      <c r="BYM50" s="24">
        <f t="shared" si="861"/>
        <v>0</v>
      </c>
      <c r="BYN50" s="24">
        <f t="shared" si="862"/>
        <v>0</v>
      </c>
      <c r="BYO50" s="24">
        <f t="shared" si="863"/>
        <v>0</v>
      </c>
      <c r="BYT50" s="24">
        <f t="shared" si="864"/>
        <v>0</v>
      </c>
      <c r="BYU50" s="24">
        <f t="shared" si="865"/>
        <v>0</v>
      </c>
      <c r="BYV50" s="24">
        <f t="shared" si="866"/>
        <v>0</v>
      </c>
    </row>
    <row r="51" spans="6:2024" x14ac:dyDescent="0.3">
      <c r="F51" s="82">
        <f t="shared" si="0"/>
        <v>0</v>
      </c>
      <c r="G51" s="82">
        <f t="shared" si="1"/>
        <v>0</v>
      </c>
      <c r="H51" s="82">
        <f t="shared" si="2"/>
        <v>0</v>
      </c>
      <c r="I51">
        <v>-1.9009106137084E-4</v>
      </c>
      <c r="J51" t="e">
        <f>bvarM2^3</f>
        <v>#VALUE!</v>
      </c>
      <c r="K51" t="e">
        <f>cvarM2^3</f>
        <v>#VALUE!</v>
      </c>
      <c r="L51" t="e">
        <f>mvarM2^3</f>
        <v>#VALUE!</v>
      </c>
      <c r="M51" s="15" t="e">
        <f t="shared" si="3"/>
        <v>#VALUE!</v>
      </c>
      <c r="N51" s="15" t="e">
        <f t="shared" si="4"/>
        <v>#VALUE!</v>
      </c>
      <c r="O51" s="15" t="e">
        <f t="shared" si="5"/>
        <v>#VALUE!</v>
      </c>
      <c r="P51">
        <v>-5.3846415875295998E-5</v>
      </c>
      <c r="Q51" t="e">
        <f>bvarM6^3</f>
        <v>#VALUE!</v>
      </c>
      <c r="R51" t="e">
        <f>cvarM6^3</f>
        <v>#VALUE!</v>
      </c>
      <c r="S51" t="e">
        <f>mvarM6^3</f>
        <v>#VALUE!</v>
      </c>
      <c r="T51" s="15" t="e">
        <f t="shared" si="6"/>
        <v>#VALUE!</v>
      </c>
      <c r="U51" s="15" t="e">
        <f t="shared" si="7"/>
        <v>#VALUE!</v>
      </c>
      <c r="V51" s="15" t="e">
        <f t="shared" si="8"/>
        <v>#VALUE!</v>
      </c>
      <c r="W51" s="15"/>
      <c r="X51"/>
      <c r="Y51"/>
      <c r="Z51"/>
      <c r="AA51">
        <f t="shared" si="9"/>
        <v>0</v>
      </c>
      <c r="AB51" s="74">
        <f t="shared" si="10"/>
        <v>0</v>
      </c>
      <c r="AC51" s="53">
        <f t="shared" si="11"/>
        <v>0</v>
      </c>
      <c r="AD51">
        <v>-3.4413206786100002E-7</v>
      </c>
      <c r="AE51" t="e">
        <f>bvarM5*bvarM9</f>
        <v>#VALUE!</v>
      </c>
      <c r="AF51" t="e">
        <f>cvarM5*cvarM9</f>
        <v>#VALUE!</v>
      </c>
      <c r="AG51" t="e">
        <f>mvarM5*mvarM9</f>
        <v>#VALUE!</v>
      </c>
      <c r="AH51" s="74" t="e">
        <f t="shared" si="12"/>
        <v>#VALUE!</v>
      </c>
      <c r="AI51" s="74" t="e">
        <f t="shared" si="13"/>
        <v>#VALUE!</v>
      </c>
      <c r="AJ51" s="53" t="e">
        <f t="shared" si="14"/>
        <v>#VALUE!</v>
      </c>
      <c r="AK51">
        <v>-4.3152564405022003E-5</v>
      </c>
      <c r="AL51" t="e">
        <f>bvarM4*bvarM7</f>
        <v>#VALUE!</v>
      </c>
      <c r="AM51" t="e">
        <f>cvarM4*cvarM7</f>
        <v>#VALUE!</v>
      </c>
      <c r="AN51" t="e">
        <f>mvarM4*mvarM7</f>
        <v>#VALUE!</v>
      </c>
      <c r="AO51" s="15" t="e">
        <f t="shared" si="15"/>
        <v>#VALUE!</v>
      </c>
      <c r="AP51" s="15" t="e">
        <f t="shared" si="16"/>
        <v>#VALUE!</v>
      </c>
      <c r="AQ51" s="53" t="e">
        <f t="shared" si="17"/>
        <v>#VALUE!</v>
      </c>
      <c r="AR51">
        <v>1.7335277364741001E-4</v>
      </c>
      <c r="AS51" t="e">
        <f>bvarM2^2</f>
        <v>#VALUE!</v>
      </c>
      <c r="AT51" t="e">
        <f>cvarM2^2</f>
        <v>#VALUE!</v>
      </c>
      <c r="AU51" t="e">
        <f>mvarM2^2</f>
        <v>#VALUE!</v>
      </c>
      <c r="AV51" s="15" t="e">
        <f t="shared" si="18"/>
        <v>#VALUE!</v>
      </c>
      <c r="AW51" s="15" t="e">
        <f t="shared" si="19"/>
        <v>#VALUE!</v>
      </c>
      <c r="AX51" s="53" t="e">
        <f t="shared" si="20"/>
        <v>#VALUE!</v>
      </c>
      <c r="AY51">
        <v>3.8599041329496001E-4</v>
      </c>
      <c r="AZ51" t="e">
        <f>bvarM8^2</f>
        <v>#VALUE!</v>
      </c>
      <c r="BA51" t="e">
        <f>cvarM8^2</f>
        <v>#VALUE!</v>
      </c>
      <c r="BB51" t="e">
        <f>mvarM8^2</f>
        <v>#VALUE!</v>
      </c>
      <c r="BC51" s="15" t="e">
        <f t="shared" si="21"/>
        <v>#VALUE!</v>
      </c>
      <c r="BD51" s="15" t="e">
        <f t="shared" si="22"/>
        <v>#VALUE!</v>
      </c>
      <c r="BE51" s="53" t="e">
        <f t="shared" si="23"/>
        <v>#VALUE!</v>
      </c>
      <c r="BF51">
        <v>1.8215622464757E-3</v>
      </c>
      <c r="BG51" t="e">
        <f>bvarM2^2</f>
        <v>#VALUE!</v>
      </c>
      <c r="BH51" t="e">
        <f>cvarM2^2</f>
        <v>#VALUE!</v>
      </c>
      <c r="BI51" t="e">
        <f>mvarM2^2</f>
        <v>#VALUE!</v>
      </c>
      <c r="BJ51" s="15" t="e">
        <f t="shared" si="24"/>
        <v>#VALUE!</v>
      </c>
      <c r="BK51" s="15" t="e">
        <f t="shared" si="25"/>
        <v>#VALUE!</v>
      </c>
      <c r="BL51" s="53" t="e">
        <f t="shared" si="26"/>
        <v>#VALUE!</v>
      </c>
      <c r="BM51">
        <v>2.6189098147935999E-5</v>
      </c>
      <c r="BN51" t="e">
        <f>bvarM4^2</f>
        <v>#VALUE!</v>
      </c>
      <c r="BO51" t="e">
        <f>cvarM4^2</f>
        <v>#VALUE!</v>
      </c>
      <c r="BP51" t="e">
        <f>mvarM4^2</f>
        <v>#VALUE!</v>
      </c>
      <c r="BQ51" s="15" t="e">
        <f t="shared" si="27"/>
        <v>#VALUE!</v>
      </c>
      <c r="BR51" s="15" t="e">
        <f t="shared" si="28"/>
        <v>#VALUE!</v>
      </c>
      <c r="BS51" s="53" t="e">
        <f t="shared" si="29"/>
        <v>#VALUE!</v>
      </c>
      <c r="BT51">
        <v>-1.8032479274869001E-4</v>
      </c>
      <c r="BU51" t="e">
        <f>bvarM7*bvarM8</f>
        <v>#VALUE!</v>
      </c>
      <c r="BV51" t="e">
        <f>cvarM7*cvarM8</f>
        <v>#VALUE!</v>
      </c>
      <c r="BW51" t="e">
        <f>mvarM7*mvarM8</f>
        <v>#VALUE!</v>
      </c>
      <c r="BX51" s="15" t="e">
        <f t="shared" si="30"/>
        <v>#VALUE!</v>
      </c>
      <c r="BY51" s="15" t="e">
        <f t="shared" si="31"/>
        <v>#VALUE!</v>
      </c>
      <c r="BZ51" s="53" t="e">
        <f t="shared" si="32"/>
        <v>#VALUE!</v>
      </c>
      <c r="CA51">
        <v>-3.6950102147833002E-5</v>
      </c>
      <c r="CB51" t="e">
        <f>bvarM4*bvarM7</f>
        <v>#VALUE!</v>
      </c>
      <c r="CC51" t="e">
        <f>cvarM4*cvarM7</f>
        <v>#VALUE!</v>
      </c>
      <c r="CD51" t="e">
        <f>mvarM4*mvarM7</f>
        <v>#VALUE!</v>
      </c>
      <c r="CE51" s="15" t="e">
        <f t="shared" si="33"/>
        <v>#VALUE!</v>
      </c>
      <c r="CF51" s="15" t="e">
        <f t="shared" si="34"/>
        <v>#VALUE!</v>
      </c>
      <c r="CG51" s="53" t="e">
        <f t="shared" si="35"/>
        <v>#VALUE!</v>
      </c>
      <c r="CH51">
        <v>3.7710468790991997E-5</v>
      </c>
      <c r="CI51" t="e">
        <f>bvarM7*bvarM8</f>
        <v>#VALUE!</v>
      </c>
      <c r="CJ51" t="e">
        <f>cvarM7*cvarM8</f>
        <v>#VALUE!</v>
      </c>
      <c r="CK51" t="e">
        <f>mvarM7*mvarM8</f>
        <v>#VALUE!</v>
      </c>
      <c r="CL51" s="15" t="e">
        <f t="shared" si="36"/>
        <v>#VALUE!</v>
      </c>
      <c r="CM51" s="15" t="e">
        <f t="shared" si="37"/>
        <v>#VALUE!</v>
      </c>
      <c r="CN51" s="53" t="e">
        <f t="shared" si="38"/>
        <v>#VALUE!</v>
      </c>
      <c r="CO51">
        <v>2.0730748302563999E-6</v>
      </c>
      <c r="CP51" t="e">
        <f>bvarM5^2</f>
        <v>#VALUE!</v>
      </c>
      <c r="CQ51" t="e">
        <f>cvarM5^2</f>
        <v>#VALUE!</v>
      </c>
      <c r="CR51" t="e">
        <f>mvarM5^2</f>
        <v>#VALUE!</v>
      </c>
      <c r="CS51" s="15" t="e">
        <f t="shared" si="39"/>
        <v>#VALUE!</v>
      </c>
      <c r="CT51" s="15" t="e">
        <f t="shared" si="40"/>
        <v>#VALUE!</v>
      </c>
      <c r="CU51" s="53" t="e">
        <f t="shared" si="41"/>
        <v>#VALUE!</v>
      </c>
      <c r="CV51">
        <v>-2.3452876846451E-4</v>
      </c>
      <c r="CW51" t="e">
        <f>bvarM8^2</f>
        <v>#VALUE!</v>
      </c>
      <c r="CX51" t="e">
        <f>cvarM8^2</f>
        <v>#VALUE!</v>
      </c>
      <c r="CY51" t="e">
        <f>mvarM8^2</f>
        <v>#VALUE!</v>
      </c>
      <c r="CZ51" s="15" t="e">
        <f t="shared" si="42"/>
        <v>#VALUE!</v>
      </c>
      <c r="DA51" s="15" t="e">
        <f t="shared" si="43"/>
        <v>#VALUE!</v>
      </c>
      <c r="DB51" s="53" t="e">
        <f t="shared" si="44"/>
        <v>#VALUE!</v>
      </c>
      <c r="DC51"/>
      <c r="DD51"/>
      <c r="DE51"/>
      <c r="DF51"/>
      <c r="DG51" s="15">
        <f t="shared" si="45"/>
        <v>0</v>
      </c>
      <c r="DH51" s="15">
        <f t="shared" si="46"/>
        <v>0</v>
      </c>
      <c r="DI51" s="53">
        <f t="shared" si="47"/>
        <v>0</v>
      </c>
      <c r="DJ51">
        <v>2.2846780679493999E-5</v>
      </c>
      <c r="DK51" t="e">
        <f>bvarHC2^2</f>
        <v>#VALUE!</v>
      </c>
      <c r="DL51" t="e">
        <f>cvarHC2^2</f>
        <v>#VALUE!</v>
      </c>
      <c r="DM51" t="e">
        <f>mvarHC2^2</f>
        <v>#VALUE!</v>
      </c>
      <c r="DN51" s="15" t="e">
        <f t="shared" si="48"/>
        <v>#VALUE!</v>
      </c>
      <c r="DO51" s="15" t="e">
        <f t="shared" si="49"/>
        <v>#VALUE!</v>
      </c>
      <c r="DP51" s="53" t="e">
        <f t="shared" si="50"/>
        <v>#VALUE!</v>
      </c>
      <c r="DQ51">
        <v>-1.7398646154138E-5</v>
      </c>
      <c r="DR51" t="e">
        <f>bvarM3*bvarM7</f>
        <v>#VALUE!</v>
      </c>
      <c r="DS51" t="e">
        <f>cvarM3*cvarM7</f>
        <v>#VALUE!</v>
      </c>
      <c r="DT51" t="e">
        <f>mvarM3*mvarM7</f>
        <v>#VALUE!</v>
      </c>
      <c r="DU51" s="15" t="e">
        <f t="shared" si="51"/>
        <v>#VALUE!</v>
      </c>
      <c r="DV51" s="15" t="e">
        <f t="shared" si="52"/>
        <v>#VALUE!</v>
      </c>
      <c r="DW51" s="53" t="e">
        <f t="shared" si="53"/>
        <v>#VALUE!</v>
      </c>
      <c r="DX51">
        <v>-3.4820947508774999E-7</v>
      </c>
      <c r="DY51" t="e">
        <f>bvarM5^2</f>
        <v>#VALUE!</v>
      </c>
      <c r="DZ51" t="e">
        <f>cvarM5^2</f>
        <v>#VALUE!</v>
      </c>
      <c r="EA51" t="e">
        <f>mvarM5^2</f>
        <v>#VALUE!</v>
      </c>
      <c r="EB51" s="15" t="e">
        <f t="shared" si="54"/>
        <v>#VALUE!</v>
      </c>
      <c r="EC51" s="15" t="e">
        <f t="shared" si="55"/>
        <v>#VALUE!</v>
      </c>
      <c r="ED51" s="53" t="e">
        <f t="shared" si="56"/>
        <v>#VALUE!</v>
      </c>
      <c r="EE51">
        <v>4.6861180206621999E-4</v>
      </c>
      <c r="EF51" t="e">
        <f>bvarM8^2</f>
        <v>#VALUE!</v>
      </c>
      <c r="EG51" t="e">
        <f>cvarM8^2</f>
        <v>#VALUE!</v>
      </c>
      <c r="EH51" t="e">
        <f>mvarM8^2</f>
        <v>#VALUE!</v>
      </c>
      <c r="EI51" s="15" t="e">
        <f t="shared" si="57"/>
        <v>#VALUE!</v>
      </c>
      <c r="EJ51" s="15" t="e">
        <f t="shared" si="58"/>
        <v>#VALUE!</v>
      </c>
      <c r="EK51" s="53" t="e">
        <f t="shared" si="59"/>
        <v>#VALUE!</v>
      </c>
      <c r="EL51">
        <v>-1.6779644774789001E-4</v>
      </c>
      <c r="EM51" t="e">
        <f>bvarM8^2</f>
        <v>#VALUE!</v>
      </c>
      <c r="EN51" t="e">
        <f>cvarM8^2</f>
        <v>#VALUE!</v>
      </c>
      <c r="EO51" t="e">
        <f>mvarM8^2</f>
        <v>#VALUE!</v>
      </c>
      <c r="EP51" s="15" t="e">
        <f t="shared" si="60"/>
        <v>#VALUE!</v>
      </c>
      <c r="EQ51" s="15" t="e">
        <f t="shared" si="61"/>
        <v>#VALUE!</v>
      </c>
      <c r="ER51" s="53" t="e">
        <f t="shared" si="62"/>
        <v>#VALUE!</v>
      </c>
      <c r="ES51">
        <v>-2.1219481111656001E-6</v>
      </c>
      <c r="ET51" t="e">
        <f>bvarM6^3</f>
        <v>#VALUE!</v>
      </c>
      <c r="EU51" t="e">
        <f>cvarM6^3</f>
        <v>#VALUE!</v>
      </c>
      <c r="EV51" t="e">
        <f>mvarM6^3</f>
        <v>#VALUE!</v>
      </c>
      <c r="EW51" s="15" t="e">
        <f t="shared" si="63"/>
        <v>#VALUE!</v>
      </c>
      <c r="EX51" s="15" t="e">
        <f t="shared" si="64"/>
        <v>#VALUE!</v>
      </c>
      <c r="EY51" s="53" t="e">
        <f t="shared" si="65"/>
        <v>#VALUE!</v>
      </c>
      <c r="EZ51">
        <v>7.7292355071277005E-5</v>
      </c>
      <c r="FA51" t="e">
        <f>bvarM6*bvarM7</f>
        <v>#VALUE!</v>
      </c>
      <c r="FB51" t="e">
        <f>cvarM6*cvarM7</f>
        <v>#VALUE!</v>
      </c>
      <c r="FC51" t="e">
        <f>mvarM6*mvarM7</f>
        <v>#VALUE!</v>
      </c>
      <c r="FD51" s="15" t="e">
        <f t="shared" si="66"/>
        <v>#VALUE!</v>
      </c>
      <c r="FE51" s="15" t="e">
        <f t="shared" si="67"/>
        <v>#VALUE!</v>
      </c>
      <c r="FF51" s="53" t="e">
        <f t="shared" si="68"/>
        <v>#VALUE!</v>
      </c>
      <c r="FG51">
        <v>-1.5198175126248E-5</v>
      </c>
      <c r="FH51" t="e">
        <f>bvarM4*bvarM6</f>
        <v>#VALUE!</v>
      </c>
      <c r="FI51" t="e">
        <f>cvarM4*cvarM6</f>
        <v>#VALUE!</v>
      </c>
      <c r="FJ51" t="e">
        <f>mvarM4*mvarM6</f>
        <v>#VALUE!</v>
      </c>
      <c r="FK51" s="15" t="e">
        <f t="shared" si="69"/>
        <v>#VALUE!</v>
      </c>
      <c r="FL51" s="15" t="e">
        <f t="shared" si="70"/>
        <v>#VALUE!</v>
      </c>
      <c r="FM51" s="53" t="e">
        <f t="shared" si="71"/>
        <v>#VALUE!</v>
      </c>
      <c r="FN51">
        <v>3.3415833865633002E-7</v>
      </c>
      <c r="FO51" t="e">
        <f>bvarM4*bvarM9</f>
        <v>#VALUE!</v>
      </c>
      <c r="FP51" t="e">
        <f>cvarM4*cvarM9</f>
        <v>#VALUE!</v>
      </c>
      <c r="FQ51" t="e">
        <f>mvarM4*mvarM9</f>
        <v>#VALUE!</v>
      </c>
      <c r="FR51" s="15" t="e">
        <f t="shared" si="72"/>
        <v>#VALUE!</v>
      </c>
      <c r="FS51" s="15" t="e">
        <f t="shared" si="73"/>
        <v>#VALUE!</v>
      </c>
      <c r="FT51" s="53" t="e">
        <f t="shared" si="74"/>
        <v>#VALUE!</v>
      </c>
      <c r="FU51">
        <v>2.5262484228717999E-6</v>
      </c>
      <c r="FV51" t="e">
        <f>bvarM2^3</f>
        <v>#VALUE!</v>
      </c>
      <c r="FW51" t="e">
        <f>cvarM2^3</f>
        <v>#VALUE!</v>
      </c>
      <c r="FX51" t="e">
        <f>mvarM2^3</f>
        <v>#VALUE!</v>
      </c>
      <c r="FY51" s="15" t="e">
        <f t="shared" si="75"/>
        <v>#VALUE!</v>
      </c>
      <c r="FZ51" s="15" t="e">
        <f t="shared" si="76"/>
        <v>#VALUE!</v>
      </c>
      <c r="GA51" s="53" t="e">
        <f t="shared" si="77"/>
        <v>#VALUE!</v>
      </c>
      <c r="GB51">
        <v>-1.7528391832610001E-3</v>
      </c>
      <c r="GC51" t="e">
        <f>bvarM9^2</f>
        <v>#VALUE!</v>
      </c>
      <c r="GD51" t="e">
        <f>cvarM9^2</f>
        <v>#VALUE!</v>
      </c>
      <c r="GE51" t="e">
        <f>mvarM9^2</f>
        <v>#VALUE!</v>
      </c>
      <c r="GF51" s="15" t="e">
        <f t="shared" si="78"/>
        <v>#VALUE!</v>
      </c>
      <c r="GG51" s="15" t="e">
        <f t="shared" si="79"/>
        <v>#VALUE!</v>
      </c>
      <c r="GH51" s="53" t="e">
        <f t="shared" si="80"/>
        <v>#VALUE!</v>
      </c>
      <c r="GI51"/>
      <c r="GJ51"/>
      <c r="GK51"/>
      <c r="GL51"/>
      <c r="GM51" s="15">
        <f t="shared" si="81"/>
        <v>0</v>
      </c>
      <c r="GN51" s="15">
        <f t="shared" si="82"/>
        <v>0</v>
      </c>
      <c r="GO51" s="53">
        <f t="shared" si="83"/>
        <v>0</v>
      </c>
      <c r="GP51">
        <v>-2.1580286964155001E-4</v>
      </c>
      <c r="GQ51" t="e">
        <f>bvarM7*bvarM8</f>
        <v>#VALUE!</v>
      </c>
      <c r="GR51" t="e">
        <f>cvarM7*cvarM8</f>
        <v>#VALUE!</v>
      </c>
      <c r="GS51" t="e">
        <f>mvarM7*mvarM8</f>
        <v>#VALUE!</v>
      </c>
      <c r="GT51" s="15" t="e">
        <f t="shared" si="84"/>
        <v>#VALUE!</v>
      </c>
      <c r="GU51" s="15" t="e">
        <f t="shared" si="85"/>
        <v>#VALUE!</v>
      </c>
      <c r="GV51" s="53" t="e">
        <f t="shared" si="86"/>
        <v>#VALUE!</v>
      </c>
      <c r="GW51">
        <v>-1.9724744962179001E-5</v>
      </c>
      <c r="GX51" t="e">
        <f>bvarM4*bvarM6</f>
        <v>#VALUE!</v>
      </c>
      <c r="GY51" t="e">
        <f>cvarM4*cvarM6</f>
        <v>#VALUE!</v>
      </c>
      <c r="GZ51" t="e">
        <f>mvarM4*mvarM6</f>
        <v>#VALUE!</v>
      </c>
      <c r="HA51" s="15" t="e">
        <f t="shared" si="87"/>
        <v>#VALUE!</v>
      </c>
      <c r="HB51" s="15" t="e">
        <f t="shared" si="88"/>
        <v>#VALUE!</v>
      </c>
      <c r="HC51" s="53" t="e">
        <f t="shared" si="89"/>
        <v>#VALUE!</v>
      </c>
      <c r="HD51">
        <v>-1.9347267654279999E-5</v>
      </c>
      <c r="HE51" t="e">
        <f>bvarHC2^2</f>
        <v>#VALUE!</v>
      </c>
      <c r="HF51" t="e">
        <f>cvarHC2^2</f>
        <v>#VALUE!</v>
      </c>
      <c r="HG51" t="e">
        <f>mvarHC2^2</f>
        <v>#VALUE!</v>
      </c>
      <c r="HH51" s="15" t="e">
        <f t="shared" si="90"/>
        <v>#VALUE!</v>
      </c>
      <c r="HI51" s="15" t="e">
        <f t="shared" si="91"/>
        <v>#VALUE!</v>
      </c>
      <c r="HJ51" s="53" t="e">
        <f t="shared" si="92"/>
        <v>#VALUE!</v>
      </c>
      <c r="HK51">
        <v>1.3403244962071E-5</v>
      </c>
      <c r="HL51" t="e">
        <f>bvarM2^3</f>
        <v>#VALUE!</v>
      </c>
      <c r="HM51" t="e">
        <f>cvarM2^3</f>
        <v>#VALUE!</v>
      </c>
      <c r="HN51" t="e">
        <f>mvarM2^3</f>
        <v>#VALUE!</v>
      </c>
      <c r="HO51" s="15" t="e">
        <f t="shared" si="93"/>
        <v>#VALUE!</v>
      </c>
      <c r="HP51" s="15" t="e">
        <f t="shared" si="94"/>
        <v>#VALUE!</v>
      </c>
      <c r="HQ51" s="53" t="e">
        <f t="shared" si="95"/>
        <v>#VALUE!</v>
      </c>
      <c r="HR51">
        <v>-2.9538840784121998E-3</v>
      </c>
      <c r="HS51" t="e">
        <f>bvarM7^2</f>
        <v>#VALUE!</v>
      </c>
      <c r="HT51" t="e">
        <f>cvarM7^2</f>
        <v>#VALUE!</v>
      </c>
      <c r="HU51" t="e">
        <f>mvarM7^2</f>
        <v>#VALUE!</v>
      </c>
      <c r="HV51" s="15" t="e">
        <f t="shared" si="96"/>
        <v>#VALUE!</v>
      </c>
      <c r="HW51" s="15" t="e">
        <f t="shared" si="97"/>
        <v>#VALUE!</v>
      </c>
      <c r="HX51" s="53" t="e">
        <f t="shared" si="98"/>
        <v>#VALUE!</v>
      </c>
      <c r="HY51">
        <v>-2.7081162409319001E-6</v>
      </c>
      <c r="HZ51" t="e">
        <f>bvarM6^3</f>
        <v>#VALUE!</v>
      </c>
      <c r="IA51" t="e">
        <f>cvarM6^3</f>
        <v>#VALUE!</v>
      </c>
      <c r="IB51" t="e">
        <f>mvarM6^3</f>
        <v>#VALUE!</v>
      </c>
      <c r="IC51" s="15" t="e">
        <f t="shared" si="99"/>
        <v>#VALUE!</v>
      </c>
      <c r="ID51" s="15" t="e">
        <f t="shared" si="100"/>
        <v>#VALUE!</v>
      </c>
      <c r="IE51" s="53" t="e">
        <f t="shared" si="101"/>
        <v>#VALUE!</v>
      </c>
      <c r="IF51">
        <v>2.8280811054449999E-4</v>
      </c>
      <c r="IG51" t="e">
        <f>bvarM6*bvarM8</f>
        <v>#VALUE!</v>
      </c>
      <c r="IH51" t="e">
        <f>cvarM6*cvarM8</f>
        <v>#VALUE!</v>
      </c>
      <c r="II51" t="e">
        <f>mvarM6*mvarM8</f>
        <v>#VALUE!</v>
      </c>
      <c r="IJ51" s="15" t="e">
        <f t="shared" si="102"/>
        <v>#VALUE!</v>
      </c>
      <c r="IK51" s="15" t="e">
        <f t="shared" si="103"/>
        <v>#VALUE!</v>
      </c>
      <c r="IL51" s="53" t="e">
        <f t="shared" si="104"/>
        <v>#VALUE!</v>
      </c>
      <c r="IM51">
        <v>-2.2280130220388001E-5</v>
      </c>
      <c r="IN51" t="e">
        <f>bvarM3*bvarM7</f>
        <v>#VALUE!</v>
      </c>
      <c r="IO51" t="e">
        <f>cvarM3*cvarM7</f>
        <v>#VALUE!</v>
      </c>
      <c r="IP51" t="e">
        <f>mvarM3*mvarM7</f>
        <v>#VALUE!</v>
      </c>
      <c r="IQ51" s="15" t="e">
        <f t="shared" si="105"/>
        <v>#VALUE!</v>
      </c>
      <c r="IR51" s="15" t="e">
        <f t="shared" si="106"/>
        <v>#VALUE!</v>
      </c>
      <c r="IS51" s="53" t="e">
        <f t="shared" si="107"/>
        <v>#VALUE!</v>
      </c>
      <c r="IT51">
        <v>-1.0679803764484E-5</v>
      </c>
      <c r="IU51" t="e">
        <f>bvarM7^2</f>
        <v>#VALUE!</v>
      </c>
      <c r="IV51" t="e">
        <f>cvarM7^2</f>
        <v>#VALUE!</v>
      </c>
      <c r="IW51" t="e">
        <f>mvarM7^2</f>
        <v>#VALUE!</v>
      </c>
      <c r="IX51" s="15" t="e">
        <f t="shared" si="108"/>
        <v>#VALUE!</v>
      </c>
      <c r="IY51" s="15" t="e">
        <f t="shared" si="109"/>
        <v>#VALUE!</v>
      </c>
      <c r="IZ51" s="53" t="e">
        <f t="shared" si="110"/>
        <v>#VALUE!</v>
      </c>
      <c r="JA51">
        <v>2.2015546560438E-5</v>
      </c>
      <c r="JB51" t="e">
        <f>bvarM5*bvarM9</f>
        <v>#VALUE!</v>
      </c>
      <c r="JC51" t="e">
        <f>cvarM5*cvarM9</f>
        <v>#VALUE!</v>
      </c>
      <c r="JD51" t="e">
        <f>mvarM5*mvarM9</f>
        <v>#VALUE!</v>
      </c>
      <c r="JE51" s="24" t="e">
        <f t="shared" si="111"/>
        <v>#VALUE!</v>
      </c>
      <c r="JF51" s="24" t="e">
        <f t="shared" si="112"/>
        <v>#VALUE!</v>
      </c>
      <c r="JG51" s="24" t="e">
        <f t="shared" si="113"/>
        <v>#VALUE!</v>
      </c>
      <c r="JL51" s="24">
        <f t="shared" si="114"/>
        <v>0</v>
      </c>
      <c r="JM51" s="24">
        <f t="shared" si="115"/>
        <v>0</v>
      </c>
      <c r="JN51" s="24">
        <f t="shared" si="116"/>
        <v>0</v>
      </c>
      <c r="JS51" s="24">
        <f t="shared" si="117"/>
        <v>0</v>
      </c>
      <c r="JT51" s="24">
        <f t="shared" si="118"/>
        <v>0</v>
      </c>
      <c r="JU51" s="24">
        <f t="shared" si="119"/>
        <v>0</v>
      </c>
      <c r="JV51">
        <v>-1.8380883362833001E-4</v>
      </c>
      <c r="JW51" t="e">
        <f>bvarM5*bvarM8</f>
        <v>#VALUE!</v>
      </c>
      <c r="JX51" t="e">
        <f>cvarM5*cvarM8</f>
        <v>#VALUE!</v>
      </c>
      <c r="JY51" t="e">
        <f>mvarM5*mvarM8</f>
        <v>#VALUE!</v>
      </c>
      <c r="JZ51" s="24" t="e">
        <f t="shared" si="120"/>
        <v>#VALUE!</v>
      </c>
      <c r="KA51" s="24" t="e">
        <f t="shared" si="121"/>
        <v>#VALUE!</v>
      </c>
      <c r="KB51" s="24" t="e">
        <f t="shared" si="122"/>
        <v>#VALUE!</v>
      </c>
      <c r="KG51" s="24">
        <f t="shared" si="123"/>
        <v>0</v>
      </c>
      <c r="KH51" s="24">
        <f t="shared" si="124"/>
        <v>0</v>
      </c>
      <c r="KI51" s="24">
        <f t="shared" si="125"/>
        <v>0</v>
      </c>
      <c r="KJ51">
        <v>-6.2051221877384001E-4</v>
      </c>
      <c r="KK51" t="e">
        <f>bvarM7^2</f>
        <v>#VALUE!</v>
      </c>
      <c r="KL51" t="e">
        <f>cvarM7^2</f>
        <v>#VALUE!</v>
      </c>
      <c r="KM51" t="e">
        <f>mvarM7^2</f>
        <v>#VALUE!</v>
      </c>
      <c r="KN51" s="24" t="e">
        <f t="shared" si="126"/>
        <v>#VALUE!</v>
      </c>
      <c r="KO51" s="24" t="e">
        <f t="shared" si="127"/>
        <v>#VALUE!</v>
      </c>
      <c r="KP51" s="24" t="e">
        <f t="shared" si="128"/>
        <v>#VALUE!</v>
      </c>
      <c r="KQ51">
        <v>-5.9737012853891002E-6</v>
      </c>
      <c r="KR51" t="e">
        <f>bvarM4^2</f>
        <v>#VALUE!</v>
      </c>
      <c r="KS51" t="e">
        <f>cvarM4^2</f>
        <v>#VALUE!</v>
      </c>
      <c r="KT51" t="e">
        <f>mvarM4^2</f>
        <v>#VALUE!</v>
      </c>
      <c r="KU51" s="24" t="e">
        <f t="shared" si="129"/>
        <v>#VALUE!</v>
      </c>
      <c r="KV51" s="24" t="e">
        <f t="shared" si="130"/>
        <v>#VALUE!</v>
      </c>
      <c r="KW51" s="24" t="e">
        <f t="shared" si="131"/>
        <v>#VALUE!</v>
      </c>
      <c r="LB51" s="24">
        <f t="shared" si="132"/>
        <v>0</v>
      </c>
      <c r="LC51" s="24">
        <f t="shared" si="133"/>
        <v>0</v>
      </c>
      <c r="LD51" s="24">
        <f t="shared" si="134"/>
        <v>0</v>
      </c>
      <c r="LE51">
        <v>-1.8287117974403E-3</v>
      </c>
      <c r="LF51" t="e">
        <f>bvarM8^2</f>
        <v>#VALUE!</v>
      </c>
      <c r="LG51" t="e">
        <f>cvarM8^2</f>
        <v>#VALUE!</v>
      </c>
      <c r="LH51" t="e">
        <f>mvarM8^2</f>
        <v>#VALUE!</v>
      </c>
      <c r="LI51" s="24" t="e">
        <f t="shared" si="135"/>
        <v>#VALUE!</v>
      </c>
      <c r="LJ51" s="24" t="e">
        <f t="shared" si="136"/>
        <v>#VALUE!</v>
      </c>
      <c r="LK51" s="24" t="e">
        <f t="shared" si="137"/>
        <v>#VALUE!</v>
      </c>
      <c r="LL51">
        <v>-1.3010328732987E-4</v>
      </c>
      <c r="LM51" t="e">
        <f>bvarM7*bvarM8</f>
        <v>#VALUE!</v>
      </c>
      <c r="LN51" t="e">
        <f>cvarM7*cvarM8</f>
        <v>#VALUE!</v>
      </c>
      <c r="LO51" t="e">
        <f>mvarM7*mvarM8</f>
        <v>#VALUE!</v>
      </c>
      <c r="LP51" s="24" t="e">
        <f t="shared" si="138"/>
        <v>#VALUE!</v>
      </c>
      <c r="LQ51" s="24" t="e">
        <f t="shared" si="139"/>
        <v>#VALUE!</v>
      </c>
      <c r="LR51" s="24" t="e">
        <f t="shared" si="140"/>
        <v>#VALUE!</v>
      </c>
      <c r="LS51">
        <v>5.3569006416286002E-5</v>
      </c>
      <c r="LT51" t="e">
        <f>bvarM9^3</f>
        <v>#VALUE!</v>
      </c>
      <c r="LU51" t="e">
        <f>cvarM9^3</f>
        <v>#VALUE!</v>
      </c>
      <c r="LV51" t="e">
        <f>mvarM9^3</f>
        <v>#VALUE!</v>
      </c>
      <c r="LW51" s="24" t="e">
        <f t="shared" si="141"/>
        <v>#VALUE!</v>
      </c>
      <c r="LX51" s="24" t="e">
        <f t="shared" si="142"/>
        <v>#VALUE!</v>
      </c>
      <c r="LY51" s="24" t="e">
        <f t="shared" si="143"/>
        <v>#VALUE!</v>
      </c>
      <c r="LZ51">
        <v>4.8405494148581003E-5</v>
      </c>
      <c r="MA51" t="e">
        <f>bvarM7*bvarM8</f>
        <v>#VALUE!</v>
      </c>
      <c r="MB51" t="e">
        <f>cvarM7*cvarM8</f>
        <v>#VALUE!</v>
      </c>
      <c r="MC51" t="e">
        <f>mvarM7*mvarM8</f>
        <v>#VALUE!</v>
      </c>
      <c r="MD51" s="24" t="e">
        <f t="shared" si="144"/>
        <v>#VALUE!</v>
      </c>
      <c r="ME51" s="24" t="e">
        <f t="shared" si="145"/>
        <v>#VALUE!</v>
      </c>
      <c r="MF51" s="24" t="e">
        <f t="shared" si="146"/>
        <v>#VALUE!</v>
      </c>
      <c r="MG51">
        <v>6.6042145546316998E-5</v>
      </c>
      <c r="MH51" t="e">
        <f>bvarM5*bvarM9</f>
        <v>#VALUE!</v>
      </c>
      <c r="MI51" t="e">
        <f>cvarM5*cvarM9</f>
        <v>#VALUE!</v>
      </c>
      <c r="MJ51" t="e">
        <f>mvarM5*mvarM9</f>
        <v>#VALUE!</v>
      </c>
      <c r="MK51" s="24" t="e">
        <f t="shared" si="147"/>
        <v>#VALUE!</v>
      </c>
      <c r="ML51" s="24" t="e">
        <f t="shared" si="148"/>
        <v>#VALUE!</v>
      </c>
      <c r="MM51" s="24" t="e">
        <f t="shared" si="149"/>
        <v>#VALUE!</v>
      </c>
      <c r="MR51" s="24">
        <f t="shared" si="150"/>
        <v>0</v>
      </c>
      <c r="MS51" s="24">
        <f t="shared" si="151"/>
        <v>0</v>
      </c>
      <c r="MT51" s="24">
        <f t="shared" si="152"/>
        <v>0</v>
      </c>
      <c r="MU51">
        <v>-2.6012973767664001E-12</v>
      </c>
      <c r="MV51" t="e">
        <f>bvarHC1^3</f>
        <v>#VALUE!</v>
      </c>
      <c r="MW51" t="e">
        <f>cvarHC1^3</f>
        <v>#VALUE!</v>
      </c>
      <c r="MX51" t="e">
        <f>mvarHC1^3</f>
        <v>#VALUE!</v>
      </c>
      <c r="MY51" s="24" t="e">
        <f t="shared" si="153"/>
        <v>#VALUE!</v>
      </c>
      <c r="MZ51" s="24" t="e">
        <f t="shared" si="154"/>
        <v>#VALUE!</v>
      </c>
      <c r="NA51" s="24" t="e">
        <f t="shared" si="155"/>
        <v>#VALUE!</v>
      </c>
      <c r="NB51">
        <v>1.8653606063527E-5</v>
      </c>
      <c r="NC51" t="e">
        <f>bvarHC2^2</f>
        <v>#VALUE!</v>
      </c>
      <c r="ND51" t="e">
        <f>cvarHC2^2</f>
        <v>#VALUE!</v>
      </c>
      <c r="NE51" t="e">
        <f>mvarHC2^2</f>
        <v>#VALUE!</v>
      </c>
      <c r="NF51" s="24" t="e">
        <f t="shared" si="156"/>
        <v>#VALUE!</v>
      </c>
      <c r="NG51" s="24" t="e">
        <f t="shared" si="157"/>
        <v>#VALUE!</v>
      </c>
      <c r="NH51" s="24" t="e">
        <f t="shared" si="158"/>
        <v>#VALUE!</v>
      </c>
      <c r="NI51">
        <v>-3.4018782576725998E-6</v>
      </c>
      <c r="NJ51" t="e">
        <f>bvarM4^3</f>
        <v>#VALUE!</v>
      </c>
      <c r="NK51" t="e">
        <f>cvarM4^3</f>
        <v>#VALUE!</v>
      </c>
      <c r="NL51" t="e">
        <f>mvarM4^3</f>
        <v>#VALUE!</v>
      </c>
      <c r="NM51" s="24" t="e">
        <f t="shared" si="159"/>
        <v>#VALUE!</v>
      </c>
      <c r="NN51" s="24" t="e">
        <f t="shared" si="160"/>
        <v>#VALUE!</v>
      </c>
      <c r="NO51" s="24" t="e">
        <f t="shared" si="161"/>
        <v>#VALUE!</v>
      </c>
      <c r="NP51">
        <v>-2.236453180792E-6</v>
      </c>
      <c r="NQ51" t="e">
        <f>bvarM5^2</f>
        <v>#VALUE!</v>
      </c>
      <c r="NR51" t="e">
        <f>cvarM5^2</f>
        <v>#VALUE!</v>
      </c>
      <c r="NS51" t="e">
        <f>mvarM5^2</f>
        <v>#VALUE!</v>
      </c>
      <c r="NT51" s="24" t="e">
        <f t="shared" si="162"/>
        <v>#VALUE!</v>
      </c>
      <c r="NU51" s="24" t="e">
        <f t="shared" si="163"/>
        <v>#VALUE!</v>
      </c>
      <c r="NV51" s="24" t="e">
        <f t="shared" si="164"/>
        <v>#VALUE!</v>
      </c>
      <c r="NW51">
        <v>1.0060735349308E-6</v>
      </c>
      <c r="NX51" t="e">
        <f>bvarM5^2</f>
        <v>#VALUE!</v>
      </c>
      <c r="NY51" t="e">
        <f>cvarM5^2</f>
        <v>#VALUE!</v>
      </c>
      <c r="NZ51" t="e">
        <f>mvarM5^2</f>
        <v>#VALUE!</v>
      </c>
      <c r="OA51" s="24" t="e">
        <f t="shared" si="165"/>
        <v>#VALUE!</v>
      </c>
      <c r="OB51" s="24" t="e">
        <f t="shared" si="166"/>
        <v>#VALUE!</v>
      </c>
      <c r="OC51" s="24" t="e">
        <f t="shared" si="167"/>
        <v>#VALUE!</v>
      </c>
      <c r="OH51" s="24">
        <f t="shared" si="168"/>
        <v>0</v>
      </c>
      <c r="OI51" s="24">
        <f t="shared" si="169"/>
        <v>0</v>
      </c>
      <c r="OJ51" s="24">
        <f t="shared" si="170"/>
        <v>0</v>
      </c>
      <c r="OK51">
        <v>9218737.1050048005</v>
      </c>
      <c r="OL51" t="e">
        <f>bvarM1^3</f>
        <v>#VALUE!</v>
      </c>
      <c r="OM51" t="e">
        <f>cvarM1^3</f>
        <v>#VALUE!</v>
      </c>
      <c r="ON51" t="e">
        <f>mvarM1^3</f>
        <v>#VALUE!</v>
      </c>
      <c r="OO51" s="24" t="e">
        <f t="shared" si="171"/>
        <v>#VALUE!</v>
      </c>
      <c r="OP51" s="24" t="e">
        <f t="shared" si="172"/>
        <v>#VALUE!</v>
      </c>
      <c r="OQ51" s="24" t="e">
        <f t="shared" si="173"/>
        <v>#VALUE!</v>
      </c>
      <c r="OR51">
        <v>6.5613935064754001E-6</v>
      </c>
      <c r="OS51" t="e">
        <f>bvarM4*bvarM7</f>
        <v>#VALUE!</v>
      </c>
      <c r="OT51" t="e">
        <f>cvarM4*cvarM7</f>
        <v>#VALUE!</v>
      </c>
      <c r="OU51" t="e">
        <f>mvarM4*mvarM7</f>
        <v>#VALUE!</v>
      </c>
      <c r="OV51" s="24" t="e">
        <f t="shared" si="174"/>
        <v>#VALUE!</v>
      </c>
      <c r="OW51" s="24" t="e">
        <f t="shared" si="175"/>
        <v>#VALUE!</v>
      </c>
      <c r="OX51" s="24" t="e">
        <f t="shared" si="176"/>
        <v>#VALUE!</v>
      </c>
      <c r="PC51" s="24">
        <f t="shared" si="177"/>
        <v>0</v>
      </c>
      <c r="PD51" s="24">
        <f t="shared" si="178"/>
        <v>0</v>
      </c>
      <c r="PE51" s="24">
        <f t="shared" si="179"/>
        <v>0</v>
      </c>
      <c r="PF51">
        <v>1.0527766062303999E-5</v>
      </c>
      <c r="PG51" t="e">
        <f>bvarM6*bvarM8</f>
        <v>#VALUE!</v>
      </c>
      <c r="PH51" t="e">
        <f>cvarM6*cvarM8</f>
        <v>#VALUE!</v>
      </c>
      <c r="PI51" t="e">
        <f>mvarM6*mvarM8</f>
        <v>#VALUE!</v>
      </c>
      <c r="PJ51" s="24" t="e">
        <f t="shared" si="180"/>
        <v>#VALUE!</v>
      </c>
      <c r="PK51" s="24" t="e">
        <f t="shared" si="181"/>
        <v>#VALUE!</v>
      </c>
      <c r="PL51" s="24" t="e">
        <f t="shared" si="182"/>
        <v>#VALUE!</v>
      </c>
      <c r="PM51">
        <v>8.3443470306021999E-5</v>
      </c>
      <c r="PN51" t="e">
        <f>bvarM7^2</f>
        <v>#VALUE!</v>
      </c>
      <c r="PO51" t="e">
        <f>cvarM7^2</f>
        <v>#VALUE!</v>
      </c>
      <c r="PP51" t="e">
        <f>mvarM7^2</f>
        <v>#VALUE!</v>
      </c>
      <c r="PQ51" s="24" t="e">
        <f t="shared" si="183"/>
        <v>#VALUE!</v>
      </c>
      <c r="PR51" s="24" t="e">
        <f t="shared" si="184"/>
        <v>#VALUE!</v>
      </c>
      <c r="PS51" s="24" t="e">
        <f t="shared" si="185"/>
        <v>#VALUE!</v>
      </c>
      <c r="PX51" s="24">
        <f t="shared" si="186"/>
        <v>0</v>
      </c>
      <c r="PY51" s="24">
        <f t="shared" si="187"/>
        <v>0</v>
      </c>
      <c r="PZ51" s="24">
        <f t="shared" si="188"/>
        <v>0</v>
      </c>
      <c r="QA51">
        <v>-1.9889974611223999E-5</v>
      </c>
      <c r="QB51" t="e">
        <f>bvarM2^3</f>
        <v>#VALUE!</v>
      </c>
      <c r="QC51" t="e">
        <f>cvarM2^3</f>
        <v>#VALUE!</v>
      </c>
      <c r="QD51" t="e">
        <f>mvarM2^3</f>
        <v>#VALUE!</v>
      </c>
      <c r="QE51" s="24" t="e">
        <f t="shared" si="189"/>
        <v>#VALUE!</v>
      </c>
      <c r="QF51" s="24" t="e">
        <f t="shared" si="190"/>
        <v>#VALUE!</v>
      </c>
      <c r="QG51" s="24" t="e">
        <f t="shared" si="191"/>
        <v>#VALUE!</v>
      </c>
      <c r="QH51">
        <v>2.6788170595692E-5</v>
      </c>
      <c r="QI51" t="e">
        <f>bvarHC2^2</f>
        <v>#VALUE!</v>
      </c>
      <c r="QJ51" t="e">
        <f>cvarHC2^2</f>
        <v>#VALUE!</v>
      </c>
      <c r="QK51" t="e">
        <f>mvarHC2^2</f>
        <v>#VALUE!</v>
      </c>
      <c r="QL51" s="24" t="e">
        <f t="shared" si="192"/>
        <v>#VALUE!</v>
      </c>
      <c r="QM51" s="24" t="e">
        <f t="shared" si="193"/>
        <v>#VALUE!</v>
      </c>
      <c r="QN51" s="24" t="e">
        <f t="shared" si="194"/>
        <v>#VALUE!</v>
      </c>
      <c r="QS51" s="24">
        <f t="shared" si="195"/>
        <v>0</v>
      </c>
      <c r="QT51" s="24">
        <f t="shared" si="196"/>
        <v>0</v>
      </c>
      <c r="QU51" s="24">
        <f t="shared" si="197"/>
        <v>0</v>
      </c>
      <c r="QV51">
        <v>-1.6997558983004999E-7</v>
      </c>
      <c r="QW51" t="e">
        <f>bvarM5^2</f>
        <v>#VALUE!</v>
      </c>
      <c r="QX51" t="e">
        <f>cvarM5^2</f>
        <v>#VALUE!</v>
      </c>
      <c r="QY51" t="e">
        <f>mvarM5^2</f>
        <v>#VALUE!</v>
      </c>
      <c r="QZ51" s="24" t="e">
        <f t="shared" si="198"/>
        <v>#VALUE!</v>
      </c>
      <c r="RA51" s="24" t="e">
        <f t="shared" si="199"/>
        <v>#VALUE!</v>
      </c>
      <c r="RB51" s="24" t="e">
        <f t="shared" si="200"/>
        <v>#VALUE!</v>
      </c>
      <c r="RC51">
        <v>1.8115576292493001E-6</v>
      </c>
      <c r="RD51" t="e">
        <f>bvarM5^2</f>
        <v>#VALUE!</v>
      </c>
      <c r="RE51" t="e">
        <f>cvarM5^2</f>
        <v>#VALUE!</v>
      </c>
      <c r="RF51" t="e">
        <f>mvarM5^2</f>
        <v>#VALUE!</v>
      </c>
      <c r="RG51" s="24" t="e">
        <f t="shared" si="201"/>
        <v>#VALUE!</v>
      </c>
      <c r="RH51" s="24" t="e">
        <f t="shared" si="202"/>
        <v>#VALUE!</v>
      </c>
      <c r="RI51" s="24" t="e">
        <f t="shared" si="203"/>
        <v>#VALUE!</v>
      </c>
      <c r="RN51" s="24">
        <f t="shared" si="204"/>
        <v>0</v>
      </c>
      <c r="RO51" s="24">
        <f t="shared" si="205"/>
        <v>0</v>
      </c>
      <c r="RP51" s="24">
        <f t="shared" si="206"/>
        <v>0</v>
      </c>
      <c r="RQ51">
        <v>-2.5808950878082001E-3</v>
      </c>
      <c r="RR51" t="e">
        <f>bvarM8^2</f>
        <v>#VALUE!</v>
      </c>
      <c r="RS51" t="e">
        <f>cvarM8^2</f>
        <v>#VALUE!</v>
      </c>
      <c r="RT51" t="e">
        <f>mvarM8^2</f>
        <v>#VALUE!</v>
      </c>
      <c r="RU51" s="24" t="e">
        <f t="shared" si="207"/>
        <v>#VALUE!</v>
      </c>
      <c r="RV51" s="24" t="e">
        <f t="shared" si="208"/>
        <v>#VALUE!</v>
      </c>
      <c r="RW51" s="24" t="e">
        <f t="shared" si="209"/>
        <v>#VALUE!</v>
      </c>
      <c r="RX51">
        <v>-2.3340799645762001E-4</v>
      </c>
      <c r="RY51" t="e">
        <f>bvarM6*bvarM7</f>
        <v>#VALUE!</v>
      </c>
      <c r="RZ51" t="e">
        <f>cvarM6*cvarM7</f>
        <v>#VALUE!</v>
      </c>
      <c r="SA51" t="e">
        <f>mvarM6*mvarM7</f>
        <v>#VALUE!</v>
      </c>
      <c r="SB51" s="24" t="e">
        <f t="shared" si="210"/>
        <v>#VALUE!</v>
      </c>
      <c r="SC51" s="24" t="e">
        <f t="shared" si="211"/>
        <v>#VALUE!</v>
      </c>
      <c r="SD51" s="24" t="e">
        <f t="shared" si="212"/>
        <v>#VALUE!</v>
      </c>
      <c r="SE51"/>
      <c r="SF51"/>
      <c r="SG51"/>
      <c r="SH51"/>
      <c r="SI51" s="24">
        <f t="shared" si="213"/>
        <v>0</v>
      </c>
      <c r="SJ51" s="24">
        <f t="shared" si="214"/>
        <v>0</v>
      </c>
      <c r="SK51" s="24">
        <f t="shared" si="215"/>
        <v>0</v>
      </c>
      <c r="SL51">
        <v>-4.0347296231244998E-4</v>
      </c>
      <c r="SM51" t="e">
        <f>bvarM7^2</f>
        <v>#VALUE!</v>
      </c>
      <c r="SN51" t="e">
        <f>cvarM7^2</f>
        <v>#VALUE!</v>
      </c>
      <c r="SO51" t="e">
        <f>mvarM7^2</f>
        <v>#VALUE!</v>
      </c>
      <c r="SP51" s="24" t="e">
        <f t="shared" si="216"/>
        <v>#VALUE!</v>
      </c>
      <c r="SQ51" s="24" t="e">
        <f t="shared" si="217"/>
        <v>#VALUE!</v>
      </c>
      <c r="SR51" s="24" t="e">
        <f t="shared" si="218"/>
        <v>#VALUE!</v>
      </c>
      <c r="SS51">
        <v>-2.0063333864195999E-4</v>
      </c>
      <c r="ST51" t="e">
        <f>bvarM7^2</f>
        <v>#VALUE!</v>
      </c>
      <c r="SU51" t="e">
        <f>cvarM7^2</f>
        <v>#VALUE!</v>
      </c>
      <c r="SV51" t="e">
        <f>mvarM7^2</f>
        <v>#VALUE!</v>
      </c>
      <c r="SW51" s="24" t="e">
        <f t="shared" si="219"/>
        <v>#VALUE!</v>
      </c>
      <c r="SX51" s="24" t="e">
        <f t="shared" si="220"/>
        <v>#VALUE!</v>
      </c>
      <c r="SY51" s="24" t="e">
        <f t="shared" si="221"/>
        <v>#VALUE!</v>
      </c>
      <c r="SZ51">
        <v>-2.7327397200180002E-5</v>
      </c>
      <c r="TA51" t="e">
        <f>bvarM9^2</f>
        <v>#VALUE!</v>
      </c>
      <c r="TB51" t="e">
        <f>cvarM9^2</f>
        <v>#VALUE!</v>
      </c>
      <c r="TC51" t="e">
        <f>mvarM9^2</f>
        <v>#VALUE!</v>
      </c>
      <c r="TD51" s="24" t="e">
        <f t="shared" si="222"/>
        <v>#VALUE!</v>
      </c>
      <c r="TE51" s="24" t="e">
        <f t="shared" si="223"/>
        <v>#VALUE!</v>
      </c>
      <c r="TF51" s="24" t="e">
        <f t="shared" si="224"/>
        <v>#VALUE!</v>
      </c>
      <c r="TK51" s="24">
        <f t="shared" si="225"/>
        <v>0</v>
      </c>
      <c r="TL51" s="24">
        <f t="shared" si="226"/>
        <v>0</v>
      </c>
      <c r="TM51" s="24">
        <f t="shared" si="227"/>
        <v>0</v>
      </c>
      <c r="TN51">
        <v>6.1210288087508999E-4</v>
      </c>
      <c r="TO51" t="e">
        <f>bvarM2^2</f>
        <v>#VALUE!</v>
      </c>
      <c r="TP51" t="e">
        <f>cvarM2^2</f>
        <v>#VALUE!</v>
      </c>
      <c r="TQ51" t="e">
        <f>mvarM2^2</f>
        <v>#VALUE!</v>
      </c>
      <c r="TR51" s="24" t="e">
        <f t="shared" si="228"/>
        <v>#VALUE!</v>
      </c>
      <c r="TS51" s="24" t="e">
        <f t="shared" si="229"/>
        <v>#VALUE!</v>
      </c>
      <c r="TT51" s="24" t="e">
        <f t="shared" si="230"/>
        <v>#VALUE!</v>
      </c>
      <c r="TU51">
        <v>3.8533842145674998E-5</v>
      </c>
      <c r="TV51" t="e">
        <f>bvarM6*bvarM9</f>
        <v>#VALUE!</v>
      </c>
      <c r="TW51" t="e">
        <f>cvarM6*cvarM9</f>
        <v>#VALUE!</v>
      </c>
      <c r="TX51" t="e">
        <f>mvarM6*mvarM9</f>
        <v>#VALUE!</v>
      </c>
      <c r="TY51" s="24" t="e">
        <f t="shared" si="231"/>
        <v>#VALUE!</v>
      </c>
      <c r="TZ51" s="24" t="e">
        <f t="shared" si="232"/>
        <v>#VALUE!</v>
      </c>
      <c r="UA51" s="24" t="e">
        <f t="shared" si="233"/>
        <v>#VALUE!</v>
      </c>
      <c r="UB51"/>
      <c r="UC51"/>
      <c r="UD51"/>
      <c r="UE51"/>
      <c r="UF51" s="24">
        <f t="shared" si="234"/>
        <v>0</v>
      </c>
      <c r="UG51" s="24">
        <f t="shared" si="235"/>
        <v>0</v>
      </c>
      <c r="UH51" s="24">
        <f t="shared" si="236"/>
        <v>0</v>
      </c>
      <c r="UI51">
        <v>-1.4581610850802999E-3</v>
      </c>
      <c r="UJ51" t="e">
        <f>bvarHC2^2</f>
        <v>#VALUE!</v>
      </c>
      <c r="UK51" t="e">
        <f>cvarHC2^2</f>
        <v>#VALUE!</v>
      </c>
      <c r="UL51" t="e">
        <f>mvarHC2^2</f>
        <v>#VALUE!</v>
      </c>
      <c r="UM51" s="24" t="e">
        <f t="shared" si="237"/>
        <v>#VALUE!</v>
      </c>
      <c r="UN51" s="24" t="e">
        <f t="shared" si="238"/>
        <v>#VALUE!</v>
      </c>
      <c r="UO51" s="24" t="e">
        <f t="shared" si="239"/>
        <v>#VALUE!</v>
      </c>
      <c r="UP51">
        <v>6.4174425725345994E-5</v>
      </c>
      <c r="UQ51" t="e">
        <f>bvarM5^2</f>
        <v>#VALUE!</v>
      </c>
      <c r="UR51" t="e">
        <f>cvarM5^2</f>
        <v>#VALUE!</v>
      </c>
      <c r="US51" t="e">
        <f>mvarM5^2</f>
        <v>#VALUE!</v>
      </c>
      <c r="UT51" s="24" t="e">
        <f t="shared" si="240"/>
        <v>#VALUE!</v>
      </c>
      <c r="UU51" s="24" t="e">
        <f t="shared" si="241"/>
        <v>#VALUE!</v>
      </c>
      <c r="UV51" s="24" t="e">
        <f t="shared" si="242"/>
        <v>#VALUE!</v>
      </c>
      <c r="UW51"/>
      <c r="UX51"/>
      <c r="UY51"/>
      <c r="UZ51"/>
      <c r="VA51" s="24">
        <f t="shared" si="243"/>
        <v>0</v>
      </c>
      <c r="VB51" s="24">
        <f t="shared" si="244"/>
        <v>0</v>
      </c>
      <c r="VC51" s="24">
        <f t="shared" si="245"/>
        <v>0</v>
      </c>
      <c r="VD51">
        <v>-1.4546333671326999E-5</v>
      </c>
      <c r="VE51" t="e">
        <f>bvarM3^2</f>
        <v>#VALUE!</v>
      </c>
      <c r="VF51" t="e">
        <f>cvarM3^2</f>
        <v>#VALUE!</v>
      </c>
      <c r="VG51" t="e">
        <f>mvarM3^2</f>
        <v>#VALUE!</v>
      </c>
      <c r="VH51" s="24" t="e">
        <f t="shared" si="246"/>
        <v>#VALUE!</v>
      </c>
      <c r="VI51" s="24" t="e">
        <f t="shared" si="247"/>
        <v>#VALUE!</v>
      </c>
      <c r="VJ51" s="24" t="e">
        <f t="shared" si="248"/>
        <v>#VALUE!</v>
      </c>
      <c r="VK51">
        <v>1.1110480774516001E-7</v>
      </c>
      <c r="VL51" t="e">
        <f>bvarHC1^2</f>
        <v>#VALUE!</v>
      </c>
      <c r="VM51" t="e">
        <f>cvarHC1^2</f>
        <v>#VALUE!</v>
      </c>
      <c r="VN51" t="e">
        <f>mvarHC1^2</f>
        <v>#VALUE!</v>
      </c>
      <c r="VO51" s="24" t="e">
        <f t="shared" si="249"/>
        <v>#VALUE!</v>
      </c>
      <c r="VP51" s="24" t="e">
        <f t="shared" si="250"/>
        <v>#VALUE!</v>
      </c>
      <c r="VQ51" s="24" t="e">
        <f t="shared" si="251"/>
        <v>#VALUE!</v>
      </c>
      <c r="VR51">
        <v>-1.5716539760754E-9</v>
      </c>
      <c r="VS51" t="e">
        <f>bvarM6^3</f>
        <v>#VALUE!</v>
      </c>
      <c r="VT51" t="e">
        <f>cvarM6^3</f>
        <v>#VALUE!</v>
      </c>
      <c r="VU51" t="e">
        <f>mvarM6^3</f>
        <v>#VALUE!</v>
      </c>
      <c r="VV51" s="24" t="e">
        <f t="shared" si="252"/>
        <v>#VALUE!</v>
      </c>
      <c r="VW51" s="24" t="e">
        <f t="shared" si="253"/>
        <v>#VALUE!</v>
      </c>
      <c r="VX51" s="24" t="e">
        <f t="shared" si="254"/>
        <v>#VALUE!</v>
      </c>
      <c r="VY51">
        <v>-2.7859283924641998E-6</v>
      </c>
      <c r="VZ51" t="e">
        <f>bvarM4^3</f>
        <v>#VALUE!</v>
      </c>
      <c r="WA51" t="e">
        <f>cvarM4^3</f>
        <v>#VALUE!</v>
      </c>
      <c r="WB51" t="e">
        <f>mvarM4^3</f>
        <v>#VALUE!</v>
      </c>
      <c r="WC51" s="24" t="e">
        <f t="shared" si="255"/>
        <v>#VALUE!</v>
      </c>
      <c r="WD51" s="24" t="e">
        <f t="shared" si="256"/>
        <v>#VALUE!</v>
      </c>
      <c r="WE51" s="24" t="e">
        <f t="shared" si="257"/>
        <v>#VALUE!</v>
      </c>
      <c r="WF51">
        <v>-1.4746893783858E-10</v>
      </c>
      <c r="WG51" t="e">
        <f>bvarHC1^3</f>
        <v>#VALUE!</v>
      </c>
      <c r="WH51" t="e">
        <f>cvarHC1^3</f>
        <v>#VALUE!</v>
      </c>
      <c r="WI51" t="e">
        <f>mvarHC1^3</f>
        <v>#VALUE!</v>
      </c>
      <c r="WJ51" s="24" t="e">
        <f t="shared" si="258"/>
        <v>#VALUE!</v>
      </c>
      <c r="WK51" s="24" t="e">
        <f t="shared" si="259"/>
        <v>#VALUE!</v>
      </c>
      <c r="WL51" s="24" t="e">
        <f t="shared" si="260"/>
        <v>#VALUE!</v>
      </c>
      <c r="WQ51" s="24">
        <f t="shared" si="261"/>
        <v>0</v>
      </c>
      <c r="WR51" s="24">
        <f t="shared" si="262"/>
        <v>0</v>
      </c>
      <c r="WS51" s="24">
        <f t="shared" si="263"/>
        <v>0</v>
      </c>
      <c r="WT51">
        <v>4.7833943551150001E-5</v>
      </c>
      <c r="WU51" t="e">
        <f>bvarM5^2</f>
        <v>#VALUE!</v>
      </c>
      <c r="WV51" t="e">
        <f>cvarM5^2</f>
        <v>#VALUE!</v>
      </c>
      <c r="WW51" t="e">
        <f>mvarM5^2</f>
        <v>#VALUE!</v>
      </c>
      <c r="WX51" s="24" t="e">
        <f t="shared" si="264"/>
        <v>#VALUE!</v>
      </c>
      <c r="WY51" s="24" t="e">
        <f t="shared" si="265"/>
        <v>#VALUE!</v>
      </c>
      <c r="WZ51" s="24" t="e">
        <f t="shared" si="266"/>
        <v>#VALUE!</v>
      </c>
      <c r="XA51">
        <v>3.1315337972666998E-5</v>
      </c>
      <c r="XB51" t="e">
        <f>bvarM7*bvarM9</f>
        <v>#VALUE!</v>
      </c>
      <c r="XC51" t="e">
        <f>cvarM7*cvarM9</f>
        <v>#VALUE!</v>
      </c>
      <c r="XD51" t="e">
        <f>mvarM7*mvarM9</f>
        <v>#VALUE!</v>
      </c>
      <c r="XE51" s="24" t="e">
        <f t="shared" si="267"/>
        <v>#VALUE!</v>
      </c>
      <c r="XF51" s="24" t="e">
        <f t="shared" si="268"/>
        <v>#VALUE!</v>
      </c>
      <c r="XG51" s="24" t="e">
        <f t="shared" si="269"/>
        <v>#VALUE!</v>
      </c>
      <c r="XH51"/>
      <c r="XI51"/>
      <c r="XJ51"/>
      <c r="XK51"/>
      <c r="XL51" s="24">
        <f t="shared" si="270"/>
        <v>0</v>
      </c>
      <c r="XM51" s="24">
        <f t="shared" si="271"/>
        <v>0</v>
      </c>
      <c r="XN51" s="24">
        <f t="shared" si="272"/>
        <v>0</v>
      </c>
      <c r="XO51">
        <v>2.0008399406560001E-4</v>
      </c>
      <c r="XP51" t="e">
        <f>bvarM6^2</f>
        <v>#VALUE!</v>
      </c>
      <c r="XQ51" t="e">
        <f>cvarM6^2</f>
        <v>#VALUE!</v>
      </c>
      <c r="XR51" t="e">
        <f>mvarM6^2</f>
        <v>#VALUE!</v>
      </c>
      <c r="XS51" s="24" t="e">
        <f t="shared" si="273"/>
        <v>#VALUE!</v>
      </c>
      <c r="XT51" s="24" t="e">
        <f t="shared" si="274"/>
        <v>#VALUE!</v>
      </c>
      <c r="XU51" s="24" t="e">
        <f t="shared" si="275"/>
        <v>#VALUE!</v>
      </c>
      <c r="XV51">
        <v>-3.5275668417981002E-5</v>
      </c>
      <c r="XW51" t="e">
        <f>bvarM6^3</f>
        <v>#VALUE!</v>
      </c>
      <c r="XX51" t="e">
        <f>cvarM6^3</f>
        <v>#VALUE!</v>
      </c>
      <c r="XY51" t="e">
        <f>mvarM6^3</f>
        <v>#VALUE!</v>
      </c>
      <c r="XZ51" s="24" t="e">
        <f t="shared" si="276"/>
        <v>#VALUE!</v>
      </c>
      <c r="YA51" s="24" t="e">
        <f t="shared" si="277"/>
        <v>#VALUE!</v>
      </c>
      <c r="YB51" s="24" t="e">
        <f t="shared" si="278"/>
        <v>#VALUE!</v>
      </c>
      <c r="YG51" s="24">
        <f t="shared" si="279"/>
        <v>0</v>
      </c>
      <c r="YH51" s="24">
        <f t="shared" si="280"/>
        <v>0</v>
      </c>
      <c r="YI51" s="24">
        <f t="shared" si="281"/>
        <v>0</v>
      </c>
      <c r="YJ51">
        <v>2.6005995533902001E-4</v>
      </c>
      <c r="YK51" t="e">
        <f>bvarM2^2</f>
        <v>#VALUE!</v>
      </c>
      <c r="YL51" t="e">
        <f>cvarM2^2</f>
        <v>#VALUE!</v>
      </c>
      <c r="YM51" t="e">
        <f>mvarM2^2</f>
        <v>#VALUE!</v>
      </c>
      <c r="YN51" s="24" t="e">
        <f t="shared" si="282"/>
        <v>#VALUE!</v>
      </c>
      <c r="YO51" s="24" t="e">
        <f t="shared" si="283"/>
        <v>#VALUE!</v>
      </c>
      <c r="YP51" s="24" t="e">
        <f t="shared" si="284"/>
        <v>#VALUE!</v>
      </c>
      <c r="YQ51">
        <v>6.6347783750710999E-4</v>
      </c>
      <c r="YR51" t="e">
        <f>bvarM2^2</f>
        <v>#VALUE!</v>
      </c>
      <c r="YS51" t="e">
        <f>cvarM2^2</f>
        <v>#VALUE!</v>
      </c>
      <c r="YT51" t="e">
        <f>mvarM2^2</f>
        <v>#VALUE!</v>
      </c>
      <c r="YU51" s="24" t="e">
        <f t="shared" si="285"/>
        <v>#VALUE!</v>
      </c>
      <c r="YV51" s="24" t="e">
        <f t="shared" si="286"/>
        <v>#VALUE!</v>
      </c>
      <c r="YW51" s="24" t="e">
        <f t="shared" si="287"/>
        <v>#VALUE!</v>
      </c>
      <c r="YX51">
        <v>-1.6665832392337001E-9</v>
      </c>
      <c r="YY51" t="e">
        <f>bvarM6^3</f>
        <v>#VALUE!</v>
      </c>
      <c r="YZ51" t="e">
        <f>cvarM6^3</f>
        <v>#VALUE!</v>
      </c>
      <c r="ZA51" t="e">
        <f>mvarM6^3</f>
        <v>#VALUE!</v>
      </c>
      <c r="ZB51" s="24" t="e">
        <f t="shared" si="288"/>
        <v>#VALUE!</v>
      </c>
      <c r="ZC51" s="24" t="e">
        <f t="shared" si="289"/>
        <v>#VALUE!</v>
      </c>
      <c r="ZD51" s="24" t="e">
        <f t="shared" si="290"/>
        <v>#VALUE!</v>
      </c>
      <c r="ZE51">
        <v>-1.7368614274651998E-5</v>
      </c>
      <c r="ZF51" t="e">
        <f>bvarM6^3</f>
        <v>#VALUE!</v>
      </c>
      <c r="ZG51" t="e">
        <f>cvarM6^3</f>
        <v>#VALUE!</v>
      </c>
      <c r="ZH51" t="e">
        <f>mvarM6^3</f>
        <v>#VALUE!</v>
      </c>
      <c r="ZI51" s="24" t="e">
        <f t="shared" si="291"/>
        <v>#VALUE!</v>
      </c>
      <c r="ZJ51" s="24" t="e">
        <f t="shared" si="292"/>
        <v>#VALUE!</v>
      </c>
      <c r="ZK51" s="24" t="e">
        <f t="shared" si="293"/>
        <v>#VALUE!</v>
      </c>
      <c r="ZL51">
        <v>-1.333191791947E-10</v>
      </c>
      <c r="ZM51" t="e">
        <f>bvarHC1^3</f>
        <v>#VALUE!</v>
      </c>
      <c r="ZN51" t="e">
        <f>cvarHC1^3</f>
        <v>#VALUE!</v>
      </c>
      <c r="ZO51" t="e">
        <f>mvarHC1^3</f>
        <v>#VALUE!</v>
      </c>
      <c r="ZP51" s="24" t="e">
        <f t="shared" si="294"/>
        <v>#VALUE!</v>
      </c>
      <c r="ZQ51" s="24" t="e">
        <f t="shared" si="295"/>
        <v>#VALUE!</v>
      </c>
      <c r="ZR51" s="24" t="e">
        <f t="shared" si="296"/>
        <v>#VALUE!</v>
      </c>
      <c r="ZW51" s="24">
        <f t="shared" si="297"/>
        <v>0</v>
      </c>
      <c r="ZX51" s="24">
        <f t="shared" si="298"/>
        <v>0</v>
      </c>
      <c r="ZY51" s="24">
        <f t="shared" si="299"/>
        <v>0</v>
      </c>
      <c r="ZZ51">
        <v>-2.8922488208011E-5</v>
      </c>
      <c r="AAA51" t="e">
        <f>bvarM2^2</f>
        <v>#VALUE!</v>
      </c>
      <c r="AAB51" t="e">
        <f>cvarM2^2</f>
        <v>#VALUE!</v>
      </c>
      <c r="AAC51" t="e">
        <f>mvarM2^2</f>
        <v>#VALUE!</v>
      </c>
      <c r="AAD51" s="24" t="e">
        <f t="shared" si="300"/>
        <v>#VALUE!</v>
      </c>
      <c r="AAE51" s="24" t="e">
        <f t="shared" si="301"/>
        <v>#VALUE!</v>
      </c>
      <c r="AAF51" s="24" t="e">
        <f t="shared" si="302"/>
        <v>#VALUE!</v>
      </c>
      <c r="AAG51">
        <v>4.3487524241131997E-5</v>
      </c>
      <c r="AAH51" t="e">
        <f>bvarM7*bvarM9</f>
        <v>#VALUE!</v>
      </c>
      <c r="AAI51" t="e">
        <f>cvarM7*cvarM9</f>
        <v>#VALUE!</v>
      </c>
      <c r="AAJ51" t="e">
        <f>mvarM7*mvarM9</f>
        <v>#VALUE!</v>
      </c>
      <c r="AAK51" s="24" t="e">
        <f t="shared" si="303"/>
        <v>#VALUE!</v>
      </c>
      <c r="AAL51" s="24" t="e">
        <f t="shared" si="304"/>
        <v>#VALUE!</v>
      </c>
      <c r="AAM51" s="24" t="e">
        <f t="shared" si="305"/>
        <v>#VALUE!</v>
      </c>
      <c r="AAN51">
        <v>-2.4486002211062E-9</v>
      </c>
      <c r="AAO51" t="e">
        <f>bvarM6^3</f>
        <v>#VALUE!</v>
      </c>
      <c r="AAP51" t="e">
        <f>cvarM6^3</f>
        <v>#VALUE!</v>
      </c>
      <c r="AAQ51" t="e">
        <f>mvarM6^3</f>
        <v>#VALUE!</v>
      </c>
      <c r="AAR51" s="24" t="e">
        <f t="shared" si="306"/>
        <v>#VALUE!</v>
      </c>
      <c r="AAS51" s="24" t="e">
        <f t="shared" si="307"/>
        <v>#VALUE!</v>
      </c>
      <c r="AAT51" s="24" t="e">
        <f t="shared" si="308"/>
        <v>#VALUE!</v>
      </c>
      <c r="AAY51" s="24">
        <f t="shared" si="309"/>
        <v>0</v>
      </c>
      <c r="AAZ51" s="24">
        <f t="shared" si="310"/>
        <v>0</v>
      </c>
      <c r="ABA51" s="24">
        <f t="shared" si="311"/>
        <v>0</v>
      </c>
      <c r="ABB51">
        <v>-6.4375938875530997E-5</v>
      </c>
      <c r="ABC51" t="e">
        <f>bvarM6^3</f>
        <v>#VALUE!</v>
      </c>
      <c r="ABD51" t="e">
        <f>cvarM6^3</f>
        <v>#VALUE!</v>
      </c>
      <c r="ABE51" t="e">
        <f>mvarM6^3</f>
        <v>#VALUE!</v>
      </c>
      <c r="ABF51" s="24" t="e">
        <f t="shared" si="312"/>
        <v>#VALUE!</v>
      </c>
      <c r="ABG51" s="24" t="e">
        <f t="shared" si="313"/>
        <v>#VALUE!</v>
      </c>
      <c r="ABH51" s="24" t="e">
        <f t="shared" si="314"/>
        <v>#VALUE!</v>
      </c>
      <c r="ABM51" s="24">
        <f t="shared" si="315"/>
        <v>0</v>
      </c>
      <c r="ABN51" s="24">
        <f t="shared" si="316"/>
        <v>0</v>
      </c>
      <c r="ABO51" s="24">
        <f t="shared" si="317"/>
        <v>0</v>
      </c>
      <c r="ABP51"/>
      <c r="ABQ51"/>
      <c r="ABR51"/>
      <c r="ABS51"/>
      <c r="ABT51" s="24">
        <f t="shared" si="318"/>
        <v>0</v>
      </c>
      <c r="ABU51" s="24">
        <f t="shared" si="319"/>
        <v>0</v>
      </c>
      <c r="ABV51" s="24">
        <f t="shared" si="320"/>
        <v>0</v>
      </c>
      <c r="ABW51">
        <v>-2.6254076679382003E-4</v>
      </c>
      <c r="ABX51" t="e">
        <f>bvarM6*bvarM7</f>
        <v>#VALUE!</v>
      </c>
      <c r="ABY51" t="e">
        <f>cvarM6*cvarM7</f>
        <v>#VALUE!</v>
      </c>
      <c r="ABZ51" t="e">
        <f>mvarM6*mvarM7</f>
        <v>#VALUE!</v>
      </c>
      <c r="ACA51" s="24" t="e">
        <f t="shared" si="321"/>
        <v>#VALUE!</v>
      </c>
      <c r="ACB51" s="24" t="e">
        <f t="shared" si="322"/>
        <v>#VALUE!</v>
      </c>
      <c r="ACC51" s="24" t="e">
        <f t="shared" si="323"/>
        <v>#VALUE!</v>
      </c>
      <c r="ACD51"/>
      <c r="ACE51"/>
      <c r="ACF51"/>
      <c r="ACG51"/>
      <c r="ACH51" s="24">
        <f t="shared" si="324"/>
        <v>0</v>
      </c>
      <c r="ACI51" s="24">
        <f t="shared" si="325"/>
        <v>0</v>
      </c>
      <c r="ACJ51" s="24">
        <f t="shared" si="326"/>
        <v>0</v>
      </c>
      <c r="ACK51"/>
      <c r="ACL51"/>
      <c r="ACM51"/>
      <c r="ACN51"/>
      <c r="ACO51" s="24">
        <f t="shared" si="327"/>
        <v>0</v>
      </c>
      <c r="ACP51" s="24">
        <f t="shared" si="328"/>
        <v>0</v>
      </c>
      <c r="ACQ51" s="24">
        <f t="shared" si="329"/>
        <v>0</v>
      </c>
      <c r="ACV51" s="24">
        <f t="shared" si="330"/>
        <v>0</v>
      </c>
      <c r="ACW51" s="24">
        <f t="shared" si="331"/>
        <v>0</v>
      </c>
      <c r="ACX51" s="24">
        <f t="shared" si="332"/>
        <v>0</v>
      </c>
      <c r="ACY51"/>
      <c r="ACZ51"/>
      <c r="ADA51"/>
      <c r="ADB51"/>
      <c r="ADC51" s="24">
        <f t="shared" si="333"/>
        <v>0</v>
      </c>
      <c r="ADD51" s="24">
        <f t="shared" si="334"/>
        <v>0</v>
      </c>
      <c r="ADE51" s="24">
        <f t="shared" si="335"/>
        <v>0</v>
      </c>
      <c r="ADF51"/>
      <c r="ADG51"/>
      <c r="ADH51"/>
      <c r="ADI51"/>
      <c r="ADJ51" s="24">
        <f t="shared" si="336"/>
        <v>0</v>
      </c>
      <c r="ADK51" s="24">
        <f t="shared" si="337"/>
        <v>0</v>
      </c>
      <c r="ADL51" s="24">
        <f t="shared" si="338"/>
        <v>0</v>
      </c>
      <c r="ADQ51" s="24">
        <f t="shared" si="339"/>
        <v>0</v>
      </c>
      <c r="ADR51" s="24">
        <f t="shared" si="340"/>
        <v>0</v>
      </c>
      <c r="ADS51" s="24">
        <f t="shared" si="341"/>
        <v>0</v>
      </c>
      <c r="ADT51"/>
      <c r="ADU51"/>
      <c r="ADV51"/>
      <c r="ADW51"/>
      <c r="ADX51" s="24">
        <f t="shared" si="342"/>
        <v>0</v>
      </c>
      <c r="ADY51" s="24">
        <f t="shared" si="343"/>
        <v>0</v>
      </c>
      <c r="ADZ51" s="24">
        <f t="shared" si="344"/>
        <v>0</v>
      </c>
      <c r="AEE51" s="24">
        <f t="shared" si="345"/>
        <v>0</v>
      </c>
      <c r="AEF51" s="24">
        <f t="shared" si="346"/>
        <v>0</v>
      </c>
      <c r="AEG51" s="24">
        <f t="shared" si="347"/>
        <v>0</v>
      </c>
      <c r="AEH51"/>
      <c r="AEI51"/>
      <c r="AEJ51"/>
      <c r="AEK51"/>
      <c r="AEL51" s="24">
        <f t="shared" si="348"/>
        <v>0</v>
      </c>
      <c r="AEM51" s="24">
        <f t="shared" si="349"/>
        <v>0</v>
      </c>
      <c r="AEN51" s="24">
        <f t="shared" si="350"/>
        <v>0</v>
      </c>
      <c r="AEO51"/>
      <c r="AEP51"/>
      <c r="AEQ51"/>
      <c r="AER51"/>
      <c r="AES51" s="24">
        <f t="shared" si="351"/>
        <v>0</v>
      </c>
      <c r="AET51" s="24">
        <f t="shared" si="352"/>
        <v>0</v>
      </c>
      <c r="AEU51" s="24">
        <f t="shared" si="353"/>
        <v>0</v>
      </c>
      <c r="AEV51"/>
      <c r="AEW51"/>
      <c r="AEX51"/>
      <c r="AEY51"/>
      <c r="AEZ51" s="24">
        <f t="shared" si="354"/>
        <v>0</v>
      </c>
      <c r="AFA51" s="24">
        <f t="shared" si="355"/>
        <v>0</v>
      </c>
      <c r="AFB51" s="24">
        <f t="shared" si="356"/>
        <v>0</v>
      </c>
      <c r="AFG51" s="24">
        <f t="shared" si="357"/>
        <v>0</v>
      </c>
      <c r="AFH51" s="24">
        <f t="shared" si="358"/>
        <v>0</v>
      </c>
      <c r="AFI51" s="24">
        <f t="shared" si="359"/>
        <v>0</v>
      </c>
      <c r="AFJ51"/>
      <c r="AFK51"/>
      <c r="AFL51"/>
      <c r="AFM51"/>
      <c r="AFN51" s="24">
        <f t="shared" si="360"/>
        <v>0</v>
      </c>
      <c r="AFO51" s="24">
        <f t="shared" si="361"/>
        <v>0</v>
      </c>
      <c r="AFP51" s="24">
        <f t="shared" si="362"/>
        <v>0</v>
      </c>
      <c r="AFQ51"/>
      <c r="AFR51"/>
      <c r="AFS51"/>
      <c r="AFT51"/>
      <c r="AFU51" s="24">
        <f t="shared" si="363"/>
        <v>0</v>
      </c>
      <c r="AFV51" s="24">
        <f t="shared" si="364"/>
        <v>0</v>
      </c>
      <c r="AFW51" s="24">
        <f t="shared" si="365"/>
        <v>0</v>
      </c>
      <c r="AGB51" s="24">
        <f t="shared" si="366"/>
        <v>0</v>
      </c>
      <c r="AGC51" s="24">
        <f t="shared" si="367"/>
        <v>0</v>
      </c>
      <c r="AGD51" s="24">
        <f t="shared" si="368"/>
        <v>0</v>
      </c>
      <c r="AGI51" s="24">
        <f t="shared" si="369"/>
        <v>0</v>
      </c>
      <c r="AGJ51" s="24">
        <f t="shared" si="370"/>
        <v>0</v>
      </c>
      <c r="AGK51" s="24">
        <f t="shared" si="371"/>
        <v>0</v>
      </c>
      <c r="AGL51"/>
      <c r="AGM51"/>
      <c r="AGN51"/>
      <c r="AGO51"/>
      <c r="AGP51" s="24">
        <f t="shared" si="372"/>
        <v>0</v>
      </c>
      <c r="AGQ51" s="24">
        <f t="shared" si="373"/>
        <v>0</v>
      </c>
      <c r="AGR51" s="24">
        <f t="shared" si="374"/>
        <v>0</v>
      </c>
      <c r="AGW51" s="24">
        <f t="shared" si="375"/>
        <v>0</v>
      </c>
      <c r="AGX51" s="24">
        <f t="shared" si="376"/>
        <v>0</v>
      </c>
      <c r="AGY51" s="24">
        <f t="shared" si="377"/>
        <v>0</v>
      </c>
      <c r="AGZ51"/>
      <c r="AHA51"/>
      <c r="AHB51"/>
      <c r="AHC51"/>
      <c r="AHD51" s="24">
        <f t="shared" si="378"/>
        <v>0</v>
      </c>
      <c r="AHE51" s="24">
        <f t="shared" si="379"/>
        <v>0</v>
      </c>
      <c r="AHF51" s="24">
        <f t="shared" si="380"/>
        <v>0</v>
      </c>
      <c r="AHK51" s="24">
        <f t="shared" si="381"/>
        <v>0</v>
      </c>
      <c r="AHL51" s="24">
        <f t="shared" si="382"/>
        <v>0</v>
      </c>
      <c r="AHM51" s="24">
        <f t="shared" si="383"/>
        <v>0</v>
      </c>
      <c r="AHR51" s="24">
        <f t="shared" si="384"/>
        <v>0</v>
      </c>
      <c r="AHS51" s="24">
        <f t="shared" si="385"/>
        <v>0</v>
      </c>
      <c r="AHT51" s="24">
        <f t="shared" si="386"/>
        <v>0</v>
      </c>
      <c r="AHU51"/>
      <c r="AHV51"/>
      <c r="AHW51"/>
      <c r="AHX51"/>
      <c r="AHY51" s="24">
        <f t="shared" si="387"/>
        <v>0</v>
      </c>
      <c r="AHZ51" s="24">
        <f t="shared" si="388"/>
        <v>0</v>
      </c>
      <c r="AIA51" s="24">
        <f t="shared" si="389"/>
        <v>0</v>
      </c>
      <c r="AIB51"/>
      <c r="AIC51"/>
      <c r="AID51"/>
      <c r="AIE51"/>
      <c r="AIF51" s="24">
        <f t="shared" si="390"/>
        <v>0</v>
      </c>
      <c r="AIG51" s="24">
        <f t="shared" si="391"/>
        <v>0</v>
      </c>
      <c r="AIH51" s="24">
        <f t="shared" si="392"/>
        <v>0</v>
      </c>
      <c r="AIM51" s="24">
        <f t="shared" si="393"/>
        <v>0</v>
      </c>
      <c r="AIN51" s="24">
        <f t="shared" si="394"/>
        <v>0</v>
      </c>
      <c r="AIO51" s="24">
        <f t="shared" si="395"/>
        <v>0</v>
      </c>
      <c r="AIP51"/>
      <c r="AIQ51"/>
      <c r="AIR51"/>
      <c r="AIS51"/>
      <c r="AIT51" s="24">
        <f t="shared" si="396"/>
        <v>0</v>
      </c>
      <c r="AIU51" s="24">
        <f t="shared" si="397"/>
        <v>0</v>
      </c>
      <c r="AIV51" s="24">
        <f t="shared" si="398"/>
        <v>0</v>
      </c>
      <c r="AIW51"/>
      <c r="AIX51"/>
      <c r="AIY51"/>
      <c r="AIZ51"/>
      <c r="AJA51" s="24">
        <f t="shared" si="399"/>
        <v>0</v>
      </c>
      <c r="AJB51" s="24">
        <f t="shared" si="400"/>
        <v>0</v>
      </c>
      <c r="AJC51" s="24">
        <f t="shared" si="401"/>
        <v>0</v>
      </c>
      <c r="AJH51" s="24">
        <f t="shared" si="402"/>
        <v>0</v>
      </c>
      <c r="AJI51" s="24">
        <f t="shared" si="403"/>
        <v>0</v>
      </c>
      <c r="AJJ51" s="24">
        <f t="shared" si="404"/>
        <v>0</v>
      </c>
      <c r="AJK51"/>
      <c r="AJL51"/>
      <c r="AJM51"/>
      <c r="AJN51"/>
      <c r="AJO51" s="24">
        <f t="shared" si="405"/>
        <v>0</v>
      </c>
      <c r="AJP51" s="24">
        <f t="shared" si="406"/>
        <v>0</v>
      </c>
      <c r="AJQ51" s="24">
        <f t="shared" si="407"/>
        <v>0</v>
      </c>
      <c r="AJR51"/>
      <c r="AJS51"/>
      <c r="AJT51"/>
      <c r="AJU51"/>
      <c r="AJV51" s="24">
        <f t="shared" si="408"/>
        <v>0</v>
      </c>
      <c r="AJW51" s="24">
        <f t="shared" si="409"/>
        <v>0</v>
      </c>
      <c r="AJX51" s="24">
        <f t="shared" si="410"/>
        <v>0</v>
      </c>
      <c r="AKC51" s="24">
        <f t="shared" si="411"/>
        <v>0</v>
      </c>
      <c r="AKD51" s="24">
        <f t="shared" si="412"/>
        <v>0</v>
      </c>
      <c r="AKE51" s="24">
        <f t="shared" si="413"/>
        <v>0</v>
      </c>
      <c r="AKF51"/>
      <c r="AKG51"/>
      <c r="AKH51"/>
      <c r="AKI51"/>
      <c r="AKJ51" s="24">
        <f t="shared" si="414"/>
        <v>0</v>
      </c>
      <c r="AKK51" s="24">
        <f t="shared" si="415"/>
        <v>0</v>
      </c>
      <c r="AKL51" s="24">
        <f t="shared" si="416"/>
        <v>0</v>
      </c>
      <c r="AKM51"/>
      <c r="AKN51"/>
      <c r="AKO51"/>
      <c r="AKP51"/>
      <c r="AKQ51" s="24">
        <f t="shared" si="417"/>
        <v>0</v>
      </c>
      <c r="AKR51" s="24">
        <f t="shared" si="418"/>
        <v>0</v>
      </c>
      <c r="AKS51" s="24">
        <f t="shared" si="419"/>
        <v>0</v>
      </c>
      <c r="AKX51" s="24">
        <f t="shared" si="420"/>
        <v>0</v>
      </c>
      <c r="AKY51" s="24">
        <f t="shared" si="421"/>
        <v>0</v>
      </c>
      <c r="AKZ51" s="24">
        <f t="shared" si="422"/>
        <v>0</v>
      </c>
      <c r="ALA51"/>
      <c r="ALB51"/>
      <c r="ALC51"/>
      <c r="ALD51"/>
      <c r="ALE51" s="24">
        <f t="shared" si="423"/>
        <v>0</v>
      </c>
      <c r="ALF51" s="24">
        <f t="shared" si="424"/>
        <v>0</v>
      </c>
      <c r="ALG51" s="24">
        <f t="shared" si="425"/>
        <v>0</v>
      </c>
      <c r="ALH51"/>
      <c r="ALI51"/>
      <c r="ALJ51"/>
      <c r="ALK51"/>
      <c r="ALL51" s="24">
        <f t="shared" si="426"/>
        <v>0</v>
      </c>
      <c r="ALM51" s="24">
        <f t="shared" si="427"/>
        <v>0</v>
      </c>
      <c r="ALN51" s="24">
        <f t="shared" si="428"/>
        <v>0</v>
      </c>
      <c r="ALS51" s="24">
        <f t="shared" si="429"/>
        <v>0</v>
      </c>
      <c r="ALT51" s="24">
        <f t="shared" si="430"/>
        <v>0</v>
      </c>
      <c r="ALU51" s="24">
        <f t="shared" si="431"/>
        <v>0</v>
      </c>
      <c r="ALZ51" s="24">
        <f t="shared" si="432"/>
        <v>0</v>
      </c>
      <c r="AMA51" s="24">
        <f t="shared" si="433"/>
        <v>0</v>
      </c>
      <c r="AMB51" s="24">
        <f t="shared" si="434"/>
        <v>0</v>
      </c>
      <c r="AMC51"/>
      <c r="AMD51"/>
      <c r="AME51"/>
      <c r="AMF51"/>
      <c r="AMG51" s="24">
        <f t="shared" si="435"/>
        <v>0</v>
      </c>
      <c r="AMH51" s="24">
        <f t="shared" si="436"/>
        <v>0</v>
      </c>
      <c r="AMI51" s="24">
        <f t="shared" si="437"/>
        <v>0</v>
      </c>
      <c r="AMJ51"/>
      <c r="AMK51"/>
      <c r="AML51"/>
      <c r="AMM51"/>
      <c r="AMN51" s="24">
        <f t="shared" si="438"/>
        <v>0</v>
      </c>
      <c r="AMO51" s="24">
        <f t="shared" si="439"/>
        <v>0</v>
      </c>
      <c r="AMP51" s="24">
        <f t="shared" si="440"/>
        <v>0</v>
      </c>
      <c r="AMU51" s="24">
        <f t="shared" si="441"/>
        <v>0</v>
      </c>
      <c r="AMV51" s="24">
        <f t="shared" si="442"/>
        <v>0</v>
      </c>
      <c r="AMW51" s="24">
        <f t="shared" si="443"/>
        <v>0</v>
      </c>
      <c r="AMX51">
        <v>1.3106603067162E-8</v>
      </c>
      <c r="AMY51" t="e">
        <f>bvarHC1^2</f>
        <v>#VALUE!</v>
      </c>
      <c r="AMZ51" t="e">
        <f>cvarHC1^2</f>
        <v>#VALUE!</v>
      </c>
      <c r="ANA51" t="e">
        <f>mvarHC1^2</f>
        <v>#VALUE!</v>
      </c>
      <c r="ANB51" s="24" t="e">
        <f t="shared" si="444"/>
        <v>#VALUE!</v>
      </c>
      <c r="ANC51" s="24" t="e">
        <f t="shared" si="445"/>
        <v>#VALUE!</v>
      </c>
      <c r="AND51" s="24" t="e">
        <f t="shared" si="446"/>
        <v>#VALUE!</v>
      </c>
      <c r="ANE51">
        <v>1.2123908049205001E-7</v>
      </c>
      <c r="ANF51" t="e">
        <f>bvarHC1^2</f>
        <v>#VALUE!</v>
      </c>
      <c r="ANG51" t="e">
        <f>cvarHC1^2</f>
        <v>#VALUE!</v>
      </c>
      <c r="ANH51" t="e">
        <f>mvarHC1^2</f>
        <v>#VALUE!</v>
      </c>
      <c r="ANI51" s="24" t="e">
        <f t="shared" si="447"/>
        <v>#VALUE!</v>
      </c>
      <c r="ANJ51" s="24" t="e">
        <f t="shared" si="448"/>
        <v>#VALUE!</v>
      </c>
      <c r="ANK51" s="24" t="e">
        <f t="shared" si="449"/>
        <v>#VALUE!</v>
      </c>
      <c r="ANL51">
        <v>-1.7760064376942E-6</v>
      </c>
      <c r="ANM51" t="e">
        <f>bvarM6^3</f>
        <v>#VALUE!</v>
      </c>
      <c r="ANN51" t="e">
        <f>cvarM6^3</f>
        <v>#VALUE!</v>
      </c>
      <c r="ANO51" t="e">
        <f>mvarM6^3</f>
        <v>#VALUE!</v>
      </c>
      <c r="ANP51" s="24" t="e">
        <f t="shared" si="450"/>
        <v>#VALUE!</v>
      </c>
      <c r="ANQ51" s="24" t="e">
        <f t="shared" si="451"/>
        <v>#VALUE!</v>
      </c>
      <c r="ANR51" s="24" t="e">
        <f t="shared" si="452"/>
        <v>#VALUE!</v>
      </c>
      <c r="ANS51"/>
      <c r="ANT51"/>
      <c r="ANU51"/>
      <c r="ANV51"/>
      <c r="ANW51" s="24">
        <f t="shared" si="453"/>
        <v>0</v>
      </c>
      <c r="ANX51" s="24">
        <f t="shared" si="454"/>
        <v>0</v>
      </c>
      <c r="ANY51" s="24">
        <f t="shared" si="455"/>
        <v>0</v>
      </c>
      <c r="ANZ51">
        <v>3.3397999865351002E-5</v>
      </c>
      <c r="AOA51" t="e">
        <f>bvarHC2^3</f>
        <v>#VALUE!</v>
      </c>
      <c r="AOB51" t="e">
        <f>cvarHC2^3</f>
        <v>#VALUE!</v>
      </c>
      <c r="AOC51" t="e">
        <f>mvarHC2^3</f>
        <v>#VALUE!</v>
      </c>
      <c r="AOD51" s="24" t="e">
        <f t="shared" si="456"/>
        <v>#VALUE!</v>
      </c>
      <c r="AOE51" s="24" t="e">
        <f t="shared" si="457"/>
        <v>#VALUE!</v>
      </c>
      <c r="AOF51" s="24" t="e">
        <f t="shared" si="458"/>
        <v>#VALUE!</v>
      </c>
      <c r="AOG51">
        <v>-3.1283851184420998E-7</v>
      </c>
      <c r="AOH51" t="e">
        <f>bvarM4^3</f>
        <v>#VALUE!</v>
      </c>
      <c r="AOI51" t="e">
        <f>cvarM4^3</f>
        <v>#VALUE!</v>
      </c>
      <c r="AOJ51" t="e">
        <f>mvarM4^3</f>
        <v>#VALUE!</v>
      </c>
      <c r="AOK51" s="24" t="e">
        <f t="shared" si="459"/>
        <v>#VALUE!</v>
      </c>
      <c r="AOL51" s="24" t="e">
        <f t="shared" si="460"/>
        <v>#VALUE!</v>
      </c>
      <c r="AOM51" s="24" t="e">
        <f t="shared" si="461"/>
        <v>#VALUE!</v>
      </c>
      <c r="AON51">
        <v>1.0806945390813E-12</v>
      </c>
      <c r="AOO51" t="e">
        <f>bvarHC1^3</f>
        <v>#VALUE!</v>
      </c>
      <c r="AOP51" t="e">
        <f>cvarHC1^3</f>
        <v>#VALUE!</v>
      </c>
      <c r="AOQ51" t="e">
        <f>mvarHC1^3</f>
        <v>#VALUE!</v>
      </c>
      <c r="AOR51" s="24" t="e">
        <f t="shared" si="462"/>
        <v>#VALUE!</v>
      </c>
      <c r="AOS51" s="24" t="e">
        <f t="shared" si="463"/>
        <v>#VALUE!</v>
      </c>
      <c r="AOT51" s="24" t="e">
        <f t="shared" si="464"/>
        <v>#VALUE!</v>
      </c>
      <c r="AOU51">
        <v>99636.340020743999</v>
      </c>
      <c r="AOV51" t="e">
        <f>bvarM1^2</f>
        <v>#VALUE!</v>
      </c>
      <c r="AOW51" t="e">
        <f>cvarM1^2</f>
        <v>#VALUE!</v>
      </c>
      <c r="AOX51" t="e">
        <f>mvarM1^2</f>
        <v>#VALUE!</v>
      </c>
      <c r="AOY51" s="24" t="e">
        <f t="shared" si="465"/>
        <v>#VALUE!</v>
      </c>
      <c r="AOZ51" s="24" t="e">
        <f t="shared" si="466"/>
        <v>#VALUE!</v>
      </c>
      <c r="APA51" s="24" t="e">
        <f t="shared" si="467"/>
        <v>#VALUE!</v>
      </c>
      <c r="APB51">
        <v>-1.0989018539723001E-8</v>
      </c>
      <c r="APC51" t="e">
        <f>bvarM4^3</f>
        <v>#VALUE!</v>
      </c>
      <c r="APD51" t="e">
        <f>cvarM4^3</f>
        <v>#VALUE!</v>
      </c>
      <c r="APE51" t="e">
        <f>mvarM4^3</f>
        <v>#VALUE!</v>
      </c>
      <c r="APF51" s="24" t="e">
        <f t="shared" si="468"/>
        <v>#VALUE!</v>
      </c>
      <c r="APG51" s="24" t="e">
        <f t="shared" si="469"/>
        <v>#VALUE!</v>
      </c>
      <c r="APH51" s="24" t="e">
        <f t="shared" si="470"/>
        <v>#VALUE!</v>
      </c>
      <c r="API51">
        <v>-1.6953125478145999E-3</v>
      </c>
      <c r="APJ51" t="e">
        <f>bvarM8^3</f>
        <v>#VALUE!</v>
      </c>
      <c r="APK51" t="e">
        <f>cvarM8^3</f>
        <v>#VALUE!</v>
      </c>
      <c r="APL51" t="e">
        <f>mvarM8^3</f>
        <v>#VALUE!</v>
      </c>
      <c r="APM51" s="24" t="e">
        <f t="shared" si="471"/>
        <v>#VALUE!</v>
      </c>
      <c r="APN51" s="24" t="e">
        <f t="shared" si="472"/>
        <v>#VALUE!</v>
      </c>
      <c r="APO51" s="24" t="e">
        <f t="shared" si="473"/>
        <v>#VALUE!</v>
      </c>
      <c r="APP51">
        <v>-5.2847145202082004E-6</v>
      </c>
      <c r="APQ51" t="e">
        <f>bvarM4^3</f>
        <v>#VALUE!</v>
      </c>
      <c r="APR51" t="e">
        <f>cvarM4^3</f>
        <v>#VALUE!</v>
      </c>
      <c r="APS51" t="e">
        <f>mvarM4^3</f>
        <v>#VALUE!</v>
      </c>
      <c r="APT51" s="24" t="e">
        <f t="shared" si="474"/>
        <v>#VALUE!</v>
      </c>
      <c r="APU51" s="24" t="e">
        <f t="shared" si="475"/>
        <v>#VALUE!</v>
      </c>
      <c r="APV51" s="24" t="e">
        <f t="shared" si="476"/>
        <v>#VALUE!</v>
      </c>
      <c r="AQA51" s="24">
        <f t="shared" si="477"/>
        <v>0</v>
      </c>
      <c r="AQB51" s="24">
        <f t="shared" si="478"/>
        <v>0</v>
      </c>
      <c r="AQC51" s="24">
        <f t="shared" si="479"/>
        <v>0</v>
      </c>
      <c r="AQD51">
        <v>-2.3126337458968999E-4</v>
      </c>
      <c r="AQE51" t="e">
        <f>bvarM7^3</f>
        <v>#VALUE!</v>
      </c>
      <c r="AQF51" t="e">
        <f>cvarM7^3</f>
        <v>#VALUE!</v>
      </c>
      <c r="AQG51" t="e">
        <f>mvarM7^3</f>
        <v>#VALUE!</v>
      </c>
      <c r="AQH51" s="24" t="e">
        <f t="shared" si="480"/>
        <v>#VALUE!</v>
      </c>
      <c r="AQI51" s="24" t="e">
        <f t="shared" si="481"/>
        <v>#VALUE!</v>
      </c>
      <c r="AQJ51" s="24" t="e">
        <f t="shared" si="482"/>
        <v>#VALUE!</v>
      </c>
      <c r="AQK51">
        <v>1.3908815774295999E-4</v>
      </c>
      <c r="AQL51" t="e">
        <f>bvarM4^2</f>
        <v>#VALUE!</v>
      </c>
      <c r="AQM51" t="e">
        <f>cvarM4^2</f>
        <v>#VALUE!</v>
      </c>
      <c r="AQN51" t="e">
        <f>mvarM4^2</f>
        <v>#VALUE!</v>
      </c>
      <c r="AQO51" s="24" t="e">
        <f t="shared" si="483"/>
        <v>#VALUE!</v>
      </c>
      <c r="AQP51" s="24" t="e">
        <f t="shared" si="484"/>
        <v>#VALUE!</v>
      </c>
      <c r="AQQ51" s="24" t="e">
        <f t="shared" si="485"/>
        <v>#VALUE!</v>
      </c>
      <c r="AQR51">
        <v>-1.5578424436472E-7</v>
      </c>
      <c r="AQS51" t="e">
        <f>bvarM6^3</f>
        <v>#VALUE!</v>
      </c>
      <c r="AQT51" t="e">
        <f>cvarM6^3</f>
        <v>#VALUE!</v>
      </c>
      <c r="AQU51" t="e">
        <f>mvarM6^3</f>
        <v>#VALUE!</v>
      </c>
      <c r="AQV51" s="24" t="e">
        <f t="shared" si="486"/>
        <v>#VALUE!</v>
      </c>
      <c r="AQW51" s="24" t="e">
        <f t="shared" si="487"/>
        <v>#VALUE!</v>
      </c>
      <c r="AQX51" s="24" t="e">
        <f t="shared" si="488"/>
        <v>#VALUE!</v>
      </c>
      <c r="AQY51"/>
      <c r="AQZ51"/>
      <c r="ARA51"/>
      <c r="ARB51"/>
      <c r="ARC51" s="24">
        <f t="shared" si="489"/>
        <v>0</v>
      </c>
      <c r="ARD51" s="24">
        <f t="shared" si="490"/>
        <v>0</v>
      </c>
      <c r="ARE51" s="24">
        <f t="shared" si="491"/>
        <v>0</v>
      </c>
      <c r="ARF51">
        <v>4.2562778296284997E-4</v>
      </c>
      <c r="ARG51" t="e">
        <f>bvarM7^3</f>
        <v>#VALUE!</v>
      </c>
      <c r="ARH51" t="e">
        <f>cvarM7^3</f>
        <v>#VALUE!</v>
      </c>
      <c r="ARI51" t="e">
        <f>mvarM7^3</f>
        <v>#VALUE!</v>
      </c>
      <c r="ARJ51" s="24" t="e">
        <f t="shared" si="492"/>
        <v>#VALUE!</v>
      </c>
      <c r="ARK51" s="24" t="e">
        <f t="shared" si="493"/>
        <v>#VALUE!</v>
      </c>
      <c r="ARL51" s="24" t="e">
        <f t="shared" si="494"/>
        <v>#VALUE!</v>
      </c>
      <c r="ARQ51" s="24">
        <f t="shared" si="495"/>
        <v>0</v>
      </c>
      <c r="ARR51" s="24">
        <f t="shared" si="496"/>
        <v>0</v>
      </c>
      <c r="ARS51" s="24">
        <f t="shared" si="497"/>
        <v>0</v>
      </c>
      <c r="ART51">
        <v>-3.4185656788265E-4</v>
      </c>
      <c r="ARU51" t="e">
        <f>bvarM7^3</f>
        <v>#VALUE!</v>
      </c>
      <c r="ARV51" t="e">
        <f>cvarM7^3</f>
        <v>#VALUE!</v>
      </c>
      <c r="ARW51" t="e">
        <f>mvarM7^3</f>
        <v>#VALUE!</v>
      </c>
      <c r="ARX51" s="24" t="e">
        <f t="shared" si="498"/>
        <v>#VALUE!</v>
      </c>
      <c r="ARY51" s="24" t="e">
        <f t="shared" si="499"/>
        <v>#VALUE!</v>
      </c>
      <c r="ARZ51" s="24" t="e">
        <f t="shared" si="500"/>
        <v>#VALUE!</v>
      </c>
      <c r="ASA51">
        <v>-6.0531762171869E-5</v>
      </c>
      <c r="ASB51" t="e">
        <f>bvarM8^2</f>
        <v>#VALUE!</v>
      </c>
      <c r="ASC51" t="e">
        <f>cvarM8^2</f>
        <v>#VALUE!</v>
      </c>
      <c r="ASD51" t="e">
        <f>mvarM8^2</f>
        <v>#VALUE!</v>
      </c>
      <c r="ASE51" s="24" t="e">
        <f t="shared" si="501"/>
        <v>#VALUE!</v>
      </c>
      <c r="ASF51" s="24" t="e">
        <f t="shared" si="502"/>
        <v>#VALUE!</v>
      </c>
      <c r="ASG51" s="24" t="e">
        <f t="shared" si="503"/>
        <v>#VALUE!</v>
      </c>
      <c r="ASH51">
        <v>-9.7064334866860998E-9</v>
      </c>
      <c r="ASI51" t="e">
        <f>bvarM4^3</f>
        <v>#VALUE!</v>
      </c>
      <c r="ASJ51" t="e">
        <f>cvarM4^3</f>
        <v>#VALUE!</v>
      </c>
      <c r="ASK51" t="e">
        <f>mvarM4^3</f>
        <v>#VALUE!</v>
      </c>
      <c r="ASL51" s="24" t="e">
        <f t="shared" si="504"/>
        <v>#VALUE!</v>
      </c>
      <c r="ASM51" s="24" t="e">
        <f t="shared" si="505"/>
        <v>#VALUE!</v>
      </c>
      <c r="ASN51" s="24" t="e">
        <f t="shared" si="506"/>
        <v>#VALUE!</v>
      </c>
      <c r="ASO51"/>
      <c r="ASP51"/>
      <c r="ASQ51"/>
      <c r="ASR51"/>
      <c r="ASS51" s="24">
        <f t="shared" si="507"/>
        <v>0</v>
      </c>
      <c r="AST51" s="24">
        <f t="shared" si="508"/>
        <v>0</v>
      </c>
      <c r="ASU51" s="24">
        <f t="shared" si="509"/>
        <v>0</v>
      </c>
      <c r="ASV51">
        <v>-6.3122903495313998E-6</v>
      </c>
      <c r="ASW51" t="e">
        <f>bvarM4^3</f>
        <v>#VALUE!</v>
      </c>
      <c r="ASX51" t="e">
        <f>cvarM4^3</f>
        <v>#VALUE!</v>
      </c>
      <c r="ASY51" t="e">
        <f>mvarM4^3</f>
        <v>#VALUE!</v>
      </c>
      <c r="ASZ51" s="24" t="e">
        <f t="shared" si="510"/>
        <v>#VALUE!</v>
      </c>
      <c r="ATA51" s="24" t="e">
        <f t="shared" si="511"/>
        <v>#VALUE!</v>
      </c>
      <c r="ATB51" s="24" t="e">
        <f t="shared" si="512"/>
        <v>#VALUE!</v>
      </c>
      <c r="ATG51" s="24">
        <f t="shared" si="513"/>
        <v>0</v>
      </c>
      <c r="ATH51" s="24">
        <f t="shared" si="514"/>
        <v>0</v>
      </c>
      <c r="ATI51" s="24">
        <f t="shared" si="515"/>
        <v>0</v>
      </c>
      <c r="ATJ51">
        <v>4.0716108610247998E-4</v>
      </c>
      <c r="ATK51" t="e">
        <f>bvarM8^3</f>
        <v>#VALUE!</v>
      </c>
      <c r="ATL51" t="e">
        <f>cvarM8^3</f>
        <v>#VALUE!</v>
      </c>
      <c r="ATM51" t="e">
        <f>mvarM8^3</f>
        <v>#VALUE!</v>
      </c>
      <c r="ATN51" s="24" t="e">
        <f t="shared" si="516"/>
        <v>#VALUE!</v>
      </c>
      <c r="ATO51" s="24" t="e">
        <f t="shared" si="517"/>
        <v>#VALUE!</v>
      </c>
      <c r="ATP51" s="24" t="e">
        <f t="shared" si="518"/>
        <v>#VALUE!</v>
      </c>
      <c r="ATQ51">
        <v>1.096784854991E-7</v>
      </c>
      <c r="ATR51" t="e">
        <f>bvarHC1^2</f>
        <v>#VALUE!</v>
      </c>
      <c r="ATS51" t="e">
        <f>cvarHC1^2</f>
        <v>#VALUE!</v>
      </c>
      <c r="ATT51" t="e">
        <f>mvarHC1^2</f>
        <v>#VALUE!</v>
      </c>
      <c r="ATU51" s="24" t="e">
        <f t="shared" si="519"/>
        <v>#VALUE!</v>
      </c>
      <c r="ATV51" s="24" t="e">
        <f t="shared" si="520"/>
        <v>#VALUE!</v>
      </c>
      <c r="ATW51" s="24" t="e">
        <f t="shared" si="521"/>
        <v>#VALUE!</v>
      </c>
      <c r="ATX51">
        <v>-4.0623451410750999E-14</v>
      </c>
      <c r="ATY51" t="e">
        <f>bvarHC1^3</f>
        <v>#VALUE!</v>
      </c>
      <c r="ATZ51" t="e">
        <f>cvarHC1^3</f>
        <v>#VALUE!</v>
      </c>
      <c r="AUA51" t="e">
        <f>mvarHC1^3</f>
        <v>#VALUE!</v>
      </c>
      <c r="AUB51" s="24" t="e">
        <f t="shared" si="522"/>
        <v>#VALUE!</v>
      </c>
      <c r="AUC51" s="24" t="e">
        <f t="shared" si="523"/>
        <v>#VALUE!</v>
      </c>
      <c r="AUD51" s="24" t="e">
        <f t="shared" si="524"/>
        <v>#VALUE!</v>
      </c>
      <c r="AUI51" s="24">
        <f t="shared" si="525"/>
        <v>0</v>
      </c>
      <c r="AUJ51" s="24">
        <f t="shared" si="526"/>
        <v>0</v>
      </c>
      <c r="AUK51" s="24">
        <f t="shared" si="527"/>
        <v>0</v>
      </c>
      <c r="AUL51">
        <v>-3.5232130277798997E-5</v>
      </c>
      <c r="AUM51" t="e">
        <f>bvarM6^3</f>
        <v>#VALUE!</v>
      </c>
      <c r="AUN51" t="e">
        <f>cvarM6^3</f>
        <v>#VALUE!</v>
      </c>
      <c r="AUO51" t="e">
        <f>mvarM6^3</f>
        <v>#VALUE!</v>
      </c>
      <c r="AUP51" s="24" t="e">
        <f t="shared" si="528"/>
        <v>#VALUE!</v>
      </c>
      <c r="AUQ51" s="24" t="e">
        <f t="shared" si="529"/>
        <v>#VALUE!</v>
      </c>
      <c r="AUR51" s="24" t="e">
        <f t="shared" si="530"/>
        <v>#VALUE!</v>
      </c>
      <c r="AUW51" s="24">
        <f t="shared" si="531"/>
        <v>0</v>
      </c>
      <c r="AUX51" s="24">
        <f t="shared" si="532"/>
        <v>0</v>
      </c>
      <c r="AUY51" s="24">
        <f t="shared" si="533"/>
        <v>0</v>
      </c>
      <c r="AUZ51">
        <v>-6.0513228241331002E-5</v>
      </c>
      <c r="AVA51" t="e">
        <f>bvarM6^3</f>
        <v>#VALUE!</v>
      </c>
      <c r="AVB51" t="e">
        <f>cvarM6^3</f>
        <v>#VALUE!</v>
      </c>
      <c r="AVC51" t="e">
        <f>mvarM6^3</f>
        <v>#VALUE!</v>
      </c>
      <c r="AVD51" s="24" t="e">
        <f t="shared" si="534"/>
        <v>#VALUE!</v>
      </c>
      <c r="AVE51" s="24" t="e">
        <f t="shared" si="535"/>
        <v>#VALUE!</v>
      </c>
      <c r="AVF51" s="24" t="e">
        <f t="shared" si="536"/>
        <v>#VALUE!</v>
      </c>
      <c r="AVG51">
        <v>9.9614809283402007E-4</v>
      </c>
      <c r="AVH51" t="e">
        <f>bvarM2^2</f>
        <v>#VALUE!</v>
      </c>
      <c r="AVI51" t="e">
        <f>cvarM2^2</f>
        <v>#VALUE!</v>
      </c>
      <c r="AVJ51" t="e">
        <f>mvarM2^2</f>
        <v>#VALUE!</v>
      </c>
      <c r="AVK51" s="24" t="e">
        <f t="shared" si="537"/>
        <v>#VALUE!</v>
      </c>
      <c r="AVL51" s="24" t="e">
        <f t="shared" si="538"/>
        <v>#VALUE!</v>
      </c>
      <c r="AVM51" s="24" t="e">
        <f t="shared" si="539"/>
        <v>#VALUE!</v>
      </c>
      <c r="AVN51">
        <v>-7.7640689673042999E-7</v>
      </c>
      <c r="AVO51" t="e">
        <f>bvarM2^3</f>
        <v>#VALUE!</v>
      </c>
      <c r="AVP51" t="e">
        <f>cvarM2^3</f>
        <v>#VALUE!</v>
      </c>
      <c r="AVQ51" t="e">
        <f>mvarM2^3</f>
        <v>#VALUE!</v>
      </c>
      <c r="AVR51" s="24" t="e">
        <f t="shared" si="540"/>
        <v>#VALUE!</v>
      </c>
      <c r="AVS51" s="24" t="e">
        <f t="shared" si="541"/>
        <v>#VALUE!</v>
      </c>
      <c r="AVT51" s="24" t="e">
        <f t="shared" si="542"/>
        <v>#VALUE!</v>
      </c>
      <c r="AVY51" s="24">
        <f t="shared" si="543"/>
        <v>0</v>
      </c>
      <c r="AVZ51" s="24">
        <f t="shared" si="544"/>
        <v>0</v>
      </c>
      <c r="AWA51" s="24">
        <f t="shared" si="545"/>
        <v>0</v>
      </c>
      <c r="AWB51"/>
      <c r="AWC51"/>
      <c r="AWD51"/>
      <c r="AWE51"/>
      <c r="AWF51" s="24">
        <f t="shared" si="546"/>
        <v>0</v>
      </c>
      <c r="AWG51" s="24">
        <f t="shared" si="547"/>
        <v>0</v>
      </c>
      <c r="AWH51" s="24">
        <f t="shared" si="548"/>
        <v>0</v>
      </c>
      <c r="AWM51" s="24">
        <f t="shared" si="549"/>
        <v>0</v>
      </c>
      <c r="AWN51" s="24">
        <f t="shared" si="550"/>
        <v>0</v>
      </c>
      <c r="AWO51" s="24">
        <f t="shared" si="551"/>
        <v>0</v>
      </c>
      <c r="AWP51">
        <v>7.9255956106841999E-4</v>
      </c>
      <c r="AWQ51" t="e">
        <f>bvarM6^2</f>
        <v>#VALUE!</v>
      </c>
      <c r="AWR51" t="e">
        <f>cvarM6^2</f>
        <v>#VALUE!</v>
      </c>
      <c r="AWS51" t="e">
        <f>mvarM6^2</f>
        <v>#VALUE!</v>
      </c>
      <c r="AWT51" s="24" t="e">
        <f t="shared" si="552"/>
        <v>#VALUE!</v>
      </c>
      <c r="AWU51" s="24" t="e">
        <f t="shared" si="553"/>
        <v>#VALUE!</v>
      </c>
      <c r="AWV51" s="24" t="e">
        <f t="shared" si="554"/>
        <v>#VALUE!</v>
      </c>
      <c r="AWW51">
        <v>4.6493839329169003E-5</v>
      </c>
      <c r="AWX51" t="e">
        <f>bvarM9^3</f>
        <v>#VALUE!</v>
      </c>
      <c r="AWY51" t="e">
        <f>cvarM9^3</f>
        <v>#VALUE!</v>
      </c>
      <c r="AWZ51" t="e">
        <f>mvarM9^3</f>
        <v>#VALUE!</v>
      </c>
      <c r="AXA51" s="24" t="e">
        <f t="shared" si="555"/>
        <v>#VALUE!</v>
      </c>
      <c r="AXB51" s="24" t="e">
        <f t="shared" si="556"/>
        <v>#VALUE!</v>
      </c>
      <c r="AXC51" s="24" t="e">
        <f t="shared" si="557"/>
        <v>#VALUE!</v>
      </c>
      <c r="AXD51">
        <v>-2.4551588340225999E-6</v>
      </c>
      <c r="AXE51" t="e">
        <f>bvarM6^3</f>
        <v>#VALUE!</v>
      </c>
      <c r="AXF51" t="e">
        <f>cvarM6^3</f>
        <v>#VALUE!</v>
      </c>
      <c r="AXG51" t="e">
        <f>mvarM6^3</f>
        <v>#VALUE!</v>
      </c>
      <c r="AXH51" s="24" t="e">
        <f t="shared" si="558"/>
        <v>#VALUE!</v>
      </c>
      <c r="AXI51" s="24" t="e">
        <f t="shared" si="559"/>
        <v>#VALUE!</v>
      </c>
      <c r="AXJ51" s="24" t="e">
        <f t="shared" si="560"/>
        <v>#VALUE!</v>
      </c>
      <c r="AXK51"/>
      <c r="AXL51"/>
      <c r="AXM51"/>
      <c r="AXN51"/>
      <c r="AXO51" s="24">
        <f t="shared" si="561"/>
        <v>0</v>
      </c>
      <c r="AXP51" s="24">
        <f t="shared" si="562"/>
        <v>0</v>
      </c>
      <c r="AXQ51" s="24">
        <f t="shared" si="563"/>
        <v>0</v>
      </c>
      <c r="AXR51"/>
      <c r="AXS51"/>
      <c r="AXT51"/>
      <c r="AXU51"/>
      <c r="AXV51" s="24">
        <f t="shared" si="564"/>
        <v>0</v>
      </c>
      <c r="AXW51" s="24">
        <f t="shared" si="565"/>
        <v>0</v>
      </c>
      <c r="AXX51" s="24">
        <f t="shared" si="566"/>
        <v>0</v>
      </c>
      <c r="AXY51">
        <v>-1.90872354232E-7</v>
      </c>
      <c r="AXZ51" t="e">
        <f>bvarM4^3</f>
        <v>#VALUE!</v>
      </c>
      <c r="AYA51" t="e">
        <f>cvarM4^3</f>
        <v>#VALUE!</v>
      </c>
      <c r="AYB51" t="e">
        <f>mvarM4^3</f>
        <v>#VALUE!</v>
      </c>
      <c r="AYC51" s="24" t="e">
        <f t="shared" si="567"/>
        <v>#VALUE!</v>
      </c>
      <c r="AYD51" s="24" t="e">
        <f t="shared" si="568"/>
        <v>#VALUE!</v>
      </c>
      <c r="AYE51" s="24" t="e">
        <f t="shared" si="569"/>
        <v>#VALUE!</v>
      </c>
      <c r="AYF51">
        <v>1.6839649457968001E-3</v>
      </c>
      <c r="AYG51" t="e">
        <f>bvarM7^2</f>
        <v>#VALUE!</v>
      </c>
      <c r="AYH51" t="e">
        <f>cvarM7^2</f>
        <v>#VALUE!</v>
      </c>
      <c r="AYI51" t="e">
        <f>mvarM7^2</f>
        <v>#VALUE!</v>
      </c>
      <c r="AYJ51" s="24" t="e">
        <f t="shared" si="570"/>
        <v>#VALUE!</v>
      </c>
      <c r="AYK51" s="24" t="e">
        <f t="shared" si="571"/>
        <v>#VALUE!</v>
      </c>
      <c r="AYL51" s="24" t="e">
        <f t="shared" si="572"/>
        <v>#VALUE!</v>
      </c>
      <c r="AYM51"/>
      <c r="AYN51"/>
      <c r="AYO51"/>
      <c r="AYP51"/>
      <c r="AYQ51" s="24">
        <f t="shared" si="573"/>
        <v>0</v>
      </c>
      <c r="AYR51" s="24">
        <f t="shared" si="574"/>
        <v>0</v>
      </c>
      <c r="AYS51" s="24">
        <f t="shared" si="575"/>
        <v>0</v>
      </c>
      <c r="AYT51">
        <v>-4.8949384599558002E-7</v>
      </c>
      <c r="AYU51" t="e">
        <f>bvarM2^3</f>
        <v>#VALUE!</v>
      </c>
      <c r="AYV51" t="e">
        <f>cvarM2^3</f>
        <v>#VALUE!</v>
      </c>
      <c r="AYW51" t="e">
        <f>mvarM2^3</f>
        <v>#VALUE!</v>
      </c>
      <c r="AYX51" s="24" t="e">
        <f t="shared" si="576"/>
        <v>#VALUE!</v>
      </c>
      <c r="AYY51" s="24" t="e">
        <f t="shared" si="577"/>
        <v>#VALUE!</v>
      </c>
      <c r="AYZ51" s="24" t="e">
        <f t="shared" si="578"/>
        <v>#VALUE!</v>
      </c>
      <c r="AZA51">
        <v>-1.8341746734607999E-5</v>
      </c>
      <c r="AZB51" t="e">
        <f>bvarM4^3</f>
        <v>#VALUE!</v>
      </c>
      <c r="AZC51" t="e">
        <f>cvarM4^3</f>
        <v>#VALUE!</v>
      </c>
      <c r="AZD51" t="e">
        <f>mvarM4^3</f>
        <v>#VALUE!</v>
      </c>
      <c r="AZE51" s="24" t="e">
        <f t="shared" si="579"/>
        <v>#VALUE!</v>
      </c>
      <c r="AZF51" s="24" t="e">
        <f t="shared" si="580"/>
        <v>#VALUE!</v>
      </c>
      <c r="AZG51" s="24" t="e">
        <f t="shared" si="581"/>
        <v>#VALUE!</v>
      </c>
      <c r="AZH51"/>
      <c r="AZI51"/>
      <c r="AZJ51"/>
      <c r="AZK51"/>
      <c r="AZL51" s="24">
        <f t="shared" si="582"/>
        <v>0</v>
      </c>
      <c r="AZM51" s="24">
        <f t="shared" si="583"/>
        <v>0</v>
      </c>
      <c r="AZN51" s="24">
        <f t="shared" si="584"/>
        <v>0</v>
      </c>
      <c r="AZS51" s="24">
        <f t="shared" si="585"/>
        <v>0</v>
      </c>
      <c r="AZT51" s="24">
        <f t="shared" si="586"/>
        <v>0</v>
      </c>
      <c r="AZU51" s="24">
        <f t="shared" si="587"/>
        <v>0</v>
      </c>
      <c r="AZV51">
        <v>-5.6972983941196001E-2</v>
      </c>
      <c r="AZW51" t="e">
        <f>bvarM7^2</f>
        <v>#VALUE!</v>
      </c>
      <c r="AZX51" t="e">
        <f>cvarM7^2</f>
        <v>#VALUE!</v>
      </c>
      <c r="AZY51" t="e">
        <f>mvarM7^2</f>
        <v>#VALUE!</v>
      </c>
      <c r="AZZ51" s="24" t="e">
        <f t="shared" si="588"/>
        <v>#VALUE!</v>
      </c>
      <c r="BAA51" s="24" t="e">
        <f t="shared" si="589"/>
        <v>#VALUE!</v>
      </c>
      <c r="BAB51" s="24" t="e">
        <f t="shared" si="590"/>
        <v>#VALUE!</v>
      </c>
      <c r="BAC51"/>
      <c r="BAD51"/>
      <c r="BAE51"/>
      <c r="BAF51"/>
      <c r="BAG51" s="24">
        <f t="shared" si="591"/>
        <v>0</v>
      </c>
      <c r="BAH51" s="24">
        <f t="shared" si="592"/>
        <v>0</v>
      </c>
      <c r="BAI51" s="24">
        <f t="shared" si="593"/>
        <v>0</v>
      </c>
      <c r="BAJ51">
        <v>6083426.4297204996</v>
      </c>
      <c r="BAK51" t="e">
        <f>bvarM1^3</f>
        <v>#VALUE!</v>
      </c>
      <c r="BAL51" t="e">
        <f>cvarM1^3</f>
        <v>#VALUE!</v>
      </c>
      <c r="BAM51" t="e">
        <f>mvarM1^3</f>
        <v>#VALUE!</v>
      </c>
      <c r="BAN51" s="24" t="e">
        <f t="shared" si="594"/>
        <v>#VALUE!</v>
      </c>
      <c r="BAO51" s="24" t="e">
        <f t="shared" si="595"/>
        <v>#VALUE!</v>
      </c>
      <c r="BAP51" s="24" t="e">
        <f t="shared" si="596"/>
        <v>#VALUE!</v>
      </c>
      <c r="BAU51" s="24">
        <f t="shared" si="597"/>
        <v>0</v>
      </c>
      <c r="BAV51" s="24">
        <f t="shared" si="598"/>
        <v>0</v>
      </c>
      <c r="BAW51" s="24">
        <f t="shared" si="599"/>
        <v>0</v>
      </c>
      <c r="BAX51"/>
      <c r="BAY51"/>
      <c r="BAZ51"/>
      <c r="BBA51"/>
      <c r="BBB51" s="24">
        <f t="shared" si="600"/>
        <v>0</v>
      </c>
      <c r="BBC51" s="24">
        <f t="shared" si="601"/>
        <v>0</v>
      </c>
      <c r="BBD51" s="24">
        <f t="shared" si="602"/>
        <v>0</v>
      </c>
      <c r="BBE51">
        <v>-1.4433733934476E-5</v>
      </c>
      <c r="BBF51" t="e">
        <f>bvarM2^3</f>
        <v>#VALUE!</v>
      </c>
      <c r="BBG51" t="e">
        <f>cvarM2^3</f>
        <v>#VALUE!</v>
      </c>
      <c r="BBH51" t="e">
        <f>mvarM2^3</f>
        <v>#VALUE!</v>
      </c>
      <c r="BBI51" s="24" t="e">
        <f t="shared" si="603"/>
        <v>#VALUE!</v>
      </c>
      <c r="BBJ51" s="24" t="e">
        <f t="shared" si="604"/>
        <v>#VALUE!</v>
      </c>
      <c r="BBK51" s="24" t="e">
        <f t="shared" si="605"/>
        <v>#VALUE!</v>
      </c>
      <c r="BBL51">
        <v>-5.9017512744498999E-7</v>
      </c>
      <c r="BBM51" t="e">
        <f>bvarM4^2</f>
        <v>#VALUE!</v>
      </c>
      <c r="BBN51" t="e">
        <f>cvarM4^2</f>
        <v>#VALUE!</v>
      </c>
      <c r="BBO51" t="e">
        <f>mvarM4^2</f>
        <v>#VALUE!</v>
      </c>
      <c r="BBP51" s="24" t="e">
        <f t="shared" si="606"/>
        <v>#VALUE!</v>
      </c>
      <c r="BBQ51" s="24" t="e">
        <f t="shared" si="607"/>
        <v>#VALUE!</v>
      </c>
      <c r="BBR51" s="24" t="e">
        <f t="shared" si="608"/>
        <v>#VALUE!</v>
      </c>
      <c r="BBS51"/>
      <c r="BBT51"/>
      <c r="BBU51"/>
      <c r="BBV51"/>
      <c r="BBW51" s="24">
        <f t="shared" si="609"/>
        <v>0</v>
      </c>
      <c r="BBX51" s="24">
        <f t="shared" si="610"/>
        <v>0</v>
      </c>
      <c r="BBY51" s="24">
        <f t="shared" si="611"/>
        <v>0</v>
      </c>
      <c r="BBZ51">
        <v>9.8378756311374001E-5</v>
      </c>
      <c r="BCA51" t="e">
        <f>bvarM6^2</f>
        <v>#VALUE!</v>
      </c>
      <c r="BCB51" t="e">
        <f>cvarM6^2</f>
        <v>#VALUE!</v>
      </c>
      <c r="BCC51" t="e">
        <f>mvarM6^2</f>
        <v>#VALUE!</v>
      </c>
      <c r="BCD51" s="24" t="e">
        <f t="shared" si="612"/>
        <v>#VALUE!</v>
      </c>
      <c r="BCE51" s="24" t="e">
        <f t="shared" si="613"/>
        <v>#VALUE!</v>
      </c>
      <c r="BCF51" s="24" t="e">
        <f t="shared" si="614"/>
        <v>#VALUE!</v>
      </c>
      <c r="BCG51">
        <v>1.2018303923539001E-5</v>
      </c>
      <c r="BCH51" t="e">
        <f>bvarM2^3</f>
        <v>#VALUE!</v>
      </c>
      <c r="BCI51" t="e">
        <f>cvarM2^3</f>
        <v>#VALUE!</v>
      </c>
      <c r="BCJ51" t="e">
        <f>mvarM2^3</f>
        <v>#VALUE!</v>
      </c>
      <c r="BCK51" s="24" t="e">
        <f t="shared" si="615"/>
        <v>#VALUE!</v>
      </c>
      <c r="BCL51" s="24" t="e">
        <f t="shared" si="616"/>
        <v>#VALUE!</v>
      </c>
      <c r="BCM51" s="24" t="e">
        <f t="shared" si="617"/>
        <v>#VALUE!</v>
      </c>
      <c r="BCN51"/>
      <c r="BCO51"/>
      <c r="BCP51"/>
      <c r="BCQ51"/>
      <c r="BCR51" s="24">
        <f t="shared" si="618"/>
        <v>0</v>
      </c>
      <c r="BCS51" s="24">
        <f t="shared" si="619"/>
        <v>0</v>
      </c>
      <c r="BCT51" s="24">
        <f t="shared" si="620"/>
        <v>0</v>
      </c>
      <c r="BCU51">
        <v>-2.8970182246507E-6</v>
      </c>
      <c r="BCV51" t="e">
        <f>bvarM6^3</f>
        <v>#VALUE!</v>
      </c>
      <c r="BCW51" t="e">
        <f>cvarM6^3</f>
        <v>#VALUE!</v>
      </c>
      <c r="BCX51" t="e">
        <f>mvarM6^3</f>
        <v>#VALUE!</v>
      </c>
      <c r="BCY51" s="24" t="e">
        <f t="shared" si="621"/>
        <v>#VALUE!</v>
      </c>
      <c r="BCZ51" s="24" t="e">
        <f t="shared" si="622"/>
        <v>#VALUE!</v>
      </c>
      <c r="BDA51" s="24" t="e">
        <f t="shared" si="623"/>
        <v>#VALUE!</v>
      </c>
      <c r="BDB51">
        <v>1.9370759412431999E-5</v>
      </c>
      <c r="BDC51" t="e">
        <f>bvarM2^3</f>
        <v>#VALUE!</v>
      </c>
      <c r="BDD51" t="e">
        <f>cvarM2^3</f>
        <v>#VALUE!</v>
      </c>
      <c r="BDE51" t="e">
        <f>mvarM2^3</f>
        <v>#VALUE!</v>
      </c>
      <c r="BDF51" s="24" t="e">
        <f t="shared" si="624"/>
        <v>#VALUE!</v>
      </c>
      <c r="BDG51" s="24" t="e">
        <f t="shared" si="625"/>
        <v>#VALUE!</v>
      </c>
      <c r="BDH51" s="24" t="e">
        <f t="shared" si="626"/>
        <v>#VALUE!</v>
      </c>
      <c r="BDI51"/>
      <c r="BDJ51"/>
      <c r="BDK51"/>
      <c r="BDL51"/>
      <c r="BDM51" s="24">
        <f t="shared" si="627"/>
        <v>0</v>
      </c>
      <c r="BDN51" s="24">
        <f t="shared" si="628"/>
        <v>0</v>
      </c>
      <c r="BDO51" s="24">
        <f t="shared" si="629"/>
        <v>0</v>
      </c>
      <c r="BDP51">
        <v>-3.5503601118833001E-6</v>
      </c>
      <c r="BDQ51" t="e">
        <f>bvarM6^3</f>
        <v>#VALUE!</v>
      </c>
      <c r="BDR51" t="e">
        <f>cvarM6^3</f>
        <v>#VALUE!</v>
      </c>
      <c r="BDS51" t="e">
        <f>mvarM6^3</f>
        <v>#VALUE!</v>
      </c>
      <c r="BDT51" s="24" t="e">
        <f t="shared" si="630"/>
        <v>#VALUE!</v>
      </c>
      <c r="BDU51" s="24" t="e">
        <f t="shared" si="631"/>
        <v>#VALUE!</v>
      </c>
      <c r="BDV51" s="24" t="e">
        <f t="shared" si="632"/>
        <v>#VALUE!</v>
      </c>
      <c r="BDW51">
        <v>2.4098934847874998E-12</v>
      </c>
      <c r="BDX51" t="e">
        <f>bvarHC1^3</f>
        <v>#VALUE!</v>
      </c>
      <c r="BDY51" t="e">
        <f>cvarHC1^3</f>
        <v>#VALUE!</v>
      </c>
      <c r="BDZ51" t="e">
        <f>mvarHC1^3</f>
        <v>#VALUE!</v>
      </c>
      <c r="BEA51" s="24" t="e">
        <f t="shared" si="633"/>
        <v>#VALUE!</v>
      </c>
      <c r="BEB51" s="24" t="e">
        <f t="shared" si="634"/>
        <v>#VALUE!</v>
      </c>
      <c r="BEC51" s="24" t="e">
        <f t="shared" si="635"/>
        <v>#VALUE!</v>
      </c>
      <c r="BED51"/>
      <c r="BEE51"/>
      <c r="BEF51"/>
      <c r="BEG51"/>
      <c r="BEH51" s="24">
        <f t="shared" si="636"/>
        <v>0</v>
      </c>
      <c r="BEI51" s="24">
        <f t="shared" si="637"/>
        <v>0</v>
      </c>
      <c r="BEJ51" s="24">
        <f t="shared" si="638"/>
        <v>0</v>
      </c>
      <c r="BEK51">
        <v>-3.0453895851883999E-6</v>
      </c>
      <c r="BEL51" t="e">
        <f>bvarM6^3</f>
        <v>#VALUE!</v>
      </c>
      <c r="BEM51" t="e">
        <f>cvarM6^3</f>
        <v>#VALUE!</v>
      </c>
      <c r="BEN51" t="e">
        <f>mvarM6^3</f>
        <v>#VALUE!</v>
      </c>
      <c r="BEO51" s="24" t="e">
        <f t="shared" si="639"/>
        <v>#VALUE!</v>
      </c>
      <c r="BEP51" s="24" t="e">
        <f t="shared" si="640"/>
        <v>#VALUE!</v>
      </c>
      <c r="BEQ51" s="24" t="e">
        <f t="shared" si="641"/>
        <v>#VALUE!</v>
      </c>
      <c r="BER51">
        <v>8.4553822482691995E-4</v>
      </c>
      <c r="BES51" t="e">
        <f>bvarM7^3</f>
        <v>#VALUE!</v>
      </c>
      <c r="BET51" t="e">
        <f>cvarM7^3</f>
        <v>#VALUE!</v>
      </c>
      <c r="BEU51" t="e">
        <f>mvarM7^3</f>
        <v>#VALUE!</v>
      </c>
      <c r="BEV51" s="24" t="e">
        <f t="shared" si="642"/>
        <v>#VALUE!</v>
      </c>
      <c r="BEW51" s="24" t="e">
        <f t="shared" si="643"/>
        <v>#VALUE!</v>
      </c>
      <c r="BEX51" s="24" t="e">
        <f t="shared" si="644"/>
        <v>#VALUE!</v>
      </c>
      <c r="BEY51"/>
      <c r="BEZ51"/>
      <c r="BFA51"/>
      <c r="BFB51"/>
      <c r="BFC51" s="24">
        <f t="shared" si="645"/>
        <v>0</v>
      </c>
      <c r="BFD51" s="24">
        <f t="shared" si="646"/>
        <v>0</v>
      </c>
      <c r="BFE51" s="24">
        <f t="shared" si="647"/>
        <v>0</v>
      </c>
      <c r="BFJ51" s="24">
        <f t="shared" si="648"/>
        <v>0</v>
      </c>
      <c r="BFK51" s="24">
        <f t="shared" si="649"/>
        <v>0</v>
      </c>
      <c r="BFL51" s="24">
        <f t="shared" si="650"/>
        <v>0</v>
      </c>
      <c r="BFQ51" s="24">
        <f t="shared" si="651"/>
        <v>0</v>
      </c>
      <c r="BFR51" s="24">
        <f t="shared" si="652"/>
        <v>0</v>
      </c>
      <c r="BFS51" s="24">
        <f t="shared" si="653"/>
        <v>0</v>
      </c>
      <c r="BFT51">
        <v>3.0833119709580999E-6</v>
      </c>
      <c r="BFU51" t="e">
        <f>bvarM3^3</f>
        <v>#VALUE!</v>
      </c>
      <c r="BFV51" t="e">
        <f>cvarM3^3</f>
        <v>#VALUE!</v>
      </c>
      <c r="BFW51" t="e">
        <f>mvarM3^3</f>
        <v>#VALUE!</v>
      </c>
      <c r="BFX51" s="24" t="e">
        <f t="shared" si="654"/>
        <v>#VALUE!</v>
      </c>
      <c r="BFY51" s="24" t="e">
        <f t="shared" si="655"/>
        <v>#VALUE!</v>
      </c>
      <c r="BFZ51" s="24" t="e">
        <f t="shared" si="656"/>
        <v>#VALUE!</v>
      </c>
      <c r="BGE51" s="24">
        <f t="shared" si="657"/>
        <v>0</v>
      </c>
      <c r="BGF51" s="24">
        <f t="shared" si="658"/>
        <v>0</v>
      </c>
      <c r="BGG51" s="24">
        <f t="shared" si="659"/>
        <v>0</v>
      </c>
      <c r="BGL51" s="24">
        <f t="shared" si="660"/>
        <v>0</v>
      </c>
      <c r="BGM51" s="24">
        <f t="shared" si="661"/>
        <v>0</v>
      </c>
      <c r="BGN51" s="24">
        <f t="shared" si="662"/>
        <v>0</v>
      </c>
      <c r="BGO51">
        <v>-7.4432175695831996E-5</v>
      </c>
      <c r="BGP51" t="e">
        <f>bvarM3^2</f>
        <v>#VALUE!</v>
      </c>
      <c r="BGQ51" t="e">
        <f>cvarM3^2</f>
        <v>#VALUE!</v>
      </c>
      <c r="BGR51" t="e">
        <f>mvarM3^2</f>
        <v>#VALUE!</v>
      </c>
      <c r="BGS51" s="24" t="e">
        <f t="shared" si="663"/>
        <v>#VALUE!</v>
      </c>
      <c r="BGT51" s="24" t="e">
        <f t="shared" si="664"/>
        <v>#VALUE!</v>
      </c>
      <c r="BGU51" s="24" t="e">
        <f t="shared" si="665"/>
        <v>#VALUE!</v>
      </c>
      <c r="BGZ51" s="24">
        <f t="shared" si="666"/>
        <v>0</v>
      </c>
      <c r="BHA51" s="24">
        <f t="shared" si="667"/>
        <v>0</v>
      </c>
      <c r="BHB51" s="24">
        <f t="shared" si="668"/>
        <v>0</v>
      </c>
      <c r="BHC51">
        <v>-2.5235257204509E-6</v>
      </c>
      <c r="BHD51" t="e">
        <f>bvarM6^3</f>
        <v>#VALUE!</v>
      </c>
      <c r="BHE51" t="e">
        <f>cvarM6^3</f>
        <v>#VALUE!</v>
      </c>
      <c r="BHF51" t="e">
        <f>mvarM6^3</f>
        <v>#VALUE!</v>
      </c>
      <c r="BHG51" s="24" t="e">
        <f t="shared" si="669"/>
        <v>#VALUE!</v>
      </c>
      <c r="BHH51" s="24" t="e">
        <f t="shared" si="670"/>
        <v>#VALUE!</v>
      </c>
      <c r="BHI51" s="24" t="e">
        <f t="shared" si="671"/>
        <v>#VALUE!</v>
      </c>
      <c r="BHJ51">
        <v>3.1576259793989999E-6</v>
      </c>
      <c r="BHK51" t="e">
        <f>bvarM3^3</f>
        <v>#VALUE!</v>
      </c>
      <c r="BHL51" t="e">
        <f>cvarM3^3</f>
        <v>#VALUE!</v>
      </c>
      <c r="BHM51" t="e">
        <f>mvarM3^3</f>
        <v>#VALUE!</v>
      </c>
      <c r="BHN51" s="24" t="e">
        <f t="shared" si="672"/>
        <v>#VALUE!</v>
      </c>
      <c r="BHO51" s="24" t="e">
        <f t="shared" si="673"/>
        <v>#VALUE!</v>
      </c>
      <c r="BHP51" s="24" t="e">
        <f t="shared" si="674"/>
        <v>#VALUE!</v>
      </c>
      <c r="BHU51" s="24">
        <f t="shared" si="675"/>
        <v>0</v>
      </c>
      <c r="BHV51" s="24">
        <f t="shared" si="676"/>
        <v>0</v>
      </c>
      <c r="BHW51" s="24">
        <f t="shared" si="677"/>
        <v>0</v>
      </c>
      <c r="BHX51">
        <v>2.5213224998917001E-4</v>
      </c>
      <c r="BHY51" t="e">
        <f>bvarM7^3</f>
        <v>#VALUE!</v>
      </c>
      <c r="BHZ51" t="e">
        <f>cvarM7^3</f>
        <v>#VALUE!</v>
      </c>
      <c r="BIA51" t="e">
        <f>mvarM7^3</f>
        <v>#VALUE!</v>
      </c>
      <c r="BIB51" s="24" t="e">
        <f t="shared" si="678"/>
        <v>#VALUE!</v>
      </c>
      <c r="BIC51" s="24" t="e">
        <f t="shared" si="679"/>
        <v>#VALUE!</v>
      </c>
      <c r="BID51" s="24" t="e">
        <f t="shared" si="680"/>
        <v>#VALUE!</v>
      </c>
      <c r="BIE51">
        <v>-8208.7992970614996</v>
      </c>
      <c r="BIF51" t="e">
        <f>bvarM1^2</f>
        <v>#VALUE!</v>
      </c>
      <c r="BIG51" t="e">
        <f>cvarM1^2</f>
        <v>#VALUE!</v>
      </c>
      <c r="BIH51" t="e">
        <f>mvarM1^2</f>
        <v>#VALUE!</v>
      </c>
      <c r="BII51" s="24" t="e">
        <f t="shared" si="681"/>
        <v>#VALUE!</v>
      </c>
      <c r="BIJ51" s="24" t="e">
        <f t="shared" si="682"/>
        <v>#VALUE!</v>
      </c>
      <c r="BIK51" s="24" t="e">
        <f t="shared" si="683"/>
        <v>#VALUE!</v>
      </c>
      <c r="BIP51" s="24">
        <f t="shared" si="684"/>
        <v>0</v>
      </c>
      <c r="BIQ51" s="24">
        <f t="shared" si="685"/>
        <v>0</v>
      </c>
      <c r="BIR51" s="24">
        <f t="shared" si="686"/>
        <v>0</v>
      </c>
      <c r="BIW51" s="24">
        <f t="shared" si="687"/>
        <v>0</v>
      </c>
      <c r="BIX51" s="24">
        <f t="shared" si="688"/>
        <v>0</v>
      </c>
      <c r="BIY51" s="24">
        <f t="shared" si="689"/>
        <v>0</v>
      </c>
      <c r="BIZ51">
        <v>-5.4326634392266996E-6</v>
      </c>
      <c r="BJA51" t="e">
        <f>bvarM4^3</f>
        <v>#VALUE!</v>
      </c>
      <c r="BJB51" t="e">
        <f>cvarM4^3</f>
        <v>#VALUE!</v>
      </c>
      <c r="BJC51" t="e">
        <f>mvarM4^3</f>
        <v>#VALUE!</v>
      </c>
      <c r="BJD51" s="24" t="e">
        <f t="shared" si="690"/>
        <v>#VALUE!</v>
      </c>
      <c r="BJE51" s="24" t="e">
        <f t="shared" si="691"/>
        <v>#VALUE!</v>
      </c>
      <c r="BJF51" s="24" t="e">
        <f t="shared" si="692"/>
        <v>#VALUE!</v>
      </c>
      <c r="BJK51" s="24">
        <f t="shared" si="693"/>
        <v>0</v>
      </c>
      <c r="BJL51" s="24">
        <f t="shared" si="694"/>
        <v>0</v>
      </c>
      <c r="BJM51" s="24">
        <f t="shared" si="695"/>
        <v>0</v>
      </c>
      <c r="BJR51" s="24">
        <f t="shared" si="696"/>
        <v>0</v>
      </c>
      <c r="BJS51" s="24">
        <f t="shared" si="697"/>
        <v>0</v>
      </c>
      <c r="BJT51" s="24">
        <f t="shared" si="698"/>
        <v>0</v>
      </c>
      <c r="BJU51">
        <v>-7.2586852819446002E-5</v>
      </c>
      <c r="BJV51" t="e">
        <f>bvarM3^2</f>
        <v>#VALUE!</v>
      </c>
      <c r="BJW51" t="e">
        <f>cvarM3^2</f>
        <v>#VALUE!</v>
      </c>
      <c r="BJX51" t="e">
        <f>mvarM3^2</f>
        <v>#VALUE!</v>
      </c>
      <c r="BJY51" s="24" t="e">
        <f t="shared" si="699"/>
        <v>#VALUE!</v>
      </c>
      <c r="BJZ51" s="24" t="e">
        <f t="shared" si="700"/>
        <v>#VALUE!</v>
      </c>
      <c r="BKA51" s="24" t="e">
        <f t="shared" si="701"/>
        <v>#VALUE!</v>
      </c>
      <c r="BKF51" s="24">
        <f t="shared" si="702"/>
        <v>0</v>
      </c>
      <c r="BKG51" s="24">
        <f t="shared" si="703"/>
        <v>0</v>
      </c>
      <c r="BKH51" s="24">
        <f t="shared" si="704"/>
        <v>0</v>
      </c>
      <c r="BKM51" s="24">
        <f t="shared" si="705"/>
        <v>0</v>
      </c>
      <c r="BKN51" s="24">
        <f t="shared" si="706"/>
        <v>0</v>
      </c>
      <c r="BKO51" s="24">
        <f t="shared" si="707"/>
        <v>0</v>
      </c>
      <c r="BKP51">
        <v>-1.7007668774939001E-5</v>
      </c>
      <c r="BKQ51" t="e">
        <f>bvarM6^3</f>
        <v>#VALUE!</v>
      </c>
      <c r="BKR51" t="e">
        <f>cvarM6^3</f>
        <v>#VALUE!</v>
      </c>
      <c r="BKS51" t="e">
        <f>mvarM6^3</f>
        <v>#VALUE!</v>
      </c>
      <c r="BKT51" s="24" t="e">
        <f t="shared" si="708"/>
        <v>#VALUE!</v>
      </c>
      <c r="BKU51" s="24" t="e">
        <f t="shared" si="709"/>
        <v>#VALUE!</v>
      </c>
      <c r="BKV51" s="24" t="e">
        <f t="shared" si="710"/>
        <v>#VALUE!</v>
      </c>
      <c r="BLA51" s="24">
        <f t="shared" si="711"/>
        <v>0</v>
      </c>
      <c r="BLB51" s="24">
        <f t="shared" si="712"/>
        <v>0</v>
      </c>
      <c r="BLC51" s="24">
        <f t="shared" si="713"/>
        <v>0</v>
      </c>
      <c r="BLH51" s="24">
        <f t="shared" si="714"/>
        <v>0</v>
      </c>
      <c r="BLI51" s="24">
        <f t="shared" si="715"/>
        <v>0</v>
      </c>
      <c r="BLJ51" s="24">
        <f t="shared" si="716"/>
        <v>0</v>
      </c>
      <c r="BLK51">
        <v>-1.7661549463783E-3</v>
      </c>
      <c r="BLL51" t="e">
        <f>bvarM7^2</f>
        <v>#VALUE!</v>
      </c>
      <c r="BLM51" t="e">
        <f>cvarM7^2</f>
        <v>#VALUE!</v>
      </c>
      <c r="BLN51" t="e">
        <f>mvarM7^2</f>
        <v>#VALUE!</v>
      </c>
      <c r="BLO51" s="24" t="e">
        <f t="shared" si="717"/>
        <v>#VALUE!</v>
      </c>
      <c r="BLP51" s="24" t="e">
        <f t="shared" si="718"/>
        <v>#VALUE!</v>
      </c>
      <c r="BLQ51" s="24" t="e">
        <f t="shared" si="719"/>
        <v>#VALUE!</v>
      </c>
      <c r="BLV51" s="24">
        <f t="shared" si="720"/>
        <v>0</v>
      </c>
      <c r="BLW51" s="24">
        <f t="shared" si="721"/>
        <v>0</v>
      </c>
      <c r="BLX51" s="24">
        <f t="shared" si="722"/>
        <v>0</v>
      </c>
      <c r="BMC51" s="24">
        <f t="shared" si="723"/>
        <v>0</v>
      </c>
      <c r="BMD51" s="24">
        <f t="shared" si="724"/>
        <v>0</v>
      </c>
      <c r="BME51" s="24">
        <f t="shared" si="725"/>
        <v>0</v>
      </c>
      <c r="BMF51">
        <v>-7.5333799087230003E-6</v>
      </c>
      <c r="BMG51" t="e">
        <f>bvarM4^3</f>
        <v>#VALUE!</v>
      </c>
      <c r="BMH51" t="e">
        <f>cvarM4^3</f>
        <v>#VALUE!</v>
      </c>
      <c r="BMI51" t="e">
        <f>mvarM4^3</f>
        <v>#VALUE!</v>
      </c>
      <c r="BMJ51" s="24" t="e">
        <f t="shared" si="726"/>
        <v>#VALUE!</v>
      </c>
      <c r="BMK51" s="24" t="e">
        <f t="shared" si="727"/>
        <v>#VALUE!</v>
      </c>
      <c r="BML51" s="24" t="e">
        <f t="shared" si="728"/>
        <v>#VALUE!</v>
      </c>
      <c r="BMQ51" s="24">
        <f t="shared" si="729"/>
        <v>0</v>
      </c>
      <c r="BMR51" s="24">
        <f t="shared" si="730"/>
        <v>0</v>
      </c>
      <c r="BMS51" s="24">
        <f t="shared" si="731"/>
        <v>0</v>
      </c>
      <c r="BMX51" s="24">
        <f t="shared" si="732"/>
        <v>0</v>
      </c>
      <c r="BMY51" s="24">
        <f t="shared" si="733"/>
        <v>0</v>
      </c>
      <c r="BMZ51" s="24">
        <f t="shared" si="734"/>
        <v>0</v>
      </c>
      <c r="BNA51">
        <v>1.7884695418224001E-3</v>
      </c>
      <c r="BNB51" t="e">
        <f>bvarM6^2</f>
        <v>#VALUE!</v>
      </c>
      <c r="BNC51" t="e">
        <f>cvarM6^2</f>
        <v>#VALUE!</v>
      </c>
      <c r="BND51" t="e">
        <f>mvarM6^2</f>
        <v>#VALUE!</v>
      </c>
      <c r="BNE51" s="24" t="e">
        <f t="shared" si="735"/>
        <v>#VALUE!</v>
      </c>
      <c r="BNF51" s="24" t="e">
        <f t="shared" si="736"/>
        <v>#VALUE!</v>
      </c>
      <c r="BNG51" s="24" t="e">
        <f t="shared" si="737"/>
        <v>#VALUE!</v>
      </c>
      <c r="BNL51" s="24">
        <f t="shared" si="738"/>
        <v>0</v>
      </c>
      <c r="BNM51" s="24">
        <f t="shared" si="739"/>
        <v>0</v>
      </c>
      <c r="BNN51" s="24">
        <f t="shared" si="740"/>
        <v>0</v>
      </c>
      <c r="BNS51" s="24">
        <f t="shared" si="741"/>
        <v>0</v>
      </c>
      <c r="BNT51" s="24">
        <f t="shared" si="742"/>
        <v>0</v>
      </c>
      <c r="BNU51" s="24">
        <f t="shared" si="743"/>
        <v>0</v>
      </c>
      <c r="BNV51">
        <v>-3.3514208333006003E-5</v>
      </c>
      <c r="BNW51" t="e">
        <f>bvarM6^3</f>
        <v>#VALUE!</v>
      </c>
      <c r="BNX51" t="e">
        <f>cvarM6^3</f>
        <v>#VALUE!</v>
      </c>
      <c r="BNY51" t="e">
        <f>mvarM6^3</f>
        <v>#VALUE!</v>
      </c>
      <c r="BNZ51" s="24" t="e">
        <f t="shared" si="744"/>
        <v>#VALUE!</v>
      </c>
      <c r="BOA51" s="24" t="e">
        <f t="shared" si="745"/>
        <v>#VALUE!</v>
      </c>
      <c r="BOB51" s="24" t="e">
        <f t="shared" si="746"/>
        <v>#VALUE!</v>
      </c>
      <c r="BOG51" s="24">
        <f t="shared" si="747"/>
        <v>0</v>
      </c>
      <c r="BOH51" s="24">
        <f t="shared" si="748"/>
        <v>0</v>
      </c>
      <c r="BOI51" s="24">
        <f t="shared" si="749"/>
        <v>0</v>
      </c>
      <c r="BON51" s="24">
        <f t="shared" si="750"/>
        <v>0</v>
      </c>
      <c r="BOO51" s="24">
        <f t="shared" si="751"/>
        <v>0</v>
      </c>
      <c r="BOP51" s="24">
        <f t="shared" si="752"/>
        <v>0</v>
      </c>
      <c r="BOQ51">
        <v>-5.3156233914788999E-3</v>
      </c>
      <c r="BOR51" t="e">
        <f>bvarM7^2</f>
        <v>#VALUE!</v>
      </c>
      <c r="BOS51" t="e">
        <f>cvarM7^2</f>
        <v>#VALUE!</v>
      </c>
      <c r="BOT51" t="e">
        <f>mvarM7^2</f>
        <v>#VALUE!</v>
      </c>
      <c r="BOU51" s="24" t="e">
        <f t="shared" si="753"/>
        <v>#VALUE!</v>
      </c>
      <c r="BOV51" s="24" t="e">
        <f t="shared" si="754"/>
        <v>#VALUE!</v>
      </c>
      <c r="BOW51" s="24" t="e">
        <f t="shared" si="755"/>
        <v>#VALUE!</v>
      </c>
      <c r="BPB51" s="24">
        <f t="shared" si="756"/>
        <v>0</v>
      </c>
      <c r="BPC51" s="24">
        <f t="shared" si="757"/>
        <v>0</v>
      </c>
      <c r="BPD51" s="24">
        <f t="shared" si="758"/>
        <v>0</v>
      </c>
      <c r="BPI51" s="24">
        <f t="shared" si="759"/>
        <v>0</v>
      </c>
      <c r="BPJ51" s="24">
        <f t="shared" si="760"/>
        <v>0</v>
      </c>
      <c r="BPK51" s="24">
        <f t="shared" si="761"/>
        <v>0</v>
      </c>
      <c r="BPP51" s="24">
        <f t="shared" si="762"/>
        <v>0</v>
      </c>
      <c r="BPQ51" s="24">
        <f t="shared" si="763"/>
        <v>0</v>
      </c>
      <c r="BPR51" s="24">
        <f t="shared" si="764"/>
        <v>0</v>
      </c>
      <c r="BPW51" s="24">
        <f t="shared" si="765"/>
        <v>0</v>
      </c>
      <c r="BPX51" s="24">
        <f t="shared" si="766"/>
        <v>0</v>
      </c>
      <c r="BPY51" s="24">
        <f t="shared" si="767"/>
        <v>0</v>
      </c>
      <c r="BQD51" s="24">
        <f t="shared" si="768"/>
        <v>0</v>
      </c>
      <c r="BQE51" s="24">
        <f t="shared" si="769"/>
        <v>0</v>
      </c>
      <c r="BQF51" s="24">
        <f t="shared" si="770"/>
        <v>0</v>
      </c>
      <c r="BQK51" s="24">
        <f t="shared" si="771"/>
        <v>0</v>
      </c>
      <c r="BQL51" s="24">
        <f t="shared" si="772"/>
        <v>0</v>
      </c>
      <c r="BQM51" s="24">
        <f t="shared" si="773"/>
        <v>0</v>
      </c>
      <c r="BQR51" s="24">
        <f t="shared" si="774"/>
        <v>0</v>
      </c>
      <c r="BQS51" s="24">
        <f t="shared" si="775"/>
        <v>0</v>
      </c>
      <c r="BQT51" s="24">
        <f t="shared" si="776"/>
        <v>0</v>
      </c>
      <c r="BQY51" s="24">
        <f t="shared" si="777"/>
        <v>0</v>
      </c>
      <c r="BQZ51" s="24">
        <f t="shared" si="778"/>
        <v>0</v>
      </c>
      <c r="BRA51" s="24">
        <f t="shared" si="779"/>
        <v>0</v>
      </c>
      <c r="BRF51" s="24">
        <f t="shared" si="780"/>
        <v>0</v>
      </c>
      <c r="BRG51" s="24">
        <f t="shared" si="781"/>
        <v>0</v>
      </c>
      <c r="BRH51" s="24">
        <f t="shared" si="782"/>
        <v>0</v>
      </c>
      <c r="BRM51" s="24">
        <f t="shared" si="783"/>
        <v>0</v>
      </c>
      <c r="BRN51" s="24">
        <f t="shared" si="784"/>
        <v>0</v>
      </c>
      <c r="BRO51" s="24">
        <f t="shared" si="785"/>
        <v>0</v>
      </c>
      <c r="BRT51" s="24">
        <f t="shared" si="786"/>
        <v>0</v>
      </c>
      <c r="BRU51" s="24">
        <f t="shared" si="787"/>
        <v>0</v>
      </c>
      <c r="BRV51" s="24">
        <f t="shared" si="788"/>
        <v>0</v>
      </c>
      <c r="BSA51" s="24">
        <f t="shared" si="789"/>
        <v>0</v>
      </c>
      <c r="BSB51" s="24">
        <f t="shared" si="790"/>
        <v>0</v>
      </c>
      <c r="BSC51" s="24">
        <f t="shared" si="791"/>
        <v>0</v>
      </c>
      <c r="BSH51" s="24">
        <f t="shared" si="792"/>
        <v>0</v>
      </c>
      <c r="BSI51" s="24">
        <f t="shared" si="793"/>
        <v>0</v>
      </c>
      <c r="BSJ51" s="24">
        <f t="shared" si="794"/>
        <v>0</v>
      </c>
      <c r="BSO51" s="24">
        <f t="shared" si="795"/>
        <v>0</v>
      </c>
      <c r="BSP51" s="24">
        <f t="shared" si="796"/>
        <v>0</v>
      </c>
      <c r="BSQ51" s="24">
        <f t="shared" si="797"/>
        <v>0</v>
      </c>
      <c r="BSV51" s="24">
        <f t="shared" si="798"/>
        <v>0</v>
      </c>
      <c r="BSW51" s="24">
        <f t="shared" si="799"/>
        <v>0</v>
      </c>
      <c r="BSX51" s="24">
        <f t="shared" si="800"/>
        <v>0</v>
      </c>
      <c r="BTC51" s="24">
        <f t="shared" si="801"/>
        <v>0</v>
      </c>
      <c r="BTD51" s="24">
        <f t="shared" si="802"/>
        <v>0</v>
      </c>
      <c r="BTE51" s="24">
        <f t="shared" si="803"/>
        <v>0</v>
      </c>
      <c r="BTJ51" s="24">
        <f t="shared" si="804"/>
        <v>0</v>
      </c>
      <c r="BTK51" s="24">
        <f t="shared" si="805"/>
        <v>0</v>
      </c>
      <c r="BTL51" s="24">
        <f t="shared" si="806"/>
        <v>0</v>
      </c>
      <c r="BTQ51" s="24">
        <f t="shared" si="807"/>
        <v>0</v>
      </c>
      <c r="BTR51" s="24">
        <f t="shared" si="808"/>
        <v>0</v>
      </c>
      <c r="BTS51" s="24">
        <f t="shared" si="809"/>
        <v>0</v>
      </c>
      <c r="BTX51" s="24">
        <f t="shared" si="810"/>
        <v>0</v>
      </c>
      <c r="BTY51" s="24">
        <f t="shared" si="811"/>
        <v>0</v>
      </c>
      <c r="BTZ51" s="24">
        <f t="shared" si="812"/>
        <v>0</v>
      </c>
      <c r="BUE51" s="24">
        <f t="shared" si="813"/>
        <v>0</v>
      </c>
      <c r="BUF51" s="24">
        <f t="shared" si="814"/>
        <v>0</v>
      </c>
      <c r="BUG51" s="24">
        <f t="shared" si="815"/>
        <v>0</v>
      </c>
      <c r="BUL51" s="24">
        <f t="shared" si="816"/>
        <v>0</v>
      </c>
      <c r="BUM51" s="24">
        <f t="shared" si="817"/>
        <v>0</v>
      </c>
      <c r="BUN51" s="24">
        <f t="shared" si="818"/>
        <v>0</v>
      </c>
      <c r="BUS51" s="24">
        <f t="shared" si="819"/>
        <v>0</v>
      </c>
      <c r="BUT51" s="24">
        <f t="shared" si="820"/>
        <v>0</v>
      </c>
      <c r="BUU51" s="24">
        <f t="shared" si="821"/>
        <v>0</v>
      </c>
      <c r="BUZ51" s="24">
        <f t="shared" si="822"/>
        <v>0</v>
      </c>
      <c r="BVA51" s="24">
        <f t="shared" si="823"/>
        <v>0</v>
      </c>
      <c r="BVB51" s="24">
        <f t="shared" si="824"/>
        <v>0</v>
      </c>
      <c r="BVG51" s="24">
        <f t="shared" si="825"/>
        <v>0</v>
      </c>
      <c r="BVH51" s="24">
        <f t="shared" si="826"/>
        <v>0</v>
      </c>
      <c r="BVI51" s="24">
        <f t="shared" si="827"/>
        <v>0</v>
      </c>
      <c r="BVN51" s="24">
        <f t="shared" si="828"/>
        <v>0</v>
      </c>
      <c r="BVO51" s="24">
        <f t="shared" si="829"/>
        <v>0</v>
      </c>
      <c r="BVP51" s="24">
        <f t="shared" si="830"/>
        <v>0</v>
      </c>
      <c r="BVU51" s="24">
        <f t="shared" si="831"/>
        <v>0</v>
      </c>
      <c r="BVV51" s="24">
        <f t="shared" si="832"/>
        <v>0</v>
      </c>
      <c r="BVW51" s="24">
        <f t="shared" si="833"/>
        <v>0</v>
      </c>
      <c r="BVX51">
        <v>-1.1602622628884E-6</v>
      </c>
      <c r="BVY51" t="e">
        <f>bvarM9^3</f>
        <v>#VALUE!</v>
      </c>
      <c r="BVZ51" t="e">
        <f>cvarM9^3</f>
        <v>#VALUE!</v>
      </c>
      <c r="BWA51" t="e">
        <f>mvarM9^3</f>
        <v>#VALUE!</v>
      </c>
      <c r="BWB51" s="24" t="e">
        <f t="shared" si="834"/>
        <v>#VALUE!</v>
      </c>
      <c r="BWC51" s="24" t="e">
        <f t="shared" si="835"/>
        <v>#VALUE!</v>
      </c>
      <c r="BWD51" s="24" t="e">
        <f t="shared" si="836"/>
        <v>#VALUE!</v>
      </c>
      <c r="BWI51" s="24">
        <f t="shared" si="837"/>
        <v>0</v>
      </c>
      <c r="BWJ51" s="24">
        <f t="shared" si="838"/>
        <v>0</v>
      </c>
      <c r="BWK51" s="24">
        <f t="shared" si="839"/>
        <v>0</v>
      </c>
      <c r="BWP51" s="24">
        <f t="shared" si="840"/>
        <v>0</v>
      </c>
      <c r="BWQ51" s="24">
        <f t="shared" si="841"/>
        <v>0</v>
      </c>
      <c r="BWR51" s="24">
        <f t="shared" si="842"/>
        <v>0</v>
      </c>
      <c r="BWW51" s="24">
        <f t="shared" si="843"/>
        <v>0</v>
      </c>
      <c r="BWX51" s="24">
        <f t="shared" si="844"/>
        <v>0</v>
      </c>
      <c r="BWY51" s="24">
        <f t="shared" si="845"/>
        <v>0</v>
      </c>
      <c r="BXD51" s="24">
        <f t="shared" si="846"/>
        <v>0</v>
      </c>
      <c r="BXE51" s="24">
        <f t="shared" si="847"/>
        <v>0</v>
      </c>
      <c r="BXF51" s="24">
        <f t="shared" si="848"/>
        <v>0</v>
      </c>
      <c r="BXK51" s="24">
        <f t="shared" si="849"/>
        <v>0</v>
      </c>
      <c r="BXL51" s="24">
        <f t="shared" si="850"/>
        <v>0</v>
      </c>
      <c r="BXM51" s="24">
        <f t="shared" si="851"/>
        <v>0</v>
      </c>
      <c r="BXR51" s="24">
        <f t="shared" si="852"/>
        <v>0</v>
      </c>
      <c r="BXS51" s="24">
        <f t="shared" si="853"/>
        <v>0</v>
      </c>
      <c r="BXT51" s="24">
        <f t="shared" si="854"/>
        <v>0</v>
      </c>
      <c r="BXY51" s="24">
        <f t="shared" si="855"/>
        <v>0</v>
      </c>
      <c r="BXZ51" s="24">
        <f t="shared" si="856"/>
        <v>0</v>
      </c>
      <c r="BYA51" s="24">
        <f t="shared" si="857"/>
        <v>0</v>
      </c>
      <c r="BYF51" s="24">
        <f t="shared" si="858"/>
        <v>0</v>
      </c>
      <c r="BYG51" s="24">
        <f t="shared" si="859"/>
        <v>0</v>
      </c>
      <c r="BYH51" s="24">
        <f t="shared" si="860"/>
        <v>0</v>
      </c>
      <c r="BYM51" s="24">
        <f t="shared" si="861"/>
        <v>0</v>
      </c>
      <c r="BYN51" s="24">
        <f t="shared" si="862"/>
        <v>0</v>
      </c>
      <c r="BYO51" s="24">
        <f t="shared" si="863"/>
        <v>0</v>
      </c>
      <c r="BYT51" s="24">
        <f t="shared" si="864"/>
        <v>0</v>
      </c>
      <c r="BYU51" s="24">
        <f t="shared" si="865"/>
        <v>0</v>
      </c>
      <c r="BYV51" s="24">
        <f t="shared" si="866"/>
        <v>0</v>
      </c>
    </row>
    <row r="52" spans="6:2024" x14ac:dyDescent="0.3">
      <c r="F52" s="82">
        <f t="shared" si="0"/>
        <v>0</v>
      </c>
      <c r="G52" s="82">
        <f t="shared" si="1"/>
        <v>0</v>
      </c>
      <c r="H52" s="82">
        <f t="shared" si="2"/>
        <v>0</v>
      </c>
      <c r="I52">
        <v>-1.7176793637636E-5</v>
      </c>
      <c r="J52" t="e">
        <f>bvarM4^3</f>
        <v>#VALUE!</v>
      </c>
      <c r="K52" t="e">
        <f>cvarM4^3</f>
        <v>#VALUE!</v>
      </c>
      <c r="L52" t="e">
        <f>mvarM4^3</f>
        <v>#VALUE!</v>
      </c>
      <c r="M52" s="15" t="e">
        <f t="shared" si="3"/>
        <v>#VALUE!</v>
      </c>
      <c r="N52" s="15" t="e">
        <f t="shared" si="4"/>
        <v>#VALUE!</v>
      </c>
      <c r="O52" s="15" t="e">
        <f t="shared" si="5"/>
        <v>#VALUE!</v>
      </c>
      <c r="P52">
        <v>5.0889457154932997E-4</v>
      </c>
      <c r="Q52" t="e">
        <f>bvarM7^3</f>
        <v>#VALUE!</v>
      </c>
      <c r="R52" t="e">
        <f>cvarM7^3</f>
        <v>#VALUE!</v>
      </c>
      <c r="S52" t="e">
        <f>mvarM7^3</f>
        <v>#VALUE!</v>
      </c>
      <c r="T52" s="15" t="e">
        <f t="shared" si="6"/>
        <v>#VALUE!</v>
      </c>
      <c r="U52" s="15" t="e">
        <f t="shared" si="7"/>
        <v>#VALUE!</v>
      </c>
      <c r="V52" s="15" t="e">
        <f t="shared" si="8"/>
        <v>#VALUE!</v>
      </c>
      <c r="W52" s="15"/>
      <c r="X52" s="15"/>
      <c r="Y52" s="15"/>
      <c r="Z52" s="15"/>
      <c r="AA52" s="74">
        <f t="shared" si="9"/>
        <v>0</v>
      </c>
      <c r="AB52" s="74">
        <f t="shared" si="10"/>
        <v>0</v>
      </c>
      <c r="AC52" s="53">
        <f t="shared" si="11"/>
        <v>0</v>
      </c>
      <c r="AD52">
        <v>1.568764503907E-5</v>
      </c>
      <c r="AE52" t="e">
        <f>bvarM6*bvarM7</f>
        <v>#VALUE!</v>
      </c>
      <c r="AF52" t="e">
        <f>cvarM6*cvarM7</f>
        <v>#VALUE!</v>
      </c>
      <c r="AG52" t="e">
        <f>mvarM6*mvarM7</f>
        <v>#VALUE!</v>
      </c>
      <c r="AH52" s="74" t="e">
        <f t="shared" si="12"/>
        <v>#VALUE!</v>
      </c>
      <c r="AI52" s="74" t="e">
        <f t="shared" si="13"/>
        <v>#VALUE!</v>
      </c>
      <c r="AJ52" s="53" t="e">
        <f t="shared" si="14"/>
        <v>#VALUE!</v>
      </c>
      <c r="AK52">
        <v>7.1037589645827996E-6</v>
      </c>
      <c r="AL52" t="e">
        <f>bvarM4*bvarM9</f>
        <v>#VALUE!</v>
      </c>
      <c r="AM52" t="e">
        <f>cvarM4*cvarM9</f>
        <v>#VALUE!</v>
      </c>
      <c r="AN52" t="e">
        <f>mvarM4*mvarM9</f>
        <v>#VALUE!</v>
      </c>
      <c r="AO52" s="15" t="e">
        <f t="shared" si="15"/>
        <v>#VALUE!</v>
      </c>
      <c r="AP52" s="15" t="e">
        <f t="shared" si="16"/>
        <v>#VALUE!</v>
      </c>
      <c r="AQ52" s="53" t="e">
        <f t="shared" si="17"/>
        <v>#VALUE!</v>
      </c>
      <c r="AR52">
        <v>4.3471154470136E-7</v>
      </c>
      <c r="AS52" t="e">
        <f>bvarM3^2</f>
        <v>#VALUE!</v>
      </c>
      <c r="AT52" t="e">
        <f>cvarM3^2</f>
        <v>#VALUE!</v>
      </c>
      <c r="AU52" t="e">
        <f>mvarM3^2</f>
        <v>#VALUE!</v>
      </c>
      <c r="AV52" s="15" t="e">
        <f t="shared" si="18"/>
        <v>#VALUE!</v>
      </c>
      <c r="AW52" s="15" t="e">
        <f t="shared" si="19"/>
        <v>#VALUE!</v>
      </c>
      <c r="AX52" s="53" t="e">
        <f t="shared" si="20"/>
        <v>#VALUE!</v>
      </c>
      <c r="AY52">
        <v>2.8701421461457998E-6</v>
      </c>
      <c r="AZ52" t="e">
        <f>bvarM2^3</f>
        <v>#VALUE!</v>
      </c>
      <c r="BA52" t="e">
        <f>cvarM2^3</f>
        <v>#VALUE!</v>
      </c>
      <c r="BB52" t="e">
        <f>mvarM2^3</f>
        <v>#VALUE!</v>
      </c>
      <c r="BC52" s="15" t="e">
        <f t="shared" si="21"/>
        <v>#VALUE!</v>
      </c>
      <c r="BD52" s="15" t="e">
        <f t="shared" si="22"/>
        <v>#VALUE!</v>
      </c>
      <c r="BE52" s="53" t="e">
        <f t="shared" si="23"/>
        <v>#VALUE!</v>
      </c>
      <c r="BF52">
        <v>4.5638496889249E-4</v>
      </c>
      <c r="BG52" t="e">
        <f>bvarM4^2</f>
        <v>#VALUE!</v>
      </c>
      <c r="BH52" t="e">
        <f>cvarM4^2</f>
        <v>#VALUE!</v>
      </c>
      <c r="BI52" t="e">
        <f>mvarM4^2</f>
        <v>#VALUE!</v>
      </c>
      <c r="BJ52" s="15" t="e">
        <f t="shared" si="24"/>
        <v>#VALUE!</v>
      </c>
      <c r="BK52" s="15" t="e">
        <f t="shared" si="25"/>
        <v>#VALUE!</v>
      </c>
      <c r="BL52" s="53" t="e">
        <f t="shared" si="26"/>
        <v>#VALUE!</v>
      </c>
      <c r="BM52">
        <v>3.9548052385627E-5</v>
      </c>
      <c r="BN52" t="e">
        <f>bvarM6^2</f>
        <v>#VALUE!</v>
      </c>
      <c r="BO52" t="e">
        <f>cvarM6^2</f>
        <v>#VALUE!</v>
      </c>
      <c r="BP52" t="e">
        <f>mvarM6^2</f>
        <v>#VALUE!</v>
      </c>
      <c r="BQ52" s="15" t="e">
        <f t="shared" si="27"/>
        <v>#VALUE!</v>
      </c>
      <c r="BR52" s="15" t="e">
        <f t="shared" si="28"/>
        <v>#VALUE!</v>
      </c>
      <c r="BS52" s="53" t="e">
        <f t="shared" si="29"/>
        <v>#VALUE!</v>
      </c>
      <c r="BT52">
        <v>-2.0114372711882002E-9</v>
      </c>
      <c r="BU52" t="e">
        <f>bvarHC1^2</f>
        <v>#VALUE!</v>
      </c>
      <c r="BV52" t="e">
        <f>cvarHC1^2</f>
        <v>#VALUE!</v>
      </c>
      <c r="BW52" t="e">
        <f>mvarHC1^2</f>
        <v>#VALUE!</v>
      </c>
      <c r="BX52" s="15" t="e">
        <f t="shared" si="30"/>
        <v>#VALUE!</v>
      </c>
      <c r="BY52" s="15" t="e">
        <f t="shared" si="31"/>
        <v>#VALUE!</v>
      </c>
      <c r="BZ52" s="53" t="e">
        <f t="shared" si="32"/>
        <v>#VALUE!</v>
      </c>
      <c r="CA52">
        <v>6.7779375687519999E-6</v>
      </c>
      <c r="CB52" t="e">
        <f>bvarM4*bvarM9</f>
        <v>#VALUE!</v>
      </c>
      <c r="CC52" t="e">
        <f>cvarM4*cvarM9</f>
        <v>#VALUE!</v>
      </c>
      <c r="CD52" t="e">
        <f>mvarM4*mvarM9</f>
        <v>#VALUE!</v>
      </c>
      <c r="CE52" s="15" t="e">
        <f t="shared" si="33"/>
        <v>#VALUE!</v>
      </c>
      <c r="CF52" s="15" t="e">
        <f t="shared" si="34"/>
        <v>#VALUE!</v>
      </c>
      <c r="CG52" s="53" t="e">
        <f t="shared" si="35"/>
        <v>#VALUE!</v>
      </c>
      <c r="CH52">
        <v>-4.0757338406778997E-6</v>
      </c>
      <c r="CI52" t="e">
        <f>bvarM7*bvarM9</f>
        <v>#VALUE!</v>
      </c>
      <c r="CJ52" t="e">
        <f>cvarM7*cvarM9</f>
        <v>#VALUE!</v>
      </c>
      <c r="CK52" t="e">
        <f>mvarM7*mvarM9</f>
        <v>#VALUE!</v>
      </c>
      <c r="CL52" s="15" t="e">
        <f t="shared" si="36"/>
        <v>#VALUE!</v>
      </c>
      <c r="CM52" s="15" t="e">
        <f t="shared" si="37"/>
        <v>#VALUE!</v>
      </c>
      <c r="CN52" s="53" t="e">
        <f t="shared" si="38"/>
        <v>#VALUE!</v>
      </c>
      <c r="CO52">
        <v>4.2654424371138001E-6</v>
      </c>
      <c r="CP52" t="e">
        <f>bvarM6^2</f>
        <v>#VALUE!</v>
      </c>
      <c r="CQ52" t="e">
        <f>cvarM6^2</f>
        <v>#VALUE!</v>
      </c>
      <c r="CR52" t="e">
        <f>mvarM6^2</f>
        <v>#VALUE!</v>
      </c>
      <c r="CS52" s="15" t="e">
        <f t="shared" si="39"/>
        <v>#VALUE!</v>
      </c>
      <c r="CT52" s="15" t="e">
        <f t="shared" si="40"/>
        <v>#VALUE!</v>
      </c>
      <c r="CU52" s="53" t="e">
        <f t="shared" si="41"/>
        <v>#VALUE!</v>
      </c>
      <c r="CV52">
        <v>-1.4904709549284001E-3</v>
      </c>
      <c r="CW52" t="e">
        <f>bvarM9^2</f>
        <v>#VALUE!</v>
      </c>
      <c r="CX52" t="e">
        <f>cvarM9^2</f>
        <v>#VALUE!</v>
      </c>
      <c r="CY52" t="e">
        <f>mvarM9^2</f>
        <v>#VALUE!</v>
      </c>
      <c r="CZ52" s="15" t="e">
        <f t="shared" si="42"/>
        <v>#VALUE!</v>
      </c>
      <c r="DA52" s="15" t="e">
        <f t="shared" si="43"/>
        <v>#VALUE!</v>
      </c>
      <c r="DB52" s="53" t="e">
        <f t="shared" si="44"/>
        <v>#VALUE!</v>
      </c>
      <c r="DG52" s="15">
        <f t="shared" si="45"/>
        <v>0</v>
      </c>
      <c r="DH52" s="15">
        <f t="shared" si="46"/>
        <v>0</v>
      </c>
      <c r="DI52" s="53">
        <f t="shared" si="47"/>
        <v>0</v>
      </c>
      <c r="DJ52">
        <v>-2891.9156275098999</v>
      </c>
      <c r="DK52" t="e">
        <f>bvarM1^2</f>
        <v>#VALUE!</v>
      </c>
      <c r="DL52" t="e">
        <f>cvarM1^2</f>
        <v>#VALUE!</v>
      </c>
      <c r="DM52" t="e">
        <f>mvarM1^2</f>
        <v>#VALUE!</v>
      </c>
      <c r="DN52" s="15" t="e">
        <f t="shared" si="48"/>
        <v>#VALUE!</v>
      </c>
      <c r="DO52" s="15" t="e">
        <f t="shared" si="49"/>
        <v>#VALUE!</v>
      </c>
      <c r="DP52" s="53" t="e">
        <f t="shared" si="50"/>
        <v>#VALUE!</v>
      </c>
      <c r="DQ52">
        <v>-1.1217208246324999E-5</v>
      </c>
      <c r="DR52" t="e">
        <f>bvarM4*bvarM6</f>
        <v>#VALUE!</v>
      </c>
      <c r="DS52" t="e">
        <f>cvarM4*cvarM6</f>
        <v>#VALUE!</v>
      </c>
      <c r="DT52" t="e">
        <f>mvarM4*mvarM6</f>
        <v>#VALUE!</v>
      </c>
      <c r="DU52" s="15" t="e">
        <f t="shared" si="51"/>
        <v>#VALUE!</v>
      </c>
      <c r="DV52" s="15" t="e">
        <f t="shared" si="52"/>
        <v>#VALUE!</v>
      </c>
      <c r="DW52" s="53" t="e">
        <f t="shared" si="53"/>
        <v>#VALUE!</v>
      </c>
      <c r="DX52">
        <v>4.4679201392751997E-6</v>
      </c>
      <c r="DY52" t="e">
        <f>bvarM6^2</f>
        <v>#VALUE!</v>
      </c>
      <c r="DZ52" t="e">
        <f>cvarM6^2</f>
        <v>#VALUE!</v>
      </c>
      <c r="EA52" t="e">
        <f>mvarM6^2</f>
        <v>#VALUE!</v>
      </c>
      <c r="EB52" s="15" t="e">
        <f t="shared" si="54"/>
        <v>#VALUE!</v>
      </c>
      <c r="EC52" s="15" t="e">
        <f t="shared" si="55"/>
        <v>#VALUE!</v>
      </c>
      <c r="ED52" s="53" t="e">
        <f t="shared" si="56"/>
        <v>#VALUE!</v>
      </c>
      <c r="EE52">
        <v>2.0520743708566E-6</v>
      </c>
      <c r="EF52" t="e">
        <f>bvarHC2^3</f>
        <v>#VALUE!</v>
      </c>
      <c r="EG52" t="e">
        <f>cvarHC2^3</f>
        <v>#VALUE!</v>
      </c>
      <c r="EH52" t="e">
        <f>mvarHC2^3</f>
        <v>#VALUE!</v>
      </c>
      <c r="EI52" s="15" t="e">
        <f t="shared" si="57"/>
        <v>#VALUE!</v>
      </c>
      <c r="EJ52" s="15" t="e">
        <f t="shared" si="58"/>
        <v>#VALUE!</v>
      </c>
      <c r="EK52" s="53" t="e">
        <f t="shared" si="59"/>
        <v>#VALUE!</v>
      </c>
      <c r="EL52">
        <v>-1.0662946874854999E-3</v>
      </c>
      <c r="EM52" t="e">
        <f>bvarM9^2</f>
        <v>#VALUE!</v>
      </c>
      <c r="EN52" t="e">
        <f>cvarM9^2</f>
        <v>#VALUE!</v>
      </c>
      <c r="EO52" t="e">
        <f>mvarM9^2</f>
        <v>#VALUE!</v>
      </c>
      <c r="EP52" s="15" t="e">
        <f t="shared" si="60"/>
        <v>#VALUE!</v>
      </c>
      <c r="EQ52" s="15" t="e">
        <f t="shared" si="61"/>
        <v>#VALUE!</v>
      </c>
      <c r="ER52" s="53" t="e">
        <f t="shared" si="62"/>
        <v>#VALUE!</v>
      </c>
      <c r="ES52">
        <v>1.1559124920807E-4</v>
      </c>
      <c r="ET52" t="e">
        <f>bvarM8^3</f>
        <v>#VALUE!</v>
      </c>
      <c r="EU52" t="e">
        <f>cvarM8^3</f>
        <v>#VALUE!</v>
      </c>
      <c r="EV52" t="e">
        <f>mvarM8^3</f>
        <v>#VALUE!</v>
      </c>
      <c r="EW52" s="15" t="e">
        <f t="shared" si="63"/>
        <v>#VALUE!</v>
      </c>
      <c r="EX52" s="15" t="e">
        <f t="shared" si="64"/>
        <v>#VALUE!</v>
      </c>
      <c r="EY52" s="53" t="e">
        <f t="shared" si="65"/>
        <v>#VALUE!</v>
      </c>
      <c r="EZ52">
        <v>-3.5500148857982001E-5</v>
      </c>
      <c r="FA52" t="e">
        <f>bvarM6*bvarM8</f>
        <v>#VALUE!</v>
      </c>
      <c r="FB52" t="e">
        <f>cvarM6*cvarM8</f>
        <v>#VALUE!</v>
      </c>
      <c r="FC52" t="e">
        <f>mvarM6*mvarM8</f>
        <v>#VALUE!</v>
      </c>
      <c r="FD52" s="15" t="e">
        <f t="shared" si="66"/>
        <v>#VALUE!</v>
      </c>
      <c r="FE52" s="15" t="e">
        <f t="shared" si="67"/>
        <v>#VALUE!</v>
      </c>
      <c r="FF52" s="53" t="e">
        <f t="shared" si="68"/>
        <v>#VALUE!</v>
      </c>
      <c r="FG52">
        <v>-3.7986853154996999E-5</v>
      </c>
      <c r="FH52" t="e">
        <f>bvarM4*bvarM7</f>
        <v>#VALUE!</v>
      </c>
      <c r="FI52" t="e">
        <f>cvarM4*cvarM7</f>
        <v>#VALUE!</v>
      </c>
      <c r="FJ52" t="e">
        <f>mvarM4*mvarM7</f>
        <v>#VALUE!</v>
      </c>
      <c r="FK52" s="15" t="e">
        <f t="shared" si="69"/>
        <v>#VALUE!</v>
      </c>
      <c r="FL52" s="15" t="e">
        <f t="shared" si="70"/>
        <v>#VALUE!</v>
      </c>
      <c r="FM52" s="53" t="e">
        <f t="shared" si="71"/>
        <v>#VALUE!</v>
      </c>
      <c r="FN52">
        <v>-2.4287061739574001E-5</v>
      </c>
      <c r="FO52" t="e">
        <f>bvarM6*bvarM7</f>
        <v>#VALUE!</v>
      </c>
      <c r="FP52" t="e">
        <f>cvarM6*cvarM7</f>
        <v>#VALUE!</v>
      </c>
      <c r="FQ52" t="e">
        <f>mvarM6*mvarM7</f>
        <v>#VALUE!</v>
      </c>
      <c r="FR52" s="15" t="e">
        <f t="shared" si="72"/>
        <v>#VALUE!</v>
      </c>
      <c r="FS52" s="15" t="e">
        <f t="shared" si="73"/>
        <v>#VALUE!</v>
      </c>
      <c r="FT52" s="53" t="e">
        <f t="shared" si="74"/>
        <v>#VALUE!</v>
      </c>
      <c r="FU52">
        <v>1.4363602446188001E-7</v>
      </c>
      <c r="FV52" t="e">
        <f>bvarM4^3</f>
        <v>#VALUE!</v>
      </c>
      <c r="FW52" t="e">
        <f>cvarM4^3</f>
        <v>#VALUE!</v>
      </c>
      <c r="FX52" t="e">
        <f>mvarM4^3</f>
        <v>#VALUE!</v>
      </c>
      <c r="FY52" s="15" t="e">
        <f t="shared" si="75"/>
        <v>#VALUE!</v>
      </c>
      <c r="FZ52" s="15" t="e">
        <f t="shared" si="76"/>
        <v>#VALUE!</v>
      </c>
      <c r="GA52" s="53" t="e">
        <f t="shared" si="77"/>
        <v>#VALUE!</v>
      </c>
      <c r="GB52">
        <v>-1.4335998012719E-10</v>
      </c>
      <c r="GC52" t="e">
        <f>bvarHC1^3</f>
        <v>#VALUE!</v>
      </c>
      <c r="GD52" t="e">
        <f>cvarHC1^3</f>
        <v>#VALUE!</v>
      </c>
      <c r="GE52" t="e">
        <f>mvarHC1^3</f>
        <v>#VALUE!</v>
      </c>
      <c r="GF52" s="15" t="e">
        <f t="shared" si="78"/>
        <v>#VALUE!</v>
      </c>
      <c r="GG52" s="15" t="e">
        <f t="shared" si="79"/>
        <v>#VALUE!</v>
      </c>
      <c r="GH52" s="53" t="e">
        <f t="shared" si="80"/>
        <v>#VALUE!</v>
      </c>
      <c r="GM52" s="15">
        <f t="shared" si="81"/>
        <v>0</v>
      </c>
      <c r="GN52" s="15">
        <f t="shared" si="82"/>
        <v>0</v>
      </c>
      <c r="GO52" s="53">
        <f t="shared" si="83"/>
        <v>0</v>
      </c>
      <c r="GP52">
        <v>-2.5279128684938E-9</v>
      </c>
      <c r="GQ52" t="e">
        <f>bvarHC1^2</f>
        <v>#VALUE!</v>
      </c>
      <c r="GR52" t="e">
        <f>cvarHC1^2</f>
        <v>#VALUE!</v>
      </c>
      <c r="GS52" t="e">
        <f>mvarHC1^2</f>
        <v>#VALUE!</v>
      </c>
      <c r="GT52" s="15" t="e">
        <f t="shared" si="84"/>
        <v>#VALUE!</v>
      </c>
      <c r="GU52" s="15" t="e">
        <f t="shared" si="85"/>
        <v>#VALUE!</v>
      </c>
      <c r="GV52" s="53" t="e">
        <f t="shared" si="86"/>
        <v>#VALUE!</v>
      </c>
      <c r="GW52">
        <v>-5.021955488291E-5</v>
      </c>
      <c r="GX52" t="e">
        <f>bvarM4*bvarM7</f>
        <v>#VALUE!</v>
      </c>
      <c r="GY52" t="e">
        <f>cvarM4*cvarM7</f>
        <v>#VALUE!</v>
      </c>
      <c r="GZ52" t="e">
        <f>mvarM4*mvarM7</f>
        <v>#VALUE!</v>
      </c>
      <c r="HA52" s="15" t="e">
        <f t="shared" si="87"/>
        <v>#VALUE!</v>
      </c>
      <c r="HB52" s="15" t="e">
        <f t="shared" si="88"/>
        <v>#VALUE!</v>
      </c>
      <c r="HC52" s="53" t="e">
        <f t="shared" si="89"/>
        <v>#VALUE!</v>
      </c>
      <c r="HD52">
        <v>1.0602533045342E-5</v>
      </c>
      <c r="HE52" t="e">
        <f>bvarM2^2</f>
        <v>#VALUE!</v>
      </c>
      <c r="HF52" t="e">
        <f>cvarM2^2</f>
        <v>#VALUE!</v>
      </c>
      <c r="HG52" t="e">
        <f>mvarM2^2</f>
        <v>#VALUE!</v>
      </c>
      <c r="HH52" s="15" t="e">
        <f t="shared" si="90"/>
        <v>#VALUE!</v>
      </c>
      <c r="HI52" s="15" t="e">
        <f t="shared" si="91"/>
        <v>#VALUE!</v>
      </c>
      <c r="HJ52" s="53" t="e">
        <f t="shared" si="92"/>
        <v>#VALUE!</v>
      </c>
      <c r="HK52">
        <v>5.9358935822680002E-7</v>
      </c>
      <c r="HL52" t="e">
        <f>bvarM4^3</f>
        <v>#VALUE!</v>
      </c>
      <c r="HM52" t="e">
        <f>cvarM4^3</f>
        <v>#VALUE!</v>
      </c>
      <c r="HN52" t="e">
        <f>mvarM4^3</f>
        <v>#VALUE!</v>
      </c>
      <c r="HO52" s="15" t="e">
        <f t="shared" si="93"/>
        <v>#VALUE!</v>
      </c>
      <c r="HP52" s="15" t="e">
        <f t="shared" si="94"/>
        <v>#VALUE!</v>
      </c>
      <c r="HQ52" s="53" t="e">
        <f t="shared" si="95"/>
        <v>#VALUE!</v>
      </c>
      <c r="HR52">
        <v>-2.5803923363567E-4</v>
      </c>
      <c r="HS52" t="e">
        <f>bvarM8^2</f>
        <v>#VALUE!</v>
      </c>
      <c r="HT52" t="e">
        <f>cvarM8^2</f>
        <v>#VALUE!</v>
      </c>
      <c r="HU52" t="e">
        <f>mvarM8^2</f>
        <v>#VALUE!</v>
      </c>
      <c r="HV52" s="15" t="e">
        <f t="shared" si="96"/>
        <v>#VALUE!</v>
      </c>
      <c r="HW52" s="15" t="e">
        <f t="shared" si="97"/>
        <v>#VALUE!</v>
      </c>
      <c r="HX52" s="53" t="e">
        <f t="shared" si="98"/>
        <v>#VALUE!</v>
      </c>
      <c r="HY52">
        <v>7.8671687599880997E-5</v>
      </c>
      <c r="HZ52" t="e">
        <f>bvarM8^3</f>
        <v>#VALUE!</v>
      </c>
      <c r="IA52" t="e">
        <f>cvarM8^3</f>
        <v>#VALUE!</v>
      </c>
      <c r="IB52" t="e">
        <f>mvarM8^3</f>
        <v>#VALUE!</v>
      </c>
      <c r="IC52" s="15" t="e">
        <f t="shared" si="99"/>
        <v>#VALUE!</v>
      </c>
      <c r="ID52" s="15" t="e">
        <f t="shared" si="100"/>
        <v>#VALUE!</v>
      </c>
      <c r="IE52" s="53" t="e">
        <f t="shared" si="101"/>
        <v>#VALUE!</v>
      </c>
      <c r="IF52">
        <v>1.4701233187137E-3</v>
      </c>
      <c r="IG52" t="e">
        <f>bvarM7*bvarM8</f>
        <v>#VALUE!</v>
      </c>
      <c r="IH52" t="e">
        <f>cvarM7*cvarM8</f>
        <v>#VALUE!</v>
      </c>
      <c r="II52" t="e">
        <f>mvarM7*mvarM8</f>
        <v>#VALUE!</v>
      </c>
      <c r="IJ52" s="15" t="e">
        <f t="shared" si="102"/>
        <v>#VALUE!</v>
      </c>
      <c r="IK52" s="15" t="e">
        <f t="shared" si="103"/>
        <v>#VALUE!</v>
      </c>
      <c r="IL52" s="53" t="e">
        <f t="shared" si="104"/>
        <v>#VALUE!</v>
      </c>
      <c r="IM52">
        <v>-1.7850294960731001E-5</v>
      </c>
      <c r="IN52" t="e">
        <f>bvarM4*bvarM6</f>
        <v>#VALUE!</v>
      </c>
      <c r="IO52" t="e">
        <f>cvarM4*cvarM6</f>
        <v>#VALUE!</v>
      </c>
      <c r="IP52" t="e">
        <f>mvarM4*mvarM6</f>
        <v>#VALUE!</v>
      </c>
      <c r="IQ52" s="15" t="e">
        <f t="shared" si="105"/>
        <v>#VALUE!</v>
      </c>
      <c r="IR52" s="15" t="e">
        <f t="shared" si="106"/>
        <v>#VALUE!</v>
      </c>
      <c r="IS52" s="53" t="e">
        <f t="shared" si="107"/>
        <v>#VALUE!</v>
      </c>
      <c r="IT52">
        <v>-4.7176640375510998E-5</v>
      </c>
      <c r="IU52" t="e">
        <f>bvarM8^2</f>
        <v>#VALUE!</v>
      </c>
      <c r="IV52" t="e">
        <f>cvarM8^2</f>
        <v>#VALUE!</v>
      </c>
      <c r="IW52" t="e">
        <f>mvarM8^2</f>
        <v>#VALUE!</v>
      </c>
      <c r="IX52" s="15" t="e">
        <f t="shared" si="108"/>
        <v>#VALUE!</v>
      </c>
      <c r="IY52" s="15" t="e">
        <f t="shared" si="109"/>
        <v>#VALUE!</v>
      </c>
      <c r="IZ52" s="53" t="e">
        <f t="shared" si="110"/>
        <v>#VALUE!</v>
      </c>
      <c r="JA52">
        <v>4.3039068780184998E-4</v>
      </c>
      <c r="JB52" t="e">
        <f>bvarM6*bvarM7</f>
        <v>#VALUE!</v>
      </c>
      <c r="JC52" t="e">
        <f>cvarM6*cvarM7</f>
        <v>#VALUE!</v>
      </c>
      <c r="JD52" t="e">
        <f>mvarM6*mvarM7</f>
        <v>#VALUE!</v>
      </c>
      <c r="JE52" s="24" t="e">
        <f t="shared" si="111"/>
        <v>#VALUE!</v>
      </c>
      <c r="JF52" s="24" t="e">
        <f t="shared" si="112"/>
        <v>#VALUE!</v>
      </c>
      <c r="JG52" s="24" t="e">
        <f t="shared" si="113"/>
        <v>#VALUE!</v>
      </c>
      <c r="JL52" s="24">
        <f t="shared" si="114"/>
        <v>0</v>
      </c>
      <c r="JM52" s="24">
        <f t="shared" si="115"/>
        <v>0</v>
      </c>
      <c r="JN52" s="24">
        <f t="shared" si="116"/>
        <v>0</v>
      </c>
      <c r="JS52" s="24">
        <f t="shared" si="117"/>
        <v>0</v>
      </c>
      <c r="JT52" s="24">
        <f t="shared" si="118"/>
        <v>0</v>
      </c>
      <c r="JU52" s="24">
        <f t="shared" si="119"/>
        <v>0</v>
      </c>
      <c r="JV52">
        <v>-1.9485818634011999E-4</v>
      </c>
      <c r="JW52" t="e">
        <f>bvarM6*bvarM7</f>
        <v>#VALUE!</v>
      </c>
      <c r="JX52" t="e">
        <f>cvarM6*cvarM7</f>
        <v>#VALUE!</v>
      </c>
      <c r="JY52" t="e">
        <f>mvarM6*mvarM7</f>
        <v>#VALUE!</v>
      </c>
      <c r="JZ52" s="24" t="e">
        <f t="shared" si="120"/>
        <v>#VALUE!</v>
      </c>
      <c r="KA52" s="24" t="e">
        <f t="shared" si="121"/>
        <v>#VALUE!</v>
      </c>
      <c r="KB52" s="24" t="e">
        <f t="shared" si="122"/>
        <v>#VALUE!</v>
      </c>
      <c r="KG52" s="24">
        <f t="shared" si="123"/>
        <v>0</v>
      </c>
      <c r="KH52" s="24">
        <f t="shared" si="124"/>
        <v>0</v>
      </c>
      <c r="KI52" s="24">
        <f t="shared" si="125"/>
        <v>0</v>
      </c>
      <c r="KJ52">
        <v>1.6147742478695001E-4</v>
      </c>
      <c r="KK52" t="e">
        <f>bvarM8^2</f>
        <v>#VALUE!</v>
      </c>
      <c r="KL52" t="e">
        <f>cvarM8^2</f>
        <v>#VALUE!</v>
      </c>
      <c r="KM52" t="e">
        <f>mvarM8^2</f>
        <v>#VALUE!</v>
      </c>
      <c r="KN52" s="24" t="e">
        <f t="shared" si="126"/>
        <v>#VALUE!</v>
      </c>
      <c r="KO52" s="24" t="e">
        <f t="shared" si="127"/>
        <v>#VALUE!</v>
      </c>
      <c r="KP52" s="24" t="e">
        <f t="shared" si="128"/>
        <v>#VALUE!</v>
      </c>
      <c r="KQ52">
        <v>9.4745958496755998E-7</v>
      </c>
      <c r="KR52" t="e">
        <f>bvarM5^2</f>
        <v>#VALUE!</v>
      </c>
      <c r="KS52" t="e">
        <f>cvarM5^2</f>
        <v>#VALUE!</v>
      </c>
      <c r="KT52" t="e">
        <f>mvarM5^2</f>
        <v>#VALUE!</v>
      </c>
      <c r="KU52" s="24" t="e">
        <f t="shared" si="129"/>
        <v>#VALUE!</v>
      </c>
      <c r="KV52" s="24" t="e">
        <f t="shared" si="130"/>
        <v>#VALUE!</v>
      </c>
      <c r="KW52" s="24" t="e">
        <f t="shared" si="131"/>
        <v>#VALUE!</v>
      </c>
      <c r="LB52" s="24">
        <f t="shared" si="132"/>
        <v>0</v>
      </c>
      <c r="LC52" s="24">
        <f t="shared" si="133"/>
        <v>0</v>
      </c>
      <c r="LD52" s="24">
        <f t="shared" si="134"/>
        <v>0</v>
      </c>
      <c r="LE52">
        <v>9730420.9531998001</v>
      </c>
      <c r="LF52" t="e">
        <f>bvarM1^3</f>
        <v>#VALUE!</v>
      </c>
      <c r="LG52" t="e">
        <f>cvarM1^3</f>
        <v>#VALUE!</v>
      </c>
      <c r="LH52" t="e">
        <f>mvarM1^3</f>
        <v>#VALUE!</v>
      </c>
      <c r="LI52" s="24" t="e">
        <f t="shared" si="135"/>
        <v>#VALUE!</v>
      </c>
      <c r="LJ52" s="24" t="e">
        <f t="shared" si="136"/>
        <v>#VALUE!</v>
      </c>
      <c r="LK52" s="24" t="e">
        <f t="shared" si="137"/>
        <v>#VALUE!</v>
      </c>
      <c r="LL52">
        <v>-1.2605409130021E-9</v>
      </c>
      <c r="LM52" t="e">
        <f>bvarHC1^2</f>
        <v>#VALUE!</v>
      </c>
      <c r="LN52" t="e">
        <f>cvarHC1^2</f>
        <v>#VALUE!</v>
      </c>
      <c r="LO52" t="e">
        <f>mvarHC1^2</f>
        <v>#VALUE!</v>
      </c>
      <c r="LP52" s="24" t="e">
        <f t="shared" si="138"/>
        <v>#VALUE!</v>
      </c>
      <c r="LQ52" s="24" t="e">
        <f t="shared" si="139"/>
        <v>#VALUE!</v>
      </c>
      <c r="LR52" s="24" t="e">
        <f t="shared" si="140"/>
        <v>#VALUE!</v>
      </c>
      <c r="LW52" s="24">
        <f t="shared" si="141"/>
        <v>0</v>
      </c>
      <c r="LX52" s="24">
        <f t="shared" si="142"/>
        <v>0</v>
      </c>
      <c r="LY52" s="24">
        <f t="shared" si="143"/>
        <v>0</v>
      </c>
      <c r="LZ52">
        <v>2.0736920524466E-9</v>
      </c>
      <c r="MA52" t="e">
        <f>bvarHC1^2</f>
        <v>#VALUE!</v>
      </c>
      <c r="MB52" t="e">
        <f>cvarHC1^2</f>
        <v>#VALUE!</v>
      </c>
      <c r="MC52" t="e">
        <f>mvarHC1^2</f>
        <v>#VALUE!</v>
      </c>
      <c r="MD52" s="24" t="e">
        <f t="shared" si="144"/>
        <v>#VALUE!</v>
      </c>
      <c r="ME52" s="24" t="e">
        <f t="shared" si="145"/>
        <v>#VALUE!</v>
      </c>
      <c r="MF52" s="24" t="e">
        <f t="shared" si="146"/>
        <v>#VALUE!</v>
      </c>
      <c r="MG52">
        <v>4.8347580018564E-4</v>
      </c>
      <c r="MH52" t="e">
        <f>bvarM6*bvarM7</f>
        <v>#VALUE!</v>
      </c>
      <c r="MI52" t="e">
        <f>cvarM6*cvarM7</f>
        <v>#VALUE!</v>
      </c>
      <c r="MJ52" t="e">
        <f>mvarM6*mvarM7</f>
        <v>#VALUE!</v>
      </c>
      <c r="MK52" s="24" t="e">
        <f t="shared" si="147"/>
        <v>#VALUE!</v>
      </c>
      <c r="ML52" s="24" t="e">
        <f t="shared" si="148"/>
        <v>#VALUE!</v>
      </c>
      <c r="MM52" s="24" t="e">
        <f t="shared" si="149"/>
        <v>#VALUE!</v>
      </c>
      <c r="MR52" s="24">
        <f t="shared" si="150"/>
        <v>0</v>
      </c>
      <c r="MS52" s="24">
        <f t="shared" si="151"/>
        <v>0</v>
      </c>
      <c r="MT52" s="24">
        <f t="shared" si="152"/>
        <v>0</v>
      </c>
      <c r="MU52">
        <v>-1.1127047191121E-5</v>
      </c>
      <c r="MV52" t="e">
        <f>bvarM2^3</f>
        <v>#VALUE!</v>
      </c>
      <c r="MW52" t="e">
        <f>cvarM2^3</f>
        <v>#VALUE!</v>
      </c>
      <c r="MX52" t="e">
        <f>mvarM2^3</f>
        <v>#VALUE!</v>
      </c>
      <c r="MY52" s="24" t="e">
        <f t="shared" si="153"/>
        <v>#VALUE!</v>
      </c>
      <c r="MZ52" s="24" t="e">
        <f t="shared" si="154"/>
        <v>#VALUE!</v>
      </c>
      <c r="NA52" s="24" t="e">
        <f t="shared" si="155"/>
        <v>#VALUE!</v>
      </c>
      <c r="NB52">
        <v>-1944.3541094955001</v>
      </c>
      <c r="NC52" t="e">
        <f>bvarM1^2</f>
        <v>#VALUE!</v>
      </c>
      <c r="ND52" t="e">
        <f>cvarM1^2</f>
        <v>#VALUE!</v>
      </c>
      <c r="NE52" t="e">
        <f>mvarM1^2</f>
        <v>#VALUE!</v>
      </c>
      <c r="NF52" s="24" t="e">
        <f t="shared" si="156"/>
        <v>#VALUE!</v>
      </c>
      <c r="NG52" s="24" t="e">
        <f t="shared" si="157"/>
        <v>#VALUE!</v>
      </c>
      <c r="NH52" s="24" t="e">
        <f t="shared" si="158"/>
        <v>#VALUE!</v>
      </c>
      <c r="NI52">
        <v>-6.8862601061364003E-5</v>
      </c>
      <c r="NJ52" t="e">
        <f>bvarM6^3</f>
        <v>#VALUE!</v>
      </c>
      <c r="NK52" t="e">
        <f>cvarM6^3</f>
        <v>#VALUE!</v>
      </c>
      <c r="NL52" t="e">
        <f>mvarM6^3</f>
        <v>#VALUE!</v>
      </c>
      <c r="NM52" s="24" t="e">
        <f t="shared" si="159"/>
        <v>#VALUE!</v>
      </c>
      <c r="NN52" s="24" t="e">
        <f t="shared" si="160"/>
        <v>#VALUE!</v>
      </c>
      <c r="NO52" s="24" t="e">
        <f t="shared" si="161"/>
        <v>#VALUE!</v>
      </c>
      <c r="NP52">
        <v>6.0070917385591997E-5</v>
      </c>
      <c r="NQ52" t="e">
        <f>bvarM6^2</f>
        <v>#VALUE!</v>
      </c>
      <c r="NR52" t="e">
        <f>cvarM6^2</f>
        <v>#VALUE!</v>
      </c>
      <c r="NS52" t="e">
        <f>mvarM6^2</f>
        <v>#VALUE!</v>
      </c>
      <c r="NT52" s="24" t="e">
        <f t="shared" si="162"/>
        <v>#VALUE!</v>
      </c>
      <c r="NU52" s="24" t="e">
        <f t="shared" si="163"/>
        <v>#VALUE!</v>
      </c>
      <c r="NV52" s="24" t="e">
        <f t="shared" si="164"/>
        <v>#VALUE!</v>
      </c>
      <c r="NW52">
        <v>-1.4279556734196E-5</v>
      </c>
      <c r="NX52" t="e">
        <f>bvarM6^2</f>
        <v>#VALUE!</v>
      </c>
      <c r="NY52" t="e">
        <f>cvarM6^2</f>
        <v>#VALUE!</v>
      </c>
      <c r="NZ52" t="e">
        <f>mvarM6^2</f>
        <v>#VALUE!</v>
      </c>
      <c r="OA52" s="24" t="e">
        <f t="shared" si="165"/>
        <v>#VALUE!</v>
      </c>
      <c r="OB52" s="24" t="e">
        <f t="shared" si="166"/>
        <v>#VALUE!</v>
      </c>
      <c r="OC52" s="24" t="e">
        <f t="shared" si="167"/>
        <v>#VALUE!</v>
      </c>
      <c r="OH52" s="24">
        <f t="shared" si="168"/>
        <v>0</v>
      </c>
      <c r="OI52" s="24">
        <f t="shared" si="169"/>
        <v>0</v>
      </c>
      <c r="OJ52" s="24">
        <f t="shared" si="170"/>
        <v>0</v>
      </c>
      <c r="OK52">
        <v>-1.3375621679317E-5</v>
      </c>
      <c r="OL52" t="e">
        <f>bvarM2^3</f>
        <v>#VALUE!</v>
      </c>
      <c r="OM52" t="e">
        <f>cvarM2^3</f>
        <v>#VALUE!</v>
      </c>
      <c r="ON52" t="e">
        <f>mvarM2^3</f>
        <v>#VALUE!</v>
      </c>
      <c r="OO52" s="24" t="e">
        <f t="shared" si="171"/>
        <v>#VALUE!</v>
      </c>
      <c r="OP52" s="24" t="e">
        <f t="shared" si="172"/>
        <v>#VALUE!</v>
      </c>
      <c r="OQ52" s="24" t="e">
        <f t="shared" si="173"/>
        <v>#VALUE!</v>
      </c>
      <c r="OR52">
        <v>-5.1872704730945001E-7</v>
      </c>
      <c r="OS52" t="e">
        <f>bvarM4*bvarM9</f>
        <v>#VALUE!</v>
      </c>
      <c r="OT52" t="e">
        <f>cvarM4*cvarM9</f>
        <v>#VALUE!</v>
      </c>
      <c r="OU52" t="e">
        <f>mvarM4*mvarM9</f>
        <v>#VALUE!</v>
      </c>
      <c r="OV52" s="24" t="e">
        <f t="shared" si="174"/>
        <v>#VALUE!</v>
      </c>
      <c r="OW52" s="24" t="e">
        <f t="shared" si="175"/>
        <v>#VALUE!</v>
      </c>
      <c r="OX52" s="24" t="e">
        <f t="shared" si="176"/>
        <v>#VALUE!</v>
      </c>
      <c r="PC52" s="24">
        <f t="shared" si="177"/>
        <v>0</v>
      </c>
      <c r="PD52" s="24">
        <f t="shared" si="178"/>
        <v>0</v>
      </c>
      <c r="PE52" s="24">
        <f t="shared" si="179"/>
        <v>0</v>
      </c>
      <c r="PF52">
        <v>4.2475001819095997E-5</v>
      </c>
      <c r="PG52" t="e">
        <f>bvarM7*bvarM8</f>
        <v>#VALUE!</v>
      </c>
      <c r="PH52" t="e">
        <f>cvarM7*cvarM8</f>
        <v>#VALUE!</v>
      </c>
      <c r="PI52" t="e">
        <f>mvarM7*mvarM8</f>
        <v>#VALUE!</v>
      </c>
      <c r="PJ52" s="24" t="e">
        <f t="shared" si="180"/>
        <v>#VALUE!</v>
      </c>
      <c r="PK52" s="24" t="e">
        <f t="shared" si="181"/>
        <v>#VALUE!</v>
      </c>
      <c r="PL52" s="24" t="e">
        <f t="shared" si="182"/>
        <v>#VALUE!</v>
      </c>
      <c r="PM52">
        <v>-4.6338726260513997E-5</v>
      </c>
      <c r="PN52" t="e">
        <f>bvarM8^2</f>
        <v>#VALUE!</v>
      </c>
      <c r="PO52" t="e">
        <f>cvarM8^2</f>
        <v>#VALUE!</v>
      </c>
      <c r="PP52" t="e">
        <f>mvarM8^2</f>
        <v>#VALUE!</v>
      </c>
      <c r="PQ52" s="24" t="e">
        <f t="shared" si="183"/>
        <v>#VALUE!</v>
      </c>
      <c r="PR52" s="24" t="e">
        <f t="shared" si="184"/>
        <v>#VALUE!</v>
      </c>
      <c r="PS52" s="24" t="e">
        <f t="shared" si="185"/>
        <v>#VALUE!</v>
      </c>
      <c r="PX52" s="24">
        <f t="shared" si="186"/>
        <v>0</v>
      </c>
      <c r="PY52" s="24">
        <f t="shared" si="187"/>
        <v>0</v>
      </c>
      <c r="PZ52" s="24">
        <f t="shared" si="188"/>
        <v>0</v>
      </c>
      <c r="QA52">
        <v>-2.8675955048485999E-7</v>
      </c>
      <c r="QB52" t="e">
        <f>bvarM4^3</f>
        <v>#VALUE!</v>
      </c>
      <c r="QC52" t="e">
        <f>cvarM4^3</f>
        <v>#VALUE!</v>
      </c>
      <c r="QD52" t="e">
        <f>mvarM4^3</f>
        <v>#VALUE!</v>
      </c>
      <c r="QE52" s="24" t="e">
        <f t="shared" si="189"/>
        <v>#VALUE!</v>
      </c>
      <c r="QF52" s="24" t="e">
        <f t="shared" si="190"/>
        <v>#VALUE!</v>
      </c>
      <c r="QG52" s="24" t="e">
        <f t="shared" si="191"/>
        <v>#VALUE!</v>
      </c>
      <c r="QH52">
        <v>21597.613376228001</v>
      </c>
      <c r="QI52" t="e">
        <f>bvarM1^2</f>
        <v>#VALUE!</v>
      </c>
      <c r="QJ52" t="e">
        <f>cvarM1^2</f>
        <v>#VALUE!</v>
      </c>
      <c r="QK52" t="e">
        <f>mvarM1^2</f>
        <v>#VALUE!</v>
      </c>
      <c r="QL52" s="24" t="e">
        <f t="shared" si="192"/>
        <v>#VALUE!</v>
      </c>
      <c r="QM52" s="24" t="e">
        <f t="shared" si="193"/>
        <v>#VALUE!</v>
      </c>
      <c r="QN52" s="24" t="e">
        <f t="shared" si="194"/>
        <v>#VALUE!</v>
      </c>
      <c r="QS52" s="24">
        <f t="shared" si="195"/>
        <v>0</v>
      </c>
      <c r="QT52" s="24">
        <f t="shared" si="196"/>
        <v>0</v>
      </c>
      <c r="QU52" s="24">
        <f t="shared" si="197"/>
        <v>0</v>
      </c>
      <c r="QV52">
        <v>7.7162100255336006E-5</v>
      </c>
      <c r="QW52" t="e">
        <f>bvarM6^2</f>
        <v>#VALUE!</v>
      </c>
      <c r="QX52" t="e">
        <f>cvarM6^2</f>
        <v>#VALUE!</v>
      </c>
      <c r="QY52" t="e">
        <f>mvarM6^2</f>
        <v>#VALUE!</v>
      </c>
      <c r="QZ52" s="24" t="e">
        <f t="shared" si="198"/>
        <v>#VALUE!</v>
      </c>
      <c r="RA52" s="24" t="e">
        <f t="shared" si="199"/>
        <v>#VALUE!</v>
      </c>
      <c r="RB52" s="24" t="e">
        <f t="shared" si="200"/>
        <v>#VALUE!</v>
      </c>
      <c r="RC52">
        <v>-5.8983537673035998E-5</v>
      </c>
      <c r="RD52" t="e">
        <f>bvarM6^2</f>
        <v>#VALUE!</v>
      </c>
      <c r="RE52" t="e">
        <f>cvarM6^2</f>
        <v>#VALUE!</v>
      </c>
      <c r="RF52" t="e">
        <f>mvarM6^2</f>
        <v>#VALUE!</v>
      </c>
      <c r="RG52" s="24" t="e">
        <f t="shared" si="201"/>
        <v>#VALUE!</v>
      </c>
      <c r="RH52" s="24" t="e">
        <f t="shared" si="202"/>
        <v>#VALUE!</v>
      </c>
      <c r="RI52" s="24" t="e">
        <f t="shared" si="203"/>
        <v>#VALUE!</v>
      </c>
      <c r="RN52" s="24">
        <f t="shared" si="204"/>
        <v>0</v>
      </c>
      <c r="RO52" s="24">
        <f t="shared" si="205"/>
        <v>0</v>
      </c>
      <c r="RP52" s="24">
        <f t="shared" si="206"/>
        <v>0</v>
      </c>
      <c r="RQ52">
        <v>3.4721965773989002E-6</v>
      </c>
      <c r="RR52" t="e">
        <f>bvarHC2^3</f>
        <v>#VALUE!</v>
      </c>
      <c r="RS52" t="e">
        <f>cvarHC2^3</f>
        <v>#VALUE!</v>
      </c>
      <c r="RT52" t="e">
        <f>mvarHC2^3</f>
        <v>#VALUE!</v>
      </c>
      <c r="RU52" s="24" t="e">
        <f t="shared" si="207"/>
        <v>#VALUE!</v>
      </c>
      <c r="RV52" s="24" t="e">
        <f t="shared" si="208"/>
        <v>#VALUE!</v>
      </c>
      <c r="RW52" s="24" t="e">
        <f t="shared" si="209"/>
        <v>#VALUE!</v>
      </c>
      <c r="RX52">
        <v>9.5532755012612996E-5</v>
      </c>
      <c r="RY52" t="e">
        <f>bvarM6*bvarM8</f>
        <v>#VALUE!</v>
      </c>
      <c r="RZ52" t="e">
        <f>cvarM6*cvarM8</f>
        <v>#VALUE!</v>
      </c>
      <c r="SA52" t="e">
        <f>mvarM6*mvarM8</f>
        <v>#VALUE!</v>
      </c>
      <c r="SB52" s="24" t="e">
        <f t="shared" si="210"/>
        <v>#VALUE!</v>
      </c>
      <c r="SC52" s="24" t="e">
        <f t="shared" si="211"/>
        <v>#VALUE!</v>
      </c>
      <c r="SD52" s="24" t="e">
        <f t="shared" si="212"/>
        <v>#VALUE!</v>
      </c>
      <c r="SI52" s="24">
        <f t="shared" si="213"/>
        <v>0</v>
      </c>
      <c r="SJ52" s="24">
        <f t="shared" si="214"/>
        <v>0</v>
      </c>
      <c r="SK52" s="24">
        <f t="shared" si="215"/>
        <v>0</v>
      </c>
      <c r="SL52">
        <v>1.2122753959439E-4</v>
      </c>
      <c r="SM52" t="e">
        <f>bvarM8^2</f>
        <v>#VALUE!</v>
      </c>
      <c r="SN52" t="e">
        <f>cvarM8^2</f>
        <v>#VALUE!</v>
      </c>
      <c r="SO52" t="e">
        <f>mvarM8^2</f>
        <v>#VALUE!</v>
      </c>
      <c r="SP52" s="24" t="e">
        <f t="shared" si="216"/>
        <v>#VALUE!</v>
      </c>
      <c r="SQ52" s="24" t="e">
        <f t="shared" si="217"/>
        <v>#VALUE!</v>
      </c>
      <c r="SR52" s="24" t="e">
        <f t="shared" si="218"/>
        <v>#VALUE!</v>
      </c>
      <c r="SS52">
        <v>-3.1025875869502997E-4</v>
      </c>
      <c r="ST52" t="e">
        <f>bvarM9^2</f>
        <v>#VALUE!</v>
      </c>
      <c r="SU52" t="e">
        <f>cvarM9^2</f>
        <v>#VALUE!</v>
      </c>
      <c r="SV52" t="e">
        <f>mvarM9^2</f>
        <v>#VALUE!</v>
      </c>
      <c r="SW52" s="24" t="e">
        <f t="shared" si="219"/>
        <v>#VALUE!</v>
      </c>
      <c r="SX52" s="24" t="e">
        <f t="shared" si="220"/>
        <v>#VALUE!</v>
      </c>
      <c r="SY52" s="24" t="e">
        <f t="shared" si="221"/>
        <v>#VALUE!</v>
      </c>
      <c r="SZ52">
        <v>-1.4296833015239999E-10</v>
      </c>
      <c r="TA52" t="e">
        <f>bvarHC1^3</f>
        <v>#VALUE!</v>
      </c>
      <c r="TB52" t="e">
        <f>cvarHC1^3</f>
        <v>#VALUE!</v>
      </c>
      <c r="TC52" t="e">
        <f>mvarHC1^3</f>
        <v>#VALUE!</v>
      </c>
      <c r="TD52" s="24" t="e">
        <f t="shared" si="222"/>
        <v>#VALUE!</v>
      </c>
      <c r="TE52" s="24" t="e">
        <f t="shared" si="223"/>
        <v>#VALUE!</v>
      </c>
      <c r="TF52" s="24" t="e">
        <f t="shared" si="224"/>
        <v>#VALUE!</v>
      </c>
      <c r="TK52" s="24">
        <f t="shared" si="225"/>
        <v>0</v>
      </c>
      <c r="TL52" s="24">
        <f t="shared" si="226"/>
        <v>0</v>
      </c>
      <c r="TM52" s="24">
        <f t="shared" si="227"/>
        <v>0</v>
      </c>
      <c r="TN52">
        <v>6.9190853673772995E-5</v>
      </c>
      <c r="TO52" t="e">
        <f>bvarM4^2</f>
        <v>#VALUE!</v>
      </c>
      <c r="TP52" t="e">
        <f>cvarM4^2</f>
        <v>#VALUE!</v>
      </c>
      <c r="TQ52" t="e">
        <f>mvarM4^2</f>
        <v>#VALUE!</v>
      </c>
      <c r="TR52" s="24" t="e">
        <f t="shared" si="228"/>
        <v>#VALUE!</v>
      </c>
      <c r="TS52" s="24" t="e">
        <f t="shared" si="229"/>
        <v>#VALUE!</v>
      </c>
      <c r="TT52" s="24" t="e">
        <f t="shared" si="230"/>
        <v>#VALUE!</v>
      </c>
      <c r="TU52">
        <v>1.1316806066650999E-7</v>
      </c>
      <c r="TV52" t="e">
        <f>bvarHC1^2</f>
        <v>#VALUE!</v>
      </c>
      <c r="TW52" t="e">
        <f>cvarHC1^2</f>
        <v>#VALUE!</v>
      </c>
      <c r="TX52" t="e">
        <f>mvarHC1^2</f>
        <v>#VALUE!</v>
      </c>
      <c r="TY52" s="24" t="e">
        <f t="shared" si="231"/>
        <v>#VALUE!</v>
      </c>
      <c r="TZ52" s="24" t="e">
        <f t="shared" si="232"/>
        <v>#VALUE!</v>
      </c>
      <c r="UA52" s="24" t="e">
        <f t="shared" si="233"/>
        <v>#VALUE!</v>
      </c>
      <c r="UB52"/>
      <c r="UC52"/>
      <c r="UD52"/>
      <c r="UE52"/>
      <c r="UF52" s="24">
        <f t="shared" si="234"/>
        <v>0</v>
      </c>
      <c r="UG52" s="24">
        <f t="shared" si="235"/>
        <v>0</v>
      </c>
      <c r="UH52" s="24">
        <f t="shared" si="236"/>
        <v>0</v>
      </c>
      <c r="UI52">
        <v>-3326.7525975619001</v>
      </c>
      <c r="UJ52" t="e">
        <f>bvarM1^2</f>
        <v>#VALUE!</v>
      </c>
      <c r="UK52" t="e">
        <f>cvarM1^2</f>
        <v>#VALUE!</v>
      </c>
      <c r="UL52" t="e">
        <f>mvarM1^2</f>
        <v>#VALUE!</v>
      </c>
      <c r="UM52" s="24" t="e">
        <f t="shared" si="237"/>
        <v>#VALUE!</v>
      </c>
      <c r="UN52" s="24" t="e">
        <f t="shared" si="238"/>
        <v>#VALUE!</v>
      </c>
      <c r="UO52" s="24" t="e">
        <f t="shared" si="239"/>
        <v>#VALUE!</v>
      </c>
      <c r="UP52">
        <v>1.1055353300844001E-3</v>
      </c>
      <c r="UQ52" t="e">
        <f>bvarM6^2</f>
        <v>#VALUE!</v>
      </c>
      <c r="UR52" t="e">
        <f>cvarM6^2</f>
        <v>#VALUE!</v>
      </c>
      <c r="US52" t="e">
        <f>mvarM6^2</f>
        <v>#VALUE!</v>
      </c>
      <c r="UT52" s="24" t="e">
        <f t="shared" si="240"/>
        <v>#VALUE!</v>
      </c>
      <c r="UU52" s="24" t="e">
        <f t="shared" si="241"/>
        <v>#VALUE!</v>
      </c>
      <c r="UV52" s="24" t="e">
        <f t="shared" si="242"/>
        <v>#VALUE!</v>
      </c>
      <c r="UW52"/>
      <c r="UX52"/>
      <c r="UY52"/>
      <c r="UZ52"/>
      <c r="VA52" s="24">
        <f t="shared" si="243"/>
        <v>0</v>
      </c>
      <c r="VB52" s="24">
        <f t="shared" si="244"/>
        <v>0</v>
      </c>
      <c r="VC52" s="24">
        <f t="shared" si="245"/>
        <v>0</v>
      </c>
      <c r="VD52">
        <v>6.7609061300724001E-5</v>
      </c>
      <c r="VE52" t="e">
        <f>bvarM4^2</f>
        <v>#VALUE!</v>
      </c>
      <c r="VF52" t="e">
        <f>cvarM4^2</f>
        <v>#VALUE!</v>
      </c>
      <c r="VG52" t="e">
        <f>mvarM4^2</f>
        <v>#VALUE!</v>
      </c>
      <c r="VH52" s="24" t="e">
        <f t="shared" si="246"/>
        <v>#VALUE!</v>
      </c>
      <c r="VI52" s="24" t="e">
        <f t="shared" si="247"/>
        <v>#VALUE!</v>
      </c>
      <c r="VJ52" s="24" t="e">
        <f t="shared" si="248"/>
        <v>#VALUE!</v>
      </c>
      <c r="VK52">
        <v>1.3506984241627999E-3</v>
      </c>
      <c r="VL52" t="e">
        <f>bvarM2^2</f>
        <v>#VALUE!</v>
      </c>
      <c r="VM52" t="e">
        <f>cvarM2^2</f>
        <v>#VALUE!</v>
      </c>
      <c r="VN52" t="e">
        <f>mvarM2^2</f>
        <v>#VALUE!</v>
      </c>
      <c r="VO52" s="24" t="e">
        <f t="shared" si="249"/>
        <v>#VALUE!</v>
      </c>
      <c r="VP52" s="24" t="e">
        <f t="shared" si="250"/>
        <v>#VALUE!</v>
      </c>
      <c r="VQ52" s="24" t="e">
        <f t="shared" si="251"/>
        <v>#VALUE!</v>
      </c>
      <c r="VR52">
        <v>7.3796464596299002E-8</v>
      </c>
      <c r="VS52" t="e">
        <f>bvarM7^3</f>
        <v>#VALUE!</v>
      </c>
      <c r="VT52" t="e">
        <f>cvarM7^3</f>
        <v>#VALUE!</v>
      </c>
      <c r="VU52" t="e">
        <f>mvarM7^3</f>
        <v>#VALUE!</v>
      </c>
      <c r="VV52" s="24" t="e">
        <f t="shared" si="252"/>
        <v>#VALUE!</v>
      </c>
      <c r="VW52" s="24" t="e">
        <f t="shared" si="253"/>
        <v>#VALUE!</v>
      </c>
      <c r="VX52" s="24" t="e">
        <f t="shared" si="254"/>
        <v>#VALUE!</v>
      </c>
      <c r="VY52">
        <v>-7.3898556162880997E-6</v>
      </c>
      <c r="VZ52" t="e">
        <f>bvarM6^3</f>
        <v>#VALUE!</v>
      </c>
      <c r="WA52" t="e">
        <f>cvarM6^3</f>
        <v>#VALUE!</v>
      </c>
      <c r="WB52" t="e">
        <f>mvarM6^3</f>
        <v>#VALUE!</v>
      </c>
      <c r="WC52" s="24" t="e">
        <f t="shared" si="255"/>
        <v>#VALUE!</v>
      </c>
      <c r="WD52" s="24" t="e">
        <f t="shared" si="256"/>
        <v>#VALUE!</v>
      </c>
      <c r="WE52" s="24" t="e">
        <f t="shared" si="257"/>
        <v>#VALUE!</v>
      </c>
      <c r="WF52">
        <v>-6.7287558639917997E-5</v>
      </c>
      <c r="WG52" t="e">
        <f>bvarM2^3</f>
        <v>#VALUE!</v>
      </c>
      <c r="WH52" t="e">
        <f>cvarM2^3</f>
        <v>#VALUE!</v>
      </c>
      <c r="WI52" t="e">
        <f>mvarM2^3</f>
        <v>#VALUE!</v>
      </c>
      <c r="WJ52" s="24" t="e">
        <f t="shared" si="258"/>
        <v>#VALUE!</v>
      </c>
      <c r="WK52" s="24" t="e">
        <f t="shared" si="259"/>
        <v>#VALUE!</v>
      </c>
      <c r="WL52" s="24" t="e">
        <f t="shared" si="260"/>
        <v>#VALUE!</v>
      </c>
      <c r="WQ52" s="24">
        <f t="shared" si="261"/>
        <v>0</v>
      </c>
      <c r="WR52" s="24">
        <f t="shared" si="262"/>
        <v>0</v>
      </c>
      <c r="WS52" s="24">
        <f t="shared" si="263"/>
        <v>0</v>
      </c>
      <c r="WT52">
        <v>6.1119065325151002E-4</v>
      </c>
      <c r="WU52" t="e">
        <f>bvarM6^2</f>
        <v>#VALUE!</v>
      </c>
      <c r="WV52" t="e">
        <f>cvarM6^2</f>
        <v>#VALUE!</v>
      </c>
      <c r="WW52" t="e">
        <f>mvarM6^2</f>
        <v>#VALUE!</v>
      </c>
      <c r="WX52" s="24" t="e">
        <f t="shared" si="264"/>
        <v>#VALUE!</v>
      </c>
      <c r="WY52" s="24" t="e">
        <f t="shared" si="265"/>
        <v>#VALUE!</v>
      </c>
      <c r="WZ52" s="24" t="e">
        <f t="shared" si="266"/>
        <v>#VALUE!</v>
      </c>
      <c r="XA52">
        <v>1.0304584791597E-7</v>
      </c>
      <c r="XB52" t="e">
        <f>bvarHC1^2</f>
        <v>#VALUE!</v>
      </c>
      <c r="XC52" t="e">
        <f>cvarHC1^2</f>
        <v>#VALUE!</v>
      </c>
      <c r="XD52" t="e">
        <f>mvarHC1^2</f>
        <v>#VALUE!</v>
      </c>
      <c r="XE52" s="24" t="e">
        <f t="shared" si="267"/>
        <v>#VALUE!</v>
      </c>
      <c r="XF52" s="24" t="e">
        <f t="shared" si="268"/>
        <v>#VALUE!</v>
      </c>
      <c r="XG52" s="24" t="e">
        <f t="shared" si="269"/>
        <v>#VALUE!</v>
      </c>
      <c r="XH52"/>
      <c r="XI52"/>
      <c r="XJ52"/>
      <c r="XK52"/>
      <c r="XL52" s="24">
        <f t="shared" si="270"/>
        <v>0</v>
      </c>
      <c r="XM52" s="24">
        <f t="shared" si="271"/>
        <v>0</v>
      </c>
      <c r="XN52" s="24">
        <f t="shared" si="272"/>
        <v>0</v>
      </c>
      <c r="XO52">
        <v>-3.1828464023645999E-4</v>
      </c>
      <c r="XP52" t="e">
        <f>bvarM7^2</f>
        <v>#VALUE!</v>
      </c>
      <c r="XQ52" t="e">
        <f>cvarM7^2</f>
        <v>#VALUE!</v>
      </c>
      <c r="XR52" t="e">
        <f>mvarM7^2</f>
        <v>#VALUE!</v>
      </c>
      <c r="XS52" s="24" t="e">
        <f t="shared" si="273"/>
        <v>#VALUE!</v>
      </c>
      <c r="XT52" s="24" t="e">
        <f t="shared" si="274"/>
        <v>#VALUE!</v>
      </c>
      <c r="XU52" s="24" t="e">
        <f t="shared" si="275"/>
        <v>#VALUE!</v>
      </c>
      <c r="XV52">
        <v>7.0787460115622999E-4</v>
      </c>
      <c r="XW52" t="e">
        <f>bvarM7^3</f>
        <v>#VALUE!</v>
      </c>
      <c r="XX52" t="e">
        <f>cvarM7^3</f>
        <v>#VALUE!</v>
      </c>
      <c r="XY52" t="e">
        <f>mvarM7^3</f>
        <v>#VALUE!</v>
      </c>
      <c r="XZ52" s="24" t="e">
        <f t="shared" si="276"/>
        <v>#VALUE!</v>
      </c>
      <c r="YA52" s="24" t="e">
        <f t="shared" si="277"/>
        <v>#VALUE!</v>
      </c>
      <c r="YB52" s="24" t="e">
        <f t="shared" si="278"/>
        <v>#VALUE!</v>
      </c>
      <c r="YG52" s="24">
        <f t="shared" si="279"/>
        <v>0</v>
      </c>
      <c r="YH52" s="24">
        <f t="shared" si="280"/>
        <v>0</v>
      </c>
      <c r="YI52" s="24">
        <f t="shared" si="281"/>
        <v>0</v>
      </c>
      <c r="YJ52">
        <v>-1.5741839872489E-5</v>
      </c>
      <c r="YK52" t="e">
        <f>bvarM3^2</f>
        <v>#VALUE!</v>
      </c>
      <c r="YL52" t="e">
        <f>cvarM3^2</f>
        <v>#VALUE!</v>
      </c>
      <c r="YM52" t="e">
        <f>mvarM3^2</f>
        <v>#VALUE!</v>
      </c>
      <c r="YN52" s="24" t="e">
        <f t="shared" si="282"/>
        <v>#VALUE!</v>
      </c>
      <c r="YO52" s="24" t="e">
        <f t="shared" si="283"/>
        <v>#VALUE!</v>
      </c>
      <c r="YP52" s="24" t="e">
        <f t="shared" si="284"/>
        <v>#VALUE!</v>
      </c>
      <c r="YQ52">
        <v>8.3013690796067998E-5</v>
      </c>
      <c r="YR52" t="e">
        <f>bvarM4^2</f>
        <v>#VALUE!</v>
      </c>
      <c r="YS52" t="e">
        <f>cvarM4^2</f>
        <v>#VALUE!</v>
      </c>
      <c r="YT52" t="e">
        <f>mvarM4^2</f>
        <v>#VALUE!</v>
      </c>
      <c r="YU52" s="24" t="e">
        <f t="shared" si="285"/>
        <v>#VALUE!</v>
      </c>
      <c r="YV52" s="24" t="e">
        <f t="shared" si="286"/>
        <v>#VALUE!</v>
      </c>
      <c r="YW52" s="24" t="e">
        <f t="shared" si="287"/>
        <v>#VALUE!</v>
      </c>
      <c r="YX52">
        <v>5.8851153839580997E-8</v>
      </c>
      <c r="YY52" t="e">
        <f>bvarM7^3</f>
        <v>#VALUE!</v>
      </c>
      <c r="YZ52" t="e">
        <f>cvarM7^3</f>
        <v>#VALUE!</v>
      </c>
      <c r="ZA52" t="e">
        <f>mvarM7^3</f>
        <v>#VALUE!</v>
      </c>
      <c r="ZB52" s="24" t="e">
        <f t="shared" si="288"/>
        <v>#VALUE!</v>
      </c>
      <c r="ZC52" s="24" t="e">
        <f t="shared" si="289"/>
        <v>#VALUE!</v>
      </c>
      <c r="ZD52" s="24" t="e">
        <f t="shared" si="290"/>
        <v>#VALUE!</v>
      </c>
      <c r="ZE52">
        <v>3.7132725952315999E-6</v>
      </c>
      <c r="ZF52" t="e">
        <f>bvarM9^3</f>
        <v>#VALUE!</v>
      </c>
      <c r="ZG52" t="e">
        <f>cvarM9^3</f>
        <v>#VALUE!</v>
      </c>
      <c r="ZH52" t="e">
        <f>mvarM9^3</f>
        <v>#VALUE!</v>
      </c>
      <c r="ZI52" s="24" t="e">
        <f t="shared" si="291"/>
        <v>#VALUE!</v>
      </c>
      <c r="ZJ52" s="24" t="e">
        <f t="shared" si="292"/>
        <v>#VALUE!</v>
      </c>
      <c r="ZK52" s="24" t="e">
        <f t="shared" si="293"/>
        <v>#VALUE!</v>
      </c>
      <c r="ZL52">
        <v>1.8583576828334001E-5</v>
      </c>
      <c r="ZM52" t="e">
        <f>bvarHC2^3</f>
        <v>#VALUE!</v>
      </c>
      <c r="ZN52" t="e">
        <f>cvarHC2^3</f>
        <v>#VALUE!</v>
      </c>
      <c r="ZO52" t="e">
        <f>mvarHC2^3</f>
        <v>#VALUE!</v>
      </c>
      <c r="ZP52" s="24" t="e">
        <f t="shared" si="294"/>
        <v>#VALUE!</v>
      </c>
      <c r="ZQ52" s="24" t="e">
        <f t="shared" si="295"/>
        <v>#VALUE!</v>
      </c>
      <c r="ZR52" s="24" t="e">
        <f t="shared" si="296"/>
        <v>#VALUE!</v>
      </c>
      <c r="ZW52" s="24">
        <f t="shared" si="297"/>
        <v>0</v>
      </c>
      <c r="ZX52" s="24">
        <f t="shared" si="298"/>
        <v>0</v>
      </c>
      <c r="ZY52" s="24">
        <f t="shared" si="299"/>
        <v>0</v>
      </c>
      <c r="ZZ52">
        <v>7.5812719628720004E-7</v>
      </c>
      <c r="AAA52" t="e">
        <f>bvarM3^2</f>
        <v>#VALUE!</v>
      </c>
      <c r="AAB52" t="e">
        <f>cvarM3^2</f>
        <v>#VALUE!</v>
      </c>
      <c r="AAC52" t="e">
        <f>mvarM3^2</f>
        <v>#VALUE!</v>
      </c>
      <c r="AAD52" s="24" t="e">
        <f t="shared" si="300"/>
        <v>#VALUE!</v>
      </c>
      <c r="AAE52" s="24" t="e">
        <f t="shared" si="301"/>
        <v>#VALUE!</v>
      </c>
      <c r="AAF52" s="24" t="e">
        <f t="shared" si="302"/>
        <v>#VALUE!</v>
      </c>
      <c r="AAG52">
        <v>1.1443275520473E-7</v>
      </c>
      <c r="AAH52" t="e">
        <f>bvarHC1^2</f>
        <v>#VALUE!</v>
      </c>
      <c r="AAI52" t="e">
        <f>cvarHC1^2</f>
        <v>#VALUE!</v>
      </c>
      <c r="AAJ52" t="e">
        <f>mvarHC1^2</f>
        <v>#VALUE!</v>
      </c>
      <c r="AAK52" s="24" t="e">
        <f t="shared" si="303"/>
        <v>#VALUE!</v>
      </c>
      <c r="AAL52" s="24" t="e">
        <f t="shared" si="304"/>
        <v>#VALUE!</v>
      </c>
      <c r="AAM52" s="24" t="e">
        <f t="shared" si="305"/>
        <v>#VALUE!</v>
      </c>
      <c r="AAN52">
        <v>9.6797775462257003E-8</v>
      </c>
      <c r="AAO52" t="e">
        <f>bvarM7^3</f>
        <v>#VALUE!</v>
      </c>
      <c r="AAP52" t="e">
        <f>cvarM7^3</f>
        <v>#VALUE!</v>
      </c>
      <c r="AAQ52" t="e">
        <f>mvarM7^3</f>
        <v>#VALUE!</v>
      </c>
      <c r="AAR52" s="24" t="e">
        <f t="shared" si="306"/>
        <v>#VALUE!</v>
      </c>
      <c r="AAS52" s="24" t="e">
        <f t="shared" si="307"/>
        <v>#VALUE!</v>
      </c>
      <c r="AAT52" s="24" t="e">
        <f t="shared" si="308"/>
        <v>#VALUE!</v>
      </c>
      <c r="AAY52" s="24">
        <f t="shared" si="309"/>
        <v>0</v>
      </c>
      <c r="AAZ52" s="24">
        <f t="shared" si="310"/>
        <v>0</v>
      </c>
      <c r="ABA52" s="24">
        <f t="shared" si="311"/>
        <v>0</v>
      </c>
      <c r="ABB52">
        <v>1.1904013255011E-3</v>
      </c>
      <c r="ABC52" t="e">
        <f>bvarM7^3</f>
        <v>#VALUE!</v>
      </c>
      <c r="ABD52" t="e">
        <f>cvarM7^3</f>
        <v>#VALUE!</v>
      </c>
      <c r="ABE52" t="e">
        <f>mvarM7^3</f>
        <v>#VALUE!</v>
      </c>
      <c r="ABF52" s="24" t="e">
        <f t="shared" si="312"/>
        <v>#VALUE!</v>
      </c>
      <c r="ABG52" s="24" t="e">
        <f t="shared" si="313"/>
        <v>#VALUE!</v>
      </c>
      <c r="ABH52" s="24" t="e">
        <f t="shared" si="314"/>
        <v>#VALUE!</v>
      </c>
      <c r="ABM52" s="24">
        <f t="shared" si="315"/>
        <v>0</v>
      </c>
      <c r="ABN52" s="24">
        <f t="shared" si="316"/>
        <v>0</v>
      </c>
      <c r="ABO52" s="24">
        <f t="shared" si="317"/>
        <v>0</v>
      </c>
      <c r="ABP52"/>
      <c r="ABQ52"/>
      <c r="ABR52"/>
      <c r="ABS52"/>
      <c r="ABT52" s="24">
        <f t="shared" si="318"/>
        <v>0</v>
      </c>
      <c r="ABU52" s="24">
        <f t="shared" si="319"/>
        <v>0</v>
      </c>
      <c r="ABV52" s="24">
        <f t="shared" si="320"/>
        <v>0</v>
      </c>
      <c r="ABW52">
        <v>5.2166934068818998E-5</v>
      </c>
      <c r="ABX52" t="e">
        <f>bvarM6*bvarM9</f>
        <v>#VALUE!</v>
      </c>
      <c r="ABY52" t="e">
        <f>cvarM6*cvarM9</f>
        <v>#VALUE!</v>
      </c>
      <c r="ABZ52" t="e">
        <f>mvarM6*mvarM9</f>
        <v>#VALUE!</v>
      </c>
      <c r="ACA52" s="24" t="e">
        <f t="shared" si="321"/>
        <v>#VALUE!</v>
      </c>
      <c r="ACB52" s="24" t="e">
        <f t="shared" si="322"/>
        <v>#VALUE!</v>
      </c>
      <c r="ACC52" s="24" t="e">
        <f t="shared" si="323"/>
        <v>#VALUE!</v>
      </c>
      <c r="ACD52"/>
      <c r="ACE52"/>
      <c r="ACF52"/>
      <c r="ACG52"/>
      <c r="ACH52" s="24">
        <f t="shared" si="324"/>
        <v>0</v>
      </c>
      <c r="ACI52" s="24">
        <f t="shared" si="325"/>
        <v>0</v>
      </c>
      <c r="ACJ52" s="24">
        <f t="shared" si="326"/>
        <v>0</v>
      </c>
      <c r="ACO52" s="24">
        <f t="shared" si="327"/>
        <v>0</v>
      </c>
      <c r="ACP52" s="24">
        <f t="shared" si="328"/>
        <v>0</v>
      </c>
      <c r="ACQ52" s="24">
        <f t="shared" si="329"/>
        <v>0</v>
      </c>
      <c r="ACV52" s="24">
        <f t="shared" si="330"/>
        <v>0</v>
      </c>
      <c r="ACW52" s="24">
        <f t="shared" si="331"/>
        <v>0</v>
      </c>
      <c r="ACX52" s="24">
        <f t="shared" si="332"/>
        <v>0</v>
      </c>
      <c r="ACY52"/>
      <c r="ACZ52"/>
      <c r="ADA52"/>
      <c r="ADB52"/>
      <c r="ADC52" s="24">
        <f t="shared" si="333"/>
        <v>0</v>
      </c>
      <c r="ADD52" s="24">
        <f t="shared" si="334"/>
        <v>0</v>
      </c>
      <c r="ADE52" s="24">
        <f t="shared" si="335"/>
        <v>0</v>
      </c>
      <c r="ADF52"/>
      <c r="ADG52"/>
      <c r="ADH52"/>
      <c r="ADI52"/>
      <c r="ADJ52" s="24">
        <f t="shared" si="336"/>
        <v>0</v>
      </c>
      <c r="ADK52" s="24">
        <f t="shared" si="337"/>
        <v>0</v>
      </c>
      <c r="ADL52" s="24">
        <f t="shared" si="338"/>
        <v>0</v>
      </c>
      <c r="ADQ52" s="24">
        <f t="shared" si="339"/>
        <v>0</v>
      </c>
      <c r="ADR52" s="24">
        <f t="shared" si="340"/>
        <v>0</v>
      </c>
      <c r="ADS52" s="24">
        <f t="shared" si="341"/>
        <v>0</v>
      </c>
      <c r="ADX52" s="24">
        <f t="shared" si="342"/>
        <v>0</v>
      </c>
      <c r="ADY52" s="24">
        <f t="shared" si="343"/>
        <v>0</v>
      </c>
      <c r="ADZ52" s="24">
        <f t="shared" si="344"/>
        <v>0</v>
      </c>
      <c r="AEE52" s="24">
        <f t="shared" si="345"/>
        <v>0</v>
      </c>
      <c r="AEF52" s="24">
        <f t="shared" si="346"/>
        <v>0</v>
      </c>
      <c r="AEG52" s="24">
        <f t="shared" si="347"/>
        <v>0</v>
      </c>
      <c r="AEL52" s="24">
        <f t="shared" si="348"/>
        <v>0</v>
      </c>
      <c r="AEM52" s="24">
        <f t="shared" si="349"/>
        <v>0</v>
      </c>
      <c r="AEN52" s="24">
        <f t="shared" si="350"/>
        <v>0</v>
      </c>
      <c r="AEO52"/>
      <c r="AEP52"/>
      <c r="AEQ52"/>
      <c r="AER52"/>
      <c r="AES52" s="24">
        <f t="shared" si="351"/>
        <v>0</v>
      </c>
      <c r="AET52" s="24">
        <f t="shared" si="352"/>
        <v>0</v>
      </c>
      <c r="AEU52" s="24">
        <f t="shared" si="353"/>
        <v>0</v>
      </c>
      <c r="AEV52"/>
      <c r="AEW52"/>
      <c r="AEX52"/>
      <c r="AEY52"/>
      <c r="AEZ52" s="24">
        <f t="shared" si="354"/>
        <v>0</v>
      </c>
      <c r="AFA52" s="24">
        <f t="shared" si="355"/>
        <v>0</v>
      </c>
      <c r="AFB52" s="24">
        <f t="shared" si="356"/>
        <v>0</v>
      </c>
      <c r="AFG52" s="24">
        <f t="shared" si="357"/>
        <v>0</v>
      </c>
      <c r="AFH52" s="24">
        <f t="shared" si="358"/>
        <v>0</v>
      </c>
      <c r="AFI52" s="24">
        <f t="shared" si="359"/>
        <v>0</v>
      </c>
      <c r="AFJ52"/>
      <c r="AFK52"/>
      <c r="AFL52"/>
      <c r="AFM52"/>
      <c r="AFN52" s="24">
        <f t="shared" si="360"/>
        <v>0</v>
      </c>
      <c r="AFO52" s="24">
        <f t="shared" si="361"/>
        <v>0</v>
      </c>
      <c r="AFP52" s="24">
        <f t="shared" si="362"/>
        <v>0</v>
      </c>
      <c r="AFQ52"/>
      <c r="AFR52"/>
      <c r="AFS52"/>
      <c r="AFT52"/>
      <c r="AFU52" s="24">
        <f t="shared" si="363"/>
        <v>0</v>
      </c>
      <c r="AFV52" s="24">
        <f t="shared" si="364"/>
        <v>0</v>
      </c>
      <c r="AFW52" s="24">
        <f t="shared" si="365"/>
        <v>0</v>
      </c>
      <c r="AGB52" s="24">
        <f t="shared" si="366"/>
        <v>0</v>
      </c>
      <c r="AGC52" s="24">
        <f t="shared" si="367"/>
        <v>0</v>
      </c>
      <c r="AGD52" s="24">
        <f t="shared" si="368"/>
        <v>0</v>
      </c>
      <c r="AGI52" s="24">
        <f t="shared" si="369"/>
        <v>0</v>
      </c>
      <c r="AGJ52" s="24">
        <f t="shared" si="370"/>
        <v>0</v>
      </c>
      <c r="AGK52" s="24">
        <f t="shared" si="371"/>
        <v>0</v>
      </c>
      <c r="AGL52"/>
      <c r="AGM52"/>
      <c r="AGN52"/>
      <c r="AGO52"/>
      <c r="AGP52" s="24">
        <f t="shared" si="372"/>
        <v>0</v>
      </c>
      <c r="AGQ52" s="24">
        <f t="shared" si="373"/>
        <v>0</v>
      </c>
      <c r="AGR52" s="24">
        <f t="shared" si="374"/>
        <v>0</v>
      </c>
      <c r="AGW52" s="24">
        <f t="shared" si="375"/>
        <v>0</v>
      </c>
      <c r="AGX52" s="24">
        <f t="shared" si="376"/>
        <v>0</v>
      </c>
      <c r="AGY52" s="24">
        <f t="shared" si="377"/>
        <v>0</v>
      </c>
      <c r="AGZ52"/>
      <c r="AHA52"/>
      <c r="AHB52"/>
      <c r="AHC52"/>
      <c r="AHD52" s="24">
        <f t="shared" si="378"/>
        <v>0</v>
      </c>
      <c r="AHE52" s="24">
        <f t="shared" si="379"/>
        <v>0</v>
      </c>
      <c r="AHF52" s="24">
        <f t="shared" si="380"/>
        <v>0</v>
      </c>
      <c r="AHK52" s="24">
        <f t="shared" si="381"/>
        <v>0</v>
      </c>
      <c r="AHL52" s="24">
        <f t="shared" si="382"/>
        <v>0</v>
      </c>
      <c r="AHM52" s="24">
        <f t="shared" si="383"/>
        <v>0</v>
      </c>
      <c r="AHR52" s="24">
        <f t="shared" si="384"/>
        <v>0</v>
      </c>
      <c r="AHS52" s="24">
        <f t="shared" si="385"/>
        <v>0</v>
      </c>
      <c r="AHT52" s="24">
        <f t="shared" si="386"/>
        <v>0</v>
      </c>
      <c r="AHU52"/>
      <c r="AHV52"/>
      <c r="AHW52"/>
      <c r="AHX52"/>
      <c r="AHY52" s="24">
        <f t="shared" si="387"/>
        <v>0</v>
      </c>
      <c r="AHZ52" s="24">
        <f t="shared" si="388"/>
        <v>0</v>
      </c>
      <c r="AIA52" s="24">
        <f t="shared" si="389"/>
        <v>0</v>
      </c>
      <c r="AIB52"/>
      <c r="AIC52"/>
      <c r="AID52"/>
      <c r="AIE52"/>
      <c r="AIF52" s="24">
        <f t="shared" si="390"/>
        <v>0</v>
      </c>
      <c r="AIG52" s="24">
        <f t="shared" si="391"/>
        <v>0</v>
      </c>
      <c r="AIH52" s="24">
        <f t="shared" si="392"/>
        <v>0</v>
      </c>
      <c r="AIM52" s="24">
        <f t="shared" si="393"/>
        <v>0</v>
      </c>
      <c r="AIN52" s="24">
        <f t="shared" si="394"/>
        <v>0</v>
      </c>
      <c r="AIO52" s="24">
        <f t="shared" si="395"/>
        <v>0</v>
      </c>
      <c r="AIP52"/>
      <c r="AIQ52"/>
      <c r="AIR52"/>
      <c r="AIS52"/>
      <c r="AIT52" s="24">
        <f t="shared" si="396"/>
        <v>0</v>
      </c>
      <c r="AIU52" s="24">
        <f t="shared" si="397"/>
        <v>0</v>
      </c>
      <c r="AIV52" s="24">
        <f t="shared" si="398"/>
        <v>0</v>
      </c>
      <c r="AIW52"/>
      <c r="AIX52"/>
      <c r="AIY52"/>
      <c r="AIZ52"/>
      <c r="AJA52" s="24">
        <f t="shared" si="399"/>
        <v>0</v>
      </c>
      <c r="AJB52" s="24">
        <f t="shared" si="400"/>
        <v>0</v>
      </c>
      <c r="AJC52" s="24">
        <f t="shared" si="401"/>
        <v>0</v>
      </c>
      <c r="AJH52" s="24">
        <f t="shared" si="402"/>
        <v>0</v>
      </c>
      <c r="AJI52" s="24">
        <f t="shared" si="403"/>
        <v>0</v>
      </c>
      <c r="AJJ52" s="24">
        <f t="shared" si="404"/>
        <v>0</v>
      </c>
      <c r="AJK52"/>
      <c r="AJL52"/>
      <c r="AJM52"/>
      <c r="AJN52"/>
      <c r="AJO52" s="24">
        <f t="shared" si="405"/>
        <v>0</v>
      </c>
      <c r="AJP52" s="24">
        <f t="shared" si="406"/>
        <v>0</v>
      </c>
      <c r="AJQ52" s="24">
        <f t="shared" si="407"/>
        <v>0</v>
      </c>
      <c r="AJR52"/>
      <c r="AJS52"/>
      <c r="AJT52"/>
      <c r="AJU52"/>
      <c r="AJV52" s="24">
        <f t="shared" si="408"/>
        <v>0</v>
      </c>
      <c r="AJW52" s="24">
        <f t="shared" si="409"/>
        <v>0</v>
      </c>
      <c r="AJX52" s="24">
        <f t="shared" si="410"/>
        <v>0</v>
      </c>
      <c r="AKC52" s="24">
        <f t="shared" si="411"/>
        <v>0</v>
      </c>
      <c r="AKD52" s="24">
        <f t="shared" si="412"/>
        <v>0</v>
      </c>
      <c r="AKE52" s="24">
        <f t="shared" si="413"/>
        <v>0</v>
      </c>
      <c r="AKF52"/>
      <c r="AKG52"/>
      <c r="AKH52"/>
      <c r="AKI52"/>
      <c r="AKJ52" s="24">
        <f t="shared" si="414"/>
        <v>0</v>
      </c>
      <c r="AKK52" s="24">
        <f t="shared" si="415"/>
        <v>0</v>
      </c>
      <c r="AKL52" s="24">
        <f t="shared" si="416"/>
        <v>0</v>
      </c>
      <c r="AKM52"/>
      <c r="AKN52"/>
      <c r="AKO52"/>
      <c r="AKP52"/>
      <c r="AKQ52" s="24">
        <f t="shared" si="417"/>
        <v>0</v>
      </c>
      <c r="AKR52" s="24">
        <f t="shared" si="418"/>
        <v>0</v>
      </c>
      <c r="AKS52" s="24">
        <f t="shared" si="419"/>
        <v>0</v>
      </c>
      <c r="AKX52" s="24">
        <f t="shared" si="420"/>
        <v>0</v>
      </c>
      <c r="AKY52" s="24">
        <f t="shared" si="421"/>
        <v>0</v>
      </c>
      <c r="AKZ52" s="24">
        <f t="shared" si="422"/>
        <v>0</v>
      </c>
      <c r="ALA52"/>
      <c r="ALB52"/>
      <c r="ALC52"/>
      <c r="ALD52"/>
      <c r="ALE52" s="24">
        <f t="shared" si="423"/>
        <v>0</v>
      </c>
      <c r="ALF52" s="24">
        <f t="shared" si="424"/>
        <v>0</v>
      </c>
      <c r="ALG52" s="24">
        <f t="shared" si="425"/>
        <v>0</v>
      </c>
      <c r="ALH52"/>
      <c r="ALI52"/>
      <c r="ALJ52"/>
      <c r="ALK52"/>
      <c r="ALL52" s="24">
        <f t="shared" si="426"/>
        <v>0</v>
      </c>
      <c r="ALM52" s="24">
        <f t="shared" si="427"/>
        <v>0</v>
      </c>
      <c r="ALN52" s="24">
        <f t="shared" si="428"/>
        <v>0</v>
      </c>
      <c r="ALS52" s="24">
        <f t="shared" si="429"/>
        <v>0</v>
      </c>
      <c r="ALT52" s="24">
        <f t="shared" si="430"/>
        <v>0</v>
      </c>
      <c r="ALU52" s="24">
        <f t="shared" si="431"/>
        <v>0</v>
      </c>
      <c r="ALZ52" s="24">
        <f t="shared" si="432"/>
        <v>0</v>
      </c>
      <c r="AMA52" s="24">
        <f t="shared" si="433"/>
        <v>0</v>
      </c>
      <c r="AMB52" s="24">
        <f t="shared" si="434"/>
        <v>0</v>
      </c>
      <c r="AMC52"/>
      <c r="AMD52"/>
      <c r="AME52"/>
      <c r="AMF52"/>
      <c r="AMG52" s="24">
        <f t="shared" si="435"/>
        <v>0</v>
      </c>
      <c r="AMH52" s="24">
        <f t="shared" si="436"/>
        <v>0</v>
      </c>
      <c r="AMI52" s="24">
        <f t="shared" si="437"/>
        <v>0</v>
      </c>
      <c r="AMJ52"/>
      <c r="AMK52"/>
      <c r="AML52"/>
      <c r="AMM52"/>
      <c r="AMN52" s="24">
        <f t="shared" si="438"/>
        <v>0</v>
      </c>
      <c r="AMO52" s="24">
        <f t="shared" si="439"/>
        <v>0</v>
      </c>
      <c r="AMP52" s="24">
        <f t="shared" si="440"/>
        <v>0</v>
      </c>
      <c r="AMU52" s="24">
        <f t="shared" si="441"/>
        <v>0</v>
      </c>
      <c r="AMV52" s="24">
        <f t="shared" si="442"/>
        <v>0</v>
      </c>
      <c r="AMW52" s="24">
        <f t="shared" si="443"/>
        <v>0</v>
      </c>
      <c r="AMX52">
        <v>-1.7924739400761001E-4</v>
      </c>
      <c r="AMY52" t="e">
        <f>bvarHC2^2</f>
        <v>#VALUE!</v>
      </c>
      <c r="AMZ52" t="e">
        <f>cvarHC2^2</f>
        <v>#VALUE!</v>
      </c>
      <c r="ANA52" t="e">
        <f>mvarHC2^2</f>
        <v>#VALUE!</v>
      </c>
      <c r="ANB52" s="24" t="e">
        <f t="shared" si="444"/>
        <v>#VALUE!</v>
      </c>
      <c r="ANC52" s="24" t="e">
        <f t="shared" si="445"/>
        <v>#VALUE!</v>
      </c>
      <c r="AND52" s="24" t="e">
        <f t="shared" si="446"/>
        <v>#VALUE!</v>
      </c>
      <c r="ANE52">
        <v>130500.71798864</v>
      </c>
      <c r="ANF52" t="e">
        <f>bvarM1^2</f>
        <v>#VALUE!</v>
      </c>
      <c r="ANG52" t="e">
        <f>cvarM1^2</f>
        <v>#VALUE!</v>
      </c>
      <c r="ANH52" t="e">
        <f>mvarM1^2</f>
        <v>#VALUE!</v>
      </c>
      <c r="ANI52" s="24" t="e">
        <f t="shared" si="447"/>
        <v>#VALUE!</v>
      </c>
      <c r="ANJ52" s="24" t="e">
        <f t="shared" si="448"/>
        <v>#VALUE!</v>
      </c>
      <c r="ANK52" s="24" t="e">
        <f t="shared" si="449"/>
        <v>#VALUE!</v>
      </c>
      <c r="ANL52">
        <v>6.7684812975290004E-5</v>
      </c>
      <c r="ANM52" t="e">
        <f>bvarM7^3</f>
        <v>#VALUE!</v>
      </c>
      <c r="ANN52" t="e">
        <f>cvarM7^3</f>
        <v>#VALUE!</v>
      </c>
      <c r="ANO52" t="e">
        <f>mvarM7^3</f>
        <v>#VALUE!</v>
      </c>
      <c r="ANP52" s="24" t="e">
        <f t="shared" si="450"/>
        <v>#VALUE!</v>
      </c>
      <c r="ANQ52" s="24" t="e">
        <f t="shared" si="451"/>
        <v>#VALUE!</v>
      </c>
      <c r="ANR52" s="24" t="e">
        <f t="shared" si="452"/>
        <v>#VALUE!</v>
      </c>
      <c r="ANS52"/>
      <c r="ANT52"/>
      <c r="ANU52"/>
      <c r="ANV52"/>
      <c r="ANW52" s="24">
        <f t="shared" si="453"/>
        <v>0</v>
      </c>
      <c r="ANX52" s="24">
        <f t="shared" si="454"/>
        <v>0</v>
      </c>
      <c r="ANY52" s="24">
        <f t="shared" si="455"/>
        <v>0</v>
      </c>
      <c r="ANZ52">
        <v>-7.8547409400687998E-5</v>
      </c>
      <c r="AOA52" t="e">
        <f>bvarM2^3</f>
        <v>#VALUE!</v>
      </c>
      <c r="AOB52" t="e">
        <f>cvarM2^3</f>
        <v>#VALUE!</v>
      </c>
      <c r="AOC52" t="e">
        <f>mvarM2^3</f>
        <v>#VALUE!</v>
      </c>
      <c r="AOD52" s="24" t="e">
        <f t="shared" si="456"/>
        <v>#VALUE!</v>
      </c>
      <c r="AOE52" s="24" t="e">
        <f t="shared" si="457"/>
        <v>#VALUE!</v>
      </c>
      <c r="AOF52" s="24" t="e">
        <f t="shared" si="458"/>
        <v>#VALUE!</v>
      </c>
      <c r="AOG52">
        <v>-1.9479984788282E-6</v>
      </c>
      <c r="AOH52" t="e">
        <f>bvarM6^3</f>
        <v>#VALUE!</v>
      </c>
      <c r="AOI52" t="e">
        <f>cvarM6^3</f>
        <v>#VALUE!</v>
      </c>
      <c r="AOJ52" t="e">
        <f>mvarM6^3</f>
        <v>#VALUE!</v>
      </c>
      <c r="AOK52" s="24" t="e">
        <f t="shared" si="459"/>
        <v>#VALUE!</v>
      </c>
      <c r="AOL52" s="24" t="e">
        <f t="shared" si="460"/>
        <v>#VALUE!</v>
      </c>
      <c r="AOM52" s="24" t="e">
        <f t="shared" si="461"/>
        <v>#VALUE!</v>
      </c>
      <c r="AON52">
        <v>2.8396695481606002E-5</v>
      </c>
      <c r="AOO52" t="e">
        <f>bvarM2^3</f>
        <v>#VALUE!</v>
      </c>
      <c r="AOP52" t="e">
        <f>cvarM2^3</f>
        <v>#VALUE!</v>
      </c>
      <c r="AOQ52" t="e">
        <f>mvarM2^3</f>
        <v>#VALUE!</v>
      </c>
      <c r="AOR52" s="24" t="e">
        <f t="shared" si="462"/>
        <v>#VALUE!</v>
      </c>
      <c r="AOS52" s="24" t="e">
        <f t="shared" si="463"/>
        <v>#VALUE!</v>
      </c>
      <c r="AOT52" s="24" t="e">
        <f t="shared" si="464"/>
        <v>#VALUE!</v>
      </c>
      <c r="AOU52">
        <v>1.4610972593696999E-3</v>
      </c>
      <c r="AOV52" t="e">
        <f>bvarM2^2</f>
        <v>#VALUE!</v>
      </c>
      <c r="AOW52" t="e">
        <f>cvarM2^2</f>
        <v>#VALUE!</v>
      </c>
      <c r="AOX52" t="e">
        <f>mvarM2^2</f>
        <v>#VALUE!</v>
      </c>
      <c r="AOY52" s="24" t="e">
        <f t="shared" si="465"/>
        <v>#VALUE!</v>
      </c>
      <c r="AOZ52" s="24" t="e">
        <f t="shared" si="466"/>
        <v>#VALUE!</v>
      </c>
      <c r="APA52" s="24" t="e">
        <f t="shared" si="467"/>
        <v>#VALUE!</v>
      </c>
      <c r="APB52">
        <v>-1.9737444317762E-7</v>
      </c>
      <c r="APC52" t="e">
        <f>bvarM6^3</f>
        <v>#VALUE!</v>
      </c>
      <c r="APD52" t="e">
        <f>cvarM6^3</f>
        <v>#VALUE!</v>
      </c>
      <c r="APE52" t="e">
        <f>mvarM6^3</f>
        <v>#VALUE!</v>
      </c>
      <c r="APF52" s="24" t="e">
        <f t="shared" si="468"/>
        <v>#VALUE!</v>
      </c>
      <c r="APG52" s="24" t="e">
        <f t="shared" si="469"/>
        <v>#VALUE!</v>
      </c>
      <c r="APH52" s="24" t="e">
        <f t="shared" si="470"/>
        <v>#VALUE!</v>
      </c>
      <c r="API52"/>
      <c r="APJ52"/>
      <c r="APK52"/>
      <c r="APL52"/>
      <c r="APM52" s="24">
        <f t="shared" si="471"/>
        <v>0</v>
      </c>
      <c r="APN52" s="24">
        <f t="shared" si="472"/>
        <v>0</v>
      </c>
      <c r="APO52" s="24">
        <f t="shared" si="473"/>
        <v>0</v>
      </c>
      <c r="APP52">
        <v>-3.2116235262681002E-5</v>
      </c>
      <c r="APQ52" t="e">
        <f>bvarM6^3</f>
        <v>#VALUE!</v>
      </c>
      <c r="APR52" t="e">
        <f>cvarM6^3</f>
        <v>#VALUE!</v>
      </c>
      <c r="APS52" t="e">
        <f>mvarM6^3</f>
        <v>#VALUE!</v>
      </c>
      <c r="APT52" s="24" t="e">
        <f t="shared" si="474"/>
        <v>#VALUE!</v>
      </c>
      <c r="APU52" s="24" t="e">
        <f t="shared" si="475"/>
        <v>#VALUE!</v>
      </c>
      <c r="APV52" s="24" t="e">
        <f t="shared" si="476"/>
        <v>#VALUE!</v>
      </c>
      <c r="AQA52" s="24">
        <f t="shared" si="477"/>
        <v>0</v>
      </c>
      <c r="AQB52" s="24">
        <f t="shared" si="478"/>
        <v>0</v>
      </c>
      <c r="AQC52" s="24">
        <f t="shared" si="479"/>
        <v>0</v>
      </c>
      <c r="AQD52"/>
      <c r="AQE52"/>
      <c r="AQF52"/>
      <c r="AQG52"/>
      <c r="AQH52" s="24">
        <f t="shared" si="480"/>
        <v>0</v>
      </c>
      <c r="AQI52" s="24">
        <f t="shared" si="481"/>
        <v>0</v>
      </c>
      <c r="AQJ52" s="24">
        <f t="shared" si="482"/>
        <v>0</v>
      </c>
      <c r="AQK52">
        <v>1.528970391049E-3</v>
      </c>
      <c r="AQL52" t="e">
        <f>bvarM6^2</f>
        <v>#VALUE!</v>
      </c>
      <c r="AQM52" t="e">
        <f>cvarM6^2</f>
        <v>#VALUE!</v>
      </c>
      <c r="AQN52" t="e">
        <f>mvarM6^2</f>
        <v>#VALUE!</v>
      </c>
      <c r="AQO52" s="24" t="e">
        <f t="shared" si="483"/>
        <v>#VALUE!</v>
      </c>
      <c r="AQP52" s="24" t="e">
        <f t="shared" si="484"/>
        <v>#VALUE!</v>
      </c>
      <c r="AQQ52" s="24" t="e">
        <f t="shared" si="485"/>
        <v>#VALUE!</v>
      </c>
      <c r="AQR52">
        <v>7.4967159043914002E-6</v>
      </c>
      <c r="AQS52" t="e">
        <f>bvarM7^3</f>
        <v>#VALUE!</v>
      </c>
      <c r="AQT52" t="e">
        <f>cvarM7^3</f>
        <v>#VALUE!</v>
      </c>
      <c r="AQU52" t="e">
        <f>mvarM7^3</f>
        <v>#VALUE!</v>
      </c>
      <c r="AQV52" s="24" t="e">
        <f t="shared" si="486"/>
        <v>#VALUE!</v>
      </c>
      <c r="AQW52" s="24" t="e">
        <f t="shared" si="487"/>
        <v>#VALUE!</v>
      </c>
      <c r="AQX52" s="24" t="e">
        <f t="shared" si="488"/>
        <v>#VALUE!</v>
      </c>
      <c r="AQY52"/>
      <c r="AQZ52"/>
      <c r="ARA52"/>
      <c r="ARB52"/>
      <c r="ARC52" s="24">
        <f t="shared" si="489"/>
        <v>0</v>
      </c>
      <c r="ARD52" s="24">
        <f t="shared" si="490"/>
        <v>0</v>
      </c>
      <c r="ARE52" s="24">
        <f t="shared" si="491"/>
        <v>0</v>
      </c>
      <c r="ARF52"/>
      <c r="ARG52"/>
      <c r="ARH52"/>
      <c r="ARI52"/>
      <c r="ARJ52" s="24">
        <f t="shared" si="492"/>
        <v>0</v>
      </c>
      <c r="ARK52" s="24">
        <f t="shared" si="493"/>
        <v>0</v>
      </c>
      <c r="ARL52" s="24">
        <f t="shared" si="494"/>
        <v>0</v>
      </c>
      <c r="ARQ52" s="24">
        <f t="shared" si="495"/>
        <v>0</v>
      </c>
      <c r="ARR52" s="24">
        <f t="shared" si="496"/>
        <v>0</v>
      </c>
      <c r="ARS52" s="24">
        <f t="shared" si="497"/>
        <v>0</v>
      </c>
      <c r="ART52">
        <v>-1.7688822455967E-4</v>
      </c>
      <c r="ARU52" t="e">
        <f>bvarM8^3</f>
        <v>#VALUE!</v>
      </c>
      <c r="ARV52" t="e">
        <f>cvarM8^3</f>
        <v>#VALUE!</v>
      </c>
      <c r="ARW52" t="e">
        <f>mvarM8^3</f>
        <v>#VALUE!</v>
      </c>
      <c r="ARX52" s="24" t="e">
        <f t="shared" si="498"/>
        <v>#VALUE!</v>
      </c>
      <c r="ARY52" s="24" t="e">
        <f t="shared" si="499"/>
        <v>#VALUE!</v>
      </c>
      <c r="ARZ52" s="24" t="e">
        <f t="shared" si="500"/>
        <v>#VALUE!</v>
      </c>
      <c r="ASA52">
        <v>-2.1431098030297E-5</v>
      </c>
      <c r="ASB52" t="e">
        <f>bvarM9^2</f>
        <v>#VALUE!</v>
      </c>
      <c r="ASC52" t="e">
        <f>cvarM9^2</f>
        <v>#VALUE!</v>
      </c>
      <c r="ASD52" t="e">
        <f>mvarM9^2</f>
        <v>#VALUE!</v>
      </c>
      <c r="ASE52" s="24" t="e">
        <f t="shared" si="501"/>
        <v>#VALUE!</v>
      </c>
      <c r="ASF52" s="24" t="e">
        <f t="shared" si="502"/>
        <v>#VALUE!</v>
      </c>
      <c r="ASG52" s="24" t="e">
        <f t="shared" si="503"/>
        <v>#VALUE!</v>
      </c>
      <c r="ASH52">
        <v>-2.7799139363848998E-7</v>
      </c>
      <c r="ASI52" t="e">
        <f>bvarM6^3</f>
        <v>#VALUE!</v>
      </c>
      <c r="ASJ52" t="e">
        <f>cvarM6^3</f>
        <v>#VALUE!</v>
      </c>
      <c r="ASK52" t="e">
        <f>mvarM6^3</f>
        <v>#VALUE!</v>
      </c>
      <c r="ASL52" s="24" t="e">
        <f t="shared" si="504"/>
        <v>#VALUE!</v>
      </c>
      <c r="ASM52" s="24" t="e">
        <f t="shared" si="505"/>
        <v>#VALUE!</v>
      </c>
      <c r="ASN52" s="24" t="e">
        <f t="shared" si="506"/>
        <v>#VALUE!</v>
      </c>
      <c r="ASO52"/>
      <c r="ASP52"/>
      <c r="ASQ52"/>
      <c r="ASR52"/>
      <c r="ASS52" s="24">
        <f t="shared" si="507"/>
        <v>0</v>
      </c>
      <c r="AST52" s="24">
        <f t="shared" si="508"/>
        <v>0</v>
      </c>
      <c r="ASU52" s="24">
        <f t="shared" si="509"/>
        <v>0</v>
      </c>
      <c r="ASV52">
        <v>-3.4941385980264999E-5</v>
      </c>
      <c r="ASW52" t="e">
        <f>bvarM6^3</f>
        <v>#VALUE!</v>
      </c>
      <c r="ASX52" t="e">
        <f>cvarM6^3</f>
        <v>#VALUE!</v>
      </c>
      <c r="ASY52" t="e">
        <f>mvarM6^3</f>
        <v>#VALUE!</v>
      </c>
      <c r="ASZ52" s="24" t="e">
        <f t="shared" si="510"/>
        <v>#VALUE!</v>
      </c>
      <c r="ATA52" s="24" t="e">
        <f t="shared" si="511"/>
        <v>#VALUE!</v>
      </c>
      <c r="ATB52" s="24" t="e">
        <f t="shared" si="512"/>
        <v>#VALUE!</v>
      </c>
      <c r="ATG52" s="24">
        <f t="shared" si="513"/>
        <v>0</v>
      </c>
      <c r="ATH52" s="24">
        <f t="shared" si="514"/>
        <v>0</v>
      </c>
      <c r="ATI52" s="24">
        <f t="shared" si="515"/>
        <v>0</v>
      </c>
      <c r="ATJ52"/>
      <c r="ATK52"/>
      <c r="ATL52"/>
      <c r="ATM52"/>
      <c r="ATN52" s="24">
        <f t="shared" si="516"/>
        <v>0</v>
      </c>
      <c r="ATO52" s="24">
        <f t="shared" si="517"/>
        <v>0</v>
      </c>
      <c r="ATP52" s="24">
        <f t="shared" si="518"/>
        <v>0</v>
      </c>
      <c r="ATQ52">
        <v>1.0757883370042E-3</v>
      </c>
      <c r="ATR52" t="e">
        <f>bvarM2^2</f>
        <v>#VALUE!</v>
      </c>
      <c r="ATS52" t="e">
        <f>cvarM2^2</f>
        <v>#VALUE!</v>
      </c>
      <c r="ATT52" t="e">
        <f>mvarM2^2</f>
        <v>#VALUE!</v>
      </c>
      <c r="ATU52" s="24" t="e">
        <f t="shared" si="519"/>
        <v>#VALUE!</v>
      </c>
      <c r="ATV52" s="24" t="e">
        <f t="shared" si="520"/>
        <v>#VALUE!</v>
      </c>
      <c r="ATW52" s="24" t="e">
        <f t="shared" si="521"/>
        <v>#VALUE!</v>
      </c>
      <c r="ATX52">
        <v>-4.0609801906960999E-7</v>
      </c>
      <c r="ATY52" t="e">
        <f>bvarM2^3</f>
        <v>#VALUE!</v>
      </c>
      <c r="ATZ52" t="e">
        <f>cvarM2^3</f>
        <v>#VALUE!</v>
      </c>
      <c r="AUA52" t="e">
        <f>mvarM2^3</f>
        <v>#VALUE!</v>
      </c>
      <c r="AUB52" s="24" t="e">
        <f t="shared" si="522"/>
        <v>#VALUE!</v>
      </c>
      <c r="AUC52" s="24" t="e">
        <f t="shared" si="523"/>
        <v>#VALUE!</v>
      </c>
      <c r="AUD52" s="24" t="e">
        <f t="shared" si="524"/>
        <v>#VALUE!</v>
      </c>
      <c r="AUI52" s="24">
        <f t="shared" si="525"/>
        <v>0</v>
      </c>
      <c r="AUJ52" s="24">
        <f t="shared" si="526"/>
        <v>0</v>
      </c>
      <c r="AUK52" s="24">
        <f t="shared" si="527"/>
        <v>0</v>
      </c>
      <c r="AUL52">
        <v>6.9804627788254002E-4</v>
      </c>
      <c r="AUM52" t="e">
        <f>bvarM7^3</f>
        <v>#VALUE!</v>
      </c>
      <c r="AUN52" t="e">
        <f>cvarM7^3</f>
        <v>#VALUE!</v>
      </c>
      <c r="AUO52" t="e">
        <f>mvarM7^3</f>
        <v>#VALUE!</v>
      </c>
      <c r="AUP52" s="24" t="e">
        <f t="shared" si="528"/>
        <v>#VALUE!</v>
      </c>
      <c r="AUQ52" s="24" t="e">
        <f t="shared" si="529"/>
        <v>#VALUE!</v>
      </c>
      <c r="AUR52" s="24" t="e">
        <f t="shared" si="530"/>
        <v>#VALUE!</v>
      </c>
      <c r="AUW52" s="24">
        <f t="shared" si="531"/>
        <v>0</v>
      </c>
      <c r="AUX52" s="24">
        <f t="shared" si="532"/>
        <v>0</v>
      </c>
      <c r="AUY52" s="24">
        <f t="shared" si="533"/>
        <v>0</v>
      </c>
      <c r="AUZ52">
        <v>2.1499900073315001E-3</v>
      </c>
      <c r="AVA52" t="e">
        <f>bvarM7^3</f>
        <v>#VALUE!</v>
      </c>
      <c r="AVB52" t="e">
        <f>cvarM7^3</f>
        <v>#VALUE!</v>
      </c>
      <c r="AVC52" t="e">
        <f>mvarM7^3</f>
        <v>#VALUE!</v>
      </c>
      <c r="AVD52" s="24" t="e">
        <f t="shared" si="534"/>
        <v>#VALUE!</v>
      </c>
      <c r="AVE52" s="24" t="e">
        <f t="shared" si="535"/>
        <v>#VALUE!</v>
      </c>
      <c r="AVF52" s="24" t="e">
        <f t="shared" si="536"/>
        <v>#VALUE!</v>
      </c>
      <c r="AVG52">
        <v>1.0369223904019E-4</v>
      </c>
      <c r="AVH52" t="e">
        <f>bvarM4^2</f>
        <v>#VALUE!</v>
      </c>
      <c r="AVI52" t="e">
        <f>cvarM4^2</f>
        <v>#VALUE!</v>
      </c>
      <c r="AVJ52" t="e">
        <f>mvarM4^2</f>
        <v>#VALUE!</v>
      </c>
      <c r="AVK52" s="24" t="e">
        <f t="shared" si="537"/>
        <v>#VALUE!</v>
      </c>
      <c r="AVL52" s="24" t="e">
        <f t="shared" si="538"/>
        <v>#VALUE!</v>
      </c>
      <c r="AVM52" s="24" t="e">
        <f t="shared" si="539"/>
        <v>#VALUE!</v>
      </c>
      <c r="AVN52">
        <v>-5.0919000808440999E-9</v>
      </c>
      <c r="AVO52" t="e">
        <f>bvarM4^3</f>
        <v>#VALUE!</v>
      </c>
      <c r="AVP52" t="e">
        <f>cvarM4^3</f>
        <v>#VALUE!</v>
      </c>
      <c r="AVQ52" t="e">
        <f>mvarM4^3</f>
        <v>#VALUE!</v>
      </c>
      <c r="AVR52" s="24" t="e">
        <f t="shared" si="540"/>
        <v>#VALUE!</v>
      </c>
      <c r="AVS52" s="24" t="e">
        <f t="shared" si="541"/>
        <v>#VALUE!</v>
      </c>
      <c r="AVT52" s="24" t="e">
        <f t="shared" si="542"/>
        <v>#VALUE!</v>
      </c>
      <c r="AVY52" s="24">
        <f t="shared" si="543"/>
        <v>0</v>
      </c>
      <c r="AVZ52" s="24">
        <f t="shared" si="544"/>
        <v>0</v>
      </c>
      <c r="AWA52" s="24">
        <f t="shared" si="545"/>
        <v>0</v>
      </c>
      <c r="AWB52"/>
      <c r="AWC52"/>
      <c r="AWD52"/>
      <c r="AWE52"/>
      <c r="AWF52" s="24">
        <f t="shared" si="546"/>
        <v>0</v>
      </c>
      <c r="AWG52" s="24">
        <f t="shared" si="547"/>
        <v>0</v>
      </c>
      <c r="AWH52" s="24">
        <f t="shared" si="548"/>
        <v>0</v>
      </c>
      <c r="AWM52" s="24">
        <f t="shared" si="549"/>
        <v>0</v>
      </c>
      <c r="AWN52" s="24">
        <f t="shared" si="550"/>
        <v>0</v>
      </c>
      <c r="AWO52" s="24">
        <f t="shared" si="551"/>
        <v>0</v>
      </c>
      <c r="AWP52">
        <v>-1.9478081042141999E-2</v>
      </c>
      <c r="AWQ52" t="e">
        <f>bvarM7^2</f>
        <v>#VALUE!</v>
      </c>
      <c r="AWR52" t="e">
        <f>cvarM7^2</f>
        <v>#VALUE!</v>
      </c>
      <c r="AWS52" t="e">
        <f>mvarM7^2</f>
        <v>#VALUE!</v>
      </c>
      <c r="AWT52" s="24" t="e">
        <f t="shared" si="552"/>
        <v>#VALUE!</v>
      </c>
      <c r="AWU52" s="24" t="e">
        <f t="shared" si="553"/>
        <v>#VALUE!</v>
      </c>
      <c r="AWV52" s="24" t="e">
        <f t="shared" si="554"/>
        <v>#VALUE!</v>
      </c>
      <c r="AWW52"/>
      <c r="AWX52"/>
      <c r="AWY52"/>
      <c r="AWZ52"/>
      <c r="AXA52" s="24">
        <f t="shared" si="555"/>
        <v>0</v>
      </c>
      <c r="AXB52" s="24">
        <f t="shared" si="556"/>
        <v>0</v>
      </c>
      <c r="AXC52" s="24">
        <f t="shared" si="557"/>
        <v>0</v>
      </c>
      <c r="AXD52">
        <v>6.9576062517959003E-5</v>
      </c>
      <c r="AXE52" t="e">
        <f>bvarM7^3</f>
        <v>#VALUE!</v>
      </c>
      <c r="AXF52" t="e">
        <f>cvarM7^3</f>
        <v>#VALUE!</v>
      </c>
      <c r="AXG52" t="e">
        <f>mvarM7^3</f>
        <v>#VALUE!</v>
      </c>
      <c r="AXH52" s="24" t="e">
        <f t="shared" si="558"/>
        <v>#VALUE!</v>
      </c>
      <c r="AXI52" s="24" t="e">
        <f t="shared" si="559"/>
        <v>#VALUE!</v>
      </c>
      <c r="AXJ52" s="24" t="e">
        <f t="shared" si="560"/>
        <v>#VALUE!</v>
      </c>
      <c r="AXK52"/>
      <c r="AXL52"/>
      <c r="AXM52"/>
      <c r="AXN52"/>
      <c r="AXO52" s="24">
        <f t="shared" si="561"/>
        <v>0</v>
      </c>
      <c r="AXP52" s="24">
        <f t="shared" si="562"/>
        <v>0</v>
      </c>
      <c r="AXQ52" s="24">
        <f t="shared" si="563"/>
        <v>0</v>
      </c>
      <c r="AXR52"/>
      <c r="AXS52"/>
      <c r="AXT52"/>
      <c r="AXU52"/>
      <c r="AXV52" s="24">
        <f t="shared" si="564"/>
        <v>0</v>
      </c>
      <c r="AXW52" s="24">
        <f t="shared" si="565"/>
        <v>0</v>
      </c>
      <c r="AXX52" s="24">
        <f t="shared" si="566"/>
        <v>0</v>
      </c>
      <c r="AXY52">
        <v>-2.3979562797776E-6</v>
      </c>
      <c r="AXZ52" t="e">
        <f>bvarM6^3</f>
        <v>#VALUE!</v>
      </c>
      <c r="AYA52" t="e">
        <f>cvarM6^3</f>
        <v>#VALUE!</v>
      </c>
      <c r="AYB52" t="e">
        <f>mvarM6^3</f>
        <v>#VALUE!</v>
      </c>
      <c r="AYC52" s="24" t="e">
        <f t="shared" si="567"/>
        <v>#VALUE!</v>
      </c>
      <c r="AYD52" s="24" t="e">
        <f t="shared" si="568"/>
        <v>#VALUE!</v>
      </c>
      <c r="AYE52" s="24" t="e">
        <f t="shared" si="569"/>
        <v>#VALUE!</v>
      </c>
      <c r="AYF52">
        <v>-1.8968269833684001E-3</v>
      </c>
      <c r="AYG52" t="e">
        <f>bvarM8^2</f>
        <v>#VALUE!</v>
      </c>
      <c r="AYH52" t="e">
        <f>cvarM8^2</f>
        <v>#VALUE!</v>
      </c>
      <c r="AYI52" t="e">
        <f>mvarM8^2</f>
        <v>#VALUE!</v>
      </c>
      <c r="AYJ52" s="24" t="e">
        <f t="shared" si="570"/>
        <v>#VALUE!</v>
      </c>
      <c r="AYK52" s="24" t="e">
        <f t="shared" si="571"/>
        <v>#VALUE!</v>
      </c>
      <c r="AYL52" s="24" t="e">
        <f t="shared" si="572"/>
        <v>#VALUE!</v>
      </c>
      <c r="AYM52"/>
      <c r="AYN52"/>
      <c r="AYO52"/>
      <c r="AYP52"/>
      <c r="AYQ52" s="24">
        <f t="shared" si="573"/>
        <v>0</v>
      </c>
      <c r="AYR52" s="24">
        <f t="shared" si="574"/>
        <v>0</v>
      </c>
      <c r="AYS52" s="24">
        <f t="shared" si="575"/>
        <v>0</v>
      </c>
      <c r="AYT52">
        <v>5.9300338325072998E-9</v>
      </c>
      <c r="AYU52" t="e">
        <f>bvarM4^3</f>
        <v>#VALUE!</v>
      </c>
      <c r="AYV52" t="e">
        <f>cvarM4^3</f>
        <v>#VALUE!</v>
      </c>
      <c r="AYW52" t="e">
        <f>mvarM4^3</f>
        <v>#VALUE!</v>
      </c>
      <c r="AYX52" s="24" t="e">
        <f t="shared" si="576"/>
        <v>#VALUE!</v>
      </c>
      <c r="AYY52" s="24" t="e">
        <f t="shared" si="577"/>
        <v>#VALUE!</v>
      </c>
      <c r="AYZ52" s="24" t="e">
        <f t="shared" si="578"/>
        <v>#VALUE!</v>
      </c>
      <c r="AZA52">
        <v>1.1856048911390999E-4</v>
      </c>
      <c r="AZB52" t="e">
        <f>bvarM6^3</f>
        <v>#VALUE!</v>
      </c>
      <c r="AZC52" t="e">
        <f>cvarM6^3</f>
        <v>#VALUE!</v>
      </c>
      <c r="AZD52" t="e">
        <f>mvarM6^3</f>
        <v>#VALUE!</v>
      </c>
      <c r="AZE52" s="24" t="e">
        <f t="shared" si="579"/>
        <v>#VALUE!</v>
      </c>
      <c r="AZF52" s="24" t="e">
        <f t="shared" si="580"/>
        <v>#VALUE!</v>
      </c>
      <c r="AZG52" s="24" t="e">
        <f t="shared" si="581"/>
        <v>#VALUE!</v>
      </c>
      <c r="AZH52"/>
      <c r="AZI52"/>
      <c r="AZJ52"/>
      <c r="AZK52"/>
      <c r="AZL52" s="24">
        <f t="shared" si="582"/>
        <v>0</v>
      </c>
      <c r="AZM52" s="24">
        <f t="shared" si="583"/>
        <v>0</v>
      </c>
      <c r="AZN52" s="24">
        <f t="shared" si="584"/>
        <v>0</v>
      </c>
      <c r="AZS52" s="24">
        <f t="shared" si="585"/>
        <v>0</v>
      </c>
      <c r="AZT52" s="24">
        <f t="shared" si="586"/>
        <v>0</v>
      </c>
      <c r="AZU52" s="24">
        <f t="shared" si="587"/>
        <v>0</v>
      </c>
      <c r="AZV52">
        <v>7.4157445175574002E-2</v>
      </c>
      <c r="AZW52" t="e">
        <f>bvarM8^2</f>
        <v>#VALUE!</v>
      </c>
      <c r="AZX52" t="e">
        <f>cvarM8^2</f>
        <v>#VALUE!</v>
      </c>
      <c r="AZY52" t="e">
        <f>mvarM8^2</f>
        <v>#VALUE!</v>
      </c>
      <c r="AZZ52" s="24" t="e">
        <f t="shared" si="588"/>
        <v>#VALUE!</v>
      </c>
      <c r="BAA52" s="24" t="e">
        <f t="shared" si="589"/>
        <v>#VALUE!</v>
      </c>
      <c r="BAB52" s="24" t="e">
        <f t="shared" si="590"/>
        <v>#VALUE!</v>
      </c>
      <c r="BAC52"/>
      <c r="BAD52"/>
      <c r="BAE52"/>
      <c r="BAF52"/>
      <c r="BAG52" s="24">
        <f t="shared" si="591"/>
        <v>0</v>
      </c>
      <c r="BAH52" s="24">
        <f t="shared" si="592"/>
        <v>0</v>
      </c>
      <c r="BAI52" s="24">
        <f t="shared" si="593"/>
        <v>0</v>
      </c>
      <c r="BAJ52">
        <v>-1.2103318928526999E-5</v>
      </c>
      <c r="BAK52" t="e">
        <f>bvarM2^3</f>
        <v>#VALUE!</v>
      </c>
      <c r="BAL52" t="e">
        <f>cvarM2^3</f>
        <v>#VALUE!</v>
      </c>
      <c r="BAM52" t="e">
        <f>mvarM2^3</f>
        <v>#VALUE!</v>
      </c>
      <c r="BAN52" s="24" t="e">
        <f t="shared" si="594"/>
        <v>#VALUE!</v>
      </c>
      <c r="BAO52" s="24" t="e">
        <f t="shared" si="595"/>
        <v>#VALUE!</v>
      </c>
      <c r="BAP52" s="24" t="e">
        <f t="shared" si="596"/>
        <v>#VALUE!</v>
      </c>
      <c r="BAU52" s="24">
        <f t="shared" si="597"/>
        <v>0</v>
      </c>
      <c r="BAV52" s="24">
        <f t="shared" si="598"/>
        <v>0</v>
      </c>
      <c r="BAW52" s="24">
        <f t="shared" si="599"/>
        <v>0</v>
      </c>
      <c r="BAX52"/>
      <c r="BAY52"/>
      <c r="BAZ52"/>
      <c r="BBA52"/>
      <c r="BBB52" s="24">
        <f t="shared" si="600"/>
        <v>0</v>
      </c>
      <c r="BBC52" s="24">
        <f t="shared" si="601"/>
        <v>0</v>
      </c>
      <c r="BBD52" s="24">
        <f t="shared" si="602"/>
        <v>0</v>
      </c>
      <c r="BBE52">
        <v>-2.6515116232832002E-7</v>
      </c>
      <c r="BBF52" t="e">
        <f>bvarM4^3</f>
        <v>#VALUE!</v>
      </c>
      <c r="BBG52" t="e">
        <f>cvarM4^3</f>
        <v>#VALUE!</v>
      </c>
      <c r="BBH52" t="e">
        <f>mvarM4^3</f>
        <v>#VALUE!</v>
      </c>
      <c r="BBI52" s="24" t="e">
        <f t="shared" si="603"/>
        <v>#VALUE!</v>
      </c>
      <c r="BBJ52" s="24" t="e">
        <f t="shared" si="604"/>
        <v>#VALUE!</v>
      </c>
      <c r="BBK52" s="24" t="e">
        <f t="shared" si="605"/>
        <v>#VALUE!</v>
      </c>
      <c r="BBL52">
        <v>-1.5541509095514999E-4</v>
      </c>
      <c r="BBM52" t="e">
        <f>bvarM6^2</f>
        <v>#VALUE!</v>
      </c>
      <c r="BBN52" t="e">
        <f>cvarM6^2</f>
        <v>#VALUE!</v>
      </c>
      <c r="BBO52" t="e">
        <f>mvarM6^2</f>
        <v>#VALUE!</v>
      </c>
      <c r="BBP52" s="24" t="e">
        <f t="shared" si="606"/>
        <v>#VALUE!</v>
      </c>
      <c r="BBQ52" s="24" t="e">
        <f t="shared" si="607"/>
        <v>#VALUE!</v>
      </c>
      <c r="BBR52" s="24" t="e">
        <f t="shared" si="608"/>
        <v>#VALUE!</v>
      </c>
      <c r="BBS52"/>
      <c r="BBT52"/>
      <c r="BBU52"/>
      <c r="BBV52"/>
      <c r="BBW52" s="24">
        <f t="shared" si="609"/>
        <v>0</v>
      </c>
      <c r="BBX52" s="24">
        <f t="shared" si="610"/>
        <v>0</v>
      </c>
      <c r="BBY52" s="24">
        <f t="shared" si="611"/>
        <v>0</v>
      </c>
      <c r="BBZ52">
        <v>-7.9568288175718E-4</v>
      </c>
      <c r="BCA52" t="e">
        <f>bvarM7^2</f>
        <v>#VALUE!</v>
      </c>
      <c r="BCB52" t="e">
        <f>cvarM7^2</f>
        <v>#VALUE!</v>
      </c>
      <c r="BCC52" t="e">
        <f>mvarM7^2</f>
        <v>#VALUE!</v>
      </c>
      <c r="BCD52" s="24" t="e">
        <f t="shared" si="612"/>
        <v>#VALUE!</v>
      </c>
      <c r="BCE52" s="24" t="e">
        <f t="shared" si="613"/>
        <v>#VALUE!</v>
      </c>
      <c r="BCF52" s="24" t="e">
        <f t="shared" si="614"/>
        <v>#VALUE!</v>
      </c>
      <c r="BCG52">
        <v>4.8201558763499001E-7</v>
      </c>
      <c r="BCH52" t="e">
        <f>bvarM4^3</f>
        <v>#VALUE!</v>
      </c>
      <c r="BCI52" t="e">
        <f>cvarM4^3</f>
        <v>#VALUE!</v>
      </c>
      <c r="BCJ52" t="e">
        <f>mvarM4^3</f>
        <v>#VALUE!</v>
      </c>
      <c r="BCK52" s="24" t="e">
        <f t="shared" si="615"/>
        <v>#VALUE!</v>
      </c>
      <c r="BCL52" s="24" t="e">
        <f t="shared" si="616"/>
        <v>#VALUE!</v>
      </c>
      <c r="BCM52" s="24" t="e">
        <f t="shared" si="617"/>
        <v>#VALUE!</v>
      </c>
      <c r="BCN52"/>
      <c r="BCO52"/>
      <c r="BCP52"/>
      <c r="BCQ52"/>
      <c r="BCR52" s="24">
        <f t="shared" si="618"/>
        <v>0</v>
      </c>
      <c r="BCS52" s="24">
        <f t="shared" si="619"/>
        <v>0</v>
      </c>
      <c r="BCT52" s="24">
        <f t="shared" si="620"/>
        <v>0</v>
      </c>
      <c r="BCU52">
        <v>1.0348933912041E-4</v>
      </c>
      <c r="BCV52" t="e">
        <f>bvarM7^3</f>
        <v>#VALUE!</v>
      </c>
      <c r="BCW52" t="e">
        <f>cvarM7^3</f>
        <v>#VALUE!</v>
      </c>
      <c r="BCX52" t="e">
        <f>mvarM7^3</f>
        <v>#VALUE!</v>
      </c>
      <c r="BCY52" s="24" t="e">
        <f t="shared" si="621"/>
        <v>#VALUE!</v>
      </c>
      <c r="BCZ52" s="24" t="e">
        <f t="shared" si="622"/>
        <v>#VALUE!</v>
      </c>
      <c r="BDA52" s="24" t="e">
        <f t="shared" si="623"/>
        <v>#VALUE!</v>
      </c>
      <c r="BDB52">
        <v>9.6385060716370008E-6</v>
      </c>
      <c r="BDC52" t="e">
        <f>bvarM6^3</f>
        <v>#VALUE!</v>
      </c>
      <c r="BDD52" t="e">
        <f>cvarM6^3</f>
        <v>#VALUE!</v>
      </c>
      <c r="BDE52" t="e">
        <f>mvarM6^3</f>
        <v>#VALUE!</v>
      </c>
      <c r="BDF52" s="24" t="e">
        <f t="shared" si="624"/>
        <v>#VALUE!</v>
      </c>
      <c r="BDG52" s="24" t="e">
        <f t="shared" si="625"/>
        <v>#VALUE!</v>
      </c>
      <c r="BDH52" s="24" t="e">
        <f t="shared" si="626"/>
        <v>#VALUE!</v>
      </c>
      <c r="BDI52"/>
      <c r="BDJ52"/>
      <c r="BDK52"/>
      <c r="BDL52"/>
      <c r="BDM52" s="24">
        <f t="shared" si="627"/>
        <v>0</v>
      </c>
      <c r="BDN52" s="24">
        <f t="shared" si="628"/>
        <v>0</v>
      </c>
      <c r="BDO52" s="24">
        <f t="shared" si="629"/>
        <v>0</v>
      </c>
      <c r="BDP52">
        <v>1.0182707193752E-4</v>
      </c>
      <c r="BDQ52" t="e">
        <f>bvarM7^3</f>
        <v>#VALUE!</v>
      </c>
      <c r="BDR52" t="e">
        <f>cvarM7^3</f>
        <v>#VALUE!</v>
      </c>
      <c r="BDS52" t="e">
        <f>mvarM7^3</f>
        <v>#VALUE!</v>
      </c>
      <c r="BDT52" s="24" t="e">
        <f t="shared" si="630"/>
        <v>#VALUE!</v>
      </c>
      <c r="BDU52" s="24" t="e">
        <f t="shared" si="631"/>
        <v>#VALUE!</v>
      </c>
      <c r="BDV52" s="24" t="e">
        <f t="shared" si="632"/>
        <v>#VALUE!</v>
      </c>
      <c r="BDW52">
        <v>7.3448801626282998E-6</v>
      </c>
      <c r="BDX52" t="e">
        <f>bvarM2^3</f>
        <v>#VALUE!</v>
      </c>
      <c r="BDY52" t="e">
        <f>cvarM2^3</f>
        <v>#VALUE!</v>
      </c>
      <c r="BDZ52" t="e">
        <f>mvarM2^3</f>
        <v>#VALUE!</v>
      </c>
      <c r="BEA52" s="24" t="e">
        <f t="shared" si="633"/>
        <v>#VALUE!</v>
      </c>
      <c r="BEB52" s="24" t="e">
        <f t="shared" si="634"/>
        <v>#VALUE!</v>
      </c>
      <c r="BEC52" s="24" t="e">
        <f t="shared" si="635"/>
        <v>#VALUE!</v>
      </c>
      <c r="BED52"/>
      <c r="BEE52"/>
      <c r="BEF52"/>
      <c r="BEG52"/>
      <c r="BEH52" s="24">
        <f t="shared" si="636"/>
        <v>0</v>
      </c>
      <c r="BEI52" s="24">
        <f t="shared" si="637"/>
        <v>0</v>
      </c>
      <c r="BEJ52" s="24">
        <f t="shared" si="638"/>
        <v>0</v>
      </c>
      <c r="BEK52">
        <v>7.7791835708031004E-5</v>
      </c>
      <c r="BEL52" t="e">
        <f>bvarM7^3</f>
        <v>#VALUE!</v>
      </c>
      <c r="BEM52" t="e">
        <f>cvarM7^3</f>
        <v>#VALUE!</v>
      </c>
      <c r="BEN52" t="e">
        <f>mvarM7^3</f>
        <v>#VALUE!</v>
      </c>
      <c r="BEO52" s="24" t="e">
        <f t="shared" si="639"/>
        <v>#VALUE!</v>
      </c>
      <c r="BEP52" s="24" t="e">
        <f t="shared" si="640"/>
        <v>#VALUE!</v>
      </c>
      <c r="BEQ52" s="24" t="e">
        <f t="shared" si="641"/>
        <v>#VALUE!</v>
      </c>
      <c r="BEV52" s="24">
        <f t="shared" si="642"/>
        <v>0</v>
      </c>
      <c r="BEW52" s="24">
        <f t="shared" si="643"/>
        <v>0</v>
      </c>
      <c r="BEX52" s="24">
        <f t="shared" si="644"/>
        <v>0</v>
      </c>
      <c r="BEY52"/>
      <c r="BEZ52"/>
      <c r="BFA52"/>
      <c r="BFB52"/>
      <c r="BFC52" s="24">
        <f t="shared" si="645"/>
        <v>0</v>
      </c>
      <c r="BFD52" s="24">
        <f t="shared" si="646"/>
        <v>0</v>
      </c>
      <c r="BFE52" s="24">
        <f t="shared" si="647"/>
        <v>0</v>
      </c>
      <c r="BFJ52" s="24">
        <f t="shared" si="648"/>
        <v>0</v>
      </c>
      <c r="BFK52" s="24">
        <f t="shared" si="649"/>
        <v>0</v>
      </c>
      <c r="BFL52" s="24">
        <f t="shared" si="650"/>
        <v>0</v>
      </c>
      <c r="BFQ52" s="24">
        <f t="shared" si="651"/>
        <v>0</v>
      </c>
      <c r="BFR52" s="24">
        <f t="shared" si="652"/>
        <v>0</v>
      </c>
      <c r="BFS52" s="24">
        <f t="shared" si="653"/>
        <v>0</v>
      </c>
      <c r="BFT52">
        <v>-4.1343643134629003E-6</v>
      </c>
      <c r="BFU52" t="e">
        <f>bvarM4^3</f>
        <v>#VALUE!</v>
      </c>
      <c r="BFV52" t="e">
        <f>cvarM4^3</f>
        <v>#VALUE!</v>
      </c>
      <c r="BFW52" t="e">
        <f>mvarM4^3</f>
        <v>#VALUE!</v>
      </c>
      <c r="BFX52" s="24" t="e">
        <f t="shared" si="654"/>
        <v>#VALUE!</v>
      </c>
      <c r="BFY52" s="24" t="e">
        <f t="shared" si="655"/>
        <v>#VALUE!</v>
      </c>
      <c r="BFZ52" s="24" t="e">
        <f t="shared" si="656"/>
        <v>#VALUE!</v>
      </c>
      <c r="BGE52" s="24">
        <f t="shared" si="657"/>
        <v>0</v>
      </c>
      <c r="BGF52" s="24">
        <f t="shared" si="658"/>
        <v>0</v>
      </c>
      <c r="BGG52" s="24">
        <f t="shared" si="659"/>
        <v>0</v>
      </c>
      <c r="BGL52" s="24">
        <f t="shared" si="660"/>
        <v>0</v>
      </c>
      <c r="BGM52" s="24">
        <f t="shared" si="661"/>
        <v>0</v>
      </c>
      <c r="BGN52" s="24">
        <f t="shared" si="662"/>
        <v>0</v>
      </c>
      <c r="BGO52">
        <v>1.5731415293724E-4</v>
      </c>
      <c r="BGP52" t="e">
        <f>bvarM4^2</f>
        <v>#VALUE!</v>
      </c>
      <c r="BGQ52" t="e">
        <f>cvarM4^2</f>
        <v>#VALUE!</v>
      </c>
      <c r="BGR52" t="e">
        <f>mvarM4^2</f>
        <v>#VALUE!</v>
      </c>
      <c r="BGS52" s="24" t="e">
        <f t="shared" si="663"/>
        <v>#VALUE!</v>
      </c>
      <c r="BGT52" s="24" t="e">
        <f t="shared" si="664"/>
        <v>#VALUE!</v>
      </c>
      <c r="BGU52" s="24" t="e">
        <f t="shared" si="665"/>
        <v>#VALUE!</v>
      </c>
      <c r="BGZ52" s="24">
        <f t="shared" si="666"/>
        <v>0</v>
      </c>
      <c r="BHA52" s="24">
        <f t="shared" si="667"/>
        <v>0</v>
      </c>
      <c r="BHB52" s="24">
        <f t="shared" si="668"/>
        <v>0</v>
      </c>
      <c r="BHG52" s="24">
        <f t="shared" si="669"/>
        <v>0</v>
      </c>
      <c r="BHH52" s="24">
        <f t="shared" si="670"/>
        <v>0</v>
      </c>
      <c r="BHI52" s="24">
        <f t="shared" si="671"/>
        <v>0</v>
      </c>
      <c r="BHJ52">
        <v>-4.7701661729816004E-6</v>
      </c>
      <c r="BHK52" t="e">
        <f>bvarM4^3</f>
        <v>#VALUE!</v>
      </c>
      <c r="BHL52" t="e">
        <f>cvarM4^3</f>
        <v>#VALUE!</v>
      </c>
      <c r="BHM52" t="e">
        <f>mvarM4^3</f>
        <v>#VALUE!</v>
      </c>
      <c r="BHN52" s="24" t="e">
        <f t="shared" si="672"/>
        <v>#VALUE!</v>
      </c>
      <c r="BHO52" s="24" t="e">
        <f t="shared" si="673"/>
        <v>#VALUE!</v>
      </c>
      <c r="BHP52" s="24" t="e">
        <f t="shared" si="674"/>
        <v>#VALUE!</v>
      </c>
      <c r="BHU52" s="24">
        <f t="shared" si="675"/>
        <v>0</v>
      </c>
      <c r="BHV52" s="24">
        <f t="shared" si="676"/>
        <v>0</v>
      </c>
      <c r="BHW52" s="24">
        <f t="shared" si="677"/>
        <v>0</v>
      </c>
      <c r="BIB52" s="24">
        <f t="shared" si="678"/>
        <v>0</v>
      </c>
      <c r="BIC52" s="24">
        <f t="shared" si="679"/>
        <v>0</v>
      </c>
      <c r="BID52" s="24">
        <f t="shared" si="680"/>
        <v>0</v>
      </c>
      <c r="BIE52">
        <v>1.7603255072777999E-3</v>
      </c>
      <c r="BIF52" t="e">
        <f>bvarM2^2</f>
        <v>#VALUE!</v>
      </c>
      <c r="BIG52" t="e">
        <f>cvarM2^2</f>
        <v>#VALUE!</v>
      </c>
      <c r="BIH52" t="e">
        <f>mvarM2^2</f>
        <v>#VALUE!</v>
      </c>
      <c r="BII52" s="24" t="e">
        <f t="shared" si="681"/>
        <v>#VALUE!</v>
      </c>
      <c r="BIJ52" s="24" t="e">
        <f t="shared" si="682"/>
        <v>#VALUE!</v>
      </c>
      <c r="BIK52" s="24" t="e">
        <f t="shared" si="683"/>
        <v>#VALUE!</v>
      </c>
      <c r="BIP52" s="24">
        <f t="shared" si="684"/>
        <v>0</v>
      </c>
      <c r="BIQ52" s="24">
        <f t="shared" si="685"/>
        <v>0</v>
      </c>
      <c r="BIR52" s="24">
        <f t="shared" si="686"/>
        <v>0</v>
      </c>
      <c r="BIW52" s="24">
        <f t="shared" si="687"/>
        <v>0</v>
      </c>
      <c r="BIX52" s="24">
        <f t="shared" si="688"/>
        <v>0</v>
      </c>
      <c r="BIY52" s="24">
        <f t="shared" si="689"/>
        <v>0</v>
      </c>
      <c r="BIZ52">
        <v>-2.1629673746460999E-5</v>
      </c>
      <c r="BJA52" t="e">
        <f>bvarM6^3</f>
        <v>#VALUE!</v>
      </c>
      <c r="BJB52" t="e">
        <f>cvarM6^3</f>
        <v>#VALUE!</v>
      </c>
      <c r="BJC52" t="e">
        <f>mvarM6^3</f>
        <v>#VALUE!</v>
      </c>
      <c r="BJD52" s="24" t="e">
        <f t="shared" si="690"/>
        <v>#VALUE!</v>
      </c>
      <c r="BJE52" s="24" t="e">
        <f t="shared" si="691"/>
        <v>#VALUE!</v>
      </c>
      <c r="BJF52" s="24" t="e">
        <f t="shared" si="692"/>
        <v>#VALUE!</v>
      </c>
      <c r="BJK52" s="24">
        <f t="shared" si="693"/>
        <v>0</v>
      </c>
      <c r="BJL52" s="24">
        <f t="shared" si="694"/>
        <v>0</v>
      </c>
      <c r="BJM52" s="24">
        <f t="shared" si="695"/>
        <v>0</v>
      </c>
      <c r="BJR52" s="24">
        <f t="shared" si="696"/>
        <v>0</v>
      </c>
      <c r="BJS52" s="24">
        <f t="shared" si="697"/>
        <v>0</v>
      </c>
      <c r="BJT52" s="24">
        <f t="shared" si="698"/>
        <v>0</v>
      </c>
      <c r="BJU52">
        <v>1.3644017604633001E-4</v>
      </c>
      <c r="BJV52" t="e">
        <f>bvarM4^2</f>
        <v>#VALUE!</v>
      </c>
      <c r="BJW52" t="e">
        <f>cvarM4^2</f>
        <v>#VALUE!</v>
      </c>
      <c r="BJX52" t="e">
        <f>mvarM4^2</f>
        <v>#VALUE!</v>
      </c>
      <c r="BJY52" s="24" t="e">
        <f t="shared" si="699"/>
        <v>#VALUE!</v>
      </c>
      <c r="BJZ52" s="24" t="e">
        <f t="shared" si="700"/>
        <v>#VALUE!</v>
      </c>
      <c r="BKA52" s="24" t="e">
        <f t="shared" si="701"/>
        <v>#VALUE!</v>
      </c>
      <c r="BKF52" s="24">
        <f t="shared" si="702"/>
        <v>0</v>
      </c>
      <c r="BKG52" s="24">
        <f t="shared" si="703"/>
        <v>0</v>
      </c>
      <c r="BKH52" s="24">
        <f t="shared" si="704"/>
        <v>0</v>
      </c>
      <c r="BKM52" s="24">
        <f t="shared" si="705"/>
        <v>0</v>
      </c>
      <c r="BKN52" s="24">
        <f t="shared" si="706"/>
        <v>0</v>
      </c>
      <c r="BKO52" s="24">
        <f t="shared" si="707"/>
        <v>0</v>
      </c>
      <c r="BKP52">
        <v>7.3673087477176997E-6</v>
      </c>
      <c r="BKQ52" t="e">
        <f>bvarM9^3</f>
        <v>#VALUE!</v>
      </c>
      <c r="BKR52" t="e">
        <f>cvarM9^3</f>
        <v>#VALUE!</v>
      </c>
      <c r="BKS52" t="e">
        <f>mvarM9^3</f>
        <v>#VALUE!</v>
      </c>
      <c r="BKT52" s="24" t="e">
        <f t="shared" si="708"/>
        <v>#VALUE!</v>
      </c>
      <c r="BKU52" s="24" t="e">
        <f t="shared" si="709"/>
        <v>#VALUE!</v>
      </c>
      <c r="BKV52" s="24" t="e">
        <f t="shared" si="710"/>
        <v>#VALUE!</v>
      </c>
      <c r="BLA52" s="24">
        <f t="shared" si="711"/>
        <v>0</v>
      </c>
      <c r="BLB52" s="24">
        <f t="shared" si="712"/>
        <v>0</v>
      </c>
      <c r="BLC52" s="24">
        <f t="shared" si="713"/>
        <v>0</v>
      </c>
      <c r="BLH52" s="24">
        <f t="shared" si="714"/>
        <v>0</v>
      </c>
      <c r="BLI52" s="24">
        <f t="shared" si="715"/>
        <v>0</v>
      </c>
      <c r="BLJ52" s="24">
        <f t="shared" si="716"/>
        <v>0</v>
      </c>
      <c r="BLK52">
        <v>-1.1189330799387001E-3</v>
      </c>
      <c r="BLL52" t="e">
        <f>bvarM9^2</f>
        <v>#VALUE!</v>
      </c>
      <c r="BLM52" t="e">
        <f>cvarM9^2</f>
        <v>#VALUE!</v>
      </c>
      <c r="BLN52" t="e">
        <f>mvarM9^2</f>
        <v>#VALUE!</v>
      </c>
      <c r="BLO52" s="24" t="e">
        <f t="shared" si="717"/>
        <v>#VALUE!</v>
      </c>
      <c r="BLP52" s="24" t="e">
        <f t="shared" si="718"/>
        <v>#VALUE!</v>
      </c>
      <c r="BLQ52" s="24" t="e">
        <f t="shared" si="719"/>
        <v>#VALUE!</v>
      </c>
      <c r="BLV52" s="24">
        <f t="shared" si="720"/>
        <v>0</v>
      </c>
      <c r="BLW52" s="24">
        <f t="shared" si="721"/>
        <v>0</v>
      </c>
      <c r="BLX52" s="24">
        <f t="shared" si="722"/>
        <v>0</v>
      </c>
      <c r="BMC52" s="24">
        <f t="shared" si="723"/>
        <v>0</v>
      </c>
      <c r="BMD52" s="24">
        <f t="shared" si="724"/>
        <v>0</v>
      </c>
      <c r="BME52" s="24">
        <f t="shared" si="725"/>
        <v>0</v>
      </c>
      <c r="BMF52">
        <v>-2.5636376073956E-5</v>
      </c>
      <c r="BMG52" t="e">
        <f>bvarM6^3</f>
        <v>#VALUE!</v>
      </c>
      <c r="BMH52" t="e">
        <f>cvarM6^3</f>
        <v>#VALUE!</v>
      </c>
      <c r="BMI52" t="e">
        <f>mvarM6^3</f>
        <v>#VALUE!</v>
      </c>
      <c r="BMJ52" s="24" t="e">
        <f t="shared" si="726"/>
        <v>#VALUE!</v>
      </c>
      <c r="BMK52" s="24" t="e">
        <f t="shared" si="727"/>
        <v>#VALUE!</v>
      </c>
      <c r="BML52" s="24" t="e">
        <f t="shared" si="728"/>
        <v>#VALUE!</v>
      </c>
      <c r="BMQ52" s="24">
        <f t="shared" si="729"/>
        <v>0</v>
      </c>
      <c r="BMR52" s="24">
        <f t="shared" si="730"/>
        <v>0</v>
      </c>
      <c r="BMS52" s="24">
        <f t="shared" si="731"/>
        <v>0</v>
      </c>
      <c r="BMX52" s="24">
        <f t="shared" si="732"/>
        <v>0</v>
      </c>
      <c r="BMY52" s="24">
        <f t="shared" si="733"/>
        <v>0</v>
      </c>
      <c r="BMZ52" s="24">
        <f t="shared" si="734"/>
        <v>0</v>
      </c>
      <c r="BNA52">
        <v>-3.7009826900070999E-3</v>
      </c>
      <c r="BNB52" t="e">
        <f>bvarM7^2</f>
        <v>#VALUE!</v>
      </c>
      <c r="BNC52" t="e">
        <f>cvarM7^2</f>
        <v>#VALUE!</v>
      </c>
      <c r="BND52" t="e">
        <f>mvarM7^2</f>
        <v>#VALUE!</v>
      </c>
      <c r="BNE52" s="24" t="e">
        <f t="shared" si="735"/>
        <v>#VALUE!</v>
      </c>
      <c r="BNF52" s="24" t="e">
        <f t="shared" si="736"/>
        <v>#VALUE!</v>
      </c>
      <c r="BNG52" s="24" t="e">
        <f t="shared" si="737"/>
        <v>#VALUE!</v>
      </c>
      <c r="BNL52" s="24">
        <f t="shared" si="738"/>
        <v>0</v>
      </c>
      <c r="BNM52" s="24">
        <f t="shared" si="739"/>
        <v>0</v>
      </c>
      <c r="BNN52" s="24">
        <f t="shared" si="740"/>
        <v>0</v>
      </c>
      <c r="BNS52" s="24">
        <f t="shared" si="741"/>
        <v>0</v>
      </c>
      <c r="BNT52" s="24">
        <f t="shared" si="742"/>
        <v>0</v>
      </c>
      <c r="BNU52" s="24">
        <f t="shared" si="743"/>
        <v>0</v>
      </c>
      <c r="BNV52">
        <v>1.7593304006156999E-5</v>
      </c>
      <c r="BNW52" t="e">
        <f>bvarM9^3</f>
        <v>#VALUE!</v>
      </c>
      <c r="BNX52" t="e">
        <f>cvarM9^3</f>
        <v>#VALUE!</v>
      </c>
      <c r="BNY52" t="e">
        <f>mvarM9^3</f>
        <v>#VALUE!</v>
      </c>
      <c r="BNZ52" s="24" t="e">
        <f t="shared" si="744"/>
        <v>#VALUE!</v>
      </c>
      <c r="BOA52" s="24" t="e">
        <f t="shared" si="745"/>
        <v>#VALUE!</v>
      </c>
      <c r="BOB52" s="24" t="e">
        <f t="shared" si="746"/>
        <v>#VALUE!</v>
      </c>
      <c r="BOG52" s="24">
        <f t="shared" si="747"/>
        <v>0</v>
      </c>
      <c r="BOH52" s="24">
        <f t="shared" si="748"/>
        <v>0</v>
      </c>
      <c r="BOI52" s="24">
        <f t="shared" si="749"/>
        <v>0</v>
      </c>
      <c r="BON52" s="24">
        <f t="shared" si="750"/>
        <v>0</v>
      </c>
      <c r="BOO52" s="24">
        <f t="shared" si="751"/>
        <v>0</v>
      </c>
      <c r="BOP52" s="24">
        <f t="shared" si="752"/>
        <v>0</v>
      </c>
      <c r="BOQ52">
        <v>-6.7581281554956001E-5</v>
      </c>
      <c r="BOR52" t="e">
        <f>bvarM9^2</f>
        <v>#VALUE!</v>
      </c>
      <c r="BOS52" t="e">
        <f>cvarM9^2</f>
        <v>#VALUE!</v>
      </c>
      <c r="BOT52" t="e">
        <f>mvarM9^2</f>
        <v>#VALUE!</v>
      </c>
      <c r="BOU52" s="24" t="e">
        <f t="shared" si="753"/>
        <v>#VALUE!</v>
      </c>
      <c r="BOV52" s="24" t="e">
        <f t="shared" si="754"/>
        <v>#VALUE!</v>
      </c>
      <c r="BOW52" s="24" t="e">
        <f t="shared" si="755"/>
        <v>#VALUE!</v>
      </c>
      <c r="BPB52" s="24">
        <f t="shared" si="756"/>
        <v>0</v>
      </c>
      <c r="BPC52" s="24">
        <f t="shared" si="757"/>
        <v>0</v>
      </c>
      <c r="BPD52" s="24">
        <f t="shared" si="758"/>
        <v>0</v>
      </c>
      <c r="BPI52" s="24">
        <f t="shared" si="759"/>
        <v>0</v>
      </c>
      <c r="BPJ52" s="24">
        <f t="shared" si="760"/>
        <v>0</v>
      </c>
      <c r="BPK52" s="24">
        <f t="shared" si="761"/>
        <v>0</v>
      </c>
      <c r="BPP52" s="24">
        <f t="shared" si="762"/>
        <v>0</v>
      </c>
      <c r="BPQ52" s="24">
        <f t="shared" si="763"/>
        <v>0</v>
      </c>
      <c r="BPR52" s="24">
        <f t="shared" si="764"/>
        <v>0</v>
      </c>
      <c r="BPW52" s="24">
        <f t="shared" si="765"/>
        <v>0</v>
      </c>
      <c r="BPX52" s="24">
        <f t="shared" si="766"/>
        <v>0</v>
      </c>
      <c r="BPY52" s="24">
        <f t="shared" si="767"/>
        <v>0</v>
      </c>
      <c r="BQD52" s="24">
        <f t="shared" si="768"/>
        <v>0</v>
      </c>
      <c r="BQE52" s="24">
        <f t="shared" si="769"/>
        <v>0</v>
      </c>
      <c r="BQF52" s="24">
        <f t="shared" si="770"/>
        <v>0</v>
      </c>
      <c r="BQK52" s="24">
        <f t="shared" si="771"/>
        <v>0</v>
      </c>
      <c r="BQL52" s="24">
        <f t="shared" si="772"/>
        <v>0</v>
      </c>
      <c r="BQM52" s="24">
        <f t="shared" si="773"/>
        <v>0</v>
      </c>
      <c r="BQR52" s="24">
        <f t="shared" si="774"/>
        <v>0</v>
      </c>
      <c r="BQS52" s="24">
        <f t="shared" si="775"/>
        <v>0</v>
      </c>
      <c r="BQT52" s="24">
        <f t="shared" si="776"/>
        <v>0</v>
      </c>
      <c r="BQY52" s="24">
        <f t="shared" si="777"/>
        <v>0</v>
      </c>
      <c r="BQZ52" s="24">
        <f t="shared" si="778"/>
        <v>0</v>
      </c>
      <c r="BRA52" s="24">
        <f t="shared" si="779"/>
        <v>0</v>
      </c>
      <c r="BRF52" s="24">
        <f t="shared" si="780"/>
        <v>0</v>
      </c>
      <c r="BRG52" s="24">
        <f t="shared" si="781"/>
        <v>0</v>
      </c>
      <c r="BRH52" s="24">
        <f t="shared" si="782"/>
        <v>0</v>
      </c>
      <c r="BRM52" s="24">
        <f t="shared" si="783"/>
        <v>0</v>
      </c>
      <c r="BRN52" s="24">
        <f t="shared" si="784"/>
        <v>0</v>
      </c>
      <c r="BRO52" s="24">
        <f t="shared" si="785"/>
        <v>0</v>
      </c>
      <c r="BRT52" s="24">
        <f t="shared" si="786"/>
        <v>0</v>
      </c>
      <c r="BRU52" s="24">
        <f t="shared" si="787"/>
        <v>0</v>
      </c>
      <c r="BRV52" s="24">
        <f t="shared" si="788"/>
        <v>0</v>
      </c>
      <c r="BSA52" s="24">
        <f t="shared" si="789"/>
        <v>0</v>
      </c>
      <c r="BSB52" s="24">
        <f t="shared" si="790"/>
        <v>0</v>
      </c>
      <c r="BSC52" s="24">
        <f t="shared" si="791"/>
        <v>0</v>
      </c>
      <c r="BSH52" s="24">
        <f t="shared" si="792"/>
        <v>0</v>
      </c>
      <c r="BSI52" s="24">
        <f t="shared" si="793"/>
        <v>0</v>
      </c>
      <c r="BSJ52" s="24">
        <f t="shared" si="794"/>
        <v>0</v>
      </c>
      <c r="BSO52" s="24">
        <f t="shared" si="795"/>
        <v>0</v>
      </c>
      <c r="BSP52" s="24">
        <f t="shared" si="796"/>
        <v>0</v>
      </c>
      <c r="BSQ52" s="24">
        <f t="shared" si="797"/>
        <v>0</v>
      </c>
      <c r="BSV52" s="24">
        <f t="shared" si="798"/>
        <v>0</v>
      </c>
      <c r="BSW52" s="24">
        <f t="shared" si="799"/>
        <v>0</v>
      </c>
      <c r="BSX52" s="24">
        <f t="shared" si="800"/>
        <v>0</v>
      </c>
      <c r="BTC52" s="24">
        <f t="shared" si="801"/>
        <v>0</v>
      </c>
      <c r="BTD52" s="24">
        <f t="shared" si="802"/>
        <v>0</v>
      </c>
      <c r="BTE52" s="24">
        <f t="shared" si="803"/>
        <v>0</v>
      </c>
      <c r="BTJ52" s="24">
        <f t="shared" si="804"/>
        <v>0</v>
      </c>
      <c r="BTK52" s="24">
        <f t="shared" si="805"/>
        <v>0</v>
      </c>
      <c r="BTL52" s="24">
        <f t="shared" si="806"/>
        <v>0</v>
      </c>
      <c r="BTQ52" s="24">
        <f t="shared" si="807"/>
        <v>0</v>
      </c>
      <c r="BTR52" s="24">
        <f t="shared" si="808"/>
        <v>0</v>
      </c>
      <c r="BTS52" s="24">
        <f t="shared" si="809"/>
        <v>0</v>
      </c>
      <c r="BTX52" s="24">
        <f t="shared" si="810"/>
        <v>0</v>
      </c>
      <c r="BTY52" s="24">
        <f t="shared" si="811"/>
        <v>0</v>
      </c>
      <c r="BTZ52" s="24">
        <f t="shared" si="812"/>
        <v>0</v>
      </c>
      <c r="BUE52" s="24">
        <f t="shared" si="813"/>
        <v>0</v>
      </c>
      <c r="BUF52" s="24">
        <f t="shared" si="814"/>
        <v>0</v>
      </c>
      <c r="BUG52" s="24">
        <f t="shared" si="815"/>
        <v>0</v>
      </c>
      <c r="BUL52" s="24">
        <f t="shared" si="816"/>
        <v>0</v>
      </c>
      <c r="BUM52" s="24">
        <f t="shared" si="817"/>
        <v>0</v>
      </c>
      <c r="BUN52" s="24">
        <f t="shared" si="818"/>
        <v>0</v>
      </c>
      <c r="BUS52" s="24">
        <f t="shared" si="819"/>
        <v>0</v>
      </c>
      <c r="BUT52" s="24">
        <f t="shared" si="820"/>
        <v>0</v>
      </c>
      <c r="BUU52" s="24">
        <f t="shared" si="821"/>
        <v>0</v>
      </c>
      <c r="BUZ52" s="24">
        <f t="shared" si="822"/>
        <v>0</v>
      </c>
      <c r="BVA52" s="24">
        <f t="shared" si="823"/>
        <v>0</v>
      </c>
      <c r="BVB52" s="24">
        <f t="shared" si="824"/>
        <v>0</v>
      </c>
      <c r="BVG52" s="24">
        <f t="shared" si="825"/>
        <v>0</v>
      </c>
      <c r="BVH52" s="24">
        <f t="shared" si="826"/>
        <v>0</v>
      </c>
      <c r="BVI52" s="24">
        <f t="shared" si="827"/>
        <v>0</v>
      </c>
      <c r="BVN52" s="24">
        <f t="shared" si="828"/>
        <v>0</v>
      </c>
      <c r="BVO52" s="24">
        <f t="shared" si="829"/>
        <v>0</v>
      </c>
      <c r="BVP52" s="24">
        <f t="shared" si="830"/>
        <v>0</v>
      </c>
      <c r="BVU52" s="24">
        <f t="shared" si="831"/>
        <v>0</v>
      </c>
      <c r="BVV52" s="24">
        <f t="shared" si="832"/>
        <v>0</v>
      </c>
      <c r="BVW52" s="24">
        <f t="shared" si="833"/>
        <v>0</v>
      </c>
      <c r="BVX52"/>
      <c r="BVY52"/>
      <c r="BVZ52"/>
      <c r="BWA52"/>
      <c r="BWB52" s="24">
        <f t="shared" si="834"/>
        <v>0</v>
      </c>
      <c r="BWC52" s="24">
        <f t="shared" si="835"/>
        <v>0</v>
      </c>
      <c r="BWD52" s="24">
        <f t="shared" si="836"/>
        <v>0</v>
      </c>
      <c r="BWI52" s="24">
        <f t="shared" si="837"/>
        <v>0</v>
      </c>
      <c r="BWJ52" s="24">
        <f t="shared" si="838"/>
        <v>0</v>
      </c>
      <c r="BWK52" s="24">
        <f t="shared" si="839"/>
        <v>0</v>
      </c>
      <c r="BWP52" s="24">
        <f t="shared" si="840"/>
        <v>0</v>
      </c>
      <c r="BWQ52" s="24">
        <f t="shared" si="841"/>
        <v>0</v>
      </c>
      <c r="BWR52" s="24">
        <f t="shared" si="842"/>
        <v>0</v>
      </c>
      <c r="BWW52" s="24">
        <f t="shared" si="843"/>
        <v>0</v>
      </c>
      <c r="BWX52" s="24">
        <f t="shared" si="844"/>
        <v>0</v>
      </c>
      <c r="BWY52" s="24">
        <f t="shared" si="845"/>
        <v>0</v>
      </c>
      <c r="BXD52" s="24">
        <f t="shared" si="846"/>
        <v>0</v>
      </c>
      <c r="BXE52" s="24">
        <f t="shared" si="847"/>
        <v>0</v>
      </c>
      <c r="BXF52" s="24">
        <f t="shared" si="848"/>
        <v>0</v>
      </c>
      <c r="BXK52" s="24">
        <f t="shared" si="849"/>
        <v>0</v>
      </c>
      <c r="BXL52" s="24">
        <f t="shared" si="850"/>
        <v>0</v>
      </c>
      <c r="BXM52" s="24">
        <f t="shared" si="851"/>
        <v>0</v>
      </c>
      <c r="BXR52" s="24">
        <f t="shared" si="852"/>
        <v>0</v>
      </c>
      <c r="BXS52" s="24">
        <f t="shared" si="853"/>
        <v>0</v>
      </c>
      <c r="BXT52" s="24">
        <f t="shared" si="854"/>
        <v>0</v>
      </c>
      <c r="BXY52" s="24">
        <f t="shared" si="855"/>
        <v>0</v>
      </c>
      <c r="BXZ52" s="24">
        <f t="shared" si="856"/>
        <v>0</v>
      </c>
      <c r="BYA52" s="24">
        <f t="shared" si="857"/>
        <v>0</v>
      </c>
      <c r="BYF52" s="24">
        <f t="shared" si="858"/>
        <v>0</v>
      </c>
      <c r="BYG52" s="24">
        <f t="shared" si="859"/>
        <v>0</v>
      </c>
      <c r="BYH52" s="24">
        <f t="shared" si="860"/>
        <v>0</v>
      </c>
      <c r="BYM52" s="24">
        <f t="shared" si="861"/>
        <v>0</v>
      </c>
      <c r="BYN52" s="24">
        <f t="shared" si="862"/>
        <v>0</v>
      </c>
      <c r="BYO52" s="24">
        <f t="shared" si="863"/>
        <v>0</v>
      </c>
      <c r="BYT52" s="24">
        <f t="shared" si="864"/>
        <v>0</v>
      </c>
      <c r="BYU52" s="24">
        <f t="shared" si="865"/>
        <v>0</v>
      </c>
      <c r="BYV52" s="24">
        <f t="shared" si="866"/>
        <v>0</v>
      </c>
    </row>
    <row r="53" spans="6:2024" x14ac:dyDescent="0.3">
      <c r="F53" s="82">
        <f t="shared" si="0"/>
        <v>0</v>
      </c>
      <c r="G53" s="82">
        <f t="shared" si="1"/>
        <v>0</v>
      </c>
      <c r="H53" s="82">
        <f t="shared" si="2"/>
        <v>0</v>
      </c>
      <c r="I53">
        <v>1.5088505501108999E-3</v>
      </c>
      <c r="J53" t="e">
        <f>bvarM8^3</f>
        <v>#VALUE!</v>
      </c>
      <c r="K53" t="e">
        <f>cvarM8^3</f>
        <v>#VALUE!</v>
      </c>
      <c r="L53" t="e">
        <f>mvarM8^3</f>
        <v>#VALUE!</v>
      </c>
      <c r="M53" s="15" t="e">
        <f t="shared" si="3"/>
        <v>#VALUE!</v>
      </c>
      <c r="N53" s="15" t="e">
        <f t="shared" si="4"/>
        <v>#VALUE!</v>
      </c>
      <c r="O53" s="15" t="e">
        <f t="shared" si="5"/>
        <v>#VALUE!</v>
      </c>
      <c r="P53" s="15"/>
      <c r="Q53" s="15"/>
      <c r="R53" s="15"/>
      <c r="S53" s="15"/>
      <c r="T53" s="15">
        <f t="shared" si="6"/>
        <v>0</v>
      </c>
      <c r="U53" s="15">
        <f t="shared" si="7"/>
        <v>0</v>
      </c>
      <c r="V53" s="15">
        <f t="shared" si="8"/>
        <v>0</v>
      </c>
      <c r="W53" s="15"/>
      <c r="X53" s="15"/>
      <c r="Y53" s="15"/>
      <c r="Z53" s="15"/>
      <c r="AA53" s="74">
        <f t="shared" si="9"/>
        <v>0</v>
      </c>
      <c r="AB53" s="74">
        <f t="shared" si="10"/>
        <v>0</v>
      </c>
      <c r="AC53" s="53">
        <f t="shared" si="11"/>
        <v>0</v>
      </c>
      <c r="AD53">
        <v>-3.7211356128252001E-6</v>
      </c>
      <c r="AE53" t="e">
        <f>bvarM6*bvarM8</f>
        <v>#VALUE!</v>
      </c>
      <c r="AF53" t="e">
        <f>cvarM6*cvarM8</f>
        <v>#VALUE!</v>
      </c>
      <c r="AG53" t="e">
        <f>mvarM6*mvarM8</f>
        <v>#VALUE!</v>
      </c>
      <c r="AH53" s="74" t="e">
        <f t="shared" si="12"/>
        <v>#VALUE!</v>
      </c>
      <c r="AI53" s="74" t="e">
        <f t="shared" si="13"/>
        <v>#VALUE!</v>
      </c>
      <c r="AJ53" s="53" t="e">
        <f t="shared" si="14"/>
        <v>#VALUE!</v>
      </c>
      <c r="AK53">
        <v>-1.0560621188415001E-5</v>
      </c>
      <c r="AL53" t="e">
        <f>bvarM5*bvarM6</f>
        <v>#VALUE!</v>
      </c>
      <c r="AM53" t="e">
        <f>cvarM5*cvarM6</f>
        <v>#VALUE!</v>
      </c>
      <c r="AN53" t="e">
        <f>mvarM5*mvarM6</f>
        <v>#VALUE!</v>
      </c>
      <c r="AO53" s="15" t="e">
        <f t="shared" si="15"/>
        <v>#VALUE!</v>
      </c>
      <c r="AP53" s="15" t="e">
        <f t="shared" si="16"/>
        <v>#VALUE!</v>
      </c>
      <c r="AQ53" s="53" t="e">
        <f t="shared" si="17"/>
        <v>#VALUE!</v>
      </c>
      <c r="AR53">
        <v>1.4497651602284E-5</v>
      </c>
      <c r="AS53" t="e">
        <f>bvarM4^2</f>
        <v>#VALUE!</v>
      </c>
      <c r="AT53" t="e">
        <f>cvarM4^2</f>
        <v>#VALUE!</v>
      </c>
      <c r="AU53" t="e">
        <f>mvarM4^2</f>
        <v>#VALUE!</v>
      </c>
      <c r="AV53" s="15" t="e">
        <f t="shared" si="18"/>
        <v>#VALUE!</v>
      </c>
      <c r="AW53" s="15" t="e">
        <f t="shared" si="19"/>
        <v>#VALUE!</v>
      </c>
      <c r="AX53" s="53" t="e">
        <f t="shared" si="20"/>
        <v>#VALUE!</v>
      </c>
      <c r="AY53">
        <v>1.1088999367815001E-7</v>
      </c>
      <c r="AZ53" t="e">
        <f>bvarM4^3</f>
        <v>#VALUE!</v>
      </c>
      <c r="BA53" t="e">
        <f>cvarM4^3</f>
        <v>#VALUE!</v>
      </c>
      <c r="BB53" t="e">
        <f>mvarM4^3</f>
        <v>#VALUE!</v>
      </c>
      <c r="BC53" s="15" t="e">
        <f t="shared" si="21"/>
        <v>#VALUE!</v>
      </c>
      <c r="BD53" s="15" t="e">
        <f t="shared" si="22"/>
        <v>#VALUE!</v>
      </c>
      <c r="BE53" s="53" t="e">
        <f t="shared" si="23"/>
        <v>#VALUE!</v>
      </c>
      <c r="BF53">
        <v>7.4161758740120005E-5</v>
      </c>
      <c r="BG53" t="e">
        <f>bvarM5^2</f>
        <v>#VALUE!</v>
      </c>
      <c r="BH53" t="e">
        <f>cvarM5^2</f>
        <v>#VALUE!</v>
      </c>
      <c r="BI53" t="e">
        <f>mvarM5^2</f>
        <v>#VALUE!</v>
      </c>
      <c r="BJ53" s="15" t="e">
        <f t="shared" si="24"/>
        <v>#VALUE!</v>
      </c>
      <c r="BK53" s="15" t="e">
        <f t="shared" si="25"/>
        <v>#VALUE!</v>
      </c>
      <c r="BL53" s="53" t="e">
        <f t="shared" si="26"/>
        <v>#VALUE!</v>
      </c>
      <c r="BM53">
        <v>-2.3148323197596E-3</v>
      </c>
      <c r="BN53" t="e">
        <f>bvarM8^2</f>
        <v>#VALUE!</v>
      </c>
      <c r="BO53" t="e">
        <f>cvarM8^2</f>
        <v>#VALUE!</v>
      </c>
      <c r="BP53" t="e">
        <f>mvarM8^2</f>
        <v>#VALUE!</v>
      </c>
      <c r="BQ53" s="15" t="e">
        <f t="shared" si="27"/>
        <v>#VALUE!</v>
      </c>
      <c r="BR53" s="15" t="e">
        <f t="shared" si="28"/>
        <v>#VALUE!</v>
      </c>
      <c r="BS53" s="53" t="e">
        <f t="shared" si="29"/>
        <v>#VALUE!</v>
      </c>
      <c r="BT53">
        <v>1.7460878645664E-5</v>
      </c>
      <c r="BU53" t="e">
        <f>bvarHC2^2</f>
        <v>#VALUE!</v>
      </c>
      <c r="BV53" t="e">
        <f>cvarHC2^2</f>
        <v>#VALUE!</v>
      </c>
      <c r="BW53" t="e">
        <f>mvarHC2^2</f>
        <v>#VALUE!</v>
      </c>
      <c r="BX53" s="15" t="e">
        <f t="shared" si="30"/>
        <v>#VALUE!</v>
      </c>
      <c r="BY53" s="15" t="e">
        <f t="shared" si="31"/>
        <v>#VALUE!</v>
      </c>
      <c r="BZ53" s="53" t="e">
        <f t="shared" si="32"/>
        <v>#VALUE!</v>
      </c>
      <c r="CA53">
        <v>-1.2256660498353999E-5</v>
      </c>
      <c r="CB53" t="e">
        <f>bvarM5*bvarM6</f>
        <v>#VALUE!</v>
      </c>
      <c r="CC53" t="e">
        <f>cvarM5*cvarM6</f>
        <v>#VALUE!</v>
      </c>
      <c r="CD53" t="e">
        <f>mvarM5*mvarM6</f>
        <v>#VALUE!</v>
      </c>
      <c r="CE53" s="15" t="e">
        <f t="shared" si="33"/>
        <v>#VALUE!</v>
      </c>
      <c r="CF53" s="15" t="e">
        <f t="shared" si="34"/>
        <v>#VALUE!</v>
      </c>
      <c r="CG53" s="53" t="e">
        <f t="shared" si="35"/>
        <v>#VALUE!</v>
      </c>
      <c r="CH53">
        <v>2.4320077403004002E-9</v>
      </c>
      <c r="CI53" t="e">
        <f>bvarHC1^2</f>
        <v>#VALUE!</v>
      </c>
      <c r="CJ53" t="e">
        <f>cvarHC1^2</f>
        <v>#VALUE!</v>
      </c>
      <c r="CK53" t="e">
        <f>mvarHC1^2</f>
        <v>#VALUE!</v>
      </c>
      <c r="CL53" s="15" t="e">
        <f t="shared" si="36"/>
        <v>#VALUE!</v>
      </c>
      <c r="CM53" s="15" t="e">
        <f t="shared" si="37"/>
        <v>#VALUE!</v>
      </c>
      <c r="CN53" s="53" t="e">
        <f t="shared" si="38"/>
        <v>#VALUE!</v>
      </c>
      <c r="CO53">
        <v>1.0065177210776999E-4</v>
      </c>
      <c r="CP53" t="e">
        <f>bvarM7^2</f>
        <v>#VALUE!</v>
      </c>
      <c r="CQ53" t="e">
        <f>cvarM7^2</f>
        <v>#VALUE!</v>
      </c>
      <c r="CR53" t="e">
        <f>mvarM7^2</f>
        <v>#VALUE!</v>
      </c>
      <c r="CS53" s="15" t="e">
        <f t="shared" si="39"/>
        <v>#VALUE!</v>
      </c>
      <c r="CT53" s="15" t="e">
        <f t="shared" si="40"/>
        <v>#VALUE!</v>
      </c>
      <c r="CU53" s="53" t="e">
        <f t="shared" si="41"/>
        <v>#VALUE!</v>
      </c>
      <c r="CV53">
        <v>-1.0693204439876E-10</v>
      </c>
      <c r="CW53" t="e">
        <f>bvarHC1^3</f>
        <v>#VALUE!</v>
      </c>
      <c r="CX53" t="e">
        <f>cvarHC1^3</f>
        <v>#VALUE!</v>
      </c>
      <c r="CY53" t="e">
        <f>mvarHC1^3</f>
        <v>#VALUE!</v>
      </c>
      <c r="CZ53" s="15" t="e">
        <f t="shared" si="42"/>
        <v>#VALUE!</v>
      </c>
      <c r="DA53" s="15" t="e">
        <f t="shared" si="43"/>
        <v>#VALUE!</v>
      </c>
      <c r="DB53" s="53" t="e">
        <f t="shared" si="44"/>
        <v>#VALUE!</v>
      </c>
      <c r="DG53" s="15">
        <f t="shared" si="45"/>
        <v>0</v>
      </c>
      <c r="DH53" s="15">
        <f t="shared" si="46"/>
        <v>0</v>
      </c>
      <c r="DI53" s="53">
        <f t="shared" si="47"/>
        <v>0</v>
      </c>
      <c r="DJ53">
        <v>-2.5818728900285003E-4</v>
      </c>
      <c r="DK53" t="e">
        <f>bvarM2^2</f>
        <v>#VALUE!</v>
      </c>
      <c r="DL53" t="e">
        <f>cvarM2^2</f>
        <v>#VALUE!</v>
      </c>
      <c r="DM53" t="e">
        <f>mvarM2^2</f>
        <v>#VALUE!</v>
      </c>
      <c r="DN53" s="15" t="e">
        <f t="shared" si="48"/>
        <v>#VALUE!</v>
      </c>
      <c r="DO53" s="15" t="e">
        <f t="shared" si="49"/>
        <v>#VALUE!</v>
      </c>
      <c r="DP53" s="53" t="e">
        <f t="shared" si="50"/>
        <v>#VALUE!</v>
      </c>
      <c r="DQ53">
        <v>-6.6209269415692002E-5</v>
      </c>
      <c r="DR53" t="e">
        <f>bvarM4*bvarM7</f>
        <v>#VALUE!</v>
      </c>
      <c r="DS53" t="e">
        <f>cvarM4*cvarM7</f>
        <v>#VALUE!</v>
      </c>
      <c r="DT53" t="e">
        <f>mvarM4*mvarM7</f>
        <v>#VALUE!</v>
      </c>
      <c r="DU53" s="15" t="e">
        <f t="shared" si="51"/>
        <v>#VALUE!</v>
      </c>
      <c r="DV53" s="15" t="e">
        <f t="shared" si="52"/>
        <v>#VALUE!</v>
      </c>
      <c r="DW53" s="53" t="e">
        <f t="shared" si="53"/>
        <v>#VALUE!</v>
      </c>
      <c r="DX53">
        <v>-4.0652031675284001E-5</v>
      </c>
      <c r="DY53" t="e">
        <f>bvarM7^2</f>
        <v>#VALUE!</v>
      </c>
      <c r="DZ53" t="e">
        <f>cvarM7^2</f>
        <v>#VALUE!</v>
      </c>
      <c r="EA53" t="e">
        <f>mvarM7^2</f>
        <v>#VALUE!</v>
      </c>
      <c r="EB53" s="15" t="e">
        <f t="shared" si="54"/>
        <v>#VALUE!</v>
      </c>
      <c r="EC53" s="15" t="e">
        <f t="shared" si="55"/>
        <v>#VALUE!</v>
      </c>
      <c r="ED53" s="53" t="e">
        <f t="shared" si="56"/>
        <v>#VALUE!</v>
      </c>
      <c r="EE53">
        <v>-1730023.7528591</v>
      </c>
      <c r="EF53" t="e">
        <f>bvarM1^3</f>
        <v>#VALUE!</v>
      </c>
      <c r="EG53" t="e">
        <f>cvarM1^3</f>
        <v>#VALUE!</v>
      </c>
      <c r="EH53" t="e">
        <f>mvarM1^3</f>
        <v>#VALUE!</v>
      </c>
      <c r="EI53" s="15" t="e">
        <f t="shared" si="57"/>
        <v>#VALUE!</v>
      </c>
      <c r="EJ53" s="15" t="e">
        <f t="shared" si="58"/>
        <v>#VALUE!</v>
      </c>
      <c r="EK53" s="53" t="e">
        <f t="shared" si="59"/>
        <v>#VALUE!</v>
      </c>
      <c r="EL53">
        <v>-1.5200784892783999E-10</v>
      </c>
      <c r="EM53" t="e">
        <f>bvarHC1^3</f>
        <v>#VALUE!</v>
      </c>
      <c r="EN53" t="e">
        <f>cvarHC1^3</f>
        <v>#VALUE!</v>
      </c>
      <c r="EO53" t="e">
        <f>mvarHC1^3</f>
        <v>#VALUE!</v>
      </c>
      <c r="EP53" s="15" t="e">
        <f t="shared" si="60"/>
        <v>#VALUE!</v>
      </c>
      <c r="EQ53" s="15" t="e">
        <f t="shared" si="61"/>
        <v>#VALUE!</v>
      </c>
      <c r="ER53" s="53" t="e">
        <f t="shared" si="62"/>
        <v>#VALUE!</v>
      </c>
      <c r="EW53" s="15">
        <f t="shared" si="63"/>
        <v>0</v>
      </c>
      <c r="EX53" s="15">
        <f t="shared" si="64"/>
        <v>0</v>
      </c>
      <c r="EY53" s="53">
        <f t="shared" si="65"/>
        <v>0</v>
      </c>
      <c r="EZ53">
        <v>-3.6610987028632999E-6</v>
      </c>
      <c r="FA53" t="e">
        <f>bvarM6*bvarM9</f>
        <v>#VALUE!</v>
      </c>
      <c r="FB53" t="e">
        <f>cvarM6*cvarM9</f>
        <v>#VALUE!</v>
      </c>
      <c r="FC53" t="e">
        <f>mvarM6*mvarM9</f>
        <v>#VALUE!</v>
      </c>
      <c r="FD53" s="15" t="e">
        <f t="shared" si="66"/>
        <v>#VALUE!</v>
      </c>
      <c r="FE53" s="15" t="e">
        <f t="shared" si="67"/>
        <v>#VALUE!</v>
      </c>
      <c r="FF53" s="53" t="e">
        <f t="shared" si="68"/>
        <v>#VALUE!</v>
      </c>
      <c r="FG53">
        <v>-5.7935705002642997E-6</v>
      </c>
      <c r="FH53" t="e">
        <f>bvarM5*bvarM6</f>
        <v>#VALUE!</v>
      </c>
      <c r="FI53" t="e">
        <f>cvarM5*cvarM6</f>
        <v>#VALUE!</v>
      </c>
      <c r="FJ53" t="e">
        <f>mvarM5*mvarM6</f>
        <v>#VALUE!</v>
      </c>
      <c r="FK53" s="15" t="e">
        <f t="shared" si="69"/>
        <v>#VALUE!</v>
      </c>
      <c r="FL53" s="15" t="e">
        <f t="shared" si="70"/>
        <v>#VALUE!</v>
      </c>
      <c r="FM53" s="53" t="e">
        <f t="shared" si="71"/>
        <v>#VALUE!</v>
      </c>
      <c r="FN53">
        <v>9.4196654007747993E-6</v>
      </c>
      <c r="FO53" t="e">
        <f>bvarM6*bvarM8</f>
        <v>#VALUE!</v>
      </c>
      <c r="FP53" t="e">
        <f>cvarM6*cvarM8</f>
        <v>#VALUE!</v>
      </c>
      <c r="FQ53" t="e">
        <f>mvarM6*mvarM8</f>
        <v>#VALUE!</v>
      </c>
      <c r="FR53" s="15" t="e">
        <f t="shared" si="72"/>
        <v>#VALUE!</v>
      </c>
      <c r="FS53" s="15" t="e">
        <f t="shared" si="73"/>
        <v>#VALUE!</v>
      </c>
      <c r="FT53" s="53" t="e">
        <f t="shared" si="74"/>
        <v>#VALUE!</v>
      </c>
      <c r="FU53">
        <v>4.9210782280554995E-7</v>
      </c>
      <c r="FV53" t="e">
        <f>bvarM6^3</f>
        <v>#VALUE!</v>
      </c>
      <c r="FW53" t="e">
        <f>cvarM6^3</f>
        <v>#VALUE!</v>
      </c>
      <c r="FX53" t="e">
        <f>mvarM6^3</f>
        <v>#VALUE!</v>
      </c>
      <c r="FY53" s="15" t="e">
        <f t="shared" si="75"/>
        <v>#VALUE!</v>
      </c>
      <c r="FZ53" s="15" t="e">
        <f t="shared" si="76"/>
        <v>#VALUE!</v>
      </c>
      <c r="GA53" s="53" t="e">
        <f t="shared" si="77"/>
        <v>#VALUE!</v>
      </c>
      <c r="GB53">
        <v>-7.0950328336646002E-5</v>
      </c>
      <c r="GC53" t="e">
        <f>bvarM2^3</f>
        <v>#VALUE!</v>
      </c>
      <c r="GD53" t="e">
        <f>cvarM2^3</f>
        <v>#VALUE!</v>
      </c>
      <c r="GE53" t="e">
        <f>mvarM2^3</f>
        <v>#VALUE!</v>
      </c>
      <c r="GF53" s="15" t="e">
        <f t="shared" si="78"/>
        <v>#VALUE!</v>
      </c>
      <c r="GG53" s="15" t="e">
        <f t="shared" si="79"/>
        <v>#VALUE!</v>
      </c>
      <c r="GH53" s="53" t="e">
        <f t="shared" si="80"/>
        <v>#VALUE!</v>
      </c>
      <c r="GM53" s="15">
        <f t="shared" si="81"/>
        <v>0</v>
      </c>
      <c r="GN53" s="15">
        <f t="shared" si="82"/>
        <v>0</v>
      </c>
      <c r="GO53" s="53">
        <f t="shared" si="83"/>
        <v>0</v>
      </c>
      <c r="GP53">
        <v>-4.3753658765256E-4</v>
      </c>
      <c r="GQ53" t="e">
        <f>bvarM2^2</f>
        <v>#VALUE!</v>
      </c>
      <c r="GR53" t="e">
        <f>cvarM2^2</f>
        <v>#VALUE!</v>
      </c>
      <c r="GS53" t="e">
        <f>mvarM2^2</f>
        <v>#VALUE!</v>
      </c>
      <c r="GT53" s="15" t="e">
        <f t="shared" si="84"/>
        <v>#VALUE!</v>
      </c>
      <c r="GU53" s="15" t="e">
        <f t="shared" si="85"/>
        <v>#VALUE!</v>
      </c>
      <c r="GV53" s="53" t="e">
        <f t="shared" si="86"/>
        <v>#VALUE!</v>
      </c>
      <c r="GW53">
        <v>4.7926377061432001E-6</v>
      </c>
      <c r="GX53" t="e">
        <f>bvarM4*bvarM9</f>
        <v>#VALUE!</v>
      </c>
      <c r="GY53" t="e">
        <f>cvarM4*cvarM9</f>
        <v>#VALUE!</v>
      </c>
      <c r="GZ53" t="e">
        <f>mvarM4*mvarM9</f>
        <v>#VALUE!</v>
      </c>
      <c r="HA53" s="15" t="e">
        <f t="shared" si="87"/>
        <v>#VALUE!</v>
      </c>
      <c r="HB53" s="15" t="e">
        <f t="shared" si="88"/>
        <v>#VALUE!</v>
      </c>
      <c r="HC53" s="53" t="e">
        <f t="shared" si="89"/>
        <v>#VALUE!</v>
      </c>
      <c r="HD53">
        <v>8.7375806556268E-7</v>
      </c>
      <c r="HE53" t="e">
        <f>bvarM4^2</f>
        <v>#VALUE!</v>
      </c>
      <c r="HF53" t="e">
        <f>cvarM4^2</f>
        <v>#VALUE!</v>
      </c>
      <c r="HG53" t="e">
        <f>mvarM4^2</f>
        <v>#VALUE!</v>
      </c>
      <c r="HH53" s="15" t="e">
        <f t="shared" si="90"/>
        <v>#VALUE!</v>
      </c>
      <c r="HI53" s="15" t="e">
        <f t="shared" si="91"/>
        <v>#VALUE!</v>
      </c>
      <c r="HJ53" s="53" t="e">
        <f t="shared" si="92"/>
        <v>#VALUE!</v>
      </c>
      <c r="HK53">
        <v>-1.9643442048274E-7</v>
      </c>
      <c r="HL53" t="e">
        <f>bvarM5^3</f>
        <v>#VALUE!</v>
      </c>
      <c r="HM53" t="e">
        <f>cvarM5^3</f>
        <v>#VALUE!</v>
      </c>
      <c r="HN53" t="e">
        <f>mvarM5^3</f>
        <v>#VALUE!</v>
      </c>
      <c r="HO53" s="15" t="e">
        <f t="shared" si="93"/>
        <v>#VALUE!</v>
      </c>
      <c r="HP53" s="15" t="e">
        <f t="shared" si="94"/>
        <v>#VALUE!</v>
      </c>
      <c r="HQ53" s="53" t="e">
        <f t="shared" si="95"/>
        <v>#VALUE!</v>
      </c>
      <c r="HR53">
        <v>-1.5886256911671001E-3</v>
      </c>
      <c r="HS53" t="e">
        <f>bvarM9^2</f>
        <v>#VALUE!</v>
      </c>
      <c r="HT53" t="e">
        <f>cvarM9^2</f>
        <v>#VALUE!</v>
      </c>
      <c r="HU53" t="e">
        <f>mvarM9^2</f>
        <v>#VALUE!</v>
      </c>
      <c r="HV53" s="15" t="e">
        <f t="shared" si="96"/>
        <v>#VALUE!</v>
      </c>
      <c r="HW53" s="15" t="e">
        <f t="shared" si="97"/>
        <v>#VALUE!</v>
      </c>
      <c r="HX53" s="53" t="e">
        <f t="shared" si="98"/>
        <v>#VALUE!</v>
      </c>
      <c r="IC53" s="15">
        <f t="shared" si="99"/>
        <v>0</v>
      </c>
      <c r="ID53" s="15">
        <f t="shared" si="100"/>
        <v>0</v>
      </c>
      <c r="IE53" s="53">
        <f t="shared" si="101"/>
        <v>0</v>
      </c>
      <c r="IF53">
        <v>-8.4537163077207995E-5</v>
      </c>
      <c r="IG53" t="e">
        <f>bvarM7*bvarM9</f>
        <v>#VALUE!</v>
      </c>
      <c r="IH53" t="e">
        <f>cvarM7*cvarM9</f>
        <v>#VALUE!</v>
      </c>
      <c r="II53" t="e">
        <f>mvarM7*mvarM9</f>
        <v>#VALUE!</v>
      </c>
      <c r="IJ53" s="15" t="e">
        <f t="shared" si="102"/>
        <v>#VALUE!</v>
      </c>
      <c r="IK53" s="15" t="e">
        <f t="shared" si="103"/>
        <v>#VALUE!</v>
      </c>
      <c r="IL53" s="53" t="e">
        <f t="shared" si="104"/>
        <v>#VALUE!</v>
      </c>
      <c r="IM53">
        <v>-4.6864688655655E-5</v>
      </c>
      <c r="IN53" t="e">
        <f>bvarM4*bvarM7</f>
        <v>#VALUE!</v>
      </c>
      <c r="IO53" t="e">
        <f>cvarM4*cvarM7</f>
        <v>#VALUE!</v>
      </c>
      <c r="IP53" t="e">
        <f>mvarM4*mvarM7</f>
        <v>#VALUE!</v>
      </c>
      <c r="IQ53" s="15" t="e">
        <f t="shared" si="105"/>
        <v>#VALUE!</v>
      </c>
      <c r="IR53" s="15" t="e">
        <f t="shared" si="106"/>
        <v>#VALUE!</v>
      </c>
      <c r="IS53" s="53" t="e">
        <f t="shared" si="107"/>
        <v>#VALUE!</v>
      </c>
      <c r="IT53">
        <v>-4.3380266009711998E-14</v>
      </c>
      <c r="IU53" t="e">
        <f>bvarHC1^3</f>
        <v>#VALUE!</v>
      </c>
      <c r="IV53" t="e">
        <f>cvarHC1^3</f>
        <v>#VALUE!</v>
      </c>
      <c r="IW53" t="e">
        <f>mvarHC1^3</f>
        <v>#VALUE!</v>
      </c>
      <c r="IX53" s="15" t="e">
        <f t="shared" si="108"/>
        <v>#VALUE!</v>
      </c>
      <c r="IY53" s="15" t="e">
        <f t="shared" si="109"/>
        <v>#VALUE!</v>
      </c>
      <c r="IZ53" s="53" t="e">
        <f t="shared" si="110"/>
        <v>#VALUE!</v>
      </c>
      <c r="JA53">
        <v>-2.6808832976502002E-4</v>
      </c>
      <c r="JB53" t="e">
        <f>bvarM6*bvarM8</f>
        <v>#VALUE!</v>
      </c>
      <c r="JC53" t="e">
        <f>cvarM6*cvarM8</f>
        <v>#VALUE!</v>
      </c>
      <c r="JD53" t="e">
        <f>mvarM6*mvarM8</f>
        <v>#VALUE!</v>
      </c>
      <c r="JE53" s="24" t="e">
        <f t="shared" si="111"/>
        <v>#VALUE!</v>
      </c>
      <c r="JF53" s="24" t="e">
        <f t="shared" si="112"/>
        <v>#VALUE!</v>
      </c>
      <c r="JG53" s="24" t="e">
        <f t="shared" si="113"/>
        <v>#VALUE!</v>
      </c>
      <c r="JL53" s="24">
        <f t="shared" si="114"/>
        <v>0</v>
      </c>
      <c r="JM53" s="24">
        <f t="shared" si="115"/>
        <v>0</v>
      </c>
      <c r="JN53" s="24">
        <f t="shared" si="116"/>
        <v>0</v>
      </c>
      <c r="JS53" s="24">
        <f t="shared" si="117"/>
        <v>0</v>
      </c>
      <c r="JT53" s="24">
        <f t="shared" si="118"/>
        <v>0</v>
      </c>
      <c r="JU53" s="24">
        <f t="shared" si="119"/>
        <v>0</v>
      </c>
      <c r="JV53">
        <v>1.1871528701180001E-4</v>
      </c>
      <c r="JW53" t="e">
        <f>bvarM6*bvarM8</f>
        <v>#VALUE!</v>
      </c>
      <c r="JX53" t="e">
        <f>cvarM6*cvarM8</f>
        <v>#VALUE!</v>
      </c>
      <c r="JY53" t="e">
        <f>mvarM6*mvarM8</f>
        <v>#VALUE!</v>
      </c>
      <c r="JZ53" s="24" t="e">
        <f t="shared" si="120"/>
        <v>#VALUE!</v>
      </c>
      <c r="KA53" s="24" t="e">
        <f t="shared" si="121"/>
        <v>#VALUE!</v>
      </c>
      <c r="KB53" s="24" t="e">
        <f t="shared" si="122"/>
        <v>#VALUE!</v>
      </c>
      <c r="KG53" s="24">
        <f t="shared" si="123"/>
        <v>0</v>
      </c>
      <c r="KH53" s="24">
        <f t="shared" si="124"/>
        <v>0</v>
      </c>
      <c r="KI53" s="24">
        <f t="shared" si="125"/>
        <v>0</v>
      </c>
      <c r="KJ53">
        <v>-6.6370167096521998E-6</v>
      </c>
      <c r="KK53" t="e">
        <f>bvarM2^3</f>
        <v>#VALUE!</v>
      </c>
      <c r="KL53" t="e">
        <f>cvarM2^3</f>
        <v>#VALUE!</v>
      </c>
      <c r="KM53" t="e">
        <f>mvarM2^3</f>
        <v>#VALUE!</v>
      </c>
      <c r="KN53" s="24" t="e">
        <f t="shared" si="126"/>
        <v>#VALUE!</v>
      </c>
      <c r="KO53" s="24" t="e">
        <f t="shared" si="127"/>
        <v>#VALUE!</v>
      </c>
      <c r="KP53" s="24" t="e">
        <f t="shared" si="128"/>
        <v>#VALUE!</v>
      </c>
      <c r="KQ53">
        <v>-9.1681776055597004E-6</v>
      </c>
      <c r="KR53" t="e">
        <f>bvarM6^2</f>
        <v>#VALUE!</v>
      </c>
      <c r="KS53" t="e">
        <f>cvarM6^2</f>
        <v>#VALUE!</v>
      </c>
      <c r="KT53" t="e">
        <f>mvarM6^2</f>
        <v>#VALUE!</v>
      </c>
      <c r="KU53" s="24" t="e">
        <f t="shared" si="129"/>
        <v>#VALUE!</v>
      </c>
      <c r="KV53" s="24" t="e">
        <f t="shared" si="130"/>
        <v>#VALUE!</v>
      </c>
      <c r="KW53" s="24" t="e">
        <f t="shared" si="131"/>
        <v>#VALUE!</v>
      </c>
      <c r="LB53" s="24">
        <f t="shared" si="132"/>
        <v>0</v>
      </c>
      <c r="LC53" s="24">
        <f t="shared" si="133"/>
        <v>0</v>
      </c>
      <c r="LD53" s="24">
        <f t="shared" si="134"/>
        <v>0</v>
      </c>
      <c r="LE53">
        <v>-1.4469535655471E-5</v>
      </c>
      <c r="LF53" t="e">
        <f>bvarM2^3</f>
        <v>#VALUE!</v>
      </c>
      <c r="LG53" t="e">
        <f>cvarM2^3</f>
        <v>#VALUE!</v>
      </c>
      <c r="LH53" t="e">
        <f>mvarM2^3</f>
        <v>#VALUE!</v>
      </c>
      <c r="LI53" s="24" t="e">
        <f t="shared" si="135"/>
        <v>#VALUE!</v>
      </c>
      <c r="LJ53" s="24" t="e">
        <f t="shared" si="136"/>
        <v>#VALUE!</v>
      </c>
      <c r="LK53" s="24" t="e">
        <f t="shared" si="137"/>
        <v>#VALUE!</v>
      </c>
      <c r="LL53">
        <v>2.1120882598189999E-5</v>
      </c>
      <c r="LM53" t="e">
        <f>bvarHC2^2</f>
        <v>#VALUE!</v>
      </c>
      <c r="LN53" t="e">
        <f>cvarHC2^2</f>
        <v>#VALUE!</v>
      </c>
      <c r="LO53" t="e">
        <f>mvarHC2^2</f>
        <v>#VALUE!</v>
      </c>
      <c r="LP53" s="24" t="e">
        <f t="shared" si="138"/>
        <v>#VALUE!</v>
      </c>
      <c r="LQ53" s="24" t="e">
        <f t="shared" si="139"/>
        <v>#VALUE!</v>
      </c>
      <c r="LR53" s="24" t="e">
        <f t="shared" si="140"/>
        <v>#VALUE!</v>
      </c>
      <c r="LW53" s="24">
        <f t="shared" si="141"/>
        <v>0</v>
      </c>
      <c r="LX53" s="24">
        <f t="shared" si="142"/>
        <v>0</v>
      </c>
      <c r="LY53" s="24">
        <f t="shared" si="143"/>
        <v>0</v>
      </c>
      <c r="LZ53">
        <v>-6.4162615868464003E-6</v>
      </c>
      <c r="MA53" t="e">
        <f>bvarHC2^2</f>
        <v>#VALUE!</v>
      </c>
      <c r="MB53" t="e">
        <f>cvarHC2^2</f>
        <v>#VALUE!</v>
      </c>
      <c r="MC53" t="e">
        <f>mvarHC2^2</f>
        <v>#VALUE!</v>
      </c>
      <c r="MD53" s="24" t="e">
        <f t="shared" si="144"/>
        <v>#VALUE!</v>
      </c>
      <c r="ME53" s="24" t="e">
        <f t="shared" si="145"/>
        <v>#VALUE!</v>
      </c>
      <c r="MF53" s="24" t="e">
        <f t="shared" si="146"/>
        <v>#VALUE!</v>
      </c>
      <c r="MG53">
        <v>-7.1465839123601002E-4</v>
      </c>
      <c r="MH53" t="e">
        <f>bvarM6*bvarM8</f>
        <v>#VALUE!</v>
      </c>
      <c r="MI53" t="e">
        <f>cvarM6*cvarM8</f>
        <v>#VALUE!</v>
      </c>
      <c r="MJ53" t="e">
        <f>mvarM6*mvarM8</f>
        <v>#VALUE!</v>
      </c>
      <c r="MK53" s="24" t="e">
        <f t="shared" si="147"/>
        <v>#VALUE!</v>
      </c>
      <c r="ML53" s="24" t="e">
        <f t="shared" si="148"/>
        <v>#VALUE!</v>
      </c>
      <c r="MM53" s="24" t="e">
        <f t="shared" si="149"/>
        <v>#VALUE!</v>
      </c>
      <c r="MR53" s="24">
        <f t="shared" si="150"/>
        <v>0</v>
      </c>
      <c r="MS53" s="24">
        <f t="shared" si="151"/>
        <v>0</v>
      </c>
      <c r="MT53" s="24">
        <f t="shared" si="152"/>
        <v>0</v>
      </c>
      <c r="MU53">
        <v>-8.3133587781797996E-8</v>
      </c>
      <c r="MV53" t="e">
        <f>bvarM3^3</f>
        <v>#VALUE!</v>
      </c>
      <c r="MW53" t="e">
        <f>cvarM3^3</f>
        <v>#VALUE!</v>
      </c>
      <c r="MX53" t="e">
        <f>mvarM3^3</f>
        <v>#VALUE!</v>
      </c>
      <c r="MY53" s="24" t="e">
        <f t="shared" si="153"/>
        <v>#VALUE!</v>
      </c>
      <c r="MZ53" s="24" t="e">
        <f t="shared" si="154"/>
        <v>#VALUE!</v>
      </c>
      <c r="NA53" s="24" t="e">
        <f t="shared" si="155"/>
        <v>#VALUE!</v>
      </c>
      <c r="NB53">
        <v>-5.6572390981682E-5</v>
      </c>
      <c r="NC53" t="e">
        <f>bvarM2^2</f>
        <v>#VALUE!</v>
      </c>
      <c r="ND53" t="e">
        <f>cvarM2^2</f>
        <v>#VALUE!</v>
      </c>
      <c r="NE53" t="e">
        <f>mvarM2^2</f>
        <v>#VALUE!</v>
      </c>
      <c r="NF53" s="24" t="e">
        <f t="shared" si="156"/>
        <v>#VALUE!</v>
      </c>
      <c r="NG53" s="24" t="e">
        <f t="shared" si="157"/>
        <v>#VALUE!</v>
      </c>
      <c r="NH53" s="24" t="e">
        <f t="shared" si="158"/>
        <v>#VALUE!</v>
      </c>
      <c r="NI53">
        <v>7.7193757101582999E-4</v>
      </c>
      <c r="NJ53" t="e">
        <f>bvarM7^3</f>
        <v>#VALUE!</v>
      </c>
      <c r="NK53" t="e">
        <f>cvarM7^3</f>
        <v>#VALUE!</v>
      </c>
      <c r="NL53" t="e">
        <f>mvarM7^3</f>
        <v>#VALUE!</v>
      </c>
      <c r="NM53" s="24" t="e">
        <f t="shared" si="159"/>
        <v>#VALUE!</v>
      </c>
      <c r="NN53" s="24" t="e">
        <f t="shared" si="160"/>
        <v>#VALUE!</v>
      </c>
      <c r="NO53" s="24" t="e">
        <f t="shared" si="161"/>
        <v>#VALUE!</v>
      </c>
      <c r="NP53">
        <v>-7.2659855446394E-4</v>
      </c>
      <c r="NQ53" t="e">
        <f>bvarM7^2</f>
        <v>#VALUE!</v>
      </c>
      <c r="NR53" t="e">
        <f>cvarM7^2</f>
        <v>#VALUE!</v>
      </c>
      <c r="NS53" t="e">
        <f>mvarM7^2</f>
        <v>#VALUE!</v>
      </c>
      <c r="NT53" s="24" t="e">
        <f t="shared" si="162"/>
        <v>#VALUE!</v>
      </c>
      <c r="NU53" s="24" t="e">
        <f t="shared" si="163"/>
        <v>#VALUE!</v>
      </c>
      <c r="NV53" s="24" t="e">
        <f t="shared" si="164"/>
        <v>#VALUE!</v>
      </c>
      <c r="NW53">
        <v>9.4614225113694002E-5</v>
      </c>
      <c r="NX53" t="e">
        <f>bvarM7^2</f>
        <v>#VALUE!</v>
      </c>
      <c r="NY53" t="e">
        <f>cvarM7^2</f>
        <v>#VALUE!</v>
      </c>
      <c r="NZ53" t="e">
        <f>mvarM7^2</f>
        <v>#VALUE!</v>
      </c>
      <c r="OA53" s="24" t="e">
        <f t="shared" si="165"/>
        <v>#VALUE!</v>
      </c>
      <c r="OB53" s="24" t="e">
        <f t="shared" si="166"/>
        <v>#VALUE!</v>
      </c>
      <c r="OC53" s="24" t="e">
        <f t="shared" si="167"/>
        <v>#VALUE!</v>
      </c>
      <c r="OH53" s="24">
        <f t="shared" si="168"/>
        <v>0</v>
      </c>
      <c r="OI53" s="24">
        <f t="shared" si="169"/>
        <v>0</v>
      </c>
      <c r="OJ53" s="24">
        <f t="shared" si="170"/>
        <v>0</v>
      </c>
      <c r="OK53">
        <v>-2.6149393552698999E-7</v>
      </c>
      <c r="OL53" t="e">
        <f>bvarM4^3</f>
        <v>#VALUE!</v>
      </c>
      <c r="OM53" t="e">
        <f>cvarM4^3</f>
        <v>#VALUE!</v>
      </c>
      <c r="ON53" t="e">
        <f>mvarM4^3</f>
        <v>#VALUE!</v>
      </c>
      <c r="OO53" s="24" t="e">
        <f t="shared" si="171"/>
        <v>#VALUE!</v>
      </c>
      <c r="OP53" s="24" t="e">
        <f t="shared" si="172"/>
        <v>#VALUE!</v>
      </c>
      <c r="OQ53" s="24" t="e">
        <f t="shared" si="173"/>
        <v>#VALUE!</v>
      </c>
      <c r="OR53">
        <v>-2.4404373056135001E-6</v>
      </c>
      <c r="OS53" t="e">
        <f>bvarM5*bvarM6</f>
        <v>#VALUE!</v>
      </c>
      <c r="OT53" t="e">
        <f>cvarM5*cvarM6</f>
        <v>#VALUE!</v>
      </c>
      <c r="OU53" t="e">
        <f>mvarM5*mvarM6</f>
        <v>#VALUE!</v>
      </c>
      <c r="OV53" s="24" t="e">
        <f t="shared" si="174"/>
        <v>#VALUE!</v>
      </c>
      <c r="OW53" s="24" t="e">
        <f t="shared" si="175"/>
        <v>#VALUE!</v>
      </c>
      <c r="OX53" s="24" t="e">
        <f t="shared" si="176"/>
        <v>#VALUE!</v>
      </c>
      <c r="PC53" s="24">
        <f t="shared" si="177"/>
        <v>0</v>
      </c>
      <c r="PD53" s="24">
        <f t="shared" si="178"/>
        <v>0</v>
      </c>
      <c r="PE53" s="24">
        <f t="shared" si="179"/>
        <v>0</v>
      </c>
      <c r="PF53">
        <v>1.9165536685866002E-9</v>
      </c>
      <c r="PG53" t="e">
        <f>bvarHC1^2</f>
        <v>#VALUE!</v>
      </c>
      <c r="PH53" t="e">
        <f>cvarHC1^2</f>
        <v>#VALUE!</v>
      </c>
      <c r="PI53" t="e">
        <f>mvarHC1^2</f>
        <v>#VALUE!</v>
      </c>
      <c r="PJ53" s="24" t="e">
        <f t="shared" si="180"/>
        <v>#VALUE!</v>
      </c>
      <c r="PK53" s="24" t="e">
        <f t="shared" si="181"/>
        <v>#VALUE!</v>
      </c>
      <c r="PL53" s="24" t="e">
        <f t="shared" si="182"/>
        <v>#VALUE!</v>
      </c>
      <c r="PM53">
        <v>4.9549837857727002E-13</v>
      </c>
      <c r="PN53" t="e">
        <f>bvarHC1^3</f>
        <v>#VALUE!</v>
      </c>
      <c r="PO53" t="e">
        <f>cvarHC1^3</f>
        <v>#VALUE!</v>
      </c>
      <c r="PP53" t="e">
        <f>mvarHC1^3</f>
        <v>#VALUE!</v>
      </c>
      <c r="PQ53" s="24" t="e">
        <f t="shared" si="183"/>
        <v>#VALUE!</v>
      </c>
      <c r="PR53" s="24" t="e">
        <f t="shared" si="184"/>
        <v>#VALUE!</v>
      </c>
      <c r="PS53" s="24" t="e">
        <f t="shared" si="185"/>
        <v>#VALUE!</v>
      </c>
      <c r="PX53" s="24">
        <f t="shared" si="186"/>
        <v>0</v>
      </c>
      <c r="PY53" s="24">
        <f t="shared" si="187"/>
        <v>0</v>
      </c>
      <c r="PZ53" s="24">
        <f t="shared" si="188"/>
        <v>0</v>
      </c>
      <c r="QA53">
        <v>-2.4456159318771998E-6</v>
      </c>
      <c r="QB53" t="e">
        <f>bvarM6^3</f>
        <v>#VALUE!</v>
      </c>
      <c r="QC53" t="e">
        <f>cvarM6^3</f>
        <v>#VALUE!</v>
      </c>
      <c r="QD53" t="e">
        <f>mvarM6^3</f>
        <v>#VALUE!</v>
      </c>
      <c r="QE53" s="24" t="e">
        <f t="shared" si="189"/>
        <v>#VALUE!</v>
      </c>
      <c r="QF53" s="24" t="e">
        <f t="shared" si="190"/>
        <v>#VALUE!</v>
      </c>
      <c r="QG53" s="24" t="e">
        <f t="shared" si="191"/>
        <v>#VALUE!</v>
      </c>
      <c r="QH53">
        <v>-3.6418794718485E-4</v>
      </c>
      <c r="QI53" t="e">
        <f>bvarM2^2</f>
        <v>#VALUE!</v>
      </c>
      <c r="QJ53" t="e">
        <f>cvarM2^2</f>
        <v>#VALUE!</v>
      </c>
      <c r="QK53" t="e">
        <f>mvarM2^2</f>
        <v>#VALUE!</v>
      </c>
      <c r="QL53" s="24" t="e">
        <f t="shared" si="192"/>
        <v>#VALUE!</v>
      </c>
      <c r="QM53" s="24" t="e">
        <f t="shared" si="193"/>
        <v>#VALUE!</v>
      </c>
      <c r="QN53" s="24" t="e">
        <f t="shared" si="194"/>
        <v>#VALUE!</v>
      </c>
      <c r="QS53" s="24">
        <f t="shared" si="195"/>
        <v>0</v>
      </c>
      <c r="QT53" s="24">
        <f t="shared" si="196"/>
        <v>0</v>
      </c>
      <c r="QU53" s="24">
        <f t="shared" si="197"/>
        <v>0</v>
      </c>
      <c r="QV53">
        <v>-5.0008342973204998E-4</v>
      </c>
      <c r="QW53" t="e">
        <f>bvarM7^2</f>
        <v>#VALUE!</v>
      </c>
      <c r="QX53" t="e">
        <f>cvarM7^2</f>
        <v>#VALUE!</v>
      </c>
      <c r="QY53" t="e">
        <f>mvarM7^2</f>
        <v>#VALUE!</v>
      </c>
      <c r="QZ53" s="24" t="e">
        <f t="shared" si="198"/>
        <v>#VALUE!</v>
      </c>
      <c r="RA53" s="24" t="e">
        <f t="shared" si="199"/>
        <v>#VALUE!</v>
      </c>
      <c r="RB53" s="24" t="e">
        <f t="shared" si="200"/>
        <v>#VALUE!</v>
      </c>
      <c r="RC53">
        <v>2.4062283301793999E-4</v>
      </c>
      <c r="RD53" t="e">
        <f>bvarM7^2</f>
        <v>#VALUE!</v>
      </c>
      <c r="RE53" t="e">
        <f>cvarM7^2</f>
        <v>#VALUE!</v>
      </c>
      <c r="RF53" t="e">
        <f>mvarM7^2</f>
        <v>#VALUE!</v>
      </c>
      <c r="RG53" s="24" t="e">
        <f t="shared" si="201"/>
        <v>#VALUE!</v>
      </c>
      <c r="RH53" s="24" t="e">
        <f t="shared" si="202"/>
        <v>#VALUE!</v>
      </c>
      <c r="RI53" s="24" t="e">
        <f t="shared" si="203"/>
        <v>#VALUE!</v>
      </c>
      <c r="RN53" s="24">
        <f t="shared" si="204"/>
        <v>0</v>
      </c>
      <c r="RO53" s="24">
        <f t="shared" si="205"/>
        <v>0</v>
      </c>
      <c r="RP53" s="24">
        <f t="shared" si="206"/>
        <v>0</v>
      </c>
      <c r="RQ53">
        <v>-2.178432369803E-5</v>
      </c>
      <c r="RR53" t="e">
        <f>bvarM2^3</f>
        <v>#VALUE!</v>
      </c>
      <c r="RS53" t="e">
        <f>cvarM2^3</f>
        <v>#VALUE!</v>
      </c>
      <c r="RT53" t="e">
        <f>mvarM2^3</f>
        <v>#VALUE!</v>
      </c>
      <c r="RU53" s="24" t="e">
        <f t="shared" si="207"/>
        <v>#VALUE!</v>
      </c>
      <c r="RV53" s="24" t="e">
        <f t="shared" si="208"/>
        <v>#VALUE!</v>
      </c>
      <c r="RW53" s="24" t="e">
        <f t="shared" si="209"/>
        <v>#VALUE!</v>
      </c>
      <c r="RX53">
        <v>5.0506958826649999E-4</v>
      </c>
      <c r="RY53" t="e">
        <f>bvarM7*bvarM8</f>
        <v>#VALUE!</v>
      </c>
      <c r="RZ53" t="e">
        <f>cvarM7*cvarM8</f>
        <v>#VALUE!</v>
      </c>
      <c r="SA53" t="e">
        <f>mvarM7*mvarM8</f>
        <v>#VALUE!</v>
      </c>
      <c r="SB53" s="24" t="e">
        <f t="shared" si="210"/>
        <v>#VALUE!</v>
      </c>
      <c r="SC53" s="24" t="e">
        <f t="shared" si="211"/>
        <v>#VALUE!</v>
      </c>
      <c r="SD53" s="24" t="e">
        <f t="shared" si="212"/>
        <v>#VALUE!</v>
      </c>
      <c r="SI53" s="24">
        <f t="shared" si="213"/>
        <v>0</v>
      </c>
      <c r="SJ53" s="24">
        <f t="shared" si="214"/>
        <v>0</v>
      </c>
      <c r="SK53" s="24">
        <f t="shared" si="215"/>
        <v>0</v>
      </c>
      <c r="SL53">
        <v>-5.2529278148337001E-13</v>
      </c>
      <c r="SM53" t="e">
        <f>bvarHC1^3</f>
        <v>#VALUE!</v>
      </c>
      <c r="SN53" t="e">
        <f>cvarHC1^3</f>
        <v>#VALUE!</v>
      </c>
      <c r="SO53" t="e">
        <f>mvarHC1^3</f>
        <v>#VALUE!</v>
      </c>
      <c r="SP53" s="24" t="e">
        <f t="shared" si="216"/>
        <v>#VALUE!</v>
      </c>
      <c r="SQ53" s="24" t="e">
        <f t="shared" si="217"/>
        <v>#VALUE!</v>
      </c>
      <c r="SR53" s="24" t="e">
        <f t="shared" si="218"/>
        <v>#VALUE!</v>
      </c>
      <c r="SS53">
        <v>-9.2620078146799994E-11</v>
      </c>
      <c r="ST53" t="e">
        <f>bvarHC1^3</f>
        <v>#VALUE!</v>
      </c>
      <c r="SU53" t="e">
        <f>cvarHC1^3</f>
        <v>#VALUE!</v>
      </c>
      <c r="SV53" t="e">
        <f>mvarHC1^3</f>
        <v>#VALUE!</v>
      </c>
      <c r="SW53" s="24" t="e">
        <f t="shared" si="219"/>
        <v>#VALUE!</v>
      </c>
      <c r="SX53" s="24" t="e">
        <f t="shared" si="220"/>
        <v>#VALUE!</v>
      </c>
      <c r="SY53" s="24" t="e">
        <f t="shared" si="221"/>
        <v>#VALUE!</v>
      </c>
      <c r="SZ53">
        <v>-5.0233081805014001E-5</v>
      </c>
      <c r="TA53" t="e">
        <f>bvarM2^3</f>
        <v>#VALUE!</v>
      </c>
      <c r="TB53" t="e">
        <f>cvarM2^3</f>
        <v>#VALUE!</v>
      </c>
      <c r="TC53" t="e">
        <f>mvarM2^3</f>
        <v>#VALUE!</v>
      </c>
      <c r="TD53" s="24" t="e">
        <f t="shared" si="222"/>
        <v>#VALUE!</v>
      </c>
      <c r="TE53" s="24" t="e">
        <f t="shared" si="223"/>
        <v>#VALUE!</v>
      </c>
      <c r="TF53" s="24" t="e">
        <f t="shared" si="224"/>
        <v>#VALUE!</v>
      </c>
      <c r="TK53" s="24">
        <f t="shared" si="225"/>
        <v>0</v>
      </c>
      <c r="TL53" s="24">
        <f t="shared" si="226"/>
        <v>0</v>
      </c>
      <c r="TM53" s="24">
        <f t="shared" si="227"/>
        <v>0</v>
      </c>
      <c r="TN53">
        <v>1.7184320181952E-5</v>
      </c>
      <c r="TO53" t="e">
        <f>bvarM5^2</f>
        <v>#VALUE!</v>
      </c>
      <c r="TP53" t="e">
        <f>cvarM5^2</f>
        <v>#VALUE!</v>
      </c>
      <c r="TQ53" t="e">
        <f>mvarM5^2</f>
        <v>#VALUE!</v>
      </c>
      <c r="TR53" s="24" t="e">
        <f t="shared" si="228"/>
        <v>#VALUE!</v>
      </c>
      <c r="TS53" s="24" t="e">
        <f t="shared" si="229"/>
        <v>#VALUE!</v>
      </c>
      <c r="TT53" s="24" t="e">
        <f t="shared" si="230"/>
        <v>#VALUE!</v>
      </c>
      <c r="TU53">
        <v>1.689868477474E-3</v>
      </c>
      <c r="TV53" t="e">
        <f>bvarM2^2</f>
        <v>#VALUE!</v>
      </c>
      <c r="TW53" t="e">
        <f>cvarM2^2</f>
        <v>#VALUE!</v>
      </c>
      <c r="TX53" t="e">
        <f>mvarM2^2</f>
        <v>#VALUE!</v>
      </c>
      <c r="TY53" s="24" t="e">
        <f t="shared" si="231"/>
        <v>#VALUE!</v>
      </c>
      <c r="TZ53" s="24" t="e">
        <f t="shared" si="232"/>
        <v>#VALUE!</v>
      </c>
      <c r="UA53" s="24" t="e">
        <f t="shared" si="233"/>
        <v>#VALUE!</v>
      </c>
      <c r="UB53"/>
      <c r="UC53"/>
      <c r="UD53"/>
      <c r="UE53"/>
      <c r="UF53" s="24">
        <f t="shared" si="234"/>
        <v>0</v>
      </c>
      <c r="UG53" s="24">
        <f t="shared" si="235"/>
        <v>0</v>
      </c>
      <c r="UH53" s="24">
        <f t="shared" si="236"/>
        <v>0</v>
      </c>
      <c r="UI53">
        <v>1.3388048249928001E-3</v>
      </c>
      <c r="UJ53" t="e">
        <f>bvarM2^2</f>
        <v>#VALUE!</v>
      </c>
      <c r="UK53" t="e">
        <f>cvarM2^2</f>
        <v>#VALUE!</v>
      </c>
      <c r="UL53" t="e">
        <f>mvarM2^2</f>
        <v>#VALUE!</v>
      </c>
      <c r="UM53" s="24" t="e">
        <f t="shared" si="237"/>
        <v>#VALUE!</v>
      </c>
      <c r="UN53" s="24" t="e">
        <f t="shared" si="238"/>
        <v>#VALUE!</v>
      </c>
      <c r="UO53" s="24" t="e">
        <f t="shared" si="239"/>
        <v>#VALUE!</v>
      </c>
      <c r="UP53">
        <v>-3.033701543813E-3</v>
      </c>
      <c r="UQ53" t="e">
        <f>bvarM7^2</f>
        <v>#VALUE!</v>
      </c>
      <c r="UR53" t="e">
        <f>cvarM7^2</f>
        <v>#VALUE!</v>
      </c>
      <c r="US53" t="e">
        <f>mvarM7^2</f>
        <v>#VALUE!</v>
      </c>
      <c r="UT53" s="24" t="e">
        <f t="shared" si="240"/>
        <v>#VALUE!</v>
      </c>
      <c r="UU53" s="24" t="e">
        <f t="shared" si="241"/>
        <v>#VALUE!</v>
      </c>
      <c r="UV53" s="24" t="e">
        <f t="shared" si="242"/>
        <v>#VALUE!</v>
      </c>
      <c r="UW53"/>
      <c r="UX53"/>
      <c r="UY53"/>
      <c r="UZ53"/>
      <c r="VA53" s="24">
        <f t="shared" si="243"/>
        <v>0</v>
      </c>
      <c r="VB53" s="24">
        <f t="shared" si="244"/>
        <v>0</v>
      </c>
      <c r="VC53" s="24">
        <f t="shared" si="245"/>
        <v>0</v>
      </c>
      <c r="VD53">
        <v>4.2684275963701001E-5</v>
      </c>
      <c r="VE53" t="e">
        <f>bvarM5^2</f>
        <v>#VALUE!</v>
      </c>
      <c r="VF53" t="e">
        <f>cvarM5^2</f>
        <v>#VALUE!</v>
      </c>
      <c r="VG53" t="e">
        <f>mvarM5^2</f>
        <v>#VALUE!</v>
      </c>
      <c r="VH53" s="24" t="e">
        <f t="shared" si="246"/>
        <v>#VALUE!</v>
      </c>
      <c r="VI53" s="24" t="e">
        <f t="shared" si="247"/>
        <v>#VALUE!</v>
      </c>
      <c r="VJ53" s="24" t="e">
        <f t="shared" si="248"/>
        <v>#VALUE!</v>
      </c>
      <c r="VK53">
        <v>4.2141977216538001E-6</v>
      </c>
      <c r="VL53" t="e">
        <f>bvarM3^2</f>
        <v>#VALUE!</v>
      </c>
      <c r="VM53" t="e">
        <f>cvarM3^2</f>
        <v>#VALUE!</v>
      </c>
      <c r="VN53" t="e">
        <f>mvarM3^2</f>
        <v>#VALUE!</v>
      </c>
      <c r="VO53" s="24" t="e">
        <f t="shared" si="249"/>
        <v>#VALUE!</v>
      </c>
      <c r="VP53" s="24" t="e">
        <f t="shared" si="250"/>
        <v>#VALUE!</v>
      </c>
      <c r="VQ53" s="24" t="e">
        <f t="shared" si="251"/>
        <v>#VALUE!</v>
      </c>
      <c r="VR53"/>
      <c r="VS53"/>
      <c r="VT53"/>
      <c r="VU53"/>
      <c r="VV53" s="24">
        <f t="shared" si="252"/>
        <v>0</v>
      </c>
      <c r="VW53" s="24">
        <f t="shared" si="253"/>
        <v>0</v>
      </c>
      <c r="VX53" s="24">
        <f t="shared" si="254"/>
        <v>0</v>
      </c>
      <c r="VY53">
        <v>8.0443039813089997E-7</v>
      </c>
      <c r="VZ53" t="e">
        <f>bvarM9^3</f>
        <v>#VALUE!</v>
      </c>
      <c r="WA53" t="e">
        <f>cvarM9^3</f>
        <v>#VALUE!</v>
      </c>
      <c r="WB53" t="e">
        <f>mvarM9^3</f>
        <v>#VALUE!</v>
      </c>
      <c r="WC53" s="24" t="e">
        <f t="shared" si="255"/>
        <v>#VALUE!</v>
      </c>
      <c r="WD53" s="24" t="e">
        <f t="shared" si="256"/>
        <v>#VALUE!</v>
      </c>
      <c r="WE53" s="24" t="e">
        <f t="shared" si="257"/>
        <v>#VALUE!</v>
      </c>
      <c r="WF53">
        <v>-5.2061434539313E-6</v>
      </c>
      <c r="WG53" t="e">
        <f>bvarM4^3</f>
        <v>#VALUE!</v>
      </c>
      <c r="WH53" t="e">
        <f>cvarM4^3</f>
        <v>#VALUE!</v>
      </c>
      <c r="WI53" t="e">
        <f>mvarM4^3</f>
        <v>#VALUE!</v>
      </c>
      <c r="WJ53" s="24" t="e">
        <f t="shared" si="258"/>
        <v>#VALUE!</v>
      </c>
      <c r="WK53" s="24" t="e">
        <f t="shared" si="259"/>
        <v>#VALUE!</v>
      </c>
      <c r="WL53" s="24" t="e">
        <f t="shared" si="260"/>
        <v>#VALUE!</v>
      </c>
      <c r="WQ53" s="24">
        <f t="shared" si="261"/>
        <v>0</v>
      </c>
      <c r="WR53" s="24">
        <f t="shared" si="262"/>
        <v>0</v>
      </c>
      <c r="WS53" s="24">
        <f t="shared" si="263"/>
        <v>0</v>
      </c>
      <c r="WT53">
        <v>-2.7463142482786001E-3</v>
      </c>
      <c r="WU53" t="e">
        <f>bvarM7^2</f>
        <v>#VALUE!</v>
      </c>
      <c r="WV53" t="e">
        <f>cvarM7^2</f>
        <v>#VALUE!</v>
      </c>
      <c r="WW53" t="e">
        <f>mvarM7^2</f>
        <v>#VALUE!</v>
      </c>
      <c r="WX53" s="24" t="e">
        <f t="shared" si="264"/>
        <v>#VALUE!</v>
      </c>
      <c r="WY53" s="24" t="e">
        <f t="shared" si="265"/>
        <v>#VALUE!</v>
      </c>
      <c r="WZ53" s="24" t="e">
        <f t="shared" si="266"/>
        <v>#VALUE!</v>
      </c>
      <c r="XA53">
        <v>1.1717325998051001E-3</v>
      </c>
      <c r="XB53" t="e">
        <f>bvarM2^2</f>
        <v>#VALUE!</v>
      </c>
      <c r="XC53" t="e">
        <f>cvarM2^2</f>
        <v>#VALUE!</v>
      </c>
      <c r="XD53" t="e">
        <f>mvarM2^2</f>
        <v>#VALUE!</v>
      </c>
      <c r="XE53" s="24" t="e">
        <f t="shared" si="267"/>
        <v>#VALUE!</v>
      </c>
      <c r="XF53" s="24" t="e">
        <f t="shared" si="268"/>
        <v>#VALUE!</v>
      </c>
      <c r="XG53" s="24" t="e">
        <f t="shared" si="269"/>
        <v>#VALUE!</v>
      </c>
      <c r="XH53"/>
      <c r="XI53"/>
      <c r="XJ53"/>
      <c r="XK53"/>
      <c r="XL53" s="24">
        <f t="shared" si="270"/>
        <v>0</v>
      </c>
      <c r="XM53" s="24">
        <f t="shared" si="271"/>
        <v>0</v>
      </c>
      <c r="XN53" s="24">
        <f t="shared" si="272"/>
        <v>0</v>
      </c>
      <c r="XO53">
        <v>-3.6113018898916002E-4</v>
      </c>
      <c r="XP53" t="e">
        <f>bvarM9^2</f>
        <v>#VALUE!</v>
      </c>
      <c r="XQ53" t="e">
        <f>cvarM9^2</f>
        <v>#VALUE!</v>
      </c>
      <c r="XR53" t="e">
        <f>mvarM9^2</f>
        <v>#VALUE!</v>
      </c>
      <c r="XS53" s="24" t="e">
        <f t="shared" si="273"/>
        <v>#VALUE!</v>
      </c>
      <c r="XT53" s="24" t="e">
        <f t="shared" si="274"/>
        <v>#VALUE!</v>
      </c>
      <c r="XU53" s="24" t="e">
        <f t="shared" si="275"/>
        <v>#VALUE!</v>
      </c>
      <c r="XZ53" s="24">
        <f t="shared" si="276"/>
        <v>0</v>
      </c>
      <c r="YA53" s="24">
        <f t="shared" si="277"/>
        <v>0</v>
      </c>
      <c r="YB53" s="24">
        <f t="shared" si="278"/>
        <v>0</v>
      </c>
      <c r="YG53" s="24">
        <f t="shared" si="279"/>
        <v>0</v>
      </c>
      <c r="YH53" s="24">
        <f t="shared" si="280"/>
        <v>0</v>
      </c>
      <c r="YI53" s="24">
        <f t="shared" si="281"/>
        <v>0</v>
      </c>
      <c r="YJ53">
        <v>2.4848938769574999E-5</v>
      </c>
      <c r="YK53" t="e">
        <f>bvarM4^2</f>
        <v>#VALUE!</v>
      </c>
      <c r="YL53" t="e">
        <f>cvarM4^2</f>
        <v>#VALUE!</v>
      </c>
      <c r="YM53" t="e">
        <f>mvarM4^2</f>
        <v>#VALUE!</v>
      </c>
      <c r="YN53" s="24" t="e">
        <f t="shared" si="282"/>
        <v>#VALUE!</v>
      </c>
      <c r="YO53" s="24" t="e">
        <f t="shared" si="283"/>
        <v>#VALUE!</v>
      </c>
      <c r="YP53" s="24" t="e">
        <f t="shared" si="284"/>
        <v>#VALUE!</v>
      </c>
      <c r="YQ53">
        <v>1.1967187492210999E-4</v>
      </c>
      <c r="YR53" t="e">
        <f>bvarM5^2</f>
        <v>#VALUE!</v>
      </c>
      <c r="YS53" t="e">
        <f>cvarM5^2</f>
        <v>#VALUE!</v>
      </c>
      <c r="YT53" t="e">
        <f>mvarM5^2</f>
        <v>#VALUE!</v>
      </c>
      <c r="YU53" s="24" t="e">
        <f t="shared" si="285"/>
        <v>#VALUE!</v>
      </c>
      <c r="YV53" s="24" t="e">
        <f t="shared" si="286"/>
        <v>#VALUE!</v>
      </c>
      <c r="YW53" s="24" t="e">
        <f t="shared" si="287"/>
        <v>#VALUE!</v>
      </c>
      <c r="YX53"/>
      <c r="YY53"/>
      <c r="YZ53"/>
      <c r="ZA53"/>
      <c r="ZB53" s="24">
        <f t="shared" si="288"/>
        <v>0</v>
      </c>
      <c r="ZC53" s="24">
        <f t="shared" si="289"/>
        <v>0</v>
      </c>
      <c r="ZD53" s="24">
        <f t="shared" si="290"/>
        <v>0</v>
      </c>
      <c r="ZI53" s="24">
        <f t="shared" si="291"/>
        <v>0</v>
      </c>
      <c r="ZJ53" s="24">
        <f t="shared" si="292"/>
        <v>0</v>
      </c>
      <c r="ZK53" s="24">
        <f t="shared" si="293"/>
        <v>0</v>
      </c>
      <c r="ZL53">
        <v>-8.8096366192019001E-5</v>
      </c>
      <c r="ZM53" t="e">
        <f>bvarM2^3</f>
        <v>#VALUE!</v>
      </c>
      <c r="ZN53" t="e">
        <f>cvarM2^3</f>
        <v>#VALUE!</v>
      </c>
      <c r="ZO53" t="e">
        <f>mvarM2^3</f>
        <v>#VALUE!</v>
      </c>
      <c r="ZP53" s="24" t="e">
        <f t="shared" si="294"/>
        <v>#VALUE!</v>
      </c>
      <c r="ZQ53" s="24" t="e">
        <f t="shared" si="295"/>
        <v>#VALUE!</v>
      </c>
      <c r="ZR53" s="24" t="e">
        <f t="shared" si="296"/>
        <v>#VALUE!</v>
      </c>
      <c r="ZW53" s="24">
        <f t="shared" si="297"/>
        <v>0</v>
      </c>
      <c r="ZX53" s="24">
        <f t="shared" si="298"/>
        <v>0</v>
      </c>
      <c r="ZY53" s="24">
        <f t="shared" si="299"/>
        <v>0</v>
      </c>
      <c r="ZZ53">
        <v>-2.1630096769098E-6</v>
      </c>
      <c r="AAA53" t="e">
        <f>bvarM4^2</f>
        <v>#VALUE!</v>
      </c>
      <c r="AAB53" t="e">
        <f>cvarM4^2</f>
        <v>#VALUE!</v>
      </c>
      <c r="AAC53" t="e">
        <f>mvarM4^2</f>
        <v>#VALUE!</v>
      </c>
      <c r="AAD53" s="24" t="e">
        <f t="shared" si="300"/>
        <v>#VALUE!</v>
      </c>
      <c r="AAE53" s="24" t="e">
        <f t="shared" si="301"/>
        <v>#VALUE!</v>
      </c>
      <c r="AAF53" s="24" t="e">
        <f t="shared" si="302"/>
        <v>#VALUE!</v>
      </c>
      <c r="AAG53">
        <v>1.4737671397342001E-3</v>
      </c>
      <c r="AAH53" t="e">
        <f>bvarM2^2</f>
        <v>#VALUE!</v>
      </c>
      <c r="AAI53" t="e">
        <f>cvarM2^2</f>
        <v>#VALUE!</v>
      </c>
      <c r="AAJ53" t="e">
        <f>mvarM2^2</f>
        <v>#VALUE!</v>
      </c>
      <c r="AAK53" s="24" t="e">
        <f t="shared" si="303"/>
        <v>#VALUE!</v>
      </c>
      <c r="AAL53" s="24" t="e">
        <f t="shared" si="304"/>
        <v>#VALUE!</v>
      </c>
      <c r="AAM53" s="24" t="e">
        <f t="shared" si="305"/>
        <v>#VALUE!</v>
      </c>
      <c r="AAN53"/>
      <c r="AAO53"/>
      <c r="AAP53"/>
      <c r="AAQ53"/>
      <c r="AAR53" s="24">
        <f t="shared" si="306"/>
        <v>0</v>
      </c>
      <c r="AAS53" s="24">
        <f t="shared" si="307"/>
        <v>0</v>
      </c>
      <c r="AAT53" s="24">
        <f t="shared" si="308"/>
        <v>0</v>
      </c>
      <c r="AAY53" s="24">
        <f t="shared" si="309"/>
        <v>0</v>
      </c>
      <c r="AAZ53" s="24">
        <f t="shared" si="310"/>
        <v>0</v>
      </c>
      <c r="ABA53" s="24">
        <f t="shared" si="311"/>
        <v>0</v>
      </c>
      <c r="ABF53" s="24">
        <f t="shared" si="312"/>
        <v>0</v>
      </c>
      <c r="ABG53" s="24">
        <f t="shared" si="313"/>
        <v>0</v>
      </c>
      <c r="ABH53" s="24">
        <f t="shared" si="314"/>
        <v>0</v>
      </c>
      <c r="ABM53" s="24">
        <f t="shared" si="315"/>
        <v>0</v>
      </c>
      <c r="ABN53" s="24">
        <f t="shared" si="316"/>
        <v>0</v>
      </c>
      <c r="ABO53" s="24">
        <f t="shared" si="317"/>
        <v>0</v>
      </c>
      <c r="ABP53"/>
      <c r="ABQ53"/>
      <c r="ABR53"/>
      <c r="ABS53"/>
      <c r="ABT53" s="24">
        <f t="shared" si="318"/>
        <v>0</v>
      </c>
      <c r="ABU53" s="24">
        <f t="shared" si="319"/>
        <v>0</v>
      </c>
      <c r="ABV53" s="24">
        <f t="shared" si="320"/>
        <v>0</v>
      </c>
      <c r="ABW53">
        <v>1.0086843028307001E-7</v>
      </c>
      <c r="ABX53" t="e">
        <f>bvarHC1^2</f>
        <v>#VALUE!</v>
      </c>
      <c r="ABY53" t="e">
        <f>cvarHC1^2</f>
        <v>#VALUE!</v>
      </c>
      <c r="ABZ53" t="e">
        <f>mvarHC1^2</f>
        <v>#VALUE!</v>
      </c>
      <c r="ACA53" s="24" t="e">
        <f t="shared" si="321"/>
        <v>#VALUE!</v>
      </c>
      <c r="ACB53" s="24" t="e">
        <f t="shared" si="322"/>
        <v>#VALUE!</v>
      </c>
      <c r="ACC53" s="24" t="e">
        <f t="shared" si="323"/>
        <v>#VALUE!</v>
      </c>
      <c r="ACD53"/>
      <c r="ACE53"/>
      <c r="ACF53"/>
      <c r="ACG53"/>
      <c r="ACH53" s="24">
        <f t="shared" si="324"/>
        <v>0</v>
      </c>
      <c r="ACI53" s="24">
        <f t="shared" si="325"/>
        <v>0</v>
      </c>
      <c r="ACJ53" s="24">
        <f t="shared" si="326"/>
        <v>0</v>
      </c>
      <c r="ACO53" s="24">
        <f t="shared" si="327"/>
        <v>0</v>
      </c>
      <c r="ACP53" s="24">
        <f t="shared" si="328"/>
        <v>0</v>
      </c>
      <c r="ACQ53" s="24">
        <f t="shared" si="329"/>
        <v>0</v>
      </c>
      <c r="ACV53" s="24">
        <f t="shared" si="330"/>
        <v>0</v>
      </c>
      <c r="ACW53" s="24">
        <f t="shared" si="331"/>
        <v>0</v>
      </c>
      <c r="ACX53" s="24">
        <f t="shared" si="332"/>
        <v>0</v>
      </c>
      <c r="ACY53"/>
      <c r="ACZ53"/>
      <c r="ADA53"/>
      <c r="ADB53"/>
      <c r="ADC53" s="24">
        <f t="shared" si="333"/>
        <v>0</v>
      </c>
      <c r="ADD53" s="24">
        <f t="shared" si="334"/>
        <v>0</v>
      </c>
      <c r="ADE53" s="24">
        <f t="shared" si="335"/>
        <v>0</v>
      </c>
      <c r="ADF53"/>
      <c r="ADG53"/>
      <c r="ADH53"/>
      <c r="ADI53"/>
      <c r="ADJ53" s="24">
        <f t="shared" si="336"/>
        <v>0</v>
      </c>
      <c r="ADK53" s="24">
        <f t="shared" si="337"/>
        <v>0</v>
      </c>
      <c r="ADL53" s="24">
        <f t="shared" si="338"/>
        <v>0</v>
      </c>
      <c r="ADQ53" s="24">
        <f t="shared" si="339"/>
        <v>0</v>
      </c>
      <c r="ADR53" s="24">
        <f t="shared" si="340"/>
        <v>0</v>
      </c>
      <c r="ADS53" s="24">
        <f t="shared" si="341"/>
        <v>0</v>
      </c>
      <c r="ADX53" s="24">
        <f t="shared" si="342"/>
        <v>0</v>
      </c>
      <c r="ADY53" s="24">
        <f t="shared" si="343"/>
        <v>0</v>
      </c>
      <c r="ADZ53" s="24">
        <f t="shared" si="344"/>
        <v>0</v>
      </c>
      <c r="AEE53" s="24">
        <f t="shared" si="345"/>
        <v>0</v>
      </c>
      <c r="AEF53" s="24">
        <f t="shared" si="346"/>
        <v>0</v>
      </c>
      <c r="AEG53" s="24">
        <f t="shared" si="347"/>
        <v>0</v>
      </c>
      <c r="AEL53" s="24">
        <f t="shared" si="348"/>
        <v>0</v>
      </c>
      <c r="AEM53" s="24">
        <f t="shared" si="349"/>
        <v>0</v>
      </c>
      <c r="AEN53" s="24">
        <f t="shared" si="350"/>
        <v>0</v>
      </c>
      <c r="AEO53"/>
      <c r="AEP53"/>
      <c r="AEQ53"/>
      <c r="AER53"/>
      <c r="AES53" s="24">
        <f t="shared" si="351"/>
        <v>0</v>
      </c>
      <c r="AET53" s="24">
        <f t="shared" si="352"/>
        <v>0</v>
      </c>
      <c r="AEU53" s="24">
        <f t="shared" si="353"/>
        <v>0</v>
      </c>
      <c r="AEV53"/>
      <c r="AEW53"/>
      <c r="AEX53"/>
      <c r="AEY53"/>
      <c r="AEZ53" s="24">
        <f t="shared" si="354"/>
        <v>0</v>
      </c>
      <c r="AFA53" s="24">
        <f t="shared" si="355"/>
        <v>0</v>
      </c>
      <c r="AFB53" s="24">
        <f t="shared" si="356"/>
        <v>0</v>
      </c>
      <c r="AFG53" s="24">
        <f t="shared" si="357"/>
        <v>0</v>
      </c>
      <c r="AFH53" s="24">
        <f t="shared" si="358"/>
        <v>0</v>
      </c>
      <c r="AFI53" s="24">
        <f t="shared" si="359"/>
        <v>0</v>
      </c>
      <c r="AFJ53"/>
      <c r="AFK53"/>
      <c r="AFL53"/>
      <c r="AFM53"/>
      <c r="AFN53" s="24">
        <f t="shared" si="360"/>
        <v>0</v>
      </c>
      <c r="AFO53" s="24">
        <f t="shared" si="361"/>
        <v>0</v>
      </c>
      <c r="AFP53" s="24">
        <f t="shared" si="362"/>
        <v>0</v>
      </c>
      <c r="AFQ53"/>
      <c r="AFR53"/>
      <c r="AFS53"/>
      <c r="AFT53"/>
      <c r="AFU53" s="24">
        <f t="shared" si="363"/>
        <v>0</v>
      </c>
      <c r="AFV53" s="24">
        <f t="shared" si="364"/>
        <v>0</v>
      </c>
      <c r="AFW53" s="24">
        <f t="shared" si="365"/>
        <v>0</v>
      </c>
      <c r="AGB53" s="24">
        <f t="shared" si="366"/>
        <v>0</v>
      </c>
      <c r="AGC53" s="24">
        <f t="shared" si="367"/>
        <v>0</v>
      </c>
      <c r="AGD53" s="24">
        <f t="shared" si="368"/>
        <v>0</v>
      </c>
      <c r="AGI53" s="24">
        <f t="shared" si="369"/>
        <v>0</v>
      </c>
      <c r="AGJ53" s="24">
        <f t="shared" si="370"/>
        <v>0</v>
      </c>
      <c r="AGK53" s="24">
        <f t="shared" si="371"/>
        <v>0</v>
      </c>
      <c r="AGL53"/>
      <c r="AGM53"/>
      <c r="AGN53"/>
      <c r="AGO53"/>
      <c r="AGP53" s="24">
        <f t="shared" si="372"/>
        <v>0</v>
      </c>
      <c r="AGQ53" s="24">
        <f t="shared" si="373"/>
        <v>0</v>
      </c>
      <c r="AGR53" s="24">
        <f t="shared" si="374"/>
        <v>0</v>
      </c>
      <c r="AGW53" s="24">
        <f t="shared" si="375"/>
        <v>0</v>
      </c>
      <c r="AGX53" s="24">
        <f t="shared" si="376"/>
        <v>0</v>
      </c>
      <c r="AGY53" s="24">
        <f t="shared" si="377"/>
        <v>0</v>
      </c>
      <c r="AGZ53"/>
      <c r="AHA53"/>
      <c r="AHB53"/>
      <c r="AHC53"/>
      <c r="AHD53" s="24">
        <f t="shared" si="378"/>
        <v>0</v>
      </c>
      <c r="AHE53" s="24">
        <f t="shared" si="379"/>
        <v>0</v>
      </c>
      <c r="AHF53" s="24">
        <f t="shared" si="380"/>
        <v>0</v>
      </c>
      <c r="AHK53" s="24">
        <f t="shared" si="381"/>
        <v>0</v>
      </c>
      <c r="AHL53" s="24">
        <f t="shared" si="382"/>
        <v>0</v>
      </c>
      <c r="AHM53" s="24">
        <f t="shared" si="383"/>
        <v>0</v>
      </c>
      <c r="AHR53" s="24">
        <f t="shared" si="384"/>
        <v>0</v>
      </c>
      <c r="AHS53" s="24">
        <f t="shared" si="385"/>
        <v>0</v>
      </c>
      <c r="AHT53" s="24">
        <f t="shared" si="386"/>
        <v>0</v>
      </c>
      <c r="AHU53"/>
      <c r="AHV53"/>
      <c r="AHW53"/>
      <c r="AHX53"/>
      <c r="AHY53" s="24">
        <f t="shared" si="387"/>
        <v>0</v>
      </c>
      <c r="AHZ53" s="24">
        <f t="shared" si="388"/>
        <v>0</v>
      </c>
      <c r="AIA53" s="24">
        <f t="shared" si="389"/>
        <v>0</v>
      </c>
      <c r="AIB53"/>
      <c r="AIC53"/>
      <c r="AID53"/>
      <c r="AIE53"/>
      <c r="AIF53" s="24">
        <f t="shared" si="390"/>
        <v>0</v>
      </c>
      <c r="AIG53" s="24">
        <f t="shared" si="391"/>
        <v>0</v>
      </c>
      <c r="AIH53" s="24">
        <f t="shared" si="392"/>
        <v>0</v>
      </c>
      <c r="AIM53" s="24">
        <f t="shared" si="393"/>
        <v>0</v>
      </c>
      <c r="AIN53" s="24">
        <f t="shared" si="394"/>
        <v>0</v>
      </c>
      <c r="AIO53" s="24">
        <f t="shared" si="395"/>
        <v>0</v>
      </c>
      <c r="AIP53"/>
      <c r="AIQ53"/>
      <c r="AIR53"/>
      <c r="AIS53"/>
      <c r="AIT53" s="24">
        <f t="shared" si="396"/>
        <v>0</v>
      </c>
      <c r="AIU53" s="24">
        <f t="shared" si="397"/>
        <v>0</v>
      </c>
      <c r="AIV53" s="24">
        <f t="shared" si="398"/>
        <v>0</v>
      </c>
      <c r="AJA53" s="24">
        <f t="shared" si="399"/>
        <v>0</v>
      </c>
      <c r="AJB53" s="24">
        <f t="shared" si="400"/>
        <v>0</v>
      </c>
      <c r="AJC53" s="24">
        <f t="shared" si="401"/>
        <v>0</v>
      </c>
      <c r="AJH53" s="24">
        <f t="shared" si="402"/>
        <v>0</v>
      </c>
      <c r="AJI53" s="24">
        <f t="shared" si="403"/>
        <v>0</v>
      </c>
      <c r="AJJ53" s="24">
        <f t="shared" si="404"/>
        <v>0</v>
      </c>
      <c r="AJK53"/>
      <c r="AJL53"/>
      <c r="AJM53"/>
      <c r="AJN53"/>
      <c r="AJO53" s="24">
        <f t="shared" si="405"/>
        <v>0</v>
      </c>
      <c r="AJP53" s="24">
        <f t="shared" si="406"/>
        <v>0</v>
      </c>
      <c r="AJQ53" s="24">
        <f t="shared" si="407"/>
        <v>0</v>
      </c>
      <c r="AJR53"/>
      <c r="AJS53"/>
      <c r="AJT53"/>
      <c r="AJU53"/>
      <c r="AJV53" s="24">
        <f t="shared" si="408"/>
        <v>0</v>
      </c>
      <c r="AJW53" s="24">
        <f t="shared" si="409"/>
        <v>0</v>
      </c>
      <c r="AJX53" s="24">
        <f t="shared" si="410"/>
        <v>0</v>
      </c>
      <c r="AKC53" s="24">
        <f t="shared" si="411"/>
        <v>0</v>
      </c>
      <c r="AKD53" s="24">
        <f t="shared" si="412"/>
        <v>0</v>
      </c>
      <c r="AKE53" s="24">
        <f t="shared" si="413"/>
        <v>0</v>
      </c>
      <c r="AKF53"/>
      <c r="AKG53"/>
      <c r="AKH53"/>
      <c r="AKI53"/>
      <c r="AKJ53" s="24">
        <f t="shared" si="414"/>
        <v>0</v>
      </c>
      <c r="AKK53" s="24">
        <f t="shared" si="415"/>
        <v>0</v>
      </c>
      <c r="AKL53" s="24">
        <f t="shared" si="416"/>
        <v>0</v>
      </c>
      <c r="AKM53"/>
      <c r="AKN53"/>
      <c r="AKO53"/>
      <c r="AKP53"/>
      <c r="AKQ53" s="24">
        <f t="shared" si="417"/>
        <v>0</v>
      </c>
      <c r="AKR53" s="24">
        <f t="shared" si="418"/>
        <v>0</v>
      </c>
      <c r="AKS53" s="24">
        <f t="shared" si="419"/>
        <v>0</v>
      </c>
      <c r="AKX53" s="24">
        <f t="shared" si="420"/>
        <v>0</v>
      </c>
      <c r="AKY53" s="24">
        <f t="shared" si="421"/>
        <v>0</v>
      </c>
      <c r="AKZ53" s="24">
        <f t="shared" si="422"/>
        <v>0</v>
      </c>
      <c r="ALE53" s="24">
        <f t="shared" si="423"/>
        <v>0</v>
      </c>
      <c r="ALF53" s="24">
        <f t="shared" si="424"/>
        <v>0</v>
      </c>
      <c r="ALG53" s="24">
        <f t="shared" si="425"/>
        <v>0</v>
      </c>
      <c r="ALH53"/>
      <c r="ALI53"/>
      <c r="ALJ53"/>
      <c r="ALK53"/>
      <c r="ALL53" s="24">
        <f t="shared" si="426"/>
        <v>0</v>
      </c>
      <c r="ALM53" s="24">
        <f t="shared" si="427"/>
        <v>0</v>
      </c>
      <c r="ALN53" s="24">
        <f t="shared" si="428"/>
        <v>0</v>
      </c>
      <c r="ALS53" s="24">
        <f t="shared" si="429"/>
        <v>0</v>
      </c>
      <c r="ALT53" s="24">
        <f t="shared" si="430"/>
        <v>0</v>
      </c>
      <c r="ALU53" s="24">
        <f t="shared" si="431"/>
        <v>0</v>
      </c>
      <c r="ALZ53" s="24">
        <f t="shared" si="432"/>
        <v>0</v>
      </c>
      <c r="AMA53" s="24">
        <f t="shared" si="433"/>
        <v>0</v>
      </c>
      <c r="AMB53" s="24">
        <f t="shared" si="434"/>
        <v>0</v>
      </c>
      <c r="AMC53"/>
      <c r="AMD53"/>
      <c r="AME53"/>
      <c r="AMF53"/>
      <c r="AMG53" s="24">
        <f t="shared" si="435"/>
        <v>0</v>
      </c>
      <c r="AMH53" s="24">
        <f t="shared" si="436"/>
        <v>0</v>
      </c>
      <c r="AMI53" s="24">
        <f t="shared" si="437"/>
        <v>0</v>
      </c>
      <c r="AMJ53"/>
      <c r="AMK53"/>
      <c r="AML53"/>
      <c r="AMM53"/>
      <c r="AMN53" s="24">
        <f t="shared" si="438"/>
        <v>0</v>
      </c>
      <c r="AMO53" s="24">
        <f t="shared" si="439"/>
        <v>0</v>
      </c>
      <c r="AMP53" s="24">
        <f t="shared" si="440"/>
        <v>0</v>
      </c>
      <c r="AMU53" s="24">
        <f t="shared" si="441"/>
        <v>0</v>
      </c>
      <c r="AMV53" s="24">
        <f t="shared" si="442"/>
        <v>0</v>
      </c>
      <c r="AMW53" s="24">
        <f t="shared" si="443"/>
        <v>0</v>
      </c>
      <c r="AMX53">
        <v>4.3369568119292004E-3</v>
      </c>
      <c r="AMY53" t="e">
        <f>bvarM2^2</f>
        <v>#VALUE!</v>
      </c>
      <c r="AMZ53" t="e">
        <f>cvarM2^2</f>
        <v>#VALUE!</v>
      </c>
      <c r="ANA53" t="e">
        <f>mvarM2^2</f>
        <v>#VALUE!</v>
      </c>
      <c r="ANB53" s="24" t="e">
        <f t="shared" si="444"/>
        <v>#VALUE!</v>
      </c>
      <c r="ANC53" s="24" t="e">
        <f t="shared" si="445"/>
        <v>#VALUE!</v>
      </c>
      <c r="AND53" s="24" t="e">
        <f t="shared" si="446"/>
        <v>#VALUE!</v>
      </c>
      <c r="ANE53">
        <v>1.4596052590203001E-3</v>
      </c>
      <c r="ANF53" t="e">
        <f>bvarM2^2</f>
        <v>#VALUE!</v>
      </c>
      <c r="ANG53" t="e">
        <f>cvarM2^2</f>
        <v>#VALUE!</v>
      </c>
      <c r="ANH53" t="e">
        <f>mvarM2^2</f>
        <v>#VALUE!</v>
      </c>
      <c r="ANI53" s="24" t="e">
        <f t="shared" si="447"/>
        <v>#VALUE!</v>
      </c>
      <c r="ANJ53" s="24" t="e">
        <f t="shared" si="448"/>
        <v>#VALUE!</v>
      </c>
      <c r="ANK53" s="24" t="e">
        <f t="shared" si="449"/>
        <v>#VALUE!</v>
      </c>
      <c r="ANL53">
        <v>1.1733586071176E-5</v>
      </c>
      <c r="ANM53" t="e">
        <f>bvarM8^3</f>
        <v>#VALUE!</v>
      </c>
      <c r="ANN53" t="e">
        <f>cvarM8^3</f>
        <v>#VALUE!</v>
      </c>
      <c r="ANO53" t="e">
        <f>mvarM8^3</f>
        <v>#VALUE!</v>
      </c>
      <c r="ANP53" s="24" t="e">
        <f t="shared" si="450"/>
        <v>#VALUE!</v>
      </c>
      <c r="ANQ53" s="24" t="e">
        <f t="shared" si="451"/>
        <v>#VALUE!</v>
      </c>
      <c r="ANR53" s="24" t="e">
        <f t="shared" si="452"/>
        <v>#VALUE!</v>
      </c>
      <c r="ANS53"/>
      <c r="ANT53"/>
      <c r="ANU53"/>
      <c r="ANV53"/>
      <c r="ANW53" s="24">
        <f t="shared" si="453"/>
        <v>0</v>
      </c>
      <c r="ANX53" s="24">
        <f t="shared" si="454"/>
        <v>0</v>
      </c>
      <c r="ANY53" s="24">
        <f t="shared" si="455"/>
        <v>0</v>
      </c>
      <c r="ANZ53">
        <v>1.3590104982931001E-6</v>
      </c>
      <c r="AOA53" t="e">
        <f>bvarM3^3</f>
        <v>#VALUE!</v>
      </c>
      <c r="AOB53" t="e">
        <f>cvarM3^3</f>
        <v>#VALUE!</v>
      </c>
      <c r="AOC53" t="e">
        <f>mvarM3^3</f>
        <v>#VALUE!</v>
      </c>
      <c r="AOD53" s="24" t="e">
        <f t="shared" si="456"/>
        <v>#VALUE!</v>
      </c>
      <c r="AOE53" s="24" t="e">
        <f t="shared" si="457"/>
        <v>#VALUE!</v>
      </c>
      <c r="AOF53" s="24" t="e">
        <f t="shared" si="458"/>
        <v>#VALUE!</v>
      </c>
      <c r="AOG53">
        <v>7.6417963288194E-5</v>
      </c>
      <c r="AOH53" t="e">
        <f>bvarM7^3</f>
        <v>#VALUE!</v>
      </c>
      <c r="AOI53" t="e">
        <f>cvarM7^3</f>
        <v>#VALUE!</v>
      </c>
      <c r="AOJ53" t="e">
        <f>mvarM7^3</f>
        <v>#VALUE!</v>
      </c>
      <c r="AOK53" s="24" t="e">
        <f t="shared" si="459"/>
        <v>#VALUE!</v>
      </c>
      <c r="AOL53" s="24" t="e">
        <f t="shared" si="460"/>
        <v>#VALUE!</v>
      </c>
      <c r="AOM53" s="24" t="e">
        <f t="shared" si="461"/>
        <v>#VALUE!</v>
      </c>
      <c r="AON53">
        <v>6.0884036372592998E-7</v>
      </c>
      <c r="AOO53" t="e">
        <f>bvarM4^3</f>
        <v>#VALUE!</v>
      </c>
      <c r="AOP53" t="e">
        <f>cvarM4^3</f>
        <v>#VALUE!</v>
      </c>
      <c r="AOQ53" t="e">
        <f>mvarM4^3</f>
        <v>#VALUE!</v>
      </c>
      <c r="AOR53" s="24" t="e">
        <f t="shared" si="462"/>
        <v>#VALUE!</v>
      </c>
      <c r="AOS53" s="24" t="e">
        <f t="shared" si="463"/>
        <v>#VALUE!</v>
      </c>
      <c r="AOT53" s="24" t="e">
        <f t="shared" si="464"/>
        <v>#VALUE!</v>
      </c>
      <c r="AOU53">
        <v>1.7640498799228999E-4</v>
      </c>
      <c r="AOV53" t="e">
        <f>bvarM4^2</f>
        <v>#VALUE!</v>
      </c>
      <c r="AOW53" t="e">
        <f>cvarM4^2</f>
        <v>#VALUE!</v>
      </c>
      <c r="AOX53" t="e">
        <f>mvarM4^2</f>
        <v>#VALUE!</v>
      </c>
      <c r="AOY53" s="24" t="e">
        <f t="shared" si="465"/>
        <v>#VALUE!</v>
      </c>
      <c r="AOZ53" s="24" t="e">
        <f t="shared" si="466"/>
        <v>#VALUE!</v>
      </c>
      <c r="APA53" s="24" t="e">
        <f t="shared" si="467"/>
        <v>#VALUE!</v>
      </c>
      <c r="APB53">
        <v>7.7729876467709002E-6</v>
      </c>
      <c r="APC53" t="e">
        <f>bvarM7^3</f>
        <v>#VALUE!</v>
      </c>
      <c r="APD53" t="e">
        <f>cvarM7^3</f>
        <v>#VALUE!</v>
      </c>
      <c r="APE53" t="e">
        <f>mvarM7^3</f>
        <v>#VALUE!</v>
      </c>
      <c r="APF53" s="24" t="e">
        <f t="shared" si="468"/>
        <v>#VALUE!</v>
      </c>
      <c r="APG53" s="24" t="e">
        <f t="shared" si="469"/>
        <v>#VALUE!</v>
      </c>
      <c r="APH53" s="24" t="e">
        <f t="shared" si="470"/>
        <v>#VALUE!</v>
      </c>
      <c r="API53"/>
      <c r="APJ53"/>
      <c r="APK53"/>
      <c r="APL53"/>
      <c r="APM53" s="24">
        <f t="shared" si="471"/>
        <v>0</v>
      </c>
      <c r="APN53" s="24">
        <f t="shared" si="472"/>
        <v>0</v>
      </c>
      <c r="APO53" s="24">
        <f t="shared" si="473"/>
        <v>0</v>
      </c>
      <c r="APP53">
        <v>4.4608556814059E-4</v>
      </c>
      <c r="APQ53" t="e">
        <f>bvarM7^3</f>
        <v>#VALUE!</v>
      </c>
      <c r="APR53" t="e">
        <f>cvarM7^3</f>
        <v>#VALUE!</v>
      </c>
      <c r="APS53" t="e">
        <f>mvarM7^3</f>
        <v>#VALUE!</v>
      </c>
      <c r="APT53" s="24" t="e">
        <f t="shared" si="474"/>
        <v>#VALUE!</v>
      </c>
      <c r="APU53" s="24" t="e">
        <f t="shared" si="475"/>
        <v>#VALUE!</v>
      </c>
      <c r="APV53" s="24" t="e">
        <f t="shared" si="476"/>
        <v>#VALUE!</v>
      </c>
      <c r="AQA53" s="24">
        <f t="shared" si="477"/>
        <v>0</v>
      </c>
      <c r="AQB53" s="24">
        <f t="shared" si="478"/>
        <v>0</v>
      </c>
      <c r="AQC53" s="24">
        <f t="shared" si="479"/>
        <v>0</v>
      </c>
      <c r="AQD53"/>
      <c r="AQE53"/>
      <c r="AQF53"/>
      <c r="AQG53"/>
      <c r="AQH53" s="24">
        <f t="shared" si="480"/>
        <v>0</v>
      </c>
      <c r="AQI53" s="24">
        <f t="shared" si="481"/>
        <v>0</v>
      </c>
      <c r="AQJ53" s="24">
        <f t="shared" si="482"/>
        <v>0</v>
      </c>
      <c r="AQK53">
        <v>-2.8058009126211E-3</v>
      </c>
      <c r="AQL53" t="e">
        <f>bvarM7^2</f>
        <v>#VALUE!</v>
      </c>
      <c r="AQM53" t="e">
        <f>cvarM7^2</f>
        <v>#VALUE!</v>
      </c>
      <c r="AQN53" t="e">
        <f>mvarM7^2</f>
        <v>#VALUE!</v>
      </c>
      <c r="AQO53" s="24" t="e">
        <f t="shared" si="483"/>
        <v>#VALUE!</v>
      </c>
      <c r="AQP53" s="24" t="e">
        <f t="shared" si="484"/>
        <v>#VALUE!</v>
      </c>
      <c r="AQQ53" s="24" t="e">
        <f t="shared" si="485"/>
        <v>#VALUE!</v>
      </c>
      <c r="AQV53" s="24">
        <f t="shared" si="486"/>
        <v>0</v>
      </c>
      <c r="AQW53" s="24">
        <f t="shared" si="487"/>
        <v>0</v>
      </c>
      <c r="AQX53" s="24">
        <f t="shared" si="488"/>
        <v>0</v>
      </c>
      <c r="AQY53"/>
      <c r="AQZ53"/>
      <c r="ARA53"/>
      <c r="ARB53"/>
      <c r="ARC53" s="24">
        <f t="shared" si="489"/>
        <v>0</v>
      </c>
      <c r="ARD53" s="24">
        <f t="shared" si="490"/>
        <v>0</v>
      </c>
      <c r="ARE53" s="24">
        <f t="shared" si="491"/>
        <v>0</v>
      </c>
      <c r="ARJ53" s="24">
        <f t="shared" si="492"/>
        <v>0</v>
      </c>
      <c r="ARK53" s="24">
        <f t="shared" si="493"/>
        <v>0</v>
      </c>
      <c r="ARL53" s="24">
        <f t="shared" si="494"/>
        <v>0</v>
      </c>
      <c r="ARQ53" s="24">
        <f t="shared" si="495"/>
        <v>0</v>
      </c>
      <c r="ARR53" s="24">
        <f t="shared" si="496"/>
        <v>0</v>
      </c>
      <c r="ARS53" s="24">
        <f t="shared" si="497"/>
        <v>0</v>
      </c>
      <c r="ART53"/>
      <c r="ARU53"/>
      <c r="ARV53"/>
      <c r="ARW53"/>
      <c r="ARX53" s="24">
        <f t="shared" si="498"/>
        <v>0</v>
      </c>
      <c r="ARY53" s="24">
        <f t="shared" si="499"/>
        <v>0</v>
      </c>
      <c r="ARZ53" s="24">
        <f t="shared" si="500"/>
        <v>0</v>
      </c>
      <c r="ASA53">
        <v>-1.1122486017839E-11</v>
      </c>
      <c r="ASB53" t="e">
        <f>bvarHC1^3</f>
        <v>#VALUE!</v>
      </c>
      <c r="ASC53" t="e">
        <f>cvarHC1^3</f>
        <v>#VALUE!</v>
      </c>
      <c r="ASD53" t="e">
        <f>mvarHC1^3</f>
        <v>#VALUE!</v>
      </c>
      <c r="ASE53" s="24" t="e">
        <f t="shared" si="501"/>
        <v>#VALUE!</v>
      </c>
      <c r="ASF53" s="24" t="e">
        <f t="shared" si="502"/>
        <v>#VALUE!</v>
      </c>
      <c r="ASG53" s="24" t="e">
        <f t="shared" si="503"/>
        <v>#VALUE!</v>
      </c>
      <c r="ASH53">
        <v>8.9396498884621001E-6</v>
      </c>
      <c r="ASI53" t="e">
        <f>bvarM7^3</f>
        <v>#VALUE!</v>
      </c>
      <c r="ASJ53" t="e">
        <f>cvarM7^3</f>
        <v>#VALUE!</v>
      </c>
      <c r="ASK53" t="e">
        <f>mvarM7^3</f>
        <v>#VALUE!</v>
      </c>
      <c r="ASL53" s="24" t="e">
        <f t="shared" si="504"/>
        <v>#VALUE!</v>
      </c>
      <c r="ASM53" s="24" t="e">
        <f t="shared" si="505"/>
        <v>#VALUE!</v>
      </c>
      <c r="ASN53" s="24" t="e">
        <f t="shared" si="506"/>
        <v>#VALUE!</v>
      </c>
      <c r="ASO53"/>
      <c r="ASP53"/>
      <c r="ASQ53"/>
      <c r="ASR53"/>
      <c r="ASS53" s="24">
        <f t="shared" si="507"/>
        <v>0</v>
      </c>
      <c r="AST53" s="24">
        <f t="shared" si="508"/>
        <v>0</v>
      </c>
      <c r="ASU53" s="24">
        <f t="shared" si="509"/>
        <v>0</v>
      </c>
      <c r="ASV53">
        <v>7.3673205741182001E-4</v>
      </c>
      <c r="ASW53" t="e">
        <f>bvarM7^3</f>
        <v>#VALUE!</v>
      </c>
      <c r="ASX53" t="e">
        <f>cvarM7^3</f>
        <v>#VALUE!</v>
      </c>
      <c r="ASY53" t="e">
        <f>mvarM7^3</f>
        <v>#VALUE!</v>
      </c>
      <c r="ASZ53" s="24" t="e">
        <f t="shared" si="510"/>
        <v>#VALUE!</v>
      </c>
      <c r="ATA53" s="24" t="e">
        <f t="shared" si="511"/>
        <v>#VALUE!</v>
      </c>
      <c r="ATB53" s="24" t="e">
        <f t="shared" si="512"/>
        <v>#VALUE!</v>
      </c>
      <c r="ATG53" s="24">
        <f t="shared" si="513"/>
        <v>0</v>
      </c>
      <c r="ATH53" s="24">
        <f t="shared" si="514"/>
        <v>0</v>
      </c>
      <c r="ATI53" s="24">
        <f t="shared" si="515"/>
        <v>0</v>
      </c>
      <c r="ATJ53"/>
      <c r="ATK53"/>
      <c r="ATL53"/>
      <c r="ATM53"/>
      <c r="ATN53" s="24">
        <f t="shared" si="516"/>
        <v>0</v>
      </c>
      <c r="ATO53" s="24">
        <f t="shared" si="517"/>
        <v>0</v>
      </c>
      <c r="ATP53" s="24">
        <f t="shared" si="518"/>
        <v>0</v>
      </c>
      <c r="ATQ53">
        <v>1.2104984139896E-4</v>
      </c>
      <c r="ATR53" t="e">
        <f>bvarM4^2</f>
        <v>#VALUE!</v>
      </c>
      <c r="ATS53" t="e">
        <f>cvarM4^2</f>
        <v>#VALUE!</v>
      </c>
      <c r="ATT53" t="e">
        <f>mvarM4^2</f>
        <v>#VALUE!</v>
      </c>
      <c r="ATU53" s="24" t="e">
        <f t="shared" si="519"/>
        <v>#VALUE!</v>
      </c>
      <c r="ATV53" s="24" t="e">
        <f t="shared" si="520"/>
        <v>#VALUE!</v>
      </c>
      <c r="ATW53" s="24" t="e">
        <f t="shared" si="521"/>
        <v>#VALUE!</v>
      </c>
      <c r="ATX53">
        <v>-9.3246828835050001E-9</v>
      </c>
      <c r="ATY53" t="e">
        <f>bvarM4^3</f>
        <v>#VALUE!</v>
      </c>
      <c r="ATZ53" t="e">
        <f>cvarM4^3</f>
        <v>#VALUE!</v>
      </c>
      <c r="AUA53" t="e">
        <f>mvarM4^3</f>
        <v>#VALUE!</v>
      </c>
      <c r="AUB53" s="24" t="e">
        <f t="shared" si="522"/>
        <v>#VALUE!</v>
      </c>
      <c r="AUC53" s="24" t="e">
        <f t="shared" si="523"/>
        <v>#VALUE!</v>
      </c>
      <c r="AUD53" s="24" t="e">
        <f t="shared" si="524"/>
        <v>#VALUE!</v>
      </c>
      <c r="AUI53" s="24">
        <f t="shared" si="525"/>
        <v>0</v>
      </c>
      <c r="AUJ53" s="24">
        <f t="shared" si="526"/>
        <v>0</v>
      </c>
      <c r="AUK53" s="24">
        <f t="shared" si="527"/>
        <v>0</v>
      </c>
      <c r="AUP53" s="24">
        <f t="shared" si="528"/>
        <v>0</v>
      </c>
      <c r="AUQ53" s="24">
        <f t="shared" si="529"/>
        <v>0</v>
      </c>
      <c r="AUR53" s="24">
        <f t="shared" si="530"/>
        <v>0</v>
      </c>
      <c r="AUW53" s="24">
        <f t="shared" si="531"/>
        <v>0</v>
      </c>
      <c r="AUX53" s="24">
        <f t="shared" si="532"/>
        <v>0</v>
      </c>
      <c r="AUY53" s="24">
        <f t="shared" si="533"/>
        <v>0</v>
      </c>
      <c r="AUZ53">
        <v>9.0660754298688996E-4</v>
      </c>
      <c r="AVA53" t="e">
        <f>bvarM8^3</f>
        <v>#VALUE!</v>
      </c>
      <c r="AVB53" t="e">
        <f>cvarM8^3</f>
        <v>#VALUE!</v>
      </c>
      <c r="AVC53" t="e">
        <f>mvarM8^3</f>
        <v>#VALUE!</v>
      </c>
      <c r="AVD53" s="24" t="e">
        <f t="shared" si="534"/>
        <v>#VALUE!</v>
      </c>
      <c r="AVE53" s="24" t="e">
        <f t="shared" si="535"/>
        <v>#VALUE!</v>
      </c>
      <c r="AVF53" s="24" t="e">
        <f t="shared" si="536"/>
        <v>#VALUE!</v>
      </c>
      <c r="AVG53">
        <v>1.5152911611781999E-3</v>
      </c>
      <c r="AVH53" t="e">
        <f>bvarM6^2</f>
        <v>#VALUE!</v>
      </c>
      <c r="AVI53" t="e">
        <f>cvarM6^2</f>
        <v>#VALUE!</v>
      </c>
      <c r="AVJ53" t="e">
        <f>mvarM6^2</f>
        <v>#VALUE!</v>
      </c>
      <c r="AVK53" s="24" t="e">
        <f t="shared" si="537"/>
        <v>#VALUE!</v>
      </c>
      <c r="AVL53" s="24" t="e">
        <f t="shared" si="538"/>
        <v>#VALUE!</v>
      </c>
      <c r="AVM53" s="24" t="e">
        <f t="shared" si="539"/>
        <v>#VALUE!</v>
      </c>
      <c r="AVN53">
        <v>-2.8602781265292003E-7</v>
      </c>
      <c r="AVO53" t="e">
        <f>bvarM6^3</f>
        <v>#VALUE!</v>
      </c>
      <c r="AVP53" t="e">
        <f>cvarM6^3</f>
        <v>#VALUE!</v>
      </c>
      <c r="AVQ53" t="e">
        <f>mvarM6^3</f>
        <v>#VALUE!</v>
      </c>
      <c r="AVR53" s="24" t="e">
        <f t="shared" si="540"/>
        <v>#VALUE!</v>
      </c>
      <c r="AVS53" s="24" t="e">
        <f t="shared" si="541"/>
        <v>#VALUE!</v>
      </c>
      <c r="AVT53" s="24" t="e">
        <f t="shared" si="542"/>
        <v>#VALUE!</v>
      </c>
      <c r="AVY53" s="24">
        <f t="shared" si="543"/>
        <v>0</v>
      </c>
      <c r="AVZ53" s="24">
        <f t="shared" si="544"/>
        <v>0</v>
      </c>
      <c r="AWA53" s="24">
        <f t="shared" si="545"/>
        <v>0</v>
      </c>
      <c r="AWB53"/>
      <c r="AWC53"/>
      <c r="AWD53"/>
      <c r="AWE53"/>
      <c r="AWF53" s="24">
        <f t="shared" si="546"/>
        <v>0</v>
      </c>
      <c r="AWG53" s="24">
        <f t="shared" si="547"/>
        <v>0</v>
      </c>
      <c r="AWH53" s="24">
        <f t="shared" si="548"/>
        <v>0</v>
      </c>
      <c r="AWM53" s="24">
        <f t="shared" si="549"/>
        <v>0</v>
      </c>
      <c r="AWN53" s="24">
        <f t="shared" si="550"/>
        <v>0</v>
      </c>
      <c r="AWO53" s="24">
        <f t="shared" si="551"/>
        <v>0</v>
      </c>
      <c r="AWP53">
        <v>4.3049591327358E-2</v>
      </c>
      <c r="AWQ53" t="e">
        <f>bvarM8^2</f>
        <v>#VALUE!</v>
      </c>
      <c r="AWR53" t="e">
        <f>cvarM8^2</f>
        <v>#VALUE!</v>
      </c>
      <c r="AWS53" t="e">
        <f>mvarM8^2</f>
        <v>#VALUE!</v>
      </c>
      <c r="AWT53" s="24" t="e">
        <f t="shared" si="552"/>
        <v>#VALUE!</v>
      </c>
      <c r="AWU53" s="24" t="e">
        <f t="shared" si="553"/>
        <v>#VALUE!</v>
      </c>
      <c r="AWV53" s="24" t="e">
        <f t="shared" si="554"/>
        <v>#VALUE!</v>
      </c>
      <c r="AWW53"/>
      <c r="AWX53"/>
      <c r="AWY53"/>
      <c r="AWZ53"/>
      <c r="AXA53" s="24">
        <f t="shared" si="555"/>
        <v>0</v>
      </c>
      <c r="AXB53" s="24">
        <f t="shared" si="556"/>
        <v>0</v>
      </c>
      <c r="AXC53" s="24">
        <f t="shared" si="557"/>
        <v>0</v>
      </c>
      <c r="AXH53" s="24">
        <f t="shared" si="558"/>
        <v>0</v>
      </c>
      <c r="AXI53" s="24">
        <f t="shared" si="559"/>
        <v>0</v>
      </c>
      <c r="AXJ53" s="24">
        <f t="shared" si="560"/>
        <v>0</v>
      </c>
      <c r="AXO53" s="24">
        <f t="shared" si="561"/>
        <v>0</v>
      </c>
      <c r="AXP53" s="24">
        <f t="shared" si="562"/>
        <v>0</v>
      </c>
      <c r="AXQ53" s="24">
        <f t="shared" si="563"/>
        <v>0</v>
      </c>
      <c r="AXR53"/>
      <c r="AXS53"/>
      <c r="AXT53"/>
      <c r="AXU53"/>
      <c r="AXV53" s="24">
        <f t="shared" si="564"/>
        <v>0</v>
      </c>
      <c r="AXW53" s="24">
        <f t="shared" si="565"/>
        <v>0</v>
      </c>
      <c r="AXX53" s="24">
        <f t="shared" si="566"/>
        <v>0</v>
      </c>
      <c r="AXY53">
        <v>1.0408182531934999E-4</v>
      </c>
      <c r="AXZ53" t="e">
        <f>bvarM7^3</f>
        <v>#VALUE!</v>
      </c>
      <c r="AYA53" t="e">
        <f>cvarM7^3</f>
        <v>#VALUE!</v>
      </c>
      <c r="AYB53" t="e">
        <f>mvarM7^3</f>
        <v>#VALUE!</v>
      </c>
      <c r="AYC53" s="24" t="e">
        <f t="shared" si="567"/>
        <v>#VALUE!</v>
      </c>
      <c r="AYD53" s="24" t="e">
        <f t="shared" si="568"/>
        <v>#VALUE!</v>
      </c>
      <c r="AYE53" s="24" t="e">
        <f t="shared" si="569"/>
        <v>#VALUE!</v>
      </c>
      <c r="AYF53">
        <v>6.2343287586019003E-13</v>
      </c>
      <c r="AYG53" t="e">
        <f>bvarHC1^3</f>
        <v>#VALUE!</v>
      </c>
      <c r="AYH53" t="e">
        <f>cvarHC1^3</f>
        <v>#VALUE!</v>
      </c>
      <c r="AYI53" t="e">
        <f>mvarHC1^3</f>
        <v>#VALUE!</v>
      </c>
      <c r="AYJ53" s="24" t="e">
        <f t="shared" si="570"/>
        <v>#VALUE!</v>
      </c>
      <c r="AYK53" s="24" t="e">
        <f t="shared" si="571"/>
        <v>#VALUE!</v>
      </c>
      <c r="AYL53" s="24" t="e">
        <f t="shared" si="572"/>
        <v>#VALUE!</v>
      </c>
      <c r="AYM53"/>
      <c r="AYN53"/>
      <c r="AYO53"/>
      <c r="AYP53"/>
      <c r="AYQ53" s="24">
        <f t="shared" si="573"/>
        <v>0</v>
      </c>
      <c r="AYR53" s="24">
        <f t="shared" si="574"/>
        <v>0</v>
      </c>
      <c r="AYS53" s="24">
        <f t="shared" si="575"/>
        <v>0</v>
      </c>
      <c r="AYT53">
        <v>-2.3796336078806001E-7</v>
      </c>
      <c r="AYU53" t="e">
        <f>bvarM6^3</f>
        <v>#VALUE!</v>
      </c>
      <c r="AYV53" t="e">
        <f>cvarM6^3</f>
        <v>#VALUE!</v>
      </c>
      <c r="AYW53" t="e">
        <f>mvarM6^3</f>
        <v>#VALUE!</v>
      </c>
      <c r="AYX53" s="24" t="e">
        <f t="shared" si="576"/>
        <v>#VALUE!</v>
      </c>
      <c r="AYY53" s="24" t="e">
        <f t="shared" si="577"/>
        <v>#VALUE!</v>
      </c>
      <c r="AYZ53" s="24" t="e">
        <f t="shared" si="578"/>
        <v>#VALUE!</v>
      </c>
      <c r="AZA53">
        <v>-3.4093542841992001E-3</v>
      </c>
      <c r="AZB53" t="e">
        <f>bvarM8^3</f>
        <v>#VALUE!</v>
      </c>
      <c r="AZC53" t="e">
        <f>cvarM8^3</f>
        <v>#VALUE!</v>
      </c>
      <c r="AZD53" t="e">
        <f>mvarM8^3</f>
        <v>#VALUE!</v>
      </c>
      <c r="AZE53" s="24" t="e">
        <f t="shared" si="579"/>
        <v>#VALUE!</v>
      </c>
      <c r="AZF53" s="24" t="e">
        <f t="shared" si="580"/>
        <v>#VALUE!</v>
      </c>
      <c r="AZG53" s="24" t="e">
        <f t="shared" si="581"/>
        <v>#VALUE!</v>
      </c>
      <c r="AZH53"/>
      <c r="AZI53"/>
      <c r="AZJ53"/>
      <c r="AZK53"/>
      <c r="AZL53" s="24">
        <f t="shared" si="582"/>
        <v>0</v>
      </c>
      <c r="AZM53" s="24">
        <f t="shared" si="583"/>
        <v>0</v>
      </c>
      <c r="AZN53" s="24">
        <f t="shared" si="584"/>
        <v>0</v>
      </c>
      <c r="AZS53" s="24">
        <f t="shared" si="585"/>
        <v>0</v>
      </c>
      <c r="AZT53" s="24">
        <f t="shared" si="586"/>
        <v>0</v>
      </c>
      <c r="AZU53" s="24">
        <f t="shared" si="587"/>
        <v>0</v>
      </c>
      <c r="AZV53">
        <v>-3.2444955792162002E-4</v>
      </c>
      <c r="AZW53" t="e">
        <f>bvarM2^3</f>
        <v>#VALUE!</v>
      </c>
      <c r="AZX53" t="e">
        <f>cvarM2^3</f>
        <v>#VALUE!</v>
      </c>
      <c r="AZY53" t="e">
        <f>mvarM2^3</f>
        <v>#VALUE!</v>
      </c>
      <c r="AZZ53" s="24" t="e">
        <f t="shared" si="588"/>
        <v>#VALUE!</v>
      </c>
      <c r="BAA53" s="24" t="e">
        <f t="shared" si="589"/>
        <v>#VALUE!</v>
      </c>
      <c r="BAB53" s="24" t="e">
        <f t="shared" si="590"/>
        <v>#VALUE!</v>
      </c>
      <c r="BAC53"/>
      <c r="BAD53"/>
      <c r="BAE53"/>
      <c r="BAF53"/>
      <c r="BAG53" s="24">
        <f t="shared" si="591"/>
        <v>0</v>
      </c>
      <c r="BAH53" s="24">
        <f t="shared" si="592"/>
        <v>0</v>
      </c>
      <c r="BAI53" s="24">
        <f t="shared" si="593"/>
        <v>0</v>
      </c>
      <c r="BAJ53">
        <v>3.4086119526792997E-8</v>
      </c>
      <c r="BAK53" t="e">
        <f>bvarM4^3</f>
        <v>#VALUE!</v>
      </c>
      <c r="BAL53" t="e">
        <f>cvarM4^3</f>
        <v>#VALUE!</v>
      </c>
      <c r="BAM53" t="e">
        <f>mvarM4^3</f>
        <v>#VALUE!</v>
      </c>
      <c r="BAN53" s="24" t="e">
        <f t="shared" si="594"/>
        <v>#VALUE!</v>
      </c>
      <c r="BAO53" s="24" t="e">
        <f t="shared" si="595"/>
        <v>#VALUE!</v>
      </c>
      <c r="BAP53" s="24" t="e">
        <f t="shared" si="596"/>
        <v>#VALUE!</v>
      </c>
      <c r="BAU53" s="24">
        <f t="shared" si="597"/>
        <v>0</v>
      </c>
      <c r="BAV53" s="24">
        <f t="shared" si="598"/>
        <v>0</v>
      </c>
      <c r="BAW53" s="24">
        <f t="shared" si="599"/>
        <v>0</v>
      </c>
      <c r="BBB53" s="24">
        <f t="shared" si="600"/>
        <v>0</v>
      </c>
      <c r="BBC53" s="24">
        <f t="shared" si="601"/>
        <v>0</v>
      </c>
      <c r="BBD53" s="24">
        <f t="shared" si="602"/>
        <v>0</v>
      </c>
      <c r="BBE53">
        <v>-3.1438055579845001E-6</v>
      </c>
      <c r="BBF53" t="e">
        <f>bvarM6^3</f>
        <v>#VALUE!</v>
      </c>
      <c r="BBG53" t="e">
        <f>cvarM6^3</f>
        <v>#VALUE!</v>
      </c>
      <c r="BBH53" t="e">
        <f>mvarM6^3</f>
        <v>#VALUE!</v>
      </c>
      <c r="BBI53" s="24" t="e">
        <f t="shared" si="603"/>
        <v>#VALUE!</v>
      </c>
      <c r="BBJ53" s="24" t="e">
        <f t="shared" si="604"/>
        <v>#VALUE!</v>
      </c>
      <c r="BBK53" s="24" t="e">
        <f t="shared" si="605"/>
        <v>#VALUE!</v>
      </c>
      <c r="BBL53">
        <v>1.8088879303815E-3</v>
      </c>
      <c r="BBM53" t="e">
        <f>bvarM7^2</f>
        <v>#VALUE!</v>
      </c>
      <c r="BBN53" t="e">
        <f>cvarM7^2</f>
        <v>#VALUE!</v>
      </c>
      <c r="BBO53" t="e">
        <f>mvarM7^2</f>
        <v>#VALUE!</v>
      </c>
      <c r="BBP53" s="24" t="e">
        <f t="shared" si="606"/>
        <v>#VALUE!</v>
      </c>
      <c r="BBQ53" s="24" t="e">
        <f t="shared" si="607"/>
        <v>#VALUE!</v>
      </c>
      <c r="BBR53" s="24" t="e">
        <f t="shared" si="608"/>
        <v>#VALUE!</v>
      </c>
      <c r="BBS53"/>
      <c r="BBT53"/>
      <c r="BBU53"/>
      <c r="BBV53"/>
      <c r="BBW53" s="24">
        <f t="shared" si="609"/>
        <v>0</v>
      </c>
      <c r="BBX53" s="24">
        <f t="shared" si="610"/>
        <v>0</v>
      </c>
      <c r="BBY53" s="24">
        <f t="shared" si="611"/>
        <v>0</v>
      </c>
      <c r="BBZ53">
        <v>-2.9417945067518E-3</v>
      </c>
      <c r="BCA53" t="e">
        <f>bvarM8^2</f>
        <v>#VALUE!</v>
      </c>
      <c r="BCB53" t="e">
        <f>cvarM8^2</f>
        <v>#VALUE!</v>
      </c>
      <c r="BCC53" t="e">
        <f>mvarM8^2</f>
        <v>#VALUE!</v>
      </c>
      <c r="BCD53" s="24" t="e">
        <f t="shared" si="612"/>
        <v>#VALUE!</v>
      </c>
      <c r="BCE53" s="24" t="e">
        <f t="shared" si="613"/>
        <v>#VALUE!</v>
      </c>
      <c r="BCF53" s="24" t="e">
        <f t="shared" si="614"/>
        <v>#VALUE!</v>
      </c>
      <c r="BCG53">
        <v>2.9096507638806001E-6</v>
      </c>
      <c r="BCH53" t="e">
        <f>bvarM6^3</f>
        <v>#VALUE!</v>
      </c>
      <c r="BCI53" t="e">
        <f>cvarM6^3</f>
        <v>#VALUE!</v>
      </c>
      <c r="BCJ53" t="e">
        <f>mvarM6^3</f>
        <v>#VALUE!</v>
      </c>
      <c r="BCK53" s="24" t="e">
        <f t="shared" si="615"/>
        <v>#VALUE!</v>
      </c>
      <c r="BCL53" s="24" t="e">
        <f t="shared" si="616"/>
        <v>#VALUE!</v>
      </c>
      <c r="BCM53" s="24" t="e">
        <f t="shared" si="617"/>
        <v>#VALUE!</v>
      </c>
      <c r="BCN53"/>
      <c r="BCO53"/>
      <c r="BCP53"/>
      <c r="BCQ53"/>
      <c r="BCR53" s="24">
        <f t="shared" si="618"/>
        <v>0</v>
      </c>
      <c r="BCS53" s="24">
        <f t="shared" si="619"/>
        <v>0</v>
      </c>
      <c r="BCT53" s="24">
        <f t="shared" si="620"/>
        <v>0</v>
      </c>
      <c r="BCU53">
        <v>7.9173121094207004E-5</v>
      </c>
      <c r="BCV53" t="e">
        <f>bvarM8^3</f>
        <v>#VALUE!</v>
      </c>
      <c r="BCW53" t="e">
        <f>cvarM8^3</f>
        <v>#VALUE!</v>
      </c>
      <c r="BCX53" t="e">
        <f>mvarM8^3</f>
        <v>#VALUE!</v>
      </c>
      <c r="BCY53" s="24" t="e">
        <f t="shared" si="621"/>
        <v>#VALUE!</v>
      </c>
      <c r="BCZ53" s="24" t="e">
        <f t="shared" si="622"/>
        <v>#VALUE!</v>
      </c>
      <c r="BDA53" s="24" t="e">
        <f t="shared" si="623"/>
        <v>#VALUE!</v>
      </c>
      <c r="BDB53">
        <v>-3.7846072620104998E-4</v>
      </c>
      <c r="BDC53" t="e">
        <f>bvarM7^3</f>
        <v>#VALUE!</v>
      </c>
      <c r="BDD53" t="e">
        <f>cvarM7^3</f>
        <v>#VALUE!</v>
      </c>
      <c r="BDE53" t="e">
        <f>mvarM7^3</f>
        <v>#VALUE!</v>
      </c>
      <c r="BDF53" s="24" t="e">
        <f t="shared" si="624"/>
        <v>#VALUE!</v>
      </c>
      <c r="BDG53" s="24" t="e">
        <f t="shared" si="625"/>
        <v>#VALUE!</v>
      </c>
      <c r="BDH53" s="24" t="e">
        <f t="shared" si="626"/>
        <v>#VALUE!</v>
      </c>
      <c r="BDI53"/>
      <c r="BDJ53"/>
      <c r="BDK53"/>
      <c r="BDL53"/>
      <c r="BDM53" s="24">
        <f t="shared" si="627"/>
        <v>0</v>
      </c>
      <c r="BDN53" s="24">
        <f t="shared" si="628"/>
        <v>0</v>
      </c>
      <c r="BDO53" s="24">
        <f t="shared" si="629"/>
        <v>0</v>
      </c>
      <c r="BDP53">
        <v>4.6867211277417E-5</v>
      </c>
      <c r="BDQ53" t="e">
        <f>bvarM8^3</f>
        <v>#VALUE!</v>
      </c>
      <c r="BDR53" t="e">
        <f>cvarM8^3</f>
        <v>#VALUE!</v>
      </c>
      <c r="BDS53" t="e">
        <f>mvarM8^3</f>
        <v>#VALUE!</v>
      </c>
      <c r="BDT53" s="24" t="e">
        <f t="shared" si="630"/>
        <v>#VALUE!</v>
      </c>
      <c r="BDU53" s="24" t="e">
        <f t="shared" si="631"/>
        <v>#VALUE!</v>
      </c>
      <c r="BDV53" s="24" t="e">
        <f t="shared" si="632"/>
        <v>#VALUE!</v>
      </c>
      <c r="BDW53">
        <v>1.8430404981945001E-7</v>
      </c>
      <c r="BDX53" t="e">
        <f>bvarM4^3</f>
        <v>#VALUE!</v>
      </c>
      <c r="BDY53" t="e">
        <f>cvarM4^3</f>
        <v>#VALUE!</v>
      </c>
      <c r="BDZ53" t="e">
        <f>mvarM4^3</f>
        <v>#VALUE!</v>
      </c>
      <c r="BEA53" s="24" t="e">
        <f t="shared" si="633"/>
        <v>#VALUE!</v>
      </c>
      <c r="BEB53" s="24" t="e">
        <f t="shared" si="634"/>
        <v>#VALUE!</v>
      </c>
      <c r="BEC53" s="24" t="e">
        <f t="shared" si="635"/>
        <v>#VALUE!</v>
      </c>
      <c r="BEH53" s="24">
        <f t="shared" si="636"/>
        <v>0</v>
      </c>
      <c r="BEI53" s="24">
        <f t="shared" si="637"/>
        <v>0</v>
      </c>
      <c r="BEJ53" s="24">
        <f t="shared" si="638"/>
        <v>0</v>
      </c>
      <c r="BEK53">
        <v>8.9393188464187998E-5</v>
      </c>
      <c r="BEL53" t="e">
        <f>bvarM8^3</f>
        <v>#VALUE!</v>
      </c>
      <c r="BEM53" t="e">
        <f>cvarM8^3</f>
        <v>#VALUE!</v>
      </c>
      <c r="BEN53" t="e">
        <f>mvarM8^3</f>
        <v>#VALUE!</v>
      </c>
      <c r="BEO53" s="24" t="e">
        <f t="shared" si="639"/>
        <v>#VALUE!</v>
      </c>
      <c r="BEP53" s="24" t="e">
        <f t="shared" si="640"/>
        <v>#VALUE!</v>
      </c>
      <c r="BEQ53" s="24" t="e">
        <f t="shared" si="641"/>
        <v>#VALUE!</v>
      </c>
      <c r="BEV53" s="24">
        <f t="shared" si="642"/>
        <v>0</v>
      </c>
      <c r="BEW53" s="24">
        <f t="shared" si="643"/>
        <v>0</v>
      </c>
      <c r="BEX53" s="24">
        <f t="shared" si="644"/>
        <v>0</v>
      </c>
      <c r="BEY53"/>
      <c r="BEZ53"/>
      <c r="BFA53"/>
      <c r="BFB53"/>
      <c r="BFC53" s="24">
        <f t="shared" si="645"/>
        <v>0</v>
      </c>
      <c r="BFD53" s="24">
        <f t="shared" si="646"/>
        <v>0</v>
      </c>
      <c r="BFE53" s="24">
        <f t="shared" si="647"/>
        <v>0</v>
      </c>
      <c r="BFJ53" s="24">
        <f t="shared" si="648"/>
        <v>0</v>
      </c>
      <c r="BFK53" s="24">
        <f t="shared" si="649"/>
        <v>0</v>
      </c>
      <c r="BFL53" s="24">
        <f t="shared" si="650"/>
        <v>0</v>
      </c>
      <c r="BFQ53" s="24">
        <f t="shared" si="651"/>
        <v>0</v>
      </c>
      <c r="BFR53" s="24">
        <f t="shared" si="652"/>
        <v>0</v>
      </c>
      <c r="BFS53" s="24">
        <f t="shared" si="653"/>
        <v>0</v>
      </c>
      <c r="BFT53">
        <v>-2.0996332990475E-5</v>
      </c>
      <c r="BFU53" t="e">
        <f>bvarM6^3</f>
        <v>#VALUE!</v>
      </c>
      <c r="BFV53" t="e">
        <f>cvarM6^3</f>
        <v>#VALUE!</v>
      </c>
      <c r="BFW53" t="e">
        <f>mvarM6^3</f>
        <v>#VALUE!</v>
      </c>
      <c r="BFX53" s="24" t="e">
        <f t="shared" si="654"/>
        <v>#VALUE!</v>
      </c>
      <c r="BFY53" s="24" t="e">
        <f t="shared" si="655"/>
        <v>#VALUE!</v>
      </c>
      <c r="BFZ53" s="24" t="e">
        <f t="shared" si="656"/>
        <v>#VALUE!</v>
      </c>
      <c r="BGE53" s="24">
        <f t="shared" si="657"/>
        <v>0</v>
      </c>
      <c r="BGF53" s="24">
        <f t="shared" si="658"/>
        <v>0</v>
      </c>
      <c r="BGG53" s="24">
        <f t="shared" si="659"/>
        <v>0</v>
      </c>
      <c r="BGL53" s="24">
        <f t="shared" si="660"/>
        <v>0</v>
      </c>
      <c r="BGM53" s="24">
        <f t="shared" si="661"/>
        <v>0</v>
      </c>
      <c r="BGN53" s="24">
        <f t="shared" si="662"/>
        <v>0</v>
      </c>
      <c r="BGO53">
        <v>1.3458605016472001E-3</v>
      </c>
      <c r="BGP53" t="e">
        <f>bvarM6^2</f>
        <v>#VALUE!</v>
      </c>
      <c r="BGQ53" t="e">
        <f>cvarM6^2</f>
        <v>#VALUE!</v>
      </c>
      <c r="BGR53" t="e">
        <f>mvarM6^2</f>
        <v>#VALUE!</v>
      </c>
      <c r="BGS53" s="24" t="e">
        <f t="shared" si="663"/>
        <v>#VALUE!</v>
      </c>
      <c r="BGT53" s="24" t="e">
        <f t="shared" si="664"/>
        <v>#VALUE!</v>
      </c>
      <c r="BGU53" s="24" t="e">
        <f t="shared" si="665"/>
        <v>#VALUE!</v>
      </c>
      <c r="BGZ53" s="24">
        <f t="shared" si="666"/>
        <v>0</v>
      </c>
      <c r="BHA53" s="24">
        <f t="shared" si="667"/>
        <v>0</v>
      </c>
      <c r="BHB53" s="24">
        <f t="shared" si="668"/>
        <v>0</v>
      </c>
      <c r="BHG53" s="24">
        <f t="shared" si="669"/>
        <v>0</v>
      </c>
      <c r="BHH53" s="24">
        <f t="shared" si="670"/>
        <v>0</v>
      </c>
      <c r="BHI53" s="24">
        <f t="shared" si="671"/>
        <v>0</v>
      </c>
      <c r="BHJ53">
        <v>-2.2850101291681998E-5</v>
      </c>
      <c r="BHK53" t="e">
        <f>bvarM6^3</f>
        <v>#VALUE!</v>
      </c>
      <c r="BHL53" t="e">
        <f>cvarM6^3</f>
        <v>#VALUE!</v>
      </c>
      <c r="BHM53" t="e">
        <f>mvarM6^3</f>
        <v>#VALUE!</v>
      </c>
      <c r="BHN53" s="24" t="e">
        <f t="shared" si="672"/>
        <v>#VALUE!</v>
      </c>
      <c r="BHO53" s="24" t="e">
        <f t="shared" si="673"/>
        <v>#VALUE!</v>
      </c>
      <c r="BHP53" s="24" t="e">
        <f t="shared" si="674"/>
        <v>#VALUE!</v>
      </c>
      <c r="BHU53" s="24">
        <f t="shared" si="675"/>
        <v>0</v>
      </c>
      <c r="BHV53" s="24">
        <f t="shared" si="676"/>
        <v>0</v>
      </c>
      <c r="BHW53" s="24">
        <f t="shared" si="677"/>
        <v>0</v>
      </c>
      <c r="BIB53" s="24">
        <f t="shared" si="678"/>
        <v>0</v>
      </c>
      <c r="BIC53" s="24">
        <f t="shared" si="679"/>
        <v>0</v>
      </c>
      <c r="BID53" s="24">
        <f t="shared" si="680"/>
        <v>0</v>
      </c>
      <c r="BIE53">
        <v>-7.5451041066899996E-5</v>
      </c>
      <c r="BIF53" t="e">
        <f>bvarM3^2</f>
        <v>#VALUE!</v>
      </c>
      <c r="BIG53" t="e">
        <f>cvarM3^2</f>
        <v>#VALUE!</v>
      </c>
      <c r="BIH53" t="e">
        <f>mvarM3^2</f>
        <v>#VALUE!</v>
      </c>
      <c r="BII53" s="24" t="e">
        <f t="shared" si="681"/>
        <v>#VALUE!</v>
      </c>
      <c r="BIJ53" s="24" t="e">
        <f t="shared" si="682"/>
        <v>#VALUE!</v>
      </c>
      <c r="BIK53" s="24" t="e">
        <f t="shared" si="683"/>
        <v>#VALUE!</v>
      </c>
      <c r="BIP53" s="24">
        <f t="shared" si="684"/>
        <v>0</v>
      </c>
      <c r="BIQ53" s="24">
        <f t="shared" si="685"/>
        <v>0</v>
      </c>
      <c r="BIR53" s="24">
        <f t="shared" si="686"/>
        <v>0</v>
      </c>
      <c r="BIW53" s="24">
        <f t="shared" si="687"/>
        <v>0</v>
      </c>
      <c r="BIX53" s="24">
        <f t="shared" si="688"/>
        <v>0</v>
      </c>
      <c r="BIY53" s="24">
        <f t="shared" si="689"/>
        <v>0</v>
      </c>
      <c r="BIZ53">
        <v>6.6116229279920003E-6</v>
      </c>
      <c r="BJA53" t="e">
        <f>bvarM9^3</f>
        <v>#VALUE!</v>
      </c>
      <c r="BJB53" t="e">
        <f>cvarM9^3</f>
        <v>#VALUE!</v>
      </c>
      <c r="BJC53" t="e">
        <f>mvarM9^3</f>
        <v>#VALUE!</v>
      </c>
      <c r="BJD53" s="24" t="e">
        <f t="shared" si="690"/>
        <v>#VALUE!</v>
      </c>
      <c r="BJE53" s="24" t="e">
        <f t="shared" si="691"/>
        <v>#VALUE!</v>
      </c>
      <c r="BJF53" s="24" t="e">
        <f t="shared" si="692"/>
        <v>#VALUE!</v>
      </c>
      <c r="BJK53" s="24">
        <f t="shared" si="693"/>
        <v>0</v>
      </c>
      <c r="BJL53" s="24">
        <f t="shared" si="694"/>
        <v>0</v>
      </c>
      <c r="BJM53" s="24">
        <f t="shared" si="695"/>
        <v>0</v>
      </c>
      <c r="BJR53" s="24">
        <f t="shared" si="696"/>
        <v>0</v>
      </c>
      <c r="BJS53" s="24">
        <f t="shared" si="697"/>
        <v>0</v>
      </c>
      <c r="BJT53" s="24">
        <f t="shared" si="698"/>
        <v>0</v>
      </c>
      <c r="BJU53">
        <v>1.5870705252064E-3</v>
      </c>
      <c r="BJV53" t="e">
        <f>bvarM6^2</f>
        <v>#VALUE!</v>
      </c>
      <c r="BJW53" t="e">
        <f>cvarM6^2</f>
        <v>#VALUE!</v>
      </c>
      <c r="BJX53" t="e">
        <f>mvarM6^2</f>
        <v>#VALUE!</v>
      </c>
      <c r="BJY53" s="24" t="e">
        <f t="shared" si="699"/>
        <v>#VALUE!</v>
      </c>
      <c r="BJZ53" s="24" t="e">
        <f t="shared" si="700"/>
        <v>#VALUE!</v>
      </c>
      <c r="BKA53" s="24" t="e">
        <f t="shared" si="701"/>
        <v>#VALUE!</v>
      </c>
      <c r="BKF53" s="24">
        <f t="shared" si="702"/>
        <v>0</v>
      </c>
      <c r="BKG53" s="24">
        <f t="shared" si="703"/>
        <v>0</v>
      </c>
      <c r="BKH53" s="24">
        <f t="shared" si="704"/>
        <v>0</v>
      </c>
      <c r="BKM53" s="24">
        <f t="shared" si="705"/>
        <v>0</v>
      </c>
      <c r="BKN53" s="24">
        <f t="shared" si="706"/>
        <v>0</v>
      </c>
      <c r="BKO53" s="24">
        <f t="shared" si="707"/>
        <v>0</v>
      </c>
      <c r="BKT53" s="24">
        <f t="shared" si="708"/>
        <v>0</v>
      </c>
      <c r="BKU53" s="24">
        <f t="shared" si="709"/>
        <v>0</v>
      </c>
      <c r="BKV53" s="24">
        <f t="shared" si="710"/>
        <v>0</v>
      </c>
      <c r="BLA53" s="24">
        <f t="shared" si="711"/>
        <v>0</v>
      </c>
      <c r="BLB53" s="24">
        <f t="shared" si="712"/>
        <v>0</v>
      </c>
      <c r="BLC53" s="24">
        <f t="shared" si="713"/>
        <v>0</v>
      </c>
      <c r="BLH53" s="24">
        <f t="shared" si="714"/>
        <v>0</v>
      </c>
      <c r="BLI53" s="24">
        <f t="shared" si="715"/>
        <v>0</v>
      </c>
      <c r="BLJ53" s="24">
        <f t="shared" si="716"/>
        <v>0</v>
      </c>
      <c r="BLK53">
        <v>-9.7155171203566E-12</v>
      </c>
      <c r="BLL53" t="e">
        <f>bvarHC1^3</f>
        <v>#VALUE!</v>
      </c>
      <c r="BLM53" t="e">
        <f>cvarHC1^3</f>
        <v>#VALUE!</v>
      </c>
      <c r="BLN53" t="e">
        <f>mvarHC1^3</f>
        <v>#VALUE!</v>
      </c>
      <c r="BLO53" s="24" t="e">
        <f t="shared" si="717"/>
        <v>#VALUE!</v>
      </c>
      <c r="BLP53" s="24" t="e">
        <f t="shared" si="718"/>
        <v>#VALUE!</v>
      </c>
      <c r="BLQ53" s="24" t="e">
        <f t="shared" si="719"/>
        <v>#VALUE!</v>
      </c>
      <c r="BLV53" s="24">
        <f t="shared" si="720"/>
        <v>0</v>
      </c>
      <c r="BLW53" s="24">
        <f t="shared" si="721"/>
        <v>0</v>
      </c>
      <c r="BLX53" s="24">
        <f t="shared" si="722"/>
        <v>0</v>
      </c>
      <c r="BMC53" s="24">
        <f t="shared" si="723"/>
        <v>0</v>
      </c>
      <c r="BMD53" s="24">
        <f t="shared" si="724"/>
        <v>0</v>
      </c>
      <c r="BME53" s="24">
        <f t="shared" si="725"/>
        <v>0</v>
      </c>
      <c r="BMF53">
        <v>1.0993076749239999E-5</v>
      </c>
      <c r="BMG53" t="e">
        <f>bvarM9^3</f>
        <v>#VALUE!</v>
      </c>
      <c r="BMH53" t="e">
        <f>cvarM9^3</f>
        <v>#VALUE!</v>
      </c>
      <c r="BMI53" t="e">
        <f>mvarM9^3</f>
        <v>#VALUE!</v>
      </c>
      <c r="BMJ53" s="24" t="e">
        <f t="shared" si="726"/>
        <v>#VALUE!</v>
      </c>
      <c r="BMK53" s="24" t="e">
        <f t="shared" si="727"/>
        <v>#VALUE!</v>
      </c>
      <c r="BML53" s="24" t="e">
        <f t="shared" si="728"/>
        <v>#VALUE!</v>
      </c>
      <c r="BMQ53" s="24">
        <f t="shared" si="729"/>
        <v>0</v>
      </c>
      <c r="BMR53" s="24">
        <f t="shared" si="730"/>
        <v>0</v>
      </c>
      <c r="BMS53" s="24">
        <f t="shared" si="731"/>
        <v>0</v>
      </c>
      <c r="BMX53" s="24">
        <f t="shared" si="732"/>
        <v>0</v>
      </c>
      <c r="BMY53" s="24">
        <f t="shared" si="733"/>
        <v>0</v>
      </c>
      <c r="BMZ53" s="24">
        <f t="shared" si="734"/>
        <v>0</v>
      </c>
      <c r="BNA53">
        <v>-1.6895258656808999E-3</v>
      </c>
      <c r="BNB53" t="e">
        <f>bvarM9^2</f>
        <v>#VALUE!</v>
      </c>
      <c r="BNC53" t="e">
        <f>cvarM9^2</f>
        <v>#VALUE!</v>
      </c>
      <c r="BND53" t="e">
        <f>mvarM9^2</f>
        <v>#VALUE!</v>
      </c>
      <c r="BNE53" s="24" t="e">
        <f t="shared" si="735"/>
        <v>#VALUE!</v>
      </c>
      <c r="BNF53" s="24" t="e">
        <f t="shared" si="736"/>
        <v>#VALUE!</v>
      </c>
      <c r="BNG53" s="24" t="e">
        <f t="shared" si="737"/>
        <v>#VALUE!</v>
      </c>
      <c r="BNL53" s="24">
        <f t="shared" si="738"/>
        <v>0</v>
      </c>
      <c r="BNM53" s="24">
        <f t="shared" si="739"/>
        <v>0</v>
      </c>
      <c r="BNN53" s="24">
        <f t="shared" si="740"/>
        <v>0</v>
      </c>
      <c r="BNS53" s="24">
        <f t="shared" si="741"/>
        <v>0</v>
      </c>
      <c r="BNT53" s="24">
        <f t="shared" si="742"/>
        <v>0</v>
      </c>
      <c r="BNU53" s="24">
        <f t="shared" si="743"/>
        <v>0</v>
      </c>
      <c r="BNZ53" s="24">
        <f t="shared" si="744"/>
        <v>0</v>
      </c>
      <c r="BOA53" s="24">
        <f t="shared" si="745"/>
        <v>0</v>
      </c>
      <c r="BOB53" s="24">
        <f t="shared" si="746"/>
        <v>0</v>
      </c>
      <c r="BOG53" s="24">
        <f t="shared" si="747"/>
        <v>0</v>
      </c>
      <c r="BOH53" s="24">
        <f t="shared" si="748"/>
        <v>0</v>
      </c>
      <c r="BOI53" s="24">
        <f t="shared" si="749"/>
        <v>0</v>
      </c>
      <c r="BON53" s="24">
        <f t="shared" si="750"/>
        <v>0</v>
      </c>
      <c r="BOO53" s="24">
        <f t="shared" si="751"/>
        <v>0</v>
      </c>
      <c r="BOP53" s="24">
        <f t="shared" si="752"/>
        <v>0</v>
      </c>
      <c r="BOQ53">
        <v>-7.5079438048633993E-12</v>
      </c>
      <c r="BOR53" t="e">
        <f>bvarHC1^3</f>
        <v>#VALUE!</v>
      </c>
      <c r="BOS53" t="e">
        <f>cvarHC1^3</f>
        <v>#VALUE!</v>
      </c>
      <c r="BOT53" t="e">
        <f>mvarHC1^3</f>
        <v>#VALUE!</v>
      </c>
      <c r="BOU53" s="24" t="e">
        <f t="shared" si="753"/>
        <v>#VALUE!</v>
      </c>
      <c r="BOV53" s="24" t="e">
        <f t="shared" si="754"/>
        <v>#VALUE!</v>
      </c>
      <c r="BOW53" s="24" t="e">
        <f t="shared" si="755"/>
        <v>#VALUE!</v>
      </c>
      <c r="BPB53" s="24">
        <f t="shared" si="756"/>
        <v>0</v>
      </c>
      <c r="BPC53" s="24">
        <f t="shared" si="757"/>
        <v>0</v>
      </c>
      <c r="BPD53" s="24">
        <f t="shared" si="758"/>
        <v>0</v>
      </c>
      <c r="BPI53" s="24">
        <f t="shared" si="759"/>
        <v>0</v>
      </c>
      <c r="BPJ53" s="24">
        <f t="shared" si="760"/>
        <v>0</v>
      </c>
      <c r="BPK53" s="24">
        <f t="shared" si="761"/>
        <v>0</v>
      </c>
      <c r="BPP53" s="24">
        <f t="shared" si="762"/>
        <v>0</v>
      </c>
      <c r="BPQ53" s="24">
        <f t="shared" si="763"/>
        <v>0</v>
      </c>
      <c r="BPR53" s="24">
        <f t="shared" si="764"/>
        <v>0</v>
      </c>
      <c r="BPW53" s="24">
        <f t="shared" si="765"/>
        <v>0</v>
      </c>
      <c r="BPX53" s="24">
        <f t="shared" si="766"/>
        <v>0</v>
      </c>
      <c r="BPY53" s="24">
        <f t="shared" si="767"/>
        <v>0</v>
      </c>
      <c r="BQD53" s="24">
        <f t="shared" si="768"/>
        <v>0</v>
      </c>
      <c r="BQE53" s="24">
        <f t="shared" si="769"/>
        <v>0</v>
      </c>
      <c r="BQF53" s="24">
        <f t="shared" si="770"/>
        <v>0</v>
      </c>
      <c r="BQK53" s="24">
        <f t="shared" si="771"/>
        <v>0</v>
      </c>
      <c r="BQL53" s="24">
        <f t="shared" si="772"/>
        <v>0</v>
      </c>
      <c r="BQM53" s="24">
        <f t="shared" si="773"/>
        <v>0</v>
      </c>
      <c r="BQR53" s="24">
        <f t="shared" si="774"/>
        <v>0</v>
      </c>
      <c r="BQS53" s="24">
        <f t="shared" si="775"/>
        <v>0</v>
      </c>
      <c r="BQT53" s="24">
        <f t="shared" si="776"/>
        <v>0</v>
      </c>
      <c r="BQY53" s="24">
        <f t="shared" si="777"/>
        <v>0</v>
      </c>
      <c r="BQZ53" s="24">
        <f t="shared" si="778"/>
        <v>0</v>
      </c>
      <c r="BRA53" s="24">
        <f t="shared" si="779"/>
        <v>0</v>
      </c>
      <c r="BRF53" s="24">
        <f t="shared" si="780"/>
        <v>0</v>
      </c>
      <c r="BRG53" s="24">
        <f t="shared" si="781"/>
        <v>0</v>
      </c>
      <c r="BRH53" s="24">
        <f t="shared" si="782"/>
        <v>0</v>
      </c>
      <c r="BRM53" s="24">
        <f t="shared" si="783"/>
        <v>0</v>
      </c>
      <c r="BRN53" s="24">
        <f t="shared" si="784"/>
        <v>0</v>
      </c>
      <c r="BRO53" s="24">
        <f t="shared" si="785"/>
        <v>0</v>
      </c>
      <c r="BRT53" s="24">
        <f t="shared" si="786"/>
        <v>0</v>
      </c>
      <c r="BRU53" s="24">
        <f t="shared" si="787"/>
        <v>0</v>
      </c>
      <c r="BRV53" s="24">
        <f t="shared" si="788"/>
        <v>0</v>
      </c>
      <c r="BSA53" s="24">
        <f t="shared" si="789"/>
        <v>0</v>
      </c>
      <c r="BSB53" s="24">
        <f t="shared" si="790"/>
        <v>0</v>
      </c>
      <c r="BSC53" s="24">
        <f t="shared" si="791"/>
        <v>0</v>
      </c>
      <c r="BSH53" s="24">
        <f t="shared" si="792"/>
        <v>0</v>
      </c>
      <c r="BSI53" s="24">
        <f t="shared" si="793"/>
        <v>0</v>
      </c>
      <c r="BSJ53" s="24">
        <f t="shared" si="794"/>
        <v>0</v>
      </c>
      <c r="BSO53" s="24">
        <f t="shared" si="795"/>
        <v>0</v>
      </c>
      <c r="BSP53" s="24">
        <f t="shared" si="796"/>
        <v>0</v>
      </c>
      <c r="BSQ53" s="24">
        <f t="shared" si="797"/>
        <v>0</v>
      </c>
      <c r="BSV53" s="24">
        <f t="shared" si="798"/>
        <v>0</v>
      </c>
      <c r="BSW53" s="24">
        <f t="shared" si="799"/>
        <v>0</v>
      </c>
      <c r="BSX53" s="24">
        <f t="shared" si="800"/>
        <v>0</v>
      </c>
      <c r="BTC53" s="24">
        <f t="shared" si="801"/>
        <v>0</v>
      </c>
      <c r="BTD53" s="24">
        <f t="shared" si="802"/>
        <v>0</v>
      </c>
      <c r="BTE53" s="24">
        <f t="shared" si="803"/>
        <v>0</v>
      </c>
      <c r="BTJ53" s="24">
        <f t="shared" si="804"/>
        <v>0</v>
      </c>
      <c r="BTK53" s="24">
        <f t="shared" si="805"/>
        <v>0</v>
      </c>
      <c r="BTL53" s="24">
        <f t="shared" si="806"/>
        <v>0</v>
      </c>
      <c r="BTQ53" s="24">
        <f t="shared" si="807"/>
        <v>0</v>
      </c>
      <c r="BTR53" s="24">
        <f t="shared" si="808"/>
        <v>0</v>
      </c>
      <c r="BTS53" s="24">
        <f t="shared" si="809"/>
        <v>0</v>
      </c>
      <c r="BTX53" s="24">
        <f t="shared" si="810"/>
        <v>0</v>
      </c>
      <c r="BTY53" s="24">
        <f t="shared" si="811"/>
        <v>0</v>
      </c>
      <c r="BTZ53" s="24">
        <f t="shared" si="812"/>
        <v>0</v>
      </c>
      <c r="BUE53" s="24">
        <f t="shared" si="813"/>
        <v>0</v>
      </c>
      <c r="BUF53" s="24">
        <f t="shared" si="814"/>
        <v>0</v>
      </c>
      <c r="BUG53" s="24">
        <f t="shared" si="815"/>
        <v>0</v>
      </c>
      <c r="BUL53" s="24">
        <f t="shared" si="816"/>
        <v>0</v>
      </c>
      <c r="BUM53" s="24">
        <f t="shared" si="817"/>
        <v>0</v>
      </c>
      <c r="BUN53" s="24">
        <f t="shared" si="818"/>
        <v>0</v>
      </c>
      <c r="BUS53" s="24">
        <f t="shared" si="819"/>
        <v>0</v>
      </c>
      <c r="BUT53" s="24">
        <f t="shared" si="820"/>
        <v>0</v>
      </c>
      <c r="BUU53" s="24">
        <f t="shared" si="821"/>
        <v>0</v>
      </c>
      <c r="BUZ53" s="24">
        <f t="shared" si="822"/>
        <v>0</v>
      </c>
      <c r="BVA53" s="24">
        <f t="shared" si="823"/>
        <v>0</v>
      </c>
      <c r="BVB53" s="24">
        <f t="shared" si="824"/>
        <v>0</v>
      </c>
      <c r="BVG53" s="24">
        <f t="shared" si="825"/>
        <v>0</v>
      </c>
      <c r="BVH53" s="24">
        <f t="shared" si="826"/>
        <v>0</v>
      </c>
      <c r="BVI53" s="24">
        <f t="shared" si="827"/>
        <v>0</v>
      </c>
      <c r="BVN53" s="24">
        <f t="shared" si="828"/>
        <v>0</v>
      </c>
      <c r="BVO53" s="24">
        <f t="shared" si="829"/>
        <v>0</v>
      </c>
      <c r="BVP53" s="24">
        <f t="shared" si="830"/>
        <v>0</v>
      </c>
      <c r="BVU53" s="24">
        <f t="shared" si="831"/>
        <v>0</v>
      </c>
      <c r="BVV53" s="24">
        <f t="shared" si="832"/>
        <v>0</v>
      </c>
      <c r="BVW53" s="24">
        <f t="shared" si="833"/>
        <v>0</v>
      </c>
      <c r="BVX53"/>
      <c r="BVY53"/>
      <c r="BVZ53"/>
      <c r="BWA53"/>
      <c r="BWB53" s="24">
        <f t="shared" si="834"/>
        <v>0</v>
      </c>
      <c r="BWC53" s="24">
        <f t="shared" si="835"/>
        <v>0</v>
      </c>
      <c r="BWD53" s="24">
        <f t="shared" si="836"/>
        <v>0</v>
      </c>
      <c r="BWI53" s="24">
        <f t="shared" si="837"/>
        <v>0</v>
      </c>
      <c r="BWJ53" s="24">
        <f t="shared" si="838"/>
        <v>0</v>
      </c>
      <c r="BWK53" s="24">
        <f t="shared" si="839"/>
        <v>0</v>
      </c>
      <c r="BWP53" s="24">
        <f t="shared" si="840"/>
        <v>0</v>
      </c>
      <c r="BWQ53" s="24">
        <f t="shared" si="841"/>
        <v>0</v>
      </c>
      <c r="BWR53" s="24">
        <f t="shared" si="842"/>
        <v>0</v>
      </c>
      <c r="BWW53" s="24">
        <f t="shared" si="843"/>
        <v>0</v>
      </c>
      <c r="BWX53" s="24">
        <f t="shared" si="844"/>
        <v>0</v>
      </c>
      <c r="BWY53" s="24">
        <f t="shared" si="845"/>
        <v>0</v>
      </c>
      <c r="BXD53" s="24">
        <f t="shared" si="846"/>
        <v>0</v>
      </c>
      <c r="BXE53" s="24">
        <f t="shared" si="847"/>
        <v>0</v>
      </c>
      <c r="BXF53" s="24">
        <f t="shared" si="848"/>
        <v>0</v>
      </c>
      <c r="BXK53" s="24">
        <f t="shared" si="849"/>
        <v>0</v>
      </c>
      <c r="BXL53" s="24">
        <f t="shared" si="850"/>
        <v>0</v>
      </c>
      <c r="BXM53" s="24">
        <f t="shared" si="851"/>
        <v>0</v>
      </c>
      <c r="BXR53" s="24">
        <f t="shared" si="852"/>
        <v>0</v>
      </c>
      <c r="BXS53" s="24">
        <f t="shared" si="853"/>
        <v>0</v>
      </c>
      <c r="BXT53" s="24">
        <f t="shared" si="854"/>
        <v>0</v>
      </c>
      <c r="BXY53" s="24">
        <f t="shared" si="855"/>
        <v>0</v>
      </c>
      <c r="BXZ53" s="24">
        <f t="shared" si="856"/>
        <v>0</v>
      </c>
      <c r="BYA53" s="24">
        <f t="shared" si="857"/>
        <v>0</v>
      </c>
      <c r="BYF53" s="24">
        <f t="shared" si="858"/>
        <v>0</v>
      </c>
      <c r="BYG53" s="24">
        <f t="shared" si="859"/>
        <v>0</v>
      </c>
      <c r="BYH53" s="24">
        <f t="shared" si="860"/>
        <v>0</v>
      </c>
      <c r="BYM53" s="24">
        <f t="shared" si="861"/>
        <v>0</v>
      </c>
      <c r="BYN53" s="24">
        <f t="shared" si="862"/>
        <v>0</v>
      </c>
      <c r="BYO53" s="24">
        <f t="shared" si="863"/>
        <v>0</v>
      </c>
      <c r="BYT53" s="24">
        <f t="shared" si="864"/>
        <v>0</v>
      </c>
      <c r="BYU53" s="24">
        <f t="shared" si="865"/>
        <v>0</v>
      </c>
      <c r="BYV53" s="24">
        <f t="shared" si="866"/>
        <v>0</v>
      </c>
    </row>
    <row r="54" spans="6:2024" x14ac:dyDescent="0.3">
      <c r="F54" s="82">
        <f t="shared" si="0"/>
        <v>0</v>
      </c>
      <c r="G54" s="82">
        <f t="shared" si="1"/>
        <v>0</v>
      </c>
      <c r="H54" s="82">
        <f t="shared" si="2"/>
        <v>0</v>
      </c>
      <c r="K54" s="15"/>
      <c r="L54" s="15"/>
      <c r="M54" s="15">
        <f t="shared" si="3"/>
        <v>0</v>
      </c>
      <c r="N54" s="15">
        <f t="shared" si="4"/>
        <v>0</v>
      </c>
      <c r="O54" s="15">
        <f t="shared" si="5"/>
        <v>0</v>
      </c>
      <c r="P54" s="15"/>
      <c r="Q54" s="15"/>
      <c r="R54" s="15"/>
      <c r="S54" s="15"/>
      <c r="T54" s="15">
        <f t="shared" si="6"/>
        <v>0</v>
      </c>
      <c r="U54" s="15">
        <f t="shared" si="7"/>
        <v>0</v>
      </c>
      <c r="V54" s="15">
        <f t="shared" si="8"/>
        <v>0</v>
      </c>
      <c r="W54" s="15"/>
      <c r="X54" s="15"/>
      <c r="Y54" s="15"/>
      <c r="Z54" s="15"/>
      <c r="AA54" s="74">
        <f t="shared" si="9"/>
        <v>0</v>
      </c>
      <c r="AB54" s="74">
        <f t="shared" si="10"/>
        <v>0</v>
      </c>
      <c r="AC54" s="53">
        <f t="shared" si="11"/>
        <v>0</v>
      </c>
      <c r="AD54">
        <v>-5.6632374630003E-5</v>
      </c>
      <c r="AE54" t="e">
        <f>bvarM7*bvarM8</f>
        <v>#VALUE!</v>
      </c>
      <c r="AF54" t="e">
        <f>cvarM7*cvarM8</f>
        <v>#VALUE!</v>
      </c>
      <c r="AG54" t="e">
        <f>mvarM7*mvarM8</f>
        <v>#VALUE!</v>
      </c>
      <c r="AH54" s="74" t="e">
        <f t="shared" si="12"/>
        <v>#VALUE!</v>
      </c>
      <c r="AI54" s="74" t="e">
        <f t="shared" si="13"/>
        <v>#VALUE!</v>
      </c>
      <c r="AJ54" s="53" t="e">
        <f t="shared" si="14"/>
        <v>#VALUE!</v>
      </c>
      <c r="AK54">
        <v>-3.4965542882945E-5</v>
      </c>
      <c r="AL54" t="e">
        <f>bvarM5*bvarM7</f>
        <v>#VALUE!</v>
      </c>
      <c r="AM54" t="e">
        <f>cvarM5*cvarM7</f>
        <v>#VALUE!</v>
      </c>
      <c r="AN54" t="e">
        <f>mvarM5*mvarM7</f>
        <v>#VALUE!</v>
      </c>
      <c r="AO54" s="15" t="e">
        <f t="shared" si="15"/>
        <v>#VALUE!</v>
      </c>
      <c r="AP54" s="15" t="e">
        <f t="shared" si="16"/>
        <v>#VALUE!</v>
      </c>
      <c r="AQ54" s="53" t="e">
        <f t="shared" si="17"/>
        <v>#VALUE!</v>
      </c>
      <c r="AR54">
        <v>-1.3479075994479999E-6</v>
      </c>
      <c r="AS54" t="e">
        <f>bvarM5^2</f>
        <v>#VALUE!</v>
      </c>
      <c r="AT54" t="e">
        <f>cvarM5^2</f>
        <v>#VALUE!</v>
      </c>
      <c r="AU54" t="e">
        <f>mvarM5^2</f>
        <v>#VALUE!</v>
      </c>
      <c r="AV54" s="15" t="e">
        <f t="shared" si="18"/>
        <v>#VALUE!</v>
      </c>
      <c r="AW54" s="15" t="e">
        <f t="shared" si="19"/>
        <v>#VALUE!</v>
      </c>
      <c r="AX54" s="53" t="e">
        <f t="shared" si="20"/>
        <v>#VALUE!</v>
      </c>
      <c r="AY54">
        <v>3.3245767787462001E-7</v>
      </c>
      <c r="AZ54" t="e">
        <f>bvarM6^3</f>
        <v>#VALUE!</v>
      </c>
      <c r="BA54" t="e">
        <f>cvarM6^3</f>
        <v>#VALUE!</v>
      </c>
      <c r="BB54" t="e">
        <f>mvarM6^3</f>
        <v>#VALUE!</v>
      </c>
      <c r="BC54" s="15" t="e">
        <f t="shared" si="21"/>
        <v>#VALUE!</v>
      </c>
      <c r="BD54" s="15" t="e">
        <f t="shared" si="22"/>
        <v>#VALUE!</v>
      </c>
      <c r="BE54" s="53" t="e">
        <f t="shared" si="23"/>
        <v>#VALUE!</v>
      </c>
      <c r="BF54">
        <v>1.4066684234635999E-3</v>
      </c>
      <c r="BG54" t="e">
        <f>bvarM6^2</f>
        <v>#VALUE!</v>
      </c>
      <c r="BH54" t="e">
        <f>cvarM6^2</f>
        <v>#VALUE!</v>
      </c>
      <c r="BI54" t="e">
        <f>mvarM6^2</f>
        <v>#VALUE!</v>
      </c>
      <c r="BJ54" s="15" t="e">
        <f t="shared" si="24"/>
        <v>#VALUE!</v>
      </c>
      <c r="BK54" s="15" t="e">
        <f t="shared" si="25"/>
        <v>#VALUE!</v>
      </c>
      <c r="BL54" s="53" t="e">
        <f t="shared" si="26"/>
        <v>#VALUE!</v>
      </c>
      <c r="BM54">
        <v>10348666.103295</v>
      </c>
      <c r="BN54" t="e">
        <f>bvarM1^3</f>
        <v>#VALUE!</v>
      </c>
      <c r="BO54" t="e">
        <f>cvarM1^3</f>
        <v>#VALUE!</v>
      </c>
      <c r="BP54" t="e">
        <f>mvarM1^3</f>
        <v>#VALUE!</v>
      </c>
      <c r="BQ54" s="15" t="e">
        <f t="shared" si="27"/>
        <v>#VALUE!</v>
      </c>
      <c r="BR54" s="15" t="e">
        <f t="shared" si="28"/>
        <v>#VALUE!</v>
      </c>
      <c r="BS54" s="53" t="e">
        <f t="shared" si="29"/>
        <v>#VALUE!</v>
      </c>
      <c r="BT54">
        <v>32699.626939165999</v>
      </c>
      <c r="BU54" t="e">
        <f>bvarM1^2</f>
        <v>#VALUE!</v>
      </c>
      <c r="BV54" t="e">
        <f>cvarM1^2</f>
        <v>#VALUE!</v>
      </c>
      <c r="BW54" t="e">
        <f>mvarM1^2</f>
        <v>#VALUE!</v>
      </c>
      <c r="BX54" s="15" t="e">
        <f t="shared" si="30"/>
        <v>#VALUE!</v>
      </c>
      <c r="BY54" s="15" t="e">
        <f t="shared" si="31"/>
        <v>#VALUE!</v>
      </c>
      <c r="BZ54" s="53" t="e">
        <f t="shared" si="32"/>
        <v>#VALUE!</v>
      </c>
      <c r="CA54">
        <v>-4.6639057516473997E-5</v>
      </c>
      <c r="CB54" t="e">
        <f>bvarM5*bvarM7</f>
        <v>#VALUE!</v>
      </c>
      <c r="CC54" t="e">
        <f>cvarM5*cvarM7</f>
        <v>#VALUE!</v>
      </c>
      <c r="CD54" t="e">
        <f>mvarM5*mvarM7</f>
        <v>#VALUE!</v>
      </c>
      <c r="CE54" s="15" t="e">
        <f t="shared" si="33"/>
        <v>#VALUE!</v>
      </c>
      <c r="CF54" s="15" t="e">
        <f t="shared" si="34"/>
        <v>#VALUE!</v>
      </c>
      <c r="CG54" s="53" t="e">
        <f t="shared" si="35"/>
        <v>#VALUE!</v>
      </c>
      <c r="CH54">
        <v>1.3834719220047001E-4</v>
      </c>
      <c r="CI54" t="e">
        <f>bvarM2^2</f>
        <v>#VALUE!</v>
      </c>
      <c r="CJ54" t="e">
        <f>cvarM2^2</f>
        <v>#VALUE!</v>
      </c>
      <c r="CK54" t="e">
        <f>mvarM2^2</f>
        <v>#VALUE!</v>
      </c>
      <c r="CL54" s="15" t="e">
        <f t="shared" si="36"/>
        <v>#VALUE!</v>
      </c>
      <c r="CM54" s="15" t="e">
        <f t="shared" si="37"/>
        <v>#VALUE!</v>
      </c>
      <c r="CN54" s="53" t="e">
        <f t="shared" si="38"/>
        <v>#VALUE!</v>
      </c>
      <c r="CO54">
        <v>-3.5830690604502001E-4</v>
      </c>
      <c r="CP54" t="e">
        <f>bvarM8^2</f>
        <v>#VALUE!</v>
      </c>
      <c r="CQ54" t="e">
        <f>cvarM8^2</f>
        <v>#VALUE!</v>
      </c>
      <c r="CR54" t="e">
        <f>mvarM8^2</f>
        <v>#VALUE!</v>
      </c>
      <c r="CS54" s="15" t="e">
        <f t="shared" si="39"/>
        <v>#VALUE!</v>
      </c>
      <c r="CT54" s="15" t="e">
        <f t="shared" si="40"/>
        <v>#VALUE!</v>
      </c>
      <c r="CU54" s="53" t="e">
        <f t="shared" si="41"/>
        <v>#VALUE!</v>
      </c>
      <c r="CV54">
        <v>-1.1209942833905999E-4</v>
      </c>
      <c r="CW54" t="e">
        <f>bvarM2^3</f>
        <v>#VALUE!</v>
      </c>
      <c r="CX54" t="e">
        <f>cvarM2^3</f>
        <v>#VALUE!</v>
      </c>
      <c r="CY54" t="e">
        <f>mvarM2^3</f>
        <v>#VALUE!</v>
      </c>
      <c r="CZ54" s="15" t="e">
        <f t="shared" si="42"/>
        <v>#VALUE!</v>
      </c>
      <c r="DA54" s="15" t="e">
        <f t="shared" si="43"/>
        <v>#VALUE!</v>
      </c>
      <c r="DB54" s="53" t="e">
        <f t="shared" si="44"/>
        <v>#VALUE!</v>
      </c>
      <c r="DG54" s="15">
        <f t="shared" si="45"/>
        <v>0</v>
      </c>
      <c r="DH54" s="15">
        <f t="shared" si="46"/>
        <v>0</v>
      </c>
      <c r="DI54" s="53">
        <f t="shared" si="47"/>
        <v>0</v>
      </c>
      <c r="DJ54">
        <v>-2.9196719483060999E-5</v>
      </c>
      <c r="DK54" t="e">
        <f>bvarM4^2</f>
        <v>#VALUE!</v>
      </c>
      <c r="DL54" t="e">
        <f>cvarM4^2</f>
        <v>#VALUE!</v>
      </c>
      <c r="DM54" t="e">
        <f>mvarM4^2</f>
        <v>#VALUE!</v>
      </c>
      <c r="DN54" s="15" t="e">
        <f t="shared" si="48"/>
        <v>#VALUE!</v>
      </c>
      <c r="DO54" s="15" t="e">
        <f t="shared" si="49"/>
        <v>#VALUE!</v>
      </c>
      <c r="DP54" s="53" t="e">
        <f t="shared" si="50"/>
        <v>#VALUE!</v>
      </c>
      <c r="DQ54">
        <v>5.3967138020231996E-6</v>
      </c>
      <c r="DR54" t="e">
        <f>bvarM4*bvarM9</f>
        <v>#VALUE!</v>
      </c>
      <c r="DS54" t="e">
        <f>cvarM4*cvarM9</f>
        <v>#VALUE!</v>
      </c>
      <c r="DT54" t="e">
        <f>mvarM4*mvarM9</f>
        <v>#VALUE!</v>
      </c>
      <c r="DU54" s="15" t="e">
        <f t="shared" si="51"/>
        <v>#VALUE!</v>
      </c>
      <c r="DV54" s="15" t="e">
        <f t="shared" si="52"/>
        <v>#VALUE!</v>
      </c>
      <c r="DW54" s="53" t="e">
        <f t="shared" si="53"/>
        <v>#VALUE!</v>
      </c>
      <c r="DX54">
        <v>9.0909550500379006E-6</v>
      </c>
      <c r="DY54" t="e">
        <f>bvarM8^2</f>
        <v>#VALUE!</v>
      </c>
      <c r="DZ54" t="e">
        <f>cvarM8^2</f>
        <v>#VALUE!</v>
      </c>
      <c r="EA54" t="e">
        <f>mvarM8^2</f>
        <v>#VALUE!</v>
      </c>
      <c r="EB54" s="15" t="e">
        <f t="shared" si="54"/>
        <v>#VALUE!</v>
      </c>
      <c r="EC54" s="15" t="e">
        <f t="shared" si="55"/>
        <v>#VALUE!</v>
      </c>
      <c r="ED54" s="53" t="e">
        <f t="shared" si="56"/>
        <v>#VALUE!</v>
      </c>
      <c r="EE54">
        <v>3.4893904394522001E-6</v>
      </c>
      <c r="EF54" t="e">
        <f>bvarM2^3</f>
        <v>#VALUE!</v>
      </c>
      <c r="EG54" t="e">
        <f>cvarM2^3</f>
        <v>#VALUE!</v>
      </c>
      <c r="EH54" t="e">
        <f>mvarM2^3</f>
        <v>#VALUE!</v>
      </c>
      <c r="EI54" s="15" t="e">
        <f t="shared" si="57"/>
        <v>#VALUE!</v>
      </c>
      <c r="EJ54" s="15" t="e">
        <f t="shared" si="58"/>
        <v>#VALUE!</v>
      </c>
      <c r="EK54" s="53" t="e">
        <f t="shared" si="59"/>
        <v>#VALUE!</v>
      </c>
      <c r="EL54">
        <v>-5.8426889651229997E-5</v>
      </c>
      <c r="EM54" t="e">
        <f>bvarM2^3</f>
        <v>#VALUE!</v>
      </c>
      <c r="EN54" t="e">
        <f>cvarM2^3</f>
        <v>#VALUE!</v>
      </c>
      <c r="EO54" t="e">
        <f>mvarM2^3</f>
        <v>#VALUE!</v>
      </c>
      <c r="EP54" s="15" t="e">
        <f t="shared" si="60"/>
        <v>#VALUE!</v>
      </c>
      <c r="EQ54" s="15" t="e">
        <f t="shared" si="61"/>
        <v>#VALUE!</v>
      </c>
      <c r="ER54" s="53" t="e">
        <f t="shared" si="62"/>
        <v>#VALUE!</v>
      </c>
      <c r="EW54" s="15">
        <f t="shared" si="63"/>
        <v>0</v>
      </c>
      <c r="EX54" s="15">
        <f t="shared" si="64"/>
        <v>0</v>
      </c>
      <c r="EY54" s="53">
        <f t="shared" si="65"/>
        <v>0</v>
      </c>
      <c r="EZ54">
        <v>-2.2856151208836001E-4</v>
      </c>
      <c r="FA54" t="e">
        <f>bvarM7*bvarM8</f>
        <v>#VALUE!</v>
      </c>
      <c r="FB54" t="e">
        <f>cvarM7*cvarM8</f>
        <v>#VALUE!</v>
      </c>
      <c r="FC54" t="e">
        <f>mvarM7*mvarM8</f>
        <v>#VALUE!</v>
      </c>
      <c r="FD54" s="15" t="e">
        <f t="shared" si="66"/>
        <v>#VALUE!</v>
      </c>
      <c r="FE54" s="15" t="e">
        <f t="shared" si="67"/>
        <v>#VALUE!</v>
      </c>
      <c r="FF54" s="53" t="e">
        <f t="shared" si="68"/>
        <v>#VALUE!</v>
      </c>
      <c r="FG54">
        <v>-1.8656521120944E-5</v>
      </c>
      <c r="FH54" t="e">
        <f>bvarM5*bvarM7</f>
        <v>#VALUE!</v>
      </c>
      <c r="FI54" t="e">
        <f>cvarM5*cvarM7</f>
        <v>#VALUE!</v>
      </c>
      <c r="FJ54" t="e">
        <f>mvarM5*mvarM7</f>
        <v>#VALUE!</v>
      </c>
      <c r="FK54" s="15" t="e">
        <f t="shared" si="69"/>
        <v>#VALUE!</v>
      </c>
      <c r="FL54" s="15" t="e">
        <f t="shared" si="70"/>
        <v>#VALUE!</v>
      </c>
      <c r="FM54" s="53" t="e">
        <f t="shared" si="71"/>
        <v>#VALUE!</v>
      </c>
      <c r="FN54">
        <v>3.6188595364162003E-5</v>
      </c>
      <c r="FO54" t="e">
        <f>bvarM7*bvarM8</f>
        <v>#VALUE!</v>
      </c>
      <c r="FP54" t="e">
        <f>cvarM7*cvarM8</f>
        <v>#VALUE!</v>
      </c>
      <c r="FQ54" t="e">
        <f>mvarM7*mvarM8</f>
        <v>#VALUE!</v>
      </c>
      <c r="FR54" s="15" t="e">
        <f t="shared" si="72"/>
        <v>#VALUE!</v>
      </c>
      <c r="FS54" s="15" t="e">
        <f t="shared" si="73"/>
        <v>#VALUE!</v>
      </c>
      <c r="FT54" s="53" t="e">
        <f t="shared" si="74"/>
        <v>#VALUE!</v>
      </c>
      <c r="FU54">
        <v>-1.4798237545782E-5</v>
      </c>
      <c r="FV54" t="e">
        <f>bvarM8^3</f>
        <v>#VALUE!</v>
      </c>
      <c r="FW54" t="e">
        <f>cvarM8^3</f>
        <v>#VALUE!</v>
      </c>
      <c r="FX54" t="e">
        <f>mvarM8^3</f>
        <v>#VALUE!</v>
      </c>
      <c r="FY54" s="15" t="e">
        <f t="shared" si="75"/>
        <v>#VALUE!</v>
      </c>
      <c r="FZ54" s="15" t="e">
        <f t="shared" si="76"/>
        <v>#VALUE!</v>
      </c>
      <c r="GA54" s="53" t="e">
        <f t="shared" si="77"/>
        <v>#VALUE!</v>
      </c>
      <c r="GB54">
        <v>-6.4156675896819E-6</v>
      </c>
      <c r="GC54" t="e">
        <f>bvarM4^3</f>
        <v>#VALUE!</v>
      </c>
      <c r="GD54" t="e">
        <f>cvarM4^3</f>
        <v>#VALUE!</v>
      </c>
      <c r="GE54" t="e">
        <f>mvarM4^3</f>
        <v>#VALUE!</v>
      </c>
      <c r="GF54" s="15" t="e">
        <f t="shared" si="78"/>
        <v>#VALUE!</v>
      </c>
      <c r="GG54" s="15" t="e">
        <f t="shared" si="79"/>
        <v>#VALUE!</v>
      </c>
      <c r="GH54" s="53" t="e">
        <f t="shared" si="80"/>
        <v>#VALUE!</v>
      </c>
      <c r="GM54" s="15">
        <f t="shared" si="81"/>
        <v>0</v>
      </c>
      <c r="GN54" s="15">
        <f t="shared" si="82"/>
        <v>0</v>
      </c>
      <c r="GO54" s="53">
        <f t="shared" si="83"/>
        <v>0</v>
      </c>
      <c r="GP54">
        <v>-5.0599608864452997E-5</v>
      </c>
      <c r="GQ54" t="e">
        <f>bvarM4^2</f>
        <v>#VALUE!</v>
      </c>
      <c r="GR54" t="e">
        <f>cvarM4^2</f>
        <v>#VALUE!</v>
      </c>
      <c r="GS54" t="e">
        <f>mvarM4^2</f>
        <v>#VALUE!</v>
      </c>
      <c r="GT54" s="15" t="e">
        <f t="shared" si="84"/>
        <v>#VALUE!</v>
      </c>
      <c r="GU54" s="15" t="e">
        <f t="shared" si="85"/>
        <v>#VALUE!</v>
      </c>
      <c r="GV54" s="53" t="e">
        <f t="shared" si="86"/>
        <v>#VALUE!</v>
      </c>
      <c r="GW54">
        <v>-1.3468285831495E-5</v>
      </c>
      <c r="GX54" t="e">
        <f>bvarM5*bvarM6</f>
        <v>#VALUE!</v>
      </c>
      <c r="GY54" t="e">
        <f>cvarM5*cvarM6</f>
        <v>#VALUE!</v>
      </c>
      <c r="GZ54" t="e">
        <f>mvarM5*mvarM6</f>
        <v>#VALUE!</v>
      </c>
      <c r="HA54" s="15" t="e">
        <f t="shared" si="87"/>
        <v>#VALUE!</v>
      </c>
      <c r="HB54" s="15" t="e">
        <f t="shared" si="88"/>
        <v>#VALUE!</v>
      </c>
      <c r="HC54" s="53" t="e">
        <f t="shared" si="89"/>
        <v>#VALUE!</v>
      </c>
      <c r="HD54">
        <v>5.8924600755031003E-6</v>
      </c>
      <c r="HE54" t="e">
        <f>bvarM6^2</f>
        <v>#VALUE!</v>
      </c>
      <c r="HF54" t="e">
        <f>cvarM6^2</f>
        <v>#VALUE!</v>
      </c>
      <c r="HG54" t="e">
        <f>mvarM6^2</f>
        <v>#VALUE!</v>
      </c>
      <c r="HH54" s="15" t="e">
        <f t="shared" si="90"/>
        <v>#VALUE!</v>
      </c>
      <c r="HI54" s="15" t="e">
        <f t="shared" si="91"/>
        <v>#VALUE!</v>
      </c>
      <c r="HJ54" s="53" t="e">
        <f t="shared" si="92"/>
        <v>#VALUE!</v>
      </c>
      <c r="HK54">
        <v>2.2348248880365002E-6</v>
      </c>
      <c r="HL54" t="e">
        <f>bvarM6^3</f>
        <v>#VALUE!</v>
      </c>
      <c r="HM54" t="e">
        <f>cvarM6^3</f>
        <v>#VALUE!</v>
      </c>
      <c r="HN54" t="e">
        <f>mvarM6^3</f>
        <v>#VALUE!</v>
      </c>
      <c r="HO54" s="15" t="e">
        <f t="shared" si="93"/>
        <v>#VALUE!</v>
      </c>
      <c r="HP54" s="15" t="e">
        <f t="shared" si="94"/>
        <v>#VALUE!</v>
      </c>
      <c r="HQ54" s="53" t="e">
        <f t="shared" si="95"/>
        <v>#VALUE!</v>
      </c>
      <c r="HR54">
        <v>-1.6655606500765999E-10</v>
      </c>
      <c r="HS54" t="e">
        <f>bvarHC1^3</f>
        <v>#VALUE!</v>
      </c>
      <c r="HT54" t="e">
        <f>cvarHC1^3</f>
        <v>#VALUE!</v>
      </c>
      <c r="HU54" t="e">
        <f>mvarHC1^3</f>
        <v>#VALUE!</v>
      </c>
      <c r="HV54" s="15" t="e">
        <f t="shared" si="96"/>
        <v>#VALUE!</v>
      </c>
      <c r="HW54" s="15" t="e">
        <f t="shared" si="97"/>
        <v>#VALUE!</v>
      </c>
      <c r="HX54" s="53" t="e">
        <f t="shared" si="98"/>
        <v>#VALUE!</v>
      </c>
      <c r="IC54" s="15">
        <f t="shared" si="99"/>
        <v>0</v>
      </c>
      <c r="ID54" s="15">
        <f t="shared" si="100"/>
        <v>0</v>
      </c>
      <c r="IE54" s="53">
        <f t="shared" si="101"/>
        <v>0</v>
      </c>
      <c r="IF54">
        <v>5.6243493593023997E-8</v>
      </c>
      <c r="IG54" t="e">
        <f>bvarHC1^2</f>
        <v>#VALUE!</v>
      </c>
      <c r="IH54" t="e">
        <f>cvarHC1^2</f>
        <v>#VALUE!</v>
      </c>
      <c r="II54" t="e">
        <f>mvarHC1^2</f>
        <v>#VALUE!</v>
      </c>
      <c r="IJ54" s="15" t="e">
        <f t="shared" si="102"/>
        <v>#VALUE!</v>
      </c>
      <c r="IK54" s="15" t="e">
        <f t="shared" si="103"/>
        <v>#VALUE!</v>
      </c>
      <c r="IL54" s="53" t="e">
        <f t="shared" si="104"/>
        <v>#VALUE!</v>
      </c>
      <c r="IM54">
        <v>4.1585081793192003E-6</v>
      </c>
      <c r="IN54" t="e">
        <f>bvarM4*bvarM9</f>
        <v>#VALUE!</v>
      </c>
      <c r="IO54" t="e">
        <f>cvarM4*cvarM9</f>
        <v>#VALUE!</v>
      </c>
      <c r="IP54" t="e">
        <f>mvarM4*mvarM9</f>
        <v>#VALUE!</v>
      </c>
      <c r="IQ54" s="15" t="e">
        <f t="shared" si="105"/>
        <v>#VALUE!</v>
      </c>
      <c r="IR54" s="15" t="e">
        <f t="shared" si="106"/>
        <v>#VALUE!</v>
      </c>
      <c r="IS54" s="53" t="e">
        <f t="shared" si="107"/>
        <v>#VALUE!</v>
      </c>
      <c r="IT54">
        <v>6.3692406086829996E-7</v>
      </c>
      <c r="IU54" t="e">
        <f>bvarHC2^3</f>
        <v>#VALUE!</v>
      </c>
      <c r="IV54" t="e">
        <f>cvarHC2^3</f>
        <v>#VALUE!</v>
      </c>
      <c r="IW54" t="e">
        <f>mvarHC2^3</f>
        <v>#VALUE!</v>
      </c>
      <c r="IX54" s="15" t="e">
        <f t="shared" si="108"/>
        <v>#VALUE!</v>
      </c>
      <c r="IY54" s="15" t="e">
        <f t="shared" si="109"/>
        <v>#VALUE!</v>
      </c>
      <c r="IZ54" s="53" t="e">
        <f t="shared" si="110"/>
        <v>#VALUE!</v>
      </c>
      <c r="JA54">
        <v>1.2236378738004E-4</v>
      </c>
      <c r="JB54" t="e">
        <f>bvarM6*bvarM9</f>
        <v>#VALUE!</v>
      </c>
      <c r="JC54" t="e">
        <f>cvarM6*cvarM9</f>
        <v>#VALUE!</v>
      </c>
      <c r="JD54" t="e">
        <f>mvarM6*mvarM9</f>
        <v>#VALUE!</v>
      </c>
      <c r="JE54" s="24" t="e">
        <f t="shared" si="111"/>
        <v>#VALUE!</v>
      </c>
      <c r="JF54" s="24" t="e">
        <f t="shared" si="112"/>
        <v>#VALUE!</v>
      </c>
      <c r="JG54" s="24" t="e">
        <f t="shared" si="113"/>
        <v>#VALUE!</v>
      </c>
      <c r="JL54" s="24">
        <f t="shared" si="114"/>
        <v>0</v>
      </c>
      <c r="JM54" s="24">
        <f t="shared" si="115"/>
        <v>0</v>
      </c>
      <c r="JN54" s="24">
        <f t="shared" si="116"/>
        <v>0</v>
      </c>
      <c r="JS54" s="24">
        <f t="shared" si="117"/>
        <v>0</v>
      </c>
      <c r="JT54" s="24">
        <f t="shared" si="118"/>
        <v>0</v>
      </c>
      <c r="JU54" s="24">
        <f t="shared" si="119"/>
        <v>0</v>
      </c>
      <c r="JV54">
        <v>2.9101656884075E-3</v>
      </c>
      <c r="JW54" t="e">
        <f>bvarM7*bvarM8</f>
        <v>#VALUE!</v>
      </c>
      <c r="JX54" t="e">
        <f>cvarM7*cvarM8</f>
        <v>#VALUE!</v>
      </c>
      <c r="JY54" t="e">
        <f>mvarM7*mvarM8</f>
        <v>#VALUE!</v>
      </c>
      <c r="JZ54" s="24" t="e">
        <f t="shared" si="120"/>
        <v>#VALUE!</v>
      </c>
      <c r="KA54" s="24" t="e">
        <f t="shared" si="121"/>
        <v>#VALUE!</v>
      </c>
      <c r="KB54" s="24" t="e">
        <f t="shared" si="122"/>
        <v>#VALUE!</v>
      </c>
      <c r="KG54" s="24">
        <f t="shared" si="123"/>
        <v>0</v>
      </c>
      <c r="KH54" s="24">
        <f t="shared" si="124"/>
        <v>0</v>
      </c>
      <c r="KI54" s="24">
        <f t="shared" si="125"/>
        <v>0</v>
      </c>
      <c r="KJ54">
        <v>8.1974807601583001E-8</v>
      </c>
      <c r="KK54" t="e">
        <f>bvarM4^3</f>
        <v>#VALUE!</v>
      </c>
      <c r="KL54" t="e">
        <f>cvarM4^3</f>
        <v>#VALUE!</v>
      </c>
      <c r="KM54" t="e">
        <f>mvarM4^3</f>
        <v>#VALUE!</v>
      </c>
      <c r="KN54" s="24" t="e">
        <f t="shared" si="126"/>
        <v>#VALUE!</v>
      </c>
      <c r="KO54" s="24" t="e">
        <f t="shared" si="127"/>
        <v>#VALUE!</v>
      </c>
      <c r="KP54" s="24" t="e">
        <f t="shared" si="128"/>
        <v>#VALUE!</v>
      </c>
      <c r="KQ54">
        <v>7.6805759882872006E-5</v>
      </c>
      <c r="KR54" t="e">
        <f>bvarM7^2</f>
        <v>#VALUE!</v>
      </c>
      <c r="KS54" t="e">
        <f>cvarM7^2</f>
        <v>#VALUE!</v>
      </c>
      <c r="KT54" t="e">
        <f>mvarM7^2</f>
        <v>#VALUE!</v>
      </c>
      <c r="KU54" s="24" t="e">
        <f t="shared" si="129"/>
        <v>#VALUE!</v>
      </c>
      <c r="KV54" s="24" t="e">
        <f t="shared" si="130"/>
        <v>#VALUE!</v>
      </c>
      <c r="KW54" s="24" t="e">
        <f t="shared" si="131"/>
        <v>#VALUE!</v>
      </c>
      <c r="LB54" s="24">
        <f t="shared" si="132"/>
        <v>0</v>
      </c>
      <c r="LC54" s="24">
        <f t="shared" si="133"/>
        <v>0</v>
      </c>
      <c r="LD54" s="24">
        <f t="shared" si="134"/>
        <v>0</v>
      </c>
      <c r="LE54">
        <v>-1.7060528443965E-7</v>
      </c>
      <c r="LF54" t="e">
        <f>bvarM4^3</f>
        <v>#VALUE!</v>
      </c>
      <c r="LG54" t="e">
        <f>cvarM4^3</f>
        <v>#VALUE!</v>
      </c>
      <c r="LH54" t="e">
        <f>mvarM4^3</f>
        <v>#VALUE!</v>
      </c>
      <c r="LI54" s="24" t="e">
        <f t="shared" si="135"/>
        <v>#VALUE!</v>
      </c>
      <c r="LJ54" s="24" t="e">
        <f t="shared" si="136"/>
        <v>#VALUE!</v>
      </c>
      <c r="LK54" s="24" t="e">
        <f t="shared" si="137"/>
        <v>#VALUE!</v>
      </c>
      <c r="LL54">
        <v>-2094.990284644</v>
      </c>
      <c r="LM54" t="e">
        <f>bvarM1^2</f>
        <v>#VALUE!</v>
      </c>
      <c r="LN54" t="e">
        <f>cvarM1^2</f>
        <v>#VALUE!</v>
      </c>
      <c r="LO54" t="e">
        <f>mvarM1^2</f>
        <v>#VALUE!</v>
      </c>
      <c r="LP54" s="24" t="e">
        <f t="shared" si="138"/>
        <v>#VALUE!</v>
      </c>
      <c r="LQ54" s="24" t="e">
        <f t="shared" si="139"/>
        <v>#VALUE!</v>
      </c>
      <c r="LR54" s="24" t="e">
        <f t="shared" si="140"/>
        <v>#VALUE!</v>
      </c>
      <c r="LW54" s="24">
        <f t="shared" si="141"/>
        <v>0</v>
      </c>
      <c r="LX54" s="24">
        <f t="shared" si="142"/>
        <v>0</v>
      </c>
      <c r="LY54" s="24">
        <f t="shared" si="143"/>
        <v>0</v>
      </c>
      <c r="LZ54">
        <v>-9564.7550008530998</v>
      </c>
      <c r="MA54" t="e">
        <f>bvarM1^2</f>
        <v>#VALUE!</v>
      </c>
      <c r="MB54" t="e">
        <f>cvarM1^2</f>
        <v>#VALUE!</v>
      </c>
      <c r="MC54" t="e">
        <f>mvarM1^2</f>
        <v>#VALUE!</v>
      </c>
      <c r="MD54" s="24" t="e">
        <f t="shared" si="144"/>
        <v>#VALUE!</v>
      </c>
      <c r="ME54" s="24" t="e">
        <f t="shared" si="145"/>
        <v>#VALUE!</v>
      </c>
      <c r="MF54" s="24" t="e">
        <f t="shared" si="146"/>
        <v>#VALUE!</v>
      </c>
      <c r="MG54">
        <v>2.3084531989967999E-4</v>
      </c>
      <c r="MH54" t="e">
        <f>bvarM6*bvarM9</f>
        <v>#VALUE!</v>
      </c>
      <c r="MI54" t="e">
        <f>cvarM6*cvarM9</f>
        <v>#VALUE!</v>
      </c>
      <c r="MJ54" t="e">
        <f>mvarM6*mvarM9</f>
        <v>#VALUE!</v>
      </c>
      <c r="MK54" s="24" t="e">
        <f t="shared" si="147"/>
        <v>#VALUE!</v>
      </c>
      <c r="ML54" s="24" t="e">
        <f t="shared" si="148"/>
        <v>#VALUE!</v>
      </c>
      <c r="MM54" s="24" t="e">
        <f t="shared" si="149"/>
        <v>#VALUE!</v>
      </c>
      <c r="MR54" s="24">
        <f t="shared" si="150"/>
        <v>0</v>
      </c>
      <c r="MS54" s="24">
        <f t="shared" si="151"/>
        <v>0</v>
      </c>
      <c r="MT54" s="24">
        <f t="shared" si="152"/>
        <v>0</v>
      </c>
      <c r="MU54">
        <v>-1.4854850329954001E-7</v>
      </c>
      <c r="MV54" t="e">
        <f>bvarM4^3</f>
        <v>#VALUE!</v>
      </c>
      <c r="MW54" t="e">
        <f>cvarM4^3</f>
        <v>#VALUE!</v>
      </c>
      <c r="MX54" t="e">
        <f>mvarM4^3</f>
        <v>#VALUE!</v>
      </c>
      <c r="MY54" s="24" t="e">
        <f t="shared" si="153"/>
        <v>#VALUE!</v>
      </c>
      <c r="MZ54" s="24" t="e">
        <f t="shared" si="154"/>
        <v>#VALUE!</v>
      </c>
      <c r="NA54" s="24" t="e">
        <f t="shared" si="155"/>
        <v>#VALUE!</v>
      </c>
      <c r="NB54">
        <v>6.6794085933751002E-6</v>
      </c>
      <c r="NC54" t="e">
        <f>bvarM4^2</f>
        <v>#VALUE!</v>
      </c>
      <c r="ND54" t="e">
        <f>cvarM4^2</f>
        <v>#VALUE!</v>
      </c>
      <c r="NE54" t="e">
        <f>mvarM4^2</f>
        <v>#VALUE!</v>
      </c>
      <c r="NF54" s="24" t="e">
        <f t="shared" si="156"/>
        <v>#VALUE!</v>
      </c>
      <c r="NG54" s="24" t="e">
        <f t="shared" si="157"/>
        <v>#VALUE!</v>
      </c>
      <c r="NH54" s="24" t="e">
        <f t="shared" si="158"/>
        <v>#VALUE!</v>
      </c>
      <c r="NI54">
        <v>4.6967114216876997E-5</v>
      </c>
      <c r="NJ54" t="e">
        <f>bvarM9^3</f>
        <v>#VALUE!</v>
      </c>
      <c r="NK54" t="e">
        <f>cvarM9^3</f>
        <v>#VALUE!</v>
      </c>
      <c r="NL54" t="e">
        <f>mvarM9^3</f>
        <v>#VALUE!</v>
      </c>
      <c r="NM54" s="24" t="e">
        <f t="shared" si="159"/>
        <v>#VALUE!</v>
      </c>
      <c r="NN54" s="24" t="e">
        <f t="shared" si="160"/>
        <v>#VALUE!</v>
      </c>
      <c r="NO54" s="24" t="e">
        <f t="shared" si="161"/>
        <v>#VALUE!</v>
      </c>
      <c r="NP54">
        <v>1.3053238598829999E-4</v>
      </c>
      <c r="NQ54" t="e">
        <f>bvarM8^2</f>
        <v>#VALUE!</v>
      </c>
      <c r="NR54" t="e">
        <f>cvarM8^2</f>
        <v>#VALUE!</v>
      </c>
      <c r="NS54" t="e">
        <f>mvarM8^2</f>
        <v>#VALUE!</v>
      </c>
      <c r="NT54" s="24" t="e">
        <f t="shared" si="162"/>
        <v>#VALUE!</v>
      </c>
      <c r="NU54" s="24" t="e">
        <f t="shared" si="163"/>
        <v>#VALUE!</v>
      </c>
      <c r="NV54" s="24" t="e">
        <f t="shared" si="164"/>
        <v>#VALUE!</v>
      </c>
      <c r="NW54">
        <v>1.6372696854010001E-4</v>
      </c>
      <c r="NX54" t="e">
        <f>bvarM8^2</f>
        <v>#VALUE!</v>
      </c>
      <c r="NY54" t="e">
        <f>cvarM8^2</f>
        <v>#VALUE!</v>
      </c>
      <c r="NZ54" t="e">
        <f>mvarM8^2</f>
        <v>#VALUE!</v>
      </c>
      <c r="OA54" s="24" t="e">
        <f t="shared" si="165"/>
        <v>#VALUE!</v>
      </c>
      <c r="OB54" s="24" t="e">
        <f t="shared" si="166"/>
        <v>#VALUE!</v>
      </c>
      <c r="OC54" s="24" t="e">
        <f t="shared" si="167"/>
        <v>#VALUE!</v>
      </c>
      <c r="OH54" s="24">
        <f t="shared" si="168"/>
        <v>0</v>
      </c>
      <c r="OI54" s="24">
        <f t="shared" si="169"/>
        <v>0</v>
      </c>
      <c r="OJ54" s="24">
        <f t="shared" si="170"/>
        <v>0</v>
      </c>
      <c r="OK54">
        <v>-2.2958374445262001E-6</v>
      </c>
      <c r="OL54" t="e">
        <f>bvarM6^3</f>
        <v>#VALUE!</v>
      </c>
      <c r="OM54" t="e">
        <f>cvarM6^3</f>
        <v>#VALUE!</v>
      </c>
      <c r="ON54" t="e">
        <f>mvarM6^3</f>
        <v>#VALUE!</v>
      </c>
      <c r="OO54" s="24" t="e">
        <f t="shared" si="171"/>
        <v>#VALUE!</v>
      </c>
      <c r="OP54" s="24" t="e">
        <f t="shared" si="172"/>
        <v>#VALUE!</v>
      </c>
      <c r="OQ54" s="24" t="e">
        <f t="shared" si="173"/>
        <v>#VALUE!</v>
      </c>
      <c r="OR54">
        <v>6.7726820306028001E-6</v>
      </c>
      <c r="OS54" t="e">
        <f>bvarM5*bvarM8</f>
        <v>#VALUE!</v>
      </c>
      <c r="OT54" t="e">
        <f>cvarM5*cvarM8</f>
        <v>#VALUE!</v>
      </c>
      <c r="OU54" t="e">
        <f>mvarM5*mvarM8</f>
        <v>#VALUE!</v>
      </c>
      <c r="OV54" s="24" t="e">
        <f t="shared" si="174"/>
        <v>#VALUE!</v>
      </c>
      <c r="OW54" s="24" t="e">
        <f t="shared" si="175"/>
        <v>#VALUE!</v>
      </c>
      <c r="OX54" s="24" t="e">
        <f t="shared" si="176"/>
        <v>#VALUE!</v>
      </c>
      <c r="PC54" s="24">
        <f t="shared" si="177"/>
        <v>0</v>
      </c>
      <c r="PD54" s="24">
        <f t="shared" si="178"/>
        <v>0</v>
      </c>
      <c r="PE54" s="24">
        <f t="shared" si="179"/>
        <v>0</v>
      </c>
      <c r="PF54">
        <v>-5.4407961518884001E-6</v>
      </c>
      <c r="PG54" t="e">
        <f>bvarHC2^2</f>
        <v>#VALUE!</v>
      </c>
      <c r="PH54" t="e">
        <f>cvarHC2^2</f>
        <v>#VALUE!</v>
      </c>
      <c r="PI54" t="e">
        <f>mvarHC2^2</f>
        <v>#VALUE!</v>
      </c>
      <c r="PJ54" s="24" t="e">
        <f t="shared" si="180"/>
        <v>#VALUE!</v>
      </c>
      <c r="PK54" s="24" t="e">
        <f t="shared" si="181"/>
        <v>#VALUE!</v>
      </c>
      <c r="PL54" s="24" t="e">
        <f t="shared" si="182"/>
        <v>#VALUE!</v>
      </c>
      <c r="PM54">
        <v>-1660214.8421861001</v>
      </c>
      <c r="PN54" t="e">
        <f>bvarM1^3</f>
        <v>#VALUE!</v>
      </c>
      <c r="PO54" t="e">
        <f>cvarM1^3</f>
        <v>#VALUE!</v>
      </c>
      <c r="PP54" t="e">
        <f>mvarM1^3</f>
        <v>#VALUE!</v>
      </c>
      <c r="PQ54" s="24" t="e">
        <f t="shared" si="183"/>
        <v>#VALUE!</v>
      </c>
      <c r="PR54" s="24" t="e">
        <f t="shared" si="184"/>
        <v>#VALUE!</v>
      </c>
      <c r="PS54" s="24" t="e">
        <f t="shared" si="185"/>
        <v>#VALUE!</v>
      </c>
      <c r="PX54" s="24">
        <f t="shared" si="186"/>
        <v>0</v>
      </c>
      <c r="PY54" s="24">
        <f t="shared" si="187"/>
        <v>0</v>
      </c>
      <c r="PZ54" s="24">
        <f t="shared" si="188"/>
        <v>0</v>
      </c>
      <c r="QA54">
        <v>7.5985199286538997E-5</v>
      </c>
      <c r="QB54" t="e">
        <f>bvarM8^3</f>
        <v>#VALUE!</v>
      </c>
      <c r="QC54" t="e">
        <f>cvarM8^3</f>
        <v>#VALUE!</v>
      </c>
      <c r="QD54" t="e">
        <f>mvarM8^3</f>
        <v>#VALUE!</v>
      </c>
      <c r="QE54" s="24" t="e">
        <f t="shared" si="189"/>
        <v>#VALUE!</v>
      </c>
      <c r="QF54" s="24" t="e">
        <f t="shared" si="190"/>
        <v>#VALUE!</v>
      </c>
      <c r="QG54" s="24" t="e">
        <f t="shared" si="191"/>
        <v>#VALUE!</v>
      </c>
      <c r="QH54">
        <v>-7.331861898946E-7</v>
      </c>
      <c r="QI54" t="e">
        <f>bvarM4^2</f>
        <v>#VALUE!</v>
      </c>
      <c r="QJ54" t="e">
        <f>cvarM4^2</f>
        <v>#VALUE!</v>
      </c>
      <c r="QK54" t="e">
        <f>mvarM4^2</f>
        <v>#VALUE!</v>
      </c>
      <c r="QL54" s="24" t="e">
        <f t="shared" si="192"/>
        <v>#VALUE!</v>
      </c>
      <c r="QM54" s="24" t="e">
        <f t="shared" si="193"/>
        <v>#VALUE!</v>
      </c>
      <c r="QN54" s="24" t="e">
        <f t="shared" si="194"/>
        <v>#VALUE!</v>
      </c>
      <c r="QS54" s="24">
        <f t="shared" si="195"/>
        <v>0</v>
      </c>
      <c r="QT54" s="24">
        <f t="shared" si="196"/>
        <v>0</v>
      </c>
      <c r="QU54" s="24">
        <f t="shared" si="197"/>
        <v>0</v>
      </c>
      <c r="QV54">
        <v>-1.3102714584806001E-3</v>
      </c>
      <c r="QW54" t="e">
        <f>bvarM8^2</f>
        <v>#VALUE!</v>
      </c>
      <c r="QX54" t="e">
        <f>cvarM8^2</f>
        <v>#VALUE!</v>
      </c>
      <c r="QY54" t="e">
        <f>mvarM8^2</f>
        <v>#VALUE!</v>
      </c>
      <c r="QZ54" s="24" t="e">
        <f t="shared" si="198"/>
        <v>#VALUE!</v>
      </c>
      <c r="RA54" s="24" t="e">
        <f t="shared" si="199"/>
        <v>#VALUE!</v>
      </c>
      <c r="RB54" s="24" t="e">
        <f t="shared" si="200"/>
        <v>#VALUE!</v>
      </c>
      <c r="RC54">
        <v>2.9440472259676E-4</v>
      </c>
      <c r="RD54" t="e">
        <f>bvarM8^2</f>
        <v>#VALUE!</v>
      </c>
      <c r="RE54" t="e">
        <f>cvarM8^2</f>
        <v>#VALUE!</v>
      </c>
      <c r="RF54" t="e">
        <f>mvarM8^2</f>
        <v>#VALUE!</v>
      </c>
      <c r="RG54" s="24" t="e">
        <f t="shared" si="201"/>
        <v>#VALUE!</v>
      </c>
      <c r="RH54" s="24" t="e">
        <f t="shared" si="202"/>
        <v>#VALUE!</v>
      </c>
      <c r="RI54" s="24" t="e">
        <f t="shared" si="203"/>
        <v>#VALUE!</v>
      </c>
      <c r="RN54" s="24">
        <f t="shared" si="204"/>
        <v>0</v>
      </c>
      <c r="RO54" s="24">
        <f t="shared" si="205"/>
        <v>0</v>
      </c>
      <c r="RP54" s="24">
        <f t="shared" si="206"/>
        <v>0</v>
      </c>
      <c r="RQ54">
        <v>-3.1090589403153001E-7</v>
      </c>
      <c r="RR54" t="e">
        <f>bvarM4^3</f>
        <v>#VALUE!</v>
      </c>
      <c r="RS54" t="e">
        <f>cvarM4^3</f>
        <v>#VALUE!</v>
      </c>
      <c r="RT54" t="e">
        <f>mvarM4^3</f>
        <v>#VALUE!</v>
      </c>
      <c r="RU54" s="24" t="e">
        <f t="shared" si="207"/>
        <v>#VALUE!</v>
      </c>
      <c r="RV54" s="24" t="e">
        <f t="shared" si="208"/>
        <v>#VALUE!</v>
      </c>
      <c r="RW54" s="24" t="e">
        <f t="shared" si="209"/>
        <v>#VALUE!</v>
      </c>
      <c r="RX54">
        <v>2.0155250950139E-8</v>
      </c>
      <c r="RY54" t="e">
        <f>bvarHC1^2</f>
        <v>#VALUE!</v>
      </c>
      <c r="RZ54" t="e">
        <f>cvarHC1^2</f>
        <v>#VALUE!</v>
      </c>
      <c r="SA54" t="e">
        <f>mvarHC1^2</f>
        <v>#VALUE!</v>
      </c>
      <c r="SB54" s="24" t="e">
        <f t="shared" si="210"/>
        <v>#VALUE!</v>
      </c>
      <c r="SC54" s="24" t="e">
        <f t="shared" si="211"/>
        <v>#VALUE!</v>
      </c>
      <c r="SD54" s="24" t="e">
        <f t="shared" si="212"/>
        <v>#VALUE!</v>
      </c>
      <c r="SI54" s="24">
        <f t="shared" si="213"/>
        <v>0</v>
      </c>
      <c r="SJ54" s="24">
        <f t="shared" si="214"/>
        <v>0</v>
      </c>
      <c r="SK54" s="24">
        <f t="shared" si="215"/>
        <v>0</v>
      </c>
      <c r="SL54">
        <v>1.1333118882976E-5</v>
      </c>
      <c r="SM54" t="e">
        <f>bvarHC2^3</f>
        <v>#VALUE!</v>
      </c>
      <c r="SN54" t="e">
        <f>cvarHC2^3</f>
        <v>#VALUE!</v>
      </c>
      <c r="SO54" t="e">
        <f>mvarHC2^3</f>
        <v>#VALUE!</v>
      </c>
      <c r="SP54" s="24" t="e">
        <f t="shared" si="216"/>
        <v>#VALUE!</v>
      </c>
      <c r="SQ54" s="24" t="e">
        <f t="shared" si="217"/>
        <v>#VALUE!</v>
      </c>
      <c r="SR54" s="24" t="e">
        <f t="shared" si="218"/>
        <v>#VALUE!</v>
      </c>
      <c r="SS54">
        <v>3.9124228323897E-5</v>
      </c>
      <c r="ST54" t="e">
        <f>bvarHC2^3</f>
        <v>#VALUE!</v>
      </c>
      <c r="SU54" t="e">
        <f>cvarHC2^3</f>
        <v>#VALUE!</v>
      </c>
      <c r="SV54" t="e">
        <f>mvarHC2^3</f>
        <v>#VALUE!</v>
      </c>
      <c r="SW54" s="24" t="e">
        <f t="shared" si="219"/>
        <v>#VALUE!</v>
      </c>
      <c r="SX54" s="24" t="e">
        <f t="shared" si="220"/>
        <v>#VALUE!</v>
      </c>
      <c r="SY54" s="24" t="e">
        <f t="shared" si="221"/>
        <v>#VALUE!</v>
      </c>
      <c r="SZ54">
        <v>-4.0480950568544997E-6</v>
      </c>
      <c r="TA54" t="e">
        <f>bvarM4^3</f>
        <v>#VALUE!</v>
      </c>
      <c r="TB54" t="e">
        <f>cvarM4^3</f>
        <v>#VALUE!</v>
      </c>
      <c r="TC54" t="e">
        <f>mvarM4^3</f>
        <v>#VALUE!</v>
      </c>
      <c r="TD54" s="24" t="e">
        <f t="shared" si="222"/>
        <v>#VALUE!</v>
      </c>
      <c r="TE54" s="24" t="e">
        <f t="shared" si="223"/>
        <v>#VALUE!</v>
      </c>
      <c r="TF54" s="24" t="e">
        <f t="shared" si="224"/>
        <v>#VALUE!</v>
      </c>
      <c r="TK54" s="24">
        <f t="shared" si="225"/>
        <v>0</v>
      </c>
      <c r="TL54" s="24">
        <f t="shared" si="226"/>
        <v>0</v>
      </c>
      <c r="TM54" s="24">
        <f t="shared" si="227"/>
        <v>0</v>
      </c>
      <c r="TN54">
        <v>4.9422705747486002E-4</v>
      </c>
      <c r="TO54" t="e">
        <f>bvarM6^2</f>
        <v>#VALUE!</v>
      </c>
      <c r="TP54" t="e">
        <f>cvarM6^2</f>
        <v>#VALUE!</v>
      </c>
      <c r="TQ54" t="e">
        <f>mvarM6^2</f>
        <v>#VALUE!</v>
      </c>
      <c r="TR54" s="24" t="e">
        <f t="shared" si="228"/>
        <v>#VALUE!</v>
      </c>
      <c r="TS54" s="24" t="e">
        <f t="shared" si="229"/>
        <v>#VALUE!</v>
      </c>
      <c r="TT54" s="24" t="e">
        <f t="shared" si="230"/>
        <v>#VALUE!</v>
      </c>
      <c r="TU54">
        <v>1.5643950568129E-4</v>
      </c>
      <c r="TV54" t="e">
        <f>bvarM4^2</f>
        <v>#VALUE!</v>
      </c>
      <c r="TW54" t="e">
        <f>cvarM4^2</f>
        <v>#VALUE!</v>
      </c>
      <c r="TX54" t="e">
        <f>mvarM4^2</f>
        <v>#VALUE!</v>
      </c>
      <c r="TY54" s="24" t="e">
        <f t="shared" si="231"/>
        <v>#VALUE!</v>
      </c>
      <c r="TZ54" s="24" t="e">
        <f t="shared" si="232"/>
        <v>#VALUE!</v>
      </c>
      <c r="UA54" s="24" t="e">
        <f t="shared" si="233"/>
        <v>#VALUE!</v>
      </c>
      <c r="UF54" s="24">
        <f t="shared" si="234"/>
        <v>0</v>
      </c>
      <c r="UG54" s="24">
        <f t="shared" si="235"/>
        <v>0</v>
      </c>
      <c r="UH54" s="24">
        <f t="shared" si="236"/>
        <v>0</v>
      </c>
      <c r="UI54">
        <v>1.9124615308681E-4</v>
      </c>
      <c r="UJ54" t="e">
        <f>bvarM4^2</f>
        <v>#VALUE!</v>
      </c>
      <c r="UK54" t="e">
        <f>cvarM4^2</f>
        <v>#VALUE!</v>
      </c>
      <c r="UL54" t="e">
        <f>mvarM4^2</f>
        <v>#VALUE!</v>
      </c>
      <c r="UM54" s="24" t="e">
        <f t="shared" si="237"/>
        <v>#VALUE!</v>
      </c>
      <c r="UN54" s="24" t="e">
        <f t="shared" si="238"/>
        <v>#VALUE!</v>
      </c>
      <c r="UO54" s="24" t="e">
        <f t="shared" si="239"/>
        <v>#VALUE!</v>
      </c>
      <c r="UP54">
        <v>-1.3681374168475999E-10</v>
      </c>
      <c r="UQ54" t="e">
        <f>bvarHC1^3</f>
        <v>#VALUE!</v>
      </c>
      <c r="UR54" t="e">
        <f>cvarHC1^3</f>
        <v>#VALUE!</v>
      </c>
      <c r="US54" t="e">
        <f>mvarHC1^3</f>
        <v>#VALUE!</v>
      </c>
      <c r="UT54" s="24" t="e">
        <f t="shared" si="240"/>
        <v>#VALUE!</v>
      </c>
      <c r="UU54" s="24" t="e">
        <f t="shared" si="241"/>
        <v>#VALUE!</v>
      </c>
      <c r="UV54" s="24" t="e">
        <f t="shared" si="242"/>
        <v>#VALUE!</v>
      </c>
      <c r="VA54" s="24">
        <f t="shared" si="243"/>
        <v>0</v>
      </c>
      <c r="VB54" s="24">
        <f t="shared" si="244"/>
        <v>0</v>
      </c>
      <c r="VC54" s="24">
        <f t="shared" si="245"/>
        <v>0</v>
      </c>
      <c r="VD54">
        <v>6.1173543998735002E-4</v>
      </c>
      <c r="VE54" t="e">
        <f>bvarM6^2</f>
        <v>#VALUE!</v>
      </c>
      <c r="VF54" t="e">
        <f>cvarM6^2</f>
        <v>#VALUE!</v>
      </c>
      <c r="VG54" t="e">
        <f>mvarM6^2</f>
        <v>#VALUE!</v>
      </c>
      <c r="VH54" s="24" t="e">
        <f t="shared" si="246"/>
        <v>#VALUE!</v>
      </c>
      <c r="VI54" s="24" t="e">
        <f t="shared" si="247"/>
        <v>#VALUE!</v>
      </c>
      <c r="VJ54" s="24" t="e">
        <f t="shared" si="248"/>
        <v>#VALUE!</v>
      </c>
      <c r="VK54">
        <v>1.5270026717622E-4</v>
      </c>
      <c r="VL54" t="e">
        <f>bvarM4^2</f>
        <v>#VALUE!</v>
      </c>
      <c r="VM54" t="e">
        <f>cvarM4^2</f>
        <v>#VALUE!</v>
      </c>
      <c r="VN54" t="e">
        <f>mvarM4^2</f>
        <v>#VALUE!</v>
      </c>
      <c r="VO54" s="24" t="e">
        <f t="shared" si="249"/>
        <v>#VALUE!</v>
      </c>
      <c r="VP54" s="24" t="e">
        <f t="shared" si="250"/>
        <v>#VALUE!</v>
      </c>
      <c r="VQ54" s="24" t="e">
        <f t="shared" si="251"/>
        <v>#VALUE!</v>
      </c>
      <c r="VR54"/>
      <c r="VS54"/>
      <c r="VT54"/>
      <c r="VU54"/>
      <c r="VV54" s="24">
        <f t="shared" si="252"/>
        <v>0</v>
      </c>
      <c r="VW54" s="24">
        <f t="shared" si="253"/>
        <v>0</v>
      </c>
      <c r="VX54" s="24">
        <f t="shared" si="254"/>
        <v>0</v>
      </c>
      <c r="WC54" s="24">
        <f t="shared" si="255"/>
        <v>0</v>
      </c>
      <c r="WD54" s="24">
        <f t="shared" si="256"/>
        <v>0</v>
      </c>
      <c r="WE54" s="24">
        <f t="shared" si="257"/>
        <v>0</v>
      </c>
      <c r="WF54">
        <v>-3.3898733943089002E-5</v>
      </c>
      <c r="WG54" t="e">
        <f>bvarM6^3</f>
        <v>#VALUE!</v>
      </c>
      <c r="WH54" t="e">
        <f>cvarM6^3</f>
        <v>#VALUE!</v>
      </c>
      <c r="WI54" t="e">
        <f>mvarM6^3</f>
        <v>#VALUE!</v>
      </c>
      <c r="WJ54" s="24" t="e">
        <f t="shared" si="258"/>
        <v>#VALUE!</v>
      </c>
      <c r="WK54" s="24" t="e">
        <f t="shared" si="259"/>
        <v>#VALUE!</v>
      </c>
      <c r="WL54" s="24" t="e">
        <f t="shared" si="260"/>
        <v>#VALUE!</v>
      </c>
      <c r="WQ54" s="24">
        <f t="shared" si="261"/>
        <v>0</v>
      </c>
      <c r="WR54" s="24">
        <f t="shared" si="262"/>
        <v>0</v>
      </c>
      <c r="WS54" s="24">
        <f t="shared" si="263"/>
        <v>0</v>
      </c>
      <c r="WT54">
        <v>-4.4566897267543001E-12</v>
      </c>
      <c r="WU54" t="e">
        <f>bvarHC1^3</f>
        <v>#VALUE!</v>
      </c>
      <c r="WV54" t="e">
        <f>cvarHC1^3</f>
        <v>#VALUE!</v>
      </c>
      <c r="WW54" t="e">
        <f>mvarHC1^3</f>
        <v>#VALUE!</v>
      </c>
      <c r="WX54" s="24" t="e">
        <f t="shared" si="264"/>
        <v>#VALUE!</v>
      </c>
      <c r="WY54" s="24" t="e">
        <f t="shared" si="265"/>
        <v>#VALUE!</v>
      </c>
      <c r="WZ54" s="24" t="e">
        <f t="shared" si="266"/>
        <v>#VALUE!</v>
      </c>
      <c r="XA54">
        <v>4.4592676740952997E-6</v>
      </c>
      <c r="XB54" t="e">
        <f>bvarM3^2</f>
        <v>#VALUE!</v>
      </c>
      <c r="XC54" t="e">
        <f>cvarM3^2</f>
        <v>#VALUE!</v>
      </c>
      <c r="XD54" t="e">
        <f>mvarM3^2</f>
        <v>#VALUE!</v>
      </c>
      <c r="XE54" s="24" t="e">
        <f t="shared" si="267"/>
        <v>#VALUE!</v>
      </c>
      <c r="XF54" s="24" t="e">
        <f t="shared" si="268"/>
        <v>#VALUE!</v>
      </c>
      <c r="XG54" s="24" t="e">
        <f t="shared" si="269"/>
        <v>#VALUE!</v>
      </c>
      <c r="XH54"/>
      <c r="XI54"/>
      <c r="XJ54"/>
      <c r="XK54"/>
      <c r="XL54" s="24">
        <f t="shared" si="270"/>
        <v>0</v>
      </c>
      <c r="XM54" s="24">
        <f t="shared" si="271"/>
        <v>0</v>
      </c>
      <c r="XN54" s="24">
        <f t="shared" si="272"/>
        <v>0</v>
      </c>
      <c r="XO54">
        <v>-7.6985107358407004E-11</v>
      </c>
      <c r="XP54" t="e">
        <f>bvarHC1^3</f>
        <v>#VALUE!</v>
      </c>
      <c r="XQ54" t="e">
        <f>cvarHC1^3</f>
        <v>#VALUE!</v>
      </c>
      <c r="XR54" t="e">
        <f>mvarHC1^3</f>
        <v>#VALUE!</v>
      </c>
      <c r="XS54" s="24" t="e">
        <f t="shared" si="273"/>
        <v>#VALUE!</v>
      </c>
      <c r="XT54" s="24" t="e">
        <f t="shared" si="274"/>
        <v>#VALUE!</v>
      </c>
      <c r="XU54" s="24" t="e">
        <f t="shared" si="275"/>
        <v>#VALUE!</v>
      </c>
      <c r="XZ54" s="24">
        <f t="shared" si="276"/>
        <v>0</v>
      </c>
      <c r="YA54" s="24">
        <f t="shared" si="277"/>
        <v>0</v>
      </c>
      <c r="YB54" s="24">
        <f t="shared" si="278"/>
        <v>0</v>
      </c>
      <c r="YG54" s="24">
        <f t="shared" si="279"/>
        <v>0</v>
      </c>
      <c r="YH54" s="24">
        <f t="shared" si="280"/>
        <v>0</v>
      </c>
      <c r="YI54" s="24">
        <f t="shared" si="281"/>
        <v>0</v>
      </c>
      <c r="YJ54">
        <v>3.4946140706008999E-5</v>
      </c>
      <c r="YK54" t="e">
        <f>bvarM5^2</f>
        <v>#VALUE!</v>
      </c>
      <c r="YL54" t="e">
        <f>cvarM5^2</f>
        <v>#VALUE!</v>
      </c>
      <c r="YM54" t="e">
        <f>mvarM5^2</f>
        <v>#VALUE!</v>
      </c>
      <c r="YN54" s="24" t="e">
        <f t="shared" si="282"/>
        <v>#VALUE!</v>
      </c>
      <c r="YO54" s="24" t="e">
        <f t="shared" si="283"/>
        <v>#VALUE!</v>
      </c>
      <c r="YP54" s="24" t="e">
        <f t="shared" si="284"/>
        <v>#VALUE!</v>
      </c>
      <c r="YQ54">
        <v>1.4851203282571E-3</v>
      </c>
      <c r="YR54" t="e">
        <f>bvarM6^2</f>
        <v>#VALUE!</v>
      </c>
      <c r="YS54" t="e">
        <f>cvarM6^2</f>
        <v>#VALUE!</v>
      </c>
      <c r="YT54" t="e">
        <f>mvarM6^2</f>
        <v>#VALUE!</v>
      </c>
      <c r="YU54" s="24" t="e">
        <f t="shared" si="285"/>
        <v>#VALUE!</v>
      </c>
      <c r="YV54" s="24" t="e">
        <f t="shared" si="286"/>
        <v>#VALUE!</v>
      </c>
      <c r="YW54" s="24" t="e">
        <f t="shared" si="287"/>
        <v>#VALUE!</v>
      </c>
      <c r="YX54"/>
      <c r="YY54"/>
      <c r="YZ54"/>
      <c r="ZA54"/>
      <c r="ZB54" s="24">
        <f t="shared" si="288"/>
        <v>0</v>
      </c>
      <c r="ZC54" s="24">
        <f t="shared" si="289"/>
        <v>0</v>
      </c>
      <c r="ZD54" s="24">
        <f t="shared" si="290"/>
        <v>0</v>
      </c>
      <c r="ZI54" s="24">
        <f t="shared" si="291"/>
        <v>0</v>
      </c>
      <c r="ZJ54" s="24">
        <f t="shared" si="292"/>
        <v>0</v>
      </c>
      <c r="ZK54" s="24">
        <f t="shared" si="293"/>
        <v>0</v>
      </c>
      <c r="ZL54">
        <v>-6.9221563244309E-6</v>
      </c>
      <c r="ZM54" t="e">
        <f>bvarM4^3</f>
        <v>#VALUE!</v>
      </c>
      <c r="ZN54" t="e">
        <f>cvarM4^3</f>
        <v>#VALUE!</v>
      </c>
      <c r="ZO54" t="e">
        <f>mvarM4^3</f>
        <v>#VALUE!</v>
      </c>
      <c r="ZP54" s="24" t="e">
        <f t="shared" si="294"/>
        <v>#VALUE!</v>
      </c>
      <c r="ZQ54" s="24" t="e">
        <f t="shared" si="295"/>
        <v>#VALUE!</v>
      </c>
      <c r="ZR54" s="24" t="e">
        <f t="shared" si="296"/>
        <v>#VALUE!</v>
      </c>
      <c r="ZW54" s="24">
        <f t="shared" si="297"/>
        <v>0</v>
      </c>
      <c r="ZX54" s="24">
        <f t="shared" si="298"/>
        <v>0</v>
      </c>
      <c r="ZY54" s="24">
        <f t="shared" si="299"/>
        <v>0</v>
      </c>
      <c r="ZZ54">
        <v>-2.5945611507304999E-6</v>
      </c>
      <c r="AAA54" t="e">
        <f>bvarM5^2</f>
        <v>#VALUE!</v>
      </c>
      <c r="AAB54" t="e">
        <f>cvarM5^2</f>
        <v>#VALUE!</v>
      </c>
      <c r="AAC54" t="e">
        <f>mvarM5^2</f>
        <v>#VALUE!</v>
      </c>
      <c r="AAD54" s="24" t="e">
        <f t="shared" si="300"/>
        <v>#VALUE!</v>
      </c>
      <c r="AAE54" s="24" t="e">
        <f t="shared" si="301"/>
        <v>#VALUE!</v>
      </c>
      <c r="AAF54" s="24" t="e">
        <f t="shared" si="302"/>
        <v>#VALUE!</v>
      </c>
      <c r="AAG54">
        <v>5.5236500782839997E-6</v>
      </c>
      <c r="AAH54" t="e">
        <f>bvarM3^2</f>
        <v>#VALUE!</v>
      </c>
      <c r="AAI54" t="e">
        <f>cvarM3^2</f>
        <v>#VALUE!</v>
      </c>
      <c r="AAJ54" t="e">
        <f>mvarM3^2</f>
        <v>#VALUE!</v>
      </c>
      <c r="AAK54" s="24" t="e">
        <f t="shared" si="303"/>
        <v>#VALUE!</v>
      </c>
      <c r="AAL54" s="24" t="e">
        <f t="shared" si="304"/>
        <v>#VALUE!</v>
      </c>
      <c r="AAM54" s="24" t="e">
        <f t="shared" si="305"/>
        <v>#VALUE!</v>
      </c>
      <c r="AAN54"/>
      <c r="AAO54"/>
      <c r="AAP54"/>
      <c r="AAQ54"/>
      <c r="AAR54" s="24">
        <f t="shared" si="306"/>
        <v>0</v>
      </c>
      <c r="AAS54" s="24">
        <f t="shared" si="307"/>
        <v>0</v>
      </c>
      <c r="AAT54" s="24">
        <f t="shared" si="308"/>
        <v>0</v>
      </c>
      <c r="AAY54" s="24">
        <f t="shared" si="309"/>
        <v>0</v>
      </c>
      <c r="AAZ54" s="24">
        <f t="shared" si="310"/>
        <v>0</v>
      </c>
      <c r="ABA54" s="24">
        <f t="shared" si="311"/>
        <v>0</v>
      </c>
      <c r="ABF54" s="24">
        <f t="shared" si="312"/>
        <v>0</v>
      </c>
      <c r="ABG54" s="24">
        <f t="shared" si="313"/>
        <v>0</v>
      </c>
      <c r="ABH54" s="24">
        <f t="shared" si="314"/>
        <v>0</v>
      </c>
      <c r="ABM54" s="24">
        <f t="shared" si="315"/>
        <v>0</v>
      </c>
      <c r="ABN54" s="24">
        <f t="shared" si="316"/>
        <v>0</v>
      </c>
      <c r="ABO54" s="24">
        <f t="shared" si="317"/>
        <v>0</v>
      </c>
      <c r="ABT54" s="24">
        <f t="shared" si="318"/>
        <v>0</v>
      </c>
      <c r="ABU54" s="24">
        <f t="shared" si="319"/>
        <v>0</v>
      </c>
      <c r="ABV54" s="24">
        <f t="shared" si="320"/>
        <v>0</v>
      </c>
      <c r="ABW54">
        <v>120110.79713268</v>
      </c>
      <c r="ABX54" t="e">
        <f>bvarM1^2</f>
        <v>#VALUE!</v>
      </c>
      <c r="ABY54" t="e">
        <f>cvarM1^2</f>
        <v>#VALUE!</v>
      </c>
      <c r="ABZ54" t="e">
        <f>mvarM1^2</f>
        <v>#VALUE!</v>
      </c>
      <c r="ACA54" s="24" t="e">
        <f t="shared" si="321"/>
        <v>#VALUE!</v>
      </c>
      <c r="ACB54" s="24" t="e">
        <f t="shared" si="322"/>
        <v>#VALUE!</v>
      </c>
      <c r="ACC54" s="24" t="e">
        <f t="shared" si="323"/>
        <v>#VALUE!</v>
      </c>
      <c r="ACD54"/>
      <c r="ACE54"/>
      <c r="ACF54"/>
      <c r="ACG54"/>
      <c r="ACH54" s="24">
        <f t="shared" si="324"/>
        <v>0</v>
      </c>
      <c r="ACI54" s="24">
        <f t="shared" si="325"/>
        <v>0</v>
      </c>
      <c r="ACJ54" s="24">
        <f t="shared" si="326"/>
        <v>0</v>
      </c>
      <c r="ACO54" s="24">
        <f t="shared" si="327"/>
        <v>0</v>
      </c>
      <c r="ACP54" s="24">
        <f t="shared" si="328"/>
        <v>0</v>
      </c>
      <c r="ACQ54" s="24">
        <f t="shared" si="329"/>
        <v>0</v>
      </c>
      <c r="ACV54" s="24">
        <f t="shared" si="330"/>
        <v>0</v>
      </c>
      <c r="ACW54" s="24">
        <f t="shared" si="331"/>
        <v>0</v>
      </c>
      <c r="ACX54" s="24">
        <f t="shared" si="332"/>
        <v>0</v>
      </c>
      <c r="ACY54"/>
      <c r="ACZ54"/>
      <c r="ADA54"/>
      <c r="ADB54"/>
      <c r="ADC54" s="24">
        <f t="shared" si="333"/>
        <v>0</v>
      </c>
      <c r="ADD54" s="24">
        <f t="shared" si="334"/>
        <v>0</v>
      </c>
      <c r="ADE54" s="24">
        <f t="shared" si="335"/>
        <v>0</v>
      </c>
      <c r="ADF54"/>
      <c r="ADG54"/>
      <c r="ADH54"/>
      <c r="ADI54"/>
      <c r="ADJ54" s="24">
        <f t="shared" si="336"/>
        <v>0</v>
      </c>
      <c r="ADK54" s="24">
        <f t="shared" si="337"/>
        <v>0</v>
      </c>
      <c r="ADL54" s="24">
        <f t="shared" si="338"/>
        <v>0</v>
      </c>
      <c r="ADQ54" s="24">
        <f t="shared" si="339"/>
        <v>0</v>
      </c>
      <c r="ADR54" s="24">
        <f t="shared" si="340"/>
        <v>0</v>
      </c>
      <c r="ADS54" s="24">
        <f t="shared" si="341"/>
        <v>0</v>
      </c>
      <c r="ADX54" s="24">
        <f t="shared" si="342"/>
        <v>0</v>
      </c>
      <c r="ADY54" s="24">
        <f t="shared" si="343"/>
        <v>0</v>
      </c>
      <c r="ADZ54" s="24">
        <f t="shared" si="344"/>
        <v>0</v>
      </c>
      <c r="AEE54" s="24">
        <f t="shared" si="345"/>
        <v>0</v>
      </c>
      <c r="AEF54" s="24">
        <f t="shared" si="346"/>
        <v>0</v>
      </c>
      <c r="AEG54" s="24">
        <f t="shared" si="347"/>
        <v>0</v>
      </c>
      <c r="AEL54" s="24">
        <f t="shared" si="348"/>
        <v>0</v>
      </c>
      <c r="AEM54" s="24">
        <f t="shared" si="349"/>
        <v>0</v>
      </c>
      <c r="AEN54" s="24">
        <f t="shared" si="350"/>
        <v>0</v>
      </c>
      <c r="AEO54"/>
      <c r="AEP54"/>
      <c r="AEQ54"/>
      <c r="AER54"/>
      <c r="AES54" s="24">
        <f t="shared" si="351"/>
        <v>0</v>
      </c>
      <c r="AET54" s="24">
        <f t="shared" si="352"/>
        <v>0</v>
      </c>
      <c r="AEU54" s="24">
        <f t="shared" si="353"/>
        <v>0</v>
      </c>
      <c r="AEV54"/>
      <c r="AEW54"/>
      <c r="AEX54"/>
      <c r="AEY54"/>
      <c r="AEZ54" s="24">
        <f t="shared" si="354"/>
        <v>0</v>
      </c>
      <c r="AFA54" s="24">
        <f t="shared" si="355"/>
        <v>0</v>
      </c>
      <c r="AFB54" s="24">
        <f t="shared" si="356"/>
        <v>0</v>
      </c>
      <c r="AFG54" s="24">
        <f t="shared" si="357"/>
        <v>0</v>
      </c>
      <c r="AFH54" s="24">
        <f t="shared" si="358"/>
        <v>0</v>
      </c>
      <c r="AFI54" s="24">
        <f t="shared" si="359"/>
        <v>0</v>
      </c>
      <c r="AFJ54"/>
      <c r="AFK54"/>
      <c r="AFL54"/>
      <c r="AFM54"/>
      <c r="AFN54" s="24">
        <f t="shared" si="360"/>
        <v>0</v>
      </c>
      <c r="AFO54" s="24">
        <f t="shared" si="361"/>
        <v>0</v>
      </c>
      <c r="AFP54" s="24">
        <f t="shared" si="362"/>
        <v>0</v>
      </c>
      <c r="AFQ54"/>
      <c r="AFR54"/>
      <c r="AFS54"/>
      <c r="AFT54"/>
      <c r="AFU54" s="24">
        <f t="shared" si="363"/>
        <v>0</v>
      </c>
      <c r="AFV54" s="24">
        <f t="shared" si="364"/>
        <v>0</v>
      </c>
      <c r="AFW54" s="24">
        <f t="shared" si="365"/>
        <v>0</v>
      </c>
      <c r="AGB54" s="24">
        <f t="shared" si="366"/>
        <v>0</v>
      </c>
      <c r="AGC54" s="24">
        <f t="shared" si="367"/>
        <v>0</v>
      </c>
      <c r="AGD54" s="24">
        <f t="shared" si="368"/>
        <v>0</v>
      </c>
      <c r="AGI54" s="24">
        <f t="shared" si="369"/>
        <v>0</v>
      </c>
      <c r="AGJ54" s="24">
        <f t="shared" si="370"/>
        <v>0</v>
      </c>
      <c r="AGK54" s="24">
        <f t="shared" si="371"/>
        <v>0</v>
      </c>
      <c r="AGL54"/>
      <c r="AGM54"/>
      <c r="AGN54"/>
      <c r="AGO54"/>
      <c r="AGP54" s="24">
        <f t="shared" si="372"/>
        <v>0</v>
      </c>
      <c r="AGQ54" s="24">
        <f t="shared" si="373"/>
        <v>0</v>
      </c>
      <c r="AGR54" s="24">
        <f t="shared" si="374"/>
        <v>0</v>
      </c>
      <c r="AGW54" s="24">
        <f t="shared" si="375"/>
        <v>0</v>
      </c>
      <c r="AGX54" s="24">
        <f t="shared" si="376"/>
        <v>0</v>
      </c>
      <c r="AGY54" s="24">
        <f t="shared" si="377"/>
        <v>0</v>
      </c>
      <c r="AGZ54"/>
      <c r="AHA54"/>
      <c r="AHB54"/>
      <c r="AHC54"/>
      <c r="AHD54" s="24">
        <f t="shared" si="378"/>
        <v>0</v>
      </c>
      <c r="AHE54" s="24">
        <f t="shared" si="379"/>
        <v>0</v>
      </c>
      <c r="AHF54" s="24">
        <f t="shared" si="380"/>
        <v>0</v>
      </c>
      <c r="AHK54" s="24">
        <f t="shared" si="381"/>
        <v>0</v>
      </c>
      <c r="AHL54" s="24">
        <f t="shared" si="382"/>
        <v>0</v>
      </c>
      <c r="AHM54" s="24">
        <f t="shared" si="383"/>
        <v>0</v>
      </c>
      <c r="AHR54" s="24">
        <f t="shared" si="384"/>
        <v>0</v>
      </c>
      <c r="AHS54" s="24">
        <f t="shared" si="385"/>
        <v>0</v>
      </c>
      <c r="AHT54" s="24">
        <f t="shared" si="386"/>
        <v>0</v>
      </c>
      <c r="AHU54"/>
      <c r="AHV54"/>
      <c r="AHW54"/>
      <c r="AHX54"/>
      <c r="AHY54" s="24">
        <f t="shared" si="387"/>
        <v>0</v>
      </c>
      <c r="AHZ54" s="24">
        <f t="shared" si="388"/>
        <v>0</v>
      </c>
      <c r="AIA54" s="24">
        <f t="shared" si="389"/>
        <v>0</v>
      </c>
      <c r="AIB54"/>
      <c r="AIC54"/>
      <c r="AID54"/>
      <c r="AIE54"/>
      <c r="AIF54" s="24">
        <f t="shared" si="390"/>
        <v>0</v>
      </c>
      <c r="AIG54" s="24">
        <f t="shared" si="391"/>
        <v>0</v>
      </c>
      <c r="AIH54" s="24">
        <f t="shared" si="392"/>
        <v>0</v>
      </c>
      <c r="AIM54" s="24">
        <f t="shared" si="393"/>
        <v>0</v>
      </c>
      <c r="AIN54" s="24">
        <f t="shared" si="394"/>
        <v>0</v>
      </c>
      <c r="AIO54" s="24">
        <f t="shared" si="395"/>
        <v>0</v>
      </c>
      <c r="AIP54"/>
      <c r="AIQ54"/>
      <c r="AIR54"/>
      <c r="AIS54"/>
      <c r="AIT54" s="24">
        <f t="shared" si="396"/>
        <v>0</v>
      </c>
      <c r="AIU54" s="24">
        <f t="shared" si="397"/>
        <v>0</v>
      </c>
      <c r="AIV54" s="24">
        <f t="shared" si="398"/>
        <v>0</v>
      </c>
      <c r="AJA54" s="24">
        <f t="shared" si="399"/>
        <v>0</v>
      </c>
      <c r="AJB54" s="24">
        <f t="shared" si="400"/>
        <v>0</v>
      </c>
      <c r="AJC54" s="24">
        <f t="shared" si="401"/>
        <v>0</v>
      </c>
      <c r="AJH54" s="24">
        <f t="shared" si="402"/>
        <v>0</v>
      </c>
      <c r="AJI54" s="24">
        <f t="shared" si="403"/>
        <v>0</v>
      </c>
      <c r="AJJ54" s="24">
        <f t="shared" si="404"/>
        <v>0</v>
      </c>
      <c r="AJO54" s="24">
        <f t="shared" si="405"/>
        <v>0</v>
      </c>
      <c r="AJP54" s="24">
        <f t="shared" si="406"/>
        <v>0</v>
      </c>
      <c r="AJQ54" s="24">
        <f t="shared" si="407"/>
        <v>0</v>
      </c>
      <c r="AJR54"/>
      <c r="AJS54"/>
      <c r="AJT54"/>
      <c r="AJU54"/>
      <c r="AJV54" s="24">
        <f t="shared" si="408"/>
        <v>0</v>
      </c>
      <c r="AJW54" s="24">
        <f t="shared" si="409"/>
        <v>0</v>
      </c>
      <c r="AJX54" s="24">
        <f t="shared" si="410"/>
        <v>0</v>
      </c>
      <c r="AKC54" s="24">
        <f t="shared" si="411"/>
        <v>0</v>
      </c>
      <c r="AKD54" s="24">
        <f t="shared" si="412"/>
        <v>0</v>
      </c>
      <c r="AKE54" s="24">
        <f t="shared" si="413"/>
        <v>0</v>
      </c>
      <c r="AKF54"/>
      <c r="AKG54"/>
      <c r="AKH54"/>
      <c r="AKI54"/>
      <c r="AKJ54" s="24">
        <f t="shared" si="414"/>
        <v>0</v>
      </c>
      <c r="AKK54" s="24">
        <f t="shared" si="415"/>
        <v>0</v>
      </c>
      <c r="AKL54" s="24">
        <f t="shared" si="416"/>
        <v>0</v>
      </c>
      <c r="AKM54"/>
      <c r="AKN54"/>
      <c r="AKO54"/>
      <c r="AKP54"/>
      <c r="AKQ54" s="24">
        <f t="shared" si="417"/>
        <v>0</v>
      </c>
      <c r="AKR54" s="24">
        <f t="shared" si="418"/>
        <v>0</v>
      </c>
      <c r="AKS54" s="24">
        <f t="shared" si="419"/>
        <v>0</v>
      </c>
      <c r="AKX54" s="24">
        <f t="shared" si="420"/>
        <v>0</v>
      </c>
      <c r="AKY54" s="24">
        <f t="shared" si="421"/>
        <v>0</v>
      </c>
      <c r="AKZ54" s="24">
        <f t="shared" si="422"/>
        <v>0</v>
      </c>
      <c r="ALE54" s="24">
        <f t="shared" si="423"/>
        <v>0</v>
      </c>
      <c r="ALF54" s="24">
        <f t="shared" si="424"/>
        <v>0</v>
      </c>
      <c r="ALG54" s="24">
        <f t="shared" si="425"/>
        <v>0</v>
      </c>
      <c r="ALH54"/>
      <c r="ALI54"/>
      <c r="ALJ54"/>
      <c r="ALK54"/>
      <c r="ALL54" s="24">
        <f t="shared" si="426"/>
        <v>0</v>
      </c>
      <c r="ALM54" s="24">
        <f t="shared" si="427"/>
        <v>0</v>
      </c>
      <c r="ALN54" s="24">
        <f t="shared" si="428"/>
        <v>0</v>
      </c>
      <c r="ALS54" s="24">
        <f t="shared" si="429"/>
        <v>0</v>
      </c>
      <c r="ALT54" s="24">
        <f t="shared" si="430"/>
        <v>0</v>
      </c>
      <c r="ALU54" s="24">
        <f t="shared" si="431"/>
        <v>0</v>
      </c>
      <c r="ALZ54" s="24">
        <f t="shared" si="432"/>
        <v>0</v>
      </c>
      <c r="AMA54" s="24">
        <f t="shared" si="433"/>
        <v>0</v>
      </c>
      <c r="AMB54" s="24">
        <f t="shared" si="434"/>
        <v>0</v>
      </c>
      <c r="AMC54"/>
      <c r="AMD54"/>
      <c r="AME54"/>
      <c r="AMF54"/>
      <c r="AMG54" s="24">
        <f t="shared" si="435"/>
        <v>0</v>
      </c>
      <c r="AMH54" s="24">
        <f t="shared" si="436"/>
        <v>0</v>
      </c>
      <c r="AMI54" s="24">
        <f t="shared" si="437"/>
        <v>0</v>
      </c>
      <c r="AMJ54"/>
      <c r="AMK54"/>
      <c r="AML54"/>
      <c r="AMM54"/>
      <c r="AMN54" s="24">
        <f t="shared" si="438"/>
        <v>0</v>
      </c>
      <c r="AMO54" s="24">
        <f t="shared" si="439"/>
        <v>0</v>
      </c>
      <c r="AMP54" s="24">
        <f t="shared" si="440"/>
        <v>0</v>
      </c>
      <c r="AMU54" s="24">
        <f t="shared" si="441"/>
        <v>0</v>
      </c>
      <c r="AMV54" s="24">
        <f t="shared" si="442"/>
        <v>0</v>
      </c>
      <c r="AMW54" s="24">
        <f t="shared" si="443"/>
        <v>0</v>
      </c>
      <c r="AMX54">
        <v>1.4897700592729001E-5</v>
      </c>
      <c r="AMY54" t="e">
        <f>bvarM3^2</f>
        <v>#VALUE!</v>
      </c>
      <c r="AMZ54" t="e">
        <f>cvarM3^2</f>
        <v>#VALUE!</v>
      </c>
      <c r="ANA54" t="e">
        <f>mvarM3^2</f>
        <v>#VALUE!</v>
      </c>
      <c r="ANB54" s="24" t="e">
        <f t="shared" si="444"/>
        <v>#VALUE!</v>
      </c>
      <c r="ANC54" s="24" t="e">
        <f t="shared" si="445"/>
        <v>#VALUE!</v>
      </c>
      <c r="AND54" s="24" t="e">
        <f t="shared" si="446"/>
        <v>#VALUE!</v>
      </c>
      <c r="ANE54">
        <v>-3.3517799937679998E-5</v>
      </c>
      <c r="ANF54" t="e">
        <f>bvarM3^2</f>
        <v>#VALUE!</v>
      </c>
      <c r="ANG54" t="e">
        <f>cvarM3^2</f>
        <v>#VALUE!</v>
      </c>
      <c r="ANH54" t="e">
        <f>mvarM3^2</f>
        <v>#VALUE!</v>
      </c>
      <c r="ANI54" s="24" t="e">
        <f t="shared" si="447"/>
        <v>#VALUE!</v>
      </c>
      <c r="ANJ54" s="24" t="e">
        <f t="shared" si="448"/>
        <v>#VALUE!</v>
      </c>
      <c r="ANK54" s="24" t="e">
        <f t="shared" si="449"/>
        <v>#VALUE!</v>
      </c>
      <c r="ANP54" s="24">
        <f t="shared" si="450"/>
        <v>0</v>
      </c>
      <c r="ANQ54" s="24">
        <f t="shared" si="451"/>
        <v>0</v>
      </c>
      <c r="ANR54" s="24">
        <f t="shared" si="452"/>
        <v>0</v>
      </c>
      <c r="ANS54"/>
      <c r="ANT54"/>
      <c r="ANU54"/>
      <c r="ANV54"/>
      <c r="ANW54" s="24">
        <f t="shared" si="453"/>
        <v>0</v>
      </c>
      <c r="ANX54" s="24">
        <f t="shared" si="454"/>
        <v>0</v>
      </c>
      <c r="ANY54" s="24">
        <f t="shared" si="455"/>
        <v>0</v>
      </c>
      <c r="ANZ54">
        <v>-5.2796297908348002E-6</v>
      </c>
      <c r="AOA54" t="e">
        <f>bvarM4^3</f>
        <v>#VALUE!</v>
      </c>
      <c r="AOB54" t="e">
        <f>cvarM4^3</f>
        <v>#VALUE!</v>
      </c>
      <c r="AOC54" t="e">
        <f>mvarM4^3</f>
        <v>#VALUE!</v>
      </c>
      <c r="AOD54" s="24" t="e">
        <f t="shared" si="456"/>
        <v>#VALUE!</v>
      </c>
      <c r="AOE54" s="24" t="e">
        <f t="shared" si="457"/>
        <v>#VALUE!</v>
      </c>
      <c r="AOF54" s="24" t="e">
        <f t="shared" si="458"/>
        <v>#VALUE!</v>
      </c>
      <c r="AOG54">
        <v>6.3899841408207003E-5</v>
      </c>
      <c r="AOH54" t="e">
        <f>bvarM8^3</f>
        <v>#VALUE!</v>
      </c>
      <c r="AOI54" t="e">
        <f>cvarM8^3</f>
        <v>#VALUE!</v>
      </c>
      <c r="AOJ54" t="e">
        <f>mvarM8^3</f>
        <v>#VALUE!</v>
      </c>
      <c r="AOK54" s="24" t="e">
        <f t="shared" si="459"/>
        <v>#VALUE!</v>
      </c>
      <c r="AOL54" s="24" t="e">
        <f t="shared" si="460"/>
        <v>#VALUE!</v>
      </c>
      <c r="AOM54" s="24" t="e">
        <f t="shared" si="461"/>
        <v>#VALUE!</v>
      </c>
      <c r="AON54">
        <v>7.3682277202213998E-6</v>
      </c>
      <c r="AOO54" t="e">
        <f>bvarM6^3</f>
        <v>#VALUE!</v>
      </c>
      <c r="AOP54" t="e">
        <f>cvarM6^3</f>
        <v>#VALUE!</v>
      </c>
      <c r="AOQ54" t="e">
        <f>mvarM6^3</f>
        <v>#VALUE!</v>
      </c>
      <c r="AOR54" s="24" t="e">
        <f t="shared" si="462"/>
        <v>#VALUE!</v>
      </c>
      <c r="AOS54" s="24" t="e">
        <f t="shared" si="463"/>
        <v>#VALUE!</v>
      </c>
      <c r="AOT54" s="24" t="e">
        <f t="shared" si="464"/>
        <v>#VALUE!</v>
      </c>
      <c r="AOU54">
        <v>1.7449417166423E-3</v>
      </c>
      <c r="AOV54" t="e">
        <f>bvarM6^2</f>
        <v>#VALUE!</v>
      </c>
      <c r="AOW54" t="e">
        <f>cvarM6^2</f>
        <v>#VALUE!</v>
      </c>
      <c r="AOX54" t="e">
        <f>mvarM6^2</f>
        <v>#VALUE!</v>
      </c>
      <c r="AOY54" s="24" t="e">
        <f t="shared" si="465"/>
        <v>#VALUE!</v>
      </c>
      <c r="AOZ54" s="24" t="e">
        <f t="shared" si="466"/>
        <v>#VALUE!</v>
      </c>
      <c r="APA54" s="24" t="e">
        <f t="shared" si="467"/>
        <v>#VALUE!</v>
      </c>
      <c r="APB54">
        <v>3.7927019490780002E-6</v>
      </c>
      <c r="APC54" t="e">
        <f>bvarM8^3</f>
        <v>#VALUE!</v>
      </c>
      <c r="APD54" t="e">
        <f>cvarM8^3</f>
        <v>#VALUE!</v>
      </c>
      <c r="APE54" t="e">
        <f>mvarM8^3</f>
        <v>#VALUE!</v>
      </c>
      <c r="APF54" s="24" t="e">
        <f t="shared" si="468"/>
        <v>#VALUE!</v>
      </c>
      <c r="APG54" s="24" t="e">
        <f t="shared" si="469"/>
        <v>#VALUE!</v>
      </c>
      <c r="APH54" s="24" t="e">
        <f t="shared" si="470"/>
        <v>#VALUE!</v>
      </c>
      <c r="API54"/>
      <c r="APJ54"/>
      <c r="APK54"/>
      <c r="APL54"/>
      <c r="APM54" s="24">
        <f t="shared" si="471"/>
        <v>0</v>
      </c>
      <c r="APN54" s="24">
        <f t="shared" si="472"/>
        <v>0</v>
      </c>
      <c r="APO54" s="24">
        <f t="shared" si="473"/>
        <v>0</v>
      </c>
      <c r="APP54"/>
      <c r="APQ54"/>
      <c r="APR54"/>
      <c r="APS54"/>
      <c r="APT54" s="24">
        <f t="shared" si="474"/>
        <v>0</v>
      </c>
      <c r="APU54" s="24">
        <f t="shared" si="475"/>
        <v>0</v>
      </c>
      <c r="APV54" s="24">
        <f t="shared" si="476"/>
        <v>0</v>
      </c>
      <c r="AQA54" s="24">
        <f t="shared" si="477"/>
        <v>0</v>
      </c>
      <c r="AQB54" s="24">
        <f t="shared" si="478"/>
        <v>0</v>
      </c>
      <c r="AQC54" s="24">
        <f t="shared" si="479"/>
        <v>0</v>
      </c>
      <c r="AQD54"/>
      <c r="AQE54"/>
      <c r="AQF54"/>
      <c r="AQG54"/>
      <c r="AQH54" s="24">
        <f t="shared" si="480"/>
        <v>0</v>
      </c>
      <c r="AQI54" s="24">
        <f t="shared" si="481"/>
        <v>0</v>
      </c>
      <c r="AQJ54" s="24">
        <f t="shared" si="482"/>
        <v>0</v>
      </c>
      <c r="AQK54">
        <v>3.8039379892588999E-3</v>
      </c>
      <c r="AQL54" t="e">
        <f>bvarM8^2</f>
        <v>#VALUE!</v>
      </c>
      <c r="AQM54" t="e">
        <f>cvarM8^2</f>
        <v>#VALUE!</v>
      </c>
      <c r="AQN54" t="e">
        <f>mvarM8^2</f>
        <v>#VALUE!</v>
      </c>
      <c r="AQO54" s="24" t="e">
        <f t="shared" si="483"/>
        <v>#VALUE!</v>
      </c>
      <c r="AQP54" s="24" t="e">
        <f t="shared" si="484"/>
        <v>#VALUE!</v>
      </c>
      <c r="AQQ54" s="24" t="e">
        <f t="shared" si="485"/>
        <v>#VALUE!</v>
      </c>
      <c r="AQV54" s="24">
        <f t="shared" si="486"/>
        <v>0</v>
      </c>
      <c r="AQW54" s="24">
        <f t="shared" si="487"/>
        <v>0</v>
      </c>
      <c r="AQX54" s="24">
        <f t="shared" si="488"/>
        <v>0</v>
      </c>
      <c r="AQY54"/>
      <c r="AQZ54"/>
      <c r="ARA54"/>
      <c r="ARB54"/>
      <c r="ARC54" s="24">
        <f t="shared" si="489"/>
        <v>0</v>
      </c>
      <c r="ARD54" s="24">
        <f t="shared" si="490"/>
        <v>0</v>
      </c>
      <c r="ARE54" s="24">
        <f t="shared" si="491"/>
        <v>0</v>
      </c>
      <c r="ARJ54" s="24">
        <f t="shared" si="492"/>
        <v>0</v>
      </c>
      <c r="ARK54" s="24">
        <f t="shared" si="493"/>
        <v>0</v>
      </c>
      <c r="ARL54" s="24">
        <f t="shared" si="494"/>
        <v>0</v>
      </c>
      <c r="ARQ54" s="24">
        <f t="shared" si="495"/>
        <v>0</v>
      </c>
      <c r="ARR54" s="24">
        <f t="shared" si="496"/>
        <v>0</v>
      </c>
      <c r="ARS54" s="24">
        <f t="shared" si="497"/>
        <v>0</v>
      </c>
      <c r="ART54"/>
      <c r="ARU54"/>
      <c r="ARV54"/>
      <c r="ARW54"/>
      <c r="ARX54" s="24">
        <f t="shared" si="498"/>
        <v>0</v>
      </c>
      <c r="ARY54" s="24">
        <f t="shared" si="499"/>
        <v>0</v>
      </c>
      <c r="ARZ54" s="24">
        <f t="shared" si="500"/>
        <v>0</v>
      </c>
      <c r="ASA54">
        <v>-2.8158433358456E-5</v>
      </c>
      <c r="ASB54" t="e">
        <f>bvarM2^3</f>
        <v>#VALUE!</v>
      </c>
      <c r="ASC54" t="e">
        <f>cvarM2^3</f>
        <v>#VALUE!</v>
      </c>
      <c r="ASD54" t="e">
        <f>mvarM2^3</f>
        <v>#VALUE!</v>
      </c>
      <c r="ASE54" s="24" t="e">
        <f t="shared" si="501"/>
        <v>#VALUE!</v>
      </c>
      <c r="ASF54" s="24" t="e">
        <f t="shared" si="502"/>
        <v>#VALUE!</v>
      </c>
      <c r="ASG54" s="24" t="e">
        <f t="shared" si="503"/>
        <v>#VALUE!</v>
      </c>
      <c r="ASH54">
        <v>7.7346878758789E-6</v>
      </c>
      <c r="ASI54" t="e">
        <f>bvarM8^3</f>
        <v>#VALUE!</v>
      </c>
      <c r="ASJ54" t="e">
        <f>cvarM8^3</f>
        <v>#VALUE!</v>
      </c>
      <c r="ASK54" t="e">
        <f>mvarM8^3</f>
        <v>#VALUE!</v>
      </c>
      <c r="ASL54" s="24" t="e">
        <f t="shared" si="504"/>
        <v>#VALUE!</v>
      </c>
      <c r="ASM54" s="24" t="e">
        <f t="shared" si="505"/>
        <v>#VALUE!</v>
      </c>
      <c r="ASN54" s="24" t="e">
        <f t="shared" si="506"/>
        <v>#VALUE!</v>
      </c>
      <c r="ASO54"/>
      <c r="ASP54"/>
      <c r="ASQ54"/>
      <c r="ASR54"/>
      <c r="ASS54" s="24">
        <f t="shared" si="507"/>
        <v>0</v>
      </c>
      <c r="AST54" s="24">
        <f t="shared" si="508"/>
        <v>0</v>
      </c>
      <c r="ASU54" s="24">
        <f t="shared" si="509"/>
        <v>0</v>
      </c>
      <c r="ASV54"/>
      <c r="ASW54"/>
      <c r="ASX54"/>
      <c r="ASY54"/>
      <c r="ASZ54" s="24">
        <f t="shared" si="510"/>
        <v>0</v>
      </c>
      <c r="ATA54" s="24">
        <f t="shared" si="511"/>
        <v>0</v>
      </c>
      <c r="ATB54" s="24">
        <f t="shared" si="512"/>
        <v>0</v>
      </c>
      <c r="ATG54" s="24">
        <f t="shared" si="513"/>
        <v>0</v>
      </c>
      <c r="ATH54" s="24">
        <f t="shared" si="514"/>
        <v>0</v>
      </c>
      <c r="ATI54" s="24">
        <f t="shared" si="515"/>
        <v>0</v>
      </c>
      <c r="ATJ54"/>
      <c r="ATK54"/>
      <c r="ATL54"/>
      <c r="ATM54"/>
      <c r="ATN54" s="24">
        <f t="shared" si="516"/>
        <v>0</v>
      </c>
      <c r="ATO54" s="24">
        <f t="shared" si="517"/>
        <v>0</v>
      </c>
      <c r="ATP54" s="24">
        <f t="shared" si="518"/>
        <v>0</v>
      </c>
      <c r="ATQ54">
        <v>1.5610601636629E-3</v>
      </c>
      <c r="ATR54" t="e">
        <f>bvarM6^2</f>
        <v>#VALUE!</v>
      </c>
      <c r="ATS54" t="e">
        <f>cvarM6^2</f>
        <v>#VALUE!</v>
      </c>
      <c r="ATT54" t="e">
        <f>mvarM6^2</f>
        <v>#VALUE!</v>
      </c>
      <c r="ATU54" s="24" t="e">
        <f t="shared" si="519"/>
        <v>#VALUE!</v>
      </c>
      <c r="ATV54" s="24" t="e">
        <f t="shared" si="520"/>
        <v>#VALUE!</v>
      </c>
      <c r="ATW54" s="24" t="e">
        <f t="shared" si="521"/>
        <v>#VALUE!</v>
      </c>
      <c r="ATX54">
        <v>-2.3514311559595001E-7</v>
      </c>
      <c r="ATY54" t="e">
        <f>bvarM6^3</f>
        <v>#VALUE!</v>
      </c>
      <c r="ATZ54" t="e">
        <f>cvarM6^3</f>
        <v>#VALUE!</v>
      </c>
      <c r="AUA54" t="e">
        <f>mvarM6^3</f>
        <v>#VALUE!</v>
      </c>
      <c r="AUB54" s="24" t="e">
        <f t="shared" si="522"/>
        <v>#VALUE!</v>
      </c>
      <c r="AUC54" s="24" t="e">
        <f t="shared" si="523"/>
        <v>#VALUE!</v>
      </c>
      <c r="AUD54" s="24" t="e">
        <f t="shared" si="524"/>
        <v>#VALUE!</v>
      </c>
      <c r="AUI54" s="24">
        <f t="shared" si="525"/>
        <v>0</v>
      </c>
      <c r="AUJ54" s="24">
        <f t="shared" si="526"/>
        <v>0</v>
      </c>
      <c r="AUK54" s="24">
        <f t="shared" si="527"/>
        <v>0</v>
      </c>
      <c r="AUP54" s="24">
        <f t="shared" si="528"/>
        <v>0</v>
      </c>
      <c r="AUQ54" s="24">
        <f t="shared" si="529"/>
        <v>0</v>
      </c>
      <c r="AUR54" s="24">
        <f t="shared" si="530"/>
        <v>0</v>
      </c>
      <c r="AUW54" s="24">
        <f t="shared" si="531"/>
        <v>0</v>
      </c>
      <c r="AUX54" s="24">
        <f t="shared" si="532"/>
        <v>0</v>
      </c>
      <c r="AUY54" s="24">
        <f t="shared" si="533"/>
        <v>0</v>
      </c>
      <c r="AVD54" s="24">
        <f t="shared" si="534"/>
        <v>0</v>
      </c>
      <c r="AVE54" s="24">
        <f t="shared" si="535"/>
        <v>0</v>
      </c>
      <c r="AVF54" s="24">
        <f t="shared" si="536"/>
        <v>0</v>
      </c>
      <c r="AVG54">
        <v>-3.4727484138228001E-3</v>
      </c>
      <c r="AVH54" t="e">
        <f>bvarM7^2</f>
        <v>#VALUE!</v>
      </c>
      <c r="AVI54" t="e">
        <f>cvarM7^2</f>
        <v>#VALUE!</v>
      </c>
      <c r="AVJ54" t="e">
        <f>mvarM7^2</f>
        <v>#VALUE!</v>
      </c>
      <c r="AVK54" s="24" t="e">
        <f t="shared" si="537"/>
        <v>#VALUE!</v>
      </c>
      <c r="AVL54" s="24" t="e">
        <f t="shared" si="538"/>
        <v>#VALUE!</v>
      </c>
      <c r="AVM54" s="24" t="e">
        <f t="shared" si="539"/>
        <v>#VALUE!</v>
      </c>
      <c r="AVN54">
        <v>8.2544011110201996E-6</v>
      </c>
      <c r="AVO54" t="e">
        <f>bvarM7^3</f>
        <v>#VALUE!</v>
      </c>
      <c r="AVP54" t="e">
        <f>cvarM7^3</f>
        <v>#VALUE!</v>
      </c>
      <c r="AVQ54" t="e">
        <f>mvarM7^3</f>
        <v>#VALUE!</v>
      </c>
      <c r="AVR54" s="24" t="e">
        <f t="shared" si="540"/>
        <v>#VALUE!</v>
      </c>
      <c r="AVS54" s="24" t="e">
        <f t="shared" si="541"/>
        <v>#VALUE!</v>
      </c>
      <c r="AVT54" s="24" t="e">
        <f t="shared" si="542"/>
        <v>#VALUE!</v>
      </c>
      <c r="AVY54" s="24">
        <f t="shared" si="543"/>
        <v>0</v>
      </c>
      <c r="AVZ54" s="24">
        <f t="shared" si="544"/>
        <v>0</v>
      </c>
      <c r="AWA54" s="24">
        <f t="shared" si="545"/>
        <v>0</v>
      </c>
      <c r="AWB54"/>
      <c r="AWC54"/>
      <c r="AWD54"/>
      <c r="AWE54"/>
      <c r="AWF54" s="24">
        <f t="shared" si="546"/>
        <v>0</v>
      </c>
      <c r="AWG54" s="24">
        <f t="shared" si="547"/>
        <v>0</v>
      </c>
      <c r="AWH54" s="24">
        <f t="shared" si="548"/>
        <v>0</v>
      </c>
      <c r="AWM54" s="24">
        <f t="shared" si="549"/>
        <v>0</v>
      </c>
      <c r="AWN54" s="24">
        <f t="shared" si="550"/>
        <v>0</v>
      </c>
      <c r="AWO54" s="24">
        <f t="shared" si="551"/>
        <v>0</v>
      </c>
      <c r="AWP54">
        <v>-1.0577674787552001E-11</v>
      </c>
      <c r="AWQ54" t="e">
        <f>bvarHC1^3</f>
        <v>#VALUE!</v>
      </c>
      <c r="AWR54" t="e">
        <f>cvarHC1^3</f>
        <v>#VALUE!</v>
      </c>
      <c r="AWS54" t="e">
        <f>mvarHC1^3</f>
        <v>#VALUE!</v>
      </c>
      <c r="AWT54" s="24" t="e">
        <f t="shared" si="552"/>
        <v>#VALUE!</v>
      </c>
      <c r="AWU54" s="24" t="e">
        <f t="shared" si="553"/>
        <v>#VALUE!</v>
      </c>
      <c r="AWV54" s="24" t="e">
        <f t="shared" si="554"/>
        <v>#VALUE!</v>
      </c>
      <c r="AWW54"/>
      <c r="AWX54"/>
      <c r="AWY54"/>
      <c r="AWZ54"/>
      <c r="AXA54" s="24">
        <f t="shared" si="555"/>
        <v>0</v>
      </c>
      <c r="AXB54" s="24">
        <f t="shared" si="556"/>
        <v>0</v>
      </c>
      <c r="AXC54" s="24">
        <f t="shared" si="557"/>
        <v>0</v>
      </c>
      <c r="AXH54" s="24">
        <f t="shared" si="558"/>
        <v>0</v>
      </c>
      <c r="AXI54" s="24">
        <f t="shared" si="559"/>
        <v>0</v>
      </c>
      <c r="AXJ54" s="24">
        <f t="shared" si="560"/>
        <v>0</v>
      </c>
      <c r="AXO54" s="24">
        <f t="shared" si="561"/>
        <v>0</v>
      </c>
      <c r="AXP54" s="24">
        <f t="shared" si="562"/>
        <v>0</v>
      </c>
      <c r="AXQ54" s="24">
        <f t="shared" si="563"/>
        <v>0</v>
      </c>
      <c r="AXR54"/>
      <c r="AXS54"/>
      <c r="AXT54"/>
      <c r="AXU54"/>
      <c r="AXV54" s="24">
        <f t="shared" si="564"/>
        <v>0</v>
      </c>
      <c r="AXW54" s="24">
        <f t="shared" si="565"/>
        <v>0</v>
      </c>
      <c r="AXX54" s="24">
        <f t="shared" si="566"/>
        <v>0</v>
      </c>
      <c r="AXY54">
        <v>3.9627246153789001E-5</v>
      </c>
      <c r="AXZ54" t="e">
        <f>bvarM8^3</f>
        <v>#VALUE!</v>
      </c>
      <c r="AYA54" t="e">
        <f>cvarM8^3</f>
        <v>#VALUE!</v>
      </c>
      <c r="AYB54" t="e">
        <f>mvarM8^3</f>
        <v>#VALUE!</v>
      </c>
      <c r="AYC54" s="24" t="e">
        <f t="shared" si="567"/>
        <v>#VALUE!</v>
      </c>
      <c r="AYD54" s="24" t="e">
        <f t="shared" si="568"/>
        <v>#VALUE!</v>
      </c>
      <c r="AYE54" s="24" t="e">
        <f t="shared" si="569"/>
        <v>#VALUE!</v>
      </c>
      <c r="AYF54">
        <v>1.3608107760416E-5</v>
      </c>
      <c r="AYG54" t="e">
        <f>bvarM2^3</f>
        <v>#VALUE!</v>
      </c>
      <c r="AYH54" t="e">
        <f>cvarM2^3</f>
        <v>#VALUE!</v>
      </c>
      <c r="AYI54" t="e">
        <f>mvarM2^3</f>
        <v>#VALUE!</v>
      </c>
      <c r="AYJ54" s="24" t="e">
        <f t="shared" si="570"/>
        <v>#VALUE!</v>
      </c>
      <c r="AYK54" s="24" t="e">
        <f t="shared" si="571"/>
        <v>#VALUE!</v>
      </c>
      <c r="AYL54" s="24" t="e">
        <f t="shared" si="572"/>
        <v>#VALUE!</v>
      </c>
      <c r="AYM54"/>
      <c r="AYN54"/>
      <c r="AYO54"/>
      <c r="AYP54"/>
      <c r="AYQ54" s="24">
        <f t="shared" si="573"/>
        <v>0</v>
      </c>
      <c r="AYR54" s="24">
        <f t="shared" si="574"/>
        <v>0</v>
      </c>
      <c r="AYS54" s="24">
        <f t="shared" si="575"/>
        <v>0</v>
      </c>
      <c r="AYT54">
        <v>7.3042595891035002E-6</v>
      </c>
      <c r="AYU54" t="e">
        <f>bvarM7^3</f>
        <v>#VALUE!</v>
      </c>
      <c r="AYV54" t="e">
        <f>cvarM7^3</f>
        <v>#VALUE!</v>
      </c>
      <c r="AYW54" t="e">
        <f>mvarM7^3</f>
        <v>#VALUE!</v>
      </c>
      <c r="AYX54" s="24" t="e">
        <f t="shared" si="576"/>
        <v>#VALUE!</v>
      </c>
      <c r="AYY54" s="24" t="e">
        <f t="shared" si="577"/>
        <v>#VALUE!</v>
      </c>
      <c r="AYZ54" s="24" t="e">
        <f t="shared" si="578"/>
        <v>#VALUE!</v>
      </c>
      <c r="AZE54" s="24">
        <f t="shared" si="579"/>
        <v>0</v>
      </c>
      <c r="AZF54" s="24">
        <f t="shared" si="580"/>
        <v>0</v>
      </c>
      <c r="AZG54" s="24">
        <f t="shared" si="581"/>
        <v>0</v>
      </c>
      <c r="AZH54"/>
      <c r="AZI54"/>
      <c r="AZJ54"/>
      <c r="AZK54"/>
      <c r="AZL54" s="24">
        <f t="shared" si="582"/>
        <v>0</v>
      </c>
      <c r="AZM54" s="24">
        <f t="shared" si="583"/>
        <v>0</v>
      </c>
      <c r="AZN54" s="24">
        <f t="shared" si="584"/>
        <v>0</v>
      </c>
      <c r="AZS54" s="24">
        <f t="shared" si="585"/>
        <v>0</v>
      </c>
      <c r="AZT54" s="24">
        <f t="shared" si="586"/>
        <v>0</v>
      </c>
      <c r="AZU54" s="24">
        <f t="shared" si="587"/>
        <v>0</v>
      </c>
      <c r="AZV54">
        <v>4.2997906619992996E-6</v>
      </c>
      <c r="AZW54" t="e">
        <f>bvarM4^3</f>
        <v>#VALUE!</v>
      </c>
      <c r="AZX54" t="e">
        <f>cvarM4^3</f>
        <v>#VALUE!</v>
      </c>
      <c r="AZY54" t="e">
        <f>mvarM4^3</f>
        <v>#VALUE!</v>
      </c>
      <c r="AZZ54" s="24" t="e">
        <f t="shared" si="588"/>
        <v>#VALUE!</v>
      </c>
      <c r="BAA54" s="24" t="e">
        <f t="shared" si="589"/>
        <v>#VALUE!</v>
      </c>
      <c r="BAB54" s="24" t="e">
        <f t="shared" si="590"/>
        <v>#VALUE!</v>
      </c>
      <c r="BAC54"/>
      <c r="BAD54"/>
      <c r="BAE54"/>
      <c r="BAF54"/>
      <c r="BAG54" s="24">
        <f t="shared" si="591"/>
        <v>0</v>
      </c>
      <c r="BAH54" s="24">
        <f t="shared" si="592"/>
        <v>0</v>
      </c>
      <c r="BAI54" s="24">
        <f t="shared" si="593"/>
        <v>0</v>
      </c>
      <c r="BAJ54">
        <v>-2.2014965249740999E-6</v>
      </c>
      <c r="BAK54" t="e">
        <f>bvarM6^3</f>
        <v>#VALUE!</v>
      </c>
      <c r="BAL54" t="e">
        <f>cvarM6^3</f>
        <v>#VALUE!</v>
      </c>
      <c r="BAM54" t="e">
        <f>mvarM6^3</f>
        <v>#VALUE!</v>
      </c>
      <c r="BAN54" s="24" t="e">
        <f t="shared" si="594"/>
        <v>#VALUE!</v>
      </c>
      <c r="BAO54" s="24" t="e">
        <f t="shared" si="595"/>
        <v>#VALUE!</v>
      </c>
      <c r="BAP54" s="24" t="e">
        <f t="shared" si="596"/>
        <v>#VALUE!</v>
      </c>
      <c r="BAU54" s="24">
        <f t="shared" si="597"/>
        <v>0</v>
      </c>
      <c r="BAV54" s="24">
        <f t="shared" si="598"/>
        <v>0</v>
      </c>
      <c r="BAW54" s="24">
        <f t="shared" si="599"/>
        <v>0</v>
      </c>
      <c r="BBB54" s="24">
        <f t="shared" si="600"/>
        <v>0</v>
      </c>
      <c r="BBC54" s="24">
        <f t="shared" si="601"/>
        <v>0</v>
      </c>
      <c r="BBD54" s="24">
        <f t="shared" si="602"/>
        <v>0</v>
      </c>
      <c r="BBE54">
        <v>1.1506571556221E-4</v>
      </c>
      <c r="BBF54" t="e">
        <f>bvarM7^3</f>
        <v>#VALUE!</v>
      </c>
      <c r="BBG54" t="e">
        <f>cvarM7^3</f>
        <v>#VALUE!</v>
      </c>
      <c r="BBH54" t="e">
        <f>mvarM7^3</f>
        <v>#VALUE!</v>
      </c>
      <c r="BBI54" s="24" t="e">
        <f t="shared" si="603"/>
        <v>#VALUE!</v>
      </c>
      <c r="BBJ54" s="24" t="e">
        <f t="shared" si="604"/>
        <v>#VALUE!</v>
      </c>
      <c r="BBK54" s="24" t="e">
        <f t="shared" si="605"/>
        <v>#VALUE!</v>
      </c>
      <c r="BBL54">
        <v>-2.8816887403030001E-4</v>
      </c>
      <c r="BBM54" t="e">
        <f>bvarM8^2</f>
        <v>#VALUE!</v>
      </c>
      <c r="BBN54" t="e">
        <f>cvarM8^2</f>
        <v>#VALUE!</v>
      </c>
      <c r="BBO54" t="e">
        <f>mvarM8^2</f>
        <v>#VALUE!</v>
      </c>
      <c r="BBP54" s="24" t="e">
        <f t="shared" si="606"/>
        <v>#VALUE!</v>
      </c>
      <c r="BBQ54" s="24" t="e">
        <f t="shared" si="607"/>
        <v>#VALUE!</v>
      </c>
      <c r="BBR54" s="24" t="e">
        <f t="shared" si="608"/>
        <v>#VALUE!</v>
      </c>
      <c r="BBS54"/>
      <c r="BBT54"/>
      <c r="BBU54"/>
      <c r="BBV54"/>
      <c r="BBW54" s="24">
        <f t="shared" si="609"/>
        <v>0</v>
      </c>
      <c r="BBX54" s="24">
        <f t="shared" si="610"/>
        <v>0</v>
      </c>
      <c r="BBY54" s="24">
        <f t="shared" si="611"/>
        <v>0</v>
      </c>
      <c r="BBZ54">
        <v>-4.3519598076076998E-13</v>
      </c>
      <c r="BCA54" t="e">
        <f>bvarHC1^3</f>
        <v>#VALUE!</v>
      </c>
      <c r="BCB54" t="e">
        <f>cvarHC1^3</f>
        <v>#VALUE!</v>
      </c>
      <c r="BCC54" t="e">
        <f>mvarHC1^3</f>
        <v>#VALUE!</v>
      </c>
      <c r="BCD54" s="24" t="e">
        <f t="shared" si="612"/>
        <v>#VALUE!</v>
      </c>
      <c r="BCE54" s="24" t="e">
        <f t="shared" si="613"/>
        <v>#VALUE!</v>
      </c>
      <c r="BCF54" s="24" t="e">
        <f t="shared" si="614"/>
        <v>#VALUE!</v>
      </c>
      <c r="BCG54">
        <v>-1.1569286448372E-4</v>
      </c>
      <c r="BCH54" t="e">
        <f>bvarM7^3</f>
        <v>#VALUE!</v>
      </c>
      <c r="BCI54" t="e">
        <f>cvarM7^3</f>
        <v>#VALUE!</v>
      </c>
      <c r="BCJ54" t="e">
        <f>mvarM7^3</f>
        <v>#VALUE!</v>
      </c>
      <c r="BCK54" s="24" t="e">
        <f t="shared" si="615"/>
        <v>#VALUE!</v>
      </c>
      <c r="BCL54" s="24" t="e">
        <f t="shared" si="616"/>
        <v>#VALUE!</v>
      </c>
      <c r="BCM54" s="24" t="e">
        <f t="shared" si="617"/>
        <v>#VALUE!</v>
      </c>
      <c r="BCR54" s="24">
        <f t="shared" si="618"/>
        <v>0</v>
      </c>
      <c r="BCS54" s="24">
        <f t="shared" si="619"/>
        <v>0</v>
      </c>
      <c r="BCT54" s="24">
        <f t="shared" si="620"/>
        <v>0</v>
      </c>
      <c r="BCY54" s="24">
        <f t="shared" si="621"/>
        <v>0</v>
      </c>
      <c r="BCZ54" s="24">
        <f t="shared" si="622"/>
        <v>0</v>
      </c>
      <c r="BDA54" s="24">
        <f t="shared" si="623"/>
        <v>0</v>
      </c>
      <c r="BDF54" s="24">
        <f t="shared" si="624"/>
        <v>0</v>
      </c>
      <c r="BDG54" s="24">
        <f t="shared" si="625"/>
        <v>0</v>
      </c>
      <c r="BDH54" s="24">
        <f t="shared" si="626"/>
        <v>0</v>
      </c>
      <c r="BDI54"/>
      <c r="BDJ54"/>
      <c r="BDK54"/>
      <c r="BDL54"/>
      <c r="BDM54" s="24">
        <f t="shared" si="627"/>
        <v>0</v>
      </c>
      <c r="BDN54" s="24">
        <f t="shared" si="628"/>
        <v>0</v>
      </c>
      <c r="BDO54" s="24">
        <f t="shared" si="629"/>
        <v>0</v>
      </c>
      <c r="BDT54" s="24">
        <f t="shared" si="630"/>
        <v>0</v>
      </c>
      <c r="BDU54" s="24">
        <f t="shared" si="631"/>
        <v>0</v>
      </c>
      <c r="BDV54" s="24">
        <f t="shared" si="632"/>
        <v>0</v>
      </c>
      <c r="BDW54">
        <v>1.4591465497586001E-6</v>
      </c>
      <c r="BDX54" t="e">
        <f>bvarM6^3</f>
        <v>#VALUE!</v>
      </c>
      <c r="BDY54" t="e">
        <f>cvarM6^3</f>
        <v>#VALUE!</v>
      </c>
      <c r="BDZ54" t="e">
        <f>mvarM6^3</f>
        <v>#VALUE!</v>
      </c>
      <c r="BEA54" s="24" t="e">
        <f t="shared" si="633"/>
        <v>#VALUE!</v>
      </c>
      <c r="BEB54" s="24" t="e">
        <f t="shared" si="634"/>
        <v>#VALUE!</v>
      </c>
      <c r="BEC54" s="24" t="e">
        <f t="shared" si="635"/>
        <v>#VALUE!</v>
      </c>
      <c r="BEH54" s="24">
        <f t="shared" si="636"/>
        <v>0</v>
      </c>
      <c r="BEI54" s="24">
        <f t="shared" si="637"/>
        <v>0</v>
      </c>
      <c r="BEJ54" s="24">
        <f t="shared" si="638"/>
        <v>0</v>
      </c>
      <c r="BEO54" s="24">
        <f t="shared" si="639"/>
        <v>0</v>
      </c>
      <c r="BEP54" s="24">
        <f t="shared" si="640"/>
        <v>0</v>
      </c>
      <c r="BEQ54" s="24">
        <f t="shared" si="641"/>
        <v>0</v>
      </c>
      <c r="BEV54" s="24">
        <f t="shared" si="642"/>
        <v>0</v>
      </c>
      <c r="BEW54" s="24">
        <f t="shared" si="643"/>
        <v>0</v>
      </c>
      <c r="BEX54" s="24">
        <f t="shared" si="644"/>
        <v>0</v>
      </c>
      <c r="BEY54"/>
      <c r="BEZ54"/>
      <c r="BFA54"/>
      <c r="BFB54"/>
      <c r="BFC54" s="24">
        <f t="shared" si="645"/>
        <v>0</v>
      </c>
      <c r="BFD54" s="24">
        <f t="shared" si="646"/>
        <v>0</v>
      </c>
      <c r="BFE54" s="24">
        <f t="shared" si="647"/>
        <v>0</v>
      </c>
      <c r="BFJ54" s="24">
        <f t="shared" si="648"/>
        <v>0</v>
      </c>
      <c r="BFK54" s="24">
        <f t="shared" si="649"/>
        <v>0</v>
      </c>
      <c r="BFL54" s="24">
        <f t="shared" si="650"/>
        <v>0</v>
      </c>
      <c r="BFQ54" s="24">
        <f t="shared" si="651"/>
        <v>0</v>
      </c>
      <c r="BFR54" s="24">
        <f t="shared" si="652"/>
        <v>0</v>
      </c>
      <c r="BFS54" s="24">
        <f t="shared" si="653"/>
        <v>0</v>
      </c>
      <c r="BFT54">
        <v>5.9578037384194996E-6</v>
      </c>
      <c r="BFU54" t="e">
        <f>bvarM9^3</f>
        <v>#VALUE!</v>
      </c>
      <c r="BFV54" t="e">
        <f>cvarM9^3</f>
        <v>#VALUE!</v>
      </c>
      <c r="BFW54" t="e">
        <f>mvarM9^3</f>
        <v>#VALUE!</v>
      </c>
      <c r="BFX54" s="24" t="e">
        <f t="shared" si="654"/>
        <v>#VALUE!</v>
      </c>
      <c r="BFY54" s="24" t="e">
        <f t="shared" si="655"/>
        <v>#VALUE!</v>
      </c>
      <c r="BFZ54" s="24" t="e">
        <f t="shared" si="656"/>
        <v>#VALUE!</v>
      </c>
      <c r="BGE54" s="24">
        <f t="shared" si="657"/>
        <v>0</v>
      </c>
      <c r="BGF54" s="24">
        <f t="shared" si="658"/>
        <v>0</v>
      </c>
      <c r="BGG54" s="24">
        <f t="shared" si="659"/>
        <v>0</v>
      </c>
      <c r="BGL54" s="24">
        <f t="shared" si="660"/>
        <v>0</v>
      </c>
      <c r="BGM54" s="24">
        <f t="shared" si="661"/>
        <v>0</v>
      </c>
      <c r="BGN54" s="24">
        <f t="shared" si="662"/>
        <v>0</v>
      </c>
      <c r="BGO54">
        <v>-1.7673108865781E-3</v>
      </c>
      <c r="BGP54" t="e">
        <f>bvarM7^2</f>
        <v>#VALUE!</v>
      </c>
      <c r="BGQ54" t="e">
        <f>cvarM7^2</f>
        <v>#VALUE!</v>
      </c>
      <c r="BGR54" t="e">
        <f>mvarM7^2</f>
        <v>#VALUE!</v>
      </c>
      <c r="BGS54" s="24" t="e">
        <f t="shared" si="663"/>
        <v>#VALUE!</v>
      </c>
      <c r="BGT54" s="24" t="e">
        <f t="shared" si="664"/>
        <v>#VALUE!</v>
      </c>
      <c r="BGU54" s="24" t="e">
        <f t="shared" si="665"/>
        <v>#VALUE!</v>
      </c>
      <c r="BGZ54" s="24">
        <f t="shared" si="666"/>
        <v>0</v>
      </c>
      <c r="BHA54" s="24">
        <f t="shared" si="667"/>
        <v>0</v>
      </c>
      <c r="BHB54" s="24">
        <f t="shared" si="668"/>
        <v>0</v>
      </c>
      <c r="BHG54" s="24">
        <f t="shared" si="669"/>
        <v>0</v>
      </c>
      <c r="BHH54" s="24">
        <f t="shared" si="670"/>
        <v>0</v>
      </c>
      <c r="BHI54" s="24">
        <f t="shared" si="671"/>
        <v>0</v>
      </c>
      <c r="BHJ54">
        <v>8.3677846091365994E-6</v>
      </c>
      <c r="BHK54" t="e">
        <f>bvarM9^3</f>
        <v>#VALUE!</v>
      </c>
      <c r="BHL54" t="e">
        <f>cvarM9^3</f>
        <v>#VALUE!</v>
      </c>
      <c r="BHM54" t="e">
        <f>mvarM9^3</f>
        <v>#VALUE!</v>
      </c>
      <c r="BHN54" s="24" t="e">
        <f t="shared" si="672"/>
        <v>#VALUE!</v>
      </c>
      <c r="BHO54" s="24" t="e">
        <f t="shared" si="673"/>
        <v>#VALUE!</v>
      </c>
      <c r="BHP54" s="24" t="e">
        <f t="shared" si="674"/>
        <v>#VALUE!</v>
      </c>
      <c r="BHU54" s="24">
        <f t="shared" si="675"/>
        <v>0</v>
      </c>
      <c r="BHV54" s="24">
        <f t="shared" si="676"/>
        <v>0</v>
      </c>
      <c r="BHW54" s="24">
        <f t="shared" si="677"/>
        <v>0</v>
      </c>
      <c r="BIB54" s="24">
        <f t="shared" si="678"/>
        <v>0</v>
      </c>
      <c r="BIC54" s="24">
        <f t="shared" si="679"/>
        <v>0</v>
      </c>
      <c r="BID54" s="24">
        <f t="shared" si="680"/>
        <v>0</v>
      </c>
      <c r="BIE54">
        <v>1.5147296801134999E-4</v>
      </c>
      <c r="BIF54" t="e">
        <f>bvarM4^2</f>
        <v>#VALUE!</v>
      </c>
      <c r="BIG54" t="e">
        <f>cvarM4^2</f>
        <v>#VALUE!</v>
      </c>
      <c r="BIH54" t="e">
        <f>mvarM4^2</f>
        <v>#VALUE!</v>
      </c>
      <c r="BII54" s="24" t="e">
        <f t="shared" si="681"/>
        <v>#VALUE!</v>
      </c>
      <c r="BIJ54" s="24" t="e">
        <f t="shared" si="682"/>
        <v>#VALUE!</v>
      </c>
      <c r="BIK54" s="24" t="e">
        <f t="shared" si="683"/>
        <v>#VALUE!</v>
      </c>
      <c r="BIP54" s="24">
        <f t="shared" si="684"/>
        <v>0</v>
      </c>
      <c r="BIQ54" s="24">
        <f t="shared" si="685"/>
        <v>0</v>
      </c>
      <c r="BIR54" s="24">
        <f t="shared" si="686"/>
        <v>0</v>
      </c>
      <c r="BIW54" s="24">
        <f t="shared" si="687"/>
        <v>0</v>
      </c>
      <c r="BIX54" s="24">
        <f t="shared" si="688"/>
        <v>0</v>
      </c>
      <c r="BIY54" s="24">
        <f t="shared" si="689"/>
        <v>0</v>
      </c>
      <c r="BJD54" s="24">
        <f t="shared" si="690"/>
        <v>0</v>
      </c>
      <c r="BJE54" s="24">
        <f t="shared" si="691"/>
        <v>0</v>
      </c>
      <c r="BJF54" s="24">
        <f t="shared" si="692"/>
        <v>0</v>
      </c>
      <c r="BJK54" s="24">
        <f t="shared" si="693"/>
        <v>0</v>
      </c>
      <c r="BJL54" s="24">
        <f t="shared" si="694"/>
        <v>0</v>
      </c>
      <c r="BJM54" s="24">
        <f t="shared" si="695"/>
        <v>0</v>
      </c>
      <c r="BJR54" s="24">
        <f t="shared" si="696"/>
        <v>0</v>
      </c>
      <c r="BJS54" s="24">
        <f t="shared" si="697"/>
        <v>0</v>
      </c>
      <c r="BJT54" s="24">
        <f t="shared" si="698"/>
        <v>0</v>
      </c>
      <c r="BJU54">
        <v>-1.8090970388536E-3</v>
      </c>
      <c r="BJV54" t="e">
        <f>bvarM7^2</f>
        <v>#VALUE!</v>
      </c>
      <c r="BJW54" t="e">
        <f>cvarM7^2</f>
        <v>#VALUE!</v>
      </c>
      <c r="BJX54" t="e">
        <f>mvarM7^2</f>
        <v>#VALUE!</v>
      </c>
      <c r="BJY54" s="24" t="e">
        <f t="shared" si="699"/>
        <v>#VALUE!</v>
      </c>
      <c r="BJZ54" s="24" t="e">
        <f t="shared" si="700"/>
        <v>#VALUE!</v>
      </c>
      <c r="BKA54" s="24" t="e">
        <f t="shared" si="701"/>
        <v>#VALUE!</v>
      </c>
      <c r="BKF54" s="24">
        <f t="shared" si="702"/>
        <v>0</v>
      </c>
      <c r="BKG54" s="24">
        <f t="shared" si="703"/>
        <v>0</v>
      </c>
      <c r="BKH54" s="24">
        <f t="shared" si="704"/>
        <v>0</v>
      </c>
      <c r="BKM54" s="24">
        <f t="shared" si="705"/>
        <v>0</v>
      </c>
      <c r="BKN54" s="24">
        <f t="shared" si="706"/>
        <v>0</v>
      </c>
      <c r="BKO54" s="24">
        <f t="shared" si="707"/>
        <v>0</v>
      </c>
      <c r="BKT54" s="24">
        <f t="shared" si="708"/>
        <v>0</v>
      </c>
      <c r="BKU54" s="24">
        <f t="shared" si="709"/>
        <v>0</v>
      </c>
      <c r="BKV54" s="24">
        <f t="shared" si="710"/>
        <v>0</v>
      </c>
      <c r="BLA54" s="24">
        <f t="shared" si="711"/>
        <v>0</v>
      </c>
      <c r="BLB54" s="24">
        <f t="shared" si="712"/>
        <v>0</v>
      </c>
      <c r="BLC54" s="24">
        <f t="shared" si="713"/>
        <v>0</v>
      </c>
      <c r="BLH54" s="24">
        <f t="shared" si="714"/>
        <v>0</v>
      </c>
      <c r="BLI54" s="24">
        <f t="shared" si="715"/>
        <v>0</v>
      </c>
      <c r="BLJ54" s="24">
        <f t="shared" si="716"/>
        <v>0</v>
      </c>
      <c r="BLK54">
        <v>-5.3761956081934003E-5</v>
      </c>
      <c r="BLL54" t="e">
        <f>bvarM2^3</f>
        <v>#VALUE!</v>
      </c>
      <c r="BLM54" t="e">
        <f>cvarM2^3</f>
        <v>#VALUE!</v>
      </c>
      <c r="BLN54" t="e">
        <f>mvarM2^3</f>
        <v>#VALUE!</v>
      </c>
      <c r="BLO54" s="24" t="e">
        <f t="shared" si="717"/>
        <v>#VALUE!</v>
      </c>
      <c r="BLP54" s="24" t="e">
        <f t="shared" si="718"/>
        <v>#VALUE!</v>
      </c>
      <c r="BLQ54" s="24" t="e">
        <f t="shared" si="719"/>
        <v>#VALUE!</v>
      </c>
      <c r="BLV54" s="24">
        <f t="shared" si="720"/>
        <v>0</v>
      </c>
      <c r="BLW54" s="24">
        <f t="shared" si="721"/>
        <v>0</v>
      </c>
      <c r="BLX54" s="24">
        <f t="shared" si="722"/>
        <v>0</v>
      </c>
      <c r="BMC54" s="24">
        <f t="shared" si="723"/>
        <v>0</v>
      </c>
      <c r="BMD54" s="24">
        <f t="shared" si="724"/>
        <v>0</v>
      </c>
      <c r="BME54" s="24">
        <f t="shared" si="725"/>
        <v>0</v>
      </c>
      <c r="BMJ54" s="24">
        <f t="shared" si="726"/>
        <v>0</v>
      </c>
      <c r="BMK54" s="24">
        <f t="shared" si="727"/>
        <v>0</v>
      </c>
      <c r="BML54" s="24">
        <f t="shared" si="728"/>
        <v>0</v>
      </c>
      <c r="BMQ54" s="24">
        <f t="shared" si="729"/>
        <v>0</v>
      </c>
      <c r="BMR54" s="24">
        <f t="shared" si="730"/>
        <v>0</v>
      </c>
      <c r="BMS54" s="24">
        <f t="shared" si="731"/>
        <v>0</v>
      </c>
      <c r="BMX54" s="24">
        <f t="shared" si="732"/>
        <v>0</v>
      </c>
      <c r="BMY54" s="24">
        <f t="shared" si="733"/>
        <v>0</v>
      </c>
      <c r="BMZ54" s="24">
        <f t="shared" si="734"/>
        <v>0</v>
      </c>
      <c r="BNA54">
        <v>-9.4150956968413002E-12</v>
      </c>
      <c r="BNB54" t="e">
        <f>bvarHC1^3</f>
        <v>#VALUE!</v>
      </c>
      <c r="BNC54" t="e">
        <f>cvarHC1^3</f>
        <v>#VALUE!</v>
      </c>
      <c r="BND54" t="e">
        <f>mvarHC1^3</f>
        <v>#VALUE!</v>
      </c>
      <c r="BNE54" s="24" t="e">
        <f t="shared" si="735"/>
        <v>#VALUE!</v>
      </c>
      <c r="BNF54" s="24" t="e">
        <f t="shared" si="736"/>
        <v>#VALUE!</v>
      </c>
      <c r="BNG54" s="24" t="e">
        <f t="shared" si="737"/>
        <v>#VALUE!</v>
      </c>
      <c r="BNL54" s="24">
        <f t="shared" si="738"/>
        <v>0</v>
      </c>
      <c r="BNM54" s="24">
        <f t="shared" si="739"/>
        <v>0</v>
      </c>
      <c r="BNN54" s="24">
        <f t="shared" si="740"/>
        <v>0</v>
      </c>
      <c r="BNS54" s="24">
        <f t="shared" si="741"/>
        <v>0</v>
      </c>
      <c r="BNT54" s="24">
        <f t="shared" si="742"/>
        <v>0</v>
      </c>
      <c r="BNU54" s="24">
        <f t="shared" si="743"/>
        <v>0</v>
      </c>
      <c r="BNZ54" s="24">
        <f t="shared" si="744"/>
        <v>0</v>
      </c>
      <c r="BOA54" s="24">
        <f t="shared" si="745"/>
        <v>0</v>
      </c>
      <c r="BOB54" s="24">
        <f t="shared" si="746"/>
        <v>0</v>
      </c>
      <c r="BOG54" s="24">
        <f t="shared" si="747"/>
        <v>0</v>
      </c>
      <c r="BOH54" s="24">
        <f t="shared" si="748"/>
        <v>0</v>
      </c>
      <c r="BOI54" s="24">
        <f t="shared" si="749"/>
        <v>0</v>
      </c>
      <c r="BON54" s="24">
        <f t="shared" si="750"/>
        <v>0</v>
      </c>
      <c r="BOO54" s="24">
        <f t="shared" si="751"/>
        <v>0</v>
      </c>
      <c r="BOP54" s="24">
        <f t="shared" si="752"/>
        <v>0</v>
      </c>
      <c r="BOQ54">
        <v>-1.3964499056832999E-4</v>
      </c>
      <c r="BOR54" t="e">
        <f>bvarM2^3</f>
        <v>#VALUE!</v>
      </c>
      <c r="BOS54" t="e">
        <f>cvarM2^3</f>
        <v>#VALUE!</v>
      </c>
      <c r="BOT54" t="e">
        <f>mvarM2^3</f>
        <v>#VALUE!</v>
      </c>
      <c r="BOU54" s="24" t="e">
        <f t="shared" si="753"/>
        <v>#VALUE!</v>
      </c>
      <c r="BOV54" s="24" t="e">
        <f t="shared" si="754"/>
        <v>#VALUE!</v>
      </c>
      <c r="BOW54" s="24" t="e">
        <f t="shared" si="755"/>
        <v>#VALUE!</v>
      </c>
      <c r="BPB54" s="24">
        <f t="shared" si="756"/>
        <v>0</v>
      </c>
      <c r="BPC54" s="24">
        <f t="shared" si="757"/>
        <v>0</v>
      </c>
      <c r="BPD54" s="24">
        <f t="shared" si="758"/>
        <v>0</v>
      </c>
      <c r="BPI54" s="24">
        <f t="shared" si="759"/>
        <v>0</v>
      </c>
      <c r="BPJ54" s="24">
        <f t="shared" si="760"/>
        <v>0</v>
      </c>
      <c r="BPK54" s="24">
        <f t="shared" si="761"/>
        <v>0</v>
      </c>
      <c r="BPP54" s="24">
        <f t="shared" si="762"/>
        <v>0</v>
      </c>
      <c r="BPQ54" s="24">
        <f t="shared" si="763"/>
        <v>0</v>
      </c>
      <c r="BPR54" s="24">
        <f t="shared" si="764"/>
        <v>0</v>
      </c>
      <c r="BPW54" s="24">
        <f t="shared" si="765"/>
        <v>0</v>
      </c>
      <c r="BPX54" s="24">
        <f t="shared" si="766"/>
        <v>0</v>
      </c>
      <c r="BPY54" s="24">
        <f t="shared" si="767"/>
        <v>0</v>
      </c>
      <c r="BQD54" s="24">
        <f t="shared" si="768"/>
        <v>0</v>
      </c>
      <c r="BQE54" s="24">
        <f t="shared" si="769"/>
        <v>0</v>
      </c>
      <c r="BQF54" s="24">
        <f t="shared" si="770"/>
        <v>0</v>
      </c>
      <c r="BQK54" s="24">
        <f t="shared" si="771"/>
        <v>0</v>
      </c>
      <c r="BQL54" s="24">
        <f t="shared" si="772"/>
        <v>0</v>
      </c>
      <c r="BQM54" s="24">
        <f t="shared" si="773"/>
        <v>0</v>
      </c>
      <c r="BQR54" s="24">
        <f t="shared" si="774"/>
        <v>0</v>
      </c>
      <c r="BQS54" s="24">
        <f t="shared" si="775"/>
        <v>0</v>
      </c>
      <c r="BQT54" s="24">
        <f t="shared" si="776"/>
        <v>0</v>
      </c>
      <c r="BQY54" s="24">
        <f t="shared" si="777"/>
        <v>0</v>
      </c>
      <c r="BQZ54" s="24">
        <f t="shared" si="778"/>
        <v>0</v>
      </c>
      <c r="BRA54" s="24">
        <f t="shared" si="779"/>
        <v>0</v>
      </c>
      <c r="BRF54" s="24">
        <f t="shared" si="780"/>
        <v>0</v>
      </c>
      <c r="BRG54" s="24">
        <f t="shared" si="781"/>
        <v>0</v>
      </c>
      <c r="BRH54" s="24">
        <f t="shared" si="782"/>
        <v>0</v>
      </c>
      <c r="BRM54" s="24">
        <f t="shared" si="783"/>
        <v>0</v>
      </c>
      <c r="BRN54" s="24">
        <f t="shared" si="784"/>
        <v>0</v>
      </c>
      <c r="BRO54" s="24">
        <f t="shared" si="785"/>
        <v>0</v>
      </c>
      <c r="BRT54" s="24">
        <f t="shared" si="786"/>
        <v>0</v>
      </c>
      <c r="BRU54" s="24">
        <f t="shared" si="787"/>
        <v>0</v>
      </c>
      <c r="BRV54" s="24">
        <f t="shared" si="788"/>
        <v>0</v>
      </c>
      <c r="BSA54" s="24">
        <f t="shared" si="789"/>
        <v>0</v>
      </c>
      <c r="BSB54" s="24">
        <f t="shared" si="790"/>
        <v>0</v>
      </c>
      <c r="BSC54" s="24">
        <f t="shared" si="791"/>
        <v>0</v>
      </c>
      <c r="BSH54" s="24">
        <f t="shared" si="792"/>
        <v>0</v>
      </c>
      <c r="BSI54" s="24">
        <f t="shared" si="793"/>
        <v>0</v>
      </c>
      <c r="BSJ54" s="24">
        <f t="shared" si="794"/>
        <v>0</v>
      </c>
      <c r="BSO54" s="24">
        <f t="shared" si="795"/>
        <v>0</v>
      </c>
      <c r="BSP54" s="24">
        <f t="shared" si="796"/>
        <v>0</v>
      </c>
      <c r="BSQ54" s="24">
        <f t="shared" si="797"/>
        <v>0</v>
      </c>
      <c r="BSV54" s="24">
        <f t="shared" si="798"/>
        <v>0</v>
      </c>
      <c r="BSW54" s="24">
        <f t="shared" si="799"/>
        <v>0</v>
      </c>
      <c r="BSX54" s="24">
        <f t="shared" si="800"/>
        <v>0</v>
      </c>
      <c r="BTC54" s="24">
        <f t="shared" si="801"/>
        <v>0</v>
      </c>
      <c r="BTD54" s="24">
        <f t="shared" si="802"/>
        <v>0</v>
      </c>
      <c r="BTE54" s="24">
        <f t="shared" si="803"/>
        <v>0</v>
      </c>
      <c r="BTJ54" s="24">
        <f t="shared" si="804"/>
        <v>0</v>
      </c>
      <c r="BTK54" s="24">
        <f t="shared" si="805"/>
        <v>0</v>
      </c>
      <c r="BTL54" s="24">
        <f t="shared" si="806"/>
        <v>0</v>
      </c>
      <c r="BTQ54" s="24">
        <f t="shared" si="807"/>
        <v>0</v>
      </c>
      <c r="BTR54" s="24">
        <f t="shared" si="808"/>
        <v>0</v>
      </c>
      <c r="BTS54" s="24">
        <f t="shared" si="809"/>
        <v>0</v>
      </c>
      <c r="BTX54" s="24">
        <f t="shared" si="810"/>
        <v>0</v>
      </c>
      <c r="BTY54" s="24">
        <f t="shared" si="811"/>
        <v>0</v>
      </c>
      <c r="BTZ54" s="24">
        <f t="shared" si="812"/>
        <v>0</v>
      </c>
      <c r="BUE54" s="24">
        <f t="shared" si="813"/>
        <v>0</v>
      </c>
      <c r="BUF54" s="24">
        <f t="shared" si="814"/>
        <v>0</v>
      </c>
      <c r="BUG54" s="24">
        <f t="shared" si="815"/>
        <v>0</v>
      </c>
      <c r="BUL54" s="24">
        <f t="shared" si="816"/>
        <v>0</v>
      </c>
      <c r="BUM54" s="24">
        <f t="shared" si="817"/>
        <v>0</v>
      </c>
      <c r="BUN54" s="24">
        <f t="shared" si="818"/>
        <v>0</v>
      </c>
      <c r="BUS54" s="24">
        <f t="shared" si="819"/>
        <v>0</v>
      </c>
      <c r="BUT54" s="24">
        <f t="shared" si="820"/>
        <v>0</v>
      </c>
      <c r="BUU54" s="24">
        <f t="shared" si="821"/>
        <v>0</v>
      </c>
      <c r="BUZ54" s="24">
        <f t="shared" si="822"/>
        <v>0</v>
      </c>
      <c r="BVA54" s="24">
        <f t="shared" si="823"/>
        <v>0</v>
      </c>
      <c r="BVB54" s="24">
        <f t="shared" si="824"/>
        <v>0</v>
      </c>
      <c r="BVG54" s="24">
        <f t="shared" si="825"/>
        <v>0</v>
      </c>
      <c r="BVH54" s="24">
        <f t="shared" si="826"/>
        <v>0</v>
      </c>
      <c r="BVI54" s="24">
        <f t="shared" si="827"/>
        <v>0</v>
      </c>
      <c r="BVN54" s="24">
        <f t="shared" si="828"/>
        <v>0</v>
      </c>
      <c r="BVO54" s="24">
        <f t="shared" si="829"/>
        <v>0</v>
      </c>
      <c r="BVP54" s="24">
        <f t="shared" si="830"/>
        <v>0</v>
      </c>
      <c r="BVU54" s="24">
        <f t="shared" si="831"/>
        <v>0</v>
      </c>
      <c r="BVV54" s="24">
        <f t="shared" si="832"/>
        <v>0</v>
      </c>
      <c r="BVW54" s="24">
        <f t="shared" si="833"/>
        <v>0</v>
      </c>
      <c r="BVX54"/>
      <c r="BVY54"/>
      <c r="BVZ54"/>
      <c r="BWA54"/>
      <c r="BWB54" s="24">
        <f t="shared" si="834"/>
        <v>0</v>
      </c>
      <c r="BWC54" s="24">
        <f t="shared" si="835"/>
        <v>0</v>
      </c>
      <c r="BWD54" s="24">
        <f t="shared" si="836"/>
        <v>0</v>
      </c>
      <c r="BWI54" s="24">
        <f t="shared" si="837"/>
        <v>0</v>
      </c>
      <c r="BWJ54" s="24">
        <f t="shared" si="838"/>
        <v>0</v>
      </c>
      <c r="BWK54" s="24">
        <f t="shared" si="839"/>
        <v>0</v>
      </c>
      <c r="BWP54" s="24">
        <f t="shared" si="840"/>
        <v>0</v>
      </c>
      <c r="BWQ54" s="24">
        <f t="shared" si="841"/>
        <v>0</v>
      </c>
      <c r="BWR54" s="24">
        <f t="shared" si="842"/>
        <v>0</v>
      </c>
      <c r="BWW54" s="24">
        <f t="shared" si="843"/>
        <v>0</v>
      </c>
      <c r="BWX54" s="24">
        <f t="shared" si="844"/>
        <v>0</v>
      </c>
      <c r="BWY54" s="24">
        <f t="shared" si="845"/>
        <v>0</v>
      </c>
      <c r="BXD54" s="24">
        <f t="shared" si="846"/>
        <v>0</v>
      </c>
      <c r="BXE54" s="24">
        <f t="shared" si="847"/>
        <v>0</v>
      </c>
      <c r="BXF54" s="24">
        <f t="shared" si="848"/>
        <v>0</v>
      </c>
      <c r="BXK54" s="24">
        <f t="shared" si="849"/>
        <v>0</v>
      </c>
      <c r="BXL54" s="24">
        <f t="shared" si="850"/>
        <v>0</v>
      </c>
      <c r="BXM54" s="24">
        <f t="shared" si="851"/>
        <v>0</v>
      </c>
      <c r="BXR54" s="24">
        <f t="shared" si="852"/>
        <v>0</v>
      </c>
      <c r="BXS54" s="24">
        <f t="shared" si="853"/>
        <v>0</v>
      </c>
      <c r="BXT54" s="24">
        <f t="shared" si="854"/>
        <v>0</v>
      </c>
      <c r="BXY54" s="24">
        <f t="shared" si="855"/>
        <v>0</v>
      </c>
      <c r="BXZ54" s="24">
        <f t="shared" si="856"/>
        <v>0</v>
      </c>
      <c r="BYA54" s="24">
        <f t="shared" si="857"/>
        <v>0</v>
      </c>
      <c r="BYF54" s="24">
        <f t="shared" si="858"/>
        <v>0</v>
      </c>
      <c r="BYG54" s="24">
        <f t="shared" si="859"/>
        <v>0</v>
      </c>
      <c r="BYH54" s="24">
        <f t="shared" si="860"/>
        <v>0</v>
      </c>
      <c r="BYM54" s="24">
        <f t="shared" si="861"/>
        <v>0</v>
      </c>
      <c r="BYN54" s="24">
        <f t="shared" si="862"/>
        <v>0</v>
      </c>
      <c r="BYO54" s="24">
        <f t="shared" si="863"/>
        <v>0</v>
      </c>
      <c r="BYT54" s="24">
        <f t="shared" si="864"/>
        <v>0</v>
      </c>
      <c r="BYU54" s="24">
        <f t="shared" si="865"/>
        <v>0</v>
      </c>
      <c r="BYV54" s="24">
        <f t="shared" si="866"/>
        <v>0</v>
      </c>
    </row>
    <row r="55" spans="6:2024" x14ac:dyDescent="0.3">
      <c r="F55" s="82">
        <f t="shared" si="0"/>
        <v>0</v>
      </c>
      <c r="G55" s="82">
        <f t="shared" si="1"/>
        <v>0</v>
      </c>
      <c r="H55" s="82">
        <f t="shared" si="2"/>
        <v>0</v>
      </c>
      <c r="K55" s="15"/>
      <c r="L55" s="15"/>
      <c r="M55" s="15">
        <f t="shared" si="3"/>
        <v>0</v>
      </c>
      <c r="N55" s="15">
        <f t="shared" si="4"/>
        <v>0</v>
      </c>
      <c r="O55" s="15">
        <f t="shared" si="5"/>
        <v>0</v>
      </c>
      <c r="P55" s="15"/>
      <c r="Q55" s="15"/>
      <c r="R55" s="15"/>
      <c r="S55" s="15"/>
      <c r="T55" s="15">
        <f t="shared" si="6"/>
        <v>0</v>
      </c>
      <c r="U55" s="15">
        <f t="shared" si="7"/>
        <v>0</v>
      </c>
      <c r="V55" s="15">
        <f t="shared" si="8"/>
        <v>0</v>
      </c>
      <c r="W55" s="15"/>
      <c r="X55" s="15"/>
      <c r="Y55" s="15"/>
      <c r="Z55" s="15"/>
      <c r="AA55" s="74">
        <f t="shared" si="9"/>
        <v>0</v>
      </c>
      <c r="AB55" s="74">
        <f t="shared" si="10"/>
        <v>0</v>
      </c>
      <c r="AC55" s="53">
        <f t="shared" si="11"/>
        <v>0</v>
      </c>
      <c r="AD55">
        <v>-3.9799814653421999E-10</v>
      </c>
      <c r="AE55" t="e">
        <f>bvarHC1^2</f>
        <v>#VALUE!</v>
      </c>
      <c r="AF55" t="e">
        <f>cvarHC1^2</f>
        <v>#VALUE!</v>
      </c>
      <c r="AG55" t="e">
        <f>mvarHC1^2</f>
        <v>#VALUE!</v>
      </c>
      <c r="AH55" s="74" t="e">
        <f t="shared" si="12"/>
        <v>#VALUE!</v>
      </c>
      <c r="AI55" s="74" t="e">
        <f t="shared" si="13"/>
        <v>#VALUE!</v>
      </c>
      <c r="AJ55" s="53" t="e">
        <f t="shared" si="14"/>
        <v>#VALUE!</v>
      </c>
      <c r="AK55">
        <v>1.0729961636051E-5</v>
      </c>
      <c r="AL55" t="e">
        <f>bvarM5*bvarM9</f>
        <v>#VALUE!</v>
      </c>
      <c r="AM55" t="e">
        <f>cvarM5*cvarM9</f>
        <v>#VALUE!</v>
      </c>
      <c r="AN55" t="e">
        <f>mvarM5*mvarM9</f>
        <v>#VALUE!</v>
      </c>
      <c r="AO55" s="15" t="e">
        <f t="shared" si="15"/>
        <v>#VALUE!</v>
      </c>
      <c r="AP55" s="15" t="e">
        <f t="shared" si="16"/>
        <v>#VALUE!</v>
      </c>
      <c r="AQ55" s="53" t="e">
        <f t="shared" si="17"/>
        <v>#VALUE!</v>
      </c>
      <c r="AR55">
        <v>6.2485737573007995E-5</v>
      </c>
      <c r="AS55" t="e">
        <f>bvarM6^2</f>
        <v>#VALUE!</v>
      </c>
      <c r="AT55" t="e">
        <f>cvarM6^2</f>
        <v>#VALUE!</v>
      </c>
      <c r="AU55" t="e">
        <f>mvarM6^2</f>
        <v>#VALUE!</v>
      </c>
      <c r="AV55" s="15" t="e">
        <f t="shared" si="18"/>
        <v>#VALUE!</v>
      </c>
      <c r="AW55" s="15" t="e">
        <f t="shared" si="19"/>
        <v>#VALUE!</v>
      </c>
      <c r="AX55" s="53" t="e">
        <f t="shared" si="20"/>
        <v>#VALUE!</v>
      </c>
      <c r="AY55">
        <v>-1.0717521674516999E-5</v>
      </c>
      <c r="AZ55" t="e">
        <f>bvarM8^3</f>
        <v>#VALUE!</v>
      </c>
      <c r="BA55" t="e">
        <f>cvarM8^3</f>
        <v>#VALUE!</v>
      </c>
      <c r="BB55" t="e">
        <f>mvarM8^3</f>
        <v>#VALUE!</v>
      </c>
      <c r="BC55" s="15" t="e">
        <f t="shared" si="21"/>
        <v>#VALUE!</v>
      </c>
      <c r="BD55" s="15" t="e">
        <f t="shared" si="22"/>
        <v>#VALUE!</v>
      </c>
      <c r="BE55" s="53" t="e">
        <f t="shared" si="23"/>
        <v>#VALUE!</v>
      </c>
      <c r="BF55">
        <v>-2.9329823860448001E-3</v>
      </c>
      <c r="BG55" t="e">
        <f>bvarM7^2</f>
        <v>#VALUE!</v>
      </c>
      <c r="BH55" t="e">
        <f>cvarM7^2</f>
        <v>#VALUE!</v>
      </c>
      <c r="BI55" t="e">
        <f>mvarM7^2</f>
        <v>#VALUE!</v>
      </c>
      <c r="BJ55" s="15" t="e">
        <f t="shared" si="24"/>
        <v>#VALUE!</v>
      </c>
      <c r="BK55" s="15" t="e">
        <f t="shared" si="25"/>
        <v>#VALUE!</v>
      </c>
      <c r="BL55" s="53" t="e">
        <f t="shared" si="26"/>
        <v>#VALUE!</v>
      </c>
      <c r="BM55">
        <v>-1.2400624933574E-5</v>
      </c>
      <c r="BN55" t="e">
        <f>bvarM2^3</f>
        <v>#VALUE!</v>
      </c>
      <c r="BO55" t="e">
        <f>cvarM2^3</f>
        <v>#VALUE!</v>
      </c>
      <c r="BP55" t="e">
        <f>mvarM2^3</f>
        <v>#VALUE!</v>
      </c>
      <c r="BQ55" s="15" t="e">
        <f t="shared" si="27"/>
        <v>#VALUE!</v>
      </c>
      <c r="BR55" s="15" t="e">
        <f t="shared" si="28"/>
        <v>#VALUE!</v>
      </c>
      <c r="BS55" s="53" t="e">
        <f t="shared" si="29"/>
        <v>#VALUE!</v>
      </c>
      <c r="BT55">
        <v>-4.6711978517547E-4</v>
      </c>
      <c r="BU55" t="e">
        <f>bvarM2^2</f>
        <v>#VALUE!</v>
      </c>
      <c r="BV55" t="e">
        <f>cvarM2^2</f>
        <v>#VALUE!</v>
      </c>
      <c r="BW55" t="e">
        <f>mvarM2^2</f>
        <v>#VALUE!</v>
      </c>
      <c r="BX55" s="15" t="e">
        <f t="shared" si="30"/>
        <v>#VALUE!</v>
      </c>
      <c r="BY55" s="15" t="e">
        <f t="shared" si="31"/>
        <v>#VALUE!</v>
      </c>
      <c r="BZ55" s="53" t="e">
        <f t="shared" si="32"/>
        <v>#VALUE!</v>
      </c>
      <c r="CA55">
        <v>9.9667614634034E-6</v>
      </c>
      <c r="CB55" t="e">
        <f>bvarM5*bvarM9</f>
        <v>#VALUE!</v>
      </c>
      <c r="CC55" t="e">
        <f>cvarM5*cvarM9</f>
        <v>#VALUE!</v>
      </c>
      <c r="CD55" t="e">
        <f>mvarM5*mvarM9</f>
        <v>#VALUE!</v>
      </c>
      <c r="CE55" s="15" t="e">
        <f t="shared" si="33"/>
        <v>#VALUE!</v>
      </c>
      <c r="CF55" s="15" t="e">
        <f t="shared" si="34"/>
        <v>#VALUE!</v>
      </c>
      <c r="CG55" s="53" t="e">
        <f t="shared" si="35"/>
        <v>#VALUE!</v>
      </c>
      <c r="CH55">
        <v>1.121308429894E-5</v>
      </c>
      <c r="CI55" t="e">
        <f>bvarM4^2</f>
        <v>#VALUE!</v>
      </c>
      <c r="CJ55" t="e">
        <f>cvarM4^2</f>
        <v>#VALUE!</v>
      </c>
      <c r="CK55" t="e">
        <f>mvarM4^2</f>
        <v>#VALUE!</v>
      </c>
      <c r="CL55" s="15" t="e">
        <f t="shared" si="36"/>
        <v>#VALUE!</v>
      </c>
      <c r="CM55" s="15" t="e">
        <f t="shared" si="37"/>
        <v>#VALUE!</v>
      </c>
      <c r="CN55" s="53" t="e">
        <f t="shared" si="38"/>
        <v>#VALUE!</v>
      </c>
      <c r="CO55">
        <v>8.8473302024150997E-13</v>
      </c>
      <c r="CP55" t="e">
        <f>bvarHC1^3</f>
        <v>#VALUE!</v>
      </c>
      <c r="CQ55" t="e">
        <f>cvarHC1^3</f>
        <v>#VALUE!</v>
      </c>
      <c r="CR55" t="e">
        <f>mvarHC1^3</f>
        <v>#VALUE!</v>
      </c>
      <c r="CS55" s="15" t="e">
        <f t="shared" si="39"/>
        <v>#VALUE!</v>
      </c>
      <c r="CT55" s="15" t="e">
        <f t="shared" si="40"/>
        <v>#VALUE!</v>
      </c>
      <c r="CU55" s="53" t="e">
        <f t="shared" si="41"/>
        <v>#VALUE!</v>
      </c>
      <c r="CV55">
        <v>-5.4003886500728001E-6</v>
      </c>
      <c r="CW55" t="e">
        <f>bvarM4^3</f>
        <v>#VALUE!</v>
      </c>
      <c r="CX55" t="e">
        <f>cvarM4^3</f>
        <v>#VALUE!</v>
      </c>
      <c r="CY55" t="e">
        <f>mvarM4^3</f>
        <v>#VALUE!</v>
      </c>
      <c r="CZ55" s="15" t="e">
        <f t="shared" si="42"/>
        <v>#VALUE!</v>
      </c>
      <c r="DA55" s="15" t="e">
        <f t="shared" si="43"/>
        <v>#VALUE!</v>
      </c>
      <c r="DB55" s="53" t="e">
        <f t="shared" si="44"/>
        <v>#VALUE!</v>
      </c>
      <c r="DG55" s="15">
        <f t="shared" si="45"/>
        <v>0</v>
      </c>
      <c r="DH55" s="15">
        <f t="shared" si="46"/>
        <v>0</v>
      </c>
      <c r="DI55" s="53">
        <f t="shared" si="47"/>
        <v>0</v>
      </c>
      <c r="DJ55">
        <v>9.0932001224759002E-6</v>
      </c>
      <c r="DK55" t="e">
        <f>bvarM5^2</f>
        <v>#VALUE!</v>
      </c>
      <c r="DL55" t="e">
        <f>cvarM5^2</f>
        <v>#VALUE!</v>
      </c>
      <c r="DM55" t="e">
        <f>mvarM5^2</f>
        <v>#VALUE!</v>
      </c>
      <c r="DN55" s="15" t="e">
        <f t="shared" si="48"/>
        <v>#VALUE!</v>
      </c>
      <c r="DO55" s="15" t="e">
        <f t="shared" si="49"/>
        <v>#VALUE!</v>
      </c>
      <c r="DP55" s="53" t="e">
        <f t="shared" si="50"/>
        <v>#VALUE!</v>
      </c>
      <c r="DQ55">
        <v>1.1155156568687E-5</v>
      </c>
      <c r="DR55" t="e">
        <f>bvarM5*bvarM9</f>
        <v>#VALUE!</v>
      </c>
      <c r="DS55" t="e">
        <f>cvarM5*cvarM9</f>
        <v>#VALUE!</v>
      </c>
      <c r="DT55" t="e">
        <f>mvarM5*mvarM9</f>
        <v>#VALUE!</v>
      </c>
      <c r="DU55" s="15" t="e">
        <f t="shared" si="51"/>
        <v>#VALUE!</v>
      </c>
      <c r="DV55" s="15" t="e">
        <f t="shared" si="52"/>
        <v>#VALUE!</v>
      </c>
      <c r="DW55" s="53" t="e">
        <f t="shared" si="53"/>
        <v>#VALUE!</v>
      </c>
      <c r="DX55">
        <v>-1.1693425178385E-14</v>
      </c>
      <c r="DY55" t="e">
        <f>bvarHC1^3</f>
        <v>#VALUE!</v>
      </c>
      <c r="DZ55" t="e">
        <f>cvarHC1^3</f>
        <v>#VALUE!</v>
      </c>
      <c r="EA55" t="e">
        <f>mvarHC1^3</f>
        <v>#VALUE!</v>
      </c>
      <c r="EB55" s="15" t="e">
        <f t="shared" si="54"/>
        <v>#VALUE!</v>
      </c>
      <c r="EC55" s="15" t="e">
        <f t="shared" si="55"/>
        <v>#VALUE!</v>
      </c>
      <c r="ED55" s="53" t="e">
        <f t="shared" si="56"/>
        <v>#VALUE!</v>
      </c>
      <c r="EE55">
        <v>1.6624417775443999E-7</v>
      </c>
      <c r="EF55" t="e">
        <f>bvarM4^3</f>
        <v>#VALUE!</v>
      </c>
      <c r="EG55" t="e">
        <f>cvarM4^3</f>
        <v>#VALUE!</v>
      </c>
      <c r="EH55" t="e">
        <f>mvarM4^3</f>
        <v>#VALUE!</v>
      </c>
      <c r="EI55" s="15" t="e">
        <f t="shared" si="57"/>
        <v>#VALUE!</v>
      </c>
      <c r="EJ55" s="15" t="e">
        <f t="shared" si="58"/>
        <v>#VALUE!</v>
      </c>
      <c r="EK55" s="53" t="e">
        <f t="shared" si="59"/>
        <v>#VALUE!</v>
      </c>
      <c r="EL55">
        <v>-4.8486850581041999E-6</v>
      </c>
      <c r="EM55" t="e">
        <f>bvarM4^3</f>
        <v>#VALUE!</v>
      </c>
      <c r="EN55" t="e">
        <f>cvarM4^3</f>
        <v>#VALUE!</v>
      </c>
      <c r="EO55" t="e">
        <f>mvarM4^3</f>
        <v>#VALUE!</v>
      </c>
      <c r="EP55" s="15" t="e">
        <f t="shared" si="60"/>
        <v>#VALUE!</v>
      </c>
      <c r="EQ55" s="15" t="e">
        <f t="shared" si="61"/>
        <v>#VALUE!</v>
      </c>
      <c r="ER55" s="53" t="e">
        <f t="shared" si="62"/>
        <v>#VALUE!</v>
      </c>
      <c r="EW55" s="15">
        <f t="shared" si="63"/>
        <v>0</v>
      </c>
      <c r="EX55" s="15">
        <f t="shared" si="64"/>
        <v>0</v>
      </c>
      <c r="EY55" s="53">
        <f t="shared" si="65"/>
        <v>0</v>
      </c>
      <c r="EZ55">
        <v>-1.9130083546050998E-9</v>
      </c>
      <c r="FA55" t="e">
        <f>bvarHC1^2</f>
        <v>#VALUE!</v>
      </c>
      <c r="FB55" t="e">
        <f>cvarHC1^2</f>
        <v>#VALUE!</v>
      </c>
      <c r="FC55" t="e">
        <f>mvarHC1^2</f>
        <v>#VALUE!</v>
      </c>
      <c r="FD55" s="15" t="e">
        <f t="shared" si="66"/>
        <v>#VALUE!</v>
      </c>
      <c r="FE55" s="15" t="e">
        <f t="shared" si="67"/>
        <v>#VALUE!</v>
      </c>
      <c r="FF55" s="53" t="e">
        <f t="shared" si="68"/>
        <v>#VALUE!</v>
      </c>
      <c r="FG55">
        <v>7.7256829733813998E-6</v>
      </c>
      <c r="FH55" t="e">
        <f>bvarM5*bvarM9</f>
        <v>#VALUE!</v>
      </c>
      <c r="FI55" t="e">
        <f>cvarM5*cvarM9</f>
        <v>#VALUE!</v>
      </c>
      <c r="FJ55" t="e">
        <f>mvarM5*mvarM9</f>
        <v>#VALUE!</v>
      </c>
      <c r="FK55" s="15" t="e">
        <f t="shared" si="69"/>
        <v>#VALUE!</v>
      </c>
      <c r="FL55" s="15" t="e">
        <f t="shared" si="70"/>
        <v>#VALUE!</v>
      </c>
      <c r="FM55" s="53" t="e">
        <f t="shared" si="71"/>
        <v>#VALUE!</v>
      </c>
      <c r="FN55">
        <v>4.7433478580140998E-10</v>
      </c>
      <c r="FO55" t="e">
        <f>bvarHC1^2</f>
        <v>#VALUE!</v>
      </c>
      <c r="FP55" t="e">
        <f>cvarHC1^2</f>
        <v>#VALUE!</v>
      </c>
      <c r="FQ55" t="e">
        <f>mvarHC1^2</f>
        <v>#VALUE!</v>
      </c>
      <c r="FR55" s="15" t="e">
        <f t="shared" si="72"/>
        <v>#VALUE!</v>
      </c>
      <c r="FS55" s="15" t="e">
        <f t="shared" si="73"/>
        <v>#VALUE!</v>
      </c>
      <c r="FT55" s="53" t="e">
        <f t="shared" si="74"/>
        <v>#VALUE!</v>
      </c>
      <c r="FY55" s="15">
        <f t="shared" si="75"/>
        <v>0</v>
      </c>
      <c r="FZ55" s="15">
        <f t="shared" si="76"/>
        <v>0</v>
      </c>
      <c r="GA55" s="53">
        <f t="shared" si="77"/>
        <v>0</v>
      </c>
      <c r="GB55">
        <v>-4.7962499665390998E-5</v>
      </c>
      <c r="GC55" t="e">
        <f>bvarM6^3</f>
        <v>#VALUE!</v>
      </c>
      <c r="GD55" t="e">
        <f>cvarM6^3</f>
        <v>#VALUE!</v>
      </c>
      <c r="GE55" t="e">
        <f>mvarM6^3</f>
        <v>#VALUE!</v>
      </c>
      <c r="GF55" s="15" t="e">
        <f t="shared" si="78"/>
        <v>#VALUE!</v>
      </c>
      <c r="GG55" s="15" t="e">
        <f t="shared" si="79"/>
        <v>#VALUE!</v>
      </c>
      <c r="GH55" s="53" t="e">
        <f t="shared" si="80"/>
        <v>#VALUE!</v>
      </c>
      <c r="GM55" s="15">
        <f t="shared" si="81"/>
        <v>0</v>
      </c>
      <c r="GN55" s="15">
        <f t="shared" si="82"/>
        <v>0</v>
      </c>
      <c r="GO55" s="53">
        <f t="shared" si="83"/>
        <v>0</v>
      </c>
      <c r="GP55">
        <v>7.9695520859493999E-6</v>
      </c>
      <c r="GQ55" t="e">
        <f>bvarM5^2</f>
        <v>#VALUE!</v>
      </c>
      <c r="GR55" t="e">
        <f>cvarM5^2</f>
        <v>#VALUE!</v>
      </c>
      <c r="GS55" t="e">
        <f>mvarM5^2</f>
        <v>#VALUE!</v>
      </c>
      <c r="GT55" s="15" t="e">
        <f t="shared" si="84"/>
        <v>#VALUE!</v>
      </c>
      <c r="GU55" s="15" t="e">
        <f t="shared" si="85"/>
        <v>#VALUE!</v>
      </c>
      <c r="GV55" s="53" t="e">
        <f t="shared" si="86"/>
        <v>#VALUE!</v>
      </c>
      <c r="GW55">
        <v>-2.6926829213299E-5</v>
      </c>
      <c r="GX55" t="e">
        <f>bvarM5*bvarM7</f>
        <v>#VALUE!</v>
      </c>
      <c r="GY55" t="e">
        <f>cvarM5*cvarM7</f>
        <v>#VALUE!</v>
      </c>
      <c r="GZ55" t="e">
        <f>mvarM5*mvarM7</f>
        <v>#VALUE!</v>
      </c>
      <c r="HA55" s="15" t="e">
        <f t="shared" si="87"/>
        <v>#VALUE!</v>
      </c>
      <c r="HB55" s="15" t="e">
        <f t="shared" si="88"/>
        <v>#VALUE!</v>
      </c>
      <c r="HC55" s="53" t="e">
        <f t="shared" si="89"/>
        <v>#VALUE!</v>
      </c>
      <c r="HD55">
        <v>-3.0195238245962998E-5</v>
      </c>
      <c r="HE55" t="e">
        <f>bvarM7^2</f>
        <v>#VALUE!</v>
      </c>
      <c r="HF55" t="e">
        <f>cvarM7^2</f>
        <v>#VALUE!</v>
      </c>
      <c r="HG55" t="e">
        <f>mvarM7^2</f>
        <v>#VALUE!</v>
      </c>
      <c r="HH55" s="15" t="e">
        <f t="shared" si="90"/>
        <v>#VALUE!</v>
      </c>
      <c r="HI55" s="15" t="e">
        <f t="shared" si="91"/>
        <v>#VALUE!</v>
      </c>
      <c r="HJ55" s="53" t="e">
        <f t="shared" si="92"/>
        <v>#VALUE!</v>
      </c>
      <c r="HK55">
        <v>-4.7513053485762E-5</v>
      </c>
      <c r="HL55" t="e">
        <f>bvarM8^3</f>
        <v>#VALUE!</v>
      </c>
      <c r="HM55" t="e">
        <f>cvarM8^3</f>
        <v>#VALUE!</v>
      </c>
      <c r="HN55" t="e">
        <f>mvarM8^3</f>
        <v>#VALUE!</v>
      </c>
      <c r="HO55" s="15" t="e">
        <f t="shared" si="93"/>
        <v>#VALUE!</v>
      </c>
      <c r="HP55" s="15" t="e">
        <f t="shared" si="94"/>
        <v>#VALUE!</v>
      </c>
      <c r="HQ55" s="53" t="e">
        <f t="shared" si="95"/>
        <v>#VALUE!</v>
      </c>
      <c r="HR55">
        <v>-7.5137428528087997E-5</v>
      </c>
      <c r="HS55" t="e">
        <f>bvarM2^3</f>
        <v>#VALUE!</v>
      </c>
      <c r="HT55" t="e">
        <f>cvarM2^3</f>
        <v>#VALUE!</v>
      </c>
      <c r="HU55" t="e">
        <f>mvarM2^3</f>
        <v>#VALUE!</v>
      </c>
      <c r="HV55" s="15" t="e">
        <f t="shared" si="96"/>
        <v>#VALUE!</v>
      </c>
      <c r="HW55" s="15" t="e">
        <f t="shared" si="97"/>
        <v>#VALUE!</v>
      </c>
      <c r="HX55" s="53" t="e">
        <f t="shared" si="98"/>
        <v>#VALUE!</v>
      </c>
      <c r="IC55" s="15">
        <f t="shared" si="99"/>
        <v>0</v>
      </c>
      <c r="ID55" s="15">
        <f t="shared" si="100"/>
        <v>0</v>
      </c>
      <c r="IE55" s="53">
        <f t="shared" si="101"/>
        <v>0</v>
      </c>
      <c r="IF55">
        <v>2.3237034173208999E-3</v>
      </c>
      <c r="IG55" t="e">
        <f>bvarM2^2</f>
        <v>#VALUE!</v>
      </c>
      <c r="IH55" t="e">
        <f>cvarM2^2</f>
        <v>#VALUE!</v>
      </c>
      <c r="II55" t="e">
        <f>mvarM2^2</f>
        <v>#VALUE!</v>
      </c>
      <c r="IJ55" s="15" t="e">
        <f t="shared" si="102"/>
        <v>#VALUE!</v>
      </c>
      <c r="IK55" s="15" t="e">
        <f t="shared" si="103"/>
        <v>#VALUE!</v>
      </c>
      <c r="IL55" s="53" t="e">
        <f t="shared" si="104"/>
        <v>#VALUE!</v>
      </c>
      <c r="IM55">
        <v>-9.9146286551580006E-6</v>
      </c>
      <c r="IN55" t="e">
        <f>bvarM5*bvarM6</f>
        <v>#VALUE!</v>
      </c>
      <c r="IO55" t="e">
        <f>cvarM5*cvarM6</f>
        <v>#VALUE!</v>
      </c>
      <c r="IP55" t="e">
        <f>mvarM5*mvarM6</f>
        <v>#VALUE!</v>
      </c>
      <c r="IQ55" s="15" t="e">
        <f t="shared" si="105"/>
        <v>#VALUE!</v>
      </c>
      <c r="IR55" s="15" t="e">
        <f t="shared" si="106"/>
        <v>#VALUE!</v>
      </c>
      <c r="IS55" s="53" t="e">
        <f t="shared" si="107"/>
        <v>#VALUE!</v>
      </c>
      <c r="IT55">
        <v>-8.8837637505418996E-9</v>
      </c>
      <c r="IU55" t="e">
        <f>bvarM4^3</f>
        <v>#VALUE!</v>
      </c>
      <c r="IV55" t="e">
        <f>cvarM4^3</f>
        <v>#VALUE!</v>
      </c>
      <c r="IW55" t="e">
        <f>mvarM4^3</f>
        <v>#VALUE!</v>
      </c>
      <c r="IX55" s="15" t="e">
        <f t="shared" si="108"/>
        <v>#VALUE!</v>
      </c>
      <c r="IY55" s="15" t="e">
        <f t="shared" si="109"/>
        <v>#VALUE!</v>
      </c>
      <c r="IZ55" s="53" t="e">
        <f t="shared" si="110"/>
        <v>#VALUE!</v>
      </c>
      <c r="JA55">
        <v>-4.2604247763244001E-4</v>
      </c>
      <c r="JB55" t="e">
        <f>bvarM7*bvarM9</f>
        <v>#VALUE!</v>
      </c>
      <c r="JC55" t="e">
        <f>cvarM7*cvarM9</f>
        <v>#VALUE!</v>
      </c>
      <c r="JD55" t="e">
        <f>mvarM7*mvarM9</f>
        <v>#VALUE!</v>
      </c>
      <c r="JE55" s="24" t="e">
        <f t="shared" si="111"/>
        <v>#VALUE!</v>
      </c>
      <c r="JF55" s="24" t="e">
        <f t="shared" si="112"/>
        <v>#VALUE!</v>
      </c>
      <c r="JG55" s="24" t="e">
        <f t="shared" si="113"/>
        <v>#VALUE!</v>
      </c>
      <c r="JL55" s="24">
        <f t="shared" si="114"/>
        <v>0</v>
      </c>
      <c r="JM55" s="24">
        <f t="shared" si="115"/>
        <v>0</v>
      </c>
      <c r="JN55" s="24">
        <f t="shared" si="116"/>
        <v>0</v>
      </c>
      <c r="JS55" s="24">
        <f t="shared" si="117"/>
        <v>0</v>
      </c>
      <c r="JT55" s="24">
        <f t="shared" si="118"/>
        <v>0</v>
      </c>
      <c r="JU55" s="24">
        <f t="shared" si="119"/>
        <v>0</v>
      </c>
      <c r="JV55">
        <v>-3.6858502104208002E-5</v>
      </c>
      <c r="JW55" t="e">
        <f>bvarM8*bvarM9</f>
        <v>#VALUE!</v>
      </c>
      <c r="JX55" t="e">
        <f>cvarM8*cvarM9</f>
        <v>#VALUE!</v>
      </c>
      <c r="JY55" t="e">
        <f>mvarM8*mvarM9</f>
        <v>#VALUE!</v>
      </c>
      <c r="JZ55" s="24" t="e">
        <f t="shared" si="120"/>
        <v>#VALUE!</v>
      </c>
      <c r="KA55" s="24" t="e">
        <f t="shared" si="121"/>
        <v>#VALUE!</v>
      </c>
      <c r="KB55" s="24" t="e">
        <f t="shared" si="122"/>
        <v>#VALUE!</v>
      </c>
      <c r="KG55" s="24">
        <f t="shared" si="123"/>
        <v>0</v>
      </c>
      <c r="KH55" s="24">
        <f t="shared" si="124"/>
        <v>0</v>
      </c>
      <c r="KI55" s="24">
        <f t="shared" si="125"/>
        <v>0</v>
      </c>
      <c r="KJ55">
        <v>-2.1042367614446999E-6</v>
      </c>
      <c r="KK55" t="e">
        <f>bvarM6^3</f>
        <v>#VALUE!</v>
      </c>
      <c r="KL55" t="e">
        <f>cvarM6^3</f>
        <v>#VALUE!</v>
      </c>
      <c r="KM55" t="e">
        <f>mvarM6^3</f>
        <v>#VALUE!</v>
      </c>
      <c r="KN55" s="24" t="e">
        <f t="shared" si="126"/>
        <v>#VALUE!</v>
      </c>
      <c r="KO55" s="24" t="e">
        <f t="shared" si="127"/>
        <v>#VALUE!</v>
      </c>
      <c r="KP55" s="24" t="e">
        <f t="shared" si="128"/>
        <v>#VALUE!</v>
      </c>
      <c r="KQ55">
        <v>-4.1390542380732002E-4</v>
      </c>
      <c r="KR55" t="e">
        <f>bvarM8^2</f>
        <v>#VALUE!</v>
      </c>
      <c r="KS55" t="e">
        <f>cvarM8^2</f>
        <v>#VALUE!</v>
      </c>
      <c r="KT55" t="e">
        <f>mvarM8^2</f>
        <v>#VALUE!</v>
      </c>
      <c r="KU55" s="24" t="e">
        <f t="shared" si="129"/>
        <v>#VALUE!</v>
      </c>
      <c r="KV55" s="24" t="e">
        <f t="shared" si="130"/>
        <v>#VALUE!</v>
      </c>
      <c r="KW55" s="24" t="e">
        <f t="shared" si="131"/>
        <v>#VALUE!</v>
      </c>
      <c r="LB55" s="24">
        <f t="shared" si="132"/>
        <v>0</v>
      </c>
      <c r="LC55" s="24">
        <f t="shared" si="133"/>
        <v>0</v>
      </c>
      <c r="LD55" s="24">
        <f t="shared" si="134"/>
        <v>0</v>
      </c>
      <c r="LE55">
        <v>-2.0937551589673001E-6</v>
      </c>
      <c r="LF55" t="e">
        <f>bvarM6^3</f>
        <v>#VALUE!</v>
      </c>
      <c r="LG55" t="e">
        <f>cvarM6^3</f>
        <v>#VALUE!</v>
      </c>
      <c r="LH55" t="e">
        <f>mvarM6^3</f>
        <v>#VALUE!</v>
      </c>
      <c r="LI55" s="24" t="e">
        <f t="shared" si="135"/>
        <v>#VALUE!</v>
      </c>
      <c r="LJ55" s="24" t="e">
        <f t="shared" si="136"/>
        <v>#VALUE!</v>
      </c>
      <c r="LK55" s="24" t="e">
        <f t="shared" si="137"/>
        <v>#VALUE!</v>
      </c>
      <c r="LL55">
        <v>-2.5252980663461997E-4</v>
      </c>
      <c r="LM55" t="e">
        <f>bvarM2^2</f>
        <v>#VALUE!</v>
      </c>
      <c r="LN55" t="e">
        <f>cvarM2^2</f>
        <v>#VALUE!</v>
      </c>
      <c r="LO55" t="e">
        <f>mvarM2^2</f>
        <v>#VALUE!</v>
      </c>
      <c r="LP55" s="24" t="e">
        <f t="shared" si="138"/>
        <v>#VALUE!</v>
      </c>
      <c r="LQ55" s="24" t="e">
        <f t="shared" si="139"/>
        <v>#VALUE!</v>
      </c>
      <c r="LR55" s="24" t="e">
        <f t="shared" si="140"/>
        <v>#VALUE!</v>
      </c>
      <c r="LW55" s="24">
        <f t="shared" si="141"/>
        <v>0</v>
      </c>
      <c r="LX55" s="24">
        <f t="shared" si="142"/>
        <v>0</v>
      </c>
      <c r="LY55" s="24">
        <f t="shared" si="143"/>
        <v>0</v>
      </c>
      <c r="LZ55">
        <v>1.3063910456046E-4</v>
      </c>
      <c r="MA55" t="e">
        <f>bvarM2^2</f>
        <v>#VALUE!</v>
      </c>
      <c r="MB55" t="e">
        <f>cvarM2^2</f>
        <v>#VALUE!</v>
      </c>
      <c r="MC55" t="e">
        <f>mvarM2^2</f>
        <v>#VALUE!</v>
      </c>
      <c r="MD55" s="24" t="e">
        <f t="shared" si="144"/>
        <v>#VALUE!</v>
      </c>
      <c r="ME55" s="24" t="e">
        <f t="shared" si="145"/>
        <v>#VALUE!</v>
      </c>
      <c r="MF55" s="24" t="e">
        <f t="shared" si="146"/>
        <v>#VALUE!</v>
      </c>
      <c r="MG55">
        <v>8.9324033771280001E-4</v>
      </c>
      <c r="MH55" t="e">
        <f>bvarM7*bvarM8</f>
        <v>#VALUE!</v>
      </c>
      <c r="MI55" t="e">
        <f>cvarM7*cvarM8</f>
        <v>#VALUE!</v>
      </c>
      <c r="MJ55" t="e">
        <f>mvarM7*mvarM8</f>
        <v>#VALUE!</v>
      </c>
      <c r="MK55" s="24" t="e">
        <f t="shared" si="147"/>
        <v>#VALUE!</v>
      </c>
      <c r="ML55" s="24" t="e">
        <f t="shared" si="148"/>
        <v>#VALUE!</v>
      </c>
      <c r="MM55" s="24" t="e">
        <f t="shared" si="149"/>
        <v>#VALUE!</v>
      </c>
      <c r="MR55" s="24">
        <f t="shared" si="150"/>
        <v>0</v>
      </c>
      <c r="MS55" s="24">
        <f t="shared" si="151"/>
        <v>0</v>
      </c>
      <c r="MT55" s="24">
        <f t="shared" si="152"/>
        <v>0</v>
      </c>
      <c r="MU55">
        <v>2.2569916411112E-7</v>
      </c>
      <c r="MV55" t="e">
        <f>bvarM5^3</f>
        <v>#VALUE!</v>
      </c>
      <c r="MW55" t="e">
        <f>cvarM5^3</f>
        <v>#VALUE!</v>
      </c>
      <c r="MX55" t="e">
        <f>mvarM5^3</f>
        <v>#VALUE!</v>
      </c>
      <c r="MY55" s="24" t="e">
        <f t="shared" si="153"/>
        <v>#VALUE!</v>
      </c>
      <c r="MZ55" s="24" t="e">
        <f t="shared" si="154"/>
        <v>#VALUE!</v>
      </c>
      <c r="NA55" s="24" t="e">
        <f t="shared" si="155"/>
        <v>#VALUE!</v>
      </c>
      <c r="NB55">
        <v>6.7021272623090999E-6</v>
      </c>
      <c r="NC55" t="e">
        <f>bvarM5^2</f>
        <v>#VALUE!</v>
      </c>
      <c r="ND55" t="e">
        <f>cvarM5^2</f>
        <v>#VALUE!</v>
      </c>
      <c r="NE55" t="e">
        <f>mvarM5^2</f>
        <v>#VALUE!</v>
      </c>
      <c r="NF55" s="24" t="e">
        <f t="shared" si="156"/>
        <v>#VALUE!</v>
      </c>
      <c r="NG55" s="24" t="e">
        <f t="shared" si="157"/>
        <v>#VALUE!</v>
      </c>
      <c r="NH55" s="24" t="e">
        <f t="shared" si="158"/>
        <v>#VALUE!</v>
      </c>
      <c r="NM55" s="24">
        <f t="shared" si="159"/>
        <v>0</v>
      </c>
      <c r="NN55" s="24">
        <f t="shared" si="160"/>
        <v>0</v>
      </c>
      <c r="NO55" s="24">
        <f t="shared" si="161"/>
        <v>0</v>
      </c>
      <c r="NP55">
        <v>-5.3207761403810998E-6</v>
      </c>
      <c r="NQ55" t="e">
        <f>bvarM2^3</f>
        <v>#VALUE!</v>
      </c>
      <c r="NR55" t="e">
        <f>cvarM2^3</f>
        <v>#VALUE!</v>
      </c>
      <c r="NS55" t="e">
        <f>mvarM2^3</f>
        <v>#VALUE!</v>
      </c>
      <c r="NT55" s="24" t="e">
        <f t="shared" si="162"/>
        <v>#VALUE!</v>
      </c>
      <c r="NU55" s="24" t="e">
        <f t="shared" si="163"/>
        <v>#VALUE!</v>
      </c>
      <c r="NV55" s="24" t="e">
        <f t="shared" si="164"/>
        <v>#VALUE!</v>
      </c>
      <c r="NW55">
        <v>5.4738002843036995E-13</v>
      </c>
      <c r="NX55" t="e">
        <f>bvarHC1^3</f>
        <v>#VALUE!</v>
      </c>
      <c r="NY55" t="e">
        <f>cvarHC1^3</f>
        <v>#VALUE!</v>
      </c>
      <c r="NZ55" t="e">
        <f>mvarHC1^3</f>
        <v>#VALUE!</v>
      </c>
      <c r="OA55" s="24" t="e">
        <f t="shared" si="165"/>
        <v>#VALUE!</v>
      </c>
      <c r="OB55" s="24" t="e">
        <f t="shared" si="166"/>
        <v>#VALUE!</v>
      </c>
      <c r="OC55" s="24" t="e">
        <f t="shared" si="167"/>
        <v>#VALUE!</v>
      </c>
      <c r="OH55" s="24">
        <f t="shared" si="168"/>
        <v>0</v>
      </c>
      <c r="OI55" s="24">
        <f t="shared" si="169"/>
        <v>0</v>
      </c>
      <c r="OJ55" s="24">
        <f t="shared" si="170"/>
        <v>0</v>
      </c>
      <c r="OK55">
        <v>2.9770536617539E-5</v>
      </c>
      <c r="OL55" t="e">
        <f>bvarM7^3</f>
        <v>#VALUE!</v>
      </c>
      <c r="OM55" t="e">
        <f>cvarM7^3</f>
        <v>#VALUE!</v>
      </c>
      <c r="ON55" t="e">
        <f>mvarM7^3</f>
        <v>#VALUE!</v>
      </c>
      <c r="OO55" s="24" t="e">
        <f t="shared" si="171"/>
        <v>#VALUE!</v>
      </c>
      <c r="OP55" s="24" t="e">
        <f t="shared" si="172"/>
        <v>#VALUE!</v>
      </c>
      <c r="OQ55" s="24" t="e">
        <f t="shared" si="173"/>
        <v>#VALUE!</v>
      </c>
      <c r="OR55">
        <v>8.3890450165444999E-5</v>
      </c>
      <c r="OS55" t="e">
        <f>bvarM6*bvarM7</f>
        <v>#VALUE!</v>
      </c>
      <c r="OT55" t="e">
        <f>cvarM6*cvarM7</f>
        <v>#VALUE!</v>
      </c>
      <c r="OU55" t="e">
        <f>mvarM6*mvarM7</f>
        <v>#VALUE!</v>
      </c>
      <c r="OV55" s="24" t="e">
        <f t="shared" si="174"/>
        <v>#VALUE!</v>
      </c>
      <c r="OW55" s="24" t="e">
        <f t="shared" si="175"/>
        <v>#VALUE!</v>
      </c>
      <c r="OX55" s="24" t="e">
        <f t="shared" si="176"/>
        <v>#VALUE!</v>
      </c>
      <c r="PC55" s="24">
        <f t="shared" si="177"/>
        <v>0</v>
      </c>
      <c r="PD55" s="24">
        <f t="shared" si="178"/>
        <v>0</v>
      </c>
      <c r="PE55" s="24">
        <f t="shared" si="179"/>
        <v>0</v>
      </c>
      <c r="PF55">
        <v>-924.93374357522998</v>
      </c>
      <c r="PG55" t="e">
        <f>bvarM1^2</f>
        <v>#VALUE!</v>
      </c>
      <c r="PH55" t="e">
        <f>cvarM1^2</f>
        <v>#VALUE!</v>
      </c>
      <c r="PI55" t="e">
        <f>mvarM1^2</f>
        <v>#VALUE!</v>
      </c>
      <c r="PJ55" s="24" t="e">
        <f t="shared" si="180"/>
        <v>#VALUE!</v>
      </c>
      <c r="PK55" s="24" t="e">
        <f t="shared" si="181"/>
        <v>#VALUE!</v>
      </c>
      <c r="PL55" s="24" t="e">
        <f t="shared" si="182"/>
        <v>#VALUE!</v>
      </c>
      <c r="PM55">
        <v>2.4505273682712998E-6</v>
      </c>
      <c r="PN55" t="e">
        <f>bvarM2^3</f>
        <v>#VALUE!</v>
      </c>
      <c r="PO55" t="e">
        <f>cvarM2^3</f>
        <v>#VALUE!</v>
      </c>
      <c r="PP55" t="e">
        <f>mvarM2^3</f>
        <v>#VALUE!</v>
      </c>
      <c r="PQ55" s="24" t="e">
        <f t="shared" si="183"/>
        <v>#VALUE!</v>
      </c>
      <c r="PR55" s="24" t="e">
        <f t="shared" si="184"/>
        <v>#VALUE!</v>
      </c>
      <c r="PS55" s="24" t="e">
        <f t="shared" si="185"/>
        <v>#VALUE!</v>
      </c>
      <c r="PX55" s="24">
        <f t="shared" si="186"/>
        <v>0</v>
      </c>
      <c r="PY55" s="24">
        <f t="shared" si="187"/>
        <v>0</v>
      </c>
      <c r="PZ55" s="24">
        <f t="shared" si="188"/>
        <v>0</v>
      </c>
      <c r="QA55"/>
      <c r="QB55"/>
      <c r="QC55"/>
      <c r="QD55"/>
      <c r="QE55" s="24">
        <f t="shared" si="189"/>
        <v>0</v>
      </c>
      <c r="QF55" s="24">
        <f t="shared" si="190"/>
        <v>0</v>
      </c>
      <c r="QG55" s="24">
        <f t="shared" si="191"/>
        <v>0</v>
      </c>
      <c r="QH55">
        <v>1.0874169270500001E-5</v>
      </c>
      <c r="QI55" t="e">
        <f>bvarM5^2</f>
        <v>#VALUE!</v>
      </c>
      <c r="QJ55" t="e">
        <f>cvarM5^2</f>
        <v>#VALUE!</v>
      </c>
      <c r="QK55" t="e">
        <f>mvarM5^2</f>
        <v>#VALUE!</v>
      </c>
      <c r="QL55" s="24" t="e">
        <f t="shared" si="192"/>
        <v>#VALUE!</v>
      </c>
      <c r="QM55" s="24" t="e">
        <f t="shared" si="193"/>
        <v>#VALUE!</v>
      </c>
      <c r="QN55" s="24" t="e">
        <f t="shared" si="194"/>
        <v>#VALUE!</v>
      </c>
      <c r="QS55" s="24">
        <f t="shared" si="195"/>
        <v>0</v>
      </c>
      <c r="QT55" s="24">
        <f t="shared" si="196"/>
        <v>0</v>
      </c>
      <c r="QU55" s="24">
        <f t="shared" si="197"/>
        <v>0</v>
      </c>
      <c r="QV55">
        <v>-3.0198246376481999E-13</v>
      </c>
      <c r="QW55" t="e">
        <f>bvarHC1^3</f>
        <v>#VALUE!</v>
      </c>
      <c r="QX55" t="e">
        <f>cvarHC1^3</f>
        <v>#VALUE!</v>
      </c>
      <c r="QY55" t="e">
        <f>mvarHC1^3</f>
        <v>#VALUE!</v>
      </c>
      <c r="QZ55" s="24" t="e">
        <f t="shared" si="198"/>
        <v>#VALUE!</v>
      </c>
      <c r="RA55" s="24" t="e">
        <f t="shared" si="199"/>
        <v>#VALUE!</v>
      </c>
      <c r="RB55" s="24" t="e">
        <f t="shared" si="200"/>
        <v>#VALUE!</v>
      </c>
      <c r="RC55">
        <v>2.9609811686334001E-12</v>
      </c>
      <c r="RD55" t="e">
        <f>bvarHC1^3</f>
        <v>#VALUE!</v>
      </c>
      <c r="RE55" t="e">
        <f>cvarHC1^3</f>
        <v>#VALUE!</v>
      </c>
      <c r="RF55" t="e">
        <f>mvarHC1^3</f>
        <v>#VALUE!</v>
      </c>
      <c r="RG55" s="24" t="e">
        <f t="shared" si="201"/>
        <v>#VALUE!</v>
      </c>
      <c r="RH55" s="24" t="e">
        <f t="shared" si="202"/>
        <v>#VALUE!</v>
      </c>
      <c r="RI55" s="24" t="e">
        <f t="shared" si="203"/>
        <v>#VALUE!</v>
      </c>
      <c r="RN55" s="24">
        <f t="shared" si="204"/>
        <v>0</v>
      </c>
      <c r="RO55" s="24">
        <f t="shared" si="205"/>
        <v>0</v>
      </c>
      <c r="RP55" s="24">
        <f t="shared" si="206"/>
        <v>0</v>
      </c>
      <c r="RQ55">
        <v>-2.8741499264100001E-6</v>
      </c>
      <c r="RR55" t="e">
        <f>bvarM6^3</f>
        <v>#VALUE!</v>
      </c>
      <c r="RS55" t="e">
        <f>cvarM6^3</f>
        <v>#VALUE!</v>
      </c>
      <c r="RT55" t="e">
        <f>mvarM6^3</f>
        <v>#VALUE!</v>
      </c>
      <c r="RU55" s="24" t="e">
        <f t="shared" si="207"/>
        <v>#VALUE!</v>
      </c>
      <c r="RV55" s="24" t="e">
        <f t="shared" si="208"/>
        <v>#VALUE!</v>
      </c>
      <c r="RW55" s="24" t="e">
        <f t="shared" si="209"/>
        <v>#VALUE!</v>
      </c>
      <c r="RX55">
        <v>-5.1533385196525002E-5</v>
      </c>
      <c r="RY55" t="e">
        <f>bvarHC2^2</f>
        <v>#VALUE!</v>
      </c>
      <c r="RZ55" t="e">
        <f>cvarHC2^2</f>
        <v>#VALUE!</v>
      </c>
      <c r="SA55" t="e">
        <f>mvarHC2^2</f>
        <v>#VALUE!</v>
      </c>
      <c r="SB55" s="24" t="e">
        <f t="shared" si="210"/>
        <v>#VALUE!</v>
      </c>
      <c r="SC55" s="24" t="e">
        <f t="shared" si="211"/>
        <v>#VALUE!</v>
      </c>
      <c r="SD55" s="24" t="e">
        <f t="shared" si="212"/>
        <v>#VALUE!</v>
      </c>
      <c r="SI55" s="24">
        <f t="shared" si="213"/>
        <v>0</v>
      </c>
      <c r="SJ55" s="24">
        <f t="shared" si="214"/>
        <v>0</v>
      </c>
      <c r="SK55" s="24">
        <f t="shared" si="215"/>
        <v>0</v>
      </c>
      <c r="SL55">
        <v>1.4198993645753E-7</v>
      </c>
      <c r="SM55" t="e">
        <f>bvarM3^3</f>
        <v>#VALUE!</v>
      </c>
      <c r="SN55" t="e">
        <f>cvarM3^3</f>
        <v>#VALUE!</v>
      </c>
      <c r="SO55" t="e">
        <f>mvarM3^3</f>
        <v>#VALUE!</v>
      </c>
      <c r="SP55" s="24" t="e">
        <f t="shared" si="216"/>
        <v>#VALUE!</v>
      </c>
      <c r="SQ55" s="24" t="e">
        <f t="shared" si="217"/>
        <v>#VALUE!</v>
      </c>
      <c r="SR55" s="24" t="e">
        <f t="shared" si="218"/>
        <v>#VALUE!</v>
      </c>
      <c r="SS55">
        <v>-5.9349323940259E-5</v>
      </c>
      <c r="ST55" t="e">
        <f>bvarM2^3</f>
        <v>#VALUE!</v>
      </c>
      <c r="SU55" t="e">
        <f>cvarM2^3</f>
        <v>#VALUE!</v>
      </c>
      <c r="SV55" t="e">
        <f>mvarM2^3</f>
        <v>#VALUE!</v>
      </c>
      <c r="SW55" s="24" t="e">
        <f t="shared" si="219"/>
        <v>#VALUE!</v>
      </c>
      <c r="SX55" s="24" t="e">
        <f t="shared" si="220"/>
        <v>#VALUE!</v>
      </c>
      <c r="SY55" s="24" t="e">
        <f t="shared" si="221"/>
        <v>#VALUE!</v>
      </c>
      <c r="SZ55">
        <v>-3.5231878314185998E-5</v>
      </c>
      <c r="TA55" t="e">
        <f>bvarM6^3</f>
        <v>#VALUE!</v>
      </c>
      <c r="TB55" t="e">
        <f>cvarM6^3</f>
        <v>#VALUE!</v>
      </c>
      <c r="TC55" t="e">
        <f>mvarM6^3</f>
        <v>#VALUE!</v>
      </c>
      <c r="TD55" s="24" t="e">
        <f t="shared" si="222"/>
        <v>#VALUE!</v>
      </c>
      <c r="TE55" s="24" t="e">
        <f t="shared" si="223"/>
        <v>#VALUE!</v>
      </c>
      <c r="TF55" s="24" t="e">
        <f t="shared" si="224"/>
        <v>#VALUE!</v>
      </c>
      <c r="TK55" s="24">
        <f t="shared" si="225"/>
        <v>0</v>
      </c>
      <c r="TL55" s="24">
        <f t="shared" si="226"/>
        <v>0</v>
      </c>
      <c r="TM55" s="24">
        <f t="shared" si="227"/>
        <v>0</v>
      </c>
      <c r="TN55">
        <v>-1.897450548285E-3</v>
      </c>
      <c r="TO55" t="e">
        <f>bvarM7^2</f>
        <v>#VALUE!</v>
      </c>
      <c r="TP55" t="e">
        <f>cvarM7^2</f>
        <v>#VALUE!</v>
      </c>
      <c r="TQ55" t="e">
        <f>mvarM7^2</f>
        <v>#VALUE!</v>
      </c>
      <c r="TR55" s="24" t="e">
        <f t="shared" si="228"/>
        <v>#VALUE!</v>
      </c>
      <c r="TS55" s="24" t="e">
        <f t="shared" si="229"/>
        <v>#VALUE!</v>
      </c>
      <c r="TT55" s="24" t="e">
        <f t="shared" si="230"/>
        <v>#VALUE!</v>
      </c>
      <c r="TU55">
        <v>1.4421431192350001E-4</v>
      </c>
      <c r="TV55" t="e">
        <f>bvarM5^2</f>
        <v>#VALUE!</v>
      </c>
      <c r="TW55" t="e">
        <f>cvarM5^2</f>
        <v>#VALUE!</v>
      </c>
      <c r="TX55" t="e">
        <f>mvarM5^2</f>
        <v>#VALUE!</v>
      </c>
      <c r="TY55" s="24" t="e">
        <f t="shared" si="231"/>
        <v>#VALUE!</v>
      </c>
      <c r="TZ55" s="24" t="e">
        <f t="shared" si="232"/>
        <v>#VALUE!</v>
      </c>
      <c r="UA55" s="24" t="e">
        <f t="shared" si="233"/>
        <v>#VALUE!</v>
      </c>
      <c r="UF55" s="24">
        <f t="shared" si="234"/>
        <v>0</v>
      </c>
      <c r="UG55" s="24">
        <f t="shared" si="235"/>
        <v>0</v>
      </c>
      <c r="UH55" s="24">
        <f t="shared" si="236"/>
        <v>0</v>
      </c>
      <c r="UI55">
        <v>1.2132035793991E-5</v>
      </c>
      <c r="UJ55" t="e">
        <f>bvarM5^2</f>
        <v>#VALUE!</v>
      </c>
      <c r="UK55" t="e">
        <f>cvarM5^2</f>
        <v>#VALUE!</v>
      </c>
      <c r="UL55" t="e">
        <f>mvarM5^2</f>
        <v>#VALUE!</v>
      </c>
      <c r="UM55" s="24" t="e">
        <f t="shared" si="237"/>
        <v>#VALUE!</v>
      </c>
      <c r="UN55" s="24" t="e">
        <f t="shared" si="238"/>
        <v>#VALUE!</v>
      </c>
      <c r="UO55" s="24" t="e">
        <f t="shared" si="239"/>
        <v>#VALUE!</v>
      </c>
      <c r="UP55">
        <v>-5.7317351302849001E-5</v>
      </c>
      <c r="UQ55" t="e">
        <f>bvarM2^3</f>
        <v>#VALUE!</v>
      </c>
      <c r="UR55" t="e">
        <f>cvarM2^3</f>
        <v>#VALUE!</v>
      </c>
      <c r="US55" t="e">
        <f>mvarM2^3</f>
        <v>#VALUE!</v>
      </c>
      <c r="UT55" s="24" t="e">
        <f t="shared" si="240"/>
        <v>#VALUE!</v>
      </c>
      <c r="UU55" s="24" t="e">
        <f t="shared" si="241"/>
        <v>#VALUE!</v>
      </c>
      <c r="UV55" s="24" t="e">
        <f t="shared" si="242"/>
        <v>#VALUE!</v>
      </c>
      <c r="VA55" s="24">
        <f t="shared" si="243"/>
        <v>0</v>
      </c>
      <c r="VB55" s="24">
        <f t="shared" si="244"/>
        <v>0</v>
      </c>
      <c r="VC55" s="24">
        <f t="shared" si="245"/>
        <v>0</v>
      </c>
      <c r="VD55">
        <v>-2.477043434339E-3</v>
      </c>
      <c r="VE55" t="e">
        <f>bvarM7^2</f>
        <v>#VALUE!</v>
      </c>
      <c r="VF55" t="e">
        <f>cvarM7^2</f>
        <v>#VALUE!</v>
      </c>
      <c r="VG55" t="e">
        <f>mvarM7^2</f>
        <v>#VALUE!</v>
      </c>
      <c r="VH55" s="24" t="e">
        <f t="shared" si="246"/>
        <v>#VALUE!</v>
      </c>
      <c r="VI55" s="24" t="e">
        <f t="shared" si="247"/>
        <v>#VALUE!</v>
      </c>
      <c r="VJ55" s="24" t="e">
        <f t="shared" si="248"/>
        <v>#VALUE!</v>
      </c>
      <c r="VK55">
        <v>1.2730666348919999E-4</v>
      </c>
      <c r="VL55" t="e">
        <f>bvarM5^2</f>
        <v>#VALUE!</v>
      </c>
      <c r="VM55" t="e">
        <f>cvarM5^2</f>
        <v>#VALUE!</v>
      </c>
      <c r="VN55" t="e">
        <f>mvarM5^2</f>
        <v>#VALUE!</v>
      </c>
      <c r="VO55" s="24" t="e">
        <f t="shared" si="249"/>
        <v>#VALUE!</v>
      </c>
      <c r="VP55" s="24" t="e">
        <f t="shared" si="250"/>
        <v>#VALUE!</v>
      </c>
      <c r="VQ55" s="24" t="e">
        <f t="shared" si="251"/>
        <v>#VALUE!</v>
      </c>
      <c r="VR55"/>
      <c r="VS55"/>
      <c r="VT55"/>
      <c r="VU55"/>
      <c r="VV55" s="24">
        <f t="shared" si="252"/>
        <v>0</v>
      </c>
      <c r="VW55" s="24">
        <f t="shared" si="253"/>
        <v>0</v>
      </c>
      <c r="VX55" s="24">
        <f t="shared" si="254"/>
        <v>0</v>
      </c>
      <c r="WC55" s="24">
        <f t="shared" si="255"/>
        <v>0</v>
      </c>
      <c r="WD55" s="24">
        <f t="shared" si="256"/>
        <v>0</v>
      </c>
      <c r="WE55" s="24">
        <f t="shared" si="257"/>
        <v>0</v>
      </c>
      <c r="WF55">
        <v>5.9448642305511001E-4</v>
      </c>
      <c r="WG55" t="e">
        <f>bvarM7^3</f>
        <v>#VALUE!</v>
      </c>
      <c r="WH55" t="e">
        <f>cvarM7^3</f>
        <v>#VALUE!</v>
      </c>
      <c r="WI55" t="e">
        <f>mvarM7^3</f>
        <v>#VALUE!</v>
      </c>
      <c r="WJ55" s="24" t="e">
        <f t="shared" si="258"/>
        <v>#VALUE!</v>
      </c>
      <c r="WK55" s="24" t="e">
        <f t="shared" si="259"/>
        <v>#VALUE!</v>
      </c>
      <c r="WL55" s="24" t="e">
        <f t="shared" si="260"/>
        <v>#VALUE!</v>
      </c>
      <c r="WQ55" s="24">
        <f t="shared" si="261"/>
        <v>0</v>
      </c>
      <c r="WR55" s="24">
        <f t="shared" si="262"/>
        <v>0</v>
      </c>
      <c r="WS55" s="24">
        <f t="shared" si="263"/>
        <v>0</v>
      </c>
      <c r="WT55">
        <v>1.7021148312457999E-5</v>
      </c>
      <c r="WU55" t="e">
        <f>bvarHC2^3</f>
        <v>#VALUE!</v>
      </c>
      <c r="WV55" t="e">
        <f>cvarHC2^3</f>
        <v>#VALUE!</v>
      </c>
      <c r="WW55" t="e">
        <f>mvarHC2^3</f>
        <v>#VALUE!</v>
      </c>
      <c r="WX55" s="24" t="e">
        <f t="shared" si="264"/>
        <v>#VALUE!</v>
      </c>
      <c r="WY55" s="24" t="e">
        <f t="shared" si="265"/>
        <v>#VALUE!</v>
      </c>
      <c r="WZ55" s="24" t="e">
        <f t="shared" si="266"/>
        <v>#VALUE!</v>
      </c>
      <c r="XA55">
        <v>1.3142469692008999E-4</v>
      </c>
      <c r="XB55" t="e">
        <f>bvarM4^2</f>
        <v>#VALUE!</v>
      </c>
      <c r="XC55" t="e">
        <f>cvarM4^2</f>
        <v>#VALUE!</v>
      </c>
      <c r="XD55" t="e">
        <f>mvarM4^2</f>
        <v>#VALUE!</v>
      </c>
      <c r="XE55" s="24" t="e">
        <f t="shared" si="267"/>
        <v>#VALUE!</v>
      </c>
      <c r="XF55" s="24" t="e">
        <f t="shared" si="268"/>
        <v>#VALUE!</v>
      </c>
      <c r="XG55" s="24" t="e">
        <f t="shared" si="269"/>
        <v>#VALUE!</v>
      </c>
      <c r="XL55" s="24">
        <f t="shared" si="270"/>
        <v>0</v>
      </c>
      <c r="XM55" s="24">
        <f t="shared" si="271"/>
        <v>0</v>
      </c>
      <c r="XN55" s="24">
        <f t="shared" si="272"/>
        <v>0</v>
      </c>
      <c r="XO55">
        <v>3.1392713373509001E-5</v>
      </c>
      <c r="XP55" t="e">
        <f>bvarHC2^3</f>
        <v>#VALUE!</v>
      </c>
      <c r="XQ55" t="e">
        <f>cvarHC2^3</f>
        <v>#VALUE!</v>
      </c>
      <c r="XR55" t="e">
        <f>mvarHC2^3</f>
        <v>#VALUE!</v>
      </c>
      <c r="XS55" s="24" t="e">
        <f t="shared" si="273"/>
        <v>#VALUE!</v>
      </c>
      <c r="XT55" s="24" t="e">
        <f t="shared" si="274"/>
        <v>#VALUE!</v>
      </c>
      <c r="XU55" s="24" t="e">
        <f t="shared" si="275"/>
        <v>#VALUE!</v>
      </c>
      <c r="XZ55" s="24">
        <f t="shared" si="276"/>
        <v>0</v>
      </c>
      <c r="YA55" s="24">
        <f t="shared" si="277"/>
        <v>0</v>
      </c>
      <c r="YB55" s="24">
        <f t="shared" si="278"/>
        <v>0</v>
      </c>
      <c r="YG55" s="24">
        <f t="shared" si="279"/>
        <v>0</v>
      </c>
      <c r="YH55" s="24">
        <f t="shared" si="280"/>
        <v>0</v>
      </c>
      <c r="YI55" s="24">
        <f t="shared" si="281"/>
        <v>0</v>
      </c>
      <c r="YJ55">
        <v>5.1327502801063005E-4</v>
      </c>
      <c r="YK55" t="e">
        <f>bvarM6^2</f>
        <v>#VALUE!</v>
      </c>
      <c r="YL55" t="e">
        <f>cvarM6^2</f>
        <v>#VALUE!</v>
      </c>
      <c r="YM55" t="e">
        <f>mvarM6^2</f>
        <v>#VALUE!</v>
      </c>
      <c r="YN55" s="24" t="e">
        <f t="shared" si="282"/>
        <v>#VALUE!</v>
      </c>
      <c r="YO55" s="24" t="e">
        <f t="shared" si="283"/>
        <v>#VALUE!</v>
      </c>
      <c r="YP55" s="24" t="e">
        <f t="shared" si="284"/>
        <v>#VALUE!</v>
      </c>
      <c r="YQ55">
        <v>-3.3931751486227998E-3</v>
      </c>
      <c r="YR55" t="e">
        <f>bvarM7^2</f>
        <v>#VALUE!</v>
      </c>
      <c r="YS55" t="e">
        <f>cvarM7^2</f>
        <v>#VALUE!</v>
      </c>
      <c r="YT55" t="e">
        <f>mvarM7^2</f>
        <v>#VALUE!</v>
      </c>
      <c r="YU55" s="24" t="e">
        <f t="shared" si="285"/>
        <v>#VALUE!</v>
      </c>
      <c r="YV55" s="24" t="e">
        <f t="shared" si="286"/>
        <v>#VALUE!</v>
      </c>
      <c r="YW55" s="24" t="e">
        <f t="shared" si="287"/>
        <v>#VALUE!</v>
      </c>
      <c r="ZB55" s="24">
        <f t="shared" si="288"/>
        <v>0</v>
      </c>
      <c r="ZC55" s="24">
        <f t="shared" si="289"/>
        <v>0</v>
      </c>
      <c r="ZD55" s="24">
        <f t="shared" si="290"/>
        <v>0</v>
      </c>
      <c r="ZI55" s="24">
        <f t="shared" si="291"/>
        <v>0</v>
      </c>
      <c r="ZJ55" s="24">
        <f t="shared" si="292"/>
        <v>0</v>
      </c>
      <c r="ZK55" s="24">
        <f t="shared" si="293"/>
        <v>0</v>
      </c>
      <c r="ZL55">
        <v>-4.6617012020577002E-5</v>
      </c>
      <c r="ZM55" t="e">
        <f>bvarM6^3</f>
        <v>#VALUE!</v>
      </c>
      <c r="ZN55" t="e">
        <f>cvarM6^3</f>
        <v>#VALUE!</v>
      </c>
      <c r="ZO55" t="e">
        <f>mvarM6^3</f>
        <v>#VALUE!</v>
      </c>
      <c r="ZP55" s="24" t="e">
        <f t="shared" si="294"/>
        <v>#VALUE!</v>
      </c>
      <c r="ZQ55" s="24" t="e">
        <f t="shared" si="295"/>
        <v>#VALUE!</v>
      </c>
      <c r="ZR55" s="24" t="e">
        <f t="shared" si="296"/>
        <v>#VALUE!</v>
      </c>
      <c r="ZW55" s="24">
        <f t="shared" si="297"/>
        <v>0</v>
      </c>
      <c r="ZX55" s="24">
        <f t="shared" si="298"/>
        <v>0</v>
      </c>
      <c r="ZY55" s="24">
        <f t="shared" si="299"/>
        <v>0</v>
      </c>
      <c r="ZZ55">
        <v>-3.3968183842410002E-5</v>
      </c>
      <c r="AAA55" t="e">
        <f>bvarM6^2</f>
        <v>#VALUE!</v>
      </c>
      <c r="AAB55" t="e">
        <f>cvarM6^2</f>
        <v>#VALUE!</v>
      </c>
      <c r="AAC55" t="e">
        <f>mvarM6^2</f>
        <v>#VALUE!</v>
      </c>
      <c r="AAD55" s="24" t="e">
        <f t="shared" si="300"/>
        <v>#VALUE!</v>
      </c>
      <c r="AAE55" s="24" t="e">
        <f t="shared" si="301"/>
        <v>#VALUE!</v>
      </c>
      <c r="AAF55" s="24" t="e">
        <f t="shared" si="302"/>
        <v>#VALUE!</v>
      </c>
      <c r="AAG55">
        <v>1.3070026294301001E-4</v>
      </c>
      <c r="AAH55" t="e">
        <f>bvarM4^2</f>
        <v>#VALUE!</v>
      </c>
      <c r="AAI55" t="e">
        <f>cvarM4^2</f>
        <v>#VALUE!</v>
      </c>
      <c r="AAJ55" t="e">
        <f>mvarM4^2</f>
        <v>#VALUE!</v>
      </c>
      <c r="AAK55" s="24" t="e">
        <f t="shared" si="303"/>
        <v>#VALUE!</v>
      </c>
      <c r="AAL55" s="24" t="e">
        <f t="shared" si="304"/>
        <v>#VALUE!</v>
      </c>
      <c r="AAM55" s="24" t="e">
        <f t="shared" si="305"/>
        <v>#VALUE!</v>
      </c>
      <c r="AAN55"/>
      <c r="AAO55"/>
      <c r="AAP55"/>
      <c r="AAQ55"/>
      <c r="AAR55" s="24">
        <f t="shared" si="306"/>
        <v>0</v>
      </c>
      <c r="AAS55" s="24">
        <f t="shared" si="307"/>
        <v>0</v>
      </c>
      <c r="AAT55" s="24">
        <f t="shared" si="308"/>
        <v>0</v>
      </c>
      <c r="AAY55" s="24">
        <f t="shared" si="309"/>
        <v>0</v>
      </c>
      <c r="AAZ55" s="24">
        <f t="shared" si="310"/>
        <v>0</v>
      </c>
      <c r="ABA55" s="24">
        <f t="shared" si="311"/>
        <v>0</v>
      </c>
      <c r="ABF55" s="24">
        <f t="shared" si="312"/>
        <v>0</v>
      </c>
      <c r="ABG55" s="24">
        <f t="shared" si="313"/>
        <v>0</v>
      </c>
      <c r="ABH55" s="24">
        <f t="shared" si="314"/>
        <v>0</v>
      </c>
      <c r="ABM55" s="24">
        <f t="shared" si="315"/>
        <v>0</v>
      </c>
      <c r="ABN55" s="24">
        <f t="shared" si="316"/>
        <v>0</v>
      </c>
      <c r="ABO55" s="24">
        <f t="shared" si="317"/>
        <v>0</v>
      </c>
      <c r="ABT55" s="24">
        <f t="shared" si="318"/>
        <v>0</v>
      </c>
      <c r="ABU55" s="24">
        <f t="shared" si="319"/>
        <v>0</v>
      </c>
      <c r="ABV55" s="24">
        <f t="shared" si="320"/>
        <v>0</v>
      </c>
      <c r="ABW55">
        <v>2.0766520858720001E-3</v>
      </c>
      <c r="ABX55" t="e">
        <f>bvarM2^2</f>
        <v>#VALUE!</v>
      </c>
      <c r="ABY55" t="e">
        <f>cvarM2^2</f>
        <v>#VALUE!</v>
      </c>
      <c r="ABZ55" t="e">
        <f>mvarM2^2</f>
        <v>#VALUE!</v>
      </c>
      <c r="ACA55" s="24" t="e">
        <f t="shared" si="321"/>
        <v>#VALUE!</v>
      </c>
      <c r="ACB55" s="24" t="e">
        <f t="shared" si="322"/>
        <v>#VALUE!</v>
      </c>
      <c r="ACC55" s="24" t="e">
        <f t="shared" si="323"/>
        <v>#VALUE!</v>
      </c>
      <c r="ACD55"/>
      <c r="ACE55"/>
      <c r="ACF55"/>
      <c r="ACG55"/>
      <c r="ACH55" s="24">
        <f t="shared" si="324"/>
        <v>0</v>
      </c>
      <c r="ACI55" s="24">
        <f t="shared" si="325"/>
        <v>0</v>
      </c>
      <c r="ACJ55" s="24">
        <f t="shared" si="326"/>
        <v>0</v>
      </c>
      <c r="ACO55" s="24">
        <f t="shared" si="327"/>
        <v>0</v>
      </c>
      <c r="ACP55" s="24">
        <f t="shared" si="328"/>
        <v>0</v>
      </c>
      <c r="ACQ55" s="24">
        <f t="shared" si="329"/>
        <v>0</v>
      </c>
      <c r="ACV55" s="24">
        <f t="shared" si="330"/>
        <v>0</v>
      </c>
      <c r="ACW55" s="24">
        <f t="shared" si="331"/>
        <v>0</v>
      </c>
      <c r="ACX55" s="24">
        <f t="shared" si="332"/>
        <v>0</v>
      </c>
      <c r="ACY55"/>
      <c r="ACZ55"/>
      <c r="ADA55"/>
      <c r="ADB55"/>
      <c r="ADC55" s="24">
        <f t="shared" si="333"/>
        <v>0</v>
      </c>
      <c r="ADD55" s="24">
        <f t="shared" si="334"/>
        <v>0</v>
      </c>
      <c r="ADE55" s="24">
        <f t="shared" si="335"/>
        <v>0</v>
      </c>
      <c r="ADF55"/>
      <c r="ADG55"/>
      <c r="ADH55"/>
      <c r="ADI55"/>
      <c r="ADJ55" s="24">
        <f t="shared" si="336"/>
        <v>0</v>
      </c>
      <c r="ADK55" s="24">
        <f t="shared" si="337"/>
        <v>0</v>
      </c>
      <c r="ADL55" s="24">
        <f t="shared" si="338"/>
        <v>0</v>
      </c>
      <c r="ADQ55" s="24">
        <f t="shared" si="339"/>
        <v>0</v>
      </c>
      <c r="ADR55" s="24">
        <f t="shared" si="340"/>
        <v>0</v>
      </c>
      <c r="ADS55" s="24">
        <f t="shared" si="341"/>
        <v>0</v>
      </c>
      <c r="ADX55" s="24">
        <f t="shared" si="342"/>
        <v>0</v>
      </c>
      <c r="ADY55" s="24">
        <f t="shared" si="343"/>
        <v>0</v>
      </c>
      <c r="ADZ55" s="24">
        <f t="shared" si="344"/>
        <v>0</v>
      </c>
      <c r="AEE55" s="24">
        <f t="shared" si="345"/>
        <v>0</v>
      </c>
      <c r="AEF55" s="24">
        <f t="shared" si="346"/>
        <v>0</v>
      </c>
      <c r="AEG55" s="24">
        <f t="shared" si="347"/>
        <v>0</v>
      </c>
      <c r="AEL55" s="24">
        <f t="shared" si="348"/>
        <v>0</v>
      </c>
      <c r="AEM55" s="24">
        <f t="shared" si="349"/>
        <v>0</v>
      </c>
      <c r="AEN55" s="24">
        <f t="shared" si="350"/>
        <v>0</v>
      </c>
      <c r="AES55" s="24">
        <f t="shared" si="351"/>
        <v>0</v>
      </c>
      <c r="AET55" s="24">
        <f t="shared" si="352"/>
        <v>0</v>
      </c>
      <c r="AEU55" s="24">
        <f t="shared" si="353"/>
        <v>0</v>
      </c>
      <c r="AEV55"/>
      <c r="AEW55"/>
      <c r="AEX55"/>
      <c r="AEY55"/>
      <c r="AEZ55" s="24">
        <f t="shared" si="354"/>
        <v>0</v>
      </c>
      <c r="AFA55" s="24">
        <f t="shared" si="355"/>
        <v>0</v>
      </c>
      <c r="AFB55" s="24">
        <f t="shared" si="356"/>
        <v>0</v>
      </c>
      <c r="AFG55" s="24">
        <f t="shared" si="357"/>
        <v>0</v>
      </c>
      <c r="AFH55" s="24">
        <f t="shared" si="358"/>
        <v>0</v>
      </c>
      <c r="AFI55" s="24">
        <f t="shared" si="359"/>
        <v>0</v>
      </c>
      <c r="AFJ55"/>
      <c r="AFK55"/>
      <c r="AFL55"/>
      <c r="AFM55"/>
      <c r="AFN55" s="24">
        <f t="shared" si="360"/>
        <v>0</v>
      </c>
      <c r="AFO55" s="24">
        <f t="shared" si="361"/>
        <v>0</v>
      </c>
      <c r="AFP55" s="24">
        <f t="shared" si="362"/>
        <v>0</v>
      </c>
      <c r="AFU55" s="24">
        <f t="shared" si="363"/>
        <v>0</v>
      </c>
      <c r="AFV55" s="24">
        <f t="shared" si="364"/>
        <v>0</v>
      </c>
      <c r="AFW55" s="24">
        <f t="shared" si="365"/>
        <v>0</v>
      </c>
      <c r="AGB55" s="24">
        <f t="shared" si="366"/>
        <v>0</v>
      </c>
      <c r="AGC55" s="24">
        <f t="shared" si="367"/>
        <v>0</v>
      </c>
      <c r="AGD55" s="24">
        <f t="shared" si="368"/>
        <v>0</v>
      </c>
      <c r="AGI55" s="24">
        <f t="shared" si="369"/>
        <v>0</v>
      </c>
      <c r="AGJ55" s="24">
        <f t="shared" si="370"/>
        <v>0</v>
      </c>
      <c r="AGK55" s="24">
        <f t="shared" si="371"/>
        <v>0</v>
      </c>
      <c r="AGL55"/>
      <c r="AGM55"/>
      <c r="AGN55"/>
      <c r="AGO55"/>
      <c r="AGP55" s="24">
        <f t="shared" si="372"/>
        <v>0</v>
      </c>
      <c r="AGQ55" s="24">
        <f t="shared" si="373"/>
        <v>0</v>
      </c>
      <c r="AGR55" s="24">
        <f t="shared" si="374"/>
        <v>0</v>
      </c>
      <c r="AGW55" s="24">
        <f t="shared" si="375"/>
        <v>0</v>
      </c>
      <c r="AGX55" s="24">
        <f t="shared" si="376"/>
        <v>0</v>
      </c>
      <c r="AGY55" s="24">
        <f t="shared" si="377"/>
        <v>0</v>
      </c>
      <c r="AGZ55"/>
      <c r="AHA55"/>
      <c r="AHB55"/>
      <c r="AHC55"/>
      <c r="AHD55" s="24">
        <f t="shared" si="378"/>
        <v>0</v>
      </c>
      <c r="AHE55" s="24">
        <f t="shared" si="379"/>
        <v>0</v>
      </c>
      <c r="AHF55" s="24">
        <f t="shared" si="380"/>
        <v>0</v>
      </c>
      <c r="AHK55" s="24">
        <f t="shared" si="381"/>
        <v>0</v>
      </c>
      <c r="AHL55" s="24">
        <f t="shared" si="382"/>
        <v>0</v>
      </c>
      <c r="AHM55" s="24">
        <f t="shared" si="383"/>
        <v>0</v>
      </c>
      <c r="AHR55" s="24">
        <f t="shared" si="384"/>
        <v>0</v>
      </c>
      <c r="AHS55" s="24">
        <f t="shared" si="385"/>
        <v>0</v>
      </c>
      <c r="AHT55" s="24">
        <f t="shared" si="386"/>
        <v>0</v>
      </c>
      <c r="AHU55"/>
      <c r="AHV55"/>
      <c r="AHW55"/>
      <c r="AHX55"/>
      <c r="AHY55" s="24">
        <f t="shared" si="387"/>
        <v>0</v>
      </c>
      <c r="AHZ55" s="24">
        <f t="shared" si="388"/>
        <v>0</v>
      </c>
      <c r="AIA55" s="24">
        <f t="shared" si="389"/>
        <v>0</v>
      </c>
      <c r="AIB55"/>
      <c r="AIC55"/>
      <c r="AID55"/>
      <c r="AIE55"/>
      <c r="AIF55" s="24">
        <f t="shared" si="390"/>
        <v>0</v>
      </c>
      <c r="AIG55" s="24">
        <f t="shared" si="391"/>
        <v>0</v>
      </c>
      <c r="AIH55" s="24">
        <f t="shared" si="392"/>
        <v>0</v>
      </c>
      <c r="AIM55" s="24">
        <f t="shared" si="393"/>
        <v>0</v>
      </c>
      <c r="AIN55" s="24">
        <f t="shared" si="394"/>
        <v>0</v>
      </c>
      <c r="AIO55" s="24">
        <f t="shared" si="395"/>
        <v>0</v>
      </c>
      <c r="AIP55"/>
      <c r="AIQ55"/>
      <c r="AIR55"/>
      <c r="AIS55"/>
      <c r="AIT55" s="24">
        <f t="shared" si="396"/>
        <v>0</v>
      </c>
      <c r="AIU55" s="24">
        <f t="shared" si="397"/>
        <v>0</v>
      </c>
      <c r="AIV55" s="24">
        <f t="shared" si="398"/>
        <v>0</v>
      </c>
      <c r="AJA55" s="24">
        <f t="shared" si="399"/>
        <v>0</v>
      </c>
      <c r="AJB55" s="24">
        <f t="shared" si="400"/>
        <v>0</v>
      </c>
      <c r="AJC55" s="24">
        <f t="shared" si="401"/>
        <v>0</v>
      </c>
      <c r="AJH55" s="24">
        <f t="shared" si="402"/>
        <v>0</v>
      </c>
      <c r="AJI55" s="24">
        <f t="shared" si="403"/>
        <v>0</v>
      </c>
      <c r="AJJ55" s="24">
        <f t="shared" si="404"/>
        <v>0</v>
      </c>
      <c r="AJO55" s="24">
        <f t="shared" si="405"/>
        <v>0</v>
      </c>
      <c r="AJP55" s="24">
        <f t="shared" si="406"/>
        <v>0</v>
      </c>
      <c r="AJQ55" s="24">
        <f t="shared" si="407"/>
        <v>0</v>
      </c>
      <c r="AJV55" s="24">
        <f t="shared" si="408"/>
        <v>0</v>
      </c>
      <c r="AJW55" s="24">
        <f t="shared" si="409"/>
        <v>0</v>
      </c>
      <c r="AJX55" s="24">
        <f t="shared" si="410"/>
        <v>0</v>
      </c>
      <c r="AKC55" s="24">
        <f t="shared" si="411"/>
        <v>0</v>
      </c>
      <c r="AKD55" s="24">
        <f t="shared" si="412"/>
        <v>0</v>
      </c>
      <c r="AKE55" s="24">
        <f t="shared" si="413"/>
        <v>0</v>
      </c>
      <c r="AKF55"/>
      <c r="AKG55"/>
      <c r="AKH55"/>
      <c r="AKI55"/>
      <c r="AKJ55" s="24">
        <f t="shared" si="414"/>
        <v>0</v>
      </c>
      <c r="AKK55" s="24">
        <f t="shared" si="415"/>
        <v>0</v>
      </c>
      <c r="AKL55" s="24">
        <f t="shared" si="416"/>
        <v>0</v>
      </c>
      <c r="AKM55"/>
      <c r="AKN55"/>
      <c r="AKO55"/>
      <c r="AKP55"/>
      <c r="AKQ55" s="24">
        <f t="shared" si="417"/>
        <v>0</v>
      </c>
      <c r="AKR55" s="24">
        <f t="shared" si="418"/>
        <v>0</v>
      </c>
      <c r="AKS55" s="24">
        <f t="shared" si="419"/>
        <v>0</v>
      </c>
      <c r="AKX55" s="24">
        <f t="shared" si="420"/>
        <v>0</v>
      </c>
      <c r="AKY55" s="24">
        <f t="shared" si="421"/>
        <v>0</v>
      </c>
      <c r="AKZ55" s="24">
        <f t="shared" si="422"/>
        <v>0</v>
      </c>
      <c r="ALE55" s="24">
        <f t="shared" si="423"/>
        <v>0</v>
      </c>
      <c r="ALF55" s="24">
        <f t="shared" si="424"/>
        <v>0</v>
      </c>
      <c r="ALG55" s="24">
        <f t="shared" si="425"/>
        <v>0</v>
      </c>
      <c r="ALH55"/>
      <c r="ALI55"/>
      <c r="ALJ55"/>
      <c r="ALK55"/>
      <c r="ALL55" s="24">
        <f t="shared" si="426"/>
        <v>0</v>
      </c>
      <c r="ALM55" s="24">
        <f t="shared" si="427"/>
        <v>0</v>
      </c>
      <c r="ALN55" s="24">
        <f t="shared" si="428"/>
        <v>0</v>
      </c>
      <c r="ALS55" s="24">
        <f t="shared" si="429"/>
        <v>0</v>
      </c>
      <c r="ALT55" s="24">
        <f t="shared" si="430"/>
        <v>0</v>
      </c>
      <c r="ALU55" s="24">
        <f t="shared" si="431"/>
        <v>0</v>
      </c>
      <c r="ALZ55" s="24">
        <f t="shared" si="432"/>
        <v>0</v>
      </c>
      <c r="AMA55" s="24">
        <f t="shared" si="433"/>
        <v>0</v>
      </c>
      <c r="AMB55" s="24">
        <f t="shared" si="434"/>
        <v>0</v>
      </c>
      <c r="AMC55"/>
      <c r="AMD55"/>
      <c r="AME55"/>
      <c r="AMF55"/>
      <c r="AMG55" s="24">
        <f t="shared" si="435"/>
        <v>0</v>
      </c>
      <c r="AMH55" s="24">
        <f t="shared" si="436"/>
        <v>0</v>
      </c>
      <c r="AMI55" s="24">
        <f t="shared" si="437"/>
        <v>0</v>
      </c>
      <c r="AMJ55"/>
      <c r="AMK55"/>
      <c r="AML55"/>
      <c r="AMM55"/>
      <c r="AMN55" s="24">
        <f t="shared" si="438"/>
        <v>0</v>
      </c>
      <c r="AMO55" s="24">
        <f t="shared" si="439"/>
        <v>0</v>
      </c>
      <c r="AMP55" s="24">
        <f t="shared" si="440"/>
        <v>0</v>
      </c>
      <c r="AMU55" s="24">
        <f t="shared" si="441"/>
        <v>0</v>
      </c>
      <c r="AMV55" s="24">
        <f t="shared" si="442"/>
        <v>0</v>
      </c>
      <c r="AMW55" s="24">
        <f t="shared" si="443"/>
        <v>0</v>
      </c>
      <c r="AMX55">
        <v>3.3279435542975998E-4</v>
      </c>
      <c r="AMY55" t="e">
        <f>bvarM4^2</f>
        <v>#VALUE!</v>
      </c>
      <c r="AMZ55" t="e">
        <f>cvarM4^2</f>
        <v>#VALUE!</v>
      </c>
      <c r="ANA55" t="e">
        <f>mvarM4^2</f>
        <v>#VALUE!</v>
      </c>
      <c r="ANB55" s="24" t="e">
        <f t="shared" si="444"/>
        <v>#VALUE!</v>
      </c>
      <c r="ANC55" s="24" t="e">
        <f t="shared" si="445"/>
        <v>#VALUE!</v>
      </c>
      <c r="AND55" s="24" t="e">
        <f t="shared" si="446"/>
        <v>#VALUE!</v>
      </c>
      <c r="ANE55">
        <v>1.7322839049555E-4</v>
      </c>
      <c r="ANF55" t="e">
        <f>bvarM4^2</f>
        <v>#VALUE!</v>
      </c>
      <c r="ANG55" t="e">
        <f>cvarM4^2</f>
        <v>#VALUE!</v>
      </c>
      <c r="ANH55" t="e">
        <f>mvarM4^2</f>
        <v>#VALUE!</v>
      </c>
      <c r="ANI55" s="24" t="e">
        <f t="shared" si="447"/>
        <v>#VALUE!</v>
      </c>
      <c r="ANJ55" s="24" t="e">
        <f t="shared" si="448"/>
        <v>#VALUE!</v>
      </c>
      <c r="ANK55" s="24" t="e">
        <f t="shared" si="449"/>
        <v>#VALUE!</v>
      </c>
      <c r="ANP55" s="24">
        <f t="shared" si="450"/>
        <v>0</v>
      </c>
      <c r="ANQ55" s="24">
        <f t="shared" si="451"/>
        <v>0</v>
      </c>
      <c r="ANR55" s="24">
        <f t="shared" si="452"/>
        <v>0</v>
      </c>
      <c r="ANS55"/>
      <c r="ANT55"/>
      <c r="ANU55"/>
      <c r="ANV55"/>
      <c r="ANW55" s="24">
        <f t="shared" si="453"/>
        <v>0</v>
      </c>
      <c r="ANX55" s="24">
        <f t="shared" si="454"/>
        <v>0</v>
      </c>
      <c r="ANY55" s="24">
        <f t="shared" si="455"/>
        <v>0</v>
      </c>
      <c r="ANZ55">
        <v>-4.4938742719325999E-5</v>
      </c>
      <c r="AOA55" t="e">
        <f>bvarM6^3</f>
        <v>#VALUE!</v>
      </c>
      <c r="AOB55" t="e">
        <f>cvarM6^3</f>
        <v>#VALUE!</v>
      </c>
      <c r="AOC55" t="e">
        <f>mvarM6^3</f>
        <v>#VALUE!</v>
      </c>
      <c r="AOD55" s="24" t="e">
        <f t="shared" si="456"/>
        <v>#VALUE!</v>
      </c>
      <c r="AOE55" s="24" t="e">
        <f t="shared" si="457"/>
        <v>#VALUE!</v>
      </c>
      <c r="AOF55" s="24" t="e">
        <f t="shared" si="458"/>
        <v>#VALUE!</v>
      </c>
      <c r="AOK55" s="24">
        <f t="shared" si="459"/>
        <v>0</v>
      </c>
      <c r="AOL55" s="24">
        <f t="shared" si="460"/>
        <v>0</v>
      </c>
      <c r="AOM55" s="24">
        <f t="shared" si="461"/>
        <v>0</v>
      </c>
      <c r="AON55">
        <v>-3.5060173086311002E-4</v>
      </c>
      <c r="AOO55" t="e">
        <f>bvarM7^3</f>
        <v>#VALUE!</v>
      </c>
      <c r="AOP55" t="e">
        <f>cvarM7^3</f>
        <v>#VALUE!</v>
      </c>
      <c r="AOQ55" t="e">
        <f>mvarM7^3</f>
        <v>#VALUE!</v>
      </c>
      <c r="AOR55" s="24" t="e">
        <f t="shared" si="462"/>
        <v>#VALUE!</v>
      </c>
      <c r="AOS55" s="24" t="e">
        <f t="shared" si="463"/>
        <v>#VALUE!</v>
      </c>
      <c r="AOT55" s="24" t="e">
        <f t="shared" si="464"/>
        <v>#VALUE!</v>
      </c>
      <c r="AOU55">
        <v>-3.0284025262502E-3</v>
      </c>
      <c r="AOV55" t="e">
        <f>bvarM7^2</f>
        <v>#VALUE!</v>
      </c>
      <c r="AOW55" t="e">
        <f>cvarM7^2</f>
        <v>#VALUE!</v>
      </c>
      <c r="AOX55" t="e">
        <f>mvarM7^2</f>
        <v>#VALUE!</v>
      </c>
      <c r="AOY55" s="24" t="e">
        <f t="shared" si="465"/>
        <v>#VALUE!</v>
      </c>
      <c r="AOZ55" s="24" t="e">
        <f t="shared" si="466"/>
        <v>#VALUE!</v>
      </c>
      <c r="APA55" s="24" t="e">
        <f t="shared" si="467"/>
        <v>#VALUE!</v>
      </c>
      <c r="APF55" s="24">
        <f t="shared" si="468"/>
        <v>0</v>
      </c>
      <c r="APG55" s="24">
        <f t="shared" si="469"/>
        <v>0</v>
      </c>
      <c r="APH55" s="24">
        <f t="shared" si="470"/>
        <v>0</v>
      </c>
      <c r="API55"/>
      <c r="APJ55"/>
      <c r="APK55"/>
      <c r="APL55"/>
      <c r="APM55" s="24">
        <f t="shared" si="471"/>
        <v>0</v>
      </c>
      <c r="APN55" s="24">
        <f t="shared" si="472"/>
        <v>0</v>
      </c>
      <c r="APO55" s="24">
        <f t="shared" si="473"/>
        <v>0</v>
      </c>
      <c r="APP55"/>
      <c r="APQ55"/>
      <c r="APR55"/>
      <c r="APS55"/>
      <c r="APT55" s="24">
        <f t="shared" si="474"/>
        <v>0</v>
      </c>
      <c r="APU55" s="24">
        <f t="shared" si="475"/>
        <v>0</v>
      </c>
      <c r="APV55" s="24">
        <f t="shared" si="476"/>
        <v>0</v>
      </c>
      <c r="AQA55" s="24">
        <f t="shared" si="477"/>
        <v>0</v>
      </c>
      <c r="AQB55" s="24">
        <f t="shared" si="478"/>
        <v>0</v>
      </c>
      <c r="AQC55" s="24">
        <f t="shared" si="479"/>
        <v>0</v>
      </c>
      <c r="AQD55"/>
      <c r="AQE55"/>
      <c r="AQF55"/>
      <c r="AQG55"/>
      <c r="AQH55" s="24">
        <f t="shared" si="480"/>
        <v>0</v>
      </c>
      <c r="AQI55" s="24">
        <f t="shared" si="481"/>
        <v>0</v>
      </c>
      <c r="AQJ55" s="24">
        <f t="shared" si="482"/>
        <v>0</v>
      </c>
      <c r="AQK55">
        <v>-2.4387330930444E-5</v>
      </c>
      <c r="AQL55" t="e">
        <f>bvarM9^2</f>
        <v>#VALUE!</v>
      </c>
      <c r="AQM55" t="e">
        <f>cvarM9^2</f>
        <v>#VALUE!</v>
      </c>
      <c r="AQN55" t="e">
        <f>mvarM9^2</f>
        <v>#VALUE!</v>
      </c>
      <c r="AQO55" s="24" t="e">
        <f t="shared" si="483"/>
        <v>#VALUE!</v>
      </c>
      <c r="AQP55" s="24" t="e">
        <f t="shared" si="484"/>
        <v>#VALUE!</v>
      </c>
      <c r="AQQ55" s="24" t="e">
        <f t="shared" si="485"/>
        <v>#VALUE!</v>
      </c>
      <c r="AQV55" s="24">
        <f t="shared" si="486"/>
        <v>0</v>
      </c>
      <c r="AQW55" s="24">
        <f t="shared" si="487"/>
        <v>0</v>
      </c>
      <c r="AQX55" s="24">
        <f t="shared" si="488"/>
        <v>0</v>
      </c>
      <c r="AQY55"/>
      <c r="AQZ55"/>
      <c r="ARA55"/>
      <c r="ARB55"/>
      <c r="ARC55" s="24">
        <f t="shared" si="489"/>
        <v>0</v>
      </c>
      <c r="ARD55" s="24">
        <f t="shared" si="490"/>
        <v>0</v>
      </c>
      <c r="ARE55" s="24">
        <f t="shared" si="491"/>
        <v>0</v>
      </c>
      <c r="ARJ55" s="24">
        <f t="shared" si="492"/>
        <v>0</v>
      </c>
      <c r="ARK55" s="24">
        <f t="shared" si="493"/>
        <v>0</v>
      </c>
      <c r="ARL55" s="24">
        <f t="shared" si="494"/>
        <v>0</v>
      </c>
      <c r="ARQ55" s="24">
        <f t="shared" si="495"/>
        <v>0</v>
      </c>
      <c r="ARR55" s="24">
        <f t="shared" si="496"/>
        <v>0</v>
      </c>
      <c r="ARS55" s="24">
        <f t="shared" si="497"/>
        <v>0</v>
      </c>
      <c r="ART55"/>
      <c r="ARU55"/>
      <c r="ARV55"/>
      <c r="ARW55"/>
      <c r="ARX55" s="24">
        <f t="shared" si="498"/>
        <v>0</v>
      </c>
      <c r="ARY55" s="24">
        <f t="shared" si="499"/>
        <v>0</v>
      </c>
      <c r="ARZ55" s="24">
        <f t="shared" si="500"/>
        <v>0</v>
      </c>
      <c r="ASA55">
        <v>-7.8479464774259998E-7</v>
      </c>
      <c r="ASB55" t="e">
        <f>bvarM4^3</f>
        <v>#VALUE!</v>
      </c>
      <c r="ASC55" t="e">
        <f>cvarM4^3</f>
        <v>#VALUE!</v>
      </c>
      <c r="ASD55" t="e">
        <f>mvarM4^3</f>
        <v>#VALUE!</v>
      </c>
      <c r="ASE55" s="24" t="e">
        <f t="shared" si="501"/>
        <v>#VALUE!</v>
      </c>
      <c r="ASF55" s="24" t="e">
        <f t="shared" si="502"/>
        <v>#VALUE!</v>
      </c>
      <c r="ASG55" s="24" t="e">
        <f t="shared" si="503"/>
        <v>#VALUE!</v>
      </c>
      <c r="ASL55" s="24">
        <f t="shared" si="504"/>
        <v>0</v>
      </c>
      <c r="ASM55" s="24">
        <f t="shared" si="505"/>
        <v>0</v>
      </c>
      <c r="ASN55" s="24">
        <f t="shared" si="506"/>
        <v>0</v>
      </c>
      <c r="ASO55"/>
      <c r="ASP55"/>
      <c r="ASQ55"/>
      <c r="ASR55"/>
      <c r="ASS55" s="24">
        <f t="shared" si="507"/>
        <v>0</v>
      </c>
      <c r="AST55" s="24">
        <f t="shared" si="508"/>
        <v>0</v>
      </c>
      <c r="ASU55" s="24">
        <f t="shared" si="509"/>
        <v>0</v>
      </c>
      <c r="ASV55"/>
      <c r="ASW55"/>
      <c r="ASX55"/>
      <c r="ASY55"/>
      <c r="ASZ55" s="24">
        <f t="shared" si="510"/>
        <v>0</v>
      </c>
      <c r="ATA55" s="24">
        <f t="shared" si="511"/>
        <v>0</v>
      </c>
      <c r="ATB55" s="24">
        <f t="shared" si="512"/>
        <v>0</v>
      </c>
      <c r="ATG55" s="24">
        <f t="shared" si="513"/>
        <v>0</v>
      </c>
      <c r="ATH55" s="24">
        <f t="shared" si="514"/>
        <v>0</v>
      </c>
      <c r="ATI55" s="24">
        <f t="shared" si="515"/>
        <v>0</v>
      </c>
      <c r="ATJ55"/>
      <c r="ATK55"/>
      <c r="ATL55"/>
      <c r="ATM55"/>
      <c r="ATN55" s="24">
        <f t="shared" si="516"/>
        <v>0</v>
      </c>
      <c r="ATO55" s="24">
        <f t="shared" si="517"/>
        <v>0</v>
      </c>
      <c r="ATP55" s="24">
        <f t="shared" si="518"/>
        <v>0</v>
      </c>
      <c r="ATQ55">
        <v>-3.4195041976643002E-3</v>
      </c>
      <c r="ATR55" t="e">
        <f>bvarM7^2</f>
        <v>#VALUE!</v>
      </c>
      <c r="ATS55" t="e">
        <f>cvarM7^2</f>
        <v>#VALUE!</v>
      </c>
      <c r="ATT55" t="e">
        <f>mvarM7^2</f>
        <v>#VALUE!</v>
      </c>
      <c r="ATU55" s="24" t="e">
        <f t="shared" si="519"/>
        <v>#VALUE!</v>
      </c>
      <c r="ATV55" s="24" t="e">
        <f t="shared" si="520"/>
        <v>#VALUE!</v>
      </c>
      <c r="ATW55" s="24" t="e">
        <f t="shared" si="521"/>
        <v>#VALUE!</v>
      </c>
      <c r="ATX55">
        <v>7.4678294019576996E-6</v>
      </c>
      <c r="ATY55" t="e">
        <f>bvarM7^3</f>
        <v>#VALUE!</v>
      </c>
      <c r="ATZ55" t="e">
        <f>cvarM7^3</f>
        <v>#VALUE!</v>
      </c>
      <c r="AUA55" t="e">
        <f>mvarM7^3</f>
        <v>#VALUE!</v>
      </c>
      <c r="AUB55" s="24" t="e">
        <f t="shared" si="522"/>
        <v>#VALUE!</v>
      </c>
      <c r="AUC55" s="24" t="e">
        <f t="shared" si="523"/>
        <v>#VALUE!</v>
      </c>
      <c r="AUD55" s="24" t="e">
        <f t="shared" si="524"/>
        <v>#VALUE!</v>
      </c>
      <c r="AUI55" s="24">
        <f t="shared" si="525"/>
        <v>0</v>
      </c>
      <c r="AUJ55" s="24">
        <f t="shared" si="526"/>
        <v>0</v>
      </c>
      <c r="AUK55" s="24">
        <f t="shared" si="527"/>
        <v>0</v>
      </c>
      <c r="AUP55" s="24">
        <f t="shared" si="528"/>
        <v>0</v>
      </c>
      <c r="AUQ55" s="24">
        <f t="shared" si="529"/>
        <v>0</v>
      </c>
      <c r="AUR55" s="24">
        <f t="shared" si="530"/>
        <v>0</v>
      </c>
      <c r="AUW55" s="24">
        <f t="shared" si="531"/>
        <v>0</v>
      </c>
      <c r="AUX55" s="24">
        <f t="shared" si="532"/>
        <v>0</v>
      </c>
      <c r="AUY55" s="24">
        <f t="shared" si="533"/>
        <v>0</v>
      </c>
      <c r="AVD55" s="24">
        <f t="shared" si="534"/>
        <v>0</v>
      </c>
      <c r="AVE55" s="24">
        <f t="shared" si="535"/>
        <v>0</v>
      </c>
      <c r="AVF55" s="24">
        <f t="shared" si="536"/>
        <v>0</v>
      </c>
      <c r="AVG55">
        <v>-1.1701197330106E-4</v>
      </c>
      <c r="AVH55" t="e">
        <f>bvarM8^2</f>
        <v>#VALUE!</v>
      </c>
      <c r="AVI55" t="e">
        <f>cvarM8^2</f>
        <v>#VALUE!</v>
      </c>
      <c r="AVJ55" t="e">
        <f>mvarM8^2</f>
        <v>#VALUE!</v>
      </c>
      <c r="AVK55" s="24" t="e">
        <f t="shared" si="537"/>
        <v>#VALUE!</v>
      </c>
      <c r="AVL55" s="24" t="e">
        <f t="shared" si="538"/>
        <v>#VALUE!</v>
      </c>
      <c r="AVM55" s="24" t="e">
        <f t="shared" si="539"/>
        <v>#VALUE!</v>
      </c>
      <c r="AVN55">
        <v>2.3824721867911001E-6</v>
      </c>
      <c r="AVO55" t="e">
        <f>bvarM8^3</f>
        <v>#VALUE!</v>
      </c>
      <c r="AVP55" t="e">
        <f>cvarM8^3</f>
        <v>#VALUE!</v>
      </c>
      <c r="AVQ55" t="e">
        <f>mvarM8^3</f>
        <v>#VALUE!</v>
      </c>
      <c r="AVR55" s="24" t="e">
        <f t="shared" si="540"/>
        <v>#VALUE!</v>
      </c>
      <c r="AVS55" s="24" t="e">
        <f t="shared" si="541"/>
        <v>#VALUE!</v>
      </c>
      <c r="AVT55" s="24" t="e">
        <f t="shared" si="542"/>
        <v>#VALUE!</v>
      </c>
      <c r="AVY55" s="24">
        <f t="shared" si="543"/>
        <v>0</v>
      </c>
      <c r="AVZ55" s="24">
        <f t="shared" si="544"/>
        <v>0</v>
      </c>
      <c r="AWA55" s="24">
        <f t="shared" si="545"/>
        <v>0</v>
      </c>
      <c r="AWF55" s="24">
        <f t="shared" si="546"/>
        <v>0</v>
      </c>
      <c r="AWG55" s="24">
        <f t="shared" si="547"/>
        <v>0</v>
      </c>
      <c r="AWH55" s="24">
        <f t="shared" si="548"/>
        <v>0</v>
      </c>
      <c r="AWM55" s="24">
        <f t="shared" si="549"/>
        <v>0</v>
      </c>
      <c r="AWN55" s="24">
        <f t="shared" si="550"/>
        <v>0</v>
      </c>
      <c r="AWO55" s="24">
        <f t="shared" si="551"/>
        <v>0</v>
      </c>
      <c r="AWP55">
        <v>-1.6580862447306E-4</v>
      </c>
      <c r="AWQ55" t="e">
        <f>bvarM2^3</f>
        <v>#VALUE!</v>
      </c>
      <c r="AWR55" t="e">
        <f>cvarM2^3</f>
        <v>#VALUE!</v>
      </c>
      <c r="AWS55" t="e">
        <f>mvarM2^3</f>
        <v>#VALUE!</v>
      </c>
      <c r="AWT55" s="24" t="e">
        <f t="shared" si="552"/>
        <v>#VALUE!</v>
      </c>
      <c r="AWU55" s="24" t="e">
        <f t="shared" si="553"/>
        <v>#VALUE!</v>
      </c>
      <c r="AWV55" s="24" t="e">
        <f t="shared" si="554"/>
        <v>#VALUE!</v>
      </c>
      <c r="AWW55"/>
      <c r="AWX55"/>
      <c r="AWY55"/>
      <c r="AWZ55"/>
      <c r="AXA55" s="24">
        <f t="shared" si="555"/>
        <v>0</v>
      </c>
      <c r="AXB55" s="24">
        <f t="shared" si="556"/>
        <v>0</v>
      </c>
      <c r="AXC55" s="24">
        <f t="shared" si="557"/>
        <v>0</v>
      </c>
      <c r="AXH55" s="24">
        <f t="shared" si="558"/>
        <v>0</v>
      </c>
      <c r="AXI55" s="24">
        <f t="shared" si="559"/>
        <v>0</v>
      </c>
      <c r="AXJ55" s="24">
        <f t="shared" si="560"/>
        <v>0</v>
      </c>
      <c r="AXO55" s="24">
        <f t="shared" si="561"/>
        <v>0</v>
      </c>
      <c r="AXP55" s="24">
        <f t="shared" si="562"/>
        <v>0</v>
      </c>
      <c r="AXQ55" s="24">
        <f t="shared" si="563"/>
        <v>0</v>
      </c>
      <c r="AXV55" s="24">
        <f t="shared" si="564"/>
        <v>0</v>
      </c>
      <c r="AXW55" s="24">
        <f t="shared" si="565"/>
        <v>0</v>
      </c>
      <c r="AXX55" s="24">
        <f t="shared" si="566"/>
        <v>0</v>
      </c>
      <c r="AYC55" s="24">
        <f t="shared" si="567"/>
        <v>0</v>
      </c>
      <c r="AYD55" s="24">
        <f t="shared" si="568"/>
        <v>0</v>
      </c>
      <c r="AYE55" s="24">
        <f t="shared" si="569"/>
        <v>0</v>
      </c>
      <c r="AYF55">
        <v>1.2874330863506E-7</v>
      </c>
      <c r="AYG55" t="e">
        <f>bvarM3^3</f>
        <v>#VALUE!</v>
      </c>
      <c r="AYH55" t="e">
        <f>cvarM3^3</f>
        <v>#VALUE!</v>
      </c>
      <c r="AYI55" t="e">
        <f>mvarM3^3</f>
        <v>#VALUE!</v>
      </c>
      <c r="AYJ55" s="24" t="e">
        <f t="shared" si="570"/>
        <v>#VALUE!</v>
      </c>
      <c r="AYK55" s="24" t="e">
        <f t="shared" si="571"/>
        <v>#VALUE!</v>
      </c>
      <c r="AYL55" s="24" t="e">
        <f t="shared" si="572"/>
        <v>#VALUE!</v>
      </c>
      <c r="AYM55"/>
      <c r="AYN55"/>
      <c r="AYO55"/>
      <c r="AYP55"/>
      <c r="AYQ55" s="24">
        <f t="shared" si="573"/>
        <v>0</v>
      </c>
      <c r="AYR55" s="24">
        <f t="shared" si="574"/>
        <v>0</v>
      </c>
      <c r="AYS55" s="24">
        <f t="shared" si="575"/>
        <v>0</v>
      </c>
      <c r="AYT55">
        <v>3.2706045768438999E-6</v>
      </c>
      <c r="AYU55" t="e">
        <f>bvarM8^3</f>
        <v>#VALUE!</v>
      </c>
      <c r="AYV55" t="e">
        <f>cvarM8^3</f>
        <v>#VALUE!</v>
      </c>
      <c r="AYW55" t="e">
        <f>mvarM8^3</f>
        <v>#VALUE!</v>
      </c>
      <c r="AYX55" s="24" t="e">
        <f t="shared" si="576"/>
        <v>#VALUE!</v>
      </c>
      <c r="AYY55" s="24" t="e">
        <f t="shared" si="577"/>
        <v>#VALUE!</v>
      </c>
      <c r="AYZ55" s="24" t="e">
        <f t="shared" si="578"/>
        <v>#VALUE!</v>
      </c>
      <c r="AZE55" s="24">
        <f t="shared" si="579"/>
        <v>0</v>
      </c>
      <c r="AZF55" s="24">
        <f t="shared" si="580"/>
        <v>0</v>
      </c>
      <c r="AZG55" s="24">
        <f t="shared" si="581"/>
        <v>0</v>
      </c>
      <c r="AZH55"/>
      <c r="AZI55"/>
      <c r="AZJ55"/>
      <c r="AZK55"/>
      <c r="AZL55" s="24">
        <f t="shared" si="582"/>
        <v>0</v>
      </c>
      <c r="AZM55" s="24">
        <f t="shared" si="583"/>
        <v>0</v>
      </c>
      <c r="AZN55" s="24">
        <f t="shared" si="584"/>
        <v>0</v>
      </c>
      <c r="AZS55" s="24">
        <f t="shared" si="585"/>
        <v>0</v>
      </c>
      <c r="AZT55" s="24">
        <f t="shared" si="586"/>
        <v>0</v>
      </c>
      <c r="AZU55" s="24">
        <f t="shared" si="587"/>
        <v>0</v>
      </c>
      <c r="AZV55">
        <v>-5.1968679690532001E-5</v>
      </c>
      <c r="AZW55" t="e">
        <f>bvarM6^3</f>
        <v>#VALUE!</v>
      </c>
      <c r="AZX55" t="e">
        <f>cvarM6^3</f>
        <v>#VALUE!</v>
      </c>
      <c r="AZY55" t="e">
        <f>mvarM6^3</f>
        <v>#VALUE!</v>
      </c>
      <c r="AZZ55" s="24" t="e">
        <f t="shared" si="588"/>
        <v>#VALUE!</v>
      </c>
      <c r="BAA55" s="24" t="e">
        <f t="shared" si="589"/>
        <v>#VALUE!</v>
      </c>
      <c r="BAB55" s="24" t="e">
        <f t="shared" si="590"/>
        <v>#VALUE!</v>
      </c>
      <c r="BAC55"/>
      <c r="BAD55"/>
      <c r="BAE55"/>
      <c r="BAF55"/>
      <c r="BAG55" s="24">
        <f t="shared" si="591"/>
        <v>0</v>
      </c>
      <c r="BAH55" s="24">
        <f t="shared" si="592"/>
        <v>0</v>
      </c>
      <c r="BAI55" s="24">
        <f t="shared" si="593"/>
        <v>0</v>
      </c>
      <c r="BAJ55">
        <v>1.1772266199998E-4</v>
      </c>
      <c r="BAK55" t="e">
        <f>bvarM7^3</f>
        <v>#VALUE!</v>
      </c>
      <c r="BAL55" t="e">
        <f>cvarM7^3</f>
        <v>#VALUE!</v>
      </c>
      <c r="BAM55" t="e">
        <f>mvarM7^3</f>
        <v>#VALUE!</v>
      </c>
      <c r="BAN55" s="24" t="e">
        <f t="shared" si="594"/>
        <v>#VALUE!</v>
      </c>
      <c r="BAO55" s="24" t="e">
        <f t="shared" si="595"/>
        <v>#VALUE!</v>
      </c>
      <c r="BAP55" s="24" t="e">
        <f t="shared" si="596"/>
        <v>#VALUE!</v>
      </c>
      <c r="BAU55" s="24">
        <f t="shared" si="597"/>
        <v>0</v>
      </c>
      <c r="BAV55" s="24">
        <f t="shared" si="598"/>
        <v>0</v>
      </c>
      <c r="BAW55" s="24">
        <f t="shared" si="599"/>
        <v>0</v>
      </c>
      <c r="BBB55" s="24">
        <f t="shared" si="600"/>
        <v>0</v>
      </c>
      <c r="BBC55" s="24">
        <f t="shared" si="601"/>
        <v>0</v>
      </c>
      <c r="BBD55" s="24">
        <f t="shared" si="602"/>
        <v>0</v>
      </c>
      <c r="BBE55">
        <v>1.1112461185949E-4</v>
      </c>
      <c r="BBF55" t="e">
        <f>bvarM8^3</f>
        <v>#VALUE!</v>
      </c>
      <c r="BBG55" t="e">
        <f>cvarM8^3</f>
        <v>#VALUE!</v>
      </c>
      <c r="BBH55" t="e">
        <f>mvarM8^3</f>
        <v>#VALUE!</v>
      </c>
      <c r="BBI55" s="24" t="e">
        <f t="shared" si="603"/>
        <v>#VALUE!</v>
      </c>
      <c r="BBJ55" s="24" t="e">
        <f t="shared" si="604"/>
        <v>#VALUE!</v>
      </c>
      <c r="BBK55" s="24" t="e">
        <f t="shared" si="605"/>
        <v>#VALUE!</v>
      </c>
      <c r="BBL55">
        <v>6.8582893901553999E-13</v>
      </c>
      <c r="BBM55" t="e">
        <f>bvarHC1^3</f>
        <v>#VALUE!</v>
      </c>
      <c r="BBN55" t="e">
        <f>cvarHC1^3</f>
        <v>#VALUE!</v>
      </c>
      <c r="BBO55" t="e">
        <f>mvarHC1^3</f>
        <v>#VALUE!</v>
      </c>
      <c r="BBP55" s="24" t="e">
        <f t="shared" si="606"/>
        <v>#VALUE!</v>
      </c>
      <c r="BBQ55" s="24" t="e">
        <f t="shared" si="607"/>
        <v>#VALUE!</v>
      </c>
      <c r="BBR55" s="24" t="e">
        <f t="shared" si="608"/>
        <v>#VALUE!</v>
      </c>
      <c r="BBS55"/>
      <c r="BBT55"/>
      <c r="BBU55"/>
      <c r="BBV55"/>
      <c r="BBW55" s="24">
        <f t="shared" si="609"/>
        <v>0</v>
      </c>
      <c r="BBX55" s="24">
        <f t="shared" si="610"/>
        <v>0</v>
      </c>
      <c r="BBY55" s="24">
        <f t="shared" si="611"/>
        <v>0</v>
      </c>
      <c r="BBZ55">
        <v>-8.1088481377194992E-6</v>
      </c>
      <c r="BCA55" t="e">
        <f>bvarM2^3</f>
        <v>#VALUE!</v>
      </c>
      <c r="BCB55" t="e">
        <f>cvarM2^3</f>
        <v>#VALUE!</v>
      </c>
      <c r="BCC55" t="e">
        <f>mvarM2^3</f>
        <v>#VALUE!</v>
      </c>
      <c r="BCD55" s="24" t="e">
        <f t="shared" si="612"/>
        <v>#VALUE!</v>
      </c>
      <c r="BCE55" s="24" t="e">
        <f t="shared" si="613"/>
        <v>#VALUE!</v>
      </c>
      <c r="BCF55" s="24" t="e">
        <f t="shared" si="614"/>
        <v>#VALUE!</v>
      </c>
      <c r="BCK55" s="24">
        <f t="shared" si="615"/>
        <v>0</v>
      </c>
      <c r="BCL55" s="24">
        <f t="shared" si="616"/>
        <v>0</v>
      </c>
      <c r="BCM55" s="24">
        <f t="shared" si="617"/>
        <v>0</v>
      </c>
      <c r="BCR55" s="24">
        <f t="shared" si="618"/>
        <v>0</v>
      </c>
      <c r="BCS55" s="24">
        <f t="shared" si="619"/>
        <v>0</v>
      </c>
      <c r="BCT55" s="24">
        <f t="shared" si="620"/>
        <v>0</v>
      </c>
      <c r="BCY55" s="24">
        <f t="shared" si="621"/>
        <v>0</v>
      </c>
      <c r="BCZ55" s="24">
        <f t="shared" si="622"/>
        <v>0</v>
      </c>
      <c r="BDA55" s="24">
        <f t="shared" si="623"/>
        <v>0</v>
      </c>
      <c r="BDF55" s="24">
        <f t="shared" si="624"/>
        <v>0</v>
      </c>
      <c r="BDG55" s="24">
        <f t="shared" si="625"/>
        <v>0</v>
      </c>
      <c r="BDH55" s="24">
        <f t="shared" si="626"/>
        <v>0</v>
      </c>
      <c r="BDI55"/>
      <c r="BDJ55"/>
      <c r="BDK55"/>
      <c r="BDL55"/>
      <c r="BDM55" s="24">
        <f t="shared" si="627"/>
        <v>0</v>
      </c>
      <c r="BDN55" s="24">
        <f t="shared" si="628"/>
        <v>0</v>
      </c>
      <c r="BDO55" s="24">
        <f t="shared" si="629"/>
        <v>0</v>
      </c>
      <c r="BDT55" s="24">
        <f t="shared" si="630"/>
        <v>0</v>
      </c>
      <c r="BDU55" s="24">
        <f t="shared" si="631"/>
        <v>0</v>
      </c>
      <c r="BDV55" s="24">
        <f t="shared" si="632"/>
        <v>0</v>
      </c>
      <c r="BDW55">
        <v>-5.8376670537679003E-5</v>
      </c>
      <c r="BDX55" t="e">
        <f>bvarM7^3</f>
        <v>#VALUE!</v>
      </c>
      <c r="BDY55" t="e">
        <f>cvarM7^3</f>
        <v>#VALUE!</v>
      </c>
      <c r="BDZ55" t="e">
        <f>mvarM7^3</f>
        <v>#VALUE!</v>
      </c>
      <c r="BEA55" s="24" t="e">
        <f t="shared" si="633"/>
        <v>#VALUE!</v>
      </c>
      <c r="BEB55" s="24" t="e">
        <f t="shared" si="634"/>
        <v>#VALUE!</v>
      </c>
      <c r="BEC55" s="24" t="e">
        <f t="shared" si="635"/>
        <v>#VALUE!</v>
      </c>
      <c r="BEH55" s="24">
        <f t="shared" si="636"/>
        <v>0</v>
      </c>
      <c r="BEI55" s="24">
        <f t="shared" si="637"/>
        <v>0</v>
      </c>
      <c r="BEJ55" s="24">
        <f t="shared" si="638"/>
        <v>0</v>
      </c>
      <c r="BEO55" s="24">
        <f t="shared" si="639"/>
        <v>0</v>
      </c>
      <c r="BEP55" s="24">
        <f t="shared" si="640"/>
        <v>0</v>
      </c>
      <c r="BEQ55" s="24">
        <f t="shared" si="641"/>
        <v>0</v>
      </c>
      <c r="BEV55" s="24">
        <f t="shared" si="642"/>
        <v>0</v>
      </c>
      <c r="BEW55" s="24">
        <f t="shared" si="643"/>
        <v>0</v>
      </c>
      <c r="BEX55" s="24">
        <f t="shared" si="644"/>
        <v>0</v>
      </c>
      <c r="BEY55"/>
      <c r="BEZ55"/>
      <c r="BFA55"/>
      <c r="BFB55"/>
      <c r="BFC55" s="24">
        <f t="shared" si="645"/>
        <v>0</v>
      </c>
      <c r="BFD55" s="24">
        <f t="shared" si="646"/>
        <v>0</v>
      </c>
      <c r="BFE55" s="24">
        <f t="shared" si="647"/>
        <v>0</v>
      </c>
      <c r="BFJ55" s="24">
        <f t="shared" si="648"/>
        <v>0</v>
      </c>
      <c r="BFK55" s="24">
        <f t="shared" si="649"/>
        <v>0</v>
      </c>
      <c r="BFL55" s="24">
        <f t="shared" si="650"/>
        <v>0</v>
      </c>
      <c r="BFQ55" s="24">
        <f t="shared" si="651"/>
        <v>0</v>
      </c>
      <c r="BFR55" s="24">
        <f t="shared" si="652"/>
        <v>0</v>
      </c>
      <c r="BFS55" s="24">
        <f t="shared" si="653"/>
        <v>0</v>
      </c>
      <c r="BFX55" s="24">
        <f t="shared" si="654"/>
        <v>0</v>
      </c>
      <c r="BFY55" s="24">
        <f t="shared" si="655"/>
        <v>0</v>
      </c>
      <c r="BFZ55" s="24">
        <f t="shared" si="656"/>
        <v>0</v>
      </c>
      <c r="BGE55" s="24">
        <f t="shared" si="657"/>
        <v>0</v>
      </c>
      <c r="BGF55" s="24">
        <f t="shared" si="658"/>
        <v>0</v>
      </c>
      <c r="BGG55" s="24">
        <f t="shared" si="659"/>
        <v>0</v>
      </c>
      <c r="BGL55" s="24">
        <f t="shared" si="660"/>
        <v>0</v>
      </c>
      <c r="BGM55" s="24">
        <f t="shared" si="661"/>
        <v>0</v>
      </c>
      <c r="BGN55" s="24">
        <f t="shared" si="662"/>
        <v>0</v>
      </c>
      <c r="BGO55">
        <v>-1.5574085760102999E-3</v>
      </c>
      <c r="BGP55" t="e">
        <f>bvarM9^2</f>
        <v>#VALUE!</v>
      </c>
      <c r="BGQ55" t="e">
        <f>cvarM9^2</f>
        <v>#VALUE!</v>
      </c>
      <c r="BGR55" t="e">
        <f>mvarM9^2</f>
        <v>#VALUE!</v>
      </c>
      <c r="BGS55" s="24" t="e">
        <f t="shared" si="663"/>
        <v>#VALUE!</v>
      </c>
      <c r="BGT55" s="24" t="e">
        <f t="shared" si="664"/>
        <v>#VALUE!</v>
      </c>
      <c r="BGU55" s="24" t="e">
        <f t="shared" si="665"/>
        <v>#VALUE!</v>
      </c>
      <c r="BGZ55" s="24">
        <f t="shared" si="666"/>
        <v>0</v>
      </c>
      <c r="BHA55" s="24">
        <f t="shared" si="667"/>
        <v>0</v>
      </c>
      <c r="BHB55" s="24">
        <f t="shared" si="668"/>
        <v>0</v>
      </c>
      <c r="BHG55" s="24">
        <f t="shared" si="669"/>
        <v>0</v>
      </c>
      <c r="BHH55" s="24">
        <f t="shared" si="670"/>
        <v>0</v>
      </c>
      <c r="BHI55" s="24">
        <f t="shared" si="671"/>
        <v>0</v>
      </c>
      <c r="BHN55" s="24">
        <f t="shared" si="672"/>
        <v>0</v>
      </c>
      <c r="BHO55" s="24">
        <f t="shared" si="673"/>
        <v>0</v>
      </c>
      <c r="BHP55" s="24">
        <f t="shared" si="674"/>
        <v>0</v>
      </c>
      <c r="BHU55" s="24">
        <f t="shared" si="675"/>
        <v>0</v>
      </c>
      <c r="BHV55" s="24">
        <f t="shared" si="676"/>
        <v>0</v>
      </c>
      <c r="BHW55" s="24">
        <f t="shared" si="677"/>
        <v>0</v>
      </c>
      <c r="BIB55" s="24">
        <f t="shared" si="678"/>
        <v>0</v>
      </c>
      <c r="BIC55" s="24">
        <f t="shared" si="679"/>
        <v>0</v>
      </c>
      <c r="BID55" s="24">
        <f t="shared" si="680"/>
        <v>0</v>
      </c>
      <c r="BIE55">
        <v>1.4082344729986001E-3</v>
      </c>
      <c r="BIF55" t="e">
        <f>bvarM6^2</f>
        <v>#VALUE!</v>
      </c>
      <c r="BIG55" t="e">
        <f>cvarM6^2</f>
        <v>#VALUE!</v>
      </c>
      <c r="BIH55" t="e">
        <f>mvarM6^2</f>
        <v>#VALUE!</v>
      </c>
      <c r="BII55" s="24" t="e">
        <f t="shared" si="681"/>
        <v>#VALUE!</v>
      </c>
      <c r="BIJ55" s="24" t="e">
        <f t="shared" si="682"/>
        <v>#VALUE!</v>
      </c>
      <c r="BIK55" s="24" t="e">
        <f t="shared" si="683"/>
        <v>#VALUE!</v>
      </c>
      <c r="BIP55" s="24">
        <f t="shared" si="684"/>
        <v>0</v>
      </c>
      <c r="BIQ55" s="24">
        <f t="shared" si="685"/>
        <v>0</v>
      </c>
      <c r="BIR55" s="24">
        <f t="shared" si="686"/>
        <v>0</v>
      </c>
      <c r="BIW55" s="24">
        <f t="shared" si="687"/>
        <v>0</v>
      </c>
      <c r="BIX55" s="24">
        <f t="shared" si="688"/>
        <v>0</v>
      </c>
      <c r="BIY55" s="24">
        <f t="shared" si="689"/>
        <v>0</v>
      </c>
      <c r="BJD55" s="24">
        <f t="shared" si="690"/>
        <v>0</v>
      </c>
      <c r="BJE55" s="24">
        <f t="shared" si="691"/>
        <v>0</v>
      </c>
      <c r="BJF55" s="24">
        <f t="shared" si="692"/>
        <v>0</v>
      </c>
      <c r="BJK55" s="24">
        <f t="shared" si="693"/>
        <v>0</v>
      </c>
      <c r="BJL55" s="24">
        <f t="shared" si="694"/>
        <v>0</v>
      </c>
      <c r="BJM55" s="24">
        <f t="shared" si="695"/>
        <v>0</v>
      </c>
      <c r="BJR55" s="24">
        <f t="shared" si="696"/>
        <v>0</v>
      </c>
      <c r="BJS55" s="24">
        <f t="shared" si="697"/>
        <v>0</v>
      </c>
      <c r="BJT55" s="24">
        <f t="shared" si="698"/>
        <v>0</v>
      </c>
      <c r="BJU55">
        <v>-1.4365832953768E-3</v>
      </c>
      <c r="BJV55" t="e">
        <f>bvarM9^2</f>
        <v>#VALUE!</v>
      </c>
      <c r="BJW55" t="e">
        <f>cvarM9^2</f>
        <v>#VALUE!</v>
      </c>
      <c r="BJX55" t="e">
        <f>mvarM9^2</f>
        <v>#VALUE!</v>
      </c>
      <c r="BJY55" s="24" t="e">
        <f t="shared" si="699"/>
        <v>#VALUE!</v>
      </c>
      <c r="BJZ55" s="24" t="e">
        <f t="shared" si="700"/>
        <v>#VALUE!</v>
      </c>
      <c r="BKA55" s="24" t="e">
        <f t="shared" si="701"/>
        <v>#VALUE!</v>
      </c>
      <c r="BKF55" s="24">
        <f t="shared" si="702"/>
        <v>0</v>
      </c>
      <c r="BKG55" s="24">
        <f t="shared" si="703"/>
        <v>0</v>
      </c>
      <c r="BKH55" s="24">
        <f t="shared" si="704"/>
        <v>0</v>
      </c>
      <c r="BKM55" s="24">
        <f t="shared" si="705"/>
        <v>0</v>
      </c>
      <c r="BKN55" s="24">
        <f t="shared" si="706"/>
        <v>0</v>
      </c>
      <c r="BKO55" s="24">
        <f t="shared" si="707"/>
        <v>0</v>
      </c>
      <c r="BKT55" s="24">
        <f t="shared" si="708"/>
        <v>0</v>
      </c>
      <c r="BKU55" s="24">
        <f t="shared" si="709"/>
        <v>0</v>
      </c>
      <c r="BKV55" s="24">
        <f t="shared" si="710"/>
        <v>0</v>
      </c>
      <c r="BLA55" s="24">
        <f t="shared" si="711"/>
        <v>0</v>
      </c>
      <c r="BLB55" s="24">
        <f t="shared" si="712"/>
        <v>0</v>
      </c>
      <c r="BLC55" s="24">
        <f t="shared" si="713"/>
        <v>0</v>
      </c>
      <c r="BLH55" s="24">
        <f t="shared" si="714"/>
        <v>0</v>
      </c>
      <c r="BLI55" s="24">
        <f t="shared" si="715"/>
        <v>0</v>
      </c>
      <c r="BLJ55" s="24">
        <f t="shared" si="716"/>
        <v>0</v>
      </c>
      <c r="BLK55">
        <v>9.6678609513611E-7</v>
      </c>
      <c r="BLL55" t="e">
        <f>bvarM3^3</f>
        <v>#VALUE!</v>
      </c>
      <c r="BLM55" t="e">
        <f>cvarM3^3</f>
        <v>#VALUE!</v>
      </c>
      <c r="BLN55" t="e">
        <f>mvarM3^3</f>
        <v>#VALUE!</v>
      </c>
      <c r="BLO55" s="24" t="e">
        <f t="shared" si="717"/>
        <v>#VALUE!</v>
      </c>
      <c r="BLP55" s="24" t="e">
        <f t="shared" si="718"/>
        <v>#VALUE!</v>
      </c>
      <c r="BLQ55" s="24" t="e">
        <f t="shared" si="719"/>
        <v>#VALUE!</v>
      </c>
      <c r="BLV55" s="24">
        <f t="shared" si="720"/>
        <v>0</v>
      </c>
      <c r="BLW55" s="24">
        <f t="shared" si="721"/>
        <v>0</v>
      </c>
      <c r="BLX55" s="24">
        <f t="shared" si="722"/>
        <v>0</v>
      </c>
      <c r="BMC55" s="24">
        <f t="shared" si="723"/>
        <v>0</v>
      </c>
      <c r="BMD55" s="24">
        <f t="shared" si="724"/>
        <v>0</v>
      </c>
      <c r="BME55" s="24">
        <f t="shared" si="725"/>
        <v>0</v>
      </c>
      <c r="BMJ55" s="24">
        <f t="shared" si="726"/>
        <v>0</v>
      </c>
      <c r="BMK55" s="24">
        <f t="shared" si="727"/>
        <v>0</v>
      </c>
      <c r="BML55" s="24">
        <f t="shared" si="728"/>
        <v>0</v>
      </c>
      <c r="BMQ55" s="24">
        <f t="shared" si="729"/>
        <v>0</v>
      </c>
      <c r="BMR55" s="24">
        <f t="shared" si="730"/>
        <v>0</v>
      </c>
      <c r="BMS55" s="24">
        <f t="shared" si="731"/>
        <v>0</v>
      </c>
      <c r="BMX55" s="24">
        <f t="shared" si="732"/>
        <v>0</v>
      </c>
      <c r="BMY55" s="24">
        <f t="shared" si="733"/>
        <v>0</v>
      </c>
      <c r="BMZ55" s="24">
        <f t="shared" si="734"/>
        <v>0</v>
      </c>
      <c r="BNA55">
        <v>-9.5986699956544005E-5</v>
      </c>
      <c r="BNB55" t="e">
        <f>bvarM2^3</f>
        <v>#VALUE!</v>
      </c>
      <c r="BNC55" t="e">
        <f>cvarM2^3</f>
        <v>#VALUE!</v>
      </c>
      <c r="BND55" t="e">
        <f>mvarM2^3</f>
        <v>#VALUE!</v>
      </c>
      <c r="BNE55" s="24" t="e">
        <f t="shared" si="735"/>
        <v>#VALUE!</v>
      </c>
      <c r="BNF55" s="24" t="e">
        <f t="shared" si="736"/>
        <v>#VALUE!</v>
      </c>
      <c r="BNG55" s="24" t="e">
        <f t="shared" si="737"/>
        <v>#VALUE!</v>
      </c>
      <c r="BNL55" s="24">
        <f t="shared" si="738"/>
        <v>0</v>
      </c>
      <c r="BNM55" s="24">
        <f t="shared" si="739"/>
        <v>0</v>
      </c>
      <c r="BNN55" s="24">
        <f t="shared" si="740"/>
        <v>0</v>
      </c>
      <c r="BNS55" s="24">
        <f t="shared" si="741"/>
        <v>0</v>
      </c>
      <c r="BNT55" s="24">
        <f t="shared" si="742"/>
        <v>0</v>
      </c>
      <c r="BNU55" s="24">
        <f t="shared" si="743"/>
        <v>0</v>
      </c>
      <c r="BNZ55" s="24">
        <f t="shared" si="744"/>
        <v>0</v>
      </c>
      <c r="BOA55" s="24">
        <f t="shared" si="745"/>
        <v>0</v>
      </c>
      <c r="BOB55" s="24">
        <f t="shared" si="746"/>
        <v>0</v>
      </c>
      <c r="BOG55" s="24">
        <f t="shared" si="747"/>
        <v>0</v>
      </c>
      <c r="BOH55" s="24">
        <f t="shared" si="748"/>
        <v>0</v>
      </c>
      <c r="BOI55" s="24">
        <f t="shared" si="749"/>
        <v>0</v>
      </c>
      <c r="BON55" s="24">
        <f t="shared" si="750"/>
        <v>0</v>
      </c>
      <c r="BOO55" s="24">
        <f t="shared" si="751"/>
        <v>0</v>
      </c>
      <c r="BOP55" s="24">
        <f t="shared" si="752"/>
        <v>0</v>
      </c>
      <c r="BOQ55">
        <v>1.9544184315579998E-6</v>
      </c>
      <c r="BOR55" t="e">
        <f>bvarM3^3</f>
        <v>#VALUE!</v>
      </c>
      <c r="BOS55" t="e">
        <f>cvarM3^3</f>
        <v>#VALUE!</v>
      </c>
      <c r="BOT55" t="e">
        <f>mvarM3^3</f>
        <v>#VALUE!</v>
      </c>
      <c r="BOU55" s="24" t="e">
        <f t="shared" si="753"/>
        <v>#VALUE!</v>
      </c>
      <c r="BOV55" s="24" t="e">
        <f t="shared" si="754"/>
        <v>#VALUE!</v>
      </c>
      <c r="BOW55" s="24" t="e">
        <f t="shared" si="755"/>
        <v>#VALUE!</v>
      </c>
      <c r="BPB55" s="24">
        <f t="shared" si="756"/>
        <v>0</v>
      </c>
      <c r="BPC55" s="24">
        <f t="shared" si="757"/>
        <v>0</v>
      </c>
      <c r="BPD55" s="24">
        <f t="shared" si="758"/>
        <v>0</v>
      </c>
      <c r="BPI55" s="24">
        <f t="shared" si="759"/>
        <v>0</v>
      </c>
      <c r="BPJ55" s="24">
        <f t="shared" si="760"/>
        <v>0</v>
      </c>
      <c r="BPK55" s="24">
        <f t="shared" si="761"/>
        <v>0</v>
      </c>
      <c r="BPP55" s="24">
        <f t="shared" si="762"/>
        <v>0</v>
      </c>
      <c r="BPQ55" s="24">
        <f t="shared" si="763"/>
        <v>0</v>
      </c>
      <c r="BPR55" s="24">
        <f t="shared" si="764"/>
        <v>0</v>
      </c>
      <c r="BPW55" s="24">
        <f t="shared" si="765"/>
        <v>0</v>
      </c>
      <c r="BPX55" s="24">
        <f t="shared" si="766"/>
        <v>0</v>
      </c>
      <c r="BPY55" s="24">
        <f t="shared" si="767"/>
        <v>0</v>
      </c>
      <c r="BQD55" s="24">
        <f t="shared" si="768"/>
        <v>0</v>
      </c>
      <c r="BQE55" s="24">
        <f t="shared" si="769"/>
        <v>0</v>
      </c>
      <c r="BQF55" s="24">
        <f t="shared" si="770"/>
        <v>0</v>
      </c>
      <c r="BQK55" s="24">
        <f t="shared" si="771"/>
        <v>0</v>
      </c>
      <c r="BQL55" s="24">
        <f t="shared" si="772"/>
        <v>0</v>
      </c>
      <c r="BQM55" s="24">
        <f t="shared" si="773"/>
        <v>0</v>
      </c>
      <c r="BQR55" s="24">
        <f t="shared" si="774"/>
        <v>0</v>
      </c>
      <c r="BQS55" s="24">
        <f t="shared" si="775"/>
        <v>0</v>
      </c>
      <c r="BQT55" s="24">
        <f t="shared" si="776"/>
        <v>0</v>
      </c>
      <c r="BQY55" s="24">
        <f t="shared" si="777"/>
        <v>0</v>
      </c>
      <c r="BQZ55" s="24">
        <f t="shared" si="778"/>
        <v>0</v>
      </c>
      <c r="BRA55" s="24">
        <f t="shared" si="779"/>
        <v>0</v>
      </c>
      <c r="BRF55" s="24">
        <f t="shared" si="780"/>
        <v>0</v>
      </c>
      <c r="BRG55" s="24">
        <f t="shared" si="781"/>
        <v>0</v>
      </c>
      <c r="BRH55" s="24">
        <f t="shared" si="782"/>
        <v>0</v>
      </c>
      <c r="BRM55" s="24">
        <f t="shared" si="783"/>
        <v>0</v>
      </c>
      <c r="BRN55" s="24">
        <f t="shared" si="784"/>
        <v>0</v>
      </c>
      <c r="BRO55" s="24">
        <f t="shared" si="785"/>
        <v>0</v>
      </c>
      <c r="BRT55" s="24">
        <f t="shared" si="786"/>
        <v>0</v>
      </c>
      <c r="BRU55" s="24">
        <f t="shared" si="787"/>
        <v>0</v>
      </c>
      <c r="BRV55" s="24">
        <f t="shared" si="788"/>
        <v>0</v>
      </c>
      <c r="BSA55" s="24">
        <f t="shared" si="789"/>
        <v>0</v>
      </c>
      <c r="BSB55" s="24">
        <f t="shared" si="790"/>
        <v>0</v>
      </c>
      <c r="BSC55" s="24">
        <f t="shared" si="791"/>
        <v>0</v>
      </c>
      <c r="BSH55" s="24">
        <f t="shared" si="792"/>
        <v>0</v>
      </c>
      <c r="BSI55" s="24">
        <f t="shared" si="793"/>
        <v>0</v>
      </c>
      <c r="BSJ55" s="24">
        <f t="shared" si="794"/>
        <v>0</v>
      </c>
      <c r="BSO55" s="24">
        <f t="shared" si="795"/>
        <v>0</v>
      </c>
      <c r="BSP55" s="24">
        <f t="shared" si="796"/>
        <v>0</v>
      </c>
      <c r="BSQ55" s="24">
        <f t="shared" si="797"/>
        <v>0</v>
      </c>
      <c r="BSV55" s="24">
        <f t="shared" si="798"/>
        <v>0</v>
      </c>
      <c r="BSW55" s="24">
        <f t="shared" si="799"/>
        <v>0</v>
      </c>
      <c r="BSX55" s="24">
        <f t="shared" si="800"/>
        <v>0</v>
      </c>
      <c r="BTC55" s="24">
        <f t="shared" si="801"/>
        <v>0</v>
      </c>
      <c r="BTD55" s="24">
        <f t="shared" si="802"/>
        <v>0</v>
      </c>
      <c r="BTE55" s="24">
        <f t="shared" si="803"/>
        <v>0</v>
      </c>
      <c r="BTJ55" s="24">
        <f t="shared" si="804"/>
        <v>0</v>
      </c>
      <c r="BTK55" s="24">
        <f t="shared" si="805"/>
        <v>0</v>
      </c>
      <c r="BTL55" s="24">
        <f t="shared" si="806"/>
        <v>0</v>
      </c>
      <c r="BTQ55" s="24">
        <f t="shared" si="807"/>
        <v>0</v>
      </c>
      <c r="BTR55" s="24">
        <f t="shared" si="808"/>
        <v>0</v>
      </c>
      <c r="BTS55" s="24">
        <f t="shared" si="809"/>
        <v>0</v>
      </c>
      <c r="BTX55" s="24">
        <f t="shared" si="810"/>
        <v>0</v>
      </c>
      <c r="BTY55" s="24">
        <f t="shared" si="811"/>
        <v>0</v>
      </c>
      <c r="BTZ55" s="24">
        <f t="shared" si="812"/>
        <v>0</v>
      </c>
      <c r="BUE55" s="24">
        <f t="shared" si="813"/>
        <v>0</v>
      </c>
      <c r="BUF55" s="24">
        <f t="shared" si="814"/>
        <v>0</v>
      </c>
      <c r="BUG55" s="24">
        <f t="shared" si="815"/>
        <v>0</v>
      </c>
      <c r="BUL55" s="24">
        <f t="shared" si="816"/>
        <v>0</v>
      </c>
      <c r="BUM55" s="24">
        <f t="shared" si="817"/>
        <v>0</v>
      </c>
      <c r="BUN55" s="24">
        <f t="shared" si="818"/>
        <v>0</v>
      </c>
      <c r="BUS55" s="24">
        <f t="shared" si="819"/>
        <v>0</v>
      </c>
      <c r="BUT55" s="24">
        <f t="shared" si="820"/>
        <v>0</v>
      </c>
      <c r="BUU55" s="24">
        <f t="shared" si="821"/>
        <v>0</v>
      </c>
      <c r="BUZ55" s="24">
        <f t="shared" si="822"/>
        <v>0</v>
      </c>
      <c r="BVA55" s="24">
        <f t="shared" si="823"/>
        <v>0</v>
      </c>
      <c r="BVB55" s="24">
        <f t="shared" si="824"/>
        <v>0</v>
      </c>
      <c r="BVG55" s="24">
        <f t="shared" si="825"/>
        <v>0</v>
      </c>
      <c r="BVH55" s="24">
        <f t="shared" si="826"/>
        <v>0</v>
      </c>
      <c r="BVI55" s="24">
        <f t="shared" si="827"/>
        <v>0</v>
      </c>
      <c r="BVN55" s="24">
        <f t="shared" si="828"/>
        <v>0</v>
      </c>
      <c r="BVO55" s="24">
        <f t="shared" si="829"/>
        <v>0</v>
      </c>
      <c r="BVP55" s="24">
        <f t="shared" si="830"/>
        <v>0</v>
      </c>
      <c r="BVU55" s="24">
        <f t="shared" si="831"/>
        <v>0</v>
      </c>
      <c r="BVV55" s="24">
        <f t="shared" si="832"/>
        <v>0</v>
      </c>
      <c r="BVW55" s="24">
        <f t="shared" si="833"/>
        <v>0</v>
      </c>
      <c r="BVX55"/>
      <c r="BVY55"/>
      <c r="BVZ55"/>
      <c r="BWA55"/>
      <c r="BWB55" s="24">
        <f t="shared" si="834"/>
        <v>0</v>
      </c>
      <c r="BWC55" s="24">
        <f t="shared" si="835"/>
        <v>0</v>
      </c>
      <c r="BWD55" s="24">
        <f t="shared" si="836"/>
        <v>0</v>
      </c>
      <c r="BWI55" s="24">
        <f t="shared" si="837"/>
        <v>0</v>
      </c>
      <c r="BWJ55" s="24">
        <f t="shared" si="838"/>
        <v>0</v>
      </c>
      <c r="BWK55" s="24">
        <f t="shared" si="839"/>
        <v>0</v>
      </c>
      <c r="BWP55" s="24">
        <f t="shared" si="840"/>
        <v>0</v>
      </c>
      <c r="BWQ55" s="24">
        <f t="shared" si="841"/>
        <v>0</v>
      </c>
      <c r="BWR55" s="24">
        <f t="shared" si="842"/>
        <v>0</v>
      </c>
      <c r="BWW55" s="24">
        <f t="shared" si="843"/>
        <v>0</v>
      </c>
      <c r="BWX55" s="24">
        <f t="shared" si="844"/>
        <v>0</v>
      </c>
      <c r="BWY55" s="24">
        <f t="shared" si="845"/>
        <v>0</v>
      </c>
      <c r="BXD55" s="24">
        <f t="shared" si="846"/>
        <v>0</v>
      </c>
      <c r="BXE55" s="24">
        <f t="shared" si="847"/>
        <v>0</v>
      </c>
      <c r="BXF55" s="24">
        <f t="shared" si="848"/>
        <v>0</v>
      </c>
      <c r="BXK55" s="24">
        <f t="shared" si="849"/>
        <v>0</v>
      </c>
      <c r="BXL55" s="24">
        <f t="shared" si="850"/>
        <v>0</v>
      </c>
      <c r="BXM55" s="24">
        <f t="shared" si="851"/>
        <v>0</v>
      </c>
      <c r="BXR55" s="24">
        <f t="shared" si="852"/>
        <v>0</v>
      </c>
      <c r="BXS55" s="24">
        <f t="shared" si="853"/>
        <v>0</v>
      </c>
      <c r="BXT55" s="24">
        <f t="shared" si="854"/>
        <v>0</v>
      </c>
      <c r="BXY55" s="24">
        <f t="shared" si="855"/>
        <v>0</v>
      </c>
      <c r="BXZ55" s="24">
        <f t="shared" si="856"/>
        <v>0</v>
      </c>
      <c r="BYA55" s="24">
        <f t="shared" si="857"/>
        <v>0</v>
      </c>
      <c r="BYF55" s="24">
        <f t="shared" si="858"/>
        <v>0</v>
      </c>
      <c r="BYG55" s="24">
        <f t="shared" si="859"/>
        <v>0</v>
      </c>
      <c r="BYH55" s="24">
        <f t="shared" si="860"/>
        <v>0</v>
      </c>
      <c r="BYM55" s="24">
        <f t="shared" si="861"/>
        <v>0</v>
      </c>
      <c r="BYN55" s="24">
        <f t="shared" si="862"/>
        <v>0</v>
      </c>
      <c r="BYO55" s="24">
        <f t="shared" si="863"/>
        <v>0</v>
      </c>
      <c r="BYT55" s="24">
        <f t="shared" si="864"/>
        <v>0</v>
      </c>
      <c r="BYU55" s="24">
        <f t="shared" si="865"/>
        <v>0</v>
      </c>
      <c r="BYV55" s="24">
        <f t="shared" si="866"/>
        <v>0</v>
      </c>
    </row>
    <row r="56" spans="6:2024" x14ac:dyDescent="0.3">
      <c r="F56" s="82">
        <f t="shared" si="0"/>
        <v>0</v>
      </c>
      <c r="G56" s="82">
        <f t="shared" si="1"/>
        <v>0</v>
      </c>
      <c r="H56" s="82">
        <f t="shared" si="2"/>
        <v>0</v>
      </c>
      <c r="M56" s="15">
        <f t="shared" si="3"/>
        <v>0</v>
      </c>
      <c r="N56" s="15">
        <f t="shared" si="4"/>
        <v>0</v>
      </c>
      <c r="O56" s="15">
        <f t="shared" si="5"/>
        <v>0</v>
      </c>
      <c r="P56" s="15"/>
      <c r="Q56" s="15"/>
      <c r="R56" s="15"/>
      <c r="S56" s="15"/>
      <c r="T56" s="15">
        <f t="shared" si="6"/>
        <v>0</v>
      </c>
      <c r="U56" s="15">
        <f t="shared" si="7"/>
        <v>0</v>
      </c>
      <c r="V56" s="15">
        <f t="shared" si="8"/>
        <v>0</v>
      </c>
      <c r="W56" s="15"/>
      <c r="X56" s="15"/>
      <c r="Y56" s="15"/>
      <c r="Z56" s="15"/>
      <c r="AA56" s="74">
        <f t="shared" si="9"/>
        <v>0</v>
      </c>
      <c r="AB56" s="74">
        <f t="shared" si="10"/>
        <v>0</v>
      </c>
      <c r="AC56" s="53">
        <f t="shared" si="11"/>
        <v>0</v>
      </c>
      <c r="AD56">
        <v>-2469.1640861798001</v>
      </c>
      <c r="AE56" t="e">
        <f>bvarM1^2</f>
        <v>#VALUE!</v>
      </c>
      <c r="AF56" t="e">
        <f>cvarM1^2</f>
        <v>#VALUE!</v>
      </c>
      <c r="AG56" t="e">
        <f>mvarM1^2</f>
        <v>#VALUE!</v>
      </c>
      <c r="AH56" s="74" t="e">
        <f t="shared" si="12"/>
        <v>#VALUE!</v>
      </c>
      <c r="AI56" s="74" t="e">
        <f t="shared" si="13"/>
        <v>#VALUE!</v>
      </c>
      <c r="AJ56" s="53" t="e">
        <f t="shared" si="14"/>
        <v>#VALUE!</v>
      </c>
      <c r="AK56">
        <v>-1.0621385014422E-4</v>
      </c>
      <c r="AL56" t="e">
        <f>bvarM6*bvarM7</f>
        <v>#VALUE!</v>
      </c>
      <c r="AM56" t="e">
        <f>cvarM6*cvarM7</f>
        <v>#VALUE!</v>
      </c>
      <c r="AN56" t="e">
        <f>mvarM6*mvarM7</f>
        <v>#VALUE!</v>
      </c>
      <c r="AO56" s="15" t="e">
        <f t="shared" si="15"/>
        <v>#VALUE!</v>
      </c>
      <c r="AP56" s="15" t="e">
        <f t="shared" si="16"/>
        <v>#VALUE!</v>
      </c>
      <c r="AQ56" s="53" t="e">
        <f t="shared" si="17"/>
        <v>#VALUE!</v>
      </c>
      <c r="AR56">
        <v>-4.1949239693332002E-4</v>
      </c>
      <c r="AS56" t="e">
        <f>bvarM7^2</f>
        <v>#VALUE!</v>
      </c>
      <c r="AT56" t="e">
        <f>cvarM7^2</f>
        <v>#VALUE!</v>
      </c>
      <c r="AU56" t="e">
        <f>mvarM7^2</f>
        <v>#VALUE!</v>
      </c>
      <c r="AV56" s="15" t="e">
        <f t="shared" si="18"/>
        <v>#VALUE!</v>
      </c>
      <c r="AW56" s="15" t="e">
        <f t="shared" si="19"/>
        <v>#VALUE!</v>
      </c>
      <c r="AX56" s="53" t="e">
        <f t="shared" si="20"/>
        <v>#VALUE!</v>
      </c>
      <c r="BC56" s="15">
        <f t="shared" si="21"/>
        <v>0</v>
      </c>
      <c r="BD56" s="15">
        <f t="shared" si="22"/>
        <v>0</v>
      </c>
      <c r="BE56" s="53">
        <f t="shared" si="23"/>
        <v>0</v>
      </c>
      <c r="BF56">
        <v>-2.9068539333379002E-4</v>
      </c>
      <c r="BG56" t="e">
        <f>bvarM8^2</f>
        <v>#VALUE!</v>
      </c>
      <c r="BH56" t="e">
        <f>cvarM8^2</f>
        <v>#VALUE!</v>
      </c>
      <c r="BI56" t="e">
        <f>mvarM8^2</f>
        <v>#VALUE!</v>
      </c>
      <c r="BJ56" s="15" t="e">
        <f t="shared" si="24"/>
        <v>#VALUE!</v>
      </c>
      <c r="BK56" s="15" t="e">
        <f t="shared" si="25"/>
        <v>#VALUE!</v>
      </c>
      <c r="BL56" s="53" t="e">
        <f t="shared" si="26"/>
        <v>#VALUE!</v>
      </c>
      <c r="BM56">
        <v>-2.9360654270740999E-7</v>
      </c>
      <c r="BN56" t="e">
        <f>bvarM4^3</f>
        <v>#VALUE!</v>
      </c>
      <c r="BO56" t="e">
        <f>cvarM4^3</f>
        <v>#VALUE!</v>
      </c>
      <c r="BP56" t="e">
        <f>mvarM4^3</f>
        <v>#VALUE!</v>
      </c>
      <c r="BQ56" s="15" t="e">
        <f t="shared" si="27"/>
        <v>#VALUE!</v>
      </c>
      <c r="BR56" s="15" t="e">
        <f t="shared" si="28"/>
        <v>#VALUE!</v>
      </c>
      <c r="BS56" s="53" t="e">
        <f t="shared" si="29"/>
        <v>#VALUE!</v>
      </c>
      <c r="BT56">
        <v>-6.0475024889210003E-5</v>
      </c>
      <c r="BU56" t="e">
        <f>bvarM4^2</f>
        <v>#VALUE!</v>
      </c>
      <c r="BV56" t="e">
        <f>cvarM4^2</f>
        <v>#VALUE!</v>
      </c>
      <c r="BW56" t="e">
        <f>mvarM4^2</f>
        <v>#VALUE!</v>
      </c>
      <c r="BX56" s="15" t="e">
        <f t="shared" si="30"/>
        <v>#VALUE!</v>
      </c>
      <c r="BY56" s="15" t="e">
        <f t="shared" si="31"/>
        <v>#VALUE!</v>
      </c>
      <c r="BZ56" s="53" t="e">
        <f t="shared" si="32"/>
        <v>#VALUE!</v>
      </c>
      <c r="CA56">
        <v>-1.5748883540872999E-4</v>
      </c>
      <c r="CB56" t="e">
        <f>bvarM6*bvarM7</f>
        <v>#VALUE!</v>
      </c>
      <c r="CC56" t="e">
        <f>cvarM6*cvarM7</f>
        <v>#VALUE!</v>
      </c>
      <c r="CD56" t="e">
        <f>mvarM6*mvarM7</f>
        <v>#VALUE!</v>
      </c>
      <c r="CE56" s="15" t="e">
        <f t="shared" si="33"/>
        <v>#VALUE!</v>
      </c>
      <c r="CF56" s="15" t="e">
        <f t="shared" si="34"/>
        <v>#VALUE!</v>
      </c>
      <c r="CG56" s="53" t="e">
        <f t="shared" si="35"/>
        <v>#VALUE!</v>
      </c>
      <c r="CH56">
        <v>7.0295606077291995E-5</v>
      </c>
      <c r="CI56" t="e">
        <f>bvarM6^2</f>
        <v>#VALUE!</v>
      </c>
      <c r="CJ56" t="e">
        <f>cvarM6^2</f>
        <v>#VALUE!</v>
      </c>
      <c r="CK56" t="e">
        <f>mvarM6^2</f>
        <v>#VALUE!</v>
      </c>
      <c r="CL56" s="15" t="e">
        <f t="shared" si="36"/>
        <v>#VALUE!</v>
      </c>
      <c r="CM56" s="15" t="e">
        <f t="shared" si="37"/>
        <v>#VALUE!</v>
      </c>
      <c r="CN56" s="53" t="e">
        <f t="shared" si="38"/>
        <v>#VALUE!</v>
      </c>
      <c r="CO56">
        <v>6.2376742127479001E-6</v>
      </c>
      <c r="CP56" t="e">
        <f>bvarM2^3</f>
        <v>#VALUE!</v>
      </c>
      <c r="CQ56" t="e">
        <f>cvarM2^3</f>
        <v>#VALUE!</v>
      </c>
      <c r="CR56" t="e">
        <f>mvarM2^3</f>
        <v>#VALUE!</v>
      </c>
      <c r="CS56" s="15" t="e">
        <f t="shared" si="39"/>
        <v>#VALUE!</v>
      </c>
      <c r="CT56" s="15" t="e">
        <f t="shared" si="40"/>
        <v>#VALUE!</v>
      </c>
      <c r="CU56" s="53" t="e">
        <f t="shared" si="41"/>
        <v>#VALUE!</v>
      </c>
      <c r="CV56">
        <v>-4.4943958701498003E-5</v>
      </c>
      <c r="CW56" t="e">
        <f>bvarM6^3</f>
        <v>#VALUE!</v>
      </c>
      <c r="CX56" t="e">
        <f>cvarM6^3</f>
        <v>#VALUE!</v>
      </c>
      <c r="CY56" t="e">
        <f>mvarM6^3</f>
        <v>#VALUE!</v>
      </c>
      <c r="CZ56" s="15" t="e">
        <f t="shared" si="42"/>
        <v>#VALUE!</v>
      </c>
      <c r="DA56" s="15" t="e">
        <f t="shared" si="43"/>
        <v>#VALUE!</v>
      </c>
      <c r="DB56" s="53" t="e">
        <f t="shared" si="44"/>
        <v>#VALUE!</v>
      </c>
      <c r="DG56" s="15">
        <f t="shared" si="45"/>
        <v>0</v>
      </c>
      <c r="DH56" s="15">
        <f t="shared" si="46"/>
        <v>0</v>
      </c>
      <c r="DI56" s="53">
        <f t="shared" si="47"/>
        <v>0</v>
      </c>
      <c r="DJ56">
        <v>-7.5922107114591999E-5</v>
      </c>
      <c r="DK56" t="e">
        <f>bvarM6^2</f>
        <v>#VALUE!</v>
      </c>
      <c r="DL56" t="e">
        <f>cvarM6^2</f>
        <v>#VALUE!</v>
      </c>
      <c r="DM56" t="e">
        <f>mvarM6^2</f>
        <v>#VALUE!</v>
      </c>
      <c r="DN56" s="15" t="e">
        <f t="shared" si="48"/>
        <v>#VALUE!</v>
      </c>
      <c r="DO56" s="15" t="e">
        <f t="shared" si="49"/>
        <v>#VALUE!</v>
      </c>
      <c r="DP56" s="53" t="e">
        <f t="shared" si="50"/>
        <v>#VALUE!</v>
      </c>
      <c r="DQ56">
        <v>-9.3710122700878994E-5</v>
      </c>
      <c r="DR56" t="e">
        <f>bvarM6*bvarM7</f>
        <v>#VALUE!</v>
      </c>
      <c r="DS56" t="e">
        <f>cvarM6*cvarM7</f>
        <v>#VALUE!</v>
      </c>
      <c r="DT56" t="e">
        <f>mvarM6*mvarM7</f>
        <v>#VALUE!</v>
      </c>
      <c r="DU56" s="15" t="e">
        <f t="shared" si="51"/>
        <v>#VALUE!</v>
      </c>
      <c r="DV56" s="15" t="e">
        <f t="shared" si="52"/>
        <v>#VALUE!</v>
      </c>
      <c r="DW56" s="53" t="e">
        <f t="shared" si="53"/>
        <v>#VALUE!</v>
      </c>
      <c r="DX56">
        <v>-4.3899219726961997E-7</v>
      </c>
      <c r="DY56" t="e">
        <f>bvarM2^3</f>
        <v>#VALUE!</v>
      </c>
      <c r="DZ56" t="e">
        <f>cvarM2^3</f>
        <v>#VALUE!</v>
      </c>
      <c r="EA56" t="e">
        <f>mvarM2^3</f>
        <v>#VALUE!</v>
      </c>
      <c r="EB56" s="15" t="e">
        <f t="shared" si="54"/>
        <v>#VALUE!</v>
      </c>
      <c r="EC56" s="15" t="e">
        <f t="shared" si="55"/>
        <v>#VALUE!</v>
      </c>
      <c r="ED56" s="53" t="e">
        <f t="shared" si="56"/>
        <v>#VALUE!</v>
      </c>
      <c r="EE56">
        <v>4.5386108223941002E-7</v>
      </c>
      <c r="EF56" t="e">
        <f>bvarM6^3</f>
        <v>#VALUE!</v>
      </c>
      <c r="EG56" t="e">
        <f>cvarM6^3</f>
        <v>#VALUE!</v>
      </c>
      <c r="EH56" t="e">
        <f>mvarM6^3</f>
        <v>#VALUE!</v>
      </c>
      <c r="EI56" s="15" t="e">
        <f t="shared" si="57"/>
        <v>#VALUE!</v>
      </c>
      <c r="EJ56" s="15" t="e">
        <f t="shared" si="58"/>
        <v>#VALUE!</v>
      </c>
      <c r="EK56" s="53" t="e">
        <f t="shared" si="59"/>
        <v>#VALUE!</v>
      </c>
      <c r="EL56">
        <v>-3.5894762589511001E-5</v>
      </c>
      <c r="EM56" t="e">
        <f>bvarM6^3</f>
        <v>#VALUE!</v>
      </c>
      <c r="EN56" t="e">
        <f>cvarM6^3</f>
        <v>#VALUE!</v>
      </c>
      <c r="EO56" t="e">
        <f>mvarM6^3</f>
        <v>#VALUE!</v>
      </c>
      <c r="EP56" s="15" t="e">
        <f t="shared" si="60"/>
        <v>#VALUE!</v>
      </c>
      <c r="EQ56" s="15" t="e">
        <f t="shared" si="61"/>
        <v>#VALUE!</v>
      </c>
      <c r="ER56" s="53" t="e">
        <f t="shared" si="62"/>
        <v>#VALUE!</v>
      </c>
      <c r="EW56" s="15">
        <f t="shared" si="63"/>
        <v>0</v>
      </c>
      <c r="EX56" s="15">
        <f t="shared" si="64"/>
        <v>0</v>
      </c>
      <c r="EY56" s="53">
        <f t="shared" si="65"/>
        <v>0</v>
      </c>
      <c r="EZ56">
        <v>1.9466020244875E-5</v>
      </c>
      <c r="FA56" t="e">
        <f>bvarHC2^2</f>
        <v>#VALUE!</v>
      </c>
      <c r="FB56" t="e">
        <f>cvarHC2^2</f>
        <v>#VALUE!</v>
      </c>
      <c r="FC56" t="e">
        <f>mvarHC2^2</f>
        <v>#VALUE!</v>
      </c>
      <c r="FD56" s="15" t="e">
        <f t="shared" si="66"/>
        <v>#VALUE!</v>
      </c>
      <c r="FE56" s="15" t="e">
        <f t="shared" si="67"/>
        <v>#VALUE!</v>
      </c>
      <c r="FF56" s="53" t="e">
        <f t="shared" si="68"/>
        <v>#VALUE!</v>
      </c>
      <c r="FG56">
        <v>-8.7175120380576999E-5</v>
      </c>
      <c r="FH56" t="e">
        <f>bvarM6*bvarM7</f>
        <v>#VALUE!</v>
      </c>
      <c r="FI56" t="e">
        <f>cvarM6*cvarM7</f>
        <v>#VALUE!</v>
      </c>
      <c r="FJ56" t="e">
        <f>mvarM6*mvarM7</f>
        <v>#VALUE!</v>
      </c>
      <c r="FK56" s="15" t="e">
        <f t="shared" si="69"/>
        <v>#VALUE!</v>
      </c>
      <c r="FL56" s="15" t="e">
        <f t="shared" si="70"/>
        <v>#VALUE!</v>
      </c>
      <c r="FM56" s="53" t="e">
        <f t="shared" si="71"/>
        <v>#VALUE!</v>
      </c>
      <c r="FN56">
        <v>1.4233767818634999E-4</v>
      </c>
      <c r="FO56" t="e">
        <f>bvarM2^2</f>
        <v>#VALUE!</v>
      </c>
      <c r="FP56" t="e">
        <f>cvarM2^2</f>
        <v>#VALUE!</v>
      </c>
      <c r="FQ56" t="e">
        <f>mvarM2^2</f>
        <v>#VALUE!</v>
      </c>
      <c r="FR56" s="15" t="e">
        <f t="shared" si="72"/>
        <v>#VALUE!</v>
      </c>
      <c r="FS56" s="15" t="e">
        <f t="shared" si="73"/>
        <v>#VALUE!</v>
      </c>
      <c r="FT56" s="53" t="e">
        <f t="shared" si="74"/>
        <v>#VALUE!</v>
      </c>
      <c r="FY56" s="15">
        <f t="shared" si="75"/>
        <v>0</v>
      </c>
      <c r="FZ56" s="15">
        <f t="shared" si="76"/>
        <v>0</v>
      </c>
      <c r="GA56" s="53">
        <f t="shared" si="77"/>
        <v>0</v>
      </c>
      <c r="GB56">
        <v>6.5933829542854001E-4</v>
      </c>
      <c r="GC56" t="e">
        <f>bvarM7^3</f>
        <v>#VALUE!</v>
      </c>
      <c r="GD56" t="e">
        <f>cvarM7^3</f>
        <v>#VALUE!</v>
      </c>
      <c r="GE56" t="e">
        <f>mvarM7^3</f>
        <v>#VALUE!</v>
      </c>
      <c r="GF56" s="15" t="e">
        <f t="shared" si="78"/>
        <v>#VALUE!</v>
      </c>
      <c r="GG56" s="15" t="e">
        <f t="shared" si="79"/>
        <v>#VALUE!</v>
      </c>
      <c r="GH56" s="53" t="e">
        <f t="shared" si="80"/>
        <v>#VALUE!</v>
      </c>
      <c r="GM56" s="15">
        <f t="shared" si="81"/>
        <v>0</v>
      </c>
      <c r="GN56" s="15">
        <f t="shared" si="82"/>
        <v>0</v>
      </c>
      <c r="GO56" s="53">
        <f t="shared" si="83"/>
        <v>0</v>
      </c>
      <c r="GP56">
        <v>-3.1075915175706001E-4</v>
      </c>
      <c r="GQ56" t="e">
        <f>bvarM6^2</f>
        <v>#VALUE!</v>
      </c>
      <c r="GR56" t="e">
        <f>cvarM6^2</f>
        <v>#VALUE!</v>
      </c>
      <c r="GS56" t="e">
        <f>mvarM6^2</f>
        <v>#VALUE!</v>
      </c>
      <c r="GT56" s="15" t="e">
        <f t="shared" si="84"/>
        <v>#VALUE!</v>
      </c>
      <c r="GU56" s="15" t="e">
        <f t="shared" si="85"/>
        <v>#VALUE!</v>
      </c>
      <c r="GV56" s="53" t="e">
        <f t="shared" si="86"/>
        <v>#VALUE!</v>
      </c>
      <c r="GW56">
        <v>9.1701555235361003E-6</v>
      </c>
      <c r="GX56" t="e">
        <f>bvarM5*bvarM9</f>
        <v>#VALUE!</v>
      </c>
      <c r="GY56" t="e">
        <f>cvarM5*cvarM9</f>
        <v>#VALUE!</v>
      </c>
      <c r="GZ56" t="e">
        <f>mvarM5*mvarM9</f>
        <v>#VALUE!</v>
      </c>
      <c r="HA56" s="15" t="e">
        <f t="shared" si="87"/>
        <v>#VALUE!</v>
      </c>
      <c r="HB56" s="15" t="e">
        <f t="shared" si="88"/>
        <v>#VALUE!</v>
      </c>
      <c r="HC56" s="53" t="e">
        <f t="shared" si="89"/>
        <v>#VALUE!</v>
      </c>
      <c r="HD56">
        <v>-7.3108678329116E-5</v>
      </c>
      <c r="HE56" t="e">
        <f>bvarM8^2</f>
        <v>#VALUE!</v>
      </c>
      <c r="HF56" t="e">
        <f>cvarM8^2</f>
        <v>#VALUE!</v>
      </c>
      <c r="HG56" t="e">
        <f>mvarM8^2</f>
        <v>#VALUE!</v>
      </c>
      <c r="HH56" s="15" t="e">
        <f t="shared" si="90"/>
        <v>#VALUE!</v>
      </c>
      <c r="HI56" s="15" t="e">
        <f t="shared" si="91"/>
        <v>#VALUE!</v>
      </c>
      <c r="HJ56" s="53" t="e">
        <f t="shared" si="92"/>
        <v>#VALUE!</v>
      </c>
      <c r="HO56" s="15">
        <f t="shared" si="93"/>
        <v>0</v>
      </c>
      <c r="HP56" s="15">
        <f t="shared" si="94"/>
        <v>0</v>
      </c>
      <c r="HQ56" s="53">
        <f t="shared" si="95"/>
        <v>0</v>
      </c>
      <c r="HR56">
        <v>-6.2888244992962996E-6</v>
      </c>
      <c r="HS56" t="e">
        <f>bvarM4^3</f>
        <v>#VALUE!</v>
      </c>
      <c r="HT56" t="e">
        <f>cvarM4^3</f>
        <v>#VALUE!</v>
      </c>
      <c r="HU56" t="e">
        <f>mvarM4^3</f>
        <v>#VALUE!</v>
      </c>
      <c r="HV56" s="15" t="e">
        <f t="shared" si="96"/>
        <v>#VALUE!</v>
      </c>
      <c r="HW56" s="15" t="e">
        <f t="shared" si="97"/>
        <v>#VALUE!</v>
      </c>
      <c r="HX56" s="53" t="e">
        <f t="shared" si="98"/>
        <v>#VALUE!</v>
      </c>
      <c r="IC56" s="15">
        <f t="shared" si="99"/>
        <v>0</v>
      </c>
      <c r="ID56" s="15">
        <f t="shared" si="100"/>
        <v>0</v>
      </c>
      <c r="IE56" s="53">
        <f t="shared" si="101"/>
        <v>0</v>
      </c>
      <c r="IF56">
        <v>2.4698526222293002E-4</v>
      </c>
      <c r="IG56" t="e">
        <f>bvarM4^2</f>
        <v>#VALUE!</v>
      </c>
      <c r="IH56" t="e">
        <f>cvarM4^2</f>
        <v>#VALUE!</v>
      </c>
      <c r="II56" t="e">
        <f>mvarM4^2</f>
        <v>#VALUE!</v>
      </c>
      <c r="IJ56" s="15" t="e">
        <f t="shared" si="102"/>
        <v>#VALUE!</v>
      </c>
      <c r="IK56" s="15" t="e">
        <f t="shared" si="103"/>
        <v>#VALUE!</v>
      </c>
      <c r="IL56" s="53" t="e">
        <f t="shared" si="104"/>
        <v>#VALUE!</v>
      </c>
      <c r="IM56">
        <v>-2.3115832971287999E-5</v>
      </c>
      <c r="IN56" t="e">
        <f>bvarM5*bvarM7</f>
        <v>#VALUE!</v>
      </c>
      <c r="IO56" t="e">
        <f>cvarM5*cvarM7</f>
        <v>#VALUE!</v>
      </c>
      <c r="IP56" t="e">
        <f>mvarM5*mvarM7</f>
        <v>#VALUE!</v>
      </c>
      <c r="IQ56" s="15" t="e">
        <f t="shared" si="105"/>
        <v>#VALUE!</v>
      </c>
      <c r="IR56" s="15" t="e">
        <f t="shared" si="106"/>
        <v>#VALUE!</v>
      </c>
      <c r="IS56" s="53" t="e">
        <f t="shared" si="107"/>
        <v>#VALUE!</v>
      </c>
      <c r="IT56">
        <v>-2.3223676194310001E-7</v>
      </c>
      <c r="IU56" t="e">
        <f>bvarM6^3</f>
        <v>#VALUE!</v>
      </c>
      <c r="IV56" t="e">
        <f>cvarM6^3</f>
        <v>#VALUE!</v>
      </c>
      <c r="IW56" t="e">
        <f>mvarM6^3</f>
        <v>#VALUE!</v>
      </c>
      <c r="IX56" s="15" t="e">
        <f t="shared" si="108"/>
        <v>#VALUE!</v>
      </c>
      <c r="IY56" s="15" t="e">
        <f t="shared" si="109"/>
        <v>#VALUE!</v>
      </c>
      <c r="IZ56" s="53" t="e">
        <f t="shared" si="110"/>
        <v>#VALUE!</v>
      </c>
      <c r="JA56">
        <v>1.9063477456101999E-5</v>
      </c>
      <c r="JB56" t="e">
        <f>bvarM8*bvarM9</f>
        <v>#VALUE!</v>
      </c>
      <c r="JC56" t="e">
        <f>cvarM8*cvarM9</f>
        <v>#VALUE!</v>
      </c>
      <c r="JD56" t="e">
        <f>mvarM8*mvarM9</f>
        <v>#VALUE!</v>
      </c>
      <c r="JE56" s="24" t="e">
        <f t="shared" si="111"/>
        <v>#VALUE!</v>
      </c>
      <c r="JF56" s="24" t="e">
        <f t="shared" si="112"/>
        <v>#VALUE!</v>
      </c>
      <c r="JG56" s="24" t="e">
        <f t="shared" si="113"/>
        <v>#VALUE!</v>
      </c>
      <c r="JL56" s="24">
        <f t="shared" si="114"/>
        <v>0</v>
      </c>
      <c r="JM56" s="24">
        <f t="shared" si="115"/>
        <v>0</v>
      </c>
      <c r="JN56" s="24">
        <f t="shared" si="116"/>
        <v>0</v>
      </c>
      <c r="JS56" s="24">
        <f t="shared" si="117"/>
        <v>0</v>
      </c>
      <c r="JT56" s="24">
        <f t="shared" si="118"/>
        <v>0</v>
      </c>
      <c r="JU56" s="24">
        <f t="shared" si="119"/>
        <v>0</v>
      </c>
      <c r="JV56">
        <v>1.7825139233515E-8</v>
      </c>
      <c r="JW56" t="e">
        <f>bvarHC1^2</f>
        <v>#VALUE!</v>
      </c>
      <c r="JX56" t="e">
        <f>cvarHC1^2</f>
        <v>#VALUE!</v>
      </c>
      <c r="JY56" t="e">
        <f>mvarHC1^2</f>
        <v>#VALUE!</v>
      </c>
      <c r="JZ56" s="24" t="e">
        <f t="shared" si="120"/>
        <v>#VALUE!</v>
      </c>
      <c r="KA56" s="24" t="e">
        <f t="shared" si="121"/>
        <v>#VALUE!</v>
      </c>
      <c r="KB56" s="24" t="e">
        <f t="shared" si="122"/>
        <v>#VALUE!</v>
      </c>
      <c r="KG56" s="24">
        <f t="shared" si="123"/>
        <v>0</v>
      </c>
      <c r="KH56" s="24">
        <f t="shared" si="124"/>
        <v>0</v>
      </c>
      <c r="KI56" s="24">
        <f t="shared" si="125"/>
        <v>0</v>
      </c>
      <c r="KJ56">
        <v>7.7796143715655003E-5</v>
      </c>
      <c r="KK56" t="e">
        <f>bvarM7^3</f>
        <v>#VALUE!</v>
      </c>
      <c r="KL56" t="e">
        <f>cvarM7^3</f>
        <v>#VALUE!</v>
      </c>
      <c r="KM56" t="e">
        <f>mvarM7^3</f>
        <v>#VALUE!</v>
      </c>
      <c r="KN56" s="24" t="e">
        <f t="shared" si="126"/>
        <v>#VALUE!</v>
      </c>
      <c r="KO56" s="24" t="e">
        <f t="shared" si="127"/>
        <v>#VALUE!</v>
      </c>
      <c r="KP56" s="24" t="e">
        <f t="shared" si="128"/>
        <v>#VALUE!</v>
      </c>
      <c r="KQ56">
        <v>4.2987486669481999E-13</v>
      </c>
      <c r="KR56" t="e">
        <f>bvarHC1^3</f>
        <v>#VALUE!</v>
      </c>
      <c r="KS56" t="e">
        <f>cvarHC1^3</f>
        <v>#VALUE!</v>
      </c>
      <c r="KT56" t="e">
        <f>mvarHC1^3</f>
        <v>#VALUE!</v>
      </c>
      <c r="KU56" s="24" t="e">
        <f t="shared" si="129"/>
        <v>#VALUE!</v>
      </c>
      <c r="KV56" s="24" t="e">
        <f t="shared" si="130"/>
        <v>#VALUE!</v>
      </c>
      <c r="KW56" s="24" t="e">
        <f t="shared" si="131"/>
        <v>#VALUE!</v>
      </c>
      <c r="LB56" s="24">
        <f t="shared" si="132"/>
        <v>0</v>
      </c>
      <c r="LC56" s="24">
        <f t="shared" si="133"/>
        <v>0</v>
      </c>
      <c r="LD56" s="24">
        <f t="shared" si="134"/>
        <v>0</v>
      </c>
      <c r="LE56">
        <v>3.7264307872213998E-5</v>
      </c>
      <c r="LF56" t="e">
        <f>bvarM7^3</f>
        <v>#VALUE!</v>
      </c>
      <c r="LG56" t="e">
        <f>cvarM7^3</f>
        <v>#VALUE!</v>
      </c>
      <c r="LH56" t="e">
        <f>mvarM7^3</f>
        <v>#VALUE!</v>
      </c>
      <c r="LI56" s="24" t="e">
        <f t="shared" si="135"/>
        <v>#VALUE!</v>
      </c>
      <c r="LJ56" s="24" t="e">
        <f t="shared" si="136"/>
        <v>#VALUE!</v>
      </c>
      <c r="LK56" s="24" t="e">
        <f t="shared" si="137"/>
        <v>#VALUE!</v>
      </c>
      <c r="LL56">
        <v>7.2406851905725001E-6</v>
      </c>
      <c r="LM56" t="e">
        <f>bvarM4^2</f>
        <v>#VALUE!</v>
      </c>
      <c r="LN56" t="e">
        <f>cvarM4^2</f>
        <v>#VALUE!</v>
      </c>
      <c r="LO56" t="e">
        <f>mvarM4^2</f>
        <v>#VALUE!</v>
      </c>
      <c r="LP56" s="24" t="e">
        <f t="shared" si="138"/>
        <v>#VALUE!</v>
      </c>
      <c r="LQ56" s="24" t="e">
        <f t="shared" si="139"/>
        <v>#VALUE!</v>
      </c>
      <c r="LR56" s="24" t="e">
        <f t="shared" si="140"/>
        <v>#VALUE!</v>
      </c>
      <c r="LW56" s="24">
        <f t="shared" si="141"/>
        <v>0</v>
      </c>
      <c r="LX56" s="24">
        <f t="shared" si="142"/>
        <v>0</v>
      </c>
      <c r="LY56" s="24">
        <f t="shared" si="143"/>
        <v>0</v>
      </c>
      <c r="LZ56">
        <v>-6.5681429649318E-6</v>
      </c>
      <c r="MA56" t="e">
        <f>bvarM4^2</f>
        <v>#VALUE!</v>
      </c>
      <c r="MB56" t="e">
        <f>cvarM4^2</f>
        <v>#VALUE!</v>
      </c>
      <c r="MC56" t="e">
        <f>mvarM4^2</f>
        <v>#VALUE!</v>
      </c>
      <c r="MD56" s="24" t="e">
        <f t="shared" si="144"/>
        <v>#VALUE!</v>
      </c>
      <c r="ME56" s="24" t="e">
        <f t="shared" si="145"/>
        <v>#VALUE!</v>
      </c>
      <c r="MF56" s="24" t="e">
        <f t="shared" si="146"/>
        <v>#VALUE!</v>
      </c>
      <c r="MG56">
        <v>-5.6944177698986997E-4</v>
      </c>
      <c r="MH56" t="e">
        <f>bvarM7*bvarM9</f>
        <v>#VALUE!</v>
      </c>
      <c r="MI56" t="e">
        <f>cvarM7*cvarM9</f>
        <v>#VALUE!</v>
      </c>
      <c r="MJ56" t="e">
        <f>mvarM7*mvarM9</f>
        <v>#VALUE!</v>
      </c>
      <c r="MK56" s="24" t="e">
        <f t="shared" si="147"/>
        <v>#VALUE!</v>
      </c>
      <c r="ML56" s="24" t="e">
        <f t="shared" si="148"/>
        <v>#VALUE!</v>
      </c>
      <c r="MM56" s="24" t="e">
        <f t="shared" si="149"/>
        <v>#VALUE!</v>
      </c>
      <c r="MR56" s="24">
        <f t="shared" si="150"/>
        <v>0</v>
      </c>
      <c r="MS56" s="24">
        <f t="shared" si="151"/>
        <v>0</v>
      </c>
      <c r="MT56" s="24">
        <f t="shared" si="152"/>
        <v>0</v>
      </c>
      <c r="MU56">
        <v>-8.7843203751787E-7</v>
      </c>
      <c r="MV56" t="e">
        <f>bvarM6^3</f>
        <v>#VALUE!</v>
      </c>
      <c r="MW56" t="e">
        <f>cvarM6^3</f>
        <v>#VALUE!</v>
      </c>
      <c r="MX56" t="e">
        <f>mvarM6^3</f>
        <v>#VALUE!</v>
      </c>
      <c r="MY56" s="24" t="e">
        <f t="shared" si="153"/>
        <v>#VALUE!</v>
      </c>
      <c r="MZ56" s="24" t="e">
        <f t="shared" si="154"/>
        <v>#VALUE!</v>
      </c>
      <c r="NA56" s="24" t="e">
        <f t="shared" si="155"/>
        <v>#VALUE!</v>
      </c>
      <c r="NB56">
        <v>-3.8048502859821002E-5</v>
      </c>
      <c r="NC56" t="e">
        <f>bvarM6^2</f>
        <v>#VALUE!</v>
      </c>
      <c r="ND56" t="e">
        <f>cvarM6^2</f>
        <v>#VALUE!</v>
      </c>
      <c r="NE56" t="e">
        <f>mvarM6^2</f>
        <v>#VALUE!</v>
      </c>
      <c r="NF56" s="24" t="e">
        <f t="shared" si="156"/>
        <v>#VALUE!</v>
      </c>
      <c r="NG56" s="24" t="e">
        <f t="shared" si="157"/>
        <v>#VALUE!</v>
      </c>
      <c r="NH56" s="24" t="e">
        <f t="shared" si="158"/>
        <v>#VALUE!</v>
      </c>
      <c r="NM56" s="24">
        <f t="shared" si="159"/>
        <v>0</v>
      </c>
      <c r="NN56" s="24">
        <f t="shared" si="160"/>
        <v>0</v>
      </c>
      <c r="NO56" s="24">
        <f t="shared" si="161"/>
        <v>0</v>
      </c>
      <c r="NP56">
        <v>4.5135795693682998E-8</v>
      </c>
      <c r="NQ56" t="e">
        <f>bvarM4^3</f>
        <v>#VALUE!</v>
      </c>
      <c r="NR56" t="e">
        <f>cvarM4^3</f>
        <v>#VALUE!</v>
      </c>
      <c r="NS56" t="e">
        <f>mvarM4^3</f>
        <v>#VALUE!</v>
      </c>
      <c r="NT56" s="24" t="e">
        <f t="shared" si="162"/>
        <v>#VALUE!</v>
      </c>
      <c r="NU56" s="24" t="e">
        <f t="shared" si="163"/>
        <v>#VALUE!</v>
      </c>
      <c r="NV56" s="24" t="e">
        <f t="shared" si="164"/>
        <v>#VALUE!</v>
      </c>
      <c r="NW56">
        <v>1.2674946635914E-6</v>
      </c>
      <c r="NX56" t="e">
        <f>bvarHC2^3</f>
        <v>#VALUE!</v>
      </c>
      <c r="NY56" t="e">
        <f>cvarHC2^3</f>
        <v>#VALUE!</v>
      </c>
      <c r="NZ56" t="e">
        <f>mvarHC2^3</f>
        <v>#VALUE!</v>
      </c>
      <c r="OA56" s="24" t="e">
        <f t="shared" si="165"/>
        <v>#VALUE!</v>
      </c>
      <c r="OB56" s="24" t="e">
        <f t="shared" si="166"/>
        <v>#VALUE!</v>
      </c>
      <c r="OC56" s="24" t="e">
        <f t="shared" si="167"/>
        <v>#VALUE!</v>
      </c>
      <c r="OH56" s="24">
        <f t="shared" si="168"/>
        <v>0</v>
      </c>
      <c r="OI56" s="24">
        <f t="shared" si="169"/>
        <v>0</v>
      </c>
      <c r="OJ56" s="24">
        <f t="shared" si="170"/>
        <v>0</v>
      </c>
      <c r="OK56">
        <v>1.1233571452816E-4</v>
      </c>
      <c r="OL56" t="e">
        <f>bvarM8^3</f>
        <v>#VALUE!</v>
      </c>
      <c r="OM56" t="e">
        <f>cvarM8^3</f>
        <v>#VALUE!</v>
      </c>
      <c r="ON56" t="e">
        <f>mvarM8^3</f>
        <v>#VALUE!</v>
      </c>
      <c r="OO56" s="24" t="e">
        <f t="shared" si="171"/>
        <v>#VALUE!</v>
      </c>
      <c r="OP56" s="24" t="e">
        <f t="shared" si="172"/>
        <v>#VALUE!</v>
      </c>
      <c r="OQ56" s="24" t="e">
        <f t="shared" si="173"/>
        <v>#VALUE!</v>
      </c>
      <c r="OR56">
        <v>-2.4040944670874E-5</v>
      </c>
      <c r="OS56" t="e">
        <f>bvarM6*bvarM8</f>
        <v>#VALUE!</v>
      </c>
      <c r="OT56" t="e">
        <f>cvarM6*cvarM8</f>
        <v>#VALUE!</v>
      </c>
      <c r="OU56" t="e">
        <f>mvarM6*mvarM8</f>
        <v>#VALUE!</v>
      </c>
      <c r="OV56" s="24" t="e">
        <f t="shared" si="174"/>
        <v>#VALUE!</v>
      </c>
      <c r="OW56" s="24" t="e">
        <f t="shared" si="175"/>
        <v>#VALUE!</v>
      </c>
      <c r="OX56" s="24" t="e">
        <f t="shared" si="176"/>
        <v>#VALUE!</v>
      </c>
      <c r="PC56" s="24">
        <f t="shared" si="177"/>
        <v>0</v>
      </c>
      <c r="PD56" s="24">
        <f t="shared" si="178"/>
        <v>0</v>
      </c>
      <c r="PE56" s="24">
        <f t="shared" si="179"/>
        <v>0</v>
      </c>
      <c r="PF56">
        <v>1.3637372126122001E-4</v>
      </c>
      <c r="PG56" t="e">
        <f>bvarM2^2</f>
        <v>#VALUE!</v>
      </c>
      <c r="PH56" t="e">
        <f>cvarM2^2</f>
        <v>#VALUE!</v>
      </c>
      <c r="PI56" t="e">
        <f>mvarM2^2</f>
        <v>#VALUE!</v>
      </c>
      <c r="PJ56" s="24" t="e">
        <f t="shared" si="180"/>
        <v>#VALUE!</v>
      </c>
      <c r="PK56" s="24" t="e">
        <f t="shared" si="181"/>
        <v>#VALUE!</v>
      </c>
      <c r="PL56" s="24" t="e">
        <f t="shared" si="182"/>
        <v>#VALUE!</v>
      </c>
      <c r="PM56">
        <v>8.5187686134697E-8</v>
      </c>
      <c r="PN56" t="e">
        <f>bvarM4^3</f>
        <v>#VALUE!</v>
      </c>
      <c r="PO56" t="e">
        <f>cvarM4^3</f>
        <v>#VALUE!</v>
      </c>
      <c r="PP56" t="e">
        <f>mvarM4^3</f>
        <v>#VALUE!</v>
      </c>
      <c r="PQ56" s="24" t="e">
        <f t="shared" si="183"/>
        <v>#VALUE!</v>
      </c>
      <c r="PR56" s="24" t="e">
        <f t="shared" si="184"/>
        <v>#VALUE!</v>
      </c>
      <c r="PS56" s="24" t="e">
        <f t="shared" si="185"/>
        <v>#VALUE!</v>
      </c>
      <c r="PX56" s="24">
        <f t="shared" si="186"/>
        <v>0</v>
      </c>
      <c r="PY56" s="24">
        <f t="shared" si="187"/>
        <v>0</v>
      </c>
      <c r="PZ56" s="24">
        <f t="shared" si="188"/>
        <v>0</v>
      </c>
      <c r="QA56"/>
      <c r="QB56"/>
      <c r="QC56"/>
      <c r="QD56"/>
      <c r="QE56" s="24">
        <f t="shared" si="189"/>
        <v>0</v>
      </c>
      <c r="QF56" s="24">
        <f t="shared" si="190"/>
        <v>0</v>
      </c>
      <c r="QG56" s="24">
        <f t="shared" si="191"/>
        <v>0</v>
      </c>
      <c r="QH56">
        <v>-2.7391905333607001E-4</v>
      </c>
      <c r="QI56" t="e">
        <f>bvarM6^2</f>
        <v>#VALUE!</v>
      </c>
      <c r="QJ56" t="e">
        <f>cvarM6^2</f>
        <v>#VALUE!</v>
      </c>
      <c r="QK56" t="e">
        <f>mvarM6^2</f>
        <v>#VALUE!</v>
      </c>
      <c r="QL56" s="24" t="e">
        <f t="shared" si="192"/>
        <v>#VALUE!</v>
      </c>
      <c r="QM56" s="24" t="e">
        <f t="shared" si="193"/>
        <v>#VALUE!</v>
      </c>
      <c r="QN56" s="24" t="e">
        <f t="shared" si="194"/>
        <v>#VALUE!</v>
      </c>
      <c r="QS56" s="24">
        <f t="shared" si="195"/>
        <v>0</v>
      </c>
      <c r="QT56" s="24">
        <f t="shared" si="196"/>
        <v>0</v>
      </c>
      <c r="QU56" s="24">
        <f t="shared" si="197"/>
        <v>0</v>
      </c>
      <c r="QV56">
        <v>6.5104255388693002E-6</v>
      </c>
      <c r="QW56" t="e">
        <f>bvarHC2^3</f>
        <v>#VALUE!</v>
      </c>
      <c r="QX56" t="e">
        <f>cvarHC2^3</f>
        <v>#VALUE!</v>
      </c>
      <c r="QY56" t="e">
        <f>mvarHC2^3</f>
        <v>#VALUE!</v>
      </c>
      <c r="QZ56" s="24" t="e">
        <f t="shared" si="198"/>
        <v>#VALUE!</v>
      </c>
      <c r="RA56" s="24" t="e">
        <f t="shared" si="199"/>
        <v>#VALUE!</v>
      </c>
      <c r="RB56" s="24" t="e">
        <f t="shared" si="200"/>
        <v>#VALUE!</v>
      </c>
      <c r="RC56">
        <v>-4320962.1830350999</v>
      </c>
      <c r="RD56" t="e">
        <f>bvarM1^3</f>
        <v>#VALUE!</v>
      </c>
      <c r="RE56" t="e">
        <f>cvarM1^3</f>
        <v>#VALUE!</v>
      </c>
      <c r="RF56" t="e">
        <f>mvarM1^3</f>
        <v>#VALUE!</v>
      </c>
      <c r="RG56" s="24" t="e">
        <f t="shared" si="201"/>
        <v>#VALUE!</v>
      </c>
      <c r="RH56" s="24" t="e">
        <f t="shared" si="202"/>
        <v>#VALUE!</v>
      </c>
      <c r="RI56" s="24" t="e">
        <f t="shared" si="203"/>
        <v>#VALUE!</v>
      </c>
      <c r="RN56" s="24">
        <f t="shared" si="204"/>
        <v>0</v>
      </c>
      <c r="RO56" s="24">
        <f t="shared" si="205"/>
        <v>0</v>
      </c>
      <c r="RP56" s="24">
        <f t="shared" si="206"/>
        <v>0</v>
      </c>
      <c r="RQ56">
        <v>7.0031254872673999E-5</v>
      </c>
      <c r="RR56" t="e">
        <f>bvarM8^3</f>
        <v>#VALUE!</v>
      </c>
      <c r="RS56" t="e">
        <f>cvarM8^3</f>
        <v>#VALUE!</v>
      </c>
      <c r="RT56" t="e">
        <f>mvarM8^3</f>
        <v>#VALUE!</v>
      </c>
      <c r="RU56" s="24" t="e">
        <f t="shared" si="207"/>
        <v>#VALUE!</v>
      </c>
      <c r="RV56" s="24" t="e">
        <f t="shared" si="208"/>
        <v>#VALUE!</v>
      </c>
      <c r="RW56" s="24" t="e">
        <f t="shared" si="209"/>
        <v>#VALUE!</v>
      </c>
      <c r="RX56">
        <v>-61143.762157810997</v>
      </c>
      <c r="RY56" t="e">
        <f>bvarM1^2</f>
        <v>#VALUE!</v>
      </c>
      <c r="RZ56" t="e">
        <f>cvarM1^2</f>
        <v>#VALUE!</v>
      </c>
      <c r="SA56" t="e">
        <f>mvarM1^2</f>
        <v>#VALUE!</v>
      </c>
      <c r="SB56" s="24" t="e">
        <f t="shared" si="210"/>
        <v>#VALUE!</v>
      </c>
      <c r="SC56" s="24" t="e">
        <f t="shared" si="211"/>
        <v>#VALUE!</v>
      </c>
      <c r="SD56" s="24" t="e">
        <f t="shared" si="212"/>
        <v>#VALUE!</v>
      </c>
      <c r="SI56" s="24">
        <f t="shared" si="213"/>
        <v>0</v>
      </c>
      <c r="SJ56" s="24">
        <f t="shared" si="214"/>
        <v>0</v>
      </c>
      <c r="SK56" s="24">
        <f t="shared" si="215"/>
        <v>0</v>
      </c>
      <c r="SL56">
        <v>-2.9078828860932E-6</v>
      </c>
      <c r="SM56" t="e">
        <f>bvarM6^3</f>
        <v>#VALUE!</v>
      </c>
      <c r="SN56" t="e">
        <f>cvarM6^3</f>
        <v>#VALUE!</v>
      </c>
      <c r="SO56" t="e">
        <f>mvarM6^3</f>
        <v>#VALUE!</v>
      </c>
      <c r="SP56" s="24" t="e">
        <f t="shared" si="216"/>
        <v>#VALUE!</v>
      </c>
      <c r="SQ56" s="24" t="e">
        <f t="shared" si="217"/>
        <v>#VALUE!</v>
      </c>
      <c r="SR56" s="24" t="e">
        <f t="shared" si="218"/>
        <v>#VALUE!</v>
      </c>
      <c r="SS56">
        <v>-1.7748726830598999E-6</v>
      </c>
      <c r="ST56" t="e">
        <f>bvarM4^3</f>
        <v>#VALUE!</v>
      </c>
      <c r="SU56" t="e">
        <f>cvarM4^3</f>
        <v>#VALUE!</v>
      </c>
      <c r="SV56" t="e">
        <f>mvarM4^3</f>
        <v>#VALUE!</v>
      </c>
      <c r="SW56" s="24" t="e">
        <f t="shared" si="219"/>
        <v>#VALUE!</v>
      </c>
      <c r="SX56" s="24" t="e">
        <f t="shared" si="220"/>
        <v>#VALUE!</v>
      </c>
      <c r="SY56" s="24" t="e">
        <f t="shared" si="221"/>
        <v>#VALUE!</v>
      </c>
      <c r="SZ56">
        <v>4.9467874522838001E-4</v>
      </c>
      <c r="TA56" t="e">
        <f>bvarM7^3</f>
        <v>#VALUE!</v>
      </c>
      <c r="TB56" t="e">
        <f>cvarM7^3</f>
        <v>#VALUE!</v>
      </c>
      <c r="TC56" t="e">
        <f>mvarM7^3</f>
        <v>#VALUE!</v>
      </c>
      <c r="TD56" s="24" t="e">
        <f t="shared" si="222"/>
        <v>#VALUE!</v>
      </c>
      <c r="TE56" s="24" t="e">
        <f t="shared" si="223"/>
        <v>#VALUE!</v>
      </c>
      <c r="TF56" s="24" t="e">
        <f t="shared" si="224"/>
        <v>#VALUE!</v>
      </c>
      <c r="TK56" s="24">
        <f t="shared" si="225"/>
        <v>0</v>
      </c>
      <c r="TL56" s="24">
        <f t="shared" si="226"/>
        <v>0</v>
      </c>
      <c r="TM56" s="24">
        <f t="shared" si="227"/>
        <v>0</v>
      </c>
      <c r="TN56">
        <v>-6.6035196009567001E-12</v>
      </c>
      <c r="TO56" t="e">
        <f>bvarHC1^3</f>
        <v>#VALUE!</v>
      </c>
      <c r="TP56" t="e">
        <f>cvarHC1^3</f>
        <v>#VALUE!</v>
      </c>
      <c r="TQ56" t="e">
        <f>mvarHC1^3</f>
        <v>#VALUE!</v>
      </c>
      <c r="TR56" s="24" t="e">
        <f t="shared" si="228"/>
        <v>#VALUE!</v>
      </c>
      <c r="TS56" s="24" t="e">
        <f t="shared" si="229"/>
        <v>#VALUE!</v>
      </c>
      <c r="TT56" s="24" t="e">
        <f t="shared" si="230"/>
        <v>#VALUE!</v>
      </c>
      <c r="TU56">
        <v>1.5282998300359999E-3</v>
      </c>
      <c r="TV56" t="e">
        <f>bvarM6^2</f>
        <v>#VALUE!</v>
      </c>
      <c r="TW56" t="e">
        <f>cvarM6^2</f>
        <v>#VALUE!</v>
      </c>
      <c r="TX56" t="e">
        <f>mvarM6^2</f>
        <v>#VALUE!</v>
      </c>
      <c r="TY56" s="24" t="e">
        <f t="shared" si="231"/>
        <v>#VALUE!</v>
      </c>
      <c r="TZ56" s="24" t="e">
        <f t="shared" si="232"/>
        <v>#VALUE!</v>
      </c>
      <c r="UA56" s="24" t="e">
        <f t="shared" si="233"/>
        <v>#VALUE!</v>
      </c>
      <c r="UF56" s="24">
        <f t="shared" si="234"/>
        <v>0</v>
      </c>
      <c r="UG56" s="24">
        <f t="shared" si="235"/>
        <v>0</v>
      </c>
      <c r="UH56" s="24">
        <f t="shared" si="236"/>
        <v>0</v>
      </c>
      <c r="UI56">
        <v>2.2302808646390001E-4</v>
      </c>
      <c r="UJ56" t="e">
        <f>bvarM6^2</f>
        <v>#VALUE!</v>
      </c>
      <c r="UK56" t="e">
        <f>cvarM6^2</f>
        <v>#VALUE!</v>
      </c>
      <c r="UL56" t="e">
        <f>mvarM6^2</f>
        <v>#VALUE!</v>
      </c>
      <c r="UM56" s="24" t="e">
        <f t="shared" si="237"/>
        <v>#VALUE!</v>
      </c>
      <c r="UN56" s="24" t="e">
        <f t="shared" si="238"/>
        <v>#VALUE!</v>
      </c>
      <c r="UO56" s="24" t="e">
        <f t="shared" si="239"/>
        <v>#VALUE!</v>
      </c>
      <c r="UP56">
        <v>-4.4150613206273996E-6</v>
      </c>
      <c r="UQ56" t="e">
        <f>bvarM4^3</f>
        <v>#VALUE!</v>
      </c>
      <c r="UR56" t="e">
        <f>cvarM4^3</f>
        <v>#VALUE!</v>
      </c>
      <c r="US56" t="e">
        <f>mvarM4^3</f>
        <v>#VALUE!</v>
      </c>
      <c r="UT56" s="24" t="e">
        <f t="shared" si="240"/>
        <v>#VALUE!</v>
      </c>
      <c r="UU56" s="24" t="e">
        <f t="shared" si="241"/>
        <v>#VALUE!</v>
      </c>
      <c r="UV56" s="24" t="e">
        <f t="shared" si="242"/>
        <v>#VALUE!</v>
      </c>
      <c r="VA56" s="24">
        <f t="shared" si="243"/>
        <v>0</v>
      </c>
      <c r="VB56" s="24">
        <f t="shared" si="244"/>
        <v>0</v>
      </c>
      <c r="VC56" s="24">
        <f t="shared" si="245"/>
        <v>0</v>
      </c>
      <c r="VD56">
        <v>-4.4070940624289003E-12</v>
      </c>
      <c r="VE56" t="e">
        <f>bvarHC1^3</f>
        <v>#VALUE!</v>
      </c>
      <c r="VF56" t="e">
        <f>cvarHC1^3</f>
        <v>#VALUE!</v>
      </c>
      <c r="VG56" t="e">
        <f>mvarHC1^3</f>
        <v>#VALUE!</v>
      </c>
      <c r="VH56" s="24" t="e">
        <f t="shared" si="246"/>
        <v>#VALUE!</v>
      </c>
      <c r="VI56" s="24" t="e">
        <f t="shared" si="247"/>
        <v>#VALUE!</v>
      </c>
      <c r="VJ56" s="24" t="e">
        <f t="shared" si="248"/>
        <v>#VALUE!</v>
      </c>
      <c r="VK56">
        <v>1.6097140716257001E-3</v>
      </c>
      <c r="VL56" t="e">
        <f>bvarM6^2</f>
        <v>#VALUE!</v>
      </c>
      <c r="VM56" t="e">
        <f>cvarM6^2</f>
        <v>#VALUE!</v>
      </c>
      <c r="VN56" t="e">
        <f>mvarM6^2</f>
        <v>#VALUE!</v>
      </c>
      <c r="VO56" s="24" t="e">
        <f t="shared" si="249"/>
        <v>#VALUE!</v>
      </c>
      <c r="VP56" s="24" t="e">
        <f t="shared" si="250"/>
        <v>#VALUE!</v>
      </c>
      <c r="VQ56" s="24" t="e">
        <f t="shared" si="251"/>
        <v>#VALUE!</v>
      </c>
      <c r="VV56" s="24">
        <f t="shared" si="252"/>
        <v>0</v>
      </c>
      <c r="VW56" s="24">
        <f t="shared" si="253"/>
        <v>0</v>
      </c>
      <c r="VX56" s="24">
        <f t="shared" si="254"/>
        <v>0</v>
      </c>
      <c r="WC56" s="24">
        <f t="shared" si="255"/>
        <v>0</v>
      </c>
      <c r="WD56" s="24">
        <f t="shared" si="256"/>
        <v>0</v>
      </c>
      <c r="WE56" s="24">
        <f t="shared" si="257"/>
        <v>0</v>
      </c>
      <c r="WJ56" s="24">
        <f t="shared" si="258"/>
        <v>0</v>
      </c>
      <c r="WK56" s="24">
        <f t="shared" si="259"/>
        <v>0</v>
      </c>
      <c r="WL56" s="24">
        <f t="shared" si="260"/>
        <v>0</v>
      </c>
      <c r="WQ56" s="24">
        <f t="shared" si="261"/>
        <v>0</v>
      </c>
      <c r="WR56" s="24">
        <f t="shared" si="262"/>
        <v>0</v>
      </c>
      <c r="WS56" s="24">
        <f t="shared" si="263"/>
        <v>0</v>
      </c>
      <c r="WT56">
        <v>-8.6821714600459997E-6</v>
      </c>
      <c r="WU56" t="e">
        <f>bvarM2^3</f>
        <v>#VALUE!</v>
      </c>
      <c r="WV56" t="e">
        <f>cvarM2^3</f>
        <v>#VALUE!</v>
      </c>
      <c r="WW56" t="e">
        <f>mvarM2^3</f>
        <v>#VALUE!</v>
      </c>
      <c r="WX56" s="24" t="e">
        <f t="shared" si="264"/>
        <v>#VALUE!</v>
      </c>
      <c r="WY56" s="24" t="e">
        <f t="shared" si="265"/>
        <v>#VALUE!</v>
      </c>
      <c r="WZ56" s="24" t="e">
        <f t="shared" si="266"/>
        <v>#VALUE!</v>
      </c>
      <c r="XA56">
        <v>1.6033991701997001E-4</v>
      </c>
      <c r="XB56" t="e">
        <f>bvarM5^2</f>
        <v>#VALUE!</v>
      </c>
      <c r="XC56" t="e">
        <f>cvarM5^2</f>
        <v>#VALUE!</v>
      </c>
      <c r="XD56" t="e">
        <f>mvarM5^2</f>
        <v>#VALUE!</v>
      </c>
      <c r="XE56" s="24" t="e">
        <f t="shared" si="267"/>
        <v>#VALUE!</v>
      </c>
      <c r="XF56" s="24" t="e">
        <f t="shared" si="268"/>
        <v>#VALUE!</v>
      </c>
      <c r="XG56" s="24" t="e">
        <f t="shared" si="269"/>
        <v>#VALUE!</v>
      </c>
      <c r="XL56" s="24">
        <f t="shared" si="270"/>
        <v>0</v>
      </c>
      <c r="XM56" s="24">
        <f t="shared" si="271"/>
        <v>0</v>
      </c>
      <c r="XN56" s="24">
        <f t="shared" si="272"/>
        <v>0</v>
      </c>
      <c r="XO56">
        <v>-6.8527342425127996E-5</v>
      </c>
      <c r="XP56" t="e">
        <f>bvarM2^3</f>
        <v>#VALUE!</v>
      </c>
      <c r="XQ56" t="e">
        <f>cvarM2^3</f>
        <v>#VALUE!</v>
      </c>
      <c r="XR56" t="e">
        <f>mvarM2^3</f>
        <v>#VALUE!</v>
      </c>
      <c r="XS56" s="24" t="e">
        <f t="shared" si="273"/>
        <v>#VALUE!</v>
      </c>
      <c r="XT56" s="24" t="e">
        <f t="shared" si="274"/>
        <v>#VALUE!</v>
      </c>
      <c r="XU56" s="24" t="e">
        <f t="shared" si="275"/>
        <v>#VALUE!</v>
      </c>
      <c r="XZ56" s="24">
        <f t="shared" si="276"/>
        <v>0</v>
      </c>
      <c r="YA56" s="24">
        <f t="shared" si="277"/>
        <v>0</v>
      </c>
      <c r="YB56" s="24">
        <f t="shared" si="278"/>
        <v>0</v>
      </c>
      <c r="YG56" s="24">
        <f t="shared" si="279"/>
        <v>0</v>
      </c>
      <c r="YH56" s="24">
        <f t="shared" si="280"/>
        <v>0</v>
      </c>
      <c r="YI56" s="24">
        <f t="shared" si="281"/>
        <v>0</v>
      </c>
      <c r="YJ56">
        <v>-2.5824266850177999E-3</v>
      </c>
      <c r="YK56" t="e">
        <f>bvarM7^2</f>
        <v>#VALUE!</v>
      </c>
      <c r="YL56" t="e">
        <f>cvarM7^2</f>
        <v>#VALUE!</v>
      </c>
      <c r="YM56" t="e">
        <f>mvarM7^2</f>
        <v>#VALUE!</v>
      </c>
      <c r="YN56" s="24" t="e">
        <f t="shared" si="282"/>
        <v>#VALUE!</v>
      </c>
      <c r="YO56" s="24" t="e">
        <f t="shared" si="283"/>
        <v>#VALUE!</v>
      </c>
      <c r="YP56" s="24" t="e">
        <f t="shared" si="284"/>
        <v>#VALUE!</v>
      </c>
      <c r="YQ56">
        <v>-1.1814981200364E-5</v>
      </c>
      <c r="YR56" t="e">
        <f>bvarM9^2</f>
        <v>#VALUE!</v>
      </c>
      <c r="YS56" t="e">
        <f>cvarM9^2</f>
        <v>#VALUE!</v>
      </c>
      <c r="YT56" t="e">
        <f>mvarM9^2</f>
        <v>#VALUE!</v>
      </c>
      <c r="YU56" s="24" t="e">
        <f t="shared" si="285"/>
        <v>#VALUE!</v>
      </c>
      <c r="YV56" s="24" t="e">
        <f t="shared" si="286"/>
        <v>#VALUE!</v>
      </c>
      <c r="YW56" s="24" t="e">
        <f t="shared" si="287"/>
        <v>#VALUE!</v>
      </c>
      <c r="ZB56" s="24">
        <f t="shared" si="288"/>
        <v>0</v>
      </c>
      <c r="ZC56" s="24">
        <f t="shared" si="289"/>
        <v>0</v>
      </c>
      <c r="ZD56" s="24">
        <f t="shared" si="290"/>
        <v>0</v>
      </c>
      <c r="ZI56" s="24">
        <f t="shared" si="291"/>
        <v>0</v>
      </c>
      <c r="ZJ56" s="24">
        <f t="shared" si="292"/>
        <v>0</v>
      </c>
      <c r="ZK56" s="24">
        <f t="shared" si="293"/>
        <v>0</v>
      </c>
      <c r="ZL56">
        <v>9.2384279886023005E-4</v>
      </c>
      <c r="ZM56" t="e">
        <f>bvarM7^3</f>
        <v>#VALUE!</v>
      </c>
      <c r="ZN56" t="e">
        <f>cvarM7^3</f>
        <v>#VALUE!</v>
      </c>
      <c r="ZO56" t="e">
        <f>mvarM7^3</f>
        <v>#VALUE!</v>
      </c>
      <c r="ZP56" s="24" t="e">
        <f t="shared" si="294"/>
        <v>#VALUE!</v>
      </c>
      <c r="ZQ56" s="24" t="e">
        <f t="shared" si="295"/>
        <v>#VALUE!</v>
      </c>
      <c r="ZR56" s="24" t="e">
        <f t="shared" si="296"/>
        <v>#VALUE!</v>
      </c>
      <c r="ZW56" s="24">
        <f t="shared" si="297"/>
        <v>0</v>
      </c>
      <c r="ZX56" s="24">
        <f t="shared" si="298"/>
        <v>0</v>
      </c>
      <c r="ZY56" s="24">
        <f t="shared" si="299"/>
        <v>0</v>
      </c>
      <c r="ZZ56">
        <v>1.5877498563842001E-4</v>
      </c>
      <c r="AAA56" t="e">
        <f>bvarM7^2</f>
        <v>#VALUE!</v>
      </c>
      <c r="AAB56" t="e">
        <f>cvarM7^2</f>
        <v>#VALUE!</v>
      </c>
      <c r="AAC56" t="e">
        <f>mvarM7^2</f>
        <v>#VALUE!</v>
      </c>
      <c r="AAD56" s="24" t="e">
        <f t="shared" si="300"/>
        <v>#VALUE!</v>
      </c>
      <c r="AAE56" s="24" t="e">
        <f t="shared" si="301"/>
        <v>#VALUE!</v>
      </c>
      <c r="AAF56" s="24" t="e">
        <f t="shared" si="302"/>
        <v>#VALUE!</v>
      </c>
      <c r="AAG56">
        <v>1.6022405549486E-4</v>
      </c>
      <c r="AAH56" t="e">
        <f>bvarM5^2</f>
        <v>#VALUE!</v>
      </c>
      <c r="AAI56" t="e">
        <f>cvarM5^2</f>
        <v>#VALUE!</v>
      </c>
      <c r="AAJ56" t="e">
        <f>mvarM5^2</f>
        <v>#VALUE!</v>
      </c>
      <c r="AAK56" s="24" t="e">
        <f t="shared" si="303"/>
        <v>#VALUE!</v>
      </c>
      <c r="AAL56" s="24" t="e">
        <f t="shared" si="304"/>
        <v>#VALUE!</v>
      </c>
      <c r="AAM56" s="24" t="e">
        <f t="shared" si="305"/>
        <v>#VALUE!</v>
      </c>
      <c r="AAN56"/>
      <c r="AAO56"/>
      <c r="AAP56"/>
      <c r="AAQ56"/>
      <c r="AAR56" s="24">
        <f t="shared" si="306"/>
        <v>0</v>
      </c>
      <c r="AAS56" s="24">
        <f t="shared" si="307"/>
        <v>0</v>
      </c>
      <c r="AAT56" s="24">
        <f t="shared" si="308"/>
        <v>0</v>
      </c>
      <c r="AAY56" s="24">
        <f t="shared" si="309"/>
        <v>0</v>
      </c>
      <c r="AAZ56" s="24">
        <f t="shared" si="310"/>
        <v>0</v>
      </c>
      <c r="ABA56" s="24">
        <f t="shared" si="311"/>
        <v>0</v>
      </c>
      <c r="ABF56" s="24">
        <f t="shared" si="312"/>
        <v>0</v>
      </c>
      <c r="ABG56" s="24">
        <f t="shared" si="313"/>
        <v>0</v>
      </c>
      <c r="ABH56" s="24">
        <f t="shared" si="314"/>
        <v>0</v>
      </c>
      <c r="ABM56" s="24">
        <f t="shared" si="315"/>
        <v>0</v>
      </c>
      <c r="ABN56" s="24">
        <f t="shared" si="316"/>
        <v>0</v>
      </c>
      <c r="ABO56" s="24">
        <f t="shared" si="317"/>
        <v>0</v>
      </c>
      <c r="ABT56" s="24">
        <f t="shared" si="318"/>
        <v>0</v>
      </c>
      <c r="ABU56" s="24">
        <f t="shared" si="319"/>
        <v>0</v>
      </c>
      <c r="ABV56" s="24">
        <f t="shared" si="320"/>
        <v>0</v>
      </c>
      <c r="ABW56">
        <v>1.6811663046010001E-4</v>
      </c>
      <c r="ABX56" t="e">
        <f>bvarM4^2</f>
        <v>#VALUE!</v>
      </c>
      <c r="ABY56" t="e">
        <f>cvarM4^2</f>
        <v>#VALUE!</v>
      </c>
      <c r="ABZ56" t="e">
        <f>mvarM4^2</f>
        <v>#VALUE!</v>
      </c>
      <c r="ACA56" s="24" t="e">
        <f t="shared" si="321"/>
        <v>#VALUE!</v>
      </c>
      <c r="ACB56" s="24" t="e">
        <f t="shared" si="322"/>
        <v>#VALUE!</v>
      </c>
      <c r="ACC56" s="24" t="e">
        <f t="shared" si="323"/>
        <v>#VALUE!</v>
      </c>
      <c r="ACD56"/>
      <c r="ACE56"/>
      <c r="ACF56"/>
      <c r="ACG56"/>
      <c r="ACH56" s="24">
        <f t="shared" si="324"/>
        <v>0</v>
      </c>
      <c r="ACI56" s="24">
        <f t="shared" si="325"/>
        <v>0</v>
      </c>
      <c r="ACJ56" s="24">
        <f t="shared" si="326"/>
        <v>0</v>
      </c>
      <c r="ACO56" s="24">
        <f t="shared" si="327"/>
        <v>0</v>
      </c>
      <c r="ACP56" s="24">
        <f t="shared" si="328"/>
        <v>0</v>
      </c>
      <c r="ACQ56" s="24">
        <f t="shared" si="329"/>
        <v>0</v>
      </c>
      <c r="ACV56" s="24">
        <f t="shared" si="330"/>
        <v>0</v>
      </c>
      <c r="ACW56" s="24">
        <f t="shared" si="331"/>
        <v>0</v>
      </c>
      <c r="ACX56" s="24">
        <f t="shared" si="332"/>
        <v>0</v>
      </c>
      <c r="ACY56"/>
      <c r="ACZ56"/>
      <c r="ADA56"/>
      <c r="ADB56"/>
      <c r="ADC56" s="24">
        <f t="shared" si="333"/>
        <v>0</v>
      </c>
      <c r="ADD56" s="24">
        <f t="shared" si="334"/>
        <v>0</v>
      </c>
      <c r="ADE56" s="24">
        <f t="shared" si="335"/>
        <v>0</v>
      </c>
      <c r="ADF56"/>
      <c r="ADG56"/>
      <c r="ADH56"/>
      <c r="ADI56"/>
      <c r="ADJ56" s="24">
        <f t="shared" si="336"/>
        <v>0</v>
      </c>
      <c r="ADK56" s="24">
        <f t="shared" si="337"/>
        <v>0</v>
      </c>
      <c r="ADL56" s="24">
        <f t="shared" si="338"/>
        <v>0</v>
      </c>
      <c r="ADQ56" s="24">
        <f t="shared" si="339"/>
        <v>0</v>
      </c>
      <c r="ADR56" s="24">
        <f t="shared" si="340"/>
        <v>0</v>
      </c>
      <c r="ADS56" s="24">
        <f t="shared" si="341"/>
        <v>0</v>
      </c>
      <c r="ADX56" s="24">
        <f t="shared" si="342"/>
        <v>0</v>
      </c>
      <c r="ADY56" s="24">
        <f t="shared" si="343"/>
        <v>0</v>
      </c>
      <c r="ADZ56" s="24">
        <f t="shared" si="344"/>
        <v>0</v>
      </c>
      <c r="AEE56" s="24">
        <f t="shared" si="345"/>
        <v>0</v>
      </c>
      <c r="AEF56" s="24">
        <f t="shared" si="346"/>
        <v>0</v>
      </c>
      <c r="AEG56" s="24">
        <f t="shared" si="347"/>
        <v>0</v>
      </c>
      <c r="AEL56" s="24">
        <f t="shared" si="348"/>
        <v>0</v>
      </c>
      <c r="AEM56" s="24">
        <f t="shared" si="349"/>
        <v>0</v>
      </c>
      <c r="AEN56" s="24">
        <f t="shared" si="350"/>
        <v>0</v>
      </c>
      <c r="AES56" s="24">
        <f t="shared" si="351"/>
        <v>0</v>
      </c>
      <c r="AET56" s="24">
        <f t="shared" si="352"/>
        <v>0</v>
      </c>
      <c r="AEU56" s="24">
        <f t="shared" si="353"/>
        <v>0</v>
      </c>
      <c r="AEV56"/>
      <c r="AEW56"/>
      <c r="AEX56"/>
      <c r="AEY56"/>
      <c r="AEZ56" s="24">
        <f t="shared" si="354"/>
        <v>0</v>
      </c>
      <c r="AFA56" s="24">
        <f t="shared" si="355"/>
        <v>0</v>
      </c>
      <c r="AFB56" s="24">
        <f t="shared" si="356"/>
        <v>0</v>
      </c>
      <c r="AFG56" s="24">
        <f t="shared" si="357"/>
        <v>0</v>
      </c>
      <c r="AFH56" s="24">
        <f t="shared" si="358"/>
        <v>0</v>
      </c>
      <c r="AFI56" s="24">
        <f t="shared" si="359"/>
        <v>0</v>
      </c>
      <c r="AFN56" s="24">
        <f t="shared" si="360"/>
        <v>0</v>
      </c>
      <c r="AFO56" s="24">
        <f t="shared" si="361"/>
        <v>0</v>
      </c>
      <c r="AFP56" s="24">
        <f t="shared" si="362"/>
        <v>0</v>
      </c>
      <c r="AFU56" s="24">
        <f t="shared" si="363"/>
        <v>0</v>
      </c>
      <c r="AFV56" s="24">
        <f t="shared" si="364"/>
        <v>0</v>
      </c>
      <c r="AFW56" s="24">
        <f t="shared" si="365"/>
        <v>0</v>
      </c>
      <c r="AGB56" s="24">
        <f t="shared" si="366"/>
        <v>0</v>
      </c>
      <c r="AGC56" s="24">
        <f t="shared" si="367"/>
        <v>0</v>
      </c>
      <c r="AGD56" s="24">
        <f t="shared" si="368"/>
        <v>0</v>
      </c>
      <c r="AGI56" s="24">
        <f t="shared" si="369"/>
        <v>0</v>
      </c>
      <c r="AGJ56" s="24">
        <f t="shared" si="370"/>
        <v>0</v>
      </c>
      <c r="AGK56" s="24">
        <f t="shared" si="371"/>
        <v>0</v>
      </c>
      <c r="AGL56"/>
      <c r="AGM56"/>
      <c r="AGN56"/>
      <c r="AGO56"/>
      <c r="AGP56" s="24">
        <f t="shared" si="372"/>
        <v>0</v>
      </c>
      <c r="AGQ56" s="24">
        <f t="shared" si="373"/>
        <v>0</v>
      </c>
      <c r="AGR56" s="24">
        <f t="shared" si="374"/>
        <v>0</v>
      </c>
      <c r="AGW56" s="24">
        <f t="shared" si="375"/>
        <v>0</v>
      </c>
      <c r="AGX56" s="24">
        <f t="shared" si="376"/>
        <v>0</v>
      </c>
      <c r="AGY56" s="24">
        <f t="shared" si="377"/>
        <v>0</v>
      </c>
      <c r="AHD56" s="24">
        <f t="shared" si="378"/>
        <v>0</v>
      </c>
      <c r="AHE56" s="24">
        <f t="shared" si="379"/>
        <v>0</v>
      </c>
      <c r="AHF56" s="24">
        <f t="shared" si="380"/>
        <v>0</v>
      </c>
      <c r="AHK56" s="24">
        <f t="shared" si="381"/>
        <v>0</v>
      </c>
      <c r="AHL56" s="24">
        <f t="shared" si="382"/>
        <v>0</v>
      </c>
      <c r="AHM56" s="24">
        <f t="shared" si="383"/>
        <v>0</v>
      </c>
      <c r="AHR56" s="24">
        <f t="shared" si="384"/>
        <v>0</v>
      </c>
      <c r="AHS56" s="24">
        <f t="shared" si="385"/>
        <v>0</v>
      </c>
      <c r="AHT56" s="24">
        <f t="shared" si="386"/>
        <v>0</v>
      </c>
      <c r="AHU56"/>
      <c r="AHV56"/>
      <c r="AHW56"/>
      <c r="AHX56"/>
      <c r="AHY56" s="24">
        <f t="shared" si="387"/>
        <v>0</v>
      </c>
      <c r="AHZ56" s="24">
        <f t="shared" si="388"/>
        <v>0</v>
      </c>
      <c r="AIA56" s="24">
        <f t="shared" si="389"/>
        <v>0</v>
      </c>
      <c r="AIB56"/>
      <c r="AIC56"/>
      <c r="AID56"/>
      <c r="AIE56"/>
      <c r="AIF56" s="24">
        <f t="shared" si="390"/>
        <v>0</v>
      </c>
      <c r="AIG56" s="24">
        <f t="shared" si="391"/>
        <v>0</v>
      </c>
      <c r="AIH56" s="24">
        <f t="shared" si="392"/>
        <v>0</v>
      </c>
      <c r="AIM56" s="24">
        <f t="shared" si="393"/>
        <v>0</v>
      </c>
      <c r="AIN56" s="24">
        <f t="shared" si="394"/>
        <v>0</v>
      </c>
      <c r="AIO56" s="24">
        <f t="shared" si="395"/>
        <v>0</v>
      </c>
      <c r="AIP56"/>
      <c r="AIQ56"/>
      <c r="AIR56"/>
      <c r="AIS56"/>
      <c r="AIT56" s="24">
        <f t="shared" si="396"/>
        <v>0</v>
      </c>
      <c r="AIU56" s="24">
        <f t="shared" si="397"/>
        <v>0</v>
      </c>
      <c r="AIV56" s="24">
        <f t="shared" si="398"/>
        <v>0</v>
      </c>
      <c r="AJA56" s="24">
        <f t="shared" si="399"/>
        <v>0</v>
      </c>
      <c r="AJB56" s="24">
        <f t="shared" si="400"/>
        <v>0</v>
      </c>
      <c r="AJC56" s="24">
        <f t="shared" si="401"/>
        <v>0</v>
      </c>
      <c r="AJH56" s="24">
        <f t="shared" si="402"/>
        <v>0</v>
      </c>
      <c r="AJI56" s="24">
        <f t="shared" si="403"/>
        <v>0</v>
      </c>
      <c r="AJJ56" s="24">
        <f t="shared" si="404"/>
        <v>0</v>
      </c>
      <c r="AJO56" s="24">
        <f t="shared" si="405"/>
        <v>0</v>
      </c>
      <c r="AJP56" s="24">
        <f t="shared" si="406"/>
        <v>0</v>
      </c>
      <c r="AJQ56" s="24">
        <f t="shared" si="407"/>
        <v>0</v>
      </c>
      <c r="AJV56" s="24">
        <f t="shared" si="408"/>
        <v>0</v>
      </c>
      <c r="AJW56" s="24">
        <f t="shared" si="409"/>
        <v>0</v>
      </c>
      <c r="AJX56" s="24">
        <f t="shared" si="410"/>
        <v>0</v>
      </c>
      <c r="AKC56" s="24">
        <f t="shared" si="411"/>
        <v>0</v>
      </c>
      <c r="AKD56" s="24">
        <f t="shared" si="412"/>
        <v>0</v>
      </c>
      <c r="AKE56" s="24">
        <f t="shared" si="413"/>
        <v>0</v>
      </c>
      <c r="AKJ56" s="24">
        <f t="shared" si="414"/>
        <v>0</v>
      </c>
      <c r="AKK56" s="24">
        <f t="shared" si="415"/>
        <v>0</v>
      </c>
      <c r="AKL56" s="24">
        <f t="shared" si="416"/>
        <v>0</v>
      </c>
      <c r="AKQ56" s="24">
        <f t="shared" si="417"/>
        <v>0</v>
      </c>
      <c r="AKR56" s="24">
        <f t="shared" si="418"/>
        <v>0</v>
      </c>
      <c r="AKS56" s="24">
        <f t="shared" si="419"/>
        <v>0</v>
      </c>
      <c r="AKX56" s="24">
        <f t="shared" si="420"/>
        <v>0</v>
      </c>
      <c r="AKY56" s="24">
        <f t="shared" si="421"/>
        <v>0</v>
      </c>
      <c r="AKZ56" s="24">
        <f t="shared" si="422"/>
        <v>0</v>
      </c>
      <c r="ALE56" s="24">
        <f t="shared" si="423"/>
        <v>0</v>
      </c>
      <c r="ALF56" s="24">
        <f t="shared" si="424"/>
        <v>0</v>
      </c>
      <c r="ALG56" s="24">
        <f t="shared" si="425"/>
        <v>0</v>
      </c>
      <c r="ALL56" s="24">
        <f t="shared" si="426"/>
        <v>0</v>
      </c>
      <c r="ALM56" s="24">
        <f t="shared" si="427"/>
        <v>0</v>
      </c>
      <c r="ALN56" s="24">
        <f t="shared" si="428"/>
        <v>0</v>
      </c>
      <c r="ALS56" s="24">
        <f t="shared" si="429"/>
        <v>0</v>
      </c>
      <c r="ALT56" s="24">
        <f t="shared" si="430"/>
        <v>0</v>
      </c>
      <c r="ALU56" s="24">
        <f t="shared" si="431"/>
        <v>0</v>
      </c>
      <c r="ALZ56" s="24">
        <f t="shared" si="432"/>
        <v>0</v>
      </c>
      <c r="AMA56" s="24">
        <f t="shared" si="433"/>
        <v>0</v>
      </c>
      <c r="AMB56" s="24">
        <f t="shared" si="434"/>
        <v>0</v>
      </c>
      <c r="AMC56"/>
      <c r="AMD56"/>
      <c r="AME56"/>
      <c r="AMF56"/>
      <c r="AMG56" s="24">
        <f t="shared" si="435"/>
        <v>0</v>
      </c>
      <c r="AMH56" s="24">
        <f t="shared" si="436"/>
        <v>0</v>
      </c>
      <c r="AMI56" s="24">
        <f t="shared" si="437"/>
        <v>0</v>
      </c>
      <c r="AMJ56"/>
      <c r="AMK56"/>
      <c r="AML56"/>
      <c r="AMM56"/>
      <c r="AMN56" s="24">
        <f t="shared" si="438"/>
        <v>0</v>
      </c>
      <c r="AMO56" s="24">
        <f t="shared" si="439"/>
        <v>0</v>
      </c>
      <c r="AMP56" s="24">
        <f t="shared" si="440"/>
        <v>0</v>
      </c>
      <c r="AMU56" s="24">
        <f t="shared" si="441"/>
        <v>0</v>
      </c>
      <c r="AMV56" s="24">
        <f t="shared" si="442"/>
        <v>0</v>
      </c>
      <c r="AMW56" s="24">
        <f t="shared" si="443"/>
        <v>0</v>
      </c>
      <c r="AMX56">
        <v>1.0248996828645001E-3</v>
      </c>
      <c r="AMY56" t="e">
        <f>bvarM6^2</f>
        <v>#VALUE!</v>
      </c>
      <c r="AMZ56" t="e">
        <f>cvarM6^2</f>
        <v>#VALUE!</v>
      </c>
      <c r="ANA56" t="e">
        <f>mvarM6^2</f>
        <v>#VALUE!</v>
      </c>
      <c r="ANB56" s="24" t="e">
        <f t="shared" si="444"/>
        <v>#VALUE!</v>
      </c>
      <c r="ANC56" s="24" t="e">
        <f t="shared" si="445"/>
        <v>#VALUE!</v>
      </c>
      <c r="AND56" s="24" t="e">
        <f t="shared" si="446"/>
        <v>#VALUE!</v>
      </c>
      <c r="ANE56">
        <v>1.5999101586731E-3</v>
      </c>
      <c r="ANF56" t="e">
        <f>bvarM6^2</f>
        <v>#VALUE!</v>
      </c>
      <c r="ANG56" t="e">
        <f>cvarM6^2</f>
        <v>#VALUE!</v>
      </c>
      <c r="ANH56" t="e">
        <f>mvarM6^2</f>
        <v>#VALUE!</v>
      </c>
      <c r="ANI56" s="24" t="e">
        <f t="shared" si="447"/>
        <v>#VALUE!</v>
      </c>
      <c r="ANJ56" s="24" t="e">
        <f t="shared" si="448"/>
        <v>#VALUE!</v>
      </c>
      <c r="ANK56" s="24" t="e">
        <f t="shared" si="449"/>
        <v>#VALUE!</v>
      </c>
      <c r="ANP56" s="24">
        <f t="shared" si="450"/>
        <v>0</v>
      </c>
      <c r="ANQ56" s="24">
        <f t="shared" si="451"/>
        <v>0</v>
      </c>
      <c r="ANR56" s="24">
        <f t="shared" si="452"/>
        <v>0</v>
      </c>
      <c r="ANS56"/>
      <c r="ANT56"/>
      <c r="ANU56"/>
      <c r="ANV56"/>
      <c r="ANW56" s="24">
        <f t="shared" si="453"/>
        <v>0</v>
      </c>
      <c r="ANX56" s="24">
        <f t="shared" si="454"/>
        <v>0</v>
      </c>
      <c r="ANY56" s="24">
        <f t="shared" si="455"/>
        <v>0</v>
      </c>
      <c r="ANZ56">
        <v>6.6789074323209E-4</v>
      </c>
      <c r="AOA56" t="e">
        <f>bvarM7^3</f>
        <v>#VALUE!</v>
      </c>
      <c r="AOB56" t="e">
        <f>cvarM7^3</f>
        <v>#VALUE!</v>
      </c>
      <c r="AOC56" t="e">
        <f>mvarM7^3</f>
        <v>#VALUE!</v>
      </c>
      <c r="AOD56" s="24" t="e">
        <f t="shared" si="456"/>
        <v>#VALUE!</v>
      </c>
      <c r="AOE56" s="24" t="e">
        <f t="shared" si="457"/>
        <v>#VALUE!</v>
      </c>
      <c r="AOF56" s="24" t="e">
        <f t="shared" si="458"/>
        <v>#VALUE!</v>
      </c>
      <c r="AOK56" s="24">
        <f t="shared" si="459"/>
        <v>0</v>
      </c>
      <c r="AOL56" s="24">
        <f t="shared" si="460"/>
        <v>0</v>
      </c>
      <c r="AOM56" s="24">
        <f t="shared" si="461"/>
        <v>0</v>
      </c>
      <c r="AON56">
        <v>-1.8604237769154E-4</v>
      </c>
      <c r="AOO56" t="e">
        <f>bvarM8^3</f>
        <v>#VALUE!</v>
      </c>
      <c r="AOP56" t="e">
        <f>cvarM8^3</f>
        <v>#VALUE!</v>
      </c>
      <c r="AOQ56" t="e">
        <f>mvarM8^3</f>
        <v>#VALUE!</v>
      </c>
      <c r="AOR56" s="24" t="e">
        <f t="shared" si="462"/>
        <v>#VALUE!</v>
      </c>
      <c r="AOS56" s="24" t="e">
        <f t="shared" si="463"/>
        <v>#VALUE!</v>
      </c>
      <c r="AOT56" s="24" t="e">
        <f t="shared" si="464"/>
        <v>#VALUE!</v>
      </c>
      <c r="AOU56">
        <v>8.6566452880377006E-3</v>
      </c>
      <c r="AOV56" t="e">
        <f>bvarM8^2</f>
        <v>#VALUE!</v>
      </c>
      <c r="AOW56" t="e">
        <f>cvarM8^2</f>
        <v>#VALUE!</v>
      </c>
      <c r="AOX56" t="e">
        <f>mvarM8^2</f>
        <v>#VALUE!</v>
      </c>
      <c r="AOY56" s="24" t="e">
        <f t="shared" si="465"/>
        <v>#VALUE!</v>
      </c>
      <c r="AOZ56" s="24" t="e">
        <f t="shared" si="466"/>
        <v>#VALUE!</v>
      </c>
      <c r="APA56" s="24" t="e">
        <f t="shared" si="467"/>
        <v>#VALUE!</v>
      </c>
      <c r="APF56" s="24">
        <f t="shared" si="468"/>
        <v>0</v>
      </c>
      <c r="APG56" s="24">
        <f t="shared" si="469"/>
        <v>0</v>
      </c>
      <c r="APH56" s="24">
        <f t="shared" si="470"/>
        <v>0</v>
      </c>
      <c r="API56"/>
      <c r="APJ56"/>
      <c r="APK56"/>
      <c r="APL56"/>
      <c r="APM56" s="24">
        <f t="shared" si="471"/>
        <v>0</v>
      </c>
      <c r="APN56" s="24">
        <f t="shared" si="472"/>
        <v>0</v>
      </c>
      <c r="APO56" s="24">
        <f t="shared" si="473"/>
        <v>0</v>
      </c>
      <c r="APT56" s="24">
        <f t="shared" si="474"/>
        <v>0</v>
      </c>
      <c r="APU56" s="24">
        <f t="shared" si="475"/>
        <v>0</v>
      </c>
      <c r="APV56" s="24">
        <f t="shared" si="476"/>
        <v>0</v>
      </c>
      <c r="AQA56" s="24">
        <f t="shared" si="477"/>
        <v>0</v>
      </c>
      <c r="AQB56" s="24">
        <f t="shared" si="478"/>
        <v>0</v>
      </c>
      <c r="AQC56" s="24">
        <f t="shared" si="479"/>
        <v>0</v>
      </c>
      <c r="AQD56"/>
      <c r="AQE56"/>
      <c r="AQF56"/>
      <c r="AQG56"/>
      <c r="AQH56" s="24">
        <f t="shared" si="480"/>
        <v>0</v>
      </c>
      <c r="AQI56" s="24">
        <f t="shared" si="481"/>
        <v>0</v>
      </c>
      <c r="AQJ56" s="24">
        <f t="shared" si="482"/>
        <v>0</v>
      </c>
      <c r="AQK56">
        <v>-8.3413924264315997E-12</v>
      </c>
      <c r="AQL56" t="e">
        <f>bvarHC1^3</f>
        <v>#VALUE!</v>
      </c>
      <c r="AQM56" t="e">
        <f>cvarHC1^3</f>
        <v>#VALUE!</v>
      </c>
      <c r="AQN56" t="e">
        <f>mvarHC1^3</f>
        <v>#VALUE!</v>
      </c>
      <c r="AQO56" s="24" t="e">
        <f t="shared" si="483"/>
        <v>#VALUE!</v>
      </c>
      <c r="AQP56" s="24" t="e">
        <f t="shared" si="484"/>
        <v>#VALUE!</v>
      </c>
      <c r="AQQ56" s="24" t="e">
        <f t="shared" si="485"/>
        <v>#VALUE!</v>
      </c>
      <c r="AQV56" s="24">
        <f t="shared" si="486"/>
        <v>0</v>
      </c>
      <c r="AQW56" s="24">
        <f t="shared" si="487"/>
        <v>0</v>
      </c>
      <c r="AQX56" s="24">
        <f t="shared" si="488"/>
        <v>0</v>
      </c>
      <c r="AQY56"/>
      <c r="AQZ56"/>
      <c r="ARA56"/>
      <c r="ARB56"/>
      <c r="ARC56" s="24">
        <f t="shared" si="489"/>
        <v>0</v>
      </c>
      <c r="ARD56" s="24">
        <f t="shared" si="490"/>
        <v>0</v>
      </c>
      <c r="ARE56" s="24">
        <f t="shared" si="491"/>
        <v>0</v>
      </c>
      <c r="ARJ56" s="24">
        <f t="shared" si="492"/>
        <v>0</v>
      </c>
      <c r="ARK56" s="24">
        <f t="shared" si="493"/>
        <v>0</v>
      </c>
      <c r="ARL56" s="24">
        <f t="shared" si="494"/>
        <v>0</v>
      </c>
      <c r="ARQ56" s="24">
        <f t="shared" si="495"/>
        <v>0</v>
      </c>
      <c r="ARR56" s="24">
        <f t="shared" si="496"/>
        <v>0</v>
      </c>
      <c r="ARS56" s="24">
        <f t="shared" si="497"/>
        <v>0</v>
      </c>
      <c r="ART56"/>
      <c r="ARU56"/>
      <c r="ARV56"/>
      <c r="ARW56"/>
      <c r="ARX56" s="24">
        <f t="shared" si="498"/>
        <v>0</v>
      </c>
      <c r="ARY56" s="24">
        <f t="shared" si="499"/>
        <v>0</v>
      </c>
      <c r="ARZ56" s="24">
        <f t="shared" si="500"/>
        <v>0</v>
      </c>
      <c r="ASA56">
        <v>-4.0995916296084001E-5</v>
      </c>
      <c r="ASB56" t="e">
        <f>bvarM6^3</f>
        <v>#VALUE!</v>
      </c>
      <c r="ASC56" t="e">
        <f>cvarM6^3</f>
        <v>#VALUE!</v>
      </c>
      <c r="ASD56" t="e">
        <f>mvarM6^3</f>
        <v>#VALUE!</v>
      </c>
      <c r="ASE56" s="24" t="e">
        <f t="shared" si="501"/>
        <v>#VALUE!</v>
      </c>
      <c r="ASF56" s="24" t="e">
        <f t="shared" si="502"/>
        <v>#VALUE!</v>
      </c>
      <c r="ASG56" s="24" t="e">
        <f t="shared" si="503"/>
        <v>#VALUE!</v>
      </c>
      <c r="ASL56" s="24">
        <f t="shared" si="504"/>
        <v>0</v>
      </c>
      <c r="ASM56" s="24">
        <f t="shared" si="505"/>
        <v>0</v>
      </c>
      <c r="ASN56" s="24">
        <f t="shared" si="506"/>
        <v>0</v>
      </c>
      <c r="ASS56" s="24">
        <f t="shared" si="507"/>
        <v>0</v>
      </c>
      <c r="AST56" s="24">
        <f t="shared" si="508"/>
        <v>0</v>
      </c>
      <c r="ASU56" s="24">
        <f t="shared" si="509"/>
        <v>0</v>
      </c>
      <c r="ASZ56" s="24">
        <f t="shared" si="510"/>
        <v>0</v>
      </c>
      <c r="ATA56" s="24">
        <f t="shared" si="511"/>
        <v>0</v>
      </c>
      <c r="ATB56" s="24">
        <f t="shared" si="512"/>
        <v>0</v>
      </c>
      <c r="ATG56" s="24">
        <f t="shared" si="513"/>
        <v>0</v>
      </c>
      <c r="ATH56" s="24">
        <f t="shared" si="514"/>
        <v>0</v>
      </c>
      <c r="ATI56" s="24">
        <f t="shared" si="515"/>
        <v>0</v>
      </c>
      <c r="ATJ56"/>
      <c r="ATK56"/>
      <c r="ATL56"/>
      <c r="ATM56"/>
      <c r="ATN56" s="24">
        <f t="shared" si="516"/>
        <v>0</v>
      </c>
      <c r="ATO56" s="24">
        <f t="shared" si="517"/>
        <v>0</v>
      </c>
      <c r="ATP56" s="24">
        <f t="shared" si="518"/>
        <v>0</v>
      </c>
      <c r="ATQ56">
        <v>-1.3932231681660999E-4</v>
      </c>
      <c r="ATR56" t="e">
        <f>bvarM8^2</f>
        <v>#VALUE!</v>
      </c>
      <c r="ATS56" t="e">
        <f>cvarM8^2</f>
        <v>#VALUE!</v>
      </c>
      <c r="ATT56" t="e">
        <f>mvarM8^2</f>
        <v>#VALUE!</v>
      </c>
      <c r="ATU56" s="24" t="e">
        <f t="shared" si="519"/>
        <v>#VALUE!</v>
      </c>
      <c r="ATV56" s="24" t="e">
        <f t="shared" si="520"/>
        <v>#VALUE!</v>
      </c>
      <c r="ATW56" s="24" t="e">
        <f t="shared" si="521"/>
        <v>#VALUE!</v>
      </c>
      <c r="ATX56">
        <v>4.1295595413195998E-6</v>
      </c>
      <c r="ATY56" t="e">
        <f>bvarM8^3</f>
        <v>#VALUE!</v>
      </c>
      <c r="ATZ56" t="e">
        <f>cvarM8^3</f>
        <v>#VALUE!</v>
      </c>
      <c r="AUA56" t="e">
        <f>mvarM8^3</f>
        <v>#VALUE!</v>
      </c>
      <c r="AUB56" s="24" t="e">
        <f t="shared" si="522"/>
        <v>#VALUE!</v>
      </c>
      <c r="AUC56" s="24" t="e">
        <f t="shared" si="523"/>
        <v>#VALUE!</v>
      </c>
      <c r="AUD56" s="24" t="e">
        <f t="shared" si="524"/>
        <v>#VALUE!</v>
      </c>
      <c r="AUI56" s="24">
        <f t="shared" si="525"/>
        <v>0</v>
      </c>
      <c r="AUJ56" s="24">
        <f t="shared" si="526"/>
        <v>0</v>
      </c>
      <c r="AUK56" s="24">
        <f t="shared" si="527"/>
        <v>0</v>
      </c>
      <c r="AUP56" s="24">
        <f t="shared" si="528"/>
        <v>0</v>
      </c>
      <c r="AUQ56" s="24">
        <f t="shared" si="529"/>
        <v>0</v>
      </c>
      <c r="AUR56" s="24">
        <f t="shared" si="530"/>
        <v>0</v>
      </c>
      <c r="AUW56" s="24">
        <f t="shared" si="531"/>
        <v>0</v>
      </c>
      <c r="AUX56" s="24">
        <f t="shared" si="532"/>
        <v>0</v>
      </c>
      <c r="AUY56" s="24">
        <f t="shared" si="533"/>
        <v>0</v>
      </c>
      <c r="AVD56" s="24">
        <f t="shared" si="534"/>
        <v>0</v>
      </c>
      <c r="AVE56" s="24">
        <f t="shared" si="535"/>
        <v>0</v>
      </c>
      <c r="AVF56" s="24">
        <f t="shared" si="536"/>
        <v>0</v>
      </c>
      <c r="AVG56">
        <v>-9.7380256644103E-4</v>
      </c>
      <c r="AVH56" t="e">
        <f>bvarM9^2</f>
        <v>#VALUE!</v>
      </c>
      <c r="AVI56" t="e">
        <f>cvarM9^2</f>
        <v>#VALUE!</v>
      </c>
      <c r="AVJ56" t="e">
        <f>mvarM9^2</f>
        <v>#VALUE!</v>
      </c>
      <c r="AVK56" s="24" t="e">
        <f t="shared" si="537"/>
        <v>#VALUE!</v>
      </c>
      <c r="AVL56" s="24" t="e">
        <f t="shared" si="538"/>
        <v>#VALUE!</v>
      </c>
      <c r="AVM56" s="24" t="e">
        <f t="shared" si="539"/>
        <v>#VALUE!</v>
      </c>
      <c r="AVR56" s="24">
        <f t="shared" si="540"/>
        <v>0</v>
      </c>
      <c r="AVS56" s="24">
        <f t="shared" si="541"/>
        <v>0</v>
      </c>
      <c r="AVT56" s="24">
        <f t="shared" si="542"/>
        <v>0</v>
      </c>
      <c r="AVY56" s="24">
        <f t="shared" si="543"/>
        <v>0</v>
      </c>
      <c r="AVZ56" s="24">
        <f t="shared" si="544"/>
        <v>0</v>
      </c>
      <c r="AWA56" s="24">
        <f t="shared" si="545"/>
        <v>0</v>
      </c>
      <c r="AWF56" s="24">
        <f t="shared" si="546"/>
        <v>0</v>
      </c>
      <c r="AWG56" s="24">
        <f t="shared" si="547"/>
        <v>0</v>
      </c>
      <c r="AWH56" s="24">
        <f t="shared" si="548"/>
        <v>0</v>
      </c>
      <c r="AWM56" s="24">
        <f t="shared" si="549"/>
        <v>0</v>
      </c>
      <c r="AWN56" s="24">
        <f t="shared" si="550"/>
        <v>0</v>
      </c>
      <c r="AWO56" s="24">
        <f t="shared" si="551"/>
        <v>0</v>
      </c>
      <c r="AWP56">
        <v>3.0050026940403999E-6</v>
      </c>
      <c r="AWQ56" t="e">
        <f>bvarM4^3</f>
        <v>#VALUE!</v>
      </c>
      <c r="AWR56" t="e">
        <f>cvarM4^3</f>
        <v>#VALUE!</v>
      </c>
      <c r="AWS56" t="e">
        <f>mvarM4^3</f>
        <v>#VALUE!</v>
      </c>
      <c r="AWT56" s="24" t="e">
        <f t="shared" si="552"/>
        <v>#VALUE!</v>
      </c>
      <c r="AWU56" s="24" t="e">
        <f t="shared" si="553"/>
        <v>#VALUE!</v>
      </c>
      <c r="AWV56" s="24" t="e">
        <f t="shared" si="554"/>
        <v>#VALUE!</v>
      </c>
      <c r="AWW56"/>
      <c r="AWX56"/>
      <c r="AWY56"/>
      <c r="AWZ56"/>
      <c r="AXA56" s="24">
        <f t="shared" si="555"/>
        <v>0</v>
      </c>
      <c r="AXB56" s="24">
        <f t="shared" si="556"/>
        <v>0</v>
      </c>
      <c r="AXC56" s="24">
        <f t="shared" si="557"/>
        <v>0</v>
      </c>
      <c r="AXH56" s="24">
        <f t="shared" si="558"/>
        <v>0</v>
      </c>
      <c r="AXI56" s="24">
        <f t="shared" si="559"/>
        <v>0</v>
      </c>
      <c r="AXJ56" s="24">
        <f t="shared" si="560"/>
        <v>0</v>
      </c>
      <c r="AXO56" s="24">
        <f t="shared" si="561"/>
        <v>0</v>
      </c>
      <c r="AXP56" s="24">
        <f t="shared" si="562"/>
        <v>0</v>
      </c>
      <c r="AXQ56" s="24">
        <f t="shared" si="563"/>
        <v>0</v>
      </c>
      <c r="AXV56" s="24">
        <f t="shared" si="564"/>
        <v>0</v>
      </c>
      <c r="AXW56" s="24">
        <f t="shared" si="565"/>
        <v>0</v>
      </c>
      <c r="AXX56" s="24">
        <f t="shared" si="566"/>
        <v>0</v>
      </c>
      <c r="AYC56" s="24">
        <f t="shared" si="567"/>
        <v>0</v>
      </c>
      <c r="AYD56" s="24">
        <f t="shared" si="568"/>
        <v>0</v>
      </c>
      <c r="AYE56" s="24">
        <f t="shared" si="569"/>
        <v>0</v>
      </c>
      <c r="AYF56">
        <v>-1.1455303077907E-7</v>
      </c>
      <c r="AYG56" t="e">
        <f>bvarM4^3</f>
        <v>#VALUE!</v>
      </c>
      <c r="AYH56" t="e">
        <f>cvarM4^3</f>
        <v>#VALUE!</v>
      </c>
      <c r="AYI56" t="e">
        <f>mvarM4^3</f>
        <v>#VALUE!</v>
      </c>
      <c r="AYJ56" s="24" t="e">
        <f t="shared" si="570"/>
        <v>#VALUE!</v>
      </c>
      <c r="AYK56" s="24" t="e">
        <f t="shared" si="571"/>
        <v>#VALUE!</v>
      </c>
      <c r="AYL56" s="24" t="e">
        <f t="shared" si="572"/>
        <v>#VALUE!</v>
      </c>
      <c r="AYM56"/>
      <c r="AYN56"/>
      <c r="AYO56"/>
      <c r="AYP56"/>
      <c r="AYQ56" s="24">
        <f t="shared" si="573"/>
        <v>0</v>
      </c>
      <c r="AYR56" s="24">
        <f t="shared" si="574"/>
        <v>0</v>
      </c>
      <c r="AYS56" s="24">
        <f t="shared" si="575"/>
        <v>0</v>
      </c>
      <c r="AYX56" s="24">
        <f t="shared" si="576"/>
        <v>0</v>
      </c>
      <c r="AYY56" s="24">
        <f t="shared" si="577"/>
        <v>0</v>
      </c>
      <c r="AYZ56" s="24">
        <f t="shared" si="578"/>
        <v>0</v>
      </c>
      <c r="AZE56" s="24">
        <f t="shared" si="579"/>
        <v>0</v>
      </c>
      <c r="AZF56" s="24">
        <f t="shared" si="580"/>
        <v>0</v>
      </c>
      <c r="AZG56" s="24">
        <f t="shared" si="581"/>
        <v>0</v>
      </c>
      <c r="AZH56"/>
      <c r="AZI56"/>
      <c r="AZJ56"/>
      <c r="AZK56"/>
      <c r="AZL56" s="24">
        <f t="shared" si="582"/>
        <v>0</v>
      </c>
      <c r="AZM56" s="24">
        <f t="shared" si="583"/>
        <v>0</v>
      </c>
      <c r="AZN56" s="24">
        <f t="shared" si="584"/>
        <v>0</v>
      </c>
      <c r="AZS56" s="24">
        <f t="shared" si="585"/>
        <v>0</v>
      </c>
      <c r="AZT56" s="24">
        <f t="shared" si="586"/>
        <v>0</v>
      </c>
      <c r="AZU56" s="24">
        <f t="shared" si="587"/>
        <v>0</v>
      </c>
      <c r="AZV56">
        <v>6.8484827712517998E-3</v>
      </c>
      <c r="AZW56" t="e">
        <f>bvarM7^3</f>
        <v>#VALUE!</v>
      </c>
      <c r="AZX56" t="e">
        <f>cvarM7^3</f>
        <v>#VALUE!</v>
      </c>
      <c r="AZY56" t="e">
        <f>mvarM7^3</f>
        <v>#VALUE!</v>
      </c>
      <c r="AZZ56" s="24" t="e">
        <f t="shared" si="588"/>
        <v>#VALUE!</v>
      </c>
      <c r="BAA56" s="24" t="e">
        <f t="shared" si="589"/>
        <v>#VALUE!</v>
      </c>
      <c r="BAB56" s="24" t="e">
        <f t="shared" si="590"/>
        <v>#VALUE!</v>
      </c>
      <c r="BAC56"/>
      <c r="BAD56"/>
      <c r="BAE56"/>
      <c r="BAF56"/>
      <c r="BAG56" s="24">
        <f t="shared" si="591"/>
        <v>0</v>
      </c>
      <c r="BAH56" s="24">
        <f t="shared" si="592"/>
        <v>0</v>
      </c>
      <c r="BAI56" s="24">
        <f t="shared" si="593"/>
        <v>0</v>
      </c>
      <c r="BAN56" s="24">
        <f t="shared" si="594"/>
        <v>0</v>
      </c>
      <c r="BAO56" s="24">
        <f t="shared" si="595"/>
        <v>0</v>
      </c>
      <c r="BAP56" s="24">
        <f t="shared" si="596"/>
        <v>0</v>
      </c>
      <c r="BAU56" s="24">
        <f t="shared" si="597"/>
        <v>0</v>
      </c>
      <c r="BAV56" s="24">
        <f t="shared" si="598"/>
        <v>0</v>
      </c>
      <c r="BAW56" s="24">
        <f t="shared" si="599"/>
        <v>0</v>
      </c>
      <c r="BBB56" s="24">
        <f t="shared" si="600"/>
        <v>0</v>
      </c>
      <c r="BBC56" s="24">
        <f t="shared" si="601"/>
        <v>0</v>
      </c>
      <c r="BBD56" s="24">
        <f t="shared" si="602"/>
        <v>0</v>
      </c>
      <c r="BBI56" s="24">
        <f t="shared" si="603"/>
        <v>0</v>
      </c>
      <c r="BBJ56" s="24">
        <f t="shared" si="604"/>
        <v>0</v>
      </c>
      <c r="BBK56" s="24">
        <f t="shared" si="605"/>
        <v>0</v>
      </c>
      <c r="BBL56">
        <v>1.5000278138847E-5</v>
      </c>
      <c r="BBM56" t="e">
        <f>bvarM2^3</f>
        <v>#VALUE!</v>
      </c>
      <c r="BBN56" t="e">
        <f>cvarM2^3</f>
        <v>#VALUE!</v>
      </c>
      <c r="BBO56" t="e">
        <f>mvarM2^3</f>
        <v>#VALUE!</v>
      </c>
      <c r="BBP56" s="24" t="e">
        <f t="shared" si="606"/>
        <v>#VALUE!</v>
      </c>
      <c r="BBQ56" s="24" t="e">
        <f t="shared" si="607"/>
        <v>#VALUE!</v>
      </c>
      <c r="BBR56" s="24" t="e">
        <f t="shared" si="608"/>
        <v>#VALUE!</v>
      </c>
      <c r="BBS56"/>
      <c r="BBT56"/>
      <c r="BBU56"/>
      <c r="BBV56"/>
      <c r="BBW56" s="24">
        <f t="shared" si="609"/>
        <v>0</v>
      </c>
      <c r="BBX56" s="24">
        <f t="shared" si="610"/>
        <v>0</v>
      </c>
      <c r="BBY56" s="24">
        <f t="shared" si="611"/>
        <v>0</v>
      </c>
      <c r="BBZ56">
        <v>4.9228644428371001E-8</v>
      </c>
      <c r="BCA56" t="e">
        <f>bvarM4^3</f>
        <v>#VALUE!</v>
      </c>
      <c r="BCB56" t="e">
        <f>cvarM4^3</f>
        <v>#VALUE!</v>
      </c>
      <c r="BCC56" t="e">
        <f>mvarM4^3</f>
        <v>#VALUE!</v>
      </c>
      <c r="BCD56" s="24" t="e">
        <f t="shared" si="612"/>
        <v>#VALUE!</v>
      </c>
      <c r="BCE56" s="24" t="e">
        <f t="shared" si="613"/>
        <v>#VALUE!</v>
      </c>
      <c r="BCF56" s="24" t="e">
        <f t="shared" si="614"/>
        <v>#VALUE!</v>
      </c>
      <c r="BCK56" s="24">
        <f t="shared" si="615"/>
        <v>0</v>
      </c>
      <c r="BCL56" s="24">
        <f t="shared" si="616"/>
        <v>0</v>
      </c>
      <c r="BCM56" s="24">
        <f t="shared" si="617"/>
        <v>0</v>
      </c>
      <c r="BCR56" s="24">
        <f t="shared" si="618"/>
        <v>0</v>
      </c>
      <c r="BCS56" s="24">
        <f t="shared" si="619"/>
        <v>0</v>
      </c>
      <c r="BCT56" s="24">
        <f t="shared" si="620"/>
        <v>0</v>
      </c>
      <c r="BCY56" s="24">
        <f t="shared" si="621"/>
        <v>0</v>
      </c>
      <c r="BCZ56" s="24">
        <f t="shared" si="622"/>
        <v>0</v>
      </c>
      <c r="BDA56" s="24">
        <f t="shared" si="623"/>
        <v>0</v>
      </c>
      <c r="BDF56" s="24">
        <f t="shared" si="624"/>
        <v>0</v>
      </c>
      <c r="BDG56" s="24">
        <f t="shared" si="625"/>
        <v>0</v>
      </c>
      <c r="BDH56" s="24">
        <f t="shared" si="626"/>
        <v>0</v>
      </c>
      <c r="BDI56"/>
      <c r="BDJ56"/>
      <c r="BDK56"/>
      <c r="BDL56"/>
      <c r="BDM56" s="24">
        <f t="shared" si="627"/>
        <v>0</v>
      </c>
      <c r="BDN56" s="24">
        <f t="shared" si="628"/>
        <v>0</v>
      </c>
      <c r="BDO56" s="24">
        <f t="shared" si="629"/>
        <v>0</v>
      </c>
      <c r="BDT56" s="24">
        <f t="shared" si="630"/>
        <v>0</v>
      </c>
      <c r="BDU56" s="24">
        <f t="shared" si="631"/>
        <v>0</v>
      </c>
      <c r="BDV56" s="24">
        <f t="shared" si="632"/>
        <v>0</v>
      </c>
      <c r="BDW56">
        <v>-9.4064783680596006E-6</v>
      </c>
      <c r="BDX56" t="e">
        <f>bvarM8^3</f>
        <v>#VALUE!</v>
      </c>
      <c r="BDY56" t="e">
        <f>cvarM8^3</f>
        <v>#VALUE!</v>
      </c>
      <c r="BDZ56" t="e">
        <f>mvarM8^3</f>
        <v>#VALUE!</v>
      </c>
      <c r="BEA56" s="24" t="e">
        <f t="shared" si="633"/>
        <v>#VALUE!</v>
      </c>
      <c r="BEB56" s="24" t="e">
        <f t="shared" si="634"/>
        <v>#VALUE!</v>
      </c>
      <c r="BEC56" s="24" t="e">
        <f t="shared" si="635"/>
        <v>#VALUE!</v>
      </c>
      <c r="BEH56" s="24">
        <f t="shared" si="636"/>
        <v>0</v>
      </c>
      <c r="BEI56" s="24">
        <f t="shared" si="637"/>
        <v>0</v>
      </c>
      <c r="BEJ56" s="24">
        <f t="shared" si="638"/>
        <v>0</v>
      </c>
      <c r="BEO56" s="24">
        <f t="shared" si="639"/>
        <v>0</v>
      </c>
      <c r="BEP56" s="24">
        <f t="shared" si="640"/>
        <v>0</v>
      </c>
      <c r="BEQ56" s="24">
        <f t="shared" si="641"/>
        <v>0</v>
      </c>
      <c r="BEV56" s="24">
        <f t="shared" si="642"/>
        <v>0</v>
      </c>
      <c r="BEW56" s="24">
        <f t="shared" si="643"/>
        <v>0</v>
      </c>
      <c r="BEX56" s="24">
        <f t="shared" si="644"/>
        <v>0</v>
      </c>
      <c r="BEY56"/>
      <c r="BEZ56"/>
      <c r="BFA56"/>
      <c r="BFB56"/>
      <c r="BFC56" s="24">
        <f t="shared" si="645"/>
        <v>0</v>
      </c>
      <c r="BFD56" s="24">
        <f t="shared" si="646"/>
        <v>0</v>
      </c>
      <c r="BFE56" s="24">
        <f t="shared" si="647"/>
        <v>0</v>
      </c>
      <c r="BFJ56" s="24">
        <f t="shared" si="648"/>
        <v>0</v>
      </c>
      <c r="BFK56" s="24">
        <f t="shared" si="649"/>
        <v>0</v>
      </c>
      <c r="BFL56" s="24">
        <f t="shared" si="650"/>
        <v>0</v>
      </c>
      <c r="BFQ56" s="24">
        <f t="shared" si="651"/>
        <v>0</v>
      </c>
      <c r="BFR56" s="24">
        <f t="shared" si="652"/>
        <v>0</v>
      </c>
      <c r="BFS56" s="24">
        <f t="shared" si="653"/>
        <v>0</v>
      </c>
      <c r="BFX56" s="24">
        <f t="shared" si="654"/>
        <v>0</v>
      </c>
      <c r="BFY56" s="24">
        <f t="shared" si="655"/>
        <v>0</v>
      </c>
      <c r="BFZ56" s="24">
        <f t="shared" si="656"/>
        <v>0</v>
      </c>
      <c r="BGE56" s="24">
        <f t="shared" si="657"/>
        <v>0</v>
      </c>
      <c r="BGF56" s="24">
        <f t="shared" si="658"/>
        <v>0</v>
      </c>
      <c r="BGG56" s="24">
        <f t="shared" si="659"/>
        <v>0</v>
      </c>
      <c r="BGL56" s="24">
        <f t="shared" si="660"/>
        <v>0</v>
      </c>
      <c r="BGM56" s="24">
        <f t="shared" si="661"/>
        <v>0</v>
      </c>
      <c r="BGN56" s="24">
        <f t="shared" si="662"/>
        <v>0</v>
      </c>
      <c r="BGO56">
        <v>-9.8580094678963999E-12</v>
      </c>
      <c r="BGP56" t="e">
        <f>bvarHC1^3</f>
        <v>#VALUE!</v>
      </c>
      <c r="BGQ56" t="e">
        <f>cvarHC1^3</f>
        <v>#VALUE!</v>
      </c>
      <c r="BGR56" t="e">
        <f>mvarHC1^3</f>
        <v>#VALUE!</v>
      </c>
      <c r="BGS56" s="24" t="e">
        <f t="shared" si="663"/>
        <v>#VALUE!</v>
      </c>
      <c r="BGT56" s="24" t="e">
        <f t="shared" si="664"/>
        <v>#VALUE!</v>
      </c>
      <c r="BGU56" s="24" t="e">
        <f t="shared" si="665"/>
        <v>#VALUE!</v>
      </c>
      <c r="BGZ56" s="24">
        <f t="shared" si="666"/>
        <v>0</v>
      </c>
      <c r="BHA56" s="24">
        <f t="shared" si="667"/>
        <v>0</v>
      </c>
      <c r="BHB56" s="24">
        <f t="shared" si="668"/>
        <v>0</v>
      </c>
      <c r="BHG56" s="24">
        <f t="shared" si="669"/>
        <v>0</v>
      </c>
      <c r="BHH56" s="24">
        <f t="shared" si="670"/>
        <v>0</v>
      </c>
      <c r="BHI56" s="24">
        <f t="shared" si="671"/>
        <v>0</v>
      </c>
      <c r="BHN56" s="24">
        <f t="shared" si="672"/>
        <v>0</v>
      </c>
      <c r="BHO56" s="24">
        <f t="shared" si="673"/>
        <v>0</v>
      </c>
      <c r="BHP56" s="24">
        <f t="shared" si="674"/>
        <v>0</v>
      </c>
      <c r="BHU56" s="24">
        <f t="shared" si="675"/>
        <v>0</v>
      </c>
      <c r="BHV56" s="24">
        <f t="shared" si="676"/>
        <v>0</v>
      </c>
      <c r="BHW56" s="24">
        <f t="shared" si="677"/>
        <v>0</v>
      </c>
      <c r="BIB56" s="24">
        <f t="shared" si="678"/>
        <v>0</v>
      </c>
      <c r="BIC56" s="24">
        <f t="shared" si="679"/>
        <v>0</v>
      </c>
      <c r="BID56" s="24">
        <f t="shared" si="680"/>
        <v>0</v>
      </c>
      <c r="BIE56">
        <v>-2.1335363340359999E-3</v>
      </c>
      <c r="BIF56" t="e">
        <f>bvarM7^2</f>
        <v>#VALUE!</v>
      </c>
      <c r="BIG56" t="e">
        <f>cvarM7^2</f>
        <v>#VALUE!</v>
      </c>
      <c r="BIH56" t="e">
        <f>mvarM7^2</f>
        <v>#VALUE!</v>
      </c>
      <c r="BII56" s="24" t="e">
        <f t="shared" si="681"/>
        <v>#VALUE!</v>
      </c>
      <c r="BIJ56" s="24" t="e">
        <f t="shared" si="682"/>
        <v>#VALUE!</v>
      </c>
      <c r="BIK56" s="24" t="e">
        <f t="shared" si="683"/>
        <v>#VALUE!</v>
      </c>
      <c r="BIP56" s="24">
        <f t="shared" si="684"/>
        <v>0</v>
      </c>
      <c r="BIQ56" s="24">
        <f t="shared" si="685"/>
        <v>0</v>
      </c>
      <c r="BIR56" s="24">
        <f t="shared" si="686"/>
        <v>0</v>
      </c>
      <c r="BIW56" s="24">
        <f t="shared" si="687"/>
        <v>0</v>
      </c>
      <c r="BIX56" s="24">
        <f t="shared" si="688"/>
        <v>0</v>
      </c>
      <c r="BIY56" s="24">
        <f t="shared" si="689"/>
        <v>0</v>
      </c>
      <c r="BJD56" s="24">
        <f t="shared" si="690"/>
        <v>0</v>
      </c>
      <c r="BJE56" s="24">
        <f t="shared" si="691"/>
        <v>0</v>
      </c>
      <c r="BJF56" s="24">
        <f t="shared" si="692"/>
        <v>0</v>
      </c>
      <c r="BJK56" s="24">
        <f t="shared" si="693"/>
        <v>0</v>
      </c>
      <c r="BJL56" s="24">
        <f t="shared" si="694"/>
        <v>0</v>
      </c>
      <c r="BJM56" s="24">
        <f t="shared" si="695"/>
        <v>0</v>
      </c>
      <c r="BJR56" s="24">
        <f t="shared" si="696"/>
        <v>0</v>
      </c>
      <c r="BJS56" s="24">
        <f t="shared" si="697"/>
        <v>0</v>
      </c>
      <c r="BJT56" s="24">
        <f t="shared" si="698"/>
        <v>0</v>
      </c>
      <c r="BJU56">
        <v>-8.1444374282412997E-12</v>
      </c>
      <c r="BJV56" t="e">
        <f>bvarHC1^3</f>
        <v>#VALUE!</v>
      </c>
      <c r="BJW56" t="e">
        <f>cvarHC1^3</f>
        <v>#VALUE!</v>
      </c>
      <c r="BJX56" t="e">
        <f>mvarHC1^3</f>
        <v>#VALUE!</v>
      </c>
      <c r="BJY56" s="24" t="e">
        <f t="shared" si="699"/>
        <v>#VALUE!</v>
      </c>
      <c r="BJZ56" s="24" t="e">
        <f t="shared" si="700"/>
        <v>#VALUE!</v>
      </c>
      <c r="BKA56" s="24" t="e">
        <f t="shared" si="701"/>
        <v>#VALUE!</v>
      </c>
      <c r="BKF56" s="24">
        <f t="shared" si="702"/>
        <v>0</v>
      </c>
      <c r="BKG56" s="24">
        <f t="shared" si="703"/>
        <v>0</v>
      </c>
      <c r="BKH56" s="24">
        <f t="shared" si="704"/>
        <v>0</v>
      </c>
      <c r="BKM56" s="24">
        <f t="shared" si="705"/>
        <v>0</v>
      </c>
      <c r="BKN56" s="24">
        <f t="shared" si="706"/>
        <v>0</v>
      </c>
      <c r="BKO56" s="24">
        <f t="shared" si="707"/>
        <v>0</v>
      </c>
      <c r="BKT56" s="24">
        <f t="shared" si="708"/>
        <v>0</v>
      </c>
      <c r="BKU56" s="24">
        <f t="shared" si="709"/>
        <v>0</v>
      </c>
      <c r="BKV56" s="24">
        <f t="shared" si="710"/>
        <v>0</v>
      </c>
      <c r="BLA56" s="24">
        <f t="shared" si="711"/>
        <v>0</v>
      </c>
      <c r="BLB56" s="24">
        <f t="shared" si="712"/>
        <v>0</v>
      </c>
      <c r="BLC56" s="24">
        <f t="shared" si="713"/>
        <v>0</v>
      </c>
      <c r="BLH56" s="24">
        <f t="shared" si="714"/>
        <v>0</v>
      </c>
      <c r="BLI56" s="24">
        <f t="shared" si="715"/>
        <v>0</v>
      </c>
      <c r="BLJ56" s="24">
        <f t="shared" si="716"/>
        <v>0</v>
      </c>
      <c r="BLK56">
        <v>-9.1441858239345998E-7</v>
      </c>
      <c r="BLL56" t="e">
        <f>bvarM4^3</f>
        <v>#VALUE!</v>
      </c>
      <c r="BLM56" t="e">
        <f>cvarM4^3</f>
        <v>#VALUE!</v>
      </c>
      <c r="BLN56" t="e">
        <f>mvarM4^3</f>
        <v>#VALUE!</v>
      </c>
      <c r="BLO56" s="24" t="e">
        <f t="shared" si="717"/>
        <v>#VALUE!</v>
      </c>
      <c r="BLP56" s="24" t="e">
        <f t="shared" si="718"/>
        <v>#VALUE!</v>
      </c>
      <c r="BLQ56" s="24" t="e">
        <f t="shared" si="719"/>
        <v>#VALUE!</v>
      </c>
      <c r="BLV56" s="24">
        <f t="shared" si="720"/>
        <v>0</v>
      </c>
      <c r="BLW56" s="24">
        <f t="shared" si="721"/>
        <v>0</v>
      </c>
      <c r="BLX56" s="24">
        <f t="shared" si="722"/>
        <v>0</v>
      </c>
      <c r="BMC56" s="24">
        <f t="shared" si="723"/>
        <v>0</v>
      </c>
      <c r="BMD56" s="24">
        <f t="shared" si="724"/>
        <v>0</v>
      </c>
      <c r="BME56" s="24">
        <f t="shared" si="725"/>
        <v>0</v>
      </c>
      <c r="BMJ56" s="24">
        <f t="shared" si="726"/>
        <v>0</v>
      </c>
      <c r="BMK56" s="24">
        <f t="shared" si="727"/>
        <v>0</v>
      </c>
      <c r="BML56" s="24">
        <f t="shared" si="728"/>
        <v>0</v>
      </c>
      <c r="BMQ56" s="24">
        <f t="shared" si="729"/>
        <v>0</v>
      </c>
      <c r="BMR56" s="24">
        <f t="shared" si="730"/>
        <v>0</v>
      </c>
      <c r="BMS56" s="24">
        <f t="shared" si="731"/>
        <v>0</v>
      </c>
      <c r="BMX56" s="24">
        <f t="shared" si="732"/>
        <v>0</v>
      </c>
      <c r="BMY56" s="24">
        <f t="shared" si="733"/>
        <v>0</v>
      </c>
      <c r="BMZ56" s="24">
        <f t="shared" si="734"/>
        <v>0</v>
      </c>
      <c r="BNA56">
        <v>1.3866092208747E-6</v>
      </c>
      <c r="BNB56" t="e">
        <f>bvarM3^3</f>
        <v>#VALUE!</v>
      </c>
      <c r="BNC56" t="e">
        <f>cvarM3^3</f>
        <v>#VALUE!</v>
      </c>
      <c r="BND56" t="e">
        <f>mvarM3^3</f>
        <v>#VALUE!</v>
      </c>
      <c r="BNE56" s="24" t="e">
        <f t="shared" si="735"/>
        <v>#VALUE!</v>
      </c>
      <c r="BNF56" s="24" t="e">
        <f t="shared" si="736"/>
        <v>#VALUE!</v>
      </c>
      <c r="BNG56" s="24" t="e">
        <f t="shared" si="737"/>
        <v>#VALUE!</v>
      </c>
      <c r="BNL56" s="24">
        <f t="shared" si="738"/>
        <v>0</v>
      </c>
      <c r="BNM56" s="24">
        <f t="shared" si="739"/>
        <v>0</v>
      </c>
      <c r="BNN56" s="24">
        <f t="shared" si="740"/>
        <v>0</v>
      </c>
      <c r="BNS56" s="24">
        <f t="shared" si="741"/>
        <v>0</v>
      </c>
      <c r="BNT56" s="24">
        <f t="shared" si="742"/>
        <v>0</v>
      </c>
      <c r="BNU56" s="24">
        <f t="shared" si="743"/>
        <v>0</v>
      </c>
      <c r="BNZ56" s="24">
        <f t="shared" si="744"/>
        <v>0</v>
      </c>
      <c r="BOA56" s="24">
        <f t="shared" si="745"/>
        <v>0</v>
      </c>
      <c r="BOB56" s="24">
        <f t="shared" si="746"/>
        <v>0</v>
      </c>
      <c r="BOG56" s="24">
        <f t="shared" si="747"/>
        <v>0</v>
      </c>
      <c r="BOH56" s="24">
        <f t="shared" si="748"/>
        <v>0</v>
      </c>
      <c r="BOI56" s="24">
        <f t="shared" si="749"/>
        <v>0</v>
      </c>
      <c r="BON56" s="24">
        <f t="shared" si="750"/>
        <v>0</v>
      </c>
      <c r="BOO56" s="24">
        <f t="shared" si="751"/>
        <v>0</v>
      </c>
      <c r="BOP56" s="24">
        <f t="shared" si="752"/>
        <v>0</v>
      </c>
      <c r="BOQ56">
        <v>-1.9998394864620999E-6</v>
      </c>
      <c r="BOR56" t="e">
        <f>bvarM4^3</f>
        <v>#VALUE!</v>
      </c>
      <c r="BOS56" t="e">
        <f>cvarM4^3</f>
        <v>#VALUE!</v>
      </c>
      <c r="BOT56" t="e">
        <f>mvarM4^3</f>
        <v>#VALUE!</v>
      </c>
      <c r="BOU56" s="24" t="e">
        <f t="shared" si="753"/>
        <v>#VALUE!</v>
      </c>
      <c r="BOV56" s="24" t="e">
        <f t="shared" si="754"/>
        <v>#VALUE!</v>
      </c>
      <c r="BOW56" s="24" t="e">
        <f t="shared" si="755"/>
        <v>#VALUE!</v>
      </c>
      <c r="BPB56" s="24">
        <f t="shared" si="756"/>
        <v>0</v>
      </c>
      <c r="BPC56" s="24">
        <f t="shared" si="757"/>
        <v>0</v>
      </c>
      <c r="BPD56" s="24">
        <f t="shared" si="758"/>
        <v>0</v>
      </c>
      <c r="BPI56" s="24">
        <f t="shared" si="759"/>
        <v>0</v>
      </c>
      <c r="BPJ56" s="24">
        <f t="shared" si="760"/>
        <v>0</v>
      </c>
      <c r="BPK56" s="24">
        <f t="shared" si="761"/>
        <v>0</v>
      </c>
      <c r="BPP56" s="24">
        <f t="shared" si="762"/>
        <v>0</v>
      </c>
      <c r="BPQ56" s="24">
        <f t="shared" si="763"/>
        <v>0</v>
      </c>
      <c r="BPR56" s="24">
        <f t="shared" si="764"/>
        <v>0</v>
      </c>
      <c r="BPW56" s="24">
        <f t="shared" si="765"/>
        <v>0</v>
      </c>
      <c r="BPX56" s="24">
        <f t="shared" si="766"/>
        <v>0</v>
      </c>
      <c r="BPY56" s="24">
        <f t="shared" si="767"/>
        <v>0</v>
      </c>
      <c r="BQD56" s="24">
        <f t="shared" si="768"/>
        <v>0</v>
      </c>
      <c r="BQE56" s="24">
        <f t="shared" si="769"/>
        <v>0</v>
      </c>
      <c r="BQF56" s="24">
        <f t="shared" si="770"/>
        <v>0</v>
      </c>
      <c r="BQK56" s="24">
        <f t="shared" si="771"/>
        <v>0</v>
      </c>
      <c r="BQL56" s="24">
        <f t="shared" si="772"/>
        <v>0</v>
      </c>
      <c r="BQM56" s="24">
        <f t="shared" si="773"/>
        <v>0</v>
      </c>
      <c r="BQR56" s="24">
        <f t="shared" si="774"/>
        <v>0</v>
      </c>
      <c r="BQS56" s="24">
        <f t="shared" si="775"/>
        <v>0</v>
      </c>
      <c r="BQT56" s="24">
        <f t="shared" si="776"/>
        <v>0</v>
      </c>
      <c r="BQY56" s="24">
        <f t="shared" si="777"/>
        <v>0</v>
      </c>
      <c r="BQZ56" s="24">
        <f t="shared" si="778"/>
        <v>0</v>
      </c>
      <c r="BRA56" s="24">
        <f t="shared" si="779"/>
        <v>0</v>
      </c>
      <c r="BRF56" s="24">
        <f t="shared" si="780"/>
        <v>0</v>
      </c>
      <c r="BRG56" s="24">
        <f t="shared" si="781"/>
        <v>0</v>
      </c>
      <c r="BRH56" s="24">
        <f t="shared" si="782"/>
        <v>0</v>
      </c>
      <c r="BRM56" s="24">
        <f t="shared" si="783"/>
        <v>0</v>
      </c>
      <c r="BRN56" s="24">
        <f t="shared" si="784"/>
        <v>0</v>
      </c>
      <c r="BRO56" s="24">
        <f t="shared" si="785"/>
        <v>0</v>
      </c>
      <c r="BRT56" s="24">
        <f t="shared" si="786"/>
        <v>0</v>
      </c>
      <c r="BRU56" s="24">
        <f t="shared" si="787"/>
        <v>0</v>
      </c>
      <c r="BRV56" s="24">
        <f t="shared" si="788"/>
        <v>0</v>
      </c>
      <c r="BSA56" s="24">
        <f t="shared" si="789"/>
        <v>0</v>
      </c>
      <c r="BSB56" s="24">
        <f t="shared" si="790"/>
        <v>0</v>
      </c>
      <c r="BSC56" s="24">
        <f t="shared" si="791"/>
        <v>0</v>
      </c>
      <c r="BSH56" s="24">
        <f t="shared" si="792"/>
        <v>0</v>
      </c>
      <c r="BSI56" s="24">
        <f t="shared" si="793"/>
        <v>0</v>
      </c>
      <c r="BSJ56" s="24">
        <f t="shared" si="794"/>
        <v>0</v>
      </c>
      <c r="BSO56" s="24">
        <f t="shared" si="795"/>
        <v>0</v>
      </c>
      <c r="BSP56" s="24">
        <f t="shared" si="796"/>
        <v>0</v>
      </c>
      <c r="BSQ56" s="24">
        <f t="shared" si="797"/>
        <v>0</v>
      </c>
      <c r="BSV56" s="24">
        <f t="shared" si="798"/>
        <v>0</v>
      </c>
      <c r="BSW56" s="24">
        <f t="shared" si="799"/>
        <v>0</v>
      </c>
      <c r="BSX56" s="24">
        <f t="shared" si="800"/>
        <v>0</v>
      </c>
      <c r="BTC56" s="24">
        <f t="shared" si="801"/>
        <v>0</v>
      </c>
      <c r="BTD56" s="24">
        <f t="shared" si="802"/>
        <v>0</v>
      </c>
      <c r="BTE56" s="24">
        <f t="shared" si="803"/>
        <v>0</v>
      </c>
      <c r="BTJ56" s="24">
        <f t="shared" si="804"/>
        <v>0</v>
      </c>
      <c r="BTK56" s="24">
        <f t="shared" si="805"/>
        <v>0</v>
      </c>
      <c r="BTL56" s="24">
        <f t="shared" si="806"/>
        <v>0</v>
      </c>
      <c r="BTQ56" s="24">
        <f t="shared" si="807"/>
        <v>0</v>
      </c>
      <c r="BTR56" s="24">
        <f t="shared" si="808"/>
        <v>0</v>
      </c>
      <c r="BTS56" s="24">
        <f t="shared" si="809"/>
        <v>0</v>
      </c>
      <c r="BTX56" s="24">
        <f t="shared" si="810"/>
        <v>0</v>
      </c>
      <c r="BTY56" s="24">
        <f t="shared" si="811"/>
        <v>0</v>
      </c>
      <c r="BTZ56" s="24">
        <f t="shared" si="812"/>
        <v>0</v>
      </c>
      <c r="BUE56" s="24">
        <f t="shared" si="813"/>
        <v>0</v>
      </c>
      <c r="BUF56" s="24">
        <f t="shared" si="814"/>
        <v>0</v>
      </c>
      <c r="BUG56" s="24">
        <f t="shared" si="815"/>
        <v>0</v>
      </c>
      <c r="BUL56" s="24">
        <f t="shared" si="816"/>
        <v>0</v>
      </c>
      <c r="BUM56" s="24">
        <f t="shared" si="817"/>
        <v>0</v>
      </c>
      <c r="BUN56" s="24">
        <f t="shared" si="818"/>
        <v>0</v>
      </c>
      <c r="BUS56" s="24">
        <f t="shared" si="819"/>
        <v>0</v>
      </c>
      <c r="BUT56" s="24">
        <f t="shared" si="820"/>
        <v>0</v>
      </c>
      <c r="BUU56" s="24">
        <f t="shared" si="821"/>
        <v>0</v>
      </c>
      <c r="BUZ56" s="24">
        <f t="shared" si="822"/>
        <v>0</v>
      </c>
      <c r="BVA56" s="24">
        <f t="shared" si="823"/>
        <v>0</v>
      </c>
      <c r="BVB56" s="24">
        <f t="shared" si="824"/>
        <v>0</v>
      </c>
      <c r="BVG56" s="24">
        <f t="shared" si="825"/>
        <v>0</v>
      </c>
      <c r="BVH56" s="24">
        <f t="shared" si="826"/>
        <v>0</v>
      </c>
      <c r="BVI56" s="24">
        <f t="shared" si="827"/>
        <v>0</v>
      </c>
      <c r="BVN56" s="24">
        <f t="shared" si="828"/>
        <v>0</v>
      </c>
      <c r="BVO56" s="24">
        <f t="shared" si="829"/>
        <v>0</v>
      </c>
      <c r="BVP56" s="24">
        <f t="shared" si="830"/>
        <v>0</v>
      </c>
      <c r="BVU56" s="24">
        <f t="shared" si="831"/>
        <v>0</v>
      </c>
      <c r="BVV56" s="24">
        <f t="shared" si="832"/>
        <v>0</v>
      </c>
      <c r="BVW56" s="24">
        <f t="shared" si="833"/>
        <v>0</v>
      </c>
      <c r="BVX56"/>
      <c r="BVY56"/>
      <c r="BVZ56"/>
      <c r="BWA56"/>
      <c r="BWB56" s="24">
        <f t="shared" si="834"/>
        <v>0</v>
      </c>
      <c r="BWC56" s="24">
        <f t="shared" si="835"/>
        <v>0</v>
      </c>
      <c r="BWD56" s="24">
        <f t="shared" si="836"/>
        <v>0</v>
      </c>
      <c r="BWI56" s="24">
        <f t="shared" si="837"/>
        <v>0</v>
      </c>
      <c r="BWJ56" s="24">
        <f t="shared" si="838"/>
        <v>0</v>
      </c>
      <c r="BWK56" s="24">
        <f t="shared" si="839"/>
        <v>0</v>
      </c>
      <c r="BWP56" s="24">
        <f t="shared" si="840"/>
        <v>0</v>
      </c>
      <c r="BWQ56" s="24">
        <f t="shared" si="841"/>
        <v>0</v>
      </c>
      <c r="BWR56" s="24">
        <f t="shared" si="842"/>
        <v>0</v>
      </c>
      <c r="BWW56" s="24">
        <f t="shared" si="843"/>
        <v>0</v>
      </c>
      <c r="BWX56" s="24">
        <f t="shared" si="844"/>
        <v>0</v>
      </c>
      <c r="BWY56" s="24">
        <f t="shared" si="845"/>
        <v>0</v>
      </c>
      <c r="BXD56" s="24">
        <f t="shared" si="846"/>
        <v>0</v>
      </c>
      <c r="BXE56" s="24">
        <f t="shared" si="847"/>
        <v>0</v>
      </c>
      <c r="BXF56" s="24">
        <f t="shared" si="848"/>
        <v>0</v>
      </c>
      <c r="BXK56" s="24">
        <f t="shared" si="849"/>
        <v>0</v>
      </c>
      <c r="BXL56" s="24">
        <f t="shared" si="850"/>
        <v>0</v>
      </c>
      <c r="BXM56" s="24">
        <f t="shared" si="851"/>
        <v>0</v>
      </c>
      <c r="BXR56" s="24">
        <f t="shared" si="852"/>
        <v>0</v>
      </c>
      <c r="BXS56" s="24">
        <f t="shared" si="853"/>
        <v>0</v>
      </c>
      <c r="BXT56" s="24">
        <f t="shared" si="854"/>
        <v>0</v>
      </c>
      <c r="BXY56" s="24">
        <f t="shared" si="855"/>
        <v>0</v>
      </c>
      <c r="BXZ56" s="24">
        <f t="shared" si="856"/>
        <v>0</v>
      </c>
      <c r="BYA56" s="24">
        <f t="shared" si="857"/>
        <v>0</v>
      </c>
      <c r="BYF56" s="24">
        <f t="shared" si="858"/>
        <v>0</v>
      </c>
      <c r="BYG56" s="24">
        <f t="shared" si="859"/>
        <v>0</v>
      </c>
      <c r="BYH56" s="24">
        <f t="shared" si="860"/>
        <v>0</v>
      </c>
      <c r="BYM56" s="24">
        <f t="shared" si="861"/>
        <v>0</v>
      </c>
      <c r="BYN56" s="24">
        <f t="shared" si="862"/>
        <v>0</v>
      </c>
      <c r="BYO56" s="24">
        <f t="shared" si="863"/>
        <v>0</v>
      </c>
      <c r="BYT56" s="24">
        <f t="shared" si="864"/>
        <v>0</v>
      </c>
      <c r="BYU56" s="24">
        <f t="shared" si="865"/>
        <v>0</v>
      </c>
      <c r="BYV56" s="24">
        <f t="shared" si="866"/>
        <v>0</v>
      </c>
    </row>
    <row r="57" spans="6:2024" x14ac:dyDescent="0.3">
      <c r="F57" s="82">
        <f t="shared" si="0"/>
        <v>0</v>
      </c>
      <c r="G57" s="82">
        <f t="shared" si="1"/>
        <v>0</v>
      </c>
      <c r="H57" s="82">
        <f t="shared" si="2"/>
        <v>0</v>
      </c>
      <c r="M57" s="15">
        <f t="shared" si="3"/>
        <v>0</v>
      </c>
      <c r="N57" s="15">
        <f t="shared" si="4"/>
        <v>0</v>
      </c>
      <c r="O57" s="15">
        <f t="shared" si="5"/>
        <v>0</v>
      </c>
      <c r="P57" s="15"/>
      <c r="Q57" s="15"/>
      <c r="R57" s="15"/>
      <c r="S57" s="15"/>
      <c r="T57" s="15">
        <f t="shared" si="6"/>
        <v>0</v>
      </c>
      <c r="U57" s="15">
        <f t="shared" si="7"/>
        <v>0</v>
      </c>
      <c r="V57" s="15">
        <f t="shared" si="8"/>
        <v>0</v>
      </c>
      <c r="W57" s="15"/>
      <c r="X57" s="15"/>
      <c r="Y57" s="15"/>
      <c r="Z57" s="15"/>
      <c r="AA57" s="74">
        <f t="shared" si="9"/>
        <v>0</v>
      </c>
      <c r="AB57" s="74">
        <f t="shared" si="10"/>
        <v>0</v>
      </c>
      <c r="AC57" s="53">
        <f t="shared" si="11"/>
        <v>0</v>
      </c>
      <c r="AD57">
        <v>-1.1651589426431E-4</v>
      </c>
      <c r="AE57" t="e">
        <f>bvarM2^2</f>
        <v>#VALUE!</v>
      </c>
      <c r="AF57" t="e">
        <f>cvarM2^2</f>
        <v>#VALUE!</v>
      </c>
      <c r="AG57" t="e">
        <f>mvarM2^2</f>
        <v>#VALUE!</v>
      </c>
      <c r="AH57" s="74" t="e">
        <f t="shared" si="12"/>
        <v>#VALUE!</v>
      </c>
      <c r="AI57" s="74" t="e">
        <f t="shared" si="13"/>
        <v>#VALUE!</v>
      </c>
      <c r="AJ57" s="53" t="e">
        <f t="shared" si="14"/>
        <v>#VALUE!</v>
      </c>
      <c r="AK57">
        <v>3.1466174760946999E-5</v>
      </c>
      <c r="AL57" t="e">
        <f>bvarM6*bvarM9</f>
        <v>#VALUE!</v>
      </c>
      <c r="AM57" t="e">
        <f>cvarM6*cvarM9</f>
        <v>#VALUE!</v>
      </c>
      <c r="AN57" t="e">
        <f>mvarM6*mvarM9</f>
        <v>#VALUE!</v>
      </c>
      <c r="AO57" s="15" t="e">
        <f t="shared" si="15"/>
        <v>#VALUE!</v>
      </c>
      <c r="AP57" s="15" t="e">
        <f t="shared" si="16"/>
        <v>#VALUE!</v>
      </c>
      <c r="AQ57" s="53" t="e">
        <f t="shared" si="17"/>
        <v>#VALUE!</v>
      </c>
      <c r="AR57">
        <v>1.5146949752057999E-4</v>
      </c>
      <c r="AS57" t="e">
        <f>bvarM8^2</f>
        <v>#VALUE!</v>
      </c>
      <c r="AT57" t="e">
        <f>cvarM8^2</f>
        <v>#VALUE!</v>
      </c>
      <c r="AU57" t="e">
        <f>mvarM8^2</f>
        <v>#VALUE!</v>
      </c>
      <c r="AV57" s="15" t="e">
        <f t="shared" si="18"/>
        <v>#VALUE!</v>
      </c>
      <c r="AW57" s="15" t="e">
        <f t="shared" si="19"/>
        <v>#VALUE!</v>
      </c>
      <c r="AX57" s="53" t="e">
        <f t="shared" si="20"/>
        <v>#VALUE!</v>
      </c>
      <c r="BC57" s="15">
        <f t="shared" si="21"/>
        <v>0</v>
      </c>
      <c r="BD57" s="15">
        <f t="shared" si="22"/>
        <v>0</v>
      </c>
      <c r="BE57" s="53">
        <f t="shared" si="23"/>
        <v>0</v>
      </c>
      <c r="BF57">
        <v>-1.7428760756656001E-3</v>
      </c>
      <c r="BG57" t="e">
        <f>bvarM9^2</f>
        <v>#VALUE!</v>
      </c>
      <c r="BH57" t="e">
        <f>cvarM9^2</f>
        <v>#VALUE!</v>
      </c>
      <c r="BI57" t="e">
        <f>mvarM9^2</f>
        <v>#VALUE!</v>
      </c>
      <c r="BJ57" s="15" t="e">
        <f t="shared" si="24"/>
        <v>#VALUE!</v>
      </c>
      <c r="BK57" s="15" t="e">
        <f t="shared" si="25"/>
        <v>#VALUE!</v>
      </c>
      <c r="BL57" s="53" t="e">
        <f t="shared" si="26"/>
        <v>#VALUE!</v>
      </c>
      <c r="BM57">
        <v>-1.2215885320676E-6</v>
      </c>
      <c r="BN57" t="e">
        <f>bvarM6^3</f>
        <v>#VALUE!</v>
      </c>
      <c r="BO57" t="e">
        <f>cvarM6^3</f>
        <v>#VALUE!</v>
      </c>
      <c r="BP57" t="e">
        <f>mvarM6^3</f>
        <v>#VALUE!</v>
      </c>
      <c r="BQ57" s="15" t="e">
        <f t="shared" si="27"/>
        <v>#VALUE!</v>
      </c>
      <c r="BR57" s="15" t="e">
        <f t="shared" si="28"/>
        <v>#VALUE!</v>
      </c>
      <c r="BS57" s="53" t="e">
        <f t="shared" si="29"/>
        <v>#VALUE!</v>
      </c>
      <c r="BT57">
        <v>1.0335498238789E-5</v>
      </c>
      <c r="BU57" t="e">
        <f>bvarM5^2</f>
        <v>#VALUE!</v>
      </c>
      <c r="BV57" t="e">
        <f>cvarM5^2</f>
        <v>#VALUE!</v>
      </c>
      <c r="BW57" t="e">
        <f>mvarM5^2</f>
        <v>#VALUE!</v>
      </c>
      <c r="BX57" s="15" t="e">
        <f t="shared" si="30"/>
        <v>#VALUE!</v>
      </c>
      <c r="BY57" s="15" t="e">
        <f t="shared" si="31"/>
        <v>#VALUE!</v>
      </c>
      <c r="BZ57" s="53" t="e">
        <f t="shared" si="32"/>
        <v>#VALUE!</v>
      </c>
      <c r="CA57">
        <v>3.5731143518253001E-5</v>
      </c>
      <c r="CB57" t="e">
        <f>bvarM6*bvarM9</f>
        <v>#VALUE!</v>
      </c>
      <c r="CC57" t="e">
        <f>cvarM6*cvarM9</f>
        <v>#VALUE!</v>
      </c>
      <c r="CD57" t="e">
        <f>mvarM6*mvarM9</f>
        <v>#VALUE!</v>
      </c>
      <c r="CE57" s="15" t="e">
        <f t="shared" si="33"/>
        <v>#VALUE!</v>
      </c>
      <c r="CF57" s="15" t="e">
        <f t="shared" si="34"/>
        <v>#VALUE!</v>
      </c>
      <c r="CG57" s="53" t="e">
        <f t="shared" si="35"/>
        <v>#VALUE!</v>
      </c>
      <c r="CH57">
        <v>-3.3481699445253002E-4</v>
      </c>
      <c r="CI57" t="e">
        <f>bvarM7^2</f>
        <v>#VALUE!</v>
      </c>
      <c r="CJ57" t="e">
        <f>cvarM7^2</f>
        <v>#VALUE!</v>
      </c>
      <c r="CK57" t="e">
        <f>mvarM7^2</f>
        <v>#VALUE!</v>
      </c>
      <c r="CL57" s="15" t="e">
        <f t="shared" si="36"/>
        <v>#VALUE!</v>
      </c>
      <c r="CM57" s="15" t="e">
        <f t="shared" si="37"/>
        <v>#VALUE!</v>
      </c>
      <c r="CN57" s="53" t="e">
        <f t="shared" si="38"/>
        <v>#VALUE!</v>
      </c>
      <c r="CO57">
        <v>1.9924297377999999E-7</v>
      </c>
      <c r="CP57" t="e">
        <f>bvarM4^3</f>
        <v>#VALUE!</v>
      </c>
      <c r="CQ57" t="e">
        <f>cvarM4^3</f>
        <v>#VALUE!</v>
      </c>
      <c r="CR57" t="e">
        <f>mvarM4^3</f>
        <v>#VALUE!</v>
      </c>
      <c r="CS57" s="15" t="e">
        <f t="shared" si="39"/>
        <v>#VALUE!</v>
      </c>
      <c r="CT57" s="15" t="e">
        <f t="shared" si="40"/>
        <v>#VALUE!</v>
      </c>
      <c r="CU57" s="53" t="e">
        <f t="shared" si="41"/>
        <v>#VALUE!</v>
      </c>
      <c r="CV57">
        <v>4.4686249045214999E-4</v>
      </c>
      <c r="CW57" t="e">
        <f>bvarM7^3</f>
        <v>#VALUE!</v>
      </c>
      <c r="CX57" t="e">
        <f>cvarM7^3</f>
        <v>#VALUE!</v>
      </c>
      <c r="CY57" t="e">
        <f>mvarM7^3</f>
        <v>#VALUE!</v>
      </c>
      <c r="CZ57" s="15" t="e">
        <f t="shared" si="42"/>
        <v>#VALUE!</v>
      </c>
      <c r="DA57" s="15" t="e">
        <f t="shared" si="43"/>
        <v>#VALUE!</v>
      </c>
      <c r="DB57" s="53" t="e">
        <f t="shared" si="44"/>
        <v>#VALUE!</v>
      </c>
      <c r="DG57" s="15">
        <f t="shared" si="45"/>
        <v>0</v>
      </c>
      <c r="DH57" s="15">
        <f t="shared" si="46"/>
        <v>0</v>
      </c>
      <c r="DI57" s="53">
        <f t="shared" si="47"/>
        <v>0</v>
      </c>
      <c r="DJ57">
        <v>2.3264503191185999E-3</v>
      </c>
      <c r="DK57" t="e">
        <f>bvarM7^2</f>
        <v>#VALUE!</v>
      </c>
      <c r="DL57" t="e">
        <f>cvarM7^2</f>
        <v>#VALUE!</v>
      </c>
      <c r="DM57" t="e">
        <f>mvarM7^2</f>
        <v>#VALUE!</v>
      </c>
      <c r="DN57" s="15" t="e">
        <f t="shared" si="48"/>
        <v>#VALUE!</v>
      </c>
      <c r="DO57" s="15" t="e">
        <f t="shared" si="49"/>
        <v>#VALUE!</v>
      </c>
      <c r="DP57" s="53" t="e">
        <f t="shared" si="50"/>
        <v>#VALUE!</v>
      </c>
      <c r="DQ57">
        <v>2.8589119035742001E-5</v>
      </c>
      <c r="DR57" t="e">
        <f>bvarM6*bvarM9</f>
        <v>#VALUE!</v>
      </c>
      <c r="DS57" t="e">
        <f>cvarM6*cvarM9</f>
        <v>#VALUE!</v>
      </c>
      <c r="DT57" t="e">
        <f>mvarM6*mvarM9</f>
        <v>#VALUE!</v>
      </c>
      <c r="DU57" s="15" t="e">
        <f t="shared" si="51"/>
        <v>#VALUE!</v>
      </c>
      <c r="DV57" s="15" t="e">
        <f t="shared" si="52"/>
        <v>#VALUE!</v>
      </c>
      <c r="DW57" s="53" t="e">
        <f t="shared" si="53"/>
        <v>#VALUE!</v>
      </c>
      <c r="DX57">
        <v>-9.9670891256085997E-9</v>
      </c>
      <c r="DY57" t="e">
        <f>bvarM4^3</f>
        <v>#VALUE!</v>
      </c>
      <c r="DZ57" t="e">
        <f>cvarM4^3</f>
        <v>#VALUE!</v>
      </c>
      <c r="EA57" t="e">
        <f>mvarM4^3</f>
        <v>#VALUE!</v>
      </c>
      <c r="EB57" s="15" t="e">
        <f t="shared" si="54"/>
        <v>#VALUE!</v>
      </c>
      <c r="EC57" s="15" t="e">
        <f t="shared" si="55"/>
        <v>#VALUE!</v>
      </c>
      <c r="ED57" s="53" t="e">
        <f t="shared" si="56"/>
        <v>#VALUE!</v>
      </c>
      <c r="EE57">
        <v>-1.3116407713835E-5</v>
      </c>
      <c r="EF57" t="e">
        <f>bvarM8^3</f>
        <v>#VALUE!</v>
      </c>
      <c r="EG57" t="e">
        <f>cvarM8^3</f>
        <v>#VALUE!</v>
      </c>
      <c r="EH57" t="e">
        <f>mvarM8^3</f>
        <v>#VALUE!</v>
      </c>
      <c r="EI57" s="15" t="e">
        <f t="shared" si="57"/>
        <v>#VALUE!</v>
      </c>
      <c r="EJ57" s="15" t="e">
        <f t="shared" si="58"/>
        <v>#VALUE!</v>
      </c>
      <c r="EK57" s="53" t="e">
        <f t="shared" si="59"/>
        <v>#VALUE!</v>
      </c>
      <c r="EL57">
        <v>4.5551077892860999E-4</v>
      </c>
      <c r="EM57" t="e">
        <f>bvarM7^3</f>
        <v>#VALUE!</v>
      </c>
      <c r="EN57" t="e">
        <f>cvarM7^3</f>
        <v>#VALUE!</v>
      </c>
      <c r="EO57" t="e">
        <f>mvarM7^3</f>
        <v>#VALUE!</v>
      </c>
      <c r="EP57" s="15" t="e">
        <f t="shared" si="60"/>
        <v>#VALUE!</v>
      </c>
      <c r="EQ57" s="15" t="e">
        <f t="shared" si="61"/>
        <v>#VALUE!</v>
      </c>
      <c r="ER57" s="53" t="e">
        <f t="shared" si="62"/>
        <v>#VALUE!</v>
      </c>
      <c r="EW57" s="15">
        <f t="shared" si="63"/>
        <v>0</v>
      </c>
      <c r="EX57" s="15">
        <f t="shared" si="64"/>
        <v>0</v>
      </c>
      <c r="EY57" s="53">
        <f t="shared" si="65"/>
        <v>0</v>
      </c>
      <c r="EZ57">
        <v>-3.9348245795703998E-4</v>
      </c>
      <c r="FA57" t="e">
        <f>bvarM2^2</f>
        <v>#VALUE!</v>
      </c>
      <c r="FB57" t="e">
        <f>cvarM2^2</f>
        <v>#VALUE!</v>
      </c>
      <c r="FC57" t="e">
        <f>mvarM2^2</f>
        <v>#VALUE!</v>
      </c>
      <c r="FD57" s="15" t="e">
        <f t="shared" si="66"/>
        <v>#VALUE!</v>
      </c>
      <c r="FE57" s="15" t="e">
        <f t="shared" si="67"/>
        <v>#VALUE!</v>
      </c>
      <c r="FF57" s="53" t="e">
        <f t="shared" si="68"/>
        <v>#VALUE!</v>
      </c>
      <c r="FG57">
        <v>2.5692293903634002E-5</v>
      </c>
      <c r="FH57" t="e">
        <f>bvarM6*bvarM9</f>
        <v>#VALUE!</v>
      </c>
      <c r="FI57" t="e">
        <f>cvarM6*cvarM9</f>
        <v>#VALUE!</v>
      </c>
      <c r="FJ57" t="e">
        <f>mvarM6*mvarM9</f>
        <v>#VALUE!</v>
      </c>
      <c r="FK57" s="15" t="e">
        <f t="shared" si="69"/>
        <v>#VALUE!</v>
      </c>
      <c r="FL57" s="15" t="e">
        <f t="shared" si="70"/>
        <v>#VALUE!</v>
      </c>
      <c r="FM57" s="53" t="e">
        <f t="shared" si="71"/>
        <v>#VALUE!</v>
      </c>
      <c r="FN57">
        <v>9.9082032793056002E-6</v>
      </c>
      <c r="FO57" t="e">
        <f>bvarM4^2</f>
        <v>#VALUE!</v>
      </c>
      <c r="FP57" t="e">
        <f>cvarM4^2</f>
        <v>#VALUE!</v>
      </c>
      <c r="FQ57" t="e">
        <f>mvarM4^2</f>
        <v>#VALUE!</v>
      </c>
      <c r="FR57" s="15" t="e">
        <f t="shared" si="72"/>
        <v>#VALUE!</v>
      </c>
      <c r="FS57" s="15" t="e">
        <f t="shared" si="73"/>
        <v>#VALUE!</v>
      </c>
      <c r="FT57" s="53" t="e">
        <f t="shared" si="74"/>
        <v>#VALUE!</v>
      </c>
      <c r="FY57" s="15">
        <f t="shared" si="75"/>
        <v>0</v>
      </c>
      <c r="FZ57" s="15">
        <f t="shared" si="76"/>
        <v>0</v>
      </c>
      <c r="GA57" s="53">
        <f t="shared" si="77"/>
        <v>0</v>
      </c>
      <c r="GB57">
        <v>6.6378825399243E-6</v>
      </c>
      <c r="GC57" t="e">
        <f>bvarM9^3</f>
        <v>#VALUE!</v>
      </c>
      <c r="GD57" t="e">
        <f>cvarM9^3</f>
        <v>#VALUE!</v>
      </c>
      <c r="GE57" t="e">
        <f>mvarM9^3</f>
        <v>#VALUE!</v>
      </c>
      <c r="GF57" s="15" t="e">
        <f t="shared" si="78"/>
        <v>#VALUE!</v>
      </c>
      <c r="GG57" s="15" t="e">
        <f t="shared" si="79"/>
        <v>#VALUE!</v>
      </c>
      <c r="GH57" s="53" t="e">
        <f t="shared" si="80"/>
        <v>#VALUE!</v>
      </c>
      <c r="GM57" s="15">
        <f t="shared" si="81"/>
        <v>0</v>
      </c>
      <c r="GN57" s="15">
        <f t="shared" si="82"/>
        <v>0</v>
      </c>
      <c r="GO57" s="53">
        <f t="shared" si="83"/>
        <v>0</v>
      </c>
      <c r="GP57">
        <v>2.5243432501761E-3</v>
      </c>
      <c r="GQ57" t="e">
        <f>bvarM7^2</f>
        <v>#VALUE!</v>
      </c>
      <c r="GR57" t="e">
        <f>cvarM7^2</f>
        <v>#VALUE!</v>
      </c>
      <c r="GS57" t="e">
        <f>mvarM7^2</f>
        <v>#VALUE!</v>
      </c>
      <c r="GT57" s="15" t="e">
        <f t="shared" si="84"/>
        <v>#VALUE!</v>
      </c>
      <c r="GU57" s="15" t="e">
        <f t="shared" si="85"/>
        <v>#VALUE!</v>
      </c>
      <c r="GV57" s="53" t="e">
        <f t="shared" si="86"/>
        <v>#VALUE!</v>
      </c>
      <c r="GW57">
        <v>-1.2924359964620001E-4</v>
      </c>
      <c r="GX57" t="e">
        <f>bvarM6*bvarM7</f>
        <v>#VALUE!</v>
      </c>
      <c r="GY57" t="e">
        <f>cvarM6*cvarM7</f>
        <v>#VALUE!</v>
      </c>
      <c r="GZ57" t="e">
        <f>mvarM6*mvarM7</f>
        <v>#VALUE!</v>
      </c>
      <c r="HA57" s="15" t="e">
        <f t="shared" si="87"/>
        <v>#VALUE!</v>
      </c>
      <c r="HB57" s="15" t="e">
        <f t="shared" si="88"/>
        <v>#VALUE!</v>
      </c>
      <c r="HC57" s="53" t="e">
        <f t="shared" si="89"/>
        <v>#VALUE!</v>
      </c>
      <c r="HD57">
        <v>-2.7955320163005E-14</v>
      </c>
      <c r="HE57" t="e">
        <f>bvarHC1^3</f>
        <v>#VALUE!</v>
      </c>
      <c r="HF57" t="e">
        <f>cvarHC1^3</f>
        <v>#VALUE!</v>
      </c>
      <c r="HG57" t="e">
        <f>mvarHC1^3</f>
        <v>#VALUE!</v>
      </c>
      <c r="HH57" s="15" t="e">
        <f t="shared" si="90"/>
        <v>#VALUE!</v>
      </c>
      <c r="HI57" s="15" t="e">
        <f t="shared" si="91"/>
        <v>#VALUE!</v>
      </c>
      <c r="HJ57" s="53" t="e">
        <f t="shared" si="92"/>
        <v>#VALUE!</v>
      </c>
      <c r="HO57" s="15">
        <f t="shared" si="93"/>
        <v>0</v>
      </c>
      <c r="HP57" s="15">
        <f t="shared" si="94"/>
        <v>0</v>
      </c>
      <c r="HQ57" s="53">
        <f t="shared" si="95"/>
        <v>0</v>
      </c>
      <c r="HR57">
        <v>-4.7559876469148001E-5</v>
      </c>
      <c r="HS57" t="e">
        <f>bvarM6^3</f>
        <v>#VALUE!</v>
      </c>
      <c r="HT57" t="e">
        <f>cvarM6^3</f>
        <v>#VALUE!</v>
      </c>
      <c r="HU57" t="e">
        <f>mvarM6^3</f>
        <v>#VALUE!</v>
      </c>
      <c r="HV57" s="15" t="e">
        <f t="shared" si="96"/>
        <v>#VALUE!</v>
      </c>
      <c r="HW57" s="15" t="e">
        <f t="shared" si="97"/>
        <v>#VALUE!</v>
      </c>
      <c r="HX57" s="53" t="e">
        <f t="shared" si="98"/>
        <v>#VALUE!</v>
      </c>
      <c r="IC57" s="15">
        <f t="shared" si="99"/>
        <v>0</v>
      </c>
      <c r="ID57" s="15">
        <f t="shared" si="100"/>
        <v>0</v>
      </c>
      <c r="IE57" s="53">
        <f t="shared" si="101"/>
        <v>0</v>
      </c>
      <c r="IF57">
        <v>-4.0291922542415003E-5</v>
      </c>
      <c r="IG57" t="e">
        <f>bvarM5^2</f>
        <v>#VALUE!</v>
      </c>
      <c r="IH57" t="e">
        <f>cvarM5^2</f>
        <v>#VALUE!</v>
      </c>
      <c r="II57" t="e">
        <f>mvarM5^2</f>
        <v>#VALUE!</v>
      </c>
      <c r="IJ57" s="15" t="e">
        <f t="shared" si="102"/>
        <v>#VALUE!</v>
      </c>
      <c r="IK57" s="15" t="e">
        <f t="shared" si="103"/>
        <v>#VALUE!</v>
      </c>
      <c r="IL57" s="53" t="e">
        <f t="shared" si="104"/>
        <v>#VALUE!</v>
      </c>
      <c r="IM57">
        <v>8.8804841699533004E-6</v>
      </c>
      <c r="IN57" t="e">
        <f>bvarM5*bvarM9</f>
        <v>#VALUE!</v>
      </c>
      <c r="IO57" t="e">
        <f>cvarM5*cvarM9</f>
        <v>#VALUE!</v>
      </c>
      <c r="IP57" t="e">
        <f>mvarM5*mvarM9</f>
        <v>#VALUE!</v>
      </c>
      <c r="IQ57" s="15" t="e">
        <f t="shared" si="105"/>
        <v>#VALUE!</v>
      </c>
      <c r="IR57" s="15" t="e">
        <f t="shared" si="106"/>
        <v>#VALUE!</v>
      </c>
      <c r="IS57" s="53" t="e">
        <f t="shared" si="107"/>
        <v>#VALUE!</v>
      </c>
      <c r="IT57">
        <v>1.4699741715723001E-6</v>
      </c>
      <c r="IU57" t="e">
        <f>bvarM8^3</f>
        <v>#VALUE!</v>
      </c>
      <c r="IV57" t="e">
        <f>cvarM8^3</f>
        <v>#VALUE!</v>
      </c>
      <c r="IW57" t="e">
        <f>mvarM8^3</f>
        <v>#VALUE!</v>
      </c>
      <c r="IX57" s="15" t="e">
        <f t="shared" si="108"/>
        <v>#VALUE!</v>
      </c>
      <c r="IY57" s="15" t="e">
        <f t="shared" si="109"/>
        <v>#VALUE!</v>
      </c>
      <c r="IZ57" s="53" t="e">
        <f t="shared" si="110"/>
        <v>#VALUE!</v>
      </c>
      <c r="JA57">
        <v>1.1724564232153999E-7</v>
      </c>
      <c r="JB57" t="e">
        <f>bvarHC1^2</f>
        <v>#VALUE!</v>
      </c>
      <c r="JC57" t="e">
        <f>cvarHC1^2</f>
        <v>#VALUE!</v>
      </c>
      <c r="JD57" t="e">
        <f>mvarHC1^2</f>
        <v>#VALUE!</v>
      </c>
      <c r="JE57" s="24" t="e">
        <f t="shared" si="111"/>
        <v>#VALUE!</v>
      </c>
      <c r="JF57" s="24" t="e">
        <f t="shared" si="112"/>
        <v>#VALUE!</v>
      </c>
      <c r="JG57" s="24" t="e">
        <f t="shared" si="113"/>
        <v>#VALUE!</v>
      </c>
      <c r="JL57" s="24">
        <f t="shared" si="114"/>
        <v>0</v>
      </c>
      <c r="JM57" s="24">
        <f t="shared" si="115"/>
        <v>0</v>
      </c>
      <c r="JN57" s="24">
        <f t="shared" si="116"/>
        <v>0</v>
      </c>
      <c r="JS57" s="24">
        <f t="shared" si="117"/>
        <v>0</v>
      </c>
      <c r="JT57" s="24">
        <f t="shared" si="118"/>
        <v>0</v>
      </c>
      <c r="JU57" s="24">
        <f t="shared" si="119"/>
        <v>0</v>
      </c>
      <c r="JV57">
        <v>-1.9629925099902E-4</v>
      </c>
      <c r="JW57" t="e">
        <f>bvarHC2^2</f>
        <v>#VALUE!</v>
      </c>
      <c r="JX57" t="e">
        <f>cvarHC2^2</f>
        <v>#VALUE!</v>
      </c>
      <c r="JY57" t="e">
        <f>mvarHC2^2</f>
        <v>#VALUE!</v>
      </c>
      <c r="JZ57" s="24" t="e">
        <f t="shared" si="120"/>
        <v>#VALUE!</v>
      </c>
      <c r="KA57" s="24" t="e">
        <f t="shared" si="121"/>
        <v>#VALUE!</v>
      </c>
      <c r="KB57" s="24" t="e">
        <f t="shared" si="122"/>
        <v>#VALUE!</v>
      </c>
      <c r="KG57" s="24">
        <f t="shared" si="123"/>
        <v>0</v>
      </c>
      <c r="KH57" s="24">
        <f t="shared" si="124"/>
        <v>0</v>
      </c>
      <c r="KI57" s="24">
        <f t="shared" si="125"/>
        <v>0</v>
      </c>
      <c r="KJ57"/>
      <c r="KK57"/>
      <c r="KL57"/>
      <c r="KM57"/>
      <c r="KN57" s="24">
        <f t="shared" si="126"/>
        <v>0</v>
      </c>
      <c r="KO57" s="24">
        <f t="shared" si="127"/>
        <v>0</v>
      </c>
      <c r="KP57" s="24">
        <f t="shared" si="128"/>
        <v>0</v>
      </c>
      <c r="KQ57">
        <v>-1820607.6427306</v>
      </c>
      <c r="KR57" t="e">
        <f>bvarM1^3</f>
        <v>#VALUE!</v>
      </c>
      <c r="KS57" t="e">
        <f>cvarM1^3</f>
        <v>#VALUE!</v>
      </c>
      <c r="KT57" t="e">
        <f>mvarM1^3</f>
        <v>#VALUE!</v>
      </c>
      <c r="KU57" s="24" t="e">
        <f t="shared" si="129"/>
        <v>#VALUE!</v>
      </c>
      <c r="KV57" s="24" t="e">
        <f t="shared" si="130"/>
        <v>#VALUE!</v>
      </c>
      <c r="KW57" s="24" t="e">
        <f t="shared" si="131"/>
        <v>#VALUE!</v>
      </c>
      <c r="LB57" s="24">
        <f t="shared" si="132"/>
        <v>0</v>
      </c>
      <c r="LC57" s="24">
        <f t="shared" si="133"/>
        <v>0</v>
      </c>
      <c r="LD57" s="24">
        <f t="shared" si="134"/>
        <v>0</v>
      </c>
      <c r="LE57">
        <v>5.1218831803652998E-5</v>
      </c>
      <c r="LF57" t="e">
        <f>bvarM8^3</f>
        <v>#VALUE!</v>
      </c>
      <c r="LG57" t="e">
        <f>cvarM8^3</f>
        <v>#VALUE!</v>
      </c>
      <c r="LH57" t="e">
        <f>mvarM8^3</f>
        <v>#VALUE!</v>
      </c>
      <c r="LI57" s="24" t="e">
        <f t="shared" si="135"/>
        <v>#VALUE!</v>
      </c>
      <c r="LJ57" s="24" t="e">
        <f t="shared" si="136"/>
        <v>#VALUE!</v>
      </c>
      <c r="LK57" s="24" t="e">
        <f t="shared" si="137"/>
        <v>#VALUE!</v>
      </c>
      <c r="LL57">
        <v>8.9920632152933003E-6</v>
      </c>
      <c r="LM57" t="e">
        <f>bvarM5^2</f>
        <v>#VALUE!</v>
      </c>
      <c r="LN57" t="e">
        <f>cvarM5^2</f>
        <v>#VALUE!</v>
      </c>
      <c r="LO57" t="e">
        <f>mvarM5^2</f>
        <v>#VALUE!</v>
      </c>
      <c r="LP57" s="24" t="e">
        <f t="shared" si="138"/>
        <v>#VALUE!</v>
      </c>
      <c r="LQ57" s="24" t="e">
        <f t="shared" si="139"/>
        <v>#VALUE!</v>
      </c>
      <c r="LR57" s="24" t="e">
        <f t="shared" si="140"/>
        <v>#VALUE!</v>
      </c>
      <c r="LW57" s="24">
        <f t="shared" si="141"/>
        <v>0</v>
      </c>
      <c r="LX57" s="24">
        <f t="shared" si="142"/>
        <v>0</v>
      </c>
      <c r="LY57" s="24">
        <f t="shared" si="143"/>
        <v>0</v>
      </c>
      <c r="LZ57">
        <v>7.1822669929159E-5</v>
      </c>
      <c r="MA57" t="e">
        <f>bvarM6^2</f>
        <v>#VALUE!</v>
      </c>
      <c r="MB57" t="e">
        <f>cvarM6^2</f>
        <v>#VALUE!</v>
      </c>
      <c r="MC57" t="e">
        <f>mvarM6^2</f>
        <v>#VALUE!</v>
      </c>
      <c r="MD57" s="24" t="e">
        <f t="shared" si="144"/>
        <v>#VALUE!</v>
      </c>
      <c r="ME57" s="24" t="e">
        <f t="shared" si="145"/>
        <v>#VALUE!</v>
      </c>
      <c r="MF57" s="24" t="e">
        <f t="shared" si="146"/>
        <v>#VALUE!</v>
      </c>
      <c r="MG57">
        <v>-3.9685380594186998E-7</v>
      </c>
      <c r="MH57" t="e">
        <f>bvarHC1^2</f>
        <v>#VALUE!</v>
      </c>
      <c r="MI57" t="e">
        <f>cvarHC1^2</f>
        <v>#VALUE!</v>
      </c>
      <c r="MJ57" t="e">
        <f>mvarHC1^2</f>
        <v>#VALUE!</v>
      </c>
      <c r="MK57" s="24" t="e">
        <f t="shared" si="147"/>
        <v>#VALUE!</v>
      </c>
      <c r="ML57" s="24" t="e">
        <f t="shared" si="148"/>
        <v>#VALUE!</v>
      </c>
      <c r="MM57" s="24" t="e">
        <f t="shared" si="149"/>
        <v>#VALUE!</v>
      </c>
      <c r="MR57" s="24">
        <f t="shared" si="150"/>
        <v>0</v>
      </c>
      <c r="MS57" s="24">
        <f t="shared" si="151"/>
        <v>0</v>
      </c>
      <c r="MT57" s="24">
        <f t="shared" si="152"/>
        <v>0</v>
      </c>
      <c r="MU57"/>
      <c r="MV57"/>
      <c r="MW57"/>
      <c r="MX57"/>
      <c r="MY57" s="24">
        <f t="shared" si="153"/>
        <v>0</v>
      </c>
      <c r="MZ57" s="24">
        <f t="shared" si="154"/>
        <v>0</v>
      </c>
      <c r="NA57" s="24">
        <f t="shared" si="155"/>
        <v>0</v>
      </c>
      <c r="NB57">
        <v>1.5077129861395999E-3</v>
      </c>
      <c r="NC57" t="e">
        <f>bvarM7^2</f>
        <v>#VALUE!</v>
      </c>
      <c r="ND57" t="e">
        <f>cvarM7^2</f>
        <v>#VALUE!</v>
      </c>
      <c r="NE57" t="e">
        <f>mvarM7^2</f>
        <v>#VALUE!</v>
      </c>
      <c r="NF57" s="24" t="e">
        <f t="shared" si="156"/>
        <v>#VALUE!</v>
      </c>
      <c r="NG57" s="24" t="e">
        <f t="shared" si="157"/>
        <v>#VALUE!</v>
      </c>
      <c r="NH57" s="24" t="e">
        <f t="shared" si="158"/>
        <v>#VALUE!</v>
      </c>
      <c r="NM57" s="24">
        <f t="shared" si="159"/>
        <v>0</v>
      </c>
      <c r="NN57" s="24">
        <f t="shared" si="160"/>
        <v>0</v>
      </c>
      <c r="NO57" s="24">
        <f t="shared" si="161"/>
        <v>0</v>
      </c>
      <c r="NP57">
        <v>4.6007622670976E-8</v>
      </c>
      <c r="NQ57" t="e">
        <f>bvarM5^3</f>
        <v>#VALUE!</v>
      </c>
      <c r="NR57" t="e">
        <f>cvarM5^3</f>
        <v>#VALUE!</v>
      </c>
      <c r="NS57" t="e">
        <f>mvarM5^3</f>
        <v>#VALUE!</v>
      </c>
      <c r="NT57" s="24" t="e">
        <f t="shared" si="162"/>
        <v>#VALUE!</v>
      </c>
      <c r="NU57" s="24" t="e">
        <f t="shared" si="163"/>
        <v>#VALUE!</v>
      </c>
      <c r="NV57" s="24" t="e">
        <f t="shared" si="164"/>
        <v>#VALUE!</v>
      </c>
      <c r="NW57">
        <v>-1746643.2147448999</v>
      </c>
      <c r="NX57" t="e">
        <f>bvarM1^3</f>
        <v>#VALUE!</v>
      </c>
      <c r="NY57" t="e">
        <f>cvarM1^3</f>
        <v>#VALUE!</v>
      </c>
      <c r="NZ57" t="e">
        <f>mvarM1^3</f>
        <v>#VALUE!</v>
      </c>
      <c r="OA57" s="24" t="e">
        <f t="shared" si="165"/>
        <v>#VALUE!</v>
      </c>
      <c r="OB57" s="24" t="e">
        <f t="shared" si="166"/>
        <v>#VALUE!</v>
      </c>
      <c r="OC57" s="24" t="e">
        <f t="shared" si="167"/>
        <v>#VALUE!</v>
      </c>
      <c r="OH57" s="24">
        <f t="shared" si="168"/>
        <v>0</v>
      </c>
      <c r="OI57" s="24">
        <f t="shared" si="169"/>
        <v>0</v>
      </c>
      <c r="OJ57" s="24">
        <f t="shared" si="170"/>
        <v>0</v>
      </c>
      <c r="OK57"/>
      <c r="OL57"/>
      <c r="OM57"/>
      <c r="ON57"/>
      <c r="OO57" s="24">
        <f t="shared" si="171"/>
        <v>0</v>
      </c>
      <c r="OP57" s="24">
        <f t="shared" si="172"/>
        <v>0</v>
      </c>
      <c r="OQ57" s="24">
        <f t="shared" si="173"/>
        <v>0</v>
      </c>
      <c r="OR57">
        <v>-1.6426892883156E-4</v>
      </c>
      <c r="OS57" t="e">
        <f>bvarM7*bvarM8</f>
        <v>#VALUE!</v>
      </c>
      <c r="OT57" t="e">
        <f>cvarM7*cvarM8</f>
        <v>#VALUE!</v>
      </c>
      <c r="OU57" t="e">
        <f>mvarM7*mvarM8</f>
        <v>#VALUE!</v>
      </c>
      <c r="OV57" s="24" t="e">
        <f t="shared" si="174"/>
        <v>#VALUE!</v>
      </c>
      <c r="OW57" s="24" t="e">
        <f t="shared" si="175"/>
        <v>#VALUE!</v>
      </c>
      <c r="OX57" s="24" t="e">
        <f t="shared" si="176"/>
        <v>#VALUE!</v>
      </c>
      <c r="PC57" s="24">
        <f t="shared" si="177"/>
        <v>0</v>
      </c>
      <c r="PD57" s="24">
        <f t="shared" si="178"/>
        <v>0</v>
      </c>
      <c r="PE57" s="24">
        <f t="shared" si="179"/>
        <v>0</v>
      </c>
      <c r="PF57">
        <v>-4.0320730824476001E-7</v>
      </c>
      <c r="PG57" t="e">
        <f>bvarM4^2</f>
        <v>#VALUE!</v>
      </c>
      <c r="PH57" t="e">
        <f>cvarM4^2</f>
        <v>#VALUE!</v>
      </c>
      <c r="PI57" t="e">
        <f>mvarM4^2</f>
        <v>#VALUE!</v>
      </c>
      <c r="PJ57" s="24" t="e">
        <f t="shared" si="180"/>
        <v>#VALUE!</v>
      </c>
      <c r="PK57" s="24" t="e">
        <f t="shared" si="181"/>
        <v>#VALUE!</v>
      </c>
      <c r="PL57" s="24" t="e">
        <f t="shared" si="182"/>
        <v>#VALUE!</v>
      </c>
      <c r="PM57">
        <v>6.1867479234778001E-7</v>
      </c>
      <c r="PN57" t="e">
        <f>bvarM6^3</f>
        <v>#VALUE!</v>
      </c>
      <c r="PO57" t="e">
        <f>cvarM6^3</f>
        <v>#VALUE!</v>
      </c>
      <c r="PP57" t="e">
        <f>mvarM6^3</f>
        <v>#VALUE!</v>
      </c>
      <c r="PQ57" s="24" t="e">
        <f t="shared" si="183"/>
        <v>#VALUE!</v>
      </c>
      <c r="PR57" s="24" t="e">
        <f t="shared" si="184"/>
        <v>#VALUE!</v>
      </c>
      <c r="PS57" s="24" t="e">
        <f t="shared" si="185"/>
        <v>#VALUE!</v>
      </c>
      <c r="PX57" s="24">
        <f t="shared" si="186"/>
        <v>0</v>
      </c>
      <c r="PY57" s="24">
        <f t="shared" si="187"/>
        <v>0</v>
      </c>
      <c r="PZ57" s="24">
        <f t="shared" si="188"/>
        <v>0</v>
      </c>
      <c r="QA57"/>
      <c r="QB57"/>
      <c r="QC57"/>
      <c r="QD57"/>
      <c r="QE57" s="24">
        <f t="shared" si="189"/>
        <v>0</v>
      </c>
      <c r="QF57" s="24">
        <f t="shared" si="190"/>
        <v>0</v>
      </c>
      <c r="QG57" s="24">
        <f t="shared" si="191"/>
        <v>0</v>
      </c>
      <c r="QH57">
        <v>2.8952282527249999E-3</v>
      </c>
      <c r="QI57" t="e">
        <f>bvarM7^2</f>
        <v>#VALUE!</v>
      </c>
      <c r="QJ57" t="e">
        <f>cvarM7^2</f>
        <v>#VALUE!</v>
      </c>
      <c r="QK57" t="e">
        <f>mvarM7^2</f>
        <v>#VALUE!</v>
      </c>
      <c r="QL57" s="24" t="e">
        <f t="shared" si="192"/>
        <v>#VALUE!</v>
      </c>
      <c r="QM57" s="24" t="e">
        <f t="shared" si="193"/>
        <v>#VALUE!</v>
      </c>
      <c r="QN57" s="24" t="e">
        <f t="shared" si="194"/>
        <v>#VALUE!</v>
      </c>
      <c r="QS57" s="24">
        <f t="shared" si="195"/>
        <v>0</v>
      </c>
      <c r="QT57" s="24">
        <f t="shared" si="196"/>
        <v>0</v>
      </c>
      <c r="QU57" s="24">
        <f t="shared" si="197"/>
        <v>0</v>
      </c>
      <c r="QV57">
        <v>-6.0407734227984998E-6</v>
      </c>
      <c r="QW57" t="e">
        <f>bvarM2^3</f>
        <v>#VALUE!</v>
      </c>
      <c r="QX57" t="e">
        <f>cvarM2^3</f>
        <v>#VALUE!</v>
      </c>
      <c r="QY57" t="e">
        <f>mvarM2^3</f>
        <v>#VALUE!</v>
      </c>
      <c r="QZ57" s="24" t="e">
        <f t="shared" si="198"/>
        <v>#VALUE!</v>
      </c>
      <c r="RA57" s="24" t="e">
        <f t="shared" si="199"/>
        <v>#VALUE!</v>
      </c>
      <c r="RB57" s="24" t="e">
        <f t="shared" si="200"/>
        <v>#VALUE!</v>
      </c>
      <c r="RC57">
        <v>1.1511166196729E-5</v>
      </c>
      <c r="RD57" t="e">
        <f>bvarM2^3</f>
        <v>#VALUE!</v>
      </c>
      <c r="RE57" t="e">
        <f>cvarM2^3</f>
        <v>#VALUE!</v>
      </c>
      <c r="RF57" t="e">
        <f>mvarM2^3</f>
        <v>#VALUE!</v>
      </c>
      <c r="RG57" s="24" t="e">
        <f t="shared" si="201"/>
        <v>#VALUE!</v>
      </c>
      <c r="RH57" s="24" t="e">
        <f t="shared" si="202"/>
        <v>#VALUE!</v>
      </c>
      <c r="RI57" s="24" t="e">
        <f t="shared" si="203"/>
        <v>#VALUE!</v>
      </c>
      <c r="RN57" s="24">
        <f t="shared" si="204"/>
        <v>0</v>
      </c>
      <c r="RO57" s="24">
        <f t="shared" si="205"/>
        <v>0</v>
      </c>
      <c r="RP57" s="24">
        <f t="shared" si="206"/>
        <v>0</v>
      </c>
      <c r="RU57" s="24">
        <f t="shared" si="207"/>
        <v>0</v>
      </c>
      <c r="RV57" s="24">
        <f t="shared" si="208"/>
        <v>0</v>
      </c>
      <c r="RW57" s="24">
        <f t="shared" si="209"/>
        <v>0</v>
      </c>
      <c r="RX57">
        <v>7.4016299222278E-4</v>
      </c>
      <c r="RY57" t="e">
        <f>bvarM2^2</f>
        <v>#VALUE!</v>
      </c>
      <c r="RZ57" t="e">
        <f>cvarM2^2</f>
        <v>#VALUE!</v>
      </c>
      <c r="SA57" t="e">
        <f>mvarM2^2</f>
        <v>#VALUE!</v>
      </c>
      <c r="SB57" s="24" t="e">
        <f t="shared" si="210"/>
        <v>#VALUE!</v>
      </c>
      <c r="SC57" s="24" t="e">
        <f t="shared" si="211"/>
        <v>#VALUE!</v>
      </c>
      <c r="SD57" s="24" t="e">
        <f t="shared" si="212"/>
        <v>#VALUE!</v>
      </c>
      <c r="SI57" s="24">
        <f t="shared" si="213"/>
        <v>0</v>
      </c>
      <c r="SJ57" s="24">
        <f t="shared" si="214"/>
        <v>0</v>
      </c>
      <c r="SK57" s="24">
        <f t="shared" si="215"/>
        <v>0</v>
      </c>
      <c r="SL57">
        <v>4.1266103293096001E-5</v>
      </c>
      <c r="SM57" t="e">
        <f>bvarM7^3</f>
        <v>#VALUE!</v>
      </c>
      <c r="SN57" t="e">
        <f>cvarM7^3</f>
        <v>#VALUE!</v>
      </c>
      <c r="SO57" t="e">
        <f>mvarM7^3</f>
        <v>#VALUE!</v>
      </c>
      <c r="SP57" s="24" t="e">
        <f t="shared" si="216"/>
        <v>#VALUE!</v>
      </c>
      <c r="SQ57" s="24" t="e">
        <f t="shared" si="217"/>
        <v>#VALUE!</v>
      </c>
      <c r="SR57" s="24" t="e">
        <f t="shared" si="218"/>
        <v>#VALUE!</v>
      </c>
      <c r="SS57">
        <v>1.1645128101359E-6</v>
      </c>
      <c r="ST57" t="e">
        <f>bvarM9^3</f>
        <v>#VALUE!</v>
      </c>
      <c r="SU57" t="e">
        <f>cvarM9^3</f>
        <v>#VALUE!</v>
      </c>
      <c r="SV57" t="e">
        <f>mvarM9^3</f>
        <v>#VALUE!</v>
      </c>
      <c r="SW57" s="24" t="e">
        <f t="shared" si="219"/>
        <v>#VALUE!</v>
      </c>
      <c r="SX57" s="24" t="e">
        <f t="shared" si="220"/>
        <v>#VALUE!</v>
      </c>
      <c r="SY57" s="24" t="e">
        <f t="shared" si="221"/>
        <v>#VALUE!</v>
      </c>
      <c r="TD57" s="24">
        <f t="shared" si="222"/>
        <v>0</v>
      </c>
      <c r="TE57" s="24">
        <f t="shared" si="223"/>
        <v>0</v>
      </c>
      <c r="TF57" s="24">
        <f t="shared" si="224"/>
        <v>0</v>
      </c>
      <c r="TK57" s="24">
        <f t="shared" si="225"/>
        <v>0</v>
      </c>
      <c r="TL57" s="24">
        <f t="shared" si="226"/>
        <v>0</v>
      </c>
      <c r="TM57" s="24">
        <f t="shared" si="227"/>
        <v>0</v>
      </c>
      <c r="TN57">
        <v>1.2974564899395E-5</v>
      </c>
      <c r="TO57" t="e">
        <f>bvarHC2^3</f>
        <v>#VALUE!</v>
      </c>
      <c r="TP57" t="e">
        <f>cvarHC2^3</f>
        <v>#VALUE!</v>
      </c>
      <c r="TQ57" t="e">
        <f>mvarHC2^3</f>
        <v>#VALUE!</v>
      </c>
      <c r="TR57" s="24" t="e">
        <f t="shared" si="228"/>
        <v>#VALUE!</v>
      </c>
      <c r="TS57" s="24" t="e">
        <f t="shared" si="229"/>
        <v>#VALUE!</v>
      </c>
      <c r="TT57" s="24" t="e">
        <f t="shared" si="230"/>
        <v>#VALUE!</v>
      </c>
      <c r="TU57">
        <v>-3.2398642678215001E-3</v>
      </c>
      <c r="TV57" t="e">
        <f>bvarM7^2</f>
        <v>#VALUE!</v>
      </c>
      <c r="TW57" t="e">
        <f>cvarM7^2</f>
        <v>#VALUE!</v>
      </c>
      <c r="TX57" t="e">
        <f>mvarM7^2</f>
        <v>#VALUE!</v>
      </c>
      <c r="TY57" s="24" t="e">
        <f t="shared" si="231"/>
        <v>#VALUE!</v>
      </c>
      <c r="TZ57" s="24" t="e">
        <f t="shared" si="232"/>
        <v>#VALUE!</v>
      </c>
      <c r="UA57" s="24" t="e">
        <f t="shared" si="233"/>
        <v>#VALUE!</v>
      </c>
      <c r="UF57" s="24">
        <f t="shared" si="234"/>
        <v>0</v>
      </c>
      <c r="UG57" s="24">
        <f t="shared" si="235"/>
        <v>0</v>
      </c>
      <c r="UH57" s="24">
        <f t="shared" si="236"/>
        <v>0</v>
      </c>
      <c r="UI57">
        <v>-2.4684579826473999E-4</v>
      </c>
      <c r="UJ57" t="e">
        <f>bvarM7^2</f>
        <v>#VALUE!</v>
      </c>
      <c r="UK57" t="e">
        <f>cvarM7^2</f>
        <v>#VALUE!</v>
      </c>
      <c r="UL57" t="e">
        <f>mvarM7^2</f>
        <v>#VALUE!</v>
      </c>
      <c r="UM57" s="24" t="e">
        <f t="shared" si="237"/>
        <v>#VALUE!</v>
      </c>
      <c r="UN57" s="24" t="e">
        <f t="shared" si="238"/>
        <v>#VALUE!</v>
      </c>
      <c r="UO57" s="24" t="e">
        <f t="shared" si="239"/>
        <v>#VALUE!</v>
      </c>
      <c r="UP57">
        <v>-3.7161034974914002E-5</v>
      </c>
      <c r="UQ57" t="e">
        <f>bvarM6^3</f>
        <v>#VALUE!</v>
      </c>
      <c r="UR57" t="e">
        <f>cvarM6^3</f>
        <v>#VALUE!</v>
      </c>
      <c r="US57" t="e">
        <f>mvarM6^3</f>
        <v>#VALUE!</v>
      </c>
      <c r="UT57" s="24" t="e">
        <f t="shared" si="240"/>
        <v>#VALUE!</v>
      </c>
      <c r="UU57" s="24" t="e">
        <f t="shared" si="241"/>
        <v>#VALUE!</v>
      </c>
      <c r="UV57" s="24" t="e">
        <f t="shared" si="242"/>
        <v>#VALUE!</v>
      </c>
      <c r="VA57" s="24">
        <f t="shared" si="243"/>
        <v>0</v>
      </c>
      <c r="VB57" s="24">
        <f t="shared" si="244"/>
        <v>0</v>
      </c>
      <c r="VC57" s="24">
        <f t="shared" si="245"/>
        <v>0</v>
      </c>
      <c r="VD57">
        <v>1.5979108746846001E-5</v>
      </c>
      <c r="VE57" t="e">
        <f>bvarHC2^3</f>
        <v>#VALUE!</v>
      </c>
      <c r="VF57" t="e">
        <f>cvarHC2^3</f>
        <v>#VALUE!</v>
      </c>
      <c r="VG57" t="e">
        <f>mvarHC2^3</f>
        <v>#VALUE!</v>
      </c>
      <c r="VH57" s="24" t="e">
        <f t="shared" si="246"/>
        <v>#VALUE!</v>
      </c>
      <c r="VI57" s="24" t="e">
        <f t="shared" si="247"/>
        <v>#VALUE!</v>
      </c>
      <c r="VJ57" s="24" t="e">
        <f t="shared" si="248"/>
        <v>#VALUE!</v>
      </c>
      <c r="VK57">
        <v>-3.5518736857061998E-3</v>
      </c>
      <c r="VL57" t="e">
        <f>bvarM7^2</f>
        <v>#VALUE!</v>
      </c>
      <c r="VM57" t="e">
        <f>cvarM7^2</f>
        <v>#VALUE!</v>
      </c>
      <c r="VN57" t="e">
        <f>mvarM7^2</f>
        <v>#VALUE!</v>
      </c>
      <c r="VO57" s="24" t="e">
        <f t="shared" si="249"/>
        <v>#VALUE!</v>
      </c>
      <c r="VP57" s="24" t="e">
        <f t="shared" si="250"/>
        <v>#VALUE!</v>
      </c>
      <c r="VQ57" s="24" t="e">
        <f t="shared" si="251"/>
        <v>#VALUE!</v>
      </c>
      <c r="VV57" s="24">
        <f t="shared" si="252"/>
        <v>0</v>
      </c>
      <c r="VW57" s="24">
        <f t="shared" si="253"/>
        <v>0</v>
      </c>
      <c r="VX57" s="24">
        <f t="shared" si="254"/>
        <v>0</v>
      </c>
      <c r="WC57" s="24">
        <f t="shared" si="255"/>
        <v>0</v>
      </c>
      <c r="WD57" s="24">
        <f t="shared" si="256"/>
        <v>0</v>
      </c>
      <c r="WE57" s="24">
        <f t="shared" si="257"/>
        <v>0</v>
      </c>
      <c r="WJ57" s="24">
        <f t="shared" si="258"/>
        <v>0</v>
      </c>
      <c r="WK57" s="24">
        <f t="shared" si="259"/>
        <v>0</v>
      </c>
      <c r="WL57" s="24">
        <f t="shared" si="260"/>
        <v>0</v>
      </c>
      <c r="WQ57" s="24">
        <f t="shared" si="261"/>
        <v>0</v>
      </c>
      <c r="WR57" s="24">
        <f t="shared" si="262"/>
        <v>0</v>
      </c>
      <c r="WS57" s="24">
        <f t="shared" si="263"/>
        <v>0</v>
      </c>
      <c r="WT57">
        <v>2.4119854751177999E-7</v>
      </c>
      <c r="WU57" t="e">
        <f>bvarM3^3</f>
        <v>#VALUE!</v>
      </c>
      <c r="WV57" t="e">
        <f>cvarM3^3</f>
        <v>#VALUE!</v>
      </c>
      <c r="WW57" t="e">
        <f>mvarM3^3</f>
        <v>#VALUE!</v>
      </c>
      <c r="WX57" s="24" t="e">
        <f t="shared" si="264"/>
        <v>#VALUE!</v>
      </c>
      <c r="WY57" s="24" t="e">
        <f t="shared" si="265"/>
        <v>#VALUE!</v>
      </c>
      <c r="WZ57" s="24" t="e">
        <f t="shared" si="266"/>
        <v>#VALUE!</v>
      </c>
      <c r="XA57">
        <v>1.6788981894543999E-3</v>
      </c>
      <c r="XB57" t="e">
        <f>bvarM6^2</f>
        <v>#VALUE!</v>
      </c>
      <c r="XC57" t="e">
        <f>cvarM6^2</f>
        <v>#VALUE!</v>
      </c>
      <c r="XD57" t="e">
        <f>mvarM6^2</f>
        <v>#VALUE!</v>
      </c>
      <c r="XE57" s="24" t="e">
        <f t="shared" si="267"/>
        <v>#VALUE!</v>
      </c>
      <c r="XF57" s="24" t="e">
        <f t="shared" si="268"/>
        <v>#VALUE!</v>
      </c>
      <c r="XG57" s="24" t="e">
        <f t="shared" si="269"/>
        <v>#VALUE!</v>
      </c>
      <c r="XL57" s="24">
        <f t="shared" si="270"/>
        <v>0</v>
      </c>
      <c r="XM57" s="24">
        <f t="shared" si="271"/>
        <v>0</v>
      </c>
      <c r="XN57" s="24">
        <f t="shared" si="272"/>
        <v>0</v>
      </c>
      <c r="XO57">
        <v>3.2169866676430002E-7</v>
      </c>
      <c r="XP57" t="e">
        <f>bvarM3^3</f>
        <v>#VALUE!</v>
      </c>
      <c r="XQ57" t="e">
        <f>cvarM3^3</f>
        <v>#VALUE!</v>
      </c>
      <c r="XR57" t="e">
        <f>mvarM3^3</f>
        <v>#VALUE!</v>
      </c>
      <c r="XS57" s="24" t="e">
        <f t="shared" si="273"/>
        <v>#VALUE!</v>
      </c>
      <c r="XT57" s="24" t="e">
        <f t="shared" si="274"/>
        <v>#VALUE!</v>
      </c>
      <c r="XU57" s="24" t="e">
        <f t="shared" si="275"/>
        <v>#VALUE!</v>
      </c>
      <c r="XZ57" s="24">
        <f t="shared" si="276"/>
        <v>0</v>
      </c>
      <c r="YA57" s="24">
        <f t="shared" si="277"/>
        <v>0</v>
      </c>
      <c r="YB57" s="24">
        <f t="shared" si="278"/>
        <v>0</v>
      </c>
      <c r="YG57" s="24">
        <f t="shared" si="279"/>
        <v>0</v>
      </c>
      <c r="YH57" s="24">
        <f t="shared" si="280"/>
        <v>0</v>
      </c>
      <c r="YI57" s="24">
        <f t="shared" si="281"/>
        <v>0</v>
      </c>
      <c r="YJ57">
        <v>-3.7841988116874999E-12</v>
      </c>
      <c r="YK57" t="e">
        <f>bvarHC1^3</f>
        <v>#VALUE!</v>
      </c>
      <c r="YL57" t="e">
        <f>cvarHC1^3</f>
        <v>#VALUE!</v>
      </c>
      <c r="YM57" t="e">
        <f>mvarHC1^3</f>
        <v>#VALUE!</v>
      </c>
      <c r="YN57" s="24" t="e">
        <f t="shared" si="282"/>
        <v>#VALUE!</v>
      </c>
      <c r="YO57" s="24" t="e">
        <f t="shared" si="283"/>
        <v>#VALUE!</v>
      </c>
      <c r="YP57" s="24" t="e">
        <f t="shared" si="284"/>
        <v>#VALUE!</v>
      </c>
      <c r="YQ57">
        <v>-1.196907230963E-11</v>
      </c>
      <c r="YR57" t="e">
        <f>bvarHC1^3</f>
        <v>#VALUE!</v>
      </c>
      <c r="YS57" t="e">
        <f>cvarHC1^3</f>
        <v>#VALUE!</v>
      </c>
      <c r="YT57" t="e">
        <f>mvarHC1^3</f>
        <v>#VALUE!</v>
      </c>
      <c r="YU57" s="24" t="e">
        <f t="shared" si="285"/>
        <v>#VALUE!</v>
      </c>
      <c r="YV57" s="24" t="e">
        <f t="shared" si="286"/>
        <v>#VALUE!</v>
      </c>
      <c r="YW57" s="24" t="e">
        <f t="shared" si="287"/>
        <v>#VALUE!</v>
      </c>
      <c r="ZB57" s="24">
        <f t="shared" si="288"/>
        <v>0</v>
      </c>
      <c r="ZC57" s="24">
        <f t="shared" si="289"/>
        <v>0</v>
      </c>
      <c r="ZD57" s="24">
        <f t="shared" si="290"/>
        <v>0</v>
      </c>
      <c r="ZI57" s="24">
        <f t="shared" si="291"/>
        <v>0</v>
      </c>
      <c r="ZJ57" s="24">
        <f t="shared" si="292"/>
        <v>0</v>
      </c>
      <c r="ZK57" s="24">
        <f t="shared" si="293"/>
        <v>0</v>
      </c>
      <c r="ZP57" s="24">
        <f t="shared" si="294"/>
        <v>0</v>
      </c>
      <c r="ZQ57" s="24">
        <f t="shared" si="295"/>
        <v>0</v>
      </c>
      <c r="ZR57" s="24">
        <f t="shared" si="296"/>
        <v>0</v>
      </c>
      <c r="ZW57" s="24">
        <f t="shared" si="297"/>
        <v>0</v>
      </c>
      <c r="ZX57" s="24">
        <f t="shared" si="298"/>
        <v>0</v>
      </c>
      <c r="ZY57" s="24">
        <f t="shared" si="299"/>
        <v>0</v>
      </c>
      <c r="ZZ57">
        <v>6.6960618041791E-14</v>
      </c>
      <c r="AAA57" t="e">
        <f>bvarHC1^3</f>
        <v>#VALUE!</v>
      </c>
      <c r="AAB57" t="e">
        <f>cvarHC1^3</f>
        <v>#VALUE!</v>
      </c>
      <c r="AAC57" t="e">
        <f>mvarHC1^3</f>
        <v>#VALUE!</v>
      </c>
      <c r="AAD57" s="24" t="e">
        <f t="shared" si="300"/>
        <v>#VALUE!</v>
      </c>
      <c r="AAE57" s="24" t="e">
        <f t="shared" si="301"/>
        <v>#VALUE!</v>
      </c>
      <c r="AAF57" s="24" t="e">
        <f t="shared" si="302"/>
        <v>#VALUE!</v>
      </c>
      <c r="AAG57">
        <v>1.9136103674900001E-3</v>
      </c>
      <c r="AAH57" t="e">
        <f>bvarM6^2</f>
        <v>#VALUE!</v>
      </c>
      <c r="AAI57" t="e">
        <f>cvarM6^2</f>
        <v>#VALUE!</v>
      </c>
      <c r="AAJ57" t="e">
        <f>mvarM6^2</f>
        <v>#VALUE!</v>
      </c>
      <c r="AAK57" s="24" t="e">
        <f t="shared" si="303"/>
        <v>#VALUE!</v>
      </c>
      <c r="AAL57" s="24" t="e">
        <f t="shared" si="304"/>
        <v>#VALUE!</v>
      </c>
      <c r="AAM57" s="24" t="e">
        <f t="shared" si="305"/>
        <v>#VALUE!</v>
      </c>
      <c r="AAN57"/>
      <c r="AAO57"/>
      <c r="AAP57"/>
      <c r="AAQ57"/>
      <c r="AAR57" s="24">
        <f t="shared" si="306"/>
        <v>0</v>
      </c>
      <c r="AAS57" s="24">
        <f t="shared" si="307"/>
        <v>0</v>
      </c>
      <c r="AAT57" s="24">
        <f t="shared" si="308"/>
        <v>0</v>
      </c>
      <c r="AAY57" s="24">
        <f t="shared" si="309"/>
        <v>0</v>
      </c>
      <c r="AAZ57" s="24">
        <f t="shared" si="310"/>
        <v>0</v>
      </c>
      <c r="ABA57" s="24">
        <f t="shared" si="311"/>
        <v>0</v>
      </c>
      <c r="ABF57" s="24">
        <f t="shared" si="312"/>
        <v>0</v>
      </c>
      <c r="ABG57" s="24">
        <f t="shared" si="313"/>
        <v>0</v>
      </c>
      <c r="ABH57" s="24">
        <f t="shared" si="314"/>
        <v>0</v>
      </c>
      <c r="ABM57" s="24">
        <f t="shared" si="315"/>
        <v>0</v>
      </c>
      <c r="ABN57" s="24">
        <f t="shared" si="316"/>
        <v>0</v>
      </c>
      <c r="ABO57" s="24">
        <f t="shared" si="317"/>
        <v>0</v>
      </c>
      <c r="ABT57" s="24">
        <f t="shared" si="318"/>
        <v>0</v>
      </c>
      <c r="ABU57" s="24">
        <f t="shared" si="319"/>
        <v>0</v>
      </c>
      <c r="ABV57" s="24">
        <f t="shared" si="320"/>
        <v>0</v>
      </c>
      <c r="ABW57">
        <v>2.2066474147891001E-4</v>
      </c>
      <c r="ABX57" t="e">
        <f>bvarM5^2</f>
        <v>#VALUE!</v>
      </c>
      <c r="ABY57" t="e">
        <f>cvarM5^2</f>
        <v>#VALUE!</v>
      </c>
      <c r="ABZ57" t="e">
        <f>mvarM5^2</f>
        <v>#VALUE!</v>
      </c>
      <c r="ACA57" s="24" t="e">
        <f t="shared" si="321"/>
        <v>#VALUE!</v>
      </c>
      <c r="ACB57" s="24" t="e">
        <f t="shared" si="322"/>
        <v>#VALUE!</v>
      </c>
      <c r="ACC57" s="24" t="e">
        <f t="shared" si="323"/>
        <v>#VALUE!</v>
      </c>
      <c r="ACH57" s="24">
        <f t="shared" si="324"/>
        <v>0</v>
      </c>
      <c r="ACI57" s="24">
        <f t="shared" si="325"/>
        <v>0</v>
      </c>
      <c r="ACJ57" s="24">
        <f t="shared" si="326"/>
        <v>0</v>
      </c>
      <c r="ACO57" s="24">
        <f t="shared" si="327"/>
        <v>0</v>
      </c>
      <c r="ACP57" s="24">
        <f t="shared" si="328"/>
        <v>0</v>
      </c>
      <c r="ACQ57" s="24">
        <f t="shared" si="329"/>
        <v>0</v>
      </c>
      <c r="ACV57" s="24">
        <f t="shared" si="330"/>
        <v>0</v>
      </c>
      <c r="ACW57" s="24">
        <f t="shared" si="331"/>
        <v>0</v>
      </c>
      <c r="ACX57" s="24">
        <f t="shared" si="332"/>
        <v>0</v>
      </c>
      <c r="ACY57"/>
      <c r="ACZ57"/>
      <c r="ADA57"/>
      <c r="ADB57"/>
      <c r="ADC57" s="24">
        <f t="shared" si="333"/>
        <v>0</v>
      </c>
      <c r="ADD57" s="24">
        <f t="shared" si="334"/>
        <v>0</v>
      </c>
      <c r="ADE57" s="24">
        <f t="shared" si="335"/>
        <v>0</v>
      </c>
      <c r="ADF57"/>
      <c r="ADG57"/>
      <c r="ADH57"/>
      <c r="ADI57"/>
      <c r="ADJ57" s="24">
        <f t="shared" si="336"/>
        <v>0</v>
      </c>
      <c r="ADK57" s="24">
        <f t="shared" si="337"/>
        <v>0</v>
      </c>
      <c r="ADL57" s="24">
        <f t="shared" si="338"/>
        <v>0</v>
      </c>
      <c r="ADQ57" s="24">
        <f t="shared" si="339"/>
        <v>0</v>
      </c>
      <c r="ADR57" s="24">
        <f t="shared" si="340"/>
        <v>0</v>
      </c>
      <c r="ADS57" s="24">
        <f t="shared" si="341"/>
        <v>0</v>
      </c>
      <c r="ADX57" s="24">
        <f t="shared" si="342"/>
        <v>0</v>
      </c>
      <c r="ADY57" s="24">
        <f t="shared" si="343"/>
        <v>0</v>
      </c>
      <c r="ADZ57" s="24">
        <f t="shared" si="344"/>
        <v>0</v>
      </c>
      <c r="AEE57" s="24">
        <f t="shared" si="345"/>
        <v>0</v>
      </c>
      <c r="AEF57" s="24">
        <f t="shared" si="346"/>
        <v>0</v>
      </c>
      <c r="AEG57" s="24">
        <f t="shared" si="347"/>
        <v>0</v>
      </c>
      <c r="AEL57" s="24">
        <f t="shared" si="348"/>
        <v>0</v>
      </c>
      <c r="AEM57" s="24">
        <f t="shared" si="349"/>
        <v>0</v>
      </c>
      <c r="AEN57" s="24">
        <f t="shared" si="350"/>
        <v>0</v>
      </c>
      <c r="AES57" s="24">
        <f t="shared" si="351"/>
        <v>0</v>
      </c>
      <c r="AET57" s="24">
        <f t="shared" si="352"/>
        <v>0</v>
      </c>
      <c r="AEU57" s="24">
        <f t="shared" si="353"/>
        <v>0</v>
      </c>
      <c r="AEV57"/>
      <c r="AEW57"/>
      <c r="AEX57"/>
      <c r="AEY57"/>
      <c r="AEZ57" s="24">
        <f t="shared" si="354"/>
        <v>0</v>
      </c>
      <c r="AFA57" s="24">
        <f t="shared" si="355"/>
        <v>0</v>
      </c>
      <c r="AFB57" s="24">
        <f t="shared" si="356"/>
        <v>0</v>
      </c>
      <c r="AFG57" s="24">
        <f t="shared" si="357"/>
        <v>0</v>
      </c>
      <c r="AFH57" s="24">
        <f t="shared" si="358"/>
        <v>0</v>
      </c>
      <c r="AFI57" s="24">
        <f t="shared" si="359"/>
        <v>0</v>
      </c>
      <c r="AFN57" s="24">
        <f t="shared" si="360"/>
        <v>0</v>
      </c>
      <c r="AFO57" s="24">
        <f t="shared" si="361"/>
        <v>0</v>
      </c>
      <c r="AFP57" s="24">
        <f t="shared" si="362"/>
        <v>0</v>
      </c>
      <c r="AFU57" s="24">
        <f t="shared" si="363"/>
        <v>0</v>
      </c>
      <c r="AFV57" s="24">
        <f t="shared" si="364"/>
        <v>0</v>
      </c>
      <c r="AFW57" s="24">
        <f t="shared" si="365"/>
        <v>0</v>
      </c>
      <c r="AGB57" s="24">
        <f t="shared" si="366"/>
        <v>0</v>
      </c>
      <c r="AGC57" s="24">
        <f t="shared" si="367"/>
        <v>0</v>
      </c>
      <c r="AGD57" s="24">
        <f t="shared" si="368"/>
        <v>0</v>
      </c>
      <c r="AGI57" s="24">
        <f t="shared" si="369"/>
        <v>0</v>
      </c>
      <c r="AGJ57" s="24">
        <f t="shared" si="370"/>
        <v>0</v>
      </c>
      <c r="AGK57" s="24">
        <f t="shared" si="371"/>
        <v>0</v>
      </c>
      <c r="AGL57"/>
      <c r="AGM57"/>
      <c r="AGN57"/>
      <c r="AGO57"/>
      <c r="AGP57" s="24">
        <f t="shared" si="372"/>
        <v>0</v>
      </c>
      <c r="AGQ57" s="24">
        <f t="shared" si="373"/>
        <v>0</v>
      </c>
      <c r="AGR57" s="24">
        <f t="shared" si="374"/>
        <v>0</v>
      </c>
      <c r="AGW57" s="24">
        <f t="shared" si="375"/>
        <v>0</v>
      </c>
      <c r="AGX57" s="24">
        <f t="shared" si="376"/>
        <v>0</v>
      </c>
      <c r="AGY57" s="24">
        <f t="shared" si="377"/>
        <v>0</v>
      </c>
      <c r="AHD57" s="24">
        <f t="shared" si="378"/>
        <v>0</v>
      </c>
      <c r="AHE57" s="24">
        <f t="shared" si="379"/>
        <v>0</v>
      </c>
      <c r="AHF57" s="24">
        <f t="shared" si="380"/>
        <v>0</v>
      </c>
      <c r="AHK57" s="24">
        <f t="shared" si="381"/>
        <v>0</v>
      </c>
      <c r="AHL57" s="24">
        <f t="shared" si="382"/>
        <v>0</v>
      </c>
      <c r="AHM57" s="24">
        <f t="shared" si="383"/>
        <v>0</v>
      </c>
      <c r="AHR57" s="24">
        <f t="shared" si="384"/>
        <v>0</v>
      </c>
      <c r="AHS57" s="24">
        <f t="shared" si="385"/>
        <v>0</v>
      </c>
      <c r="AHT57" s="24">
        <f t="shared" si="386"/>
        <v>0</v>
      </c>
      <c r="AHY57" s="24">
        <f t="shared" si="387"/>
        <v>0</v>
      </c>
      <c r="AHZ57" s="24">
        <f t="shared" si="388"/>
        <v>0</v>
      </c>
      <c r="AIA57" s="24">
        <f t="shared" si="389"/>
        <v>0</v>
      </c>
      <c r="AIB57"/>
      <c r="AIC57"/>
      <c r="AID57"/>
      <c r="AIE57"/>
      <c r="AIF57" s="24">
        <f t="shared" si="390"/>
        <v>0</v>
      </c>
      <c r="AIG57" s="24">
        <f t="shared" si="391"/>
        <v>0</v>
      </c>
      <c r="AIH57" s="24">
        <f t="shared" si="392"/>
        <v>0</v>
      </c>
      <c r="AIM57" s="24">
        <f t="shared" si="393"/>
        <v>0</v>
      </c>
      <c r="AIN57" s="24">
        <f t="shared" si="394"/>
        <v>0</v>
      </c>
      <c r="AIO57" s="24">
        <f t="shared" si="395"/>
        <v>0</v>
      </c>
      <c r="AIP57"/>
      <c r="AIQ57"/>
      <c r="AIR57"/>
      <c r="AIS57"/>
      <c r="AIT57" s="24">
        <f t="shared" si="396"/>
        <v>0</v>
      </c>
      <c r="AIU57" s="24">
        <f t="shared" si="397"/>
        <v>0</v>
      </c>
      <c r="AIV57" s="24">
        <f t="shared" si="398"/>
        <v>0</v>
      </c>
      <c r="AJA57" s="24">
        <f t="shared" si="399"/>
        <v>0</v>
      </c>
      <c r="AJB57" s="24">
        <f t="shared" si="400"/>
        <v>0</v>
      </c>
      <c r="AJC57" s="24">
        <f t="shared" si="401"/>
        <v>0</v>
      </c>
      <c r="AJH57" s="24">
        <f t="shared" si="402"/>
        <v>0</v>
      </c>
      <c r="AJI57" s="24">
        <f t="shared" si="403"/>
        <v>0</v>
      </c>
      <c r="AJJ57" s="24">
        <f t="shared" si="404"/>
        <v>0</v>
      </c>
      <c r="AJO57" s="24">
        <f t="shared" si="405"/>
        <v>0</v>
      </c>
      <c r="AJP57" s="24">
        <f t="shared" si="406"/>
        <v>0</v>
      </c>
      <c r="AJQ57" s="24">
        <f t="shared" si="407"/>
        <v>0</v>
      </c>
      <c r="AJV57" s="24">
        <f t="shared" si="408"/>
        <v>0</v>
      </c>
      <c r="AJW57" s="24">
        <f t="shared" si="409"/>
        <v>0</v>
      </c>
      <c r="AJX57" s="24">
        <f t="shared" si="410"/>
        <v>0</v>
      </c>
      <c r="AKC57" s="24">
        <f t="shared" si="411"/>
        <v>0</v>
      </c>
      <c r="AKD57" s="24">
        <f t="shared" si="412"/>
        <v>0</v>
      </c>
      <c r="AKE57" s="24">
        <f t="shared" si="413"/>
        <v>0</v>
      </c>
      <c r="AKJ57" s="24">
        <f t="shared" si="414"/>
        <v>0</v>
      </c>
      <c r="AKK57" s="24">
        <f t="shared" si="415"/>
        <v>0</v>
      </c>
      <c r="AKL57" s="24">
        <f t="shared" si="416"/>
        <v>0</v>
      </c>
      <c r="AKQ57" s="24">
        <f t="shared" si="417"/>
        <v>0</v>
      </c>
      <c r="AKR57" s="24">
        <f t="shared" si="418"/>
        <v>0</v>
      </c>
      <c r="AKS57" s="24">
        <f t="shared" si="419"/>
        <v>0</v>
      </c>
      <c r="AKX57" s="24">
        <f t="shared" si="420"/>
        <v>0</v>
      </c>
      <c r="AKY57" s="24">
        <f t="shared" si="421"/>
        <v>0</v>
      </c>
      <c r="AKZ57" s="24">
        <f t="shared" si="422"/>
        <v>0</v>
      </c>
      <c r="ALE57" s="24">
        <f t="shared" si="423"/>
        <v>0</v>
      </c>
      <c r="ALF57" s="24">
        <f t="shared" si="424"/>
        <v>0</v>
      </c>
      <c r="ALG57" s="24">
        <f t="shared" si="425"/>
        <v>0</v>
      </c>
      <c r="ALL57" s="24">
        <f t="shared" si="426"/>
        <v>0</v>
      </c>
      <c r="ALM57" s="24">
        <f t="shared" si="427"/>
        <v>0</v>
      </c>
      <c r="ALN57" s="24">
        <f t="shared" si="428"/>
        <v>0</v>
      </c>
      <c r="ALS57" s="24">
        <f t="shared" si="429"/>
        <v>0</v>
      </c>
      <c r="ALT57" s="24">
        <f t="shared" si="430"/>
        <v>0</v>
      </c>
      <c r="ALU57" s="24">
        <f t="shared" si="431"/>
        <v>0</v>
      </c>
      <c r="ALZ57" s="24">
        <f t="shared" si="432"/>
        <v>0</v>
      </c>
      <c r="AMA57" s="24">
        <f t="shared" si="433"/>
        <v>0</v>
      </c>
      <c r="AMB57" s="24">
        <f t="shared" si="434"/>
        <v>0</v>
      </c>
      <c r="AMC57"/>
      <c r="AMD57"/>
      <c r="AME57"/>
      <c r="AMF57"/>
      <c r="AMG57" s="24">
        <f t="shared" si="435"/>
        <v>0</v>
      </c>
      <c r="AMH57" s="24">
        <f t="shared" si="436"/>
        <v>0</v>
      </c>
      <c r="AMI57" s="24">
        <f t="shared" si="437"/>
        <v>0</v>
      </c>
      <c r="AMN57" s="24">
        <f t="shared" si="438"/>
        <v>0</v>
      </c>
      <c r="AMO57" s="24">
        <f t="shared" si="439"/>
        <v>0</v>
      </c>
      <c r="AMP57" s="24">
        <f t="shared" si="440"/>
        <v>0</v>
      </c>
      <c r="AMU57" s="24">
        <f t="shared" si="441"/>
        <v>0</v>
      </c>
      <c r="AMV57" s="24">
        <f t="shared" si="442"/>
        <v>0</v>
      </c>
      <c r="AMW57" s="24">
        <f t="shared" si="443"/>
        <v>0</v>
      </c>
      <c r="AMX57">
        <v>-2.2926629127674E-2</v>
      </c>
      <c r="AMY57" t="e">
        <f>bvarM7^2</f>
        <v>#VALUE!</v>
      </c>
      <c r="AMZ57" t="e">
        <f>cvarM7^2</f>
        <v>#VALUE!</v>
      </c>
      <c r="ANA57" t="e">
        <f>mvarM7^2</f>
        <v>#VALUE!</v>
      </c>
      <c r="ANB57" s="24" t="e">
        <f t="shared" si="444"/>
        <v>#VALUE!</v>
      </c>
      <c r="ANC57" s="24" t="e">
        <f t="shared" si="445"/>
        <v>#VALUE!</v>
      </c>
      <c r="AND57" s="24" t="e">
        <f t="shared" si="446"/>
        <v>#VALUE!</v>
      </c>
      <c r="ANE57">
        <v>-2.4239520129996999E-3</v>
      </c>
      <c r="ANF57" t="e">
        <f>bvarM7^2</f>
        <v>#VALUE!</v>
      </c>
      <c r="ANG57" t="e">
        <f>cvarM7^2</f>
        <v>#VALUE!</v>
      </c>
      <c r="ANH57" t="e">
        <f>mvarM7^2</f>
        <v>#VALUE!</v>
      </c>
      <c r="ANI57" s="24" t="e">
        <f t="shared" si="447"/>
        <v>#VALUE!</v>
      </c>
      <c r="ANJ57" s="24" t="e">
        <f t="shared" si="448"/>
        <v>#VALUE!</v>
      </c>
      <c r="ANK57" s="24" t="e">
        <f t="shared" si="449"/>
        <v>#VALUE!</v>
      </c>
      <c r="ANP57" s="24">
        <f t="shared" si="450"/>
        <v>0</v>
      </c>
      <c r="ANQ57" s="24">
        <f t="shared" si="451"/>
        <v>0</v>
      </c>
      <c r="ANR57" s="24">
        <f t="shared" si="452"/>
        <v>0</v>
      </c>
      <c r="ANS57"/>
      <c r="ANT57"/>
      <c r="ANU57"/>
      <c r="ANV57"/>
      <c r="ANW57" s="24">
        <f t="shared" si="453"/>
        <v>0</v>
      </c>
      <c r="ANX57" s="24">
        <f t="shared" si="454"/>
        <v>0</v>
      </c>
      <c r="ANY57" s="24">
        <f t="shared" si="455"/>
        <v>0</v>
      </c>
      <c r="ANZ57"/>
      <c r="AOA57"/>
      <c r="AOB57"/>
      <c r="AOC57"/>
      <c r="AOD57" s="24">
        <f t="shared" si="456"/>
        <v>0</v>
      </c>
      <c r="AOE57" s="24">
        <f t="shared" si="457"/>
        <v>0</v>
      </c>
      <c r="AOF57" s="24">
        <f t="shared" si="458"/>
        <v>0</v>
      </c>
      <c r="AOK57" s="24">
        <f t="shared" si="459"/>
        <v>0</v>
      </c>
      <c r="AOL57" s="24">
        <f t="shared" si="460"/>
        <v>0</v>
      </c>
      <c r="AOM57" s="24">
        <f t="shared" si="461"/>
        <v>0</v>
      </c>
      <c r="AON57"/>
      <c r="AOO57"/>
      <c r="AOP57"/>
      <c r="AOQ57"/>
      <c r="AOR57" s="24">
        <f t="shared" si="462"/>
        <v>0</v>
      </c>
      <c r="AOS57" s="24">
        <f t="shared" si="463"/>
        <v>0</v>
      </c>
      <c r="AOT57" s="24">
        <f t="shared" si="464"/>
        <v>0</v>
      </c>
      <c r="AOU57">
        <v>-3.4082064128125001E-5</v>
      </c>
      <c r="AOV57" t="e">
        <f>bvarM9^2</f>
        <v>#VALUE!</v>
      </c>
      <c r="AOW57" t="e">
        <f>cvarM9^2</f>
        <v>#VALUE!</v>
      </c>
      <c r="AOX57" t="e">
        <f>mvarM9^2</f>
        <v>#VALUE!</v>
      </c>
      <c r="AOY57" s="24" t="e">
        <f t="shared" si="465"/>
        <v>#VALUE!</v>
      </c>
      <c r="AOZ57" s="24" t="e">
        <f t="shared" si="466"/>
        <v>#VALUE!</v>
      </c>
      <c r="APA57" s="24" t="e">
        <f t="shared" si="467"/>
        <v>#VALUE!</v>
      </c>
      <c r="APF57" s="24">
        <f t="shared" si="468"/>
        <v>0</v>
      </c>
      <c r="APG57" s="24">
        <f t="shared" si="469"/>
        <v>0</v>
      </c>
      <c r="APH57" s="24">
        <f t="shared" si="470"/>
        <v>0</v>
      </c>
      <c r="API57"/>
      <c r="APJ57"/>
      <c r="APK57"/>
      <c r="APL57"/>
      <c r="APM57" s="24">
        <f t="shared" si="471"/>
        <v>0</v>
      </c>
      <c r="APN57" s="24">
        <f t="shared" si="472"/>
        <v>0</v>
      </c>
      <c r="APO57" s="24">
        <f t="shared" si="473"/>
        <v>0</v>
      </c>
      <c r="APT57" s="24">
        <f t="shared" si="474"/>
        <v>0</v>
      </c>
      <c r="APU57" s="24">
        <f t="shared" si="475"/>
        <v>0</v>
      </c>
      <c r="APV57" s="24">
        <f t="shared" si="476"/>
        <v>0</v>
      </c>
      <c r="AQA57" s="24">
        <f t="shared" si="477"/>
        <v>0</v>
      </c>
      <c r="AQB57" s="24">
        <f t="shared" si="478"/>
        <v>0</v>
      </c>
      <c r="AQC57" s="24">
        <f t="shared" si="479"/>
        <v>0</v>
      </c>
      <c r="AQD57"/>
      <c r="AQE57"/>
      <c r="AQF57"/>
      <c r="AQG57"/>
      <c r="AQH57" s="24">
        <f t="shared" si="480"/>
        <v>0</v>
      </c>
      <c r="AQI57" s="24">
        <f t="shared" si="481"/>
        <v>0</v>
      </c>
      <c r="AQJ57" s="24">
        <f t="shared" si="482"/>
        <v>0</v>
      </c>
      <c r="AQK57">
        <v>-51980565.343433999</v>
      </c>
      <c r="AQL57" t="e">
        <f>bvarM1^3</f>
        <v>#VALUE!</v>
      </c>
      <c r="AQM57" t="e">
        <f>cvarM1^3</f>
        <v>#VALUE!</v>
      </c>
      <c r="AQN57" t="e">
        <f>mvarM1^3</f>
        <v>#VALUE!</v>
      </c>
      <c r="AQO57" s="24" t="e">
        <f t="shared" si="483"/>
        <v>#VALUE!</v>
      </c>
      <c r="AQP57" s="24" t="e">
        <f t="shared" si="484"/>
        <v>#VALUE!</v>
      </c>
      <c r="AQQ57" s="24" t="e">
        <f t="shared" si="485"/>
        <v>#VALUE!</v>
      </c>
      <c r="AQV57" s="24">
        <f t="shared" si="486"/>
        <v>0</v>
      </c>
      <c r="AQW57" s="24">
        <f t="shared" si="487"/>
        <v>0</v>
      </c>
      <c r="AQX57" s="24">
        <f t="shared" si="488"/>
        <v>0</v>
      </c>
      <c r="AQY57"/>
      <c r="AQZ57"/>
      <c r="ARA57"/>
      <c r="ARB57"/>
      <c r="ARC57" s="24">
        <f t="shared" si="489"/>
        <v>0</v>
      </c>
      <c r="ARD57" s="24">
        <f t="shared" si="490"/>
        <v>0</v>
      </c>
      <c r="ARE57" s="24">
        <f t="shared" si="491"/>
        <v>0</v>
      </c>
      <c r="ARJ57" s="24">
        <f t="shared" si="492"/>
        <v>0</v>
      </c>
      <c r="ARK57" s="24">
        <f t="shared" si="493"/>
        <v>0</v>
      </c>
      <c r="ARL57" s="24">
        <f t="shared" si="494"/>
        <v>0</v>
      </c>
      <c r="ARQ57" s="24">
        <f t="shared" si="495"/>
        <v>0</v>
      </c>
      <c r="ARR57" s="24">
        <f t="shared" si="496"/>
        <v>0</v>
      </c>
      <c r="ARS57" s="24">
        <f t="shared" si="497"/>
        <v>0</v>
      </c>
      <c r="ART57"/>
      <c r="ARU57"/>
      <c r="ARV57"/>
      <c r="ARW57"/>
      <c r="ARX57" s="24">
        <f t="shared" si="498"/>
        <v>0</v>
      </c>
      <c r="ARY57" s="24">
        <f t="shared" si="499"/>
        <v>0</v>
      </c>
      <c r="ARZ57" s="24">
        <f t="shared" si="500"/>
        <v>0</v>
      </c>
      <c r="ASA57">
        <v>4.4755702707154998E-4</v>
      </c>
      <c r="ASB57" t="e">
        <f>bvarM7^3</f>
        <v>#VALUE!</v>
      </c>
      <c r="ASC57" t="e">
        <f>cvarM7^3</f>
        <v>#VALUE!</v>
      </c>
      <c r="ASD57" t="e">
        <f>mvarM7^3</f>
        <v>#VALUE!</v>
      </c>
      <c r="ASE57" s="24" t="e">
        <f t="shared" si="501"/>
        <v>#VALUE!</v>
      </c>
      <c r="ASF57" s="24" t="e">
        <f t="shared" si="502"/>
        <v>#VALUE!</v>
      </c>
      <c r="ASG57" s="24" t="e">
        <f t="shared" si="503"/>
        <v>#VALUE!</v>
      </c>
      <c r="ASL57" s="24">
        <f t="shared" si="504"/>
        <v>0</v>
      </c>
      <c r="ASM57" s="24">
        <f t="shared" si="505"/>
        <v>0</v>
      </c>
      <c r="ASN57" s="24">
        <f t="shared" si="506"/>
        <v>0</v>
      </c>
      <c r="ASS57" s="24">
        <f t="shared" si="507"/>
        <v>0</v>
      </c>
      <c r="AST57" s="24">
        <f t="shared" si="508"/>
        <v>0</v>
      </c>
      <c r="ASU57" s="24">
        <f t="shared" si="509"/>
        <v>0</v>
      </c>
      <c r="ASZ57" s="24">
        <f t="shared" si="510"/>
        <v>0</v>
      </c>
      <c r="ATA57" s="24">
        <f t="shared" si="511"/>
        <v>0</v>
      </c>
      <c r="ATB57" s="24">
        <f t="shared" si="512"/>
        <v>0</v>
      </c>
      <c r="ATG57" s="24">
        <f t="shared" si="513"/>
        <v>0</v>
      </c>
      <c r="ATH57" s="24">
        <f t="shared" si="514"/>
        <v>0</v>
      </c>
      <c r="ATI57" s="24">
        <f t="shared" si="515"/>
        <v>0</v>
      </c>
      <c r="ATJ57"/>
      <c r="ATK57"/>
      <c r="ATL57"/>
      <c r="ATM57"/>
      <c r="ATN57" s="24">
        <f t="shared" si="516"/>
        <v>0</v>
      </c>
      <c r="ATO57" s="24">
        <f t="shared" si="517"/>
        <v>0</v>
      </c>
      <c r="ATP57" s="24">
        <f t="shared" si="518"/>
        <v>0</v>
      </c>
      <c r="ATQ57">
        <v>-1.0089626489740999E-3</v>
      </c>
      <c r="ATR57" t="e">
        <f>bvarM9^2</f>
        <v>#VALUE!</v>
      </c>
      <c r="ATS57" t="e">
        <f>cvarM9^2</f>
        <v>#VALUE!</v>
      </c>
      <c r="ATT57" t="e">
        <f>mvarM9^2</f>
        <v>#VALUE!</v>
      </c>
      <c r="ATU57" s="24" t="e">
        <f t="shared" si="519"/>
        <v>#VALUE!</v>
      </c>
      <c r="ATV57" s="24" t="e">
        <f t="shared" si="520"/>
        <v>#VALUE!</v>
      </c>
      <c r="ATW57" s="24" t="e">
        <f t="shared" si="521"/>
        <v>#VALUE!</v>
      </c>
      <c r="AUB57" s="24">
        <f t="shared" si="522"/>
        <v>0</v>
      </c>
      <c r="AUC57" s="24">
        <f t="shared" si="523"/>
        <v>0</v>
      </c>
      <c r="AUD57" s="24">
        <f t="shared" si="524"/>
        <v>0</v>
      </c>
      <c r="AUI57" s="24">
        <f t="shared" si="525"/>
        <v>0</v>
      </c>
      <c r="AUJ57" s="24">
        <f t="shared" si="526"/>
        <v>0</v>
      </c>
      <c r="AUK57" s="24">
        <f t="shared" si="527"/>
        <v>0</v>
      </c>
      <c r="AUP57" s="24">
        <f t="shared" si="528"/>
        <v>0</v>
      </c>
      <c r="AUQ57" s="24">
        <f t="shared" si="529"/>
        <v>0</v>
      </c>
      <c r="AUR57" s="24">
        <f t="shared" si="530"/>
        <v>0</v>
      </c>
      <c r="AUW57" s="24">
        <f t="shared" si="531"/>
        <v>0</v>
      </c>
      <c r="AUX57" s="24">
        <f t="shared" si="532"/>
        <v>0</v>
      </c>
      <c r="AUY57" s="24">
        <f t="shared" si="533"/>
        <v>0</v>
      </c>
      <c r="AVD57" s="24">
        <f t="shared" si="534"/>
        <v>0</v>
      </c>
      <c r="AVE57" s="24">
        <f t="shared" si="535"/>
        <v>0</v>
      </c>
      <c r="AVF57" s="24">
        <f t="shared" si="536"/>
        <v>0</v>
      </c>
      <c r="AVG57">
        <v>-1.0165663830541999E-11</v>
      </c>
      <c r="AVH57" t="e">
        <f>bvarHC1^3</f>
        <v>#VALUE!</v>
      </c>
      <c r="AVI57" t="e">
        <f>cvarHC1^3</f>
        <v>#VALUE!</v>
      </c>
      <c r="AVJ57" t="e">
        <f>mvarHC1^3</f>
        <v>#VALUE!</v>
      </c>
      <c r="AVK57" s="24" t="e">
        <f t="shared" si="537"/>
        <v>#VALUE!</v>
      </c>
      <c r="AVL57" s="24" t="e">
        <f t="shared" si="538"/>
        <v>#VALUE!</v>
      </c>
      <c r="AVM57" s="24" t="e">
        <f t="shared" si="539"/>
        <v>#VALUE!</v>
      </c>
      <c r="AVR57" s="24">
        <f t="shared" si="540"/>
        <v>0</v>
      </c>
      <c r="AVS57" s="24">
        <f t="shared" si="541"/>
        <v>0</v>
      </c>
      <c r="AVT57" s="24">
        <f t="shared" si="542"/>
        <v>0</v>
      </c>
      <c r="AVY57" s="24">
        <f t="shared" si="543"/>
        <v>0</v>
      </c>
      <c r="AVZ57" s="24">
        <f t="shared" si="544"/>
        <v>0</v>
      </c>
      <c r="AWA57" s="24">
        <f t="shared" si="545"/>
        <v>0</v>
      </c>
      <c r="AWF57" s="24">
        <f t="shared" si="546"/>
        <v>0</v>
      </c>
      <c r="AWG57" s="24">
        <f t="shared" si="547"/>
        <v>0</v>
      </c>
      <c r="AWH57" s="24">
        <f t="shared" si="548"/>
        <v>0</v>
      </c>
      <c r="AWM57" s="24">
        <f t="shared" si="549"/>
        <v>0</v>
      </c>
      <c r="AWN57" s="24">
        <f t="shared" si="550"/>
        <v>0</v>
      </c>
      <c r="AWO57" s="24">
        <f t="shared" si="551"/>
        <v>0</v>
      </c>
      <c r="AWP57">
        <v>-2.8549827235713998E-5</v>
      </c>
      <c r="AWQ57" t="e">
        <f>bvarM6^3</f>
        <v>#VALUE!</v>
      </c>
      <c r="AWR57" t="e">
        <f>cvarM6^3</f>
        <v>#VALUE!</v>
      </c>
      <c r="AWS57" t="e">
        <f>mvarM6^3</f>
        <v>#VALUE!</v>
      </c>
      <c r="AWT57" s="24" t="e">
        <f t="shared" si="552"/>
        <v>#VALUE!</v>
      </c>
      <c r="AWU57" s="24" t="e">
        <f t="shared" si="553"/>
        <v>#VALUE!</v>
      </c>
      <c r="AWV57" s="24" t="e">
        <f t="shared" si="554"/>
        <v>#VALUE!</v>
      </c>
      <c r="AWW57"/>
      <c r="AWX57"/>
      <c r="AWY57"/>
      <c r="AWZ57"/>
      <c r="AXA57" s="24">
        <f t="shared" si="555"/>
        <v>0</v>
      </c>
      <c r="AXB57" s="24">
        <f t="shared" si="556"/>
        <v>0</v>
      </c>
      <c r="AXC57" s="24">
        <f t="shared" si="557"/>
        <v>0</v>
      </c>
      <c r="AXH57" s="24">
        <f t="shared" si="558"/>
        <v>0</v>
      </c>
      <c r="AXI57" s="24">
        <f t="shared" si="559"/>
        <v>0</v>
      </c>
      <c r="AXJ57" s="24">
        <f t="shared" si="560"/>
        <v>0</v>
      </c>
      <c r="AXO57" s="24">
        <f t="shared" si="561"/>
        <v>0</v>
      </c>
      <c r="AXP57" s="24">
        <f t="shared" si="562"/>
        <v>0</v>
      </c>
      <c r="AXQ57" s="24">
        <f t="shared" si="563"/>
        <v>0</v>
      </c>
      <c r="AXV57" s="24">
        <f t="shared" si="564"/>
        <v>0</v>
      </c>
      <c r="AXW57" s="24">
        <f t="shared" si="565"/>
        <v>0</v>
      </c>
      <c r="AXX57" s="24">
        <f t="shared" si="566"/>
        <v>0</v>
      </c>
      <c r="AYC57" s="24">
        <f t="shared" si="567"/>
        <v>0</v>
      </c>
      <c r="AYD57" s="24">
        <f t="shared" si="568"/>
        <v>0</v>
      </c>
      <c r="AYE57" s="24">
        <f t="shared" si="569"/>
        <v>0</v>
      </c>
      <c r="AYF57">
        <v>3.9969648660105001E-6</v>
      </c>
      <c r="AYG57" t="e">
        <f>bvarM6^3</f>
        <v>#VALUE!</v>
      </c>
      <c r="AYH57" t="e">
        <f>cvarM6^3</f>
        <v>#VALUE!</v>
      </c>
      <c r="AYI57" t="e">
        <f>mvarM6^3</f>
        <v>#VALUE!</v>
      </c>
      <c r="AYJ57" s="24" t="e">
        <f t="shared" si="570"/>
        <v>#VALUE!</v>
      </c>
      <c r="AYK57" s="24" t="e">
        <f t="shared" si="571"/>
        <v>#VALUE!</v>
      </c>
      <c r="AYL57" s="24" t="e">
        <f t="shared" si="572"/>
        <v>#VALUE!</v>
      </c>
      <c r="AYM57"/>
      <c r="AYN57"/>
      <c r="AYO57"/>
      <c r="AYP57"/>
      <c r="AYQ57" s="24">
        <f t="shared" si="573"/>
        <v>0</v>
      </c>
      <c r="AYR57" s="24">
        <f t="shared" si="574"/>
        <v>0</v>
      </c>
      <c r="AYS57" s="24">
        <f t="shared" si="575"/>
        <v>0</v>
      </c>
      <c r="AYX57" s="24">
        <f t="shared" si="576"/>
        <v>0</v>
      </c>
      <c r="AYY57" s="24">
        <f t="shared" si="577"/>
        <v>0</v>
      </c>
      <c r="AYZ57" s="24">
        <f t="shared" si="578"/>
        <v>0</v>
      </c>
      <c r="AZE57" s="24">
        <f t="shared" si="579"/>
        <v>0</v>
      </c>
      <c r="AZF57" s="24">
        <f t="shared" si="580"/>
        <v>0</v>
      </c>
      <c r="AZG57" s="24">
        <f t="shared" si="581"/>
        <v>0</v>
      </c>
      <c r="AZH57"/>
      <c r="AZI57"/>
      <c r="AZJ57"/>
      <c r="AZK57"/>
      <c r="AZL57" s="24">
        <f t="shared" si="582"/>
        <v>0</v>
      </c>
      <c r="AZM57" s="24">
        <f t="shared" si="583"/>
        <v>0</v>
      </c>
      <c r="AZN57" s="24">
        <f t="shared" si="584"/>
        <v>0</v>
      </c>
      <c r="AZS57" s="24">
        <f t="shared" si="585"/>
        <v>0</v>
      </c>
      <c r="AZT57" s="24">
        <f t="shared" si="586"/>
        <v>0</v>
      </c>
      <c r="AZU57" s="24">
        <f t="shared" si="587"/>
        <v>0</v>
      </c>
      <c r="AZV57">
        <v>-1.7927477410505E-3</v>
      </c>
      <c r="AZW57" t="e">
        <f>bvarM8^3</f>
        <v>#VALUE!</v>
      </c>
      <c r="AZX57" t="e">
        <f>cvarM8^3</f>
        <v>#VALUE!</v>
      </c>
      <c r="AZY57" t="e">
        <f>mvarM8^3</f>
        <v>#VALUE!</v>
      </c>
      <c r="AZZ57" s="24" t="e">
        <f t="shared" si="588"/>
        <v>#VALUE!</v>
      </c>
      <c r="BAA57" s="24" t="e">
        <f t="shared" si="589"/>
        <v>#VALUE!</v>
      </c>
      <c r="BAB57" s="24" t="e">
        <f t="shared" si="590"/>
        <v>#VALUE!</v>
      </c>
      <c r="BAC57"/>
      <c r="BAD57"/>
      <c r="BAE57"/>
      <c r="BAF57"/>
      <c r="BAG57" s="24">
        <f t="shared" si="591"/>
        <v>0</v>
      </c>
      <c r="BAH57" s="24">
        <f t="shared" si="592"/>
        <v>0</v>
      </c>
      <c r="BAI57" s="24">
        <f t="shared" si="593"/>
        <v>0</v>
      </c>
      <c r="BAN57" s="24">
        <f t="shared" si="594"/>
        <v>0</v>
      </c>
      <c r="BAO57" s="24">
        <f t="shared" si="595"/>
        <v>0</v>
      </c>
      <c r="BAP57" s="24">
        <f t="shared" si="596"/>
        <v>0</v>
      </c>
      <c r="BAU57" s="24">
        <f t="shared" si="597"/>
        <v>0</v>
      </c>
      <c r="BAV57" s="24">
        <f t="shared" si="598"/>
        <v>0</v>
      </c>
      <c r="BAW57" s="24">
        <f t="shared" si="599"/>
        <v>0</v>
      </c>
      <c r="BBB57" s="24">
        <f t="shared" si="600"/>
        <v>0</v>
      </c>
      <c r="BBC57" s="24">
        <f t="shared" si="601"/>
        <v>0</v>
      </c>
      <c r="BBD57" s="24">
        <f t="shared" si="602"/>
        <v>0</v>
      </c>
      <c r="BBI57" s="24">
        <f t="shared" si="603"/>
        <v>0</v>
      </c>
      <c r="BBJ57" s="24">
        <f t="shared" si="604"/>
        <v>0</v>
      </c>
      <c r="BBK57" s="24">
        <f t="shared" si="605"/>
        <v>0</v>
      </c>
      <c r="BBL57">
        <v>5.4349092899147003E-6</v>
      </c>
      <c r="BBM57" t="e">
        <f>bvarM6^3</f>
        <v>#VALUE!</v>
      </c>
      <c r="BBN57" t="e">
        <f>cvarM6^3</f>
        <v>#VALUE!</v>
      </c>
      <c r="BBO57" t="e">
        <f>mvarM6^3</f>
        <v>#VALUE!</v>
      </c>
      <c r="BBP57" s="24" t="e">
        <f t="shared" si="606"/>
        <v>#VALUE!</v>
      </c>
      <c r="BBQ57" s="24" t="e">
        <f t="shared" si="607"/>
        <v>#VALUE!</v>
      </c>
      <c r="BBR57" s="24" t="e">
        <f t="shared" si="608"/>
        <v>#VALUE!</v>
      </c>
      <c r="BBS57"/>
      <c r="BBT57"/>
      <c r="BBU57"/>
      <c r="BBV57"/>
      <c r="BBW57" s="24">
        <f t="shared" si="609"/>
        <v>0</v>
      </c>
      <c r="BBX57" s="24">
        <f t="shared" si="610"/>
        <v>0</v>
      </c>
      <c r="BBY57" s="24">
        <f t="shared" si="611"/>
        <v>0</v>
      </c>
      <c r="BBZ57">
        <v>-3.4966972758999999E-6</v>
      </c>
      <c r="BCA57" t="e">
        <f>bvarM6^3</f>
        <v>#VALUE!</v>
      </c>
      <c r="BCB57" t="e">
        <f>cvarM6^3</f>
        <v>#VALUE!</v>
      </c>
      <c r="BCC57" t="e">
        <f>mvarM6^3</f>
        <v>#VALUE!</v>
      </c>
      <c r="BCD57" s="24" t="e">
        <f t="shared" si="612"/>
        <v>#VALUE!</v>
      </c>
      <c r="BCE57" s="24" t="e">
        <f t="shared" si="613"/>
        <v>#VALUE!</v>
      </c>
      <c r="BCF57" s="24" t="e">
        <f t="shared" si="614"/>
        <v>#VALUE!</v>
      </c>
      <c r="BCK57" s="24">
        <f t="shared" si="615"/>
        <v>0</v>
      </c>
      <c r="BCL57" s="24">
        <f t="shared" si="616"/>
        <v>0</v>
      </c>
      <c r="BCM57" s="24">
        <f t="shared" si="617"/>
        <v>0</v>
      </c>
      <c r="BCR57" s="24">
        <f t="shared" si="618"/>
        <v>0</v>
      </c>
      <c r="BCS57" s="24">
        <f t="shared" si="619"/>
        <v>0</v>
      </c>
      <c r="BCT57" s="24">
        <f t="shared" si="620"/>
        <v>0</v>
      </c>
      <c r="BCY57" s="24">
        <f t="shared" si="621"/>
        <v>0</v>
      </c>
      <c r="BCZ57" s="24">
        <f t="shared" si="622"/>
        <v>0</v>
      </c>
      <c r="BDA57" s="24">
        <f t="shared" si="623"/>
        <v>0</v>
      </c>
      <c r="BDF57" s="24">
        <f t="shared" si="624"/>
        <v>0</v>
      </c>
      <c r="BDG57" s="24">
        <f t="shared" si="625"/>
        <v>0</v>
      </c>
      <c r="BDH57" s="24">
        <f t="shared" si="626"/>
        <v>0</v>
      </c>
      <c r="BDI57"/>
      <c r="BDJ57"/>
      <c r="BDK57"/>
      <c r="BDL57"/>
      <c r="BDM57" s="24">
        <f t="shared" si="627"/>
        <v>0</v>
      </c>
      <c r="BDN57" s="24">
        <f t="shared" si="628"/>
        <v>0</v>
      </c>
      <c r="BDO57" s="24">
        <f t="shared" si="629"/>
        <v>0</v>
      </c>
      <c r="BDT57" s="24">
        <f t="shared" si="630"/>
        <v>0</v>
      </c>
      <c r="BDU57" s="24">
        <f t="shared" si="631"/>
        <v>0</v>
      </c>
      <c r="BDV57" s="24">
        <f t="shared" si="632"/>
        <v>0</v>
      </c>
      <c r="BEA57" s="24">
        <f t="shared" si="633"/>
        <v>0</v>
      </c>
      <c r="BEB57" s="24">
        <f t="shared" si="634"/>
        <v>0</v>
      </c>
      <c r="BEC57" s="24">
        <f t="shared" si="635"/>
        <v>0</v>
      </c>
      <c r="BEH57" s="24">
        <f t="shared" si="636"/>
        <v>0</v>
      </c>
      <c r="BEI57" s="24">
        <f t="shared" si="637"/>
        <v>0</v>
      </c>
      <c r="BEJ57" s="24">
        <f t="shared" si="638"/>
        <v>0</v>
      </c>
      <c r="BEO57" s="24">
        <f t="shared" si="639"/>
        <v>0</v>
      </c>
      <c r="BEP57" s="24">
        <f t="shared" si="640"/>
        <v>0</v>
      </c>
      <c r="BEQ57" s="24">
        <f t="shared" si="641"/>
        <v>0</v>
      </c>
      <c r="BEV57" s="24">
        <f t="shared" si="642"/>
        <v>0</v>
      </c>
      <c r="BEW57" s="24">
        <f t="shared" si="643"/>
        <v>0</v>
      </c>
      <c r="BEX57" s="24">
        <f t="shared" si="644"/>
        <v>0</v>
      </c>
      <c r="BEY57"/>
      <c r="BEZ57"/>
      <c r="BFA57"/>
      <c r="BFB57"/>
      <c r="BFC57" s="24">
        <f t="shared" si="645"/>
        <v>0</v>
      </c>
      <c r="BFD57" s="24">
        <f t="shared" si="646"/>
        <v>0</v>
      </c>
      <c r="BFE57" s="24">
        <f t="shared" si="647"/>
        <v>0</v>
      </c>
      <c r="BFJ57" s="24">
        <f t="shared" si="648"/>
        <v>0</v>
      </c>
      <c r="BFK57" s="24">
        <f t="shared" si="649"/>
        <v>0</v>
      </c>
      <c r="BFL57" s="24">
        <f t="shared" si="650"/>
        <v>0</v>
      </c>
      <c r="BFQ57" s="24">
        <f t="shared" si="651"/>
        <v>0</v>
      </c>
      <c r="BFR57" s="24">
        <f t="shared" si="652"/>
        <v>0</v>
      </c>
      <c r="BFS57" s="24">
        <f t="shared" si="653"/>
        <v>0</v>
      </c>
      <c r="BFX57" s="24">
        <f t="shared" si="654"/>
        <v>0</v>
      </c>
      <c r="BFY57" s="24">
        <f t="shared" si="655"/>
        <v>0</v>
      </c>
      <c r="BFZ57" s="24">
        <f t="shared" si="656"/>
        <v>0</v>
      </c>
      <c r="BGE57" s="24">
        <f t="shared" si="657"/>
        <v>0</v>
      </c>
      <c r="BGF57" s="24">
        <f t="shared" si="658"/>
        <v>0</v>
      </c>
      <c r="BGG57" s="24">
        <f t="shared" si="659"/>
        <v>0</v>
      </c>
      <c r="BGL57" s="24">
        <f t="shared" si="660"/>
        <v>0</v>
      </c>
      <c r="BGM57" s="24">
        <f t="shared" si="661"/>
        <v>0</v>
      </c>
      <c r="BGN57" s="24">
        <f t="shared" si="662"/>
        <v>0</v>
      </c>
      <c r="BGO57">
        <v>-54016372.687531002</v>
      </c>
      <c r="BGP57" t="e">
        <f>bvarM1^3</f>
        <v>#VALUE!</v>
      </c>
      <c r="BGQ57" t="e">
        <f>cvarM1^3</f>
        <v>#VALUE!</v>
      </c>
      <c r="BGR57" t="e">
        <f>mvarM1^3</f>
        <v>#VALUE!</v>
      </c>
      <c r="BGS57" s="24" t="e">
        <f t="shared" si="663"/>
        <v>#VALUE!</v>
      </c>
      <c r="BGT57" s="24" t="e">
        <f t="shared" si="664"/>
        <v>#VALUE!</v>
      </c>
      <c r="BGU57" s="24" t="e">
        <f t="shared" si="665"/>
        <v>#VALUE!</v>
      </c>
      <c r="BGZ57" s="24">
        <f t="shared" si="666"/>
        <v>0</v>
      </c>
      <c r="BHA57" s="24">
        <f t="shared" si="667"/>
        <v>0</v>
      </c>
      <c r="BHB57" s="24">
        <f t="shared" si="668"/>
        <v>0</v>
      </c>
      <c r="BHG57" s="24">
        <f t="shared" si="669"/>
        <v>0</v>
      </c>
      <c r="BHH57" s="24">
        <f t="shared" si="670"/>
        <v>0</v>
      </c>
      <c r="BHI57" s="24">
        <f t="shared" si="671"/>
        <v>0</v>
      </c>
      <c r="BHN57" s="24">
        <f t="shared" si="672"/>
        <v>0</v>
      </c>
      <c r="BHO57" s="24">
        <f t="shared" si="673"/>
        <v>0</v>
      </c>
      <c r="BHP57" s="24">
        <f t="shared" si="674"/>
        <v>0</v>
      </c>
      <c r="BHU57" s="24">
        <f t="shared" si="675"/>
        <v>0</v>
      </c>
      <c r="BHV57" s="24">
        <f t="shared" si="676"/>
        <v>0</v>
      </c>
      <c r="BHW57" s="24">
        <f t="shared" si="677"/>
        <v>0</v>
      </c>
      <c r="BIB57" s="24">
        <f t="shared" si="678"/>
        <v>0</v>
      </c>
      <c r="BIC57" s="24">
        <f t="shared" si="679"/>
        <v>0</v>
      </c>
      <c r="BID57" s="24">
        <f t="shared" si="680"/>
        <v>0</v>
      </c>
      <c r="BIE57">
        <v>-1.3353358478162001E-3</v>
      </c>
      <c r="BIF57" t="e">
        <f>bvarM9^2</f>
        <v>#VALUE!</v>
      </c>
      <c r="BIG57" t="e">
        <f>cvarM9^2</f>
        <v>#VALUE!</v>
      </c>
      <c r="BIH57" t="e">
        <f>mvarM9^2</f>
        <v>#VALUE!</v>
      </c>
      <c r="BII57" s="24" t="e">
        <f t="shared" si="681"/>
        <v>#VALUE!</v>
      </c>
      <c r="BIJ57" s="24" t="e">
        <f t="shared" si="682"/>
        <v>#VALUE!</v>
      </c>
      <c r="BIK57" s="24" t="e">
        <f t="shared" si="683"/>
        <v>#VALUE!</v>
      </c>
      <c r="BIP57" s="24">
        <f t="shared" si="684"/>
        <v>0</v>
      </c>
      <c r="BIQ57" s="24">
        <f t="shared" si="685"/>
        <v>0</v>
      </c>
      <c r="BIR57" s="24">
        <f t="shared" si="686"/>
        <v>0</v>
      </c>
      <c r="BIW57" s="24">
        <f t="shared" si="687"/>
        <v>0</v>
      </c>
      <c r="BIX57" s="24">
        <f t="shared" si="688"/>
        <v>0</v>
      </c>
      <c r="BIY57" s="24">
        <f t="shared" si="689"/>
        <v>0</v>
      </c>
      <c r="BJD57" s="24">
        <f t="shared" si="690"/>
        <v>0</v>
      </c>
      <c r="BJE57" s="24">
        <f t="shared" si="691"/>
        <v>0</v>
      </c>
      <c r="BJF57" s="24">
        <f t="shared" si="692"/>
        <v>0</v>
      </c>
      <c r="BJK57" s="24">
        <f t="shared" si="693"/>
        <v>0</v>
      </c>
      <c r="BJL57" s="24">
        <f t="shared" si="694"/>
        <v>0</v>
      </c>
      <c r="BJM57" s="24">
        <f t="shared" si="695"/>
        <v>0</v>
      </c>
      <c r="BJR57" s="24">
        <f t="shared" si="696"/>
        <v>0</v>
      </c>
      <c r="BJS57" s="24">
        <f t="shared" si="697"/>
        <v>0</v>
      </c>
      <c r="BJT57" s="24">
        <f t="shared" si="698"/>
        <v>0</v>
      </c>
      <c r="BJU57">
        <v>-3.6956378074963003E-5</v>
      </c>
      <c r="BJV57" t="e">
        <f>bvarHC2^3</f>
        <v>#VALUE!</v>
      </c>
      <c r="BJW57" t="e">
        <f>cvarHC2^3</f>
        <v>#VALUE!</v>
      </c>
      <c r="BJX57" t="e">
        <f>mvarHC2^3</f>
        <v>#VALUE!</v>
      </c>
      <c r="BJY57" s="24" t="e">
        <f t="shared" si="699"/>
        <v>#VALUE!</v>
      </c>
      <c r="BJZ57" s="24" t="e">
        <f t="shared" si="700"/>
        <v>#VALUE!</v>
      </c>
      <c r="BKA57" s="24" t="e">
        <f t="shared" si="701"/>
        <v>#VALUE!</v>
      </c>
      <c r="BKF57" s="24">
        <f t="shared" si="702"/>
        <v>0</v>
      </c>
      <c r="BKG57" s="24">
        <f t="shared" si="703"/>
        <v>0</v>
      </c>
      <c r="BKH57" s="24">
        <f t="shared" si="704"/>
        <v>0</v>
      </c>
      <c r="BKM57" s="24">
        <f t="shared" si="705"/>
        <v>0</v>
      </c>
      <c r="BKN57" s="24">
        <f t="shared" si="706"/>
        <v>0</v>
      </c>
      <c r="BKO57" s="24">
        <f t="shared" si="707"/>
        <v>0</v>
      </c>
      <c r="BKT57" s="24">
        <f t="shared" si="708"/>
        <v>0</v>
      </c>
      <c r="BKU57" s="24">
        <f t="shared" si="709"/>
        <v>0</v>
      </c>
      <c r="BKV57" s="24">
        <f t="shared" si="710"/>
        <v>0</v>
      </c>
      <c r="BLA57" s="24">
        <f t="shared" si="711"/>
        <v>0</v>
      </c>
      <c r="BLB57" s="24">
        <f t="shared" si="712"/>
        <v>0</v>
      </c>
      <c r="BLC57" s="24">
        <f t="shared" si="713"/>
        <v>0</v>
      </c>
      <c r="BLH57" s="24">
        <f t="shared" si="714"/>
        <v>0</v>
      </c>
      <c r="BLI57" s="24">
        <f t="shared" si="715"/>
        <v>0</v>
      </c>
      <c r="BLJ57" s="24">
        <f t="shared" si="716"/>
        <v>0</v>
      </c>
      <c r="BLK57">
        <v>-4.6497461675501003E-5</v>
      </c>
      <c r="BLL57" t="e">
        <f>bvarM6^3</f>
        <v>#VALUE!</v>
      </c>
      <c r="BLM57" t="e">
        <f>cvarM6^3</f>
        <v>#VALUE!</v>
      </c>
      <c r="BLN57" t="e">
        <f>mvarM6^3</f>
        <v>#VALUE!</v>
      </c>
      <c r="BLO57" s="24" t="e">
        <f t="shared" si="717"/>
        <v>#VALUE!</v>
      </c>
      <c r="BLP57" s="24" t="e">
        <f t="shared" si="718"/>
        <v>#VALUE!</v>
      </c>
      <c r="BLQ57" s="24" t="e">
        <f t="shared" si="719"/>
        <v>#VALUE!</v>
      </c>
      <c r="BLV57" s="24">
        <f t="shared" si="720"/>
        <v>0</v>
      </c>
      <c r="BLW57" s="24">
        <f t="shared" si="721"/>
        <v>0</v>
      </c>
      <c r="BLX57" s="24">
        <f t="shared" si="722"/>
        <v>0</v>
      </c>
      <c r="BMC57" s="24">
        <f t="shared" si="723"/>
        <v>0</v>
      </c>
      <c r="BMD57" s="24">
        <f t="shared" si="724"/>
        <v>0</v>
      </c>
      <c r="BME57" s="24">
        <f t="shared" si="725"/>
        <v>0</v>
      </c>
      <c r="BMJ57" s="24">
        <f t="shared" si="726"/>
        <v>0</v>
      </c>
      <c r="BMK57" s="24">
        <f t="shared" si="727"/>
        <v>0</v>
      </c>
      <c r="BML57" s="24">
        <f t="shared" si="728"/>
        <v>0</v>
      </c>
      <c r="BMQ57" s="24">
        <f t="shared" si="729"/>
        <v>0</v>
      </c>
      <c r="BMR57" s="24">
        <f t="shared" si="730"/>
        <v>0</v>
      </c>
      <c r="BMS57" s="24">
        <f t="shared" si="731"/>
        <v>0</v>
      </c>
      <c r="BMX57" s="24">
        <f t="shared" si="732"/>
        <v>0</v>
      </c>
      <c r="BMY57" s="24">
        <f t="shared" si="733"/>
        <v>0</v>
      </c>
      <c r="BMZ57" s="24">
        <f t="shared" si="734"/>
        <v>0</v>
      </c>
      <c r="BNA57">
        <v>-1.5715131410922E-6</v>
      </c>
      <c r="BNB57" t="e">
        <f>bvarM4^3</f>
        <v>#VALUE!</v>
      </c>
      <c r="BNC57" t="e">
        <f>cvarM4^3</f>
        <v>#VALUE!</v>
      </c>
      <c r="BND57" t="e">
        <f>mvarM4^3</f>
        <v>#VALUE!</v>
      </c>
      <c r="BNE57" s="24" t="e">
        <f t="shared" si="735"/>
        <v>#VALUE!</v>
      </c>
      <c r="BNF57" s="24" t="e">
        <f t="shared" si="736"/>
        <v>#VALUE!</v>
      </c>
      <c r="BNG57" s="24" t="e">
        <f t="shared" si="737"/>
        <v>#VALUE!</v>
      </c>
      <c r="BNL57" s="24">
        <f t="shared" si="738"/>
        <v>0</v>
      </c>
      <c r="BNM57" s="24">
        <f t="shared" si="739"/>
        <v>0</v>
      </c>
      <c r="BNN57" s="24">
        <f t="shared" si="740"/>
        <v>0</v>
      </c>
      <c r="BNS57" s="24">
        <f t="shared" si="741"/>
        <v>0</v>
      </c>
      <c r="BNT57" s="24">
        <f t="shared" si="742"/>
        <v>0</v>
      </c>
      <c r="BNU57" s="24">
        <f t="shared" si="743"/>
        <v>0</v>
      </c>
      <c r="BNZ57" s="24">
        <f t="shared" si="744"/>
        <v>0</v>
      </c>
      <c r="BOA57" s="24">
        <f t="shared" si="745"/>
        <v>0</v>
      </c>
      <c r="BOB57" s="24">
        <f t="shared" si="746"/>
        <v>0</v>
      </c>
      <c r="BOG57" s="24">
        <f t="shared" si="747"/>
        <v>0</v>
      </c>
      <c r="BOH57" s="24">
        <f t="shared" si="748"/>
        <v>0</v>
      </c>
      <c r="BOI57" s="24">
        <f t="shared" si="749"/>
        <v>0</v>
      </c>
      <c r="BON57" s="24">
        <f t="shared" si="750"/>
        <v>0</v>
      </c>
      <c r="BOO57" s="24">
        <f t="shared" si="751"/>
        <v>0</v>
      </c>
      <c r="BOP57" s="24">
        <f t="shared" si="752"/>
        <v>0</v>
      </c>
      <c r="BOQ57">
        <v>-7.5610446786986005E-5</v>
      </c>
      <c r="BOR57" t="e">
        <f>bvarM6^3</f>
        <v>#VALUE!</v>
      </c>
      <c r="BOS57" t="e">
        <f>cvarM6^3</f>
        <v>#VALUE!</v>
      </c>
      <c r="BOT57" t="e">
        <f>mvarM6^3</f>
        <v>#VALUE!</v>
      </c>
      <c r="BOU57" s="24" t="e">
        <f t="shared" si="753"/>
        <v>#VALUE!</v>
      </c>
      <c r="BOV57" s="24" t="e">
        <f t="shared" si="754"/>
        <v>#VALUE!</v>
      </c>
      <c r="BOW57" s="24" t="e">
        <f t="shared" si="755"/>
        <v>#VALUE!</v>
      </c>
      <c r="BPB57" s="24">
        <f t="shared" si="756"/>
        <v>0</v>
      </c>
      <c r="BPC57" s="24">
        <f t="shared" si="757"/>
        <v>0</v>
      </c>
      <c r="BPD57" s="24">
        <f t="shared" si="758"/>
        <v>0</v>
      </c>
      <c r="BPI57" s="24">
        <f t="shared" si="759"/>
        <v>0</v>
      </c>
      <c r="BPJ57" s="24">
        <f t="shared" si="760"/>
        <v>0</v>
      </c>
      <c r="BPK57" s="24">
        <f t="shared" si="761"/>
        <v>0</v>
      </c>
      <c r="BPP57" s="24">
        <f t="shared" si="762"/>
        <v>0</v>
      </c>
      <c r="BPQ57" s="24">
        <f t="shared" si="763"/>
        <v>0</v>
      </c>
      <c r="BPR57" s="24">
        <f t="shared" si="764"/>
        <v>0</v>
      </c>
      <c r="BPW57" s="24">
        <f t="shared" si="765"/>
        <v>0</v>
      </c>
      <c r="BPX57" s="24">
        <f t="shared" si="766"/>
        <v>0</v>
      </c>
      <c r="BPY57" s="24">
        <f t="shared" si="767"/>
        <v>0</v>
      </c>
      <c r="BQD57" s="24">
        <f t="shared" si="768"/>
        <v>0</v>
      </c>
      <c r="BQE57" s="24">
        <f t="shared" si="769"/>
        <v>0</v>
      </c>
      <c r="BQF57" s="24">
        <f t="shared" si="770"/>
        <v>0</v>
      </c>
      <c r="BQK57" s="24">
        <f t="shared" si="771"/>
        <v>0</v>
      </c>
      <c r="BQL57" s="24">
        <f t="shared" si="772"/>
        <v>0</v>
      </c>
      <c r="BQM57" s="24">
        <f t="shared" si="773"/>
        <v>0</v>
      </c>
      <c r="BQR57" s="24">
        <f t="shared" si="774"/>
        <v>0</v>
      </c>
      <c r="BQS57" s="24">
        <f t="shared" si="775"/>
        <v>0</v>
      </c>
      <c r="BQT57" s="24">
        <f t="shared" si="776"/>
        <v>0</v>
      </c>
      <c r="BQY57" s="24">
        <f t="shared" si="777"/>
        <v>0</v>
      </c>
      <c r="BQZ57" s="24">
        <f t="shared" si="778"/>
        <v>0</v>
      </c>
      <c r="BRA57" s="24">
        <f t="shared" si="779"/>
        <v>0</v>
      </c>
      <c r="BRF57" s="24">
        <f t="shared" si="780"/>
        <v>0</v>
      </c>
      <c r="BRG57" s="24">
        <f t="shared" si="781"/>
        <v>0</v>
      </c>
      <c r="BRH57" s="24">
        <f t="shared" si="782"/>
        <v>0</v>
      </c>
      <c r="BRM57" s="24">
        <f t="shared" si="783"/>
        <v>0</v>
      </c>
      <c r="BRN57" s="24">
        <f t="shared" si="784"/>
        <v>0</v>
      </c>
      <c r="BRO57" s="24">
        <f t="shared" si="785"/>
        <v>0</v>
      </c>
      <c r="BRT57" s="24">
        <f t="shared" si="786"/>
        <v>0</v>
      </c>
      <c r="BRU57" s="24">
        <f t="shared" si="787"/>
        <v>0</v>
      </c>
      <c r="BRV57" s="24">
        <f t="shared" si="788"/>
        <v>0</v>
      </c>
      <c r="BSA57" s="24">
        <f t="shared" si="789"/>
        <v>0</v>
      </c>
      <c r="BSB57" s="24">
        <f t="shared" si="790"/>
        <v>0</v>
      </c>
      <c r="BSC57" s="24">
        <f t="shared" si="791"/>
        <v>0</v>
      </c>
      <c r="BSH57" s="24">
        <f t="shared" si="792"/>
        <v>0</v>
      </c>
      <c r="BSI57" s="24">
        <f t="shared" si="793"/>
        <v>0</v>
      </c>
      <c r="BSJ57" s="24">
        <f t="shared" si="794"/>
        <v>0</v>
      </c>
      <c r="BSO57" s="24">
        <f t="shared" si="795"/>
        <v>0</v>
      </c>
      <c r="BSP57" s="24">
        <f t="shared" si="796"/>
        <v>0</v>
      </c>
      <c r="BSQ57" s="24">
        <f t="shared" si="797"/>
        <v>0</v>
      </c>
      <c r="BSV57" s="24">
        <f t="shared" si="798"/>
        <v>0</v>
      </c>
      <c r="BSW57" s="24">
        <f t="shared" si="799"/>
        <v>0</v>
      </c>
      <c r="BSX57" s="24">
        <f t="shared" si="800"/>
        <v>0</v>
      </c>
      <c r="BTC57" s="24">
        <f t="shared" si="801"/>
        <v>0</v>
      </c>
      <c r="BTD57" s="24">
        <f t="shared" si="802"/>
        <v>0</v>
      </c>
      <c r="BTE57" s="24">
        <f t="shared" si="803"/>
        <v>0</v>
      </c>
      <c r="BTJ57" s="24">
        <f t="shared" si="804"/>
        <v>0</v>
      </c>
      <c r="BTK57" s="24">
        <f t="shared" si="805"/>
        <v>0</v>
      </c>
      <c r="BTL57" s="24">
        <f t="shared" si="806"/>
        <v>0</v>
      </c>
      <c r="BTQ57" s="24">
        <f t="shared" si="807"/>
        <v>0</v>
      </c>
      <c r="BTR57" s="24">
        <f t="shared" si="808"/>
        <v>0</v>
      </c>
      <c r="BTS57" s="24">
        <f t="shared" si="809"/>
        <v>0</v>
      </c>
      <c r="BTX57" s="24">
        <f t="shared" si="810"/>
        <v>0</v>
      </c>
      <c r="BTY57" s="24">
        <f t="shared" si="811"/>
        <v>0</v>
      </c>
      <c r="BTZ57" s="24">
        <f t="shared" si="812"/>
        <v>0</v>
      </c>
      <c r="BUE57" s="24">
        <f t="shared" si="813"/>
        <v>0</v>
      </c>
      <c r="BUF57" s="24">
        <f t="shared" si="814"/>
        <v>0</v>
      </c>
      <c r="BUG57" s="24">
        <f t="shared" si="815"/>
        <v>0</v>
      </c>
      <c r="BUL57" s="24">
        <f t="shared" si="816"/>
        <v>0</v>
      </c>
      <c r="BUM57" s="24">
        <f t="shared" si="817"/>
        <v>0</v>
      </c>
      <c r="BUN57" s="24">
        <f t="shared" si="818"/>
        <v>0</v>
      </c>
      <c r="BUS57" s="24">
        <f t="shared" si="819"/>
        <v>0</v>
      </c>
      <c r="BUT57" s="24">
        <f t="shared" si="820"/>
        <v>0</v>
      </c>
      <c r="BUU57" s="24">
        <f t="shared" si="821"/>
        <v>0</v>
      </c>
      <c r="BUZ57" s="24">
        <f t="shared" si="822"/>
        <v>0</v>
      </c>
      <c r="BVA57" s="24">
        <f t="shared" si="823"/>
        <v>0</v>
      </c>
      <c r="BVB57" s="24">
        <f t="shared" si="824"/>
        <v>0</v>
      </c>
      <c r="BVG57" s="24">
        <f t="shared" si="825"/>
        <v>0</v>
      </c>
      <c r="BVH57" s="24">
        <f t="shared" si="826"/>
        <v>0</v>
      </c>
      <c r="BVI57" s="24">
        <f t="shared" si="827"/>
        <v>0</v>
      </c>
      <c r="BVN57" s="24">
        <f t="shared" si="828"/>
        <v>0</v>
      </c>
      <c r="BVO57" s="24">
        <f t="shared" si="829"/>
        <v>0</v>
      </c>
      <c r="BVP57" s="24">
        <f t="shared" si="830"/>
        <v>0</v>
      </c>
      <c r="BVU57" s="24">
        <f t="shared" si="831"/>
        <v>0</v>
      </c>
      <c r="BVV57" s="24">
        <f t="shared" si="832"/>
        <v>0</v>
      </c>
      <c r="BVW57" s="24">
        <f t="shared" si="833"/>
        <v>0</v>
      </c>
      <c r="BVX57"/>
      <c r="BVY57"/>
      <c r="BVZ57"/>
      <c r="BWA57"/>
      <c r="BWB57" s="24">
        <f t="shared" si="834"/>
        <v>0</v>
      </c>
      <c r="BWC57" s="24">
        <f t="shared" si="835"/>
        <v>0</v>
      </c>
      <c r="BWD57" s="24">
        <f t="shared" si="836"/>
        <v>0</v>
      </c>
      <c r="BWI57" s="24">
        <f t="shared" si="837"/>
        <v>0</v>
      </c>
      <c r="BWJ57" s="24">
        <f t="shared" si="838"/>
        <v>0</v>
      </c>
      <c r="BWK57" s="24">
        <f t="shared" si="839"/>
        <v>0</v>
      </c>
      <c r="BWP57" s="24">
        <f t="shared" si="840"/>
        <v>0</v>
      </c>
      <c r="BWQ57" s="24">
        <f t="shared" si="841"/>
        <v>0</v>
      </c>
      <c r="BWR57" s="24">
        <f t="shared" si="842"/>
        <v>0</v>
      </c>
      <c r="BWW57" s="24">
        <f t="shared" si="843"/>
        <v>0</v>
      </c>
      <c r="BWX57" s="24">
        <f t="shared" si="844"/>
        <v>0</v>
      </c>
      <c r="BWY57" s="24">
        <f t="shared" si="845"/>
        <v>0</v>
      </c>
      <c r="BXD57" s="24">
        <f t="shared" si="846"/>
        <v>0</v>
      </c>
      <c r="BXE57" s="24">
        <f t="shared" si="847"/>
        <v>0</v>
      </c>
      <c r="BXF57" s="24">
        <f t="shared" si="848"/>
        <v>0</v>
      </c>
      <c r="BXK57" s="24">
        <f t="shared" si="849"/>
        <v>0</v>
      </c>
      <c r="BXL57" s="24">
        <f t="shared" si="850"/>
        <v>0</v>
      </c>
      <c r="BXM57" s="24">
        <f t="shared" si="851"/>
        <v>0</v>
      </c>
      <c r="BXR57" s="24">
        <f t="shared" si="852"/>
        <v>0</v>
      </c>
      <c r="BXS57" s="24">
        <f t="shared" si="853"/>
        <v>0</v>
      </c>
      <c r="BXT57" s="24">
        <f t="shared" si="854"/>
        <v>0</v>
      </c>
      <c r="BXY57" s="24">
        <f t="shared" si="855"/>
        <v>0</v>
      </c>
      <c r="BXZ57" s="24">
        <f t="shared" si="856"/>
        <v>0</v>
      </c>
      <c r="BYA57" s="24">
        <f t="shared" si="857"/>
        <v>0</v>
      </c>
      <c r="BYF57" s="24">
        <f t="shared" si="858"/>
        <v>0</v>
      </c>
      <c r="BYG57" s="24">
        <f t="shared" si="859"/>
        <v>0</v>
      </c>
      <c r="BYH57" s="24">
        <f t="shared" si="860"/>
        <v>0</v>
      </c>
      <c r="BYM57" s="24">
        <f t="shared" si="861"/>
        <v>0</v>
      </c>
      <c r="BYN57" s="24">
        <f t="shared" si="862"/>
        <v>0</v>
      </c>
      <c r="BYO57" s="24">
        <f t="shared" si="863"/>
        <v>0</v>
      </c>
      <c r="BYT57" s="24">
        <f t="shared" si="864"/>
        <v>0</v>
      </c>
      <c r="BYU57" s="24">
        <f t="shared" si="865"/>
        <v>0</v>
      </c>
      <c r="BYV57" s="24">
        <f t="shared" si="866"/>
        <v>0</v>
      </c>
    </row>
    <row r="58" spans="6:2024" x14ac:dyDescent="0.3">
      <c r="F58" s="82">
        <f t="shared" si="0"/>
        <v>0</v>
      </c>
      <c r="G58" s="82">
        <f t="shared" si="1"/>
        <v>0</v>
      </c>
      <c r="H58" s="82">
        <f t="shared" si="2"/>
        <v>0</v>
      </c>
      <c r="M58" s="15">
        <f t="shared" si="3"/>
        <v>0</v>
      </c>
      <c r="N58" s="15">
        <f t="shared" si="4"/>
        <v>0</v>
      </c>
      <c r="O58" s="15">
        <f t="shared" si="5"/>
        <v>0</v>
      </c>
      <c r="P58" s="15"/>
      <c r="Q58" s="15"/>
      <c r="R58" s="15"/>
      <c r="S58" s="15"/>
      <c r="T58" s="15">
        <f t="shared" si="6"/>
        <v>0</v>
      </c>
      <c r="U58" s="15">
        <f t="shared" si="7"/>
        <v>0</v>
      </c>
      <c r="V58" s="15">
        <f t="shared" si="8"/>
        <v>0</v>
      </c>
      <c r="W58" s="15"/>
      <c r="X58" s="15"/>
      <c r="Y58" s="15"/>
      <c r="Z58" s="15"/>
      <c r="AA58" s="74">
        <f t="shared" si="9"/>
        <v>0</v>
      </c>
      <c r="AB58" s="74">
        <f t="shared" si="10"/>
        <v>0</v>
      </c>
      <c r="AC58" s="53">
        <f t="shared" si="11"/>
        <v>0</v>
      </c>
      <c r="AD58">
        <v>-1.3697556341291999E-5</v>
      </c>
      <c r="AE58" t="e">
        <f>bvarM4^2</f>
        <v>#VALUE!</v>
      </c>
      <c r="AF58" t="e">
        <f>cvarM4^2</f>
        <v>#VALUE!</v>
      </c>
      <c r="AG58" t="e">
        <f>mvarM4^2</f>
        <v>#VALUE!</v>
      </c>
      <c r="AH58" s="74" t="e">
        <f t="shared" si="12"/>
        <v>#VALUE!</v>
      </c>
      <c r="AI58" s="74" t="e">
        <f t="shared" si="13"/>
        <v>#VALUE!</v>
      </c>
      <c r="AJ58" s="53" t="e">
        <f t="shared" si="14"/>
        <v>#VALUE!</v>
      </c>
      <c r="AK58">
        <v>4.3013551045027997E-5</v>
      </c>
      <c r="AL58" t="e">
        <f>bvarM7*bvarM9</f>
        <v>#VALUE!</v>
      </c>
      <c r="AM58" t="e">
        <f>cvarM7*cvarM9</f>
        <v>#VALUE!</v>
      </c>
      <c r="AN58" t="e">
        <f>mvarM7*mvarM9</f>
        <v>#VALUE!</v>
      </c>
      <c r="AO58" s="15" t="e">
        <f t="shared" si="15"/>
        <v>#VALUE!</v>
      </c>
      <c r="AP58" s="15" t="e">
        <f t="shared" si="16"/>
        <v>#VALUE!</v>
      </c>
      <c r="AQ58" s="53" t="e">
        <f t="shared" si="17"/>
        <v>#VALUE!</v>
      </c>
      <c r="AR58">
        <v>-7.1352032319484002E-6</v>
      </c>
      <c r="AS58" t="e">
        <f>bvarM2^3</f>
        <v>#VALUE!</v>
      </c>
      <c r="AT58" t="e">
        <f>cvarM2^3</f>
        <v>#VALUE!</v>
      </c>
      <c r="AU58" t="e">
        <f>mvarM2^3</f>
        <v>#VALUE!</v>
      </c>
      <c r="AV58" s="15" t="e">
        <f t="shared" si="18"/>
        <v>#VALUE!</v>
      </c>
      <c r="AW58" s="15" t="e">
        <f t="shared" si="19"/>
        <v>#VALUE!</v>
      </c>
      <c r="AX58" s="53" t="e">
        <f t="shared" si="20"/>
        <v>#VALUE!</v>
      </c>
      <c r="BC58" s="15">
        <f t="shared" si="21"/>
        <v>0</v>
      </c>
      <c r="BD58" s="15">
        <f t="shared" si="22"/>
        <v>0</v>
      </c>
      <c r="BE58" s="53">
        <f t="shared" si="23"/>
        <v>0</v>
      </c>
      <c r="BF58">
        <v>-1.6956764294536E-10</v>
      </c>
      <c r="BG58" t="e">
        <f>bvarHC1^3</f>
        <v>#VALUE!</v>
      </c>
      <c r="BH58" t="e">
        <f>cvarHC1^3</f>
        <v>#VALUE!</v>
      </c>
      <c r="BI58" t="e">
        <f>mvarHC1^3</f>
        <v>#VALUE!</v>
      </c>
      <c r="BJ58" s="15" t="e">
        <f t="shared" si="24"/>
        <v>#VALUE!</v>
      </c>
      <c r="BK58" s="15" t="e">
        <f t="shared" si="25"/>
        <v>#VALUE!</v>
      </c>
      <c r="BL58" s="53" t="e">
        <f t="shared" si="26"/>
        <v>#VALUE!</v>
      </c>
      <c r="BM58">
        <v>6.3559942784113994E-5</v>
      </c>
      <c r="BN58" t="e">
        <f>bvarM8^3</f>
        <v>#VALUE!</v>
      </c>
      <c r="BO58" t="e">
        <f>cvarM8^3</f>
        <v>#VALUE!</v>
      </c>
      <c r="BP58" t="e">
        <f>mvarM8^3</f>
        <v>#VALUE!</v>
      </c>
      <c r="BQ58" s="15" t="e">
        <f t="shared" si="27"/>
        <v>#VALUE!</v>
      </c>
      <c r="BR58" s="15" t="e">
        <f t="shared" si="28"/>
        <v>#VALUE!</v>
      </c>
      <c r="BS58" s="53" t="e">
        <f t="shared" si="29"/>
        <v>#VALUE!</v>
      </c>
      <c r="BT58">
        <v>-2.3956692304742E-4</v>
      </c>
      <c r="BU58" t="e">
        <f>bvarM6^2</f>
        <v>#VALUE!</v>
      </c>
      <c r="BV58" t="e">
        <f>cvarM6^2</f>
        <v>#VALUE!</v>
      </c>
      <c r="BW58" t="e">
        <f>mvarM6^2</f>
        <v>#VALUE!</v>
      </c>
      <c r="BX58" s="15" t="e">
        <f t="shared" si="30"/>
        <v>#VALUE!</v>
      </c>
      <c r="BY58" s="15" t="e">
        <f t="shared" si="31"/>
        <v>#VALUE!</v>
      </c>
      <c r="BZ58" s="53" t="e">
        <f t="shared" si="32"/>
        <v>#VALUE!</v>
      </c>
      <c r="CA58">
        <v>5.0206551377571998E-5</v>
      </c>
      <c r="CB58" t="e">
        <f>bvarM7*bvarM9</f>
        <v>#VALUE!</v>
      </c>
      <c r="CC58" t="e">
        <f>cvarM7*cvarM9</f>
        <v>#VALUE!</v>
      </c>
      <c r="CD58" t="e">
        <f>mvarM7*mvarM9</f>
        <v>#VALUE!</v>
      </c>
      <c r="CE58" s="15" t="e">
        <f t="shared" si="33"/>
        <v>#VALUE!</v>
      </c>
      <c r="CF58" s="15" t="e">
        <f t="shared" si="34"/>
        <v>#VALUE!</v>
      </c>
      <c r="CG58" s="53" t="e">
        <f t="shared" si="35"/>
        <v>#VALUE!</v>
      </c>
      <c r="CH58">
        <v>-1.3893373829141E-3</v>
      </c>
      <c r="CI58" t="e">
        <f>bvarM8^2</f>
        <v>#VALUE!</v>
      </c>
      <c r="CJ58" t="e">
        <f>cvarM8^2</f>
        <v>#VALUE!</v>
      </c>
      <c r="CK58" t="e">
        <f>mvarM8^2</f>
        <v>#VALUE!</v>
      </c>
      <c r="CL58" s="15" t="e">
        <f t="shared" si="36"/>
        <v>#VALUE!</v>
      </c>
      <c r="CM58" s="15" t="e">
        <f t="shared" si="37"/>
        <v>#VALUE!</v>
      </c>
      <c r="CN58" s="53" t="e">
        <f t="shared" si="38"/>
        <v>#VALUE!</v>
      </c>
      <c r="CO58">
        <v>7.8121616489189996E-6</v>
      </c>
      <c r="CP58" t="e">
        <f>bvarM8^3</f>
        <v>#VALUE!</v>
      </c>
      <c r="CQ58" t="e">
        <f>cvarM8^3</f>
        <v>#VALUE!</v>
      </c>
      <c r="CR58" t="e">
        <f>mvarM8^3</f>
        <v>#VALUE!</v>
      </c>
      <c r="CS58" s="15" t="e">
        <f t="shared" si="39"/>
        <v>#VALUE!</v>
      </c>
      <c r="CT58" s="15" t="e">
        <f t="shared" si="40"/>
        <v>#VALUE!</v>
      </c>
      <c r="CU58" s="53" t="e">
        <f t="shared" si="41"/>
        <v>#VALUE!</v>
      </c>
      <c r="CV58">
        <v>5.6638697098142996E-6</v>
      </c>
      <c r="CW58" t="e">
        <f>bvarM9^3</f>
        <v>#VALUE!</v>
      </c>
      <c r="CX58" t="e">
        <f>cvarM9^3</f>
        <v>#VALUE!</v>
      </c>
      <c r="CY58" t="e">
        <f>mvarM9^3</f>
        <v>#VALUE!</v>
      </c>
      <c r="CZ58" s="15" t="e">
        <f t="shared" si="42"/>
        <v>#VALUE!</v>
      </c>
      <c r="DA58" s="15" t="e">
        <f t="shared" si="43"/>
        <v>#VALUE!</v>
      </c>
      <c r="DB58" s="53" t="e">
        <f t="shared" si="44"/>
        <v>#VALUE!</v>
      </c>
      <c r="DG58" s="15">
        <f t="shared" si="45"/>
        <v>0</v>
      </c>
      <c r="DH58" s="15">
        <f t="shared" si="46"/>
        <v>0</v>
      </c>
      <c r="DI58" s="53">
        <f t="shared" si="47"/>
        <v>0</v>
      </c>
      <c r="DJ58">
        <v>-2.4958951324882E-4</v>
      </c>
      <c r="DK58" t="e">
        <f>bvarM8^2</f>
        <v>#VALUE!</v>
      </c>
      <c r="DL58" t="e">
        <f>cvarM8^2</f>
        <v>#VALUE!</v>
      </c>
      <c r="DM58" t="e">
        <f>mvarM8^2</f>
        <v>#VALUE!</v>
      </c>
      <c r="DN58" s="15" t="e">
        <f t="shared" si="48"/>
        <v>#VALUE!</v>
      </c>
      <c r="DO58" s="15" t="e">
        <f t="shared" si="49"/>
        <v>#VALUE!</v>
      </c>
      <c r="DP58" s="53" t="e">
        <f t="shared" si="50"/>
        <v>#VALUE!</v>
      </c>
      <c r="DQ58">
        <v>4.4413562305758999E-5</v>
      </c>
      <c r="DR58" t="e">
        <f>bvarM7*bvarM9</f>
        <v>#VALUE!</v>
      </c>
      <c r="DS58" t="e">
        <f>cvarM7*cvarM9</f>
        <v>#VALUE!</v>
      </c>
      <c r="DT58" t="e">
        <f>mvarM7*mvarM9</f>
        <v>#VALUE!</v>
      </c>
      <c r="DU58" s="15" t="e">
        <f t="shared" si="51"/>
        <v>#VALUE!</v>
      </c>
      <c r="DV58" s="15" t="e">
        <f t="shared" si="52"/>
        <v>#VALUE!</v>
      </c>
      <c r="DW58" s="53" t="e">
        <f t="shared" si="53"/>
        <v>#VALUE!</v>
      </c>
      <c r="DX58">
        <v>9.3739238878212997E-9</v>
      </c>
      <c r="DY58" t="e">
        <f>bvarM5^3</f>
        <v>#VALUE!</v>
      </c>
      <c r="DZ58" t="e">
        <f>cvarM5^3</f>
        <v>#VALUE!</v>
      </c>
      <c r="EA58" t="e">
        <f>mvarM5^3</f>
        <v>#VALUE!</v>
      </c>
      <c r="EB58" s="15" t="e">
        <f t="shared" si="54"/>
        <v>#VALUE!</v>
      </c>
      <c r="EC58" s="15" t="e">
        <f t="shared" si="55"/>
        <v>#VALUE!</v>
      </c>
      <c r="ED58" s="53" t="e">
        <f t="shared" si="56"/>
        <v>#VALUE!</v>
      </c>
      <c r="EI58" s="15">
        <f t="shared" si="57"/>
        <v>0</v>
      </c>
      <c r="EJ58" s="15">
        <f t="shared" si="58"/>
        <v>0</v>
      </c>
      <c r="EK58" s="53">
        <f t="shared" si="59"/>
        <v>0</v>
      </c>
      <c r="EL58">
        <v>4.0305111628868996E-6</v>
      </c>
      <c r="EM58" t="e">
        <f>bvarM9^3</f>
        <v>#VALUE!</v>
      </c>
      <c r="EN58" t="e">
        <f>cvarM9^3</f>
        <v>#VALUE!</v>
      </c>
      <c r="EO58" t="e">
        <f>mvarM9^3</f>
        <v>#VALUE!</v>
      </c>
      <c r="EP58" s="15" t="e">
        <f t="shared" si="60"/>
        <v>#VALUE!</v>
      </c>
      <c r="EQ58" s="15" t="e">
        <f t="shared" si="61"/>
        <v>#VALUE!</v>
      </c>
      <c r="ER58" s="53" t="e">
        <f t="shared" si="62"/>
        <v>#VALUE!</v>
      </c>
      <c r="EW58" s="15">
        <f t="shared" si="63"/>
        <v>0</v>
      </c>
      <c r="EX58" s="15">
        <f t="shared" si="64"/>
        <v>0</v>
      </c>
      <c r="EY58" s="53">
        <f t="shared" si="65"/>
        <v>0</v>
      </c>
      <c r="EZ58">
        <v>-4.3301196900851002E-5</v>
      </c>
      <c r="FA58" t="e">
        <f>bvarM4^2</f>
        <v>#VALUE!</v>
      </c>
      <c r="FB58" t="e">
        <f>cvarM4^2</f>
        <v>#VALUE!</v>
      </c>
      <c r="FC58" t="e">
        <f>mvarM4^2</f>
        <v>#VALUE!</v>
      </c>
      <c r="FD58" s="15" t="e">
        <f t="shared" si="66"/>
        <v>#VALUE!</v>
      </c>
      <c r="FE58" s="15" t="e">
        <f t="shared" si="67"/>
        <v>#VALUE!</v>
      </c>
      <c r="FF58" s="53" t="e">
        <f t="shared" si="68"/>
        <v>#VALUE!</v>
      </c>
      <c r="FG58">
        <v>3.6463444227851999E-5</v>
      </c>
      <c r="FH58" t="e">
        <f>bvarM7*bvarM9</f>
        <v>#VALUE!</v>
      </c>
      <c r="FI58" t="e">
        <f>cvarM7*cvarM9</f>
        <v>#VALUE!</v>
      </c>
      <c r="FJ58" t="e">
        <f>mvarM7*mvarM9</f>
        <v>#VALUE!</v>
      </c>
      <c r="FK58" s="15" t="e">
        <f t="shared" si="69"/>
        <v>#VALUE!</v>
      </c>
      <c r="FL58" s="15" t="e">
        <f t="shared" si="70"/>
        <v>#VALUE!</v>
      </c>
      <c r="FM58" s="53" t="e">
        <f t="shared" si="71"/>
        <v>#VALUE!</v>
      </c>
      <c r="FN58">
        <v>-4.5601948252839002E-6</v>
      </c>
      <c r="FO58" t="e">
        <f>bvarM5^2</f>
        <v>#VALUE!</v>
      </c>
      <c r="FP58" t="e">
        <f>cvarM5^2</f>
        <v>#VALUE!</v>
      </c>
      <c r="FQ58" t="e">
        <f>mvarM5^2</f>
        <v>#VALUE!</v>
      </c>
      <c r="FR58" s="15" t="e">
        <f t="shared" si="72"/>
        <v>#VALUE!</v>
      </c>
      <c r="FS58" s="15" t="e">
        <f t="shared" si="73"/>
        <v>#VALUE!</v>
      </c>
      <c r="FT58" s="53" t="e">
        <f t="shared" si="74"/>
        <v>#VALUE!</v>
      </c>
      <c r="FY58" s="15">
        <f t="shared" si="75"/>
        <v>0</v>
      </c>
      <c r="FZ58" s="15">
        <f t="shared" si="76"/>
        <v>0</v>
      </c>
      <c r="GA58" s="53">
        <f t="shared" si="77"/>
        <v>0</v>
      </c>
      <c r="GF58" s="15">
        <f t="shared" si="78"/>
        <v>0</v>
      </c>
      <c r="GG58" s="15">
        <f t="shared" si="79"/>
        <v>0</v>
      </c>
      <c r="GH58" s="53">
        <f t="shared" si="80"/>
        <v>0</v>
      </c>
      <c r="GM58" s="15">
        <f t="shared" si="81"/>
        <v>0</v>
      </c>
      <c r="GN58" s="15">
        <f t="shared" si="82"/>
        <v>0</v>
      </c>
      <c r="GO58" s="53">
        <f t="shared" si="83"/>
        <v>0</v>
      </c>
      <c r="GP58">
        <v>6.0830667742671997E-3</v>
      </c>
      <c r="GQ58" t="e">
        <f>bvarM8^2</f>
        <v>#VALUE!</v>
      </c>
      <c r="GR58" t="e">
        <f>cvarM8^2</f>
        <v>#VALUE!</v>
      </c>
      <c r="GS58" t="e">
        <f>mvarM8^2</f>
        <v>#VALUE!</v>
      </c>
      <c r="GT58" s="15" t="e">
        <f t="shared" si="84"/>
        <v>#VALUE!</v>
      </c>
      <c r="GU58" s="15" t="e">
        <f t="shared" si="85"/>
        <v>#VALUE!</v>
      </c>
      <c r="GV58" s="53" t="e">
        <f t="shared" si="86"/>
        <v>#VALUE!</v>
      </c>
      <c r="GW58">
        <v>3.0476917815738E-5</v>
      </c>
      <c r="GX58" t="e">
        <f>bvarM6*bvarM9</f>
        <v>#VALUE!</v>
      </c>
      <c r="GY58" t="e">
        <f>cvarM6*cvarM9</f>
        <v>#VALUE!</v>
      </c>
      <c r="GZ58" t="e">
        <f>mvarM6*mvarM9</f>
        <v>#VALUE!</v>
      </c>
      <c r="HA58" s="15" t="e">
        <f t="shared" si="87"/>
        <v>#VALUE!</v>
      </c>
      <c r="HB58" s="15" t="e">
        <f t="shared" si="88"/>
        <v>#VALUE!</v>
      </c>
      <c r="HC58" s="53" t="e">
        <f t="shared" si="89"/>
        <v>#VALUE!</v>
      </c>
      <c r="HD58">
        <v>4.0746773855031999E-7</v>
      </c>
      <c r="HE58" t="e">
        <f>bvarHC2^3</f>
        <v>#VALUE!</v>
      </c>
      <c r="HF58" t="e">
        <f>cvarHC2^3</f>
        <v>#VALUE!</v>
      </c>
      <c r="HG58" t="e">
        <f>mvarHC2^3</f>
        <v>#VALUE!</v>
      </c>
      <c r="HH58" s="15" t="e">
        <f t="shared" si="90"/>
        <v>#VALUE!</v>
      </c>
      <c r="HI58" s="15" t="e">
        <f t="shared" si="91"/>
        <v>#VALUE!</v>
      </c>
      <c r="HJ58" s="53" t="e">
        <f t="shared" si="92"/>
        <v>#VALUE!</v>
      </c>
      <c r="HO58" s="15">
        <f t="shared" si="93"/>
        <v>0</v>
      </c>
      <c r="HP58" s="15">
        <f t="shared" si="94"/>
        <v>0</v>
      </c>
      <c r="HQ58" s="53">
        <f t="shared" si="95"/>
        <v>0</v>
      </c>
      <c r="HR58">
        <v>6.3576611972745002E-4</v>
      </c>
      <c r="HS58" t="e">
        <f>bvarM7^3</f>
        <v>#VALUE!</v>
      </c>
      <c r="HT58" t="e">
        <f>cvarM7^3</f>
        <v>#VALUE!</v>
      </c>
      <c r="HU58" t="e">
        <f>mvarM7^3</f>
        <v>#VALUE!</v>
      </c>
      <c r="HV58" s="15" t="e">
        <f t="shared" si="96"/>
        <v>#VALUE!</v>
      </c>
      <c r="HW58" s="15" t="e">
        <f t="shared" si="97"/>
        <v>#VALUE!</v>
      </c>
      <c r="HX58" s="53" t="e">
        <f t="shared" si="98"/>
        <v>#VALUE!</v>
      </c>
      <c r="IC58" s="15">
        <f t="shared" si="99"/>
        <v>0</v>
      </c>
      <c r="ID58" s="15">
        <f t="shared" si="100"/>
        <v>0</v>
      </c>
      <c r="IE58" s="53">
        <f t="shared" si="101"/>
        <v>0</v>
      </c>
      <c r="IF58">
        <v>1.7132690980307E-3</v>
      </c>
      <c r="IG58" t="e">
        <f>bvarM6^2</f>
        <v>#VALUE!</v>
      </c>
      <c r="IH58" t="e">
        <f>cvarM6^2</f>
        <v>#VALUE!</v>
      </c>
      <c r="II58" t="e">
        <f>mvarM6^2</f>
        <v>#VALUE!</v>
      </c>
      <c r="IJ58" s="15" t="e">
        <f t="shared" si="102"/>
        <v>#VALUE!</v>
      </c>
      <c r="IK58" s="15" t="e">
        <f t="shared" si="103"/>
        <v>#VALUE!</v>
      </c>
      <c r="IL58" s="53" t="e">
        <f t="shared" si="104"/>
        <v>#VALUE!</v>
      </c>
      <c r="IM58">
        <v>-1.317780721006E-4</v>
      </c>
      <c r="IN58" t="e">
        <f>bvarM6*bvarM7</f>
        <v>#VALUE!</v>
      </c>
      <c r="IO58" t="e">
        <f>cvarM6*cvarM7</f>
        <v>#VALUE!</v>
      </c>
      <c r="IP58" t="e">
        <f>mvarM6*mvarM7</f>
        <v>#VALUE!</v>
      </c>
      <c r="IQ58" s="15" t="e">
        <f t="shared" si="105"/>
        <v>#VALUE!</v>
      </c>
      <c r="IR58" s="15" t="e">
        <f t="shared" si="106"/>
        <v>#VALUE!</v>
      </c>
      <c r="IS58" s="53" t="e">
        <f t="shared" si="107"/>
        <v>#VALUE!</v>
      </c>
      <c r="IT58"/>
      <c r="IU58"/>
      <c r="IV58"/>
      <c r="IW58"/>
      <c r="IX58" s="15">
        <f t="shared" si="108"/>
        <v>0</v>
      </c>
      <c r="IY58" s="15">
        <f t="shared" si="109"/>
        <v>0</v>
      </c>
      <c r="IZ58" s="53">
        <f t="shared" si="110"/>
        <v>0</v>
      </c>
      <c r="JA58">
        <v>44144.463587871003</v>
      </c>
      <c r="JB58" t="e">
        <f>bvarM1^2</f>
        <v>#VALUE!</v>
      </c>
      <c r="JC58" t="e">
        <f>cvarM1^2</f>
        <v>#VALUE!</v>
      </c>
      <c r="JD58" t="e">
        <f>mvarM1^2</f>
        <v>#VALUE!</v>
      </c>
      <c r="JE58" s="24" t="e">
        <f t="shared" si="111"/>
        <v>#VALUE!</v>
      </c>
      <c r="JF58" s="24" t="e">
        <f t="shared" si="112"/>
        <v>#VALUE!</v>
      </c>
      <c r="JG58" s="24" t="e">
        <f t="shared" si="113"/>
        <v>#VALUE!</v>
      </c>
      <c r="JL58" s="24">
        <f t="shared" si="114"/>
        <v>0</v>
      </c>
      <c r="JM58" s="24">
        <f t="shared" si="115"/>
        <v>0</v>
      </c>
      <c r="JN58" s="24">
        <f t="shared" si="116"/>
        <v>0</v>
      </c>
      <c r="JS58" s="24">
        <f t="shared" si="117"/>
        <v>0</v>
      </c>
      <c r="JT58" s="24">
        <f t="shared" si="118"/>
        <v>0</v>
      </c>
      <c r="JU58" s="24">
        <f t="shared" si="119"/>
        <v>0</v>
      </c>
      <c r="JV58">
        <v>63843.923670930002</v>
      </c>
      <c r="JW58" t="e">
        <f>bvarM1^2</f>
        <v>#VALUE!</v>
      </c>
      <c r="JX58" t="e">
        <f>cvarM1^2</f>
        <v>#VALUE!</v>
      </c>
      <c r="JY58" t="e">
        <f>mvarM1^2</f>
        <v>#VALUE!</v>
      </c>
      <c r="JZ58" s="24" t="e">
        <f t="shared" si="120"/>
        <v>#VALUE!</v>
      </c>
      <c r="KA58" s="24" t="e">
        <f t="shared" si="121"/>
        <v>#VALUE!</v>
      </c>
      <c r="KB58" s="24" t="e">
        <f t="shared" si="122"/>
        <v>#VALUE!</v>
      </c>
      <c r="KG58" s="24">
        <f t="shared" si="123"/>
        <v>0</v>
      </c>
      <c r="KH58" s="24">
        <f t="shared" si="124"/>
        <v>0</v>
      </c>
      <c r="KI58" s="24">
        <f t="shared" si="125"/>
        <v>0</v>
      </c>
      <c r="KN58" s="24">
        <f t="shared" si="126"/>
        <v>0</v>
      </c>
      <c r="KO58" s="24">
        <f t="shared" si="127"/>
        <v>0</v>
      </c>
      <c r="KP58" s="24">
        <f t="shared" si="128"/>
        <v>0</v>
      </c>
      <c r="KQ58">
        <v>2.7565727801656E-6</v>
      </c>
      <c r="KR58" t="e">
        <f>bvarM2^3</f>
        <v>#VALUE!</v>
      </c>
      <c r="KS58" t="e">
        <f>cvarM2^3</f>
        <v>#VALUE!</v>
      </c>
      <c r="KT58" t="e">
        <f>mvarM2^3</f>
        <v>#VALUE!</v>
      </c>
      <c r="KU58" s="24" t="e">
        <f t="shared" si="129"/>
        <v>#VALUE!</v>
      </c>
      <c r="KV58" s="24" t="e">
        <f t="shared" si="130"/>
        <v>#VALUE!</v>
      </c>
      <c r="KW58" s="24" t="e">
        <f t="shared" si="131"/>
        <v>#VALUE!</v>
      </c>
      <c r="LB58" s="24">
        <f t="shared" si="132"/>
        <v>0</v>
      </c>
      <c r="LC58" s="24">
        <f t="shared" si="133"/>
        <v>0</v>
      </c>
      <c r="LD58" s="24">
        <f t="shared" si="134"/>
        <v>0</v>
      </c>
      <c r="LE58"/>
      <c r="LF58"/>
      <c r="LG58"/>
      <c r="LH58"/>
      <c r="LI58" s="24">
        <f t="shared" si="135"/>
        <v>0</v>
      </c>
      <c r="LJ58" s="24">
        <f t="shared" si="136"/>
        <v>0</v>
      </c>
      <c r="LK58" s="24">
        <f t="shared" si="137"/>
        <v>0</v>
      </c>
      <c r="LL58">
        <v>-1.4380611206411001E-4</v>
      </c>
      <c r="LM58" t="e">
        <f>bvarM6^2</f>
        <v>#VALUE!</v>
      </c>
      <c r="LN58" t="e">
        <f>cvarM6^2</f>
        <v>#VALUE!</v>
      </c>
      <c r="LO58" t="e">
        <f>mvarM6^2</f>
        <v>#VALUE!</v>
      </c>
      <c r="LP58" s="24" t="e">
        <f t="shared" si="138"/>
        <v>#VALUE!</v>
      </c>
      <c r="LQ58" s="24" t="e">
        <f t="shared" si="139"/>
        <v>#VALUE!</v>
      </c>
      <c r="LR58" s="24" t="e">
        <f t="shared" si="140"/>
        <v>#VALUE!</v>
      </c>
      <c r="LW58" s="24">
        <f t="shared" si="141"/>
        <v>0</v>
      </c>
      <c r="LX58" s="24">
        <f t="shared" si="142"/>
        <v>0</v>
      </c>
      <c r="LY58" s="24">
        <f t="shared" si="143"/>
        <v>0</v>
      </c>
      <c r="LZ58">
        <v>-4.7218824336418E-4</v>
      </c>
      <c r="MA58" t="e">
        <f>bvarM7^2</f>
        <v>#VALUE!</v>
      </c>
      <c r="MB58" t="e">
        <f>cvarM7^2</f>
        <v>#VALUE!</v>
      </c>
      <c r="MC58" t="e">
        <f>mvarM7^2</f>
        <v>#VALUE!</v>
      </c>
      <c r="MD58" s="24" t="e">
        <f t="shared" si="144"/>
        <v>#VALUE!</v>
      </c>
      <c r="ME58" s="24" t="e">
        <f t="shared" si="145"/>
        <v>#VALUE!</v>
      </c>
      <c r="MF58" s="24" t="e">
        <f t="shared" si="146"/>
        <v>#VALUE!</v>
      </c>
      <c r="MG58">
        <v>1.6785707074943E-2</v>
      </c>
      <c r="MH58" t="e">
        <f>bvarM2^2</f>
        <v>#VALUE!</v>
      </c>
      <c r="MI58" t="e">
        <f>cvarM2^2</f>
        <v>#VALUE!</v>
      </c>
      <c r="MJ58" t="e">
        <f>mvarM2^2</f>
        <v>#VALUE!</v>
      </c>
      <c r="MK58" s="24" t="e">
        <f t="shared" si="147"/>
        <v>#VALUE!</v>
      </c>
      <c r="ML58" s="24" t="e">
        <f t="shared" si="148"/>
        <v>#VALUE!</v>
      </c>
      <c r="MM58" s="24" t="e">
        <f t="shared" si="149"/>
        <v>#VALUE!</v>
      </c>
      <c r="MR58" s="24">
        <f t="shared" si="150"/>
        <v>0</v>
      </c>
      <c r="MS58" s="24">
        <f t="shared" si="151"/>
        <v>0</v>
      </c>
      <c r="MT58" s="24">
        <f t="shared" si="152"/>
        <v>0</v>
      </c>
      <c r="MU58"/>
      <c r="MV58"/>
      <c r="MW58"/>
      <c r="MX58"/>
      <c r="MY58" s="24">
        <f t="shared" si="153"/>
        <v>0</v>
      </c>
      <c r="MZ58" s="24">
        <f t="shared" si="154"/>
        <v>0</v>
      </c>
      <c r="NA58" s="24">
        <f t="shared" si="155"/>
        <v>0</v>
      </c>
      <c r="NB58">
        <v>-2.3434444062422001E-3</v>
      </c>
      <c r="NC58" t="e">
        <f>bvarM8^2</f>
        <v>#VALUE!</v>
      </c>
      <c r="ND58" t="e">
        <f>cvarM8^2</f>
        <v>#VALUE!</v>
      </c>
      <c r="NE58" t="e">
        <f>mvarM8^2</f>
        <v>#VALUE!</v>
      </c>
      <c r="NF58" s="24" t="e">
        <f t="shared" si="156"/>
        <v>#VALUE!</v>
      </c>
      <c r="NG58" s="24" t="e">
        <f t="shared" si="157"/>
        <v>#VALUE!</v>
      </c>
      <c r="NH58" s="24" t="e">
        <f t="shared" si="158"/>
        <v>#VALUE!</v>
      </c>
      <c r="NM58" s="24">
        <f t="shared" si="159"/>
        <v>0</v>
      </c>
      <c r="NN58" s="24">
        <f t="shared" si="160"/>
        <v>0</v>
      </c>
      <c r="NO58" s="24">
        <f t="shared" si="161"/>
        <v>0</v>
      </c>
      <c r="NP58">
        <v>-2.0878097617779001E-6</v>
      </c>
      <c r="NQ58" t="e">
        <f>bvarM6^3</f>
        <v>#VALUE!</v>
      </c>
      <c r="NR58" t="e">
        <f>cvarM6^3</f>
        <v>#VALUE!</v>
      </c>
      <c r="NS58" t="e">
        <f>mvarM6^3</f>
        <v>#VALUE!</v>
      </c>
      <c r="NT58" s="24" t="e">
        <f t="shared" si="162"/>
        <v>#VALUE!</v>
      </c>
      <c r="NU58" s="24" t="e">
        <f t="shared" si="163"/>
        <v>#VALUE!</v>
      </c>
      <c r="NV58" s="24" t="e">
        <f t="shared" si="164"/>
        <v>#VALUE!</v>
      </c>
      <c r="NW58">
        <v>3.0270130046428998E-6</v>
      </c>
      <c r="NX58" t="e">
        <f>bvarM2^3</f>
        <v>#VALUE!</v>
      </c>
      <c r="NY58" t="e">
        <f>cvarM2^3</f>
        <v>#VALUE!</v>
      </c>
      <c r="NZ58" t="e">
        <f>mvarM2^3</f>
        <v>#VALUE!</v>
      </c>
      <c r="OA58" s="24" t="e">
        <f t="shared" si="165"/>
        <v>#VALUE!</v>
      </c>
      <c r="OB58" s="24" t="e">
        <f t="shared" si="166"/>
        <v>#VALUE!</v>
      </c>
      <c r="OC58" s="24" t="e">
        <f t="shared" si="167"/>
        <v>#VALUE!</v>
      </c>
      <c r="OH58" s="24">
        <f t="shared" si="168"/>
        <v>0</v>
      </c>
      <c r="OI58" s="24">
        <f t="shared" si="169"/>
        <v>0</v>
      </c>
      <c r="OJ58" s="24">
        <f t="shared" si="170"/>
        <v>0</v>
      </c>
      <c r="OO58" s="24">
        <f t="shared" si="171"/>
        <v>0</v>
      </c>
      <c r="OP58" s="24">
        <f t="shared" si="172"/>
        <v>0</v>
      </c>
      <c r="OQ58" s="24">
        <f t="shared" si="173"/>
        <v>0</v>
      </c>
      <c r="OR58">
        <v>-1.728573370315E-9</v>
      </c>
      <c r="OS58" t="e">
        <f>bvarHC1^2</f>
        <v>#VALUE!</v>
      </c>
      <c r="OT58" t="e">
        <f>cvarHC1^2</f>
        <v>#VALUE!</v>
      </c>
      <c r="OU58" t="e">
        <f>mvarHC1^2</f>
        <v>#VALUE!</v>
      </c>
      <c r="OV58" s="24" t="e">
        <f t="shared" si="174"/>
        <v>#VALUE!</v>
      </c>
      <c r="OW58" s="24" t="e">
        <f t="shared" si="175"/>
        <v>#VALUE!</v>
      </c>
      <c r="OX58" s="24" t="e">
        <f t="shared" si="176"/>
        <v>#VALUE!</v>
      </c>
      <c r="PC58" s="24">
        <f t="shared" si="177"/>
        <v>0</v>
      </c>
      <c r="PD58" s="24">
        <f t="shared" si="178"/>
        <v>0</v>
      </c>
      <c r="PE58" s="24">
        <f t="shared" si="179"/>
        <v>0</v>
      </c>
      <c r="PF58">
        <v>8.8832349375309004E-5</v>
      </c>
      <c r="PG58" t="e">
        <f>bvarM6^2</f>
        <v>#VALUE!</v>
      </c>
      <c r="PH58" t="e">
        <f>cvarM6^2</f>
        <v>#VALUE!</v>
      </c>
      <c r="PI58" t="e">
        <f>mvarM6^2</f>
        <v>#VALUE!</v>
      </c>
      <c r="PJ58" s="24" t="e">
        <f t="shared" si="180"/>
        <v>#VALUE!</v>
      </c>
      <c r="PK58" s="24" t="e">
        <f t="shared" si="181"/>
        <v>#VALUE!</v>
      </c>
      <c r="PL58" s="24" t="e">
        <f t="shared" si="182"/>
        <v>#VALUE!</v>
      </c>
      <c r="PM58">
        <v>-1.0117179179536E-5</v>
      </c>
      <c r="PN58" t="e">
        <f>bvarM7^3</f>
        <v>#VALUE!</v>
      </c>
      <c r="PO58" t="e">
        <f>cvarM7^3</f>
        <v>#VALUE!</v>
      </c>
      <c r="PP58" t="e">
        <f>mvarM7^3</f>
        <v>#VALUE!</v>
      </c>
      <c r="PQ58" s="24" t="e">
        <f t="shared" si="183"/>
        <v>#VALUE!</v>
      </c>
      <c r="PR58" s="24" t="e">
        <f t="shared" si="184"/>
        <v>#VALUE!</v>
      </c>
      <c r="PS58" s="24" t="e">
        <f t="shared" si="185"/>
        <v>#VALUE!</v>
      </c>
      <c r="PX58" s="24">
        <f t="shared" si="186"/>
        <v>0</v>
      </c>
      <c r="PY58" s="24">
        <f t="shared" si="187"/>
        <v>0</v>
      </c>
      <c r="PZ58" s="24">
        <f t="shared" si="188"/>
        <v>0</v>
      </c>
      <c r="QE58" s="24">
        <f t="shared" si="189"/>
        <v>0</v>
      </c>
      <c r="QF58" s="24">
        <f t="shared" si="190"/>
        <v>0</v>
      </c>
      <c r="QG58" s="24">
        <f t="shared" si="191"/>
        <v>0</v>
      </c>
      <c r="QH58">
        <v>-5.0619573375737005E-4</v>
      </c>
      <c r="QI58" t="e">
        <f>bvarM8^2</f>
        <v>#VALUE!</v>
      </c>
      <c r="QJ58" t="e">
        <f>cvarM8^2</f>
        <v>#VALUE!</v>
      </c>
      <c r="QK58" t="e">
        <f>mvarM8^2</f>
        <v>#VALUE!</v>
      </c>
      <c r="QL58" s="24" t="e">
        <f t="shared" si="192"/>
        <v>#VALUE!</v>
      </c>
      <c r="QM58" s="24" t="e">
        <f t="shared" si="193"/>
        <v>#VALUE!</v>
      </c>
      <c r="QN58" s="24" t="e">
        <f t="shared" si="194"/>
        <v>#VALUE!</v>
      </c>
      <c r="QS58" s="24">
        <f t="shared" si="195"/>
        <v>0</v>
      </c>
      <c r="QT58" s="24">
        <f t="shared" si="196"/>
        <v>0</v>
      </c>
      <c r="QU58" s="24">
        <f t="shared" si="197"/>
        <v>0</v>
      </c>
      <c r="QV58">
        <v>-3.6516520409845998E-8</v>
      </c>
      <c r="QW58" t="e">
        <f>bvarM5^3</f>
        <v>#VALUE!</v>
      </c>
      <c r="QX58" t="e">
        <f>cvarM5^3</f>
        <v>#VALUE!</v>
      </c>
      <c r="QY58" t="e">
        <f>mvarM5^3</f>
        <v>#VALUE!</v>
      </c>
      <c r="QZ58" s="24" t="e">
        <f t="shared" si="198"/>
        <v>#VALUE!</v>
      </c>
      <c r="RA58" s="24" t="e">
        <f t="shared" si="199"/>
        <v>#VALUE!</v>
      </c>
      <c r="RB58" s="24" t="e">
        <f t="shared" si="200"/>
        <v>#VALUE!</v>
      </c>
      <c r="RC58">
        <v>2.7913263372717001E-7</v>
      </c>
      <c r="RD58" t="e">
        <f>bvarM4^3</f>
        <v>#VALUE!</v>
      </c>
      <c r="RE58" t="e">
        <f>cvarM4^3</f>
        <v>#VALUE!</v>
      </c>
      <c r="RF58" t="e">
        <f>mvarM4^3</f>
        <v>#VALUE!</v>
      </c>
      <c r="RG58" s="24" t="e">
        <f t="shared" si="201"/>
        <v>#VALUE!</v>
      </c>
      <c r="RH58" s="24" t="e">
        <f t="shared" si="202"/>
        <v>#VALUE!</v>
      </c>
      <c r="RI58" s="24" t="e">
        <f t="shared" si="203"/>
        <v>#VALUE!</v>
      </c>
      <c r="RN58" s="24">
        <f t="shared" si="204"/>
        <v>0</v>
      </c>
      <c r="RO58" s="24">
        <f t="shared" si="205"/>
        <v>0</v>
      </c>
      <c r="RP58" s="24">
        <f t="shared" si="206"/>
        <v>0</v>
      </c>
      <c r="RU58" s="24">
        <f t="shared" si="207"/>
        <v>0</v>
      </c>
      <c r="RV58" s="24">
        <f t="shared" si="208"/>
        <v>0</v>
      </c>
      <c r="RW58" s="24">
        <f t="shared" si="209"/>
        <v>0</v>
      </c>
      <c r="RX58">
        <v>-9.2998588843280999E-6</v>
      </c>
      <c r="RY58" t="e">
        <f>bvarM4^2</f>
        <v>#VALUE!</v>
      </c>
      <c r="RZ58" t="e">
        <f>cvarM4^2</f>
        <v>#VALUE!</v>
      </c>
      <c r="SA58" t="e">
        <f>mvarM4^2</f>
        <v>#VALUE!</v>
      </c>
      <c r="SB58" s="24" t="e">
        <f t="shared" si="210"/>
        <v>#VALUE!</v>
      </c>
      <c r="SC58" s="24" t="e">
        <f t="shared" si="211"/>
        <v>#VALUE!</v>
      </c>
      <c r="SD58" s="24" t="e">
        <f t="shared" si="212"/>
        <v>#VALUE!</v>
      </c>
      <c r="SI58" s="24">
        <f t="shared" si="213"/>
        <v>0</v>
      </c>
      <c r="SJ58" s="24">
        <f t="shared" si="214"/>
        <v>0</v>
      </c>
      <c r="SK58" s="24">
        <f t="shared" si="215"/>
        <v>0</v>
      </c>
      <c r="SL58"/>
      <c r="SM58"/>
      <c r="SN58"/>
      <c r="SO58"/>
      <c r="SP58" s="24">
        <f t="shared" si="216"/>
        <v>0</v>
      </c>
      <c r="SQ58" s="24">
        <f t="shared" si="217"/>
        <v>0</v>
      </c>
      <c r="SR58" s="24">
        <f t="shared" si="218"/>
        <v>0</v>
      </c>
      <c r="SW58" s="24">
        <f t="shared" si="219"/>
        <v>0</v>
      </c>
      <c r="SX58" s="24">
        <f t="shared" si="220"/>
        <v>0</v>
      </c>
      <c r="SY58" s="24">
        <f t="shared" si="221"/>
        <v>0</v>
      </c>
      <c r="TD58" s="24">
        <f t="shared" si="222"/>
        <v>0</v>
      </c>
      <c r="TE58" s="24">
        <f t="shared" si="223"/>
        <v>0</v>
      </c>
      <c r="TF58" s="24">
        <f t="shared" si="224"/>
        <v>0</v>
      </c>
      <c r="TK58" s="24">
        <f t="shared" si="225"/>
        <v>0</v>
      </c>
      <c r="TL58" s="24">
        <f t="shared" si="226"/>
        <v>0</v>
      </c>
      <c r="TM58" s="24">
        <f t="shared" si="227"/>
        <v>0</v>
      </c>
      <c r="TN58">
        <v>-3.7292558303070999E-5</v>
      </c>
      <c r="TO58" t="e">
        <f>bvarM2^3</f>
        <v>#VALUE!</v>
      </c>
      <c r="TP58" t="e">
        <f>cvarM2^3</f>
        <v>#VALUE!</v>
      </c>
      <c r="TQ58" t="e">
        <f>mvarM2^3</f>
        <v>#VALUE!</v>
      </c>
      <c r="TR58" s="24" t="e">
        <f t="shared" si="228"/>
        <v>#VALUE!</v>
      </c>
      <c r="TS58" s="24" t="e">
        <f t="shared" si="229"/>
        <v>#VALUE!</v>
      </c>
      <c r="TT58" s="24" t="e">
        <f t="shared" si="230"/>
        <v>#VALUE!</v>
      </c>
      <c r="TU58">
        <v>-1.8151340993897001E-4</v>
      </c>
      <c r="TV58" t="e">
        <f>bvarM9^2</f>
        <v>#VALUE!</v>
      </c>
      <c r="TW58" t="e">
        <f>cvarM9^2</f>
        <v>#VALUE!</v>
      </c>
      <c r="TX58" t="e">
        <f>mvarM9^2</f>
        <v>#VALUE!</v>
      </c>
      <c r="TY58" s="24" t="e">
        <f t="shared" si="231"/>
        <v>#VALUE!</v>
      </c>
      <c r="TZ58" s="24" t="e">
        <f t="shared" si="232"/>
        <v>#VALUE!</v>
      </c>
      <c r="UA58" s="24" t="e">
        <f t="shared" si="233"/>
        <v>#VALUE!</v>
      </c>
      <c r="UF58" s="24">
        <f t="shared" si="234"/>
        <v>0</v>
      </c>
      <c r="UG58" s="24">
        <f t="shared" si="235"/>
        <v>0</v>
      </c>
      <c r="UH58" s="24">
        <f t="shared" si="236"/>
        <v>0</v>
      </c>
      <c r="UI58">
        <v>3.4386929078520998E-5</v>
      </c>
      <c r="UJ58" t="e">
        <f>bvarM9^2</f>
        <v>#VALUE!</v>
      </c>
      <c r="UK58" t="e">
        <f>cvarM9^2</f>
        <v>#VALUE!</v>
      </c>
      <c r="UL58" t="e">
        <f>mvarM9^2</f>
        <v>#VALUE!</v>
      </c>
      <c r="UM58" s="24" t="e">
        <f t="shared" si="237"/>
        <v>#VALUE!</v>
      </c>
      <c r="UN58" s="24" t="e">
        <f t="shared" si="238"/>
        <v>#VALUE!</v>
      </c>
      <c r="UO58" s="24" t="e">
        <f t="shared" si="239"/>
        <v>#VALUE!</v>
      </c>
      <c r="UP58">
        <v>6.6319609289918E-4</v>
      </c>
      <c r="UQ58" t="e">
        <f>bvarM7^3</f>
        <v>#VALUE!</v>
      </c>
      <c r="UR58" t="e">
        <f>cvarM7^3</f>
        <v>#VALUE!</v>
      </c>
      <c r="US58" t="e">
        <f>mvarM7^3</f>
        <v>#VALUE!</v>
      </c>
      <c r="UT58" s="24" t="e">
        <f t="shared" si="240"/>
        <v>#VALUE!</v>
      </c>
      <c r="UU58" s="24" t="e">
        <f t="shared" si="241"/>
        <v>#VALUE!</v>
      </c>
      <c r="UV58" s="24" t="e">
        <f t="shared" si="242"/>
        <v>#VALUE!</v>
      </c>
      <c r="VA58" s="24">
        <f t="shared" si="243"/>
        <v>0</v>
      </c>
      <c r="VB58" s="24">
        <f t="shared" si="244"/>
        <v>0</v>
      </c>
      <c r="VC58" s="24">
        <f t="shared" si="245"/>
        <v>0</v>
      </c>
      <c r="VD58">
        <v>-4.2382003855008003E-5</v>
      </c>
      <c r="VE58" t="e">
        <f>bvarM2^3</f>
        <v>#VALUE!</v>
      </c>
      <c r="VF58" t="e">
        <f>cvarM2^3</f>
        <v>#VALUE!</v>
      </c>
      <c r="VG58" t="e">
        <f>mvarM2^3</f>
        <v>#VALUE!</v>
      </c>
      <c r="VH58" s="24" t="e">
        <f t="shared" si="246"/>
        <v>#VALUE!</v>
      </c>
      <c r="VI58" s="24" t="e">
        <f t="shared" si="247"/>
        <v>#VALUE!</v>
      </c>
      <c r="VJ58" s="24" t="e">
        <f t="shared" si="248"/>
        <v>#VALUE!</v>
      </c>
      <c r="VK58">
        <v>1.8873065825874001E-5</v>
      </c>
      <c r="VL58" t="e">
        <f>bvarM9^2</f>
        <v>#VALUE!</v>
      </c>
      <c r="VM58" t="e">
        <f>cvarM9^2</f>
        <v>#VALUE!</v>
      </c>
      <c r="VN58" t="e">
        <f>mvarM9^2</f>
        <v>#VALUE!</v>
      </c>
      <c r="VO58" s="24" t="e">
        <f t="shared" si="249"/>
        <v>#VALUE!</v>
      </c>
      <c r="VP58" s="24" t="e">
        <f t="shared" si="250"/>
        <v>#VALUE!</v>
      </c>
      <c r="VQ58" s="24" t="e">
        <f t="shared" si="251"/>
        <v>#VALUE!</v>
      </c>
      <c r="VV58" s="24">
        <f t="shared" si="252"/>
        <v>0</v>
      </c>
      <c r="VW58" s="24">
        <f t="shared" si="253"/>
        <v>0</v>
      </c>
      <c r="VX58" s="24">
        <f t="shared" si="254"/>
        <v>0</v>
      </c>
      <c r="WC58" s="24">
        <f t="shared" si="255"/>
        <v>0</v>
      </c>
      <c r="WD58" s="24">
        <f t="shared" si="256"/>
        <v>0</v>
      </c>
      <c r="WE58" s="24">
        <f t="shared" si="257"/>
        <v>0</v>
      </c>
      <c r="WJ58" s="24">
        <f t="shared" si="258"/>
        <v>0</v>
      </c>
      <c r="WK58" s="24">
        <f t="shared" si="259"/>
        <v>0</v>
      </c>
      <c r="WL58" s="24">
        <f t="shared" si="260"/>
        <v>0</v>
      </c>
      <c r="WQ58" s="24">
        <f t="shared" si="261"/>
        <v>0</v>
      </c>
      <c r="WR58" s="24">
        <f t="shared" si="262"/>
        <v>0</v>
      </c>
      <c r="WS58" s="24">
        <f t="shared" si="263"/>
        <v>0</v>
      </c>
      <c r="WT58">
        <v>-6.5054716804456998E-7</v>
      </c>
      <c r="WU58" t="e">
        <f>bvarM4^3</f>
        <v>#VALUE!</v>
      </c>
      <c r="WV58" t="e">
        <f>cvarM4^3</f>
        <v>#VALUE!</v>
      </c>
      <c r="WW58" t="e">
        <f>mvarM4^3</f>
        <v>#VALUE!</v>
      </c>
      <c r="WX58" s="24" t="e">
        <f t="shared" si="264"/>
        <v>#VALUE!</v>
      </c>
      <c r="WY58" s="24" t="e">
        <f t="shared" si="265"/>
        <v>#VALUE!</v>
      </c>
      <c r="WZ58" s="24" t="e">
        <f t="shared" si="266"/>
        <v>#VALUE!</v>
      </c>
      <c r="XA58">
        <v>-3.7686677457264999E-3</v>
      </c>
      <c r="XB58" t="e">
        <f>bvarM7^2</f>
        <v>#VALUE!</v>
      </c>
      <c r="XC58" t="e">
        <f>cvarM7^2</f>
        <v>#VALUE!</v>
      </c>
      <c r="XD58" t="e">
        <f>mvarM7^2</f>
        <v>#VALUE!</v>
      </c>
      <c r="XE58" s="24" t="e">
        <f t="shared" si="267"/>
        <v>#VALUE!</v>
      </c>
      <c r="XF58" s="24" t="e">
        <f t="shared" si="268"/>
        <v>#VALUE!</v>
      </c>
      <c r="XG58" s="24" t="e">
        <f t="shared" si="269"/>
        <v>#VALUE!</v>
      </c>
      <c r="XL58" s="24">
        <f t="shared" si="270"/>
        <v>0</v>
      </c>
      <c r="XM58" s="24">
        <f t="shared" si="271"/>
        <v>0</v>
      </c>
      <c r="XN58" s="24">
        <f t="shared" si="272"/>
        <v>0</v>
      </c>
      <c r="XO58">
        <v>-2.7437025154588001E-6</v>
      </c>
      <c r="XP58" t="e">
        <f>bvarM4^3</f>
        <v>#VALUE!</v>
      </c>
      <c r="XQ58" t="e">
        <f>cvarM4^3</f>
        <v>#VALUE!</v>
      </c>
      <c r="XR58" t="e">
        <f>mvarM4^3</f>
        <v>#VALUE!</v>
      </c>
      <c r="XS58" s="24" t="e">
        <f t="shared" si="273"/>
        <v>#VALUE!</v>
      </c>
      <c r="XT58" s="24" t="e">
        <f t="shared" si="274"/>
        <v>#VALUE!</v>
      </c>
      <c r="XU58" s="24" t="e">
        <f t="shared" si="275"/>
        <v>#VALUE!</v>
      </c>
      <c r="XZ58" s="24">
        <f t="shared" si="276"/>
        <v>0</v>
      </c>
      <c r="YA58" s="24">
        <f t="shared" si="277"/>
        <v>0</v>
      </c>
      <c r="YB58" s="24">
        <f t="shared" si="278"/>
        <v>0</v>
      </c>
      <c r="YG58" s="24">
        <f t="shared" si="279"/>
        <v>0</v>
      </c>
      <c r="YH58" s="24">
        <f t="shared" si="280"/>
        <v>0</v>
      </c>
      <c r="YI58" s="24">
        <f t="shared" si="281"/>
        <v>0</v>
      </c>
      <c r="YJ58">
        <v>1.4442570437884E-5</v>
      </c>
      <c r="YK58" t="e">
        <f>bvarHC2^3</f>
        <v>#VALUE!</v>
      </c>
      <c r="YL58" t="e">
        <f>cvarHC2^3</f>
        <v>#VALUE!</v>
      </c>
      <c r="YM58" t="e">
        <f>mvarHC2^3</f>
        <v>#VALUE!</v>
      </c>
      <c r="YN58" s="24" t="e">
        <f t="shared" si="282"/>
        <v>#VALUE!</v>
      </c>
      <c r="YO58" s="24" t="e">
        <f t="shared" si="283"/>
        <v>#VALUE!</v>
      </c>
      <c r="YP58" s="24" t="e">
        <f t="shared" si="284"/>
        <v>#VALUE!</v>
      </c>
      <c r="YQ58">
        <v>-2.4657706613993E-5</v>
      </c>
      <c r="YR58" t="e">
        <f>bvarM2^3</f>
        <v>#VALUE!</v>
      </c>
      <c r="YS58" t="e">
        <f>cvarM2^3</f>
        <v>#VALUE!</v>
      </c>
      <c r="YT58" t="e">
        <f>mvarM2^3</f>
        <v>#VALUE!</v>
      </c>
      <c r="YU58" s="24" t="e">
        <f t="shared" si="285"/>
        <v>#VALUE!</v>
      </c>
      <c r="YV58" s="24" t="e">
        <f t="shared" si="286"/>
        <v>#VALUE!</v>
      </c>
      <c r="YW58" s="24" t="e">
        <f t="shared" si="287"/>
        <v>#VALUE!</v>
      </c>
      <c r="ZB58" s="24">
        <f t="shared" si="288"/>
        <v>0</v>
      </c>
      <c r="ZC58" s="24">
        <f t="shared" si="289"/>
        <v>0</v>
      </c>
      <c r="ZD58" s="24">
        <f t="shared" si="290"/>
        <v>0</v>
      </c>
      <c r="ZI58" s="24">
        <f t="shared" si="291"/>
        <v>0</v>
      </c>
      <c r="ZJ58" s="24">
        <f t="shared" si="292"/>
        <v>0</v>
      </c>
      <c r="ZK58" s="24">
        <f t="shared" si="293"/>
        <v>0</v>
      </c>
      <c r="ZP58" s="24">
        <f t="shared" si="294"/>
        <v>0</v>
      </c>
      <c r="ZQ58" s="24">
        <f t="shared" si="295"/>
        <v>0</v>
      </c>
      <c r="ZR58" s="24">
        <f t="shared" si="296"/>
        <v>0</v>
      </c>
      <c r="ZW58" s="24">
        <f t="shared" si="297"/>
        <v>0</v>
      </c>
      <c r="ZX58" s="24">
        <f t="shared" si="298"/>
        <v>0</v>
      </c>
      <c r="ZY58" s="24">
        <f t="shared" si="299"/>
        <v>0</v>
      </c>
      <c r="ZZ58">
        <v>-8.8256935326616997E-7</v>
      </c>
      <c r="AAA58" t="e">
        <f>bvarHC2^3</f>
        <v>#VALUE!</v>
      </c>
      <c r="AAB58" t="e">
        <f>cvarHC2^3</f>
        <v>#VALUE!</v>
      </c>
      <c r="AAC58" t="e">
        <f>mvarHC2^3</f>
        <v>#VALUE!</v>
      </c>
      <c r="AAD58" s="24" t="e">
        <f t="shared" si="300"/>
        <v>#VALUE!</v>
      </c>
      <c r="AAE58" s="24" t="e">
        <f t="shared" si="301"/>
        <v>#VALUE!</v>
      </c>
      <c r="AAF58" s="24" t="e">
        <f t="shared" si="302"/>
        <v>#VALUE!</v>
      </c>
      <c r="AAG58">
        <v>-5.5350910636784998E-3</v>
      </c>
      <c r="AAH58" t="e">
        <f>bvarM7^2</f>
        <v>#VALUE!</v>
      </c>
      <c r="AAI58" t="e">
        <f>cvarM7^2</f>
        <v>#VALUE!</v>
      </c>
      <c r="AAJ58" t="e">
        <f>mvarM7^2</f>
        <v>#VALUE!</v>
      </c>
      <c r="AAK58" s="24" t="e">
        <f t="shared" si="303"/>
        <v>#VALUE!</v>
      </c>
      <c r="AAL58" s="24" t="e">
        <f t="shared" si="304"/>
        <v>#VALUE!</v>
      </c>
      <c r="AAM58" s="24" t="e">
        <f t="shared" si="305"/>
        <v>#VALUE!</v>
      </c>
      <c r="AAR58" s="24">
        <f t="shared" si="306"/>
        <v>0</v>
      </c>
      <c r="AAS58" s="24">
        <f t="shared" si="307"/>
        <v>0</v>
      </c>
      <c r="AAT58" s="24">
        <f t="shared" si="308"/>
        <v>0</v>
      </c>
      <c r="AAY58" s="24">
        <f t="shared" si="309"/>
        <v>0</v>
      </c>
      <c r="AAZ58" s="24">
        <f t="shared" si="310"/>
        <v>0</v>
      </c>
      <c r="ABA58" s="24">
        <f t="shared" si="311"/>
        <v>0</v>
      </c>
      <c r="ABF58" s="24">
        <f t="shared" si="312"/>
        <v>0</v>
      </c>
      <c r="ABG58" s="24">
        <f t="shared" si="313"/>
        <v>0</v>
      </c>
      <c r="ABH58" s="24">
        <f t="shared" si="314"/>
        <v>0</v>
      </c>
      <c r="ABM58" s="24">
        <f t="shared" si="315"/>
        <v>0</v>
      </c>
      <c r="ABN58" s="24">
        <f t="shared" si="316"/>
        <v>0</v>
      </c>
      <c r="ABO58" s="24">
        <f t="shared" si="317"/>
        <v>0</v>
      </c>
      <c r="ABT58" s="24">
        <f t="shared" si="318"/>
        <v>0</v>
      </c>
      <c r="ABU58" s="24">
        <f t="shared" si="319"/>
        <v>0</v>
      </c>
      <c r="ABV58" s="24">
        <f t="shared" si="320"/>
        <v>0</v>
      </c>
      <c r="ABW58">
        <v>2.3592739908607999E-3</v>
      </c>
      <c r="ABX58" t="e">
        <f>bvarM6^2</f>
        <v>#VALUE!</v>
      </c>
      <c r="ABY58" t="e">
        <f>cvarM6^2</f>
        <v>#VALUE!</v>
      </c>
      <c r="ABZ58" t="e">
        <f>mvarM6^2</f>
        <v>#VALUE!</v>
      </c>
      <c r="ACA58" s="24" t="e">
        <f t="shared" si="321"/>
        <v>#VALUE!</v>
      </c>
      <c r="ACB58" s="24" t="e">
        <f t="shared" si="322"/>
        <v>#VALUE!</v>
      </c>
      <c r="ACC58" s="24" t="e">
        <f t="shared" si="323"/>
        <v>#VALUE!</v>
      </c>
      <c r="ACH58" s="24">
        <f t="shared" si="324"/>
        <v>0</v>
      </c>
      <c r="ACI58" s="24">
        <f t="shared" si="325"/>
        <v>0</v>
      </c>
      <c r="ACJ58" s="24">
        <f t="shared" si="326"/>
        <v>0</v>
      </c>
      <c r="ACO58" s="24">
        <f t="shared" si="327"/>
        <v>0</v>
      </c>
      <c r="ACP58" s="24">
        <f t="shared" si="328"/>
        <v>0</v>
      </c>
      <c r="ACQ58" s="24">
        <f t="shared" si="329"/>
        <v>0</v>
      </c>
      <c r="ACV58" s="24">
        <f t="shared" si="330"/>
        <v>0</v>
      </c>
      <c r="ACW58" s="24">
        <f t="shared" si="331"/>
        <v>0</v>
      </c>
      <c r="ACX58" s="24">
        <f t="shared" si="332"/>
        <v>0</v>
      </c>
      <c r="ACY58"/>
      <c r="ACZ58"/>
      <c r="ADA58"/>
      <c r="ADB58"/>
      <c r="ADC58" s="24">
        <f t="shared" si="333"/>
        <v>0</v>
      </c>
      <c r="ADD58" s="24">
        <f t="shared" si="334"/>
        <v>0</v>
      </c>
      <c r="ADE58" s="24">
        <f t="shared" si="335"/>
        <v>0</v>
      </c>
      <c r="ADF58"/>
      <c r="ADG58"/>
      <c r="ADH58"/>
      <c r="ADI58"/>
      <c r="ADJ58" s="24">
        <f t="shared" si="336"/>
        <v>0</v>
      </c>
      <c r="ADK58" s="24">
        <f t="shared" si="337"/>
        <v>0</v>
      </c>
      <c r="ADL58" s="24">
        <f t="shared" si="338"/>
        <v>0</v>
      </c>
      <c r="ADQ58" s="24">
        <f t="shared" si="339"/>
        <v>0</v>
      </c>
      <c r="ADR58" s="24">
        <f t="shared" si="340"/>
        <v>0</v>
      </c>
      <c r="ADS58" s="24">
        <f t="shared" si="341"/>
        <v>0</v>
      </c>
      <c r="ADX58" s="24">
        <f t="shared" si="342"/>
        <v>0</v>
      </c>
      <c r="ADY58" s="24">
        <f t="shared" si="343"/>
        <v>0</v>
      </c>
      <c r="ADZ58" s="24">
        <f t="shared" si="344"/>
        <v>0</v>
      </c>
      <c r="AEE58" s="24">
        <f t="shared" si="345"/>
        <v>0</v>
      </c>
      <c r="AEF58" s="24">
        <f t="shared" si="346"/>
        <v>0</v>
      </c>
      <c r="AEG58" s="24">
        <f t="shared" si="347"/>
        <v>0</v>
      </c>
      <c r="AEL58" s="24">
        <f t="shared" si="348"/>
        <v>0</v>
      </c>
      <c r="AEM58" s="24">
        <f t="shared" si="349"/>
        <v>0</v>
      </c>
      <c r="AEN58" s="24">
        <f t="shared" si="350"/>
        <v>0</v>
      </c>
      <c r="AES58" s="24">
        <f t="shared" si="351"/>
        <v>0</v>
      </c>
      <c r="AET58" s="24">
        <f t="shared" si="352"/>
        <v>0</v>
      </c>
      <c r="AEU58" s="24">
        <f t="shared" si="353"/>
        <v>0</v>
      </c>
      <c r="AEV58"/>
      <c r="AEW58"/>
      <c r="AEX58"/>
      <c r="AEY58"/>
      <c r="AEZ58" s="24">
        <f t="shared" si="354"/>
        <v>0</v>
      </c>
      <c r="AFA58" s="24">
        <f t="shared" si="355"/>
        <v>0</v>
      </c>
      <c r="AFB58" s="24">
        <f t="shared" si="356"/>
        <v>0</v>
      </c>
      <c r="AFG58" s="24">
        <f t="shared" si="357"/>
        <v>0</v>
      </c>
      <c r="AFH58" s="24">
        <f t="shared" si="358"/>
        <v>0</v>
      </c>
      <c r="AFI58" s="24">
        <f t="shared" si="359"/>
        <v>0</v>
      </c>
      <c r="AFN58" s="24">
        <f t="shared" si="360"/>
        <v>0</v>
      </c>
      <c r="AFO58" s="24">
        <f t="shared" si="361"/>
        <v>0</v>
      </c>
      <c r="AFP58" s="24">
        <f t="shared" si="362"/>
        <v>0</v>
      </c>
      <c r="AFU58" s="24">
        <f t="shared" si="363"/>
        <v>0</v>
      </c>
      <c r="AFV58" s="24">
        <f t="shared" si="364"/>
        <v>0</v>
      </c>
      <c r="AFW58" s="24">
        <f t="shared" si="365"/>
        <v>0</v>
      </c>
      <c r="AGB58" s="24">
        <f t="shared" si="366"/>
        <v>0</v>
      </c>
      <c r="AGC58" s="24">
        <f t="shared" si="367"/>
        <v>0</v>
      </c>
      <c r="AGD58" s="24">
        <f t="shared" si="368"/>
        <v>0</v>
      </c>
      <c r="AGI58" s="24">
        <f t="shared" si="369"/>
        <v>0</v>
      </c>
      <c r="AGJ58" s="24">
        <f t="shared" si="370"/>
        <v>0</v>
      </c>
      <c r="AGK58" s="24">
        <f t="shared" si="371"/>
        <v>0</v>
      </c>
      <c r="AGL58"/>
      <c r="AGM58"/>
      <c r="AGN58"/>
      <c r="AGO58"/>
      <c r="AGP58" s="24">
        <f t="shared" si="372"/>
        <v>0</v>
      </c>
      <c r="AGQ58" s="24">
        <f t="shared" si="373"/>
        <v>0</v>
      </c>
      <c r="AGR58" s="24">
        <f t="shared" si="374"/>
        <v>0</v>
      </c>
      <c r="AGW58" s="24">
        <f t="shared" si="375"/>
        <v>0</v>
      </c>
      <c r="AGX58" s="24">
        <f t="shared" si="376"/>
        <v>0</v>
      </c>
      <c r="AGY58" s="24">
        <f t="shared" si="377"/>
        <v>0</v>
      </c>
      <c r="AHD58" s="24">
        <f t="shared" si="378"/>
        <v>0</v>
      </c>
      <c r="AHE58" s="24">
        <f t="shared" si="379"/>
        <v>0</v>
      </c>
      <c r="AHF58" s="24">
        <f t="shared" si="380"/>
        <v>0</v>
      </c>
      <c r="AHK58" s="24">
        <f t="shared" si="381"/>
        <v>0</v>
      </c>
      <c r="AHL58" s="24">
        <f t="shared" si="382"/>
        <v>0</v>
      </c>
      <c r="AHM58" s="24">
        <f t="shared" si="383"/>
        <v>0</v>
      </c>
      <c r="AHR58" s="24">
        <f t="shared" si="384"/>
        <v>0</v>
      </c>
      <c r="AHS58" s="24">
        <f t="shared" si="385"/>
        <v>0</v>
      </c>
      <c r="AHT58" s="24">
        <f t="shared" si="386"/>
        <v>0</v>
      </c>
      <c r="AHY58" s="24">
        <f t="shared" si="387"/>
        <v>0</v>
      </c>
      <c r="AHZ58" s="24">
        <f t="shared" si="388"/>
        <v>0</v>
      </c>
      <c r="AIA58" s="24">
        <f t="shared" si="389"/>
        <v>0</v>
      </c>
      <c r="AIB58"/>
      <c r="AIC58"/>
      <c r="AID58"/>
      <c r="AIE58"/>
      <c r="AIF58" s="24">
        <f t="shared" si="390"/>
        <v>0</v>
      </c>
      <c r="AIG58" s="24">
        <f t="shared" si="391"/>
        <v>0</v>
      </c>
      <c r="AIH58" s="24">
        <f t="shared" si="392"/>
        <v>0</v>
      </c>
      <c r="AIM58" s="24">
        <f t="shared" si="393"/>
        <v>0</v>
      </c>
      <c r="AIN58" s="24">
        <f t="shared" si="394"/>
        <v>0</v>
      </c>
      <c r="AIO58" s="24">
        <f t="shared" si="395"/>
        <v>0</v>
      </c>
      <c r="AIP58"/>
      <c r="AIQ58"/>
      <c r="AIR58"/>
      <c r="AIS58"/>
      <c r="AIT58" s="24">
        <f t="shared" si="396"/>
        <v>0</v>
      </c>
      <c r="AIU58" s="24">
        <f t="shared" si="397"/>
        <v>0</v>
      </c>
      <c r="AIV58" s="24">
        <f t="shared" si="398"/>
        <v>0</v>
      </c>
      <c r="AJA58" s="24">
        <f t="shared" si="399"/>
        <v>0</v>
      </c>
      <c r="AJB58" s="24">
        <f t="shared" si="400"/>
        <v>0</v>
      </c>
      <c r="AJC58" s="24">
        <f t="shared" si="401"/>
        <v>0</v>
      </c>
      <c r="AJH58" s="24">
        <f t="shared" si="402"/>
        <v>0</v>
      </c>
      <c r="AJI58" s="24">
        <f t="shared" si="403"/>
        <v>0</v>
      </c>
      <c r="AJJ58" s="24">
        <f t="shared" si="404"/>
        <v>0</v>
      </c>
      <c r="AJO58" s="24">
        <f t="shared" si="405"/>
        <v>0</v>
      </c>
      <c r="AJP58" s="24">
        <f t="shared" si="406"/>
        <v>0</v>
      </c>
      <c r="AJQ58" s="24">
        <f t="shared" si="407"/>
        <v>0</v>
      </c>
      <c r="AJV58" s="24">
        <f t="shared" si="408"/>
        <v>0</v>
      </c>
      <c r="AJW58" s="24">
        <f t="shared" si="409"/>
        <v>0</v>
      </c>
      <c r="AJX58" s="24">
        <f t="shared" si="410"/>
        <v>0</v>
      </c>
      <c r="AKC58" s="24">
        <f t="shared" si="411"/>
        <v>0</v>
      </c>
      <c r="AKD58" s="24">
        <f t="shared" si="412"/>
        <v>0</v>
      </c>
      <c r="AKE58" s="24">
        <f t="shared" si="413"/>
        <v>0</v>
      </c>
      <c r="AKJ58" s="24">
        <f t="shared" si="414"/>
        <v>0</v>
      </c>
      <c r="AKK58" s="24">
        <f t="shared" si="415"/>
        <v>0</v>
      </c>
      <c r="AKL58" s="24">
        <f t="shared" si="416"/>
        <v>0</v>
      </c>
      <c r="AKQ58" s="24">
        <f t="shared" si="417"/>
        <v>0</v>
      </c>
      <c r="AKR58" s="24">
        <f t="shared" si="418"/>
        <v>0</v>
      </c>
      <c r="AKS58" s="24">
        <f t="shared" si="419"/>
        <v>0</v>
      </c>
      <c r="AKX58" s="24">
        <f t="shared" si="420"/>
        <v>0</v>
      </c>
      <c r="AKY58" s="24">
        <f t="shared" si="421"/>
        <v>0</v>
      </c>
      <c r="AKZ58" s="24">
        <f t="shared" si="422"/>
        <v>0</v>
      </c>
      <c r="ALE58" s="24">
        <f t="shared" si="423"/>
        <v>0</v>
      </c>
      <c r="ALF58" s="24">
        <f t="shared" si="424"/>
        <v>0</v>
      </c>
      <c r="ALG58" s="24">
        <f t="shared" si="425"/>
        <v>0</v>
      </c>
      <c r="ALL58" s="24">
        <f t="shared" si="426"/>
        <v>0</v>
      </c>
      <c r="ALM58" s="24">
        <f t="shared" si="427"/>
        <v>0</v>
      </c>
      <c r="ALN58" s="24">
        <f t="shared" si="428"/>
        <v>0</v>
      </c>
      <c r="ALS58" s="24">
        <f t="shared" si="429"/>
        <v>0</v>
      </c>
      <c r="ALT58" s="24">
        <f t="shared" si="430"/>
        <v>0</v>
      </c>
      <c r="ALU58" s="24">
        <f t="shared" si="431"/>
        <v>0</v>
      </c>
      <c r="ALZ58" s="24">
        <f t="shared" si="432"/>
        <v>0</v>
      </c>
      <c r="AMA58" s="24">
        <f t="shared" si="433"/>
        <v>0</v>
      </c>
      <c r="AMB58" s="24">
        <f t="shared" si="434"/>
        <v>0</v>
      </c>
      <c r="AMC58"/>
      <c r="AMD58"/>
      <c r="AME58"/>
      <c r="AMF58"/>
      <c r="AMG58" s="24">
        <f t="shared" si="435"/>
        <v>0</v>
      </c>
      <c r="AMH58" s="24">
        <f t="shared" si="436"/>
        <v>0</v>
      </c>
      <c r="AMI58" s="24">
        <f t="shared" si="437"/>
        <v>0</v>
      </c>
      <c r="AMN58" s="24">
        <f t="shared" si="438"/>
        <v>0</v>
      </c>
      <c r="AMO58" s="24">
        <f t="shared" si="439"/>
        <v>0</v>
      </c>
      <c r="AMP58" s="24">
        <f t="shared" si="440"/>
        <v>0</v>
      </c>
      <c r="AMU58" s="24">
        <f t="shared" si="441"/>
        <v>0</v>
      </c>
      <c r="AMV58" s="24">
        <f t="shared" si="442"/>
        <v>0</v>
      </c>
      <c r="AMW58" s="24">
        <f t="shared" si="443"/>
        <v>0</v>
      </c>
      <c r="AMX58">
        <v>-8.1917758781677993E-2</v>
      </c>
      <c r="AMY58" t="e">
        <f>bvarM8^2</f>
        <v>#VALUE!</v>
      </c>
      <c r="AMZ58" t="e">
        <f>cvarM8^2</f>
        <v>#VALUE!</v>
      </c>
      <c r="ANA58" t="e">
        <f>mvarM8^2</f>
        <v>#VALUE!</v>
      </c>
      <c r="ANB58" s="24" t="e">
        <f t="shared" si="444"/>
        <v>#VALUE!</v>
      </c>
      <c r="ANC58" s="24" t="e">
        <f t="shared" si="445"/>
        <v>#VALUE!</v>
      </c>
      <c r="AND58" s="24" t="e">
        <f t="shared" si="446"/>
        <v>#VALUE!</v>
      </c>
      <c r="ANE58">
        <v>9.4597776802705005E-3</v>
      </c>
      <c r="ANF58" t="e">
        <f>bvarM8^2</f>
        <v>#VALUE!</v>
      </c>
      <c r="ANG58" t="e">
        <f>cvarM8^2</f>
        <v>#VALUE!</v>
      </c>
      <c r="ANH58" t="e">
        <f>mvarM8^2</f>
        <v>#VALUE!</v>
      </c>
      <c r="ANI58" s="24" t="e">
        <f t="shared" si="447"/>
        <v>#VALUE!</v>
      </c>
      <c r="ANJ58" s="24" t="e">
        <f t="shared" si="448"/>
        <v>#VALUE!</v>
      </c>
      <c r="ANK58" s="24" t="e">
        <f t="shared" si="449"/>
        <v>#VALUE!</v>
      </c>
      <c r="ANP58" s="24">
        <f t="shared" si="450"/>
        <v>0</v>
      </c>
      <c r="ANQ58" s="24">
        <f t="shared" si="451"/>
        <v>0</v>
      </c>
      <c r="ANR58" s="24">
        <f t="shared" si="452"/>
        <v>0</v>
      </c>
      <c r="ANS58"/>
      <c r="ANT58"/>
      <c r="ANU58"/>
      <c r="ANV58"/>
      <c r="ANW58" s="24">
        <f t="shared" si="453"/>
        <v>0</v>
      </c>
      <c r="ANX58" s="24">
        <f t="shared" si="454"/>
        <v>0</v>
      </c>
      <c r="ANY58" s="24">
        <f t="shared" si="455"/>
        <v>0</v>
      </c>
      <c r="ANZ58"/>
      <c r="AOA58"/>
      <c r="AOB58"/>
      <c r="AOC58"/>
      <c r="AOD58" s="24">
        <f t="shared" si="456"/>
        <v>0</v>
      </c>
      <c r="AOE58" s="24">
        <f t="shared" si="457"/>
        <v>0</v>
      </c>
      <c r="AOF58" s="24">
        <f t="shared" si="458"/>
        <v>0</v>
      </c>
      <c r="AOK58" s="24">
        <f t="shared" si="459"/>
        <v>0</v>
      </c>
      <c r="AOL58" s="24">
        <f t="shared" si="460"/>
        <v>0</v>
      </c>
      <c r="AOM58" s="24">
        <f t="shared" si="461"/>
        <v>0</v>
      </c>
      <c r="AON58"/>
      <c r="AOO58"/>
      <c r="AOP58"/>
      <c r="AOQ58"/>
      <c r="AOR58" s="24">
        <f t="shared" si="462"/>
        <v>0</v>
      </c>
      <c r="AOS58" s="24">
        <f t="shared" si="463"/>
        <v>0</v>
      </c>
      <c r="AOT58" s="24">
        <f t="shared" si="464"/>
        <v>0</v>
      </c>
      <c r="AOU58">
        <v>-1.1593507594060999E-11</v>
      </c>
      <c r="AOV58" t="e">
        <f>bvarHC1^3</f>
        <v>#VALUE!</v>
      </c>
      <c r="AOW58" t="e">
        <f>cvarHC1^3</f>
        <v>#VALUE!</v>
      </c>
      <c r="AOX58" t="e">
        <f>mvarHC1^3</f>
        <v>#VALUE!</v>
      </c>
      <c r="AOY58" s="24" t="e">
        <f t="shared" si="465"/>
        <v>#VALUE!</v>
      </c>
      <c r="AOZ58" s="24" t="e">
        <f t="shared" si="466"/>
        <v>#VALUE!</v>
      </c>
      <c r="APA58" s="24" t="e">
        <f t="shared" si="467"/>
        <v>#VALUE!</v>
      </c>
      <c r="APF58" s="24">
        <f t="shared" si="468"/>
        <v>0</v>
      </c>
      <c r="APG58" s="24">
        <f t="shared" si="469"/>
        <v>0</v>
      </c>
      <c r="APH58" s="24">
        <f t="shared" si="470"/>
        <v>0</v>
      </c>
      <c r="APM58" s="24">
        <f t="shared" si="471"/>
        <v>0</v>
      </c>
      <c r="APN58" s="24">
        <f t="shared" si="472"/>
        <v>0</v>
      </c>
      <c r="APO58" s="24">
        <f t="shared" si="473"/>
        <v>0</v>
      </c>
      <c r="APT58" s="24">
        <f t="shared" si="474"/>
        <v>0</v>
      </c>
      <c r="APU58" s="24">
        <f t="shared" si="475"/>
        <v>0</v>
      </c>
      <c r="APV58" s="24">
        <f t="shared" si="476"/>
        <v>0</v>
      </c>
      <c r="AQA58" s="24">
        <f t="shared" si="477"/>
        <v>0</v>
      </c>
      <c r="AQB58" s="24">
        <f t="shared" si="478"/>
        <v>0</v>
      </c>
      <c r="AQC58" s="24">
        <f t="shared" si="479"/>
        <v>0</v>
      </c>
      <c r="AQD58"/>
      <c r="AQE58"/>
      <c r="AQF58"/>
      <c r="AQG58"/>
      <c r="AQH58" s="24">
        <f t="shared" si="480"/>
        <v>0</v>
      </c>
      <c r="AQI58" s="24">
        <f t="shared" si="481"/>
        <v>0</v>
      </c>
      <c r="AQJ58" s="24">
        <f t="shared" si="482"/>
        <v>0</v>
      </c>
      <c r="AQK58">
        <v>-6.0604475709580002E-5</v>
      </c>
      <c r="AQL58" t="e">
        <f>bvarM2^3</f>
        <v>#VALUE!</v>
      </c>
      <c r="AQM58" t="e">
        <f>cvarM2^3</f>
        <v>#VALUE!</v>
      </c>
      <c r="AQN58" t="e">
        <f>mvarM2^3</f>
        <v>#VALUE!</v>
      </c>
      <c r="AQO58" s="24" t="e">
        <f t="shared" si="483"/>
        <v>#VALUE!</v>
      </c>
      <c r="AQP58" s="24" t="e">
        <f t="shared" si="484"/>
        <v>#VALUE!</v>
      </c>
      <c r="AQQ58" s="24" t="e">
        <f t="shared" si="485"/>
        <v>#VALUE!</v>
      </c>
      <c r="AQV58" s="24">
        <f t="shared" si="486"/>
        <v>0</v>
      </c>
      <c r="AQW58" s="24">
        <f t="shared" si="487"/>
        <v>0</v>
      </c>
      <c r="AQX58" s="24">
        <f t="shared" si="488"/>
        <v>0</v>
      </c>
      <c r="AQY58"/>
      <c r="AQZ58"/>
      <c r="ARA58"/>
      <c r="ARB58"/>
      <c r="ARC58" s="24">
        <f t="shared" si="489"/>
        <v>0</v>
      </c>
      <c r="ARD58" s="24">
        <f t="shared" si="490"/>
        <v>0</v>
      </c>
      <c r="ARE58" s="24">
        <f t="shared" si="491"/>
        <v>0</v>
      </c>
      <c r="ARJ58" s="24">
        <f t="shared" si="492"/>
        <v>0</v>
      </c>
      <c r="ARK58" s="24">
        <f t="shared" si="493"/>
        <v>0</v>
      </c>
      <c r="ARL58" s="24">
        <f t="shared" si="494"/>
        <v>0</v>
      </c>
      <c r="ARQ58" s="24">
        <f t="shared" si="495"/>
        <v>0</v>
      </c>
      <c r="ARR58" s="24">
        <f t="shared" si="496"/>
        <v>0</v>
      </c>
      <c r="ARS58" s="24">
        <f t="shared" si="497"/>
        <v>0</v>
      </c>
      <c r="ART58"/>
      <c r="ARU58"/>
      <c r="ARV58"/>
      <c r="ARW58"/>
      <c r="ARX58" s="24">
        <f t="shared" si="498"/>
        <v>0</v>
      </c>
      <c r="ARY58" s="24">
        <f t="shared" si="499"/>
        <v>0</v>
      </c>
      <c r="ARZ58" s="24">
        <f t="shared" si="500"/>
        <v>0</v>
      </c>
      <c r="ASA58"/>
      <c r="ASB58"/>
      <c r="ASC58"/>
      <c r="ASD58"/>
      <c r="ASE58" s="24">
        <f t="shared" si="501"/>
        <v>0</v>
      </c>
      <c r="ASF58" s="24">
        <f t="shared" si="502"/>
        <v>0</v>
      </c>
      <c r="ASG58" s="24">
        <f t="shared" si="503"/>
        <v>0</v>
      </c>
      <c r="ASL58" s="24">
        <f t="shared" si="504"/>
        <v>0</v>
      </c>
      <c r="ASM58" s="24">
        <f t="shared" si="505"/>
        <v>0</v>
      </c>
      <c r="ASN58" s="24">
        <f t="shared" si="506"/>
        <v>0</v>
      </c>
      <c r="ASS58" s="24">
        <f t="shared" si="507"/>
        <v>0</v>
      </c>
      <c r="AST58" s="24">
        <f t="shared" si="508"/>
        <v>0</v>
      </c>
      <c r="ASU58" s="24">
        <f t="shared" si="509"/>
        <v>0</v>
      </c>
      <c r="ASZ58" s="24">
        <f t="shared" si="510"/>
        <v>0</v>
      </c>
      <c r="ATA58" s="24">
        <f t="shared" si="511"/>
        <v>0</v>
      </c>
      <c r="ATB58" s="24">
        <f t="shared" si="512"/>
        <v>0</v>
      </c>
      <c r="ATG58" s="24">
        <f t="shared" si="513"/>
        <v>0</v>
      </c>
      <c r="ATH58" s="24">
        <f t="shared" si="514"/>
        <v>0</v>
      </c>
      <c r="ATI58" s="24">
        <f t="shared" si="515"/>
        <v>0</v>
      </c>
      <c r="ATJ58"/>
      <c r="ATK58"/>
      <c r="ATL58"/>
      <c r="ATM58"/>
      <c r="ATN58" s="24">
        <f t="shared" si="516"/>
        <v>0</v>
      </c>
      <c r="ATO58" s="24">
        <f t="shared" si="517"/>
        <v>0</v>
      </c>
      <c r="ATP58" s="24">
        <f t="shared" si="518"/>
        <v>0</v>
      </c>
      <c r="ATQ58">
        <v>-1.1711505920221E-11</v>
      </c>
      <c r="ATR58" t="e">
        <f>bvarHC1^3</f>
        <v>#VALUE!</v>
      </c>
      <c r="ATS58" t="e">
        <f>cvarHC1^3</f>
        <v>#VALUE!</v>
      </c>
      <c r="ATT58" t="e">
        <f>mvarHC1^3</f>
        <v>#VALUE!</v>
      </c>
      <c r="ATU58" s="24" t="e">
        <f t="shared" si="519"/>
        <v>#VALUE!</v>
      </c>
      <c r="ATV58" s="24" t="e">
        <f t="shared" si="520"/>
        <v>#VALUE!</v>
      </c>
      <c r="ATW58" s="24" t="e">
        <f t="shared" si="521"/>
        <v>#VALUE!</v>
      </c>
      <c r="AUB58" s="24">
        <f t="shared" si="522"/>
        <v>0</v>
      </c>
      <c r="AUC58" s="24">
        <f t="shared" si="523"/>
        <v>0</v>
      </c>
      <c r="AUD58" s="24">
        <f t="shared" si="524"/>
        <v>0</v>
      </c>
      <c r="AUI58" s="24">
        <f t="shared" si="525"/>
        <v>0</v>
      </c>
      <c r="AUJ58" s="24">
        <f t="shared" si="526"/>
        <v>0</v>
      </c>
      <c r="AUK58" s="24">
        <f t="shared" si="527"/>
        <v>0</v>
      </c>
      <c r="AUP58" s="24">
        <f t="shared" si="528"/>
        <v>0</v>
      </c>
      <c r="AUQ58" s="24">
        <f t="shared" si="529"/>
        <v>0</v>
      </c>
      <c r="AUR58" s="24">
        <f t="shared" si="530"/>
        <v>0</v>
      </c>
      <c r="AUW58" s="24">
        <f t="shared" si="531"/>
        <v>0</v>
      </c>
      <c r="AUX58" s="24">
        <f t="shared" si="532"/>
        <v>0</v>
      </c>
      <c r="AUY58" s="24">
        <f t="shared" si="533"/>
        <v>0</v>
      </c>
      <c r="AVD58" s="24">
        <f t="shared" si="534"/>
        <v>0</v>
      </c>
      <c r="AVE58" s="24">
        <f t="shared" si="535"/>
        <v>0</v>
      </c>
      <c r="AVF58" s="24">
        <f t="shared" si="536"/>
        <v>0</v>
      </c>
      <c r="AVG58">
        <v>-4.9769501532744003E-5</v>
      </c>
      <c r="AVH58" t="e">
        <f>bvarM2^3</f>
        <v>#VALUE!</v>
      </c>
      <c r="AVI58" t="e">
        <f>cvarM2^3</f>
        <v>#VALUE!</v>
      </c>
      <c r="AVJ58" t="e">
        <f>mvarM2^3</f>
        <v>#VALUE!</v>
      </c>
      <c r="AVK58" s="24" t="e">
        <f t="shared" si="537"/>
        <v>#VALUE!</v>
      </c>
      <c r="AVL58" s="24" t="e">
        <f t="shared" si="538"/>
        <v>#VALUE!</v>
      </c>
      <c r="AVM58" s="24" t="e">
        <f t="shared" si="539"/>
        <v>#VALUE!</v>
      </c>
      <c r="AVR58" s="24">
        <f t="shared" si="540"/>
        <v>0</v>
      </c>
      <c r="AVS58" s="24">
        <f t="shared" si="541"/>
        <v>0</v>
      </c>
      <c r="AVT58" s="24">
        <f t="shared" si="542"/>
        <v>0</v>
      </c>
      <c r="AVY58" s="24">
        <f t="shared" si="543"/>
        <v>0</v>
      </c>
      <c r="AVZ58" s="24">
        <f t="shared" si="544"/>
        <v>0</v>
      </c>
      <c r="AWA58" s="24">
        <f t="shared" si="545"/>
        <v>0</v>
      </c>
      <c r="AWF58" s="24">
        <f t="shared" si="546"/>
        <v>0</v>
      </c>
      <c r="AWG58" s="24">
        <f t="shared" si="547"/>
        <v>0</v>
      </c>
      <c r="AWH58" s="24">
        <f t="shared" si="548"/>
        <v>0</v>
      </c>
      <c r="AWM58" s="24">
        <f t="shared" si="549"/>
        <v>0</v>
      </c>
      <c r="AWN58" s="24">
        <f t="shared" si="550"/>
        <v>0</v>
      </c>
      <c r="AWO58" s="24">
        <f t="shared" si="551"/>
        <v>0</v>
      </c>
      <c r="AWP58">
        <v>2.2531747140167001E-3</v>
      </c>
      <c r="AWQ58" t="e">
        <f>bvarM7^3</f>
        <v>#VALUE!</v>
      </c>
      <c r="AWR58" t="e">
        <f>cvarM7^3</f>
        <v>#VALUE!</v>
      </c>
      <c r="AWS58" t="e">
        <f>mvarM7^3</f>
        <v>#VALUE!</v>
      </c>
      <c r="AWT58" s="24" t="e">
        <f t="shared" si="552"/>
        <v>#VALUE!</v>
      </c>
      <c r="AWU58" s="24" t="e">
        <f t="shared" si="553"/>
        <v>#VALUE!</v>
      </c>
      <c r="AWV58" s="24" t="e">
        <f t="shared" si="554"/>
        <v>#VALUE!</v>
      </c>
      <c r="AWW58"/>
      <c r="AWX58"/>
      <c r="AWY58"/>
      <c r="AWZ58"/>
      <c r="AXA58" s="24">
        <f t="shared" si="555"/>
        <v>0</v>
      </c>
      <c r="AXB58" s="24">
        <f t="shared" si="556"/>
        <v>0</v>
      </c>
      <c r="AXC58" s="24">
        <f t="shared" si="557"/>
        <v>0</v>
      </c>
      <c r="AXH58" s="24">
        <f t="shared" si="558"/>
        <v>0</v>
      </c>
      <c r="AXI58" s="24">
        <f t="shared" si="559"/>
        <v>0</v>
      </c>
      <c r="AXJ58" s="24">
        <f t="shared" si="560"/>
        <v>0</v>
      </c>
      <c r="AXO58" s="24">
        <f t="shared" si="561"/>
        <v>0</v>
      </c>
      <c r="AXP58" s="24">
        <f t="shared" si="562"/>
        <v>0</v>
      </c>
      <c r="AXQ58" s="24">
        <f t="shared" si="563"/>
        <v>0</v>
      </c>
      <c r="AXV58" s="24">
        <f t="shared" si="564"/>
        <v>0</v>
      </c>
      <c r="AXW58" s="24">
        <f t="shared" si="565"/>
        <v>0</v>
      </c>
      <c r="AXX58" s="24">
        <f t="shared" si="566"/>
        <v>0</v>
      </c>
      <c r="AYC58" s="24">
        <f t="shared" si="567"/>
        <v>0</v>
      </c>
      <c r="AYD58" s="24">
        <f t="shared" si="568"/>
        <v>0</v>
      </c>
      <c r="AYE58" s="24">
        <f t="shared" si="569"/>
        <v>0</v>
      </c>
      <c r="AYF58">
        <v>-1.9789344084632999E-4</v>
      </c>
      <c r="AYG58" t="e">
        <f>bvarM7^3</f>
        <v>#VALUE!</v>
      </c>
      <c r="AYH58" t="e">
        <f>cvarM7^3</f>
        <v>#VALUE!</v>
      </c>
      <c r="AYI58" t="e">
        <f>mvarM7^3</f>
        <v>#VALUE!</v>
      </c>
      <c r="AYJ58" s="24" t="e">
        <f t="shared" si="570"/>
        <v>#VALUE!</v>
      </c>
      <c r="AYK58" s="24" t="e">
        <f t="shared" si="571"/>
        <v>#VALUE!</v>
      </c>
      <c r="AYL58" s="24" t="e">
        <f t="shared" si="572"/>
        <v>#VALUE!</v>
      </c>
      <c r="AYM58"/>
      <c r="AYN58"/>
      <c r="AYO58"/>
      <c r="AYP58"/>
      <c r="AYQ58" s="24">
        <f t="shared" si="573"/>
        <v>0</v>
      </c>
      <c r="AYR58" s="24">
        <f t="shared" si="574"/>
        <v>0</v>
      </c>
      <c r="AYS58" s="24">
        <f t="shared" si="575"/>
        <v>0</v>
      </c>
      <c r="AYX58" s="24">
        <f t="shared" si="576"/>
        <v>0</v>
      </c>
      <c r="AYY58" s="24">
        <f t="shared" si="577"/>
        <v>0</v>
      </c>
      <c r="AYZ58" s="24">
        <f t="shared" si="578"/>
        <v>0</v>
      </c>
      <c r="AZE58" s="24">
        <f t="shared" si="579"/>
        <v>0</v>
      </c>
      <c r="AZF58" s="24">
        <f t="shared" si="580"/>
        <v>0</v>
      </c>
      <c r="AZG58" s="24">
        <f t="shared" si="581"/>
        <v>0</v>
      </c>
      <c r="AZH58"/>
      <c r="AZI58"/>
      <c r="AZJ58"/>
      <c r="AZK58"/>
      <c r="AZL58" s="24">
        <f t="shared" si="582"/>
        <v>0</v>
      </c>
      <c r="AZM58" s="24">
        <f t="shared" si="583"/>
        <v>0</v>
      </c>
      <c r="AZN58" s="24">
        <f t="shared" si="584"/>
        <v>0</v>
      </c>
      <c r="AZS58" s="24">
        <f t="shared" si="585"/>
        <v>0</v>
      </c>
      <c r="AZT58" s="24">
        <f t="shared" si="586"/>
        <v>0</v>
      </c>
      <c r="AZU58" s="24">
        <f t="shared" si="587"/>
        <v>0</v>
      </c>
      <c r="AZZ58" s="24">
        <f t="shared" si="588"/>
        <v>0</v>
      </c>
      <c r="BAA58" s="24">
        <f t="shared" si="589"/>
        <v>0</v>
      </c>
      <c r="BAB58" s="24">
        <f t="shared" si="590"/>
        <v>0</v>
      </c>
      <c r="BAC58"/>
      <c r="BAD58"/>
      <c r="BAE58"/>
      <c r="BAF58"/>
      <c r="BAG58" s="24">
        <f t="shared" si="591"/>
        <v>0</v>
      </c>
      <c r="BAH58" s="24">
        <f t="shared" si="592"/>
        <v>0</v>
      </c>
      <c r="BAI58" s="24">
        <f t="shared" si="593"/>
        <v>0</v>
      </c>
      <c r="BAN58" s="24">
        <f t="shared" si="594"/>
        <v>0</v>
      </c>
      <c r="BAO58" s="24">
        <f t="shared" si="595"/>
        <v>0</v>
      </c>
      <c r="BAP58" s="24">
        <f t="shared" si="596"/>
        <v>0</v>
      </c>
      <c r="BAU58" s="24">
        <f t="shared" si="597"/>
        <v>0</v>
      </c>
      <c r="BAV58" s="24">
        <f t="shared" si="598"/>
        <v>0</v>
      </c>
      <c r="BAW58" s="24">
        <f t="shared" si="599"/>
        <v>0</v>
      </c>
      <c r="BBB58" s="24">
        <f t="shared" si="600"/>
        <v>0</v>
      </c>
      <c r="BBC58" s="24">
        <f t="shared" si="601"/>
        <v>0</v>
      </c>
      <c r="BBD58" s="24">
        <f t="shared" si="602"/>
        <v>0</v>
      </c>
      <c r="BBI58" s="24">
        <f t="shared" si="603"/>
        <v>0</v>
      </c>
      <c r="BBJ58" s="24">
        <f t="shared" si="604"/>
        <v>0</v>
      </c>
      <c r="BBK58" s="24">
        <f t="shared" si="605"/>
        <v>0</v>
      </c>
      <c r="BBL58">
        <v>-2.0834017786300999E-4</v>
      </c>
      <c r="BBM58" t="e">
        <f>bvarM7^3</f>
        <v>#VALUE!</v>
      </c>
      <c r="BBN58" t="e">
        <f>cvarM7^3</f>
        <v>#VALUE!</v>
      </c>
      <c r="BBO58" t="e">
        <f>mvarM7^3</f>
        <v>#VALUE!</v>
      </c>
      <c r="BBP58" s="24" t="e">
        <f t="shared" si="606"/>
        <v>#VALUE!</v>
      </c>
      <c r="BBQ58" s="24" t="e">
        <f t="shared" si="607"/>
        <v>#VALUE!</v>
      </c>
      <c r="BBR58" s="24" t="e">
        <f t="shared" si="608"/>
        <v>#VALUE!</v>
      </c>
      <c r="BBS58"/>
      <c r="BBT58"/>
      <c r="BBU58"/>
      <c r="BBV58"/>
      <c r="BBW58" s="24">
        <f t="shared" si="609"/>
        <v>0</v>
      </c>
      <c r="BBX58" s="24">
        <f t="shared" si="610"/>
        <v>0</v>
      </c>
      <c r="BBY58" s="24">
        <f t="shared" si="611"/>
        <v>0</v>
      </c>
      <c r="BBZ58">
        <v>1.0629117348336E-4</v>
      </c>
      <c r="BCA58" t="e">
        <f>bvarM7^3</f>
        <v>#VALUE!</v>
      </c>
      <c r="BCB58" t="e">
        <f>cvarM7^3</f>
        <v>#VALUE!</v>
      </c>
      <c r="BCC58" t="e">
        <f>mvarM7^3</f>
        <v>#VALUE!</v>
      </c>
      <c r="BCD58" s="24" t="e">
        <f t="shared" si="612"/>
        <v>#VALUE!</v>
      </c>
      <c r="BCE58" s="24" t="e">
        <f t="shared" si="613"/>
        <v>#VALUE!</v>
      </c>
      <c r="BCF58" s="24" t="e">
        <f t="shared" si="614"/>
        <v>#VALUE!</v>
      </c>
      <c r="BCK58" s="24">
        <f t="shared" si="615"/>
        <v>0</v>
      </c>
      <c r="BCL58" s="24">
        <f t="shared" si="616"/>
        <v>0</v>
      </c>
      <c r="BCM58" s="24">
        <f t="shared" si="617"/>
        <v>0</v>
      </c>
      <c r="BCR58" s="24">
        <f t="shared" si="618"/>
        <v>0</v>
      </c>
      <c r="BCS58" s="24">
        <f t="shared" si="619"/>
        <v>0</v>
      </c>
      <c r="BCT58" s="24">
        <f t="shared" si="620"/>
        <v>0</v>
      </c>
      <c r="BCY58" s="24">
        <f t="shared" si="621"/>
        <v>0</v>
      </c>
      <c r="BCZ58" s="24">
        <f t="shared" si="622"/>
        <v>0</v>
      </c>
      <c r="BDA58" s="24">
        <f t="shared" si="623"/>
        <v>0</v>
      </c>
      <c r="BDF58" s="24">
        <f t="shared" si="624"/>
        <v>0</v>
      </c>
      <c r="BDG58" s="24">
        <f t="shared" si="625"/>
        <v>0</v>
      </c>
      <c r="BDH58" s="24">
        <f t="shared" si="626"/>
        <v>0</v>
      </c>
      <c r="BDI58"/>
      <c r="BDJ58"/>
      <c r="BDK58"/>
      <c r="BDL58"/>
      <c r="BDM58" s="24">
        <f t="shared" si="627"/>
        <v>0</v>
      </c>
      <c r="BDN58" s="24">
        <f t="shared" si="628"/>
        <v>0</v>
      </c>
      <c r="BDO58" s="24">
        <f t="shared" si="629"/>
        <v>0</v>
      </c>
      <c r="BDT58" s="24">
        <f t="shared" si="630"/>
        <v>0</v>
      </c>
      <c r="BDU58" s="24">
        <f t="shared" si="631"/>
        <v>0</v>
      </c>
      <c r="BDV58" s="24">
        <f t="shared" si="632"/>
        <v>0</v>
      </c>
      <c r="BEA58" s="24">
        <f t="shared" si="633"/>
        <v>0</v>
      </c>
      <c r="BEB58" s="24">
        <f t="shared" si="634"/>
        <v>0</v>
      </c>
      <c r="BEC58" s="24">
        <f t="shared" si="635"/>
        <v>0</v>
      </c>
      <c r="BEH58" s="24">
        <f t="shared" si="636"/>
        <v>0</v>
      </c>
      <c r="BEI58" s="24">
        <f t="shared" si="637"/>
        <v>0</v>
      </c>
      <c r="BEJ58" s="24">
        <f t="shared" si="638"/>
        <v>0</v>
      </c>
      <c r="BEO58" s="24">
        <f t="shared" si="639"/>
        <v>0</v>
      </c>
      <c r="BEP58" s="24">
        <f t="shared" si="640"/>
        <v>0</v>
      </c>
      <c r="BEQ58" s="24">
        <f t="shared" si="641"/>
        <v>0</v>
      </c>
      <c r="BEV58" s="24">
        <f t="shared" si="642"/>
        <v>0</v>
      </c>
      <c r="BEW58" s="24">
        <f t="shared" si="643"/>
        <v>0</v>
      </c>
      <c r="BEX58" s="24">
        <f t="shared" si="644"/>
        <v>0</v>
      </c>
      <c r="BEY58"/>
      <c r="BEZ58"/>
      <c r="BFA58"/>
      <c r="BFB58"/>
      <c r="BFC58" s="24">
        <f t="shared" si="645"/>
        <v>0</v>
      </c>
      <c r="BFD58" s="24">
        <f t="shared" si="646"/>
        <v>0</v>
      </c>
      <c r="BFE58" s="24">
        <f t="shared" si="647"/>
        <v>0</v>
      </c>
      <c r="BFJ58" s="24">
        <f t="shared" si="648"/>
        <v>0</v>
      </c>
      <c r="BFK58" s="24">
        <f t="shared" si="649"/>
        <v>0</v>
      </c>
      <c r="BFL58" s="24">
        <f t="shared" si="650"/>
        <v>0</v>
      </c>
      <c r="BFQ58" s="24">
        <f t="shared" si="651"/>
        <v>0</v>
      </c>
      <c r="BFR58" s="24">
        <f t="shared" si="652"/>
        <v>0</v>
      </c>
      <c r="BFS58" s="24">
        <f t="shared" si="653"/>
        <v>0</v>
      </c>
      <c r="BFX58" s="24">
        <f t="shared" si="654"/>
        <v>0</v>
      </c>
      <c r="BFY58" s="24">
        <f t="shared" si="655"/>
        <v>0</v>
      </c>
      <c r="BFZ58" s="24">
        <f t="shared" si="656"/>
        <v>0</v>
      </c>
      <c r="BGE58" s="24">
        <f t="shared" si="657"/>
        <v>0</v>
      </c>
      <c r="BGF58" s="24">
        <f t="shared" si="658"/>
        <v>0</v>
      </c>
      <c r="BGG58" s="24">
        <f t="shared" si="659"/>
        <v>0</v>
      </c>
      <c r="BGL58" s="24">
        <f t="shared" si="660"/>
        <v>0</v>
      </c>
      <c r="BGM58" s="24">
        <f t="shared" si="661"/>
        <v>0</v>
      </c>
      <c r="BGN58" s="24">
        <f t="shared" si="662"/>
        <v>0</v>
      </c>
      <c r="BGO58">
        <v>-1.1035161395369E-4</v>
      </c>
      <c r="BGP58" t="e">
        <f>bvarM2^3</f>
        <v>#VALUE!</v>
      </c>
      <c r="BGQ58" t="e">
        <f>cvarM2^3</f>
        <v>#VALUE!</v>
      </c>
      <c r="BGR58" t="e">
        <f>mvarM2^3</f>
        <v>#VALUE!</v>
      </c>
      <c r="BGS58" s="24" t="e">
        <f t="shared" si="663"/>
        <v>#VALUE!</v>
      </c>
      <c r="BGT58" s="24" t="e">
        <f t="shared" si="664"/>
        <v>#VALUE!</v>
      </c>
      <c r="BGU58" s="24" t="e">
        <f t="shared" si="665"/>
        <v>#VALUE!</v>
      </c>
      <c r="BGZ58" s="24">
        <f t="shared" si="666"/>
        <v>0</v>
      </c>
      <c r="BHA58" s="24">
        <f t="shared" si="667"/>
        <v>0</v>
      </c>
      <c r="BHB58" s="24">
        <f t="shared" si="668"/>
        <v>0</v>
      </c>
      <c r="BHG58" s="24">
        <f t="shared" si="669"/>
        <v>0</v>
      </c>
      <c r="BHH58" s="24">
        <f t="shared" si="670"/>
        <v>0</v>
      </c>
      <c r="BHI58" s="24">
        <f t="shared" si="671"/>
        <v>0</v>
      </c>
      <c r="BHN58" s="24">
        <f t="shared" si="672"/>
        <v>0</v>
      </c>
      <c r="BHO58" s="24">
        <f t="shared" si="673"/>
        <v>0</v>
      </c>
      <c r="BHP58" s="24">
        <f t="shared" si="674"/>
        <v>0</v>
      </c>
      <c r="BHU58" s="24">
        <f t="shared" si="675"/>
        <v>0</v>
      </c>
      <c r="BHV58" s="24">
        <f t="shared" si="676"/>
        <v>0</v>
      </c>
      <c r="BHW58" s="24">
        <f t="shared" si="677"/>
        <v>0</v>
      </c>
      <c r="BIB58" s="24">
        <f t="shared" si="678"/>
        <v>0</v>
      </c>
      <c r="BIC58" s="24">
        <f t="shared" si="679"/>
        <v>0</v>
      </c>
      <c r="BID58" s="24">
        <f t="shared" si="680"/>
        <v>0</v>
      </c>
      <c r="BIE58">
        <v>-9.7596084312082003E-12</v>
      </c>
      <c r="BIF58" t="e">
        <f>bvarHC1^3</f>
        <v>#VALUE!</v>
      </c>
      <c r="BIG58" t="e">
        <f>cvarHC1^3</f>
        <v>#VALUE!</v>
      </c>
      <c r="BIH58" t="e">
        <f>mvarHC1^3</f>
        <v>#VALUE!</v>
      </c>
      <c r="BII58" s="24" t="e">
        <f t="shared" si="681"/>
        <v>#VALUE!</v>
      </c>
      <c r="BIJ58" s="24" t="e">
        <f t="shared" si="682"/>
        <v>#VALUE!</v>
      </c>
      <c r="BIK58" s="24" t="e">
        <f t="shared" si="683"/>
        <v>#VALUE!</v>
      </c>
      <c r="BIP58" s="24">
        <f t="shared" si="684"/>
        <v>0</v>
      </c>
      <c r="BIQ58" s="24">
        <f t="shared" si="685"/>
        <v>0</v>
      </c>
      <c r="BIR58" s="24">
        <f t="shared" si="686"/>
        <v>0</v>
      </c>
      <c r="BIW58" s="24">
        <f t="shared" si="687"/>
        <v>0</v>
      </c>
      <c r="BIX58" s="24">
        <f t="shared" si="688"/>
        <v>0</v>
      </c>
      <c r="BIY58" s="24">
        <f t="shared" si="689"/>
        <v>0</v>
      </c>
      <c r="BJD58" s="24">
        <f t="shared" si="690"/>
        <v>0</v>
      </c>
      <c r="BJE58" s="24">
        <f t="shared" si="691"/>
        <v>0</v>
      </c>
      <c r="BJF58" s="24">
        <f t="shared" si="692"/>
        <v>0</v>
      </c>
      <c r="BJK58" s="24">
        <f t="shared" si="693"/>
        <v>0</v>
      </c>
      <c r="BJL58" s="24">
        <f t="shared" si="694"/>
        <v>0</v>
      </c>
      <c r="BJM58" s="24">
        <f t="shared" si="695"/>
        <v>0</v>
      </c>
      <c r="BJR58" s="24">
        <f t="shared" si="696"/>
        <v>0</v>
      </c>
      <c r="BJS58" s="24">
        <f t="shared" si="697"/>
        <v>0</v>
      </c>
      <c r="BJT58" s="24">
        <f t="shared" si="698"/>
        <v>0</v>
      </c>
      <c r="BJU58">
        <v>-7.9782386587696997E-5</v>
      </c>
      <c r="BJV58" t="e">
        <f>bvarM2^3</f>
        <v>#VALUE!</v>
      </c>
      <c r="BJW58" t="e">
        <f>cvarM2^3</f>
        <v>#VALUE!</v>
      </c>
      <c r="BJX58" t="e">
        <f>mvarM2^3</f>
        <v>#VALUE!</v>
      </c>
      <c r="BJY58" s="24" t="e">
        <f t="shared" si="699"/>
        <v>#VALUE!</v>
      </c>
      <c r="BJZ58" s="24" t="e">
        <f t="shared" si="700"/>
        <v>#VALUE!</v>
      </c>
      <c r="BKA58" s="24" t="e">
        <f t="shared" si="701"/>
        <v>#VALUE!</v>
      </c>
      <c r="BKF58" s="24">
        <f t="shared" si="702"/>
        <v>0</v>
      </c>
      <c r="BKG58" s="24">
        <f t="shared" si="703"/>
        <v>0</v>
      </c>
      <c r="BKH58" s="24">
        <f t="shared" si="704"/>
        <v>0</v>
      </c>
      <c r="BKM58" s="24">
        <f t="shared" si="705"/>
        <v>0</v>
      </c>
      <c r="BKN58" s="24">
        <f t="shared" si="706"/>
        <v>0</v>
      </c>
      <c r="BKO58" s="24">
        <f t="shared" si="707"/>
        <v>0</v>
      </c>
      <c r="BKT58" s="24">
        <f t="shared" si="708"/>
        <v>0</v>
      </c>
      <c r="BKU58" s="24">
        <f t="shared" si="709"/>
        <v>0</v>
      </c>
      <c r="BKV58" s="24">
        <f t="shared" si="710"/>
        <v>0</v>
      </c>
      <c r="BLA58" s="24">
        <f t="shared" si="711"/>
        <v>0</v>
      </c>
      <c r="BLB58" s="24">
        <f t="shared" si="712"/>
        <v>0</v>
      </c>
      <c r="BLC58" s="24">
        <f t="shared" si="713"/>
        <v>0</v>
      </c>
      <c r="BLH58" s="24">
        <f t="shared" si="714"/>
        <v>0</v>
      </c>
      <c r="BLI58" s="24">
        <f t="shared" si="715"/>
        <v>0</v>
      </c>
      <c r="BLJ58" s="24">
        <f t="shared" si="716"/>
        <v>0</v>
      </c>
      <c r="BLK58">
        <v>5.7102882837788995E-4</v>
      </c>
      <c r="BLL58" t="e">
        <f>bvarM7^3</f>
        <v>#VALUE!</v>
      </c>
      <c r="BLM58" t="e">
        <f>cvarM7^3</f>
        <v>#VALUE!</v>
      </c>
      <c r="BLN58" t="e">
        <f>mvarM7^3</f>
        <v>#VALUE!</v>
      </c>
      <c r="BLO58" s="24" t="e">
        <f t="shared" si="717"/>
        <v>#VALUE!</v>
      </c>
      <c r="BLP58" s="24" t="e">
        <f t="shared" si="718"/>
        <v>#VALUE!</v>
      </c>
      <c r="BLQ58" s="24" t="e">
        <f t="shared" si="719"/>
        <v>#VALUE!</v>
      </c>
      <c r="BLV58" s="24">
        <f t="shared" si="720"/>
        <v>0</v>
      </c>
      <c r="BLW58" s="24">
        <f t="shared" si="721"/>
        <v>0</v>
      </c>
      <c r="BLX58" s="24">
        <f t="shared" si="722"/>
        <v>0</v>
      </c>
      <c r="BMC58" s="24">
        <f t="shared" si="723"/>
        <v>0</v>
      </c>
      <c r="BMD58" s="24">
        <f t="shared" si="724"/>
        <v>0</v>
      </c>
      <c r="BME58" s="24">
        <f t="shared" si="725"/>
        <v>0</v>
      </c>
      <c r="BMJ58" s="24">
        <f t="shared" si="726"/>
        <v>0</v>
      </c>
      <c r="BMK58" s="24">
        <f t="shared" si="727"/>
        <v>0</v>
      </c>
      <c r="BML58" s="24">
        <f t="shared" si="728"/>
        <v>0</v>
      </c>
      <c r="BMQ58" s="24">
        <f t="shared" si="729"/>
        <v>0</v>
      </c>
      <c r="BMR58" s="24">
        <f t="shared" si="730"/>
        <v>0</v>
      </c>
      <c r="BMS58" s="24">
        <f t="shared" si="731"/>
        <v>0</v>
      </c>
      <c r="BMX58" s="24">
        <f t="shared" si="732"/>
        <v>0</v>
      </c>
      <c r="BMY58" s="24">
        <f t="shared" si="733"/>
        <v>0</v>
      </c>
      <c r="BMZ58" s="24">
        <f t="shared" si="734"/>
        <v>0</v>
      </c>
      <c r="BNA58">
        <v>-5.9846473243325999E-5</v>
      </c>
      <c r="BNB58" t="e">
        <f>bvarM6^3</f>
        <v>#VALUE!</v>
      </c>
      <c r="BNC58" t="e">
        <f>cvarM6^3</f>
        <v>#VALUE!</v>
      </c>
      <c r="BND58" t="e">
        <f>mvarM6^3</f>
        <v>#VALUE!</v>
      </c>
      <c r="BNE58" s="24" t="e">
        <f t="shared" si="735"/>
        <v>#VALUE!</v>
      </c>
      <c r="BNF58" s="24" t="e">
        <f t="shared" si="736"/>
        <v>#VALUE!</v>
      </c>
      <c r="BNG58" s="24" t="e">
        <f t="shared" si="737"/>
        <v>#VALUE!</v>
      </c>
      <c r="BNL58" s="24">
        <f t="shared" si="738"/>
        <v>0</v>
      </c>
      <c r="BNM58" s="24">
        <f t="shared" si="739"/>
        <v>0</v>
      </c>
      <c r="BNN58" s="24">
        <f t="shared" si="740"/>
        <v>0</v>
      </c>
      <c r="BNS58" s="24">
        <f t="shared" si="741"/>
        <v>0</v>
      </c>
      <c r="BNT58" s="24">
        <f t="shared" si="742"/>
        <v>0</v>
      </c>
      <c r="BNU58" s="24">
        <f t="shared" si="743"/>
        <v>0</v>
      </c>
      <c r="BNZ58" s="24">
        <f t="shared" si="744"/>
        <v>0</v>
      </c>
      <c r="BOA58" s="24">
        <f t="shared" si="745"/>
        <v>0</v>
      </c>
      <c r="BOB58" s="24">
        <f t="shared" si="746"/>
        <v>0</v>
      </c>
      <c r="BOG58" s="24">
        <f t="shared" si="747"/>
        <v>0</v>
      </c>
      <c r="BOH58" s="24">
        <f t="shared" si="748"/>
        <v>0</v>
      </c>
      <c r="BOI58" s="24">
        <f t="shared" si="749"/>
        <v>0</v>
      </c>
      <c r="BON58" s="24">
        <f t="shared" si="750"/>
        <v>0</v>
      </c>
      <c r="BOO58" s="24">
        <f t="shared" si="751"/>
        <v>0</v>
      </c>
      <c r="BOP58" s="24">
        <f t="shared" si="752"/>
        <v>0</v>
      </c>
      <c r="BOQ58">
        <v>1.2256952792096001E-3</v>
      </c>
      <c r="BOR58" t="e">
        <f>bvarM7^3</f>
        <v>#VALUE!</v>
      </c>
      <c r="BOS58" t="e">
        <f>cvarM7^3</f>
        <v>#VALUE!</v>
      </c>
      <c r="BOT58" t="e">
        <f>mvarM7^3</f>
        <v>#VALUE!</v>
      </c>
      <c r="BOU58" s="24" t="e">
        <f t="shared" si="753"/>
        <v>#VALUE!</v>
      </c>
      <c r="BOV58" s="24" t="e">
        <f t="shared" si="754"/>
        <v>#VALUE!</v>
      </c>
      <c r="BOW58" s="24" t="e">
        <f t="shared" si="755"/>
        <v>#VALUE!</v>
      </c>
      <c r="BPB58" s="24">
        <f t="shared" si="756"/>
        <v>0</v>
      </c>
      <c r="BPC58" s="24">
        <f t="shared" si="757"/>
        <v>0</v>
      </c>
      <c r="BPD58" s="24">
        <f t="shared" si="758"/>
        <v>0</v>
      </c>
      <c r="BPI58" s="24">
        <f t="shared" si="759"/>
        <v>0</v>
      </c>
      <c r="BPJ58" s="24">
        <f t="shared" si="760"/>
        <v>0</v>
      </c>
      <c r="BPK58" s="24">
        <f t="shared" si="761"/>
        <v>0</v>
      </c>
      <c r="BPP58" s="24">
        <f t="shared" si="762"/>
        <v>0</v>
      </c>
      <c r="BPQ58" s="24">
        <f t="shared" si="763"/>
        <v>0</v>
      </c>
      <c r="BPR58" s="24">
        <f t="shared" si="764"/>
        <v>0</v>
      </c>
      <c r="BPW58" s="24">
        <f t="shared" si="765"/>
        <v>0</v>
      </c>
      <c r="BPX58" s="24">
        <f t="shared" si="766"/>
        <v>0</v>
      </c>
      <c r="BPY58" s="24">
        <f t="shared" si="767"/>
        <v>0</v>
      </c>
      <c r="BQD58" s="24">
        <f t="shared" si="768"/>
        <v>0</v>
      </c>
      <c r="BQE58" s="24">
        <f t="shared" si="769"/>
        <v>0</v>
      </c>
      <c r="BQF58" s="24">
        <f t="shared" si="770"/>
        <v>0</v>
      </c>
      <c r="BQK58" s="24">
        <f t="shared" si="771"/>
        <v>0</v>
      </c>
      <c r="BQL58" s="24">
        <f t="shared" si="772"/>
        <v>0</v>
      </c>
      <c r="BQM58" s="24">
        <f t="shared" si="773"/>
        <v>0</v>
      </c>
      <c r="BQR58" s="24">
        <f t="shared" si="774"/>
        <v>0</v>
      </c>
      <c r="BQS58" s="24">
        <f t="shared" si="775"/>
        <v>0</v>
      </c>
      <c r="BQT58" s="24">
        <f t="shared" si="776"/>
        <v>0</v>
      </c>
      <c r="BQY58" s="24">
        <f t="shared" si="777"/>
        <v>0</v>
      </c>
      <c r="BQZ58" s="24">
        <f t="shared" si="778"/>
        <v>0</v>
      </c>
      <c r="BRA58" s="24">
        <f t="shared" si="779"/>
        <v>0</v>
      </c>
      <c r="BRF58" s="24">
        <f t="shared" si="780"/>
        <v>0</v>
      </c>
      <c r="BRG58" s="24">
        <f t="shared" si="781"/>
        <v>0</v>
      </c>
      <c r="BRH58" s="24">
        <f t="shared" si="782"/>
        <v>0</v>
      </c>
      <c r="BRM58" s="24">
        <f t="shared" si="783"/>
        <v>0</v>
      </c>
      <c r="BRN58" s="24">
        <f t="shared" si="784"/>
        <v>0</v>
      </c>
      <c r="BRO58" s="24">
        <f t="shared" si="785"/>
        <v>0</v>
      </c>
      <c r="BRT58" s="24">
        <f t="shared" si="786"/>
        <v>0</v>
      </c>
      <c r="BRU58" s="24">
        <f t="shared" si="787"/>
        <v>0</v>
      </c>
      <c r="BRV58" s="24">
        <f t="shared" si="788"/>
        <v>0</v>
      </c>
      <c r="BSA58" s="24">
        <f t="shared" si="789"/>
        <v>0</v>
      </c>
      <c r="BSB58" s="24">
        <f t="shared" si="790"/>
        <v>0</v>
      </c>
      <c r="BSC58" s="24">
        <f t="shared" si="791"/>
        <v>0</v>
      </c>
      <c r="BSH58" s="24">
        <f t="shared" si="792"/>
        <v>0</v>
      </c>
      <c r="BSI58" s="24">
        <f t="shared" si="793"/>
        <v>0</v>
      </c>
      <c r="BSJ58" s="24">
        <f t="shared" si="794"/>
        <v>0</v>
      </c>
      <c r="BSO58" s="24">
        <f t="shared" si="795"/>
        <v>0</v>
      </c>
      <c r="BSP58" s="24">
        <f t="shared" si="796"/>
        <v>0</v>
      </c>
      <c r="BSQ58" s="24">
        <f t="shared" si="797"/>
        <v>0</v>
      </c>
      <c r="BSV58" s="24">
        <f t="shared" si="798"/>
        <v>0</v>
      </c>
      <c r="BSW58" s="24">
        <f t="shared" si="799"/>
        <v>0</v>
      </c>
      <c r="BSX58" s="24">
        <f t="shared" si="800"/>
        <v>0</v>
      </c>
      <c r="BTC58" s="24">
        <f t="shared" si="801"/>
        <v>0</v>
      </c>
      <c r="BTD58" s="24">
        <f t="shared" si="802"/>
        <v>0</v>
      </c>
      <c r="BTE58" s="24">
        <f t="shared" si="803"/>
        <v>0</v>
      </c>
      <c r="BTJ58" s="24">
        <f t="shared" si="804"/>
        <v>0</v>
      </c>
      <c r="BTK58" s="24">
        <f t="shared" si="805"/>
        <v>0</v>
      </c>
      <c r="BTL58" s="24">
        <f t="shared" si="806"/>
        <v>0</v>
      </c>
      <c r="BTQ58" s="24">
        <f t="shared" si="807"/>
        <v>0</v>
      </c>
      <c r="BTR58" s="24">
        <f t="shared" si="808"/>
        <v>0</v>
      </c>
      <c r="BTS58" s="24">
        <f t="shared" si="809"/>
        <v>0</v>
      </c>
      <c r="BTX58" s="24">
        <f t="shared" si="810"/>
        <v>0</v>
      </c>
      <c r="BTY58" s="24">
        <f t="shared" si="811"/>
        <v>0</v>
      </c>
      <c r="BTZ58" s="24">
        <f t="shared" si="812"/>
        <v>0</v>
      </c>
      <c r="BUE58" s="24">
        <f t="shared" si="813"/>
        <v>0</v>
      </c>
      <c r="BUF58" s="24">
        <f t="shared" si="814"/>
        <v>0</v>
      </c>
      <c r="BUG58" s="24">
        <f t="shared" si="815"/>
        <v>0</v>
      </c>
      <c r="BUL58" s="24">
        <f t="shared" si="816"/>
        <v>0</v>
      </c>
      <c r="BUM58" s="24">
        <f t="shared" si="817"/>
        <v>0</v>
      </c>
      <c r="BUN58" s="24">
        <f t="shared" si="818"/>
        <v>0</v>
      </c>
      <c r="BUS58" s="24">
        <f t="shared" si="819"/>
        <v>0</v>
      </c>
      <c r="BUT58" s="24">
        <f t="shared" si="820"/>
        <v>0</v>
      </c>
      <c r="BUU58" s="24">
        <f t="shared" si="821"/>
        <v>0</v>
      </c>
      <c r="BUZ58" s="24">
        <f t="shared" si="822"/>
        <v>0</v>
      </c>
      <c r="BVA58" s="24">
        <f t="shared" si="823"/>
        <v>0</v>
      </c>
      <c r="BVB58" s="24">
        <f t="shared" si="824"/>
        <v>0</v>
      </c>
      <c r="BVG58" s="24">
        <f t="shared" si="825"/>
        <v>0</v>
      </c>
      <c r="BVH58" s="24">
        <f t="shared" si="826"/>
        <v>0</v>
      </c>
      <c r="BVI58" s="24">
        <f t="shared" si="827"/>
        <v>0</v>
      </c>
      <c r="BVN58" s="24">
        <f t="shared" si="828"/>
        <v>0</v>
      </c>
      <c r="BVO58" s="24">
        <f t="shared" si="829"/>
        <v>0</v>
      </c>
      <c r="BVP58" s="24">
        <f t="shared" si="830"/>
        <v>0</v>
      </c>
      <c r="BVU58" s="24">
        <f t="shared" si="831"/>
        <v>0</v>
      </c>
      <c r="BVV58" s="24">
        <f t="shared" si="832"/>
        <v>0</v>
      </c>
      <c r="BVW58" s="24">
        <f t="shared" si="833"/>
        <v>0</v>
      </c>
      <c r="BVX58"/>
      <c r="BVY58"/>
      <c r="BVZ58"/>
      <c r="BWA58"/>
      <c r="BWB58" s="24">
        <f t="shared" si="834"/>
        <v>0</v>
      </c>
      <c r="BWC58" s="24">
        <f t="shared" si="835"/>
        <v>0</v>
      </c>
      <c r="BWD58" s="24">
        <f t="shared" si="836"/>
        <v>0</v>
      </c>
      <c r="BWI58" s="24">
        <f t="shared" si="837"/>
        <v>0</v>
      </c>
      <c r="BWJ58" s="24">
        <f t="shared" si="838"/>
        <v>0</v>
      </c>
      <c r="BWK58" s="24">
        <f t="shared" si="839"/>
        <v>0</v>
      </c>
      <c r="BWP58" s="24">
        <f t="shared" si="840"/>
        <v>0</v>
      </c>
      <c r="BWQ58" s="24">
        <f t="shared" si="841"/>
        <v>0</v>
      </c>
      <c r="BWR58" s="24">
        <f t="shared" si="842"/>
        <v>0</v>
      </c>
      <c r="BWW58" s="24">
        <f t="shared" si="843"/>
        <v>0</v>
      </c>
      <c r="BWX58" s="24">
        <f t="shared" si="844"/>
        <v>0</v>
      </c>
      <c r="BWY58" s="24">
        <f t="shared" si="845"/>
        <v>0</v>
      </c>
      <c r="BXD58" s="24">
        <f t="shared" si="846"/>
        <v>0</v>
      </c>
      <c r="BXE58" s="24">
        <f t="shared" si="847"/>
        <v>0</v>
      </c>
      <c r="BXF58" s="24">
        <f t="shared" si="848"/>
        <v>0</v>
      </c>
      <c r="BXK58" s="24">
        <f t="shared" si="849"/>
        <v>0</v>
      </c>
      <c r="BXL58" s="24">
        <f t="shared" si="850"/>
        <v>0</v>
      </c>
      <c r="BXM58" s="24">
        <f t="shared" si="851"/>
        <v>0</v>
      </c>
      <c r="BXR58" s="24">
        <f t="shared" si="852"/>
        <v>0</v>
      </c>
      <c r="BXS58" s="24">
        <f t="shared" si="853"/>
        <v>0</v>
      </c>
      <c r="BXT58" s="24">
        <f t="shared" si="854"/>
        <v>0</v>
      </c>
      <c r="BXY58" s="24">
        <f t="shared" si="855"/>
        <v>0</v>
      </c>
      <c r="BXZ58" s="24">
        <f t="shared" si="856"/>
        <v>0</v>
      </c>
      <c r="BYA58" s="24">
        <f t="shared" si="857"/>
        <v>0</v>
      </c>
      <c r="BYF58" s="24">
        <f t="shared" si="858"/>
        <v>0</v>
      </c>
      <c r="BYG58" s="24">
        <f t="shared" si="859"/>
        <v>0</v>
      </c>
      <c r="BYH58" s="24">
        <f t="shared" si="860"/>
        <v>0</v>
      </c>
      <c r="BYM58" s="24">
        <f t="shared" si="861"/>
        <v>0</v>
      </c>
      <c r="BYN58" s="24">
        <f t="shared" si="862"/>
        <v>0</v>
      </c>
      <c r="BYO58" s="24">
        <f t="shared" si="863"/>
        <v>0</v>
      </c>
      <c r="BYT58" s="24">
        <f t="shared" si="864"/>
        <v>0</v>
      </c>
      <c r="BYU58" s="24">
        <f t="shared" si="865"/>
        <v>0</v>
      </c>
      <c r="BYV58" s="24">
        <f t="shared" si="866"/>
        <v>0</v>
      </c>
    </row>
    <row r="59" spans="6:2024" x14ac:dyDescent="0.3">
      <c r="F59" s="82">
        <f t="shared" si="0"/>
        <v>0</v>
      </c>
      <c r="G59" s="82">
        <f t="shared" si="1"/>
        <v>0</v>
      </c>
      <c r="H59" s="82">
        <f t="shared" si="2"/>
        <v>0</v>
      </c>
      <c r="M59" s="15">
        <f t="shared" si="3"/>
        <v>0</v>
      </c>
      <c r="N59" s="15">
        <f t="shared" si="4"/>
        <v>0</v>
      </c>
      <c r="O59" s="15">
        <f t="shared" si="5"/>
        <v>0</v>
      </c>
      <c r="P59" s="15"/>
      <c r="Q59" s="15"/>
      <c r="R59" s="15"/>
      <c r="S59" s="15"/>
      <c r="T59" s="15">
        <f t="shared" si="6"/>
        <v>0</v>
      </c>
      <c r="U59" s="15">
        <f t="shared" si="7"/>
        <v>0</v>
      </c>
      <c r="V59" s="15">
        <f t="shared" si="8"/>
        <v>0</v>
      </c>
      <c r="W59" s="15"/>
      <c r="X59" s="15"/>
      <c r="Y59" s="15"/>
      <c r="Z59" s="15"/>
      <c r="AA59" s="74">
        <f t="shared" si="9"/>
        <v>0</v>
      </c>
      <c r="AB59" s="74">
        <f t="shared" si="10"/>
        <v>0</v>
      </c>
      <c r="AC59" s="53">
        <f t="shared" si="11"/>
        <v>0</v>
      </c>
      <c r="AD59">
        <v>3.1879899017612E-6</v>
      </c>
      <c r="AE59" t="e">
        <f>bvarM5^2</f>
        <v>#VALUE!</v>
      </c>
      <c r="AF59" t="e">
        <f>cvarM5^2</f>
        <v>#VALUE!</v>
      </c>
      <c r="AG59" t="e">
        <f>mvarM5^2</f>
        <v>#VALUE!</v>
      </c>
      <c r="AH59" s="74" t="e">
        <f t="shared" si="12"/>
        <v>#VALUE!</v>
      </c>
      <c r="AI59" s="74" t="e">
        <f t="shared" si="13"/>
        <v>#VALUE!</v>
      </c>
      <c r="AJ59" s="53" t="e">
        <f t="shared" si="14"/>
        <v>#VALUE!</v>
      </c>
      <c r="AK59">
        <v>1.3068259738582999E-7</v>
      </c>
      <c r="AL59" t="e">
        <f>bvarHC1^2</f>
        <v>#VALUE!</v>
      </c>
      <c r="AM59" t="e">
        <f>cvarHC1^2</f>
        <v>#VALUE!</v>
      </c>
      <c r="AN59" t="e">
        <f>mvarHC1^2</f>
        <v>#VALUE!</v>
      </c>
      <c r="AO59" s="15" t="e">
        <f t="shared" si="15"/>
        <v>#VALUE!</v>
      </c>
      <c r="AP59" s="15" t="e">
        <f t="shared" si="16"/>
        <v>#VALUE!</v>
      </c>
      <c r="AQ59" s="53" t="e">
        <f t="shared" si="17"/>
        <v>#VALUE!</v>
      </c>
      <c r="AR59">
        <v>-1.7145044037578E-7</v>
      </c>
      <c r="AS59" t="e">
        <f>bvarM4^3</f>
        <v>#VALUE!</v>
      </c>
      <c r="AT59" t="e">
        <f>cvarM4^3</f>
        <v>#VALUE!</v>
      </c>
      <c r="AU59" t="e">
        <f>mvarM4^3</f>
        <v>#VALUE!</v>
      </c>
      <c r="AV59" s="15" t="e">
        <f t="shared" si="18"/>
        <v>#VALUE!</v>
      </c>
      <c r="AW59" s="15" t="e">
        <f t="shared" si="19"/>
        <v>#VALUE!</v>
      </c>
      <c r="AX59" s="53" t="e">
        <f t="shared" si="20"/>
        <v>#VALUE!</v>
      </c>
      <c r="BC59" s="15">
        <f t="shared" si="21"/>
        <v>0</v>
      </c>
      <c r="BD59" s="15">
        <f t="shared" si="22"/>
        <v>0</v>
      </c>
      <c r="BE59" s="53">
        <f t="shared" si="23"/>
        <v>0</v>
      </c>
      <c r="BF59">
        <v>-9.0251708138252003E-5</v>
      </c>
      <c r="BG59" t="e">
        <f>bvarM2^3</f>
        <v>#VALUE!</v>
      </c>
      <c r="BH59" t="e">
        <f>cvarM2^3</f>
        <v>#VALUE!</v>
      </c>
      <c r="BI59" t="e">
        <f>mvarM2^3</f>
        <v>#VALUE!</v>
      </c>
      <c r="BJ59" s="15" t="e">
        <f t="shared" si="24"/>
        <v>#VALUE!</v>
      </c>
      <c r="BK59" s="15" t="e">
        <f t="shared" si="25"/>
        <v>#VALUE!</v>
      </c>
      <c r="BL59" s="53" t="e">
        <f t="shared" si="26"/>
        <v>#VALUE!</v>
      </c>
      <c r="BQ59" s="15">
        <f t="shared" si="27"/>
        <v>0</v>
      </c>
      <c r="BR59" s="15">
        <f t="shared" si="28"/>
        <v>0</v>
      </c>
      <c r="BS59" s="53">
        <f t="shared" si="29"/>
        <v>0</v>
      </c>
      <c r="BT59">
        <v>2.5788056321316001E-3</v>
      </c>
      <c r="BU59" t="e">
        <f>bvarM7^2</f>
        <v>#VALUE!</v>
      </c>
      <c r="BV59" t="e">
        <f>cvarM7^2</f>
        <v>#VALUE!</v>
      </c>
      <c r="BW59" t="e">
        <f>mvarM7^2</f>
        <v>#VALUE!</v>
      </c>
      <c r="BX59" s="15" t="e">
        <f t="shared" si="30"/>
        <v>#VALUE!</v>
      </c>
      <c r="BY59" s="15" t="e">
        <f t="shared" si="31"/>
        <v>#VALUE!</v>
      </c>
      <c r="BZ59" s="53" t="e">
        <f t="shared" si="32"/>
        <v>#VALUE!</v>
      </c>
      <c r="CA59">
        <v>1.2048474966998001E-7</v>
      </c>
      <c r="CB59" t="e">
        <f>bvarHC1^2</f>
        <v>#VALUE!</v>
      </c>
      <c r="CC59" t="e">
        <f>cvarHC1^2</f>
        <v>#VALUE!</v>
      </c>
      <c r="CD59" t="e">
        <f>mvarHC1^2</f>
        <v>#VALUE!</v>
      </c>
      <c r="CE59" s="15" t="e">
        <f t="shared" si="33"/>
        <v>#VALUE!</v>
      </c>
      <c r="CF59" s="15" t="e">
        <f t="shared" si="34"/>
        <v>#VALUE!</v>
      </c>
      <c r="CG59" s="53" t="e">
        <f t="shared" si="35"/>
        <v>#VALUE!</v>
      </c>
      <c r="CH59">
        <v>-2.7806847293883002E-13</v>
      </c>
      <c r="CI59" t="e">
        <f>bvarHC1^3</f>
        <v>#VALUE!</v>
      </c>
      <c r="CJ59" t="e">
        <f>cvarHC1^3</f>
        <v>#VALUE!</v>
      </c>
      <c r="CK59" t="e">
        <f>mvarHC1^3</f>
        <v>#VALUE!</v>
      </c>
      <c r="CL59" s="15" t="e">
        <f t="shared" si="36"/>
        <v>#VALUE!</v>
      </c>
      <c r="CM59" s="15" t="e">
        <f t="shared" si="37"/>
        <v>#VALUE!</v>
      </c>
      <c r="CN59" s="53" t="e">
        <f t="shared" si="38"/>
        <v>#VALUE!</v>
      </c>
      <c r="CS59" s="15">
        <f t="shared" si="39"/>
        <v>0</v>
      </c>
      <c r="CT59" s="15">
        <f t="shared" si="40"/>
        <v>0</v>
      </c>
      <c r="CU59" s="53">
        <f t="shared" si="41"/>
        <v>0</v>
      </c>
      <c r="CZ59" s="15">
        <f t="shared" si="42"/>
        <v>0</v>
      </c>
      <c r="DA59" s="15">
        <f t="shared" si="43"/>
        <v>0</v>
      </c>
      <c r="DB59" s="53">
        <f t="shared" si="44"/>
        <v>0</v>
      </c>
      <c r="DG59" s="15">
        <f t="shared" si="45"/>
        <v>0</v>
      </c>
      <c r="DH59" s="15">
        <f t="shared" si="46"/>
        <v>0</v>
      </c>
      <c r="DI59" s="53">
        <f t="shared" si="47"/>
        <v>0</v>
      </c>
      <c r="DJ59">
        <v>1.0719662728104999E-5</v>
      </c>
      <c r="DK59" t="e">
        <f>bvarM2^3</f>
        <v>#VALUE!</v>
      </c>
      <c r="DL59" t="e">
        <f>cvarM2^3</f>
        <v>#VALUE!</v>
      </c>
      <c r="DM59" t="e">
        <f>mvarM2^3</f>
        <v>#VALUE!</v>
      </c>
      <c r="DN59" s="15" t="e">
        <f t="shared" si="48"/>
        <v>#VALUE!</v>
      </c>
      <c r="DO59" s="15" t="e">
        <f t="shared" si="49"/>
        <v>#VALUE!</v>
      </c>
      <c r="DP59" s="53" t="e">
        <f t="shared" si="50"/>
        <v>#VALUE!</v>
      </c>
      <c r="DQ59">
        <v>9.6091697747447995E-8</v>
      </c>
      <c r="DR59" t="e">
        <f>bvarHC1^2</f>
        <v>#VALUE!</v>
      </c>
      <c r="DS59" t="e">
        <f>cvarHC1^2</f>
        <v>#VALUE!</v>
      </c>
      <c r="DT59" t="e">
        <f>mvarHC1^2</f>
        <v>#VALUE!</v>
      </c>
      <c r="DU59" s="15" t="e">
        <f t="shared" si="51"/>
        <v>#VALUE!</v>
      </c>
      <c r="DV59" s="15" t="e">
        <f t="shared" si="52"/>
        <v>#VALUE!</v>
      </c>
      <c r="DW59" s="53" t="e">
        <f t="shared" si="53"/>
        <v>#VALUE!</v>
      </c>
      <c r="DX59">
        <v>-1.6236624742676999E-7</v>
      </c>
      <c r="DY59" t="e">
        <f>bvarM6^3</f>
        <v>#VALUE!</v>
      </c>
      <c r="DZ59" t="e">
        <f>cvarM6^3</f>
        <v>#VALUE!</v>
      </c>
      <c r="EA59" t="e">
        <f>mvarM6^3</f>
        <v>#VALUE!</v>
      </c>
      <c r="EB59" s="15" t="e">
        <f t="shared" si="54"/>
        <v>#VALUE!</v>
      </c>
      <c r="EC59" s="15" t="e">
        <f t="shared" si="55"/>
        <v>#VALUE!</v>
      </c>
      <c r="ED59" s="53" t="e">
        <f t="shared" si="56"/>
        <v>#VALUE!</v>
      </c>
      <c r="EI59" s="15">
        <f t="shared" si="57"/>
        <v>0</v>
      </c>
      <c r="EJ59" s="15">
        <f t="shared" si="58"/>
        <v>0</v>
      </c>
      <c r="EK59" s="53">
        <f t="shared" si="59"/>
        <v>0</v>
      </c>
      <c r="EP59" s="15">
        <f t="shared" si="60"/>
        <v>0</v>
      </c>
      <c r="EQ59" s="15">
        <f t="shared" si="61"/>
        <v>0</v>
      </c>
      <c r="ER59" s="53">
        <f t="shared" si="62"/>
        <v>0</v>
      </c>
      <c r="EW59" s="15">
        <f t="shared" si="63"/>
        <v>0</v>
      </c>
      <c r="EX59" s="15">
        <f t="shared" si="64"/>
        <v>0</v>
      </c>
      <c r="EY59" s="53">
        <f t="shared" si="65"/>
        <v>0</v>
      </c>
      <c r="EZ59">
        <v>1.0864324795386E-5</v>
      </c>
      <c r="FA59" t="e">
        <f>bvarM5^2</f>
        <v>#VALUE!</v>
      </c>
      <c r="FB59" t="e">
        <f>cvarM5^2</f>
        <v>#VALUE!</v>
      </c>
      <c r="FC59" t="e">
        <f>mvarM5^2</f>
        <v>#VALUE!</v>
      </c>
      <c r="FD59" s="15" t="e">
        <f t="shared" si="66"/>
        <v>#VALUE!</v>
      </c>
      <c r="FE59" s="15" t="e">
        <f t="shared" si="67"/>
        <v>#VALUE!</v>
      </c>
      <c r="FF59" s="53" t="e">
        <f t="shared" si="68"/>
        <v>#VALUE!</v>
      </c>
      <c r="FG59">
        <v>1.1268275314664001E-7</v>
      </c>
      <c r="FH59" t="e">
        <f>bvarHC1^2</f>
        <v>#VALUE!</v>
      </c>
      <c r="FI59" t="e">
        <f>cvarHC1^2</f>
        <v>#VALUE!</v>
      </c>
      <c r="FJ59" t="e">
        <f>mvarHC1^2</f>
        <v>#VALUE!</v>
      </c>
      <c r="FK59" s="15" t="e">
        <f t="shared" si="69"/>
        <v>#VALUE!</v>
      </c>
      <c r="FL59" s="15" t="e">
        <f t="shared" si="70"/>
        <v>#VALUE!</v>
      </c>
      <c r="FM59" s="53" t="e">
        <f t="shared" si="71"/>
        <v>#VALUE!</v>
      </c>
      <c r="FN59">
        <v>8.2979023354136001E-5</v>
      </c>
      <c r="FO59" t="e">
        <f>bvarM6^2</f>
        <v>#VALUE!</v>
      </c>
      <c r="FP59" t="e">
        <f>cvarM6^2</f>
        <v>#VALUE!</v>
      </c>
      <c r="FQ59" t="e">
        <f>mvarM6^2</f>
        <v>#VALUE!</v>
      </c>
      <c r="FR59" s="15" t="e">
        <f t="shared" si="72"/>
        <v>#VALUE!</v>
      </c>
      <c r="FS59" s="15" t="e">
        <f t="shared" si="73"/>
        <v>#VALUE!</v>
      </c>
      <c r="FT59" s="53" t="e">
        <f t="shared" si="74"/>
        <v>#VALUE!</v>
      </c>
      <c r="FY59" s="15">
        <f t="shared" si="75"/>
        <v>0</v>
      </c>
      <c r="FZ59" s="15">
        <f t="shared" si="76"/>
        <v>0</v>
      </c>
      <c r="GA59" s="53">
        <f t="shared" si="77"/>
        <v>0</v>
      </c>
      <c r="GF59" s="15">
        <f t="shared" si="78"/>
        <v>0</v>
      </c>
      <c r="GG59" s="15">
        <f t="shared" si="79"/>
        <v>0</v>
      </c>
      <c r="GH59" s="53">
        <f t="shared" si="80"/>
        <v>0</v>
      </c>
      <c r="GM59" s="15">
        <f t="shared" si="81"/>
        <v>0</v>
      </c>
      <c r="GN59" s="15">
        <f t="shared" si="82"/>
        <v>0</v>
      </c>
      <c r="GO59" s="53">
        <f t="shared" si="83"/>
        <v>0</v>
      </c>
      <c r="GP59">
        <v>1.8561692232959001E-5</v>
      </c>
      <c r="GQ59" t="e">
        <f>bvarM2^3</f>
        <v>#VALUE!</v>
      </c>
      <c r="GR59" t="e">
        <f>cvarM2^3</f>
        <v>#VALUE!</v>
      </c>
      <c r="GS59" t="e">
        <f>mvarM2^3</f>
        <v>#VALUE!</v>
      </c>
      <c r="GT59" s="15" t="e">
        <f t="shared" si="84"/>
        <v>#VALUE!</v>
      </c>
      <c r="GU59" s="15" t="e">
        <f t="shared" si="85"/>
        <v>#VALUE!</v>
      </c>
      <c r="GV59" s="53" t="e">
        <f t="shared" si="86"/>
        <v>#VALUE!</v>
      </c>
      <c r="GW59">
        <v>5.1359884258543003E-5</v>
      </c>
      <c r="GX59" t="e">
        <f>bvarM7*bvarM9</f>
        <v>#VALUE!</v>
      </c>
      <c r="GY59" t="e">
        <f>cvarM7*cvarM9</f>
        <v>#VALUE!</v>
      </c>
      <c r="GZ59" t="e">
        <f>mvarM7*mvarM9</f>
        <v>#VALUE!</v>
      </c>
      <c r="HA59" s="15" t="e">
        <f t="shared" si="87"/>
        <v>#VALUE!</v>
      </c>
      <c r="HB59" s="15" t="e">
        <f t="shared" si="88"/>
        <v>#VALUE!</v>
      </c>
      <c r="HC59" s="53" t="e">
        <f t="shared" si="89"/>
        <v>#VALUE!</v>
      </c>
      <c r="HD59">
        <v>-4.5057640806759E-7</v>
      </c>
      <c r="HE59" t="e">
        <f>bvarM2^3</f>
        <v>#VALUE!</v>
      </c>
      <c r="HF59" t="e">
        <f>cvarM2^3</f>
        <v>#VALUE!</v>
      </c>
      <c r="HG59" t="e">
        <f>mvarM2^3</f>
        <v>#VALUE!</v>
      </c>
      <c r="HH59" s="15" t="e">
        <f t="shared" si="90"/>
        <v>#VALUE!</v>
      </c>
      <c r="HI59" s="15" t="e">
        <f t="shared" si="91"/>
        <v>#VALUE!</v>
      </c>
      <c r="HJ59" s="53" t="e">
        <f t="shared" si="92"/>
        <v>#VALUE!</v>
      </c>
      <c r="HO59" s="15">
        <f t="shared" si="93"/>
        <v>0</v>
      </c>
      <c r="HP59" s="15">
        <f t="shared" si="94"/>
        <v>0</v>
      </c>
      <c r="HQ59" s="53">
        <f t="shared" si="95"/>
        <v>0</v>
      </c>
      <c r="HR59">
        <v>6.0194231221032001E-6</v>
      </c>
      <c r="HS59" t="e">
        <f>bvarM9^3</f>
        <v>#VALUE!</v>
      </c>
      <c r="HT59" t="e">
        <f>cvarM9^3</f>
        <v>#VALUE!</v>
      </c>
      <c r="HU59" t="e">
        <f>mvarM9^3</f>
        <v>#VALUE!</v>
      </c>
      <c r="HV59" s="15" t="e">
        <f t="shared" si="96"/>
        <v>#VALUE!</v>
      </c>
      <c r="HW59" s="15" t="e">
        <f t="shared" si="97"/>
        <v>#VALUE!</v>
      </c>
      <c r="HX59" s="53" t="e">
        <f t="shared" si="98"/>
        <v>#VALUE!</v>
      </c>
      <c r="IC59" s="15">
        <f t="shared" si="99"/>
        <v>0</v>
      </c>
      <c r="ID59" s="15">
        <f t="shared" si="100"/>
        <v>0</v>
      </c>
      <c r="IE59" s="53">
        <f t="shared" si="101"/>
        <v>0</v>
      </c>
      <c r="IF59">
        <v>-1.3200327067211E-2</v>
      </c>
      <c r="IG59" t="e">
        <f>bvarM7^2</f>
        <v>#VALUE!</v>
      </c>
      <c r="IH59" t="e">
        <f>cvarM7^2</f>
        <v>#VALUE!</v>
      </c>
      <c r="II59" t="e">
        <f>mvarM7^2</f>
        <v>#VALUE!</v>
      </c>
      <c r="IJ59" s="15" t="e">
        <f t="shared" si="102"/>
        <v>#VALUE!</v>
      </c>
      <c r="IK59" s="15" t="e">
        <f t="shared" si="103"/>
        <v>#VALUE!</v>
      </c>
      <c r="IL59" s="53" t="e">
        <f t="shared" si="104"/>
        <v>#VALUE!</v>
      </c>
      <c r="IM59">
        <v>2.9458792538595001E-5</v>
      </c>
      <c r="IN59" t="e">
        <f>bvarM6*bvarM9</f>
        <v>#VALUE!</v>
      </c>
      <c r="IO59" t="e">
        <f>cvarM6*cvarM9</f>
        <v>#VALUE!</v>
      </c>
      <c r="IP59" t="e">
        <f>mvarM6*mvarM9</f>
        <v>#VALUE!</v>
      </c>
      <c r="IQ59" s="15" t="e">
        <f t="shared" si="105"/>
        <v>#VALUE!</v>
      </c>
      <c r="IR59" s="15" t="e">
        <f t="shared" si="106"/>
        <v>#VALUE!</v>
      </c>
      <c r="IS59" s="53" t="e">
        <f t="shared" si="107"/>
        <v>#VALUE!</v>
      </c>
      <c r="IT59"/>
      <c r="IU59"/>
      <c r="IV59"/>
      <c r="IW59"/>
      <c r="IX59" s="15">
        <f t="shared" si="108"/>
        <v>0</v>
      </c>
      <c r="IY59" s="15">
        <f t="shared" si="109"/>
        <v>0</v>
      </c>
      <c r="IZ59" s="53">
        <f t="shared" si="110"/>
        <v>0</v>
      </c>
      <c r="JA59">
        <v>7.3360305583692002E-3</v>
      </c>
      <c r="JB59" t="e">
        <f>bvarM2^2</f>
        <v>#VALUE!</v>
      </c>
      <c r="JC59" t="e">
        <f>cvarM2^2</f>
        <v>#VALUE!</v>
      </c>
      <c r="JD59" t="e">
        <f>mvarM2^2</f>
        <v>#VALUE!</v>
      </c>
      <c r="JE59" s="24" t="e">
        <f t="shared" si="111"/>
        <v>#VALUE!</v>
      </c>
      <c r="JF59" s="24" t="e">
        <f t="shared" si="112"/>
        <v>#VALUE!</v>
      </c>
      <c r="JG59" s="24" t="e">
        <f t="shared" si="113"/>
        <v>#VALUE!</v>
      </c>
      <c r="JL59" s="24">
        <f t="shared" si="114"/>
        <v>0</v>
      </c>
      <c r="JM59" s="24">
        <f t="shared" si="115"/>
        <v>0</v>
      </c>
      <c r="JN59" s="24">
        <f t="shared" si="116"/>
        <v>0</v>
      </c>
      <c r="JS59" s="24">
        <f t="shared" si="117"/>
        <v>0</v>
      </c>
      <c r="JT59" s="24">
        <f t="shared" si="118"/>
        <v>0</v>
      </c>
      <c r="JU59" s="24">
        <f t="shared" si="119"/>
        <v>0</v>
      </c>
      <c r="JV59">
        <v>2.8378439306211002E-3</v>
      </c>
      <c r="JW59" t="e">
        <f>bvarM2^2</f>
        <v>#VALUE!</v>
      </c>
      <c r="JX59" t="e">
        <f>cvarM2^2</f>
        <v>#VALUE!</v>
      </c>
      <c r="JY59" t="e">
        <f>mvarM2^2</f>
        <v>#VALUE!</v>
      </c>
      <c r="JZ59" s="24" t="e">
        <f t="shared" si="120"/>
        <v>#VALUE!</v>
      </c>
      <c r="KA59" s="24" t="e">
        <f t="shared" si="121"/>
        <v>#VALUE!</v>
      </c>
      <c r="KB59" s="24" t="e">
        <f t="shared" si="122"/>
        <v>#VALUE!</v>
      </c>
      <c r="KG59" s="24">
        <f t="shared" si="123"/>
        <v>0</v>
      </c>
      <c r="KH59" s="24">
        <f t="shared" si="124"/>
        <v>0</v>
      </c>
      <c r="KI59" s="24">
        <f t="shared" si="125"/>
        <v>0</v>
      </c>
      <c r="KN59" s="24">
        <f t="shared" si="126"/>
        <v>0</v>
      </c>
      <c r="KO59" s="24">
        <f t="shared" si="127"/>
        <v>0</v>
      </c>
      <c r="KP59" s="24">
        <f t="shared" si="128"/>
        <v>0</v>
      </c>
      <c r="KQ59">
        <v>6.8352861715085995E-8</v>
      </c>
      <c r="KR59" t="e">
        <f>bvarM4^3</f>
        <v>#VALUE!</v>
      </c>
      <c r="KS59" t="e">
        <f>cvarM4^3</f>
        <v>#VALUE!</v>
      </c>
      <c r="KT59" t="e">
        <f>mvarM4^3</f>
        <v>#VALUE!</v>
      </c>
      <c r="KU59" s="24" t="e">
        <f t="shared" si="129"/>
        <v>#VALUE!</v>
      </c>
      <c r="KV59" s="24" t="e">
        <f t="shared" si="130"/>
        <v>#VALUE!</v>
      </c>
      <c r="KW59" s="24" t="e">
        <f t="shared" si="131"/>
        <v>#VALUE!</v>
      </c>
      <c r="LB59" s="24">
        <f t="shared" si="132"/>
        <v>0</v>
      </c>
      <c r="LC59" s="24">
        <f t="shared" si="133"/>
        <v>0</v>
      </c>
      <c r="LD59" s="24">
        <f t="shared" si="134"/>
        <v>0</v>
      </c>
      <c r="LE59"/>
      <c r="LF59"/>
      <c r="LG59"/>
      <c r="LH59"/>
      <c r="LI59" s="24">
        <f t="shared" si="135"/>
        <v>0</v>
      </c>
      <c r="LJ59" s="24">
        <f t="shared" si="136"/>
        <v>0</v>
      </c>
      <c r="LK59" s="24">
        <f t="shared" si="137"/>
        <v>0</v>
      </c>
      <c r="LL59">
        <v>2.0732000739669999E-3</v>
      </c>
      <c r="LM59" t="e">
        <f>bvarM7^2</f>
        <v>#VALUE!</v>
      </c>
      <c r="LN59" t="e">
        <f>cvarM7^2</f>
        <v>#VALUE!</v>
      </c>
      <c r="LO59" t="e">
        <f>mvarM7^2</f>
        <v>#VALUE!</v>
      </c>
      <c r="LP59" s="24" t="e">
        <f t="shared" si="138"/>
        <v>#VALUE!</v>
      </c>
      <c r="LQ59" s="24" t="e">
        <f t="shared" si="139"/>
        <v>#VALUE!</v>
      </c>
      <c r="LR59" s="24" t="e">
        <f t="shared" si="140"/>
        <v>#VALUE!</v>
      </c>
      <c r="LW59" s="24">
        <f t="shared" si="141"/>
        <v>0</v>
      </c>
      <c r="LX59" s="24">
        <f t="shared" si="142"/>
        <v>0</v>
      </c>
      <c r="LY59" s="24">
        <f t="shared" si="143"/>
        <v>0</v>
      </c>
      <c r="LZ59">
        <v>-1.5712325018523E-3</v>
      </c>
      <c r="MA59" t="e">
        <f>bvarM8^2</f>
        <v>#VALUE!</v>
      </c>
      <c r="MB59" t="e">
        <f>cvarM8^2</f>
        <v>#VALUE!</v>
      </c>
      <c r="MC59" t="e">
        <f>mvarM8^2</f>
        <v>#VALUE!</v>
      </c>
      <c r="MD59" s="24" t="e">
        <f t="shared" si="144"/>
        <v>#VALUE!</v>
      </c>
      <c r="ME59" s="24" t="e">
        <f t="shared" si="145"/>
        <v>#VALUE!</v>
      </c>
      <c r="MF59" s="24" t="e">
        <f t="shared" si="146"/>
        <v>#VALUE!</v>
      </c>
      <c r="MG59">
        <v>1.0801730780419E-3</v>
      </c>
      <c r="MH59" t="e">
        <f>bvarM4^2</f>
        <v>#VALUE!</v>
      </c>
      <c r="MI59" t="e">
        <f>cvarM4^2</f>
        <v>#VALUE!</v>
      </c>
      <c r="MJ59" t="e">
        <f>mvarM4^2</f>
        <v>#VALUE!</v>
      </c>
      <c r="MK59" s="24" t="e">
        <f t="shared" si="147"/>
        <v>#VALUE!</v>
      </c>
      <c r="ML59" s="24" t="e">
        <f t="shared" si="148"/>
        <v>#VALUE!</v>
      </c>
      <c r="MM59" s="24" t="e">
        <f t="shared" si="149"/>
        <v>#VALUE!</v>
      </c>
      <c r="MR59" s="24">
        <f t="shared" si="150"/>
        <v>0</v>
      </c>
      <c r="MS59" s="24">
        <f t="shared" si="151"/>
        <v>0</v>
      </c>
      <c r="MT59" s="24">
        <f t="shared" si="152"/>
        <v>0</v>
      </c>
      <c r="MY59" s="24">
        <f t="shared" si="153"/>
        <v>0</v>
      </c>
      <c r="MZ59" s="24">
        <f t="shared" si="154"/>
        <v>0</v>
      </c>
      <c r="NA59" s="24">
        <f t="shared" si="155"/>
        <v>0</v>
      </c>
      <c r="NB59">
        <v>-7.8792379886676002E-8</v>
      </c>
      <c r="NC59" t="e">
        <f>bvarM4^3</f>
        <v>#VALUE!</v>
      </c>
      <c r="ND59" t="e">
        <f>cvarM4^3</f>
        <v>#VALUE!</v>
      </c>
      <c r="NE59" t="e">
        <f>mvarM4^3</f>
        <v>#VALUE!</v>
      </c>
      <c r="NF59" s="24" t="e">
        <f t="shared" si="156"/>
        <v>#VALUE!</v>
      </c>
      <c r="NG59" s="24" t="e">
        <f t="shared" si="157"/>
        <v>#VALUE!</v>
      </c>
      <c r="NH59" s="24" t="e">
        <f t="shared" si="158"/>
        <v>#VALUE!</v>
      </c>
      <c r="NM59" s="24">
        <f t="shared" si="159"/>
        <v>0</v>
      </c>
      <c r="NN59" s="24">
        <f t="shared" si="160"/>
        <v>0</v>
      </c>
      <c r="NO59" s="24">
        <f t="shared" si="161"/>
        <v>0</v>
      </c>
      <c r="NP59">
        <v>8.3034214259585E-5</v>
      </c>
      <c r="NQ59" t="e">
        <f>bvarM7^3</f>
        <v>#VALUE!</v>
      </c>
      <c r="NR59" t="e">
        <f>cvarM7^3</f>
        <v>#VALUE!</v>
      </c>
      <c r="NS59" t="e">
        <f>mvarM7^3</f>
        <v>#VALUE!</v>
      </c>
      <c r="NT59" s="24" t="e">
        <f t="shared" si="162"/>
        <v>#VALUE!</v>
      </c>
      <c r="NU59" s="24" t="e">
        <f t="shared" si="163"/>
        <v>#VALUE!</v>
      </c>
      <c r="NV59" s="24" t="e">
        <f t="shared" si="164"/>
        <v>#VALUE!</v>
      </c>
      <c r="NW59">
        <v>9.8562185139975995E-8</v>
      </c>
      <c r="NX59" t="e">
        <f>bvarM4^3</f>
        <v>#VALUE!</v>
      </c>
      <c r="NY59" t="e">
        <f>cvarM4^3</f>
        <v>#VALUE!</v>
      </c>
      <c r="NZ59" t="e">
        <f>mvarM4^3</f>
        <v>#VALUE!</v>
      </c>
      <c r="OA59" s="24" t="e">
        <f t="shared" si="165"/>
        <v>#VALUE!</v>
      </c>
      <c r="OB59" s="24" t="e">
        <f t="shared" si="166"/>
        <v>#VALUE!</v>
      </c>
      <c r="OC59" s="24" t="e">
        <f t="shared" si="167"/>
        <v>#VALUE!</v>
      </c>
      <c r="OH59" s="24">
        <f t="shared" si="168"/>
        <v>0</v>
      </c>
      <c r="OI59" s="24">
        <f t="shared" si="169"/>
        <v>0</v>
      </c>
      <c r="OJ59" s="24">
        <f t="shared" si="170"/>
        <v>0</v>
      </c>
      <c r="OO59" s="24">
        <f t="shared" si="171"/>
        <v>0</v>
      </c>
      <c r="OP59" s="24">
        <f t="shared" si="172"/>
        <v>0</v>
      </c>
      <c r="OQ59" s="24">
        <f t="shared" si="173"/>
        <v>0</v>
      </c>
      <c r="OR59">
        <v>2.3771478426243998E-5</v>
      </c>
      <c r="OS59" t="e">
        <f>bvarHC2^2</f>
        <v>#VALUE!</v>
      </c>
      <c r="OT59" t="e">
        <f>cvarHC2^2</f>
        <v>#VALUE!</v>
      </c>
      <c r="OU59" t="e">
        <f>mvarHC2^2</f>
        <v>#VALUE!</v>
      </c>
      <c r="OV59" s="24" t="e">
        <f t="shared" si="174"/>
        <v>#VALUE!</v>
      </c>
      <c r="OW59" s="24" t="e">
        <f t="shared" si="175"/>
        <v>#VALUE!</v>
      </c>
      <c r="OX59" s="24" t="e">
        <f t="shared" si="176"/>
        <v>#VALUE!</v>
      </c>
      <c r="PC59" s="24">
        <f t="shared" si="177"/>
        <v>0</v>
      </c>
      <c r="PD59" s="24">
        <f t="shared" si="178"/>
        <v>0</v>
      </c>
      <c r="PE59" s="24">
        <f t="shared" si="179"/>
        <v>0</v>
      </c>
      <c r="PF59">
        <v>-6.0373582282532002E-4</v>
      </c>
      <c r="PG59" t="e">
        <f>bvarM7^2</f>
        <v>#VALUE!</v>
      </c>
      <c r="PH59" t="e">
        <f>cvarM7^2</f>
        <v>#VALUE!</v>
      </c>
      <c r="PI59" t="e">
        <f>mvarM7^2</f>
        <v>#VALUE!</v>
      </c>
      <c r="PJ59" s="24" t="e">
        <f t="shared" si="180"/>
        <v>#VALUE!</v>
      </c>
      <c r="PK59" s="24" t="e">
        <f t="shared" si="181"/>
        <v>#VALUE!</v>
      </c>
      <c r="PL59" s="24" t="e">
        <f t="shared" si="182"/>
        <v>#VALUE!</v>
      </c>
      <c r="PM59"/>
      <c r="PN59"/>
      <c r="PO59"/>
      <c r="PP59"/>
      <c r="PQ59" s="24">
        <f t="shared" si="183"/>
        <v>0</v>
      </c>
      <c r="PR59" s="24">
        <f t="shared" si="184"/>
        <v>0</v>
      </c>
      <c r="PS59" s="24">
        <f t="shared" si="185"/>
        <v>0</v>
      </c>
      <c r="PX59" s="24">
        <f t="shared" si="186"/>
        <v>0</v>
      </c>
      <c r="PY59" s="24">
        <f t="shared" si="187"/>
        <v>0</v>
      </c>
      <c r="PZ59" s="24">
        <f t="shared" si="188"/>
        <v>0</v>
      </c>
      <c r="QE59" s="24">
        <f t="shared" si="189"/>
        <v>0</v>
      </c>
      <c r="QF59" s="24">
        <f t="shared" si="190"/>
        <v>0</v>
      </c>
      <c r="QG59" s="24">
        <f t="shared" si="191"/>
        <v>0</v>
      </c>
      <c r="QH59">
        <v>6.8866623606443005E-13</v>
      </c>
      <c r="QI59" t="e">
        <f>bvarHC1^3</f>
        <v>#VALUE!</v>
      </c>
      <c r="QJ59" t="e">
        <f>cvarHC1^3</f>
        <v>#VALUE!</v>
      </c>
      <c r="QK59" t="e">
        <f>mvarHC1^3</f>
        <v>#VALUE!</v>
      </c>
      <c r="QL59" s="24" t="e">
        <f t="shared" si="192"/>
        <v>#VALUE!</v>
      </c>
      <c r="QM59" s="24" t="e">
        <f t="shared" si="193"/>
        <v>#VALUE!</v>
      </c>
      <c r="QN59" s="24" t="e">
        <f t="shared" si="194"/>
        <v>#VALUE!</v>
      </c>
      <c r="QS59" s="24">
        <f t="shared" si="195"/>
        <v>0</v>
      </c>
      <c r="QT59" s="24">
        <f t="shared" si="196"/>
        <v>0</v>
      </c>
      <c r="QU59" s="24">
        <f t="shared" si="197"/>
        <v>0</v>
      </c>
      <c r="QV59">
        <v>-2.6346326012629001E-6</v>
      </c>
      <c r="QW59" t="e">
        <f>bvarM6^3</f>
        <v>#VALUE!</v>
      </c>
      <c r="QX59" t="e">
        <f>cvarM6^3</f>
        <v>#VALUE!</v>
      </c>
      <c r="QY59" t="e">
        <f>mvarM6^3</f>
        <v>#VALUE!</v>
      </c>
      <c r="QZ59" s="24" t="e">
        <f t="shared" si="198"/>
        <v>#VALUE!</v>
      </c>
      <c r="RA59" s="24" t="e">
        <f t="shared" si="199"/>
        <v>#VALUE!</v>
      </c>
      <c r="RB59" s="24" t="e">
        <f t="shared" si="200"/>
        <v>#VALUE!</v>
      </c>
      <c r="RC59">
        <v>2.1304300456083001E-6</v>
      </c>
      <c r="RD59" t="e">
        <f>bvarM6^3</f>
        <v>#VALUE!</v>
      </c>
      <c r="RE59" t="e">
        <f>cvarM6^3</f>
        <v>#VALUE!</v>
      </c>
      <c r="RF59" t="e">
        <f>mvarM6^3</f>
        <v>#VALUE!</v>
      </c>
      <c r="RG59" s="24" t="e">
        <f t="shared" si="201"/>
        <v>#VALUE!</v>
      </c>
      <c r="RH59" s="24" t="e">
        <f t="shared" si="202"/>
        <v>#VALUE!</v>
      </c>
      <c r="RI59" s="24" t="e">
        <f t="shared" si="203"/>
        <v>#VALUE!</v>
      </c>
      <c r="RN59" s="24">
        <f t="shared" si="204"/>
        <v>0</v>
      </c>
      <c r="RO59" s="24">
        <f t="shared" si="205"/>
        <v>0</v>
      </c>
      <c r="RP59" s="24">
        <f t="shared" si="206"/>
        <v>0</v>
      </c>
      <c r="RU59" s="24">
        <f t="shared" si="207"/>
        <v>0</v>
      </c>
      <c r="RV59" s="24">
        <f t="shared" si="208"/>
        <v>0</v>
      </c>
      <c r="RW59" s="24">
        <f t="shared" si="209"/>
        <v>0</v>
      </c>
      <c r="RX59">
        <v>-2.1136987106313001E-5</v>
      </c>
      <c r="RY59" t="e">
        <f>bvarM5^2</f>
        <v>#VALUE!</v>
      </c>
      <c r="RZ59" t="e">
        <f>cvarM5^2</f>
        <v>#VALUE!</v>
      </c>
      <c r="SA59" t="e">
        <f>mvarM5^2</f>
        <v>#VALUE!</v>
      </c>
      <c r="SB59" s="24" t="e">
        <f t="shared" si="210"/>
        <v>#VALUE!</v>
      </c>
      <c r="SC59" s="24" t="e">
        <f t="shared" si="211"/>
        <v>#VALUE!</v>
      </c>
      <c r="SD59" s="24" t="e">
        <f t="shared" si="212"/>
        <v>#VALUE!</v>
      </c>
      <c r="SI59" s="24">
        <f t="shared" si="213"/>
        <v>0</v>
      </c>
      <c r="SJ59" s="24">
        <f t="shared" si="214"/>
        <v>0</v>
      </c>
      <c r="SK59" s="24">
        <f t="shared" si="215"/>
        <v>0</v>
      </c>
      <c r="SL59"/>
      <c r="SM59"/>
      <c r="SN59"/>
      <c r="SO59"/>
      <c r="SP59" s="24">
        <f t="shared" si="216"/>
        <v>0</v>
      </c>
      <c r="SQ59" s="24">
        <f t="shared" si="217"/>
        <v>0</v>
      </c>
      <c r="SR59" s="24">
        <f t="shared" si="218"/>
        <v>0</v>
      </c>
      <c r="SW59" s="24">
        <f t="shared" si="219"/>
        <v>0</v>
      </c>
      <c r="SX59" s="24">
        <f t="shared" si="220"/>
        <v>0</v>
      </c>
      <c r="SY59" s="24">
        <f t="shared" si="221"/>
        <v>0</v>
      </c>
      <c r="TD59" s="24">
        <f t="shared" si="222"/>
        <v>0</v>
      </c>
      <c r="TE59" s="24">
        <f t="shared" si="223"/>
        <v>0</v>
      </c>
      <c r="TF59" s="24">
        <f t="shared" si="224"/>
        <v>0</v>
      </c>
      <c r="TK59" s="24">
        <f t="shared" si="225"/>
        <v>0</v>
      </c>
      <c r="TL59" s="24">
        <f t="shared" si="226"/>
        <v>0</v>
      </c>
      <c r="TM59" s="24">
        <f t="shared" si="227"/>
        <v>0</v>
      </c>
      <c r="TN59">
        <v>-8.3989147903398995E-7</v>
      </c>
      <c r="TO59" t="e">
        <f>bvarM4^3</f>
        <v>#VALUE!</v>
      </c>
      <c r="TP59" t="e">
        <f>cvarM4^3</f>
        <v>#VALUE!</v>
      </c>
      <c r="TQ59" t="e">
        <f>mvarM4^3</f>
        <v>#VALUE!</v>
      </c>
      <c r="TR59" s="24" t="e">
        <f t="shared" si="228"/>
        <v>#VALUE!</v>
      </c>
      <c r="TS59" s="24" t="e">
        <f t="shared" si="229"/>
        <v>#VALUE!</v>
      </c>
      <c r="TT59" s="24" t="e">
        <f t="shared" si="230"/>
        <v>#VALUE!</v>
      </c>
      <c r="TU59">
        <v>-1.2279520380699E-11</v>
      </c>
      <c r="TV59" t="e">
        <f>bvarHC1^3</f>
        <v>#VALUE!</v>
      </c>
      <c r="TW59" t="e">
        <f>cvarHC1^3</f>
        <v>#VALUE!</v>
      </c>
      <c r="TX59" t="e">
        <f>mvarHC1^3</f>
        <v>#VALUE!</v>
      </c>
      <c r="TY59" s="24" t="e">
        <f t="shared" si="231"/>
        <v>#VALUE!</v>
      </c>
      <c r="TZ59" s="24" t="e">
        <f t="shared" si="232"/>
        <v>#VALUE!</v>
      </c>
      <c r="UA59" s="24" t="e">
        <f t="shared" si="233"/>
        <v>#VALUE!</v>
      </c>
      <c r="UF59" s="24">
        <f t="shared" si="234"/>
        <v>0</v>
      </c>
      <c r="UG59" s="24">
        <f t="shared" si="235"/>
        <v>0</v>
      </c>
      <c r="UH59" s="24">
        <f t="shared" si="236"/>
        <v>0</v>
      </c>
      <c r="UI59">
        <v>-5.5217598298076001E-11</v>
      </c>
      <c r="UJ59" t="e">
        <f>bvarHC1^3</f>
        <v>#VALUE!</v>
      </c>
      <c r="UK59" t="e">
        <f>cvarHC1^3</f>
        <v>#VALUE!</v>
      </c>
      <c r="UL59" t="e">
        <f>mvarHC1^3</f>
        <v>#VALUE!</v>
      </c>
      <c r="UM59" s="24" t="e">
        <f t="shared" si="237"/>
        <v>#VALUE!</v>
      </c>
      <c r="UN59" s="24" t="e">
        <f t="shared" si="238"/>
        <v>#VALUE!</v>
      </c>
      <c r="UO59" s="24" t="e">
        <f t="shared" si="239"/>
        <v>#VALUE!</v>
      </c>
      <c r="UT59" s="24">
        <f t="shared" si="240"/>
        <v>0</v>
      </c>
      <c r="UU59" s="24">
        <f t="shared" si="241"/>
        <v>0</v>
      </c>
      <c r="UV59" s="24">
        <f t="shared" si="242"/>
        <v>0</v>
      </c>
      <c r="VA59" s="24">
        <f t="shared" si="243"/>
        <v>0</v>
      </c>
      <c r="VB59" s="24">
        <f t="shared" si="244"/>
        <v>0</v>
      </c>
      <c r="VC59" s="24">
        <f t="shared" si="245"/>
        <v>0</v>
      </c>
      <c r="VD59">
        <v>2.4822666191347999E-7</v>
      </c>
      <c r="VE59" t="e">
        <f>bvarM3^3</f>
        <v>#VALUE!</v>
      </c>
      <c r="VF59" t="e">
        <f>cvarM3^3</f>
        <v>#VALUE!</v>
      </c>
      <c r="VG59" t="e">
        <f>mvarM3^3</f>
        <v>#VALUE!</v>
      </c>
      <c r="VH59" s="24" t="e">
        <f t="shared" si="246"/>
        <v>#VALUE!</v>
      </c>
      <c r="VI59" s="24" t="e">
        <f t="shared" si="247"/>
        <v>#VALUE!</v>
      </c>
      <c r="VJ59" s="24" t="e">
        <f t="shared" si="248"/>
        <v>#VALUE!</v>
      </c>
      <c r="VK59">
        <v>-1.2044320572055E-11</v>
      </c>
      <c r="VL59" t="e">
        <f>bvarHC1^3</f>
        <v>#VALUE!</v>
      </c>
      <c r="VM59" t="e">
        <f>cvarHC1^3</f>
        <v>#VALUE!</v>
      </c>
      <c r="VN59" t="e">
        <f>mvarHC1^3</f>
        <v>#VALUE!</v>
      </c>
      <c r="VO59" s="24" t="e">
        <f t="shared" si="249"/>
        <v>#VALUE!</v>
      </c>
      <c r="VP59" s="24" t="e">
        <f t="shared" si="250"/>
        <v>#VALUE!</v>
      </c>
      <c r="VQ59" s="24" t="e">
        <f t="shared" si="251"/>
        <v>#VALUE!</v>
      </c>
      <c r="VV59" s="24">
        <f t="shared" si="252"/>
        <v>0</v>
      </c>
      <c r="VW59" s="24">
        <f t="shared" si="253"/>
        <v>0</v>
      </c>
      <c r="VX59" s="24">
        <f t="shared" si="254"/>
        <v>0</v>
      </c>
      <c r="WC59" s="24">
        <f t="shared" si="255"/>
        <v>0</v>
      </c>
      <c r="WD59" s="24">
        <f t="shared" si="256"/>
        <v>0</v>
      </c>
      <c r="WE59" s="24">
        <f t="shared" si="257"/>
        <v>0</v>
      </c>
      <c r="WJ59" s="24">
        <f t="shared" si="258"/>
        <v>0</v>
      </c>
      <c r="WK59" s="24">
        <f t="shared" si="259"/>
        <v>0</v>
      </c>
      <c r="WL59" s="24">
        <f t="shared" si="260"/>
        <v>0</v>
      </c>
      <c r="WQ59" s="24">
        <f t="shared" si="261"/>
        <v>0</v>
      </c>
      <c r="WR59" s="24">
        <f t="shared" si="262"/>
        <v>0</v>
      </c>
      <c r="WS59" s="24">
        <f t="shared" si="263"/>
        <v>0</v>
      </c>
      <c r="WT59">
        <v>-1.0265559447744E-6</v>
      </c>
      <c r="WU59" t="e">
        <f>bvarM5^3</f>
        <v>#VALUE!</v>
      </c>
      <c r="WV59" t="e">
        <f>cvarM5^3</f>
        <v>#VALUE!</v>
      </c>
      <c r="WW59" t="e">
        <f>mvarM5^3</f>
        <v>#VALUE!</v>
      </c>
      <c r="WX59" s="24" t="e">
        <f t="shared" si="264"/>
        <v>#VALUE!</v>
      </c>
      <c r="WY59" s="24" t="e">
        <f t="shared" si="265"/>
        <v>#VALUE!</v>
      </c>
      <c r="WZ59" s="24" t="e">
        <f t="shared" si="266"/>
        <v>#VALUE!</v>
      </c>
      <c r="XA59">
        <v>1.2155748821032001E-4</v>
      </c>
      <c r="XB59" t="e">
        <f>bvarM9^2</f>
        <v>#VALUE!</v>
      </c>
      <c r="XC59" t="e">
        <f>cvarM9^2</f>
        <v>#VALUE!</v>
      </c>
      <c r="XD59" t="e">
        <f>mvarM9^2</f>
        <v>#VALUE!</v>
      </c>
      <c r="XE59" s="24" t="e">
        <f t="shared" si="267"/>
        <v>#VALUE!</v>
      </c>
      <c r="XF59" s="24" t="e">
        <f t="shared" si="268"/>
        <v>#VALUE!</v>
      </c>
      <c r="XG59" s="24" t="e">
        <f t="shared" si="269"/>
        <v>#VALUE!</v>
      </c>
      <c r="XL59" s="24">
        <f t="shared" si="270"/>
        <v>0</v>
      </c>
      <c r="XM59" s="24">
        <f t="shared" si="271"/>
        <v>0</v>
      </c>
      <c r="XN59" s="24">
        <f t="shared" si="272"/>
        <v>0</v>
      </c>
      <c r="XO59">
        <v>-6.7604889989071003E-6</v>
      </c>
      <c r="XP59" t="e">
        <f>bvarM6^3</f>
        <v>#VALUE!</v>
      </c>
      <c r="XQ59" t="e">
        <f>cvarM6^3</f>
        <v>#VALUE!</v>
      </c>
      <c r="XR59" t="e">
        <f>mvarM6^3</f>
        <v>#VALUE!</v>
      </c>
      <c r="XS59" s="24" t="e">
        <f t="shared" si="273"/>
        <v>#VALUE!</v>
      </c>
      <c r="XT59" s="24" t="e">
        <f t="shared" si="274"/>
        <v>#VALUE!</v>
      </c>
      <c r="XU59" s="24" t="e">
        <f t="shared" si="275"/>
        <v>#VALUE!</v>
      </c>
      <c r="XZ59" s="24">
        <f t="shared" si="276"/>
        <v>0</v>
      </c>
      <c r="YA59" s="24">
        <f t="shared" si="277"/>
        <v>0</v>
      </c>
      <c r="YB59" s="24">
        <f t="shared" si="278"/>
        <v>0</v>
      </c>
      <c r="YG59" s="24">
        <f t="shared" si="279"/>
        <v>0</v>
      </c>
      <c r="YH59" s="24">
        <f t="shared" si="280"/>
        <v>0</v>
      </c>
      <c r="YI59" s="24">
        <f t="shared" si="281"/>
        <v>0</v>
      </c>
      <c r="YJ59">
        <v>-1.5985124607324002E-5</v>
      </c>
      <c r="YK59" t="e">
        <f>bvarM2^3</f>
        <v>#VALUE!</v>
      </c>
      <c r="YL59" t="e">
        <f>cvarM2^3</f>
        <v>#VALUE!</v>
      </c>
      <c r="YM59" t="e">
        <f>mvarM2^3</f>
        <v>#VALUE!</v>
      </c>
      <c r="YN59" s="24" t="e">
        <f t="shared" si="282"/>
        <v>#VALUE!</v>
      </c>
      <c r="YO59" s="24" t="e">
        <f t="shared" si="283"/>
        <v>#VALUE!</v>
      </c>
      <c r="YP59" s="24" t="e">
        <f t="shared" si="284"/>
        <v>#VALUE!</v>
      </c>
      <c r="YQ59">
        <v>-9.6471424757626993E-7</v>
      </c>
      <c r="YR59" t="e">
        <f>bvarM4^3</f>
        <v>#VALUE!</v>
      </c>
      <c r="YS59" t="e">
        <f>cvarM4^3</f>
        <v>#VALUE!</v>
      </c>
      <c r="YT59" t="e">
        <f>mvarM4^3</f>
        <v>#VALUE!</v>
      </c>
      <c r="YU59" s="24" t="e">
        <f t="shared" si="285"/>
        <v>#VALUE!</v>
      </c>
      <c r="YV59" s="24" t="e">
        <f t="shared" si="286"/>
        <v>#VALUE!</v>
      </c>
      <c r="YW59" s="24" t="e">
        <f t="shared" si="287"/>
        <v>#VALUE!</v>
      </c>
      <c r="ZB59" s="24">
        <f t="shared" si="288"/>
        <v>0</v>
      </c>
      <c r="ZC59" s="24">
        <f t="shared" si="289"/>
        <v>0</v>
      </c>
      <c r="ZD59" s="24">
        <f t="shared" si="290"/>
        <v>0</v>
      </c>
      <c r="ZI59" s="24">
        <f t="shared" si="291"/>
        <v>0</v>
      </c>
      <c r="ZJ59" s="24">
        <f t="shared" si="292"/>
        <v>0</v>
      </c>
      <c r="ZK59" s="24">
        <f t="shared" si="293"/>
        <v>0</v>
      </c>
      <c r="ZP59" s="24">
        <f t="shared" si="294"/>
        <v>0</v>
      </c>
      <c r="ZQ59" s="24">
        <f t="shared" si="295"/>
        <v>0</v>
      </c>
      <c r="ZR59" s="24">
        <f t="shared" si="296"/>
        <v>0</v>
      </c>
      <c r="ZW59" s="24">
        <f t="shared" si="297"/>
        <v>0</v>
      </c>
      <c r="ZX59" s="24">
        <f t="shared" si="298"/>
        <v>0</v>
      </c>
      <c r="ZY59" s="24">
        <f t="shared" si="299"/>
        <v>0</v>
      </c>
      <c r="ZZ59">
        <v>1.7527899673690001E-6</v>
      </c>
      <c r="AAA59" t="e">
        <f>bvarM2^3</f>
        <v>#VALUE!</v>
      </c>
      <c r="AAB59" t="e">
        <f>cvarM2^3</f>
        <v>#VALUE!</v>
      </c>
      <c r="AAC59" t="e">
        <f>mvarM2^3</f>
        <v>#VALUE!</v>
      </c>
      <c r="AAD59" s="24" t="e">
        <f t="shared" si="300"/>
        <v>#VALUE!</v>
      </c>
      <c r="AAE59" s="24" t="e">
        <f t="shared" si="301"/>
        <v>#VALUE!</v>
      </c>
      <c r="AAF59" s="24" t="e">
        <f t="shared" si="302"/>
        <v>#VALUE!</v>
      </c>
      <c r="AAG59">
        <v>7.4628623883356006E-5</v>
      </c>
      <c r="AAH59" t="e">
        <f>bvarM9^2</f>
        <v>#VALUE!</v>
      </c>
      <c r="AAI59" t="e">
        <f>cvarM9^2</f>
        <v>#VALUE!</v>
      </c>
      <c r="AAJ59" t="e">
        <f>mvarM9^2</f>
        <v>#VALUE!</v>
      </c>
      <c r="AAK59" s="24" t="e">
        <f t="shared" si="303"/>
        <v>#VALUE!</v>
      </c>
      <c r="AAL59" s="24" t="e">
        <f t="shared" si="304"/>
        <v>#VALUE!</v>
      </c>
      <c r="AAM59" s="24" t="e">
        <f t="shared" si="305"/>
        <v>#VALUE!</v>
      </c>
      <c r="AAR59" s="24">
        <f t="shared" si="306"/>
        <v>0</v>
      </c>
      <c r="AAS59" s="24">
        <f t="shared" si="307"/>
        <v>0</v>
      </c>
      <c r="AAT59" s="24">
        <f t="shared" si="308"/>
        <v>0</v>
      </c>
      <c r="AAY59" s="24">
        <f t="shared" si="309"/>
        <v>0</v>
      </c>
      <c r="AAZ59" s="24">
        <f t="shared" si="310"/>
        <v>0</v>
      </c>
      <c r="ABA59" s="24">
        <f t="shared" si="311"/>
        <v>0</v>
      </c>
      <c r="ABF59" s="24">
        <f t="shared" si="312"/>
        <v>0</v>
      </c>
      <c r="ABG59" s="24">
        <f t="shared" si="313"/>
        <v>0</v>
      </c>
      <c r="ABH59" s="24">
        <f t="shared" si="314"/>
        <v>0</v>
      </c>
      <c r="ABM59" s="24">
        <f t="shared" si="315"/>
        <v>0</v>
      </c>
      <c r="ABN59" s="24">
        <f t="shared" si="316"/>
        <v>0</v>
      </c>
      <c r="ABO59" s="24">
        <f t="shared" si="317"/>
        <v>0</v>
      </c>
      <c r="ABT59" s="24">
        <f t="shared" si="318"/>
        <v>0</v>
      </c>
      <c r="ABU59" s="24">
        <f t="shared" si="319"/>
        <v>0</v>
      </c>
      <c r="ABV59" s="24">
        <f t="shared" si="320"/>
        <v>0</v>
      </c>
      <c r="ABW59">
        <v>-6.3860512887047001E-3</v>
      </c>
      <c r="ABX59" t="e">
        <f>bvarM7^2</f>
        <v>#VALUE!</v>
      </c>
      <c r="ABY59" t="e">
        <f>cvarM7^2</f>
        <v>#VALUE!</v>
      </c>
      <c r="ABZ59" t="e">
        <f>mvarM7^2</f>
        <v>#VALUE!</v>
      </c>
      <c r="ACA59" s="24" t="e">
        <f t="shared" si="321"/>
        <v>#VALUE!</v>
      </c>
      <c r="ACB59" s="24" t="e">
        <f t="shared" si="322"/>
        <v>#VALUE!</v>
      </c>
      <c r="ACC59" s="24" t="e">
        <f t="shared" si="323"/>
        <v>#VALUE!</v>
      </c>
      <c r="ACH59" s="24">
        <f t="shared" si="324"/>
        <v>0</v>
      </c>
      <c r="ACI59" s="24">
        <f t="shared" si="325"/>
        <v>0</v>
      </c>
      <c r="ACJ59" s="24">
        <f t="shared" si="326"/>
        <v>0</v>
      </c>
      <c r="ACO59" s="24">
        <f t="shared" si="327"/>
        <v>0</v>
      </c>
      <c r="ACP59" s="24">
        <f t="shared" si="328"/>
        <v>0</v>
      </c>
      <c r="ACQ59" s="24">
        <f t="shared" si="329"/>
        <v>0</v>
      </c>
      <c r="ACV59" s="24">
        <f t="shared" si="330"/>
        <v>0</v>
      </c>
      <c r="ACW59" s="24">
        <f t="shared" si="331"/>
        <v>0</v>
      </c>
      <c r="ACX59" s="24">
        <f t="shared" si="332"/>
        <v>0</v>
      </c>
      <c r="ACY59"/>
      <c r="ACZ59"/>
      <c r="ADA59"/>
      <c r="ADB59"/>
      <c r="ADC59" s="24">
        <f t="shared" si="333"/>
        <v>0</v>
      </c>
      <c r="ADD59" s="24">
        <f t="shared" si="334"/>
        <v>0</v>
      </c>
      <c r="ADE59" s="24">
        <f t="shared" si="335"/>
        <v>0</v>
      </c>
      <c r="ADF59"/>
      <c r="ADG59"/>
      <c r="ADH59"/>
      <c r="ADI59"/>
      <c r="ADJ59" s="24">
        <f t="shared" si="336"/>
        <v>0</v>
      </c>
      <c r="ADK59" s="24">
        <f t="shared" si="337"/>
        <v>0</v>
      </c>
      <c r="ADL59" s="24">
        <f t="shared" si="338"/>
        <v>0</v>
      </c>
      <c r="ADQ59" s="24">
        <f t="shared" si="339"/>
        <v>0</v>
      </c>
      <c r="ADR59" s="24">
        <f t="shared" si="340"/>
        <v>0</v>
      </c>
      <c r="ADS59" s="24">
        <f t="shared" si="341"/>
        <v>0</v>
      </c>
      <c r="ADX59" s="24">
        <f t="shared" si="342"/>
        <v>0</v>
      </c>
      <c r="ADY59" s="24">
        <f t="shared" si="343"/>
        <v>0</v>
      </c>
      <c r="ADZ59" s="24">
        <f t="shared" si="344"/>
        <v>0</v>
      </c>
      <c r="AEE59" s="24">
        <f t="shared" si="345"/>
        <v>0</v>
      </c>
      <c r="AEF59" s="24">
        <f t="shared" si="346"/>
        <v>0</v>
      </c>
      <c r="AEG59" s="24">
        <f t="shared" si="347"/>
        <v>0</v>
      </c>
      <c r="AEL59" s="24">
        <f t="shared" si="348"/>
        <v>0</v>
      </c>
      <c r="AEM59" s="24">
        <f t="shared" si="349"/>
        <v>0</v>
      </c>
      <c r="AEN59" s="24">
        <f t="shared" si="350"/>
        <v>0</v>
      </c>
      <c r="AES59" s="24">
        <f t="shared" si="351"/>
        <v>0</v>
      </c>
      <c r="AET59" s="24">
        <f t="shared" si="352"/>
        <v>0</v>
      </c>
      <c r="AEU59" s="24">
        <f t="shared" si="353"/>
        <v>0</v>
      </c>
      <c r="AEZ59" s="24">
        <f t="shared" si="354"/>
        <v>0</v>
      </c>
      <c r="AFA59" s="24">
        <f t="shared" si="355"/>
        <v>0</v>
      </c>
      <c r="AFB59" s="24">
        <f t="shared" si="356"/>
        <v>0</v>
      </c>
      <c r="AFG59" s="24">
        <f t="shared" si="357"/>
        <v>0</v>
      </c>
      <c r="AFH59" s="24">
        <f t="shared" si="358"/>
        <v>0</v>
      </c>
      <c r="AFI59" s="24">
        <f t="shared" si="359"/>
        <v>0</v>
      </c>
      <c r="AFN59" s="24">
        <f t="shared" si="360"/>
        <v>0</v>
      </c>
      <c r="AFO59" s="24">
        <f t="shared" si="361"/>
        <v>0</v>
      </c>
      <c r="AFP59" s="24">
        <f t="shared" si="362"/>
        <v>0</v>
      </c>
      <c r="AFU59" s="24">
        <f t="shared" si="363"/>
        <v>0</v>
      </c>
      <c r="AFV59" s="24">
        <f t="shared" si="364"/>
        <v>0</v>
      </c>
      <c r="AFW59" s="24">
        <f t="shared" si="365"/>
        <v>0</v>
      </c>
      <c r="AGB59" s="24">
        <f t="shared" si="366"/>
        <v>0</v>
      </c>
      <c r="AGC59" s="24">
        <f t="shared" si="367"/>
        <v>0</v>
      </c>
      <c r="AGD59" s="24">
        <f t="shared" si="368"/>
        <v>0</v>
      </c>
      <c r="AGI59" s="24">
        <f t="shared" si="369"/>
        <v>0</v>
      </c>
      <c r="AGJ59" s="24">
        <f t="shared" si="370"/>
        <v>0</v>
      </c>
      <c r="AGK59" s="24">
        <f t="shared" si="371"/>
        <v>0</v>
      </c>
      <c r="AGP59" s="24">
        <f t="shared" si="372"/>
        <v>0</v>
      </c>
      <c r="AGQ59" s="24">
        <f t="shared" si="373"/>
        <v>0</v>
      </c>
      <c r="AGR59" s="24">
        <f t="shared" si="374"/>
        <v>0</v>
      </c>
      <c r="AGW59" s="24">
        <f t="shared" si="375"/>
        <v>0</v>
      </c>
      <c r="AGX59" s="24">
        <f t="shared" si="376"/>
        <v>0</v>
      </c>
      <c r="AGY59" s="24">
        <f t="shared" si="377"/>
        <v>0</v>
      </c>
      <c r="AHD59" s="24">
        <f t="shared" si="378"/>
        <v>0</v>
      </c>
      <c r="AHE59" s="24">
        <f t="shared" si="379"/>
        <v>0</v>
      </c>
      <c r="AHF59" s="24">
        <f t="shared" si="380"/>
        <v>0</v>
      </c>
      <c r="AHK59" s="24">
        <f t="shared" si="381"/>
        <v>0</v>
      </c>
      <c r="AHL59" s="24">
        <f t="shared" si="382"/>
        <v>0</v>
      </c>
      <c r="AHM59" s="24">
        <f t="shared" si="383"/>
        <v>0</v>
      </c>
      <c r="AHR59" s="24">
        <f t="shared" si="384"/>
        <v>0</v>
      </c>
      <c r="AHS59" s="24">
        <f t="shared" si="385"/>
        <v>0</v>
      </c>
      <c r="AHT59" s="24">
        <f t="shared" si="386"/>
        <v>0</v>
      </c>
      <c r="AHY59" s="24">
        <f t="shared" si="387"/>
        <v>0</v>
      </c>
      <c r="AHZ59" s="24">
        <f t="shared" si="388"/>
        <v>0</v>
      </c>
      <c r="AIA59" s="24">
        <f t="shared" si="389"/>
        <v>0</v>
      </c>
      <c r="AIF59" s="24">
        <f t="shared" si="390"/>
        <v>0</v>
      </c>
      <c r="AIG59" s="24">
        <f t="shared" si="391"/>
        <v>0</v>
      </c>
      <c r="AIH59" s="24">
        <f t="shared" si="392"/>
        <v>0</v>
      </c>
      <c r="AIM59" s="24">
        <f t="shared" si="393"/>
        <v>0</v>
      </c>
      <c r="AIN59" s="24">
        <f t="shared" si="394"/>
        <v>0</v>
      </c>
      <c r="AIO59" s="24">
        <f t="shared" si="395"/>
        <v>0</v>
      </c>
      <c r="AIP59"/>
      <c r="AIQ59"/>
      <c r="AIR59"/>
      <c r="AIS59"/>
      <c r="AIT59" s="24">
        <f t="shared" si="396"/>
        <v>0</v>
      </c>
      <c r="AIU59" s="24">
        <f t="shared" si="397"/>
        <v>0</v>
      </c>
      <c r="AIV59" s="24">
        <f t="shared" si="398"/>
        <v>0</v>
      </c>
      <c r="AJA59" s="24">
        <f t="shared" si="399"/>
        <v>0</v>
      </c>
      <c r="AJB59" s="24">
        <f t="shared" si="400"/>
        <v>0</v>
      </c>
      <c r="AJC59" s="24">
        <f t="shared" si="401"/>
        <v>0</v>
      </c>
      <c r="AJH59" s="24">
        <f t="shared" si="402"/>
        <v>0</v>
      </c>
      <c r="AJI59" s="24">
        <f t="shared" si="403"/>
        <v>0</v>
      </c>
      <c r="AJJ59" s="24">
        <f t="shared" si="404"/>
        <v>0</v>
      </c>
      <c r="AJO59" s="24">
        <f t="shared" si="405"/>
        <v>0</v>
      </c>
      <c r="AJP59" s="24">
        <f t="shared" si="406"/>
        <v>0</v>
      </c>
      <c r="AJQ59" s="24">
        <f t="shared" si="407"/>
        <v>0</v>
      </c>
      <c r="AJV59" s="24">
        <f t="shared" si="408"/>
        <v>0</v>
      </c>
      <c r="AJW59" s="24">
        <f t="shared" si="409"/>
        <v>0</v>
      </c>
      <c r="AJX59" s="24">
        <f t="shared" si="410"/>
        <v>0</v>
      </c>
      <c r="AKC59" s="24">
        <f t="shared" si="411"/>
        <v>0</v>
      </c>
      <c r="AKD59" s="24">
        <f t="shared" si="412"/>
        <v>0</v>
      </c>
      <c r="AKE59" s="24">
        <f t="shared" si="413"/>
        <v>0</v>
      </c>
      <c r="AKJ59" s="24">
        <f t="shared" si="414"/>
        <v>0</v>
      </c>
      <c r="AKK59" s="24">
        <f t="shared" si="415"/>
        <v>0</v>
      </c>
      <c r="AKL59" s="24">
        <f t="shared" si="416"/>
        <v>0</v>
      </c>
      <c r="AKQ59" s="24">
        <f t="shared" si="417"/>
        <v>0</v>
      </c>
      <c r="AKR59" s="24">
        <f t="shared" si="418"/>
        <v>0</v>
      </c>
      <c r="AKS59" s="24">
        <f t="shared" si="419"/>
        <v>0</v>
      </c>
      <c r="AKX59" s="24">
        <f t="shared" si="420"/>
        <v>0</v>
      </c>
      <c r="AKY59" s="24">
        <f t="shared" si="421"/>
        <v>0</v>
      </c>
      <c r="AKZ59" s="24">
        <f t="shared" si="422"/>
        <v>0</v>
      </c>
      <c r="ALE59" s="24">
        <f t="shared" si="423"/>
        <v>0</v>
      </c>
      <c r="ALF59" s="24">
        <f t="shared" si="424"/>
        <v>0</v>
      </c>
      <c r="ALG59" s="24">
        <f t="shared" si="425"/>
        <v>0</v>
      </c>
      <c r="ALL59" s="24">
        <f t="shared" si="426"/>
        <v>0</v>
      </c>
      <c r="ALM59" s="24">
        <f t="shared" si="427"/>
        <v>0</v>
      </c>
      <c r="ALN59" s="24">
        <f t="shared" si="428"/>
        <v>0</v>
      </c>
      <c r="ALS59" s="24">
        <f t="shared" si="429"/>
        <v>0</v>
      </c>
      <c r="ALT59" s="24">
        <f t="shared" si="430"/>
        <v>0</v>
      </c>
      <c r="ALU59" s="24">
        <f t="shared" si="431"/>
        <v>0</v>
      </c>
      <c r="ALZ59" s="24">
        <f t="shared" si="432"/>
        <v>0</v>
      </c>
      <c r="AMA59" s="24">
        <f t="shared" si="433"/>
        <v>0</v>
      </c>
      <c r="AMB59" s="24">
        <f t="shared" si="434"/>
        <v>0</v>
      </c>
      <c r="AMC59"/>
      <c r="AMD59"/>
      <c r="AME59"/>
      <c r="AMF59"/>
      <c r="AMG59" s="24">
        <f t="shared" si="435"/>
        <v>0</v>
      </c>
      <c r="AMH59" s="24">
        <f t="shared" si="436"/>
        <v>0</v>
      </c>
      <c r="AMI59" s="24">
        <f t="shared" si="437"/>
        <v>0</v>
      </c>
      <c r="AMN59" s="24">
        <f t="shared" si="438"/>
        <v>0</v>
      </c>
      <c r="AMO59" s="24">
        <f t="shared" si="439"/>
        <v>0</v>
      </c>
      <c r="AMP59" s="24">
        <f t="shared" si="440"/>
        <v>0</v>
      </c>
      <c r="AMU59" s="24">
        <f t="shared" si="441"/>
        <v>0</v>
      </c>
      <c r="AMV59" s="24">
        <f t="shared" si="442"/>
        <v>0</v>
      </c>
      <c r="AMW59" s="24">
        <f t="shared" si="443"/>
        <v>0</v>
      </c>
      <c r="AMX59">
        <v>-2.3303835266776001E-4</v>
      </c>
      <c r="AMY59" t="e">
        <f>bvarM2^3</f>
        <v>#VALUE!</v>
      </c>
      <c r="AMZ59" t="e">
        <f>cvarM2^3</f>
        <v>#VALUE!</v>
      </c>
      <c r="ANA59" t="e">
        <f>mvarM2^3</f>
        <v>#VALUE!</v>
      </c>
      <c r="ANB59" s="24" t="e">
        <f t="shared" si="444"/>
        <v>#VALUE!</v>
      </c>
      <c r="ANC59" s="24" t="e">
        <f t="shared" si="445"/>
        <v>#VALUE!</v>
      </c>
      <c r="AND59" s="24" t="e">
        <f t="shared" si="446"/>
        <v>#VALUE!</v>
      </c>
      <c r="ANE59">
        <v>-3.5516194764406002E-5</v>
      </c>
      <c r="ANF59" t="e">
        <f>bvarM9^2</f>
        <v>#VALUE!</v>
      </c>
      <c r="ANG59" t="e">
        <f>cvarM9^2</f>
        <v>#VALUE!</v>
      </c>
      <c r="ANH59" t="e">
        <f>mvarM9^2</f>
        <v>#VALUE!</v>
      </c>
      <c r="ANI59" s="24" t="e">
        <f t="shared" si="447"/>
        <v>#VALUE!</v>
      </c>
      <c r="ANJ59" s="24" t="e">
        <f t="shared" si="448"/>
        <v>#VALUE!</v>
      </c>
      <c r="ANK59" s="24" t="e">
        <f t="shared" si="449"/>
        <v>#VALUE!</v>
      </c>
      <c r="ANP59" s="24">
        <f t="shared" si="450"/>
        <v>0</v>
      </c>
      <c r="ANQ59" s="24">
        <f t="shared" si="451"/>
        <v>0</v>
      </c>
      <c r="ANR59" s="24">
        <f t="shared" si="452"/>
        <v>0</v>
      </c>
      <c r="ANS59"/>
      <c r="ANT59"/>
      <c r="ANU59"/>
      <c r="ANV59"/>
      <c r="ANW59" s="24">
        <f t="shared" si="453"/>
        <v>0</v>
      </c>
      <c r="ANX59" s="24">
        <f t="shared" si="454"/>
        <v>0</v>
      </c>
      <c r="ANY59" s="24">
        <f t="shared" si="455"/>
        <v>0</v>
      </c>
      <c r="AOD59" s="24">
        <f t="shared" si="456"/>
        <v>0</v>
      </c>
      <c r="AOE59" s="24">
        <f t="shared" si="457"/>
        <v>0</v>
      </c>
      <c r="AOF59" s="24">
        <f t="shared" si="458"/>
        <v>0</v>
      </c>
      <c r="AOK59" s="24">
        <f t="shared" si="459"/>
        <v>0</v>
      </c>
      <c r="AOL59" s="24">
        <f t="shared" si="460"/>
        <v>0</v>
      </c>
      <c r="AOM59" s="24">
        <f t="shared" si="461"/>
        <v>0</v>
      </c>
      <c r="AON59"/>
      <c r="AOO59"/>
      <c r="AOP59"/>
      <c r="AOQ59"/>
      <c r="AOR59" s="24">
        <f t="shared" si="462"/>
        <v>0</v>
      </c>
      <c r="AOS59" s="24">
        <f t="shared" si="463"/>
        <v>0</v>
      </c>
      <c r="AOT59" s="24">
        <f t="shared" si="464"/>
        <v>0</v>
      </c>
      <c r="AOU59">
        <v>-55709835.985950001</v>
      </c>
      <c r="AOV59" t="e">
        <f>bvarM1^3</f>
        <v>#VALUE!</v>
      </c>
      <c r="AOW59" t="e">
        <f>cvarM1^3</f>
        <v>#VALUE!</v>
      </c>
      <c r="AOX59" t="e">
        <f>mvarM1^3</f>
        <v>#VALUE!</v>
      </c>
      <c r="AOY59" s="24" t="e">
        <f t="shared" si="465"/>
        <v>#VALUE!</v>
      </c>
      <c r="AOZ59" s="24" t="e">
        <f t="shared" si="466"/>
        <v>#VALUE!</v>
      </c>
      <c r="APA59" s="24" t="e">
        <f t="shared" si="467"/>
        <v>#VALUE!</v>
      </c>
      <c r="APF59" s="24">
        <f t="shared" si="468"/>
        <v>0</v>
      </c>
      <c r="APG59" s="24">
        <f t="shared" si="469"/>
        <v>0</v>
      </c>
      <c r="APH59" s="24">
        <f t="shared" si="470"/>
        <v>0</v>
      </c>
      <c r="APM59" s="24">
        <f t="shared" si="471"/>
        <v>0</v>
      </c>
      <c r="APN59" s="24">
        <f t="shared" si="472"/>
        <v>0</v>
      </c>
      <c r="APO59" s="24">
        <f t="shared" si="473"/>
        <v>0</v>
      </c>
      <c r="APT59" s="24">
        <f t="shared" si="474"/>
        <v>0</v>
      </c>
      <c r="APU59" s="24">
        <f t="shared" si="475"/>
        <v>0</v>
      </c>
      <c r="APV59" s="24">
        <f t="shared" si="476"/>
        <v>0</v>
      </c>
      <c r="AQA59" s="24">
        <f t="shared" si="477"/>
        <v>0</v>
      </c>
      <c r="AQB59" s="24">
        <f t="shared" si="478"/>
        <v>0</v>
      </c>
      <c r="AQC59" s="24">
        <f t="shared" si="479"/>
        <v>0</v>
      </c>
      <c r="AQD59"/>
      <c r="AQE59"/>
      <c r="AQF59"/>
      <c r="AQG59"/>
      <c r="AQH59" s="24">
        <f t="shared" si="480"/>
        <v>0</v>
      </c>
      <c r="AQI59" s="24">
        <f t="shared" si="481"/>
        <v>0</v>
      </c>
      <c r="AQJ59" s="24">
        <f t="shared" si="482"/>
        <v>0</v>
      </c>
      <c r="AQK59">
        <v>-1.6698714215635999E-6</v>
      </c>
      <c r="AQL59" t="e">
        <f>bvarM4^3</f>
        <v>#VALUE!</v>
      </c>
      <c r="AQM59" t="e">
        <f>cvarM4^3</f>
        <v>#VALUE!</v>
      </c>
      <c r="AQN59" t="e">
        <f>mvarM4^3</f>
        <v>#VALUE!</v>
      </c>
      <c r="AQO59" s="24" t="e">
        <f t="shared" si="483"/>
        <v>#VALUE!</v>
      </c>
      <c r="AQP59" s="24" t="e">
        <f t="shared" si="484"/>
        <v>#VALUE!</v>
      </c>
      <c r="AQQ59" s="24" t="e">
        <f t="shared" si="485"/>
        <v>#VALUE!</v>
      </c>
      <c r="AQV59" s="24">
        <f t="shared" si="486"/>
        <v>0</v>
      </c>
      <c r="AQW59" s="24">
        <f t="shared" si="487"/>
        <v>0</v>
      </c>
      <c r="AQX59" s="24">
        <f t="shared" si="488"/>
        <v>0</v>
      </c>
      <c r="AQY59"/>
      <c r="AQZ59"/>
      <c r="ARA59"/>
      <c r="ARB59"/>
      <c r="ARC59" s="24">
        <f t="shared" si="489"/>
        <v>0</v>
      </c>
      <c r="ARD59" s="24">
        <f t="shared" si="490"/>
        <v>0</v>
      </c>
      <c r="ARE59" s="24">
        <f t="shared" si="491"/>
        <v>0</v>
      </c>
      <c r="ARJ59" s="24">
        <f t="shared" si="492"/>
        <v>0</v>
      </c>
      <c r="ARK59" s="24">
        <f t="shared" si="493"/>
        <v>0</v>
      </c>
      <c r="ARL59" s="24">
        <f t="shared" si="494"/>
        <v>0</v>
      </c>
      <c r="ARQ59" s="24">
        <f t="shared" si="495"/>
        <v>0</v>
      </c>
      <c r="ARR59" s="24">
        <f t="shared" si="496"/>
        <v>0</v>
      </c>
      <c r="ARS59" s="24">
        <f t="shared" si="497"/>
        <v>0</v>
      </c>
      <c r="ART59"/>
      <c r="ARU59"/>
      <c r="ARV59"/>
      <c r="ARW59"/>
      <c r="ARX59" s="24">
        <f t="shared" si="498"/>
        <v>0</v>
      </c>
      <c r="ARY59" s="24">
        <f t="shared" si="499"/>
        <v>0</v>
      </c>
      <c r="ARZ59" s="24">
        <f t="shared" si="500"/>
        <v>0</v>
      </c>
      <c r="ASA59"/>
      <c r="ASB59"/>
      <c r="ASC59"/>
      <c r="ASD59"/>
      <c r="ASE59" s="24">
        <f t="shared" si="501"/>
        <v>0</v>
      </c>
      <c r="ASF59" s="24">
        <f t="shared" si="502"/>
        <v>0</v>
      </c>
      <c r="ASG59" s="24">
        <f t="shared" si="503"/>
        <v>0</v>
      </c>
      <c r="ASL59" s="24">
        <f t="shared" si="504"/>
        <v>0</v>
      </c>
      <c r="ASM59" s="24">
        <f t="shared" si="505"/>
        <v>0</v>
      </c>
      <c r="ASN59" s="24">
        <f t="shared" si="506"/>
        <v>0</v>
      </c>
      <c r="ASS59" s="24">
        <f t="shared" si="507"/>
        <v>0</v>
      </c>
      <c r="AST59" s="24">
        <f t="shared" si="508"/>
        <v>0</v>
      </c>
      <c r="ASU59" s="24">
        <f t="shared" si="509"/>
        <v>0</v>
      </c>
      <c r="ASZ59" s="24">
        <f t="shared" si="510"/>
        <v>0</v>
      </c>
      <c r="ATA59" s="24">
        <f t="shared" si="511"/>
        <v>0</v>
      </c>
      <c r="ATB59" s="24">
        <f t="shared" si="512"/>
        <v>0</v>
      </c>
      <c r="ATG59" s="24">
        <f t="shared" si="513"/>
        <v>0</v>
      </c>
      <c r="ATH59" s="24">
        <f t="shared" si="514"/>
        <v>0</v>
      </c>
      <c r="ATI59" s="24">
        <f t="shared" si="515"/>
        <v>0</v>
      </c>
      <c r="ATJ59"/>
      <c r="ATK59"/>
      <c r="ATL59"/>
      <c r="ATM59"/>
      <c r="ATN59" s="24">
        <f t="shared" si="516"/>
        <v>0</v>
      </c>
      <c r="ATO59" s="24">
        <f t="shared" si="517"/>
        <v>0</v>
      </c>
      <c r="ATP59" s="24">
        <f t="shared" si="518"/>
        <v>0</v>
      </c>
      <c r="ATQ59">
        <v>-5.3746924190292E-5</v>
      </c>
      <c r="ATR59" t="e">
        <f>bvarM2^3</f>
        <v>#VALUE!</v>
      </c>
      <c r="ATS59" t="e">
        <f>cvarM2^3</f>
        <v>#VALUE!</v>
      </c>
      <c r="ATT59" t="e">
        <f>mvarM2^3</f>
        <v>#VALUE!</v>
      </c>
      <c r="ATU59" s="24" t="e">
        <f t="shared" si="519"/>
        <v>#VALUE!</v>
      </c>
      <c r="ATV59" s="24" t="e">
        <f t="shared" si="520"/>
        <v>#VALUE!</v>
      </c>
      <c r="ATW59" s="24" t="e">
        <f t="shared" si="521"/>
        <v>#VALUE!</v>
      </c>
      <c r="AUB59" s="24">
        <f t="shared" si="522"/>
        <v>0</v>
      </c>
      <c r="AUC59" s="24">
        <f t="shared" si="523"/>
        <v>0</v>
      </c>
      <c r="AUD59" s="24">
        <f t="shared" si="524"/>
        <v>0</v>
      </c>
      <c r="AUI59" s="24">
        <f t="shared" si="525"/>
        <v>0</v>
      </c>
      <c r="AUJ59" s="24">
        <f t="shared" si="526"/>
        <v>0</v>
      </c>
      <c r="AUK59" s="24">
        <f t="shared" si="527"/>
        <v>0</v>
      </c>
      <c r="AUP59" s="24">
        <f t="shared" si="528"/>
        <v>0</v>
      </c>
      <c r="AUQ59" s="24">
        <f t="shared" si="529"/>
        <v>0</v>
      </c>
      <c r="AUR59" s="24">
        <f t="shared" si="530"/>
        <v>0</v>
      </c>
      <c r="AUW59" s="24">
        <f t="shared" si="531"/>
        <v>0</v>
      </c>
      <c r="AUX59" s="24">
        <f t="shared" si="532"/>
        <v>0</v>
      </c>
      <c r="AUY59" s="24">
        <f t="shared" si="533"/>
        <v>0</v>
      </c>
      <c r="AVD59" s="24">
        <f t="shared" si="534"/>
        <v>0</v>
      </c>
      <c r="AVE59" s="24">
        <f t="shared" si="535"/>
        <v>0</v>
      </c>
      <c r="AVF59" s="24">
        <f t="shared" si="536"/>
        <v>0</v>
      </c>
      <c r="AVG59">
        <v>-1.2263531717034999E-6</v>
      </c>
      <c r="AVH59" t="e">
        <f>bvarM4^3</f>
        <v>#VALUE!</v>
      </c>
      <c r="AVI59" t="e">
        <f>cvarM4^3</f>
        <v>#VALUE!</v>
      </c>
      <c r="AVJ59" t="e">
        <f>mvarM4^3</f>
        <v>#VALUE!</v>
      </c>
      <c r="AVK59" s="24" t="e">
        <f t="shared" si="537"/>
        <v>#VALUE!</v>
      </c>
      <c r="AVL59" s="24" t="e">
        <f t="shared" si="538"/>
        <v>#VALUE!</v>
      </c>
      <c r="AVM59" s="24" t="e">
        <f t="shared" si="539"/>
        <v>#VALUE!</v>
      </c>
      <c r="AVR59" s="24">
        <f t="shared" si="540"/>
        <v>0</v>
      </c>
      <c r="AVS59" s="24">
        <f t="shared" si="541"/>
        <v>0</v>
      </c>
      <c r="AVT59" s="24">
        <f t="shared" si="542"/>
        <v>0</v>
      </c>
      <c r="AVY59" s="24">
        <f t="shared" si="543"/>
        <v>0</v>
      </c>
      <c r="AVZ59" s="24">
        <f t="shared" si="544"/>
        <v>0</v>
      </c>
      <c r="AWA59" s="24">
        <f t="shared" si="545"/>
        <v>0</v>
      </c>
      <c r="AWF59" s="24">
        <f t="shared" si="546"/>
        <v>0</v>
      </c>
      <c r="AWG59" s="24">
        <f t="shared" si="547"/>
        <v>0</v>
      </c>
      <c r="AWH59" s="24">
        <f t="shared" si="548"/>
        <v>0</v>
      </c>
      <c r="AWM59" s="24">
        <f t="shared" si="549"/>
        <v>0</v>
      </c>
      <c r="AWN59" s="24">
        <f t="shared" si="550"/>
        <v>0</v>
      </c>
      <c r="AWO59" s="24">
        <f t="shared" si="551"/>
        <v>0</v>
      </c>
      <c r="AWP59">
        <v>-1.0595255736180001E-3</v>
      </c>
      <c r="AWQ59" t="e">
        <f>bvarM8^3</f>
        <v>#VALUE!</v>
      </c>
      <c r="AWR59" t="e">
        <f>cvarM8^3</f>
        <v>#VALUE!</v>
      </c>
      <c r="AWS59" t="e">
        <f>mvarM8^3</f>
        <v>#VALUE!</v>
      </c>
      <c r="AWT59" s="24" t="e">
        <f t="shared" si="552"/>
        <v>#VALUE!</v>
      </c>
      <c r="AWU59" s="24" t="e">
        <f t="shared" si="553"/>
        <v>#VALUE!</v>
      </c>
      <c r="AWV59" s="24" t="e">
        <f t="shared" si="554"/>
        <v>#VALUE!</v>
      </c>
      <c r="AWW59"/>
      <c r="AWX59"/>
      <c r="AWY59"/>
      <c r="AWZ59"/>
      <c r="AXA59" s="24">
        <f t="shared" si="555"/>
        <v>0</v>
      </c>
      <c r="AXB59" s="24">
        <f t="shared" si="556"/>
        <v>0</v>
      </c>
      <c r="AXC59" s="24">
        <f t="shared" si="557"/>
        <v>0</v>
      </c>
      <c r="AXH59" s="24">
        <f t="shared" si="558"/>
        <v>0</v>
      </c>
      <c r="AXI59" s="24">
        <f t="shared" si="559"/>
        <v>0</v>
      </c>
      <c r="AXJ59" s="24">
        <f t="shared" si="560"/>
        <v>0</v>
      </c>
      <c r="AXO59" s="24">
        <f t="shared" si="561"/>
        <v>0</v>
      </c>
      <c r="AXP59" s="24">
        <f t="shared" si="562"/>
        <v>0</v>
      </c>
      <c r="AXQ59" s="24">
        <f t="shared" si="563"/>
        <v>0</v>
      </c>
      <c r="AXV59" s="24">
        <f t="shared" si="564"/>
        <v>0</v>
      </c>
      <c r="AXW59" s="24">
        <f t="shared" si="565"/>
        <v>0</v>
      </c>
      <c r="AXX59" s="24">
        <f t="shared" si="566"/>
        <v>0</v>
      </c>
      <c r="AYC59" s="24">
        <f t="shared" si="567"/>
        <v>0</v>
      </c>
      <c r="AYD59" s="24">
        <f t="shared" si="568"/>
        <v>0</v>
      </c>
      <c r="AYE59" s="24">
        <f t="shared" si="569"/>
        <v>0</v>
      </c>
      <c r="AYF59">
        <v>4.3933071950791002E-5</v>
      </c>
      <c r="AYG59" t="e">
        <f>bvarM8^3</f>
        <v>#VALUE!</v>
      </c>
      <c r="AYH59" t="e">
        <f>cvarM8^3</f>
        <v>#VALUE!</v>
      </c>
      <c r="AYI59" t="e">
        <f>mvarM8^3</f>
        <v>#VALUE!</v>
      </c>
      <c r="AYJ59" s="24" t="e">
        <f t="shared" si="570"/>
        <v>#VALUE!</v>
      </c>
      <c r="AYK59" s="24" t="e">
        <f t="shared" si="571"/>
        <v>#VALUE!</v>
      </c>
      <c r="AYL59" s="24" t="e">
        <f t="shared" si="572"/>
        <v>#VALUE!</v>
      </c>
      <c r="AYM59"/>
      <c r="AYN59"/>
      <c r="AYO59"/>
      <c r="AYP59"/>
      <c r="AYQ59" s="24">
        <f t="shared" si="573"/>
        <v>0</v>
      </c>
      <c r="AYR59" s="24">
        <f t="shared" si="574"/>
        <v>0</v>
      </c>
      <c r="AYS59" s="24">
        <f t="shared" si="575"/>
        <v>0</v>
      </c>
      <c r="AYX59" s="24">
        <f t="shared" si="576"/>
        <v>0</v>
      </c>
      <c r="AYY59" s="24">
        <f t="shared" si="577"/>
        <v>0</v>
      </c>
      <c r="AYZ59" s="24">
        <f t="shared" si="578"/>
        <v>0</v>
      </c>
      <c r="AZE59" s="24">
        <f t="shared" si="579"/>
        <v>0</v>
      </c>
      <c r="AZF59" s="24">
        <f t="shared" si="580"/>
        <v>0</v>
      </c>
      <c r="AZG59" s="24">
        <f t="shared" si="581"/>
        <v>0</v>
      </c>
      <c r="AZH59"/>
      <c r="AZI59"/>
      <c r="AZJ59"/>
      <c r="AZK59"/>
      <c r="AZL59" s="24">
        <f t="shared" si="582"/>
        <v>0</v>
      </c>
      <c r="AZM59" s="24">
        <f t="shared" si="583"/>
        <v>0</v>
      </c>
      <c r="AZN59" s="24">
        <f t="shared" si="584"/>
        <v>0</v>
      </c>
      <c r="AZS59" s="24">
        <f t="shared" si="585"/>
        <v>0</v>
      </c>
      <c r="AZT59" s="24">
        <f t="shared" si="586"/>
        <v>0</v>
      </c>
      <c r="AZU59" s="24">
        <f t="shared" si="587"/>
        <v>0</v>
      </c>
      <c r="AZZ59" s="24">
        <f t="shared" si="588"/>
        <v>0</v>
      </c>
      <c r="BAA59" s="24">
        <f t="shared" si="589"/>
        <v>0</v>
      </c>
      <c r="BAB59" s="24">
        <f t="shared" si="590"/>
        <v>0</v>
      </c>
      <c r="BAC59"/>
      <c r="BAD59"/>
      <c r="BAE59"/>
      <c r="BAF59"/>
      <c r="BAG59" s="24">
        <f t="shared" si="591"/>
        <v>0</v>
      </c>
      <c r="BAH59" s="24">
        <f t="shared" si="592"/>
        <v>0</v>
      </c>
      <c r="BAI59" s="24">
        <f t="shared" si="593"/>
        <v>0</v>
      </c>
      <c r="BAN59" s="24">
        <f t="shared" si="594"/>
        <v>0</v>
      </c>
      <c r="BAO59" s="24">
        <f t="shared" si="595"/>
        <v>0</v>
      </c>
      <c r="BAP59" s="24">
        <f t="shared" si="596"/>
        <v>0</v>
      </c>
      <c r="BAU59" s="24">
        <f t="shared" si="597"/>
        <v>0</v>
      </c>
      <c r="BAV59" s="24">
        <f t="shared" si="598"/>
        <v>0</v>
      </c>
      <c r="BAW59" s="24">
        <f t="shared" si="599"/>
        <v>0</v>
      </c>
      <c r="BBB59" s="24">
        <f t="shared" si="600"/>
        <v>0</v>
      </c>
      <c r="BBC59" s="24">
        <f t="shared" si="601"/>
        <v>0</v>
      </c>
      <c r="BBD59" s="24">
        <f t="shared" si="602"/>
        <v>0</v>
      </c>
      <c r="BBI59" s="24">
        <f t="shared" si="603"/>
        <v>0</v>
      </c>
      <c r="BBJ59" s="24">
        <f t="shared" si="604"/>
        <v>0</v>
      </c>
      <c r="BBK59" s="24">
        <f t="shared" si="605"/>
        <v>0</v>
      </c>
      <c r="BBP59" s="24">
        <f t="shared" si="606"/>
        <v>0</v>
      </c>
      <c r="BBQ59" s="24">
        <f t="shared" si="607"/>
        <v>0</v>
      </c>
      <c r="BBR59" s="24">
        <f t="shared" si="608"/>
        <v>0</v>
      </c>
      <c r="BBW59" s="24">
        <f t="shared" si="609"/>
        <v>0</v>
      </c>
      <c r="BBX59" s="24">
        <f t="shared" si="610"/>
        <v>0</v>
      </c>
      <c r="BBY59" s="24">
        <f t="shared" si="611"/>
        <v>0</v>
      </c>
      <c r="BBZ59">
        <v>8.0579119996581006E-5</v>
      </c>
      <c r="BCA59" t="e">
        <f>bvarM8^3</f>
        <v>#VALUE!</v>
      </c>
      <c r="BCB59" t="e">
        <f>cvarM8^3</f>
        <v>#VALUE!</v>
      </c>
      <c r="BCC59" t="e">
        <f>mvarM8^3</f>
        <v>#VALUE!</v>
      </c>
      <c r="BCD59" s="24" t="e">
        <f t="shared" si="612"/>
        <v>#VALUE!</v>
      </c>
      <c r="BCE59" s="24" t="e">
        <f t="shared" si="613"/>
        <v>#VALUE!</v>
      </c>
      <c r="BCF59" s="24" t="e">
        <f t="shared" si="614"/>
        <v>#VALUE!</v>
      </c>
      <c r="BCK59" s="24">
        <f t="shared" si="615"/>
        <v>0</v>
      </c>
      <c r="BCL59" s="24">
        <f t="shared" si="616"/>
        <v>0</v>
      </c>
      <c r="BCM59" s="24">
        <f t="shared" si="617"/>
        <v>0</v>
      </c>
      <c r="BCR59" s="24">
        <f t="shared" si="618"/>
        <v>0</v>
      </c>
      <c r="BCS59" s="24">
        <f t="shared" si="619"/>
        <v>0</v>
      </c>
      <c r="BCT59" s="24">
        <f t="shared" si="620"/>
        <v>0</v>
      </c>
      <c r="BCY59" s="24">
        <f t="shared" si="621"/>
        <v>0</v>
      </c>
      <c r="BCZ59" s="24">
        <f t="shared" si="622"/>
        <v>0</v>
      </c>
      <c r="BDA59" s="24">
        <f t="shared" si="623"/>
        <v>0</v>
      </c>
      <c r="BDF59" s="24">
        <f t="shared" si="624"/>
        <v>0</v>
      </c>
      <c r="BDG59" s="24">
        <f t="shared" si="625"/>
        <v>0</v>
      </c>
      <c r="BDH59" s="24">
        <f t="shared" si="626"/>
        <v>0</v>
      </c>
      <c r="BDM59" s="24">
        <f t="shared" si="627"/>
        <v>0</v>
      </c>
      <c r="BDN59" s="24">
        <f t="shared" si="628"/>
        <v>0</v>
      </c>
      <c r="BDO59" s="24">
        <f t="shared" si="629"/>
        <v>0</v>
      </c>
      <c r="BDT59" s="24">
        <f t="shared" si="630"/>
        <v>0</v>
      </c>
      <c r="BDU59" s="24">
        <f t="shared" si="631"/>
        <v>0</v>
      </c>
      <c r="BDV59" s="24">
        <f t="shared" si="632"/>
        <v>0</v>
      </c>
      <c r="BEA59" s="24">
        <f t="shared" si="633"/>
        <v>0</v>
      </c>
      <c r="BEB59" s="24">
        <f t="shared" si="634"/>
        <v>0</v>
      </c>
      <c r="BEC59" s="24">
        <f t="shared" si="635"/>
        <v>0</v>
      </c>
      <c r="BEH59" s="24">
        <f t="shared" si="636"/>
        <v>0</v>
      </c>
      <c r="BEI59" s="24">
        <f t="shared" si="637"/>
        <v>0</v>
      </c>
      <c r="BEJ59" s="24">
        <f t="shared" si="638"/>
        <v>0</v>
      </c>
      <c r="BEO59" s="24">
        <f t="shared" si="639"/>
        <v>0</v>
      </c>
      <c r="BEP59" s="24">
        <f t="shared" si="640"/>
        <v>0</v>
      </c>
      <c r="BEQ59" s="24">
        <f t="shared" si="641"/>
        <v>0</v>
      </c>
      <c r="BEV59" s="24">
        <f t="shared" si="642"/>
        <v>0</v>
      </c>
      <c r="BEW59" s="24">
        <f t="shared" si="643"/>
        <v>0</v>
      </c>
      <c r="BEX59" s="24">
        <f t="shared" si="644"/>
        <v>0</v>
      </c>
      <c r="BEY59"/>
      <c r="BEZ59"/>
      <c r="BFA59"/>
      <c r="BFB59"/>
      <c r="BFC59" s="24">
        <f t="shared" si="645"/>
        <v>0</v>
      </c>
      <c r="BFD59" s="24">
        <f t="shared" si="646"/>
        <v>0</v>
      </c>
      <c r="BFE59" s="24">
        <f t="shared" si="647"/>
        <v>0</v>
      </c>
      <c r="BFJ59" s="24">
        <f t="shared" si="648"/>
        <v>0</v>
      </c>
      <c r="BFK59" s="24">
        <f t="shared" si="649"/>
        <v>0</v>
      </c>
      <c r="BFL59" s="24">
        <f t="shared" si="650"/>
        <v>0</v>
      </c>
      <c r="BFQ59" s="24">
        <f t="shared" si="651"/>
        <v>0</v>
      </c>
      <c r="BFR59" s="24">
        <f t="shared" si="652"/>
        <v>0</v>
      </c>
      <c r="BFS59" s="24">
        <f t="shared" si="653"/>
        <v>0</v>
      </c>
      <c r="BFX59" s="24">
        <f t="shared" si="654"/>
        <v>0</v>
      </c>
      <c r="BFY59" s="24">
        <f t="shared" si="655"/>
        <v>0</v>
      </c>
      <c r="BFZ59" s="24">
        <f t="shared" si="656"/>
        <v>0</v>
      </c>
      <c r="BGE59" s="24">
        <f t="shared" si="657"/>
        <v>0</v>
      </c>
      <c r="BGF59" s="24">
        <f t="shared" si="658"/>
        <v>0</v>
      </c>
      <c r="BGG59" s="24">
        <f t="shared" si="659"/>
        <v>0</v>
      </c>
      <c r="BGL59" s="24">
        <f t="shared" si="660"/>
        <v>0</v>
      </c>
      <c r="BGM59" s="24">
        <f t="shared" si="661"/>
        <v>0</v>
      </c>
      <c r="BGN59" s="24">
        <f t="shared" si="662"/>
        <v>0</v>
      </c>
      <c r="BGO59">
        <v>1.1825654333706999E-6</v>
      </c>
      <c r="BGP59" t="e">
        <f>bvarM3^3</f>
        <v>#VALUE!</v>
      </c>
      <c r="BGQ59" t="e">
        <f>cvarM3^3</f>
        <v>#VALUE!</v>
      </c>
      <c r="BGR59" t="e">
        <f>mvarM3^3</f>
        <v>#VALUE!</v>
      </c>
      <c r="BGS59" s="24" t="e">
        <f t="shared" si="663"/>
        <v>#VALUE!</v>
      </c>
      <c r="BGT59" s="24" t="e">
        <f t="shared" si="664"/>
        <v>#VALUE!</v>
      </c>
      <c r="BGU59" s="24" t="e">
        <f t="shared" si="665"/>
        <v>#VALUE!</v>
      </c>
      <c r="BGZ59" s="24">
        <f t="shared" si="666"/>
        <v>0</v>
      </c>
      <c r="BHA59" s="24">
        <f t="shared" si="667"/>
        <v>0</v>
      </c>
      <c r="BHB59" s="24">
        <f t="shared" si="668"/>
        <v>0</v>
      </c>
      <c r="BHG59" s="24">
        <f t="shared" si="669"/>
        <v>0</v>
      </c>
      <c r="BHH59" s="24">
        <f t="shared" si="670"/>
        <v>0</v>
      </c>
      <c r="BHI59" s="24">
        <f t="shared" si="671"/>
        <v>0</v>
      </c>
      <c r="BHN59" s="24">
        <f t="shared" si="672"/>
        <v>0</v>
      </c>
      <c r="BHO59" s="24">
        <f t="shared" si="673"/>
        <v>0</v>
      </c>
      <c r="BHP59" s="24">
        <f t="shared" si="674"/>
        <v>0</v>
      </c>
      <c r="BHU59" s="24">
        <f t="shared" si="675"/>
        <v>0</v>
      </c>
      <c r="BHV59" s="24">
        <f t="shared" si="676"/>
        <v>0</v>
      </c>
      <c r="BHW59" s="24">
        <f t="shared" si="677"/>
        <v>0</v>
      </c>
      <c r="BIB59" s="24">
        <f t="shared" si="678"/>
        <v>0</v>
      </c>
      <c r="BIC59" s="24">
        <f t="shared" si="679"/>
        <v>0</v>
      </c>
      <c r="BID59" s="24">
        <f t="shared" si="680"/>
        <v>0</v>
      </c>
      <c r="BIE59">
        <v>-9.0112991454659996E-5</v>
      </c>
      <c r="BIF59" t="e">
        <f>bvarM2^3</f>
        <v>#VALUE!</v>
      </c>
      <c r="BIG59" t="e">
        <f>cvarM2^3</f>
        <v>#VALUE!</v>
      </c>
      <c r="BIH59" t="e">
        <f>mvarM2^3</f>
        <v>#VALUE!</v>
      </c>
      <c r="BII59" s="24" t="e">
        <f t="shared" si="681"/>
        <v>#VALUE!</v>
      </c>
      <c r="BIJ59" s="24" t="e">
        <f t="shared" si="682"/>
        <v>#VALUE!</v>
      </c>
      <c r="BIK59" s="24" t="e">
        <f t="shared" si="683"/>
        <v>#VALUE!</v>
      </c>
      <c r="BIP59" s="24">
        <f t="shared" si="684"/>
        <v>0</v>
      </c>
      <c r="BIQ59" s="24">
        <f t="shared" si="685"/>
        <v>0</v>
      </c>
      <c r="BIR59" s="24">
        <f t="shared" si="686"/>
        <v>0</v>
      </c>
      <c r="BIW59" s="24">
        <f t="shared" si="687"/>
        <v>0</v>
      </c>
      <c r="BIX59" s="24">
        <f t="shared" si="688"/>
        <v>0</v>
      </c>
      <c r="BIY59" s="24">
        <f t="shared" si="689"/>
        <v>0</v>
      </c>
      <c r="BJD59" s="24">
        <f t="shared" si="690"/>
        <v>0</v>
      </c>
      <c r="BJE59" s="24">
        <f t="shared" si="691"/>
        <v>0</v>
      </c>
      <c r="BJF59" s="24">
        <f t="shared" si="692"/>
        <v>0</v>
      </c>
      <c r="BJK59" s="24">
        <f t="shared" si="693"/>
        <v>0</v>
      </c>
      <c r="BJL59" s="24">
        <f t="shared" si="694"/>
        <v>0</v>
      </c>
      <c r="BJM59" s="24">
        <f t="shared" si="695"/>
        <v>0</v>
      </c>
      <c r="BJR59" s="24">
        <f t="shared" si="696"/>
        <v>0</v>
      </c>
      <c r="BJS59" s="24">
        <f t="shared" si="697"/>
        <v>0</v>
      </c>
      <c r="BJT59" s="24">
        <f t="shared" si="698"/>
        <v>0</v>
      </c>
      <c r="BJU59">
        <v>1.1923219813802001E-6</v>
      </c>
      <c r="BJV59" t="e">
        <f>bvarM3^3</f>
        <v>#VALUE!</v>
      </c>
      <c r="BJW59" t="e">
        <f>cvarM3^3</f>
        <v>#VALUE!</v>
      </c>
      <c r="BJX59" t="e">
        <f>mvarM3^3</f>
        <v>#VALUE!</v>
      </c>
      <c r="BJY59" s="24" t="e">
        <f t="shared" si="699"/>
        <v>#VALUE!</v>
      </c>
      <c r="BJZ59" s="24" t="e">
        <f t="shared" si="700"/>
        <v>#VALUE!</v>
      </c>
      <c r="BKA59" s="24" t="e">
        <f t="shared" si="701"/>
        <v>#VALUE!</v>
      </c>
      <c r="BKF59" s="24">
        <f t="shared" si="702"/>
        <v>0</v>
      </c>
      <c r="BKG59" s="24">
        <f t="shared" si="703"/>
        <v>0</v>
      </c>
      <c r="BKH59" s="24">
        <f t="shared" si="704"/>
        <v>0</v>
      </c>
      <c r="BKM59" s="24">
        <f t="shared" si="705"/>
        <v>0</v>
      </c>
      <c r="BKN59" s="24">
        <f t="shared" si="706"/>
        <v>0</v>
      </c>
      <c r="BKO59" s="24">
        <f t="shared" si="707"/>
        <v>0</v>
      </c>
      <c r="BKT59" s="24">
        <f t="shared" si="708"/>
        <v>0</v>
      </c>
      <c r="BKU59" s="24">
        <f t="shared" si="709"/>
        <v>0</v>
      </c>
      <c r="BKV59" s="24">
        <f t="shared" si="710"/>
        <v>0</v>
      </c>
      <c r="BLA59" s="24">
        <f t="shared" si="711"/>
        <v>0</v>
      </c>
      <c r="BLB59" s="24">
        <f t="shared" si="712"/>
        <v>0</v>
      </c>
      <c r="BLC59" s="24">
        <f t="shared" si="713"/>
        <v>0</v>
      </c>
      <c r="BLH59" s="24">
        <f t="shared" si="714"/>
        <v>0</v>
      </c>
      <c r="BLI59" s="24">
        <f t="shared" si="715"/>
        <v>0</v>
      </c>
      <c r="BLJ59" s="24">
        <f t="shared" si="716"/>
        <v>0</v>
      </c>
      <c r="BLK59">
        <v>4.2168598271071E-6</v>
      </c>
      <c r="BLL59" t="e">
        <f>bvarM9^3</f>
        <v>#VALUE!</v>
      </c>
      <c r="BLM59" t="e">
        <f>cvarM9^3</f>
        <v>#VALUE!</v>
      </c>
      <c r="BLN59" t="e">
        <f>mvarM9^3</f>
        <v>#VALUE!</v>
      </c>
      <c r="BLO59" s="24" t="e">
        <f t="shared" si="717"/>
        <v>#VALUE!</v>
      </c>
      <c r="BLP59" s="24" t="e">
        <f t="shared" si="718"/>
        <v>#VALUE!</v>
      </c>
      <c r="BLQ59" s="24" t="e">
        <f t="shared" si="719"/>
        <v>#VALUE!</v>
      </c>
      <c r="BLV59" s="24">
        <f t="shared" si="720"/>
        <v>0</v>
      </c>
      <c r="BLW59" s="24">
        <f t="shared" si="721"/>
        <v>0</v>
      </c>
      <c r="BLX59" s="24">
        <f t="shared" si="722"/>
        <v>0</v>
      </c>
      <c r="BMC59" s="24">
        <f t="shared" si="723"/>
        <v>0</v>
      </c>
      <c r="BMD59" s="24">
        <f t="shared" si="724"/>
        <v>0</v>
      </c>
      <c r="BME59" s="24">
        <f t="shared" si="725"/>
        <v>0</v>
      </c>
      <c r="BMJ59" s="24">
        <f t="shared" si="726"/>
        <v>0</v>
      </c>
      <c r="BMK59" s="24">
        <f t="shared" si="727"/>
        <v>0</v>
      </c>
      <c r="BML59" s="24">
        <f t="shared" si="728"/>
        <v>0</v>
      </c>
      <c r="BMQ59" s="24">
        <f t="shared" si="729"/>
        <v>0</v>
      </c>
      <c r="BMR59" s="24">
        <f t="shared" si="730"/>
        <v>0</v>
      </c>
      <c r="BMS59" s="24">
        <f t="shared" si="731"/>
        <v>0</v>
      </c>
      <c r="BMX59" s="24">
        <f t="shared" si="732"/>
        <v>0</v>
      </c>
      <c r="BMY59" s="24">
        <f t="shared" si="733"/>
        <v>0</v>
      </c>
      <c r="BMZ59" s="24">
        <f t="shared" si="734"/>
        <v>0</v>
      </c>
      <c r="BNA59">
        <v>9.1151670690082999E-4</v>
      </c>
      <c r="BNB59" t="e">
        <f>bvarM7^3</f>
        <v>#VALUE!</v>
      </c>
      <c r="BNC59" t="e">
        <f>cvarM7^3</f>
        <v>#VALUE!</v>
      </c>
      <c r="BND59" t="e">
        <f>mvarM7^3</f>
        <v>#VALUE!</v>
      </c>
      <c r="BNE59" s="24" t="e">
        <f t="shared" si="735"/>
        <v>#VALUE!</v>
      </c>
      <c r="BNF59" s="24" t="e">
        <f t="shared" si="736"/>
        <v>#VALUE!</v>
      </c>
      <c r="BNG59" s="24" t="e">
        <f t="shared" si="737"/>
        <v>#VALUE!</v>
      </c>
      <c r="BNL59" s="24">
        <f t="shared" si="738"/>
        <v>0</v>
      </c>
      <c r="BNM59" s="24">
        <f t="shared" si="739"/>
        <v>0</v>
      </c>
      <c r="BNN59" s="24">
        <f t="shared" si="740"/>
        <v>0</v>
      </c>
      <c r="BNS59" s="24">
        <f t="shared" si="741"/>
        <v>0</v>
      </c>
      <c r="BNT59" s="24">
        <f t="shared" si="742"/>
        <v>0</v>
      </c>
      <c r="BNU59" s="24">
        <f t="shared" si="743"/>
        <v>0</v>
      </c>
      <c r="BNZ59" s="24">
        <f t="shared" si="744"/>
        <v>0</v>
      </c>
      <c r="BOA59" s="24">
        <f t="shared" si="745"/>
        <v>0</v>
      </c>
      <c r="BOB59" s="24">
        <f t="shared" si="746"/>
        <v>0</v>
      </c>
      <c r="BOG59" s="24">
        <f t="shared" si="747"/>
        <v>0</v>
      </c>
      <c r="BOH59" s="24">
        <f t="shared" si="748"/>
        <v>0</v>
      </c>
      <c r="BOI59" s="24">
        <f t="shared" si="749"/>
        <v>0</v>
      </c>
      <c r="BON59" s="24">
        <f t="shared" si="750"/>
        <v>0</v>
      </c>
      <c r="BOO59" s="24">
        <f t="shared" si="751"/>
        <v>0</v>
      </c>
      <c r="BOP59" s="24">
        <f t="shared" si="752"/>
        <v>0</v>
      </c>
      <c r="BOU59" s="24">
        <f t="shared" si="753"/>
        <v>0</v>
      </c>
      <c r="BOV59" s="24">
        <f t="shared" si="754"/>
        <v>0</v>
      </c>
      <c r="BOW59" s="24">
        <f t="shared" si="755"/>
        <v>0</v>
      </c>
      <c r="BPB59" s="24">
        <f t="shared" si="756"/>
        <v>0</v>
      </c>
      <c r="BPC59" s="24">
        <f t="shared" si="757"/>
        <v>0</v>
      </c>
      <c r="BPD59" s="24">
        <f t="shared" si="758"/>
        <v>0</v>
      </c>
      <c r="BPI59" s="24">
        <f t="shared" si="759"/>
        <v>0</v>
      </c>
      <c r="BPJ59" s="24">
        <f t="shared" si="760"/>
        <v>0</v>
      </c>
      <c r="BPK59" s="24">
        <f t="shared" si="761"/>
        <v>0</v>
      </c>
      <c r="BPP59" s="24">
        <f t="shared" si="762"/>
        <v>0</v>
      </c>
      <c r="BPQ59" s="24">
        <f t="shared" si="763"/>
        <v>0</v>
      </c>
      <c r="BPR59" s="24">
        <f t="shared" si="764"/>
        <v>0</v>
      </c>
      <c r="BPW59" s="24">
        <f t="shared" si="765"/>
        <v>0</v>
      </c>
      <c r="BPX59" s="24">
        <f t="shared" si="766"/>
        <v>0</v>
      </c>
      <c r="BPY59" s="24">
        <f t="shared" si="767"/>
        <v>0</v>
      </c>
      <c r="BQD59" s="24">
        <f t="shared" si="768"/>
        <v>0</v>
      </c>
      <c r="BQE59" s="24">
        <f t="shared" si="769"/>
        <v>0</v>
      </c>
      <c r="BQF59" s="24">
        <f t="shared" si="770"/>
        <v>0</v>
      </c>
      <c r="BQK59" s="24">
        <f t="shared" si="771"/>
        <v>0</v>
      </c>
      <c r="BQL59" s="24">
        <f t="shared" si="772"/>
        <v>0</v>
      </c>
      <c r="BQM59" s="24">
        <f t="shared" si="773"/>
        <v>0</v>
      </c>
      <c r="BQR59" s="24">
        <f t="shared" si="774"/>
        <v>0</v>
      </c>
      <c r="BQS59" s="24">
        <f t="shared" si="775"/>
        <v>0</v>
      </c>
      <c r="BQT59" s="24">
        <f t="shared" si="776"/>
        <v>0</v>
      </c>
      <c r="BQY59" s="24">
        <f t="shared" si="777"/>
        <v>0</v>
      </c>
      <c r="BQZ59" s="24">
        <f t="shared" si="778"/>
        <v>0</v>
      </c>
      <c r="BRA59" s="24">
        <f t="shared" si="779"/>
        <v>0</v>
      </c>
      <c r="BRF59" s="24">
        <f t="shared" si="780"/>
        <v>0</v>
      </c>
      <c r="BRG59" s="24">
        <f t="shared" si="781"/>
        <v>0</v>
      </c>
      <c r="BRH59" s="24">
        <f t="shared" si="782"/>
        <v>0</v>
      </c>
      <c r="BRM59" s="24">
        <f t="shared" si="783"/>
        <v>0</v>
      </c>
      <c r="BRN59" s="24">
        <f t="shared" si="784"/>
        <v>0</v>
      </c>
      <c r="BRO59" s="24">
        <f t="shared" si="785"/>
        <v>0</v>
      </c>
      <c r="BRT59" s="24">
        <f t="shared" si="786"/>
        <v>0</v>
      </c>
      <c r="BRU59" s="24">
        <f t="shared" si="787"/>
        <v>0</v>
      </c>
      <c r="BRV59" s="24">
        <f t="shared" si="788"/>
        <v>0</v>
      </c>
      <c r="BSA59" s="24">
        <f t="shared" si="789"/>
        <v>0</v>
      </c>
      <c r="BSB59" s="24">
        <f t="shared" si="790"/>
        <v>0</v>
      </c>
      <c r="BSC59" s="24">
        <f t="shared" si="791"/>
        <v>0</v>
      </c>
      <c r="BSH59" s="24">
        <f t="shared" si="792"/>
        <v>0</v>
      </c>
      <c r="BSI59" s="24">
        <f t="shared" si="793"/>
        <v>0</v>
      </c>
      <c r="BSJ59" s="24">
        <f t="shared" si="794"/>
        <v>0</v>
      </c>
      <c r="BSO59" s="24">
        <f t="shared" si="795"/>
        <v>0</v>
      </c>
      <c r="BSP59" s="24">
        <f t="shared" si="796"/>
        <v>0</v>
      </c>
      <c r="BSQ59" s="24">
        <f t="shared" si="797"/>
        <v>0</v>
      </c>
      <c r="BSV59" s="24">
        <f t="shared" si="798"/>
        <v>0</v>
      </c>
      <c r="BSW59" s="24">
        <f t="shared" si="799"/>
        <v>0</v>
      </c>
      <c r="BSX59" s="24">
        <f t="shared" si="800"/>
        <v>0</v>
      </c>
      <c r="BTC59" s="24">
        <f t="shared" si="801"/>
        <v>0</v>
      </c>
      <c r="BTD59" s="24">
        <f t="shared" si="802"/>
        <v>0</v>
      </c>
      <c r="BTE59" s="24">
        <f t="shared" si="803"/>
        <v>0</v>
      </c>
      <c r="BTJ59" s="24">
        <f t="shared" si="804"/>
        <v>0</v>
      </c>
      <c r="BTK59" s="24">
        <f t="shared" si="805"/>
        <v>0</v>
      </c>
      <c r="BTL59" s="24">
        <f t="shared" si="806"/>
        <v>0</v>
      </c>
      <c r="BTQ59" s="24">
        <f t="shared" si="807"/>
        <v>0</v>
      </c>
      <c r="BTR59" s="24">
        <f t="shared" si="808"/>
        <v>0</v>
      </c>
      <c r="BTS59" s="24">
        <f t="shared" si="809"/>
        <v>0</v>
      </c>
      <c r="BTX59" s="24">
        <f t="shared" si="810"/>
        <v>0</v>
      </c>
      <c r="BTY59" s="24">
        <f t="shared" si="811"/>
        <v>0</v>
      </c>
      <c r="BTZ59" s="24">
        <f t="shared" si="812"/>
        <v>0</v>
      </c>
      <c r="BUE59" s="24">
        <f t="shared" si="813"/>
        <v>0</v>
      </c>
      <c r="BUF59" s="24">
        <f t="shared" si="814"/>
        <v>0</v>
      </c>
      <c r="BUG59" s="24">
        <f t="shared" si="815"/>
        <v>0</v>
      </c>
      <c r="BUL59" s="24">
        <f t="shared" si="816"/>
        <v>0</v>
      </c>
      <c r="BUM59" s="24">
        <f t="shared" si="817"/>
        <v>0</v>
      </c>
      <c r="BUN59" s="24">
        <f t="shared" si="818"/>
        <v>0</v>
      </c>
      <c r="BUS59" s="24">
        <f t="shared" si="819"/>
        <v>0</v>
      </c>
      <c r="BUT59" s="24">
        <f t="shared" si="820"/>
        <v>0</v>
      </c>
      <c r="BUU59" s="24">
        <f t="shared" si="821"/>
        <v>0</v>
      </c>
      <c r="BUZ59" s="24">
        <f t="shared" si="822"/>
        <v>0</v>
      </c>
      <c r="BVA59" s="24">
        <f t="shared" si="823"/>
        <v>0</v>
      </c>
      <c r="BVB59" s="24">
        <f t="shared" si="824"/>
        <v>0</v>
      </c>
      <c r="BVG59" s="24">
        <f t="shared" si="825"/>
        <v>0</v>
      </c>
      <c r="BVH59" s="24">
        <f t="shared" si="826"/>
        <v>0</v>
      </c>
      <c r="BVI59" s="24">
        <f t="shared" si="827"/>
        <v>0</v>
      </c>
      <c r="BVN59" s="24">
        <f t="shared" si="828"/>
        <v>0</v>
      </c>
      <c r="BVO59" s="24">
        <f t="shared" si="829"/>
        <v>0</v>
      </c>
      <c r="BVP59" s="24">
        <f t="shared" si="830"/>
        <v>0</v>
      </c>
      <c r="BVU59" s="24">
        <f t="shared" si="831"/>
        <v>0</v>
      </c>
      <c r="BVV59" s="24">
        <f t="shared" si="832"/>
        <v>0</v>
      </c>
      <c r="BVW59" s="24">
        <f t="shared" si="833"/>
        <v>0</v>
      </c>
      <c r="BVX59"/>
      <c r="BVY59"/>
      <c r="BVZ59"/>
      <c r="BWA59"/>
      <c r="BWB59" s="24">
        <f t="shared" si="834"/>
        <v>0</v>
      </c>
      <c r="BWC59" s="24">
        <f t="shared" si="835"/>
        <v>0</v>
      </c>
      <c r="BWD59" s="24">
        <f t="shared" si="836"/>
        <v>0</v>
      </c>
      <c r="BWI59" s="24">
        <f t="shared" si="837"/>
        <v>0</v>
      </c>
      <c r="BWJ59" s="24">
        <f t="shared" si="838"/>
        <v>0</v>
      </c>
      <c r="BWK59" s="24">
        <f t="shared" si="839"/>
        <v>0</v>
      </c>
      <c r="BWP59" s="24">
        <f t="shared" si="840"/>
        <v>0</v>
      </c>
      <c r="BWQ59" s="24">
        <f t="shared" si="841"/>
        <v>0</v>
      </c>
      <c r="BWR59" s="24">
        <f t="shared" si="842"/>
        <v>0</v>
      </c>
      <c r="BWW59" s="24">
        <f t="shared" si="843"/>
        <v>0</v>
      </c>
      <c r="BWX59" s="24">
        <f t="shared" si="844"/>
        <v>0</v>
      </c>
      <c r="BWY59" s="24">
        <f t="shared" si="845"/>
        <v>0</v>
      </c>
      <c r="BXD59" s="24">
        <f t="shared" si="846"/>
        <v>0</v>
      </c>
      <c r="BXE59" s="24">
        <f t="shared" si="847"/>
        <v>0</v>
      </c>
      <c r="BXF59" s="24">
        <f t="shared" si="848"/>
        <v>0</v>
      </c>
      <c r="BXK59" s="24">
        <f t="shared" si="849"/>
        <v>0</v>
      </c>
      <c r="BXL59" s="24">
        <f t="shared" si="850"/>
        <v>0</v>
      </c>
      <c r="BXM59" s="24">
        <f t="shared" si="851"/>
        <v>0</v>
      </c>
      <c r="BXR59" s="24">
        <f t="shared" si="852"/>
        <v>0</v>
      </c>
      <c r="BXS59" s="24">
        <f t="shared" si="853"/>
        <v>0</v>
      </c>
      <c r="BXT59" s="24">
        <f t="shared" si="854"/>
        <v>0</v>
      </c>
      <c r="BXY59" s="24">
        <f t="shared" si="855"/>
        <v>0</v>
      </c>
      <c r="BXZ59" s="24">
        <f t="shared" si="856"/>
        <v>0</v>
      </c>
      <c r="BYA59" s="24">
        <f t="shared" si="857"/>
        <v>0</v>
      </c>
      <c r="BYF59" s="24">
        <f t="shared" si="858"/>
        <v>0</v>
      </c>
      <c r="BYG59" s="24">
        <f t="shared" si="859"/>
        <v>0</v>
      </c>
      <c r="BYH59" s="24">
        <f t="shared" si="860"/>
        <v>0</v>
      </c>
      <c r="BYM59" s="24">
        <f t="shared" si="861"/>
        <v>0</v>
      </c>
      <c r="BYN59" s="24">
        <f t="shared" si="862"/>
        <v>0</v>
      </c>
      <c r="BYO59" s="24">
        <f t="shared" si="863"/>
        <v>0</v>
      </c>
      <c r="BYT59" s="24">
        <f t="shared" si="864"/>
        <v>0</v>
      </c>
      <c r="BYU59" s="24">
        <f t="shared" si="865"/>
        <v>0</v>
      </c>
      <c r="BYV59" s="24">
        <f t="shared" si="866"/>
        <v>0</v>
      </c>
    </row>
    <row r="60" spans="6:2024" x14ac:dyDescent="0.3">
      <c r="F60" s="82">
        <f t="shared" si="0"/>
        <v>0</v>
      </c>
      <c r="G60" s="82">
        <f t="shared" si="1"/>
        <v>0</v>
      </c>
      <c r="H60" s="82">
        <f t="shared" si="2"/>
        <v>0</v>
      </c>
      <c r="M60" s="15">
        <f t="shared" si="3"/>
        <v>0</v>
      </c>
      <c r="N60" s="15">
        <f t="shared" si="4"/>
        <v>0</v>
      </c>
      <c r="O60" s="15">
        <f t="shared" si="5"/>
        <v>0</v>
      </c>
      <c r="P60" s="15"/>
      <c r="Q60" s="15"/>
      <c r="R60" s="15"/>
      <c r="S60" s="15"/>
      <c r="T60" s="15">
        <f t="shared" si="6"/>
        <v>0</v>
      </c>
      <c r="U60" s="15">
        <f t="shared" si="7"/>
        <v>0</v>
      </c>
      <c r="V60" s="15">
        <f t="shared" si="8"/>
        <v>0</v>
      </c>
      <c r="W60" s="15"/>
      <c r="X60" s="15"/>
      <c r="Y60" s="15"/>
      <c r="Z60" s="15"/>
      <c r="AA60" s="74">
        <f t="shared" si="9"/>
        <v>0</v>
      </c>
      <c r="AB60" s="74">
        <f t="shared" si="10"/>
        <v>0</v>
      </c>
      <c r="AC60" s="53">
        <f t="shared" si="11"/>
        <v>0</v>
      </c>
      <c r="AD60">
        <v>-3.7678489248102E-5</v>
      </c>
      <c r="AE60" t="e">
        <f>bvarM6^2</f>
        <v>#VALUE!</v>
      </c>
      <c r="AF60" t="e">
        <f>cvarM6^2</f>
        <v>#VALUE!</v>
      </c>
      <c r="AG60" t="e">
        <f>mvarM6^2</f>
        <v>#VALUE!</v>
      </c>
      <c r="AH60" s="74" t="e">
        <f t="shared" si="12"/>
        <v>#VALUE!</v>
      </c>
      <c r="AI60" s="74" t="e">
        <f t="shared" si="13"/>
        <v>#VALUE!</v>
      </c>
      <c r="AJ60" s="53" t="e">
        <f t="shared" si="14"/>
        <v>#VALUE!</v>
      </c>
      <c r="AK60">
        <v>1.5044249005631001E-3</v>
      </c>
      <c r="AL60" t="e">
        <f>bvarM2^2</f>
        <v>#VALUE!</v>
      </c>
      <c r="AM60" t="e">
        <f>cvarM2^2</f>
        <v>#VALUE!</v>
      </c>
      <c r="AN60" t="e">
        <f>mvarM2^2</f>
        <v>#VALUE!</v>
      </c>
      <c r="AO60" s="15" t="e">
        <f t="shared" si="15"/>
        <v>#VALUE!</v>
      </c>
      <c r="AP60" s="15" t="e">
        <f t="shared" si="16"/>
        <v>#VALUE!</v>
      </c>
      <c r="AQ60" s="53" t="e">
        <f t="shared" si="17"/>
        <v>#VALUE!</v>
      </c>
      <c r="AR60">
        <v>-2.2426253467856999E-6</v>
      </c>
      <c r="AS60" t="e">
        <f>bvarM6^3</f>
        <v>#VALUE!</v>
      </c>
      <c r="AT60" t="e">
        <f>cvarM6^3</f>
        <v>#VALUE!</v>
      </c>
      <c r="AU60" t="e">
        <f>mvarM6^3</f>
        <v>#VALUE!</v>
      </c>
      <c r="AV60" s="15" t="e">
        <f t="shared" si="18"/>
        <v>#VALUE!</v>
      </c>
      <c r="AW60" s="15" t="e">
        <f t="shared" si="19"/>
        <v>#VALUE!</v>
      </c>
      <c r="AX60" s="53" t="e">
        <f t="shared" si="20"/>
        <v>#VALUE!</v>
      </c>
      <c r="BC60" s="15">
        <f t="shared" si="21"/>
        <v>0</v>
      </c>
      <c r="BD60" s="15">
        <f t="shared" si="22"/>
        <v>0</v>
      </c>
      <c r="BE60" s="53">
        <f t="shared" si="23"/>
        <v>0</v>
      </c>
      <c r="BF60">
        <v>-5.2513815236851999E-6</v>
      </c>
      <c r="BG60" t="e">
        <f>bvarM4^3</f>
        <v>#VALUE!</v>
      </c>
      <c r="BH60" t="e">
        <f>cvarM4^3</f>
        <v>#VALUE!</v>
      </c>
      <c r="BI60" t="e">
        <f>mvarM4^3</f>
        <v>#VALUE!</v>
      </c>
      <c r="BJ60" s="15" t="e">
        <f t="shared" si="24"/>
        <v>#VALUE!</v>
      </c>
      <c r="BK60" s="15" t="e">
        <f t="shared" si="25"/>
        <v>#VALUE!</v>
      </c>
      <c r="BL60" s="53" t="e">
        <f t="shared" si="26"/>
        <v>#VALUE!</v>
      </c>
      <c r="BQ60" s="15">
        <f t="shared" si="27"/>
        <v>0</v>
      </c>
      <c r="BR60" s="15">
        <f t="shared" si="28"/>
        <v>0</v>
      </c>
      <c r="BS60" s="53">
        <f t="shared" si="29"/>
        <v>0</v>
      </c>
      <c r="BT60">
        <v>4.1626881256791003E-3</v>
      </c>
      <c r="BU60" t="e">
        <f>bvarM8^2</f>
        <v>#VALUE!</v>
      </c>
      <c r="BV60" t="e">
        <f>cvarM8^2</f>
        <v>#VALUE!</v>
      </c>
      <c r="BW60" t="e">
        <f>mvarM8^2</f>
        <v>#VALUE!</v>
      </c>
      <c r="BX60" s="15" t="e">
        <f t="shared" si="30"/>
        <v>#VALUE!</v>
      </c>
      <c r="BY60" s="15" t="e">
        <f t="shared" si="31"/>
        <v>#VALUE!</v>
      </c>
      <c r="BZ60" s="53" t="e">
        <f t="shared" si="32"/>
        <v>#VALUE!</v>
      </c>
      <c r="CA60">
        <v>-7168.4006103268002</v>
      </c>
      <c r="CB60" t="e">
        <f>bvarM1^2</f>
        <v>#VALUE!</v>
      </c>
      <c r="CC60" t="e">
        <f>cvarM1^2</f>
        <v>#VALUE!</v>
      </c>
      <c r="CD60" t="e">
        <f>mvarM1^2</f>
        <v>#VALUE!</v>
      </c>
      <c r="CE60" s="15" t="e">
        <f t="shared" si="33"/>
        <v>#VALUE!</v>
      </c>
      <c r="CF60" s="15" t="e">
        <f t="shared" si="34"/>
        <v>#VALUE!</v>
      </c>
      <c r="CG60" s="53" t="e">
        <f t="shared" si="35"/>
        <v>#VALUE!</v>
      </c>
      <c r="CH60">
        <v>-5.657421711304E-6</v>
      </c>
      <c r="CI60" t="e">
        <f>bvarM2^3</f>
        <v>#VALUE!</v>
      </c>
      <c r="CJ60" t="e">
        <f>cvarM2^3</f>
        <v>#VALUE!</v>
      </c>
      <c r="CK60" t="e">
        <f>mvarM2^3</f>
        <v>#VALUE!</v>
      </c>
      <c r="CL60" s="15" t="e">
        <f t="shared" si="36"/>
        <v>#VALUE!</v>
      </c>
      <c r="CM60" s="15" t="e">
        <f t="shared" si="37"/>
        <v>#VALUE!</v>
      </c>
      <c r="CN60" s="53" t="e">
        <f t="shared" si="38"/>
        <v>#VALUE!</v>
      </c>
      <c r="CS60" s="15">
        <f t="shared" si="39"/>
        <v>0</v>
      </c>
      <c r="CT60" s="15">
        <f t="shared" si="40"/>
        <v>0</v>
      </c>
      <c r="CU60" s="53">
        <f t="shared" si="41"/>
        <v>0</v>
      </c>
      <c r="CZ60" s="15">
        <f t="shared" si="42"/>
        <v>0</v>
      </c>
      <c r="DA60" s="15">
        <f t="shared" si="43"/>
        <v>0</v>
      </c>
      <c r="DB60" s="53">
        <f t="shared" si="44"/>
        <v>0</v>
      </c>
      <c r="DG60" s="15">
        <f t="shared" si="45"/>
        <v>0</v>
      </c>
      <c r="DH60" s="15">
        <f t="shared" si="46"/>
        <v>0</v>
      </c>
      <c r="DI60" s="53">
        <f t="shared" si="47"/>
        <v>0</v>
      </c>
      <c r="DJ60">
        <v>3.6329399013577E-7</v>
      </c>
      <c r="DK60" t="e">
        <f>bvarM4^3</f>
        <v>#VALUE!</v>
      </c>
      <c r="DL60" t="e">
        <f>cvarM4^3</f>
        <v>#VALUE!</v>
      </c>
      <c r="DM60" t="e">
        <f>mvarM4^3</f>
        <v>#VALUE!</v>
      </c>
      <c r="DN60" s="15" t="e">
        <f t="shared" si="48"/>
        <v>#VALUE!</v>
      </c>
      <c r="DO60" s="15" t="e">
        <f t="shared" si="49"/>
        <v>#VALUE!</v>
      </c>
      <c r="DP60" s="53" t="e">
        <f t="shared" si="50"/>
        <v>#VALUE!</v>
      </c>
      <c r="DQ60">
        <v>1.3455542283820001E-3</v>
      </c>
      <c r="DR60" t="e">
        <f>bvarM2^2</f>
        <v>#VALUE!</v>
      </c>
      <c r="DS60" t="e">
        <f>cvarM2^2</f>
        <v>#VALUE!</v>
      </c>
      <c r="DT60" t="e">
        <f>mvarM2^2</f>
        <v>#VALUE!</v>
      </c>
      <c r="DU60" s="15" t="e">
        <f t="shared" si="51"/>
        <v>#VALUE!</v>
      </c>
      <c r="DV60" s="15" t="e">
        <f t="shared" si="52"/>
        <v>#VALUE!</v>
      </c>
      <c r="DW60" s="53" t="e">
        <f t="shared" si="53"/>
        <v>#VALUE!</v>
      </c>
      <c r="DX60">
        <v>4.3761644824823999E-6</v>
      </c>
      <c r="DY60" t="e">
        <f>bvarM7^3</f>
        <v>#VALUE!</v>
      </c>
      <c r="DZ60" t="e">
        <f>cvarM7^3</f>
        <v>#VALUE!</v>
      </c>
      <c r="EA60" t="e">
        <f>mvarM7^3</f>
        <v>#VALUE!</v>
      </c>
      <c r="EB60" s="15" t="e">
        <f t="shared" si="54"/>
        <v>#VALUE!</v>
      </c>
      <c r="EC60" s="15" t="e">
        <f t="shared" si="55"/>
        <v>#VALUE!</v>
      </c>
      <c r="ED60" s="53" t="e">
        <f t="shared" si="56"/>
        <v>#VALUE!</v>
      </c>
      <c r="EI60" s="15">
        <f t="shared" si="57"/>
        <v>0</v>
      </c>
      <c r="EJ60" s="15">
        <f t="shared" si="58"/>
        <v>0</v>
      </c>
      <c r="EK60" s="53">
        <f t="shared" si="59"/>
        <v>0</v>
      </c>
      <c r="EP60" s="15">
        <f t="shared" si="60"/>
        <v>0</v>
      </c>
      <c r="EQ60" s="15">
        <f t="shared" si="61"/>
        <v>0</v>
      </c>
      <c r="ER60" s="53">
        <f t="shared" si="62"/>
        <v>0</v>
      </c>
      <c r="EW60" s="15">
        <f t="shared" si="63"/>
        <v>0</v>
      </c>
      <c r="EX60" s="15">
        <f t="shared" si="64"/>
        <v>0</v>
      </c>
      <c r="EY60" s="53">
        <f t="shared" si="65"/>
        <v>0</v>
      </c>
      <c r="EZ60">
        <v>-2.5444104397772999E-4</v>
      </c>
      <c r="FA60" t="e">
        <f>bvarM6^2</f>
        <v>#VALUE!</v>
      </c>
      <c r="FB60" t="e">
        <f>cvarM6^2</f>
        <v>#VALUE!</v>
      </c>
      <c r="FC60" t="e">
        <f>mvarM6^2</f>
        <v>#VALUE!</v>
      </c>
      <c r="FD60" s="15" t="e">
        <f t="shared" si="66"/>
        <v>#VALUE!</v>
      </c>
      <c r="FE60" s="15" t="e">
        <f t="shared" si="67"/>
        <v>#VALUE!</v>
      </c>
      <c r="FF60" s="53" t="e">
        <f t="shared" si="68"/>
        <v>#VALUE!</v>
      </c>
      <c r="FG60">
        <v>-4712.3565606819002</v>
      </c>
      <c r="FH60" t="e">
        <f>bvarM1^2</f>
        <v>#VALUE!</v>
      </c>
      <c r="FI60" t="e">
        <f>cvarM1^2</f>
        <v>#VALUE!</v>
      </c>
      <c r="FJ60" t="e">
        <f>mvarM1^2</f>
        <v>#VALUE!</v>
      </c>
      <c r="FK60" s="15" t="e">
        <f t="shared" si="69"/>
        <v>#VALUE!</v>
      </c>
      <c r="FL60" s="15" t="e">
        <f t="shared" si="70"/>
        <v>#VALUE!</v>
      </c>
      <c r="FM60" s="53" t="e">
        <f t="shared" si="71"/>
        <v>#VALUE!</v>
      </c>
      <c r="FN60">
        <v>-5.3603211748127003E-4</v>
      </c>
      <c r="FO60" t="e">
        <f>bvarM7^2</f>
        <v>#VALUE!</v>
      </c>
      <c r="FP60" t="e">
        <f>cvarM7^2</f>
        <v>#VALUE!</v>
      </c>
      <c r="FQ60" t="e">
        <f>mvarM7^2</f>
        <v>#VALUE!</v>
      </c>
      <c r="FR60" s="15" t="e">
        <f t="shared" si="72"/>
        <v>#VALUE!</v>
      </c>
      <c r="FS60" s="15" t="e">
        <f t="shared" si="73"/>
        <v>#VALUE!</v>
      </c>
      <c r="FT60" s="53" t="e">
        <f t="shared" si="74"/>
        <v>#VALUE!</v>
      </c>
      <c r="FY60" s="15">
        <f t="shared" si="75"/>
        <v>0</v>
      </c>
      <c r="FZ60" s="15">
        <f t="shared" si="76"/>
        <v>0</v>
      </c>
      <c r="GA60" s="53">
        <f t="shared" si="77"/>
        <v>0</v>
      </c>
      <c r="GF60" s="15">
        <f t="shared" si="78"/>
        <v>0</v>
      </c>
      <c r="GG60" s="15">
        <f t="shared" si="79"/>
        <v>0</v>
      </c>
      <c r="GH60" s="53">
        <f t="shared" si="80"/>
        <v>0</v>
      </c>
      <c r="GM60" s="15">
        <f t="shared" si="81"/>
        <v>0</v>
      </c>
      <c r="GN60" s="15">
        <f t="shared" si="82"/>
        <v>0</v>
      </c>
      <c r="GO60" s="53">
        <f t="shared" si="83"/>
        <v>0</v>
      </c>
      <c r="GP60">
        <v>6.0383516311417E-7</v>
      </c>
      <c r="GQ60" t="e">
        <f>bvarM4^3</f>
        <v>#VALUE!</v>
      </c>
      <c r="GR60" t="e">
        <f>cvarM4^3</f>
        <v>#VALUE!</v>
      </c>
      <c r="GS60" t="e">
        <f>mvarM4^3</f>
        <v>#VALUE!</v>
      </c>
      <c r="GT60" s="15" t="e">
        <f t="shared" si="84"/>
        <v>#VALUE!</v>
      </c>
      <c r="GU60" s="15" t="e">
        <f t="shared" si="85"/>
        <v>#VALUE!</v>
      </c>
      <c r="GV60" s="53" t="e">
        <f t="shared" si="86"/>
        <v>#VALUE!</v>
      </c>
      <c r="GW60">
        <v>1.1802391405107E-7</v>
      </c>
      <c r="GX60" t="e">
        <f>bvarHC1^2</f>
        <v>#VALUE!</v>
      </c>
      <c r="GY60" t="e">
        <f>cvarHC1^2</f>
        <v>#VALUE!</v>
      </c>
      <c r="GZ60" t="e">
        <f>mvarHC1^2</f>
        <v>#VALUE!</v>
      </c>
      <c r="HA60" s="15" t="e">
        <f t="shared" si="87"/>
        <v>#VALUE!</v>
      </c>
      <c r="HB60" s="15" t="e">
        <f t="shared" si="88"/>
        <v>#VALUE!</v>
      </c>
      <c r="HC60" s="53" t="e">
        <f t="shared" si="89"/>
        <v>#VALUE!</v>
      </c>
      <c r="HD60">
        <v>-1.0449364406373E-8</v>
      </c>
      <c r="HE60" t="e">
        <f>bvarM4^3</f>
        <v>#VALUE!</v>
      </c>
      <c r="HF60" t="e">
        <f>cvarM4^3</f>
        <v>#VALUE!</v>
      </c>
      <c r="HG60" t="e">
        <f>mvarM4^3</f>
        <v>#VALUE!</v>
      </c>
      <c r="HH60" s="15" t="e">
        <f t="shared" si="90"/>
        <v>#VALUE!</v>
      </c>
      <c r="HI60" s="15" t="e">
        <f t="shared" si="91"/>
        <v>#VALUE!</v>
      </c>
      <c r="HJ60" s="53" t="e">
        <f t="shared" si="92"/>
        <v>#VALUE!</v>
      </c>
      <c r="HO60" s="15">
        <f t="shared" si="93"/>
        <v>0</v>
      </c>
      <c r="HP60" s="15">
        <f t="shared" si="94"/>
        <v>0</v>
      </c>
      <c r="HQ60" s="53">
        <f t="shared" si="95"/>
        <v>0</v>
      </c>
      <c r="HV60" s="15">
        <f t="shared" si="96"/>
        <v>0</v>
      </c>
      <c r="HW60" s="15">
        <f t="shared" si="97"/>
        <v>0</v>
      </c>
      <c r="HX60" s="53">
        <f t="shared" si="98"/>
        <v>0</v>
      </c>
      <c r="IC60" s="15">
        <f t="shared" si="99"/>
        <v>0</v>
      </c>
      <c r="ID60" s="15">
        <f t="shared" si="100"/>
        <v>0</v>
      </c>
      <c r="IE60" s="53">
        <f t="shared" si="101"/>
        <v>0</v>
      </c>
      <c r="IF60">
        <v>-1.5160043649079E-2</v>
      </c>
      <c r="IG60" t="e">
        <f>bvarM8^2</f>
        <v>#VALUE!</v>
      </c>
      <c r="IH60" t="e">
        <f>cvarM8^2</f>
        <v>#VALUE!</v>
      </c>
      <c r="II60" t="e">
        <f>mvarM8^2</f>
        <v>#VALUE!</v>
      </c>
      <c r="IJ60" s="15" t="e">
        <f t="shared" si="102"/>
        <v>#VALUE!</v>
      </c>
      <c r="IK60" s="15" t="e">
        <f t="shared" si="103"/>
        <v>#VALUE!</v>
      </c>
      <c r="IL60" s="53" t="e">
        <f t="shared" si="104"/>
        <v>#VALUE!</v>
      </c>
      <c r="IM60">
        <v>5.1340385644866003E-5</v>
      </c>
      <c r="IN60" t="e">
        <f>bvarM7*bvarM9</f>
        <v>#VALUE!</v>
      </c>
      <c r="IO60" t="e">
        <f>cvarM7*cvarM9</f>
        <v>#VALUE!</v>
      </c>
      <c r="IP60" t="e">
        <f>mvarM7*mvarM9</f>
        <v>#VALUE!</v>
      </c>
      <c r="IQ60" s="15" t="e">
        <f t="shared" si="105"/>
        <v>#VALUE!</v>
      </c>
      <c r="IR60" s="15" t="e">
        <f t="shared" si="106"/>
        <v>#VALUE!</v>
      </c>
      <c r="IS60" s="53" t="e">
        <f t="shared" si="107"/>
        <v>#VALUE!</v>
      </c>
      <c r="IT60"/>
      <c r="IU60"/>
      <c r="IV60"/>
      <c r="IW60"/>
      <c r="IX60" s="15">
        <f t="shared" si="108"/>
        <v>0</v>
      </c>
      <c r="IY60" s="15">
        <f t="shared" si="109"/>
        <v>0</v>
      </c>
      <c r="IZ60" s="53">
        <f t="shared" si="110"/>
        <v>0</v>
      </c>
      <c r="JA60">
        <v>7.1180661757055995E-4</v>
      </c>
      <c r="JB60" t="e">
        <f>bvarM4^2</f>
        <v>#VALUE!</v>
      </c>
      <c r="JC60" t="e">
        <f>cvarM4^2</f>
        <v>#VALUE!</v>
      </c>
      <c r="JD60" t="e">
        <f>mvarM4^2</f>
        <v>#VALUE!</v>
      </c>
      <c r="JE60" s="24" t="e">
        <f t="shared" si="111"/>
        <v>#VALUE!</v>
      </c>
      <c r="JF60" s="24" t="e">
        <f t="shared" si="112"/>
        <v>#VALUE!</v>
      </c>
      <c r="JG60" s="24" t="e">
        <f t="shared" si="113"/>
        <v>#VALUE!</v>
      </c>
      <c r="JL60" s="24">
        <f t="shared" si="114"/>
        <v>0</v>
      </c>
      <c r="JM60" s="24">
        <f t="shared" si="115"/>
        <v>0</v>
      </c>
      <c r="JN60" s="24">
        <f t="shared" si="116"/>
        <v>0</v>
      </c>
      <c r="JS60" s="24">
        <f t="shared" si="117"/>
        <v>0</v>
      </c>
      <c r="JT60" s="24">
        <f t="shared" si="118"/>
        <v>0</v>
      </c>
      <c r="JU60" s="24">
        <f t="shared" si="119"/>
        <v>0</v>
      </c>
      <c r="JV60">
        <v>-1.8377863893558001E-4</v>
      </c>
      <c r="JW60" t="e">
        <f>bvarM4^2</f>
        <v>#VALUE!</v>
      </c>
      <c r="JX60" t="e">
        <f>cvarM4^2</f>
        <v>#VALUE!</v>
      </c>
      <c r="JY60" t="e">
        <f>mvarM4^2</f>
        <v>#VALUE!</v>
      </c>
      <c r="JZ60" s="24" t="e">
        <f t="shared" si="120"/>
        <v>#VALUE!</v>
      </c>
      <c r="KA60" s="24" t="e">
        <f t="shared" si="121"/>
        <v>#VALUE!</v>
      </c>
      <c r="KB60" s="24" t="e">
        <f t="shared" si="122"/>
        <v>#VALUE!</v>
      </c>
      <c r="KG60" s="24">
        <f t="shared" si="123"/>
        <v>0</v>
      </c>
      <c r="KH60" s="24">
        <f t="shared" si="124"/>
        <v>0</v>
      </c>
      <c r="KI60" s="24">
        <f t="shared" si="125"/>
        <v>0</v>
      </c>
      <c r="KN60" s="24">
        <f t="shared" si="126"/>
        <v>0</v>
      </c>
      <c r="KO60" s="24">
        <f t="shared" si="127"/>
        <v>0</v>
      </c>
      <c r="KP60" s="24">
        <f t="shared" si="128"/>
        <v>0</v>
      </c>
      <c r="KQ60">
        <v>3.4699749095235998E-7</v>
      </c>
      <c r="KR60" t="e">
        <f>bvarM6^3</f>
        <v>#VALUE!</v>
      </c>
      <c r="KS60" t="e">
        <f>cvarM6^3</f>
        <v>#VALUE!</v>
      </c>
      <c r="KT60" t="e">
        <f>mvarM6^3</f>
        <v>#VALUE!</v>
      </c>
      <c r="KU60" s="24" t="e">
        <f t="shared" si="129"/>
        <v>#VALUE!</v>
      </c>
      <c r="KV60" s="24" t="e">
        <f t="shared" si="130"/>
        <v>#VALUE!</v>
      </c>
      <c r="KW60" s="24" t="e">
        <f t="shared" si="131"/>
        <v>#VALUE!</v>
      </c>
      <c r="LB60" s="24">
        <f t="shared" si="132"/>
        <v>0</v>
      </c>
      <c r="LC60" s="24">
        <f t="shared" si="133"/>
        <v>0</v>
      </c>
      <c r="LD60" s="24">
        <f t="shared" si="134"/>
        <v>0</v>
      </c>
      <c r="LI60" s="24">
        <f t="shared" si="135"/>
        <v>0</v>
      </c>
      <c r="LJ60" s="24">
        <f t="shared" si="136"/>
        <v>0</v>
      </c>
      <c r="LK60" s="24">
        <f t="shared" si="137"/>
        <v>0</v>
      </c>
      <c r="LL60">
        <v>-2.3338207378666002E-3</v>
      </c>
      <c r="LM60" t="e">
        <f>bvarM8^2</f>
        <v>#VALUE!</v>
      </c>
      <c r="LN60" t="e">
        <f>cvarM8^2</f>
        <v>#VALUE!</v>
      </c>
      <c r="LO60" t="e">
        <f>mvarM8^2</f>
        <v>#VALUE!</v>
      </c>
      <c r="LP60" s="24" t="e">
        <f t="shared" si="138"/>
        <v>#VALUE!</v>
      </c>
      <c r="LQ60" s="24" t="e">
        <f t="shared" si="139"/>
        <v>#VALUE!</v>
      </c>
      <c r="LR60" s="24" t="e">
        <f t="shared" si="140"/>
        <v>#VALUE!</v>
      </c>
      <c r="LW60" s="24">
        <f t="shared" si="141"/>
        <v>0</v>
      </c>
      <c r="LX60" s="24">
        <f t="shared" si="142"/>
        <v>0</v>
      </c>
      <c r="LY60" s="24">
        <f t="shared" si="143"/>
        <v>0</v>
      </c>
      <c r="LZ60">
        <v>-2.2449780992524E-13</v>
      </c>
      <c r="MA60" t="e">
        <f>bvarHC1^3</f>
        <v>#VALUE!</v>
      </c>
      <c r="MB60" t="e">
        <f>cvarHC1^3</f>
        <v>#VALUE!</v>
      </c>
      <c r="MC60" t="e">
        <f>mvarHC1^3</f>
        <v>#VALUE!</v>
      </c>
      <c r="MD60" s="24" t="e">
        <f t="shared" si="144"/>
        <v>#VALUE!</v>
      </c>
      <c r="ME60" s="24" t="e">
        <f t="shared" si="145"/>
        <v>#VALUE!</v>
      </c>
      <c r="MF60" s="24" t="e">
        <f t="shared" si="146"/>
        <v>#VALUE!</v>
      </c>
      <c r="MG60">
        <v>-3.1549345511096998E-4</v>
      </c>
      <c r="MH60" t="e">
        <f>bvarM5^2</f>
        <v>#VALUE!</v>
      </c>
      <c r="MI60" t="e">
        <f>cvarM5^2</f>
        <v>#VALUE!</v>
      </c>
      <c r="MJ60" t="e">
        <f>mvarM5^2</f>
        <v>#VALUE!</v>
      </c>
      <c r="MK60" s="24" t="e">
        <f t="shared" si="147"/>
        <v>#VALUE!</v>
      </c>
      <c r="ML60" s="24" t="e">
        <f t="shared" si="148"/>
        <v>#VALUE!</v>
      </c>
      <c r="MM60" s="24" t="e">
        <f t="shared" si="149"/>
        <v>#VALUE!</v>
      </c>
      <c r="MR60" s="24">
        <f t="shared" si="150"/>
        <v>0</v>
      </c>
      <c r="MS60" s="24">
        <f t="shared" si="151"/>
        <v>0</v>
      </c>
      <c r="MT60" s="24">
        <f t="shared" si="152"/>
        <v>0</v>
      </c>
      <c r="MY60" s="24">
        <f t="shared" si="153"/>
        <v>0</v>
      </c>
      <c r="MZ60" s="24">
        <f t="shared" si="154"/>
        <v>0</v>
      </c>
      <c r="NA60" s="24">
        <f t="shared" si="155"/>
        <v>0</v>
      </c>
      <c r="NB60">
        <v>1.4439293349970001E-6</v>
      </c>
      <c r="NC60" t="e">
        <f>bvarM6^3</f>
        <v>#VALUE!</v>
      </c>
      <c r="ND60" t="e">
        <f>cvarM6^3</f>
        <v>#VALUE!</v>
      </c>
      <c r="NE60" t="e">
        <f>mvarM6^3</f>
        <v>#VALUE!</v>
      </c>
      <c r="NF60" s="24" t="e">
        <f t="shared" si="156"/>
        <v>#VALUE!</v>
      </c>
      <c r="NG60" s="24" t="e">
        <f t="shared" si="157"/>
        <v>#VALUE!</v>
      </c>
      <c r="NH60" s="24" t="e">
        <f t="shared" si="158"/>
        <v>#VALUE!</v>
      </c>
      <c r="NM60" s="24">
        <f t="shared" si="159"/>
        <v>0</v>
      </c>
      <c r="NN60" s="24">
        <f t="shared" si="160"/>
        <v>0</v>
      </c>
      <c r="NO60" s="24">
        <f t="shared" si="161"/>
        <v>0</v>
      </c>
      <c r="NT60" s="24">
        <f t="shared" si="162"/>
        <v>0</v>
      </c>
      <c r="NU60" s="24">
        <f t="shared" si="163"/>
        <v>0</v>
      </c>
      <c r="NV60" s="24">
        <f t="shared" si="164"/>
        <v>0</v>
      </c>
      <c r="NW60">
        <v>5.5779054816654001E-7</v>
      </c>
      <c r="NX60" t="e">
        <f>bvarM6^3</f>
        <v>#VALUE!</v>
      </c>
      <c r="NY60" t="e">
        <f>cvarM6^3</f>
        <v>#VALUE!</v>
      </c>
      <c r="NZ60" t="e">
        <f>mvarM6^3</f>
        <v>#VALUE!</v>
      </c>
      <c r="OA60" s="24" t="e">
        <f t="shared" si="165"/>
        <v>#VALUE!</v>
      </c>
      <c r="OB60" s="24" t="e">
        <f t="shared" si="166"/>
        <v>#VALUE!</v>
      </c>
      <c r="OC60" s="24" t="e">
        <f t="shared" si="167"/>
        <v>#VALUE!</v>
      </c>
      <c r="OH60" s="24">
        <f t="shared" si="168"/>
        <v>0</v>
      </c>
      <c r="OI60" s="24">
        <f t="shared" si="169"/>
        <v>0</v>
      </c>
      <c r="OJ60" s="24">
        <f t="shared" si="170"/>
        <v>0</v>
      </c>
      <c r="OO60" s="24">
        <f t="shared" si="171"/>
        <v>0</v>
      </c>
      <c r="OP60" s="24">
        <f t="shared" si="172"/>
        <v>0</v>
      </c>
      <c r="OQ60" s="24">
        <f t="shared" si="173"/>
        <v>0</v>
      </c>
      <c r="OR60">
        <v>-3.2401884556514001E-4</v>
      </c>
      <c r="OS60" t="e">
        <f>bvarM2^2</f>
        <v>#VALUE!</v>
      </c>
      <c r="OT60" t="e">
        <f>cvarM2^2</f>
        <v>#VALUE!</v>
      </c>
      <c r="OU60" t="e">
        <f>mvarM2^2</f>
        <v>#VALUE!</v>
      </c>
      <c r="OV60" s="24" t="e">
        <f t="shared" si="174"/>
        <v>#VALUE!</v>
      </c>
      <c r="OW60" s="24" t="e">
        <f t="shared" si="175"/>
        <v>#VALUE!</v>
      </c>
      <c r="OX60" s="24" t="e">
        <f t="shared" si="176"/>
        <v>#VALUE!</v>
      </c>
      <c r="PC60" s="24">
        <f t="shared" si="177"/>
        <v>0</v>
      </c>
      <c r="PD60" s="24">
        <f t="shared" si="178"/>
        <v>0</v>
      </c>
      <c r="PE60" s="24">
        <f t="shared" si="179"/>
        <v>0</v>
      </c>
      <c r="PF60">
        <v>-2.8062614643648001E-3</v>
      </c>
      <c r="PG60" t="e">
        <f>bvarM8^2</f>
        <v>#VALUE!</v>
      </c>
      <c r="PH60" t="e">
        <f>cvarM8^2</f>
        <v>#VALUE!</v>
      </c>
      <c r="PI60" t="e">
        <f>mvarM8^2</f>
        <v>#VALUE!</v>
      </c>
      <c r="PJ60" s="24" t="e">
        <f t="shared" si="180"/>
        <v>#VALUE!</v>
      </c>
      <c r="PK60" s="24" t="e">
        <f t="shared" si="181"/>
        <v>#VALUE!</v>
      </c>
      <c r="PL60" s="24" t="e">
        <f t="shared" si="182"/>
        <v>#VALUE!</v>
      </c>
      <c r="PQ60" s="24">
        <f t="shared" si="183"/>
        <v>0</v>
      </c>
      <c r="PR60" s="24">
        <f t="shared" si="184"/>
        <v>0</v>
      </c>
      <c r="PS60" s="24">
        <f t="shared" si="185"/>
        <v>0</v>
      </c>
      <c r="PX60" s="24">
        <f t="shared" si="186"/>
        <v>0</v>
      </c>
      <c r="PY60" s="24">
        <f t="shared" si="187"/>
        <v>0</v>
      </c>
      <c r="PZ60" s="24">
        <f t="shared" si="188"/>
        <v>0</v>
      </c>
      <c r="QE60" s="24">
        <f t="shared" si="189"/>
        <v>0</v>
      </c>
      <c r="QF60" s="24">
        <f t="shared" si="190"/>
        <v>0</v>
      </c>
      <c r="QG60" s="24">
        <f t="shared" si="191"/>
        <v>0</v>
      </c>
      <c r="QH60">
        <v>-11631916.370091001</v>
      </c>
      <c r="QI60" t="e">
        <f>bvarM1^3</f>
        <v>#VALUE!</v>
      </c>
      <c r="QJ60" t="e">
        <f>cvarM1^3</f>
        <v>#VALUE!</v>
      </c>
      <c r="QK60" t="e">
        <f>mvarM1^3</f>
        <v>#VALUE!</v>
      </c>
      <c r="QL60" s="24" t="e">
        <f t="shared" si="192"/>
        <v>#VALUE!</v>
      </c>
      <c r="QM60" s="24" t="e">
        <f t="shared" si="193"/>
        <v>#VALUE!</v>
      </c>
      <c r="QN60" s="24" t="e">
        <f t="shared" si="194"/>
        <v>#VALUE!</v>
      </c>
      <c r="QS60" s="24">
        <f t="shared" si="195"/>
        <v>0</v>
      </c>
      <c r="QT60" s="24">
        <f t="shared" si="196"/>
        <v>0</v>
      </c>
      <c r="QU60" s="24">
        <f t="shared" si="197"/>
        <v>0</v>
      </c>
      <c r="QV60">
        <v>5.5970541203529001E-5</v>
      </c>
      <c r="QW60" t="e">
        <f>bvarM7^3</f>
        <v>#VALUE!</v>
      </c>
      <c r="QX60" t="e">
        <f>cvarM7^3</f>
        <v>#VALUE!</v>
      </c>
      <c r="QY60" t="e">
        <f>mvarM7^3</f>
        <v>#VALUE!</v>
      </c>
      <c r="QZ60" s="24" t="e">
        <f t="shared" si="198"/>
        <v>#VALUE!</v>
      </c>
      <c r="RA60" s="24" t="e">
        <f t="shared" si="199"/>
        <v>#VALUE!</v>
      </c>
      <c r="RB60" s="24" t="e">
        <f t="shared" si="200"/>
        <v>#VALUE!</v>
      </c>
      <c r="RC60">
        <v>-3.1739315623029999E-5</v>
      </c>
      <c r="RD60" t="e">
        <f>bvarM7^3</f>
        <v>#VALUE!</v>
      </c>
      <c r="RE60" t="e">
        <f>cvarM7^3</f>
        <v>#VALUE!</v>
      </c>
      <c r="RF60" t="e">
        <f>mvarM7^3</f>
        <v>#VALUE!</v>
      </c>
      <c r="RG60" s="24" t="e">
        <f t="shared" si="201"/>
        <v>#VALUE!</v>
      </c>
      <c r="RH60" s="24" t="e">
        <f t="shared" si="202"/>
        <v>#VALUE!</v>
      </c>
      <c r="RI60" s="24" t="e">
        <f t="shared" si="203"/>
        <v>#VALUE!</v>
      </c>
      <c r="RN60" s="24">
        <f t="shared" si="204"/>
        <v>0</v>
      </c>
      <c r="RO60" s="24">
        <f t="shared" si="205"/>
        <v>0</v>
      </c>
      <c r="RP60" s="24">
        <f t="shared" si="206"/>
        <v>0</v>
      </c>
      <c r="RU60" s="24">
        <f t="shared" si="207"/>
        <v>0</v>
      </c>
      <c r="RV60" s="24">
        <f t="shared" si="208"/>
        <v>0</v>
      </c>
      <c r="RW60" s="24">
        <f t="shared" si="209"/>
        <v>0</v>
      </c>
      <c r="RX60">
        <v>6.6419878362940004E-4</v>
      </c>
      <c r="RY60" t="e">
        <f>bvarM6^2</f>
        <v>#VALUE!</v>
      </c>
      <c r="RZ60" t="e">
        <f>cvarM6^2</f>
        <v>#VALUE!</v>
      </c>
      <c r="SA60" t="e">
        <f>mvarM6^2</f>
        <v>#VALUE!</v>
      </c>
      <c r="SB60" s="24" t="e">
        <f t="shared" si="210"/>
        <v>#VALUE!</v>
      </c>
      <c r="SC60" s="24" t="e">
        <f t="shared" si="211"/>
        <v>#VALUE!</v>
      </c>
      <c r="SD60" s="24" t="e">
        <f t="shared" si="212"/>
        <v>#VALUE!</v>
      </c>
      <c r="SI60" s="24">
        <f t="shared" si="213"/>
        <v>0</v>
      </c>
      <c r="SJ60" s="24">
        <f t="shared" si="214"/>
        <v>0</v>
      </c>
      <c r="SK60" s="24">
        <f t="shared" si="215"/>
        <v>0</v>
      </c>
      <c r="SL60"/>
      <c r="SM60"/>
      <c r="SN60"/>
      <c r="SO60"/>
      <c r="SP60" s="24">
        <f t="shared" si="216"/>
        <v>0</v>
      </c>
      <c r="SQ60" s="24">
        <f t="shared" si="217"/>
        <v>0</v>
      </c>
      <c r="SR60" s="24">
        <f t="shared" si="218"/>
        <v>0</v>
      </c>
      <c r="SW60" s="24">
        <f t="shared" si="219"/>
        <v>0</v>
      </c>
      <c r="SX60" s="24">
        <f t="shared" si="220"/>
        <v>0</v>
      </c>
      <c r="SY60" s="24">
        <f t="shared" si="221"/>
        <v>0</v>
      </c>
      <c r="TD60" s="24">
        <f t="shared" si="222"/>
        <v>0</v>
      </c>
      <c r="TE60" s="24">
        <f t="shared" si="223"/>
        <v>0</v>
      </c>
      <c r="TF60" s="24">
        <f t="shared" si="224"/>
        <v>0</v>
      </c>
      <c r="TK60" s="24">
        <f t="shared" si="225"/>
        <v>0</v>
      </c>
      <c r="TL60" s="24">
        <f t="shared" si="226"/>
        <v>0</v>
      </c>
      <c r="TM60" s="24">
        <f t="shared" si="227"/>
        <v>0</v>
      </c>
      <c r="TN60">
        <v>-1.7555533998128001E-5</v>
      </c>
      <c r="TO60" t="e">
        <f>bvarM6^3</f>
        <v>#VALUE!</v>
      </c>
      <c r="TP60" t="e">
        <f>cvarM6^3</f>
        <v>#VALUE!</v>
      </c>
      <c r="TQ60" t="e">
        <f>mvarM6^3</f>
        <v>#VALUE!</v>
      </c>
      <c r="TR60" s="24" t="e">
        <f t="shared" si="228"/>
        <v>#VALUE!</v>
      </c>
      <c r="TS60" s="24" t="e">
        <f t="shared" si="229"/>
        <v>#VALUE!</v>
      </c>
      <c r="TT60" s="24" t="e">
        <f t="shared" si="230"/>
        <v>#VALUE!</v>
      </c>
      <c r="TU60">
        <v>-7.8076211746496004E-5</v>
      </c>
      <c r="TV60" t="e">
        <f>bvarM2^3</f>
        <v>#VALUE!</v>
      </c>
      <c r="TW60" t="e">
        <f>cvarM2^3</f>
        <v>#VALUE!</v>
      </c>
      <c r="TX60" t="e">
        <f>mvarM2^3</f>
        <v>#VALUE!</v>
      </c>
      <c r="TY60" s="24" t="e">
        <f t="shared" si="231"/>
        <v>#VALUE!</v>
      </c>
      <c r="TZ60" s="24" t="e">
        <f t="shared" si="232"/>
        <v>#VALUE!</v>
      </c>
      <c r="UA60" s="24" t="e">
        <f t="shared" si="233"/>
        <v>#VALUE!</v>
      </c>
      <c r="UF60" s="24">
        <f t="shared" si="234"/>
        <v>0</v>
      </c>
      <c r="UG60" s="24">
        <f t="shared" si="235"/>
        <v>0</v>
      </c>
      <c r="UH60" s="24">
        <f t="shared" si="236"/>
        <v>0</v>
      </c>
      <c r="UI60">
        <v>3.0926617705855997E-5</v>
      </c>
      <c r="UJ60" t="e">
        <f>bvarHC2^3</f>
        <v>#VALUE!</v>
      </c>
      <c r="UK60" t="e">
        <f>cvarHC2^3</f>
        <v>#VALUE!</v>
      </c>
      <c r="UL60" t="e">
        <f>mvarHC2^3</f>
        <v>#VALUE!</v>
      </c>
      <c r="UM60" s="24" t="e">
        <f t="shared" si="237"/>
        <v>#VALUE!</v>
      </c>
      <c r="UN60" s="24" t="e">
        <f t="shared" si="238"/>
        <v>#VALUE!</v>
      </c>
      <c r="UO60" s="24" t="e">
        <f t="shared" si="239"/>
        <v>#VALUE!</v>
      </c>
      <c r="UT60" s="24">
        <f t="shared" si="240"/>
        <v>0</v>
      </c>
      <c r="UU60" s="24">
        <f t="shared" si="241"/>
        <v>0</v>
      </c>
      <c r="UV60" s="24">
        <f t="shared" si="242"/>
        <v>0</v>
      </c>
      <c r="VA60" s="24">
        <f t="shared" si="243"/>
        <v>0</v>
      </c>
      <c r="VB60" s="24">
        <f t="shared" si="244"/>
        <v>0</v>
      </c>
      <c r="VC60" s="24">
        <f t="shared" si="245"/>
        <v>0</v>
      </c>
      <c r="VD60">
        <v>-8.0716571287564996E-7</v>
      </c>
      <c r="VE60" t="e">
        <f>bvarM4^3</f>
        <v>#VALUE!</v>
      </c>
      <c r="VF60" t="e">
        <f>cvarM4^3</f>
        <v>#VALUE!</v>
      </c>
      <c r="VG60" t="e">
        <f>mvarM4^3</f>
        <v>#VALUE!</v>
      </c>
      <c r="VH60" s="24" t="e">
        <f t="shared" si="246"/>
        <v>#VALUE!</v>
      </c>
      <c r="VI60" s="24" t="e">
        <f t="shared" si="247"/>
        <v>#VALUE!</v>
      </c>
      <c r="VJ60" s="24" t="e">
        <f t="shared" si="248"/>
        <v>#VALUE!</v>
      </c>
      <c r="VK60">
        <v>-5.8690491632288003E-5</v>
      </c>
      <c r="VL60" t="e">
        <f>bvarM2^3</f>
        <v>#VALUE!</v>
      </c>
      <c r="VM60" t="e">
        <f>cvarM2^3</f>
        <v>#VALUE!</v>
      </c>
      <c r="VN60" t="e">
        <f>mvarM2^3</f>
        <v>#VALUE!</v>
      </c>
      <c r="VO60" s="24" t="e">
        <f t="shared" si="249"/>
        <v>#VALUE!</v>
      </c>
      <c r="VP60" s="24" t="e">
        <f t="shared" si="250"/>
        <v>#VALUE!</v>
      </c>
      <c r="VQ60" s="24" t="e">
        <f t="shared" si="251"/>
        <v>#VALUE!</v>
      </c>
      <c r="VV60" s="24">
        <f t="shared" si="252"/>
        <v>0</v>
      </c>
      <c r="VW60" s="24">
        <f t="shared" si="253"/>
        <v>0</v>
      </c>
      <c r="VX60" s="24">
        <f t="shared" si="254"/>
        <v>0</v>
      </c>
      <c r="WC60" s="24">
        <f t="shared" si="255"/>
        <v>0</v>
      </c>
      <c r="WD60" s="24">
        <f t="shared" si="256"/>
        <v>0</v>
      </c>
      <c r="WE60" s="24">
        <f t="shared" si="257"/>
        <v>0</v>
      </c>
      <c r="WJ60" s="24">
        <f t="shared" si="258"/>
        <v>0</v>
      </c>
      <c r="WK60" s="24">
        <f t="shared" si="259"/>
        <v>0</v>
      </c>
      <c r="WL60" s="24">
        <f t="shared" si="260"/>
        <v>0</v>
      </c>
      <c r="WQ60" s="24">
        <f t="shared" si="261"/>
        <v>0</v>
      </c>
      <c r="WR60" s="24">
        <f t="shared" si="262"/>
        <v>0</v>
      </c>
      <c r="WS60" s="24">
        <f t="shared" si="263"/>
        <v>0</v>
      </c>
      <c r="WT60">
        <v>-2.1607604601179998E-5</v>
      </c>
      <c r="WU60" t="e">
        <f>bvarM6^3</f>
        <v>#VALUE!</v>
      </c>
      <c r="WV60" t="e">
        <f>cvarM6^3</f>
        <v>#VALUE!</v>
      </c>
      <c r="WW60" t="e">
        <f>mvarM6^3</f>
        <v>#VALUE!</v>
      </c>
      <c r="WX60" s="24" t="e">
        <f t="shared" si="264"/>
        <v>#VALUE!</v>
      </c>
      <c r="WY60" s="24" t="e">
        <f t="shared" si="265"/>
        <v>#VALUE!</v>
      </c>
      <c r="WZ60" s="24" t="e">
        <f t="shared" si="266"/>
        <v>#VALUE!</v>
      </c>
      <c r="XA60">
        <v>-1.0871950927909E-11</v>
      </c>
      <c r="XB60" t="e">
        <f>bvarHC1^3</f>
        <v>#VALUE!</v>
      </c>
      <c r="XC60" t="e">
        <f>cvarHC1^3</f>
        <v>#VALUE!</v>
      </c>
      <c r="XD60" t="e">
        <f>mvarHC1^3</f>
        <v>#VALUE!</v>
      </c>
      <c r="XE60" s="24" t="e">
        <f t="shared" si="267"/>
        <v>#VALUE!</v>
      </c>
      <c r="XF60" s="24" t="e">
        <f t="shared" si="268"/>
        <v>#VALUE!</v>
      </c>
      <c r="XG60" s="24" t="e">
        <f t="shared" si="269"/>
        <v>#VALUE!</v>
      </c>
      <c r="XL60" s="24">
        <f t="shared" si="270"/>
        <v>0</v>
      </c>
      <c r="XM60" s="24">
        <f t="shared" si="271"/>
        <v>0</v>
      </c>
      <c r="XN60" s="24">
        <f t="shared" si="272"/>
        <v>0</v>
      </c>
      <c r="XO60">
        <v>1.361105277976E-6</v>
      </c>
      <c r="XP60" t="e">
        <f>bvarM9^3</f>
        <v>#VALUE!</v>
      </c>
      <c r="XQ60" t="e">
        <f>cvarM9^3</f>
        <v>#VALUE!</v>
      </c>
      <c r="XR60" t="e">
        <f>mvarM9^3</f>
        <v>#VALUE!</v>
      </c>
      <c r="XS60" s="24" t="e">
        <f t="shared" si="273"/>
        <v>#VALUE!</v>
      </c>
      <c r="XT60" s="24" t="e">
        <f t="shared" si="274"/>
        <v>#VALUE!</v>
      </c>
      <c r="XU60" s="24" t="e">
        <f t="shared" si="275"/>
        <v>#VALUE!</v>
      </c>
      <c r="XZ60" s="24">
        <f t="shared" si="276"/>
        <v>0</v>
      </c>
      <c r="YA60" s="24">
        <f t="shared" si="277"/>
        <v>0</v>
      </c>
      <c r="YB60" s="24">
        <f t="shared" si="278"/>
        <v>0</v>
      </c>
      <c r="YG60" s="24">
        <f t="shared" si="279"/>
        <v>0</v>
      </c>
      <c r="YH60" s="24">
        <f t="shared" si="280"/>
        <v>0</v>
      </c>
      <c r="YI60" s="24">
        <f t="shared" si="281"/>
        <v>0</v>
      </c>
      <c r="YJ60">
        <v>2.6270295553383999E-7</v>
      </c>
      <c r="YK60" t="e">
        <f>bvarM3^3</f>
        <v>#VALUE!</v>
      </c>
      <c r="YL60" t="e">
        <f>cvarM3^3</f>
        <v>#VALUE!</v>
      </c>
      <c r="YM60" t="e">
        <f>mvarM3^3</f>
        <v>#VALUE!</v>
      </c>
      <c r="YN60" s="24" t="e">
        <f t="shared" si="282"/>
        <v>#VALUE!</v>
      </c>
      <c r="YO60" s="24" t="e">
        <f t="shared" si="283"/>
        <v>#VALUE!</v>
      </c>
      <c r="YP60" s="24" t="e">
        <f t="shared" si="284"/>
        <v>#VALUE!</v>
      </c>
      <c r="YQ60">
        <v>-2.5962106352224998E-6</v>
      </c>
      <c r="YR60" t="e">
        <f>bvarM5^3</f>
        <v>#VALUE!</v>
      </c>
      <c r="YS60" t="e">
        <f>cvarM5^3</f>
        <v>#VALUE!</v>
      </c>
      <c r="YT60" t="e">
        <f>mvarM5^3</f>
        <v>#VALUE!</v>
      </c>
      <c r="YU60" s="24" t="e">
        <f t="shared" si="285"/>
        <v>#VALUE!</v>
      </c>
      <c r="YV60" s="24" t="e">
        <f t="shared" si="286"/>
        <v>#VALUE!</v>
      </c>
      <c r="YW60" s="24" t="e">
        <f t="shared" si="287"/>
        <v>#VALUE!</v>
      </c>
      <c r="ZB60" s="24">
        <f t="shared" si="288"/>
        <v>0</v>
      </c>
      <c r="ZC60" s="24">
        <f t="shared" si="289"/>
        <v>0</v>
      </c>
      <c r="ZD60" s="24">
        <f t="shared" si="290"/>
        <v>0</v>
      </c>
      <c r="ZI60" s="24">
        <f t="shared" si="291"/>
        <v>0</v>
      </c>
      <c r="ZJ60" s="24">
        <f t="shared" si="292"/>
        <v>0</v>
      </c>
      <c r="ZK60" s="24">
        <f t="shared" si="293"/>
        <v>0</v>
      </c>
      <c r="ZP60" s="24">
        <f t="shared" si="294"/>
        <v>0</v>
      </c>
      <c r="ZQ60" s="24">
        <f t="shared" si="295"/>
        <v>0</v>
      </c>
      <c r="ZR60" s="24">
        <f t="shared" si="296"/>
        <v>0</v>
      </c>
      <c r="ZW60" s="24">
        <f t="shared" si="297"/>
        <v>0</v>
      </c>
      <c r="ZX60" s="24">
        <f t="shared" si="298"/>
        <v>0</v>
      </c>
      <c r="ZY60" s="24">
        <f t="shared" si="299"/>
        <v>0</v>
      </c>
      <c r="ZZ60">
        <v>-1.3076354154766999E-8</v>
      </c>
      <c r="AAA60" t="e">
        <f>bvarM3^3</f>
        <v>#VALUE!</v>
      </c>
      <c r="AAB60" t="e">
        <f>cvarM3^3</f>
        <v>#VALUE!</v>
      </c>
      <c r="AAC60" t="e">
        <f>mvarM3^3</f>
        <v>#VALUE!</v>
      </c>
      <c r="AAD60" s="24" t="e">
        <f t="shared" si="300"/>
        <v>#VALUE!</v>
      </c>
      <c r="AAE60" s="24" t="e">
        <f t="shared" si="301"/>
        <v>#VALUE!</v>
      </c>
      <c r="AAF60" s="24" t="e">
        <f t="shared" si="302"/>
        <v>#VALUE!</v>
      </c>
      <c r="AAG60">
        <v>-1.2660291595281999E-11</v>
      </c>
      <c r="AAH60" t="e">
        <f>bvarHC1^3</f>
        <v>#VALUE!</v>
      </c>
      <c r="AAI60" t="e">
        <f>cvarHC1^3</f>
        <v>#VALUE!</v>
      </c>
      <c r="AAJ60" t="e">
        <f>mvarHC1^3</f>
        <v>#VALUE!</v>
      </c>
      <c r="AAK60" s="24" t="e">
        <f t="shared" si="303"/>
        <v>#VALUE!</v>
      </c>
      <c r="AAL60" s="24" t="e">
        <f t="shared" si="304"/>
        <v>#VALUE!</v>
      </c>
      <c r="AAM60" s="24" t="e">
        <f t="shared" si="305"/>
        <v>#VALUE!</v>
      </c>
      <c r="AAR60" s="24">
        <f t="shared" si="306"/>
        <v>0</v>
      </c>
      <c r="AAS60" s="24">
        <f t="shared" si="307"/>
        <v>0</v>
      </c>
      <c r="AAT60" s="24">
        <f t="shared" si="308"/>
        <v>0</v>
      </c>
      <c r="AAY60" s="24">
        <f t="shared" si="309"/>
        <v>0</v>
      </c>
      <c r="AAZ60" s="24">
        <f t="shared" si="310"/>
        <v>0</v>
      </c>
      <c r="ABA60" s="24">
        <f t="shared" si="311"/>
        <v>0</v>
      </c>
      <c r="ABF60" s="24">
        <f t="shared" si="312"/>
        <v>0</v>
      </c>
      <c r="ABG60" s="24">
        <f t="shared" si="313"/>
        <v>0</v>
      </c>
      <c r="ABH60" s="24">
        <f t="shared" si="314"/>
        <v>0</v>
      </c>
      <c r="ABM60" s="24">
        <f t="shared" si="315"/>
        <v>0</v>
      </c>
      <c r="ABN60" s="24">
        <f t="shared" si="316"/>
        <v>0</v>
      </c>
      <c r="ABO60" s="24">
        <f t="shared" si="317"/>
        <v>0</v>
      </c>
      <c r="ABT60" s="24">
        <f t="shared" si="318"/>
        <v>0</v>
      </c>
      <c r="ABU60" s="24">
        <f t="shared" si="319"/>
        <v>0</v>
      </c>
      <c r="ABV60" s="24">
        <f t="shared" si="320"/>
        <v>0</v>
      </c>
      <c r="ABW60">
        <v>-7.5976215933541005E-5</v>
      </c>
      <c r="ABX60" t="e">
        <f>bvarM9^2</f>
        <v>#VALUE!</v>
      </c>
      <c r="ABY60" t="e">
        <f>cvarM9^2</f>
        <v>#VALUE!</v>
      </c>
      <c r="ABZ60" t="e">
        <f>mvarM9^2</f>
        <v>#VALUE!</v>
      </c>
      <c r="ACA60" s="24" t="e">
        <f t="shared" si="321"/>
        <v>#VALUE!</v>
      </c>
      <c r="ACB60" s="24" t="e">
        <f t="shared" si="322"/>
        <v>#VALUE!</v>
      </c>
      <c r="ACC60" s="24" t="e">
        <f t="shared" si="323"/>
        <v>#VALUE!</v>
      </c>
      <c r="ACH60" s="24">
        <f t="shared" si="324"/>
        <v>0</v>
      </c>
      <c r="ACI60" s="24">
        <f t="shared" si="325"/>
        <v>0</v>
      </c>
      <c r="ACJ60" s="24">
        <f t="shared" si="326"/>
        <v>0</v>
      </c>
      <c r="ACO60" s="24">
        <f t="shared" si="327"/>
        <v>0</v>
      </c>
      <c r="ACP60" s="24">
        <f t="shared" si="328"/>
        <v>0</v>
      </c>
      <c r="ACQ60" s="24">
        <f t="shared" si="329"/>
        <v>0</v>
      </c>
      <c r="ACV60" s="24">
        <f t="shared" si="330"/>
        <v>0</v>
      </c>
      <c r="ACW60" s="24">
        <f t="shared" si="331"/>
        <v>0</v>
      </c>
      <c r="ACX60" s="24">
        <f t="shared" si="332"/>
        <v>0</v>
      </c>
      <c r="ACY60"/>
      <c r="ACZ60"/>
      <c r="ADA60"/>
      <c r="ADB60"/>
      <c r="ADC60" s="24">
        <f t="shared" si="333"/>
        <v>0</v>
      </c>
      <c r="ADD60" s="24">
        <f t="shared" si="334"/>
        <v>0</v>
      </c>
      <c r="ADE60" s="24">
        <f t="shared" si="335"/>
        <v>0</v>
      </c>
      <c r="ADF60"/>
      <c r="ADG60"/>
      <c r="ADH60"/>
      <c r="ADI60"/>
      <c r="ADJ60" s="24">
        <f t="shared" si="336"/>
        <v>0</v>
      </c>
      <c r="ADK60" s="24">
        <f t="shared" si="337"/>
        <v>0</v>
      </c>
      <c r="ADL60" s="24">
        <f t="shared" si="338"/>
        <v>0</v>
      </c>
      <c r="ADQ60" s="24">
        <f t="shared" si="339"/>
        <v>0</v>
      </c>
      <c r="ADR60" s="24">
        <f t="shared" si="340"/>
        <v>0</v>
      </c>
      <c r="ADS60" s="24">
        <f t="shared" si="341"/>
        <v>0</v>
      </c>
      <c r="ADX60" s="24">
        <f t="shared" si="342"/>
        <v>0</v>
      </c>
      <c r="ADY60" s="24">
        <f t="shared" si="343"/>
        <v>0</v>
      </c>
      <c r="ADZ60" s="24">
        <f t="shared" si="344"/>
        <v>0</v>
      </c>
      <c r="AEE60" s="24">
        <f t="shared" si="345"/>
        <v>0</v>
      </c>
      <c r="AEF60" s="24">
        <f t="shared" si="346"/>
        <v>0</v>
      </c>
      <c r="AEG60" s="24">
        <f t="shared" si="347"/>
        <v>0</v>
      </c>
      <c r="AEL60" s="24">
        <f t="shared" si="348"/>
        <v>0</v>
      </c>
      <c r="AEM60" s="24">
        <f t="shared" si="349"/>
        <v>0</v>
      </c>
      <c r="AEN60" s="24">
        <f t="shared" si="350"/>
        <v>0</v>
      </c>
      <c r="AES60" s="24">
        <f t="shared" si="351"/>
        <v>0</v>
      </c>
      <c r="AET60" s="24">
        <f t="shared" si="352"/>
        <v>0</v>
      </c>
      <c r="AEU60" s="24">
        <f t="shared" si="353"/>
        <v>0</v>
      </c>
      <c r="AEZ60" s="24">
        <f t="shared" si="354"/>
        <v>0</v>
      </c>
      <c r="AFA60" s="24">
        <f t="shared" si="355"/>
        <v>0</v>
      </c>
      <c r="AFB60" s="24">
        <f t="shared" si="356"/>
        <v>0</v>
      </c>
      <c r="AFG60" s="24">
        <f t="shared" si="357"/>
        <v>0</v>
      </c>
      <c r="AFH60" s="24">
        <f t="shared" si="358"/>
        <v>0</v>
      </c>
      <c r="AFI60" s="24">
        <f t="shared" si="359"/>
        <v>0</v>
      </c>
      <c r="AFN60" s="24">
        <f t="shared" si="360"/>
        <v>0</v>
      </c>
      <c r="AFO60" s="24">
        <f t="shared" si="361"/>
        <v>0</v>
      </c>
      <c r="AFP60" s="24">
        <f t="shared" si="362"/>
        <v>0</v>
      </c>
      <c r="AFU60" s="24">
        <f t="shared" si="363"/>
        <v>0</v>
      </c>
      <c r="AFV60" s="24">
        <f t="shared" si="364"/>
        <v>0</v>
      </c>
      <c r="AFW60" s="24">
        <f t="shared" si="365"/>
        <v>0</v>
      </c>
      <c r="AGB60" s="24">
        <f t="shared" si="366"/>
        <v>0</v>
      </c>
      <c r="AGC60" s="24">
        <f t="shared" si="367"/>
        <v>0</v>
      </c>
      <c r="AGD60" s="24">
        <f t="shared" si="368"/>
        <v>0</v>
      </c>
      <c r="AGI60" s="24">
        <f t="shared" si="369"/>
        <v>0</v>
      </c>
      <c r="AGJ60" s="24">
        <f t="shared" si="370"/>
        <v>0</v>
      </c>
      <c r="AGK60" s="24">
        <f t="shared" si="371"/>
        <v>0</v>
      </c>
      <c r="AGP60" s="24">
        <f t="shared" si="372"/>
        <v>0</v>
      </c>
      <c r="AGQ60" s="24">
        <f t="shared" si="373"/>
        <v>0</v>
      </c>
      <c r="AGR60" s="24">
        <f t="shared" si="374"/>
        <v>0</v>
      </c>
      <c r="AGW60" s="24">
        <f t="shared" si="375"/>
        <v>0</v>
      </c>
      <c r="AGX60" s="24">
        <f t="shared" si="376"/>
        <v>0</v>
      </c>
      <c r="AGY60" s="24">
        <f t="shared" si="377"/>
        <v>0</v>
      </c>
      <c r="AHD60" s="24">
        <f t="shared" si="378"/>
        <v>0</v>
      </c>
      <c r="AHE60" s="24">
        <f t="shared" si="379"/>
        <v>0</v>
      </c>
      <c r="AHF60" s="24">
        <f t="shared" si="380"/>
        <v>0</v>
      </c>
      <c r="AHK60" s="24">
        <f t="shared" si="381"/>
        <v>0</v>
      </c>
      <c r="AHL60" s="24">
        <f t="shared" si="382"/>
        <v>0</v>
      </c>
      <c r="AHM60" s="24">
        <f t="shared" si="383"/>
        <v>0</v>
      </c>
      <c r="AHR60" s="24">
        <f t="shared" si="384"/>
        <v>0</v>
      </c>
      <c r="AHS60" s="24">
        <f t="shared" si="385"/>
        <v>0</v>
      </c>
      <c r="AHT60" s="24">
        <f t="shared" si="386"/>
        <v>0</v>
      </c>
      <c r="AHY60" s="24">
        <f t="shared" si="387"/>
        <v>0</v>
      </c>
      <c r="AHZ60" s="24">
        <f t="shared" si="388"/>
        <v>0</v>
      </c>
      <c r="AIA60" s="24">
        <f t="shared" si="389"/>
        <v>0</v>
      </c>
      <c r="AIF60" s="24">
        <f t="shared" si="390"/>
        <v>0</v>
      </c>
      <c r="AIG60" s="24">
        <f t="shared" si="391"/>
        <v>0</v>
      </c>
      <c r="AIH60" s="24">
        <f t="shared" si="392"/>
        <v>0</v>
      </c>
      <c r="AIM60" s="24">
        <f t="shared" si="393"/>
        <v>0</v>
      </c>
      <c r="AIN60" s="24">
        <f t="shared" si="394"/>
        <v>0</v>
      </c>
      <c r="AIO60" s="24">
        <f t="shared" si="395"/>
        <v>0</v>
      </c>
      <c r="AIT60" s="24">
        <f t="shared" si="396"/>
        <v>0</v>
      </c>
      <c r="AIU60" s="24">
        <f t="shared" si="397"/>
        <v>0</v>
      </c>
      <c r="AIV60" s="24">
        <f t="shared" si="398"/>
        <v>0</v>
      </c>
      <c r="AJA60" s="24">
        <f t="shared" si="399"/>
        <v>0</v>
      </c>
      <c r="AJB60" s="24">
        <f t="shared" si="400"/>
        <v>0</v>
      </c>
      <c r="AJC60" s="24">
        <f t="shared" si="401"/>
        <v>0</v>
      </c>
      <c r="AJH60" s="24">
        <f t="shared" si="402"/>
        <v>0</v>
      </c>
      <c r="AJI60" s="24">
        <f t="shared" si="403"/>
        <v>0</v>
      </c>
      <c r="AJJ60" s="24">
        <f t="shared" si="404"/>
        <v>0</v>
      </c>
      <c r="AJO60" s="24">
        <f t="shared" si="405"/>
        <v>0</v>
      </c>
      <c r="AJP60" s="24">
        <f t="shared" si="406"/>
        <v>0</v>
      </c>
      <c r="AJQ60" s="24">
        <f t="shared" si="407"/>
        <v>0</v>
      </c>
      <c r="AJV60" s="24">
        <f t="shared" si="408"/>
        <v>0</v>
      </c>
      <c r="AJW60" s="24">
        <f t="shared" si="409"/>
        <v>0</v>
      </c>
      <c r="AJX60" s="24">
        <f t="shared" si="410"/>
        <v>0</v>
      </c>
      <c r="AKC60" s="24">
        <f t="shared" si="411"/>
        <v>0</v>
      </c>
      <c r="AKD60" s="24">
        <f t="shared" si="412"/>
        <v>0</v>
      </c>
      <c r="AKE60" s="24">
        <f t="shared" si="413"/>
        <v>0</v>
      </c>
      <c r="AKJ60" s="24">
        <f t="shared" si="414"/>
        <v>0</v>
      </c>
      <c r="AKK60" s="24">
        <f t="shared" si="415"/>
        <v>0</v>
      </c>
      <c r="AKL60" s="24">
        <f t="shared" si="416"/>
        <v>0</v>
      </c>
      <c r="AKQ60" s="24">
        <f t="shared" si="417"/>
        <v>0</v>
      </c>
      <c r="AKR60" s="24">
        <f t="shared" si="418"/>
        <v>0</v>
      </c>
      <c r="AKS60" s="24">
        <f t="shared" si="419"/>
        <v>0</v>
      </c>
      <c r="AKX60" s="24">
        <f t="shared" si="420"/>
        <v>0</v>
      </c>
      <c r="AKY60" s="24">
        <f t="shared" si="421"/>
        <v>0</v>
      </c>
      <c r="AKZ60" s="24">
        <f t="shared" si="422"/>
        <v>0</v>
      </c>
      <c r="ALE60" s="24">
        <f t="shared" si="423"/>
        <v>0</v>
      </c>
      <c r="ALF60" s="24">
        <f t="shared" si="424"/>
        <v>0</v>
      </c>
      <c r="ALG60" s="24">
        <f t="shared" si="425"/>
        <v>0</v>
      </c>
      <c r="ALL60" s="24">
        <f t="shared" si="426"/>
        <v>0</v>
      </c>
      <c r="ALM60" s="24">
        <f t="shared" si="427"/>
        <v>0</v>
      </c>
      <c r="ALN60" s="24">
        <f t="shared" si="428"/>
        <v>0</v>
      </c>
      <c r="ALS60" s="24">
        <f t="shared" si="429"/>
        <v>0</v>
      </c>
      <c r="ALT60" s="24">
        <f t="shared" si="430"/>
        <v>0</v>
      </c>
      <c r="ALU60" s="24">
        <f t="shared" si="431"/>
        <v>0</v>
      </c>
      <c r="ALZ60" s="24">
        <f t="shared" si="432"/>
        <v>0</v>
      </c>
      <c r="AMA60" s="24">
        <f t="shared" si="433"/>
        <v>0</v>
      </c>
      <c r="AMB60" s="24">
        <f t="shared" si="434"/>
        <v>0</v>
      </c>
      <c r="AMG60" s="24">
        <f t="shared" si="435"/>
        <v>0</v>
      </c>
      <c r="AMH60" s="24">
        <f t="shared" si="436"/>
        <v>0</v>
      </c>
      <c r="AMI60" s="24">
        <f t="shared" si="437"/>
        <v>0</v>
      </c>
      <c r="AMN60" s="24">
        <f t="shared" si="438"/>
        <v>0</v>
      </c>
      <c r="AMO60" s="24">
        <f t="shared" si="439"/>
        <v>0</v>
      </c>
      <c r="AMP60" s="24">
        <f t="shared" si="440"/>
        <v>0</v>
      </c>
      <c r="AMU60" s="24">
        <f t="shared" si="441"/>
        <v>0</v>
      </c>
      <c r="AMV60" s="24">
        <f t="shared" si="442"/>
        <v>0</v>
      </c>
      <c r="AMW60" s="24">
        <f t="shared" si="443"/>
        <v>0</v>
      </c>
      <c r="AMX60">
        <v>-3.9671137459296999E-6</v>
      </c>
      <c r="AMY60" t="e">
        <f>bvarM4^3</f>
        <v>#VALUE!</v>
      </c>
      <c r="AMZ60" t="e">
        <f>cvarM4^3</f>
        <v>#VALUE!</v>
      </c>
      <c r="ANA60" t="e">
        <f>mvarM4^3</f>
        <v>#VALUE!</v>
      </c>
      <c r="ANB60" s="24" t="e">
        <f t="shared" si="444"/>
        <v>#VALUE!</v>
      </c>
      <c r="ANC60" s="24" t="e">
        <f t="shared" si="445"/>
        <v>#VALUE!</v>
      </c>
      <c r="AND60" s="24" t="e">
        <f t="shared" si="446"/>
        <v>#VALUE!</v>
      </c>
      <c r="ANE60">
        <v>-1.3200095333697999E-11</v>
      </c>
      <c r="ANF60" t="e">
        <f>bvarHC1^3</f>
        <v>#VALUE!</v>
      </c>
      <c r="ANG60" t="e">
        <f>cvarHC1^3</f>
        <v>#VALUE!</v>
      </c>
      <c r="ANH60" t="e">
        <f>mvarHC1^3</f>
        <v>#VALUE!</v>
      </c>
      <c r="ANI60" s="24" t="e">
        <f t="shared" si="447"/>
        <v>#VALUE!</v>
      </c>
      <c r="ANJ60" s="24" t="e">
        <f t="shared" si="448"/>
        <v>#VALUE!</v>
      </c>
      <c r="ANK60" s="24" t="e">
        <f t="shared" si="449"/>
        <v>#VALUE!</v>
      </c>
      <c r="ANP60" s="24">
        <f t="shared" si="450"/>
        <v>0</v>
      </c>
      <c r="ANQ60" s="24">
        <f t="shared" si="451"/>
        <v>0</v>
      </c>
      <c r="ANR60" s="24">
        <f t="shared" si="452"/>
        <v>0</v>
      </c>
      <c r="ANS60"/>
      <c r="ANT60"/>
      <c r="ANU60"/>
      <c r="ANV60"/>
      <c r="ANW60" s="24">
        <f t="shared" si="453"/>
        <v>0</v>
      </c>
      <c r="ANX60" s="24">
        <f t="shared" si="454"/>
        <v>0</v>
      </c>
      <c r="ANY60" s="24">
        <f t="shared" si="455"/>
        <v>0</v>
      </c>
      <c r="AOD60" s="24">
        <f t="shared" si="456"/>
        <v>0</v>
      </c>
      <c r="AOE60" s="24">
        <f t="shared" si="457"/>
        <v>0</v>
      </c>
      <c r="AOF60" s="24">
        <f t="shared" si="458"/>
        <v>0</v>
      </c>
      <c r="AOK60" s="24">
        <f t="shared" si="459"/>
        <v>0</v>
      </c>
      <c r="AOL60" s="24">
        <f t="shared" si="460"/>
        <v>0</v>
      </c>
      <c r="AOM60" s="24">
        <f t="shared" si="461"/>
        <v>0</v>
      </c>
      <c r="AON60"/>
      <c r="AOO60"/>
      <c r="AOP60"/>
      <c r="AOQ60"/>
      <c r="AOR60" s="24">
        <f t="shared" si="462"/>
        <v>0</v>
      </c>
      <c r="AOS60" s="24">
        <f t="shared" si="463"/>
        <v>0</v>
      </c>
      <c r="AOT60" s="24">
        <f t="shared" si="464"/>
        <v>0</v>
      </c>
      <c r="AOU60">
        <v>-7.4029976186641998E-5</v>
      </c>
      <c r="AOV60" t="e">
        <f>bvarM2^3</f>
        <v>#VALUE!</v>
      </c>
      <c r="AOW60" t="e">
        <f>cvarM2^3</f>
        <v>#VALUE!</v>
      </c>
      <c r="AOX60" t="e">
        <f>mvarM2^3</f>
        <v>#VALUE!</v>
      </c>
      <c r="AOY60" s="24" t="e">
        <f t="shared" si="465"/>
        <v>#VALUE!</v>
      </c>
      <c r="AOZ60" s="24" t="e">
        <f t="shared" si="466"/>
        <v>#VALUE!</v>
      </c>
      <c r="APA60" s="24" t="e">
        <f t="shared" si="467"/>
        <v>#VALUE!</v>
      </c>
      <c r="APF60" s="24">
        <f t="shared" si="468"/>
        <v>0</v>
      </c>
      <c r="APG60" s="24">
        <f t="shared" si="469"/>
        <v>0</v>
      </c>
      <c r="APH60" s="24">
        <f t="shared" si="470"/>
        <v>0</v>
      </c>
      <c r="APM60" s="24">
        <f t="shared" si="471"/>
        <v>0</v>
      </c>
      <c r="APN60" s="24">
        <f t="shared" si="472"/>
        <v>0</v>
      </c>
      <c r="APO60" s="24">
        <f t="shared" si="473"/>
        <v>0</v>
      </c>
      <c r="APT60" s="24">
        <f t="shared" si="474"/>
        <v>0</v>
      </c>
      <c r="APU60" s="24">
        <f t="shared" si="475"/>
        <v>0</v>
      </c>
      <c r="APV60" s="24">
        <f t="shared" si="476"/>
        <v>0</v>
      </c>
      <c r="AQA60" s="24">
        <f t="shared" si="477"/>
        <v>0</v>
      </c>
      <c r="AQB60" s="24">
        <f t="shared" si="478"/>
        <v>0</v>
      </c>
      <c r="AQC60" s="24">
        <f t="shared" si="479"/>
        <v>0</v>
      </c>
      <c r="AQD60"/>
      <c r="AQE60"/>
      <c r="AQF60"/>
      <c r="AQG60"/>
      <c r="AQH60" s="24">
        <f t="shared" si="480"/>
        <v>0</v>
      </c>
      <c r="AQI60" s="24">
        <f t="shared" si="481"/>
        <v>0</v>
      </c>
      <c r="AQJ60" s="24">
        <f t="shared" si="482"/>
        <v>0</v>
      </c>
      <c r="AQK60">
        <v>-5.2746054300221003E-5</v>
      </c>
      <c r="AQL60" t="e">
        <f>bvarM6^3</f>
        <v>#VALUE!</v>
      </c>
      <c r="AQM60" t="e">
        <f>cvarM6^3</f>
        <v>#VALUE!</v>
      </c>
      <c r="AQN60" t="e">
        <f>mvarM6^3</f>
        <v>#VALUE!</v>
      </c>
      <c r="AQO60" s="24" t="e">
        <f t="shared" si="483"/>
        <v>#VALUE!</v>
      </c>
      <c r="AQP60" s="24" t="e">
        <f t="shared" si="484"/>
        <v>#VALUE!</v>
      </c>
      <c r="AQQ60" s="24" t="e">
        <f t="shared" si="485"/>
        <v>#VALUE!</v>
      </c>
      <c r="AQV60" s="24">
        <f t="shared" si="486"/>
        <v>0</v>
      </c>
      <c r="AQW60" s="24">
        <f t="shared" si="487"/>
        <v>0</v>
      </c>
      <c r="AQX60" s="24">
        <f t="shared" si="488"/>
        <v>0</v>
      </c>
      <c r="AQY60"/>
      <c r="AQZ60"/>
      <c r="ARA60"/>
      <c r="ARB60"/>
      <c r="ARC60" s="24">
        <f t="shared" si="489"/>
        <v>0</v>
      </c>
      <c r="ARD60" s="24">
        <f t="shared" si="490"/>
        <v>0</v>
      </c>
      <c r="ARE60" s="24">
        <f t="shared" si="491"/>
        <v>0</v>
      </c>
      <c r="ARJ60" s="24">
        <f t="shared" si="492"/>
        <v>0</v>
      </c>
      <c r="ARK60" s="24">
        <f t="shared" si="493"/>
        <v>0</v>
      </c>
      <c r="ARL60" s="24">
        <f t="shared" si="494"/>
        <v>0</v>
      </c>
      <c r="ARQ60" s="24">
        <f t="shared" si="495"/>
        <v>0</v>
      </c>
      <c r="ARR60" s="24">
        <f t="shared" si="496"/>
        <v>0</v>
      </c>
      <c r="ARS60" s="24">
        <f t="shared" si="497"/>
        <v>0</v>
      </c>
      <c r="ART60"/>
      <c r="ARU60"/>
      <c r="ARV60"/>
      <c r="ARW60"/>
      <c r="ARX60" s="24">
        <f t="shared" si="498"/>
        <v>0</v>
      </c>
      <c r="ARY60" s="24">
        <f t="shared" si="499"/>
        <v>0</v>
      </c>
      <c r="ARZ60" s="24">
        <f t="shared" si="500"/>
        <v>0</v>
      </c>
      <c r="ASA60"/>
      <c r="ASB60"/>
      <c r="ASC60"/>
      <c r="ASD60"/>
      <c r="ASE60" s="24">
        <f t="shared" si="501"/>
        <v>0</v>
      </c>
      <c r="ASF60" s="24">
        <f t="shared" si="502"/>
        <v>0</v>
      </c>
      <c r="ASG60" s="24">
        <f t="shared" si="503"/>
        <v>0</v>
      </c>
      <c r="ASL60" s="24">
        <f t="shared" si="504"/>
        <v>0</v>
      </c>
      <c r="ASM60" s="24">
        <f t="shared" si="505"/>
        <v>0</v>
      </c>
      <c r="ASN60" s="24">
        <f t="shared" si="506"/>
        <v>0</v>
      </c>
      <c r="ASS60" s="24">
        <f t="shared" si="507"/>
        <v>0</v>
      </c>
      <c r="AST60" s="24">
        <f t="shared" si="508"/>
        <v>0</v>
      </c>
      <c r="ASU60" s="24">
        <f t="shared" si="509"/>
        <v>0</v>
      </c>
      <c r="ASZ60" s="24">
        <f t="shared" si="510"/>
        <v>0</v>
      </c>
      <c r="ATA60" s="24">
        <f t="shared" si="511"/>
        <v>0</v>
      </c>
      <c r="ATB60" s="24">
        <f t="shared" si="512"/>
        <v>0</v>
      </c>
      <c r="ATG60" s="24">
        <f t="shared" si="513"/>
        <v>0</v>
      </c>
      <c r="ATH60" s="24">
        <f t="shared" si="514"/>
        <v>0</v>
      </c>
      <c r="ATI60" s="24">
        <f t="shared" si="515"/>
        <v>0</v>
      </c>
      <c r="ATJ60"/>
      <c r="ATK60"/>
      <c r="ATL60"/>
      <c r="ATM60"/>
      <c r="ATN60" s="24">
        <f t="shared" si="516"/>
        <v>0</v>
      </c>
      <c r="ATO60" s="24">
        <f t="shared" si="517"/>
        <v>0</v>
      </c>
      <c r="ATP60" s="24">
        <f t="shared" si="518"/>
        <v>0</v>
      </c>
      <c r="ATQ60">
        <v>-1.4483652519505999E-6</v>
      </c>
      <c r="ATR60" t="e">
        <f>bvarM4^3</f>
        <v>#VALUE!</v>
      </c>
      <c r="ATS60" t="e">
        <f>cvarM4^3</f>
        <v>#VALUE!</v>
      </c>
      <c r="ATT60" t="e">
        <f>mvarM4^3</f>
        <v>#VALUE!</v>
      </c>
      <c r="ATU60" s="24" t="e">
        <f t="shared" si="519"/>
        <v>#VALUE!</v>
      </c>
      <c r="ATV60" s="24" t="e">
        <f t="shared" si="520"/>
        <v>#VALUE!</v>
      </c>
      <c r="ATW60" s="24" t="e">
        <f t="shared" si="521"/>
        <v>#VALUE!</v>
      </c>
      <c r="AUB60" s="24">
        <f t="shared" si="522"/>
        <v>0</v>
      </c>
      <c r="AUC60" s="24">
        <f t="shared" si="523"/>
        <v>0</v>
      </c>
      <c r="AUD60" s="24">
        <f t="shared" si="524"/>
        <v>0</v>
      </c>
      <c r="AUI60" s="24">
        <f t="shared" si="525"/>
        <v>0</v>
      </c>
      <c r="AUJ60" s="24">
        <f t="shared" si="526"/>
        <v>0</v>
      </c>
      <c r="AUK60" s="24">
        <f t="shared" si="527"/>
        <v>0</v>
      </c>
      <c r="AUP60" s="24">
        <f t="shared" si="528"/>
        <v>0</v>
      </c>
      <c r="AUQ60" s="24">
        <f t="shared" si="529"/>
        <v>0</v>
      </c>
      <c r="AUR60" s="24">
        <f t="shared" si="530"/>
        <v>0</v>
      </c>
      <c r="AUW60" s="24">
        <f t="shared" si="531"/>
        <v>0</v>
      </c>
      <c r="AUX60" s="24">
        <f t="shared" si="532"/>
        <v>0</v>
      </c>
      <c r="AUY60" s="24">
        <f t="shared" si="533"/>
        <v>0</v>
      </c>
      <c r="AVD60" s="24">
        <f t="shared" si="534"/>
        <v>0</v>
      </c>
      <c r="AVE60" s="24">
        <f t="shared" si="535"/>
        <v>0</v>
      </c>
      <c r="AVF60" s="24">
        <f t="shared" si="536"/>
        <v>0</v>
      </c>
      <c r="AVG60">
        <v>-5.2578766772325E-5</v>
      </c>
      <c r="AVH60" t="e">
        <f>bvarM6^3</f>
        <v>#VALUE!</v>
      </c>
      <c r="AVI60" t="e">
        <f>cvarM6^3</f>
        <v>#VALUE!</v>
      </c>
      <c r="AVJ60" t="e">
        <f>mvarM6^3</f>
        <v>#VALUE!</v>
      </c>
      <c r="AVK60" s="24" t="e">
        <f t="shared" si="537"/>
        <v>#VALUE!</v>
      </c>
      <c r="AVL60" s="24" t="e">
        <f t="shared" si="538"/>
        <v>#VALUE!</v>
      </c>
      <c r="AVM60" s="24" t="e">
        <f t="shared" si="539"/>
        <v>#VALUE!</v>
      </c>
      <c r="AVR60" s="24">
        <f t="shared" si="540"/>
        <v>0</v>
      </c>
      <c r="AVS60" s="24">
        <f t="shared" si="541"/>
        <v>0</v>
      </c>
      <c r="AVT60" s="24">
        <f t="shared" si="542"/>
        <v>0</v>
      </c>
      <c r="AVY60" s="24">
        <f t="shared" si="543"/>
        <v>0</v>
      </c>
      <c r="AVZ60" s="24">
        <f t="shared" si="544"/>
        <v>0</v>
      </c>
      <c r="AWA60" s="24">
        <f t="shared" si="545"/>
        <v>0</v>
      </c>
      <c r="AWF60" s="24">
        <f t="shared" si="546"/>
        <v>0</v>
      </c>
      <c r="AWG60" s="24">
        <f t="shared" si="547"/>
        <v>0</v>
      </c>
      <c r="AWH60" s="24">
        <f t="shared" si="548"/>
        <v>0</v>
      </c>
      <c r="AWM60" s="24">
        <f t="shared" si="549"/>
        <v>0</v>
      </c>
      <c r="AWN60" s="24">
        <f t="shared" si="550"/>
        <v>0</v>
      </c>
      <c r="AWO60" s="24">
        <f t="shared" si="551"/>
        <v>0</v>
      </c>
      <c r="AWT60" s="24">
        <f t="shared" si="552"/>
        <v>0</v>
      </c>
      <c r="AWU60" s="24">
        <f t="shared" si="553"/>
        <v>0</v>
      </c>
      <c r="AWV60" s="24">
        <f t="shared" si="554"/>
        <v>0</v>
      </c>
      <c r="AWW60"/>
      <c r="AWX60"/>
      <c r="AWY60"/>
      <c r="AWZ60"/>
      <c r="AXA60" s="24">
        <f t="shared" si="555"/>
        <v>0</v>
      </c>
      <c r="AXB60" s="24">
        <f t="shared" si="556"/>
        <v>0</v>
      </c>
      <c r="AXC60" s="24">
        <f t="shared" si="557"/>
        <v>0</v>
      </c>
      <c r="AXH60" s="24">
        <f t="shared" si="558"/>
        <v>0</v>
      </c>
      <c r="AXI60" s="24">
        <f t="shared" si="559"/>
        <v>0</v>
      </c>
      <c r="AXJ60" s="24">
        <f t="shared" si="560"/>
        <v>0</v>
      </c>
      <c r="AXO60" s="24">
        <f t="shared" si="561"/>
        <v>0</v>
      </c>
      <c r="AXP60" s="24">
        <f t="shared" si="562"/>
        <v>0</v>
      </c>
      <c r="AXQ60" s="24">
        <f t="shared" si="563"/>
        <v>0</v>
      </c>
      <c r="AXV60" s="24">
        <f t="shared" si="564"/>
        <v>0</v>
      </c>
      <c r="AXW60" s="24">
        <f t="shared" si="565"/>
        <v>0</v>
      </c>
      <c r="AXX60" s="24">
        <f t="shared" si="566"/>
        <v>0</v>
      </c>
      <c r="AYC60" s="24">
        <f t="shared" si="567"/>
        <v>0</v>
      </c>
      <c r="AYD60" s="24">
        <f t="shared" si="568"/>
        <v>0</v>
      </c>
      <c r="AYE60" s="24">
        <f t="shared" si="569"/>
        <v>0</v>
      </c>
      <c r="AYJ60" s="24">
        <f t="shared" si="570"/>
        <v>0</v>
      </c>
      <c r="AYK60" s="24">
        <f t="shared" si="571"/>
        <v>0</v>
      </c>
      <c r="AYL60" s="24">
        <f t="shared" si="572"/>
        <v>0</v>
      </c>
      <c r="AYM60"/>
      <c r="AYN60"/>
      <c r="AYO60"/>
      <c r="AYP60"/>
      <c r="AYQ60" s="24">
        <f t="shared" si="573"/>
        <v>0</v>
      </c>
      <c r="AYR60" s="24">
        <f t="shared" si="574"/>
        <v>0</v>
      </c>
      <c r="AYS60" s="24">
        <f t="shared" si="575"/>
        <v>0</v>
      </c>
      <c r="AYX60" s="24">
        <f t="shared" si="576"/>
        <v>0</v>
      </c>
      <c r="AYY60" s="24">
        <f t="shared" si="577"/>
        <v>0</v>
      </c>
      <c r="AYZ60" s="24">
        <f t="shared" si="578"/>
        <v>0</v>
      </c>
      <c r="AZE60" s="24">
        <f t="shared" si="579"/>
        <v>0</v>
      </c>
      <c r="AZF60" s="24">
        <f t="shared" si="580"/>
        <v>0</v>
      </c>
      <c r="AZG60" s="24">
        <f t="shared" si="581"/>
        <v>0</v>
      </c>
      <c r="AZH60"/>
      <c r="AZI60"/>
      <c r="AZJ60"/>
      <c r="AZK60"/>
      <c r="AZL60" s="24">
        <f t="shared" si="582"/>
        <v>0</v>
      </c>
      <c r="AZM60" s="24">
        <f t="shared" si="583"/>
        <v>0</v>
      </c>
      <c r="AZN60" s="24">
        <f t="shared" si="584"/>
        <v>0</v>
      </c>
      <c r="AZS60" s="24">
        <f t="shared" si="585"/>
        <v>0</v>
      </c>
      <c r="AZT60" s="24">
        <f t="shared" si="586"/>
        <v>0</v>
      </c>
      <c r="AZU60" s="24">
        <f t="shared" si="587"/>
        <v>0</v>
      </c>
      <c r="AZZ60" s="24">
        <f t="shared" si="588"/>
        <v>0</v>
      </c>
      <c r="BAA60" s="24">
        <f t="shared" si="589"/>
        <v>0</v>
      </c>
      <c r="BAB60" s="24">
        <f t="shared" si="590"/>
        <v>0</v>
      </c>
      <c r="BAC60"/>
      <c r="BAD60"/>
      <c r="BAE60"/>
      <c r="BAF60"/>
      <c r="BAG60" s="24">
        <f t="shared" si="591"/>
        <v>0</v>
      </c>
      <c r="BAH60" s="24">
        <f t="shared" si="592"/>
        <v>0</v>
      </c>
      <c r="BAI60" s="24">
        <f t="shared" si="593"/>
        <v>0</v>
      </c>
      <c r="BAN60" s="24">
        <f t="shared" si="594"/>
        <v>0</v>
      </c>
      <c r="BAO60" s="24">
        <f t="shared" si="595"/>
        <v>0</v>
      </c>
      <c r="BAP60" s="24">
        <f t="shared" si="596"/>
        <v>0</v>
      </c>
      <c r="BAU60" s="24">
        <f t="shared" si="597"/>
        <v>0</v>
      </c>
      <c r="BAV60" s="24">
        <f t="shared" si="598"/>
        <v>0</v>
      </c>
      <c r="BAW60" s="24">
        <f t="shared" si="599"/>
        <v>0</v>
      </c>
      <c r="BBB60" s="24">
        <f t="shared" si="600"/>
        <v>0</v>
      </c>
      <c r="BBC60" s="24">
        <f t="shared" si="601"/>
        <v>0</v>
      </c>
      <c r="BBD60" s="24">
        <f t="shared" si="602"/>
        <v>0</v>
      </c>
      <c r="BBI60" s="24">
        <f t="shared" si="603"/>
        <v>0</v>
      </c>
      <c r="BBJ60" s="24">
        <f t="shared" si="604"/>
        <v>0</v>
      </c>
      <c r="BBK60" s="24">
        <f t="shared" si="605"/>
        <v>0</v>
      </c>
      <c r="BBP60" s="24">
        <f t="shared" si="606"/>
        <v>0</v>
      </c>
      <c r="BBQ60" s="24">
        <f t="shared" si="607"/>
        <v>0</v>
      </c>
      <c r="BBR60" s="24">
        <f t="shared" si="608"/>
        <v>0</v>
      </c>
      <c r="BBW60" s="24">
        <f t="shared" si="609"/>
        <v>0</v>
      </c>
      <c r="BBX60" s="24">
        <f t="shared" si="610"/>
        <v>0</v>
      </c>
      <c r="BBY60" s="24">
        <f t="shared" si="611"/>
        <v>0</v>
      </c>
      <c r="BCD60" s="24">
        <f t="shared" si="612"/>
        <v>0</v>
      </c>
      <c r="BCE60" s="24">
        <f t="shared" si="613"/>
        <v>0</v>
      </c>
      <c r="BCF60" s="24">
        <f t="shared" si="614"/>
        <v>0</v>
      </c>
      <c r="BCK60" s="24">
        <f t="shared" si="615"/>
        <v>0</v>
      </c>
      <c r="BCL60" s="24">
        <f t="shared" si="616"/>
        <v>0</v>
      </c>
      <c r="BCM60" s="24">
        <f t="shared" si="617"/>
        <v>0</v>
      </c>
      <c r="BCR60" s="24">
        <f t="shared" si="618"/>
        <v>0</v>
      </c>
      <c r="BCS60" s="24">
        <f t="shared" si="619"/>
        <v>0</v>
      </c>
      <c r="BCT60" s="24">
        <f t="shared" si="620"/>
        <v>0</v>
      </c>
      <c r="BCY60" s="24">
        <f t="shared" si="621"/>
        <v>0</v>
      </c>
      <c r="BCZ60" s="24">
        <f t="shared" si="622"/>
        <v>0</v>
      </c>
      <c r="BDA60" s="24">
        <f t="shared" si="623"/>
        <v>0</v>
      </c>
      <c r="BDF60" s="24">
        <f t="shared" si="624"/>
        <v>0</v>
      </c>
      <c r="BDG60" s="24">
        <f t="shared" si="625"/>
        <v>0</v>
      </c>
      <c r="BDH60" s="24">
        <f t="shared" si="626"/>
        <v>0</v>
      </c>
      <c r="BDM60" s="24">
        <f t="shared" si="627"/>
        <v>0</v>
      </c>
      <c r="BDN60" s="24">
        <f t="shared" si="628"/>
        <v>0</v>
      </c>
      <c r="BDO60" s="24">
        <f t="shared" si="629"/>
        <v>0</v>
      </c>
      <c r="BDT60" s="24">
        <f t="shared" si="630"/>
        <v>0</v>
      </c>
      <c r="BDU60" s="24">
        <f t="shared" si="631"/>
        <v>0</v>
      </c>
      <c r="BDV60" s="24">
        <f t="shared" si="632"/>
        <v>0</v>
      </c>
      <c r="BEA60" s="24">
        <f t="shared" si="633"/>
        <v>0</v>
      </c>
      <c r="BEB60" s="24">
        <f t="shared" si="634"/>
        <v>0</v>
      </c>
      <c r="BEC60" s="24">
        <f t="shared" si="635"/>
        <v>0</v>
      </c>
      <c r="BEH60" s="24">
        <f t="shared" si="636"/>
        <v>0</v>
      </c>
      <c r="BEI60" s="24">
        <f t="shared" si="637"/>
        <v>0</v>
      </c>
      <c r="BEJ60" s="24">
        <f t="shared" si="638"/>
        <v>0</v>
      </c>
      <c r="BEO60" s="24">
        <f t="shared" si="639"/>
        <v>0</v>
      </c>
      <c r="BEP60" s="24">
        <f t="shared" si="640"/>
        <v>0</v>
      </c>
      <c r="BEQ60" s="24">
        <f t="shared" si="641"/>
        <v>0</v>
      </c>
      <c r="BEV60" s="24">
        <f t="shared" si="642"/>
        <v>0</v>
      </c>
      <c r="BEW60" s="24">
        <f t="shared" si="643"/>
        <v>0</v>
      </c>
      <c r="BEX60" s="24">
        <f t="shared" si="644"/>
        <v>0</v>
      </c>
      <c r="BFC60" s="24">
        <f t="shared" si="645"/>
        <v>0</v>
      </c>
      <c r="BFD60" s="24">
        <f t="shared" si="646"/>
        <v>0</v>
      </c>
      <c r="BFE60" s="24">
        <f t="shared" si="647"/>
        <v>0</v>
      </c>
      <c r="BFJ60" s="24">
        <f t="shared" si="648"/>
        <v>0</v>
      </c>
      <c r="BFK60" s="24">
        <f t="shared" si="649"/>
        <v>0</v>
      </c>
      <c r="BFL60" s="24">
        <f t="shared" si="650"/>
        <v>0</v>
      </c>
      <c r="BFQ60" s="24">
        <f t="shared" si="651"/>
        <v>0</v>
      </c>
      <c r="BFR60" s="24">
        <f t="shared" si="652"/>
        <v>0</v>
      </c>
      <c r="BFS60" s="24">
        <f t="shared" si="653"/>
        <v>0</v>
      </c>
      <c r="BFX60" s="24">
        <f t="shared" si="654"/>
        <v>0</v>
      </c>
      <c r="BFY60" s="24">
        <f t="shared" si="655"/>
        <v>0</v>
      </c>
      <c r="BFZ60" s="24">
        <f t="shared" si="656"/>
        <v>0</v>
      </c>
      <c r="BGE60" s="24">
        <f t="shared" si="657"/>
        <v>0</v>
      </c>
      <c r="BGF60" s="24">
        <f t="shared" si="658"/>
        <v>0</v>
      </c>
      <c r="BGG60" s="24">
        <f t="shared" si="659"/>
        <v>0</v>
      </c>
      <c r="BGL60" s="24">
        <f t="shared" si="660"/>
        <v>0</v>
      </c>
      <c r="BGM60" s="24">
        <f t="shared" si="661"/>
        <v>0</v>
      </c>
      <c r="BGN60" s="24">
        <f t="shared" si="662"/>
        <v>0</v>
      </c>
      <c r="BGO60">
        <v>-1.8482106919466001E-6</v>
      </c>
      <c r="BGP60" t="e">
        <f>bvarM4^3</f>
        <v>#VALUE!</v>
      </c>
      <c r="BGQ60" t="e">
        <f>cvarM4^3</f>
        <v>#VALUE!</v>
      </c>
      <c r="BGR60" t="e">
        <f>mvarM4^3</f>
        <v>#VALUE!</v>
      </c>
      <c r="BGS60" s="24" t="e">
        <f t="shared" si="663"/>
        <v>#VALUE!</v>
      </c>
      <c r="BGT60" s="24" t="e">
        <f t="shared" si="664"/>
        <v>#VALUE!</v>
      </c>
      <c r="BGU60" s="24" t="e">
        <f t="shared" si="665"/>
        <v>#VALUE!</v>
      </c>
      <c r="BGZ60" s="24">
        <f t="shared" si="666"/>
        <v>0</v>
      </c>
      <c r="BHA60" s="24">
        <f t="shared" si="667"/>
        <v>0</v>
      </c>
      <c r="BHB60" s="24">
        <f t="shared" si="668"/>
        <v>0</v>
      </c>
      <c r="BHG60" s="24">
        <f t="shared" si="669"/>
        <v>0</v>
      </c>
      <c r="BHH60" s="24">
        <f t="shared" si="670"/>
        <v>0</v>
      </c>
      <c r="BHI60" s="24">
        <f t="shared" si="671"/>
        <v>0</v>
      </c>
      <c r="BHN60" s="24">
        <f t="shared" si="672"/>
        <v>0</v>
      </c>
      <c r="BHO60" s="24">
        <f t="shared" si="673"/>
        <v>0</v>
      </c>
      <c r="BHP60" s="24">
        <f t="shared" si="674"/>
        <v>0</v>
      </c>
      <c r="BHU60" s="24">
        <f t="shared" si="675"/>
        <v>0</v>
      </c>
      <c r="BHV60" s="24">
        <f t="shared" si="676"/>
        <v>0</v>
      </c>
      <c r="BHW60" s="24">
        <f t="shared" si="677"/>
        <v>0</v>
      </c>
      <c r="BIB60" s="24">
        <f t="shared" si="678"/>
        <v>0</v>
      </c>
      <c r="BIC60" s="24">
        <f t="shared" si="679"/>
        <v>0</v>
      </c>
      <c r="BID60" s="24">
        <f t="shared" si="680"/>
        <v>0</v>
      </c>
      <c r="BIE60">
        <v>1.2167087739556E-6</v>
      </c>
      <c r="BIF60" t="e">
        <f>bvarM3^3</f>
        <v>#VALUE!</v>
      </c>
      <c r="BIG60" t="e">
        <f>cvarM3^3</f>
        <v>#VALUE!</v>
      </c>
      <c r="BIH60" t="e">
        <f>mvarM3^3</f>
        <v>#VALUE!</v>
      </c>
      <c r="BII60" s="24" t="e">
        <f t="shared" si="681"/>
        <v>#VALUE!</v>
      </c>
      <c r="BIJ60" s="24" t="e">
        <f t="shared" si="682"/>
        <v>#VALUE!</v>
      </c>
      <c r="BIK60" s="24" t="e">
        <f t="shared" si="683"/>
        <v>#VALUE!</v>
      </c>
      <c r="BIP60" s="24">
        <f t="shared" si="684"/>
        <v>0</v>
      </c>
      <c r="BIQ60" s="24">
        <f t="shared" si="685"/>
        <v>0</v>
      </c>
      <c r="BIR60" s="24">
        <f t="shared" si="686"/>
        <v>0</v>
      </c>
      <c r="BIW60" s="24">
        <f t="shared" si="687"/>
        <v>0</v>
      </c>
      <c r="BIX60" s="24">
        <f t="shared" si="688"/>
        <v>0</v>
      </c>
      <c r="BIY60" s="24">
        <f t="shared" si="689"/>
        <v>0</v>
      </c>
      <c r="BJD60" s="24">
        <f t="shared" si="690"/>
        <v>0</v>
      </c>
      <c r="BJE60" s="24">
        <f t="shared" si="691"/>
        <v>0</v>
      </c>
      <c r="BJF60" s="24">
        <f t="shared" si="692"/>
        <v>0</v>
      </c>
      <c r="BJK60" s="24">
        <f t="shared" si="693"/>
        <v>0</v>
      </c>
      <c r="BJL60" s="24">
        <f t="shared" si="694"/>
        <v>0</v>
      </c>
      <c r="BJM60" s="24">
        <f t="shared" si="695"/>
        <v>0</v>
      </c>
      <c r="BJR60" s="24">
        <f t="shared" si="696"/>
        <v>0</v>
      </c>
      <c r="BJS60" s="24">
        <f t="shared" si="697"/>
        <v>0</v>
      </c>
      <c r="BJT60" s="24">
        <f t="shared" si="698"/>
        <v>0</v>
      </c>
      <c r="BJU60">
        <v>-1.6233931831659E-6</v>
      </c>
      <c r="BJV60" t="e">
        <f>bvarM4^3</f>
        <v>#VALUE!</v>
      </c>
      <c r="BJW60" t="e">
        <f>cvarM4^3</f>
        <v>#VALUE!</v>
      </c>
      <c r="BJX60" t="e">
        <f>mvarM4^3</f>
        <v>#VALUE!</v>
      </c>
      <c r="BJY60" s="24" t="e">
        <f t="shared" si="699"/>
        <v>#VALUE!</v>
      </c>
      <c r="BJZ60" s="24" t="e">
        <f t="shared" si="700"/>
        <v>#VALUE!</v>
      </c>
      <c r="BKA60" s="24" t="e">
        <f t="shared" si="701"/>
        <v>#VALUE!</v>
      </c>
      <c r="BKF60" s="24">
        <f t="shared" si="702"/>
        <v>0</v>
      </c>
      <c r="BKG60" s="24">
        <f t="shared" si="703"/>
        <v>0</v>
      </c>
      <c r="BKH60" s="24">
        <f t="shared" si="704"/>
        <v>0</v>
      </c>
      <c r="BKM60" s="24">
        <f t="shared" si="705"/>
        <v>0</v>
      </c>
      <c r="BKN60" s="24">
        <f t="shared" si="706"/>
        <v>0</v>
      </c>
      <c r="BKO60" s="24">
        <f t="shared" si="707"/>
        <v>0</v>
      </c>
      <c r="BKT60" s="24">
        <f t="shared" si="708"/>
        <v>0</v>
      </c>
      <c r="BKU60" s="24">
        <f t="shared" si="709"/>
        <v>0</v>
      </c>
      <c r="BKV60" s="24">
        <f t="shared" si="710"/>
        <v>0</v>
      </c>
      <c r="BLA60" s="24">
        <f t="shared" si="711"/>
        <v>0</v>
      </c>
      <c r="BLB60" s="24">
        <f t="shared" si="712"/>
        <v>0</v>
      </c>
      <c r="BLC60" s="24">
        <f t="shared" si="713"/>
        <v>0</v>
      </c>
      <c r="BLH60" s="24">
        <f t="shared" si="714"/>
        <v>0</v>
      </c>
      <c r="BLI60" s="24">
        <f t="shared" si="715"/>
        <v>0</v>
      </c>
      <c r="BLJ60" s="24">
        <f t="shared" si="716"/>
        <v>0</v>
      </c>
      <c r="BLO60" s="24">
        <f t="shared" si="717"/>
        <v>0</v>
      </c>
      <c r="BLP60" s="24">
        <f t="shared" si="718"/>
        <v>0</v>
      </c>
      <c r="BLQ60" s="24">
        <f t="shared" si="719"/>
        <v>0</v>
      </c>
      <c r="BLV60" s="24">
        <f t="shared" si="720"/>
        <v>0</v>
      </c>
      <c r="BLW60" s="24">
        <f t="shared" si="721"/>
        <v>0</v>
      </c>
      <c r="BLX60" s="24">
        <f t="shared" si="722"/>
        <v>0</v>
      </c>
      <c r="BMC60" s="24">
        <f t="shared" si="723"/>
        <v>0</v>
      </c>
      <c r="BMD60" s="24">
        <f t="shared" si="724"/>
        <v>0</v>
      </c>
      <c r="BME60" s="24">
        <f t="shared" si="725"/>
        <v>0</v>
      </c>
      <c r="BMJ60" s="24">
        <f t="shared" si="726"/>
        <v>0</v>
      </c>
      <c r="BMK60" s="24">
        <f t="shared" si="727"/>
        <v>0</v>
      </c>
      <c r="BML60" s="24">
        <f t="shared" si="728"/>
        <v>0</v>
      </c>
      <c r="BMQ60" s="24">
        <f t="shared" si="729"/>
        <v>0</v>
      </c>
      <c r="BMR60" s="24">
        <f t="shared" si="730"/>
        <v>0</v>
      </c>
      <c r="BMS60" s="24">
        <f t="shared" si="731"/>
        <v>0</v>
      </c>
      <c r="BMX60" s="24">
        <f t="shared" si="732"/>
        <v>0</v>
      </c>
      <c r="BMY60" s="24">
        <f t="shared" si="733"/>
        <v>0</v>
      </c>
      <c r="BMZ60" s="24">
        <f t="shared" si="734"/>
        <v>0</v>
      </c>
      <c r="BNA60">
        <v>6.3433507359121001E-6</v>
      </c>
      <c r="BNB60" t="e">
        <f>bvarM9^3</f>
        <v>#VALUE!</v>
      </c>
      <c r="BNC60" t="e">
        <f>cvarM9^3</f>
        <v>#VALUE!</v>
      </c>
      <c r="BND60" t="e">
        <f>mvarM9^3</f>
        <v>#VALUE!</v>
      </c>
      <c r="BNE60" s="24" t="e">
        <f t="shared" si="735"/>
        <v>#VALUE!</v>
      </c>
      <c r="BNF60" s="24" t="e">
        <f t="shared" si="736"/>
        <v>#VALUE!</v>
      </c>
      <c r="BNG60" s="24" t="e">
        <f t="shared" si="737"/>
        <v>#VALUE!</v>
      </c>
      <c r="BNL60" s="24">
        <f t="shared" si="738"/>
        <v>0</v>
      </c>
      <c r="BNM60" s="24">
        <f t="shared" si="739"/>
        <v>0</v>
      </c>
      <c r="BNN60" s="24">
        <f t="shared" si="740"/>
        <v>0</v>
      </c>
      <c r="BNS60" s="24">
        <f t="shared" si="741"/>
        <v>0</v>
      </c>
      <c r="BNT60" s="24">
        <f t="shared" si="742"/>
        <v>0</v>
      </c>
      <c r="BNU60" s="24">
        <f t="shared" si="743"/>
        <v>0</v>
      </c>
      <c r="BNZ60" s="24">
        <f t="shared" si="744"/>
        <v>0</v>
      </c>
      <c r="BOA60" s="24">
        <f t="shared" si="745"/>
        <v>0</v>
      </c>
      <c r="BOB60" s="24">
        <f t="shared" si="746"/>
        <v>0</v>
      </c>
      <c r="BOG60" s="24">
        <f t="shared" si="747"/>
        <v>0</v>
      </c>
      <c r="BOH60" s="24">
        <f t="shared" si="748"/>
        <v>0</v>
      </c>
      <c r="BOI60" s="24">
        <f t="shared" si="749"/>
        <v>0</v>
      </c>
      <c r="BON60" s="24">
        <f t="shared" si="750"/>
        <v>0</v>
      </c>
      <c r="BOO60" s="24">
        <f t="shared" si="751"/>
        <v>0</v>
      </c>
      <c r="BOP60" s="24">
        <f t="shared" si="752"/>
        <v>0</v>
      </c>
      <c r="BOU60" s="24">
        <f t="shared" si="753"/>
        <v>0</v>
      </c>
      <c r="BOV60" s="24">
        <f t="shared" si="754"/>
        <v>0</v>
      </c>
      <c r="BOW60" s="24">
        <f t="shared" si="755"/>
        <v>0</v>
      </c>
      <c r="BPB60" s="24">
        <f t="shared" si="756"/>
        <v>0</v>
      </c>
      <c r="BPC60" s="24">
        <f t="shared" si="757"/>
        <v>0</v>
      </c>
      <c r="BPD60" s="24">
        <f t="shared" si="758"/>
        <v>0</v>
      </c>
      <c r="BPI60" s="24">
        <f t="shared" si="759"/>
        <v>0</v>
      </c>
      <c r="BPJ60" s="24">
        <f t="shared" si="760"/>
        <v>0</v>
      </c>
      <c r="BPK60" s="24">
        <f t="shared" si="761"/>
        <v>0</v>
      </c>
      <c r="BPP60" s="24">
        <f t="shared" si="762"/>
        <v>0</v>
      </c>
      <c r="BPQ60" s="24">
        <f t="shared" si="763"/>
        <v>0</v>
      </c>
      <c r="BPR60" s="24">
        <f t="shared" si="764"/>
        <v>0</v>
      </c>
      <c r="BPW60" s="24">
        <f t="shared" si="765"/>
        <v>0</v>
      </c>
      <c r="BPX60" s="24">
        <f t="shared" si="766"/>
        <v>0</v>
      </c>
      <c r="BPY60" s="24">
        <f t="shared" si="767"/>
        <v>0</v>
      </c>
      <c r="BQD60" s="24">
        <f t="shared" si="768"/>
        <v>0</v>
      </c>
      <c r="BQE60" s="24">
        <f t="shared" si="769"/>
        <v>0</v>
      </c>
      <c r="BQF60" s="24">
        <f t="shared" si="770"/>
        <v>0</v>
      </c>
      <c r="BQK60" s="24">
        <f t="shared" si="771"/>
        <v>0</v>
      </c>
      <c r="BQL60" s="24">
        <f t="shared" si="772"/>
        <v>0</v>
      </c>
      <c r="BQM60" s="24">
        <f t="shared" si="773"/>
        <v>0</v>
      </c>
      <c r="BQR60" s="24">
        <f t="shared" si="774"/>
        <v>0</v>
      </c>
      <c r="BQS60" s="24">
        <f t="shared" si="775"/>
        <v>0</v>
      </c>
      <c r="BQT60" s="24">
        <f t="shared" si="776"/>
        <v>0</v>
      </c>
      <c r="BQY60" s="24">
        <f t="shared" si="777"/>
        <v>0</v>
      </c>
      <c r="BQZ60" s="24">
        <f t="shared" si="778"/>
        <v>0</v>
      </c>
      <c r="BRA60" s="24">
        <f t="shared" si="779"/>
        <v>0</v>
      </c>
      <c r="BRF60" s="24">
        <f t="shared" si="780"/>
        <v>0</v>
      </c>
      <c r="BRG60" s="24">
        <f t="shared" si="781"/>
        <v>0</v>
      </c>
      <c r="BRH60" s="24">
        <f t="shared" si="782"/>
        <v>0</v>
      </c>
      <c r="BRM60" s="24">
        <f t="shared" si="783"/>
        <v>0</v>
      </c>
      <c r="BRN60" s="24">
        <f t="shared" si="784"/>
        <v>0</v>
      </c>
      <c r="BRO60" s="24">
        <f t="shared" si="785"/>
        <v>0</v>
      </c>
      <c r="BRT60" s="24">
        <f t="shared" si="786"/>
        <v>0</v>
      </c>
      <c r="BRU60" s="24">
        <f t="shared" si="787"/>
        <v>0</v>
      </c>
      <c r="BRV60" s="24">
        <f t="shared" si="788"/>
        <v>0</v>
      </c>
      <c r="BSA60" s="24">
        <f t="shared" si="789"/>
        <v>0</v>
      </c>
      <c r="BSB60" s="24">
        <f t="shared" si="790"/>
        <v>0</v>
      </c>
      <c r="BSC60" s="24">
        <f t="shared" si="791"/>
        <v>0</v>
      </c>
      <c r="BSH60" s="24">
        <f t="shared" si="792"/>
        <v>0</v>
      </c>
      <c r="BSI60" s="24">
        <f t="shared" si="793"/>
        <v>0</v>
      </c>
      <c r="BSJ60" s="24">
        <f t="shared" si="794"/>
        <v>0</v>
      </c>
      <c r="BSO60" s="24">
        <f t="shared" si="795"/>
        <v>0</v>
      </c>
      <c r="BSP60" s="24">
        <f t="shared" si="796"/>
        <v>0</v>
      </c>
      <c r="BSQ60" s="24">
        <f t="shared" si="797"/>
        <v>0</v>
      </c>
      <c r="BSV60" s="24">
        <f t="shared" si="798"/>
        <v>0</v>
      </c>
      <c r="BSW60" s="24">
        <f t="shared" si="799"/>
        <v>0</v>
      </c>
      <c r="BSX60" s="24">
        <f t="shared" si="800"/>
        <v>0</v>
      </c>
      <c r="BTC60" s="24">
        <f t="shared" si="801"/>
        <v>0</v>
      </c>
      <c r="BTD60" s="24">
        <f t="shared" si="802"/>
        <v>0</v>
      </c>
      <c r="BTE60" s="24">
        <f t="shared" si="803"/>
        <v>0</v>
      </c>
      <c r="BTJ60" s="24">
        <f t="shared" si="804"/>
        <v>0</v>
      </c>
      <c r="BTK60" s="24">
        <f t="shared" si="805"/>
        <v>0</v>
      </c>
      <c r="BTL60" s="24">
        <f t="shared" si="806"/>
        <v>0</v>
      </c>
      <c r="BTQ60" s="24">
        <f t="shared" si="807"/>
        <v>0</v>
      </c>
      <c r="BTR60" s="24">
        <f t="shared" si="808"/>
        <v>0</v>
      </c>
      <c r="BTS60" s="24">
        <f t="shared" si="809"/>
        <v>0</v>
      </c>
      <c r="BTX60" s="24">
        <f t="shared" si="810"/>
        <v>0</v>
      </c>
      <c r="BTY60" s="24">
        <f t="shared" si="811"/>
        <v>0</v>
      </c>
      <c r="BTZ60" s="24">
        <f t="shared" si="812"/>
        <v>0</v>
      </c>
      <c r="BUE60" s="24">
        <f t="shared" si="813"/>
        <v>0</v>
      </c>
      <c r="BUF60" s="24">
        <f t="shared" si="814"/>
        <v>0</v>
      </c>
      <c r="BUG60" s="24">
        <f t="shared" si="815"/>
        <v>0</v>
      </c>
      <c r="BUL60" s="24">
        <f t="shared" si="816"/>
        <v>0</v>
      </c>
      <c r="BUM60" s="24">
        <f t="shared" si="817"/>
        <v>0</v>
      </c>
      <c r="BUN60" s="24">
        <f t="shared" si="818"/>
        <v>0</v>
      </c>
      <c r="BUS60" s="24">
        <f t="shared" si="819"/>
        <v>0</v>
      </c>
      <c r="BUT60" s="24">
        <f t="shared" si="820"/>
        <v>0</v>
      </c>
      <c r="BUU60" s="24">
        <f t="shared" si="821"/>
        <v>0</v>
      </c>
      <c r="BUZ60" s="24">
        <f t="shared" si="822"/>
        <v>0</v>
      </c>
      <c r="BVA60" s="24">
        <f t="shared" si="823"/>
        <v>0</v>
      </c>
      <c r="BVB60" s="24">
        <f t="shared" si="824"/>
        <v>0</v>
      </c>
      <c r="BVG60" s="24">
        <f t="shared" si="825"/>
        <v>0</v>
      </c>
      <c r="BVH60" s="24">
        <f t="shared" si="826"/>
        <v>0</v>
      </c>
      <c r="BVI60" s="24">
        <f t="shared" si="827"/>
        <v>0</v>
      </c>
      <c r="BVN60" s="24">
        <f t="shared" si="828"/>
        <v>0</v>
      </c>
      <c r="BVO60" s="24">
        <f t="shared" si="829"/>
        <v>0</v>
      </c>
      <c r="BVP60" s="24">
        <f t="shared" si="830"/>
        <v>0</v>
      </c>
      <c r="BVU60" s="24">
        <f t="shared" si="831"/>
        <v>0</v>
      </c>
      <c r="BVV60" s="24">
        <f t="shared" si="832"/>
        <v>0</v>
      </c>
      <c r="BVW60" s="24">
        <f t="shared" si="833"/>
        <v>0</v>
      </c>
      <c r="BVX60"/>
      <c r="BVY60"/>
      <c r="BVZ60"/>
      <c r="BWA60"/>
      <c r="BWB60" s="24">
        <f t="shared" si="834"/>
        <v>0</v>
      </c>
      <c r="BWC60" s="24">
        <f t="shared" si="835"/>
        <v>0</v>
      </c>
      <c r="BWD60" s="24">
        <f t="shared" si="836"/>
        <v>0</v>
      </c>
      <c r="BWI60" s="24">
        <f t="shared" si="837"/>
        <v>0</v>
      </c>
      <c r="BWJ60" s="24">
        <f t="shared" si="838"/>
        <v>0</v>
      </c>
      <c r="BWK60" s="24">
        <f t="shared" si="839"/>
        <v>0</v>
      </c>
      <c r="BWP60" s="24">
        <f t="shared" si="840"/>
        <v>0</v>
      </c>
      <c r="BWQ60" s="24">
        <f t="shared" si="841"/>
        <v>0</v>
      </c>
      <c r="BWR60" s="24">
        <f t="shared" si="842"/>
        <v>0</v>
      </c>
      <c r="BWW60" s="24">
        <f t="shared" si="843"/>
        <v>0</v>
      </c>
      <c r="BWX60" s="24">
        <f t="shared" si="844"/>
        <v>0</v>
      </c>
      <c r="BWY60" s="24">
        <f t="shared" si="845"/>
        <v>0</v>
      </c>
      <c r="BXD60" s="24">
        <f t="shared" si="846"/>
        <v>0</v>
      </c>
      <c r="BXE60" s="24">
        <f t="shared" si="847"/>
        <v>0</v>
      </c>
      <c r="BXF60" s="24">
        <f t="shared" si="848"/>
        <v>0</v>
      </c>
      <c r="BXK60" s="24">
        <f t="shared" si="849"/>
        <v>0</v>
      </c>
      <c r="BXL60" s="24">
        <f t="shared" si="850"/>
        <v>0</v>
      </c>
      <c r="BXM60" s="24">
        <f t="shared" si="851"/>
        <v>0</v>
      </c>
      <c r="BXR60" s="24">
        <f t="shared" si="852"/>
        <v>0</v>
      </c>
      <c r="BXS60" s="24">
        <f t="shared" si="853"/>
        <v>0</v>
      </c>
      <c r="BXT60" s="24">
        <f t="shared" si="854"/>
        <v>0</v>
      </c>
      <c r="BXY60" s="24">
        <f t="shared" si="855"/>
        <v>0</v>
      </c>
      <c r="BXZ60" s="24">
        <f t="shared" si="856"/>
        <v>0</v>
      </c>
      <c r="BYA60" s="24">
        <f t="shared" si="857"/>
        <v>0</v>
      </c>
      <c r="BYF60" s="24">
        <f t="shared" si="858"/>
        <v>0</v>
      </c>
      <c r="BYG60" s="24">
        <f t="shared" si="859"/>
        <v>0</v>
      </c>
      <c r="BYH60" s="24">
        <f t="shared" si="860"/>
        <v>0</v>
      </c>
      <c r="BYM60" s="24">
        <f t="shared" si="861"/>
        <v>0</v>
      </c>
      <c r="BYN60" s="24">
        <f t="shared" si="862"/>
        <v>0</v>
      </c>
      <c r="BYO60" s="24">
        <f t="shared" si="863"/>
        <v>0</v>
      </c>
      <c r="BYT60" s="24">
        <f t="shared" si="864"/>
        <v>0</v>
      </c>
      <c r="BYU60" s="24">
        <f t="shared" si="865"/>
        <v>0</v>
      </c>
      <c r="BYV60" s="24">
        <f t="shared" si="866"/>
        <v>0</v>
      </c>
    </row>
    <row r="61" spans="6:2024" x14ac:dyDescent="0.3">
      <c r="F61" s="82">
        <f t="shared" si="0"/>
        <v>0</v>
      </c>
      <c r="G61" s="82">
        <f t="shared" si="1"/>
        <v>0</v>
      </c>
      <c r="H61" s="82">
        <f t="shared" si="2"/>
        <v>0</v>
      </c>
      <c r="M61" s="15">
        <f t="shared" si="3"/>
        <v>0</v>
      </c>
      <c r="N61" s="15">
        <f t="shared" si="4"/>
        <v>0</v>
      </c>
      <c r="O61" s="15">
        <f t="shared" si="5"/>
        <v>0</v>
      </c>
      <c r="P61" s="15"/>
      <c r="Q61" s="15"/>
      <c r="R61" s="15"/>
      <c r="S61" s="15"/>
      <c r="T61" s="15">
        <f t="shared" si="6"/>
        <v>0</v>
      </c>
      <c r="U61" s="15">
        <f t="shared" si="7"/>
        <v>0</v>
      </c>
      <c r="V61" s="15">
        <f t="shared" si="8"/>
        <v>0</v>
      </c>
      <c r="W61" s="15"/>
      <c r="X61" s="15"/>
      <c r="Y61" s="15"/>
      <c r="Z61" s="15"/>
      <c r="AA61" s="74">
        <f t="shared" si="9"/>
        <v>0</v>
      </c>
      <c r="AB61" s="74">
        <f t="shared" si="10"/>
        <v>0</v>
      </c>
      <c r="AC61" s="53">
        <f t="shared" si="11"/>
        <v>0</v>
      </c>
      <c r="AD61">
        <v>7.9963766061644996E-4</v>
      </c>
      <c r="AE61" t="e">
        <f>bvarM7^2</f>
        <v>#VALUE!</v>
      </c>
      <c r="AF61" t="e">
        <f>cvarM7^2</f>
        <v>#VALUE!</v>
      </c>
      <c r="AG61" t="e">
        <f>mvarM7^2</f>
        <v>#VALUE!</v>
      </c>
      <c r="AH61" s="74" t="e">
        <f t="shared" si="12"/>
        <v>#VALUE!</v>
      </c>
      <c r="AI61" s="74" t="e">
        <f t="shared" si="13"/>
        <v>#VALUE!</v>
      </c>
      <c r="AJ61" s="53" t="e">
        <f t="shared" si="14"/>
        <v>#VALUE!</v>
      </c>
      <c r="AK61">
        <v>1.7965629676881001E-4</v>
      </c>
      <c r="AL61" t="e">
        <f>bvarM4^2</f>
        <v>#VALUE!</v>
      </c>
      <c r="AM61" t="e">
        <f>cvarM4^2</f>
        <v>#VALUE!</v>
      </c>
      <c r="AN61" t="e">
        <f>mvarM4^2</f>
        <v>#VALUE!</v>
      </c>
      <c r="AO61" s="15" t="e">
        <f t="shared" si="15"/>
        <v>#VALUE!</v>
      </c>
      <c r="AP61" s="15" t="e">
        <f t="shared" si="16"/>
        <v>#VALUE!</v>
      </c>
      <c r="AQ61" s="53" t="e">
        <f t="shared" si="17"/>
        <v>#VALUE!</v>
      </c>
      <c r="AR61">
        <v>5.3762824862686E-5</v>
      </c>
      <c r="AS61" t="e">
        <f>bvarM7^3</f>
        <v>#VALUE!</v>
      </c>
      <c r="AT61" t="e">
        <f>cvarM7^3</f>
        <v>#VALUE!</v>
      </c>
      <c r="AU61" t="e">
        <f>mvarM7^3</f>
        <v>#VALUE!</v>
      </c>
      <c r="AV61" s="15" t="e">
        <f t="shared" si="18"/>
        <v>#VALUE!</v>
      </c>
      <c r="AW61" s="15" t="e">
        <f t="shared" si="19"/>
        <v>#VALUE!</v>
      </c>
      <c r="AX61" s="53" t="e">
        <f t="shared" si="20"/>
        <v>#VALUE!</v>
      </c>
      <c r="BC61" s="15">
        <f t="shared" si="21"/>
        <v>0</v>
      </c>
      <c r="BD61" s="15">
        <f t="shared" si="22"/>
        <v>0</v>
      </c>
      <c r="BE61" s="53">
        <f t="shared" si="23"/>
        <v>0</v>
      </c>
      <c r="BF61">
        <v>-5.0708739674800003E-5</v>
      </c>
      <c r="BG61" t="e">
        <f>bvarM6^3</f>
        <v>#VALUE!</v>
      </c>
      <c r="BH61" t="e">
        <f>cvarM6^3</f>
        <v>#VALUE!</v>
      </c>
      <c r="BI61" t="e">
        <f>mvarM6^3</f>
        <v>#VALUE!</v>
      </c>
      <c r="BJ61" s="15" t="e">
        <f t="shared" si="24"/>
        <v>#VALUE!</v>
      </c>
      <c r="BK61" s="15" t="e">
        <f t="shared" si="25"/>
        <v>#VALUE!</v>
      </c>
      <c r="BL61" s="53" t="e">
        <f t="shared" si="26"/>
        <v>#VALUE!</v>
      </c>
      <c r="BQ61" s="15">
        <f t="shared" si="27"/>
        <v>0</v>
      </c>
      <c r="BR61" s="15">
        <f t="shared" si="28"/>
        <v>0</v>
      </c>
      <c r="BS61" s="53">
        <f t="shared" si="29"/>
        <v>0</v>
      </c>
      <c r="BT61">
        <v>-17665428.735659</v>
      </c>
      <c r="BU61" t="e">
        <f>bvarM1^3</f>
        <v>#VALUE!</v>
      </c>
      <c r="BV61" t="e">
        <f>cvarM1^3</f>
        <v>#VALUE!</v>
      </c>
      <c r="BW61" t="e">
        <f>mvarM1^3</f>
        <v>#VALUE!</v>
      </c>
      <c r="BX61" s="15" t="e">
        <f t="shared" si="30"/>
        <v>#VALUE!</v>
      </c>
      <c r="BY61" s="15" t="e">
        <f t="shared" si="31"/>
        <v>#VALUE!</v>
      </c>
      <c r="BZ61" s="53" t="e">
        <f t="shared" si="32"/>
        <v>#VALUE!</v>
      </c>
      <c r="CA61">
        <v>1.4696561899638001E-3</v>
      </c>
      <c r="CB61" t="e">
        <f>bvarM2^2</f>
        <v>#VALUE!</v>
      </c>
      <c r="CC61" t="e">
        <f>cvarM2^2</f>
        <v>#VALUE!</v>
      </c>
      <c r="CD61" t="e">
        <f>mvarM2^2</f>
        <v>#VALUE!</v>
      </c>
      <c r="CE61" s="15" t="e">
        <f t="shared" si="33"/>
        <v>#VALUE!</v>
      </c>
      <c r="CF61" s="15" t="e">
        <f t="shared" si="34"/>
        <v>#VALUE!</v>
      </c>
      <c r="CG61" s="53" t="e">
        <f t="shared" si="35"/>
        <v>#VALUE!</v>
      </c>
      <c r="CH61">
        <v>-1.2848703014382999E-7</v>
      </c>
      <c r="CI61" t="e">
        <f>bvarM4^3</f>
        <v>#VALUE!</v>
      </c>
      <c r="CJ61" t="e">
        <f>cvarM4^3</f>
        <v>#VALUE!</v>
      </c>
      <c r="CK61" t="e">
        <f>mvarM4^3</f>
        <v>#VALUE!</v>
      </c>
      <c r="CL61" s="15" t="e">
        <f t="shared" si="36"/>
        <v>#VALUE!</v>
      </c>
      <c r="CM61" s="15" t="e">
        <f t="shared" si="37"/>
        <v>#VALUE!</v>
      </c>
      <c r="CN61" s="53" t="e">
        <f t="shared" si="38"/>
        <v>#VALUE!</v>
      </c>
      <c r="CS61" s="15">
        <f t="shared" si="39"/>
        <v>0</v>
      </c>
      <c r="CT61" s="15">
        <f t="shared" si="40"/>
        <v>0</v>
      </c>
      <c r="CU61" s="53">
        <f t="shared" si="41"/>
        <v>0</v>
      </c>
      <c r="CZ61" s="15">
        <f t="shared" si="42"/>
        <v>0</v>
      </c>
      <c r="DA61" s="15">
        <f t="shared" si="43"/>
        <v>0</v>
      </c>
      <c r="DB61" s="53">
        <f t="shared" si="44"/>
        <v>0</v>
      </c>
      <c r="DG61" s="15">
        <f t="shared" si="45"/>
        <v>0</v>
      </c>
      <c r="DH61" s="15">
        <f t="shared" si="46"/>
        <v>0</v>
      </c>
      <c r="DI61" s="53">
        <f t="shared" si="47"/>
        <v>0</v>
      </c>
      <c r="DJ61">
        <v>2.9096952619244E-6</v>
      </c>
      <c r="DK61" t="e">
        <f>bvarM6^3</f>
        <v>#VALUE!</v>
      </c>
      <c r="DL61" t="e">
        <f>cvarM6^3</f>
        <v>#VALUE!</v>
      </c>
      <c r="DM61" t="e">
        <f>mvarM6^3</f>
        <v>#VALUE!</v>
      </c>
      <c r="DN61" s="15" t="e">
        <f t="shared" si="48"/>
        <v>#VALUE!</v>
      </c>
      <c r="DO61" s="15" t="e">
        <f t="shared" si="49"/>
        <v>#VALUE!</v>
      </c>
      <c r="DP61" s="53" t="e">
        <f t="shared" si="50"/>
        <v>#VALUE!</v>
      </c>
      <c r="DQ61">
        <v>1.4036053602208999E-4</v>
      </c>
      <c r="DR61" t="e">
        <f>bvarM4^2</f>
        <v>#VALUE!</v>
      </c>
      <c r="DS61" t="e">
        <f>cvarM4^2</f>
        <v>#VALUE!</v>
      </c>
      <c r="DT61" t="e">
        <f>mvarM4^2</f>
        <v>#VALUE!</v>
      </c>
      <c r="DU61" s="15" t="e">
        <f t="shared" si="51"/>
        <v>#VALUE!</v>
      </c>
      <c r="DV61" s="15" t="e">
        <f t="shared" si="52"/>
        <v>#VALUE!</v>
      </c>
      <c r="DW61" s="53" t="e">
        <f t="shared" si="53"/>
        <v>#VALUE!</v>
      </c>
      <c r="EB61" s="15">
        <f t="shared" si="54"/>
        <v>0</v>
      </c>
      <c r="EC61" s="15">
        <f t="shared" si="55"/>
        <v>0</v>
      </c>
      <c r="ED61" s="53">
        <f t="shared" si="56"/>
        <v>0</v>
      </c>
      <c r="EI61" s="15">
        <f t="shared" si="57"/>
        <v>0</v>
      </c>
      <c r="EJ61" s="15">
        <f t="shared" si="58"/>
        <v>0</v>
      </c>
      <c r="EK61" s="53">
        <f t="shared" si="59"/>
        <v>0</v>
      </c>
      <c r="EP61" s="15">
        <f t="shared" si="60"/>
        <v>0</v>
      </c>
      <c r="EQ61" s="15">
        <f t="shared" si="61"/>
        <v>0</v>
      </c>
      <c r="ER61" s="53">
        <f t="shared" si="62"/>
        <v>0</v>
      </c>
      <c r="EW61" s="15">
        <f t="shared" si="63"/>
        <v>0</v>
      </c>
      <c r="EX61" s="15">
        <f t="shared" si="64"/>
        <v>0</v>
      </c>
      <c r="EY61" s="53">
        <f t="shared" si="65"/>
        <v>0</v>
      </c>
      <c r="EZ61">
        <v>2.9569641303945002E-3</v>
      </c>
      <c r="FA61" t="e">
        <f>bvarM7^2</f>
        <v>#VALUE!</v>
      </c>
      <c r="FB61" t="e">
        <f>cvarM7^2</f>
        <v>#VALUE!</v>
      </c>
      <c r="FC61" t="e">
        <f>mvarM7^2</f>
        <v>#VALUE!</v>
      </c>
      <c r="FD61" s="15" t="e">
        <f t="shared" si="66"/>
        <v>#VALUE!</v>
      </c>
      <c r="FE61" s="15" t="e">
        <f t="shared" si="67"/>
        <v>#VALUE!</v>
      </c>
      <c r="FF61" s="53" t="e">
        <f t="shared" si="68"/>
        <v>#VALUE!</v>
      </c>
      <c r="FG61">
        <v>6.1906855660704004E-4</v>
      </c>
      <c r="FH61" t="e">
        <f>bvarM2^2</f>
        <v>#VALUE!</v>
      </c>
      <c r="FI61" t="e">
        <f>cvarM2^2</f>
        <v>#VALUE!</v>
      </c>
      <c r="FJ61" t="e">
        <f>mvarM2^2</f>
        <v>#VALUE!</v>
      </c>
      <c r="FK61" s="15" t="e">
        <f t="shared" si="69"/>
        <v>#VALUE!</v>
      </c>
      <c r="FL61" s="15" t="e">
        <f t="shared" si="70"/>
        <v>#VALUE!</v>
      </c>
      <c r="FM61" s="53" t="e">
        <f t="shared" si="71"/>
        <v>#VALUE!</v>
      </c>
      <c r="FN61">
        <v>-2.5289992130979001E-3</v>
      </c>
      <c r="FO61" t="e">
        <f>bvarM8^2</f>
        <v>#VALUE!</v>
      </c>
      <c r="FP61" t="e">
        <f>cvarM8^2</f>
        <v>#VALUE!</v>
      </c>
      <c r="FQ61" t="e">
        <f>mvarM8^2</f>
        <v>#VALUE!</v>
      </c>
      <c r="FR61" s="15" t="e">
        <f t="shared" si="72"/>
        <v>#VALUE!</v>
      </c>
      <c r="FS61" s="15" t="e">
        <f t="shared" si="73"/>
        <v>#VALUE!</v>
      </c>
      <c r="FT61" s="53" t="e">
        <f t="shared" si="74"/>
        <v>#VALUE!</v>
      </c>
      <c r="FY61" s="15">
        <f t="shared" si="75"/>
        <v>0</v>
      </c>
      <c r="FZ61" s="15">
        <f t="shared" si="76"/>
        <v>0</v>
      </c>
      <c r="GA61" s="53">
        <f t="shared" si="77"/>
        <v>0</v>
      </c>
      <c r="GF61" s="15">
        <f t="shared" si="78"/>
        <v>0</v>
      </c>
      <c r="GG61" s="15">
        <f t="shared" si="79"/>
        <v>0</v>
      </c>
      <c r="GH61" s="53">
        <f t="shared" si="80"/>
        <v>0</v>
      </c>
      <c r="GM61" s="15">
        <f t="shared" si="81"/>
        <v>0</v>
      </c>
      <c r="GN61" s="15">
        <f t="shared" si="82"/>
        <v>0</v>
      </c>
      <c r="GO61" s="53">
        <f t="shared" si="83"/>
        <v>0</v>
      </c>
      <c r="GP61">
        <v>1.0976619320146E-5</v>
      </c>
      <c r="GQ61" t="e">
        <f>bvarM6^3</f>
        <v>#VALUE!</v>
      </c>
      <c r="GR61" t="e">
        <f>cvarM6^3</f>
        <v>#VALUE!</v>
      </c>
      <c r="GS61" t="e">
        <f>mvarM6^3</f>
        <v>#VALUE!</v>
      </c>
      <c r="GT61" s="15" t="e">
        <f t="shared" si="84"/>
        <v>#VALUE!</v>
      </c>
      <c r="GU61" s="15" t="e">
        <f t="shared" si="85"/>
        <v>#VALUE!</v>
      </c>
      <c r="GV61" s="53" t="e">
        <f t="shared" si="86"/>
        <v>#VALUE!</v>
      </c>
      <c r="GW61">
        <v>-5993.9075547234997</v>
      </c>
      <c r="GX61" t="e">
        <f>bvarM1^2</f>
        <v>#VALUE!</v>
      </c>
      <c r="GY61" t="e">
        <f>cvarM1^2</f>
        <v>#VALUE!</v>
      </c>
      <c r="GZ61" t="e">
        <f>mvarM1^2</f>
        <v>#VALUE!</v>
      </c>
      <c r="HA61" s="15" t="e">
        <f t="shared" si="87"/>
        <v>#VALUE!</v>
      </c>
      <c r="HB61" s="15" t="e">
        <f t="shared" si="88"/>
        <v>#VALUE!</v>
      </c>
      <c r="HC61" s="53" t="e">
        <f t="shared" si="89"/>
        <v>#VALUE!</v>
      </c>
      <c r="HD61">
        <v>-1.9854804995277001E-7</v>
      </c>
      <c r="HE61" t="e">
        <f>bvarM6^3</f>
        <v>#VALUE!</v>
      </c>
      <c r="HF61" t="e">
        <f>cvarM6^3</f>
        <v>#VALUE!</v>
      </c>
      <c r="HG61" t="e">
        <f>mvarM6^3</f>
        <v>#VALUE!</v>
      </c>
      <c r="HH61" s="15" t="e">
        <f t="shared" si="90"/>
        <v>#VALUE!</v>
      </c>
      <c r="HI61" s="15" t="e">
        <f t="shared" si="91"/>
        <v>#VALUE!</v>
      </c>
      <c r="HJ61" s="53" t="e">
        <f t="shared" si="92"/>
        <v>#VALUE!</v>
      </c>
      <c r="HO61" s="15">
        <f t="shared" si="93"/>
        <v>0</v>
      </c>
      <c r="HP61" s="15">
        <f t="shared" si="94"/>
        <v>0</v>
      </c>
      <c r="HQ61" s="53">
        <f t="shared" si="95"/>
        <v>0</v>
      </c>
      <c r="HV61" s="15">
        <f t="shared" si="96"/>
        <v>0</v>
      </c>
      <c r="HW61" s="15">
        <f t="shared" si="97"/>
        <v>0</v>
      </c>
      <c r="HX61" s="53">
        <f t="shared" si="98"/>
        <v>0</v>
      </c>
      <c r="IC61" s="15">
        <f t="shared" si="99"/>
        <v>0</v>
      </c>
      <c r="ID61" s="15">
        <f t="shared" si="100"/>
        <v>0</v>
      </c>
      <c r="IE61" s="53">
        <f t="shared" si="101"/>
        <v>0</v>
      </c>
      <c r="IF61">
        <v>-6.9281847254709998E-12</v>
      </c>
      <c r="IG61" t="e">
        <f>bvarHC1^3</f>
        <v>#VALUE!</v>
      </c>
      <c r="IH61" t="e">
        <f>cvarHC1^3</f>
        <v>#VALUE!</v>
      </c>
      <c r="II61" t="e">
        <f>mvarHC1^3</f>
        <v>#VALUE!</v>
      </c>
      <c r="IJ61" s="15" t="e">
        <f t="shared" si="102"/>
        <v>#VALUE!</v>
      </c>
      <c r="IK61" s="15" t="e">
        <f t="shared" si="103"/>
        <v>#VALUE!</v>
      </c>
      <c r="IL61" s="53" t="e">
        <f t="shared" si="104"/>
        <v>#VALUE!</v>
      </c>
      <c r="IM61">
        <v>1.0471814711062E-7</v>
      </c>
      <c r="IN61" t="e">
        <f>bvarHC1^2</f>
        <v>#VALUE!</v>
      </c>
      <c r="IO61" t="e">
        <f>cvarHC1^2</f>
        <v>#VALUE!</v>
      </c>
      <c r="IP61" t="e">
        <f>mvarHC1^2</f>
        <v>#VALUE!</v>
      </c>
      <c r="IQ61" s="15" t="e">
        <f t="shared" si="105"/>
        <v>#VALUE!</v>
      </c>
      <c r="IR61" s="15" t="e">
        <f t="shared" si="106"/>
        <v>#VALUE!</v>
      </c>
      <c r="IS61" s="53" t="e">
        <f t="shared" si="107"/>
        <v>#VALUE!</v>
      </c>
      <c r="IT61"/>
      <c r="IU61"/>
      <c r="IV61"/>
      <c r="IW61"/>
      <c r="IX61" s="15">
        <f t="shared" si="108"/>
        <v>0</v>
      </c>
      <c r="IY61" s="15">
        <f t="shared" si="109"/>
        <v>0</v>
      </c>
      <c r="IZ61" s="53">
        <f t="shared" si="110"/>
        <v>0</v>
      </c>
      <c r="JA61">
        <v>-1.6098487326311999E-4</v>
      </c>
      <c r="JB61" t="e">
        <f>bvarM5^2</f>
        <v>#VALUE!</v>
      </c>
      <c r="JC61" t="e">
        <f>cvarM5^2</f>
        <v>#VALUE!</v>
      </c>
      <c r="JD61" t="e">
        <f>mvarM5^2</f>
        <v>#VALUE!</v>
      </c>
      <c r="JE61" s="24" t="e">
        <f t="shared" si="111"/>
        <v>#VALUE!</v>
      </c>
      <c r="JF61" s="24" t="e">
        <f t="shared" si="112"/>
        <v>#VALUE!</v>
      </c>
      <c r="JG61" s="24" t="e">
        <f t="shared" si="113"/>
        <v>#VALUE!</v>
      </c>
      <c r="JL61" s="24">
        <f t="shared" si="114"/>
        <v>0</v>
      </c>
      <c r="JM61" s="24">
        <f t="shared" si="115"/>
        <v>0</v>
      </c>
      <c r="JN61" s="24">
        <f t="shared" si="116"/>
        <v>0</v>
      </c>
      <c r="JS61" s="24">
        <f t="shared" si="117"/>
        <v>0</v>
      </c>
      <c r="JT61" s="24">
        <f t="shared" si="118"/>
        <v>0</v>
      </c>
      <c r="JU61" s="24">
        <f t="shared" si="119"/>
        <v>0</v>
      </c>
      <c r="JV61">
        <v>-1.3454498581982999E-4</v>
      </c>
      <c r="JW61" t="e">
        <f>bvarM5^2</f>
        <v>#VALUE!</v>
      </c>
      <c r="JX61" t="e">
        <f>cvarM5^2</f>
        <v>#VALUE!</v>
      </c>
      <c r="JY61" t="e">
        <f>mvarM5^2</f>
        <v>#VALUE!</v>
      </c>
      <c r="JZ61" s="24" t="e">
        <f t="shared" si="120"/>
        <v>#VALUE!</v>
      </c>
      <c r="KA61" s="24" t="e">
        <f t="shared" si="121"/>
        <v>#VALUE!</v>
      </c>
      <c r="KB61" s="24" t="e">
        <f t="shared" si="122"/>
        <v>#VALUE!</v>
      </c>
      <c r="KG61" s="24">
        <f t="shared" si="123"/>
        <v>0</v>
      </c>
      <c r="KH61" s="24">
        <f t="shared" si="124"/>
        <v>0</v>
      </c>
      <c r="KI61" s="24">
        <f t="shared" si="125"/>
        <v>0</v>
      </c>
      <c r="KN61" s="24">
        <f t="shared" si="126"/>
        <v>0</v>
      </c>
      <c r="KO61" s="24">
        <f t="shared" si="127"/>
        <v>0</v>
      </c>
      <c r="KP61" s="24">
        <f t="shared" si="128"/>
        <v>0</v>
      </c>
      <c r="KQ61">
        <v>-8.5309804967905008E-6</v>
      </c>
      <c r="KR61" t="e">
        <f>bvarM7^3</f>
        <v>#VALUE!</v>
      </c>
      <c r="KS61" t="e">
        <f>cvarM7^3</f>
        <v>#VALUE!</v>
      </c>
      <c r="KT61" t="e">
        <f>mvarM7^3</f>
        <v>#VALUE!</v>
      </c>
      <c r="KU61" s="24" t="e">
        <f t="shared" si="129"/>
        <v>#VALUE!</v>
      </c>
      <c r="KV61" s="24" t="e">
        <f t="shared" si="130"/>
        <v>#VALUE!</v>
      </c>
      <c r="KW61" s="24" t="e">
        <f t="shared" si="131"/>
        <v>#VALUE!</v>
      </c>
      <c r="LB61" s="24">
        <f t="shared" si="132"/>
        <v>0</v>
      </c>
      <c r="LC61" s="24">
        <f t="shared" si="133"/>
        <v>0</v>
      </c>
      <c r="LD61" s="24">
        <f t="shared" si="134"/>
        <v>0</v>
      </c>
      <c r="LI61" s="24">
        <f t="shared" si="135"/>
        <v>0</v>
      </c>
      <c r="LJ61" s="24">
        <f t="shared" si="136"/>
        <v>0</v>
      </c>
      <c r="LK61" s="24">
        <f t="shared" si="137"/>
        <v>0</v>
      </c>
      <c r="LL61">
        <v>9.7619238023975992E-6</v>
      </c>
      <c r="LM61" t="e">
        <f>bvarM2^3</f>
        <v>#VALUE!</v>
      </c>
      <c r="LN61" t="e">
        <f>cvarM2^3</f>
        <v>#VALUE!</v>
      </c>
      <c r="LO61" t="e">
        <f>mvarM2^3</f>
        <v>#VALUE!</v>
      </c>
      <c r="LP61" s="24" t="e">
        <f t="shared" si="138"/>
        <v>#VALUE!</v>
      </c>
      <c r="LQ61" s="24" t="e">
        <f t="shared" si="139"/>
        <v>#VALUE!</v>
      </c>
      <c r="LR61" s="24" t="e">
        <f t="shared" si="140"/>
        <v>#VALUE!</v>
      </c>
      <c r="LW61" s="24">
        <f t="shared" si="141"/>
        <v>0</v>
      </c>
      <c r="LX61" s="24">
        <f t="shared" si="142"/>
        <v>0</v>
      </c>
      <c r="LY61" s="24">
        <f t="shared" si="143"/>
        <v>0</v>
      </c>
      <c r="LZ61">
        <v>4864408.5944127999</v>
      </c>
      <c r="MA61" t="e">
        <f>bvarM1^3</f>
        <v>#VALUE!</v>
      </c>
      <c r="MB61" t="e">
        <f>cvarM1^3</f>
        <v>#VALUE!</v>
      </c>
      <c r="MC61" t="e">
        <f>mvarM1^3</f>
        <v>#VALUE!</v>
      </c>
      <c r="MD61" s="24" t="e">
        <f t="shared" si="144"/>
        <v>#VALUE!</v>
      </c>
      <c r="ME61" s="24" t="e">
        <f t="shared" si="145"/>
        <v>#VALUE!</v>
      </c>
      <c r="MF61" s="24" t="e">
        <f t="shared" si="146"/>
        <v>#VALUE!</v>
      </c>
      <c r="MG61">
        <v>-1.6326410239447999E-3</v>
      </c>
      <c r="MH61" t="e">
        <f>bvarM6^2</f>
        <v>#VALUE!</v>
      </c>
      <c r="MI61" t="e">
        <f>cvarM6^2</f>
        <v>#VALUE!</v>
      </c>
      <c r="MJ61" t="e">
        <f>mvarM6^2</f>
        <v>#VALUE!</v>
      </c>
      <c r="MK61" s="24" t="e">
        <f t="shared" si="147"/>
        <v>#VALUE!</v>
      </c>
      <c r="ML61" s="24" t="e">
        <f t="shared" si="148"/>
        <v>#VALUE!</v>
      </c>
      <c r="MM61" s="24" t="e">
        <f t="shared" si="149"/>
        <v>#VALUE!</v>
      </c>
      <c r="MR61" s="24">
        <f t="shared" si="150"/>
        <v>0</v>
      </c>
      <c r="MS61" s="24">
        <f t="shared" si="151"/>
        <v>0</v>
      </c>
      <c r="MT61" s="24">
        <f t="shared" si="152"/>
        <v>0</v>
      </c>
      <c r="MY61" s="24">
        <f t="shared" si="153"/>
        <v>0</v>
      </c>
      <c r="MZ61" s="24">
        <f t="shared" si="154"/>
        <v>0</v>
      </c>
      <c r="NA61" s="24">
        <f t="shared" si="155"/>
        <v>0</v>
      </c>
      <c r="NB61">
        <v>-1.4714337761808E-4</v>
      </c>
      <c r="NC61" t="e">
        <f>bvarM7^3</f>
        <v>#VALUE!</v>
      </c>
      <c r="ND61" t="e">
        <f>cvarM7^3</f>
        <v>#VALUE!</v>
      </c>
      <c r="NE61" t="e">
        <f>mvarM7^3</f>
        <v>#VALUE!</v>
      </c>
      <c r="NF61" s="24" t="e">
        <f t="shared" si="156"/>
        <v>#VALUE!</v>
      </c>
      <c r="NG61" s="24" t="e">
        <f t="shared" si="157"/>
        <v>#VALUE!</v>
      </c>
      <c r="NH61" s="24" t="e">
        <f t="shared" si="158"/>
        <v>#VALUE!</v>
      </c>
      <c r="NM61" s="24">
        <f t="shared" si="159"/>
        <v>0</v>
      </c>
      <c r="NN61" s="24">
        <f t="shared" si="160"/>
        <v>0</v>
      </c>
      <c r="NO61" s="24">
        <f t="shared" si="161"/>
        <v>0</v>
      </c>
      <c r="NT61" s="24">
        <f t="shared" si="162"/>
        <v>0</v>
      </c>
      <c r="NU61" s="24">
        <f t="shared" si="163"/>
        <v>0</v>
      </c>
      <c r="NV61" s="24">
        <f t="shared" si="164"/>
        <v>0</v>
      </c>
      <c r="NW61">
        <v>-1.0514656799484E-5</v>
      </c>
      <c r="NX61" t="e">
        <f>bvarM7^3</f>
        <v>#VALUE!</v>
      </c>
      <c r="NY61" t="e">
        <f>cvarM7^3</f>
        <v>#VALUE!</v>
      </c>
      <c r="NZ61" t="e">
        <f>mvarM7^3</f>
        <v>#VALUE!</v>
      </c>
      <c r="OA61" s="24" t="e">
        <f t="shared" si="165"/>
        <v>#VALUE!</v>
      </c>
      <c r="OB61" s="24" t="e">
        <f t="shared" si="166"/>
        <v>#VALUE!</v>
      </c>
      <c r="OC61" s="24" t="e">
        <f t="shared" si="167"/>
        <v>#VALUE!</v>
      </c>
      <c r="OH61" s="24">
        <f t="shared" si="168"/>
        <v>0</v>
      </c>
      <c r="OI61" s="24">
        <f t="shared" si="169"/>
        <v>0</v>
      </c>
      <c r="OJ61" s="24">
        <f t="shared" si="170"/>
        <v>0</v>
      </c>
      <c r="OO61" s="24">
        <f t="shared" si="171"/>
        <v>0</v>
      </c>
      <c r="OP61" s="24">
        <f t="shared" si="172"/>
        <v>0</v>
      </c>
      <c r="OQ61" s="24">
        <f t="shared" si="173"/>
        <v>0</v>
      </c>
      <c r="OR61">
        <v>-9.7773305890314002E-7</v>
      </c>
      <c r="OS61" t="e">
        <f>bvarM4^2</f>
        <v>#VALUE!</v>
      </c>
      <c r="OT61" t="e">
        <f>cvarM4^2</f>
        <v>#VALUE!</v>
      </c>
      <c r="OU61" t="e">
        <f>mvarM4^2</f>
        <v>#VALUE!</v>
      </c>
      <c r="OV61" s="24" t="e">
        <f t="shared" si="174"/>
        <v>#VALUE!</v>
      </c>
      <c r="OW61" s="24" t="e">
        <f t="shared" si="175"/>
        <v>#VALUE!</v>
      </c>
      <c r="OX61" s="24" t="e">
        <f t="shared" si="176"/>
        <v>#VALUE!</v>
      </c>
      <c r="PC61" s="24">
        <f t="shared" si="177"/>
        <v>0</v>
      </c>
      <c r="PD61" s="24">
        <f t="shared" si="178"/>
        <v>0</v>
      </c>
      <c r="PE61" s="24">
        <f t="shared" si="179"/>
        <v>0</v>
      </c>
      <c r="PF61">
        <v>-2.0776108610426001E-13</v>
      </c>
      <c r="PG61" t="e">
        <f>bvarHC1^3</f>
        <v>#VALUE!</v>
      </c>
      <c r="PH61" t="e">
        <f>cvarHC1^3</f>
        <v>#VALUE!</v>
      </c>
      <c r="PI61" t="e">
        <f>mvarHC1^3</f>
        <v>#VALUE!</v>
      </c>
      <c r="PJ61" s="24" t="e">
        <f t="shared" si="180"/>
        <v>#VALUE!</v>
      </c>
      <c r="PK61" s="24" t="e">
        <f t="shared" si="181"/>
        <v>#VALUE!</v>
      </c>
      <c r="PL61" s="24" t="e">
        <f t="shared" si="182"/>
        <v>#VALUE!</v>
      </c>
      <c r="PQ61" s="24">
        <f t="shared" si="183"/>
        <v>0</v>
      </c>
      <c r="PR61" s="24">
        <f t="shared" si="184"/>
        <v>0</v>
      </c>
      <c r="PS61" s="24">
        <f t="shared" si="185"/>
        <v>0</v>
      </c>
      <c r="PX61" s="24">
        <f t="shared" si="186"/>
        <v>0</v>
      </c>
      <c r="PY61" s="24">
        <f t="shared" si="187"/>
        <v>0</v>
      </c>
      <c r="PZ61" s="24">
        <f t="shared" si="188"/>
        <v>0</v>
      </c>
      <c r="QE61" s="24">
        <f t="shared" si="189"/>
        <v>0</v>
      </c>
      <c r="QF61" s="24">
        <f t="shared" si="190"/>
        <v>0</v>
      </c>
      <c r="QG61" s="24">
        <f t="shared" si="191"/>
        <v>0</v>
      </c>
      <c r="QH61">
        <v>1.4408346572512999E-5</v>
      </c>
      <c r="QI61" t="e">
        <f>bvarM2^3</f>
        <v>#VALUE!</v>
      </c>
      <c r="QJ61" t="e">
        <f>cvarM2^3</f>
        <v>#VALUE!</v>
      </c>
      <c r="QK61" t="e">
        <f>mvarM2^3</f>
        <v>#VALUE!</v>
      </c>
      <c r="QL61" s="24" t="e">
        <f t="shared" si="192"/>
        <v>#VALUE!</v>
      </c>
      <c r="QM61" s="24" t="e">
        <f t="shared" si="193"/>
        <v>#VALUE!</v>
      </c>
      <c r="QN61" s="24" t="e">
        <f t="shared" si="194"/>
        <v>#VALUE!</v>
      </c>
      <c r="QS61" s="24">
        <f t="shared" si="195"/>
        <v>0</v>
      </c>
      <c r="QT61" s="24">
        <f t="shared" si="196"/>
        <v>0</v>
      </c>
      <c r="QU61" s="24">
        <f t="shared" si="197"/>
        <v>0</v>
      </c>
      <c r="QV61">
        <v>3.6615501411308003E-5</v>
      </c>
      <c r="QW61" t="e">
        <f>bvarM8^3</f>
        <v>#VALUE!</v>
      </c>
      <c r="QX61" t="e">
        <f>cvarM8^3</f>
        <v>#VALUE!</v>
      </c>
      <c r="QY61" t="e">
        <f>mvarM8^3</f>
        <v>#VALUE!</v>
      </c>
      <c r="QZ61" s="24" t="e">
        <f t="shared" si="198"/>
        <v>#VALUE!</v>
      </c>
      <c r="RA61" s="24" t="e">
        <f t="shared" si="199"/>
        <v>#VALUE!</v>
      </c>
      <c r="RB61" s="24" t="e">
        <f t="shared" si="200"/>
        <v>#VALUE!</v>
      </c>
      <c r="RC61">
        <v>-1.2006064417886E-5</v>
      </c>
      <c r="RD61" t="e">
        <f>bvarM8^3</f>
        <v>#VALUE!</v>
      </c>
      <c r="RE61" t="e">
        <f>cvarM8^3</f>
        <v>#VALUE!</v>
      </c>
      <c r="RF61" t="e">
        <f>mvarM8^3</f>
        <v>#VALUE!</v>
      </c>
      <c r="RG61" s="24" t="e">
        <f t="shared" si="201"/>
        <v>#VALUE!</v>
      </c>
      <c r="RH61" s="24" t="e">
        <f t="shared" si="202"/>
        <v>#VALUE!</v>
      </c>
      <c r="RI61" s="24" t="e">
        <f t="shared" si="203"/>
        <v>#VALUE!</v>
      </c>
      <c r="RN61" s="24">
        <f t="shared" si="204"/>
        <v>0</v>
      </c>
      <c r="RO61" s="24">
        <f t="shared" si="205"/>
        <v>0</v>
      </c>
      <c r="RP61" s="24">
        <f t="shared" si="206"/>
        <v>0</v>
      </c>
      <c r="RU61" s="24">
        <f t="shared" si="207"/>
        <v>0</v>
      </c>
      <c r="RV61" s="24">
        <f t="shared" si="208"/>
        <v>0</v>
      </c>
      <c r="RW61" s="24">
        <f t="shared" si="209"/>
        <v>0</v>
      </c>
      <c r="RX61">
        <v>-5.7119655906090003E-3</v>
      </c>
      <c r="RY61" t="e">
        <f>bvarM7^2</f>
        <v>#VALUE!</v>
      </c>
      <c r="RZ61" t="e">
        <f>cvarM7^2</f>
        <v>#VALUE!</v>
      </c>
      <c r="SA61" t="e">
        <f>mvarM7^2</f>
        <v>#VALUE!</v>
      </c>
      <c r="SB61" s="24" t="e">
        <f t="shared" si="210"/>
        <v>#VALUE!</v>
      </c>
      <c r="SC61" s="24" t="e">
        <f t="shared" si="211"/>
        <v>#VALUE!</v>
      </c>
      <c r="SD61" s="24" t="e">
        <f t="shared" si="212"/>
        <v>#VALUE!</v>
      </c>
      <c r="SI61" s="24">
        <f t="shared" si="213"/>
        <v>0</v>
      </c>
      <c r="SJ61" s="24">
        <f t="shared" si="214"/>
        <v>0</v>
      </c>
      <c r="SK61" s="24">
        <f t="shared" si="215"/>
        <v>0</v>
      </c>
      <c r="SL61"/>
      <c r="SM61"/>
      <c r="SN61"/>
      <c r="SO61"/>
      <c r="SP61" s="24">
        <f t="shared" si="216"/>
        <v>0</v>
      </c>
      <c r="SQ61" s="24">
        <f t="shared" si="217"/>
        <v>0</v>
      </c>
      <c r="SR61" s="24">
        <f t="shared" si="218"/>
        <v>0</v>
      </c>
      <c r="SW61" s="24">
        <f t="shared" si="219"/>
        <v>0</v>
      </c>
      <c r="SX61" s="24">
        <f t="shared" si="220"/>
        <v>0</v>
      </c>
      <c r="SY61" s="24">
        <f t="shared" si="221"/>
        <v>0</v>
      </c>
      <c r="TD61" s="24">
        <f t="shared" si="222"/>
        <v>0</v>
      </c>
      <c r="TE61" s="24">
        <f t="shared" si="223"/>
        <v>0</v>
      </c>
      <c r="TF61" s="24">
        <f t="shared" si="224"/>
        <v>0</v>
      </c>
      <c r="TK61" s="24">
        <f t="shared" si="225"/>
        <v>0</v>
      </c>
      <c r="TL61" s="24">
        <f t="shared" si="226"/>
        <v>0</v>
      </c>
      <c r="TM61" s="24">
        <f t="shared" si="227"/>
        <v>0</v>
      </c>
      <c r="TN61">
        <v>3.4421410417723999E-4</v>
      </c>
      <c r="TO61" t="e">
        <f>bvarM7^3</f>
        <v>#VALUE!</v>
      </c>
      <c r="TP61" t="e">
        <f>cvarM7^3</f>
        <v>#VALUE!</v>
      </c>
      <c r="TQ61" t="e">
        <f>mvarM7^3</f>
        <v>#VALUE!</v>
      </c>
      <c r="TR61" s="24" t="e">
        <f t="shared" si="228"/>
        <v>#VALUE!</v>
      </c>
      <c r="TS61" s="24" t="e">
        <f t="shared" si="229"/>
        <v>#VALUE!</v>
      </c>
      <c r="TT61" s="24" t="e">
        <f t="shared" si="230"/>
        <v>#VALUE!</v>
      </c>
      <c r="TU61">
        <v>-1.8376862864264E-6</v>
      </c>
      <c r="TV61" t="e">
        <f>bvarM4^3</f>
        <v>#VALUE!</v>
      </c>
      <c r="TW61" t="e">
        <f>cvarM4^3</f>
        <v>#VALUE!</v>
      </c>
      <c r="TX61" t="e">
        <f>mvarM4^3</f>
        <v>#VALUE!</v>
      </c>
      <c r="TY61" s="24" t="e">
        <f t="shared" si="231"/>
        <v>#VALUE!</v>
      </c>
      <c r="TZ61" s="24" t="e">
        <f t="shared" si="232"/>
        <v>#VALUE!</v>
      </c>
      <c r="UA61" s="24" t="e">
        <f t="shared" si="233"/>
        <v>#VALUE!</v>
      </c>
      <c r="UF61" s="24">
        <f t="shared" si="234"/>
        <v>0</v>
      </c>
      <c r="UG61" s="24">
        <f t="shared" si="235"/>
        <v>0</v>
      </c>
      <c r="UH61" s="24">
        <f t="shared" si="236"/>
        <v>0</v>
      </c>
      <c r="UI61">
        <v>5882299.8344174996</v>
      </c>
      <c r="UJ61" t="e">
        <f>bvarM1^3</f>
        <v>#VALUE!</v>
      </c>
      <c r="UK61" t="e">
        <f>cvarM1^3</f>
        <v>#VALUE!</v>
      </c>
      <c r="UL61" t="e">
        <f>mvarM1^3</f>
        <v>#VALUE!</v>
      </c>
      <c r="UM61" s="24" t="e">
        <f t="shared" si="237"/>
        <v>#VALUE!</v>
      </c>
      <c r="UN61" s="24" t="e">
        <f t="shared" si="238"/>
        <v>#VALUE!</v>
      </c>
      <c r="UO61" s="24" t="e">
        <f t="shared" si="239"/>
        <v>#VALUE!</v>
      </c>
      <c r="UT61" s="24">
        <f t="shared" si="240"/>
        <v>0</v>
      </c>
      <c r="UU61" s="24">
        <f t="shared" si="241"/>
        <v>0</v>
      </c>
      <c r="UV61" s="24">
        <f t="shared" si="242"/>
        <v>0</v>
      </c>
      <c r="VA61" s="24">
        <f t="shared" si="243"/>
        <v>0</v>
      </c>
      <c r="VB61" s="24">
        <f t="shared" si="244"/>
        <v>0</v>
      </c>
      <c r="VC61" s="24">
        <f t="shared" si="245"/>
        <v>0</v>
      </c>
      <c r="VD61">
        <v>-1.030410473844E-6</v>
      </c>
      <c r="VE61" t="e">
        <f>bvarM5^3</f>
        <v>#VALUE!</v>
      </c>
      <c r="VF61" t="e">
        <f>cvarM5^3</f>
        <v>#VALUE!</v>
      </c>
      <c r="VG61" t="e">
        <f>mvarM5^3</f>
        <v>#VALUE!</v>
      </c>
      <c r="VH61" s="24" t="e">
        <f t="shared" si="246"/>
        <v>#VALUE!</v>
      </c>
      <c r="VI61" s="24" t="e">
        <f t="shared" si="247"/>
        <v>#VALUE!</v>
      </c>
      <c r="VJ61" s="24" t="e">
        <f t="shared" si="248"/>
        <v>#VALUE!</v>
      </c>
      <c r="VK61">
        <v>-1.7788299625383001E-6</v>
      </c>
      <c r="VL61" t="e">
        <f>bvarM4^3</f>
        <v>#VALUE!</v>
      </c>
      <c r="VM61" t="e">
        <f>cvarM4^3</f>
        <v>#VALUE!</v>
      </c>
      <c r="VN61" t="e">
        <f>mvarM4^3</f>
        <v>#VALUE!</v>
      </c>
      <c r="VO61" s="24" t="e">
        <f t="shared" si="249"/>
        <v>#VALUE!</v>
      </c>
      <c r="VP61" s="24" t="e">
        <f t="shared" si="250"/>
        <v>#VALUE!</v>
      </c>
      <c r="VQ61" s="24" t="e">
        <f t="shared" si="251"/>
        <v>#VALUE!</v>
      </c>
      <c r="VV61" s="24">
        <f t="shared" si="252"/>
        <v>0</v>
      </c>
      <c r="VW61" s="24">
        <f t="shared" si="253"/>
        <v>0</v>
      </c>
      <c r="VX61" s="24">
        <f t="shared" si="254"/>
        <v>0</v>
      </c>
      <c r="WC61" s="24">
        <f t="shared" si="255"/>
        <v>0</v>
      </c>
      <c r="WD61" s="24">
        <f t="shared" si="256"/>
        <v>0</v>
      </c>
      <c r="WE61" s="24">
        <f t="shared" si="257"/>
        <v>0</v>
      </c>
      <c r="WJ61" s="24">
        <f t="shared" si="258"/>
        <v>0</v>
      </c>
      <c r="WK61" s="24">
        <f t="shared" si="259"/>
        <v>0</v>
      </c>
      <c r="WL61" s="24">
        <f t="shared" si="260"/>
        <v>0</v>
      </c>
      <c r="WQ61" s="24">
        <f t="shared" si="261"/>
        <v>0</v>
      </c>
      <c r="WR61" s="24">
        <f t="shared" si="262"/>
        <v>0</v>
      </c>
      <c r="WS61" s="24">
        <f t="shared" si="263"/>
        <v>0</v>
      </c>
      <c r="WT61">
        <v>4.5015023326887E-4</v>
      </c>
      <c r="WU61" t="e">
        <f>bvarM7^3</f>
        <v>#VALUE!</v>
      </c>
      <c r="WV61" t="e">
        <f>cvarM7^3</f>
        <v>#VALUE!</v>
      </c>
      <c r="WW61" t="e">
        <f>mvarM7^3</f>
        <v>#VALUE!</v>
      </c>
      <c r="WX61" s="24" t="e">
        <f t="shared" si="264"/>
        <v>#VALUE!</v>
      </c>
      <c r="WY61" s="24" t="e">
        <f t="shared" si="265"/>
        <v>#VALUE!</v>
      </c>
      <c r="WZ61" s="24" t="e">
        <f t="shared" si="266"/>
        <v>#VALUE!</v>
      </c>
      <c r="XA61">
        <v>-5.0191673430344002E-5</v>
      </c>
      <c r="XB61" t="e">
        <f>bvarM2^3</f>
        <v>#VALUE!</v>
      </c>
      <c r="XC61" t="e">
        <f>cvarM2^3</f>
        <v>#VALUE!</v>
      </c>
      <c r="XD61" t="e">
        <f>mvarM2^3</f>
        <v>#VALUE!</v>
      </c>
      <c r="XE61" s="24" t="e">
        <f t="shared" si="267"/>
        <v>#VALUE!</v>
      </c>
      <c r="XF61" s="24" t="e">
        <f t="shared" si="268"/>
        <v>#VALUE!</v>
      </c>
      <c r="XG61" s="24" t="e">
        <f t="shared" si="269"/>
        <v>#VALUE!</v>
      </c>
      <c r="XL61" s="24">
        <f t="shared" si="270"/>
        <v>0</v>
      </c>
      <c r="XM61" s="24">
        <f t="shared" si="271"/>
        <v>0</v>
      </c>
      <c r="XN61" s="24">
        <f t="shared" si="272"/>
        <v>0</v>
      </c>
      <c r="XS61" s="24">
        <f t="shared" si="273"/>
        <v>0</v>
      </c>
      <c r="XT61" s="24">
        <f t="shared" si="274"/>
        <v>0</v>
      </c>
      <c r="XU61" s="24">
        <f t="shared" si="275"/>
        <v>0</v>
      </c>
      <c r="XZ61" s="24">
        <f t="shared" si="276"/>
        <v>0</v>
      </c>
      <c r="YA61" s="24">
        <f t="shared" si="277"/>
        <v>0</v>
      </c>
      <c r="YB61" s="24">
        <f t="shared" si="278"/>
        <v>0</v>
      </c>
      <c r="YG61" s="24">
        <f t="shared" si="279"/>
        <v>0</v>
      </c>
      <c r="YH61" s="24">
        <f t="shared" si="280"/>
        <v>0</v>
      </c>
      <c r="YI61" s="24">
        <f t="shared" si="281"/>
        <v>0</v>
      </c>
      <c r="YJ61">
        <v>-2.9784404146265E-7</v>
      </c>
      <c r="YK61" t="e">
        <f>bvarM4^3</f>
        <v>#VALUE!</v>
      </c>
      <c r="YL61" t="e">
        <f>cvarM4^3</f>
        <v>#VALUE!</v>
      </c>
      <c r="YM61" t="e">
        <f>mvarM4^3</f>
        <v>#VALUE!</v>
      </c>
      <c r="YN61" s="24" t="e">
        <f t="shared" si="282"/>
        <v>#VALUE!</v>
      </c>
      <c r="YO61" s="24" t="e">
        <f t="shared" si="283"/>
        <v>#VALUE!</v>
      </c>
      <c r="YP61" s="24" t="e">
        <f t="shared" si="284"/>
        <v>#VALUE!</v>
      </c>
      <c r="YQ61">
        <v>-5.0989397819451002E-5</v>
      </c>
      <c r="YR61" t="e">
        <f>bvarM6^3</f>
        <v>#VALUE!</v>
      </c>
      <c r="YS61" t="e">
        <f>cvarM6^3</f>
        <v>#VALUE!</v>
      </c>
      <c r="YT61" t="e">
        <f>mvarM6^3</f>
        <v>#VALUE!</v>
      </c>
      <c r="YU61" s="24" t="e">
        <f t="shared" si="285"/>
        <v>#VALUE!</v>
      </c>
      <c r="YV61" s="24" t="e">
        <f t="shared" si="286"/>
        <v>#VALUE!</v>
      </c>
      <c r="YW61" s="24" t="e">
        <f t="shared" si="287"/>
        <v>#VALUE!</v>
      </c>
      <c r="ZB61" s="24">
        <f t="shared" si="288"/>
        <v>0</v>
      </c>
      <c r="ZC61" s="24">
        <f t="shared" si="289"/>
        <v>0</v>
      </c>
      <c r="ZD61" s="24">
        <f t="shared" si="290"/>
        <v>0</v>
      </c>
      <c r="ZI61" s="24">
        <f t="shared" si="291"/>
        <v>0</v>
      </c>
      <c r="ZJ61" s="24">
        <f t="shared" si="292"/>
        <v>0</v>
      </c>
      <c r="ZK61" s="24">
        <f t="shared" si="293"/>
        <v>0</v>
      </c>
      <c r="ZP61" s="24">
        <f t="shared" si="294"/>
        <v>0</v>
      </c>
      <c r="ZQ61" s="24">
        <f t="shared" si="295"/>
        <v>0</v>
      </c>
      <c r="ZR61" s="24">
        <f t="shared" si="296"/>
        <v>0</v>
      </c>
      <c r="ZW61" s="24">
        <f t="shared" si="297"/>
        <v>0</v>
      </c>
      <c r="ZX61" s="24">
        <f t="shared" si="298"/>
        <v>0</v>
      </c>
      <c r="ZY61" s="24">
        <f t="shared" si="299"/>
        <v>0</v>
      </c>
      <c r="ZZ61">
        <v>2.5752867616703E-8</v>
      </c>
      <c r="AAA61" t="e">
        <f>bvarM4^3</f>
        <v>#VALUE!</v>
      </c>
      <c r="AAB61" t="e">
        <f>cvarM4^3</f>
        <v>#VALUE!</v>
      </c>
      <c r="AAC61" t="e">
        <f>mvarM4^3</f>
        <v>#VALUE!</v>
      </c>
      <c r="AAD61" s="24" t="e">
        <f t="shared" si="300"/>
        <v>#VALUE!</v>
      </c>
      <c r="AAE61" s="24" t="e">
        <f t="shared" si="301"/>
        <v>#VALUE!</v>
      </c>
      <c r="AAF61" s="24" t="e">
        <f t="shared" si="302"/>
        <v>#VALUE!</v>
      </c>
      <c r="AAG61">
        <v>-6.2043959069108001E-5</v>
      </c>
      <c r="AAH61" t="e">
        <f>bvarM2^3</f>
        <v>#VALUE!</v>
      </c>
      <c r="AAI61" t="e">
        <f>cvarM2^3</f>
        <v>#VALUE!</v>
      </c>
      <c r="AAJ61" t="e">
        <f>mvarM2^3</f>
        <v>#VALUE!</v>
      </c>
      <c r="AAK61" s="24" t="e">
        <f t="shared" si="303"/>
        <v>#VALUE!</v>
      </c>
      <c r="AAL61" s="24" t="e">
        <f t="shared" si="304"/>
        <v>#VALUE!</v>
      </c>
      <c r="AAM61" s="24" t="e">
        <f t="shared" si="305"/>
        <v>#VALUE!</v>
      </c>
      <c r="AAR61" s="24">
        <f t="shared" si="306"/>
        <v>0</v>
      </c>
      <c r="AAS61" s="24">
        <f t="shared" si="307"/>
        <v>0</v>
      </c>
      <c r="AAT61" s="24">
        <f t="shared" si="308"/>
        <v>0</v>
      </c>
      <c r="AAY61" s="24">
        <f t="shared" si="309"/>
        <v>0</v>
      </c>
      <c r="AAZ61" s="24">
        <f t="shared" si="310"/>
        <v>0</v>
      </c>
      <c r="ABA61" s="24">
        <f t="shared" si="311"/>
        <v>0</v>
      </c>
      <c r="ABF61" s="24">
        <f t="shared" si="312"/>
        <v>0</v>
      </c>
      <c r="ABG61" s="24">
        <f t="shared" si="313"/>
        <v>0</v>
      </c>
      <c r="ABH61" s="24">
        <f t="shared" si="314"/>
        <v>0</v>
      </c>
      <c r="ABM61" s="24">
        <f t="shared" si="315"/>
        <v>0</v>
      </c>
      <c r="ABN61" s="24">
        <f t="shared" si="316"/>
        <v>0</v>
      </c>
      <c r="ABO61" s="24">
        <f t="shared" si="317"/>
        <v>0</v>
      </c>
      <c r="ABT61" s="24">
        <f t="shared" si="318"/>
        <v>0</v>
      </c>
      <c r="ABU61" s="24">
        <f t="shared" si="319"/>
        <v>0</v>
      </c>
      <c r="ABV61" s="24">
        <f t="shared" si="320"/>
        <v>0</v>
      </c>
      <c r="ABW61">
        <v>-1.0890577564714E-11</v>
      </c>
      <c r="ABX61" t="e">
        <f>bvarHC1^3</f>
        <v>#VALUE!</v>
      </c>
      <c r="ABY61" t="e">
        <f>cvarHC1^3</f>
        <v>#VALUE!</v>
      </c>
      <c r="ABZ61" t="e">
        <f>mvarHC1^3</f>
        <v>#VALUE!</v>
      </c>
      <c r="ACA61" s="24" t="e">
        <f t="shared" si="321"/>
        <v>#VALUE!</v>
      </c>
      <c r="ACB61" s="24" t="e">
        <f t="shared" si="322"/>
        <v>#VALUE!</v>
      </c>
      <c r="ACC61" s="24" t="e">
        <f t="shared" si="323"/>
        <v>#VALUE!</v>
      </c>
      <c r="ACH61" s="24">
        <f t="shared" si="324"/>
        <v>0</v>
      </c>
      <c r="ACI61" s="24">
        <f t="shared" si="325"/>
        <v>0</v>
      </c>
      <c r="ACJ61" s="24">
        <f t="shared" si="326"/>
        <v>0</v>
      </c>
      <c r="ACO61" s="24">
        <f t="shared" si="327"/>
        <v>0</v>
      </c>
      <c r="ACP61" s="24">
        <f t="shared" si="328"/>
        <v>0</v>
      </c>
      <c r="ACQ61" s="24">
        <f t="shared" si="329"/>
        <v>0</v>
      </c>
      <c r="ACV61" s="24">
        <f t="shared" si="330"/>
        <v>0</v>
      </c>
      <c r="ACW61" s="24">
        <f t="shared" si="331"/>
        <v>0</v>
      </c>
      <c r="ACX61" s="24">
        <f t="shared" si="332"/>
        <v>0</v>
      </c>
      <c r="ACY61"/>
      <c r="ACZ61"/>
      <c r="ADA61"/>
      <c r="ADB61"/>
      <c r="ADC61" s="24">
        <f t="shared" si="333"/>
        <v>0</v>
      </c>
      <c r="ADD61" s="24">
        <f t="shared" si="334"/>
        <v>0</v>
      </c>
      <c r="ADE61" s="24">
        <f t="shared" si="335"/>
        <v>0</v>
      </c>
      <c r="ADJ61" s="24">
        <f t="shared" si="336"/>
        <v>0</v>
      </c>
      <c r="ADK61" s="24">
        <f t="shared" si="337"/>
        <v>0</v>
      </c>
      <c r="ADL61" s="24">
        <f t="shared" si="338"/>
        <v>0</v>
      </c>
      <c r="ADQ61" s="24">
        <f t="shared" si="339"/>
        <v>0</v>
      </c>
      <c r="ADR61" s="24">
        <f t="shared" si="340"/>
        <v>0</v>
      </c>
      <c r="ADS61" s="24">
        <f t="shared" si="341"/>
        <v>0</v>
      </c>
      <c r="ADX61" s="24">
        <f t="shared" si="342"/>
        <v>0</v>
      </c>
      <c r="ADY61" s="24">
        <f t="shared" si="343"/>
        <v>0</v>
      </c>
      <c r="ADZ61" s="24">
        <f t="shared" si="344"/>
        <v>0</v>
      </c>
      <c r="AEE61" s="24">
        <f t="shared" si="345"/>
        <v>0</v>
      </c>
      <c r="AEF61" s="24">
        <f t="shared" si="346"/>
        <v>0</v>
      </c>
      <c r="AEG61" s="24">
        <f t="shared" si="347"/>
        <v>0</v>
      </c>
      <c r="AEL61" s="24">
        <f t="shared" si="348"/>
        <v>0</v>
      </c>
      <c r="AEM61" s="24">
        <f t="shared" si="349"/>
        <v>0</v>
      </c>
      <c r="AEN61" s="24">
        <f t="shared" si="350"/>
        <v>0</v>
      </c>
      <c r="AES61" s="24">
        <f t="shared" si="351"/>
        <v>0</v>
      </c>
      <c r="AET61" s="24">
        <f t="shared" si="352"/>
        <v>0</v>
      </c>
      <c r="AEU61" s="24">
        <f t="shared" si="353"/>
        <v>0</v>
      </c>
      <c r="AEZ61" s="24">
        <f t="shared" si="354"/>
        <v>0</v>
      </c>
      <c r="AFA61" s="24">
        <f t="shared" si="355"/>
        <v>0</v>
      </c>
      <c r="AFB61" s="24">
        <f t="shared" si="356"/>
        <v>0</v>
      </c>
      <c r="AFG61" s="24">
        <f t="shared" si="357"/>
        <v>0</v>
      </c>
      <c r="AFH61" s="24">
        <f t="shared" si="358"/>
        <v>0</v>
      </c>
      <c r="AFI61" s="24">
        <f t="shared" si="359"/>
        <v>0</v>
      </c>
      <c r="AFN61" s="24">
        <f t="shared" si="360"/>
        <v>0</v>
      </c>
      <c r="AFO61" s="24">
        <f t="shared" si="361"/>
        <v>0</v>
      </c>
      <c r="AFP61" s="24">
        <f t="shared" si="362"/>
        <v>0</v>
      </c>
      <c r="AFU61" s="24">
        <f t="shared" si="363"/>
        <v>0</v>
      </c>
      <c r="AFV61" s="24">
        <f t="shared" si="364"/>
        <v>0</v>
      </c>
      <c r="AFW61" s="24">
        <f t="shared" si="365"/>
        <v>0</v>
      </c>
      <c r="AGB61" s="24">
        <f t="shared" si="366"/>
        <v>0</v>
      </c>
      <c r="AGC61" s="24">
        <f t="shared" si="367"/>
        <v>0</v>
      </c>
      <c r="AGD61" s="24">
        <f t="shared" si="368"/>
        <v>0</v>
      </c>
      <c r="AGI61" s="24">
        <f t="shared" si="369"/>
        <v>0</v>
      </c>
      <c r="AGJ61" s="24">
        <f t="shared" si="370"/>
        <v>0</v>
      </c>
      <c r="AGK61" s="24">
        <f t="shared" si="371"/>
        <v>0</v>
      </c>
      <c r="AGP61" s="24">
        <f t="shared" si="372"/>
        <v>0</v>
      </c>
      <c r="AGQ61" s="24">
        <f t="shared" si="373"/>
        <v>0</v>
      </c>
      <c r="AGR61" s="24">
        <f t="shared" si="374"/>
        <v>0</v>
      </c>
      <c r="AGW61" s="24">
        <f t="shared" si="375"/>
        <v>0</v>
      </c>
      <c r="AGX61" s="24">
        <f t="shared" si="376"/>
        <v>0</v>
      </c>
      <c r="AGY61" s="24">
        <f t="shared" si="377"/>
        <v>0</v>
      </c>
      <c r="AHD61" s="24">
        <f t="shared" si="378"/>
        <v>0</v>
      </c>
      <c r="AHE61" s="24">
        <f t="shared" si="379"/>
        <v>0</v>
      </c>
      <c r="AHF61" s="24">
        <f t="shared" si="380"/>
        <v>0</v>
      </c>
      <c r="AHK61" s="24">
        <f t="shared" si="381"/>
        <v>0</v>
      </c>
      <c r="AHL61" s="24">
        <f t="shared" si="382"/>
        <v>0</v>
      </c>
      <c r="AHM61" s="24">
        <f t="shared" si="383"/>
        <v>0</v>
      </c>
      <c r="AHR61" s="24">
        <f t="shared" si="384"/>
        <v>0</v>
      </c>
      <c r="AHS61" s="24">
        <f t="shared" si="385"/>
        <v>0</v>
      </c>
      <c r="AHT61" s="24">
        <f t="shared" si="386"/>
        <v>0</v>
      </c>
      <c r="AHY61" s="24">
        <f t="shared" si="387"/>
        <v>0</v>
      </c>
      <c r="AHZ61" s="24">
        <f t="shared" si="388"/>
        <v>0</v>
      </c>
      <c r="AIA61" s="24">
        <f t="shared" si="389"/>
        <v>0</v>
      </c>
      <c r="AIF61" s="24">
        <f t="shared" si="390"/>
        <v>0</v>
      </c>
      <c r="AIG61" s="24">
        <f t="shared" si="391"/>
        <v>0</v>
      </c>
      <c r="AIH61" s="24">
        <f t="shared" si="392"/>
        <v>0</v>
      </c>
      <c r="AIM61" s="24">
        <f t="shared" si="393"/>
        <v>0</v>
      </c>
      <c r="AIN61" s="24">
        <f t="shared" si="394"/>
        <v>0</v>
      </c>
      <c r="AIO61" s="24">
        <f t="shared" si="395"/>
        <v>0</v>
      </c>
      <c r="AIT61" s="24">
        <f t="shared" si="396"/>
        <v>0</v>
      </c>
      <c r="AIU61" s="24">
        <f t="shared" si="397"/>
        <v>0</v>
      </c>
      <c r="AIV61" s="24">
        <f t="shared" si="398"/>
        <v>0</v>
      </c>
      <c r="AJA61" s="24">
        <f t="shared" si="399"/>
        <v>0</v>
      </c>
      <c r="AJB61" s="24">
        <f t="shared" si="400"/>
        <v>0</v>
      </c>
      <c r="AJC61" s="24">
        <f t="shared" si="401"/>
        <v>0</v>
      </c>
      <c r="AJH61" s="24">
        <f t="shared" si="402"/>
        <v>0</v>
      </c>
      <c r="AJI61" s="24">
        <f t="shared" si="403"/>
        <v>0</v>
      </c>
      <c r="AJJ61" s="24">
        <f t="shared" si="404"/>
        <v>0</v>
      </c>
      <c r="AJO61" s="24">
        <f t="shared" si="405"/>
        <v>0</v>
      </c>
      <c r="AJP61" s="24">
        <f t="shared" si="406"/>
        <v>0</v>
      </c>
      <c r="AJQ61" s="24">
        <f t="shared" si="407"/>
        <v>0</v>
      </c>
      <c r="AJV61" s="24">
        <f t="shared" si="408"/>
        <v>0</v>
      </c>
      <c r="AJW61" s="24">
        <f t="shared" si="409"/>
        <v>0</v>
      </c>
      <c r="AJX61" s="24">
        <f t="shared" si="410"/>
        <v>0</v>
      </c>
      <c r="AKC61" s="24">
        <f t="shared" si="411"/>
        <v>0</v>
      </c>
      <c r="AKD61" s="24">
        <f t="shared" si="412"/>
        <v>0</v>
      </c>
      <c r="AKE61" s="24">
        <f t="shared" si="413"/>
        <v>0</v>
      </c>
      <c r="AKJ61" s="24">
        <f t="shared" si="414"/>
        <v>0</v>
      </c>
      <c r="AKK61" s="24">
        <f t="shared" si="415"/>
        <v>0</v>
      </c>
      <c r="AKL61" s="24">
        <f t="shared" si="416"/>
        <v>0</v>
      </c>
      <c r="AKQ61" s="24">
        <f t="shared" si="417"/>
        <v>0</v>
      </c>
      <c r="AKR61" s="24">
        <f t="shared" si="418"/>
        <v>0</v>
      </c>
      <c r="AKS61" s="24">
        <f t="shared" si="419"/>
        <v>0</v>
      </c>
      <c r="AKX61" s="24">
        <f t="shared" si="420"/>
        <v>0</v>
      </c>
      <c r="AKY61" s="24">
        <f t="shared" si="421"/>
        <v>0</v>
      </c>
      <c r="AKZ61" s="24">
        <f t="shared" si="422"/>
        <v>0</v>
      </c>
      <c r="ALE61" s="24">
        <f t="shared" si="423"/>
        <v>0</v>
      </c>
      <c r="ALF61" s="24">
        <f t="shared" si="424"/>
        <v>0</v>
      </c>
      <c r="ALG61" s="24">
        <f t="shared" si="425"/>
        <v>0</v>
      </c>
      <c r="ALL61" s="24">
        <f t="shared" si="426"/>
        <v>0</v>
      </c>
      <c r="ALM61" s="24">
        <f t="shared" si="427"/>
        <v>0</v>
      </c>
      <c r="ALN61" s="24">
        <f t="shared" si="428"/>
        <v>0</v>
      </c>
      <c r="ALS61" s="24">
        <f t="shared" si="429"/>
        <v>0</v>
      </c>
      <c r="ALT61" s="24">
        <f t="shared" si="430"/>
        <v>0</v>
      </c>
      <c r="ALU61" s="24">
        <f t="shared" si="431"/>
        <v>0</v>
      </c>
      <c r="ALZ61" s="24">
        <f t="shared" si="432"/>
        <v>0</v>
      </c>
      <c r="AMA61" s="24">
        <f t="shared" si="433"/>
        <v>0</v>
      </c>
      <c r="AMB61" s="24">
        <f t="shared" si="434"/>
        <v>0</v>
      </c>
      <c r="AMG61" s="24">
        <f t="shared" si="435"/>
        <v>0</v>
      </c>
      <c r="AMH61" s="24">
        <f t="shared" si="436"/>
        <v>0</v>
      </c>
      <c r="AMI61" s="24">
        <f t="shared" si="437"/>
        <v>0</v>
      </c>
      <c r="AMN61" s="24">
        <f t="shared" si="438"/>
        <v>0</v>
      </c>
      <c r="AMO61" s="24">
        <f t="shared" si="439"/>
        <v>0</v>
      </c>
      <c r="AMP61" s="24">
        <f t="shared" si="440"/>
        <v>0</v>
      </c>
      <c r="AMU61" s="24">
        <f t="shared" si="441"/>
        <v>0</v>
      </c>
      <c r="AMV61" s="24">
        <f t="shared" si="442"/>
        <v>0</v>
      </c>
      <c r="AMW61" s="24">
        <f t="shared" si="443"/>
        <v>0</v>
      </c>
      <c r="AMX61">
        <v>-3.5306902050953E-5</v>
      </c>
      <c r="AMY61" t="e">
        <f>bvarM6^3</f>
        <v>#VALUE!</v>
      </c>
      <c r="AMZ61" t="e">
        <f>cvarM6^3</f>
        <v>#VALUE!</v>
      </c>
      <c r="ANA61" t="e">
        <f>mvarM6^3</f>
        <v>#VALUE!</v>
      </c>
      <c r="ANB61" s="24" t="e">
        <f t="shared" si="444"/>
        <v>#VALUE!</v>
      </c>
      <c r="ANC61" s="24" t="e">
        <f t="shared" si="445"/>
        <v>#VALUE!</v>
      </c>
      <c r="AND61" s="24" t="e">
        <f t="shared" si="446"/>
        <v>#VALUE!</v>
      </c>
      <c r="ANE61">
        <v>-73775486.728035003</v>
      </c>
      <c r="ANF61" t="e">
        <f>bvarM1^3</f>
        <v>#VALUE!</v>
      </c>
      <c r="ANG61" t="e">
        <f>cvarM1^3</f>
        <v>#VALUE!</v>
      </c>
      <c r="ANH61" t="e">
        <f>mvarM1^3</f>
        <v>#VALUE!</v>
      </c>
      <c r="ANI61" s="24" t="e">
        <f t="shared" si="447"/>
        <v>#VALUE!</v>
      </c>
      <c r="ANJ61" s="24" t="e">
        <f t="shared" si="448"/>
        <v>#VALUE!</v>
      </c>
      <c r="ANK61" s="24" t="e">
        <f t="shared" si="449"/>
        <v>#VALUE!</v>
      </c>
      <c r="ANP61" s="24">
        <f t="shared" si="450"/>
        <v>0</v>
      </c>
      <c r="ANQ61" s="24">
        <f t="shared" si="451"/>
        <v>0</v>
      </c>
      <c r="ANR61" s="24">
        <f t="shared" si="452"/>
        <v>0</v>
      </c>
      <c r="ANS61"/>
      <c r="ANT61"/>
      <c r="ANU61"/>
      <c r="ANV61"/>
      <c r="ANW61" s="24">
        <f t="shared" si="453"/>
        <v>0</v>
      </c>
      <c r="ANX61" s="24">
        <f t="shared" si="454"/>
        <v>0</v>
      </c>
      <c r="ANY61" s="24">
        <f t="shared" si="455"/>
        <v>0</v>
      </c>
      <c r="AOD61" s="24">
        <f t="shared" si="456"/>
        <v>0</v>
      </c>
      <c r="AOE61" s="24">
        <f t="shared" si="457"/>
        <v>0</v>
      </c>
      <c r="AOF61" s="24">
        <f t="shared" si="458"/>
        <v>0</v>
      </c>
      <c r="AOK61" s="24">
        <f t="shared" si="459"/>
        <v>0</v>
      </c>
      <c r="AOL61" s="24">
        <f t="shared" si="460"/>
        <v>0</v>
      </c>
      <c r="AOM61" s="24">
        <f t="shared" si="461"/>
        <v>0</v>
      </c>
      <c r="AON61"/>
      <c r="AOO61"/>
      <c r="AOP61"/>
      <c r="AOQ61"/>
      <c r="AOR61" s="24">
        <f t="shared" si="462"/>
        <v>0</v>
      </c>
      <c r="AOS61" s="24">
        <f t="shared" si="463"/>
        <v>0</v>
      </c>
      <c r="AOT61" s="24">
        <f t="shared" si="464"/>
        <v>0</v>
      </c>
      <c r="AOU61">
        <v>-2.0588016535031999E-6</v>
      </c>
      <c r="AOV61" t="e">
        <f>bvarM4^3</f>
        <v>#VALUE!</v>
      </c>
      <c r="AOW61" t="e">
        <f>cvarM4^3</f>
        <v>#VALUE!</v>
      </c>
      <c r="AOX61" t="e">
        <f>mvarM4^3</f>
        <v>#VALUE!</v>
      </c>
      <c r="AOY61" s="24" t="e">
        <f t="shared" si="465"/>
        <v>#VALUE!</v>
      </c>
      <c r="AOZ61" s="24" t="e">
        <f t="shared" si="466"/>
        <v>#VALUE!</v>
      </c>
      <c r="APA61" s="24" t="e">
        <f t="shared" si="467"/>
        <v>#VALUE!</v>
      </c>
      <c r="APF61" s="24">
        <f t="shared" si="468"/>
        <v>0</v>
      </c>
      <c r="APG61" s="24">
        <f t="shared" si="469"/>
        <v>0</v>
      </c>
      <c r="APH61" s="24">
        <f t="shared" si="470"/>
        <v>0</v>
      </c>
      <c r="APM61" s="24">
        <f t="shared" si="471"/>
        <v>0</v>
      </c>
      <c r="APN61" s="24">
        <f t="shared" si="472"/>
        <v>0</v>
      </c>
      <c r="APO61" s="24">
        <f t="shared" si="473"/>
        <v>0</v>
      </c>
      <c r="APT61" s="24">
        <f t="shared" si="474"/>
        <v>0</v>
      </c>
      <c r="APU61" s="24">
        <f t="shared" si="475"/>
        <v>0</v>
      </c>
      <c r="APV61" s="24">
        <f t="shared" si="476"/>
        <v>0</v>
      </c>
      <c r="AQA61" s="24">
        <f t="shared" si="477"/>
        <v>0</v>
      </c>
      <c r="AQB61" s="24">
        <f t="shared" si="478"/>
        <v>0</v>
      </c>
      <c r="AQC61" s="24">
        <f t="shared" si="479"/>
        <v>0</v>
      </c>
      <c r="AQD61"/>
      <c r="AQE61"/>
      <c r="AQF61"/>
      <c r="AQG61"/>
      <c r="AQH61" s="24">
        <f t="shared" si="480"/>
        <v>0</v>
      </c>
      <c r="AQI61" s="24">
        <f t="shared" si="481"/>
        <v>0</v>
      </c>
      <c r="AQJ61" s="24">
        <f t="shared" si="482"/>
        <v>0</v>
      </c>
      <c r="AQK61">
        <v>7.7580699770174E-4</v>
      </c>
      <c r="AQL61" t="e">
        <f>bvarM7^3</f>
        <v>#VALUE!</v>
      </c>
      <c r="AQM61" t="e">
        <f>cvarM7^3</f>
        <v>#VALUE!</v>
      </c>
      <c r="AQN61" t="e">
        <f>mvarM7^3</f>
        <v>#VALUE!</v>
      </c>
      <c r="AQO61" s="24" t="e">
        <f t="shared" si="483"/>
        <v>#VALUE!</v>
      </c>
      <c r="AQP61" s="24" t="e">
        <f t="shared" si="484"/>
        <v>#VALUE!</v>
      </c>
      <c r="AQQ61" s="24" t="e">
        <f t="shared" si="485"/>
        <v>#VALUE!</v>
      </c>
      <c r="AQV61" s="24">
        <f t="shared" si="486"/>
        <v>0</v>
      </c>
      <c r="AQW61" s="24">
        <f t="shared" si="487"/>
        <v>0</v>
      </c>
      <c r="AQX61" s="24">
        <f t="shared" si="488"/>
        <v>0</v>
      </c>
      <c r="ARC61" s="24">
        <f t="shared" si="489"/>
        <v>0</v>
      </c>
      <c r="ARD61" s="24">
        <f t="shared" si="490"/>
        <v>0</v>
      </c>
      <c r="ARE61" s="24">
        <f t="shared" si="491"/>
        <v>0</v>
      </c>
      <c r="ARJ61" s="24">
        <f t="shared" si="492"/>
        <v>0</v>
      </c>
      <c r="ARK61" s="24">
        <f t="shared" si="493"/>
        <v>0</v>
      </c>
      <c r="ARL61" s="24">
        <f t="shared" si="494"/>
        <v>0</v>
      </c>
      <c r="ARQ61" s="24">
        <f t="shared" si="495"/>
        <v>0</v>
      </c>
      <c r="ARR61" s="24">
        <f t="shared" si="496"/>
        <v>0</v>
      </c>
      <c r="ARS61" s="24">
        <f t="shared" si="497"/>
        <v>0</v>
      </c>
      <c r="ART61"/>
      <c r="ARU61"/>
      <c r="ARV61"/>
      <c r="ARW61"/>
      <c r="ARX61" s="24">
        <f t="shared" si="498"/>
        <v>0</v>
      </c>
      <c r="ARY61" s="24">
        <f t="shared" si="499"/>
        <v>0</v>
      </c>
      <c r="ARZ61" s="24">
        <f t="shared" si="500"/>
        <v>0</v>
      </c>
      <c r="ASA61"/>
      <c r="ASB61"/>
      <c r="ASC61"/>
      <c r="ASD61"/>
      <c r="ASE61" s="24">
        <f t="shared" si="501"/>
        <v>0</v>
      </c>
      <c r="ASF61" s="24">
        <f t="shared" si="502"/>
        <v>0</v>
      </c>
      <c r="ASG61" s="24">
        <f t="shared" si="503"/>
        <v>0</v>
      </c>
      <c r="ASL61" s="24">
        <f t="shared" si="504"/>
        <v>0</v>
      </c>
      <c r="ASM61" s="24">
        <f t="shared" si="505"/>
        <v>0</v>
      </c>
      <c r="ASN61" s="24">
        <f t="shared" si="506"/>
        <v>0</v>
      </c>
      <c r="ASS61" s="24">
        <f t="shared" si="507"/>
        <v>0</v>
      </c>
      <c r="AST61" s="24">
        <f t="shared" si="508"/>
        <v>0</v>
      </c>
      <c r="ASU61" s="24">
        <f t="shared" si="509"/>
        <v>0</v>
      </c>
      <c r="ASZ61" s="24">
        <f t="shared" si="510"/>
        <v>0</v>
      </c>
      <c r="ATA61" s="24">
        <f t="shared" si="511"/>
        <v>0</v>
      </c>
      <c r="ATB61" s="24">
        <f t="shared" si="512"/>
        <v>0</v>
      </c>
      <c r="ATG61" s="24">
        <f t="shared" si="513"/>
        <v>0</v>
      </c>
      <c r="ATH61" s="24">
        <f t="shared" si="514"/>
        <v>0</v>
      </c>
      <c r="ATI61" s="24">
        <f t="shared" si="515"/>
        <v>0</v>
      </c>
      <c r="ATN61" s="24">
        <f t="shared" si="516"/>
        <v>0</v>
      </c>
      <c r="ATO61" s="24">
        <f t="shared" si="517"/>
        <v>0</v>
      </c>
      <c r="ATP61" s="24">
        <f t="shared" si="518"/>
        <v>0</v>
      </c>
      <c r="ATQ61">
        <v>-5.4084617418073E-5</v>
      </c>
      <c r="ATR61" t="e">
        <f>bvarM6^3</f>
        <v>#VALUE!</v>
      </c>
      <c r="ATS61" t="e">
        <f>cvarM6^3</f>
        <v>#VALUE!</v>
      </c>
      <c r="ATT61" t="e">
        <f>mvarM6^3</f>
        <v>#VALUE!</v>
      </c>
      <c r="ATU61" s="24" t="e">
        <f t="shared" si="519"/>
        <v>#VALUE!</v>
      </c>
      <c r="ATV61" s="24" t="e">
        <f t="shared" si="520"/>
        <v>#VALUE!</v>
      </c>
      <c r="ATW61" s="24" t="e">
        <f t="shared" si="521"/>
        <v>#VALUE!</v>
      </c>
      <c r="AUB61" s="24">
        <f t="shared" si="522"/>
        <v>0</v>
      </c>
      <c r="AUC61" s="24">
        <f t="shared" si="523"/>
        <v>0</v>
      </c>
      <c r="AUD61" s="24">
        <f t="shared" si="524"/>
        <v>0</v>
      </c>
      <c r="AUI61" s="24">
        <f t="shared" si="525"/>
        <v>0</v>
      </c>
      <c r="AUJ61" s="24">
        <f t="shared" si="526"/>
        <v>0</v>
      </c>
      <c r="AUK61" s="24">
        <f t="shared" si="527"/>
        <v>0</v>
      </c>
      <c r="AUP61" s="24">
        <f t="shared" si="528"/>
        <v>0</v>
      </c>
      <c r="AUQ61" s="24">
        <f t="shared" si="529"/>
        <v>0</v>
      </c>
      <c r="AUR61" s="24">
        <f t="shared" si="530"/>
        <v>0</v>
      </c>
      <c r="AUW61" s="24">
        <f t="shared" si="531"/>
        <v>0</v>
      </c>
      <c r="AUX61" s="24">
        <f t="shared" si="532"/>
        <v>0</v>
      </c>
      <c r="AUY61" s="24">
        <f t="shared" si="533"/>
        <v>0</v>
      </c>
      <c r="AVD61" s="24">
        <f t="shared" si="534"/>
        <v>0</v>
      </c>
      <c r="AVE61" s="24">
        <f t="shared" si="535"/>
        <v>0</v>
      </c>
      <c r="AVF61" s="24">
        <f t="shared" si="536"/>
        <v>0</v>
      </c>
      <c r="AVG61">
        <v>7.9729830819248997E-4</v>
      </c>
      <c r="AVH61" t="e">
        <f>bvarM7^3</f>
        <v>#VALUE!</v>
      </c>
      <c r="AVI61" t="e">
        <f>cvarM7^3</f>
        <v>#VALUE!</v>
      </c>
      <c r="AVJ61" t="e">
        <f>mvarM7^3</f>
        <v>#VALUE!</v>
      </c>
      <c r="AVK61" s="24" t="e">
        <f t="shared" si="537"/>
        <v>#VALUE!</v>
      </c>
      <c r="AVL61" s="24" t="e">
        <f t="shared" si="538"/>
        <v>#VALUE!</v>
      </c>
      <c r="AVM61" s="24" t="e">
        <f t="shared" si="539"/>
        <v>#VALUE!</v>
      </c>
      <c r="AVR61" s="24">
        <f t="shared" si="540"/>
        <v>0</v>
      </c>
      <c r="AVS61" s="24">
        <f t="shared" si="541"/>
        <v>0</v>
      </c>
      <c r="AVT61" s="24">
        <f t="shared" si="542"/>
        <v>0</v>
      </c>
      <c r="AVY61" s="24">
        <f t="shared" si="543"/>
        <v>0</v>
      </c>
      <c r="AVZ61" s="24">
        <f t="shared" si="544"/>
        <v>0</v>
      </c>
      <c r="AWA61" s="24">
        <f t="shared" si="545"/>
        <v>0</v>
      </c>
      <c r="AWF61" s="24">
        <f t="shared" si="546"/>
        <v>0</v>
      </c>
      <c r="AWG61" s="24">
        <f t="shared" si="547"/>
        <v>0</v>
      </c>
      <c r="AWH61" s="24">
        <f t="shared" si="548"/>
        <v>0</v>
      </c>
      <c r="AWM61" s="24">
        <f t="shared" si="549"/>
        <v>0</v>
      </c>
      <c r="AWN61" s="24">
        <f t="shared" si="550"/>
        <v>0</v>
      </c>
      <c r="AWO61" s="24">
        <f t="shared" si="551"/>
        <v>0</v>
      </c>
      <c r="AWT61" s="24">
        <f t="shared" si="552"/>
        <v>0</v>
      </c>
      <c r="AWU61" s="24">
        <f t="shared" si="553"/>
        <v>0</v>
      </c>
      <c r="AWV61" s="24">
        <f t="shared" si="554"/>
        <v>0</v>
      </c>
      <c r="AXA61" s="24">
        <f t="shared" si="555"/>
        <v>0</v>
      </c>
      <c r="AXB61" s="24">
        <f t="shared" si="556"/>
        <v>0</v>
      </c>
      <c r="AXC61" s="24">
        <f t="shared" si="557"/>
        <v>0</v>
      </c>
      <c r="AXH61" s="24">
        <f t="shared" si="558"/>
        <v>0</v>
      </c>
      <c r="AXI61" s="24">
        <f t="shared" si="559"/>
        <v>0</v>
      </c>
      <c r="AXJ61" s="24">
        <f t="shared" si="560"/>
        <v>0</v>
      </c>
      <c r="AXO61" s="24">
        <f t="shared" si="561"/>
        <v>0</v>
      </c>
      <c r="AXP61" s="24">
        <f t="shared" si="562"/>
        <v>0</v>
      </c>
      <c r="AXQ61" s="24">
        <f t="shared" si="563"/>
        <v>0</v>
      </c>
      <c r="AXV61" s="24">
        <f t="shared" si="564"/>
        <v>0</v>
      </c>
      <c r="AXW61" s="24">
        <f t="shared" si="565"/>
        <v>0</v>
      </c>
      <c r="AXX61" s="24">
        <f t="shared" si="566"/>
        <v>0</v>
      </c>
      <c r="AYC61" s="24">
        <f t="shared" si="567"/>
        <v>0</v>
      </c>
      <c r="AYD61" s="24">
        <f t="shared" si="568"/>
        <v>0</v>
      </c>
      <c r="AYE61" s="24">
        <f t="shared" si="569"/>
        <v>0</v>
      </c>
      <c r="AYJ61" s="24">
        <f t="shared" si="570"/>
        <v>0</v>
      </c>
      <c r="AYK61" s="24">
        <f t="shared" si="571"/>
        <v>0</v>
      </c>
      <c r="AYL61" s="24">
        <f t="shared" si="572"/>
        <v>0</v>
      </c>
      <c r="AYM61"/>
      <c r="AYN61"/>
      <c r="AYO61"/>
      <c r="AYP61"/>
      <c r="AYQ61" s="24">
        <f t="shared" si="573"/>
        <v>0</v>
      </c>
      <c r="AYR61" s="24">
        <f t="shared" si="574"/>
        <v>0</v>
      </c>
      <c r="AYS61" s="24">
        <f t="shared" si="575"/>
        <v>0</v>
      </c>
      <c r="AYX61" s="24">
        <f t="shared" si="576"/>
        <v>0</v>
      </c>
      <c r="AYY61" s="24">
        <f t="shared" si="577"/>
        <v>0</v>
      </c>
      <c r="AYZ61" s="24">
        <f t="shared" si="578"/>
        <v>0</v>
      </c>
      <c r="AZE61" s="24">
        <f t="shared" si="579"/>
        <v>0</v>
      </c>
      <c r="AZF61" s="24">
        <f t="shared" si="580"/>
        <v>0</v>
      </c>
      <c r="AZG61" s="24">
        <f t="shared" si="581"/>
        <v>0</v>
      </c>
      <c r="AZH61"/>
      <c r="AZI61"/>
      <c r="AZJ61"/>
      <c r="AZK61"/>
      <c r="AZL61" s="24">
        <f t="shared" si="582"/>
        <v>0</v>
      </c>
      <c r="AZM61" s="24">
        <f t="shared" si="583"/>
        <v>0</v>
      </c>
      <c r="AZN61" s="24">
        <f t="shared" si="584"/>
        <v>0</v>
      </c>
      <c r="AZS61" s="24">
        <f t="shared" si="585"/>
        <v>0</v>
      </c>
      <c r="AZT61" s="24">
        <f t="shared" si="586"/>
        <v>0</v>
      </c>
      <c r="AZU61" s="24">
        <f t="shared" si="587"/>
        <v>0</v>
      </c>
      <c r="AZZ61" s="24">
        <f t="shared" si="588"/>
        <v>0</v>
      </c>
      <c r="BAA61" s="24">
        <f t="shared" si="589"/>
        <v>0</v>
      </c>
      <c r="BAB61" s="24">
        <f t="shared" si="590"/>
        <v>0</v>
      </c>
      <c r="BAC61"/>
      <c r="BAD61"/>
      <c r="BAE61"/>
      <c r="BAF61"/>
      <c r="BAG61" s="24">
        <f t="shared" si="591"/>
        <v>0</v>
      </c>
      <c r="BAH61" s="24">
        <f t="shared" si="592"/>
        <v>0</v>
      </c>
      <c r="BAI61" s="24">
        <f t="shared" si="593"/>
        <v>0</v>
      </c>
      <c r="BAN61" s="24">
        <f t="shared" si="594"/>
        <v>0</v>
      </c>
      <c r="BAO61" s="24">
        <f t="shared" si="595"/>
        <v>0</v>
      </c>
      <c r="BAP61" s="24">
        <f t="shared" si="596"/>
        <v>0</v>
      </c>
      <c r="BAU61" s="24">
        <f t="shared" si="597"/>
        <v>0</v>
      </c>
      <c r="BAV61" s="24">
        <f t="shared" si="598"/>
        <v>0</v>
      </c>
      <c r="BAW61" s="24">
        <f t="shared" si="599"/>
        <v>0</v>
      </c>
      <c r="BBB61" s="24">
        <f t="shared" si="600"/>
        <v>0</v>
      </c>
      <c r="BBC61" s="24">
        <f t="shared" si="601"/>
        <v>0</v>
      </c>
      <c r="BBD61" s="24">
        <f t="shared" si="602"/>
        <v>0</v>
      </c>
      <c r="BBI61" s="24">
        <f t="shared" si="603"/>
        <v>0</v>
      </c>
      <c r="BBJ61" s="24">
        <f t="shared" si="604"/>
        <v>0</v>
      </c>
      <c r="BBK61" s="24">
        <f t="shared" si="605"/>
        <v>0</v>
      </c>
      <c r="BBP61" s="24">
        <f t="shared" si="606"/>
        <v>0</v>
      </c>
      <c r="BBQ61" s="24">
        <f t="shared" si="607"/>
        <v>0</v>
      </c>
      <c r="BBR61" s="24">
        <f t="shared" si="608"/>
        <v>0</v>
      </c>
      <c r="BBW61" s="24">
        <f t="shared" si="609"/>
        <v>0</v>
      </c>
      <c r="BBX61" s="24">
        <f t="shared" si="610"/>
        <v>0</v>
      </c>
      <c r="BBY61" s="24">
        <f t="shared" si="611"/>
        <v>0</v>
      </c>
      <c r="BCD61" s="24">
        <f t="shared" si="612"/>
        <v>0</v>
      </c>
      <c r="BCE61" s="24">
        <f t="shared" si="613"/>
        <v>0</v>
      </c>
      <c r="BCF61" s="24">
        <f t="shared" si="614"/>
        <v>0</v>
      </c>
      <c r="BCK61" s="24">
        <f t="shared" si="615"/>
        <v>0</v>
      </c>
      <c r="BCL61" s="24">
        <f t="shared" si="616"/>
        <v>0</v>
      </c>
      <c r="BCM61" s="24">
        <f t="shared" si="617"/>
        <v>0</v>
      </c>
      <c r="BCR61" s="24">
        <f t="shared" si="618"/>
        <v>0</v>
      </c>
      <c r="BCS61" s="24">
        <f t="shared" si="619"/>
        <v>0</v>
      </c>
      <c r="BCT61" s="24">
        <f t="shared" si="620"/>
        <v>0</v>
      </c>
      <c r="BCY61" s="24">
        <f t="shared" si="621"/>
        <v>0</v>
      </c>
      <c r="BCZ61" s="24">
        <f t="shared" si="622"/>
        <v>0</v>
      </c>
      <c r="BDA61" s="24">
        <f t="shared" si="623"/>
        <v>0</v>
      </c>
      <c r="BDF61" s="24">
        <f t="shared" si="624"/>
        <v>0</v>
      </c>
      <c r="BDG61" s="24">
        <f t="shared" si="625"/>
        <v>0</v>
      </c>
      <c r="BDH61" s="24">
        <f t="shared" si="626"/>
        <v>0</v>
      </c>
      <c r="BDM61" s="24">
        <f t="shared" si="627"/>
        <v>0</v>
      </c>
      <c r="BDN61" s="24">
        <f t="shared" si="628"/>
        <v>0</v>
      </c>
      <c r="BDO61" s="24">
        <f t="shared" si="629"/>
        <v>0</v>
      </c>
      <c r="BDT61" s="24">
        <f t="shared" si="630"/>
        <v>0</v>
      </c>
      <c r="BDU61" s="24">
        <f t="shared" si="631"/>
        <v>0</v>
      </c>
      <c r="BDV61" s="24">
        <f t="shared" si="632"/>
        <v>0</v>
      </c>
      <c r="BEA61" s="24">
        <f t="shared" si="633"/>
        <v>0</v>
      </c>
      <c r="BEB61" s="24">
        <f t="shared" si="634"/>
        <v>0</v>
      </c>
      <c r="BEC61" s="24">
        <f t="shared" si="635"/>
        <v>0</v>
      </c>
      <c r="BEH61" s="24">
        <f t="shared" si="636"/>
        <v>0</v>
      </c>
      <c r="BEI61" s="24">
        <f t="shared" si="637"/>
        <v>0</v>
      </c>
      <c r="BEJ61" s="24">
        <f t="shared" si="638"/>
        <v>0</v>
      </c>
      <c r="BEO61" s="24">
        <f t="shared" si="639"/>
        <v>0</v>
      </c>
      <c r="BEP61" s="24">
        <f t="shared" si="640"/>
        <v>0</v>
      </c>
      <c r="BEQ61" s="24">
        <f t="shared" si="641"/>
        <v>0</v>
      </c>
      <c r="BEV61" s="24">
        <f t="shared" si="642"/>
        <v>0</v>
      </c>
      <c r="BEW61" s="24">
        <f t="shared" si="643"/>
        <v>0</v>
      </c>
      <c r="BEX61" s="24">
        <f t="shared" si="644"/>
        <v>0</v>
      </c>
      <c r="BFC61" s="24">
        <f t="shared" si="645"/>
        <v>0</v>
      </c>
      <c r="BFD61" s="24">
        <f t="shared" si="646"/>
        <v>0</v>
      </c>
      <c r="BFE61" s="24">
        <f t="shared" si="647"/>
        <v>0</v>
      </c>
      <c r="BFJ61" s="24">
        <f t="shared" si="648"/>
        <v>0</v>
      </c>
      <c r="BFK61" s="24">
        <f t="shared" si="649"/>
        <v>0</v>
      </c>
      <c r="BFL61" s="24">
        <f t="shared" si="650"/>
        <v>0</v>
      </c>
      <c r="BFQ61" s="24">
        <f t="shared" si="651"/>
        <v>0</v>
      </c>
      <c r="BFR61" s="24">
        <f t="shared" si="652"/>
        <v>0</v>
      </c>
      <c r="BFS61" s="24">
        <f t="shared" si="653"/>
        <v>0</v>
      </c>
      <c r="BFX61" s="24">
        <f t="shared" si="654"/>
        <v>0</v>
      </c>
      <c r="BFY61" s="24">
        <f t="shared" si="655"/>
        <v>0</v>
      </c>
      <c r="BFZ61" s="24">
        <f t="shared" si="656"/>
        <v>0</v>
      </c>
      <c r="BGE61" s="24">
        <f t="shared" si="657"/>
        <v>0</v>
      </c>
      <c r="BGF61" s="24">
        <f t="shared" si="658"/>
        <v>0</v>
      </c>
      <c r="BGG61" s="24">
        <f t="shared" si="659"/>
        <v>0</v>
      </c>
      <c r="BGL61" s="24">
        <f t="shared" si="660"/>
        <v>0</v>
      </c>
      <c r="BGM61" s="24">
        <f t="shared" si="661"/>
        <v>0</v>
      </c>
      <c r="BGN61" s="24">
        <f t="shared" si="662"/>
        <v>0</v>
      </c>
      <c r="BGO61">
        <v>-4.4624054189303E-5</v>
      </c>
      <c r="BGP61" t="e">
        <f>bvarM6^3</f>
        <v>#VALUE!</v>
      </c>
      <c r="BGQ61" t="e">
        <f>cvarM6^3</f>
        <v>#VALUE!</v>
      </c>
      <c r="BGR61" t="e">
        <f>mvarM6^3</f>
        <v>#VALUE!</v>
      </c>
      <c r="BGS61" s="24" t="e">
        <f t="shared" si="663"/>
        <v>#VALUE!</v>
      </c>
      <c r="BGT61" s="24" t="e">
        <f t="shared" si="664"/>
        <v>#VALUE!</v>
      </c>
      <c r="BGU61" s="24" t="e">
        <f t="shared" si="665"/>
        <v>#VALUE!</v>
      </c>
      <c r="BGZ61" s="24">
        <f t="shared" si="666"/>
        <v>0</v>
      </c>
      <c r="BHA61" s="24">
        <f t="shared" si="667"/>
        <v>0</v>
      </c>
      <c r="BHB61" s="24">
        <f t="shared" si="668"/>
        <v>0</v>
      </c>
      <c r="BHG61" s="24">
        <f t="shared" si="669"/>
        <v>0</v>
      </c>
      <c r="BHH61" s="24">
        <f t="shared" si="670"/>
        <v>0</v>
      </c>
      <c r="BHI61" s="24">
        <f t="shared" si="671"/>
        <v>0</v>
      </c>
      <c r="BHN61" s="24">
        <f t="shared" si="672"/>
        <v>0</v>
      </c>
      <c r="BHO61" s="24">
        <f t="shared" si="673"/>
        <v>0</v>
      </c>
      <c r="BHP61" s="24">
        <f t="shared" si="674"/>
        <v>0</v>
      </c>
      <c r="BHU61" s="24">
        <f t="shared" si="675"/>
        <v>0</v>
      </c>
      <c r="BHV61" s="24">
        <f t="shared" si="676"/>
        <v>0</v>
      </c>
      <c r="BHW61" s="24">
        <f t="shared" si="677"/>
        <v>0</v>
      </c>
      <c r="BIB61" s="24">
        <f t="shared" si="678"/>
        <v>0</v>
      </c>
      <c r="BIC61" s="24">
        <f t="shared" si="679"/>
        <v>0</v>
      </c>
      <c r="BID61" s="24">
        <f t="shared" si="680"/>
        <v>0</v>
      </c>
      <c r="BIE61">
        <v>-1.7710163811773999E-6</v>
      </c>
      <c r="BIF61" t="e">
        <f>bvarM4^3</f>
        <v>#VALUE!</v>
      </c>
      <c r="BIG61" t="e">
        <f>cvarM4^3</f>
        <v>#VALUE!</v>
      </c>
      <c r="BIH61" t="e">
        <f>mvarM4^3</f>
        <v>#VALUE!</v>
      </c>
      <c r="BII61" s="24" t="e">
        <f t="shared" si="681"/>
        <v>#VALUE!</v>
      </c>
      <c r="BIJ61" s="24" t="e">
        <f t="shared" si="682"/>
        <v>#VALUE!</v>
      </c>
      <c r="BIK61" s="24" t="e">
        <f t="shared" si="683"/>
        <v>#VALUE!</v>
      </c>
      <c r="BIP61" s="24">
        <f t="shared" si="684"/>
        <v>0</v>
      </c>
      <c r="BIQ61" s="24">
        <f t="shared" si="685"/>
        <v>0</v>
      </c>
      <c r="BIR61" s="24">
        <f t="shared" si="686"/>
        <v>0</v>
      </c>
      <c r="BIW61" s="24">
        <f t="shared" si="687"/>
        <v>0</v>
      </c>
      <c r="BIX61" s="24">
        <f t="shared" si="688"/>
        <v>0</v>
      </c>
      <c r="BIY61" s="24">
        <f t="shared" si="689"/>
        <v>0</v>
      </c>
      <c r="BJD61" s="24">
        <f t="shared" si="690"/>
        <v>0</v>
      </c>
      <c r="BJE61" s="24">
        <f t="shared" si="691"/>
        <v>0</v>
      </c>
      <c r="BJF61" s="24">
        <f t="shared" si="692"/>
        <v>0</v>
      </c>
      <c r="BJK61" s="24">
        <f t="shared" si="693"/>
        <v>0</v>
      </c>
      <c r="BJL61" s="24">
        <f t="shared" si="694"/>
        <v>0</v>
      </c>
      <c r="BJM61" s="24">
        <f t="shared" si="695"/>
        <v>0</v>
      </c>
      <c r="BJR61" s="24">
        <f t="shared" si="696"/>
        <v>0</v>
      </c>
      <c r="BJS61" s="24">
        <f t="shared" si="697"/>
        <v>0</v>
      </c>
      <c r="BJT61" s="24">
        <f t="shared" si="698"/>
        <v>0</v>
      </c>
      <c r="BJU61">
        <v>-5.2715029881750997E-5</v>
      </c>
      <c r="BJV61" t="e">
        <f>bvarM6^3</f>
        <v>#VALUE!</v>
      </c>
      <c r="BJW61" t="e">
        <f>cvarM6^3</f>
        <v>#VALUE!</v>
      </c>
      <c r="BJX61" t="e">
        <f>mvarM6^3</f>
        <v>#VALUE!</v>
      </c>
      <c r="BJY61" s="24" t="e">
        <f t="shared" si="699"/>
        <v>#VALUE!</v>
      </c>
      <c r="BJZ61" s="24" t="e">
        <f t="shared" si="700"/>
        <v>#VALUE!</v>
      </c>
      <c r="BKA61" s="24" t="e">
        <f t="shared" si="701"/>
        <v>#VALUE!</v>
      </c>
      <c r="BKF61" s="24">
        <f t="shared" si="702"/>
        <v>0</v>
      </c>
      <c r="BKG61" s="24">
        <f t="shared" si="703"/>
        <v>0</v>
      </c>
      <c r="BKH61" s="24">
        <f t="shared" si="704"/>
        <v>0</v>
      </c>
      <c r="BKM61" s="24">
        <f t="shared" si="705"/>
        <v>0</v>
      </c>
      <c r="BKN61" s="24">
        <f t="shared" si="706"/>
        <v>0</v>
      </c>
      <c r="BKO61" s="24">
        <f t="shared" si="707"/>
        <v>0</v>
      </c>
      <c r="BKT61" s="24">
        <f t="shared" si="708"/>
        <v>0</v>
      </c>
      <c r="BKU61" s="24">
        <f t="shared" si="709"/>
        <v>0</v>
      </c>
      <c r="BKV61" s="24">
        <f t="shared" si="710"/>
        <v>0</v>
      </c>
      <c r="BLA61" s="24">
        <f t="shared" si="711"/>
        <v>0</v>
      </c>
      <c r="BLB61" s="24">
        <f t="shared" si="712"/>
        <v>0</v>
      </c>
      <c r="BLC61" s="24">
        <f t="shared" si="713"/>
        <v>0</v>
      </c>
      <c r="BLH61" s="24">
        <f t="shared" si="714"/>
        <v>0</v>
      </c>
      <c r="BLI61" s="24">
        <f t="shared" si="715"/>
        <v>0</v>
      </c>
      <c r="BLJ61" s="24">
        <f t="shared" si="716"/>
        <v>0</v>
      </c>
      <c r="BLO61" s="24">
        <f t="shared" si="717"/>
        <v>0</v>
      </c>
      <c r="BLP61" s="24">
        <f t="shared" si="718"/>
        <v>0</v>
      </c>
      <c r="BLQ61" s="24">
        <f t="shared" si="719"/>
        <v>0</v>
      </c>
      <c r="BLV61" s="24">
        <f t="shared" si="720"/>
        <v>0</v>
      </c>
      <c r="BLW61" s="24">
        <f t="shared" si="721"/>
        <v>0</v>
      </c>
      <c r="BLX61" s="24">
        <f t="shared" si="722"/>
        <v>0</v>
      </c>
      <c r="BMC61" s="24">
        <f t="shared" si="723"/>
        <v>0</v>
      </c>
      <c r="BMD61" s="24">
        <f t="shared" si="724"/>
        <v>0</v>
      </c>
      <c r="BME61" s="24">
        <f t="shared" si="725"/>
        <v>0</v>
      </c>
      <c r="BMJ61" s="24">
        <f t="shared" si="726"/>
        <v>0</v>
      </c>
      <c r="BMK61" s="24">
        <f t="shared" si="727"/>
        <v>0</v>
      </c>
      <c r="BML61" s="24">
        <f t="shared" si="728"/>
        <v>0</v>
      </c>
      <c r="BMQ61" s="24">
        <f t="shared" si="729"/>
        <v>0</v>
      </c>
      <c r="BMR61" s="24">
        <f t="shared" si="730"/>
        <v>0</v>
      </c>
      <c r="BMS61" s="24">
        <f t="shared" si="731"/>
        <v>0</v>
      </c>
      <c r="BMX61" s="24">
        <f t="shared" si="732"/>
        <v>0</v>
      </c>
      <c r="BMY61" s="24">
        <f t="shared" si="733"/>
        <v>0</v>
      </c>
      <c r="BMZ61" s="24">
        <f t="shared" si="734"/>
        <v>0</v>
      </c>
      <c r="BNE61" s="24">
        <f t="shared" si="735"/>
        <v>0</v>
      </c>
      <c r="BNF61" s="24">
        <f t="shared" si="736"/>
        <v>0</v>
      </c>
      <c r="BNG61" s="24">
        <f t="shared" si="737"/>
        <v>0</v>
      </c>
      <c r="BNL61" s="24">
        <f t="shared" si="738"/>
        <v>0</v>
      </c>
      <c r="BNM61" s="24">
        <f t="shared" si="739"/>
        <v>0</v>
      </c>
      <c r="BNN61" s="24">
        <f t="shared" si="740"/>
        <v>0</v>
      </c>
      <c r="BNS61" s="24">
        <f t="shared" si="741"/>
        <v>0</v>
      </c>
      <c r="BNT61" s="24">
        <f t="shared" si="742"/>
        <v>0</v>
      </c>
      <c r="BNU61" s="24">
        <f t="shared" si="743"/>
        <v>0</v>
      </c>
      <c r="BNZ61" s="24">
        <f t="shared" si="744"/>
        <v>0</v>
      </c>
      <c r="BOA61" s="24">
        <f t="shared" si="745"/>
        <v>0</v>
      </c>
      <c r="BOB61" s="24">
        <f t="shared" si="746"/>
        <v>0</v>
      </c>
      <c r="BOG61" s="24">
        <f t="shared" si="747"/>
        <v>0</v>
      </c>
      <c r="BOH61" s="24">
        <f t="shared" si="748"/>
        <v>0</v>
      </c>
      <c r="BOI61" s="24">
        <f t="shared" si="749"/>
        <v>0</v>
      </c>
      <c r="BON61" s="24">
        <f t="shared" si="750"/>
        <v>0</v>
      </c>
      <c r="BOO61" s="24">
        <f t="shared" si="751"/>
        <v>0</v>
      </c>
      <c r="BOP61" s="24">
        <f t="shared" si="752"/>
        <v>0</v>
      </c>
      <c r="BOU61" s="24">
        <f t="shared" si="753"/>
        <v>0</v>
      </c>
      <c r="BOV61" s="24">
        <f t="shared" si="754"/>
        <v>0</v>
      </c>
      <c r="BOW61" s="24">
        <f t="shared" si="755"/>
        <v>0</v>
      </c>
      <c r="BPB61" s="24">
        <f t="shared" si="756"/>
        <v>0</v>
      </c>
      <c r="BPC61" s="24">
        <f t="shared" si="757"/>
        <v>0</v>
      </c>
      <c r="BPD61" s="24">
        <f t="shared" si="758"/>
        <v>0</v>
      </c>
      <c r="BPI61" s="24">
        <f t="shared" si="759"/>
        <v>0</v>
      </c>
      <c r="BPJ61" s="24">
        <f t="shared" si="760"/>
        <v>0</v>
      </c>
      <c r="BPK61" s="24">
        <f t="shared" si="761"/>
        <v>0</v>
      </c>
      <c r="BPP61" s="24">
        <f t="shared" si="762"/>
        <v>0</v>
      </c>
      <c r="BPQ61" s="24">
        <f t="shared" si="763"/>
        <v>0</v>
      </c>
      <c r="BPR61" s="24">
        <f t="shared" si="764"/>
        <v>0</v>
      </c>
      <c r="BPW61" s="24">
        <f t="shared" si="765"/>
        <v>0</v>
      </c>
      <c r="BPX61" s="24">
        <f t="shared" si="766"/>
        <v>0</v>
      </c>
      <c r="BPY61" s="24">
        <f t="shared" si="767"/>
        <v>0</v>
      </c>
      <c r="BQD61" s="24">
        <f t="shared" si="768"/>
        <v>0</v>
      </c>
      <c r="BQE61" s="24">
        <f t="shared" si="769"/>
        <v>0</v>
      </c>
      <c r="BQF61" s="24">
        <f t="shared" si="770"/>
        <v>0</v>
      </c>
      <c r="BQK61" s="24">
        <f t="shared" si="771"/>
        <v>0</v>
      </c>
      <c r="BQL61" s="24">
        <f t="shared" si="772"/>
        <v>0</v>
      </c>
      <c r="BQM61" s="24">
        <f t="shared" si="773"/>
        <v>0</v>
      </c>
      <c r="BQR61" s="24">
        <f t="shared" si="774"/>
        <v>0</v>
      </c>
      <c r="BQS61" s="24">
        <f t="shared" si="775"/>
        <v>0</v>
      </c>
      <c r="BQT61" s="24">
        <f t="shared" si="776"/>
        <v>0</v>
      </c>
      <c r="BQY61" s="24">
        <f t="shared" si="777"/>
        <v>0</v>
      </c>
      <c r="BQZ61" s="24">
        <f t="shared" si="778"/>
        <v>0</v>
      </c>
      <c r="BRA61" s="24">
        <f t="shared" si="779"/>
        <v>0</v>
      </c>
      <c r="BRF61" s="24">
        <f t="shared" si="780"/>
        <v>0</v>
      </c>
      <c r="BRG61" s="24">
        <f t="shared" si="781"/>
        <v>0</v>
      </c>
      <c r="BRH61" s="24">
        <f t="shared" si="782"/>
        <v>0</v>
      </c>
      <c r="BRM61" s="24">
        <f t="shared" si="783"/>
        <v>0</v>
      </c>
      <c r="BRN61" s="24">
        <f t="shared" si="784"/>
        <v>0</v>
      </c>
      <c r="BRO61" s="24">
        <f t="shared" si="785"/>
        <v>0</v>
      </c>
      <c r="BRT61" s="24">
        <f t="shared" si="786"/>
        <v>0</v>
      </c>
      <c r="BRU61" s="24">
        <f t="shared" si="787"/>
        <v>0</v>
      </c>
      <c r="BRV61" s="24">
        <f t="shared" si="788"/>
        <v>0</v>
      </c>
      <c r="BSA61" s="24">
        <f t="shared" si="789"/>
        <v>0</v>
      </c>
      <c r="BSB61" s="24">
        <f t="shared" si="790"/>
        <v>0</v>
      </c>
      <c r="BSC61" s="24">
        <f t="shared" si="791"/>
        <v>0</v>
      </c>
      <c r="BSH61" s="24">
        <f t="shared" si="792"/>
        <v>0</v>
      </c>
      <c r="BSI61" s="24">
        <f t="shared" si="793"/>
        <v>0</v>
      </c>
      <c r="BSJ61" s="24">
        <f t="shared" si="794"/>
        <v>0</v>
      </c>
      <c r="BSO61" s="24">
        <f t="shared" si="795"/>
        <v>0</v>
      </c>
      <c r="BSP61" s="24">
        <f t="shared" si="796"/>
        <v>0</v>
      </c>
      <c r="BSQ61" s="24">
        <f t="shared" si="797"/>
        <v>0</v>
      </c>
      <c r="BSV61" s="24">
        <f t="shared" si="798"/>
        <v>0</v>
      </c>
      <c r="BSW61" s="24">
        <f t="shared" si="799"/>
        <v>0</v>
      </c>
      <c r="BSX61" s="24">
        <f t="shared" si="800"/>
        <v>0</v>
      </c>
      <c r="BTC61" s="24">
        <f t="shared" si="801"/>
        <v>0</v>
      </c>
      <c r="BTD61" s="24">
        <f t="shared" si="802"/>
        <v>0</v>
      </c>
      <c r="BTE61" s="24">
        <f t="shared" si="803"/>
        <v>0</v>
      </c>
      <c r="BTJ61" s="24">
        <f t="shared" si="804"/>
        <v>0</v>
      </c>
      <c r="BTK61" s="24">
        <f t="shared" si="805"/>
        <v>0</v>
      </c>
      <c r="BTL61" s="24">
        <f t="shared" si="806"/>
        <v>0</v>
      </c>
      <c r="BTQ61" s="24">
        <f t="shared" si="807"/>
        <v>0</v>
      </c>
      <c r="BTR61" s="24">
        <f t="shared" si="808"/>
        <v>0</v>
      </c>
      <c r="BTS61" s="24">
        <f t="shared" si="809"/>
        <v>0</v>
      </c>
      <c r="BTX61" s="24">
        <f t="shared" si="810"/>
        <v>0</v>
      </c>
      <c r="BTY61" s="24">
        <f t="shared" si="811"/>
        <v>0</v>
      </c>
      <c r="BTZ61" s="24">
        <f t="shared" si="812"/>
        <v>0</v>
      </c>
      <c r="BUE61" s="24">
        <f t="shared" si="813"/>
        <v>0</v>
      </c>
      <c r="BUF61" s="24">
        <f t="shared" si="814"/>
        <v>0</v>
      </c>
      <c r="BUG61" s="24">
        <f t="shared" si="815"/>
        <v>0</v>
      </c>
      <c r="BUL61" s="24">
        <f t="shared" si="816"/>
        <v>0</v>
      </c>
      <c r="BUM61" s="24">
        <f t="shared" si="817"/>
        <v>0</v>
      </c>
      <c r="BUN61" s="24">
        <f t="shared" si="818"/>
        <v>0</v>
      </c>
      <c r="BUS61" s="24">
        <f t="shared" si="819"/>
        <v>0</v>
      </c>
      <c r="BUT61" s="24">
        <f t="shared" si="820"/>
        <v>0</v>
      </c>
      <c r="BUU61" s="24">
        <f t="shared" si="821"/>
        <v>0</v>
      </c>
      <c r="BUZ61" s="24">
        <f t="shared" si="822"/>
        <v>0</v>
      </c>
      <c r="BVA61" s="24">
        <f t="shared" si="823"/>
        <v>0</v>
      </c>
      <c r="BVB61" s="24">
        <f t="shared" si="824"/>
        <v>0</v>
      </c>
      <c r="BVG61" s="24">
        <f t="shared" si="825"/>
        <v>0</v>
      </c>
      <c r="BVH61" s="24">
        <f t="shared" si="826"/>
        <v>0</v>
      </c>
      <c r="BVI61" s="24">
        <f t="shared" si="827"/>
        <v>0</v>
      </c>
      <c r="BVN61" s="24">
        <f t="shared" si="828"/>
        <v>0</v>
      </c>
      <c r="BVO61" s="24">
        <f t="shared" si="829"/>
        <v>0</v>
      </c>
      <c r="BVP61" s="24">
        <f t="shared" si="830"/>
        <v>0</v>
      </c>
      <c r="BVU61" s="24">
        <f t="shared" si="831"/>
        <v>0</v>
      </c>
      <c r="BVV61" s="24">
        <f t="shared" si="832"/>
        <v>0</v>
      </c>
      <c r="BVW61" s="24">
        <f t="shared" si="833"/>
        <v>0</v>
      </c>
      <c r="BVX61"/>
      <c r="BVY61"/>
      <c r="BVZ61"/>
      <c r="BWA61"/>
      <c r="BWB61" s="24">
        <f t="shared" si="834"/>
        <v>0</v>
      </c>
      <c r="BWC61" s="24">
        <f t="shared" si="835"/>
        <v>0</v>
      </c>
      <c r="BWD61" s="24">
        <f t="shared" si="836"/>
        <v>0</v>
      </c>
      <c r="BWI61" s="24">
        <f t="shared" si="837"/>
        <v>0</v>
      </c>
      <c r="BWJ61" s="24">
        <f t="shared" si="838"/>
        <v>0</v>
      </c>
      <c r="BWK61" s="24">
        <f t="shared" si="839"/>
        <v>0</v>
      </c>
      <c r="BWP61" s="24">
        <f t="shared" si="840"/>
        <v>0</v>
      </c>
      <c r="BWQ61" s="24">
        <f t="shared" si="841"/>
        <v>0</v>
      </c>
      <c r="BWR61" s="24">
        <f t="shared" si="842"/>
        <v>0</v>
      </c>
      <c r="BWW61" s="24">
        <f t="shared" si="843"/>
        <v>0</v>
      </c>
      <c r="BWX61" s="24">
        <f t="shared" si="844"/>
        <v>0</v>
      </c>
      <c r="BWY61" s="24">
        <f t="shared" si="845"/>
        <v>0</v>
      </c>
      <c r="BXD61" s="24">
        <f t="shared" si="846"/>
        <v>0</v>
      </c>
      <c r="BXE61" s="24">
        <f t="shared" si="847"/>
        <v>0</v>
      </c>
      <c r="BXF61" s="24">
        <f t="shared" si="848"/>
        <v>0</v>
      </c>
      <c r="BXK61" s="24">
        <f t="shared" si="849"/>
        <v>0</v>
      </c>
      <c r="BXL61" s="24">
        <f t="shared" si="850"/>
        <v>0</v>
      </c>
      <c r="BXM61" s="24">
        <f t="shared" si="851"/>
        <v>0</v>
      </c>
      <c r="BXR61" s="24">
        <f t="shared" si="852"/>
        <v>0</v>
      </c>
      <c r="BXS61" s="24">
        <f t="shared" si="853"/>
        <v>0</v>
      </c>
      <c r="BXT61" s="24">
        <f t="shared" si="854"/>
        <v>0</v>
      </c>
      <c r="BXY61" s="24">
        <f t="shared" si="855"/>
        <v>0</v>
      </c>
      <c r="BXZ61" s="24">
        <f t="shared" si="856"/>
        <v>0</v>
      </c>
      <c r="BYA61" s="24">
        <f t="shared" si="857"/>
        <v>0</v>
      </c>
      <c r="BYF61" s="24">
        <f t="shared" si="858"/>
        <v>0</v>
      </c>
      <c r="BYG61" s="24">
        <f t="shared" si="859"/>
        <v>0</v>
      </c>
      <c r="BYH61" s="24">
        <f t="shared" si="860"/>
        <v>0</v>
      </c>
      <c r="BYM61" s="24">
        <f t="shared" si="861"/>
        <v>0</v>
      </c>
      <c r="BYN61" s="24">
        <f t="shared" si="862"/>
        <v>0</v>
      </c>
      <c r="BYO61" s="24">
        <f t="shared" si="863"/>
        <v>0</v>
      </c>
      <c r="BYT61" s="24">
        <f t="shared" si="864"/>
        <v>0</v>
      </c>
      <c r="BYU61" s="24">
        <f t="shared" si="865"/>
        <v>0</v>
      </c>
      <c r="BYV61" s="24">
        <f t="shared" si="866"/>
        <v>0</v>
      </c>
    </row>
    <row r="62" spans="6:2024" x14ac:dyDescent="0.3">
      <c r="F62" s="82">
        <f t="shared" si="0"/>
        <v>0</v>
      </c>
      <c r="G62" s="82">
        <f t="shared" si="1"/>
        <v>0</v>
      </c>
      <c r="H62" s="82">
        <f t="shared" si="2"/>
        <v>0</v>
      </c>
      <c r="M62" s="15">
        <f t="shared" si="3"/>
        <v>0</v>
      </c>
      <c r="N62" s="15">
        <f t="shared" si="4"/>
        <v>0</v>
      </c>
      <c r="O62" s="15">
        <f t="shared" si="5"/>
        <v>0</v>
      </c>
      <c r="P62" s="15"/>
      <c r="Q62" s="15"/>
      <c r="T62" s="15">
        <f t="shared" si="6"/>
        <v>0</v>
      </c>
      <c r="U62" s="15">
        <f t="shared" si="7"/>
        <v>0</v>
      </c>
      <c r="V62" s="15">
        <f t="shared" si="8"/>
        <v>0</v>
      </c>
      <c r="W62" s="15"/>
      <c r="X62" s="15"/>
      <c r="Y62" s="15"/>
      <c r="Z62" s="15"/>
      <c r="AA62" s="74">
        <f t="shared" si="9"/>
        <v>0</v>
      </c>
      <c r="AB62" s="74">
        <f t="shared" si="10"/>
        <v>0</v>
      </c>
      <c r="AC62" s="53">
        <f t="shared" si="11"/>
        <v>0</v>
      </c>
      <c r="AD62">
        <v>1.7495255298661E-3</v>
      </c>
      <c r="AE62" t="e">
        <f>bvarM8^2</f>
        <v>#VALUE!</v>
      </c>
      <c r="AF62" t="e">
        <f>cvarM8^2</f>
        <v>#VALUE!</v>
      </c>
      <c r="AG62" t="e">
        <f>mvarM8^2</f>
        <v>#VALUE!</v>
      </c>
      <c r="AH62" s="74" t="e">
        <f t="shared" si="12"/>
        <v>#VALUE!</v>
      </c>
      <c r="AI62" s="74" t="e">
        <f t="shared" si="13"/>
        <v>#VALUE!</v>
      </c>
      <c r="AJ62" s="53" t="e">
        <f t="shared" si="14"/>
        <v>#VALUE!</v>
      </c>
      <c r="AK62">
        <v>6.8747478015978997E-5</v>
      </c>
      <c r="AL62" t="e">
        <f>bvarM5^2</f>
        <v>#VALUE!</v>
      </c>
      <c r="AM62" t="e">
        <f>cvarM5^2</f>
        <v>#VALUE!</v>
      </c>
      <c r="AN62" t="e">
        <f>mvarM5^2</f>
        <v>#VALUE!</v>
      </c>
      <c r="AO62" s="15" t="e">
        <f t="shared" si="15"/>
        <v>#VALUE!</v>
      </c>
      <c r="AP62" s="15" t="e">
        <f t="shared" si="16"/>
        <v>#VALUE!</v>
      </c>
      <c r="AQ62" s="53" t="e">
        <f t="shared" si="17"/>
        <v>#VALUE!</v>
      </c>
      <c r="AV62" s="15">
        <f t="shared" si="18"/>
        <v>0</v>
      </c>
      <c r="AW62" s="15">
        <f t="shared" si="19"/>
        <v>0</v>
      </c>
      <c r="AX62" s="53">
        <f t="shared" si="20"/>
        <v>0</v>
      </c>
      <c r="BC62" s="15">
        <f t="shared" si="21"/>
        <v>0</v>
      </c>
      <c r="BD62" s="15">
        <f t="shared" si="22"/>
        <v>0</v>
      </c>
      <c r="BE62" s="53">
        <f t="shared" si="23"/>
        <v>0</v>
      </c>
      <c r="BF62">
        <v>6.5682710296205004E-4</v>
      </c>
      <c r="BG62" t="e">
        <f>bvarM7^3</f>
        <v>#VALUE!</v>
      </c>
      <c r="BH62" t="e">
        <f>cvarM7^3</f>
        <v>#VALUE!</v>
      </c>
      <c r="BI62" t="e">
        <f>mvarM7^3</f>
        <v>#VALUE!</v>
      </c>
      <c r="BJ62" s="15" t="e">
        <f t="shared" si="24"/>
        <v>#VALUE!</v>
      </c>
      <c r="BK62" s="15" t="e">
        <f t="shared" si="25"/>
        <v>#VALUE!</v>
      </c>
      <c r="BL62" s="53" t="e">
        <f t="shared" si="26"/>
        <v>#VALUE!</v>
      </c>
      <c r="BQ62" s="15">
        <f t="shared" si="27"/>
        <v>0</v>
      </c>
      <c r="BR62" s="15">
        <f t="shared" si="28"/>
        <v>0</v>
      </c>
      <c r="BS62" s="53">
        <f t="shared" si="29"/>
        <v>0</v>
      </c>
      <c r="BT62">
        <v>1.908506816562E-5</v>
      </c>
      <c r="BU62" t="e">
        <f>bvarM2^3</f>
        <v>#VALUE!</v>
      </c>
      <c r="BV62" t="e">
        <f>cvarM2^3</f>
        <v>#VALUE!</v>
      </c>
      <c r="BW62" t="e">
        <f>mvarM2^3</f>
        <v>#VALUE!</v>
      </c>
      <c r="BX62" s="15" t="e">
        <f t="shared" si="30"/>
        <v>#VALUE!</v>
      </c>
      <c r="BY62" s="15" t="e">
        <f t="shared" si="31"/>
        <v>#VALUE!</v>
      </c>
      <c r="BZ62" s="53" t="e">
        <f t="shared" si="32"/>
        <v>#VALUE!</v>
      </c>
      <c r="CA62">
        <v>1.8349624631973E-4</v>
      </c>
      <c r="CB62" t="e">
        <f>bvarM4^2</f>
        <v>#VALUE!</v>
      </c>
      <c r="CC62" t="e">
        <f>cvarM4^2</f>
        <v>#VALUE!</v>
      </c>
      <c r="CD62" t="e">
        <f>mvarM4^2</f>
        <v>#VALUE!</v>
      </c>
      <c r="CE62" s="15" t="e">
        <f t="shared" si="33"/>
        <v>#VALUE!</v>
      </c>
      <c r="CF62" s="15" t="e">
        <f t="shared" si="34"/>
        <v>#VALUE!</v>
      </c>
      <c r="CG62" s="53" t="e">
        <f t="shared" si="35"/>
        <v>#VALUE!</v>
      </c>
      <c r="CH62">
        <v>-2.4501244669414001E-6</v>
      </c>
      <c r="CI62" t="e">
        <f>bvarM6^3</f>
        <v>#VALUE!</v>
      </c>
      <c r="CJ62" t="e">
        <f>cvarM6^3</f>
        <v>#VALUE!</v>
      </c>
      <c r="CK62" t="e">
        <f>mvarM6^3</f>
        <v>#VALUE!</v>
      </c>
      <c r="CL62" s="15" t="e">
        <f t="shared" si="36"/>
        <v>#VALUE!</v>
      </c>
      <c r="CM62" s="15" t="e">
        <f t="shared" si="37"/>
        <v>#VALUE!</v>
      </c>
      <c r="CN62" s="53" t="e">
        <f t="shared" si="38"/>
        <v>#VALUE!</v>
      </c>
      <c r="CS62" s="15">
        <f t="shared" si="39"/>
        <v>0</v>
      </c>
      <c r="CT62" s="15">
        <f t="shared" si="40"/>
        <v>0</v>
      </c>
      <c r="CU62" s="53">
        <f t="shared" si="41"/>
        <v>0</v>
      </c>
      <c r="CZ62" s="15">
        <f t="shared" si="42"/>
        <v>0</v>
      </c>
      <c r="DA62" s="15">
        <f t="shared" si="43"/>
        <v>0</v>
      </c>
      <c r="DB62" s="53">
        <f t="shared" si="44"/>
        <v>0</v>
      </c>
      <c r="DG62" s="15">
        <f t="shared" si="45"/>
        <v>0</v>
      </c>
      <c r="DH62" s="15">
        <f t="shared" si="46"/>
        <v>0</v>
      </c>
      <c r="DI62" s="53">
        <f t="shared" si="47"/>
        <v>0</v>
      </c>
      <c r="DJ62">
        <v>-2.125406401297E-4</v>
      </c>
      <c r="DK62" t="e">
        <f>bvarM7^3</f>
        <v>#VALUE!</v>
      </c>
      <c r="DL62" t="e">
        <f>cvarM7^3</f>
        <v>#VALUE!</v>
      </c>
      <c r="DM62" t="e">
        <f>mvarM7^3</f>
        <v>#VALUE!</v>
      </c>
      <c r="DN62" s="15" t="e">
        <f t="shared" si="48"/>
        <v>#VALUE!</v>
      </c>
      <c r="DO62" s="15" t="e">
        <f t="shared" si="49"/>
        <v>#VALUE!</v>
      </c>
      <c r="DP62" s="53" t="e">
        <f t="shared" si="50"/>
        <v>#VALUE!</v>
      </c>
      <c r="DQ62">
        <v>1.2267664822011E-4</v>
      </c>
      <c r="DR62" t="e">
        <f>bvarM5^2</f>
        <v>#VALUE!</v>
      </c>
      <c r="DS62" t="e">
        <f>cvarM5^2</f>
        <v>#VALUE!</v>
      </c>
      <c r="DT62" t="e">
        <f>mvarM5^2</f>
        <v>#VALUE!</v>
      </c>
      <c r="DU62" s="15" t="e">
        <f t="shared" si="51"/>
        <v>#VALUE!</v>
      </c>
      <c r="DV62" s="15" t="e">
        <f t="shared" si="52"/>
        <v>#VALUE!</v>
      </c>
      <c r="DW62" s="53" t="e">
        <f t="shared" si="53"/>
        <v>#VALUE!</v>
      </c>
      <c r="EB62" s="15">
        <f t="shared" si="54"/>
        <v>0</v>
      </c>
      <c r="EC62" s="15">
        <f t="shared" si="55"/>
        <v>0</v>
      </c>
      <c r="ED62" s="53">
        <f t="shared" si="56"/>
        <v>0</v>
      </c>
      <c r="EI62" s="15">
        <f t="shared" si="57"/>
        <v>0</v>
      </c>
      <c r="EJ62" s="15">
        <f t="shared" si="58"/>
        <v>0</v>
      </c>
      <c r="EK62" s="53">
        <f t="shared" si="59"/>
        <v>0</v>
      </c>
      <c r="EP62" s="15">
        <f t="shared" si="60"/>
        <v>0</v>
      </c>
      <c r="EQ62" s="15">
        <f t="shared" si="61"/>
        <v>0</v>
      </c>
      <c r="ER62" s="53">
        <f t="shared" si="62"/>
        <v>0</v>
      </c>
      <c r="EW62" s="15">
        <f t="shared" si="63"/>
        <v>0</v>
      </c>
      <c r="EX62" s="15">
        <f t="shared" si="64"/>
        <v>0</v>
      </c>
      <c r="EY62" s="53">
        <f t="shared" si="65"/>
        <v>0</v>
      </c>
      <c r="EZ62">
        <v>4.3610000169954002E-3</v>
      </c>
      <c r="FA62" t="e">
        <f>bvarM8^2</f>
        <v>#VALUE!</v>
      </c>
      <c r="FB62" t="e">
        <f>cvarM8^2</f>
        <v>#VALUE!</v>
      </c>
      <c r="FC62" t="e">
        <f>mvarM8^2</f>
        <v>#VALUE!</v>
      </c>
      <c r="FD62" s="15" t="e">
        <f t="shared" si="66"/>
        <v>#VALUE!</v>
      </c>
      <c r="FE62" s="15" t="e">
        <f t="shared" si="67"/>
        <v>#VALUE!</v>
      </c>
      <c r="FF62" s="53" t="e">
        <f t="shared" si="68"/>
        <v>#VALUE!</v>
      </c>
      <c r="FG62">
        <v>7.5745179095042996E-5</v>
      </c>
      <c r="FH62" t="e">
        <f>bvarM4^2</f>
        <v>#VALUE!</v>
      </c>
      <c r="FI62" t="e">
        <f>cvarM4^2</f>
        <v>#VALUE!</v>
      </c>
      <c r="FJ62" t="e">
        <f>mvarM4^2</f>
        <v>#VALUE!</v>
      </c>
      <c r="FK62" s="15" t="e">
        <f t="shared" si="69"/>
        <v>#VALUE!</v>
      </c>
      <c r="FL62" s="15" t="e">
        <f t="shared" si="70"/>
        <v>#VALUE!</v>
      </c>
      <c r="FM62" s="53" t="e">
        <f t="shared" si="71"/>
        <v>#VALUE!</v>
      </c>
      <c r="FN62">
        <v>-5.8778333291568002E-6</v>
      </c>
      <c r="FO62" t="e">
        <f>bvarM2^3</f>
        <v>#VALUE!</v>
      </c>
      <c r="FP62" t="e">
        <f>cvarM2^3</f>
        <v>#VALUE!</v>
      </c>
      <c r="FQ62" t="e">
        <f>mvarM2^3</f>
        <v>#VALUE!</v>
      </c>
      <c r="FR62" s="15" t="e">
        <f t="shared" si="72"/>
        <v>#VALUE!</v>
      </c>
      <c r="FS62" s="15" t="e">
        <f t="shared" si="73"/>
        <v>#VALUE!</v>
      </c>
      <c r="FT62" s="53" t="e">
        <f t="shared" si="74"/>
        <v>#VALUE!</v>
      </c>
      <c r="FY62" s="15">
        <f t="shared" si="75"/>
        <v>0</v>
      </c>
      <c r="FZ62" s="15">
        <f t="shared" si="76"/>
        <v>0</v>
      </c>
      <c r="GA62" s="53">
        <f t="shared" si="77"/>
        <v>0</v>
      </c>
      <c r="GF62" s="15">
        <f t="shared" si="78"/>
        <v>0</v>
      </c>
      <c r="GG62" s="15">
        <f t="shared" si="79"/>
        <v>0</v>
      </c>
      <c r="GH62" s="53">
        <f t="shared" si="80"/>
        <v>0</v>
      </c>
      <c r="GM62" s="15">
        <f t="shared" si="81"/>
        <v>0</v>
      </c>
      <c r="GN62" s="15">
        <f t="shared" si="82"/>
        <v>0</v>
      </c>
      <c r="GO62" s="53">
        <f t="shared" si="83"/>
        <v>0</v>
      </c>
      <c r="GP62">
        <v>-2.8568550458124998E-4</v>
      </c>
      <c r="GQ62" t="e">
        <f>bvarM7^3</f>
        <v>#VALUE!</v>
      </c>
      <c r="GR62" t="e">
        <f>cvarM7^3</f>
        <v>#VALUE!</v>
      </c>
      <c r="GS62" t="e">
        <f>mvarM7^3</f>
        <v>#VALUE!</v>
      </c>
      <c r="GT62" s="15" t="e">
        <f t="shared" si="84"/>
        <v>#VALUE!</v>
      </c>
      <c r="GU62" s="15" t="e">
        <f t="shared" si="85"/>
        <v>#VALUE!</v>
      </c>
      <c r="GV62" s="53" t="e">
        <f t="shared" si="86"/>
        <v>#VALUE!</v>
      </c>
      <c r="GW62">
        <v>1.1793074115044001E-3</v>
      </c>
      <c r="GX62" t="e">
        <f>bvarM2^2</f>
        <v>#VALUE!</v>
      </c>
      <c r="GY62" t="e">
        <f>cvarM2^2</f>
        <v>#VALUE!</v>
      </c>
      <c r="GZ62" t="e">
        <f>mvarM2^2</f>
        <v>#VALUE!</v>
      </c>
      <c r="HA62" s="15" t="e">
        <f t="shared" si="87"/>
        <v>#VALUE!</v>
      </c>
      <c r="HB62" s="15" t="e">
        <f t="shared" si="88"/>
        <v>#VALUE!</v>
      </c>
      <c r="HC62" s="53" t="e">
        <f t="shared" si="89"/>
        <v>#VALUE!</v>
      </c>
      <c r="HD62">
        <v>3.3125773269806998E-6</v>
      </c>
      <c r="HE62" t="e">
        <f>bvarM7^3</f>
        <v>#VALUE!</v>
      </c>
      <c r="HF62" t="e">
        <f>cvarM7^3</f>
        <v>#VALUE!</v>
      </c>
      <c r="HG62" t="e">
        <f>mvarM7^3</f>
        <v>#VALUE!</v>
      </c>
      <c r="HH62" s="15" t="e">
        <f t="shared" si="90"/>
        <v>#VALUE!</v>
      </c>
      <c r="HI62" s="15" t="e">
        <f t="shared" si="91"/>
        <v>#VALUE!</v>
      </c>
      <c r="HJ62" s="53" t="e">
        <f t="shared" si="92"/>
        <v>#VALUE!</v>
      </c>
      <c r="HO62" s="15">
        <f t="shared" si="93"/>
        <v>0</v>
      </c>
      <c r="HP62" s="15">
        <f t="shared" si="94"/>
        <v>0</v>
      </c>
      <c r="HQ62" s="53">
        <f t="shared" si="95"/>
        <v>0</v>
      </c>
      <c r="HV62" s="15">
        <f t="shared" si="96"/>
        <v>0</v>
      </c>
      <c r="HW62" s="15">
        <f t="shared" si="97"/>
        <v>0</v>
      </c>
      <c r="HX62" s="53">
        <f t="shared" si="98"/>
        <v>0</v>
      </c>
      <c r="IC62" s="15">
        <f t="shared" si="99"/>
        <v>0</v>
      </c>
      <c r="ID62" s="15">
        <f t="shared" si="100"/>
        <v>0</v>
      </c>
      <c r="IE62" s="53">
        <f t="shared" si="101"/>
        <v>0</v>
      </c>
      <c r="IF62">
        <v>-9.7237282499282001E-5</v>
      </c>
      <c r="IG62" t="e">
        <f>bvarM2^3</f>
        <v>#VALUE!</v>
      </c>
      <c r="IH62" t="e">
        <f>cvarM2^3</f>
        <v>#VALUE!</v>
      </c>
      <c r="II62" t="e">
        <f>mvarM2^3</f>
        <v>#VALUE!</v>
      </c>
      <c r="IJ62" s="15" t="e">
        <f t="shared" si="102"/>
        <v>#VALUE!</v>
      </c>
      <c r="IK62" s="15" t="e">
        <f t="shared" si="103"/>
        <v>#VALUE!</v>
      </c>
      <c r="IL62" s="53" t="e">
        <f t="shared" si="104"/>
        <v>#VALUE!</v>
      </c>
      <c r="IM62">
        <v>-7649.7320421405002</v>
      </c>
      <c r="IN62" t="e">
        <f>bvarM1^2</f>
        <v>#VALUE!</v>
      </c>
      <c r="IO62" t="e">
        <f>cvarM1^2</f>
        <v>#VALUE!</v>
      </c>
      <c r="IP62" t="e">
        <f>mvarM1^2</f>
        <v>#VALUE!</v>
      </c>
      <c r="IQ62" s="15" t="e">
        <f t="shared" si="105"/>
        <v>#VALUE!</v>
      </c>
      <c r="IR62" s="15" t="e">
        <f t="shared" si="106"/>
        <v>#VALUE!</v>
      </c>
      <c r="IS62" s="53" t="e">
        <f t="shared" si="107"/>
        <v>#VALUE!</v>
      </c>
      <c r="IX62" s="15">
        <f t="shared" si="108"/>
        <v>0</v>
      </c>
      <c r="IY62" s="15">
        <f t="shared" si="109"/>
        <v>0</v>
      </c>
      <c r="IZ62" s="53">
        <f t="shared" si="110"/>
        <v>0</v>
      </c>
      <c r="JA62">
        <v>-6.8672911077235002E-4</v>
      </c>
      <c r="JB62" t="e">
        <f>bvarM6^2</f>
        <v>#VALUE!</v>
      </c>
      <c r="JC62" t="e">
        <f>cvarM6^2</f>
        <v>#VALUE!</v>
      </c>
      <c r="JD62" t="e">
        <f>mvarM6^2</f>
        <v>#VALUE!</v>
      </c>
      <c r="JE62" s="24" t="e">
        <f t="shared" si="111"/>
        <v>#VALUE!</v>
      </c>
      <c r="JF62" s="24" t="e">
        <f t="shared" si="112"/>
        <v>#VALUE!</v>
      </c>
      <c r="JG62" s="24" t="e">
        <f t="shared" si="113"/>
        <v>#VALUE!</v>
      </c>
      <c r="JL62" s="24">
        <f t="shared" si="114"/>
        <v>0</v>
      </c>
      <c r="JM62" s="24">
        <f t="shared" si="115"/>
        <v>0</v>
      </c>
      <c r="JN62" s="24">
        <f t="shared" si="116"/>
        <v>0</v>
      </c>
      <c r="JS62" s="24">
        <f t="shared" si="117"/>
        <v>0</v>
      </c>
      <c r="JT62" s="24">
        <f t="shared" si="118"/>
        <v>0</v>
      </c>
      <c r="JU62" s="24">
        <f t="shared" si="119"/>
        <v>0</v>
      </c>
      <c r="JV62">
        <v>4.8074484494424003E-4</v>
      </c>
      <c r="JW62" t="e">
        <f>bvarM6^2</f>
        <v>#VALUE!</v>
      </c>
      <c r="JX62" t="e">
        <f>cvarM6^2</f>
        <v>#VALUE!</v>
      </c>
      <c r="JY62" t="e">
        <f>mvarM6^2</f>
        <v>#VALUE!</v>
      </c>
      <c r="JZ62" s="24" t="e">
        <f t="shared" si="120"/>
        <v>#VALUE!</v>
      </c>
      <c r="KA62" s="24" t="e">
        <f t="shared" si="121"/>
        <v>#VALUE!</v>
      </c>
      <c r="KB62" s="24" t="e">
        <f t="shared" si="122"/>
        <v>#VALUE!</v>
      </c>
      <c r="KG62" s="24">
        <f t="shared" si="123"/>
        <v>0</v>
      </c>
      <c r="KH62" s="24">
        <f t="shared" si="124"/>
        <v>0</v>
      </c>
      <c r="KI62" s="24">
        <f t="shared" si="125"/>
        <v>0</v>
      </c>
      <c r="KN62" s="24">
        <f t="shared" si="126"/>
        <v>0</v>
      </c>
      <c r="KO62" s="24">
        <f t="shared" si="127"/>
        <v>0</v>
      </c>
      <c r="KP62" s="24">
        <f t="shared" si="128"/>
        <v>0</v>
      </c>
      <c r="KQ62">
        <v>9.5082196353108993E-6</v>
      </c>
      <c r="KR62" t="e">
        <f>bvarM8^3</f>
        <v>#VALUE!</v>
      </c>
      <c r="KS62" t="e">
        <f>cvarM8^3</f>
        <v>#VALUE!</v>
      </c>
      <c r="KT62" t="e">
        <f>mvarM8^3</f>
        <v>#VALUE!</v>
      </c>
      <c r="KU62" s="24" t="e">
        <f t="shared" si="129"/>
        <v>#VALUE!</v>
      </c>
      <c r="KV62" s="24" t="e">
        <f t="shared" si="130"/>
        <v>#VALUE!</v>
      </c>
      <c r="KW62" s="24" t="e">
        <f t="shared" si="131"/>
        <v>#VALUE!</v>
      </c>
      <c r="LB62" s="24">
        <f t="shared" si="132"/>
        <v>0</v>
      </c>
      <c r="LC62" s="24">
        <f t="shared" si="133"/>
        <v>0</v>
      </c>
      <c r="LD62" s="24">
        <f t="shared" si="134"/>
        <v>0</v>
      </c>
      <c r="LI62" s="24">
        <f t="shared" si="135"/>
        <v>0</v>
      </c>
      <c r="LJ62" s="24">
        <f t="shared" si="136"/>
        <v>0</v>
      </c>
      <c r="LK62" s="24">
        <f t="shared" si="137"/>
        <v>0</v>
      </c>
      <c r="LL62">
        <v>-8.8522108339779999E-8</v>
      </c>
      <c r="LM62" t="e">
        <f>bvarM4^3</f>
        <v>#VALUE!</v>
      </c>
      <c r="LN62" t="e">
        <f>cvarM4^3</f>
        <v>#VALUE!</v>
      </c>
      <c r="LO62" t="e">
        <f>mvarM4^3</f>
        <v>#VALUE!</v>
      </c>
      <c r="LP62" s="24" t="e">
        <f t="shared" si="138"/>
        <v>#VALUE!</v>
      </c>
      <c r="LQ62" s="24" t="e">
        <f t="shared" si="139"/>
        <v>#VALUE!</v>
      </c>
      <c r="LR62" s="24" t="e">
        <f t="shared" si="140"/>
        <v>#VALUE!</v>
      </c>
      <c r="LW62" s="24">
        <f t="shared" si="141"/>
        <v>0</v>
      </c>
      <c r="LX62" s="24">
        <f t="shared" si="142"/>
        <v>0</v>
      </c>
      <c r="LY62" s="24">
        <f t="shared" si="143"/>
        <v>0</v>
      </c>
      <c r="LZ62">
        <v>-5.4700518720428999E-6</v>
      </c>
      <c r="MA62" t="e">
        <f>bvarM2^3</f>
        <v>#VALUE!</v>
      </c>
      <c r="MB62" t="e">
        <f>cvarM2^3</f>
        <v>#VALUE!</v>
      </c>
      <c r="MC62" t="e">
        <f>mvarM2^3</f>
        <v>#VALUE!</v>
      </c>
      <c r="MD62" s="24" t="e">
        <f t="shared" si="144"/>
        <v>#VALUE!</v>
      </c>
      <c r="ME62" s="24" t="e">
        <f t="shared" si="145"/>
        <v>#VALUE!</v>
      </c>
      <c r="MF62" s="24" t="e">
        <f t="shared" si="146"/>
        <v>#VALUE!</v>
      </c>
      <c r="MG62">
        <v>-1.2938663081349E-2</v>
      </c>
      <c r="MH62" t="e">
        <f>bvarM7^2</f>
        <v>#VALUE!</v>
      </c>
      <c r="MI62" t="e">
        <f>cvarM7^2</f>
        <v>#VALUE!</v>
      </c>
      <c r="MJ62" t="e">
        <f>mvarM7^2</f>
        <v>#VALUE!</v>
      </c>
      <c r="MK62" s="24" t="e">
        <f t="shared" si="147"/>
        <v>#VALUE!</v>
      </c>
      <c r="ML62" s="24" t="e">
        <f t="shared" si="148"/>
        <v>#VALUE!</v>
      </c>
      <c r="MM62" s="24" t="e">
        <f t="shared" si="149"/>
        <v>#VALUE!</v>
      </c>
      <c r="MR62" s="24">
        <f t="shared" si="150"/>
        <v>0</v>
      </c>
      <c r="MS62" s="24">
        <f t="shared" si="151"/>
        <v>0</v>
      </c>
      <c r="MT62" s="24">
        <f t="shared" si="152"/>
        <v>0</v>
      </c>
      <c r="MY62" s="24">
        <f t="shared" si="153"/>
        <v>0</v>
      </c>
      <c r="MZ62" s="24">
        <f t="shared" si="154"/>
        <v>0</v>
      </c>
      <c r="NA62" s="24">
        <f t="shared" si="155"/>
        <v>0</v>
      </c>
      <c r="NB62">
        <v>5.5953409753632003E-5</v>
      </c>
      <c r="NC62" t="e">
        <f>bvarM8^3</f>
        <v>#VALUE!</v>
      </c>
      <c r="ND62" t="e">
        <f>cvarM8^3</f>
        <v>#VALUE!</v>
      </c>
      <c r="NE62" t="e">
        <f>mvarM8^3</f>
        <v>#VALUE!</v>
      </c>
      <c r="NF62" s="24" t="e">
        <f t="shared" si="156"/>
        <v>#VALUE!</v>
      </c>
      <c r="NG62" s="24" t="e">
        <f t="shared" si="157"/>
        <v>#VALUE!</v>
      </c>
      <c r="NH62" s="24" t="e">
        <f t="shared" si="158"/>
        <v>#VALUE!</v>
      </c>
      <c r="NM62" s="24">
        <f t="shared" si="159"/>
        <v>0</v>
      </c>
      <c r="NN62" s="24">
        <f t="shared" si="160"/>
        <v>0</v>
      </c>
      <c r="NO62" s="24">
        <f t="shared" si="161"/>
        <v>0</v>
      </c>
      <c r="NT62" s="24">
        <f t="shared" si="162"/>
        <v>0</v>
      </c>
      <c r="NU62" s="24">
        <f t="shared" si="163"/>
        <v>0</v>
      </c>
      <c r="NV62" s="24">
        <f t="shared" si="164"/>
        <v>0</v>
      </c>
      <c r="NW62">
        <v>-5.6055010791601004E-6</v>
      </c>
      <c r="NX62" t="e">
        <f>bvarM8^3</f>
        <v>#VALUE!</v>
      </c>
      <c r="NY62" t="e">
        <f>cvarM8^3</f>
        <v>#VALUE!</v>
      </c>
      <c r="NZ62" t="e">
        <f>mvarM8^3</f>
        <v>#VALUE!</v>
      </c>
      <c r="OA62" s="24" t="e">
        <f t="shared" si="165"/>
        <v>#VALUE!</v>
      </c>
      <c r="OB62" s="24" t="e">
        <f t="shared" si="166"/>
        <v>#VALUE!</v>
      </c>
      <c r="OC62" s="24" t="e">
        <f t="shared" si="167"/>
        <v>#VALUE!</v>
      </c>
      <c r="OH62" s="24">
        <f t="shared" si="168"/>
        <v>0</v>
      </c>
      <c r="OI62" s="24">
        <f t="shared" si="169"/>
        <v>0</v>
      </c>
      <c r="OJ62" s="24">
        <f t="shared" si="170"/>
        <v>0</v>
      </c>
      <c r="OO62" s="24">
        <f t="shared" si="171"/>
        <v>0</v>
      </c>
      <c r="OP62" s="24">
        <f t="shared" si="172"/>
        <v>0</v>
      </c>
      <c r="OQ62" s="24">
        <f t="shared" si="173"/>
        <v>0</v>
      </c>
      <c r="OR62">
        <v>1.2416492727479001E-5</v>
      </c>
      <c r="OS62" t="e">
        <f>bvarM5^2</f>
        <v>#VALUE!</v>
      </c>
      <c r="OT62" t="e">
        <f>cvarM5^2</f>
        <v>#VALUE!</v>
      </c>
      <c r="OU62" t="e">
        <f>mvarM5^2</f>
        <v>#VALUE!</v>
      </c>
      <c r="OV62" s="24" t="e">
        <f t="shared" si="174"/>
        <v>#VALUE!</v>
      </c>
      <c r="OW62" s="24" t="e">
        <f t="shared" si="175"/>
        <v>#VALUE!</v>
      </c>
      <c r="OX62" s="24" t="e">
        <f t="shared" si="176"/>
        <v>#VALUE!</v>
      </c>
      <c r="PC62" s="24">
        <f t="shared" si="177"/>
        <v>0</v>
      </c>
      <c r="PD62" s="24">
        <f t="shared" si="178"/>
        <v>0</v>
      </c>
      <c r="PE62" s="24">
        <f t="shared" si="179"/>
        <v>0</v>
      </c>
      <c r="PF62">
        <v>-5.3641698758589002E-6</v>
      </c>
      <c r="PG62" t="e">
        <f>bvarM2^3</f>
        <v>#VALUE!</v>
      </c>
      <c r="PH62" t="e">
        <f>cvarM2^3</f>
        <v>#VALUE!</v>
      </c>
      <c r="PI62" t="e">
        <f>mvarM2^3</f>
        <v>#VALUE!</v>
      </c>
      <c r="PJ62" s="24" t="e">
        <f t="shared" si="180"/>
        <v>#VALUE!</v>
      </c>
      <c r="PK62" s="24" t="e">
        <f t="shared" si="181"/>
        <v>#VALUE!</v>
      </c>
      <c r="PL62" s="24" t="e">
        <f t="shared" si="182"/>
        <v>#VALUE!</v>
      </c>
      <c r="PQ62" s="24">
        <f t="shared" si="183"/>
        <v>0</v>
      </c>
      <c r="PR62" s="24">
        <f t="shared" si="184"/>
        <v>0</v>
      </c>
      <c r="PS62" s="24">
        <f t="shared" si="185"/>
        <v>0</v>
      </c>
      <c r="PX62" s="24">
        <f t="shared" si="186"/>
        <v>0</v>
      </c>
      <c r="PY62" s="24">
        <f t="shared" si="187"/>
        <v>0</v>
      </c>
      <c r="PZ62" s="24">
        <f t="shared" si="188"/>
        <v>0</v>
      </c>
      <c r="QE62" s="24">
        <f t="shared" si="189"/>
        <v>0</v>
      </c>
      <c r="QF62" s="24">
        <f t="shared" si="190"/>
        <v>0</v>
      </c>
      <c r="QG62" s="24">
        <f t="shared" si="191"/>
        <v>0</v>
      </c>
      <c r="QH62">
        <v>9.6469153340347002E-6</v>
      </c>
      <c r="QI62" t="e">
        <f>bvarM6^3</f>
        <v>#VALUE!</v>
      </c>
      <c r="QJ62" t="e">
        <f>cvarM6^3</f>
        <v>#VALUE!</v>
      </c>
      <c r="QK62" t="e">
        <f>mvarM6^3</f>
        <v>#VALUE!</v>
      </c>
      <c r="QL62" s="24" t="e">
        <f t="shared" si="192"/>
        <v>#VALUE!</v>
      </c>
      <c r="QM62" s="24" t="e">
        <f t="shared" si="193"/>
        <v>#VALUE!</v>
      </c>
      <c r="QN62" s="24" t="e">
        <f t="shared" si="194"/>
        <v>#VALUE!</v>
      </c>
      <c r="QS62" s="24">
        <f t="shared" si="195"/>
        <v>0</v>
      </c>
      <c r="QT62" s="24">
        <f t="shared" si="196"/>
        <v>0</v>
      </c>
      <c r="QU62" s="24">
        <f t="shared" si="197"/>
        <v>0</v>
      </c>
      <c r="QV62"/>
      <c r="QW62"/>
      <c r="QX62"/>
      <c r="QY62"/>
      <c r="QZ62" s="24">
        <f t="shared" si="198"/>
        <v>0</v>
      </c>
      <c r="RA62" s="24">
        <f t="shared" si="199"/>
        <v>0</v>
      </c>
      <c r="RB62" s="24">
        <f t="shared" si="200"/>
        <v>0</v>
      </c>
      <c r="RG62" s="24">
        <f t="shared" si="201"/>
        <v>0</v>
      </c>
      <c r="RH62" s="24">
        <f t="shared" si="202"/>
        <v>0</v>
      </c>
      <c r="RI62" s="24">
        <f t="shared" si="203"/>
        <v>0</v>
      </c>
      <c r="RN62" s="24">
        <f t="shared" si="204"/>
        <v>0</v>
      </c>
      <c r="RO62" s="24">
        <f t="shared" si="205"/>
        <v>0</v>
      </c>
      <c r="RP62" s="24">
        <f t="shared" si="206"/>
        <v>0</v>
      </c>
      <c r="RU62" s="24">
        <f t="shared" si="207"/>
        <v>0</v>
      </c>
      <c r="RV62" s="24">
        <f t="shared" si="208"/>
        <v>0</v>
      </c>
      <c r="RW62" s="24">
        <f t="shared" si="209"/>
        <v>0</v>
      </c>
      <c r="RX62">
        <v>1.3203499455955001E-3</v>
      </c>
      <c r="RY62" t="e">
        <f>bvarM8^2</f>
        <v>#VALUE!</v>
      </c>
      <c r="RZ62" t="e">
        <f>cvarM8^2</f>
        <v>#VALUE!</v>
      </c>
      <c r="SA62" t="e">
        <f>mvarM8^2</f>
        <v>#VALUE!</v>
      </c>
      <c r="SB62" s="24" t="e">
        <f t="shared" si="210"/>
        <v>#VALUE!</v>
      </c>
      <c r="SC62" s="24" t="e">
        <f t="shared" si="211"/>
        <v>#VALUE!</v>
      </c>
      <c r="SD62" s="24" t="e">
        <f t="shared" si="212"/>
        <v>#VALUE!</v>
      </c>
      <c r="SI62" s="24">
        <f t="shared" si="213"/>
        <v>0</v>
      </c>
      <c r="SJ62" s="24">
        <f t="shared" si="214"/>
        <v>0</v>
      </c>
      <c r="SK62" s="24">
        <f t="shared" si="215"/>
        <v>0</v>
      </c>
      <c r="SL62"/>
      <c r="SM62"/>
      <c r="SN62"/>
      <c r="SO62"/>
      <c r="SP62" s="24">
        <f t="shared" si="216"/>
        <v>0</v>
      </c>
      <c r="SQ62" s="24">
        <f t="shared" si="217"/>
        <v>0</v>
      </c>
      <c r="SR62" s="24">
        <f t="shared" si="218"/>
        <v>0</v>
      </c>
      <c r="SW62" s="24">
        <f t="shared" si="219"/>
        <v>0</v>
      </c>
      <c r="SX62" s="24">
        <f t="shared" si="220"/>
        <v>0</v>
      </c>
      <c r="SY62" s="24">
        <f t="shared" si="221"/>
        <v>0</v>
      </c>
      <c r="TD62" s="24">
        <f t="shared" si="222"/>
        <v>0</v>
      </c>
      <c r="TE62" s="24">
        <f t="shared" si="223"/>
        <v>0</v>
      </c>
      <c r="TF62" s="24">
        <f t="shared" si="224"/>
        <v>0</v>
      </c>
      <c r="TK62" s="24">
        <f t="shared" si="225"/>
        <v>0</v>
      </c>
      <c r="TL62" s="24">
        <f t="shared" si="226"/>
        <v>0</v>
      </c>
      <c r="TM62" s="24">
        <f t="shared" si="227"/>
        <v>0</v>
      </c>
      <c r="TN62"/>
      <c r="TO62"/>
      <c r="TP62"/>
      <c r="TQ62"/>
      <c r="TR62" s="24">
        <f t="shared" si="228"/>
        <v>0</v>
      </c>
      <c r="TS62" s="24">
        <f t="shared" si="229"/>
        <v>0</v>
      </c>
      <c r="TT62" s="24">
        <f t="shared" si="230"/>
        <v>0</v>
      </c>
      <c r="TU62">
        <v>-2.9568491203069E-6</v>
      </c>
      <c r="TV62" t="e">
        <f>bvarM5^3</f>
        <v>#VALUE!</v>
      </c>
      <c r="TW62" t="e">
        <f>cvarM5^3</f>
        <v>#VALUE!</v>
      </c>
      <c r="TX62" t="e">
        <f>mvarM5^3</f>
        <v>#VALUE!</v>
      </c>
      <c r="TY62" s="24" t="e">
        <f t="shared" si="231"/>
        <v>#VALUE!</v>
      </c>
      <c r="TZ62" s="24" t="e">
        <f t="shared" si="232"/>
        <v>#VALUE!</v>
      </c>
      <c r="UA62" s="24" t="e">
        <f t="shared" si="233"/>
        <v>#VALUE!</v>
      </c>
      <c r="UF62" s="24">
        <f t="shared" si="234"/>
        <v>0</v>
      </c>
      <c r="UG62" s="24">
        <f t="shared" si="235"/>
        <v>0</v>
      </c>
      <c r="UH62" s="24">
        <f t="shared" si="236"/>
        <v>0</v>
      </c>
      <c r="UI62">
        <v>-7.9735911190962006E-5</v>
      </c>
      <c r="UJ62" t="e">
        <f>bvarM2^3</f>
        <v>#VALUE!</v>
      </c>
      <c r="UK62" t="e">
        <f>cvarM2^3</f>
        <v>#VALUE!</v>
      </c>
      <c r="UL62" t="e">
        <f>mvarM2^3</f>
        <v>#VALUE!</v>
      </c>
      <c r="UM62" s="24" t="e">
        <f t="shared" si="237"/>
        <v>#VALUE!</v>
      </c>
      <c r="UN62" s="24" t="e">
        <f t="shared" si="238"/>
        <v>#VALUE!</v>
      </c>
      <c r="UO62" s="24" t="e">
        <f t="shared" si="239"/>
        <v>#VALUE!</v>
      </c>
      <c r="UT62" s="24">
        <f t="shared" si="240"/>
        <v>0</v>
      </c>
      <c r="UU62" s="24">
        <f t="shared" si="241"/>
        <v>0</v>
      </c>
      <c r="UV62" s="24">
        <f t="shared" si="242"/>
        <v>0</v>
      </c>
      <c r="VA62" s="24">
        <f t="shared" si="243"/>
        <v>0</v>
      </c>
      <c r="VB62" s="24">
        <f t="shared" si="244"/>
        <v>0</v>
      </c>
      <c r="VC62" s="24">
        <f t="shared" si="245"/>
        <v>0</v>
      </c>
      <c r="VD62">
        <v>-2.1693532726427001E-5</v>
      </c>
      <c r="VE62" t="e">
        <f>bvarM6^3</f>
        <v>#VALUE!</v>
      </c>
      <c r="VF62" t="e">
        <f>cvarM6^3</f>
        <v>#VALUE!</v>
      </c>
      <c r="VG62" t="e">
        <f>mvarM6^3</f>
        <v>#VALUE!</v>
      </c>
      <c r="VH62" s="24" t="e">
        <f t="shared" si="246"/>
        <v>#VALUE!</v>
      </c>
      <c r="VI62" s="24" t="e">
        <f t="shared" si="247"/>
        <v>#VALUE!</v>
      </c>
      <c r="VJ62" s="24" t="e">
        <f t="shared" si="248"/>
        <v>#VALUE!</v>
      </c>
      <c r="VK62">
        <v>-2.5713478602089002E-6</v>
      </c>
      <c r="VL62" t="e">
        <f>bvarM5^3</f>
        <v>#VALUE!</v>
      </c>
      <c r="VM62" t="e">
        <f>cvarM5^3</f>
        <v>#VALUE!</v>
      </c>
      <c r="VN62" t="e">
        <f>mvarM5^3</f>
        <v>#VALUE!</v>
      </c>
      <c r="VO62" s="24" t="e">
        <f t="shared" si="249"/>
        <v>#VALUE!</v>
      </c>
      <c r="VP62" s="24" t="e">
        <f t="shared" si="250"/>
        <v>#VALUE!</v>
      </c>
      <c r="VQ62" s="24" t="e">
        <f t="shared" si="251"/>
        <v>#VALUE!</v>
      </c>
      <c r="VV62" s="24">
        <f t="shared" si="252"/>
        <v>0</v>
      </c>
      <c r="VW62" s="24">
        <f t="shared" si="253"/>
        <v>0</v>
      </c>
      <c r="VX62" s="24">
        <f t="shared" si="254"/>
        <v>0</v>
      </c>
      <c r="WC62" s="24">
        <f t="shared" si="255"/>
        <v>0</v>
      </c>
      <c r="WD62" s="24">
        <f t="shared" si="256"/>
        <v>0</v>
      </c>
      <c r="WE62" s="24">
        <f t="shared" si="257"/>
        <v>0</v>
      </c>
      <c r="WJ62" s="24">
        <f t="shared" si="258"/>
        <v>0</v>
      </c>
      <c r="WK62" s="24">
        <f t="shared" si="259"/>
        <v>0</v>
      </c>
      <c r="WL62" s="24">
        <f t="shared" si="260"/>
        <v>0</v>
      </c>
      <c r="WQ62" s="24">
        <f t="shared" si="261"/>
        <v>0</v>
      </c>
      <c r="WR62" s="24">
        <f t="shared" si="262"/>
        <v>0</v>
      </c>
      <c r="WS62" s="24">
        <f t="shared" si="263"/>
        <v>0</v>
      </c>
      <c r="WX62" s="24">
        <f t="shared" si="264"/>
        <v>0</v>
      </c>
      <c r="WY62" s="24">
        <f t="shared" si="265"/>
        <v>0</v>
      </c>
      <c r="WZ62" s="24">
        <f t="shared" si="266"/>
        <v>0</v>
      </c>
      <c r="XA62">
        <v>-1.5578127331802E-6</v>
      </c>
      <c r="XB62" t="e">
        <f>bvarM4^3</f>
        <v>#VALUE!</v>
      </c>
      <c r="XC62" t="e">
        <f>cvarM4^3</f>
        <v>#VALUE!</v>
      </c>
      <c r="XD62" t="e">
        <f>mvarM4^3</f>
        <v>#VALUE!</v>
      </c>
      <c r="XE62" s="24" t="e">
        <f t="shared" si="267"/>
        <v>#VALUE!</v>
      </c>
      <c r="XF62" s="24" t="e">
        <f t="shared" si="268"/>
        <v>#VALUE!</v>
      </c>
      <c r="XG62" s="24" t="e">
        <f t="shared" si="269"/>
        <v>#VALUE!</v>
      </c>
      <c r="XL62" s="24">
        <f t="shared" si="270"/>
        <v>0</v>
      </c>
      <c r="XM62" s="24">
        <f t="shared" si="271"/>
        <v>0</v>
      </c>
      <c r="XN62" s="24">
        <f t="shared" si="272"/>
        <v>0</v>
      </c>
      <c r="XS62" s="24">
        <f t="shared" si="273"/>
        <v>0</v>
      </c>
      <c r="XT62" s="24">
        <f t="shared" si="274"/>
        <v>0</v>
      </c>
      <c r="XU62" s="24">
        <f t="shared" si="275"/>
        <v>0</v>
      </c>
      <c r="XZ62" s="24">
        <f t="shared" si="276"/>
        <v>0</v>
      </c>
      <c r="YA62" s="24">
        <f t="shared" si="277"/>
        <v>0</v>
      </c>
      <c r="YB62" s="24">
        <f t="shared" si="278"/>
        <v>0</v>
      </c>
      <c r="YG62" s="24">
        <f t="shared" si="279"/>
        <v>0</v>
      </c>
      <c r="YH62" s="24">
        <f t="shared" si="280"/>
        <v>0</v>
      </c>
      <c r="YI62" s="24">
        <f t="shared" si="281"/>
        <v>0</v>
      </c>
      <c r="YJ62">
        <v>-9.4572491541751997E-7</v>
      </c>
      <c r="YK62" t="e">
        <f>bvarM5^3</f>
        <v>#VALUE!</v>
      </c>
      <c r="YL62" t="e">
        <f>cvarM5^3</f>
        <v>#VALUE!</v>
      </c>
      <c r="YM62" t="e">
        <f>mvarM5^3</f>
        <v>#VALUE!</v>
      </c>
      <c r="YN62" s="24" t="e">
        <f t="shared" si="282"/>
        <v>#VALUE!</v>
      </c>
      <c r="YO62" s="24" t="e">
        <f t="shared" si="283"/>
        <v>#VALUE!</v>
      </c>
      <c r="YP62" s="24" t="e">
        <f t="shared" si="284"/>
        <v>#VALUE!</v>
      </c>
      <c r="YQ62">
        <v>7.9547357212141003E-4</v>
      </c>
      <c r="YR62" t="e">
        <f>bvarM7^3</f>
        <v>#VALUE!</v>
      </c>
      <c r="YS62" t="e">
        <f>cvarM7^3</f>
        <v>#VALUE!</v>
      </c>
      <c r="YT62" t="e">
        <f>mvarM7^3</f>
        <v>#VALUE!</v>
      </c>
      <c r="YU62" s="24" t="e">
        <f t="shared" si="285"/>
        <v>#VALUE!</v>
      </c>
      <c r="YV62" s="24" t="e">
        <f t="shared" si="286"/>
        <v>#VALUE!</v>
      </c>
      <c r="YW62" s="24" t="e">
        <f t="shared" si="287"/>
        <v>#VALUE!</v>
      </c>
      <c r="ZB62" s="24">
        <f t="shared" si="288"/>
        <v>0</v>
      </c>
      <c r="ZC62" s="24">
        <f t="shared" si="289"/>
        <v>0</v>
      </c>
      <c r="ZD62" s="24">
        <f t="shared" si="290"/>
        <v>0</v>
      </c>
      <c r="ZI62" s="24">
        <f t="shared" si="291"/>
        <v>0</v>
      </c>
      <c r="ZJ62" s="24">
        <f t="shared" si="292"/>
        <v>0</v>
      </c>
      <c r="ZK62" s="24">
        <f t="shared" si="293"/>
        <v>0</v>
      </c>
      <c r="ZP62" s="24">
        <f t="shared" si="294"/>
        <v>0</v>
      </c>
      <c r="ZQ62" s="24">
        <f t="shared" si="295"/>
        <v>0</v>
      </c>
      <c r="ZR62" s="24">
        <f t="shared" si="296"/>
        <v>0</v>
      </c>
      <c r="ZW62" s="24">
        <f t="shared" si="297"/>
        <v>0</v>
      </c>
      <c r="ZX62" s="24">
        <f t="shared" si="298"/>
        <v>0</v>
      </c>
      <c r="ZY62" s="24">
        <f t="shared" si="299"/>
        <v>0</v>
      </c>
      <c r="ZZ62">
        <v>6.2412164862261993E-8</v>
      </c>
      <c r="AAA62" t="e">
        <f>bvarM5^3</f>
        <v>#VALUE!</v>
      </c>
      <c r="AAB62" t="e">
        <f>cvarM5^3</f>
        <v>#VALUE!</v>
      </c>
      <c r="AAC62" t="e">
        <f>mvarM5^3</f>
        <v>#VALUE!</v>
      </c>
      <c r="AAD62" s="24" t="e">
        <f t="shared" si="300"/>
        <v>#VALUE!</v>
      </c>
      <c r="AAE62" s="24" t="e">
        <f t="shared" si="301"/>
        <v>#VALUE!</v>
      </c>
      <c r="AAF62" s="24" t="e">
        <f t="shared" si="302"/>
        <v>#VALUE!</v>
      </c>
      <c r="AAG62">
        <v>-1.5374521306364001E-6</v>
      </c>
      <c r="AAH62" t="e">
        <f>bvarM4^3</f>
        <v>#VALUE!</v>
      </c>
      <c r="AAI62" t="e">
        <f>cvarM4^3</f>
        <v>#VALUE!</v>
      </c>
      <c r="AAJ62" t="e">
        <f>mvarM4^3</f>
        <v>#VALUE!</v>
      </c>
      <c r="AAK62" s="24" t="e">
        <f t="shared" si="303"/>
        <v>#VALUE!</v>
      </c>
      <c r="AAL62" s="24" t="e">
        <f t="shared" si="304"/>
        <v>#VALUE!</v>
      </c>
      <c r="AAM62" s="24" t="e">
        <f t="shared" si="305"/>
        <v>#VALUE!</v>
      </c>
      <c r="AAR62" s="24">
        <f t="shared" si="306"/>
        <v>0</v>
      </c>
      <c r="AAS62" s="24">
        <f t="shared" si="307"/>
        <v>0</v>
      </c>
      <c r="AAT62" s="24">
        <f t="shared" si="308"/>
        <v>0</v>
      </c>
      <c r="AAY62" s="24">
        <f t="shared" si="309"/>
        <v>0</v>
      </c>
      <c r="AAZ62" s="24">
        <f t="shared" si="310"/>
        <v>0</v>
      </c>
      <c r="ABA62" s="24">
        <f t="shared" si="311"/>
        <v>0</v>
      </c>
      <c r="ABF62" s="24">
        <f t="shared" si="312"/>
        <v>0</v>
      </c>
      <c r="ABG62" s="24">
        <f t="shared" si="313"/>
        <v>0</v>
      </c>
      <c r="ABH62" s="24">
        <f t="shared" si="314"/>
        <v>0</v>
      </c>
      <c r="ABM62" s="24">
        <f t="shared" si="315"/>
        <v>0</v>
      </c>
      <c r="ABN62" s="24">
        <f t="shared" si="316"/>
        <v>0</v>
      </c>
      <c r="ABO62" s="24">
        <f t="shared" si="317"/>
        <v>0</v>
      </c>
      <c r="ABT62" s="24">
        <f t="shared" si="318"/>
        <v>0</v>
      </c>
      <c r="ABU62" s="24">
        <f t="shared" si="319"/>
        <v>0</v>
      </c>
      <c r="ABV62" s="24">
        <f t="shared" si="320"/>
        <v>0</v>
      </c>
      <c r="ABW62">
        <v>-68822193.039863005</v>
      </c>
      <c r="ABX62" t="e">
        <f>bvarM1^3</f>
        <v>#VALUE!</v>
      </c>
      <c r="ABY62" t="e">
        <f>cvarM1^3</f>
        <v>#VALUE!</v>
      </c>
      <c r="ABZ62" t="e">
        <f>mvarM1^3</f>
        <v>#VALUE!</v>
      </c>
      <c r="ACA62" s="24" t="e">
        <f t="shared" si="321"/>
        <v>#VALUE!</v>
      </c>
      <c r="ACB62" s="24" t="e">
        <f t="shared" si="322"/>
        <v>#VALUE!</v>
      </c>
      <c r="ACC62" s="24" t="e">
        <f t="shared" si="323"/>
        <v>#VALUE!</v>
      </c>
      <c r="ACH62" s="24">
        <f t="shared" si="324"/>
        <v>0</v>
      </c>
      <c r="ACI62" s="24">
        <f t="shared" si="325"/>
        <v>0</v>
      </c>
      <c r="ACJ62" s="24">
        <f t="shared" si="326"/>
        <v>0</v>
      </c>
      <c r="ACO62" s="24">
        <f t="shared" si="327"/>
        <v>0</v>
      </c>
      <c r="ACP62" s="24">
        <f t="shared" si="328"/>
        <v>0</v>
      </c>
      <c r="ACQ62" s="24">
        <f t="shared" si="329"/>
        <v>0</v>
      </c>
      <c r="ACV62" s="24">
        <f t="shared" si="330"/>
        <v>0</v>
      </c>
      <c r="ACW62" s="24">
        <f t="shared" si="331"/>
        <v>0</v>
      </c>
      <c r="ACX62" s="24">
        <f t="shared" si="332"/>
        <v>0</v>
      </c>
      <c r="ACY62"/>
      <c r="ACZ62"/>
      <c r="ADA62"/>
      <c r="ADB62"/>
      <c r="ADC62" s="24">
        <f t="shared" si="333"/>
        <v>0</v>
      </c>
      <c r="ADD62" s="24">
        <f t="shared" si="334"/>
        <v>0</v>
      </c>
      <c r="ADE62" s="24">
        <f t="shared" si="335"/>
        <v>0</v>
      </c>
      <c r="ADJ62" s="24">
        <f t="shared" si="336"/>
        <v>0</v>
      </c>
      <c r="ADK62" s="24">
        <f t="shared" si="337"/>
        <v>0</v>
      </c>
      <c r="ADL62" s="24">
        <f t="shared" si="338"/>
        <v>0</v>
      </c>
      <c r="ADQ62" s="24">
        <f t="shared" si="339"/>
        <v>0</v>
      </c>
      <c r="ADR62" s="24">
        <f t="shared" si="340"/>
        <v>0</v>
      </c>
      <c r="ADS62" s="24">
        <f t="shared" si="341"/>
        <v>0</v>
      </c>
      <c r="ADX62" s="24">
        <f t="shared" si="342"/>
        <v>0</v>
      </c>
      <c r="ADY62" s="24">
        <f t="shared" si="343"/>
        <v>0</v>
      </c>
      <c r="ADZ62" s="24">
        <f t="shared" si="344"/>
        <v>0</v>
      </c>
      <c r="AEE62" s="24">
        <f t="shared" si="345"/>
        <v>0</v>
      </c>
      <c r="AEF62" s="24">
        <f t="shared" si="346"/>
        <v>0</v>
      </c>
      <c r="AEG62" s="24">
        <f t="shared" si="347"/>
        <v>0</v>
      </c>
      <c r="AEL62" s="24">
        <f t="shared" si="348"/>
        <v>0</v>
      </c>
      <c r="AEM62" s="24">
        <f t="shared" si="349"/>
        <v>0</v>
      </c>
      <c r="AEN62" s="24">
        <f t="shared" si="350"/>
        <v>0</v>
      </c>
      <c r="AES62" s="24">
        <f t="shared" si="351"/>
        <v>0</v>
      </c>
      <c r="AET62" s="24">
        <f t="shared" si="352"/>
        <v>0</v>
      </c>
      <c r="AEU62" s="24">
        <f t="shared" si="353"/>
        <v>0</v>
      </c>
      <c r="AEZ62" s="24">
        <f t="shared" si="354"/>
        <v>0</v>
      </c>
      <c r="AFA62" s="24">
        <f t="shared" si="355"/>
        <v>0</v>
      </c>
      <c r="AFB62" s="24">
        <f t="shared" si="356"/>
        <v>0</v>
      </c>
      <c r="AFG62" s="24">
        <f t="shared" si="357"/>
        <v>0</v>
      </c>
      <c r="AFH62" s="24">
        <f t="shared" si="358"/>
        <v>0</v>
      </c>
      <c r="AFI62" s="24">
        <f t="shared" si="359"/>
        <v>0</v>
      </c>
      <c r="AFN62" s="24">
        <f t="shared" si="360"/>
        <v>0</v>
      </c>
      <c r="AFO62" s="24">
        <f t="shared" si="361"/>
        <v>0</v>
      </c>
      <c r="AFP62" s="24">
        <f t="shared" si="362"/>
        <v>0</v>
      </c>
      <c r="AFU62" s="24">
        <f t="shared" si="363"/>
        <v>0</v>
      </c>
      <c r="AFV62" s="24">
        <f t="shared" si="364"/>
        <v>0</v>
      </c>
      <c r="AFW62" s="24">
        <f t="shared" si="365"/>
        <v>0</v>
      </c>
      <c r="AGB62" s="24">
        <f t="shared" si="366"/>
        <v>0</v>
      </c>
      <c r="AGC62" s="24">
        <f t="shared" si="367"/>
        <v>0</v>
      </c>
      <c r="AGD62" s="24">
        <f t="shared" si="368"/>
        <v>0</v>
      </c>
      <c r="AGI62" s="24">
        <f t="shared" si="369"/>
        <v>0</v>
      </c>
      <c r="AGJ62" s="24">
        <f t="shared" si="370"/>
        <v>0</v>
      </c>
      <c r="AGK62" s="24">
        <f t="shared" si="371"/>
        <v>0</v>
      </c>
      <c r="AGP62" s="24">
        <f t="shared" si="372"/>
        <v>0</v>
      </c>
      <c r="AGQ62" s="24">
        <f t="shared" si="373"/>
        <v>0</v>
      </c>
      <c r="AGR62" s="24">
        <f t="shared" si="374"/>
        <v>0</v>
      </c>
      <c r="AGW62" s="24">
        <f t="shared" si="375"/>
        <v>0</v>
      </c>
      <c r="AGX62" s="24">
        <f t="shared" si="376"/>
        <v>0</v>
      </c>
      <c r="AGY62" s="24">
        <f t="shared" si="377"/>
        <v>0</v>
      </c>
      <c r="AHD62" s="24">
        <f t="shared" si="378"/>
        <v>0</v>
      </c>
      <c r="AHE62" s="24">
        <f t="shared" si="379"/>
        <v>0</v>
      </c>
      <c r="AHF62" s="24">
        <f t="shared" si="380"/>
        <v>0</v>
      </c>
      <c r="AHK62" s="24">
        <f t="shared" si="381"/>
        <v>0</v>
      </c>
      <c r="AHL62" s="24">
        <f t="shared" si="382"/>
        <v>0</v>
      </c>
      <c r="AHM62" s="24">
        <f t="shared" si="383"/>
        <v>0</v>
      </c>
      <c r="AHR62" s="24">
        <f t="shared" si="384"/>
        <v>0</v>
      </c>
      <c r="AHS62" s="24">
        <f t="shared" si="385"/>
        <v>0</v>
      </c>
      <c r="AHT62" s="24">
        <f t="shared" si="386"/>
        <v>0</v>
      </c>
      <c r="AHY62" s="24">
        <f t="shared" si="387"/>
        <v>0</v>
      </c>
      <c r="AHZ62" s="24">
        <f t="shared" si="388"/>
        <v>0</v>
      </c>
      <c r="AIA62" s="24">
        <f t="shared" si="389"/>
        <v>0</v>
      </c>
      <c r="AIF62" s="24">
        <f t="shared" si="390"/>
        <v>0</v>
      </c>
      <c r="AIG62" s="24">
        <f t="shared" si="391"/>
        <v>0</v>
      </c>
      <c r="AIH62" s="24">
        <f t="shared" si="392"/>
        <v>0</v>
      </c>
      <c r="AIM62" s="24">
        <f t="shared" si="393"/>
        <v>0</v>
      </c>
      <c r="AIN62" s="24">
        <f t="shared" si="394"/>
        <v>0</v>
      </c>
      <c r="AIO62" s="24">
        <f t="shared" si="395"/>
        <v>0</v>
      </c>
      <c r="AIT62" s="24">
        <f t="shared" si="396"/>
        <v>0</v>
      </c>
      <c r="AIU62" s="24">
        <f t="shared" si="397"/>
        <v>0</v>
      </c>
      <c r="AIV62" s="24">
        <f t="shared" si="398"/>
        <v>0</v>
      </c>
      <c r="AJA62" s="24">
        <f t="shared" si="399"/>
        <v>0</v>
      </c>
      <c r="AJB62" s="24">
        <f t="shared" si="400"/>
        <v>0</v>
      </c>
      <c r="AJC62" s="24">
        <f t="shared" si="401"/>
        <v>0</v>
      </c>
      <c r="AJH62" s="24">
        <f t="shared" si="402"/>
        <v>0</v>
      </c>
      <c r="AJI62" s="24">
        <f t="shared" si="403"/>
        <v>0</v>
      </c>
      <c r="AJJ62" s="24">
        <f t="shared" si="404"/>
        <v>0</v>
      </c>
      <c r="AJO62" s="24">
        <f t="shared" si="405"/>
        <v>0</v>
      </c>
      <c r="AJP62" s="24">
        <f t="shared" si="406"/>
        <v>0</v>
      </c>
      <c r="AJQ62" s="24">
        <f t="shared" si="407"/>
        <v>0</v>
      </c>
      <c r="AJV62" s="24">
        <f t="shared" si="408"/>
        <v>0</v>
      </c>
      <c r="AJW62" s="24">
        <f t="shared" si="409"/>
        <v>0</v>
      </c>
      <c r="AJX62" s="24">
        <f t="shared" si="410"/>
        <v>0</v>
      </c>
      <c r="AKC62" s="24">
        <f t="shared" si="411"/>
        <v>0</v>
      </c>
      <c r="AKD62" s="24">
        <f t="shared" si="412"/>
        <v>0</v>
      </c>
      <c r="AKE62" s="24">
        <f t="shared" si="413"/>
        <v>0</v>
      </c>
      <c r="AKJ62" s="24">
        <f t="shared" si="414"/>
        <v>0</v>
      </c>
      <c r="AKK62" s="24">
        <f t="shared" si="415"/>
        <v>0</v>
      </c>
      <c r="AKL62" s="24">
        <f t="shared" si="416"/>
        <v>0</v>
      </c>
      <c r="AKQ62" s="24">
        <f t="shared" si="417"/>
        <v>0</v>
      </c>
      <c r="AKR62" s="24">
        <f t="shared" si="418"/>
        <v>0</v>
      </c>
      <c r="AKS62" s="24">
        <f t="shared" si="419"/>
        <v>0</v>
      </c>
      <c r="AKX62" s="24">
        <f t="shared" si="420"/>
        <v>0</v>
      </c>
      <c r="AKY62" s="24">
        <f t="shared" si="421"/>
        <v>0</v>
      </c>
      <c r="AKZ62" s="24">
        <f t="shared" si="422"/>
        <v>0</v>
      </c>
      <c r="ALE62" s="24">
        <f t="shared" si="423"/>
        <v>0</v>
      </c>
      <c r="ALF62" s="24">
        <f t="shared" si="424"/>
        <v>0</v>
      </c>
      <c r="ALG62" s="24">
        <f t="shared" si="425"/>
        <v>0</v>
      </c>
      <c r="ALL62" s="24">
        <f t="shared" si="426"/>
        <v>0</v>
      </c>
      <c r="ALM62" s="24">
        <f t="shared" si="427"/>
        <v>0</v>
      </c>
      <c r="ALN62" s="24">
        <f t="shared" si="428"/>
        <v>0</v>
      </c>
      <c r="ALS62" s="24">
        <f t="shared" si="429"/>
        <v>0</v>
      </c>
      <c r="ALT62" s="24">
        <f t="shared" si="430"/>
        <v>0</v>
      </c>
      <c r="ALU62" s="24">
        <f t="shared" si="431"/>
        <v>0</v>
      </c>
      <c r="ALZ62" s="24">
        <f t="shared" si="432"/>
        <v>0</v>
      </c>
      <c r="AMA62" s="24">
        <f t="shared" si="433"/>
        <v>0</v>
      </c>
      <c r="AMB62" s="24">
        <f t="shared" si="434"/>
        <v>0</v>
      </c>
      <c r="AMG62" s="24">
        <f t="shared" si="435"/>
        <v>0</v>
      </c>
      <c r="AMH62" s="24">
        <f t="shared" si="436"/>
        <v>0</v>
      </c>
      <c r="AMI62" s="24">
        <f t="shared" si="437"/>
        <v>0</v>
      </c>
      <c r="AMN62" s="24">
        <f t="shared" si="438"/>
        <v>0</v>
      </c>
      <c r="AMO62" s="24">
        <f t="shared" si="439"/>
        <v>0</v>
      </c>
      <c r="AMP62" s="24">
        <f t="shared" si="440"/>
        <v>0</v>
      </c>
      <c r="AMU62" s="24">
        <f t="shared" si="441"/>
        <v>0</v>
      </c>
      <c r="AMV62" s="24">
        <f t="shared" si="442"/>
        <v>0</v>
      </c>
      <c r="AMW62" s="24">
        <f t="shared" si="443"/>
        <v>0</v>
      </c>
      <c r="AMX62">
        <v>2.9366072960378999E-3</v>
      </c>
      <c r="AMY62" t="e">
        <f>bvarM7^3</f>
        <v>#VALUE!</v>
      </c>
      <c r="AMZ62" t="e">
        <f>cvarM7^3</f>
        <v>#VALUE!</v>
      </c>
      <c r="ANA62" t="e">
        <f>mvarM7^3</f>
        <v>#VALUE!</v>
      </c>
      <c r="ANB62" s="24" t="e">
        <f t="shared" si="444"/>
        <v>#VALUE!</v>
      </c>
      <c r="ANC62" s="24" t="e">
        <f t="shared" si="445"/>
        <v>#VALUE!</v>
      </c>
      <c r="AND62" s="24" t="e">
        <f t="shared" si="446"/>
        <v>#VALUE!</v>
      </c>
      <c r="ANE62">
        <v>-7.2227447741919995E-5</v>
      </c>
      <c r="ANF62" t="e">
        <f>bvarM2^3</f>
        <v>#VALUE!</v>
      </c>
      <c r="ANG62" t="e">
        <f>cvarM2^3</f>
        <v>#VALUE!</v>
      </c>
      <c r="ANH62" t="e">
        <f>mvarM2^3</f>
        <v>#VALUE!</v>
      </c>
      <c r="ANI62" s="24" t="e">
        <f t="shared" si="447"/>
        <v>#VALUE!</v>
      </c>
      <c r="ANJ62" s="24" t="e">
        <f t="shared" si="448"/>
        <v>#VALUE!</v>
      </c>
      <c r="ANK62" s="24" t="e">
        <f t="shared" si="449"/>
        <v>#VALUE!</v>
      </c>
      <c r="ANP62" s="24">
        <f t="shared" si="450"/>
        <v>0</v>
      </c>
      <c r="ANQ62" s="24">
        <f t="shared" si="451"/>
        <v>0</v>
      </c>
      <c r="ANR62" s="24">
        <f t="shared" si="452"/>
        <v>0</v>
      </c>
      <c r="ANS62"/>
      <c r="ANT62"/>
      <c r="ANU62"/>
      <c r="ANV62"/>
      <c r="ANW62" s="24">
        <f t="shared" si="453"/>
        <v>0</v>
      </c>
      <c r="ANX62" s="24">
        <f t="shared" si="454"/>
        <v>0</v>
      </c>
      <c r="ANY62" s="24">
        <f t="shared" si="455"/>
        <v>0</v>
      </c>
      <c r="AOD62" s="24">
        <f t="shared" si="456"/>
        <v>0</v>
      </c>
      <c r="AOE62" s="24">
        <f t="shared" si="457"/>
        <v>0</v>
      </c>
      <c r="AOF62" s="24">
        <f t="shared" si="458"/>
        <v>0</v>
      </c>
      <c r="AOK62" s="24">
        <f t="shared" si="459"/>
        <v>0</v>
      </c>
      <c r="AOL62" s="24">
        <f t="shared" si="460"/>
        <v>0</v>
      </c>
      <c r="AOM62" s="24">
        <f t="shared" si="461"/>
        <v>0</v>
      </c>
      <c r="AON62"/>
      <c r="AOO62"/>
      <c r="AOP62"/>
      <c r="AOQ62"/>
      <c r="AOR62" s="24">
        <f t="shared" si="462"/>
        <v>0</v>
      </c>
      <c r="AOS62" s="24">
        <f t="shared" si="463"/>
        <v>0</v>
      </c>
      <c r="AOT62" s="24">
        <f t="shared" si="464"/>
        <v>0</v>
      </c>
      <c r="AOU62">
        <v>-6.1302879162439996E-5</v>
      </c>
      <c r="AOV62" t="e">
        <f>bvarM6^3</f>
        <v>#VALUE!</v>
      </c>
      <c r="AOW62" t="e">
        <f>cvarM6^3</f>
        <v>#VALUE!</v>
      </c>
      <c r="AOX62" t="e">
        <f>mvarM6^3</f>
        <v>#VALUE!</v>
      </c>
      <c r="AOY62" s="24" t="e">
        <f t="shared" si="465"/>
        <v>#VALUE!</v>
      </c>
      <c r="AOZ62" s="24" t="e">
        <f t="shared" si="466"/>
        <v>#VALUE!</v>
      </c>
      <c r="APA62" s="24" t="e">
        <f t="shared" si="467"/>
        <v>#VALUE!</v>
      </c>
      <c r="APF62" s="24">
        <f t="shared" si="468"/>
        <v>0</v>
      </c>
      <c r="APG62" s="24">
        <f t="shared" si="469"/>
        <v>0</v>
      </c>
      <c r="APH62" s="24">
        <f t="shared" si="470"/>
        <v>0</v>
      </c>
      <c r="APM62" s="24">
        <f t="shared" si="471"/>
        <v>0</v>
      </c>
      <c r="APN62" s="24">
        <f t="shared" si="472"/>
        <v>0</v>
      </c>
      <c r="APO62" s="24">
        <f t="shared" si="473"/>
        <v>0</v>
      </c>
      <c r="APT62" s="24">
        <f t="shared" si="474"/>
        <v>0</v>
      </c>
      <c r="APU62" s="24">
        <f t="shared" si="475"/>
        <v>0</v>
      </c>
      <c r="APV62" s="24">
        <f t="shared" si="476"/>
        <v>0</v>
      </c>
      <c r="AQA62" s="24">
        <f t="shared" si="477"/>
        <v>0</v>
      </c>
      <c r="AQB62" s="24">
        <f t="shared" si="478"/>
        <v>0</v>
      </c>
      <c r="AQC62" s="24">
        <f t="shared" si="479"/>
        <v>0</v>
      </c>
      <c r="AQH62" s="24">
        <f t="shared" si="480"/>
        <v>0</v>
      </c>
      <c r="AQI62" s="24">
        <f t="shared" si="481"/>
        <v>0</v>
      </c>
      <c r="AQJ62" s="24">
        <f t="shared" si="482"/>
        <v>0</v>
      </c>
      <c r="AQK62">
        <v>-9.9663961023996003E-5</v>
      </c>
      <c r="AQL62" t="e">
        <f>bvarM8^3</f>
        <v>#VALUE!</v>
      </c>
      <c r="AQM62" t="e">
        <f>cvarM8^3</f>
        <v>#VALUE!</v>
      </c>
      <c r="AQN62" t="e">
        <f>mvarM8^3</f>
        <v>#VALUE!</v>
      </c>
      <c r="AQO62" s="24" t="e">
        <f t="shared" si="483"/>
        <v>#VALUE!</v>
      </c>
      <c r="AQP62" s="24" t="e">
        <f t="shared" si="484"/>
        <v>#VALUE!</v>
      </c>
      <c r="AQQ62" s="24" t="e">
        <f t="shared" si="485"/>
        <v>#VALUE!</v>
      </c>
      <c r="AQV62" s="24">
        <f t="shared" si="486"/>
        <v>0</v>
      </c>
      <c r="AQW62" s="24">
        <f t="shared" si="487"/>
        <v>0</v>
      </c>
      <c r="AQX62" s="24">
        <f t="shared" si="488"/>
        <v>0</v>
      </c>
      <c r="ARC62" s="24">
        <f t="shared" si="489"/>
        <v>0</v>
      </c>
      <c r="ARD62" s="24">
        <f t="shared" si="490"/>
        <v>0</v>
      </c>
      <c r="ARE62" s="24">
        <f t="shared" si="491"/>
        <v>0</v>
      </c>
      <c r="ARJ62" s="24">
        <f t="shared" si="492"/>
        <v>0</v>
      </c>
      <c r="ARK62" s="24">
        <f t="shared" si="493"/>
        <v>0</v>
      </c>
      <c r="ARL62" s="24">
        <f t="shared" si="494"/>
        <v>0</v>
      </c>
      <c r="ARQ62" s="24">
        <f t="shared" si="495"/>
        <v>0</v>
      </c>
      <c r="ARR62" s="24">
        <f t="shared" si="496"/>
        <v>0</v>
      </c>
      <c r="ARS62" s="24">
        <f t="shared" si="497"/>
        <v>0</v>
      </c>
      <c r="ART62"/>
      <c r="ARU62"/>
      <c r="ARV62"/>
      <c r="ARW62"/>
      <c r="ARX62" s="24">
        <f t="shared" si="498"/>
        <v>0</v>
      </c>
      <c r="ARY62" s="24">
        <f t="shared" si="499"/>
        <v>0</v>
      </c>
      <c r="ARZ62" s="24">
        <f t="shared" si="500"/>
        <v>0</v>
      </c>
      <c r="ASA62"/>
      <c r="ASB62"/>
      <c r="ASC62"/>
      <c r="ASD62"/>
      <c r="ASE62" s="24">
        <f t="shared" si="501"/>
        <v>0</v>
      </c>
      <c r="ASF62" s="24">
        <f t="shared" si="502"/>
        <v>0</v>
      </c>
      <c r="ASG62" s="24">
        <f t="shared" si="503"/>
        <v>0</v>
      </c>
      <c r="ASL62" s="24">
        <f t="shared" si="504"/>
        <v>0</v>
      </c>
      <c r="ASM62" s="24">
        <f t="shared" si="505"/>
        <v>0</v>
      </c>
      <c r="ASN62" s="24">
        <f t="shared" si="506"/>
        <v>0</v>
      </c>
      <c r="ASS62" s="24">
        <f t="shared" si="507"/>
        <v>0</v>
      </c>
      <c r="AST62" s="24">
        <f t="shared" si="508"/>
        <v>0</v>
      </c>
      <c r="ASU62" s="24">
        <f t="shared" si="509"/>
        <v>0</v>
      </c>
      <c r="ASZ62" s="24">
        <f t="shared" si="510"/>
        <v>0</v>
      </c>
      <c r="ATA62" s="24">
        <f t="shared" si="511"/>
        <v>0</v>
      </c>
      <c r="ATB62" s="24">
        <f t="shared" si="512"/>
        <v>0</v>
      </c>
      <c r="ATG62" s="24">
        <f t="shared" si="513"/>
        <v>0</v>
      </c>
      <c r="ATH62" s="24">
        <f t="shared" si="514"/>
        <v>0</v>
      </c>
      <c r="ATI62" s="24">
        <f t="shared" si="515"/>
        <v>0</v>
      </c>
      <c r="ATN62" s="24">
        <f t="shared" si="516"/>
        <v>0</v>
      </c>
      <c r="ATO62" s="24">
        <f t="shared" si="517"/>
        <v>0</v>
      </c>
      <c r="ATP62" s="24">
        <f t="shared" si="518"/>
        <v>0</v>
      </c>
      <c r="ATQ62">
        <v>8.1862091238823998E-4</v>
      </c>
      <c r="ATR62" t="e">
        <f>bvarM7^3</f>
        <v>#VALUE!</v>
      </c>
      <c r="ATS62" t="e">
        <f>cvarM7^3</f>
        <v>#VALUE!</v>
      </c>
      <c r="ATT62" t="e">
        <f>mvarM7^3</f>
        <v>#VALUE!</v>
      </c>
      <c r="ATU62" s="24" t="e">
        <f t="shared" si="519"/>
        <v>#VALUE!</v>
      </c>
      <c r="ATV62" s="24" t="e">
        <f t="shared" si="520"/>
        <v>#VALUE!</v>
      </c>
      <c r="ATW62" s="24" t="e">
        <f t="shared" si="521"/>
        <v>#VALUE!</v>
      </c>
      <c r="AUB62" s="24">
        <f t="shared" si="522"/>
        <v>0</v>
      </c>
      <c r="AUC62" s="24">
        <f t="shared" si="523"/>
        <v>0</v>
      </c>
      <c r="AUD62" s="24">
        <f t="shared" si="524"/>
        <v>0</v>
      </c>
      <c r="AUI62" s="24">
        <f t="shared" si="525"/>
        <v>0</v>
      </c>
      <c r="AUJ62" s="24">
        <f t="shared" si="526"/>
        <v>0</v>
      </c>
      <c r="AUK62" s="24">
        <f t="shared" si="527"/>
        <v>0</v>
      </c>
      <c r="AUP62" s="24">
        <f t="shared" si="528"/>
        <v>0</v>
      </c>
      <c r="AUQ62" s="24">
        <f t="shared" si="529"/>
        <v>0</v>
      </c>
      <c r="AUR62" s="24">
        <f t="shared" si="530"/>
        <v>0</v>
      </c>
      <c r="AUW62" s="24">
        <f t="shared" si="531"/>
        <v>0</v>
      </c>
      <c r="AUX62" s="24">
        <f t="shared" si="532"/>
        <v>0</v>
      </c>
      <c r="AUY62" s="24">
        <f t="shared" si="533"/>
        <v>0</v>
      </c>
      <c r="AVD62" s="24">
        <f t="shared" si="534"/>
        <v>0</v>
      </c>
      <c r="AVE62" s="24">
        <f t="shared" si="535"/>
        <v>0</v>
      </c>
      <c r="AVF62" s="24">
        <f t="shared" si="536"/>
        <v>0</v>
      </c>
      <c r="AVG62">
        <v>3.6316566022990998E-6</v>
      </c>
      <c r="AVH62" t="e">
        <f>bvarM9^3</f>
        <v>#VALUE!</v>
      </c>
      <c r="AVI62" t="e">
        <f>cvarM9^3</f>
        <v>#VALUE!</v>
      </c>
      <c r="AVJ62" t="e">
        <f>mvarM9^3</f>
        <v>#VALUE!</v>
      </c>
      <c r="AVK62" s="24" t="e">
        <f t="shared" si="537"/>
        <v>#VALUE!</v>
      </c>
      <c r="AVL62" s="24" t="e">
        <f t="shared" si="538"/>
        <v>#VALUE!</v>
      </c>
      <c r="AVM62" s="24" t="e">
        <f t="shared" si="539"/>
        <v>#VALUE!</v>
      </c>
      <c r="AVR62" s="24">
        <f t="shared" si="540"/>
        <v>0</v>
      </c>
      <c r="AVS62" s="24">
        <f t="shared" si="541"/>
        <v>0</v>
      </c>
      <c r="AVT62" s="24">
        <f t="shared" si="542"/>
        <v>0</v>
      </c>
      <c r="AVY62" s="24">
        <f t="shared" si="543"/>
        <v>0</v>
      </c>
      <c r="AVZ62" s="24">
        <f t="shared" si="544"/>
        <v>0</v>
      </c>
      <c r="AWA62" s="24">
        <f t="shared" si="545"/>
        <v>0</v>
      </c>
      <c r="AWF62" s="24">
        <f t="shared" si="546"/>
        <v>0</v>
      </c>
      <c r="AWG62" s="24">
        <f t="shared" si="547"/>
        <v>0</v>
      </c>
      <c r="AWH62" s="24">
        <f t="shared" si="548"/>
        <v>0</v>
      </c>
      <c r="AWM62" s="24">
        <f t="shared" si="549"/>
        <v>0</v>
      </c>
      <c r="AWN62" s="24">
        <f t="shared" si="550"/>
        <v>0</v>
      </c>
      <c r="AWO62" s="24">
        <f t="shared" si="551"/>
        <v>0</v>
      </c>
      <c r="AWT62" s="24">
        <f t="shared" si="552"/>
        <v>0</v>
      </c>
      <c r="AWU62" s="24">
        <f t="shared" si="553"/>
        <v>0</v>
      </c>
      <c r="AWV62" s="24">
        <f t="shared" si="554"/>
        <v>0</v>
      </c>
      <c r="AXA62" s="24">
        <f t="shared" si="555"/>
        <v>0</v>
      </c>
      <c r="AXB62" s="24">
        <f t="shared" si="556"/>
        <v>0</v>
      </c>
      <c r="AXC62" s="24">
        <f t="shared" si="557"/>
        <v>0</v>
      </c>
      <c r="AXH62" s="24">
        <f t="shared" si="558"/>
        <v>0</v>
      </c>
      <c r="AXI62" s="24">
        <f t="shared" si="559"/>
        <v>0</v>
      </c>
      <c r="AXJ62" s="24">
        <f t="shared" si="560"/>
        <v>0</v>
      </c>
      <c r="AXO62" s="24">
        <f t="shared" si="561"/>
        <v>0</v>
      </c>
      <c r="AXP62" s="24">
        <f t="shared" si="562"/>
        <v>0</v>
      </c>
      <c r="AXQ62" s="24">
        <f t="shared" si="563"/>
        <v>0</v>
      </c>
      <c r="AXV62" s="24">
        <f t="shared" si="564"/>
        <v>0</v>
      </c>
      <c r="AXW62" s="24">
        <f t="shared" si="565"/>
        <v>0</v>
      </c>
      <c r="AXX62" s="24">
        <f t="shared" si="566"/>
        <v>0</v>
      </c>
      <c r="AYC62" s="24">
        <f t="shared" si="567"/>
        <v>0</v>
      </c>
      <c r="AYD62" s="24">
        <f t="shared" si="568"/>
        <v>0</v>
      </c>
      <c r="AYE62" s="24">
        <f t="shared" si="569"/>
        <v>0</v>
      </c>
      <c r="AYJ62" s="24">
        <f t="shared" si="570"/>
        <v>0</v>
      </c>
      <c r="AYK62" s="24">
        <f t="shared" si="571"/>
        <v>0</v>
      </c>
      <c r="AYL62" s="24">
        <f t="shared" si="572"/>
        <v>0</v>
      </c>
      <c r="AYM62"/>
      <c r="AYN62"/>
      <c r="AYO62"/>
      <c r="AYP62"/>
      <c r="AYQ62" s="24">
        <f t="shared" si="573"/>
        <v>0</v>
      </c>
      <c r="AYR62" s="24">
        <f t="shared" si="574"/>
        <v>0</v>
      </c>
      <c r="AYS62" s="24">
        <f t="shared" si="575"/>
        <v>0</v>
      </c>
      <c r="AYX62" s="24">
        <f t="shared" si="576"/>
        <v>0</v>
      </c>
      <c r="AYY62" s="24">
        <f t="shared" si="577"/>
        <v>0</v>
      </c>
      <c r="AYZ62" s="24">
        <f t="shared" si="578"/>
        <v>0</v>
      </c>
      <c r="AZE62" s="24">
        <f t="shared" si="579"/>
        <v>0</v>
      </c>
      <c r="AZF62" s="24">
        <f t="shared" si="580"/>
        <v>0</v>
      </c>
      <c r="AZG62" s="24">
        <f t="shared" si="581"/>
        <v>0</v>
      </c>
      <c r="AZH62"/>
      <c r="AZI62"/>
      <c r="AZJ62"/>
      <c r="AZK62"/>
      <c r="AZL62" s="24">
        <f t="shared" si="582"/>
        <v>0</v>
      </c>
      <c r="AZM62" s="24">
        <f t="shared" si="583"/>
        <v>0</v>
      </c>
      <c r="AZN62" s="24">
        <f t="shared" si="584"/>
        <v>0</v>
      </c>
      <c r="AZS62" s="24">
        <f t="shared" si="585"/>
        <v>0</v>
      </c>
      <c r="AZT62" s="24">
        <f t="shared" si="586"/>
        <v>0</v>
      </c>
      <c r="AZU62" s="24">
        <f t="shared" si="587"/>
        <v>0</v>
      </c>
      <c r="AZZ62" s="24">
        <f t="shared" si="588"/>
        <v>0</v>
      </c>
      <c r="BAA62" s="24">
        <f t="shared" si="589"/>
        <v>0</v>
      </c>
      <c r="BAB62" s="24">
        <f t="shared" si="590"/>
        <v>0</v>
      </c>
      <c r="BAC62"/>
      <c r="BAD62"/>
      <c r="BAE62"/>
      <c r="BAF62"/>
      <c r="BAG62" s="24">
        <f t="shared" si="591"/>
        <v>0</v>
      </c>
      <c r="BAH62" s="24">
        <f t="shared" si="592"/>
        <v>0</v>
      </c>
      <c r="BAI62" s="24">
        <f t="shared" si="593"/>
        <v>0</v>
      </c>
      <c r="BAN62" s="24">
        <f t="shared" si="594"/>
        <v>0</v>
      </c>
      <c r="BAO62" s="24">
        <f t="shared" si="595"/>
        <v>0</v>
      </c>
      <c r="BAP62" s="24">
        <f t="shared" si="596"/>
        <v>0</v>
      </c>
      <c r="BAU62" s="24">
        <f t="shared" si="597"/>
        <v>0</v>
      </c>
      <c r="BAV62" s="24">
        <f t="shared" si="598"/>
        <v>0</v>
      </c>
      <c r="BAW62" s="24">
        <f t="shared" si="599"/>
        <v>0</v>
      </c>
      <c r="BBB62" s="24">
        <f t="shared" si="600"/>
        <v>0</v>
      </c>
      <c r="BBC62" s="24">
        <f t="shared" si="601"/>
        <v>0</v>
      </c>
      <c r="BBD62" s="24">
        <f t="shared" si="602"/>
        <v>0</v>
      </c>
      <c r="BBI62" s="24">
        <f t="shared" si="603"/>
        <v>0</v>
      </c>
      <c r="BBJ62" s="24">
        <f t="shared" si="604"/>
        <v>0</v>
      </c>
      <c r="BBK62" s="24">
        <f t="shared" si="605"/>
        <v>0</v>
      </c>
      <c r="BBP62" s="24">
        <f t="shared" si="606"/>
        <v>0</v>
      </c>
      <c r="BBQ62" s="24">
        <f t="shared" si="607"/>
        <v>0</v>
      </c>
      <c r="BBR62" s="24">
        <f t="shared" si="608"/>
        <v>0</v>
      </c>
      <c r="BBW62" s="24">
        <f t="shared" si="609"/>
        <v>0</v>
      </c>
      <c r="BBX62" s="24">
        <f t="shared" si="610"/>
        <v>0</v>
      </c>
      <c r="BBY62" s="24">
        <f t="shared" si="611"/>
        <v>0</v>
      </c>
      <c r="BCD62" s="24">
        <f t="shared" si="612"/>
        <v>0</v>
      </c>
      <c r="BCE62" s="24">
        <f t="shared" si="613"/>
        <v>0</v>
      </c>
      <c r="BCF62" s="24">
        <f t="shared" si="614"/>
        <v>0</v>
      </c>
      <c r="BCK62" s="24">
        <f t="shared" si="615"/>
        <v>0</v>
      </c>
      <c r="BCL62" s="24">
        <f t="shared" si="616"/>
        <v>0</v>
      </c>
      <c r="BCM62" s="24">
        <f t="shared" si="617"/>
        <v>0</v>
      </c>
      <c r="BCR62" s="24">
        <f t="shared" si="618"/>
        <v>0</v>
      </c>
      <c r="BCS62" s="24">
        <f t="shared" si="619"/>
        <v>0</v>
      </c>
      <c r="BCT62" s="24">
        <f t="shared" si="620"/>
        <v>0</v>
      </c>
      <c r="BCY62" s="24">
        <f t="shared" si="621"/>
        <v>0</v>
      </c>
      <c r="BCZ62" s="24">
        <f t="shared" si="622"/>
        <v>0</v>
      </c>
      <c r="BDA62" s="24">
        <f t="shared" si="623"/>
        <v>0</v>
      </c>
      <c r="BDF62" s="24">
        <f t="shared" si="624"/>
        <v>0</v>
      </c>
      <c r="BDG62" s="24">
        <f t="shared" si="625"/>
        <v>0</v>
      </c>
      <c r="BDH62" s="24">
        <f t="shared" si="626"/>
        <v>0</v>
      </c>
      <c r="BDM62" s="24">
        <f t="shared" si="627"/>
        <v>0</v>
      </c>
      <c r="BDN62" s="24">
        <f t="shared" si="628"/>
        <v>0</v>
      </c>
      <c r="BDO62" s="24">
        <f t="shared" si="629"/>
        <v>0</v>
      </c>
      <c r="BDT62" s="24">
        <f t="shared" si="630"/>
        <v>0</v>
      </c>
      <c r="BDU62" s="24">
        <f t="shared" si="631"/>
        <v>0</v>
      </c>
      <c r="BDV62" s="24">
        <f t="shared" si="632"/>
        <v>0</v>
      </c>
      <c r="BEA62" s="24">
        <f t="shared" si="633"/>
        <v>0</v>
      </c>
      <c r="BEB62" s="24">
        <f t="shared" si="634"/>
        <v>0</v>
      </c>
      <c r="BEC62" s="24">
        <f t="shared" si="635"/>
        <v>0</v>
      </c>
      <c r="BEH62" s="24">
        <f t="shared" si="636"/>
        <v>0</v>
      </c>
      <c r="BEI62" s="24">
        <f t="shared" si="637"/>
        <v>0</v>
      </c>
      <c r="BEJ62" s="24">
        <f t="shared" si="638"/>
        <v>0</v>
      </c>
      <c r="BEO62" s="24">
        <f t="shared" si="639"/>
        <v>0</v>
      </c>
      <c r="BEP62" s="24">
        <f t="shared" si="640"/>
        <v>0</v>
      </c>
      <c r="BEQ62" s="24">
        <f t="shared" si="641"/>
        <v>0</v>
      </c>
      <c r="BEV62" s="24">
        <f t="shared" si="642"/>
        <v>0</v>
      </c>
      <c r="BEW62" s="24">
        <f t="shared" si="643"/>
        <v>0</v>
      </c>
      <c r="BEX62" s="24">
        <f t="shared" si="644"/>
        <v>0</v>
      </c>
      <c r="BFC62" s="24">
        <f t="shared" si="645"/>
        <v>0</v>
      </c>
      <c r="BFD62" s="24">
        <f t="shared" si="646"/>
        <v>0</v>
      </c>
      <c r="BFE62" s="24">
        <f t="shared" si="647"/>
        <v>0</v>
      </c>
      <c r="BFJ62" s="24">
        <f t="shared" si="648"/>
        <v>0</v>
      </c>
      <c r="BFK62" s="24">
        <f t="shared" si="649"/>
        <v>0</v>
      </c>
      <c r="BFL62" s="24">
        <f t="shared" si="650"/>
        <v>0</v>
      </c>
      <c r="BFQ62" s="24">
        <f t="shared" si="651"/>
        <v>0</v>
      </c>
      <c r="BFR62" s="24">
        <f t="shared" si="652"/>
        <v>0</v>
      </c>
      <c r="BFS62" s="24">
        <f t="shared" si="653"/>
        <v>0</v>
      </c>
      <c r="BFX62" s="24">
        <f t="shared" si="654"/>
        <v>0</v>
      </c>
      <c r="BFY62" s="24">
        <f t="shared" si="655"/>
        <v>0</v>
      </c>
      <c r="BFZ62" s="24">
        <f t="shared" si="656"/>
        <v>0</v>
      </c>
      <c r="BGE62" s="24">
        <f t="shared" si="657"/>
        <v>0</v>
      </c>
      <c r="BGF62" s="24">
        <f t="shared" si="658"/>
        <v>0</v>
      </c>
      <c r="BGG62" s="24">
        <f t="shared" si="659"/>
        <v>0</v>
      </c>
      <c r="BGL62" s="24">
        <f t="shared" si="660"/>
        <v>0</v>
      </c>
      <c r="BGM62" s="24">
        <f t="shared" si="661"/>
        <v>0</v>
      </c>
      <c r="BGN62" s="24">
        <f t="shared" si="662"/>
        <v>0</v>
      </c>
      <c r="BGO62">
        <v>6.3794254752012002E-4</v>
      </c>
      <c r="BGP62" t="e">
        <f>bvarM7^3</f>
        <v>#VALUE!</v>
      </c>
      <c r="BGQ62" t="e">
        <f>cvarM7^3</f>
        <v>#VALUE!</v>
      </c>
      <c r="BGR62" t="e">
        <f>mvarM7^3</f>
        <v>#VALUE!</v>
      </c>
      <c r="BGS62" s="24" t="e">
        <f t="shared" si="663"/>
        <v>#VALUE!</v>
      </c>
      <c r="BGT62" s="24" t="e">
        <f t="shared" si="664"/>
        <v>#VALUE!</v>
      </c>
      <c r="BGU62" s="24" t="e">
        <f t="shared" si="665"/>
        <v>#VALUE!</v>
      </c>
      <c r="BGZ62" s="24">
        <f t="shared" si="666"/>
        <v>0</v>
      </c>
      <c r="BHA62" s="24">
        <f t="shared" si="667"/>
        <v>0</v>
      </c>
      <c r="BHB62" s="24">
        <f t="shared" si="668"/>
        <v>0</v>
      </c>
      <c r="BHG62" s="24">
        <f t="shared" si="669"/>
        <v>0</v>
      </c>
      <c r="BHH62" s="24">
        <f t="shared" si="670"/>
        <v>0</v>
      </c>
      <c r="BHI62" s="24">
        <f t="shared" si="671"/>
        <v>0</v>
      </c>
      <c r="BHN62" s="24">
        <f t="shared" si="672"/>
        <v>0</v>
      </c>
      <c r="BHO62" s="24">
        <f t="shared" si="673"/>
        <v>0</v>
      </c>
      <c r="BHP62" s="24">
        <f t="shared" si="674"/>
        <v>0</v>
      </c>
      <c r="BHU62" s="24">
        <f t="shared" si="675"/>
        <v>0</v>
      </c>
      <c r="BHV62" s="24">
        <f t="shared" si="676"/>
        <v>0</v>
      </c>
      <c r="BHW62" s="24">
        <f t="shared" si="677"/>
        <v>0</v>
      </c>
      <c r="BIB62" s="24">
        <f t="shared" si="678"/>
        <v>0</v>
      </c>
      <c r="BIC62" s="24">
        <f t="shared" si="679"/>
        <v>0</v>
      </c>
      <c r="BID62" s="24">
        <f t="shared" si="680"/>
        <v>0</v>
      </c>
      <c r="BIE62">
        <v>-4.6446585981182003E-5</v>
      </c>
      <c r="BIF62" t="e">
        <f>bvarM6^3</f>
        <v>#VALUE!</v>
      </c>
      <c r="BIG62" t="e">
        <f>cvarM6^3</f>
        <v>#VALUE!</v>
      </c>
      <c r="BIH62" t="e">
        <f>mvarM6^3</f>
        <v>#VALUE!</v>
      </c>
      <c r="BII62" s="24" t="e">
        <f t="shared" si="681"/>
        <v>#VALUE!</v>
      </c>
      <c r="BIJ62" s="24" t="e">
        <f t="shared" si="682"/>
        <v>#VALUE!</v>
      </c>
      <c r="BIK62" s="24" t="e">
        <f t="shared" si="683"/>
        <v>#VALUE!</v>
      </c>
      <c r="BIP62" s="24">
        <f t="shared" si="684"/>
        <v>0</v>
      </c>
      <c r="BIQ62" s="24">
        <f t="shared" si="685"/>
        <v>0</v>
      </c>
      <c r="BIR62" s="24">
        <f t="shared" si="686"/>
        <v>0</v>
      </c>
      <c r="BIW62" s="24">
        <f t="shared" si="687"/>
        <v>0</v>
      </c>
      <c r="BIX62" s="24">
        <f t="shared" si="688"/>
        <v>0</v>
      </c>
      <c r="BIY62" s="24">
        <f t="shared" si="689"/>
        <v>0</v>
      </c>
      <c r="BJD62" s="24">
        <f t="shared" si="690"/>
        <v>0</v>
      </c>
      <c r="BJE62" s="24">
        <f t="shared" si="691"/>
        <v>0</v>
      </c>
      <c r="BJF62" s="24">
        <f t="shared" si="692"/>
        <v>0</v>
      </c>
      <c r="BJK62" s="24">
        <f t="shared" si="693"/>
        <v>0</v>
      </c>
      <c r="BJL62" s="24">
        <f t="shared" si="694"/>
        <v>0</v>
      </c>
      <c r="BJM62" s="24">
        <f t="shared" si="695"/>
        <v>0</v>
      </c>
      <c r="BJR62" s="24">
        <f t="shared" si="696"/>
        <v>0</v>
      </c>
      <c r="BJS62" s="24">
        <f t="shared" si="697"/>
        <v>0</v>
      </c>
      <c r="BJT62" s="24">
        <f t="shared" si="698"/>
        <v>0</v>
      </c>
      <c r="BJU62">
        <v>6.7356788721844002E-4</v>
      </c>
      <c r="BJV62" t="e">
        <f>bvarM7^3</f>
        <v>#VALUE!</v>
      </c>
      <c r="BJW62" t="e">
        <f>cvarM7^3</f>
        <v>#VALUE!</v>
      </c>
      <c r="BJX62" t="e">
        <f>mvarM7^3</f>
        <v>#VALUE!</v>
      </c>
      <c r="BJY62" s="24" t="e">
        <f t="shared" si="699"/>
        <v>#VALUE!</v>
      </c>
      <c r="BJZ62" s="24" t="e">
        <f t="shared" si="700"/>
        <v>#VALUE!</v>
      </c>
      <c r="BKA62" s="24" t="e">
        <f t="shared" si="701"/>
        <v>#VALUE!</v>
      </c>
      <c r="BKF62" s="24">
        <f t="shared" si="702"/>
        <v>0</v>
      </c>
      <c r="BKG62" s="24">
        <f t="shared" si="703"/>
        <v>0</v>
      </c>
      <c r="BKH62" s="24">
        <f t="shared" si="704"/>
        <v>0</v>
      </c>
      <c r="BKM62" s="24">
        <f t="shared" si="705"/>
        <v>0</v>
      </c>
      <c r="BKN62" s="24">
        <f t="shared" si="706"/>
        <v>0</v>
      </c>
      <c r="BKO62" s="24">
        <f t="shared" si="707"/>
        <v>0</v>
      </c>
      <c r="BKT62" s="24">
        <f t="shared" si="708"/>
        <v>0</v>
      </c>
      <c r="BKU62" s="24">
        <f t="shared" si="709"/>
        <v>0</v>
      </c>
      <c r="BKV62" s="24">
        <f t="shared" si="710"/>
        <v>0</v>
      </c>
      <c r="BLA62" s="24">
        <f t="shared" si="711"/>
        <v>0</v>
      </c>
      <c r="BLB62" s="24">
        <f t="shared" si="712"/>
        <v>0</v>
      </c>
      <c r="BLC62" s="24">
        <f t="shared" si="713"/>
        <v>0</v>
      </c>
      <c r="BLH62" s="24">
        <f t="shared" si="714"/>
        <v>0</v>
      </c>
      <c r="BLI62" s="24">
        <f t="shared" si="715"/>
        <v>0</v>
      </c>
      <c r="BLJ62" s="24">
        <f t="shared" si="716"/>
        <v>0</v>
      </c>
      <c r="BLO62" s="24">
        <f t="shared" si="717"/>
        <v>0</v>
      </c>
      <c r="BLP62" s="24">
        <f t="shared" si="718"/>
        <v>0</v>
      </c>
      <c r="BLQ62" s="24">
        <f t="shared" si="719"/>
        <v>0</v>
      </c>
      <c r="BLV62" s="24">
        <f t="shared" si="720"/>
        <v>0</v>
      </c>
      <c r="BLW62" s="24">
        <f t="shared" si="721"/>
        <v>0</v>
      </c>
      <c r="BLX62" s="24">
        <f t="shared" si="722"/>
        <v>0</v>
      </c>
      <c r="BMC62" s="24">
        <f t="shared" si="723"/>
        <v>0</v>
      </c>
      <c r="BMD62" s="24">
        <f t="shared" si="724"/>
        <v>0</v>
      </c>
      <c r="BME62" s="24">
        <f t="shared" si="725"/>
        <v>0</v>
      </c>
      <c r="BMJ62" s="24">
        <f t="shared" si="726"/>
        <v>0</v>
      </c>
      <c r="BMK62" s="24">
        <f t="shared" si="727"/>
        <v>0</v>
      </c>
      <c r="BML62" s="24">
        <f t="shared" si="728"/>
        <v>0</v>
      </c>
      <c r="BMQ62" s="24">
        <f t="shared" si="729"/>
        <v>0</v>
      </c>
      <c r="BMR62" s="24">
        <f t="shared" si="730"/>
        <v>0</v>
      </c>
      <c r="BMS62" s="24">
        <f t="shared" si="731"/>
        <v>0</v>
      </c>
      <c r="BMX62" s="24">
        <f t="shared" si="732"/>
        <v>0</v>
      </c>
      <c r="BMY62" s="24">
        <f t="shared" si="733"/>
        <v>0</v>
      </c>
      <c r="BMZ62" s="24">
        <f t="shared" si="734"/>
        <v>0</v>
      </c>
      <c r="BNE62" s="24">
        <f t="shared" si="735"/>
        <v>0</v>
      </c>
      <c r="BNF62" s="24">
        <f t="shared" si="736"/>
        <v>0</v>
      </c>
      <c r="BNG62" s="24">
        <f t="shared" si="737"/>
        <v>0</v>
      </c>
      <c r="BNL62" s="24">
        <f t="shared" si="738"/>
        <v>0</v>
      </c>
      <c r="BNM62" s="24">
        <f t="shared" si="739"/>
        <v>0</v>
      </c>
      <c r="BNN62" s="24">
        <f t="shared" si="740"/>
        <v>0</v>
      </c>
      <c r="BNS62" s="24">
        <f t="shared" si="741"/>
        <v>0</v>
      </c>
      <c r="BNT62" s="24">
        <f t="shared" si="742"/>
        <v>0</v>
      </c>
      <c r="BNU62" s="24">
        <f t="shared" si="743"/>
        <v>0</v>
      </c>
      <c r="BNZ62" s="24">
        <f t="shared" si="744"/>
        <v>0</v>
      </c>
      <c r="BOA62" s="24">
        <f t="shared" si="745"/>
        <v>0</v>
      </c>
      <c r="BOB62" s="24">
        <f t="shared" si="746"/>
        <v>0</v>
      </c>
      <c r="BOG62" s="24">
        <f t="shared" si="747"/>
        <v>0</v>
      </c>
      <c r="BOH62" s="24">
        <f t="shared" si="748"/>
        <v>0</v>
      </c>
      <c r="BOI62" s="24">
        <f t="shared" si="749"/>
        <v>0</v>
      </c>
      <c r="BON62" s="24">
        <f t="shared" si="750"/>
        <v>0</v>
      </c>
      <c r="BOO62" s="24">
        <f t="shared" si="751"/>
        <v>0</v>
      </c>
      <c r="BOP62" s="24">
        <f t="shared" si="752"/>
        <v>0</v>
      </c>
      <c r="BOU62" s="24">
        <f t="shared" si="753"/>
        <v>0</v>
      </c>
      <c r="BOV62" s="24">
        <f t="shared" si="754"/>
        <v>0</v>
      </c>
      <c r="BOW62" s="24">
        <f t="shared" si="755"/>
        <v>0</v>
      </c>
      <c r="BPB62" s="24">
        <f t="shared" si="756"/>
        <v>0</v>
      </c>
      <c r="BPC62" s="24">
        <f t="shared" si="757"/>
        <v>0</v>
      </c>
      <c r="BPD62" s="24">
        <f t="shared" si="758"/>
        <v>0</v>
      </c>
      <c r="BPI62" s="24">
        <f t="shared" si="759"/>
        <v>0</v>
      </c>
      <c r="BPJ62" s="24">
        <f t="shared" si="760"/>
        <v>0</v>
      </c>
      <c r="BPK62" s="24">
        <f t="shared" si="761"/>
        <v>0</v>
      </c>
      <c r="BPP62" s="24">
        <f t="shared" si="762"/>
        <v>0</v>
      </c>
      <c r="BPQ62" s="24">
        <f t="shared" si="763"/>
        <v>0</v>
      </c>
      <c r="BPR62" s="24">
        <f t="shared" si="764"/>
        <v>0</v>
      </c>
      <c r="BPW62" s="24">
        <f t="shared" si="765"/>
        <v>0</v>
      </c>
      <c r="BPX62" s="24">
        <f t="shared" si="766"/>
        <v>0</v>
      </c>
      <c r="BPY62" s="24">
        <f t="shared" si="767"/>
        <v>0</v>
      </c>
      <c r="BQD62" s="24">
        <f t="shared" si="768"/>
        <v>0</v>
      </c>
      <c r="BQE62" s="24">
        <f t="shared" si="769"/>
        <v>0</v>
      </c>
      <c r="BQF62" s="24">
        <f t="shared" si="770"/>
        <v>0</v>
      </c>
      <c r="BQK62" s="24">
        <f t="shared" si="771"/>
        <v>0</v>
      </c>
      <c r="BQL62" s="24">
        <f t="shared" si="772"/>
        <v>0</v>
      </c>
      <c r="BQM62" s="24">
        <f t="shared" si="773"/>
        <v>0</v>
      </c>
      <c r="BQR62" s="24">
        <f t="shared" si="774"/>
        <v>0</v>
      </c>
      <c r="BQS62" s="24">
        <f t="shared" si="775"/>
        <v>0</v>
      </c>
      <c r="BQT62" s="24">
        <f t="shared" si="776"/>
        <v>0</v>
      </c>
      <c r="BQY62" s="24">
        <f t="shared" si="777"/>
        <v>0</v>
      </c>
      <c r="BQZ62" s="24">
        <f t="shared" si="778"/>
        <v>0</v>
      </c>
      <c r="BRA62" s="24">
        <f t="shared" si="779"/>
        <v>0</v>
      </c>
      <c r="BRF62" s="24">
        <f t="shared" si="780"/>
        <v>0</v>
      </c>
      <c r="BRG62" s="24">
        <f t="shared" si="781"/>
        <v>0</v>
      </c>
      <c r="BRH62" s="24">
        <f t="shared" si="782"/>
        <v>0</v>
      </c>
      <c r="BRM62" s="24">
        <f t="shared" si="783"/>
        <v>0</v>
      </c>
      <c r="BRN62" s="24">
        <f t="shared" si="784"/>
        <v>0</v>
      </c>
      <c r="BRO62" s="24">
        <f t="shared" si="785"/>
        <v>0</v>
      </c>
      <c r="BRT62" s="24">
        <f t="shared" si="786"/>
        <v>0</v>
      </c>
      <c r="BRU62" s="24">
        <f t="shared" si="787"/>
        <v>0</v>
      </c>
      <c r="BRV62" s="24">
        <f t="shared" si="788"/>
        <v>0</v>
      </c>
      <c r="BSA62" s="24">
        <f t="shared" si="789"/>
        <v>0</v>
      </c>
      <c r="BSB62" s="24">
        <f t="shared" si="790"/>
        <v>0</v>
      </c>
      <c r="BSC62" s="24">
        <f t="shared" si="791"/>
        <v>0</v>
      </c>
      <c r="BSH62" s="24">
        <f t="shared" si="792"/>
        <v>0</v>
      </c>
      <c r="BSI62" s="24">
        <f t="shared" si="793"/>
        <v>0</v>
      </c>
      <c r="BSJ62" s="24">
        <f t="shared" si="794"/>
        <v>0</v>
      </c>
      <c r="BSO62" s="24">
        <f t="shared" si="795"/>
        <v>0</v>
      </c>
      <c r="BSP62" s="24">
        <f t="shared" si="796"/>
        <v>0</v>
      </c>
      <c r="BSQ62" s="24">
        <f t="shared" si="797"/>
        <v>0</v>
      </c>
      <c r="BSV62" s="24">
        <f t="shared" si="798"/>
        <v>0</v>
      </c>
      <c r="BSW62" s="24">
        <f t="shared" si="799"/>
        <v>0</v>
      </c>
      <c r="BSX62" s="24">
        <f t="shared" si="800"/>
        <v>0</v>
      </c>
      <c r="BTC62" s="24">
        <f t="shared" si="801"/>
        <v>0</v>
      </c>
      <c r="BTD62" s="24">
        <f t="shared" si="802"/>
        <v>0</v>
      </c>
      <c r="BTE62" s="24">
        <f t="shared" si="803"/>
        <v>0</v>
      </c>
      <c r="BTJ62" s="24">
        <f t="shared" si="804"/>
        <v>0</v>
      </c>
      <c r="BTK62" s="24">
        <f t="shared" si="805"/>
        <v>0</v>
      </c>
      <c r="BTL62" s="24">
        <f t="shared" si="806"/>
        <v>0</v>
      </c>
      <c r="BTQ62" s="24">
        <f t="shared" si="807"/>
        <v>0</v>
      </c>
      <c r="BTR62" s="24">
        <f t="shared" si="808"/>
        <v>0</v>
      </c>
      <c r="BTS62" s="24">
        <f t="shared" si="809"/>
        <v>0</v>
      </c>
      <c r="BTX62" s="24">
        <f t="shared" si="810"/>
        <v>0</v>
      </c>
      <c r="BTY62" s="24">
        <f t="shared" si="811"/>
        <v>0</v>
      </c>
      <c r="BTZ62" s="24">
        <f t="shared" si="812"/>
        <v>0</v>
      </c>
      <c r="BUE62" s="24">
        <f t="shared" si="813"/>
        <v>0</v>
      </c>
      <c r="BUF62" s="24">
        <f t="shared" si="814"/>
        <v>0</v>
      </c>
      <c r="BUG62" s="24">
        <f t="shared" si="815"/>
        <v>0</v>
      </c>
      <c r="BUL62" s="24">
        <f t="shared" si="816"/>
        <v>0</v>
      </c>
      <c r="BUM62" s="24">
        <f t="shared" si="817"/>
        <v>0</v>
      </c>
      <c r="BUN62" s="24">
        <f t="shared" si="818"/>
        <v>0</v>
      </c>
      <c r="BUS62" s="24">
        <f t="shared" si="819"/>
        <v>0</v>
      </c>
      <c r="BUT62" s="24">
        <f t="shared" si="820"/>
        <v>0</v>
      </c>
      <c r="BUU62" s="24">
        <f t="shared" si="821"/>
        <v>0</v>
      </c>
      <c r="BUZ62" s="24">
        <f t="shared" si="822"/>
        <v>0</v>
      </c>
      <c r="BVA62" s="24">
        <f t="shared" si="823"/>
        <v>0</v>
      </c>
      <c r="BVB62" s="24">
        <f t="shared" si="824"/>
        <v>0</v>
      </c>
      <c r="BVG62" s="24">
        <f t="shared" si="825"/>
        <v>0</v>
      </c>
      <c r="BVH62" s="24">
        <f t="shared" si="826"/>
        <v>0</v>
      </c>
      <c r="BVI62" s="24">
        <f t="shared" si="827"/>
        <v>0</v>
      </c>
      <c r="BVN62" s="24">
        <f t="shared" si="828"/>
        <v>0</v>
      </c>
      <c r="BVO62" s="24">
        <f t="shared" si="829"/>
        <v>0</v>
      </c>
      <c r="BVP62" s="24">
        <f t="shared" si="830"/>
        <v>0</v>
      </c>
      <c r="BVU62" s="24">
        <f t="shared" si="831"/>
        <v>0</v>
      </c>
      <c r="BVV62" s="24">
        <f t="shared" si="832"/>
        <v>0</v>
      </c>
      <c r="BVW62" s="24">
        <f t="shared" si="833"/>
        <v>0</v>
      </c>
      <c r="BVX62"/>
      <c r="BVY62"/>
      <c r="BVZ62"/>
      <c r="BWA62"/>
      <c r="BWB62" s="24">
        <f t="shared" si="834"/>
        <v>0</v>
      </c>
      <c r="BWC62" s="24">
        <f t="shared" si="835"/>
        <v>0</v>
      </c>
      <c r="BWD62" s="24">
        <f t="shared" si="836"/>
        <v>0</v>
      </c>
      <c r="BWI62" s="24">
        <f t="shared" si="837"/>
        <v>0</v>
      </c>
      <c r="BWJ62" s="24">
        <f t="shared" si="838"/>
        <v>0</v>
      </c>
      <c r="BWK62" s="24">
        <f t="shared" si="839"/>
        <v>0</v>
      </c>
      <c r="BWP62" s="24">
        <f t="shared" si="840"/>
        <v>0</v>
      </c>
      <c r="BWQ62" s="24">
        <f t="shared" si="841"/>
        <v>0</v>
      </c>
      <c r="BWR62" s="24">
        <f t="shared" si="842"/>
        <v>0</v>
      </c>
      <c r="BWW62" s="24">
        <f t="shared" si="843"/>
        <v>0</v>
      </c>
      <c r="BWX62" s="24">
        <f t="shared" si="844"/>
        <v>0</v>
      </c>
      <c r="BWY62" s="24">
        <f t="shared" si="845"/>
        <v>0</v>
      </c>
      <c r="BXD62" s="24">
        <f t="shared" si="846"/>
        <v>0</v>
      </c>
      <c r="BXE62" s="24">
        <f t="shared" si="847"/>
        <v>0</v>
      </c>
      <c r="BXF62" s="24">
        <f t="shared" si="848"/>
        <v>0</v>
      </c>
      <c r="BXK62" s="24">
        <f t="shared" si="849"/>
        <v>0</v>
      </c>
      <c r="BXL62" s="24">
        <f t="shared" si="850"/>
        <v>0</v>
      </c>
      <c r="BXM62" s="24">
        <f t="shared" si="851"/>
        <v>0</v>
      </c>
      <c r="BXR62" s="24">
        <f t="shared" si="852"/>
        <v>0</v>
      </c>
      <c r="BXS62" s="24">
        <f t="shared" si="853"/>
        <v>0</v>
      </c>
      <c r="BXT62" s="24">
        <f t="shared" si="854"/>
        <v>0</v>
      </c>
      <c r="BXY62" s="24">
        <f t="shared" si="855"/>
        <v>0</v>
      </c>
      <c r="BXZ62" s="24">
        <f t="shared" si="856"/>
        <v>0</v>
      </c>
      <c r="BYA62" s="24">
        <f t="shared" si="857"/>
        <v>0</v>
      </c>
      <c r="BYF62" s="24">
        <f t="shared" si="858"/>
        <v>0</v>
      </c>
      <c r="BYG62" s="24">
        <f t="shared" si="859"/>
        <v>0</v>
      </c>
      <c r="BYH62" s="24">
        <f t="shared" si="860"/>
        <v>0</v>
      </c>
      <c r="BYM62" s="24">
        <f t="shared" si="861"/>
        <v>0</v>
      </c>
      <c r="BYN62" s="24">
        <f t="shared" si="862"/>
        <v>0</v>
      </c>
      <c r="BYO62" s="24">
        <f t="shared" si="863"/>
        <v>0</v>
      </c>
      <c r="BYT62" s="24">
        <f t="shared" si="864"/>
        <v>0</v>
      </c>
      <c r="BYU62" s="24">
        <f t="shared" si="865"/>
        <v>0</v>
      </c>
      <c r="BYV62" s="24">
        <f t="shared" si="866"/>
        <v>0</v>
      </c>
    </row>
    <row r="63" spans="6:2024" x14ac:dyDescent="0.3">
      <c r="F63" s="82">
        <f t="shared" si="0"/>
        <v>0</v>
      </c>
      <c r="G63" s="82">
        <f t="shared" si="1"/>
        <v>0</v>
      </c>
      <c r="H63" s="82">
        <f t="shared" si="2"/>
        <v>0</v>
      </c>
      <c r="M63" s="15">
        <f t="shared" si="3"/>
        <v>0</v>
      </c>
      <c r="N63" s="15">
        <f t="shared" si="4"/>
        <v>0</v>
      </c>
      <c r="O63" s="15">
        <f t="shared" si="5"/>
        <v>0</v>
      </c>
      <c r="P63" s="15"/>
      <c r="Q63" s="15"/>
      <c r="T63" s="15">
        <f t="shared" si="6"/>
        <v>0</v>
      </c>
      <c r="U63" s="15">
        <f t="shared" si="7"/>
        <v>0</v>
      </c>
      <c r="V63" s="15">
        <f t="shared" si="8"/>
        <v>0</v>
      </c>
      <c r="W63" s="15"/>
      <c r="X63" s="15"/>
      <c r="Y63" s="15"/>
      <c r="Z63" s="15"/>
      <c r="AA63" s="74">
        <f t="shared" si="9"/>
        <v>0</v>
      </c>
      <c r="AB63" s="74">
        <f t="shared" si="10"/>
        <v>0</v>
      </c>
      <c r="AC63" s="53">
        <f t="shared" si="11"/>
        <v>0</v>
      </c>
      <c r="AD63">
        <v>4.7219989563127998E-6</v>
      </c>
      <c r="AE63" t="e">
        <f>bvarM2^3</f>
        <v>#VALUE!</v>
      </c>
      <c r="AF63" t="e">
        <f>cvarM2^3</f>
        <v>#VALUE!</v>
      </c>
      <c r="AG63" t="e">
        <f>mvarM2^3</f>
        <v>#VALUE!</v>
      </c>
      <c r="AH63" s="74" t="e">
        <f t="shared" si="12"/>
        <v>#VALUE!</v>
      </c>
      <c r="AI63" s="74" t="e">
        <f t="shared" si="13"/>
        <v>#VALUE!</v>
      </c>
      <c r="AJ63" s="53" t="e">
        <f t="shared" si="14"/>
        <v>#VALUE!</v>
      </c>
      <c r="AK63">
        <v>1.7375376324895999E-3</v>
      </c>
      <c r="AL63" t="e">
        <f>bvarM6^2</f>
        <v>#VALUE!</v>
      </c>
      <c r="AM63" t="e">
        <f>cvarM6^2</f>
        <v>#VALUE!</v>
      </c>
      <c r="AN63" t="e">
        <f>mvarM6^2</f>
        <v>#VALUE!</v>
      </c>
      <c r="AO63" s="15" t="e">
        <f t="shared" si="15"/>
        <v>#VALUE!</v>
      </c>
      <c r="AP63" s="15" t="e">
        <f t="shared" si="16"/>
        <v>#VALUE!</v>
      </c>
      <c r="AQ63" s="53" t="e">
        <f t="shared" si="17"/>
        <v>#VALUE!</v>
      </c>
      <c r="AV63" s="15">
        <f t="shared" si="18"/>
        <v>0</v>
      </c>
      <c r="AW63" s="15">
        <f t="shared" si="19"/>
        <v>0</v>
      </c>
      <c r="AX63" s="53">
        <f t="shared" si="20"/>
        <v>0</v>
      </c>
      <c r="BC63" s="15">
        <f t="shared" si="21"/>
        <v>0</v>
      </c>
      <c r="BD63" s="15">
        <f t="shared" si="22"/>
        <v>0</v>
      </c>
      <c r="BE63" s="53">
        <f t="shared" si="23"/>
        <v>0</v>
      </c>
      <c r="BF63">
        <v>6.5919756783066003E-6</v>
      </c>
      <c r="BG63" t="e">
        <f>bvarM9^3</f>
        <v>#VALUE!</v>
      </c>
      <c r="BH63" t="e">
        <f>cvarM9^3</f>
        <v>#VALUE!</v>
      </c>
      <c r="BI63" t="e">
        <f>mvarM9^3</f>
        <v>#VALUE!</v>
      </c>
      <c r="BJ63" s="15" t="e">
        <f t="shared" si="24"/>
        <v>#VALUE!</v>
      </c>
      <c r="BK63" s="15" t="e">
        <f t="shared" si="25"/>
        <v>#VALUE!</v>
      </c>
      <c r="BL63" s="53" t="e">
        <f t="shared" si="26"/>
        <v>#VALUE!</v>
      </c>
      <c r="BQ63" s="15">
        <f t="shared" si="27"/>
        <v>0</v>
      </c>
      <c r="BR63" s="15">
        <f t="shared" si="28"/>
        <v>0</v>
      </c>
      <c r="BS63" s="53">
        <f t="shared" si="29"/>
        <v>0</v>
      </c>
      <c r="BT63">
        <v>7.1939572412793998E-7</v>
      </c>
      <c r="BU63" t="e">
        <f>bvarM4^3</f>
        <v>#VALUE!</v>
      </c>
      <c r="BV63" t="e">
        <f>cvarM4^3</f>
        <v>#VALUE!</v>
      </c>
      <c r="BW63" t="e">
        <f>mvarM4^3</f>
        <v>#VALUE!</v>
      </c>
      <c r="BX63" s="15" t="e">
        <f t="shared" si="30"/>
        <v>#VALUE!</v>
      </c>
      <c r="BY63" s="15" t="e">
        <f t="shared" si="31"/>
        <v>#VALUE!</v>
      </c>
      <c r="BZ63" s="53" t="e">
        <f t="shared" si="32"/>
        <v>#VALUE!</v>
      </c>
      <c r="CA63">
        <v>1.1125687566591E-4</v>
      </c>
      <c r="CB63" t="e">
        <f>bvarM5^2</f>
        <v>#VALUE!</v>
      </c>
      <c r="CC63" t="e">
        <f>cvarM5^2</f>
        <v>#VALUE!</v>
      </c>
      <c r="CD63" t="e">
        <f>mvarM5^2</f>
        <v>#VALUE!</v>
      </c>
      <c r="CE63" s="15" t="e">
        <f t="shared" si="33"/>
        <v>#VALUE!</v>
      </c>
      <c r="CF63" s="15" t="e">
        <f t="shared" si="34"/>
        <v>#VALUE!</v>
      </c>
      <c r="CG63" s="53" t="e">
        <f t="shared" si="35"/>
        <v>#VALUE!</v>
      </c>
      <c r="CH63">
        <v>3.7030717333075003E-5</v>
      </c>
      <c r="CI63" t="e">
        <f>bvarM7^3</f>
        <v>#VALUE!</v>
      </c>
      <c r="CJ63" t="e">
        <f>cvarM7^3</f>
        <v>#VALUE!</v>
      </c>
      <c r="CK63" t="e">
        <f>mvarM7^3</f>
        <v>#VALUE!</v>
      </c>
      <c r="CL63" s="15" t="e">
        <f t="shared" si="36"/>
        <v>#VALUE!</v>
      </c>
      <c r="CM63" s="15" t="e">
        <f t="shared" si="37"/>
        <v>#VALUE!</v>
      </c>
      <c r="CN63" s="53" t="e">
        <f t="shared" si="38"/>
        <v>#VALUE!</v>
      </c>
      <c r="CS63" s="15">
        <f t="shared" si="39"/>
        <v>0</v>
      </c>
      <c r="CT63" s="15">
        <f t="shared" si="40"/>
        <v>0</v>
      </c>
      <c r="CU63" s="53">
        <f t="shared" si="41"/>
        <v>0</v>
      </c>
      <c r="CZ63" s="15">
        <f t="shared" si="42"/>
        <v>0</v>
      </c>
      <c r="DA63" s="15">
        <f t="shared" si="43"/>
        <v>0</v>
      </c>
      <c r="DB63" s="53">
        <f t="shared" si="44"/>
        <v>0</v>
      </c>
      <c r="DG63" s="15">
        <f t="shared" si="45"/>
        <v>0</v>
      </c>
      <c r="DH63" s="15">
        <f t="shared" si="46"/>
        <v>0</v>
      </c>
      <c r="DI63" s="53">
        <f t="shared" si="47"/>
        <v>0</v>
      </c>
      <c r="DJ63"/>
      <c r="DK63"/>
      <c r="DL63"/>
      <c r="DM63"/>
      <c r="DN63" s="15">
        <f t="shared" si="48"/>
        <v>0</v>
      </c>
      <c r="DO63" s="15">
        <f t="shared" si="49"/>
        <v>0</v>
      </c>
      <c r="DP63" s="53">
        <f t="shared" si="50"/>
        <v>0</v>
      </c>
      <c r="DQ63">
        <v>1.6532173418641999E-3</v>
      </c>
      <c r="DR63" t="e">
        <f>bvarM6^2</f>
        <v>#VALUE!</v>
      </c>
      <c r="DS63" t="e">
        <f>cvarM6^2</f>
        <v>#VALUE!</v>
      </c>
      <c r="DT63" t="e">
        <f>mvarM6^2</f>
        <v>#VALUE!</v>
      </c>
      <c r="DU63" s="15" t="e">
        <f t="shared" si="51"/>
        <v>#VALUE!</v>
      </c>
      <c r="DV63" s="15" t="e">
        <f t="shared" si="52"/>
        <v>#VALUE!</v>
      </c>
      <c r="DW63" s="53" t="e">
        <f t="shared" si="53"/>
        <v>#VALUE!</v>
      </c>
      <c r="EB63" s="15">
        <f t="shared" si="54"/>
        <v>0</v>
      </c>
      <c r="EC63" s="15">
        <f t="shared" si="55"/>
        <v>0</v>
      </c>
      <c r="ED63" s="53">
        <f t="shared" si="56"/>
        <v>0</v>
      </c>
      <c r="EI63" s="15">
        <f t="shared" si="57"/>
        <v>0</v>
      </c>
      <c r="EJ63" s="15">
        <f t="shared" si="58"/>
        <v>0</v>
      </c>
      <c r="EK63" s="53">
        <f t="shared" si="59"/>
        <v>0</v>
      </c>
      <c r="EP63" s="15">
        <f t="shared" si="60"/>
        <v>0</v>
      </c>
      <c r="EQ63" s="15">
        <f t="shared" si="61"/>
        <v>0</v>
      </c>
      <c r="ER63" s="53">
        <f t="shared" si="62"/>
        <v>0</v>
      </c>
      <c r="EW63" s="15">
        <f t="shared" si="63"/>
        <v>0</v>
      </c>
      <c r="EX63" s="15">
        <f t="shared" si="64"/>
        <v>0</v>
      </c>
      <c r="EY63" s="53">
        <f t="shared" si="65"/>
        <v>0</v>
      </c>
      <c r="EZ63">
        <v>1.6414478856786E-5</v>
      </c>
      <c r="FA63" t="e">
        <f>bvarM2^3</f>
        <v>#VALUE!</v>
      </c>
      <c r="FB63" t="e">
        <f>cvarM2^3</f>
        <v>#VALUE!</v>
      </c>
      <c r="FC63" t="e">
        <f>mvarM2^3</f>
        <v>#VALUE!</v>
      </c>
      <c r="FD63" s="15" t="e">
        <f t="shared" si="66"/>
        <v>#VALUE!</v>
      </c>
      <c r="FE63" s="15" t="e">
        <f t="shared" si="67"/>
        <v>#VALUE!</v>
      </c>
      <c r="FF63" s="53" t="e">
        <f t="shared" si="68"/>
        <v>#VALUE!</v>
      </c>
      <c r="FG63">
        <v>7.6179497302855E-5</v>
      </c>
      <c r="FH63" t="e">
        <f>bvarM5^2</f>
        <v>#VALUE!</v>
      </c>
      <c r="FI63" t="e">
        <f>cvarM5^2</f>
        <v>#VALUE!</v>
      </c>
      <c r="FJ63" t="e">
        <f>mvarM5^2</f>
        <v>#VALUE!</v>
      </c>
      <c r="FK63" s="15" t="e">
        <f t="shared" si="69"/>
        <v>#VALUE!</v>
      </c>
      <c r="FL63" s="15" t="e">
        <f t="shared" si="70"/>
        <v>#VALUE!</v>
      </c>
      <c r="FM63" s="53" t="e">
        <f t="shared" si="71"/>
        <v>#VALUE!</v>
      </c>
      <c r="FN63">
        <v>-1.1927180461955001E-7</v>
      </c>
      <c r="FO63" t="e">
        <f>bvarM4^3</f>
        <v>#VALUE!</v>
      </c>
      <c r="FP63" t="e">
        <f>cvarM4^3</f>
        <v>#VALUE!</v>
      </c>
      <c r="FQ63" t="e">
        <f>mvarM4^3</f>
        <v>#VALUE!</v>
      </c>
      <c r="FR63" s="15" t="e">
        <f t="shared" si="72"/>
        <v>#VALUE!</v>
      </c>
      <c r="FS63" s="15" t="e">
        <f t="shared" si="73"/>
        <v>#VALUE!</v>
      </c>
      <c r="FT63" s="53" t="e">
        <f t="shared" si="74"/>
        <v>#VALUE!</v>
      </c>
      <c r="FY63" s="15">
        <f t="shared" si="75"/>
        <v>0</v>
      </c>
      <c r="FZ63" s="15">
        <f t="shared" si="76"/>
        <v>0</v>
      </c>
      <c r="GA63" s="53">
        <f t="shared" si="77"/>
        <v>0</v>
      </c>
      <c r="GF63" s="15">
        <f t="shared" si="78"/>
        <v>0</v>
      </c>
      <c r="GG63" s="15">
        <f t="shared" si="79"/>
        <v>0</v>
      </c>
      <c r="GH63" s="53">
        <f t="shared" si="80"/>
        <v>0</v>
      </c>
      <c r="GM63" s="15">
        <f t="shared" si="81"/>
        <v>0</v>
      </c>
      <c r="GN63" s="15">
        <f t="shared" si="82"/>
        <v>0</v>
      </c>
      <c r="GO63" s="53">
        <f t="shared" si="83"/>
        <v>0</v>
      </c>
      <c r="GP63">
        <v>-1.6739429339997E-4</v>
      </c>
      <c r="GQ63" t="e">
        <f>bvarM8^3</f>
        <v>#VALUE!</v>
      </c>
      <c r="GR63" t="e">
        <f>cvarM8^3</f>
        <v>#VALUE!</v>
      </c>
      <c r="GS63" t="e">
        <f>mvarM8^3</f>
        <v>#VALUE!</v>
      </c>
      <c r="GT63" s="15" t="e">
        <f t="shared" si="84"/>
        <v>#VALUE!</v>
      </c>
      <c r="GU63" s="15" t="e">
        <f t="shared" si="85"/>
        <v>#VALUE!</v>
      </c>
      <c r="GV63" s="53" t="e">
        <f t="shared" si="86"/>
        <v>#VALUE!</v>
      </c>
      <c r="GW63">
        <v>1.2461735479870999E-4</v>
      </c>
      <c r="GX63" t="e">
        <f>bvarM4^2</f>
        <v>#VALUE!</v>
      </c>
      <c r="GY63" t="e">
        <f>cvarM4^2</f>
        <v>#VALUE!</v>
      </c>
      <c r="GZ63" t="e">
        <f>mvarM4^2</f>
        <v>#VALUE!</v>
      </c>
      <c r="HA63" s="15" t="e">
        <f t="shared" si="87"/>
        <v>#VALUE!</v>
      </c>
      <c r="HB63" s="15" t="e">
        <f t="shared" si="88"/>
        <v>#VALUE!</v>
      </c>
      <c r="HC63" s="53" t="e">
        <f t="shared" si="89"/>
        <v>#VALUE!</v>
      </c>
      <c r="HD63">
        <v>2.1418455135866002E-6</v>
      </c>
      <c r="HE63" t="e">
        <f>bvarM8^3</f>
        <v>#VALUE!</v>
      </c>
      <c r="HF63" t="e">
        <f>cvarM8^3</f>
        <v>#VALUE!</v>
      </c>
      <c r="HG63" t="e">
        <f>mvarM8^3</f>
        <v>#VALUE!</v>
      </c>
      <c r="HH63" s="15" t="e">
        <f t="shared" si="90"/>
        <v>#VALUE!</v>
      </c>
      <c r="HI63" s="15" t="e">
        <f t="shared" si="91"/>
        <v>#VALUE!</v>
      </c>
      <c r="HJ63" s="53" t="e">
        <f t="shared" si="92"/>
        <v>#VALUE!</v>
      </c>
      <c r="HO63" s="15">
        <f t="shared" si="93"/>
        <v>0</v>
      </c>
      <c r="HP63" s="15">
        <f t="shared" si="94"/>
        <v>0</v>
      </c>
      <c r="HQ63" s="53">
        <f t="shared" si="95"/>
        <v>0</v>
      </c>
      <c r="HV63" s="15">
        <f t="shared" si="96"/>
        <v>0</v>
      </c>
      <c r="HW63" s="15">
        <f t="shared" si="97"/>
        <v>0</v>
      </c>
      <c r="HX63" s="53">
        <f t="shared" si="98"/>
        <v>0</v>
      </c>
      <c r="IC63" s="15">
        <f t="shared" si="99"/>
        <v>0</v>
      </c>
      <c r="ID63" s="15">
        <f t="shared" si="100"/>
        <v>0</v>
      </c>
      <c r="IE63" s="53">
        <f t="shared" si="101"/>
        <v>0</v>
      </c>
      <c r="IF63">
        <v>-2.9252755236024001E-6</v>
      </c>
      <c r="IG63" t="e">
        <f>bvarM4^3</f>
        <v>#VALUE!</v>
      </c>
      <c r="IH63" t="e">
        <f>cvarM4^3</f>
        <v>#VALUE!</v>
      </c>
      <c r="II63" t="e">
        <f>mvarM4^3</f>
        <v>#VALUE!</v>
      </c>
      <c r="IJ63" s="15" t="e">
        <f t="shared" si="102"/>
        <v>#VALUE!</v>
      </c>
      <c r="IK63" s="15" t="e">
        <f t="shared" si="103"/>
        <v>#VALUE!</v>
      </c>
      <c r="IL63" s="53" t="e">
        <f t="shared" si="104"/>
        <v>#VALUE!</v>
      </c>
      <c r="IM63">
        <v>1.0841006970768001E-3</v>
      </c>
      <c r="IN63" t="e">
        <f>bvarM2^2</f>
        <v>#VALUE!</v>
      </c>
      <c r="IO63" t="e">
        <f>cvarM2^2</f>
        <v>#VALUE!</v>
      </c>
      <c r="IP63" t="e">
        <f>mvarM2^2</f>
        <v>#VALUE!</v>
      </c>
      <c r="IQ63" s="15" t="e">
        <f t="shared" si="105"/>
        <v>#VALUE!</v>
      </c>
      <c r="IR63" s="15" t="e">
        <f t="shared" si="106"/>
        <v>#VALUE!</v>
      </c>
      <c r="IS63" s="53" t="e">
        <f t="shared" si="107"/>
        <v>#VALUE!</v>
      </c>
      <c r="IX63" s="15">
        <f t="shared" si="108"/>
        <v>0</v>
      </c>
      <c r="IY63" s="15">
        <f t="shared" si="109"/>
        <v>0</v>
      </c>
      <c r="IZ63" s="53">
        <f t="shared" si="110"/>
        <v>0</v>
      </c>
      <c r="JA63">
        <v>-4.7961658373806004E-3</v>
      </c>
      <c r="JB63" t="e">
        <f>bvarM7^2</f>
        <v>#VALUE!</v>
      </c>
      <c r="JC63" t="e">
        <f>cvarM7^2</f>
        <v>#VALUE!</v>
      </c>
      <c r="JD63" t="e">
        <f>mvarM7^2</f>
        <v>#VALUE!</v>
      </c>
      <c r="JE63" s="24" t="e">
        <f t="shared" si="111"/>
        <v>#VALUE!</v>
      </c>
      <c r="JF63" s="24" t="e">
        <f t="shared" si="112"/>
        <v>#VALUE!</v>
      </c>
      <c r="JG63" s="24" t="e">
        <f t="shared" si="113"/>
        <v>#VALUE!</v>
      </c>
      <c r="JL63" s="24">
        <f t="shared" si="114"/>
        <v>0</v>
      </c>
      <c r="JM63" s="24">
        <f t="shared" si="115"/>
        <v>0</v>
      </c>
      <c r="JN63" s="24">
        <f t="shared" si="116"/>
        <v>0</v>
      </c>
      <c r="JS63" s="24">
        <f t="shared" si="117"/>
        <v>0</v>
      </c>
      <c r="JT63" s="24">
        <f t="shared" si="118"/>
        <v>0</v>
      </c>
      <c r="JU63" s="24">
        <f t="shared" si="119"/>
        <v>0</v>
      </c>
      <c r="JV63">
        <v>-2.7658685297775001E-2</v>
      </c>
      <c r="JW63" t="e">
        <f>bvarM7^2</f>
        <v>#VALUE!</v>
      </c>
      <c r="JX63" t="e">
        <f>cvarM7^2</f>
        <v>#VALUE!</v>
      </c>
      <c r="JY63" t="e">
        <f>mvarM7^2</f>
        <v>#VALUE!</v>
      </c>
      <c r="JZ63" s="24" t="e">
        <f t="shared" si="120"/>
        <v>#VALUE!</v>
      </c>
      <c r="KA63" s="24" t="e">
        <f t="shared" si="121"/>
        <v>#VALUE!</v>
      </c>
      <c r="KB63" s="24" t="e">
        <f t="shared" si="122"/>
        <v>#VALUE!</v>
      </c>
      <c r="KG63" s="24">
        <f t="shared" si="123"/>
        <v>0</v>
      </c>
      <c r="KH63" s="24">
        <f t="shared" si="124"/>
        <v>0</v>
      </c>
      <c r="KI63" s="24">
        <f t="shared" si="125"/>
        <v>0</v>
      </c>
      <c r="KN63" s="24">
        <f t="shared" si="126"/>
        <v>0</v>
      </c>
      <c r="KO63" s="24">
        <f t="shared" si="127"/>
        <v>0</v>
      </c>
      <c r="KP63" s="24">
        <f t="shared" si="128"/>
        <v>0</v>
      </c>
      <c r="KQ63"/>
      <c r="KR63"/>
      <c r="KS63"/>
      <c r="KT63"/>
      <c r="KU63" s="24">
        <f t="shared" si="129"/>
        <v>0</v>
      </c>
      <c r="KV63" s="24">
        <f t="shared" si="130"/>
        <v>0</v>
      </c>
      <c r="KW63" s="24">
        <f t="shared" si="131"/>
        <v>0</v>
      </c>
      <c r="LB63" s="24">
        <f t="shared" si="132"/>
        <v>0</v>
      </c>
      <c r="LC63" s="24">
        <f t="shared" si="133"/>
        <v>0</v>
      </c>
      <c r="LD63" s="24">
        <f t="shared" si="134"/>
        <v>0</v>
      </c>
      <c r="LI63" s="24">
        <f t="shared" si="135"/>
        <v>0</v>
      </c>
      <c r="LJ63" s="24">
        <f t="shared" si="136"/>
        <v>0</v>
      </c>
      <c r="LK63" s="24">
        <f t="shared" si="137"/>
        <v>0</v>
      </c>
      <c r="LL63">
        <v>5.1697205716605002E-6</v>
      </c>
      <c r="LM63" t="e">
        <f>bvarM6^3</f>
        <v>#VALUE!</v>
      </c>
      <c r="LN63" t="e">
        <f>cvarM6^3</f>
        <v>#VALUE!</v>
      </c>
      <c r="LO63" t="e">
        <f>mvarM6^3</f>
        <v>#VALUE!</v>
      </c>
      <c r="LP63" s="24" t="e">
        <f t="shared" si="138"/>
        <v>#VALUE!</v>
      </c>
      <c r="LQ63" s="24" t="e">
        <f t="shared" si="139"/>
        <v>#VALUE!</v>
      </c>
      <c r="LR63" s="24" t="e">
        <f t="shared" si="140"/>
        <v>#VALUE!</v>
      </c>
      <c r="LW63" s="24">
        <f t="shared" si="141"/>
        <v>0</v>
      </c>
      <c r="LX63" s="24">
        <f t="shared" si="142"/>
        <v>0</v>
      </c>
      <c r="LY63" s="24">
        <f t="shared" si="143"/>
        <v>0</v>
      </c>
      <c r="LZ63">
        <v>8.1081219686579003E-8</v>
      </c>
      <c r="MA63" t="e">
        <f>bvarM4^3</f>
        <v>#VALUE!</v>
      </c>
      <c r="MB63" t="e">
        <f>cvarM4^3</f>
        <v>#VALUE!</v>
      </c>
      <c r="MC63" t="e">
        <f>mvarM4^3</f>
        <v>#VALUE!</v>
      </c>
      <c r="MD63" s="24" t="e">
        <f t="shared" si="144"/>
        <v>#VALUE!</v>
      </c>
      <c r="ME63" s="24" t="e">
        <f t="shared" si="145"/>
        <v>#VALUE!</v>
      </c>
      <c r="MF63" s="24" t="e">
        <f t="shared" si="146"/>
        <v>#VALUE!</v>
      </c>
      <c r="MG63">
        <v>0.16391926120283001</v>
      </c>
      <c r="MH63" t="e">
        <f>bvarM8^2</f>
        <v>#VALUE!</v>
      </c>
      <c r="MI63" t="e">
        <f>cvarM8^2</f>
        <v>#VALUE!</v>
      </c>
      <c r="MJ63" t="e">
        <f>mvarM8^2</f>
        <v>#VALUE!</v>
      </c>
      <c r="MK63" s="24" t="e">
        <f t="shared" si="147"/>
        <v>#VALUE!</v>
      </c>
      <c r="ML63" s="24" t="e">
        <f t="shared" si="148"/>
        <v>#VALUE!</v>
      </c>
      <c r="MM63" s="24" t="e">
        <f t="shared" si="149"/>
        <v>#VALUE!</v>
      </c>
      <c r="MR63" s="24">
        <f t="shared" si="150"/>
        <v>0</v>
      </c>
      <c r="MS63" s="24">
        <f t="shared" si="151"/>
        <v>0</v>
      </c>
      <c r="MT63" s="24">
        <f t="shared" si="152"/>
        <v>0</v>
      </c>
      <c r="MY63" s="24">
        <f t="shared" si="153"/>
        <v>0</v>
      </c>
      <c r="MZ63" s="24">
        <f t="shared" si="154"/>
        <v>0</v>
      </c>
      <c r="NA63" s="24">
        <f t="shared" si="155"/>
        <v>0</v>
      </c>
      <c r="NF63" s="24">
        <f t="shared" si="156"/>
        <v>0</v>
      </c>
      <c r="NG63" s="24">
        <f t="shared" si="157"/>
        <v>0</v>
      </c>
      <c r="NH63" s="24">
        <f t="shared" si="158"/>
        <v>0</v>
      </c>
      <c r="NM63" s="24">
        <f t="shared" si="159"/>
        <v>0</v>
      </c>
      <c r="NN63" s="24">
        <f t="shared" si="160"/>
        <v>0</v>
      </c>
      <c r="NO63" s="24">
        <f t="shared" si="161"/>
        <v>0</v>
      </c>
      <c r="NT63" s="24">
        <f t="shared" si="162"/>
        <v>0</v>
      </c>
      <c r="NU63" s="24">
        <f t="shared" si="163"/>
        <v>0</v>
      </c>
      <c r="NV63" s="24">
        <f t="shared" si="164"/>
        <v>0</v>
      </c>
      <c r="OA63" s="24">
        <f t="shared" si="165"/>
        <v>0</v>
      </c>
      <c r="OB63" s="24">
        <f t="shared" si="166"/>
        <v>0</v>
      </c>
      <c r="OC63" s="24">
        <f t="shared" si="167"/>
        <v>0</v>
      </c>
      <c r="OH63" s="24">
        <f t="shared" si="168"/>
        <v>0</v>
      </c>
      <c r="OI63" s="24">
        <f t="shared" si="169"/>
        <v>0</v>
      </c>
      <c r="OJ63" s="24">
        <f t="shared" si="170"/>
        <v>0</v>
      </c>
      <c r="OO63" s="24">
        <f t="shared" si="171"/>
        <v>0</v>
      </c>
      <c r="OP63" s="24">
        <f t="shared" si="172"/>
        <v>0</v>
      </c>
      <c r="OQ63" s="24">
        <f t="shared" si="173"/>
        <v>0</v>
      </c>
      <c r="OR63">
        <v>-2.1578326524187999E-4</v>
      </c>
      <c r="OS63" t="e">
        <f>bvarM6^2</f>
        <v>#VALUE!</v>
      </c>
      <c r="OT63" t="e">
        <f>cvarM6^2</f>
        <v>#VALUE!</v>
      </c>
      <c r="OU63" t="e">
        <f>mvarM6^2</f>
        <v>#VALUE!</v>
      </c>
      <c r="OV63" s="24" t="e">
        <f t="shared" si="174"/>
        <v>#VALUE!</v>
      </c>
      <c r="OW63" s="24" t="e">
        <f t="shared" si="175"/>
        <v>#VALUE!</v>
      </c>
      <c r="OX63" s="24" t="e">
        <f t="shared" si="176"/>
        <v>#VALUE!</v>
      </c>
      <c r="PC63" s="24">
        <f t="shared" si="177"/>
        <v>0</v>
      </c>
      <c r="PD63" s="24">
        <f t="shared" si="178"/>
        <v>0</v>
      </c>
      <c r="PE63" s="24">
        <f t="shared" si="179"/>
        <v>0</v>
      </c>
      <c r="PF63">
        <v>-3.0876836161150999E-6</v>
      </c>
      <c r="PG63" t="e">
        <f>bvarM6^3</f>
        <v>#VALUE!</v>
      </c>
      <c r="PH63" t="e">
        <f>cvarM6^3</f>
        <v>#VALUE!</v>
      </c>
      <c r="PI63" t="e">
        <f>mvarM6^3</f>
        <v>#VALUE!</v>
      </c>
      <c r="PJ63" s="24" t="e">
        <f t="shared" si="180"/>
        <v>#VALUE!</v>
      </c>
      <c r="PK63" s="24" t="e">
        <f t="shared" si="181"/>
        <v>#VALUE!</v>
      </c>
      <c r="PL63" s="24" t="e">
        <f t="shared" si="182"/>
        <v>#VALUE!</v>
      </c>
      <c r="PQ63" s="24">
        <f t="shared" si="183"/>
        <v>0</v>
      </c>
      <c r="PR63" s="24">
        <f t="shared" si="184"/>
        <v>0</v>
      </c>
      <c r="PS63" s="24">
        <f t="shared" si="185"/>
        <v>0</v>
      </c>
      <c r="PX63" s="24">
        <f t="shared" si="186"/>
        <v>0</v>
      </c>
      <c r="PY63" s="24">
        <f t="shared" si="187"/>
        <v>0</v>
      </c>
      <c r="PZ63" s="24">
        <f t="shared" si="188"/>
        <v>0</v>
      </c>
      <c r="QE63" s="24">
        <f t="shared" si="189"/>
        <v>0</v>
      </c>
      <c r="QF63" s="24">
        <f t="shared" si="190"/>
        <v>0</v>
      </c>
      <c r="QG63" s="24">
        <f t="shared" si="191"/>
        <v>0</v>
      </c>
      <c r="QH63">
        <v>-3.2706734237187998E-4</v>
      </c>
      <c r="QI63" t="e">
        <f>bvarM7^3</f>
        <v>#VALUE!</v>
      </c>
      <c r="QJ63" t="e">
        <f>cvarM7^3</f>
        <v>#VALUE!</v>
      </c>
      <c r="QK63" t="e">
        <f>mvarM7^3</f>
        <v>#VALUE!</v>
      </c>
      <c r="QL63" s="24" t="e">
        <f t="shared" si="192"/>
        <v>#VALUE!</v>
      </c>
      <c r="QM63" s="24" t="e">
        <f t="shared" si="193"/>
        <v>#VALUE!</v>
      </c>
      <c r="QN63" s="24" t="e">
        <f t="shared" si="194"/>
        <v>#VALUE!</v>
      </c>
      <c r="QS63" s="24">
        <f t="shared" si="195"/>
        <v>0</v>
      </c>
      <c r="QT63" s="24">
        <f t="shared" si="196"/>
        <v>0</v>
      </c>
      <c r="QU63" s="24">
        <f t="shared" si="197"/>
        <v>0</v>
      </c>
      <c r="QV63"/>
      <c r="QW63"/>
      <c r="QX63"/>
      <c r="QY63"/>
      <c r="QZ63" s="24">
        <f t="shared" si="198"/>
        <v>0</v>
      </c>
      <c r="RA63" s="24">
        <f t="shared" si="199"/>
        <v>0</v>
      </c>
      <c r="RB63" s="24">
        <f t="shared" si="200"/>
        <v>0</v>
      </c>
      <c r="RG63" s="24">
        <f t="shared" si="201"/>
        <v>0</v>
      </c>
      <c r="RH63" s="24">
        <f t="shared" si="202"/>
        <v>0</v>
      </c>
      <c r="RI63" s="24">
        <f t="shared" si="203"/>
        <v>0</v>
      </c>
      <c r="RN63" s="24">
        <f t="shared" si="204"/>
        <v>0</v>
      </c>
      <c r="RO63" s="24">
        <f t="shared" si="205"/>
        <v>0</v>
      </c>
      <c r="RP63" s="24">
        <f t="shared" si="206"/>
        <v>0</v>
      </c>
      <c r="RU63" s="24">
        <f t="shared" si="207"/>
        <v>0</v>
      </c>
      <c r="RV63" s="24">
        <f t="shared" si="208"/>
        <v>0</v>
      </c>
      <c r="RW63" s="24">
        <f t="shared" si="209"/>
        <v>0</v>
      </c>
      <c r="RX63">
        <v>-2.3269485516414E-12</v>
      </c>
      <c r="RY63" t="e">
        <f>bvarHC1^3</f>
        <v>#VALUE!</v>
      </c>
      <c r="RZ63" t="e">
        <f>cvarHC1^3</f>
        <v>#VALUE!</v>
      </c>
      <c r="SA63" t="e">
        <f>mvarHC1^3</f>
        <v>#VALUE!</v>
      </c>
      <c r="SB63" s="24" t="e">
        <f t="shared" si="210"/>
        <v>#VALUE!</v>
      </c>
      <c r="SC63" s="24" t="e">
        <f t="shared" si="211"/>
        <v>#VALUE!</v>
      </c>
      <c r="SD63" s="24" t="e">
        <f t="shared" si="212"/>
        <v>#VALUE!</v>
      </c>
      <c r="SI63" s="24">
        <f t="shared" si="213"/>
        <v>0</v>
      </c>
      <c r="SJ63" s="24">
        <f t="shared" si="214"/>
        <v>0</v>
      </c>
      <c r="SK63" s="24">
        <f t="shared" si="215"/>
        <v>0</v>
      </c>
      <c r="SP63" s="24">
        <f t="shared" si="216"/>
        <v>0</v>
      </c>
      <c r="SQ63" s="24">
        <f t="shared" si="217"/>
        <v>0</v>
      </c>
      <c r="SR63" s="24">
        <f t="shared" si="218"/>
        <v>0</v>
      </c>
      <c r="SW63" s="24">
        <f t="shared" si="219"/>
        <v>0</v>
      </c>
      <c r="SX63" s="24">
        <f t="shared" si="220"/>
        <v>0</v>
      </c>
      <c r="SY63" s="24">
        <f t="shared" si="221"/>
        <v>0</v>
      </c>
      <c r="TD63" s="24">
        <f t="shared" si="222"/>
        <v>0</v>
      </c>
      <c r="TE63" s="24">
        <f t="shared" si="223"/>
        <v>0</v>
      </c>
      <c r="TF63" s="24">
        <f t="shared" si="224"/>
        <v>0</v>
      </c>
      <c r="TK63" s="24">
        <f t="shared" si="225"/>
        <v>0</v>
      </c>
      <c r="TL63" s="24">
        <f t="shared" si="226"/>
        <v>0</v>
      </c>
      <c r="TM63" s="24">
        <f t="shared" si="227"/>
        <v>0</v>
      </c>
      <c r="TN63"/>
      <c r="TO63"/>
      <c r="TP63"/>
      <c r="TQ63"/>
      <c r="TR63" s="24">
        <f t="shared" si="228"/>
        <v>0</v>
      </c>
      <c r="TS63" s="24">
        <f t="shared" si="229"/>
        <v>0</v>
      </c>
      <c r="TT63" s="24">
        <f t="shared" si="230"/>
        <v>0</v>
      </c>
      <c r="TU63">
        <v>-5.2344451902619003E-5</v>
      </c>
      <c r="TV63" t="e">
        <f>bvarM6^3</f>
        <v>#VALUE!</v>
      </c>
      <c r="TW63" t="e">
        <f>cvarM6^3</f>
        <v>#VALUE!</v>
      </c>
      <c r="TX63" t="e">
        <f>mvarM6^3</f>
        <v>#VALUE!</v>
      </c>
      <c r="TY63" s="24" t="e">
        <f t="shared" si="231"/>
        <v>#VALUE!</v>
      </c>
      <c r="TZ63" s="24" t="e">
        <f t="shared" si="232"/>
        <v>#VALUE!</v>
      </c>
      <c r="UA63" s="24" t="e">
        <f t="shared" si="233"/>
        <v>#VALUE!</v>
      </c>
      <c r="UF63" s="24">
        <f t="shared" si="234"/>
        <v>0</v>
      </c>
      <c r="UG63" s="24">
        <f t="shared" si="235"/>
        <v>0</v>
      </c>
      <c r="UH63" s="24">
        <f t="shared" si="236"/>
        <v>0</v>
      </c>
      <c r="UI63">
        <v>-2.2148834952777998E-6</v>
      </c>
      <c r="UJ63" t="e">
        <f>bvarM4^3</f>
        <v>#VALUE!</v>
      </c>
      <c r="UK63" t="e">
        <f>cvarM4^3</f>
        <v>#VALUE!</v>
      </c>
      <c r="UL63" t="e">
        <f>mvarM4^3</f>
        <v>#VALUE!</v>
      </c>
      <c r="UM63" s="24" t="e">
        <f t="shared" si="237"/>
        <v>#VALUE!</v>
      </c>
      <c r="UN63" s="24" t="e">
        <f t="shared" si="238"/>
        <v>#VALUE!</v>
      </c>
      <c r="UO63" s="24" t="e">
        <f t="shared" si="239"/>
        <v>#VALUE!</v>
      </c>
      <c r="UT63" s="24">
        <f t="shared" si="240"/>
        <v>0</v>
      </c>
      <c r="UU63" s="24">
        <f t="shared" si="241"/>
        <v>0</v>
      </c>
      <c r="UV63" s="24">
        <f t="shared" si="242"/>
        <v>0</v>
      </c>
      <c r="VA63" s="24">
        <f t="shared" si="243"/>
        <v>0</v>
      </c>
      <c r="VB63" s="24">
        <f t="shared" si="244"/>
        <v>0</v>
      </c>
      <c r="VC63" s="24">
        <f t="shared" si="245"/>
        <v>0</v>
      </c>
      <c r="VD63">
        <v>4.0278661372249001E-4</v>
      </c>
      <c r="VE63" t="e">
        <f>bvarM7^3</f>
        <v>#VALUE!</v>
      </c>
      <c r="VF63" t="e">
        <f>cvarM7^3</f>
        <v>#VALUE!</v>
      </c>
      <c r="VG63" t="e">
        <f>mvarM7^3</f>
        <v>#VALUE!</v>
      </c>
      <c r="VH63" s="24" t="e">
        <f t="shared" si="246"/>
        <v>#VALUE!</v>
      </c>
      <c r="VI63" s="24" t="e">
        <f t="shared" si="247"/>
        <v>#VALUE!</v>
      </c>
      <c r="VJ63" s="24" t="e">
        <f t="shared" si="248"/>
        <v>#VALUE!</v>
      </c>
      <c r="VK63">
        <v>-5.5344762842679003E-5</v>
      </c>
      <c r="VL63" t="e">
        <f>bvarM6^3</f>
        <v>#VALUE!</v>
      </c>
      <c r="VM63" t="e">
        <f>cvarM6^3</f>
        <v>#VALUE!</v>
      </c>
      <c r="VN63" t="e">
        <f>mvarM6^3</f>
        <v>#VALUE!</v>
      </c>
      <c r="VO63" s="24" t="e">
        <f t="shared" si="249"/>
        <v>#VALUE!</v>
      </c>
      <c r="VP63" s="24" t="e">
        <f t="shared" si="250"/>
        <v>#VALUE!</v>
      </c>
      <c r="VQ63" s="24" t="e">
        <f t="shared" si="251"/>
        <v>#VALUE!</v>
      </c>
      <c r="VV63" s="24">
        <f t="shared" si="252"/>
        <v>0</v>
      </c>
      <c r="VW63" s="24">
        <f t="shared" si="253"/>
        <v>0</v>
      </c>
      <c r="VX63" s="24">
        <f t="shared" si="254"/>
        <v>0</v>
      </c>
      <c r="WC63" s="24">
        <f t="shared" si="255"/>
        <v>0</v>
      </c>
      <c r="WD63" s="24">
        <f t="shared" si="256"/>
        <v>0</v>
      </c>
      <c r="WE63" s="24">
        <f t="shared" si="257"/>
        <v>0</v>
      </c>
      <c r="WJ63" s="24">
        <f t="shared" si="258"/>
        <v>0</v>
      </c>
      <c r="WK63" s="24">
        <f t="shared" si="259"/>
        <v>0</v>
      </c>
      <c r="WL63" s="24">
        <f t="shared" si="260"/>
        <v>0</v>
      </c>
      <c r="WQ63" s="24">
        <f t="shared" si="261"/>
        <v>0</v>
      </c>
      <c r="WR63" s="24">
        <f t="shared" si="262"/>
        <v>0</v>
      </c>
      <c r="WS63" s="24">
        <f t="shared" si="263"/>
        <v>0</v>
      </c>
      <c r="WX63" s="24">
        <f t="shared" si="264"/>
        <v>0</v>
      </c>
      <c r="WY63" s="24">
        <f t="shared" si="265"/>
        <v>0</v>
      </c>
      <c r="WZ63" s="24">
        <f t="shared" si="266"/>
        <v>0</v>
      </c>
      <c r="XA63">
        <v>-3.3488142412497001E-6</v>
      </c>
      <c r="XB63" t="e">
        <f>bvarM5^3</f>
        <v>#VALUE!</v>
      </c>
      <c r="XC63" t="e">
        <f>cvarM5^3</f>
        <v>#VALUE!</v>
      </c>
      <c r="XD63" t="e">
        <f>mvarM5^3</f>
        <v>#VALUE!</v>
      </c>
      <c r="XE63" s="24" t="e">
        <f t="shared" si="267"/>
        <v>#VALUE!</v>
      </c>
      <c r="XF63" s="24" t="e">
        <f t="shared" si="268"/>
        <v>#VALUE!</v>
      </c>
      <c r="XG63" s="24" t="e">
        <f t="shared" si="269"/>
        <v>#VALUE!</v>
      </c>
      <c r="XL63" s="24">
        <f t="shared" si="270"/>
        <v>0</v>
      </c>
      <c r="XM63" s="24">
        <f t="shared" si="271"/>
        <v>0</v>
      </c>
      <c r="XN63" s="24">
        <f t="shared" si="272"/>
        <v>0</v>
      </c>
      <c r="XS63" s="24">
        <f t="shared" si="273"/>
        <v>0</v>
      </c>
      <c r="XT63" s="24">
        <f t="shared" si="274"/>
        <v>0</v>
      </c>
      <c r="XU63" s="24">
        <f t="shared" si="275"/>
        <v>0</v>
      </c>
      <c r="XZ63" s="24">
        <f t="shared" si="276"/>
        <v>0</v>
      </c>
      <c r="YA63" s="24">
        <f t="shared" si="277"/>
        <v>0</v>
      </c>
      <c r="YB63" s="24">
        <f t="shared" si="278"/>
        <v>0</v>
      </c>
      <c r="YG63" s="24">
        <f t="shared" si="279"/>
        <v>0</v>
      </c>
      <c r="YH63" s="24">
        <f t="shared" si="280"/>
        <v>0</v>
      </c>
      <c r="YI63" s="24">
        <f t="shared" si="281"/>
        <v>0</v>
      </c>
      <c r="YJ63">
        <v>-1.8147844111803998E-5</v>
      </c>
      <c r="YK63" t="e">
        <f>bvarM6^3</f>
        <v>#VALUE!</v>
      </c>
      <c r="YL63" t="e">
        <f>cvarM6^3</f>
        <v>#VALUE!</v>
      </c>
      <c r="YM63" t="e">
        <f>mvarM6^3</f>
        <v>#VALUE!</v>
      </c>
      <c r="YN63" s="24" t="e">
        <f t="shared" si="282"/>
        <v>#VALUE!</v>
      </c>
      <c r="YO63" s="24" t="e">
        <f t="shared" si="283"/>
        <v>#VALUE!</v>
      </c>
      <c r="YP63" s="24" t="e">
        <f t="shared" si="284"/>
        <v>#VALUE!</v>
      </c>
      <c r="YU63" s="24">
        <f t="shared" si="285"/>
        <v>0</v>
      </c>
      <c r="YV63" s="24">
        <f t="shared" si="286"/>
        <v>0</v>
      </c>
      <c r="YW63" s="24">
        <f t="shared" si="287"/>
        <v>0</v>
      </c>
      <c r="ZB63" s="24">
        <f t="shared" si="288"/>
        <v>0</v>
      </c>
      <c r="ZC63" s="24">
        <f t="shared" si="289"/>
        <v>0</v>
      </c>
      <c r="ZD63" s="24">
        <f t="shared" si="290"/>
        <v>0</v>
      </c>
      <c r="ZI63" s="24">
        <f t="shared" si="291"/>
        <v>0</v>
      </c>
      <c r="ZJ63" s="24">
        <f t="shared" si="292"/>
        <v>0</v>
      </c>
      <c r="ZK63" s="24">
        <f t="shared" si="293"/>
        <v>0</v>
      </c>
      <c r="ZP63" s="24">
        <f t="shared" si="294"/>
        <v>0</v>
      </c>
      <c r="ZQ63" s="24">
        <f t="shared" si="295"/>
        <v>0</v>
      </c>
      <c r="ZR63" s="24">
        <f t="shared" si="296"/>
        <v>0</v>
      </c>
      <c r="ZW63" s="24">
        <f t="shared" si="297"/>
        <v>0</v>
      </c>
      <c r="ZX63" s="24">
        <f t="shared" si="298"/>
        <v>0</v>
      </c>
      <c r="ZY63" s="24">
        <f t="shared" si="299"/>
        <v>0</v>
      </c>
      <c r="ZZ63">
        <v>1.1889945801103E-6</v>
      </c>
      <c r="AAA63" t="e">
        <f>bvarM6^3</f>
        <v>#VALUE!</v>
      </c>
      <c r="AAB63" t="e">
        <f>cvarM6^3</f>
        <v>#VALUE!</v>
      </c>
      <c r="AAC63" t="e">
        <f>mvarM6^3</f>
        <v>#VALUE!</v>
      </c>
      <c r="AAD63" s="24" t="e">
        <f t="shared" si="300"/>
        <v>#VALUE!</v>
      </c>
      <c r="AAE63" s="24" t="e">
        <f t="shared" si="301"/>
        <v>#VALUE!</v>
      </c>
      <c r="AAF63" s="24" t="e">
        <f t="shared" si="302"/>
        <v>#VALUE!</v>
      </c>
      <c r="AAG63">
        <v>-3.5642201246526002E-6</v>
      </c>
      <c r="AAH63" t="e">
        <f>bvarM5^3</f>
        <v>#VALUE!</v>
      </c>
      <c r="AAI63" t="e">
        <f>cvarM5^3</f>
        <v>#VALUE!</v>
      </c>
      <c r="AAJ63" t="e">
        <f>mvarM5^3</f>
        <v>#VALUE!</v>
      </c>
      <c r="AAK63" s="24" t="e">
        <f t="shared" si="303"/>
        <v>#VALUE!</v>
      </c>
      <c r="AAL63" s="24" t="e">
        <f t="shared" si="304"/>
        <v>#VALUE!</v>
      </c>
      <c r="AAM63" s="24" t="e">
        <f t="shared" si="305"/>
        <v>#VALUE!</v>
      </c>
      <c r="AAR63" s="24">
        <f t="shared" si="306"/>
        <v>0</v>
      </c>
      <c r="AAS63" s="24">
        <f t="shared" si="307"/>
        <v>0</v>
      </c>
      <c r="AAT63" s="24">
        <f t="shared" si="308"/>
        <v>0</v>
      </c>
      <c r="AAY63" s="24">
        <f t="shared" si="309"/>
        <v>0</v>
      </c>
      <c r="AAZ63" s="24">
        <f t="shared" si="310"/>
        <v>0</v>
      </c>
      <c r="ABA63" s="24">
        <f t="shared" si="311"/>
        <v>0</v>
      </c>
      <c r="ABF63" s="24">
        <f t="shared" si="312"/>
        <v>0</v>
      </c>
      <c r="ABG63" s="24">
        <f t="shared" si="313"/>
        <v>0</v>
      </c>
      <c r="ABH63" s="24">
        <f t="shared" si="314"/>
        <v>0</v>
      </c>
      <c r="ABM63" s="24">
        <f t="shared" si="315"/>
        <v>0</v>
      </c>
      <c r="ABN63" s="24">
        <f t="shared" si="316"/>
        <v>0</v>
      </c>
      <c r="ABO63" s="24">
        <f t="shared" si="317"/>
        <v>0</v>
      </c>
      <c r="ABT63" s="24">
        <f t="shared" si="318"/>
        <v>0</v>
      </c>
      <c r="ABU63" s="24">
        <f t="shared" si="319"/>
        <v>0</v>
      </c>
      <c r="ABV63" s="24">
        <f t="shared" si="320"/>
        <v>0</v>
      </c>
      <c r="ABW63">
        <v>-8.1404899663633002E-5</v>
      </c>
      <c r="ABX63" t="e">
        <f>bvarM2^3</f>
        <v>#VALUE!</v>
      </c>
      <c r="ABY63" t="e">
        <f>cvarM2^3</f>
        <v>#VALUE!</v>
      </c>
      <c r="ABZ63" t="e">
        <f>mvarM2^3</f>
        <v>#VALUE!</v>
      </c>
      <c r="ACA63" s="24" t="e">
        <f t="shared" si="321"/>
        <v>#VALUE!</v>
      </c>
      <c r="ACB63" s="24" t="e">
        <f t="shared" si="322"/>
        <v>#VALUE!</v>
      </c>
      <c r="ACC63" s="24" t="e">
        <f t="shared" si="323"/>
        <v>#VALUE!</v>
      </c>
      <c r="ACH63" s="24">
        <f t="shared" si="324"/>
        <v>0</v>
      </c>
      <c r="ACI63" s="24">
        <f t="shared" si="325"/>
        <v>0</v>
      </c>
      <c r="ACJ63" s="24">
        <f t="shared" si="326"/>
        <v>0</v>
      </c>
      <c r="ACO63" s="24">
        <f t="shared" si="327"/>
        <v>0</v>
      </c>
      <c r="ACP63" s="24">
        <f t="shared" si="328"/>
        <v>0</v>
      </c>
      <c r="ACQ63" s="24">
        <f t="shared" si="329"/>
        <v>0</v>
      </c>
      <c r="ACV63" s="24">
        <f t="shared" si="330"/>
        <v>0</v>
      </c>
      <c r="ACW63" s="24">
        <f t="shared" si="331"/>
        <v>0</v>
      </c>
      <c r="ACX63" s="24">
        <f t="shared" si="332"/>
        <v>0</v>
      </c>
      <c r="ACY63"/>
      <c r="ACZ63"/>
      <c r="ADA63"/>
      <c r="ADB63"/>
      <c r="ADC63" s="24">
        <f t="shared" si="333"/>
        <v>0</v>
      </c>
      <c r="ADD63" s="24">
        <f t="shared" si="334"/>
        <v>0</v>
      </c>
      <c r="ADE63" s="24">
        <f t="shared" si="335"/>
        <v>0</v>
      </c>
      <c r="ADJ63" s="24">
        <f t="shared" si="336"/>
        <v>0</v>
      </c>
      <c r="ADK63" s="24">
        <f t="shared" si="337"/>
        <v>0</v>
      </c>
      <c r="ADL63" s="24">
        <f t="shared" si="338"/>
        <v>0</v>
      </c>
      <c r="ADQ63" s="24">
        <f t="shared" si="339"/>
        <v>0</v>
      </c>
      <c r="ADR63" s="24">
        <f t="shared" si="340"/>
        <v>0</v>
      </c>
      <c r="ADS63" s="24">
        <f t="shared" si="341"/>
        <v>0</v>
      </c>
      <c r="ADX63" s="24">
        <f t="shared" si="342"/>
        <v>0</v>
      </c>
      <c r="ADY63" s="24">
        <f t="shared" si="343"/>
        <v>0</v>
      </c>
      <c r="ADZ63" s="24">
        <f t="shared" si="344"/>
        <v>0</v>
      </c>
      <c r="AEE63" s="24">
        <f t="shared" si="345"/>
        <v>0</v>
      </c>
      <c r="AEF63" s="24">
        <f t="shared" si="346"/>
        <v>0</v>
      </c>
      <c r="AEG63" s="24">
        <f t="shared" si="347"/>
        <v>0</v>
      </c>
      <c r="AEL63" s="24">
        <f t="shared" si="348"/>
        <v>0</v>
      </c>
      <c r="AEM63" s="24">
        <f t="shared" si="349"/>
        <v>0</v>
      </c>
      <c r="AEN63" s="24">
        <f t="shared" si="350"/>
        <v>0</v>
      </c>
      <c r="AES63" s="24">
        <f t="shared" si="351"/>
        <v>0</v>
      </c>
      <c r="AET63" s="24">
        <f t="shared" si="352"/>
        <v>0</v>
      </c>
      <c r="AEU63" s="24">
        <f t="shared" si="353"/>
        <v>0</v>
      </c>
      <c r="AEZ63" s="24">
        <f t="shared" si="354"/>
        <v>0</v>
      </c>
      <c r="AFA63" s="24">
        <f t="shared" si="355"/>
        <v>0</v>
      </c>
      <c r="AFB63" s="24">
        <f t="shared" si="356"/>
        <v>0</v>
      </c>
      <c r="AFG63" s="24">
        <f t="shared" si="357"/>
        <v>0</v>
      </c>
      <c r="AFH63" s="24">
        <f t="shared" si="358"/>
        <v>0</v>
      </c>
      <c r="AFI63" s="24">
        <f t="shared" si="359"/>
        <v>0</v>
      </c>
      <c r="AFN63" s="24">
        <f t="shared" si="360"/>
        <v>0</v>
      </c>
      <c r="AFO63" s="24">
        <f t="shared" si="361"/>
        <v>0</v>
      </c>
      <c r="AFP63" s="24">
        <f t="shared" si="362"/>
        <v>0</v>
      </c>
      <c r="AFU63" s="24">
        <f t="shared" si="363"/>
        <v>0</v>
      </c>
      <c r="AFV63" s="24">
        <f t="shared" si="364"/>
        <v>0</v>
      </c>
      <c r="AFW63" s="24">
        <f t="shared" si="365"/>
        <v>0</v>
      </c>
      <c r="AGB63" s="24">
        <f t="shared" si="366"/>
        <v>0</v>
      </c>
      <c r="AGC63" s="24">
        <f t="shared" si="367"/>
        <v>0</v>
      </c>
      <c r="AGD63" s="24">
        <f t="shared" si="368"/>
        <v>0</v>
      </c>
      <c r="AGI63" s="24">
        <f t="shared" si="369"/>
        <v>0</v>
      </c>
      <c r="AGJ63" s="24">
        <f t="shared" si="370"/>
        <v>0</v>
      </c>
      <c r="AGK63" s="24">
        <f t="shared" si="371"/>
        <v>0</v>
      </c>
      <c r="AGP63" s="24">
        <f t="shared" si="372"/>
        <v>0</v>
      </c>
      <c r="AGQ63" s="24">
        <f t="shared" si="373"/>
        <v>0</v>
      </c>
      <c r="AGR63" s="24">
        <f t="shared" si="374"/>
        <v>0</v>
      </c>
      <c r="AGW63" s="24">
        <f t="shared" si="375"/>
        <v>0</v>
      </c>
      <c r="AGX63" s="24">
        <f t="shared" si="376"/>
        <v>0</v>
      </c>
      <c r="AGY63" s="24">
        <f t="shared" si="377"/>
        <v>0</v>
      </c>
      <c r="AHD63" s="24">
        <f t="shared" si="378"/>
        <v>0</v>
      </c>
      <c r="AHE63" s="24">
        <f t="shared" si="379"/>
        <v>0</v>
      </c>
      <c r="AHF63" s="24">
        <f t="shared" si="380"/>
        <v>0</v>
      </c>
      <c r="AHK63" s="24">
        <f t="shared" si="381"/>
        <v>0</v>
      </c>
      <c r="AHL63" s="24">
        <f t="shared" si="382"/>
        <v>0</v>
      </c>
      <c r="AHM63" s="24">
        <f t="shared" si="383"/>
        <v>0</v>
      </c>
      <c r="AHR63" s="24">
        <f t="shared" si="384"/>
        <v>0</v>
      </c>
      <c r="AHS63" s="24">
        <f t="shared" si="385"/>
        <v>0</v>
      </c>
      <c r="AHT63" s="24">
        <f t="shared" si="386"/>
        <v>0</v>
      </c>
      <c r="AHY63" s="24">
        <f t="shared" si="387"/>
        <v>0</v>
      </c>
      <c r="AHZ63" s="24">
        <f t="shared" si="388"/>
        <v>0</v>
      </c>
      <c r="AIA63" s="24">
        <f t="shared" si="389"/>
        <v>0</v>
      </c>
      <c r="AIF63" s="24">
        <f t="shared" si="390"/>
        <v>0</v>
      </c>
      <c r="AIG63" s="24">
        <f t="shared" si="391"/>
        <v>0</v>
      </c>
      <c r="AIH63" s="24">
        <f t="shared" si="392"/>
        <v>0</v>
      </c>
      <c r="AIM63" s="24">
        <f t="shared" si="393"/>
        <v>0</v>
      </c>
      <c r="AIN63" s="24">
        <f t="shared" si="394"/>
        <v>0</v>
      </c>
      <c r="AIO63" s="24">
        <f t="shared" si="395"/>
        <v>0</v>
      </c>
      <c r="AIT63" s="24">
        <f t="shared" si="396"/>
        <v>0</v>
      </c>
      <c r="AIU63" s="24">
        <f t="shared" si="397"/>
        <v>0</v>
      </c>
      <c r="AIV63" s="24">
        <f t="shared" si="398"/>
        <v>0</v>
      </c>
      <c r="AJA63" s="24">
        <f t="shared" si="399"/>
        <v>0</v>
      </c>
      <c r="AJB63" s="24">
        <f t="shared" si="400"/>
        <v>0</v>
      </c>
      <c r="AJC63" s="24">
        <f t="shared" si="401"/>
        <v>0</v>
      </c>
      <c r="AJH63" s="24">
        <f t="shared" si="402"/>
        <v>0</v>
      </c>
      <c r="AJI63" s="24">
        <f t="shared" si="403"/>
        <v>0</v>
      </c>
      <c r="AJJ63" s="24">
        <f t="shared" si="404"/>
        <v>0</v>
      </c>
      <c r="AJO63" s="24">
        <f t="shared" si="405"/>
        <v>0</v>
      </c>
      <c r="AJP63" s="24">
        <f t="shared" si="406"/>
        <v>0</v>
      </c>
      <c r="AJQ63" s="24">
        <f t="shared" si="407"/>
        <v>0</v>
      </c>
      <c r="AJV63" s="24">
        <f t="shared" si="408"/>
        <v>0</v>
      </c>
      <c r="AJW63" s="24">
        <f t="shared" si="409"/>
        <v>0</v>
      </c>
      <c r="AJX63" s="24">
        <f t="shared" si="410"/>
        <v>0</v>
      </c>
      <c r="AKC63" s="24">
        <f t="shared" si="411"/>
        <v>0</v>
      </c>
      <c r="AKD63" s="24">
        <f t="shared" si="412"/>
        <v>0</v>
      </c>
      <c r="AKE63" s="24">
        <f t="shared" si="413"/>
        <v>0</v>
      </c>
      <c r="AKJ63" s="24">
        <f t="shared" si="414"/>
        <v>0</v>
      </c>
      <c r="AKK63" s="24">
        <f t="shared" si="415"/>
        <v>0</v>
      </c>
      <c r="AKL63" s="24">
        <f t="shared" si="416"/>
        <v>0</v>
      </c>
      <c r="AKQ63" s="24">
        <f t="shared" si="417"/>
        <v>0</v>
      </c>
      <c r="AKR63" s="24">
        <f t="shared" si="418"/>
        <v>0</v>
      </c>
      <c r="AKS63" s="24">
        <f t="shared" si="419"/>
        <v>0</v>
      </c>
      <c r="AKX63" s="24">
        <f t="shared" si="420"/>
        <v>0</v>
      </c>
      <c r="AKY63" s="24">
        <f t="shared" si="421"/>
        <v>0</v>
      </c>
      <c r="AKZ63" s="24">
        <f t="shared" si="422"/>
        <v>0</v>
      </c>
      <c r="ALE63" s="24">
        <f t="shared" si="423"/>
        <v>0</v>
      </c>
      <c r="ALF63" s="24">
        <f t="shared" si="424"/>
        <v>0</v>
      </c>
      <c r="ALG63" s="24">
        <f t="shared" si="425"/>
        <v>0</v>
      </c>
      <c r="ALL63" s="24">
        <f t="shared" si="426"/>
        <v>0</v>
      </c>
      <c r="ALM63" s="24">
        <f t="shared" si="427"/>
        <v>0</v>
      </c>
      <c r="ALN63" s="24">
        <f t="shared" si="428"/>
        <v>0</v>
      </c>
      <c r="ALS63" s="24">
        <f t="shared" si="429"/>
        <v>0</v>
      </c>
      <c r="ALT63" s="24">
        <f t="shared" si="430"/>
        <v>0</v>
      </c>
      <c r="ALU63" s="24">
        <f t="shared" si="431"/>
        <v>0</v>
      </c>
      <c r="ALZ63" s="24">
        <f t="shared" si="432"/>
        <v>0</v>
      </c>
      <c r="AMA63" s="24">
        <f t="shared" si="433"/>
        <v>0</v>
      </c>
      <c r="AMB63" s="24">
        <f t="shared" si="434"/>
        <v>0</v>
      </c>
      <c r="AMG63" s="24">
        <f t="shared" si="435"/>
        <v>0</v>
      </c>
      <c r="AMH63" s="24">
        <f t="shared" si="436"/>
        <v>0</v>
      </c>
      <c r="AMI63" s="24">
        <f t="shared" si="437"/>
        <v>0</v>
      </c>
      <c r="AMN63" s="24">
        <f t="shared" si="438"/>
        <v>0</v>
      </c>
      <c r="AMO63" s="24">
        <f t="shared" si="439"/>
        <v>0</v>
      </c>
      <c r="AMP63" s="24">
        <f t="shared" si="440"/>
        <v>0</v>
      </c>
      <c r="AMU63" s="24">
        <f t="shared" si="441"/>
        <v>0</v>
      </c>
      <c r="AMV63" s="24">
        <f t="shared" si="442"/>
        <v>0</v>
      </c>
      <c r="AMW63" s="24">
        <f t="shared" si="443"/>
        <v>0</v>
      </c>
      <c r="AMX63">
        <v>2.140488067974E-3</v>
      </c>
      <c r="AMY63" t="e">
        <f>bvarM8^3</f>
        <v>#VALUE!</v>
      </c>
      <c r="AMZ63" t="e">
        <f>cvarM8^3</f>
        <v>#VALUE!</v>
      </c>
      <c r="ANA63" t="e">
        <f>mvarM8^3</f>
        <v>#VALUE!</v>
      </c>
      <c r="ANB63" s="24" t="e">
        <f t="shared" si="444"/>
        <v>#VALUE!</v>
      </c>
      <c r="ANC63" s="24" t="e">
        <f t="shared" si="445"/>
        <v>#VALUE!</v>
      </c>
      <c r="AND63" s="24" t="e">
        <f t="shared" si="446"/>
        <v>#VALUE!</v>
      </c>
      <c r="ANE63">
        <v>6.0185580609100003E-7</v>
      </c>
      <c r="ANF63" t="e">
        <f>bvarM3^3</f>
        <v>#VALUE!</v>
      </c>
      <c r="ANG63" t="e">
        <f>cvarM3^3</f>
        <v>#VALUE!</v>
      </c>
      <c r="ANH63" t="e">
        <f>mvarM3^3</f>
        <v>#VALUE!</v>
      </c>
      <c r="ANI63" s="24" t="e">
        <f t="shared" si="447"/>
        <v>#VALUE!</v>
      </c>
      <c r="ANJ63" s="24" t="e">
        <f t="shared" si="448"/>
        <v>#VALUE!</v>
      </c>
      <c r="ANK63" s="24" t="e">
        <f t="shared" si="449"/>
        <v>#VALUE!</v>
      </c>
      <c r="ANP63" s="24">
        <f t="shared" si="450"/>
        <v>0</v>
      </c>
      <c r="ANQ63" s="24">
        <f t="shared" si="451"/>
        <v>0</v>
      </c>
      <c r="ANR63" s="24">
        <f t="shared" si="452"/>
        <v>0</v>
      </c>
      <c r="ANS63"/>
      <c r="ANT63"/>
      <c r="ANU63"/>
      <c r="ANV63"/>
      <c r="ANW63" s="24">
        <f t="shared" si="453"/>
        <v>0</v>
      </c>
      <c r="ANX63" s="24">
        <f t="shared" si="454"/>
        <v>0</v>
      </c>
      <c r="ANY63" s="24">
        <f t="shared" si="455"/>
        <v>0</v>
      </c>
      <c r="AOD63" s="24">
        <f t="shared" si="456"/>
        <v>0</v>
      </c>
      <c r="AOE63" s="24">
        <f t="shared" si="457"/>
        <v>0</v>
      </c>
      <c r="AOF63" s="24">
        <f t="shared" si="458"/>
        <v>0</v>
      </c>
      <c r="AOK63" s="24">
        <f t="shared" si="459"/>
        <v>0</v>
      </c>
      <c r="AOL63" s="24">
        <f t="shared" si="460"/>
        <v>0</v>
      </c>
      <c r="AOM63" s="24">
        <f t="shared" si="461"/>
        <v>0</v>
      </c>
      <c r="AON63"/>
      <c r="AOO63"/>
      <c r="AOP63"/>
      <c r="AOQ63"/>
      <c r="AOR63" s="24">
        <f t="shared" si="462"/>
        <v>0</v>
      </c>
      <c r="AOS63" s="24">
        <f t="shared" si="463"/>
        <v>0</v>
      </c>
      <c r="AOT63" s="24">
        <f t="shared" si="464"/>
        <v>0</v>
      </c>
      <c r="AOU63">
        <v>8.4530262370116995E-4</v>
      </c>
      <c r="AOV63" t="e">
        <f>bvarM7^3</f>
        <v>#VALUE!</v>
      </c>
      <c r="AOW63" t="e">
        <f>cvarM7^3</f>
        <v>#VALUE!</v>
      </c>
      <c r="AOX63" t="e">
        <f>mvarM7^3</f>
        <v>#VALUE!</v>
      </c>
      <c r="AOY63" s="24" t="e">
        <f t="shared" si="465"/>
        <v>#VALUE!</v>
      </c>
      <c r="AOZ63" s="24" t="e">
        <f t="shared" si="466"/>
        <v>#VALUE!</v>
      </c>
      <c r="APA63" s="24" t="e">
        <f t="shared" si="467"/>
        <v>#VALUE!</v>
      </c>
      <c r="APF63" s="24">
        <f t="shared" si="468"/>
        <v>0</v>
      </c>
      <c r="APG63" s="24">
        <f t="shared" si="469"/>
        <v>0</v>
      </c>
      <c r="APH63" s="24">
        <f t="shared" si="470"/>
        <v>0</v>
      </c>
      <c r="APM63" s="24">
        <f t="shared" si="471"/>
        <v>0</v>
      </c>
      <c r="APN63" s="24">
        <f t="shared" si="472"/>
        <v>0</v>
      </c>
      <c r="APO63" s="24">
        <f t="shared" si="473"/>
        <v>0</v>
      </c>
      <c r="APT63" s="24">
        <f t="shared" si="474"/>
        <v>0</v>
      </c>
      <c r="APU63" s="24">
        <f t="shared" si="475"/>
        <v>0</v>
      </c>
      <c r="APV63" s="24">
        <f t="shared" si="476"/>
        <v>0</v>
      </c>
      <c r="AQA63" s="24">
        <f t="shared" si="477"/>
        <v>0</v>
      </c>
      <c r="AQB63" s="24">
        <f t="shared" si="478"/>
        <v>0</v>
      </c>
      <c r="AQC63" s="24">
        <f t="shared" si="479"/>
        <v>0</v>
      </c>
      <c r="AQH63" s="24">
        <f t="shared" si="480"/>
        <v>0</v>
      </c>
      <c r="AQI63" s="24">
        <f t="shared" si="481"/>
        <v>0</v>
      </c>
      <c r="AQJ63" s="24">
        <f t="shared" si="482"/>
        <v>0</v>
      </c>
      <c r="AQO63" s="24">
        <f t="shared" si="483"/>
        <v>0</v>
      </c>
      <c r="AQP63" s="24">
        <f t="shared" si="484"/>
        <v>0</v>
      </c>
      <c r="AQQ63" s="24">
        <f t="shared" si="485"/>
        <v>0</v>
      </c>
      <c r="AQV63" s="24">
        <f t="shared" si="486"/>
        <v>0</v>
      </c>
      <c r="AQW63" s="24">
        <f t="shared" si="487"/>
        <v>0</v>
      </c>
      <c r="AQX63" s="24">
        <f t="shared" si="488"/>
        <v>0</v>
      </c>
      <c r="ARC63" s="24">
        <f t="shared" si="489"/>
        <v>0</v>
      </c>
      <c r="ARD63" s="24">
        <f t="shared" si="490"/>
        <v>0</v>
      </c>
      <c r="ARE63" s="24">
        <f t="shared" si="491"/>
        <v>0</v>
      </c>
      <c r="ARJ63" s="24">
        <f t="shared" si="492"/>
        <v>0</v>
      </c>
      <c r="ARK63" s="24">
        <f t="shared" si="493"/>
        <v>0</v>
      </c>
      <c r="ARL63" s="24">
        <f t="shared" si="494"/>
        <v>0</v>
      </c>
      <c r="ARQ63" s="24">
        <f t="shared" si="495"/>
        <v>0</v>
      </c>
      <c r="ARR63" s="24">
        <f t="shared" si="496"/>
        <v>0</v>
      </c>
      <c r="ARS63" s="24">
        <f t="shared" si="497"/>
        <v>0</v>
      </c>
      <c r="ART63"/>
      <c r="ARU63"/>
      <c r="ARV63"/>
      <c r="ARW63"/>
      <c r="ARX63" s="24">
        <f t="shared" si="498"/>
        <v>0</v>
      </c>
      <c r="ARY63" s="24">
        <f t="shared" si="499"/>
        <v>0</v>
      </c>
      <c r="ARZ63" s="24">
        <f t="shared" si="500"/>
        <v>0</v>
      </c>
      <c r="ASE63" s="24">
        <f t="shared" si="501"/>
        <v>0</v>
      </c>
      <c r="ASF63" s="24">
        <f t="shared" si="502"/>
        <v>0</v>
      </c>
      <c r="ASG63" s="24">
        <f t="shared" si="503"/>
        <v>0</v>
      </c>
      <c r="ASL63" s="24">
        <f t="shared" si="504"/>
        <v>0</v>
      </c>
      <c r="ASM63" s="24">
        <f t="shared" si="505"/>
        <v>0</v>
      </c>
      <c r="ASN63" s="24">
        <f t="shared" si="506"/>
        <v>0</v>
      </c>
      <c r="ASS63" s="24">
        <f t="shared" si="507"/>
        <v>0</v>
      </c>
      <c r="AST63" s="24">
        <f t="shared" si="508"/>
        <v>0</v>
      </c>
      <c r="ASU63" s="24">
        <f t="shared" si="509"/>
        <v>0</v>
      </c>
      <c r="ASZ63" s="24">
        <f t="shared" si="510"/>
        <v>0</v>
      </c>
      <c r="ATA63" s="24">
        <f t="shared" si="511"/>
        <v>0</v>
      </c>
      <c r="ATB63" s="24">
        <f t="shared" si="512"/>
        <v>0</v>
      </c>
      <c r="ATG63" s="24">
        <f t="shared" si="513"/>
        <v>0</v>
      </c>
      <c r="ATH63" s="24">
        <f t="shared" si="514"/>
        <v>0</v>
      </c>
      <c r="ATI63" s="24">
        <f t="shared" si="515"/>
        <v>0</v>
      </c>
      <c r="ATN63" s="24">
        <f t="shared" si="516"/>
        <v>0</v>
      </c>
      <c r="ATO63" s="24">
        <f t="shared" si="517"/>
        <v>0</v>
      </c>
      <c r="ATP63" s="24">
        <f t="shared" si="518"/>
        <v>0</v>
      </c>
      <c r="ATQ63">
        <v>3.7563036019055E-6</v>
      </c>
      <c r="ATR63" t="e">
        <f>bvarM9^3</f>
        <v>#VALUE!</v>
      </c>
      <c r="ATS63" t="e">
        <f>cvarM9^3</f>
        <v>#VALUE!</v>
      </c>
      <c r="ATT63" t="e">
        <f>mvarM9^3</f>
        <v>#VALUE!</v>
      </c>
      <c r="ATU63" s="24" t="e">
        <f t="shared" si="519"/>
        <v>#VALUE!</v>
      </c>
      <c r="ATV63" s="24" t="e">
        <f t="shared" si="520"/>
        <v>#VALUE!</v>
      </c>
      <c r="ATW63" s="24" t="e">
        <f t="shared" si="521"/>
        <v>#VALUE!</v>
      </c>
      <c r="AUB63" s="24">
        <f t="shared" si="522"/>
        <v>0</v>
      </c>
      <c r="AUC63" s="24">
        <f t="shared" si="523"/>
        <v>0</v>
      </c>
      <c r="AUD63" s="24">
        <f t="shared" si="524"/>
        <v>0</v>
      </c>
      <c r="AUI63" s="24">
        <f t="shared" si="525"/>
        <v>0</v>
      </c>
      <c r="AUJ63" s="24">
        <f t="shared" si="526"/>
        <v>0</v>
      </c>
      <c r="AUK63" s="24">
        <f t="shared" si="527"/>
        <v>0</v>
      </c>
      <c r="AUP63" s="24">
        <f t="shared" si="528"/>
        <v>0</v>
      </c>
      <c r="AUQ63" s="24">
        <f t="shared" si="529"/>
        <v>0</v>
      </c>
      <c r="AUR63" s="24">
        <f t="shared" si="530"/>
        <v>0</v>
      </c>
      <c r="AUW63" s="24">
        <f t="shared" si="531"/>
        <v>0</v>
      </c>
      <c r="AUX63" s="24">
        <f t="shared" si="532"/>
        <v>0</v>
      </c>
      <c r="AUY63" s="24">
        <f t="shared" si="533"/>
        <v>0</v>
      </c>
      <c r="AVD63" s="24">
        <f t="shared" si="534"/>
        <v>0</v>
      </c>
      <c r="AVE63" s="24">
        <f t="shared" si="535"/>
        <v>0</v>
      </c>
      <c r="AVF63" s="24">
        <f t="shared" si="536"/>
        <v>0</v>
      </c>
      <c r="AVG63"/>
      <c r="AVH63"/>
      <c r="AVI63"/>
      <c r="AVJ63"/>
      <c r="AVK63" s="24">
        <f t="shared" si="537"/>
        <v>0</v>
      </c>
      <c r="AVL63" s="24">
        <f t="shared" si="538"/>
        <v>0</v>
      </c>
      <c r="AVM63" s="24">
        <f t="shared" si="539"/>
        <v>0</v>
      </c>
      <c r="AVR63" s="24">
        <f t="shared" si="540"/>
        <v>0</v>
      </c>
      <c r="AVS63" s="24">
        <f t="shared" si="541"/>
        <v>0</v>
      </c>
      <c r="AVT63" s="24">
        <f t="shared" si="542"/>
        <v>0</v>
      </c>
      <c r="AVY63" s="24">
        <f t="shared" si="543"/>
        <v>0</v>
      </c>
      <c r="AVZ63" s="24">
        <f t="shared" si="544"/>
        <v>0</v>
      </c>
      <c r="AWA63" s="24">
        <f t="shared" si="545"/>
        <v>0</v>
      </c>
      <c r="AWF63" s="24">
        <f t="shared" si="546"/>
        <v>0</v>
      </c>
      <c r="AWG63" s="24">
        <f t="shared" si="547"/>
        <v>0</v>
      </c>
      <c r="AWH63" s="24">
        <f t="shared" si="548"/>
        <v>0</v>
      </c>
      <c r="AWM63" s="24">
        <f t="shared" si="549"/>
        <v>0</v>
      </c>
      <c r="AWN63" s="24">
        <f t="shared" si="550"/>
        <v>0</v>
      </c>
      <c r="AWO63" s="24">
        <f t="shared" si="551"/>
        <v>0</v>
      </c>
      <c r="AWT63" s="24">
        <f t="shared" si="552"/>
        <v>0</v>
      </c>
      <c r="AWU63" s="24">
        <f t="shared" si="553"/>
        <v>0</v>
      </c>
      <c r="AWV63" s="24">
        <f t="shared" si="554"/>
        <v>0</v>
      </c>
      <c r="AXA63" s="24">
        <f t="shared" si="555"/>
        <v>0</v>
      </c>
      <c r="AXB63" s="24">
        <f t="shared" si="556"/>
        <v>0</v>
      </c>
      <c r="AXC63" s="24">
        <f t="shared" si="557"/>
        <v>0</v>
      </c>
      <c r="AXH63" s="24">
        <f t="shared" si="558"/>
        <v>0</v>
      </c>
      <c r="AXI63" s="24">
        <f t="shared" si="559"/>
        <v>0</v>
      </c>
      <c r="AXJ63" s="24">
        <f t="shared" si="560"/>
        <v>0</v>
      </c>
      <c r="AXO63" s="24">
        <f t="shared" si="561"/>
        <v>0</v>
      </c>
      <c r="AXP63" s="24">
        <f t="shared" si="562"/>
        <v>0</v>
      </c>
      <c r="AXQ63" s="24">
        <f t="shared" si="563"/>
        <v>0</v>
      </c>
      <c r="AXV63" s="24">
        <f t="shared" si="564"/>
        <v>0</v>
      </c>
      <c r="AXW63" s="24">
        <f t="shared" si="565"/>
        <v>0</v>
      </c>
      <c r="AXX63" s="24">
        <f t="shared" si="566"/>
        <v>0</v>
      </c>
      <c r="AYC63" s="24">
        <f t="shared" si="567"/>
        <v>0</v>
      </c>
      <c r="AYD63" s="24">
        <f t="shared" si="568"/>
        <v>0</v>
      </c>
      <c r="AYE63" s="24">
        <f t="shared" si="569"/>
        <v>0</v>
      </c>
      <c r="AYJ63" s="24">
        <f t="shared" si="570"/>
        <v>0</v>
      </c>
      <c r="AYK63" s="24">
        <f t="shared" si="571"/>
        <v>0</v>
      </c>
      <c r="AYL63" s="24">
        <f t="shared" si="572"/>
        <v>0</v>
      </c>
      <c r="AYM63"/>
      <c r="AYN63"/>
      <c r="AYO63"/>
      <c r="AYP63"/>
      <c r="AYQ63" s="24">
        <f t="shared" si="573"/>
        <v>0</v>
      </c>
      <c r="AYR63" s="24">
        <f t="shared" si="574"/>
        <v>0</v>
      </c>
      <c r="AYS63" s="24">
        <f t="shared" si="575"/>
        <v>0</v>
      </c>
      <c r="AYX63" s="24">
        <f t="shared" si="576"/>
        <v>0</v>
      </c>
      <c r="AYY63" s="24">
        <f t="shared" si="577"/>
        <v>0</v>
      </c>
      <c r="AYZ63" s="24">
        <f t="shared" si="578"/>
        <v>0</v>
      </c>
      <c r="AZE63" s="24">
        <f t="shared" si="579"/>
        <v>0</v>
      </c>
      <c r="AZF63" s="24">
        <f t="shared" si="580"/>
        <v>0</v>
      </c>
      <c r="AZG63" s="24">
        <f t="shared" si="581"/>
        <v>0</v>
      </c>
      <c r="AZH63"/>
      <c r="AZI63"/>
      <c r="AZJ63"/>
      <c r="AZK63"/>
      <c r="AZL63" s="24">
        <f t="shared" si="582"/>
        <v>0</v>
      </c>
      <c r="AZM63" s="24">
        <f t="shared" si="583"/>
        <v>0</v>
      </c>
      <c r="AZN63" s="24">
        <f t="shared" si="584"/>
        <v>0</v>
      </c>
      <c r="AZS63" s="24">
        <f t="shared" si="585"/>
        <v>0</v>
      </c>
      <c r="AZT63" s="24">
        <f t="shared" si="586"/>
        <v>0</v>
      </c>
      <c r="AZU63" s="24">
        <f t="shared" si="587"/>
        <v>0</v>
      </c>
      <c r="AZZ63" s="24">
        <f t="shared" si="588"/>
        <v>0</v>
      </c>
      <c r="BAA63" s="24">
        <f t="shared" si="589"/>
        <v>0</v>
      </c>
      <c r="BAB63" s="24">
        <f t="shared" si="590"/>
        <v>0</v>
      </c>
      <c r="BAC63"/>
      <c r="BAD63"/>
      <c r="BAE63"/>
      <c r="BAF63"/>
      <c r="BAG63" s="24">
        <f t="shared" si="591"/>
        <v>0</v>
      </c>
      <c r="BAH63" s="24">
        <f t="shared" si="592"/>
        <v>0</v>
      </c>
      <c r="BAI63" s="24">
        <f t="shared" si="593"/>
        <v>0</v>
      </c>
      <c r="BAN63" s="24">
        <f t="shared" si="594"/>
        <v>0</v>
      </c>
      <c r="BAO63" s="24">
        <f t="shared" si="595"/>
        <v>0</v>
      </c>
      <c r="BAP63" s="24">
        <f t="shared" si="596"/>
        <v>0</v>
      </c>
      <c r="BAU63" s="24">
        <f t="shared" si="597"/>
        <v>0</v>
      </c>
      <c r="BAV63" s="24">
        <f t="shared" si="598"/>
        <v>0</v>
      </c>
      <c r="BAW63" s="24">
        <f t="shared" si="599"/>
        <v>0</v>
      </c>
      <c r="BBB63" s="24">
        <f t="shared" si="600"/>
        <v>0</v>
      </c>
      <c r="BBC63" s="24">
        <f t="shared" si="601"/>
        <v>0</v>
      </c>
      <c r="BBD63" s="24">
        <f t="shared" si="602"/>
        <v>0</v>
      </c>
      <c r="BBI63" s="24">
        <f t="shared" si="603"/>
        <v>0</v>
      </c>
      <c r="BBJ63" s="24">
        <f t="shared" si="604"/>
        <v>0</v>
      </c>
      <c r="BBK63" s="24">
        <f t="shared" si="605"/>
        <v>0</v>
      </c>
      <c r="BBP63" s="24">
        <f t="shared" si="606"/>
        <v>0</v>
      </c>
      <c r="BBQ63" s="24">
        <f t="shared" si="607"/>
        <v>0</v>
      </c>
      <c r="BBR63" s="24">
        <f t="shared" si="608"/>
        <v>0</v>
      </c>
      <c r="BBW63" s="24">
        <f t="shared" si="609"/>
        <v>0</v>
      </c>
      <c r="BBX63" s="24">
        <f t="shared" si="610"/>
        <v>0</v>
      </c>
      <c r="BBY63" s="24">
        <f t="shared" si="611"/>
        <v>0</v>
      </c>
      <c r="BCD63" s="24">
        <f t="shared" si="612"/>
        <v>0</v>
      </c>
      <c r="BCE63" s="24">
        <f t="shared" si="613"/>
        <v>0</v>
      </c>
      <c r="BCF63" s="24">
        <f t="shared" si="614"/>
        <v>0</v>
      </c>
      <c r="BCK63" s="24">
        <f t="shared" si="615"/>
        <v>0</v>
      </c>
      <c r="BCL63" s="24">
        <f t="shared" si="616"/>
        <v>0</v>
      </c>
      <c r="BCM63" s="24">
        <f t="shared" si="617"/>
        <v>0</v>
      </c>
      <c r="BCR63" s="24">
        <f t="shared" si="618"/>
        <v>0</v>
      </c>
      <c r="BCS63" s="24">
        <f t="shared" si="619"/>
        <v>0</v>
      </c>
      <c r="BCT63" s="24">
        <f t="shared" si="620"/>
        <v>0</v>
      </c>
      <c r="BCY63" s="24">
        <f t="shared" si="621"/>
        <v>0</v>
      </c>
      <c r="BCZ63" s="24">
        <f t="shared" si="622"/>
        <v>0</v>
      </c>
      <c r="BDA63" s="24">
        <f t="shared" si="623"/>
        <v>0</v>
      </c>
      <c r="BDF63" s="24">
        <f t="shared" si="624"/>
        <v>0</v>
      </c>
      <c r="BDG63" s="24">
        <f t="shared" si="625"/>
        <v>0</v>
      </c>
      <c r="BDH63" s="24">
        <f t="shared" si="626"/>
        <v>0</v>
      </c>
      <c r="BDM63" s="24">
        <f t="shared" si="627"/>
        <v>0</v>
      </c>
      <c r="BDN63" s="24">
        <f t="shared" si="628"/>
        <v>0</v>
      </c>
      <c r="BDO63" s="24">
        <f t="shared" si="629"/>
        <v>0</v>
      </c>
      <c r="BDT63" s="24">
        <f t="shared" si="630"/>
        <v>0</v>
      </c>
      <c r="BDU63" s="24">
        <f t="shared" si="631"/>
        <v>0</v>
      </c>
      <c r="BDV63" s="24">
        <f t="shared" si="632"/>
        <v>0</v>
      </c>
      <c r="BEA63" s="24">
        <f t="shared" si="633"/>
        <v>0</v>
      </c>
      <c r="BEB63" s="24">
        <f t="shared" si="634"/>
        <v>0</v>
      </c>
      <c r="BEC63" s="24">
        <f t="shared" si="635"/>
        <v>0</v>
      </c>
      <c r="BEH63" s="24">
        <f t="shared" si="636"/>
        <v>0</v>
      </c>
      <c r="BEI63" s="24">
        <f t="shared" si="637"/>
        <v>0</v>
      </c>
      <c r="BEJ63" s="24">
        <f t="shared" si="638"/>
        <v>0</v>
      </c>
      <c r="BEO63" s="24">
        <f t="shared" si="639"/>
        <v>0</v>
      </c>
      <c r="BEP63" s="24">
        <f t="shared" si="640"/>
        <v>0</v>
      </c>
      <c r="BEQ63" s="24">
        <f t="shared" si="641"/>
        <v>0</v>
      </c>
      <c r="BEV63" s="24">
        <f t="shared" si="642"/>
        <v>0</v>
      </c>
      <c r="BEW63" s="24">
        <f t="shared" si="643"/>
        <v>0</v>
      </c>
      <c r="BEX63" s="24">
        <f t="shared" si="644"/>
        <v>0</v>
      </c>
      <c r="BFC63" s="24">
        <f t="shared" si="645"/>
        <v>0</v>
      </c>
      <c r="BFD63" s="24">
        <f t="shared" si="646"/>
        <v>0</v>
      </c>
      <c r="BFE63" s="24">
        <f t="shared" si="647"/>
        <v>0</v>
      </c>
      <c r="BFJ63" s="24">
        <f t="shared" si="648"/>
        <v>0</v>
      </c>
      <c r="BFK63" s="24">
        <f t="shared" si="649"/>
        <v>0</v>
      </c>
      <c r="BFL63" s="24">
        <f t="shared" si="650"/>
        <v>0</v>
      </c>
      <c r="BFQ63" s="24">
        <f t="shared" si="651"/>
        <v>0</v>
      </c>
      <c r="BFR63" s="24">
        <f t="shared" si="652"/>
        <v>0</v>
      </c>
      <c r="BFS63" s="24">
        <f t="shared" si="653"/>
        <v>0</v>
      </c>
      <c r="BFX63" s="24">
        <f t="shared" si="654"/>
        <v>0</v>
      </c>
      <c r="BFY63" s="24">
        <f t="shared" si="655"/>
        <v>0</v>
      </c>
      <c r="BFZ63" s="24">
        <f t="shared" si="656"/>
        <v>0</v>
      </c>
      <c r="BGE63" s="24">
        <f t="shared" si="657"/>
        <v>0</v>
      </c>
      <c r="BGF63" s="24">
        <f t="shared" si="658"/>
        <v>0</v>
      </c>
      <c r="BGG63" s="24">
        <f t="shared" si="659"/>
        <v>0</v>
      </c>
      <c r="BGL63" s="24">
        <f t="shared" si="660"/>
        <v>0</v>
      </c>
      <c r="BGM63" s="24">
        <f t="shared" si="661"/>
        <v>0</v>
      </c>
      <c r="BGN63" s="24">
        <f t="shared" si="662"/>
        <v>0</v>
      </c>
      <c r="BGO63">
        <v>5.8494533508816004E-6</v>
      </c>
      <c r="BGP63" t="e">
        <f>bvarM9^3</f>
        <v>#VALUE!</v>
      </c>
      <c r="BGQ63" t="e">
        <f>cvarM9^3</f>
        <v>#VALUE!</v>
      </c>
      <c r="BGR63" t="e">
        <f>mvarM9^3</f>
        <v>#VALUE!</v>
      </c>
      <c r="BGS63" s="24" t="e">
        <f t="shared" si="663"/>
        <v>#VALUE!</v>
      </c>
      <c r="BGT63" s="24" t="e">
        <f t="shared" si="664"/>
        <v>#VALUE!</v>
      </c>
      <c r="BGU63" s="24" t="e">
        <f t="shared" si="665"/>
        <v>#VALUE!</v>
      </c>
      <c r="BGZ63" s="24">
        <f t="shared" si="666"/>
        <v>0</v>
      </c>
      <c r="BHA63" s="24">
        <f t="shared" si="667"/>
        <v>0</v>
      </c>
      <c r="BHB63" s="24">
        <f t="shared" si="668"/>
        <v>0</v>
      </c>
      <c r="BHG63" s="24">
        <f t="shared" si="669"/>
        <v>0</v>
      </c>
      <c r="BHH63" s="24">
        <f t="shared" si="670"/>
        <v>0</v>
      </c>
      <c r="BHI63" s="24">
        <f t="shared" si="671"/>
        <v>0</v>
      </c>
      <c r="BHN63" s="24">
        <f t="shared" si="672"/>
        <v>0</v>
      </c>
      <c r="BHO63" s="24">
        <f t="shared" si="673"/>
        <v>0</v>
      </c>
      <c r="BHP63" s="24">
        <f t="shared" si="674"/>
        <v>0</v>
      </c>
      <c r="BHU63" s="24">
        <f t="shared" si="675"/>
        <v>0</v>
      </c>
      <c r="BHV63" s="24">
        <f t="shared" si="676"/>
        <v>0</v>
      </c>
      <c r="BHW63" s="24">
        <f t="shared" si="677"/>
        <v>0</v>
      </c>
      <c r="BIB63" s="24">
        <f t="shared" si="678"/>
        <v>0</v>
      </c>
      <c r="BIC63" s="24">
        <f t="shared" si="679"/>
        <v>0</v>
      </c>
      <c r="BID63" s="24">
        <f t="shared" si="680"/>
        <v>0</v>
      </c>
      <c r="BIE63">
        <v>6.6300165146165998E-4</v>
      </c>
      <c r="BIF63" t="e">
        <f>bvarM7^3</f>
        <v>#VALUE!</v>
      </c>
      <c r="BIG63" t="e">
        <f>cvarM7^3</f>
        <v>#VALUE!</v>
      </c>
      <c r="BIH63" t="e">
        <f>mvarM7^3</f>
        <v>#VALUE!</v>
      </c>
      <c r="BII63" s="24" t="e">
        <f t="shared" si="681"/>
        <v>#VALUE!</v>
      </c>
      <c r="BIJ63" s="24" t="e">
        <f t="shared" si="682"/>
        <v>#VALUE!</v>
      </c>
      <c r="BIK63" s="24" t="e">
        <f t="shared" si="683"/>
        <v>#VALUE!</v>
      </c>
      <c r="BIP63" s="24">
        <f t="shared" si="684"/>
        <v>0</v>
      </c>
      <c r="BIQ63" s="24">
        <f t="shared" si="685"/>
        <v>0</v>
      </c>
      <c r="BIR63" s="24">
        <f t="shared" si="686"/>
        <v>0</v>
      </c>
      <c r="BIW63" s="24">
        <f t="shared" si="687"/>
        <v>0</v>
      </c>
      <c r="BIX63" s="24">
        <f t="shared" si="688"/>
        <v>0</v>
      </c>
      <c r="BIY63" s="24">
        <f t="shared" si="689"/>
        <v>0</v>
      </c>
      <c r="BJD63" s="24">
        <f t="shared" si="690"/>
        <v>0</v>
      </c>
      <c r="BJE63" s="24">
        <f t="shared" si="691"/>
        <v>0</v>
      </c>
      <c r="BJF63" s="24">
        <f t="shared" si="692"/>
        <v>0</v>
      </c>
      <c r="BJK63" s="24">
        <f t="shared" si="693"/>
        <v>0</v>
      </c>
      <c r="BJL63" s="24">
        <f t="shared" si="694"/>
        <v>0</v>
      </c>
      <c r="BJM63" s="24">
        <f t="shared" si="695"/>
        <v>0</v>
      </c>
      <c r="BJR63" s="24">
        <f t="shared" si="696"/>
        <v>0</v>
      </c>
      <c r="BJS63" s="24">
        <f t="shared" si="697"/>
        <v>0</v>
      </c>
      <c r="BJT63" s="24">
        <f t="shared" si="698"/>
        <v>0</v>
      </c>
      <c r="BJU63">
        <v>5.3872005274894001E-6</v>
      </c>
      <c r="BJV63" t="e">
        <f>bvarM9^3</f>
        <v>#VALUE!</v>
      </c>
      <c r="BJW63" t="e">
        <f>cvarM9^3</f>
        <v>#VALUE!</v>
      </c>
      <c r="BJX63" t="e">
        <f>mvarM9^3</f>
        <v>#VALUE!</v>
      </c>
      <c r="BJY63" s="24" t="e">
        <f t="shared" si="699"/>
        <v>#VALUE!</v>
      </c>
      <c r="BJZ63" s="24" t="e">
        <f t="shared" si="700"/>
        <v>#VALUE!</v>
      </c>
      <c r="BKA63" s="24" t="e">
        <f t="shared" si="701"/>
        <v>#VALUE!</v>
      </c>
      <c r="BKF63" s="24">
        <f t="shared" si="702"/>
        <v>0</v>
      </c>
      <c r="BKG63" s="24">
        <f t="shared" si="703"/>
        <v>0</v>
      </c>
      <c r="BKH63" s="24">
        <f t="shared" si="704"/>
        <v>0</v>
      </c>
      <c r="BKM63" s="24">
        <f t="shared" si="705"/>
        <v>0</v>
      </c>
      <c r="BKN63" s="24">
        <f t="shared" si="706"/>
        <v>0</v>
      </c>
      <c r="BKO63" s="24">
        <f t="shared" si="707"/>
        <v>0</v>
      </c>
      <c r="BKT63" s="24">
        <f t="shared" si="708"/>
        <v>0</v>
      </c>
      <c r="BKU63" s="24">
        <f t="shared" si="709"/>
        <v>0</v>
      </c>
      <c r="BKV63" s="24">
        <f t="shared" si="710"/>
        <v>0</v>
      </c>
      <c r="BLA63" s="24">
        <f t="shared" si="711"/>
        <v>0</v>
      </c>
      <c r="BLB63" s="24">
        <f t="shared" si="712"/>
        <v>0</v>
      </c>
      <c r="BLC63" s="24">
        <f t="shared" si="713"/>
        <v>0</v>
      </c>
      <c r="BLH63" s="24">
        <f t="shared" si="714"/>
        <v>0</v>
      </c>
      <c r="BLI63" s="24">
        <f t="shared" si="715"/>
        <v>0</v>
      </c>
      <c r="BLJ63" s="24">
        <f t="shared" si="716"/>
        <v>0</v>
      </c>
      <c r="BLO63" s="24">
        <f t="shared" si="717"/>
        <v>0</v>
      </c>
      <c r="BLP63" s="24">
        <f t="shared" si="718"/>
        <v>0</v>
      </c>
      <c r="BLQ63" s="24">
        <f t="shared" si="719"/>
        <v>0</v>
      </c>
      <c r="BLV63" s="24">
        <f t="shared" si="720"/>
        <v>0</v>
      </c>
      <c r="BLW63" s="24">
        <f t="shared" si="721"/>
        <v>0</v>
      </c>
      <c r="BLX63" s="24">
        <f t="shared" si="722"/>
        <v>0</v>
      </c>
      <c r="BMC63" s="24">
        <f t="shared" si="723"/>
        <v>0</v>
      </c>
      <c r="BMD63" s="24">
        <f t="shared" si="724"/>
        <v>0</v>
      </c>
      <c r="BME63" s="24">
        <f t="shared" si="725"/>
        <v>0</v>
      </c>
      <c r="BMJ63" s="24">
        <f t="shared" si="726"/>
        <v>0</v>
      </c>
      <c r="BMK63" s="24">
        <f t="shared" si="727"/>
        <v>0</v>
      </c>
      <c r="BML63" s="24">
        <f t="shared" si="728"/>
        <v>0</v>
      </c>
      <c r="BMQ63" s="24">
        <f t="shared" si="729"/>
        <v>0</v>
      </c>
      <c r="BMR63" s="24">
        <f t="shared" si="730"/>
        <v>0</v>
      </c>
      <c r="BMS63" s="24">
        <f t="shared" si="731"/>
        <v>0</v>
      </c>
      <c r="BMX63" s="24">
        <f t="shared" si="732"/>
        <v>0</v>
      </c>
      <c r="BMY63" s="24">
        <f t="shared" si="733"/>
        <v>0</v>
      </c>
      <c r="BMZ63" s="24">
        <f t="shared" si="734"/>
        <v>0</v>
      </c>
      <c r="BNE63" s="24">
        <f t="shared" si="735"/>
        <v>0</v>
      </c>
      <c r="BNF63" s="24">
        <f t="shared" si="736"/>
        <v>0</v>
      </c>
      <c r="BNG63" s="24">
        <f t="shared" si="737"/>
        <v>0</v>
      </c>
      <c r="BNL63" s="24">
        <f t="shared" si="738"/>
        <v>0</v>
      </c>
      <c r="BNM63" s="24">
        <f t="shared" si="739"/>
        <v>0</v>
      </c>
      <c r="BNN63" s="24">
        <f t="shared" si="740"/>
        <v>0</v>
      </c>
      <c r="BNS63" s="24">
        <f t="shared" si="741"/>
        <v>0</v>
      </c>
      <c r="BNT63" s="24">
        <f t="shared" si="742"/>
        <v>0</v>
      </c>
      <c r="BNU63" s="24">
        <f t="shared" si="743"/>
        <v>0</v>
      </c>
      <c r="BNZ63" s="24">
        <f t="shared" si="744"/>
        <v>0</v>
      </c>
      <c r="BOA63" s="24">
        <f t="shared" si="745"/>
        <v>0</v>
      </c>
      <c r="BOB63" s="24">
        <f t="shared" si="746"/>
        <v>0</v>
      </c>
      <c r="BOG63" s="24">
        <f t="shared" si="747"/>
        <v>0</v>
      </c>
      <c r="BOH63" s="24">
        <f t="shared" si="748"/>
        <v>0</v>
      </c>
      <c r="BOI63" s="24">
        <f t="shared" si="749"/>
        <v>0</v>
      </c>
      <c r="BON63" s="24">
        <f t="shared" si="750"/>
        <v>0</v>
      </c>
      <c r="BOO63" s="24">
        <f t="shared" si="751"/>
        <v>0</v>
      </c>
      <c r="BOP63" s="24">
        <f t="shared" si="752"/>
        <v>0</v>
      </c>
      <c r="BOU63" s="24">
        <f t="shared" si="753"/>
        <v>0</v>
      </c>
      <c r="BOV63" s="24">
        <f t="shared" si="754"/>
        <v>0</v>
      </c>
      <c r="BOW63" s="24">
        <f t="shared" si="755"/>
        <v>0</v>
      </c>
      <c r="BPB63" s="24">
        <f t="shared" si="756"/>
        <v>0</v>
      </c>
      <c r="BPC63" s="24">
        <f t="shared" si="757"/>
        <v>0</v>
      </c>
      <c r="BPD63" s="24">
        <f t="shared" si="758"/>
        <v>0</v>
      </c>
      <c r="BPI63" s="24">
        <f t="shared" si="759"/>
        <v>0</v>
      </c>
      <c r="BPJ63" s="24">
        <f t="shared" si="760"/>
        <v>0</v>
      </c>
      <c r="BPK63" s="24">
        <f t="shared" si="761"/>
        <v>0</v>
      </c>
      <c r="BPP63" s="24">
        <f t="shared" si="762"/>
        <v>0</v>
      </c>
      <c r="BPQ63" s="24">
        <f t="shared" si="763"/>
        <v>0</v>
      </c>
      <c r="BPR63" s="24">
        <f t="shared" si="764"/>
        <v>0</v>
      </c>
      <c r="BPW63" s="24">
        <f t="shared" si="765"/>
        <v>0</v>
      </c>
      <c r="BPX63" s="24">
        <f t="shared" si="766"/>
        <v>0</v>
      </c>
      <c r="BPY63" s="24">
        <f t="shared" si="767"/>
        <v>0</v>
      </c>
      <c r="BQD63" s="24">
        <f t="shared" si="768"/>
        <v>0</v>
      </c>
      <c r="BQE63" s="24">
        <f t="shared" si="769"/>
        <v>0</v>
      </c>
      <c r="BQF63" s="24">
        <f t="shared" si="770"/>
        <v>0</v>
      </c>
      <c r="BQK63" s="24">
        <f t="shared" si="771"/>
        <v>0</v>
      </c>
      <c r="BQL63" s="24">
        <f t="shared" si="772"/>
        <v>0</v>
      </c>
      <c r="BQM63" s="24">
        <f t="shared" si="773"/>
        <v>0</v>
      </c>
      <c r="BQR63" s="24">
        <f t="shared" si="774"/>
        <v>0</v>
      </c>
      <c r="BQS63" s="24">
        <f t="shared" si="775"/>
        <v>0</v>
      </c>
      <c r="BQT63" s="24">
        <f t="shared" si="776"/>
        <v>0</v>
      </c>
      <c r="BQY63" s="24">
        <f t="shared" si="777"/>
        <v>0</v>
      </c>
      <c r="BQZ63" s="24">
        <f t="shared" si="778"/>
        <v>0</v>
      </c>
      <c r="BRA63" s="24">
        <f t="shared" si="779"/>
        <v>0</v>
      </c>
      <c r="BRF63" s="24">
        <f t="shared" si="780"/>
        <v>0</v>
      </c>
      <c r="BRG63" s="24">
        <f t="shared" si="781"/>
        <v>0</v>
      </c>
      <c r="BRH63" s="24">
        <f t="shared" si="782"/>
        <v>0</v>
      </c>
      <c r="BRM63" s="24">
        <f t="shared" si="783"/>
        <v>0</v>
      </c>
      <c r="BRN63" s="24">
        <f t="shared" si="784"/>
        <v>0</v>
      </c>
      <c r="BRO63" s="24">
        <f t="shared" si="785"/>
        <v>0</v>
      </c>
      <c r="BRT63" s="24">
        <f t="shared" si="786"/>
        <v>0</v>
      </c>
      <c r="BRU63" s="24">
        <f t="shared" si="787"/>
        <v>0</v>
      </c>
      <c r="BRV63" s="24">
        <f t="shared" si="788"/>
        <v>0</v>
      </c>
      <c r="BSA63" s="24">
        <f t="shared" si="789"/>
        <v>0</v>
      </c>
      <c r="BSB63" s="24">
        <f t="shared" si="790"/>
        <v>0</v>
      </c>
      <c r="BSC63" s="24">
        <f t="shared" si="791"/>
        <v>0</v>
      </c>
      <c r="BSH63" s="24">
        <f t="shared" si="792"/>
        <v>0</v>
      </c>
      <c r="BSI63" s="24">
        <f t="shared" si="793"/>
        <v>0</v>
      </c>
      <c r="BSJ63" s="24">
        <f t="shared" si="794"/>
        <v>0</v>
      </c>
      <c r="BSO63" s="24">
        <f t="shared" si="795"/>
        <v>0</v>
      </c>
      <c r="BSP63" s="24">
        <f t="shared" si="796"/>
        <v>0</v>
      </c>
      <c r="BSQ63" s="24">
        <f t="shared" si="797"/>
        <v>0</v>
      </c>
      <c r="BSV63" s="24">
        <f t="shared" si="798"/>
        <v>0</v>
      </c>
      <c r="BSW63" s="24">
        <f t="shared" si="799"/>
        <v>0</v>
      </c>
      <c r="BSX63" s="24">
        <f t="shared" si="800"/>
        <v>0</v>
      </c>
      <c r="BTC63" s="24">
        <f t="shared" si="801"/>
        <v>0</v>
      </c>
      <c r="BTD63" s="24">
        <f t="shared" si="802"/>
        <v>0</v>
      </c>
      <c r="BTE63" s="24">
        <f t="shared" si="803"/>
        <v>0</v>
      </c>
      <c r="BTJ63" s="24">
        <f t="shared" si="804"/>
        <v>0</v>
      </c>
      <c r="BTK63" s="24">
        <f t="shared" si="805"/>
        <v>0</v>
      </c>
      <c r="BTL63" s="24">
        <f t="shared" si="806"/>
        <v>0</v>
      </c>
      <c r="BTQ63" s="24">
        <f t="shared" si="807"/>
        <v>0</v>
      </c>
      <c r="BTR63" s="24">
        <f t="shared" si="808"/>
        <v>0</v>
      </c>
      <c r="BTS63" s="24">
        <f t="shared" si="809"/>
        <v>0</v>
      </c>
      <c r="BTX63" s="24">
        <f t="shared" si="810"/>
        <v>0</v>
      </c>
      <c r="BTY63" s="24">
        <f t="shared" si="811"/>
        <v>0</v>
      </c>
      <c r="BTZ63" s="24">
        <f t="shared" si="812"/>
        <v>0</v>
      </c>
      <c r="BUE63" s="24">
        <f t="shared" si="813"/>
        <v>0</v>
      </c>
      <c r="BUF63" s="24">
        <f t="shared" si="814"/>
        <v>0</v>
      </c>
      <c r="BUG63" s="24">
        <f t="shared" si="815"/>
        <v>0</v>
      </c>
      <c r="BUL63" s="24">
        <f t="shared" si="816"/>
        <v>0</v>
      </c>
      <c r="BUM63" s="24">
        <f t="shared" si="817"/>
        <v>0</v>
      </c>
      <c r="BUN63" s="24">
        <f t="shared" si="818"/>
        <v>0</v>
      </c>
      <c r="BUS63" s="24">
        <f t="shared" si="819"/>
        <v>0</v>
      </c>
      <c r="BUT63" s="24">
        <f t="shared" si="820"/>
        <v>0</v>
      </c>
      <c r="BUU63" s="24">
        <f t="shared" si="821"/>
        <v>0</v>
      </c>
      <c r="BUZ63" s="24">
        <f t="shared" si="822"/>
        <v>0</v>
      </c>
      <c r="BVA63" s="24">
        <f t="shared" si="823"/>
        <v>0</v>
      </c>
      <c r="BVB63" s="24">
        <f t="shared" si="824"/>
        <v>0</v>
      </c>
      <c r="BVG63" s="24">
        <f t="shared" si="825"/>
        <v>0</v>
      </c>
      <c r="BVH63" s="24">
        <f t="shared" si="826"/>
        <v>0</v>
      </c>
      <c r="BVI63" s="24">
        <f t="shared" si="827"/>
        <v>0</v>
      </c>
      <c r="BVN63" s="24">
        <f t="shared" si="828"/>
        <v>0</v>
      </c>
      <c r="BVO63" s="24">
        <f t="shared" si="829"/>
        <v>0</v>
      </c>
      <c r="BVP63" s="24">
        <f t="shared" si="830"/>
        <v>0</v>
      </c>
      <c r="BVU63" s="24">
        <f t="shared" si="831"/>
        <v>0</v>
      </c>
      <c r="BVV63" s="24">
        <f t="shared" si="832"/>
        <v>0</v>
      </c>
      <c r="BVW63" s="24">
        <f t="shared" si="833"/>
        <v>0</v>
      </c>
      <c r="BVX63"/>
      <c r="BVY63"/>
      <c r="BVZ63"/>
      <c r="BWA63"/>
      <c r="BWB63" s="24">
        <f t="shared" si="834"/>
        <v>0</v>
      </c>
      <c r="BWC63" s="24">
        <f t="shared" si="835"/>
        <v>0</v>
      </c>
      <c r="BWD63" s="24">
        <f t="shared" si="836"/>
        <v>0</v>
      </c>
      <c r="BWI63" s="24">
        <f t="shared" si="837"/>
        <v>0</v>
      </c>
      <c r="BWJ63" s="24">
        <f t="shared" si="838"/>
        <v>0</v>
      </c>
      <c r="BWK63" s="24">
        <f t="shared" si="839"/>
        <v>0</v>
      </c>
      <c r="BWP63" s="24">
        <f t="shared" si="840"/>
        <v>0</v>
      </c>
      <c r="BWQ63" s="24">
        <f t="shared" si="841"/>
        <v>0</v>
      </c>
      <c r="BWR63" s="24">
        <f t="shared" si="842"/>
        <v>0</v>
      </c>
      <c r="BWW63" s="24">
        <f t="shared" si="843"/>
        <v>0</v>
      </c>
      <c r="BWX63" s="24">
        <f t="shared" si="844"/>
        <v>0</v>
      </c>
      <c r="BWY63" s="24">
        <f t="shared" si="845"/>
        <v>0</v>
      </c>
      <c r="BXD63" s="24">
        <f t="shared" si="846"/>
        <v>0</v>
      </c>
      <c r="BXE63" s="24">
        <f t="shared" si="847"/>
        <v>0</v>
      </c>
      <c r="BXF63" s="24">
        <f t="shared" si="848"/>
        <v>0</v>
      </c>
      <c r="BXK63" s="24">
        <f t="shared" si="849"/>
        <v>0</v>
      </c>
      <c r="BXL63" s="24">
        <f t="shared" si="850"/>
        <v>0</v>
      </c>
      <c r="BXM63" s="24">
        <f t="shared" si="851"/>
        <v>0</v>
      </c>
      <c r="BXR63" s="24">
        <f t="shared" si="852"/>
        <v>0</v>
      </c>
      <c r="BXS63" s="24">
        <f t="shared" si="853"/>
        <v>0</v>
      </c>
      <c r="BXT63" s="24">
        <f t="shared" si="854"/>
        <v>0</v>
      </c>
      <c r="BXY63" s="24">
        <f t="shared" si="855"/>
        <v>0</v>
      </c>
      <c r="BXZ63" s="24">
        <f t="shared" si="856"/>
        <v>0</v>
      </c>
      <c r="BYA63" s="24">
        <f t="shared" si="857"/>
        <v>0</v>
      </c>
      <c r="BYF63" s="24">
        <f t="shared" si="858"/>
        <v>0</v>
      </c>
      <c r="BYG63" s="24">
        <f t="shared" si="859"/>
        <v>0</v>
      </c>
      <c r="BYH63" s="24">
        <f t="shared" si="860"/>
        <v>0</v>
      </c>
      <c r="BYM63" s="24">
        <f t="shared" si="861"/>
        <v>0</v>
      </c>
      <c r="BYN63" s="24">
        <f t="shared" si="862"/>
        <v>0</v>
      </c>
      <c r="BYO63" s="24">
        <f t="shared" si="863"/>
        <v>0</v>
      </c>
      <c r="BYT63" s="24">
        <f t="shared" si="864"/>
        <v>0</v>
      </c>
      <c r="BYU63" s="24">
        <f t="shared" si="865"/>
        <v>0</v>
      </c>
      <c r="BYV63" s="24">
        <f t="shared" si="866"/>
        <v>0</v>
      </c>
    </row>
    <row r="64" spans="6:2024" x14ac:dyDescent="0.3">
      <c r="F64" s="82">
        <f t="shared" si="0"/>
        <v>0</v>
      </c>
      <c r="G64" s="82">
        <f t="shared" si="1"/>
        <v>0</v>
      </c>
      <c r="H64" s="82">
        <f t="shared" si="2"/>
        <v>0</v>
      </c>
      <c r="M64" s="15">
        <f t="shared" si="3"/>
        <v>0</v>
      </c>
      <c r="N64" s="15">
        <f t="shared" si="4"/>
        <v>0</v>
      </c>
      <c r="O64" s="15">
        <f t="shared" si="5"/>
        <v>0</v>
      </c>
      <c r="P64" s="15"/>
      <c r="Q64" s="15"/>
      <c r="T64" s="15">
        <f t="shared" si="6"/>
        <v>0</v>
      </c>
      <c r="U64" s="15">
        <f t="shared" si="7"/>
        <v>0</v>
      </c>
      <c r="V64" s="15">
        <f t="shared" si="8"/>
        <v>0</v>
      </c>
      <c r="W64" s="15"/>
      <c r="X64" s="15"/>
      <c r="Y64" s="15"/>
      <c r="Z64" s="15"/>
      <c r="AA64" s="74">
        <f t="shared" si="9"/>
        <v>0</v>
      </c>
      <c r="AB64" s="74">
        <f t="shared" si="10"/>
        <v>0</v>
      </c>
      <c r="AC64" s="53">
        <f t="shared" si="11"/>
        <v>0</v>
      </c>
      <c r="AD64">
        <v>1.6401814051210999E-7</v>
      </c>
      <c r="AE64" t="e">
        <f>bvarM4^3</f>
        <v>#VALUE!</v>
      </c>
      <c r="AF64" t="e">
        <f>cvarM4^3</f>
        <v>#VALUE!</v>
      </c>
      <c r="AG64" t="e">
        <f>mvarM4^3</f>
        <v>#VALUE!</v>
      </c>
      <c r="AH64" s="74" t="e">
        <f t="shared" si="12"/>
        <v>#VALUE!</v>
      </c>
      <c r="AI64" s="74" t="e">
        <f t="shared" si="13"/>
        <v>#VALUE!</v>
      </c>
      <c r="AJ64" s="53" t="e">
        <f t="shared" si="14"/>
        <v>#VALUE!</v>
      </c>
      <c r="AK64">
        <v>-3.0901453460161002E-3</v>
      </c>
      <c r="AL64" t="e">
        <f>bvarM7^2</f>
        <v>#VALUE!</v>
      </c>
      <c r="AM64" t="e">
        <f>cvarM7^2</f>
        <v>#VALUE!</v>
      </c>
      <c r="AN64" t="e">
        <f>mvarM7^2</f>
        <v>#VALUE!</v>
      </c>
      <c r="AO64" s="15" t="e">
        <f t="shared" si="15"/>
        <v>#VALUE!</v>
      </c>
      <c r="AP64" s="15" t="e">
        <f t="shared" si="16"/>
        <v>#VALUE!</v>
      </c>
      <c r="AQ64" s="53" t="e">
        <f t="shared" si="17"/>
        <v>#VALUE!</v>
      </c>
      <c r="AV64" s="15">
        <f t="shared" si="18"/>
        <v>0</v>
      </c>
      <c r="AW64" s="15">
        <f t="shared" si="19"/>
        <v>0</v>
      </c>
      <c r="AX64" s="53">
        <f t="shared" si="20"/>
        <v>0</v>
      </c>
      <c r="BC64" s="15">
        <f t="shared" si="21"/>
        <v>0</v>
      </c>
      <c r="BD64" s="15">
        <f t="shared" si="22"/>
        <v>0</v>
      </c>
      <c r="BE64" s="53">
        <f t="shared" si="23"/>
        <v>0</v>
      </c>
      <c r="BJ64" s="15">
        <f t="shared" si="24"/>
        <v>0</v>
      </c>
      <c r="BK64" s="15">
        <f t="shared" si="25"/>
        <v>0</v>
      </c>
      <c r="BL64" s="53">
        <f t="shared" si="26"/>
        <v>0</v>
      </c>
      <c r="BQ64" s="15">
        <f t="shared" si="27"/>
        <v>0</v>
      </c>
      <c r="BR64" s="15">
        <f t="shared" si="28"/>
        <v>0</v>
      </c>
      <c r="BS64" s="53">
        <f t="shared" si="29"/>
        <v>0</v>
      </c>
      <c r="BT64">
        <v>8.5794467285309004E-6</v>
      </c>
      <c r="BU64" t="e">
        <f>bvarM6^3</f>
        <v>#VALUE!</v>
      </c>
      <c r="BV64" t="e">
        <f>cvarM6^3</f>
        <v>#VALUE!</v>
      </c>
      <c r="BW64" t="e">
        <f>mvarM6^3</f>
        <v>#VALUE!</v>
      </c>
      <c r="BX64" s="15" t="e">
        <f t="shared" si="30"/>
        <v>#VALUE!</v>
      </c>
      <c r="BY64" s="15" t="e">
        <f t="shared" si="31"/>
        <v>#VALUE!</v>
      </c>
      <c r="BZ64" s="53" t="e">
        <f t="shared" si="32"/>
        <v>#VALUE!</v>
      </c>
      <c r="CA64">
        <v>1.8763947849976001E-3</v>
      </c>
      <c r="CB64" t="e">
        <f>bvarM6^2</f>
        <v>#VALUE!</v>
      </c>
      <c r="CC64" t="e">
        <f>cvarM6^2</f>
        <v>#VALUE!</v>
      </c>
      <c r="CD64" t="e">
        <f>mvarM6^2</f>
        <v>#VALUE!</v>
      </c>
      <c r="CE64" s="15" t="e">
        <f t="shared" si="33"/>
        <v>#VALUE!</v>
      </c>
      <c r="CF64" s="15" t="e">
        <f t="shared" si="34"/>
        <v>#VALUE!</v>
      </c>
      <c r="CG64" s="53" t="e">
        <f t="shared" si="35"/>
        <v>#VALUE!</v>
      </c>
      <c r="CH64">
        <v>3.8986563240041002E-5</v>
      </c>
      <c r="CI64" t="e">
        <f>bvarM8^3</f>
        <v>#VALUE!</v>
      </c>
      <c r="CJ64" t="e">
        <f>cvarM8^3</f>
        <v>#VALUE!</v>
      </c>
      <c r="CK64" t="e">
        <f>mvarM8^3</f>
        <v>#VALUE!</v>
      </c>
      <c r="CL64" s="15" t="e">
        <f t="shared" si="36"/>
        <v>#VALUE!</v>
      </c>
      <c r="CM64" s="15" t="e">
        <f t="shared" si="37"/>
        <v>#VALUE!</v>
      </c>
      <c r="CN64" s="53" t="e">
        <f t="shared" si="38"/>
        <v>#VALUE!</v>
      </c>
      <c r="CS64" s="15">
        <f t="shared" si="39"/>
        <v>0</v>
      </c>
      <c r="CT64" s="15">
        <f t="shared" si="40"/>
        <v>0</v>
      </c>
      <c r="CU64" s="53">
        <f t="shared" si="41"/>
        <v>0</v>
      </c>
      <c r="CZ64" s="15">
        <f t="shared" si="42"/>
        <v>0</v>
      </c>
      <c r="DA64" s="15">
        <f t="shared" si="43"/>
        <v>0</v>
      </c>
      <c r="DB64" s="53">
        <f t="shared" si="44"/>
        <v>0</v>
      </c>
      <c r="DG64" s="15">
        <f t="shared" si="45"/>
        <v>0</v>
      </c>
      <c r="DH64" s="15">
        <f t="shared" si="46"/>
        <v>0</v>
      </c>
      <c r="DI64" s="53">
        <f t="shared" si="47"/>
        <v>0</v>
      </c>
      <c r="DN64" s="15">
        <f t="shared" si="48"/>
        <v>0</v>
      </c>
      <c r="DO64" s="15">
        <f t="shared" si="49"/>
        <v>0</v>
      </c>
      <c r="DP64" s="53">
        <f t="shared" si="50"/>
        <v>0</v>
      </c>
      <c r="DQ64">
        <v>-3.2260990902946E-3</v>
      </c>
      <c r="DR64" t="e">
        <f>bvarM7^2</f>
        <v>#VALUE!</v>
      </c>
      <c r="DS64" t="e">
        <f>cvarM7^2</f>
        <v>#VALUE!</v>
      </c>
      <c r="DT64" t="e">
        <f>mvarM7^2</f>
        <v>#VALUE!</v>
      </c>
      <c r="DU64" s="15" t="e">
        <f t="shared" si="51"/>
        <v>#VALUE!</v>
      </c>
      <c r="DV64" s="15" t="e">
        <f t="shared" si="52"/>
        <v>#VALUE!</v>
      </c>
      <c r="DW64" s="53" t="e">
        <f t="shared" si="53"/>
        <v>#VALUE!</v>
      </c>
      <c r="EB64" s="15">
        <f t="shared" si="54"/>
        <v>0</v>
      </c>
      <c r="EC64" s="15">
        <f t="shared" si="55"/>
        <v>0</v>
      </c>
      <c r="ED64" s="53">
        <f t="shared" si="56"/>
        <v>0</v>
      </c>
      <c r="EI64" s="15">
        <f t="shared" si="57"/>
        <v>0</v>
      </c>
      <c r="EJ64" s="15">
        <f t="shared" si="58"/>
        <v>0</v>
      </c>
      <c r="EK64" s="53">
        <f t="shared" si="59"/>
        <v>0</v>
      </c>
      <c r="EP64" s="15">
        <f t="shared" si="60"/>
        <v>0</v>
      </c>
      <c r="EQ64" s="15">
        <f t="shared" si="61"/>
        <v>0</v>
      </c>
      <c r="ER64" s="53">
        <f t="shared" si="62"/>
        <v>0</v>
      </c>
      <c r="EW64" s="15">
        <f t="shared" si="63"/>
        <v>0</v>
      </c>
      <c r="EX64" s="15">
        <f t="shared" si="64"/>
        <v>0</v>
      </c>
      <c r="EY64" s="53">
        <f t="shared" si="65"/>
        <v>0</v>
      </c>
      <c r="EZ64">
        <v>5.2550286105863997E-7</v>
      </c>
      <c r="FA64" t="e">
        <f>bvarM4^3</f>
        <v>#VALUE!</v>
      </c>
      <c r="FB64" t="e">
        <f>cvarM4^3</f>
        <v>#VALUE!</v>
      </c>
      <c r="FC64" t="e">
        <f>mvarM4^3</f>
        <v>#VALUE!</v>
      </c>
      <c r="FD64" s="15" t="e">
        <f t="shared" si="66"/>
        <v>#VALUE!</v>
      </c>
      <c r="FE64" s="15" t="e">
        <f t="shared" si="67"/>
        <v>#VALUE!</v>
      </c>
      <c r="FF64" s="53" t="e">
        <f t="shared" si="68"/>
        <v>#VALUE!</v>
      </c>
      <c r="FG64">
        <v>1.297502518752E-3</v>
      </c>
      <c r="FH64" t="e">
        <f>bvarM6^2</f>
        <v>#VALUE!</v>
      </c>
      <c r="FI64" t="e">
        <f>cvarM6^2</f>
        <v>#VALUE!</v>
      </c>
      <c r="FJ64" t="e">
        <f>mvarM6^2</f>
        <v>#VALUE!</v>
      </c>
      <c r="FK64" s="15" t="e">
        <f t="shared" si="69"/>
        <v>#VALUE!</v>
      </c>
      <c r="FL64" s="15" t="e">
        <f t="shared" si="70"/>
        <v>#VALUE!</v>
      </c>
      <c r="FM64" s="53" t="e">
        <f t="shared" si="71"/>
        <v>#VALUE!</v>
      </c>
      <c r="FN64">
        <v>1.5314195970697001E-7</v>
      </c>
      <c r="FO64" t="e">
        <f>bvarM5^3</f>
        <v>#VALUE!</v>
      </c>
      <c r="FP64" t="e">
        <f>cvarM5^3</f>
        <v>#VALUE!</v>
      </c>
      <c r="FQ64" t="e">
        <f>mvarM5^3</f>
        <v>#VALUE!</v>
      </c>
      <c r="FR64" s="15" t="e">
        <f t="shared" si="72"/>
        <v>#VALUE!</v>
      </c>
      <c r="FS64" s="15" t="e">
        <f t="shared" si="73"/>
        <v>#VALUE!</v>
      </c>
      <c r="FT64" s="53" t="e">
        <f t="shared" si="74"/>
        <v>#VALUE!</v>
      </c>
      <c r="FY64" s="15">
        <f t="shared" si="75"/>
        <v>0</v>
      </c>
      <c r="FZ64" s="15">
        <f t="shared" si="76"/>
        <v>0</v>
      </c>
      <c r="GA64" s="53">
        <f t="shared" si="77"/>
        <v>0</v>
      </c>
      <c r="GF64" s="15">
        <f t="shared" si="78"/>
        <v>0</v>
      </c>
      <c r="GG64" s="15">
        <f t="shared" si="79"/>
        <v>0</v>
      </c>
      <c r="GH64" s="53">
        <f t="shared" si="80"/>
        <v>0</v>
      </c>
      <c r="GM64" s="15">
        <f t="shared" si="81"/>
        <v>0</v>
      </c>
      <c r="GN64" s="15">
        <f t="shared" si="82"/>
        <v>0</v>
      </c>
      <c r="GO64" s="53">
        <f t="shared" si="83"/>
        <v>0</v>
      </c>
      <c r="GT64" s="15">
        <f t="shared" si="84"/>
        <v>0</v>
      </c>
      <c r="GU64" s="15">
        <f t="shared" si="85"/>
        <v>0</v>
      </c>
      <c r="GV64" s="53">
        <f t="shared" si="86"/>
        <v>0</v>
      </c>
      <c r="GW64">
        <v>5.5276901479123003E-5</v>
      </c>
      <c r="GX64" t="e">
        <f>bvarM5^2</f>
        <v>#VALUE!</v>
      </c>
      <c r="GY64" t="e">
        <f>cvarM5^2</f>
        <v>#VALUE!</v>
      </c>
      <c r="GZ64" t="e">
        <f>mvarM5^2</f>
        <v>#VALUE!</v>
      </c>
      <c r="HA64" s="15" t="e">
        <f t="shared" si="87"/>
        <v>#VALUE!</v>
      </c>
      <c r="HB64" s="15" t="e">
        <f t="shared" si="88"/>
        <v>#VALUE!</v>
      </c>
      <c r="HC64" s="53" t="e">
        <f t="shared" si="89"/>
        <v>#VALUE!</v>
      </c>
      <c r="HH64" s="15">
        <f t="shared" si="90"/>
        <v>0</v>
      </c>
      <c r="HI64" s="15">
        <f t="shared" si="91"/>
        <v>0</v>
      </c>
      <c r="HJ64" s="53">
        <f t="shared" si="92"/>
        <v>0</v>
      </c>
      <c r="HO64" s="15">
        <f t="shared" si="93"/>
        <v>0</v>
      </c>
      <c r="HP64" s="15">
        <f t="shared" si="94"/>
        <v>0</v>
      </c>
      <c r="HQ64" s="53">
        <f t="shared" si="95"/>
        <v>0</v>
      </c>
      <c r="HV64" s="15">
        <f t="shared" si="96"/>
        <v>0</v>
      </c>
      <c r="HW64" s="15">
        <f t="shared" si="97"/>
        <v>0</v>
      </c>
      <c r="HX64" s="53">
        <f t="shared" si="98"/>
        <v>0</v>
      </c>
      <c r="IC64" s="15">
        <f t="shared" si="99"/>
        <v>0</v>
      </c>
      <c r="ID64" s="15">
        <f t="shared" si="100"/>
        <v>0</v>
      </c>
      <c r="IE64" s="53">
        <f t="shared" si="101"/>
        <v>0</v>
      </c>
      <c r="IF64">
        <v>-5.8789277945527998E-5</v>
      </c>
      <c r="IG64" t="e">
        <f>bvarM6^3</f>
        <v>#VALUE!</v>
      </c>
      <c r="IH64" t="e">
        <f>cvarM6^3</f>
        <v>#VALUE!</v>
      </c>
      <c r="II64" t="e">
        <f>mvarM6^3</f>
        <v>#VALUE!</v>
      </c>
      <c r="IJ64" s="15" t="e">
        <f t="shared" si="102"/>
        <v>#VALUE!</v>
      </c>
      <c r="IK64" s="15" t="e">
        <f t="shared" si="103"/>
        <v>#VALUE!</v>
      </c>
      <c r="IL64" s="53" t="e">
        <f t="shared" si="104"/>
        <v>#VALUE!</v>
      </c>
      <c r="IM64">
        <v>1.10492247052E-4</v>
      </c>
      <c r="IN64" t="e">
        <f>bvarM4^2</f>
        <v>#VALUE!</v>
      </c>
      <c r="IO64" t="e">
        <f>cvarM4^2</f>
        <v>#VALUE!</v>
      </c>
      <c r="IP64" t="e">
        <f>mvarM4^2</f>
        <v>#VALUE!</v>
      </c>
      <c r="IQ64" s="15" t="e">
        <f t="shared" si="105"/>
        <v>#VALUE!</v>
      </c>
      <c r="IR64" s="15" t="e">
        <f t="shared" si="106"/>
        <v>#VALUE!</v>
      </c>
      <c r="IS64" s="53" t="e">
        <f t="shared" si="107"/>
        <v>#VALUE!</v>
      </c>
      <c r="IX64" s="15">
        <f t="shared" si="108"/>
        <v>0</v>
      </c>
      <c r="IY64" s="15">
        <f t="shared" si="109"/>
        <v>0</v>
      </c>
      <c r="IZ64" s="53">
        <f t="shared" si="110"/>
        <v>0</v>
      </c>
      <c r="JA64">
        <v>8.3907424975995001E-2</v>
      </c>
      <c r="JB64" t="e">
        <f>bvarM8^2</f>
        <v>#VALUE!</v>
      </c>
      <c r="JC64" t="e">
        <f>cvarM8^2</f>
        <v>#VALUE!</v>
      </c>
      <c r="JD64" t="e">
        <f>mvarM8^2</f>
        <v>#VALUE!</v>
      </c>
      <c r="JE64" s="24" t="e">
        <f t="shared" si="111"/>
        <v>#VALUE!</v>
      </c>
      <c r="JF64" s="24" t="e">
        <f t="shared" si="112"/>
        <v>#VALUE!</v>
      </c>
      <c r="JG64" s="24" t="e">
        <f t="shared" si="113"/>
        <v>#VALUE!</v>
      </c>
      <c r="JL64" s="24">
        <f t="shared" si="114"/>
        <v>0</v>
      </c>
      <c r="JM64" s="24">
        <f t="shared" si="115"/>
        <v>0</v>
      </c>
      <c r="JN64" s="24">
        <f t="shared" si="116"/>
        <v>0</v>
      </c>
      <c r="JS64" s="24">
        <f t="shared" si="117"/>
        <v>0</v>
      </c>
      <c r="JT64" s="24">
        <f t="shared" si="118"/>
        <v>0</v>
      </c>
      <c r="JU64" s="24">
        <f t="shared" si="119"/>
        <v>0</v>
      </c>
      <c r="JV64">
        <v>6.5918941853721005E-2</v>
      </c>
      <c r="JW64" t="e">
        <f>bvarM8^2</f>
        <v>#VALUE!</v>
      </c>
      <c r="JX64" t="e">
        <f>cvarM8^2</f>
        <v>#VALUE!</v>
      </c>
      <c r="JY64" t="e">
        <f>mvarM8^2</f>
        <v>#VALUE!</v>
      </c>
      <c r="JZ64" s="24" t="e">
        <f t="shared" si="120"/>
        <v>#VALUE!</v>
      </c>
      <c r="KA64" s="24" t="e">
        <f t="shared" si="121"/>
        <v>#VALUE!</v>
      </c>
      <c r="KB64" s="24" t="e">
        <f t="shared" si="122"/>
        <v>#VALUE!</v>
      </c>
      <c r="KG64" s="24">
        <f t="shared" si="123"/>
        <v>0</v>
      </c>
      <c r="KH64" s="24">
        <f t="shared" si="124"/>
        <v>0</v>
      </c>
      <c r="KI64" s="24">
        <f t="shared" si="125"/>
        <v>0</v>
      </c>
      <c r="KN64" s="24">
        <f t="shared" si="126"/>
        <v>0</v>
      </c>
      <c r="KO64" s="24">
        <f t="shared" si="127"/>
        <v>0</v>
      </c>
      <c r="KP64" s="24">
        <f t="shared" si="128"/>
        <v>0</v>
      </c>
      <c r="KU64" s="24">
        <f t="shared" si="129"/>
        <v>0</v>
      </c>
      <c r="KV64" s="24">
        <f t="shared" si="130"/>
        <v>0</v>
      </c>
      <c r="KW64" s="24">
        <f t="shared" si="131"/>
        <v>0</v>
      </c>
      <c r="LB64" s="24">
        <f t="shared" si="132"/>
        <v>0</v>
      </c>
      <c r="LC64" s="24">
        <f t="shared" si="133"/>
        <v>0</v>
      </c>
      <c r="LD64" s="24">
        <f t="shared" si="134"/>
        <v>0</v>
      </c>
      <c r="LI64" s="24">
        <f t="shared" si="135"/>
        <v>0</v>
      </c>
      <c r="LJ64" s="24">
        <f t="shared" si="136"/>
        <v>0</v>
      </c>
      <c r="LK64" s="24">
        <f t="shared" si="137"/>
        <v>0</v>
      </c>
      <c r="LL64">
        <v>-2.2094098781369999E-4</v>
      </c>
      <c r="LM64" t="e">
        <f>bvarM7^3</f>
        <v>#VALUE!</v>
      </c>
      <c r="LN64" t="e">
        <f>cvarM7^3</f>
        <v>#VALUE!</v>
      </c>
      <c r="LO64" t="e">
        <f>mvarM7^3</f>
        <v>#VALUE!</v>
      </c>
      <c r="LP64" s="24" t="e">
        <f t="shared" si="138"/>
        <v>#VALUE!</v>
      </c>
      <c r="LQ64" s="24" t="e">
        <f t="shared" si="139"/>
        <v>#VALUE!</v>
      </c>
      <c r="LR64" s="24" t="e">
        <f t="shared" si="140"/>
        <v>#VALUE!</v>
      </c>
      <c r="LW64" s="24">
        <f t="shared" si="141"/>
        <v>0</v>
      </c>
      <c r="LX64" s="24">
        <f t="shared" si="142"/>
        <v>0</v>
      </c>
      <c r="LY64" s="24">
        <f t="shared" si="143"/>
        <v>0</v>
      </c>
      <c r="LZ64">
        <v>-2.5271858820373998E-6</v>
      </c>
      <c r="MA64" t="e">
        <f>bvarM6^3</f>
        <v>#VALUE!</v>
      </c>
      <c r="MB64" t="e">
        <f>cvarM6^3</f>
        <v>#VALUE!</v>
      </c>
      <c r="MC64" t="e">
        <f>mvarM6^3</f>
        <v>#VALUE!</v>
      </c>
      <c r="MD64" s="24" t="e">
        <f t="shared" si="144"/>
        <v>#VALUE!</v>
      </c>
      <c r="ME64" s="24" t="e">
        <f t="shared" si="145"/>
        <v>#VALUE!</v>
      </c>
      <c r="MF64" s="24" t="e">
        <f t="shared" si="146"/>
        <v>#VALUE!</v>
      </c>
      <c r="MG64">
        <v>1.4123663569255999E-10</v>
      </c>
      <c r="MH64" t="e">
        <f>bvarHC1^3</f>
        <v>#VALUE!</v>
      </c>
      <c r="MI64" t="e">
        <f>cvarHC1^3</f>
        <v>#VALUE!</v>
      </c>
      <c r="MJ64" t="e">
        <f>mvarHC1^3</f>
        <v>#VALUE!</v>
      </c>
      <c r="MK64" s="24" t="e">
        <f t="shared" si="147"/>
        <v>#VALUE!</v>
      </c>
      <c r="ML64" s="24" t="e">
        <f t="shared" si="148"/>
        <v>#VALUE!</v>
      </c>
      <c r="MM64" s="24" t="e">
        <f t="shared" si="149"/>
        <v>#VALUE!</v>
      </c>
      <c r="MR64" s="24">
        <f t="shared" si="150"/>
        <v>0</v>
      </c>
      <c r="MS64" s="24">
        <f t="shared" si="151"/>
        <v>0</v>
      </c>
      <c r="MT64" s="24">
        <f t="shared" si="152"/>
        <v>0</v>
      </c>
      <c r="MY64" s="24">
        <f t="shared" si="153"/>
        <v>0</v>
      </c>
      <c r="MZ64" s="24">
        <f t="shared" si="154"/>
        <v>0</v>
      </c>
      <c r="NA64" s="24">
        <f t="shared" si="155"/>
        <v>0</v>
      </c>
      <c r="NF64" s="24">
        <f t="shared" si="156"/>
        <v>0</v>
      </c>
      <c r="NG64" s="24">
        <f t="shared" si="157"/>
        <v>0</v>
      </c>
      <c r="NH64" s="24">
        <f t="shared" si="158"/>
        <v>0</v>
      </c>
      <c r="NM64" s="24">
        <f t="shared" si="159"/>
        <v>0</v>
      </c>
      <c r="NN64" s="24">
        <f t="shared" si="160"/>
        <v>0</v>
      </c>
      <c r="NO64" s="24">
        <f t="shared" si="161"/>
        <v>0</v>
      </c>
      <c r="NT64" s="24">
        <f t="shared" si="162"/>
        <v>0</v>
      </c>
      <c r="NU64" s="24">
        <f t="shared" si="163"/>
        <v>0</v>
      </c>
      <c r="NV64" s="24">
        <f t="shared" si="164"/>
        <v>0</v>
      </c>
      <c r="OA64" s="24">
        <f t="shared" si="165"/>
        <v>0</v>
      </c>
      <c r="OB64" s="24">
        <f t="shared" si="166"/>
        <v>0</v>
      </c>
      <c r="OC64" s="24">
        <f t="shared" si="167"/>
        <v>0</v>
      </c>
      <c r="OH64" s="24">
        <f t="shared" si="168"/>
        <v>0</v>
      </c>
      <c r="OI64" s="24">
        <f t="shared" si="169"/>
        <v>0</v>
      </c>
      <c r="OJ64" s="24">
        <f t="shared" si="170"/>
        <v>0</v>
      </c>
      <c r="OO64" s="24">
        <f t="shared" si="171"/>
        <v>0</v>
      </c>
      <c r="OP64" s="24">
        <f t="shared" si="172"/>
        <v>0</v>
      </c>
      <c r="OQ64" s="24">
        <f t="shared" si="173"/>
        <v>0</v>
      </c>
      <c r="OR64">
        <v>2.6189111016730001E-3</v>
      </c>
      <c r="OS64" t="e">
        <f>bvarM7^2</f>
        <v>#VALUE!</v>
      </c>
      <c r="OT64" t="e">
        <f>cvarM7^2</f>
        <v>#VALUE!</v>
      </c>
      <c r="OU64" t="e">
        <f>mvarM7^2</f>
        <v>#VALUE!</v>
      </c>
      <c r="OV64" s="24" t="e">
        <f t="shared" si="174"/>
        <v>#VALUE!</v>
      </c>
      <c r="OW64" s="24" t="e">
        <f t="shared" si="175"/>
        <v>#VALUE!</v>
      </c>
      <c r="OX64" s="24" t="e">
        <f t="shared" si="176"/>
        <v>#VALUE!</v>
      </c>
      <c r="PC64" s="24">
        <f t="shared" si="177"/>
        <v>0</v>
      </c>
      <c r="PD64" s="24">
        <f t="shared" si="178"/>
        <v>0</v>
      </c>
      <c r="PE64" s="24">
        <f t="shared" si="179"/>
        <v>0</v>
      </c>
      <c r="PF64">
        <v>7.5037912054049994E-5</v>
      </c>
      <c r="PG64" t="e">
        <f>bvarM7^3</f>
        <v>#VALUE!</v>
      </c>
      <c r="PH64" t="e">
        <f>cvarM7^3</f>
        <v>#VALUE!</v>
      </c>
      <c r="PI64" t="e">
        <f>mvarM7^3</f>
        <v>#VALUE!</v>
      </c>
      <c r="PJ64" s="24" t="e">
        <f t="shared" si="180"/>
        <v>#VALUE!</v>
      </c>
      <c r="PK64" s="24" t="e">
        <f t="shared" si="181"/>
        <v>#VALUE!</v>
      </c>
      <c r="PL64" s="24" t="e">
        <f t="shared" si="182"/>
        <v>#VALUE!</v>
      </c>
      <c r="PQ64" s="24">
        <f t="shared" si="183"/>
        <v>0</v>
      </c>
      <c r="PR64" s="24">
        <f t="shared" si="184"/>
        <v>0</v>
      </c>
      <c r="PS64" s="24">
        <f t="shared" si="185"/>
        <v>0</v>
      </c>
      <c r="PX64" s="24">
        <f t="shared" si="186"/>
        <v>0</v>
      </c>
      <c r="PY64" s="24">
        <f t="shared" si="187"/>
        <v>0</v>
      </c>
      <c r="PZ64" s="24">
        <f t="shared" si="188"/>
        <v>0</v>
      </c>
      <c r="QE64" s="24">
        <f t="shared" si="189"/>
        <v>0</v>
      </c>
      <c r="QF64" s="24">
        <f t="shared" si="190"/>
        <v>0</v>
      </c>
      <c r="QG64" s="24">
        <f t="shared" si="191"/>
        <v>0</v>
      </c>
      <c r="QL64" s="24">
        <f t="shared" si="192"/>
        <v>0</v>
      </c>
      <c r="QM64" s="24">
        <f t="shared" si="193"/>
        <v>0</v>
      </c>
      <c r="QN64" s="24">
        <f t="shared" si="194"/>
        <v>0</v>
      </c>
      <c r="QS64" s="24">
        <f t="shared" si="195"/>
        <v>0</v>
      </c>
      <c r="QT64" s="24">
        <f t="shared" si="196"/>
        <v>0</v>
      </c>
      <c r="QU64" s="24">
        <f t="shared" si="197"/>
        <v>0</v>
      </c>
      <c r="QZ64" s="24">
        <f t="shared" si="198"/>
        <v>0</v>
      </c>
      <c r="RA64" s="24">
        <f t="shared" si="199"/>
        <v>0</v>
      </c>
      <c r="RB64" s="24">
        <f t="shared" si="200"/>
        <v>0</v>
      </c>
      <c r="RG64" s="24">
        <f t="shared" si="201"/>
        <v>0</v>
      </c>
      <c r="RH64" s="24">
        <f t="shared" si="202"/>
        <v>0</v>
      </c>
      <c r="RI64" s="24">
        <f t="shared" si="203"/>
        <v>0</v>
      </c>
      <c r="RN64" s="24">
        <f t="shared" si="204"/>
        <v>0</v>
      </c>
      <c r="RO64" s="24">
        <f t="shared" si="205"/>
        <v>0</v>
      </c>
      <c r="RP64" s="24">
        <f t="shared" si="206"/>
        <v>0</v>
      </c>
      <c r="RU64" s="24">
        <f t="shared" si="207"/>
        <v>0</v>
      </c>
      <c r="RV64" s="24">
        <f t="shared" si="208"/>
        <v>0</v>
      </c>
      <c r="RW64" s="24">
        <f t="shared" si="209"/>
        <v>0</v>
      </c>
      <c r="RX64">
        <v>29892198.959423002</v>
      </c>
      <c r="RY64" t="e">
        <f>bvarM1^3</f>
        <v>#VALUE!</v>
      </c>
      <c r="RZ64" t="e">
        <f>cvarM1^3</f>
        <v>#VALUE!</v>
      </c>
      <c r="SA64" t="e">
        <f>mvarM1^3</f>
        <v>#VALUE!</v>
      </c>
      <c r="SB64" s="24" t="e">
        <f t="shared" si="210"/>
        <v>#VALUE!</v>
      </c>
      <c r="SC64" s="24" t="e">
        <f t="shared" si="211"/>
        <v>#VALUE!</v>
      </c>
      <c r="SD64" s="24" t="e">
        <f t="shared" si="212"/>
        <v>#VALUE!</v>
      </c>
      <c r="SI64" s="24">
        <f t="shared" si="213"/>
        <v>0</v>
      </c>
      <c r="SJ64" s="24">
        <f t="shared" si="214"/>
        <v>0</v>
      </c>
      <c r="SK64" s="24">
        <f t="shared" si="215"/>
        <v>0</v>
      </c>
      <c r="SP64" s="24">
        <f t="shared" si="216"/>
        <v>0</v>
      </c>
      <c r="SQ64" s="24">
        <f t="shared" si="217"/>
        <v>0</v>
      </c>
      <c r="SR64" s="24">
        <f t="shared" si="218"/>
        <v>0</v>
      </c>
      <c r="SW64" s="24">
        <f t="shared" si="219"/>
        <v>0</v>
      </c>
      <c r="SX64" s="24">
        <f t="shared" si="220"/>
        <v>0</v>
      </c>
      <c r="SY64" s="24">
        <f t="shared" si="221"/>
        <v>0</v>
      </c>
      <c r="TD64" s="24">
        <f t="shared" si="222"/>
        <v>0</v>
      </c>
      <c r="TE64" s="24">
        <f t="shared" si="223"/>
        <v>0</v>
      </c>
      <c r="TF64" s="24">
        <f t="shared" si="224"/>
        <v>0</v>
      </c>
      <c r="TK64" s="24">
        <f t="shared" si="225"/>
        <v>0</v>
      </c>
      <c r="TL64" s="24">
        <f t="shared" si="226"/>
        <v>0</v>
      </c>
      <c r="TM64" s="24">
        <f t="shared" si="227"/>
        <v>0</v>
      </c>
      <c r="TR64" s="24">
        <f t="shared" si="228"/>
        <v>0</v>
      </c>
      <c r="TS64" s="24">
        <f t="shared" si="229"/>
        <v>0</v>
      </c>
      <c r="TT64" s="24">
        <f t="shared" si="230"/>
        <v>0</v>
      </c>
      <c r="TU64">
        <v>8.6615126888785004E-4</v>
      </c>
      <c r="TV64" t="e">
        <f>bvarM7^3</f>
        <v>#VALUE!</v>
      </c>
      <c r="TW64" t="e">
        <f>cvarM7^3</f>
        <v>#VALUE!</v>
      </c>
      <c r="TX64" t="e">
        <f>mvarM7^3</f>
        <v>#VALUE!</v>
      </c>
      <c r="TY64" s="24" t="e">
        <f t="shared" si="231"/>
        <v>#VALUE!</v>
      </c>
      <c r="TZ64" s="24" t="e">
        <f t="shared" si="232"/>
        <v>#VALUE!</v>
      </c>
      <c r="UA64" s="24" t="e">
        <f t="shared" si="233"/>
        <v>#VALUE!</v>
      </c>
      <c r="UF64" s="24">
        <f t="shared" si="234"/>
        <v>0</v>
      </c>
      <c r="UG64" s="24">
        <f t="shared" si="235"/>
        <v>0</v>
      </c>
      <c r="UH64" s="24">
        <f t="shared" si="236"/>
        <v>0</v>
      </c>
      <c r="UI64">
        <v>-7.4936524362126999E-6</v>
      </c>
      <c r="UJ64" t="e">
        <f>bvarM6^3</f>
        <v>#VALUE!</v>
      </c>
      <c r="UK64" t="e">
        <f>cvarM6^3</f>
        <v>#VALUE!</v>
      </c>
      <c r="UL64" t="e">
        <f>mvarM6^3</f>
        <v>#VALUE!</v>
      </c>
      <c r="UM64" s="24" t="e">
        <f t="shared" si="237"/>
        <v>#VALUE!</v>
      </c>
      <c r="UN64" s="24" t="e">
        <f t="shared" si="238"/>
        <v>#VALUE!</v>
      </c>
      <c r="UO64" s="24" t="e">
        <f t="shared" si="239"/>
        <v>#VALUE!</v>
      </c>
      <c r="UT64" s="24">
        <f t="shared" si="240"/>
        <v>0</v>
      </c>
      <c r="UU64" s="24">
        <f t="shared" si="241"/>
        <v>0</v>
      </c>
      <c r="UV64" s="24">
        <f t="shared" si="242"/>
        <v>0</v>
      </c>
      <c r="VA64" s="24">
        <f t="shared" si="243"/>
        <v>0</v>
      </c>
      <c r="VB64" s="24">
        <f t="shared" si="244"/>
        <v>0</v>
      </c>
      <c r="VC64" s="24">
        <f t="shared" si="245"/>
        <v>0</v>
      </c>
      <c r="VH64" s="24">
        <f t="shared" si="246"/>
        <v>0</v>
      </c>
      <c r="VI64" s="24">
        <f t="shared" si="247"/>
        <v>0</v>
      </c>
      <c r="VJ64" s="24">
        <f t="shared" si="248"/>
        <v>0</v>
      </c>
      <c r="VK64">
        <v>8.5300537657919003E-4</v>
      </c>
      <c r="VL64" t="e">
        <f>bvarM7^3</f>
        <v>#VALUE!</v>
      </c>
      <c r="VM64" t="e">
        <f>cvarM7^3</f>
        <v>#VALUE!</v>
      </c>
      <c r="VN64" t="e">
        <f>mvarM7^3</f>
        <v>#VALUE!</v>
      </c>
      <c r="VO64" s="24" t="e">
        <f t="shared" si="249"/>
        <v>#VALUE!</v>
      </c>
      <c r="VP64" s="24" t="e">
        <f t="shared" si="250"/>
        <v>#VALUE!</v>
      </c>
      <c r="VQ64" s="24" t="e">
        <f t="shared" si="251"/>
        <v>#VALUE!</v>
      </c>
      <c r="VV64" s="24">
        <f t="shared" si="252"/>
        <v>0</v>
      </c>
      <c r="VW64" s="24">
        <f t="shared" si="253"/>
        <v>0</v>
      </c>
      <c r="VX64" s="24">
        <f t="shared" si="254"/>
        <v>0</v>
      </c>
      <c r="WC64" s="24">
        <f t="shared" si="255"/>
        <v>0</v>
      </c>
      <c r="WD64" s="24">
        <f t="shared" si="256"/>
        <v>0</v>
      </c>
      <c r="WE64" s="24">
        <f t="shared" si="257"/>
        <v>0</v>
      </c>
      <c r="WJ64" s="24">
        <f t="shared" si="258"/>
        <v>0</v>
      </c>
      <c r="WK64" s="24">
        <f t="shared" si="259"/>
        <v>0</v>
      </c>
      <c r="WL64" s="24">
        <f t="shared" si="260"/>
        <v>0</v>
      </c>
      <c r="WQ64" s="24">
        <f t="shared" si="261"/>
        <v>0</v>
      </c>
      <c r="WR64" s="24">
        <f t="shared" si="262"/>
        <v>0</v>
      </c>
      <c r="WS64" s="24">
        <f t="shared" si="263"/>
        <v>0</v>
      </c>
      <c r="WX64" s="24">
        <f t="shared" si="264"/>
        <v>0</v>
      </c>
      <c r="WY64" s="24">
        <f t="shared" si="265"/>
        <v>0</v>
      </c>
      <c r="WZ64" s="24">
        <f t="shared" si="266"/>
        <v>0</v>
      </c>
      <c r="XA64">
        <v>-5.7790024092458999E-5</v>
      </c>
      <c r="XB64" t="e">
        <f>bvarM6^3</f>
        <v>#VALUE!</v>
      </c>
      <c r="XC64" t="e">
        <f>cvarM6^3</f>
        <v>#VALUE!</v>
      </c>
      <c r="XD64" t="e">
        <f>mvarM6^3</f>
        <v>#VALUE!</v>
      </c>
      <c r="XE64" s="24" t="e">
        <f t="shared" si="267"/>
        <v>#VALUE!</v>
      </c>
      <c r="XF64" s="24" t="e">
        <f t="shared" si="268"/>
        <v>#VALUE!</v>
      </c>
      <c r="XG64" s="24" t="e">
        <f t="shared" si="269"/>
        <v>#VALUE!</v>
      </c>
      <c r="XL64" s="24">
        <f t="shared" si="270"/>
        <v>0</v>
      </c>
      <c r="XM64" s="24">
        <f t="shared" si="271"/>
        <v>0</v>
      </c>
      <c r="XN64" s="24">
        <f t="shared" si="272"/>
        <v>0</v>
      </c>
      <c r="XS64" s="24">
        <f t="shared" si="273"/>
        <v>0</v>
      </c>
      <c r="XT64" s="24">
        <f t="shared" si="274"/>
        <v>0</v>
      </c>
      <c r="XU64" s="24">
        <f t="shared" si="275"/>
        <v>0</v>
      </c>
      <c r="XZ64" s="24">
        <f t="shared" si="276"/>
        <v>0</v>
      </c>
      <c r="YA64" s="24">
        <f t="shared" si="277"/>
        <v>0</v>
      </c>
      <c r="YB64" s="24">
        <f t="shared" si="278"/>
        <v>0</v>
      </c>
      <c r="YG64" s="24">
        <f t="shared" si="279"/>
        <v>0</v>
      </c>
      <c r="YH64" s="24">
        <f t="shared" si="280"/>
        <v>0</v>
      </c>
      <c r="YI64" s="24">
        <f t="shared" si="281"/>
        <v>0</v>
      </c>
      <c r="YJ64">
        <v>3.7466501175637001E-4</v>
      </c>
      <c r="YK64" t="e">
        <f>bvarM7^3</f>
        <v>#VALUE!</v>
      </c>
      <c r="YL64" t="e">
        <f>cvarM7^3</f>
        <v>#VALUE!</v>
      </c>
      <c r="YM64" t="e">
        <f>mvarM7^3</f>
        <v>#VALUE!</v>
      </c>
      <c r="YN64" s="24" t="e">
        <f t="shared" si="282"/>
        <v>#VALUE!</v>
      </c>
      <c r="YO64" s="24" t="e">
        <f t="shared" si="283"/>
        <v>#VALUE!</v>
      </c>
      <c r="YP64" s="24" t="e">
        <f t="shared" si="284"/>
        <v>#VALUE!</v>
      </c>
      <c r="YU64" s="24">
        <f t="shared" si="285"/>
        <v>0</v>
      </c>
      <c r="YV64" s="24">
        <f t="shared" si="286"/>
        <v>0</v>
      </c>
      <c r="YW64" s="24">
        <f t="shared" si="287"/>
        <v>0</v>
      </c>
      <c r="ZB64" s="24">
        <f t="shared" si="288"/>
        <v>0</v>
      </c>
      <c r="ZC64" s="24">
        <f t="shared" si="289"/>
        <v>0</v>
      </c>
      <c r="ZD64" s="24">
        <f t="shared" si="290"/>
        <v>0</v>
      </c>
      <c r="ZI64" s="24">
        <f t="shared" si="291"/>
        <v>0</v>
      </c>
      <c r="ZJ64" s="24">
        <f t="shared" si="292"/>
        <v>0</v>
      </c>
      <c r="ZK64" s="24">
        <f t="shared" si="293"/>
        <v>0</v>
      </c>
      <c r="ZP64" s="24">
        <f t="shared" si="294"/>
        <v>0</v>
      </c>
      <c r="ZQ64" s="24">
        <f t="shared" si="295"/>
        <v>0</v>
      </c>
      <c r="ZR64" s="24">
        <f t="shared" si="296"/>
        <v>0</v>
      </c>
      <c r="ZW64" s="24">
        <f t="shared" si="297"/>
        <v>0</v>
      </c>
      <c r="ZX64" s="24">
        <f t="shared" si="298"/>
        <v>0</v>
      </c>
      <c r="ZY64" s="24">
        <f t="shared" si="299"/>
        <v>0</v>
      </c>
      <c r="ZZ64">
        <v>-2.5965122411616E-5</v>
      </c>
      <c r="AAA64" t="e">
        <f>bvarM7^3</f>
        <v>#VALUE!</v>
      </c>
      <c r="AAB64" t="e">
        <f>cvarM7^3</f>
        <v>#VALUE!</v>
      </c>
      <c r="AAC64" t="e">
        <f>mvarM7^3</f>
        <v>#VALUE!</v>
      </c>
      <c r="AAD64" s="24" t="e">
        <f t="shared" si="300"/>
        <v>#VALUE!</v>
      </c>
      <c r="AAE64" s="24" t="e">
        <f t="shared" si="301"/>
        <v>#VALUE!</v>
      </c>
      <c r="AAF64" s="24" t="e">
        <f t="shared" si="302"/>
        <v>#VALUE!</v>
      </c>
      <c r="AAG64">
        <v>-6.5835230851742001E-5</v>
      </c>
      <c r="AAH64" t="e">
        <f>bvarM6^3</f>
        <v>#VALUE!</v>
      </c>
      <c r="AAI64" t="e">
        <f>cvarM6^3</f>
        <v>#VALUE!</v>
      </c>
      <c r="AAJ64" t="e">
        <f>mvarM6^3</f>
        <v>#VALUE!</v>
      </c>
      <c r="AAK64" s="24" t="e">
        <f t="shared" si="303"/>
        <v>#VALUE!</v>
      </c>
      <c r="AAL64" s="24" t="e">
        <f t="shared" si="304"/>
        <v>#VALUE!</v>
      </c>
      <c r="AAM64" s="24" t="e">
        <f t="shared" si="305"/>
        <v>#VALUE!</v>
      </c>
      <c r="AAR64" s="24">
        <f t="shared" si="306"/>
        <v>0</v>
      </c>
      <c r="AAS64" s="24">
        <f t="shared" si="307"/>
        <v>0</v>
      </c>
      <c r="AAT64" s="24">
        <f t="shared" si="308"/>
        <v>0</v>
      </c>
      <c r="AAY64" s="24">
        <f t="shared" si="309"/>
        <v>0</v>
      </c>
      <c r="AAZ64" s="24">
        <f t="shared" si="310"/>
        <v>0</v>
      </c>
      <c r="ABA64" s="24">
        <f t="shared" si="311"/>
        <v>0</v>
      </c>
      <c r="ABF64" s="24">
        <f t="shared" si="312"/>
        <v>0</v>
      </c>
      <c r="ABG64" s="24">
        <f t="shared" si="313"/>
        <v>0</v>
      </c>
      <c r="ABH64" s="24">
        <f t="shared" si="314"/>
        <v>0</v>
      </c>
      <c r="ABM64" s="24">
        <f t="shared" si="315"/>
        <v>0</v>
      </c>
      <c r="ABN64" s="24">
        <f t="shared" si="316"/>
        <v>0</v>
      </c>
      <c r="ABO64" s="24">
        <f t="shared" si="317"/>
        <v>0</v>
      </c>
      <c r="ABT64" s="24">
        <f t="shared" si="318"/>
        <v>0</v>
      </c>
      <c r="ABU64" s="24">
        <f t="shared" si="319"/>
        <v>0</v>
      </c>
      <c r="ABV64" s="24">
        <f t="shared" si="320"/>
        <v>0</v>
      </c>
      <c r="ABW64">
        <v>-1.9613325011802001E-6</v>
      </c>
      <c r="ABX64" t="e">
        <f>bvarM4^3</f>
        <v>#VALUE!</v>
      </c>
      <c r="ABY64" t="e">
        <f>cvarM4^3</f>
        <v>#VALUE!</v>
      </c>
      <c r="ABZ64" t="e">
        <f>mvarM4^3</f>
        <v>#VALUE!</v>
      </c>
      <c r="ACA64" s="24" t="e">
        <f t="shared" si="321"/>
        <v>#VALUE!</v>
      </c>
      <c r="ACB64" s="24" t="e">
        <f t="shared" si="322"/>
        <v>#VALUE!</v>
      </c>
      <c r="ACC64" s="24" t="e">
        <f t="shared" si="323"/>
        <v>#VALUE!</v>
      </c>
      <c r="ACH64" s="24">
        <f t="shared" si="324"/>
        <v>0</v>
      </c>
      <c r="ACI64" s="24">
        <f t="shared" si="325"/>
        <v>0</v>
      </c>
      <c r="ACJ64" s="24">
        <f t="shared" si="326"/>
        <v>0</v>
      </c>
      <c r="ACO64" s="24">
        <f t="shared" si="327"/>
        <v>0</v>
      </c>
      <c r="ACP64" s="24">
        <f t="shared" si="328"/>
        <v>0</v>
      </c>
      <c r="ACQ64" s="24">
        <f t="shared" si="329"/>
        <v>0</v>
      </c>
      <c r="ACV64" s="24">
        <f t="shared" si="330"/>
        <v>0</v>
      </c>
      <c r="ACW64" s="24">
        <f t="shared" si="331"/>
        <v>0</v>
      </c>
      <c r="ACX64" s="24">
        <f t="shared" si="332"/>
        <v>0</v>
      </c>
      <c r="ACY64"/>
      <c r="ACZ64"/>
      <c r="ADA64"/>
      <c r="ADB64"/>
      <c r="ADC64" s="24">
        <f t="shared" si="333"/>
        <v>0</v>
      </c>
      <c r="ADD64" s="24">
        <f t="shared" si="334"/>
        <v>0</v>
      </c>
      <c r="ADE64" s="24">
        <f t="shared" si="335"/>
        <v>0</v>
      </c>
      <c r="ADJ64" s="24">
        <f t="shared" si="336"/>
        <v>0</v>
      </c>
      <c r="ADK64" s="24">
        <f t="shared" si="337"/>
        <v>0</v>
      </c>
      <c r="ADL64" s="24">
        <f t="shared" si="338"/>
        <v>0</v>
      </c>
      <c r="ADQ64" s="24">
        <f t="shared" si="339"/>
        <v>0</v>
      </c>
      <c r="ADR64" s="24">
        <f t="shared" si="340"/>
        <v>0</v>
      </c>
      <c r="ADS64" s="24">
        <f t="shared" si="341"/>
        <v>0</v>
      </c>
      <c r="ADX64" s="24">
        <f t="shared" si="342"/>
        <v>0</v>
      </c>
      <c r="ADY64" s="24">
        <f t="shared" si="343"/>
        <v>0</v>
      </c>
      <c r="ADZ64" s="24">
        <f t="shared" si="344"/>
        <v>0</v>
      </c>
      <c r="AEE64" s="24">
        <f t="shared" si="345"/>
        <v>0</v>
      </c>
      <c r="AEF64" s="24">
        <f t="shared" si="346"/>
        <v>0</v>
      </c>
      <c r="AEG64" s="24">
        <f t="shared" si="347"/>
        <v>0</v>
      </c>
      <c r="AEL64" s="24">
        <f t="shared" si="348"/>
        <v>0</v>
      </c>
      <c r="AEM64" s="24">
        <f t="shared" si="349"/>
        <v>0</v>
      </c>
      <c r="AEN64" s="24">
        <f t="shared" si="350"/>
        <v>0</v>
      </c>
      <c r="AES64" s="24">
        <f t="shared" si="351"/>
        <v>0</v>
      </c>
      <c r="AET64" s="24">
        <f t="shared" si="352"/>
        <v>0</v>
      </c>
      <c r="AEU64" s="24">
        <f t="shared" si="353"/>
        <v>0</v>
      </c>
      <c r="AEZ64" s="24">
        <f t="shared" si="354"/>
        <v>0</v>
      </c>
      <c r="AFA64" s="24">
        <f t="shared" si="355"/>
        <v>0</v>
      </c>
      <c r="AFB64" s="24">
        <f t="shared" si="356"/>
        <v>0</v>
      </c>
      <c r="AFG64" s="24">
        <f t="shared" si="357"/>
        <v>0</v>
      </c>
      <c r="AFH64" s="24">
        <f t="shared" si="358"/>
        <v>0</v>
      </c>
      <c r="AFI64" s="24">
        <f t="shared" si="359"/>
        <v>0</v>
      </c>
      <c r="AFN64" s="24">
        <f t="shared" si="360"/>
        <v>0</v>
      </c>
      <c r="AFO64" s="24">
        <f t="shared" si="361"/>
        <v>0</v>
      </c>
      <c r="AFP64" s="24">
        <f t="shared" si="362"/>
        <v>0</v>
      </c>
      <c r="AFU64" s="24">
        <f t="shared" si="363"/>
        <v>0</v>
      </c>
      <c r="AFV64" s="24">
        <f t="shared" si="364"/>
        <v>0</v>
      </c>
      <c r="AFW64" s="24">
        <f t="shared" si="365"/>
        <v>0</v>
      </c>
      <c r="AGB64" s="24">
        <f t="shared" si="366"/>
        <v>0</v>
      </c>
      <c r="AGC64" s="24">
        <f t="shared" si="367"/>
        <v>0</v>
      </c>
      <c r="AGD64" s="24">
        <f t="shared" si="368"/>
        <v>0</v>
      </c>
      <c r="AGI64" s="24">
        <f t="shared" si="369"/>
        <v>0</v>
      </c>
      <c r="AGJ64" s="24">
        <f t="shared" si="370"/>
        <v>0</v>
      </c>
      <c r="AGK64" s="24">
        <f t="shared" si="371"/>
        <v>0</v>
      </c>
      <c r="AGP64" s="24">
        <f t="shared" si="372"/>
        <v>0</v>
      </c>
      <c r="AGQ64" s="24">
        <f t="shared" si="373"/>
        <v>0</v>
      </c>
      <c r="AGR64" s="24">
        <f t="shared" si="374"/>
        <v>0</v>
      </c>
      <c r="AGW64" s="24">
        <f t="shared" si="375"/>
        <v>0</v>
      </c>
      <c r="AGX64" s="24">
        <f t="shared" si="376"/>
        <v>0</v>
      </c>
      <c r="AGY64" s="24">
        <f t="shared" si="377"/>
        <v>0</v>
      </c>
      <c r="AHD64" s="24">
        <f t="shared" si="378"/>
        <v>0</v>
      </c>
      <c r="AHE64" s="24">
        <f t="shared" si="379"/>
        <v>0</v>
      </c>
      <c r="AHF64" s="24">
        <f t="shared" si="380"/>
        <v>0</v>
      </c>
      <c r="AHK64" s="24">
        <f t="shared" si="381"/>
        <v>0</v>
      </c>
      <c r="AHL64" s="24">
        <f t="shared" si="382"/>
        <v>0</v>
      </c>
      <c r="AHM64" s="24">
        <f t="shared" si="383"/>
        <v>0</v>
      </c>
      <c r="AHR64" s="24">
        <f t="shared" si="384"/>
        <v>0</v>
      </c>
      <c r="AHS64" s="24">
        <f t="shared" si="385"/>
        <v>0</v>
      </c>
      <c r="AHT64" s="24">
        <f t="shared" si="386"/>
        <v>0</v>
      </c>
      <c r="AHY64" s="24">
        <f t="shared" si="387"/>
        <v>0</v>
      </c>
      <c r="AHZ64" s="24">
        <f t="shared" si="388"/>
        <v>0</v>
      </c>
      <c r="AIA64" s="24">
        <f t="shared" si="389"/>
        <v>0</v>
      </c>
      <c r="AIF64" s="24">
        <f t="shared" si="390"/>
        <v>0</v>
      </c>
      <c r="AIG64" s="24">
        <f t="shared" si="391"/>
        <v>0</v>
      </c>
      <c r="AIH64" s="24">
        <f t="shared" si="392"/>
        <v>0</v>
      </c>
      <c r="AIM64" s="24">
        <f t="shared" si="393"/>
        <v>0</v>
      </c>
      <c r="AIN64" s="24">
        <f t="shared" si="394"/>
        <v>0</v>
      </c>
      <c r="AIO64" s="24">
        <f t="shared" si="395"/>
        <v>0</v>
      </c>
      <c r="AIT64" s="24">
        <f t="shared" si="396"/>
        <v>0</v>
      </c>
      <c r="AIU64" s="24">
        <f t="shared" si="397"/>
        <v>0</v>
      </c>
      <c r="AIV64" s="24">
        <f t="shared" si="398"/>
        <v>0</v>
      </c>
      <c r="AJA64" s="24">
        <f t="shared" si="399"/>
        <v>0</v>
      </c>
      <c r="AJB64" s="24">
        <f t="shared" si="400"/>
        <v>0</v>
      </c>
      <c r="AJC64" s="24">
        <f t="shared" si="401"/>
        <v>0</v>
      </c>
      <c r="AJH64" s="24">
        <f t="shared" si="402"/>
        <v>0</v>
      </c>
      <c r="AJI64" s="24">
        <f t="shared" si="403"/>
        <v>0</v>
      </c>
      <c r="AJJ64" s="24">
        <f t="shared" si="404"/>
        <v>0</v>
      </c>
      <c r="AJO64" s="24">
        <f t="shared" si="405"/>
        <v>0</v>
      </c>
      <c r="AJP64" s="24">
        <f t="shared" si="406"/>
        <v>0</v>
      </c>
      <c r="AJQ64" s="24">
        <f t="shared" si="407"/>
        <v>0</v>
      </c>
      <c r="AJV64" s="24">
        <f t="shared" si="408"/>
        <v>0</v>
      </c>
      <c r="AJW64" s="24">
        <f t="shared" si="409"/>
        <v>0</v>
      </c>
      <c r="AJX64" s="24">
        <f t="shared" si="410"/>
        <v>0</v>
      </c>
      <c r="AKC64" s="24">
        <f t="shared" si="411"/>
        <v>0</v>
      </c>
      <c r="AKD64" s="24">
        <f t="shared" si="412"/>
        <v>0</v>
      </c>
      <c r="AKE64" s="24">
        <f t="shared" si="413"/>
        <v>0</v>
      </c>
      <c r="AKJ64" s="24">
        <f t="shared" si="414"/>
        <v>0</v>
      </c>
      <c r="AKK64" s="24">
        <f t="shared" si="415"/>
        <v>0</v>
      </c>
      <c r="AKL64" s="24">
        <f t="shared" si="416"/>
        <v>0</v>
      </c>
      <c r="AKQ64" s="24">
        <f t="shared" si="417"/>
        <v>0</v>
      </c>
      <c r="AKR64" s="24">
        <f t="shared" si="418"/>
        <v>0</v>
      </c>
      <c r="AKS64" s="24">
        <f t="shared" si="419"/>
        <v>0</v>
      </c>
      <c r="AKX64" s="24">
        <f t="shared" si="420"/>
        <v>0</v>
      </c>
      <c r="AKY64" s="24">
        <f t="shared" si="421"/>
        <v>0</v>
      </c>
      <c r="AKZ64" s="24">
        <f t="shared" si="422"/>
        <v>0</v>
      </c>
      <c r="ALE64" s="24">
        <f t="shared" si="423"/>
        <v>0</v>
      </c>
      <c r="ALF64" s="24">
        <f t="shared" si="424"/>
        <v>0</v>
      </c>
      <c r="ALG64" s="24">
        <f t="shared" si="425"/>
        <v>0</v>
      </c>
      <c r="ALL64" s="24">
        <f t="shared" si="426"/>
        <v>0</v>
      </c>
      <c r="ALM64" s="24">
        <f t="shared" si="427"/>
        <v>0</v>
      </c>
      <c r="ALN64" s="24">
        <f t="shared" si="428"/>
        <v>0</v>
      </c>
      <c r="ALS64" s="24">
        <f t="shared" si="429"/>
        <v>0</v>
      </c>
      <c r="ALT64" s="24">
        <f t="shared" si="430"/>
        <v>0</v>
      </c>
      <c r="ALU64" s="24">
        <f t="shared" si="431"/>
        <v>0</v>
      </c>
      <c r="ALZ64" s="24">
        <f t="shared" si="432"/>
        <v>0</v>
      </c>
      <c r="AMA64" s="24">
        <f t="shared" si="433"/>
        <v>0</v>
      </c>
      <c r="AMB64" s="24">
        <f t="shared" si="434"/>
        <v>0</v>
      </c>
      <c r="AMG64" s="24">
        <f t="shared" si="435"/>
        <v>0</v>
      </c>
      <c r="AMH64" s="24">
        <f t="shared" si="436"/>
        <v>0</v>
      </c>
      <c r="AMI64" s="24">
        <f t="shared" si="437"/>
        <v>0</v>
      </c>
      <c r="AMN64" s="24">
        <f t="shared" si="438"/>
        <v>0</v>
      </c>
      <c r="AMO64" s="24">
        <f t="shared" si="439"/>
        <v>0</v>
      </c>
      <c r="AMP64" s="24">
        <f t="shared" si="440"/>
        <v>0</v>
      </c>
      <c r="AMU64" s="24">
        <f t="shared" si="441"/>
        <v>0</v>
      </c>
      <c r="AMV64" s="24">
        <f t="shared" si="442"/>
        <v>0</v>
      </c>
      <c r="AMW64" s="24">
        <f t="shared" si="443"/>
        <v>0</v>
      </c>
      <c r="ANB64" s="24">
        <f t="shared" si="444"/>
        <v>0</v>
      </c>
      <c r="ANC64" s="24">
        <f t="shared" si="445"/>
        <v>0</v>
      </c>
      <c r="AND64" s="24">
        <f t="shared" si="446"/>
        <v>0</v>
      </c>
      <c r="ANE64">
        <v>-2.0287564717664002E-6</v>
      </c>
      <c r="ANF64" t="e">
        <f>bvarM4^3</f>
        <v>#VALUE!</v>
      </c>
      <c r="ANG64" t="e">
        <f>cvarM4^3</f>
        <v>#VALUE!</v>
      </c>
      <c r="ANH64" t="e">
        <f>mvarM4^3</f>
        <v>#VALUE!</v>
      </c>
      <c r="ANI64" s="24" t="e">
        <f t="shared" si="447"/>
        <v>#VALUE!</v>
      </c>
      <c r="ANJ64" s="24" t="e">
        <f t="shared" si="448"/>
        <v>#VALUE!</v>
      </c>
      <c r="ANK64" s="24" t="e">
        <f t="shared" si="449"/>
        <v>#VALUE!</v>
      </c>
      <c r="ANP64" s="24">
        <f t="shared" si="450"/>
        <v>0</v>
      </c>
      <c r="ANQ64" s="24">
        <f t="shared" si="451"/>
        <v>0</v>
      </c>
      <c r="ANR64" s="24">
        <f t="shared" si="452"/>
        <v>0</v>
      </c>
      <c r="ANS64"/>
      <c r="ANT64"/>
      <c r="ANU64"/>
      <c r="ANV64"/>
      <c r="ANW64" s="24">
        <f t="shared" si="453"/>
        <v>0</v>
      </c>
      <c r="ANX64" s="24">
        <f t="shared" si="454"/>
        <v>0</v>
      </c>
      <c r="ANY64" s="24">
        <f t="shared" si="455"/>
        <v>0</v>
      </c>
      <c r="AOD64" s="24">
        <f t="shared" si="456"/>
        <v>0</v>
      </c>
      <c r="AOE64" s="24">
        <f t="shared" si="457"/>
        <v>0</v>
      </c>
      <c r="AOF64" s="24">
        <f t="shared" si="458"/>
        <v>0</v>
      </c>
      <c r="AOK64" s="24">
        <f t="shared" si="459"/>
        <v>0</v>
      </c>
      <c r="AOL64" s="24">
        <f t="shared" si="460"/>
        <v>0</v>
      </c>
      <c r="AOM64" s="24">
        <f t="shared" si="461"/>
        <v>0</v>
      </c>
      <c r="AOR64" s="24">
        <f t="shared" si="462"/>
        <v>0</v>
      </c>
      <c r="AOS64" s="24">
        <f t="shared" si="463"/>
        <v>0</v>
      </c>
      <c r="AOT64" s="24">
        <f t="shared" si="464"/>
        <v>0</v>
      </c>
      <c r="AOU64">
        <v>-2.2349050168222001E-4</v>
      </c>
      <c r="AOV64" t="e">
        <f>bvarM8^3</f>
        <v>#VALUE!</v>
      </c>
      <c r="AOW64" t="e">
        <f>cvarM8^3</f>
        <v>#VALUE!</v>
      </c>
      <c r="AOX64" t="e">
        <f>mvarM8^3</f>
        <v>#VALUE!</v>
      </c>
      <c r="AOY64" s="24" t="e">
        <f t="shared" si="465"/>
        <v>#VALUE!</v>
      </c>
      <c r="AOZ64" s="24" t="e">
        <f t="shared" si="466"/>
        <v>#VALUE!</v>
      </c>
      <c r="APA64" s="24" t="e">
        <f t="shared" si="467"/>
        <v>#VALUE!</v>
      </c>
      <c r="APF64" s="24">
        <f t="shared" si="468"/>
        <v>0</v>
      </c>
      <c r="APG64" s="24">
        <f t="shared" si="469"/>
        <v>0</v>
      </c>
      <c r="APH64" s="24">
        <f t="shared" si="470"/>
        <v>0</v>
      </c>
      <c r="APM64" s="24">
        <f t="shared" si="471"/>
        <v>0</v>
      </c>
      <c r="APN64" s="24">
        <f t="shared" si="472"/>
        <v>0</v>
      </c>
      <c r="APO64" s="24">
        <f t="shared" si="473"/>
        <v>0</v>
      </c>
      <c r="APT64" s="24">
        <f t="shared" si="474"/>
        <v>0</v>
      </c>
      <c r="APU64" s="24">
        <f t="shared" si="475"/>
        <v>0</v>
      </c>
      <c r="APV64" s="24">
        <f t="shared" si="476"/>
        <v>0</v>
      </c>
      <c r="AQA64" s="24">
        <f t="shared" si="477"/>
        <v>0</v>
      </c>
      <c r="AQB64" s="24">
        <f t="shared" si="478"/>
        <v>0</v>
      </c>
      <c r="AQC64" s="24">
        <f t="shared" si="479"/>
        <v>0</v>
      </c>
      <c r="AQH64" s="24">
        <f t="shared" si="480"/>
        <v>0</v>
      </c>
      <c r="AQI64" s="24">
        <f t="shared" si="481"/>
        <v>0</v>
      </c>
      <c r="AQJ64" s="24">
        <f t="shared" si="482"/>
        <v>0</v>
      </c>
      <c r="AQO64" s="24">
        <f t="shared" si="483"/>
        <v>0</v>
      </c>
      <c r="AQP64" s="24">
        <f t="shared" si="484"/>
        <v>0</v>
      </c>
      <c r="AQQ64" s="24">
        <f t="shared" si="485"/>
        <v>0</v>
      </c>
      <c r="AQV64" s="24">
        <f t="shared" si="486"/>
        <v>0</v>
      </c>
      <c r="AQW64" s="24">
        <f t="shared" si="487"/>
        <v>0</v>
      </c>
      <c r="AQX64" s="24">
        <f t="shared" si="488"/>
        <v>0</v>
      </c>
      <c r="ARC64" s="24">
        <f t="shared" si="489"/>
        <v>0</v>
      </c>
      <c r="ARD64" s="24">
        <f t="shared" si="490"/>
        <v>0</v>
      </c>
      <c r="ARE64" s="24">
        <f t="shared" si="491"/>
        <v>0</v>
      </c>
      <c r="ARJ64" s="24">
        <f t="shared" si="492"/>
        <v>0</v>
      </c>
      <c r="ARK64" s="24">
        <f t="shared" si="493"/>
        <v>0</v>
      </c>
      <c r="ARL64" s="24">
        <f t="shared" si="494"/>
        <v>0</v>
      </c>
      <c r="ARQ64" s="24">
        <f t="shared" si="495"/>
        <v>0</v>
      </c>
      <c r="ARR64" s="24">
        <f t="shared" si="496"/>
        <v>0</v>
      </c>
      <c r="ARS64" s="24">
        <f t="shared" si="497"/>
        <v>0</v>
      </c>
      <c r="ART64"/>
      <c r="ARU64"/>
      <c r="ARV64"/>
      <c r="ARW64"/>
      <c r="ARX64" s="24">
        <f t="shared" si="498"/>
        <v>0</v>
      </c>
      <c r="ARY64" s="24">
        <f t="shared" si="499"/>
        <v>0</v>
      </c>
      <c r="ARZ64" s="24">
        <f t="shared" si="500"/>
        <v>0</v>
      </c>
      <c r="ASE64" s="24">
        <f t="shared" si="501"/>
        <v>0</v>
      </c>
      <c r="ASF64" s="24">
        <f t="shared" si="502"/>
        <v>0</v>
      </c>
      <c r="ASG64" s="24">
        <f t="shared" si="503"/>
        <v>0</v>
      </c>
      <c r="ASL64" s="24">
        <f t="shared" si="504"/>
        <v>0</v>
      </c>
      <c r="ASM64" s="24">
        <f t="shared" si="505"/>
        <v>0</v>
      </c>
      <c r="ASN64" s="24">
        <f t="shared" si="506"/>
        <v>0</v>
      </c>
      <c r="ASS64" s="24">
        <f t="shared" si="507"/>
        <v>0</v>
      </c>
      <c r="AST64" s="24">
        <f t="shared" si="508"/>
        <v>0</v>
      </c>
      <c r="ASU64" s="24">
        <f t="shared" si="509"/>
        <v>0</v>
      </c>
      <c r="ASZ64" s="24">
        <f t="shared" si="510"/>
        <v>0</v>
      </c>
      <c r="ATA64" s="24">
        <f t="shared" si="511"/>
        <v>0</v>
      </c>
      <c r="ATB64" s="24">
        <f t="shared" si="512"/>
        <v>0</v>
      </c>
      <c r="ATG64" s="24">
        <f t="shared" si="513"/>
        <v>0</v>
      </c>
      <c r="ATH64" s="24">
        <f t="shared" si="514"/>
        <v>0</v>
      </c>
      <c r="ATI64" s="24">
        <f t="shared" si="515"/>
        <v>0</v>
      </c>
      <c r="ATN64" s="24">
        <f t="shared" si="516"/>
        <v>0</v>
      </c>
      <c r="ATO64" s="24">
        <f t="shared" si="517"/>
        <v>0</v>
      </c>
      <c r="ATP64" s="24">
        <f t="shared" si="518"/>
        <v>0</v>
      </c>
      <c r="ATQ64"/>
      <c r="ATR64"/>
      <c r="ATS64"/>
      <c r="ATT64"/>
      <c r="ATU64" s="24">
        <f t="shared" si="519"/>
        <v>0</v>
      </c>
      <c r="ATV64" s="24">
        <f t="shared" si="520"/>
        <v>0</v>
      </c>
      <c r="ATW64" s="24">
        <f t="shared" si="521"/>
        <v>0</v>
      </c>
      <c r="AUB64" s="24">
        <f t="shared" si="522"/>
        <v>0</v>
      </c>
      <c r="AUC64" s="24">
        <f t="shared" si="523"/>
        <v>0</v>
      </c>
      <c r="AUD64" s="24">
        <f t="shared" si="524"/>
        <v>0</v>
      </c>
      <c r="AUI64" s="24">
        <f t="shared" si="525"/>
        <v>0</v>
      </c>
      <c r="AUJ64" s="24">
        <f t="shared" si="526"/>
        <v>0</v>
      </c>
      <c r="AUK64" s="24">
        <f t="shared" si="527"/>
        <v>0</v>
      </c>
      <c r="AUP64" s="24">
        <f t="shared" si="528"/>
        <v>0</v>
      </c>
      <c r="AUQ64" s="24">
        <f t="shared" si="529"/>
        <v>0</v>
      </c>
      <c r="AUR64" s="24">
        <f t="shared" si="530"/>
        <v>0</v>
      </c>
      <c r="AUW64" s="24">
        <f t="shared" si="531"/>
        <v>0</v>
      </c>
      <c r="AUX64" s="24">
        <f t="shared" si="532"/>
        <v>0</v>
      </c>
      <c r="AUY64" s="24">
        <f t="shared" si="533"/>
        <v>0</v>
      </c>
      <c r="AVD64" s="24">
        <f t="shared" si="534"/>
        <v>0</v>
      </c>
      <c r="AVE64" s="24">
        <f t="shared" si="535"/>
        <v>0</v>
      </c>
      <c r="AVF64" s="24">
        <f t="shared" si="536"/>
        <v>0</v>
      </c>
      <c r="AVG64"/>
      <c r="AVH64"/>
      <c r="AVI64"/>
      <c r="AVJ64"/>
      <c r="AVK64" s="24">
        <f t="shared" si="537"/>
        <v>0</v>
      </c>
      <c r="AVL64" s="24">
        <f t="shared" si="538"/>
        <v>0</v>
      </c>
      <c r="AVM64" s="24">
        <f t="shared" si="539"/>
        <v>0</v>
      </c>
      <c r="AVR64" s="24">
        <f t="shared" si="540"/>
        <v>0</v>
      </c>
      <c r="AVS64" s="24">
        <f t="shared" si="541"/>
        <v>0</v>
      </c>
      <c r="AVT64" s="24">
        <f t="shared" si="542"/>
        <v>0</v>
      </c>
      <c r="AVY64" s="24">
        <f t="shared" si="543"/>
        <v>0</v>
      </c>
      <c r="AVZ64" s="24">
        <f t="shared" si="544"/>
        <v>0</v>
      </c>
      <c r="AWA64" s="24">
        <f t="shared" si="545"/>
        <v>0</v>
      </c>
      <c r="AWF64" s="24">
        <f t="shared" si="546"/>
        <v>0</v>
      </c>
      <c r="AWG64" s="24">
        <f t="shared" si="547"/>
        <v>0</v>
      </c>
      <c r="AWH64" s="24">
        <f t="shared" si="548"/>
        <v>0</v>
      </c>
      <c r="AWM64" s="24">
        <f t="shared" si="549"/>
        <v>0</v>
      </c>
      <c r="AWN64" s="24">
        <f t="shared" si="550"/>
        <v>0</v>
      </c>
      <c r="AWO64" s="24">
        <f t="shared" si="551"/>
        <v>0</v>
      </c>
      <c r="AWT64" s="24">
        <f t="shared" si="552"/>
        <v>0</v>
      </c>
      <c r="AWU64" s="24">
        <f t="shared" si="553"/>
        <v>0</v>
      </c>
      <c r="AWV64" s="24">
        <f t="shared" si="554"/>
        <v>0</v>
      </c>
      <c r="AXA64" s="24">
        <f t="shared" si="555"/>
        <v>0</v>
      </c>
      <c r="AXB64" s="24">
        <f t="shared" si="556"/>
        <v>0</v>
      </c>
      <c r="AXC64" s="24">
        <f t="shared" si="557"/>
        <v>0</v>
      </c>
      <c r="AXH64" s="24">
        <f t="shared" si="558"/>
        <v>0</v>
      </c>
      <c r="AXI64" s="24">
        <f t="shared" si="559"/>
        <v>0</v>
      </c>
      <c r="AXJ64" s="24">
        <f t="shared" si="560"/>
        <v>0</v>
      </c>
      <c r="AXO64" s="24">
        <f t="shared" si="561"/>
        <v>0</v>
      </c>
      <c r="AXP64" s="24">
        <f t="shared" si="562"/>
        <v>0</v>
      </c>
      <c r="AXQ64" s="24">
        <f t="shared" si="563"/>
        <v>0</v>
      </c>
      <c r="AXV64" s="24">
        <f t="shared" si="564"/>
        <v>0</v>
      </c>
      <c r="AXW64" s="24">
        <f t="shared" si="565"/>
        <v>0</v>
      </c>
      <c r="AXX64" s="24">
        <f t="shared" si="566"/>
        <v>0</v>
      </c>
      <c r="AYC64" s="24">
        <f t="shared" si="567"/>
        <v>0</v>
      </c>
      <c r="AYD64" s="24">
        <f t="shared" si="568"/>
        <v>0</v>
      </c>
      <c r="AYE64" s="24">
        <f t="shared" si="569"/>
        <v>0</v>
      </c>
      <c r="AYJ64" s="24">
        <f t="shared" si="570"/>
        <v>0</v>
      </c>
      <c r="AYK64" s="24">
        <f t="shared" si="571"/>
        <v>0</v>
      </c>
      <c r="AYL64" s="24">
        <f t="shared" si="572"/>
        <v>0</v>
      </c>
      <c r="AYQ64" s="24">
        <f t="shared" si="573"/>
        <v>0</v>
      </c>
      <c r="AYR64" s="24">
        <f t="shared" si="574"/>
        <v>0</v>
      </c>
      <c r="AYS64" s="24">
        <f t="shared" si="575"/>
        <v>0</v>
      </c>
      <c r="AYX64" s="24">
        <f t="shared" si="576"/>
        <v>0</v>
      </c>
      <c r="AYY64" s="24">
        <f t="shared" si="577"/>
        <v>0</v>
      </c>
      <c r="AYZ64" s="24">
        <f t="shared" si="578"/>
        <v>0</v>
      </c>
      <c r="AZE64" s="24">
        <f t="shared" si="579"/>
        <v>0</v>
      </c>
      <c r="AZF64" s="24">
        <f t="shared" si="580"/>
        <v>0</v>
      </c>
      <c r="AZG64" s="24">
        <f t="shared" si="581"/>
        <v>0</v>
      </c>
      <c r="AZH64"/>
      <c r="AZI64"/>
      <c r="AZJ64"/>
      <c r="AZK64"/>
      <c r="AZL64" s="24">
        <f t="shared" si="582"/>
        <v>0</v>
      </c>
      <c r="AZM64" s="24">
        <f t="shared" si="583"/>
        <v>0</v>
      </c>
      <c r="AZN64" s="24">
        <f t="shared" si="584"/>
        <v>0</v>
      </c>
      <c r="AZS64" s="24">
        <f t="shared" si="585"/>
        <v>0</v>
      </c>
      <c r="AZT64" s="24">
        <f t="shared" si="586"/>
        <v>0</v>
      </c>
      <c r="AZU64" s="24">
        <f t="shared" si="587"/>
        <v>0</v>
      </c>
      <c r="AZZ64" s="24">
        <f t="shared" si="588"/>
        <v>0</v>
      </c>
      <c r="BAA64" s="24">
        <f t="shared" si="589"/>
        <v>0</v>
      </c>
      <c r="BAB64" s="24">
        <f t="shared" si="590"/>
        <v>0</v>
      </c>
      <c r="BAG64" s="24">
        <f t="shared" si="591"/>
        <v>0</v>
      </c>
      <c r="BAH64" s="24">
        <f t="shared" si="592"/>
        <v>0</v>
      </c>
      <c r="BAI64" s="24">
        <f t="shared" si="593"/>
        <v>0</v>
      </c>
      <c r="BAN64" s="24">
        <f t="shared" si="594"/>
        <v>0</v>
      </c>
      <c r="BAO64" s="24">
        <f t="shared" si="595"/>
        <v>0</v>
      </c>
      <c r="BAP64" s="24">
        <f t="shared" si="596"/>
        <v>0</v>
      </c>
      <c r="BAU64" s="24">
        <f t="shared" si="597"/>
        <v>0</v>
      </c>
      <c r="BAV64" s="24">
        <f t="shared" si="598"/>
        <v>0</v>
      </c>
      <c r="BAW64" s="24">
        <f t="shared" si="599"/>
        <v>0</v>
      </c>
      <c r="BBB64" s="24">
        <f t="shared" si="600"/>
        <v>0</v>
      </c>
      <c r="BBC64" s="24">
        <f t="shared" si="601"/>
        <v>0</v>
      </c>
      <c r="BBD64" s="24">
        <f t="shared" si="602"/>
        <v>0</v>
      </c>
      <c r="BBI64" s="24">
        <f t="shared" si="603"/>
        <v>0</v>
      </c>
      <c r="BBJ64" s="24">
        <f t="shared" si="604"/>
        <v>0</v>
      </c>
      <c r="BBK64" s="24">
        <f t="shared" si="605"/>
        <v>0</v>
      </c>
      <c r="BBP64" s="24">
        <f t="shared" si="606"/>
        <v>0</v>
      </c>
      <c r="BBQ64" s="24">
        <f t="shared" si="607"/>
        <v>0</v>
      </c>
      <c r="BBR64" s="24">
        <f t="shared" si="608"/>
        <v>0</v>
      </c>
      <c r="BBW64" s="24">
        <f t="shared" si="609"/>
        <v>0</v>
      </c>
      <c r="BBX64" s="24">
        <f t="shared" si="610"/>
        <v>0</v>
      </c>
      <c r="BBY64" s="24">
        <f t="shared" si="611"/>
        <v>0</v>
      </c>
      <c r="BCD64" s="24">
        <f t="shared" si="612"/>
        <v>0</v>
      </c>
      <c r="BCE64" s="24">
        <f t="shared" si="613"/>
        <v>0</v>
      </c>
      <c r="BCF64" s="24">
        <f t="shared" si="614"/>
        <v>0</v>
      </c>
      <c r="BCK64" s="24">
        <f t="shared" si="615"/>
        <v>0</v>
      </c>
      <c r="BCL64" s="24">
        <f t="shared" si="616"/>
        <v>0</v>
      </c>
      <c r="BCM64" s="24">
        <f t="shared" si="617"/>
        <v>0</v>
      </c>
      <c r="BCR64" s="24">
        <f t="shared" si="618"/>
        <v>0</v>
      </c>
      <c r="BCS64" s="24">
        <f t="shared" si="619"/>
        <v>0</v>
      </c>
      <c r="BCT64" s="24">
        <f t="shared" si="620"/>
        <v>0</v>
      </c>
      <c r="BCY64" s="24">
        <f t="shared" si="621"/>
        <v>0</v>
      </c>
      <c r="BCZ64" s="24">
        <f t="shared" si="622"/>
        <v>0</v>
      </c>
      <c r="BDA64" s="24">
        <f t="shared" si="623"/>
        <v>0</v>
      </c>
      <c r="BDF64" s="24">
        <f t="shared" si="624"/>
        <v>0</v>
      </c>
      <c r="BDG64" s="24">
        <f t="shared" si="625"/>
        <v>0</v>
      </c>
      <c r="BDH64" s="24">
        <f t="shared" si="626"/>
        <v>0</v>
      </c>
      <c r="BDM64" s="24">
        <f t="shared" si="627"/>
        <v>0</v>
      </c>
      <c r="BDN64" s="24">
        <f t="shared" si="628"/>
        <v>0</v>
      </c>
      <c r="BDO64" s="24">
        <f t="shared" si="629"/>
        <v>0</v>
      </c>
      <c r="BDT64" s="24">
        <f t="shared" si="630"/>
        <v>0</v>
      </c>
      <c r="BDU64" s="24">
        <f t="shared" si="631"/>
        <v>0</v>
      </c>
      <c r="BDV64" s="24">
        <f t="shared" si="632"/>
        <v>0</v>
      </c>
      <c r="BEA64" s="24">
        <f t="shared" si="633"/>
        <v>0</v>
      </c>
      <c r="BEB64" s="24">
        <f t="shared" si="634"/>
        <v>0</v>
      </c>
      <c r="BEC64" s="24">
        <f t="shared" si="635"/>
        <v>0</v>
      </c>
      <c r="BEH64" s="24">
        <f t="shared" si="636"/>
        <v>0</v>
      </c>
      <c r="BEI64" s="24">
        <f t="shared" si="637"/>
        <v>0</v>
      </c>
      <c r="BEJ64" s="24">
        <f t="shared" si="638"/>
        <v>0</v>
      </c>
      <c r="BEO64" s="24">
        <f t="shared" si="639"/>
        <v>0</v>
      </c>
      <c r="BEP64" s="24">
        <f t="shared" si="640"/>
        <v>0</v>
      </c>
      <c r="BEQ64" s="24">
        <f t="shared" si="641"/>
        <v>0</v>
      </c>
      <c r="BEV64" s="24">
        <f t="shared" si="642"/>
        <v>0</v>
      </c>
      <c r="BEW64" s="24">
        <f t="shared" si="643"/>
        <v>0</v>
      </c>
      <c r="BEX64" s="24">
        <f t="shared" si="644"/>
        <v>0</v>
      </c>
      <c r="BFC64" s="24">
        <f t="shared" si="645"/>
        <v>0</v>
      </c>
      <c r="BFD64" s="24">
        <f t="shared" si="646"/>
        <v>0</v>
      </c>
      <c r="BFE64" s="24">
        <f t="shared" si="647"/>
        <v>0</v>
      </c>
      <c r="BFJ64" s="24">
        <f t="shared" si="648"/>
        <v>0</v>
      </c>
      <c r="BFK64" s="24">
        <f t="shared" si="649"/>
        <v>0</v>
      </c>
      <c r="BFL64" s="24">
        <f t="shared" si="650"/>
        <v>0</v>
      </c>
      <c r="BFQ64" s="24">
        <f t="shared" si="651"/>
        <v>0</v>
      </c>
      <c r="BFR64" s="24">
        <f t="shared" si="652"/>
        <v>0</v>
      </c>
      <c r="BFS64" s="24">
        <f t="shared" si="653"/>
        <v>0</v>
      </c>
      <c r="BFX64" s="24">
        <f t="shared" si="654"/>
        <v>0</v>
      </c>
      <c r="BFY64" s="24">
        <f t="shared" si="655"/>
        <v>0</v>
      </c>
      <c r="BFZ64" s="24">
        <f t="shared" si="656"/>
        <v>0</v>
      </c>
      <c r="BGE64" s="24">
        <f t="shared" si="657"/>
        <v>0</v>
      </c>
      <c r="BGF64" s="24">
        <f t="shared" si="658"/>
        <v>0</v>
      </c>
      <c r="BGG64" s="24">
        <f t="shared" si="659"/>
        <v>0</v>
      </c>
      <c r="BGL64" s="24">
        <f t="shared" si="660"/>
        <v>0</v>
      </c>
      <c r="BGM64" s="24">
        <f t="shared" si="661"/>
        <v>0</v>
      </c>
      <c r="BGN64" s="24">
        <f t="shared" si="662"/>
        <v>0</v>
      </c>
      <c r="BGS64" s="24">
        <f t="shared" si="663"/>
        <v>0</v>
      </c>
      <c r="BGT64" s="24">
        <f t="shared" si="664"/>
        <v>0</v>
      </c>
      <c r="BGU64" s="24">
        <f t="shared" si="665"/>
        <v>0</v>
      </c>
      <c r="BGZ64" s="24">
        <f t="shared" si="666"/>
        <v>0</v>
      </c>
      <c r="BHA64" s="24">
        <f t="shared" si="667"/>
        <v>0</v>
      </c>
      <c r="BHB64" s="24">
        <f t="shared" si="668"/>
        <v>0</v>
      </c>
      <c r="BHG64" s="24">
        <f t="shared" si="669"/>
        <v>0</v>
      </c>
      <c r="BHH64" s="24">
        <f t="shared" si="670"/>
        <v>0</v>
      </c>
      <c r="BHI64" s="24">
        <f t="shared" si="671"/>
        <v>0</v>
      </c>
      <c r="BHN64" s="24">
        <f t="shared" si="672"/>
        <v>0</v>
      </c>
      <c r="BHO64" s="24">
        <f t="shared" si="673"/>
        <v>0</v>
      </c>
      <c r="BHP64" s="24">
        <f t="shared" si="674"/>
        <v>0</v>
      </c>
      <c r="BHU64" s="24">
        <f t="shared" si="675"/>
        <v>0</v>
      </c>
      <c r="BHV64" s="24">
        <f t="shared" si="676"/>
        <v>0</v>
      </c>
      <c r="BHW64" s="24">
        <f t="shared" si="677"/>
        <v>0</v>
      </c>
      <c r="BIB64" s="24">
        <f t="shared" si="678"/>
        <v>0</v>
      </c>
      <c r="BIC64" s="24">
        <f t="shared" si="679"/>
        <v>0</v>
      </c>
      <c r="BID64" s="24">
        <f t="shared" si="680"/>
        <v>0</v>
      </c>
      <c r="BIE64">
        <v>5.0015790119493002E-6</v>
      </c>
      <c r="BIF64" t="e">
        <f>bvarM9^3</f>
        <v>#VALUE!</v>
      </c>
      <c r="BIG64" t="e">
        <f>cvarM9^3</f>
        <v>#VALUE!</v>
      </c>
      <c r="BIH64" t="e">
        <f>mvarM9^3</f>
        <v>#VALUE!</v>
      </c>
      <c r="BII64" s="24" t="e">
        <f t="shared" si="681"/>
        <v>#VALUE!</v>
      </c>
      <c r="BIJ64" s="24" t="e">
        <f t="shared" si="682"/>
        <v>#VALUE!</v>
      </c>
      <c r="BIK64" s="24" t="e">
        <f t="shared" si="683"/>
        <v>#VALUE!</v>
      </c>
      <c r="BIP64" s="24">
        <f t="shared" si="684"/>
        <v>0</v>
      </c>
      <c r="BIQ64" s="24">
        <f t="shared" si="685"/>
        <v>0</v>
      </c>
      <c r="BIR64" s="24">
        <f t="shared" si="686"/>
        <v>0</v>
      </c>
      <c r="BIW64" s="24">
        <f t="shared" si="687"/>
        <v>0</v>
      </c>
      <c r="BIX64" s="24">
        <f t="shared" si="688"/>
        <v>0</v>
      </c>
      <c r="BIY64" s="24">
        <f t="shared" si="689"/>
        <v>0</v>
      </c>
      <c r="BJD64" s="24">
        <f t="shared" si="690"/>
        <v>0</v>
      </c>
      <c r="BJE64" s="24">
        <f t="shared" si="691"/>
        <v>0</v>
      </c>
      <c r="BJF64" s="24">
        <f t="shared" si="692"/>
        <v>0</v>
      </c>
      <c r="BJK64" s="24">
        <f t="shared" si="693"/>
        <v>0</v>
      </c>
      <c r="BJL64" s="24">
        <f t="shared" si="694"/>
        <v>0</v>
      </c>
      <c r="BJM64" s="24">
        <f t="shared" si="695"/>
        <v>0</v>
      </c>
      <c r="BJR64" s="24">
        <f t="shared" si="696"/>
        <v>0</v>
      </c>
      <c r="BJS64" s="24">
        <f t="shared" si="697"/>
        <v>0</v>
      </c>
      <c r="BJT64" s="24">
        <f t="shared" si="698"/>
        <v>0</v>
      </c>
      <c r="BJY64" s="24">
        <f t="shared" si="699"/>
        <v>0</v>
      </c>
      <c r="BJZ64" s="24">
        <f t="shared" si="700"/>
        <v>0</v>
      </c>
      <c r="BKA64" s="24">
        <f t="shared" si="701"/>
        <v>0</v>
      </c>
      <c r="BKF64" s="24">
        <f t="shared" si="702"/>
        <v>0</v>
      </c>
      <c r="BKG64" s="24">
        <f t="shared" si="703"/>
        <v>0</v>
      </c>
      <c r="BKH64" s="24">
        <f t="shared" si="704"/>
        <v>0</v>
      </c>
      <c r="BKM64" s="24">
        <f t="shared" si="705"/>
        <v>0</v>
      </c>
      <c r="BKN64" s="24">
        <f t="shared" si="706"/>
        <v>0</v>
      </c>
      <c r="BKO64" s="24">
        <f t="shared" si="707"/>
        <v>0</v>
      </c>
      <c r="BKT64" s="24">
        <f t="shared" si="708"/>
        <v>0</v>
      </c>
      <c r="BKU64" s="24">
        <f t="shared" si="709"/>
        <v>0</v>
      </c>
      <c r="BKV64" s="24">
        <f t="shared" si="710"/>
        <v>0</v>
      </c>
      <c r="BLA64" s="24">
        <f t="shared" si="711"/>
        <v>0</v>
      </c>
      <c r="BLB64" s="24">
        <f t="shared" si="712"/>
        <v>0</v>
      </c>
      <c r="BLC64" s="24">
        <f t="shared" si="713"/>
        <v>0</v>
      </c>
      <c r="BLH64" s="24">
        <f t="shared" si="714"/>
        <v>0</v>
      </c>
      <c r="BLI64" s="24">
        <f t="shared" si="715"/>
        <v>0</v>
      </c>
      <c r="BLJ64" s="24">
        <f t="shared" si="716"/>
        <v>0</v>
      </c>
      <c r="BLO64" s="24">
        <f t="shared" si="717"/>
        <v>0</v>
      </c>
      <c r="BLP64" s="24">
        <f t="shared" si="718"/>
        <v>0</v>
      </c>
      <c r="BLQ64" s="24">
        <f t="shared" si="719"/>
        <v>0</v>
      </c>
      <c r="BLV64" s="24">
        <f t="shared" si="720"/>
        <v>0</v>
      </c>
      <c r="BLW64" s="24">
        <f t="shared" si="721"/>
        <v>0</v>
      </c>
      <c r="BLX64" s="24">
        <f t="shared" si="722"/>
        <v>0</v>
      </c>
      <c r="BMC64" s="24">
        <f t="shared" si="723"/>
        <v>0</v>
      </c>
      <c r="BMD64" s="24">
        <f t="shared" si="724"/>
        <v>0</v>
      </c>
      <c r="BME64" s="24">
        <f t="shared" si="725"/>
        <v>0</v>
      </c>
      <c r="BMJ64" s="24">
        <f t="shared" si="726"/>
        <v>0</v>
      </c>
      <c r="BMK64" s="24">
        <f t="shared" si="727"/>
        <v>0</v>
      </c>
      <c r="BML64" s="24">
        <f t="shared" si="728"/>
        <v>0</v>
      </c>
      <c r="BMQ64" s="24">
        <f t="shared" si="729"/>
        <v>0</v>
      </c>
      <c r="BMR64" s="24">
        <f t="shared" si="730"/>
        <v>0</v>
      </c>
      <c r="BMS64" s="24">
        <f t="shared" si="731"/>
        <v>0</v>
      </c>
      <c r="BMX64" s="24">
        <f t="shared" si="732"/>
        <v>0</v>
      </c>
      <c r="BMY64" s="24">
        <f t="shared" si="733"/>
        <v>0</v>
      </c>
      <c r="BMZ64" s="24">
        <f t="shared" si="734"/>
        <v>0</v>
      </c>
      <c r="BNE64" s="24">
        <f t="shared" si="735"/>
        <v>0</v>
      </c>
      <c r="BNF64" s="24">
        <f t="shared" si="736"/>
        <v>0</v>
      </c>
      <c r="BNG64" s="24">
        <f t="shared" si="737"/>
        <v>0</v>
      </c>
      <c r="BNL64" s="24">
        <f t="shared" si="738"/>
        <v>0</v>
      </c>
      <c r="BNM64" s="24">
        <f t="shared" si="739"/>
        <v>0</v>
      </c>
      <c r="BNN64" s="24">
        <f t="shared" si="740"/>
        <v>0</v>
      </c>
      <c r="BNS64" s="24">
        <f t="shared" si="741"/>
        <v>0</v>
      </c>
      <c r="BNT64" s="24">
        <f t="shared" si="742"/>
        <v>0</v>
      </c>
      <c r="BNU64" s="24">
        <f t="shared" si="743"/>
        <v>0</v>
      </c>
      <c r="BNZ64" s="24">
        <f t="shared" si="744"/>
        <v>0</v>
      </c>
      <c r="BOA64" s="24">
        <f t="shared" si="745"/>
        <v>0</v>
      </c>
      <c r="BOB64" s="24">
        <f t="shared" si="746"/>
        <v>0</v>
      </c>
      <c r="BOG64" s="24">
        <f t="shared" si="747"/>
        <v>0</v>
      </c>
      <c r="BOH64" s="24">
        <f t="shared" si="748"/>
        <v>0</v>
      </c>
      <c r="BOI64" s="24">
        <f t="shared" si="749"/>
        <v>0</v>
      </c>
      <c r="BON64" s="24">
        <f t="shared" si="750"/>
        <v>0</v>
      </c>
      <c r="BOO64" s="24">
        <f t="shared" si="751"/>
        <v>0</v>
      </c>
      <c r="BOP64" s="24">
        <f t="shared" si="752"/>
        <v>0</v>
      </c>
      <c r="BOU64" s="24">
        <f t="shared" si="753"/>
        <v>0</v>
      </c>
      <c r="BOV64" s="24">
        <f t="shared" si="754"/>
        <v>0</v>
      </c>
      <c r="BOW64" s="24">
        <f t="shared" si="755"/>
        <v>0</v>
      </c>
      <c r="BPB64" s="24">
        <f t="shared" si="756"/>
        <v>0</v>
      </c>
      <c r="BPC64" s="24">
        <f t="shared" si="757"/>
        <v>0</v>
      </c>
      <c r="BPD64" s="24">
        <f t="shared" si="758"/>
        <v>0</v>
      </c>
      <c r="BPI64" s="24">
        <f t="shared" si="759"/>
        <v>0</v>
      </c>
      <c r="BPJ64" s="24">
        <f t="shared" si="760"/>
        <v>0</v>
      </c>
      <c r="BPK64" s="24">
        <f t="shared" si="761"/>
        <v>0</v>
      </c>
      <c r="BPP64" s="24">
        <f t="shared" si="762"/>
        <v>0</v>
      </c>
      <c r="BPQ64" s="24">
        <f t="shared" si="763"/>
        <v>0</v>
      </c>
      <c r="BPR64" s="24">
        <f t="shared" si="764"/>
        <v>0</v>
      </c>
      <c r="BPW64" s="24">
        <f t="shared" si="765"/>
        <v>0</v>
      </c>
      <c r="BPX64" s="24">
        <f t="shared" si="766"/>
        <v>0</v>
      </c>
      <c r="BPY64" s="24">
        <f t="shared" si="767"/>
        <v>0</v>
      </c>
      <c r="BQD64" s="24">
        <f t="shared" si="768"/>
        <v>0</v>
      </c>
      <c r="BQE64" s="24">
        <f t="shared" si="769"/>
        <v>0</v>
      </c>
      <c r="BQF64" s="24">
        <f t="shared" si="770"/>
        <v>0</v>
      </c>
      <c r="BQK64" s="24">
        <f t="shared" si="771"/>
        <v>0</v>
      </c>
      <c r="BQL64" s="24">
        <f t="shared" si="772"/>
        <v>0</v>
      </c>
      <c r="BQM64" s="24">
        <f t="shared" si="773"/>
        <v>0</v>
      </c>
      <c r="BQR64" s="24">
        <f t="shared" si="774"/>
        <v>0</v>
      </c>
      <c r="BQS64" s="24">
        <f t="shared" si="775"/>
        <v>0</v>
      </c>
      <c r="BQT64" s="24">
        <f t="shared" si="776"/>
        <v>0</v>
      </c>
      <c r="BQY64" s="24">
        <f t="shared" si="777"/>
        <v>0</v>
      </c>
      <c r="BQZ64" s="24">
        <f t="shared" si="778"/>
        <v>0</v>
      </c>
      <c r="BRA64" s="24">
        <f t="shared" si="779"/>
        <v>0</v>
      </c>
      <c r="BRF64" s="24">
        <f t="shared" si="780"/>
        <v>0</v>
      </c>
      <c r="BRG64" s="24">
        <f t="shared" si="781"/>
        <v>0</v>
      </c>
      <c r="BRH64" s="24">
        <f t="shared" si="782"/>
        <v>0</v>
      </c>
      <c r="BRM64" s="24">
        <f t="shared" si="783"/>
        <v>0</v>
      </c>
      <c r="BRN64" s="24">
        <f t="shared" si="784"/>
        <v>0</v>
      </c>
      <c r="BRO64" s="24">
        <f t="shared" si="785"/>
        <v>0</v>
      </c>
      <c r="BRT64" s="24">
        <f t="shared" si="786"/>
        <v>0</v>
      </c>
      <c r="BRU64" s="24">
        <f t="shared" si="787"/>
        <v>0</v>
      </c>
      <c r="BRV64" s="24">
        <f t="shared" si="788"/>
        <v>0</v>
      </c>
      <c r="BSA64" s="24">
        <f t="shared" si="789"/>
        <v>0</v>
      </c>
      <c r="BSB64" s="24">
        <f t="shared" si="790"/>
        <v>0</v>
      </c>
      <c r="BSC64" s="24">
        <f t="shared" si="791"/>
        <v>0</v>
      </c>
      <c r="BSH64" s="24">
        <f t="shared" si="792"/>
        <v>0</v>
      </c>
      <c r="BSI64" s="24">
        <f t="shared" si="793"/>
        <v>0</v>
      </c>
      <c r="BSJ64" s="24">
        <f t="shared" si="794"/>
        <v>0</v>
      </c>
      <c r="BSO64" s="24">
        <f t="shared" si="795"/>
        <v>0</v>
      </c>
      <c r="BSP64" s="24">
        <f t="shared" si="796"/>
        <v>0</v>
      </c>
      <c r="BSQ64" s="24">
        <f t="shared" si="797"/>
        <v>0</v>
      </c>
      <c r="BSV64" s="24">
        <f t="shared" si="798"/>
        <v>0</v>
      </c>
      <c r="BSW64" s="24">
        <f t="shared" si="799"/>
        <v>0</v>
      </c>
      <c r="BSX64" s="24">
        <f t="shared" si="800"/>
        <v>0</v>
      </c>
      <c r="BTC64" s="24">
        <f t="shared" si="801"/>
        <v>0</v>
      </c>
      <c r="BTD64" s="24">
        <f t="shared" si="802"/>
        <v>0</v>
      </c>
      <c r="BTE64" s="24">
        <f t="shared" si="803"/>
        <v>0</v>
      </c>
      <c r="BTJ64" s="24">
        <f t="shared" si="804"/>
        <v>0</v>
      </c>
      <c r="BTK64" s="24">
        <f t="shared" si="805"/>
        <v>0</v>
      </c>
      <c r="BTL64" s="24">
        <f t="shared" si="806"/>
        <v>0</v>
      </c>
      <c r="BTQ64" s="24">
        <f t="shared" si="807"/>
        <v>0</v>
      </c>
      <c r="BTR64" s="24">
        <f t="shared" si="808"/>
        <v>0</v>
      </c>
      <c r="BTS64" s="24">
        <f t="shared" si="809"/>
        <v>0</v>
      </c>
      <c r="BTX64" s="24">
        <f t="shared" si="810"/>
        <v>0</v>
      </c>
      <c r="BTY64" s="24">
        <f t="shared" si="811"/>
        <v>0</v>
      </c>
      <c r="BTZ64" s="24">
        <f t="shared" si="812"/>
        <v>0</v>
      </c>
      <c r="BUE64" s="24">
        <f t="shared" si="813"/>
        <v>0</v>
      </c>
      <c r="BUF64" s="24">
        <f t="shared" si="814"/>
        <v>0</v>
      </c>
      <c r="BUG64" s="24">
        <f t="shared" si="815"/>
        <v>0</v>
      </c>
      <c r="BUL64" s="24">
        <f t="shared" si="816"/>
        <v>0</v>
      </c>
      <c r="BUM64" s="24">
        <f t="shared" si="817"/>
        <v>0</v>
      </c>
      <c r="BUN64" s="24">
        <f t="shared" si="818"/>
        <v>0</v>
      </c>
      <c r="BUS64" s="24">
        <f t="shared" si="819"/>
        <v>0</v>
      </c>
      <c r="BUT64" s="24">
        <f t="shared" si="820"/>
        <v>0</v>
      </c>
      <c r="BUU64" s="24">
        <f t="shared" si="821"/>
        <v>0</v>
      </c>
      <c r="BUZ64" s="24">
        <f t="shared" si="822"/>
        <v>0</v>
      </c>
      <c r="BVA64" s="24">
        <f t="shared" si="823"/>
        <v>0</v>
      </c>
      <c r="BVB64" s="24">
        <f t="shared" si="824"/>
        <v>0</v>
      </c>
      <c r="BVG64" s="24">
        <f t="shared" si="825"/>
        <v>0</v>
      </c>
      <c r="BVH64" s="24">
        <f t="shared" si="826"/>
        <v>0</v>
      </c>
      <c r="BVI64" s="24">
        <f t="shared" si="827"/>
        <v>0</v>
      </c>
      <c r="BVN64" s="24">
        <f t="shared" si="828"/>
        <v>0</v>
      </c>
      <c r="BVO64" s="24">
        <f t="shared" si="829"/>
        <v>0</v>
      </c>
      <c r="BVP64" s="24">
        <f t="shared" si="830"/>
        <v>0</v>
      </c>
      <c r="BVU64" s="24">
        <f t="shared" si="831"/>
        <v>0</v>
      </c>
      <c r="BVV64" s="24">
        <f t="shared" si="832"/>
        <v>0</v>
      </c>
      <c r="BVW64" s="24">
        <f t="shared" si="833"/>
        <v>0</v>
      </c>
      <c r="BVX64"/>
      <c r="BVY64"/>
      <c r="BVZ64"/>
      <c r="BWA64"/>
      <c r="BWB64" s="24">
        <f t="shared" si="834"/>
        <v>0</v>
      </c>
      <c r="BWC64" s="24">
        <f t="shared" si="835"/>
        <v>0</v>
      </c>
      <c r="BWD64" s="24">
        <f t="shared" si="836"/>
        <v>0</v>
      </c>
      <c r="BWI64" s="24">
        <f t="shared" si="837"/>
        <v>0</v>
      </c>
      <c r="BWJ64" s="24">
        <f t="shared" si="838"/>
        <v>0</v>
      </c>
      <c r="BWK64" s="24">
        <f t="shared" si="839"/>
        <v>0</v>
      </c>
      <c r="BWP64" s="24">
        <f t="shared" si="840"/>
        <v>0</v>
      </c>
      <c r="BWQ64" s="24">
        <f t="shared" si="841"/>
        <v>0</v>
      </c>
      <c r="BWR64" s="24">
        <f t="shared" si="842"/>
        <v>0</v>
      </c>
      <c r="BWW64" s="24">
        <f t="shared" si="843"/>
        <v>0</v>
      </c>
      <c r="BWX64" s="24">
        <f t="shared" si="844"/>
        <v>0</v>
      </c>
      <c r="BWY64" s="24">
        <f t="shared" si="845"/>
        <v>0</v>
      </c>
      <c r="BXD64" s="24">
        <f t="shared" si="846"/>
        <v>0</v>
      </c>
      <c r="BXE64" s="24">
        <f t="shared" si="847"/>
        <v>0</v>
      </c>
      <c r="BXF64" s="24">
        <f t="shared" si="848"/>
        <v>0</v>
      </c>
      <c r="BXK64" s="24">
        <f t="shared" si="849"/>
        <v>0</v>
      </c>
      <c r="BXL64" s="24">
        <f t="shared" si="850"/>
        <v>0</v>
      </c>
      <c r="BXM64" s="24">
        <f t="shared" si="851"/>
        <v>0</v>
      </c>
      <c r="BXR64" s="24">
        <f t="shared" si="852"/>
        <v>0</v>
      </c>
      <c r="BXS64" s="24">
        <f t="shared" si="853"/>
        <v>0</v>
      </c>
      <c r="BXT64" s="24">
        <f t="shared" si="854"/>
        <v>0</v>
      </c>
      <c r="BXY64" s="24">
        <f t="shared" si="855"/>
        <v>0</v>
      </c>
      <c r="BXZ64" s="24">
        <f t="shared" si="856"/>
        <v>0</v>
      </c>
      <c r="BYA64" s="24">
        <f t="shared" si="857"/>
        <v>0</v>
      </c>
      <c r="BYF64" s="24">
        <f t="shared" si="858"/>
        <v>0</v>
      </c>
      <c r="BYG64" s="24">
        <f t="shared" si="859"/>
        <v>0</v>
      </c>
      <c r="BYH64" s="24">
        <f t="shared" si="860"/>
        <v>0</v>
      </c>
      <c r="BYM64" s="24">
        <f t="shared" si="861"/>
        <v>0</v>
      </c>
      <c r="BYN64" s="24">
        <f t="shared" si="862"/>
        <v>0</v>
      </c>
      <c r="BYO64" s="24">
        <f t="shared" si="863"/>
        <v>0</v>
      </c>
      <c r="BYT64" s="24">
        <f t="shared" si="864"/>
        <v>0</v>
      </c>
      <c r="BYU64" s="24">
        <f t="shared" si="865"/>
        <v>0</v>
      </c>
      <c r="BYV64" s="24">
        <f t="shared" si="866"/>
        <v>0</v>
      </c>
    </row>
    <row r="65" spans="6:1023 1028:2024" x14ac:dyDescent="0.3">
      <c r="F65" s="82">
        <f t="shared" si="0"/>
        <v>0</v>
      </c>
      <c r="G65" s="82">
        <f t="shared" si="1"/>
        <v>0</v>
      </c>
      <c r="H65" s="82">
        <f t="shared" si="2"/>
        <v>0</v>
      </c>
      <c r="M65" s="15">
        <f t="shared" si="3"/>
        <v>0</v>
      </c>
      <c r="N65" s="15">
        <f t="shared" si="4"/>
        <v>0</v>
      </c>
      <c r="O65" s="15">
        <f t="shared" si="5"/>
        <v>0</v>
      </c>
      <c r="P65" s="15"/>
      <c r="Q65" s="15"/>
      <c r="T65" s="15">
        <f t="shared" si="6"/>
        <v>0</v>
      </c>
      <c r="U65" s="15">
        <f t="shared" si="7"/>
        <v>0</v>
      </c>
      <c r="V65" s="15">
        <f t="shared" si="8"/>
        <v>0</v>
      </c>
      <c r="W65" s="15"/>
      <c r="X65" s="15"/>
      <c r="Y65" s="15"/>
      <c r="Z65" s="15"/>
      <c r="AA65" s="74">
        <f t="shared" si="9"/>
        <v>0</v>
      </c>
      <c r="AB65" s="74">
        <f t="shared" si="10"/>
        <v>0</v>
      </c>
      <c r="AC65" s="53">
        <f t="shared" si="11"/>
        <v>0</v>
      </c>
      <c r="AD65">
        <v>1.3574635419686001E-6</v>
      </c>
      <c r="AE65" t="e">
        <f>bvarM6^3</f>
        <v>#VALUE!</v>
      </c>
      <c r="AF65" t="e">
        <f>cvarM6^3</f>
        <v>#VALUE!</v>
      </c>
      <c r="AG65" t="e">
        <f>mvarM6^3</f>
        <v>#VALUE!</v>
      </c>
      <c r="AH65" s="74" t="e">
        <f t="shared" si="12"/>
        <v>#VALUE!</v>
      </c>
      <c r="AI65" s="74" t="e">
        <f t="shared" si="13"/>
        <v>#VALUE!</v>
      </c>
      <c r="AJ65" s="53" t="e">
        <f t="shared" si="14"/>
        <v>#VALUE!</v>
      </c>
      <c r="AK65">
        <v>9.9161114112593998E-3</v>
      </c>
      <c r="AL65" t="e">
        <f>bvarM8^2</f>
        <v>#VALUE!</v>
      </c>
      <c r="AM65" t="e">
        <f>cvarM8^2</f>
        <v>#VALUE!</v>
      </c>
      <c r="AN65" t="e">
        <f>mvarM8^2</f>
        <v>#VALUE!</v>
      </c>
      <c r="AO65" s="15" t="e">
        <f t="shared" si="15"/>
        <v>#VALUE!</v>
      </c>
      <c r="AP65" s="15" t="e">
        <f t="shared" si="16"/>
        <v>#VALUE!</v>
      </c>
      <c r="AQ65" s="53" t="e">
        <f t="shared" si="17"/>
        <v>#VALUE!</v>
      </c>
      <c r="AV65" s="15">
        <f t="shared" si="18"/>
        <v>0</v>
      </c>
      <c r="AW65" s="15">
        <f t="shared" si="19"/>
        <v>0</v>
      </c>
      <c r="AX65" s="53">
        <f t="shared" si="20"/>
        <v>0</v>
      </c>
      <c r="BC65" s="15">
        <f t="shared" si="21"/>
        <v>0</v>
      </c>
      <c r="BD65" s="15">
        <f t="shared" si="22"/>
        <v>0</v>
      </c>
      <c r="BE65" s="53">
        <f t="shared" si="23"/>
        <v>0</v>
      </c>
      <c r="BJ65" s="15">
        <f t="shared" si="24"/>
        <v>0</v>
      </c>
      <c r="BK65" s="15">
        <f t="shared" si="25"/>
        <v>0</v>
      </c>
      <c r="BL65" s="53">
        <f t="shared" si="26"/>
        <v>0</v>
      </c>
      <c r="BQ65" s="15">
        <f t="shared" si="27"/>
        <v>0</v>
      </c>
      <c r="BR65" s="15">
        <f t="shared" si="28"/>
        <v>0</v>
      </c>
      <c r="BS65" s="53">
        <f t="shared" si="29"/>
        <v>0</v>
      </c>
      <c r="BT65">
        <v>-2.8031041608253001E-4</v>
      </c>
      <c r="BU65" t="e">
        <f>bvarM7^3</f>
        <v>#VALUE!</v>
      </c>
      <c r="BV65" t="e">
        <f>cvarM7^3</f>
        <v>#VALUE!</v>
      </c>
      <c r="BW65" t="e">
        <f>mvarM7^3</f>
        <v>#VALUE!</v>
      </c>
      <c r="BX65" s="15" t="e">
        <f t="shared" si="30"/>
        <v>#VALUE!</v>
      </c>
      <c r="BY65" s="15" t="e">
        <f t="shared" si="31"/>
        <v>#VALUE!</v>
      </c>
      <c r="BZ65" s="53" t="e">
        <f t="shared" si="32"/>
        <v>#VALUE!</v>
      </c>
      <c r="CA65">
        <v>-3.6056747197115002E-3</v>
      </c>
      <c r="CB65" t="e">
        <f>bvarM7^2</f>
        <v>#VALUE!</v>
      </c>
      <c r="CC65" t="e">
        <f>cvarM7^2</f>
        <v>#VALUE!</v>
      </c>
      <c r="CD65" t="e">
        <f>mvarM7^2</f>
        <v>#VALUE!</v>
      </c>
      <c r="CE65" s="15" t="e">
        <f t="shared" si="33"/>
        <v>#VALUE!</v>
      </c>
      <c r="CF65" s="15" t="e">
        <f t="shared" si="34"/>
        <v>#VALUE!</v>
      </c>
      <c r="CG65" s="53" t="e">
        <f t="shared" si="35"/>
        <v>#VALUE!</v>
      </c>
      <c r="CL65" s="15">
        <f t="shared" si="36"/>
        <v>0</v>
      </c>
      <c r="CM65" s="15">
        <f t="shared" si="37"/>
        <v>0</v>
      </c>
      <c r="CN65" s="53">
        <f t="shared" si="38"/>
        <v>0</v>
      </c>
      <c r="CS65" s="15">
        <f t="shared" si="39"/>
        <v>0</v>
      </c>
      <c r="CT65" s="15">
        <f t="shared" si="40"/>
        <v>0</v>
      </c>
      <c r="CU65" s="53">
        <f t="shared" si="41"/>
        <v>0</v>
      </c>
      <c r="CZ65" s="15">
        <f t="shared" si="42"/>
        <v>0</v>
      </c>
      <c r="DA65" s="15">
        <f t="shared" si="43"/>
        <v>0</v>
      </c>
      <c r="DB65" s="53">
        <f t="shared" si="44"/>
        <v>0</v>
      </c>
      <c r="DG65" s="15">
        <f t="shared" si="45"/>
        <v>0</v>
      </c>
      <c r="DH65" s="15">
        <f t="shared" si="46"/>
        <v>0</v>
      </c>
      <c r="DI65" s="53">
        <f t="shared" si="47"/>
        <v>0</v>
      </c>
      <c r="DN65" s="15">
        <f t="shared" si="48"/>
        <v>0</v>
      </c>
      <c r="DO65" s="15">
        <f t="shared" si="49"/>
        <v>0</v>
      </c>
      <c r="DP65" s="53">
        <f t="shared" si="50"/>
        <v>0</v>
      </c>
      <c r="DQ65">
        <v>-1.4407754999851E-4</v>
      </c>
      <c r="DR65" t="e">
        <f>bvarM8^2</f>
        <v>#VALUE!</v>
      </c>
      <c r="DS65" t="e">
        <f>cvarM8^2</f>
        <v>#VALUE!</v>
      </c>
      <c r="DT65" t="e">
        <f>mvarM8^2</f>
        <v>#VALUE!</v>
      </c>
      <c r="DU65" s="15" t="e">
        <f t="shared" si="51"/>
        <v>#VALUE!</v>
      </c>
      <c r="DV65" s="15" t="e">
        <f t="shared" si="52"/>
        <v>#VALUE!</v>
      </c>
      <c r="DW65" s="53" t="e">
        <f t="shared" si="53"/>
        <v>#VALUE!</v>
      </c>
      <c r="EB65" s="15">
        <f t="shared" si="54"/>
        <v>0</v>
      </c>
      <c r="EC65" s="15">
        <f t="shared" si="55"/>
        <v>0</v>
      </c>
      <c r="ED65" s="53">
        <f t="shared" si="56"/>
        <v>0</v>
      </c>
      <c r="EI65" s="15">
        <f t="shared" si="57"/>
        <v>0</v>
      </c>
      <c r="EJ65" s="15">
        <f t="shared" si="58"/>
        <v>0</v>
      </c>
      <c r="EK65" s="53">
        <f t="shared" si="59"/>
        <v>0</v>
      </c>
      <c r="EP65" s="15">
        <f t="shared" si="60"/>
        <v>0</v>
      </c>
      <c r="EQ65" s="15">
        <f t="shared" si="61"/>
        <v>0</v>
      </c>
      <c r="ER65" s="53">
        <f t="shared" si="62"/>
        <v>0</v>
      </c>
      <c r="EW65" s="15">
        <f t="shared" si="63"/>
        <v>0</v>
      </c>
      <c r="EX65" s="15">
        <f t="shared" si="64"/>
        <v>0</v>
      </c>
      <c r="EY65" s="53">
        <f t="shared" si="65"/>
        <v>0</v>
      </c>
      <c r="EZ65">
        <v>8.9111751439015993E-6</v>
      </c>
      <c r="FA65" t="e">
        <f>bvarM6^3</f>
        <v>#VALUE!</v>
      </c>
      <c r="FB65" t="e">
        <f>cvarM6^3</f>
        <v>#VALUE!</v>
      </c>
      <c r="FC65" t="e">
        <f>mvarM6^3</f>
        <v>#VALUE!</v>
      </c>
      <c r="FD65" s="15" t="e">
        <f t="shared" si="66"/>
        <v>#VALUE!</v>
      </c>
      <c r="FE65" s="15" t="e">
        <f t="shared" si="67"/>
        <v>#VALUE!</v>
      </c>
      <c r="FF65" s="53" t="e">
        <f t="shared" si="68"/>
        <v>#VALUE!</v>
      </c>
      <c r="FG65">
        <v>-2.6457961727562001E-3</v>
      </c>
      <c r="FH65" t="e">
        <f>bvarM7^2</f>
        <v>#VALUE!</v>
      </c>
      <c r="FI65" t="e">
        <f>cvarM7^2</f>
        <v>#VALUE!</v>
      </c>
      <c r="FJ65" t="e">
        <f>mvarM7^2</f>
        <v>#VALUE!</v>
      </c>
      <c r="FK65" s="15" t="e">
        <f t="shared" si="69"/>
        <v>#VALUE!</v>
      </c>
      <c r="FL65" s="15" t="e">
        <f t="shared" si="70"/>
        <v>#VALUE!</v>
      </c>
      <c r="FM65" s="53" t="e">
        <f t="shared" si="71"/>
        <v>#VALUE!</v>
      </c>
      <c r="FN65">
        <v>-2.8862299684057998E-6</v>
      </c>
      <c r="FO65" t="e">
        <f>bvarM6^3</f>
        <v>#VALUE!</v>
      </c>
      <c r="FP65" t="e">
        <f>cvarM6^3</f>
        <v>#VALUE!</v>
      </c>
      <c r="FQ65" t="e">
        <f>mvarM6^3</f>
        <v>#VALUE!</v>
      </c>
      <c r="FR65" s="15" t="e">
        <f t="shared" si="72"/>
        <v>#VALUE!</v>
      </c>
      <c r="FS65" s="15" t="e">
        <f t="shared" si="73"/>
        <v>#VALUE!</v>
      </c>
      <c r="FT65" s="53" t="e">
        <f t="shared" si="74"/>
        <v>#VALUE!</v>
      </c>
      <c r="FY65" s="15">
        <f t="shared" si="75"/>
        <v>0</v>
      </c>
      <c r="FZ65" s="15">
        <f t="shared" si="76"/>
        <v>0</v>
      </c>
      <c r="GA65" s="53">
        <f t="shared" si="77"/>
        <v>0</v>
      </c>
      <c r="GF65" s="15">
        <f t="shared" si="78"/>
        <v>0</v>
      </c>
      <c r="GG65" s="15">
        <f t="shared" si="79"/>
        <v>0</v>
      </c>
      <c r="GH65" s="53">
        <f t="shared" si="80"/>
        <v>0</v>
      </c>
      <c r="GM65" s="15">
        <f t="shared" si="81"/>
        <v>0</v>
      </c>
      <c r="GN65" s="15">
        <f t="shared" si="82"/>
        <v>0</v>
      </c>
      <c r="GO65" s="53">
        <f t="shared" si="83"/>
        <v>0</v>
      </c>
      <c r="GT65" s="15">
        <f t="shared" si="84"/>
        <v>0</v>
      </c>
      <c r="GU65" s="15">
        <f t="shared" si="85"/>
        <v>0</v>
      </c>
      <c r="GV65" s="53">
        <f t="shared" si="86"/>
        <v>0</v>
      </c>
      <c r="GW65">
        <v>1.6604937606945001E-3</v>
      </c>
      <c r="GX65" t="e">
        <f>bvarM6^2</f>
        <v>#VALUE!</v>
      </c>
      <c r="GY65" t="e">
        <f>cvarM6^2</f>
        <v>#VALUE!</v>
      </c>
      <c r="GZ65" t="e">
        <f>mvarM6^2</f>
        <v>#VALUE!</v>
      </c>
      <c r="HA65" s="15" t="e">
        <f t="shared" si="87"/>
        <v>#VALUE!</v>
      </c>
      <c r="HB65" s="15" t="e">
        <f t="shared" si="88"/>
        <v>#VALUE!</v>
      </c>
      <c r="HC65" s="53" t="e">
        <f t="shared" si="89"/>
        <v>#VALUE!</v>
      </c>
      <c r="HH65" s="15">
        <f t="shared" si="90"/>
        <v>0</v>
      </c>
      <c r="HI65" s="15">
        <f t="shared" si="91"/>
        <v>0</v>
      </c>
      <c r="HJ65" s="53">
        <f t="shared" si="92"/>
        <v>0</v>
      </c>
      <c r="HO65" s="15">
        <f t="shared" si="93"/>
        <v>0</v>
      </c>
      <c r="HP65" s="15">
        <f t="shared" si="94"/>
        <v>0</v>
      </c>
      <c r="HQ65" s="53">
        <f t="shared" si="95"/>
        <v>0</v>
      </c>
      <c r="HV65" s="15">
        <f t="shared" si="96"/>
        <v>0</v>
      </c>
      <c r="HW65" s="15">
        <f t="shared" si="97"/>
        <v>0</v>
      </c>
      <c r="HX65" s="53">
        <f t="shared" si="98"/>
        <v>0</v>
      </c>
      <c r="IC65" s="15">
        <f t="shared" si="99"/>
        <v>0</v>
      </c>
      <c r="ID65" s="15">
        <f t="shared" si="100"/>
        <v>0</v>
      </c>
      <c r="IE65" s="53">
        <f t="shared" si="101"/>
        <v>0</v>
      </c>
      <c r="IF65">
        <v>1.5862754060468999E-3</v>
      </c>
      <c r="IG65" t="e">
        <f>bvarM7^3</f>
        <v>#VALUE!</v>
      </c>
      <c r="IH65" t="e">
        <f>cvarM7^3</f>
        <v>#VALUE!</v>
      </c>
      <c r="II65" t="e">
        <f>mvarM7^3</f>
        <v>#VALUE!</v>
      </c>
      <c r="IJ65" s="15" t="e">
        <f t="shared" si="102"/>
        <v>#VALUE!</v>
      </c>
      <c r="IK65" s="15" t="e">
        <f t="shared" si="103"/>
        <v>#VALUE!</v>
      </c>
      <c r="IL65" s="53" t="e">
        <f t="shared" si="104"/>
        <v>#VALUE!</v>
      </c>
      <c r="IM65">
        <v>4.7131814067207002E-5</v>
      </c>
      <c r="IN65" t="e">
        <f>bvarM5^2</f>
        <v>#VALUE!</v>
      </c>
      <c r="IO65" t="e">
        <f>cvarM5^2</f>
        <v>#VALUE!</v>
      </c>
      <c r="IP65" t="e">
        <f>mvarM5^2</f>
        <v>#VALUE!</v>
      </c>
      <c r="IQ65" s="15" t="e">
        <f t="shared" si="105"/>
        <v>#VALUE!</v>
      </c>
      <c r="IR65" s="15" t="e">
        <f t="shared" si="106"/>
        <v>#VALUE!</v>
      </c>
      <c r="IS65" s="53" t="e">
        <f t="shared" si="107"/>
        <v>#VALUE!</v>
      </c>
      <c r="IX65" s="15">
        <f t="shared" si="108"/>
        <v>0</v>
      </c>
      <c r="IY65" s="15">
        <f t="shared" si="109"/>
        <v>0</v>
      </c>
      <c r="IZ65" s="53">
        <f t="shared" si="110"/>
        <v>0</v>
      </c>
      <c r="JA65">
        <v>-3.5408117804189E-4</v>
      </c>
      <c r="JB65" t="e">
        <f>bvarM2^3</f>
        <v>#VALUE!</v>
      </c>
      <c r="JC65" t="e">
        <f>cvarM2^3</f>
        <v>#VALUE!</v>
      </c>
      <c r="JD65" t="e">
        <f>mvarM2^3</f>
        <v>#VALUE!</v>
      </c>
      <c r="JE65" s="24" t="e">
        <f t="shared" si="111"/>
        <v>#VALUE!</v>
      </c>
      <c r="JF65" s="24" t="e">
        <f t="shared" si="112"/>
        <v>#VALUE!</v>
      </c>
      <c r="JG65" s="24" t="e">
        <f t="shared" si="113"/>
        <v>#VALUE!</v>
      </c>
      <c r="JL65" s="24">
        <f t="shared" si="114"/>
        <v>0</v>
      </c>
      <c r="JM65" s="24">
        <f t="shared" si="115"/>
        <v>0</v>
      </c>
      <c r="JN65" s="24">
        <f t="shared" si="116"/>
        <v>0</v>
      </c>
      <c r="JS65" s="24">
        <f t="shared" si="117"/>
        <v>0</v>
      </c>
      <c r="JT65" s="24">
        <f t="shared" si="118"/>
        <v>0</v>
      </c>
      <c r="JU65" s="24">
        <f t="shared" si="119"/>
        <v>0</v>
      </c>
      <c r="JV65">
        <v>-1.3166473097007999E-4</v>
      </c>
      <c r="JW65" t="e">
        <f>bvarM2^3</f>
        <v>#VALUE!</v>
      </c>
      <c r="JX65" t="e">
        <f>cvarM2^3</f>
        <v>#VALUE!</v>
      </c>
      <c r="JY65" t="e">
        <f>mvarM2^3</f>
        <v>#VALUE!</v>
      </c>
      <c r="JZ65" s="24" t="e">
        <f t="shared" si="120"/>
        <v>#VALUE!</v>
      </c>
      <c r="KA65" s="24" t="e">
        <f t="shared" si="121"/>
        <v>#VALUE!</v>
      </c>
      <c r="KB65" s="24" t="e">
        <f t="shared" si="122"/>
        <v>#VALUE!</v>
      </c>
      <c r="KG65" s="24">
        <f t="shared" si="123"/>
        <v>0</v>
      </c>
      <c r="KH65" s="24">
        <f t="shared" si="124"/>
        <v>0</v>
      </c>
      <c r="KI65" s="24">
        <f t="shared" si="125"/>
        <v>0</v>
      </c>
      <c r="KN65" s="24">
        <f t="shared" si="126"/>
        <v>0</v>
      </c>
      <c r="KO65" s="24">
        <f t="shared" si="127"/>
        <v>0</v>
      </c>
      <c r="KP65" s="24">
        <f t="shared" si="128"/>
        <v>0</v>
      </c>
      <c r="KU65" s="24">
        <f t="shared" si="129"/>
        <v>0</v>
      </c>
      <c r="KV65" s="24">
        <f t="shared" si="130"/>
        <v>0</v>
      </c>
      <c r="KW65" s="24">
        <f t="shared" si="131"/>
        <v>0</v>
      </c>
      <c r="LB65" s="24">
        <f t="shared" si="132"/>
        <v>0</v>
      </c>
      <c r="LC65" s="24">
        <f t="shared" si="133"/>
        <v>0</v>
      </c>
      <c r="LD65" s="24">
        <f t="shared" si="134"/>
        <v>0</v>
      </c>
      <c r="LI65" s="24">
        <f t="shared" si="135"/>
        <v>0</v>
      </c>
      <c r="LJ65" s="24">
        <f t="shared" si="136"/>
        <v>0</v>
      </c>
      <c r="LK65" s="24">
        <f t="shared" si="137"/>
        <v>0</v>
      </c>
      <c r="LL65">
        <v>5.2047256912496002E-5</v>
      </c>
      <c r="LM65" t="e">
        <f>bvarM8^3</f>
        <v>#VALUE!</v>
      </c>
      <c r="LN65" t="e">
        <f>cvarM8^3</f>
        <v>#VALUE!</v>
      </c>
      <c r="LO65" t="e">
        <f>mvarM8^3</f>
        <v>#VALUE!</v>
      </c>
      <c r="LP65" s="24" t="e">
        <f t="shared" si="138"/>
        <v>#VALUE!</v>
      </c>
      <c r="LQ65" s="24" t="e">
        <f t="shared" si="139"/>
        <v>#VALUE!</v>
      </c>
      <c r="LR65" s="24" t="e">
        <f t="shared" si="140"/>
        <v>#VALUE!</v>
      </c>
      <c r="LW65" s="24">
        <f t="shared" si="141"/>
        <v>0</v>
      </c>
      <c r="LX65" s="24">
        <f t="shared" si="142"/>
        <v>0</v>
      </c>
      <c r="LY65" s="24">
        <f t="shared" si="143"/>
        <v>0</v>
      </c>
      <c r="LZ65">
        <v>5.0836817308642002E-5</v>
      </c>
      <c r="MA65" t="e">
        <f>bvarM7^3</f>
        <v>#VALUE!</v>
      </c>
      <c r="MB65" t="e">
        <f>cvarM7^3</f>
        <v>#VALUE!</v>
      </c>
      <c r="MC65" t="e">
        <f>mvarM7^3</f>
        <v>#VALUE!</v>
      </c>
      <c r="MD65" s="24" t="e">
        <f t="shared" si="144"/>
        <v>#VALUE!</v>
      </c>
      <c r="ME65" s="24" t="e">
        <f t="shared" si="145"/>
        <v>#VALUE!</v>
      </c>
      <c r="MF65" s="24" t="e">
        <f t="shared" si="146"/>
        <v>#VALUE!</v>
      </c>
      <c r="MG65">
        <v>-8.1500355942470005E-4</v>
      </c>
      <c r="MH65" t="e">
        <f>bvarM2^3</f>
        <v>#VALUE!</v>
      </c>
      <c r="MI65" t="e">
        <f>cvarM2^3</f>
        <v>#VALUE!</v>
      </c>
      <c r="MJ65" t="e">
        <f>mvarM2^3</f>
        <v>#VALUE!</v>
      </c>
      <c r="MK65" s="24" t="e">
        <f t="shared" si="147"/>
        <v>#VALUE!</v>
      </c>
      <c r="ML65" s="24" t="e">
        <f t="shared" si="148"/>
        <v>#VALUE!</v>
      </c>
      <c r="MM65" s="24" t="e">
        <f t="shared" si="149"/>
        <v>#VALUE!</v>
      </c>
      <c r="MR65" s="24">
        <f t="shared" si="150"/>
        <v>0</v>
      </c>
      <c r="MS65" s="24">
        <f t="shared" si="151"/>
        <v>0</v>
      </c>
      <c r="MT65" s="24">
        <f t="shared" si="152"/>
        <v>0</v>
      </c>
      <c r="MY65" s="24">
        <f t="shared" si="153"/>
        <v>0</v>
      </c>
      <c r="MZ65" s="24">
        <f t="shared" si="154"/>
        <v>0</v>
      </c>
      <c r="NA65" s="24">
        <f t="shared" si="155"/>
        <v>0</v>
      </c>
      <c r="NF65" s="24">
        <f t="shared" si="156"/>
        <v>0</v>
      </c>
      <c r="NG65" s="24">
        <f t="shared" si="157"/>
        <v>0</v>
      </c>
      <c r="NH65" s="24">
        <f t="shared" si="158"/>
        <v>0</v>
      </c>
      <c r="NM65" s="24">
        <f t="shared" si="159"/>
        <v>0</v>
      </c>
      <c r="NN65" s="24">
        <f t="shared" si="160"/>
        <v>0</v>
      </c>
      <c r="NO65" s="24">
        <f t="shared" si="161"/>
        <v>0</v>
      </c>
      <c r="NT65" s="24">
        <f t="shared" si="162"/>
        <v>0</v>
      </c>
      <c r="NU65" s="24">
        <f t="shared" si="163"/>
        <v>0</v>
      </c>
      <c r="NV65" s="24">
        <f t="shared" si="164"/>
        <v>0</v>
      </c>
      <c r="OA65" s="24">
        <f t="shared" si="165"/>
        <v>0</v>
      </c>
      <c r="OB65" s="24">
        <f t="shared" si="166"/>
        <v>0</v>
      </c>
      <c r="OC65" s="24">
        <f t="shared" si="167"/>
        <v>0</v>
      </c>
      <c r="OH65" s="24">
        <f t="shared" si="168"/>
        <v>0</v>
      </c>
      <c r="OI65" s="24">
        <f t="shared" si="169"/>
        <v>0</v>
      </c>
      <c r="OJ65" s="24">
        <f t="shared" si="170"/>
        <v>0</v>
      </c>
      <c r="OO65" s="24">
        <f t="shared" si="171"/>
        <v>0</v>
      </c>
      <c r="OP65" s="24">
        <f t="shared" si="172"/>
        <v>0</v>
      </c>
      <c r="OQ65" s="24">
        <f t="shared" si="173"/>
        <v>0</v>
      </c>
      <c r="OR65">
        <v>-5.3108293961927995E-4</v>
      </c>
      <c r="OS65" t="e">
        <f>bvarM8^2</f>
        <v>#VALUE!</v>
      </c>
      <c r="OT65" t="e">
        <f>cvarM8^2</f>
        <v>#VALUE!</v>
      </c>
      <c r="OU65" t="e">
        <f>mvarM8^2</f>
        <v>#VALUE!</v>
      </c>
      <c r="OV65" s="24" t="e">
        <f t="shared" si="174"/>
        <v>#VALUE!</v>
      </c>
      <c r="OW65" s="24" t="e">
        <f t="shared" si="175"/>
        <v>#VALUE!</v>
      </c>
      <c r="OX65" s="24" t="e">
        <f t="shared" si="176"/>
        <v>#VALUE!</v>
      </c>
      <c r="PC65" s="24">
        <f t="shared" si="177"/>
        <v>0</v>
      </c>
      <c r="PD65" s="24">
        <f t="shared" si="178"/>
        <v>0</v>
      </c>
      <c r="PE65" s="24">
        <f t="shared" si="179"/>
        <v>0</v>
      </c>
      <c r="PF65">
        <v>7.7320166588660006E-5</v>
      </c>
      <c r="PG65" t="e">
        <f>bvarM8^3</f>
        <v>#VALUE!</v>
      </c>
      <c r="PH65" t="e">
        <f>cvarM8^3</f>
        <v>#VALUE!</v>
      </c>
      <c r="PI65" t="e">
        <f>mvarM8^3</f>
        <v>#VALUE!</v>
      </c>
      <c r="PJ65" s="24" t="e">
        <f t="shared" si="180"/>
        <v>#VALUE!</v>
      </c>
      <c r="PK65" s="24" t="e">
        <f t="shared" si="181"/>
        <v>#VALUE!</v>
      </c>
      <c r="PL65" s="24" t="e">
        <f t="shared" si="182"/>
        <v>#VALUE!</v>
      </c>
      <c r="PQ65" s="24">
        <f t="shared" si="183"/>
        <v>0</v>
      </c>
      <c r="PR65" s="24">
        <f t="shared" si="184"/>
        <v>0</v>
      </c>
      <c r="PS65" s="24">
        <f t="shared" si="185"/>
        <v>0</v>
      </c>
      <c r="PX65" s="24">
        <f t="shared" si="186"/>
        <v>0</v>
      </c>
      <c r="PY65" s="24">
        <f t="shared" si="187"/>
        <v>0</v>
      </c>
      <c r="PZ65" s="24">
        <f t="shared" si="188"/>
        <v>0</v>
      </c>
      <c r="QE65" s="24">
        <f t="shared" si="189"/>
        <v>0</v>
      </c>
      <c r="QF65" s="24">
        <f t="shared" si="190"/>
        <v>0</v>
      </c>
      <c r="QG65" s="24">
        <f t="shared" si="191"/>
        <v>0</v>
      </c>
      <c r="QL65" s="24">
        <f t="shared" si="192"/>
        <v>0</v>
      </c>
      <c r="QM65" s="24">
        <f t="shared" si="193"/>
        <v>0</v>
      </c>
      <c r="QN65" s="24">
        <f t="shared" si="194"/>
        <v>0</v>
      </c>
      <c r="QS65" s="24">
        <f t="shared" si="195"/>
        <v>0</v>
      </c>
      <c r="QT65" s="24">
        <f t="shared" si="196"/>
        <v>0</v>
      </c>
      <c r="QU65" s="24">
        <f t="shared" si="197"/>
        <v>0</v>
      </c>
      <c r="QZ65" s="24">
        <f t="shared" si="198"/>
        <v>0</v>
      </c>
      <c r="RA65" s="24">
        <f t="shared" si="199"/>
        <v>0</v>
      </c>
      <c r="RB65" s="24">
        <f t="shared" si="200"/>
        <v>0</v>
      </c>
      <c r="RG65" s="24">
        <f t="shared" si="201"/>
        <v>0</v>
      </c>
      <c r="RH65" s="24">
        <f t="shared" si="202"/>
        <v>0</v>
      </c>
      <c r="RI65" s="24">
        <f t="shared" si="203"/>
        <v>0</v>
      </c>
      <c r="RN65" s="24">
        <f t="shared" si="204"/>
        <v>0</v>
      </c>
      <c r="RO65" s="24">
        <f t="shared" si="205"/>
        <v>0</v>
      </c>
      <c r="RP65" s="24">
        <f t="shared" si="206"/>
        <v>0</v>
      </c>
      <c r="RU65" s="24">
        <f t="shared" si="207"/>
        <v>0</v>
      </c>
      <c r="RV65" s="24">
        <f t="shared" si="208"/>
        <v>0</v>
      </c>
      <c r="RW65" s="24">
        <f t="shared" si="209"/>
        <v>0</v>
      </c>
      <c r="RX65">
        <v>-2.806205123417E-5</v>
      </c>
      <c r="RY65" t="e">
        <f>bvarM2^3</f>
        <v>#VALUE!</v>
      </c>
      <c r="RZ65" t="e">
        <f>cvarM2^3</f>
        <v>#VALUE!</v>
      </c>
      <c r="SA65" t="e">
        <f>mvarM2^3</f>
        <v>#VALUE!</v>
      </c>
      <c r="SB65" s="24" t="e">
        <f t="shared" si="210"/>
        <v>#VALUE!</v>
      </c>
      <c r="SC65" s="24" t="e">
        <f t="shared" si="211"/>
        <v>#VALUE!</v>
      </c>
      <c r="SD65" s="24" t="e">
        <f t="shared" si="212"/>
        <v>#VALUE!</v>
      </c>
      <c r="SI65" s="24">
        <f t="shared" si="213"/>
        <v>0</v>
      </c>
      <c r="SJ65" s="24">
        <f t="shared" si="214"/>
        <v>0</v>
      </c>
      <c r="SK65" s="24">
        <f t="shared" si="215"/>
        <v>0</v>
      </c>
      <c r="SP65" s="24">
        <f t="shared" si="216"/>
        <v>0</v>
      </c>
      <c r="SQ65" s="24">
        <f t="shared" si="217"/>
        <v>0</v>
      </c>
      <c r="SR65" s="24">
        <f t="shared" si="218"/>
        <v>0</v>
      </c>
      <c r="SW65" s="24">
        <f t="shared" si="219"/>
        <v>0</v>
      </c>
      <c r="SX65" s="24">
        <f t="shared" si="220"/>
        <v>0</v>
      </c>
      <c r="SY65" s="24">
        <f t="shared" si="221"/>
        <v>0</v>
      </c>
      <c r="TD65" s="24">
        <f t="shared" si="222"/>
        <v>0</v>
      </c>
      <c r="TE65" s="24">
        <f t="shared" si="223"/>
        <v>0</v>
      </c>
      <c r="TF65" s="24">
        <f t="shared" si="224"/>
        <v>0</v>
      </c>
      <c r="TK65" s="24">
        <f t="shared" si="225"/>
        <v>0</v>
      </c>
      <c r="TL65" s="24">
        <f t="shared" si="226"/>
        <v>0</v>
      </c>
      <c r="TM65" s="24">
        <f t="shared" si="227"/>
        <v>0</v>
      </c>
      <c r="TR65" s="24">
        <f t="shared" si="228"/>
        <v>0</v>
      </c>
      <c r="TS65" s="24">
        <f t="shared" si="229"/>
        <v>0</v>
      </c>
      <c r="TT65" s="24">
        <f t="shared" si="230"/>
        <v>0</v>
      </c>
      <c r="TU65">
        <v>6.0752295770325001E-7</v>
      </c>
      <c r="TV65" t="e">
        <f>bvarM9^3</f>
        <v>#VALUE!</v>
      </c>
      <c r="TW65" t="e">
        <f>cvarM9^3</f>
        <v>#VALUE!</v>
      </c>
      <c r="TX65" t="e">
        <f>mvarM9^3</f>
        <v>#VALUE!</v>
      </c>
      <c r="TY65" s="24" t="e">
        <f t="shared" si="231"/>
        <v>#VALUE!</v>
      </c>
      <c r="TZ65" s="24" t="e">
        <f t="shared" si="232"/>
        <v>#VALUE!</v>
      </c>
      <c r="UA65" s="24" t="e">
        <f t="shared" si="233"/>
        <v>#VALUE!</v>
      </c>
      <c r="UF65" s="24">
        <f t="shared" si="234"/>
        <v>0</v>
      </c>
      <c r="UG65" s="24">
        <f t="shared" si="235"/>
        <v>0</v>
      </c>
      <c r="UH65" s="24">
        <f t="shared" si="236"/>
        <v>0</v>
      </c>
      <c r="UI65">
        <v>-1.6685574087331001E-7</v>
      </c>
      <c r="UJ65" t="e">
        <f>bvarM9^3</f>
        <v>#VALUE!</v>
      </c>
      <c r="UK65" t="e">
        <f>cvarM9^3</f>
        <v>#VALUE!</v>
      </c>
      <c r="UL65" t="e">
        <f>mvarM9^3</f>
        <v>#VALUE!</v>
      </c>
      <c r="UM65" s="24" t="e">
        <f t="shared" si="237"/>
        <v>#VALUE!</v>
      </c>
      <c r="UN65" s="24" t="e">
        <f t="shared" si="238"/>
        <v>#VALUE!</v>
      </c>
      <c r="UO65" s="24" t="e">
        <f t="shared" si="239"/>
        <v>#VALUE!</v>
      </c>
      <c r="UT65" s="24">
        <f t="shared" si="240"/>
        <v>0</v>
      </c>
      <c r="UU65" s="24">
        <f t="shared" si="241"/>
        <v>0</v>
      </c>
      <c r="UV65" s="24">
        <f t="shared" si="242"/>
        <v>0</v>
      </c>
      <c r="VA65" s="24">
        <f t="shared" si="243"/>
        <v>0</v>
      </c>
      <c r="VB65" s="24">
        <f t="shared" si="244"/>
        <v>0</v>
      </c>
      <c r="VC65" s="24">
        <f t="shared" si="245"/>
        <v>0</v>
      </c>
      <c r="VH65" s="24">
        <f t="shared" si="246"/>
        <v>0</v>
      </c>
      <c r="VI65" s="24">
        <f t="shared" si="247"/>
        <v>0</v>
      </c>
      <c r="VJ65" s="24">
        <f t="shared" si="248"/>
        <v>0</v>
      </c>
      <c r="VK65">
        <v>-1.5837772848958E-7</v>
      </c>
      <c r="VL65" t="e">
        <f>bvarM9^3</f>
        <v>#VALUE!</v>
      </c>
      <c r="VM65" t="e">
        <f>cvarM9^3</f>
        <v>#VALUE!</v>
      </c>
      <c r="VN65" t="e">
        <f>mvarM9^3</f>
        <v>#VALUE!</v>
      </c>
      <c r="VO65" s="24" t="e">
        <f t="shared" si="249"/>
        <v>#VALUE!</v>
      </c>
      <c r="VP65" s="24" t="e">
        <f t="shared" si="250"/>
        <v>#VALUE!</v>
      </c>
      <c r="VQ65" s="24" t="e">
        <f t="shared" si="251"/>
        <v>#VALUE!</v>
      </c>
      <c r="VV65" s="24">
        <f t="shared" si="252"/>
        <v>0</v>
      </c>
      <c r="VW65" s="24">
        <f t="shared" si="253"/>
        <v>0</v>
      </c>
      <c r="VX65" s="24">
        <f t="shared" si="254"/>
        <v>0</v>
      </c>
      <c r="WC65" s="24">
        <f t="shared" si="255"/>
        <v>0</v>
      </c>
      <c r="WD65" s="24">
        <f t="shared" si="256"/>
        <v>0</v>
      </c>
      <c r="WE65" s="24">
        <f t="shared" si="257"/>
        <v>0</v>
      </c>
      <c r="WJ65" s="24">
        <f t="shared" si="258"/>
        <v>0</v>
      </c>
      <c r="WK65" s="24">
        <f t="shared" si="259"/>
        <v>0</v>
      </c>
      <c r="WL65" s="24">
        <f t="shared" si="260"/>
        <v>0</v>
      </c>
      <c r="WQ65" s="24">
        <f t="shared" si="261"/>
        <v>0</v>
      </c>
      <c r="WR65" s="24">
        <f t="shared" si="262"/>
        <v>0</v>
      </c>
      <c r="WS65" s="24">
        <f t="shared" si="263"/>
        <v>0</v>
      </c>
      <c r="WX65" s="24">
        <f t="shared" si="264"/>
        <v>0</v>
      </c>
      <c r="WY65" s="24">
        <f t="shared" si="265"/>
        <v>0</v>
      </c>
      <c r="WZ65" s="24">
        <f t="shared" si="266"/>
        <v>0</v>
      </c>
      <c r="XA65">
        <v>9.2582375605288001E-4</v>
      </c>
      <c r="XB65" t="e">
        <f>bvarM7^3</f>
        <v>#VALUE!</v>
      </c>
      <c r="XC65" t="e">
        <f>cvarM7^3</f>
        <v>#VALUE!</v>
      </c>
      <c r="XD65" t="e">
        <f>mvarM7^3</f>
        <v>#VALUE!</v>
      </c>
      <c r="XE65" s="24" t="e">
        <f t="shared" si="267"/>
        <v>#VALUE!</v>
      </c>
      <c r="XF65" s="24" t="e">
        <f t="shared" si="268"/>
        <v>#VALUE!</v>
      </c>
      <c r="XG65" s="24" t="e">
        <f t="shared" si="269"/>
        <v>#VALUE!</v>
      </c>
      <c r="XL65" s="24">
        <f t="shared" si="270"/>
        <v>0</v>
      </c>
      <c r="XM65" s="24">
        <f t="shared" si="271"/>
        <v>0</v>
      </c>
      <c r="XN65" s="24">
        <f t="shared" si="272"/>
        <v>0</v>
      </c>
      <c r="XS65" s="24">
        <f t="shared" si="273"/>
        <v>0</v>
      </c>
      <c r="XT65" s="24">
        <f t="shared" si="274"/>
        <v>0</v>
      </c>
      <c r="XU65" s="24">
        <f t="shared" si="275"/>
        <v>0</v>
      </c>
      <c r="XZ65" s="24">
        <f t="shared" si="276"/>
        <v>0</v>
      </c>
      <c r="YA65" s="24">
        <f t="shared" si="277"/>
        <v>0</v>
      </c>
      <c r="YB65" s="24">
        <f t="shared" si="278"/>
        <v>0</v>
      </c>
      <c r="YG65" s="24">
        <f t="shared" si="279"/>
        <v>0</v>
      </c>
      <c r="YH65" s="24">
        <f t="shared" si="280"/>
        <v>0</v>
      </c>
      <c r="YI65" s="24">
        <f t="shared" si="281"/>
        <v>0</v>
      </c>
      <c r="YN65" s="24">
        <f t="shared" si="282"/>
        <v>0</v>
      </c>
      <c r="YO65" s="24">
        <f t="shared" si="283"/>
        <v>0</v>
      </c>
      <c r="YP65" s="24">
        <f t="shared" si="284"/>
        <v>0</v>
      </c>
      <c r="YU65" s="24">
        <f t="shared" si="285"/>
        <v>0</v>
      </c>
      <c r="YV65" s="24">
        <f t="shared" si="286"/>
        <v>0</v>
      </c>
      <c r="YW65" s="24">
        <f t="shared" si="287"/>
        <v>0</v>
      </c>
      <c r="ZB65" s="24">
        <f t="shared" si="288"/>
        <v>0</v>
      </c>
      <c r="ZC65" s="24">
        <f t="shared" si="289"/>
        <v>0</v>
      </c>
      <c r="ZD65" s="24">
        <f t="shared" si="290"/>
        <v>0</v>
      </c>
      <c r="ZI65" s="24">
        <f t="shared" si="291"/>
        <v>0</v>
      </c>
      <c r="ZJ65" s="24">
        <f t="shared" si="292"/>
        <v>0</v>
      </c>
      <c r="ZK65" s="24">
        <f t="shared" si="293"/>
        <v>0</v>
      </c>
      <c r="ZP65" s="24">
        <f t="shared" si="294"/>
        <v>0</v>
      </c>
      <c r="ZQ65" s="24">
        <f t="shared" si="295"/>
        <v>0</v>
      </c>
      <c r="ZR65" s="24">
        <f t="shared" si="296"/>
        <v>0</v>
      </c>
      <c r="ZW65" s="24">
        <f t="shared" si="297"/>
        <v>0</v>
      </c>
      <c r="ZX65" s="24">
        <f t="shared" si="298"/>
        <v>0</v>
      </c>
      <c r="ZY65" s="24">
        <f t="shared" si="299"/>
        <v>0</v>
      </c>
      <c r="AAD65" s="24">
        <f t="shared" si="300"/>
        <v>0</v>
      </c>
      <c r="AAE65" s="24">
        <f t="shared" si="301"/>
        <v>0</v>
      </c>
      <c r="AAF65" s="24">
        <f t="shared" si="302"/>
        <v>0</v>
      </c>
      <c r="AAG65">
        <v>1.1651902213089E-3</v>
      </c>
      <c r="AAH65" t="e">
        <f>bvarM7^3</f>
        <v>#VALUE!</v>
      </c>
      <c r="AAI65" t="e">
        <f>cvarM7^3</f>
        <v>#VALUE!</v>
      </c>
      <c r="AAJ65" t="e">
        <f>mvarM7^3</f>
        <v>#VALUE!</v>
      </c>
      <c r="AAK65" s="24" t="e">
        <f t="shared" si="303"/>
        <v>#VALUE!</v>
      </c>
      <c r="AAL65" s="24" t="e">
        <f t="shared" si="304"/>
        <v>#VALUE!</v>
      </c>
      <c r="AAM65" s="24" t="e">
        <f t="shared" si="305"/>
        <v>#VALUE!</v>
      </c>
      <c r="AAR65" s="24">
        <f t="shared" si="306"/>
        <v>0</v>
      </c>
      <c r="AAS65" s="24">
        <f t="shared" si="307"/>
        <v>0</v>
      </c>
      <c r="AAT65" s="24">
        <f t="shared" si="308"/>
        <v>0</v>
      </c>
      <c r="AAY65" s="24">
        <f t="shared" si="309"/>
        <v>0</v>
      </c>
      <c r="AAZ65" s="24">
        <f t="shared" si="310"/>
        <v>0</v>
      </c>
      <c r="ABA65" s="24">
        <f t="shared" si="311"/>
        <v>0</v>
      </c>
      <c r="ABF65" s="24">
        <f t="shared" si="312"/>
        <v>0</v>
      </c>
      <c r="ABG65" s="24">
        <f t="shared" si="313"/>
        <v>0</v>
      </c>
      <c r="ABH65" s="24">
        <f t="shared" si="314"/>
        <v>0</v>
      </c>
      <c r="ABM65" s="24">
        <f t="shared" si="315"/>
        <v>0</v>
      </c>
      <c r="ABN65" s="24">
        <f t="shared" si="316"/>
        <v>0</v>
      </c>
      <c r="ABO65" s="24">
        <f t="shared" si="317"/>
        <v>0</v>
      </c>
      <c r="ABT65" s="24">
        <f t="shared" si="318"/>
        <v>0</v>
      </c>
      <c r="ABU65" s="24">
        <f t="shared" si="319"/>
        <v>0</v>
      </c>
      <c r="ABV65" s="24">
        <f t="shared" si="320"/>
        <v>0</v>
      </c>
      <c r="ABW65">
        <v>-4.9911643408897001E-6</v>
      </c>
      <c r="ABX65" t="e">
        <f>bvarM5^3</f>
        <v>#VALUE!</v>
      </c>
      <c r="ABY65" t="e">
        <f>cvarM5^3</f>
        <v>#VALUE!</v>
      </c>
      <c r="ABZ65" t="e">
        <f>mvarM5^3</f>
        <v>#VALUE!</v>
      </c>
      <c r="ACA65" s="24" t="e">
        <f t="shared" si="321"/>
        <v>#VALUE!</v>
      </c>
      <c r="ACB65" s="24" t="e">
        <f t="shared" si="322"/>
        <v>#VALUE!</v>
      </c>
      <c r="ACC65" s="24" t="e">
        <f t="shared" si="323"/>
        <v>#VALUE!</v>
      </c>
      <c r="ACH65" s="24">
        <f t="shared" si="324"/>
        <v>0</v>
      </c>
      <c r="ACI65" s="24">
        <f t="shared" si="325"/>
        <v>0</v>
      </c>
      <c r="ACJ65" s="24">
        <f t="shared" si="326"/>
        <v>0</v>
      </c>
      <c r="ACO65" s="24">
        <f t="shared" si="327"/>
        <v>0</v>
      </c>
      <c r="ACP65" s="24">
        <f t="shared" si="328"/>
        <v>0</v>
      </c>
      <c r="ACQ65" s="24">
        <f t="shared" si="329"/>
        <v>0</v>
      </c>
      <c r="ACV65" s="24">
        <f t="shared" si="330"/>
        <v>0</v>
      </c>
      <c r="ACW65" s="24">
        <f t="shared" si="331"/>
        <v>0</v>
      </c>
      <c r="ACX65" s="24">
        <f t="shared" si="332"/>
        <v>0</v>
      </c>
      <c r="ACY65"/>
      <c r="ACZ65"/>
      <c r="ADA65"/>
      <c r="ADB65"/>
      <c r="ADC65" s="24">
        <f t="shared" si="333"/>
        <v>0</v>
      </c>
      <c r="ADD65" s="24">
        <f t="shared" si="334"/>
        <v>0</v>
      </c>
      <c r="ADE65" s="24">
        <f t="shared" si="335"/>
        <v>0</v>
      </c>
      <c r="ADJ65" s="24">
        <f t="shared" si="336"/>
        <v>0</v>
      </c>
      <c r="ADK65" s="24">
        <f t="shared" si="337"/>
        <v>0</v>
      </c>
      <c r="ADL65" s="24">
        <f t="shared" si="338"/>
        <v>0</v>
      </c>
      <c r="ADQ65" s="24">
        <f t="shared" si="339"/>
        <v>0</v>
      </c>
      <c r="ADR65" s="24">
        <f t="shared" si="340"/>
        <v>0</v>
      </c>
      <c r="ADS65" s="24">
        <f t="shared" si="341"/>
        <v>0</v>
      </c>
      <c r="ADX65" s="24">
        <f t="shared" si="342"/>
        <v>0</v>
      </c>
      <c r="ADY65" s="24">
        <f t="shared" si="343"/>
        <v>0</v>
      </c>
      <c r="ADZ65" s="24">
        <f t="shared" si="344"/>
        <v>0</v>
      </c>
      <c r="AEE65" s="24">
        <f t="shared" si="345"/>
        <v>0</v>
      </c>
      <c r="AEF65" s="24">
        <f t="shared" si="346"/>
        <v>0</v>
      </c>
      <c r="AEG65" s="24">
        <f t="shared" si="347"/>
        <v>0</v>
      </c>
      <c r="AEL65" s="24">
        <f t="shared" si="348"/>
        <v>0</v>
      </c>
      <c r="AEM65" s="24">
        <f t="shared" si="349"/>
        <v>0</v>
      </c>
      <c r="AEN65" s="24">
        <f t="shared" si="350"/>
        <v>0</v>
      </c>
      <c r="AES65" s="24">
        <f t="shared" si="351"/>
        <v>0</v>
      </c>
      <c r="AET65" s="24">
        <f t="shared" si="352"/>
        <v>0</v>
      </c>
      <c r="AEU65" s="24">
        <f t="shared" si="353"/>
        <v>0</v>
      </c>
      <c r="AEZ65" s="24">
        <f t="shared" si="354"/>
        <v>0</v>
      </c>
      <c r="AFA65" s="24">
        <f t="shared" si="355"/>
        <v>0</v>
      </c>
      <c r="AFB65" s="24">
        <f t="shared" si="356"/>
        <v>0</v>
      </c>
      <c r="AFG65" s="24">
        <f t="shared" si="357"/>
        <v>0</v>
      </c>
      <c r="AFH65" s="24">
        <f t="shared" si="358"/>
        <v>0</v>
      </c>
      <c r="AFI65" s="24">
        <f t="shared" si="359"/>
        <v>0</v>
      </c>
      <c r="AFN65" s="24">
        <f t="shared" si="360"/>
        <v>0</v>
      </c>
      <c r="AFO65" s="24">
        <f t="shared" si="361"/>
        <v>0</v>
      </c>
      <c r="AFP65" s="24">
        <f t="shared" si="362"/>
        <v>0</v>
      </c>
      <c r="AFU65" s="24">
        <f t="shared" si="363"/>
        <v>0</v>
      </c>
      <c r="AFV65" s="24">
        <f t="shared" si="364"/>
        <v>0</v>
      </c>
      <c r="AFW65" s="24">
        <f t="shared" si="365"/>
        <v>0</v>
      </c>
      <c r="AGB65" s="24">
        <f t="shared" si="366"/>
        <v>0</v>
      </c>
      <c r="AGC65" s="24">
        <f t="shared" si="367"/>
        <v>0</v>
      </c>
      <c r="AGD65" s="24">
        <f t="shared" si="368"/>
        <v>0</v>
      </c>
      <c r="AGI65" s="24">
        <f t="shared" si="369"/>
        <v>0</v>
      </c>
      <c r="AGJ65" s="24">
        <f t="shared" si="370"/>
        <v>0</v>
      </c>
      <c r="AGK65" s="24">
        <f t="shared" si="371"/>
        <v>0</v>
      </c>
      <c r="AGP65" s="24">
        <f t="shared" si="372"/>
        <v>0</v>
      </c>
      <c r="AGQ65" s="24">
        <f t="shared" si="373"/>
        <v>0</v>
      </c>
      <c r="AGR65" s="24">
        <f t="shared" si="374"/>
        <v>0</v>
      </c>
      <c r="AGW65" s="24">
        <f t="shared" si="375"/>
        <v>0</v>
      </c>
      <c r="AGX65" s="24">
        <f t="shared" si="376"/>
        <v>0</v>
      </c>
      <c r="AGY65" s="24">
        <f t="shared" si="377"/>
        <v>0</v>
      </c>
      <c r="AHD65" s="24">
        <f t="shared" si="378"/>
        <v>0</v>
      </c>
      <c r="AHE65" s="24">
        <f t="shared" si="379"/>
        <v>0</v>
      </c>
      <c r="AHF65" s="24">
        <f t="shared" si="380"/>
        <v>0</v>
      </c>
      <c r="AHK65" s="24">
        <f t="shared" si="381"/>
        <v>0</v>
      </c>
      <c r="AHL65" s="24">
        <f t="shared" si="382"/>
        <v>0</v>
      </c>
      <c r="AHM65" s="24">
        <f t="shared" si="383"/>
        <v>0</v>
      </c>
      <c r="AHR65" s="24">
        <f t="shared" si="384"/>
        <v>0</v>
      </c>
      <c r="AHS65" s="24">
        <f t="shared" si="385"/>
        <v>0</v>
      </c>
      <c r="AHT65" s="24">
        <f t="shared" si="386"/>
        <v>0</v>
      </c>
      <c r="AHY65" s="24">
        <f t="shared" si="387"/>
        <v>0</v>
      </c>
      <c r="AHZ65" s="24">
        <f t="shared" si="388"/>
        <v>0</v>
      </c>
      <c r="AIA65" s="24">
        <f t="shared" si="389"/>
        <v>0</v>
      </c>
      <c r="AIF65" s="24">
        <f t="shared" si="390"/>
        <v>0</v>
      </c>
      <c r="AIG65" s="24">
        <f t="shared" si="391"/>
        <v>0</v>
      </c>
      <c r="AIH65" s="24">
        <f t="shared" si="392"/>
        <v>0</v>
      </c>
      <c r="AIM65" s="24">
        <f t="shared" si="393"/>
        <v>0</v>
      </c>
      <c r="AIN65" s="24">
        <f t="shared" si="394"/>
        <v>0</v>
      </c>
      <c r="AIO65" s="24">
        <f t="shared" si="395"/>
        <v>0</v>
      </c>
      <c r="AIT65" s="24">
        <f t="shared" si="396"/>
        <v>0</v>
      </c>
      <c r="AIU65" s="24">
        <f t="shared" si="397"/>
        <v>0</v>
      </c>
      <c r="AIV65" s="24">
        <f t="shared" si="398"/>
        <v>0</v>
      </c>
      <c r="AJA65" s="24">
        <f t="shared" si="399"/>
        <v>0</v>
      </c>
      <c r="AJB65" s="24">
        <f t="shared" si="400"/>
        <v>0</v>
      </c>
      <c r="AJC65" s="24">
        <f t="shared" si="401"/>
        <v>0</v>
      </c>
      <c r="AJH65" s="24">
        <f t="shared" si="402"/>
        <v>0</v>
      </c>
      <c r="AJI65" s="24">
        <f t="shared" si="403"/>
        <v>0</v>
      </c>
      <c r="AJJ65" s="24">
        <f t="shared" si="404"/>
        <v>0</v>
      </c>
      <c r="AJO65" s="24">
        <f t="shared" si="405"/>
        <v>0</v>
      </c>
      <c r="AJP65" s="24">
        <f t="shared" si="406"/>
        <v>0</v>
      </c>
      <c r="AJQ65" s="24">
        <f t="shared" si="407"/>
        <v>0</v>
      </c>
      <c r="AJV65" s="24">
        <f t="shared" si="408"/>
        <v>0</v>
      </c>
      <c r="AJW65" s="24">
        <f t="shared" si="409"/>
        <v>0</v>
      </c>
      <c r="AJX65" s="24">
        <f t="shared" si="410"/>
        <v>0</v>
      </c>
      <c r="AKC65" s="24">
        <f t="shared" si="411"/>
        <v>0</v>
      </c>
      <c r="AKD65" s="24">
        <f t="shared" si="412"/>
        <v>0</v>
      </c>
      <c r="AKE65" s="24">
        <f t="shared" si="413"/>
        <v>0</v>
      </c>
      <c r="AKJ65" s="24">
        <f t="shared" si="414"/>
        <v>0</v>
      </c>
      <c r="AKK65" s="24">
        <f t="shared" si="415"/>
        <v>0</v>
      </c>
      <c r="AKL65" s="24">
        <f t="shared" si="416"/>
        <v>0</v>
      </c>
      <c r="AKQ65" s="24">
        <f t="shared" si="417"/>
        <v>0</v>
      </c>
      <c r="AKR65" s="24">
        <f t="shared" si="418"/>
        <v>0</v>
      </c>
      <c r="AKS65" s="24">
        <f t="shared" si="419"/>
        <v>0</v>
      </c>
      <c r="AKX65" s="24">
        <f t="shared" si="420"/>
        <v>0</v>
      </c>
      <c r="AKY65" s="24">
        <f t="shared" si="421"/>
        <v>0</v>
      </c>
      <c r="AKZ65" s="24">
        <f t="shared" si="422"/>
        <v>0</v>
      </c>
      <c r="ALE65" s="24">
        <f t="shared" si="423"/>
        <v>0</v>
      </c>
      <c r="ALF65" s="24">
        <f t="shared" si="424"/>
        <v>0</v>
      </c>
      <c r="ALG65" s="24">
        <f t="shared" si="425"/>
        <v>0</v>
      </c>
      <c r="ALL65" s="24">
        <f t="shared" si="426"/>
        <v>0</v>
      </c>
      <c r="ALM65" s="24">
        <f t="shared" si="427"/>
        <v>0</v>
      </c>
      <c r="ALN65" s="24">
        <f t="shared" si="428"/>
        <v>0</v>
      </c>
      <c r="ALS65" s="24">
        <f t="shared" si="429"/>
        <v>0</v>
      </c>
      <c r="ALT65" s="24">
        <f t="shared" si="430"/>
        <v>0</v>
      </c>
      <c r="ALU65" s="24">
        <f t="shared" si="431"/>
        <v>0</v>
      </c>
      <c r="ALZ65" s="24">
        <f t="shared" si="432"/>
        <v>0</v>
      </c>
      <c r="AMA65" s="24">
        <f t="shared" si="433"/>
        <v>0</v>
      </c>
      <c r="AMB65" s="24">
        <f t="shared" si="434"/>
        <v>0</v>
      </c>
      <c r="AMG65" s="24">
        <f t="shared" si="435"/>
        <v>0</v>
      </c>
      <c r="AMH65" s="24">
        <f t="shared" si="436"/>
        <v>0</v>
      </c>
      <c r="AMI65" s="24">
        <f t="shared" si="437"/>
        <v>0</v>
      </c>
      <c r="AMN65" s="24">
        <f t="shared" si="438"/>
        <v>0</v>
      </c>
      <c r="AMO65" s="24">
        <f t="shared" si="439"/>
        <v>0</v>
      </c>
      <c r="AMP65" s="24">
        <f t="shared" si="440"/>
        <v>0</v>
      </c>
      <c r="AMU65" s="24">
        <f t="shared" si="441"/>
        <v>0</v>
      </c>
      <c r="AMV65" s="24">
        <f t="shared" si="442"/>
        <v>0</v>
      </c>
      <c r="AMW65" s="24">
        <f t="shared" si="443"/>
        <v>0</v>
      </c>
      <c r="ANB65" s="24">
        <f t="shared" si="444"/>
        <v>0</v>
      </c>
      <c r="ANC65" s="24">
        <f t="shared" si="445"/>
        <v>0</v>
      </c>
      <c r="AND65" s="24">
        <f t="shared" si="446"/>
        <v>0</v>
      </c>
      <c r="ANE65">
        <v>-5.6000673980192998E-5</v>
      </c>
      <c r="ANF65" t="e">
        <f>bvarM6^3</f>
        <v>#VALUE!</v>
      </c>
      <c r="ANG65" t="e">
        <f>cvarM6^3</f>
        <v>#VALUE!</v>
      </c>
      <c r="ANH65" t="e">
        <f>mvarM6^3</f>
        <v>#VALUE!</v>
      </c>
      <c r="ANI65" s="24" t="e">
        <f t="shared" si="447"/>
        <v>#VALUE!</v>
      </c>
      <c r="ANJ65" s="24" t="e">
        <f t="shared" si="448"/>
        <v>#VALUE!</v>
      </c>
      <c r="ANK65" s="24" t="e">
        <f t="shared" si="449"/>
        <v>#VALUE!</v>
      </c>
      <c r="ANP65" s="24">
        <f t="shared" si="450"/>
        <v>0</v>
      </c>
      <c r="ANQ65" s="24">
        <f t="shared" si="451"/>
        <v>0</v>
      </c>
      <c r="ANR65" s="24">
        <f t="shared" si="452"/>
        <v>0</v>
      </c>
      <c r="ANS65"/>
      <c r="ANT65"/>
      <c r="ANU65"/>
      <c r="ANV65"/>
      <c r="ANW65" s="24">
        <f t="shared" si="453"/>
        <v>0</v>
      </c>
      <c r="ANX65" s="24">
        <f t="shared" si="454"/>
        <v>0</v>
      </c>
      <c r="ANY65" s="24">
        <f t="shared" si="455"/>
        <v>0</v>
      </c>
      <c r="AOD65" s="24">
        <f t="shared" si="456"/>
        <v>0</v>
      </c>
      <c r="AOE65" s="24">
        <f t="shared" si="457"/>
        <v>0</v>
      </c>
      <c r="AOF65" s="24">
        <f t="shared" si="458"/>
        <v>0</v>
      </c>
      <c r="AOK65" s="24">
        <f t="shared" si="459"/>
        <v>0</v>
      </c>
      <c r="AOL65" s="24">
        <f t="shared" si="460"/>
        <v>0</v>
      </c>
      <c r="AOM65" s="24">
        <f t="shared" si="461"/>
        <v>0</v>
      </c>
      <c r="AOR65" s="24">
        <f t="shared" si="462"/>
        <v>0</v>
      </c>
      <c r="AOS65" s="24">
        <f t="shared" si="463"/>
        <v>0</v>
      </c>
      <c r="AOT65" s="24">
        <f t="shared" si="464"/>
        <v>0</v>
      </c>
      <c r="AOU65"/>
      <c r="AOV65"/>
      <c r="AOW65"/>
      <c r="AOX65"/>
      <c r="AOY65" s="24">
        <f t="shared" si="465"/>
        <v>0</v>
      </c>
      <c r="AOZ65" s="24">
        <f t="shared" si="466"/>
        <v>0</v>
      </c>
      <c r="APA65" s="24">
        <f t="shared" si="467"/>
        <v>0</v>
      </c>
      <c r="APF65" s="24">
        <f t="shared" si="468"/>
        <v>0</v>
      </c>
      <c r="APG65" s="24">
        <f t="shared" si="469"/>
        <v>0</v>
      </c>
      <c r="APH65" s="24">
        <f t="shared" si="470"/>
        <v>0</v>
      </c>
      <c r="APM65" s="24">
        <f t="shared" si="471"/>
        <v>0</v>
      </c>
      <c r="APN65" s="24">
        <f t="shared" si="472"/>
        <v>0</v>
      </c>
      <c r="APO65" s="24">
        <f t="shared" si="473"/>
        <v>0</v>
      </c>
      <c r="APT65" s="24">
        <f t="shared" si="474"/>
        <v>0</v>
      </c>
      <c r="APU65" s="24">
        <f t="shared" si="475"/>
        <v>0</v>
      </c>
      <c r="APV65" s="24">
        <f t="shared" si="476"/>
        <v>0</v>
      </c>
      <c r="AQA65" s="24">
        <f t="shared" si="477"/>
        <v>0</v>
      </c>
      <c r="AQB65" s="24">
        <f t="shared" si="478"/>
        <v>0</v>
      </c>
      <c r="AQC65" s="24">
        <f t="shared" si="479"/>
        <v>0</v>
      </c>
      <c r="AQH65" s="24">
        <f t="shared" si="480"/>
        <v>0</v>
      </c>
      <c r="AQI65" s="24">
        <f t="shared" si="481"/>
        <v>0</v>
      </c>
      <c r="AQJ65" s="24">
        <f t="shared" si="482"/>
        <v>0</v>
      </c>
      <c r="AQO65" s="24">
        <f t="shared" si="483"/>
        <v>0</v>
      </c>
      <c r="AQP65" s="24">
        <f t="shared" si="484"/>
        <v>0</v>
      </c>
      <c r="AQQ65" s="24">
        <f t="shared" si="485"/>
        <v>0</v>
      </c>
      <c r="AQV65" s="24">
        <f t="shared" si="486"/>
        <v>0</v>
      </c>
      <c r="AQW65" s="24">
        <f t="shared" si="487"/>
        <v>0</v>
      </c>
      <c r="AQX65" s="24">
        <f t="shared" si="488"/>
        <v>0</v>
      </c>
      <c r="ARC65" s="24">
        <f t="shared" si="489"/>
        <v>0</v>
      </c>
      <c r="ARD65" s="24">
        <f t="shared" si="490"/>
        <v>0</v>
      </c>
      <c r="ARE65" s="24">
        <f t="shared" si="491"/>
        <v>0</v>
      </c>
      <c r="ARJ65" s="24">
        <f t="shared" si="492"/>
        <v>0</v>
      </c>
      <c r="ARK65" s="24">
        <f t="shared" si="493"/>
        <v>0</v>
      </c>
      <c r="ARL65" s="24">
        <f t="shared" si="494"/>
        <v>0</v>
      </c>
      <c r="ARQ65" s="24">
        <f t="shared" si="495"/>
        <v>0</v>
      </c>
      <c r="ARR65" s="24">
        <f t="shared" si="496"/>
        <v>0</v>
      </c>
      <c r="ARS65" s="24">
        <f t="shared" si="497"/>
        <v>0</v>
      </c>
      <c r="ARX65" s="24">
        <f t="shared" si="498"/>
        <v>0</v>
      </c>
      <c r="ARY65" s="24">
        <f t="shared" si="499"/>
        <v>0</v>
      </c>
      <c r="ARZ65" s="24">
        <f t="shared" si="500"/>
        <v>0</v>
      </c>
      <c r="ASE65" s="24">
        <f t="shared" si="501"/>
        <v>0</v>
      </c>
      <c r="ASF65" s="24">
        <f t="shared" si="502"/>
        <v>0</v>
      </c>
      <c r="ASG65" s="24">
        <f t="shared" si="503"/>
        <v>0</v>
      </c>
      <c r="ASL65" s="24">
        <f t="shared" si="504"/>
        <v>0</v>
      </c>
      <c r="ASM65" s="24">
        <f t="shared" si="505"/>
        <v>0</v>
      </c>
      <c r="ASN65" s="24">
        <f t="shared" si="506"/>
        <v>0</v>
      </c>
      <c r="ASS65" s="24">
        <f t="shared" si="507"/>
        <v>0</v>
      </c>
      <c r="AST65" s="24">
        <f t="shared" si="508"/>
        <v>0</v>
      </c>
      <c r="ASU65" s="24">
        <f t="shared" si="509"/>
        <v>0</v>
      </c>
      <c r="ASZ65" s="24">
        <f t="shared" si="510"/>
        <v>0</v>
      </c>
      <c r="ATA65" s="24">
        <f t="shared" si="511"/>
        <v>0</v>
      </c>
      <c r="ATB65" s="24">
        <f t="shared" si="512"/>
        <v>0</v>
      </c>
      <c r="ATG65" s="24">
        <f t="shared" si="513"/>
        <v>0</v>
      </c>
      <c r="ATH65" s="24">
        <f t="shared" si="514"/>
        <v>0</v>
      </c>
      <c r="ATI65" s="24">
        <f t="shared" si="515"/>
        <v>0</v>
      </c>
      <c r="ATN65" s="24">
        <f t="shared" si="516"/>
        <v>0</v>
      </c>
      <c r="ATO65" s="24">
        <f t="shared" si="517"/>
        <v>0</v>
      </c>
      <c r="ATP65" s="24">
        <f t="shared" si="518"/>
        <v>0</v>
      </c>
      <c r="ATQ65"/>
      <c r="ATR65"/>
      <c r="ATS65"/>
      <c r="ATT65"/>
      <c r="ATU65" s="24">
        <f t="shared" si="519"/>
        <v>0</v>
      </c>
      <c r="ATV65" s="24">
        <f t="shared" si="520"/>
        <v>0</v>
      </c>
      <c r="ATW65" s="24">
        <f t="shared" si="521"/>
        <v>0</v>
      </c>
      <c r="AUB65" s="24">
        <f t="shared" si="522"/>
        <v>0</v>
      </c>
      <c r="AUC65" s="24">
        <f t="shared" si="523"/>
        <v>0</v>
      </c>
      <c r="AUD65" s="24">
        <f t="shared" si="524"/>
        <v>0</v>
      </c>
      <c r="AUI65" s="24">
        <f t="shared" si="525"/>
        <v>0</v>
      </c>
      <c r="AUJ65" s="24">
        <f t="shared" si="526"/>
        <v>0</v>
      </c>
      <c r="AUK65" s="24">
        <f t="shared" si="527"/>
        <v>0</v>
      </c>
      <c r="AUP65" s="24">
        <f t="shared" si="528"/>
        <v>0</v>
      </c>
      <c r="AUQ65" s="24">
        <f t="shared" si="529"/>
        <v>0</v>
      </c>
      <c r="AUR65" s="24">
        <f t="shared" si="530"/>
        <v>0</v>
      </c>
      <c r="AUW65" s="24">
        <f t="shared" si="531"/>
        <v>0</v>
      </c>
      <c r="AUX65" s="24">
        <f t="shared" si="532"/>
        <v>0</v>
      </c>
      <c r="AUY65" s="24">
        <f t="shared" si="533"/>
        <v>0</v>
      </c>
      <c r="AVD65" s="24">
        <f t="shared" si="534"/>
        <v>0</v>
      </c>
      <c r="AVE65" s="24">
        <f t="shared" si="535"/>
        <v>0</v>
      </c>
      <c r="AVF65" s="24">
        <f t="shared" si="536"/>
        <v>0</v>
      </c>
      <c r="AVG65"/>
      <c r="AVH65"/>
      <c r="AVI65"/>
      <c r="AVJ65"/>
      <c r="AVK65" s="24">
        <f t="shared" si="537"/>
        <v>0</v>
      </c>
      <c r="AVL65" s="24">
        <f t="shared" si="538"/>
        <v>0</v>
      </c>
      <c r="AVM65" s="24">
        <f t="shared" si="539"/>
        <v>0</v>
      </c>
      <c r="AVR65" s="24">
        <f t="shared" si="540"/>
        <v>0</v>
      </c>
      <c r="AVS65" s="24">
        <f t="shared" si="541"/>
        <v>0</v>
      </c>
      <c r="AVT65" s="24">
        <f t="shared" si="542"/>
        <v>0</v>
      </c>
      <c r="AVY65" s="24">
        <f t="shared" si="543"/>
        <v>0</v>
      </c>
      <c r="AVZ65" s="24">
        <f t="shared" si="544"/>
        <v>0</v>
      </c>
      <c r="AWA65" s="24">
        <f t="shared" si="545"/>
        <v>0</v>
      </c>
      <c r="AWF65" s="24">
        <f t="shared" si="546"/>
        <v>0</v>
      </c>
      <c r="AWG65" s="24">
        <f t="shared" si="547"/>
        <v>0</v>
      </c>
      <c r="AWH65" s="24">
        <f t="shared" si="548"/>
        <v>0</v>
      </c>
      <c r="AWM65" s="24">
        <f t="shared" si="549"/>
        <v>0</v>
      </c>
      <c r="AWN65" s="24">
        <f t="shared" si="550"/>
        <v>0</v>
      </c>
      <c r="AWO65" s="24">
        <f t="shared" si="551"/>
        <v>0</v>
      </c>
      <c r="AWT65" s="24">
        <f t="shared" si="552"/>
        <v>0</v>
      </c>
      <c r="AWU65" s="24">
        <f t="shared" si="553"/>
        <v>0</v>
      </c>
      <c r="AWV65" s="24">
        <f t="shared" si="554"/>
        <v>0</v>
      </c>
      <c r="AXA65" s="24">
        <f t="shared" si="555"/>
        <v>0</v>
      </c>
      <c r="AXB65" s="24">
        <f t="shared" si="556"/>
        <v>0</v>
      </c>
      <c r="AXC65" s="24">
        <f t="shared" si="557"/>
        <v>0</v>
      </c>
      <c r="AXH65" s="24">
        <f t="shared" si="558"/>
        <v>0</v>
      </c>
      <c r="AXI65" s="24">
        <f t="shared" si="559"/>
        <v>0</v>
      </c>
      <c r="AXJ65" s="24">
        <f t="shared" si="560"/>
        <v>0</v>
      </c>
      <c r="AXO65" s="24">
        <f t="shared" si="561"/>
        <v>0</v>
      </c>
      <c r="AXP65" s="24">
        <f t="shared" si="562"/>
        <v>0</v>
      </c>
      <c r="AXQ65" s="24">
        <f t="shared" si="563"/>
        <v>0</v>
      </c>
      <c r="AXV65" s="24">
        <f t="shared" si="564"/>
        <v>0</v>
      </c>
      <c r="AXW65" s="24">
        <f t="shared" si="565"/>
        <v>0</v>
      </c>
      <c r="AXX65" s="24">
        <f t="shared" si="566"/>
        <v>0</v>
      </c>
      <c r="AYC65" s="24">
        <f t="shared" si="567"/>
        <v>0</v>
      </c>
      <c r="AYD65" s="24">
        <f t="shared" si="568"/>
        <v>0</v>
      </c>
      <c r="AYE65" s="24">
        <f t="shared" si="569"/>
        <v>0</v>
      </c>
      <c r="AYJ65" s="24">
        <f t="shared" si="570"/>
        <v>0</v>
      </c>
      <c r="AYK65" s="24">
        <f t="shared" si="571"/>
        <v>0</v>
      </c>
      <c r="AYL65" s="24">
        <f t="shared" si="572"/>
        <v>0</v>
      </c>
      <c r="AYQ65" s="24">
        <f t="shared" si="573"/>
        <v>0</v>
      </c>
      <c r="AYR65" s="24">
        <f t="shared" si="574"/>
        <v>0</v>
      </c>
      <c r="AYS65" s="24">
        <f t="shared" si="575"/>
        <v>0</v>
      </c>
      <c r="AYX65" s="24">
        <f t="shared" si="576"/>
        <v>0</v>
      </c>
      <c r="AYY65" s="24">
        <f t="shared" si="577"/>
        <v>0</v>
      </c>
      <c r="AYZ65" s="24">
        <f t="shared" si="578"/>
        <v>0</v>
      </c>
      <c r="AZE65" s="24">
        <f t="shared" si="579"/>
        <v>0</v>
      </c>
      <c r="AZF65" s="24">
        <f t="shared" si="580"/>
        <v>0</v>
      </c>
      <c r="AZG65" s="24">
        <f t="shared" si="581"/>
        <v>0</v>
      </c>
      <c r="AZH65"/>
      <c r="AZI65"/>
      <c r="AZJ65"/>
      <c r="AZK65"/>
      <c r="AZL65" s="24">
        <f t="shared" si="582"/>
        <v>0</v>
      </c>
      <c r="AZM65" s="24">
        <f t="shared" si="583"/>
        <v>0</v>
      </c>
      <c r="AZN65" s="24">
        <f t="shared" si="584"/>
        <v>0</v>
      </c>
      <c r="AZS65" s="24">
        <f t="shared" si="585"/>
        <v>0</v>
      </c>
      <c r="AZT65" s="24">
        <f t="shared" si="586"/>
        <v>0</v>
      </c>
      <c r="AZU65" s="24">
        <f t="shared" si="587"/>
        <v>0</v>
      </c>
      <c r="AZZ65" s="24">
        <f t="shared" si="588"/>
        <v>0</v>
      </c>
      <c r="BAA65" s="24">
        <f t="shared" si="589"/>
        <v>0</v>
      </c>
      <c r="BAB65" s="24">
        <f t="shared" si="590"/>
        <v>0</v>
      </c>
      <c r="BAG65" s="24">
        <f t="shared" si="591"/>
        <v>0</v>
      </c>
      <c r="BAH65" s="24">
        <f t="shared" si="592"/>
        <v>0</v>
      </c>
      <c r="BAI65" s="24">
        <f t="shared" si="593"/>
        <v>0</v>
      </c>
      <c r="BAN65" s="24">
        <f t="shared" si="594"/>
        <v>0</v>
      </c>
      <c r="BAO65" s="24">
        <f t="shared" si="595"/>
        <v>0</v>
      </c>
      <c r="BAP65" s="24">
        <f t="shared" si="596"/>
        <v>0</v>
      </c>
      <c r="BAU65" s="24">
        <f t="shared" si="597"/>
        <v>0</v>
      </c>
      <c r="BAV65" s="24">
        <f t="shared" si="598"/>
        <v>0</v>
      </c>
      <c r="BAW65" s="24">
        <f t="shared" si="599"/>
        <v>0</v>
      </c>
      <c r="BBB65" s="24">
        <f t="shared" si="600"/>
        <v>0</v>
      </c>
      <c r="BBC65" s="24">
        <f t="shared" si="601"/>
        <v>0</v>
      </c>
      <c r="BBD65" s="24">
        <f t="shared" si="602"/>
        <v>0</v>
      </c>
      <c r="BBI65" s="24">
        <f t="shared" si="603"/>
        <v>0</v>
      </c>
      <c r="BBJ65" s="24">
        <f t="shared" si="604"/>
        <v>0</v>
      </c>
      <c r="BBK65" s="24">
        <f t="shared" si="605"/>
        <v>0</v>
      </c>
      <c r="BBP65" s="24">
        <f t="shared" si="606"/>
        <v>0</v>
      </c>
      <c r="BBQ65" s="24">
        <f t="shared" si="607"/>
        <v>0</v>
      </c>
      <c r="BBR65" s="24">
        <f t="shared" si="608"/>
        <v>0</v>
      </c>
      <c r="BBW65" s="24">
        <f t="shared" si="609"/>
        <v>0</v>
      </c>
      <c r="BBX65" s="24">
        <f t="shared" si="610"/>
        <v>0</v>
      </c>
      <c r="BBY65" s="24">
        <f t="shared" si="611"/>
        <v>0</v>
      </c>
      <c r="BCD65" s="24">
        <f t="shared" si="612"/>
        <v>0</v>
      </c>
      <c r="BCE65" s="24">
        <f t="shared" si="613"/>
        <v>0</v>
      </c>
      <c r="BCF65" s="24">
        <f t="shared" si="614"/>
        <v>0</v>
      </c>
      <c r="BCK65" s="24">
        <f t="shared" si="615"/>
        <v>0</v>
      </c>
      <c r="BCL65" s="24">
        <f t="shared" si="616"/>
        <v>0</v>
      </c>
      <c r="BCM65" s="24">
        <f t="shared" si="617"/>
        <v>0</v>
      </c>
      <c r="BCR65" s="24">
        <f t="shared" si="618"/>
        <v>0</v>
      </c>
      <c r="BCS65" s="24">
        <f t="shared" si="619"/>
        <v>0</v>
      </c>
      <c r="BCT65" s="24">
        <f t="shared" si="620"/>
        <v>0</v>
      </c>
      <c r="BCY65" s="24">
        <f t="shared" si="621"/>
        <v>0</v>
      </c>
      <c r="BCZ65" s="24">
        <f t="shared" si="622"/>
        <v>0</v>
      </c>
      <c r="BDA65" s="24">
        <f t="shared" si="623"/>
        <v>0</v>
      </c>
      <c r="BDF65" s="24">
        <f t="shared" si="624"/>
        <v>0</v>
      </c>
      <c r="BDG65" s="24">
        <f t="shared" si="625"/>
        <v>0</v>
      </c>
      <c r="BDH65" s="24">
        <f t="shared" si="626"/>
        <v>0</v>
      </c>
      <c r="BDM65" s="24">
        <f t="shared" si="627"/>
        <v>0</v>
      </c>
      <c r="BDN65" s="24">
        <f t="shared" si="628"/>
        <v>0</v>
      </c>
      <c r="BDO65" s="24">
        <f t="shared" si="629"/>
        <v>0</v>
      </c>
      <c r="BDT65" s="24">
        <f t="shared" si="630"/>
        <v>0</v>
      </c>
      <c r="BDU65" s="24">
        <f t="shared" si="631"/>
        <v>0</v>
      </c>
      <c r="BDV65" s="24">
        <f t="shared" si="632"/>
        <v>0</v>
      </c>
      <c r="BEA65" s="24">
        <f t="shared" si="633"/>
        <v>0</v>
      </c>
      <c r="BEB65" s="24">
        <f t="shared" si="634"/>
        <v>0</v>
      </c>
      <c r="BEC65" s="24">
        <f t="shared" si="635"/>
        <v>0</v>
      </c>
      <c r="BEH65" s="24">
        <f t="shared" si="636"/>
        <v>0</v>
      </c>
      <c r="BEI65" s="24">
        <f t="shared" si="637"/>
        <v>0</v>
      </c>
      <c r="BEJ65" s="24">
        <f t="shared" si="638"/>
        <v>0</v>
      </c>
      <c r="BEO65" s="24">
        <f t="shared" si="639"/>
        <v>0</v>
      </c>
      <c r="BEP65" s="24">
        <f t="shared" si="640"/>
        <v>0</v>
      </c>
      <c r="BEQ65" s="24">
        <f t="shared" si="641"/>
        <v>0</v>
      </c>
      <c r="BEV65" s="24">
        <f t="shared" si="642"/>
        <v>0</v>
      </c>
      <c r="BEW65" s="24">
        <f t="shared" si="643"/>
        <v>0</v>
      </c>
      <c r="BEX65" s="24">
        <f t="shared" si="644"/>
        <v>0</v>
      </c>
      <c r="BFC65" s="24">
        <f t="shared" si="645"/>
        <v>0</v>
      </c>
      <c r="BFD65" s="24">
        <f t="shared" si="646"/>
        <v>0</v>
      </c>
      <c r="BFE65" s="24">
        <f t="shared" si="647"/>
        <v>0</v>
      </c>
      <c r="BFJ65" s="24">
        <f t="shared" si="648"/>
        <v>0</v>
      </c>
      <c r="BFK65" s="24">
        <f t="shared" si="649"/>
        <v>0</v>
      </c>
      <c r="BFL65" s="24">
        <f t="shared" si="650"/>
        <v>0</v>
      </c>
      <c r="BFQ65" s="24">
        <f t="shared" si="651"/>
        <v>0</v>
      </c>
      <c r="BFR65" s="24">
        <f t="shared" si="652"/>
        <v>0</v>
      </c>
      <c r="BFS65" s="24">
        <f t="shared" si="653"/>
        <v>0</v>
      </c>
      <c r="BFX65" s="24">
        <f t="shared" si="654"/>
        <v>0</v>
      </c>
      <c r="BFY65" s="24">
        <f t="shared" si="655"/>
        <v>0</v>
      </c>
      <c r="BFZ65" s="24">
        <f t="shared" si="656"/>
        <v>0</v>
      </c>
      <c r="BGE65" s="24">
        <f t="shared" si="657"/>
        <v>0</v>
      </c>
      <c r="BGF65" s="24">
        <f t="shared" si="658"/>
        <v>0</v>
      </c>
      <c r="BGG65" s="24">
        <f t="shared" si="659"/>
        <v>0</v>
      </c>
      <c r="BGL65" s="24">
        <f t="shared" si="660"/>
        <v>0</v>
      </c>
      <c r="BGM65" s="24">
        <f t="shared" si="661"/>
        <v>0</v>
      </c>
      <c r="BGN65" s="24">
        <f t="shared" si="662"/>
        <v>0</v>
      </c>
      <c r="BGS65" s="24">
        <f t="shared" si="663"/>
        <v>0</v>
      </c>
      <c r="BGT65" s="24">
        <f t="shared" si="664"/>
        <v>0</v>
      </c>
      <c r="BGU65" s="24">
        <f t="shared" si="665"/>
        <v>0</v>
      </c>
      <c r="BGZ65" s="24">
        <f t="shared" si="666"/>
        <v>0</v>
      </c>
      <c r="BHA65" s="24">
        <f t="shared" si="667"/>
        <v>0</v>
      </c>
      <c r="BHB65" s="24">
        <f t="shared" si="668"/>
        <v>0</v>
      </c>
      <c r="BHG65" s="24">
        <f t="shared" si="669"/>
        <v>0</v>
      </c>
      <c r="BHH65" s="24">
        <f t="shared" si="670"/>
        <v>0</v>
      </c>
      <c r="BHI65" s="24">
        <f t="shared" si="671"/>
        <v>0</v>
      </c>
      <c r="BHN65" s="24">
        <f t="shared" si="672"/>
        <v>0</v>
      </c>
      <c r="BHO65" s="24">
        <f t="shared" si="673"/>
        <v>0</v>
      </c>
      <c r="BHP65" s="24">
        <f t="shared" si="674"/>
        <v>0</v>
      </c>
      <c r="BHU65" s="24">
        <f t="shared" si="675"/>
        <v>0</v>
      </c>
      <c r="BHV65" s="24">
        <f t="shared" si="676"/>
        <v>0</v>
      </c>
      <c r="BHW65" s="24">
        <f t="shared" si="677"/>
        <v>0</v>
      </c>
      <c r="BIB65" s="24">
        <f t="shared" si="678"/>
        <v>0</v>
      </c>
      <c r="BIC65" s="24">
        <f t="shared" si="679"/>
        <v>0</v>
      </c>
      <c r="BID65" s="24">
        <f t="shared" si="680"/>
        <v>0</v>
      </c>
      <c r="BII65" s="24">
        <f t="shared" si="681"/>
        <v>0</v>
      </c>
      <c r="BIJ65" s="24">
        <f t="shared" si="682"/>
        <v>0</v>
      </c>
      <c r="BIK65" s="24">
        <f t="shared" si="683"/>
        <v>0</v>
      </c>
      <c r="BIP65" s="24">
        <f t="shared" si="684"/>
        <v>0</v>
      </c>
      <c r="BIQ65" s="24">
        <f t="shared" si="685"/>
        <v>0</v>
      </c>
      <c r="BIR65" s="24">
        <f t="shared" si="686"/>
        <v>0</v>
      </c>
      <c r="BIW65" s="24">
        <f t="shared" si="687"/>
        <v>0</v>
      </c>
      <c r="BIX65" s="24">
        <f t="shared" si="688"/>
        <v>0</v>
      </c>
      <c r="BIY65" s="24">
        <f t="shared" si="689"/>
        <v>0</v>
      </c>
      <c r="BJD65" s="24">
        <f t="shared" si="690"/>
        <v>0</v>
      </c>
      <c r="BJE65" s="24">
        <f t="shared" si="691"/>
        <v>0</v>
      </c>
      <c r="BJF65" s="24">
        <f t="shared" si="692"/>
        <v>0</v>
      </c>
      <c r="BJK65" s="24">
        <f t="shared" si="693"/>
        <v>0</v>
      </c>
      <c r="BJL65" s="24">
        <f t="shared" si="694"/>
        <v>0</v>
      </c>
      <c r="BJM65" s="24">
        <f t="shared" si="695"/>
        <v>0</v>
      </c>
      <c r="BJR65" s="24">
        <f t="shared" si="696"/>
        <v>0</v>
      </c>
      <c r="BJS65" s="24">
        <f t="shared" si="697"/>
        <v>0</v>
      </c>
      <c r="BJT65" s="24">
        <f t="shared" si="698"/>
        <v>0</v>
      </c>
      <c r="BJY65" s="24">
        <f t="shared" si="699"/>
        <v>0</v>
      </c>
      <c r="BJZ65" s="24">
        <f t="shared" si="700"/>
        <v>0</v>
      </c>
      <c r="BKA65" s="24">
        <f t="shared" si="701"/>
        <v>0</v>
      </c>
      <c r="BKF65" s="24">
        <f t="shared" si="702"/>
        <v>0</v>
      </c>
      <c r="BKG65" s="24">
        <f t="shared" si="703"/>
        <v>0</v>
      </c>
      <c r="BKH65" s="24">
        <f t="shared" si="704"/>
        <v>0</v>
      </c>
      <c r="BKM65" s="24">
        <f t="shared" si="705"/>
        <v>0</v>
      </c>
      <c r="BKN65" s="24">
        <f t="shared" si="706"/>
        <v>0</v>
      </c>
      <c r="BKO65" s="24">
        <f t="shared" si="707"/>
        <v>0</v>
      </c>
      <c r="BKT65" s="24">
        <f t="shared" si="708"/>
        <v>0</v>
      </c>
      <c r="BKU65" s="24">
        <f t="shared" si="709"/>
        <v>0</v>
      </c>
      <c r="BKV65" s="24">
        <f t="shared" si="710"/>
        <v>0</v>
      </c>
      <c r="BLA65" s="24">
        <f t="shared" si="711"/>
        <v>0</v>
      </c>
      <c r="BLB65" s="24">
        <f t="shared" si="712"/>
        <v>0</v>
      </c>
      <c r="BLC65" s="24">
        <f t="shared" si="713"/>
        <v>0</v>
      </c>
      <c r="BLH65" s="24">
        <f t="shared" si="714"/>
        <v>0</v>
      </c>
      <c r="BLI65" s="24">
        <f t="shared" si="715"/>
        <v>0</v>
      </c>
      <c r="BLJ65" s="24">
        <f t="shared" si="716"/>
        <v>0</v>
      </c>
      <c r="BLO65" s="24">
        <f t="shared" si="717"/>
        <v>0</v>
      </c>
      <c r="BLP65" s="24">
        <f t="shared" si="718"/>
        <v>0</v>
      </c>
      <c r="BLQ65" s="24">
        <f t="shared" si="719"/>
        <v>0</v>
      </c>
      <c r="BLV65" s="24">
        <f t="shared" si="720"/>
        <v>0</v>
      </c>
      <c r="BLW65" s="24">
        <f t="shared" si="721"/>
        <v>0</v>
      </c>
      <c r="BLX65" s="24">
        <f t="shared" si="722"/>
        <v>0</v>
      </c>
      <c r="BMC65" s="24">
        <f t="shared" si="723"/>
        <v>0</v>
      </c>
      <c r="BMD65" s="24">
        <f t="shared" si="724"/>
        <v>0</v>
      </c>
      <c r="BME65" s="24">
        <f t="shared" si="725"/>
        <v>0</v>
      </c>
      <c r="BMJ65" s="24">
        <f t="shared" si="726"/>
        <v>0</v>
      </c>
      <c r="BMK65" s="24">
        <f t="shared" si="727"/>
        <v>0</v>
      </c>
      <c r="BML65" s="24">
        <f t="shared" si="728"/>
        <v>0</v>
      </c>
      <c r="BMQ65" s="24">
        <f t="shared" si="729"/>
        <v>0</v>
      </c>
      <c r="BMR65" s="24">
        <f t="shared" si="730"/>
        <v>0</v>
      </c>
      <c r="BMS65" s="24">
        <f t="shared" si="731"/>
        <v>0</v>
      </c>
      <c r="BMX65" s="24">
        <f t="shared" si="732"/>
        <v>0</v>
      </c>
      <c r="BMY65" s="24">
        <f t="shared" si="733"/>
        <v>0</v>
      </c>
      <c r="BMZ65" s="24">
        <f t="shared" si="734"/>
        <v>0</v>
      </c>
      <c r="BNE65" s="24">
        <f t="shared" si="735"/>
        <v>0</v>
      </c>
      <c r="BNF65" s="24">
        <f t="shared" si="736"/>
        <v>0</v>
      </c>
      <c r="BNG65" s="24">
        <f t="shared" si="737"/>
        <v>0</v>
      </c>
      <c r="BNL65" s="24">
        <f t="shared" si="738"/>
        <v>0</v>
      </c>
      <c r="BNM65" s="24">
        <f t="shared" si="739"/>
        <v>0</v>
      </c>
      <c r="BNN65" s="24">
        <f t="shared" si="740"/>
        <v>0</v>
      </c>
      <c r="BNS65" s="24">
        <f t="shared" si="741"/>
        <v>0</v>
      </c>
      <c r="BNT65" s="24">
        <f t="shared" si="742"/>
        <v>0</v>
      </c>
      <c r="BNU65" s="24">
        <f t="shared" si="743"/>
        <v>0</v>
      </c>
      <c r="BNZ65" s="24">
        <f t="shared" si="744"/>
        <v>0</v>
      </c>
      <c r="BOA65" s="24">
        <f t="shared" si="745"/>
        <v>0</v>
      </c>
      <c r="BOB65" s="24">
        <f t="shared" si="746"/>
        <v>0</v>
      </c>
      <c r="BOG65" s="24">
        <f t="shared" si="747"/>
        <v>0</v>
      </c>
      <c r="BOH65" s="24">
        <f t="shared" si="748"/>
        <v>0</v>
      </c>
      <c r="BOI65" s="24">
        <f t="shared" si="749"/>
        <v>0</v>
      </c>
      <c r="BON65" s="24">
        <f t="shared" si="750"/>
        <v>0</v>
      </c>
      <c r="BOO65" s="24">
        <f t="shared" si="751"/>
        <v>0</v>
      </c>
      <c r="BOP65" s="24">
        <f t="shared" si="752"/>
        <v>0</v>
      </c>
      <c r="BOU65" s="24">
        <f t="shared" si="753"/>
        <v>0</v>
      </c>
      <c r="BOV65" s="24">
        <f t="shared" si="754"/>
        <v>0</v>
      </c>
      <c r="BOW65" s="24">
        <f t="shared" si="755"/>
        <v>0</v>
      </c>
      <c r="BPB65" s="24">
        <f t="shared" si="756"/>
        <v>0</v>
      </c>
      <c r="BPC65" s="24">
        <f t="shared" si="757"/>
        <v>0</v>
      </c>
      <c r="BPD65" s="24">
        <f t="shared" si="758"/>
        <v>0</v>
      </c>
      <c r="BPI65" s="24">
        <f t="shared" si="759"/>
        <v>0</v>
      </c>
      <c r="BPJ65" s="24">
        <f t="shared" si="760"/>
        <v>0</v>
      </c>
      <c r="BPK65" s="24">
        <f t="shared" si="761"/>
        <v>0</v>
      </c>
      <c r="BPP65" s="24">
        <f t="shared" si="762"/>
        <v>0</v>
      </c>
      <c r="BPQ65" s="24">
        <f t="shared" si="763"/>
        <v>0</v>
      </c>
      <c r="BPR65" s="24">
        <f t="shared" si="764"/>
        <v>0</v>
      </c>
      <c r="BPW65" s="24">
        <f t="shared" si="765"/>
        <v>0</v>
      </c>
      <c r="BPX65" s="24">
        <f t="shared" si="766"/>
        <v>0</v>
      </c>
      <c r="BPY65" s="24">
        <f t="shared" si="767"/>
        <v>0</v>
      </c>
      <c r="BQD65" s="24">
        <f t="shared" si="768"/>
        <v>0</v>
      </c>
      <c r="BQE65" s="24">
        <f t="shared" si="769"/>
        <v>0</v>
      </c>
      <c r="BQF65" s="24">
        <f t="shared" si="770"/>
        <v>0</v>
      </c>
      <c r="BQK65" s="24">
        <f t="shared" si="771"/>
        <v>0</v>
      </c>
      <c r="BQL65" s="24">
        <f t="shared" si="772"/>
        <v>0</v>
      </c>
      <c r="BQM65" s="24">
        <f t="shared" si="773"/>
        <v>0</v>
      </c>
      <c r="BQR65" s="24">
        <f t="shared" si="774"/>
        <v>0</v>
      </c>
      <c r="BQS65" s="24">
        <f t="shared" si="775"/>
        <v>0</v>
      </c>
      <c r="BQT65" s="24">
        <f t="shared" si="776"/>
        <v>0</v>
      </c>
      <c r="BQY65" s="24">
        <f t="shared" si="777"/>
        <v>0</v>
      </c>
      <c r="BQZ65" s="24">
        <f t="shared" si="778"/>
        <v>0</v>
      </c>
      <c r="BRA65" s="24">
        <f t="shared" si="779"/>
        <v>0</v>
      </c>
      <c r="BRF65" s="24">
        <f t="shared" si="780"/>
        <v>0</v>
      </c>
      <c r="BRG65" s="24">
        <f t="shared" si="781"/>
        <v>0</v>
      </c>
      <c r="BRH65" s="24">
        <f t="shared" si="782"/>
        <v>0</v>
      </c>
      <c r="BRM65" s="24">
        <f t="shared" si="783"/>
        <v>0</v>
      </c>
      <c r="BRN65" s="24">
        <f t="shared" si="784"/>
        <v>0</v>
      </c>
      <c r="BRO65" s="24">
        <f t="shared" si="785"/>
        <v>0</v>
      </c>
      <c r="BRT65" s="24">
        <f t="shared" si="786"/>
        <v>0</v>
      </c>
      <c r="BRU65" s="24">
        <f t="shared" si="787"/>
        <v>0</v>
      </c>
      <c r="BRV65" s="24">
        <f t="shared" si="788"/>
        <v>0</v>
      </c>
      <c r="BSA65" s="24">
        <f t="shared" si="789"/>
        <v>0</v>
      </c>
      <c r="BSB65" s="24">
        <f t="shared" si="790"/>
        <v>0</v>
      </c>
      <c r="BSC65" s="24">
        <f t="shared" si="791"/>
        <v>0</v>
      </c>
      <c r="BSH65" s="24">
        <f t="shared" si="792"/>
        <v>0</v>
      </c>
      <c r="BSI65" s="24">
        <f t="shared" si="793"/>
        <v>0</v>
      </c>
      <c r="BSJ65" s="24">
        <f t="shared" si="794"/>
        <v>0</v>
      </c>
      <c r="BSO65" s="24">
        <f t="shared" si="795"/>
        <v>0</v>
      </c>
      <c r="BSP65" s="24">
        <f t="shared" si="796"/>
        <v>0</v>
      </c>
      <c r="BSQ65" s="24">
        <f t="shared" si="797"/>
        <v>0</v>
      </c>
      <c r="BSV65" s="24">
        <f t="shared" si="798"/>
        <v>0</v>
      </c>
      <c r="BSW65" s="24">
        <f t="shared" si="799"/>
        <v>0</v>
      </c>
      <c r="BSX65" s="24">
        <f t="shared" si="800"/>
        <v>0</v>
      </c>
      <c r="BTC65" s="24">
        <f t="shared" si="801"/>
        <v>0</v>
      </c>
      <c r="BTD65" s="24">
        <f t="shared" si="802"/>
        <v>0</v>
      </c>
      <c r="BTE65" s="24">
        <f t="shared" si="803"/>
        <v>0</v>
      </c>
      <c r="BTJ65" s="24">
        <f t="shared" si="804"/>
        <v>0</v>
      </c>
      <c r="BTK65" s="24">
        <f t="shared" si="805"/>
        <v>0</v>
      </c>
      <c r="BTL65" s="24">
        <f t="shared" si="806"/>
        <v>0</v>
      </c>
      <c r="BTQ65" s="24">
        <f t="shared" si="807"/>
        <v>0</v>
      </c>
      <c r="BTR65" s="24">
        <f t="shared" si="808"/>
        <v>0</v>
      </c>
      <c r="BTS65" s="24">
        <f t="shared" si="809"/>
        <v>0</v>
      </c>
      <c r="BTX65" s="24">
        <f t="shared" si="810"/>
        <v>0</v>
      </c>
      <c r="BTY65" s="24">
        <f t="shared" si="811"/>
        <v>0</v>
      </c>
      <c r="BTZ65" s="24">
        <f t="shared" si="812"/>
        <v>0</v>
      </c>
      <c r="BUE65" s="24">
        <f t="shared" si="813"/>
        <v>0</v>
      </c>
      <c r="BUF65" s="24">
        <f t="shared" si="814"/>
        <v>0</v>
      </c>
      <c r="BUG65" s="24">
        <f t="shared" si="815"/>
        <v>0</v>
      </c>
      <c r="BUL65" s="24">
        <f t="shared" si="816"/>
        <v>0</v>
      </c>
      <c r="BUM65" s="24">
        <f t="shared" si="817"/>
        <v>0</v>
      </c>
      <c r="BUN65" s="24">
        <f t="shared" si="818"/>
        <v>0</v>
      </c>
      <c r="BUS65" s="24">
        <f t="shared" si="819"/>
        <v>0</v>
      </c>
      <c r="BUT65" s="24">
        <f t="shared" si="820"/>
        <v>0</v>
      </c>
      <c r="BUU65" s="24">
        <f t="shared" si="821"/>
        <v>0</v>
      </c>
      <c r="BUZ65" s="24">
        <f t="shared" si="822"/>
        <v>0</v>
      </c>
      <c r="BVA65" s="24">
        <f t="shared" si="823"/>
        <v>0</v>
      </c>
      <c r="BVB65" s="24">
        <f t="shared" si="824"/>
        <v>0</v>
      </c>
      <c r="BVG65" s="24">
        <f t="shared" si="825"/>
        <v>0</v>
      </c>
      <c r="BVH65" s="24">
        <f t="shared" si="826"/>
        <v>0</v>
      </c>
      <c r="BVI65" s="24">
        <f t="shared" si="827"/>
        <v>0</v>
      </c>
      <c r="BVN65" s="24">
        <f t="shared" si="828"/>
        <v>0</v>
      </c>
      <c r="BVO65" s="24">
        <f t="shared" si="829"/>
        <v>0</v>
      </c>
      <c r="BVP65" s="24">
        <f t="shared" si="830"/>
        <v>0</v>
      </c>
      <c r="BVU65" s="24">
        <f t="shared" si="831"/>
        <v>0</v>
      </c>
      <c r="BVV65" s="24">
        <f t="shared" si="832"/>
        <v>0</v>
      </c>
      <c r="BVW65" s="24">
        <f t="shared" si="833"/>
        <v>0</v>
      </c>
      <c r="BVX65"/>
      <c r="BVY65"/>
      <c r="BVZ65"/>
      <c r="BWA65"/>
      <c r="BWB65" s="24">
        <f t="shared" si="834"/>
        <v>0</v>
      </c>
      <c r="BWC65" s="24">
        <f t="shared" si="835"/>
        <v>0</v>
      </c>
      <c r="BWD65" s="24">
        <f t="shared" si="836"/>
        <v>0</v>
      </c>
      <c r="BWI65" s="24">
        <f t="shared" si="837"/>
        <v>0</v>
      </c>
      <c r="BWJ65" s="24">
        <f t="shared" si="838"/>
        <v>0</v>
      </c>
      <c r="BWK65" s="24">
        <f t="shared" si="839"/>
        <v>0</v>
      </c>
      <c r="BWP65" s="24">
        <f t="shared" si="840"/>
        <v>0</v>
      </c>
      <c r="BWQ65" s="24">
        <f t="shared" si="841"/>
        <v>0</v>
      </c>
      <c r="BWR65" s="24">
        <f t="shared" si="842"/>
        <v>0</v>
      </c>
      <c r="BWW65" s="24">
        <f t="shared" si="843"/>
        <v>0</v>
      </c>
      <c r="BWX65" s="24">
        <f t="shared" si="844"/>
        <v>0</v>
      </c>
      <c r="BWY65" s="24">
        <f t="shared" si="845"/>
        <v>0</v>
      </c>
      <c r="BXD65" s="24">
        <f t="shared" si="846"/>
        <v>0</v>
      </c>
      <c r="BXE65" s="24">
        <f t="shared" si="847"/>
        <v>0</v>
      </c>
      <c r="BXF65" s="24">
        <f t="shared" si="848"/>
        <v>0</v>
      </c>
      <c r="BXK65" s="24">
        <f t="shared" si="849"/>
        <v>0</v>
      </c>
      <c r="BXL65" s="24">
        <f t="shared" si="850"/>
        <v>0</v>
      </c>
      <c r="BXM65" s="24">
        <f t="shared" si="851"/>
        <v>0</v>
      </c>
      <c r="BXR65" s="24">
        <f t="shared" si="852"/>
        <v>0</v>
      </c>
      <c r="BXS65" s="24">
        <f t="shared" si="853"/>
        <v>0</v>
      </c>
      <c r="BXT65" s="24">
        <f t="shared" si="854"/>
        <v>0</v>
      </c>
      <c r="BXY65" s="24">
        <f t="shared" si="855"/>
        <v>0</v>
      </c>
      <c r="BXZ65" s="24">
        <f t="shared" si="856"/>
        <v>0</v>
      </c>
      <c r="BYA65" s="24">
        <f t="shared" si="857"/>
        <v>0</v>
      </c>
      <c r="BYF65" s="24">
        <f t="shared" si="858"/>
        <v>0</v>
      </c>
      <c r="BYG65" s="24">
        <f t="shared" si="859"/>
        <v>0</v>
      </c>
      <c r="BYH65" s="24">
        <f t="shared" si="860"/>
        <v>0</v>
      </c>
      <c r="BYM65" s="24">
        <f t="shared" si="861"/>
        <v>0</v>
      </c>
      <c r="BYN65" s="24">
        <f t="shared" si="862"/>
        <v>0</v>
      </c>
      <c r="BYO65" s="24">
        <f t="shared" si="863"/>
        <v>0</v>
      </c>
      <c r="BYT65" s="24">
        <f t="shared" si="864"/>
        <v>0</v>
      </c>
      <c r="BYU65" s="24">
        <f t="shared" si="865"/>
        <v>0</v>
      </c>
      <c r="BYV65" s="24">
        <f t="shared" si="866"/>
        <v>0</v>
      </c>
    </row>
    <row r="66" spans="6:1023 1028:2024" x14ac:dyDescent="0.3">
      <c r="F66" s="82">
        <f t="shared" si="0"/>
        <v>0</v>
      </c>
      <c r="G66" s="82">
        <f t="shared" si="1"/>
        <v>0</v>
      </c>
      <c r="H66" s="82">
        <f t="shared" si="2"/>
        <v>0</v>
      </c>
      <c r="M66" s="15">
        <f t="shared" si="3"/>
        <v>0</v>
      </c>
      <c r="N66" s="15">
        <f t="shared" si="4"/>
        <v>0</v>
      </c>
      <c r="O66" s="15">
        <f t="shared" si="5"/>
        <v>0</v>
      </c>
      <c r="P66" s="15"/>
      <c r="Q66" s="15"/>
      <c r="T66" s="15">
        <f t="shared" si="6"/>
        <v>0</v>
      </c>
      <c r="U66" s="15">
        <f t="shared" si="7"/>
        <v>0</v>
      </c>
      <c r="V66" s="15">
        <f t="shared" si="8"/>
        <v>0</v>
      </c>
      <c r="W66" s="15"/>
      <c r="X66" s="15"/>
      <c r="Y66" s="15"/>
      <c r="Z66" s="15"/>
      <c r="AA66" s="74">
        <f t="shared" si="9"/>
        <v>0</v>
      </c>
      <c r="AB66" s="74">
        <f t="shared" si="10"/>
        <v>0</v>
      </c>
      <c r="AC66" s="53">
        <f t="shared" si="11"/>
        <v>0</v>
      </c>
      <c r="AD66">
        <v>-8.4347848362821003E-5</v>
      </c>
      <c r="AE66" t="e">
        <f>bvarM7^3</f>
        <v>#VALUE!</v>
      </c>
      <c r="AF66" t="e">
        <f>cvarM7^3</f>
        <v>#VALUE!</v>
      </c>
      <c r="AG66" t="e">
        <f>mvarM7^3</f>
        <v>#VALUE!</v>
      </c>
      <c r="AH66" s="74" t="e">
        <f t="shared" si="12"/>
        <v>#VALUE!</v>
      </c>
      <c r="AI66" s="74" t="e">
        <f t="shared" si="13"/>
        <v>#VALUE!</v>
      </c>
      <c r="AJ66" s="53" t="e">
        <f t="shared" si="14"/>
        <v>#VALUE!</v>
      </c>
      <c r="AK66">
        <v>-1.1609034308445001E-3</v>
      </c>
      <c r="AL66" t="e">
        <f>bvarM9^2</f>
        <v>#VALUE!</v>
      </c>
      <c r="AM66" t="e">
        <f>cvarM9^2</f>
        <v>#VALUE!</v>
      </c>
      <c r="AN66" t="e">
        <f>mvarM9^2</f>
        <v>#VALUE!</v>
      </c>
      <c r="AO66" s="15" t="e">
        <f t="shared" si="15"/>
        <v>#VALUE!</v>
      </c>
      <c r="AP66" s="15" t="e">
        <f t="shared" si="16"/>
        <v>#VALUE!</v>
      </c>
      <c r="AQ66" s="53" t="e">
        <f t="shared" si="17"/>
        <v>#VALUE!</v>
      </c>
      <c r="AV66" s="15">
        <f t="shared" si="18"/>
        <v>0</v>
      </c>
      <c r="AW66" s="15">
        <f t="shared" si="19"/>
        <v>0</v>
      </c>
      <c r="AX66" s="53">
        <f t="shared" si="20"/>
        <v>0</v>
      </c>
      <c r="BC66" s="15">
        <f t="shared" si="21"/>
        <v>0</v>
      </c>
      <c r="BD66" s="15">
        <f t="shared" si="22"/>
        <v>0</v>
      </c>
      <c r="BE66" s="53">
        <f t="shared" si="23"/>
        <v>0</v>
      </c>
      <c r="BJ66" s="15">
        <f t="shared" si="24"/>
        <v>0</v>
      </c>
      <c r="BK66" s="15">
        <f t="shared" si="25"/>
        <v>0</v>
      </c>
      <c r="BL66" s="53">
        <f t="shared" si="26"/>
        <v>0</v>
      </c>
      <c r="BQ66" s="15">
        <f t="shared" si="27"/>
        <v>0</v>
      </c>
      <c r="BR66" s="15">
        <f t="shared" si="28"/>
        <v>0</v>
      </c>
      <c r="BS66" s="53">
        <f t="shared" si="29"/>
        <v>0</v>
      </c>
      <c r="BT66">
        <v>-1.1656752116821E-4</v>
      </c>
      <c r="BU66" t="e">
        <f>bvarM8^3</f>
        <v>#VALUE!</v>
      </c>
      <c r="BV66" t="e">
        <f>cvarM8^3</f>
        <v>#VALUE!</v>
      </c>
      <c r="BW66" t="e">
        <f>mvarM8^3</f>
        <v>#VALUE!</v>
      </c>
      <c r="BX66" s="15" t="e">
        <f t="shared" si="30"/>
        <v>#VALUE!</v>
      </c>
      <c r="BY66" s="15" t="e">
        <f t="shared" si="31"/>
        <v>#VALUE!</v>
      </c>
      <c r="BZ66" s="53" t="e">
        <f t="shared" si="32"/>
        <v>#VALUE!</v>
      </c>
      <c r="CA66">
        <v>8.0311502133215001E-3</v>
      </c>
      <c r="CB66" t="e">
        <f>bvarM8^2</f>
        <v>#VALUE!</v>
      </c>
      <c r="CC66" t="e">
        <f>cvarM8^2</f>
        <v>#VALUE!</v>
      </c>
      <c r="CD66" t="e">
        <f>mvarM8^2</f>
        <v>#VALUE!</v>
      </c>
      <c r="CE66" s="15" t="e">
        <f t="shared" si="33"/>
        <v>#VALUE!</v>
      </c>
      <c r="CF66" s="15" t="e">
        <f t="shared" si="34"/>
        <v>#VALUE!</v>
      </c>
      <c r="CG66" s="53" t="e">
        <f t="shared" si="35"/>
        <v>#VALUE!</v>
      </c>
      <c r="CL66" s="15">
        <f t="shared" si="36"/>
        <v>0</v>
      </c>
      <c r="CM66" s="15">
        <f t="shared" si="37"/>
        <v>0</v>
      </c>
      <c r="CN66" s="53">
        <f t="shared" si="38"/>
        <v>0</v>
      </c>
      <c r="CS66" s="15">
        <f t="shared" si="39"/>
        <v>0</v>
      </c>
      <c r="CT66" s="15">
        <f t="shared" si="40"/>
        <v>0</v>
      </c>
      <c r="CU66" s="53">
        <f t="shared" si="41"/>
        <v>0</v>
      </c>
      <c r="CZ66" s="15">
        <f t="shared" si="42"/>
        <v>0</v>
      </c>
      <c r="DA66" s="15">
        <f t="shared" si="43"/>
        <v>0</v>
      </c>
      <c r="DB66" s="53">
        <f t="shared" si="44"/>
        <v>0</v>
      </c>
      <c r="DG66" s="15">
        <f t="shared" si="45"/>
        <v>0</v>
      </c>
      <c r="DH66" s="15">
        <f t="shared" si="46"/>
        <v>0</v>
      </c>
      <c r="DI66" s="53">
        <f t="shared" si="47"/>
        <v>0</v>
      </c>
      <c r="DN66" s="15">
        <f t="shared" si="48"/>
        <v>0</v>
      </c>
      <c r="DO66" s="15">
        <f t="shared" si="49"/>
        <v>0</v>
      </c>
      <c r="DP66" s="53">
        <f t="shared" si="50"/>
        <v>0</v>
      </c>
      <c r="DQ66">
        <v>-8.1917303904305999E-4</v>
      </c>
      <c r="DR66" t="e">
        <f>bvarM9^2</f>
        <v>#VALUE!</v>
      </c>
      <c r="DS66" t="e">
        <f>cvarM9^2</f>
        <v>#VALUE!</v>
      </c>
      <c r="DT66" t="e">
        <f>mvarM9^2</f>
        <v>#VALUE!</v>
      </c>
      <c r="DU66" s="15" t="e">
        <f t="shared" si="51"/>
        <v>#VALUE!</v>
      </c>
      <c r="DV66" s="15" t="e">
        <f t="shared" si="52"/>
        <v>#VALUE!</v>
      </c>
      <c r="DW66" s="53" t="e">
        <f t="shared" si="53"/>
        <v>#VALUE!</v>
      </c>
      <c r="EB66" s="15">
        <f t="shared" si="54"/>
        <v>0</v>
      </c>
      <c r="EC66" s="15">
        <f t="shared" si="55"/>
        <v>0</v>
      </c>
      <c r="ED66" s="53">
        <f t="shared" si="56"/>
        <v>0</v>
      </c>
      <c r="EI66" s="15">
        <f t="shared" si="57"/>
        <v>0</v>
      </c>
      <c r="EJ66" s="15">
        <f t="shared" si="58"/>
        <v>0</v>
      </c>
      <c r="EK66" s="53">
        <f t="shared" si="59"/>
        <v>0</v>
      </c>
      <c r="EP66" s="15">
        <f t="shared" si="60"/>
        <v>0</v>
      </c>
      <c r="EQ66" s="15">
        <f t="shared" si="61"/>
        <v>0</v>
      </c>
      <c r="ER66" s="53">
        <f t="shared" si="62"/>
        <v>0</v>
      </c>
      <c r="EW66" s="15">
        <f t="shared" si="63"/>
        <v>0</v>
      </c>
      <c r="EX66" s="15">
        <f t="shared" si="64"/>
        <v>0</v>
      </c>
      <c r="EY66" s="53">
        <f t="shared" si="65"/>
        <v>0</v>
      </c>
      <c r="EZ66">
        <v>-3.2967501452668999E-4</v>
      </c>
      <c r="FA66" t="e">
        <f>bvarM7^3</f>
        <v>#VALUE!</v>
      </c>
      <c r="FB66" t="e">
        <f>cvarM7^3</f>
        <v>#VALUE!</v>
      </c>
      <c r="FC66" t="e">
        <f>mvarM7^3</f>
        <v>#VALUE!</v>
      </c>
      <c r="FD66" s="15" t="e">
        <f t="shared" si="66"/>
        <v>#VALUE!</v>
      </c>
      <c r="FE66" s="15" t="e">
        <f t="shared" si="67"/>
        <v>#VALUE!</v>
      </c>
      <c r="FF66" s="53" t="e">
        <f t="shared" si="68"/>
        <v>#VALUE!</v>
      </c>
      <c r="FG66">
        <v>-5.1879404979356002E-5</v>
      </c>
      <c r="FH66" t="e">
        <f>bvarM8^2</f>
        <v>#VALUE!</v>
      </c>
      <c r="FI66" t="e">
        <f>cvarM8^2</f>
        <v>#VALUE!</v>
      </c>
      <c r="FJ66" t="e">
        <f>mvarM8^2</f>
        <v>#VALUE!</v>
      </c>
      <c r="FK66" s="15" t="e">
        <f t="shared" si="69"/>
        <v>#VALUE!</v>
      </c>
      <c r="FL66" s="15" t="e">
        <f t="shared" si="70"/>
        <v>#VALUE!</v>
      </c>
      <c r="FM66" s="53" t="e">
        <f t="shared" si="71"/>
        <v>#VALUE!</v>
      </c>
      <c r="FN66">
        <v>6.7151394936586006E-5</v>
      </c>
      <c r="FO66" t="e">
        <f>bvarM7^3</f>
        <v>#VALUE!</v>
      </c>
      <c r="FP66" t="e">
        <f>cvarM7^3</f>
        <v>#VALUE!</v>
      </c>
      <c r="FQ66" t="e">
        <f>mvarM7^3</f>
        <v>#VALUE!</v>
      </c>
      <c r="FR66" s="15" t="e">
        <f t="shared" si="72"/>
        <v>#VALUE!</v>
      </c>
      <c r="FS66" s="15" t="e">
        <f t="shared" si="73"/>
        <v>#VALUE!</v>
      </c>
      <c r="FT66" s="53" t="e">
        <f t="shared" si="74"/>
        <v>#VALUE!</v>
      </c>
      <c r="FY66" s="15">
        <f t="shared" si="75"/>
        <v>0</v>
      </c>
      <c r="FZ66" s="15">
        <f t="shared" si="76"/>
        <v>0</v>
      </c>
      <c r="GA66" s="53">
        <f t="shared" si="77"/>
        <v>0</v>
      </c>
      <c r="GF66" s="15">
        <f t="shared" si="78"/>
        <v>0</v>
      </c>
      <c r="GG66" s="15">
        <f t="shared" si="79"/>
        <v>0</v>
      </c>
      <c r="GH66" s="53">
        <f t="shared" si="80"/>
        <v>0</v>
      </c>
      <c r="GM66" s="15">
        <f t="shared" si="81"/>
        <v>0</v>
      </c>
      <c r="GN66" s="15">
        <f t="shared" si="82"/>
        <v>0</v>
      </c>
      <c r="GO66" s="53">
        <f t="shared" si="83"/>
        <v>0</v>
      </c>
      <c r="GT66" s="15">
        <f t="shared" si="84"/>
        <v>0</v>
      </c>
      <c r="GU66" s="15">
        <f t="shared" si="85"/>
        <v>0</v>
      </c>
      <c r="GV66" s="53">
        <f t="shared" si="86"/>
        <v>0</v>
      </c>
      <c r="GW66">
        <v>-3.8793665638594999E-3</v>
      </c>
      <c r="GX66" t="e">
        <f>bvarM7^2</f>
        <v>#VALUE!</v>
      </c>
      <c r="GY66" t="e">
        <f>cvarM7^2</f>
        <v>#VALUE!</v>
      </c>
      <c r="GZ66" t="e">
        <f>mvarM7^2</f>
        <v>#VALUE!</v>
      </c>
      <c r="HA66" s="15" t="e">
        <f t="shared" si="87"/>
        <v>#VALUE!</v>
      </c>
      <c r="HB66" s="15" t="e">
        <f t="shared" si="88"/>
        <v>#VALUE!</v>
      </c>
      <c r="HC66" s="53" t="e">
        <f t="shared" si="89"/>
        <v>#VALUE!</v>
      </c>
      <c r="HH66" s="15">
        <f t="shared" si="90"/>
        <v>0</v>
      </c>
      <c r="HI66" s="15">
        <f t="shared" si="91"/>
        <v>0</v>
      </c>
      <c r="HJ66" s="53">
        <f t="shared" si="92"/>
        <v>0</v>
      </c>
      <c r="HO66" s="15">
        <f t="shared" si="93"/>
        <v>0</v>
      </c>
      <c r="HP66" s="15">
        <f t="shared" si="94"/>
        <v>0</v>
      </c>
      <c r="HQ66" s="53">
        <f t="shared" si="95"/>
        <v>0</v>
      </c>
      <c r="HV66" s="15">
        <f t="shared" si="96"/>
        <v>0</v>
      </c>
      <c r="HW66" s="15">
        <f t="shared" si="97"/>
        <v>0</v>
      </c>
      <c r="HX66" s="53">
        <f t="shared" si="98"/>
        <v>0</v>
      </c>
      <c r="IC66" s="15">
        <f t="shared" si="99"/>
        <v>0</v>
      </c>
      <c r="ID66" s="15">
        <f t="shared" si="100"/>
        <v>0</v>
      </c>
      <c r="IE66" s="53">
        <f t="shared" si="101"/>
        <v>0</v>
      </c>
      <c r="IF66">
        <v>4.7111090304117001E-4</v>
      </c>
      <c r="IG66" t="e">
        <f>bvarM8^3</f>
        <v>#VALUE!</v>
      </c>
      <c r="IH66" t="e">
        <f>cvarM8^3</f>
        <v>#VALUE!</v>
      </c>
      <c r="II66" t="e">
        <f>mvarM8^3</f>
        <v>#VALUE!</v>
      </c>
      <c r="IJ66" s="15" t="e">
        <f t="shared" si="102"/>
        <v>#VALUE!</v>
      </c>
      <c r="IK66" s="15" t="e">
        <f t="shared" si="103"/>
        <v>#VALUE!</v>
      </c>
      <c r="IL66" s="53" t="e">
        <f t="shared" si="104"/>
        <v>#VALUE!</v>
      </c>
      <c r="IM66">
        <v>1.6168612448413E-3</v>
      </c>
      <c r="IN66" t="e">
        <f>bvarM6^2</f>
        <v>#VALUE!</v>
      </c>
      <c r="IO66" t="e">
        <f>cvarM6^2</f>
        <v>#VALUE!</v>
      </c>
      <c r="IP66" t="e">
        <f>mvarM6^2</f>
        <v>#VALUE!</v>
      </c>
      <c r="IQ66" s="15" t="e">
        <f t="shared" si="105"/>
        <v>#VALUE!</v>
      </c>
      <c r="IR66" s="15" t="e">
        <f t="shared" si="106"/>
        <v>#VALUE!</v>
      </c>
      <c r="IS66" s="53" t="e">
        <f t="shared" si="107"/>
        <v>#VALUE!</v>
      </c>
      <c r="IX66" s="15">
        <f t="shared" si="108"/>
        <v>0</v>
      </c>
      <c r="IY66" s="15">
        <f t="shared" si="109"/>
        <v>0</v>
      </c>
      <c r="IZ66" s="53">
        <f t="shared" si="110"/>
        <v>0</v>
      </c>
      <c r="JA66">
        <v>-8.4025845026103005E-6</v>
      </c>
      <c r="JB66" t="e">
        <f>bvarM4^3</f>
        <v>#VALUE!</v>
      </c>
      <c r="JC66" t="e">
        <f>cvarM4^3</f>
        <v>#VALUE!</v>
      </c>
      <c r="JD66" t="e">
        <f>mvarM4^3</f>
        <v>#VALUE!</v>
      </c>
      <c r="JE66" s="24" t="e">
        <f t="shared" si="111"/>
        <v>#VALUE!</v>
      </c>
      <c r="JF66" s="24" t="e">
        <f t="shared" si="112"/>
        <v>#VALUE!</v>
      </c>
      <c r="JG66" s="24" t="e">
        <f t="shared" si="113"/>
        <v>#VALUE!</v>
      </c>
      <c r="JL66" s="24">
        <f t="shared" si="114"/>
        <v>0</v>
      </c>
      <c r="JM66" s="24">
        <f t="shared" si="115"/>
        <v>0</v>
      </c>
      <c r="JN66" s="24">
        <f t="shared" si="116"/>
        <v>0</v>
      </c>
      <c r="JS66" s="24">
        <f t="shared" si="117"/>
        <v>0</v>
      </c>
      <c r="JT66" s="24">
        <f t="shared" si="118"/>
        <v>0</v>
      </c>
      <c r="JU66" s="24">
        <f t="shared" si="119"/>
        <v>0</v>
      </c>
      <c r="JV66">
        <v>2.1893710846598E-6</v>
      </c>
      <c r="JW66" t="e">
        <f>bvarM4^3</f>
        <v>#VALUE!</v>
      </c>
      <c r="JX66" t="e">
        <f>cvarM4^3</f>
        <v>#VALUE!</v>
      </c>
      <c r="JY66" t="e">
        <f>mvarM4^3</f>
        <v>#VALUE!</v>
      </c>
      <c r="JZ66" s="24" t="e">
        <f t="shared" si="120"/>
        <v>#VALUE!</v>
      </c>
      <c r="KA66" s="24" t="e">
        <f t="shared" si="121"/>
        <v>#VALUE!</v>
      </c>
      <c r="KB66" s="24" t="e">
        <f t="shared" si="122"/>
        <v>#VALUE!</v>
      </c>
      <c r="KG66" s="24">
        <f t="shared" si="123"/>
        <v>0</v>
      </c>
      <c r="KH66" s="24">
        <f t="shared" si="124"/>
        <v>0</v>
      </c>
      <c r="KI66" s="24">
        <f t="shared" si="125"/>
        <v>0</v>
      </c>
      <c r="KN66" s="24">
        <f t="shared" si="126"/>
        <v>0</v>
      </c>
      <c r="KO66" s="24">
        <f t="shared" si="127"/>
        <v>0</v>
      </c>
      <c r="KP66" s="24">
        <f t="shared" si="128"/>
        <v>0</v>
      </c>
      <c r="KU66" s="24">
        <f t="shared" si="129"/>
        <v>0</v>
      </c>
      <c r="KV66" s="24">
        <f t="shared" si="130"/>
        <v>0</v>
      </c>
      <c r="KW66" s="24">
        <f t="shared" si="131"/>
        <v>0</v>
      </c>
      <c r="LB66" s="24">
        <f t="shared" si="132"/>
        <v>0</v>
      </c>
      <c r="LC66" s="24">
        <f t="shared" si="133"/>
        <v>0</v>
      </c>
      <c r="LD66" s="24">
        <f t="shared" si="134"/>
        <v>0</v>
      </c>
      <c r="LI66" s="24">
        <f t="shared" si="135"/>
        <v>0</v>
      </c>
      <c r="LJ66" s="24">
        <f t="shared" si="136"/>
        <v>0</v>
      </c>
      <c r="LK66" s="24">
        <f t="shared" si="137"/>
        <v>0</v>
      </c>
      <c r="LL66"/>
      <c r="LM66"/>
      <c r="LN66"/>
      <c r="LO66"/>
      <c r="LP66" s="24">
        <f t="shared" si="138"/>
        <v>0</v>
      </c>
      <c r="LQ66" s="24">
        <f t="shared" si="139"/>
        <v>0</v>
      </c>
      <c r="LR66" s="24">
        <f t="shared" si="140"/>
        <v>0</v>
      </c>
      <c r="LW66" s="24">
        <f t="shared" si="141"/>
        <v>0</v>
      </c>
      <c r="LX66" s="24">
        <f t="shared" si="142"/>
        <v>0</v>
      </c>
      <c r="LY66" s="24">
        <f t="shared" si="143"/>
        <v>0</v>
      </c>
      <c r="LZ66">
        <v>4.3830086166433999E-5</v>
      </c>
      <c r="MA66" t="e">
        <f>bvarM8^3</f>
        <v>#VALUE!</v>
      </c>
      <c r="MB66" t="e">
        <f>cvarM8^3</f>
        <v>#VALUE!</v>
      </c>
      <c r="MC66" t="e">
        <f>mvarM8^3</f>
        <v>#VALUE!</v>
      </c>
      <c r="MD66" s="24" t="e">
        <f t="shared" si="144"/>
        <v>#VALUE!</v>
      </c>
      <c r="ME66" s="24" t="e">
        <f t="shared" si="145"/>
        <v>#VALUE!</v>
      </c>
      <c r="MF66" s="24" t="e">
        <f t="shared" si="146"/>
        <v>#VALUE!</v>
      </c>
      <c r="MG66">
        <v>-1.2613767828166001E-5</v>
      </c>
      <c r="MH66" t="e">
        <f>bvarM4^3</f>
        <v>#VALUE!</v>
      </c>
      <c r="MI66" t="e">
        <f>cvarM4^3</f>
        <v>#VALUE!</v>
      </c>
      <c r="MJ66" t="e">
        <f>mvarM4^3</f>
        <v>#VALUE!</v>
      </c>
      <c r="MK66" s="24" t="e">
        <f t="shared" si="147"/>
        <v>#VALUE!</v>
      </c>
      <c r="ML66" s="24" t="e">
        <f t="shared" si="148"/>
        <v>#VALUE!</v>
      </c>
      <c r="MM66" s="24" t="e">
        <f t="shared" si="149"/>
        <v>#VALUE!</v>
      </c>
      <c r="MR66" s="24">
        <f t="shared" si="150"/>
        <v>0</v>
      </c>
      <c r="MS66" s="24">
        <f t="shared" si="151"/>
        <v>0</v>
      </c>
      <c r="MT66" s="24">
        <f t="shared" si="152"/>
        <v>0</v>
      </c>
      <c r="MY66" s="24">
        <f t="shared" si="153"/>
        <v>0</v>
      </c>
      <c r="MZ66" s="24">
        <f t="shared" si="154"/>
        <v>0</v>
      </c>
      <c r="NA66" s="24">
        <f t="shared" si="155"/>
        <v>0</v>
      </c>
      <c r="NF66" s="24">
        <f t="shared" si="156"/>
        <v>0</v>
      </c>
      <c r="NG66" s="24">
        <f t="shared" si="157"/>
        <v>0</v>
      </c>
      <c r="NH66" s="24">
        <f t="shared" si="158"/>
        <v>0</v>
      </c>
      <c r="NM66" s="24">
        <f t="shared" si="159"/>
        <v>0</v>
      </c>
      <c r="NN66" s="24">
        <f t="shared" si="160"/>
        <v>0</v>
      </c>
      <c r="NO66" s="24">
        <f t="shared" si="161"/>
        <v>0</v>
      </c>
      <c r="NT66" s="24">
        <f t="shared" si="162"/>
        <v>0</v>
      </c>
      <c r="NU66" s="24">
        <f t="shared" si="163"/>
        <v>0</v>
      </c>
      <c r="NV66" s="24">
        <f t="shared" si="164"/>
        <v>0</v>
      </c>
      <c r="OA66" s="24">
        <f t="shared" si="165"/>
        <v>0</v>
      </c>
      <c r="OB66" s="24">
        <f t="shared" si="166"/>
        <v>0</v>
      </c>
      <c r="OC66" s="24">
        <f t="shared" si="167"/>
        <v>0</v>
      </c>
      <c r="OH66" s="24">
        <f t="shared" si="168"/>
        <v>0</v>
      </c>
      <c r="OI66" s="24">
        <f t="shared" si="169"/>
        <v>0</v>
      </c>
      <c r="OJ66" s="24">
        <f t="shared" si="170"/>
        <v>0</v>
      </c>
      <c r="OO66" s="24">
        <f t="shared" si="171"/>
        <v>0</v>
      </c>
      <c r="OP66" s="24">
        <f t="shared" si="172"/>
        <v>0</v>
      </c>
      <c r="OQ66" s="24">
        <f t="shared" si="173"/>
        <v>0</v>
      </c>
      <c r="OR66">
        <v>1.4177090987997E-5</v>
      </c>
      <c r="OS66" t="e">
        <f>bvarM2^3</f>
        <v>#VALUE!</v>
      </c>
      <c r="OT66" t="e">
        <f>cvarM2^3</f>
        <v>#VALUE!</v>
      </c>
      <c r="OU66" t="e">
        <f>mvarM2^3</f>
        <v>#VALUE!</v>
      </c>
      <c r="OV66" s="24" t="e">
        <f t="shared" si="174"/>
        <v>#VALUE!</v>
      </c>
      <c r="OW66" s="24" t="e">
        <f t="shared" si="175"/>
        <v>#VALUE!</v>
      </c>
      <c r="OX66" s="24" t="e">
        <f t="shared" si="176"/>
        <v>#VALUE!</v>
      </c>
      <c r="PC66" s="24">
        <f t="shared" si="177"/>
        <v>0</v>
      </c>
      <c r="PD66" s="24">
        <f t="shared" si="178"/>
        <v>0</v>
      </c>
      <c r="PE66" s="24">
        <f t="shared" si="179"/>
        <v>0</v>
      </c>
      <c r="PJ66" s="24">
        <f t="shared" si="180"/>
        <v>0</v>
      </c>
      <c r="PK66" s="24">
        <f t="shared" si="181"/>
        <v>0</v>
      </c>
      <c r="PL66" s="24">
        <f t="shared" si="182"/>
        <v>0</v>
      </c>
      <c r="PQ66" s="24">
        <f t="shared" si="183"/>
        <v>0</v>
      </c>
      <c r="PR66" s="24">
        <f t="shared" si="184"/>
        <v>0</v>
      </c>
      <c r="PS66" s="24">
        <f t="shared" si="185"/>
        <v>0</v>
      </c>
      <c r="PX66" s="24">
        <f t="shared" si="186"/>
        <v>0</v>
      </c>
      <c r="PY66" s="24">
        <f t="shared" si="187"/>
        <v>0</v>
      </c>
      <c r="PZ66" s="24">
        <f t="shared" si="188"/>
        <v>0</v>
      </c>
      <c r="QE66" s="24">
        <f t="shared" si="189"/>
        <v>0</v>
      </c>
      <c r="QF66" s="24">
        <f t="shared" si="190"/>
        <v>0</v>
      </c>
      <c r="QG66" s="24">
        <f t="shared" si="191"/>
        <v>0</v>
      </c>
      <c r="QL66" s="24">
        <f t="shared" si="192"/>
        <v>0</v>
      </c>
      <c r="QM66" s="24">
        <f t="shared" si="193"/>
        <v>0</v>
      </c>
      <c r="QN66" s="24">
        <f t="shared" si="194"/>
        <v>0</v>
      </c>
      <c r="QS66" s="24">
        <f t="shared" si="195"/>
        <v>0</v>
      </c>
      <c r="QT66" s="24">
        <f t="shared" si="196"/>
        <v>0</v>
      </c>
      <c r="QU66" s="24">
        <f t="shared" si="197"/>
        <v>0</v>
      </c>
      <c r="QZ66" s="24">
        <f t="shared" si="198"/>
        <v>0</v>
      </c>
      <c r="RA66" s="24">
        <f t="shared" si="199"/>
        <v>0</v>
      </c>
      <c r="RB66" s="24">
        <f t="shared" si="200"/>
        <v>0</v>
      </c>
      <c r="RG66" s="24">
        <f t="shared" si="201"/>
        <v>0</v>
      </c>
      <c r="RH66" s="24">
        <f t="shared" si="202"/>
        <v>0</v>
      </c>
      <c r="RI66" s="24">
        <f t="shared" si="203"/>
        <v>0</v>
      </c>
      <c r="RN66" s="24">
        <f t="shared" si="204"/>
        <v>0</v>
      </c>
      <c r="RO66" s="24">
        <f t="shared" si="205"/>
        <v>0</v>
      </c>
      <c r="RP66" s="24">
        <f t="shared" si="206"/>
        <v>0</v>
      </c>
      <c r="RU66" s="24">
        <f t="shared" si="207"/>
        <v>0</v>
      </c>
      <c r="RV66" s="24">
        <f t="shared" si="208"/>
        <v>0</v>
      </c>
      <c r="RW66" s="24">
        <f t="shared" si="209"/>
        <v>0</v>
      </c>
      <c r="RX66">
        <v>1.5266818773373E-7</v>
      </c>
      <c r="RY66" t="e">
        <f>bvarM4^3</f>
        <v>#VALUE!</v>
      </c>
      <c r="RZ66" t="e">
        <f>cvarM4^3</f>
        <v>#VALUE!</v>
      </c>
      <c r="SA66" t="e">
        <f>mvarM4^3</f>
        <v>#VALUE!</v>
      </c>
      <c r="SB66" s="24" t="e">
        <f t="shared" si="210"/>
        <v>#VALUE!</v>
      </c>
      <c r="SC66" s="24" t="e">
        <f t="shared" si="211"/>
        <v>#VALUE!</v>
      </c>
      <c r="SD66" s="24" t="e">
        <f t="shared" si="212"/>
        <v>#VALUE!</v>
      </c>
      <c r="SI66" s="24">
        <f t="shared" si="213"/>
        <v>0</v>
      </c>
      <c r="SJ66" s="24">
        <f t="shared" si="214"/>
        <v>0</v>
      </c>
      <c r="SK66" s="24">
        <f t="shared" si="215"/>
        <v>0</v>
      </c>
      <c r="SP66" s="24">
        <f t="shared" si="216"/>
        <v>0</v>
      </c>
      <c r="SQ66" s="24">
        <f t="shared" si="217"/>
        <v>0</v>
      </c>
      <c r="SR66" s="24">
        <f t="shared" si="218"/>
        <v>0</v>
      </c>
      <c r="SW66" s="24">
        <f t="shared" si="219"/>
        <v>0</v>
      </c>
      <c r="SX66" s="24">
        <f t="shared" si="220"/>
        <v>0</v>
      </c>
      <c r="SY66" s="24">
        <f t="shared" si="221"/>
        <v>0</v>
      </c>
      <c r="TD66" s="24">
        <f t="shared" si="222"/>
        <v>0</v>
      </c>
      <c r="TE66" s="24">
        <f t="shared" si="223"/>
        <v>0</v>
      </c>
      <c r="TF66" s="24">
        <f t="shared" si="224"/>
        <v>0</v>
      </c>
      <c r="TK66" s="24">
        <f t="shared" si="225"/>
        <v>0</v>
      </c>
      <c r="TL66" s="24">
        <f t="shared" si="226"/>
        <v>0</v>
      </c>
      <c r="TM66" s="24">
        <f t="shared" si="227"/>
        <v>0</v>
      </c>
      <c r="TR66" s="24">
        <f t="shared" si="228"/>
        <v>0</v>
      </c>
      <c r="TS66" s="24">
        <f t="shared" si="229"/>
        <v>0</v>
      </c>
      <c r="TT66" s="24">
        <f t="shared" si="230"/>
        <v>0</v>
      </c>
      <c r="TU66"/>
      <c r="TV66"/>
      <c r="TW66"/>
      <c r="TX66"/>
      <c r="TY66" s="24">
        <f t="shared" si="231"/>
        <v>0</v>
      </c>
      <c r="TZ66" s="24">
        <f t="shared" si="232"/>
        <v>0</v>
      </c>
      <c r="UA66" s="24">
        <f t="shared" si="233"/>
        <v>0</v>
      </c>
      <c r="UF66" s="24">
        <f t="shared" si="234"/>
        <v>0</v>
      </c>
      <c r="UG66" s="24">
        <f t="shared" si="235"/>
        <v>0</v>
      </c>
      <c r="UH66" s="24">
        <f t="shared" si="236"/>
        <v>0</v>
      </c>
      <c r="UM66" s="24">
        <f t="shared" si="237"/>
        <v>0</v>
      </c>
      <c r="UN66" s="24">
        <f t="shared" si="238"/>
        <v>0</v>
      </c>
      <c r="UO66" s="24">
        <f t="shared" si="239"/>
        <v>0</v>
      </c>
      <c r="UT66" s="24">
        <f t="shared" si="240"/>
        <v>0</v>
      </c>
      <c r="UU66" s="24">
        <f t="shared" si="241"/>
        <v>0</v>
      </c>
      <c r="UV66" s="24">
        <f t="shared" si="242"/>
        <v>0</v>
      </c>
      <c r="VA66" s="24">
        <f t="shared" si="243"/>
        <v>0</v>
      </c>
      <c r="VB66" s="24">
        <f t="shared" si="244"/>
        <v>0</v>
      </c>
      <c r="VC66" s="24">
        <f t="shared" si="245"/>
        <v>0</v>
      </c>
      <c r="VH66" s="24">
        <f t="shared" si="246"/>
        <v>0</v>
      </c>
      <c r="VI66" s="24">
        <f t="shared" si="247"/>
        <v>0</v>
      </c>
      <c r="VJ66" s="24">
        <f t="shared" si="248"/>
        <v>0</v>
      </c>
      <c r="VO66" s="24">
        <f t="shared" si="249"/>
        <v>0</v>
      </c>
      <c r="VP66" s="24">
        <f t="shared" si="250"/>
        <v>0</v>
      </c>
      <c r="VQ66" s="24">
        <f t="shared" si="251"/>
        <v>0</v>
      </c>
      <c r="VV66" s="24">
        <f t="shared" si="252"/>
        <v>0</v>
      </c>
      <c r="VW66" s="24">
        <f t="shared" si="253"/>
        <v>0</v>
      </c>
      <c r="VX66" s="24">
        <f t="shared" si="254"/>
        <v>0</v>
      </c>
      <c r="WC66" s="24">
        <f t="shared" si="255"/>
        <v>0</v>
      </c>
      <c r="WD66" s="24">
        <f t="shared" si="256"/>
        <v>0</v>
      </c>
      <c r="WE66" s="24">
        <f t="shared" si="257"/>
        <v>0</v>
      </c>
      <c r="WJ66" s="24">
        <f t="shared" si="258"/>
        <v>0</v>
      </c>
      <c r="WK66" s="24">
        <f t="shared" si="259"/>
        <v>0</v>
      </c>
      <c r="WL66" s="24">
        <f t="shared" si="260"/>
        <v>0</v>
      </c>
      <c r="WQ66" s="24">
        <f t="shared" si="261"/>
        <v>0</v>
      </c>
      <c r="WR66" s="24">
        <f t="shared" si="262"/>
        <v>0</v>
      </c>
      <c r="WS66" s="24">
        <f t="shared" si="263"/>
        <v>0</v>
      </c>
      <c r="WX66" s="24">
        <f t="shared" si="264"/>
        <v>0</v>
      </c>
      <c r="WY66" s="24">
        <f t="shared" si="265"/>
        <v>0</v>
      </c>
      <c r="WZ66" s="24">
        <f t="shared" si="266"/>
        <v>0</v>
      </c>
      <c r="XA66">
        <v>-5.2631248044651003E-7</v>
      </c>
      <c r="XB66" t="e">
        <f>bvarM9^3</f>
        <v>#VALUE!</v>
      </c>
      <c r="XC66" t="e">
        <f>cvarM9^3</f>
        <v>#VALUE!</v>
      </c>
      <c r="XD66" t="e">
        <f>mvarM9^3</f>
        <v>#VALUE!</v>
      </c>
      <c r="XE66" s="24" t="e">
        <f t="shared" si="267"/>
        <v>#VALUE!</v>
      </c>
      <c r="XF66" s="24" t="e">
        <f t="shared" si="268"/>
        <v>#VALUE!</v>
      </c>
      <c r="XG66" s="24" t="e">
        <f t="shared" si="269"/>
        <v>#VALUE!</v>
      </c>
      <c r="XL66" s="24">
        <f t="shared" si="270"/>
        <v>0</v>
      </c>
      <c r="XM66" s="24">
        <f t="shared" si="271"/>
        <v>0</v>
      </c>
      <c r="XN66" s="24">
        <f t="shared" si="272"/>
        <v>0</v>
      </c>
      <c r="XS66" s="24">
        <f t="shared" si="273"/>
        <v>0</v>
      </c>
      <c r="XT66" s="24">
        <f t="shared" si="274"/>
        <v>0</v>
      </c>
      <c r="XU66" s="24">
        <f t="shared" si="275"/>
        <v>0</v>
      </c>
      <c r="XZ66" s="24">
        <f t="shared" si="276"/>
        <v>0</v>
      </c>
      <c r="YA66" s="24">
        <f t="shared" si="277"/>
        <v>0</v>
      </c>
      <c r="YB66" s="24">
        <f t="shared" si="278"/>
        <v>0</v>
      </c>
      <c r="YG66" s="24">
        <f t="shared" si="279"/>
        <v>0</v>
      </c>
      <c r="YH66" s="24">
        <f t="shared" si="280"/>
        <v>0</v>
      </c>
      <c r="YI66" s="24">
        <f t="shared" si="281"/>
        <v>0</v>
      </c>
      <c r="YN66" s="24">
        <f t="shared" si="282"/>
        <v>0</v>
      </c>
      <c r="YO66" s="24">
        <f t="shared" si="283"/>
        <v>0</v>
      </c>
      <c r="YP66" s="24">
        <f t="shared" si="284"/>
        <v>0</v>
      </c>
      <c r="YU66" s="24">
        <f t="shared" si="285"/>
        <v>0</v>
      </c>
      <c r="YV66" s="24">
        <f t="shared" si="286"/>
        <v>0</v>
      </c>
      <c r="YW66" s="24">
        <f t="shared" si="287"/>
        <v>0</v>
      </c>
      <c r="ZB66" s="24">
        <f t="shared" si="288"/>
        <v>0</v>
      </c>
      <c r="ZC66" s="24">
        <f t="shared" si="289"/>
        <v>0</v>
      </c>
      <c r="ZD66" s="24">
        <f t="shared" si="290"/>
        <v>0</v>
      </c>
      <c r="ZI66" s="24">
        <f t="shared" si="291"/>
        <v>0</v>
      </c>
      <c r="ZJ66" s="24">
        <f t="shared" si="292"/>
        <v>0</v>
      </c>
      <c r="ZK66" s="24">
        <f t="shared" si="293"/>
        <v>0</v>
      </c>
      <c r="ZP66" s="24">
        <f t="shared" si="294"/>
        <v>0</v>
      </c>
      <c r="ZQ66" s="24">
        <f t="shared" si="295"/>
        <v>0</v>
      </c>
      <c r="ZR66" s="24">
        <f t="shared" si="296"/>
        <v>0</v>
      </c>
      <c r="ZW66" s="24">
        <f t="shared" si="297"/>
        <v>0</v>
      </c>
      <c r="ZX66" s="24">
        <f t="shared" si="298"/>
        <v>0</v>
      </c>
      <c r="ZY66" s="24">
        <f t="shared" si="299"/>
        <v>0</v>
      </c>
      <c r="AAD66" s="24">
        <f t="shared" si="300"/>
        <v>0</v>
      </c>
      <c r="AAE66" s="24">
        <f t="shared" si="301"/>
        <v>0</v>
      </c>
      <c r="AAF66" s="24">
        <f t="shared" si="302"/>
        <v>0</v>
      </c>
      <c r="AAG66">
        <v>-3.8558739739004002E-7</v>
      </c>
      <c r="AAH66" t="e">
        <f>bvarM9^3</f>
        <v>#VALUE!</v>
      </c>
      <c r="AAI66" t="e">
        <f>cvarM9^3</f>
        <v>#VALUE!</v>
      </c>
      <c r="AAJ66" t="e">
        <f>mvarM9^3</f>
        <v>#VALUE!</v>
      </c>
      <c r="AAK66" s="24" t="e">
        <f t="shared" si="303"/>
        <v>#VALUE!</v>
      </c>
      <c r="AAL66" s="24" t="e">
        <f t="shared" si="304"/>
        <v>#VALUE!</v>
      </c>
      <c r="AAM66" s="24" t="e">
        <f t="shared" si="305"/>
        <v>#VALUE!</v>
      </c>
      <c r="AAR66" s="24">
        <f t="shared" si="306"/>
        <v>0</v>
      </c>
      <c r="AAS66" s="24">
        <f t="shared" si="307"/>
        <v>0</v>
      </c>
      <c r="AAT66" s="24">
        <f t="shared" si="308"/>
        <v>0</v>
      </c>
      <c r="AAY66" s="24">
        <f t="shared" si="309"/>
        <v>0</v>
      </c>
      <c r="AAZ66" s="24">
        <f t="shared" si="310"/>
        <v>0</v>
      </c>
      <c r="ABA66" s="24">
        <f t="shared" si="311"/>
        <v>0</v>
      </c>
      <c r="ABF66" s="24">
        <f t="shared" si="312"/>
        <v>0</v>
      </c>
      <c r="ABG66" s="24">
        <f t="shared" si="313"/>
        <v>0</v>
      </c>
      <c r="ABH66" s="24">
        <f t="shared" si="314"/>
        <v>0</v>
      </c>
      <c r="ABM66" s="24">
        <f t="shared" si="315"/>
        <v>0</v>
      </c>
      <c r="ABN66" s="24">
        <f t="shared" si="316"/>
        <v>0</v>
      </c>
      <c r="ABO66" s="24">
        <f t="shared" si="317"/>
        <v>0</v>
      </c>
      <c r="ABT66" s="24">
        <f t="shared" si="318"/>
        <v>0</v>
      </c>
      <c r="ABU66" s="24">
        <f t="shared" si="319"/>
        <v>0</v>
      </c>
      <c r="ABV66" s="24">
        <f t="shared" si="320"/>
        <v>0</v>
      </c>
      <c r="ABW66">
        <v>-8.0389407762342994E-5</v>
      </c>
      <c r="ABX66" t="e">
        <f>bvarM6^3</f>
        <v>#VALUE!</v>
      </c>
      <c r="ABY66" t="e">
        <f>cvarM6^3</f>
        <v>#VALUE!</v>
      </c>
      <c r="ABZ66" t="e">
        <f>mvarM6^3</f>
        <v>#VALUE!</v>
      </c>
      <c r="ACA66" s="24" t="e">
        <f t="shared" si="321"/>
        <v>#VALUE!</v>
      </c>
      <c r="ACB66" s="24" t="e">
        <f t="shared" si="322"/>
        <v>#VALUE!</v>
      </c>
      <c r="ACC66" s="24" t="e">
        <f t="shared" si="323"/>
        <v>#VALUE!</v>
      </c>
      <c r="ACH66" s="24">
        <f t="shared" si="324"/>
        <v>0</v>
      </c>
      <c r="ACI66" s="24">
        <f t="shared" si="325"/>
        <v>0</v>
      </c>
      <c r="ACJ66" s="24">
        <f t="shared" si="326"/>
        <v>0</v>
      </c>
      <c r="ACO66" s="24">
        <f t="shared" si="327"/>
        <v>0</v>
      </c>
      <c r="ACP66" s="24">
        <f t="shared" si="328"/>
        <v>0</v>
      </c>
      <c r="ACQ66" s="24">
        <f t="shared" si="329"/>
        <v>0</v>
      </c>
      <c r="ACV66" s="24">
        <f t="shared" si="330"/>
        <v>0</v>
      </c>
      <c r="ACW66" s="24">
        <f t="shared" si="331"/>
        <v>0</v>
      </c>
      <c r="ACX66" s="24">
        <f t="shared" si="332"/>
        <v>0</v>
      </c>
      <c r="ACY66"/>
      <c r="ACZ66"/>
      <c r="ADA66"/>
      <c r="ADB66"/>
      <c r="ADC66" s="24">
        <f t="shared" si="333"/>
        <v>0</v>
      </c>
      <c r="ADD66" s="24">
        <f t="shared" si="334"/>
        <v>0</v>
      </c>
      <c r="ADE66" s="24">
        <f t="shared" si="335"/>
        <v>0</v>
      </c>
      <c r="ADJ66" s="24">
        <f t="shared" si="336"/>
        <v>0</v>
      </c>
      <c r="ADK66" s="24">
        <f t="shared" si="337"/>
        <v>0</v>
      </c>
      <c r="ADL66" s="24">
        <f t="shared" si="338"/>
        <v>0</v>
      </c>
      <c r="ADQ66" s="24">
        <f t="shared" si="339"/>
        <v>0</v>
      </c>
      <c r="ADR66" s="24">
        <f t="shared" si="340"/>
        <v>0</v>
      </c>
      <c r="ADS66" s="24">
        <f t="shared" si="341"/>
        <v>0</v>
      </c>
      <c r="ADX66" s="24">
        <f t="shared" si="342"/>
        <v>0</v>
      </c>
      <c r="ADY66" s="24">
        <f t="shared" si="343"/>
        <v>0</v>
      </c>
      <c r="ADZ66" s="24">
        <f t="shared" si="344"/>
        <v>0</v>
      </c>
      <c r="AEE66" s="24">
        <f t="shared" si="345"/>
        <v>0</v>
      </c>
      <c r="AEF66" s="24">
        <f t="shared" si="346"/>
        <v>0</v>
      </c>
      <c r="AEG66" s="24">
        <f t="shared" si="347"/>
        <v>0</v>
      </c>
      <c r="AEL66" s="24">
        <f t="shared" si="348"/>
        <v>0</v>
      </c>
      <c r="AEM66" s="24">
        <f t="shared" si="349"/>
        <v>0</v>
      </c>
      <c r="AEN66" s="24">
        <f t="shared" si="350"/>
        <v>0</v>
      </c>
      <c r="AES66" s="24">
        <f t="shared" si="351"/>
        <v>0</v>
      </c>
      <c r="AET66" s="24">
        <f t="shared" si="352"/>
        <v>0</v>
      </c>
      <c r="AEU66" s="24">
        <f t="shared" si="353"/>
        <v>0</v>
      </c>
      <c r="AEZ66" s="24">
        <f t="shared" si="354"/>
        <v>0</v>
      </c>
      <c r="AFA66" s="24">
        <f t="shared" si="355"/>
        <v>0</v>
      </c>
      <c r="AFB66" s="24">
        <f t="shared" si="356"/>
        <v>0</v>
      </c>
      <c r="AFG66" s="24">
        <f t="shared" si="357"/>
        <v>0</v>
      </c>
      <c r="AFH66" s="24">
        <f t="shared" si="358"/>
        <v>0</v>
      </c>
      <c r="AFI66" s="24">
        <f t="shared" si="359"/>
        <v>0</v>
      </c>
      <c r="AFN66" s="24">
        <f t="shared" si="360"/>
        <v>0</v>
      </c>
      <c r="AFO66" s="24">
        <f t="shared" si="361"/>
        <v>0</v>
      </c>
      <c r="AFP66" s="24">
        <f t="shared" si="362"/>
        <v>0</v>
      </c>
      <c r="AFU66" s="24">
        <f t="shared" si="363"/>
        <v>0</v>
      </c>
      <c r="AFV66" s="24">
        <f t="shared" si="364"/>
        <v>0</v>
      </c>
      <c r="AFW66" s="24">
        <f t="shared" si="365"/>
        <v>0</v>
      </c>
      <c r="AGB66" s="24">
        <f t="shared" si="366"/>
        <v>0</v>
      </c>
      <c r="AGC66" s="24">
        <f t="shared" si="367"/>
        <v>0</v>
      </c>
      <c r="AGD66" s="24">
        <f t="shared" si="368"/>
        <v>0</v>
      </c>
      <c r="AGI66" s="24">
        <f t="shared" si="369"/>
        <v>0</v>
      </c>
      <c r="AGJ66" s="24">
        <f t="shared" si="370"/>
        <v>0</v>
      </c>
      <c r="AGK66" s="24">
        <f t="shared" si="371"/>
        <v>0</v>
      </c>
      <c r="AGP66" s="24">
        <f t="shared" si="372"/>
        <v>0</v>
      </c>
      <c r="AGQ66" s="24">
        <f t="shared" si="373"/>
        <v>0</v>
      </c>
      <c r="AGR66" s="24">
        <f t="shared" si="374"/>
        <v>0</v>
      </c>
      <c r="AGW66" s="24">
        <f t="shared" si="375"/>
        <v>0</v>
      </c>
      <c r="AGX66" s="24">
        <f t="shared" si="376"/>
        <v>0</v>
      </c>
      <c r="AGY66" s="24">
        <f t="shared" si="377"/>
        <v>0</v>
      </c>
      <c r="AHD66" s="24">
        <f t="shared" si="378"/>
        <v>0</v>
      </c>
      <c r="AHE66" s="24">
        <f t="shared" si="379"/>
        <v>0</v>
      </c>
      <c r="AHF66" s="24">
        <f t="shared" si="380"/>
        <v>0</v>
      </c>
      <c r="AHK66" s="24">
        <f t="shared" si="381"/>
        <v>0</v>
      </c>
      <c r="AHL66" s="24">
        <f t="shared" si="382"/>
        <v>0</v>
      </c>
      <c r="AHM66" s="24">
        <f t="shared" si="383"/>
        <v>0</v>
      </c>
      <c r="AHR66" s="24">
        <f t="shared" si="384"/>
        <v>0</v>
      </c>
      <c r="AHS66" s="24">
        <f t="shared" si="385"/>
        <v>0</v>
      </c>
      <c r="AHT66" s="24">
        <f t="shared" si="386"/>
        <v>0</v>
      </c>
      <c r="AHY66" s="24">
        <f t="shared" si="387"/>
        <v>0</v>
      </c>
      <c r="AHZ66" s="24">
        <f t="shared" si="388"/>
        <v>0</v>
      </c>
      <c r="AIA66" s="24">
        <f t="shared" si="389"/>
        <v>0</v>
      </c>
      <c r="AIF66" s="24">
        <f t="shared" si="390"/>
        <v>0</v>
      </c>
      <c r="AIG66" s="24">
        <f t="shared" si="391"/>
        <v>0</v>
      </c>
      <c r="AIH66" s="24">
        <f t="shared" si="392"/>
        <v>0</v>
      </c>
      <c r="AIM66" s="24">
        <f t="shared" si="393"/>
        <v>0</v>
      </c>
      <c r="AIN66" s="24">
        <f t="shared" si="394"/>
        <v>0</v>
      </c>
      <c r="AIO66" s="24">
        <f t="shared" si="395"/>
        <v>0</v>
      </c>
      <c r="AIT66" s="24">
        <f t="shared" si="396"/>
        <v>0</v>
      </c>
      <c r="AIU66" s="24">
        <f t="shared" si="397"/>
        <v>0</v>
      </c>
      <c r="AIV66" s="24">
        <f t="shared" si="398"/>
        <v>0</v>
      </c>
      <c r="AJA66" s="24">
        <f t="shared" si="399"/>
        <v>0</v>
      </c>
      <c r="AJB66" s="24">
        <f t="shared" si="400"/>
        <v>0</v>
      </c>
      <c r="AJC66" s="24">
        <f t="shared" si="401"/>
        <v>0</v>
      </c>
      <c r="AJH66" s="24">
        <f t="shared" si="402"/>
        <v>0</v>
      </c>
      <c r="AJI66" s="24">
        <f t="shared" si="403"/>
        <v>0</v>
      </c>
      <c r="AJJ66" s="24">
        <f t="shared" si="404"/>
        <v>0</v>
      </c>
      <c r="AJO66" s="24">
        <f t="shared" si="405"/>
        <v>0</v>
      </c>
      <c r="AJP66" s="24">
        <f t="shared" si="406"/>
        <v>0</v>
      </c>
      <c r="AJQ66" s="24">
        <f t="shared" si="407"/>
        <v>0</v>
      </c>
      <c r="AJV66" s="24">
        <f t="shared" si="408"/>
        <v>0</v>
      </c>
      <c r="AJW66" s="24">
        <f t="shared" si="409"/>
        <v>0</v>
      </c>
      <c r="AJX66" s="24">
        <f t="shared" si="410"/>
        <v>0</v>
      </c>
      <c r="AKC66" s="24">
        <f t="shared" si="411"/>
        <v>0</v>
      </c>
      <c r="AKD66" s="24">
        <f t="shared" si="412"/>
        <v>0</v>
      </c>
      <c r="AKE66" s="24">
        <f t="shared" si="413"/>
        <v>0</v>
      </c>
      <c r="AKJ66" s="24">
        <f t="shared" si="414"/>
        <v>0</v>
      </c>
      <c r="AKK66" s="24">
        <f t="shared" si="415"/>
        <v>0</v>
      </c>
      <c r="AKL66" s="24">
        <f t="shared" si="416"/>
        <v>0</v>
      </c>
      <c r="AKQ66" s="24">
        <f t="shared" si="417"/>
        <v>0</v>
      </c>
      <c r="AKR66" s="24">
        <f t="shared" si="418"/>
        <v>0</v>
      </c>
      <c r="AKS66" s="24">
        <f t="shared" si="419"/>
        <v>0</v>
      </c>
      <c r="AKX66" s="24">
        <f t="shared" si="420"/>
        <v>0</v>
      </c>
      <c r="AKY66" s="24">
        <f t="shared" si="421"/>
        <v>0</v>
      </c>
      <c r="AKZ66" s="24">
        <f t="shared" si="422"/>
        <v>0</v>
      </c>
      <c r="ALE66" s="24">
        <f t="shared" si="423"/>
        <v>0</v>
      </c>
      <c r="ALF66" s="24">
        <f t="shared" si="424"/>
        <v>0</v>
      </c>
      <c r="ALG66" s="24">
        <f t="shared" si="425"/>
        <v>0</v>
      </c>
      <c r="ALL66" s="24">
        <f t="shared" si="426"/>
        <v>0</v>
      </c>
      <c r="ALM66" s="24">
        <f t="shared" si="427"/>
        <v>0</v>
      </c>
      <c r="ALN66" s="24">
        <f t="shared" si="428"/>
        <v>0</v>
      </c>
      <c r="ALS66" s="24">
        <f t="shared" si="429"/>
        <v>0</v>
      </c>
      <c r="ALT66" s="24">
        <f t="shared" si="430"/>
        <v>0</v>
      </c>
      <c r="ALU66" s="24">
        <f t="shared" si="431"/>
        <v>0</v>
      </c>
      <c r="ALZ66" s="24">
        <f t="shared" si="432"/>
        <v>0</v>
      </c>
      <c r="AMA66" s="24">
        <f t="shared" si="433"/>
        <v>0</v>
      </c>
      <c r="AMB66" s="24">
        <f t="shared" si="434"/>
        <v>0</v>
      </c>
      <c r="AMG66" s="24">
        <f t="shared" si="435"/>
        <v>0</v>
      </c>
      <c r="AMH66" s="24">
        <f t="shared" si="436"/>
        <v>0</v>
      </c>
      <c r="AMI66" s="24">
        <f t="shared" si="437"/>
        <v>0</v>
      </c>
      <c r="AMN66" s="24">
        <f t="shared" si="438"/>
        <v>0</v>
      </c>
      <c r="AMO66" s="24">
        <f t="shared" si="439"/>
        <v>0</v>
      </c>
      <c r="AMP66" s="24">
        <f t="shared" si="440"/>
        <v>0</v>
      </c>
      <c r="AMU66" s="24">
        <f t="shared" si="441"/>
        <v>0</v>
      </c>
      <c r="AMV66" s="24">
        <f t="shared" si="442"/>
        <v>0</v>
      </c>
      <c r="AMW66" s="24">
        <f t="shared" si="443"/>
        <v>0</v>
      </c>
      <c r="ANB66" s="24">
        <f t="shared" si="444"/>
        <v>0</v>
      </c>
      <c r="ANC66" s="24">
        <f t="shared" si="445"/>
        <v>0</v>
      </c>
      <c r="AND66" s="24">
        <f t="shared" si="446"/>
        <v>0</v>
      </c>
      <c r="ANE66">
        <v>7.5724107233258E-4</v>
      </c>
      <c r="ANF66" t="e">
        <f>bvarM7^3</f>
        <v>#VALUE!</v>
      </c>
      <c r="ANG66" t="e">
        <f>cvarM7^3</f>
        <v>#VALUE!</v>
      </c>
      <c r="ANH66" t="e">
        <f>mvarM7^3</f>
        <v>#VALUE!</v>
      </c>
      <c r="ANI66" s="24" t="e">
        <f t="shared" si="447"/>
        <v>#VALUE!</v>
      </c>
      <c r="ANJ66" s="24" t="e">
        <f t="shared" si="448"/>
        <v>#VALUE!</v>
      </c>
      <c r="ANK66" s="24" t="e">
        <f t="shared" si="449"/>
        <v>#VALUE!</v>
      </c>
      <c r="ANP66" s="24">
        <f t="shared" si="450"/>
        <v>0</v>
      </c>
      <c r="ANQ66" s="24">
        <f t="shared" si="451"/>
        <v>0</v>
      </c>
      <c r="ANR66" s="24">
        <f t="shared" si="452"/>
        <v>0</v>
      </c>
      <c r="ANW66" s="24">
        <f t="shared" si="453"/>
        <v>0</v>
      </c>
      <c r="ANX66" s="24">
        <f t="shared" si="454"/>
        <v>0</v>
      </c>
      <c r="ANY66" s="24">
        <f t="shared" si="455"/>
        <v>0</v>
      </c>
      <c r="AOD66" s="24">
        <f t="shared" si="456"/>
        <v>0</v>
      </c>
      <c r="AOE66" s="24">
        <f t="shared" si="457"/>
        <v>0</v>
      </c>
      <c r="AOF66" s="24">
        <f t="shared" si="458"/>
        <v>0</v>
      </c>
      <c r="AOK66" s="24">
        <f t="shared" si="459"/>
        <v>0</v>
      </c>
      <c r="AOL66" s="24">
        <f t="shared" si="460"/>
        <v>0</v>
      </c>
      <c r="AOM66" s="24">
        <f t="shared" si="461"/>
        <v>0</v>
      </c>
      <c r="AOR66" s="24">
        <f t="shared" si="462"/>
        <v>0</v>
      </c>
      <c r="AOS66" s="24">
        <f t="shared" si="463"/>
        <v>0</v>
      </c>
      <c r="AOT66" s="24">
        <f t="shared" si="464"/>
        <v>0</v>
      </c>
      <c r="AOU66"/>
      <c r="AOV66"/>
      <c r="AOW66"/>
      <c r="AOX66"/>
      <c r="AOY66" s="24">
        <f t="shared" si="465"/>
        <v>0</v>
      </c>
      <c r="AOZ66" s="24">
        <f t="shared" si="466"/>
        <v>0</v>
      </c>
      <c r="APA66" s="24">
        <f t="shared" si="467"/>
        <v>0</v>
      </c>
      <c r="APF66" s="24">
        <f t="shared" si="468"/>
        <v>0</v>
      </c>
      <c r="APG66" s="24">
        <f t="shared" si="469"/>
        <v>0</v>
      </c>
      <c r="APH66" s="24">
        <f t="shared" si="470"/>
        <v>0</v>
      </c>
      <c r="APM66" s="24">
        <f t="shared" si="471"/>
        <v>0</v>
      </c>
      <c r="APN66" s="24">
        <f t="shared" si="472"/>
        <v>0</v>
      </c>
      <c r="APO66" s="24">
        <f t="shared" si="473"/>
        <v>0</v>
      </c>
      <c r="APT66" s="24">
        <f t="shared" si="474"/>
        <v>0</v>
      </c>
      <c r="APU66" s="24">
        <f t="shared" si="475"/>
        <v>0</v>
      </c>
      <c r="APV66" s="24">
        <f t="shared" si="476"/>
        <v>0</v>
      </c>
      <c r="AQA66" s="24">
        <f t="shared" si="477"/>
        <v>0</v>
      </c>
      <c r="AQB66" s="24">
        <f t="shared" si="478"/>
        <v>0</v>
      </c>
      <c r="AQC66" s="24">
        <f t="shared" si="479"/>
        <v>0</v>
      </c>
      <c r="AQH66" s="24">
        <f t="shared" si="480"/>
        <v>0</v>
      </c>
      <c r="AQI66" s="24">
        <f t="shared" si="481"/>
        <v>0</v>
      </c>
      <c r="AQJ66" s="24">
        <f t="shared" si="482"/>
        <v>0</v>
      </c>
      <c r="AQO66" s="24">
        <f t="shared" si="483"/>
        <v>0</v>
      </c>
      <c r="AQP66" s="24">
        <f t="shared" si="484"/>
        <v>0</v>
      </c>
      <c r="AQQ66" s="24">
        <f t="shared" si="485"/>
        <v>0</v>
      </c>
      <c r="AQV66" s="24">
        <f t="shared" si="486"/>
        <v>0</v>
      </c>
      <c r="AQW66" s="24">
        <f t="shared" si="487"/>
        <v>0</v>
      </c>
      <c r="AQX66" s="24">
        <f t="shared" si="488"/>
        <v>0</v>
      </c>
      <c r="ARC66" s="24">
        <f t="shared" si="489"/>
        <v>0</v>
      </c>
      <c r="ARD66" s="24">
        <f t="shared" si="490"/>
        <v>0</v>
      </c>
      <c r="ARE66" s="24">
        <f t="shared" si="491"/>
        <v>0</v>
      </c>
      <c r="ARJ66" s="24">
        <f t="shared" si="492"/>
        <v>0</v>
      </c>
      <c r="ARK66" s="24">
        <f t="shared" si="493"/>
        <v>0</v>
      </c>
      <c r="ARL66" s="24">
        <f t="shared" si="494"/>
        <v>0</v>
      </c>
      <c r="ARQ66" s="24">
        <f t="shared" si="495"/>
        <v>0</v>
      </c>
      <c r="ARR66" s="24">
        <f t="shared" si="496"/>
        <v>0</v>
      </c>
      <c r="ARS66" s="24">
        <f t="shared" si="497"/>
        <v>0</v>
      </c>
      <c r="ARX66" s="24">
        <f t="shared" si="498"/>
        <v>0</v>
      </c>
      <c r="ARY66" s="24">
        <f t="shared" si="499"/>
        <v>0</v>
      </c>
      <c r="ARZ66" s="24">
        <f t="shared" si="500"/>
        <v>0</v>
      </c>
      <c r="ASE66" s="24">
        <f t="shared" si="501"/>
        <v>0</v>
      </c>
      <c r="ASF66" s="24">
        <f t="shared" si="502"/>
        <v>0</v>
      </c>
      <c r="ASG66" s="24">
        <f t="shared" si="503"/>
        <v>0</v>
      </c>
      <c r="ASL66" s="24">
        <f t="shared" si="504"/>
        <v>0</v>
      </c>
      <c r="ASM66" s="24">
        <f t="shared" si="505"/>
        <v>0</v>
      </c>
      <c r="ASN66" s="24">
        <f t="shared" si="506"/>
        <v>0</v>
      </c>
      <c r="ASS66" s="24">
        <f t="shared" si="507"/>
        <v>0</v>
      </c>
      <c r="AST66" s="24">
        <f t="shared" si="508"/>
        <v>0</v>
      </c>
      <c r="ASU66" s="24">
        <f t="shared" si="509"/>
        <v>0</v>
      </c>
      <c r="ASZ66" s="24">
        <f t="shared" si="510"/>
        <v>0</v>
      </c>
      <c r="ATA66" s="24">
        <f t="shared" si="511"/>
        <v>0</v>
      </c>
      <c r="ATB66" s="24">
        <f t="shared" si="512"/>
        <v>0</v>
      </c>
      <c r="ATG66" s="24">
        <f t="shared" si="513"/>
        <v>0</v>
      </c>
      <c r="ATH66" s="24">
        <f t="shared" si="514"/>
        <v>0</v>
      </c>
      <c r="ATI66" s="24">
        <f t="shared" si="515"/>
        <v>0</v>
      </c>
      <c r="ATN66" s="24">
        <f t="shared" si="516"/>
        <v>0</v>
      </c>
      <c r="ATO66" s="24">
        <f t="shared" si="517"/>
        <v>0</v>
      </c>
      <c r="ATP66" s="24">
        <f t="shared" si="518"/>
        <v>0</v>
      </c>
      <c r="ATQ66"/>
      <c r="ATR66"/>
      <c r="ATS66"/>
      <c r="ATT66"/>
      <c r="ATU66" s="24">
        <f t="shared" si="519"/>
        <v>0</v>
      </c>
      <c r="ATV66" s="24">
        <f t="shared" si="520"/>
        <v>0</v>
      </c>
      <c r="ATW66" s="24">
        <f t="shared" si="521"/>
        <v>0</v>
      </c>
      <c r="AUB66" s="24">
        <f t="shared" si="522"/>
        <v>0</v>
      </c>
      <c r="AUC66" s="24">
        <f t="shared" si="523"/>
        <v>0</v>
      </c>
      <c r="AUD66" s="24">
        <f t="shared" si="524"/>
        <v>0</v>
      </c>
      <c r="AUI66" s="24">
        <f t="shared" si="525"/>
        <v>0</v>
      </c>
      <c r="AUJ66" s="24">
        <f t="shared" si="526"/>
        <v>0</v>
      </c>
      <c r="AUK66" s="24">
        <f t="shared" si="527"/>
        <v>0</v>
      </c>
      <c r="AUP66" s="24">
        <f t="shared" si="528"/>
        <v>0</v>
      </c>
      <c r="AUQ66" s="24">
        <f t="shared" si="529"/>
        <v>0</v>
      </c>
      <c r="AUR66" s="24">
        <f t="shared" si="530"/>
        <v>0</v>
      </c>
      <c r="AUW66" s="24">
        <f t="shared" si="531"/>
        <v>0</v>
      </c>
      <c r="AUX66" s="24">
        <f t="shared" si="532"/>
        <v>0</v>
      </c>
      <c r="AUY66" s="24">
        <f t="shared" si="533"/>
        <v>0</v>
      </c>
      <c r="AVD66" s="24">
        <f t="shared" si="534"/>
        <v>0</v>
      </c>
      <c r="AVE66" s="24">
        <f t="shared" si="535"/>
        <v>0</v>
      </c>
      <c r="AVF66" s="24">
        <f t="shared" si="536"/>
        <v>0</v>
      </c>
      <c r="AVG66"/>
      <c r="AVH66"/>
      <c r="AVI66"/>
      <c r="AVJ66"/>
      <c r="AVK66" s="24">
        <f t="shared" si="537"/>
        <v>0</v>
      </c>
      <c r="AVL66" s="24">
        <f t="shared" si="538"/>
        <v>0</v>
      </c>
      <c r="AVM66" s="24">
        <f t="shared" si="539"/>
        <v>0</v>
      </c>
      <c r="AVR66" s="24">
        <f t="shared" si="540"/>
        <v>0</v>
      </c>
      <c r="AVS66" s="24">
        <f t="shared" si="541"/>
        <v>0</v>
      </c>
      <c r="AVT66" s="24">
        <f t="shared" si="542"/>
        <v>0</v>
      </c>
      <c r="AVY66" s="24">
        <f t="shared" si="543"/>
        <v>0</v>
      </c>
      <c r="AVZ66" s="24">
        <f t="shared" si="544"/>
        <v>0</v>
      </c>
      <c r="AWA66" s="24">
        <f t="shared" si="545"/>
        <v>0</v>
      </c>
      <c r="AWF66" s="24">
        <f t="shared" si="546"/>
        <v>0</v>
      </c>
      <c r="AWG66" s="24">
        <f t="shared" si="547"/>
        <v>0</v>
      </c>
      <c r="AWH66" s="24">
        <f t="shared" si="548"/>
        <v>0</v>
      </c>
      <c r="AWM66" s="24">
        <f t="shared" si="549"/>
        <v>0</v>
      </c>
      <c r="AWN66" s="24">
        <f t="shared" si="550"/>
        <v>0</v>
      </c>
      <c r="AWO66" s="24">
        <f t="shared" si="551"/>
        <v>0</v>
      </c>
      <c r="AWT66" s="24">
        <f t="shared" si="552"/>
        <v>0</v>
      </c>
      <c r="AWU66" s="24">
        <f t="shared" si="553"/>
        <v>0</v>
      </c>
      <c r="AWV66" s="24">
        <f t="shared" si="554"/>
        <v>0</v>
      </c>
      <c r="AXA66" s="24">
        <f t="shared" si="555"/>
        <v>0</v>
      </c>
      <c r="AXB66" s="24">
        <f t="shared" si="556"/>
        <v>0</v>
      </c>
      <c r="AXC66" s="24">
        <f t="shared" si="557"/>
        <v>0</v>
      </c>
      <c r="AXH66" s="24">
        <f t="shared" si="558"/>
        <v>0</v>
      </c>
      <c r="AXI66" s="24">
        <f t="shared" si="559"/>
        <v>0</v>
      </c>
      <c r="AXJ66" s="24">
        <f t="shared" si="560"/>
        <v>0</v>
      </c>
      <c r="AXO66" s="24">
        <f t="shared" si="561"/>
        <v>0</v>
      </c>
      <c r="AXP66" s="24">
        <f t="shared" si="562"/>
        <v>0</v>
      </c>
      <c r="AXQ66" s="24">
        <f t="shared" si="563"/>
        <v>0</v>
      </c>
      <c r="AXV66" s="24">
        <f t="shared" si="564"/>
        <v>0</v>
      </c>
      <c r="AXW66" s="24">
        <f t="shared" si="565"/>
        <v>0</v>
      </c>
      <c r="AXX66" s="24">
        <f t="shared" si="566"/>
        <v>0</v>
      </c>
      <c r="AYC66" s="24">
        <f t="shared" si="567"/>
        <v>0</v>
      </c>
      <c r="AYD66" s="24">
        <f t="shared" si="568"/>
        <v>0</v>
      </c>
      <c r="AYE66" s="24">
        <f t="shared" si="569"/>
        <v>0</v>
      </c>
      <c r="AYJ66" s="24">
        <f t="shared" si="570"/>
        <v>0</v>
      </c>
      <c r="AYK66" s="24">
        <f t="shared" si="571"/>
        <v>0</v>
      </c>
      <c r="AYL66" s="24">
        <f t="shared" si="572"/>
        <v>0</v>
      </c>
      <c r="AYQ66" s="24">
        <f t="shared" si="573"/>
        <v>0</v>
      </c>
      <c r="AYR66" s="24">
        <f t="shared" si="574"/>
        <v>0</v>
      </c>
      <c r="AYS66" s="24">
        <f t="shared" si="575"/>
        <v>0</v>
      </c>
      <c r="AYX66" s="24">
        <f t="shared" si="576"/>
        <v>0</v>
      </c>
      <c r="AYY66" s="24">
        <f t="shared" si="577"/>
        <v>0</v>
      </c>
      <c r="AYZ66" s="24">
        <f t="shared" si="578"/>
        <v>0</v>
      </c>
      <c r="AZE66" s="24">
        <f t="shared" si="579"/>
        <v>0</v>
      </c>
      <c r="AZF66" s="24">
        <f t="shared" si="580"/>
        <v>0</v>
      </c>
      <c r="AZG66" s="24">
        <f t="shared" si="581"/>
        <v>0</v>
      </c>
      <c r="AZH66"/>
      <c r="AZI66"/>
      <c r="AZJ66"/>
      <c r="AZK66"/>
      <c r="AZL66" s="24">
        <f t="shared" si="582"/>
        <v>0</v>
      </c>
      <c r="AZM66" s="24">
        <f t="shared" si="583"/>
        <v>0</v>
      </c>
      <c r="AZN66" s="24">
        <f t="shared" si="584"/>
        <v>0</v>
      </c>
      <c r="AZS66" s="24">
        <f t="shared" si="585"/>
        <v>0</v>
      </c>
      <c r="AZT66" s="24">
        <f t="shared" si="586"/>
        <v>0</v>
      </c>
      <c r="AZU66" s="24">
        <f t="shared" si="587"/>
        <v>0</v>
      </c>
      <c r="AZZ66" s="24">
        <f t="shared" si="588"/>
        <v>0</v>
      </c>
      <c r="BAA66" s="24">
        <f t="shared" si="589"/>
        <v>0</v>
      </c>
      <c r="BAB66" s="24">
        <f t="shared" si="590"/>
        <v>0</v>
      </c>
      <c r="BAG66" s="24">
        <f t="shared" si="591"/>
        <v>0</v>
      </c>
      <c r="BAH66" s="24">
        <f t="shared" si="592"/>
        <v>0</v>
      </c>
      <c r="BAI66" s="24">
        <f t="shared" si="593"/>
        <v>0</v>
      </c>
      <c r="BAN66" s="24">
        <f t="shared" si="594"/>
        <v>0</v>
      </c>
      <c r="BAO66" s="24">
        <f t="shared" si="595"/>
        <v>0</v>
      </c>
      <c r="BAP66" s="24">
        <f t="shared" si="596"/>
        <v>0</v>
      </c>
      <c r="BAU66" s="24">
        <f t="shared" si="597"/>
        <v>0</v>
      </c>
      <c r="BAV66" s="24">
        <f t="shared" si="598"/>
        <v>0</v>
      </c>
      <c r="BAW66" s="24">
        <f t="shared" si="599"/>
        <v>0</v>
      </c>
      <c r="BBB66" s="24">
        <f t="shared" si="600"/>
        <v>0</v>
      </c>
      <c r="BBC66" s="24">
        <f t="shared" si="601"/>
        <v>0</v>
      </c>
      <c r="BBD66" s="24">
        <f t="shared" si="602"/>
        <v>0</v>
      </c>
      <c r="BBI66" s="24">
        <f t="shared" si="603"/>
        <v>0</v>
      </c>
      <c r="BBJ66" s="24">
        <f t="shared" si="604"/>
        <v>0</v>
      </c>
      <c r="BBK66" s="24">
        <f t="shared" si="605"/>
        <v>0</v>
      </c>
      <c r="BBP66" s="24">
        <f t="shared" si="606"/>
        <v>0</v>
      </c>
      <c r="BBQ66" s="24">
        <f t="shared" si="607"/>
        <v>0</v>
      </c>
      <c r="BBR66" s="24">
        <f t="shared" si="608"/>
        <v>0</v>
      </c>
      <c r="BBW66" s="24">
        <f t="shared" si="609"/>
        <v>0</v>
      </c>
      <c r="BBX66" s="24">
        <f t="shared" si="610"/>
        <v>0</v>
      </c>
      <c r="BBY66" s="24">
        <f t="shared" si="611"/>
        <v>0</v>
      </c>
      <c r="BCD66" s="24">
        <f t="shared" si="612"/>
        <v>0</v>
      </c>
      <c r="BCE66" s="24">
        <f t="shared" si="613"/>
        <v>0</v>
      </c>
      <c r="BCF66" s="24">
        <f t="shared" si="614"/>
        <v>0</v>
      </c>
      <c r="BCK66" s="24">
        <f t="shared" si="615"/>
        <v>0</v>
      </c>
      <c r="BCL66" s="24">
        <f t="shared" si="616"/>
        <v>0</v>
      </c>
      <c r="BCM66" s="24">
        <f t="shared" si="617"/>
        <v>0</v>
      </c>
      <c r="BCR66" s="24">
        <f t="shared" si="618"/>
        <v>0</v>
      </c>
      <c r="BCS66" s="24">
        <f t="shared" si="619"/>
        <v>0</v>
      </c>
      <c r="BCT66" s="24">
        <f t="shared" si="620"/>
        <v>0</v>
      </c>
      <c r="BCY66" s="24">
        <f t="shared" si="621"/>
        <v>0</v>
      </c>
      <c r="BCZ66" s="24">
        <f t="shared" si="622"/>
        <v>0</v>
      </c>
      <c r="BDA66" s="24">
        <f t="shared" si="623"/>
        <v>0</v>
      </c>
      <c r="BDF66" s="24">
        <f t="shared" si="624"/>
        <v>0</v>
      </c>
      <c r="BDG66" s="24">
        <f t="shared" si="625"/>
        <v>0</v>
      </c>
      <c r="BDH66" s="24">
        <f t="shared" si="626"/>
        <v>0</v>
      </c>
      <c r="BDM66" s="24">
        <f t="shared" si="627"/>
        <v>0</v>
      </c>
      <c r="BDN66" s="24">
        <f t="shared" si="628"/>
        <v>0</v>
      </c>
      <c r="BDO66" s="24">
        <f t="shared" si="629"/>
        <v>0</v>
      </c>
      <c r="BDT66" s="24">
        <f t="shared" si="630"/>
        <v>0</v>
      </c>
      <c r="BDU66" s="24">
        <f t="shared" si="631"/>
        <v>0</v>
      </c>
      <c r="BDV66" s="24">
        <f t="shared" si="632"/>
        <v>0</v>
      </c>
      <c r="BEA66" s="24">
        <f t="shared" si="633"/>
        <v>0</v>
      </c>
      <c r="BEB66" s="24">
        <f t="shared" si="634"/>
        <v>0</v>
      </c>
      <c r="BEC66" s="24">
        <f t="shared" si="635"/>
        <v>0</v>
      </c>
      <c r="BEH66" s="24">
        <f t="shared" si="636"/>
        <v>0</v>
      </c>
      <c r="BEI66" s="24">
        <f t="shared" si="637"/>
        <v>0</v>
      </c>
      <c r="BEJ66" s="24">
        <f t="shared" si="638"/>
        <v>0</v>
      </c>
      <c r="BEO66" s="24">
        <f t="shared" si="639"/>
        <v>0</v>
      </c>
      <c r="BEP66" s="24">
        <f t="shared" si="640"/>
        <v>0</v>
      </c>
      <c r="BEQ66" s="24">
        <f t="shared" si="641"/>
        <v>0</v>
      </c>
      <c r="BEV66" s="24">
        <f t="shared" si="642"/>
        <v>0</v>
      </c>
      <c r="BEW66" s="24">
        <f t="shared" si="643"/>
        <v>0</v>
      </c>
      <c r="BEX66" s="24">
        <f t="shared" si="644"/>
        <v>0</v>
      </c>
      <c r="BFC66" s="24">
        <f t="shared" si="645"/>
        <v>0</v>
      </c>
      <c r="BFD66" s="24">
        <f t="shared" si="646"/>
        <v>0</v>
      </c>
      <c r="BFE66" s="24">
        <f t="shared" si="647"/>
        <v>0</v>
      </c>
      <c r="BFJ66" s="24">
        <f t="shared" si="648"/>
        <v>0</v>
      </c>
      <c r="BFK66" s="24">
        <f t="shared" si="649"/>
        <v>0</v>
      </c>
      <c r="BFL66" s="24">
        <f t="shared" si="650"/>
        <v>0</v>
      </c>
      <c r="BFQ66" s="24">
        <f t="shared" si="651"/>
        <v>0</v>
      </c>
      <c r="BFR66" s="24">
        <f t="shared" si="652"/>
        <v>0</v>
      </c>
      <c r="BFS66" s="24">
        <f t="shared" si="653"/>
        <v>0</v>
      </c>
      <c r="BFX66" s="24">
        <f t="shared" si="654"/>
        <v>0</v>
      </c>
      <c r="BFY66" s="24">
        <f t="shared" si="655"/>
        <v>0</v>
      </c>
      <c r="BFZ66" s="24">
        <f t="shared" si="656"/>
        <v>0</v>
      </c>
      <c r="BGE66" s="24">
        <f t="shared" si="657"/>
        <v>0</v>
      </c>
      <c r="BGF66" s="24">
        <f t="shared" si="658"/>
        <v>0</v>
      </c>
      <c r="BGG66" s="24">
        <f t="shared" si="659"/>
        <v>0</v>
      </c>
      <c r="BGL66" s="24">
        <f t="shared" si="660"/>
        <v>0</v>
      </c>
      <c r="BGM66" s="24">
        <f t="shared" si="661"/>
        <v>0</v>
      </c>
      <c r="BGN66" s="24">
        <f t="shared" si="662"/>
        <v>0</v>
      </c>
      <c r="BGS66" s="24">
        <f t="shared" si="663"/>
        <v>0</v>
      </c>
      <c r="BGT66" s="24">
        <f t="shared" si="664"/>
        <v>0</v>
      </c>
      <c r="BGU66" s="24">
        <f t="shared" si="665"/>
        <v>0</v>
      </c>
      <c r="BGZ66" s="24">
        <f t="shared" si="666"/>
        <v>0</v>
      </c>
      <c r="BHA66" s="24">
        <f t="shared" si="667"/>
        <v>0</v>
      </c>
      <c r="BHB66" s="24">
        <f t="shared" si="668"/>
        <v>0</v>
      </c>
      <c r="BHG66" s="24">
        <f t="shared" si="669"/>
        <v>0</v>
      </c>
      <c r="BHH66" s="24">
        <f t="shared" si="670"/>
        <v>0</v>
      </c>
      <c r="BHI66" s="24">
        <f t="shared" si="671"/>
        <v>0</v>
      </c>
      <c r="BHN66" s="24">
        <f t="shared" si="672"/>
        <v>0</v>
      </c>
      <c r="BHO66" s="24">
        <f t="shared" si="673"/>
        <v>0</v>
      </c>
      <c r="BHP66" s="24">
        <f t="shared" si="674"/>
        <v>0</v>
      </c>
      <c r="BHU66" s="24">
        <f t="shared" si="675"/>
        <v>0</v>
      </c>
      <c r="BHV66" s="24">
        <f t="shared" si="676"/>
        <v>0</v>
      </c>
      <c r="BHW66" s="24">
        <f t="shared" si="677"/>
        <v>0</v>
      </c>
      <c r="BIB66" s="24">
        <f t="shared" si="678"/>
        <v>0</v>
      </c>
      <c r="BIC66" s="24">
        <f t="shared" si="679"/>
        <v>0</v>
      </c>
      <c r="BID66" s="24">
        <f t="shared" si="680"/>
        <v>0</v>
      </c>
      <c r="BII66" s="24">
        <f t="shared" si="681"/>
        <v>0</v>
      </c>
      <c r="BIJ66" s="24">
        <f t="shared" si="682"/>
        <v>0</v>
      </c>
      <c r="BIK66" s="24">
        <f t="shared" si="683"/>
        <v>0</v>
      </c>
      <c r="BIP66" s="24">
        <f t="shared" si="684"/>
        <v>0</v>
      </c>
      <c r="BIQ66" s="24">
        <f t="shared" si="685"/>
        <v>0</v>
      </c>
      <c r="BIR66" s="24">
        <f t="shared" si="686"/>
        <v>0</v>
      </c>
      <c r="BIW66" s="24">
        <f t="shared" si="687"/>
        <v>0</v>
      </c>
      <c r="BIX66" s="24">
        <f t="shared" si="688"/>
        <v>0</v>
      </c>
      <c r="BIY66" s="24">
        <f t="shared" si="689"/>
        <v>0</v>
      </c>
      <c r="BJD66" s="24">
        <f t="shared" si="690"/>
        <v>0</v>
      </c>
      <c r="BJE66" s="24">
        <f t="shared" si="691"/>
        <v>0</v>
      </c>
      <c r="BJF66" s="24">
        <f t="shared" si="692"/>
        <v>0</v>
      </c>
      <c r="BJK66" s="24">
        <f t="shared" si="693"/>
        <v>0</v>
      </c>
      <c r="BJL66" s="24">
        <f t="shared" si="694"/>
        <v>0</v>
      </c>
      <c r="BJM66" s="24">
        <f t="shared" si="695"/>
        <v>0</v>
      </c>
      <c r="BJR66" s="24">
        <f t="shared" si="696"/>
        <v>0</v>
      </c>
      <c r="BJS66" s="24">
        <f t="shared" si="697"/>
        <v>0</v>
      </c>
      <c r="BJT66" s="24">
        <f t="shared" si="698"/>
        <v>0</v>
      </c>
      <c r="BJY66" s="24">
        <f t="shared" si="699"/>
        <v>0</v>
      </c>
      <c r="BJZ66" s="24">
        <f t="shared" si="700"/>
        <v>0</v>
      </c>
      <c r="BKA66" s="24">
        <f t="shared" si="701"/>
        <v>0</v>
      </c>
      <c r="BKF66" s="24">
        <f t="shared" si="702"/>
        <v>0</v>
      </c>
      <c r="BKG66" s="24">
        <f t="shared" si="703"/>
        <v>0</v>
      </c>
      <c r="BKH66" s="24">
        <f t="shared" si="704"/>
        <v>0</v>
      </c>
      <c r="BKM66" s="24">
        <f t="shared" si="705"/>
        <v>0</v>
      </c>
      <c r="BKN66" s="24">
        <f t="shared" si="706"/>
        <v>0</v>
      </c>
      <c r="BKO66" s="24">
        <f t="shared" si="707"/>
        <v>0</v>
      </c>
      <c r="BKT66" s="24">
        <f t="shared" si="708"/>
        <v>0</v>
      </c>
      <c r="BKU66" s="24">
        <f t="shared" si="709"/>
        <v>0</v>
      </c>
      <c r="BKV66" s="24">
        <f t="shared" si="710"/>
        <v>0</v>
      </c>
      <c r="BLA66" s="24">
        <f t="shared" si="711"/>
        <v>0</v>
      </c>
      <c r="BLB66" s="24">
        <f t="shared" si="712"/>
        <v>0</v>
      </c>
      <c r="BLC66" s="24">
        <f t="shared" si="713"/>
        <v>0</v>
      </c>
      <c r="BLH66" s="24">
        <f t="shared" si="714"/>
        <v>0</v>
      </c>
      <c r="BLI66" s="24">
        <f t="shared" si="715"/>
        <v>0</v>
      </c>
      <c r="BLJ66" s="24">
        <f t="shared" si="716"/>
        <v>0</v>
      </c>
      <c r="BLO66" s="24">
        <f t="shared" si="717"/>
        <v>0</v>
      </c>
      <c r="BLP66" s="24">
        <f t="shared" si="718"/>
        <v>0</v>
      </c>
      <c r="BLQ66" s="24">
        <f t="shared" si="719"/>
        <v>0</v>
      </c>
      <c r="BLV66" s="24">
        <f t="shared" si="720"/>
        <v>0</v>
      </c>
      <c r="BLW66" s="24">
        <f t="shared" si="721"/>
        <v>0</v>
      </c>
      <c r="BLX66" s="24">
        <f t="shared" si="722"/>
        <v>0</v>
      </c>
      <c r="BMC66" s="24">
        <f t="shared" si="723"/>
        <v>0</v>
      </c>
      <c r="BMD66" s="24">
        <f t="shared" si="724"/>
        <v>0</v>
      </c>
      <c r="BME66" s="24">
        <f t="shared" si="725"/>
        <v>0</v>
      </c>
      <c r="BMJ66" s="24">
        <f t="shared" si="726"/>
        <v>0</v>
      </c>
      <c r="BMK66" s="24">
        <f t="shared" si="727"/>
        <v>0</v>
      </c>
      <c r="BML66" s="24">
        <f t="shared" si="728"/>
        <v>0</v>
      </c>
      <c r="BMQ66" s="24">
        <f t="shared" si="729"/>
        <v>0</v>
      </c>
      <c r="BMR66" s="24">
        <f t="shared" si="730"/>
        <v>0</v>
      </c>
      <c r="BMS66" s="24">
        <f t="shared" si="731"/>
        <v>0</v>
      </c>
      <c r="BMX66" s="24">
        <f t="shared" si="732"/>
        <v>0</v>
      </c>
      <c r="BMY66" s="24">
        <f t="shared" si="733"/>
        <v>0</v>
      </c>
      <c r="BMZ66" s="24">
        <f t="shared" si="734"/>
        <v>0</v>
      </c>
      <c r="BNE66" s="24">
        <f t="shared" si="735"/>
        <v>0</v>
      </c>
      <c r="BNF66" s="24">
        <f t="shared" si="736"/>
        <v>0</v>
      </c>
      <c r="BNG66" s="24">
        <f t="shared" si="737"/>
        <v>0</v>
      </c>
      <c r="BNL66" s="24">
        <f t="shared" si="738"/>
        <v>0</v>
      </c>
      <c r="BNM66" s="24">
        <f t="shared" si="739"/>
        <v>0</v>
      </c>
      <c r="BNN66" s="24">
        <f t="shared" si="740"/>
        <v>0</v>
      </c>
      <c r="BNS66" s="24">
        <f t="shared" si="741"/>
        <v>0</v>
      </c>
      <c r="BNT66" s="24">
        <f t="shared" si="742"/>
        <v>0</v>
      </c>
      <c r="BNU66" s="24">
        <f t="shared" si="743"/>
        <v>0</v>
      </c>
      <c r="BNZ66" s="24">
        <f t="shared" si="744"/>
        <v>0</v>
      </c>
      <c r="BOA66" s="24">
        <f t="shared" si="745"/>
        <v>0</v>
      </c>
      <c r="BOB66" s="24">
        <f t="shared" si="746"/>
        <v>0</v>
      </c>
      <c r="BOG66" s="24">
        <f t="shared" si="747"/>
        <v>0</v>
      </c>
      <c r="BOH66" s="24">
        <f t="shared" si="748"/>
        <v>0</v>
      </c>
      <c r="BOI66" s="24">
        <f t="shared" si="749"/>
        <v>0</v>
      </c>
      <c r="BON66" s="24">
        <f t="shared" si="750"/>
        <v>0</v>
      </c>
      <c r="BOO66" s="24">
        <f t="shared" si="751"/>
        <v>0</v>
      </c>
      <c r="BOP66" s="24">
        <f t="shared" si="752"/>
        <v>0</v>
      </c>
      <c r="BOU66" s="24">
        <f t="shared" si="753"/>
        <v>0</v>
      </c>
      <c r="BOV66" s="24">
        <f t="shared" si="754"/>
        <v>0</v>
      </c>
      <c r="BOW66" s="24">
        <f t="shared" si="755"/>
        <v>0</v>
      </c>
      <c r="BPB66" s="24">
        <f t="shared" si="756"/>
        <v>0</v>
      </c>
      <c r="BPC66" s="24">
        <f t="shared" si="757"/>
        <v>0</v>
      </c>
      <c r="BPD66" s="24">
        <f t="shared" si="758"/>
        <v>0</v>
      </c>
      <c r="BPI66" s="24">
        <f t="shared" si="759"/>
        <v>0</v>
      </c>
      <c r="BPJ66" s="24">
        <f t="shared" si="760"/>
        <v>0</v>
      </c>
      <c r="BPK66" s="24">
        <f t="shared" si="761"/>
        <v>0</v>
      </c>
      <c r="BPP66" s="24">
        <f t="shared" si="762"/>
        <v>0</v>
      </c>
      <c r="BPQ66" s="24">
        <f t="shared" si="763"/>
        <v>0</v>
      </c>
      <c r="BPR66" s="24">
        <f t="shared" si="764"/>
        <v>0</v>
      </c>
      <c r="BPW66" s="24">
        <f t="shared" si="765"/>
        <v>0</v>
      </c>
      <c r="BPX66" s="24">
        <f t="shared" si="766"/>
        <v>0</v>
      </c>
      <c r="BPY66" s="24">
        <f t="shared" si="767"/>
        <v>0</v>
      </c>
      <c r="BQD66" s="24">
        <f t="shared" si="768"/>
        <v>0</v>
      </c>
      <c r="BQE66" s="24">
        <f t="shared" si="769"/>
        <v>0</v>
      </c>
      <c r="BQF66" s="24">
        <f t="shared" si="770"/>
        <v>0</v>
      </c>
      <c r="BQK66" s="24">
        <f t="shared" si="771"/>
        <v>0</v>
      </c>
      <c r="BQL66" s="24">
        <f t="shared" si="772"/>
        <v>0</v>
      </c>
      <c r="BQM66" s="24">
        <f t="shared" si="773"/>
        <v>0</v>
      </c>
      <c r="BQR66" s="24">
        <f t="shared" si="774"/>
        <v>0</v>
      </c>
      <c r="BQS66" s="24">
        <f t="shared" si="775"/>
        <v>0</v>
      </c>
      <c r="BQT66" s="24">
        <f t="shared" si="776"/>
        <v>0</v>
      </c>
      <c r="BQY66" s="24">
        <f t="shared" si="777"/>
        <v>0</v>
      </c>
      <c r="BQZ66" s="24">
        <f t="shared" si="778"/>
        <v>0</v>
      </c>
      <c r="BRA66" s="24">
        <f t="shared" si="779"/>
        <v>0</v>
      </c>
      <c r="BRF66" s="24">
        <f t="shared" si="780"/>
        <v>0</v>
      </c>
      <c r="BRG66" s="24">
        <f t="shared" si="781"/>
        <v>0</v>
      </c>
      <c r="BRH66" s="24">
        <f t="shared" si="782"/>
        <v>0</v>
      </c>
      <c r="BRM66" s="24">
        <f t="shared" si="783"/>
        <v>0</v>
      </c>
      <c r="BRN66" s="24">
        <f t="shared" si="784"/>
        <v>0</v>
      </c>
      <c r="BRO66" s="24">
        <f t="shared" si="785"/>
        <v>0</v>
      </c>
      <c r="BRT66" s="24">
        <f t="shared" si="786"/>
        <v>0</v>
      </c>
      <c r="BRU66" s="24">
        <f t="shared" si="787"/>
        <v>0</v>
      </c>
      <c r="BRV66" s="24">
        <f t="shared" si="788"/>
        <v>0</v>
      </c>
      <c r="BSA66" s="24">
        <f t="shared" si="789"/>
        <v>0</v>
      </c>
      <c r="BSB66" s="24">
        <f t="shared" si="790"/>
        <v>0</v>
      </c>
      <c r="BSC66" s="24">
        <f t="shared" si="791"/>
        <v>0</v>
      </c>
      <c r="BSH66" s="24">
        <f t="shared" si="792"/>
        <v>0</v>
      </c>
      <c r="BSI66" s="24">
        <f t="shared" si="793"/>
        <v>0</v>
      </c>
      <c r="BSJ66" s="24">
        <f t="shared" si="794"/>
        <v>0</v>
      </c>
      <c r="BSO66" s="24">
        <f t="shared" si="795"/>
        <v>0</v>
      </c>
      <c r="BSP66" s="24">
        <f t="shared" si="796"/>
        <v>0</v>
      </c>
      <c r="BSQ66" s="24">
        <f t="shared" si="797"/>
        <v>0</v>
      </c>
      <c r="BSV66" s="24">
        <f t="shared" si="798"/>
        <v>0</v>
      </c>
      <c r="BSW66" s="24">
        <f t="shared" si="799"/>
        <v>0</v>
      </c>
      <c r="BSX66" s="24">
        <f t="shared" si="800"/>
        <v>0</v>
      </c>
      <c r="BTC66" s="24">
        <f t="shared" si="801"/>
        <v>0</v>
      </c>
      <c r="BTD66" s="24">
        <f t="shared" si="802"/>
        <v>0</v>
      </c>
      <c r="BTE66" s="24">
        <f t="shared" si="803"/>
        <v>0</v>
      </c>
      <c r="BTJ66" s="24">
        <f t="shared" si="804"/>
        <v>0</v>
      </c>
      <c r="BTK66" s="24">
        <f t="shared" si="805"/>
        <v>0</v>
      </c>
      <c r="BTL66" s="24">
        <f t="shared" si="806"/>
        <v>0</v>
      </c>
      <c r="BTQ66" s="24">
        <f t="shared" si="807"/>
        <v>0</v>
      </c>
      <c r="BTR66" s="24">
        <f t="shared" si="808"/>
        <v>0</v>
      </c>
      <c r="BTS66" s="24">
        <f t="shared" si="809"/>
        <v>0</v>
      </c>
      <c r="BTX66" s="24">
        <f t="shared" si="810"/>
        <v>0</v>
      </c>
      <c r="BTY66" s="24">
        <f t="shared" si="811"/>
        <v>0</v>
      </c>
      <c r="BTZ66" s="24">
        <f t="shared" si="812"/>
        <v>0</v>
      </c>
      <c r="BUE66" s="24">
        <f t="shared" si="813"/>
        <v>0</v>
      </c>
      <c r="BUF66" s="24">
        <f t="shared" si="814"/>
        <v>0</v>
      </c>
      <c r="BUG66" s="24">
        <f t="shared" si="815"/>
        <v>0</v>
      </c>
      <c r="BUL66" s="24">
        <f t="shared" si="816"/>
        <v>0</v>
      </c>
      <c r="BUM66" s="24">
        <f t="shared" si="817"/>
        <v>0</v>
      </c>
      <c r="BUN66" s="24">
        <f t="shared" si="818"/>
        <v>0</v>
      </c>
      <c r="BUS66" s="24">
        <f t="shared" si="819"/>
        <v>0</v>
      </c>
      <c r="BUT66" s="24">
        <f t="shared" si="820"/>
        <v>0</v>
      </c>
      <c r="BUU66" s="24">
        <f t="shared" si="821"/>
        <v>0</v>
      </c>
      <c r="BUZ66" s="24">
        <f t="shared" si="822"/>
        <v>0</v>
      </c>
      <c r="BVA66" s="24">
        <f t="shared" si="823"/>
        <v>0</v>
      </c>
      <c r="BVB66" s="24">
        <f t="shared" si="824"/>
        <v>0</v>
      </c>
      <c r="BVG66" s="24">
        <f t="shared" si="825"/>
        <v>0</v>
      </c>
      <c r="BVH66" s="24">
        <f t="shared" si="826"/>
        <v>0</v>
      </c>
      <c r="BVI66" s="24">
        <f t="shared" si="827"/>
        <v>0</v>
      </c>
      <c r="BVN66" s="24">
        <f t="shared" si="828"/>
        <v>0</v>
      </c>
      <c r="BVO66" s="24">
        <f t="shared" si="829"/>
        <v>0</v>
      </c>
      <c r="BVP66" s="24">
        <f t="shared" si="830"/>
        <v>0</v>
      </c>
      <c r="BVU66" s="24">
        <f t="shared" si="831"/>
        <v>0</v>
      </c>
      <c r="BVV66" s="24">
        <f t="shared" si="832"/>
        <v>0</v>
      </c>
      <c r="BVW66" s="24">
        <f t="shared" si="833"/>
        <v>0</v>
      </c>
      <c r="BVX66"/>
      <c r="BVY66"/>
      <c r="BVZ66"/>
      <c r="BWA66"/>
      <c r="BWB66" s="24">
        <f t="shared" si="834"/>
        <v>0</v>
      </c>
      <c r="BWC66" s="24">
        <f t="shared" si="835"/>
        <v>0</v>
      </c>
      <c r="BWD66" s="24">
        <f t="shared" si="836"/>
        <v>0</v>
      </c>
      <c r="BWI66" s="24">
        <f t="shared" si="837"/>
        <v>0</v>
      </c>
      <c r="BWJ66" s="24">
        <f t="shared" si="838"/>
        <v>0</v>
      </c>
      <c r="BWK66" s="24">
        <f t="shared" si="839"/>
        <v>0</v>
      </c>
      <c r="BWP66" s="24">
        <f t="shared" si="840"/>
        <v>0</v>
      </c>
      <c r="BWQ66" s="24">
        <f t="shared" si="841"/>
        <v>0</v>
      </c>
      <c r="BWR66" s="24">
        <f t="shared" si="842"/>
        <v>0</v>
      </c>
      <c r="BWW66" s="24">
        <f t="shared" si="843"/>
        <v>0</v>
      </c>
      <c r="BWX66" s="24">
        <f t="shared" si="844"/>
        <v>0</v>
      </c>
      <c r="BWY66" s="24">
        <f t="shared" si="845"/>
        <v>0</v>
      </c>
      <c r="BXD66" s="24">
        <f t="shared" si="846"/>
        <v>0</v>
      </c>
      <c r="BXE66" s="24">
        <f t="shared" si="847"/>
        <v>0</v>
      </c>
      <c r="BXF66" s="24">
        <f t="shared" si="848"/>
        <v>0</v>
      </c>
      <c r="BXK66" s="24">
        <f t="shared" si="849"/>
        <v>0</v>
      </c>
      <c r="BXL66" s="24">
        <f t="shared" si="850"/>
        <v>0</v>
      </c>
      <c r="BXM66" s="24">
        <f t="shared" si="851"/>
        <v>0</v>
      </c>
      <c r="BXR66" s="24">
        <f t="shared" si="852"/>
        <v>0</v>
      </c>
      <c r="BXS66" s="24">
        <f t="shared" si="853"/>
        <v>0</v>
      </c>
      <c r="BXT66" s="24">
        <f t="shared" si="854"/>
        <v>0</v>
      </c>
      <c r="BXY66" s="24">
        <f t="shared" si="855"/>
        <v>0</v>
      </c>
      <c r="BXZ66" s="24">
        <f t="shared" si="856"/>
        <v>0</v>
      </c>
      <c r="BYA66" s="24">
        <f t="shared" si="857"/>
        <v>0</v>
      </c>
      <c r="BYF66" s="24">
        <f t="shared" si="858"/>
        <v>0</v>
      </c>
      <c r="BYG66" s="24">
        <f t="shared" si="859"/>
        <v>0</v>
      </c>
      <c r="BYH66" s="24">
        <f t="shared" si="860"/>
        <v>0</v>
      </c>
      <c r="BYM66" s="24">
        <f t="shared" si="861"/>
        <v>0</v>
      </c>
      <c r="BYN66" s="24">
        <f t="shared" si="862"/>
        <v>0</v>
      </c>
      <c r="BYO66" s="24">
        <f t="shared" si="863"/>
        <v>0</v>
      </c>
      <c r="BYT66" s="24">
        <f t="shared" si="864"/>
        <v>0</v>
      </c>
      <c r="BYU66" s="24">
        <f t="shared" si="865"/>
        <v>0</v>
      </c>
      <c r="BYV66" s="24">
        <f t="shared" si="866"/>
        <v>0</v>
      </c>
    </row>
    <row r="67" spans="6:1023 1028:2024" x14ac:dyDescent="0.3">
      <c r="F67" s="82">
        <f t="shared" si="0"/>
        <v>0</v>
      </c>
      <c r="G67" s="82">
        <f t="shared" si="1"/>
        <v>0</v>
      </c>
      <c r="H67" s="82">
        <f t="shared" si="2"/>
        <v>0</v>
      </c>
      <c r="M67" s="15">
        <f t="shared" si="3"/>
        <v>0</v>
      </c>
      <c r="N67" s="15">
        <f t="shared" si="4"/>
        <v>0</v>
      </c>
      <c r="O67" s="15">
        <f t="shared" si="5"/>
        <v>0</v>
      </c>
      <c r="P67" s="15"/>
      <c r="Q67" s="15"/>
      <c r="T67" s="15">
        <f t="shared" si="6"/>
        <v>0</v>
      </c>
      <c r="U67" s="15">
        <f t="shared" si="7"/>
        <v>0</v>
      </c>
      <c r="V67" s="15">
        <f t="shared" si="8"/>
        <v>0</v>
      </c>
      <c r="W67" s="15"/>
      <c r="X67" s="15"/>
      <c r="Y67" s="15"/>
      <c r="Z67" s="15"/>
      <c r="AA67" s="74">
        <f t="shared" si="9"/>
        <v>0</v>
      </c>
      <c r="AB67" s="74">
        <f t="shared" si="10"/>
        <v>0</v>
      </c>
      <c r="AC67" s="53">
        <f t="shared" si="11"/>
        <v>0</v>
      </c>
      <c r="AD67">
        <v>-4.6696351701656E-5</v>
      </c>
      <c r="AE67" t="e">
        <f>bvarM8^3</f>
        <v>#VALUE!</v>
      </c>
      <c r="AF67" t="e">
        <f>cvarM8^3</f>
        <v>#VALUE!</v>
      </c>
      <c r="AG67" t="e">
        <f>mvarM8^3</f>
        <v>#VALUE!</v>
      </c>
      <c r="AH67" s="74" t="e">
        <f t="shared" si="12"/>
        <v>#VALUE!</v>
      </c>
      <c r="AI67" s="74" t="e">
        <f t="shared" si="13"/>
        <v>#VALUE!</v>
      </c>
      <c r="AJ67" s="53" t="e">
        <f t="shared" si="14"/>
        <v>#VALUE!</v>
      </c>
      <c r="AK67">
        <v>-1.4648895007971001E-11</v>
      </c>
      <c r="AL67" t="e">
        <f>bvarHC1^3</f>
        <v>#VALUE!</v>
      </c>
      <c r="AM67" t="e">
        <f>cvarHC1^3</f>
        <v>#VALUE!</v>
      </c>
      <c r="AN67" t="e">
        <f>mvarHC1^3</f>
        <v>#VALUE!</v>
      </c>
      <c r="AO67" s="15" t="e">
        <f t="shared" si="15"/>
        <v>#VALUE!</v>
      </c>
      <c r="AP67" s="15" t="e">
        <f t="shared" si="16"/>
        <v>#VALUE!</v>
      </c>
      <c r="AQ67" s="53" t="e">
        <f t="shared" si="17"/>
        <v>#VALUE!</v>
      </c>
      <c r="AV67" s="15">
        <f t="shared" si="18"/>
        <v>0</v>
      </c>
      <c r="AW67" s="15">
        <f t="shared" si="19"/>
        <v>0</v>
      </c>
      <c r="AX67" s="53">
        <f t="shared" si="20"/>
        <v>0</v>
      </c>
      <c r="BC67" s="15">
        <f t="shared" si="21"/>
        <v>0</v>
      </c>
      <c r="BD67" s="15">
        <f t="shared" si="22"/>
        <v>0</v>
      </c>
      <c r="BE67" s="53">
        <f t="shared" si="23"/>
        <v>0</v>
      </c>
      <c r="BJ67" s="15">
        <f t="shared" si="24"/>
        <v>0</v>
      </c>
      <c r="BK67" s="15">
        <f t="shared" si="25"/>
        <v>0</v>
      </c>
      <c r="BL67" s="53">
        <f t="shared" si="26"/>
        <v>0</v>
      </c>
      <c r="BQ67" s="15">
        <f t="shared" si="27"/>
        <v>0</v>
      </c>
      <c r="BR67" s="15">
        <f t="shared" si="28"/>
        <v>0</v>
      </c>
      <c r="BS67" s="53">
        <f t="shared" si="29"/>
        <v>0</v>
      </c>
      <c r="BX67" s="15">
        <f t="shared" si="30"/>
        <v>0</v>
      </c>
      <c r="BY67" s="15">
        <f t="shared" si="31"/>
        <v>0</v>
      </c>
      <c r="BZ67" s="53">
        <f t="shared" si="32"/>
        <v>0</v>
      </c>
      <c r="CA67">
        <v>-1.3730210008269001E-3</v>
      </c>
      <c r="CB67" t="e">
        <f>bvarM9^2</f>
        <v>#VALUE!</v>
      </c>
      <c r="CC67" t="e">
        <f>cvarM9^2</f>
        <v>#VALUE!</v>
      </c>
      <c r="CD67" t="e">
        <f>mvarM9^2</f>
        <v>#VALUE!</v>
      </c>
      <c r="CE67" s="15" t="e">
        <f t="shared" si="33"/>
        <v>#VALUE!</v>
      </c>
      <c r="CF67" s="15" t="e">
        <f t="shared" si="34"/>
        <v>#VALUE!</v>
      </c>
      <c r="CG67" s="53" t="e">
        <f t="shared" si="35"/>
        <v>#VALUE!</v>
      </c>
      <c r="CL67" s="15">
        <f t="shared" si="36"/>
        <v>0</v>
      </c>
      <c r="CM67" s="15">
        <f t="shared" si="37"/>
        <v>0</v>
      </c>
      <c r="CN67" s="53">
        <f t="shared" si="38"/>
        <v>0</v>
      </c>
      <c r="CS67" s="15">
        <f t="shared" si="39"/>
        <v>0</v>
      </c>
      <c r="CT67" s="15">
        <f t="shared" si="40"/>
        <v>0</v>
      </c>
      <c r="CU67" s="53">
        <f t="shared" si="41"/>
        <v>0</v>
      </c>
      <c r="CZ67" s="15">
        <f t="shared" si="42"/>
        <v>0</v>
      </c>
      <c r="DA67" s="15">
        <f t="shared" si="43"/>
        <v>0</v>
      </c>
      <c r="DB67" s="53">
        <f t="shared" si="44"/>
        <v>0</v>
      </c>
      <c r="DG67" s="15">
        <f t="shared" si="45"/>
        <v>0</v>
      </c>
      <c r="DH67" s="15">
        <f t="shared" si="46"/>
        <v>0</v>
      </c>
      <c r="DI67" s="53">
        <f t="shared" si="47"/>
        <v>0</v>
      </c>
      <c r="DN67" s="15">
        <f t="shared" si="48"/>
        <v>0</v>
      </c>
      <c r="DO67" s="15">
        <f t="shared" si="49"/>
        <v>0</v>
      </c>
      <c r="DP67" s="53">
        <f t="shared" si="50"/>
        <v>0</v>
      </c>
      <c r="DQ67">
        <v>-9.8287316072026004E-12</v>
      </c>
      <c r="DR67" t="e">
        <f>bvarHC1^3</f>
        <v>#VALUE!</v>
      </c>
      <c r="DS67" t="e">
        <f>cvarHC1^3</f>
        <v>#VALUE!</v>
      </c>
      <c r="DT67" t="e">
        <f>mvarHC1^3</f>
        <v>#VALUE!</v>
      </c>
      <c r="DU67" s="15" t="e">
        <f t="shared" si="51"/>
        <v>#VALUE!</v>
      </c>
      <c r="DV67" s="15" t="e">
        <f t="shared" si="52"/>
        <v>#VALUE!</v>
      </c>
      <c r="DW67" s="53" t="e">
        <f t="shared" si="53"/>
        <v>#VALUE!</v>
      </c>
      <c r="EB67" s="15">
        <f t="shared" si="54"/>
        <v>0</v>
      </c>
      <c r="EC67" s="15">
        <f t="shared" si="55"/>
        <v>0</v>
      </c>
      <c r="ED67" s="53">
        <f t="shared" si="56"/>
        <v>0</v>
      </c>
      <c r="EI67" s="15">
        <f t="shared" si="57"/>
        <v>0</v>
      </c>
      <c r="EJ67" s="15">
        <f t="shared" si="58"/>
        <v>0</v>
      </c>
      <c r="EK67" s="53">
        <f t="shared" si="59"/>
        <v>0</v>
      </c>
      <c r="EP67" s="15">
        <f t="shared" si="60"/>
        <v>0</v>
      </c>
      <c r="EQ67" s="15">
        <f t="shared" si="61"/>
        <v>0</v>
      </c>
      <c r="ER67" s="53">
        <f t="shared" si="62"/>
        <v>0</v>
      </c>
      <c r="EW67" s="15">
        <f t="shared" si="63"/>
        <v>0</v>
      </c>
      <c r="EX67" s="15">
        <f t="shared" si="64"/>
        <v>0</v>
      </c>
      <c r="EY67" s="53">
        <f t="shared" si="65"/>
        <v>0</v>
      </c>
      <c r="EZ67">
        <v>-1.2645199066324E-4</v>
      </c>
      <c r="FA67" t="e">
        <f>bvarM8^3</f>
        <v>#VALUE!</v>
      </c>
      <c r="FB67" t="e">
        <f>cvarM8^3</f>
        <v>#VALUE!</v>
      </c>
      <c r="FC67" t="e">
        <f>mvarM8^3</f>
        <v>#VALUE!</v>
      </c>
      <c r="FD67" s="15" t="e">
        <f t="shared" si="66"/>
        <v>#VALUE!</v>
      </c>
      <c r="FE67" s="15" t="e">
        <f t="shared" si="67"/>
        <v>#VALUE!</v>
      </c>
      <c r="FF67" s="53" t="e">
        <f t="shared" si="68"/>
        <v>#VALUE!</v>
      </c>
      <c r="FG67">
        <v>-7.0326945981750999E-4</v>
      </c>
      <c r="FH67" t="e">
        <f>bvarM9^2</f>
        <v>#VALUE!</v>
      </c>
      <c r="FI67" t="e">
        <f>cvarM9^2</f>
        <v>#VALUE!</v>
      </c>
      <c r="FJ67" t="e">
        <f>mvarM9^2</f>
        <v>#VALUE!</v>
      </c>
      <c r="FK67" s="15" t="e">
        <f t="shared" si="69"/>
        <v>#VALUE!</v>
      </c>
      <c r="FL67" s="15" t="e">
        <f t="shared" si="70"/>
        <v>#VALUE!</v>
      </c>
      <c r="FM67" s="53" t="e">
        <f t="shared" si="71"/>
        <v>#VALUE!</v>
      </c>
      <c r="FN67">
        <v>7.0070433924832994E-5</v>
      </c>
      <c r="FO67" t="e">
        <f>bvarM8^3</f>
        <v>#VALUE!</v>
      </c>
      <c r="FP67" t="e">
        <f>cvarM8^3</f>
        <v>#VALUE!</v>
      </c>
      <c r="FQ67" t="e">
        <f>mvarM8^3</f>
        <v>#VALUE!</v>
      </c>
      <c r="FR67" s="15" t="e">
        <f t="shared" si="72"/>
        <v>#VALUE!</v>
      </c>
      <c r="FS67" s="15" t="e">
        <f t="shared" si="73"/>
        <v>#VALUE!</v>
      </c>
      <c r="FT67" s="53" t="e">
        <f t="shared" si="74"/>
        <v>#VALUE!</v>
      </c>
      <c r="FY67" s="15">
        <f t="shared" si="75"/>
        <v>0</v>
      </c>
      <c r="FZ67" s="15">
        <f t="shared" si="76"/>
        <v>0</v>
      </c>
      <c r="GA67" s="53">
        <f t="shared" si="77"/>
        <v>0</v>
      </c>
      <c r="GF67" s="15">
        <f t="shared" si="78"/>
        <v>0</v>
      </c>
      <c r="GG67" s="15">
        <f t="shared" si="79"/>
        <v>0</v>
      </c>
      <c r="GH67" s="53">
        <f t="shared" si="80"/>
        <v>0</v>
      </c>
      <c r="GM67" s="15">
        <f t="shared" si="81"/>
        <v>0</v>
      </c>
      <c r="GN67" s="15">
        <f t="shared" si="82"/>
        <v>0</v>
      </c>
      <c r="GO67" s="53">
        <f t="shared" si="83"/>
        <v>0</v>
      </c>
      <c r="GT67" s="15">
        <f t="shared" si="84"/>
        <v>0</v>
      </c>
      <c r="GU67" s="15">
        <f t="shared" si="85"/>
        <v>0</v>
      </c>
      <c r="GV67" s="53">
        <f t="shared" si="86"/>
        <v>0</v>
      </c>
      <c r="GW67">
        <v>6.8245803982593996E-3</v>
      </c>
      <c r="GX67" t="e">
        <f>bvarM8^2</f>
        <v>#VALUE!</v>
      </c>
      <c r="GY67" t="e">
        <f>cvarM8^2</f>
        <v>#VALUE!</v>
      </c>
      <c r="GZ67" t="e">
        <f>mvarM8^2</f>
        <v>#VALUE!</v>
      </c>
      <c r="HA67" s="15" t="e">
        <f t="shared" si="87"/>
        <v>#VALUE!</v>
      </c>
      <c r="HB67" s="15" t="e">
        <f t="shared" si="88"/>
        <v>#VALUE!</v>
      </c>
      <c r="HC67" s="53" t="e">
        <f t="shared" si="89"/>
        <v>#VALUE!</v>
      </c>
      <c r="HH67" s="15">
        <f t="shared" si="90"/>
        <v>0</v>
      </c>
      <c r="HI67" s="15">
        <f t="shared" si="91"/>
        <v>0</v>
      </c>
      <c r="HJ67" s="53">
        <f t="shared" si="92"/>
        <v>0</v>
      </c>
      <c r="HO67" s="15">
        <f t="shared" si="93"/>
        <v>0</v>
      </c>
      <c r="HP67" s="15">
        <f t="shared" si="94"/>
        <v>0</v>
      </c>
      <c r="HQ67" s="53">
        <f t="shared" si="95"/>
        <v>0</v>
      </c>
      <c r="HV67" s="15">
        <f t="shared" si="96"/>
        <v>0</v>
      </c>
      <c r="HW67" s="15">
        <f t="shared" si="97"/>
        <v>0</v>
      </c>
      <c r="HX67" s="53">
        <f t="shared" si="98"/>
        <v>0</v>
      </c>
      <c r="IC67" s="15">
        <f t="shared" si="99"/>
        <v>0</v>
      </c>
      <c r="ID67" s="15">
        <f t="shared" si="100"/>
        <v>0</v>
      </c>
      <c r="IE67" s="53">
        <f t="shared" si="101"/>
        <v>0</v>
      </c>
      <c r="IJ67" s="15">
        <f t="shared" si="102"/>
        <v>0</v>
      </c>
      <c r="IK67" s="15">
        <f t="shared" si="103"/>
        <v>0</v>
      </c>
      <c r="IL67" s="53">
        <f t="shared" si="104"/>
        <v>0</v>
      </c>
      <c r="IM67">
        <v>-3.8075509497692999E-3</v>
      </c>
      <c r="IN67" t="e">
        <f>bvarM7^2</f>
        <v>#VALUE!</v>
      </c>
      <c r="IO67" t="e">
        <f>cvarM7^2</f>
        <v>#VALUE!</v>
      </c>
      <c r="IP67" t="e">
        <f>mvarM7^2</f>
        <v>#VALUE!</v>
      </c>
      <c r="IQ67" s="15" t="e">
        <f t="shared" si="105"/>
        <v>#VALUE!</v>
      </c>
      <c r="IR67" s="15" t="e">
        <f t="shared" si="106"/>
        <v>#VALUE!</v>
      </c>
      <c r="IS67" s="53" t="e">
        <f t="shared" si="107"/>
        <v>#VALUE!</v>
      </c>
      <c r="IX67" s="15">
        <f t="shared" si="108"/>
        <v>0</v>
      </c>
      <c r="IY67" s="15">
        <f t="shared" si="109"/>
        <v>0</v>
      </c>
      <c r="IZ67" s="53">
        <f t="shared" si="110"/>
        <v>0</v>
      </c>
      <c r="JA67">
        <v>2.2132377364715001E-5</v>
      </c>
      <c r="JB67" t="e">
        <f>bvarM6^3</f>
        <v>#VALUE!</v>
      </c>
      <c r="JC67" t="e">
        <f>cvarM6^3</f>
        <v>#VALUE!</v>
      </c>
      <c r="JD67" t="e">
        <f>mvarM6^3</f>
        <v>#VALUE!</v>
      </c>
      <c r="JE67" s="24" t="e">
        <f t="shared" si="111"/>
        <v>#VALUE!</v>
      </c>
      <c r="JF67" s="24" t="e">
        <f t="shared" si="112"/>
        <v>#VALUE!</v>
      </c>
      <c r="JG67" s="24" t="e">
        <f t="shared" si="113"/>
        <v>#VALUE!</v>
      </c>
      <c r="JL67" s="24">
        <f t="shared" si="114"/>
        <v>0</v>
      </c>
      <c r="JM67" s="24">
        <f t="shared" si="115"/>
        <v>0</v>
      </c>
      <c r="JN67" s="24">
        <f t="shared" si="116"/>
        <v>0</v>
      </c>
      <c r="JS67" s="24">
        <f t="shared" si="117"/>
        <v>0</v>
      </c>
      <c r="JT67" s="24">
        <f t="shared" si="118"/>
        <v>0</v>
      </c>
      <c r="JU67" s="24">
        <f t="shared" si="119"/>
        <v>0</v>
      </c>
      <c r="JV67">
        <v>-1.6713397588021998E-5</v>
      </c>
      <c r="JW67" t="e">
        <f>bvarM6^3</f>
        <v>#VALUE!</v>
      </c>
      <c r="JX67" t="e">
        <f>cvarM6^3</f>
        <v>#VALUE!</v>
      </c>
      <c r="JY67" t="e">
        <f>mvarM6^3</f>
        <v>#VALUE!</v>
      </c>
      <c r="JZ67" s="24" t="e">
        <f t="shared" si="120"/>
        <v>#VALUE!</v>
      </c>
      <c r="KA67" s="24" t="e">
        <f t="shared" si="121"/>
        <v>#VALUE!</v>
      </c>
      <c r="KB67" s="24" t="e">
        <f t="shared" si="122"/>
        <v>#VALUE!</v>
      </c>
      <c r="KG67" s="24">
        <f t="shared" si="123"/>
        <v>0</v>
      </c>
      <c r="KH67" s="24">
        <f t="shared" si="124"/>
        <v>0</v>
      </c>
      <c r="KI67" s="24">
        <f t="shared" si="125"/>
        <v>0</v>
      </c>
      <c r="KN67" s="24">
        <f t="shared" si="126"/>
        <v>0</v>
      </c>
      <c r="KO67" s="24">
        <f t="shared" si="127"/>
        <v>0</v>
      </c>
      <c r="KP67" s="24">
        <f t="shared" si="128"/>
        <v>0</v>
      </c>
      <c r="KU67" s="24">
        <f t="shared" si="129"/>
        <v>0</v>
      </c>
      <c r="KV67" s="24">
        <f t="shared" si="130"/>
        <v>0</v>
      </c>
      <c r="KW67" s="24">
        <f t="shared" si="131"/>
        <v>0</v>
      </c>
      <c r="LB67" s="24">
        <f t="shared" si="132"/>
        <v>0</v>
      </c>
      <c r="LC67" s="24">
        <f t="shared" si="133"/>
        <v>0</v>
      </c>
      <c r="LD67" s="24">
        <f t="shared" si="134"/>
        <v>0</v>
      </c>
      <c r="LI67" s="24">
        <f t="shared" si="135"/>
        <v>0</v>
      </c>
      <c r="LJ67" s="24">
        <f t="shared" si="136"/>
        <v>0</v>
      </c>
      <c r="LK67" s="24">
        <f t="shared" si="137"/>
        <v>0</v>
      </c>
      <c r="LP67" s="24">
        <f t="shared" si="138"/>
        <v>0</v>
      </c>
      <c r="LQ67" s="24">
        <f t="shared" si="139"/>
        <v>0</v>
      </c>
      <c r="LR67" s="24">
        <f t="shared" si="140"/>
        <v>0</v>
      </c>
      <c r="LW67" s="24">
        <f t="shared" si="141"/>
        <v>0</v>
      </c>
      <c r="LX67" s="24">
        <f t="shared" si="142"/>
        <v>0</v>
      </c>
      <c r="LY67" s="24">
        <f t="shared" si="143"/>
        <v>0</v>
      </c>
      <c r="MD67" s="24">
        <f t="shared" si="144"/>
        <v>0</v>
      </c>
      <c r="ME67" s="24">
        <f t="shared" si="145"/>
        <v>0</v>
      </c>
      <c r="MF67" s="24">
        <f t="shared" si="146"/>
        <v>0</v>
      </c>
      <c r="MG67">
        <v>5.1640109968415999E-5</v>
      </c>
      <c r="MH67" t="e">
        <f>bvarM6^3</f>
        <v>#VALUE!</v>
      </c>
      <c r="MI67" t="e">
        <f>cvarM6^3</f>
        <v>#VALUE!</v>
      </c>
      <c r="MJ67" t="e">
        <f>mvarM6^3</f>
        <v>#VALUE!</v>
      </c>
      <c r="MK67" s="24" t="e">
        <f t="shared" si="147"/>
        <v>#VALUE!</v>
      </c>
      <c r="ML67" s="24" t="e">
        <f t="shared" si="148"/>
        <v>#VALUE!</v>
      </c>
      <c r="MM67" s="24" t="e">
        <f t="shared" si="149"/>
        <v>#VALUE!</v>
      </c>
      <c r="MR67" s="24">
        <f t="shared" si="150"/>
        <v>0</v>
      </c>
      <c r="MS67" s="24">
        <f t="shared" si="151"/>
        <v>0</v>
      </c>
      <c r="MT67" s="24">
        <f t="shared" si="152"/>
        <v>0</v>
      </c>
      <c r="MY67" s="24">
        <f t="shared" si="153"/>
        <v>0</v>
      </c>
      <c r="MZ67" s="24">
        <f t="shared" si="154"/>
        <v>0</v>
      </c>
      <c r="NA67" s="24">
        <f t="shared" si="155"/>
        <v>0</v>
      </c>
      <c r="NF67" s="24">
        <f t="shared" si="156"/>
        <v>0</v>
      </c>
      <c r="NG67" s="24">
        <f t="shared" si="157"/>
        <v>0</v>
      </c>
      <c r="NH67" s="24">
        <f t="shared" si="158"/>
        <v>0</v>
      </c>
      <c r="NM67" s="24">
        <f t="shared" si="159"/>
        <v>0</v>
      </c>
      <c r="NN67" s="24">
        <f t="shared" si="160"/>
        <v>0</v>
      </c>
      <c r="NO67" s="24">
        <f t="shared" si="161"/>
        <v>0</v>
      </c>
      <c r="NT67" s="24">
        <f t="shared" si="162"/>
        <v>0</v>
      </c>
      <c r="NU67" s="24">
        <f t="shared" si="163"/>
        <v>0</v>
      </c>
      <c r="NV67" s="24">
        <f t="shared" si="164"/>
        <v>0</v>
      </c>
      <c r="OA67" s="24">
        <f t="shared" si="165"/>
        <v>0</v>
      </c>
      <c r="OB67" s="24">
        <f t="shared" si="166"/>
        <v>0</v>
      </c>
      <c r="OC67" s="24">
        <f t="shared" si="167"/>
        <v>0</v>
      </c>
      <c r="OH67" s="24">
        <f t="shared" si="168"/>
        <v>0</v>
      </c>
      <c r="OI67" s="24">
        <f t="shared" si="169"/>
        <v>0</v>
      </c>
      <c r="OJ67" s="24">
        <f t="shared" si="170"/>
        <v>0</v>
      </c>
      <c r="OO67" s="24">
        <f t="shared" si="171"/>
        <v>0</v>
      </c>
      <c r="OP67" s="24">
        <f t="shared" si="172"/>
        <v>0</v>
      </c>
      <c r="OQ67" s="24">
        <f t="shared" si="173"/>
        <v>0</v>
      </c>
      <c r="OR67">
        <v>7.6525748640087995E-6</v>
      </c>
      <c r="OS67" t="e">
        <f>bvarM6^3</f>
        <v>#VALUE!</v>
      </c>
      <c r="OT67" t="e">
        <f>cvarM6^3</f>
        <v>#VALUE!</v>
      </c>
      <c r="OU67" t="e">
        <f>mvarM6^3</f>
        <v>#VALUE!</v>
      </c>
      <c r="OV67" s="24" t="e">
        <f t="shared" si="174"/>
        <v>#VALUE!</v>
      </c>
      <c r="OW67" s="24" t="e">
        <f t="shared" si="175"/>
        <v>#VALUE!</v>
      </c>
      <c r="OX67" s="24" t="e">
        <f t="shared" si="176"/>
        <v>#VALUE!</v>
      </c>
      <c r="PC67" s="24">
        <f t="shared" si="177"/>
        <v>0</v>
      </c>
      <c r="PD67" s="24">
        <f t="shared" si="178"/>
        <v>0</v>
      </c>
      <c r="PE67" s="24">
        <f t="shared" si="179"/>
        <v>0</v>
      </c>
      <c r="PJ67" s="24">
        <f t="shared" si="180"/>
        <v>0</v>
      </c>
      <c r="PK67" s="24">
        <f t="shared" si="181"/>
        <v>0</v>
      </c>
      <c r="PL67" s="24">
        <f t="shared" si="182"/>
        <v>0</v>
      </c>
      <c r="PQ67" s="24">
        <f t="shared" si="183"/>
        <v>0</v>
      </c>
      <c r="PR67" s="24">
        <f t="shared" si="184"/>
        <v>0</v>
      </c>
      <c r="PS67" s="24">
        <f t="shared" si="185"/>
        <v>0</v>
      </c>
      <c r="PX67" s="24">
        <f t="shared" si="186"/>
        <v>0</v>
      </c>
      <c r="PY67" s="24">
        <f t="shared" si="187"/>
        <v>0</v>
      </c>
      <c r="PZ67" s="24">
        <f t="shared" si="188"/>
        <v>0</v>
      </c>
      <c r="QE67" s="24">
        <f t="shared" si="189"/>
        <v>0</v>
      </c>
      <c r="QF67" s="24">
        <f t="shared" si="190"/>
        <v>0</v>
      </c>
      <c r="QG67" s="24">
        <f t="shared" si="191"/>
        <v>0</v>
      </c>
      <c r="QL67" s="24">
        <f t="shared" si="192"/>
        <v>0</v>
      </c>
      <c r="QM67" s="24">
        <f t="shared" si="193"/>
        <v>0</v>
      </c>
      <c r="QN67" s="24">
        <f t="shared" si="194"/>
        <v>0</v>
      </c>
      <c r="QS67" s="24">
        <f t="shared" si="195"/>
        <v>0</v>
      </c>
      <c r="QT67" s="24">
        <f t="shared" si="196"/>
        <v>0</v>
      </c>
      <c r="QU67" s="24">
        <f t="shared" si="197"/>
        <v>0</v>
      </c>
      <c r="QZ67" s="24">
        <f t="shared" si="198"/>
        <v>0</v>
      </c>
      <c r="RA67" s="24">
        <f t="shared" si="199"/>
        <v>0</v>
      </c>
      <c r="RB67" s="24">
        <f t="shared" si="200"/>
        <v>0</v>
      </c>
      <c r="RG67" s="24">
        <f t="shared" si="201"/>
        <v>0</v>
      </c>
      <c r="RH67" s="24">
        <f t="shared" si="202"/>
        <v>0</v>
      </c>
      <c r="RI67" s="24">
        <f t="shared" si="203"/>
        <v>0</v>
      </c>
      <c r="RN67" s="24">
        <f t="shared" si="204"/>
        <v>0</v>
      </c>
      <c r="RO67" s="24">
        <f t="shared" si="205"/>
        <v>0</v>
      </c>
      <c r="RP67" s="24">
        <f t="shared" si="206"/>
        <v>0</v>
      </c>
      <c r="RU67" s="24">
        <f t="shared" si="207"/>
        <v>0</v>
      </c>
      <c r="RV67" s="24">
        <f t="shared" si="208"/>
        <v>0</v>
      </c>
      <c r="RW67" s="24">
        <f t="shared" si="209"/>
        <v>0</v>
      </c>
      <c r="RX67">
        <v>-2.2933619653457999E-5</v>
      </c>
      <c r="RY67" t="e">
        <f>bvarM6^3</f>
        <v>#VALUE!</v>
      </c>
      <c r="RZ67" t="e">
        <f>cvarM6^3</f>
        <v>#VALUE!</v>
      </c>
      <c r="SA67" t="e">
        <f>mvarM6^3</f>
        <v>#VALUE!</v>
      </c>
      <c r="SB67" s="24" t="e">
        <f t="shared" si="210"/>
        <v>#VALUE!</v>
      </c>
      <c r="SC67" s="24" t="e">
        <f t="shared" si="211"/>
        <v>#VALUE!</v>
      </c>
      <c r="SD67" s="24" t="e">
        <f t="shared" si="212"/>
        <v>#VALUE!</v>
      </c>
      <c r="SI67" s="24">
        <f t="shared" si="213"/>
        <v>0</v>
      </c>
      <c r="SJ67" s="24">
        <f t="shared" si="214"/>
        <v>0</v>
      </c>
      <c r="SK67" s="24">
        <f t="shared" si="215"/>
        <v>0</v>
      </c>
      <c r="SP67" s="24">
        <f t="shared" si="216"/>
        <v>0</v>
      </c>
      <c r="SQ67" s="24">
        <f t="shared" si="217"/>
        <v>0</v>
      </c>
      <c r="SR67" s="24">
        <f t="shared" si="218"/>
        <v>0</v>
      </c>
      <c r="SW67" s="24">
        <f t="shared" si="219"/>
        <v>0</v>
      </c>
      <c r="SX67" s="24">
        <f t="shared" si="220"/>
        <v>0</v>
      </c>
      <c r="SY67" s="24">
        <f t="shared" si="221"/>
        <v>0</v>
      </c>
      <c r="TD67" s="24">
        <f t="shared" si="222"/>
        <v>0</v>
      </c>
      <c r="TE67" s="24">
        <f t="shared" si="223"/>
        <v>0</v>
      </c>
      <c r="TF67" s="24">
        <f t="shared" si="224"/>
        <v>0</v>
      </c>
      <c r="TK67" s="24">
        <f t="shared" si="225"/>
        <v>0</v>
      </c>
      <c r="TL67" s="24">
        <f t="shared" si="226"/>
        <v>0</v>
      </c>
      <c r="TM67" s="24">
        <f t="shared" si="227"/>
        <v>0</v>
      </c>
      <c r="TR67" s="24">
        <f t="shared" si="228"/>
        <v>0</v>
      </c>
      <c r="TS67" s="24">
        <f t="shared" si="229"/>
        <v>0</v>
      </c>
      <c r="TT67" s="24">
        <f t="shared" si="230"/>
        <v>0</v>
      </c>
      <c r="TY67" s="24">
        <f t="shared" si="231"/>
        <v>0</v>
      </c>
      <c r="TZ67" s="24">
        <f t="shared" si="232"/>
        <v>0</v>
      </c>
      <c r="UA67" s="24">
        <f t="shared" si="233"/>
        <v>0</v>
      </c>
      <c r="UF67" s="24">
        <f t="shared" si="234"/>
        <v>0</v>
      </c>
      <c r="UG67" s="24">
        <f t="shared" si="235"/>
        <v>0</v>
      </c>
      <c r="UH67" s="24">
        <f t="shared" si="236"/>
        <v>0</v>
      </c>
      <c r="UM67" s="24">
        <f t="shared" si="237"/>
        <v>0</v>
      </c>
      <c r="UN67" s="24">
        <f t="shared" si="238"/>
        <v>0</v>
      </c>
      <c r="UO67" s="24">
        <f t="shared" si="239"/>
        <v>0</v>
      </c>
      <c r="UT67" s="24">
        <f t="shared" si="240"/>
        <v>0</v>
      </c>
      <c r="UU67" s="24">
        <f t="shared" si="241"/>
        <v>0</v>
      </c>
      <c r="UV67" s="24">
        <f t="shared" si="242"/>
        <v>0</v>
      </c>
      <c r="VA67" s="24">
        <f t="shared" si="243"/>
        <v>0</v>
      </c>
      <c r="VB67" s="24">
        <f t="shared" si="244"/>
        <v>0</v>
      </c>
      <c r="VC67" s="24">
        <f t="shared" si="245"/>
        <v>0</v>
      </c>
      <c r="VH67" s="24">
        <f t="shared" si="246"/>
        <v>0</v>
      </c>
      <c r="VI67" s="24">
        <f t="shared" si="247"/>
        <v>0</v>
      </c>
      <c r="VJ67" s="24">
        <f t="shared" si="248"/>
        <v>0</v>
      </c>
      <c r="VO67" s="24">
        <f t="shared" si="249"/>
        <v>0</v>
      </c>
      <c r="VP67" s="24">
        <f t="shared" si="250"/>
        <v>0</v>
      </c>
      <c r="VQ67" s="24">
        <f t="shared" si="251"/>
        <v>0</v>
      </c>
      <c r="VV67" s="24">
        <f t="shared" si="252"/>
        <v>0</v>
      </c>
      <c r="VW67" s="24">
        <f t="shared" si="253"/>
        <v>0</v>
      </c>
      <c r="VX67" s="24">
        <f t="shared" si="254"/>
        <v>0</v>
      </c>
      <c r="WC67" s="24">
        <f t="shared" si="255"/>
        <v>0</v>
      </c>
      <c r="WD67" s="24">
        <f t="shared" si="256"/>
        <v>0</v>
      </c>
      <c r="WE67" s="24">
        <f t="shared" si="257"/>
        <v>0</v>
      </c>
      <c r="WJ67" s="24">
        <f t="shared" si="258"/>
        <v>0</v>
      </c>
      <c r="WK67" s="24">
        <f t="shared" si="259"/>
        <v>0</v>
      </c>
      <c r="WL67" s="24">
        <f t="shared" si="260"/>
        <v>0</v>
      </c>
      <c r="WQ67" s="24">
        <f t="shared" si="261"/>
        <v>0</v>
      </c>
      <c r="WR67" s="24">
        <f t="shared" si="262"/>
        <v>0</v>
      </c>
      <c r="WS67" s="24">
        <f t="shared" si="263"/>
        <v>0</v>
      </c>
      <c r="WX67" s="24">
        <f t="shared" si="264"/>
        <v>0</v>
      </c>
      <c r="WY67" s="24">
        <f t="shared" si="265"/>
        <v>0</v>
      </c>
      <c r="WZ67" s="24">
        <f t="shared" si="266"/>
        <v>0</v>
      </c>
      <c r="XE67" s="24">
        <f t="shared" si="267"/>
        <v>0</v>
      </c>
      <c r="XF67" s="24">
        <f t="shared" si="268"/>
        <v>0</v>
      </c>
      <c r="XG67" s="24">
        <f t="shared" si="269"/>
        <v>0</v>
      </c>
      <c r="XL67" s="24">
        <f t="shared" si="270"/>
        <v>0</v>
      </c>
      <c r="XM67" s="24">
        <f t="shared" si="271"/>
        <v>0</v>
      </c>
      <c r="XN67" s="24">
        <f t="shared" si="272"/>
        <v>0</v>
      </c>
      <c r="XS67" s="24">
        <f t="shared" si="273"/>
        <v>0</v>
      </c>
      <c r="XT67" s="24">
        <f t="shared" si="274"/>
        <v>0</v>
      </c>
      <c r="XU67" s="24">
        <f t="shared" si="275"/>
        <v>0</v>
      </c>
      <c r="XZ67" s="24">
        <f t="shared" si="276"/>
        <v>0</v>
      </c>
      <c r="YA67" s="24">
        <f t="shared" si="277"/>
        <v>0</v>
      </c>
      <c r="YB67" s="24">
        <f t="shared" si="278"/>
        <v>0</v>
      </c>
      <c r="YG67" s="24">
        <f t="shared" si="279"/>
        <v>0</v>
      </c>
      <c r="YH67" s="24">
        <f t="shared" si="280"/>
        <v>0</v>
      </c>
      <c r="YI67" s="24">
        <f t="shared" si="281"/>
        <v>0</v>
      </c>
      <c r="YN67" s="24">
        <f t="shared" si="282"/>
        <v>0</v>
      </c>
      <c r="YO67" s="24">
        <f t="shared" si="283"/>
        <v>0</v>
      </c>
      <c r="YP67" s="24">
        <f t="shared" si="284"/>
        <v>0</v>
      </c>
      <c r="YU67" s="24">
        <f t="shared" si="285"/>
        <v>0</v>
      </c>
      <c r="YV67" s="24">
        <f t="shared" si="286"/>
        <v>0</v>
      </c>
      <c r="YW67" s="24">
        <f t="shared" si="287"/>
        <v>0</v>
      </c>
      <c r="ZB67" s="24">
        <f t="shared" si="288"/>
        <v>0</v>
      </c>
      <c r="ZC67" s="24">
        <f t="shared" si="289"/>
        <v>0</v>
      </c>
      <c r="ZD67" s="24">
        <f t="shared" si="290"/>
        <v>0</v>
      </c>
      <c r="ZI67" s="24">
        <f t="shared" si="291"/>
        <v>0</v>
      </c>
      <c r="ZJ67" s="24">
        <f t="shared" si="292"/>
        <v>0</v>
      </c>
      <c r="ZK67" s="24">
        <f t="shared" si="293"/>
        <v>0</v>
      </c>
      <c r="ZP67" s="24">
        <f t="shared" si="294"/>
        <v>0</v>
      </c>
      <c r="ZQ67" s="24">
        <f t="shared" si="295"/>
        <v>0</v>
      </c>
      <c r="ZR67" s="24">
        <f t="shared" si="296"/>
        <v>0</v>
      </c>
      <c r="ZW67" s="24">
        <f t="shared" si="297"/>
        <v>0</v>
      </c>
      <c r="ZX67" s="24">
        <f t="shared" si="298"/>
        <v>0</v>
      </c>
      <c r="ZY67" s="24">
        <f t="shared" si="299"/>
        <v>0</v>
      </c>
      <c r="AAD67" s="24">
        <f t="shared" si="300"/>
        <v>0</v>
      </c>
      <c r="AAE67" s="24">
        <f t="shared" si="301"/>
        <v>0</v>
      </c>
      <c r="AAF67" s="24">
        <f t="shared" si="302"/>
        <v>0</v>
      </c>
      <c r="AAK67" s="24">
        <f t="shared" si="303"/>
        <v>0</v>
      </c>
      <c r="AAL67" s="24">
        <f t="shared" si="304"/>
        <v>0</v>
      </c>
      <c r="AAM67" s="24">
        <f t="shared" si="305"/>
        <v>0</v>
      </c>
      <c r="AAR67" s="24">
        <f t="shared" si="306"/>
        <v>0</v>
      </c>
      <c r="AAS67" s="24">
        <f t="shared" si="307"/>
        <v>0</v>
      </c>
      <c r="AAT67" s="24">
        <f t="shared" si="308"/>
        <v>0</v>
      </c>
      <c r="AAY67" s="24">
        <f t="shared" si="309"/>
        <v>0</v>
      </c>
      <c r="AAZ67" s="24">
        <f t="shared" si="310"/>
        <v>0</v>
      </c>
      <c r="ABA67" s="24">
        <f t="shared" si="311"/>
        <v>0</v>
      </c>
      <c r="ABF67" s="24">
        <f t="shared" si="312"/>
        <v>0</v>
      </c>
      <c r="ABG67" s="24">
        <f t="shared" si="313"/>
        <v>0</v>
      </c>
      <c r="ABH67" s="24">
        <f t="shared" si="314"/>
        <v>0</v>
      </c>
      <c r="ABM67" s="24">
        <f t="shared" si="315"/>
        <v>0</v>
      </c>
      <c r="ABN67" s="24">
        <f t="shared" si="316"/>
        <v>0</v>
      </c>
      <c r="ABO67" s="24">
        <f t="shared" si="317"/>
        <v>0</v>
      </c>
      <c r="ABT67" s="24">
        <f t="shared" si="318"/>
        <v>0</v>
      </c>
      <c r="ABU67" s="24">
        <f t="shared" si="319"/>
        <v>0</v>
      </c>
      <c r="ABV67" s="24">
        <f t="shared" si="320"/>
        <v>0</v>
      </c>
      <c r="ABW67">
        <v>1.383009913675E-3</v>
      </c>
      <c r="ABX67" t="e">
        <f>bvarM7^3</f>
        <v>#VALUE!</v>
      </c>
      <c r="ABY67" t="e">
        <f>cvarM7^3</f>
        <v>#VALUE!</v>
      </c>
      <c r="ABZ67" t="e">
        <f>mvarM7^3</f>
        <v>#VALUE!</v>
      </c>
      <c r="ACA67" s="24" t="e">
        <f t="shared" si="321"/>
        <v>#VALUE!</v>
      </c>
      <c r="ACB67" s="24" t="e">
        <f t="shared" si="322"/>
        <v>#VALUE!</v>
      </c>
      <c r="ACC67" s="24" t="e">
        <f t="shared" si="323"/>
        <v>#VALUE!</v>
      </c>
      <c r="ACH67" s="24">
        <f t="shared" si="324"/>
        <v>0</v>
      </c>
      <c r="ACI67" s="24">
        <f t="shared" si="325"/>
        <v>0</v>
      </c>
      <c r="ACJ67" s="24">
        <f t="shared" si="326"/>
        <v>0</v>
      </c>
      <c r="ACO67" s="24">
        <f t="shared" si="327"/>
        <v>0</v>
      </c>
      <c r="ACP67" s="24">
        <f t="shared" si="328"/>
        <v>0</v>
      </c>
      <c r="ACQ67" s="24">
        <f t="shared" si="329"/>
        <v>0</v>
      </c>
      <c r="ACV67" s="24">
        <f t="shared" si="330"/>
        <v>0</v>
      </c>
      <c r="ACW67" s="24">
        <f t="shared" si="331"/>
        <v>0</v>
      </c>
      <c r="ACX67" s="24">
        <f t="shared" si="332"/>
        <v>0</v>
      </c>
      <c r="ACY67"/>
      <c r="ACZ67"/>
      <c r="ADA67"/>
      <c r="ADB67"/>
      <c r="ADC67" s="24">
        <f t="shared" si="333"/>
        <v>0</v>
      </c>
      <c r="ADD67" s="24">
        <f t="shared" si="334"/>
        <v>0</v>
      </c>
      <c r="ADE67" s="24">
        <f t="shared" si="335"/>
        <v>0</v>
      </c>
      <c r="ADJ67" s="24">
        <f t="shared" si="336"/>
        <v>0</v>
      </c>
      <c r="ADK67" s="24">
        <f t="shared" si="337"/>
        <v>0</v>
      </c>
      <c r="ADL67" s="24">
        <f t="shared" si="338"/>
        <v>0</v>
      </c>
      <c r="ADQ67" s="24">
        <f t="shared" si="339"/>
        <v>0</v>
      </c>
      <c r="ADR67" s="24">
        <f t="shared" si="340"/>
        <v>0</v>
      </c>
      <c r="ADS67" s="24">
        <f t="shared" si="341"/>
        <v>0</v>
      </c>
      <c r="ADX67" s="24">
        <f t="shared" si="342"/>
        <v>0</v>
      </c>
      <c r="ADY67" s="24">
        <f t="shared" si="343"/>
        <v>0</v>
      </c>
      <c r="ADZ67" s="24">
        <f t="shared" si="344"/>
        <v>0</v>
      </c>
      <c r="AEE67" s="24">
        <f t="shared" si="345"/>
        <v>0</v>
      </c>
      <c r="AEF67" s="24">
        <f t="shared" si="346"/>
        <v>0</v>
      </c>
      <c r="AEG67" s="24">
        <f t="shared" si="347"/>
        <v>0</v>
      </c>
      <c r="AEL67" s="24">
        <f t="shared" si="348"/>
        <v>0</v>
      </c>
      <c r="AEM67" s="24">
        <f t="shared" si="349"/>
        <v>0</v>
      </c>
      <c r="AEN67" s="24">
        <f t="shared" si="350"/>
        <v>0</v>
      </c>
      <c r="AES67" s="24">
        <f t="shared" si="351"/>
        <v>0</v>
      </c>
      <c r="AET67" s="24">
        <f t="shared" si="352"/>
        <v>0</v>
      </c>
      <c r="AEU67" s="24">
        <f t="shared" si="353"/>
        <v>0</v>
      </c>
      <c r="AEZ67" s="24">
        <f t="shared" si="354"/>
        <v>0</v>
      </c>
      <c r="AFA67" s="24">
        <f t="shared" si="355"/>
        <v>0</v>
      </c>
      <c r="AFB67" s="24">
        <f t="shared" si="356"/>
        <v>0</v>
      </c>
      <c r="AFG67" s="24">
        <f t="shared" si="357"/>
        <v>0</v>
      </c>
      <c r="AFH67" s="24">
        <f t="shared" si="358"/>
        <v>0</v>
      </c>
      <c r="AFI67" s="24">
        <f t="shared" si="359"/>
        <v>0</v>
      </c>
      <c r="AFN67" s="24">
        <f t="shared" si="360"/>
        <v>0</v>
      </c>
      <c r="AFO67" s="24">
        <f t="shared" si="361"/>
        <v>0</v>
      </c>
      <c r="AFP67" s="24">
        <f t="shared" si="362"/>
        <v>0</v>
      </c>
      <c r="AFU67" s="24">
        <f t="shared" si="363"/>
        <v>0</v>
      </c>
      <c r="AFV67" s="24">
        <f t="shared" si="364"/>
        <v>0</v>
      </c>
      <c r="AFW67" s="24">
        <f t="shared" si="365"/>
        <v>0</v>
      </c>
      <c r="AGB67" s="24">
        <f t="shared" si="366"/>
        <v>0</v>
      </c>
      <c r="AGC67" s="24">
        <f t="shared" si="367"/>
        <v>0</v>
      </c>
      <c r="AGD67" s="24">
        <f t="shared" si="368"/>
        <v>0</v>
      </c>
      <c r="AGI67" s="24">
        <f t="shared" si="369"/>
        <v>0</v>
      </c>
      <c r="AGJ67" s="24">
        <f t="shared" si="370"/>
        <v>0</v>
      </c>
      <c r="AGK67" s="24">
        <f t="shared" si="371"/>
        <v>0</v>
      </c>
      <c r="AGP67" s="24">
        <f t="shared" si="372"/>
        <v>0</v>
      </c>
      <c r="AGQ67" s="24">
        <f t="shared" si="373"/>
        <v>0</v>
      </c>
      <c r="AGR67" s="24">
        <f t="shared" si="374"/>
        <v>0</v>
      </c>
      <c r="AGW67" s="24">
        <f t="shared" si="375"/>
        <v>0</v>
      </c>
      <c r="AGX67" s="24">
        <f t="shared" si="376"/>
        <v>0</v>
      </c>
      <c r="AGY67" s="24">
        <f t="shared" si="377"/>
        <v>0</v>
      </c>
      <c r="AHD67" s="24">
        <f t="shared" si="378"/>
        <v>0</v>
      </c>
      <c r="AHE67" s="24">
        <f t="shared" si="379"/>
        <v>0</v>
      </c>
      <c r="AHF67" s="24">
        <f t="shared" si="380"/>
        <v>0</v>
      </c>
      <c r="AHK67" s="24">
        <f t="shared" si="381"/>
        <v>0</v>
      </c>
      <c r="AHL67" s="24">
        <f t="shared" si="382"/>
        <v>0</v>
      </c>
      <c r="AHM67" s="24">
        <f t="shared" si="383"/>
        <v>0</v>
      </c>
      <c r="AHR67" s="24">
        <f t="shared" si="384"/>
        <v>0</v>
      </c>
      <c r="AHS67" s="24">
        <f t="shared" si="385"/>
        <v>0</v>
      </c>
      <c r="AHT67" s="24">
        <f t="shared" si="386"/>
        <v>0</v>
      </c>
      <c r="AHY67" s="24">
        <f t="shared" si="387"/>
        <v>0</v>
      </c>
      <c r="AHZ67" s="24">
        <f t="shared" si="388"/>
        <v>0</v>
      </c>
      <c r="AIA67" s="24">
        <f t="shared" si="389"/>
        <v>0</v>
      </c>
      <c r="AIF67" s="24">
        <f t="shared" si="390"/>
        <v>0</v>
      </c>
      <c r="AIG67" s="24">
        <f t="shared" si="391"/>
        <v>0</v>
      </c>
      <c r="AIH67" s="24">
        <f t="shared" si="392"/>
        <v>0</v>
      </c>
      <c r="AIM67" s="24">
        <f t="shared" si="393"/>
        <v>0</v>
      </c>
      <c r="AIN67" s="24">
        <f t="shared" si="394"/>
        <v>0</v>
      </c>
      <c r="AIO67" s="24">
        <f t="shared" si="395"/>
        <v>0</v>
      </c>
      <c r="AIT67" s="24">
        <f t="shared" si="396"/>
        <v>0</v>
      </c>
      <c r="AIU67" s="24">
        <f t="shared" si="397"/>
        <v>0</v>
      </c>
      <c r="AIV67" s="24">
        <f t="shared" si="398"/>
        <v>0</v>
      </c>
      <c r="AJA67" s="24">
        <f t="shared" si="399"/>
        <v>0</v>
      </c>
      <c r="AJB67" s="24">
        <f t="shared" si="400"/>
        <v>0</v>
      </c>
      <c r="AJC67" s="24">
        <f t="shared" si="401"/>
        <v>0</v>
      </c>
      <c r="AJH67" s="24">
        <f t="shared" si="402"/>
        <v>0</v>
      </c>
      <c r="AJI67" s="24">
        <f t="shared" si="403"/>
        <v>0</v>
      </c>
      <c r="AJJ67" s="24">
        <f t="shared" si="404"/>
        <v>0</v>
      </c>
      <c r="AJO67" s="24">
        <f t="shared" si="405"/>
        <v>0</v>
      </c>
      <c r="AJP67" s="24">
        <f t="shared" si="406"/>
        <v>0</v>
      </c>
      <c r="AJQ67" s="24">
        <f t="shared" si="407"/>
        <v>0</v>
      </c>
      <c r="AJV67" s="24">
        <f t="shared" si="408"/>
        <v>0</v>
      </c>
      <c r="AJW67" s="24">
        <f t="shared" si="409"/>
        <v>0</v>
      </c>
      <c r="AJX67" s="24">
        <f t="shared" si="410"/>
        <v>0</v>
      </c>
      <c r="AKC67" s="24">
        <f t="shared" si="411"/>
        <v>0</v>
      </c>
      <c r="AKD67" s="24">
        <f t="shared" si="412"/>
        <v>0</v>
      </c>
      <c r="AKE67" s="24">
        <f t="shared" si="413"/>
        <v>0</v>
      </c>
      <c r="AKJ67" s="24">
        <f t="shared" si="414"/>
        <v>0</v>
      </c>
      <c r="AKK67" s="24">
        <f t="shared" si="415"/>
        <v>0</v>
      </c>
      <c r="AKL67" s="24">
        <f t="shared" si="416"/>
        <v>0</v>
      </c>
      <c r="AKQ67" s="24">
        <f t="shared" si="417"/>
        <v>0</v>
      </c>
      <c r="AKR67" s="24">
        <f t="shared" si="418"/>
        <v>0</v>
      </c>
      <c r="AKS67" s="24">
        <f t="shared" si="419"/>
        <v>0</v>
      </c>
      <c r="AKX67" s="24">
        <f t="shared" si="420"/>
        <v>0</v>
      </c>
      <c r="AKY67" s="24">
        <f t="shared" si="421"/>
        <v>0</v>
      </c>
      <c r="AKZ67" s="24">
        <f t="shared" si="422"/>
        <v>0</v>
      </c>
      <c r="ALE67" s="24">
        <f t="shared" si="423"/>
        <v>0</v>
      </c>
      <c r="ALF67" s="24">
        <f t="shared" si="424"/>
        <v>0</v>
      </c>
      <c r="ALG67" s="24">
        <f t="shared" si="425"/>
        <v>0</v>
      </c>
      <c r="ALL67" s="24">
        <f t="shared" si="426"/>
        <v>0</v>
      </c>
      <c r="ALM67" s="24">
        <f t="shared" si="427"/>
        <v>0</v>
      </c>
      <c r="ALN67" s="24">
        <f t="shared" si="428"/>
        <v>0</v>
      </c>
      <c r="ALS67" s="24">
        <f t="shared" si="429"/>
        <v>0</v>
      </c>
      <c r="ALT67" s="24">
        <f t="shared" si="430"/>
        <v>0</v>
      </c>
      <c r="ALU67" s="24">
        <f t="shared" si="431"/>
        <v>0</v>
      </c>
      <c r="ALZ67" s="24">
        <f t="shared" si="432"/>
        <v>0</v>
      </c>
      <c r="AMA67" s="24">
        <f t="shared" si="433"/>
        <v>0</v>
      </c>
      <c r="AMB67" s="24">
        <f t="shared" si="434"/>
        <v>0</v>
      </c>
      <c r="AMG67" s="24">
        <f t="shared" si="435"/>
        <v>0</v>
      </c>
      <c r="AMH67" s="24">
        <f t="shared" si="436"/>
        <v>0</v>
      </c>
      <c r="AMI67" s="24">
        <f t="shared" si="437"/>
        <v>0</v>
      </c>
      <c r="AMN67" s="24">
        <f t="shared" si="438"/>
        <v>0</v>
      </c>
      <c r="AMO67" s="24">
        <f t="shared" si="439"/>
        <v>0</v>
      </c>
      <c r="AMP67" s="24">
        <f t="shared" si="440"/>
        <v>0</v>
      </c>
      <c r="AMU67" s="24">
        <f t="shared" si="441"/>
        <v>0</v>
      </c>
      <c r="AMV67" s="24">
        <f t="shared" si="442"/>
        <v>0</v>
      </c>
      <c r="AMW67" s="24">
        <f t="shared" si="443"/>
        <v>0</v>
      </c>
      <c r="ANB67" s="24">
        <f t="shared" si="444"/>
        <v>0</v>
      </c>
      <c r="ANC67" s="24">
        <f t="shared" si="445"/>
        <v>0</v>
      </c>
      <c r="AND67" s="24">
        <f t="shared" si="446"/>
        <v>0</v>
      </c>
      <c r="ANE67">
        <v>-2.4516270023625998E-4</v>
      </c>
      <c r="ANF67" t="e">
        <f>bvarM8^3</f>
        <v>#VALUE!</v>
      </c>
      <c r="ANG67" t="e">
        <f>cvarM8^3</f>
        <v>#VALUE!</v>
      </c>
      <c r="ANH67" t="e">
        <f>mvarM8^3</f>
        <v>#VALUE!</v>
      </c>
      <c r="ANI67" s="24" t="e">
        <f t="shared" si="447"/>
        <v>#VALUE!</v>
      </c>
      <c r="ANJ67" s="24" t="e">
        <f t="shared" si="448"/>
        <v>#VALUE!</v>
      </c>
      <c r="ANK67" s="24" t="e">
        <f t="shared" si="449"/>
        <v>#VALUE!</v>
      </c>
      <c r="ANP67" s="24">
        <f t="shared" si="450"/>
        <v>0</v>
      </c>
      <c r="ANQ67" s="24">
        <f t="shared" si="451"/>
        <v>0</v>
      </c>
      <c r="ANR67" s="24">
        <f t="shared" si="452"/>
        <v>0</v>
      </c>
      <c r="ANW67" s="24">
        <f t="shared" si="453"/>
        <v>0</v>
      </c>
      <c r="ANX67" s="24">
        <f t="shared" si="454"/>
        <v>0</v>
      </c>
      <c r="ANY67" s="24">
        <f t="shared" si="455"/>
        <v>0</v>
      </c>
      <c r="AOD67" s="24">
        <f t="shared" si="456"/>
        <v>0</v>
      </c>
      <c r="AOE67" s="24">
        <f t="shared" si="457"/>
        <v>0</v>
      </c>
      <c r="AOF67" s="24">
        <f t="shared" si="458"/>
        <v>0</v>
      </c>
      <c r="AOK67" s="24">
        <f t="shared" si="459"/>
        <v>0</v>
      </c>
      <c r="AOL67" s="24">
        <f t="shared" si="460"/>
        <v>0</v>
      </c>
      <c r="AOM67" s="24">
        <f t="shared" si="461"/>
        <v>0</v>
      </c>
      <c r="AOR67" s="24">
        <f t="shared" si="462"/>
        <v>0</v>
      </c>
      <c r="AOS67" s="24">
        <f t="shared" si="463"/>
        <v>0</v>
      </c>
      <c r="AOT67" s="24">
        <f t="shared" si="464"/>
        <v>0</v>
      </c>
      <c r="AOU67"/>
      <c r="AOV67"/>
      <c r="AOW67"/>
      <c r="AOX67"/>
      <c r="AOY67" s="24">
        <f t="shared" si="465"/>
        <v>0</v>
      </c>
      <c r="AOZ67" s="24">
        <f t="shared" si="466"/>
        <v>0</v>
      </c>
      <c r="APA67" s="24">
        <f t="shared" si="467"/>
        <v>0</v>
      </c>
      <c r="APF67" s="24">
        <f t="shared" si="468"/>
        <v>0</v>
      </c>
      <c r="APG67" s="24">
        <f t="shared" si="469"/>
        <v>0</v>
      </c>
      <c r="APH67" s="24">
        <f t="shared" si="470"/>
        <v>0</v>
      </c>
      <c r="APM67" s="24">
        <f t="shared" si="471"/>
        <v>0</v>
      </c>
      <c r="APN67" s="24">
        <f t="shared" si="472"/>
        <v>0</v>
      </c>
      <c r="APO67" s="24">
        <f t="shared" si="473"/>
        <v>0</v>
      </c>
      <c r="APT67" s="24">
        <f t="shared" si="474"/>
        <v>0</v>
      </c>
      <c r="APU67" s="24">
        <f t="shared" si="475"/>
        <v>0</v>
      </c>
      <c r="APV67" s="24">
        <f t="shared" si="476"/>
        <v>0</v>
      </c>
      <c r="AQA67" s="24">
        <f t="shared" si="477"/>
        <v>0</v>
      </c>
      <c r="AQB67" s="24">
        <f t="shared" si="478"/>
        <v>0</v>
      </c>
      <c r="AQC67" s="24">
        <f t="shared" si="479"/>
        <v>0</v>
      </c>
      <c r="AQH67" s="24">
        <f t="shared" si="480"/>
        <v>0</v>
      </c>
      <c r="AQI67" s="24">
        <f t="shared" si="481"/>
        <v>0</v>
      </c>
      <c r="AQJ67" s="24">
        <f t="shared" si="482"/>
        <v>0</v>
      </c>
      <c r="AQO67" s="24">
        <f t="shared" si="483"/>
        <v>0</v>
      </c>
      <c r="AQP67" s="24">
        <f t="shared" si="484"/>
        <v>0</v>
      </c>
      <c r="AQQ67" s="24">
        <f t="shared" si="485"/>
        <v>0</v>
      </c>
      <c r="AQV67" s="24">
        <f t="shared" si="486"/>
        <v>0</v>
      </c>
      <c r="AQW67" s="24">
        <f t="shared" si="487"/>
        <v>0</v>
      </c>
      <c r="AQX67" s="24">
        <f t="shared" si="488"/>
        <v>0</v>
      </c>
      <c r="ARC67" s="24">
        <f t="shared" si="489"/>
        <v>0</v>
      </c>
      <c r="ARD67" s="24">
        <f t="shared" si="490"/>
        <v>0</v>
      </c>
      <c r="ARE67" s="24">
        <f t="shared" si="491"/>
        <v>0</v>
      </c>
      <c r="ARJ67" s="24">
        <f t="shared" si="492"/>
        <v>0</v>
      </c>
      <c r="ARK67" s="24">
        <f t="shared" si="493"/>
        <v>0</v>
      </c>
      <c r="ARL67" s="24">
        <f t="shared" si="494"/>
        <v>0</v>
      </c>
      <c r="ARQ67" s="24">
        <f t="shared" si="495"/>
        <v>0</v>
      </c>
      <c r="ARR67" s="24">
        <f t="shared" si="496"/>
        <v>0</v>
      </c>
      <c r="ARS67" s="24">
        <f t="shared" si="497"/>
        <v>0</v>
      </c>
      <c r="ARX67" s="24">
        <f t="shared" si="498"/>
        <v>0</v>
      </c>
      <c r="ARY67" s="24">
        <f t="shared" si="499"/>
        <v>0</v>
      </c>
      <c r="ARZ67" s="24">
        <f t="shared" si="500"/>
        <v>0</v>
      </c>
      <c r="ASE67" s="24">
        <f t="shared" si="501"/>
        <v>0</v>
      </c>
      <c r="ASF67" s="24">
        <f t="shared" si="502"/>
        <v>0</v>
      </c>
      <c r="ASG67" s="24">
        <f t="shared" si="503"/>
        <v>0</v>
      </c>
      <c r="ASL67" s="24">
        <f t="shared" si="504"/>
        <v>0</v>
      </c>
      <c r="ASM67" s="24">
        <f t="shared" si="505"/>
        <v>0</v>
      </c>
      <c r="ASN67" s="24">
        <f t="shared" si="506"/>
        <v>0</v>
      </c>
      <c r="ASS67" s="24">
        <f t="shared" si="507"/>
        <v>0</v>
      </c>
      <c r="AST67" s="24">
        <f t="shared" si="508"/>
        <v>0</v>
      </c>
      <c r="ASU67" s="24">
        <f t="shared" si="509"/>
        <v>0</v>
      </c>
      <c r="ASZ67" s="24">
        <f t="shared" si="510"/>
        <v>0</v>
      </c>
      <c r="ATA67" s="24">
        <f t="shared" si="511"/>
        <v>0</v>
      </c>
      <c r="ATB67" s="24">
        <f t="shared" si="512"/>
        <v>0</v>
      </c>
      <c r="ATG67" s="24">
        <f t="shared" si="513"/>
        <v>0</v>
      </c>
      <c r="ATH67" s="24">
        <f t="shared" si="514"/>
        <v>0</v>
      </c>
      <c r="ATI67" s="24">
        <f t="shared" si="515"/>
        <v>0</v>
      </c>
      <c r="ATN67" s="24">
        <f t="shared" si="516"/>
        <v>0</v>
      </c>
      <c r="ATO67" s="24">
        <f t="shared" si="517"/>
        <v>0</v>
      </c>
      <c r="ATP67" s="24">
        <f t="shared" si="518"/>
        <v>0</v>
      </c>
      <c r="ATU67" s="24">
        <f t="shared" si="519"/>
        <v>0</v>
      </c>
      <c r="ATV67" s="24">
        <f t="shared" si="520"/>
        <v>0</v>
      </c>
      <c r="ATW67" s="24">
        <f t="shared" si="521"/>
        <v>0</v>
      </c>
      <c r="AUB67" s="24">
        <f t="shared" si="522"/>
        <v>0</v>
      </c>
      <c r="AUC67" s="24">
        <f t="shared" si="523"/>
        <v>0</v>
      </c>
      <c r="AUD67" s="24">
        <f t="shared" si="524"/>
        <v>0</v>
      </c>
      <c r="AUI67" s="24">
        <f t="shared" si="525"/>
        <v>0</v>
      </c>
      <c r="AUJ67" s="24">
        <f t="shared" si="526"/>
        <v>0</v>
      </c>
      <c r="AUK67" s="24">
        <f t="shared" si="527"/>
        <v>0</v>
      </c>
      <c r="AUP67" s="24">
        <f t="shared" si="528"/>
        <v>0</v>
      </c>
      <c r="AUQ67" s="24">
        <f t="shared" si="529"/>
        <v>0</v>
      </c>
      <c r="AUR67" s="24">
        <f t="shared" si="530"/>
        <v>0</v>
      </c>
      <c r="AUW67" s="24">
        <f t="shared" si="531"/>
        <v>0</v>
      </c>
      <c r="AUX67" s="24">
        <f t="shared" si="532"/>
        <v>0</v>
      </c>
      <c r="AUY67" s="24">
        <f t="shared" si="533"/>
        <v>0</v>
      </c>
      <c r="AVD67" s="24">
        <f t="shared" si="534"/>
        <v>0</v>
      </c>
      <c r="AVE67" s="24">
        <f t="shared" si="535"/>
        <v>0</v>
      </c>
      <c r="AVF67" s="24">
        <f t="shared" si="536"/>
        <v>0</v>
      </c>
      <c r="AVG67"/>
      <c r="AVH67"/>
      <c r="AVI67"/>
      <c r="AVJ67"/>
      <c r="AVK67" s="24">
        <f t="shared" si="537"/>
        <v>0</v>
      </c>
      <c r="AVL67" s="24">
        <f t="shared" si="538"/>
        <v>0</v>
      </c>
      <c r="AVM67" s="24">
        <f t="shared" si="539"/>
        <v>0</v>
      </c>
      <c r="AVR67" s="24">
        <f t="shared" si="540"/>
        <v>0</v>
      </c>
      <c r="AVS67" s="24">
        <f t="shared" si="541"/>
        <v>0</v>
      </c>
      <c r="AVT67" s="24">
        <f t="shared" si="542"/>
        <v>0</v>
      </c>
      <c r="AVY67" s="24">
        <f t="shared" si="543"/>
        <v>0</v>
      </c>
      <c r="AVZ67" s="24">
        <f t="shared" si="544"/>
        <v>0</v>
      </c>
      <c r="AWA67" s="24">
        <f t="shared" si="545"/>
        <v>0</v>
      </c>
      <c r="AWF67" s="24">
        <f t="shared" si="546"/>
        <v>0</v>
      </c>
      <c r="AWG67" s="24">
        <f t="shared" si="547"/>
        <v>0</v>
      </c>
      <c r="AWH67" s="24">
        <f t="shared" si="548"/>
        <v>0</v>
      </c>
      <c r="AWM67" s="24">
        <f t="shared" si="549"/>
        <v>0</v>
      </c>
      <c r="AWN67" s="24">
        <f t="shared" si="550"/>
        <v>0</v>
      </c>
      <c r="AWO67" s="24">
        <f t="shared" si="551"/>
        <v>0</v>
      </c>
      <c r="AWT67" s="24">
        <f t="shared" si="552"/>
        <v>0</v>
      </c>
      <c r="AWU67" s="24">
        <f t="shared" si="553"/>
        <v>0</v>
      </c>
      <c r="AWV67" s="24">
        <f t="shared" si="554"/>
        <v>0</v>
      </c>
      <c r="AXA67" s="24">
        <f t="shared" si="555"/>
        <v>0</v>
      </c>
      <c r="AXB67" s="24">
        <f t="shared" si="556"/>
        <v>0</v>
      </c>
      <c r="AXC67" s="24">
        <f t="shared" si="557"/>
        <v>0</v>
      </c>
      <c r="AXH67" s="24">
        <f t="shared" si="558"/>
        <v>0</v>
      </c>
      <c r="AXI67" s="24">
        <f t="shared" si="559"/>
        <v>0</v>
      </c>
      <c r="AXJ67" s="24">
        <f t="shared" si="560"/>
        <v>0</v>
      </c>
      <c r="AXO67" s="24">
        <f t="shared" si="561"/>
        <v>0</v>
      </c>
      <c r="AXP67" s="24">
        <f t="shared" si="562"/>
        <v>0</v>
      </c>
      <c r="AXQ67" s="24">
        <f t="shared" si="563"/>
        <v>0</v>
      </c>
      <c r="AXV67" s="24">
        <f t="shared" si="564"/>
        <v>0</v>
      </c>
      <c r="AXW67" s="24">
        <f t="shared" si="565"/>
        <v>0</v>
      </c>
      <c r="AXX67" s="24">
        <f t="shared" si="566"/>
        <v>0</v>
      </c>
      <c r="AYC67" s="24">
        <f t="shared" si="567"/>
        <v>0</v>
      </c>
      <c r="AYD67" s="24">
        <f t="shared" si="568"/>
        <v>0</v>
      </c>
      <c r="AYE67" s="24">
        <f t="shared" si="569"/>
        <v>0</v>
      </c>
      <c r="AYJ67" s="24">
        <f t="shared" si="570"/>
        <v>0</v>
      </c>
      <c r="AYK67" s="24">
        <f t="shared" si="571"/>
        <v>0</v>
      </c>
      <c r="AYL67" s="24">
        <f t="shared" si="572"/>
        <v>0</v>
      </c>
      <c r="AYQ67" s="24">
        <f t="shared" si="573"/>
        <v>0</v>
      </c>
      <c r="AYR67" s="24">
        <f t="shared" si="574"/>
        <v>0</v>
      </c>
      <c r="AYS67" s="24">
        <f t="shared" si="575"/>
        <v>0</v>
      </c>
      <c r="AYX67" s="24">
        <f t="shared" si="576"/>
        <v>0</v>
      </c>
      <c r="AYY67" s="24">
        <f t="shared" si="577"/>
        <v>0</v>
      </c>
      <c r="AYZ67" s="24">
        <f t="shared" si="578"/>
        <v>0</v>
      </c>
      <c r="AZE67" s="24">
        <f t="shared" si="579"/>
        <v>0</v>
      </c>
      <c r="AZF67" s="24">
        <f t="shared" si="580"/>
        <v>0</v>
      </c>
      <c r="AZG67" s="24">
        <f t="shared" si="581"/>
        <v>0</v>
      </c>
      <c r="AZH67"/>
      <c r="AZI67"/>
      <c r="AZJ67"/>
      <c r="AZK67"/>
      <c r="AZL67" s="24">
        <f t="shared" si="582"/>
        <v>0</v>
      </c>
      <c r="AZM67" s="24">
        <f t="shared" si="583"/>
        <v>0</v>
      </c>
      <c r="AZN67" s="24">
        <f t="shared" si="584"/>
        <v>0</v>
      </c>
      <c r="AZS67" s="24">
        <f t="shared" si="585"/>
        <v>0</v>
      </c>
      <c r="AZT67" s="24">
        <f t="shared" si="586"/>
        <v>0</v>
      </c>
      <c r="AZU67" s="24">
        <f t="shared" si="587"/>
        <v>0</v>
      </c>
      <c r="AZZ67" s="24">
        <f t="shared" si="588"/>
        <v>0</v>
      </c>
      <c r="BAA67" s="24">
        <f t="shared" si="589"/>
        <v>0</v>
      </c>
      <c r="BAB67" s="24">
        <f t="shared" si="590"/>
        <v>0</v>
      </c>
      <c r="BAG67" s="24">
        <f t="shared" si="591"/>
        <v>0</v>
      </c>
      <c r="BAH67" s="24">
        <f t="shared" si="592"/>
        <v>0</v>
      </c>
      <c r="BAI67" s="24">
        <f t="shared" si="593"/>
        <v>0</v>
      </c>
      <c r="BAN67" s="24">
        <f t="shared" si="594"/>
        <v>0</v>
      </c>
      <c r="BAO67" s="24">
        <f t="shared" si="595"/>
        <v>0</v>
      </c>
      <c r="BAP67" s="24">
        <f t="shared" si="596"/>
        <v>0</v>
      </c>
      <c r="BAU67" s="24">
        <f t="shared" si="597"/>
        <v>0</v>
      </c>
      <c r="BAV67" s="24">
        <f t="shared" si="598"/>
        <v>0</v>
      </c>
      <c r="BAW67" s="24">
        <f t="shared" si="599"/>
        <v>0</v>
      </c>
      <c r="BBB67" s="24">
        <f t="shared" si="600"/>
        <v>0</v>
      </c>
      <c r="BBC67" s="24">
        <f t="shared" si="601"/>
        <v>0</v>
      </c>
      <c r="BBD67" s="24">
        <f t="shared" si="602"/>
        <v>0</v>
      </c>
      <c r="BBI67" s="24">
        <f t="shared" si="603"/>
        <v>0</v>
      </c>
      <c r="BBJ67" s="24">
        <f t="shared" si="604"/>
        <v>0</v>
      </c>
      <c r="BBK67" s="24">
        <f t="shared" si="605"/>
        <v>0</v>
      </c>
      <c r="BBP67" s="24">
        <f t="shared" si="606"/>
        <v>0</v>
      </c>
      <c r="BBQ67" s="24">
        <f t="shared" si="607"/>
        <v>0</v>
      </c>
      <c r="BBR67" s="24">
        <f t="shared" si="608"/>
        <v>0</v>
      </c>
      <c r="BBW67" s="24">
        <f t="shared" si="609"/>
        <v>0</v>
      </c>
      <c r="BBX67" s="24">
        <f t="shared" si="610"/>
        <v>0</v>
      </c>
      <c r="BBY67" s="24">
        <f t="shared" si="611"/>
        <v>0</v>
      </c>
      <c r="BCD67" s="24">
        <f t="shared" si="612"/>
        <v>0</v>
      </c>
      <c r="BCE67" s="24">
        <f t="shared" si="613"/>
        <v>0</v>
      </c>
      <c r="BCF67" s="24">
        <f t="shared" si="614"/>
        <v>0</v>
      </c>
      <c r="BCK67" s="24">
        <f t="shared" si="615"/>
        <v>0</v>
      </c>
      <c r="BCL67" s="24">
        <f t="shared" si="616"/>
        <v>0</v>
      </c>
      <c r="BCM67" s="24">
        <f t="shared" si="617"/>
        <v>0</v>
      </c>
      <c r="BCR67" s="24">
        <f t="shared" si="618"/>
        <v>0</v>
      </c>
      <c r="BCS67" s="24">
        <f t="shared" si="619"/>
        <v>0</v>
      </c>
      <c r="BCT67" s="24">
        <f t="shared" si="620"/>
        <v>0</v>
      </c>
      <c r="BCY67" s="24">
        <f t="shared" si="621"/>
        <v>0</v>
      </c>
      <c r="BCZ67" s="24">
        <f t="shared" si="622"/>
        <v>0</v>
      </c>
      <c r="BDA67" s="24">
        <f t="shared" si="623"/>
        <v>0</v>
      </c>
      <c r="BDF67" s="24">
        <f t="shared" si="624"/>
        <v>0</v>
      </c>
      <c r="BDG67" s="24">
        <f t="shared" si="625"/>
        <v>0</v>
      </c>
      <c r="BDH67" s="24">
        <f t="shared" si="626"/>
        <v>0</v>
      </c>
      <c r="BDM67" s="24">
        <f t="shared" si="627"/>
        <v>0</v>
      </c>
      <c r="BDN67" s="24">
        <f t="shared" si="628"/>
        <v>0</v>
      </c>
      <c r="BDO67" s="24">
        <f t="shared" si="629"/>
        <v>0</v>
      </c>
      <c r="BDT67" s="24">
        <f t="shared" si="630"/>
        <v>0</v>
      </c>
      <c r="BDU67" s="24">
        <f t="shared" si="631"/>
        <v>0</v>
      </c>
      <c r="BDV67" s="24">
        <f t="shared" si="632"/>
        <v>0</v>
      </c>
      <c r="BEA67" s="24">
        <f t="shared" si="633"/>
        <v>0</v>
      </c>
      <c r="BEB67" s="24">
        <f t="shared" si="634"/>
        <v>0</v>
      </c>
      <c r="BEC67" s="24">
        <f t="shared" si="635"/>
        <v>0</v>
      </c>
      <c r="BEH67" s="24">
        <f t="shared" si="636"/>
        <v>0</v>
      </c>
      <c r="BEI67" s="24">
        <f t="shared" si="637"/>
        <v>0</v>
      </c>
      <c r="BEJ67" s="24">
        <f t="shared" si="638"/>
        <v>0</v>
      </c>
      <c r="BEO67" s="24">
        <f t="shared" si="639"/>
        <v>0</v>
      </c>
      <c r="BEP67" s="24">
        <f t="shared" si="640"/>
        <v>0</v>
      </c>
      <c r="BEQ67" s="24">
        <f t="shared" si="641"/>
        <v>0</v>
      </c>
      <c r="BEV67" s="24">
        <f t="shared" si="642"/>
        <v>0</v>
      </c>
      <c r="BEW67" s="24">
        <f t="shared" si="643"/>
        <v>0</v>
      </c>
      <c r="BEX67" s="24">
        <f t="shared" si="644"/>
        <v>0</v>
      </c>
      <c r="BFC67" s="24">
        <f t="shared" si="645"/>
        <v>0</v>
      </c>
      <c r="BFD67" s="24">
        <f t="shared" si="646"/>
        <v>0</v>
      </c>
      <c r="BFE67" s="24">
        <f t="shared" si="647"/>
        <v>0</v>
      </c>
      <c r="BFJ67" s="24">
        <f t="shared" si="648"/>
        <v>0</v>
      </c>
      <c r="BFK67" s="24">
        <f t="shared" si="649"/>
        <v>0</v>
      </c>
      <c r="BFL67" s="24">
        <f t="shared" si="650"/>
        <v>0</v>
      </c>
      <c r="BFQ67" s="24">
        <f t="shared" si="651"/>
        <v>0</v>
      </c>
      <c r="BFR67" s="24">
        <f t="shared" si="652"/>
        <v>0</v>
      </c>
      <c r="BFS67" s="24">
        <f t="shared" si="653"/>
        <v>0</v>
      </c>
      <c r="BFX67" s="24">
        <f t="shared" si="654"/>
        <v>0</v>
      </c>
      <c r="BFY67" s="24">
        <f t="shared" si="655"/>
        <v>0</v>
      </c>
      <c r="BFZ67" s="24">
        <f t="shared" si="656"/>
        <v>0</v>
      </c>
      <c r="BGE67" s="24">
        <f t="shared" si="657"/>
        <v>0</v>
      </c>
      <c r="BGF67" s="24">
        <f t="shared" si="658"/>
        <v>0</v>
      </c>
      <c r="BGG67" s="24">
        <f t="shared" si="659"/>
        <v>0</v>
      </c>
      <c r="BGL67" s="24">
        <f t="shared" si="660"/>
        <v>0</v>
      </c>
      <c r="BGM67" s="24">
        <f t="shared" si="661"/>
        <v>0</v>
      </c>
      <c r="BGN67" s="24">
        <f t="shared" si="662"/>
        <v>0</v>
      </c>
      <c r="BGS67" s="24">
        <f t="shared" si="663"/>
        <v>0</v>
      </c>
      <c r="BGT67" s="24">
        <f t="shared" si="664"/>
        <v>0</v>
      </c>
      <c r="BGU67" s="24">
        <f t="shared" si="665"/>
        <v>0</v>
      </c>
      <c r="BGZ67" s="24">
        <f t="shared" si="666"/>
        <v>0</v>
      </c>
      <c r="BHA67" s="24">
        <f t="shared" si="667"/>
        <v>0</v>
      </c>
      <c r="BHB67" s="24">
        <f t="shared" si="668"/>
        <v>0</v>
      </c>
      <c r="BHG67" s="24">
        <f t="shared" si="669"/>
        <v>0</v>
      </c>
      <c r="BHH67" s="24">
        <f t="shared" si="670"/>
        <v>0</v>
      </c>
      <c r="BHI67" s="24">
        <f t="shared" si="671"/>
        <v>0</v>
      </c>
      <c r="BHN67" s="24">
        <f t="shared" si="672"/>
        <v>0</v>
      </c>
      <c r="BHO67" s="24">
        <f t="shared" si="673"/>
        <v>0</v>
      </c>
      <c r="BHP67" s="24">
        <f t="shared" si="674"/>
        <v>0</v>
      </c>
      <c r="BHU67" s="24">
        <f t="shared" si="675"/>
        <v>0</v>
      </c>
      <c r="BHV67" s="24">
        <f t="shared" si="676"/>
        <v>0</v>
      </c>
      <c r="BHW67" s="24">
        <f t="shared" si="677"/>
        <v>0</v>
      </c>
      <c r="BIB67" s="24">
        <f t="shared" si="678"/>
        <v>0</v>
      </c>
      <c r="BIC67" s="24">
        <f t="shared" si="679"/>
        <v>0</v>
      </c>
      <c r="BID67" s="24">
        <f t="shared" si="680"/>
        <v>0</v>
      </c>
      <c r="BII67" s="24">
        <f t="shared" si="681"/>
        <v>0</v>
      </c>
      <c r="BIJ67" s="24">
        <f t="shared" si="682"/>
        <v>0</v>
      </c>
      <c r="BIK67" s="24">
        <f t="shared" si="683"/>
        <v>0</v>
      </c>
      <c r="BIP67" s="24">
        <f t="shared" si="684"/>
        <v>0</v>
      </c>
      <c r="BIQ67" s="24">
        <f t="shared" si="685"/>
        <v>0</v>
      </c>
      <c r="BIR67" s="24">
        <f t="shared" si="686"/>
        <v>0</v>
      </c>
      <c r="BIW67" s="24">
        <f t="shared" si="687"/>
        <v>0</v>
      </c>
      <c r="BIX67" s="24">
        <f t="shared" si="688"/>
        <v>0</v>
      </c>
      <c r="BIY67" s="24">
        <f t="shared" si="689"/>
        <v>0</v>
      </c>
      <c r="BJD67" s="24">
        <f t="shared" si="690"/>
        <v>0</v>
      </c>
      <c r="BJE67" s="24">
        <f t="shared" si="691"/>
        <v>0</v>
      </c>
      <c r="BJF67" s="24">
        <f t="shared" si="692"/>
        <v>0</v>
      </c>
      <c r="BJK67" s="24">
        <f t="shared" si="693"/>
        <v>0</v>
      </c>
      <c r="BJL67" s="24">
        <f t="shared" si="694"/>
        <v>0</v>
      </c>
      <c r="BJM67" s="24">
        <f t="shared" si="695"/>
        <v>0</v>
      </c>
      <c r="BJR67" s="24">
        <f t="shared" si="696"/>
        <v>0</v>
      </c>
      <c r="BJS67" s="24">
        <f t="shared" si="697"/>
        <v>0</v>
      </c>
      <c r="BJT67" s="24">
        <f t="shared" si="698"/>
        <v>0</v>
      </c>
      <c r="BJY67" s="24">
        <f t="shared" si="699"/>
        <v>0</v>
      </c>
      <c r="BJZ67" s="24">
        <f t="shared" si="700"/>
        <v>0</v>
      </c>
      <c r="BKA67" s="24">
        <f t="shared" si="701"/>
        <v>0</v>
      </c>
      <c r="BKF67" s="24">
        <f t="shared" si="702"/>
        <v>0</v>
      </c>
      <c r="BKG67" s="24">
        <f t="shared" si="703"/>
        <v>0</v>
      </c>
      <c r="BKH67" s="24">
        <f t="shared" si="704"/>
        <v>0</v>
      </c>
      <c r="BKM67" s="24">
        <f t="shared" si="705"/>
        <v>0</v>
      </c>
      <c r="BKN67" s="24">
        <f t="shared" si="706"/>
        <v>0</v>
      </c>
      <c r="BKO67" s="24">
        <f t="shared" si="707"/>
        <v>0</v>
      </c>
      <c r="BKT67" s="24">
        <f t="shared" si="708"/>
        <v>0</v>
      </c>
      <c r="BKU67" s="24">
        <f t="shared" si="709"/>
        <v>0</v>
      </c>
      <c r="BKV67" s="24">
        <f t="shared" si="710"/>
        <v>0</v>
      </c>
      <c r="BLA67" s="24">
        <f t="shared" si="711"/>
        <v>0</v>
      </c>
      <c r="BLB67" s="24">
        <f t="shared" si="712"/>
        <v>0</v>
      </c>
      <c r="BLC67" s="24">
        <f t="shared" si="713"/>
        <v>0</v>
      </c>
      <c r="BLH67" s="24">
        <f t="shared" si="714"/>
        <v>0</v>
      </c>
      <c r="BLI67" s="24">
        <f t="shared" si="715"/>
        <v>0</v>
      </c>
      <c r="BLJ67" s="24">
        <f t="shared" si="716"/>
        <v>0</v>
      </c>
      <c r="BLO67" s="24">
        <f t="shared" si="717"/>
        <v>0</v>
      </c>
      <c r="BLP67" s="24">
        <f t="shared" si="718"/>
        <v>0</v>
      </c>
      <c r="BLQ67" s="24">
        <f t="shared" si="719"/>
        <v>0</v>
      </c>
      <c r="BLV67" s="24">
        <f t="shared" si="720"/>
        <v>0</v>
      </c>
      <c r="BLW67" s="24">
        <f t="shared" si="721"/>
        <v>0</v>
      </c>
      <c r="BLX67" s="24">
        <f t="shared" si="722"/>
        <v>0</v>
      </c>
      <c r="BMC67" s="24">
        <f t="shared" si="723"/>
        <v>0</v>
      </c>
      <c r="BMD67" s="24">
        <f t="shared" si="724"/>
        <v>0</v>
      </c>
      <c r="BME67" s="24">
        <f t="shared" si="725"/>
        <v>0</v>
      </c>
      <c r="BMJ67" s="24">
        <f t="shared" si="726"/>
        <v>0</v>
      </c>
      <c r="BMK67" s="24">
        <f t="shared" si="727"/>
        <v>0</v>
      </c>
      <c r="BML67" s="24">
        <f t="shared" si="728"/>
        <v>0</v>
      </c>
      <c r="BMQ67" s="24">
        <f t="shared" si="729"/>
        <v>0</v>
      </c>
      <c r="BMR67" s="24">
        <f t="shared" si="730"/>
        <v>0</v>
      </c>
      <c r="BMS67" s="24">
        <f t="shared" si="731"/>
        <v>0</v>
      </c>
      <c r="BMX67" s="24">
        <f t="shared" si="732"/>
        <v>0</v>
      </c>
      <c r="BMY67" s="24">
        <f t="shared" si="733"/>
        <v>0</v>
      </c>
      <c r="BMZ67" s="24">
        <f t="shared" si="734"/>
        <v>0</v>
      </c>
      <c r="BNE67" s="24">
        <f t="shared" si="735"/>
        <v>0</v>
      </c>
      <c r="BNF67" s="24">
        <f t="shared" si="736"/>
        <v>0</v>
      </c>
      <c r="BNG67" s="24">
        <f t="shared" si="737"/>
        <v>0</v>
      </c>
      <c r="BNL67" s="24">
        <f t="shared" si="738"/>
        <v>0</v>
      </c>
      <c r="BNM67" s="24">
        <f t="shared" si="739"/>
        <v>0</v>
      </c>
      <c r="BNN67" s="24">
        <f t="shared" si="740"/>
        <v>0</v>
      </c>
      <c r="BNS67" s="24">
        <f t="shared" si="741"/>
        <v>0</v>
      </c>
      <c r="BNT67" s="24">
        <f t="shared" si="742"/>
        <v>0</v>
      </c>
      <c r="BNU67" s="24">
        <f t="shared" si="743"/>
        <v>0</v>
      </c>
      <c r="BNZ67" s="24">
        <f t="shared" si="744"/>
        <v>0</v>
      </c>
      <c r="BOA67" s="24">
        <f t="shared" si="745"/>
        <v>0</v>
      </c>
      <c r="BOB67" s="24">
        <f t="shared" si="746"/>
        <v>0</v>
      </c>
      <c r="BOG67" s="24">
        <f t="shared" si="747"/>
        <v>0</v>
      </c>
      <c r="BOH67" s="24">
        <f t="shared" si="748"/>
        <v>0</v>
      </c>
      <c r="BOI67" s="24">
        <f t="shared" si="749"/>
        <v>0</v>
      </c>
      <c r="BON67" s="24">
        <f t="shared" si="750"/>
        <v>0</v>
      </c>
      <c r="BOO67" s="24">
        <f t="shared" si="751"/>
        <v>0</v>
      </c>
      <c r="BOP67" s="24">
        <f t="shared" si="752"/>
        <v>0</v>
      </c>
      <c r="BOU67" s="24">
        <f t="shared" si="753"/>
        <v>0</v>
      </c>
      <c r="BOV67" s="24">
        <f t="shared" si="754"/>
        <v>0</v>
      </c>
      <c r="BOW67" s="24">
        <f t="shared" si="755"/>
        <v>0</v>
      </c>
      <c r="BPB67" s="24">
        <f t="shared" si="756"/>
        <v>0</v>
      </c>
      <c r="BPC67" s="24">
        <f t="shared" si="757"/>
        <v>0</v>
      </c>
      <c r="BPD67" s="24">
        <f t="shared" si="758"/>
        <v>0</v>
      </c>
      <c r="BPI67" s="24">
        <f t="shared" si="759"/>
        <v>0</v>
      </c>
      <c r="BPJ67" s="24">
        <f t="shared" si="760"/>
        <v>0</v>
      </c>
      <c r="BPK67" s="24">
        <f t="shared" si="761"/>
        <v>0</v>
      </c>
      <c r="BPP67" s="24">
        <f t="shared" si="762"/>
        <v>0</v>
      </c>
      <c r="BPQ67" s="24">
        <f t="shared" si="763"/>
        <v>0</v>
      </c>
      <c r="BPR67" s="24">
        <f t="shared" si="764"/>
        <v>0</v>
      </c>
      <c r="BPW67" s="24">
        <f t="shared" si="765"/>
        <v>0</v>
      </c>
      <c r="BPX67" s="24">
        <f t="shared" si="766"/>
        <v>0</v>
      </c>
      <c r="BPY67" s="24">
        <f t="shared" si="767"/>
        <v>0</v>
      </c>
      <c r="BQD67" s="24">
        <f t="shared" si="768"/>
        <v>0</v>
      </c>
      <c r="BQE67" s="24">
        <f t="shared" si="769"/>
        <v>0</v>
      </c>
      <c r="BQF67" s="24">
        <f t="shared" si="770"/>
        <v>0</v>
      </c>
      <c r="BQK67" s="24">
        <f t="shared" si="771"/>
        <v>0</v>
      </c>
      <c r="BQL67" s="24">
        <f t="shared" si="772"/>
        <v>0</v>
      </c>
      <c r="BQM67" s="24">
        <f t="shared" si="773"/>
        <v>0</v>
      </c>
      <c r="BQR67" s="24">
        <f t="shared" si="774"/>
        <v>0</v>
      </c>
      <c r="BQS67" s="24">
        <f t="shared" si="775"/>
        <v>0</v>
      </c>
      <c r="BQT67" s="24">
        <f t="shared" si="776"/>
        <v>0</v>
      </c>
      <c r="BQY67" s="24">
        <f t="shared" si="777"/>
        <v>0</v>
      </c>
      <c r="BQZ67" s="24">
        <f t="shared" si="778"/>
        <v>0</v>
      </c>
      <c r="BRA67" s="24">
        <f t="shared" si="779"/>
        <v>0</v>
      </c>
      <c r="BRF67" s="24">
        <f t="shared" si="780"/>
        <v>0</v>
      </c>
      <c r="BRG67" s="24">
        <f t="shared" si="781"/>
        <v>0</v>
      </c>
      <c r="BRH67" s="24">
        <f t="shared" si="782"/>
        <v>0</v>
      </c>
      <c r="BRM67" s="24">
        <f t="shared" si="783"/>
        <v>0</v>
      </c>
      <c r="BRN67" s="24">
        <f t="shared" si="784"/>
        <v>0</v>
      </c>
      <c r="BRO67" s="24">
        <f t="shared" si="785"/>
        <v>0</v>
      </c>
      <c r="BRT67" s="24">
        <f t="shared" si="786"/>
        <v>0</v>
      </c>
      <c r="BRU67" s="24">
        <f t="shared" si="787"/>
        <v>0</v>
      </c>
      <c r="BRV67" s="24">
        <f t="shared" si="788"/>
        <v>0</v>
      </c>
      <c r="BSA67" s="24">
        <f t="shared" si="789"/>
        <v>0</v>
      </c>
      <c r="BSB67" s="24">
        <f t="shared" si="790"/>
        <v>0</v>
      </c>
      <c r="BSC67" s="24">
        <f t="shared" si="791"/>
        <v>0</v>
      </c>
      <c r="BSH67" s="24">
        <f t="shared" si="792"/>
        <v>0</v>
      </c>
      <c r="BSI67" s="24">
        <f t="shared" si="793"/>
        <v>0</v>
      </c>
      <c r="BSJ67" s="24">
        <f t="shared" si="794"/>
        <v>0</v>
      </c>
      <c r="BSO67" s="24">
        <f t="shared" si="795"/>
        <v>0</v>
      </c>
      <c r="BSP67" s="24">
        <f t="shared" si="796"/>
        <v>0</v>
      </c>
      <c r="BSQ67" s="24">
        <f t="shared" si="797"/>
        <v>0</v>
      </c>
      <c r="BSV67" s="24">
        <f t="shared" si="798"/>
        <v>0</v>
      </c>
      <c r="BSW67" s="24">
        <f t="shared" si="799"/>
        <v>0</v>
      </c>
      <c r="BSX67" s="24">
        <f t="shared" si="800"/>
        <v>0</v>
      </c>
      <c r="BTC67" s="24">
        <f t="shared" si="801"/>
        <v>0</v>
      </c>
      <c r="BTD67" s="24">
        <f t="shared" si="802"/>
        <v>0</v>
      </c>
      <c r="BTE67" s="24">
        <f t="shared" si="803"/>
        <v>0</v>
      </c>
      <c r="BTJ67" s="24">
        <f t="shared" si="804"/>
        <v>0</v>
      </c>
      <c r="BTK67" s="24">
        <f t="shared" si="805"/>
        <v>0</v>
      </c>
      <c r="BTL67" s="24">
        <f t="shared" si="806"/>
        <v>0</v>
      </c>
      <c r="BTQ67" s="24">
        <f t="shared" si="807"/>
        <v>0</v>
      </c>
      <c r="BTR67" s="24">
        <f t="shared" si="808"/>
        <v>0</v>
      </c>
      <c r="BTS67" s="24">
        <f t="shared" si="809"/>
        <v>0</v>
      </c>
      <c r="BTX67" s="24">
        <f t="shared" si="810"/>
        <v>0</v>
      </c>
      <c r="BTY67" s="24">
        <f t="shared" si="811"/>
        <v>0</v>
      </c>
      <c r="BTZ67" s="24">
        <f t="shared" si="812"/>
        <v>0</v>
      </c>
      <c r="BUE67" s="24">
        <f t="shared" si="813"/>
        <v>0</v>
      </c>
      <c r="BUF67" s="24">
        <f t="shared" si="814"/>
        <v>0</v>
      </c>
      <c r="BUG67" s="24">
        <f t="shared" si="815"/>
        <v>0</v>
      </c>
      <c r="BUL67" s="24">
        <f t="shared" si="816"/>
        <v>0</v>
      </c>
      <c r="BUM67" s="24">
        <f t="shared" si="817"/>
        <v>0</v>
      </c>
      <c r="BUN67" s="24">
        <f t="shared" si="818"/>
        <v>0</v>
      </c>
      <c r="BUS67" s="24">
        <f t="shared" si="819"/>
        <v>0</v>
      </c>
      <c r="BUT67" s="24">
        <f t="shared" si="820"/>
        <v>0</v>
      </c>
      <c r="BUU67" s="24">
        <f t="shared" si="821"/>
        <v>0</v>
      </c>
      <c r="BUZ67" s="24">
        <f t="shared" si="822"/>
        <v>0</v>
      </c>
      <c r="BVA67" s="24">
        <f t="shared" si="823"/>
        <v>0</v>
      </c>
      <c r="BVB67" s="24">
        <f t="shared" si="824"/>
        <v>0</v>
      </c>
      <c r="BVG67" s="24">
        <f t="shared" si="825"/>
        <v>0</v>
      </c>
      <c r="BVH67" s="24">
        <f t="shared" si="826"/>
        <v>0</v>
      </c>
      <c r="BVI67" s="24">
        <f t="shared" si="827"/>
        <v>0</v>
      </c>
      <c r="BVN67" s="24">
        <f t="shared" si="828"/>
        <v>0</v>
      </c>
      <c r="BVO67" s="24">
        <f t="shared" si="829"/>
        <v>0</v>
      </c>
      <c r="BVP67" s="24">
        <f t="shared" si="830"/>
        <v>0</v>
      </c>
      <c r="BVU67" s="24">
        <f t="shared" si="831"/>
        <v>0</v>
      </c>
      <c r="BVV67" s="24">
        <f t="shared" si="832"/>
        <v>0</v>
      </c>
      <c r="BVW67" s="24">
        <f t="shared" si="833"/>
        <v>0</v>
      </c>
      <c r="BVX67"/>
      <c r="BVY67"/>
      <c r="BVZ67"/>
      <c r="BWA67"/>
      <c r="BWB67" s="24">
        <f t="shared" si="834"/>
        <v>0</v>
      </c>
      <c r="BWC67" s="24">
        <f t="shared" si="835"/>
        <v>0</v>
      </c>
      <c r="BWD67" s="24">
        <f t="shared" si="836"/>
        <v>0</v>
      </c>
      <c r="BWI67" s="24">
        <f t="shared" si="837"/>
        <v>0</v>
      </c>
      <c r="BWJ67" s="24">
        <f t="shared" si="838"/>
        <v>0</v>
      </c>
      <c r="BWK67" s="24">
        <f t="shared" si="839"/>
        <v>0</v>
      </c>
      <c r="BWP67" s="24">
        <f t="shared" si="840"/>
        <v>0</v>
      </c>
      <c r="BWQ67" s="24">
        <f t="shared" si="841"/>
        <v>0</v>
      </c>
      <c r="BWR67" s="24">
        <f t="shared" si="842"/>
        <v>0</v>
      </c>
      <c r="BWW67" s="24">
        <f t="shared" si="843"/>
        <v>0</v>
      </c>
      <c r="BWX67" s="24">
        <f t="shared" si="844"/>
        <v>0</v>
      </c>
      <c r="BWY67" s="24">
        <f t="shared" si="845"/>
        <v>0</v>
      </c>
      <c r="BXD67" s="24">
        <f t="shared" si="846"/>
        <v>0</v>
      </c>
      <c r="BXE67" s="24">
        <f t="shared" si="847"/>
        <v>0</v>
      </c>
      <c r="BXF67" s="24">
        <f t="shared" si="848"/>
        <v>0</v>
      </c>
      <c r="BXK67" s="24">
        <f t="shared" si="849"/>
        <v>0</v>
      </c>
      <c r="BXL67" s="24">
        <f t="shared" si="850"/>
        <v>0</v>
      </c>
      <c r="BXM67" s="24">
        <f t="shared" si="851"/>
        <v>0</v>
      </c>
      <c r="BXR67" s="24">
        <f t="shared" si="852"/>
        <v>0</v>
      </c>
      <c r="BXS67" s="24">
        <f t="shared" si="853"/>
        <v>0</v>
      </c>
      <c r="BXT67" s="24">
        <f t="shared" si="854"/>
        <v>0</v>
      </c>
      <c r="BXY67" s="24">
        <f t="shared" si="855"/>
        <v>0</v>
      </c>
      <c r="BXZ67" s="24">
        <f t="shared" si="856"/>
        <v>0</v>
      </c>
      <c r="BYA67" s="24">
        <f t="shared" si="857"/>
        <v>0</v>
      </c>
      <c r="BYF67" s="24">
        <f t="shared" si="858"/>
        <v>0</v>
      </c>
      <c r="BYG67" s="24">
        <f t="shared" si="859"/>
        <v>0</v>
      </c>
      <c r="BYH67" s="24">
        <f t="shared" si="860"/>
        <v>0</v>
      </c>
      <c r="BYM67" s="24">
        <f t="shared" si="861"/>
        <v>0</v>
      </c>
      <c r="BYN67" s="24">
        <f t="shared" si="862"/>
        <v>0</v>
      </c>
      <c r="BYO67" s="24">
        <f t="shared" si="863"/>
        <v>0</v>
      </c>
      <c r="BYT67" s="24">
        <f t="shared" si="864"/>
        <v>0</v>
      </c>
      <c r="BYU67" s="24">
        <f t="shared" si="865"/>
        <v>0</v>
      </c>
      <c r="BYV67" s="24">
        <f t="shared" si="866"/>
        <v>0</v>
      </c>
    </row>
    <row r="68" spans="6:1023 1028:2024" x14ac:dyDescent="0.3">
      <c r="F68" s="82">
        <f t="shared" si="0"/>
        <v>0</v>
      </c>
      <c r="G68" s="82">
        <f t="shared" si="1"/>
        <v>0</v>
      </c>
      <c r="H68" s="82">
        <f t="shared" si="2"/>
        <v>0</v>
      </c>
      <c r="M68" s="15">
        <f t="shared" si="3"/>
        <v>0</v>
      </c>
      <c r="N68" s="15">
        <f t="shared" si="4"/>
        <v>0</v>
      </c>
      <c r="O68" s="15">
        <f t="shared" si="5"/>
        <v>0</v>
      </c>
      <c r="P68" s="15"/>
      <c r="Q68" s="15"/>
      <c r="T68" s="15">
        <f t="shared" si="6"/>
        <v>0</v>
      </c>
      <c r="U68" s="15">
        <f t="shared" si="7"/>
        <v>0</v>
      </c>
      <c r="V68" s="15">
        <f t="shared" si="8"/>
        <v>0</v>
      </c>
      <c r="W68" s="15"/>
      <c r="X68" s="15"/>
      <c r="Y68" s="15"/>
      <c r="Z68" s="15"/>
      <c r="AA68" s="74">
        <f t="shared" si="9"/>
        <v>0</v>
      </c>
      <c r="AB68" s="74">
        <f t="shared" si="10"/>
        <v>0</v>
      </c>
      <c r="AC68" s="53">
        <f t="shared" si="11"/>
        <v>0</v>
      </c>
      <c r="AD68"/>
      <c r="AE68"/>
      <c r="AF68"/>
      <c r="AG68"/>
      <c r="AH68" s="74">
        <f t="shared" si="12"/>
        <v>0</v>
      </c>
      <c r="AI68" s="74">
        <f t="shared" si="13"/>
        <v>0</v>
      </c>
      <c r="AJ68" s="53">
        <f t="shared" si="14"/>
        <v>0</v>
      </c>
      <c r="AK68">
        <v>-7.0353355379701004E-5</v>
      </c>
      <c r="AL68" t="e">
        <f>bvarM2^3</f>
        <v>#VALUE!</v>
      </c>
      <c r="AM68" t="e">
        <f>cvarM2^3</f>
        <v>#VALUE!</v>
      </c>
      <c r="AN68" t="e">
        <f>mvarM2^3</f>
        <v>#VALUE!</v>
      </c>
      <c r="AO68" s="15" t="e">
        <f t="shared" si="15"/>
        <v>#VALUE!</v>
      </c>
      <c r="AP68" s="15" t="e">
        <f t="shared" si="16"/>
        <v>#VALUE!</v>
      </c>
      <c r="AQ68" s="53" t="e">
        <f t="shared" si="17"/>
        <v>#VALUE!</v>
      </c>
      <c r="AV68" s="15">
        <f t="shared" si="18"/>
        <v>0</v>
      </c>
      <c r="AW68" s="15">
        <f t="shared" si="19"/>
        <v>0</v>
      </c>
      <c r="AX68" s="53">
        <f t="shared" si="20"/>
        <v>0</v>
      </c>
      <c r="BC68" s="15">
        <f t="shared" si="21"/>
        <v>0</v>
      </c>
      <c r="BD68" s="15">
        <f t="shared" si="22"/>
        <v>0</v>
      </c>
      <c r="BE68" s="53">
        <f t="shared" si="23"/>
        <v>0</v>
      </c>
      <c r="BJ68" s="15">
        <f t="shared" si="24"/>
        <v>0</v>
      </c>
      <c r="BK68" s="15">
        <f t="shared" si="25"/>
        <v>0</v>
      </c>
      <c r="BL68" s="53">
        <f t="shared" si="26"/>
        <v>0</v>
      </c>
      <c r="BQ68" s="15">
        <f t="shared" si="27"/>
        <v>0</v>
      </c>
      <c r="BR68" s="15">
        <f t="shared" si="28"/>
        <v>0</v>
      </c>
      <c r="BS68" s="53">
        <f t="shared" si="29"/>
        <v>0</v>
      </c>
      <c r="BX68" s="15">
        <f t="shared" si="30"/>
        <v>0</v>
      </c>
      <c r="BY68" s="15">
        <f t="shared" si="31"/>
        <v>0</v>
      </c>
      <c r="BZ68" s="53">
        <f t="shared" si="32"/>
        <v>0</v>
      </c>
      <c r="CA68">
        <v>-1.3377169231050001E-11</v>
      </c>
      <c r="CB68" t="e">
        <f>bvarHC1^3</f>
        <v>#VALUE!</v>
      </c>
      <c r="CC68" t="e">
        <f>cvarHC1^3</f>
        <v>#VALUE!</v>
      </c>
      <c r="CD68" t="e">
        <f>mvarHC1^3</f>
        <v>#VALUE!</v>
      </c>
      <c r="CE68" s="15" t="e">
        <f t="shared" si="33"/>
        <v>#VALUE!</v>
      </c>
      <c r="CF68" s="15" t="e">
        <f t="shared" si="34"/>
        <v>#VALUE!</v>
      </c>
      <c r="CG68" s="53" t="e">
        <f t="shared" si="35"/>
        <v>#VALUE!</v>
      </c>
      <c r="CL68" s="15">
        <f t="shared" si="36"/>
        <v>0</v>
      </c>
      <c r="CM68" s="15">
        <f t="shared" si="37"/>
        <v>0</v>
      </c>
      <c r="CN68" s="53">
        <f t="shared" si="38"/>
        <v>0</v>
      </c>
      <c r="CS68" s="15">
        <f t="shared" si="39"/>
        <v>0</v>
      </c>
      <c r="CT68" s="15">
        <f t="shared" si="40"/>
        <v>0</v>
      </c>
      <c r="CU68" s="53">
        <f t="shared" si="41"/>
        <v>0</v>
      </c>
      <c r="CZ68" s="15">
        <f t="shared" si="42"/>
        <v>0</v>
      </c>
      <c r="DA68" s="15">
        <f t="shared" si="43"/>
        <v>0</v>
      </c>
      <c r="DB68" s="53">
        <f t="shared" si="44"/>
        <v>0</v>
      </c>
      <c r="DG68" s="15">
        <f t="shared" si="45"/>
        <v>0</v>
      </c>
      <c r="DH68" s="15">
        <f t="shared" si="46"/>
        <v>0</v>
      </c>
      <c r="DI68" s="53">
        <f t="shared" si="47"/>
        <v>0</v>
      </c>
      <c r="DN68" s="15">
        <f t="shared" si="48"/>
        <v>0</v>
      </c>
      <c r="DO68" s="15">
        <f t="shared" si="49"/>
        <v>0</v>
      </c>
      <c r="DP68" s="53">
        <f t="shared" si="50"/>
        <v>0</v>
      </c>
      <c r="DQ68">
        <v>-6.8828859611860994E-5</v>
      </c>
      <c r="DR68" t="e">
        <f>bvarM2^3</f>
        <v>#VALUE!</v>
      </c>
      <c r="DS68" t="e">
        <f>cvarM2^3</f>
        <v>#VALUE!</v>
      </c>
      <c r="DT68" t="e">
        <f>mvarM2^3</f>
        <v>#VALUE!</v>
      </c>
      <c r="DU68" s="15" t="e">
        <f t="shared" si="51"/>
        <v>#VALUE!</v>
      </c>
      <c r="DV68" s="15" t="e">
        <f t="shared" si="52"/>
        <v>#VALUE!</v>
      </c>
      <c r="DW68" s="53" t="e">
        <f t="shared" si="53"/>
        <v>#VALUE!</v>
      </c>
      <c r="EB68" s="15">
        <f t="shared" si="54"/>
        <v>0</v>
      </c>
      <c r="EC68" s="15">
        <f t="shared" si="55"/>
        <v>0</v>
      </c>
      <c r="ED68" s="53">
        <f t="shared" si="56"/>
        <v>0</v>
      </c>
      <c r="EI68" s="15">
        <f t="shared" si="57"/>
        <v>0</v>
      </c>
      <c r="EJ68" s="15">
        <f t="shared" si="58"/>
        <v>0</v>
      </c>
      <c r="EK68" s="53">
        <f t="shared" si="59"/>
        <v>0</v>
      </c>
      <c r="EP68" s="15">
        <f t="shared" si="60"/>
        <v>0</v>
      </c>
      <c r="EQ68" s="15">
        <f t="shared" si="61"/>
        <v>0</v>
      </c>
      <c r="ER68" s="53">
        <f t="shared" si="62"/>
        <v>0</v>
      </c>
      <c r="EW68" s="15">
        <f t="shared" si="63"/>
        <v>0</v>
      </c>
      <c r="EX68" s="15">
        <f t="shared" si="64"/>
        <v>0</v>
      </c>
      <c r="EY68" s="53">
        <f t="shared" si="65"/>
        <v>0</v>
      </c>
      <c r="FD68" s="15">
        <f t="shared" si="66"/>
        <v>0</v>
      </c>
      <c r="FE68" s="15">
        <f t="shared" si="67"/>
        <v>0</v>
      </c>
      <c r="FF68" s="53">
        <f t="shared" si="68"/>
        <v>0</v>
      </c>
      <c r="FG68">
        <v>-1.2200503818837E-11</v>
      </c>
      <c r="FH68" t="e">
        <f>bvarHC1^3</f>
        <v>#VALUE!</v>
      </c>
      <c r="FI68" t="e">
        <f>cvarHC1^3</f>
        <v>#VALUE!</v>
      </c>
      <c r="FJ68" t="e">
        <f>mvarHC1^3</f>
        <v>#VALUE!</v>
      </c>
      <c r="FK68" s="15" t="e">
        <f t="shared" si="69"/>
        <v>#VALUE!</v>
      </c>
      <c r="FL68" s="15" t="e">
        <f t="shared" si="70"/>
        <v>#VALUE!</v>
      </c>
      <c r="FM68" s="53" t="e">
        <f t="shared" si="71"/>
        <v>#VALUE!</v>
      </c>
      <c r="FR68" s="15">
        <f t="shared" si="72"/>
        <v>0</v>
      </c>
      <c r="FS68" s="15">
        <f t="shared" si="73"/>
        <v>0</v>
      </c>
      <c r="FT68" s="53">
        <f t="shared" si="74"/>
        <v>0</v>
      </c>
      <c r="FY68" s="15">
        <f t="shared" si="75"/>
        <v>0</v>
      </c>
      <c r="FZ68" s="15">
        <f t="shared" si="76"/>
        <v>0</v>
      </c>
      <c r="GA68" s="53">
        <f t="shared" si="77"/>
        <v>0</v>
      </c>
      <c r="GF68" s="15">
        <f t="shared" si="78"/>
        <v>0</v>
      </c>
      <c r="GG68" s="15">
        <f t="shared" si="79"/>
        <v>0</v>
      </c>
      <c r="GH68" s="53">
        <f t="shared" si="80"/>
        <v>0</v>
      </c>
      <c r="GM68" s="15">
        <f t="shared" si="81"/>
        <v>0</v>
      </c>
      <c r="GN68" s="15">
        <f t="shared" si="82"/>
        <v>0</v>
      </c>
      <c r="GO68" s="53">
        <f t="shared" si="83"/>
        <v>0</v>
      </c>
      <c r="GT68" s="15">
        <f t="shared" si="84"/>
        <v>0</v>
      </c>
      <c r="GU68" s="15">
        <f t="shared" si="85"/>
        <v>0</v>
      </c>
      <c r="GV68" s="53">
        <f t="shared" si="86"/>
        <v>0</v>
      </c>
      <c r="GW68">
        <v>-9.9896133307544009E-4</v>
      </c>
      <c r="GX68" t="e">
        <f>bvarM9^2</f>
        <v>#VALUE!</v>
      </c>
      <c r="GY68" t="e">
        <f>cvarM9^2</f>
        <v>#VALUE!</v>
      </c>
      <c r="GZ68" t="e">
        <f>mvarM9^2</f>
        <v>#VALUE!</v>
      </c>
      <c r="HA68" s="15" t="e">
        <f t="shared" si="87"/>
        <v>#VALUE!</v>
      </c>
      <c r="HB68" s="15" t="e">
        <f t="shared" si="88"/>
        <v>#VALUE!</v>
      </c>
      <c r="HC68" s="53" t="e">
        <f t="shared" si="89"/>
        <v>#VALUE!</v>
      </c>
      <c r="HH68" s="15">
        <f t="shared" si="90"/>
        <v>0</v>
      </c>
      <c r="HI68" s="15">
        <f t="shared" si="91"/>
        <v>0</v>
      </c>
      <c r="HJ68" s="53">
        <f t="shared" si="92"/>
        <v>0</v>
      </c>
      <c r="HO68" s="15">
        <f t="shared" si="93"/>
        <v>0</v>
      </c>
      <c r="HP68" s="15">
        <f t="shared" si="94"/>
        <v>0</v>
      </c>
      <c r="HQ68" s="53">
        <f t="shared" si="95"/>
        <v>0</v>
      </c>
      <c r="HV68" s="15">
        <f t="shared" si="96"/>
        <v>0</v>
      </c>
      <c r="HW68" s="15">
        <f t="shared" si="97"/>
        <v>0</v>
      </c>
      <c r="HX68" s="53">
        <f t="shared" si="98"/>
        <v>0</v>
      </c>
      <c r="IC68" s="15">
        <f t="shared" si="99"/>
        <v>0</v>
      </c>
      <c r="ID68" s="15">
        <f t="shared" si="100"/>
        <v>0</v>
      </c>
      <c r="IE68" s="53">
        <f t="shared" si="101"/>
        <v>0</v>
      </c>
      <c r="IJ68" s="15">
        <f t="shared" si="102"/>
        <v>0</v>
      </c>
      <c r="IK68" s="15">
        <f t="shared" si="103"/>
        <v>0</v>
      </c>
      <c r="IL68" s="53">
        <f t="shared" si="104"/>
        <v>0</v>
      </c>
      <c r="IM68">
        <v>6.9893309453075E-3</v>
      </c>
      <c r="IN68" t="e">
        <f>bvarM8^2</f>
        <v>#VALUE!</v>
      </c>
      <c r="IO68" t="e">
        <f>cvarM8^2</f>
        <v>#VALUE!</v>
      </c>
      <c r="IP68" t="e">
        <f>mvarM8^2</f>
        <v>#VALUE!</v>
      </c>
      <c r="IQ68" s="15" t="e">
        <f t="shared" si="105"/>
        <v>#VALUE!</v>
      </c>
      <c r="IR68" s="15" t="e">
        <f t="shared" si="106"/>
        <v>#VALUE!</v>
      </c>
      <c r="IS68" s="53" t="e">
        <f t="shared" si="107"/>
        <v>#VALUE!</v>
      </c>
      <c r="IX68" s="15">
        <f t="shared" si="108"/>
        <v>0</v>
      </c>
      <c r="IY68" s="15">
        <f t="shared" si="109"/>
        <v>0</v>
      </c>
      <c r="IZ68" s="53">
        <f t="shared" si="110"/>
        <v>0</v>
      </c>
      <c r="JA68">
        <v>-2.0599828861598002E-3</v>
      </c>
      <c r="JB68" t="e">
        <f>bvarM8^3</f>
        <v>#VALUE!</v>
      </c>
      <c r="JC68" t="e">
        <f>cvarM8^3</f>
        <v>#VALUE!</v>
      </c>
      <c r="JD68" t="e">
        <f>mvarM8^3</f>
        <v>#VALUE!</v>
      </c>
      <c r="JE68" s="24" t="e">
        <f t="shared" si="111"/>
        <v>#VALUE!</v>
      </c>
      <c r="JF68" s="24" t="e">
        <f t="shared" si="112"/>
        <v>#VALUE!</v>
      </c>
      <c r="JG68" s="24" t="e">
        <f t="shared" si="113"/>
        <v>#VALUE!</v>
      </c>
      <c r="JL68" s="24">
        <f t="shared" si="114"/>
        <v>0</v>
      </c>
      <c r="JM68" s="24">
        <f t="shared" si="115"/>
        <v>0</v>
      </c>
      <c r="JN68" s="24">
        <f t="shared" si="116"/>
        <v>0</v>
      </c>
      <c r="JS68" s="24">
        <f t="shared" si="117"/>
        <v>0</v>
      </c>
      <c r="JT68" s="24">
        <f t="shared" si="118"/>
        <v>0</v>
      </c>
      <c r="JU68" s="24">
        <f t="shared" si="119"/>
        <v>0</v>
      </c>
      <c r="JV68">
        <v>3.1220657036748999E-3</v>
      </c>
      <c r="JW68" t="e">
        <f>bvarM7^3</f>
        <v>#VALUE!</v>
      </c>
      <c r="JX68" t="e">
        <f>cvarM7^3</f>
        <v>#VALUE!</v>
      </c>
      <c r="JY68" t="e">
        <f>mvarM7^3</f>
        <v>#VALUE!</v>
      </c>
      <c r="JZ68" s="24" t="e">
        <f t="shared" si="120"/>
        <v>#VALUE!</v>
      </c>
      <c r="KA68" s="24" t="e">
        <f t="shared" si="121"/>
        <v>#VALUE!</v>
      </c>
      <c r="KB68" s="24" t="e">
        <f t="shared" si="122"/>
        <v>#VALUE!</v>
      </c>
      <c r="KG68" s="24">
        <f t="shared" si="123"/>
        <v>0</v>
      </c>
      <c r="KH68" s="24">
        <f t="shared" si="124"/>
        <v>0</v>
      </c>
      <c r="KI68" s="24">
        <f t="shared" si="125"/>
        <v>0</v>
      </c>
      <c r="KN68" s="24">
        <f t="shared" si="126"/>
        <v>0</v>
      </c>
      <c r="KO68" s="24">
        <f t="shared" si="127"/>
        <v>0</v>
      </c>
      <c r="KP68" s="24">
        <f t="shared" si="128"/>
        <v>0</v>
      </c>
      <c r="KU68" s="24">
        <f t="shared" si="129"/>
        <v>0</v>
      </c>
      <c r="KV68" s="24">
        <f t="shared" si="130"/>
        <v>0</v>
      </c>
      <c r="KW68" s="24">
        <f t="shared" si="131"/>
        <v>0</v>
      </c>
      <c r="LB68" s="24">
        <f t="shared" si="132"/>
        <v>0</v>
      </c>
      <c r="LC68" s="24">
        <f t="shared" si="133"/>
        <v>0</v>
      </c>
      <c r="LD68" s="24">
        <f t="shared" si="134"/>
        <v>0</v>
      </c>
      <c r="LI68" s="24">
        <f t="shared" si="135"/>
        <v>0</v>
      </c>
      <c r="LJ68" s="24">
        <f t="shared" si="136"/>
        <v>0</v>
      </c>
      <c r="LK68" s="24">
        <f t="shared" si="137"/>
        <v>0</v>
      </c>
      <c r="LP68" s="24">
        <f t="shared" si="138"/>
        <v>0</v>
      </c>
      <c r="LQ68" s="24">
        <f t="shared" si="139"/>
        <v>0</v>
      </c>
      <c r="LR68" s="24">
        <f t="shared" si="140"/>
        <v>0</v>
      </c>
      <c r="LW68" s="24">
        <f t="shared" si="141"/>
        <v>0</v>
      </c>
      <c r="LX68" s="24">
        <f t="shared" si="142"/>
        <v>0</v>
      </c>
      <c r="LY68" s="24">
        <f t="shared" si="143"/>
        <v>0</v>
      </c>
      <c r="MD68" s="24">
        <f t="shared" si="144"/>
        <v>0</v>
      </c>
      <c r="ME68" s="24">
        <f t="shared" si="145"/>
        <v>0</v>
      </c>
      <c r="MF68" s="24">
        <f t="shared" si="146"/>
        <v>0</v>
      </c>
      <c r="MG68">
        <v>-3.9462777854013999E-3</v>
      </c>
      <c r="MH68" t="e">
        <f>bvarM8^3</f>
        <v>#VALUE!</v>
      </c>
      <c r="MI68" t="e">
        <f>cvarM8^3</f>
        <v>#VALUE!</v>
      </c>
      <c r="MJ68" t="e">
        <f>mvarM8^3</f>
        <v>#VALUE!</v>
      </c>
      <c r="MK68" s="24" t="e">
        <f t="shared" si="147"/>
        <v>#VALUE!</v>
      </c>
      <c r="ML68" s="24" t="e">
        <f t="shared" si="148"/>
        <v>#VALUE!</v>
      </c>
      <c r="MM68" s="24" t="e">
        <f t="shared" si="149"/>
        <v>#VALUE!</v>
      </c>
      <c r="MR68" s="24">
        <f t="shared" si="150"/>
        <v>0</v>
      </c>
      <c r="MS68" s="24">
        <f t="shared" si="151"/>
        <v>0</v>
      </c>
      <c r="MT68" s="24">
        <f t="shared" si="152"/>
        <v>0</v>
      </c>
      <c r="MY68" s="24">
        <f t="shared" si="153"/>
        <v>0</v>
      </c>
      <c r="MZ68" s="24">
        <f t="shared" si="154"/>
        <v>0</v>
      </c>
      <c r="NA68" s="24">
        <f t="shared" si="155"/>
        <v>0</v>
      </c>
      <c r="NF68" s="24">
        <f t="shared" si="156"/>
        <v>0</v>
      </c>
      <c r="NG68" s="24">
        <f t="shared" si="157"/>
        <v>0</v>
      </c>
      <c r="NH68" s="24">
        <f t="shared" si="158"/>
        <v>0</v>
      </c>
      <c r="NM68" s="24">
        <f t="shared" si="159"/>
        <v>0</v>
      </c>
      <c r="NN68" s="24">
        <f t="shared" si="160"/>
        <v>0</v>
      </c>
      <c r="NO68" s="24">
        <f t="shared" si="161"/>
        <v>0</v>
      </c>
      <c r="NT68" s="24">
        <f t="shared" si="162"/>
        <v>0</v>
      </c>
      <c r="NU68" s="24">
        <f t="shared" si="163"/>
        <v>0</v>
      </c>
      <c r="NV68" s="24">
        <f t="shared" si="164"/>
        <v>0</v>
      </c>
      <c r="OA68" s="24">
        <f t="shared" si="165"/>
        <v>0</v>
      </c>
      <c r="OB68" s="24">
        <f t="shared" si="166"/>
        <v>0</v>
      </c>
      <c r="OC68" s="24">
        <f t="shared" si="167"/>
        <v>0</v>
      </c>
      <c r="OH68" s="24">
        <f t="shared" si="168"/>
        <v>0</v>
      </c>
      <c r="OI68" s="24">
        <f t="shared" si="169"/>
        <v>0</v>
      </c>
      <c r="OJ68" s="24">
        <f t="shared" si="170"/>
        <v>0</v>
      </c>
      <c r="OO68" s="24">
        <f t="shared" si="171"/>
        <v>0</v>
      </c>
      <c r="OP68" s="24">
        <f t="shared" si="172"/>
        <v>0</v>
      </c>
      <c r="OQ68" s="24">
        <f t="shared" si="173"/>
        <v>0</v>
      </c>
      <c r="OR68">
        <v>-2.7668462052692999E-4</v>
      </c>
      <c r="OS68" t="e">
        <f>bvarM7^3</f>
        <v>#VALUE!</v>
      </c>
      <c r="OT68" t="e">
        <f>cvarM7^3</f>
        <v>#VALUE!</v>
      </c>
      <c r="OU68" t="e">
        <f>mvarM7^3</f>
        <v>#VALUE!</v>
      </c>
      <c r="OV68" s="24" t="e">
        <f t="shared" si="174"/>
        <v>#VALUE!</v>
      </c>
      <c r="OW68" s="24" t="e">
        <f t="shared" si="175"/>
        <v>#VALUE!</v>
      </c>
      <c r="OX68" s="24" t="e">
        <f t="shared" si="176"/>
        <v>#VALUE!</v>
      </c>
      <c r="PC68" s="24">
        <f t="shared" si="177"/>
        <v>0</v>
      </c>
      <c r="PD68" s="24">
        <f t="shared" si="178"/>
        <v>0</v>
      </c>
      <c r="PE68" s="24">
        <f t="shared" si="179"/>
        <v>0</v>
      </c>
      <c r="PJ68" s="24">
        <f t="shared" si="180"/>
        <v>0</v>
      </c>
      <c r="PK68" s="24">
        <f t="shared" si="181"/>
        <v>0</v>
      </c>
      <c r="PL68" s="24">
        <f t="shared" si="182"/>
        <v>0</v>
      </c>
      <c r="PQ68" s="24">
        <f t="shared" si="183"/>
        <v>0</v>
      </c>
      <c r="PR68" s="24">
        <f t="shared" si="184"/>
        <v>0</v>
      </c>
      <c r="PS68" s="24">
        <f t="shared" si="185"/>
        <v>0</v>
      </c>
      <c r="PX68" s="24">
        <f t="shared" si="186"/>
        <v>0</v>
      </c>
      <c r="PY68" s="24">
        <f t="shared" si="187"/>
        <v>0</v>
      </c>
      <c r="PZ68" s="24">
        <f t="shared" si="188"/>
        <v>0</v>
      </c>
      <c r="QE68" s="24">
        <f t="shared" si="189"/>
        <v>0</v>
      </c>
      <c r="QF68" s="24">
        <f t="shared" si="190"/>
        <v>0</v>
      </c>
      <c r="QG68" s="24">
        <f t="shared" si="191"/>
        <v>0</v>
      </c>
      <c r="QL68" s="24">
        <f t="shared" si="192"/>
        <v>0</v>
      </c>
      <c r="QM68" s="24">
        <f t="shared" si="193"/>
        <v>0</v>
      </c>
      <c r="QN68" s="24">
        <f t="shared" si="194"/>
        <v>0</v>
      </c>
      <c r="QS68" s="24">
        <f t="shared" si="195"/>
        <v>0</v>
      </c>
      <c r="QT68" s="24">
        <f t="shared" si="196"/>
        <v>0</v>
      </c>
      <c r="QU68" s="24">
        <f t="shared" si="197"/>
        <v>0</v>
      </c>
      <c r="QZ68" s="24">
        <f t="shared" si="198"/>
        <v>0</v>
      </c>
      <c r="RA68" s="24">
        <f t="shared" si="199"/>
        <v>0</v>
      </c>
      <c r="RB68" s="24">
        <f t="shared" si="200"/>
        <v>0</v>
      </c>
      <c r="RG68" s="24">
        <f t="shared" si="201"/>
        <v>0</v>
      </c>
      <c r="RH68" s="24">
        <f t="shared" si="202"/>
        <v>0</v>
      </c>
      <c r="RI68" s="24">
        <f t="shared" si="203"/>
        <v>0</v>
      </c>
      <c r="RN68" s="24">
        <f t="shared" si="204"/>
        <v>0</v>
      </c>
      <c r="RO68" s="24">
        <f t="shared" si="205"/>
        <v>0</v>
      </c>
      <c r="RP68" s="24">
        <f t="shared" si="206"/>
        <v>0</v>
      </c>
      <c r="RU68" s="24">
        <f t="shared" si="207"/>
        <v>0</v>
      </c>
      <c r="RV68" s="24">
        <f t="shared" si="208"/>
        <v>0</v>
      </c>
      <c r="RW68" s="24">
        <f t="shared" si="209"/>
        <v>0</v>
      </c>
      <c r="RX68">
        <v>6.6512799535679997E-4</v>
      </c>
      <c r="RY68" t="e">
        <f>bvarM7^3</f>
        <v>#VALUE!</v>
      </c>
      <c r="RZ68" t="e">
        <f>cvarM7^3</f>
        <v>#VALUE!</v>
      </c>
      <c r="SA68" t="e">
        <f>mvarM7^3</f>
        <v>#VALUE!</v>
      </c>
      <c r="SB68" s="24" t="e">
        <f t="shared" si="210"/>
        <v>#VALUE!</v>
      </c>
      <c r="SC68" s="24" t="e">
        <f t="shared" si="211"/>
        <v>#VALUE!</v>
      </c>
      <c r="SD68" s="24" t="e">
        <f t="shared" si="212"/>
        <v>#VALUE!</v>
      </c>
      <c r="SI68" s="24">
        <f t="shared" si="213"/>
        <v>0</v>
      </c>
      <c r="SJ68" s="24">
        <f t="shared" si="214"/>
        <v>0</v>
      </c>
      <c r="SK68" s="24">
        <f t="shared" si="215"/>
        <v>0</v>
      </c>
      <c r="SP68" s="24">
        <f t="shared" si="216"/>
        <v>0</v>
      </c>
      <c r="SQ68" s="24">
        <f t="shared" si="217"/>
        <v>0</v>
      </c>
      <c r="SR68" s="24">
        <f t="shared" si="218"/>
        <v>0</v>
      </c>
      <c r="SW68" s="24">
        <f t="shared" si="219"/>
        <v>0</v>
      </c>
      <c r="SX68" s="24">
        <f t="shared" si="220"/>
        <v>0</v>
      </c>
      <c r="SY68" s="24">
        <f t="shared" si="221"/>
        <v>0</v>
      </c>
      <c r="TD68" s="24">
        <f t="shared" si="222"/>
        <v>0</v>
      </c>
      <c r="TE68" s="24">
        <f t="shared" si="223"/>
        <v>0</v>
      </c>
      <c r="TF68" s="24">
        <f t="shared" si="224"/>
        <v>0</v>
      </c>
      <c r="TK68" s="24">
        <f t="shared" si="225"/>
        <v>0</v>
      </c>
      <c r="TL68" s="24">
        <f t="shared" si="226"/>
        <v>0</v>
      </c>
      <c r="TM68" s="24">
        <f t="shared" si="227"/>
        <v>0</v>
      </c>
      <c r="TR68" s="24">
        <f t="shared" si="228"/>
        <v>0</v>
      </c>
      <c r="TS68" s="24">
        <f t="shared" si="229"/>
        <v>0</v>
      </c>
      <c r="TT68" s="24">
        <f t="shared" si="230"/>
        <v>0</v>
      </c>
      <c r="TY68" s="24">
        <f t="shared" si="231"/>
        <v>0</v>
      </c>
      <c r="TZ68" s="24">
        <f t="shared" si="232"/>
        <v>0</v>
      </c>
      <c r="UA68" s="24">
        <f t="shared" si="233"/>
        <v>0</v>
      </c>
      <c r="UF68" s="24">
        <f t="shared" si="234"/>
        <v>0</v>
      </c>
      <c r="UG68" s="24">
        <f t="shared" si="235"/>
        <v>0</v>
      </c>
      <c r="UH68" s="24">
        <f t="shared" si="236"/>
        <v>0</v>
      </c>
      <c r="UM68" s="24">
        <f t="shared" si="237"/>
        <v>0</v>
      </c>
      <c r="UN68" s="24">
        <f t="shared" si="238"/>
        <v>0</v>
      </c>
      <c r="UO68" s="24">
        <f t="shared" si="239"/>
        <v>0</v>
      </c>
      <c r="UT68" s="24">
        <f t="shared" si="240"/>
        <v>0</v>
      </c>
      <c r="UU68" s="24">
        <f t="shared" si="241"/>
        <v>0</v>
      </c>
      <c r="UV68" s="24">
        <f t="shared" si="242"/>
        <v>0</v>
      </c>
      <c r="VA68" s="24">
        <f t="shared" si="243"/>
        <v>0</v>
      </c>
      <c r="VB68" s="24">
        <f t="shared" si="244"/>
        <v>0</v>
      </c>
      <c r="VC68" s="24">
        <f t="shared" si="245"/>
        <v>0</v>
      </c>
      <c r="VH68" s="24">
        <f t="shared" si="246"/>
        <v>0</v>
      </c>
      <c r="VI68" s="24">
        <f t="shared" si="247"/>
        <v>0</v>
      </c>
      <c r="VJ68" s="24">
        <f t="shared" si="248"/>
        <v>0</v>
      </c>
      <c r="VO68" s="24">
        <f t="shared" si="249"/>
        <v>0</v>
      </c>
      <c r="VP68" s="24">
        <f t="shared" si="250"/>
        <v>0</v>
      </c>
      <c r="VQ68" s="24">
        <f t="shared" si="251"/>
        <v>0</v>
      </c>
      <c r="VV68" s="24">
        <f t="shared" si="252"/>
        <v>0</v>
      </c>
      <c r="VW68" s="24">
        <f t="shared" si="253"/>
        <v>0</v>
      </c>
      <c r="VX68" s="24">
        <f t="shared" si="254"/>
        <v>0</v>
      </c>
      <c r="WC68" s="24">
        <f t="shared" si="255"/>
        <v>0</v>
      </c>
      <c r="WD68" s="24">
        <f t="shared" si="256"/>
        <v>0</v>
      </c>
      <c r="WE68" s="24">
        <f t="shared" si="257"/>
        <v>0</v>
      </c>
      <c r="WJ68" s="24">
        <f t="shared" si="258"/>
        <v>0</v>
      </c>
      <c r="WK68" s="24">
        <f t="shared" si="259"/>
        <v>0</v>
      </c>
      <c r="WL68" s="24">
        <f t="shared" si="260"/>
        <v>0</v>
      </c>
      <c r="WQ68" s="24">
        <f t="shared" si="261"/>
        <v>0</v>
      </c>
      <c r="WR68" s="24">
        <f t="shared" si="262"/>
        <v>0</v>
      </c>
      <c r="WS68" s="24">
        <f t="shared" si="263"/>
        <v>0</v>
      </c>
      <c r="WX68" s="24">
        <f t="shared" si="264"/>
        <v>0</v>
      </c>
      <c r="WY68" s="24">
        <f t="shared" si="265"/>
        <v>0</v>
      </c>
      <c r="WZ68" s="24">
        <f t="shared" si="266"/>
        <v>0</v>
      </c>
      <c r="XE68" s="24">
        <f t="shared" si="267"/>
        <v>0</v>
      </c>
      <c r="XF68" s="24">
        <f t="shared" si="268"/>
        <v>0</v>
      </c>
      <c r="XG68" s="24">
        <f t="shared" si="269"/>
        <v>0</v>
      </c>
      <c r="XL68" s="24">
        <f t="shared" si="270"/>
        <v>0</v>
      </c>
      <c r="XM68" s="24">
        <f t="shared" si="271"/>
        <v>0</v>
      </c>
      <c r="XN68" s="24">
        <f t="shared" si="272"/>
        <v>0</v>
      </c>
      <c r="XS68" s="24">
        <f t="shared" si="273"/>
        <v>0</v>
      </c>
      <c r="XT68" s="24">
        <f t="shared" si="274"/>
        <v>0</v>
      </c>
      <c r="XU68" s="24">
        <f t="shared" si="275"/>
        <v>0</v>
      </c>
      <c r="XZ68" s="24">
        <f t="shared" si="276"/>
        <v>0</v>
      </c>
      <c r="YA68" s="24">
        <f t="shared" si="277"/>
        <v>0</v>
      </c>
      <c r="YB68" s="24">
        <f t="shared" si="278"/>
        <v>0</v>
      </c>
      <c r="YG68" s="24">
        <f t="shared" si="279"/>
        <v>0</v>
      </c>
      <c r="YH68" s="24">
        <f t="shared" si="280"/>
        <v>0</v>
      </c>
      <c r="YI68" s="24">
        <f t="shared" si="281"/>
        <v>0</v>
      </c>
      <c r="YN68" s="24">
        <f t="shared" si="282"/>
        <v>0</v>
      </c>
      <c r="YO68" s="24">
        <f t="shared" si="283"/>
        <v>0</v>
      </c>
      <c r="YP68" s="24">
        <f t="shared" si="284"/>
        <v>0</v>
      </c>
      <c r="YU68" s="24">
        <f t="shared" si="285"/>
        <v>0</v>
      </c>
      <c r="YV68" s="24">
        <f t="shared" si="286"/>
        <v>0</v>
      </c>
      <c r="YW68" s="24">
        <f t="shared" si="287"/>
        <v>0</v>
      </c>
      <c r="ZB68" s="24">
        <f t="shared" si="288"/>
        <v>0</v>
      </c>
      <c r="ZC68" s="24">
        <f t="shared" si="289"/>
        <v>0</v>
      </c>
      <c r="ZD68" s="24">
        <f t="shared" si="290"/>
        <v>0</v>
      </c>
      <c r="ZI68" s="24">
        <f t="shared" si="291"/>
        <v>0</v>
      </c>
      <c r="ZJ68" s="24">
        <f t="shared" si="292"/>
        <v>0</v>
      </c>
      <c r="ZK68" s="24">
        <f t="shared" si="293"/>
        <v>0</v>
      </c>
      <c r="ZP68" s="24">
        <f t="shared" si="294"/>
        <v>0</v>
      </c>
      <c r="ZQ68" s="24">
        <f t="shared" si="295"/>
        <v>0</v>
      </c>
      <c r="ZR68" s="24">
        <f t="shared" si="296"/>
        <v>0</v>
      </c>
      <c r="ZW68" s="24">
        <f t="shared" si="297"/>
        <v>0</v>
      </c>
      <c r="ZX68" s="24">
        <f t="shared" si="298"/>
        <v>0</v>
      </c>
      <c r="ZY68" s="24">
        <f t="shared" si="299"/>
        <v>0</v>
      </c>
      <c r="AAD68" s="24">
        <f t="shared" si="300"/>
        <v>0</v>
      </c>
      <c r="AAE68" s="24">
        <f t="shared" si="301"/>
        <v>0</v>
      </c>
      <c r="AAF68" s="24">
        <f t="shared" si="302"/>
        <v>0</v>
      </c>
      <c r="AAK68" s="24">
        <f t="shared" si="303"/>
        <v>0</v>
      </c>
      <c r="AAL68" s="24">
        <f t="shared" si="304"/>
        <v>0</v>
      </c>
      <c r="AAM68" s="24">
        <f t="shared" si="305"/>
        <v>0</v>
      </c>
      <c r="AAR68" s="24">
        <f t="shared" si="306"/>
        <v>0</v>
      </c>
      <c r="AAS68" s="24">
        <f t="shared" si="307"/>
        <v>0</v>
      </c>
      <c r="AAT68" s="24">
        <f t="shared" si="308"/>
        <v>0</v>
      </c>
      <c r="AAY68" s="24">
        <f t="shared" si="309"/>
        <v>0</v>
      </c>
      <c r="AAZ68" s="24">
        <f t="shared" si="310"/>
        <v>0</v>
      </c>
      <c r="ABA68" s="24">
        <f t="shared" si="311"/>
        <v>0</v>
      </c>
      <c r="ABF68" s="24">
        <f t="shared" si="312"/>
        <v>0</v>
      </c>
      <c r="ABG68" s="24">
        <f t="shared" si="313"/>
        <v>0</v>
      </c>
      <c r="ABH68" s="24">
        <f t="shared" si="314"/>
        <v>0</v>
      </c>
      <c r="ABM68" s="24">
        <f t="shared" si="315"/>
        <v>0</v>
      </c>
      <c r="ABN68" s="24">
        <f t="shared" si="316"/>
        <v>0</v>
      </c>
      <c r="ABO68" s="24">
        <f t="shared" si="317"/>
        <v>0</v>
      </c>
      <c r="ABT68" s="24">
        <f t="shared" si="318"/>
        <v>0</v>
      </c>
      <c r="ABU68" s="24">
        <f t="shared" si="319"/>
        <v>0</v>
      </c>
      <c r="ABV68" s="24">
        <f t="shared" si="320"/>
        <v>0</v>
      </c>
      <c r="ABW68">
        <v>1.4783402457167001E-7</v>
      </c>
      <c r="ABX68" t="e">
        <f>bvarM9^3</f>
        <v>#VALUE!</v>
      </c>
      <c r="ABY68" t="e">
        <f>cvarM9^3</f>
        <v>#VALUE!</v>
      </c>
      <c r="ABZ68" t="e">
        <f>mvarM9^3</f>
        <v>#VALUE!</v>
      </c>
      <c r="ACA68" s="24" t="e">
        <f t="shared" si="321"/>
        <v>#VALUE!</v>
      </c>
      <c r="ACB68" s="24" t="e">
        <f t="shared" si="322"/>
        <v>#VALUE!</v>
      </c>
      <c r="ACC68" s="24" t="e">
        <f t="shared" si="323"/>
        <v>#VALUE!</v>
      </c>
      <c r="ACH68" s="24">
        <f t="shared" si="324"/>
        <v>0</v>
      </c>
      <c r="ACI68" s="24">
        <f t="shared" si="325"/>
        <v>0</v>
      </c>
      <c r="ACJ68" s="24">
        <f t="shared" si="326"/>
        <v>0</v>
      </c>
      <c r="ACO68" s="24">
        <f t="shared" si="327"/>
        <v>0</v>
      </c>
      <c r="ACP68" s="24">
        <f t="shared" si="328"/>
        <v>0</v>
      </c>
      <c r="ACQ68" s="24">
        <f t="shared" si="329"/>
        <v>0</v>
      </c>
      <c r="ACV68" s="24">
        <f t="shared" si="330"/>
        <v>0</v>
      </c>
      <c r="ACW68" s="24">
        <f t="shared" si="331"/>
        <v>0</v>
      </c>
      <c r="ACX68" s="24">
        <f t="shared" si="332"/>
        <v>0</v>
      </c>
      <c r="ACY68"/>
      <c r="ACZ68"/>
      <c r="ADA68"/>
      <c r="ADB68"/>
      <c r="ADC68" s="24">
        <f t="shared" si="333"/>
        <v>0</v>
      </c>
      <c r="ADD68" s="24">
        <f t="shared" si="334"/>
        <v>0</v>
      </c>
      <c r="ADE68" s="24">
        <f t="shared" si="335"/>
        <v>0</v>
      </c>
      <c r="ADJ68" s="24">
        <f t="shared" si="336"/>
        <v>0</v>
      </c>
      <c r="ADK68" s="24">
        <f t="shared" si="337"/>
        <v>0</v>
      </c>
      <c r="ADL68" s="24">
        <f t="shared" si="338"/>
        <v>0</v>
      </c>
      <c r="ADQ68" s="24">
        <f t="shared" si="339"/>
        <v>0</v>
      </c>
      <c r="ADR68" s="24">
        <f t="shared" si="340"/>
        <v>0</v>
      </c>
      <c r="ADS68" s="24">
        <f t="shared" si="341"/>
        <v>0</v>
      </c>
      <c r="ADX68" s="24">
        <f t="shared" si="342"/>
        <v>0</v>
      </c>
      <c r="ADY68" s="24">
        <f t="shared" si="343"/>
        <v>0</v>
      </c>
      <c r="ADZ68" s="24">
        <f t="shared" si="344"/>
        <v>0</v>
      </c>
      <c r="AEE68" s="24">
        <f t="shared" si="345"/>
        <v>0</v>
      </c>
      <c r="AEF68" s="24">
        <f t="shared" si="346"/>
        <v>0</v>
      </c>
      <c r="AEG68" s="24">
        <f t="shared" si="347"/>
        <v>0</v>
      </c>
      <c r="AEL68" s="24">
        <f t="shared" si="348"/>
        <v>0</v>
      </c>
      <c r="AEM68" s="24">
        <f t="shared" si="349"/>
        <v>0</v>
      </c>
      <c r="AEN68" s="24">
        <f t="shared" si="350"/>
        <v>0</v>
      </c>
      <c r="AES68" s="24">
        <f t="shared" si="351"/>
        <v>0</v>
      </c>
      <c r="AET68" s="24">
        <f t="shared" si="352"/>
        <v>0</v>
      </c>
      <c r="AEU68" s="24">
        <f t="shared" si="353"/>
        <v>0</v>
      </c>
      <c r="AEZ68" s="24">
        <f t="shared" si="354"/>
        <v>0</v>
      </c>
      <c r="AFA68" s="24">
        <f t="shared" si="355"/>
        <v>0</v>
      </c>
      <c r="AFB68" s="24">
        <f t="shared" si="356"/>
        <v>0</v>
      </c>
      <c r="AFG68" s="24">
        <f t="shared" si="357"/>
        <v>0</v>
      </c>
      <c r="AFH68" s="24">
        <f t="shared" si="358"/>
        <v>0</v>
      </c>
      <c r="AFI68" s="24">
        <f t="shared" si="359"/>
        <v>0</v>
      </c>
      <c r="AFN68" s="24">
        <f t="shared" si="360"/>
        <v>0</v>
      </c>
      <c r="AFO68" s="24">
        <f t="shared" si="361"/>
        <v>0</v>
      </c>
      <c r="AFP68" s="24">
        <f t="shared" si="362"/>
        <v>0</v>
      </c>
      <c r="AFU68" s="24">
        <f t="shared" si="363"/>
        <v>0</v>
      </c>
      <c r="AFV68" s="24">
        <f t="shared" si="364"/>
        <v>0</v>
      </c>
      <c r="AFW68" s="24">
        <f t="shared" si="365"/>
        <v>0</v>
      </c>
      <c r="AGB68" s="24">
        <f t="shared" si="366"/>
        <v>0</v>
      </c>
      <c r="AGC68" s="24">
        <f t="shared" si="367"/>
        <v>0</v>
      </c>
      <c r="AGD68" s="24">
        <f t="shared" si="368"/>
        <v>0</v>
      </c>
      <c r="AGI68" s="24">
        <f t="shared" si="369"/>
        <v>0</v>
      </c>
      <c r="AGJ68" s="24">
        <f t="shared" si="370"/>
        <v>0</v>
      </c>
      <c r="AGK68" s="24">
        <f t="shared" si="371"/>
        <v>0</v>
      </c>
      <c r="AGP68" s="24">
        <f t="shared" si="372"/>
        <v>0</v>
      </c>
      <c r="AGQ68" s="24">
        <f t="shared" si="373"/>
        <v>0</v>
      </c>
      <c r="AGR68" s="24">
        <f t="shared" si="374"/>
        <v>0</v>
      </c>
      <c r="AGW68" s="24">
        <f t="shared" si="375"/>
        <v>0</v>
      </c>
      <c r="AGX68" s="24">
        <f t="shared" si="376"/>
        <v>0</v>
      </c>
      <c r="AGY68" s="24">
        <f t="shared" si="377"/>
        <v>0</v>
      </c>
      <c r="AHD68" s="24">
        <f t="shared" si="378"/>
        <v>0</v>
      </c>
      <c r="AHE68" s="24">
        <f t="shared" si="379"/>
        <v>0</v>
      </c>
      <c r="AHF68" s="24">
        <f t="shared" si="380"/>
        <v>0</v>
      </c>
      <c r="AHK68" s="24">
        <f t="shared" si="381"/>
        <v>0</v>
      </c>
      <c r="AHL68" s="24">
        <f t="shared" si="382"/>
        <v>0</v>
      </c>
      <c r="AHM68" s="24">
        <f t="shared" si="383"/>
        <v>0</v>
      </c>
      <c r="AHR68" s="24">
        <f t="shared" si="384"/>
        <v>0</v>
      </c>
      <c r="AHS68" s="24">
        <f t="shared" si="385"/>
        <v>0</v>
      </c>
      <c r="AHT68" s="24">
        <f t="shared" si="386"/>
        <v>0</v>
      </c>
      <c r="AHY68" s="24">
        <f t="shared" si="387"/>
        <v>0</v>
      </c>
      <c r="AHZ68" s="24">
        <f t="shared" si="388"/>
        <v>0</v>
      </c>
      <c r="AIA68" s="24">
        <f t="shared" si="389"/>
        <v>0</v>
      </c>
      <c r="AIF68" s="24">
        <f t="shared" si="390"/>
        <v>0</v>
      </c>
      <c r="AIG68" s="24">
        <f t="shared" si="391"/>
        <v>0</v>
      </c>
      <c r="AIH68" s="24">
        <f t="shared" si="392"/>
        <v>0</v>
      </c>
      <c r="AIM68" s="24">
        <f t="shared" si="393"/>
        <v>0</v>
      </c>
      <c r="AIN68" s="24">
        <f t="shared" si="394"/>
        <v>0</v>
      </c>
      <c r="AIO68" s="24">
        <f t="shared" si="395"/>
        <v>0</v>
      </c>
      <c r="AIT68" s="24">
        <f t="shared" si="396"/>
        <v>0</v>
      </c>
      <c r="AIU68" s="24">
        <f t="shared" si="397"/>
        <v>0</v>
      </c>
      <c r="AIV68" s="24">
        <f t="shared" si="398"/>
        <v>0</v>
      </c>
      <c r="AJA68" s="24">
        <f t="shared" si="399"/>
        <v>0</v>
      </c>
      <c r="AJB68" s="24">
        <f t="shared" si="400"/>
        <v>0</v>
      </c>
      <c r="AJC68" s="24">
        <f t="shared" si="401"/>
        <v>0</v>
      </c>
      <c r="AJH68" s="24">
        <f t="shared" si="402"/>
        <v>0</v>
      </c>
      <c r="AJI68" s="24">
        <f t="shared" si="403"/>
        <v>0</v>
      </c>
      <c r="AJJ68" s="24">
        <f t="shared" si="404"/>
        <v>0</v>
      </c>
      <c r="AJO68" s="24">
        <f t="shared" si="405"/>
        <v>0</v>
      </c>
      <c r="AJP68" s="24">
        <f t="shared" si="406"/>
        <v>0</v>
      </c>
      <c r="AJQ68" s="24">
        <f t="shared" si="407"/>
        <v>0</v>
      </c>
      <c r="AJV68" s="24">
        <f t="shared" si="408"/>
        <v>0</v>
      </c>
      <c r="AJW68" s="24">
        <f t="shared" si="409"/>
        <v>0</v>
      </c>
      <c r="AJX68" s="24">
        <f t="shared" si="410"/>
        <v>0</v>
      </c>
      <c r="AKC68" s="24">
        <f t="shared" si="411"/>
        <v>0</v>
      </c>
      <c r="AKD68" s="24">
        <f t="shared" si="412"/>
        <v>0</v>
      </c>
      <c r="AKE68" s="24">
        <f t="shared" si="413"/>
        <v>0</v>
      </c>
      <c r="AKJ68" s="24">
        <f t="shared" si="414"/>
        <v>0</v>
      </c>
      <c r="AKK68" s="24">
        <f t="shared" si="415"/>
        <v>0</v>
      </c>
      <c r="AKL68" s="24">
        <f t="shared" si="416"/>
        <v>0</v>
      </c>
      <c r="AKQ68" s="24">
        <f t="shared" si="417"/>
        <v>0</v>
      </c>
      <c r="AKR68" s="24">
        <f t="shared" si="418"/>
        <v>0</v>
      </c>
      <c r="AKS68" s="24">
        <f t="shared" si="419"/>
        <v>0</v>
      </c>
      <c r="AKX68" s="24">
        <f t="shared" si="420"/>
        <v>0</v>
      </c>
      <c r="AKY68" s="24">
        <f t="shared" si="421"/>
        <v>0</v>
      </c>
      <c r="AKZ68" s="24">
        <f t="shared" si="422"/>
        <v>0</v>
      </c>
      <c r="ALE68" s="24">
        <f t="shared" si="423"/>
        <v>0</v>
      </c>
      <c r="ALF68" s="24">
        <f t="shared" si="424"/>
        <v>0</v>
      </c>
      <c r="ALG68" s="24">
        <f t="shared" si="425"/>
        <v>0</v>
      </c>
      <c r="ALL68" s="24">
        <f t="shared" si="426"/>
        <v>0</v>
      </c>
      <c r="ALM68" s="24">
        <f t="shared" si="427"/>
        <v>0</v>
      </c>
      <c r="ALN68" s="24">
        <f t="shared" si="428"/>
        <v>0</v>
      </c>
      <c r="ALS68" s="24">
        <f t="shared" si="429"/>
        <v>0</v>
      </c>
      <c r="ALT68" s="24">
        <f t="shared" si="430"/>
        <v>0</v>
      </c>
      <c r="ALU68" s="24">
        <f t="shared" si="431"/>
        <v>0</v>
      </c>
      <c r="ALZ68" s="24">
        <f t="shared" si="432"/>
        <v>0</v>
      </c>
      <c r="AMA68" s="24">
        <f t="shared" si="433"/>
        <v>0</v>
      </c>
      <c r="AMB68" s="24">
        <f t="shared" si="434"/>
        <v>0</v>
      </c>
      <c r="AMG68" s="24">
        <f t="shared" si="435"/>
        <v>0</v>
      </c>
      <c r="AMH68" s="24">
        <f t="shared" si="436"/>
        <v>0</v>
      </c>
      <c r="AMI68" s="24">
        <f t="shared" si="437"/>
        <v>0</v>
      </c>
      <c r="AMN68" s="24">
        <f t="shared" si="438"/>
        <v>0</v>
      </c>
      <c r="AMO68" s="24">
        <f t="shared" si="439"/>
        <v>0</v>
      </c>
      <c r="AMP68" s="24">
        <f t="shared" si="440"/>
        <v>0</v>
      </c>
      <c r="AMU68" s="24">
        <f t="shared" si="441"/>
        <v>0</v>
      </c>
      <c r="AMV68" s="24">
        <f t="shared" si="442"/>
        <v>0</v>
      </c>
      <c r="AMW68" s="24">
        <f t="shared" si="443"/>
        <v>0</v>
      </c>
      <c r="ANB68" s="24">
        <f t="shared" si="444"/>
        <v>0</v>
      </c>
      <c r="ANC68" s="24">
        <f t="shared" si="445"/>
        <v>0</v>
      </c>
      <c r="AND68" s="24">
        <f t="shared" si="446"/>
        <v>0</v>
      </c>
      <c r="ANI68" s="24">
        <f t="shared" si="447"/>
        <v>0</v>
      </c>
      <c r="ANJ68" s="24">
        <f t="shared" si="448"/>
        <v>0</v>
      </c>
      <c r="ANK68" s="24">
        <f t="shared" si="449"/>
        <v>0</v>
      </c>
      <c r="ANP68" s="24">
        <f t="shared" si="450"/>
        <v>0</v>
      </c>
      <c r="ANQ68" s="24">
        <f t="shared" si="451"/>
        <v>0</v>
      </c>
      <c r="ANR68" s="24">
        <f t="shared" si="452"/>
        <v>0</v>
      </c>
      <c r="ANW68" s="24">
        <f t="shared" si="453"/>
        <v>0</v>
      </c>
      <c r="ANX68" s="24">
        <f t="shared" si="454"/>
        <v>0</v>
      </c>
      <c r="ANY68" s="24">
        <f t="shared" si="455"/>
        <v>0</v>
      </c>
      <c r="AOD68" s="24">
        <f t="shared" si="456"/>
        <v>0</v>
      </c>
      <c r="AOE68" s="24">
        <f t="shared" si="457"/>
        <v>0</v>
      </c>
      <c r="AOF68" s="24">
        <f t="shared" si="458"/>
        <v>0</v>
      </c>
      <c r="AOK68" s="24">
        <f t="shared" si="459"/>
        <v>0</v>
      </c>
      <c r="AOL68" s="24">
        <f t="shared" si="460"/>
        <v>0</v>
      </c>
      <c r="AOM68" s="24">
        <f t="shared" si="461"/>
        <v>0</v>
      </c>
      <c r="AOR68" s="24">
        <f t="shared" si="462"/>
        <v>0</v>
      </c>
      <c r="AOS68" s="24">
        <f t="shared" si="463"/>
        <v>0</v>
      </c>
      <c r="AOT68" s="24">
        <f t="shared" si="464"/>
        <v>0</v>
      </c>
      <c r="AOY68" s="24">
        <f t="shared" si="465"/>
        <v>0</v>
      </c>
      <c r="AOZ68" s="24">
        <f t="shared" si="466"/>
        <v>0</v>
      </c>
      <c r="APA68" s="24">
        <f t="shared" si="467"/>
        <v>0</v>
      </c>
      <c r="APF68" s="24">
        <f t="shared" si="468"/>
        <v>0</v>
      </c>
      <c r="APG68" s="24">
        <f t="shared" si="469"/>
        <v>0</v>
      </c>
      <c r="APH68" s="24">
        <f t="shared" si="470"/>
        <v>0</v>
      </c>
      <c r="APM68" s="24">
        <f t="shared" si="471"/>
        <v>0</v>
      </c>
      <c r="APN68" s="24">
        <f t="shared" si="472"/>
        <v>0</v>
      </c>
      <c r="APO68" s="24">
        <f t="shared" si="473"/>
        <v>0</v>
      </c>
      <c r="APT68" s="24">
        <f t="shared" si="474"/>
        <v>0</v>
      </c>
      <c r="APU68" s="24">
        <f t="shared" si="475"/>
        <v>0</v>
      </c>
      <c r="APV68" s="24">
        <f t="shared" si="476"/>
        <v>0</v>
      </c>
      <c r="AQA68" s="24">
        <f t="shared" si="477"/>
        <v>0</v>
      </c>
      <c r="AQB68" s="24">
        <f t="shared" si="478"/>
        <v>0</v>
      </c>
      <c r="AQC68" s="24">
        <f t="shared" si="479"/>
        <v>0</v>
      </c>
      <c r="AQH68" s="24">
        <f t="shared" si="480"/>
        <v>0</v>
      </c>
      <c r="AQI68" s="24">
        <f t="shared" si="481"/>
        <v>0</v>
      </c>
      <c r="AQJ68" s="24">
        <f t="shared" si="482"/>
        <v>0</v>
      </c>
      <c r="AQO68" s="24">
        <f t="shared" si="483"/>
        <v>0</v>
      </c>
      <c r="AQP68" s="24">
        <f t="shared" si="484"/>
        <v>0</v>
      </c>
      <c r="AQQ68" s="24">
        <f t="shared" si="485"/>
        <v>0</v>
      </c>
      <c r="AQV68" s="24">
        <f t="shared" si="486"/>
        <v>0</v>
      </c>
      <c r="AQW68" s="24">
        <f t="shared" si="487"/>
        <v>0</v>
      </c>
      <c r="AQX68" s="24">
        <f t="shared" si="488"/>
        <v>0</v>
      </c>
      <c r="ARC68" s="24">
        <f t="shared" si="489"/>
        <v>0</v>
      </c>
      <c r="ARD68" s="24">
        <f t="shared" si="490"/>
        <v>0</v>
      </c>
      <c r="ARE68" s="24">
        <f t="shared" si="491"/>
        <v>0</v>
      </c>
      <c r="ARJ68" s="24">
        <f t="shared" si="492"/>
        <v>0</v>
      </c>
      <c r="ARK68" s="24">
        <f t="shared" si="493"/>
        <v>0</v>
      </c>
      <c r="ARL68" s="24">
        <f t="shared" si="494"/>
        <v>0</v>
      </c>
      <c r="ARQ68" s="24">
        <f t="shared" si="495"/>
        <v>0</v>
      </c>
      <c r="ARR68" s="24">
        <f t="shared" si="496"/>
        <v>0</v>
      </c>
      <c r="ARS68" s="24">
        <f t="shared" si="497"/>
        <v>0</v>
      </c>
      <c r="ARX68" s="24">
        <f t="shared" si="498"/>
        <v>0</v>
      </c>
      <c r="ARY68" s="24">
        <f t="shared" si="499"/>
        <v>0</v>
      </c>
      <c r="ARZ68" s="24">
        <f t="shared" si="500"/>
        <v>0</v>
      </c>
      <c r="ASE68" s="24">
        <f t="shared" si="501"/>
        <v>0</v>
      </c>
      <c r="ASF68" s="24">
        <f t="shared" si="502"/>
        <v>0</v>
      </c>
      <c r="ASG68" s="24">
        <f t="shared" si="503"/>
        <v>0</v>
      </c>
      <c r="ASL68" s="24">
        <f t="shared" si="504"/>
        <v>0</v>
      </c>
      <c r="ASM68" s="24">
        <f t="shared" si="505"/>
        <v>0</v>
      </c>
      <c r="ASN68" s="24">
        <f t="shared" si="506"/>
        <v>0</v>
      </c>
      <c r="ASS68" s="24">
        <f t="shared" si="507"/>
        <v>0</v>
      </c>
      <c r="AST68" s="24">
        <f t="shared" si="508"/>
        <v>0</v>
      </c>
      <c r="ASU68" s="24">
        <f t="shared" si="509"/>
        <v>0</v>
      </c>
      <c r="ASZ68" s="24">
        <f t="shared" si="510"/>
        <v>0</v>
      </c>
      <c r="ATA68" s="24">
        <f t="shared" si="511"/>
        <v>0</v>
      </c>
      <c r="ATB68" s="24">
        <f t="shared" si="512"/>
        <v>0</v>
      </c>
      <c r="ATG68" s="24">
        <f t="shared" si="513"/>
        <v>0</v>
      </c>
      <c r="ATH68" s="24">
        <f t="shared" si="514"/>
        <v>0</v>
      </c>
      <c r="ATI68" s="24">
        <f t="shared" si="515"/>
        <v>0</v>
      </c>
      <c r="ATN68" s="24">
        <f t="shared" si="516"/>
        <v>0</v>
      </c>
      <c r="ATO68" s="24">
        <f t="shared" si="517"/>
        <v>0</v>
      </c>
      <c r="ATP68" s="24">
        <f t="shared" si="518"/>
        <v>0</v>
      </c>
      <c r="ATU68" s="24">
        <f t="shared" si="519"/>
        <v>0</v>
      </c>
      <c r="ATV68" s="24">
        <f t="shared" si="520"/>
        <v>0</v>
      </c>
      <c r="ATW68" s="24">
        <f t="shared" si="521"/>
        <v>0</v>
      </c>
      <c r="AUB68" s="24">
        <f t="shared" si="522"/>
        <v>0</v>
      </c>
      <c r="AUC68" s="24">
        <f t="shared" si="523"/>
        <v>0</v>
      </c>
      <c r="AUD68" s="24">
        <f t="shared" si="524"/>
        <v>0</v>
      </c>
      <c r="AUI68" s="24">
        <f t="shared" si="525"/>
        <v>0</v>
      </c>
      <c r="AUJ68" s="24">
        <f t="shared" si="526"/>
        <v>0</v>
      </c>
      <c r="AUK68" s="24">
        <f t="shared" si="527"/>
        <v>0</v>
      </c>
      <c r="AUP68" s="24">
        <f t="shared" si="528"/>
        <v>0</v>
      </c>
      <c r="AUQ68" s="24">
        <f t="shared" si="529"/>
        <v>0</v>
      </c>
      <c r="AUR68" s="24">
        <f t="shared" si="530"/>
        <v>0</v>
      </c>
      <c r="AUW68" s="24">
        <f t="shared" si="531"/>
        <v>0</v>
      </c>
      <c r="AUX68" s="24">
        <f t="shared" si="532"/>
        <v>0</v>
      </c>
      <c r="AUY68" s="24">
        <f t="shared" si="533"/>
        <v>0</v>
      </c>
      <c r="AVD68" s="24">
        <f t="shared" si="534"/>
        <v>0</v>
      </c>
      <c r="AVE68" s="24">
        <f t="shared" si="535"/>
        <v>0</v>
      </c>
      <c r="AVF68" s="24">
        <f t="shared" si="536"/>
        <v>0</v>
      </c>
      <c r="AVK68" s="24">
        <f t="shared" si="537"/>
        <v>0</v>
      </c>
      <c r="AVL68" s="24">
        <f t="shared" si="538"/>
        <v>0</v>
      </c>
      <c r="AVM68" s="24">
        <f t="shared" si="539"/>
        <v>0</v>
      </c>
      <c r="AVR68" s="24">
        <f t="shared" si="540"/>
        <v>0</v>
      </c>
      <c r="AVS68" s="24">
        <f t="shared" si="541"/>
        <v>0</v>
      </c>
      <c r="AVT68" s="24">
        <f t="shared" si="542"/>
        <v>0</v>
      </c>
      <c r="AVY68" s="24">
        <f t="shared" si="543"/>
        <v>0</v>
      </c>
      <c r="AVZ68" s="24">
        <f t="shared" si="544"/>
        <v>0</v>
      </c>
      <c r="AWA68" s="24">
        <f t="shared" si="545"/>
        <v>0</v>
      </c>
      <c r="AWF68" s="24">
        <f t="shared" si="546"/>
        <v>0</v>
      </c>
      <c r="AWG68" s="24">
        <f t="shared" si="547"/>
        <v>0</v>
      </c>
      <c r="AWH68" s="24">
        <f t="shared" si="548"/>
        <v>0</v>
      </c>
      <c r="AWM68" s="24">
        <f t="shared" si="549"/>
        <v>0</v>
      </c>
      <c r="AWN68" s="24">
        <f t="shared" si="550"/>
        <v>0</v>
      </c>
      <c r="AWO68" s="24">
        <f t="shared" si="551"/>
        <v>0</v>
      </c>
      <c r="AWT68" s="24">
        <f t="shared" si="552"/>
        <v>0</v>
      </c>
      <c r="AWU68" s="24">
        <f t="shared" si="553"/>
        <v>0</v>
      </c>
      <c r="AWV68" s="24">
        <f t="shared" si="554"/>
        <v>0</v>
      </c>
      <c r="AXA68" s="24">
        <f t="shared" si="555"/>
        <v>0</v>
      </c>
      <c r="AXB68" s="24">
        <f t="shared" si="556"/>
        <v>0</v>
      </c>
      <c r="AXC68" s="24">
        <f t="shared" si="557"/>
        <v>0</v>
      </c>
      <c r="AXH68" s="24">
        <f t="shared" si="558"/>
        <v>0</v>
      </c>
      <c r="AXI68" s="24">
        <f t="shared" si="559"/>
        <v>0</v>
      </c>
      <c r="AXJ68" s="24">
        <f t="shared" si="560"/>
        <v>0</v>
      </c>
      <c r="AXO68" s="24">
        <f t="shared" si="561"/>
        <v>0</v>
      </c>
      <c r="AXP68" s="24">
        <f t="shared" si="562"/>
        <v>0</v>
      </c>
      <c r="AXQ68" s="24">
        <f t="shared" si="563"/>
        <v>0</v>
      </c>
      <c r="AXV68" s="24">
        <f t="shared" si="564"/>
        <v>0</v>
      </c>
      <c r="AXW68" s="24">
        <f t="shared" si="565"/>
        <v>0</v>
      </c>
      <c r="AXX68" s="24">
        <f t="shared" si="566"/>
        <v>0</v>
      </c>
      <c r="AYC68" s="24">
        <f t="shared" si="567"/>
        <v>0</v>
      </c>
      <c r="AYD68" s="24">
        <f t="shared" si="568"/>
        <v>0</v>
      </c>
      <c r="AYE68" s="24">
        <f t="shared" si="569"/>
        <v>0</v>
      </c>
      <c r="AYJ68" s="24">
        <f t="shared" si="570"/>
        <v>0</v>
      </c>
      <c r="AYK68" s="24">
        <f t="shared" si="571"/>
        <v>0</v>
      </c>
      <c r="AYL68" s="24">
        <f t="shared" si="572"/>
        <v>0</v>
      </c>
      <c r="AYQ68" s="24">
        <f t="shared" si="573"/>
        <v>0</v>
      </c>
      <c r="AYR68" s="24">
        <f t="shared" si="574"/>
        <v>0</v>
      </c>
      <c r="AYS68" s="24">
        <f t="shared" si="575"/>
        <v>0</v>
      </c>
      <c r="AYX68" s="24">
        <f t="shared" si="576"/>
        <v>0</v>
      </c>
      <c r="AYY68" s="24">
        <f t="shared" si="577"/>
        <v>0</v>
      </c>
      <c r="AYZ68" s="24">
        <f t="shared" si="578"/>
        <v>0</v>
      </c>
      <c r="AZE68" s="24">
        <f t="shared" si="579"/>
        <v>0</v>
      </c>
      <c r="AZF68" s="24">
        <f t="shared" si="580"/>
        <v>0</v>
      </c>
      <c r="AZG68" s="24">
        <f t="shared" si="581"/>
        <v>0</v>
      </c>
      <c r="AZH68"/>
      <c r="AZI68"/>
      <c r="AZJ68"/>
      <c r="AZK68"/>
      <c r="AZL68" s="24">
        <f t="shared" si="582"/>
        <v>0</v>
      </c>
      <c r="AZM68" s="24">
        <f t="shared" si="583"/>
        <v>0</v>
      </c>
      <c r="AZN68" s="24">
        <f t="shared" si="584"/>
        <v>0</v>
      </c>
      <c r="AZS68" s="24">
        <f t="shared" si="585"/>
        <v>0</v>
      </c>
      <c r="AZT68" s="24">
        <f t="shared" si="586"/>
        <v>0</v>
      </c>
      <c r="AZU68" s="24">
        <f t="shared" si="587"/>
        <v>0</v>
      </c>
      <c r="AZZ68" s="24">
        <f t="shared" si="588"/>
        <v>0</v>
      </c>
      <c r="BAA68" s="24">
        <f t="shared" si="589"/>
        <v>0</v>
      </c>
      <c r="BAB68" s="24">
        <f t="shared" si="590"/>
        <v>0</v>
      </c>
      <c r="BAG68" s="24">
        <f t="shared" si="591"/>
        <v>0</v>
      </c>
      <c r="BAH68" s="24">
        <f t="shared" si="592"/>
        <v>0</v>
      </c>
      <c r="BAI68" s="24">
        <f t="shared" si="593"/>
        <v>0</v>
      </c>
      <c r="BAN68" s="24">
        <f t="shared" si="594"/>
        <v>0</v>
      </c>
      <c r="BAO68" s="24">
        <f t="shared" si="595"/>
        <v>0</v>
      </c>
      <c r="BAP68" s="24">
        <f t="shared" si="596"/>
        <v>0</v>
      </c>
      <c r="BAU68" s="24">
        <f t="shared" si="597"/>
        <v>0</v>
      </c>
      <c r="BAV68" s="24">
        <f t="shared" si="598"/>
        <v>0</v>
      </c>
      <c r="BAW68" s="24">
        <f t="shared" si="599"/>
        <v>0</v>
      </c>
      <c r="BBB68" s="24">
        <f t="shared" si="600"/>
        <v>0</v>
      </c>
      <c r="BBC68" s="24">
        <f t="shared" si="601"/>
        <v>0</v>
      </c>
      <c r="BBD68" s="24">
        <f t="shared" si="602"/>
        <v>0</v>
      </c>
      <c r="BBI68" s="24">
        <f t="shared" si="603"/>
        <v>0</v>
      </c>
      <c r="BBJ68" s="24">
        <f t="shared" si="604"/>
        <v>0</v>
      </c>
      <c r="BBK68" s="24">
        <f t="shared" si="605"/>
        <v>0</v>
      </c>
      <c r="BBP68" s="24">
        <f t="shared" si="606"/>
        <v>0</v>
      </c>
      <c r="BBQ68" s="24">
        <f t="shared" si="607"/>
        <v>0</v>
      </c>
      <c r="BBR68" s="24">
        <f t="shared" si="608"/>
        <v>0</v>
      </c>
      <c r="BBW68" s="24">
        <f t="shared" si="609"/>
        <v>0</v>
      </c>
      <c r="BBX68" s="24">
        <f t="shared" si="610"/>
        <v>0</v>
      </c>
      <c r="BBY68" s="24">
        <f t="shared" si="611"/>
        <v>0</v>
      </c>
      <c r="BCD68" s="24">
        <f t="shared" si="612"/>
        <v>0</v>
      </c>
      <c r="BCE68" s="24">
        <f t="shared" si="613"/>
        <v>0</v>
      </c>
      <c r="BCF68" s="24">
        <f t="shared" si="614"/>
        <v>0</v>
      </c>
      <c r="BCK68" s="24">
        <f t="shared" si="615"/>
        <v>0</v>
      </c>
      <c r="BCL68" s="24">
        <f t="shared" si="616"/>
        <v>0</v>
      </c>
      <c r="BCM68" s="24">
        <f t="shared" si="617"/>
        <v>0</v>
      </c>
      <c r="BCR68" s="24">
        <f t="shared" si="618"/>
        <v>0</v>
      </c>
      <c r="BCS68" s="24">
        <f t="shared" si="619"/>
        <v>0</v>
      </c>
      <c r="BCT68" s="24">
        <f t="shared" si="620"/>
        <v>0</v>
      </c>
      <c r="BCY68" s="24">
        <f t="shared" si="621"/>
        <v>0</v>
      </c>
      <c r="BCZ68" s="24">
        <f t="shared" si="622"/>
        <v>0</v>
      </c>
      <c r="BDA68" s="24">
        <f t="shared" si="623"/>
        <v>0</v>
      </c>
      <c r="BDF68" s="24">
        <f t="shared" si="624"/>
        <v>0</v>
      </c>
      <c r="BDG68" s="24">
        <f t="shared" si="625"/>
        <v>0</v>
      </c>
      <c r="BDH68" s="24">
        <f t="shared" si="626"/>
        <v>0</v>
      </c>
      <c r="BDM68" s="24">
        <f t="shared" si="627"/>
        <v>0</v>
      </c>
      <c r="BDN68" s="24">
        <f t="shared" si="628"/>
        <v>0</v>
      </c>
      <c r="BDO68" s="24">
        <f t="shared" si="629"/>
        <v>0</v>
      </c>
      <c r="BDT68" s="24">
        <f t="shared" si="630"/>
        <v>0</v>
      </c>
      <c r="BDU68" s="24">
        <f t="shared" si="631"/>
        <v>0</v>
      </c>
      <c r="BDV68" s="24">
        <f t="shared" si="632"/>
        <v>0</v>
      </c>
      <c r="BEA68" s="24">
        <f t="shared" si="633"/>
        <v>0</v>
      </c>
      <c r="BEB68" s="24">
        <f t="shared" si="634"/>
        <v>0</v>
      </c>
      <c r="BEC68" s="24">
        <f t="shared" si="635"/>
        <v>0</v>
      </c>
      <c r="BEH68" s="24">
        <f t="shared" si="636"/>
        <v>0</v>
      </c>
      <c r="BEI68" s="24">
        <f t="shared" si="637"/>
        <v>0</v>
      </c>
      <c r="BEJ68" s="24">
        <f t="shared" si="638"/>
        <v>0</v>
      </c>
      <c r="BEO68" s="24">
        <f t="shared" si="639"/>
        <v>0</v>
      </c>
      <c r="BEP68" s="24">
        <f t="shared" si="640"/>
        <v>0</v>
      </c>
      <c r="BEQ68" s="24">
        <f t="shared" si="641"/>
        <v>0</v>
      </c>
      <c r="BEV68" s="24">
        <f t="shared" si="642"/>
        <v>0</v>
      </c>
      <c r="BEW68" s="24">
        <f t="shared" si="643"/>
        <v>0</v>
      </c>
      <c r="BEX68" s="24">
        <f t="shared" si="644"/>
        <v>0</v>
      </c>
      <c r="BFC68" s="24">
        <f t="shared" si="645"/>
        <v>0</v>
      </c>
      <c r="BFD68" s="24">
        <f t="shared" si="646"/>
        <v>0</v>
      </c>
      <c r="BFE68" s="24">
        <f t="shared" si="647"/>
        <v>0</v>
      </c>
      <c r="BFJ68" s="24">
        <f t="shared" si="648"/>
        <v>0</v>
      </c>
      <c r="BFK68" s="24">
        <f t="shared" si="649"/>
        <v>0</v>
      </c>
      <c r="BFL68" s="24">
        <f t="shared" si="650"/>
        <v>0</v>
      </c>
      <c r="BFQ68" s="24">
        <f t="shared" si="651"/>
        <v>0</v>
      </c>
      <c r="BFR68" s="24">
        <f t="shared" si="652"/>
        <v>0</v>
      </c>
      <c r="BFS68" s="24">
        <f t="shared" si="653"/>
        <v>0</v>
      </c>
      <c r="BFX68" s="24">
        <f t="shared" si="654"/>
        <v>0</v>
      </c>
      <c r="BFY68" s="24">
        <f t="shared" si="655"/>
        <v>0</v>
      </c>
      <c r="BFZ68" s="24">
        <f t="shared" si="656"/>
        <v>0</v>
      </c>
      <c r="BGE68" s="24">
        <f t="shared" si="657"/>
        <v>0</v>
      </c>
      <c r="BGF68" s="24">
        <f t="shared" si="658"/>
        <v>0</v>
      </c>
      <c r="BGG68" s="24">
        <f t="shared" si="659"/>
        <v>0</v>
      </c>
      <c r="BGL68" s="24">
        <f t="shared" si="660"/>
        <v>0</v>
      </c>
      <c r="BGM68" s="24">
        <f t="shared" si="661"/>
        <v>0</v>
      </c>
      <c r="BGN68" s="24">
        <f t="shared" si="662"/>
        <v>0</v>
      </c>
      <c r="BGS68" s="24">
        <f t="shared" si="663"/>
        <v>0</v>
      </c>
      <c r="BGT68" s="24">
        <f t="shared" si="664"/>
        <v>0</v>
      </c>
      <c r="BGU68" s="24">
        <f t="shared" si="665"/>
        <v>0</v>
      </c>
      <c r="BGZ68" s="24">
        <f t="shared" si="666"/>
        <v>0</v>
      </c>
      <c r="BHA68" s="24">
        <f t="shared" si="667"/>
        <v>0</v>
      </c>
      <c r="BHB68" s="24">
        <f t="shared" si="668"/>
        <v>0</v>
      </c>
      <c r="BHG68" s="24">
        <f t="shared" si="669"/>
        <v>0</v>
      </c>
      <c r="BHH68" s="24">
        <f t="shared" si="670"/>
        <v>0</v>
      </c>
      <c r="BHI68" s="24">
        <f t="shared" si="671"/>
        <v>0</v>
      </c>
      <c r="BHN68" s="24">
        <f t="shared" si="672"/>
        <v>0</v>
      </c>
      <c r="BHO68" s="24">
        <f t="shared" si="673"/>
        <v>0</v>
      </c>
      <c r="BHP68" s="24">
        <f t="shared" si="674"/>
        <v>0</v>
      </c>
      <c r="BHU68" s="24">
        <f t="shared" si="675"/>
        <v>0</v>
      </c>
      <c r="BHV68" s="24">
        <f t="shared" si="676"/>
        <v>0</v>
      </c>
      <c r="BHW68" s="24">
        <f t="shared" si="677"/>
        <v>0</v>
      </c>
      <c r="BIB68" s="24">
        <f t="shared" si="678"/>
        <v>0</v>
      </c>
      <c r="BIC68" s="24">
        <f t="shared" si="679"/>
        <v>0</v>
      </c>
      <c r="BID68" s="24">
        <f t="shared" si="680"/>
        <v>0</v>
      </c>
      <c r="BII68" s="24">
        <f t="shared" si="681"/>
        <v>0</v>
      </c>
      <c r="BIJ68" s="24">
        <f t="shared" si="682"/>
        <v>0</v>
      </c>
      <c r="BIK68" s="24">
        <f t="shared" si="683"/>
        <v>0</v>
      </c>
      <c r="BIP68" s="24">
        <f t="shared" si="684"/>
        <v>0</v>
      </c>
      <c r="BIQ68" s="24">
        <f t="shared" si="685"/>
        <v>0</v>
      </c>
      <c r="BIR68" s="24">
        <f t="shared" si="686"/>
        <v>0</v>
      </c>
      <c r="BIW68" s="24">
        <f t="shared" si="687"/>
        <v>0</v>
      </c>
      <c r="BIX68" s="24">
        <f t="shared" si="688"/>
        <v>0</v>
      </c>
      <c r="BIY68" s="24">
        <f t="shared" si="689"/>
        <v>0</v>
      </c>
      <c r="BJD68" s="24">
        <f t="shared" si="690"/>
        <v>0</v>
      </c>
      <c r="BJE68" s="24">
        <f t="shared" si="691"/>
        <v>0</v>
      </c>
      <c r="BJF68" s="24">
        <f t="shared" si="692"/>
        <v>0</v>
      </c>
      <c r="BJK68" s="24">
        <f t="shared" si="693"/>
        <v>0</v>
      </c>
      <c r="BJL68" s="24">
        <f t="shared" si="694"/>
        <v>0</v>
      </c>
      <c r="BJM68" s="24">
        <f t="shared" si="695"/>
        <v>0</v>
      </c>
      <c r="BJR68" s="24">
        <f t="shared" si="696"/>
        <v>0</v>
      </c>
      <c r="BJS68" s="24">
        <f t="shared" si="697"/>
        <v>0</v>
      </c>
      <c r="BJT68" s="24">
        <f t="shared" si="698"/>
        <v>0</v>
      </c>
      <c r="BJY68" s="24">
        <f t="shared" si="699"/>
        <v>0</v>
      </c>
      <c r="BJZ68" s="24">
        <f t="shared" si="700"/>
        <v>0</v>
      </c>
      <c r="BKA68" s="24">
        <f t="shared" si="701"/>
        <v>0</v>
      </c>
      <c r="BKF68" s="24">
        <f t="shared" si="702"/>
        <v>0</v>
      </c>
      <c r="BKG68" s="24">
        <f t="shared" si="703"/>
        <v>0</v>
      </c>
      <c r="BKH68" s="24">
        <f t="shared" si="704"/>
        <v>0</v>
      </c>
      <c r="BKM68" s="24">
        <f t="shared" si="705"/>
        <v>0</v>
      </c>
      <c r="BKN68" s="24">
        <f t="shared" si="706"/>
        <v>0</v>
      </c>
      <c r="BKO68" s="24">
        <f t="shared" si="707"/>
        <v>0</v>
      </c>
      <c r="BKT68" s="24">
        <f t="shared" si="708"/>
        <v>0</v>
      </c>
      <c r="BKU68" s="24">
        <f t="shared" si="709"/>
        <v>0</v>
      </c>
      <c r="BKV68" s="24">
        <f t="shared" si="710"/>
        <v>0</v>
      </c>
      <c r="BLA68" s="24">
        <f t="shared" si="711"/>
        <v>0</v>
      </c>
      <c r="BLB68" s="24">
        <f t="shared" si="712"/>
        <v>0</v>
      </c>
      <c r="BLC68" s="24">
        <f t="shared" si="713"/>
        <v>0</v>
      </c>
      <c r="BLH68" s="24">
        <f t="shared" si="714"/>
        <v>0</v>
      </c>
      <c r="BLI68" s="24">
        <f t="shared" si="715"/>
        <v>0</v>
      </c>
      <c r="BLJ68" s="24">
        <f t="shared" si="716"/>
        <v>0</v>
      </c>
      <c r="BLO68" s="24">
        <f t="shared" si="717"/>
        <v>0</v>
      </c>
      <c r="BLP68" s="24">
        <f t="shared" si="718"/>
        <v>0</v>
      </c>
      <c r="BLQ68" s="24">
        <f t="shared" si="719"/>
        <v>0</v>
      </c>
      <c r="BLV68" s="24">
        <f t="shared" si="720"/>
        <v>0</v>
      </c>
      <c r="BLW68" s="24">
        <f t="shared" si="721"/>
        <v>0</v>
      </c>
      <c r="BLX68" s="24">
        <f t="shared" si="722"/>
        <v>0</v>
      </c>
      <c r="BMC68" s="24">
        <f t="shared" si="723"/>
        <v>0</v>
      </c>
      <c r="BMD68" s="24">
        <f t="shared" si="724"/>
        <v>0</v>
      </c>
      <c r="BME68" s="24">
        <f t="shared" si="725"/>
        <v>0</v>
      </c>
      <c r="BMJ68" s="24">
        <f t="shared" si="726"/>
        <v>0</v>
      </c>
      <c r="BMK68" s="24">
        <f t="shared" si="727"/>
        <v>0</v>
      </c>
      <c r="BML68" s="24">
        <f t="shared" si="728"/>
        <v>0</v>
      </c>
      <c r="BMQ68" s="24">
        <f t="shared" si="729"/>
        <v>0</v>
      </c>
      <c r="BMR68" s="24">
        <f t="shared" si="730"/>
        <v>0</v>
      </c>
      <c r="BMS68" s="24">
        <f t="shared" si="731"/>
        <v>0</v>
      </c>
      <c r="BMX68" s="24">
        <f t="shared" si="732"/>
        <v>0</v>
      </c>
      <c r="BMY68" s="24">
        <f t="shared" si="733"/>
        <v>0</v>
      </c>
      <c r="BMZ68" s="24">
        <f t="shared" si="734"/>
        <v>0</v>
      </c>
      <c r="BNE68" s="24">
        <f t="shared" si="735"/>
        <v>0</v>
      </c>
      <c r="BNF68" s="24">
        <f t="shared" si="736"/>
        <v>0</v>
      </c>
      <c r="BNG68" s="24">
        <f t="shared" si="737"/>
        <v>0</v>
      </c>
      <c r="BNL68" s="24">
        <f t="shared" si="738"/>
        <v>0</v>
      </c>
      <c r="BNM68" s="24">
        <f t="shared" si="739"/>
        <v>0</v>
      </c>
      <c r="BNN68" s="24">
        <f t="shared" si="740"/>
        <v>0</v>
      </c>
      <c r="BNS68" s="24">
        <f t="shared" si="741"/>
        <v>0</v>
      </c>
      <c r="BNT68" s="24">
        <f t="shared" si="742"/>
        <v>0</v>
      </c>
      <c r="BNU68" s="24">
        <f t="shared" si="743"/>
        <v>0</v>
      </c>
      <c r="BNZ68" s="24">
        <f t="shared" si="744"/>
        <v>0</v>
      </c>
      <c r="BOA68" s="24">
        <f t="shared" si="745"/>
        <v>0</v>
      </c>
      <c r="BOB68" s="24">
        <f t="shared" si="746"/>
        <v>0</v>
      </c>
      <c r="BOG68" s="24">
        <f t="shared" si="747"/>
        <v>0</v>
      </c>
      <c r="BOH68" s="24">
        <f t="shared" si="748"/>
        <v>0</v>
      </c>
      <c r="BOI68" s="24">
        <f t="shared" si="749"/>
        <v>0</v>
      </c>
      <c r="BON68" s="24">
        <f t="shared" si="750"/>
        <v>0</v>
      </c>
      <c r="BOO68" s="24">
        <f t="shared" si="751"/>
        <v>0</v>
      </c>
      <c r="BOP68" s="24">
        <f t="shared" si="752"/>
        <v>0</v>
      </c>
      <c r="BOU68" s="24">
        <f t="shared" si="753"/>
        <v>0</v>
      </c>
      <c r="BOV68" s="24">
        <f t="shared" si="754"/>
        <v>0</v>
      </c>
      <c r="BOW68" s="24">
        <f t="shared" si="755"/>
        <v>0</v>
      </c>
      <c r="BPB68" s="24">
        <f t="shared" si="756"/>
        <v>0</v>
      </c>
      <c r="BPC68" s="24">
        <f t="shared" si="757"/>
        <v>0</v>
      </c>
      <c r="BPD68" s="24">
        <f t="shared" si="758"/>
        <v>0</v>
      </c>
      <c r="BPI68" s="24">
        <f t="shared" si="759"/>
        <v>0</v>
      </c>
      <c r="BPJ68" s="24">
        <f t="shared" si="760"/>
        <v>0</v>
      </c>
      <c r="BPK68" s="24">
        <f t="shared" si="761"/>
        <v>0</v>
      </c>
      <c r="BPP68" s="24">
        <f t="shared" si="762"/>
        <v>0</v>
      </c>
      <c r="BPQ68" s="24">
        <f t="shared" si="763"/>
        <v>0</v>
      </c>
      <c r="BPR68" s="24">
        <f t="shared" si="764"/>
        <v>0</v>
      </c>
      <c r="BPW68" s="24">
        <f t="shared" si="765"/>
        <v>0</v>
      </c>
      <c r="BPX68" s="24">
        <f t="shared" si="766"/>
        <v>0</v>
      </c>
      <c r="BPY68" s="24">
        <f t="shared" si="767"/>
        <v>0</v>
      </c>
      <c r="BQD68" s="24">
        <f t="shared" si="768"/>
        <v>0</v>
      </c>
      <c r="BQE68" s="24">
        <f t="shared" si="769"/>
        <v>0</v>
      </c>
      <c r="BQF68" s="24">
        <f t="shared" si="770"/>
        <v>0</v>
      </c>
      <c r="BQK68" s="24">
        <f t="shared" si="771"/>
        <v>0</v>
      </c>
      <c r="BQL68" s="24">
        <f t="shared" si="772"/>
        <v>0</v>
      </c>
      <c r="BQM68" s="24">
        <f t="shared" si="773"/>
        <v>0</v>
      </c>
      <c r="BQR68" s="24">
        <f t="shared" si="774"/>
        <v>0</v>
      </c>
      <c r="BQS68" s="24">
        <f t="shared" si="775"/>
        <v>0</v>
      </c>
      <c r="BQT68" s="24">
        <f t="shared" si="776"/>
        <v>0</v>
      </c>
      <c r="BQY68" s="24">
        <f t="shared" si="777"/>
        <v>0</v>
      </c>
      <c r="BQZ68" s="24">
        <f t="shared" si="778"/>
        <v>0</v>
      </c>
      <c r="BRA68" s="24">
        <f t="shared" si="779"/>
        <v>0</v>
      </c>
      <c r="BRF68" s="24">
        <f t="shared" si="780"/>
        <v>0</v>
      </c>
      <c r="BRG68" s="24">
        <f t="shared" si="781"/>
        <v>0</v>
      </c>
      <c r="BRH68" s="24">
        <f t="shared" si="782"/>
        <v>0</v>
      </c>
      <c r="BRM68" s="24">
        <f t="shared" si="783"/>
        <v>0</v>
      </c>
      <c r="BRN68" s="24">
        <f t="shared" si="784"/>
        <v>0</v>
      </c>
      <c r="BRO68" s="24">
        <f t="shared" si="785"/>
        <v>0</v>
      </c>
      <c r="BRT68" s="24">
        <f t="shared" si="786"/>
        <v>0</v>
      </c>
      <c r="BRU68" s="24">
        <f t="shared" si="787"/>
        <v>0</v>
      </c>
      <c r="BRV68" s="24">
        <f t="shared" si="788"/>
        <v>0</v>
      </c>
      <c r="BSA68" s="24">
        <f t="shared" si="789"/>
        <v>0</v>
      </c>
      <c r="BSB68" s="24">
        <f t="shared" si="790"/>
        <v>0</v>
      </c>
      <c r="BSC68" s="24">
        <f t="shared" si="791"/>
        <v>0</v>
      </c>
      <c r="BSH68" s="24">
        <f t="shared" si="792"/>
        <v>0</v>
      </c>
      <c r="BSI68" s="24">
        <f t="shared" si="793"/>
        <v>0</v>
      </c>
      <c r="BSJ68" s="24">
        <f t="shared" si="794"/>
        <v>0</v>
      </c>
      <c r="BSO68" s="24">
        <f t="shared" si="795"/>
        <v>0</v>
      </c>
      <c r="BSP68" s="24">
        <f t="shared" si="796"/>
        <v>0</v>
      </c>
      <c r="BSQ68" s="24">
        <f t="shared" si="797"/>
        <v>0</v>
      </c>
      <c r="BSV68" s="24">
        <f t="shared" si="798"/>
        <v>0</v>
      </c>
      <c r="BSW68" s="24">
        <f t="shared" si="799"/>
        <v>0</v>
      </c>
      <c r="BSX68" s="24">
        <f t="shared" si="800"/>
        <v>0</v>
      </c>
      <c r="BTC68" s="24">
        <f t="shared" si="801"/>
        <v>0</v>
      </c>
      <c r="BTD68" s="24">
        <f t="shared" si="802"/>
        <v>0</v>
      </c>
      <c r="BTE68" s="24">
        <f t="shared" si="803"/>
        <v>0</v>
      </c>
      <c r="BTJ68" s="24">
        <f t="shared" si="804"/>
        <v>0</v>
      </c>
      <c r="BTK68" s="24">
        <f t="shared" si="805"/>
        <v>0</v>
      </c>
      <c r="BTL68" s="24">
        <f t="shared" si="806"/>
        <v>0</v>
      </c>
      <c r="BTQ68" s="24">
        <f t="shared" si="807"/>
        <v>0</v>
      </c>
      <c r="BTR68" s="24">
        <f t="shared" si="808"/>
        <v>0</v>
      </c>
      <c r="BTS68" s="24">
        <f t="shared" si="809"/>
        <v>0</v>
      </c>
      <c r="BTX68" s="24">
        <f t="shared" si="810"/>
        <v>0</v>
      </c>
      <c r="BTY68" s="24">
        <f t="shared" si="811"/>
        <v>0</v>
      </c>
      <c r="BTZ68" s="24">
        <f t="shared" si="812"/>
        <v>0</v>
      </c>
      <c r="BUE68" s="24">
        <f t="shared" si="813"/>
        <v>0</v>
      </c>
      <c r="BUF68" s="24">
        <f t="shared" si="814"/>
        <v>0</v>
      </c>
      <c r="BUG68" s="24">
        <f t="shared" si="815"/>
        <v>0</v>
      </c>
      <c r="BUL68" s="24">
        <f t="shared" si="816"/>
        <v>0</v>
      </c>
      <c r="BUM68" s="24">
        <f t="shared" si="817"/>
        <v>0</v>
      </c>
      <c r="BUN68" s="24">
        <f t="shared" si="818"/>
        <v>0</v>
      </c>
      <c r="BUS68" s="24">
        <f t="shared" si="819"/>
        <v>0</v>
      </c>
      <c r="BUT68" s="24">
        <f t="shared" si="820"/>
        <v>0</v>
      </c>
      <c r="BUU68" s="24">
        <f t="shared" si="821"/>
        <v>0</v>
      </c>
      <c r="BUZ68" s="24">
        <f t="shared" si="822"/>
        <v>0</v>
      </c>
      <c r="BVA68" s="24">
        <f t="shared" si="823"/>
        <v>0</v>
      </c>
      <c r="BVB68" s="24">
        <f t="shared" si="824"/>
        <v>0</v>
      </c>
      <c r="BVG68" s="24">
        <f t="shared" si="825"/>
        <v>0</v>
      </c>
      <c r="BVH68" s="24">
        <f t="shared" si="826"/>
        <v>0</v>
      </c>
      <c r="BVI68" s="24">
        <f t="shared" si="827"/>
        <v>0</v>
      </c>
      <c r="BVN68" s="24">
        <f t="shared" si="828"/>
        <v>0</v>
      </c>
      <c r="BVO68" s="24">
        <f t="shared" si="829"/>
        <v>0</v>
      </c>
      <c r="BVP68" s="24">
        <f t="shared" si="830"/>
        <v>0</v>
      </c>
      <c r="BVU68" s="24">
        <f t="shared" si="831"/>
        <v>0</v>
      </c>
      <c r="BVV68" s="24">
        <f t="shared" si="832"/>
        <v>0</v>
      </c>
      <c r="BVW68" s="24">
        <f t="shared" si="833"/>
        <v>0</v>
      </c>
      <c r="BVX68"/>
      <c r="BVY68"/>
      <c r="BVZ68"/>
      <c r="BWA68"/>
      <c r="BWB68" s="24">
        <f t="shared" si="834"/>
        <v>0</v>
      </c>
      <c r="BWC68" s="24">
        <f t="shared" si="835"/>
        <v>0</v>
      </c>
      <c r="BWD68" s="24">
        <f t="shared" si="836"/>
        <v>0</v>
      </c>
      <c r="BWI68" s="24">
        <f t="shared" si="837"/>
        <v>0</v>
      </c>
      <c r="BWJ68" s="24">
        <f t="shared" si="838"/>
        <v>0</v>
      </c>
      <c r="BWK68" s="24">
        <f t="shared" si="839"/>
        <v>0</v>
      </c>
      <c r="BWP68" s="24">
        <f t="shared" si="840"/>
        <v>0</v>
      </c>
      <c r="BWQ68" s="24">
        <f t="shared" si="841"/>
        <v>0</v>
      </c>
      <c r="BWR68" s="24">
        <f t="shared" si="842"/>
        <v>0</v>
      </c>
      <c r="BWW68" s="24">
        <f t="shared" si="843"/>
        <v>0</v>
      </c>
      <c r="BWX68" s="24">
        <f t="shared" si="844"/>
        <v>0</v>
      </c>
      <c r="BWY68" s="24">
        <f t="shared" si="845"/>
        <v>0</v>
      </c>
      <c r="BXD68" s="24">
        <f t="shared" si="846"/>
        <v>0</v>
      </c>
      <c r="BXE68" s="24">
        <f t="shared" si="847"/>
        <v>0</v>
      </c>
      <c r="BXF68" s="24">
        <f t="shared" si="848"/>
        <v>0</v>
      </c>
      <c r="BXK68" s="24">
        <f t="shared" si="849"/>
        <v>0</v>
      </c>
      <c r="BXL68" s="24">
        <f t="shared" si="850"/>
        <v>0</v>
      </c>
      <c r="BXM68" s="24">
        <f t="shared" si="851"/>
        <v>0</v>
      </c>
      <c r="BXR68" s="24">
        <f t="shared" si="852"/>
        <v>0</v>
      </c>
      <c r="BXS68" s="24">
        <f t="shared" si="853"/>
        <v>0</v>
      </c>
      <c r="BXT68" s="24">
        <f t="shared" si="854"/>
        <v>0</v>
      </c>
      <c r="BXY68" s="24">
        <f t="shared" si="855"/>
        <v>0</v>
      </c>
      <c r="BXZ68" s="24">
        <f t="shared" si="856"/>
        <v>0</v>
      </c>
      <c r="BYA68" s="24">
        <f t="shared" si="857"/>
        <v>0</v>
      </c>
      <c r="BYF68" s="24">
        <f t="shared" si="858"/>
        <v>0</v>
      </c>
      <c r="BYG68" s="24">
        <f t="shared" si="859"/>
        <v>0</v>
      </c>
      <c r="BYH68" s="24">
        <f t="shared" si="860"/>
        <v>0</v>
      </c>
      <c r="BYM68" s="24">
        <f t="shared" si="861"/>
        <v>0</v>
      </c>
      <c r="BYN68" s="24">
        <f t="shared" si="862"/>
        <v>0</v>
      </c>
      <c r="BYO68" s="24">
        <f t="shared" si="863"/>
        <v>0</v>
      </c>
      <c r="BYT68" s="24">
        <f t="shared" si="864"/>
        <v>0</v>
      </c>
      <c r="BYU68" s="24">
        <f t="shared" si="865"/>
        <v>0</v>
      </c>
      <c r="BYV68" s="24">
        <f t="shared" si="866"/>
        <v>0</v>
      </c>
    </row>
    <row r="69" spans="6:1023 1028:2024" x14ac:dyDescent="0.3">
      <c r="F69" s="82">
        <f t="shared" si="0"/>
        <v>0</v>
      </c>
      <c r="G69" s="82">
        <f t="shared" si="1"/>
        <v>0</v>
      </c>
      <c r="H69" s="82">
        <f t="shared" si="2"/>
        <v>0</v>
      </c>
      <c r="M69" s="15">
        <f t="shared" si="3"/>
        <v>0</v>
      </c>
      <c r="N69" s="15">
        <f t="shared" si="4"/>
        <v>0</v>
      </c>
      <c r="O69" s="15">
        <f t="shared" si="5"/>
        <v>0</v>
      </c>
      <c r="P69" s="15"/>
      <c r="Q69" s="15"/>
      <c r="T69" s="15">
        <f t="shared" si="6"/>
        <v>0</v>
      </c>
      <c r="U69" s="15">
        <f t="shared" si="7"/>
        <v>0</v>
      </c>
      <c r="V69" s="15">
        <f t="shared" si="8"/>
        <v>0</v>
      </c>
      <c r="W69" s="15"/>
      <c r="X69" s="15"/>
      <c r="Y69" s="15"/>
      <c r="Z69" s="15"/>
      <c r="AA69" s="74">
        <f t="shared" si="9"/>
        <v>0</v>
      </c>
      <c r="AB69" s="74">
        <f t="shared" si="10"/>
        <v>0</v>
      </c>
      <c r="AC69" s="53">
        <f t="shared" si="11"/>
        <v>0</v>
      </c>
      <c r="AD69" s="16"/>
      <c r="AE69" s="15"/>
      <c r="AF69" s="15"/>
      <c r="AG69" s="15"/>
      <c r="AH69" s="74">
        <f t="shared" si="12"/>
        <v>0</v>
      </c>
      <c r="AI69" s="74">
        <f t="shared" si="13"/>
        <v>0</v>
      </c>
      <c r="AJ69" s="53">
        <f t="shared" si="14"/>
        <v>0</v>
      </c>
      <c r="AK69">
        <v>-2.1213087470641001E-6</v>
      </c>
      <c r="AL69" t="e">
        <f>bvarM4^3</f>
        <v>#VALUE!</v>
      </c>
      <c r="AM69" t="e">
        <f>cvarM4^3</f>
        <v>#VALUE!</v>
      </c>
      <c r="AN69" t="e">
        <f>mvarM4^3</f>
        <v>#VALUE!</v>
      </c>
      <c r="AO69" s="15" t="e">
        <f t="shared" si="15"/>
        <v>#VALUE!</v>
      </c>
      <c r="AP69" s="15" t="e">
        <f t="shared" si="16"/>
        <v>#VALUE!</v>
      </c>
      <c r="AQ69" s="53" t="e">
        <f t="shared" si="17"/>
        <v>#VALUE!</v>
      </c>
      <c r="AV69" s="15">
        <f t="shared" si="18"/>
        <v>0</v>
      </c>
      <c r="AW69" s="15">
        <f t="shared" si="19"/>
        <v>0</v>
      </c>
      <c r="AX69" s="53">
        <f t="shared" si="20"/>
        <v>0</v>
      </c>
      <c r="BC69" s="15">
        <f t="shared" si="21"/>
        <v>0</v>
      </c>
      <c r="BD69" s="15">
        <f t="shared" si="22"/>
        <v>0</v>
      </c>
      <c r="BE69" s="53">
        <f t="shared" si="23"/>
        <v>0</v>
      </c>
      <c r="BJ69" s="15">
        <f t="shared" si="24"/>
        <v>0</v>
      </c>
      <c r="BK69" s="15">
        <f t="shared" si="25"/>
        <v>0</v>
      </c>
      <c r="BL69" s="53">
        <f t="shared" si="26"/>
        <v>0</v>
      </c>
      <c r="BQ69" s="15">
        <f t="shared" si="27"/>
        <v>0</v>
      </c>
      <c r="BR69" s="15">
        <f t="shared" si="28"/>
        <v>0</v>
      </c>
      <c r="BS69" s="53">
        <f t="shared" si="29"/>
        <v>0</v>
      </c>
      <c r="BX69" s="15">
        <f t="shared" si="30"/>
        <v>0</v>
      </c>
      <c r="BY69" s="15">
        <f t="shared" si="31"/>
        <v>0</v>
      </c>
      <c r="BZ69" s="53">
        <f t="shared" si="32"/>
        <v>0</v>
      </c>
      <c r="CA69">
        <v>-6.9166333038747006E-5</v>
      </c>
      <c r="CB69" t="e">
        <f>bvarM2^3</f>
        <v>#VALUE!</v>
      </c>
      <c r="CC69" t="e">
        <f>cvarM2^3</f>
        <v>#VALUE!</v>
      </c>
      <c r="CD69" t="e">
        <f>mvarM2^3</f>
        <v>#VALUE!</v>
      </c>
      <c r="CE69" s="15" t="e">
        <f t="shared" si="33"/>
        <v>#VALUE!</v>
      </c>
      <c r="CF69" s="15" t="e">
        <f t="shared" si="34"/>
        <v>#VALUE!</v>
      </c>
      <c r="CG69" s="53" t="e">
        <f t="shared" si="35"/>
        <v>#VALUE!</v>
      </c>
      <c r="CL69" s="15">
        <f t="shared" si="36"/>
        <v>0</v>
      </c>
      <c r="CM69" s="15">
        <f t="shared" si="37"/>
        <v>0</v>
      </c>
      <c r="CN69" s="53">
        <f t="shared" si="38"/>
        <v>0</v>
      </c>
      <c r="CS69" s="15">
        <f t="shared" si="39"/>
        <v>0</v>
      </c>
      <c r="CT69" s="15">
        <f t="shared" si="40"/>
        <v>0</v>
      </c>
      <c r="CU69" s="53">
        <f t="shared" si="41"/>
        <v>0</v>
      </c>
      <c r="CZ69" s="15">
        <f t="shared" si="42"/>
        <v>0</v>
      </c>
      <c r="DA69" s="15">
        <f t="shared" si="43"/>
        <v>0</v>
      </c>
      <c r="DB69" s="53">
        <f t="shared" si="44"/>
        <v>0</v>
      </c>
      <c r="DG69" s="15">
        <f t="shared" si="45"/>
        <v>0</v>
      </c>
      <c r="DH69" s="15">
        <f t="shared" si="46"/>
        <v>0</v>
      </c>
      <c r="DI69" s="53">
        <f t="shared" si="47"/>
        <v>0</v>
      </c>
      <c r="DN69" s="15">
        <f t="shared" si="48"/>
        <v>0</v>
      </c>
      <c r="DO69" s="15">
        <f t="shared" si="49"/>
        <v>0</v>
      </c>
      <c r="DP69" s="53">
        <f t="shared" si="50"/>
        <v>0</v>
      </c>
      <c r="DQ69">
        <v>-1.6782892209617E-6</v>
      </c>
      <c r="DR69" t="e">
        <f>bvarM4^3</f>
        <v>#VALUE!</v>
      </c>
      <c r="DS69" t="e">
        <f>cvarM4^3</f>
        <v>#VALUE!</v>
      </c>
      <c r="DT69" t="e">
        <f>mvarM4^3</f>
        <v>#VALUE!</v>
      </c>
      <c r="DU69" s="15" t="e">
        <f t="shared" si="51"/>
        <v>#VALUE!</v>
      </c>
      <c r="DV69" s="15" t="e">
        <f t="shared" si="52"/>
        <v>#VALUE!</v>
      </c>
      <c r="DW69" s="53" t="e">
        <f t="shared" si="53"/>
        <v>#VALUE!</v>
      </c>
      <c r="EB69" s="15">
        <f t="shared" si="54"/>
        <v>0</v>
      </c>
      <c r="EC69" s="15">
        <f t="shared" si="55"/>
        <v>0</v>
      </c>
      <c r="ED69" s="53">
        <f t="shared" si="56"/>
        <v>0</v>
      </c>
      <c r="EI69" s="15">
        <f t="shared" si="57"/>
        <v>0</v>
      </c>
      <c r="EJ69" s="15">
        <f t="shared" si="58"/>
        <v>0</v>
      </c>
      <c r="EK69" s="53">
        <f t="shared" si="59"/>
        <v>0</v>
      </c>
      <c r="EP69" s="15">
        <f t="shared" si="60"/>
        <v>0</v>
      </c>
      <c r="EQ69" s="15">
        <f t="shared" si="61"/>
        <v>0</v>
      </c>
      <c r="ER69" s="53">
        <f t="shared" si="62"/>
        <v>0</v>
      </c>
      <c r="EW69" s="15">
        <f t="shared" si="63"/>
        <v>0</v>
      </c>
      <c r="EX69" s="15">
        <f t="shared" si="64"/>
        <v>0</v>
      </c>
      <c r="EY69" s="53">
        <f t="shared" si="65"/>
        <v>0</v>
      </c>
      <c r="FD69" s="15">
        <f t="shared" si="66"/>
        <v>0</v>
      </c>
      <c r="FE69" s="15">
        <f t="shared" si="67"/>
        <v>0</v>
      </c>
      <c r="FF69" s="53">
        <f t="shared" si="68"/>
        <v>0</v>
      </c>
      <c r="FG69">
        <v>-2.9725239627423001E-5</v>
      </c>
      <c r="FH69" t="e">
        <f>bvarM2^3</f>
        <v>#VALUE!</v>
      </c>
      <c r="FI69" t="e">
        <f>cvarM2^3</f>
        <v>#VALUE!</v>
      </c>
      <c r="FJ69" t="e">
        <f>mvarM2^3</f>
        <v>#VALUE!</v>
      </c>
      <c r="FK69" s="15" t="e">
        <f t="shared" si="69"/>
        <v>#VALUE!</v>
      </c>
      <c r="FL69" s="15" t="e">
        <f t="shared" si="70"/>
        <v>#VALUE!</v>
      </c>
      <c r="FM69" s="53" t="e">
        <f t="shared" si="71"/>
        <v>#VALUE!</v>
      </c>
      <c r="FR69" s="15">
        <f t="shared" si="72"/>
        <v>0</v>
      </c>
      <c r="FS69" s="15">
        <f t="shared" si="73"/>
        <v>0</v>
      </c>
      <c r="FT69" s="53">
        <f t="shared" si="74"/>
        <v>0</v>
      </c>
      <c r="FY69" s="15">
        <f t="shared" si="75"/>
        <v>0</v>
      </c>
      <c r="FZ69" s="15">
        <f t="shared" si="76"/>
        <v>0</v>
      </c>
      <c r="GA69" s="53">
        <f t="shared" si="77"/>
        <v>0</v>
      </c>
      <c r="GF69" s="15">
        <f t="shared" si="78"/>
        <v>0</v>
      </c>
      <c r="GG69" s="15">
        <f t="shared" si="79"/>
        <v>0</v>
      </c>
      <c r="GH69" s="53">
        <f t="shared" si="80"/>
        <v>0</v>
      </c>
      <c r="GM69" s="15">
        <f t="shared" si="81"/>
        <v>0</v>
      </c>
      <c r="GN69" s="15">
        <f t="shared" si="82"/>
        <v>0</v>
      </c>
      <c r="GO69" s="53">
        <f t="shared" si="83"/>
        <v>0</v>
      </c>
      <c r="GT69" s="15">
        <f t="shared" si="84"/>
        <v>0</v>
      </c>
      <c r="GU69" s="15">
        <f t="shared" si="85"/>
        <v>0</v>
      </c>
      <c r="GV69" s="53">
        <f t="shared" si="86"/>
        <v>0</v>
      </c>
      <c r="GW69">
        <v>-1.3090698382998E-11</v>
      </c>
      <c r="GX69" t="e">
        <f>bvarHC1^3</f>
        <v>#VALUE!</v>
      </c>
      <c r="GY69" t="e">
        <f>cvarHC1^3</f>
        <v>#VALUE!</v>
      </c>
      <c r="GZ69" t="e">
        <f>mvarHC1^3</f>
        <v>#VALUE!</v>
      </c>
      <c r="HA69" s="15" t="e">
        <f t="shared" si="87"/>
        <v>#VALUE!</v>
      </c>
      <c r="HB69" s="15" t="e">
        <f t="shared" si="88"/>
        <v>#VALUE!</v>
      </c>
      <c r="HC69" s="53" t="e">
        <f t="shared" si="89"/>
        <v>#VALUE!</v>
      </c>
      <c r="HH69" s="15">
        <f t="shared" si="90"/>
        <v>0</v>
      </c>
      <c r="HI69" s="15">
        <f t="shared" si="91"/>
        <v>0</v>
      </c>
      <c r="HJ69" s="53">
        <f t="shared" si="92"/>
        <v>0</v>
      </c>
      <c r="HO69" s="15">
        <f t="shared" si="93"/>
        <v>0</v>
      </c>
      <c r="HP69" s="15">
        <f t="shared" si="94"/>
        <v>0</v>
      </c>
      <c r="HQ69" s="53">
        <f t="shared" si="95"/>
        <v>0</v>
      </c>
      <c r="HV69" s="15">
        <f t="shared" si="96"/>
        <v>0</v>
      </c>
      <c r="HW69" s="15">
        <f t="shared" si="97"/>
        <v>0</v>
      </c>
      <c r="HX69" s="53">
        <f t="shared" si="98"/>
        <v>0</v>
      </c>
      <c r="IC69" s="15">
        <f t="shared" si="99"/>
        <v>0</v>
      </c>
      <c r="ID69" s="15">
        <f t="shared" si="100"/>
        <v>0</v>
      </c>
      <c r="IE69" s="53">
        <f t="shared" si="101"/>
        <v>0</v>
      </c>
      <c r="IJ69" s="15">
        <f t="shared" si="102"/>
        <v>0</v>
      </c>
      <c r="IK69" s="15">
        <f t="shared" si="103"/>
        <v>0</v>
      </c>
      <c r="IL69" s="53">
        <f t="shared" si="104"/>
        <v>0</v>
      </c>
      <c r="IM69">
        <v>-8.2270312698168996E-4</v>
      </c>
      <c r="IN69" t="e">
        <f>bvarM9^2</f>
        <v>#VALUE!</v>
      </c>
      <c r="IO69" t="e">
        <f>cvarM9^2</f>
        <v>#VALUE!</v>
      </c>
      <c r="IP69" t="e">
        <f>mvarM9^2</f>
        <v>#VALUE!</v>
      </c>
      <c r="IQ69" s="15" t="e">
        <f t="shared" si="105"/>
        <v>#VALUE!</v>
      </c>
      <c r="IR69" s="15" t="e">
        <f t="shared" si="106"/>
        <v>#VALUE!</v>
      </c>
      <c r="IS69" s="53" t="e">
        <f t="shared" si="107"/>
        <v>#VALUE!</v>
      </c>
      <c r="IX69" s="15">
        <f t="shared" si="108"/>
        <v>0</v>
      </c>
      <c r="IY69" s="15">
        <f t="shared" si="109"/>
        <v>0</v>
      </c>
      <c r="IZ69" s="53">
        <f t="shared" si="110"/>
        <v>0</v>
      </c>
      <c r="JA69"/>
      <c r="JB69"/>
      <c r="JC69"/>
      <c r="JD69"/>
      <c r="JE69" s="24">
        <f t="shared" si="111"/>
        <v>0</v>
      </c>
      <c r="JF69" s="24">
        <f t="shared" si="112"/>
        <v>0</v>
      </c>
      <c r="JG69" s="24">
        <f t="shared" si="113"/>
        <v>0</v>
      </c>
      <c r="JL69" s="24">
        <f t="shared" si="114"/>
        <v>0</v>
      </c>
      <c r="JM69" s="24">
        <f t="shared" si="115"/>
        <v>0</v>
      </c>
      <c r="JN69" s="24">
        <f t="shared" si="116"/>
        <v>0</v>
      </c>
      <c r="JS69" s="24">
        <f t="shared" si="117"/>
        <v>0</v>
      </c>
      <c r="JT69" s="24">
        <f t="shared" si="118"/>
        <v>0</v>
      </c>
      <c r="JU69" s="24">
        <f t="shared" si="119"/>
        <v>0</v>
      </c>
      <c r="JV69">
        <v>-1.6101734631429E-3</v>
      </c>
      <c r="JW69" t="e">
        <f>bvarM8^3</f>
        <v>#VALUE!</v>
      </c>
      <c r="JX69" t="e">
        <f>cvarM8^3</f>
        <v>#VALUE!</v>
      </c>
      <c r="JY69" t="e">
        <f>mvarM8^3</f>
        <v>#VALUE!</v>
      </c>
      <c r="JZ69" s="24" t="e">
        <f t="shared" si="120"/>
        <v>#VALUE!</v>
      </c>
      <c r="KA69" s="24" t="e">
        <f t="shared" si="121"/>
        <v>#VALUE!</v>
      </c>
      <c r="KB69" s="24" t="e">
        <f t="shared" si="122"/>
        <v>#VALUE!</v>
      </c>
      <c r="KG69" s="24">
        <f t="shared" si="123"/>
        <v>0</v>
      </c>
      <c r="KH69" s="24">
        <f t="shared" si="124"/>
        <v>0</v>
      </c>
      <c r="KI69" s="24">
        <f t="shared" si="125"/>
        <v>0</v>
      </c>
      <c r="KN69" s="24">
        <f t="shared" si="126"/>
        <v>0</v>
      </c>
      <c r="KO69" s="24">
        <f t="shared" si="127"/>
        <v>0</v>
      </c>
      <c r="KP69" s="24">
        <f t="shared" si="128"/>
        <v>0</v>
      </c>
      <c r="KU69" s="24">
        <f t="shared" si="129"/>
        <v>0</v>
      </c>
      <c r="KV69" s="24">
        <f t="shared" si="130"/>
        <v>0</v>
      </c>
      <c r="KW69" s="24">
        <f t="shared" si="131"/>
        <v>0</v>
      </c>
      <c r="LB69" s="24">
        <f t="shared" si="132"/>
        <v>0</v>
      </c>
      <c r="LC69" s="24">
        <f t="shared" si="133"/>
        <v>0</v>
      </c>
      <c r="LD69" s="24">
        <f t="shared" si="134"/>
        <v>0</v>
      </c>
      <c r="LI69" s="24">
        <f t="shared" si="135"/>
        <v>0</v>
      </c>
      <c r="LJ69" s="24">
        <f t="shared" si="136"/>
        <v>0</v>
      </c>
      <c r="LK69" s="24">
        <f t="shared" si="137"/>
        <v>0</v>
      </c>
      <c r="LP69" s="24">
        <f t="shared" si="138"/>
        <v>0</v>
      </c>
      <c r="LQ69" s="24">
        <f t="shared" si="139"/>
        <v>0</v>
      </c>
      <c r="LR69" s="24">
        <f t="shared" si="140"/>
        <v>0</v>
      </c>
      <c r="LW69" s="24">
        <f t="shared" si="141"/>
        <v>0</v>
      </c>
      <c r="LX69" s="24">
        <f t="shared" si="142"/>
        <v>0</v>
      </c>
      <c r="LY69" s="24">
        <f t="shared" si="143"/>
        <v>0</v>
      </c>
      <c r="MD69" s="24">
        <f t="shared" si="144"/>
        <v>0</v>
      </c>
      <c r="ME69" s="24">
        <f t="shared" si="145"/>
        <v>0</v>
      </c>
      <c r="MF69" s="24">
        <f t="shared" si="146"/>
        <v>0</v>
      </c>
      <c r="MK69" s="24">
        <f t="shared" si="147"/>
        <v>0</v>
      </c>
      <c r="ML69" s="24">
        <f t="shared" si="148"/>
        <v>0</v>
      </c>
      <c r="MM69" s="24">
        <f t="shared" si="149"/>
        <v>0</v>
      </c>
      <c r="MR69" s="24">
        <f t="shared" si="150"/>
        <v>0</v>
      </c>
      <c r="MS69" s="24">
        <f t="shared" si="151"/>
        <v>0</v>
      </c>
      <c r="MT69" s="24">
        <f t="shared" si="152"/>
        <v>0</v>
      </c>
      <c r="MY69" s="24">
        <f t="shared" si="153"/>
        <v>0</v>
      </c>
      <c r="MZ69" s="24">
        <f t="shared" si="154"/>
        <v>0</v>
      </c>
      <c r="NA69" s="24">
        <f t="shared" si="155"/>
        <v>0</v>
      </c>
      <c r="NF69" s="24">
        <f t="shared" si="156"/>
        <v>0</v>
      </c>
      <c r="NG69" s="24">
        <f t="shared" si="157"/>
        <v>0</v>
      </c>
      <c r="NH69" s="24">
        <f t="shared" si="158"/>
        <v>0</v>
      </c>
      <c r="NM69" s="24">
        <f t="shared" si="159"/>
        <v>0</v>
      </c>
      <c r="NN69" s="24">
        <f t="shared" si="160"/>
        <v>0</v>
      </c>
      <c r="NO69" s="24">
        <f t="shared" si="161"/>
        <v>0</v>
      </c>
      <c r="NT69" s="24">
        <f t="shared" si="162"/>
        <v>0</v>
      </c>
      <c r="NU69" s="24">
        <f t="shared" si="163"/>
        <v>0</v>
      </c>
      <c r="NV69" s="24">
        <f t="shared" si="164"/>
        <v>0</v>
      </c>
      <c r="OA69" s="24">
        <f t="shared" si="165"/>
        <v>0</v>
      </c>
      <c r="OB69" s="24">
        <f t="shared" si="166"/>
        <v>0</v>
      </c>
      <c r="OC69" s="24">
        <f t="shared" si="167"/>
        <v>0</v>
      </c>
      <c r="OH69" s="24">
        <f t="shared" si="168"/>
        <v>0</v>
      </c>
      <c r="OI69" s="24">
        <f t="shared" si="169"/>
        <v>0</v>
      </c>
      <c r="OJ69" s="24">
        <f t="shared" si="170"/>
        <v>0</v>
      </c>
      <c r="OO69" s="24">
        <f t="shared" si="171"/>
        <v>0</v>
      </c>
      <c r="OP69" s="24">
        <f t="shared" si="172"/>
        <v>0</v>
      </c>
      <c r="OQ69" s="24">
        <f t="shared" si="173"/>
        <v>0</v>
      </c>
      <c r="OV69" s="24">
        <f t="shared" si="174"/>
        <v>0</v>
      </c>
      <c r="OW69" s="24">
        <f t="shared" si="175"/>
        <v>0</v>
      </c>
      <c r="OX69" s="24">
        <f t="shared" si="176"/>
        <v>0</v>
      </c>
      <c r="PC69" s="24">
        <f t="shared" si="177"/>
        <v>0</v>
      </c>
      <c r="PD69" s="24">
        <f t="shared" si="178"/>
        <v>0</v>
      </c>
      <c r="PE69" s="24">
        <f t="shared" si="179"/>
        <v>0</v>
      </c>
      <c r="PJ69" s="24">
        <f t="shared" si="180"/>
        <v>0</v>
      </c>
      <c r="PK69" s="24">
        <f t="shared" si="181"/>
        <v>0</v>
      </c>
      <c r="PL69" s="24">
        <f t="shared" si="182"/>
        <v>0</v>
      </c>
      <c r="PQ69" s="24">
        <f t="shared" si="183"/>
        <v>0</v>
      </c>
      <c r="PR69" s="24">
        <f t="shared" si="184"/>
        <v>0</v>
      </c>
      <c r="PS69" s="24">
        <f t="shared" si="185"/>
        <v>0</v>
      </c>
      <c r="PX69" s="24">
        <f t="shared" si="186"/>
        <v>0</v>
      </c>
      <c r="PY69" s="24">
        <f t="shared" si="187"/>
        <v>0</v>
      </c>
      <c r="PZ69" s="24">
        <f t="shared" si="188"/>
        <v>0</v>
      </c>
      <c r="QE69" s="24">
        <f t="shared" si="189"/>
        <v>0</v>
      </c>
      <c r="QF69" s="24">
        <f t="shared" si="190"/>
        <v>0</v>
      </c>
      <c r="QG69" s="24">
        <f t="shared" si="191"/>
        <v>0</v>
      </c>
      <c r="QL69" s="24">
        <f t="shared" si="192"/>
        <v>0</v>
      </c>
      <c r="QM69" s="24">
        <f t="shared" si="193"/>
        <v>0</v>
      </c>
      <c r="QN69" s="24">
        <f t="shared" si="194"/>
        <v>0</v>
      </c>
      <c r="QS69" s="24">
        <f t="shared" si="195"/>
        <v>0</v>
      </c>
      <c r="QT69" s="24">
        <f t="shared" si="196"/>
        <v>0</v>
      </c>
      <c r="QU69" s="24">
        <f t="shared" si="197"/>
        <v>0</v>
      </c>
      <c r="QZ69" s="24">
        <f t="shared" si="198"/>
        <v>0</v>
      </c>
      <c r="RA69" s="24">
        <f t="shared" si="199"/>
        <v>0</v>
      </c>
      <c r="RB69" s="24">
        <f t="shared" si="200"/>
        <v>0</v>
      </c>
      <c r="RG69" s="24">
        <f t="shared" si="201"/>
        <v>0</v>
      </c>
      <c r="RH69" s="24">
        <f t="shared" si="202"/>
        <v>0</v>
      </c>
      <c r="RI69" s="24">
        <f t="shared" si="203"/>
        <v>0</v>
      </c>
      <c r="RN69" s="24">
        <f t="shared" si="204"/>
        <v>0</v>
      </c>
      <c r="RO69" s="24">
        <f t="shared" si="205"/>
        <v>0</v>
      </c>
      <c r="RP69" s="24">
        <f t="shared" si="206"/>
        <v>0</v>
      </c>
      <c r="RU69" s="24">
        <f t="shared" si="207"/>
        <v>0</v>
      </c>
      <c r="RV69" s="24">
        <f t="shared" si="208"/>
        <v>0</v>
      </c>
      <c r="RW69" s="24">
        <f t="shared" si="209"/>
        <v>0</v>
      </c>
      <c r="SB69" s="24">
        <f t="shared" si="210"/>
        <v>0</v>
      </c>
      <c r="SC69" s="24">
        <f t="shared" si="211"/>
        <v>0</v>
      </c>
      <c r="SD69" s="24">
        <f t="shared" si="212"/>
        <v>0</v>
      </c>
      <c r="SI69" s="24">
        <f t="shared" si="213"/>
        <v>0</v>
      </c>
      <c r="SJ69" s="24">
        <f t="shared" si="214"/>
        <v>0</v>
      </c>
      <c r="SK69" s="24">
        <f t="shared" si="215"/>
        <v>0</v>
      </c>
      <c r="SP69" s="24">
        <f t="shared" si="216"/>
        <v>0</v>
      </c>
      <c r="SQ69" s="24">
        <f t="shared" si="217"/>
        <v>0</v>
      </c>
      <c r="SR69" s="24">
        <f t="shared" si="218"/>
        <v>0</v>
      </c>
      <c r="SW69" s="24">
        <f t="shared" si="219"/>
        <v>0</v>
      </c>
      <c r="SX69" s="24">
        <f t="shared" si="220"/>
        <v>0</v>
      </c>
      <c r="SY69" s="24">
        <f t="shared" si="221"/>
        <v>0</v>
      </c>
      <c r="TD69" s="24">
        <f t="shared" si="222"/>
        <v>0</v>
      </c>
      <c r="TE69" s="24">
        <f t="shared" si="223"/>
        <v>0</v>
      </c>
      <c r="TF69" s="24">
        <f t="shared" si="224"/>
        <v>0</v>
      </c>
      <c r="TK69" s="24">
        <f t="shared" si="225"/>
        <v>0</v>
      </c>
      <c r="TL69" s="24">
        <f t="shared" si="226"/>
        <v>0</v>
      </c>
      <c r="TM69" s="24">
        <f t="shared" si="227"/>
        <v>0</v>
      </c>
      <c r="TR69" s="24">
        <f t="shared" si="228"/>
        <v>0</v>
      </c>
      <c r="TS69" s="24">
        <f t="shared" si="229"/>
        <v>0</v>
      </c>
      <c r="TT69" s="24">
        <f t="shared" si="230"/>
        <v>0</v>
      </c>
      <c r="TY69" s="24">
        <f t="shared" si="231"/>
        <v>0</v>
      </c>
      <c r="TZ69" s="24">
        <f t="shared" si="232"/>
        <v>0</v>
      </c>
      <c r="UA69" s="24">
        <f t="shared" si="233"/>
        <v>0</v>
      </c>
      <c r="UF69" s="24">
        <f t="shared" si="234"/>
        <v>0</v>
      </c>
      <c r="UG69" s="24">
        <f t="shared" si="235"/>
        <v>0</v>
      </c>
      <c r="UH69" s="24">
        <f t="shared" si="236"/>
        <v>0</v>
      </c>
      <c r="UM69" s="24">
        <f t="shared" si="237"/>
        <v>0</v>
      </c>
      <c r="UN69" s="24">
        <f t="shared" si="238"/>
        <v>0</v>
      </c>
      <c r="UO69" s="24">
        <f t="shared" si="239"/>
        <v>0</v>
      </c>
      <c r="UT69" s="24">
        <f t="shared" si="240"/>
        <v>0</v>
      </c>
      <c r="UU69" s="24">
        <f t="shared" si="241"/>
        <v>0</v>
      </c>
      <c r="UV69" s="24">
        <f t="shared" si="242"/>
        <v>0</v>
      </c>
      <c r="VA69" s="24">
        <f t="shared" si="243"/>
        <v>0</v>
      </c>
      <c r="VB69" s="24">
        <f t="shared" si="244"/>
        <v>0</v>
      </c>
      <c r="VC69" s="24">
        <f t="shared" si="245"/>
        <v>0</v>
      </c>
      <c r="VH69" s="24">
        <f t="shared" si="246"/>
        <v>0</v>
      </c>
      <c r="VI69" s="24">
        <f t="shared" si="247"/>
        <v>0</v>
      </c>
      <c r="VJ69" s="24">
        <f t="shared" si="248"/>
        <v>0</v>
      </c>
      <c r="VO69" s="24">
        <f t="shared" si="249"/>
        <v>0</v>
      </c>
      <c r="VP69" s="24">
        <f t="shared" si="250"/>
        <v>0</v>
      </c>
      <c r="VQ69" s="24">
        <f t="shared" si="251"/>
        <v>0</v>
      </c>
      <c r="VV69" s="24">
        <f t="shared" si="252"/>
        <v>0</v>
      </c>
      <c r="VW69" s="24">
        <f t="shared" si="253"/>
        <v>0</v>
      </c>
      <c r="VX69" s="24">
        <f t="shared" si="254"/>
        <v>0</v>
      </c>
      <c r="WC69" s="24">
        <f t="shared" si="255"/>
        <v>0</v>
      </c>
      <c r="WD69" s="24">
        <f t="shared" si="256"/>
        <v>0</v>
      </c>
      <c r="WE69" s="24">
        <f t="shared" si="257"/>
        <v>0</v>
      </c>
      <c r="WJ69" s="24">
        <f t="shared" si="258"/>
        <v>0</v>
      </c>
      <c r="WK69" s="24">
        <f t="shared" si="259"/>
        <v>0</v>
      </c>
      <c r="WL69" s="24">
        <f t="shared" si="260"/>
        <v>0</v>
      </c>
      <c r="WQ69" s="24">
        <f t="shared" si="261"/>
        <v>0</v>
      </c>
      <c r="WR69" s="24">
        <f t="shared" si="262"/>
        <v>0</v>
      </c>
      <c r="WS69" s="24">
        <f t="shared" si="263"/>
        <v>0</v>
      </c>
      <c r="WX69" s="24">
        <f t="shared" si="264"/>
        <v>0</v>
      </c>
      <c r="WY69" s="24">
        <f t="shared" si="265"/>
        <v>0</v>
      </c>
      <c r="WZ69" s="24">
        <f t="shared" si="266"/>
        <v>0</v>
      </c>
      <c r="XE69" s="24">
        <f t="shared" si="267"/>
        <v>0</v>
      </c>
      <c r="XF69" s="24">
        <f t="shared" si="268"/>
        <v>0</v>
      </c>
      <c r="XG69" s="24">
        <f t="shared" si="269"/>
        <v>0</v>
      </c>
      <c r="XL69" s="24">
        <f t="shared" si="270"/>
        <v>0</v>
      </c>
      <c r="XM69" s="24">
        <f t="shared" si="271"/>
        <v>0</v>
      </c>
      <c r="XN69" s="24">
        <f t="shared" si="272"/>
        <v>0</v>
      </c>
      <c r="XS69" s="24">
        <f t="shared" si="273"/>
        <v>0</v>
      </c>
      <c r="XT69" s="24">
        <f t="shared" si="274"/>
        <v>0</v>
      </c>
      <c r="XU69" s="24">
        <f t="shared" si="275"/>
        <v>0</v>
      </c>
      <c r="XZ69" s="24">
        <f t="shared" si="276"/>
        <v>0</v>
      </c>
      <c r="YA69" s="24">
        <f t="shared" si="277"/>
        <v>0</v>
      </c>
      <c r="YB69" s="24">
        <f t="shared" si="278"/>
        <v>0</v>
      </c>
      <c r="YG69" s="24">
        <f t="shared" si="279"/>
        <v>0</v>
      </c>
      <c r="YH69" s="24">
        <f t="shared" si="280"/>
        <v>0</v>
      </c>
      <c r="YI69" s="24">
        <f t="shared" si="281"/>
        <v>0</v>
      </c>
      <c r="YN69" s="24">
        <f t="shared" si="282"/>
        <v>0</v>
      </c>
      <c r="YO69" s="24">
        <f t="shared" si="283"/>
        <v>0</v>
      </c>
      <c r="YP69" s="24">
        <f t="shared" si="284"/>
        <v>0</v>
      </c>
      <c r="YU69" s="24">
        <f t="shared" si="285"/>
        <v>0</v>
      </c>
      <c r="YV69" s="24">
        <f t="shared" si="286"/>
        <v>0</v>
      </c>
      <c r="YW69" s="24">
        <f t="shared" si="287"/>
        <v>0</v>
      </c>
      <c r="ZB69" s="24">
        <f t="shared" si="288"/>
        <v>0</v>
      </c>
      <c r="ZC69" s="24">
        <f t="shared" si="289"/>
        <v>0</v>
      </c>
      <c r="ZD69" s="24">
        <f t="shared" si="290"/>
        <v>0</v>
      </c>
      <c r="ZI69" s="24">
        <f t="shared" si="291"/>
        <v>0</v>
      </c>
      <c r="ZJ69" s="24">
        <f t="shared" si="292"/>
        <v>0</v>
      </c>
      <c r="ZK69" s="24">
        <f t="shared" si="293"/>
        <v>0</v>
      </c>
      <c r="ZP69" s="24">
        <f t="shared" si="294"/>
        <v>0</v>
      </c>
      <c r="ZQ69" s="24">
        <f t="shared" si="295"/>
        <v>0</v>
      </c>
      <c r="ZR69" s="24">
        <f t="shared" si="296"/>
        <v>0</v>
      </c>
      <c r="ZW69" s="24">
        <f t="shared" si="297"/>
        <v>0</v>
      </c>
      <c r="ZX69" s="24">
        <f t="shared" si="298"/>
        <v>0</v>
      </c>
      <c r="ZY69" s="24">
        <f t="shared" si="299"/>
        <v>0</v>
      </c>
      <c r="AAD69" s="24">
        <f t="shared" si="300"/>
        <v>0</v>
      </c>
      <c r="AAE69" s="24">
        <f t="shared" si="301"/>
        <v>0</v>
      </c>
      <c r="AAF69" s="24">
        <f t="shared" si="302"/>
        <v>0</v>
      </c>
      <c r="AAK69" s="24">
        <f t="shared" si="303"/>
        <v>0</v>
      </c>
      <c r="AAL69" s="24">
        <f t="shared" si="304"/>
        <v>0</v>
      </c>
      <c r="AAM69" s="24">
        <f t="shared" si="305"/>
        <v>0</v>
      </c>
      <c r="AAR69" s="24">
        <f t="shared" si="306"/>
        <v>0</v>
      </c>
      <c r="AAS69" s="24">
        <f t="shared" si="307"/>
        <v>0</v>
      </c>
      <c r="AAT69" s="24">
        <f t="shared" si="308"/>
        <v>0</v>
      </c>
      <c r="AAY69" s="24">
        <f t="shared" si="309"/>
        <v>0</v>
      </c>
      <c r="AAZ69" s="24">
        <f t="shared" si="310"/>
        <v>0</v>
      </c>
      <c r="ABA69" s="24">
        <f t="shared" si="311"/>
        <v>0</v>
      </c>
      <c r="ABF69" s="24">
        <f t="shared" si="312"/>
        <v>0</v>
      </c>
      <c r="ABG69" s="24">
        <f t="shared" si="313"/>
        <v>0</v>
      </c>
      <c r="ABH69" s="24">
        <f t="shared" si="314"/>
        <v>0</v>
      </c>
      <c r="ABM69" s="24">
        <f t="shared" si="315"/>
        <v>0</v>
      </c>
      <c r="ABN69" s="24">
        <f t="shared" si="316"/>
        <v>0</v>
      </c>
      <c r="ABO69" s="24">
        <f t="shared" si="317"/>
        <v>0</v>
      </c>
      <c r="ABT69" s="24">
        <f t="shared" si="318"/>
        <v>0</v>
      </c>
      <c r="ABU69" s="24">
        <f t="shared" si="319"/>
        <v>0</v>
      </c>
      <c r="ABV69" s="24">
        <f t="shared" si="320"/>
        <v>0</v>
      </c>
      <c r="ACA69" s="24">
        <f t="shared" si="321"/>
        <v>0</v>
      </c>
      <c r="ACB69" s="24">
        <f t="shared" si="322"/>
        <v>0</v>
      </c>
      <c r="ACC69" s="24">
        <f t="shared" si="323"/>
        <v>0</v>
      </c>
      <c r="ACH69" s="24">
        <f t="shared" si="324"/>
        <v>0</v>
      </c>
      <c r="ACI69" s="24">
        <f t="shared" si="325"/>
        <v>0</v>
      </c>
      <c r="ACJ69" s="24">
        <f t="shared" si="326"/>
        <v>0</v>
      </c>
      <c r="ACO69" s="24">
        <f t="shared" si="327"/>
        <v>0</v>
      </c>
      <c r="ACP69" s="24">
        <f t="shared" si="328"/>
        <v>0</v>
      </c>
      <c r="ACQ69" s="24">
        <f t="shared" si="329"/>
        <v>0</v>
      </c>
      <c r="ACV69" s="24">
        <f t="shared" si="330"/>
        <v>0</v>
      </c>
      <c r="ACW69" s="24">
        <f t="shared" si="331"/>
        <v>0</v>
      </c>
      <c r="ACX69" s="24">
        <f t="shared" si="332"/>
        <v>0</v>
      </c>
      <c r="ACY69"/>
      <c r="ACZ69"/>
      <c r="ADA69"/>
      <c r="ADB69"/>
      <c r="ADC69" s="24">
        <f t="shared" si="333"/>
        <v>0</v>
      </c>
      <c r="ADD69" s="24">
        <f t="shared" si="334"/>
        <v>0</v>
      </c>
      <c r="ADE69" s="24">
        <f t="shared" si="335"/>
        <v>0</v>
      </c>
      <c r="ADJ69" s="24">
        <f t="shared" si="336"/>
        <v>0</v>
      </c>
      <c r="ADK69" s="24">
        <f t="shared" si="337"/>
        <v>0</v>
      </c>
      <c r="ADL69" s="24">
        <f t="shared" si="338"/>
        <v>0</v>
      </c>
      <c r="ADQ69" s="24">
        <f t="shared" si="339"/>
        <v>0</v>
      </c>
      <c r="ADR69" s="24">
        <f t="shared" si="340"/>
        <v>0</v>
      </c>
      <c r="ADS69" s="24">
        <f t="shared" si="341"/>
        <v>0</v>
      </c>
      <c r="ADX69" s="24">
        <f t="shared" si="342"/>
        <v>0</v>
      </c>
      <c r="ADY69" s="24">
        <f t="shared" si="343"/>
        <v>0</v>
      </c>
      <c r="ADZ69" s="24">
        <f t="shared" si="344"/>
        <v>0</v>
      </c>
      <c r="AEE69" s="24">
        <f t="shared" si="345"/>
        <v>0</v>
      </c>
      <c r="AEF69" s="24">
        <f t="shared" si="346"/>
        <v>0</v>
      </c>
      <c r="AEG69" s="24">
        <f t="shared" si="347"/>
        <v>0</v>
      </c>
      <c r="AEL69" s="24">
        <f t="shared" si="348"/>
        <v>0</v>
      </c>
      <c r="AEM69" s="24">
        <f t="shared" si="349"/>
        <v>0</v>
      </c>
      <c r="AEN69" s="24">
        <f t="shared" si="350"/>
        <v>0</v>
      </c>
      <c r="AES69" s="24">
        <f t="shared" si="351"/>
        <v>0</v>
      </c>
      <c r="AET69" s="24">
        <f t="shared" si="352"/>
        <v>0</v>
      </c>
      <c r="AEU69" s="24">
        <f t="shared" si="353"/>
        <v>0</v>
      </c>
      <c r="AEZ69" s="24">
        <f t="shared" si="354"/>
        <v>0</v>
      </c>
      <c r="AFA69" s="24">
        <f t="shared" si="355"/>
        <v>0</v>
      </c>
      <c r="AFB69" s="24">
        <f t="shared" si="356"/>
        <v>0</v>
      </c>
      <c r="AFG69" s="24">
        <f t="shared" si="357"/>
        <v>0</v>
      </c>
      <c r="AFH69" s="24">
        <f t="shared" si="358"/>
        <v>0</v>
      </c>
      <c r="AFI69" s="24">
        <f t="shared" si="359"/>
        <v>0</v>
      </c>
      <c r="AFN69" s="24">
        <f t="shared" si="360"/>
        <v>0</v>
      </c>
      <c r="AFO69" s="24">
        <f t="shared" si="361"/>
        <v>0</v>
      </c>
      <c r="AFP69" s="24">
        <f t="shared" si="362"/>
        <v>0</v>
      </c>
      <c r="AFU69" s="24">
        <f t="shared" si="363"/>
        <v>0</v>
      </c>
      <c r="AFV69" s="24">
        <f t="shared" si="364"/>
        <v>0</v>
      </c>
      <c r="AFW69" s="24">
        <f t="shared" si="365"/>
        <v>0</v>
      </c>
      <c r="AGB69" s="24">
        <f t="shared" si="366"/>
        <v>0</v>
      </c>
      <c r="AGC69" s="24">
        <f t="shared" si="367"/>
        <v>0</v>
      </c>
      <c r="AGD69" s="24">
        <f t="shared" si="368"/>
        <v>0</v>
      </c>
      <c r="AGI69" s="24">
        <f t="shared" si="369"/>
        <v>0</v>
      </c>
      <c r="AGJ69" s="24">
        <f t="shared" si="370"/>
        <v>0</v>
      </c>
      <c r="AGK69" s="24">
        <f t="shared" si="371"/>
        <v>0</v>
      </c>
      <c r="AGP69" s="24">
        <f t="shared" si="372"/>
        <v>0</v>
      </c>
      <c r="AGQ69" s="24">
        <f t="shared" si="373"/>
        <v>0</v>
      </c>
      <c r="AGR69" s="24">
        <f t="shared" si="374"/>
        <v>0</v>
      </c>
      <c r="AGW69" s="24">
        <f t="shared" si="375"/>
        <v>0</v>
      </c>
      <c r="AGX69" s="24">
        <f t="shared" si="376"/>
        <v>0</v>
      </c>
      <c r="AGY69" s="24">
        <f t="shared" si="377"/>
        <v>0</v>
      </c>
      <c r="AHD69" s="24">
        <f t="shared" si="378"/>
        <v>0</v>
      </c>
      <c r="AHE69" s="24">
        <f t="shared" si="379"/>
        <v>0</v>
      </c>
      <c r="AHF69" s="24">
        <f t="shared" si="380"/>
        <v>0</v>
      </c>
      <c r="AHK69" s="24">
        <f t="shared" si="381"/>
        <v>0</v>
      </c>
      <c r="AHL69" s="24">
        <f t="shared" si="382"/>
        <v>0</v>
      </c>
      <c r="AHM69" s="24">
        <f t="shared" si="383"/>
        <v>0</v>
      </c>
      <c r="AHR69" s="24">
        <f t="shared" si="384"/>
        <v>0</v>
      </c>
      <c r="AHS69" s="24">
        <f t="shared" si="385"/>
        <v>0</v>
      </c>
      <c r="AHT69" s="24">
        <f t="shared" si="386"/>
        <v>0</v>
      </c>
      <c r="AHY69" s="24">
        <f t="shared" si="387"/>
        <v>0</v>
      </c>
      <c r="AHZ69" s="24">
        <f t="shared" si="388"/>
        <v>0</v>
      </c>
      <c r="AIA69" s="24">
        <f t="shared" si="389"/>
        <v>0</v>
      </c>
      <c r="AIF69" s="24">
        <f t="shared" si="390"/>
        <v>0</v>
      </c>
      <c r="AIG69" s="24">
        <f t="shared" si="391"/>
        <v>0</v>
      </c>
      <c r="AIH69" s="24">
        <f t="shared" si="392"/>
        <v>0</v>
      </c>
      <c r="AIM69" s="24">
        <f t="shared" si="393"/>
        <v>0</v>
      </c>
      <c r="AIN69" s="24">
        <f t="shared" si="394"/>
        <v>0</v>
      </c>
      <c r="AIO69" s="24">
        <f t="shared" si="395"/>
        <v>0</v>
      </c>
      <c r="AIT69" s="24">
        <f t="shared" si="396"/>
        <v>0</v>
      </c>
      <c r="AIU69" s="24">
        <f t="shared" si="397"/>
        <v>0</v>
      </c>
      <c r="AIV69" s="24">
        <f t="shared" si="398"/>
        <v>0</v>
      </c>
      <c r="AJA69" s="24">
        <f t="shared" si="399"/>
        <v>0</v>
      </c>
      <c r="AJB69" s="24">
        <f t="shared" si="400"/>
        <v>0</v>
      </c>
      <c r="AJC69" s="24">
        <f t="shared" si="401"/>
        <v>0</v>
      </c>
      <c r="AJH69" s="24">
        <f t="shared" si="402"/>
        <v>0</v>
      </c>
      <c r="AJI69" s="24">
        <f t="shared" si="403"/>
        <v>0</v>
      </c>
      <c r="AJJ69" s="24">
        <f t="shared" si="404"/>
        <v>0</v>
      </c>
      <c r="AJO69" s="24">
        <f t="shared" si="405"/>
        <v>0</v>
      </c>
      <c r="AJP69" s="24">
        <f t="shared" si="406"/>
        <v>0</v>
      </c>
      <c r="AJQ69" s="24">
        <f t="shared" si="407"/>
        <v>0</v>
      </c>
      <c r="AJV69" s="24">
        <f t="shared" si="408"/>
        <v>0</v>
      </c>
      <c r="AJW69" s="24">
        <f t="shared" si="409"/>
        <v>0</v>
      </c>
      <c r="AJX69" s="24">
        <f t="shared" si="410"/>
        <v>0</v>
      </c>
      <c r="AKC69" s="24">
        <f t="shared" si="411"/>
        <v>0</v>
      </c>
      <c r="AKD69" s="24">
        <f t="shared" si="412"/>
        <v>0</v>
      </c>
      <c r="AKE69" s="24">
        <f t="shared" si="413"/>
        <v>0</v>
      </c>
      <c r="AKJ69" s="24">
        <f t="shared" si="414"/>
        <v>0</v>
      </c>
      <c r="AKK69" s="24">
        <f t="shared" si="415"/>
        <v>0</v>
      </c>
      <c r="AKL69" s="24">
        <f t="shared" si="416"/>
        <v>0</v>
      </c>
      <c r="AKQ69" s="24">
        <f t="shared" si="417"/>
        <v>0</v>
      </c>
      <c r="AKR69" s="24">
        <f t="shared" si="418"/>
        <v>0</v>
      </c>
      <c r="AKS69" s="24">
        <f t="shared" si="419"/>
        <v>0</v>
      </c>
      <c r="AKX69" s="24">
        <f t="shared" si="420"/>
        <v>0</v>
      </c>
      <c r="AKY69" s="24">
        <f t="shared" si="421"/>
        <v>0</v>
      </c>
      <c r="AKZ69" s="24">
        <f t="shared" si="422"/>
        <v>0</v>
      </c>
      <c r="ALE69" s="24">
        <f t="shared" si="423"/>
        <v>0</v>
      </c>
      <c r="ALF69" s="24">
        <f t="shared" si="424"/>
        <v>0</v>
      </c>
      <c r="ALG69" s="24">
        <f t="shared" si="425"/>
        <v>0</v>
      </c>
      <c r="ALL69" s="24">
        <f t="shared" si="426"/>
        <v>0</v>
      </c>
      <c r="ALM69" s="24">
        <f t="shared" si="427"/>
        <v>0</v>
      </c>
      <c r="ALN69" s="24">
        <f t="shared" si="428"/>
        <v>0</v>
      </c>
      <c r="ALS69" s="24">
        <f t="shared" si="429"/>
        <v>0</v>
      </c>
      <c r="ALT69" s="24">
        <f t="shared" si="430"/>
        <v>0</v>
      </c>
      <c r="ALU69" s="24">
        <f t="shared" si="431"/>
        <v>0</v>
      </c>
      <c r="ALZ69" s="24">
        <f t="shared" si="432"/>
        <v>0</v>
      </c>
      <c r="AMA69" s="24">
        <f t="shared" si="433"/>
        <v>0</v>
      </c>
      <c r="AMB69" s="24">
        <f t="shared" si="434"/>
        <v>0</v>
      </c>
      <c r="AMG69" s="24">
        <f t="shared" si="435"/>
        <v>0</v>
      </c>
      <c r="AMH69" s="24">
        <f t="shared" si="436"/>
        <v>0</v>
      </c>
      <c r="AMI69" s="24">
        <f t="shared" si="437"/>
        <v>0</v>
      </c>
      <c r="AMN69" s="24">
        <f t="shared" si="438"/>
        <v>0</v>
      </c>
      <c r="AMO69" s="24">
        <f t="shared" si="439"/>
        <v>0</v>
      </c>
      <c r="AMP69" s="24">
        <f t="shared" si="440"/>
        <v>0</v>
      </c>
      <c r="AMU69" s="24">
        <f t="shared" si="441"/>
        <v>0</v>
      </c>
      <c r="AMV69" s="24">
        <f t="shared" si="442"/>
        <v>0</v>
      </c>
      <c r="AMW69" s="24">
        <f t="shared" si="443"/>
        <v>0</v>
      </c>
      <c r="ANB69" s="24">
        <f t="shared" si="444"/>
        <v>0</v>
      </c>
      <c r="ANC69" s="24">
        <f t="shared" si="445"/>
        <v>0</v>
      </c>
      <c r="AND69" s="24">
        <f t="shared" si="446"/>
        <v>0</v>
      </c>
      <c r="ANI69" s="24">
        <f t="shared" si="447"/>
        <v>0</v>
      </c>
      <c r="ANJ69" s="24">
        <f t="shared" si="448"/>
        <v>0</v>
      </c>
      <c r="ANK69" s="24">
        <f t="shared" si="449"/>
        <v>0</v>
      </c>
      <c r="ANP69" s="24">
        <f t="shared" si="450"/>
        <v>0</v>
      </c>
      <c r="ANQ69" s="24">
        <f t="shared" si="451"/>
        <v>0</v>
      </c>
      <c r="ANR69" s="24">
        <f t="shared" si="452"/>
        <v>0</v>
      </c>
      <c r="ANW69" s="24">
        <f t="shared" si="453"/>
        <v>0</v>
      </c>
      <c r="ANX69" s="24">
        <f t="shared" si="454"/>
        <v>0</v>
      </c>
      <c r="ANY69" s="24">
        <f t="shared" si="455"/>
        <v>0</v>
      </c>
      <c r="AOD69" s="24">
        <f t="shared" si="456"/>
        <v>0</v>
      </c>
      <c r="AOE69" s="24">
        <f t="shared" si="457"/>
        <v>0</v>
      </c>
      <c r="AOF69" s="24">
        <f t="shared" si="458"/>
        <v>0</v>
      </c>
      <c r="AOK69" s="24">
        <f t="shared" si="459"/>
        <v>0</v>
      </c>
      <c r="AOL69" s="24">
        <f t="shared" si="460"/>
        <v>0</v>
      </c>
      <c r="AOM69" s="24">
        <f t="shared" si="461"/>
        <v>0</v>
      </c>
      <c r="AOR69" s="24">
        <f t="shared" si="462"/>
        <v>0</v>
      </c>
      <c r="AOS69" s="24">
        <f t="shared" si="463"/>
        <v>0</v>
      </c>
      <c r="AOT69" s="24">
        <f t="shared" si="464"/>
        <v>0</v>
      </c>
      <c r="AOY69" s="24">
        <f t="shared" si="465"/>
        <v>0</v>
      </c>
      <c r="AOZ69" s="24">
        <f t="shared" si="466"/>
        <v>0</v>
      </c>
      <c r="APA69" s="24">
        <f t="shared" si="467"/>
        <v>0</v>
      </c>
      <c r="APF69" s="24">
        <f t="shared" si="468"/>
        <v>0</v>
      </c>
      <c r="APG69" s="24">
        <f t="shared" si="469"/>
        <v>0</v>
      </c>
      <c r="APH69" s="24">
        <f t="shared" si="470"/>
        <v>0</v>
      </c>
      <c r="APM69" s="24">
        <f t="shared" si="471"/>
        <v>0</v>
      </c>
      <c r="APN69" s="24">
        <f t="shared" si="472"/>
        <v>0</v>
      </c>
      <c r="APO69" s="24">
        <f t="shared" si="473"/>
        <v>0</v>
      </c>
      <c r="APT69" s="24">
        <f t="shared" si="474"/>
        <v>0</v>
      </c>
      <c r="APU69" s="24">
        <f t="shared" si="475"/>
        <v>0</v>
      </c>
      <c r="APV69" s="24">
        <f t="shared" si="476"/>
        <v>0</v>
      </c>
      <c r="AQA69" s="24">
        <f t="shared" si="477"/>
        <v>0</v>
      </c>
      <c r="AQB69" s="24">
        <f t="shared" si="478"/>
        <v>0</v>
      </c>
      <c r="AQC69" s="24">
        <f t="shared" si="479"/>
        <v>0</v>
      </c>
      <c r="AQH69" s="24">
        <f t="shared" si="480"/>
        <v>0</v>
      </c>
      <c r="AQI69" s="24">
        <f t="shared" si="481"/>
        <v>0</v>
      </c>
      <c r="AQJ69" s="24">
        <f t="shared" si="482"/>
        <v>0</v>
      </c>
      <c r="AQO69" s="24">
        <f t="shared" si="483"/>
        <v>0</v>
      </c>
      <c r="AQP69" s="24">
        <f t="shared" si="484"/>
        <v>0</v>
      </c>
      <c r="AQQ69" s="24">
        <f t="shared" si="485"/>
        <v>0</v>
      </c>
      <c r="AQV69" s="24">
        <f t="shared" si="486"/>
        <v>0</v>
      </c>
      <c r="AQW69" s="24">
        <f t="shared" si="487"/>
        <v>0</v>
      </c>
      <c r="AQX69" s="24">
        <f t="shared" si="488"/>
        <v>0</v>
      </c>
      <c r="ARC69" s="24">
        <f t="shared" si="489"/>
        <v>0</v>
      </c>
      <c r="ARD69" s="24">
        <f t="shared" si="490"/>
        <v>0</v>
      </c>
      <c r="ARE69" s="24">
        <f t="shared" si="491"/>
        <v>0</v>
      </c>
      <c r="ARJ69" s="24">
        <f t="shared" si="492"/>
        <v>0</v>
      </c>
      <c r="ARK69" s="24">
        <f t="shared" si="493"/>
        <v>0</v>
      </c>
      <c r="ARL69" s="24">
        <f t="shared" si="494"/>
        <v>0</v>
      </c>
      <c r="ARQ69" s="24">
        <f t="shared" si="495"/>
        <v>0</v>
      </c>
      <c r="ARR69" s="24">
        <f t="shared" si="496"/>
        <v>0</v>
      </c>
      <c r="ARS69" s="24">
        <f t="shared" si="497"/>
        <v>0</v>
      </c>
      <c r="ARX69" s="24">
        <f t="shared" si="498"/>
        <v>0</v>
      </c>
      <c r="ARY69" s="24">
        <f t="shared" si="499"/>
        <v>0</v>
      </c>
      <c r="ARZ69" s="24">
        <f t="shared" si="500"/>
        <v>0</v>
      </c>
      <c r="ASE69" s="24">
        <f t="shared" si="501"/>
        <v>0</v>
      </c>
      <c r="ASF69" s="24">
        <f t="shared" si="502"/>
        <v>0</v>
      </c>
      <c r="ASG69" s="24">
        <f t="shared" si="503"/>
        <v>0</v>
      </c>
      <c r="ASL69" s="24">
        <f t="shared" si="504"/>
        <v>0</v>
      </c>
      <c r="ASM69" s="24">
        <f t="shared" si="505"/>
        <v>0</v>
      </c>
      <c r="ASN69" s="24">
        <f t="shared" si="506"/>
        <v>0</v>
      </c>
      <c r="ASS69" s="24">
        <f t="shared" si="507"/>
        <v>0</v>
      </c>
      <c r="AST69" s="24">
        <f t="shared" si="508"/>
        <v>0</v>
      </c>
      <c r="ASU69" s="24">
        <f t="shared" si="509"/>
        <v>0</v>
      </c>
      <c r="ASZ69" s="24">
        <f t="shared" si="510"/>
        <v>0</v>
      </c>
      <c r="ATA69" s="24">
        <f t="shared" si="511"/>
        <v>0</v>
      </c>
      <c r="ATB69" s="24">
        <f t="shared" si="512"/>
        <v>0</v>
      </c>
      <c r="ATG69" s="24">
        <f t="shared" si="513"/>
        <v>0</v>
      </c>
      <c r="ATH69" s="24">
        <f t="shared" si="514"/>
        <v>0</v>
      </c>
      <c r="ATI69" s="24">
        <f t="shared" si="515"/>
        <v>0</v>
      </c>
      <c r="ATN69" s="24">
        <f t="shared" si="516"/>
        <v>0</v>
      </c>
      <c r="ATO69" s="24">
        <f t="shared" si="517"/>
        <v>0</v>
      </c>
      <c r="ATP69" s="24">
        <f t="shared" si="518"/>
        <v>0</v>
      </c>
      <c r="ATU69" s="24">
        <f t="shared" si="519"/>
        <v>0</v>
      </c>
      <c r="ATV69" s="24">
        <f t="shared" si="520"/>
        <v>0</v>
      </c>
      <c r="ATW69" s="24">
        <f t="shared" si="521"/>
        <v>0</v>
      </c>
      <c r="AUB69" s="24">
        <f t="shared" si="522"/>
        <v>0</v>
      </c>
      <c r="AUC69" s="24">
        <f t="shared" si="523"/>
        <v>0</v>
      </c>
      <c r="AUD69" s="24">
        <f t="shared" si="524"/>
        <v>0</v>
      </c>
      <c r="AUI69" s="24">
        <f t="shared" si="525"/>
        <v>0</v>
      </c>
      <c r="AUJ69" s="24">
        <f t="shared" si="526"/>
        <v>0</v>
      </c>
      <c r="AUK69" s="24">
        <f t="shared" si="527"/>
        <v>0</v>
      </c>
      <c r="AUP69" s="24">
        <f t="shared" si="528"/>
        <v>0</v>
      </c>
      <c r="AUQ69" s="24">
        <f t="shared" si="529"/>
        <v>0</v>
      </c>
      <c r="AUR69" s="24">
        <f t="shared" si="530"/>
        <v>0</v>
      </c>
      <c r="AUW69" s="24">
        <f t="shared" si="531"/>
        <v>0</v>
      </c>
      <c r="AUX69" s="24">
        <f t="shared" si="532"/>
        <v>0</v>
      </c>
      <c r="AUY69" s="24">
        <f t="shared" si="533"/>
        <v>0</v>
      </c>
      <c r="AVD69" s="24">
        <f t="shared" si="534"/>
        <v>0</v>
      </c>
      <c r="AVE69" s="24">
        <f t="shared" si="535"/>
        <v>0</v>
      </c>
      <c r="AVF69" s="24">
        <f t="shared" si="536"/>
        <v>0</v>
      </c>
      <c r="AVK69" s="24">
        <f t="shared" si="537"/>
        <v>0</v>
      </c>
      <c r="AVL69" s="24">
        <f t="shared" si="538"/>
        <v>0</v>
      </c>
      <c r="AVM69" s="24">
        <f t="shared" si="539"/>
        <v>0</v>
      </c>
      <c r="AVR69" s="24">
        <f t="shared" si="540"/>
        <v>0</v>
      </c>
      <c r="AVS69" s="24">
        <f t="shared" si="541"/>
        <v>0</v>
      </c>
      <c r="AVT69" s="24">
        <f t="shared" si="542"/>
        <v>0</v>
      </c>
      <c r="AVY69" s="24">
        <f t="shared" si="543"/>
        <v>0</v>
      </c>
      <c r="AVZ69" s="24">
        <f t="shared" si="544"/>
        <v>0</v>
      </c>
      <c r="AWA69" s="24">
        <f t="shared" si="545"/>
        <v>0</v>
      </c>
      <c r="AWF69" s="24">
        <f t="shared" si="546"/>
        <v>0</v>
      </c>
      <c r="AWG69" s="24">
        <f t="shared" si="547"/>
        <v>0</v>
      </c>
      <c r="AWH69" s="24">
        <f t="shared" si="548"/>
        <v>0</v>
      </c>
      <c r="AWM69" s="24">
        <f t="shared" si="549"/>
        <v>0</v>
      </c>
      <c r="AWN69" s="24">
        <f t="shared" si="550"/>
        <v>0</v>
      </c>
      <c r="AWO69" s="24">
        <f t="shared" si="551"/>
        <v>0</v>
      </c>
      <c r="AWT69" s="24">
        <f t="shared" si="552"/>
        <v>0</v>
      </c>
      <c r="AWU69" s="24">
        <f t="shared" si="553"/>
        <v>0</v>
      </c>
      <c r="AWV69" s="24">
        <f t="shared" si="554"/>
        <v>0</v>
      </c>
      <c r="AXA69" s="24">
        <f t="shared" si="555"/>
        <v>0</v>
      </c>
      <c r="AXB69" s="24">
        <f t="shared" si="556"/>
        <v>0</v>
      </c>
      <c r="AXC69" s="24">
        <f t="shared" si="557"/>
        <v>0</v>
      </c>
      <c r="AXH69" s="24">
        <f t="shared" si="558"/>
        <v>0</v>
      </c>
      <c r="AXI69" s="24">
        <f t="shared" si="559"/>
        <v>0</v>
      </c>
      <c r="AXJ69" s="24">
        <f t="shared" si="560"/>
        <v>0</v>
      </c>
      <c r="AXO69" s="24">
        <f t="shared" si="561"/>
        <v>0</v>
      </c>
      <c r="AXP69" s="24">
        <f t="shared" si="562"/>
        <v>0</v>
      </c>
      <c r="AXQ69" s="24">
        <f t="shared" si="563"/>
        <v>0</v>
      </c>
      <c r="AXV69" s="24">
        <f t="shared" si="564"/>
        <v>0</v>
      </c>
      <c r="AXW69" s="24">
        <f t="shared" si="565"/>
        <v>0</v>
      </c>
      <c r="AXX69" s="24">
        <f t="shared" si="566"/>
        <v>0</v>
      </c>
      <c r="AYC69" s="24">
        <f t="shared" si="567"/>
        <v>0</v>
      </c>
      <c r="AYD69" s="24">
        <f t="shared" si="568"/>
        <v>0</v>
      </c>
      <c r="AYE69" s="24">
        <f t="shared" si="569"/>
        <v>0</v>
      </c>
      <c r="AYJ69" s="24">
        <f t="shared" si="570"/>
        <v>0</v>
      </c>
      <c r="AYK69" s="24">
        <f t="shared" si="571"/>
        <v>0</v>
      </c>
      <c r="AYL69" s="24">
        <f t="shared" si="572"/>
        <v>0</v>
      </c>
      <c r="AYQ69" s="24">
        <f t="shared" si="573"/>
        <v>0</v>
      </c>
      <c r="AYR69" s="24">
        <f t="shared" si="574"/>
        <v>0</v>
      </c>
      <c r="AYS69" s="24">
        <f t="shared" si="575"/>
        <v>0</v>
      </c>
      <c r="AYX69" s="24">
        <f t="shared" si="576"/>
        <v>0</v>
      </c>
      <c r="AYY69" s="24">
        <f t="shared" si="577"/>
        <v>0</v>
      </c>
      <c r="AYZ69" s="24">
        <f t="shared" si="578"/>
        <v>0</v>
      </c>
      <c r="AZE69" s="24">
        <f t="shared" si="579"/>
        <v>0</v>
      </c>
      <c r="AZF69" s="24">
        <f t="shared" si="580"/>
        <v>0</v>
      </c>
      <c r="AZG69" s="24">
        <f t="shared" si="581"/>
        <v>0</v>
      </c>
      <c r="AZH69"/>
      <c r="AZI69"/>
      <c r="AZJ69"/>
      <c r="AZK69"/>
      <c r="AZL69" s="24">
        <f t="shared" si="582"/>
        <v>0</v>
      </c>
      <c r="AZM69" s="24">
        <f t="shared" si="583"/>
        <v>0</v>
      </c>
      <c r="AZN69" s="24">
        <f t="shared" si="584"/>
        <v>0</v>
      </c>
      <c r="AZS69" s="24">
        <f t="shared" si="585"/>
        <v>0</v>
      </c>
      <c r="AZT69" s="24">
        <f t="shared" si="586"/>
        <v>0</v>
      </c>
      <c r="AZU69" s="24">
        <f t="shared" si="587"/>
        <v>0</v>
      </c>
      <c r="AZZ69" s="24">
        <f t="shared" si="588"/>
        <v>0</v>
      </c>
      <c r="BAA69" s="24">
        <f t="shared" si="589"/>
        <v>0</v>
      </c>
      <c r="BAB69" s="24">
        <f t="shared" si="590"/>
        <v>0</v>
      </c>
      <c r="BAG69" s="24">
        <f t="shared" si="591"/>
        <v>0</v>
      </c>
      <c r="BAH69" s="24">
        <f t="shared" si="592"/>
        <v>0</v>
      </c>
      <c r="BAI69" s="24">
        <f t="shared" si="593"/>
        <v>0</v>
      </c>
      <c r="BAN69" s="24">
        <f t="shared" si="594"/>
        <v>0</v>
      </c>
      <c r="BAO69" s="24">
        <f t="shared" si="595"/>
        <v>0</v>
      </c>
      <c r="BAP69" s="24">
        <f t="shared" si="596"/>
        <v>0</v>
      </c>
      <c r="BAU69" s="24">
        <f t="shared" si="597"/>
        <v>0</v>
      </c>
      <c r="BAV69" s="24">
        <f t="shared" si="598"/>
        <v>0</v>
      </c>
      <c r="BAW69" s="24">
        <f t="shared" si="599"/>
        <v>0</v>
      </c>
      <c r="BBB69" s="24">
        <f t="shared" si="600"/>
        <v>0</v>
      </c>
      <c r="BBC69" s="24">
        <f t="shared" si="601"/>
        <v>0</v>
      </c>
      <c r="BBD69" s="24">
        <f t="shared" si="602"/>
        <v>0</v>
      </c>
      <c r="BBI69" s="24">
        <f t="shared" si="603"/>
        <v>0</v>
      </c>
      <c r="BBJ69" s="24">
        <f t="shared" si="604"/>
        <v>0</v>
      </c>
      <c r="BBK69" s="24">
        <f t="shared" si="605"/>
        <v>0</v>
      </c>
      <c r="BBP69" s="24">
        <f t="shared" si="606"/>
        <v>0</v>
      </c>
      <c r="BBQ69" s="24">
        <f t="shared" si="607"/>
        <v>0</v>
      </c>
      <c r="BBR69" s="24">
        <f t="shared" si="608"/>
        <v>0</v>
      </c>
      <c r="BBW69" s="24">
        <f t="shared" si="609"/>
        <v>0</v>
      </c>
      <c r="BBX69" s="24">
        <f t="shared" si="610"/>
        <v>0</v>
      </c>
      <c r="BBY69" s="24">
        <f t="shared" si="611"/>
        <v>0</v>
      </c>
      <c r="BCD69" s="24">
        <f t="shared" si="612"/>
        <v>0</v>
      </c>
      <c r="BCE69" s="24">
        <f t="shared" si="613"/>
        <v>0</v>
      </c>
      <c r="BCF69" s="24">
        <f t="shared" si="614"/>
        <v>0</v>
      </c>
      <c r="BCK69" s="24">
        <f t="shared" si="615"/>
        <v>0</v>
      </c>
      <c r="BCL69" s="24">
        <f t="shared" si="616"/>
        <v>0</v>
      </c>
      <c r="BCM69" s="24">
        <f t="shared" si="617"/>
        <v>0</v>
      </c>
      <c r="BCR69" s="24">
        <f t="shared" si="618"/>
        <v>0</v>
      </c>
      <c r="BCS69" s="24">
        <f t="shared" si="619"/>
        <v>0</v>
      </c>
      <c r="BCT69" s="24">
        <f t="shared" si="620"/>
        <v>0</v>
      </c>
      <c r="BCY69" s="24">
        <f t="shared" si="621"/>
        <v>0</v>
      </c>
      <c r="BCZ69" s="24">
        <f t="shared" si="622"/>
        <v>0</v>
      </c>
      <c r="BDA69" s="24">
        <f t="shared" si="623"/>
        <v>0</v>
      </c>
      <c r="BDF69" s="24">
        <f t="shared" si="624"/>
        <v>0</v>
      </c>
      <c r="BDG69" s="24">
        <f t="shared" si="625"/>
        <v>0</v>
      </c>
      <c r="BDH69" s="24">
        <f t="shared" si="626"/>
        <v>0</v>
      </c>
      <c r="BDM69" s="24">
        <f t="shared" si="627"/>
        <v>0</v>
      </c>
      <c r="BDN69" s="24">
        <f t="shared" si="628"/>
        <v>0</v>
      </c>
      <c r="BDO69" s="24">
        <f t="shared" si="629"/>
        <v>0</v>
      </c>
      <c r="BDT69" s="24">
        <f t="shared" si="630"/>
        <v>0</v>
      </c>
      <c r="BDU69" s="24">
        <f t="shared" si="631"/>
        <v>0</v>
      </c>
      <c r="BDV69" s="24">
        <f t="shared" si="632"/>
        <v>0</v>
      </c>
      <c r="BEA69" s="24">
        <f t="shared" si="633"/>
        <v>0</v>
      </c>
      <c r="BEB69" s="24">
        <f t="shared" si="634"/>
        <v>0</v>
      </c>
      <c r="BEC69" s="24">
        <f t="shared" si="635"/>
        <v>0</v>
      </c>
      <c r="BEH69" s="24">
        <f t="shared" si="636"/>
        <v>0</v>
      </c>
      <c r="BEI69" s="24">
        <f t="shared" si="637"/>
        <v>0</v>
      </c>
      <c r="BEJ69" s="24">
        <f t="shared" si="638"/>
        <v>0</v>
      </c>
      <c r="BEO69" s="24">
        <f t="shared" si="639"/>
        <v>0</v>
      </c>
      <c r="BEP69" s="24">
        <f t="shared" si="640"/>
        <v>0</v>
      </c>
      <c r="BEQ69" s="24">
        <f t="shared" si="641"/>
        <v>0</v>
      </c>
      <c r="BEV69" s="24">
        <f t="shared" si="642"/>
        <v>0</v>
      </c>
      <c r="BEW69" s="24">
        <f t="shared" si="643"/>
        <v>0</v>
      </c>
      <c r="BEX69" s="24">
        <f t="shared" si="644"/>
        <v>0</v>
      </c>
      <c r="BFC69" s="24">
        <f t="shared" si="645"/>
        <v>0</v>
      </c>
      <c r="BFD69" s="24">
        <f t="shared" si="646"/>
        <v>0</v>
      </c>
      <c r="BFE69" s="24">
        <f t="shared" si="647"/>
        <v>0</v>
      </c>
      <c r="BFJ69" s="24">
        <f t="shared" si="648"/>
        <v>0</v>
      </c>
      <c r="BFK69" s="24">
        <f t="shared" si="649"/>
        <v>0</v>
      </c>
      <c r="BFL69" s="24">
        <f t="shared" si="650"/>
        <v>0</v>
      </c>
      <c r="BFQ69" s="24">
        <f t="shared" si="651"/>
        <v>0</v>
      </c>
      <c r="BFR69" s="24">
        <f t="shared" si="652"/>
        <v>0</v>
      </c>
      <c r="BFS69" s="24">
        <f t="shared" si="653"/>
        <v>0</v>
      </c>
      <c r="BFX69" s="24">
        <f t="shared" si="654"/>
        <v>0</v>
      </c>
      <c r="BFY69" s="24">
        <f t="shared" si="655"/>
        <v>0</v>
      </c>
      <c r="BFZ69" s="24">
        <f t="shared" si="656"/>
        <v>0</v>
      </c>
      <c r="BGE69" s="24">
        <f t="shared" si="657"/>
        <v>0</v>
      </c>
      <c r="BGF69" s="24">
        <f t="shared" si="658"/>
        <v>0</v>
      </c>
      <c r="BGG69" s="24">
        <f t="shared" si="659"/>
        <v>0</v>
      </c>
      <c r="BGL69" s="24">
        <f t="shared" si="660"/>
        <v>0</v>
      </c>
      <c r="BGM69" s="24">
        <f t="shared" si="661"/>
        <v>0</v>
      </c>
      <c r="BGN69" s="24">
        <f t="shared" si="662"/>
        <v>0</v>
      </c>
      <c r="BGS69" s="24">
        <f t="shared" si="663"/>
        <v>0</v>
      </c>
      <c r="BGT69" s="24">
        <f t="shared" si="664"/>
        <v>0</v>
      </c>
      <c r="BGU69" s="24">
        <f t="shared" si="665"/>
        <v>0</v>
      </c>
      <c r="BGZ69" s="24">
        <f t="shared" si="666"/>
        <v>0</v>
      </c>
      <c r="BHA69" s="24">
        <f t="shared" si="667"/>
        <v>0</v>
      </c>
      <c r="BHB69" s="24">
        <f t="shared" si="668"/>
        <v>0</v>
      </c>
      <c r="BHG69" s="24">
        <f t="shared" si="669"/>
        <v>0</v>
      </c>
      <c r="BHH69" s="24">
        <f t="shared" si="670"/>
        <v>0</v>
      </c>
      <c r="BHI69" s="24">
        <f t="shared" si="671"/>
        <v>0</v>
      </c>
      <c r="BHN69" s="24">
        <f t="shared" si="672"/>
        <v>0</v>
      </c>
      <c r="BHO69" s="24">
        <f t="shared" si="673"/>
        <v>0</v>
      </c>
      <c r="BHP69" s="24">
        <f t="shared" si="674"/>
        <v>0</v>
      </c>
      <c r="BHU69" s="24">
        <f t="shared" si="675"/>
        <v>0</v>
      </c>
      <c r="BHV69" s="24">
        <f t="shared" si="676"/>
        <v>0</v>
      </c>
      <c r="BHW69" s="24">
        <f t="shared" si="677"/>
        <v>0</v>
      </c>
      <c r="BIB69" s="24">
        <f t="shared" si="678"/>
        <v>0</v>
      </c>
      <c r="BIC69" s="24">
        <f t="shared" si="679"/>
        <v>0</v>
      </c>
      <c r="BID69" s="24">
        <f t="shared" si="680"/>
        <v>0</v>
      </c>
      <c r="BII69" s="24">
        <f t="shared" si="681"/>
        <v>0</v>
      </c>
      <c r="BIJ69" s="24">
        <f t="shared" si="682"/>
        <v>0</v>
      </c>
      <c r="BIK69" s="24">
        <f t="shared" si="683"/>
        <v>0</v>
      </c>
      <c r="BIP69" s="24">
        <f t="shared" si="684"/>
        <v>0</v>
      </c>
      <c r="BIQ69" s="24">
        <f t="shared" si="685"/>
        <v>0</v>
      </c>
      <c r="BIR69" s="24">
        <f t="shared" si="686"/>
        <v>0</v>
      </c>
      <c r="BIW69" s="24">
        <f t="shared" si="687"/>
        <v>0</v>
      </c>
      <c r="BIX69" s="24">
        <f t="shared" si="688"/>
        <v>0</v>
      </c>
      <c r="BIY69" s="24">
        <f t="shared" si="689"/>
        <v>0</v>
      </c>
      <c r="BJD69" s="24">
        <f t="shared" si="690"/>
        <v>0</v>
      </c>
      <c r="BJE69" s="24">
        <f t="shared" si="691"/>
        <v>0</v>
      </c>
      <c r="BJF69" s="24">
        <f t="shared" si="692"/>
        <v>0</v>
      </c>
      <c r="BJK69" s="24">
        <f t="shared" si="693"/>
        <v>0</v>
      </c>
      <c r="BJL69" s="24">
        <f t="shared" si="694"/>
        <v>0</v>
      </c>
      <c r="BJM69" s="24">
        <f t="shared" si="695"/>
        <v>0</v>
      </c>
      <c r="BJR69" s="24">
        <f t="shared" si="696"/>
        <v>0</v>
      </c>
      <c r="BJS69" s="24">
        <f t="shared" si="697"/>
        <v>0</v>
      </c>
      <c r="BJT69" s="24">
        <f t="shared" si="698"/>
        <v>0</v>
      </c>
      <c r="BJY69" s="24">
        <f t="shared" si="699"/>
        <v>0</v>
      </c>
      <c r="BJZ69" s="24">
        <f t="shared" si="700"/>
        <v>0</v>
      </c>
      <c r="BKA69" s="24">
        <f t="shared" si="701"/>
        <v>0</v>
      </c>
      <c r="BKF69" s="24">
        <f t="shared" si="702"/>
        <v>0</v>
      </c>
      <c r="BKG69" s="24">
        <f t="shared" si="703"/>
        <v>0</v>
      </c>
      <c r="BKH69" s="24">
        <f t="shared" si="704"/>
        <v>0</v>
      </c>
      <c r="BKM69" s="24">
        <f t="shared" si="705"/>
        <v>0</v>
      </c>
      <c r="BKN69" s="24">
        <f t="shared" si="706"/>
        <v>0</v>
      </c>
      <c r="BKO69" s="24">
        <f t="shared" si="707"/>
        <v>0</v>
      </c>
      <c r="BKT69" s="24">
        <f t="shared" si="708"/>
        <v>0</v>
      </c>
      <c r="BKU69" s="24">
        <f t="shared" si="709"/>
        <v>0</v>
      </c>
      <c r="BKV69" s="24">
        <f t="shared" si="710"/>
        <v>0</v>
      </c>
      <c r="BLA69" s="24">
        <f t="shared" si="711"/>
        <v>0</v>
      </c>
      <c r="BLB69" s="24">
        <f t="shared" si="712"/>
        <v>0</v>
      </c>
      <c r="BLC69" s="24">
        <f t="shared" si="713"/>
        <v>0</v>
      </c>
      <c r="BLH69" s="24">
        <f t="shared" si="714"/>
        <v>0</v>
      </c>
      <c r="BLI69" s="24">
        <f t="shared" si="715"/>
        <v>0</v>
      </c>
      <c r="BLJ69" s="24">
        <f t="shared" si="716"/>
        <v>0</v>
      </c>
      <c r="BLO69" s="24">
        <f t="shared" si="717"/>
        <v>0</v>
      </c>
      <c r="BLP69" s="24">
        <f t="shared" si="718"/>
        <v>0</v>
      </c>
      <c r="BLQ69" s="24">
        <f t="shared" si="719"/>
        <v>0</v>
      </c>
      <c r="BLV69" s="24">
        <f t="shared" si="720"/>
        <v>0</v>
      </c>
      <c r="BLW69" s="24">
        <f t="shared" si="721"/>
        <v>0</v>
      </c>
      <c r="BLX69" s="24">
        <f t="shared" si="722"/>
        <v>0</v>
      </c>
      <c r="BMC69" s="24">
        <f t="shared" si="723"/>
        <v>0</v>
      </c>
      <c r="BMD69" s="24">
        <f t="shared" si="724"/>
        <v>0</v>
      </c>
      <c r="BME69" s="24">
        <f t="shared" si="725"/>
        <v>0</v>
      </c>
      <c r="BMJ69" s="24">
        <f t="shared" si="726"/>
        <v>0</v>
      </c>
      <c r="BMK69" s="24">
        <f t="shared" si="727"/>
        <v>0</v>
      </c>
      <c r="BML69" s="24">
        <f t="shared" si="728"/>
        <v>0</v>
      </c>
      <c r="BMQ69" s="24">
        <f t="shared" si="729"/>
        <v>0</v>
      </c>
      <c r="BMR69" s="24">
        <f t="shared" si="730"/>
        <v>0</v>
      </c>
      <c r="BMS69" s="24">
        <f t="shared" si="731"/>
        <v>0</v>
      </c>
      <c r="BMX69" s="24">
        <f t="shared" si="732"/>
        <v>0</v>
      </c>
      <c r="BMY69" s="24">
        <f t="shared" si="733"/>
        <v>0</v>
      </c>
      <c r="BMZ69" s="24">
        <f t="shared" si="734"/>
        <v>0</v>
      </c>
      <c r="BNE69" s="24">
        <f t="shared" si="735"/>
        <v>0</v>
      </c>
      <c r="BNF69" s="24">
        <f t="shared" si="736"/>
        <v>0</v>
      </c>
      <c r="BNG69" s="24">
        <f t="shared" si="737"/>
        <v>0</v>
      </c>
      <c r="BNL69" s="24">
        <f t="shared" si="738"/>
        <v>0</v>
      </c>
      <c r="BNM69" s="24">
        <f t="shared" si="739"/>
        <v>0</v>
      </c>
      <c r="BNN69" s="24">
        <f t="shared" si="740"/>
        <v>0</v>
      </c>
      <c r="BNS69" s="24">
        <f t="shared" si="741"/>
        <v>0</v>
      </c>
      <c r="BNT69" s="24">
        <f t="shared" si="742"/>
        <v>0</v>
      </c>
      <c r="BNU69" s="24">
        <f t="shared" si="743"/>
        <v>0</v>
      </c>
      <c r="BNZ69" s="24">
        <f t="shared" si="744"/>
        <v>0</v>
      </c>
      <c r="BOA69" s="24">
        <f t="shared" si="745"/>
        <v>0</v>
      </c>
      <c r="BOB69" s="24">
        <f t="shared" si="746"/>
        <v>0</v>
      </c>
      <c r="BOG69" s="24">
        <f t="shared" si="747"/>
        <v>0</v>
      </c>
      <c r="BOH69" s="24">
        <f t="shared" si="748"/>
        <v>0</v>
      </c>
      <c r="BOI69" s="24">
        <f t="shared" si="749"/>
        <v>0</v>
      </c>
      <c r="BON69" s="24">
        <f t="shared" si="750"/>
        <v>0</v>
      </c>
      <c r="BOO69" s="24">
        <f t="shared" si="751"/>
        <v>0</v>
      </c>
      <c r="BOP69" s="24">
        <f t="shared" si="752"/>
        <v>0</v>
      </c>
      <c r="BOU69" s="24">
        <f t="shared" si="753"/>
        <v>0</v>
      </c>
      <c r="BOV69" s="24">
        <f t="shared" si="754"/>
        <v>0</v>
      </c>
      <c r="BOW69" s="24">
        <f t="shared" si="755"/>
        <v>0</v>
      </c>
      <c r="BPB69" s="24">
        <f t="shared" si="756"/>
        <v>0</v>
      </c>
      <c r="BPC69" s="24">
        <f t="shared" si="757"/>
        <v>0</v>
      </c>
      <c r="BPD69" s="24">
        <f t="shared" si="758"/>
        <v>0</v>
      </c>
      <c r="BPI69" s="24">
        <f t="shared" si="759"/>
        <v>0</v>
      </c>
      <c r="BPJ69" s="24">
        <f t="shared" si="760"/>
        <v>0</v>
      </c>
      <c r="BPK69" s="24">
        <f t="shared" si="761"/>
        <v>0</v>
      </c>
      <c r="BPP69" s="24">
        <f t="shared" si="762"/>
        <v>0</v>
      </c>
      <c r="BPQ69" s="24">
        <f t="shared" si="763"/>
        <v>0</v>
      </c>
      <c r="BPR69" s="24">
        <f t="shared" si="764"/>
        <v>0</v>
      </c>
      <c r="BPW69" s="24">
        <f t="shared" si="765"/>
        <v>0</v>
      </c>
      <c r="BPX69" s="24">
        <f t="shared" si="766"/>
        <v>0</v>
      </c>
      <c r="BPY69" s="24">
        <f t="shared" si="767"/>
        <v>0</v>
      </c>
      <c r="BQD69" s="24">
        <f t="shared" si="768"/>
        <v>0</v>
      </c>
      <c r="BQE69" s="24">
        <f t="shared" si="769"/>
        <v>0</v>
      </c>
      <c r="BQF69" s="24">
        <f t="shared" si="770"/>
        <v>0</v>
      </c>
      <c r="BQK69" s="24">
        <f t="shared" si="771"/>
        <v>0</v>
      </c>
      <c r="BQL69" s="24">
        <f t="shared" si="772"/>
        <v>0</v>
      </c>
      <c r="BQM69" s="24">
        <f t="shared" si="773"/>
        <v>0</v>
      </c>
      <c r="BQR69" s="24">
        <f t="shared" si="774"/>
        <v>0</v>
      </c>
      <c r="BQS69" s="24">
        <f t="shared" si="775"/>
        <v>0</v>
      </c>
      <c r="BQT69" s="24">
        <f t="shared" si="776"/>
        <v>0</v>
      </c>
      <c r="BQY69" s="24">
        <f t="shared" si="777"/>
        <v>0</v>
      </c>
      <c r="BQZ69" s="24">
        <f t="shared" si="778"/>
        <v>0</v>
      </c>
      <c r="BRA69" s="24">
        <f t="shared" si="779"/>
        <v>0</v>
      </c>
      <c r="BRF69" s="24">
        <f t="shared" si="780"/>
        <v>0</v>
      </c>
      <c r="BRG69" s="24">
        <f t="shared" si="781"/>
        <v>0</v>
      </c>
      <c r="BRH69" s="24">
        <f t="shared" si="782"/>
        <v>0</v>
      </c>
      <c r="BRM69" s="24">
        <f t="shared" si="783"/>
        <v>0</v>
      </c>
      <c r="BRN69" s="24">
        <f t="shared" si="784"/>
        <v>0</v>
      </c>
      <c r="BRO69" s="24">
        <f t="shared" si="785"/>
        <v>0</v>
      </c>
      <c r="BRT69" s="24">
        <f t="shared" si="786"/>
        <v>0</v>
      </c>
      <c r="BRU69" s="24">
        <f t="shared" si="787"/>
        <v>0</v>
      </c>
      <c r="BRV69" s="24">
        <f t="shared" si="788"/>
        <v>0</v>
      </c>
      <c r="BSA69" s="24">
        <f t="shared" si="789"/>
        <v>0</v>
      </c>
      <c r="BSB69" s="24">
        <f t="shared" si="790"/>
        <v>0</v>
      </c>
      <c r="BSC69" s="24">
        <f t="shared" si="791"/>
        <v>0</v>
      </c>
      <c r="BSH69" s="24">
        <f t="shared" si="792"/>
        <v>0</v>
      </c>
      <c r="BSI69" s="24">
        <f t="shared" si="793"/>
        <v>0</v>
      </c>
      <c r="BSJ69" s="24">
        <f t="shared" si="794"/>
        <v>0</v>
      </c>
      <c r="BSO69" s="24">
        <f t="shared" si="795"/>
        <v>0</v>
      </c>
      <c r="BSP69" s="24">
        <f t="shared" si="796"/>
        <v>0</v>
      </c>
      <c r="BSQ69" s="24">
        <f t="shared" si="797"/>
        <v>0</v>
      </c>
      <c r="BSV69" s="24">
        <f t="shared" si="798"/>
        <v>0</v>
      </c>
      <c r="BSW69" s="24">
        <f t="shared" si="799"/>
        <v>0</v>
      </c>
      <c r="BSX69" s="24">
        <f t="shared" si="800"/>
        <v>0</v>
      </c>
      <c r="BTC69" s="24">
        <f t="shared" si="801"/>
        <v>0</v>
      </c>
      <c r="BTD69" s="24">
        <f t="shared" si="802"/>
        <v>0</v>
      </c>
      <c r="BTE69" s="24">
        <f t="shared" si="803"/>
        <v>0</v>
      </c>
      <c r="BTJ69" s="24">
        <f t="shared" si="804"/>
        <v>0</v>
      </c>
      <c r="BTK69" s="24">
        <f t="shared" si="805"/>
        <v>0</v>
      </c>
      <c r="BTL69" s="24">
        <f t="shared" si="806"/>
        <v>0</v>
      </c>
      <c r="BTQ69" s="24">
        <f t="shared" si="807"/>
        <v>0</v>
      </c>
      <c r="BTR69" s="24">
        <f t="shared" si="808"/>
        <v>0</v>
      </c>
      <c r="BTS69" s="24">
        <f t="shared" si="809"/>
        <v>0</v>
      </c>
      <c r="BTX69" s="24">
        <f t="shared" si="810"/>
        <v>0</v>
      </c>
      <c r="BTY69" s="24">
        <f t="shared" si="811"/>
        <v>0</v>
      </c>
      <c r="BTZ69" s="24">
        <f t="shared" si="812"/>
        <v>0</v>
      </c>
      <c r="BUE69" s="24">
        <f t="shared" si="813"/>
        <v>0</v>
      </c>
      <c r="BUF69" s="24">
        <f t="shared" si="814"/>
        <v>0</v>
      </c>
      <c r="BUG69" s="24">
        <f t="shared" si="815"/>
        <v>0</v>
      </c>
      <c r="BUL69" s="24">
        <f t="shared" si="816"/>
        <v>0</v>
      </c>
      <c r="BUM69" s="24">
        <f t="shared" si="817"/>
        <v>0</v>
      </c>
      <c r="BUN69" s="24">
        <f t="shared" si="818"/>
        <v>0</v>
      </c>
      <c r="BUS69" s="24">
        <f t="shared" si="819"/>
        <v>0</v>
      </c>
      <c r="BUT69" s="24">
        <f t="shared" si="820"/>
        <v>0</v>
      </c>
      <c r="BUU69" s="24">
        <f t="shared" si="821"/>
        <v>0</v>
      </c>
      <c r="BUZ69" s="24">
        <f t="shared" si="822"/>
        <v>0</v>
      </c>
      <c r="BVA69" s="24">
        <f t="shared" si="823"/>
        <v>0</v>
      </c>
      <c r="BVB69" s="24">
        <f t="shared" si="824"/>
        <v>0</v>
      </c>
      <c r="BVG69" s="24">
        <f t="shared" si="825"/>
        <v>0</v>
      </c>
      <c r="BVH69" s="24">
        <f t="shared" si="826"/>
        <v>0</v>
      </c>
      <c r="BVI69" s="24">
        <f t="shared" si="827"/>
        <v>0</v>
      </c>
      <c r="BVN69" s="24">
        <f t="shared" si="828"/>
        <v>0</v>
      </c>
      <c r="BVO69" s="24">
        <f t="shared" si="829"/>
        <v>0</v>
      </c>
      <c r="BVP69" s="24">
        <f t="shared" si="830"/>
        <v>0</v>
      </c>
      <c r="BVU69" s="24">
        <f t="shared" si="831"/>
        <v>0</v>
      </c>
      <c r="BVV69" s="24">
        <f t="shared" si="832"/>
        <v>0</v>
      </c>
      <c r="BVW69" s="24">
        <f t="shared" si="833"/>
        <v>0</v>
      </c>
      <c r="BVX69"/>
      <c r="BVY69"/>
      <c r="BVZ69"/>
      <c r="BWA69"/>
      <c r="BWB69" s="24">
        <f t="shared" si="834"/>
        <v>0</v>
      </c>
      <c r="BWC69" s="24">
        <f t="shared" si="835"/>
        <v>0</v>
      </c>
      <c r="BWD69" s="24">
        <f t="shared" si="836"/>
        <v>0</v>
      </c>
      <c r="BWI69" s="24">
        <f t="shared" si="837"/>
        <v>0</v>
      </c>
      <c r="BWJ69" s="24">
        <f t="shared" si="838"/>
        <v>0</v>
      </c>
      <c r="BWK69" s="24">
        <f t="shared" si="839"/>
        <v>0</v>
      </c>
      <c r="BWP69" s="24">
        <f t="shared" si="840"/>
        <v>0</v>
      </c>
      <c r="BWQ69" s="24">
        <f t="shared" si="841"/>
        <v>0</v>
      </c>
      <c r="BWR69" s="24">
        <f t="shared" si="842"/>
        <v>0</v>
      </c>
      <c r="BWW69" s="24">
        <f t="shared" si="843"/>
        <v>0</v>
      </c>
      <c r="BWX69" s="24">
        <f t="shared" si="844"/>
        <v>0</v>
      </c>
      <c r="BWY69" s="24">
        <f t="shared" si="845"/>
        <v>0</v>
      </c>
      <c r="BXD69" s="24">
        <f t="shared" si="846"/>
        <v>0</v>
      </c>
      <c r="BXE69" s="24">
        <f t="shared" si="847"/>
        <v>0</v>
      </c>
      <c r="BXF69" s="24">
        <f t="shared" si="848"/>
        <v>0</v>
      </c>
      <c r="BXK69" s="24">
        <f t="shared" si="849"/>
        <v>0</v>
      </c>
      <c r="BXL69" s="24">
        <f t="shared" si="850"/>
        <v>0</v>
      </c>
      <c r="BXM69" s="24">
        <f t="shared" si="851"/>
        <v>0</v>
      </c>
      <c r="BXR69" s="24">
        <f t="shared" si="852"/>
        <v>0</v>
      </c>
      <c r="BXS69" s="24">
        <f t="shared" si="853"/>
        <v>0</v>
      </c>
      <c r="BXT69" s="24">
        <f t="shared" si="854"/>
        <v>0</v>
      </c>
      <c r="BXY69" s="24">
        <f t="shared" si="855"/>
        <v>0</v>
      </c>
      <c r="BXZ69" s="24">
        <f t="shared" si="856"/>
        <v>0</v>
      </c>
      <c r="BYA69" s="24">
        <f t="shared" si="857"/>
        <v>0</v>
      </c>
      <c r="BYF69" s="24">
        <f t="shared" si="858"/>
        <v>0</v>
      </c>
      <c r="BYG69" s="24">
        <f t="shared" si="859"/>
        <v>0</v>
      </c>
      <c r="BYH69" s="24">
        <f t="shared" si="860"/>
        <v>0</v>
      </c>
      <c r="BYM69" s="24">
        <f t="shared" si="861"/>
        <v>0</v>
      </c>
      <c r="BYN69" s="24">
        <f t="shared" si="862"/>
        <v>0</v>
      </c>
      <c r="BYO69" s="24">
        <f t="shared" si="863"/>
        <v>0</v>
      </c>
      <c r="BYT69" s="24">
        <f t="shared" si="864"/>
        <v>0</v>
      </c>
      <c r="BYU69" s="24">
        <f t="shared" si="865"/>
        <v>0</v>
      </c>
      <c r="BYV69" s="24">
        <f t="shared" si="866"/>
        <v>0</v>
      </c>
    </row>
    <row r="70" spans="6:1023 1028:2024" x14ac:dyDescent="0.3">
      <c r="F70" s="82">
        <f t="shared" si="0"/>
        <v>0</v>
      </c>
      <c r="G70" s="82">
        <f t="shared" si="1"/>
        <v>0</v>
      </c>
      <c r="H70" s="82">
        <f t="shared" si="2"/>
        <v>0</v>
      </c>
      <c r="M70" s="15">
        <f t="shared" si="3"/>
        <v>0</v>
      </c>
      <c r="N70" s="15">
        <f t="shared" si="4"/>
        <v>0</v>
      </c>
      <c r="O70" s="15">
        <f t="shared" si="5"/>
        <v>0</v>
      </c>
      <c r="P70" s="15"/>
      <c r="Q70" s="15"/>
      <c r="T70" s="15">
        <f t="shared" si="6"/>
        <v>0</v>
      </c>
      <c r="U70" s="15">
        <f t="shared" si="7"/>
        <v>0</v>
      </c>
      <c r="V70" s="15">
        <f t="shared" si="8"/>
        <v>0</v>
      </c>
      <c r="W70" s="15"/>
      <c r="X70" s="15"/>
      <c r="Y70" s="15"/>
      <c r="Z70" s="15"/>
      <c r="AA70" s="74">
        <f t="shared" si="9"/>
        <v>0</v>
      </c>
      <c r="AB70" s="74">
        <f t="shared" si="10"/>
        <v>0</v>
      </c>
      <c r="AC70" s="53">
        <f t="shared" si="11"/>
        <v>0</v>
      </c>
      <c r="AD70" s="16"/>
      <c r="AE70" s="15"/>
      <c r="AF70" s="15"/>
      <c r="AG70" s="15"/>
      <c r="AH70" s="74">
        <f t="shared" si="12"/>
        <v>0</v>
      </c>
      <c r="AI70" s="74">
        <f t="shared" si="13"/>
        <v>0</v>
      </c>
      <c r="AJ70" s="53">
        <f t="shared" si="14"/>
        <v>0</v>
      </c>
      <c r="AK70">
        <v>-6.1279799088058995E-5</v>
      </c>
      <c r="AL70" t="e">
        <f>bvarM6^3</f>
        <v>#VALUE!</v>
      </c>
      <c r="AM70" t="e">
        <f>cvarM6^3</f>
        <v>#VALUE!</v>
      </c>
      <c r="AN70" t="e">
        <f>mvarM6^3</f>
        <v>#VALUE!</v>
      </c>
      <c r="AO70" s="15" t="e">
        <f t="shared" si="15"/>
        <v>#VALUE!</v>
      </c>
      <c r="AP70" s="15" t="e">
        <f t="shared" si="16"/>
        <v>#VALUE!</v>
      </c>
      <c r="AQ70" s="53" t="e">
        <f t="shared" si="17"/>
        <v>#VALUE!</v>
      </c>
      <c r="AV70" s="15">
        <f t="shared" si="18"/>
        <v>0</v>
      </c>
      <c r="AW70" s="15">
        <f t="shared" si="19"/>
        <v>0</v>
      </c>
      <c r="AX70" s="53">
        <f t="shared" si="20"/>
        <v>0</v>
      </c>
      <c r="BC70" s="15">
        <f t="shared" si="21"/>
        <v>0</v>
      </c>
      <c r="BD70" s="15">
        <f t="shared" si="22"/>
        <v>0</v>
      </c>
      <c r="BE70" s="53">
        <f t="shared" si="23"/>
        <v>0</v>
      </c>
      <c r="BJ70" s="15">
        <f t="shared" si="24"/>
        <v>0</v>
      </c>
      <c r="BK70" s="15">
        <f t="shared" si="25"/>
        <v>0</v>
      </c>
      <c r="BL70" s="53">
        <f t="shared" si="26"/>
        <v>0</v>
      </c>
      <c r="BQ70" s="15">
        <f t="shared" si="27"/>
        <v>0</v>
      </c>
      <c r="BR70" s="15">
        <f t="shared" si="28"/>
        <v>0</v>
      </c>
      <c r="BS70" s="53">
        <f t="shared" si="29"/>
        <v>0</v>
      </c>
      <c r="BX70" s="15">
        <f t="shared" si="30"/>
        <v>0</v>
      </c>
      <c r="BY70" s="15">
        <f t="shared" si="31"/>
        <v>0</v>
      </c>
      <c r="BZ70" s="53">
        <f t="shared" si="32"/>
        <v>0</v>
      </c>
      <c r="CA70">
        <v>-2.1564323587508999E-6</v>
      </c>
      <c r="CB70" t="e">
        <f>bvarM4^3</f>
        <v>#VALUE!</v>
      </c>
      <c r="CC70" t="e">
        <f>cvarM4^3</f>
        <v>#VALUE!</v>
      </c>
      <c r="CD70" t="e">
        <f>mvarM4^3</f>
        <v>#VALUE!</v>
      </c>
      <c r="CE70" s="15" t="e">
        <f t="shared" si="33"/>
        <v>#VALUE!</v>
      </c>
      <c r="CF70" s="15" t="e">
        <f t="shared" si="34"/>
        <v>#VALUE!</v>
      </c>
      <c r="CG70" s="53" t="e">
        <f t="shared" si="35"/>
        <v>#VALUE!</v>
      </c>
      <c r="CL70" s="15">
        <f t="shared" si="36"/>
        <v>0</v>
      </c>
      <c r="CM70" s="15">
        <f t="shared" si="37"/>
        <v>0</v>
      </c>
      <c r="CN70" s="53">
        <f t="shared" si="38"/>
        <v>0</v>
      </c>
      <c r="CS70" s="15">
        <f t="shared" si="39"/>
        <v>0</v>
      </c>
      <c r="CT70" s="15">
        <f t="shared" si="40"/>
        <v>0</v>
      </c>
      <c r="CU70" s="53">
        <f t="shared" si="41"/>
        <v>0</v>
      </c>
      <c r="CZ70" s="15">
        <f t="shared" si="42"/>
        <v>0</v>
      </c>
      <c r="DA70" s="15">
        <f t="shared" si="43"/>
        <v>0</v>
      </c>
      <c r="DB70" s="53">
        <f t="shared" si="44"/>
        <v>0</v>
      </c>
      <c r="DG70" s="15">
        <f t="shared" si="45"/>
        <v>0</v>
      </c>
      <c r="DH70" s="15">
        <f t="shared" si="46"/>
        <v>0</v>
      </c>
      <c r="DI70" s="53">
        <f t="shared" si="47"/>
        <v>0</v>
      </c>
      <c r="DN70" s="15">
        <f t="shared" si="48"/>
        <v>0</v>
      </c>
      <c r="DO70" s="15">
        <f t="shared" si="49"/>
        <v>0</v>
      </c>
      <c r="DP70" s="53">
        <f t="shared" si="50"/>
        <v>0</v>
      </c>
      <c r="DQ70">
        <v>-2.1410315337181999E-6</v>
      </c>
      <c r="DR70" t="e">
        <f>bvarM5^3</f>
        <v>#VALUE!</v>
      </c>
      <c r="DS70" t="e">
        <f>cvarM5^3</f>
        <v>#VALUE!</v>
      </c>
      <c r="DT70" t="e">
        <f>mvarM5^3</f>
        <v>#VALUE!</v>
      </c>
      <c r="DU70" s="15" t="e">
        <f t="shared" si="51"/>
        <v>#VALUE!</v>
      </c>
      <c r="DV70" s="15" t="e">
        <f t="shared" si="52"/>
        <v>#VALUE!</v>
      </c>
      <c r="DW70" s="53" t="e">
        <f t="shared" si="53"/>
        <v>#VALUE!</v>
      </c>
      <c r="EB70" s="15">
        <f t="shared" si="54"/>
        <v>0</v>
      </c>
      <c r="EC70" s="15">
        <f t="shared" si="55"/>
        <v>0</v>
      </c>
      <c r="ED70" s="53">
        <f t="shared" si="56"/>
        <v>0</v>
      </c>
      <c r="EI70" s="15">
        <f t="shared" si="57"/>
        <v>0</v>
      </c>
      <c r="EJ70" s="15">
        <f t="shared" si="58"/>
        <v>0</v>
      </c>
      <c r="EK70" s="53">
        <f t="shared" si="59"/>
        <v>0</v>
      </c>
      <c r="EP70" s="15">
        <f t="shared" si="60"/>
        <v>0</v>
      </c>
      <c r="EQ70" s="15">
        <f t="shared" si="61"/>
        <v>0</v>
      </c>
      <c r="ER70" s="53">
        <f t="shared" si="62"/>
        <v>0</v>
      </c>
      <c r="EW70" s="15">
        <f t="shared" si="63"/>
        <v>0</v>
      </c>
      <c r="EX70" s="15">
        <f t="shared" si="64"/>
        <v>0</v>
      </c>
      <c r="EY70" s="53">
        <f t="shared" si="65"/>
        <v>0</v>
      </c>
      <c r="FD70" s="15">
        <f t="shared" si="66"/>
        <v>0</v>
      </c>
      <c r="FE70" s="15">
        <f t="shared" si="67"/>
        <v>0</v>
      </c>
      <c r="FF70" s="53">
        <f t="shared" si="68"/>
        <v>0</v>
      </c>
      <c r="FG70">
        <v>-8.7709018687953002E-7</v>
      </c>
      <c r="FH70" t="e">
        <f>bvarM4^3</f>
        <v>#VALUE!</v>
      </c>
      <c r="FI70" t="e">
        <f>cvarM4^3</f>
        <v>#VALUE!</v>
      </c>
      <c r="FJ70" t="e">
        <f>mvarM4^3</f>
        <v>#VALUE!</v>
      </c>
      <c r="FK70" s="15" t="e">
        <f t="shared" si="69"/>
        <v>#VALUE!</v>
      </c>
      <c r="FL70" s="15" t="e">
        <f t="shared" si="70"/>
        <v>#VALUE!</v>
      </c>
      <c r="FM70" s="53" t="e">
        <f t="shared" si="71"/>
        <v>#VALUE!</v>
      </c>
      <c r="FR70" s="15">
        <f t="shared" si="72"/>
        <v>0</v>
      </c>
      <c r="FS70" s="15">
        <f t="shared" si="73"/>
        <v>0</v>
      </c>
      <c r="FT70" s="53">
        <f t="shared" si="74"/>
        <v>0</v>
      </c>
      <c r="FY70" s="15">
        <f t="shared" si="75"/>
        <v>0</v>
      </c>
      <c r="FZ70" s="15">
        <f t="shared" si="76"/>
        <v>0</v>
      </c>
      <c r="GA70" s="53">
        <f t="shared" si="77"/>
        <v>0</v>
      </c>
      <c r="GF70" s="15">
        <f t="shared" si="78"/>
        <v>0</v>
      </c>
      <c r="GG70" s="15">
        <f t="shared" si="79"/>
        <v>0</v>
      </c>
      <c r="GH70" s="53">
        <f t="shared" si="80"/>
        <v>0</v>
      </c>
      <c r="GM70" s="15">
        <f t="shared" si="81"/>
        <v>0</v>
      </c>
      <c r="GN70" s="15">
        <f t="shared" si="82"/>
        <v>0</v>
      </c>
      <c r="GO70" s="53">
        <f t="shared" si="83"/>
        <v>0</v>
      </c>
      <c r="GT70" s="15">
        <f t="shared" si="84"/>
        <v>0</v>
      </c>
      <c r="GU70" s="15">
        <f t="shared" si="85"/>
        <v>0</v>
      </c>
      <c r="GV70" s="53">
        <f t="shared" si="86"/>
        <v>0</v>
      </c>
      <c r="GW70">
        <v>-5.7403924691126003E-5</v>
      </c>
      <c r="GX70" t="e">
        <f>bvarM2^3</f>
        <v>#VALUE!</v>
      </c>
      <c r="GY70" t="e">
        <f>cvarM2^3</f>
        <v>#VALUE!</v>
      </c>
      <c r="GZ70" t="e">
        <f>mvarM2^3</f>
        <v>#VALUE!</v>
      </c>
      <c r="HA70" s="15" t="e">
        <f t="shared" si="87"/>
        <v>#VALUE!</v>
      </c>
      <c r="HB70" s="15" t="e">
        <f t="shared" si="88"/>
        <v>#VALUE!</v>
      </c>
      <c r="HC70" s="53" t="e">
        <f t="shared" si="89"/>
        <v>#VALUE!</v>
      </c>
      <c r="HH70" s="15">
        <f t="shared" si="90"/>
        <v>0</v>
      </c>
      <c r="HI70" s="15">
        <f t="shared" si="91"/>
        <v>0</v>
      </c>
      <c r="HJ70" s="53">
        <f t="shared" si="92"/>
        <v>0</v>
      </c>
      <c r="HO70" s="15">
        <f t="shared" si="93"/>
        <v>0</v>
      </c>
      <c r="HP70" s="15">
        <f t="shared" si="94"/>
        <v>0</v>
      </c>
      <c r="HQ70" s="53">
        <f t="shared" si="95"/>
        <v>0</v>
      </c>
      <c r="HV70" s="15">
        <f t="shared" si="96"/>
        <v>0</v>
      </c>
      <c r="HW70" s="15">
        <f t="shared" si="97"/>
        <v>0</v>
      </c>
      <c r="HX70" s="53">
        <f t="shared" si="98"/>
        <v>0</v>
      </c>
      <c r="IC70" s="15">
        <f t="shared" si="99"/>
        <v>0</v>
      </c>
      <c r="ID70" s="15">
        <f t="shared" si="100"/>
        <v>0</v>
      </c>
      <c r="IE70" s="53">
        <f t="shared" si="101"/>
        <v>0</v>
      </c>
      <c r="IJ70" s="15">
        <f t="shared" si="102"/>
        <v>0</v>
      </c>
      <c r="IK70" s="15">
        <f t="shared" si="103"/>
        <v>0</v>
      </c>
      <c r="IL70" s="53">
        <f t="shared" si="104"/>
        <v>0</v>
      </c>
      <c r="IM70">
        <v>-1.1193692443163E-11</v>
      </c>
      <c r="IN70" t="e">
        <f>bvarHC1^3</f>
        <v>#VALUE!</v>
      </c>
      <c r="IO70" t="e">
        <f>cvarHC1^3</f>
        <v>#VALUE!</v>
      </c>
      <c r="IP70" t="e">
        <f>mvarHC1^3</f>
        <v>#VALUE!</v>
      </c>
      <c r="IQ70" s="15" t="e">
        <f t="shared" si="105"/>
        <v>#VALUE!</v>
      </c>
      <c r="IR70" s="15" t="e">
        <f t="shared" si="106"/>
        <v>#VALUE!</v>
      </c>
      <c r="IS70" s="53" t="e">
        <f t="shared" si="107"/>
        <v>#VALUE!</v>
      </c>
      <c r="IX70" s="15">
        <f t="shared" si="108"/>
        <v>0</v>
      </c>
      <c r="IY70" s="15">
        <f t="shared" si="109"/>
        <v>0</v>
      </c>
      <c r="IZ70" s="53">
        <f t="shared" si="110"/>
        <v>0</v>
      </c>
      <c r="JA70"/>
      <c r="JB70"/>
      <c r="JC70"/>
      <c r="JD70"/>
      <c r="JE70" s="24">
        <f t="shared" si="111"/>
        <v>0</v>
      </c>
      <c r="JF70" s="24">
        <f t="shared" si="112"/>
        <v>0</v>
      </c>
      <c r="JG70" s="24">
        <f t="shared" si="113"/>
        <v>0</v>
      </c>
      <c r="JL70" s="24">
        <f t="shared" si="114"/>
        <v>0</v>
      </c>
      <c r="JM70" s="24">
        <f t="shared" si="115"/>
        <v>0</v>
      </c>
      <c r="JN70" s="24">
        <f t="shared" si="116"/>
        <v>0</v>
      </c>
      <c r="JS70" s="24">
        <f t="shared" si="117"/>
        <v>0</v>
      </c>
      <c r="JT70" s="24">
        <f t="shared" si="118"/>
        <v>0</v>
      </c>
      <c r="JU70" s="24">
        <f t="shared" si="119"/>
        <v>0</v>
      </c>
      <c r="JZ70" s="24">
        <f t="shared" si="120"/>
        <v>0</v>
      </c>
      <c r="KA70" s="24">
        <f t="shared" si="121"/>
        <v>0</v>
      </c>
      <c r="KB70" s="24">
        <f t="shared" si="122"/>
        <v>0</v>
      </c>
      <c r="KG70" s="24">
        <f t="shared" si="123"/>
        <v>0</v>
      </c>
      <c r="KH70" s="24">
        <f t="shared" si="124"/>
        <v>0</v>
      </c>
      <c r="KI70" s="24">
        <f t="shared" si="125"/>
        <v>0</v>
      </c>
      <c r="KN70" s="24">
        <f t="shared" si="126"/>
        <v>0</v>
      </c>
      <c r="KO70" s="24">
        <f t="shared" si="127"/>
        <v>0</v>
      </c>
      <c r="KP70" s="24">
        <f t="shared" si="128"/>
        <v>0</v>
      </c>
      <c r="KU70" s="24">
        <f t="shared" si="129"/>
        <v>0</v>
      </c>
      <c r="KV70" s="24">
        <f t="shared" si="130"/>
        <v>0</v>
      </c>
      <c r="KW70" s="24">
        <f t="shared" si="131"/>
        <v>0</v>
      </c>
      <c r="LB70" s="24">
        <f t="shared" si="132"/>
        <v>0</v>
      </c>
      <c r="LC70" s="24">
        <f t="shared" si="133"/>
        <v>0</v>
      </c>
      <c r="LD70" s="24">
        <f t="shared" si="134"/>
        <v>0</v>
      </c>
      <c r="LI70" s="24">
        <f t="shared" si="135"/>
        <v>0</v>
      </c>
      <c r="LJ70" s="24">
        <f t="shared" si="136"/>
        <v>0</v>
      </c>
      <c r="LK70" s="24">
        <f t="shared" si="137"/>
        <v>0</v>
      </c>
      <c r="LP70" s="24">
        <f t="shared" si="138"/>
        <v>0</v>
      </c>
      <c r="LQ70" s="24">
        <f t="shared" si="139"/>
        <v>0</v>
      </c>
      <c r="LR70" s="24">
        <f t="shared" si="140"/>
        <v>0</v>
      </c>
      <c r="LW70" s="24">
        <f t="shared" si="141"/>
        <v>0</v>
      </c>
      <c r="LX70" s="24">
        <f t="shared" si="142"/>
        <v>0</v>
      </c>
      <c r="LY70" s="24">
        <f t="shared" si="143"/>
        <v>0</v>
      </c>
      <c r="MD70" s="24">
        <f t="shared" si="144"/>
        <v>0</v>
      </c>
      <c r="ME70" s="24">
        <f t="shared" si="145"/>
        <v>0</v>
      </c>
      <c r="MF70" s="24">
        <f t="shared" si="146"/>
        <v>0</v>
      </c>
      <c r="MK70" s="24">
        <f t="shared" si="147"/>
        <v>0</v>
      </c>
      <c r="ML70" s="24">
        <f t="shared" si="148"/>
        <v>0</v>
      </c>
      <c r="MM70" s="24">
        <f t="shared" si="149"/>
        <v>0</v>
      </c>
      <c r="MR70" s="24">
        <f t="shared" si="150"/>
        <v>0</v>
      </c>
      <c r="MS70" s="24">
        <f t="shared" si="151"/>
        <v>0</v>
      </c>
      <c r="MT70" s="24">
        <f t="shared" si="152"/>
        <v>0</v>
      </c>
      <c r="MY70" s="24">
        <f t="shared" si="153"/>
        <v>0</v>
      </c>
      <c r="MZ70" s="24">
        <f t="shared" si="154"/>
        <v>0</v>
      </c>
      <c r="NA70" s="24">
        <f t="shared" si="155"/>
        <v>0</v>
      </c>
      <c r="NF70" s="24">
        <f t="shared" si="156"/>
        <v>0</v>
      </c>
      <c r="NG70" s="24">
        <f t="shared" si="157"/>
        <v>0</v>
      </c>
      <c r="NH70" s="24">
        <f t="shared" si="158"/>
        <v>0</v>
      </c>
      <c r="NM70" s="24">
        <f t="shared" si="159"/>
        <v>0</v>
      </c>
      <c r="NN70" s="24">
        <f t="shared" si="160"/>
        <v>0</v>
      </c>
      <c r="NO70" s="24">
        <f t="shared" si="161"/>
        <v>0</v>
      </c>
      <c r="NT70" s="24">
        <f t="shared" si="162"/>
        <v>0</v>
      </c>
      <c r="NU70" s="24">
        <f t="shared" si="163"/>
        <v>0</v>
      </c>
      <c r="NV70" s="24">
        <f t="shared" si="164"/>
        <v>0</v>
      </c>
      <c r="OA70" s="24">
        <f t="shared" si="165"/>
        <v>0</v>
      </c>
      <c r="OB70" s="24">
        <f t="shared" si="166"/>
        <v>0</v>
      </c>
      <c r="OC70" s="24">
        <f t="shared" si="167"/>
        <v>0</v>
      </c>
      <c r="OH70" s="24">
        <f t="shared" si="168"/>
        <v>0</v>
      </c>
      <c r="OI70" s="24">
        <f t="shared" si="169"/>
        <v>0</v>
      </c>
      <c r="OJ70" s="24">
        <f t="shared" si="170"/>
        <v>0</v>
      </c>
      <c r="OO70" s="24">
        <f t="shared" si="171"/>
        <v>0</v>
      </c>
      <c r="OP70" s="24">
        <f t="shared" si="172"/>
        <v>0</v>
      </c>
      <c r="OQ70" s="24">
        <f t="shared" si="173"/>
        <v>0</v>
      </c>
      <c r="OV70" s="24">
        <f t="shared" si="174"/>
        <v>0</v>
      </c>
      <c r="OW70" s="24">
        <f t="shared" si="175"/>
        <v>0</v>
      </c>
      <c r="OX70" s="24">
        <f t="shared" si="176"/>
        <v>0</v>
      </c>
      <c r="PC70" s="24">
        <f t="shared" si="177"/>
        <v>0</v>
      </c>
      <c r="PD70" s="24">
        <f t="shared" si="178"/>
        <v>0</v>
      </c>
      <c r="PE70" s="24">
        <f t="shared" si="179"/>
        <v>0</v>
      </c>
      <c r="PJ70" s="24">
        <f t="shared" si="180"/>
        <v>0</v>
      </c>
      <c r="PK70" s="24">
        <f t="shared" si="181"/>
        <v>0</v>
      </c>
      <c r="PL70" s="24">
        <f t="shared" si="182"/>
        <v>0</v>
      </c>
      <c r="PQ70" s="24">
        <f t="shared" si="183"/>
        <v>0</v>
      </c>
      <c r="PR70" s="24">
        <f t="shared" si="184"/>
        <v>0</v>
      </c>
      <c r="PS70" s="24">
        <f t="shared" si="185"/>
        <v>0</v>
      </c>
      <c r="PX70" s="24">
        <f t="shared" si="186"/>
        <v>0</v>
      </c>
      <c r="PY70" s="24">
        <f t="shared" si="187"/>
        <v>0</v>
      </c>
      <c r="PZ70" s="24">
        <f t="shared" si="188"/>
        <v>0</v>
      </c>
      <c r="QE70" s="24">
        <f t="shared" si="189"/>
        <v>0</v>
      </c>
      <c r="QF70" s="24">
        <f t="shared" si="190"/>
        <v>0</v>
      </c>
      <c r="QG70" s="24">
        <f t="shared" si="191"/>
        <v>0</v>
      </c>
      <c r="QL70" s="24">
        <f t="shared" si="192"/>
        <v>0</v>
      </c>
      <c r="QM70" s="24">
        <f t="shared" si="193"/>
        <v>0</v>
      </c>
      <c r="QN70" s="24">
        <f t="shared" si="194"/>
        <v>0</v>
      </c>
      <c r="QS70" s="24">
        <f t="shared" si="195"/>
        <v>0</v>
      </c>
      <c r="QT70" s="24">
        <f t="shared" si="196"/>
        <v>0</v>
      </c>
      <c r="QU70" s="24">
        <f t="shared" si="197"/>
        <v>0</v>
      </c>
      <c r="QZ70" s="24">
        <f t="shared" si="198"/>
        <v>0</v>
      </c>
      <c r="RA70" s="24">
        <f t="shared" si="199"/>
        <v>0</v>
      </c>
      <c r="RB70" s="24">
        <f t="shared" si="200"/>
        <v>0</v>
      </c>
      <c r="RG70" s="24">
        <f t="shared" si="201"/>
        <v>0</v>
      </c>
      <c r="RH70" s="24">
        <f t="shared" si="202"/>
        <v>0</v>
      </c>
      <c r="RI70" s="24">
        <f t="shared" si="203"/>
        <v>0</v>
      </c>
      <c r="RN70" s="24">
        <f t="shared" si="204"/>
        <v>0</v>
      </c>
      <c r="RO70" s="24">
        <f t="shared" si="205"/>
        <v>0</v>
      </c>
      <c r="RP70" s="24">
        <f t="shared" si="206"/>
        <v>0</v>
      </c>
      <c r="RU70" s="24">
        <f t="shared" si="207"/>
        <v>0</v>
      </c>
      <c r="RV70" s="24">
        <f t="shared" si="208"/>
        <v>0</v>
      </c>
      <c r="RW70" s="24">
        <f t="shared" si="209"/>
        <v>0</v>
      </c>
      <c r="SB70" s="24">
        <f t="shared" si="210"/>
        <v>0</v>
      </c>
      <c r="SC70" s="24">
        <f t="shared" si="211"/>
        <v>0</v>
      </c>
      <c r="SD70" s="24">
        <f t="shared" si="212"/>
        <v>0</v>
      </c>
      <c r="SI70" s="24">
        <f t="shared" si="213"/>
        <v>0</v>
      </c>
      <c r="SJ70" s="24">
        <f t="shared" si="214"/>
        <v>0</v>
      </c>
      <c r="SK70" s="24">
        <f t="shared" si="215"/>
        <v>0</v>
      </c>
      <c r="SP70" s="24">
        <f t="shared" si="216"/>
        <v>0</v>
      </c>
      <c r="SQ70" s="24">
        <f t="shared" si="217"/>
        <v>0</v>
      </c>
      <c r="SR70" s="24">
        <f t="shared" si="218"/>
        <v>0</v>
      </c>
      <c r="SW70" s="24">
        <f t="shared" si="219"/>
        <v>0</v>
      </c>
      <c r="SX70" s="24">
        <f t="shared" si="220"/>
        <v>0</v>
      </c>
      <c r="SY70" s="24">
        <f t="shared" si="221"/>
        <v>0</v>
      </c>
      <c r="TD70" s="24">
        <f t="shared" si="222"/>
        <v>0</v>
      </c>
      <c r="TE70" s="24">
        <f t="shared" si="223"/>
        <v>0</v>
      </c>
      <c r="TF70" s="24">
        <f t="shared" si="224"/>
        <v>0</v>
      </c>
      <c r="TK70" s="24">
        <f t="shared" si="225"/>
        <v>0</v>
      </c>
      <c r="TL70" s="24">
        <f t="shared" si="226"/>
        <v>0</v>
      </c>
      <c r="TM70" s="24">
        <f t="shared" si="227"/>
        <v>0</v>
      </c>
      <c r="TR70" s="24">
        <f t="shared" si="228"/>
        <v>0</v>
      </c>
      <c r="TS70" s="24">
        <f t="shared" si="229"/>
        <v>0</v>
      </c>
      <c r="TT70" s="24">
        <f t="shared" si="230"/>
        <v>0</v>
      </c>
      <c r="TY70" s="24">
        <f t="shared" si="231"/>
        <v>0</v>
      </c>
      <c r="TZ70" s="24">
        <f t="shared" si="232"/>
        <v>0</v>
      </c>
      <c r="UA70" s="24">
        <f t="shared" si="233"/>
        <v>0</v>
      </c>
      <c r="UF70" s="24">
        <f t="shared" si="234"/>
        <v>0</v>
      </c>
      <c r="UG70" s="24">
        <f t="shared" si="235"/>
        <v>0</v>
      </c>
      <c r="UH70" s="24">
        <f t="shared" si="236"/>
        <v>0</v>
      </c>
      <c r="UM70" s="24">
        <f t="shared" si="237"/>
        <v>0</v>
      </c>
      <c r="UN70" s="24">
        <f t="shared" si="238"/>
        <v>0</v>
      </c>
      <c r="UO70" s="24">
        <f t="shared" si="239"/>
        <v>0</v>
      </c>
      <c r="UT70" s="24">
        <f t="shared" si="240"/>
        <v>0</v>
      </c>
      <c r="UU70" s="24">
        <f t="shared" si="241"/>
        <v>0</v>
      </c>
      <c r="UV70" s="24">
        <f t="shared" si="242"/>
        <v>0</v>
      </c>
      <c r="VA70" s="24">
        <f t="shared" si="243"/>
        <v>0</v>
      </c>
      <c r="VB70" s="24">
        <f t="shared" si="244"/>
        <v>0</v>
      </c>
      <c r="VC70" s="24">
        <f t="shared" si="245"/>
        <v>0</v>
      </c>
      <c r="VH70" s="24">
        <f t="shared" si="246"/>
        <v>0</v>
      </c>
      <c r="VI70" s="24">
        <f t="shared" si="247"/>
        <v>0</v>
      </c>
      <c r="VJ70" s="24">
        <f t="shared" si="248"/>
        <v>0</v>
      </c>
      <c r="VO70" s="24">
        <f t="shared" si="249"/>
        <v>0</v>
      </c>
      <c r="VP70" s="24">
        <f t="shared" si="250"/>
        <v>0</v>
      </c>
      <c r="VQ70" s="24">
        <f t="shared" si="251"/>
        <v>0</v>
      </c>
      <c r="VV70" s="24">
        <f t="shared" si="252"/>
        <v>0</v>
      </c>
      <c r="VW70" s="24">
        <f t="shared" si="253"/>
        <v>0</v>
      </c>
      <c r="VX70" s="24">
        <f t="shared" si="254"/>
        <v>0</v>
      </c>
      <c r="WC70" s="24">
        <f t="shared" si="255"/>
        <v>0</v>
      </c>
      <c r="WD70" s="24">
        <f t="shared" si="256"/>
        <v>0</v>
      </c>
      <c r="WE70" s="24">
        <f t="shared" si="257"/>
        <v>0</v>
      </c>
      <c r="WJ70" s="24">
        <f t="shared" si="258"/>
        <v>0</v>
      </c>
      <c r="WK70" s="24">
        <f t="shared" si="259"/>
        <v>0</v>
      </c>
      <c r="WL70" s="24">
        <f t="shared" si="260"/>
        <v>0</v>
      </c>
      <c r="WQ70" s="24">
        <f t="shared" si="261"/>
        <v>0</v>
      </c>
      <c r="WR70" s="24">
        <f t="shared" si="262"/>
        <v>0</v>
      </c>
      <c r="WS70" s="24">
        <f t="shared" si="263"/>
        <v>0</v>
      </c>
      <c r="WX70" s="24">
        <f t="shared" si="264"/>
        <v>0</v>
      </c>
      <c r="WY70" s="24">
        <f t="shared" si="265"/>
        <v>0</v>
      </c>
      <c r="WZ70" s="24">
        <f t="shared" si="266"/>
        <v>0</v>
      </c>
      <c r="XE70" s="24">
        <f t="shared" si="267"/>
        <v>0</v>
      </c>
      <c r="XF70" s="24">
        <f t="shared" si="268"/>
        <v>0</v>
      </c>
      <c r="XG70" s="24">
        <f t="shared" si="269"/>
        <v>0</v>
      </c>
      <c r="XL70" s="24">
        <f t="shared" si="270"/>
        <v>0</v>
      </c>
      <c r="XM70" s="24">
        <f t="shared" si="271"/>
        <v>0</v>
      </c>
      <c r="XN70" s="24">
        <f t="shared" si="272"/>
        <v>0</v>
      </c>
      <c r="XS70" s="24">
        <f t="shared" si="273"/>
        <v>0</v>
      </c>
      <c r="XT70" s="24">
        <f t="shared" si="274"/>
        <v>0</v>
      </c>
      <c r="XU70" s="24">
        <f t="shared" si="275"/>
        <v>0</v>
      </c>
      <c r="XZ70" s="24">
        <f t="shared" si="276"/>
        <v>0</v>
      </c>
      <c r="YA70" s="24">
        <f t="shared" si="277"/>
        <v>0</v>
      </c>
      <c r="YB70" s="24">
        <f t="shared" si="278"/>
        <v>0</v>
      </c>
      <c r="YG70" s="24">
        <f t="shared" si="279"/>
        <v>0</v>
      </c>
      <c r="YH70" s="24">
        <f t="shared" si="280"/>
        <v>0</v>
      </c>
      <c r="YI70" s="24">
        <f t="shared" si="281"/>
        <v>0</v>
      </c>
      <c r="YN70" s="24">
        <f t="shared" si="282"/>
        <v>0</v>
      </c>
      <c r="YO70" s="24">
        <f t="shared" si="283"/>
        <v>0</v>
      </c>
      <c r="YP70" s="24">
        <f t="shared" si="284"/>
        <v>0</v>
      </c>
      <c r="YU70" s="24">
        <f t="shared" si="285"/>
        <v>0</v>
      </c>
      <c r="YV70" s="24">
        <f t="shared" si="286"/>
        <v>0</v>
      </c>
      <c r="YW70" s="24">
        <f t="shared" si="287"/>
        <v>0</v>
      </c>
      <c r="ZB70" s="24">
        <f t="shared" si="288"/>
        <v>0</v>
      </c>
      <c r="ZC70" s="24">
        <f t="shared" si="289"/>
        <v>0</v>
      </c>
      <c r="ZD70" s="24">
        <f t="shared" si="290"/>
        <v>0</v>
      </c>
      <c r="ZI70" s="24">
        <f t="shared" si="291"/>
        <v>0</v>
      </c>
      <c r="ZJ70" s="24">
        <f t="shared" si="292"/>
        <v>0</v>
      </c>
      <c r="ZK70" s="24">
        <f t="shared" si="293"/>
        <v>0</v>
      </c>
      <c r="ZP70" s="24">
        <f t="shared" si="294"/>
        <v>0</v>
      </c>
      <c r="ZQ70" s="24">
        <f t="shared" si="295"/>
        <v>0</v>
      </c>
      <c r="ZR70" s="24">
        <f t="shared" si="296"/>
        <v>0</v>
      </c>
      <c r="ZW70" s="24">
        <f t="shared" si="297"/>
        <v>0</v>
      </c>
      <c r="ZX70" s="24">
        <f t="shared" si="298"/>
        <v>0</v>
      </c>
      <c r="ZY70" s="24">
        <f t="shared" si="299"/>
        <v>0</v>
      </c>
      <c r="AAD70" s="24">
        <f t="shared" si="300"/>
        <v>0</v>
      </c>
      <c r="AAE70" s="24">
        <f t="shared" si="301"/>
        <v>0</v>
      </c>
      <c r="AAF70" s="24">
        <f t="shared" si="302"/>
        <v>0</v>
      </c>
      <c r="AAK70" s="24">
        <f t="shared" si="303"/>
        <v>0</v>
      </c>
      <c r="AAL70" s="24">
        <f t="shared" si="304"/>
        <v>0</v>
      </c>
      <c r="AAM70" s="24">
        <f t="shared" si="305"/>
        <v>0</v>
      </c>
      <c r="AAR70" s="24">
        <f t="shared" si="306"/>
        <v>0</v>
      </c>
      <c r="AAS70" s="24">
        <f t="shared" si="307"/>
        <v>0</v>
      </c>
      <c r="AAT70" s="24">
        <f t="shared" si="308"/>
        <v>0</v>
      </c>
      <c r="AAY70" s="24">
        <f t="shared" si="309"/>
        <v>0</v>
      </c>
      <c r="AAZ70" s="24">
        <f t="shared" si="310"/>
        <v>0</v>
      </c>
      <c r="ABA70" s="24">
        <f t="shared" si="311"/>
        <v>0</v>
      </c>
      <c r="ABF70" s="24">
        <f t="shared" si="312"/>
        <v>0</v>
      </c>
      <c r="ABG70" s="24">
        <f t="shared" si="313"/>
        <v>0</v>
      </c>
      <c r="ABH70" s="24">
        <f t="shared" si="314"/>
        <v>0</v>
      </c>
      <c r="ABM70" s="24">
        <f t="shared" si="315"/>
        <v>0</v>
      </c>
      <c r="ABN70" s="24">
        <f t="shared" si="316"/>
        <v>0</v>
      </c>
      <c r="ABO70" s="24">
        <f t="shared" si="317"/>
        <v>0</v>
      </c>
      <c r="ABT70" s="24">
        <f t="shared" si="318"/>
        <v>0</v>
      </c>
      <c r="ABU70" s="24">
        <f t="shared" si="319"/>
        <v>0</v>
      </c>
      <c r="ABV70" s="24">
        <f t="shared" si="320"/>
        <v>0</v>
      </c>
      <c r="ACA70" s="24">
        <f t="shared" si="321"/>
        <v>0</v>
      </c>
      <c r="ACB70" s="24">
        <f t="shared" si="322"/>
        <v>0</v>
      </c>
      <c r="ACC70" s="24">
        <f t="shared" si="323"/>
        <v>0</v>
      </c>
      <c r="ACH70" s="24">
        <f t="shared" si="324"/>
        <v>0</v>
      </c>
      <c r="ACI70" s="24">
        <f t="shared" si="325"/>
        <v>0</v>
      </c>
      <c r="ACJ70" s="24">
        <f t="shared" si="326"/>
        <v>0</v>
      </c>
      <c r="ACO70" s="24">
        <f t="shared" si="327"/>
        <v>0</v>
      </c>
      <c r="ACP70" s="24">
        <f t="shared" si="328"/>
        <v>0</v>
      </c>
      <c r="ACQ70" s="24">
        <f t="shared" si="329"/>
        <v>0</v>
      </c>
      <c r="ACV70" s="24">
        <f t="shared" si="330"/>
        <v>0</v>
      </c>
      <c r="ACW70" s="24">
        <f t="shared" si="331"/>
        <v>0</v>
      </c>
      <c r="ACX70" s="24">
        <f t="shared" si="332"/>
        <v>0</v>
      </c>
      <c r="ACY70"/>
      <c r="ACZ70"/>
      <c r="ADA70"/>
      <c r="ADB70"/>
      <c r="ADC70" s="24">
        <f t="shared" si="333"/>
        <v>0</v>
      </c>
      <c r="ADD70" s="24">
        <f t="shared" si="334"/>
        <v>0</v>
      </c>
      <c r="ADE70" s="24">
        <f t="shared" si="335"/>
        <v>0</v>
      </c>
      <c r="ADJ70" s="24">
        <f t="shared" si="336"/>
        <v>0</v>
      </c>
      <c r="ADK70" s="24">
        <f t="shared" si="337"/>
        <v>0</v>
      </c>
      <c r="ADL70" s="24">
        <f t="shared" si="338"/>
        <v>0</v>
      </c>
      <c r="ADQ70" s="24">
        <f t="shared" si="339"/>
        <v>0</v>
      </c>
      <c r="ADR70" s="24">
        <f t="shared" si="340"/>
        <v>0</v>
      </c>
      <c r="ADS70" s="24">
        <f t="shared" si="341"/>
        <v>0</v>
      </c>
      <c r="ADX70" s="24">
        <f t="shared" si="342"/>
        <v>0</v>
      </c>
      <c r="ADY70" s="24">
        <f t="shared" si="343"/>
        <v>0</v>
      </c>
      <c r="ADZ70" s="24">
        <f t="shared" si="344"/>
        <v>0</v>
      </c>
      <c r="AEE70" s="24">
        <f t="shared" si="345"/>
        <v>0</v>
      </c>
      <c r="AEF70" s="24">
        <f t="shared" si="346"/>
        <v>0</v>
      </c>
      <c r="AEG70" s="24">
        <f t="shared" si="347"/>
        <v>0</v>
      </c>
      <c r="AEL70" s="24">
        <f t="shared" si="348"/>
        <v>0</v>
      </c>
      <c r="AEM70" s="24">
        <f t="shared" si="349"/>
        <v>0</v>
      </c>
      <c r="AEN70" s="24">
        <f t="shared" si="350"/>
        <v>0</v>
      </c>
      <c r="AES70" s="24">
        <f t="shared" si="351"/>
        <v>0</v>
      </c>
      <c r="AET70" s="24">
        <f t="shared" si="352"/>
        <v>0</v>
      </c>
      <c r="AEU70" s="24">
        <f t="shared" si="353"/>
        <v>0</v>
      </c>
      <c r="AEZ70" s="24">
        <f t="shared" si="354"/>
        <v>0</v>
      </c>
      <c r="AFA70" s="24">
        <f t="shared" si="355"/>
        <v>0</v>
      </c>
      <c r="AFB70" s="24">
        <f t="shared" si="356"/>
        <v>0</v>
      </c>
      <c r="AFG70" s="24">
        <f t="shared" si="357"/>
        <v>0</v>
      </c>
      <c r="AFH70" s="24">
        <f t="shared" si="358"/>
        <v>0</v>
      </c>
      <c r="AFI70" s="24">
        <f t="shared" si="359"/>
        <v>0</v>
      </c>
      <c r="AFN70" s="24">
        <f t="shared" si="360"/>
        <v>0</v>
      </c>
      <c r="AFO70" s="24">
        <f t="shared" si="361"/>
        <v>0</v>
      </c>
      <c r="AFP70" s="24">
        <f t="shared" si="362"/>
        <v>0</v>
      </c>
      <c r="AFU70" s="24">
        <f t="shared" si="363"/>
        <v>0</v>
      </c>
      <c r="AFV70" s="24">
        <f t="shared" si="364"/>
        <v>0</v>
      </c>
      <c r="AFW70" s="24">
        <f t="shared" si="365"/>
        <v>0</v>
      </c>
      <c r="AGB70" s="24">
        <f t="shared" si="366"/>
        <v>0</v>
      </c>
      <c r="AGC70" s="24">
        <f t="shared" si="367"/>
        <v>0</v>
      </c>
      <c r="AGD70" s="24">
        <f t="shared" si="368"/>
        <v>0</v>
      </c>
      <c r="AGI70" s="24">
        <f t="shared" si="369"/>
        <v>0</v>
      </c>
      <c r="AGJ70" s="24">
        <f t="shared" si="370"/>
        <v>0</v>
      </c>
      <c r="AGK70" s="24">
        <f t="shared" si="371"/>
        <v>0</v>
      </c>
      <c r="AGP70" s="24">
        <f t="shared" si="372"/>
        <v>0</v>
      </c>
      <c r="AGQ70" s="24">
        <f t="shared" si="373"/>
        <v>0</v>
      </c>
      <c r="AGR70" s="24">
        <f t="shared" si="374"/>
        <v>0</v>
      </c>
      <c r="AGW70" s="24">
        <f t="shared" si="375"/>
        <v>0</v>
      </c>
      <c r="AGX70" s="24">
        <f t="shared" si="376"/>
        <v>0</v>
      </c>
      <c r="AGY70" s="24">
        <f t="shared" si="377"/>
        <v>0</v>
      </c>
      <c r="AHD70" s="24">
        <f t="shared" si="378"/>
        <v>0</v>
      </c>
      <c r="AHE70" s="24">
        <f t="shared" si="379"/>
        <v>0</v>
      </c>
      <c r="AHF70" s="24">
        <f t="shared" si="380"/>
        <v>0</v>
      </c>
      <c r="AHK70" s="24">
        <f t="shared" si="381"/>
        <v>0</v>
      </c>
      <c r="AHL70" s="24">
        <f t="shared" si="382"/>
        <v>0</v>
      </c>
      <c r="AHM70" s="24">
        <f t="shared" si="383"/>
        <v>0</v>
      </c>
      <c r="AHR70" s="24">
        <f t="shared" si="384"/>
        <v>0</v>
      </c>
      <c r="AHS70" s="24">
        <f t="shared" si="385"/>
        <v>0</v>
      </c>
      <c r="AHT70" s="24">
        <f t="shared" si="386"/>
        <v>0</v>
      </c>
      <c r="AHY70" s="24">
        <f t="shared" si="387"/>
        <v>0</v>
      </c>
      <c r="AHZ70" s="24">
        <f t="shared" si="388"/>
        <v>0</v>
      </c>
      <c r="AIA70" s="24">
        <f t="shared" si="389"/>
        <v>0</v>
      </c>
      <c r="AIF70" s="24">
        <f t="shared" si="390"/>
        <v>0</v>
      </c>
      <c r="AIG70" s="24">
        <f t="shared" si="391"/>
        <v>0</v>
      </c>
      <c r="AIH70" s="24">
        <f t="shared" si="392"/>
        <v>0</v>
      </c>
      <c r="AIM70" s="24">
        <f t="shared" si="393"/>
        <v>0</v>
      </c>
      <c r="AIN70" s="24">
        <f t="shared" si="394"/>
        <v>0</v>
      </c>
      <c r="AIO70" s="24">
        <f t="shared" si="395"/>
        <v>0</v>
      </c>
      <c r="AIT70" s="24">
        <f t="shared" si="396"/>
        <v>0</v>
      </c>
      <c r="AIU70" s="24">
        <f t="shared" si="397"/>
        <v>0</v>
      </c>
      <c r="AIV70" s="24">
        <f t="shared" si="398"/>
        <v>0</v>
      </c>
      <c r="AJA70" s="24">
        <f t="shared" si="399"/>
        <v>0</v>
      </c>
      <c r="AJB70" s="24">
        <f t="shared" si="400"/>
        <v>0</v>
      </c>
      <c r="AJC70" s="24">
        <f t="shared" si="401"/>
        <v>0</v>
      </c>
      <c r="AJH70" s="24">
        <f t="shared" si="402"/>
        <v>0</v>
      </c>
      <c r="AJI70" s="24">
        <f t="shared" si="403"/>
        <v>0</v>
      </c>
      <c r="AJJ70" s="24">
        <f t="shared" si="404"/>
        <v>0</v>
      </c>
      <c r="AJO70" s="24">
        <f t="shared" si="405"/>
        <v>0</v>
      </c>
      <c r="AJP70" s="24">
        <f t="shared" si="406"/>
        <v>0</v>
      </c>
      <c r="AJQ70" s="24">
        <f t="shared" si="407"/>
        <v>0</v>
      </c>
      <c r="AJV70" s="24">
        <f t="shared" si="408"/>
        <v>0</v>
      </c>
      <c r="AJW70" s="24">
        <f t="shared" si="409"/>
        <v>0</v>
      </c>
      <c r="AJX70" s="24">
        <f t="shared" si="410"/>
        <v>0</v>
      </c>
      <c r="AKC70" s="24">
        <f t="shared" si="411"/>
        <v>0</v>
      </c>
      <c r="AKD70" s="24">
        <f t="shared" si="412"/>
        <v>0</v>
      </c>
      <c r="AKE70" s="24">
        <f t="shared" si="413"/>
        <v>0</v>
      </c>
      <c r="AKJ70" s="24">
        <f t="shared" si="414"/>
        <v>0</v>
      </c>
      <c r="AKK70" s="24">
        <f t="shared" si="415"/>
        <v>0</v>
      </c>
      <c r="AKL70" s="24">
        <f t="shared" si="416"/>
        <v>0</v>
      </c>
      <c r="AKQ70" s="24">
        <f t="shared" si="417"/>
        <v>0</v>
      </c>
      <c r="AKR70" s="24">
        <f t="shared" si="418"/>
        <v>0</v>
      </c>
      <c r="AKS70" s="24">
        <f t="shared" si="419"/>
        <v>0</v>
      </c>
      <c r="AKX70" s="24">
        <f t="shared" si="420"/>
        <v>0</v>
      </c>
      <c r="AKY70" s="24">
        <f t="shared" si="421"/>
        <v>0</v>
      </c>
      <c r="AKZ70" s="24">
        <f t="shared" si="422"/>
        <v>0</v>
      </c>
      <c r="ALE70" s="24">
        <f t="shared" si="423"/>
        <v>0</v>
      </c>
      <c r="ALF70" s="24">
        <f t="shared" si="424"/>
        <v>0</v>
      </c>
      <c r="ALG70" s="24">
        <f t="shared" si="425"/>
        <v>0</v>
      </c>
      <c r="ALL70" s="24">
        <f t="shared" si="426"/>
        <v>0</v>
      </c>
      <c r="ALM70" s="24">
        <f t="shared" si="427"/>
        <v>0</v>
      </c>
      <c r="ALN70" s="24">
        <f t="shared" si="428"/>
        <v>0</v>
      </c>
      <c r="ALS70" s="24">
        <f t="shared" si="429"/>
        <v>0</v>
      </c>
      <c r="ALT70" s="24">
        <f t="shared" si="430"/>
        <v>0</v>
      </c>
      <c r="ALU70" s="24">
        <f t="shared" si="431"/>
        <v>0</v>
      </c>
      <c r="ALZ70" s="24">
        <f t="shared" si="432"/>
        <v>0</v>
      </c>
      <c r="AMA70" s="24">
        <f t="shared" si="433"/>
        <v>0</v>
      </c>
      <c r="AMB70" s="24">
        <f t="shared" si="434"/>
        <v>0</v>
      </c>
      <c r="AMG70" s="24">
        <f t="shared" si="435"/>
        <v>0</v>
      </c>
      <c r="AMH70" s="24">
        <f t="shared" si="436"/>
        <v>0</v>
      </c>
      <c r="AMI70" s="24">
        <f t="shared" si="437"/>
        <v>0</v>
      </c>
      <c r="AMN70" s="24">
        <f t="shared" si="438"/>
        <v>0</v>
      </c>
      <c r="AMO70" s="24">
        <f t="shared" si="439"/>
        <v>0</v>
      </c>
      <c r="AMP70" s="24">
        <f t="shared" si="440"/>
        <v>0</v>
      </c>
      <c r="AMU70" s="24">
        <f t="shared" si="441"/>
        <v>0</v>
      </c>
      <c r="AMV70" s="24">
        <f t="shared" si="442"/>
        <v>0</v>
      </c>
      <c r="AMW70" s="24">
        <f t="shared" si="443"/>
        <v>0</v>
      </c>
      <c r="ANB70" s="24">
        <f t="shared" si="444"/>
        <v>0</v>
      </c>
      <c r="ANC70" s="24">
        <f t="shared" si="445"/>
        <v>0</v>
      </c>
      <c r="AND70" s="24">
        <f t="shared" si="446"/>
        <v>0</v>
      </c>
      <c r="ANI70" s="24">
        <f t="shared" si="447"/>
        <v>0</v>
      </c>
      <c r="ANJ70" s="24">
        <f t="shared" si="448"/>
        <v>0</v>
      </c>
      <c r="ANK70" s="24">
        <f t="shared" si="449"/>
        <v>0</v>
      </c>
      <c r="ANP70" s="24">
        <f t="shared" si="450"/>
        <v>0</v>
      </c>
      <c r="ANQ70" s="24">
        <f t="shared" si="451"/>
        <v>0</v>
      </c>
      <c r="ANR70" s="24">
        <f t="shared" si="452"/>
        <v>0</v>
      </c>
      <c r="ANW70" s="24">
        <f t="shared" si="453"/>
        <v>0</v>
      </c>
      <c r="ANX70" s="24">
        <f t="shared" si="454"/>
        <v>0</v>
      </c>
      <c r="ANY70" s="24">
        <f t="shared" si="455"/>
        <v>0</v>
      </c>
      <c r="AOD70" s="24">
        <f t="shared" si="456"/>
        <v>0</v>
      </c>
      <c r="AOE70" s="24">
        <f t="shared" si="457"/>
        <v>0</v>
      </c>
      <c r="AOF70" s="24">
        <f t="shared" si="458"/>
        <v>0</v>
      </c>
      <c r="AOK70" s="24">
        <f t="shared" si="459"/>
        <v>0</v>
      </c>
      <c r="AOL70" s="24">
        <f t="shared" si="460"/>
        <v>0</v>
      </c>
      <c r="AOM70" s="24">
        <f t="shared" si="461"/>
        <v>0</v>
      </c>
      <c r="AOR70" s="24">
        <f t="shared" si="462"/>
        <v>0</v>
      </c>
      <c r="AOS70" s="24">
        <f t="shared" si="463"/>
        <v>0</v>
      </c>
      <c r="AOT70" s="24">
        <f t="shared" si="464"/>
        <v>0</v>
      </c>
      <c r="AOY70" s="24">
        <f t="shared" si="465"/>
        <v>0</v>
      </c>
      <c r="AOZ70" s="24">
        <f t="shared" si="466"/>
        <v>0</v>
      </c>
      <c r="APA70" s="24">
        <f t="shared" si="467"/>
        <v>0</v>
      </c>
      <c r="APF70" s="24">
        <f t="shared" si="468"/>
        <v>0</v>
      </c>
      <c r="APG70" s="24">
        <f t="shared" si="469"/>
        <v>0</v>
      </c>
      <c r="APH70" s="24">
        <f t="shared" si="470"/>
        <v>0</v>
      </c>
      <c r="APM70" s="24">
        <f t="shared" si="471"/>
        <v>0</v>
      </c>
      <c r="APN70" s="24">
        <f t="shared" si="472"/>
        <v>0</v>
      </c>
      <c r="APO70" s="24">
        <f t="shared" si="473"/>
        <v>0</v>
      </c>
      <c r="APT70" s="24">
        <f t="shared" si="474"/>
        <v>0</v>
      </c>
      <c r="APU70" s="24">
        <f t="shared" si="475"/>
        <v>0</v>
      </c>
      <c r="APV70" s="24">
        <f t="shared" si="476"/>
        <v>0</v>
      </c>
      <c r="AQA70" s="24">
        <f t="shared" si="477"/>
        <v>0</v>
      </c>
      <c r="AQB70" s="24">
        <f t="shared" si="478"/>
        <v>0</v>
      </c>
      <c r="AQC70" s="24">
        <f t="shared" si="479"/>
        <v>0</v>
      </c>
      <c r="AQH70" s="24">
        <f t="shared" si="480"/>
        <v>0</v>
      </c>
      <c r="AQI70" s="24">
        <f t="shared" si="481"/>
        <v>0</v>
      </c>
      <c r="AQJ70" s="24">
        <f t="shared" si="482"/>
        <v>0</v>
      </c>
      <c r="AQO70" s="24">
        <f t="shared" si="483"/>
        <v>0</v>
      </c>
      <c r="AQP70" s="24">
        <f t="shared" si="484"/>
        <v>0</v>
      </c>
      <c r="AQQ70" s="24">
        <f t="shared" si="485"/>
        <v>0</v>
      </c>
      <c r="AQV70" s="24">
        <f t="shared" si="486"/>
        <v>0</v>
      </c>
      <c r="AQW70" s="24">
        <f t="shared" si="487"/>
        <v>0</v>
      </c>
      <c r="AQX70" s="24">
        <f t="shared" si="488"/>
        <v>0</v>
      </c>
      <c r="ARC70" s="24">
        <f t="shared" si="489"/>
        <v>0</v>
      </c>
      <c r="ARD70" s="24">
        <f t="shared" si="490"/>
        <v>0</v>
      </c>
      <c r="ARE70" s="24">
        <f t="shared" si="491"/>
        <v>0</v>
      </c>
      <c r="ARJ70" s="24">
        <f t="shared" si="492"/>
        <v>0</v>
      </c>
      <c r="ARK70" s="24">
        <f t="shared" si="493"/>
        <v>0</v>
      </c>
      <c r="ARL70" s="24">
        <f t="shared" si="494"/>
        <v>0</v>
      </c>
      <c r="ARQ70" s="24">
        <f t="shared" si="495"/>
        <v>0</v>
      </c>
      <c r="ARR70" s="24">
        <f t="shared" si="496"/>
        <v>0</v>
      </c>
      <c r="ARS70" s="24">
        <f t="shared" si="497"/>
        <v>0</v>
      </c>
      <c r="ARX70" s="24">
        <f t="shared" si="498"/>
        <v>0</v>
      </c>
      <c r="ARY70" s="24">
        <f t="shared" si="499"/>
        <v>0</v>
      </c>
      <c r="ARZ70" s="24">
        <f t="shared" si="500"/>
        <v>0</v>
      </c>
      <c r="ASE70" s="24">
        <f t="shared" si="501"/>
        <v>0</v>
      </c>
      <c r="ASF70" s="24">
        <f t="shared" si="502"/>
        <v>0</v>
      </c>
      <c r="ASG70" s="24">
        <f t="shared" si="503"/>
        <v>0</v>
      </c>
      <c r="ASL70" s="24">
        <f t="shared" si="504"/>
        <v>0</v>
      </c>
      <c r="ASM70" s="24">
        <f t="shared" si="505"/>
        <v>0</v>
      </c>
      <c r="ASN70" s="24">
        <f t="shared" si="506"/>
        <v>0</v>
      </c>
      <c r="ASS70" s="24">
        <f t="shared" si="507"/>
        <v>0</v>
      </c>
      <c r="AST70" s="24">
        <f t="shared" si="508"/>
        <v>0</v>
      </c>
      <c r="ASU70" s="24">
        <f t="shared" si="509"/>
        <v>0</v>
      </c>
      <c r="ASZ70" s="24">
        <f t="shared" si="510"/>
        <v>0</v>
      </c>
      <c r="ATA70" s="24">
        <f t="shared" si="511"/>
        <v>0</v>
      </c>
      <c r="ATB70" s="24">
        <f t="shared" si="512"/>
        <v>0</v>
      </c>
      <c r="ATG70" s="24">
        <f t="shared" si="513"/>
        <v>0</v>
      </c>
      <c r="ATH70" s="24">
        <f t="shared" si="514"/>
        <v>0</v>
      </c>
      <c r="ATI70" s="24">
        <f t="shared" si="515"/>
        <v>0</v>
      </c>
      <c r="ATN70" s="24">
        <f t="shared" si="516"/>
        <v>0</v>
      </c>
      <c r="ATO70" s="24">
        <f t="shared" si="517"/>
        <v>0</v>
      </c>
      <c r="ATP70" s="24">
        <f t="shared" si="518"/>
        <v>0</v>
      </c>
      <c r="ATU70" s="24">
        <f t="shared" si="519"/>
        <v>0</v>
      </c>
      <c r="ATV70" s="24">
        <f t="shared" si="520"/>
        <v>0</v>
      </c>
      <c r="ATW70" s="24">
        <f t="shared" si="521"/>
        <v>0</v>
      </c>
      <c r="AUB70" s="24">
        <f t="shared" si="522"/>
        <v>0</v>
      </c>
      <c r="AUC70" s="24">
        <f t="shared" si="523"/>
        <v>0</v>
      </c>
      <c r="AUD70" s="24">
        <f t="shared" si="524"/>
        <v>0</v>
      </c>
      <c r="AUI70" s="24">
        <f t="shared" si="525"/>
        <v>0</v>
      </c>
      <c r="AUJ70" s="24">
        <f t="shared" si="526"/>
        <v>0</v>
      </c>
      <c r="AUK70" s="24">
        <f t="shared" si="527"/>
        <v>0</v>
      </c>
      <c r="AUP70" s="24">
        <f t="shared" si="528"/>
        <v>0</v>
      </c>
      <c r="AUQ70" s="24">
        <f t="shared" si="529"/>
        <v>0</v>
      </c>
      <c r="AUR70" s="24">
        <f t="shared" si="530"/>
        <v>0</v>
      </c>
      <c r="AUW70" s="24">
        <f t="shared" si="531"/>
        <v>0</v>
      </c>
      <c r="AUX70" s="24">
        <f t="shared" si="532"/>
        <v>0</v>
      </c>
      <c r="AUY70" s="24">
        <f t="shared" si="533"/>
        <v>0</v>
      </c>
      <c r="AVD70" s="24">
        <f t="shared" si="534"/>
        <v>0</v>
      </c>
      <c r="AVE70" s="24">
        <f t="shared" si="535"/>
        <v>0</v>
      </c>
      <c r="AVF70" s="24">
        <f t="shared" si="536"/>
        <v>0</v>
      </c>
      <c r="AVK70" s="24">
        <f t="shared" si="537"/>
        <v>0</v>
      </c>
      <c r="AVL70" s="24">
        <f t="shared" si="538"/>
        <v>0</v>
      </c>
      <c r="AVM70" s="24">
        <f t="shared" si="539"/>
        <v>0</v>
      </c>
      <c r="AVR70" s="24">
        <f t="shared" si="540"/>
        <v>0</v>
      </c>
      <c r="AVS70" s="24">
        <f t="shared" si="541"/>
        <v>0</v>
      </c>
      <c r="AVT70" s="24">
        <f t="shared" si="542"/>
        <v>0</v>
      </c>
      <c r="AVY70" s="24">
        <f t="shared" si="543"/>
        <v>0</v>
      </c>
      <c r="AVZ70" s="24">
        <f t="shared" si="544"/>
        <v>0</v>
      </c>
      <c r="AWA70" s="24">
        <f t="shared" si="545"/>
        <v>0</v>
      </c>
      <c r="AWF70" s="24">
        <f t="shared" si="546"/>
        <v>0</v>
      </c>
      <c r="AWG70" s="24">
        <f t="shared" si="547"/>
        <v>0</v>
      </c>
      <c r="AWH70" s="24">
        <f t="shared" si="548"/>
        <v>0</v>
      </c>
      <c r="AWM70" s="24">
        <f t="shared" si="549"/>
        <v>0</v>
      </c>
      <c r="AWN70" s="24">
        <f t="shared" si="550"/>
        <v>0</v>
      </c>
      <c r="AWO70" s="24">
        <f t="shared" si="551"/>
        <v>0</v>
      </c>
      <c r="AWT70" s="24">
        <f t="shared" si="552"/>
        <v>0</v>
      </c>
      <c r="AWU70" s="24">
        <f t="shared" si="553"/>
        <v>0</v>
      </c>
      <c r="AWV70" s="24">
        <f t="shared" si="554"/>
        <v>0</v>
      </c>
      <c r="AXA70" s="24">
        <f t="shared" si="555"/>
        <v>0</v>
      </c>
      <c r="AXB70" s="24">
        <f t="shared" si="556"/>
        <v>0</v>
      </c>
      <c r="AXC70" s="24">
        <f t="shared" si="557"/>
        <v>0</v>
      </c>
      <c r="AXH70" s="24">
        <f t="shared" si="558"/>
        <v>0</v>
      </c>
      <c r="AXI70" s="24">
        <f t="shared" si="559"/>
        <v>0</v>
      </c>
      <c r="AXJ70" s="24">
        <f t="shared" si="560"/>
        <v>0</v>
      </c>
      <c r="AXO70" s="24">
        <f t="shared" si="561"/>
        <v>0</v>
      </c>
      <c r="AXP70" s="24">
        <f t="shared" si="562"/>
        <v>0</v>
      </c>
      <c r="AXQ70" s="24">
        <f t="shared" si="563"/>
        <v>0</v>
      </c>
      <c r="AXV70" s="24">
        <f t="shared" si="564"/>
        <v>0</v>
      </c>
      <c r="AXW70" s="24">
        <f t="shared" si="565"/>
        <v>0</v>
      </c>
      <c r="AXX70" s="24">
        <f t="shared" si="566"/>
        <v>0</v>
      </c>
      <c r="AYC70" s="24">
        <f t="shared" si="567"/>
        <v>0</v>
      </c>
      <c r="AYD70" s="24">
        <f t="shared" si="568"/>
        <v>0</v>
      </c>
      <c r="AYE70" s="24">
        <f t="shared" si="569"/>
        <v>0</v>
      </c>
      <c r="AYJ70" s="24">
        <f t="shared" si="570"/>
        <v>0</v>
      </c>
      <c r="AYK70" s="24">
        <f t="shared" si="571"/>
        <v>0</v>
      </c>
      <c r="AYL70" s="24">
        <f t="shared" si="572"/>
        <v>0</v>
      </c>
      <c r="AYQ70" s="24">
        <f t="shared" si="573"/>
        <v>0</v>
      </c>
      <c r="AYR70" s="24">
        <f t="shared" si="574"/>
        <v>0</v>
      </c>
      <c r="AYS70" s="24">
        <f t="shared" si="575"/>
        <v>0</v>
      </c>
      <c r="AYX70" s="24">
        <f t="shared" si="576"/>
        <v>0</v>
      </c>
      <c r="AYY70" s="24">
        <f t="shared" si="577"/>
        <v>0</v>
      </c>
      <c r="AYZ70" s="24">
        <f t="shared" si="578"/>
        <v>0</v>
      </c>
      <c r="AZE70" s="24">
        <f t="shared" si="579"/>
        <v>0</v>
      </c>
      <c r="AZF70" s="24">
        <f t="shared" si="580"/>
        <v>0</v>
      </c>
      <c r="AZG70" s="24">
        <f t="shared" si="581"/>
        <v>0</v>
      </c>
      <c r="AZH70"/>
      <c r="AZI70"/>
      <c r="AZJ70"/>
      <c r="AZK70"/>
      <c r="AZL70" s="24">
        <f t="shared" si="582"/>
        <v>0</v>
      </c>
      <c r="AZM70" s="24">
        <f t="shared" si="583"/>
        <v>0</v>
      </c>
      <c r="AZN70" s="24">
        <f t="shared" si="584"/>
        <v>0</v>
      </c>
      <c r="AZS70" s="24">
        <f t="shared" si="585"/>
        <v>0</v>
      </c>
      <c r="AZT70" s="24">
        <f t="shared" si="586"/>
        <v>0</v>
      </c>
      <c r="AZU70" s="24">
        <f t="shared" si="587"/>
        <v>0</v>
      </c>
      <c r="AZZ70" s="24">
        <f t="shared" si="588"/>
        <v>0</v>
      </c>
      <c r="BAA70" s="24">
        <f t="shared" si="589"/>
        <v>0</v>
      </c>
      <c r="BAB70" s="24">
        <f t="shared" si="590"/>
        <v>0</v>
      </c>
      <c r="BAG70" s="24">
        <f t="shared" si="591"/>
        <v>0</v>
      </c>
      <c r="BAH70" s="24">
        <f t="shared" si="592"/>
        <v>0</v>
      </c>
      <c r="BAI70" s="24">
        <f t="shared" si="593"/>
        <v>0</v>
      </c>
      <c r="BAN70" s="24">
        <f t="shared" si="594"/>
        <v>0</v>
      </c>
      <c r="BAO70" s="24">
        <f t="shared" si="595"/>
        <v>0</v>
      </c>
      <c r="BAP70" s="24">
        <f t="shared" si="596"/>
        <v>0</v>
      </c>
      <c r="BAU70" s="24">
        <f t="shared" si="597"/>
        <v>0</v>
      </c>
      <c r="BAV70" s="24">
        <f t="shared" si="598"/>
        <v>0</v>
      </c>
      <c r="BAW70" s="24">
        <f t="shared" si="599"/>
        <v>0</v>
      </c>
      <c r="BBB70" s="24">
        <f t="shared" si="600"/>
        <v>0</v>
      </c>
      <c r="BBC70" s="24">
        <f t="shared" si="601"/>
        <v>0</v>
      </c>
      <c r="BBD70" s="24">
        <f t="shared" si="602"/>
        <v>0</v>
      </c>
      <c r="BBI70" s="24">
        <f t="shared" si="603"/>
        <v>0</v>
      </c>
      <c r="BBJ70" s="24">
        <f t="shared" si="604"/>
        <v>0</v>
      </c>
      <c r="BBK70" s="24">
        <f t="shared" si="605"/>
        <v>0</v>
      </c>
      <c r="BBP70" s="24">
        <f t="shared" si="606"/>
        <v>0</v>
      </c>
      <c r="BBQ70" s="24">
        <f t="shared" si="607"/>
        <v>0</v>
      </c>
      <c r="BBR70" s="24">
        <f t="shared" si="608"/>
        <v>0</v>
      </c>
      <c r="BBW70" s="24">
        <f t="shared" si="609"/>
        <v>0</v>
      </c>
      <c r="BBX70" s="24">
        <f t="shared" si="610"/>
        <v>0</v>
      </c>
      <c r="BBY70" s="24">
        <f t="shared" si="611"/>
        <v>0</v>
      </c>
      <c r="BCD70" s="24">
        <f t="shared" si="612"/>
        <v>0</v>
      </c>
      <c r="BCE70" s="24">
        <f t="shared" si="613"/>
        <v>0</v>
      </c>
      <c r="BCF70" s="24">
        <f t="shared" si="614"/>
        <v>0</v>
      </c>
      <c r="BCK70" s="24">
        <f t="shared" si="615"/>
        <v>0</v>
      </c>
      <c r="BCL70" s="24">
        <f t="shared" si="616"/>
        <v>0</v>
      </c>
      <c r="BCM70" s="24">
        <f t="shared" si="617"/>
        <v>0</v>
      </c>
      <c r="BCR70" s="24">
        <f t="shared" si="618"/>
        <v>0</v>
      </c>
      <c r="BCS70" s="24">
        <f t="shared" si="619"/>
        <v>0</v>
      </c>
      <c r="BCT70" s="24">
        <f t="shared" si="620"/>
        <v>0</v>
      </c>
      <c r="BCY70" s="24">
        <f t="shared" si="621"/>
        <v>0</v>
      </c>
      <c r="BCZ70" s="24">
        <f t="shared" si="622"/>
        <v>0</v>
      </c>
      <c r="BDA70" s="24">
        <f t="shared" si="623"/>
        <v>0</v>
      </c>
      <c r="BDF70" s="24">
        <f t="shared" si="624"/>
        <v>0</v>
      </c>
      <c r="BDG70" s="24">
        <f t="shared" si="625"/>
        <v>0</v>
      </c>
      <c r="BDH70" s="24">
        <f t="shared" si="626"/>
        <v>0</v>
      </c>
      <c r="BDM70" s="24">
        <f t="shared" si="627"/>
        <v>0</v>
      </c>
      <c r="BDN70" s="24">
        <f t="shared" si="628"/>
        <v>0</v>
      </c>
      <c r="BDO70" s="24">
        <f t="shared" si="629"/>
        <v>0</v>
      </c>
      <c r="BDT70" s="24">
        <f t="shared" si="630"/>
        <v>0</v>
      </c>
      <c r="BDU70" s="24">
        <f t="shared" si="631"/>
        <v>0</v>
      </c>
      <c r="BDV70" s="24">
        <f t="shared" si="632"/>
        <v>0</v>
      </c>
      <c r="BEA70" s="24">
        <f t="shared" si="633"/>
        <v>0</v>
      </c>
      <c r="BEB70" s="24">
        <f t="shared" si="634"/>
        <v>0</v>
      </c>
      <c r="BEC70" s="24">
        <f t="shared" si="635"/>
        <v>0</v>
      </c>
      <c r="BEH70" s="24">
        <f t="shared" si="636"/>
        <v>0</v>
      </c>
      <c r="BEI70" s="24">
        <f t="shared" si="637"/>
        <v>0</v>
      </c>
      <c r="BEJ70" s="24">
        <f t="shared" si="638"/>
        <v>0</v>
      </c>
      <c r="BEO70" s="24">
        <f t="shared" si="639"/>
        <v>0</v>
      </c>
      <c r="BEP70" s="24">
        <f t="shared" si="640"/>
        <v>0</v>
      </c>
      <c r="BEQ70" s="24">
        <f t="shared" si="641"/>
        <v>0</v>
      </c>
      <c r="BEV70" s="24">
        <f t="shared" si="642"/>
        <v>0</v>
      </c>
      <c r="BEW70" s="24">
        <f t="shared" si="643"/>
        <v>0</v>
      </c>
      <c r="BEX70" s="24">
        <f t="shared" si="644"/>
        <v>0</v>
      </c>
      <c r="BFC70" s="24">
        <f t="shared" si="645"/>
        <v>0</v>
      </c>
      <c r="BFD70" s="24">
        <f t="shared" si="646"/>
        <v>0</v>
      </c>
      <c r="BFE70" s="24">
        <f t="shared" si="647"/>
        <v>0</v>
      </c>
      <c r="BFJ70" s="24">
        <f t="shared" si="648"/>
        <v>0</v>
      </c>
      <c r="BFK70" s="24">
        <f t="shared" si="649"/>
        <v>0</v>
      </c>
      <c r="BFL70" s="24">
        <f t="shared" si="650"/>
        <v>0</v>
      </c>
      <c r="BFQ70" s="24">
        <f t="shared" si="651"/>
        <v>0</v>
      </c>
      <c r="BFR70" s="24">
        <f t="shared" si="652"/>
        <v>0</v>
      </c>
      <c r="BFS70" s="24">
        <f t="shared" si="653"/>
        <v>0</v>
      </c>
      <c r="BFX70" s="24">
        <f t="shared" si="654"/>
        <v>0</v>
      </c>
      <c r="BFY70" s="24">
        <f t="shared" si="655"/>
        <v>0</v>
      </c>
      <c r="BFZ70" s="24">
        <f t="shared" si="656"/>
        <v>0</v>
      </c>
      <c r="BGE70" s="24">
        <f t="shared" si="657"/>
        <v>0</v>
      </c>
      <c r="BGF70" s="24">
        <f t="shared" si="658"/>
        <v>0</v>
      </c>
      <c r="BGG70" s="24">
        <f t="shared" si="659"/>
        <v>0</v>
      </c>
      <c r="BGL70" s="24">
        <f t="shared" si="660"/>
        <v>0</v>
      </c>
      <c r="BGM70" s="24">
        <f t="shared" si="661"/>
        <v>0</v>
      </c>
      <c r="BGN70" s="24">
        <f t="shared" si="662"/>
        <v>0</v>
      </c>
      <c r="BGS70" s="24">
        <f t="shared" si="663"/>
        <v>0</v>
      </c>
      <c r="BGT70" s="24">
        <f t="shared" si="664"/>
        <v>0</v>
      </c>
      <c r="BGU70" s="24">
        <f t="shared" si="665"/>
        <v>0</v>
      </c>
      <c r="BGZ70" s="24">
        <f t="shared" si="666"/>
        <v>0</v>
      </c>
      <c r="BHA70" s="24">
        <f t="shared" si="667"/>
        <v>0</v>
      </c>
      <c r="BHB70" s="24">
        <f t="shared" si="668"/>
        <v>0</v>
      </c>
      <c r="BHG70" s="24">
        <f t="shared" si="669"/>
        <v>0</v>
      </c>
      <c r="BHH70" s="24">
        <f t="shared" si="670"/>
        <v>0</v>
      </c>
      <c r="BHI70" s="24">
        <f t="shared" si="671"/>
        <v>0</v>
      </c>
      <c r="BHN70" s="24">
        <f t="shared" si="672"/>
        <v>0</v>
      </c>
      <c r="BHO70" s="24">
        <f t="shared" si="673"/>
        <v>0</v>
      </c>
      <c r="BHP70" s="24">
        <f t="shared" si="674"/>
        <v>0</v>
      </c>
      <c r="BHU70" s="24">
        <f t="shared" si="675"/>
        <v>0</v>
      </c>
      <c r="BHV70" s="24">
        <f t="shared" si="676"/>
        <v>0</v>
      </c>
      <c r="BHW70" s="24">
        <f t="shared" si="677"/>
        <v>0</v>
      </c>
      <c r="BIB70" s="24">
        <f t="shared" si="678"/>
        <v>0</v>
      </c>
      <c r="BIC70" s="24">
        <f t="shared" si="679"/>
        <v>0</v>
      </c>
      <c r="BID70" s="24">
        <f t="shared" si="680"/>
        <v>0</v>
      </c>
      <c r="BII70" s="24">
        <f t="shared" si="681"/>
        <v>0</v>
      </c>
      <c r="BIJ70" s="24">
        <f t="shared" si="682"/>
        <v>0</v>
      </c>
      <c r="BIK70" s="24">
        <f t="shared" si="683"/>
        <v>0</v>
      </c>
      <c r="BIP70" s="24">
        <f t="shared" si="684"/>
        <v>0</v>
      </c>
      <c r="BIQ70" s="24">
        <f t="shared" si="685"/>
        <v>0</v>
      </c>
      <c r="BIR70" s="24">
        <f t="shared" si="686"/>
        <v>0</v>
      </c>
      <c r="BIW70" s="24">
        <f t="shared" si="687"/>
        <v>0</v>
      </c>
      <c r="BIX70" s="24">
        <f t="shared" si="688"/>
        <v>0</v>
      </c>
      <c r="BIY70" s="24">
        <f t="shared" si="689"/>
        <v>0</v>
      </c>
      <c r="BJD70" s="24">
        <f t="shared" si="690"/>
        <v>0</v>
      </c>
      <c r="BJE70" s="24">
        <f t="shared" si="691"/>
        <v>0</v>
      </c>
      <c r="BJF70" s="24">
        <f t="shared" si="692"/>
        <v>0</v>
      </c>
      <c r="BJK70" s="24">
        <f t="shared" si="693"/>
        <v>0</v>
      </c>
      <c r="BJL70" s="24">
        <f t="shared" si="694"/>
        <v>0</v>
      </c>
      <c r="BJM70" s="24">
        <f t="shared" si="695"/>
        <v>0</v>
      </c>
      <c r="BJR70" s="24">
        <f t="shared" si="696"/>
        <v>0</v>
      </c>
      <c r="BJS70" s="24">
        <f t="shared" si="697"/>
        <v>0</v>
      </c>
      <c r="BJT70" s="24">
        <f t="shared" si="698"/>
        <v>0</v>
      </c>
      <c r="BJY70" s="24">
        <f t="shared" si="699"/>
        <v>0</v>
      </c>
      <c r="BJZ70" s="24">
        <f t="shared" si="700"/>
        <v>0</v>
      </c>
      <c r="BKA70" s="24">
        <f t="shared" si="701"/>
        <v>0</v>
      </c>
      <c r="BKF70" s="24">
        <f t="shared" si="702"/>
        <v>0</v>
      </c>
      <c r="BKG70" s="24">
        <f t="shared" si="703"/>
        <v>0</v>
      </c>
      <c r="BKH70" s="24">
        <f t="shared" si="704"/>
        <v>0</v>
      </c>
      <c r="BKM70" s="24">
        <f t="shared" si="705"/>
        <v>0</v>
      </c>
      <c r="BKN70" s="24">
        <f t="shared" si="706"/>
        <v>0</v>
      </c>
      <c r="BKO70" s="24">
        <f t="shared" si="707"/>
        <v>0</v>
      </c>
      <c r="BKT70" s="24">
        <f t="shared" si="708"/>
        <v>0</v>
      </c>
      <c r="BKU70" s="24">
        <f t="shared" si="709"/>
        <v>0</v>
      </c>
      <c r="BKV70" s="24">
        <f t="shared" si="710"/>
        <v>0</v>
      </c>
      <c r="BLA70" s="24">
        <f t="shared" si="711"/>
        <v>0</v>
      </c>
      <c r="BLB70" s="24">
        <f t="shared" si="712"/>
        <v>0</v>
      </c>
      <c r="BLC70" s="24">
        <f t="shared" si="713"/>
        <v>0</v>
      </c>
      <c r="BLH70" s="24">
        <f t="shared" si="714"/>
        <v>0</v>
      </c>
      <c r="BLI70" s="24">
        <f t="shared" si="715"/>
        <v>0</v>
      </c>
      <c r="BLJ70" s="24">
        <f t="shared" si="716"/>
        <v>0</v>
      </c>
      <c r="BLO70" s="24">
        <f t="shared" si="717"/>
        <v>0</v>
      </c>
      <c r="BLP70" s="24">
        <f t="shared" si="718"/>
        <v>0</v>
      </c>
      <c r="BLQ70" s="24">
        <f t="shared" si="719"/>
        <v>0</v>
      </c>
      <c r="BLV70" s="24">
        <f t="shared" si="720"/>
        <v>0</v>
      </c>
      <c r="BLW70" s="24">
        <f t="shared" si="721"/>
        <v>0</v>
      </c>
      <c r="BLX70" s="24">
        <f t="shared" si="722"/>
        <v>0</v>
      </c>
      <c r="BMC70" s="24">
        <f t="shared" si="723"/>
        <v>0</v>
      </c>
      <c r="BMD70" s="24">
        <f t="shared" si="724"/>
        <v>0</v>
      </c>
      <c r="BME70" s="24">
        <f t="shared" si="725"/>
        <v>0</v>
      </c>
      <c r="BMJ70" s="24">
        <f t="shared" si="726"/>
        <v>0</v>
      </c>
      <c r="BMK70" s="24">
        <f t="shared" si="727"/>
        <v>0</v>
      </c>
      <c r="BML70" s="24">
        <f t="shared" si="728"/>
        <v>0</v>
      </c>
      <c r="BMQ70" s="24">
        <f t="shared" si="729"/>
        <v>0</v>
      </c>
      <c r="BMR70" s="24">
        <f t="shared" si="730"/>
        <v>0</v>
      </c>
      <c r="BMS70" s="24">
        <f t="shared" si="731"/>
        <v>0</v>
      </c>
      <c r="BMX70" s="24">
        <f t="shared" si="732"/>
        <v>0</v>
      </c>
      <c r="BMY70" s="24">
        <f t="shared" si="733"/>
        <v>0</v>
      </c>
      <c r="BMZ70" s="24">
        <f t="shared" si="734"/>
        <v>0</v>
      </c>
      <c r="BNE70" s="24">
        <f t="shared" si="735"/>
        <v>0</v>
      </c>
      <c r="BNF70" s="24">
        <f t="shared" si="736"/>
        <v>0</v>
      </c>
      <c r="BNG70" s="24">
        <f t="shared" si="737"/>
        <v>0</v>
      </c>
      <c r="BNL70" s="24">
        <f t="shared" si="738"/>
        <v>0</v>
      </c>
      <c r="BNM70" s="24">
        <f t="shared" si="739"/>
        <v>0</v>
      </c>
      <c r="BNN70" s="24">
        <f t="shared" si="740"/>
        <v>0</v>
      </c>
      <c r="BNS70" s="24">
        <f t="shared" si="741"/>
        <v>0</v>
      </c>
      <c r="BNT70" s="24">
        <f t="shared" si="742"/>
        <v>0</v>
      </c>
      <c r="BNU70" s="24">
        <f t="shared" si="743"/>
        <v>0</v>
      </c>
      <c r="BNZ70" s="24">
        <f t="shared" si="744"/>
        <v>0</v>
      </c>
      <c r="BOA70" s="24">
        <f t="shared" si="745"/>
        <v>0</v>
      </c>
      <c r="BOB70" s="24">
        <f t="shared" si="746"/>
        <v>0</v>
      </c>
      <c r="BOG70" s="24">
        <f t="shared" si="747"/>
        <v>0</v>
      </c>
      <c r="BOH70" s="24">
        <f t="shared" si="748"/>
        <v>0</v>
      </c>
      <c r="BOI70" s="24">
        <f t="shared" si="749"/>
        <v>0</v>
      </c>
      <c r="BON70" s="24">
        <f t="shared" si="750"/>
        <v>0</v>
      </c>
      <c r="BOO70" s="24">
        <f t="shared" si="751"/>
        <v>0</v>
      </c>
      <c r="BOP70" s="24">
        <f t="shared" si="752"/>
        <v>0</v>
      </c>
      <c r="BOU70" s="24">
        <f t="shared" si="753"/>
        <v>0</v>
      </c>
      <c r="BOV70" s="24">
        <f t="shared" si="754"/>
        <v>0</v>
      </c>
      <c r="BOW70" s="24">
        <f t="shared" si="755"/>
        <v>0</v>
      </c>
      <c r="BPB70" s="24">
        <f t="shared" si="756"/>
        <v>0</v>
      </c>
      <c r="BPC70" s="24">
        <f t="shared" si="757"/>
        <v>0</v>
      </c>
      <c r="BPD70" s="24">
        <f t="shared" si="758"/>
        <v>0</v>
      </c>
      <c r="BPI70" s="24">
        <f t="shared" si="759"/>
        <v>0</v>
      </c>
      <c r="BPJ70" s="24">
        <f t="shared" si="760"/>
        <v>0</v>
      </c>
      <c r="BPK70" s="24">
        <f t="shared" si="761"/>
        <v>0</v>
      </c>
      <c r="BPP70" s="24">
        <f t="shared" si="762"/>
        <v>0</v>
      </c>
      <c r="BPQ70" s="24">
        <f t="shared" si="763"/>
        <v>0</v>
      </c>
      <c r="BPR70" s="24">
        <f t="shared" si="764"/>
        <v>0</v>
      </c>
      <c r="BPW70" s="24">
        <f t="shared" si="765"/>
        <v>0</v>
      </c>
      <c r="BPX70" s="24">
        <f t="shared" si="766"/>
        <v>0</v>
      </c>
      <c r="BPY70" s="24">
        <f t="shared" si="767"/>
        <v>0</v>
      </c>
      <c r="BQD70" s="24">
        <f t="shared" si="768"/>
        <v>0</v>
      </c>
      <c r="BQE70" s="24">
        <f t="shared" si="769"/>
        <v>0</v>
      </c>
      <c r="BQF70" s="24">
        <f t="shared" si="770"/>
        <v>0</v>
      </c>
      <c r="BQK70" s="24">
        <f t="shared" si="771"/>
        <v>0</v>
      </c>
      <c r="BQL70" s="24">
        <f t="shared" si="772"/>
        <v>0</v>
      </c>
      <c r="BQM70" s="24">
        <f t="shared" si="773"/>
        <v>0</v>
      </c>
      <c r="BQR70" s="24">
        <f t="shared" si="774"/>
        <v>0</v>
      </c>
      <c r="BQS70" s="24">
        <f t="shared" si="775"/>
        <v>0</v>
      </c>
      <c r="BQT70" s="24">
        <f t="shared" si="776"/>
        <v>0</v>
      </c>
      <c r="BQY70" s="24">
        <f t="shared" si="777"/>
        <v>0</v>
      </c>
      <c r="BQZ70" s="24">
        <f t="shared" si="778"/>
        <v>0</v>
      </c>
      <c r="BRA70" s="24">
        <f t="shared" si="779"/>
        <v>0</v>
      </c>
      <c r="BRF70" s="24">
        <f t="shared" si="780"/>
        <v>0</v>
      </c>
      <c r="BRG70" s="24">
        <f t="shared" si="781"/>
        <v>0</v>
      </c>
      <c r="BRH70" s="24">
        <f t="shared" si="782"/>
        <v>0</v>
      </c>
      <c r="BRM70" s="24">
        <f t="shared" si="783"/>
        <v>0</v>
      </c>
      <c r="BRN70" s="24">
        <f t="shared" si="784"/>
        <v>0</v>
      </c>
      <c r="BRO70" s="24">
        <f t="shared" si="785"/>
        <v>0</v>
      </c>
      <c r="BRT70" s="24">
        <f t="shared" si="786"/>
        <v>0</v>
      </c>
      <c r="BRU70" s="24">
        <f t="shared" si="787"/>
        <v>0</v>
      </c>
      <c r="BRV70" s="24">
        <f t="shared" si="788"/>
        <v>0</v>
      </c>
      <c r="BSA70" s="24">
        <f t="shared" si="789"/>
        <v>0</v>
      </c>
      <c r="BSB70" s="24">
        <f t="shared" si="790"/>
        <v>0</v>
      </c>
      <c r="BSC70" s="24">
        <f t="shared" si="791"/>
        <v>0</v>
      </c>
      <c r="BSH70" s="24">
        <f t="shared" si="792"/>
        <v>0</v>
      </c>
      <c r="BSI70" s="24">
        <f t="shared" si="793"/>
        <v>0</v>
      </c>
      <c r="BSJ70" s="24">
        <f t="shared" si="794"/>
        <v>0</v>
      </c>
      <c r="BSO70" s="24">
        <f t="shared" si="795"/>
        <v>0</v>
      </c>
      <c r="BSP70" s="24">
        <f t="shared" si="796"/>
        <v>0</v>
      </c>
      <c r="BSQ70" s="24">
        <f t="shared" si="797"/>
        <v>0</v>
      </c>
      <c r="BSV70" s="24">
        <f t="shared" si="798"/>
        <v>0</v>
      </c>
      <c r="BSW70" s="24">
        <f t="shared" si="799"/>
        <v>0</v>
      </c>
      <c r="BSX70" s="24">
        <f t="shared" si="800"/>
        <v>0</v>
      </c>
      <c r="BTC70" s="24">
        <f t="shared" si="801"/>
        <v>0</v>
      </c>
      <c r="BTD70" s="24">
        <f t="shared" si="802"/>
        <v>0</v>
      </c>
      <c r="BTE70" s="24">
        <f t="shared" si="803"/>
        <v>0</v>
      </c>
      <c r="BTJ70" s="24">
        <f t="shared" si="804"/>
        <v>0</v>
      </c>
      <c r="BTK70" s="24">
        <f t="shared" si="805"/>
        <v>0</v>
      </c>
      <c r="BTL70" s="24">
        <f t="shared" si="806"/>
        <v>0</v>
      </c>
      <c r="BTQ70" s="24">
        <f t="shared" si="807"/>
        <v>0</v>
      </c>
      <c r="BTR70" s="24">
        <f t="shared" si="808"/>
        <v>0</v>
      </c>
      <c r="BTS70" s="24">
        <f t="shared" si="809"/>
        <v>0</v>
      </c>
      <c r="BTX70" s="24">
        <f t="shared" si="810"/>
        <v>0</v>
      </c>
      <c r="BTY70" s="24">
        <f t="shared" si="811"/>
        <v>0</v>
      </c>
      <c r="BTZ70" s="24">
        <f t="shared" si="812"/>
        <v>0</v>
      </c>
      <c r="BUE70" s="24">
        <f t="shared" si="813"/>
        <v>0</v>
      </c>
      <c r="BUF70" s="24">
        <f t="shared" si="814"/>
        <v>0</v>
      </c>
      <c r="BUG70" s="24">
        <f t="shared" si="815"/>
        <v>0</v>
      </c>
      <c r="BUL70" s="24">
        <f t="shared" si="816"/>
        <v>0</v>
      </c>
      <c r="BUM70" s="24">
        <f t="shared" si="817"/>
        <v>0</v>
      </c>
      <c r="BUN70" s="24">
        <f t="shared" si="818"/>
        <v>0</v>
      </c>
      <c r="BUS70" s="24">
        <f t="shared" si="819"/>
        <v>0</v>
      </c>
      <c r="BUT70" s="24">
        <f t="shared" si="820"/>
        <v>0</v>
      </c>
      <c r="BUU70" s="24">
        <f t="shared" si="821"/>
        <v>0</v>
      </c>
      <c r="BUZ70" s="24">
        <f t="shared" si="822"/>
        <v>0</v>
      </c>
      <c r="BVA70" s="24">
        <f t="shared" si="823"/>
        <v>0</v>
      </c>
      <c r="BVB70" s="24">
        <f t="shared" si="824"/>
        <v>0</v>
      </c>
      <c r="BVG70" s="24">
        <f t="shared" si="825"/>
        <v>0</v>
      </c>
      <c r="BVH70" s="24">
        <f t="shared" si="826"/>
        <v>0</v>
      </c>
      <c r="BVI70" s="24">
        <f t="shared" si="827"/>
        <v>0</v>
      </c>
      <c r="BVN70" s="24">
        <f t="shared" si="828"/>
        <v>0</v>
      </c>
      <c r="BVO70" s="24">
        <f t="shared" si="829"/>
        <v>0</v>
      </c>
      <c r="BVP70" s="24">
        <f t="shared" si="830"/>
        <v>0</v>
      </c>
      <c r="BVU70" s="24">
        <f t="shared" si="831"/>
        <v>0</v>
      </c>
      <c r="BVV70" s="24">
        <f t="shared" si="832"/>
        <v>0</v>
      </c>
      <c r="BVW70" s="24">
        <f t="shared" si="833"/>
        <v>0</v>
      </c>
      <c r="BVX70"/>
      <c r="BVY70"/>
      <c r="BVZ70"/>
      <c r="BWA70"/>
      <c r="BWB70" s="24">
        <f t="shared" si="834"/>
        <v>0</v>
      </c>
      <c r="BWC70" s="24">
        <f t="shared" si="835"/>
        <v>0</v>
      </c>
      <c r="BWD70" s="24">
        <f t="shared" si="836"/>
        <v>0</v>
      </c>
      <c r="BWI70" s="24">
        <f t="shared" si="837"/>
        <v>0</v>
      </c>
      <c r="BWJ70" s="24">
        <f t="shared" si="838"/>
        <v>0</v>
      </c>
      <c r="BWK70" s="24">
        <f t="shared" si="839"/>
        <v>0</v>
      </c>
      <c r="BWP70" s="24">
        <f t="shared" si="840"/>
        <v>0</v>
      </c>
      <c r="BWQ70" s="24">
        <f t="shared" si="841"/>
        <v>0</v>
      </c>
      <c r="BWR70" s="24">
        <f t="shared" si="842"/>
        <v>0</v>
      </c>
      <c r="BWW70" s="24">
        <f t="shared" si="843"/>
        <v>0</v>
      </c>
      <c r="BWX70" s="24">
        <f t="shared" si="844"/>
        <v>0</v>
      </c>
      <c r="BWY70" s="24">
        <f t="shared" si="845"/>
        <v>0</v>
      </c>
      <c r="BXD70" s="24">
        <f t="shared" si="846"/>
        <v>0</v>
      </c>
      <c r="BXE70" s="24">
        <f t="shared" si="847"/>
        <v>0</v>
      </c>
      <c r="BXF70" s="24">
        <f t="shared" si="848"/>
        <v>0</v>
      </c>
      <c r="BXK70" s="24">
        <f t="shared" si="849"/>
        <v>0</v>
      </c>
      <c r="BXL70" s="24">
        <f t="shared" si="850"/>
        <v>0</v>
      </c>
      <c r="BXM70" s="24">
        <f t="shared" si="851"/>
        <v>0</v>
      </c>
      <c r="BXR70" s="24">
        <f t="shared" si="852"/>
        <v>0</v>
      </c>
      <c r="BXS70" s="24">
        <f t="shared" si="853"/>
        <v>0</v>
      </c>
      <c r="BXT70" s="24">
        <f t="shared" si="854"/>
        <v>0</v>
      </c>
      <c r="BXY70" s="24">
        <f t="shared" si="855"/>
        <v>0</v>
      </c>
      <c r="BXZ70" s="24">
        <f t="shared" si="856"/>
        <v>0</v>
      </c>
      <c r="BYA70" s="24">
        <f t="shared" si="857"/>
        <v>0</v>
      </c>
      <c r="BYF70" s="24">
        <f t="shared" si="858"/>
        <v>0</v>
      </c>
      <c r="BYG70" s="24">
        <f t="shared" si="859"/>
        <v>0</v>
      </c>
      <c r="BYH70" s="24">
        <f t="shared" si="860"/>
        <v>0</v>
      </c>
      <c r="BYM70" s="24">
        <f t="shared" si="861"/>
        <v>0</v>
      </c>
      <c r="BYN70" s="24">
        <f t="shared" si="862"/>
        <v>0</v>
      </c>
      <c r="BYO70" s="24">
        <f t="shared" si="863"/>
        <v>0</v>
      </c>
      <c r="BYT70" s="24">
        <f t="shared" si="864"/>
        <v>0</v>
      </c>
      <c r="BYU70" s="24">
        <f t="shared" si="865"/>
        <v>0</v>
      </c>
      <c r="BYV70" s="24">
        <f t="shared" si="866"/>
        <v>0</v>
      </c>
    </row>
    <row r="71" spans="6:1023 1028:2024" x14ac:dyDescent="0.3">
      <c r="F71" s="82">
        <f t="shared" si="0"/>
        <v>0</v>
      </c>
      <c r="G71" s="82">
        <f t="shared" si="1"/>
        <v>0</v>
      </c>
      <c r="H71" s="82">
        <f t="shared" si="2"/>
        <v>0</v>
      </c>
      <c r="M71" s="15">
        <f t="shared" si="3"/>
        <v>0</v>
      </c>
      <c r="N71" s="15">
        <f t="shared" si="4"/>
        <v>0</v>
      </c>
      <c r="O71" s="15">
        <f t="shared" si="5"/>
        <v>0</v>
      </c>
      <c r="P71" s="15"/>
      <c r="Q71" s="15"/>
      <c r="T71" s="15">
        <f t="shared" si="6"/>
        <v>0</v>
      </c>
      <c r="U71" s="15">
        <f t="shared" si="7"/>
        <v>0</v>
      </c>
      <c r="V71" s="15">
        <f t="shared" si="8"/>
        <v>0</v>
      </c>
      <c r="AA71" s="74">
        <f t="shared" si="9"/>
        <v>0</v>
      </c>
      <c r="AB71" s="74">
        <f t="shared" si="10"/>
        <v>0</v>
      </c>
      <c r="AC71" s="53">
        <f t="shared" si="11"/>
        <v>0</v>
      </c>
      <c r="AD71" s="16"/>
      <c r="AE71" s="15"/>
      <c r="AF71" s="15"/>
      <c r="AG71" s="15"/>
      <c r="AH71" s="74">
        <f t="shared" si="12"/>
        <v>0</v>
      </c>
      <c r="AI71" s="74">
        <f t="shared" si="13"/>
        <v>0</v>
      </c>
      <c r="AJ71" s="53">
        <f t="shared" si="14"/>
        <v>0</v>
      </c>
      <c r="AK71">
        <v>8.5761315412888003E-4</v>
      </c>
      <c r="AL71" t="e">
        <f>bvarM7^3</f>
        <v>#VALUE!</v>
      </c>
      <c r="AM71" t="e">
        <f>cvarM7^3</f>
        <v>#VALUE!</v>
      </c>
      <c r="AN71" t="e">
        <f>mvarM7^3</f>
        <v>#VALUE!</v>
      </c>
      <c r="AO71" s="15" t="e">
        <f t="shared" si="15"/>
        <v>#VALUE!</v>
      </c>
      <c r="AP71" s="15" t="e">
        <f t="shared" si="16"/>
        <v>#VALUE!</v>
      </c>
      <c r="AQ71" s="53" t="e">
        <f t="shared" si="17"/>
        <v>#VALUE!</v>
      </c>
      <c r="AV71" s="15">
        <f t="shared" si="18"/>
        <v>0</v>
      </c>
      <c r="AW71" s="15">
        <f t="shared" si="19"/>
        <v>0</v>
      </c>
      <c r="AX71" s="53">
        <f t="shared" si="20"/>
        <v>0</v>
      </c>
      <c r="BC71" s="15">
        <f t="shared" si="21"/>
        <v>0</v>
      </c>
      <c r="BD71" s="15">
        <f t="shared" si="22"/>
        <v>0</v>
      </c>
      <c r="BE71" s="53">
        <f t="shared" si="23"/>
        <v>0</v>
      </c>
      <c r="BJ71" s="15">
        <f t="shared" si="24"/>
        <v>0</v>
      </c>
      <c r="BK71" s="15">
        <f t="shared" si="25"/>
        <v>0</v>
      </c>
      <c r="BL71" s="53">
        <f t="shared" si="26"/>
        <v>0</v>
      </c>
      <c r="BQ71" s="15">
        <f t="shared" si="27"/>
        <v>0</v>
      </c>
      <c r="BR71" s="15">
        <f t="shared" si="28"/>
        <v>0</v>
      </c>
      <c r="BS71" s="53">
        <f t="shared" si="29"/>
        <v>0</v>
      </c>
      <c r="BX71" s="15">
        <f t="shared" si="30"/>
        <v>0</v>
      </c>
      <c r="BY71" s="15">
        <f t="shared" si="31"/>
        <v>0</v>
      </c>
      <c r="BZ71" s="53">
        <f t="shared" si="32"/>
        <v>0</v>
      </c>
      <c r="CA71">
        <v>-1.6491252489046999E-6</v>
      </c>
      <c r="CB71" t="e">
        <f>bvarM5^3</f>
        <v>#VALUE!</v>
      </c>
      <c r="CC71" t="e">
        <f>cvarM5^3</f>
        <v>#VALUE!</v>
      </c>
      <c r="CD71" t="e">
        <f>mvarM5^3</f>
        <v>#VALUE!</v>
      </c>
      <c r="CE71" s="15" t="e">
        <f t="shared" si="33"/>
        <v>#VALUE!</v>
      </c>
      <c r="CF71" s="15" t="e">
        <f t="shared" si="34"/>
        <v>#VALUE!</v>
      </c>
      <c r="CG71" s="53" t="e">
        <f t="shared" si="35"/>
        <v>#VALUE!</v>
      </c>
      <c r="CL71" s="15">
        <f t="shared" si="36"/>
        <v>0</v>
      </c>
      <c r="CM71" s="15">
        <f t="shared" si="37"/>
        <v>0</v>
      </c>
      <c r="CN71" s="53">
        <f t="shared" si="38"/>
        <v>0</v>
      </c>
      <c r="CS71" s="15">
        <f t="shared" si="39"/>
        <v>0</v>
      </c>
      <c r="CT71" s="15">
        <f t="shared" si="40"/>
        <v>0</v>
      </c>
      <c r="CU71" s="53">
        <f t="shared" si="41"/>
        <v>0</v>
      </c>
      <c r="CZ71" s="15">
        <f t="shared" si="42"/>
        <v>0</v>
      </c>
      <c r="DA71" s="15">
        <f t="shared" si="43"/>
        <v>0</v>
      </c>
      <c r="DB71" s="53">
        <f t="shared" si="44"/>
        <v>0</v>
      </c>
      <c r="DG71" s="15">
        <f t="shared" si="45"/>
        <v>0</v>
      </c>
      <c r="DH71" s="15">
        <f t="shared" si="46"/>
        <v>0</v>
      </c>
      <c r="DI71" s="53">
        <f t="shared" si="47"/>
        <v>0</v>
      </c>
      <c r="DN71" s="15">
        <f t="shared" si="48"/>
        <v>0</v>
      </c>
      <c r="DO71" s="15">
        <f t="shared" si="49"/>
        <v>0</v>
      </c>
      <c r="DP71" s="53">
        <f t="shared" si="50"/>
        <v>0</v>
      </c>
      <c r="DQ71">
        <v>-5.8463393844228002E-5</v>
      </c>
      <c r="DR71" t="e">
        <f>bvarM6^3</f>
        <v>#VALUE!</v>
      </c>
      <c r="DS71" t="e">
        <f>cvarM6^3</f>
        <v>#VALUE!</v>
      </c>
      <c r="DT71" t="e">
        <f>mvarM6^3</f>
        <v>#VALUE!</v>
      </c>
      <c r="DU71" s="15" t="e">
        <f t="shared" si="51"/>
        <v>#VALUE!</v>
      </c>
      <c r="DV71" s="15" t="e">
        <f t="shared" si="52"/>
        <v>#VALUE!</v>
      </c>
      <c r="DW71" s="53" t="e">
        <f t="shared" si="53"/>
        <v>#VALUE!</v>
      </c>
      <c r="EB71" s="15">
        <f t="shared" si="54"/>
        <v>0</v>
      </c>
      <c r="EC71" s="15">
        <f t="shared" si="55"/>
        <v>0</v>
      </c>
      <c r="ED71" s="53">
        <f t="shared" si="56"/>
        <v>0</v>
      </c>
      <c r="EI71" s="15">
        <f t="shared" si="57"/>
        <v>0</v>
      </c>
      <c r="EJ71" s="15">
        <f t="shared" si="58"/>
        <v>0</v>
      </c>
      <c r="EK71" s="53">
        <f t="shared" si="59"/>
        <v>0</v>
      </c>
      <c r="EP71" s="15">
        <f t="shared" si="60"/>
        <v>0</v>
      </c>
      <c r="EQ71" s="15">
        <f t="shared" si="61"/>
        <v>0</v>
      </c>
      <c r="ER71" s="53">
        <f t="shared" si="62"/>
        <v>0</v>
      </c>
      <c r="EW71" s="15">
        <f t="shared" si="63"/>
        <v>0</v>
      </c>
      <c r="EX71" s="15">
        <f t="shared" si="64"/>
        <v>0</v>
      </c>
      <c r="EY71" s="53">
        <f t="shared" si="65"/>
        <v>0</v>
      </c>
      <c r="FD71" s="15">
        <f t="shared" si="66"/>
        <v>0</v>
      </c>
      <c r="FE71" s="15">
        <f t="shared" si="67"/>
        <v>0</v>
      </c>
      <c r="FF71" s="53">
        <f t="shared" si="68"/>
        <v>0</v>
      </c>
      <c r="FG71">
        <v>-1.2228378754909001E-6</v>
      </c>
      <c r="FH71" t="e">
        <f>bvarM5^3</f>
        <v>#VALUE!</v>
      </c>
      <c r="FI71" t="e">
        <f>cvarM5^3</f>
        <v>#VALUE!</v>
      </c>
      <c r="FJ71" t="e">
        <f>mvarM5^3</f>
        <v>#VALUE!</v>
      </c>
      <c r="FK71" s="15" t="e">
        <f t="shared" si="69"/>
        <v>#VALUE!</v>
      </c>
      <c r="FL71" s="15" t="e">
        <f t="shared" si="70"/>
        <v>#VALUE!</v>
      </c>
      <c r="FM71" s="53" t="e">
        <f t="shared" si="71"/>
        <v>#VALUE!</v>
      </c>
      <c r="FR71" s="15">
        <f t="shared" si="72"/>
        <v>0</v>
      </c>
      <c r="FS71" s="15">
        <f t="shared" si="73"/>
        <v>0</v>
      </c>
      <c r="FT71" s="53">
        <f t="shared" si="74"/>
        <v>0</v>
      </c>
      <c r="FY71" s="15">
        <f t="shared" si="75"/>
        <v>0</v>
      </c>
      <c r="FZ71" s="15">
        <f t="shared" si="76"/>
        <v>0</v>
      </c>
      <c r="GA71" s="53">
        <f t="shared" si="77"/>
        <v>0</v>
      </c>
      <c r="GF71" s="15">
        <f t="shared" si="78"/>
        <v>0</v>
      </c>
      <c r="GG71" s="15">
        <f t="shared" si="79"/>
        <v>0</v>
      </c>
      <c r="GH71" s="53">
        <f t="shared" si="80"/>
        <v>0</v>
      </c>
      <c r="GM71" s="15">
        <f t="shared" si="81"/>
        <v>0</v>
      </c>
      <c r="GN71" s="15">
        <f t="shared" si="82"/>
        <v>0</v>
      </c>
      <c r="GO71" s="53">
        <f t="shared" si="83"/>
        <v>0</v>
      </c>
      <c r="GT71" s="15">
        <f t="shared" si="84"/>
        <v>0</v>
      </c>
      <c r="GU71" s="15">
        <f t="shared" si="85"/>
        <v>0</v>
      </c>
      <c r="GV71" s="53">
        <f t="shared" si="86"/>
        <v>0</v>
      </c>
      <c r="GW71">
        <v>-1.4816140695860001E-6</v>
      </c>
      <c r="GX71" t="e">
        <f>bvarM4^3</f>
        <v>#VALUE!</v>
      </c>
      <c r="GY71" t="e">
        <f>cvarM4^3</f>
        <v>#VALUE!</v>
      </c>
      <c r="GZ71" t="e">
        <f>mvarM4^3</f>
        <v>#VALUE!</v>
      </c>
      <c r="HA71" s="15" t="e">
        <f t="shared" si="87"/>
        <v>#VALUE!</v>
      </c>
      <c r="HB71" s="15" t="e">
        <f t="shared" si="88"/>
        <v>#VALUE!</v>
      </c>
      <c r="HC71" s="53" t="e">
        <f t="shared" si="89"/>
        <v>#VALUE!</v>
      </c>
      <c r="HH71" s="15">
        <f t="shared" si="90"/>
        <v>0</v>
      </c>
      <c r="HI71" s="15">
        <f t="shared" si="91"/>
        <v>0</v>
      </c>
      <c r="HJ71" s="53">
        <f t="shared" si="92"/>
        <v>0</v>
      </c>
      <c r="HO71" s="15">
        <f t="shared" si="93"/>
        <v>0</v>
      </c>
      <c r="HP71" s="15">
        <f t="shared" si="94"/>
        <v>0</v>
      </c>
      <c r="HQ71" s="53">
        <f t="shared" si="95"/>
        <v>0</v>
      </c>
      <c r="HV71" s="15">
        <f t="shared" si="96"/>
        <v>0</v>
      </c>
      <c r="HW71" s="15">
        <f t="shared" si="97"/>
        <v>0</v>
      </c>
      <c r="HX71" s="53">
        <f t="shared" si="98"/>
        <v>0</v>
      </c>
      <c r="IC71" s="15">
        <f t="shared" si="99"/>
        <v>0</v>
      </c>
      <c r="ID71" s="15">
        <f t="shared" si="100"/>
        <v>0</v>
      </c>
      <c r="IE71" s="53">
        <f t="shared" si="101"/>
        <v>0</v>
      </c>
      <c r="IJ71" s="15">
        <f t="shared" si="102"/>
        <v>0</v>
      </c>
      <c r="IK71" s="15">
        <f t="shared" si="103"/>
        <v>0</v>
      </c>
      <c r="IL71" s="53">
        <f t="shared" si="104"/>
        <v>0</v>
      </c>
      <c r="IM71">
        <v>-5.2226057164689999E-5</v>
      </c>
      <c r="IN71" t="e">
        <f>bvarM2^3</f>
        <v>#VALUE!</v>
      </c>
      <c r="IO71" t="e">
        <f>cvarM2^3</f>
        <v>#VALUE!</v>
      </c>
      <c r="IP71" t="e">
        <f>mvarM2^3</f>
        <v>#VALUE!</v>
      </c>
      <c r="IQ71" s="15" t="e">
        <f t="shared" si="105"/>
        <v>#VALUE!</v>
      </c>
      <c r="IR71" s="15" t="e">
        <f t="shared" si="106"/>
        <v>#VALUE!</v>
      </c>
      <c r="IS71" s="53" t="e">
        <f t="shared" si="107"/>
        <v>#VALUE!</v>
      </c>
      <c r="IX71" s="15">
        <f t="shared" si="108"/>
        <v>0</v>
      </c>
      <c r="IY71" s="15">
        <f t="shared" si="109"/>
        <v>0</v>
      </c>
      <c r="IZ71" s="53">
        <f t="shared" si="110"/>
        <v>0</v>
      </c>
      <c r="JA71"/>
      <c r="JB71"/>
      <c r="JC71"/>
      <c r="JD71"/>
      <c r="JE71" s="24">
        <f t="shared" si="111"/>
        <v>0</v>
      </c>
      <c r="JF71" s="24">
        <f t="shared" si="112"/>
        <v>0</v>
      </c>
      <c r="JG71" s="24">
        <f t="shared" si="113"/>
        <v>0</v>
      </c>
      <c r="JL71" s="24">
        <f t="shared" si="114"/>
        <v>0</v>
      </c>
      <c r="JM71" s="24">
        <f t="shared" si="115"/>
        <v>0</v>
      </c>
      <c r="JN71" s="24">
        <f t="shared" si="116"/>
        <v>0</v>
      </c>
      <c r="JS71" s="24">
        <f t="shared" si="117"/>
        <v>0</v>
      </c>
      <c r="JT71" s="24">
        <f t="shared" si="118"/>
        <v>0</v>
      </c>
      <c r="JU71" s="24">
        <f t="shared" si="119"/>
        <v>0</v>
      </c>
      <c r="JZ71" s="24">
        <f t="shared" si="120"/>
        <v>0</v>
      </c>
      <c r="KA71" s="24">
        <f t="shared" si="121"/>
        <v>0</v>
      </c>
      <c r="KB71" s="24">
        <f t="shared" si="122"/>
        <v>0</v>
      </c>
      <c r="KG71" s="24">
        <f t="shared" si="123"/>
        <v>0</v>
      </c>
      <c r="KH71" s="24">
        <f t="shared" si="124"/>
        <v>0</v>
      </c>
      <c r="KI71" s="24">
        <f t="shared" si="125"/>
        <v>0</v>
      </c>
      <c r="KN71" s="24">
        <f t="shared" si="126"/>
        <v>0</v>
      </c>
      <c r="KO71" s="24">
        <f t="shared" si="127"/>
        <v>0</v>
      </c>
      <c r="KP71" s="24">
        <f t="shared" si="128"/>
        <v>0</v>
      </c>
      <c r="KU71" s="24">
        <f t="shared" si="129"/>
        <v>0</v>
      </c>
      <c r="KV71" s="24">
        <f t="shared" si="130"/>
        <v>0</v>
      </c>
      <c r="KW71" s="24">
        <f t="shared" si="131"/>
        <v>0</v>
      </c>
      <c r="LB71" s="24">
        <f t="shared" si="132"/>
        <v>0</v>
      </c>
      <c r="LC71" s="24">
        <f t="shared" si="133"/>
        <v>0</v>
      </c>
      <c r="LD71" s="24">
        <f t="shared" si="134"/>
        <v>0</v>
      </c>
      <c r="LI71" s="24">
        <f t="shared" si="135"/>
        <v>0</v>
      </c>
      <c r="LJ71" s="24">
        <f t="shared" si="136"/>
        <v>0</v>
      </c>
      <c r="LK71" s="24">
        <f t="shared" si="137"/>
        <v>0</v>
      </c>
      <c r="LP71" s="24">
        <f t="shared" si="138"/>
        <v>0</v>
      </c>
      <c r="LQ71" s="24">
        <f t="shared" si="139"/>
        <v>0</v>
      </c>
      <c r="LR71" s="24">
        <f t="shared" si="140"/>
        <v>0</v>
      </c>
      <c r="LW71" s="24">
        <f t="shared" si="141"/>
        <v>0</v>
      </c>
      <c r="LX71" s="24">
        <f t="shared" si="142"/>
        <v>0</v>
      </c>
      <c r="LY71" s="24">
        <f t="shared" si="143"/>
        <v>0</v>
      </c>
      <c r="MD71" s="24">
        <f t="shared" si="144"/>
        <v>0</v>
      </c>
      <c r="ME71" s="24">
        <f t="shared" si="145"/>
        <v>0</v>
      </c>
      <c r="MF71" s="24">
        <f t="shared" si="146"/>
        <v>0</v>
      </c>
      <c r="MK71" s="24">
        <f t="shared" si="147"/>
        <v>0</v>
      </c>
      <c r="ML71" s="24">
        <f t="shared" si="148"/>
        <v>0</v>
      </c>
      <c r="MM71" s="24">
        <f t="shared" si="149"/>
        <v>0</v>
      </c>
      <c r="MR71" s="24">
        <f t="shared" si="150"/>
        <v>0</v>
      </c>
      <c r="MS71" s="24">
        <f t="shared" si="151"/>
        <v>0</v>
      </c>
      <c r="MT71" s="24">
        <f t="shared" si="152"/>
        <v>0</v>
      </c>
      <c r="MY71" s="24">
        <f t="shared" si="153"/>
        <v>0</v>
      </c>
      <c r="MZ71" s="24">
        <f t="shared" si="154"/>
        <v>0</v>
      </c>
      <c r="NA71" s="24">
        <f t="shared" si="155"/>
        <v>0</v>
      </c>
      <c r="NF71" s="24">
        <f t="shared" si="156"/>
        <v>0</v>
      </c>
      <c r="NG71" s="24">
        <f t="shared" si="157"/>
        <v>0</v>
      </c>
      <c r="NH71" s="24">
        <f t="shared" si="158"/>
        <v>0</v>
      </c>
      <c r="NM71" s="24">
        <f t="shared" si="159"/>
        <v>0</v>
      </c>
      <c r="NN71" s="24">
        <f t="shared" si="160"/>
        <v>0</v>
      </c>
      <c r="NO71" s="24">
        <f t="shared" si="161"/>
        <v>0</v>
      </c>
      <c r="NT71" s="24">
        <f t="shared" si="162"/>
        <v>0</v>
      </c>
      <c r="NU71" s="24">
        <f t="shared" si="163"/>
        <v>0</v>
      </c>
      <c r="NV71" s="24">
        <f t="shared" si="164"/>
        <v>0</v>
      </c>
      <c r="OA71" s="24">
        <f t="shared" si="165"/>
        <v>0</v>
      </c>
      <c r="OB71" s="24">
        <f t="shared" si="166"/>
        <v>0</v>
      </c>
      <c r="OC71" s="24">
        <f t="shared" si="167"/>
        <v>0</v>
      </c>
      <c r="OH71" s="24">
        <f t="shared" si="168"/>
        <v>0</v>
      </c>
      <c r="OI71" s="24">
        <f t="shared" si="169"/>
        <v>0</v>
      </c>
      <c r="OJ71" s="24">
        <f t="shared" si="170"/>
        <v>0</v>
      </c>
      <c r="OO71" s="24">
        <f t="shared" si="171"/>
        <v>0</v>
      </c>
      <c r="OP71" s="24">
        <f t="shared" si="172"/>
        <v>0</v>
      </c>
      <c r="OQ71" s="24">
        <f t="shared" si="173"/>
        <v>0</v>
      </c>
      <c r="OV71" s="24">
        <f t="shared" si="174"/>
        <v>0</v>
      </c>
      <c r="OW71" s="24">
        <f t="shared" si="175"/>
        <v>0</v>
      </c>
      <c r="OX71" s="24">
        <f t="shared" si="176"/>
        <v>0</v>
      </c>
      <c r="PC71" s="24">
        <f t="shared" si="177"/>
        <v>0</v>
      </c>
      <c r="PD71" s="24">
        <f t="shared" si="178"/>
        <v>0</v>
      </c>
      <c r="PE71" s="24">
        <f t="shared" si="179"/>
        <v>0</v>
      </c>
      <c r="PJ71" s="24">
        <f t="shared" si="180"/>
        <v>0</v>
      </c>
      <c r="PK71" s="24">
        <f t="shared" si="181"/>
        <v>0</v>
      </c>
      <c r="PL71" s="24">
        <f t="shared" si="182"/>
        <v>0</v>
      </c>
      <c r="PQ71" s="24">
        <f t="shared" si="183"/>
        <v>0</v>
      </c>
      <c r="PR71" s="24">
        <f t="shared" si="184"/>
        <v>0</v>
      </c>
      <c r="PS71" s="24">
        <f t="shared" si="185"/>
        <v>0</v>
      </c>
      <c r="PX71" s="24">
        <f t="shared" si="186"/>
        <v>0</v>
      </c>
      <c r="PY71" s="24">
        <f t="shared" si="187"/>
        <v>0</v>
      </c>
      <c r="PZ71" s="24">
        <f t="shared" si="188"/>
        <v>0</v>
      </c>
      <c r="QE71" s="24">
        <f t="shared" si="189"/>
        <v>0</v>
      </c>
      <c r="QF71" s="24">
        <f t="shared" si="190"/>
        <v>0</v>
      </c>
      <c r="QG71" s="24">
        <f t="shared" si="191"/>
        <v>0</v>
      </c>
      <c r="QL71" s="24">
        <f t="shared" si="192"/>
        <v>0</v>
      </c>
      <c r="QM71" s="24">
        <f t="shared" si="193"/>
        <v>0</v>
      </c>
      <c r="QN71" s="24">
        <f t="shared" si="194"/>
        <v>0</v>
      </c>
      <c r="QS71" s="24">
        <f t="shared" si="195"/>
        <v>0</v>
      </c>
      <c r="QT71" s="24">
        <f t="shared" si="196"/>
        <v>0</v>
      </c>
      <c r="QU71" s="24">
        <f t="shared" si="197"/>
        <v>0</v>
      </c>
      <c r="QZ71" s="24">
        <f t="shared" si="198"/>
        <v>0</v>
      </c>
      <c r="RA71" s="24">
        <f t="shared" si="199"/>
        <v>0</v>
      </c>
      <c r="RB71" s="24">
        <f t="shared" si="200"/>
        <v>0</v>
      </c>
      <c r="RG71" s="24">
        <f t="shared" si="201"/>
        <v>0</v>
      </c>
      <c r="RH71" s="24">
        <f t="shared" si="202"/>
        <v>0</v>
      </c>
      <c r="RI71" s="24">
        <f t="shared" si="203"/>
        <v>0</v>
      </c>
      <c r="RN71" s="24">
        <f t="shared" si="204"/>
        <v>0</v>
      </c>
      <c r="RO71" s="24">
        <f t="shared" si="205"/>
        <v>0</v>
      </c>
      <c r="RP71" s="24">
        <f t="shared" si="206"/>
        <v>0</v>
      </c>
      <c r="RU71" s="24">
        <f t="shared" si="207"/>
        <v>0</v>
      </c>
      <c r="RV71" s="24">
        <f t="shared" si="208"/>
        <v>0</v>
      </c>
      <c r="RW71" s="24">
        <f t="shared" si="209"/>
        <v>0</v>
      </c>
      <c r="SB71" s="24">
        <f t="shared" si="210"/>
        <v>0</v>
      </c>
      <c r="SC71" s="24">
        <f t="shared" si="211"/>
        <v>0</v>
      </c>
      <c r="SD71" s="24">
        <f t="shared" si="212"/>
        <v>0</v>
      </c>
      <c r="SI71" s="24">
        <f t="shared" si="213"/>
        <v>0</v>
      </c>
      <c r="SJ71" s="24">
        <f t="shared" si="214"/>
        <v>0</v>
      </c>
      <c r="SK71" s="24">
        <f t="shared" si="215"/>
        <v>0</v>
      </c>
      <c r="SP71" s="24">
        <f t="shared" si="216"/>
        <v>0</v>
      </c>
      <c r="SQ71" s="24">
        <f t="shared" si="217"/>
        <v>0</v>
      </c>
      <c r="SR71" s="24">
        <f t="shared" si="218"/>
        <v>0</v>
      </c>
      <c r="SW71" s="24">
        <f t="shared" si="219"/>
        <v>0</v>
      </c>
      <c r="SX71" s="24">
        <f t="shared" si="220"/>
        <v>0</v>
      </c>
      <c r="SY71" s="24">
        <f t="shared" si="221"/>
        <v>0</v>
      </c>
      <c r="TD71" s="24">
        <f t="shared" si="222"/>
        <v>0</v>
      </c>
      <c r="TE71" s="24">
        <f t="shared" si="223"/>
        <v>0</v>
      </c>
      <c r="TF71" s="24">
        <f t="shared" si="224"/>
        <v>0</v>
      </c>
      <c r="TK71" s="24">
        <f t="shared" si="225"/>
        <v>0</v>
      </c>
      <c r="TL71" s="24">
        <f t="shared" si="226"/>
        <v>0</v>
      </c>
      <c r="TM71" s="24">
        <f t="shared" si="227"/>
        <v>0</v>
      </c>
      <c r="TR71" s="24">
        <f t="shared" si="228"/>
        <v>0</v>
      </c>
      <c r="TS71" s="24">
        <f t="shared" si="229"/>
        <v>0</v>
      </c>
      <c r="TT71" s="24">
        <f t="shared" si="230"/>
        <v>0</v>
      </c>
      <c r="TY71" s="24">
        <f t="shared" si="231"/>
        <v>0</v>
      </c>
      <c r="TZ71" s="24">
        <f t="shared" si="232"/>
        <v>0</v>
      </c>
      <c r="UA71" s="24">
        <f t="shared" si="233"/>
        <v>0</v>
      </c>
      <c r="UF71" s="24">
        <f t="shared" si="234"/>
        <v>0</v>
      </c>
      <c r="UG71" s="24">
        <f t="shared" si="235"/>
        <v>0</v>
      </c>
      <c r="UH71" s="24">
        <f t="shared" si="236"/>
        <v>0</v>
      </c>
      <c r="UM71" s="24">
        <f t="shared" si="237"/>
        <v>0</v>
      </c>
      <c r="UN71" s="24">
        <f t="shared" si="238"/>
        <v>0</v>
      </c>
      <c r="UO71" s="24">
        <f t="shared" si="239"/>
        <v>0</v>
      </c>
      <c r="UT71" s="24">
        <f t="shared" si="240"/>
        <v>0</v>
      </c>
      <c r="UU71" s="24">
        <f t="shared" si="241"/>
        <v>0</v>
      </c>
      <c r="UV71" s="24">
        <f t="shared" si="242"/>
        <v>0</v>
      </c>
      <c r="VA71" s="24">
        <f t="shared" si="243"/>
        <v>0</v>
      </c>
      <c r="VB71" s="24">
        <f t="shared" si="244"/>
        <v>0</v>
      </c>
      <c r="VC71" s="24">
        <f t="shared" si="245"/>
        <v>0</v>
      </c>
      <c r="VH71" s="24">
        <f t="shared" si="246"/>
        <v>0</v>
      </c>
      <c r="VI71" s="24">
        <f t="shared" si="247"/>
        <v>0</v>
      </c>
      <c r="VJ71" s="24">
        <f t="shared" si="248"/>
        <v>0</v>
      </c>
      <c r="VO71" s="24">
        <f t="shared" si="249"/>
        <v>0</v>
      </c>
      <c r="VP71" s="24">
        <f t="shared" si="250"/>
        <v>0</v>
      </c>
      <c r="VQ71" s="24">
        <f t="shared" si="251"/>
        <v>0</v>
      </c>
      <c r="VV71" s="24">
        <f t="shared" si="252"/>
        <v>0</v>
      </c>
      <c r="VW71" s="24">
        <f t="shared" si="253"/>
        <v>0</v>
      </c>
      <c r="VX71" s="24">
        <f t="shared" si="254"/>
        <v>0</v>
      </c>
      <c r="WC71" s="24">
        <f t="shared" si="255"/>
        <v>0</v>
      </c>
      <c r="WD71" s="24">
        <f t="shared" si="256"/>
        <v>0</v>
      </c>
      <c r="WE71" s="24">
        <f t="shared" si="257"/>
        <v>0</v>
      </c>
      <c r="WJ71" s="24">
        <f t="shared" si="258"/>
        <v>0</v>
      </c>
      <c r="WK71" s="24">
        <f t="shared" si="259"/>
        <v>0</v>
      </c>
      <c r="WL71" s="24">
        <f t="shared" si="260"/>
        <v>0</v>
      </c>
      <c r="WQ71" s="24">
        <f t="shared" si="261"/>
        <v>0</v>
      </c>
      <c r="WR71" s="24">
        <f t="shared" si="262"/>
        <v>0</v>
      </c>
      <c r="WS71" s="24">
        <f t="shared" si="263"/>
        <v>0</v>
      </c>
      <c r="WX71" s="24">
        <f t="shared" si="264"/>
        <v>0</v>
      </c>
      <c r="WY71" s="24">
        <f t="shared" si="265"/>
        <v>0</v>
      </c>
      <c r="WZ71" s="24">
        <f t="shared" si="266"/>
        <v>0</v>
      </c>
      <c r="XE71" s="24">
        <f t="shared" si="267"/>
        <v>0</v>
      </c>
      <c r="XF71" s="24">
        <f t="shared" si="268"/>
        <v>0</v>
      </c>
      <c r="XG71" s="24">
        <f t="shared" si="269"/>
        <v>0</v>
      </c>
      <c r="XL71" s="24">
        <f t="shared" si="270"/>
        <v>0</v>
      </c>
      <c r="XM71" s="24">
        <f t="shared" si="271"/>
        <v>0</v>
      </c>
      <c r="XN71" s="24">
        <f t="shared" si="272"/>
        <v>0</v>
      </c>
      <c r="XS71" s="24">
        <f t="shared" si="273"/>
        <v>0</v>
      </c>
      <c r="XT71" s="24">
        <f t="shared" si="274"/>
        <v>0</v>
      </c>
      <c r="XU71" s="24">
        <f t="shared" si="275"/>
        <v>0</v>
      </c>
      <c r="XZ71" s="24">
        <f t="shared" si="276"/>
        <v>0</v>
      </c>
      <c r="YA71" s="24">
        <f t="shared" si="277"/>
        <v>0</v>
      </c>
      <c r="YB71" s="24">
        <f t="shared" si="278"/>
        <v>0</v>
      </c>
      <c r="YG71" s="24">
        <f t="shared" si="279"/>
        <v>0</v>
      </c>
      <c r="YH71" s="24">
        <f t="shared" si="280"/>
        <v>0</v>
      </c>
      <c r="YI71" s="24">
        <f t="shared" si="281"/>
        <v>0</v>
      </c>
      <c r="YN71" s="24">
        <f t="shared" si="282"/>
        <v>0</v>
      </c>
      <c r="YO71" s="24">
        <f t="shared" si="283"/>
        <v>0</v>
      </c>
      <c r="YP71" s="24">
        <f t="shared" si="284"/>
        <v>0</v>
      </c>
      <c r="YU71" s="24">
        <f t="shared" si="285"/>
        <v>0</v>
      </c>
      <c r="YV71" s="24">
        <f t="shared" si="286"/>
        <v>0</v>
      </c>
      <c r="YW71" s="24">
        <f t="shared" si="287"/>
        <v>0</v>
      </c>
      <c r="ZB71" s="24">
        <f t="shared" si="288"/>
        <v>0</v>
      </c>
      <c r="ZC71" s="24">
        <f t="shared" si="289"/>
        <v>0</v>
      </c>
      <c r="ZD71" s="24">
        <f t="shared" si="290"/>
        <v>0</v>
      </c>
      <c r="ZI71" s="24">
        <f t="shared" si="291"/>
        <v>0</v>
      </c>
      <c r="ZJ71" s="24">
        <f t="shared" si="292"/>
        <v>0</v>
      </c>
      <c r="ZK71" s="24">
        <f t="shared" si="293"/>
        <v>0</v>
      </c>
      <c r="ZP71" s="24">
        <f t="shared" si="294"/>
        <v>0</v>
      </c>
      <c r="ZQ71" s="24">
        <f t="shared" si="295"/>
        <v>0</v>
      </c>
      <c r="ZR71" s="24">
        <f t="shared" si="296"/>
        <v>0</v>
      </c>
      <c r="ZW71" s="24">
        <f t="shared" si="297"/>
        <v>0</v>
      </c>
      <c r="ZX71" s="24">
        <f t="shared" si="298"/>
        <v>0</v>
      </c>
      <c r="ZY71" s="24">
        <f t="shared" si="299"/>
        <v>0</v>
      </c>
      <c r="AAD71" s="24">
        <f t="shared" si="300"/>
        <v>0</v>
      </c>
      <c r="AAE71" s="24">
        <f t="shared" si="301"/>
        <v>0</v>
      </c>
      <c r="AAF71" s="24">
        <f t="shared" si="302"/>
        <v>0</v>
      </c>
      <c r="AAK71" s="24">
        <f t="shared" si="303"/>
        <v>0</v>
      </c>
      <c r="AAL71" s="24">
        <f t="shared" si="304"/>
        <v>0</v>
      </c>
      <c r="AAM71" s="24">
        <f t="shared" si="305"/>
        <v>0</v>
      </c>
      <c r="AAR71" s="24">
        <f t="shared" si="306"/>
        <v>0</v>
      </c>
      <c r="AAS71" s="24">
        <f t="shared" si="307"/>
        <v>0</v>
      </c>
      <c r="AAT71" s="24">
        <f t="shared" si="308"/>
        <v>0</v>
      </c>
      <c r="AAY71" s="24">
        <f t="shared" si="309"/>
        <v>0</v>
      </c>
      <c r="AAZ71" s="24">
        <f t="shared" si="310"/>
        <v>0</v>
      </c>
      <c r="ABA71" s="24">
        <f t="shared" si="311"/>
        <v>0</v>
      </c>
      <c r="ABF71" s="24">
        <f t="shared" si="312"/>
        <v>0</v>
      </c>
      <c r="ABG71" s="24">
        <f t="shared" si="313"/>
        <v>0</v>
      </c>
      <c r="ABH71" s="24">
        <f t="shared" si="314"/>
        <v>0</v>
      </c>
      <c r="ABM71" s="24">
        <f t="shared" si="315"/>
        <v>0</v>
      </c>
      <c r="ABN71" s="24">
        <f t="shared" si="316"/>
        <v>0</v>
      </c>
      <c r="ABO71" s="24">
        <f t="shared" si="317"/>
        <v>0</v>
      </c>
      <c r="ABT71" s="24">
        <f t="shared" si="318"/>
        <v>0</v>
      </c>
      <c r="ABU71" s="24">
        <f t="shared" si="319"/>
        <v>0</v>
      </c>
      <c r="ABV71" s="24">
        <f t="shared" si="320"/>
        <v>0</v>
      </c>
      <c r="ACA71" s="24">
        <f t="shared" si="321"/>
        <v>0</v>
      </c>
      <c r="ACB71" s="24">
        <f t="shared" si="322"/>
        <v>0</v>
      </c>
      <c r="ACC71" s="24">
        <f t="shared" si="323"/>
        <v>0</v>
      </c>
      <c r="ACH71" s="24">
        <f t="shared" si="324"/>
        <v>0</v>
      </c>
      <c r="ACI71" s="24">
        <f t="shared" si="325"/>
        <v>0</v>
      </c>
      <c r="ACJ71" s="24">
        <f t="shared" si="326"/>
        <v>0</v>
      </c>
      <c r="ACO71" s="24">
        <f t="shared" si="327"/>
        <v>0</v>
      </c>
      <c r="ACP71" s="24">
        <f t="shared" si="328"/>
        <v>0</v>
      </c>
      <c r="ACQ71" s="24">
        <f t="shared" si="329"/>
        <v>0</v>
      </c>
      <c r="ACV71" s="24">
        <f t="shared" si="330"/>
        <v>0</v>
      </c>
      <c r="ACW71" s="24">
        <f t="shared" si="331"/>
        <v>0</v>
      </c>
      <c r="ACX71" s="24">
        <f t="shared" si="332"/>
        <v>0</v>
      </c>
      <c r="ACY71"/>
      <c r="ACZ71"/>
      <c r="ADA71"/>
      <c r="ADB71"/>
      <c r="ADC71" s="24">
        <f t="shared" si="333"/>
        <v>0</v>
      </c>
      <c r="ADD71" s="24">
        <f t="shared" si="334"/>
        <v>0</v>
      </c>
      <c r="ADE71" s="24">
        <f t="shared" si="335"/>
        <v>0</v>
      </c>
      <c r="ADJ71" s="24">
        <f t="shared" si="336"/>
        <v>0</v>
      </c>
      <c r="ADK71" s="24">
        <f t="shared" si="337"/>
        <v>0</v>
      </c>
      <c r="ADL71" s="24">
        <f t="shared" si="338"/>
        <v>0</v>
      </c>
      <c r="ADQ71" s="24">
        <f t="shared" si="339"/>
        <v>0</v>
      </c>
      <c r="ADR71" s="24">
        <f t="shared" si="340"/>
        <v>0</v>
      </c>
      <c r="ADS71" s="24">
        <f t="shared" si="341"/>
        <v>0</v>
      </c>
      <c r="ADX71" s="24">
        <f t="shared" si="342"/>
        <v>0</v>
      </c>
      <c r="ADY71" s="24">
        <f t="shared" si="343"/>
        <v>0</v>
      </c>
      <c r="ADZ71" s="24">
        <f t="shared" si="344"/>
        <v>0</v>
      </c>
      <c r="AEE71" s="24">
        <f t="shared" si="345"/>
        <v>0</v>
      </c>
      <c r="AEF71" s="24">
        <f t="shared" si="346"/>
        <v>0</v>
      </c>
      <c r="AEG71" s="24">
        <f t="shared" si="347"/>
        <v>0</v>
      </c>
      <c r="AEL71" s="24">
        <f t="shared" si="348"/>
        <v>0</v>
      </c>
      <c r="AEM71" s="24">
        <f t="shared" si="349"/>
        <v>0</v>
      </c>
      <c r="AEN71" s="24">
        <f t="shared" si="350"/>
        <v>0</v>
      </c>
      <c r="AES71" s="24">
        <f t="shared" si="351"/>
        <v>0</v>
      </c>
      <c r="AET71" s="24">
        <f t="shared" si="352"/>
        <v>0</v>
      </c>
      <c r="AEU71" s="24">
        <f t="shared" si="353"/>
        <v>0</v>
      </c>
      <c r="AEZ71" s="24">
        <f t="shared" si="354"/>
        <v>0</v>
      </c>
      <c r="AFA71" s="24">
        <f t="shared" si="355"/>
        <v>0</v>
      </c>
      <c r="AFB71" s="24">
        <f t="shared" si="356"/>
        <v>0</v>
      </c>
      <c r="AFG71" s="24">
        <f t="shared" si="357"/>
        <v>0</v>
      </c>
      <c r="AFH71" s="24">
        <f t="shared" si="358"/>
        <v>0</v>
      </c>
      <c r="AFI71" s="24">
        <f t="shared" si="359"/>
        <v>0</v>
      </c>
      <c r="AFN71" s="24">
        <f t="shared" si="360"/>
        <v>0</v>
      </c>
      <c r="AFO71" s="24">
        <f t="shared" si="361"/>
        <v>0</v>
      </c>
      <c r="AFP71" s="24">
        <f t="shared" si="362"/>
        <v>0</v>
      </c>
      <c r="AFU71" s="24">
        <f t="shared" si="363"/>
        <v>0</v>
      </c>
      <c r="AFV71" s="24">
        <f t="shared" si="364"/>
        <v>0</v>
      </c>
      <c r="AFW71" s="24">
        <f t="shared" si="365"/>
        <v>0</v>
      </c>
      <c r="AGB71" s="24">
        <f t="shared" si="366"/>
        <v>0</v>
      </c>
      <c r="AGC71" s="24">
        <f t="shared" si="367"/>
        <v>0</v>
      </c>
      <c r="AGD71" s="24">
        <f t="shared" si="368"/>
        <v>0</v>
      </c>
      <c r="AGI71" s="24">
        <f t="shared" si="369"/>
        <v>0</v>
      </c>
      <c r="AGJ71" s="24">
        <f t="shared" si="370"/>
        <v>0</v>
      </c>
      <c r="AGK71" s="24">
        <f t="shared" si="371"/>
        <v>0</v>
      </c>
      <c r="AGP71" s="24">
        <f t="shared" si="372"/>
        <v>0</v>
      </c>
      <c r="AGQ71" s="24">
        <f t="shared" si="373"/>
        <v>0</v>
      </c>
      <c r="AGR71" s="24">
        <f t="shared" si="374"/>
        <v>0</v>
      </c>
      <c r="AGW71" s="24">
        <f t="shared" si="375"/>
        <v>0</v>
      </c>
      <c r="AGX71" s="24">
        <f t="shared" si="376"/>
        <v>0</v>
      </c>
      <c r="AGY71" s="24">
        <f t="shared" si="377"/>
        <v>0</v>
      </c>
      <c r="AHD71" s="24">
        <f t="shared" si="378"/>
        <v>0</v>
      </c>
      <c r="AHE71" s="24">
        <f t="shared" si="379"/>
        <v>0</v>
      </c>
      <c r="AHF71" s="24">
        <f t="shared" si="380"/>
        <v>0</v>
      </c>
      <c r="AHK71" s="24">
        <f t="shared" si="381"/>
        <v>0</v>
      </c>
      <c r="AHL71" s="24">
        <f t="shared" si="382"/>
        <v>0</v>
      </c>
      <c r="AHM71" s="24">
        <f t="shared" si="383"/>
        <v>0</v>
      </c>
      <c r="AHR71" s="24">
        <f t="shared" si="384"/>
        <v>0</v>
      </c>
      <c r="AHS71" s="24">
        <f t="shared" si="385"/>
        <v>0</v>
      </c>
      <c r="AHT71" s="24">
        <f t="shared" si="386"/>
        <v>0</v>
      </c>
      <c r="AHY71" s="24">
        <f t="shared" si="387"/>
        <v>0</v>
      </c>
      <c r="AHZ71" s="24">
        <f t="shared" si="388"/>
        <v>0</v>
      </c>
      <c r="AIA71" s="24">
        <f t="shared" si="389"/>
        <v>0</v>
      </c>
      <c r="AIF71" s="24">
        <f t="shared" si="390"/>
        <v>0</v>
      </c>
      <c r="AIG71" s="24">
        <f t="shared" si="391"/>
        <v>0</v>
      </c>
      <c r="AIH71" s="24">
        <f t="shared" si="392"/>
        <v>0</v>
      </c>
      <c r="AIM71" s="24">
        <f t="shared" si="393"/>
        <v>0</v>
      </c>
      <c r="AIN71" s="24">
        <f t="shared" si="394"/>
        <v>0</v>
      </c>
      <c r="AIO71" s="24">
        <f t="shared" si="395"/>
        <v>0</v>
      </c>
      <c r="AIT71" s="24">
        <f t="shared" si="396"/>
        <v>0</v>
      </c>
      <c r="AIU71" s="24">
        <f t="shared" si="397"/>
        <v>0</v>
      </c>
      <c r="AIV71" s="24">
        <f t="shared" si="398"/>
        <v>0</v>
      </c>
      <c r="AJA71" s="24">
        <f t="shared" si="399"/>
        <v>0</v>
      </c>
      <c r="AJB71" s="24">
        <f t="shared" si="400"/>
        <v>0</v>
      </c>
      <c r="AJC71" s="24">
        <f t="shared" si="401"/>
        <v>0</v>
      </c>
      <c r="AJH71" s="24">
        <f t="shared" si="402"/>
        <v>0</v>
      </c>
      <c r="AJI71" s="24">
        <f t="shared" si="403"/>
        <v>0</v>
      </c>
      <c r="AJJ71" s="24">
        <f t="shared" si="404"/>
        <v>0</v>
      </c>
      <c r="AJO71" s="24">
        <f t="shared" si="405"/>
        <v>0</v>
      </c>
      <c r="AJP71" s="24">
        <f t="shared" si="406"/>
        <v>0</v>
      </c>
      <c r="AJQ71" s="24">
        <f t="shared" si="407"/>
        <v>0</v>
      </c>
      <c r="AJV71" s="24">
        <f t="shared" si="408"/>
        <v>0</v>
      </c>
      <c r="AJW71" s="24">
        <f t="shared" si="409"/>
        <v>0</v>
      </c>
      <c r="AJX71" s="24">
        <f t="shared" si="410"/>
        <v>0</v>
      </c>
      <c r="AKC71" s="24">
        <f t="shared" si="411"/>
        <v>0</v>
      </c>
      <c r="AKD71" s="24">
        <f t="shared" si="412"/>
        <v>0</v>
      </c>
      <c r="AKE71" s="24">
        <f t="shared" si="413"/>
        <v>0</v>
      </c>
      <c r="AKJ71" s="24">
        <f t="shared" si="414"/>
        <v>0</v>
      </c>
      <c r="AKK71" s="24">
        <f t="shared" si="415"/>
        <v>0</v>
      </c>
      <c r="AKL71" s="24">
        <f t="shared" si="416"/>
        <v>0</v>
      </c>
      <c r="AKQ71" s="24">
        <f t="shared" si="417"/>
        <v>0</v>
      </c>
      <c r="AKR71" s="24">
        <f t="shared" si="418"/>
        <v>0</v>
      </c>
      <c r="AKS71" s="24">
        <f t="shared" si="419"/>
        <v>0</v>
      </c>
      <c r="AKX71" s="24">
        <f t="shared" si="420"/>
        <v>0</v>
      </c>
      <c r="AKY71" s="24">
        <f t="shared" si="421"/>
        <v>0</v>
      </c>
      <c r="AKZ71" s="24">
        <f t="shared" si="422"/>
        <v>0</v>
      </c>
      <c r="ALE71" s="24">
        <f t="shared" si="423"/>
        <v>0</v>
      </c>
      <c r="ALF71" s="24">
        <f t="shared" si="424"/>
        <v>0</v>
      </c>
      <c r="ALG71" s="24">
        <f t="shared" si="425"/>
        <v>0</v>
      </c>
      <c r="ALL71" s="24">
        <f t="shared" si="426"/>
        <v>0</v>
      </c>
      <c r="ALM71" s="24">
        <f t="shared" si="427"/>
        <v>0</v>
      </c>
      <c r="ALN71" s="24">
        <f t="shared" si="428"/>
        <v>0</v>
      </c>
      <c r="ALS71" s="24">
        <f t="shared" si="429"/>
        <v>0</v>
      </c>
      <c r="ALT71" s="24">
        <f t="shared" si="430"/>
        <v>0</v>
      </c>
      <c r="ALU71" s="24">
        <f t="shared" si="431"/>
        <v>0</v>
      </c>
      <c r="ALZ71" s="24">
        <f t="shared" si="432"/>
        <v>0</v>
      </c>
      <c r="AMA71" s="24">
        <f t="shared" si="433"/>
        <v>0</v>
      </c>
      <c r="AMB71" s="24">
        <f t="shared" si="434"/>
        <v>0</v>
      </c>
      <c r="AMG71" s="24">
        <f t="shared" si="435"/>
        <v>0</v>
      </c>
      <c r="AMH71" s="24">
        <f t="shared" si="436"/>
        <v>0</v>
      </c>
      <c r="AMI71" s="24">
        <f t="shared" si="437"/>
        <v>0</v>
      </c>
      <c r="AMN71" s="24">
        <f t="shared" si="438"/>
        <v>0</v>
      </c>
      <c r="AMO71" s="24">
        <f t="shared" si="439"/>
        <v>0</v>
      </c>
      <c r="AMP71" s="24">
        <f t="shared" si="440"/>
        <v>0</v>
      </c>
      <c r="AMU71" s="24">
        <f t="shared" si="441"/>
        <v>0</v>
      </c>
      <c r="AMV71" s="24">
        <f t="shared" si="442"/>
        <v>0</v>
      </c>
      <c r="AMW71" s="24">
        <f t="shared" si="443"/>
        <v>0</v>
      </c>
      <c r="ANB71" s="24">
        <f t="shared" si="444"/>
        <v>0</v>
      </c>
      <c r="ANC71" s="24">
        <f t="shared" si="445"/>
        <v>0</v>
      </c>
      <c r="AND71" s="24">
        <f t="shared" si="446"/>
        <v>0</v>
      </c>
      <c r="ANI71" s="24">
        <f t="shared" si="447"/>
        <v>0</v>
      </c>
      <c r="ANJ71" s="24">
        <f t="shared" si="448"/>
        <v>0</v>
      </c>
      <c r="ANK71" s="24">
        <f t="shared" si="449"/>
        <v>0</v>
      </c>
      <c r="ANP71" s="24">
        <f t="shared" si="450"/>
        <v>0</v>
      </c>
      <c r="ANQ71" s="24">
        <f t="shared" si="451"/>
        <v>0</v>
      </c>
      <c r="ANR71" s="24">
        <f t="shared" si="452"/>
        <v>0</v>
      </c>
      <c r="ANW71" s="24">
        <f t="shared" si="453"/>
        <v>0</v>
      </c>
      <c r="ANX71" s="24">
        <f t="shared" si="454"/>
        <v>0</v>
      </c>
      <c r="ANY71" s="24">
        <f t="shared" si="455"/>
        <v>0</v>
      </c>
      <c r="AOD71" s="24">
        <f t="shared" si="456"/>
        <v>0</v>
      </c>
      <c r="AOE71" s="24">
        <f t="shared" si="457"/>
        <v>0</v>
      </c>
      <c r="AOF71" s="24">
        <f t="shared" si="458"/>
        <v>0</v>
      </c>
      <c r="AOK71" s="24">
        <f t="shared" si="459"/>
        <v>0</v>
      </c>
      <c r="AOL71" s="24">
        <f t="shared" si="460"/>
        <v>0</v>
      </c>
      <c r="AOM71" s="24">
        <f t="shared" si="461"/>
        <v>0</v>
      </c>
      <c r="AOR71" s="24">
        <f t="shared" si="462"/>
        <v>0</v>
      </c>
      <c r="AOS71" s="24">
        <f t="shared" si="463"/>
        <v>0</v>
      </c>
      <c r="AOT71" s="24">
        <f t="shared" si="464"/>
        <v>0</v>
      </c>
      <c r="AOY71" s="24">
        <f t="shared" si="465"/>
        <v>0</v>
      </c>
      <c r="AOZ71" s="24">
        <f t="shared" si="466"/>
        <v>0</v>
      </c>
      <c r="APA71" s="24">
        <f t="shared" si="467"/>
        <v>0</v>
      </c>
      <c r="APF71" s="24">
        <f t="shared" si="468"/>
        <v>0</v>
      </c>
      <c r="APG71" s="24">
        <f t="shared" si="469"/>
        <v>0</v>
      </c>
      <c r="APH71" s="24">
        <f t="shared" si="470"/>
        <v>0</v>
      </c>
      <c r="APM71" s="24">
        <f t="shared" si="471"/>
        <v>0</v>
      </c>
      <c r="APN71" s="24">
        <f t="shared" si="472"/>
        <v>0</v>
      </c>
      <c r="APO71" s="24">
        <f t="shared" si="473"/>
        <v>0</v>
      </c>
      <c r="APT71" s="24">
        <f t="shared" si="474"/>
        <v>0</v>
      </c>
      <c r="APU71" s="24">
        <f t="shared" si="475"/>
        <v>0</v>
      </c>
      <c r="APV71" s="24">
        <f t="shared" si="476"/>
        <v>0</v>
      </c>
      <c r="AQA71" s="24">
        <f t="shared" si="477"/>
        <v>0</v>
      </c>
      <c r="AQB71" s="24">
        <f t="shared" si="478"/>
        <v>0</v>
      </c>
      <c r="AQC71" s="24">
        <f t="shared" si="479"/>
        <v>0</v>
      </c>
      <c r="AQH71" s="24">
        <f t="shared" si="480"/>
        <v>0</v>
      </c>
      <c r="AQI71" s="24">
        <f t="shared" si="481"/>
        <v>0</v>
      </c>
      <c r="AQJ71" s="24">
        <f t="shared" si="482"/>
        <v>0</v>
      </c>
      <c r="AQO71" s="24">
        <f t="shared" si="483"/>
        <v>0</v>
      </c>
      <c r="AQP71" s="24">
        <f t="shared" si="484"/>
        <v>0</v>
      </c>
      <c r="AQQ71" s="24">
        <f t="shared" si="485"/>
        <v>0</v>
      </c>
      <c r="AQV71" s="24">
        <f t="shared" si="486"/>
        <v>0</v>
      </c>
      <c r="AQW71" s="24">
        <f t="shared" si="487"/>
        <v>0</v>
      </c>
      <c r="AQX71" s="24">
        <f t="shared" si="488"/>
        <v>0</v>
      </c>
      <c r="ARC71" s="24">
        <f t="shared" si="489"/>
        <v>0</v>
      </c>
      <c r="ARD71" s="24">
        <f t="shared" si="490"/>
        <v>0</v>
      </c>
      <c r="ARE71" s="24">
        <f t="shared" si="491"/>
        <v>0</v>
      </c>
      <c r="ARJ71" s="24">
        <f t="shared" si="492"/>
        <v>0</v>
      </c>
      <c r="ARK71" s="24">
        <f t="shared" si="493"/>
        <v>0</v>
      </c>
      <c r="ARL71" s="24">
        <f t="shared" si="494"/>
        <v>0</v>
      </c>
      <c r="ARQ71" s="24">
        <f t="shared" si="495"/>
        <v>0</v>
      </c>
      <c r="ARR71" s="24">
        <f t="shared" si="496"/>
        <v>0</v>
      </c>
      <c r="ARS71" s="24">
        <f t="shared" si="497"/>
        <v>0</v>
      </c>
      <c r="ARX71" s="24">
        <f t="shared" si="498"/>
        <v>0</v>
      </c>
      <c r="ARY71" s="24">
        <f t="shared" si="499"/>
        <v>0</v>
      </c>
      <c r="ARZ71" s="24">
        <f t="shared" si="500"/>
        <v>0</v>
      </c>
      <c r="ASE71" s="24">
        <f t="shared" si="501"/>
        <v>0</v>
      </c>
      <c r="ASF71" s="24">
        <f t="shared" si="502"/>
        <v>0</v>
      </c>
      <c r="ASG71" s="24">
        <f t="shared" si="503"/>
        <v>0</v>
      </c>
      <c r="ASL71" s="24">
        <f t="shared" si="504"/>
        <v>0</v>
      </c>
      <c r="ASM71" s="24">
        <f t="shared" si="505"/>
        <v>0</v>
      </c>
      <c r="ASN71" s="24">
        <f t="shared" si="506"/>
        <v>0</v>
      </c>
      <c r="ASS71" s="24">
        <f t="shared" si="507"/>
        <v>0</v>
      </c>
      <c r="AST71" s="24">
        <f t="shared" si="508"/>
        <v>0</v>
      </c>
      <c r="ASU71" s="24">
        <f t="shared" si="509"/>
        <v>0</v>
      </c>
      <c r="ASZ71" s="24">
        <f t="shared" si="510"/>
        <v>0</v>
      </c>
      <c r="ATA71" s="24">
        <f t="shared" si="511"/>
        <v>0</v>
      </c>
      <c r="ATB71" s="24">
        <f t="shared" si="512"/>
        <v>0</v>
      </c>
      <c r="ATG71" s="24">
        <f t="shared" si="513"/>
        <v>0</v>
      </c>
      <c r="ATH71" s="24">
        <f t="shared" si="514"/>
        <v>0</v>
      </c>
      <c r="ATI71" s="24">
        <f t="shared" si="515"/>
        <v>0</v>
      </c>
      <c r="ATN71" s="24">
        <f t="shared" si="516"/>
        <v>0</v>
      </c>
      <c r="ATO71" s="24">
        <f t="shared" si="517"/>
        <v>0</v>
      </c>
      <c r="ATP71" s="24">
        <f t="shared" si="518"/>
        <v>0</v>
      </c>
      <c r="ATU71" s="24">
        <f t="shared" si="519"/>
        <v>0</v>
      </c>
      <c r="ATV71" s="24">
        <f t="shared" si="520"/>
        <v>0</v>
      </c>
      <c r="ATW71" s="24">
        <f t="shared" si="521"/>
        <v>0</v>
      </c>
      <c r="AUB71" s="24">
        <f t="shared" si="522"/>
        <v>0</v>
      </c>
      <c r="AUC71" s="24">
        <f t="shared" si="523"/>
        <v>0</v>
      </c>
      <c r="AUD71" s="24">
        <f t="shared" si="524"/>
        <v>0</v>
      </c>
      <c r="AUI71" s="24">
        <f t="shared" si="525"/>
        <v>0</v>
      </c>
      <c r="AUJ71" s="24">
        <f t="shared" si="526"/>
        <v>0</v>
      </c>
      <c r="AUK71" s="24">
        <f t="shared" si="527"/>
        <v>0</v>
      </c>
      <c r="AUP71" s="24">
        <f t="shared" si="528"/>
        <v>0</v>
      </c>
      <c r="AUQ71" s="24">
        <f t="shared" si="529"/>
        <v>0</v>
      </c>
      <c r="AUR71" s="24">
        <f t="shared" si="530"/>
        <v>0</v>
      </c>
      <c r="AUW71" s="24">
        <f t="shared" si="531"/>
        <v>0</v>
      </c>
      <c r="AUX71" s="24">
        <f t="shared" si="532"/>
        <v>0</v>
      </c>
      <c r="AUY71" s="24">
        <f t="shared" si="533"/>
        <v>0</v>
      </c>
      <c r="AVD71" s="24">
        <f t="shared" si="534"/>
        <v>0</v>
      </c>
      <c r="AVE71" s="24">
        <f t="shared" si="535"/>
        <v>0</v>
      </c>
      <c r="AVF71" s="24">
        <f t="shared" si="536"/>
        <v>0</v>
      </c>
      <c r="AVK71" s="24">
        <f t="shared" si="537"/>
        <v>0</v>
      </c>
      <c r="AVL71" s="24">
        <f t="shared" si="538"/>
        <v>0</v>
      </c>
      <c r="AVM71" s="24">
        <f t="shared" si="539"/>
        <v>0</v>
      </c>
      <c r="AVR71" s="24">
        <f t="shared" si="540"/>
        <v>0</v>
      </c>
      <c r="AVS71" s="24">
        <f t="shared" si="541"/>
        <v>0</v>
      </c>
      <c r="AVT71" s="24">
        <f t="shared" si="542"/>
        <v>0</v>
      </c>
      <c r="AVY71" s="24">
        <f t="shared" si="543"/>
        <v>0</v>
      </c>
      <c r="AVZ71" s="24">
        <f t="shared" si="544"/>
        <v>0</v>
      </c>
      <c r="AWA71" s="24">
        <f t="shared" si="545"/>
        <v>0</v>
      </c>
      <c r="AWF71" s="24">
        <f t="shared" si="546"/>
        <v>0</v>
      </c>
      <c r="AWG71" s="24">
        <f t="shared" si="547"/>
        <v>0</v>
      </c>
      <c r="AWH71" s="24">
        <f t="shared" si="548"/>
        <v>0</v>
      </c>
      <c r="AWM71" s="24">
        <f t="shared" si="549"/>
        <v>0</v>
      </c>
      <c r="AWN71" s="24">
        <f t="shared" si="550"/>
        <v>0</v>
      </c>
      <c r="AWO71" s="24">
        <f t="shared" si="551"/>
        <v>0</v>
      </c>
      <c r="AWT71" s="24">
        <f t="shared" si="552"/>
        <v>0</v>
      </c>
      <c r="AWU71" s="24">
        <f t="shared" si="553"/>
        <v>0</v>
      </c>
      <c r="AWV71" s="24">
        <f t="shared" si="554"/>
        <v>0</v>
      </c>
      <c r="AXA71" s="24">
        <f t="shared" si="555"/>
        <v>0</v>
      </c>
      <c r="AXB71" s="24">
        <f t="shared" si="556"/>
        <v>0</v>
      </c>
      <c r="AXC71" s="24">
        <f t="shared" si="557"/>
        <v>0</v>
      </c>
      <c r="AXH71" s="24">
        <f t="shared" si="558"/>
        <v>0</v>
      </c>
      <c r="AXI71" s="24">
        <f t="shared" si="559"/>
        <v>0</v>
      </c>
      <c r="AXJ71" s="24">
        <f t="shared" si="560"/>
        <v>0</v>
      </c>
      <c r="AXO71" s="24">
        <f t="shared" si="561"/>
        <v>0</v>
      </c>
      <c r="AXP71" s="24">
        <f t="shared" si="562"/>
        <v>0</v>
      </c>
      <c r="AXQ71" s="24">
        <f t="shared" si="563"/>
        <v>0</v>
      </c>
      <c r="AXV71" s="24">
        <f t="shared" si="564"/>
        <v>0</v>
      </c>
      <c r="AXW71" s="24">
        <f t="shared" si="565"/>
        <v>0</v>
      </c>
      <c r="AXX71" s="24">
        <f t="shared" si="566"/>
        <v>0</v>
      </c>
      <c r="AYC71" s="24">
        <f t="shared" si="567"/>
        <v>0</v>
      </c>
      <c r="AYD71" s="24">
        <f t="shared" si="568"/>
        <v>0</v>
      </c>
      <c r="AYE71" s="24">
        <f t="shared" si="569"/>
        <v>0</v>
      </c>
      <c r="AYJ71" s="24">
        <f t="shared" si="570"/>
        <v>0</v>
      </c>
      <c r="AYK71" s="24">
        <f t="shared" si="571"/>
        <v>0</v>
      </c>
      <c r="AYL71" s="24">
        <f t="shared" si="572"/>
        <v>0</v>
      </c>
      <c r="AYQ71" s="24">
        <f t="shared" si="573"/>
        <v>0</v>
      </c>
      <c r="AYR71" s="24">
        <f t="shared" si="574"/>
        <v>0</v>
      </c>
      <c r="AYS71" s="24">
        <f t="shared" si="575"/>
        <v>0</v>
      </c>
      <c r="AYX71" s="24">
        <f t="shared" si="576"/>
        <v>0</v>
      </c>
      <c r="AYY71" s="24">
        <f t="shared" si="577"/>
        <v>0</v>
      </c>
      <c r="AYZ71" s="24">
        <f t="shared" si="578"/>
        <v>0</v>
      </c>
      <c r="AZE71" s="24">
        <f t="shared" si="579"/>
        <v>0</v>
      </c>
      <c r="AZF71" s="24">
        <f t="shared" si="580"/>
        <v>0</v>
      </c>
      <c r="AZG71" s="24">
        <f t="shared" si="581"/>
        <v>0</v>
      </c>
      <c r="AZH71"/>
      <c r="AZI71"/>
      <c r="AZJ71"/>
      <c r="AZK71"/>
      <c r="AZL71" s="24">
        <f t="shared" si="582"/>
        <v>0</v>
      </c>
      <c r="AZM71" s="24">
        <f t="shared" si="583"/>
        <v>0</v>
      </c>
      <c r="AZN71" s="24">
        <f t="shared" si="584"/>
        <v>0</v>
      </c>
      <c r="AZS71" s="24">
        <f t="shared" si="585"/>
        <v>0</v>
      </c>
      <c r="AZT71" s="24">
        <f t="shared" si="586"/>
        <v>0</v>
      </c>
      <c r="AZU71" s="24">
        <f t="shared" si="587"/>
        <v>0</v>
      </c>
      <c r="AZZ71" s="24">
        <f t="shared" si="588"/>
        <v>0</v>
      </c>
      <c r="BAA71" s="24">
        <f t="shared" si="589"/>
        <v>0</v>
      </c>
      <c r="BAB71" s="24">
        <f t="shared" si="590"/>
        <v>0</v>
      </c>
      <c r="BAG71" s="24">
        <f t="shared" si="591"/>
        <v>0</v>
      </c>
      <c r="BAH71" s="24">
        <f t="shared" si="592"/>
        <v>0</v>
      </c>
      <c r="BAI71" s="24">
        <f t="shared" si="593"/>
        <v>0</v>
      </c>
      <c r="BAN71" s="24">
        <f t="shared" si="594"/>
        <v>0</v>
      </c>
      <c r="BAO71" s="24">
        <f t="shared" si="595"/>
        <v>0</v>
      </c>
      <c r="BAP71" s="24">
        <f t="shared" si="596"/>
        <v>0</v>
      </c>
      <c r="BAU71" s="24">
        <f t="shared" si="597"/>
        <v>0</v>
      </c>
      <c r="BAV71" s="24">
        <f t="shared" si="598"/>
        <v>0</v>
      </c>
      <c r="BAW71" s="24">
        <f t="shared" si="599"/>
        <v>0</v>
      </c>
      <c r="BBB71" s="24">
        <f t="shared" si="600"/>
        <v>0</v>
      </c>
      <c r="BBC71" s="24">
        <f t="shared" si="601"/>
        <v>0</v>
      </c>
      <c r="BBD71" s="24">
        <f t="shared" si="602"/>
        <v>0</v>
      </c>
      <c r="BBI71" s="24">
        <f t="shared" si="603"/>
        <v>0</v>
      </c>
      <c r="BBJ71" s="24">
        <f t="shared" si="604"/>
        <v>0</v>
      </c>
      <c r="BBK71" s="24">
        <f t="shared" si="605"/>
        <v>0</v>
      </c>
      <c r="BBP71" s="24">
        <f t="shared" si="606"/>
        <v>0</v>
      </c>
      <c r="BBQ71" s="24">
        <f t="shared" si="607"/>
        <v>0</v>
      </c>
      <c r="BBR71" s="24">
        <f t="shared" si="608"/>
        <v>0</v>
      </c>
      <c r="BBW71" s="24">
        <f t="shared" si="609"/>
        <v>0</v>
      </c>
      <c r="BBX71" s="24">
        <f t="shared" si="610"/>
        <v>0</v>
      </c>
      <c r="BBY71" s="24">
        <f t="shared" si="611"/>
        <v>0</v>
      </c>
      <c r="BCD71" s="24">
        <f t="shared" si="612"/>
        <v>0</v>
      </c>
      <c r="BCE71" s="24">
        <f t="shared" si="613"/>
        <v>0</v>
      </c>
      <c r="BCF71" s="24">
        <f t="shared" si="614"/>
        <v>0</v>
      </c>
      <c r="BCK71" s="24">
        <f t="shared" si="615"/>
        <v>0</v>
      </c>
      <c r="BCL71" s="24">
        <f t="shared" si="616"/>
        <v>0</v>
      </c>
      <c r="BCM71" s="24">
        <f t="shared" si="617"/>
        <v>0</v>
      </c>
      <c r="BCR71" s="24">
        <f t="shared" si="618"/>
        <v>0</v>
      </c>
      <c r="BCS71" s="24">
        <f t="shared" si="619"/>
        <v>0</v>
      </c>
      <c r="BCT71" s="24">
        <f t="shared" si="620"/>
        <v>0</v>
      </c>
      <c r="BCY71" s="24">
        <f t="shared" si="621"/>
        <v>0</v>
      </c>
      <c r="BCZ71" s="24">
        <f t="shared" si="622"/>
        <v>0</v>
      </c>
      <c r="BDA71" s="24">
        <f t="shared" si="623"/>
        <v>0</v>
      </c>
      <c r="BDF71" s="24">
        <f t="shared" si="624"/>
        <v>0</v>
      </c>
      <c r="BDG71" s="24">
        <f t="shared" si="625"/>
        <v>0</v>
      </c>
      <c r="BDH71" s="24">
        <f t="shared" si="626"/>
        <v>0</v>
      </c>
      <c r="BDM71" s="24">
        <f t="shared" si="627"/>
        <v>0</v>
      </c>
      <c r="BDN71" s="24">
        <f t="shared" si="628"/>
        <v>0</v>
      </c>
      <c r="BDO71" s="24">
        <f t="shared" si="629"/>
        <v>0</v>
      </c>
      <c r="BDT71" s="24">
        <f t="shared" si="630"/>
        <v>0</v>
      </c>
      <c r="BDU71" s="24">
        <f t="shared" si="631"/>
        <v>0</v>
      </c>
      <c r="BDV71" s="24">
        <f t="shared" si="632"/>
        <v>0</v>
      </c>
      <c r="BEA71" s="24">
        <f t="shared" si="633"/>
        <v>0</v>
      </c>
      <c r="BEB71" s="24">
        <f t="shared" si="634"/>
        <v>0</v>
      </c>
      <c r="BEC71" s="24">
        <f t="shared" si="635"/>
        <v>0</v>
      </c>
      <c r="BEH71" s="24">
        <f t="shared" si="636"/>
        <v>0</v>
      </c>
      <c r="BEI71" s="24">
        <f t="shared" si="637"/>
        <v>0</v>
      </c>
      <c r="BEJ71" s="24">
        <f t="shared" si="638"/>
        <v>0</v>
      </c>
      <c r="BEO71" s="24">
        <f t="shared" si="639"/>
        <v>0</v>
      </c>
      <c r="BEP71" s="24">
        <f t="shared" si="640"/>
        <v>0</v>
      </c>
      <c r="BEQ71" s="24">
        <f t="shared" si="641"/>
        <v>0</v>
      </c>
      <c r="BEV71" s="24">
        <f t="shared" si="642"/>
        <v>0</v>
      </c>
      <c r="BEW71" s="24">
        <f t="shared" si="643"/>
        <v>0</v>
      </c>
      <c r="BEX71" s="24">
        <f t="shared" si="644"/>
        <v>0</v>
      </c>
      <c r="BFC71" s="24">
        <f t="shared" si="645"/>
        <v>0</v>
      </c>
      <c r="BFD71" s="24">
        <f t="shared" si="646"/>
        <v>0</v>
      </c>
      <c r="BFE71" s="24">
        <f t="shared" si="647"/>
        <v>0</v>
      </c>
      <c r="BFJ71" s="24">
        <f t="shared" si="648"/>
        <v>0</v>
      </c>
      <c r="BFK71" s="24">
        <f t="shared" si="649"/>
        <v>0</v>
      </c>
      <c r="BFL71" s="24">
        <f t="shared" si="650"/>
        <v>0</v>
      </c>
      <c r="BFQ71" s="24">
        <f t="shared" si="651"/>
        <v>0</v>
      </c>
      <c r="BFR71" s="24">
        <f t="shared" si="652"/>
        <v>0</v>
      </c>
      <c r="BFS71" s="24">
        <f t="shared" si="653"/>
        <v>0</v>
      </c>
      <c r="BFX71" s="24">
        <f t="shared" si="654"/>
        <v>0</v>
      </c>
      <c r="BFY71" s="24">
        <f t="shared" si="655"/>
        <v>0</v>
      </c>
      <c r="BFZ71" s="24">
        <f t="shared" si="656"/>
        <v>0</v>
      </c>
      <c r="BGE71" s="24">
        <f t="shared" si="657"/>
        <v>0</v>
      </c>
      <c r="BGF71" s="24">
        <f t="shared" si="658"/>
        <v>0</v>
      </c>
      <c r="BGG71" s="24">
        <f t="shared" si="659"/>
        <v>0</v>
      </c>
      <c r="BGL71" s="24">
        <f t="shared" si="660"/>
        <v>0</v>
      </c>
      <c r="BGM71" s="24">
        <f t="shared" si="661"/>
        <v>0</v>
      </c>
      <c r="BGN71" s="24">
        <f t="shared" si="662"/>
        <v>0</v>
      </c>
      <c r="BGS71" s="24">
        <f t="shared" si="663"/>
        <v>0</v>
      </c>
      <c r="BGT71" s="24">
        <f t="shared" si="664"/>
        <v>0</v>
      </c>
      <c r="BGU71" s="24">
        <f t="shared" si="665"/>
        <v>0</v>
      </c>
      <c r="BGZ71" s="24">
        <f t="shared" si="666"/>
        <v>0</v>
      </c>
      <c r="BHA71" s="24">
        <f t="shared" si="667"/>
        <v>0</v>
      </c>
      <c r="BHB71" s="24">
        <f t="shared" si="668"/>
        <v>0</v>
      </c>
      <c r="BHG71" s="24">
        <f t="shared" si="669"/>
        <v>0</v>
      </c>
      <c r="BHH71" s="24">
        <f t="shared" si="670"/>
        <v>0</v>
      </c>
      <c r="BHI71" s="24">
        <f t="shared" si="671"/>
        <v>0</v>
      </c>
      <c r="BHN71" s="24">
        <f t="shared" si="672"/>
        <v>0</v>
      </c>
      <c r="BHO71" s="24">
        <f t="shared" si="673"/>
        <v>0</v>
      </c>
      <c r="BHP71" s="24">
        <f t="shared" si="674"/>
        <v>0</v>
      </c>
      <c r="BHU71" s="24">
        <f t="shared" si="675"/>
        <v>0</v>
      </c>
      <c r="BHV71" s="24">
        <f t="shared" si="676"/>
        <v>0</v>
      </c>
      <c r="BHW71" s="24">
        <f t="shared" si="677"/>
        <v>0</v>
      </c>
      <c r="BIB71" s="24">
        <f t="shared" si="678"/>
        <v>0</v>
      </c>
      <c r="BIC71" s="24">
        <f t="shared" si="679"/>
        <v>0</v>
      </c>
      <c r="BID71" s="24">
        <f t="shared" si="680"/>
        <v>0</v>
      </c>
      <c r="BII71" s="24">
        <f t="shared" si="681"/>
        <v>0</v>
      </c>
      <c r="BIJ71" s="24">
        <f t="shared" si="682"/>
        <v>0</v>
      </c>
      <c r="BIK71" s="24">
        <f t="shared" si="683"/>
        <v>0</v>
      </c>
      <c r="BIP71" s="24">
        <f t="shared" si="684"/>
        <v>0</v>
      </c>
      <c r="BIQ71" s="24">
        <f t="shared" si="685"/>
        <v>0</v>
      </c>
      <c r="BIR71" s="24">
        <f t="shared" si="686"/>
        <v>0</v>
      </c>
      <c r="BIW71" s="24">
        <f t="shared" si="687"/>
        <v>0</v>
      </c>
      <c r="BIX71" s="24">
        <f t="shared" si="688"/>
        <v>0</v>
      </c>
      <c r="BIY71" s="24">
        <f t="shared" si="689"/>
        <v>0</v>
      </c>
      <c r="BJD71" s="24">
        <f t="shared" si="690"/>
        <v>0</v>
      </c>
      <c r="BJE71" s="24">
        <f t="shared" si="691"/>
        <v>0</v>
      </c>
      <c r="BJF71" s="24">
        <f t="shared" si="692"/>
        <v>0</v>
      </c>
      <c r="BJK71" s="24">
        <f t="shared" si="693"/>
        <v>0</v>
      </c>
      <c r="BJL71" s="24">
        <f t="shared" si="694"/>
        <v>0</v>
      </c>
      <c r="BJM71" s="24">
        <f t="shared" si="695"/>
        <v>0</v>
      </c>
      <c r="BJR71" s="24">
        <f t="shared" si="696"/>
        <v>0</v>
      </c>
      <c r="BJS71" s="24">
        <f t="shared" si="697"/>
        <v>0</v>
      </c>
      <c r="BJT71" s="24">
        <f t="shared" si="698"/>
        <v>0</v>
      </c>
      <c r="BJY71" s="24">
        <f t="shared" si="699"/>
        <v>0</v>
      </c>
      <c r="BJZ71" s="24">
        <f t="shared" si="700"/>
        <v>0</v>
      </c>
      <c r="BKA71" s="24">
        <f t="shared" si="701"/>
        <v>0</v>
      </c>
      <c r="BKF71" s="24">
        <f t="shared" si="702"/>
        <v>0</v>
      </c>
      <c r="BKG71" s="24">
        <f t="shared" si="703"/>
        <v>0</v>
      </c>
      <c r="BKH71" s="24">
        <f t="shared" si="704"/>
        <v>0</v>
      </c>
      <c r="BKM71" s="24">
        <f t="shared" si="705"/>
        <v>0</v>
      </c>
      <c r="BKN71" s="24">
        <f t="shared" si="706"/>
        <v>0</v>
      </c>
      <c r="BKO71" s="24">
        <f t="shared" si="707"/>
        <v>0</v>
      </c>
      <c r="BKT71" s="24">
        <f t="shared" si="708"/>
        <v>0</v>
      </c>
      <c r="BKU71" s="24">
        <f t="shared" si="709"/>
        <v>0</v>
      </c>
      <c r="BKV71" s="24">
        <f t="shared" si="710"/>
        <v>0</v>
      </c>
      <c r="BLA71" s="24">
        <f t="shared" si="711"/>
        <v>0</v>
      </c>
      <c r="BLB71" s="24">
        <f t="shared" si="712"/>
        <v>0</v>
      </c>
      <c r="BLC71" s="24">
        <f t="shared" si="713"/>
        <v>0</v>
      </c>
      <c r="BLH71" s="24">
        <f t="shared" si="714"/>
        <v>0</v>
      </c>
      <c r="BLI71" s="24">
        <f t="shared" si="715"/>
        <v>0</v>
      </c>
      <c r="BLJ71" s="24">
        <f t="shared" si="716"/>
        <v>0</v>
      </c>
      <c r="BLO71" s="24">
        <f t="shared" si="717"/>
        <v>0</v>
      </c>
      <c r="BLP71" s="24">
        <f t="shared" si="718"/>
        <v>0</v>
      </c>
      <c r="BLQ71" s="24">
        <f t="shared" si="719"/>
        <v>0</v>
      </c>
      <c r="BLV71" s="24">
        <f t="shared" si="720"/>
        <v>0</v>
      </c>
      <c r="BLW71" s="24">
        <f t="shared" si="721"/>
        <v>0</v>
      </c>
      <c r="BLX71" s="24">
        <f t="shared" si="722"/>
        <v>0</v>
      </c>
      <c r="BMC71" s="24">
        <f t="shared" si="723"/>
        <v>0</v>
      </c>
      <c r="BMD71" s="24">
        <f t="shared" si="724"/>
        <v>0</v>
      </c>
      <c r="BME71" s="24">
        <f t="shared" si="725"/>
        <v>0</v>
      </c>
      <c r="BMJ71" s="24">
        <f t="shared" si="726"/>
        <v>0</v>
      </c>
      <c r="BMK71" s="24">
        <f t="shared" si="727"/>
        <v>0</v>
      </c>
      <c r="BML71" s="24">
        <f t="shared" si="728"/>
        <v>0</v>
      </c>
      <c r="BMQ71" s="24">
        <f t="shared" si="729"/>
        <v>0</v>
      </c>
      <c r="BMR71" s="24">
        <f t="shared" si="730"/>
        <v>0</v>
      </c>
      <c r="BMS71" s="24">
        <f t="shared" si="731"/>
        <v>0</v>
      </c>
      <c r="BMX71" s="24">
        <f t="shared" si="732"/>
        <v>0</v>
      </c>
      <c r="BMY71" s="24">
        <f t="shared" si="733"/>
        <v>0</v>
      </c>
      <c r="BMZ71" s="24">
        <f t="shared" si="734"/>
        <v>0</v>
      </c>
      <c r="BNE71" s="24">
        <f t="shared" si="735"/>
        <v>0</v>
      </c>
      <c r="BNF71" s="24">
        <f t="shared" si="736"/>
        <v>0</v>
      </c>
      <c r="BNG71" s="24">
        <f t="shared" si="737"/>
        <v>0</v>
      </c>
      <c r="BNL71" s="24">
        <f t="shared" si="738"/>
        <v>0</v>
      </c>
      <c r="BNM71" s="24">
        <f t="shared" si="739"/>
        <v>0</v>
      </c>
      <c r="BNN71" s="24">
        <f t="shared" si="740"/>
        <v>0</v>
      </c>
      <c r="BNS71" s="24">
        <f t="shared" si="741"/>
        <v>0</v>
      </c>
      <c r="BNT71" s="24">
        <f t="shared" si="742"/>
        <v>0</v>
      </c>
      <c r="BNU71" s="24">
        <f t="shared" si="743"/>
        <v>0</v>
      </c>
      <c r="BNZ71" s="24">
        <f t="shared" si="744"/>
        <v>0</v>
      </c>
      <c r="BOA71" s="24">
        <f t="shared" si="745"/>
        <v>0</v>
      </c>
      <c r="BOB71" s="24">
        <f t="shared" si="746"/>
        <v>0</v>
      </c>
      <c r="BOG71" s="24">
        <f t="shared" si="747"/>
        <v>0</v>
      </c>
      <c r="BOH71" s="24">
        <f t="shared" si="748"/>
        <v>0</v>
      </c>
      <c r="BOI71" s="24">
        <f t="shared" si="749"/>
        <v>0</v>
      </c>
      <c r="BON71" s="24">
        <f t="shared" si="750"/>
        <v>0</v>
      </c>
      <c r="BOO71" s="24">
        <f t="shared" si="751"/>
        <v>0</v>
      </c>
      <c r="BOP71" s="24">
        <f t="shared" si="752"/>
        <v>0</v>
      </c>
      <c r="BOU71" s="24">
        <f t="shared" si="753"/>
        <v>0</v>
      </c>
      <c r="BOV71" s="24">
        <f t="shared" si="754"/>
        <v>0</v>
      </c>
      <c r="BOW71" s="24">
        <f t="shared" si="755"/>
        <v>0</v>
      </c>
      <c r="BPB71" s="24">
        <f t="shared" si="756"/>
        <v>0</v>
      </c>
      <c r="BPC71" s="24">
        <f t="shared" si="757"/>
        <v>0</v>
      </c>
      <c r="BPD71" s="24">
        <f t="shared" si="758"/>
        <v>0</v>
      </c>
      <c r="BPI71" s="24">
        <f t="shared" si="759"/>
        <v>0</v>
      </c>
      <c r="BPJ71" s="24">
        <f t="shared" si="760"/>
        <v>0</v>
      </c>
      <c r="BPK71" s="24">
        <f t="shared" si="761"/>
        <v>0</v>
      </c>
      <c r="BPP71" s="24">
        <f t="shared" si="762"/>
        <v>0</v>
      </c>
      <c r="BPQ71" s="24">
        <f t="shared" si="763"/>
        <v>0</v>
      </c>
      <c r="BPR71" s="24">
        <f t="shared" si="764"/>
        <v>0</v>
      </c>
      <c r="BPW71" s="24">
        <f t="shared" si="765"/>
        <v>0</v>
      </c>
      <c r="BPX71" s="24">
        <f t="shared" si="766"/>
        <v>0</v>
      </c>
      <c r="BPY71" s="24">
        <f t="shared" si="767"/>
        <v>0</v>
      </c>
      <c r="BQD71" s="24">
        <f t="shared" si="768"/>
        <v>0</v>
      </c>
      <c r="BQE71" s="24">
        <f t="shared" si="769"/>
        <v>0</v>
      </c>
      <c r="BQF71" s="24">
        <f t="shared" si="770"/>
        <v>0</v>
      </c>
      <c r="BQK71" s="24">
        <f t="shared" si="771"/>
        <v>0</v>
      </c>
      <c r="BQL71" s="24">
        <f t="shared" si="772"/>
        <v>0</v>
      </c>
      <c r="BQM71" s="24">
        <f t="shared" si="773"/>
        <v>0</v>
      </c>
      <c r="BQR71" s="24">
        <f t="shared" si="774"/>
        <v>0</v>
      </c>
      <c r="BQS71" s="24">
        <f t="shared" si="775"/>
        <v>0</v>
      </c>
      <c r="BQT71" s="24">
        <f t="shared" si="776"/>
        <v>0</v>
      </c>
      <c r="BQY71" s="24">
        <f t="shared" si="777"/>
        <v>0</v>
      </c>
      <c r="BQZ71" s="24">
        <f t="shared" si="778"/>
        <v>0</v>
      </c>
      <c r="BRA71" s="24">
        <f t="shared" si="779"/>
        <v>0</v>
      </c>
      <c r="BRF71" s="24">
        <f t="shared" si="780"/>
        <v>0</v>
      </c>
      <c r="BRG71" s="24">
        <f t="shared" si="781"/>
        <v>0</v>
      </c>
      <c r="BRH71" s="24">
        <f t="shared" si="782"/>
        <v>0</v>
      </c>
      <c r="BRM71" s="24">
        <f t="shared" si="783"/>
        <v>0</v>
      </c>
      <c r="BRN71" s="24">
        <f t="shared" si="784"/>
        <v>0</v>
      </c>
      <c r="BRO71" s="24">
        <f t="shared" si="785"/>
        <v>0</v>
      </c>
      <c r="BRT71" s="24">
        <f t="shared" si="786"/>
        <v>0</v>
      </c>
      <c r="BRU71" s="24">
        <f t="shared" si="787"/>
        <v>0</v>
      </c>
      <c r="BRV71" s="24">
        <f t="shared" si="788"/>
        <v>0</v>
      </c>
      <c r="BSA71" s="24">
        <f t="shared" si="789"/>
        <v>0</v>
      </c>
      <c r="BSB71" s="24">
        <f t="shared" si="790"/>
        <v>0</v>
      </c>
      <c r="BSC71" s="24">
        <f t="shared" si="791"/>
        <v>0</v>
      </c>
      <c r="BSH71" s="24">
        <f t="shared" si="792"/>
        <v>0</v>
      </c>
      <c r="BSI71" s="24">
        <f t="shared" si="793"/>
        <v>0</v>
      </c>
      <c r="BSJ71" s="24">
        <f t="shared" si="794"/>
        <v>0</v>
      </c>
      <c r="BSO71" s="24">
        <f t="shared" si="795"/>
        <v>0</v>
      </c>
      <c r="BSP71" s="24">
        <f t="shared" si="796"/>
        <v>0</v>
      </c>
      <c r="BSQ71" s="24">
        <f t="shared" si="797"/>
        <v>0</v>
      </c>
      <c r="BSV71" s="24">
        <f t="shared" si="798"/>
        <v>0</v>
      </c>
      <c r="BSW71" s="24">
        <f t="shared" si="799"/>
        <v>0</v>
      </c>
      <c r="BSX71" s="24">
        <f t="shared" si="800"/>
        <v>0</v>
      </c>
      <c r="BTC71" s="24">
        <f t="shared" si="801"/>
        <v>0</v>
      </c>
      <c r="BTD71" s="24">
        <f t="shared" si="802"/>
        <v>0</v>
      </c>
      <c r="BTE71" s="24">
        <f t="shared" si="803"/>
        <v>0</v>
      </c>
      <c r="BTJ71" s="24">
        <f t="shared" si="804"/>
        <v>0</v>
      </c>
      <c r="BTK71" s="24">
        <f t="shared" si="805"/>
        <v>0</v>
      </c>
      <c r="BTL71" s="24">
        <f t="shared" si="806"/>
        <v>0</v>
      </c>
      <c r="BTQ71" s="24">
        <f t="shared" si="807"/>
        <v>0</v>
      </c>
      <c r="BTR71" s="24">
        <f t="shared" si="808"/>
        <v>0</v>
      </c>
      <c r="BTS71" s="24">
        <f t="shared" si="809"/>
        <v>0</v>
      </c>
      <c r="BTX71" s="24">
        <f t="shared" si="810"/>
        <v>0</v>
      </c>
      <c r="BTY71" s="24">
        <f t="shared" si="811"/>
        <v>0</v>
      </c>
      <c r="BTZ71" s="24">
        <f t="shared" si="812"/>
        <v>0</v>
      </c>
      <c r="BUE71" s="24">
        <f t="shared" si="813"/>
        <v>0</v>
      </c>
      <c r="BUF71" s="24">
        <f t="shared" si="814"/>
        <v>0</v>
      </c>
      <c r="BUG71" s="24">
        <f t="shared" si="815"/>
        <v>0</v>
      </c>
      <c r="BUL71" s="24">
        <f t="shared" si="816"/>
        <v>0</v>
      </c>
      <c r="BUM71" s="24">
        <f t="shared" si="817"/>
        <v>0</v>
      </c>
      <c r="BUN71" s="24">
        <f t="shared" si="818"/>
        <v>0</v>
      </c>
      <c r="BUS71" s="24">
        <f t="shared" si="819"/>
        <v>0</v>
      </c>
      <c r="BUT71" s="24">
        <f t="shared" si="820"/>
        <v>0</v>
      </c>
      <c r="BUU71" s="24">
        <f t="shared" si="821"/>
        <v>0</v>
      </c>
      <c r="BUZ71" s="24">
        <f t="shared" si="822"/>
        <v>0</v>
      </c>
      <c r="BVA71" s="24">
        <f t="shared" si="823"/>
        <v>0</v>
      </c>
      <c r="BVB71" s="24">
        <f t="shared" si="824"/>
        <v>0</v>
      </c>
      <c r="BVG71" s="24">
        <f t="shared" si="825"/>
        <v>0</v>
      </c>
      <c r="BVH71" s="24">
        <f t="shared" si="826"/>
        <v>0</v>
      </c>
      <c r="BVI71" s="24">
        <f t="shared" si="827"/>
        <v>0</v>
      </c>
      <c r="BVN71" s="24">
        <f t="shared" si="828"/>
        <v>0</v>
      </c>
      <c r="BVO71" s="24">
        <f t="shared" si="829"/>
        <v>0</v>
      </c>
      <c r="BVP71" s="24">
        <f t="shared" si="830"/>
        <v>0</v>
      </c>
      <c r="BVU71" s="24">
        <f t="shared" si="831"/>
        <v>0</v>
      </c>
      <c r="BVV71" s="24">
        <f t="shared" si="832"/>
        <v>0</v>
      </c>
      <c r="BVW71" s="24">
        <f t="shared" si="833"/>
        <v>0</v>
      </c>
      <c r="BVX71"/>
      <c r="BVY71"/>
      <c r="BVZ71"/>
      <c r="BWA71"/>
      <c r="BWB71" s="24">
        <f t="shared" si="834"/>
        <v>0</v>
      </c>
      <c r="BWC71" s="24">
        <f t="shared" si="835"/>
        <v>0</v>
      </c>
      <c r="BWD71" s="24">
        <f t="shared" si="836"/>
        <v>0</v>
      </c>
      <c r="BWI71" s="24">
        <f t="shared" si="837"/>
        <v>0</v>
      </c>
      <c r="BWJ71" s="24">
        <f t="shared" si="838"/>
        <v>0</v>
      </c>
      <c r="BWK71" s="24">
        <f t="shared" si="839"/>
        <v>0</v>
      </c>
      <c r="BWP71" s="24">
        <f t="shared" si="840"/>
        <v>0</v>
      </c>
      <c r="BWQ71" s="24">
        <f t="shared" si="841"/>
        <v>0</v>
      </c>
      <c r="BWR71" s="24">
        <f t="shared" si="842"/>
        <v>0</v>
      </c>
      <c r="BWW71" s="24">
        <f t="shared" si="843"/>
        <v>0</v>
      </c>
      <c r="BWX71" s="24">
        <f t="shared" si="844"/>
        <v>0</v>
      </c>
      <c r="BWY71" s="24">
        <f t="shared" si="845"/>
        <v>0</v>
      </c>
      <c r="BXD71" s="24">
        <f t="shared" si="846"/>
        <v>0</v>
      </c>
      <c r="BXE71" s="24">
        <f t="shared" si="847"/>
        <v>0</v>
      </c>
      <c r="BXF71" s="24">
        <f t="shared" si="848"/>
        <v>0</v>
      </c>
      <c r="BXK71" s="24">
        <f t="shared" si="849"/>
        <v>0</v>
      </c>
      <c r="BXL71" s="24">
        <f t="shared" si="850"/>
        <v>0</v>
      </c>
      <c r="BXM71" s="24">
        <f t="shared" si="851"/>
        <v>0</v>
      </c>
      <c r="BXR71" s="24">
        <f t="shared" si="852"/>
        <v>0</v>
      </c>
      <c r="BXS71" s="24">
        <f t="shared" si="853"/>
        <v>0</v>
      </c>
      <c r="BXT71" s="24">
        <f t="shared" si="854"/>
        <v>0</v>
      </c>
      <c r="BXY71" s="24">
        <f t="shared" si="855"/>
        <v>0</v>
      </c>
      <c r="BXZ71" s="24">
        <f t="shared" si="856"/>
        <v>0</v>
      </c>
      <c r="BYA71" s="24">
        <f t="shared" si="857"/>
        <v>0</v>
      </c>
      <c r="BYF71" s="24">
        <f t="shared" si="858"/>
        <v>0</v>
      </c>
      <c r="BYG71" s="24">
        <f t="shared" si="859"/>
        <v>0</v>
      </c>
      <c r="BYH71" s="24">
        <f t="shared" si="860"/>
        <v>0</v>
      </c>
      <c r="BYM71" s="24">
        <f t="shared" si="861"/>
        <v>0</v>
      </c>
      <c r="BYN71" s="24">
        <f t="shared" si="862"/>
        <v>0</v>
      </c>
      <c r="BYO71" s="24">
        <f t="shared" si="863"/>
        <v>0</v>
      </c>
      <c r="BYT71" s="24">
        <f t="shared" si="864"/>
        <v>0</v>
      </c>
      <c r="BYU71" s="24">
        <f t="shared" si="865"/>
        <v>0</v>
      </c>
      <c r="BYV71" s="24">
        <f t="shared" si="866"/>
        <v>0</v>
      </c>
    </row>
    <row r="72" spans="6:1023 1028:2024" x14ac:dyDescent="0.3">
      <c r="F72" s="82">
        <f t="shared" si="0"/>
        <v>0</v>
      </c>
      <c r="G72" s="82">
        <f t="shared" si="1"/>
        <v>0</v>
      </c>
      <c r="H72" s="82">
        <f t="shared" si="2"/>
        <v>0</v>
      </c>
      <c r="M72" s="15">
        <f t="shared" si="3"/>
        <v>0</v>
      </c>
      <c r="N72" s="15">
        <f t="shared" si="4"/>
        <v>0</v>
      </c>
      <c r="O72" s="15">
        <f t="shared" si="5"/>
        <v>0</v>
      </c>
      <c r="P72" s="15"/>
      <c r="Q72" s="15"/>
      <c r="T72" s="15">
        <f t="shared" si="6"/>
        <v>0</v>
      </c>
      <c r="U72" s="15">
        <f t="shared" si="7"/>
        <v>0</v>
      </c>
      <c r="V72" s="15">
        <f t="shared" si="8"/>
        <v>0</v>
      </c>
      <c r="AA72" s="74">
        <f t="shared" si="9"/>
        <v>0</v>
      </c>
      <c r="AB72" s="74">
        <f t="shared" si="10"/>
        <v>0</v>
      </c>
      <c r="AC72" s="53">
        <f t="shared" si="11"/>
        <v>0</v>
      </c>
      <c r="AD72" s="16"/>
      <c r="AE72" s="15"/>
      <c r="AF72" s="15"/>
      <c r="AG72" s="15"/>
      <c r="AH72" s="74">
        <f t="shared" si="12"/>
        <v>0</v>
      </c>
      <c r="AI72" s="74">
        <f t="shared" si="13"/>
        <v>0</v>
      </c>
      <c r="AJ72" s="53">
        <f t="shared" si="14"/>
        <v>0</v>
      </c>
      <c r="AK72">
        <v>-2.5627950697874001E-4</v>
      </c>
      <c r="AL72" t="e">
        <f>bvarM8^3</f>
        <v>#VALUE!</v>
      </c>
      <c r="AM72" t="e">
        <f>cvarM8^3</f>
        <v>#VALUE!</v>
      </c>
      <c r="AN72" t="e">
        <f>mvarM8^3</f>
        <v>#VALUE!</v>
      </c>
      <c r="AO72" s="15" t="e">
        <f t="shared" si="15"/>
        <v>#VALUE!</v>
      </c>
      <c r="AP72" s="15" t="e">
        <f t="shared" si="16"/>
        <v>#VALUE!</v>
      </c>
      <c r="AQ72" s="53" t="e">
        <f t="shared" si="17"/>
        <v>#VALUE!</v>
      </c>
      <c r="AV72" s="15">
        <f t="shared" si="18"/>
        <v>0</v>
      </c>
      <c r="AW72" s="15">
        <f t="shared" si="19"/>
        <v>0</v>
      </c>
      <c r="AX72" s="53">
        <f t="shared" si="20"/>
        <v>0</v>
      </c>
      <c r="BC72" s="15">
        <f t="shared" si="21"/>
        <v>0</v>
      </c>
      <c r="BD72" s="15">
        <f t="shared" si="22"/>
        <v>0</v>
      </c>
      <c r="BE72" s="53">
        <f t="shared" si="23"/>
        <v>0</v>
      </c>
      <c r="BJ72" s="15">
        <f t="shared" si="24"/>
        <v>0</v>
      </c>
      <c r="BK72" s="15">
        <f t="shared" si="25"/>
        <v>0</v>
      </c>
      <c r="BL72" s="53">
        <f t="shared" si="26"/>
        <v>0</v>
      </c>
      <c r="BQ72" s="15">
        <f t="shared" si="27"/>
        <v>0</v>
      </c>
      <c r="BR72" s="15">
        <f t="shared" si="28"/>
        <v>0</v>
      </c>
      <c r="BS72" s="53">
        <f t="shared" si="29"/>
        <v>0</v>
      </c>
      <c r="BX72" s="15">
        <f t="shared" si="30"/>
        <v>0</v>
      </c>
      <c r="BY72" s="15">
        <f t="shared" si="31"/>
        <v>0</v>
      </c>
      <c r="BZ72" s="53">
        <f t="shared" si="32"/>
        <v>0</v>
      </c>
      <c r="CA72">
        <v>-6.6055539168443999E-5</v>
      </c>
      <c r="CB72" t="e">
        <f>bvarM6^3</f>
        <v>#VALUE!</v>
      </c>
      <c r="CC72" t="e">
        <f>cvarM6^3</f>
        <v>#VALUE!</v>
      </c>
      <c r="CD72" t="e">
        <f>mvarM6^3</f>
        <v>#VALUE!</v>
      </c>
      <c r="CE72" s="15" t="e">
        <f t="shared" si="33"/>
        <v>#VALUE!</v>
      </c>
      <c r="CF72" s="15" t="e">
        <f t="shared" si="34"/>
        <v>#VALUE!</v>
      </c>
      <c r="CG72" s="53" t="e">
        <f t="shared" si="35"/>
        <v>#VALUE!</v>
      </c>
      <c r="CL72" s="15">
        <f t="shared" si="36"/>
        <v>0</v>
      </c>
      <c r="CM72" s="15">
        <f t="shared" si="37"/>
        <v>0</v>
      </c>
      <c r="CN72" s="53">
        <f t="shared" si="38"/>
        <v>0</v>
      </c>
      <c r="CS72" s="15">
        <f t="shared" si="39"/>
        <v>0</v>
      </c>
      <c r="CT72" s="15">
        <f t="shared" si="40"/>
        <v>0</v>
      </c>
      <c r="CU72" s="53">
        <f t="shared" si="41"/>
        <v>0</v>
      </c>
      <c r="CZ72" s="15">
        <f t="shared" si="42"/>
        <v>0</v>
      </c>
      <c r="DA72" s="15">
        <f t="shared" si="43"/>
        <v>0</v>
      </c>
      <c r="DB72" s="53">
        <f t="shared" si="44"/>
        <v>0</v>
      </c>
      <c r="DG72" s="15">
        <f t="shared" si="45"/>
        <v>0</v>
      </c>
      <c r="DH72" s="15">
        <f t="shared" si="46"/>
        <v>0</v>
      </c>
      <c r="DI72" s="53">
        <f t="shared" si="47"/>
        <v>0</v>
      </c>
      <c r="DN72" s="15">
        <f t="shared" si="48"/>
        <v>0</v>
      </c>
      <c r="DO72" s="15">
        <f t="shared" si="49"/>
        <v>0</v>
      </c>
      <c r="DP72" s="53">
        <f t="shared" si="50"/>
        <v>0</v>
      </c>
      <c r="DQ72">
        <v>7.7207806048494999E-4</v>
      </c>
      <c r="DR72" t="e">
        <f>bvarM7^3</f>
        <v>#VALUE!</v>
      </c>
      <c r="DS72" t="e">
        <f>cvarM7^3</f>
        <v>#VALUE!</v>
      </c>
      <c r="DT72" t="e">
        <f>mvarM7^3</f>
        <v>#VALUE!</v>
      </c>
      <c r="DU72" s="15" t="e">
        <f t="shared" si="51"/>
        <v>#VALUE!</v>
      </c>
      <c r="DV72" s="15" t="e">
        <f t="shared" si="52"/>
        <v>#VALUE!</v>
      </c>
      <c r="DW72" s="53" t="e">
        <f t="shared" si="53"/>
        <v>#VALUE!</v>
      </c>
      <c r="EB72" s="15">
        <f t="shared" si="54"/>
        <v>0</v>
      </c>
      <c r="EC72" s="15">
        <f t="shared" si="55"/>
        <v>0</v>
      </c>
      <c r="ED72" s="53">
        <f t="shared" si="56"/>
        <v>0</v>
      </c>
      <c r="EI72" s="15">
        <f t="shared" si="57"/>
        <v>0</v>
      </c>
      <c r="EJ72" s="15">
        <f t="shared" si="58"/>
        <v>0</v>
      </c>
      <c r="EK72" s="53">
        <f t="shared" si="59"/>
        <v>0</v>
      </c>
      <c r="EP72" s="15">
        <f t="shared" si="60"/>
        <v>0</v>
      </c>
      <c r="EQ72" s="15">
        <f t="shared" si="61"/>
        <v>0</v>
      </c>
      <c r="ER72" s="53">
        <f t="shared" si="62"/>
        <v>0</v>
      </c>
      <c r="EW72" s="15">
        <f t="shared" si="63"/>
        <v>0</v>
      </c>
      <c r="EX72" s="15">
        <f t="shared" si="64"/>
        <v>0</v>
      </c>
      <c r="EY72" s="53">
        <f t="shared" si="65"/>
        <v>0</v>
      </c>
      <c r="FD72" s="15">
        <f t="shared" si="66"/>
        <v>0</v>
      </c>
      <c r="FE72" s="15">
        <f t="shared" si="67"/>
        <v>0</v>
      </c>
      <c r="FF72" s="53">
        <f t="shared" si="68"/>
        <v>0</v>
      </c>
      <c r="FG72">
        <v>-4.5196033603339003E-5</v>
      </c>
      <c r="FH72" t="e">
        <f>bvarM6^3</f>
        <v>#VALUE!</v>
      </c>
      <c r="FI72" t="e">
        <f>cvarM6^3</f>
        <v>#VALUE!</v>
      </c>
      <c r="FJ72" t="e">
        <f>mvarM6^3</f>
        <v>#VALUE!</v>
      </c>
      <c r="FK72" s="15" t="e">
        <f t="shared" si="69"/>
        <v>#VALUE!</v>
      </c>
      <c r="FL72" s="15" t="e">
        <f t="shared" si="70"/>
        <v>#VALUE!</v>
      </c>
      <c r="FM72" s="53" t="e">
        <f t="shared" si="71"/>
        <v>#VALUE!</v>
      </c>
      <c r="FR72" s="15">
        <f t="shared" si="72"/>
        <v>0</v>
      </c>
      <c r="FS72" s="15">
        <f t="shared" si="73"/>
        <v>0</v>
      </c>
      <c r="FT72" s="53">
        <f t="shared" si="74"/>
        <v>0</v>
      </c>
      <c r="FY72" s="15">
        <f t="shared" si="75"/>
        <v>0</v>
      </c>
      <c r="FZ72" s="15">
        <f t="shared" si="76"/>
        <v>0</v>
      </c>
      <c r="GA72" s="53">
        <f t="shared" si="77"/>
        <v>0</v>
      </c>
      <c r="GF72" s="15">
        <f t="shared" si="78"/>
        <v>0</v>
      </c>
      <c r="GG72" s="15">
        <f t="shared" si="79"/>
        <v>0</v>
      </c>
      <c r="GH72" s="53">
        <f t="shared" si="80"/>
        <v>0</v>
      </c>
      <c r="GM72" s="15">
        <f t="shared" si="81"/>
        <v>0</v>
      </c>
      <c r="GN72" s="15">
        <f t="shared" si="82"/>
        <v>0</v>
      </c>
      <c r="GO72" s="53">
        <f t="shared" si="83"/>
        <v>0</v>
      </c>
      <c r="GT72" s="15">
        <f t="shared" si="84"/>
        <v>0</v>
      </c>
      <c r="GU72" s="15">
        <f t="shared" si="85"/>
        <v>0</v>
      </c>
      <c r="GV72" s="53">
        <f t="shared" si="86"/>
        <v>0</v>
      </c>
      <c r="GW72">
        <v>-5.8183575630970998E-5</v>
      </c>
      <c r="GX72" t="e">
        <f>bvarM6^3</f>
        <v>#VALUE!</v>
      </c>
      <c r="GY72" t="e">
        <f>cvarM6^3</f>
        <v>#VALUE!</v>
      </c>
      <c r="GZ72" t="e">
        <f>mvarM6^3</f>
        <v>#VALUE!</v>
      </c>
      <c r="HA72" s="15" t="e">
        <f t="shared" si="87"/>
        <v>#VALUE!</v>
      </c>
      <c r="HB72" s="15" t="e">
        <f t="shared" si="88"/>
        <v>#VALUE!</v>
      </c>
      <c r="HC72" s="53" t="e">
        <f t="shared" si="89"/>
        <v>#VALUE!</v>
      </c>
      <c r="HH72" s="15">
        <f t="shared" si="90"/>
        <v>0</v>
      </c>
      <c r="HI72" s="15">
        <f t="shared" si="91"/>
        <v>0</v>
      </c>
      <c r="HJ72" s="53">
        <f t="shared" si="92"/>
        <v>0</v>
      </c>
      <c r="HO72" s="15">
        <f t="shared" si="93"/>
        <v>0</v>
      </c>
      <c r="HP72" s="15">
        <f t="shared" si="94"/>
        <v>0</v>
      </c>
      <c r="HQ72" s="53">
        <f t="shared" si="95"/>
        <v>0</v>
      </c>
      <c r="HV72" s="15">
        <f t="shared" si="96"/>
        <v>0</v>
      </c>
      <c r="HW72" s="15">
        <f t="shared" si="97"/>
        <v>0</v>
      </c>
      <c r="HX72" s="53">
        <f t="shared" si="98"/>
        <v>0</v>
      </c>
      <c r="IC72" s="15">
        <f t="shared" si="99"/>
        <v>0</v>
      </c>
      <c r="ID72" s="15">
        <f t="shared" si="100"/>
        <v>0</v>
      </c>
      <c r="IE72" s="53">
        <f t="shared" si="101"/>
        <v>0</v>
      </c>
      <c r="IJ72" s="15">
        <f t="shared" si="102"/>
        <v>0</v>
      </c>
      <c r="IK72" s="15">
        <f t="shared" si="103"/>
        <v>0</v>
      </c>
      <c r="IL72" s="53">
        <f t="shared" si="104"/>
        <v>0</v>
      </c>
      <c r="IM72">
        <v>-1.3037881305195999E-6</v>
      </c>
      <c r="IN72" t="e">
        <f>bvarM4^3</f>
        <v>#VALUE!</v>
      </c>
      <c r="IO72" t="e">
        <f>cvarM4^3</f>
        <v>#VALUE!</v>
      </c>
      <c r="IP72" t="e">
        <f>mvarM4^3</f>
        <v>#VALUE!</v>
      </c>
      <c r="IQ72" s="15" t="e">
        <f t="shared" si="105"/>
        <v>#VALUE!</v>
      </c>
      <c r="IR72" s="15" t="e">
        <f t="shared" si="106"/>
        <v>#VALUE!</v>
      </c>
      <c r="IS72" s="53" t="e">
        <f t="shared" si="107"/>
        <v>#VALUE!</v>
      </c>
      <c r="IX72" s="15">
        <f t="shared" si="108"/>
        <v>0</v>
      </c>
      <c r="IY72" s="15">
        <f t="shared" si="109"/>
        <v>0</v>
      </c>
      <c r="IZ72" s="53">
        <f t="shared" si="110"/>
        <v>0</v>
      </c>
      <c r="JA72"/>
      <c r="JB72"/>
      <c r="JC72"/>
      <c r="JD72"/>
      <c r="JE72" s="24">
        <f t="shared" si="111"/>
        <v>0</v>
      </c>
      <c r="JF72" s="24">
        <f t="shared" si="112"/>
        <v>0</v>
      </c>
      <c r="JG72" s="24">
        <f t="shared" si="113"/>
        <v>0</v>
      </c>
      <c r="JL72" s="24">
        <f t="shared" si="114"/>
        <v>0</v>
      </c>
      <c r="JM72" s="24">
        <f t="shared" si="115"/>
        <v>0</v>
      </c>
      <c r="JN72" s="24">
        <f t="shared" si="116"/>
        <v>0</v>
      </c>
      <c r="JS72" s="24">
        <f t="shared" si="117"/>
        <v>0</v>
      </c>
      <c r="JT72" s="24">
        <f t="shared" si="118"/>
        <v>0</v>
      </c>
      <c r="JU72" s="24">
        <f t="shared" si="119"/>
        <v>0</v>
      </c>
      <c r="JZ72" s="24">
        <f t="shared" si="120"/>
        <v>0</v>
      </c>
      <c r="KA72" s="24">
        <f t="shared" si="121"/>
        <v>0</v>
      </c>
      <c r="KB72" s="24">
        <f t="shared" si="122"/>
        <v>0</v>
      </c>
      <c r="KG72" s="24">
        <f t="shared" si="123"/>
        <v>0</v>
      </c>
      <c r="KH72" s="24">
        <f t="shared" si="124"/>
        <v>0</v>
      </c>
      <c r="KI72" s="24">
        <f t="shared" si="125"/>
        <v>0</v>
      </c>
      <c r="KN72" s="24">
        <f t="shared" si="126"/>
        <v>0</v>
      </c>
      <c r="KO72" s="24">
        <f t="shared" si="127"/>
        <v>0</v>
      </c>
      <c r="KP72" s="24">
        <f t="shared" si="128"/>
        <v>0</v>
      </c>
      <c r="KU72" s="24">
        <f t="shared" si="129"/>
        <v>0</v>
      </c>
      <c r="KV72" s="24">
        <f t="shared" si="130"/>
        <v>0</v>
      </c>
      <c r="KW72" s="24">
        <f t="shared" si="131"/>
        <v>0</v>
      </c>
      <c r="LB72" s="24">
        <f t="shared" si="132"/>
        <v>0</v>
      </c>
      <c r="LC72" s="24">
        <f t="shared" si="133"/>
        <v>0</v>
      </c>
      <c r="LD72" s="24">
        <f t="shared" si="134"/>
        <v>0</v>
      </c>
      <c r="LI72" s="24">
        <f t="shared" si="135"/>
        <v>0</v>
      </c>
      <c r="LJ72" s="24">
        <f t="shared" si="136"/>
        <v>0</v>
      </c>
      <c r="LK72" s="24">
        <f t="shared" si="137"/>
        <v>0</v>
      </c>
      <c r="LP72" s="24">
        <f t="shared" si="138"/>
        <v>0</v>
      </c>
      <c r="LQ72" s="24">
        <f t="shared" si="139"/>
        <v>0</v>
      </c>
      <c r="LR72" s="24">
        <f t="shared" si="140"/>
        <v>0</v>
      </c>
      <c r="LW72" s="24">
        <f t="shared" si="141"/>
        <v>0</v>
      </c>
      <c r="LX72" s="24">
        <f t="shared" si="142"/>
        <v>0</v>
      </c>
      <c r="LY72" s="24">
        <f t="shared" si="143"/>
        <v>0</v>
      </c>
      <c r="MD72" s="24">
        <f t="shared" si="144"/>
        <v>0</v>
      </c>
      <c r="ME72" s="24">
        <f t="shared" si="145"/>
        <v>0</v>
      </c>
      <c r="MF72" s="24">
        <f t="shared" si="146"/>
        <v>0</v>
      </c>
      <c r="MK72" s="24">
        <f t="shared" si="147"/>
        <v>0</v>
      </c>
      <c r="ML72" s="24">
        <f t="shared" si="148"/>
        <v>0</v>
      </c>
      <c r="MM72" s="24">
        <f t="shared" si="149"/>
        <v>0</v>
      </c>
      <c r="MR72" s="24">
        <f t="shared" si="150"/>
        <v>0</v>
      </c>
      <c r="MS72" s="24">
        <f t="shared" si="151"/>
        <v>0</v>
      </c>
      <c r="MT72" s="24">
        <f t="shared" si="152"/>
        <v>0</v>
      </c>
      <c r="MY72" s="24">
        <f t="shared" si="153"/>
        <v>0</v>
      </c>
      <c r="MZ72" s="24">
        <f t="shared" si="154"/>
        <v>0</v>
      </c>
      <c r="NA72" s="24">
        <f t="shared" si="155"/>
        <v>0</v>
      </c>
      <c r="NF72" s="24">
        <f t="shared" si="156"/>
        <v>0</v>
      </c>
      <c r="NG72" s="24">
        <f t="shared" si="157"/>
        <v>0</v>
      </c>
      <c r="NH72" s="24">
        <f t="shared" si="158"/>
        <v>0</v>
      </c>
      <c r="NM72" s="24">
        <f t="shared" si="159"/>
        <v>0</v>
      </c>
      <c r="NN72" s="24">
        <f t="shared" si="160"/>
        <v>0</v>
      </c>
      <c r="NO72" s="24">
        <f t="shared" si="161"/>
        <v>0</v>
      </c>
      <c r="NT72" s="24">
        <f t="shared" si="162"/>
        <v>0</v>
      </c>
      <c r="NU72" s="24">
        <f t="shared" si="163"/>
        <v>0</v>
      </c>
      <c r="NV72" s="24">
        <f t="shared" si="164"/>
        <v>0</v>
      </c>
      <c r="OA72" s="24">
        <f t="shared" si="165"/>
        <v>0</v>
      </c>
      <c r="OB72" s="24">
        <f t="shared" si="166"/>
        <v>0</v>
      </c>
      <c r="OC72" s="24">
        <f t="shared" si="167"/>
        <v>0</v>
      </c>
      <c r="OH72" s="24">
        <f t="shared" si="168"/>
        <v>0</v>
      </c>
      <c r="OI72" s="24">
        <f t="shared" si="169"/>
        <v>0</v>
      </c>
      <c r="OJ72" s="24">
        <f t="shared" si="170"/>
        <v>0</v>
      </c>
      <c r="OO72" s="24">
        <f t="shared" si="171"/>
        <v>0</v>
      </c>
      <c r="OP72" s="24">
        <f t="shared" si="172"/>
        <v>0</v>
      </c>
      <c r="OQ72" s="24">
        <f t="shared" si="173"/>
        <v>0</v>
      </c>
      <c r="OV72" s="24">
        <f t="shared" si="174"/>
        <v>0</v>
      </c>
      <c r="OW72" s="24">
        <f t="shared" si="175"/>
        <v>0</v>
      </c>
      <c r="OX72" s="24">
        <f t="shared" si="176"/>
        <v>0</v>
      </c>
      <c r="PC72" s="24">
        <f t="shared" si="177"/>
        <v>0</v>
      </c>
      <c r="PD72" s="24">
        <f t="shared" si="178"/>
        <v>0</v>
      </c>
      <c r="PE72" s="24">
        <f t="shared" si="179"/>
        <v>0</v>
      </c>
      <c r="PJ72" s="24">
        <f t="shared" si="180"/>
        <v>0</v>
      </c>
      <c r="PK72" s="24">
        <f t="shared" si="181"/>
        <v>0</v>
      </c>
      <c r="PL72" s="24">
        <f t="shared" si="182"/>
        <v>0</v>
      </c>
      <c r="PQ72" s="24">
        <f t="shared" si="183"/>
        <v>0</v>
      </c>
      <c r="PR72" s="24">
        <f t="shared" si="184"/>
        <v>0</v>
      </c>
      <c r="PS72" s="24">
        <f t="shared" si="185"/>
        <v>0</v>
      </c>
      <c r="PX72" s="24">
        <f t="shared" si="186"/>
        <v>0</v>
      </c>
      <c r="PY72" s="24">
        <f t="shared" si="187"/>
        <v>0</v>
      </c>
      <c r="PZ72" s="24">
        <f t="shared" si="188"/>
        <v>0</v>
      </c>
      <c r="QE72" s="24">
        <f t="shared" si="189"/>
        <v>0</v>
      </c>
      <c r="QF72" s="24">
        <f t="shared" si="190"/>
        <v>0</v>
      </c>
      <c r="QG72" s="24">
        <f t="shared" si="191"/>
        <v>0</v>
      </c>
      <c r="QL72" s="24">
        <f t="shared" si="192"/>
        <v>0</v>
      </c>
      <c r="QM72" s="24">
        <f t="shared" si="193"/>
        <v>0</v>
      </c>
      <c r="QN72" s="24">
        <f t="shared" si="194"/>
        <v>0</v>
      </c>
      <c r="QS72" s="24">
        <f t="shared" si="195"/>
        <v>0</v>
      </c>
      <c r="QT72" s="24">
        <f t="shared" si="196"/>
        <v>0</v>
      </c>
      <c r="QU72" s="24">
        <f t="shared" si="197"/>
        <v>0</v>
      </c>
      <c r="QZ72" s="24">
        <f t="shared" si="198"/>
        <v>0</v>
      </c>
      <c r="RA72" s="24">
        <f t="shared" si="199"/>
        <v>0</v>
      </c>
      <c r="RB72" s="24">
        <f t="shared" si="200"/>
        <v>0</v>
      </c>
      <c r="RG72" s="24">
        <f t="shared" si="201"/>
        <v>0</v>
      </c>
      <c r="RH72" s="24">
        <f t="shared" si="202"/>
        <v>0</v>
      </c>
      <c r="RI72" s="24">
        <f t="shared" si="203"/>
        <v>0</v>
      </c>
      <c r="RN72" s="24">
        <f t="shared" si="204"/>
        <v>0</v>
      </c>
      <c r="RO72" s="24">
        <f t="shared" si="205"/>
        <v>0</v>
      </c>
      <c r="RP72" s="24">
        <f t="shared" si="206"/>
        <v>0</v>
      </c>
      <c r="RU72" s="24">
        <f t="shared" si="207"/>
        <v>0</v>
      </c>
      <c r="RV72" s="24">
        <f t="shared" si="208"/>
        <v>0</v>
      </c>
      <c r="RW72" s="24">
        <f t="shared" si="209"/>
        <v>0</v>
      </c>
      <c r="SB72" s="24">
        <f t="shared" si="210"/>
        <v>0</v>
      </c>
      <c r="SC72" s="24">
        <f t="shared" si="211"/>
        <v>0</v>
      </c>
      <c r="SD72" s="24">
        <f t="shared" si="212"/>
        <v>0</v>
      </c>
      <c r="SI72" s="24">
        <f t="shared" si="213"/>
        <v>0</v>
      </c>
      <c r="SJ72" s="24">
        <f t="shared" si="214"/>
        <v>0</v>
      </c>
      <c r="SK72" s="24">
        <f t="shared" si="215"/>
        <v>0</v>
      </c>
      <c r="SP72" s="24">
        <f t="shared" si="216"/>
        <v>0</v>
      </c>
      <c r="SQ72" s="24">
        <f t="shared" si="217"/>
        <v>0</v>
      </c>
      <c r="SR72" s="24">
        <f t="shared" si="218"/>
        <v>0</v>
      </c>
      <c r="SW72" s="24">
        <f t="shared" si="219"/>
        <v>0</v>
      </c>
      <c r="SX72" s="24">
        <f t="shared" si="220"/>
        <v>0</v>
      </c>
      <c r="SY72" s="24">
        <f t="shared" si="221"/>
        <v>0</v>
      </c>
      <c r="TD72" s="24">
        <f t="shared" si="222"/>
        <v>0</v>
      </c>
      <c r="TE72" s="24">
        <f t="shared" si="223"/>
        <v>0</v>
      </c>
      <c r="TF72" s="24">
        <f t="shared" si="224"/>
        <v>0</v>
      </c>
      <c r="TK72" s="24">
        <f t="shared" si="225"/>
        <v>0</v>
      </c>
      <c r="TL72" s="24">
        <f t="shared" si="226"/>
        <v>0</v>
      </c>
      <c r="TM72" s="24">
        <f t="shared" si="227"/>
        <v>0</v>
      </c>
      <c r="TR72" s="24">
        <f t="shared" si="228"/>
        <v>0</v>
      </c>
      <c r="TS72" s="24">
        <f t="shared" si="229"/>
        <v>0</v>
      </c>
      <c r="TT72" s="24">
        <f t="shared" si="230"/>
        <v>0</v>
      </c>
      <c r="TY72" s="24">
        <f t="shared" si="231"/>
        <v>0</v>
      </c>
      <c r="TZ72" s="24">
        <f t="shared" si="232"/>
        <v>0</v>
      </c>
      <c r="UA72" s="24">
        <f t="shared" si="233"/>
        <v>0</v>
      </c>
      <c r="UF72" s="24">
        <f t="shared" si="234"/>
        <v>0</v>
      </c>
      <c r="UG72" s="24">
        <f t="shared" si="235"/>
        <v>0</v>
      </c>
      <c r="UH72" s="24">
        <f t="shared" si="236"/>
        <v>0</v>
      </c>
      <c r="UM72" s="24">
        <f t="shared" si="237"/>
        <v>0</v>
      </c>
      <c r="UN72" s="24">
        <f t="shared" si="238"/>
        <v>0</v>
      </c>
      <c r="UO72" s="24">
        <f t="shared" si="239"/>
        <v>0</v>
      </c>
      <c r="UT72" s="24">
        <f t="shared" si="240"/>
        <v>0</v>
      </c>
      <c r="UU72" s="24">
        <f t="shared" si="241"/>
        <v>0</v>
      </c>
      <c r="UV72" s="24">
        <f t="shared" si="242"/>
        <v>0</v>
      </c>
      <c r="VA72" s="24">
        <f t="shared" si="243"/>
        <v>0</v>
      </c>
      <c r="VB72" s="24">
        <f t="shared" si="244"/>
        <v>0</v>
      </c>
      <c r="VC72" s="24">
        <f t="shared" si="245"/>
        <v>0</v>
      </c>
      <c r="VH72" s="24">
        <f t="shared" si="246"/>
        <v>0</v>
      </c>
      <c r="VI72" s="24">
        <f t="shared" si="247"/>
        <v>0</v>
      </c>
      <c r="VJ72" s="24">
        <f t="shared" si="248"/>
        <v>0</v>
      </c>
      <c r="VO72" s="24">
        <f t="shared" si="249"/>
        <v>0</v>
      </c>
      <c r="VP72" s="24">
        <f t="shared" si="250"/>
        <v>0</v>
      </c>
      <c r="VQ72" s="24">
        <f t="shared" si="251"/>
        <v>0</v>
      </c>
      <c r="VV72" s="24">
        <f t="shared" si="252"/>
        <v>0</v>
      </c>
      <c r="VW72" s="24">
        <f t="shared" si="253"/>
        <v>0</v>
      </c>
      <c r="VX72" s="24">
        <f t="shared" si="254"/>
        <v>0</v>
      </c>
      <c r="WC72" s="24">
        <f t="shared" si="255"/>
        <v>0</v>
      </c>
      <c r="WD72" s="24">
        <f t="shared" si="256"/>
        <v>0</v>
      </c>
      <c r="WE72" s="24">
        <f t="shared" si="257"/>
        <v>0</v>
      </c>
      <c r="WJ72" s="24">
        <f t="shared" si="258"/>
        <v>0</v>
      </c>
      <c r="WK72" s="24">
        <f t="shared" si="259"/>
        <v>0</v>
      </c>
      <c r="WL72" s="24">
        <f t="shared" si="260"/>
        <v>0</v>
      </c>
      <c r="WQ72" s="24">
        <f t="shared" si="261"/>
        <v>0</v>
      </c>
      <c r="WR72" s="24">
        <f t="shared" si="262"/>
        <v>0</v>
      </c>
      <c r="WS72" s="24">
        <f t="shared" si="263"/>
        <v>0</v>
      </c>
      <c r="WX72" s="24">
        <f t="shared" si="264"/>
        <v>0</v>
      </c>
      <c r="WY72" s="24">
        <f t="shared" si="265"/>
        <v>0</v>
      </c>
      <c r="WZ72" s="24">
        <f t="shared" si="266"/>
        <v>0</v>
      </c>
      <c r="XE72" s="24">
        <f t="shared" si="267"/>
        <v>0</v>
      </c>
      <c r="XF72" s="24">
        <f t="shared" si="268"/>
        <v>0</v>
      </c>
      <c r="XG72" s="24">
        <f t="shared" si="269"/>
        <v>0</v>
      </c>
      <c r="XL72" s="24">
        <f t="shared" si="270"/>
        <v>0</v>
      </c>
      <c r="XM72" s="24">
        <f t="shared" si="271"/>
        <v>0</v>
      </c>
      <c r="XN72" s="24">
        <f t="shared" si="272"/>
        <v>0</v>
      </c>
      <c r="XS72" s="24">
        <f t="shared" si="273"/>
        <v>0</v>
      </c>
      <c r="XT72" s="24">
        <f t="shared" si="274"/>
        <v>0</v>
      </c>
      <c r="XU72" s="24">
        <f t="shared" si="275"/>
        <v>0</v>
      </c>
      <c r="XZ72" s="24">
        <f t="shared" si="276"/>
        <v>0</v>
      </c>
      <c r="YA72" s="24">
        <f t="shared" si="277"/>
        <v>0</v>
      </c>
      <c r="YB72" s="24">
        <f t="shared" si="278"/>
        <v>0</v>
      </c>
      <c r="YG72" s="24">
        <f t="shared" si="279"/>
        <v>0</v>
      </c>
      <c r="YH72" s="24">
        <f t="shared" si="280"/>
        <v>0</v>
      </c>
      <c r="YI72" s="24">
        <f t="shared" si="281"/>
        <v>0</v>
      </c>
      <c r="YN72" s="24">
        <f t="shared" si="282"/>
        <v>0</v>
      </c>
      <c r="YO72" s="24">
        <f t="shared" si="283"/>
        <v>0</v>
      </c>
      <c r="YP72" s="24">
        <f t="shared" si="284"/>
        <v>0</v>
      </c>
      <c r="YU72" s="24">
        <f t="shared" si="285"/>
        <v>0</v>
      </c>
      <c r="YV72" s="24">
        <f t="shared" si="286"/>
        <v>0</v>
      </c>
      <c r="YW72" s="24">
        <f t="shared" si="287"/>
        <v>0</v>
      </c>
      <c r="ZB72" s="24">
        <f t="shared" si="288"/>
        <v>0</v>
      </c>
      <c r="ZC72" s="24">
        <f t="shared" si="289"/>
        <v>0</v>
      </c>
      <c r="ZD72" s="24">
        <f t="shared" si="290"/>
        <v>0</v>
      </c>
      <c r="ZI72" s="24">
        <f t="shared" si="291"/>
        <v>0</v>
      </c>
      <c r="ZJ72" s="24">
        <f t="shared" si="292"/>
        <v>0</v>
      </c>
      <c r="ZK72" s="24">
        <f t="shared" si="293"/>
        <v>0</v>
      </c>
      <c r="ZP72" s="24">
        <f t="shared" si="294"/>
        <v>0</v>
      </c>
      <c r="ZQ72" s="24">
        <f t="shared" si="295"/>
        <v>0</v>
      </c>
      <c r="ZR72" s="24">
        <f t="shared" si="296"/>
        <v>0</v>
      </c>
      <c r="ZW72" s="24">
        <f t="shared" si="297"/>
        <v>0</v>
      </c>
      <c r="ZX72" s="24">
        <f t="shared" si="298"/>
        <v>0</v>
      </c>
      <c r="ZY72" s="24">
        <f t="shared" si="299"/>
        <v>0</v>
      </c>
      <c r="AAD72" s="24">
        <f t="shared" si="300"/>
        <v>0</v>
      </c>
      <c r="AAE72" s="24">
        <f t="shared" si="301"/>
        <v>0</v>
      </c>
      <c r="AAF72" s="24">
        <f t="shared" si="302"/>
        <v>0</v>
      </c>
      <c r="AAK72" s="24">
        <f t="shared" si="303"/>
        <v>0</v>
      </c>
      <c r="AAL72" s="24">
        <f t="shared" si="304"/>
        <v>0</v>
      </c>
      <c r="AAM72" s="24">
        <f t="shared" si="305"/>
        <v>0</v>
      </c>
      <c r="AAR72" s="24">
        <f t="shared" si="306"/>
        <v>0</v>
      </c>
      <c r="AAS72" s="24">
        <f t="shared" si="307"/>
        <v>0</v>
      </c>
      <c r="AAT72" s="24">
        <f t="shared" si="308"/>
        <v>0</v>
      </c>
      <c r="AAY72" s="24">
        <f t="shared" si="309"/>
        <v>0</v>
      </c>
      <c r="AAZ72" s="24">
        <f t="shared" si="310"/>
        <v>0</v>
      </c>
      <c r="ABA72" s="24">
        <f t="shared" si="311"/>
        <v>0</v>
      </c>
      <c r="ABF72" s="24">
        <f t="shared" si="312"/>
        <v>0</v>
      </c>
      <c r="ABG72" s="24">
        <f t="shared" si="313"/>
        <v>0</v>
      </c>
      <c r="ABH72" s="24">
        <f t="shared" si="314"/>
        <v>0</v>
      </c>
      <c r="ABM72" s="24">
        <f t="shared" si="315"/>
        <v>0</v>
      </c>
      <c r="ABN72" s="24">
        <f t="shared" si="316"/>
        <v>0</v>
      </c>
      <c r="ABO72" s="24">
        <f t="shared" si="317"/>
        <v>0</v>
      </c>
      <c r="ABT72" s="24">
        <f t="shared" si="318"/>
        <v>0</v>
      </c>
      <c r="ABU72" s="24">
        <f t="shared" si="319"/>
        <v>0</v>
      </c>
      <c r="ABV72" s="24">
        <f t="shared" si="320"/>
        <v>0</v>
      </c>
      <c r="ACA72" s="24">
        <f t="shared" si="321"/>
        <v>0</v>
      </c>
      <c r="ACB72" s="24">
        <f t="shared" si="322"/>
        <v>0</v>
      </c>
      <c r="ACC72" s="24">
        <f t="shared" si="323"/>
        <v>0</v>
      </c>
      <c r="ACH72" s="24">
        <f t="shared" si="324"/>
        <v>0</v>
      </c>
      <c r="ACI72" s="24">
        <f t="shared" si="325"/>
        <v>0</v>
      </c>
      <c r="ACJ72" s="24">
        <f t="shared" si="326"/>
        <v>0</v>
      </c>
      <c r="ACO72" s="24">
        <f t="shared" si="327"/>
        <v>0</v>
      </c>
      <c r="ACP72" s="24">
        <f t="shared" si="328"/>
        <v>0</v>
      </c>
      <c r="ACQ72" s="24">
        <f t="shared" si="329"/>
        <v>0</v>
      </c>
      <c r="ACV72" s="24">
        <f t="shared" si="330"/>
        <v>0</v>
      </c>
      <c r="ACW72" s="24">
        <f t="shared" si="331"/>
        <v>0</v>
      </c>
      <c r="ACX72" s="24">
        <f t="shared" si="332"/>
        <v>0</v>
      </c>
      <c r="ACY72"/>
      <c r="ACZ72"/>
      <c r="ADA72"/>
      <c r="ADB72"/>
      <c r="ADC72" s="24">
        <f t="shared" si="333"/>
        <v>0</v>
      </c>
      <c r="ADD72" s="24">
        <f t="shared" si="334"/>
        <v>0</v>
      </c>
      <c r="ADE72" s="24">
        <f t="shared" si="335"/>
        <v>0</v>
      </c>
      <c r="ADJ72" s="24">
        <f t="shared" si="336"/>
        <v>0</v>
      </c>
      <c r="ADK72" s="24">
        <f t="shared" si="337"/>
        <v>0</v>
      </c>
      <c r="ADL72" s="24">
        <f t="shared" si="338"/>
        <v>0</v>
      </c>
      <c r="ADQ72" s="24">
        <f t="shared" si="339"/>
        <v>0</v>
      </c>
      <c r="ADR72" s="24">
        <f t="shared" si="340"/>
        <v>0</v>
      </c>
      <c r="ADS72" s="24">
        <f t="shared" si="341"/>
        <v>0</v>
      </c>
      <c r="ADX72" s="24">
        <f t="shared" si="342"/>
        <v>0</v>
      </c>
      <c r="ADY72" s="24">
        <f t="shared" si="343"/>
        <v>0</v>
      </c>
      <c r="ADZ72" s="24">
        <f t="shared" si="344"/>
        <v>0</v>
      </c>
      <c r="AEE72" s="24">
        <f t="shared" si="345"/>
        <v>0</v>
      </c>
      <c r="AEF72" s="24">
        <f t="shared" si="346"/>
        <v>0</v>
      </c>
      <c r="AEG72" s="24">
        <f t="shared" si="347"/>
        <v>0</v>
      </c>
      <c r="AEL72" s="24">
        <f t="shared" si="348"/>
        <v>0</v>
      </c>
      <c r="AEM72" s="24">
        <f t="shared" si="349"/>
        <v>0</v>
      </c>
      <c r="AEN72" s="24">
        <f t="shared" si="350"/>
        <v>0</v>
      </c>
      <c r="AES72" s="24">
        <f t="shared" si="351"/>
        <v>0</v>
      </c>
      <c r="AET72" s="24">
        <f t="shared" si="352"/>
        <v>0</v>
      </c>
      <c r="AEU72" s="24">
        <f t="shared" si="353"/>
        <v>0</v>
      </c>
      <c r="AEZ72" s="24">
        <f t="shared" si="354"/>
        <v>0</v>
      </c>
      <c r="AFA72" s="24">
        <f t="shared" si="355"/>
        <v>0</v>
      </c>
      <c r="AFB72" s="24">
        <f t="shared" si="356"/>
        <v>0</v>
      </c>
      <c r="AFG72" s="24">
        <f t="shared" si="357"/>
        <v>0</v>
      </c>
      <c r="AFH72" s="24">
        <f t="shared" si="358"/>
        <v>0</v>
      </c>
      <c r="AFI72" s="24">
        <f t="shared" si="359"/>
        <v>0</v>
      </c>
      <c r="AFN72" s="24">
        <f t="shared" si="360"/>
        <v>0</v>
      </c>
      <c r="AFO72" s="24">
        <f t="shared" si="361"/>
        <v>0</v>
      </c>
      <c r="AFP72" s="24">
        <f t="shared" si="362"/>
        <v>0</v>
      </c>
      <c r="AFU72" s="24">
        <f t="shared" si="363"/>
        <v>0</v>
      </c>
      <c r="AFV72" s="24">
        <f t="shared" si="364"/>
        <v>0</v>
      </c>
      <c r="AFW72" s="24">
        <f t="shared" si="365"/>
        <v>0</v>
      </c>
      <c r="AGB72" s="24">
        <f t="shared" si="366"/>
        <v>0</v>
      </c>
      <c r="AGC72" s="24">
        <f t="shared" si="367"/>
        <v>0</v>
      </c>
      <c r="AGD72" s="24">
        <f t="shared" si="368"/>
        <v>0</v>
      </c>
      <c r="AGI72" s="24">
        <f t="shared" si="369"/>
        <v>0</v>
      </c>
      <c r="AGJ72" s="24">
        <f t="shared" si="370"/>
        <v>0</v>
      </c>
      <c r="AGK72" s="24">
        <f t="shared" si="371"/>
        <v>0</v>
      </c>
      <c r="AGP72" s="24">
        <f t="shared" si="372"/>
        <v>0</v>
      </c>
      <c r="AGQ72" s="24">
        <f t="shared" si="373"/>
        <v>0</v>
      </c>
      <c r="AGR72" s="24">
        <f t="shared" si="374"/>
        <v>0</v>
      </c>
      <c r="AGW72" s="24">
        <f t="shared" si="375"/>
        <v>0</v>
      </c>
      <c r="AGX72" s="24">
        <f t="shared" si="376"/>
        <v>0</v>
      </c>
      <c r="AGY72" s="24">
        <f t="shared" si="377"/>
        <v>0</v>
      </c>
      <c r="AHD72" s="24">
        <f t="shared" si="378"/>
        <v>0</v>
      </c>
      <c r="AHE72" s="24">
        <f t="shared" si="379"/>
        <v>0</v>
      </c>
      <c r="AHF72" s="24">
        <f t="shared" si="380"/>
        <v>0</v>
      </c>
      <c r="AHK72" s="24">
        <f t="shared" si="381"/>
        <v>0</v>
      </c>
      <c r="AHL72" s="24">
        <f t="shared" si="382"/>
        <v>0</v>
      </c>
      <c r="AHM72" s="24">
        <f t="shared" si="383"/>
        <v>0</v>
      </c>
      <c r="AHR72" s="24">
        <f t="shared" si="384"/>
        <v>0</v>
      </c>
      <c r="AHS72" s="24">
        <f t="shared" si="385"/>
        <v>0</v>
      </c>
      <c r="AHT72" s="24">
        <f t="shared" si="386"/>
        <v>0</v>
      </c>
      <c r="AHY72" s="24">
        <f t="shared" si="387"/>
        <v>0</v>
      </c>
      <c r="AHZ72" s="24">
        <f t="shared" si="388"/>
        <v>0</v>
      </c>
      <c r="AIA72" s="24">
        <f t="shared" si="389"/>
        <v>0</v>
      </c>
      <c r="AIF72" s="24">
        <f t="shared" si="390"/>
        <v>0</v>
      </c>
      <c r="AIG72" s="24">
        <f t="shared" si="391"/>
        <v>0</v>
      </c>
      <c r="AIH72" s="24">
        <f t="shared" si="392"/>
        <v>0</v>
      </c>
      <c r="AIM72" s="24">
        <f t="shared" si="393"/>
        <v>0</v>
      </c>
      <c r="AIN72" s="24">
        <f t="shared" si="394"/>
        <v>0</v>
      </c>
      <c r="AIO72" s="24">
        <f t="shared" si="395"/>
        <v>0</v>
      </c>
      <c r="AIT72" s="24">
        <f t="shared" si="396"/>
        <v>0</v>
      </c>
      <c r="AIU72" s="24">
        <f t="shared" si="397"/>
        <v>0</v>
      </c>
      <c r="AIV72" s="24">
        <f t="shared" si="398"/>
        <v>0</v>
      </c>
      <c r="AJA72" s="24">
        <f t="shared" si="399"/>
        <v>0</v>
      </c>
      <c r="AJB72" s="24">
        <f t="shared" si="400"/>
        <v>0</v>
      </c>
      <c r="AJC72" s="24">
        <f t="shared" si="401"/>
        <v>0</v>
      </c>
      <c r="AJH72" s="24">
        <f t="shared" si="402"/>
        <v>0</v>
      </c>
      <c r="AJI72" s="24">
        <f t="shared" si="403"/>
        <v>0</v>
      </c>
      <c r="AJJ72" s="24">
        <f t="shared" si="404"/>
        <v>0</v>
      </c>
      <c r="AJO72" s="24">
        <f t="shared" si="405"/>
        <v>0</v>
      </c>
      <c r="AJP72" s="24">
        <f t="shared" si="406"/>
        <v>0</v>
      </c>
      <c r="AJQ72" s="24">
        <f t="shared" si="407"/>
        <v>0</v>
      </c>
      <c r="AJV72" s="24">
        <f t="shared" si="408"/>
        <v>0</v>
      </c>
      <c r="AJW72" s="24">
        <f t="shared" si="409"/>
        <v>0</v>
      </c>
      <c r="AJX72" s="24">
        <f t="shared" si="410"/>
        <v>0</v>
      </c>
      <c r="AKC72" s="24">
        <f t="shared" si="411"/>
        <v>0</v>
      </c>
      <c r="AKD72" s="24">
        <f t="shared" si="412"/>
        <v>0</v>
      </c>
      <c r="AKE72" s="24">
        <f t="shared" si="413"/>
        <v>0</v>
      </c>
      <c r="AKJ72" s="24">
        <f t="shared" si="414"/>
        <v>0</v>
      </c>
      <c r="AKK72" s="24">
        <f t="shared" si="415"/>
        <v>0</v>
      </c>
      <c r="AKL72" s="24">
        <f t="shared" si="416"/>
        <v>0</v>
      </c>
      <c r="AKQ72" s="24">
        <f t="shared" si="417"/>
        <v>0</v>
      </c>
      <c r="AKR72" s="24">
        <f t="shared" si="418"/>
        <v>0</v>
      </c>
      <c r="AKS72" s="24">
        <f t="shared" si="419"/>
        <v>0</v>
      </c>
      <c r="AKX72" s="24">
        <f t="shared" si="420"/>
        <v>0</v>
      </c>
      <c r="AKY72" s="24">
        <f t="shared" si="421"/>
        <v>0</v>
      </c>
      <c r="AKZ72" s="24">
        <f t="shared" si="422"/>
        <v>0</v>
      </c>
      <c r="ALE72" s="24">
        <f t="shared" si="423"/>
        <v>0</v>
      </c>
      <c r="ALF72" s="24">
        <f t="shared" si="424"/>
        <v>0</v>
      </c>
      <c r="ALG72" s="24">
        <f t="shared" si="425"/>
        <v>0</v>
      </c>
      <c r="ALL72" s="24">
        <f t="shared" si="426"/>
        <v>0</v>
      </c>
      <c r="ALM72" s="24">
        <f t="shared" si="427"/>
        <v>0</v>
      </c>
      <c r="ALN72" s="24">
        <f t="shared" si="428"/>
        <v>0</v>
      </c>
      <c r="ALS72" s="24">
        <f t="shared" si="429"/>
        <v>0</v>
      </c>
      <c r="ALT72" s="24">
        <f t="shared" si="430"/>
        <v>0</v>
      </c>
      <c r="ALU72" s="24">
        <f t="shared" si="431"/>
        <v>0</v>
      </c>
      <c r="ALZ72" s="24">
        <f t="shared" si="432"/>
        <v>0</v>
      </c>
      <c r="AMA72" s="24">
        <f t="shared" si="433"/>
        <v>0</v>
      </c>
      <c r="AMB72" s="24">
        <f t="shared" si="434"/>
        <v>0</v>
      </c>
      <c r="AMG72" s="24">
        <f t="shared" si="435"/>
        <v>0</v>
      </c>
      <c r="AMH72" s="24">
        <f t="shared" si="436"/>
        <v>0</v>
      </c>
      <c r="AMI72" s="24">
        <f t="shared" si="437"/>
        <v>0</v>
      </c>
      <c r="AMN72" s="24">
        <f t="shared" si="438"/>
        <v>0</v>
      </c>
      <c r="AMO72" s="24">
        <f t="shared" si="439"/>
        <v>0</v>
      </c>
      <c r="AMP72" s="24">
        <f t="shared" si="440"/>
        <v>0</v>
      </c>
      <c r="AMU72" s="24">
        <f t="shared" si="441"/>
        <v>0</v>
      </c>
      <c r="AMV72" s="24">
        <f t="shared" si="442"/>
        <v>0</v>
      </c>
      <c r="AMW72" s="24">
        <f t="shared" si="443"/>
        <v>0</v>
      </c>
      <c r="ANB72" s="24">
        <f t="shared" si="444"/>
        <v>0</v>
      </c>
      <c r="ANC72" s="24">
        <f t="shared" si="445"/>
        <v>0</v>
      </c>
      <c r="AND72" s="24">
        <f t="shared" si="446"/>
        <v>0</v>
      </c>
      <c r="ANI72" s="24">
        <f t="shared" si="447"/>
        <v>0</v>
      </c>
      <c r="ANJ72" s="24">
        <f t="shared" si="448"/>
        <v>0</v>
      </c>
      <c r="ANK72" s="24">
        <f t="shared" si="449"/>
        <v>0</v>
      </c>
      <c r="ANP72" s="24">
        <f t="shared" si="450"/>
        <v>0</v>
      </c>
      <c r="ANQ72" s="24">
        <f t="shared" si="451"/>
        <v>0</v>
      </c>
      <c r="ANR72" s="24">
        <f t="shared" si="452"/>
        <v>0</v>
      </c>
      <c r="ANW72" s="24">
        <f t="shared" si="453"/>
        <v>0</v>
      </c>
      <c r="ANX72" s="24">
        <f t="shared" si="454"/>
        <v>0</v>
      </c>
      <c r="ANY72" s="24">
        <f t="shared" si="455"/>
        <v>0</v>
      </c>
      <c r="AOD72" s="24">
        <f t="shared" si="456"/>
        <v>0</v>
      </c>
      <c r="AOE72" s="24">
        <f t="shared" si="457"/>
        <v>0</v>
      </c>
      <c r="AOF72" s="24">
        <f t="shared" si="458"/>
        <v>0</v>
      </c>
      <c r="AOK72" s="24">
        <f t="shared" si="459"/>
        <v>0</v>
      </c>
      <c r="AOL72" s="24">
        <f t="shared" si="460"/>
        <v>0</v>
      </c>
      <c r="AOM72" s="24">
        <f t="shared" si="461"/>
        <v>0</v>
      </c>
      <c r="AOR72" s="24">
        <f t="shared" si="462"/>
        <v>0</v>
      </c>
      <c r="AOS72" s="24">
        <f t="shared" si="463"/>
        <v>0</v>
      </c>
      <c r="AOT72" s="24">
        <f t="shared" si="464"/>
        <v>0</v>
      </c>
      <c r="AOY72" s="24">
        <f t="shared" si="465"/>
        <v>0</v>
      </c>
      <c r="AOZ72" s="24">
        <f t="shared" si="466"/>
        <v>0</v>
      </c>
      <c r="APA72" s="24">
        <f t="shared" si="467"/>
        <v>0</v>
      </c>
      <c r="APF72" s="24">
        <f t="shared" si="468"/>
        <v>0</v>
      </c>
      <c r="APG72" s="24">
        <f t="shared" si="469"/>
        <v>0</v>
      </c>
      <c r="APH72" s="24">
        <f t="shared" si="470"/>
        <v>0</v>
      </c>
      <c r="APM72" s="24">
        <f t="shared" si="471"/>
        <v>0</v>
      </c>
      <c r="APN72" s="24">
        <f t="shared" si="472"/>
        <v>0</v>
      </c>
      <c r="APO72" s="24">
        <f t="shared" si="473"/>
        <v>0</v>
      </c>
      <c r="APT72" s="24">
        <f t="shared" si="474"/>
        <v>0</v>
      </c>
      <c r="APU72" s="24">
        <f t="shared" si="475"/>
        <v>0</v>
      </c>
      <c r="APV72" s="24">
        <f t="shared" si="476"/>
        <v>0</v>
      </c>
      <c r="AQA72" s="24">
        <f t="shared" si="477"/>
        <v>0</v>
      </c>
      <c r="AQB72" s="24">
        <f t="shared" si="478"/>
        <v>0</v>
      </c>
      <c r="AQC72" s="24">
        <f t="shared" si="479"/>
        <v>0</v>
      </c>
      <c r="AQH72" s="24">
        <f t="shared" si="480"/>
        <v>0</v>
      </c>
      <c r="AQI72" s="24">
        <f t="shared" si="481"/>
        <v>0</v>
      </c>
      <c r="AQJ72" s="24">
        <f t="shared" si="482"/>
        <v>0</v>
      </c>
      <c r="AQO72" s="24">
        <f t="shared" si="483"/>
        <v>0</v>
      </c>
      <c r="AQP72" s="24">
        <f t="shared" si="484"/>
        <v>0</v>
      </c>
      <c r="AQQ72" s="24">
        <f t="shared" si="485"/>
        <v>0</v>
      </c>
      <c r="AQV72" s="24">
        <f t="shared" si="486"/>
        <v>0</v>
      </c>
      <c r="AQW72" s="24">
        <f t="shared" si="487"/>
        <v>0</v>
      </c>
      <c r="AQX72" s="24">
        <f t="shared" si="488"/>
        <v>0</v>
      </c>
      <c r="ARC72" s="24">
        <f t="shared" si="489"/>
        <v>0</v>
      </c>
      <c r="ARD72" s="24">
        <f t="shared" si="490"/>
        <v>0</v>
      </c>
      <c r="ARE72" s="24">
        <f t="shared" si="491"/>
        <v>0</v>
      </c>
      <c r="ARJ72" s="24">
        <f t="shared" si="492"/>
        <v>0</v>
      </c>
      <c r="ARK72" s="24">
        <f t="shared" si="493"/>
        <v>0</v>
      </c>
      <c r="ARL72" s="24">
        <f t="shared" si="494"/>
        <v>0</v>
      </c>
      <c r="ARQ72" s="24">
        <f t="shared" si="495"/>
        <v>0</v>
      </c>
      <c r="ARR72" s="24">
        <f t="shared" si="496"/>
        <v>0</v>
      </c>
      <c r="ARS72" s="24">
        <f t="shared" si="497"/>
        <v>0</v>
      </c>
      <c r="ARX72" s="24">
        <f t="shared" si="498"/>
        <v>0</v>
      </c>
      <c r="ARY72" s="24">
        <f t="shared" si="499"/>
        <v>0</v>
      </c>
      <c r="ARZ72" s="24">
        <f t="shared" si="500"/>
        <v>0</v>
      </c>
      <c r="ASE72" s="24">
        <f t="shared" si="501"/>
        <v>0</v>
      </c>
      <c r="ASF72" s="24">
        <f t="shared" si="502"/>
        <v>0</v>
      </c>
      <c r="ASG72" s="24">
        <f t="shared" si="503"/>
        <v>0</v>
      </c>
      <c r="ASL72" s="24">
        <f t="shared" si="504"/>
        <v>0</v>
      </c>
      <c r="ASM72" s="24">
        <f t="shared" si="505"/>
        <v>0</v>
      </c>
      <c r="ASN72" s="24">
        <f t="shared" si="506"/>
        <v>0</v>
      </c>
      <c r="ASS72" s="24">
        <f t="shared" si="507"/>
        <v>0</v>
      </c>
      <c r="AST72" s="24">
        <f t="shared" si="508"/>
        <v>0</v>
      </c>
      <c r="ASU72" s="24">
        <f t="shared" si="509"/>
        <v>0</v>
      </c>
      <c r="ASZ72" s="24">
        <f t="shared" si="510"/>
        <v>0</v>
      </c>
      <c r="ATA72" s="24">
        <f t="shared" si="511"/>
        <v>0</v>
      </c>
      <c r="ATB72" s="24">
        <f t="shared" si="512"/>
        <v>0</v>
      </c>
      <c r="ATG72" s="24">
        <f t="shared" si="513"/>
        <v>0</v>
      </c>
      <c r="ATH72" s="24">
        <f t="shared" si="514"/>
        <v>0</v>
      </c>
      <c r="ATI72" s="24">
        <f t="shared" si="515"/>
        <v>0</v>
      </c>
      <c r="ATN72" s="24">
        <f t="shared" si="516"/>
        <v>0</v>
      </c>
      <c r="ATO72" s="24">
        <f t="shared" si="517"/>
        <v>0</v>
      </c>
      <c r="ATP72" s="24">
        <f t="shared" si="518"/>
        <v>0</v>
      </c>
      <c r="ATU72" s="24">
        <f t="shared" si="519"/>
        <v>0</v>
      </c>
      <c r="ATV72" s="24">
        <f t="shared" si="520"/>
        <v>0</v>
      </c>
      <c r="ATW72" s="24">
        <f t="shared" si="521"/>
        <v>0</v>
      </c>
      <c r="AUB72" s="24">
        <f t="shared" si="522"/>
        <v>0</v>
      </c>
      <c r="AUC72" s="24">
        <f t="shared" si="523"/>
        <v>0</v>
      </c>
      <c r="AUD72" s="24">
        <f t="shared" si="524"/>
        <v>0</v>
      </c>
      <c r="AUI72" s="24">
        <f t="shared" si="525"/>
        <v>0</v>
      </c>
      <c r="AUJ72" s="24">
        <f t="shared" si="526"/>
        <v>0</v>
      </c>
      <c r="AUK72" s="24">
        <f t="shared" si="527"/>
        <v>0</v>
      </c>
      <c r="AUP72" s="24">
        <f t="shared" si="528"/>
        <v>0</v>
      </c>
      <c r="AUQ72" s="24">
        <f t="shared" si="529"/>
        <v>0</v>
      </c>
      <c r="AUR72" s="24">
        <f t="shared" si="530"/>
        <v>0</v>
      </c>
      <c r="AUW72" s="24">
        <f t="shared" si="531"/>
        <v>0</v>
      </c>
      <c r="AUX72" s="24">
        <f t="shared" si="532"/>
        <v>0</v>
      </c>
      <c r="AUY72" s="24">
        <f t="shared" si="533"/>
        <v>0</v>
      </c>
      <c r="AVD72" s="24">
        <f t="shared" si="534"/>
        <v>0</v>
      </c>
      <c r="AVE72" s="24">
        <f t="shared" si="535"/>
        <v>0</v>
      </c>
      <c r="AVF72" s="24">
        <f t="shared" si="536"/>
        <v>0</v>
      </c>
      <c r="AVK72" s="24">
        <f t="shared" si="537"/>
        <v>0</v>
      </c>
      <c r="AVL72" s="24">
        <f t="shared" si="538"/>
        <v>0</v>
      </c>
      <c r="AVM72" s="24">
        <f t="shared" si="539"/>
        <v>0</v>
      </c>
      <c r="AVR72" s="24">
        <f t="shared" si="540"/>
        <v>0</v>
      </c>
      <c r="AVS72" s="24">
        <f t="shared" si="541"/>
        <v>0</v>
      </c>
      <c r="AVT72" s="24">
        <f t="shared" si="542"/>
        <v>0</v>
      </c>
      <c r="AVY72" s="24">
        <f t="shared" si="543"/>
        <v>0</v>
      </c>
      <c r="AVZ72" s="24">
        <f t="shared" si="544"/>
        <v>0</v>
      </c>
      <c r="AWA72" s="24">
        <f t="shared" si="545"/>
        <v>0</v>
      </c>
      <c r="AWF72" s="24">
        <f t="shared" si="546"/>
        <v>0</v>
      </c>
      <c r="AWG72" s="24">
        <f t="shared" si="547"/>
        <v>0</v>
      </c>
      <c r="AWH72" s="24">
        <f t="shared" si="548"/>
        <v>0</v>
      </c>
      <c r="AWM72" s="24">
        <f t="shared" si="549"/>
        <v>0</v>
      </c>
      <c r="AWN72" s="24">
        <f t="shared" si="550"/>
        <v>0</v>
      </c>
      <c r="AWO72" s="24">
        <f t="shared" si="551"/>
        <v>0</v>
      </c>
      <c r="AWT72" s="24">
        <f t="shared" si="552"/>
        <v>0</v>
      </c>
      <c r="AWU72" s="24">
        <f t="shared" si="553"/>
        <v>0</v>
      </c>
      <c r="AWV72" s="24">
        <f t="shared" si="554"/>
        <v>0</v>
      </c>
      <c r="AXA72" s="24">
        <f t="shared" si="555"/>
        <v>0</v>
      </c>
      <c r="AXB72" s="24">
        <f t="shared" si="556"/>
        <v>0</v>
      </c>
      <c r="AXC72" s="24">
        <f t="shared" si="557"/>
        <v>0</v>
      </c>
      <c r="AXH72" s="24">
        <f t="shared" si="558"/>
        <v>0</v>
      </c>
      <c r="AXI72" s="24">
        <f t="shared" si="559"/>
        <v>0</v>
      </c>
      <c r="AXJ72" s="24">
        <f t="shared" si="560"/>
        <v>0</v>
      </c>
      <c r="AXO72" s="24">
        <f t="shared" si="561"/>
        <v>0</v>
      </c>
      <c r="AXP72" s="24">
        <f t="shared" si="562"/>
        <v>0</v>
      </c>
      <c r="AXQ72" s="24">
        <f t="shared" si="563"/>
        <v>0</v>
      </c>
      <c r="AXV72" s="24">
        <f t="shared" si="564"/>
        <v>0</v>
      </c>
      <c r="AXW72" s="24">
        <f t="shared" si="565"/>
        <v>0</v>
      </c>
      <c r="AXX72" s="24">
        <f t="shared" si="566"/>
        <v>0</v>
      </c>
      <c r="AYC72" s="24">
        <f t="shared" si="567"/>
        <v>0</v>
      </c>
      <c r="AYD72" s="24">
        <f t="shared" si="568"/>
        <v>0</v>
      </c>
      <c r="AYE72" s="24">
        <f t="shared" si="569"/>
        <v>0</v>
      </c>
      <c r="AYJ72" s="24">
        <f t="shared" si="570"/>
        <v>0</v>
      </c>
      <c r="AYK72" s="24">
        <f t="shared" si="571"/>
        <v>0</v>
      </c>
      <c r="AYL72" s="24">
        <f t="shared" si="572"/>
        <v>0</v>
      </c>
      <c r="AYQ72" s="24">
        <f t="shared" si="573"/>
        <v>0</v>
      </c>
      <c r="AYR72" s="24">
        <f t="shared" si="574"/>
        <v>0</v>
      </c>
      <c r="AYS72" s="24">
        <f t="shared" si="575"/>
        <v>0</v>
      </c>
      <c r="AYX72" s="24">
        <f t="shared" si="576"/>
        <v>0</v>
      </c>
      <c r="AYY72" s="24">
        <f t="shared" si="577"/>
        <v>0</v>
      </c>
      <c r="AYZ72" s="24">
        <f t="shared" si="578"/>
        <v>0</v>
      </c>
      <c r="AZE72" s="24">
        <f t="shared" si="579"/>
        <v>0</v>
      </c>
      <c r="AZF72" s="24">
        <f t="shared" si="580"/>
        <v>0</v>
      </c>
      <c r="AZG72" s="24">
        <f t="shared" si="581"/>
        <v>0</v>
      </c>
      <c r="AZH72"/>
      <c r="AZI72"/>
      <c r="AZJ72"/>
      <c r="AZK72"/>
      <c r="AZL72" s="24">
        <f t="shared" si="582"/>
        <v>0</v>
      </c>
      <c r="AZM72" s="24">
        <f t="shared" si="583"/>
        <v>0</v>
      </c>
      <c r="AZN72" s="24">
        <f t="shared" si="584"/>
        <v>0</v>
      </c>
      <c r="AZS72" s="24">
        <f t="shared" si="585"/>
        <v>0</v>
      </c>
      <c r="AZT72" s="24">
        <f t="shared" si="586"/>
        <v>0</v>
      </c>
      <c r="AZU72" s="24">
        <f t="shared" si="587"/>
        <v>0</v>
      </c>
      <c r="AZZ72" s="24">
        <f t="shared" si="588"/>
        <v>0</v>
      </c>
      <c r="BAA72" s="24">
        <f t="shared" si="589"/>
        <v>0</v>
      </c>
      <c r="BAB72" s="24">
        <f t="shared" si="590"/>
        <v>0</v>
      </c>
      <c r="BAG72" s="24">
        <f t="shared" si="591"/>
        <v>0</v>
      </c>
      <c r="BAH72" s="24">
        <f t="shared" si="592"/>
        <v>0</v>
      </c>
      <c r="BAI72" s="24">
        <f t="shared" si="593"/>
        <v>0</v>
      </c>
      <c r="BAN72" s="24">
        <f t="shared" si="594"/>
        <v>0</v>
      </c>
      <c r="BAO72" s="24">
        <f t="shared" si="595"/>
        <v>0</v>
      </c>
      <c r="BAP72" s="24">
        <f t="shared" si="596"/>
        <v>0</v>
      </c>
      <c r="BAU72" s="24">
        <f t="shared" si="597"/>
        <v>0</v>
      </c>
      <c r="BAV72" s="24">
        <f t="shared" si="598"/>
        <v>0</v>
      </c>
      <c r="BAW72" s="24">
        <f t="shared" si="599"/>
        <v>0</v>
      </c>
      <c r="BBB72" s="24">
        <f t="shared" si="600"/>
        <v>0</v>
      </c>
      <c r="BBC72" s="24">
        <f t="shared" si="601"/>
        <v>0</v>
      </c>
      <c r="BBD72" s="24">
        <f t="shared" si="602"/>
        <v>0</v>
      </c>
      <c r="BBI72" s="24">
        <f t="shared" si="603"/>
        <v>0</v>
      </c>
      <c r="BBJ72" s="24">
        <f t="shared" si="604"/>
        <v>0</v>
      </c>
      <c r="BBK72" s="24">
        <f t="shared" si="605"/>
        <v>0</v>
      </c>
      <c r="BBP72" s="24">
        <f t="shared" si="606"/>
        <v>0</v>
      </c>
      <c r="BBQ72" s="24">
        <f t="shared" si="607"/>
        <v>0</v>
      </c>
      <c r="BBR72" s="24">
        <f t="shared" si="608"/>
        <v>0</v>
      </c>
      <c r="BBW72" s="24">
        <f t="shared" si="609"/>
        <v>0</v>
      </c>
      <c r="BBX72" s="24">
        <f t="shared" si="610"/>
        <v>0</v>
      </c>
      <c r="BBY72" s="24">
        <f t="shared" si="611"/>
        <v>0</v>
      </c>
      <c r="BCD72" s="24">
        <f t="shared" si="612"/>
        <v>0</v>
      </c>
      <c r="BCE72" s="24">
        <f t="shared" si="613"/>
        <v>0</v>
      </c>
      <c r="BCF72" s="24">
        <f t="shared" si="614"/>
        <v>0</v>
      </c>
      <c r="BCK72" s="24">
        <f t="shared" si="615"/>
        <v>0</v>
      </c>
      <c r="BCL72" s="24">
        <f t="shared" si="616"/>
        <v>0</v>
      </c>
      <c r="BCM72" s="24">
        <f t="shared" si="617"/>
        <v>0</v>
      </c>
      <c r="BCR72" s="24">
        <f t="shared" si="618"/>
        <v>0</v>
      </c>
      <c r="BCS72" s="24">
        <f t="shared" si="619"/>
        <v>0</v>
      </c>
      <c r="BCT72" s="24">
        <f t="shared" si="620"/>
        <v>0</v>
      </c>
      <c r="BCY72" s="24">
        <f t="shared" si="621"/>
        <v>0</v>
      </c>
      <c r="BCZ72" s="24">
        <f t="shared" si="622"/>
        <v>0</v>
      </c>
      <c r="BDA72" s="24">
        <f t="shared" si="623"/>
        <v>0</v>
      </c>
      <c r="BDF72" s="24">
        <f t="shared" si="624"/>
        <v>0</v>
      </c>
      <c r="BDG72" s="24">
        <f t="shared" si="625"/>
        <v>0</v>
      </c>
      <c r="BDH72" s="24">
        <f t="shared" si="626"/>
        <v>0</v>
      </c>
      <c r="BDM72" s="24">
        <f t="shared" si="627"/>
        <v>0</v>
      </c>
      <c r="BDN72" s="24">
        <f t="shared" si="628"/>
        <v>0</v>
      </c>
      <c r="BDO72" s="24">
        <f t="shared" si="629"/>
        <v>0</v>
      </c>
      <c r="BDT72" s="24">
        <f t="shared" si="630"/>
        <v>0</v>
      </c>
      <c r="BDU72" s="24">
        <f t="shared" si="631"/>
        <v>0</v>
      </c>
      <c r="BDV72" s="24">
        <f t="shared" si="632"/>
        <v>0</v>
      </c>
      <c r="BEA72" s="24">
        <f t="shared" si="633"/>
        <v>0</v>
      </c>
      <c r="BEB72" s="24">
        <f t="shared" si="634"/>
        <v>0</v>
      </c>
      <c r="BEC72" s="24">
        <f t="shared" si="635"/>
        <v>0</v>
      </c>
      <c r="BEH72" s="24">
        <f t="shared" si="636"/>
        <v>0</v>
      </c>
      <c r="BEI72" s="24">
        <f t="shared" si="637"/>
        <v>0</v>
      </c>
      <c r="BEJ72" s="24">
        <f t="shared" si="638"/>
        <v>0</v>
      </c>
      <c r="BEO72" s="24">
        <f t="shared" si="639"/>
        <v>0</v>
      </c>
      <c r="BEP72" s="24">
        <f t="shared" si="640"/>
        <v>0</v>
      </c>
      <c r="BEQ72" s="24">
        <f t="shared" si="641"/>
        <v>0</v>
      </c>
      <c r="BEV72" s="24">
        <f t="shared" si="642"/>
        <v>0</v>
      </c>
      <c r="BEW72" s="24">
        <f t="shared" si="643"/>
        <v>0</v>
      </c>
      <c r="BEX72" s="24">
        <f t="shared" si="644"/>
        <v>0</v>
      </c>
      <c r="BFC72" s="24">
        <f t="shared" si="645"/>
        <v>0</v>
      </c>
      <c r="BFD72" s="24">
        <f t="shared" si="646"/>
        <v>0</v>
      </c>
      <c r="BFE72" s="24">
        <f t="shared" si="647"/>
        <v>0</v>
      </c>
      <c r="BFJ72" s="24">
        <f t="shared" si="648"/>
        <v>0</v>
      </c>
      <c r="BFK72" s="24">
        <f t="shared" si="649"/>
        <v>0</v>
      </c>
      <c r="BFL72" s="24">
        <f t="shared" si="650"/>
        <v>0</v>
      </c>
      <c r="BFQ72" s="24">
        <f t="shared" si="651"/>
        <v>0</v>
      </c>
      <c r="BFR72" s="24">
        <f t="shared" si="652"/>
        <v>0</v>
      </c>
      <c r="BFS72" s="24">
        <f t="shared" si="653"/>
        <v>0</v>
      </c>
      <c r="BFX72" s="24">
        <f t="shared" si="654"/>
        <v>0</v>
      </c>
      <c r="BFY72" s="24">
        <f t="shared" si="655"/>
        <v>0</v>
      </c>
      <c r="BFZ72" s="24">
        <f t="shared" si="656"/>
        <v>0</v>
      </c>
      <c r="BGE72" s="24">
        <f t="shared" si="657"/>
        <v>0</v>
      </c>
      <c r="BGF72" s="24">
        <f t="shared" si="658"/>
        <v>0</v>
      </c>
      <c r="BGG72" s="24">
        <f t="shared" si="659"/>
        <v>0</v>
      </c>
      <c r="BGL72" s="24">
        <f t="shared" si="660"/>
        <v>0</v>
      </c>
      <c r="BGM72" s="24">
        <f t="shared" si="661"/>
        <v>0</v>
      </c>
      <c r="BGN72" s="24">
        <f t="shared" si="662"/>
        <v>0</v>
      </c>
      <c r="BGS72" s="24">
        <f t="shared" si="663"/>
        <v>0</v>
      </c>
      <c r="BGT72" s="24">
        <f t="shared" si="664"/>
        <v>0</v>
      </c>
      <c r="BGU72" s="24">
        <f t="shared" si="665"/>
        <v>0</v>
      </c>
      <c r="BGZ72" s="24">
        <f t="shared" si="666"/>
        <v>0</v>
      </c>
      <c r="BHA72" s="24">
        <f t="shared" si="667"/>
        <v>0</v>
      </c>
      <c r="BHB72" s="24">
        <f t="shared" si="668"/>
        <v>0</v>
      </c>
      <c r="BHG72" s="24">
        <f t="shared" si="669"/>
        <v>0</v>
      </c>
      <c r="BHH72" s="24">
        <f t="shared" si="670"/>
        <v>0</v>
      </c>
      <c r="BHI72" s="24">
        <f t="shared" si="671"/>
        <v>0</v>
      </c>
      <c r="BHN72" s="24">
        <f t="shared" si="672"/>
        <v>0</v>
      </c>
      <c r="BHO72" s="24">
        <f t="shared" si="673"/>
        <v>0</v>
      </c>
      <c r="BHP72" s="24">
        <f t="shared" si="674"/>
        <v>0</v>
      </c>
      <c r="BHU72" s="24">
        <f t="shared" si="675"/>
        <v>0</v>
      </c>
      <c r="BHV72" s="24">
        <f t="shared" si="676"/>
        <v>0</v>
      </c>
      <c r="BHW72" s="24">
        <f t="shared" si="677"/>
        <v>0</v>
      </c>
      <c r="BIB72" s="24">
        <f t="shared" si="678"/>
        <v>0</v>
      </c>
      <c r="BIC72" s="24">
        <f t="shared" si="679"/>
        <v>0</v>
      </c>
      <c r="BID72" s="24">
        <f t="shared" si="680"/>
        <v>0</v>
      </c>
      <c r="BII72" s="24">
        <f t="shared" si="681"/>
        <v>0</v>
      </c>
      <c r="BIJ72" s="24">
        <f t="shared" si="682"/>
        <v>0</v>
      </c>
      <c r="BIK72" s="24">
        <f t="shared" si="683"/>
        <v>0</v>
      </c>
      <c r="BIP72" s="24">
        <f t="shared" si="684"/>
        <v>0</v>
      </c>
      <c r="BIQ72" s="24">
        <f t="shared" si="685"/>
        <v>0</v>
      </c>
      <c r="BIR72" s="24">
        <f t="shared" si="686"/>
        <v>0</v>
      </c>
      <c r="BIW72" s="24">
        <f t="shared" si="687"/>
        <v>0</v>
      </c>
      <c r="BIX72" s="24">
        <f t="shared" si="688"/>
        <v>0</v>
      </c>
      <c r="BIY72" s="24">
        <f t="shared" si="689"/>
        <v>0</v>
      </c>
      <c r="BJD72" s="24">
        <f t="shared" si="690"/>
        <v>0</v>
      </c>
      <c r="BJE72" s="24">
        <f t="shared" si="691"/>
        <v>0</v>
      </c>
      <c r="BJF72" s="24">
        <f t="shared" si="692"/>
        <v>0</v>
      </c>
      <c r="BJK72" s="24">
        <f t="shared" si="693"/>
        <v>0</v>
      </c>
      <c r="BJL72" s="24">
        <f t="shared" si="694"/>
        <v>0</v>
      </c>
      <c r="BJM72" s="24">
        <f t="shared" si="695"/>
        <v>0</v>
      </c>
      <c r="BJR72" s="24">
        <f t="shared" si="696"/>
        <v>0</v>
      </c>
      <c r="BJS72" s="24">
        <f t="shared" si="697"/>
        <v>0</v>
      </c>
      <c r="BJT72" s="24">
        <f t="shared" si="698"/>
        <v>0</v>
      </c>
      <c r="BJY72" s="24">
        <f t="shared" si="699"/>
        <v>0</v>
      </c>
      <c r="BJZ72" s="24">
        <f t="shared" si="700"/>
        <v>0</v>
      </c>
      <c r="BKA72" s="24">
        <f t="shared" si="701"/>
        <v>0</v>
      </c>
      <c r="BKF72" s="24">
        <f t="shared" si="702"/>
        <v>0</v>
      </c>
      <c r="BKG72" s="24">
        <f t="shared" si="703"/>
        <v>0</v>
      </c>
      <c r="BKH72" s="24">
        <f t="shared" si="704"/>
        <v>0</v>
      </c>
      <c r="BKM72" s="24">
        <f t="shared" si="705"/>
        <v>0</v>
      </c>
      <c r="BKN72" s="24">
        <f t="shared" si="706"/>
        <v>0</v>
      </c>
      <c r="BKO72" s="24">
        <f t="shared" si="707"/>
        <v>0</v>
      </c>
      <c r="BKT72" s="24">
        <f t="shared" si="708"/>
        <v>0</v>
      </c>
      <c r="BKU72" s="24">
        <f t="shared" si="709"/>
        <v>0</v>
      </c>
      <c r="BKV72" s="24">
        <f t="shared" si="710"/>
        <v>0</v>
      </c>
      <c r="BLA72" s="24">
        <f t="shared" si="711"/>
        <v>0</v>
      </c>
      <c r="BLB72" s="24">
        <f t="shared" si="712"/>
        <v>0</v>
      </c>
      <c r="BLC72" s="24">
        <f t="shared" si="713"/>
        <v>0</v>
      </c>
      <c r="BLH72" s="24">
        <f t="shared" si="714"/>
        <v>0</v>
      </c>
      <c r="BLI72" s="24">
        <f t="shared" si="715"/>
        <v>0</v>
      </c>
      <c r="BLJ72" s="24">
        <f t="shared" si="716"/>
        <v>0</v>
      </c>
      <c r="BLO72" s="24">
        <f t="shared" si="717"/>
        <v>0</v>
      </c>
      <c r="BLP72" s="24">
        <f t="shared" si="718"/>
        <v>0</v>
      </c>
      <c r="BLQ72" s="24">
        <f t="shared" si="719"/>
        <v>0</v>
      </c>
      <c r="BLV72" s="24">
        <f t="shared" si="720"/>
        <v>0</v>
      </c>
      <c r="BLW72" s="24">
        <f t="shared" si="721"/>
        <v>0</v>
      </c>
      <c r="BLX72" s="24">
        <f t="shared" si="722"/>
        <v>0</v>
      </c>
      <c r="BMC72" s="24">
        <f t="shared" si="723"/>
        <v>0</v>
      </c>
      <c r="BMD72" s="24">
        <f t="shared" si="724"/>
        <v>0</v>
      </c>
      <c r="BME72" s="24">
        <f t="shared" si="725"/>
        <v>0</v>
      </c>
      <c r="BMJ72" s="24">
        <f t="shared" si="726"/>
        <v>0</v>
      </c>
      <c r="BMK72" s="24">
        <f t="shared" si="727"/>
        <v>0</v>
      </c>
      <c r="BML72" s="24">
        <f t="shared" si="728"/>
        <v>0</v>
      </c>
      <c r="BMQ72" s="24">
        <f t="shared" si="729"/>
        <v>0</v>
      </c>
      <c r="BMR72" s="24">
        <f t="shared" si="730"/>
        <v>0</v>
      </c>
      <c r="BMS72" s="24">
        <f t="shared" si="731"/>
        <v>0</v>
      </c>
      <c r="BMX72" s="24">
        <f t="shared" si="732"/>
        <v>0</v>
      </c>
      <c r="BMY72" s="24">
        <f t="shared" si="733"/>
        <v>0</v>
      </c>
      <c r="BMZ72" s="24">
        <f t="shared" si="734"/>
        <v>0</v>
      </c>
      <c r="BNE72" s="24">
        <f t="shared" si="735"/>
        <v>0</v>
      </c>
      <c r="BNF72" s="24">
        <f t="shared" si="736"/>
        <v>0</v>
      </c>
      <c r="BNG72" s="24">
        <f t="shared" si="737"/>
        <v>0</v>
      </c>
      <c r="BNL72" s="24">
        <f t="shared" si="738"/>
        <v>0</v>
      </c>
      <c r="BNM72" s="24">
        <f t="shared" si="739"/>
        <v>0</v>
      </c>
      <c r="BNN72" s="24">
        <f t="shared" si="740"/>
        <v>0</v>
      </c>
      <c r="BNS72" s="24">
        <f t="shared" si="741"/>
        <v>0</v>
      </c>
      <c r="BNT72" s="24">
        <f t="shared" si="742"/>
        <v>0</v>
      </c>
      <c r="BNU72" s="24">
        <f t="shared" si="743"/>
        <v>0</v>
      </c>
      <c r="BNZ72" s="24">
        <f t="shared" si="744"/>
        <v>0</v>
      </c>
      <c r="BOA72" s="24">
        <f t="shared" si="745"/>
        <v>0</v>
      </c>
      <c r="BOB72" s="24">
        <f t="shared" si="746"/>
        <v>0</v>
      </c>
      <c r="BOG72" s="24">
        <f t="shared" si="747"/>
        <v>0</v>
      </c>
      <c r="BOH72" s="24">
        <f t="shared" si="748"/>
        <v>0</v>
      </c>
      <c r="BOI72" s="24">
        <f t="shared" si="749"/>
        <v>0</v>
      </c>
      <c r="BON72" s="24">
        <f t="shared" si="750"/>
        <v>0</v>
      </c>
      <c r="BOO72" s="24">
        <f t="shared" si="751"/>
        <v>0</v>
      </c>
      <c r="BOP72" s="24">
        <f t="shared" si="752"/>
        <v>0</v>
      </c>
      <c r="BOU72" s="24">
        <f t="shared" si="753"/>
        <v>0</v>
      </c>
      <c r="BOV72" s="24">
        <f t="shared" si="754"/>
        <v>0</v>
      </c>
      <c r="BOW72" s="24">
        <f t="shared" si="755"/>
        <v>0</v>
      </c>
      <c r="BPB72" s="24">
        <f t="shared" si="756"/>
        <v>0</v>
      </c>
      <c r="BPC72" s="24">
        <f t="shared" si="757"/>
        <v>0</v>
      </c>
      <c r="BPD72" s="24">
        <f t="shared" si="758"/>
        <v>0</v>
      </c>
      <c r="BPI72" s="24">
        <f t="shared" si="759"/>
        <v>0</v>
      </c>
      <c r="BPJ72" s="24">
        <f t="shared" si="760"/>
        <v>0</v>
      </c>
      <c r="BPK72" s="24">
        <f t="shared" si="761"/>
        <v>0</v>
      </c>
      <c r="BPP72" s="24">
        <f t="shared" si="762"/>
        <v>0</v>
      </c>
      <c r="BPQ72" s="24">
        <f t="shared" si="763"/>
        <v>0</v>
      </c>
      <c r="BPR72" s="24">
        <f t="shared" si="764"/>
        <v>0</v>
      </c>
      <c r="BPW72" s="24">
        <f t="shared" si="765"/>
        <v>0</v>
      </c>
      <c r="BPX72" s="24">
        <f t="shared" si="766"/>
        <v>0</v>
      </c>
      <c r="BPY72" s="24">
        <f t="shared" si="767"/>
        <v>0</v>
      </c>
      <c r="BQD72" s="24">
        <f t="shared" si="768"/>
        <v>0</v>
      </c>
      <c r="BQE72" s="24">
        <f t="shared" si="769"/>
        <v>0</v>
      </c>
      <c r="BQF72" s="24">
        <f t="shared" si="770"/>
        <v>0</v>
      </c>
      <c r="BQK72" s="24">
        <f t="shared" si="771"/>
        <v>0</v>
      </c>
      <c r="BQL72" s="24">
        <f t="shared" si="772"/>
        <v>0</v>
      </c>
      <c r="BQM72" s="24">
        <f t="shared" si="773"/>
        <v>0</v>
      </c>
      <c r="BQR72" s="24">
        <f t="shared" si="774"/>
        <v>0</v>
      </c>
      <c r="BQS72" s="24">
        <f t="shared" si="775"/>
        <v>0</v>
      </c>
      <c r="BQT72" s="24">
        <f t="shared" si="776"/>
        <v>0</v>
      </c>
      <c r="BQY72" s="24">
        <f t="shared" si="777"/>
        <v>0</v>
      </c>
      <c r="BQZ72" s="24">
        <f t="shared" si="778"/>
        <v>0</v>
      </c>
      <c r="BRA72" s="24">
        <f t="shared" si="779"/>
        <v>0</v>
      </c>
      <c r="BRF72" s="24">
        <f t="shared" si="780"/>
        <v>0</v>
      </c>
      <c r="BRG72" s="24">
        <f t="shared" si="781"/>
        <v>0</v>
      </c>
      <c r="BRH72" s="24">
        <f t="shared" si="782"/>
        <v>0</v>
      </c>
      <c r="BRM72" s="24">
        <f t="shared" si="783"/>
        <v>0</v>
      </c>
      <c r="BRN72" s="24">
        <f t="shared" si="784"/>
        <v>0</v>
      </c>
      <c r="BRO72" s="24">
        <f t="shared" si="785"/>
        <v>0</v>
      </c>
      <c r="BRT72" s="24">
        <f t="shared" si="786"/>
        <v>0</v>
      </c>
      <c r="BRU72" s="24">
        <f t="shared" si="787"/>
        <v>0</v>
      </c>
      <c r="BRV72" s="24">
        <f t="shared" si="788"/>
        <v>0</v>
      </c>
      <c r="BSA72" s="24">
        <f t="shared" si="789"/>
        <v>0</v>
      </c>
      <c r="BSB72" s="24">
        <f t="shared" si="790"/>
        <v>0</v>
      </c>
      <c r="BSC72" s="24">
        <f t="shared" si="791"/>
        <v>0</v>
      </c>
      <c r="BSH72" s="24">
        <f t="shared" si="792"/>
        <v>0</v>
      </c>
      <c r="BSI72" s="24">
        <f t="shared" si="793"/>
        <v>0</v>
      </c>
      <c r="BSJ72" s="24">
        <f t="shared" si="794"/>
        <v>0</v>
      </c>
      <c r="BSO72" s="24">
        <f t="shared" si="795"/>
        <v>0</v>
      </c>
      <c r="BSP72" s="24">
        <f t="shared" si="796"/>
        <v>0</v>
      </c>
      <c r="BSQ72" s="24">
        <f t="shared" si="797"/>
        <v>0</v>
      </c>
      <c r="BSV72" s="24">
        <f t="shared" si="798"/>
        <v>0</v>
      </c>
      <c r="BSW72" s="24">
        <f t="shared" si="799"/>
        <v>0</v>
      </c>
      <c r="BSX72" s="24">
        <f t="shared" si="800"/>
        <v>0</v>
      </c>
      <c r="BTC72" s="24">
        <f t="shared" si="801"/>
        <v>0</v>
      </c>
      <c r="BTD72" s="24">
        <f t="shared" si="802"/>
        <v>0</v>
      </c>
      <c r="BTE72" s="24">
        <f t="shared" si="803"/>
        <v>0</v>
      </c>
      <c r="BTJ72" s="24">
        <f t="shared" si="804"/>
        <v>0</v>
      </c>
      <c r="BTK72" s="24">
        <f t="shared" si="805"/>
        <v>0</v>
      </c>
      <c r="BTL72" s="24">
        <f t="shared" si="806"/>
        <v>0</v>
      </c>
      <c r="BTQ72" s="24">
        <f t="shared" si="807"/>
        <v>0</v>
      </c>
      <c r="BTR72" s="24">
        <f t="shared" si="808"/>
        <v>0</v>
      </c>
      <c r="BTS72" s="24">
        <f t="shared" si="809"/>
        <v>0</v>
      </c>
      <c r="BTX72" s="24">
        <f t="shared" si="810"/>
        <v>0</v>
      </c>
      <c r="BTY72" s="24">
        <f t="shared" si="811"/>
        <v>0</v>
      </c>
      <c r="BTZ72" s="24">
        <f t="shared" si="812"/>
        <v>0</v>
      </c>
      <c r="BUE72" s="24">
        <f t="shared" si="813"/>
        <v>0</v>
      </c>
      <c r="BUF72" s="24">
        <f t="shared" si="814"/>
        <v>0</v>
      </c>
      <c r="BUG72" s="24">
        <f t="shared" si="815"/>
        <v>0</v>
      </c>
      <c r="BUL72" s="24">
        <f t="shared" si="816"/>
        <v>0</v>
      </c>
      <c r="BUM72" s="24">
        <f t="shared" si="817"/>
        <v>0</v>
      </c>
      <c r="BUN72" s="24">
        <f t="shared" si="818"/>
        <v>0</v>
      </c>
      <c r="BUS72" s="24">
        <f t="shared" si="819"/>
        <v>0</v>
      </c>
      <c r="BUT72" s="24">
        <f t="shared" si="820"/>
        <v>0</v>
      </c>
      <c r="BUU72" s="24">
        <f t="shared" si="821"/>
        <v>0</v>
      </c>
      <c r="BUZ72" s="24">
        <f t="shared" si="822"/>
        <v>0</v>
      </c>
      <c r="BVA72" s="24">
        <f t="shared" si="823"/>
        <v>0</v>
      </c>
      <c r="BVB72" s="24">
        <f t="shared" si="824"/>
        <v>0</v>
      </c>
      <c r="BVG72" s="24">
        <f t="shared" si="825"/>
        <v>0</v>
      </c>
      <c r="BVH72" s="24">
        <f t="shared" si="826"/>
        <v>0</v>
      </c>
      <c r="BVI72" s="24">
        <f t="shared" si="827"/>
        <v>0</v>
      </c>
      <c r="BVN72" s="24">
        <f t="shared" si="828"/>
        <v>0</v>
      </c>
      <c r="BVO72" s="24">
        <f t="shared" si="829"/>
        <v>0</v>
      </c>
      <c r="BVP72" s="24">
        <f t="shared" si="830"/>
        <v>0</v>
      </c>
      <c r="BVU72" s="24">
        <f t="shared" si="831"/>
        <v>0</v>
      </c>
      <c r="BVV72" s="24">
        <f t="shared" si="832"/>
        <v>0</v>
      </c>
      <c r="BVW72" s="24">
        <f t="shared" si="833"/>
        <v>0</v>
      </c>
      <c r="BVX72"/>
      <c r="BVY72"/>
      <c r="BVZ72"/>
      <c r="BWA72"/>
      <c r="BWB72" s="24">
        <f t="shared" si="834"/>
        <v>0</v>
      </c>
      <c r="BWC72" s="24">
        <f t="shared" si="835"/>
        <v>0</v>
      </c>
      <c r="BWD72" s="24">
        <f t="shared" si="836"/>
        <v>0</v>
      </c>
      <c r="BWI72" s="24">
        <f t="shared" si="837"/>
        <v>0</v>
      </c>
      <c r="BWJ72" s="24">
        <f t="shared" si="838"/>
        <v>0</v>
      </c>
      <c r="BWK72" s="24">
        <f t="shared" si="839"/>
        <v>0</v>
      </c>
      <c r="BWP72" s="24">
        <f t="shared" si="840"/>
        <v>0</v>
      </c>
      <c r="BWQ72" s="24">
        <f t="shared" si="841"/>
        <v>0</v>
      </c>
      <c r="BWR72" s="24">
        <f t="shared" si="842"/>
        <v>0</v>
      </c>
      <c r="BWW72" s="24">
        <f t="shared" si="843"/>
        <v>0</v>
      </c>
      <c r="BWX72" s="24">
        <f t="shared" si="844"/>
        <v>0</v>
      </c>
      <c r="BWY72" s="24">
        <f t="shared" si="845"/>
        <v>0</v>
      </c>
      <c r="BXD72" s="24">
        <f t="shared" si="846"/>
        <v>0</v>
      </c>
      <c r="BXE72" s="24">
        <f t="shared" si="847"/>
        <v>0</v>
      </c>
      <c r="BXF72" s="24">
        <f t="shared" si="848"/>
        <v>0</v>
      </c>
      <c r="BXK72" s="24">
        <f t="shared" si="849"/>
        <v>0</v>
      </c>
      <c r="BXL72" s="24">
        <f t="shared" si="850"/>
        <v>0</v>
      </c>
      <c r="BXM72" s="24">
        <f t="shared" si="851"/>
        <v>0</v>
      </c>
      <c r="BXR72" s="24">
        <f t="shared" si="852"/>
        <v>0</v>
      </c>
      <c r="BXS72" s="24">
        <f t="shared" si="853"/>
        <v>0</v>
      </c>
      <c r="BXT72" s="24">
        <f t="shared" si="854"/>
        <v>0</v>
      </c>
      <c r="BXY72" s="24">
        <f t="shared" si="855"/>
        <v>0</v>
      </c>
      <c r="BXZ72" s="24">
        <f t="shared" si="856"/>
        <v>0</v>
      </c>
      <c r="BYA72" s="24">
        <f t="shared" si="857"/>
        <v>0</v>
      </c>
      <c r="BYF72" s="24">
        <f t="shared" si="858"/>
        <v>0</v>
      </c>
      <c r="BYG72" s="24">
        <f t="shared" si="859"/>
        <v>0</v>
      </c>
      <c r="BYH72" s="24">
        <f t="shared" si="860"/>
        <v>0</v>
      </c>
      <c r="BYM72" s="24">
        <f t="shared" si="861"/>
        <v>0</v>
      </c>
      <c r="BYN72" s="24">
        <f t="shared" si="862"/>
        <v>0</v>
      </c>
      <c r="BYO72" s="24">
        <f t="shared" si="863"/>
        <v>0</v>
      </c>
      <c r="BYT72" s="24">
        <f t="shared" si="864"/>
        <v>0</v>
      </c>
      <c r="BYU72" s="24">
        <f t="shared" si="865"/>
        <v>0</v>
      </c>
      <c r="BYV72" s="24">
        <f t="shared" si="866"/>
        <v>0</v>
      </c>
    </row>
    <row r="73" spans="6:1023 1028:2024" x14ac:dyDescent="0.3">
      <c r="F73" s="82">
        <f t="shared" si="0"/>
        <v>0</v>
      </c>
      <c r="G73" s="82">
        <f t="shared" si="1"/>
        <v>0</v>
      </c>
      <c r="H73" s="82">
        <f t="shared" si="2"/>
        <v>0</v>
      </c>
      <c r="M73" s="15">
        <f t="shared" si="3"/>
        <v>0</v>
      </c>
      <c r="N73" s="15">
        <f t="shared" si="4"/>
        <v>0</v>
      </c>
      <c r="O73" s="15">
        <f t="shared" si="5"/>
        <v>0</v>
      </c>
      <c r="P73" s="15"/>
      <c r="Q73" s="15"/>
      <c r="T73" s="15">
        <f t="shared" si="6"/>
        <v>0</v>
      </c>
      <c r="U73" s="15">
        <f t="shared" si="7"/>
        <v>0</v>
      </c>
      <c r="V73" s="15">
        <f t="shared" si="8"/>
        <v>0</v>
      </c>
      <c r="AA73" s="74">
        <f t="shared" si="9"/>
        <v>0</v>
      </c>
      <c r="AB73" s="74">
        <f t="shared" si="10"/>
        <v>0</v>
      </c>
      <c r="AC73" s="53">
        <f t="shared" si="11"/>
        <v>0</v>
      </c>
      <c r="AD73" s="16"/>
      <c r="AE73" s="15"/>
      <c r="AF73" s="15"/>
      <c r="AG73" s="15"/>
      <c r="AH73" s="74">
        <f t="shared" si="12"/>
        <v>0</v>
      </c>
      <c r="AI73" s="74">
        <f t="shared" si="13"/>
        <v>0</v>
      </c>
      <c r="AJ73" s="53">
        <f t="shared" si="14"/>
        <v>0</v>
      </c>
      <c r="AK73">
        <v>4.3411900140016996E-6</v>
      </c>
      <c r="AL73" t="e">
        <f>bvarM9^3</f>
        <v>#VALUE!</v>
      </c>
      <c r="AM73" t="e">
        <f>cvarM9^3</f>
        <v>#VALUE!</v>
      </c>
      <c r="AN73" t="e">
        <f>mvarM9^3</f>
        <v>#VALUE!</v>
      </c>
      <c r="AO73" s="15" t="e">
        <f t="shared" si="15"/>
        <v>#VALUE!</v>
      </c>
      <c r="AP73" s="15" t="e">
        <f t="shared" si="16"/>
        <v>#VALUE!</v>
      </c>
      <c r="AQ73" s="53" t="e">
        <f t="shared" si="17"/>
        <v>#VALUE!</v>
      </c>
      <c r="AV73" s="15">
        <f t="shared" si="18"/>
        <v>0</v>
      </c>
      <c r="AW73" s="15">
        <f t="shared" si="19"/>
        <v>0</v>
      </c>
      <c r="AX73" s="53">
        <f t="shared" si="20"/>
        <v>0</v>
      </c>
      <c r="BC73" s="15">
        <f t="shared" si="21"/>
        <v>0</v>
      </c>
      <c r="BD73" s="15">
        <f t="shared" si="22"/>
        <v>0</v>
      </c>
      <c r="BE73" s="53">
        <f t="shared" si="23"/>
        <v>0</v>
      </c>
      <c r="BJ73" s="15">
        <f t="shared" si="24"/>
        <v>0</v>
      </c>
      <c r="BK73" s="15">
        <f t="shared" si="25"/>
        <v>0</v>
      </c>
      <c r="BL73" s="53">
        <f t="shared" si="26"/>
        <v>0</v>
      </c>
      <c r="BQ73" s="15">
        <f t="shared" si="27"/>
        <v>0</v>
      </c>
      <c r="BR73" s="15">
        <f t="shared" si="28"/>
        <v>0</v>
      </c>
      <c r="BS73" s="53">
        <f t="shared" si="29"/>
        <v>0</v>
      </c>
      <c r="BX73" s="15">
        <f t="shared" si="30"/>
        <v>0</v>
      </c>
      <c r="BY73" s="15">
        <f t="shared" si="31"/>
        <v>0</v>
      </c>
      <c r="BZ73" s="53">
        <f t="shared" si="32"/>
        <v>0</v>
      </c>
      <c r="CA73">
        <v>8.8923396249468E-4</v>
      </c>
      <c r="CB73" t="e">
        <f>bvarM7^3</f>
        <v>#VALUE!</v>
      </c>
      <c r="CC73" t="e">
        <f>cvarM7^3</f>
        <v>#VALUE!</v>
      </c>
      <c r="CD73" t="e">
        <f>mvarM7^3</f>
        <v>#VALUE!</v>
      </c>
      <c r="CE73" s="15" t="e">
        <f t="shared" si="33"/>
        <v>#VALUE!</v>
      </c>
      <c r="CF73" s="15" t="e">
        <f t="shared" si="34"/>
        <v>#VALUE!</v>
      </c>
      <c r="CG73" s="53" t="e">
        <f t="shared" si="35"/>
        <v>#VALUE!</v>
      </c>
      <c r="CL73" s="15">
        <f t="shared" si="36"/>
        <v>0</v>
      </c>
      <c r="CM73" s="15">
        <f t="shared" si="37"/>
        <v>0</v>
      </c>
      <c r="CN73" s="53">
        <f t="shared" si="38"/>
        <v>0</v>
      </c>
      <c r="CS73" s="15">
        <f t="shared" si="39"/>
        <v>0</v>
      </c>
      <c r="CT73" s="15">
        <f t="shared" si="40"/>
        <v>0</v>
      </c>
      <c r="CU73" s="53">
        <f t="shared" si="41"/>
        <v>0</v>
      </c>
      <c r="CZ73" s="15">
        <f t="shared" si="42"/>
        <v>0</v>
      </c>
      <c r="DA73" s="15">
        <f t="shared" si="43"/>
        <v>0</v>
      </c>
      <c r="DB73" s="53">
        <f t="shared" si="44"/>
        <v>0</v>
      </c>
      <c r="DG73" s="15">
        <f t="shared" si="45"/>
        <v>0</v>
      </c>
      <c r="DH73" s="15">
        <f t="shared" si="46"/>
        <v>0</v>
      </c>
      <c r="DI73" s="53">
        <f t="shared" si="47"/>
        <v>0</v>
      </c>
      <c r="DN73" s="15">
        <f t="shared" si="48"/>
        <v>0</v>
      </c>
      <c r="DO73" s="15">
        <f t="shared" si="49"/>
        <v>0</v>
      </c>
      <c r="DP73" s="53">
        <f t="shared" si="50"/>
        <v>0</v>
      </c>
      <c r="DQ73">
        <v>3.0654073233026998E-6</v>
      </c>
      <c r="DR73" t="e">
        <f>bvarM9^3</f>
        <v>#VALUE!</v>
      </c>
      <c r="DS73" t="e">
        <f>cvarM9^3</f>
        <v>#VALUE!</v>
      </c>
      <c r="DT73" t="e">
        <f>mvarM9^3</f>
        <v>#VALUE!</v>
      </c>
      <c r="DU73" s="15" t="e">
        <f t="shared" si="51"/>
        <v>#VALUE!</v>
      </c>
      <c r="DV73" s="15" t="e">
        <f t="shared" si="52"/>
        <v>#VALUE!</v>
      </c>
      <c r="DW73" s="53" t="e">
        <f t="shared" si="53"/>
        <v>#VALUE!</v>
      </c>
      <c r="EB73" s="15">
        <f t="shared" si="54"/>
        <v>0</v>
      </c>
      <c r="EC73" s="15">
        <f t="shared" si="55"/>
        <v>0</v>
      </c>
      <c r="ED73" s="53">
        <f t="shared" si="56"/>
        <v>0</v>
      </c>
      <c r="EI73" s="15">
        <f t="shared" si="57"/>
        <v>0</v>
      </c>
      <c r="EJ73" s="15">
        <f t="shared" si="58"/>
        <v>0</v>
      </c>
      <c r="EK73" s="53">
        <f t="shared" si="59"/>
        <v>0</v>
      </c>
      <c r="EP73" s="15">
        <f t="shared" si="60"/>
        <v>0</v>
      </c>
      <c r="EQ73" s="15">
        <f t="shared" si="61"/>
        <v>0</v>
      </c>
      <c r="ER73" s="53">
        <f t="shared" si="62"/>
        <v>0</v>
      </c>
      <c r="EW73" s="15">
        <f t="shared" si="63"/>
        <v>0</v>
      </c>
      <c r="EX73" s="15">
        <f t="shared" si="64"/>
        <v>0</v>
      </c>
      <c r="EY73" s="53">
        <f t="shared" si="65"/>
        <v>0</v>
      </c>
      <c r="FD73" s="15">
        <f t="shared" si="66"/>
        <v>0</v>
      </c>
      <c r="FE73" s="15">
        <f t="shared" si="67"/>
        <v>0</v>
      </c>
      <c r="FF73" s="53">
        <f t="shared" si="68"/>
        <v>0</v>
      </c>
      <c r="FG73">
        <v>6.3747201319806995E-4</v>
      </c>
      <c r="FH73" t="e">
        <f>bvarM7^3</f>
        <v>#VALUE!</v>
      </c>
      <c r="FI73" t="e">
        <f>cvarM7^3</f>
        <v>#VALUE!</v>
      </c>
      <c r="FJ73" t="e">
        <f>mvarM7^3</f>
        <v>#VALUE!</v>
      </c>
      <c r="FK73" s="15" t="e">
        <f t="shared" si="69"/>
        <v>#VALUE!</v>
      </c>
      <c r="FL73" s="15" t="e">
        <f t="shared" si="70"/>
        <v>#VALUE!</v>
      </c>
      <c r="FM73" s="53" t="e">
        <f t="shared" si="71"/>
        <v>#VALUE!</v>
      </c>
      <c r="FR73" s="15">
        <f t="shared" si="72"/>
        <v>0</v>
      </c>
      <c r="FS73" s="15">
        <f t="shared" si="73"/>
        <v>0</v>
      </c>
      <c r="FT73" s="53">
        <f t="shared" si="74"/>
        <v>0</v>
      </c>
      <c r="FY73" s="15">
        <f t="shared" si="75"/>
        <v>0</v>
      </c>
      <c r="FZ73" s="15">
        <f t="shared" si="76"/>
        <v>0</v>
      </c>
      <c r="GA73" s="53">
        <f t="shared" si="77"/>
        <v>0</v>
      </c>
      <c r="GF73" s="15">
        <f t="shared" si="78"/>
        <v>0</v>
      </c>
      <c r="GG73" s="15">
        <f t="shared" si="79"/>
        <v>0</v>
      </c>
      <c r="GH73" s="53">
        <f t="shared" si="80"/>
        <v>0</v>
      </c>
      <c r="GM73" s="15">
        <f t="shared" si="81"/>
        <v>0</v>
      </c>
      <c r="GN73" s="15">
        <f t="shared" si="82"/>
        <v>0</v>
      </c>
      <c r="GO73" s="53">
        <f t="shared" si="83"/>
        <v>0</v>
      </c>
      <c r="GT73" s="15">
        <f t="shared" si="84"/>
        <v>0</v>
      </c>
      <c r="GU73" s="15">
        <f t="shared" si="85"/>
        <v>0</v>
      </c>
      <c r="GV73" s="53">
        <f t="shared" si="86"/>
        <v>0</v>
      </c>
      <c r="GW73">
        <v>8.7536796143838002E-4</v>
      </c>
      <c r="GX73" t="e">
        <f>bvarM7^3</f>
        <v>#VALUE!</v>
      </c>
      <c r="GY73" t="e">
        <f>cvarM7^3</f>
        <v>#VALUE!</v>
      </c>
      <c r="GZ73" t="e">
        <f>mvarM7^3</f>
        <v>#VALUE!</v>
      </c>
      <c r="HA73" s="15" t="e">
        <f t="shared" si="87"/>
        <v>#VALUE!</v>
      </c>
      <c r="HB73" s="15" t="e">
        <f t="shared" si="88"/>
        <v>#VALUE!</v>
      </c>
      <c r="HC73" s="53" t="e">
        <f t="shared" si="89"/>
        <v>#VALUE!</v>
      </c>
      <c r="HH73" s="15">
        <f t="shared" si="90"/>
        <v>0</v>
      </c>
      <c r="HI73" s="15">
        <f t="shared" si="91"/>
        <v>0</v>
      </c>
      <c r="HJ73" s="53">
        <f t="shared" si="92"/>
        <v>0</v>
      </c>
      <c r="HO73" s="15">
        <f t="shared" si="93"/>
        <v>0</v>
      </c>
      <c r="HP73" s="15">
        <f t="shared" si="94"/>
        <v>0</v>
      </c>
      <c r="HQ73" s="53">
        <f t="shared" si="95"/>
        <v>0</v>
      </c>
      <c r="HV73" s="15">
        <f t="shared" si="96"/>
        <v>0</v>
      </c>
      <c r="HW73" s="15">
        <f t="shared" si="97"/>
        <v>0</v>
      </c>
      <c r="HX73" s="53">
        <f t="shared" si="98"/>
        <v>0</v>
      </c>
      <c r="IC73" s="15">
        <f t="shared" si="99"/>
        <v>0</v>
      </c>
      <c r="ID73" s="15">
        <f t="shared" si="100"/>
        <v>0</v>
      </c>
      <c r="IE73" s="53">
        <f t="shared" si="101"/>
        <v>0</v>
      </c>
      <c r="IJ73" s="15">
        <f t="shared" si="102"/>
        <v>0</v>
      </c>
      <c r="IK73" s="15">
        <f t="shared" si="103"/>
        <v>0</v>
      </c>
      <c r="IL73" s="53">
        <f t="shared" si="104"/>
        <v>0</v>
      </c>
      <c r="IM73">
        <v>-5.6720118231725997E-5</v>
      </c>
      <c r="IN73" t="e">
        <f>bvarM6^3</f>
        <v>#VALUE!</v>
      </c>
      <c r="IO73" t="e">
        <f>cvarM6^3</f>
        <v>#VALUE!</v>
      </c>
      <c r="IP73" t="e">
        <f>mvarM6^3</f>
        <v>#VALUE!</v>
      </c>
      <c r="IQ73" s="15" t="e">
        <f t="shared" si="105"/>
        <v>#VALUE!</v>
      </c>
      <c r="IR73" s="15" t="e">
        <f t="shared" si="106"/>
        <v>#VALUE!</v>
      </c>
      <c r="IS73" s="53" t="e">
        <f t="shared" si="107"/>
        <v>#VALUE!</v>
      </c>
      <c r="IX73" s="15">
        <f t="shared" si="108"/>
        <v>0</v>
      </c>
      <c r="IY73" s="15">
        <f t="shared" si="109"/>
        <v>0</v>
      </c>
      <c r="IZ73" s="53">
        <f t="shared" si="110"/>
        <v>0</v>
      </c>
      <c r="JA73"/>
      <c r="JB73"/>
      <c r="JC73"/>
      <c r="JD73"/>
      <c r="JE73" s="24">
        <f t="shared" si="111"/>
        <v>0</v>
      </c>
      <c r="JF73" s="24">
        <f t="shared" si="112"/>
        <v>0</v>
      </c>
      <c r="JG73" s="24">
        <f t="shared" si="113"/>
        <v>0</v>
      </c>
      <c r="JL73" s="24">
        <f t="shared" si="114"/>
        <v>0</v>
      </c>
      <c r="JM73" s="24">
        <f t="shared" si="115"/>
        <v>0</v>
      </c>
      <c r="JN73" s="24">
        <f t="shared" si="116"/>
        <v>0</v>
      </c>
      <c r="JS73" s="24">
        <f t="shared" si="117"/>
        <v>0</v>
      </c>
      <c r="JT73" s="24">
        <f t="shared" si="118"/>
        <v>0</v>
      </c>
      <c r="JU73" s="24">
        <f t="shared" si="119"/>
        <v>0</v>
      </c>
      <c r="JZ73" s="24">
        <f t="shared" si="120"/>
        <v>0</v>
      </c>
      <c r="KA73" s="24">
        <f t="shared" si="121"/>
        <v>0</v>
      </c>
      <c r="KB73" s="24">
        <f t="shared" si="122"/>
        <v>0</v>
      </c>
      <c r="KG73" s="24">
        <f t="shared" si="123"/>
        <v>0</v>
      </c>
      <c r="KH73" s="24">
        <f t="shared" si="124"/>
        <v>0</v>
      </c>
      <c r="KI73" s="24">
        <f t="shared" si="125"/>
        <v>0</v>
      </c>
      <c r="KN73" s="24">
        <f t="shared" si="126"/>
        <v>0</v>
      </c>
      <c r="KO73" s="24">
        <f t="shared" si="127"/>
        <v>0</v>
      </c>
      <c r="KP73" s="24">
        <f t="shared" si="128"/>
        <v>0</v>
      </c>
      <c r="KU73" s="24">
        <f t="shared" si="129"/>
        <v>0</v>
      </c>
      <c r="KV73" s="24">
        <f t="shared" si="130"/>
        <v>0</v>
      </c>
      <c r="KW73" s="24">
        <f t="shared" si="131"/>
        <v>0</v>
      </c>
      <c r="LB73" s="24">
        <f t="shared" si="132"/>
        <v>0</v>
      </c>
      <c r="LC73" s="24">
        <f t="shared" si="133"/>
        <v>0</v>
      </c>
      <c r="LD73" s="24">
        <f t="shared" si="134"/>
        <v>0</v>
      </c>
      <c r="LI73" s="24">
        <f t="shared" si="135"/>
        <v>0</v>
      </c>
      <c r="LJ73" s="24">
        <f t="shared" si="136"/>
        <v>0</v>
      </c>
      <c r="LK73" s="24">
        <f t="shared" si="137"/>
        <v>0</v>
      </c>
      <c r="LP73" s="24">
        <f t="shared" si="138"/>
        <v>0</v>
      </c>
      <c r="LQ73" s="24">
        <f t="shared" si="139"/>
        <v>0</v>
      </c>
      <c r="LR73" s="24">
        <f t="shared" si="140"/>
        <v>0</v>
      </c>
      <c r="LW73" s="24">
        <f t="shared" si="141"/>
        <v>0</v>
      </c>
      <c r="LX73" s="24">
        <f t="shared" si="142"/>
        <v>0</v>
      </c>
      <c r="LY73" s="24">
        <f t="shared" si="143"/>
        <v>0</v>
      </c>
      <c r="MD73" s="24">
        <f t="shared" si="144"/>
        <v>0</v>
      </c>
      <c r="ME73" s="24">
        <f t="shared" si="145"/>
        <v>0</v>
      </c>
      <c r="MF73" s="24">
        <f t="shared" si="146"/>
        <v>0</v>
      </c>
      <c r="MK73" s="24">
        <f t="shared" si="147"/>
        <v>0</v>
      </c>
      <c r="ML73" s="24">
        <f t="shared" si="148"/>
        <v>0</v>
      </c>
      <c r="MM73" s="24">
        <f t="shared" si="149"/>
        <v>0</v>
      </c>
      <c r="MR73" s="24">
        <f t="shared" si="150"/>
        <v>0</v>
      </c>
      <c r="MS73" s="24">
        <f t="shared" si="151"/>
        <v>0</v>
      </c>
      <c r="MT73" s="24">
        <f t="shared" si="152"/>
        <v>0</v>
      </c>
      <c r="MY73" s="24">
        <f t="shared" si="153"/>
        <v>0</v>
      </c>
      <c r="MZ73" s="24">
        <f t="shared" si="154"/>
        <v>0</v>
      </c>
      <c r="NA73" s="24">
        <f t="shared" si="155"/>
        <v>0</v>
      </c>
      <c r="NF73" s="24">
        <f t="shared" si="156"/>
        <v>0</v>
      </c>
      <c r="NG73" s="24">
        <f t="shared" si="157"/>
        <v>0</v>
      </c>
      <c r="NH73" s="24">
        <f t="shared" si="158"/>
        <v>0</v>
      </c>
      <c r="NM73" s="24">
        <f t="shared" si="159"/>
        <v>0</v>
      </c>
      <c r="NN73" s="24">
        <f t="shared" si="160"/>
        <v>0</v>
      </c>
      <c r="NO73" s="24">
        <f t="shared" si="161"/>
        <v>0</v>
      </c>
      <c r="NT73" s="24">
        <f t="shared" si="162"/>
        <v>0</v>
      </c>
      <c r="NU73" s="24">
        <f t="shared" si="163"/>
        <v>0</v>
      </c>
      <c r="NV73" s="24">
        <f t="shared" si="164"/>
        <v>0</v>
      </c>
      <c r="OA73" s="24">
        <f t="shared" si="165"/>
        <v>0</v>
      </c>
      <c r="OB73" s="24">
        <f t="shared" si="166"/>
        <v>0</v>
      </c>
      <c r="OC73" s="24">
        <f t="shared" si="167"/>
        <v>0</v>
      </c>
      <c r="OH73" s="24">
        <f t="shared" si="168"/>
        <v>0</v>
      </c>
      <c r="OI73" s="24">
        <f t="shared" si="169"/>
        <v>0</v>
      </c>
      <c r="OJ73" s="24">
        <f t="shared" si="170"/>
        <v>0</v>
      </c>
      <c r="OO73" s="24">
        <f t="shared" si="171"/>
        <v>0</v>
      </c>
      <c r="OP73" s="24">
        <f t="shared" si="172"/>
        <v>0</v>
      </c>
      <c r="OQ73" s="24">
        <f t="shared" si="173"/>
        <v>0</v>
      </c>
      <c r="OV73" s="24">
        <f t="shared" si="174"/>
        <v>0</v>
      </c>
      <c r="OW73" s="24">
        <f t="shared" si="175"/>
        <v>0</v>
      </c>
      <c r="OX73" s="24">
        <f t="shared" si="176"/>
        <v>0</v>
      </c>
      <c r="PC73" s="24">
        <f t="shared" si="177"/>
        <v>0</v>
      </c>
      <c r="PD73" s="24">
        <f t="shared" si="178"/>
        <v>0</v>
      </c>
      <c r="PE73" s="24">
        <f t="shared" si="179"/>
        <v>0</v>
      </c>
      <c r="PJ73" s="24">
        <f t="shared" si="180"/>
        <v>0</v>
      </c>
      <c r="PK73" s="24">
        <f t="shared" si="181"/>
        <v>0</v>
      </c>
      <c r="PL73" s="24">
        <f t="shared" si="182"/>
        <v>0</v>
      </c>
      <c r="PQ73" s="24">
        <f t="shared" si="183"/>
        <v>0</v>
      </c>
      <c r="PR73" s="24">
        <f t="shared" si="184"/>
        <v>0</v>
      </c>
      <c r="PS73" s="24">
        <f t="shared" si="185"/>
        <v>0</v>
      </c>
      <c r="PX73" s="24">
        <f t="shared" si="186"/>
        <v>0</v>
      </c>
      <c r="PY73" s="24">
        <f t="shared" si="187"/>
        <v>0</v>
      </c>
      <c r="PZ73" s="24">
        <f t="shared" si="188"/>
        <v>0</v>
      </c>
      <c r="QE73" s="24">
        <f t="shared" si="189"/>
        <v>0</v>
      </c>
      <c r="QF73" s="24">
        <f t="shared" si="190"/>
        <v>0</v>
      </c>
      <c r="QG73" s="24">
        <f t="shared" si="191"/>
        <v>0</v>
      </c>
      <c r="QL73" s="24">
        <f t="shared" si="192"/>
        <v>0</v>
      </c>
      <c r="QM73" s="24">
        <f t="shared" si="193"/>
        <v>0</v>
      </c>
      <c r="QN73" s="24">
        <f t="shared" si="194"/>
        <v>0</v>
      </c>
      <c r="QS73" s="24">
        <f t="shared" si="195"/>
        <v>0</v>
      </c>
      <c r="QT73" s="24">
        <f t="shared" si="196"/>
        <v>0</v>
      </c>
      <c r="QU73" s="24">
        <f t="shared" si="197"/>
        <v>0</v>
      </c>
      <c r="QZ73" s="24">
        <f t="shared" si="198"/>
        <v>0</v>
      </c>
      <c r="RA73" s="24">
        <f t="shared" si="199"/>
        <v>0</v>
      </c>
      <c r="RB73" s="24">
        <f t="shared" si="200"/>
        <v>0</v>
      </c>
      <c r="RG73" s="24">
        <f t="shared" si="201"/>
        <v>0</v>
      </c>
      <c r="RH73" s="24">
        <f t="shared" si="202"/>
        <v>0</v>
      </c>
      <c r="RI73" s="24">
        <f t="shared" si="203"/>
        <v>0</v>
      </c>
      <c r="RN73" s="24">
        <f t="shared" si="204"/>
        <v>0</v>
      </c>
      <c r="RO73" s="24">
        <f t="shared" si="205"/>
        <v>0</v>
      </c>
      <c r="RP73" s="24">
        <f t="shared" si="206"/>
        <v>0</v>
      </c>
      <c r="RU73" s="24">
        <f t="shared" si="207"/>
        <v>0</v>
      </c>
      <c r="RV73" s="24">
        <f t="shared" si="208"/>
        <v>0</v>
      </c>
      <c r="RW73" s="24">
        <f t="shared" si="209"/>
        <v>0</v>
      </c>
      <c r="SB73" s="24">
        <f t="shared" si="210"/>
        <v>0</v>
      </c>
      <c r="SC73" s="24">
        <f t="shared" si="211"/>
        <v>0</v>
      </c>
      <c r="SD73" s="24">
        <f t="shared" si="212"/>
        <v>0</v>
      </c>
      <c r="SI73" s="24">
        <f t="shared" si="213"/>
        <v>0</v>
      </c>
      <c r="SJ73" s="24">
        <f t="shared" si="214"/>
        <v>0</v>
      </c>
      <c r="SK73" s="24">
        <f t="shared" si="215"/>
        <v>0</v>
      </c>
      <c r="SP73" s="24">
        <f t="shared" si="216"/>
        <v>0</v>
      </c>
      <c r="SQ73" s="24">
        <f t="shared" si="217"/>
        <v>0</v>
      </c>
      <c r="SR73" s="24">
        <f t="shared" si="218"/>
        <v>0</v>
      </c>
      <c r="SW73" s="24">
        <f t="shared" si="219"/>
        <v>0</v>
      </c>
      <c r="SX73" s="24">
        <f t="shared" si="220"/>
        <v>0</v>
      </c>
      <c r="SY73" s="24">
        <f t="shared" si="221"/>
        <v>0</v>
      </c>
      <c r="TD73" s="24">
        <f t="shared" si="222"/>
        <v>0</v>
      </c>
      <c r="TE73" s="24">
        <f t="shared" si="223"/>
        <v>0</v>
      </c>
      <c r="TF73" s="24">
        <f t="shared" si="224"/>
        <v>0</v>
      </c>
      <c r="TK73" s="24">
        <f t="shared" si="225"/>
        <v>0</v>
      </c>
      <c r="TL73" s="24">
        <f t="shared" si="226"/>
        <v>0</v>
      </c>
      <c r="TM73" s="24">
        <f t="shared" si="227"/>
        <v>0</v>
      </c>
      <c r="TR73" s="24">
        <f t="shared" si="228"/>
        <v>0</v>
      </c>
      <c r="TS73" s="24">
        <f t="shared" si="229"/>
        <v>0</v>
      </c>
      <c r="TT73" s="24">
        <f t="shared" si="230"/>
        <v>0</v>
      </c>
      <c r="TY73" s="24">
        <f t="shared" si="231"/>
        <v>0</v>
      </c>
      <c r="TZ73" s="24">
        <f t="shared" si="232"/>
        <v>0</v>
      </c>
      <c r="UA73" s="24">
        <f t="shared" si="233"/>
        <v>0</v>
      </c>
      <c r="UF73" s="24">
        <f t="shared" si="234"/>
        <v>0</v>
      </c>
      <c r="UG73" s="24">
        <f t="shared" si="235"/>
        <v>0</v>
      </c>
      <c r="UH73" s="24">
        <f t="shared" si="236"/>
        <v>0</v>
      </c>
      <c r="UM73" s="24">
        <f t="shared" si="237"/>
        <v>0</v>
      </c>
      <c r="UN73" s="24">
        <f t="shared" si="238"/>
        <v>0</v>
      </c>
      <c r="UO73" s="24">
        <f t="shared" si="239"/>
        <v>0</v>
      </c>
      <c r="UT73" s="24">
        <f t="shared" si="240"/>
        <v>0</v>
      </c>
      <c r="UU73" s="24">
        <f t="shared" si="241"/>
        <v>0</v>
      </c>
      <c r="UV73" s="24">
        <f t="shared" si="242"/>
        <v>0</v>
      </c>
      <c r="VA73" s="24">
        <f t="shared" si="243"/>
        <v>0</v>
      </c>
      <c r="VB73" s="24">
        <f t="shared" si="244"/>
        <v>0</v>
      </c>
      <c r="VC73" s="24">
        <f t="shared" si="245"/>
        <v>0</v>
      </c>
      <c r="VH73" s="24">
        <f t="shared" si="246"/>
        <v>0</v>
      </c>
      <c r="VI73" s="24">
        <f t="shared" si="247"/>
        <v>0</v>
      </c>
      <c r="VJ73" s="24">
        <f t="shared" si="248"/>
        <v>0</v>
      </c>
      <c r="VO73" s="24">
        <f t="shared" si="249"/>
        <v>0</v>
      </c>
      <c r="VP73" s="24">
        <f t="shared" si="250"/>
        <v>0</v>
      </c>
      <c r="VQ73" s="24">
        <f t="shared" si="251"/>
        <v>0</v>
      </c>
      <c r="VV73" s="24">
        <f t="shared" si="252"/>
        <v>0</v>
      </c>
      <c r="VW73" s="24">
        <f t="shared" si="253"/>
        <v>0</v>
      </c>
      <c r="VX73" s="24">
        <f t="shared" si="254"/>
        <v>0</v>
      </c>
      <c r="WC73" s="24">
        <f t="shared" si="255"/>
        <v>0</v>
      </c>
      <c r="WD73" s="24">
        <f t="shared" si="256"/>
        <v>0</v>
      </c>
      <c r="WE73" s="24">
        <f t="shared" si="257"/>
        <v>0</v>
      </c>
      <c r="WJ73" s="24">
        <f t="shared" si="258"/>
        <v>0</v>
      </c>
      <c r="WK73" s="24">
        <f t="shared" si="259"/>
        <v>0</v>
      </c>
      <c r="WL73" s="24">
        <f t="shared" si="260"/>
        <v>0</v>
      </c>
      <c r="WQ73" s="24">
        <f t="shared" si="261"/>
        <v>0</v>
      </c>
      <c r="WR73" s="24">
        <f t="shared" si="262"/>
        <v>0</v>
      </c>
      <c r="WS73" s="24">
        <f t="shared" si="263"/>
        <v>0</v>
      </c>
      <c r="WX73" s="24">
        <f t="shared" si="264"/>
        <v>0</v>
      </c>
      <c r="WY73" s="24">
        <f t="shared" si="265"/>
        <v>0</v>
      </c>
      <c r="WZ73" s="24">
        <f t="shared" si="266"/>
        <v>0</v>
      </c>
      <c r="XE73" s="24">
        <f t="shared" si="267"/>
        <v>0</v>
      </c>
      <c r="XF73" s="24">
        <f t="shared" si="268"/>
        <v>0</v>
      </c>
      <c r="XG73" s="24">
        <f t="shared" si="269"/>
        <v>0</v>
      </c>
      <c r="XL73" s="24">
        <f t="shared" si="270"/>
        <v>0</v>
      </c>
      <c r="XM73" s="24">
        <f t="shared" si="271"/>
        <v>0</v>
      </c>
      <c r="XN73" s="24">
        <f t="shared" si="272"/>
        <v>0</v>
      </c>
      <c r="XS73" s="24">
        <f t="shared" si="273"/>
        <v>0</v>
      </c>
      <c r="XT73" s="24">
        <f t="shared" si="274"/>
        <v>0</v>
      </c>
      <c r="XU73" s="24">
        <f t="shared" si="275"/>
        <v>0</v>
      </c>
      <c r="XZ73" s="24">
        <f t="shared" si="276"/>
        <v>0</v>
      </c>
      <c r="YA73" s="24">
        <f t="shared" si="277"/>
        <v>0</v>
      </c>
      <c r="YB73" s="24">
        <f t="shared" si="278"/>
        <v>0</v>
      </c>
      <c r="YG73" s="24">
        <f t="shared" si="279"/>
        <v>0</v>
      </c>
      <c r="YH73" s="24">
        <f t="shared" si="280"/>
        <v>0</v>
      </c>
      <c r="YI73" s="24">
        <f t="shared" si="281"/>
        <v>0</v>
      </c>
      <c r="YN73" s="24">
        <f t="shared" si="282"/>
        <v>0</v>
      </c>
      <c r="YO73" s="24">
        <f t="shared" si="283"/>
        <v>0</v>
      </c>
      <c r="YP73" s="24">
        <f t="shared" si="284"/>
        <v>0</v>
      </c>
      <c r="YU73" s="24">
        <f t="shared" si="285"/>
        <v>0</v>
      </c>
      <c r="YV73" s="24">
        <f t="shared" si="286"/>
        <v>0</v>
      </c>
      <c r="YW73" s="24">
        <f t="shared" si="287"/>
        <v>0</v>
      </c>
      <c r="ZB73" s="24">
        <f t="shared" si="288"/>
        <v>0</v>
      </c>
      <c r="ZC73" s="24">
        <f t="shared" si="289"/>
        <v>0</v>
      </c>
      <c r="ZD73" s="24">
        <f t="shared" si="290"/>
        <v>0</v>
      </c>
      <c r="ZI73" s="24">
        <f t="shared" si="291"/>
        <v>0</v>
      </c>
      <c r="ZJ73" s="24">
        <f t="shared" si="292"/>
        <v>0</v>
      </c>
      <c r="ZK73" s="24">
        <f t="shared" si="293"/>
        <v>0</v>
      </c>
      <c r="ZP73" s="24">
        <f t="shared" si="294"/>
        <v>0</v>
      </c>
      <c r="ZQ73" s="24">
        <f t="shared" si="295"/>
        <v>0</v>
      </c>
      <c r="ZR73" s="24">
        <f t="shared" si="296"/>
        <v>0</v>
      </c>
      <c r="ZW73" s="24">
        <f t="shared" si="297"/>
        <v>0</v>
      </c>
      <c r="ZX73" s="24">
        <f t="shared" si="298"/>
        <v>0</v>
      </c>
      <c r="ZY73" s="24">
        <f t="shared" si="299"/>
        <v>0</v>
      </c>
      <c r="AAD73" s="24">
        <f t="shared" si="300"/>
        <v>0</v>
      </c>
      <c r="AAE73" s="24">
        <f t="shared" si="301"/>
        <v>0</v>
      </c>
      <c r="AAF73" s="24">
        <f t="shared" si="302"/>
        <v>0</v>
      </c>
      <c r="AAK73" s="24">
        <f t="shared" si="303"/>
        <v>0</v>
      </c>
      <c r="AAL73" s="24">
        <f t="shared" si="304"/>
        <v>0</v>
      </c>
      <c r="AAM73" s="24">
        <f t="shared" si="305"/>
        <v>0</v>
      </c>
      <c r="AAR73" s="24">
        <f t="shared" si="306"/>
        <v>0</v>
      </c>
      <c r="AAS73" s="24">
        <f t="shared" si="307"/>
        <v>0</v>
      </c>
      <c r="AAT73" s="24">
        <f t="shared" si="308"/>
        <v>0</v>
      </c>
      <c r="AAY73" s="24">
        <f t="shared" si="309"/>
        <v>0</v>
      </c>
      <c r="AAZ73" s="24">
        <f t="shared" si="310"/>
        <v>0</v>
      </c>
      <c r="ABA73" s="24">
        <f t="shared" si="311"/>
        <v>0</v>
      </c>
      <c r="ABF73" s="24">
        <f t="shared" si="312"/>
        <v>0</v>
      </c>
      <c r="ABG73" s="24">
        <f t="shared" si="313"/>
        <v>0</v>
      </c>
      <c r="ABH73" s="24">
        <f t="shared" si="314"/>
        <v>0</v>
      </c>
      <c r="ABM73" s="24">
        <f t="shared" si="315"/>
        <v>0</v>
      </c>
      <c r="ABN73" s="24">
        <f t="shared" si="316"/>
        <v>0</v>
      </c>
      <c r="ABO73" s="24">
        <f t="shared" si="317"/>
        <v>0</v>
      </c>
      <c r="ABT73" s="24">
        <f t="shared" si="318"/>
        <v>0</v>
      </c>
      <c r="ABU73" s="24">
        <f t="shared" si="319"/>
        <v>0</v>
      </c>
      <c r="ABV73" s="24">
        <f t="shared" si="320"/>
        <v>0</v>
      </c>
      <c r="ACA73" s="24">
        <f t="shared" si="321"/>
        <v>0</v>
      </c>
      <c r="ACB73" s="24">
        <f t="shared" si="322"/>
        <v>0</v>
      </c>
      <c r="ACC73" s="24">
        <f t="shared" si="323"/>
        <v>0</v>
      </c>
      <c r="ACH73" s="24">
        <f t="shared" si="324"/>
        <v>0</v>
      </c>
      <c r="ACI73" s="24">
        <f t="shared" si="325"/>
        <v>0</v>
      </c>
      <c r="ACJ73" s="24">
        <f t="shared" si="326"/>
        <v>0</v>
      </c>
      <c r="ACO73" s="24">
        <f t="shared" si="327"/>
        <v>0</v>
      </c>
      <c r="ACP73" s="24">
        <f t="shared" si="328"/>
        <v>0</v>
      </c>
      <c r="ACQ73" s="24">
        <f t="shared" si="329"/>
        <v>0</v>
      </c>
      <c r="ACV73" s="24">
        <f t="shared" si="330"/>
        <v>0</v>
      </c>
      <c r="ACW73" s="24">
        <f t="shared" si="331"/>
        <v>0</v>
      </c>
      <c r="ACX73" s="24">
        <f t="shared" si="332"/>
        <v>0</v>
      </c>
      <c r="ACY73"/>
      <c r="ACZ73"/>
      <c r="ADA73"/>
      <c r="ADB73"/>
      <c r="ADC73" s="24">
        <f t="shared" si="333"/>
        <v>0</v>
      </c>
      <c r="ADD73" s="24">
        <f t="shared" si="334"/>
        <v>0</v>
      </c>
      <c r="ADE73" s="24">
        <f t="shared" si="335"/>
        <v>0</v>
      </c>
      <c r="ADJ73" s="24">
        <f t="shared" si="336"/>
        <v>0</v>
      </c>
      <c r="ADK73" s="24">
        <f t="shared" si="337"/>
        <v>0</v>
      </c>
      <c r="ADL73" s="24">
        <f t="shared" si="338"/>
        <v>0</v>
      </c>
      <c r="ADQ73" s="24">
        <f t="shared" si="339"/>
        <v>0</v>
      </c>
      <c r="ADR73" s="24">
        <f t="shared" si="340"/>
        <v>0</v>
      </c>
      <c r="ADS73" s="24">
        <f t="shared" si="341"/>
        <v>0</v>
      </c>
      <c r="ADX73" s="24">
        <f t="shared" si="342"/>
        <v>0</v>
      </c>
      <c r="ADY73" s="24">
        <f t="shared" si="343"/>
        <v>0</v>
      </c>
      <c r="ADZ73" s="24">
        <f t="shared" si="344"/>
        <v>0</v>
      </c>
      <c r="AEE73" s="24">
        <f t="shared" si="345"/>
        <v>0</v>
      </c>
      <c r="AEF73" s="24">
        <f t="shared" si="346"/>
        <v>0</v>
      </c>
      <c r="AEG73" s="24">
        <f t="shared" si="347"/>
        <v>0</v>
      </c>
      <c r="AEL73" s="24">
        <f t="shared" si="348"/>
        <v>0</v>
      </c>
      <c r="AEM73" s="24">
        <f t="shared" si="349"/>
        <v>0</v>
      </c>
      <c r="AEN73" s="24">
        <f t="shared" si="350"/>
        <v>0</v>
      </c>
      <c r="AES73" s="24">
        <f t="shared" si="351"/>
        <v>0</v>
      </c>
      <c r="AET73" s="24">
        <f t="shared" si="352"/>
        <v>0</v>
      </c>
      <c r="AEU73" s="24">
        <f t="shared" si="353"/>
        <v>0</v>
      </c>
      <c r="AEZ73" s="24">
        <f t="shared" si="354"/>
        <v>0</v>
      </c>
      <c r="AFA73" s="24">
        <f t="shared" si="355"/>
        <v>0</v>
      </c>
      <c r="AFB73" s="24">
        <f t="shared" si="356"/>
        <v>0</v>
      </c>
      <c r="AFG73" s="24">
        <f t="shared" si="357"/>
        <v>0</v>
      </c>
      <c r="AFH73" s="24">
        <f t="shared" si="358"/>
        <v>0</v>
      </c>
      <c r="AFI73" s="24">
        <f t="shared" si="359"/>
        <v>0</v>
      </c>
      <c r="AFN73" s="24">
        <f t="shared" si="360"/>
        <v>0</v>
      </c>
      <c r="AFO73" s="24">
        <f t="shared" si="361"/>
        <v>0</v>
      </c>
      <c r="AFP73" s="24">
        <f t="shared" si="362"/>
        <v>0</v>
      </c>
      <c r="AFU73" s="24">
        <f t="shared" si="363"/>
        <v>0</v>
      </c>
      <c r="AFV73" s="24">
        <f t="shared" si="364"/>
        <v>0</v>
      </c>
      <c r="AFW73" s="24">
        <f t="shared" si="365"/>
        <v>0</v>
      </c>
      <c r="AGB73" s="24">
        <f t="shared" si="366"/>
        <v>0</v>
      </c>
      <c r="AGC73" s="24">
        <f t="shared" si="367"/>
        <v>0</v>
      </c>
      <c r="AGD73" s="24">
        <f t="shared" si="368"/>
        <v>0</v>
      </c>
      <c r="AGI73" s="24">
        <f t="shared" si="369"/>
        <v>0</v>
      </c>
      <c r="AGJ73" s="24">
        <f t="shared" si="370"/>
        <v>0</v>
      </c>
      <c r="AGK73" s="24">
        <f t="shared" si="371"/>
        <v>0</v>
      </c>
      <c r="AGP73" s="24">
        <f t="shared" si="372"/>
        <v>0</v>
      </c>
      <c r="AGQ73" s="24">
        <f t="shared" si="373"/>
        <v>0</v>
      </c>
      <c r="AGR73" s="24">
        <f t="shared" si="374"/>
        <v>0</v>
      </c>
      <c r="AGW73" s="24">
        <f t="shared" si="375"/>
        <v>0</v>
      </c>
      <c r="AGX73" s="24">
        <f t="shared" si="376"/>
        <v>0</v>
      </c>
      <c r="AGY73" s="24">
        <f t="shared" si="377"/>
        <v>0</v>
      </c>
      <c r="AHD73" s="24">
        <f t="shared" si="378"/>
        <v>0</v>
      </c>
      <c r="AHE73" s="24">
        <f t="shared" si="379"/>
        <v>0</v>
      </c>
      <c r="AHF73" s="24">
        <f t="shared" si="380"/>
        <v>0</v>
      </c>
      <c r="AHK73" s="24">
        <f t="shared" si="381"/>
        <v>0</v>
      </c>
      <c r="AHL73" s="24">
        <f t="shared" si="382"/>
        <v>0</v>
      </c>
      <c r="AHM73" s="24">
        <f t="shared" si="383"/>
        <v>0</v>
      </c>
      <c r="AHR73" s="24">
        <f t="shared" si="384"/>
        <v>0</v>
      </c>
      <c r="AHS73" s="24">
        <f t="shared" si="385"/>
        <v>0</v>
      </c>
      <c r="AHT73" s="24">
        <f t="shared" si="386"/>
        <v>0</v>
      </c>
      <c r="AHY73" s="24">
        <f t="shared" si="387"/>
        <v>0</v>
      </c>
      <c r="AHZ73" s="24">
        <f t="shared" si="388"/>
        <v>0</v>
      </c>
      <c r="AIA73" s="24">
        <f t="shared" si="389"/>
        <v>0</v>
      </c>
      <c r="AIF73" s="24">
        <f t="shared" si="390"/>
        <v>0</v>
      </c>
      <c r="AIG73" s="24">
        <f t="shared" si="391"/>
        <v>0</v>
      </c>
      <c r="AIH73" s="24">
        <f t="shared" si="392"/>
        <v>0</v>
      </c>
      <c r="AIM73" s="24">
        <f t="shared" si="393"/>
        <v>0</v>
      </c>
      <c r="AIN73" s="24">
        <f t="shared" si="394"/>
        <v>0</v>
      </c>
      <c r="AIO73" s="24">
        <f t="shared" si="395"/>
        <v>0</v>
      </c>
      <c r="AIT73" s="24">
        <f t="shared" si="396"/>
        <v>0</v>
      </c>
      <c r="AIU73" s="24">
        <f t="shared" si="397"/>
        <v>0</v>
      </c>
      <c r="AIV73" s="24">
        <f t="shared" si="398"/>
        <v>0</v>
      </c>
      <c r="AJA73" s="24">
        <f t="shared" si="399"/>
        <v>0</v>
      </c>
      <c r="AJB73" s="24">
        <f t="shared" si="400"/>
        <v>0</v>
      </c>
      <c r="AJC73" s="24">
        <f t="shared" si="401"/>
        <v>0</v>
      </c>
      <c r="AJH73" s="24">
        <f t="shared" si="402"/>
        <v>0</v>
      </c>
      <c r="AJI73" s="24">
        <f t="shared" si="403"/>
        <v>0</v>
      </c>
      <c r="AJJ73" s="24">
        <f t="shared" si="404"/>
        <v>0</v>
      </c>
      <c r="AJO73" s="24">
        <f t="shared" si="405"/>
        <v>0</v>
      </c>
      <c r="AJP73" s="24">
        <f t="shared" si="406"/>
        <v>0</v>
      </c>
      <c r="AJQ73" s="24">
        <f t="shared" si="407"/>
        <v>0</v>
      </c>
      <c r="AJV73" s="24">
        <f t="shared" si="408"/>
        <v>0</v>
      </c>
      <c r="AJW73" s="24">
        <f t="shared" si="409"/>
        <v>0</v>
      </c>
      <c r="AJX73" s="24">
        <f t="shared" si="410"/>
        <v>0</v>
      </c>
      <c r="AKC73" s="24">
        <f t="shared" si="411"/>
        <v>0</v>
      </c>
      <c r="AKD73" s="24">
        <f t="shared" si="412"/>
        <v>0</v>
      </c>
      <c r="AKE73" s="24">
        <f t="shared" si="413"/>
        <v>0</v>
      </c>
      <c r="AKJ73" s="24">
        <f t="shared" si="414"/>
        <v>0</v>
      </c>
      <c r="AKK73" s="24">
        <f t="shared" si="415"/>
        <v>0</v>
      </c>
      <c r="AKL73" s="24">
        <f t="shared" si="416"/>
        <v>0</v>
      </c>
      <c r="AKQ73" s="24">
        <f t="shared" si="417"/>
        <v>0</v>
      </c>
      <c r="AKR73" s="24">
        <f t="shared" si="418"/>
        <v>0</v>
      </c>
      <c r="AKS73" s="24">
        <f t="shared" si="419"/>
        <v>0</v>
      </c>
      <c r="AKX73" s="24">
        <f t="shared" si="420"/>
        <v>0</v>
      </c>
      <c r="AKY73" s="24">
        <f t="shared" si="421"/>
        <v>0</v>
      </c>
      <c r="AKZ73" s="24">
        <f t="shared" si="422"/>
        <v>0</v>
      </c>
      <c r="ALE73" s="24">
        <f t="shared" si="423"/>
        <v>0</v>
      </c>
      <c r="ALF73" s="24">
        <f t="shared" si="424"/>
        <v>0</v>
      </c>
      <c r="ALG73" s="24">
        <f t="shared" si="425"/>
        <v>0</v>
      </c>
      <c r="ALL73" s="24">
        <f t="shared" si="426"/>
        <v>0</v>
      </c>
      <c r="ALM73" s="24">
        <f t="shared" si="427"/>
        <v>0</v>
      </c>
      <c r="ALN73" s="24">
        <f t="shared" si="428"/>
        <v>0</v>
      </c>
      <c r="ALS73" s="24">
        <f t="shared" si="429"/>
        <v>0</v>
      </c>
      <c r="ALT73" s="24">
        <f t="shared" si="430"/>
        <v>0</v>
      </c>
      <c r="ALU73" s="24">
        <f t="shared" si="431"/>
        <v>0</v>
      </c>
      <c r="ALZ73" s="24">
        <f t="shared" si="432"/>
        <v>0</v>
      </c>
      <c r="AMA73" s="24">
        <f t="shared" si="433"/>
        <v>0</v>
      </c>
      <c r="AMB73" s="24">
        <f t="shared" si="434"/>
        <v>0</v>
      </c>
      <c r="AMG73" s="24">
        <f t="shared" si="435"/>
        <v>0</v>
      </c>
      <c r="AMH73" s="24">
        <f t="shared" si="436"/>
        <v>0</v>
      </c>
      <c r="AMI73" s="24">
        <f t="shared" si="437"/>
        <v>0</v>
      </c>
      <c r="AMN73" s="24">
        <f t="shared" si="438"/>
        <v>0</v>
      </c>
      <c r="AMO73" s="24">
        <f t="shared" si="439"/>
        <v>0</v>
      </c>
      <c r="AMP73" s="24">
        <f t="shared" si="440"/>
        <v>0</v>
      </c>
      <c r="AMU73" s="24">
        <f t="shared" si="441"/>
        <v>0</v>
      </c>
      <c r="AMV73" s="24">
        <f t="shared" si="442"/>
        <v>0</v>
      </c>
      <c r="AMW73" s="24">
        <f t="shared" si="443"/>
        <v>0</v>
      </c>
      <c r="ANB73" s="24">
        <f t="shared" si="444"/>
        <v>0</v>
      </c>
      <c r="ANC73" s="24">
        <f t="shared" si="445"/>
        <v>0</v>
      </c>
      <c r="AND73" s="24">
        <f t="shared" si="446"/>
        <v>0</v>
      </c>
      <c r="ANI73" s="24">
        <f t="shared" si="447"/>
        <v>0</v>
      </c>
      <c r="ANJ73" s="24">
        <f t="shared" si="448"/>
        <v>0</v>
      </c>
      <c r="ANK73" s="24">
        <f t="shared" si="449"/>
        <v>0</v>
      </c>
      <c r="ANP73" s="24">
        <f t="shared" si="450"/>
        <v>0</v>
      </c>
      <c r="ANQ73" s="24">
        <f t="shared" si="451"/>
        <v>0</v>
      </c>
      <c r="ANR73" s="24">
        <f t="shared" si="452"/>
        <v>0</v>
      </c>
      <c r="ANW73" s="24">
        <f t="shared" si="453"/>
        <v>0</v>
      </c>
      <c r="ANX73" s="24">
        <f t="shared" si="454"/>
        <v>0</v>
      </c>
      <c r="ANY73" s="24">
        <f t="shared" si="455"/>
        <v>0</v>
      </c>
      <c r="AOD73" s="24">
        <f t="shared" si="456"/>
        <v>0</v>
      </c>
      <c r="AOE73" s="24">
        <f t="shared" si="457"/>
        <v>0</v>
      </c>
      <c r="AOF73" s="24">
        <f t="shared" si="458"/>
        <v>0</v>
      </c>
      <c r="AOK73" s="24">
        <f t="shared" si="459"/>
        <v>0</v>
      </c>
      <c r="AOL73" s="24">
        <f t="shared" si="460"/>
        <v>0</v>
      </c>
      <c r="AOM73" s="24">
        <f t="shared" si="461"/>
        <v>0</v>
      </c>
      <c r="AOR73" s="24">
        <f t="shared" si="462"/>
        <v>0</v>
      </c>
      <c r="AOS73" s="24">
        <f t="shared" si="463"/>
        <v>0</v>
      </c>
      <c r="AOT73" s="24">
        <f t="shared" si="464"/>
        <v>0</v>
      </c>
      <c r="AOY73" s="24">
        <f t="shared" si="465"/>
        <v>0</v>
      </c>
      <c r="AOZ73" s="24">
        <f t="shared" si="466"/>
        <v>0</v>
      </c>
      <c r="APA73" s="24">
        <f t="shared" si="467"/>
        <v>0</v>
      </c>
      <c r="APF73" s="24">
        <f t="shared" si="468"/>
        <v>0</v>
      </c>
      <c r="APG73" s="24">
        <f t="shared" si="469"/>
        <v>0</v>
      </c>
      <c r="APH73" s="24">
        <f t="shared" si="470"/>
        <v>0</v>
      </c>
      <c r="APM73" s="24">
        <f t="shared" si="471"/>
        <v>0</v>
      </c>
      <c r="APN73" s="24">
        <f t="shared" si="472"/>
        <v>0</v>
      </c>
      <c r="APO73" s="24">
        <f t="shared" si="473"/>
        <v>0</v>
      </c>
      <c r="APT73" s="24">
        <f t="shared" si="474"/>
        <v>0</v>
      </c>
      <c r="APU73" s="24">
        <f t="shared" si="475"/>
        <v>0</v>
      </c>
      <c r="APV73" s="24">
        <f t="shared" si="476"/>
        <v>0</v>
      </c>
      <c r="AQA73" s="24">
        <f t="shared" si="477"/>
        <v>0</v>
      </c>
      <c r="AQB73" s="24">
        <f t="shared" si="478"/>
        <v>0</v>
      </c>
      <c r="AQC73" s="24">
        <f t="shared" si="479"/>
        <v>0</v>
      </c>
      <c r="AQH73" s="24">
        <f t="shared" si="480"/>
        <v>0</v>
      </c>
      <c r="AQI73" s="24">
        <f t="shared" si="481"/>
        <v>0</v>
      </c>
      <c r="AQJ73" s="24">
        <f t="shared" si="482"/>
        <v>0</v>
      </c>
      <c r="AQO73" s="24">
        <f t="shared" si="483"/>
        <v>0</v>
      </c>
      <c r="AQP73" s="24">
        <f t="shared" si="484"/>
        <v>0</v>
      </c>
      <c r="AQQ73" s="24">
        <f t="shared" si="485"/>
        <v>0</v>
      </c>
      <c r="AQV73" s="24">
        <f t="shared" si="486"/>
        <v>0</v>
      </c>
      <c r="AQW73" s="24">
        <f t="shared" si="487"/>
        <v>0</v>
      </c>
      <c r="AQX73" s="24">
        <f t="shared" si="488"/>
        <v>0</v>
      </c>
      <c r="ARC73" s="24">
        <f t="shared" si="489"/>
        <v>0</v>
      </c>
      <c r="ARD73" s="24">
        <f t="shared" si="490"/>
        <v>0</v>
      </c>
      <c r="ARE73" s="24">
        <f t="shared" si="491"/>
        <v>0</v>
      </c>
      <c r="ARJ73" s="24">
        <f t="shared" si="492"/>
        <v>0</v>
      </c>
      <c r="ARK73" s="24">
        <f t="shared" si="493"/>
        <v>0</v>
      </c>
      <c r="ARL73" s="24">
        <f t="shared" si="494"/>
        <v>0</v>
      </c>
      <c r="ARQ73" s="24">
        <f t="shared" si="495"/>
        <v>0</v>
      </c>
      <c r="ARR73" s="24">
        <f t="shared" si="496"/>
        <v>0</v>
      </c>
      <c r="ARS73" s="24">
        <f t="shared" si="497"/>
        <v>0</v>
      </c>
      <c r="ARX73" s="24">
        <f t="shared" si="498"/>
        <v>0</v>
      </c>
      <c r="ARY73" s="24">
        <f t="shared" si="499"/>
        <v>0</v>
      </c>
      <c r="ARZ73" s="24">
        <f t="shared" si="500"/>
        <v>0</v>
      </c>
      <c r="ASE73" s="24">
        <f t="shared" si="501"/>
        <v>0</v>
      </c>
      <c r="ASF73" s="24">
        <f t="shared" si="502"/>
        <v>0</v>
      </c>
      <c r="ASG73" s="24">
        <f t="shared" si="503"/>
        <v>0</v>
      </c>
      <c r="ASL73" s="24">
        <f t="shared" si="504"/>
        <v>0</v>
      </c>
      <c r="ASM73" s="24">
        <f t="shared" si="505"/>
        <v>0</v>
      </c>
      <c r="ASN73" s="24">
        <f t="shared" si="506"/>
        <v>0</v>
      </c>
      <c r="ASS73" s="24">
        <f t="shared" si="507"/>
        <v>0</v>
      </c>
      <c r="AST73" s="24">
        <f t="shared" si="508"/>
        <v>0</v>
      </c>
      <c r="ASU73" s="24">
        <f t="shared" si="509"/>
        <v>0</v>
      </c>
      <c r="ASZ73" s="24">
        <f t="shared" si="510"/>
        <v>0</v>
      </c>
      <c r="ATA73" s="24">
        <f t="shared" si="511"/>
        <v>0</v>
      </c>
      <c r="ATB73" s="24">
        <f t="shared" si="512"/>
        <v>0</v>
      </c>
      <c r="ATG73" s="24">
        <f t="shared" si="513"/>
        <v>0</v>
      </c>
      <c r="ATH73" s="24">
        <f t="shared" si="514"/>
        <v>0</v>
      </c>
      <c r="ATI73" s="24">
        <f t="shared" si="515"/>
        <v>0</v>
      </c>
      <c r="ATN73" s="24">
        <f t="shared" si="516"/>
        <v>0</v>
      </c>
      <c r="ATO73" s="24">
        <f t="shared" si="517"/>
        <v>0</v>
      </c>
      <c r="ATP73" s="24">
        <f t="shared" si="518"/>
        <v>0</v>
      </c>
      <c r="ATU73" s="24">
        <f t="shared" si="519"/>
        <v>0</v>
      </c>
      <c r="ATV73" s="24">
        <f t="shared" si="520"/>
        <v>0</v>
      </c>
      <c r="ATW73" s="24">
        <f t="shared" si="521"/>
        <v>0</v>
      </c>
      <c r="AUB73" s="24">
        <f t="shared" si="522"/>
        <v>0</v>
      </c>
      <c r="AUC73" s="24">
        <f t="shared" si="523"/>
        <v>0</v>
      </c>
      <c r="AUD73" s="24">
        <f t="shared" si="524"/>
        <v>0</v>
      </c>
      <c r="AUI73" s="24">
        <f t="shared" si="525"/>
        <v>0</v>
      </c>
      <c r="AUJ73" s="24">
        <f t="shared" si="526"/>
        <v>0</v>
      </c>
      <c r="AUK73" s="24">
        <f t="shared" si="527"/>
        <v>0</v>
      </c>
      <c r="AUP73" s="24">
        <f t="shared" si="528"/>
        <v>0</v>
      </c>
      <c r="AUQ73" s="24">
        <f t="shared" si="529"/>
        <v>0</v>
      </c>
      <c r="AUR73" s="24">
        <f t="shared" si="530"/>
        <v>0</v>
      </c>
      <c r="AUW73" s="24">
        <f t="shared" si="531"/>
        <v>0</v>
      </c>
      <c r="AUX73" s="24">
        <f t="shared" si="532"/>
        <v>0</v>
      </c>
      <c r="AUY73" s="24">
        <f t="shared" si="533"/>
        <v>0</v>
      </c>
      <c r="AVD73" s="24">
        <f t="shared" si="534"/>
        <v>0</v>
      </c>
      <c r="AVE73" s="24">
        <f t="shared" si="535"/>
        <v>0</v>
      </c>
      <c r="AVF73" s="24">
        <f t="shared" si="536"/>
        <v>0</v>
      </c>
      <c r="AVK73" s="24">
        <f t="shared" si="537"/>
        <v>0</v>
      </c>
      <c r="AVL73" s="24">
        <f t="shared" si="538"/>
        <v>0</v>
      </c>
      <c r="AVM73" s="24">
        <f t="shared" si="539"/>
        <v>0</v>
      </c>
      <c r="AVR73" s="24">
        <f t="shared" si="540"/>
        <v>0</v>
      </c>
      <c r="AVS73" s="24">
        <f t="shared" si="541"/>
        <v>0</v>
      </c>
      <c r="AVT73" s="24">
        <f t="shared" si="542"/>
        <v>0</v>
      </c>
      <c r="AVY73" s="24">
        <f t="shared" si="543"/>
        <v>0</v>
      </c>
      <c r="AVZ73" s="24">
        <f t="shared" si="544"/>
        <v>0</v>
      </c>
      <c r="AWA73" s="24">
        <f t="shared" si="545"/>
        <v>0</v>
      </c>
      <c r="AWF73" s="24">
        <f t="shared" si="546"/>
        <v>0</v>
      </c>
      <c r="AWG73" s="24">
        <f t="shared" si="547"/>
        <v>0</v>
      </c>
      <c r="AWH73" s="24">
        <f t="shared" si="548"/>
        <v>0</v>
      </c>
      <c r="AWM73" s="24">
        <f t="shared" si="549"/>
        <v>0</v>
      </c>
      <c r="AWN73" s="24">
        <f t="shared" si="550"/>
        <v>0</v>
      </c>
      <c r="AWO73" s="24">
        <f t="shared" si="551"/>
        <v>0</v>
      </c>
      <c r="AWT73" s="24">
        <f t="shared" si="552"/>
        <v>0</v>
      </c>
      <c r="AWU73" s="24">
        <f t="shared" si="553"/>
        <v>0</v>
      </c>
      <c r="AWV73" s="24">
        <f t="shared" si="554"/>
        <v>0</v>
      </c>
      <c r="AXA73" s="24">
        <f t="shared" si="555"/>
        <v>0</v>
      </c>
      <c r="AXB73" s="24">
        <f t="shared" si="556"/>
        <v>0</v>
      </c>
      <c r="AXC73" s="24">
        <f t="shared" si="557"/>
        <v>0</v>
      </c>
      <c r="AXH73" s="24">
        <f t="shared" si="558"/>
        <v>0</v>
      </c>
      <c r="AXI73" s="24">
        <f t="shared" si="559"/>
        <v>0</v>
      </c>
      <c r="AXJ73" s="24">
        <f t="shared" si="560"/>
        <v>0</v>
      </c>
      <c r="AXO73" s="24">
        <f t="shared" si="561"/>
        <v>0</v>
      </c>
      <c r="AXP73" s="24">
        <f t="shared" si="562"/>
        <v>0</v>
      </c>
      <c r="AXQ73" s="24">
        <f t="shared" si="563"/>
        <v>0</v>
      </c>
      <c r="AXV73" s="24">
        <f t="shared" si="564"/>
        <v>0</v>
      </c>
      <c r="AXW73" s="24">
        <f t="shared" si="565"/>
        <v>0</v>
      </c>
      <c r="AXX73" s="24">
        <f t="shared" si="566"/>
        <v>0</v>
      </c>
      <c r="AYC73" s="24">
        <f t="shared" si="567"/>
        <v>0</v>
      </c>
      <c r="AYD73" s="24">
        <f t="shared" si="568"/>
        <v>0</v>
      </c>
      <c r="AYE73" s="24">
        <f t="shared" si="569"/>
        <v>0</v>
      </c>
      <c r="AYJ73" s="24">
        <f t="shared" si="570"/>
        <v>0</v>
      </c>
      <c r="AYK73" s="24">
        <f t="shared" si="571"/>
        <v>0</v>
      </c>
      <c r="AYL73" s="24">
        <f t="shared" si="572"/>
        <v>0</v>
      </c>
      <c r="AYQ73" s="24">
        <f t="shared" si="573"/>
        <v>0</v>
      </c>
      <c r="AYR73" s="24">
        <f t="shared" si="574"/>
        <v>0</v>
      </c>
      <c r="AYS73" s="24">
        <f t="shared" si="575"/>
        <v>0</v>
      </c>
      <c r="AYX73" s="24">
        <f t="shared" si="576"/>
        <v>0</v>
      </c>
      <c r="AYY73" s="24">
        <f t="shared" si="577"/>
        <v>0</v>
      </c>
      <c r="AYZ73" s="24">
        <f t="shared" si="578"/>
        <v>0</v>
      </c>
      <c r="AZE73" s="24">
        <f t="shared" si="579"/>
        <v>0</v>
      </c>
      <c r="AZF73" s="24">
        <f t="shared" si="580"/>
        <v>0</v>
      </c>
      <c r="AZG73" s="24">
        <f t="shared" si="581"/>
        <v>0</v>
      </c>
      <c r="AZH73"/>
      <c r="AZI73"/>
      <c r="AZJ73"/>
      <c r="AZK73"/>
      <c r="AZL73" s="24">
        <f t="shared" si="582"/>
        <v>0</v>
      </c>
      <c r="AZM73" s="24">
        <f t="shared" si="583"/>
        <v>0</v>
      </c>
      <c r="AZN73" s="24">
        <f t="shared" si="584"/>
        <v>0</v>
      </c>
      <c r="AZS73" s="24">
        <f t="shared" si="585"/>
        <v>0</v>
      </c>
      <c r="AZT73" s="24">
        <f t="shared" si="586"/>
        <v>0</v>
      </c>
      <c r="AZU73" s="24">
        <f t="shared" si="587"/>
        <v>0</v>
      </c>
      <c r="AZZ73" s="24">
        <f t="shared" si="588"/>
        <v>0</v>
      </c>
      <c r="BAA73" s="24">
        <f t="shared" si="589"/>
        <v>0</v>
      </c>
      <c r="BAB73" s="24">
        <f t="shared" si="590"/>
        <v>0</v>
      </c>
      <c r="BAG73" s="24">
        <f t="shared" si="591"/>
        <v>0</v>
      </c>
      <c r="BAH73" s="24">
        <f t="shared" si="592"/>
        <v>0</v>
      </c>
      <c r="BAI73" s="24">
        <f t="shared" si="593"/>
        <v>0</v>
      </c>
      <c r="BAN73" s="24">
        <f t="shared" si="594"/>
        <v>0</v>
      </c>
      <c r="BAO73" s="24">
        <f t="shared" si="595"/>
        <v>0</v>
      </c>
      <c r="BAP73" s="24">
        <f t="shared" si="596"/>
        <v>0</v>
      </c>
      <c r="BAU73" s="24">
        <f t="shared" si="597"/>
        <v>0</v>
      </c>
      <c r="BAV73" s="24">
        <f t="shared" si="598"/>
        <v>0</v>
      </c>
      <c r="BAW73" s="24">
        <f t="shared" si="599"/>
        <v>0</v>
      </c>
      <c r="BBB73" s="24">
        <f t="shared" si="600"/>
        <v>0</v>
      </c>
      <c r="BBC73" s="24">
        <f t="shared" si="601"/>
        <v>0</v>
      </c>
      <c r="BBD73" s="24">
        <f t="shared" si="602"/>
        <v>0</v>
      </c>
      <c r="BBI73" s="24">
        <f t="shared" si="603"/>
        <v>0</v>
      </c>
      <c r="BBJ73" s="24">
        <f t="shared" si="604"/>
        <v>0</v>
      </c>
      <c r="BBK73" s="24">
        <f t="shared" si="605"/>
        <v>0</v>
      </c>
      <c r="BBP73" s="24">
        <f t="shared" si="606"/>
        <v>0</v>
      </c>
      <c r="BBQ73" s="24">
        <f t="shared" si="607"/>
        <v>0</v>
      </c>
      <c r="BBR73" s="24">
        <f t="shared" si="608"/>
        <v>0</v>
      </c>
      <c r="BBW73" s="24">
        <f t="shared" si="609"/>
        <v>0</v>
      </c>
      <c r="BBX73" s="24">
        <f t="shared" si="610"/>
        <v>0</v>
      </c>
      <c r="BBY73" s="24">
        <f t="shared" si="611"/>
        <v>0</v>
      </c>
      <c r="BCD73" s="24">
        <f t="shared" si="612"/>
        <v>0</v>
      </c>
      <c r="BCE73" s="24">
        <f t="shared" si="613"/>
        <v>0</v>
      </c>
      <c r="BCF73" s="24">
        <f t="shared" si="614"/>
        <v>0</v>
      </c>
      <c r="BCK73" s="24">
        <f t="shared" si="615"/>
        <v>0</v>
      </c>
      <c r="BCL73" s="24">
        <f t="shared" si="616"/>
        <v>0</v>
      </c>
      <c r="BCM73" s="24">
        <f t="shared" si="617"/>
        <v>0</v>
      </c>
      <c r="BCR73" s="24">
        <f t="shared" si="618"/>
        <v>0</v>
      </c>
      <c r="BCS73" s="24">
        <f t="shared" si="619"/>
        <v>0</v>
      </c>
      <c r="BCT73" s="24">
        <f t="shared" si="620"/>
        <v>0</v>
      </c>
      <c r="BCY73" s="24">
        <f t="shared" si="621"/>
        <v>0</v>
      </c>
      <c r="BCZ73" s="24">
        <f t="shared" si="622"/>
        <v>0</v>
      </c>
      <c r="BDA73" s="24">
        <f t="shared" si="623"/>
        <v>0</v>
      </c>
      <c r="BDF73" s="24">
        <f t="shared" si="624"/>
        <v>0</v>
      </c>
      <c r="BDG73" s="24">
        <f t="shared" si="625"/>
        <v>0</v>
      </c>
      <c r="BDH73" s="24">
        <f t="shared" si="626"/>
        <v>0</v>
      </c>
      <c r="BDM73" s="24">
        <f t="shared" si="627"/>
        <v>0</v>
      </c>
      <c r="BDN73" s="24">
        <f t="shared" si="628"/>
        <v>0</v>
      </c>
      <c r="BDO73" s="24">
        <f t="shared" si="629"/>
        <v>0</v>
      </c>
      <c r="BDT73" s="24">
        <f t="shared" si="630"/>
        <v>0</v>
      </c>
      <c r="BDU73" s="24">
        <f t="shared" si="631"/>
        <v>0</v>
      </c>
      <c r="BDV73" s="24">
        <f t="shared" si="632"/>
        <v>0</v>
      </c>
      <c r="BEA73" s="24">
        <f t="shared" si="633"/>
        <v>0</v>
      </c>
      <c r="BEB73" s="24">
        <f t="shared" si="634"/>
        <v>0</v>
      </c>
      <c r="BEC73" s="24">
        <f t="shared" si="635"/>
        <v>0</v>
      </c>
      <c r="BEH73" s="24">
        <f t="shared" si="636"/>
        <v>0</v>
      </c>
      <c r="BEI73" s="24">
        <f t="shared" si="637"/>
        <v>0</v>
      </c>
      <c r="BEJ73" s="24">
        <f t="shared" si="638"/>
        <v>0</v>
      </c>
      <c r="BEO73" s="24">
        <f t="shared" si="639"/>
        <v>0</v>
      </c>
      <c r="BEP73" s="24">
        <f t="shared" si="640"/>
        <v>0</v>
      </c>
      <c r="BEQ73" s="24">
        <f t="shared" si="641"/>
        <v>0</v>
      </c>
      <c r="BEV73" s="24">
        <f t="shared" si="642"/>
        <v>0</v>
      </c>
      <c r="BEW73" s="24">
        <f t="shared" si="643"/>
        <v>0</v>
      </c>
      <c r="BEX73" s="24">
        <f t="shared" si="644"/>
        <v>0</v>
      </c>
      <c r="BFC73" s="24">
        <f t="shared" si="645"/>
        <v>0</v>
      </c>
      <c r="BFD73" s="24">
        <f t="shared" si="646"/>
        <v>0</v>
      </c>
      <c r="BFE73" s="24">
        <f t="shared" si="647"/>
        <v>0</v>
      </c>
      <c r="BFJ73" s="24">
        <f t="shared" si="648"/>
        <v>0</v>
      </c>
      <c r="BFK73" s="24">
        <f t="shared" si="649"/>
        <v>0</v>
      </c>
      <c r="BFL73" s="24">
        <f t="shared" si="650"/>
        <v>0</v>
      </c>
      <c r="BFQ73" s="24">
        <f t="shared" si="651"/>
        <v>0</v>
      </c>
      <c r="BFR73" s="24">
        <f t="shared" si="652"/>
        <v>0</v>
      </c>
      <c r="BFS73" s="24">
        <f t="shared" si="653"/>
        <v>0</v>
      </c>
      <c r="BFX73" s="24">
        <f t="shared" si="654"/>
        <v>0</v>
      </c>
      <c r="BFY73" s="24">
        <f t="shared" si="655"/>
        <v>0</v>
      </c>
      <c r="BFZ73" s="24">
        <f t="shared" si="656"/>
        <v>0</v>
      </c>
      <c r="BGE73" s="24">
        <f t="shared" si="657"/>
        <v>0</v>
      </c>
      <c r="BGF73" s="24">
        <f t="shared" si="658"/>
        <v>0</v>
      </c>
      <c r="BGG73" s="24">
        <f t="shared" si="659"/>
        <v>0</v>
      </c>
      <c r="BGL73" s="24">
        <f t="shared" si="660"/>
        <v>0</v>
      </c>
      <c r="BGM73" s="24">
        <f t="shared" si="661"/>
        <v>0</v>
      </c>
      <c r="BGN73" s="24">
        <f t="shared" si="662"/>
        <v>0</v>
      </c>
      <c r="BGS73" s="24">
        <f t="shared" si="663"/>
        <v>0</v>
      </c>
      <c r="BGT73" s="24">
        <f t="shared" si="664"/>
        <v>0</v>
      </c>
      <c r="BGU73" s="24">
        <f t="shared" si="665"/>
        <v>0</v>
      </c>
      <c r="BGZ73" s="24">
        <f t="shared" si="666"/>
        <v>0</v>
      </c>
      <c r="BHA73" s="24">
        <f t="shared" si="667"/>
        <v>0</v>
      </c>
      <c r="BHB73" s="24">
        <f t="shared" si="668"/>
        <v>0</v>
      </c>
      <c r="BHG73" s="24">
        <f t="shared" si="669"/>
        <v>0</v>
      </c>
      <c r="BHH73" s="24">
        <f t="shared" si="670"/>
        <v>0</v>
      </c>
      <c r="BHI73" s="24">
        <f t="shared" si="671"/>
        <v>0</v>
      </c>
      <c r="BHN73" s="24">
        <f t="shared" si="672"/>
        <v>0</v>
      </c>
      <c r="BHO73" s="24">
        <f t="shared" si="673"/>
        <v>0</v>
      </c>
      <c r="BHP73" s="24">
        <f t="shared" si="674"/>
        <v>0</v>
      </c>
      <c r="BHU73" s="24">
        <f t="shared" si="675"/>
        <v>0</v>
      </c>
      <c r="BHV73" s="24">
        <f t="shared" si="676"/>
        <v>0</v>
      </c>
      <c r="BHW73" s="24">
        <f t="shared" si="677"/>
        <v>0</v>
      </c>
      <c r="BIB73" s="24">
        <f t="shared" si="678"/>
        <v>0</v>
      </c>
      <c r="BIC73" s="24">
        <f t="shared" si="679"/>
        <v>0</v>
      </c>
      <c r="BID73" s="24">
        <f t="shared" si="680"/>
        <v>0</v>
      </c>
      <c r="BII73" s="24">
        <f t="shared" si="681"/>
        <v>0</v>
      </c>
      <c r="BIJ73" s="24">
        <f t="shared" si="682"/>
        <v>0</v>
      </c>
      <c r="BIK73" s="24">
        <f t="shared" si="683"/>
        <v>0</v>
      </c>
      <c r="BIP73" s="24">
        <f t="shared" si="684"/>
        <v>0</v>
      </c>
      <c r="BIQ73" s="24">
        <f t="shared" si="685"/>
        <v>0</v>
      </c>
      <c r="BIR73" s="24">
        <f t="shared" si="686"/>
        <v>0</v>
      </c>
      <c r="BIW73" s="24">
        <f t="shared" si="687"/>
        <v>0</v>
      </c>
      <c r="BIX73" s="24">
        <f t="shared" si="688"/>
        <v>0</v>
      </c>
      <c r="BIY73" s="24">
        <f t="shared" si="689"/>
        <v>0</v>
      </c>
      <c r="BJD73" s="24">
        <f t="shared" si="690"/>
        <v>0</v>
      </c>
      <c r="BJE73" s="24">
        <f t="shared" si="691"/>
        <v>0</v>
      </c>
      <c r="BJF73" s="24">
        <f t="shared" si="692"/>
        <v>0</v>
      </c>
      <c r="BJK73" s="24">
        <f t="shared" si="693"/>
        <v>0</v>
      </c>
      <c r="BJL73" s="24">
        <f t="shared" si="694"/>
        <v>0</v>
      </c>
      <c r="BJM73" s="24">
        <f t="shared" si="695"/>
        <v>0</v>
      </c>
      <c r="BJR73" s="24">
        <f t="shared" si="696"/>
        <v>0</v>
      </c>
      <c r="BJS73" s="24">
        <f t="shared" si="697"/>
        <v>0</v>
      </c>
      <c r="BJT73" s="24">
        <f t="shared" si="698"/>
        <v>0</v>
      </c>
      <c r="BJY73" s="24">
        <f t="shared" si="699"/>
        <v>0</v>
      </c>
      <c r="BJZ73" s="24">
        <f t="shared" si="700"/>
        <v>0</v>
      </c>
      <c r="BKA73" s="24">
        <f t="shared" si="701"/>
        <v>0</v>
      </c>
      <c r="BKF73" s="24">
        <f t="shared" si="702"/>
        <v>0</v>
      </c>
      <c r="BKG73" s="24">
        <f t="shared" si="703"/>
        <v>0</v>
      </c>
      <c r="BKH73" s="24">
        <f t="shared" si="704"/>
        <v>0</v>
      </c>
      <c r="BKM73" s="24">
        <f t="shared" si="705"/>
        <v>0</v>
      </c>
      <c r="BKN73" s="24">
        <f t="shared" si="706"/>
        <v>0</v>
      </c>
      <c r="BKO73" s="24">
        <f t="shared" si="707"/>
        <v>0</v>
      </c>
      <c r="BKT73" s="24">
        <f t="shared" si="708"/>
        <v>0</v>
      </c>
      <c r="BKU73" s="24">
        <f t="shared" si="709"/>
        <v>0</v>
      </c>
      <c r="BKV73" s="24">
        <f t="shared" si="710"/>
        <v>0</v>
      </c>
      <c r="BLA73" s="24">
        <f t="shared" si="711"/>
        <v>0</v>
      </c>
      <c r="BLB73" s="24">
        <f t="shared" si="712"/>
        <v>0</v>
      </c>
      <c r="BLC73" s="24">
        <f t="shared" si="713"/>
        <v>0</v>
      </c>
      <c r="BLH73" s="24">
        <f t="shared" si="714"/>
        <v>0</v>
      </c>
      <c r="BLI73" s="24">
        <f t="shared" si="715"/>
        <v>0</v>
      </c>
      <c r="BLJ73" s="24">
        <f t="shared" si="716"/>
        <v>0</v>
      </c>
      <c r="BLO73" s="24">
        <f t="shared" si="717"/>
        <v>0</v>
      </c>
      <c r="BLP73" s="24">
        <f t="shared" si="718"/>
        <v>0</v>
      </c>
      <c r="BLQ73" s="24">
        <f t="shared" si="719"/>
        <v>0</v>
      </c>
      <c r="BLV73" s="24">
        <f t="shared" si="720"/>
        <v>0</v>
      </c>
      <c r="BLW73" s="24">
        <f t="shared" si="721"/>
        <v>0</v>
      </c>
      <c r="BLX73" s="24">
        <f t="shared" si="722"/>
        <v>0</v>
      </c>
      <c r="BMC73" s="24">
        <f t="shared" si="723"/>
        <v>0</v>
      </c>
      <c r="BMD73" s="24">
        <f t="shared" si="724"/>
        <v>0</v>
      </c>
      <c r="BME73" s="24">
        <f t="shared" si="725"/>
        <v>0</v>
      </c>
      <c r="BMJ73" s="24">
        <f t="shared" si="726"/>
        <v>0</v>
      </c>
      <c r="BMK73" s="24">
        <f t="shared" si="727"/>
        <v>0</v>
      </c>
      <c r="BML73" s="24">
        <f t="shared" si="728"/>
        <v>0</v>
      </c>
      <c r="BMQ73" s="24">
        <f t="shared" si="729"/>
        <v>0</v>
      </c>
      <c r="BMR73" s="24">
        <f t="shared" si="730"/>
        <v>0</v>
      </c>
      <c r="BMS73" s="24">
        <f t="shared" si="731"/>
        <v>0</v>
      </c>
      <c r="BMX73" s="24">
        <f t="shared" si="732"/>
        <v>0</v>
      </c>
      <c r="BMY73" s="24">
        <f t="shared" si="733"/>
        <v>0</v>
      </c>
      <c r="BMZ73" s="24">
        <f t="shared" si="734"/>
        <v>0</v>
      </c>
      <c r="BNE73" s="24">
        <f t="shared" si="735"/>
        <v>0</v>
      </c>
      <c r="BNF73" s="24">
        <f t="shared" si="736"/>
        <v>0</v>
      </c>
      <c r="BNG73" s="24">
        <f t="shared" si="737"/>
        <v>0</v>
      </c>
      <c r="BNL73" s="24">
        <f t="shared" si="738"/>
        <v>0</v>
      </c>
      <c r="BNM73" s="24">
        <f t="shared" si="739"/>
        <v>0</v>
      </c>
      <c r="BNN73" s="24">
        <f t="shared" si="740"/>
        <v>0</v>
      </c>
      <c r="BNS73" s="24">
        <f t="shared" si="741"/>
        <v>0</v>
      </c>
      <c r="BNT73" s="24">
        <f t="shared" si="742"/>
        <v>0</v>
      </c>
      <c r="BNU73" s="24">
        <f t="shared" si="743"/>
        <v>0</v>
      </c>
      <c r="BNZ73" s="24">
        <f t="shared" si="744"/>
        <v>0</v>
      </c>
      <c r="BOA73" s="24">
        <f t="shared" si="745"/>
        <v>0</v>
      </c>
      <c r="BOB73" s="24">
        <f t="shared" si="746"/>
        <v>0</v>
      </c>
      <c r="BOG73" s="24">
        <f t="shared" si="747"/>
        <v>0</v>
      </c>
      <c r="BOH73" s="24">
        <f t="shared" si="748"/>
        <v>0</v>
      </c>
      <c r="BOI73" s="24">
        <f t="shared" si="749"/>
        <v>0</v>
      </c>
      <c r="BON73" s="24">
        <f t="shared" si="750"/>
        <v>0</v>
      </c>
      <c r="BOO73" s="24">
        <f t="shared" si="751"/>
        <v>0</v>
      </c>
      <c r="BOP73" s="24">
        <f t="shared" si="752"/>
        <v>0</v>
      </c>
      <c r="BOU73" s="24">
        <f t="shared" si="753"/>
        <v>0</v>
      </c>
      <c r="BOV73" s="24">
        <f t="shared" si="754"/>
        <v>0</v>
      </c>
      <c r="BOW73" s="24">
        <f t="shared" si="755"/>
        <v>0</v>
      </c>
      <c r="BPB73" s="24">
        <f t="shared" si="756"/>
        <v>0</v>
      </c>
      <c r="BPC73" s="24">
        <f t="shared" si="757"/>
        <v>0</v>
      </c>
      <c r="BPD73" s="24">
        <f t="shared" si="758"/>
        <v>0</v>
      </c>
      <c r="BPI73" s="24">
        <f t="shared" si="759"/>
        <v>0</v>
      </c>
      <c r="BPJ73" s="24">
        <f t="shared" si="760"/>
        <v>0</v>
      </c>
      <c r="BPK73" s="24">
        <f t="shared" si="761"/>
        <v>0</v>
      </c>
      <c r="BPP73" s="24">
        <f t="shared" si="762"/>
        <v>0</v>
      </c>
      <c r="BPQ73" s="24">
        <f t="shared" si="763"/>
        <v>0</v>
      </c>
      <c r="BPR73" s="24">
        <f t="shared" si="764"/>
        <v>0</v>
      </c>
      <c r="BPW73" s="24">
        <f t="shared" si="765"/>
        <v>0</v>
      </c>
      <c r="BPX73" s="24">
        <f t="shared" si="766"/>
        <v>0</v>
      </c>
      <c r="BPY73" s="24">
        <f t="shared" si="767"/>
        <v>0</v>
      </c>
      <c r="BQD73" s="24">
        <f t="shared" si="768"/>
        <v>0</v>
      </c>
      <c r="BQE73" s="24">
        <f t="shared" si="769"/>
        <v>0</v>
      </c>
      <c r="BQF73" s="24">
        <f t="shared" si="770"/>
        <v>0</v>
      </c>
      <c r="BQK73" s="24">
        <f t="shared" si="771"/>
        <v>0</v>
      </c>
      <c r="BQL73" s="24">
        <f t="shared" si="772"/>
        <v>0</v>
      </c>
      <c r="BQM73" s="24">
        <f t="shared" si="773"/>
        <v>0</v>
      </c>
      <c r="BQR73" s="24">
        <f t="shared" si="774"/>
        <v>0</v>
      </c>
      <c r="BQS73" s="24">
        <f t="shared" si="775"/>
        <v>0</v>
      </c>
      <c r="BQT73" s="24">
        <f t="shared" si="776"/>
        <v>0</v>
      </c>
      <c r="BQY73" s="24">
        <f t="shared" si="777"/>
        <v>0</v>
      </c>
      <c r="BQZ73" s="24">
        <f t="shared" si="778"/>
        <v>0</v>
      </c>
      <c r="BRA73" s="24">
        <f t="shared" si="779"/>
        <v>0</v>
      </c>
      <c r="BRF73" s="24">
        <f t="shared" si="780"/>
        <v>0</v>
      </c>
      <c r="BRG73" s="24">
        <f t="shared" si="781"/>
        <v>0</v>
      </c>
      <c r="BRH73" s="24">
        <f t="shared" si="782"/>
        <v>0</v>
      </c>
      <c r="BRM73" s="24">
        <f t="shared" si="783"/>
        <v>0</v>
      </c>
      <c r="BRN73" s="24">
        <f t="shared" si="784"/>
        <v>0</v>
      </c>
      <c r="BRO73" s="24">
        <f t="shared" si="785"/>
        <v>0</v>
      </c>
      <c r="BRT73" s="24">
        <f t="shared" si="786"/>
        <v>0</v>
      </c>
      <c r="BRU73" s="24">
        <f t="shared" si="787"/>
        <v>0</v>
      </c>
      <c r="BRV73" s="24">
        <f t="shared" si="788"/>
        <v>0</v>
      </c>
      <c r="BSA73" s="24">
        <f t="shared" si="789"/>
        <v>0</v>
      </c>
      <c r="BSB73" s="24">
        <f t="shared" si="790"/>
        <v>0</v>
      </c>
      <c r="BSC73" s="24">
        <f t="shared" si="791"/>
        <v>0</v>
      </c>
      <c r="BSH73" s="24">
        <f t="shared" si="792"/>
        <v>0</v>
      </c>
      <c r="BSI73" s="24">
        <f t="shared" si="793"/>
        <v>0</v>
      </c>
      <c r="BSJ73" s="24">
        <f t="shared" si="794"/>
        <v>0</v>
      </c>
      <c r="BSO73" s="24">
        <f t="shared" si="795"/>
        <v>0</v>
      </c>
      <c r="BSP73" s="24">
        <f t="shared" si="796"/>
        <v>0</v>
      </c>
      <c r="BSQ73" s="24">
        <f t="shared" si="797"/>
        <v>0</v>
      </c>
      <c r="BSV73" s="24">
        <f t="shared" si="798"/>
        <v>0</v>
      </c>
      <c r="BSW73" s="24">
        <f t="shared" si="799"/>
        <v>0</v>
      </c>
      <c r="BSX73" s="24">
        <f t="shared" si="800"/>
        <v>0</v>
      </c>
      <c r="BTC73" s="24">
        <f t="shared" si="801"/>
        <v>0</v>
      </c>
      <c r="BTD73" s="24">
        <f t="shared" si="802"/>
        <v>0</v>
      </c>
      <c r="BTE73" s="24">
        <f t="shared" si="803"/>
        <v>0</v>
      </c>
      <c r="BTJ73" s="24">
        <f t="shared" si="804"/>
        <v>0</v>
      </c>
      <c r="BTK73" s="24">
        <f t="shared" si="805"/>
        <v>0</v>
      </c>
      <c r="BTL73" s="24">
        <f t="shared" si="806"/>
        <v>0</v>
      </c>
      <c r="BTQ73" s="24">
        <f t="shared" si="807"/>
        <v>0</v>
      </c>
      <c r="BTR73" s="24">
        <f t="shared" si="808"/>
        <v>0</v>
      </c>
      <c r="BTS73" s="24">
        <f t="shared" si="809"/>
        <v>0</v>
      </c>
      <c r="BTX73" s="24">
        <f t="shared" si="810"/>
        <v>0</v>
      </c>
      <c r="BTY73" s="24">
        <f t="shared" si="811"/>
        <v>0</v>
      </c>
      <c r="BTZ73" s="24">
        <f t="shared" si="812"/>
        <v>0</v>
      </c>
      <c r="BUE73" s="24">
        <f t="shared" si="813"/>
        <v>0</v>
      </c>
      <c r="BUF73" s="24">
        <f t="shared" si="814"/>
        <v>0</v>
      </c>
      <c r="BUG73" s="24">
        <f t="shared" si="815"/>
        <v>0</v>
      </c>
      <c r="BUL73" s="24">
        <f t="shared" si="816"/>
        <v>0</v>
      </c>
      <c r="BUM73" s="24">
        <f t="shared" si="817"/>
        <v>0</v>
      </c>
      <c r="BUN73" s="24">
        <f t="shared" si="818"/>
        <v>0</v>
      </c>
      <c r="BUS73" s="24">
        <f t="shared" si="819"/>
        <v>0</v>
      </c>
      <c r="BUT73" s="24">
        <f t="shared" si="820"/>
        <v>0</v>
      </c>
      <c r="BUU73" s="24">
        <f t="shared" si="821"/>
        <v>0</v>
      </c>
      <c r="BUZ73" s="24">
        <f t="shared" si="822"/>
        <v>0</v>
      </c>
      <c r="BVA73" s="24">
        <f t="shared" si="823"/>
        <v>0</v>
      </c>
      <c r="BVB73" s="24">
        <f t="shared" si="824"/>
        <v>0</v>
      </c>
      <c r="BVG73" s="24">
        <f t="shared" si="825"/>
        <v>0</v>
      </c>
      <c r="BVH73" s="24">
        <f t="shared" si="826"/>
        <v>0</v>
      </c>
      <c r="BVI73" s="24">
        <f t="shared" si="827"/>
        <v>0</v>
      </c>
      <c r="BVN73" s="24">
        <f t="shared" si="828"/>
        <v>0</v>
      </c>
      <c r="BVO73" s="24">
        <f t="shared" si="829"/>
        <v>0</v>
      </c>
      <c r="BVP73" s="24">
        <f t="shared" si="830"/>
        <v>0</v>
      </c>
      <c r="BVU73" s="24">
        <f t="shared" si="831"/>
        <v>0</v>
      </c>
      <c r="BVV73" s="24">
        <f t="shared" si="832"/>
        <v>0</v>
      </c>
      <c r="BVW73" s="24">
        <f t="shared" si="833"/>
        <v>0</v>
      </c>
      <c r="BVX73"/>
      <c r="BVY73"/>
      <c r="BVZ73"/>
      <c r="BWA73"/>
      <c r="BWB73" s="24">
        <f t="shared" si="834"/>
        <v>0</v>
      </c>
      <c r="BWC73" s="24">
        <f t="shared" si="835"/>
        <v>0</v>
      </c>
      <c r="BWD73" s="24">
        <f t="shared" si="836"/>
        <v>0</v>
      </c>
      <c r="BWI73" s="24">
        <f t="shared" si="837"/>
        <v>0</v>
      </c>
      <c r="BWJ73" s="24">
        <f t="shared" si="838"/>
        <v>0</v>
      </c>
      <c r="BWK73" s="24">
        <f t="shared" si="839"/>
        <v>0</v>
      </c>
      <c r="BWP73" s="24">
        <f t="shared" si="840"/>
        <v>0</v>
      </c>
      <c r="BWQ73" s="24">
        <f t="shared" si="841"/>
        <v>0</v>
      </c>
      <c r="BWR73" s="24">
        <f t="shared" si="842"/>
        <v>0</v>
      </c>
      <c r="BWW73" s="24">
        <f t="shared" si="843"/>
        <v>0</v>
      </c>
      <c r="BWX73" s="24">
        <f t="shared" si="844"/>
        <v>0</v>
      </c>
      <c r="BWY73" s="24">
        <f t="shared" si="845"/>
        <v>0</v>
      </c>
      <c r="BXD73" s="24">
        <f t="shared" si="846"/>
        <v>0</v>
      </c>
      <c r="BXE73" s="24">
        <f t="shared" si="847"/>
        <v>0</v>
      </c>
      <c r="BXF73" s="24">
        <f t="shared" si="848"/>
        <v>0</v>
      </c>
      <c r="BXK73" s="24">
        <f t="shared" si="849"/>
        <v>0</v>
      </c>
      <c r="BXL73" s="24">
        <f t="shared" si="850"/>
        <v>0</v>
      </c>
      <c r="BXM73" s="24">
        <f t="shared" si="851"/>
        <v>0</v>
      </c>
      <c r="BXR73" s="24">
        <f t="shared" si="852"/>
        <v>0</v>
      </c>
      <c r="BXS73" s="24">
        <f t="shared" si="853"/>
        <v>0</v>
      </c>
      <c r="BXT73" s="24">
        <f t="shared" si="854"/>
        <v>0</v>
      </c>
      <c r="BXY73" s="24">
        <f t="shared" si="855"/>
        <v>0</v>
      </c>
      <c r="BXZ73" s="24">
        <f t="shared" si="856"/>
        <v>0</v>
      </c>
      <c r="BYA73" s="24">
        <f t="shared" si="857"/>
        <v>0</v>
      </c>
      <c r="BYF73" s="24">
        <f t="shared" si="858"/>
        <v>0</v>
      </c>
      <c r="BYG73" s="24">
        <f t="shared" si="859"/>
        <v>0</v>
      </c>
      <c r="BYH73" s="24">
        <f t="shared" si="860"/>
        <v>0</v>
      </c>
      <c r="BYM73" s="24">
        <f t="shared" si="861"/>
        <v>0</v>
      </c>
      <c r="BYN73" s="24">
        <f t="shared" si="862"/>
        <v>0</v>
      </c>
      <c r="BYO73" s="24">
        <f t="shared" si="863"/>
        <v>0</v>
      </c>
      <c r="BYT73" s="24">
        <f t="shared" si="864"/>
        <v>0</v>
      </c>
      <c r="BYU73" s="24">
        <f t="shared" si="865"/>
        <v>0</v>
      </c>
      <c r="BYV73" s="24">
        <f t="shared" si="866"/>
        <v>0</v>
      </c>
    </row>
    <row r="74" spans="6:1023 1028:2024" x14ac:dyDescent="0.3">
      <c r="F74" s="82">
        <f t="shared" si="0"/>
        <v>0</v>
      </c>
      <c r="G74" s="82">
        <f t="shared" si="1"/>
        <v>0</v>
      </c>
      <c r="H74" s="82">
        <f t="shared" si="2"/>
        <v>0</v>
      </c>
      <c r="M74" s="15">
        <f t="shared" si="3"/>
        <v>0</v>
      </c>
      <c r="N74" s="15">
        <f t="shared" si="4"/>
        <v>0</v>
      </c>
      <c r="O74" s="15">
        <f t="shared" si="5"/>
        <v>0</v>
      </c>
      <c r="P74" s="15"/>
      <c r="Q74" s="15"/>
      <c r="T74" s="15">
        <f t="shared" si="6"/>
        <v>0</v>
      </c>
      <c r="U74" s="15">
        <f t="shared" si="7"/>
        <v>0</v>
      </c>
      <c r="V74" s="15">
        <f t="shared" si="8"/>
        <v>0</v>
      </c>
      <c r="AA74" s="15">
        <f t="shared" si="9"/>
        <v>0</v>
      </c>
      <c r="AB74" s="15">
        <f t="shared" si="10"/>
        <v>0</v>
      </c>
      <c r="AC74" s="53">
        <f t="shared" si="11"/>
        <v>0</v>
      </c>
      <c r="AD74" s="16"/>
      <c r="AE74" s="15"/>
      <c r="AF74" s="15"/>
      <c r="AG74" s="15"/>
      <c r="AH74" s="74">
        <f t="shared" si="12"/>
        <v>0</v>
      </c>
      <c r="AI74" s="74">
        <f t="shared" si="13"/>
        <v>0</v>
      </c>
      <c r="AJ74" s="53">
        <f t="shared" si="14"/>
        <v>0</v>
      </c>
      <c r="AO74" s="15">
        <f t="shared" si="15"/>
        <v>0</v>
      </c>
      <c r="AP74" s="15">
        <f t="shared" si="16"/>
        <v>0</v>
      </c>
      <c r="AQ74" s="53">
        <f t="shared" si="17"/>
        <v>0</v>
      </c>
      <c r="AV74" s="15">
        <f t="shared" si="18"/>
        <v>0</v>
      </c>
      <c r="AW74" s="15">
        <f t="shared" si="19"/>
        <v>0</v>
      </c>
      <c r="AX74" s="53">
        <f t="shared" si="20"/>
        <v>0</v>
      </c>
      <c r="BC74" s="15">
        <f t="shared" si="21"/>
        <v>0</v>
      </c>
      <c r="BD74" s="15">
        <f t="shared" si="22"/>
        <v>0</v>
      </c>
      <c r="BE74" s="53">
        <f t="shared" si="23"/>
        <v>0</v>
      </c>
      <c r="BJ74" s="15">
        <f t="shared" si="24"/>
        <v>0</v>
      </c>
      <c r="BK74" s="15">
        <f t="shared" si="25"/>
        <v>0</v>
      </c>
      <c r="BL74" s="53">
        <f t="shared" si="26"/>
        <v>0</v>
      </c>
      <c r="BQ74" s="15">
        <f t="shared" si="27"/>
        <v>0</v>
      </c>
      <c r="BR74" s="15">
        <f t="shared" si="28"/>
        <v>0</v>
      </c>
      <c r="BS74" s="53">
        <f t="shared" si="29"/>
        <v>0</v>
      </c>
      <c r="BX74" s="15">
        <f t="shared" si="30"/>
        <v>0</v>
      </c>
      <c r="BY74" s="15">
        <f t="shared" si="31"/>
        <v>0</v>
      </c>
      <c r="BZ74" s="53">
        <f t="shared" si="32"/>
        <v>0</v>
      </c>
      <c r="CA74">
        <v>-2.0710429252765E-4</v>
      </c>
      <c r="CB74" t="e">
        <f>bvarM8^3</f>
        <v>#VALUE!</v>
      </c>
      <c r="CC74" t="e">
        <f>cvarM8^3</f>
        <v>#VALUE!</v>
      </c>
      <c r="CD74" t="e">
        <f>mvarM8^3</f>
        <v>#VALUE!</v>
      </c>
      <c r="CE74" s="15" t="e">
        <f t="shared" si="33"/>
        <v>#VALUE!</v>
      </c>
      <c r="CF74" s="15" t="e">
        <f t="shared" si="34"/>
        <v>#VALUE!</v>
      </c>
      <c r="CG74" s="53" t="e">
        <f t="shared" si="35"/>
        <v>#VALUE!</v>
      </c>
      <c r="CL74" s="15">
        <f t="shared" si="36"/>
        <v>0</v>
      </c>
      <c r="CM74" s="15">
        <f t="shared" si="37"/>
        <v>0</v>
      </c>
      <c r="CN74" s="53">
        <f t="shared" si="38"/>
        <v>0</v>
      </c>
      <c r="CS74" s="15">
        <f t="shared" si="39"/>
        <v>0</v>
      </c>
      <c r="CT74" s="15">
        <f t="shared" si="40"/>
        <v>0</v>
      </c>
      <c r="CU74" s="53">
        <f t="shared" si="41"/>
        <v>0</v>
      </c>
      <c r="CZ74" s="15">
        <f t="shared" si="42"/>
        <v>0</v>
      </c>
      <c r="DA74" s="15">
        <f t="shared" si="43"/>
        <v>0</v>
      </c>
      <c r="DB74" s="53">
        <f t="shared" si="44"/>
        <v>0</v>
      </c>
      <c r="DG74" s="15">
        <f t="shared" si="45"/>
        <v>0</v>
      </c>
      <c r="DH74" s="15">
        <f t="shared" si="46"/>
        <v>0</v>
      </c>
      <c r="DI74" s="53">
        <f t="shared" si="47"/>
        <v>0</v>
      </c>
      <c r="DN74" s="15">
        <f t="shared" si="48"/>
        <v>0</v>
      </c>
      <c r="DO74" s="15">
        <f t="shared" si="49"/>
        <v>0</v>
      </c>
      <c r="DP74" s="53">
        <f t="shared" si="50"/>
        <v>0</v>
      </c>
      <c r="DU74" s="15">
        <f t="shared" si="51"/>
        <v>0</v>
      </c>
      <c r="DV74" s="15">
        <f t="shared" si="52"/>
        <v>0</v>
      </c>
      <c r="DW74" s="53">
        <f t="shared" si="53"/>
        <v>0</v>
      </c>
      <c r="EB74" s="15">
        <f t="shared" si="54"/>
        <v>0</v>
      </c>
      <c r="EC74" s="15">
        <f t="shared" si="55"/>
        <v>0</v>
      </c>
      <c r="ED74" s="53">
        <f t="shared" si="56"/>
        <v>0</v>
      </c>
      <c r="EI74" s="15">
        <f t="shared" si="57"/>
        <v>0</v>
      </c>
      <c r="EJ74" s="15">
        <f t="shared" si="58"/>
        <v>0</v>
      </c>
      <c r="EK74" s="53">
        <f t="shared" si="59"/>
        <v>0</v>
      </c>
      <c r="EP74" s="15">
        <f t="shared" si="60"/>
        <v>0</v>
      </c>
      <c r="EQ74" s="15">
        <f t="shared" si="61"/>
        <v>0</v>
      </c>
      <c r="ER74" s="53">
        <f t="shared" si="62"/>
        <v>0</v>
      </c>
      <c r="EW74" s="15">
        <f t="shared" si="63"/>
        <v>0</v>
      </c>
      <c r="EX74" s="15">
        <f t="shared" si="64"/>
        <v>0</v>
      </c>
      <c r="EY74" s="53">
        <f t="shared" si="65"/>
        <v>0</v>
      </c>
      <c r="FD74" s="15">
        <f t="shared" si="66"/>
        <v>0</v>
      </c>
      <c r="FE74" s="15">
        <f t="shared" si="67"/>
        <v>0</v>
      </c>
      <c r="FF74" s="53">
        <f t="shared" si="68"/>
        <v>0</v>
      </c>
      <c r="FG74">
        <v>2.6258681308983E-6</v>
      </c>
      <c r="FH74" t="e">
        <f>bvarM9^3</f>
        <v>#VALUE!</v>
      </c>
      <c r="FI74" t="e">
        <f>cvarM9^3</f>
        <v>#VALUE!</v>
      </c>
      <c r="FJ74" t="e">
        <f>mvarM9^3</f>
        <v>#VALUE!</v>
      </c>
      <c r="FK74" s="15" t="e">
        <f t="shared" si="69"/>
        <v>#VALUE!</v>
      </c>
      <c r="FL74" s="15" t="e">
        <f t="shared" si="70"/>
        <v>#VALUE!</v>
      </c>
      <c r="FM74" s="53" t="e">
        <f t="shared" si="71"/>
        <v>#VALUE!</v>
      </c>
      <c r="FR74" s="15">
        <f t="shared" si="72"/>
        <v>0</v>
      </c>
      <c r="FS74" s="15">
        <f t="shared" si="73"/>
        <v>0</v>
      </c>
      <c r="FT74" s="53">
        <f t="shared" si="74"/>
        <v>0</v>
      </c>
      <c r="FY74" s="15">
        <f t="shared" si="75"/>
        <v>0</v>
      </c>
      <c r="FZ74" s="15">
        <f t="shared" si="76"/>
        <v>0</v>
      </c>
      <c r="GA74" s="53">
        <f t="shared" si="77"/>
        <v>0</v>
      </c>
      <c r="GF74" s="15">
        <f t="shared" si="78"/>
        <v>0</v>
      </c>
      <c r="GG74" s="15">
        <f t="shared" si="79"/>
        <v>0</v>
      </c>
      <c r="GH74" s="53">
        <f t="shared" si="80"/>
        <v>0</v>
      </c>
      <c r="GM74" s="15">
        <f t="shared" si="81"/>
        <v>0</v>
      </c>
      <c r="GN74" s="15">
        <f t="shared" si="82"/>
        <v>0</v>
      </c>
      <c r="GO74" s="53">
        <f t="shared" si="83"/>
        <v>0</v>
      </c>
      <c r="GT74" s="15">
        <f t="shared" si="84"/>
        <v>0</v>
      </c>
      <c r="GU74" s="15">
        <f t="shared" si="85"/>
        <v>0</v>
      </c>
      <c r="GV74" s="53">
        <f t="shared" si="86"/>
        <v>0</v>
      </c>
      <c r="GW74">
        <v>-1.7566290124442001E-4</v>
      </c>
      <c r="GX74" t="e">
        <f>bvarM8^3</f>
        <v>#VALUE!</v>
      </c>
      <c r="GY74" t="e">
        <f>cvarM8^3</f>
        <v>#VALUE!</v>
      </c>
      <c r="GZ74" t="e">
        <f>mvarM8^3</f>
        <v>#VALUE!</v>
      </c>
      <c r="HA74" s="15" t="e">
        <f t="shared" si="87"/>
        <v>#VALUE!</v>
      </c>
      <c r="HB74" s="15" t="e">
        <f t="shared" si="88"/>
        <v>#VALUE!</v>
      </c>
      <c r="HC74" s="53" t="e">
        <f t="shared" si="89"/>
        <v>#VALUE!</v>
      </c>
      <c r="HH74" s="15">
        <f t="shared" si="90"/>
        <v>0</v>
      </c>
      <c r="HI74" s="15">
        <f t="shared" si="91"/>
        <v>0</v>
      </c>
      <c r="HJ74" s="53">
        <f t="shared" si="92"/>
        <v>0</v>
      </c>
      <c r="HO74" s="15">
        <f t="shared" si="93"/>
        <v>0</v>
      </c>
      <c r="HP74" s="15">
        <f t="shared" si="94"/>
        <v>0</v>
      </c>
      <c r="HQ74" s="53">
        <f t="shared" si="95"/>
        <v>0</v>
      </c>
      <c r="HV74" s="15">
        <f t="shared" si="96"/>
        <v>0</v>
      </c>
      <c r="HW74" s="15">
        <f t="shared" si="97"/>
        <v>0</v>
      </c>
      <c r="HX74" s="53">
        <f t="shared" si="98"/>
        <v>0</v>
      </c>
      <c r="IC74" s="15">
        <f t="shared" si="99"/>
        <v>0</v>
      </c>
      <c r="ID74" s="15">
        <f t="shared" si="100"/>
        <v>0</v>
      </c>
      <c r="IE74" s="53">
        <f t="shared" si="101"/>
        <v>0</v>
      </c>
      <c r="IJ74" s="15">
        <f t="shared" si="102"/>
        <v>0</v>
      </c>
      <c r="IK74" s="15">
        <f t="shared" si="103"/>
        <v>0</v>
      </c>
      <c r="IL74" s="53">
        <f t="shared" si="104"/>
        <v>0</v>
      </c>
      <c r="IM74">
        <v>8.4118295978193004E-4</v>
      </c>
      <c r="IN74" t="e">
        <f>bvarM7^3</f>
        <v>#VALUE!</v>
      </c>
      <c r="IO74" t="e">
        <f>cvarM7^3</f>
        <v>#VALUE!</v>
      </c>
      <c r="IP74" t="e">
        <f>mvarM7^3</f>
        <v>#VALUE!</v>
      </c>
      <c r="IQ74" s="15" t="e">
        <f t="shared" si="105"/>
        <v>#VALUE!</v>
      </c>
      <c r="IR74" s="15" t="e">
        <f t="shared" si="106"/>
        <v>#VALUE!</v>
      </c>
      <c r="IS74" s="53" t="e">
        <f t="shared" si="107"/>
        <v>#VALUE!</v>
      </c>
      <c r="IX74" s="15">
        <f t="shared" si="108"/>
        <v>0</v>
      </c>
      <c r="IY74" s="15">
        <f t="shared" si="109"/>
        <v>0</v>
      </c>
      <c r="IZ74" s="53">
        <f t="shared" si="110"/>
        <v>0</v>
      </c>
      <c r="JA74"/>
      <c r="JB74"/>
      <c r="JC74"/>
      <c r="JD74"/>
      <c r="JE74" s="24">
        <f t="shared" si="111"/>
        <v>0</v>
      </c>
      <c r="JF74" s="24">
        <f t="shared" si="112"/>
        <v>0</v>
      </c>
      <c r="JG74" s="24">
        <f t="shared" si="113"/>
        <v>0</v>
      </c>
      <c r="JL74" s="24">
        <f t="shared" si="114"/>
        <v>0</v>
      </c>
      <c r="JM74" s="24">
        <f t="shared" si="115"/>
        <v>0</v>
      </c>
      <c r="JN74" s="24">
        <f t="shared" si="116"/>
        <v>0</v>
      </c>
      <c r="JS74" s="24">
        <f t="shared" si="117"/>
        <v>0</v>
      </c>
      <c r="JT74" s="24">
        <f t="shared" si="118"/>
        <v>0</v>
      </c>
      <c r="JU74" s="24">
        <f t="shared" si="119"/>
        <v>0</v>
      </c>
      <c r="JZ74" s="24">
        <f t="shared" si="120"/>
        <v>0</v>
      </c>
      <c r="KA74" s="24">
        <f t="shared" si="121"/>
        <v>0</v>
      </c>
      <c r="KB74" s="24">
        <f t="shared" si="122"/>
        <v>0</v>
      </c>
      <c r="KG74" s="24">
        <f t="shared" si="123"/>
        <v>0</v>
      </c>
      <c r="KH74" s="24">
        <f t="shared" si="124"/>
        <v>0</v>
      </c>
      <c r="KI74" s="24">
        <f t="shared" si="125"/>
        <v>0</v>
      </c>
      <c r="KN74" s="24">
        <f t="shared" si="126"/>
        <v>0</v>
      </c>
      <c r="KO74" s="24">
        <f t="shared" si="127"/>
        <v>0</v>
      </c>
      <c r="KP74" s="24">
        <f t="shared" si="128"/>
        <v>0</v>
      </c>
      <c r="KU74" s="24">
        <f t="shared" si="129"/>
        <v>0</v>
      </c>
      <c r="KV74" s="24">
        <f t="shared" si="130"/>
        <v>0</v>
      </c>
      <c r="KW74" s="24">
        <f t="shared" si="131"/>
        <v>0</v>
      </c>
      <c r="LB74" s="24">
        <f t="shared" si="132"/>
        <v>0</v>
      </c>
      <c r="LC74" s="24">
        <f t="shared" si="133"/>
        <v>0</v>
      </c>
      <c r="LD74" s="24">
        <f t="shared" si="134"/>
        <v>0</v>
      </c>
      <c r="LI74" s="24">
        <f t="shared" si="135"/>
        <v>0</v>
      </c>
      <c r="LJ74" s="24">
        <f t="shared" si="136"/>
        <v>0</v>
      </c>
      <c r="LK74" s="24">
        <f t="shared" si="137"/>
        <v>0</v>
      </c>
      <c r="LP74" s="24">
        <f t="shared" si="138"/>
        <v>0</v>
      </c>
      <c r="LQ74" s="24">
        <f t="shared" si="139"/>
        <v>0</v>
      </c>
      <c r="LR74" s="24">
        <f t="shared" si="140"/>
        <v>0</v>
      </c>
      <c r="LW74" s="24">
        <f t="shared" si="141"/>
        <v>0</v>
      </c>
      <c r="LX74" s="24">
        <f t="shared" si="142"/>
        <v>0</v>
      </c>
      <c r="LY74" s="24">
        <f t="shared" si="143"/>
        <v>0</v>
      </c>
      <c r="MD74" s="24">
        <f t="shared" si="144"/>
        <v>0</v>
      </c>
      <c r="ME74" s="24">
        <f t="shared" si="145"/>
        <v>0</v>
      </c>
      <c r="MF74" s="24">
        <f t="shared" si="146"/>
        <v>0</v>
      </c>
      <c r="MK74" s="24">
        <f t="shared" si="147"/>
        <v>0</v>
      </c>
      <c r="ML74" s="24">
        <f t="shared" si="148"/>
        <v>0</v>
      </c>
      <c r="MM74" s="24">
        <f t="shared" si="149"/>
        <v>0</v>
      </c>
      <c r="MR74" s="24">
        <f t="shared" si="150"/>
        <v>0</v>
      </c>
      <c r="MS74" s="24">
        <f t="shared" si="151"/>
        <v>0</v>
      </c>
      <c r="MT74" s="24">
        <f t="shared" si="152"/>
        <v>0</v>
      </c>
      <c r="MY74" s="24">
        <f t="shared" si="153"/>
        <v>0</v>
      </c>
      <c r="MZ74" s="24">
        <f t="shared" si="154"/>
        <v>0</v>
      </c>
      <c r="NA74" s="24">
        <f t="shared" si="155"/>
        <v>0</v>
      </c>
      <c r="NF74" s="24">
        <f t="shared" si="156"/>
        <v>0</v>
      </c>
      <c r="NG74" s="24">
        <f t="shared" si="157"/>
        <v>0</v>
      </c>
      <c r="NH74" s="24">
        <f t="shared" si="158"/>
        <v>0</v>
      </c>
      <c r="NM74" s="24">
        <f t="shared" si="159"/>
        <v>0</v>
      </c>
      <c r="NN74" s="24">
        <f t="shared" si="160"/>
        <v>0</v>
      </c>
      <c r="NO74" s="24">
        <f t="shared" si="161"/>
        <v>0</v>
      </c>
      <c r="NT74" s="24">
        <f t="shared" si="162"/>
        <v>0</v>
      </c>
      <c r="NU74" s="24">
        <f t="shared" si="163"/>
        <v>0</v>
      </c>
      <c r="NV74" s="24">
        <f t="shared" si="164"/>
        <v>0</v>
      </c>
      <c r="OA74" s="24">
        <f t="shared" si="165"/>
        <v>0</v>
      </c>
      <c r="OB74" s="24">
        <f t="shared" si="166"/>
        <v>0</v>
      </c>
      <c r="OC74" s="24">
        <f t="shared" si="167"/>
        <v>0</v>
      </c>
      <c r="OH74" s="24">
        <f t="shared" si="168"/>
        <v>0</v>
      </c>
      <c r="OI74" s="24">
        <f t="shared" si="169"/>
        <v>0</v>
      </c>
      <c r="OJ74" s="24">
        <f t="shared" si="170"/>
        <v>0</v>
      </c>
      <c r="OO74" s="24">
        <f t="shared" si="171"/>
        <v>0</v>
      </c>
      <c r="OP74" s="24">
        <f t="shared" si="172"/>
        <v>0</v>
      </c>
      <c r="OQ74" s="24">
        <f t="shared" si="173"/>
        <v>0</v>
      </c>
      <c r="OV74" s="24">
        <f t="shared" si="174"/>
        <v>0</v>
      </c>
      <c r="OW74" s="24">
        <f t="shared" si="175"/>
        <v>0</v>
      </c>
      <c r="OX74" s="24">
        <f t="shared" si="176"/>
        <v>0</v>
      </c>
      <c r="PC74" s="24">
        <f t="shared" si="177"/>
        <v>0</v>
      </c>
      <c r="PD74" s="24">
        <f t="shared" si="178"/>
        <v>0</v>
      </c>
      <c r="PE74" s="24">
        <f t="shared" si="179"/>
        <v>0</v>
      </c>
      <c r="PJ74" s="24">
        <f t="shared" si="180"/>
        <v>0</v>
      </c>
      <c r="PK74" s="24">
        <f t="shared" si="181"/>
        <v>0</v>
      </c>
      <c r="PL74" s="24">
        <f t="shared" si="182"/>
        <v>0</v>
      </c>
      <c r="PQ74" s="24">
        <f t="shared" si="183"/>
        <v>0</v>
      </c>
      <c r="PR74" s="24">
        <f t="shared" si="184"/>
        <v>0</v>
      </c>
      <c r="PS74" s="24">
        <f t="shared" si="185"/>
        <v>0</v>
      </c>
      <c r="PX74" s="24">
        <f t="shared" si="186"/>
        <v>0</v>
      </c>
      <c r="PY74" s="24">
        <f t="shared" si="187"/>
        <v>0</v>
      </c>
      <c r="PZ74" s="24">
        <f t="shared" si="188"/>
        <v>0</v>
      </c>
      <c r="QE74" s="24">
        <f t="shared" si="189"/>
        <v>0</v>
      </c>
      <c r="QF74" s="24">
        <f t="shared" si="190"/>
        <v>0</v>
      </c>
      <c r="QG74" s="24">
        <f t="shared" si="191"/>
        <v>0</v>
      </c>
      <c r="QL74" s="24">
        <f t="shared" si="192"/>
        <v>0</v>
      </c>
      <c r="QM74" s="24">
        <f t="shared" si="193"/>
        <v>0</v>
      </c>
      <c r="QN74" s="24">
        <f t="shared" si="194"/>
        <v>0</v>
      </c>
      <c r="QS74" s="24">
        <f t="shared" si="195"/>
        <v>0</v>
      </c>
      <c r="QT74" s="24">
        <f t="shared" si="196"/>
        <v>0</v>
      </c>
      <c r="QU74" s="24">
        <f t="shared" si="197"/>
        <v>0</v>
      </c>
      <c r="QZ74" s="24">
        <f t="shared" si="198"/>
        <v>0</v>
      </c>
      <c r="RA74" s="24">
        <f t="shared" si="199"/>
        <v>0</v>
      </c>
      <c r="RB74" s="24">
        <f t="shared" si="200"/>
        <v>0</v>
      </c>
      <c r="RG74" s="24">
        <f t="shared" si="201"/>
        <v>0</v>
      </c>
      <c r="RH74" s="24">
        <f t="shared" si="202"/>
        <v>0</v>
      </c>
      <c r="RI74" s="24">
        <f t="shared" si="203"/>
        <v>0</v>
      </c>
      <c r="RN74" s="24">
        <f t="shared" si="204"/>
        <v>0</v>
      </c>
      <c r="RO74" s="24">
        <f t="shared" si="205"/>
        <v>0</v>
      </c>
      <c r="RP74" s="24">
        <f t="shared" si="206"/>
        <v>0</v>
      </c>
      <c r="RU74" s="24">
        <f t="shared" si="207"/>
        <v>0</v>
      </c>
      <c r="RV74" s="24">
        <f t="shared" si="208"/>
        <v>0</v>
      </c>
      <c r="RW74" s="24">
        <f t="shared" si="209"/>
        <v>0</v>
      </c>
      <c r="SB74" s="24">
        <f t="shared" si="210"/>
        <v>0</v>
      </c>
      <c r="SC74" s="24">
        <f t="shared" si="211"/>
        <v>0</v>
      </c>
      <c r="SD74" s="24">
        <f t="shared" si="212"/>
        <v>0</v>
      </c>
      <c r="SI74" s="24">
        <f t="shared" si="213"/>
        <v>0</v>
      </c>
      <c r="SJ74" s="24">
        <f t="shared" si="214"/>
        <v>0</v>
      </c>
      <c r="SK74" s="24">
        <f t="shared" si="215"/>
        <v>0</v>
      </c>
      <c r="SP74" s="24">
        <f t="shared" si="216"/>
        <v>0</v>
      </c>
      <c r="SQ74" s="24">
        <f t="shared" si="217"/>
        <v>0</v>
      </c>
      <c r="SR74" s="24">
        <f t="shared" si="218"/>
        <v>0</v>
      </c>
      <c r="SW74" s="24">
        <f t="shared" si="219"/>
        <v>0</v>
      </c>
      <c r="SX74" s="24">
        <f t="shared" si="220"/>
        <v>0</v>
      </c>
      <c r="SY74" s="24">
        <f t="shared" si="221"/>
        <v>0</v>
      </c>
      <c r="TD74" s="24">
        <f t="shared" si="222"/>
        <v>0</v>
      </c>
      <c r="TE74" s="24">
        <f t="shared" si="223"/>
        <v>0</v>
      </c>
      <c r="TF74" s="24">
        <f t="shared" si="224"/>
        <v>0</v>
      </c>
      <c r="TK74" s="24">
        <f t="shared" si="225"/>
        <v>0</v>
      </c>
      <c r="TL74" s="24">
        <f t="shared" si="226"/>
        <v>0</v>
      </c>
      <c r="TM74" s="24">
        <f t="shared" si="227"/>
        <v>0</v>
      </c>
      <c r="TR74" s="24">
        <f t="shared" si="228"/>
        <v>0</v>
      </c>
      <c r="TS74" s="24">
        <f t="shared" si="229"/>
        <v>0</v>
      </c>
      <c r="TT74" s="24">
        <f t="shared" si="230"/>
        <v>0</v>
      </c>
      <c r="TY74" s="24">
        <f t="shared" si="231"/>
        <v>0</v>
      </c>
      <c r="TZ74" s="24">
        <f t="shared" si="232"/>
        <v>0</v>
      </c>
      <c r="UA74" s="24">
        <f t="shared" si="233"/>
        <v>0</v>
      </c>
      <c r="UF74" s="24">
        <f t="shared" si="234"/>
        <v>0</v>
      </c>
      <c r="UG74" s="24">
        <f t="shared" si="235"/>
        <v>0</v>
      </c>
      <c r="UH74" s="24">
        <f t="shared" si="236"/>
        <v>0</v>
      </c>
      <c r="UM74" s="24">
        <f t="shared" si="237"/>
        <v>0</v>
      </c>
      <c r="UN74" s="24">
        <f t="shared" si="238"/>
        <v>0</v>
      </c>
      <c r="UO74" s="24">
        <f t="shared" si="239"/>
        <v>0</v>
      </c>
      <c r="UT74" s="24">
        <f t="shared" si="240"/>
        <v>0</v>
      </c>
      <c r="UU74" s="24">
        <f t="shared" si="241"/>
        <v>0</v>
      </c>
      <c r="UV74" s="24">
        <f t="shared" si="242"/>
        <v>0</v>
      </c>
      <c r="VA74" s="24">
        <f t="shared" si="243"/>
        <v>0</v>
      </c>
      <c r="VB74" s="24">
        <f t="shared" si="244"/>
        <v>0</v>
      </c>
      <c r="VC74" s="24">
        <f t="shared" si="245"/>
        <v>0</v>
      </c>
      <c r="VH74" s="24">
        <f t="shared" si="246"/>
        <v>0</v>
      </c>
      <c r="VI74" s="24">
        <f t="shared" si="247"/>
        <v>0</v>
      </c>
      <c r="VJ74" s="24">
        <f t="shared" si="248"/>
        <v>0</v>
      </c>
      <c r="VO74" s="24">
        <f t="shared" si="249"/>
        <v>0</v>
      </c>
      <c r="VP74" s="24">
        <f t="shared" si="250"/>
        <v>0</v>
      </c>
      <c r="VQ74" s="24">
        <f t="shared" si="251"/>
        <v>0</v>
      </c>
      <c r="VV74" s="24">
        <f t="shared" si="252"/>
        <v>0</v>
      </c>
      <c r="VW74" s="24">
        <f t="shared" si="253"/>
        <v>0</v>
      </c>
      <c r="VX74" s="24">
        <f t="shared" si="254"/>
        <v>0</v>
      </c>
      <c r="WC74" s="24">
        <f t="shared" si="255"/>
        <v>0</v>
      </c>
      <c r="WD74" s="24">
        <f t="shared" si="256"/>
        <v>0</v>
      </c>
      <c r="WE74" s="24">
        <f t="shared" si="257"/>
        <v>0</v>
      </c>
      <c r="WJ74" s="24">
        <f t="shared" si="258"/>
        <v>0</v>
      </c>
      <c r="WK74" s="24">
        <f t="shared" si="259"/>
        <v>0</v>
      </c>
      <c r="WL74" s="24">
        <f t="shared" si="260"/>
        <v>0</v>
      </c>
      <c r="WQ74" s="24">
        <f t="shared" si="261"/>
        <v>0</v>
      </c>
      <c r="WR74" s="24">
        <f t="shared" si="262"/>
        <v>0</v>
      </c>
      <c r="WS74" s="24">
        <f t="shared" si="263"/>
        <v>0</v>
      </c>
      <c r="WX74" s="24">
        <f t="shared" si="264"/>
        <v>0</v>
      </c>
      <c r="WY74" s="24">
        <f t="shared" si="265"/>
        <v>0</v>
      </c>
      <c r="WZ74" s="24">
        <f t="shared" si="266"/>
        <v>0</v>
      </c>
      <c r="XE74" s="24">
        <f t="shared" si="267"/>
        <v>0</v>
      </c>
      <c r="XF74" s="24">
        <f t="shared" si="268"/>
        <v>0</v>
      </c>
      <c r="XG74" s="24">
        <f t="shared" si="269"/>
        <v>0</v>
      </c>
      <c r="XL74" s="24">
        <f t="shared" si="270"/>
        <v>0</v>
      </c>
      <c r="XM74" s="24">
        <f t="shared" si="271"/>
        <v>0</v>
      </c>
      <c r="XN74" s="24">
        <f t="shared" si="272"/>
        <v>0</v>
      </c>
      <c r="XS74" s="24">
        <f t="shared" si="273"/>
        <v>0</v>
      </c>
      <c r="XT74" s="24">
        <f t="shared" si="274"/>
        <v>0</v>
      </c>
      <c r="XU74" s="24">
        <f t="shared" si="275"/>
        <v>0</v>
      </c>
      <c r="XZ74" s="24">
        <f t="shared" si="276"/>
        <v>0</v>
      </c>
      <c r="YA74" s="24">
        <f t="shared" si="277"/>
        <v>0</v>
      </c>
      <c r="YB74" s="24">
        <f t="shared" si="278"/>
        <v>0</v>
      </c>
      <c r="YG74" s="24">
        <f t="shared" si="279"/>
        <v>0</v>
      </c>
      <c r="YH74" s="24">
        <f t="shared" si="280"/>
        <v>0</v>
      </c>
      <c r="YI74" s="24">
        <f t="shared" si="281"/>
        <v>0</v>
      </c>
      <c r="YN74" s="24">
        <f t="shared" si="282"/>
        <v>0</v>
      </c>
      <c r="YO74" s="24">
        <f t="shared" si="283"/>
        <v>0</v>
      </c>
      <c r="YP74" s="24">
        <f t="shared" si="284"/>
        <v>0</v>
      </c>
      <c r="YU74" s="24">
        <f t="shared" si="285"/>
        <v>0</v>
      </c>
      <c r="YV74" s="24">
        <f t="shared" si="286"/>
        <v>0</v>
      </c>
      <c r="YW74" s="24">
        <f t="shared" si="287"/>
        <v>0</v>
      </c>
      <c r="ZB74" s="24">
        <f t="shared" si="288"/>
        <v>0</v>
      </c>
      <c r="ZC74" s="24">
        <f t="shared" si="289"/>
        <v>0</v>
      </c>
      <c r="ZD74" s="24">
        <f t="shared" si="290"/>
        <v>0</v>
      </c>
      <c r="ZI74" s="24">
        <f t="shared" si="291"/>
        <v>0</v>
      </c>
      <c r="ZJ74" s="24">
        <f t="shared" si="292"/>
        <v>0</v>
      </c>
      <c r="ZK74" s="24">
        <f t="shared" si="293"/>
        <v>0</v>
      </c>
      <c r="ZP74" s="24">
        <f t="shared" si="294"/>
        <v>0</v>
      </c>
      <c r="ZQ74" s="24">
        <f t="shared" si="295"/>
        <v>0</v>
      </c>
      <c r="ZR74" s="24">
        <f t="shared" si="296"/>
        <v>0</v>
      </c>
      <c r="ZW74" s="24">
        <f t="shared" si="297"/>
        <v>0</v>
      </c>
      <c r="ZX74" s="24">
        <f t="shared" si="298"/>
        <v>0</v>
      </c>
      <c r="ZY74" s="24">
        <f t="shared" si="299"/>
        <v>0</v>
      </c>
      <c r="AAD74" s="24">
        <f t="shared" si="300"/>
        <v>0</v>
      </c>
      <c r="AAE74" s="24">
        <f t="shared" si="301"/>
        <v>0</v>
      </c>
      <c r="AAF74" s="24">
        <f t="shared" si="302"/>
        <v>0</v>
      </c>
      <c r="AAK74" s="24">
        <f t="shared" si="303"/>
        <v>0</v>
      </c>
      <c r="AAL74" s="24">
        <f t="shared" si="304"/>
        <v>0</v>
      </c>
      <c r="AAM74" s="24">
        <f t="shared" si="305"/>
        <v>0</v>
      </c>
      <c r="AAR74" s="24">
        <f t="shared" si="306"/>
        <v>0</v>
      </c>
      <c r="AAS74" s="24">
        <f t="shared" si="307"/>
        <v>0</v>
      </c>
      <c r="AAT74" s="24">
        <f t="shared" si="308"/>
        <v>0</v>
      </c>
      <c r="AAY74" s="24">
        <f t="shared" si="309"/>
        <v>0</v>
      </c>
      <c r="AAZ74" s="24">
        <f t="shared" si="310"/>
        <v>0</v>
      </c>
      <c r="ABA74" s="24">
        <f t="shared" si="311"/>
        <v>0</v>
      </c>
      <c r="ABF74" s="24">
        <f t="shared" si="312"/>
        <v>0</v>
      </c>
      <c r="ABG74" s="24">
        <f t="shared" si="313"/>
        <v>0</v>
      </c>
      <c r="ABH74" s="24">
        <f t="shared" si="314"/>
        <v>0</v>
      </c>
      <c r="ABM74" s="24">
        <f t="shared" si="315"/>
        <v>0</v>
      </c>
      <c r="ABN74" s="24">
        <f t="shared" si="316"/>
        <v>0</v>
      </c>
      <c r="ABO74" s="24">
        <f t="shared" si="317"/>
        <v>0</v>
      </c>
      <c r="ABT74" s="24">
        <f t="shared" si="318"/>
        <v>0</v>
      </c>
      <c r="ABU74" s="24">
        <f t="shared" si="319"/>
        <v>0</v>
      </c>
      <c r="ABV74" s="24">
        <f t="shared" si="320"/>
        <v>0</v>
      </c>
      <c r="ACA74" s="24">
        <f t="shared" si="321"/>
        <v>0</v>
      </c>
      <c r="ACB74" s="24">
        <f t="shared" si="322"/>
        <v>0</v>
      </c>
      <c r="ACC74" s="24">
        <f t="shared" si="323"/>
        <v>0</v>
      </c>
      <c r="ACH74" s="24">
        <f t="shared" si="324"/>
        <v>0</v>
      </c>
      <c r="ACI74" s="24">
        <f t="shared" si="325"/>
        <v>0</v>
      </c>
      <c r="ACJ74" s="24">
        <f t="shared" si="326"/>
        <v>0</v>
      </c>
      <c r="ACO74" s="24">
        <f t="shared" si="327"/>
        <v>0</v>
      </c>
      <c r="ACP74" s="24">
        <f t="shared" si="328"/>
        <v>0</v>
      </c>
      <c r="ACQ74" s="24">
        <f t="shared" si="329"/>
        <v>0</v>
      </c>
      <c r="ACV74" s="24">
        <f t="shared" si="330"/>
        <v>0</v>
      </c>
      <c r="ACW74" s="24">
        <f t="shared" si="331"/>
        <v>0</v>
      </c>
      <c r="ACX74" s="24">
        <f t="shared" si="332"/>
        <v>0</v>
      </c>
      <c r="ACY74"/>
      <c r="ACZ74"/>
      <c r="ADA74"/>
      <c r="ADB74"/>
      <c r="ADC74" s="24">
        <f t="shared" si="333"/>
        <v>0</v>
      </c>
      <c r="ADD74" s="24">
        <f t="shared" si="334"/>
        <v>0</v>
      </c>
      <c r="ADE74" s="24">
        <f t="shared" si="335"/>
        <v>0</v>
      </c>
      <c r="ADJ74" s="24">
        <f t="shared" si="336"/>
        <v>0</v>
      </c>
      <c r="ADK74" s="24">
        <f t="shared" si="337"/>
        <v>0</v>
      </c>
      <c r="ADL74" s="24">
        <f t="shared" si="338"/>
        <v>0</v>
      </c>
      <c r="ADQ74" s="24">
        <f t="shared" si="339"/>
        <v>0</v>
      </c>
      <c r="ADR74" s="24">
        <f t="shared" si="340"/>
        <v>0</v>
      </c>
      <c r="ADS74" s="24">
        <f t="shared" si="341"/>
        <v>0</v>
      </c>
      <c r="ADX74" s="24">
        <f t="shared" si="342"/>
        <v>0</v>
      </c>
      <c r="ADY74" s="24">
        <f t="shared" si="343"/>
        <v>0</v>
      </c>
      <c r="ADZ74" s="24">
        <f t="shared" si="344"/>
        <v>0</v>
      </c>
      <c r="AEE74" s="24">
        <f t="shared" si="345"/>
        <v>0</v>
      </c>
      <c r="AEF74" s="24">
        <f t="shared" si="346"/>
        <v>0</v>
      </c>
      <c r="AEG74" s="24">
        <f t="shared" si="347"/>
        <v>0</v>
      </c>
      <c r="AEL74" s="24">
        <f t="shared" si="348"/>
        <v>0</v>
      </c>
      <c r="AEM74" s="24">
        <f t="shared" si="349"/>
        <v>0</v>
      </c>
      <c r="AEN74" s="24">
        <f t="shared" si="350"/>
        <v>0</v>
      </c>
      <c r="AES74" s="24">
        <f t="shared" si="351"/>
        <v>0</v>
      </c>
      <c r="AET74" s="24">
        <f t="shared" si="352"/>
        <v>0</v>
      </c>
      <c r="AEU74" s="24">
        <f t="shared" si="353"/>
        <v>0</v>
      </c>
      <c r="AEZ74" s="24">
        <f t="shared" si="354"/>
        <v>0</v>
      </c>
      <c r="AFA74" s="24">
        <f t="shared" si="355"/>
        <v>0</v>
      </c>
      <c r="AFB74" s="24">
        <f t="shared" si="356"/>
        <v>0</v>
      </c>
      <c r="AFG74" s="24">
        <f t="shared" si="357"/>
        <v>0</v>
      </c>
      <c r="AFH74" s="24">
        <f t="shared" si="358"/>
        <v>0</v>
      </c>
      <c r="AFI74" s="24">
        <f t="shared" si="359"/>
        <v>0</v>
      </c>
      <c r="AFN74" s="24">
        <f t="shared" si="360"/>
        <v>0</v>
      </c>
      <c r="AFO74" s="24">
        <f t="shared" si="361"/>
        <v>0</v>
      </c>
      <c r="AFP74" s="24">
        <f t="shared" si="362"/>
        <v>0</v>
      </c>
      <c r="AFU74" s="24">
        <f t="shared" si="363"/>
        <v>0</v>
      </c>
      <c r="AFV74" s="24">
        <f t="shared" si="364"/>
        <v>0</v>
      </c>
      <c r="AFW74" s="24">
        <f t="shared" si="365"/>
        <v>0</v>
      </c>
      <c r="AGB74" s="24">
        <f t="shared" si="366"/>
        <v>0</v>
      </c>
      <c r="AGC74" s="24">
        <f t="shared" si="367"/>
        <v>0</v>
      </c>
      <c r="AGD74" s="24">
        <f t="shared" si="368"/>
        <v>0</v>
      </c>
      <c r="AGI74" s="24">
        <f t="shared" si="369"/>
        <v>0</v>
      </c>
      <c r="AGJ74" s="24">
        <f t="shared" si="370"/>
        <v>0</v>
      </c>
      <c r="AGK74" s="24">
        <f t="shared" si="371"/>
        <v>0</v>
      </c>
      <c r="AGP74" s="24">
        <f t="shared" si="372"/>
        <v>0</v>
      </c>
      <c r="AGQ74" s="24">
        <f t="shared" si="373"/>
        <v>0</v>
      </c>
      <c r="AGR74" s="24">
        <f t="shared" si="374"/>
        <v>0</v>
      </c>
      <c r="AGW74" s="24">
        <f t="shared" si="375"/>
        <v>0</v>
      </c>
      <c r="AGX74" s="24">
        <f t="shared" si="376"/>
        <v>0</v>
      </c>
      <c r="AGY74" s="24">
        <f t="shared" si="377"/>
        <v>0</v>
      </c>
      <c r="AHD74" s="24">
        <f t="shared" si="378"/>
        <v>0</v>
      </c>
      <c r="AHE74" s="24">
        <f t="shared" si="379"/>
        <v>0</v>
      </c>
      <c r="AHF74" s="24">
        <f t="shared" si="380"/>
        <v>0</v>
      </c>
      <c r="AHK74" s="24">
        <f t="shared" si="381"/>
        <v>0</v>
      </c>
      <c r="AHL74" s="24">
        <f t="shared" si="382"/>
        <v>0</v>
      </c>
      <c r="AHM74" s="24">
        <f t="shared" si="383"/>
        <v>0</v>
      </c>
      <c r="AHR74" s="24">
        <f t="shared" si="384"/>
        <v>0</v>
      </c>
      <c r="AHS74" s="24">
        <f t="shared" si="385"/>
        <v>0</v>
      </c>
      <c r="AHT74" s="24">
        <f t="shared" si="386"/>
        <v>0</v>
      </c>
      <c r="AHY74" s="24">
        <f t="shared" si="387"/>
        <v>0</v>
      </c>
      <c r="AHZ74" s="24">
        <f t="shared" si="388"/>
        <v>0</v>
      </c>
      <c r="AIA74" s="24">
        <f t="shared" si="389"/>
        <v>0</v>
      </c>
      <c r="AIF74" s="24">
        <f t="shared" si="390"/>
        <v>0</v>
      </c>
      <c r="AIG74" s="24">
        <f t="shared" si="391"/>
        <v>0</v>
      </c>
      <c r="AIH74" s="24">
        <f t="shared" si="392"/>
        <v>0</v>
      </c>
      <c r="AIM74" s="24">
        <f t="shared" si="393"/>
        <v>0</v>
      </c>
      <c r="AIN74" s="24">
        <f t="shared" si="394"/>
        <v>0</v>
      </c>
      <c r="AIO74" s="24">
        <f t="shared" si="395"/>
        <v>0</v>
      </c>
      <c r="AIT74" s="24">
        <f t="shared" si="396"/>
        <v>0</v>
      </c>
      <c r="AIU74" s="24">
        <f t="shared" si="397"/>
        <v>0</v>
      </c>
      <c r="AIV74" s="24">
        <f t="shared" si="398"/>
        <v>0</v>
      </c>
      <c r="AJA74" s="24">
        <f t="shared" si="399"/>
        <v>0</v>
      </c>
      <c r="AJB74" s="24">
        <f t="shared" si="400"/>
        <v>0</v>
      </c>
      <c r="AJC74" s="24">
        <f t="shared" si="401"/>
        <v>0</v>
      </c>
      <c r="AJH74" s="24">
        <f t="shared" si="402"/>
        <v>0</v>
      </c>
      <c r="AJI74" s="24">
        <f t="shared" si="403"/>
        <v>0</v>
      </c>
      <c r="AJJ74" s="24">
        <f t="shared" si="404"/>
        <v>0</v>
      </c>
      <c r="AJO74" s="24">
        <f t="shared" si="405"/>
        <v>0</v>
      </c>
      <c r="AJP74" s="24">
        <f t="shared" si="406"/>
        <v>0</v>
      </c>
      <c r="AJQ74" s="24">
        <f t="shared" si="407"/>
        <v>0</v>
      </c>
      <c r="AJV74" s="24">
        <f t="shared" si="408"/>
        <v>0</v>
      </c>
      <c r="AJW74" s="24">
        <f t="shared" si="409"/>
        <v>0</v>
      </c>
      <c r="AJX74" s="24">
        <f t="shared" si="410"/>
        <v>0</v>
      </c>
      <c r="AKC74" s="24">
        <f t="shared" si="411"/>
        <v>0</v>
      </c>
      <c r="AKD74" s="24">
        <f t="shared" si="412"/>
        <v>0</v>
      </c>
      <c r="AKE74" s="24">
        <f t="shared" si="413"/>
        <v>0</v>
      </c>
      <c r="AKJ74" s="24">
        <f t="shared" si="414"/>
        <v>0</v>
      </c>
      <c r="AKK74" s="24">
        <f t="shared" si="415"/>
        <v>0</v>
      </c>
      <c r="AKL74" s="24">
        <f t="shared" si="416"/>
        <v>0</v>
      </c>
      <c r="AKQ74" s="24">
        <f t="shared" si="417"/>
        <v>0</v>
      </c>
      <c r="AKR74" s="24">
        <f t="shared" si="418"/>
        <v>0</v>
      </c>
      <c r="AKS74" s="24">
        <f t="shared" si="419"/>
        <v>0</v>
      </c>
      <c r="AKX74" s="24">
        <f t="shared" si="420"/>
        <v>0</v>
      </c>
      <c r="AKY74" s="24">
        <f t="shared" si="421"/>
        <v>0</v>
      </c>
      <c r="AKZ74" s="24">
        <f t="shared" si="422"/>
        <v>0</v>
      </c>
      <c r="ALE74" s="24">
        <f t="shared" si="423"/>
        <v>0</v>
      </c>
      <c r="ALF74" s="24">
        <f t="shared" si="424"/>
        <v>0</v>
      </c>
      <c r="ALG74" s="24">
        <f t="shared" si="425"/>
        <v>0</v>
      </c>
      <c r="ALL74" s="24">
        <f t="shared" si="426"/>
        <v>0</v>
      </c>
      <c r="ALM74" s="24">
        <f t="shared" si="427"/>
        <v>0</v>
      </c>
      <c r="ALN74" s="24">
        <f t="shared" si="428"/>
        <v>0</v>
      </c>
      <c r="ALS74" s="24">
        <f t="shared" si="429"/>
        <v>0</v>
      </c>
      <c r="ALT74" s="24">
        <f t="shared" si="430"/>
        <v>0</v>
      </c>
      <c r="ALU74" s="24">
        <f t="shared" si="431"/>
        <v>0</v>
      </c>
      <c r="ALZ74" s="24">
        <f t="shared" si="432"/>
        <v>0</v>
      </c>
      <c r="AMA74" s="24">
        <f t="shared" si="433"/>
        <v>0</v>
      </c>
      <c r="AMB74" s="24">
        <f t="shared" si="434"/>
        <v>0</v>
      </c>
      <c r="AMG74" s="24">
        <f t="shared" si="435"/>
        <v>0</v>
      </c>
      <c r="AMH74" s="24">
        <f t="shared" si="436"/>
        <v>0</v>
      </c>
      <c r="AMI74" s="24">
        <f t="shared" si="437"/>
        <v>0</v>
      </c>
      <c r="AMN74" s="24">
        <f t="shared" si="438"/>
        <v>0</v>
      </c>
      <c r="AMO74" s="24">
        <f t="shared" si="439"/>
        <v>0</v>
      </c>
      <c r="AMP74" s="24">
        <f t="shared" si="440"/>
        <v>0</v>
      </c>
      <c r="AMU74" s="24">
        <f t="shared" si="441"/>
        <v>0</v>
      </c>
      <c r="AMV74" s="24">
        <f t="shared" si="442"/>
        <v>0</v>
      </c>
      <c r="AMW74" s="24">
        <f t="shared" si="443"/>
        <v>0</v>
      </c>
      <c r="ANB74" s="24">
        <f t="shared" si="444"/>
        <v>0</v>
      </c>
      <c r="ANC74" s="24">
        <f t="shared" si="445"/>
        <v>0</v>
      </c>
      <c r="AND74" s="24">
        <f t="shared" si="446"/>
        <v>0</v>
      </c>
      <c r="ANI74" s="24">
        <f t="shared" si="447"/>
        <v>0</v>
      </c>
      <c r="ANJ74" s="24">
        <f t="shared" si="448"/>
        <v>0</v>
      </c>
      <c r="ANK74" s="24">
        <f t="shared" si="449"/>
        <v>0</v>
      </c>
      <c r="ANP74" s="24">
        <f t="shared" si="450"/>
        <v>0</v>
      </c>
      <c r="ANQ74" s="24">
        <f t="shared" si="451"/>
        <v>0</v>
      </c>
      <c r="ANR74" s="24">
        <f t="shared" si="452"/>
        <v>0</v>
      </c>
      <c r="ANW74" s="24">
        <f t="shared" si="453"/>
        <v>0</v>
      </c>
      <c r="ANX74" s="24">
        <f t="shared" si="454"/>
        <v>0</v>
      </c>
      <c r="ANY74" s="24">
        <f t="shared" si="455"/>
        <v>0</v>
      </c>
      <c r="AOD74" s="24">
        <f t="shared" si="456"/>
        <v>0</v>
      </c>
      <c r="AOE74" s="24">
        <f t="shared" si="457"/>
        <v>0</v>
      </c>
      <c r="AOF74" s="24">
        <f t="shared" si="458"/>
        <v>0</v>
      </c>
      <c r="AOK74" s="24">
        <f t="shared" si="459"/>
        <v>0</v>
      </c>
      <c r="AOL74" s="24">
        <f t="shared" si="460"/>
        <v>0</v>
      </c>
      <c r="AOM74" s="24">
        <f t="shared" si="461"/>
        <v>0</v>
      </c>
      <c r="AOR74" s="24">
        <f t="shared" si="462"/>
        <v>0</v>
      </c>
      <c r="AOS74" s="24">
        <f t="shared" si="463"/>
        <v>0</v>
      </c>
      <c r="AOT74" s="24">
        <f t="shared" si="464"/>
        <v>0</v>
      </c>
      <c r="AOY74" s="24">
        <f t="shared" si="465"/>
        <v>0</v>
      </c>
      <c r="AOZ74" s="24">
        <f t="shared" si="466"/>
        <v>0</v>
      </c>
      <c r="APA74" s="24">
        <f t="shared" si="467"/>
        <v>0</v>
      </c>
      <c r="APF74" s="24">
        <f t="shared" si="468"/>
        <v>0</v>
      </c>
      <c r="APG74" s="24">
        <f t="shared" si="469"/>
        <v>0</v>
      </c>
      <c r="APH74" s="24">
        <f t="shared" si="470"/>
        <v>0</v>
      </c>
      <c r="APM74" s="24">
        <f t="shared" si="471"/>
        <v>0</v>
      </c>
      <c r="APN74" s="24">
        <f t="shared" si="472"/>
        <v>0</v>
      </c>
      <c r="APO74" s="24">
        <f t="shared" si="473"/>
        <v>0</v>
      </c>
      <c r="APT74" s="24">
        <f t="shared" si="474"/>
        <v>0</v>
      </c>
      <c r="APU74" s="24">
        <f t="shared" si="475"/>
        <v>0</v>
      </c>
      <c r="APV74" s="24">
        <f t="shared" si="476"/>
        <v>0</v>
      </c>
      <c r="AQA74" s="24">
        <f t="shared" si="477"/>
        <v>0</v>
      </c>
      <c r="AQB74" s="24">
        <f t="shared" si="478"/>
        <v>0</v>
      </c>
      <c r="AQC74" s="24">
        <f t="shared" si="479"/>
        <v>0</v>
      </c>
      <c r="AQH74" s="24">
        <f t="shared" si="480"/>
        <v>0</v>
      </c>
      <c r="AQI74" s="24">
        <f t="shared" si="481"/>
        <v>0</v>
      </c>
      <c r="AQJ74" s="24">
        <f t="shared" si="482"/>
        <v>0</v>
      </c>
      <c r="AQO74" s="24">
        <f t="shared" si="483"/>
        <v>0</v>
      </c>
      <c r="AQP74" s="24">
        <f t="shared" si="484"/>
        <v>0</v>
      </c>
      <c r="AQQ74" s="24">
        <f t="shared" si="485"/>
        <v>0</v>
      </c>
      <c r="AQV74" s="24">
        <f t="shared" si="486"/>
        <v>0</v>
      </c>
      <c r="AQW74" s="24">
        <f t="shared" si="487"/>
        <v>0</v>
      </c>
      <c r="AQX74" s="24">
        <f t="shared" si="488"/>
        <v>0</v>
      </c>
      <c r="ARC74" s="24">
        <f t="shared" si="489"/>
        <v>0</v>
      </c>
      <c r="ARD74" s="24">
        <f t="shared" si="490"/>
        <v>0</v>
      </c>
      <c r="ARE74" s="24">
        <f t="shared" si="491"/>
        <v>0</v>
      </c>
      <c r="ARJ74" s="24">
        <f t="shared" si="492"/>
        <v>0</v>
      </c>
      <c r="ARK74" s="24">
        <f t="shared" si="493"/>
        <v>0</v>
      </c>
      <c r="ARL74" s="24">
        <f t="shared" si="494"/>
        <v>0</v>
      </c>
      <c r="ARQ74" s="24">
        <f t="shared" si="495"/>
        <v>0</v>
      </c>
      <c r="ARR74" s="24">
        <f t="shared" si="496"/>
        <v>0</v>
      </c>
      <c r="ARS74" s="24">
        <f t="shared" si="497"/>
        <v>0</v>
      </c>
      <c r="ARX74" s="24">
        <f t="shared" si="498"/>
        <v>0</v>
      </c>
      <c r="ARY74" s="24">
        <f t="shared" si="499"/>
        <v>0</v>
      </c>
      <c r="ARZ74" s="24">
        <f t="shared" si="500"/>
        <v>0</v>
      </c>
      <c r="ASE74" s="24">
        <f t="shared" si="501"/>
        <v>0</v>
      </c>
      <c r="ASF74" s="24">
        <f t="shared" si="502"/>
        <v>0</v>
      </c>
      <c r="ASG74" s="24">
        <f t="shared" si="503"/>
        <v>0</v>
      </c>
      <c r="ASL74" s="24">
        <f t="shared" si="504"/>
        <v>0</v>
      </c>
      <c r="ASM74" s="24">
        <f t="shared" si="505"/>
        <v>0</v>
      </c>
      <c r="ASN74" s="24">
        <f t="shared" si="506"/>
        <v>0</v>
      </c>
      <c r="ASS74" s="24">
        <f t="shared" si="507"/>
        <v>0</v>
      </c>
      <c r="AST74" s="24">
        <f t="shared" si="508"/>
        <v>0</v>
      </c>
      <c r="ASU74" s="24">
        <f t="shared" si="509"/>
        <v>0</v>
      </c>
      <c r="ASZ74" s="24">
        <f t="shared" si="510"/>
        <v>0</v>
      </c>
      <c r="ATA74" s="24">
        <f t="shared" si="511"/>
        <v>0</v>
      </c>
      <c r="ATB74" s="24">
        <f t="shared" si="512"/>
        <v>0</v>
      </c>
      <c r="ATG74" s="24">
        <f t="shared" si="513"/>
        <v>0</v>
      </c>
      <c r="ATH74" s="24">
        <f t="shared" si="514"/>
        <v>0</v>
      </c>
      <c r="ATI74" s="24">
        <f t="shared" si="515"/>
        <v>0</v>
      </c>
      <c r="ATN74" s="24">
        <f t="shared" si="516"/>
        <v>0</v>
      </c>
      <c r="ATO74" s="24">
        <f t="shared" si="517"/>
        <v>0</v>
      </c>
      <c r="ATP74" s="24">
        <f t="shared" si="518"/>
        <v>0</v>
      </c>
      <c r="ATU74" s="24">
        <f t="shared" si="519"/>
        <v>0</v>
      </c>
      <c r="ATV74" s="24">
        <f t="shared" si="520"/>
        <v>0</v>
      </c>
      <c r="ATW74" s="24">
        <f t="shared" si="521"/>
        <v>0</v>
      </c>
      <c r="AUB74" s="24">
        <f t="shared" si="522"/>
        <v>0</v>
      </c>
      <c r="AUC74" s="24">
        <f t="shared" si="523"/>
        <v>0</v>
      </c>
      <c r="AUD74" s="24">
        <f t="shared" si="524"/>
        <v>0</v>
      </c>
      <c r="AUI74" s="24">
        <f t="shared" si="525"/>
        <v>0</v>
      </c>
      <c r="AUJ74" s="24">
        <f t="shared" si="526"/>
        <v>0</v>
      </c>
      <c r="AUK74" s="24">
        <f t="shared" si="527"/>
        <v>0</v>
      </c>
      <c r="AUP74" s="24">
        <f t="shared" si="528"/>
        <v>0</v>
      </c>
      <c r="AUQ74" s="24">
        <f t="shared" si="529"/>
        <v>0</v>
      </c>
      <c r="AUR74" s="24">
        <f t="shared" si="530"/>
        <v>0</v>
      </c>
      <c r="AUW74" s="24">
        <f t="shared" si="531"/>
        <v>0</v>
      </c>
      <c r="AUX74" s="24">
        <f t="shared" si="532"/>
        <v>0</v>
      </c>
      <c r="AUY74" s="24">
        <f t="shared" si="533"/>
        <v>0</v>
      </c>
      <c r="AVD74" s="24">
        <f t="shared" si="534"/>
        <v>0</v>
      </c>
      <c r="AVE74" s="24">
        <f t="shared" si="535"/>
        <v>0</v>
      </c>
      <c r="AVF74" s="24">
        <f t="shared" si="536"/>
        <v>0</v>
      </c>
      <c r="AVK74" s="24">
        <f t="shared" si="537"/>
        <v>0</v>
      </c>
      <c r="AVL74" s="24">
        <f t="shared" si="538"/>
        <v>0</v>
      </c>
      <c r="AVM74" s="24">
        <f t="shared" si="539"/>
        <v>0</v>
      </c>
      <c r="AVR74" s="24">
        <f t="shared" si="540"/>
        <v>0</v>
      </c>
      <c r="AVS74" s="24">
        <f t="shared" si="541"/>
        <v>0</v>
      </c>
      <c r="AVT74" s="24">
        <f t="shared" si="542"/>
        <v>0</v>
      </c>
      <c r="AVY74" s="24">
        <f t="shared" si="543"/>
        <v>0</v>
      </c>
      <c r="AVZ74" s="24">
        <f t="shared" si="544"/>
        <v>0</v>
      </c>
      <c r="AWA74" s="24">
        <f t="shared" si="545"/>
        <v>0</v>
      </c>
      <c r="AWF74" s="24">
        <f t="shared" si="546"/>
        <v>0</v>
      </c>
      <c r="AWG74" s="24">
        <f t="shared" si="547"/>
        <v>0</v>
      </c>
      <c r="AWH74" s="24">
        <f t="shared" si="548"/>
        <v>0</v>
      </c>
      <c r="AWM74" s="24">
        <f t="shared" si="549"/>
        <v>0</v>
      </c>
      <c r="AWN74" s="24">
        <f t="shared" si="550"/>
        <v>0</v>
      </c>
      <c r="AWO74" s="24">
        <f t="shared" si="551"/>
        <v>0</v>
      </c>
      <c r="AWT74" s="24">
        <f t="shared" si="552"/>
        <v>0</v>
      </c>
      <c r="AWU74" s="24">
        <f t="shared" si="553"/>
        <v>0</v>
      </c>
      <c r="AWV74" s="24">
        <f t="shared" si="554"/>
        <v>0</v>
      </c>
      <c r="AXA74" s="24">
        <f t="shared" si="555"/>
        <v>0</v>
      </c>
      <c r="AXB74" s="24">
        <f t="shared" si="556"/>
        <v>0</v>
      </c>
      <c r="AXC74" s="24">
        <f t="shared" si="557"/>
        <v>0</v>
      </c>
      <c r="AXH74" s="24">
        <f t="shared" si="558"/>
        <v>0</v>
      </c>
      <c r="AXI74" s="24">
        <f t="shared" si="559"/>
        <v>0</v>
      </c>
      <c r="AXJ74" s="24">
        <f t="shared" si="560"/>
        <v>0</v>
      </c>
      <c r="AXO74" s="24">
        <f t="shared" si="561"/>
        <v>0</v>
      </c>
      <c r="AXP74" s="24">
        <f t="shared" si="562"/>
        <v>0</v>
      </c>
      <c r="AXQ74" s="24">
        <f t="shared" si="563"/>
        <v>0</v>
      </c>
      <c r="AXV74" s="24">
        <f t="shared" si="564"/>
        <v>0</v>
      </c>
      <c r="AXW74" s="24">
        <f t="shared" si="565"/>
        <v>0</v>
      </c>
      <c r="AXX74" s="24">
        <f t="shared" si="566"/>
        <v>0</v>
      </c>
      <c r="AYC74" s="24">
        <f t="shared" si="567"/>
        <v>0</v>
      </c>
      <c r="AYD74" s="24">
        <f t="shared" si="568"/>
        <v>0</v>
      </c>
      <c r="AYE74" s="24">
        <f t="shared" si="569"/>
        <v>0</v>
      </c>
      <c r="AYJ74" s="24">
        <f t="shared" si="570"/>
        <v>0</v>
      </c>
      <c r="AYK74" s="24">
        <f t="shared" si="571"/>
        <v>0</v>
      </c>
      <c r="AYL74" s="24">
        <f t="shared" si="572"/>
        <v>0</v>
      </c>
      <c r="AYQ74" s="24">
        <f t="shared" si="573"/>
        <v>0</v>
      </c>
      <c r="AYR74" s="24">
        <f t="shared" si="574"/>
        <v>0</v>
      </c>
      <c r="AYS74" s="24">
        <f t="shared" si="575"/>
        <v>0</v>
      </c>
      <c r="AYX74" s="24">
        <f t="shared" si="576"/>
        <v>0</v>
      </c>
      <c r="AYY74" s="24">
        <f t="shared" si="577"/>
        <v>0</v>
      </c>
      <c r="AYZ74" s="24">
        <f t="shared" si="578"/>
        <v>0</v>
      </c>
      <c r="AZE74" s="24">
        <f t="shared" si="579"/>
        <v>0</v>
      </c>
      <c r="AZF74" s="24">
        <f t="shared" si="580"/>
        <v>0</v>
      </c>
      <c r="AZG74" s="24">
        <f t="shared" si="581"/>
        <v>0</v>
      </c>
      <c r="AZH74"/>
      <c r="AZI74"/>
      <c r="AZJ74"/>
      <c r="AZK74"/>
      <c r="AZL74" s="24">
        <f t="shared" si="582"/>
        <v>0</v>
      </c>
      <c r="AZM74" s="24">
        <f t="shared" si="583"/>
        <v>0</v>
      </c>
      <c r="AZN74" s="24">
        <f t="shared" si="584"/>
        <v>0</v>
      </c>
      <c r="AZS74" s="24">
        <f t="shared" si="585"/>
        <v>0</v>
      </c>
      <c r="AZT74" s="24">
        <f t="shared" si="586"/>
        <v>0</v>
      </c>
      <c r="AZU74" s="24">
        <f t="shared" si="587"/>
        <v>0</v>
      </c>
      <c r="AZZ74" s="24">
        <f t="shared" si="588"/>
        <v>0</v>
      </c>
      <c r="BAA74" s="24">
        <f t="shared" si="589"/>
        <v>0</v>
      </c>
      <c r="BAB74" s="24">
        <f t="shared" si="590"/>
        <v>0</v>
      </c>
      <c r="BAG74" s="24">
        <f t="shared" si="591"/>
        <v>0</v>
      </c>
      <c r="BAH74" s="24">
        <f t="shared" si="592"/>
        <v>0</v>
      </c>
      <c r="BAI74" s="24">
        <f t="shared" si="593"/>
        <v>0</v>
      </c>
      <c r="BAN74" s="24">
        <f t="shared" si="594"/>
        <v>0</v>
      </c>
      <c r="BAO74" s="24">
        <f t="shared" si="595"/>
        <v>0</v>
      </c>
      <c r="BAP74" s="24">
        <f t="shared" si="596"/>
        <v>0</v>
      </c>
      <c r="BAU74" s="24">
        <f t="shared" si="597"/>
        <v>0</v>
      </c>
      <c r="BAV74" s="24">
        <f t="shared" si="598"/>
        <v>0</v>
      </c>
      <c r="BAW74" s="24">
        <f t="shared" si="599"/>
        <v>0</v>
      </c>
      <c r="BBB74" s="24">
        <f t="shared" si="600"/>
        <v>0</v>
      </c>
      <c r="BBC74" s="24">
        <f t="shared" si="601"/>
        <v>0</v>
      </c>
      <c r="BBD74" s="24">
        <f t="shared" si="602"/>
        <v>0</v>
      </c>
      <c r="BBI74" s="24">
        <f t="shared" si="603"/>
        <v>0</v>
      </c>
      <c r="BBJ74" s="24">
        <f t="shared" si="604"/>
        <v>0</v>
      </c>
      <c r="BBK74" s="24">
        <f t="shared" si="605"/>
        <v>0</v>
      </c>
      <c r="BBP74" s="24">
        <f t="shared" si="606"/>
        <v>0</v>
      </c>
      <c r="BBQ74" s="24">
        <f t="shared" si="607"/>
        <v>0</v>
      </c>
      <c r="BBR74" s="24">
        <f t="shared" si="608"/>
        <v>0</v>
      </c>
      <c r="BBW74" s="24">
        <f t="shared" si="609"/>
        <v>0</v>
      </c>
      <c r="BBX74" s="24">
        <f t="shared" si="610"/>
        <v>0</v>
      </c>
      <c r="BBY74" s="24">
        <f t="shared" si="611"/>
        <v>0</v>
      </c>
      <c r="BCD74" s="24">
        <f t="shared" si="612"/>
        <v>0</v>
      </c>
      <c r="BCE74" s="24">
        <f t="shared" si="613"/>
        <v>0</v>
      </c>
      <c r="BCF74" s="24">
        <f t="shared" si="614"/>
        <v>0</v>
      </c>
      <c r="BCK74" s="24">
        <f t="shared" si="615"/>
        <v>0</v>
      </c>
      <c r="BCL74" s="24">
        <f t="shared" si="616"/>
        <v>0</v>
      </c>
      <c r="BCM74" s="24">
        <f t="shared" si="617"/>
        <v>0</v>
      </c>
      <c r="BCR74" s="24">
        <f t="shared" si="618"/>
        <v>0</v>
      </c>
      <c r="BCS74" s="24">
        <f t="shared" si="619"/>
        <v>0</v>
      </c>
      <c r="BCT74" s="24">
        <f t="shared" si="620"/>
        <v>0</v>
      </c>
      <c r="BCY74" s="24">
        <f t="shared" si="621"/>
        <v>0</v>
      </c>
      <c r="BCZ74" s="24">
        <f t="shared" si="622"/>
        <v>0</v>
      </c>
      <c r="BDA74" s="24">
        <f t="shared" si="623"/>
        <v>0</v>
      </c>
      <c r="BDF74" s="24">
        <f t="shared" si="624"/>
        <v>0</v>
      </c>
      <c r="BDG74" s="24">
        <f t="shared" si="625"/>
        <v>0</v>
      </c>
      <c r="BDH74" s="24">
        <f t="shared" si="626"/>
        <v>0</v>
      </c>
      <c r="BDM74" s="24">
        <f t="shared" si="627"/>
        <v>0</v>
      </c>
      <c r="BDN74" s="24">
        <f t="shared" si="628"/>
        <v>0</v>
      </c>
      <c r="BDO74" s="24">
        <f t="shared" si="629"/>
        <v>0</v>
      </c>
      <c r="BDT74" s="24">
        <f t="shared" si="630"/>
        <v>0</v>
      </c>
      <c r="BDU74" s="24">
        <f t="shared" si="631"/>
        <v>0</v>
      </c>
      <c r="BDV74" s="24">
        <f t="shared" si="632"/>
        <v>0</v>
      </c>
      <c r="BEA74" s="24">
        <f t="shared" si="633"/>
        <v>0</v>
      </c>
      <c r="BEB74" s="24">
        <f t="shared" si="634"/>
        <v>0</v>
      </c>
      <c r="BEC74" s="24">
        <f t="shared" si="635"/>
        <v>0</v>
      </c>
      <c r="BEH74" s="24">
        <f t="shared" si="636"/>
        <v>0</v>
      </c>
      <c r="BEI74" s="24">
        <f t="shared" si="637"/>
        <v>0</v>
      </c>
      <c r="BEJ74" s="24">
        <f t="shared" si="638"/>
        <v>0</v>
      </c>
      <c r="BEO74" s="24">
        <f t="shared" si="639"/>
        <v>0</v>
      </c>
      <c r="BEP74" s="24">
        <f t="shared" si="640"/>
        <v>0</v>
      </c>
      <c r="BEQ74" s="24">
        <f t="shared" si="641"/>
        <v>0</v>
      </c>
      <c r="BEV74" s="24">
        <f t="shared" si="642"/>
        <v>0</v>
      </c>
      <c r="BEW74" s="24">
        <f t="shared" si="643"/>
        <v>0</v>
      </c>
      <c r="BEX74" s="24">
        <f t="shared" si="644"/>
        <v>0</v>
      </c>
      <c r="BFC74" s="24">
        <f t="shared" si="645"/>
        <v>0</v>
      </c>
      <c r="BFD74" s="24">
        <f t="shared" si="646"/>
        <v>0</v>
      </c>
      <c r="BFE74" s="24">
        <f t="shared" si="647"/>
        <v>0</v>
      </c>
      <c r="BFJ74" s="24">
        <f t="shared" si="648"/>
        <v>0</v>
      </c>
      <c r="BFK74" s="24">
        <f t="shared" si="649"/>
        <v>0</v>
      </c>
      <c r="BFL74" s="24">
        <f t="shared" si="650"/>
        <v>0</v>
      </c>
      <c r="BFQ74" s="24">
        <f t="shared" si="651"/>
        <v>0</v>
      </c>
      <c r="BFR74" s="24">
        <f t="shared" si="652"/>
        <v>0</v>
      </c>
      <c r="BFS74" s="24">
        <f t="shared" si="653"/>
        <v>0</v>
      </c>
      <c r="BFX74" s="24">
        <f t="shared" si="654"/>
        <v>0</v>
      </c>
      <c r="BFY74" s="24">
        <f t="shared" si="655"/>
        <v>0</v>
      </c>
      <c r="BFZ74" s="24">
        <f t="shared" si="656"/>
        <v>0</v>
      </c>
      <c r="BGE74" s="24">
        <f t="shared" si="657"/>
        <v>0</v>
      </c>
      <c r="BGF74" s="24">
        <f t="shared" si="658"/>
        <v>0</v>
      </c>
      <c r="BGG74" s="24">
        <f t="shared" si="659"/>
        <v>0</v>
      </c>
      <c r="BGL74" s="24">
        <f t="shared" si="660"/>
        <v>0</v>
      </c>
      <c r="BGM74" s="24">
        <f t="shared" si="661"/>
        <v>0</v>
      </c>
      <c r="BGN74" s="24">
        <f t="shared" si="662"/>
        <v>0</v>
      </c>
      <c r="BGS74" s="24">
        <f t="shared" si="663"/>
        <v>0</v>
      </c>
      <c r="BGT74" s="24">
        <f t="shared" si="664"/>
        <v>0</v>
      </c>
      <c r="BGU74" s="24">
        <f t="shared" si="665"/>
        <v>0</v>
      </c>
      <c r="BGZ74" s="24">
        <f t="shared" si="666"/>
        <v>0</v>
      </c>
      <c r="BHA74" s="24">
        <f t="shared" si="667"/>
        <v>0</v>
      </c>
      <c r="BHB74" s="24">
        <f t="shared" si="668"/>
        <v>0</v>
      </c>
      <c r="BHG74" s="24">
        <f t="shared" si="669"/>
        <v>0</v>
      </c>
      <c r="BHH74" s="24">
        <f t="shared" si="670"/>
        <v>0</v>
      </c>
      <c r="BHI74" s="24">
        <f t="shared" si="671"/>
        <v>0</v>
      </c>
      <c r="BHN74" s="24">
        <f t="shared" si="672"/>
        <v>0</v>
      </c>
      <c r="BHO74" s="24">
        <f t="shared" si="673"/>
        <v>0</v>
      </c>
      <c r="BHP74" s="24">
        <f t="shared" si="674"/>
        <v>0</v>
      </c>
      <c r="BHU74" s="24">
        <f t="shared" si="675"/>
        <v>0</v>
      </c>
      <c r="BHV74" s="24">
        <f t="shared" si="676"/>
        <v>0</v>
      </c>
      <c r="BHW74" s="24">
        <f t="shared" si="677"/>
        <v>0</v>
      </c>
      <c r="BIB74" s="24">
        <f t="shared" si="678"/>
        <v>0</v>
      </c>
      <c r="BIC74" s="24">
        <f t="shared" si="679"/>
        <v>0</v>
      </c>
      <c r="BID74" s="24">
        <f t="shared" si="680"/>
        <v>0</v>
      </c>
      <c r="BII74" s="24">
        <f t="shared" si="681"/>
        <v>0</v>
      </c>
      <c r="BIJ74" s="24">
        <f t="shared" si="682"/>
        <v>0</v>
      </c>
      <c r="BIK74" s="24">
        <f t="shared" si="683"/>
        <v>0</v>
      </c>
      <c r="BIP74" s="24">
        <f t="shared" si="684"/>
        <v>0</v>
      </c>
      <c r="BIQ74" s="24">
        <f t="shared" si="685"/>
        <v>0</v>
      </c>
      <c r="BIR74" s="24">
        <f t="shared" si="686"/>
        <v>0</v>
      </c>
      <c r="BIW74" s="24">
        <f t="shared" si="687"/>
        <v>0</v>
      </c>
      <c r="BIX74" s="24">
        <f t="shared" si="688"/>
        <v>0</v>
      </c>
      <c r="BIY74" s="24">
        <f t="shared" si="689"/>
        <v>0</v>
      </c>
      <c r="BJD74" s="24">
        <f t="shared" si="690"/>
        <v>0</v>
      </c>
      <c r="BJE74" s="24">
        <f t="shared" si="691"/>
        <v>0</v>
      </c>
      <c r="BJF74" s="24">
        <f t="shared" si="692"/>
        <v>0</v>
      </c>
      <c r="BJK74" s="24">
        <f t="shared" si="693"/>
        <v>0</v>
      </c>
      <c r="BJL74" s="24">
        <f t="shared" si="694"/>
        <v>0</v>
      </c>
      <c r="BJM74" s="24">
        <f t="shared" si="695"/>
        <v>0</v>
      </c>
      <c r="BJR74" s="24">
        <f t="shared" si="696"/>
        <v>0</v>
      </c>
      <c r="BJS74" s="24">
        <f t="shared" si="697"/>
        <v>0</v>
      </c>
      <c r="BJT74" s="24">
        <f t="shared" si="698"/>
        <v>0</v>
      </c>
      <c r="BJY74" s="24">
        <f t="shared" si="699"/>
        <v>0</v>
      </c>
      <c r="BJZ74" s="24">
        <f t="shared" si="700"/>
        <v>0</v>
      </c>
      <c r="BKA74" s="24">
        <f t="shared" si="701"/>
        <v>0</v>
      </c>
      <c r="BKF74" s="24">
        <f t="shared" si="702"/>
        <v>0</v>
      </c>
      <c r="BKG74" s="24">
        <f t="shared" si="703"/>
        <v>0</v>
      </c>
      <c r="BKH74" s="24">
        <f t="shared" si="704"/>
        <v>0</v>
      </c>
      <c r="BKM74" s="24">
        <f t="shared" si="705"/>
        <v>0</v>
      </c>
      <c r="BKN74" s="24">
        <f t="shared" si="706"/>
        <v>0</v>
      </c>
      <c r="BKO74" s="24">
        <f t="shared" si="707"/>
        <v>0</v>
      </c>
      <c r="BKT74" s="24">
        <f t="shared" si="708"/>
        <v>0</v>
      </c>
      <c r="BKU74" s="24">
        <f t="shared" si="709"/>
        <v>0</v>
      </c>
      <c r="BKV74" s="24">
        <f t="shared" si="710"/>
        <v>0</v>
      </c>
      <c r="BLA74" s="24">
        <f t="shared" si="711"/>
        <v>0</v>
      </c>
      <c r="BLB74" s="24">
        <f t="shared" si="712"/>
        <v>0</v>
      </c>
      <c r="BLC74" s="24">
        <f t="shared" si="713"/>
        <v>0</v>
      </c>
      <c r="BLH74" s="24">
        <f t="shared" si="714"/>
        <v>0</v>
      </c>
      <c r="BLI74" s="24">
        <f t="shared" si="715"/>
        <v>0</v>
      </c>
      <c r="BLJ74" s="24">
        <f t="shared" si="716"/>
        <v>0</v>
      </c>
      <c r="BLO74" s="24">
        <f t="shared" si="717"/>
        <v>0</v>
      </c>
      <c r="BLP74" s="24">
        <f t="shared" si="718"/>
        <v>0</v>
      </c>
      <c r="BLQ74" s="24">
        <f t="shared" si="719"/>
        <v>0</v>
      </c>
      <c r="BLV74" s="24">
        <f t="shared" si="720"/>
        <v>0</v>
      </c>
      <c r="BLW74" s="24">
        <f t="shared" si="721"/>
        <v>0</v>
      </c>
      <c r="BLX74" s="24">
        <f t="shared" si="722"/>
        <v>0</v>
      </c>
      <c r="BMC74" s="24">
        <f t="shared" si="723"/>
        <v>0</v>
      </c>
      <c r="BMD74" s="24">
        <f t="shared" si="724"/>
        <v>0</v>
      </c>
      <c r="BME74" s="24">
        <f t="shared" si="725"/>
        <v>0</v>
      </c>
      <c r="BMJ74" s="24">
        <f t="shared" si="726"/>
        <v>0</v>
      </c>
      <c r="BMK74" s="24">
        <f t="shared" si="727"/>
        <v>0</v>
      </c>
      <c r="BML74" s="24">
        <f t="shared" si="728"/>
        <v>0</v>
      </c>
      <c r="BMQ74" s="24">
        <f t="shared" si="729"/>
        <v>0</v>
      </c>
      <c r="BMR74" s="24">
        <f t="shared" si="730"/>
        <v>0</v>
      </c>
      <c r="BMS74" s="24">
        <f t="shared" si="731"/>
        <v>0</v>
      </c>
      <c r="BMX74" s="24">
        <f t="shared" si="732"/>
        <v>0</v>
      </c>
      <c r="BMY74" s="24">
        <f t="shared" si="733"/>
        <v>0</v>
      </c>
      <c r="BMZ74" s="24">
        <f t="shared" si="734"/>
        <v>0</v>
      </c>
      <c r="BNE74" s="24">
        <f t="shared" si="735"/>
        <v>0</v>
      </c>
      <c r="BNF74" s="24">
        <f t="shared" si="736"/>
        <v>0</v>
      </c>
      <c r="BNG74" s="24">
        <f t="shared" si="737"/>
        <v>0</v>
      </c>
      <c r="BNL74" s="24">
        <f t="shared" si="738"/>
        <v>0</v>
      </c>
      <c r="BNM74" s="24">
        <f t="shared" si="739"/>
        <v>0</v>
      </c>
      <c r="BNN74" s="24">
        <f t="shared" si="740"/>
        <v>0</v>
      </c>
      <c r="BNS74" s="24">
        <f t="shared" si="741"/>
        <v>0</v>
      </c>
      <c r="BNT74" s="24">
        <f t="shared" si="742"/>
        <v>0</v>
      </c>
      <c r="BNU74" s="24">
        <f t="shared" si="743"/>
        <v>0</v>
      </c>
      <c r="BNZ74" s="24">
        <f t="shared" si="744"/>
        <v>0</v>
      </c>
      <c r="BOA74" s="24">
        <f t="shared" si="745"/>
        <v>0</v>
      </c>
      <c r="BOB74" s="24">
        <f t="shared" si="746"/>
        <v>0</v>
      </c>
      <c r="BOG74" s="24">
        <f t="shared" si="747"/>
        <v>0</v>
      </c>
      <c r="BOH74" s="24">
        <f t="shared" si="748"/>
        <v>0</v>
      </c>
      <c r="BOI74" s="24">
        <f t="shared" si="749"/>
        <v>0</v>
      </c>
      <c r="BON74" s="24">
        <f t="shared" si="750"/>
        <v>0</v>
      </c>
      <c r="BOO74" s="24">
        <f t="shared" si="751"/>
        <v>0</v>
      </c>
      <c r="BOP74" s="24">
        <f t="shared" si="752"/>
        <v>0</v>
      </c>
      <c r="BOU74" s="24">
        <f t="shared" si="753"/>
        <v>0</v>
      </c>
      <c r="BOV74" s="24">
        <f t="shared" si="754"/>
        <v>0</v>
      </c>
      <c r="BOW74" s="24">
        <f t="shared" si="755"/>
        <v>0</v>
      </c>
      <c r="BPB74" s="24">
        <f t="shared" si="756"/>
        <v>0</v>
      </c>
      <c r="BPC74" s="24">
        <f t="shared" si="757"/>
        <v>0</v>
      </c>
      <c r="BPD74" s="24">
        <f t="shared" si="758"/>
        <v>0</v>
      </c>
      <c r="BPI74" s="24">
        <f t="shared" si="759"/>
        <v>0</v>
      </c>
      <c r="BPJ74" s="24">
        <f t="shared" si="760"/>
        <v>0</v>
      </c>
      <c r="BPK74" s="24">
        <f t="shared" si="761"/>
        <v>0</v>
      </c>
      <c r="BPP74" s="24">
        <f t="shared" si="762"/>
        <v>0</v>
      </c>
      <c r="BPQ74" s="24">
        <f t="shared" si="763"/>
        <v>0</v>
      </c>
      <c r="BPR74" s="24">
        <f t="shared" si="764"/>
        <v>0</v>
      </c>
      <c r="BPW74" s="24">
        <f t="shared" si="765"/>
        <v>0</v>
      </c>
      <c r="BPX74" s="24">
        <f t="shared" si="766"/>
        <v>0</v>
      </c>
      <c r="BPY74" s="24">
        <f t="shared" si="767"/>
        <v>0</v>
      </c>
      <c r="BQD74" s="24">
        <f t="shared" si="768"/>
        <v>0</v>
      </c>
      <c r="BQE74" s="24">
        <f t="shared" si="769"/>
        <v>0</v>
      </c>
      <c r="BQF74" s="24">
        <f t="shared" si="770"/>
        <v>0</v>
      </c>
      <c r="BQK74" s="24">
        <f t="shared" si="771"/>
        <v>0</v>
      </c>
      <c r="BQL74" s="24">
        <f t="shared" si="772"/>
        <v>0</v>
      </c>
      <c r="BQM74" s="24">
        <f t="shared" si="773"/>
        <v>0</v>
      </c>
      <c r="BQR74" s="24">
        <f t="shared" si="774"/>
        <v>0</v>
      </c>
      <c r="BQS74" s="24">
        <f t="shared" si="775"/>
        <v>0</v>
      </c>
      <c r="BQT74" s="24">
        <f t="shared" si="776"/>
        <v>0</v>
      </c>
      <c r="BQY74" s="24">
        <f t="shared" si="777"/>
        <v>0</v>
      </c>
      <c r="BQZ74" s="24">
        <f t="shared" si="778"/>
        <v>0</v>
      </c>
      <c r="BRA74" s="24">
        <f t="shared" si="779"/>
        <v>0</v>
      </c>
      <c r="BRF74" s="24">
        <f t="shared" si="780"/>
        <v>0</v>
      </c>
      <c r="BRG74" s="24">
        <f t="shared" si="781"/>
        <v>0</v>
      </c>
      <c r="BRH74" s="24">
        <f t="shared" si="782"/>
        <v>0</v>
      </c>
      <c r="BRM74" s="24">
        <f t="shared" si="783"/>
        <v>0</v>
      </c>
      <c r="BRN74" s="24">
        <f t="shared" si="784"/>
        <v>0</v>
      </c>
      <c r="BRO74" s="24">
        <f t="shared" si="785"/>
        <v>0</v>
      </c>
      <c r="BRT74" s="24">
        <f t="shared" si="786"/>
        <v>0</v>
      </c>
      <c r="BRU74" s="24">
        <f t="shared" si="787"/>
        <v>0</v>
      </c>
      <c r="BRV74" s="24">
        <f t="shared" si="788"/>
        <v>0</v>
      </c>
      <c r="BSA74" s="24">
        <f t="shared" si="789"/>
        <v>0</v>
      </c>
      <c r="BSB74" s="24">
        <f t="shared" si="790"/>
        <v>0</v>
      </c>
      <c r="BSC74" s="24">
        <f t="shared" si="791"/>
        <v>0</v>
      </c>
      <c r="BSH74" s="24">
        <f t="shared" si="792"/>
        <v>0</v>
      </c>
      <c r="BSI74" s="24">
        <f t="shared" si="793"/>
        <v>0</v>
      </c>
      <c r="BSJ74" s="24">
        <f t="shared" si="794"/>
        <v>0</v>
      </c>
      <c r="BSO74" s="24">
        <f t="shared" si="795"/>
        <v>0</v>
      </c>
      <c r="BSP74" s="24">
        <f t="shared" si="796"/>
        <v>0</v>
      </c>
      <c r="BSQ74" s="24">
        <f t="shared" si="797"/>
        <v>0</v>
      </c>
      <c r="BSV74" s="24">
        <f t="shared" si="798"/>
        <v>0</v>
      </c>
      <c r="BSW74" s="24">
        <f t="shared" si="799"/>
        <v>0</v>
      </c>
      <c r="BSX74" s="24">
        <f t="shared" si="800"/>
        <v>0</v>
      </c>
      <c r="BTC74" s="24">
        <f t="shared" si="801"/>
        <v>0</v>
      </c>
      <c r="BTD74" s="24">
        <f t="shared" si="802"/>
        <v>0</v>
      </c>
      <c r="BTE74" s="24">
        <f t="shared" si="803"/>
        <v>0</v>
      </c>
      <c r="BTJ74" s="24">
        <f t="shared" si="804"/>
        <v>0</v>
      </c>
      <c r="BTK74" s="24">
        <f t="shared" si="805"/>
        <v>0</v>
      </c>
      <c r="BTL74" s="24">
        <f t="shared" si="806"/>
        <v>0</v>
      </c>
      <c r="BTQ74" s="24">
        <f t="shared" si="807"/>
        <v>0</v>
      </c>
      <c r="BTR74" s="24">
        <f t="shared" si="808"/>
        <v>0</v>
      </c>
      <c r="BTS74" s="24">
        <f t="shared" si="809"/>
        <v>0</v>
      </c>
      <c r="BTX74" s="24">
        <f t="shared" si="810"/>
        <v>0</v>
      </c>
      <c r="BTY74" s="24">
        <f t="shared" si="811"/>
        <v>0</v>
      </c>
      <c r="BTZ74" s="24">
        <f t="shared" si="812"/>
        <v>0</v>
      </c>
      <c r="BUE74" s="24">
        <f t="shared" si="813"/>
        <v>0</v>
      </c>
      <c r="BUF74" s="24">
        <f t="shared" si="814"/>
        <v>0</v>
      </c>
      <c r="BUG74" s="24">
        <f t="shared" si="815"/>
        <v>0</v>
      </c>
      <c r="BUL74" s="24">
        <f t="shared" si="816"/>
        <v>0</v>
      </c>
      <c r="BUM74" s="24">
        <f t="shared" si="817"/>
        <v>0</v>
      </c>
      <c r="BUN74" s="24">
        <f t="shared" si="818"/>
        <v>0</v>
      </c>
      <c r="BUS74" s="24">
        <f t="shared" si="819"/>
        <v>0</v>
      </c>
      <c r="BUT74" s="24">
        <f t="shared" si="820"/>
        <v>0</v>
      </c>
      <c r="BUU74" s="24">
        <f t="shared" si="821"/>
        <v>0</v>
      </c>
      <c r="BUZ74" s="24">
        <f t="shared" si="822"/>
        <v>0</v>
      </c>
      <c r="BVA74" s="24">
        <f t="shared" si="823"/>
        <v>0</v>
      </c>
      <c r="BVB74" s="24">
        <f t="shared" si="824"/>
        <v>0</v>
      </c>
      <c r="BVG74" s="24">
        <f t="shared" si="825"/>
        <v>0</v>
      </c>
      <c r="BVH74" s="24">
        <f t="shared" si="826"/>
        <v>0</v>
      </c>
      <c r="BVI74" s="24">
        <f t="shared" si="827"/>
        <v>0</v>
      </c>
      <c r="BVN74" s="24">
        <f t="shared" si="828"/>
        <v>0</v>
      </c>
      <c r="BVO74" s="24">
        <f t="shared" si="829"/>
        <v>0</v>
      </c>
      <c r="BVP74" s="24">
        <f t="shared" si="830"/>
        <v>0</v>
      </c>
      <c r="BVU74" s="24">
        <f t="shared" si="831"/>
        <v>0</v>
      </c>
      <c r="BVV74" s="24">
        <f t="shared" si="832"/>
        <v>0</v>
      </c>
      <c r="BVW74" s="24">
        <f t="shared" si="833"/>
        <v>0</v>
      </c>
      <c r="BVX74"/>
      <c r="BVY74"/>
      <c r="BVZ74"/>
      <c r="BWA74"/>
      <c r="BWB74" s="24">
        <f t="shared" si="834"/>
        <v>0</v>
      </c>
      <c r="BWC74" s="24">
        <f t="shared" si="835"/>
        <v>0</v>
      </c>
      <c r="BWD74" s="24">
        <f t="shared" si="836"/>
        <v>0</v>
      </c>
      <c r="BWI74" s="24">
        <f t="shared" si="837"/>
        <v>0</v>
      </c>
      <c r="BWJ74" s="24">
        <f t="shared" si="838"/>
        <v>0</v>
      </c>
      <c r="BWK74" s="24">
        <f t="shared" si="839"/>
        <v>0</v>
      </c>
      <c r="BWP74" s="24">
        <f t="shared" si="840"/>
        <v>0</v>
      </c>
      <c r="BWQ74" s="24">
        <f t="shared" si="841"/>
        <v>0</v>
      </c>
      <c r="BWR74" s="24">
        <f t="shared" si="842"/>
        <v>0</v>
      </c>
      <c r="BWW74" s="24">
        <f t="shared" si="843"/>
        <v>0</v>
      </c>
      <c r="BWX74" s="24">
        <f t="shared" si="844"/>
        <v>0</v>
      </c>
      <c r="BWY74" s="24">
        <f t="shared" si="845"/>
        <v>0</v>
      </c>
      <c r="BXD74" s="24">
        <f t="shared" si="846"/>
        <v>0</v>
      </c>
      <c r="BXE74" s="24">
        <f t="shared" si="847"/>
        <v>0</v>
      </c>
      <c r="BXF74" s="24">
        <f t="shared" si="848"/>
        <v>0</v>
      </c>
      <c r="BXK74" s="24">
        <f t="shared" si="849"/>
        <v>0</v>
      </c>
      <c r="BXL74" s="24">
        <f t="shared" si="850"/>
        <v>0</v>
      </c>
      <c r="BXM74" s="24">
        <f t="shared" si="851"/>
        <v>0</v>
      </c>
      <c r="BXR74" s="24">
        <f t="shared" si="852"/>
        <v>0</v>
      </c>
      <c r="BXS74" s="24">
        <f t="shared" si="853"/>
        <v>0</v>
      </c>
      <c r="BXT74" s="24">
        <f t="shared" si="854"/>
        <v>0</v>
      </c>
      <c r="BXY74" s="24">
        <f t="shared" si="855"/>
        <v>0</v>
      </c>
      <c r="BXZ74" s="24">
        <f t="shared" si="856"/>
        <v>0</v>
      </c>
      <c r="BYA74" s="24">
        <f t="shared" si="857"/>
        <v>0</v>
      </c>
      <c r="BYF74" s="24">
        <f t="shared" si="858"/>
        <v>0</v>
      </c>
      <c r="BYG74" s="24">
        <f t="shared" si="859"/>
        <v>0</v>
      </c>
      <c r="BYH74" s="24">
        <f t="shared" si="860"/>
        <v>0</v>
      </c>
      <c r="BYM74" s="24">
        <f t="shared" si="861"/>
        <v>0</v>
      </c>
      <c r="BYN74" s="24">
        <f t="shared" si="862"/>
        <v>0</v>
      </c>
      <c r="BYO74" s="24">
        <f t="shared" si="863"/>
        <v>0</v>
      </c>
      <c r="BYT74" s="24">
        <f t="shared" si="864"/>
        <v>0</v>
      </c>
      <c r="BYU74" s="24">
        <f t="shared" si="865"/>
        <v>0</v>
      </c>
      <c r="BYV74" s="24">
        <f t="shared" si="866"/>
        <v>0</v>
      </c>
    </row>
    <row r="75" spans="6:1023 1028:2024" x14ac:dyDescent="0.3">
      <c r="F75" s="82">
        <f t="shared" si="0"/>
        <v>0</v>
      </c>
      <c r="G75" s="82">
        <f t="shared" si="1"/>
        <v>0</v>
      </c>
      <c r="H75" s="82">
        <f t="shared" si="2"/>
        <v>0</v>
      </c>
      <c r="M75" s="15">
        <f t="shared" si="3"/>
        <v>0</v>
      </c>
      <c r="N75" s="15">
        <f t="shared" si="4"/>
        <v>0</v>
      </c>
      <c r="O75" s="15">
        <f t="shared" si="5"/>
        <v>0</v>
      </c>
      <c r="P75" s="15"/>
      <c r="Q75" s="15"/>
      <c r="T75" s="15">
        <f t="shared" si="6"/>
        <v>0</v>
      </c>
      <c r="U75" s="15">
        <f t="shared" si="7"/>
        <v>0</v>
      </c>
      <c r="V75" s="15">
        <f t="shared" si="8"/>
        <v>0</v>
      </c>
      <c r="AA75" s="15">
        <f t="shared" si="9"/>
        <v>0</v>
      </c>
      <c r="AB75" s="15">
        <f t="shared" si="10"/>
        <v>0</v>
      </c>
      <c r="AC75" s="53">
        <f t="shared" si="11"/>
        <v>0</v>
      </c>
      <c r="AD75" s="16"/>
      <c r="AE75" s="15"/>
      <c r="AF75" s="15"/>
      <c r="AG75" s="15"/>
      <c r="AH75" s="74">
        <f t="shared" si="12"/>
        <v>0</v>
      </c>
      <c r="AI75" s="74">
        <f t="shared" si="13"/>
        <v>0</v>
      </c>
      <c r="AJ75" s="53">
        <f t="shared" si="14"/>
        <v>0</v>
      </c>
      <c r="AO75" s="15">
        <f t="shared" si="15"/>
        <v>0</v>
      </c>
      <c r="AP75" s="15">
        <f t="shared" si="16"/>
        <v>0</v>
      </c>
      <c r="AQ75" s="53">
        <f t="shared" si="17"/>
        <v>0</v>
      </c>
      <c r="AV75" s="15">
        <f t="shared" si="18"/>
        <v>0</v>
      </c>
      <c r="AW75" s="15">
        <f t="shared" si="19"/>
        <v>0</v>
      </c>
      <c r="AX75" s="53">
        <f t="shared" si="20"/>
        <v>0</v>
      </c>
      <c r="BC75" s="15">
        <f t="shared" si="21"/>
        <v>0</v>
      </c>
      <c r="BD75" s="15">
        <f t="shared" si="22"/>
        <v>0</v>
      </c>
      <c r="BE75" s="53">
        <f t="shared" si="23"/>
        <v>0</v>
      </c>
      <c r="BJ75" s="15">
        <f t="shared" si="24"/>
        <v>0</v>
      </c>
      <c r="BK75" s="15">
        <f t="shared" si="25"/>
        <v>0</v>
      </c>
      <c r="BL75" s="53">
        <f t="shared" si="26"/>
        <v>0</v>
      </c>
      <c r="BQ75" s="15">
        <f t="shared" si="27"/>
        <v>0</v>
      </c>
      <c r="BR75" s="15">
        <f t="shared" si="28"/>
        <v>0</v>
      </c>
      <c r="BS75" s="53">
        <f t="shared" si="29"/>
        <v>0</v>
      </c>
      <c r="BX75" s="15">
        <f t="shared" si="30"/>
        <v>0</v>
      </c>
      <c r="BY75" s="15">
        <f t="shared" si="31"/>
        <v>0</v>
      </c>
      <c r="BZ75" s="53">
        <f t="shared" si="32"/>
        <v>0</v>
      </c>
      <c r="CA75">
        <v>5.1524762979557997E-6</v>
      </c>
      <c r="CB75" t="e">
        <f>bvarM9^3</f>
        <v>#VALUE!</v>
      </c>
      <c r="CC75" t="e">
        <f>cvarM9^3</f>
        <v>#VALUE!</v>
      </c>
      <c r="CD75" t="e">
        <f>mvarM9^3</f>
        <v>#VALUE!</v>
      </c>
      <c r="CE75" s="15" t="e">
        <f t="shared" si="33"/>
        <v>#VALUE!</v>
      </c>
      <c r="CF75" s="15" t="e">
        <f t="shared" si="34"/>
        <v>#VALUE!</v>
      </c>
      <c r="CG75" s="53" t="e">
        <f t="shared" si="35"/>
        <v>#VALUE!</v>
      </c>
      <c r="CL75" s="15">
        <f t="shared" si="36"/>
        <v>0</v>
      </c>
      <c r="CM75" s="15">
        <f t="shared" si="37"/>
        <v>0</v>
      </c>
      <c r="CN75" s="53">
        <f t="shared" si="38"/>
        <v>0</v>
      </c>
      <c r="CS75" s="15">
        <f t="shared" si="39"/>
        <v>0</v>
      </c>
      <c r="CT75" s="15">
        <f t="shared" si="40"/>
        <v>0</v>
      </c>
      <c r="CU75" s="53">
        <f t="shared" si="41"/>
        <v>0</v>
      </c>
      <c r="CZ75" s="15">
        <f t="shared" si="42"/>
        <v>0</v>
      </c>
      <c r="DA75" s="15">
        <f t="shared" si="43"/>
        <v>0</v>
      </c>
      <c r="DB75" s="53">
        <f t="shared" si="44"/>
        <v>0</v>
      </c>
      <c r="DG75" s="15">
        <f t="shared" si="45"/>
        <v>0</v>
      </c>
      <c r="DH75" s="15">
        <f t="shared" si="46"/>
        <v>0</v>
      </c>
      <c r="DI75" s="53">
        <f t="shared" si="47"/>
        <v>0</v>
      </c>
      <c r="DN75" s="15">
        <f t="shared" si="48"/>
        <v>0</v>
      </c>
      <c r="DO75" s="15">
        <f t="shared" si="49"/>
        <v>0</v>
      </c>
      <c r="DP75" s="53">
        <f t="shared" si="50"/>
        <v>0</v>
      </c>
      <c r="DU75" s="15">
        <f t="shared" si="51"/>
        <v>0</v>
      </c>
      <c r="DV75" s="15">
        <f t="shared" si="52"/>
        <v>0</v>
      </c>
      <c r="DW75" s="53">
        <f t="shared" si="53"/>
        <v>0</v>
      </c>
      <c r="EB75" s="15">
        <f t="shared" si="54"/>
        <v>0</v>
      </c>
      <c r="EC75" s="15">
        <f t="shared" si="55"/>
        <v>0</v>
      </c>
      <c r="ED75" s="53">
        <f t="shared" si="56"/>
        <v>0</v>
      </c>
      <c r="EI75" s="15">
        <f t="shared" si="57"/>
        <v>0</v>
      </c>
      <c r="EJ75" s="15">
        <f t="shared" si="58"/>
        <v>0</v>
      </c>
      <c r="EK75" s="53">
        <f t="shared" si="59"/>
        <v>0</v>
      </c>
      <c r="EP75" s="15">
        <f t="shared" si="60"/>
        <v>0</v>
      </c>
      <c r="EQ75" s="15">
        <f t="shared" si="61"/>
        <v>0</v>
      </c>
      <c r="ER75" s="53">
        <f t="shared" si="62"/>
        <v>0</v>
      </c>
      <c r="EW75" s="15">
        <f t="shared" si="63"/>
        <v>0</v>
      </c>
      <c r="EX75" s="15">
        <f t="shared" si="64"/>
        <v>0</v>
      </c>
      <c r="EY75" s="53">
        <f t="shared" si="65"/>
        <v>0</v>
      </c>
      <c r="FD75" s="15">
        <f t="shared" si="66"/>
        <v>0</v>
      </c>
      <c r="FE75" s="15">
        <f t="shared" si="67"/>
        <v>0</v>
      </c>
      <c r="FF75" s="53">
        <f t="shared" si="68"/>
        <v>0</v>
      </c>
      <c r="FK75" s="15">
        <f t="shared" si="69"/>
        <v>0</v>
      </c>
      <c r="FL75" s="15">
        <f t="shared" si="70"/>
        <v>0</v>
      </c>
      <c r="FM75" s="53">
        <f t="shared" si="71"/>
        <v>0</v>
      </c>
      <c r="FR75" s="15">
        <f t="shared" si="72"/>
        <v>0</v>
      </c>
      <c r="FS75" s="15">
        <f t="shared" si="73"/>
        <v>0</v>
      </c>
      <c r="FT75" s="53">
        <f t="shared" si="74"/>
        <v>0</v>
      </c>
      <c r="FY75" s="15">
        <f t="shared" si="75"/>
        <v>0</v>
      </c>
      <c r="FZ75" s="15">
        <f t="shared" si="76"/>
        <v>0</v>
      </c>
      <c r="GA75" s="53">
        <f t="shared" si="77"/>
        <v>0</v>
      </c>
      <c r="GF75" s="15">
        <f t="shared" si="78"/>
        <v>0</v>
      </c>
      <c r="GG75" s="15">
        <f t="shared" si="79"/>
        <v>0</v>
      </c>
      <c r="GH75" s="53">
        <f t="shared" si="80"/>
        <v>0</v>
      </c>
      <c r="GM75" s="15">
        <f t="shared" si="81"/>
        <v>0</v>
      </c>
      <c r="GN75" s="15">
        <f t="shared" si="82"/>
        <v>0</v>
      </c>
      <c r="GO75" s="53">
        <f t="shared" si="83"/>
        <v>0</v>
      </c>
      <c r="GT75" s="15">
        <f t="shared" si="84"/>
        <v>0</v>
      </c>
      <c r="GU75" s="15">
        <f t="shared" si="85"/>
        <v>0</v>
      </c>
      <c r="GV75" s="53">
        <f t="shared" si="86"/>
        <v>0</v>
      </c>
      <c r="GW75">
        <v>3.7138280489406E-6</v>
      </c>
      <c r="GX75" t="e">
        <f>bvarM9^3</f>
        <v>#VALUE!</v>
      </c>
      <c r="GY75" t="e">
        <f>cvarM9^3</f>
        <v>#VALUE!</v>
      </c>
      <c r="GZ75" t="e">
        <f>mvarM9^3</f>
        <v>#VALUE!</v>
      </c>
      <c r="HA75" s="15" t="e">
        <f t="shared" si="87"/>
        <v>#VALUE!</v>
      </c>
      <c r="HB75" s="15" t="e">
        <f t="shared" si="88"/>
        <v>#VALUE!</v>
      </c>
      <c r="HC75" s="53" t="e">
        <f t="shared" si="89"/>
        <v>#VALUE!</v>
      </c>
      <c r="HH75" s="15">
        <f t="shared" si="90"/>
        <v>0</v>
      </c>
      <c r="HI75" s="15">
        <f t="shared" si="91"/>
        <v>0</v>
      </c>
      <c r="HJ75" s="53">
        <f t="shared" si="92"/>
        <v>0</v>
      </c>
      <c r="HO75" s="15">
        <f t="shared" si="93"/>
        <v>0</v>
      </c>
      <c r="HP75" s="15">
        <f t="shared" si="94"/>
        <v>0</v>
      </c>
      <c r="HQ75" s="53">
        <f t="shared" si="95"/>
        <v>0</v>
      </c>
      <c r="HV75" s="15">
        <f t="shared" si="96"/>
        <v>0</v>
      </c>
      <c r="HW75" s="15">
        <f t="shared" si="97"/>
        <v>0</v>
      </c>
      <c r="HX75" s="53">
        <f t="shared" si="98"/>
        <v>0</v>
      </c>
      <c r="IC75" s="15">
        <f t="shared" si="99"/>
        <v>0</v>
      </c>
      <c r="ID75" s="15">
        <f t="shared" si="100"/>
        <v>0</v>
      </c>
      <c r="IE75" s="53">
        <f t="shared" si="101"/>
        <v>0</v>
      </c>
      <c r="IJ75" s="15">
        <f t="shared" si="102"/>
        <v>0</v>
      </c>
      <c r="IK75" s="15">
        <f t="shared" si="103"/>
        <v>0</v>
      </c>
      <c r="IL75" s="53">
        <f t="shared" si="104"/>
        <v>0</v>
      </c>
      <c r="IM75">
        <v>-1.7967055246944001E-4</v>
      </c>
      <c r="IN75" t="e">
        <f>bvarM8^3</f>
        <v>#VALUE!</v>
      </c>
      <c r="IO75" t="e">
        <f>cvarM8^3</f>
        <v>#VALUE!</v>
      </c>
      <c r="IP75" t="e">
        <f>mvarM8^3</f>
        <v>#VALUE!</v>
      </c>
      <c r="IQ75" s="15" t="e">
        <f t="shared" si="105"/>
        <v>#VALUE!</v>
      </c>
      <c r="IR75" s="15" t="e">
        <f t="shared" si="106"/>
        <v>#VALUE!</v>
      </c>
      <c r="IS75" s="53" t="e">
        <f t="shared" si="107"/>
        <v>#VALUE!</v>
      </c>
      <c r="IX75" s="15">
        <f t="shared" si="108"/>
        <v>0</v>
      </c>
      <c r="IY75" s="15">
        <f t="shared" si="109"/>
        <v>0</v>
      </c>
      <c r="IZ75" s="53">
        <f t="shared" si="110"/>
        <v>0</v>
      </c>
      <c r="JA75"/>
      <c r="JB75"/>
      <c r="JC75"/>
      <c r="JD75"/>
      <c r="JE75" s="24">
        <f t="shared" si="111"/>
        <v>0</v>
      </c>
      <c r="JF75" s="24">
        <f t="shared" si="112"/>
        <v>0</v>
      </c>
      <c r="JG75" s="24">
        <f t="shared" si="113"/>
        <v>0</v>
      </c>
      <c r="JL75" s="24">
        <f t="shared" si="114"/>
        <v>0</v>
      </c>
      <c r="JM75" s="24">
        <f t="shared" si="115"/>
        <v>0</v>
      </c>
      <c r="JN75" s="24">
        <f t="shared" si="116"/>
        <v>0</v>
      </c>
      <c r="JS75" s="24">
        <f t="shared" si="117"/>
        <v>0</v>
      </c>
      <c r="JT75" s="24">
        <f t="shared" si="118"/>
        <v>0</v>
      </c>
      <c r="JU75" s="24">
        <f t="shared" si="119"/>
        <v>0</v>
      </c>
      <c r="JZ75" s="24">
        <f t="shared" si="120"/>
        <v>0</v>
      </c>
      <c r="KA75" s="24">
        <f t="shared" si="121"/>
        <v>0</v>
      </c>
      <c r="KB75" s="24">
        <f t="shared" si="122"/>
        <v>0</v>
      </c>
      <c r="KG75" s="24">
        <f t="shared" si="123"/>
        <v>0</v>
      </c>
      <c r="KH75" s="24">
        <f t="shared" si="124"/>
        <v>0</v>
      </c>
      <c r="KI75" s="24">
        <f t="shared" si="125"/>
        <v>0</v>
      </c>
      <c r="KN75" s="24">
        <f t="shared" si="126"/>
        <v>0</v>
      </c>
      <c r="KO75" s="24">
        <f t="shared" si="127"/>
        <v>0</v>
      </c>
      <c r="KP75" s="24">
        <f t="shared" si="128"/>
        <v>0</v>
      </c>
      <c r="KU75" s="24">
        <f t="shared" si="129"/>
        <v>0</v>
      </c>
      <c r="KV75" s="24">
        <f t="shared" si="130"/>
        <v>0</v>
      </c>
      <c r="KW75" s="24">
        <f t="shared" si="131"/>
        <v>0</v>
      </c>
      <c r="LB75" s="24">
        <f t="shared" si="132"/>
        <v>0</v>
      </c>
      <c r="LC75" s="24">
        <f t="shared" si="133"/>
        <v>0</v>
      </c>
      <c r="LD75" s="24">
        <f t="shared" si="134"/>
        <v>0</v>
      </c>
      <c r="LI75" s="24">
        <f t="shared" si="135"/>
        <v>0</v>
      </c>
      <c r="LJ75" s="24">
        <f t="shared" si="136"/>
        <v>0</v>
      </c>
      <c r="LK75" s="24">
        <f t="shared" si="137"/>
        <v>0</v>
      </c>
      <c r="LP75" s="24">
        <f t="shared" si="138"/>
        <v>0</v>
      </c>
      <c r="LQ75" s="24">
        <f t="shared" si="139"/>
        <v>0</v>
      </c>
      <c r="LR75" s="24">
        <f t="shared" si="140"/>
        <v>0</v>
      </c>
      <c r="LW75" s="24">
        <f t="shared" si="141"/>
        <v>0</v>
      </c>
      <c r="LX75" s="24">
        <f t="shared" si="142"/>
        <v>0</v>
      </c>
      <c r="LY75" s="24">
        <f t="shared" si="143"/>
        <v>0</v>
      </c>
      <c r="MD75" s="24">
        <f t="shared" si="144"/>
        <v>0</v>
      </c>
      <c r="ME75" s="24">
        <f t="shared" si="145"/>
        <v>0</v>
      </c>
      <c r="MF75" s="24">
        <f t="shared" si="146"/>
        <v>0</v>
      </c>
      <c r="MK75" s="24">
        <f t="shared" si="147"/>
        <v>0</v>
      </c>
      <c r="ML75" s="24">
        <f t="shared" si="148"/>
        <v>0</v>
      </c>
      <c r="MM75" s="24">
        <f t="shared" si="149"/>
        <v>0</v>
      </c>
      <c r="MR75" s="24">
        <f t="shared" si="150"/>
        <v>0</v>
      </c>
      <c r="MS75" s="24">
        <f t="shared" si="151"/>
        <v>0</v>
      </c>
      <c r="MT75" s="24">
        <f t="shared" si="152"/>
        <v>0</v>
      </c>
      <c r="MY75" s="24">
        <f t="shared" si="153"/>
        <v>0</v>
      </c>
      <c r="MZ75" s="24">
        <f t="shared" si="154"/>
        <v>0</v>
      </c>
      <c r="NA75" s="24">
        <f t="shared" si="155"/>
        <v>0</v>
      </c>
      <c r="NF75" s="24">
        <f t="shared" si="156"/>
        <v>0</v>
      </c>
      <c r="NG75" s="24">
        <f t="shared" si="157"/>
        <v>0</v>
      </c>
      <c r="NH75" s="24">
        <f t="shared" si="158"/>
        <v>0</v>
      </c>
      <c r="NM75" s="24">
        <f t="shared" si="159"/>
        <v>0</v>
      </c>
      <c r="NN75" s="24">
        <f t="shared" si="160"/>
        <v>0</v>
      </c>
      <c r="NO75" s="24">
        <f t="shared" si="161"/>
        <v>0</v>
      </c>
      <c r="NT75" s="24">
        <f t="shared" si="162"/>
        <v>0</v>
      </c>
      <c r="NU75" s="24">
        <f t="shared" si="163"/>
        <v>0</v>
      </c>
      <c r="NV75" s="24">
        <f t="shared" si="164"/>
        <v>0</v>
      </c>
      <c r="OA75" s="24">
        <f t="shared" si="165"/>
        <v>0</v>
      </c>
      <c r="OB75" s="24">
        <f t="shared" si="166"/>
        <v>0</v>
      </c>
      <c r="OC75" s="24">
        <f t="shared" si="167"/>
        <v>0</v>
      </c>
      <c r="OH75" s="24">
        <f t="shared" si="168"/>
        <v>0</v>
      </c>
      <c r="OI75" s="24">
        <f t="shared" si="169"/>
        <v>0</v>
      </c>
      <c r="OJ75" s="24">
        <f t="shared" si="170"/>
        <v>0</v>
      </c>
      <c r="OO75" s="24">
        <f t="shared" si="171"/>
        <v>0</v>
      </c>
      <c r="OP75" s="24">
        <f t="shared" si="172"/>
        <v>0</v>
      </c>
      <c r="OQ75" s="24">
        <f t="shared" si="173"/>
        <v>0</v>
      </c>
      <c r="OV75" s="24">
        <f t="shared" si="174"/>
        <v>0</v>
      </c>
      <c r="OW75" s="24">
        <f t="shared" si="175"/>
        <v>0</v>
      </c>
      <c r="OX75" s="24">
        <f t="shared" si="176"/>
        <v>0</v>
      </c>
      <c r="PC75" s="24">
        <f t="shared" si="177"/>
        <v>0</v>
      </c>
      <c r="PD75" s="24">
        <f t="shared" si="178"/>
        <v>0</v>
      </c>
      <c r="PE75" s="24">
        <f t="shared" si="179"/>
        <v>0</v>
      </c>
      <c r="PJ75" s="24">
        <f t="shared" si="180"/>
        <v>0</v>
      </c>
      <c r="PK75" s="24">
        <f t="shared" si="181"/>
        <v>0</v>
      </c>
      <c r="PL75" s="24">
        <f t="shared" si="182"/>
        <v>0</v>
      </c>
      <c r="PQ75" s="24">
        <f t="shared" si="183"/>
        <v>0</v>
      </c>
      <c r="PR75" s="24">
        <f t="shared" si="184"/>
        <v>0</v>
      </c>
      <c r="PS75" s="24">
        <f t="shared" si="185"/>
        <v>0</v>
      </c>
      <c r="PX75" s="24">
        <f t="shared" si="186"/>
        <v>0</v>
      </c>
      <c r="PY75" s="24">
        <f t="shared" si="187"/>
        <v>0</v>
      </c>
      <c r="PZ75" s="24">
        <f t="shared" si="188"/>
        <v>0</v>
      </c>
      <c r="QE75" s="24">
        <f t="shared" si="189"/>
        <v>0</v>
      </c>
      <c r="QF75" s="24">
        <f t="shared" si="190"/>
        <v>0</v>
      </c>
      <c r="QG75" s="24">
        <f t="shared" si="191"/>
        <v>0</v>
      </c>
      <c r="QL75" s="24">
        <f t="shared" si="192"/>
        <v>0</v>
      </c>
      <c r="QM75" s="24">
        <f t="shared" si="193"/>
        <v>0</v>
      </c>
      <c r="QN75" s="24">
        <f t="shared" si="194"/>
        <v>0</v>
      </c>
      <c r="QS75" s="24">
        <f t="shared" si="195"/>
        <v>0</v>
      </c>
      <c r="QT75" s="24">
        <f t="shared" si="196"/>
        <v>0</v>
      </c>
      <c r="QU75" s="24">
        <f t="shared" si="197"/>
        <v>0</v>
      </c>
      <c r="QZ75" s="24">
        <f t="shared" si="198"/>
        <v>0</v>
      </c>
      <c r="RA75" s="24">
        <f t="shared" si="199"/>
        <v>0</v>
      </c>
      <c r="RB75" s="24">
        <f t="shared" si="200"/>
        <v>0</v>
      </c>
      <c r="RG75" s="24">
        <f t="shared" si="201"/>
        <v>0</v>
      </c>
      <c r="RH75" s="24">
        <f t="shared" si="202"/>
        <v>0</v>
      </c>
      <c r="RI75" s="24">
        <f t="shared" si="203"/>
        <v>0</v>
      </c>
      <c r="RN75" s="24">
        <f t="shared" si="204"/>
        <v>0</v>
      </c>
      <c r="RO75" s="24">
        <f t="shared" si="205"/>
        <v>0</v>
      </c>
      <c r="RP75" s="24">
        <f t="shared" si="206"/>
        <v>0</v>
      </c>
      <c r="RU75" s="24">
        <f t="shared" si="207"/>
        <v>0</v>
      </c>
      <c r="RV75" s="24">
        <f t="shared" si="208"/>
        <v>0</v>
      </c>
      <c r="RW75" s="24">
        <f t="shared" si="209"/>
        <v>0</v>
      </c>
      <c r="SB75" s="24">
        <f t="shared" si="210"/>
        <v>0</v>
      </c>
      <c r="SC75" s="24">
        <f t="shared" si="211"/>
        <v>0</v>
      </c>
      <c r="SD75" s="24">
        <f t="shared" si="212"/>
        <v>0</v>
      </c>
      <c r="SI75" s="24">
        <f t="shared" si="213"/>
        <v>0</v>
      </c>
      <c r="SJ75" s="24">
        <f t="shared" si="214"/>
        <v>0</v>
      </c>
      <c r="SK75" s="24">
        <f t="shared" si="215"/>
        <v>0</v>
      </c>
      <c r="SP75" s="24">
        <f t="shared" si="216"/>
        <v>0</v>
      </c>
      <c r="SQ75" s="24">
        <f t="shared" si="217"/>
        <v>0</v>
      </c>
      <c r="SR75" s="24">
        <f t="shared" si="218"/>
        <v>0</v>
      </c>
      <c r="SW75" s="24">
        <f t="shared" si="219"/>
        <v>0</v>
      </c>
      <c r="SX75" s="24">
        <f t="shared" si="220"/>
        <v>0</v>
      </c>
      <c r="SY75" s="24">
        <f t="shared" si="221"/>
        <v>0</v>
      </c>
      <c r="TD75" s="24">
        <f t="shared" si="222"/>
        <v>0</v>
      </c>
      <c r="TE75" s="24">
        <f t="shared" si="223"/>
        <v>0</v>
      </c>
      <c r="TF75" s="24">
        <f t="shared" si="224"/>
        <v>0</v>
      </c>
      <c r="TK75" s="24">
        <f t="shared" si="225"/>
        <v>0</v>
      </c>
      <c r="TL75" s="24">
        <f t="shared" si="226"/>
        <v>0</v>
      </c>
      <c r="TM75" s="24">
        <f t="shared" si="227"/>
        <v>0</v>
      </c>
      <c r="TR75" s="24">
        <f t="shared" si="228"/>
        <v>0</v>
      </c>
      <c r="TS75" s="24">
        <f t="shared" si="229"/>
        <v>0</v>
      </c>
      <c r="TT75" s="24">
        <f t="shared" si="230"/>
        <v>0</v>
      </c>
      <c r="TY75" s="24">
        <f t="shared" si="231"/>
        <v>0</v>
      </c>
      <c r="TZ75" s="24">
        <f t="shared" si="232"/>
        <v>0</v>
      </c>
      <c r="UA75" s="24">
        <f t="shared" si="233"/>
        <v>0</v>
      </c>
      <c r="UF75" s="24">
        <f t="shared" si="234"/>
        <v>0</v>
      </c>
      <c r="UG75" s="24">
        <f t="shared" si="235"/>
        <v>0</v>
      </c>
      <c r="UH75" s="24">
        <f t="shared" si="236"/>
        <v>0</v>
      </c>
      <c r="UM75" s="24">
        <f t="shared" si="237"/>
        <v>0</v>
      </c>
      <c r="UN75" s="24">
        <f t="shared" si="238"/>
        <v>0</v>
      </c>
      <c r="UO75" s="24">
        <f t="shared" si="239"/>
        <v>0</v>
      </c>
      <c r="UT75" s="24">
        <f t="shared" si="240"/>
        <v>0</v>
      </c>
      <c r="UU75" s="24">
        <f t="shared" si="241"/>
        <v>0</v>
      </c>
      <c r="UV75" s="24">
        <f t="shared" si="242"/>
        <v>0</v>
      </c>
      <c r="VA75" s="24">
        <f t="shared" si="243"/>
        <v>0</v>
      </c>
      <c r="VB75" s="24">
        <f t="shared" si="244"/>
        <v>0</v>
      </c>
      <c r="VC75" s="24">
        <f t="shared" si="245"/>
        <v>0</v>
      </c>
      <c r="VH75" s="24">
        <f t="shared" si="246"/>
        <v>0</v>
      </c>
      <c r="VI75" s="24">
        <f t="shared" si="247"/>
        <v>0</v>
      </c>
      <c r="VJ75" s="24">
        <f t="shared" si="248"/>
        <v>0</v>
      </c>
      <c r="VO75" s="24">
        <f t="shared" si="249"/>
        <v>0</v>
      </c>
      <c r="VP75" s="24">
        <f t="shared" si="250"/>
        <v>0</v>
      </c>
      <c r="VQ75" s="24">
        <f t="shared" si="251"/>
        <v>0</v>
      </c>
      <c r="VV75" s="24">
        <f t="shared" si="252"/>
        <v>0</v>
      </c>
      <c r="VW75" s="24">
        <f t="shared" si="253"/>
        <v>0</v>
      </c>
      <c r="VX75" s="24">
        <f t="shared" si="254"/>
        <v>0</v>
      </c>
      <c r="WC75" s="24">
        <f t="shared" si="255"/>
        <v>0</v>
      </c>
      <c r="WD75" s="24">
        <f t="shared" si="256"/>
        <v>0</v>
      </c>
      <c r="WE75" s="24">
        <f t="shared" si="257"/>
        <v>0</v>
      </c>
      <c r="WJ75" s="24">
        <f t="shared" si="258"/>
        <v>0</v>
      </c>
      <c r="WK75" s="24">
        <f t="shared" si="259"/>
        <v>0</v>
      </c>
      <c r="WL75" s="24">
        <f t="shared" si="260"/>
        <v>0</v>
      </c>
      <c r="WQ75" s="24">
        <f t="shared" si="261"/>
        <v>0</v>
      </c>
      <c r="WR75" s="24">
        <f t="shared" si="262"/>
        <v>0</v>
      </c>
      <c r="WS75" s="24">
        <f t="shared" si="263"/>
        <v>0</v>
      </c>
      <c r="WX75" s="24">
        <f t="shared" si="264"/>
        <v>0</v>
      </c>
      <c r="WY75" s="24">
        <f t="shared" si="265"/>
        <v>0</v>
      </c>
      <c r="WZ75" s="24">
        <f t="shared" si="266"/>
        <v>0</v>
      </c>
      <c r="XE75" s="24">
        <f t="shared" si="267"/>
        <v>0</v>
      </c>
      <c r="XF75" s="24">
        <f t="shared" si="268"/>
        <v>0</v>
      </c>
      <c r="XG75" s="24">
        <f t="shared" si="269"/>
        <v>0</v>
      </c>
      <c r="XL75" s="24">
        <f t="shared" si="270"/>
        <v>0</v>
      </c>
      <c r="XM75" s="24">
        <f t="shared" si="271"/>
        <v>0</v>
      </c>
      <c r="XN75" s="24">
        <f t="shared" si="272"/>
        <v>0</v>
      </c>
      <c r="XS75" s="24">
        <f t="shared" si="273"/>
        <v>0</v>
      </c>
      <c r="XT75" s="24">
        <f t="shared" si="274"/>
        <v>0</v>
      </c>
      <c r="XU75" s="24">
        <f t="shared" si="275"/>
        <v>0</v>
      </c>
      <c r="XZ75" s="24">
        <f t="shared" si="276"/>
        <v>0</v>
      </c>
      <c r="YA75" s="24">
        <f t="shared" si="277"/>
        <v>0</v>
      </c>
      <c r="YB75" s="24">
        <f t="shared" si="278"/>
        <v>0</v>
      </c>
      <c r="YG75" s="24">
        <f t="shared" si="279"/>
        <v>0</v>
      </c>
      <c r="YH75" s="24">
        <f t="shared" si="280"/>
        <v>0</v>
      </c>
      <c r="YI75" s="24">
        <f t="shared" si="281"/>
        <v>0</v>
      </c>
      <c r="YN75" s="24">
        <f t="shared" si="282"/>
        <v>0</v>
      </c>
      <c r="YO75" s="24">
        <f t="shared" si="283"/>
        <v>0</v>
      </c>
      <c r="YP75" s="24">
        <f t="shared" si="284"/>
        <v>0</v>
      </c>
      <c r="YU75" s="24">
        <f t="shared" si="285"/>
        <v>0</v>
      </c>
      <c r="YV75" s="24">
        <f t="shared" si="286"/>
        <v>0</v>
      </c>
      <c r="YW75" s="24">
        <f t="shared" si="287"/>
        <v>0</v>
      </c>
      <c r="ZB75" s="24">
        <f t="shared" si="288"/>
        <v>0</v>
      </c>
      <c r="ZC75" s="24">
        <f t="shared" si="289"/>
        <v>0</v>
      </c>
      <c r="ZD75" s="24">
        <f t="shared" si="290"/>
        <v>0</v>
      </c>
      <c r="ZI75" s="24">
        <f t="shared" si="291"/>
        <v>0</v>
      </c>
      <c r="ZJ75" s="24">
        <f t="shared" si="292"/>
        <v>0</v>
      </c>
      <c r="ZK75" s="24">
        <f t="shared" si="293"/>
        <v>0</v>
      </c>
      <c r="ZP75" s="24">
        <f t="shared" si="294"/>
        <v>0</v>
      </c>
      <c r="ZQ75" s="24">
        <f t="shared" si="295"/>
        <v>0</v>
      </c>
      <c r="ZR75" s="24">
        <f t="shared" si="296"/>
        <v>0</v>
      </c>
      <c r="ZW75" s="24">
        <f t="shared" si="297"/>
        <v>0</v>
      </c>
      <c r="ZX75" s="24">
        <f t="shared" si="298"/>
        <v>0</v>
      </c>
      <c r="ZY75" s="24">
        <f t="shared" si="299"/>
        <v>0</v>
      </c>
      <c r="AAD75" s="24">
        <f t="shared" si="300"/>
        <v>0</v>
      </c>
      <c r="AAE75" s="24">
        <f t="shared" si="301"/>
        <v>0</v>
      </c>
      <c r="AAF75" s="24">
        <f t="shared" si="302"/>
        <v>0</v>
      </c>
      <c r="AAK75" s="24">
        <f t="shared" si="303"/>
        <v>0</v>
      </c>
      <c r="AAL75" s="24">
        <f t="shared" si="304"/>
        <v>0</v>
      </c>
      <c r="AAM75" s="24">
        <f t="shared" si="305"/>
        <v>0</v>
      </c>
      <c r="AAR75" s="24">
        <f t="shared" si="306"/>
        <v>0</v>
      </c>
      <c r="AAS75" s="24">
        <f t="shared" si="307"/>
        <v>0</v>
      </c>
      <c r="AAT75" s="24">
        <f t="shared" si="308"/>
        <v>0</v>
      </c>
      <c r="AAY75" s="24">
        <f t="shared" si="309"/>
        <v>0</v>
      </c>
      <c r="AAZ75" s="24">
        <f t="shared" si="310"/>
        <v>0</v>
      </c>
      <c r="ABA75" s="24">
        <f t="shared" si="311"/>
        <v>0</v>
      </c>
      <c r="ABF75" s="24">
        <f t="shared" si="312"/>
        <v>0</v>
      </c>
      <c r="ABG75" s="24">
        <f t="shared" si="313"/>
        <v>0</v>
      </c>
      <c r="ABH75" s="24">
        <f t="shared" si="314"/>
        <v>0</v>
      </c>
      <c r="ABM75" s="24">
        <f t="shared" si="315"/>
        <v>0</v>
      </c>
      <c r="ABN75" s="24">
        <f t="shared" si="316"/>
        <v>0</v>
      </c>
      <c r="ABO75" s="24">
        <f t="shared" si="317"/>
        <v>0</v>
      </c>
      <c r="ABT75" s="24">
        <f t="shared" si="318"/>
        <v>0</v>
      </c>
      <c r="ABU75" s="24">
        <f t="shared" si="319"/>
        <v>0</v>
      </c>
      <c r="ABV75" s="24">
        <f t="shared" si="320"/>
        <v>0</v>
      </c>
      <c r="ACA75" s="24">
        <f t="shared" si="321"/>
        <v>0</v>
      </c>
      <c r="ACB75" s="24">
        <f t="shared" si="322"/>
        <v>0</v>
      </c>
      <c r="ACC75" s="24">
        <f t="shared" si="323"/>
        <v>0</v>
      </c>
      <c r="ACH75" s="24">
        <f t="shared" si="324"/>
        <v>0</v>
      </c>
      <c r="ACI75" s="24">
        <f t="shared" si="325"/>
        <v>0</v>
      </c>
      <c r="ACJ75" s="24">
        <f t="shared" si="326"/>
        <v>0</v>
      </c>
      <c r="ACO75" s="24">
        <f t="shared" si="327"/>
        <v>0</v>
      </c>
      <c r="ACP75" s="24">
        <f t="shared" si="328"/>
        <v>0</v>
      </c>
      <c r="ACQ75" s="24">
        <f t="shared" si="329"/>
        <v>0</v>
      </c>
      <c r="ACV75" s="24">
        <f t="shared" si="330"/>
        <v>0</v>
      </c>
      <c r="ACW75" s="24">
        <f t="shared" si="331"/>
        <v>0</v>
      </c>
      <c r="ACX75" s="24">
        <f t="shared" si="332"/>
        <v>0</v>
      </c>
      <c r="ACY75"/>
      <c r="ACZ75"/>
      <c r="ADA75"/>
      <c r="ADB75"/>
      <c r="ADC75" s="24">
        <f t="shared" si="333"/>
        <v>0</v>
      </c>
      <c r="ADD75" s="24">
        <f t="shared" si="334"/>
        <v>0</v>
      </c>
      <c r="ADE75" s="24">
        <f t="shared" si="335"/>
        <v>0</v>
      </c>
      <c r="ADJ75" s="24">
        <f t="shared" si="336"/>
        <v>0</v>
      </c>
      <c r="ADK75" s="24">
        <f t="shared" si="337"/>
        <v>0</v>
      </c>
      <c r="ADL75" s="24">
        <f t="shared" si="338"/>
        <v>0</v>
      </c>
      <c r="ADQ75" s="24">
        <f t="shared" si="339"/>
        <v>0</v>
      </c>
      <c r="ADR75" s="24">
        <f t="shared" si="340"/>
        <v>0</v>
      </c>
      <c r="ADS75" s="24">
        <f t="shared" si="341"/>
        <v>0</v>
      </c>
      <c r="ADX75" s="24">
        <f t="shared" si="342"/>
        <v>0</v>
      </c>
      <c r="ADY75" s="24">
        <f t="shared" si="343"/>
        <v>0</v>
      </c>
      <c r="ADZ75" s="24">
        <f t="shared" si="344"/>
        <v>0</v>
      </c>
      <c r="AEE75" s="24">
        <f t="shared" si="345"/>
        <v>0</v>
      </c>
      <c r="AEF75" s="24">
        <f t="shared" si="346"/>
        <v>0</v>
      </c>
      <c r="AEG75" s="24">
        <f t="shared" si="347"/>
        <v>0</v>
      </c>
      <c r="AEL75" s="24">
        <f t="shared" si="348"/>
        <v>0</v>
      </c>
      <c r="AEM75" s="24">
        <f t="shared" si="349"/>
        <v>0</v>
      </c>
      <c r="AEN75" s="24">
        <f t="shared" si="350"/>
        <v>0</v>
      </c>
      <c r="AES75" s="24">
        <f t="shared" si="351"/>
        <v>0</v>
      </c>
      <c r="AET75" s="24">
        <f t="shared" si="352"/>
        <v>0</v>
      </c>
      <c r="AEU75" s="24">
        <f t="shared" si="353"/>
        <v>0</v>
      </c>
      <c r="AEZ75" s="24">
        <f t="shared" si="354"/>
        <v>0</v>
      </c>
      <c r="AFA75" s="24">
        <f t="shared" si="355"/>
        <v>0</v>
      </c>
      <c r="AFB75" s="24">
        <f t="shared" si="356"/>
        <v>0</v>
      </c>
      <c r="AFG75" s="24">
        <f t="shared" si="357"/>
        <v>0</v>
      </c>
      <c r="AFH75" s="24">
        <f t="shared" si="358"/>
        <v>0</v>
      </c>
      <c r="AFI75" s="24">
        <f t="shared" si="359"/>
        <v>0</v>
      </c>
      <c r="AFN75" s="24">
        <f t="shared" si="360"/>
        <v>0</v>
      </c>
      <c r="AFO75" s="24">
        <f t="shared" si="361"/>
        <v>0</v>
      </c>
      <c r="AFP75" s="24">
        <f t="shared" si="362"/>
        <v>0</v>
      </c>
      <c r="AFU75" s="24">
        <f t="shared" si="363"/>
        <v>0</v>
      </c>
      <c r="AFV75" s="24">
        <f t="shared" si="364"/>
        <v>0</v>
      </c>
      <c r="AFW75" s="24">
        <f t="shared" si="365"/>
        <v>0</v>
      </c>
      <c r="AGB75" s="24">
        <f t="shared" si="366"/>
        <v>0</v>
      </c>
      <c r="AGC75" s="24">
        <f t="shared" si="367"/>
        <v>0</v>
      </c>
      <c r="AGD75" s="24">
        <f t="shared" si="368"/>
        <v>0</v>
      </c>
      <c r="AGI75" s="24">
        <f t="shared" si="369"/>
        <v>0</v>
      </c>
      <c r="AGJ75" s="24">
        <f t="shared" si="370"/>
        <v>0</v>
      </c>
      <c r="AGK75" s="24">
        <f t="shared" si="371"/>
        <v>0</v>
      </c>
      <c r="AGP75" s="24">
        <f t="shared" si="372"/>
        <v>0</v>
      </c>
      <c r="AGQ75" s="24">
        <f t="shared" si="373"/>
        <v>0</v>
      </c>
      <c r="AGR75" s="24">
        <f t="shared" si="374"/>
        <v>0</v>
      </c>
      <c r="AGW75" s="24">
        <f t="shared" si="375"/>
        <v>0</v>
      </c>
      <c r="AGX75" s="24">
        <f t="shared" si="376"/>
        <v>0</v>
      </c>
      <c r="AGY75" s="24">
        <f t="shared" si="377"/>
        <v>0</v>
      </c>
      <c r="AHD75" s="24">
        <f t="shared" si="378"/>
        <v>0</v>
      </c>
      <c r="AHE75" s="24">
        <f t="shared" si="379"/>
        <v>0</v>
      </c>
      <c r="AHF75" s="24">
        <f t="shared" si="380"/>
        <v>0</v>
      </c>
      <c r="AHK75" s="24">
        <f t="shared" si="381"/>
        <v>0</v>
      </c>
      <c r="AHL75" s="24">
        <f t="shared" si="382"/>
        <v>0</v>
      </c>
      <c r="AHM75" s="24">
        <f t="shared" si="383"/>
        <v>0</v>
      </c>
      <c r="AHR75" s="24">
        <f t="shared" si="384"/>
        <v>0</v>
      </c>
      <c r="AHS75" s="24">
        <f t="shared" si="385"/>
        <v>0</v>
      </c>
      <c r="AHT75" s="24">
        <f t="shared" si="386"/>
        <v>0</v>
      </c>
      <c r="AHY75" s="24">
        <f t="shared" si="387"/>
        <v>0</v>
      </c>
      <c r="AHZ75" s="24">
        <f t="shared" si="388"/>
        <v>0</v>
      </c>
      <c r="AIA75" s="24">
        <f t="shared" si="389"/>
        <v>0</v>
      </c>
      <c r="AIF75" s="24">
        <f t="shared" si="390"/>
        <v>0</v>
      </c>
      <c r="AIG75" s="24">
        <f t="shared" si="391"/>
        <v>0</v>
      </c>
      <c r="AIH75" s="24">
        <f t="shared" si="392"/>
        <v>0</v>
      </c>
      <c r="AIM75" s="24">
        <f t="shared" si="393"/>
        <v>0</v>
      </c>
      <c r="AIN75" s="24">
        <f t="shared" si="394"/>
        <v>0</v>
      </c>
      <c r="AIO75" s="24">
        <f t="shared" si="395"/>
        <v>0</v>
      </c>
      <c r="AIT75" s="24">
        <f t="shared" si="396"/>
        <v>0</v>
      </c>
      <c r="AIU75" s="24">
        <f t="shared" si="397"/>
        <v>0</v>
      </c>
      <c r="AIV75" s="24">
        <f t="shared" si="398"/>
        <v>0</v>
      </c>
      <c r="AJA75" s="24">
        <f t="shared" si="399"/>
        <v>0</v>
      </c>
      <c r="AJB75" s="24">
        <f t="shared" si="400"/>
        <v>0</v>
      </c>
      <c r="AJC75" s="24">
        <f t="shared" si="401"/>
        <v>0</v>
      </c>
      <c r="AJH75" s="24">
        <f t="shared" si="402"/>
        <v>0</v>
      </c>
      <c r="AJI75" s="24">
        <f t="shared" si="403"/>
        <v>0</v>
      </c>
      <c r="AJJ75" s="24">
        <f t="shared" si="404"/>
        <v>0</v>
      </c>
      <c r="AJO75" s="24">
        <f t="shared" si="405"/>
        <v>0</v>
      </c>
      <c r="AJP75" s="24">
        <f t="shared" si="406"/>
        <v>0</v>
      </c>
      <c r="AJQ75" s="24">
        <f t="shared" si="407"/>
        <v>0</v>
      </c>
      <c r="AJV75" s="24">
        <f t="shared" si="408"/>
        <v>0</v>
      </c>
      <c r="AJW75" s="24">
        <f t="shared" si="409"/>
        <v>0</v>
      </c>
      <c r="AJX75" s="24">
        <f t="shared" si="410"/>
        <v>0</v>
      </c>
      <c r="AKC75" s="24">
        <f t="shared" si="411"/>
        <v>0</v>
      </c>
      <c r="AKD75" s="24">
        <f t="shared" si="412"/>
        <v>0</v>
      </c>
      <c r="AKE75" s="24">
        <f t="shared" si="413"/>
        <v>0</v>
      </c>
      <c r="AKJ75" s="24">
        <f t="shared" si="414"/>
        <v>0</v>
      </c>
      <c r="AKK75" s="24">
        <f t="shared" si="415"/>
        <v>0</v>
      </c>
      <c r="AKL75" s="24">
        <f t="shared" si="416"/>
        <v>0</v>
      </c>
      <c r="AKQ75" s="24">
        <f t="shared" si="417"/>
        <v>0</v>
      </c>
      <c r="AKR75" s="24">
        <f t="shared" si="418"/>
        <v>0</v>
      </c>
      <c r="AKS75" s="24">
        <f t="shared" si="419"/>
        <v>0</v>
      </c>
      <c r="AKX75" s="24">
        <f t="shared" si="420"/>
        <v>0</v>
      </c>
      <c r="AKY75" s="24">
        <f t="shared" si="421"/>
        <v>0</v>
      </c>
      <c r="AKZ75" s="24">
        <f t="shared" si="422"/>
        <v>0</v>
      </c>
      <c r="ALE75" s="24">
        <f t="shared" si="423"/>
        <v>0</v>
      </c>
      <c r="ALF75" s="24">
        <f t="shared" si="424"/>
        <v>0</v>
      </c>
      <c r="ALG75" s="24">
        <f t="shared" si="425"/>
        <v>0</v>
      </c>
      <c r="ALL75" s="24">
        <f t="shared" si="426"/>
        <v>0</v>
      </c>
      <c r="ALM75" s="24">
        <f t="shared" si="427"/>
        <v>0</v>
      </c>
      <c r="ALN75" s="24">
        <f t="shared" si="428"/>
        <v>0</v>
      </c>
      <c r="ALS75" s="24">
        <f t="shared" si="429"/>
        <v>0</v>
      </c>
      <c r="ALT75" s="24">
        <f t="shared" si="430"/>
        <v>0</v>
      </c>
      <c r="ALU75" s="24">
        <f t="shared" si="431"/>
        <v>0</v>
      </c>
      <c r="ALZ75" s="24">
        <f t="shared" si="432"/>
        <v>0</v>
      </c>
      <c r="AMA75" s="24">
        <f t="shared" si="433"/>
        <v>0</v>
      </c>
      <c r="AMB75" s="24">
        <f t="shared" si="434"/>
        <v>0</v>
      </c>
      <c r="AMG75" s="24">
        <f t="shared" si="435"/>
        <v>0</v>
      </c>
      <c r="AMH75" s="24">
        <f t="shared" si="436"/>
        <v>0</v>
      </c>
      <c r="AMI75" s="24">
        <f t="shared" si="437"/>
        <v>0</v>
      </c>
      <c r="AMN75" s="24">
        <f t="shared" si="438"/>
        <v>0</v>
      </c>
      <c r="AMO75" s="24">
        <f t="shared" si="439"/>
        <v>0</v>
      </c>
      <c r="AMP75" s="24">
        <f t="shared" si="440"/>
        <v>0</v>
      </c>
      <c r="AMU75" s="24">
        <f t="shared" si="441"/>
        <v>0</v>
      </c>
      <c r="AMV75" s="24">
        <f t="shared" si="442"/>
        <v>0</v>
      </c>
      <c r="AMW75" s="24">
        <f t="shared" si="443"/>
        <v>0</v>
      </c>
      <c r="ANB75" s="24">
        <f t="shared" si="444"/>
        <v>0</v>
      </c>
      <c r="ANC75" s="24">
        <f t="shared" si="445"/>
        <v>0</v>
      </c>
      <c r="AND75" s="24">
        <f t="shared" si="446"/>
        <v>0</v>
      </c>
      <c r="ANI75" s="24">
        <f t="shared" si="447"/>
        <v>0</v>
      </c>
      <c r="ANJ75" s="24">
        <f t="shared" si="448"/>
        <v>0</v>
      </c>
      <c r="ANK75" s="24">
        <f t="shared" si="449"/>
        <v>0</v>
      </c>
      <c r="ANP75" s="24">
        <f t="shared" si="450"/>
        <v>0</v>
      </c>
      <c r="ANQ75" s="24">
        <f t="shared" si="451"/>
        <v>0</v>
      </c>
      <c r="ANR75" s="24">
        <f t="shared" si="452"/>
        <v>0</v>
      </c>
      <c r="ANW75" s="24">
        <f t="shared" si="453"/>
        <v>0</v>
      </c>
      <c r="ANX75" s="24">
        <f t="shared" si="454"/>
        <v>0</v>
      </c>
      <c r="ANY75" s="24">
        <f t="shared" si="455"/>
        <v>0</v>
      </c>
      <c r="AOD75" s="24">
        <f t="shared" si="456"/>
        <v>0</v>
      </c>
      <c r="AOE75" s="24">
        <f t="shared" si="457"/>
        <v>0</v>
      </c>
      <c r="AOF75" s="24">
        <f t="shared" si="458"/>
        <v>0</v>
      </c>
      <c r="AOK75" s="24">
        <f t="shared" si="459"/>
        <v>0</v>
      </c>
      <c r="AOL75" s="24">
        <f t="shared" si="460"/>
        <v>0</v>
      </c>
      <c r="AOM75" s="24">
        <f t="shared" si="461"/>
        <v>0</v>
      </c>
      <c r="AOR75" s="24">
        <f t="shared" si="462"/>
        <v>0</v>
      </c>
      <c r="AOS75" s="24">
        <f t="shared" si="463"/>
        <v>0</v>
      </c>
      <c r="AOT75" s="24">
        <f t="shared" si="464"/>
        <v>0</v>
      </c>
      <c r="AOY75" s="24">
        <f t="shared" si="465"/>
        <v>0</v>
      </c>
      <c r="AOZ75" s="24">
        <f t="shared" si="466"/>
        <v>0</v>
      </c>
      <c r="APA75" s="24">
        <f t="shared" si="467"/>
        <v>0</v>
      </c>
      <c r="APF75" s="24">
        <f t="shared" si="468"/>
        <v>0</v>
      </c>
      <c r="APG75" s="24">
        <f t="shared" si="469"/>
        <v>0</v>
      </c>
      <c r="APH75" s="24">
        <f t="shared" si="470"/>
        <v>0</v>
      </c>
      <c r="APM75" s="24">
        <f t="shared" si="471"/>
        <v>0</v>
      </c>
      <c r="APN75" s="24">
        <f t="shared" si="472"/>
        <v>0</v>
      </c>
      <c r="APO75" s="24">
        <f t="shared" si="473"/>
        <v>0</v>
      </c>
      <c r="APT75" s="24">
        <f t="shared" si="474"/>
        <v>0</v>
      </c>
      <c r="APU75" s="24">
        <f t="shared" si="475"/>
        <v>0</v>
      </c>
      <c r="APV75" s="24">
        <f t="shared" si="476"/>
        <v>0</v>
      </c>
      <c r="AQA75" s="24">
        <f t="shared" si="477"/>
        <v>0</v>
      </c>
      <c r="AQB75" s="24">
        <f t="shared" si="478"/>
        <v>0</v>
      </c>
      <c r="AQC75" s="24">
        <f t="shared" si="479"/>
        <v>0</v>
      </c>
      <c r="AQH75" s="24">
        <f t="shared" si="480"/>
        <v>0</v>
      </c>
      <c r="AQI75" s="24">
        <f t="shared" si="481"/>
        <v>0</v>
      </c>
      <c r="AQJ75" s="24">
        <f t="shared" si="482"/>
        <v>0</v>
      </c>
      <c r="AQO75" s="24">
        <f t="shared" si="483"/>
        <v>0</v>
      </c>
      <c r="AQP75" s="24">
        <f t="shared" si="484"/>
        <v>0</v>
      </c>
      <c r="AQQ75" s="24">
        <f t="shared" si="485"/>
        <v>0</v>
      </c>
      <c r="AQV75" s="24">
        <f t="shared" si="486"/>
        <v>0</v>
      </c>
      <c r="AQW75" s="24">
        <f t="shared" si="487"/>
        <v>0</v>
      </c>
      <c r="AQX75" s="24">
        <f t="shared" si="488"/>
        <v>0</v>
      </c>
      <c r="ARC75" s="24">
        <f t="shared" si="489"/>
        <v>0</v>
      </c>
      <c r="ARD75" s="24">
        <f t="shared" si="490"/>
        <v>0</v>
      </c>
      <c r="ARE75" s="24">
        <f t="shared" si="491"/>
        <v>0</v>
      </c>
      <c r="ARJ75" s="24">
        <f t="shared" si="492"/>
        <v>0</v>
      </c>
      <c r="ARK75" s="24">
        <f t="shared" si="493"/>
        <v>0</v>
      </c>
      <c r="ARL75" s="24">
        <f t="shared" si="494"/>
        <v>0</v>
      </c>
      <c r="ARQ75" s="24">
        <f t="shared" si="495"/>
        <v>0</v>
      </c>
      <c r="ARR75" s="24">
        <f t="shared" si="496"/>
        <v>0</v>
      </c>
      <c r="ARS75" s="24">
        <f t="shared" si="497"/>
        <v>0</v>
      </c>
      <c r="ARX75" s="24">
        <f t="shared" si="498"/>
        <v>0</v>
      </c>
      <c r="ARY75" s="24">
        <f t="shared" si="499"/>
        <v>0</v>
      </c>
      <c r="ARZ75" s="24">
        <f t="shared" si="500"/>
        <v>0</v>
      </c>
      <c r="ASE75" s="24">
        <f t="shared" si="501"/>
        <v>0</v>
      </c>
      <c r="ASF75" s="24">
        <f t="shared" si="502"/>
        <v>0</v>
      </c>
      <c r="ASG75" s="24">
        <f t="shared" si="503"/>
        <v>0</v>
      </c>
      <c r="ASL75" s="24">
        <f t="shared" si="504"/>
        <v>0</v>
      </c>
      <c r="ASM75" s="24">
        <f t="shared" si="505"/>
        <v>0</v>
      </c>
      <c r="ASN75" s="24">
        <f t="shared" si="506"/>
        <v>0</v>
      </c>
      <c r="ASS75" s="24">
        <f t="shared" si="507"/>
        <v>0</v>
      </c>
      <c r="AST75" s="24">
        <f t="shared" si="508"/>
        <v>0</v>
      </c>
      <c r="ASU75" s="24">
        <f t="shared" si="509"/>
        <v>0</v>
      </c>
      <c r="ASZ75" s="24">
        <f t="shared" si="510"/>
        <v>0</v>
      </c>
      <c r="ATA75" s="24">
        <f t="shared" si="511"/>
        <v>0</v>
      </c>
      <c r="ATB75" s="24">
        <f t="shared" si="512"/>
        <v>0</v>
      </c>
      <c r="ATG75" s="24">
        <f t="shared" si="513"/>
        <v>0</v>
      </c>
      <c r="ATH75" s="24">
        <f t="shared" si="514"/>
        <v>0</v>
      </c>
      <c r="ATI75" s="24">
        <f t="shared" si="515"/>
        <v>0</v>
      </c>
      <c r="ATN75" s="24">
        <f t="shared" si="516"/>
        <v>0</v>
      </c>
      <c r="ATO75" s="24">
        <f t="shared" si="517"/>
        <v>0</v>
      </c>
      <c r="ATP75" s="24">
        <f t="shared" si="518"/>
        <v>0</v>
      </c>
      <c r="ATU75" s="24">
        <f t="shared" si="519"/>
        <v>0</v>
      </c>
      <c r="ATV75" s="24">
        <f t="shared" si="520"/>
        <v>0</v>
      </c>
      <c r="ATW75" s="24">
        <f t="shared" si="521"/>
        <v>0</v>
      </c>
      <c r="AUB75" s="24">
        <f t="shared" si="522"/>
        <v>0</v>
      </c>
      <c r="AUC75" s="24">
        <f t="shared" si="523"/>
        <v>0</v>
      </c>
      <c r="AUD75" s="24">
        <f t="shared" si="524"/>
        <v>0</v>
      </c>
      <c r="AUI75" s="24">
        <f t="shared" si="525"/>
        <v>0</v>
      </c>
      <c r="AUJ75" s="24">
        <f t="shared" si="526"/>
        <v>0</v>
      </c>
      <c r="AUK75" s="24">
        <f t="shared" si="527"/>
        <v>0</v>
      </c>
      <c r="AUP75" s="24">
        <f t="shared" si="528"/>
        <v>0</v>
      </c>
      <c r="AUQ75" s="24">
        <f t="shared" si="529"/>
        <v>0</v>
      </c>
      <c r="AUR75" s="24">
        <f t="shared" si="530"/>
        <v>0</v>
      </c>
      <c r="AUW75" s="24">
        <f t="shared" si="531"/>
        <v>0</v>
      </c>
      <c r="AUX75" s="24">
        <f t="shared" si="532"/>
        <v>0</v>
      </c>
      <c r="AUY75" s="24">
        <f t="shared" si="533"/>
        <v>0</v>
      </c>
      <c r="AVD75" s="24">
        <f t="shared" si="534"/>
        <v>0</v>
      </c>
      <c r="AVE75" s="24">
        <f t="shared" si="535"/>
        <v>0</v>
      </c>
      <c r="AVF75" s="24">
        <f t="shared" si="536"/>
        <v>0</v>
      </c>
      <c r="AVK75" s="24">
        <f t="shared" si="537"/>
        <v>0</v>
      </c>
      <c r="AVL75" s="24">
        <f t="shared" si="538"/>
        <v>0</v>
      </c>
      <c r="AVM75" s="24">
        <f t="shared" si="539"/>
        <v>0</v>
      </c>
      <c r="AVR75" s="24">
        <f t="shared" si="540"/>
        <v>0</v>
      </c>
      <c r="AVS75" s="24">
        <f t="shared" si="541"/>
        <v>0</v>
      </c>
      <c r="AVT75" s="24">
        <f t="shared" si="542"/>
        <v>0</v>
      </c>
      <c r="AVY75" s="24">
        <f t="shared" si="543"/>
        <v>0</v>
      </c>
      <c r="AVZ75" s="24">
        <f t="shared" si="544"/>
        <v>0</v>
      </c>
      <c r="AWA75" s="24">
        <f t="shared" si="545"/>
        <v>0</v>
      </c>
      <c r="AWF75" s="24">
        <f t="shared" si="546"/>
        <v>0</v>
      </c>
      <c r="AWG75" s="24">
        <f t="shared" si="547"/>
        <v>0</v>
      </c>
      <c r="AWH75" s="24">
        <f t="shared" si="548"/>
        <v>0</v>
      </c>
      <c r="AWM75" s="24">
        <f t="shared" si="549"/>
        <v>0</v>
      </c>
      <c r="AWN75" s="24">
        <f t="shared" si="550"/>
        <v>0</v>
      </c>
      <c r="AWO75" s="24">
        <f t="shared" si="551"/>
        <v>0</v>
      </c>
      <c r="AWT75" s="24">
        <f t="shared" si="552"/>
        <v>0</v>
      </c>
      <c r="AWU75" s="24">
        <f t="shared" si="553"/>
        <v>0</v>
      </c>
      <c r="AWV75" s="24">
        <f t="shared" si="554"/>
        <v>0</v>
      </c>
      <c r="AXA75" s="24">
        <f t="shared" si="555"/>
        <v>0</v>
      </c>
      <c r="AXB75" s="24">
        <f t="shared" si="556"/>
        <v>0</v>
      </c>
      <c r="AXC75" s="24">
        <f t="shared" si="557"/>
        <v>0</v>
      </c>
      <c r="AXH75" s="24">
        <f t="shared" si="558"/>
        <v>0</v>
      </c>
      <c r="AXI75" s="24">
        <f t="shared" si="559"/>
        <v>0</v>
      </c>
      <c r="AXJ75" s="24">
        <f t="shared" si="560"/>
        <v>0</v>
      </c>
      <c r="AXO75" s="24">
        <f t="shared" si="561"/>
        <v>0</v>
      </c>
      <c r="AXP75" s="24">
        <f t="shared" si="562"/>
        <v>0</v>
      </c>
      <c r="AXQ75" s="24">
        <f t="shared" si="563"/>
        <v>0</v>
      </c>
      <c r="AXV75" s="24">
        <f t="shared" si="564"/>
        <v>0</v>
      </c>
      <c r="AXW75" s="24">
        <f t="shared" si="565"/>
        <v>0</v>
      </c>
      <c r="AXX75" s="24">
        <f t="shared" si="566"/>
        <v>0</v>
      </c>
      <c r="AYC75" s="24">
        <f t="shared" si="567"/>
        <v>0</v>
      </c>
      <c r="AYD75" s="24">
        <f t="shared" si="568"/>
        <v>0</v>
      </c>
      <c r="AYE75" s="24">
        <f t="shared" si="569"/>
        <v>0</v>
      </c>
      <c r="AYJ75" s="24">
        <f t="shared" si="570"/>
        <v>0</v>
      </c>
      <c r="AYK75" s="24">
        <f t="shared" si="571"/>
        <v>0</v>
      </c>
      <c r="AYL75" s="24">
        <f t="shared" si="572"/>
        <v>0</v>
      </c>
      <c r="AYQ75" s="24">
        <f t="shared" si="573"/>
        <v>0</v>
      </c>
      <c r="AYR75" s="24">
        <f t="shared" si="574"/>
        <v>0</v>
      </c>
      <c r="AYS75" s="24">
        <f t="shared" si="575"/>
        <v>0</v>
      </c>
      <c r="AYX75" s="24">
        <f t="shared" si="576"/>
        <v>0</v>
      </c>
      <c r="AYY75" s="24">
        <f t="shared" si="577"/>
        <v>0</v>
      </c>
      <c r="AYZ75" s="24">
        <f t="shared" si="578"/>
        <v>0</v>
      </c>
      <c r="AZE75" s="24">
        <f t="shared" si="579"/>
        <v>0</v>
      </c>
      <c r="AZF75" s="24">
        <f t="shared" si="580"/>
        <v>0</v>
      </c>
      <c r="AZG75" s="24">
        <f t="shared" si="581"/>
        <v>0</v>
      </c>
      <c r="AZH75"/>
      <c r="AZI75"/>
      <c r="AZJ75"/>
      <c r="AZK75"/>
      <c r="AZL75" s="24">
        <f t="shared" si="582"/>
        <v>0</v>
      </c>
      <c r="AZM75" s="24">
        <f t="shared" si="583"/>
        <v>0</v>
      </c>
      <c r="AZN75" s="24">
        <f t="shared" si="584"/>
        <v>0</v>
      </c>
      <c r="AZS75" s="24">
        <f t="shared" si="585"/>
        <v>0</v>
      </c>
      <c r="AZT75" s="24">
        <f t="shared" si="586"/>
        <v>0</v>
      </c>
      <c r="AZU75" s="24">
        <f t="shared" si="587"/>
        <v>0</v>
      </c>
      <c r="AZZ75" s="24">
        <f t="shared" si="588"/>
        <v>0</v>
      </c>
      <c r="BAA75" s="24">
        <f t="shared" si="589"/>
        <v>0</v>
      </c>
      <c r="BAB75" s="24">
        <f t="shared" si="590"/>
        <v>0</v>
      </c>
      <c r="BAG75" s="24">
        <f t="shared" si="591"/>
        <v>0</v>
      </c>
      <c r="BAH75" s="24">
        <f t="shared" si="592"/>
        <v>0</v>
      </c>
      <c r="BAI75" s="24">
        <f t="shared" si="593"/>
        <v>0</v>
      </c>
      <c r="BAN75" s="24">
        <f t="shared" si="594"/>
        <v>0</v>
      </c>
      <c r="BAO75" s="24">
        <f t="shared" si="595"/>
        <v>0</v>
      </c>
      <c r="BAP75" s="24">
        <f t="shared" si="596"/>
        <v>0</v>
      </c>
      <c r="BAU75" s="24">
        <f t="shared" si="597"/>
        <v>0</v>
      </c>
      <c r="BAV75" s="24">
        <f t="shared" si="598"/>
        <v>0</v>
      </c>
      <c r="BAW75" s="24">
        <f t="shared" si="599"/>
        <v>0</v>
      </c>
      <c r="BBB75" s="24">
        <f t="shared" si="600"/>
        <v>0</v>
      </c>
      <c r="BBC75" s="24">
        <f t="shared" si="601"/>
        <v>0</v>
      </c>
      <c r="BBD75" s="24">
        <f t="shared" si="602"/>
        <v>0</v>
      </c>
      <c r="BBI75" s="24">
        <f t="shared" si="603"/>
        <v>0</v>
      </c>
      <c r="BBJ75" s="24">
        <f t="shared" si="604"/>
        <v>0</v>
      </c>
      <c r="BBK75" s="24">
        <f t="shared" si="605"/>
        <v>0</v>
      </c>
      <c r="BBP75" s="24">
        <f t="shared" si="606"/>
        <v>0</v>
      </c>
      <c r="BBQ75" s="24">
        <f t="shared" si="607"/>
        <v>0</v>
      </c>
      <c r="BBR75" s="24">
        <f t="shared" si="608"/>
        <v>0</v>
      </c>
      <c r="BBW75" s="24">
        <f t="shared" si="609"/>
        <v>0</v>
      </c>
      <c r="BBX75" s="24">
        <f t="shared" si="610"/>
        <v>0</v>
      </c>
      <c r="BBY75" s="24">
        <f t="shared" si="611"/>
        <v>0</v>
      </c>
      <c r="BCD75" s="24">
        <f t="shared" si="612"/>
        <v>0</v>
      </c>
      <c r="BCE75" s="24">
        <f t="shared" si="613"/>
        <v>0</v>
      </c>
      <c r="BCF75" s="24">
        <f t="shared" si="614"/>
        <v>0</v>
      </c>
      <c r="BCK75" s="24">
        <f t="shared" si="615"/>
        <v>0</v>
      </c>
      <c r="BCL75" s="24">
        <f t="shared" si="616"/>
        <v>0</v>
      </c>
      <c r="BCM75" s="24">
        <f t="shared" si="617"/>
        <v>0</v>
      </c>
      <c r="BCR75" s="24">
        <f t="shared" si="618"/>
        <v>0</v>
      </c>
      <c r="BCS75" s="24">
        <f t="shared" si="619"/>
        <v>0</v>
      </c>
      <c r="BCT75" s="24">
        <f t="shared" si="620"/>
        <v>0</v>
      </c>
      <c r="BCY75" s="24">
        <f t="shared" si="621"/>
        <v>0</v>
      </c>
      <c r="BCZ75" s="24">
        <f t="shared" si="622"/>
        <v>0</v>
      </c>
      <c r="BDA75" s="24">
        <f t="shared" si="623"/>
        <v>0</v>
      </c>
      <c r="BDF75" s="24">
        <f t="shared" si="624"/>
        <v>0</v>
      </c>
      <c r="BDG75" s="24">
        <f t="shared" si="625"/>
        <v>0</v>
      </c>
      <c r="BDH75" s="24">
        <f t="shared" si="626"/>
        <v>0</v>
      </c>
      <c r="BDM75" s="24">
        <f t="shared" si="627"/>
        <v>0</v>
      </c>
      <c r="BDN75" s="24">
        <f t="shared" si="628"/>
        <v>0</v>
      </c>
      <c r="BDO75" s="24">
        <f t="shared" si="629"/>
        <v>0</v>
      </c>
      <c r="BDT75" s="24">
        <f t="shared" si="630"/>
        <v>0</v>
      </c>
      <c r="BDU75" s="24">
        <f t="shared" si="631"/>
        <v>0</v>
      </c>
      <c r="BDV75" s="24">
        <f t="shared" si="632"/>
        <v>0</v>
      </c>
      <c r="BEA75" s="24">
        <f t="shared" si="633"/>
        <v>0</v>
      </c>
      <c r="BEB75" s="24">
        <f t="shared" si="634"/>
        <v>0</v>
      </c>
      <c r="BEC75" s="24">
        <f t="shared" si="635"/>
        <v>0</v>
      </c>
      <c r="BEH75" s="24">
        <f t="shared" si="636"/>
        <v>0</v>
      </c>
      <c r="BEI75" s="24">
        <f t="shared" si="637"/>
        <v>0</v>
      </c>
      <c r="BEJ75" s="24">
        <f t="shared" si="638"/>
        <v>0</v>
      </c>
      <c r="BEO75" s="24">
        <f t="shared" si="639"/>
        <v>0</v>
      </c>
      <c r="BEP75" s="24">
        <f t="shared" si="640"/>
        <v>0</v>
      </c>
      <c r="BEQ75" s="24">
        <f t="shared" si="641"/>
        <v>0</v>
      </c>
      <c r="BEV75" s="24">
        <f t="shared" si="642"/>
        <v>0</v>
      </c>
      <c r="BEW75" s="24">
        <f t="shared" si="643"/>
        <v>0</v>
      </c>
      <c r="BEX75" s="24">
        <f t="shared" si="644"/>
        <v>0</v>
      </c>
      <c r="BFC75" s="24">
        <f t="shared" si="645"/>
        <v>0</v>
      </c>
      <c r="BFD75" s="24">
        <f t="shared" si="646"/>
        <v>0</v>
      </c>
      <c r="BFE75" s="24">
        <f t="shared" si="647"/>
        <v>0</v>
      </c>
      <c r="BFJ75" s="24">
        <f t="shared" si="648"/>
        <v>0</v>
      </c>
      <c r="BFK75" s="24">
        <f t="shared" si="649"/>
        <v>0</v>
      </c>
      <c r="BFL75" s="24">
        <f t="shared" si="650"/>
        <v>0</v>
      </c>
      <c r="BFQ75" s="24">
        <f t="shared" si="651"/>
        <v>0</v>
      </c>
      <c r="BFR75" s="24">
        <f t="shared" si="652"/>
        <v>0</v>
      </c>
      <c r="BFS75" s="24">
        <f t="shared" si="653"/>
        <v>0</v>
      </c>
      <c r="BFX75" s="24">
        <f t="shared" si="654"/>
        <v>0</v>
      </c>
      <c r="BFY75" s="24">
        <f t="shared" si="655"/>
        <v>0</v>
      </c>
      <c r="BFZ75" s="24">
        <f t="shared" si="656"/>
        <v>0</v>
      </c>
      <c r="BGE75" s="24">
        <f t="shared" si="657"/>
        <v>0</v>
      </c>
      <c r="BGF75" s="24">
        <f t="shared" si="658"/>
        <v>0</v>
      </c>
      <c r="BGG75" s="24">
        <f t="shared" si="659"/>
        <v>0</v>
      </c>
      <c r="BGL75" s="24">
        <f t="shared" si="660"/>
        <v>0</v>
      </c>
      <c r="BGM75" s="24">
        <f t="shared" si="661"/>
        <v>0</v>
      </c>
      <c r="BGN75" s="24">
        <f t="shared" si="662"/>
        <v>0</v>
      </c>
      <c r="BGS75" s="24">
        <f t="shared" si="663"/>
        <v>0</v>
      </c>
      <c r="BGT75" s="24">
        <f t="shared" si="664"/>
        <v>0</v>
      </c>
      <c r="BGU75" s="24">
        <f t="shared" si="665"/>
        <v>0</v>
      </c>
      <c r="BGZ75" s="24">
        <f t="shared" si="666"/>
        <v>0</v>
      </c>
      <c r="BHA75" s="24">
        <f t="shared" si="667"/>
        <v>0</v>
      </c>
      <c r="BHB75" s="24">
        <f t="shared" si="668"/>
        <v>0</v>
      </c>
      <c r="BHG75" s="24">
        <f t="shared" si="669"/>
        <v>0</v>
      </c>
      <c r="BHH75" s="24">
        <f t="shared" si="670"/>
        <v>0</v>
      </c>
      <c r="BHI75" s="24">
        <f t="shared" si="671"/>
        <v>0</v>
      </c>
      <c r="BHN75" s="24">
        <f t="shared" si="672"/>
        <v>0</v>
      </c>
      <c r="BHO75" s="24">
        <f t="shared" si="673"/>
        <v>0</v>
      </c>
      <c r="BHP75" s="24">
        <f t="shared" si="674"/>
        <v>0</v>
      </c>
      <c r="BHU75" s="24">
        <f t="shared" si="675"/>
        <v>0</v>
      </c>
      <c r="BHV75" s="24">
        <f t="shared" si="676"/>
        <v>0</v>
      </c>
      <c r="BHW75" s="24">
        <f t="shared" si="677"/>
        <v>0</v>
      </c>
      <c r="BIB75" s="24">
        <f t="shared" si="678"/>
        <v>0</v>
      </c>
      <c r="BIC75" s="24">
        <f t="shared" si="679"/>
        <v>0</v>
      </c>
      <c r="BID75" s="24">
        <f t="shared" si="680"/>
        <v>0</v>
      </c>
      <c r="BII75" s="24">
        <f t="shared" si="681"/>
        <v>0</v>
      </c>
      <c r="BIJ75" s="24">
        <f t="shared" si="682"/>
        <v>0</v>
      </c>
      <c r="BIK75" s="24">
        <f t="shared" si="683"/>
        <v>0</v>
      </c>
      <c r="BIP75" s="24">
        <f t="shared" si="684"/>
        <v>0</v>
      </c>
      <c r="BIQ75" s="24">
        <f t="shared" si="685"/>
        <v>0</v>
      </c>
      <c r="BIR75" s="24">
        <f t="shared" si="686"/>
        <v>0</v>
      </c>
      <c r="BIW75" s="24">
        <f t="shared" si="687"/>
        <v>0</v>
      </c>
      <c r="BIX75" s="24">
        <f t="shared" si="688"/>
        <v>0</v>
      </c>
      <c r="BIY75" s="24">
        <f t="shared" si="689"/>
        <v>0</v>
      </c>
      <c r="BJD75" s="24">
        <f t="shared" si="690"/>
        <v>0</v>
      </c>
      <c r="BJE75" s="24">
        <f t="shared" si="691"/>
        <v>0</v>
      </c>
      <c r="BJF75" s="24">
        <f t="shared" si="692"/>
        <v>0</v>
      </c>
      <c r="BJK75" s="24">
        <f t="shared" si="693"/>
        <v>0</v>
      </c>
      <c r="BJL75" s="24">
        <f t="shared" si="694"/>
        <v>0</v>
      </c>
      <c r="BJM75" s="24">
        <f t="shared" si="695"/>
        <v>0</v>
      </c>
      <c r="BJR75" s="24">
        <f t="shared" si="696"/>
        <v>0</v>
      </c>
      <c r="BJS75" s="24">
        <f t="shared" si="697"/>
        <v>0</v>
      </c>
      <c r="BJT75" s="24">
        <f t="shared" si="698"/>
        <v>0</v>
      </c>
      <c r="BJY75" s="24">
        <f t="shared" si="699"/>
        <v>0</v>
      </c>
      <c r="BJZ75" s="24">
        <f t="shared" si="700"/>
        <v>0</v>
      </c>
      <c r="BKA75" s="24">
        <f t="shared" si="701"/>
        <v>0</v>
      </c>
      <c r="BKF75" s="24">
        <f t="shared" si="702"/>
        <v>0</v>
      </c>
      <c r="BKG75" s="24">
        <f t="shared" si="703"/>
        <v>0</v>
      </c>
      <c r="BKH75" s="24">
        <f t="shared" si="704"/>
        <v>0</v>
      </c>
      <c r="BKM75" s="24">
        <f t="shared" si="705"/>
        <v>0</v>
      </c>
      <c r="BKN75" s="24">
        <f t="shared" si="706"/>
        <v>0</v>
      </c>
      <c r="BKO75" s="24">
        <f t="shared" si="707"/>
        <v>0</v>
      </c>
      <c r="BKT75" s="24">
        <f t="shared" si="708"/>
        <v>0</v>
      </c>
      <c r="BKU75" s="24">
        <f t="shared" si="709"/>
        <v>0</v>
      </c>
      <c r="BKV75" s="24">
        <f t="shared" si="710"/>
        <v>0</v>
      </c>
      <c r="BLA75" s="24">
        <f t="shared" si="711"/>
        <v>0</v>
      </c>
      <c r="BLB75" s="24">
        <f t="shared" si="712"/>
        <v>0</v>
      </c>
      <c r="BLC75" s="24">
        <f t="shared" si="713"/>
        <v>0</v>
      </c>
      <c r="BLH75" s="24">
        <f t="shared" si="714"/>
        <v>0</v>
      </c>
      <c r="BLI75" s="24">
        <f t="shared" si="715"/>
        <v>0</v>
      </c>
      <c r="BLJ75" s="24">
        <f t="shared" si="716"/>
        <v>0</v>
      </c>
      <c r="BLO75" s="24">
        <f t="shared" si="717"/>
        <v>0</v>
      </c>
      <c r="BLP75" s="24">
        <f t="shared" si="718"/>
        <v>0</v>
      </c>
      <c r="BLQ75" s="24">
        <f t="shared" si="719"/>
        <v>0</v>
      </c>
      <c r="BLV75" s="24">
        <f t="shared" si="720"/>
        <v>0</v>
      </c>
      <c r="BLW75" s="24">
        <f t="shared" si="721"/>
        <v>0</v>
      </c>
      <c r="BLX75" s="24">
        <f t="shared" si="722"/>
        <v>0</v>
      </c>
      <c r="BMC75" s="24">
        <f t="shared" si="723"/>
        <v>0</v>
      </c>
      <c r="BMD75" s="24">
        <f t="shared" si="724"/>
        <v>0</v>
      </c>
      <c r="BME75" s="24">
        <f t="shared" si="725"/>
        <v>0</v>
      </c>
      <c r="BMJ75" s="24">
        <f t="shared" si="726"/>
        <v>0</v>
      </c>
      <c r="BMK75" s="24">
        <f t="shared" si="727"/>
        <v>0</v>
      </c>
      <c r="BML75" s="24">
        <f t="shared" si="728"/>
        <v>0</v>
      </c>
      <c r="BMQ75" s="24">
        <f t="shared" si="729"/>
        <v>0</v>
      </c>
      <c r="BMR75" s="24">
        <f t="shared" si="730"/>
        <v>0</v>
      </c>
      <c r="BMS75" s="24">
        <f t="shared" si="731"/>
        <v>0</v>
      </c>
      <c r="BMX75" s="24">
        <f t="shared" si="732"/>
        <v>0</v>
      </c>
      <c r="BMY75" s="24">
        <f t="shared" si="733"/>
        <v>0</v>
      </c>
      <c r="BMZ75" s="24">
        <f t="shared" si="734"/>
        <v>0</v>
      </c>
      <c r="BNE75" s="24">
        <f t="shared" si="735"/>
        <v>0</v>
      </c>
      <c r="BNF75" s="24">
        <f t="shared" si="736"/>
        <v>0</v>
      </c>
      <c r="BNG75" s="24">
        <f t="shared" si="737"/>
        <v>0</v>
      </c>
      <c r="BNL75" s="24">
        <f t="shared" si="738"/>
        <v>0</v>
      </c>
      <c r="BNM75" s="24">
        <f t="shared" si="739"/>
        <v>0</v>
      </c>
      <c r="BNN75" s="24">
        <f t="shared" si="740"/>
        <v>0</v>
      </c>
      <c r="BNS75" s="24">
        <f t="shared" si="741"/>
        <v>0</v>
      </c>
      <c r="BNT75" s="24">
        <f t="shared" si="742"/>
        <v>0</v>
      </c>
      <c r="BNU75" s="24">
        <f t="shared" si="743"/>
        <v>0</v>
      </c>
      <c r="BNZ75" s="24">
        <f t="shared" si="744"/>
        <v>0</v>
      </c>
      <c r="BOA75" s="24">
        <f t="shared" si="745"/>
        <v>0</v>
      </c>
      <c r="BOB75" s="24">
        <f t="shared" si="746"/>
        <v>0</v>
      </c>
      <c r="BOG75" s="24">
        <f t="shared" si="747"/>
        <v>0</v>
      </c>
      <c r="BOH75" s="24">
        <f t="shared" si="748"/>
        <v>0</v>
      </c>
      <c r="BOI75" s="24">
        <f t="shared" si="749"/>
        <v>0</v>
      </c>
      <c r="BON75" s="24">
        <f t="shared" si="750"/>
        <v>0</v>
      </c>
      <c r="BOO75" s="24">
        <f t="shared" si="751"/>
        <v>0</v>
      </c>
      <c r="BOP75" s="24">
        <f t="shared" si="752"/>
        <v>0</v>
      </c>
      <c r="BOU75" s="24">
        <f t="shared" si="753"/>
        <v>0</v>
      </c>
      <c r="BOV75" s="24">
        <f t="shared" si="754"/>
        <v>0</v>
      </c>
      <c r="BOW75" s="24">
        <f t="shared" si="755"/>
        <v>0</v>
      </c>
      <c r="BPB75" s="24">
        <f t="shared" si="756"/>
        <v>0</v>
      </c>
      <c r="BPC75" s="24">
        <f t="shared" si="757"/>
        <v>0</v>
      </c>
      <c r="BPD75" s="24">
        <f t="shared" si="758"/>
        <v>0</v>
      </c>
      <c r="BPI75" s="24">
        <f t="shared" si="759"/>
        <v>0</v>
      </c>
      <c r="BPJ75" s="24">
        <f t="shared" si="760"/>
        <v>0</v>
      </c>
      <c r="BPK75" s="24">
        <f t="shared" si="761"/>
        <v>0</v>
      </c>
      <c r="BPP75" s="24">
        <f t="shared" si="762"/>
        <v>0</v>
      </c>
      <c r="BPQ75" s="24">
        <f t="shared" si="763"/>
        <v>0</v>
      </c>
      <c r="BPR75" s="24">
        <f t="shared" si="764"/>
        <v>0</v>
      </c>
      <c r="BPW75" s="24">
        <f t="shared" si="765"/>
        <v>0</v>
      </c>
      <c r="BPX75" s="24">
        <f t="shared" si="766"/>
        <v>0</v>
      </c>
      <c r="BPY75" s="24">
        <f t="shared" si="767"/>
        <v>0</v>
      </c>
      <c r="BQD75" s="24">
        <f t="shared" si="768"/>
        <v>0</v>
      </c>
      <c r="BQE75" s="24">
        <f t="shared" si="769"/>
        <v>0</v>
      </c>
      <c r="BQF75" s="24">
        <f t="shared" si="770"/>
        <v>0</v>
      </c>
      <c r="BQK75" s="24">
        <f t="shared" si="771"/>
        <v>0</v>
      </c>
      <c r="BQL75" s="24">
        <f t="shared" si="772"/>
        <v>0</v>
      </c>
      <c r="BQM75" s="24">
        <f t="shared" si="773"/>
        <v>0</v>
      </c>
      <c r="BQR75" s="24">
        <f t="shared" si="774"/>
        <v>0</v>
      </c>
      <c r="BQS75" s="24">
        <f t="shared" si="775"/>
        <v>0</v>
      </c>
      <c r="BQT75" s="24">
        <f t="shared" si="776"/>
        <v>0</v>
      </c>
      <c r="BQY75" s="24">
        <f t="shared" si="777"/>
        <v>0</v>
      </c>
      <c r="BQZ75" s="24">
        <f t="shared" si="778"/>
        <v>0</v>
      </c>
      <c r="BRA75" s="24">
        <f t="shared" si="779"/>
        <v>0</v>
      </c>
      <c r="BRF75" s="24">
        <f t="shared" si="780"/>
        <v>0</v>
      </c>
      <c r="BRG75" s="24">
        <f t="shared" si="781"/>
        <v>0</v>
      </c>
      <c r="BRH75" s="24">
        <f t="shared" si="782"/>
        <v>0</v>
      </c>
      <c r="BRM75" s="24">
        <f t="shared" si="783"/>
        <v>0</v>
      </c>
      <c r="BRN75" s="24">
        <f t="shared" si="784"/>
        <v>0</v>
      </c>
      <c r="BRO75" s="24">
        <f t="shared" si="785"/>
        <v>0</v>
      </c>
      <c r="BRT75" s="24">
        <f t="shared" si="786"/>
        <v>0</v>
      </c>
      <c r="BRU75" s="24">
        <f t="shared" si="787"/>
        <v>0</v>
      </c>
      <c r="BRV75" s="24">
        <f t="shared" si="788"/>
        <v>0</v>
      </c>
      <c r="BSA75" s="24">
        <f t="shared" si="789"/>
        <v>0</v>
      </c>
      <c r="BSB75" s="24">
        <f t="shared" si="790"/>
        <v>0</v>
      </c>
      <c r="BSC75" s="24">
        <f t="shared" si="791"/>
        <v>0</v>
      </c>
      <c r="BSH75" s="24">
        <f t="shared" si="792"/>
        <v>0</v>
      </c>
      <c r="BSI75" s="24">
        <f t="shared" si="793"/>
        <v>0</v>
      </c>
      <c r="BSJ75" s="24">
        <f t="shared" si="794"/>
        <v>0</v>
      </c>
      <c r="BSO75" s="24">
        <f t="shared" si="795"/>
        <v>0</v>
      </c>
      <c r="BSP75" s="24">
        <f t="shared" si="796"/>
        <v>0</v>
      </c>
      <c r="BSQ75" s="24">
        <f t="shared" si="797"/>
        <v>0</v>
      </c>
      <c r="BSV75" s="24">
        <f t="shared" si="798"/>
        <v>0</v>
      </c>
      <c r="BSW75" s="24">
        <f t="shared" si="799"/>
        <v>0</v>
      </c>
      <c r="BSX75" s="24">
        <f t="shared" si="800"/>
        <v>0</v>
      </c>
      <c r="BTC75" s="24">
        <f t="shared" si="801"/>
        <v>0</v>
      </c>
      <c r="BTD75" s="24">
        <f t="shared" si="802"/>
        <v>0</v>
      </c>
      <c r="BTE75" s="24">
        <f t="shared" si="803"/>
        <v>0</v>
      </c>
      <c r="BTJ75" s="24">
        <f t="shared" si="804"/>
        <v>0</v>
      </c>
      <c r="BTK75" s="24">
        <f t="shared" si="805"/>
        <v>0</v>
      </c>
      <c r="BTL75" s="24">
        <f t="shared" si="806"/>
        <v>0</v>
      </c>
      <c r="BTQ75" s="24">
        <f t="shared" si="807"/>
        <v>0</v>
      </c>
      <c r="BTR75" s="24">
        <f t="shared" si="808"/>
        <v>0</v>
      </c>
      <c r="BTS75" s="24">
        <f t="shared" si="809"/>
        <v>0</v>
      </c>
      <c r="BTX75" s="24">
        <f t="shared" si="810"/>
        <v>0</v>
      </c>
      <c r="BTY75" s="24">
        <f t="shared" si="811"/>
        <v>0</v>
      </c>
      <c r="BTZ75" s="24">
        <f t="shared" si="812"/>
        <v>0</v>
      </c>
      <c r="BUE75" s="24">
        <f t="shared" si="813"/>
        <v>0</v>
      </c>
      <c r="BUF75" s="24">
        <f t="shared" si="814"/>
        <v>0</v>
      </c>
      <c r="BUG75" s="24">
        <f t="shared" si="815"/>
        <v>0</v>
      </c>
      <c r="BUL75" s="24">
        <f t="shared" si="816"/>
        <v>0</v>
      </c>
      <c r="BUM75" s="24">
        <f t="shared" si="817"/>
        <v>0</v>
      </c>
      <c r="BUN75" s="24">
        <f t="shared" si="818"/>
        <v>0</v>
      </c>
      <c r="BUS75" s="24">
        <f t="shared" si="819"/>
        <v>0</v>
      </c>
      <c r="BUT75" s="24">
        <f t="shared" si="820"/>
        <v>0</v>
      </c>
      <c r="BUU75" s="24">
        <f t="shared" si="821"/>
        <v>0</v>
      </c>
      <c r="BUZ75" s="24">
        <f t="shared" si="822"/>
        <v>0</v>
      </c>
      <c r="BVA75" s="24">
        <f t="shared" si="823"/>
        <v>0</v>
      </c>
      <c r="BVB75" s="24">
        <f t="shared" si="824"/>
        <v>0</v>
      </c>
      <c r="BVG75" s="24">
        <f t="shared" si="825"/>
        <v>0</v>
      </c>
      <c r="BVH75" s="24">
        <f t="shared" si="826"/>
        <v>0</v>
      </c>
      <c r="BVI75" s="24">
        <f t="shared" si="827"/>
        <v>0</v>
      </c>
      <c r="BVN75" s="24">
        <f t="shared" si="828"/>
        <v>0</v>
      </c>
      <c r="BVO75" s="24">
        <f t="shared" si="829"/>
        <v>0</v>
      </c>
      <c r="BVP75" s="24">
        <f t="shared" si="830"/>
        <v>0</v>
      </c>
      <c r="BVU75" s="24">
        <f t="shared" si="831"/>
        <v>0</v>
      </c>
      <c r="BVV75" s="24">
        <f t="shared" si="832"/>
        <v>0</v>
      </c>
      <c r="BVW75" s="24">
        <f t="shared" si="833"/>
        <v>0</v>
      </c>
      <c r="BVX75"/>
      <c r="BVY75"/>
      <c r="BVZ75"/>
      <c r="BWA75"/>
      <c r="BWB75" s="24">
        <f t="shared" si="834"/>
        <v>0</v>
      </c>
      <c r="BWC75" s="24">
        <f t="shared" si="835"/>
        <v>0</v>
      </c>
      <c r="BWD75" s="24">
        <f t="shared" si="836"/>
        <v>0</v>
      </c>
      <c r="BWI75" s="24">
        <f t="shared" si="837"/>
        <v>0</v>
      </c>
      <c r="BWJ75" s="24">
        <f t="shared" si="838"/>
        <v>0</v>
      </c>
      <c r="BWK75" s="24">
        <f t="shared" si="839"/>
        <v>0</v>
      </c>
      <c r="BWP75" s="24">
        <f t="shared" si="840"/>
        <v>0</v>
      </c>
      <c r="BWQ75" s="24">
        <f t="shared" si="841"/>
        <v>0</v>
      </c>
      <c r="BWR75" s="24">
        <f t="shared" si="842"/>
        <v>0</v>
      </c>
      <c r="BWW75" s="24">
        <f t="shared" si="843"/>
        <v>0</v>
      </c>
      <c r="BWX75" s="24">
        <f t="shared" si="844"/>
        <v>0</v>
      </c>
      <c r="BWY75" s="24">
        <f t="shared" si="845"/>
        <v>0</v>
      </c>
      <c r="BXD75" s="24">
        <f t="shared" si="846"/>
        <v>0</v>
      </c>
      <c r="BXE75" s="24">
        <f t="shared" si="847"/>
        <v>0</v>
      </c>
      <c r="BXF75" s="24">
        <f t="shared" si="848"/>
        <v>0</v>
      </c>
      <c r="BXK75" s="24">
        <f t="shared" si="849"/>
        <v>0</v>
      </c>
      <c r="BXL75" s="24">
        <f t="shared" si="850"/>
        <v>0</v>
      </c>
      <c r="BXM75" s="24">
        <f t="shared" si="851"/>
        <v>0</v>
      </c>
      <c r="BXR75" s="24">
        <f t="shared" si="852"/>
        <v>0</v>
      </c>
      <c r="BXS75" s="24">
        <f t="shared" si="853"/>
        <v>0</v>
      </c>
      <c r="BXT75" s="24">
        <f t="shared" si="854"/>
        <v>0</v>
      </c>
      <c r="BXY75" s="24">
        <f t="shared" si="855"/>
        <v>0</v>
      </c>
      <c r="BXZ75" s="24">
        <f t="shared" si="856"/>
        <v>0</v>
      </c>
      <c r="BYA75" s="24">
        <f t="shared" si="857"/>
        <v>0</v>
      </c>
      <c r="BYF75" s="24">
        <f t="shared" si="858"/>
        <v>0</v>
      </c>
      <c r="BYG75" s="24">
        <f t="shared" si="859"/>
        <v>0</v>
      </c>
      <c r="BYH75" s="24">
        <f t="shared" si="860"/>
        <v>0</v>
      </c>
      <c r="BYM75" s="24">
        <f t="shared" si="861"/>
        <v>0</v>
      </c>
      <c r="BYN75" s="24">
        <f t="shared" si="862"/>
        <v>0</v>
      </c>
      <c r="BYO75" s="24">
        <f t="shared" si="863"/>
        <v>0</v>
      </c>
      <c r="BYT75" s="24">
        <f t="shared" si="864"/>
        <v>0</v>
      </c>
      <c r="BYU75" s="24">
        <f t="shared" si="865"/>
        <v>0</v>
      </c>
      <c r="BYV75" s="24">
        <f t="shared" si="866"/>
        <v>0</v>
      </c>
    </row>
    <row r="76" spans="6:1023 1028:2024" x14ac:dyDescent="0.3">
      <c r="F76" s="82">
        <f t="shared" si="0"/>
        <v>0</v>
      </c>
      <c r="G76" s="82">
        <f t="shared" si="1"/>
        <v>0</v>
      </c>
      <c r="H76" s="82">
        <f t="shared" si="2"/>
        <v>0</v>
      </c>
      <c r="M76" s="15">
        <f t="shared" si="3"/>
        <v>0</v>
      </c>
      <c r="N76" s="15">
        <f t="shared" si="4"/>
        <v>0</v>
      </c>
      <c r="O76" s="15">
        <f t="shared" si="5"/>
        <v>0</v>
      </c>
      <c r="P76" s="15"/>
      <c r="Q76" s="15"/>
      <c r="T76" s="15">
        <f t="shared" si="6"/>
        <v>0</v>
      </c>
      <c r="U76" s="15">
        <f t="shared" si="7"/>
        <v>0</v>
      </c>
      <c r="V76" s="15">
        <f t="shared" si="8"/>
        <v>0</v>
      </c>
      <c r="AA76" s="15">
        <f t="shared" si="9"/>
        <v>0</v>
      </c>
      <c r="AB76" s="15">
        <f t="shared" si="10"/>
        <v>0</v>
      </c>
      <c r="AC76" s="53">
        <f t="shared" si="11"/>
        <v>0</v>
      </c>
      <c r="AD76" s="16"/>
      <c r="AE76" s="15"/>
      <c r="AF76" s="15"/>
      <c r="AG76" s="15"/>
      <c r="AH76" s="74">
        <f t="shared" si="12"/>
        <v>0</v>
      </c>
      <c r="AI76" s="74">
        <f t="shared" si="13"/>
        <v>0</v>
      </c>
      <c r="AJ76" s="53">
        <f t="shared" si="14"/>
        <v>0</v>
      </c>
      <c r="AO76" s="15">
        <f t="shared" si="15"/>
        <v>0</v>
      </c>
      <c r="AP76" s="15">
        <f t="shared" si="16"/>
        <v>0</v>
      </c>
      <c r="AQ76" s="53">
        <f t="shared" si="17"/>
        <v>0</v>
      </c>
      <c r="AV76" s="15">
        <f t="shared" si="18"/>
        <v>0</v>
      </c>
      <c r="AW76" s="15">
        <f t="shared" si="19"/>
        <v>0</v>
      </c>
      <c r="AX76" s="53">
        <f t="shared" si="20"/>
        <v>0</v>
      </c>
      <c r="BC76" s="15">
        <f t="shared" si="21"/>
        <v>0</v>
      </c>
      <c r="BD76" s="15">
        <f t="shared" si="22"/>
        <v>0</v>
      </c>
      <c r="BE76" s="53">
        <f t="shared" si="23"/>
        <v>0</v>
      </c>
      <c r="BJ76" s="15">
        <f t="shared" si="24"/>
        <v>0</v>
      </c>
      <c r="BK76" s="15">
        <f t="shared" si="25"/>
        <v>0</v>
      </c>
      <c r="BL76" s="53">
        <f t="shared" si="26"/>
        <v>0</v>
      </c>
      <c r="BQ76" s="15">
        <f t="shared" si="27"/>
        <v>0</v>
      </c>
      <c r="BR76" s="15">
        <f t="shared" si="28"/>
        <v>0</v>
      </c>
      <c r="BS76" s="53">
        <f t="shared" si="29"/>
        <v>0</v>
      </c>
      <c r="BX76" s="15">
        <f t="shared" si="30"/>
        <v>0</v>
      </c>
      <c r="BY76" s="15">
        <f t="shared" si="31"/>
        <v>0</v>
      </c>
      <c r="BZ76" s="53">
        <f t="shared" si="32"/>
        <v>0</v>
      </c>
      <c r="CE76" s="15">
        <f t="shared" si="33"/>
        <v>0</v>
      </c>
      <c r="CF76" s="15">
        <f t="shared" si="34"/>
        <v>0</v>
      </c>
      <c r="CG76" s="53">
        <f t="shared" si="35"/>
        <v>0</v>
      </c>
      <c r="CL76" s="15">
        <f t="shared" si="36"/>
        <v>0</v>
      </c>
      <c r="CM76" s="15">
        <f t="shared" si="37"/>
        <v>0</v>
      </c>
      <c r="CN76" s="53">
        <f t="shared" si="38"/>
        <v>0</v>
      </c>
      <c r="CS76" s="15">
        <f t="shared" si="39"/>
        <v>0</v>
      </c>
      <c r="CT76" s="15">
        <f t="shared" si="40"/>
        <v>0</v>
      </c>
      <c r="CU76" s="53">
        <f t="shared" si="41"/>
        <v>0</v>
      </c>
      <c r="CZ76" s="15">
        <f t="shared" si="42"/>
        <v>0</v>
      </c>
      <c r="DA76" s="15">
        <f t="shared" si="43"/>
        <v>0</v>
      </c>
      <c r="DB76" s="53">
        <f t="shared" si="44"/>
        <v>0</v>
      </c>
      <c r="DG76" s="15">
        <f t="shared" si="45"/>
        <v>0</v>
      </c>
      <c r="DH76" s="15">
        <f t="shared" si="46"/>
        <v>0</v>
      </c>
      <c r="DI76" s="53">
        <f t="shared" si="47"/>
        <v>0</v>
      </c>
      <c r="DN76" s="15">
        <f t="shared" si="48"/>
        <v>0</v>
      </c>
      <c r="DO76" s="15">
        <f t="shared" si="49"/>
        <v>0</v>
      </c>
      <c r="DP76" s="53">
        <f t="shared" si="50"/>
        <v>0</v>
      </c>
      <c r="DU76" s="15">
        <f t="shared" si="51"/>
        <v>0</v>
      </c>
      <c r="DV76" s="15">
        <f t="shared" si="52"/>
        <v>0</v>
      </c>
      <c r="DW76" s="53">
        <f t="shared" si="53"/>
        <v>0</v>
      </c>
      <c r="EB76" s="15">
        <f t="shared" si="54"/>
        <v>0</v>
      </c>
      <c r="EC76" s="15">
        <f t="shared" si="55"/>
        <v>0</v>
      </c>
      <c r="ED76" s="53">
        <f t="shared" si="56"/>
        <v>0</v>
      </c>
      <c r="EI76" s="15">
        <f t="shared" si="57"/>
        <v>0</v>
      </c>
      <c r="EJ76" s="15">
        <f t="shared" si="58"/>
        <v>0</v>
      </c>
      <c r="EK76" s="53">
        <f t="shared" si="59"/>
        <v>0</v>
      </c>
      <c r="EP76" s="15">
        <f t="shared" si="60"/>
        <v>0</v>
      </c>
      <c r="EQ76" s="15">
        <f t="shared" si="61"/>
        <v>0</v>
      </c>
      <c r="ER76" s="53">
        <f t="shared" si="62"/>
        <v>0</v>
      </c>
      <c r="EW76" s="15">
        <f t="shared" si="63"/>
        <v>0</v>
      </c>
      <c r="EX76" s="15">
        <f t="shared" si="64"/>
        <v>0</v>
      </c>
      <c r="EY76" s="53">
        <f t="shared" si="65"/>
        <v>0</v>
      </c>
      <c r="FD76" s="15">
        <f t="shared" si="66"/>
        <v>0</v>
      </c>
      <c r="FE76" s="15">
        <f t="shared" si="67"/>
        <v>0</v>
      </c>
      <c r="FF76" s="53">
        <f t="shared" si="68"/>
        <v>0</v>
      </c>
      <c r="FK76" s="15">
        <f t="shared" si="69"/>
        <v>0</v>
      </c>
      <c r="FL76" s="15">
        <f t="shared" si="70"/>
        <v>0</v>
      </c>
      <c r="FM76" s="53">
        <f t="shared" si="71"/>
        <v>0</v>
      </c>
      <c r="FR76" s="15">
        <f t="shared" si="72"/>
        <v>0</v>
      </c>
      <c r="FS76" s="15">
        <f t="shared" si="73"/>
        <v>0</v>
      </c>
      <c r="FT76" s="53">
        <f t="shared" si="74"/>
        <v>0</v>
      </c>
      <c r="FY76" s="15">
        <f t="shared" si="75"/>
        <v>0</v>
      </c>
      <c r="FZ76" s="15">
        <f t="shared" si="76"/>
        <v>0</v>
      </c>
      <c r="GA76" s="53">
        <f t="shared" si="77"/>
        <v>0</v>
      </c>
      <c r="GF76" s="15">
        <f t="shared" si="78"/>
        <v>0</v>
      </c>
      <c r="GG76" s="15">
        <f t="shared" si="79"/>
        <v>0</v>
      </c>
      <c r="GH76" s="53">
        <f t="shared" si="80"/>
        <v>0</v>
      </c>
      <c r="GM76" s="15">
        <f t="shared" si="81"/>
        <v>0</v>
      </c>
      <c r="GN76" s="15">
        <f t="shared" si="82"/>
        <v>0</v>
      </c>
      <c r="GO76" s="53">
        <f t="shared" si="83"/>
        <v>0</v>
      </c>
      <c r="GT76" s="15">
        <f t="shared" si="84"/>
        <v>0</v>
      </c>
      <c r="GU76" s="15">
        <f t="shared" si="85"/>
        <v>0</v>
      </c>
      <c r="GV76" s="53">
        <f t="shared" si="86"/>
        <v>0</v>
      </c>
      <c r="HA76" s="15">
        <f t="shared" si="87"/>
        <v>0</v>
      </c>
      <c r="HB76" s="15">
        <f t="shared" si="88"/>
        <v>0</v>
      </c>
      <c r="HC76" s="53">
        <f t="shared" si="89"/>
        <v>0</v>
      </c>
      <c r="HH76" s="15">
        <f t="shared" si="90"/>
        <v>0</v>
      </c>
      <c r="HI76" s="15">
        <f t="shared" si="91"/>
        <v>0</v>
      </c>
      <c r="HJ76" s="53">
        <f t="shared" si="92"/>
        <v>0</v>
      </c>
      <c r="HO76" s="15">
        <f t="shared" si="93"/>
        <v>0</v>
      </c>
      <c r="HP76" s="15">
        <f t="shared" si="94"/>
        <v>0</v>
      </c>
      <c r="HQ76" s="53">
        <f t="shared" si="95"/>
        <v>0</v>
      </c>
      <c r="HV76" s="15">
        <f t="shared" si="96"/>
        <v>0</v>
      </c>
      <c r="HW76" s="15">
        <f t="shared" si="97"/>
        <v>0</v>
      </c>
      <c r="HX76" s="53">
        <f t="shared" si="98"/>
        <v>0</v>
      </c>
      <c r="IC76" s="15">
        <f t="shared" si="99"/>
        <v>0</v>
      </c>
      <c r="ID76" s="15">
        <f t="shared" si="100"/>
        <v>0</v>
      </c>
      <c r="IE76" s="53">
        <f t="shared" si="101"/>
        <v>0</v>
      </c>
      <c r="IJ76" s="15">
        <f t="shared" si="102"/>
        <v>0</v>
      </c>
      <c r="IK76" s="15">
        <f t="shared" si="103"/>
        <v>0</v>
      </c>
      <c r="IL76" s="53">
        <f t="shared" si="104"/>
        <v>0</v>
      </c>
      <c r="IM76">
        <v>3.051237496423E-6</v>
      </c>
      <c r="IN76" t="e">
        <f>bvarM9^3</f>
        <v>#VALUE!</v>
      </c>
      <c r="IO76" t="e">
        <f>cvarM9^3</f>
        <v>#VALUE!</v>
      </c>
      <c r="IP76" t="e">
        <f>mvarM9^3</f>
        <v>#VALUE!</v>
      </c>
      <c r="IQ76" s="15" t="e">
        <f t="shared" si="105"/>
        <v>#VALUE!</v>
      </c>
      <c r="IR76" s="15" t="e">
        <f t="shared" si="106"/>
        <v>#VALUE!</v>
      </c>
      <c r="IS76" s="53" t="e">
        <f t="shared" si="107"/>
        <v>#VALUE!</v>
      </c>
      <c r="IX76" s="15">
        <f t="shared" si="108"/>
        <v>0</v>
      </c>
      <c r="IY76" s="15">
        <f t="shared" si="109"/>
        <v>0</v>
      </c>
      <c r="IZ76" s="53">
        <f t="shared" si="110"/>
        <v>0</v>
      </c>
      <c r="JA76"/>
      <c r="JB76"/>
      <c r="JC76"/>
      <c r="JD76"/>
      <c r="JE76" s="24">
        <f t="shared" si="111"/>
        <v>0</v>
      </c>
      <c r="JF76" s="24">
        <f t="shared" si="112"/>
        <v>0</v>
      </c>
      <c r="JG76" s="24">
        <f t="shared" si="113"/>
        <v>0</v>
      </c>
      <c r="JL76" s="24">
        <f t="shared" si="114"/>
        <v>0</v>
      </c>
      <c r="JM76" s="24">
        <f t="shared" si="115"/>
        <v>0</v>
      </c>
      <c r="JN76" s="24">
        <f t="shared" si="116"/>
        <v>0</v>
      </c>
      <c r="JS76" s="24">
        <f t="shared" si="117"/>
        <v>0</v>
      </c>
      <c r="JT76" s="24">
        <f t="shared" si="118"/>
        <v>0</v>
      </c>
      <c r="JU76" s="24">
        <f t="shared" si="119"/>
        <v>0</v>
      </c>
      <c r="JZ76" s="24">
        <f t="shared" si="120"/>
        <v>0</v>
      </c>
      <c r="KA76" s="24">
        <f t="shared" si="121"/>
        <v>0</v>
      </c>
      <c r="KB76" s="24">
        <f t="shared" si="122"/>
        <v>0</v>
      </c>
      <c r="KG76" s="24">
        <f t="shared" si="123"/>
        <v>0</v>
      </c>
      <c r="KH76" s="24">
        <f t="shared" si="124"/>
        <v>0</v>
      </c>
      <c r="KI76" s="24">
        <f t="shared" si="125"/>
        <v>0</v>
      </c>
      <c r="KN76" s="24">
        <f t="shared" si="126"/>
        <v>0</v>
      </c>
      <c r="KO76" s="24">
        <f t="shared" si="127"/>
        <v>0</v>
      </c>
      <c r="KP76" s="24">
        <f t="shared" si="128"/>
        <v>0</v>
      </c>
      <c r="KU76" s="24">
        <f t="shared" si="129"/>
        <v>0</v>
      </c>
      <c r="KV76" s="24">
        <f t="shared" si="130"/>
        <v>0</v>
      </c>
      <c r="KW76" s="24">
        <f t="shared" si="131"/>
        <v>0</v>
      </c>
      <c r="LB76" s="24">
        <f t="shared" si="132"/>
        <v>0</v>
      </c>
      <c r="LC76" s="24">
        <f t="shared" si="133"/>
        <v>0</v>
      </c>
      <c r="LD76" s="24">
        <f t="shared" si="134"/>
        <v>0</v>
      </c>
      <c r="LI76" s="24">
        <f t="shared" si="135"/>
        <v>0</v>
      </c>
      <c r="LJ76" s="24">
        <f t="shared" si="136"/>
        <v>0</v>
      </c>
      <c r="LK76" s="24">
        <f t="shared" si="137"/>
        <v>0</v>
      </c>
      <c r="LP76" s="24">
        <f t="shared" si="138"/>
        <v>0</v>
      </c>
      <c r="LQ76" s="24">
        <f t="shared" si="139"/>
        <v>0</v>
      </c>
      <c r="LR76" s="24">
        <f t="shared" si="140"/>
        <v>0</v>
      </c>
      <c r="LW76" s="24">
        <f t="shared" si="141"/>
        <v>0</v>
      </c>
      <c r="LX76" s="24">
        <f t="shared" si="142"/>
        <v>0</v>
      </c>
      <c r="LY76" s="24">
        <f t="shared" si="143"/>
        <v>0</v>
      </c>
      <c r="MD76" s="24">
        <f t="shared" si="144"/>
        <v>0</v>
      </c>
      <c r="ME76" s="24">
        <f t="shared" si="145"/>
        <v>0</v>
      </c>
      <c r="MF76" s="24">
        <f t="shared" si="146"/>
        <v>0</v>
      </c>
      <c r="MK76" s="24">
        <f t="shared" si="147"/>
        <v>0</v>
      </c>
      <c r="ML76" s="24">
        <f t="shared" si="148"/>
        <v>0</v>
      </c>
      <c r="MM76" s="24">
        <f t="shared" si="149"/>
        <v>0</v>
      </c>
      <c r="MR76" s="24">
        <f t="shared" si="150"/>
        <v>0</v>
      </c>
      <c r="MS76" s="24">
        <f t="shared" si="151"/>
        <v>0</v>
      </c>
      <c r="MT76" s="24">
        <f t="shared" si="152"/>
        <v>0</v>
      </c>
      <c r="MY76" s="24">
        <f t="shared" si="153"/>
        <v>0</v>
      </c>
      <c r="MZ76" s="24">
        <f t="shared" si="154"/>
        <v>0</v>
      </c>
      <c r="NA76" s="24">
        <f t="shared" si="155"/>
        <v>0</v>
      </c>
      <c r="NF76" s="24">
        <f t="shared" si="156"/>
        <v>0</v>
      </c>
      <c r="NG76" s="24">
        <f t="shared" si="157"/>
        <v>0</v>
      </c>
      <c r="NH76" s="24">
        <f t="shared" si="158"/>
        <v>0</v>
      </c>
      <c r="NM76" s="24">
        <f t="shared" si="159"/>
        <v>0</v>
      </c>
      <c r="NN76" s="24">
        <f t="shared" si="160"/>
        <v>0</v>
      </c>
      <c r="NO76" s="24">
        <f t="shared" si="161"/>
        <v>0</v>
      </c>
      <c r="NT76" s="24">
        <f t="shared" si="162"/>
        <v>0</v>
      </c>
      <c r="NU76" s="24">
        <f t="shared" si="163"/>
        <v>0</v>
      </c>
      <c r="NV76" s="24">
        <f t="shared" si="164"/>
        <v>0</v>
      </c>
      <c r="OA76" s="24">
        <f t="shared" si="165"/>
        <v>0</v>
      </c>
      <c r="OB76" s="24">
        <f t="shared" si="166"/>
        <v>0</v>
      </c>
      <c r="OC76" s="24">
        <f t="shared" si="167"/>
        <v>0</v>
      </c>
      <c r="OH76" s="24">
        <f t="shared" si="168"/>
        <v>0</v>
      </c>
      <c r="OI76" s="24">
        <f t="shared" si="169"/>
        <v>0</v>
      </c>
      <c r="OJ76" s="24">
        <f t="shared" si="170"/>
        <v>0</v>
      </c>
      <c r="OO76" s="24">
        <f t="shared" si="171"/>
        <v>0</v>
      </c>
      <c r="OP76" s="24">
        <f t="shared" si="172"/>
        <v>0</v>
      </c>
      <c r="OQ76" s="24">
        <f t="shared" si="173"/>
        <v>0</v>
      </c>
      <c r="OV76" s="24">
        <f t="shared" si="174"/>
        <v>0</v>
      </c>
      <c r="OW76" s="24">
        <f t="shared" si="175"/>
        <v>0</v>
      </c>
      <c r="OX76" s="24">
        <f t="shared" si="176"/>
        <v>0</v>
      </c>
      <c r="PC76" s="24">
        <f t="shared" si="177"/>
        <v>0</v>
      </c>
      <c r="PD76" s="24">
        <f t="shared" si="178"/>
        <v>0</v>
      </c>
      <c r="PE76" s="24">
        <f t="shared" si="179"/>
        <v>0</v>
      </c>
      <c r="PJ76" s="24">
        <f t="shared" si="180"/>
        <v>0</v>
      </c>
      <c r="PK76" s="24">
        <f t="shared" si="181"/>
        <v>0</v>
      </c>
      <c r="PL76" s="24">
        <f t="shared" si="182"/>
        <v>0</v>
      </c>
      <c r="PQ76" s="24">
        <f t="shared" si="183"/>
        <v>0</v>
      </c>
      <c r="PR76" s="24">
        <f t="shared" si="184"/>
        <v>0</v>
      </c>
      <c r="PS76" s="24">
        <f t="shared" si="185"/>
        <v>0</v>
      </c>
      <c r="PX76" s="24">
        <f t="shared" si="186"/>
        <v>0</v>
      </c>
      <c r="PY76" s="24">
        <f t="shared" si="187"/>
        <v>0</v>
      </c>
      <c r="PZ76" s="24">
        <f t="shared" si="188"/>
        <v>0</v>
      </c>
      <c r="QE76" s="24">
        <f t="shared" si="189"/>
        <v>0</v>
      </c>
      <c r="QF76" s="24">
        <f t="shared" si="190"/>
        <v>0</v>
      </c>
      <c r="QG76" s="24">
        <f t="shared" si="191"/>
        <v>0</v>
      </c>
      <c r="QL76" s="24">
        <f t="shared" si="192"/>
        <v>0</v>
      </c>
      <c r="QM76" s="24">
        <f t="shared" si="193"/>
        <v>0</v>
      </c>
      <c r="QN76" s="24">
        <f t="shared" si="194"/>
        <v>0</v>
      </c>
      <c r="QS76" s="24">
        <f t="shared" si="195"/>
        <v>0</v>
      </c>
      <c r="QT76" s="24">
        <f t="shared" si="196"/>
        <v>0</v>
      </c>
      <c r="QU76" s="24">
        <f t="shared" si="197"/>
        <v>0</v>
      </c>
      <c r="QZ76" s="24">
        <f t="shared" si="198"/>
        <v>0</v>
      </c>
      <c r="RA76" s="24">
        <f t="shared" si="199"/>
        <v>0</v>
      </c>
      <c r="RB76" s="24">
        <f t="shared" si="200"/>
        <v>0</v>
      </c>
      <c r="RG76" s="24">
        <f t="shared" si="201"/>
        <v>0</v>
      </c>
      <c r="RH76" s="24">
        <f t="shared" si="202"/>
        <v>0</v>
      </c>
      <c r="RI76" s="24">
        <f t="shared" si="203"/>
        <v>0</v>
      </c>
      <c r="RN76" s="24">
        <f t="shared" si="204"/>
        <v>0</v>
      </c>
      <c r="RO76" s="24">
        <f t="shared" si="205"/>
        <v>0</v>
      </c>
      <c r="RP76" s="24">
        <f t="shared" si="206"/>
        <v>0</v>
      </c>
      <c r="RU76" s="24">
        <f t="shared" si="207"/>
        <v>0</v>
      </c>
      <c r="RV76" s="24">
        <f t="shared" si="208"/>
        <v>0</v>
      </c>
      <c r="RW76" s="24">
        <f t="shared" si="209"/>
        <v>0</v>
      </c>
      <c r="SB76" s="24">
        <f t="shared" si="210"/>
        <v>0</v>
      </c>
      <c r="SC76" s="24">
        <f t="shared" si="211"/>
        <v>0</v>
      </c>
      <c r="SD76" s="24">
        <f t="shared" si="212"/>
        <v>0</v>
      </c>
      <c r="SI76" s="24">
        <f t="shared" si="213"/>
        <v>0</v>
      </c>
      <c r="SJ76" s="24">
        <f t="shared" si="214"/>
        <v>0</v>
      </c>
      <c r="SK76" s="24">
        <f t="shared" si="215"/>
        <v>0</v>
      </c>
      <c r="SP76" s="24">
        <f t="shared" si="216"/>
        <v>0</v>
      </c>
      <c r="SQ76" s="24">
        <f t="shared" si="217"/>
        <v>0</v>
      </c>
      <c r="SR76" s="24">
        <f t="shared" si="218"/>
        <v>0</v>
      </c>
      <c r="SW76" s="24">
        <f t="shared" si="219"/>
        <v>0</v>
      </c>
      <c r="SX76" s="24">
        <f t="shared" si="220"/>
        <v>0</v>
      </c>
      <c r="SY76" s="24">
        <f t="shared" si="221"/>
        <v>0</v>
      </c>
      <c r="TD76" s="24">
        <f t="shared" si="222"/>
        <v>0</v>
      </c>
      <c r="TE76" s="24">
        <f t="shared" si="223"/>
        <v>0</v>
      </c>
      <c r="TF76" s="24">
        <f t="shared" si="224"/>
        <v>0</v>
      </c>
      <c r="TK76" s="24">
        <f t="shared" si="225"/>
        <v>0</v>
      </c>
      <c r="TL76" s="24">
        <f t="shared" si="226"/>
        <v>0</v>
      </c>
      <c r="TM76" s="24">
        <f t="shared" si="227"/>
        <v>0</v>
      </c>
      <c r="TR76" s="24">
        <f t="shared" si="228"/>
        <v>0</v>
      </c>
      <c r="TS76" s="24">
        <f t="shared" si="229"/>
        <v>0</v>
      </c>
      <c r="TT76" s="24">
        <f t="shared" si="230"/>
        <v>0</v>
      </c>
      <c r="TY76" s="24">
        <f t="shared" si="231"/>
        <v>0</v>
      </c>
      <c r="TZ76" s="24">
        <f t="shared" si="232"/>
        <v>0</v>
      </c>
      <c r="UA76" s="24">
        <f t="shared" si="233"/>
        <v>0</v>
      </c>
      <c r="UF76" s="24">
        <f t="shared" si="234"/>
        <v>0</v>
      </c>
      <c r="UG76" s="24">
        <f t="shared" si="235"/>
        <v>0</v>
      </c>
      <c r="UH76" s="24">
        <f t="shared" si="236"/>
        <v>0</v>
      </c>
      <c r="UM76" s="24">
        <f t="shared" si="237"/>
        <v>0</v>
      </c>
      <c r="UN76" s="24">
        <f t="shared" si="238"/>
        <v>0</v>
      </c>
      <c r="UO76" s="24">
        <f t="shared" si="239"/>
        <v>0</v>
      </c>
      <c r="UT76" s="24">
        <f t="shared" si="240"/>
        <v>0</v>
      </c>
      <c r="UU76" s="24">
        <f t="shared" si="241"/>
        <v>0</v>
      </c>
      <c r="UV76" s="24">
        <f t="shared" si="242"/>
        <v>0</v>
      </c>
      <c r="VA76" s="24">
        <f t="shared" si="243"/>
        <v>0</v>
      </c>
      <c r="VB76" s="24">
        <f t="shared" si="244"/>
        <v>0</v>
      </c>
      <c r="VC76" s="24">
        <f t="shared" si="245"/>
        <v>0</v>
      </c>
      <c r="VH76" s="24">
        <f t="shared" si="246"/>
        <v>0</v>
      </c>
      <c r="VI76" s="24">
        <f t="shared" si="247"/>
        <v>0</v>
      </c>
      <c r="VJ76" s="24">
        <f t="shared" si="248"/>
        <v>0</v>
      </c>
      <c r="VO76" s="24">
        <f t="shared" si="249"/>
        <v>0</v>
      </c>
      <c r="VP76" s="24">
        <f t="shared" si="250"/>
        <v>0</v>
      </c>
      <c r="VQ76" s="24">
        <f t="shared" si="251"/>
        <v>0</v>
      </c>
      <c r="VV76" s="24">
        <f t="shared" si="252"/>
        <v>0</v>
      </c>
      <c r="VW76" s="24">
        <f t="shared" si="253"/>
        <v>0</v>
      </c>
      <c r="VX76" s="24">
        <f t="shared" si="254"/>
        <v>0</v>
      </c>
      <c r="WC76" s="24">
        <f t="shared" si="255"/>
        <v>0</v>
      </c>
      <c r="WD76" s="24">
        <f t="shared" si="256"/>
        <v>0</v>
      </c>
      <c r="WE76" s="24">
        <f t="shared" si="257"/>
        <v>0</v>
      </c>
      <c r="WJ76" s="24">
        <f t="shared" si="258"/>
        <v>0</v>
      </c>
      <c r="WK76" s="24">
        <f t="shared" si="259"/>
        <v>0</v>
      </c>
      <c r="WL76" s="24">
        <f t="shared" si="260"/>
        <v>0</v>
      </c>
      <c r="WQ76" s="24">
        <f t="shared" si="261"/>
        <v>0</v>
      </c>
      <c r="WR76" s="24">
        <f t="shared" si="262"/>
        <v>0</v>
      </c>
      <c r="WS76" s="24">
        <f t="shared" si="263"/>
        <v>0</v>
      </c>
      <c r="WX76" s="24">
        <f t="shared" si="264"/>
        <v>0</v>
      </c>
      <c r="WY76" s="24">
        <f t="shared" si="265"/>
        <v>0</v>
      </c>
      <c r="WZ76" s="24">
        <f t="shared" si="266"/>
        <v>0</v>
      </c>
      <c r="XE76" s="24">
        <f t="shared" si="267"/>
        <v>0</v>
      </c>
      <c r="XF76" s="24">
        <f t="shared" si="268"/>
        <v>0</v>
      </c>
      <c r="XG76" s="24">
        <f t="shared" si="269"/>
        <v>0</v>
      </c>
      <c r="XL76" s="24">
        <f t="shared" si="270"/>
        <v>0</v>
      </c>
      <c r="XM76" s="24">
        <f t="shared" si="271"/>
        <v>0</v>
      </c>
      <c r="XN76" s="24">
        <f t="shared" si="272"/>
        <v>0</v>
      </c>
      <c r="XS76" s="24">
        <f t="shared" si="273"/>
        <v>0</v>
      </c>
      <c r="XT76" s="24">
        <f t="shared" si="274"/>
        <v>0</v>
      </c>
      <c r="XU76" s="24">
        <f t="shared" si="275"/>
        <v>0</v>
      </c>
      <c r="XZ76" s="24">
        <f t="shared" si="276"/>
        <v>0</v>
      </c>
      <c r="YA76" s="24">
        <f t="shared" si="277"/>
        <v>0</v>
      </c>
      <c r="YB76" s="24">
        <f t="shared" si="278"/>
        <v>0</v>
      </c>
      <c r="YG76" s="24">
        <f t="shared" si="279"/>
        <v>0</v>
      </c>
      <c r="YH76" s="24">
        <f t="shared" si="280"/>
        <v>0</v>
      </c>
      <c r="YI76" s="24">
        <f t="shared" si="281"/>
        <v>0</v>
      </c>
      <c r="YN76" s="24">
        <f t="shared" si="282"/>
        <v>0</v>
      </c>
      <c r="YO76" s="24">
        <f t="shared" si="283"/>
        <v>0</v>
      </c>
      <c r="YP76" s="24">
        <f t="shared" si="284"/>
        <v>0</v>
      </c>
      <c r="YU76" s="24">
        <f t="shared" si="285"/>
        <v>0</v>
      </c>
      <c r="YV76" s="24">
        <f t="shared" si="286"/>
        <v>0</v>
      </c>
      <c r="YW76" s="24">
        <f t="shared" si="287"/>
        <v>0</v>
      </c>
      <c r="ZB76" s="24">
        <f t="shared" si="288"/>
        <v>0</v>
      </c>
      <c r="ZC76" s="24">
        <f t="shared" si="289"/>
        <v>0</v>
      </c>
      <c r="ZD76" s="24">
        <f t="shared" si="290"/>
        <v>0</v>
      </c>
      <c r="ZI76" s="24">
        <f t="shared" si="291"/>
        <v>0</v>
      </c>
      <c r="ZJ76" s="24">
        <f t="shared" si="292"/>
        <v>0</v>
      </c>
      <c r="ZK76" s="24">
        <f t="shared" si="293"/>
        <v>0</v>
      </c>
      <c r="ZP76" s="24">
        <f t="shared" si="294"/>
        <v>0</v>
      </c>
      <c r="ZQ76" s="24">
        <f t="shared" si="295"/>
        <v>0</v>
      </c>
      <c r="ZR76" s="24">
        <f t="shared" si="296"/>
        <v>0</v>
      </c>
      <c r="ZW76" s="24">
        <f t="shared" si="297"/>
        <v>0</v>
      </c>
      <c r="ZX76" s="24">
        <f t="shared" si="298"/>
        <v>0</v>
      </c>
      <c r="ZY76" s="24">
        <f t="shared" si="299"/>
        <v>0</v>
      </c>
      <c r="AAD76" s="24">
        <f t="shared" si="300"/>
        <v>0</v>
      </c>
      <c r="AAE76" s="24">
        <f t="shared" si="301"/>
        <v>0</v>
      </c>
      <c r="AAF76" s="24">
        <f t="shared" si="302"/>
        <v>0</v>
      </c>
      <c r="AAK76" s="24">
        <f t="shared" si="303"/>
        <v>0</v>
      </c>
      <c r="AAL76" s="24">
        <f t="shared" si="304"/>
        <v>0</v>
      </c>
      <c r="AAM76" s="24">
        <f t="shared" si="305"/>
        <v>0</v>
      </c>
      <c r="AAR76" s="24">
        <f t="shared" si="306"/>
        <v>0</v>
      </c>
      <c r="AAS76" s="24">
        <f t="shared" si="307"/>
        <v>0</v>
      </c>
      <c r="AAT76" s="24">
        <f t="shared" si="308"/>
        <v>0</v>
      </c>
      <c r="AAY76" s="24">
        <f t="shared" si="309"/>
        <v>0</v>
      </c>
      <c r="AAZ76" s="24">
        <f t="shared" si="310"/>
        <v>0</v>
      </c>
      <c r="ABA76" s="24">
        <f t="shared" si="311"/>
        <v>0</v>
      </c>
      <c r="ABF76" s="24">
        <f t="shared" si="312"/>
        <v>0</v>
      </c>
      <c r="ABG76" s="24">
        <f t="shared" si="313"/>
        <v>0</v>
      </c>
      <c r="ABH76" s="24">
        <f t="shared" si="314"/>
        <v>0</v>
      </c>
      <c r="ABM76" s="24">
        <f t="shared" si="315"/>
        <v>0</v>
      </c>
      <c r="ABN76" s="24">
        <f t="shared" si="316"/>
        <v>0</v>
      </c>
      <c r="ABO76" s="24">
        <f t="shared" si="317"/>
        <v>0</v>
      </c>
      <c r="ABT76" s="24">
        <f t="shared" si="318"/>
        <v>0</v>
      </c>
      <c r="ABU76" s="24">
        <f t="shared" si="319"/>
        <v>0</v>
      </c>
      <c r="ABV76" s="24">
        <f t="shared" si="320"/>
        <v>0</v>
      </c>
      <c r="ACA76" s="24">
        <f t="shared" si="321"/>
        <v>0</v>
      </c>
      <c r="ACB76" s="24">
        <f t="shared" si="322"/>
        <v>0</v>
      </c>
      <c r="ACC76" s="24">
        <f t="shared" si="323"/>
        <v>0</v>
      </c>
      <c r="ACH76" s="24">
        <f t="shared" si="324"/>
        <v>0</v>
      </c>
      <c r="ACI76" s="24">
        <f t="shared" si="325"/>
        <v>0</v>
      </c>
      <c r="ACJ76" s="24">
        <f t="shared" si="326"/>
        <v>0</v>
      </c>
      <c r="ACO76" s="24">
        <f t="shared" si="327"/>
        <v>0</v>
      </c>
      <c r="ACP76" s="24">
        <f t="shared" si="328"/>
        <v>0</v>
      </c>
      <c r="ACQ76" s="24">
        <f t="shared" si="329"/>
        <v>0</v>
      </c>
      <c r="ACV76" s="24">
        <f t="shared" si="330"/>
        <v>0</v>
      </c>
      <c r="ACW76" s="24">
        <f t="shared" si="331"/>
        <v>0</v>
      </c>
      <c r="ACX76" s="24">
        <f t="shared" si="332"/>
        <v>0</v>
      </c>
      <c r="ACY76"/>
      <c r="ACZ76"/>
      <c r="ADA76"/>
      <c r="ADB76"/>
      <c r="ADC76" s="24">
        <f t="shared" si="333"/>
        <v>0</v>
      </c>
      <c r="ADD76" s="24">
        <f t="shared" si="334"/>
        <v>0</v>
      </c>
      <c r="ADE76" s="24">
        <f t="shared" si="335"/>
        <v>0</v>
      </c>
      <c r="ADJ76" s="24">
        <f t="shared" si="336"/>
        <v>0</v>
      </c>
      <c r="ADK76" s="24">
        <f t="shared" si="337"/>
        <v>0</v>
      </c>
      <c r="ADL76" s="24">
        <f t="shared" si="338"/>
        <v>0</v>
      </c>
      <c r="ADQ76" s="24">
        <f t="shared" si="339"/>
        <v>0</v>
      </c>
      <c r="ADR76" s="24">
        <f t="shared" si="340"/>
        <v>0</v>
      </c>
      <c r="ADS76" s="24">
        <f t="shared" si="341"/>
        <v>0</v>
      </c>
      <c r="ADX76" s="24">
        <f t="shared" si="342"/>
        <v>0</v>
      </c>
      <c r="ADY76" s="24">
        <f t="shared" si="343"/>
        <v>0</v>
      </c>
      <c r="ADZ76" s="24">
        <f t="shared" si="344"/>
        <v>0</v>
      </c>
      <c r="AEE76" s="24">
        <f t="shared" si="345"/>
        <v>0</v>
      </c>
      <c r="AEF76" s="24">
        <f t="shared" si="346"/>
        <v>0</v>
      </c>
      <c r="AEG76" s="24">
        <f t="shared" si="347"/>
        <v>0</v>
      </c>
      <c r="AEL76" s="24">
        <f t="shared" si="348"/>
        <v>0</v>
      </c>
      <c r="AEM76" s="24">
        <f t="shared" si="349"/>
        <v>0</v>
      </c>
      <c r="AEN76" s="24">
        <f t="shared" si="350"/>
        <v>0</v>
      </c>
      <c r="AES76" s="24">
        <f t="shared" si="351"/>
        <v>0</v>
      </c>
      <c r="AET76" s="24">
        <f t="shared" si="352"/>
        <v>0</v>
      </c>
      <c r="AEU76" s="24">
        <f t="shared" si="353"/>
        <v>0</v>
      </c>
      <c r="AEZ76" s="24">
        <f t="shared" si="354"/>
        <v>0</v>
      </c>
      <c r="AFA76" s="24">
        <f t="shared" si="355"/>
        <v>0</v>
      </c>
      <c r="AFB76" s="24">
        <f t="shared" si="356"/>
        <v>0</v>
      </c>
      <c r="AFG76" s="24">
        <f t="shared" si="357"/>
        <v>0</v>
      </c>
      <c r="AFH76" s="24">
        <f t="shared" si="358"/>
        <v>0</v>
      </c>
      <c r="AFI76" s="24">
        <f t="shared" si="359"/>
        <v>0</v>
      </c>
      <c r="AFN76" s="24">
        <f t="shared" si="360"/>
        <v>0</v>
      </c>
      <c r="AFO76" s="24">
        <f t="shared" si="361"/>
        <v>0</v>
      </c>
      <c r="AFP76" s="24">
        <f t="shared" si="362"/>
        <v>0</v>
      </c>
      <c r="AFU76" s="24">
        <f t="shared" si="363"/>
        <v>0</v>
      </c>
      <c r="AFV76" s="24">
        <f t="shared" si="364"/>
        <v>0</v>
      </c>
      <c r="AFW76" s="24">
        <f t="shared" si="365"/>
        <v>0</v>
      </c>
      <c r="AGB76" s="24">
        <f t="shared" si="366"/>
        <v>0</v>
      </c>
      <c r="AGC76" s="24">
        <f t="shared" si="367"/>
        <v>0</v>
      </c>
      <c r="AGD76" s="24">
        <f t="shared" si="368"/>
        <v>0</v>
      </c>
      <c r="AGI76" s="24">
        <f t="shared" si="369"/>
        <v>0</v>
      </c>
      <c r="AGJ76" s="24">
        <f t="shared" si="370"/>
        <v>0</v>
      </c>
      <c r="AGK76" s="24">
        <f t="shared" si="371"/>
        <v>0</v>
      </c>
      <c r="AGP76" s="24">
        <f t="shared" si="372"/>
        <v>0</v>
      </c>
      <c r="AGQ76" s="24">
        <f t="shared" si="373"/>
        <v>0</v>
      </c>
      <c r="AGR76" s="24">
        <f t="shared" si="374"/>
        <v>0</v>
      </c>
      <c r="AGW76" s="24">
        <f t="shared" si="375"/>
        <v>0</v>
      </c>
      <c r="AGX76" s="24">
        <f t="shared" si="376"/>
        <v>0</v>
      </c>
      <c r="AGY76" s="24">
        <f t="shared" si="377"/>
        <v>0</v>
      </c>
      <c r="AHD76" s="24">
        <f t="shared" si="378"/>
        <v>0</v>
      </c>
      <c r="AHE76" s="24">
        <f t="shared" si="379"/>
        <v>0</v>
      </c>
      <c r="AHF76" s="24">
        <f t="shared" si="380"/>
        <v>0</v>
      </c>
      <c r="AHK76" s="24">
        <f t="shared" si="381"/>
        <v>0</v>
      </c>
      <c r="AHL76" s="24">
        <f t="shared" si="382"/>
        <v>0</v>
      </c>
      <c r="AHM76" s="24">
        <f t="shared" si="383"/>
        <v>0</v>
      </c>
      <c r="AHR76" s="24">
        <f t="shared" si="384"/>
        <v>0</v>
      </c>
      <c r="AHS76" s="24">
        <f t="shared" si="385"/>
        <v>0</v>
      </c>
      <c r="AHT76" s="24">
        <f t="shared" si="386"/>
        <v>0</v>
      </c>
      <c r="AHY76" s="24">
        <f t="shared" si="387"/>
        <v>0</v>
      </c>
      <c r="AHZ76" s="24">
        <f t="shared" si="388"/>
        <v>0</v>
      </c>
      <c r="AIA76" s="24">
        <f t="shared" si="389"/>
        <v>0</v>
      </c>
      <c r="AIF76" s="24">
        <f t="shared" si="390"/>
        <v>0</v>
      </c>
      <c r="AIG76" s="24">
        <f t="shared" si="391"/>
        <v>0</v>
      </c>
      <c r="AIH76" s="24">
        <f t="shared" si="392"/>
        <v>0</v>
      </c>
      <c r="AIM76" s="24">
        <f t="shared" si="393"/>
        <v>0</v>
      </c>
      <c r="AIN76" s="24">
        <f t="shared" si="394"/>
        <v>0</v>
      </c>
      <c r="AIO76" s="24">
        <f t="shared" si="395"/>
        <v>0</v>
      </c>
      <c r="AIT76" s="24">
        <f t="shared" si="396"/>
        <v>0</v>
      </c>
      <c r="AIU76" s="24">
        <f t="shared" si="397"/>
        <v>0</v>
      </c>
      <c r="AIV76" s="24">
        <f t="shared" si="398"/>
        <v>0</v>
      </c>
      <c r="AJA76" s="24">
        <f t="shared" si="399"/>
        <v>0</v>
      </c>
      <c r="AJB76" s="24">
        <f t="shared" si="400"/>
        <v>0</v>
      </c>
      <c r="AJC76" s="24">
        <f t="shared" si="401"/>
        <v>0</v>
      </c>
      <c r="AJH76" s="24">
        <f t="shared" si="402"/>
        <v>0</v>
      </c>
      <c r="AJI76" s="24">
        <f t="shared" si="403"/>
        <v>0</v>
      </c>
      <c r="AJJ76" s="24">
        <f t="shared" si="404"/>
        <v>0</v>
      </c>
      <c r="AJO76" s="24">
        <f t="shared" si="405"/>
        <v>0</v>
      </c>
      <c r="AJP76" s="24">
        <f t="shared" si="406"/>
        <v>0</v>
      </c>
      <c r="AJQ76" s="24">
        <f t="shared" si="407"/>
        <v>0</v>
      </c>
      <c r="AJV76" s="24">
        <f t="shared" si="408"/>
        <v>0</v>
      </c>
      <c r="AJW76" s="24">
        <f t="shared" si="409"/>
        <v>0</v>
      </c>
      <c r="AJX76" s="24">
        <f t="shared" si="410"/>
        <v>0</v>
      </c>
      <c r="AKC76" s="24">
        <f t="shared" si="411"/>
        <v>0</v>
      </c>
      <c r="AKD76" s="24">
        <f t="shared" si="412"/>
        <v>0</v>
      </c>
      <c r="AKE76" s="24">
        <f t="shared" si="413"/>
        <v>0</v>
      </c>
      <c r="AKJ76" s="24">
        <f t="shared" si="414"/>
        <v>0</v>
      </c>
      <c r="AKK76" s="24">
        <f t="shared" si="415"/>
        <v>0</v>
      </c>
      <c r="AKL76" s="24">
        <f t="shared" si="416"/>
        <v>0</v>
      </c>
      <c r="AKQ76" s="24">
        <f t="shared" si="417"/>
        <v>0</v>
      </c>
      <c r="AKR76" s="24">
        <f t="shared" si="418"/>
        <v>0</v>
      </c>
      <c r="AKS76" s="24">
        <f t="shared" si="419"/>
        <v>0</v>
      </c>
      <c r="AKX76" s="24">
        <f t="shared" si="420"/>
        <v>0</v>
      </c>
      <c r="AKY76" s="24">
        <f t="shared" si="421"/>
        <v>0</v>
      </c>
      <c r="AKZ76" s="24">
        <f t="shared" si="422"/>
        <v>0</v>
      </c>
      <c r="ALE76" s="24">
        <f t="shared" si="423"/>
        <v>0</v>
      </c>
      <c r="ALF76" s="24">
        <f t="shared" si="424"/>
        <v>0</v>
      </c>
      <c r="ALG76" s="24">
        <f t="shared" si="425"/>
        <v>0</v>
      </c>
      <c r="ALL76" s="24">
        <f t="shared" si="426"/>
        <v>0</v>
      </c>
      <c r="ALM76" s="24">
        <f t="shared" si="427"/>
        <v>0</v>
      </c>
      <c r="ALN76" s="24">
        <f t="shared" si="428"/>
        <v>0</v>
      </c>
      <c r="ALS76" s="24">
        <f t="shared" si="429"/>
        <v>0</v>
      </c>
      <c r="ALT76" s="24">
        <f t="shared" si="430"/>
        <v>0</v>
      </c>
      <c r="ALU76" s="24">
        <f t="shared" si="431"/>
        <v>0</v>
      </c>
      <c r="ALZ76" s="24">
        <f t="shared" si="432"/>
        <v>0</v>
      </c>
      <c r="AMA76" s="24">
        <f t="shared" si="433"/>
        <v>0</v>
      </c>
      <c r="AMB76" s="24">
        <f t="shared" si="434"/>
        <v>0</v>
      </c>
      <c r="AMG76" s="24">
        <f t="shared" si="435"/>
        <v>0</v>
      </c>
      <c r="AMH76" s="24">
        <f t="shared" si="436"/>
        <v>0</v>
      </c>
      <c r="AMI76" s="24">
        <f t="shared" si="437"/>
        <v>0</v>
      </c>
      <c r="AMN76" s="24">
        <f t="shared" si="438"/>
        <v>0</v>
      </c>
      <c r="AMO76" s="24">
        <f t="shared" si="439"/>
        <v>0</v>
      </c>
      <c r="AMP76" s="24">
        <f t="shared" si="440"/>
        <v>0</v>
      </c>
      <c r="AMU76" s="24">
        <f t="shared" si="441"/>
        <v>0</v>
      </c>
      <c r="AMV76" s="24">
        <f t="shared" si="442"/>
        <v>0</v>
      </c>
      <c r="AMW76" s="24">
        <f t="shared" si="443"/>
        <v>0</v>
      </c>
      <c r="ANB76" s="24">
        <f t="shared" si="444"/>
        <v>0</v>
      </c>
      <c r="ANC76" s="24">
        <f t="shared" si="445"/>
        <v>0</v>
      </c>
      <c r="AND76" s="24">
        <f t="shared" si="446"/>
        <v>0</v>
      </c>
      <c r="ANI76" s="24">
        <f t="shared" si="447"/>
        <v>0</v>
      </c>
      <c r="ANJ76" s="24">
        <f t="shared" si="448"/>
        <v>0</v>
      </c>
      <c r="ANK76" s="24">
        <f t="shared" si="449"/>
        <v>0</v>
      </c>
      <c r="ANP76" s="24">
        <f t="shared" si="450"/>
        <v>0</v>
      </c>
      <c r="ANQ76" s="24">
        <f t="shared" si="451"/>
        <v>0</v>
      </c>
      <c r="ANR76" s="24">
        <f t="shared" si="452"/>
        <v>0</v>
      </c>
      <c r="ANW76" s="24">
        <f t="shared" si="453"/>
        <v>0</v>
      </c>
      <c r="ANX76" s="24">
        <f t="shared" si="454"/>
        <v>0</v>
      </c>
      <c r="ANY76" s="24">
        <f t="shared" si="455"/>
        <v>0</v>
      </c>
      <c r="AOD76" s="24">
        <f t="shared" si="456"/>
        <v>0</v>
      </c>
      <c r="AOE76" s="24">
        <f t="shared" si="457"/>
        <v>0</v>
      </c>
      <c r="AOF76" s="24">
        <f t="shared" si="458"/>
        <v>0</v>
      </c>
      <c r="AOK76" s="24">
        <f t="shared" si="459"/>
        <v>0</v>
      </c>
      <c r="AOL76" s="24">
        <f t="shared" si="460"/>
        <v>0</v>
      </c>
      <c r="AOM76" s="24">
        <f t="shared" si="461"/>
        <v>0</v>
      </c>
      <c r="AOR76" s="24">
        <f t="shared" si="462"/>
        <v>0</v>
      </c>
      <c r="AOS76" s="24">
        <f t="shared" si="463"/>
        <v>0</v>
      </c>
      <c r="AOT76" s="24">
        <f t="shared" si="464"/>
        <v>0</v>
      </c>
      <c r="AOY76" s="24">
        <f t="shared" si="465"/>
        <v>0</v>
      </c>
      <c r="AOZ76" s="24">
        <f t="shared" si="466"/>
        <v>0</v>
      </c>
      <c r="APA76" s="24">
        <f t="shared" si="467"/>
        <v>0</v>
      </c>
      <c r="APF76" s="24">
        <f t="shared" si="468"/>
        <v>0</v>
      </c>
      <c r="APG76" s="24">
        <f t="shared" si="469"/>
        <v>0</v>
      </c>
      <c r="APH76" s="24">
        <f t="shared" si="470"/>
        <v>0</v>
      </c>
      <c r="APM76" s="24">
        <f t="shared" si="471"/>
        <v>0</v>
      </c>
      <c r="APN76" s="24">
        <f t="shared" si="472"/>
        <v>0</v>
      </c>
      <c r="APO76" s="24">
        <f t="shared" si="473"/>
        <v>0</v>
      </c>
      <c r="APT76" s="24">
        <f t="shared" si="474"/>
        <v>0</v>
      </c>
      <c r="APU76" s="24">
        <f t="shared" si="475"/>
        <v>0</v>
      </c>
      <c r="APV76" s="24">
        <f t="shared" si="476"/>
        <v>0</v>
      </c>
      <c r="AQA76" s="24">
        <f t="shared" si="477"/>
        <v>0</v>
      </c>
      <c r="AQB76" s="24">
        <f t="shared" si="478"/>
        <v>0</v>
      </c>
      <c r="AQC76" s="24">
        <f t="shared" si="479"/>
        <v>0</v>
      </c>
      <c r="AQH76" s="24">
        <f t="shared" si="480"/>
        <v>0</v>
      </c>
      <c r="AQI76" s="24">
        <f t="shared" si="481"/>
        <v>0</v>
      </c>
      <c r="AQJ76" s="24">
        <f t="shared" si="482"/>
        <v>0</v>
      </c>
      <c r="AQO76" s="24">
        <f t="shared" si="483"/>
        <v>0</v>
      </c>
      <c r="AQP76" s="24">
        <f t="shared" si="484"/>
        <v>0</v>
      </c>
      <c r="AQQ76" s="24">
        <f t="shared" si="485"/>
        <v>0</v>
      </c>
      <c r="AQV76" s="24">
        <f t="shared" si="486"/>
        <v>0</v>
      </c>
      <c r="AQW76" s="24">
        <f t="shared" si="487"/>
        <v>0</v>
      </c>
      <c r="AQX76" s="24">
        <f t="shared" si="488"/>
        <v>0</v>
      </c>
      <c r="ARC76" s="24">
        <f t="shared" si="489"/>
        <v>0</v>
      </c>
      <c r="ARD76" s="24">
        <f t="shared" si="490"/>
        <v>0</v>
      </c>
      <c r="ARE76" s="24">
        <f t="shared" si="491"/>
        <v>0</v>
      </c>
      <c r="ARJ76" s="24">
        <f t="shared" si="492"/>
        <v>0</v>
      </c>
      <c r="ARK76" s="24">
        <f t="shared" si="493"/>
        <v>0</v>
      </c>
      <c r="ARL76" s="24">
        <f t="shared" si="494"/>
        <v>0</v>
      </c>
      <c r="ARQ76" s="24">
        <f t="shared" si="495"/>
        <v>0</v>
      </c>
      <c r="ARR76" s="24">
        <f t="shared" si="496"/>
        <v>0</v>
      </c>
      <c r="ARS76" s="24">
        <f t="shared" si="497"/>
        <v>0</v>
      </c>
      <c r="ARX76" s="24">
        <f t="shared" si="498"/>
        <v>0</v>
      </c>
      <c r="ARY76" s="24">
        <f t="shared" si="499"/>
        <v>0</v>
      </c>
      <c r="ARZ76" s="24">
        <f t="shared" si="500"/>
        <v>0</v>
      </c>
      <c r="ASE76" s="24">
        <f t="shared" si="501"/>
        <v>0</v>
      </c>
      <c r="ASF76" s="24">
        <f t="shared" si="502"/>
        <v>0</v>
      </c>
      <c r="ASG76" s="24">
        <f t="shared" si="503"/>
        <v>0</v>
      </c>
      <c r="ASL76" s="24">
        <f t="shared" si="504"/>
        <v>0</v>
      </c>
      <c r="ASM76" s="24">
        <f t="shared" si="505"/>
        <v>0</v>
      </c>
      <c r="ASN76" s="24">
        <f t="shared" si="506"/>
        <v>0</v>
      </c>
      <c r="ASS76" s="24">
        <f t="shared" si="507"/>
        <v>0</v>
      </c>
      <c r="AST76" s="24">
        <f t="shared" si="508"/>
        <v>0</v>
      </c>
      <c r="ASU76" s="24">
        <f t="shared" si="509"/>
        <v>0</v>
      </c>
      <c r="ASZ76" s="24">
        <f t="shared" si="510"/>
        <v>0</v>
      </c>
      <c r="ATA76" s="24">
        <f t="shared" si="511"/>
        <v>0</v>
      </c>
      <c r="ATB76" s="24">
        <f t="shared" si="512"/>
        <v>0</v>
      </c>
      <c r="ATG76" s="24">
        <f t="shared" si="513"/>
        <v>0</v>
      </c>
      <c r="ATH76" s="24">
        <f t="shared" si="514"/>
        <v>0</v>
      </c>
      <c r="ATI76" s="24">
        <f t="shared" si="515"/>
        <v>0</v>
      </c>
      <c r="ATN76" s="24">
        <f t="shared" si="516"/>
        <v>0</v>
      </c>
      <c r="ATO76" s="24">
        <f t="shared" si="517"/>
        <v>0</v>
      </c>
      <c r="ATP76" s="24">
        <f t="shared" si="518"/>
        <v>0</v>
      </c>
      <c r="ATU76" s="24">
        <f t="shared" si="519"/>
        <v>0</v>
      </c>
      <c r="ATV76" s="24">
        <f t="shared" si="520"/>
        <v>0</v>
      </c>
      <c r="ATW76" s="24">
        <f t="shared" si="521"/>
        <v>0</v>
      </c>
      <c r="AUB76" s="24">
        <f t="shared" si="522"/>
        <v>0</v>
      </c>
      <c r="AUC76" s="24">
        <f t="shared" si="523"/>
        <v>0</v>
      </c>
      <c r="AUD76" s="24">
        <f t="shared" si="524"/>
        <v>0</v>
      </c>
      <c r="AUI76" s="24">
        <f t="shared" si="525"/>
        <v>0</v>
      </c>
      <c r="AUJ76" s="24">
        <f t="shared" si="526"/>
        <v>0</v>
      </c>
      <c r="AUK76" s="24">
        <f t="shared" si="527"/>
        <v>0</v>
      </c>
      <c r="AUP76" s="24">
        <f t="shared" si="528"/>
        <v>0</v>
      </c>
      <c r="AUQ76" s="24">
        <f t="shared" si="529"/>
        <v>0</v>
      </c>
      <c r="AUR76" s="24">
        <f t="shared" si="530"/>
        <v>0</v>
      </c>
      <c r="AUW76" s="24">
        <f t="shared" si="531"/>
        <v>0</v>
      </c>
      <c r="AUX76" s="24">
        <f t="shared" si="532"/>
        <v>0</v>
      </c>
      <c r="AUY76" s="24">
        <f t="shared" si="533"/>
        <v>0</v>
      </c>
      <c r="AVD76" s="24">
        <f t="shared" si="534"/>
        <v>0</v>
      </c>
      <c r="AVE76" s="24">
        <f t="shared" si="535"/>
        <v>0</v>
      </c>
      <c r="AVF76" s="24">
        <f t="shared" si="536"/>
        <v>0</v>
      </c>
      <c r="AVK76" s="24">
        <f t="shared" si="537"/>
        <v>0</v>
      </c>
      <c r="AVL76" s="24">
        <f t="shared" si="538"/>
        <v>0</v>
      </c>
      <c r="AVM76" s="24">
        <f t="shared" si="539"/>
        <v>0</v>
      </c>
      <c r="AVR76" s="24">
        <f t="shared" si="540"/>
        <v>0</v>
      </c>
      <c r="AVS76" s="24">
        <f t="shared" si="541"/>
        <v>0</v>
      </c>
      <c r="AVT76" s="24">
        <f t="shared" si="542"/>
        <v>0</v>
      </c>
      <c r="AVY76" s="24">
        <f t="shared" si="543"/>
        <v>0</v>
      </c>
      <c r="AVZ76" s="24">
        <f t="shared" si="544"/>
        <v>0</v>
      </c>
      <c r="AWA76" s="24">
        <f t="shared" si="545"/>
        <v>0</v>
      </c>
      <c r="AWF76" s="24">
        <f t="shared" si="546"/>
        <v>0</v>
      </c>
      <c r="AWG76" s="24">
        <f t="shared" si="547"/>
        <v>0</v>
      </c>
      <c r="AWH76" s="24">
        <f t="shared" si="548"/>
        <v>0</v>
      </c>
      <c r="AWM76" s="24">
        <f t="shared" si="549"/>
        <v>0</v>
      </c>
      <c r="AWN76" s="24">
        <f t="shared" si="550"/>
        <v>0</v>
      </c>
      <c r="AWO76" s="24">
        <f t="shared" si="551"/>
        <v>0</v>
      </c>
      <c r="AWT76" s="24">
        <f t="shared" si="552"/>
        <v>0</v>
      </c>
      <c r="AWU76" s="24">
        <f t="shared" si="553"/>
        <v>0</v>
      </c>
      <c r="AWV76" s="24">
        <f t="shared" si="554"/>
        <v>0</v>
      </c>
      <c r="AXA76" s="24">
        <f t="shared" si="555"/>
        <v>0</v>
      </c>
      <c r="AXB76" s="24">
        <f t="shared" si="556"/>
        <v>0</v>
      </c>
      <c r="AXC76" s="24">
        <f t="shared" si="557"/>
        <v>0</v>
      </c>
      <c r="AXH76" s="24">
        <f t="shared" si="558"/>
        <v>0</v>
      </c>
      <c r="AXI76" s="24">
        <f t="shared" si="559"/>
        <v>0</v>
      </c>
      <c r="AXJ76" s="24">
        <f t="shared" si="560"/>
        <v>0</v>
      </c>
      <c r="AXO76" s="24">
        <f t="shared" si="561"/>
        <v>0</v>
      </c>
      <c r="AXP76" s="24">
        <f t="shared" si="562"/>
        <v>0</v>
      </c>
      <c r="AXQ76" s="24">
        <f t="shared" si="563"/>
        <v>0</v>
      </c>
      <c r="AXV76" s="24">
        <f t="shared" si="564"/>
        <v>0</v>
      </c>
      <c r="AXW76" s="24">
        <f t="shared" si="565"/>
        <v>0</v>
      </c>
      <c r="AXX76" s="24">
        <f t="shared" si="566"/>
        <v>0</v>
      </c>
      <c r="AYC76" s="24">
        <f t="shared" si="567"/>
        <v>0</v>
      </c>
      <c r="AYD76" s="24">
        <f t="shared" si="568"/>
        <v>0</v>
      </c>
      <c r="AYE76" s="24">
        <f t="shared" si="569"/>
        <v>0</v>
      </c>
      <c r="AYJ76" s="24">
        <f t="shared" si="570"/>
        <v>0</v>
      </c>
      <c r="AYK76" s="24">
        <f t="shared" si="571"/>
        <v>0</v>
      </c>
      <c r="AYL76" s="24">
        <f t="shared" si="572"/>
        <v>0</v>
      </c>
      <c r="AYQ76" s="24">
        <f t="shared" si="573"/>
        <v>0</v>
      </c>
      <c r="AYR76" s="24">
        <f t="shared" si="574"/>
        <v>0</v>
      </c>
      <c r="AYS76" s="24">
        <f t="shared" si="575"/>
        <v>0</v>
      </c>
      <c r="AYX76" s="24">
        <f t="shared" si="576"/>
        <v>0</v>
      </c>
      <c r="AYY76" s="24">
        <f t="shared" si="577"/>
        <v>0</v>
      </c>
      <c r="AYZ76" s="24">
        <f t="shared" si="578"/>
        <v>0</v>
      </c>
      <c r="AZE76" s="24">
        <f t="shared" si="579"/>
        <v>0</v>
      </c>
      <c r="AZF76" s="24">
        <f t="shared" si="580"/>
        <v>0</v>
      </c>
      <c r="AZG76" s="24">
        <f t="shared" si="581"/>
        <v>0</v>
      </c>
      <c r="AZL76" s="24">
        <f t="shared" si="582"/>
        <v>0</v>
      </c>
      <c r="AZM76" s="24">
        <f t="shared" si="583"/>
        <v>0</v>
      </c>
      <c r="AZN76" s="24">
        <f t="shared" si="584"/>
        <v>0</v>
      </c>
      <c r="AZS76" s="24">
        <f t="shared" si="585"/>
        <v>0</v>
      </c>
      <c r="AZT76" s="24">
        <f t="shared" si="586"/>
        <v>0</v>
      </c>
      <c r="AZU76" s="24">
        <f t="shared" si="587"/>
        <v>0</v>
      </c>
      <c r="AZZ76" s="24">
        <f t="shared" si="588"/>
        <v>0</v>
      </c>
      <c r="BAA76" s="24">
        <f t="shared" si="589"/>
        <v>0</v>
      </c>
      <c r="BAB76" s="24">
        <f t="shared" si="590"/>
        <v>0</v>
      </c>
      <c r="BAG76" s="24">
        <f t="shared" si="591"/>
        <v>0</v>
      </c>
      <c r="BAH76" s="24">
        <f t="shared" si="592"/>
        <v>0</v>
      </c>
      <c r="BAI76" s="24">
        <f t="shared" si="593"/>
        <v>0</v>
      </c>
      <c r="BAN76" s="24">
        <f t="shared" si="594"/>
        <v>0</v>
      </c>
      <c r="BAO76" s="24">
        <f t="shared" si="595"/>
        <v>0</v>
      </c>
      <c r="BAP76" s="24">
        <f t="shared" si="596"/>
        <v>0</v>
      </c>
      <c r="BAU76" s="24">
        <f t="shared" si="597"/>
        <v>0</v>
      </c>
      <c r="BAV76" s="24">
        <f t="shared" si="598"/>
        <v>0</v>
      </c>
      <c r="BAW76" s="24">
        <f t="shared" si="599"/>
        <v>0</v>
      </c>
      <c r="BBB76" s="24">
        <f t="shared" si="600"/>
        <v>0</v>
      </c>
      <c r="BBC76" s="24">
        <f t="shared" si="601"/>
        <v>0</v>
      </c>
      <c r="BBD76" s="24">
        <f t="shared" si="602"/>
        <v>0</v>
      </c>
      <c r="BBI76" s="24">
        <f t="shared" si="603"/>
        <v>0</v>
      </c>
      <c r="BBJ76" s="24">
        <f t="shared" si="604"/>
        <v>0</v>
      </c>
      <c r="BBK76" s="24">
        <f t="shared" si="605"/>
        <v>0</v>
      </c>
      <c r="BBP76" s="24">
        <f t="shared" si="606"/>
        <v>0</v>
      </c>
      <c r="BBQ76" s="24">
        <f t="shared" si="607"/>
        <v>0</v>
      </c>
      <c r="BBR76" s="24">
        <f t="shared" si="608"/>
        <v>0</v>
      </c>
      <c r="BBW76" s="24">
        <f t="shared" si="609"/>
        <v>0</v>
      </c>
      <c r="BBX76" s="24">
        <f t="shared" si="610"/>
        <v>0</v>
      </c>
      <c r="BBY76" s="24">
        <f t="shared" si="611"/>
        <v>0</v>
      </c>
      <c r="BCD76" s="24">
        <f t="shared" si="612"/>
        <v>0</v>
      </c>
      <c r="BCE76" s="24">
        <f t="shared" si="613"/>
        <v>0</v>
      </c>
      <c r="BCF76" s="24">
        <f t="shared" si="614"/>
        <v>0</v>
      </c>
      <c r="BCK76" s="24">
        <f t="shared" si="615"/>
        <v>0</v>
      </c>
      <c r="BCL76" s="24">
        <f t="shared" si="616"/>
        <v>0</v>
      </c>
      <c r="BCM76" s="24">
        <f t="shared" si="617"/>
        <v>0</v>
      </c>
      <c r="BCR76" s="24">
        <f t="shared" si="618"/>
        <v>0</v>
      </c>
      <c r="BCS76" s="24">
        <f t="shared" si="619"/>
        <v>0</v>
      </c>
      <c r="BCT76" s="24">
        <f t="shared" si="620"/>
        <v>0</v>
      </c>
      <c r="BCY76" s="24">
        <f t="shared" si="621"/>
        <v>0</v>
      </c>
      <c r="BCZ76" s="24">
        <f t="shared" si="622"/>
        <v>0</v>
      </c>
      <c r="BDA76" s="24">
        <f t="shared" si="623"/>
        <v>0</v>
      </c>
      <c r="BDF76" s="24">
        <f t="shared" si="624"/>
        <v>0</v>
      </c>
      <c r="BDG76" s="24">
        <f t="shared" si="625"/>
        <v>0</v>
      </c>
      <c r="BDH76" s="24">
        <f t="shared" si="626"/>
        <v>0</v>
      </c>
      <c r="BDM76" s="24">
        <f t="shared" si="627"/>
        <v>0</v>
      </c>
      <c r="BDN76" s="24">
        <f t="shared" si="628"/>
        <v>0</v>
      </c>
      <c r="BDO76" s="24">
        <f t="shared" si="629"/>
        <v>0</v>
      </c>
      <c r="BDT76" s="24">
        <f t="shared" si="630"/>
        <v>0</v>
      </c>
      <c r="BDU76" s="24">
        <f t="shared" si="631"/>
        <v>0</v>
      </c>
      <c r="BDV76" s="24">
        <f t="shared" si="632"/>
        <v>0</v>
      </c>
      <c r="BEA76" s="24">
        <f t="shared" si="633"/>
        <v>0</v>
      </c>
      <c r="BEB76" s="24">
        <f t="shared" si="634"/>
        <v>0</v>
      </c>
      <c r="BEC76" s="24">
        <f t="shared" si="635"/>
        <v>0</v>
      </c>
      <c r="BEH76" s="24">
        <f t="shared" si="636"/>
        <v>0</v>
      </c>
      <c r="BEI76" s="24">
        <f t="shared" si="637"/>
        <v>0</v>
      </c>
      <c r="BEJ76" s="24">
        <f t="shared" si="638"/>
        <v>0</v>
      </c>
      <c r="BEO76" s="24">
        <f t="shared" si="639"/>
        <v>0</v>
      </c>
      <c r="BEP76" s="24">
        <f t="shared" si="640"/>
        <v>0</v>
      </c>
      <c r="BEQ76" s="24">
        <f t="shared" si="641"/>
        <v>0</v>
      </c>
      <c r="BEV76" s="24">
        <f t="shared" si="642"/>
        <v>0</v>
      </c>
      <c r="BEW76" s="24">
        <f t="shared" si="643"/>
        <v>0</v>
      </c>
      <c r="BEX76" s="24">
        <f t="shared" si="644"/>
        <v>0</v>
      </c>
      <c r="BFC76" s="24">
        <f t="shared" si="645"/>
        <v>0</v>
      </c>
      <c r="BFD76" s="24">
        <f t="shared" si="646"/>
        <v>0</v>
      </c>
      <c r="BFE76" s="24">
        <f t="shared" si="647"/>
        <v>0</v>
      </c>
      <c r="BFJ76" s="24">
        <f t="shared" si="648"/>
        <v>0</v>
      </c>
      <c r="BFK76" s="24">
        <f t="shared" si="649"/>
        <v>0</v>
      </c>
      <c r="BFL76" s="24">
        <f t="shared" si="650"/>
        <v>0</v>
      </c>
      <c r="BFQ76" s="24">
        <f t="shared" si="651"/>
        <v>0</v>
      </c>
      <c r="BFR76" s="24">
        <f t="shared" si="652"/>
        <v>0</v>
      </c>
      <c r="BFS76" s="24">
        <f t="shared" si="653"/>
        <v>0</v>
      </c>
      <c r="BFX76" s="24">
        <f t="shared" si="654"/>
        <v>0</v>
      </c>
      <c r="BFY76" s="24">
        <f t="shared" si="655"/>
        <v>0</v>
      </c>
      <c r="BFZ76" s="24">
        <f t="shared" si="656"/>
        <v>0</v>
      </c>
      <c r="BGE76" s="24">
        <f t="shared" si="657"/>
        <v>0</v>
      </c>
      <c r="BGF76" s="24">
        <f t="shared" si="658"/>
        <v>0</v>
      </c>
      <c r="BGG76" s="24">
        <f t="shared" si="659"/>
        <v>0</v>
      </c>
      <c r="BGL76" s="24">
        <f t="shared" si="660"/>
        <v>0</v>
      </c>
      <c r="BGM76" s="24">
        <f t="shared" si="661"/>
        <v>0</v>
      </c>
      <c r="BGN76" s="24">
        <f t="shared" si="662"/>
        <v>0</v>
      </c>
      <c r="BGS76" s="24">
        <f t="shared" si="663"/>
        <v>0</v>
      </c>
      <c r="BGT76" s="24">
        <f t="shared" si="664"/>
        <v>0</v>
      </c>
      <c r="BGU76" s="24">
        <f t="shared" si="665"/>
        <v>0</v>
      </c>
      <c r="BGZ76" s="24">
        <f t="shared" si="666"/>
        <v>0</v>
      </c>
      <c r="BHA76" s="24">
        <f t="shared" si="667"/>
        <v>0</v>
      </c>
      <c r="BHB76" s="24">
        <f t="shared" si="668"/>
        <v>0</v>
      </c>
      <c r="BHG76" s="24">
        <f t="shared" si="669"/>
        <v>0</v>
      </c>
      <c r="BHH76" s="24">
        <f t="shared" si="670"/>
        <v>0</v>
      </c>
      <c r="BHI76" s="24">
        <f t="shared" si="671"/>
        <v>0</v>
      </c>
      <c r="BHN76" s="24">
        <f t="shared" si="672"/>
        <v>0</v>
      </c>
      <c r="BHO76" s="24">
        <f t="shared" si="673"/>
        <v>0</v>
      </c>
      <c r="BHP76" s="24">
        <f t="shared" si="674"/>
        <v>0</v>
      </c>
      <c r="BHU76" s="24">
        <f t="shared" si="675"/>
        <v>0</v>
      </c>
      <c r="BHV76" s="24">
        <f t="shared" si="676"/>
        <v>0</v>
      </c>
      <c r="BHW76" s="24">
        <f t="shared" si="677"/>
        <v>0</v>
      </c>
      <c r="BIB76" s="24">
        <f t="shared" si="678"/>
        <v>0</v>
      </c>
      <c r="BIC76" s="24">
        <f t="shared" si="679"/>
        <v>0</v>
      </c>
      <c r="BID76" s="24">
        <f t="shared" si="680"/>
        <v>0</v>
      </c>
      <c r="BII76" s="24">
        <f t="shared" si="681"/>
        <v>0</v>
      </c>
      <c r="BIJ76" s="24">
        <f t="shared" si="682"/>
        <v>0</v>
      </c>
      <c r="BIK76" s="24">
        <f t="shared" si="683"/>
        <v>0</v>
      </c>
      <c r="BIP76" s="24">
        <f t="shared" si="684"/>
        <v>0</v>
      </c>
      <c r="BIQ76" s="24">
        <f t="shared" si="685"/>
        <v>0</v>
      </c>
      <c r="BIR76" s="24">
        <f t="shared" si="686"/>
        <v>0</v>
      </c>
      <c r="BIW76" s="24">
        <f t="shared" si="687"/>
        <v>0</v>
      </c>
      <c r="BIX76" s="24">
        <f t="shared" si="688"/>
        <v>0</v>
      </c>
      <c r="BIY76" s="24">
        <f t="shared" si="689"/>
        <v>0</v>
      </c>
      <c r="BJD76" s="24">
        <f t="shared" si="690"/>
        <v>0</v>
      </c>
      <c r="BJE76" s="24">
        <f t="shared" si="691"/>
        <v>0</v>
      </c>
      <c r="BJF76" s="24">
        <f t="shared" si="692"/>
        <v>0</v>
      </c>
      <c r="BJK76" s="24">
        <f t="shared" si="693"/>
        <v>0</v>
      </c>
      <c r="BJL76" s="24">
        <f t="shared" si="694"/>
        <v>0</v>
      </c>
      <c r="BJM76" s="24">
        <f t="shared" si="695"/>
        <v>0</v>
      </c>
      <c r="BJR76" s="24">
        <f t="shared" si="696"/>
        <v>0</v>
      </c>
      <c r="BJS76" s="24">
        <f t="shared" si="697"/>
        <v>0</v>
      </c>
      <c r="BJT76" s="24">
        <f t="shared" si="698"/>
        <v>0</v>
      </c>
      <c r="BJY76" s="24">
        <f t="shared" si="699"/>
        <v>0</v>
      </c>
      <c r="BJZ76" s="24">
        <f t="shared" si="700"/>
        <v>0</v>
      </c>
      <c r="BKA76" s="24">
        <f t="shared" si="701"/>
        <v>0</v>
      </c>
      <c r="BKF76" s="24">
        <f t="shared" si="702"/>
        <v>0</v>
      </c>
      <c r="BKG76" s="24">
        <f t="shared" si="703"/>
        <v>0</v>
      </c>
      <c r="BKH76" s="24">
        <f t="shared" si="704"/>
        <v>0</v>
      </c>
      <c r="BKM76" s="24">
        <f t="shared" si="705"/>
        <v>0</v>
      </c>
      <c r="BKN76" s="24">
        <f t="shared" si="706"/>
        <v>0</v>
      </c>
      <c r="BKO76" s="24">
        <f t="shared" si="707"/>
        <v>0</v>
      </c>
      <c r="BKT76" s="24">
        <f t="shared" si="708"/>
        <v>0</v>
      </c>
      <c r="BKU76" s="24">
        <f t="shared" si="709"/>
        <v>0</v>
      </c>
      <c r="BKV76" s="24">
        <f t="shared" si="710"/>
        <v>0</v>
      </c>
      <c r="BLA76" s="24">
        <f t="shared" si="711"/>
        <v>0</v>
      </c>
      <c r="BLB76" s="24">
        <f t="shared" si="712"/>
        <v>0</v>
      </c>
      <c r="BLC76" s="24">
        <f t="shared" si="713"/>
        <v>0</v>
      </c>
      <c r="BLH76" s="24">
        <f t="shared" si="714"/>
        <v>0</v>
      </c>
      <c r="BLI76" s="24">
        <f t="shared" si="715"/>
        <v>0</v>
      </c>
      <c r="BLJ76" s="24">
        <f t="shared" si="716"/>
        <v>0</v>
      </c>
      <c r="BLO76" s="24">
        <f t="shared" si="717"/>
        <v>0</v>
      </c>
      <c r="BLP76" s="24">
        <f t="shared" si="718"/>
        <v>0</v>
      </c>
      <c r="BLQ76" s="24">
        <f t="shared" si="719"/>
        <v>0</v>
      </c>
      <c r="BLV76" s="24">
        <f t="shared" si="720"/>
        <v>0</v>
      </c>
      <c r="BLW76" s="24">
        <f t="shared" si="721"/>
        <v>0</v>
      </c>
      <c r="BLX76" s="24">
        <f t="shared" si="722"/>
        <v>0</v>
      </c>
      <c r="BMC76" s="24">
        <f t="shared" si="723"/>
        <v>0</v>
      </c>
      <c r="BMD76" s="24">
        <f t="shared" si="724"/>
        <v>0</v>
      </c>
      <c r="BME76" s="24">
        <f t="shared" si="725"/>
        <v>0</v>
      </c>
      <c r="BMJ76" s="24">
        <f t="shared" si="726"/>
        <v>0</v>
      </c>
      <c r="BMK76" s="24">
        <f t="shared" si="727"/>
        <v>0</v>
      </c>
      <c r="BML76" s="24">
        <f t="shared" si="728"/>
        <v>0</v>
      </c>
      <c r="BMQ76" s="24">
        <f t="shared" si="729"/>
        <v>0</v>
      </c>
      <c r="BMR76" s="24">
        <f t="shared" si="730"/>
        <v>0</v>
      </c>
      <c r="BMS76" s="24">
        <f t="shared" si="731"/>
        <v>0</v>
      </c>
      <c r="BMX76" s="24">
        <f t="shared" si="732"/>
        <v>0</v>
      </c>
      <c r="BMY76" s="24">
        <f t="shared" si="733"/>
        <v>0</v>
      </c>
      <c r="BMZ76" s="24">
        <f t="shared" si="734"/>
        <v>0</v>
      </c>
      <c r="BNE76" s="24">
        <f t="shared" si="735"/>
        <v>0</v>
      </c>
      <c r="BNF76" s="24">
        <f t="shared" si="736"/>
        <v>0</v>
      </c>
      <c r="BNG76" s="24">
        <f t="shared" si="737"/>
        <v>0</v>
      </c>
      <c r="BNL76" s="24">
        <f t="shared" si="738"/>
        <v>0</v>
      </c>
      <c r="BNM76" s="24">
        <f t="shared" si="739"/>
        <v>0</v>
      </c>
      <c r="BNN76" s="24">
        <f t="shared" si="740"/>
        <v>0</v>
      </c>
      <c r="BNS76" s="24">
        <f t="shared" si="741"/>
        <v>0</v>
      </c>
      <c r="BNT76" s="24">
        <f t="shared" si="742"/>
        <v>0</v>
      </c>
      <c r="BNU76" s="24">
        <f t="shared" si="743"/>
        <v>0</v>
      </c>
      <c r="BNZ76" s="24">
        <f t="shared" si="744"/>
        <v>0</v>
      </c>
      <c r="BOA76" s="24">
        <f t="shared" si="745"/>
        <v>0</v>
      </c>
      <c r="BOB76" s="24">
        <f t="shared" si="746"/>
        <v>0</v>
      </c>
      <c r="BOG76" s="24">
        <f t="shared" si="747"/>
        <v>0</v>
      </c>
      <c r="BOH76" s="24">
        <f t="shared" si="748"/>
        <v>0</v>
      </c>
      <c r="BOI76" s="24">
        <f t="shared" si="749"/>
        <v>0</v>
      </c>
      <c r="BON76" s="24">
        <f t="shared" si="750"/>
        <v>0</v>
      </c>
      <c r="BOO76" s="24">
        <f t="shared" si="751"/>
        <v>0</v>
      </c>
      <c r="BOP76" s="24">
        <f t="shared" si="752"/>
        <v>0</v>
      </c>
      <c r="BOU76" s="24">
        <f t="shared" si="753"/>
        <v>0</v>
      </c>
      <c r="BOV76" s="24">
        <f t="shared" si="754"/>
        <v>0</v>
      </c>
      <c r="BOW76" s="24">
        <f t="shared" si="755"/>
        <v>0</v>
      </c>
      <c r="BPB76" s="24">
        <f t="shared" si="756"/>
        <v>0</v>
      </c>
      <c r="BPC76" s="24">
        <f t="shared" si="757"/>
        <v>0</v>
      </c>
      <c r="BPD76" s="24">
        <f t="shared" si="758"/>
        <v>0</v>
      </c>
      <c r="BPI76" s="24">
        <f t="shared" si="759"/>
        <v>0</v>
      </c>
      <c r="BPJ76" s="24">
        <f t="shared" si="760"/>
        <v>0</v>
      </c>
      <c r="BPK76" s="24">
        <f t="shared" si="761"/>
        <v>0</v>
      </c>
      <c r="BPP76" s="24">
        <f t="shared" si="762"/>
        <v>0</v>
      </c>
      <c r="BPQ76" s="24">
        <f t="shared" si="763"/>
        <v>0</v>
      </c>
      <c r="BPR76" s="24">
        <f t="shared" si="764"/>
        <v>0</v>
      </c>
      <c r="BPW76" s="24">
        <f t="shared" si="765"/>
        <v>0</v>
      </c>
      <c r="BPX76" s="24">
        <f t="shared" si="766"/>
        <v>0</v>
      </c>
      <c r="BPY76" s="24">
        <f t="shared" si="767"/>
        <v>0</v>
      </c>
      <c r="BQD76" s="24">
        <f t="shared" si="768"/>
        <v>0</v>
      </c>
      <c r="BQE76" s="24">
        <f t="shared" si="769"/>
        <v>0</v>
      </c>
      <c r="BQF76" s="24">
        <f t="shared" si="770"/>
        <v>0</v>
      </c>
      <c r="BQK76" s="24">
        <f t="shared" si="771"/>
        <v>0</v>
      </c>
      <c r="BQL76" s="24">
        <f t="shared" si="772"/>
        <v>0</v>
      </c>
      <c r="BQM76" s="24">
        <f t="shared" si="773"/>
        <v>0</v>
      </c>
      <c r="BQR76" s="24">
        <f t="shared" si="774"/>
        <v>0</v>
      </c>
      <c r="BQS76" s="24">
        <f t="shared" si="775"/>
        <v>0</v>
      </c>
      <c r="BQT76" s="24">
        <f t="shared" si="776"/>
        <v>0</v>
      </c>
      <c r="BQY76" s="24">
        <f t="shared" si="777"/>
        <v>0</v>
      </c>
      <c r="BQZ76" s="24">
        <f t="shared" si="778"/>
        <v>0</v>
      </c>
      <c r="BRA76" s="24">
        <f t="shared" si="779"/>
        <v>0</v>
      </c>
      <c r="BRF76" s="24">
        <f t="shared" si="780"/>
        <v>0</v>
      </c>
      <c r="BRG76" s="24">
        <f t="shared" si="781"/>
        <v>0</v>
      </c>
      <c r="BRH76" s="24">
        <f t="shared" si="782"/>
        <v>0</v>
      </c>
      <c r="BRM76" s="24">
        <f t="shared" si="783"/>
        <v>0</v>
      </c>
      <c r="BRN76" s="24">
        <f t="shared" si="784"/>
        <v>0</v>
      </c>
      <c r="BRO76" s="24">
        <f t="shared" si="785"/>
        <v>0</v>
      </c>
      <c r="BRT76" s="24">
        <f t="shared" si="786"/>
        <v>0</v>
      </c>
      <c r="BRU76" s="24">
        <f t="shared" si="787"/>
        <v>0</v>
      </c>
      <c r="BRV76" s="24">
        <f t="shared" si="788"/>
        <v>0</v>
      </c>
      <c r="BSA76" s="24">
        <f t="shared" si="789"/>
        <v>0</v>
      </c>
      <c r="BSB76" s="24">
        <f t="shared" si="790"/>
        <v>0</v>
      </c>
      <c r="BSC76" s="24">
        <f t="shared" si="791"/>
        <v>0</v>
      </c>
      <c r="BSH76" s="24">
        <f t="shared" si="792"/>
        <v>0</v>
      </c>
      <c r="BSI76" s="24">
        <f t="shared" si="793"/>
        <v>0</v>
      </c>
      <c r="BSJ76" s="24">
        <f t="shared" si="794"/>
        <v>0</v>
      </c>
      <c r="BSO76" s="24">
        <f t="shared" si="795"/>
        <v>0</v>
      </c>
      <c r="BSP76" s="24">
        <f t="shared" si="796"/>
        <v>0</v>
      </c>
      <c r="BSQ76" s="24">
        <f t="shared" si="797"/>
        <v>0</v>
      </c>
      <c r="BSV76" s="24">
        <f t="shared" si="798"/>
        <v>0</v>
      </c>
      <c r="BSW76" s="24">
        <f t="shared" si="799"/>
        <v>0</v>
      </c>
      <c r="BSX76" s="24">
        <f t="shared" si="800"/>
        <v>0</v>
      </c>
      <c r="BTC76" s="24">
        <f t="shared" si="801"/>
        <v>0</v>
      </c>
      <c r="BTD76" s="24">
        <f t="shared" si="802"/>
        <v>0</v>
      </c>
      <c r="BTE76" s="24">
        <f t="shared" si="803"/>
        <v>0</v>
      </c>
      <c r="BTJ76" s="24">
        <f t="shared" si="804"/>
        <v>0</v>
      </c>
      <c r="BTK76" s="24">
        <f t="shared" si="805"/>
        <v>0</v>
      </c>
      <c r="BTL76" s="24">
        <f t="shared" si="806"/>
        <v>0</v>
      </c>
      <c r="BTQ76" s="24">
        <f t="shared" si="807"/>
        <v>0</v>
      </c>
      <c r="BTR76" s="24">
        <f t="shared" si="808"/>
        <v>0</v>
      </c>
      <c r="BTS76" s="24">
        <f t="shared" si="809"/>
        <v>0</v>
      </c>
      <c r="BTX76" s="24">
        <f t="shared" si="810"/>
        <v>0</v>
      </c>
      <c r="BTY76" s="24">
        <f t="shared" si="811"/>
        <v>0</v>
      </c>
      <c r="BTZ76" s="24">
        <f t="shared" si="812"/>
        <v>0</v>
      </c>
      <c r="BUE76" s="24">
        <f t="shared" si="813"/>
        <v>0</v>
      </c>
      <c r="BUF76" s="24">
        <f t="shared" si="814"/>
        <v>0</v>
      </c>
      <c r="BUG76" s="24">
        <f t="shared" si="815"/>
        <v>0</v>
      </c>
      <c r="BUL76" s="24">
        <f t="shared" si="816"/>
        <v>0</v>
      </c>
      <c r="BUM76" s="24">
        <f t="shared" si="817"/>
        <v>0</v>
      </c>
      <c r="BUN76" s="24">
        <f t="shared" si="818"/>
        <v>0</v>
      </c>
      <c r="BUS76" s="24">
        <f t="shared" si="819"/>
        <v>0</v>
      </c>
      <c r="BUT76" s="24">
        <f t="shared" si="820"/>
        <v>0</v>
      </c>
      <c r="BUU76" s="24">
        <f t="shared" si="821"/>
        <v>0</v>
      </c>
      <c r="BUZ76" s="24">
        <f t="shared" si="822"/>
        <v>0</v>
      </c>
      <c r="BVA76" s="24">
        <f t="shared" si="823"/>
        <v>0</v>
      </c>
      <c r="BVB76" s="24">
        <f t="shared" si="824"/>
        <v>0</v>
      </c>
      <c r="BVG76" s="24">
        <f t="shared" si="825"/>
        <v>0</v>
      </c>
      <c r="BVH76" s="24">
        <f t="shared" si="826"/>
        <v>0</v>
      </c>
      <c r="BVI76" s="24">
        <f t="shared" si="827"/>
        <v>0</v>
      </c>
      <c r="BVN76" s="24">
        <f t="shared" si="828"/>
        <v>0</v>
      </c>
      <c r="BVO76" s="24">
        <f t="shared" si="829"/>
        <v>0</v>
      </c>
      <c r="BVP76" s="24">
        <f t="shared" si="830"/>
        <v>0</v>
      </c>
      <c r="BVU76" s="24">
        <f t="shared" si="831"/>
        <v>0</v>
      </c>
      <c r="BVV76" s="24">
        <f t="shared" si="832"/>
        <v>0</v>
      </c>
      <c r="BVW76" s="24">
        <f t="shared" si="833"/>
        <v>0</v>
      </c>
      <c r="BVX76"/>
      <c r="BVY76"/>
      <c r="BVZ76"/>
      <c r="BWA76"/>
      <c r="BWB76" s="24">
        <f t="shared" si="834"/>
        <v>0</v>
      </c>
      <c r="BWC76" s="24">
        <f t="shared" si="835"/>
        <v>0</v>
      </c>
      <c r="BWD76" s="24">
        <f t="shared" si="836"/>
        <v>0</v>
      </c>
      <c r="BWI76" s="24">
        <f t="shared" si="837"/>
        <v>0</v>
      </c>
      <c r="BWJ76" s="24">
        <f t="shared" si="838"/>
        <v>0</v>
      </c>
      <c r="BWK76" s="24">
        <f t="shared" si="839"/>
        <v>0</v>
      </c>
      <c r="BWP76" s="24">
        <f t="shared" si="840"/>
        <v>0</v>
      </c>
      <c r="BWQ76" s="24">
        <f t="shared" si="841"/>
        <v>0</v>
      </c>
      <c r="BWR76" s="24">
        <f t="shared" si="842"/>
        <v>0</v>
      </c>
      <c r="BWW76" s="24">
        <f t="shared" si="843"/>
        <v>0</v>
      </c>
      <c r="BWX76" s="24">
        <f t="shared" si="844"/>
        <v>0</v>
      </c>
      <c r="BWY76" s="24">
        <f t="shared" si="845"/>
        <v>0</v>
      </c>
      <c r="BXD76" s="24">
        <f t="shared" si="846"/>
        <v>0</v>
      </c>
      <c r="BXE76" s="24">
        <f t="shared" si="847"/>
        <v>0</v>
      </c>
      <c r="BXF76" s="24">
        <f t="shared" si="848"/>
        <v>0</v>
      </c>
      <c r="BXK76" s="24">
        <f t="shared" si="849"/>
        <v>0</v>
      </c>
      <c r="BXL76" s="24">
        <f t="shared" si="850"/>
        <v>0</v>
      </c>
      <c r="BXM76" s="24">
        <f t="shared" si="851"/>
        <v>0</v>
      </c>
      <c r="BXR76" s="24">
        <f t="shared" si="852"/>
        <v>0</v>
      </c>
      <c r="BXS76" s="24">
        <f t="shared" si="853"/>
        <v>0</v>
      </c>
      <c r="BXT76" s="24">
        <f t="shared" si="854"/>
        <v>0</v>
      </c>
      <c r="BXY76" s="24">
        <f t="shared" si="855"/>
        <v>0</v>
      </c>
      <c r="BXZ76" s="24">
        <f t="shared" si="856"/>
        <v>0</v>
      </c>
      <c r="BYA76" s="24">
        <f t="shared" si="857"/>
        <v>0</v>
      </c>
      <c r="BYF76" s="24">
        <f t="shared" si="858"/>
        <v>0</v>
      </c>
      <c r="BYG76" s="24">
        <f t="shared" si="859"/>
        <v>0</v>
      </c>
      <c r="BYH76" s="24">
        <f t="shared" si="860"/>
        <v>0</v>
      </c>
      <c r="BYM76" s="24">
        <f t="shared" si="861"/>
        <v>0</v>
      </c>
      <c r="BYN76" s="24">
        <f t="shared" si="862"/>
        <v>0</v>
      </c>
      <c r="BYO76" s="24">
        <f t="shared" si="863"/>
        <v>0</v>
      </c>
      <c r="BYT76" s="24">
        <f t="shared" si="864"/>
        <v>0</v>
      </c>
      <c r="BYU76" s="24">
        <f t="shared" si="865"/>
        <v>0</v>
      </c>
      <c r="BYV76" s="24">
        <f t="shared" si="866"/>
        <v>0</v>
      </c>
    </row>
    <row r="77" spans="6:1023 1028:2024" x14ac:dyDescent="0.3">
      <c r="F77" s="82">
        <f t="shared" si="0"/>
        <v>0</v>
      </c>
      <c r="G77" s="82">
        <f t="shared" si="1"/>
        <v>0</v>
      </c>
      <c r="H77" s="82">
        <f t="shared" si="2"/>
        <v>0</v>
      </c>
      <c r="M77" s="15">
        <f t="shared" si="3"/>
        <v>0</v>
      </c>
      <c r="N77" s="15">
        <f t="shared" si="4"/>
        <v>0</v>
      </c>
      <c r="O77" s="15">
        <f t="shared" si="5"/>
        <v>0</v>
      </c>
      <c r="P77" s="15"/>
      <c r="Q77" s="15"/>
      <c r="T77" s="15">
        <f t="shared" si="6"/>
        <v>0</v>
      </c>
      <c r="U77" s="15">
        <f t="shared" si="7"/>
        <v>0</v>
      </c>
      <c r="V77" s="15">
        <f t="shared" si="8"/>
        <v>0</v>
      </c>
      <c r="AA77" s="15">
        <f t="shared" si="9"/>
        <v>0</v>
      </c>
      <c r="AB77" s="15">
        <f t="shared" si="10"/>
        <v>0</v>
      </c>
      <c r="AC77" s="53">
        <f t="shared" si="11"/>
        <v>0</v>
      </c>
      <c r="AD77" s="16"/>
      <c r="AE77" s="15"/>
      <c r="AF77" s="15"/>
      <c r="AG77" s="15"/>
      <c r="AH77" s="74">
        <f t="shared" si="12"/>
        <v>0</v>
      </c>
      <c r="AI77" s="74">
        <f t="shared" si="13"/>
        <v>0</v>
      </c>
      <c r="AJ77" s="53">
        <f t="shared" si="14"/>
        <v>0</v>
      </c>
      <c r="AO77" s="15">
        <f t="shared" si="15"/>
        <v>0</v>
      </c>
      <c r="AP77" s="15">
        <f t="shared" si="16"/>
        <v>0</v>
      </c>
      <c r="AQ77" s="53">
        <f t="shared" si="17"/>
        <v>0</v>
      </c>
      <c r="AV77" s="15">
        <f t="shared" si="18"/>
        <v>0</v>
      </c>
      <c r="AW77" s="15">
        <f t="shared" si="19"/>
        <v>0</v>
      </c>
      <c r="AX77" s="53">
        <f t="shared" si="20"/>
        <v>0</v>
      </c>
      <c r="BC77" s="15">
        <f t="shared" si="21"/>
        <v>0</v>
      </c>
      <c r="BD77" s="15">
        <f t="shared" si="22"/>
        <v>0</v>
      </c>
      <c r="BE77" s="53">
        <f t="shared" si="23"/>
        <v>0</v>
      </c>
      <c r="BJ77" s="15">
        <f t="shared" si="24"/>
        <v>0</v>
      </c>
      <c r="BK77" s="15">
        <f t="shared" si="25"/>
        <v>0</v>
      </c>
      <c r="BL77" s="53">
        <f t="shared" si="26"/>
        <v>0</v>
      </c>
      <c r="BQ77" s="15">
        <f t="shared" si="27"/>
        <v>0</v>
      </c>
      <c r="BR77" s="15">
        <f t="shared" si="28"/>
        <v>0</v>
      </c>
      <c r="BS77" s="53">
        <f t="shared" si="29"/>
        <v>0</v>
      </c>
      <c r="BX77" s="15">
        <f t="shared" si="30"/>
        <v>0</v>
      </c>
      <c r="BY77" s="15">
        <f t="shared" si="31"/>
        <v>0</v>
      </c>
      <c r="BZ77" s="53">
        <f t="shared" si="32"/>
        <v>0</v>
      </c>
      <c r="CE77" s="15">
        <f t="shared" si="33"/>
        <v>0</v>
      </c>
      <c r="CF77" s="15">
        <f t="shared" si="34"/>
        <v>0</v>
      </c>
      <c r="CG77" s="53">
        <f t="shared" si="35"/>
        <v>0</v>
      </c>
      <c r="CL77" s="15">
        <f t="shared" si="36"/>
        <v>0</v>
      </c>
      <c r="CM77" s="15">
        <f t="shared" si="37"/>
        <v>0</v>
      </c>
      <c r="CN77" s="53">
        <f t="shared" si="38"/>
        <v>0</v>
      </c>
      <c r="CS77" s="15">
        <f t="shared" si="39"/>
        <v>0</v>
      </c>
      <c r="CT77" s="15">
        <f t="shared" si="40"/>
        <v>0</v>
      </c>
      <c r="CU77" s="53">
        <f t="shared" si="41"/>
        <v>0</v>
      </c>
      <c r="CZ77" s="15">
        <f t="shared" si="42"/>
        <v>0</v>
      </c>
      <c r="DA77" s="15">
        <f t="shared" si="43"/>
        <v>0</v>
      </c>
      <c r="DB77" s="53">
        <f t="shared" si="44"/>
        <v>0</v>
      </c>
      <c r="DG77" s="15">
        <f t="shared" si="45"/>
        <v>0</v>
      </c>
      <c r="DH77" s="15">
        <f t="shared" si="46"/>
        <v>0</v>
      </c>
      <c r="DI77" s="53">
        <f t="shared" si="47"/>
        <v>0</v>
      </c>
      <c r="DN77" s="15">
        <f t="shared" si="48"/>
        <v>0</v>
      </c>
      <c r="DO77" s="15">
        <f t="shared" si="49"/>
        <v>0</v>
      </c>
      <c r="DP77" s="53">
        <f t="shared" si="50"/>
        <v>0</v>
      </c>
      <c r="DU77" s="15">
        <f t="shared" si="51"/>
        <v>0</v>
      </c>
      <c r="DV77" s="15">
        <f t="shared" si="52"/>
        <v>0</v>
      </c>
      <c r="DW77" s="53">
        <f t="shared" si="53"/>
        <v>0</v>
      </c>
      <c r="EB77" s="15">
        <f t="shared" si="54"/>
        <v>0</v>
      </c>
      <c r="EC77" s="15">
        <f t="shared" si="55"/>
        <v>0</v>
      </c>
      <c r="ED77" s="53">
        <f t="shared" si="56"/>
        <v>0</v>
      </c>
      <c r="EI77" s="15">
        <f t="shared" si="57"/>
        <v>0</v>
      </c>
      <c r="EJ77" s="15">
        <f t="shared" si="58"/>
        <v>0</v>
      </c>
      <c r="EK77" s="53">
        <f t="shared" si="59"/>
        <v>0</v>
      </c>
      <c r="EP77" s="15">
        <f t="shared" si="60"/>
        <v>0</v>
      </c>
      <c r="EQ77" s="15">
        <f t="shared" si="61"/>
        <v>0</v>
      </c>
      <c r="ER77" s="53">
        <f t="shared" si="62"/>
        <v>0</v>
      </c>
      <c r="EW77" s="15">
        <f t="shared" si="63"/>
        <v>0</v>
      </c>
      <c r="EX77" s="15">
        <f t="shared" si="64"/>
        <v>0</v>
      </c>
      <c r="EY77" s="53">
        <f t="shared" si="65"/>
        <v>0</v>
      </c>
      <c r="FD77" s="15">
        <f t="shared" si="66"/>
        <v>0</v>
      </c>
      <c r="FE77" s="15">
        <f t="shared" si="67"/>
        <v>0</v>
      </c>
      <c r="FF77" s="53">
        <f t="shared" si="68"/>
        <v>0</v>
      </c>
      <c r="FK77" s="15">
        <f t="shared" si="69"/>
        <v>0</v>
      </c>
      <c r="FL77" s="15">
        <f t="shared" si="70"/>
        <v>0</v>
      </c>
      <c r="FM77" s="53">
        <f t="shared" si="71"/>
        <v>0</v>
      </c>
      <c r="FR77" s="15">
        <f t="shared" si="72"/>
        <v>0</v>
      </c>
      <c r="FS77" s="15">
        <f t="shared" si="73"/>
        <v>0</v>
      </c>
      <c r="FT77" s="53">
        <f t="shared" si="74"/>
        <v>0</v>
      </c>
      <c r="FY77" s="15">
        <f t="shared" si="75"/>
        <v>0</v>
      </c>
      <c r="FZ77" s="15">
        <f t="shared" si="76"/>
        <v>0</v>
      </c>
      <c r="GA77" s="53">
        <f t="shared" si="77"/>
        <v>0</v>
      </c>
      <c r="GF77" s="15">
        <f t="shared" si="78"/>
        <v>0</v>
      </c>
      <c r="GG77" s="15">
        <f t="shared" si="79"/>
        <v>0</v>
      </c>
      <c r="GH77" s="53">
        <f t="shared" si="80"/>
        <v>0</v>
      </c>
      <c r="GM77" s="15">
        <f t="shared" si="81"/>
        <v>0</v>
      </c>
      <c r="GN77" s="15">
        <f t="shared" si="82"/>
        <v>0</v>
      </c>
      <c r="GO77" s="53">
        <f t="shared" si="83"/>
        <v>0</v>
      </c>
      <c r="GT77" s="15">
        <f t="shared" si="84"/>
        <v>0</v>
      </c>
      <c r="GU77" s="15">
        <f t="shared" si="85"/>
        <v>0</v>
      </c>
      <c r="GV77" s="53">
        <f t="shared" si="86"/>
        <v>0</v>
      </c>
      <c r="HA77" s="15">
        <f t="shared" si="87"/>
        <v>0</v>
      </c>
      <c r="HB77" s="15">
        <f t="shared" si="88"/>
        <v>0</v>
      </c>
      <c r="HC77" s="53">
        <f t="shared" si="89"/>
        <v>0</v>
      </c>
      <c r="HH77" s="15">
        <f t="shared" si="90"/>
        <v>0</v>
      </c>
      <c r="HI77" s="15">
        <f t="shared" si="91"/>
        <v>0</v>
      </c>
      <c r="HJ77" s="53">
        <f t="shared" si="92"/>
        <v>0</v>
      </c>
      <c r="HO77" s="15">
        <f t="shared" si="93"/>
        <v>0</v>
      </c>
      <c r="HP77" s="15">
        <f t="shared" si="94"/>
        <v>0</v>
      </c>
      <c r="HQ77" s="53">
        <f t="shared" si="95"/>
        <v>0</v>
      </c>
      <c r="HV77" s="15">
        <f t="shared" si="96"/>
        <v>0</v>
      </c>
      <c r="HW77" s="15">
        <f t="shared" si="97"/>
        <v>0</v>
      </c>
      <c r="HX77" s="53">
        <f t="shared" si="98"/>
        <v>0</v>
      </c>
      <c r="IC77" s="15">
        <f t="shared" si="99"/>
        <v>0</v>
      </c>
      <c r="ID77" s="15">
        <f t="shared" si="100"/>
        <v>0</v>
      </c>
      <c r="IE77" s="53">
        <f t="shared" si="101"/>
        <v>0</v>
      </c>
      <c r="IJ77" s="15">
        <f t="shared" si="102"/>
        <v>0</v>
      </c>
      <c r="IK77" s="15">
        <f t="shared" si="103"/>
        <v>0</v>
      </c>
      <c r="IL77" s="53">
        <f t="shared" si="104"/>
        <v>0</v>
      </c>
      <c r="IQ77" s="15">
        <f t="shared" si="105"/>
        <v>0</v>
      </c>
      <c r="IR77" s="15">
        <f t="shared" si="106"/>
        <v>0</v>
      </c>
      <c r="IS77" s="53">
        <f t="shared" si="107"/>
        <v>0</v>
      </c>
      <c r="IX77" s="15">
        <f t="shared" si="108"/>
        <v>0</v>
      </c>
      <c r="IY77" s="15">
        <f t="shared" si="109"/>
        <v>0</v>
      </c>
      <c r="IZ77" s="53">
        <f t="shared" si="110"/>
        <v>0</v>
      </c>
      <c r="JA77"/>
      <c r="JB77"/>
      <c r="JC77"/>
      <c r="JD77"/>
      <c r="JE77" s="24">
        <f t="shared" si="111"/>
        <v>0</v>
      </c>
      <c r="JF77" s="24">
        <f t="shared" si="112"/>
        <v>0</v>
      </c>
      <c r="JG77" s="24">
        <f t="shared" si="113"/>
        <v>0</v>
      </c>
      <c r="JL77" s="24">
        <f t="shared" si="114"/>
        <v>0</v>
      </c>
      <c r="JM77" s="24">
        <f t="shared" si="115"/>
        <v>0</v>
      </c>
      <c r="JN77" s="24">
        <f t="shared" si="116"/>
        <v>0</v>
      </c>
      <c r="JS77" s="24">
        <f t="shared" si="117"/>
        <v>0</v>
      </c>
      <c r="JT77" s="24">
        <f t="shared" si="118"/>
        <v>0</v>
      </c>
      <c r="JU77" s="24">
        <f t="shared" si="119"/>
        <v>0</v>
      </c>
      <c r="JZ77" s="24">
        <f t="shared" si="120"/>
        <v>0</v>
      </c>
      <c r="KA77" s="24">
        <f t="shared" si="121"/>
        <v>0</v>
      </c>
      <c r="KB77" s="24">
        <f t="shared" si="122"/>
        <v>0</v>
      </c>
      <c r="KG77" s="24">
        <f t="shared" si="123"/>
        <v>0</v>
      </c>
      <c r="KH77" s="24">
        <f t="shared" si="124"/>
        <v>0</v>
      </c>
      <c r="KI77" s="24">
        <f t="shared" si="125"/>
        <v>0</v>
      </c>
      <c r="KN77" s="24">
        <f t="shared" si="126"/>
        <v>0</v>
      </c>
      <c r="KO77" s="24">
        <f t="shared" si="127"/>
        <v>0</v>
      </c>
      <c r="KP77" s="24">
        <f t="shared" si="128"/>
        <v>0</v>
      </c>
      <c r="KU77" s="24">
        <f t="shared" si="129"/>
        <v>0</v>
      </c>
      <c r="KV77" s="24">
        <f t="shared" si="130"/>
        <v>0</v>
      </c>
      <c r="KW77" s="24">
        <f t="shared" si="131"/>
        <v>0</v>
      </c>
      <c r="LB77" s="24">
        <f t="shared" si="132"/>
        <v>0</v>
      </c>
      <c r="LC77" s="24">
        <f t="shared" si="133"/>
        <v>0</v>
      </c>
      <c r="LD77" s="24">
        <f t="shared" si="134"/>
        <v>0</v>
      </c>
      <c r="LI77" s="24">
        <f t="shared" si="135"/>
        <v>0</v>
      </c>
      <c r="LJ77" s="24">
        <f t="shared" si="136"/>
        <v>0</v>
      </c>
      <c r="LK77" s="24">
        <f t="shared" si="137"/>
        <v>0</v>
      </c>
      <c r="LP77" s="24">
        <f t="shared" si="138"/>
        <v>0</v>
      </c>
      <c r="LQ77" s="24">
        <f t="shared" si="139"/>
        <v>0</v>
      </c>
      <c r="LR77" s="24">
        <f t="shared" si="140"/>
        <v>0</v>
      </c>
      <c r="LW77" s="24">
        <f t="shared" si="141"/>
        <v>0</v>
      </c>
      <c r="LX77" s="24">
        <f t="shared" si="142"/>
        <v>0</v>
      </c>
      <c r="LY77" s="24">
        <f t="shared" si="143"/>
        <v>0</v>
      </c>
      <c r="MD77" s="24">
        <f t="shared" si="144"/>
        <v>0</v>
      </c>
      <c r="ME77" s="24">
        <f t="shared" si="145"/>
        <v>0</v>
      </c>
      <c r="MF77" s="24">
        <f t="shared" si="146"/>
        <v>0</v>
      </c>
      <c r="MK77" s="24">
        <f t="shared" si="147"/>
        <v>0</v>
      </c>
      <c r="ML77" s="24">
        <f t="shared" si="148"/>
        <v>0</v>
      </c>
      <c r="MM77" s="24">
        <f t="shared" si="149"/>
        <v>0</v>
      </c>
      <c r="MR77" s="24">
        <f t="shared" si="150"/>
        <v>0</v>
      </c>
      <c r="MS77" s="24">
        <f t="shared" si="151"/>
        <v>0</v>
      </c>
      <c r="MT77" s="24">
        <f t="shared" si="152"/>
        <v>0</v>
      </c>
      <c r="MY77" s="24">
        <f t="shared" si="153"/>
        <v>0</v>
      </c>
      <c r="MZ77" s="24">
        <f t="shared" si="154"/>
        <v>0</v>
      </c>
      <c r="NA77" s="24">
        <f t="shared" si="155"/>
        <v>0</v>
      </c>
      <c r="NF77" s="24">
        <f t="shared" si="156"/>
        <v>0</v>
      </c>
      <c r="NG77" s="24">
        <f t="shared" si="157"/>
        <v>0</v>
      </c>
      <c r="NH77" s="24">
        <f t="shared" si="158"/>
        <v>0</v>
      </c>
      <c r="NM77" s="24">
        <f t="shared" si="159"/>
        <v>0</v>
      </c>
      <c r="NN77" s="24">
        <f t="shared" si="160"/>
        <v>0</v>
      </c>
      <c r="NO77" s="24">
        <f t="shared" si="161"/>
        <v>0</v>
      </c>
      <c r="NT77" s="24">
        <f t="shared" si="162"/>
        <v>0</v>
      </c>
      <c r="NU77" s="24">
        <f t="shared" si="163"/>
        <v>0</v>
      </c>
      <c r="NV77" s="24">
        <f t="shared" si="164"/>
        <v>0</v>
      </c>
      <c r="OA77" s="24">
        <f t="shared" si="165"/>
        <v>0</v>
      </c>
      <c r="OB77" s="24">
        <f t="shared" si="166"/>
        <v>0</v>
      </c>
      <c r="OC77" s="24">
        <f t="shared" si="167"/>
        <v>0</v>
      </c>
      <c r="OH77" s="24">
        <f t="shared" si="168"/>
        <v>0</v>
      </c>
      <c r="OI77" s="24">
        <f t="shared" si="169"/>
        <v>0</v>
      </c>
      <c r="OJ77" s="24">
        <f t="shared" si="170"/>
        <v>0</v>
      </c>
      <c r="OO77" s="24">
        <f t="shared" si="171"/>
        <v>0</v>
      </c>
      <c r="OP77" s="24">
        <f t="shared" si="172"/>
        <v>0</v>
      </c>
      <c r="OQ77" s="24">
        <f t="shared" si="173"/>
        <v>0</v>
      </c>
      <c r="OV77" s="24">
        <f t="shared" si="174"/>
        <v>0</v>
      </c>
      <c r="OW77" s="24">
        <f t="shared" si="175"/>
        <v>0</v>
      </c>
      <c r="OX77" s="24">
        <f t="shared" si="176"/>
        <v>0</v>
      </c>
      <c r="PC77" s="24">
        <f t="shared" si="177"/>
        <v>0</v>
      </c>
      <c r="PD77" s="24">
        <f t="shared" si="178"/>
        <v>0</v>
      </c>
      <c r="PE77" s="24">
        <f t="shared" si="179"/>
        <v>0</v>
      </c>
      <c r="PJ77" s="24">
        <f t="shared" si="180"/>
        <v>0</v>
      </c>
      <c r="PK77" s="24">
        <f t="shared" si="181"/>
        <v>0</v>
      </c>
      <c r="PL77" s="24">
        <f t="shared" si="182"/>
        <v>0</v>
      </c>
      <c r="PQ77" s="24">
        <f t="shared" si="183"/>
        <v>0</v>
      </c>
      <c r="PR77" s="24">
        <f t="shared" si="184"/>
        <v>0</v>
      </c>
      <c r="PS77" s="24">
        <f t="shared" si="185"/>
        <v>0</v>
      </c>
      <c r="PX77" s="24">
        <f t="shared" si="186"/>
        <v>0</v>
      </c>
      <c r="PY77" s="24">
        <f t="shared" si="187"/>
        <v>0</v>
      </c>
      <c r="PZ77" s="24">
        <f t="shared" si="188"/>
        <v>0</v>
      </c>
      <c r="QE77" s="24">
        <f t="shared" si="189"/>
        <v>0</v>
      </c>
      <c r="QF77" s="24">
        <f t="shared" si="190"/>
        <v>0</v>
      </c>
      <c r="QG77" s="24">
        <f t="shared" si="191"/>
        <v>0</v>
      </c>
      <c r="QL77" s="24">
        <f t="shared" si="192"/>
        <v>0</v>
      </c>
      <c r="QM77" s="24">
        <f t="shared" si="193"/>
        <v>0</v>
      </c>
      <c r="QN77" s="24">
        <f t="shared" si="194"/>
        <v>0</v>
      </c>
      <c r="QS77" s="24">
        <f t="shared" si="195"/>
        <v>0</v>
      </c>
      <c r="QT77" s="24">
        <f t="shared" si="196"/>
        <v>0</v>
      </c>
      <c r="QU77" s="24">
        <f t="shared" si="197"/>
        <v>0</v>
      </c>
      <c r="QZ77" s="24">
        <f t="shared" si="198"/>
        <v>0</v>
      </c>
      <c r="RA77" s="24">
        <f t="shared" si="199"/>
        <v>0</v>
      </c>
      <c r="RB77" s="24">
        <f t="shared" si="200"/>
        <v>0</v>
      </c>
      <c r="RG77" s="24">
        <f t="shared" si="201"/>
        <v>0</v>
      </c>
      <c r="RH77" s="24">
        <f t="shared" si="202"/>
        <v>0</v>
      </c>
      <c r="RI77" s="24">
        <f t="shared" si="203"/>
        <v>0</v>
      </c>
      <c r="RN77" s="24">
        <f t="shared" si="204"/>
        <v>0</v>
      </c>
      <c r="RO77" s="24">
        <f t="shared" si="205"/>
        <v>0</v>
      </c>
      <c r="RP77" s="24">
        <f t="shared" si="206"/>
        <v>0</v>
      </c>
      <c r="RU77" s="24">
        <f t="shared" si="207"/>
        <v>0</v>
      </c>
      <c r="RV77" s="24">
        <f t="shared" si="208"/>
        <v>0</v>
      </c>
      <c r="RW77" s="24">
        <f t="shared" si="209"/>
        <v>0</v>
      </c>
      <c r="SB77" s="24">
        <f t="shared" si="210"/>
        <v>0</v>
      </c>
      <c r="SC77" s="24">
        <f t="shared" si="211"/>
        <v>0</v>
      </c>
      <c r="SD77" s="24">
        <f t="shared" si="212"/>
        <v>0</v>
      </c>
      <c r="SI77" s="24">
        <f t="shared" si="213"/>
        <v>0</v>
      </c>
      <c r="SJ77" s="24">
        <f t="shared" si="214"/>
        <v>0</v>
      </c>
      <c r="SK77" s="24">
        <f t="shared" si="215"/>
        <v>0</v>
      </c>
      <c r="SP77" s="24">
        <f t="shared" si="216"/>
        <v>0</v>
      </c>
      <c r="SQ77" s="24">
        <f t="shared" si="217"/>
        <v>0</v>
      </c>
      <c r="SR77" s="24">
        <f t="shared" si="218"/>
        <v>0</v>
      </c>
      <c r="SW77" s="24">
        <f t="shared" si="219"/>
        <v>0</v>
      </c>
      <c r="SX77" s="24">
        <f t="shared" si="220"/>
        <v>0</v>
      </c>
      <c r="SY77" s="24">
        <f t="shared" si="221"/>
        <v>0</v>
      </c>
      <c r="TD77" s="24">
        <f t="shared" si="222"/>
        <v>0</v>
      </c>
      <c r="TE77" s="24">
        <f t="shared" si="223"/>
        <v>0</v>
      </c>
      <c r="TF77" s="24">
        <f t="shared" si="224"/>
        <v>0</v>
      </c>
      <c r="TK77" s="24">
        <f t="shared" si="225"/>
        <v>0</v>
      </c>
      <c r="TL77" s="24">
        <f t="shared" si="226"/>
        <v>0</v>
      </c>
      <c r="TM77" s="24">
        <f t="shared" si="227"/>
        <v>0</v>
      </c>
      <c r="TR77" s="24">
        <f t="shared" si="228"/>
        <v>0</v>
      </c>
      <c r="TS77" s="24">
        <f t="shared" si="229"/>
        <v>0</v>
      </c>
      <c r="TT77" s="24">
        <f t="shared" si="230"/>
        <v>0</v>
      </c>
      <c r="TY77" s="24">
        <f t="shared" si="231"/>
        <v>0</v>
      </c>
      <c r="TZ77" s="24">
        <f t="shared" si="232"/>
        <v>0</v>
      </c>
      <c r="UA77" s="24">
        <f t="shared" si="233"/>
        <v>0</v>
      </c>
      <c r="UF77" s="24">
        <f t="shared" si="234"/>
        <v>0</v>
      </c>
      <c r="UG77" s="24">
        <f t="shared" si="235"/>
        <v>0</v>
      </c>
      <c r="UH77" s="24">
        <f t="shared" si="236"/>
        <v>0</v>
      </c>
      <c r="UM77" s="24">
        <f t="shared" si="237"/>
        <v>0</v>
      </c>
      <c r="UN77" s="24">
        <f t="shared" si="238"/>
        <v>0</v>
      </c>
      <c r="UO77" s="24">
        <f t="shared" si="239"/>
        <v>0</v>
      </c>
      <c r="UT77" s="24">
        <f t="shared" si="240"/>
        <v>0</v>
      </c>
      <c r="UU77" s="24">
        <f t="shared" si="241"/>
        <v>0</v>
      </c>
      <c r="UV77" s="24">
        <f t="shared" si="242"/>
        <v>0</v>
      </c>
      <c r="VA77" s="24">
        <f t="shared" si="243"/>
        <v>0</v>
      </c>
      <c r="VB77" s="24">
        <f t="shared" si="244"/>
        <v>0</v>
      </c>
      <c r="VC77" s="24">
        <f t="shared" si="245"/>
        <v>0</v>
      </c>
      <c r="VH77" s="24">
        <f t="shared" si="246"/>
        <v>0</v>
      </c>
      <c r="VI77" s="24">
        <f t="shared" si="247"/>
        <v>0</v>
      </c>
      <c r="VJ77" s="24">
        <f t="shared" si="248"/>
        <v>0</v>
      </c>
      <c r="VO77" s="24">
        <f t="shared" si="249"/>
        <v>0</v>
      </c>
      <c r="VP77" s="24">
        <f t="shared" si="250"/>
        <v>0</v>
      </c>
      <c r="VQ77" s="24">
        <f t="shared" si="251"/>
        <v>0</v>
      </c>
      <c r="VV77" s="24">
        <f t="shared" si="252"/>
        <v>0</v>
      </c>
      <c r="VW77" s="24">
        <f t="shared" si="253"/>
        <v>0</v>
      </c>
      <c r="VX77" s="24">
        <f t="shared" si="254"/>
        <v>0</v>
      </c>
      <c r="WC77" s="24">
        <f t="shared" si="255"/>
        <v>0</v>
      </c>
      <c r="WD77" s="24">
        <f t="shared" si="256"/>
        <v>0</v>
      </c>
      <c r="WE77" s="24">
        <f t="shared" si="257"/>
        <v>0</v>
      </c>
      <c r="WJ77" s="24">
        <f t="shared" si="258"/>
        <v>0</v>
      </c>
      <c r="WK77" s="24">
        <f t="shared" si="259"/>
        <v>0</v>
      </c>
      <c r="WL77" s="24">
        <f t="shared" si="260"/>
        <v>0</v>
      </c>
      <c r="WQ77" s="24">
        <f t="shared" si="261"/>
        <v>0</v>
      </c>
      <c r="WR77" s="24">
        <f t="shared" si="262"/>
        <v>0</v>
      </c>
      <c r="WS77" s="24">
        <f t="shared" si="263"/>
        <v>0</v>
      </c>
      <c r="WX77" s="24">
        <f t="shared" si="264"/>
        <v>0</v>
      </c>
      <c r="WY77" s="24">
        <f t="shared" si="265"/>
        <v>0</v>
      </c>
      <c r="WZ77" s="24">
        <f t="shared" si="266"/>
        <v>0</v>
      </c>
      <c r="XE77" s="24">
        <f t="shared" si="267"/>
        <v>0</v>
      </c>
      <c r="XF77" s="24">
        <f t="shared" si="268"/>
        <v>0</v>
      </c>
      <c r="XG77" s="24">
        <f t="shared" si="269"/>
        <v>0</v>
      </c>
      <c r="XL77" s="24">
        <f t="shared" si="270"/>
        <v>0</v>
      </c>
      <c r="XM77" s="24">
        <f t="shared" si="271"/>
        <v>0</v>
      </c>
      <c r="XN77" s="24">
        <f t="shared" si="272"/>
        <v>0</v>
      </c>
      <c r="XS77" s="24">
        <f t="shared" si="273"/>
        <v>0</v>
      </c>
      <c r="XT77" s="24">
        <f t="shared" si="274"/>
        <v>0</v>
      </c>
      <c r="XU77" s="24">
        <f t="shared" si="275"/>
        <v>0</v>
      </c>
      <c r="XZ77" s="24">
        <f t="shared" si="276"/>
        <v>0</v>
      </c>
      <c r="YA77" s="24">
        <f t="shared" si="277"/>
        <v>0</v>
      </c>
      <c r="YB77" s="24">
        <f t="shared" si="278"/>
        <v>0</v>
      </c>
      <c r="YG77" s="24">
        <f t="shared" si="279"/>
        <v>0</v>
      </c>
      <c r="YH77" s="24">
        <f t="shared" si="280"/>
        <v>0</v>
      </c>
      <c r="YI77" s="24">
        <f t="shared" si="281"/>
        <v>0</v>
      </c>
      <c r="YN77" s="24">
        <f t="shared" si="282"/>
        <v>0</v>
      </c>
      <c r="YO77" s="24">
        <f t="shared" si="283"/>
        <v>0</v>
      </c>
      <c r="YP77" s="24">
        <f t="shared" si="284"/>
        <v>0</v>
      </c>
      <c r="YU77" s="24">
        <f t="shared" si="285"/>
        <v>0</v>
      </c>
      <c r="YV77" s="24">
        <f t="shared" si="286"/>
        <v>0</v>
      </c>
      <c r="YW77" s="24">
        <f t="shared" si="287"/>
        <v>0</v>
      </c>
      <c r="ZB77" s="24">
        <f t="shared" si="288"/>
        <v>0</v>
      </c>
      <c r="ZC77" s="24">
        <f t="shared" si="289"/>
        <v>0</v>
      </c>
      <c r="ZD77" s="24">
        <f t="shared" si="290"/>
        <v>0</v>
      </c>
      <c r="ZI77" s="24">
        <f t="shared" si="291"/>
        <v>0</v>
      </c>
      <c r="ZJ77" s="24">
        <f t="shared" si="292"/>
        <v>0</v>
      </c>
      <c r="ZK77" s="24">
        <f t="shared" si="293"/>
        <v>0</v>
      </c>
      <c r="ZP77" s="24">
        <f t="shared" si="294"/>
        <v>0</v>
      </c>
      <c r="ZQ77" s="24">
        <f t="shared" si="295"/>
        <v>0</v>
      </c>
      <c r="ZR77" s="24">
        <f t="shared" si="296"/>
        <v>0</v>
      </c>
      <c r="ZW77" s="24">
        <f t="shared" si="297"/>
        <v>0</v>
      </c>
      <c r="ZX77" s="24">
        <f t="shared" si="298"/>
        <v>0</v>
      </c>
      <c r="ZY77" s="24">
        <f t="shared" si="299"/>
        <v>0</v>
      </c>
      <c r="AAD77" s="24">
        <f t="shared" si="300"/>
        <v>0</v>
      </c>
      <c r="AAE77" s="24">
        <f t="shared" si="301"/>
        <v>0</v>
      </c>
      <c r="AAF77" s="24">
        <f t="shared" si="302"/>
        <v>0</v>
      </c>
      <c r="AAK77" s="24">
        <f t="shared" si="303"/>
        <v>0</v>
      </c>
      <c r="AAL77" s="24">
        <f t="shared" si="304"/>
        <v>0</v>
      </c>
      <c r="AAM77" s="24">
        <f t="shared" si="305"/>
        <v>0</v>
      </c>
      <c r="AAR77" s="24">
        <f t="shared" si="306"/>
        <v>0</v>
      </c>
      <c r="AAS77" s="24">
        <f t="shared" si="307"/>
        <v>0</v>
      </c>
      <c r="AAT77" s="24">
        <f t="shared" si="308"/>
        <v>0</v>
      </c>
      <c r="AAY77" s="24">
        <f t="shared" si="309"/>
        <v>0</v>
      </c>
      <c r="AAZ77" s="24">
        <f t="shared" si="310"/>
        <v>0</v>
      </c>
      <c r="ABA77" s="24">
        <f t="shared" si="311"/>
        <v>0</v>
      </c>
      <c r="ABF77" s="24">
        <f t="shared" si="312"/>
        <v>0</v>
      </c>
      <c r="ABG77" s="24">
        <f t="shared" si="313"/>
        <v>0</v>
      </c>
      <c r="ABH77" s="24">
        <f t="shared" si="314"/>
        <v>0</v>
      </c>
      <c r="ABM77" s="24">
        <f t="shared" si="315"/>
        <v>0</v>
      </c>
      <c r="ABN77" s="24">
        <f t="shared" si="316"/>
        <v>0</v>
      </c>
      <c r="ABO77" s="24">
        <f t="shared" si="317"/>
        <v>0</v>
      </c>
      <c r="ABT77" s="24">
        <f t="shared" si="318"/>
        <v>0</v>
      </c>
      <c r="ABU77" s="24">
        <f t="shared" si="319"/>
        <v>0</v>
      </c>
      <c r="ABV77" s="24">
        <f t="shared" si="320"/>
        <v>0</v>
      </c>
      <c r="ACA77" s="24">
        <f t="shared" si="321"/>
        <v>0</v>
      </c>
      <c r="ACB77" s="24">
        <f t="shared" si="322"/>
        <v>0</v>
      </c>
      <c r="ACC77" s="24">
        <f t="shared" si="323"/>
        <v>0</v>
      </c>
      <c r="ACH77" s="24">
        <f t="shared" si="324"/>
        <v>0</v>
      </c>
      <c r="ACI77" s="24">
        <f t="shared" si="325"/>
        <v>0</v>
      </c>
      <c r="ACJ77" s="24">
        <f t="shared" si="326"/>
        <v>0</v>
      </c>
      <c r="ACO77" s="24">
        <f t="shared" si="327"/>
        <v>0</v>
      </c>
      <c r="ACP77" s="24">
        <f t="shared" si="328"/>
        <v>0</v>
      </c>
      <c r="ACQ77" s="24">
        <f t="shared" si="329"/>
        <v>0</v>
      </c>
      <c r="ACV77" s="24">
        <f t="shared" si="330"/>
        <v>0</v>
      </c>
      <c r="ACW77" s="24">
        <f t="shared" si="331"/>
        <v>0</v>
      </c>
      <c r="ACX77" s="24">
        <f t="shared" si="332"/>
        <v>0</v>
      </c>
      <c r="ACY77"/>
      <c r="ACZ77"/>
      <c r="ADA77"/>
      <c r="ADB77"/>
      <c r="ADC77" s="24">
        <f t="shared" si="333"/>
        <v>0</v>
      </c>
      <c r="ADD77" s="24">
        <f t="shared" si="334"/>
        <v>0</v>
      </c>
      <c r="ADE77" s="24">
        <f t="shared" si="335"/>
        <v>0</v>
      </c>
      <c r="ADJ77" s="24">
        <f t="shared" si="336"/>
        <v>0</v>
      </c>
      <c r="ADK77" s="24">
        <f t="shared" si="337"/>
        <v>0</v>
      </c>
      <c r="ADL77" s="24">
        <f t="shared" si="338"/>
        <v>0</v>
      </c>
      <c r="ADQ77" s="24">
        <f t="shared" si="339"/>
        <v>0</v>
      </c>
      <c r="ADR77" s="24">
        <f t="shared" si="340"/>
        <v>0</v>
      </c>
      <c r="ADS77" s="24">
        <f t="shared" si="341"/>
        <v>0</v>
      </c>
      <c r="ADX77" s="24">
        <f t="shared" si="342"/>
        <v>0</v>
      </c>
      <c r="ADY77" s="24">
        <f t="shared" si="343"/>
        <v>0</v>
      </c>
      <c r="ADZ77" s="24">
        <f t="shared" si="344"/>
        <v>0</v>
      </c>
      <c r="AEE77" s="24">
        <f t="shared" si="345"/>
        <v>0</v>
      </c>
      <c r="AEF77" s="24">
        <f t="shared" si="346"/>
        <v>0</v>
      </c>
      <c r="AEG77" s="24">
        <f t="shared" si="347"/>
        <v>0</v>
      </c>
      <c r="AEL77" s="24">
        <f t="shared" si="348"/>
        <v>0</v>
      </c>
      <c r="AEM77" s="24">
        <f t="shared" si="349"/>
        <v>0</v>
      </c>
      <c r="AEN77" s="24">
        <f t="shared" si="350"/>
        <v>0</v>
      </c>
      <c r="AES77" s="24">
        <f t="shared" si="351"/>
        <v>0</v>
      </c>
      <c r="AET77" s="24">
        <f t="shared" si="352"/>
        <v>0</v>
      </c>
      <c r="AEU77" s="24">
        <f t="shared" si="353"/>
        <v>0</v>
      </c>
      <c r="AEZ77" s="24">
        <f t="shared" si="354"/>
        <v>0</v>
      </c>
      <c r="AFA77" s="24">
        <f t="shared" si="355"/>
        <v>0</v>
      </c>
      <c r="AFB77" s="24">
        <f t="shared" si="356"/>
        <v>0</v>
      </c>
      <c r="AFG77" s="24">
        <f t="shared" si="357"/>
        <v>0</v>
      </c>
      <c r="AFH77" s="24">
        <f t="shared" si="358"/>
        <v>0</v>
      </c>
      <c r="AFI77" s="24">
        <f t="shared" si="359"/>
        <v>0</v>
      </c>
      <c r="AFN77" s="24">
        <f t="shared" si="360"/>
        <v>0</v>
      </c>
      <c r="AFO77" s="24">
        <f t="shared" si="361"/>
        <v>0</v>
      </c>
      <c r="AFP77" s="24">
        <f t="shared" si="362"/>
        <v>0</v>
      </c>
      <c r="AFU77" s="24">
        <f t="shared" si="363"/>
        <v>0</v>
      </c>
      <c r="AFV77" s="24">
        <f t="shared" si="364"/>
        <v>0</v>
      </c>
      <c r="AFW77" s="24">
        <f t="shared" si="365"/>
        <v>0</v>
      </c>
      <c r="AGB77" s="24">
        <f t="shared" si="366"/>
        <v>0</v>
      </c>
      <c r="AGC77" s="24">
        <f t="shared" si="367"/>
        <v>0</v>
      </c>
      <c r="AGD77" s="24">
        <f t="shared" si="368"/>
        <v>0</v>
      </c>
      <c r="AGI77" s="24">
        <f t="shared" si="369"/>
        <v>0</v>
      </c>
      <c r="AGJ77" s="24">
        <f t="shared" si="370"/>
        <v>0</v>
      </c>
      <c r="AGK77" s="24">
        <f t="shared" si="371"/>
        <v>0</v>
      </c>
      <c r="AGP77" s="24">
        <f t="shared" si="372"/>
        <v>0</v>
      </c>
      <c r="AGQ77" s="24">
        <f t="shared" si="373"/>
        <v>0</v>
      </c>
      <c r="AGR77" s="24">
        <f t="shared" si="374"/>
        <v>0</v>
      </c>
      <c r="AGW77" s="24">
        <f t="shared" si="375"/>
        <v>0</v>
      </c>
      <c r="AGX77" s="24">
        <f t="shared" si="376"/>
        <v>0</v>
      </c>
      <c r="AGY77" s="24">
        <f t="shared" si="377"/>
        <v>0</v>
      </c>
      <c r="AHD77" s="24">
        <f t="shared" si="378"/>
        <v>0</v>
      </c>
      <c r="AHE77" s="24">
        <f t="shared" si="379"/>
        <v>0</v>
      </c>
      <c r="AHF77" s="24">
        <f t="shared" si="380"/>
        <v>0</v>
      </c>
      <c r="AHK77" s="24">
        <f t="shared" si="381"/>
        <v>0</v>
      </c>
      <c r="AHL77" s="24">
        <f t="shared" si="382"/>
        <v>0</v>
      </c>
      <c r="AHM77" s="24">
        <f t="shared" si="383"/>
        <v>0</v>
      </c>
      <c r="AHR77" s="24">
        <f t="shared" si="384"/>
        <v>0</v>
      </c>
      <c r="AHS77" s="24">
        <f t="shared" si="385"/>
        <v>0</v>
      </c>
      <c r="AHT77" s="24">
        <f t="shared" si="386"/>
        <v>0</v>
      </c>
      <c r="AHY77" s="24">
        <f t="shared" si="387"/>
        <v>0</v>
      </c>
      <c r="AHZ77" s="24">
        <f t="shared" si="388"/>
        <v>0</v>
      </c>
      <c r="AIA77" s="24">
        <f t="shared" si="389"/>
        <v>0</v>
      </c>
      <c r="AIF77" s="24">
        <f t="shared" si="390"/>
        <v>0</v>
      </c>
      <c r="AIG77" s="24">
        <f t="shared" si="391"/>
        <v>0</v>
      </c>
      <c r="AIH77" s="24">
        <f t="shared" si="392"/>
        <v>0</v>
      </c>
      <c r="AIM77" s="24">
        <f t="shared" si="393"/>
        <v>0</v>
      </c>
      <c r="AIN77" s="24">
        <f t="shared" si="394"/>
        <v>0</v>
      </c>
      <c r="AIO77" s="24">
        <f t="shared" si="395"/>
        <v>0</v>
      </c>
      <c r="AIT77" s="24">
        <f t="shared" si="396"/>
        <v>0</v>
      </c>
      <c r="AIU77" s="24">
        <f t="shared" si="397"/>
        <v>0</v>
      </c>
      <c r="AIV77" s="24">
        <f t="shared" si="398"/>
        <v>0</v>
      </c>
      <c r="AJA77" s="24">
        <f t="shared" si="399"/>
        <v>0</v>
      </c>
      <c r="AJB77" s="24">
        <f t="shared" si="400"/>
        <v>0</v>
      </c>
      <c r="AJC77" s="24">
        <f t="shared" si="401"/>
        <v>0</v>
      </c>
      <c r="AJH77" s="24">
        <f t="shared" si="402"/>
        <v>0</v>
      </c>
      <c r="AJI77" s="24">
        <f t="shared" si="403"/>
        <v>0</v>
      </c>
      <c r="AJJ77" s="24">
        <f t="shared" si="404"/>
        <v>0</v>
      </c>
      <c r="AJO77" s="24">
        <f t="shared" si="405"/>
        <v>0</v>
      </c>
      <c r="AJP77" s="24">
        <f t="shared" si="406"/>
        <v>0</v>
      </c>
      <c r="AJQ77" s="24">
        <f t="shared" si="407"/>
        <v>0</v>
      </c>
      <c r="AJV77" s="24">
        <f t="shared" si="408"/>
        <v>0</v>
      </c>
      <c r="AJW77" s="24">
        <f t="shared" si="409"/>
        <v>0</v>
      </c>
      <c r="AJX77" s="24">
        <f t="shared" si="410"/>
        <v>0</v>
      </c>
      <c r="AKC77" s="24">
        <f t="shared" si="411"/>
        <v>0</v>
      </c>
      <c r="AKD77" s="24">
        <f t="shared" si="412"/>
        <v>0</v>
      </c>
      <c r="AKE77" s="24">
        <f t="shared" si="413"/>
        <v>0</v>
      </c>
      <c r="AKJ77" s="24">
        <f t="shared" si="414"/>
        <v>0</v>
      </c>
      <c r="AKK77" s="24">
        <f t="shared" si="415"/>
        <v>0</v>
      </c>
      <c r="AKL77" s="24">
        <f t="shared" si="416"/>
        <v>0</v>
      </c>
      <c r="AKQ77" s="24">
        <f t="shared" si="417"/>
        <v>0</v>
      </c>
      <c r="AKR77" s="24">
        <f t="shared" si="418"/>
        <v>0</v>
      </c>
      <c r="AKS77" s="24">
        <f t="shared" si="419"/>
        <v>0</v>
      </c>
      <c r="AKX77" s="24">
        <f t="shared" si="420"/>
        <v>0</v>
      </c>
      <c r="AKY77" s="24">
        <f t="shared" si="421"/>
        <v>0</v>
      </c>
      <c r="AKZ77" s="24">
        <f t="shared" si="422"/>
        <v>0</v>
      </c>
      <c r="ALE77" s="24">
        <f t="shared" si="423"/>
        <v>0</v>
      </c>
      <c r="ALF77" s="24">
        <f t="shared" si="424"/>
        <v>0</v>
      </c>
      <c r="ALG77" s="24">
        <f t="shared" si="425"/>
        <v>0</v>
      </c>
      <c r="ALL77" s="24">
        <f t="shared" si="426"/>
        <v>0</v>
      </c>
      <c r="ALM77" s="24">
        <f t="shared" si="427"/>
        <v>0</v>
      </c>
      <c r="ALN77" s="24">
        <f t="shared" si="428"/>
        <v>0</v>
      </c>
      <c r="ALS77" s="24">
        <f t="shared" si="429"/>
        <v>0</v>
      </c>
      <c r="ALT77" s="24">
        <f t="shared" si="430"/>
        <v>0</v>
      </c>
      <c r="ALU77" s="24">
        <f t="shared" si="431"/>
        <v>0</v>
      </c>
      <c r="ALZ77" s="24">
        <f t="shared" si="432"/>
        <v>0</v>
      </c>
      <c r="AMA77" s="24">
        <f t="shared" si="433"/>
        <v>0</v>
      </c>
      <c r="AMB77" s="24">
        <f t="shared" si="434"/>
        <v>0</v>
      </c>
      <c r="AMG77" s="24">
        <f t="shared" si="435"/>
        <v>0</v>
      </c>
      <c r="AMH77" s="24">
        <f t="shared" si="436"/>
        <v>0</v>
      </c>
      <c r="AMI77" s="24">
        <f t="shared" si="437"/>
        <v>0</v>
      </c>
      <c r="AMN77" s="24">
        <f t="shared" si="438"/>
        <v>0</v>
      </c>
      <c r="AMO77" s="24">
        <f t="shared" si="439"/>
        <v>0</v>
      </c>
      <c r="AMP77" s="24">
        <f t="shared" si="440"/>
        <v>0</v>
      </c>
      <c r="AMU77" s="24">
        <f t="shared" si="441"/>
        <v>0</v>
      </c>
      <c r="AMV77" s="24">
        <f t="shared" si="442"/>
        <v>0</v>
      </c>
      <c r="AMW77" s="24">
        <f t="shared" si="443"/>
        <v>0</v>
      </c>
      <c r="ANB77" s="24">
        <f t="shared" si="444"/>
        <v>0</v>
      </c>
      <c r="ANC77" s="24">
        <f t="shared" si="445"/>
        <v>0</v>
      </c>
      <c r="AND77" s="24">
        <f t="shared" si="446"/>
        <v>0</v>
      </c>
      <c r="ANI77" s="24">
        <f t="shared" si="447"/>
        <v>0</v>
      </c>
      <c r="ANJ77" s="24">
        <f t="shared" si="448"/>
        <v>0</v>
      </c>
      <c r="ANK77" s="24">
        <f t="shared" si="449"/>
        <v>0</v>
      </c>
      <c r="ANP77" s="24">
        <f t="shared" si="450"/>
        <v>0</v>
      </c>
      <c r="ANQ77" s="24">
        <f t="shared" si="451"/>
        <v>0</v>
      </c>
      <c r="ANR77" s="24">
        <f t="shared" si="452"/>
        <v>0</v>
      </c>
      <c r="ANW77" s="24">
        <f t="shared" si="453"/>
        <v>0</v>
      </c>
      <c r="ANX77" s="24">
        <f t="shared" si="454"/>
        <v>0</v>
      </c>
      <c r="ANY77" s="24">
        <f t="shared" si="455"/>
        <v>0</v>
      </c>
      <c r="AOD77" s="24">
        <f t="shared" si="456"/>
        <v>0</v>
      </c>
      <c r="AOE77" s="24">
        <f t="shared" si="457"/>
        <v>0</v>
      </c>
      <c r="AOF77" s="24">
        <f t="shared" si="458"/>
        <v>0</v>
      </c>
      <c r="AOK77" s="24">
        <f t="shared" si="459"/>
        <v>0</v>
      </c>
      <c r="AOL77" s="24">
        <f t="shared" si="460"/>
        <v>0</v>
      </c>
      <c r="AOM77" s="24">
        <f t="shared" si="461"/>
        <v>0</v>
      </c>
      <c r="AOR77" s="24">
        <f t="shared" si="462"/>
        <v>0</v>
      </c>
      <c r="AOS77" s="24">
        <f t="shared" si="463"/>
        <v>0</v>
      </c>
      <c r="AOT77" s="24">
        <f t="shared" si="464"/>
        <v>0</v>
      </c>
      <c r="AOY77" s="24">
        <f t="shared" si="465"/>
        <v>0</v>
      </c>
      <c r="AOZ77" s="24">
        <f t="shared" si="466"/>
        <v>0</v>
      </c>
      <c r="APA77" s="24">
        <f t="shared" si="467"/>
        <v>0</v>
      </c>
      <c r="APF77" s="24">
        <f t="shared" si="468"/>
        <v>0</v>
      </c>
      <c r="APG77" s="24">
        <f t="shared" si="469"/>
        <v>0</v>
      </c>
      <c r="APH77" s="24">
        <f t="shared" si="470"/>
        <v>0</v>
      </c>
      <c r="APM77" s="24">
        <f t="shared" si="471"/>
        <v>0</v>
      </c>
      <c r="APN77" s="24">
        <f t="shared" si="472"/>
        <v>0</v>
      </c>
      <c r="APO77" s="24">
        <f t="shared" si="473"/>
        <v>0</v>
      </c>
      <c r="APT77" s="24">
        <f t="shared" si="474"/>
        <v>0</v>
      </c>
      <c r="APU77" s="24">
        <f t="shared" si="475"/>
        <v>0</v>
      </c>
      <c r="APV77" s="24">
        <f t="shared" si="476"/>
        <v>0</v>
      </c>
      <c r="AQA77" s="24">
        <f t="shared" si="477"/>
        <v>0</v>
      </c>
      <c r="AQB77" s="24">
        <f t="shared" si="478"/>
        <v>0</v>
      </c>
      <c r="AQC77" s="24">
        <f t="shared" si="479"/>
        <v>0</v>
      </c>
      <c r="AQH77" s="24">
        <f t="shared" si="480"/>
        <v>0</v>
      </c>
      <c r="AQI77" s="24">
        <f t="shared" si="481"/>
        <v>0</v>
      </c>
      <c r="AQJ77" s="24">
        <f t="shared" si="482"/>
        <v>0</v>
      </c>
      <c r="AQO77" s="24">
        <f t="shared" si="483"/>
        <v>0</v>
      </c>
      <c r="AQP77" s="24">
        <f t="shared" si="484"/>
        <v>0</v>
      </c>
      <c r="AQQ77" s="24">
        <f t="shared" si="485"/>
        <v>0</v>
      </c>
      <c r="AQV77" s="24">
        <f t="shared" si="486"/>
        <v>0</v>
      </c>
      <c r="AQW77" s="24">
        <f t="shared" si="487"/>
        <v>0</v>
      </c>
      <c r="AQX77" s="24">
        <f t="shared" si="488"/>
        <v>0</v>
      </c>
      <c r="ARC77" s="24">
        <f t="shared" si="489"/>
        <v>0</v>
      </c>
      <c r="ARD77" s="24">
        <f t="shared" si="490"/>
        <v>0</v>
      </c>
      <c r="ARE77" s="24">
        <f t="shared" si="491"/>
        <v>0</v>
      </c>
      <c r="ARJ77" s="24">
        <f t="shared" si="492"/>
        <v>0</v>
      </c>
      <c r="ARK77" s="24">
        <f t="shared" si="493"/>
        <v>0</v>
      </c>
      <c r="ARL77" s="24">
        <f t="shared" si="494"/>
        <v>0</v>
      </c>
      <c r="ARQ77" s="24">
        <f t="shared" si="495"/>
        <v>0</v>
      </c>
      <c r="ARR77" s="24">
        <f t="shared" si="496"/>
        <v>0</v>
      </c>
      <c r="ARS77" s="24">
        <f t="shared" si="497"/>
        <v>0</v>
      </c>
      <c r="ARX77" s="24">
        <f t="shared" si="498"/>
        <v>0</v>
      </c>
      <c r="ARY77" s="24">
        <f t="shared" si="499"/>
        <v>0</v>
      </c>
      <c r="ARZ77" s="24">
        <f t="shared" si="500"/>
        <v>0</v>
      </c>
      <c r="ASE77" s="24">
        <f t="shared" si="501"/>
        <v>0</v>
      </c>
      <c r="ASF77" s="24">
        <f t="shared" si="502"/>
        <v>0</v>
      </c>
      <c r="ASG77" s="24">
        <f t="shared" si="503"/>
        <v>0</v>
      </c>
      <c r="ASL77" s="24">
        <f t="shared" si="504"/>
        <v>0</v>
      </c>
      <c r="ASM77" s="24">
        <f t="shared" si="505"/>
        <v>0</v>
      </c>
      <c r="ASN77" s="24">
        <f t="shared" si="506"/>
        <v>0</v>
      </c>
      <c r="ASS77" s="24">
        <f t="shared" si="507"/>
        <v>0</v>
      </c>
      <c r="AST77" s="24">
        <f t="shared" si="508"/>
        <v>0</v>
      </c>
      <c r="ASU77" s="24">
        <f t="shared" si="509"/>
        <v>0</v>
      </c>
      <c r="ASZ77" s="24">
        <f t="shared" si="510"/>
        <v>0</v>
      </c>
      <c r="ATA77" s="24">
        <f t="shared" si="511"/>
        <v>0</v>
      </c>
      <c r="ATB77" s="24">
        <f t="shared" si="512"/>
        <v>0</v>
      </c>
      <c r="ATG77" s="24">
        <f t="shared" si="513"/>
        <v>0</v>
      </c>
      <c r="ATH77" s="24">
        <f t="shared" si="514"/>
        <v>0</v>
      </c>
      <c r="ATI77" s="24">
        <f t="shared" si="515"/>
        <v>0</v>
      </c>
      <c r="ATN77" s="24">
        <f t="shared" si="516"/>
        <v>0</v>
      </c>
      <c r="ATO77" s="24">
        <f t="shared" si="517"/>
        <v>0</v>
      </c>
      <c r="ATP77" s="24">
        <f t="shared" si="518"/>
        <v>0</v>
      </c>
      <c r="ATU77" s="24">
        <f t="shared" si="519"/>
        <v>0</v>
      </c>
      <c r="ATV77" s="24">
        <f t="shared" si="520"/>
        <v>0</v>
      </c>
      <c r="ATW77" s="24">
        <f t="shared" si="521"/>
        <v>0</v>
      </c>
      <c r="AUB77" s="24">
        <f t="shared" si="522"/>
        <v>0</v>
      </c>
      <c r="AUC77" s="24">
        <f t="shared" si="523"/>
        <v>0</v>
      </c>
      <c r="AUD77" s="24">
        <f t="shared" si="524"/>
        <v>0</v>
      </c>
      <c r="AUI77" s="24">
        <f t="shared" si="525"/>
        <v>0</v>
      </c>
      <c r="AUJ77" s="24">
        <f t="shared" si="526"/>
        <v>0</v>
      </c>
      <c r="AUK77" s="24">
        <f t="shared" si="527"/>
        <v>0</v>
      </c>
      <c r="AUP77" s="24">
        <f t="shared" si="528"/>
        <v>0</v>
      </c>
      <c r="AUQ77" s="24">
        <f t="shared" si="529"/>
        <v>0</v>
      </c>
      <c r="AUR77" s="24">
        <f t="shared" si="530"/>
        <v>0</v>
      </c>
      <c r="AUW77" s="24">
        <f t="shared" si="531"/>
        <v>0</v>
      </c>
      <c r="AUX77" s="24">
        <f t="shared" si="532"/>
        <v>0</v>
      </c>
      <c r="AUY77" s="24">
        <f t="shared" si="533"/>
        <v>0</v>
      </c>
      <c r="AVD77" s="24">
        <f t="shared" si="534"/>
        <v>0</v>
      </c>
      <c r="AVE77" s="24">
        <f t="shared" si="535"/>
        <v>0</v>
      </c>
      <c r="AVF77" s="24">
        <f t="shared" si="536"/>
        <v>0</v>
      </c>
      <c r="AVK77" s="24">
        <f t="shared" si="537"/>
        <v>0</v>
      </c>
      <c r="AVL77" s="24">
        <f t="shared" si="538"/>
        <v>0</v>
      </c>
      <c r="AVM77" s="24">
        <f t="shared" si="539"/>
        <v>0</v>
      </c>
      <c r="AVR77" s="24">
        <f t="shared" si="540"/>
        <v>0</v>
      </c>
      <c r="AVS77" s="24">
        <f t="shared" si="541"/>
        <v>0</v>
      </c>
      <c r="AVT77" s="24">
        <f t="shared" si="542"/>
        <v>0</v>
      </c>
      <c r="AVY77" s="24">
        <f t="shared" si="543"/>
        <v>0</v>
      </c>
      <c r="AVZ77" s="24">
        <f t="shared" si="544"/>
        <v>0</v>
      </c>
      <c r="AWA77" s="24">
        <f t="shared" si="545"/>
        <v>0</v>
      </c>
      <c r="AWF77" s="24">
        <f t="shared" si="546"/>
        <v>0</v>
      </c>
      <c r="AWG77" s="24">
        <f t="shared" si="547"/>
        <v>0</v>
      </c>
      <c r="AWH77" s="24">
        <f t="shared" si="548"/>
        <v>0</v>
      </c>
      <c r="AWM77" s="24">
        <f t="shared" si="549"/>
        <v>0</v>
      </c>
      <c r="AWN77" s="24">
        <f t="shared" si="550"/>
        <v>0</v>
      </c>
      <c r="AWO77" s="24">
        <f t="shared" si="551"/>
        <v>0</v>
      </c>
      <c r="AWT77" s="24">
        <f t="shared" si="552"/>
        <v>0</v>
      </c>
      <c r="AWU77" s="24">
        <f t="shared" si="553"/>
        <v>0</v>
      </c>
      <c r="AWV77" s="24">
        <f t="shared" si="554"/>
        <v>0</v>
      </c>
      <c r="AXA77" s="24">
        <f t="shared" si="555"/>
        <v>0</v>
      </c>
      <c r="AXB77" s="24">
        <f t="shared" si="556"/>
        <v>0</v>
      </c>
      <c r="AXC77" s="24">
        <f t="shared" si="557"/>
        <v>0</v>
      </c>
      <c r="AXH77" s="24">
        <f t="shared" si="558"/>
        <v>0</v>
      </c>
      <c r="AXI77" s="24">
        <f t="shared" si="559"/>
        <v>0</v>
      </c>
      <c r="AXJ77" s="24">
        <f t="shared" si="560"/>
        <v>0</v>
      </c>
      <c r="AXO77" s="24">
        <f t="shared" si="561"/>
        <v>0</v>
      </c>
      <c r="AXP77" s="24">
        <f t="shared" si="562"/>
        <v>0</v>
      </c>
      <c r="AXQ77" s="24">
        <f t="shared" si="563"/>
        <v>0</v>
      </c>
      <c r="AXV77" s="24">
        <f t="shared" si="564"/>
        <v>0</v>
      </c>
      <c r="AXW77" s="24">
        <f t="shared" si="565"/>
        <v>0</v>
      </c>
      <c r="AXX77" s="24">
        <f t="shared" si="566"/>
        <v>0</v>
      </c>
      <c r="AYC77" s="24">
        <f t="shared" si="567"/>
        <v>0</v>
      </c>
      <c r="AYD77" s="24">
        <f t="shared" si="568"/>
        <v>0</v>
      </c>
      <c r="AYE77" s="24">
        <f t="shared" si="569"/>
        <v>0</v>
      </c>
      <c r="AYJ77" s="24">
        <f t="shared" si="570"/>
        <v>0</v>
      </c>
      <c r="AYK77" s="24">
        <f t="shared" si="571"/>
        <v>0</v>
      </c>
      <c r="AYL77" s="24">
        <f t="shared" si="572"/>
        <v>0</v>
      </c>
      <c r="AYQ77" s="24">
        <f t="shared" si="573"/>
        <v>0</v>
      </c>
      <c r="AYR77" s="24">
        <f t="shared" si="574"/>
        <v>0</v>
      </c>
      <c r="AYS77" s="24">
        <f t="shared" si="575"/>
        <v>0</v>
      </c>
      <c r="AYX77" s="24">
        <f t="shared" si="576"/>
        <v>0</v>
      </c>
      <c r="AYY77" s="24">
        <f t="shared" si="577"/>
        <v>0</v>
      </c>
      <c r="AYZ77" s="24">
        <f t="shared" si="578"/>
        <v>0</v>
      </c>
      <c r="AZE77" s="24">
        <f t="shared" si="579"/>
        <v>0</v>
      </c>
      <c r="AZF77" s="24">
        <f t="shared" si="580"/>
        <v>0</v>
      </c>
      <c r="AZG77" s="24">
        <f t="shared" si="581"/>
        <v>0</v>
      </c>
      <c r="AZL77" s="24">
        <f t="shared" si="582"/>
        <v>0</v>
      </c>
      <c r="AZM77" s="24">
        <f t="shared" si="583"/>
        <v>0</v>
      </c>
      <c r="AZN77" s="24">
        <f t="shared" si="584"/>
        <v>0</v>
      </c>
      <c r="AZS77" s="24">
        <f t="shared" si="585"/>
        <v>0</v>
      </c>
      <c r="AZT77" s="24">
        <f t="shared" si="586"/>
        <v>0</v>
      </c>
      <c r="AZU77" s="24">
        <f t="shared" si="587"/>
        <v>0</v>
      </c>
      <c r="AZZ77" s="24">
        <f t="shared" si="588"/>
        <v>0</v>
      </c>
      <c r="BAA77" s="24">
        <f t="shared" si="589"/>
        <v>0</v>
      </c>
      <c r="BAB77" s="24">
        <f t="shared" si="590"/>
        <v>0</v>
      </c>
      <c r="BAG77" s="24">
        <f t="shared" si="591"/>
        <v>0</v>
      </c>
      <c r="BAH77" s="24">
        <f t="shared" si="592"/>
        <v>0</v>
      </c>
      <c r="BAI77" s="24">
        <f t="shared" si="593"/>
        <v>0</v>
      </c>
      <c r="BAN77" s="24">
        <f t="shared" si="594"/>
        <v>0</v>
      </c>
      <c r="BAO77" s="24">
        <f t="shared" si="595"/>
        <v>0</v>
      </c>
      <c r="BAP77" s="24">
        <f t="shared" si="596"/>
        <v>0</v>
      </c>
      <c r="BAU77" s="24">
        <f t="shared" si="597"/>
        <v>0</v>
      </c>
      <c r="BAV77" s="24">
        <f t="shared" si="598"/>
        <v>0</v>
      </c>
      <c r="BAW77" s="24">
        <f t="shared" si="599"/>
        <v>0</v>
      </c>
      <c r="BBB77" s="24">
        <f t="shared" si="600"/>
        <v>0</v>
      </c>
      <c r="BBC77" s="24">
        <f t="shared" si="601"/>
        <v>0</v>
      </c>
      <c r="BBD77" s="24">
        <f t="shared" si="602"/>
        <v>0</v>
      </c>
      <c r="BBI77" s="24">
        <f t="shared" si="603"/>
        <v>0</v>
      </c>
      <c r="BBJ77" s="24">
        <f t="shared" si="604"/>
        <v>0</v>
      </c>
      <c r="BBK77" s="24">
        <f t="shared" si="605"/>
        <v>0</v>
      </c>
      <c r="BBP77" s="24">
        <f t="shared" si="606"/>
        <v>0</v>
      </c>
      <c r="BBQ77" s="24">
        <f t="shared" si="607"/>
        <v>0</v>
      </c>
      <c r="BBR77" s="24">
        <f t="shared" si="608"/>
        <v>0</v>
      </c>
      <c r="BBW77" s="24">
        <f t="shared" si="609"/>
        <v>0</v>
      </c>
      <c r="BBX77" s="24">
        <f t="shared" si="610"/>
        <v>0</v>
      </c>
      <c r="BBY77" s="24">
        <f t="shared" si="611"/>
        <v>0</v>
      </c>
      <c r="BCD77" s="24">
        <f t="shared" si="612"/>
        <v>0</v>
      </c>
      <c r="BCE77" s="24">
        <f t="shared" si="613"/>
        <v>0</v>
      </c>
      <c r="BCF77" s="24">
        <f t="shared" si="614"/>
        <v>0</v>
      </c>
      <c r="BCK77" s="24">
        <f t="shared" si="615"/>
        <v>0</v>
      </c>
      <c r="BCL77" s="24">
        <f t="shared" si="616"/>
        <v>0</v>
      </c>
      <c r="BCM77" s="24">
        <f t="shared" si="617"/>
        <v>0</v>
      </c>
      <c r="BCR77" s="24">
        <f t="shared" si="618"/>
        <v>0</v>
      </c>
      <c r="BCS77" s="24">
        <f t="shared" si="619"/>
        <v>0</v>
      </c>
      <c r="BCT77" s="24">
        <f t="shared" si="620"/>
        <v>0</v>
      </c>
      <c r="BCY77" s="24">
        <f t="shared" si="621"/>
        <v>0</v>
      </c>
      <c r="BCZ77" s="24">
        <f t="shared" si="622"/>
        <v>0</v>
      </c>
      <c r="BDA77" s="24">
        <f t="shared" si="623"/>
        <v>0</v>
      </c>
      <c r="BDF77" s="24">
        <f t="shared" si="624"/>
        <v>0</v>
      </c>
      <c r="BDG77" s="24">
        <f t="shared" si="625"/>
        <v>0</v>
      </c>
      <c r="BDH77" s="24">
        <f t="shared" si="626"/>
        <v>0</v>
      </c>
      <c r="BDM77" s="24">
        <f t="shared" si="627"/>
        <v>0</v>
      </c>
      <c r="BDN77" s="24">
        <f t="shared" si="628"/>
        <v>0</v>
      </c>
      <c r="BDO77" s="24">
        <f t="shared" si="629"/>
        <v>0</v>
      </c>
      <c r="BDT77" s="24">
        <f t="shared" si="630"/>
        <v>0</v>
      </c>
      <c r="BDU77" s="24">
        <f t="shared" si="631"/>
        <v>0</v>
      </c>
      <c r="BDV77" s="24">
        <f t="shared" si="632"/>
        <v>0</v>
      </c>
      <c r="BEA77" s="24">
        <f t="shared" si="633"/>
        <v>0</v>
      </c>
      <c r="BEB77" s="24">
        <f t="shared" si="634"/>
        <v>0</v>
      </c>
      <c r="BEC77" s="24">
        <f t="shared" si="635"/>
        <v>0</v>
      </c>
      <c r="BEH77" s="24">
        <f t="shared" si="636"/>
        <v>0</v>
      </c>
      <c r="BEI77" s="24">
        <f t="shared" si="637"/>
        <v>0</v>
      </c>
      <c r="BEJ77" s="24">
        <f t="shared" si="638"/>
        <v>0</v>
      </c>
      <c r="BEO77" s="24">
        <f t="shared" si="639"/>
        <v>0</v>
      </c>
      <c r="BEP77" s="24">
        <f t="shared" si="640"/>
        <v>0</v>
      </c>
      <c r="BEQ77" s="24">
        <f t="shared" si="641"/>
        <v>0</v>
      </c>
      <c r="BEV77" s="24">
        <f t="shared" si="642"/>
        <v>0</v>
      </c>
      <c r="BEW77" s="24">
        <f t="shared" si="643"/>
        <v>0</v>
      </c>
      <c r="BEX77" s="24">
        <f t="shared" si="644"/>
        <v>0</v>
      </c>
      <c r="BFC77" s="24">
        <f t="shared" si="645"/>
        <v>0</v>
      </c>
      <c r="BFD77" s="24">
        <f t="shared" si="646"/>
        <v>0</v>
      </c>
      <c r="BFE77" s="24">
        <f t="shared" si="647"/>
        <v>0</v>
      </c>
      <c r="BFJ77" s="24">
        <f t="shared" si="648"/>
        <v>0</v>
      </c>
      <c r="BFK77" s="24">
        <f t="shared" si="649"/>
        <v>0</v>
      </c>
      <c r="BFL77" s="24">
        <f t="shared" si="650"/>
        <v>0</v>
      </c>
      <c r="BFQ77" s="24">
        <f t="shared" si="651"/>
        <v>0</v>
      </c>
      <c r="BFR77" s="24">
        <f t="shared" si="652"/>
        <v>0</v>
      </c>
      <c r="BFS77" s="24">
        <f t="shared" si="653"/>
        <v>0</v>
      </c>
      <c r="BFX77" s="24">
        <f t="shared" si="654"/>
        <v>0</v>
      </c>
      <c r="BFY77" s="24">
        <f t="shared" si="655"/>
        <v>0</v>
      </c>
      <c r="BFZ77" s="24">
        <f t="shared" si="656"/>
        <v>0</v>
      </c>
      <c r="BGE77" s="24">
        <f t="shared" si="657"/>
        <v>0</v>
      </c>
      <c r="BGF77" s="24">
        <f t="shared" si="658"/>
        <v>0</v>
      </c>
      <c r="BGG77" s="24">
        <f t="shared" si="659"/>
        <v>0</v>
      </c>
      <c r="BGL77" s="24">
        <f t="shared" si="660"/>
        <v>0</v>
      </c>
      <c r="BGM77" s="24">
        <f t="shared" si="661"/>
        <v>0</v>
      </c>
      <c r="BGN77" s="24">
        <f t="shared" si="662"/>
        <v>0</v>
      </c>
      <c r="BGS77" s="24">
        <f t="shared" si="663"/>
        <v>0</v>
      </c>
      <c r="BGT77" s="24">
        <f t="shared" si="664"/>
        <v>0</v>
      </c>
      <c r="BGU77" s="24">
        <f t="shared" si="665"/>
        <v>0</v>
      </c>
      <c r="BGZ77" s="24">
        <f t="shared" si="666"/>
        <v>0</v>
      </c>
      <c r="BHA77" s="24">
        <f t="shared" si="667"/>
        <v>0</v>
      </c>
      <c r="BHB77" s="24">
        <f t="shared" si="668"/>
        <v>0</v>
      </c>
      <c r="BHG77" s="24">
        <f t="shared" si="669"/>
        <v>0</v>
      </c>
      <c r="BHH77" s="24">
        <f t="shared" si="670"/>
        <v>0</v>
      </c>
      <c r="BHI77" s="24">
        <f t="shared" si="671"/>
        <v>0</v>
      </c>
      <c r="BHN77" s="24">
        <f t="shared" si="672"/>
        <v>0</v>
      </c>
      <c r="BHO77" s="24">
        <f t="shared" si="673"/>
        <v>0</v>
      </c>
      <c r="BHP77" s="24">
        <f t="shared" si="674"/>
        <v>0</v>
      </c>
      <c r="BHU77" s="24">
        <f t="shared" si="675"/>
        <v>0</v>
      </c>
      <c r="BHV77" s="24">
        <f t="shared" si="676"/>
        <v>0</v>
      </c>
      <c r="BHW77" s="24">
        <f t="shared" si="677"/>
        <v>0</v>
      </c>
      <c r="BIB77" s="24">
        <f t="shared" si="678"/>
        <v>0</v>
      </c>
      <c r="BIC77" s="24">
        <f t="shared" si="679"/>
        <v>0</v>
      </c>
      <c r="BID77" s="24">
        <f t="shared" si="680"/>
        <v>0</v>
      </c>
      <c r="BII77" s="24">
        <f t="shared" si="681"/>
        <v>0</v>
      </c>
      <c r="BIJ77" s="24">
        <f t="shared" si="682"/>
        <v>0</v>
      </c>
      <c r="BIK77" s="24">
        <f t="shared" si="683"/>
        <v>0</v>
      </c>
      <c r="BIP77" s="24">
        <f t="shared" si="684"/>
        <v>0</v>
      </c>
      <c r="BIQ77" s="24">
        <f t="shared" si="685"/>
        <v>0</v>
      </c>
      <c r="BIR77" s="24">
        <f t="shared" si="686"/>
        <v>0</v>
      </c>
      <c r="BIW77" s="24">
        <f t="shared" si="687"/>
        <v>0</v>
      </c>
      <c r="BIX77" s="24">
        <f t="shared" si="688"/>
        <v>0</v>
      </c>
      <c r="BIY77" s="24">
        <f t="shared" si="689"/>
        <v>0</v>
      </c>
      <c r="BJD77" s="24">
        <f t="shared" si="690"/>
        <v>0</v>
      </c>
      <c r="BJE77" s="24">
        <f t="shared" si="691"/>
        <v>0</v>
      </c>
      <c r="BJF77" s="24">
        <f t="shared" si="692"/>
        <v>0</v>
      </c>
      <c r="BJK77" s="24">
        <f t="shared" si="693"/>
        <v>0</v>
      </c>
      <c r="BJL77" s="24">
        <f t="shared" si="694"/>
        <v>0</v>
      </c>
      <c r="BJM77" s="24">
        <f t="shared" si="695"/>
        <v>0</v>
      </c>
      <c r="BJR77" s="24">
        <f t="shared" si="696"/>
        <v>0</v>
      </c>
      <c r="BJS77" s="24">
        <f t="shared" si="697"/>
        <v>0</v>
      </c>
      <c r="BJT77" s="24">
        <f t="shared" si="698"/>
        <v>0</v>
      </c>
      <c r="BJY77" s="24">
        <f t="shared" si="699"/>
        <v>0</v>
      </c>
      <c r="BJZ77" s="24">
        <f t="shared" si="700"/>
        <v>0</v>
      </c>
      <c r="BKA77" s="24">
        <f t="shared" si="701"/>
        <v>0</v>
      </c>
      <c r="BKF77" s="24">
        <f t="shared" si="702"/>
        <v>0</v>
      </c>
      <c r="BKG77" s="24">
        <f t="shared" si="703"/>
        <v>0</v>
      </c>
      <c r="BKH77" s="24">
        <f t="shared" si="704"/>
        <v>0</v>
      </c>
      <c r="BKM77" s="24">
        <f t="shared" si="705"/>
        <v>0</v>
      </c>
      <c r="BKN77" s="24">
        <f t="shared" si="706"/>
        <v>0</v>
      </c>
      <c r="BKO77" s="24">
        <f t="shared" si="707"/>
        <v>0</v>
      </c>
      <c r="BKT77" s="24">
        <f t="shared" si="708"/>
        <v>0</v>
      </c>
      <c r="BKU77" s="24">
        <f t="shared" si="709"/>
        <v>0</v>
      </c>
      <c r="BKV77" s="24">
        <f t="shared" si="710"/>
        <v>0</v>
      </c>
      <c r="BLA77" s="24">
        <f t="shared" si="711"/>
        <v>0</v>
      </c>
      <c r="BLB77" s="24">
        <f t="shared" si="712"/>
        <v>0</v>
      </c>
      <c r="BLC77" s="24">
        <f t="shared" si="713"/>
        <v>0</v>
      </c>
      <c r="BLH77" s="24">
        <f t="shared" si="714"/>
        <v>0</v>
      </c>
      <c r="BLI77" s="24">
        <f t="shared" si="715"/>
        <v>0</v>
      </c>
      <c r="BLJ77" s="24">
        <f t="shared" si="716"/>
        <v>0</v>
      </c>
      <c r="BLO77" s="24">
        <f t="shared" si="717"/>
        <v>0</v>
      </c>
      <c r="BLP77" s="24">
        <f t="shared" si="718"/>
        <v>0</v>
      </c>
      <c r="BLQ77" s="24">
        <f t="shared" si="719"/>
        <v>0</v>
      </c>
      <c r="BLV77" s="24">
        <f t="shared" si="720"/>
        <v>0</v>
      </c>
      <c r="BLW77" s="24">
        <f t="shared" si="721"/>
        <v>0</v>
      </c>
      <c r="BLX77" s="24">
        <f t="shared" si="722"/>
        <v>0</v>
      </c>
      <c r="BMC77" s="24">
        <f t="shared" si="723"/>
        <v>0</v>
      </c>
      <c r="BMD77" s="24">
        <f t="shared" si="724"/>
        <v>0</v>
      </c>
      <c r="BME77" s="24">
        <f t="shared" si="725"/>
        <v>0</v>
      </c>
      <c r="BMJ77" s="24">
        <f t="shared" si="726"/>
        <v>0</v>
      </c>
      <c r="BMK77" s="24">
        <f t="shared" si="727"/>
        <v>0</v>
      </c>
      <c r="BML77" s="24">
        <f t="shared" si="728"/>
        <v>0</v>
      </c>
      <c r="BMQ77" s="24">
        <f t="shared" si="729"/>
        <v>0</v>
      </c>
      <c r="BMR77" s="24">
        <f t="shared" si="730"/>
        <v>0</v>
      </c>
      <c r="BMS77" s="24">
        <f t="shared" si="731"/>
        <v>0</v>
      </c>
      <c r="BMX77" s="24">
        <f t="shared" si="732"/>
        <v>0</v>
      </c>
      <c r="BMY77" s="24">
        <f t="shared" si="733"/>
        <v>0</v>
      </c>
      <c r="BMZ77" s="24">
        <f t="shared" si="734"/>
        <v>0</v>
      </c>
      <c r="BNE77" s="24">
        <f t="shared" si="735"/>
        <v>0</v>
      </c>
      <c r="BNF77" s="24">
        <f t="shared" si="736"/>
        <v>0</v>
      </c>
      <c r="BNG77" s="24">
        <f t="shared" si="737"/>
        <v>0</v>
      </c>
      <c r="BNL77" s="24">
        <f t="shared" si="738"/>
        <v>0</v>
      </c>
      <c r="BNM77" s="24">
        <f t="shared" si="739"/>
        <v>0</v>
      </c>
      <c r="BNN77" s="24">
        <f t="shared" si="740"/>
        <v>0</v>
      </c>
      <c r="BNS77" s="24">
        <f t="shared" si="741"/>
        <v>0</v>
      </c>
      <c r="BNT77" s="24">
        <f t="shared" si="742"/>
        <v>0</v>
      </c>
      <c r="BNU77" s="24">
        <f t="shared" si="743"/>
        <v>0</v>
      </c>
      <c r="BNZ77" s="24">
        <f t="shared" si="744"/>
        <v>0</v>
      </c>
      <c r="BOA77" s="24">
        <f t="shared" si="745"/>
        <v>0</v>
      </c>
      <c r="BOB77" s="24">
        <f t="shared" si="746"/>
        <v>0</v>
      </c>
      <c r="BOG77" s="24">
        <f t="shared" si="747"/>
        <v>0</v>
      </c>
      <c r="BOH77" s="24">
        <f t="shared" si="748"/>
        <v>0</v>
      </c>
      <c r="BOI77" s="24">
        <f t="shared" si="749"/>
        <v>0</v>
      </c>
      <c r="BON77" s="24">
        <f t="shared" si="750"/>
        <v>0</v>
      </c>
      <c r="BOO77" s="24">
        <f t="shared" si="751"/>
        <v>0</v>
      </c>
      <c r="BOP77" s="24">
        <f t="shared" si="752"/>
        <v>0</v>
      </c>
      <c r="BOU77" s="24">
        <f t="shared" si="753"/>
        <v>0</v>
      </c>
      <c r="BOV77" s="24">
        <f t="shared" si="754"/>
        <v>0</v>
      </c>
      <c r="BOW77" s="24">
        <f t="shared" si="755"/>
        <v>0</v>
      </c>
      <c r="BPB77" s="24">
        <f t="shared" si="756"/>
        <v>0</v>
      </c>
      <c r="BPC77" s="24">
        <f t="shared" si="757"/>
        <v>0</v>
      </c>
      <c r="BPD77" s="24">
        <f t="shared" si="758"/>
        <v>0</v>
      </c>
      <c r="BPI77" s="24">
        <f t="shared" si="759"/>
        <v>0</v>
      </c>
      <c r="BPJ77" s="24">
        <f t="shared" si="760"/>
        <v>0</v>
      </c>
      <c r="BPK77" s="24">
        <f t="shared" si="761"/>
        <v>0</v>
      </c>
      <c r="BPP77" s="24">
        <f t="shared" si="762"/>
        <v>0</v>
      </c>
      <c r="BPQ77" s="24">
        <f t="shared" si="763"/>
        <v>0</v>
      </c>
      <c r="BPR77" s="24">
        <f t="shared" si="764"/>
        <v>0</v>
      </c>
      <c r="BPW77" s="24">
        <f t="shared" si="765"/>
        <v>0</v>
      </c>
      <c r="BPX77" s="24">
        <f t="shared" si="766"/>
        <v>0</v>
      </c>
      <c r="BPY77" s="24">
        <f t="shared" si="767"/>
        <v>0</v>
      </c>
      <c r="BQD77" s="24">
        <f t="shared" si="768"/>
        <v>0</v>
      </c>
      <c r="BQE77" s="24">
        <f t="shared" si="769"/>
        <v>0</v>
      </c>
      <c r="BQF77" s="24">
        <f t="shared" si="770"/>
        <v>0</v>
      </c>
      <c r="BQK77" s="24">
        <f t="shared" si="771"/>
        <v>0</v>
      </c>
      <c r="BQL77" s="24">
        <f t="shared" si="772"/>
        <v>0</v>
      </c>
      <c r="BQM77" s="24">
        <f t="shared" si="773"/>
        <v>0</v>
      </c>
      <c r="BQR77" s="24">
        <f t="shared" si="774"/>
        <v>0</v>
      </c>
      <c r="BQS77" s="24">
        <f t="shared" si="775"/>
        <v>0</v>
      </c>
      <c r="BQT77" s="24">
        <f t="shared" si="776"/>
        <v>0</v>
      </c>
      <c r="BQY77" s="24">
        <f t="shared" si="777"/>
        <v>0</v>
      </c>
      <c r="BQZ77" s="24">
        <f t="shared" si="778"/>
        <v>0</v>
      </c>
      <c r="BRA77" s="24">
        <f t="shared" si="779"/>
        <v>0</v>
      </c>
      <c r="BRF77" s="24">
        <f t="shared" si="780"/>
        <v>0</v>
      </c>
      <c r="BRG77" s="24">
        <f t="shared" si="781"/>
        <v>0</v>
      </c>
      <c r="BRH77" s="24">
        <f t="shared" si="782"/>
        <v>0</v>
      </c>
      <c r="BRM77" s="24">
        <f t="shared" si="783"/>
        <v>0</v>
      </c>
      <c r="BRN77" s="24">
        <f t="shared" si="784"/>
        <v>0</v>
      </c>
      <c r="BRO77" s="24">
        <f t="shared" si="785"/>
        <v>0</v>
      </c>
      <c r="BRT77" s="24">
        <f t="shared" si="786"/>
        <v>0</v>
      </c>
      <c r="BRU77" s="24">
        <f t="shared" si="787"/>
        <v>0</v>
      </c>
      <c r="BRV77" s="24">
        <f t="shared" si="788"/>
        <v>0</v>
      </c>
      <c r="BSA77" s="24">
        <f t="shared" si="789"/>
        <v>0</v>
      </c>
      <c r="BSB77" s="24">
        <f t="shared" si="790"/>
        <v>0</v>
      </c>
      <c r="BSC77" s="24">
        <f t="shared" si="791"/>
        <v>0</v>
      </c>
      <c r="BSH77" s="24">
        <f t="shared" si="792"/>
        <v>0</v>
      </c>
      <c r="BSI77" s="24">
        <f t="shared" si="793"/>
        <v>0</v>
      </c>
      <c r="BSJ77" s="24">
        <f t="shared" si="794"/>
        <v>0</v>
      </c>
      <c r="BSO77" s="24">
        <f t="shared" si="795"/>
        <v>0</v>
      </c>
      <c r="BSP77" s="24">
        <f t="shared" si="796"/>
        <v>0</v>
      </c>
      <c r="BSQ77" s="24">
        <f t="shared" si="797"/>
        <v>0</v>
      </c>
      <c r="BSV77" s="24">
        <f t="shared" si="798"/>
        <v>0</v>
      </c>
      <c r="BSW77" s="24">
        <f t="shared" si="799"/>
        <v>0</v>
      </c>
      <c r="BSX77" s="24">
        <f t="shared" si="800"/>
        <v>0</v>
      </c>
      <c r="BTC77" s="24">
        <f t="shared" si="801"/>
        <v>0</v>
      </c>
      <c r="BTD77" s="24">
        <f t="shared" si="802"/>
        <v>0</v>
      </c>
      <c r="BTE77" s="24">
        <f t="shared" si="803"/>
        <v>0</v>
      </c>
      <c r="BTJ77" s="24">
        <f t="shared" si="804"/>
        <v>0</v>
      </c>
      <c r="BTK77" s="24">
        <f t="shared" si="805"/>
        <v>0</v>
      </c>
      <c r="BTL77" s="24">
        <f t="shared" si="806"/>
        <v>0</v>
      </c>
      <c r="BTQ77" s="24">
        <f t="shared" si="807"/>
        <v>0</v>
      </c>
      <c r="BTR77" s="24">
        <f t="shared" si="808"/>
        <v>0</v>
      </c>
      <c r="BTS77" s="24">
        <f t="shared" si="809"/>
        <v>0</v>
      </c>
      <c r="BTX77" s="24">
        <f t="shared" si="810"/>
        <v>0</v>
      </c>
      <c r="BTY77" s="24">
        <f t="shared" si="811"/>
        <v>0</v>
      </c>
      <c r="BTZ77" s="24">
        <f t="shared" si="812"/>
        <v>0</v>
      </c>
      <c r="BUE77" s="24">
        <f t="shared" si="813"/>
        <v>0</v>
      </c>
      <c r="BUF77" s="24">
        <f t="shared" si="814"/>
        <v>0</v>
      </c>
      <c r="BUG77" s="24">
        <f t="shared" si="815"/>
        <v>0</v>
      </c>
      <c r="BUL77" s="24">
        <f t="shared" si="816"/>
        <v>0</v>
      </c>
      <c r="BUM77" s="24">
        <f t="shared" si="817"/>
        <v>0</v>
      </c>
      <c r="BUN77" s="24">
        <f t="shared" si="818"/>
        <v>0</v>
      </c>
      <c r="BUS77" s="24">
        <f t="shared" si="819"/>
        <v>0</v>
      </c>
      <c r="BUT77" s="24">
        <f t="shared" si="820"/>
        <v>0</v>
      </c>
      <c r="BUU77" s="24">
        <f t="shared" si="821"/>
        <v>0</v>
      </c>
      <c r="BUZ77" s="24">
        <f t="shared" si="822"/>
        <v>0</v>
      </c>
      <c r="BVA77" s="24">
        <f t="shared" si="823"/>
        <v>0</v>
      </c>
      <c r="BVB77" s="24">
        <f t="shared" si="824"/>
        <v>0</v>
      </c>
      <c r="BVG77" s="24">
        <f t="shared" si="825"/>
        <v>0</v>
      </c>
      <c r="BVH77" s="24">
        <f t="shared" si="826"/>
        <v>0</v>
      </c>
      <c r="BVI77" s="24">
        <f t="shared" si="827"/>
        <v>0</v>
      </c>
      <c r="BVN77" s="24">
        <f t="shared" si="828"/>
        <v>0</v>
      </c>
      <c r="BVO77" s="24">
        <f t="shared" si="829"/>
        <v>0</v>
      </c>
      <c r="BVP77" s="24">
        <f t="shared" si="830"/>
        <v>0</v>
      </c>
      <c r="BVU77" s="24">
        <f t="shared" si="831"/>
        <v>0</v>
      </c>
      <c r="BVV77" s="24">
        <f t="shared" si="832"/>
        <v>0</v>
      </c>
      <c r="BVW77" s="24">
        <f t="shared" si="833"/>
        <v>0</v>
      </c>
      <c r="BVX77"/>
      <c r="BVY77"/>
      <c r="BVZ77"/>
      <c r="BWA77"/>
      <c r="BWB77" s="24">
        <f t="shared" si="834"/>
        <v>0</v>
      </c>
      <c r="BWC77" s="24">
        <f t="shared" si="835"/>
        <v>0</v>
      </c>
      <c r="BWD77" s="24">
        <f t="shared" si="836"/>
        <v>0</v>
      </c>
      <c r="BWI77" s="24">
        <f t="shared" si="837"/>
        <v>0</v>
      </c>
      <c r="BWJ77" s="24">
        <f t="shared" si="838"/>
        <v>0</v>
      </c>
      <c r="BWK77" s="24">
        <f t="shared" si="839"/>
        <v>0</v>
      </c>
      <c r="BWP77" s="24">
        <f t="shared" si="840"/>
        <v>0</v>
      </c>
      <c r="BWQ77" s="24">
        <f t="shared" si="841"/>
        <v>0</v>
      </c>
      <c r="BWR77" s="24">
        <f t="shared" si="842"/>
        <v>0</v>
      </c>
      <c r="BWW77" s="24">
        <f t="shared" si="843"/>
        <v>0</v>
      </c>
      <c r="BWX77" s="24">
        <f t="shared" si="844"/>
        <v>0</v>
      </c>
      <c r="BWY77" s="24">
        <f t="shared" si="845"/>
        <v>0</v>
      </c>
      <c r="BXD77" s="24">
        <f t="shared" si="846"/>
        <v>0</v>
      </c>
      <c r="BXE77" s="24">
        <f t="shared" si="847"/>
        <v>0</v>
      </c>
      <c r="BXF77" s="24">
        <f t="shared" si="848"/>
        <v>0</v>
      </c>
      <c r="BXK77" s="24">
        <f t="shared" si="849"/>
        <v>0</v>
      </c>
      <c r="BXL77" s="24">
        <f t="shared" si="850"/>
        <v>0</v>
      </c>
      <c r="BXM77" s="24">
        <f t="shared" si="851"/>
        <v>0</v>
      </c>
      <c r="BXR77" s="24">
        <f t="shared" si="852"/>
        <v>0</v>
      </c>
      <c r="BXS77" s="24">
        <f t="shared" si="853"/>
        <v>0</v>
      </c>
      <c r="BXT77" s="24">
        <f t="shared" si="854"/>
        <v>0</v>
      </c>
      <c r="BXY77" s="24">
        <f t="shared" si="855"/>
        <v>0</v>
      </c>
      <c r="BXZ77" s="24">
        <f t="shared" si="856"/>
        <v>0</v>
      </c>
      <c r="BYA77" s="24">
        <f t="shared" si="857"/>
        <v>0</v>
      </c>
      <c r="BYF77" s="24">
        <f t="shared" si="858"/>
        <v>0</v>
      </c>
      <c r="BYG77" s="24">
        <f t="shared" si="859"/>
        <v>0</v>
      </c>
      <c r="BYH77" s="24">
        <f t="shared" si="860"/>
        <v>0</v>
      </c>
      <c r="BYM77" s="24">
        <f t="shared" si="861"/>
        <v>0</v>
      </c>
      <c r="BYN77" s="24">
        <f t="shared" si="862"/>
        <v>0</v>
      </c>
      <c r="BYO77" s="24">
        <f t="shared" si="863"/>
        <v>0</v>
      </c>
      <c r="BYT77" s="24">
        <f t="shared" si="864"/>
        <v>0</v>
      </c>
      <c r="BYU77" s="24">
        <f t="shared" si="865"/>
        <v>0</v>
      </c>
      <c r="BYV77" s="24">
        <f t="shared" si="866"/>
        <v>0</v>
      </c>
    </row>
    <row r="78" spans="6:1023 1028:2024" x14ac:dyDescent="0.3">
      <c r="F78" s="82">
        <f>B78*C78</f>
        <v>0</v>
      </c>
      <c r="G78" s="82">
        <f>B78*D78</f>
        <v>0</v>
      </c>
      <c r="H78" s="82">
        <f>B78*E78</f>
        <v>0</v>
      </c>
      <c r="M78" s="15">
        <f>I78*J78</f>
        <v>0</v>
      </c>
      <c r="N78" s="15">
        <f>I78*K78</f>
        <v>0</v>
      </c>
      <c r="O78" s="15">
        <f>I78*L78</f>
        <v>0</v>
      </c>
      <c r="P78" s="15"/>
      <c r="Q78" s="15"/>
      <c r="T78" s="15">
        <f>P78*Q78</f>
        <v>0</v>
      </c>
      <c r="U78" s="15">
        <f>P78*R78</f>
        <v>0</v>
      </c>
      <c r="V78" s="15">
        <f>P78*S78</f>
        <v>0</v>
      </c>
      <c r="AA78" s="15">
        <f>W78*X78</f>
        <v>0</v>
      </c>
      <c r="AB78" s="15">
        <f>W78*Y78</f>
        <v>0</v>
      </c>
      <c r="AC78" s="53">
        <f>W78*Z78</f>
        <v>0</v>
      </c>
      <c r="AD78" s="16"/>
      <c r="AE78" s="15"/>
      <c r="AF78" s="15"/>
      <c r="AG78" s="15"/>
      <c r="AH78" s="74">
        <f>AD78*AE78</f>
        <v>0</v>
      </c>
      <c r="AI78" s="74">
        <f>AD78*AF78</f>
        <v>0</v>
      </c>
      <c r="AJ78" s="53">
        <f>AD78*AG78</f>
        <v>0</v>
      </c>
      <c r="AO78" s="15">
        <f>AK78*AL78</f>
        <v>0</v>
      </c>
      <c r="AP78" s="15">
        <f>AK78*AM78</f>
        <v>0</v>
      </c>
      <c r="AQ78" s="53">
        <f>AK78*AN78</f>
        <v>0</v>
      </c>
      <c r="AV78" s="15">
        <f>AR78*AS78</f>
        <v>0</v>
      </c>
      <c r="AW78" s="15">
        <f>AR78*AT78</f>
        <v>0</v>
      </c>
      <c r="AX78" s="53">
        <f>AR78*AU78</f>
        <v>0</v>
      </c>
      <c r="BC78" s="15">
        <f>AY78*AZ78</f>
        <v>0</v>
      </c>
      <c r="BD78" s="15">
        <f>AY78*BA78</f>
        <v>0</v>
      </c>
      <c r="BE78" s="53">
        <f>AY78*BB78</f>
        <v>0</v>
      </c>
      <c r="BJ78" s="15">
        <f>BF78*BG78</f>
        <v>0</v>
      </c>
      <c r="BK78" s="15">
        <f>BF78*BH78</f>
        <v>0</v>
      </c>
      <c r="BL78" s="53">
        <f>BF78*BI78</f>
        <v>0</v>
      </c>
      <c r="BQ78" s="15">
        <f>BM78*BN78</f>
        <v>0</v>
      </c>
      <c r="BR78" s="15">
        <f>BM78*BO78</f>
        <v>0</v>
      </c>
      <c r="BS78" s="53">
        <f>BM78*BP78</f>
        <v>0</v>
      </c>
      <c r="BX78" s="15">
        <f>BT78*BU78</f>
        <v>0</v>
      </c>
      <c r="BY78" s="15">
        <f>BT78*BV78</f>
        <v>0</v>
      </c>
      <c r="BZ78" s="53">
        <f>BT78*BW78</f>
        <v>0</v>
      </c>
      <c r="CE78" s="15">
        <f>CA78*CB78</f>
        <v>0</v>
      </c>
      <c r="CF78" s="15">
        <f>CA78*CC78</f>
        <v>0</v>
      </c>
      <c r="CG78" s="53">
        <f>CA78*CD78</f>
        <v>0</v>
      </c>
      <c r="CL78" s="15">
        <f>CH78*CI78</f>
        <v>0</v>
      </c>
      <c r="CM78" s="15">
        <f>CH78*CJ78</f>
        <v>0</v>
      </c>
      <c r="CN78" s="53">
        <f>CH78*CK78</f>
        <v>0</v>
      </c>
      <c r="CS78" s="15">
        <f>CO78*CP78</f>
        <v>0</v>
      </c>
      <c r="CT78" s="15">
        <f>CO78*CQ78</f>
        <v>0</v>
      </c>
      <c r="CU78" s="53">
        <f>CO78*CR78</f>
        <v>0</v>
      </c>
      <c r="CZ78" s="15">
        <f>CV78*CW78</f>
        <v>0</v>
      </c>
      <c r="DA78" s="15">
        <f>CV78*CX78</f>
        <v>0</v>
      </c>
      <c r="DB78" s="53">
        <f>CV78*CY78</f>
        <v>0</v>
      </c>
      <c r="DG78" s="15">
        <f>DC78*DD78</f>
        <v>0</v>
      </c>
      <c r="DH78" s="15">
        <f>DC78*DE78</f>
        <v>0</v>
      </c>
      <c r="DI78" s="53">
        <f>DC78*DF78</f>
        <v>0</v>
      </c>
      <c r="DN78" s="15">
        <f>DJ78*DK78</f>
        <v>0</v>
      </c>
      <c r="DO78" s="15">
        <f>DJ78*DL78</f>
        <v>0</v>
      </c>
      <c r="DP78" s="53">
        <f>DJ78*DM78</f>
        <v>0</v>
      </c>
      <c r="DU78" s="15">
        <f>DQ78*DR78</f>
        <v>0</v>
      </c>
      <c r="DV78" s="15">
        <f>DQ78*DS78</f>
        <v>0</v>
      </c>
      <c r="DW78" s="53">
        <f>DQ78*DT78</f>
        <v>0</v>
      </c>
      <c r="EB78" s="15">
        <f>DX78*DY78</f>
        <v>0</v>
      </c>
      <c r="EC78" s="15">
        <f>DX78*DZ78</f>
        <v>0</v>
      </c>
      <c r="ED78" s="53">
        <f>DX78*EA78</f>
        <v>0</v>
      </c>
      <c r="EI78" s="15">
        <f>EE78*EF78</f>
        <v>0</v>
      </c>
      <c r="EJ78" s="15">
        <f>EE78*EG78</f>
        <v>0</v>
      </c>
      <c r="EK78" s="53">
        <f>EE78*EH78</f>
        <v>0</v>
      </c>
      <c r="EP78" s="15">
        <f>EL78*EM78</f>
        <v>0</v>
      </c>
      <c r="EQ78" s="15">
        <f>EL78*EN78</f>
        <v>0</v>
      </c>
      <c r="ER78" s="53">
        <f>EL78*EO78</f>
        <v>0</v>
      </c>
      <c r="EW78" s="15">
        <f>ES78*ET78</f>
        <v>0</v>
      </c>
      <c r="EX78" s="15">
        <f>ES78*EU78</f>
        <v>0</v>
      </c>
      <c r="EY78" s="53">
        <f>ES78*EV78</f>
        <v>0</v>
      </c>
      <c r="FD78" s="15">
        <f>EZ78*FA78</f>
        <v>0</v>
      </c>
      <c r="FE78" s="15">
        <f>EZ78*FB78</f>
        <v>0</v>
      </c>
      <c r="FF78" s="53">
        <f>EZ78*FC78</f>
        <v>0</v>
      </c>
      <c r="FK78" s="15">
        <f>FG78*FH78</f>
        <v>0</v>
      </c>
      <c r="FL78" s="15">
        <f>FG78*FI78</f>
        <v>0</v>
      </c>
      <c r="FM78" s="53">
        <f>FG78*FJ78</f>
        <v>0</v>
      </c>
      <c r="FR78" s="15">
        <f>FN78*FO78</f>
        <v>0</v>
      </c>
      <c r="FS78" s="15">
        <f>FN78*FP78</f>
        <v>0</v>
      </c>
      <c r="FT78" s="53">
        <f>FN78*FQ78</f>
        <v>0</v>
      </c>
      <c r="FY78" s="15">
        <f>FU78*FV78</f>
        <v>0</v>
      </c>
      <c r="FZ78" s="15">
        <f>FU78*FW78</f>
        <v>0</v>
      </c>
      <c r="GA78" s="53">
        <f>FU78*FX78</f>
        <v>0</v>
      </c>
      <c r="GF78" s="15">
        <f>GB78*GC78</f>
        <v>0</v>
      </c>
      <c r="GG78" s="15">
        <f>GB78*GD78</f>
        <v>0</v>
      </c>
      <c r="GH78" s="53">
        <f>GB78*GE78</f>
        <v>0</v>
      </c>
      <c r="GM78" s="15">
        <f>GI78*GJ78</f>
        <v>0</v>
      </c>
      <c r="GN78" s="15">
        <f>GI78*GK78</f>
        <v>0</v>
      </c>
      <c r="GO78" s="53">
        <f>GI78*GL78</f>
        <v>0</v>
      </c>
      <c r="GT78" s="15">
        <f>GP78*GQ78</f>
        <v>0</v>
      </c>
      <c r="GU78" s="15">
        <f>GP78*GR78</f>
        <v>0</v>
      </c>
      <c r="GV78" s="53">
        <f>GP78*GS78</f>
        <v>0</v>
      </c>
      <c r="HA78" s="15">
        <f>GW78*GX78</f>
        <v>0</v>
      </c>
      <c r="HB78" s="15">
        <f>GW78*GY78</f>
        <v>0</v>
      </c>
      <c r="HC78" s="53">
        <f>GW78*GZ78</f>
        <v>0</v>
      </c>
      <c r="HH78" s="15">
        <f>HD78*HE78</f>
        <v>0</v>
      </c>
      <c r="HI78" s="15">
        <f>HD78*HF78</f>
        <v>0</v>
      </c>
      <c r="HJ78" s="53">
        <f>HD78*HG78</f>
        <v>0</v>
      </c>
      <c r="HO78" s="15">
        <f>HK78*HL78</f>
        <v>0</v>
      </c>
      <c r="HP78" s="15">
        <f>HK78*HM78</f>
        <v>0</v>
      </c>
      <c r="HQ78" s="53">
        <f>HK78*HN78</f>
        <v>0</v>
      </c>
      <c r="HV78" s="15">
        <f>HR78*HS78</f>
        <v>0</v>
      </c>
      <c r="HW78" s="15">
        <f>HR78*HT78</f>
        <v>0</v>
      </c>
      <c r="HX78" s="53">
        <f>HR78*HU78</f>
        <v>0</v>
      </c>
      <c r="IC78" s="15">
        <f>HY78*HZ78</f>
        <v>0</v>
      </c>
      <c r="ID78" s="15">
        <f>HY78*IA78</f>
        <v>0</v>
      </c>
      <c r="IE78" s="53">
        <f>HY78*IB78</f>
        <v>0</v>
      </c>
      <c r="IJ78" s="15">
        <f>IF78*IG78</f>
        <v>0</v>
      </c>
      <c r="IK78" s="15">
        <f>IF78*IH78</f>
        <v>0</v>
      </c>
      <c r="IL78" s="53">
        <f>IF78*II78</f>
        <v>0</v>
      </c>
      <c r="IQ78" s="15">
        <f>IM78*IN78</f>
        <v>0</v>
      </c>
      <c r="IR78" s="15">
        <f>IM78*IO78</f>
        <v>0</v>
      </c>
      <c r="IS78" s="53">
        <f>IM78*IP78</f>
        <v>0</v>
      </c>
      <c r="IX78" s="15">
        <f>IT78*IU78</f>
        <v>0</v>
      </c>
      <c r="IY78" s="15">
        <f>IT78*IV78</f>
        <v>0</v>
      </c>
      <c r="IZ78" s="53">
        <f>IT78*IW78</f>
        <v>0</v>
      </c>
      <c r="JA78"/>
      <c r="JB78"/>
      <c r="JC78"/>
      <c r="JD78"/>
      <c r="JE78" s="24">
        <f>JA78*JB78</f>
        <v>0</v>
      </c>
      <c r="JF78" s="24">
        <f>JA78*JC78</f>
        <v>0</v>
      </c>
      <c r="JG78" s="24">
        <f>JA78*JD78</f>
        <v>0</v>
      </c>
      <c r="JL78" s="24">
        <f>JH78*JI78</f>
        <v>0</v>
      </c>
      <c r="JM78" s="24">
        <f>JH78*JJ78</f>
        <v>0</v>
      </c>
      <c r="JN78" s="24">
        <f>JH78*JK78</f>
        <v>0</v>
      </c>
      <c r="JS78" s="24">
        <f>JO78*JP78</f>
        <v>0</v>
      </c>
      <c r="JT78" s="24">
        <f>JO78*JQ78</f>
        <v>0</v>
      </c>
      <c r="JU78" s="24">
        <f>JO78*JR78</f>
        <v>0</v>
      </c>
      <c r="JZ78" s="24">
        <f>JV78*JW78</f>
        <v>0</v>
      </c>
      <c r="KA78" s="24">
        <f>JV78*JX78</f>
        <v>0</v>
      </c>
      <c r="KB78" s="24">
        <f>JV78*JY78</f>
        <v>0</v>
      </c>
      <c r="KG78" s="24">
        <f>KC78*KD78</f>
        <v>0</v>
      </c>
      <c r="KH78" s="24">
        <f>KC78*KE78</f>
        <v>0</v>
      </c>
      <c r="KI78" s="24">
        <f>KC78*KF78</f>
        <v>0</v>
      </c>
      <c r="KN78" s="24">
        <f>KJ78*KK78</f>
        <v>0</v>
      </c>
      <c r="KO78" s="24">
        <f>KJ78*KL78</f>
        <v>0</v>
      </c>
      <c r="KP78" s="24">
        <f>KJ78*KM78</f>
        <v>0</v>
      </c>
      <c r="KU78" s="24">
        <f>KQ78*KR78</f>
        <v>0</v>
      </c>
      <c r="KV78" s="24">
        <f>KQ78*KS78</f>
        <v>0</v>
      </c>
      <c r="KW78" s="24">
        <f>KQ78*KT78</f>
        <v>0</v>
      </c>
      <c r="LB78" s="24">
        <f>KX78*KY78</f>
        <v>0</v>
      </c>
      <c r="LC78" s="24">
        <f>KX78*KZ78</f>
        <v>0</v>
      </c>
      <c r="LD78" s="24">
        <f>KX78*LA78</f>
        <v>0</v>
      </c>
      <c r="LI78" s="24">
        <f>LE78*LF78</f>
        <v>0</v>
      </c>
      <c r="LJ78" s="24">
        <f>LE78*LG78</f>
        <v>0</v>
      </c>
      <c r="LK78" s="24">
        <f>LE78*LH78</f>
        <v>0</v>
      </c>
      <c r="LP78" s="24">
        <f>LL78*LM78</f>
        <v>0</v>
      </c>
      <c r="LQ78" s="24">
        <f>LL78*LN78</f>
        <v>0</v>
      </c>
      <c r="LR78" s="24">
        <f>LL78*LO78</f>
        <v>0</v>
      </c>
      <c r="LW78" s="24">
        <f>LS78*LT78</f>
        <v>0</v>
      </c>
      <c r="LX78" s="24">
        <f>LS78*LU78</f>
        <v>0</v>
      </c>
      <c r="LY78" s="24">
        <f>LS78*LV78</f>
        <v>0</v>
      </c>
      <c r="MD78" s="24">
        <f>LZ78*MA78</f>
        <v>0</v>
      </c>
      <c r="ME78" s="24">
        <f>LZ78*MB78</f>
        <v>0</v>
      </c>
      <c r="MF78" s="24">
        <f>LZ78*MC78</f>
        <v>0</v>
      </c>
      <c r="MK78" s="24">
        <f>MG78*MH78</f>
        <v>0</v>
      </c>
      <c r="ML78" s="24">
        <f>MG78*MI78</f>
        <v>0</v>
      </c>
      <c r="MM78" s="24">
        <f>MG78*MJ78</f>
        <v>0</v>
      </c>
      <c r="MR78" s="24">
        <f>MN78*MO78</f>
        <v>0</v>
      </c>
      <c r="MS78" s="24">
        <f>MN78*MP78</f>
        <v>0</v>
      </c>
      <c r="MT78" s="24">
        <f>MN78*MQ78</f>
        <v>0</v>
      </c>
      <c r="MY78" s="24">
        <f>MU78*MV78</f>
        <v>0</v>
      </c>
      <c r="MZ78" s="24">
        <f>MU78*MW78</f>
        <v>0</v>
      </c>
      <c r="NA78" s="24">
        <f>MU78*MX78</f>
        <v>0</v>
      </c>
      <c r="NF78" s="24">
        <f>NB78*NC78</f>
        <v>0</v>
      </c>
      <c r="NG78" s="24">
        <f>NB78*ND78</f>
        <v>0</v>
      </c>
      <c r="NH78" s="24">
        <f>NB78*NE78</f>
        <v>0</v>
      </c>
      <c r="NM78" s="24">
        <f>NI78*NJ78</f>
        <v>0</v>
      </c>
      <c r="NN78" s="24">
        <f>NI78*NK78</f>
        <v>0</v>
      </c>
      <c r="NO78" s="24">
        <f>NI78*NL78</f>
        <v>0</v>
      </c>
      <c r="NT78" s="24">
        <f>NP78*NQ78</f>
        <v>0</v>
      </c>
      <c r="NU78" s="24">
        <f>NP78*NR78</f>
        <v>0</v>
      </c>
      <c r="NV78" s="24">
        <f>NP78*NS78</f>
        <v>0</v>
      </c>
      <c r="OA78" s="24">
        <f>NW78*NX78</f>
        <v>0</v>
      </c>
      <c r="OB78" s="24">
        <f>NW78*NY78</f>
        <v>0</v>
      </c>
      <c r="OC78" s="24">
        <f>NW78*NZ78</f>
        <v>0</v>
      </c>
      <c r="OH78" s="24">
        <f>OD78*OE78</f>
        <v>0</v>
      </c>
      <c r="OI78" s="24">
        <f>OD78*OF78</f>
        <v>0</v>
      </c>
      <c r="OJ78" s="24">
        <f>OD78*OG78</f>
        <v>0</v>
      </c>
      <c r="OO78" s="24">
        <f>OK78*OL78</f>
        <v>0</v>
      </c>
      <c r="OP78" s="24">
        <f>OK78*OM78</f>
        <v>0</v>
      </c>
      <c r="OQ78" s="24">
        <f>OK78*ON78</f>
        <v>0</v>
      </c>
      <c r="OV78" s="24">
        <f>OR78*OS78</f>
        <v>0</v>
      </c>
      <c r="OW78" s="24">
        <f>OR78*OT78</f>
        <v>0</v>
      </c>
      <c r="OX78" s="24">
        <f>OR78*OU78</f>
        <v>0</v>
      </c>
      <c r="PC78" s="24">
        <f>OY78*OZ78</f>
        <v>0</v>
      </c>
      <c r="PD78" s="24">
        <f>OY78*PA78</f>
        <v>0</v>
      </c>
      <c r="PE78" s="24">
        <f>OY78*PB78</f>
        <v>0</v>
      </c>
      <c r="PJ78" s="24">
        <f>PF78*PG78</f>
        <v>0</v>
      </c>
      <c r="PK78" s="24">
        <f>PF78*PH78</f>
        <v>0</v>
      </c>
      <c r="PL78" s="24">
        <f>PF78*PI78</f>
        <v>0</v>
      </c>
      <c r="PQ78" s="24">
        <f>PM78*PN78</f>
        <v>0</v>
      </c>
      <c r="PR78" s="24">
        <f>PM78*PO78</f>
        <v>0</v>
      </c>
      <c r="PS78" s="24">
        <f>PM78*PP78</f>
        <v>0</v>
      </c>
      <c r="PX78" s="24">
        <f>PT78*PU78</f>
        <v>0</v>
      </c>
      <c r="PY78" s="24">
        <f>PT78*PV78</f>
        <v>0</v>
      </c>
      <c r="PZ78" s="24">
        <f>PT78*PW78</f>
        <v>0</v>
      </c>
      <c r="QE78" s="24">
        <f>QA78*QB78</f>
        <v>0</v>
      </c>
      <c r="QF78" s="24">
        <f>QA78*QC78</f>
        <v>0</v>
      </c>
      <c r="QG78" s="24">
        <f>QA78*QD78</f>
        <v>0</v>
      </c>
      <c r="QL78" s="24">
        <f>QH78*QI78</f>
        <v>0</v>
      </c>
      <c r="QM78" s="24">
        <f>QH78*QJ78</f>
        <v>0</v>
      </c>
      <c r="QN78" s="24">
        <f>QH78*QK78</f>
        <v>0</v>
      </c>
      <c r="QS78" s="24">
        <f>QO78*QP78</f>
        <v>0</v>
      </c>
      <c r="QT78" s="24">
        <f>QO78*QQ78</f>
        <v>0</v>
      </c>
      <c r="QU78" s="24">
        <f>QO78*QR78</f>
        <v>0</v>
      </c>
      <c r="QZ78" s="24">
        <f>QV78*QW78</f>
        <v>0</v>
      </c>
      <c r="RA78" s="24">
        <f>QV78*QX78</f>
        <v>0</v>
      </c>
      <c r="RB78" s="24">
        <f>QV78*QY78</f>
        <v>0</v>
      </c>
      <c r="RG78" s="24">
        <f>RC78*RD78</f>
        <v>0</v>
      </c>
      <c r="RH78" s="24">
        <f>RC78*RE78</f>
        <v>0</v>
      </c>
      <c r="RI78" s="24">
        <f>RC78*RF78</f>
        <v>0</v>
      </c>
      <c r="RN78" s="24">
        <f>RJ78*RK78</f>
        <v>0</v>
      </c>
      <c r="RO78" s="24">
        <f>RJ78*RL78</f>
        <v>0</v>
      </c>
      <c r="RP78" s="24">
        <f>RJ78*RM78</f>
        <v>0</v>
      </c>
      <c r="RU78" s="24">
        <f>RQ78*RR78</f>
        <v>0</v>
      </c>
      <c r="RV78" s="24">
        <f>RQ78*RS78</f>
        <v>0</v>
      </c>
      <c r="RW78" s="24">
        <f>RQ78*RT78</f>
        <v>0</v>
      </c>
      <c r="SB78" s="24">
        <f>RX78*RY78</f>
        <v>0</v>
      </c>
      <c r="SC78" s="24">
        <f>RX78*RZ78</f>
        <v>0</v>
      </c>
      <c r="SD78" s="24">
        <f>RX78*SA78</f>
        <v>0</v>
      </c>
      <c r="SI78" s="24">
        <f>SE78*SF78</f>
        <v>0</v>
      </c>
      <c r="SJ78" s="24">
        <f>SE78*SG78</f>
        <v>0</v>
      </c>
      <c r="SK78" s="24">
        <f>SE78*SH78</f>
        <v>0</v>
      </c>
      <c r="SP78" s="24">
        <f>SL78*SM78</f>
        <v>0</v>
      </c>
      <c r="SQ78" s="24">
        <f>SL78*SN78</f>
        <v>0</v>
      </c>
      <c r="SR78" s="24">
        <f>SL78*SO78</f>
        <v>0</v>
      </c>
      <c r="SW78" s="24">
        <f>SS78*ST78</f>
        <v>0</v>
      </c>
      <c r="SX78" s="24">
        <f>SS78*SU78</f>
        <v>0</v>
      </c>
      <c r="SY78" s="24">
        <f>SS78*SV78</f>
        <v>0</v>
      </c>
      <c r="TD78" s="24">
        <f>SZ78*TA78</f>
        <v>0</v>
      </c>
      <c r="TE78" s="24">
        <f>SZ78*TB78</f>
        <v>0</v>
      </c>
      <c r="TF78" s="24">
        <f>SZ78*TC78</f>
        <v>0</v>
      </c>
      <c r="TK78" s="24">
        <f>TG78*TH78</f>
        <v>0</v>
      </c>
      <c r="TL78" s="24">
        <f>TG78*TI78</f>
        <v>0</v>
      </c>
      <c r="TM78" s="24">
        <f>TG78*TJ78</f>
        <v>0</v>
      </c>
      <c r="TR78" s="24">
        <f>TN78*TO78</f>
        <v>0</v>
      </c>
      <c r="TS78" s="24">
        <f>TN78*TP78</f>
        <v>0</v>
      </c>
      <c r="TT78" s="24">
        <f>TN78*TQ78</f>
        <v>0</v>
      </c>
      <c r="TY78" s="24">
        <f>TU78*TV78</f>
        <v>0</v>
      </c>
      <c r="TZ78" s="24">
        <f>TU78*TW78</f>
        <v>0</v>
      </c>
      <c r="UA78" s="24">
        <f>TU78*TX78</f>
        <v>0</v>
      </c>
      <c r="UF78" s="24">
        <f>UB78*UC78</f>
        <v>0</v>
      </c>
      <c r="UG78" s="24">
        <f>UB78*UD78</f>
        <v>0</v>
      </c>
      <c r="UH78" s="24">
        <f>UB78*UE78</f>
        <v>0</v>
      </c>
      <c r="UM78" s="24">
        <f>UI78*UJ78</f>
        <v>0</v>
      </c>
      <c r="UN78" s="24">
        <f>UI78*UK78</f>
        <v>0</v>
      </c>
      <c r="UO78" s="24">
        <f>UI78*UL78</f>
        <v>0</v>
      </c>
      <c r="UT78" s="24">
        <f>UP78*UQ78</f>
        <v>0</v>
      </c>
      <c r="UU78" s="24">
        <f>UP78*UR78</f>
        <v>0</v>
      </c>
      <c r="UV78" s="24">
        <f>UP78*US78</f>
        <v>0</v>
      </c>
      <c r="VA78" s="24">
        <f>UW78*UX78</f>
        <v>0</v>
      </c>
      <c r="VB78" s="24">
        <f>UW78*UY78</f>
        <v>0</v>
      </c>
      <c r="VC78" s="24">
        <f>UW78*UZ78</f>
        <v>0</v>
      </c>
      <c r="VH78" s="24">
        <f>VD78*VE78</f>
        <v>0</v>
      </c>
      <c r="VI78" s="24">
        <f>VD78*VF78</f>
        <v>0</v>
      </c>
      <c r="VJ78" s="24">
        <f>VD78*VG78</f>
        <v>0</v>
      </c>
      <c r="VO78" s="24">
        <f>VK78*VL78</f>
        <v>0</v>
      </c>
      <c r="VP78" s="24">
        <f>VK78*VM78</f>
        <v>0</v>
      </c>
      <c r="VQ78" s="24">
        <f>VK78*VN78</f>
        <v>0</v>
      </c>
      <c r="VV78" s="24">
        <f>VR78*VS78</f>
        <v>0</v>
      </c>
      <c r="VW78" s="24">
        <f>VR78*VT78</f>
        <v>0</v>
      </c>
      <c r="VX78" s="24">
        <f>VR78*VU78</f>
        <v>0</v>
      </c>
      <c r="WC78" s="24">
        <f>VY78*VZ78</f>
        <v>0</v>
      </c>
      <c r="WD78" s="24">
        <f>VY78*WA78</f>
        <v>0</v>
      </c>
      <c r="WE78" s="24">
        <f>VY78*WB78</f>
        <v>0</v>
      </c>
      <c r="WJ78" s="24">
        <f>WF78*WG78</f>
        <v>0</v>
      </c>
      <c r="WK78" s="24">
        <f>WF78*WH78</f>
        <v>0</v>
      </c>
      <c r="WL78" s="24">
        <f>WF78*WI78</f>
        <v>0</v>
      </c>
      <c r="WQ78" s="24">
        <f>WM78*WN78</f>
        <v>0</v>
      </c>
      <c r="WR78" s="24">
        <f>WM78*WO78</f>
        <v>0</v>
      </c>
      <c r="WS78" s="24">
        <f>WM78*WP78</f>
        <v>0</v>
      </c>
      <c r="WX78" s="24">
        <f>WT78*WU78</f>
        <v>0</v>
      </c>
      <c r="WY78" s="24">
        <f>WT78*WV78</f>
        <v>0</v>
      </c>
      <c r="WZ78" s="24">
        <f>WT78*WW78</f>
        <v>0</v>
      </c>
      <c r="XE78" s="24">
        <f>XA78*XB78</f>
        <v>0</v>
      </c>
      <c r="XF78" s="24">
        <f>XA78*XC78</f>
        <v>0</v>
      </c>
      <c r="XG78" s="24">
        <f>XA78*XD78</f>
        <v>0</v>
      </c>
      <c r="XL78" s="24">
        <f>XH78*XI78</f>
        <v>0</v>
      </c>
      <c r="XM78" s="24">
        <f>XH78*XJ78</f>
        <v>0</v>
      </c>
      <c r="XN78" s="24">
        <f>XH78*XK78</f>
        <v>0</v>
      </c>
      <c r="XS78" s="24">
        <f>XO78*XP78</f>
        <v>0</v>
      </c>
      <c r="XT78" s="24">
        <f>XO78*XQ78</f>
        <v>0</v>
      </c>
      <c r="XU78" s="24">
        <f>XO78*XR78</f>
        <v>0</v>
      </c>
      <c r="XZ78" s="24">
        <f>XV78*XW78</f>
        <v>0</v>
      </c>
      <c r="YA78" s="24">
        <f>XV78*XX78</f>
        <v>0</v>
      </c>
      <c r="YB78" s="24">
        <f>XV78*XY78</f>
        <v>0</v>
      </c>
      <c r="YG78" s="24">
        <f>YC78*YD78</f>
        <v>0</v>
      </c>
      <c r="YH78" s="24">
        <f>YC78*YE78</f>
        <v>0</v>
      </c>
      <c r="YI78" s="24">
        <f>YC78*YF78</f>
        <v>0</v>
      </c>
      <c r="YN78" s="24">
        <f>YJ78*YK78</f>
        <v>0</v>
      </c>
      <c r="YO78" s="24">
        <f>YJ78*YL78</f>
        <v>0</v>
      </c>
      <c r="YP78" s="24">
        <f>YJ78*YM78</f>
        <v>0</v>
      </c>
      <c r="YU78" s="24">
        <f>YQ78*YR78</f>
        <v>0</v>
      </c>
      <c r="YV78" s="24">
        <f>YQ78*YS78</f>
        <v>0</v>
      </c>
      <c r="YW78" s="24">
        <f>YQ78*YT78</f>
        <v>0</v>
      </c>
      <c r="ZB78" s="24">
        <f>YX78*YY78</f>
        <v>0</v>
      </c>
      <c r="ZC78" s="24">
        <f>YX78*YZ78</f>
        <v>0</v>
      </c>
      <c r="ZD78" s="24">
        <f>YX78*ZA78</f>
        <v>0</v>
      </c>
      <c r="ZI78" s="24">
        <f>ZE78*ZF78</f>
        <v>0</v>
      </c>
      <c r="ZJ78" s="24">
        <f>ZE78*ZG78</f>
        <v>0</v>
      </c>
      <c r="ZK78" s="24">
        <f>ZE78*ZH78</f>
        <v>0</v>
      </c>
      <c r="ZP78" s="24">
        <f>ZL78*ZM78</f>
        <v>0</v>
      </c>
      <c r="ZQ78" s="24">
        <f>ZL78*ZN78</f>
        <v>0</v>
      </c>
      <c r="ZR78" s="24">
        <f>ZL78*ZO78</f>
        <v>0</v>
      </c>
      <c r="ZW78" s="24">
        <f>ZS78*ZT78</f>
        <v>0</v>
      </c>
      <c r="ZX78" s="24">
        <f>ZS78*ZU78</f>
        <v>0</v>
      </c>
      <c r="ZY78" s="24">
        <f>ZS78*ZV78</f>
        <v>0</v>
      </c>
      <c r="AAD78" s="24">
        <f>ZZ78*AAA78</f>
        <v>0</v>
      </c>
      <c r="AAE78" s="24">
        <f>ZZ78*AAB78</f>
        <v>0</v>
      </c>
      <c r="AAF78" s="24">
        <f>ZZ78*AAC78</f>
        <v>0</v>
      </c>
      <c r="AAK78" s="24">
        <f>AAG78*AAH78</f>
        <v>0</v>
      </c>
      <c r="AAL78" s="24">
        <f>AAG78*AAI78</f>
        <v>0</v>
      </c>
      <c r="AAM78" s="24">
        <f>AAG78*AAJ78</f>
        <v>0</v>
      </c>
      <c r="AAR78" s="24">
        <f>AAN78*AAO78</f>
        <v>0</v>
      </c>
      <c r="AAS78" s="24">
        <f>AAN78*AAP78</f>
        <v>0</v>
      </c>
      <c r="AAT78" s="24">
        <f>AAN78*AAQ78</f>
        <v>0</v>
      </c>
      <c r="AAY78" s="24">
        <f>AAU78*AAV78</f>
        <v>0</v>
      </c>
      <c r="AAZ78" s="24">
        <f>AAU78*AAW78</f>
        <v>0</v>
      </c>
      <c r="ABA78" s="24">
        <f>AAU78*AAX78</f>
        <v>0</v>
      </c>
      <c r="ABF78" s="24">
        <f>ABB78*ABC78</f>
        <v>0</v>
      </c>
      <c r="ABG78" s="24">
        <f>ABB78*ABD78</f>
        <v>0</v>
      </c>
      <c r="ABH78" s="24">
        <f>ABB78*ABE78</f>
        <v>0</v>
      </c>
      <c r="ABM78" s="24">
        <f>ABI78*ABJ78</f>
        <v>0</v>
      </c>
      <c r="ABN78" s="24">
        <f>ABI78*ABK78</f>
        <v>0</v>
      </c>
      <c r="ABO78" s="24">
        <f>ABI78*ABL78</f>
        <v>0</v>
      </c>
      <c r="ABT78" s="24">
        <f>ABP78*ABQ78</f>
        <v>0</v>
      </c>
      <c r="ABU78" s="24">
        <f>ABP78*ABR78</f>
        <v>0</v>
      </c>
      <c r="ABV78" s="24">
        <f>ABP78*ABS78</f>
        <v>0</v>
      </c>
      <c r="ACA78" s="24">
        <f>ABW78*ABX78</f>
        <v>0</v>
      </c>
      <c r="ACB78" s="24">
        <f>ABW78*ABY78</f>
        <v>0</v>
      </c>
      <c r="ACC78" s="24">
        <f>ABW78*ABZ78</f>
        <v>0</v>
      </c>
      <c r="ACH78" s="24">
        <f>ACD78*ACE78</f>
        <v>0</v>
      </c>
      <c r="ACI78" s="24">
        <f>ACD78*ACF78</f>
        <v>0</v>
      </c>
      <c r="ACJ78" s="24">
        <f>ACD78*ACG78</f>
        <v>0</v>
      </c>
      <c r="ACO78" s="24">
        <f>ACK78*ACL78</f>
        <v>0</v>
      </c>
      <c r="ACP78" s="24">
        <f>ACK78*ACM78</f>
        <v>0</v>
      </c>
      <c r="ACQ78" s="24">
        <f>ACK78*ACN78</f>
        <v>0</v>
      </c>
      <c r="ACV78" s="24">
        <f>ACR78*ACS78</f>
        <v>0</v>
      </c>
      <c r="ACW78" s="24">
        <f>ACR78*ACT78</f>
        <v>0</v>
      </c>
      <c r="ACX78" s="24">
        <f>ACR78*ACU78</f>
        <v>0</v>
      </c>
      <c r="ACY78"/>
      <c r="ACZ78"/>
      <c r="ADA78"/>
      <c r="ADB78"/>
      <c r="ADC78" s="24">
        <f>ACY78*ACZ78</f>
        <v>0</v>
      </c>
      <c r="ADD78" s="24">
        <f>ACY78*ADA78</f>
        <v>0</v>
      </c>
      <c r="ADE78" s="24">
        <f>ACY78*ADB78</f>
        <v>0</v>
      </c>
      <c r="ADJ78" s="24">
        <f>ADF78*ADG78</f>
        <v>0</v>
      </c>
      <c r="ADK78" s="24">
        <f>ADF78*ADH78</f>
        <v>0</v>
      </c>
      <c r="ADL78" s="24">
        <f>ADF78*ADI78</f>
        <v>0</v>
      </c>
      <c r="ADQ78" s="24">
        <f>ADM78*ADN78</f>
        <v>0</v>
      </c>
      <c r="ADR78" s="24">
        <f>ADM78*ADO78</f>
        <v>0</v>
      </c>
      <c r="ADS78" s="24">
        <f>ADM78*ADP78</f>
        <v>0</v>
      </c>
      <c r="ADX78" s="24">
        <f>ADT78*ADU78</f>
        <v>0</v>
      </c>
      <c r="ADY78" s="24">
        <f>ADT78*ADV78</f>
        <v>0</v>
      </c>
      <c r="ADZ78" s="24">
        <f>ADT78*ADW78</f>
        <v>0</v>
      </c>
      <c r="AEE78" s="24">
        <f>AEA78*AEB78</f>
        <v>0</v>
      </c>
      <c r="AEF78" s="24">
        <f>AEA78*AEC78</f>
        <v>0</v>
      </c>
      <c r="AEG78" s="24">
        <f>AEA78*AED78</f>
        <v>0</v>
      </c>
      <c r="AEL78" s="24">
        <f>AEH78*AEI78</f>
        <v>0</v>
      </c>
      <c r="AEM78" s="24">
        <f>AEH78*AEJ78</f>
        <v>0</v>
      </c>
      <c r="AEN78" s="24">
        <f>AEH78*AEK78</f>
        <v>0</v>
      </c>
      <c r="AES78" s="24">
        <f>AEO78*AEP78</f>
        <v>0</v>
      </c>
      <c r="AET78" s="24">
        <f>AEO78*AEQ78</f>
        <v>0</v>
      </c>
      <c r="AEU78" s="24">
        <f>AEO78*AER78</f>
        <v>0</v>
      </c>
      <c r="AEZ78" s="24">
        <f>AEV78*AEW78</f>
        <v>0</v>
      </c>
      <c r="AFA78" s="24">
        <f>AEV78*AEX78</f>
        <v>0</v>
      </c>
      <c r="AFB78" s="24">
        <f>AEV78*AEY78</f>
        <v>0</v>
      </c>
      <c r="AFG78" s="24">
        <f>AFC78*AFD78</f>
        <v>0</v>
      </c>
      <c r="AFH78" s="24">
        <f>AFC78*AFE78</f>
        <v>0</v>
      </c>
      <c r="AFI78" s="24">
        <f>AFC78*AFF78</f>
        <v>0</v>
      </c>
      <c r="AFN78" s="24">
        <f>AFJ78*AFK78</f>
        <v>0</v>
      </c>
      <c r="AFO78" s="24">
        <f>AFJ78*AFL78</f>
        <v>0</v>
      </c>
      <c r="AFP78" s="24">
        <f>AFJ78*AFM78</f>
        <v>0</v>
      </c>
      <c r="AFU78" s="24">
        <f>AFQ78*AFR78</f>
        <v>0</v>
      </c>
      <c r="AFV78" s="24">
        <f>AFQ78*AFS78</f>
        <v>0</v>
      </c>
      <c r="AFW78" s="24">
        <f>AFQ78*AFT78</f>
        <v>0</v>
      </c>
      <c r="AGB78" s="24">
        <f>AFX78*AFY78</f>
        <v>0</v>
      </c>
      <c r="AGC78" s="24">
        <f>AFX78*AFZ78</f>
        <v>0</v>
      </c>
      <c r="AGD78" s="24">
        <f>AFX78*AGA78</f>
        <v>0</v>
      </c>
      <c r="AGI78" s="24">
        <f>AGE78*AGF78</f>
        <v>0</v>
      </c>
      <c r="AGJ78" s="24">
        <f>AGE78*AGG78</f>
        <v>0</v>
      </c>
      <c r="AGK78" s="24">
        <f>AGE78*AGH78</f>
        <v>0</v>
      </c>
      <c r="AGP78" s="24">
        <f>AGL78*AGM78</f>
        <v>0</v>
      </c>
      <c r="AGQ78" s="24">
        <f>AGL78*AGN78</f>
        <v>0</v>
      </c>
      <c r="AGR78" s="24">
        <f>AGL78*AGO78</f>
        <v>0</v>
      </c>
      <c r="AGW78" s="24">
        <f>AGS78*AGT78</f>
        <v>0</v>
      </c>
      <c r="AGX78" s="24">
        <f>AGS78*AGU78</f>
        <v>0</v>
      </c>
      <c r="AGY78" s="24">
        <f>AGS78*AGV78</f>
        <v>0</v>
      </c>
      <c r="AHD78" s="24">
        <f>AGZ78*AHA78</f>
        <v>0</v>
      </c>
      <c r="AHE78" s="24">
        <f>AGZ78*AHB78</f>
        <v>0</v>
      </c>
      <c r="AHF78" s="24">
        <f>AGZ78*AHC78</f>
        <v>0</v>
      </c>
      <c r="AHK78" s="24">
        <f>AHG78*AHH78</f>
        <v>0</v>
      </c>
      <c r="AHL78" s="24">
        <f>AHG78*AHI78</f>
        <v>0</v>
      </c>
      <c r="AHM78" s="24">
        <f>AHG78*AHJ78</f>
        <v>0</v>
      </c>
      <c r="AHR78" s="24">
        <f>AHN78*AHO78</f>
        <v>0</v>
      </c>
      <c r="AHS78" s="24">
        <f>AHN78*AHP78</f>
        <v>0</v>
      </c>
      <c r="AHT78" s="24">
        <f>AHN78*AHQ78</f>
        <v>0</v>
      </c>
      <c r="AHY78" s="24">
        <f>AHU78*AHV78</f>
        <v>0</v>
      </c>
      <c r="AHZ78" s="24">
        <f>AHU78*AHW78</f>
        <v>0</v>
      </c>
      <c r="AIA78" s="24">
        <f>AHU78*AHX78</f>
        <v>0</v>
      </c>
      <c r="AIF78" s="24">
        <f>AIB78*AIC78</f>
        <v>0</v>
      </c>
      <c r="AIG78" s="24">
        <f>AIB78*AID78</f>
        <v>0</v>
      </c>
      <c r="AIH78" s="24">
        <f>AIB78*AIE78</f>
        <v>0</v>
      </c>
      <c r="AIM78" s="24">
        <f>AII78*AIJ78</f>
        <v>0</v>
      </c>
      <c r="AIN78" s="24">
        <f>AII78*AIK78</f>
        <v>0</v>
      </c>
      <c r="AIO78" s="24">
        <f>AII78*AIL78</f>
        <v>0</v>
      </c>
      <c r="AIT78" s="24">
        <f>AIP78*AIQ78</f>
        <v>0</v>
      </c>
      <c r="AIU78" s="24">
        <f>AIP78*AIR78</f>
        <v>0</v>
      </c>
      <c r="AIV78" s="24">
        <f>AIP78*AIS78</f>
        <v>0</v>
      </c>
      <c r="AJA78" s="24">
        <f>AIW78*AIX78</f>
        <v>0</v>
      </c>
      <c r="AJB78" s="24">
        <f>AIW78*AIY78</f>
        <v>0</v>
      </c>
      <c r="AJC78" s="24">
        <f>AIW78*AIZ78</f>
        <v>0</v>
      </c>
      <c r="AJH78" s="24">
        <f>AJD78*AJE78</f>
        <v>0</v>
      </c>
      <c r="AJI78" s="24">
        <f>AJD78*AJF78</f>
        <v>0</v>
      </c>
      <c r="AJJ78" s="24">
        <f>AJD78*AJG78</f>
        <v>0</v>
      </c>
      <c r="AJO78" s="24">
        <f>AJK78*AJL78</f>
        <v>0</v>
      </c>
      <c r="AJP78" s="24">
        <f>AJK78*AJM78</f>
        <v>0</v>
      </c>
      <c r="AJQ78" s="24">
        <f>AJK78*AJN78</f>
        <v>0</v>
      </c>
      <c r="AJV78" s="24">
        <f>AJR78*AJS78</f>
        <v>0</v>
      </c>
      <c r="AJW78" s="24">
        <f>AJR78*AJT78</f>
        <v>0</v>
      </c>
      <c r="AJX78" s="24">
        <f>AJR78*AJU78</f>
        <v>0</v>
      </c>
      <c r="AKC78" s="24">
        <f>AJY78*AJZ78</f>
        <v>0</v>
      </c>
      <c r="AKD78" s="24">
        <f>AJY78*AKA78</f>
        <v>0</v>
      </c>
      <c r="AKE78" s="24">
        <f>AJY78*AKB78</f>
        <v>0</v>
      </c>
      <c r="AKJ78" s="24">
        <f>AKF78*AKG78</f>
        <v>0</v>
      </c>
      <c r="AKK78" s="24">
        <f>AKF78*AKH78</f>
        <v>0</v>
      </c>
      <c r="AKL78" s="24">
        <f>AKF78*AKI78</f>
        <v>0</v>
      </c>
      <c r="AKQ78" s="24">
        <f>AKM78*AKN78</f>
        <v>0</v>
      </c>
      <c r="AKR78" s="24">
        <f>AKM78*AKO78</f>
        <v>0</v>
      </c>
      <c r="AKS78" s="24">
        <f>AKM78*AKP78</f>
        <v>0</v>
      </c>
      <c r="AKX78" s="24">
        <f>AKT78*AKU78</f>
        <v>0</v>
      </c>
      <c r="AKY78" s="24">
        <f>AKT78*AKV78</f>
        <v>0</v>
      </c>
      <c r="AKZ78" s="24">
        <f>AKT78*AKW78</f>
        <v>0</v>
      </c>
      <c r="ALE78" s="24">
        <f>ALA78*ALB78</f>
        <v>0</v>
      </c>
      <c r="ALF78" s="24">
        <f>ALA78*ALC78</f>
        <v>0</v>
      </c>
      <c r="ALG78" s="24">
        <f>ALA78*ALD78</f>
        <v>0</v>
      </c>
      <c r="ALL78" s="24">
        <f>ALH78*ALI78</f>
        <v>0</v>
      </c>
      <c r="ALM78" s="24">
        <f>ALH78*ALJ78</f>
        <v>0</v>
      </c>
      <c r="ALN78" s="24">
        <f>ALH78*ALK78</f>
        <v>0</v>
      </c>
      <c r="ALS78" s="24">
        <f>ALO78*ALP78</f>
        <v>0</v>
      </c>
      <c r="ALT78" s="24">
        <f>ALO78*ALQ78</f>
        <v>0</v>
      </c>
      <c r="ALU78" s="24">
        <f>ALO78*ALR78</f>
        <v>0</v>
      </c>
      <c r="ALZ78" s="24">
        <f>ALV78*ALW78</f>
        <v>0</v>
      </c>
      <c r="AMA78" s="24">
        <f>ALV78*ALX78</f>
        <v>0</v>
      </c>
      <c r="AMB78" s="24">
        <f>ALV78*ALY78</f>
        <v>0</v>
      </c>
      <c r="AMG78" s="24">
        <f>AMC78*AMD78</f>
        <v>0</v>
      </c>
      <c r="AMH78" s="24">
        <f>AMC78*AME78</f>
        <v>0</v>
      </c>
      <c r="AMI78" s="24">
        <f>AMC78*AMF78</f>
        <v>0</v>
      </c>
      <c r="AMN78" s="24">
        <f>AMJ78*AMK78</f>
        <v>0</v>
      </c>
      <c r="AMO78" s="24">
        <f>AMJ78*AML78</f>
        <v>0</v>
      </c>
      <c r="AMP78" s="24">
        <f>AMJ78*AMM78</f>
        <v>0</v>
      </c>
      <c r="AMU78" s="24">
        <f>AMQ78*AMR78</f>
        <v>0</v>
      </c>
      <c r="AMV78" s="24">
        <f>AMQ78*AMS78</f>
        <v>0</v>
      </c>
      <c r="AMW78" s="24">
        <f>AMQ78*AMT78</f>
        <v>0</v>
      </c>
      <c r="ANB78" s="24">
        <f>AMX78*AMY78</f>
        <v>0</v>
      </c>
      <c r="ANC78" s="24">
        <f>AMX78*AMZ78</f>
        <v>0</v>
      </c>
      <c r="AND78" s="24">
        <f>AMX78*ANA78</f>
        <v>0</v>
      </c>
      <c r="ANI78" s="24">
        <f>ANE78*ANF78</f>
        <v>0</v>
      </c>
      <c r="ANJ78" s="24">
        <f>ANE78*ANG78</f>
        <v>0</v>
      </c>
      <c r="ANK78" s="24">
        <f>ANE78*ANH78</f>
        <v>0</v>
      </c>
      <c r="ANP78" s="24">
        <f>ANL78*ANM78</f>
        <v>0</v>
      </c>
      <c r="ANQ78" s="24">
        <f>ANL78*ANN78</f>
        <v>0</v>
      </c>
      <c r="ANR78" s="24">
        <f>ANL78*ANO78</f>
        <v>0</v>
      </c>
      <c r="ANW78" s="24">
        <f>ANS78*ANT78</f>
        <v>0</v>
      </c>
      <c r="ANX78" s="24">
        <f>ANS78*ANU78</f>
        <v>0</v>
      </c>
      <c r="ANY78" s="24">
        <f>ANS78*ANV78</f>
        <v>0</v>
      </c>
      <c r="AOD78" s="24">
        <f>ANZ78*AOA78</f>
        <v>0</v>
      </c>
      <c r="AOE78" s="24">
        <f>ANZ78*AOB78</f>
        <v>0</v>
      </c>
      <c r="AOF78" s="24">
        <f>ANZ78*AOC78</f>
        <v>0</v>
      </c>
      <c r="AOK78" s="24">
        <f>AOG78*AOH78</f>
        <v>0</v>
      </c>
      <c r="AOL78" s="24">
        <f>AOG78*AOI78</f>
        <v>0</v>
      </c>
      <c r="AOM78" s="24">
        <f>AOG78*AOJ78</f>
        <v>0</v>
      </c>
      <c r="AOR78" s="24">
        <f>AON78*AOO78</f>
        <v>0</v>
      </c>
      <c r="AOS78" s="24">
        <f>AON78*AOP78</f>
        <v>0</v>
      </c>
      <c r="AOT78" s="24">
        <f>AON78*AOQ78</f>
        <v>0</v>
      </c>
      <c r="AOY78" s="24">
        <f>AOU78*AOV78</f>
        <v>0</v>
      </c>
      <c r="AOZ78" s="24">
        <f>AOU78*AOW78</f>
        <v>0</v>
      </c>
      <c r="APA78" s="24">
        <f>AOU78*AOX78</f>
        <v>0</v>
      </c>
      <c r="APF78" s="24">
        <f>APB78*APC78</f>
        <v>0</v>
      </c>
      <c r="APG78" s="24">
        <f>APB78*APD78</f>
        <v>0</v>
      </c>
      <c r="APH78" s="24">
        <f>APB78*APE78</f>
        <v>0</v>
      </c>
      <c r="APM78" s="24">
        <f>API78*APJ78</f>
        <v>0</v>
      </c>
      <c r="APN78" s="24">
        <f>API78*APK78</f>
        <v>0</v>
      </c>
      <c r="APO78" s="24">
        <f>API78*APL78</f>
        <v>0</v>
      </c>
      <c r="APT78" s="24">
        <f>APP78*APQ78</f>
        <v>0</v>
      </c>
      <c r="APU78" s="24">
        <f>APP78*APR78</f>
        <v>0</v>
      </c>
      <c r="APV78" s="24">
        <f>APP78*APS78</f>
        <v>0</v>
      </c>
      <c r="AQA78" s="24">
        <f>APW78*APX78</f>
        <v>0</v>
      </c>
      <c r="AQB78" s="24">
        <f>APW78*APY78</f>
        <v>0</v>
      </c>
      <c r="AQC78" s="24">
        <f>APW78*APZ78</f>
        <v>0</v>
      </c>
      <c r="AQH78" s="24">
        <f>AQD78*AQE78</f>
        <v>0</v>
      </c>
      <c r="AQI78" s="24">
        <f>AQD78*AQF78</f>
        <v>0</v>
      </c>
      <c r="AQJ78" s="24">
        <f>AQD78*AQG78</f>
        <v>0</v>
      </c>
      <c r="AQO78" s="24">
        <f>AQK78*AQL78</f>
        <v>0</v>
      </c>
      <c r="AQP78" s="24">
        <f>AQK78*AQM78</f>
        <v>0</v>
      </c>
      <c r="AQQ78" s="24">
        <f>AQK78*AQN78</f>
        <v>0</v>
      </c>
      <c r="AQV78" s="24">
        <f>AQR78*AQS78</f>
        <v>0</v>
      </c>
      <c r="AQW78" s="24">
        <f>AQR78*AQT78</f>
        <v>0</v>
      </c>
      <c r="AQX78" s="24">
        <f>AQR78*AQU78</f>
        <v>0</v>
      </c>
      <c r="ARC78" s="24">
        <f>AQY78*AQZ78</f>
        <v>0</v>
      </c>
      <c r="ARD78" s="24">
        <f>AQY78*ARA78</f>
        <v>0</v>
      </c>
      <c r="ARE78" s="24">
        <f>AQY78*ARB78</f>
        <v>0</v>
      </c>
      <c r="ARJ78" s="24">
        <f>ARF78*ARG78</f>
        <v>0</v>
      </c>
      <c r="ARK78" s="24">
        <f>ARF78*ARH78</f>
        <v>0</v>
      </c>
      <c r="ARL78" s="24">
        <f>ARF78*ARI78</f>
        <v>0</v>
      </c>
      <c r="ARQ78" s="24">
        <f>ARM78*ARN78</f>
        <v>0</v>
      </c>
      <c r="ARR78" s="24">
        <f>ARM78*ARO78</f>
        <v>0</v>
      </c>
      <c r="ARS78" s="24">
        <f>ARM78*ARP78</f>
        <v>0</v>
      </c>
      <c r="ARX78" s="24">
        <f>ART78*ARU78</f>
        <v>0</v>
      </c>
      <c r="ARY78" s="24">
        <f>ART78*ARV78</f>
        <v>0</v>
      </c>
      <c r="ARZ78" s="24">
        <f>ART78*ARW78</f>
        <v>0</v>
      </c>
      <c r="ASE78" s="24">
        <f>ASA78*ASB78</f>
        <v>0</v>
      </c>
      <c r="ASF78" s="24">
        <f>ASA78*ASC78</f>
        <v>0</v>
      </c>
      <c r="ASG78" s="24">
        <f>ASA78*ASD78</f>
        <v>0</v>
      </c>
      <c r="ASL78" s="24">
        <f>ASH78*ASI78</f>
        <v>0</v>
      </c>
      <c r="ASM78" s="24">
        <f>ASH78*ASJ78</f>
        <v>0</v>
      </c>
      <c r="ASN78" s="24">
        <f>ASH78*ASK78</f>
        <v>0</v>
      </c>
      <c r="ASS78" s="24">
        <f>ASO78*ASP78</f>
        <v>0</v>
      </c>
      <c r="AST78" s="24">
        <f>ASO78*ASQ78</f>
        <v>0</v>
      </c>
      <c r="ASU78" s="24">
        <f>ASO78*ASR78</f>
        <v>0</v>
      </c>
      <c r="ASZ78" s="24">
        <f>ASV78*ASW78</f>
        <v>0</v>
      </c>
      <c r="ATA78" s="24">
        <f>ASV78*ASX78</f>
        <v>0</v>
      </c>
      <c r="ATB78" s="24">
        <f>ASV78*ASY78</f>
        <v>0</v>
      </c>
      <c r="ATG78" s="24">
        <f>ATC78*ATD78</f>
        <v>0</v>
      </c>
      <c r="ATH78" s="24">
        <f>ATC78*ATE78</f>
        <v>0</v>
      </c>
      <c r="ATI78" s="24">
        <f>ATC78*ATF78</f>
        <v>0</v>
      </c>
      <c r="ATN78" s="24">
        <f>ATJ78*ATK78</f>
        <v>0</v>
      </c>
      <c r="ATO78" s="24">
        <f>ATJ78*ATL78</f>
        <v>0</v>
      </c>
      <c r="ATP78" s="24">
        <f>ATJ78*ATM78</f>
        <v>0</v>
      </c>
      <c r="ATU78" s="24">
        <f>ATQ78*ATR78</f>
        <v>0</v>
      </c>
      <c r="ATV78" s="24">
        <f>ATQ78*ATS78</f>
        <v>0</v>
      </c>
      <c r="ATW78" s="24">
        <f>ATQ78*ATT78</f>
        <v>0</v>
      </c>
      <c r="AUB78" s="24">
        <f>ATX78*ATY78</f>
        <v>0</v>
      </c>
      <c r="AUC78" s="24">
        <f>ATX78*ATZ78</f>
        <v>0</v>
      </c>
      <c r="AUD78" s="24">
        <f>ATX78*AUA78</f>
        <v>0</v>
      </c>
      <c r="AUI78" s="24">
        <f>AUE78*AUF78</f>
        <v>0</v>
      </c>
      <c r="AUJ78" s="24">
        <f>AUE78*AUG78</f>
        <v>0</v>
      </c>
      <c r="AUK78" s="24">
        <f>AUE78*AUH78</f>
        <v>0</v>
      </c>
      <c r="AUP78" s="24">
        <f>AUL78*AUM78</f>
        <v>0</v>
      </c>
      <c r="AUQ78" s="24">
        <f>AUL78*AUN78</f>
        <v>0</v>
      </c>
      <c r="AUR78" s="24">
        <f>AUL78*AUO78</f>
        <v>0</v>
      </c>
      <c r="AUW78" s="24">
        <f>AUS78*AUT78</f>
        <v>0</v>
      </c>
      <c r="AUX78" s="24">
        <f>AUS78*AUU78</f>
        <v>0</v>
      </c>
      <c r="AUY78" s="24">
        <f>AUS78*AUV78</f>
        <v>0</v>
      </c>
      <c r="AVD78" s="24">
        <f>AUZ78*AVA78</f>
        <v>0</v>
      </c>
      <c r="AVE78" s="24">
        <f>AUZ78*AVB78</f>
        <v>0</v>
      </c>
      <c r="AVF78" s="24">
        <f>AUZ78*AVC78</f>
        <v>0</v>
      </c>
      <c r="AVK78" s="24">
        <f>AVG78*AVH78</f>
        <v>0</v>
      </c>
      <c r="AVL78" s="24">
        <f>AVG78*AVI78</f>
        <v>0</v>
      </c>
      <c r="AVM78" s="24">
        <f>AVG78*AVJ78</f>
        <v>0</v>
      </c>
      <c r="AVR78" s="24">
        <f>AVN78*AVO78</f>
        <v>0</v>
      </c>
      <c r="AVS78" s="24">
        <f>AVN78*AVP78</f>
        <v>0</v>
      </c>
      <c r="AVT78" s="24">
        <f>AVN78*AVQ78</f>
        <v>0</v>
      </c>
      <c r="AVY78" s="24">
        <f>AVU78*AVV78</f>
        <v>0</v>
      </c>
      <c r="AVZ78" s="24">
        <f>AVU78*AVW78</f>
        <v>0</v>
      </c>
      <c r="AWA78" s="24">
        <f>AVU78*AVX78</f>
        <v>0</v>
      </c>
      <c r="AWF78" s="24">
        <f>AWB78*AWC78</f>
        <v>0</v>
      </c>
      <c r="AWG78" s="24">
        <f>AWB78*AWD78</f>
        <v>0</v>
      </c>
      <c r="AWH78" s="24">
        <f>AWB78*AWE78</f>
        <v>0</v>
      </c>
      <c r="AWM78" s="24">
        <f>AWI78*AWJ78</f>
        <v>0</v>
      </c>
      <c r="AWN78" s="24">
        <f>AWI78*AWK78</f>
        <v>0</v>
      </c>
      <c r="AWO78" s="24">
        <f>AWI78*AWL78</f>
        <v>0</v>
      </c>
      <c r="AWT78" s="24">
        <f>AWP78*AWQ78</f>
        <v>0</v>
      </c>
      <c r="AWU78" s="24">
        <f>AWP78*AWR78</f>
        <v>0</v>
      </c>
      <c r="AWV78" s="24">
        <f>AWP78*AWS78</f>
        <v>0</v>
      </c>
      <c r="AXA78" s="24">
        <f>AWW78*AWX78</f>
        <v>0</v>
      </c>
      <c r="AXB78" s="24">
        <f>AWW78*AWY78</f>
        <v>0</v>
      </c>
      <c r="AXC78" s="24">
        <f>AWW78*AWZ78</f>
        <v>0</v>
      </c>
      <c r="AXH78" s="24">
        <f>AXD78*AXE78</f>
        <v>0</v>
      </c>
      <c r="AXI78" s="24">
        <f>AXD78*AXF78</f>
        <v>0</v>
      </c>
      <c r="AXJ78" s="24">
        <f>AXD78*AXG78</f>
        <v>0</v>
      </c>
      <c r="AXO78" s="24">
        <f>AXK78*AXL78</f>
        <v>0</v>
      </c>
      <c r="AXP78" s="24">
        <f>AXK78*AXM78</f>
        <v>0</v>
      </c>
      <c r="AXQ78" s="24">
        <f>AXK78*AXN78</f>
        <v>0</v>
      </c>
      <c r="AXV78" s="24">
        <f>AXR78*AXS78</f>
        <v>0</v>
      </c>
      <c r="AXW78" s="24">
        <f>AXR78*AXT78</f>
        <v>0</v>
      </c>
      <c r="AXX78" s="24">
        <f>AXR78*AXU78</f>
        <v>0</v>
      </c>
      <c r="AYC78" s="24">
        <f>AXY78*AXZ78</f>
        <v>0</v>
      </c>
      <c r="AYD78" s="24">
        <f>AXY78*AYA78</f>
        <v>0</v>
      </c>
      <c r="AYE78" s="24">
        <f>AXY78*AYB78</f>
        <v>0</v>
      </c>
      <c r="AYJ78" s="24">
        <f>AYF78*AYG78</f>
        <v>0</v>
      </c>
      <c r="AYK78" s="24">
        <f>AYF78*AYH78</f>
        <v>0</v>
      </c>
      <c r="AYL78" s="24">
        <f>AYF78*AYI78</f>
        <v>0</v>
      </c>
      <c r="AYQ78" s="24">
        <f>AYM78*AYN78</f>
        <v>0</v>
      </c>
      <c r="AYR78" s="24">
        <f>AYM78*AYO78</f>
        <v>0</v>
      </c>
      <c r="AYS78" s="24">
        <f>AYM78*AYP78</f>
        <v>0</v>
      </c>
      <c r="AYX78" s="24">
        <f>AYT78*AYU78</f>
        <v>0</v>
      </c>
      <c r="AYY78" s="24">
        <f>AYT78*AYV78</f>
        <v>0</v>
      </c>
      <c r="AYZ78" s="24">
        <f>AYT78*AYW78</f>
        <v>0</v>
      </c>
      <c r="AZE78" s="24">
        <f>AZA78*AZB78</f>
        <v>0</v>
      </c>
      <c r="AZF78" s="24">
        <f>AZA78*AZC78</f>
        <v>0</v>
      </c>
      <c r="AZG78" s="24">
        <f>AZA78*AZD78</f>
        <v>0</v>
      </c>
      <c r="AZL78" s="24">
        <f>AZH78*AZI78</f>
        <v>0</v>
      </c>
      <c r="AZM78" s="24">
        <f>AZH78*AZJ78</f>
        <v>0</v>
      </c>
      <c r="AZN78" s="24">
        <f>AZH78*AZK78</f>
        <v>0</v>
      </c>
      <c r="AZS78" s="24">
        <f>AZO78*AZP78</f>
        <v>0</v>
      </c>
      <c r="AZT78" s="24">
        <f>AZO78*AZQ78</f>
        <v>0</v>
      </c>
      <c r="AZU78" s="24">
        <f>AZO78*AZR78</f>
        <v>0</v>
      </c>
      <c r="AZZ78" s="24">
        <f>AZV78*AZW78</f>
        <v>0</v>
      </c>
      <c r="BAA78" s="24">
        <f>AZV78*AZX78</f>
        <v>0</v>
      </c>
      <c r="BAB78" s="24">
        <f>AZV78*AZY78</f>
        <v>0</v>
      </c>
      <c r="BAG78" s="24">
        <f>BAC78*BAD78</f>
        <v>0</v>
      </c>
      <c r="BAH78" s="24">
        <f>BAC78*BAE78</f>
        <v>0</v>
      </c>
      <c r="BAI78" s="24">
        <f>BAC78*BAF78</f>
        <v>0</v>
      </c>
      <c r="BAN78" s="24">
        <f>BAJ78*BAK78</f>
        <v>0</v>
      </c>
      <c r="BAO78" s="24">
        <f>BAJ78*BAL78</f>
        <v>0</v>
      </c>
      <c r="BAP78" s="24">
        <f>BAJ78*BAM78</f>
        <v>0</v>
      </c>
      <c r="BAU78" s="24">
        <f>BAQ78*BAR78</f>
        <v>0</v>
      </c>
      <c r="BAV78" s="24">
        <f>BAQ78*BAS78</f>
        <v>0</v>
      </c>
      <c r="BAW78" s="24">
        <f>BAQ78*BAT78</f>
        <v>0</v>
      </c>
      <c r="BBB78" s="24">
        <f>BAX78*BAY78</f>
        <v>0</v>
      </c>
      <c r="BBC78" s="24">
        <f>BAX78*BAZ78</f>
        <v>0</v>
      </c>
      <c r="BBD78" s="24">
        <f>BAX78*BBA78</f>
        <v>0</v>
      </c>
      <c r="BBI78" s="24">
        <f>BBE78*BBF78</f>
        <v>0</v>
      </c>
      <c r="BBJ78" s="24">
        <f>BBE78*BBG78</f>
        <v>0</v>
      </c>
      <c r="BBK78" s="24">
        <f>BBE78*BBH78</f>
        <v>0</v>
      </c>
      <c r="BBP78" s="24">
        <f>BBL78*BBM78</f>
        <v>0</v>
      </c>
      <c r="BBQ78" s="24">
        <f>BBL78*BBN78</f>
        <v>0</v>
      </c>
      <c r="BBR78" s="24">
        <f>BBL78*BBO78</f>
        <v>0</v>
      </c>
      <c r="BBW78" s="24">
        <f>BBS78*BBT78</f>
        <v>0</v>
      </c>
      <c r="BBX78" s="24">
        <f>BBS78*BBU78</f>
        <v>0</v>
      </c>
      <c r="BBY78" s="24">
        <f>BBS78*BBV78</f>
        <v>0</v>
      </c>
      <c r="BCD78" s="24">
        <f>BBZ78*BCA78</f>
        <v>0</v>
      </c>
      <c r="BCE78" s="24">
        <f>BBZ78*BCB78</f>
        <v>0</v>
      </c>
      <c r="BCF78" s="24">
        <f>BBZ78*BCC78</f>
        <v>0</v>
      </c>
      <c r="BCK78" s="24">
        <f>BCG78*BCH78</f>
        <v>0</v>
      </c>
      <c r="BCL78" s="24">
        <f>BCG78*BCI78</f>
        <v>0</v>
      </c>
      <c r="BCM78" s="24">
        <f>BCG78*BCJ78</f>
        <v>0</v>
      </c>
      <c r="BCR78" s="24">
        <f>BCN78*BCO78</f>
        <v>0</v>
      </c>
      <c r="BCS78" s="24">
        <f>BCN78*BCP78</f>
        <v>0</v>
      </c>
      <c r="BCT78" s="24">
        <f>BCN78*BCQ78</f>
        <v>0</v>
      </c>
      <c r="BCY78" s="24">
        <f>BCU78*BCV78</f>
        <v>0</v>
      </c>
      <c r="BCZ78" s="24">
        <f>BCU78*BCW78</f>
        <v>0</v>
      </c>
      <c r="BDA78" s="24">
        <f>BCU78*BCX78</f>
        <v>0</v>
      </c>
      <c r="BDF78" s="24">
        <f>BDB78*BDC78</f>
        <v>0</v>
      </c>
      <c r="BDG78" s="24">
        <f>BDB78*BDD78</f>
        <v>0</v>
      </c>
      <c r="BDH78" s="24">
        <f>BDB78*BDE78</f>
        <v>0</v>
      </c>
      <c r="BDM78" s="24">
        <f>BDI78*BDJ78</f>
        <v>0</v>
      </c>
      <c r="BDN78" s="24">
        <f>BDI78*BDK78</f>
        <v>0</v>
      </c>
      <c r="BDO78" s="24">
        <f>BDI78*BDL78</f>
        <v>0</v>
      </c>
      <c r="BDT78" s="24">
        <f>BDP78*BDQ78</f>
        <v>0</v>
      </c>
      <c r="BDU78" s="24">
        <f>BDP78*BDR78</f>
        <v>0</v>
      </c>
      <c r="BDV78" s="24">
        <f>BDP78*BDS78</f>
        <v>0</v>
      </c>
      <c r="BEA78" s="24">
        <f>BDW78*BDX78</f>
        <v>0</v>
      </c>
      <c r="BEB78" s="24">
        <f>BDW78*BDY78</f>
        <v>0</v>
      </c>
      <c r="BEC78" s="24">
        <f>BDW78*BDZ78</f>
        <v>0</v>
      </c>
      <c r="BEH78" s="24">
        <f>BED78*BEE78</f>
        <v>0</v>
      </c>
      <c r="BEI78" s="24">
        <f>BED78*BEF78</f>
        <v>0</v>
      </c>
      <c r="BEJ78" s="24">
        <f>BED78*BEG78</f>
        <v>0</v>
      </c>
      <c r="BEO78" s="24">
        <f>BEK78*BEL78</f>
        <v>0</v>
      </c>
      <c r="BEP78" s="24">
        <f>BEK78*BEM78</f>
        <v>0</v>
      </c>
      <c r="BEQ78" s="24">
        <f>BEK78*BEN78</f>
        <v>0</v>
      </c>
      <c r="BEV78" s="24">
        <f>BER78*BES78</f>
        <v>0</v>
      </c>
      <c r="BEW78" s="24">
        <f>BER78*BET78</f>
        <v>0</v>
      </c>
      <c r="BEX78" s="24">
        <f>BER78*BEU78</f>
        <v>0</v>
      </c>
      <c r="BFC78" s="24">
        <f>BEY78*BEZ78</f>
        <v>0</v>
      </c>
      <c r="BFD78" s="24">
        <f>BEY78*BFA78</f>
        <v>0</v>
      </c>
      <c r="BFE78" s="24">
        <f>BEY78*BFB78</f>
        <v>0</v>
      </c>
      <c r="BFJ78" s="24">
        <f>BFF78*BFG78</f>
        <v>0</v>
      </c>
      <c r="BFK78" s="24">
        <f>BFF78*BFH78</f>
        <v>0</v>
      </c>
      <c r="BFL78" s="24">
        <f>BFF78*BFI78</f>
        <v>0</v>
      </c>
      <c r="BFQ78" s="24">
        <f>BFM78*BFN78</f>
        <v>0</v>
      </c>
      <c r="BFR78" s="24">
        <f>BFM78*BFO78</f>
        <v>0</v>
      </c>
      <c r="BFS78" s="24">
        <f>BFM78*BFP78</f>
        <v>0</v>
      </c>
      <c r="BFX78" s="24">
        <f>BFT78*BFU78</f>
        <v>0</v>
      </c>
      <c r="BFY78" s="24">
        <f>BFT78*BFV78</f>
        <v>0</v>
      </c>
      <c r="BFZ78" s="24">
        <f>BFT78*BFW78</f>
        <v>0</v>
      </c>
      <c r="BGE78" s="24">
        <f>BGA78*BGB78</f>
        <v>0</v>
      </c>
      <c r="BGF78" s="24">
        <f>BGA78*BGC78</f>
        <v>0</v>
      </c>
      <c r="BGG78" s="24">
        <f>BGA78*BGD78</f>
        <v>0</v>
      </c>
      <c r="BGL78" s="24">
        <f>BGH78*BGI78</f>
        <v>0</v>
      </c>
      <c r="BGM78" s="24">
        <f>BGH78*BGJ78</f>
        <v>0</v>
      </c>
      <c r="BGN78" s="24">
        <f>BGH78*BGK78</f>
        <v>0</v>
      </c>
      <c r="BGS78" s="24">
        <f>BGO78*BGP78</f>
        <v>0</v>
      </c>
      <c r="BGT78" s="24">
        <f>BGO78*BGQ78</f>
        <v>0</v>
      </c>
      <c r="BGU78" s="24">
        <f>BGO78*BGR78</f>
        <v>0</v>
      </c>
      <c r="BGZ78" s="24">
        <f>BGV78*BGW78</f>
        <v>0</v>
      </c>
      <c r="BHA78" s="24">
        <f>BGV78*BGX78</f>
        <v>0</v>
      </c>
      <c r="BHB78" s="24">
        <f>BGV78*BGY78</f>
        <v>0</v>
      </c>
      <c r="BHG78" s="24">
        <f>BHC78*BHD78</f>
        <v>0</v>
      </c>
      <c r="BHH78" s="24">
        <f>BHC78*BHE78</f>
        <v>0</v>
      </c>
      <c r="BHI78" s="24">
        <f>BHC78*BHF78</f>
        <v>0</v>
      </c>
      <c r="BHN78" s="24">
        <f>BHJ78*BHK78</f>
        <v>0</v>
      </c>
      <c r="BHO78" s="24">
        <f>BHJ78*BHL78</f>
        <v>0</v>
      </c>
      <c r="BHP78" s="24">
        <f>BHJ78*BHM78</f>
        <v>0</v>
      </c>
      <c r="BHU78" s="24">
        <f>BHQ78*BHR78</f>
        <v>0</v>
      </c>
      <c r="BHV78" s="24">
        <f>BHQ78*BHS78</f>
        <v>0</v>
      </c>
      <c r="BHW78" s="24">
        <f>BHQ78*BHT78</f>
        <v>0</v>
      </c>
      <c r="BIB78" s="24">
        <f>BHX78*BHY78</f>
        <v>0</v>
      </c>
      <c r="BIC78" s="24">
        <f>BHX78*BHZ78</f>
        <v>0</v>
      </c>
      <c r="BID78" s="24">
        <f>BHX78*BIA78</f>
        <v>0</v>
      </c>
      <c r="BII78" s="24">
        <f>BIE78*BIF78</f>
        <v>0</v>
      </c>
      <c r="BIJ78" s="24">
        <f>BIE78*BIG78</f>
        <v>0</v>
      </c>
      <c r="BIK78" s="24">
        <f>BIE78*BIH78</f>
        <v>0</v>
      </c>
      <c r="BIP78" s="24">
        <f>BIL78*BIM78</f>
        <v>0</v>
      </c>
      <c r="BIQ78" s="24">
        <f>BIL78*BIN78</f>
        <v>0</v>
      </c>
      <c r="BIR78" s="24">
        <f>BIL78*BIO78</f>
        <v>0</v>
      </c>
      <c r="BIW78" s="24">
        <f>BIS78*BIT78</f>
        <v>0</v>
      </c>
      <c r="BIX78" s="24">
        <f>BIS78*BIU78</f>
        <v>0</v>
      </c>
      <c r="BIY78" s="24">
        <f>BIS78*BIV78</f>
        <v>0</v>
      </c>
      <c r="BJD78" s="24">
        <f>BIZ78*BJA78</f>
        <v>0</v>
      </c>
      <c r="BJE78" s="24">
        <f>BIZ78*BJB78</f>
        <v>0</v>
      </c>
      <c r="BJF78" s="24">
        <f>BIZ78*BJC78</f>
        <v>0</v>
      </c>
      <c r="BJK78" s="24">
        <f>BJG78*BJH78</f>
        <v>0</v>
      </c>
      <c r="BJL78" s="24">
        <f>BJG78*BJI78</f>
        <v>0</v>
      </c>
      <c r="BJM78" s="24">
        <f>BJG78*BJJ78</f>
        <v>0</v>
      </c>
      <c r="BJR78" s="24">
        <f>BJN78*BJO78</f>
        <v>0</v>
      </c>
      <c r="BJS78" s="24">
        <f>BJN78*BJP78</f>
        <v>0</v>
      </c>
      <c r="BJT78" s="24">
        <f>BJN78*BJQ78</f>
        <v>0</v>
      </c>
      <c r="BJY78" s="24">
        <f>BJU78*BJV78</f>
        <v>0</v>
      </c>
      <c r="BJZ78" s="24">
        <f>BJU78*BJW78</f>
        <v>0</v>
      </c>
      <c r="BKA78" s="24">
        <f>BJU78*BJX78</f>
        <v>0</v>
      </c>
      <c r="BKF78" s="24">
        <f>BKB78*BKC78</f>
        <v>0</v>
      </c>
      <c r="BKG78" s="24">
        <f>BKB78*BKD78</f>
        <v>0</v>
      </c>
      <c r="BKH78" s="24">
        <f>BKB78*BKE78</f>
        <v>0</v>
      </c>
      <c r="BKM78" s="24">
        <f>BKI78*BKJ78</f>
        <v>0</v>
      </c>
      <c r="BKN78" s="24">
        <f>BKI78*BKK78</f>
        <v>0</v>
      </c>
      <c r="BKO78" s="24">
        <f>BKI78*BKL78</f>
        <v>0</v>
      </c>
      <c r="BKT78" s="24">
        <f>BKP78*BKQ78</f>
        <v>0</v>
      </c>
      <c r="BKU78" s="24">
        <f>BKP78*BKR78</f>
        <v>0</v>
      </c>
      <c r="BKV78" s="24">
        <f>BKP78*BKS78</f>
        <v>0</v>
      </c>
      <c r="BLA78" s="24">
        <f>BKW78*BKX78</f>
        <v>0</v>
      </c>
      <c r="BLB78" s="24">
        <f>BKW78*BKY78</f>
        <v>0</v>
      </c>
      <c r="BLC78" s="24">
        <f>BKW78*BKZ78</f>
        <v>0</v>
      </c>
      <c r="BLH78" s="24">
        <f>BLD78*BLE78</f>
        <v>0</v>
      </c>
      <c r="BLI78" s="24">
        <f>BLD78*BLF78</f>
        <v>0</v>
      </c>
      <c r="BLJ78" s="24">
        <f>BLD78*BLG78</f>
        <v>0</v>
      </c>
      <c r="BLO78" s="24">
        <f>BLK78*BLL78</f>
        <v>0</v>
      </c>
      <c r="BLP78" s="24">
        <f>BLK78*BLM78</f>
        <v>0</v>
      </c>
      <c r="BLQ78" s="24">
        <f>BLK78*BLN78</f>
        <v>0</v>
      </c>
      <c r="BLV78" s="24">
        <f>BLR78*BLS78</f>
        <v>0</v>
      </c>
      <c r="BLW78" s="24">
        <f>BLR78*BLT78</f>
        <v>0</v>
      </c>
      <c r="BLX78" s="24">
        <f>BLR78*BLU78</f>
        <v>0</v>
      </c>
      <c r="BMC78" s="24">
        <f>BLY78*BLZ78</f>
        <v>0</v>
      </c>
      <c r="BMD78" s="24">
        <f>BLY78*BMA78</f>
        <v>0</v>
      </c>
      <c r="BME78" s="24">
        <f>BLY78*BMB78</f>
        <v>0</v>
      </c>
      <c r="BMJ78" s="24">
        <f>BMF78*BMG78</f>
        <v>0</v>
      </c>
      <c r="BMK78" s="24">
        <f>BMF78*BMH78</f>
        <v>0</v>
      </c>
      <c r="BML78" s="24">
        <f>BMF78*BMI78</f>
        <v>0</v>
      </c>
      <c r="BMQ78" s="24">
        <f>BMM78*BMN78</f>
        <v>0</v>
      </c>
      <c r="BMR78" s="24">
        <f>BMM78*BMO78</f>
        <v>0</v>
      </c>
      <c r="BMS78" s="24">
        <f>BMM78*BMP78</f>
        <v>0</v>
      </c>
      <c r="BMX78" s="24">
        <f>BMT78*BMU78</f>
        <v>0</v>
      </c>
      <c r="BMY78" s="24">
        <f>BMT78*BMV78</f>
        <v>0</v>
      </c>
      <c r="BMZ78" s="24">
        <f>BMT78*BMW78</f>
        <v>0</v>
      </c>
      <c r="BNE78" s="24">
        <f>BNA78*BNB78</f>
        <v>0</v>
      </c>
      <c r="BNF78" s="24">
        <f>BNA78*BNC78</f>
        <v>0</v>
      </c>
      <c r="BNG78" s="24">
        <f>BNA78*BND78</f>
        <v>0</v>
      </c>
      <c r="BNL78" s="24">
        <f>BNH78*BNI78</f>
        <v>0</v>
      </c>
      <c r="BNM78" s="24">
        <f>BNH78*BNJ78</f>
        <v>0</v>
      </c>
      <c r="BNN78" s="24">
        <f>BNH78*BNK78</f>
        <v>0</v>
      </c>
      <c r="BNS78" s="24">
        <f>BNO78*BNP78</f>
        <v>0</v>
      </c>
      <c r="BNT78" s="24">
        <f>BNO78*BNQ78</f>
        <v>0</v>
      </c>
      <c r="BNU78" s="24">
        <f>BNO78*BNR78</f>
        <v>0</v>
      </c>
      <c r="BNZ78" s="24">
        <f>BNV78*BNW78</f>
        <v>0</v>
      </c>
      <c r="BOA78" s="24">
        <f>BNV78*BNX78</f>
        <v>0</v>
      </c>
      <c r="BOB78" s="24">
        <f>BNV78*BNY78</f>
        <v>0</v>
      </c>
      <c r="BOG78" s="24">
        <f>BOC78*BOD78</f>
        <v>0</v>
      </c>
      <c r="BOH78" s="24">
        <f>BOC78*BOE78</f>
        <v>0</v>
      </c>
      <c r="BOI78" s="24">
        <f>BOC78*BOF78</f>
        <v>0</v>
      </c>
      <c r="BON78" s="24">
        <f>BOJ78*BOK78</f>
        <v>0</v>
      </c>
      <c r="BOO78" s="24">
        <f>BOJ78*BOL78</f>
        <v>0</v>
      </c>
      <c r="BOP78" s="24">
        <f>BOJ78*BOM78</f>
        <v>0</v>
      </c>
      <c r="BOU78" s="24">
        <f>BOQ78*BOR78</f>
        <v>0</v>
      </c>
      <c r="BOV78" s="24">
        <f>BOQ78*BOS78</f>
        <v>0</v>
      </c>
      <c r="BOW78" s="24">
        <f>BOQ78*BOT78</f>
        <v>0</v>
      </c>
      <c r="BPB78" s="24">
        <f>BOX78*BOY78</f>
        <v>0</v>
      </c>
      <c r="BPC78" s="24">
        <f>BOX78*BOZ78</f>
        <v>0</v>
      </c>
      <c r="BPD78" s="24">
        <f>BOX78*BPA78</f>
        <v>0</v>
      </c>
      <c r="BPI78" s="24">
        <f>BPE78*BPF78</f>
        <v>0</v>
      </c>
      <c r="BPJ78" s="24">
        <f>BPE78*BPG78</f>
        <v>0</v>
      </c>
      <c r="BPK78" s="24">
        <f>BPE78*BPH78</f>
        <v>0</v>
      </c>
      <c r="BPP78" s="24">
        <f>BPL78*BPM78</f>
        <v>0</v>
      </c>
      <c r="BPQ78" s="24">
        <f>BPL78*BPN78</f>
        <v>0</v>
      </c>
      <c r="BPR78" s="24">
        <f>BPL78*BPO78</f>
        <v>0</v>
      </c>
      <c r="BPW78" s="24">
        <f>BPS78*BPT78</f>
        <v>0</v>
      </c>
      <c r="BPX78" s="24">
        <f>BPS78*BPU78</f>
        <v>0</v>
      </c>
      <c r="BPY78" s="24">
        <f>BPS78*BPV78</f>
        <v>0</v>
      </c>
      <c r="BQD78" s="24">
        <f>BPZ78*BQA78</f>
        <v>0</v>
      </c>
      <c r="BQE78" s="24">
        <f>BPZ78*BQB78</f>
        <v>0</v>
      </c>
      <c r="BQF78" s="24">
        <f>BPZ78*BQC78</f>
        <v>0</v>
      </c>
      <c r="BQK78" s="24">
        <f>BQG78*BQH78</f>
        <v>0</v>
      </c>
      <c r="BQL78" s="24">
        <f>BQG78*BQI78</f>
        <v>0</v>
      </c>
      <c r="BQM78" s="24">
        <f>BQG78*BQJ78</f>
        <v>0</v>
      </c>
      <c r="BQR78" s="24">
        <f>BQN78*BQO78</f>
        <v>0</v>
      </c>
      <c r="BQS78" s="24">
        <f>BQN78*BQP78</f>
        <v>0</v>
      </c>
      <c r="BQT78" s="24">
        <f>BQN78*BQQ78</f>
        <v>0</v>
      </c>
      <c r="BQY78" s="24">
        <f>BQU78*BQV78</f>
        <v>0</v>
      </c>
      <c r="BQZ78" s="24">
        <f>BQU78*BQW78</f>
        <v>0</v>
      </c>
      <c r="BRA78" s="24">
        <f>BQU78*BQX78</f>
        <v>0</v>
      </c>
      <c r="BRF78" s="24">
        <f>BRB78*BRC78</f>
        <v>0</v>
      </c>
      <c r="BRG78" s="24">
        <f>BRB78*BRD78</f>
        <v>0</v>
      </c>
      <c r="BRH78" s="24">
        <f>BRB78*BRE78</f>
        <v>0</v>
      </c>
      <c r="BRM78" s="24">
        <f>BRI78*BRJ78</f>
        <v>0</v>
      </c>
      <c r="BRN78" s="24">
        <f>BRI78*BRK78</f>
        <v>0</v>
      </c>
      <c r="BRO78" s="24">
        <f>BRI78*BRL78</f>
        <v>0</v>
      </c>
      <c r="BRT78" s="24">
        <f>BRP78*BRQ78</f>
        <v>0</v>
      </c>
      <c r="BRU78" s="24">
        <f>BRP78*BRR78</f>
        <v>0</v>
      </c>
      <c r="BRV78" s="24">
        <f>BRP78*BRS78</f>
        <v>0</v>
      </c>
      <c r="BSA78" s="24">
        <f>BRW78*BRX78</f>
        <v>0</v>
      </c>
      <c r="BSB78" s="24">
        <f>BRW78*BRY78</f>
        <v>0</v>
      </c>
      <c r="BSC78" s="24">
        <f>BRW78*BRZ78</f>
        <v>0</v>
      </c>
      <c r="BSH78" s="24">
        <f>BSD78*BSE78</f>
        <v>0</v>
      </c>
      <c r="BSI78" s="24">
        <f>BSD78*BSF78</f>
        <v>0</v>
      </c>
      <c r="BSJ78" s="24">
        <f>BSD78*BSG78</f>
        <v>0</v>
      </c>
      <c r="BSO78" s="24">
        <f>BSK78*BSL78</f>
        <v>0</v>
      </c>
      <c r="BSP78" s="24">
        <f>BSK78*BSM78</f>
        <v>0</v>
      </c>
      <c r="BSQ78" s="24">
        <f>BSK78*BSN78</f>
        <v>0</v>
      </c>
      <c r="BSV78" s="24">
        <f>BSR78*BSS78</f>
        <v>0</v>
      </c>
      <c r="BSW78" s="24">
        <f>BSR78*BST78</f>
        <v>0</v>
      </c>
      <c r="BSX78" s="24">
        <f>BSR78*BSU78</f>
        <v>0</v>
      </c>
      <c r="BTC78" s="24">
        <f>BSY78*BSZ78</f>
        <v>0</v>
      </c>
      <c r="BTD78" s="24">
        <f>BSY78*BTA78</f>
        <v>0</v>
      </c>
      <c r="BTE78" s="24">
        <f>BSY78*BTB78</f>
        <v>0</v>
      </c>
      <c r="BTJ78" s="24">
        <f>BTF78*BTG78</f>
        <v>0</v>
      </c>
      <c r="BTK78" s="24">
        <f>BTF78*BTH78</f>
        <v>0</v>
      </c>
      <c r="BTL78" s="24">
        <f>BTF78*BTI78</f>
        <v>0</v>
      </c>
      <c r="BTQ78" s="24">
        <f>BTM78*BTN78</f>
        <v>0</v>
      </c>
      <c r="BTR78" s="24">
        <f>BTM78*BTO78</f>
        <v>0</v>
      </c>
      <c r="BTS78" s="24">
        <f>BTM78*BTP78</f>
        <v>0</v>
      </c>
      <c r="BTX78" s="24">
        <f>BTT78*BTU78</f>
        <v>0</v>
      </c>
      <c r="BTY78" s="24">
        <f>BTT78*BTV78</f>
        <v>0</v>
      </c>
      <c r="BTZ78" s="24">
        <f>BTT78*BTW78</f>
        <v>0</v>
      </c>
      <c r="BUE78" s="24">
        <f>BUA78*BUB78</f>
        <v>0</v>
      </c>
      <c r="BUF78" s="24">
        <f>BUA78*BUC78</f>
        <v>0</v>
      </c>
      <c r="BUG78" s="24">
        <f>BUA78*BUD78</f>
        <v>0</v>
      </c>
      <c r="BUL78" s="24">
        <f>BUH78*BUI78</f>
        <v>0</v>
      </c>
      <c r="BUM78" s="24">
        <f>BUH78*BUJ78</f>
        <v>0</v>
      </c>
      <c r="BUN78" s="24">
        <f>BUH78*BUK78</f>
        <v>0</v>
      </c>
      <c r="BUS78" s="24">
        <f>BUO78*BUP78</f>
        <v>0</v>
      </c>
      <c r="BUT78" s="24">
        <f>BUO78*BUQ78</f>
        <v>0</v>
      </c>
      <c r="BUU78" s="24">
        <f>BUO78*BUR78</f>
        <v>0</v>
      </c>
      <c r="BUZ78" s="24">
        <f>BUV78*BUW78</f>
        <v>0</v>
      </c>
      <c r="BVA78" s="24">
        <f>BUV78*BUX78</f>
        <v>0</v>
      </c>
      <c r="BVB78" s="24">
        <f>BUV78*BUY78</f>
        <v>0</v>
      </c>
      <c r="BVG78" s="24">
        <f>BVC78*BVD78</f>
        <v>0</v>
      </c>
      <c r="BVH78" s="24">
        <f>BVC78*BVE78</f>
        <v>0</v>
      </c>
      <c r="BVI78" s="24">
        <f>BVC78*BVF78</f>
        <v>0</v>
      </c>
      <c r="BVN78" s="24">
        <f>BVJ78*BVK78</f>
        <v>0</v>
      </c>
      <c r="BVO78" s="24">
        <f>BVJ78*BVL78</f>
        <v>0</v>
      </c>
      <c r="BVP78" s="24">
        <f>BVJ78*BVM78</f>
        <v>0</v>
      </c>
      <c r="BVU78" s="24">
        <f>BVQ78*BVR78</f>
        <v>0</v>
      </c>
      <c r="BVV78" s="24">
        <f>BVQ78*BVS78</f>
        <v>0</v>
      </c>
      <c r="BVW78" s="24">
        <f>BVQ78*BVT78</f>
        <v>0</v>
      </c>
      <c r="BVX78"/>
      <c r="BVY78"/>
      <c r="BVZ78"/>
      <c r="BWA78"/>
      <c r="BWB78" s="24">
        <f>BVX78*BVY78</f>
        <v>0</v>
      </c>
      <c r="BWC78" s="24">
        <f>BVX78*BVZ78</f>
        <v>0</v>
      </c>
      <c r="BWD78" s="24">
        <f>BVX78*BWA78</f>
        <v>0</v>
      </c>
      <c r="BWI78" s="24">
        <f>BWE78*BWF78</f>
        <v>0</v>
      </c>
      <c r="BWJ78" s="24">
        <f>BWE78*BWG78</f>
        <v>0</v>
      </c>
      <c r="BWK78" s="24">
        <f>BWE78*BWH78</f>
        <v>0</v>
      </c>
      <c r="BWP78" s="24">
        <f>BWL78*BWM78</f>
        <v>0</v>
      </c>
      <c r="BWQ78" s="24">
        <f>BWL78*BWN78</f>
        <v>0</v>
      </c>
      <c r="BWR78" s="24">
        <f>BWL78*BWO78</f>
        <v>0</v>
      </c>
      <c r="BWW78" s="24">
        <f>BWS78*BWT78</f>
        <v>0</v>
      </c>
      <c r="BWX78" s="24">
        <f>BWS78*BWU78</f>
        <v>0</v>
      </c>
      <c r="BWY78" s="24">
        <f>BWS78*BWV78</f>
        <v>0</v>
      </c>
      <c r="BXD78" s="24">
        <f>BWZ78*BXA78</f>
        <v>0</v>
      </c>
      <c r="BXE78" s="24">
        <f>BWZ78*BXB78</f>
        <v>0</v>
      </c>
      <c r="BXF78" s="24">
        <f>BWZ78*BXC78</f>
        <v>0</v>
      </c>
      <c r="BXK78" s="24">
        <f>BXG78*BXH78</f>
        <v>0</v>
      </c>
      <c r="BXL78" s="24">
        <f>BXG78*BXI78</f>
        <v>0</v>
      </c>
      <c r="BXM78" s="24">
        <f>BXG78*BXJ78</f>
        <v>0</v>
      </c>
      <c r="BXR78" s="24">
        <f>BXN78*BXO78</f>
        <v>0</v>
      </c>
      <c r="BXS78" s="24">
        <f>BXN78*BXP78</f>
        <v>0</v>
      </c>
      <c r="BXT78" s="24">
        <f>BXN78*BXQ78</f>
        <v>0</v>
      </c>
      <c r="BXY78" s="24">
        <f>BXU78*BXV78</f>
        <v>0</v>
      </c>
      <c r="BXZ78" s="24">
        <f>BXU78*BXW78</f>
        <v>0</v>
      </c>
      <c r="BYA78" s="24">
        <f>BXU78*BXX78</f>
        <v>0</v>
      </c>
      <c r="BYF78" s="24">
        <f>BYB78*BYC78</f>
        <v>0</v>
      </c>
      <c r="BYG78" s="24">
        <f>BYB78*BYD78</f>
        <v>0</v>
      </c>
      <c r="BYH78" s="24">
        <f>BYB78*BYE78</f>
        <v>0</v>
      </c>
      <c r="BYM78" s="24">
        <f>BYI78*BYJ78</f>
        <v>0</v>
      </c>
      <c r="BYN78" s="24">
        <f>BYI78*BYK78</f>
        <v>0</v>
      </c>
      <c r="BYO78" s="24">
        <f>BYI78*BYL78</f>
        <v>0</v>
      </c>
      <c r="BYT78" s="24">
        <f>BYP78*BYQ78</f>
        <v>0</v>
      </c>
      <c r="BYU78" s="24">
        <f>BYP78*BYR78</f>
        <v>0</v>
      </c>
      <c r="BYV78" s="24">
        <f>BYP78*BYS78</f>
        <v>0</v>
      </c>
    </row>
    <row r="79" spans="6:1023 1028:2024" x14ac:dyDescent="0.3">
      <c r="F79" s="82">
        <f>B79*C79</f>
        <v>0</v>
      </c>
      <c r="G79" s="82">
        <f>B79*D79</f>
        <v>0</v>
      </c>
      <c r="H79" s="82">
        <f>B79*E79</f>
        <v>0</v>
      </c>
      <c r="M79" s="15">
        <f>I79*J79</f>
        <v>0</v>
      </c>
      <c r="N79" s="15">
        <f>I79*K79</f>
        <v>0</v>
      </c>
      <c r="O79" s="15">
        <f>I79*L79</f>
        <v>0</v>
      </c>
      <c r="P79" s="15"/>
      <c r="Q79" s="15"/>
      <c r="T79" s="15">
        <f>P79*Q79</f>
        <v>0</v>
      </c>
      <c r="U79" s="15">
        <f>P79*R79</f>
        <v>0</v>
      </c>
      <c r="V79" s="15">
        <f>P79*S79</f>
        <v>0</v>
      </c>
      <c r="AA79" s="15">
        <f>W79*X79</f>
        <v>0</v>
      </c>
      <c r="AB79" s="15">
        <f>W79*Y79</f>
        <v>0</v>
      </c>
      <c r="AC79" s="53">
        <f>W79*Z79</f>
        <v>0</v>
      </c>
      <c r="AD79" s="16"/>
      <c r="AE79" s="15"/>
      <c r="AF79" s="15"/>
      <c r="AG79" s="15"/>
      <c r="AH79" s="74">
        <f>AD79*AE79</f>
        <v>0</v>
      </c>
      <c r="AI79" s="74">
        <f>AD79*AF79</f>
        <v>0</v>
      </c>
      <c r="AJ79" s="53">
        <f>AD79*AG79</f>
        <v>0</v>
      </c>
      <c r="AO79" s="15">
        <f>AK79*AL79</f>
        <v>0</v>
      </c>
      <c r="AP79" s="15">
        <f>AK79*AM79</f>
        <v>0</v>
      </c>
      <c r="AQ79" s="53">
        <f>AK79*AN79</f>
        <v>0</v>
      </c>
      <c r="AV79" s="15">
        <f>AR79*AS79</f>
        <v>0</v>
      </c>
      <c r="AW79" s="15">
        <f>AR79*AT79</f>
        <v>0</v>
      </c>
      <c r="AX79" s="53">
        <f>AR79*AU79</f>
        <v>0</v>
      </c>
      <c r="BC79" s="15">
        <f>AY79*AZ79</f>
        <v>0</v>
      </c>
      <c r="BD79" s="15">
        <f>AY79*BA79</f>
        <v>0</v>
      </c>
      <c r="BE79" s="53">
        <f>AY79*BB79</f>
        <v>0</v>
      </c>
      <c r="BJ79" s="15">
        <f>BF79*BG79</f>
        <v>0</v>
      </c>
      <c r="BK79" s="15">
        <f>BF79*BH79</f>
        <v>0</v>
      </c>
      <c r="BL79" s="53">
        <f>BF79*BI79</f>
        <v>0</v>
      </c>
      <c r="BQ79" s="15">
        <f>BM79*BN79</f>
        <v>0</v>
      </c>
      <c r="BR79" s="15">
        <f>BM79*BO79</f>
        <v>0</v>
      </c>
      <c r="BS79" s="53">
        <f>BM79*BP79</f>
        <v>0</v>
      </c>
      <c r="BX79" s="15">
        <f>BT79*BU79</f>
        <v>0</v>
      </c>
      <c r="BY79" s="15">
        <f>BT79*BV79</f>
        <v>0</v>
      </c>
      <c r="BZ79" s="53">
        <f>BT79*BW79</f>
        <v>0</v>
      </c>
      <c r="CE79" s="15">
        <f>CA79*CB79</f>
        <v>0</v>
      </c>
      <c r="CF79" s="15">
        <f>CA79*CC79</f>
        <v>0</v>
      </c>
      <c r="CG79" s="53">
        <f>CA79*CD79</f>
        <v>0</v>
      </c>
      <c r="CL79" s="15">
        <f>CH79*CI79</f>
        <v>0</v>
      </c>
      <c r="CM79" s="15">
        <f>CH79*CJ79</f>
        <v>0</v>
      </c>
      <c r="CN79" s="53">
        <f>CH79*CK79</f>
        <v>0</v>
      </c>
      <c r="CS79" s="15">
        <f>CO79*CP79</f>
        <v>0</v>
      </c>
      <c r="CT79" s="15">
        <f>CO79*CQ79</f>
        <v>0</v>
      </c>
      <c r="CU79" s="53">
        <f>CO79*CR79</f>
        <v>0</v>
      </c>
      <c r="CZ79" s="15">
        <f>CV79*CW79</f>
        <v>0</v>
      </c>
      <c r="DA79" s="15">
        <f>CV79*CX79</f>
        <v>0</v>
      </c>
      <c r="DB79" s="53">
        <f>CV79*CY79</f>
        <v>0</v>
      </c>
      <c r="DG79" s="15">
        <f>DC79*DD79</f>
        <v>0</v>
      </c>
      <c r="DH79" s="15">
        <f>DC79*DE79</f>
        <v>0</v>
      </c>
      <c r="DI79" s="53">
        <f>DC79*DF79</f>
        <v>0</v>
      </c>
      <c r="DN79" s="15">
        <f>DJ79*DK79</f>
        <v>0</v>
      </c>
      <c r="DO79" s="15">
        <f>DJ79*DL79</f>
        <v>0</v>
      </c>
      <c r="DP79" s="53">
        <f>DJ79*DM79</f>
        <v>0</v>
      </c>
      <c r="DU79" s="15">
        <f>DQ79*DR79</f>
        <v>0</v>
      </c>
      <c r="DV79" s="15">
        <f>DQ79*DS79</f>
        <v>0</v>
      </c>
      <c r="DW79" s="53">
        <f>DQ79*DT79</f>
        <v>0</v>
      </c>
      <c r="EB79" s="15">
        <f>DX79*DY79</f>
        <v>0</v>
      </c>
      <c r="EC79" s="15">
        <f>DX79*DZ79</f>
        <v>0</v>
      </c>
      <c r="ED79" s="53">
        <f>DX79*EA79</f>
        <v>0</v>
      </c>
      <c r="EI79" s="15">
        <f>EE79*EF79</f>
        <v>0</v>
      </c>
      <c r="EJ79" s="15">
        <f>EE79*EG79</f>
        <v>0</v>
      </c>
      <c r="EK79" s="53">
        <f>EE79*EH79</f>
        <v>0</v>
      </c>
      <c r="EP79" s="15">
        <f>EL79*EM79</f>
        <v>0</v>
      </c>
      <c r="EQ79" s="15">
        <f>EL79*EN79</f>
        <v>0</v>
      </c>
      <c r="ER79" s="53">
        <f>EL79*EO79</f>
        <v>0</v>
      </c>
      <c r="EW79" s="15">
        <f>ES79*ET79</f>
        <v>0</v>
      </c>
      <c r="EX79" s="15">
        <f>ES79*EU79</f>
        <v>0</v>
      </c>
      <c r="EY79" s="53">
        <f>ES79*EV79</f>
        <v>0</v>
      </c>
      <c r="FD79" s="15">
        <f>EZ79*FA79</f>
        <v>0</v>
      </c>
      <c r="FE79" s="15">
        <f>EZ79*FB79</f>
        <v>0</v>
      </c>
      <c r="FF79" s="53">
        <f>EZ79*FC79</f>
        <v>0</v>
      </c>
      <c r="FK79" s="15">
        <f>FG79*FH79</f>
        <v>0</v>
      </c>
      <c r="FL79" s="15">
        <f>FG79*FI79</f>
        <v>0</v>
      </c>
      <c r="FM79" s="53">
        <f>FG79*FJ79</f>
        <v>0</v>
      </c>
      <c r="FR79" s="15">
        <f>FN79*FO79</f>
        <v>0</v>
      </c>
      <c r="FS79" s="15">
        <f>FN79*FP79</f>
        <v>0</v>
      </c>
      <c r="FT79" s="53">
        <f>FN79*FQ79</f>
        <v>0</v>
      </c>
      <c r="FY79" s="15">
        <f>FU79*FV79</f>
        <v>0</v>
      </c>
      <c r="FZ79" s="15">
        <f>FU79*FW79</f>
        <v>0</v>
      </c>
      <c r="GA79" s="53">
        <f>FU79*FX79</f>
        <v>0</v>
      </c>
      <c r="GF79" s="15">
        <f>GB79*GC79</f>
        <v>0</v>
      </c>
      <c r="GG79" s="15">
        <f>GB79*GD79</f>
        <v>0</v>
      </c>
      <c r="GH79" s="53">
        <f>GB79*GE79</f>
        <v>0</v>
      </c>
      <c r="GM79" s="15">
        <f>GI79*GJ79</f>
        <v>0</v>
      </c>
      <c r="GN79" s="15">
        <f>GI79*GK79</f>
        <v>0</v>
      </c>
      <c r="GO79" s="53">
        <f>GI79*GL79</f>
        <v>0</v>
      </c>
      <c r="GT79" s="15">
        <f>GP79*GQ79</f>
        <v>0</v>
      </c>
      <c r="GU79" s="15">
        <f>GP79*GR79</f>
        <v>0</v>
      </c>
      <c r="GV79" s="53">
        <f>GP79*GS79</f>
        <v>0</v>
      </c>
      <c r="HA79" s="15">
        <f>GW79*GX79</f>
        <v>0</v>
      </c>
      <c r="HB79" s="15">
        <f>GW79*GY79</f>
        <v>0</v>
      </c>
      <c r="HC79" s="53">
        <f>GW79*GZ79</f>
        <v>0</v>
      </c>
      <c r="HH79" s="15">
        <f>HD79*HE79</f>
        <v>0</v>
      </c>
      <c r="HI79" s="15">
        <f>HD79*HF79</f>
        <v>0</v>
      </c>
      <c r="HJ79" s="53">
        <f>HD79*HG79</f>
        <v>0</v>
      </c>
      <c r="HO79" s="15">
        <f>HK79*HL79</f>
        <v>0</v>
      </c>
      <c r="HP79" s="15">
        <f>HK79*HM79</f>
        <v>0</v>
      </c>
      <c r="HQ79" s="53">
        <f>HK79*HN79</f>
        <v>0</v>
      </c>
      <c r="HV79" s="15">
        <f>HR79*HS79</f>
        <v>0</v>
      </c>
      <c r="HW79" s="15">
        <f>HR79*HT79</f>
        <v>0</v>
      </c>
      <c r="HX79" s="53">
        <f>HR79*HU79</f>
        <v>0</v>
      </c>
      <c r="IC79" s="15">
        <f>HY79*HZ79</f>
        <v>0</v>
      </c>
      <c r="ID79" s="15">
        <f>HY79*IA79</f>
        <v>0</v>
      </c>
      <c r="IE79" s="53">
        <f>HY79*IB79</f>
        <v>0</v>
      </c>
      <c r="IJ79" s="15">
        <f>IF79*IG79</f>
        <v>0</v>
      </c>
      <c r="IK79" s="15">
        <f>IF79*IH79</f>
        <v>0</v>
      </c>
      <c r="IL79" s="53">
        <f>IF79*II79</f>
        <v>0</v>
      </c>
      <c r="IQ79" s="15">
        <f>IM79*IN79</f>
        <v>0</v>
      </c>
      <c r="IR79" s="15">
        <f>IM79*IO79</f>
        <v>0</v>
      </c>
      <c r="IS79" s="53">
        <f>IM79*IP79</f>
        <v>0</v>
      </c>
      <c r="IX79" s="15">
        <f>IT79*IU79</f>
        <v>0</v>
      </c>
      <c r="IY79" s="15">
        <f>IT79*IV79</f>
        <v>0</v>
      </c>
      <c r="IZ79" s="53">
        <f>IT79*IW79</f>
        <v>0</v>
      </c>
      <c r="JA79"/>
      <c r="JB79"/>
      <c r="JC79"/>
      <c r="JD79"/>
      <c r="JE79" s="24">
        <f>JA79*JB79</f>
        <v>0</v>
      </c>
      <c r="JF79" s="24">
        <f>JA79*JC79</f>
        <v>0</v>
      </c>
      <c r="JG79" s="24">
        <f>JA79*JD79</f>
        <v>0</v>
      </c>
      <c r="JL79" s="24">
        <f>JH79*JI79</f>
        <v>0</v>
      </c>
      <c r="JM79" s="24">
        <f>JH79*JJ79</f>
        <v>0</v>
      </c>
      <c r="JN79" s="24">
        <f>JH79*JK79</f>
        <v>0</v>
      </c>
      <c r="JS79" s="24">
        <f>JO79*JP79</f>
        <v>0</v>
      </c>
      <c r="JT79" s="24">
        <f>JO79*JQ79</f>
        <v>0</v>
      </c>
      <c r="JU79" s="24">
        <f>JO79*JR79</f>
        <v>0</v>
      </c>
      <c r="JZ79" s="24">
        <f>JV79*JW79</f>
        <v>0</v>
      </c>
      <c r="KA79" s="24">
        <f>JV79*JX79</f>
        <v>0</v>
      </c>
      <c r="KB79" s="24">
        <f>JV79*JY79</f>
        <v>0</v>
      </c>
      <c r="KG79" s="24">
        <f>KC79*KD79</f>
        <v>0</v>
      </c>
      <c r="KH79" s="24">
        <f>KC79*KE79</f>
        <v>0</v>
      </c>
      <c r="KI79" s="24">
        <f>KC79*KF79</f>
        <v>0</v>
      </c>
      <c r="KN79" s="24">
        <f>KJ79*KK79</f>
        <v>0</v>
      </c>
      <c r="KO79" s="24">
        <f>KJ79*KL79</f>
        <v>0</v>
      </c>
      <c r="KP79" s="24">
        <f>KJ79*KM79</f>
        <v>0</v>
      </c>
      <c r="KU79" s="24">
        <f>KQ79*KR79</f>
        <v>0</v>
      </c>
      <c r="KV79" s="24">
        <f>KQ79*KS79</f>
        <v>0</v>
      </c>
      <c r="KW79" s="24">
        <f>KQ79*KT79</f>
        <v>0</v>
      </c>
      <c r="LB79" s="24">
        <f>KX79*KY79</f>
        <v>0</v>
      </c>
      <c r="LC79" s="24">
        <f>KX79*KZ79</f>
        <v>0</v>
      </c>
      <c r="LD79" s="24">
        <f>KX79*LA79</f>
        <v>0</v>
      </c>
      <c r="LI79" s="24">
        <f>LE79*LF79</f>
        <v>0</v>
      </c>
      <c r="LJ79" s="24">
        <f>LE79*LG79</f>
        <v>0</v>
      </c>
      <c r="LK79" s="24">
        <f>LE79*LH79</f>
        <v>0</v>
      </c>
      <c r="LP79" s="24">
        <f>LL79*LM79</f>
        <v>0</v>
      </c>
      <c r="LQ79" s="24">
        <f>LL79*LN79</f>
        <v>0</v>
      </c>
      <c r="LR79" s="24">
        <f>LL79*LO79</f>
        <v>0</v>
      </c>
      <c r="LW79" s="24">
        <f>LS79*LT79</f>
        <v>0</v>
      </c>
      <c r="LX79" s="24">
        <f>LS79*LU79</f>
        <v>0</v>
      </c>
      <c r="LY79" s="24">
        <f>LS79*LV79</f>
        <v>0</v>
      </c>
      <c r="MD79" s="24">
        <f>LZ79*MA79</f>
        <v>0</v>
      </c>
      <c r="ME79" s="24">
        <f>LZ79*MB79</f>
        <v>0</v>
      </c>
      <c r="MF79" s="24">
        <f>LZ79*MC79</f>
        <v>0</v>
      </c>
      <c r="MK79" s="24">
        <f>MG79*MH79</f>
        <v>0</v>
      </c>
      <c r="ML79" s="24">
        <f>MG79*MI79</f>
        <v>0</v>
      </c>
      <c r="MM79" s="24">
        <f>MG79*MJ79</f>
        <v>0</v>
      </c>
      <c r="MR79" s="24">
        <f>MN79*MO79</f>
        <v>0</v>
      </c>
      <c r="MS79" s="24">
        <f>MN79*MP79</f>
        <v>0</v>
      </c>
      <c r="MT79" s="24">
        <f>MN79*MQ79</f>
        <v>0</v>
      </c>
      <c r="MY79" s="24">
        <f>MU79*MV79</f>
        <v>0</v>
      </c>
      <c r="MZ79" s="24">
        <f>MU79*MW79</f>
        <v>0</v>
      </c>
      <c r="NA79" s="24">
        <f>MU79*MX79</f>
        <v>0</v>
      </c>
      <c r="NF79" s="24">
        <f>NB79*NC79</f>
        <v>0</v>
      </c>
      <c r="NG79" s="24">
        <f>NB79*ND79</f>
        <v>0</v>
      </c>
      <c r="NH79" s="24">
        <f>NB79*NE79</f>
        <v>0</v>
      </c>
      <c r="NM79" s="24">
        <f>NI79*NJ79</f>
        <v>0</v>
      </c>
      <c r="NN79" s="24">
        <f>NI79*NK79</f>
        <v>0</v>
      </c>
      <c r="NO79" s="24">
        <f>NI79*NL79</f>
        <v>0</v>
      </c>
      <c r="NT79" s="24">
        <f>NP79*NQ79</f>
        <v>0</v>
      </c>
      <c r="NU79" s="24">
        <f>NP79*NR79</f>
        <v>0</v>
      </c>
      <c r="NV79" s="24">
        <f>NP79*NS79</f>
        <v>0</v>
      </c>
      <c r="OA79" s="24">
        <f>NW79*NX79</f>
        <v>0</v>
      </c>
      <c r="OB79" s="24">
        <f>NW79*NY79</f>
        <v>0</v>
      </c>
      <c r="OC79" s="24">
        <f>NW79*NZ79</f>
        <v>0</v>
      </c>
      <c r="OH79" s="24">
        <f>OD79*OE79</f>
        <v>0</v>
      </c>
      <c r="OI79" s="24">
        <f>OD79*OF79</f>
        <v>0</v>
      </c>
      <c r="OJ79" s="24">
        <f>OD79*OG79</f>
        <v>0</v>
      </c>
      <c r="OO79" s="24">
        <f>OK79*OL79</f>
        <v>0</v>
      </c>
      <c r="OP79" s="24">
        <f>OK79*OM79</f>
        <v>0</v>
      </c>
      <c r="OQ79" s="24">
        <f>OK79*ON79</f>
        <v>0</v>
      </c>
      <c r="OV79" s="24">
        <f>OR79*OS79</f>
        <v>0</v>
      </c>
      <c r="OW79" s="24">
        <f>OR79*OT79</f>
        <v>0</v>
      </c>
      <c r="OX79" s="24">
        <f>OR79*OU79</f>
        <v>0</v>
      </c>
      <c r="PC79" s="24">
        <f>OY79*OZ79</f>
        <v>0</v>
      </c>
      <c r="PD79" s="24">
        <f>OY79*PA79</f>
        <v>0</v>
      </c>
      <c r="PE79" s="24">
        <f>OY79*PB79</f>
        <v>0</v>
      </c>
      <c r="PJ79" s="24">
        <f>PF79*PG79</f>
        <v>0</v>
      </c>
      <c r="PK79" s="24">
        <f>PF79*PH79</f>
        <v>0</v>
      </c>
      <c r="PL79" s="24">
        <f>PF79*PI79</f>
        <v>0</v>
      </c>
      <c r="PQ79" s="24">
        <f>PM79*PN79</f>
        <v>0</v>
      </c>
      <c r="PR79" s="24">
        <f>PM79*PO79</f>
        <v>0</v>
      </c>
      <c r="PS79" s="24">
        <f>PM79*PP79</f>
        <v>0</v>
      </c>
      <c r="PX79" s="24">
        <f>PT79*PU79</f>
        <v>0</v>
      </c>
      <c r="PY79" s="24">
        <f>PT79*PV79</f>
        <v>0</v>
      </c>
      <c r="PZ79" s="24">
        <f>PT79*PW79</f>
        <v>0</v>
      </c>
      <c r="QE79" s="24">
        <f>QA79*QB79</f>
        <v>0</v>
      </c>
      <c r="QF79" s="24">
        <f>QA79*QC79</f>
        <v>0</v>
      </c>
      <c r="QG79" s="24">
        <f>QA79*QD79</f>
        <v>0</v>
      </c>
      <c r="QL79" s="24">
        <f>QH79*QI79</f>
        <v>0</v>
      </c>
      <c r="QM79" s="24">
        <f>QH79*QJ79</f>
        <v>0</v>
      </c>
      <c r="QN79" s="24">
        <f>QH79*QK79</f>
        <v>0</v>
      </c>
      <c r="QS79" s="24">
        <f>QO79*QP79</f>
        <v>0</v>
      </c>
      <c r="QT79" s="24">
        <f>QO79*QQ79</f>
        <v>0</v>
      </c>
      <c r="QU79" s="24">
        <f>QO79*QR79</f>
        <v>0</v>
      </c>
      <c r="QZ79" s="24">
        <f>QV79*QW79</f>
        <v>0</v>
      </c>
      <c r="RA79" s="24">
        <f>QV79*QX79</f>
        <v>0</v>
      </c>
      <c r="RB79" s="24">
        <f>QV79*QY79</f>
        <v>0</v>
      </c>
      <c r="RG79" s="24">
        <f>RC79*RD79</f>
        <v>0</v>
      </c>
      <c r="RH79" s="24">
        <f>RC79*RE79</f>
        <v>0</v>
      </c>
      <c r="RI79" s="24">
        <f>RC79*RF79</f>
        <v>0</v>
      </c>
      <c r="RN79" s="24">
        <f>RJ79*RK79</f>
        <v>0</v>
      </c>
      <c r="RO79" s="24">
        <f>RJ79*RL79</f>
        <v>0</v>
      </c>
      <c r="RP79" s="24">
        <f>RJ79*RM79</f>
        <v>0</v>
      </c>
      <c r="RU79" s="24">
        <f>RQ79*RR79</f>
        <v>0</v>
      </c>
      <c r="RV79" s="24">
        <f>RQ79*RS79</f>
        <v>0</v>
      </c>
      <c r="RW79" s="24">
        <f>RQ79*RT79</f>
        <v>0</v>
      </c>
      <c r="SB79" s="24">
        <f>RX79*RY79</f>
        <v>0</v>
      </c>
      <c r="SC79" s="24">
        <f>RX79*RZ79</f>
        <v>0</v>
      </c>
      <c r="SD79" s="24">
        <f>RX79*SA79</f>
        <v>0</v>
      </c>
      <c r="SI79" s="24">
        <f>SE79*SF79</f>
        <v>0</v>
      </c>
      <c r="SJ79" s="24">
        <f>SE79*SG79</f>
        <v>0</v>
      </c>
      <c r="SK79" s="24">
        <f>SE79*SH79</f>
        <v>0</v>
      </c>
      <c r="SP79" s="24">
        <f>SL79*SM79</f>
        <v>0</v>
      </c>
      <c r="SQ79" s="24">
        <f>SL79*SN79</f>
        <v>0</v>
      </c>
      <c r="SR79" s="24">
        <f>SL79*SO79</f>
        <v>0</v>
      </c>
      <c r="SW79" s="24">
        <f>SS79*ST79</f>
        <v>0</v>
      </c>
      <c r="SX79" s="24">
        <f>SS79*SU79</f>
        <v>0</v>
      </c>
      <c r="SY79" s="24">
        <f>SS79*SV79</f>
        <v>0</v>
      </c>
      <c r="TD79" s="24">
        <f>SZ79*TA79</f>
        <v>0</v>
      </c>
      <c r="TE79" s="24">
        <f>SZ79*TB79</f>
        <v>0</v>
      </c>
      <c r="TF79" s="24">
        <f>SZ79*TC79</f>
        <v>0</v>
      </c>
      <c r="TK79" s="24">
        <f>TG79*TH79</f>
        <v>0</v>
      </c>
      <c r="TL79" s="24">
        <f>TG79*TI79</f>
        <v>0</v>
      </c>
      <c r="TM79" s="24">
        <f>TG79*TJ79</f>
        <v>0</v>
      </c>
      <c r="TR79" s="24">
        <f>TN79*TO79</f>
        <v>0</v>
      </c>
      <c r="TS79" s="24">
        <f>TN79*TP79</f>
        <v>0</v>
      </c>
      <c r="TT79" s="24">
        <f>TN79*TQ79</f>
        <v>0</v>
      </c>
      <c r="TY79" s="24">
        <f>TU79*TV79</f>
        <v>0</v>
      </c>
      <c r="TZ79" s="24">
        <f>TU79*TW79</f>
        <v>0</v>
      </c>
      <c r="UA79" s="24">
        <f>TU79*TX79</f>
        <v>0</v>
      </c>
      <c r="UF79" s="24">
        <f>UB79*UC79</f>
        <v>0</v>
      </c>
      <c r="UG79" s="24">
        <f>UB79*UD79</f>
        <v>0</v>
      </c>
      <c r="UH79" s="24">
        <f>UB79*UE79</f>
        <v>0</v>
      </c>
      <c r="UM79" s="24">
        <f>UI79*UJ79</f>
        <v>0</v>
      </c>
      <c r="UN79" s="24">
        <f>UI79*UK79</f>
        <v>0</v>
      </c>
      <c r="UO79" s="24">
        <f>UI79*UL79</f>
        <v>0</v>
      </c>
      <c r="UT79" s="24">
        <f>UP79*UQ79</f>
        <v>0</v>
      </c>
      <c r="UU79" s="24">
        <f>UP79*UR79</f>
        <v>0</v>
      </c>
      <c r="UV79" s="24">
        <f>UP79*US79</f>
        <v>0</v>
      </c>
      <c r="VA79" s="24">
        <f>UW79*UX79</f>
        <v>0</v>
      </c>
      <c r="VB79" s="24">
        <f>UW79*UY79</f>
        <v>0</v>
      </c>
      <c r="VC79" s="24">
        <f>UW79*UZ79</f>
        <v>0</v>
      </c>
      <c r="VH79" s="24">
        <f>VD79*VE79</f>
        <v>0</v>
      </c>
      <c r="VI79" s="24">
        <f>VD79*VF79</f>
        <v>0</v>
      </c>
      <c r="VJ79" s="24">
        <f>VD79*VG79</f>
        <v>0</v>
      </c>
      <c r="VO79" s="24">
        <f>VK79*VL79</f>
        <v>0</v>
      </c>
      <c r="VP79" s="24">
        <f>VK79*VM79</f>
        <v>0</v>
      </c>
      <c r="VQ79" s="24">
        <f>VK79*VN79</f>
        <v>0</v>
      </c>
      <c r="VV79" s="24">
        <f>VR79*VS79</f>
        <v>0</v>
      </c>
      <c r="VW79" s="24">
        <f>VR79*VT79</f>
        <v>0</v>
      </c>
      <c r="VX79" s="24">
        <f>VR79*VU79</f>
        <v>0</v>
      </c>
      <c r="WC79" s="24">
        <f>VY79*VZ79</f>
        <v>0</v>
      </c>
      <c r="WD79" s="24">
        <f>VY79*WA79</f>
        <v>0</v>
      </c>
      <c r="WE79" s="24">
        <f>VY79*WB79</f>
        <v>0</v>
      </c>
      <c r="WJ79" s="24">
        <f>WF79*WG79</f>
        <v>0</v>
      </c>
      <c r="WK79" s="24">
        <f>WF79*WH79</f>
        <v>0</v>
      </c>
      <c r="WL79" s="24">
        <f>WF79*WI79</f>
        <v>0</v>
      </c>
      <c r="WQ79" s="24">
        <f>WM79*WN79</f>
        <v>0</v>
      </c>
      <c r="WR79" s="24">
        <f>WM79*WO79</f>
        <v>0</v>
      </c>
      <c r="WS79" s="24">
        <f>WM79*WP79</f>
        <v>0</v>
      </c>
      <c r="WX79" s="24">
        <f>WT79*WU79</f>
        <v>0</v>
      </c>
      <c r="WY79" s="24">
        <f>WT79*WV79</f>
        <v>0</v>
      </c>
      <c r="WZ79" s="24">
        <f>WT79*WW79</f>
        <v>0</v>
      </c>
      <c r="XE79" s="24">
        <f>XA79*XB79</f>
        <v>0</v>
      </c>
      <c r="XF79" s="24">
        <f>XA79*XC79</f>
        <v>0</v>
      </c>
      <c r="XG79" s="24">
        <f>XA79*XD79</f>
        <v>0</v>
      </c>
      <c r="XL79" s="24">
        <f>XH79*XI79</f>
        <v>0</v>
      </c>
      <c r="XM79" s="24">
        <f>XH79*XJ79</f>
        <v>0</v>
      </c>
      <c r="XN79" s="24">
        <f>XH79*XK79</f>
        <v>0</v>
      </c>
      <c r="XS79" s="24">
        <f>XO79*XP79</f>
        <v>0</v>
      </c>
      <c r="XT79" s="24">
        <f>XO79*XQ79</f>
        <v>0</v>
      </c>
      <c r="XU79" s="24">
        <f>XO79*XR79</f>
        <v>0</v>
      </c>
      <c r="XZ79" s="24">
        <f>XV79*XW79</f>
        <v>0</v>
      </c>
      <c r="YA79" s="24">
        <f>XV79*XX79</f>
        <v>0</v>
      </c>
      <c r="YB79" s="24">
        <f>XV79*XY79</f>
        <v>0</v>
      </c>
      <c r="YG79" s="24">
        <f>YC79*YD79</f>
        <v>0</v>
      </c>
      <c r="YH79" s="24">
        <f>YC79*YE79</f>
        <v>0</v>
      </c>
      <c r="YI79" s="24">
        <f>YC79*YF79</f>
        <v>0</v>
      </c>
      <c r="YN79" s="24">
        <f>YJ79*YK79</f>
        <v>0</v>
      </c>
      <c r="YO79" s="24">
        <f>YJ79*YL79</f>
        <v>0</v>
      </c>
      <c r="YP79" s="24">
        <f>YJ79*YM79</f>
        <v>0</v>
      </c>
      <c r="YU79" s="24">
        <f>YQ79*YR79</f>
        <v>0</v>
      </c>
      <c r="YV79" s="24">
        <f>YQ79*YS79</f>
        <v>0</v>
      </c>
      <c r="YW79" s="24">
        <f>YQ79*YT79</f>
        <v>0</v>
      </c>
      <c r="ZB79" s="24">
        <f>YX79*YY79</f>
        <v>0</v>
      </c>
      <c r="ZC79" s="24">
        <f>YX79*YZ79</f>
        <v>0</v>
      </c>
      <c r="ZD79" s="24">
        <f>YX79*ZA79</f>
        <v>0</v>
      </c>
      <c r="ZI79" s="24">
        <f>ZE79*ZF79</f>
        <v>0</v>
      </c>
      <c r="ZJ79" s="24">
        <f>ZE79*ZG79</f>
        <v>0</v>
      </c>
      <c r="ZK79" s="24">
        <f>ZE79*ZH79</f>
        <v>0</v>
      </c>
      <c r="ZP79" s="24">
        <f>ZL79*ZM79</f>
        <v>0</v>
      </c>
      <c r="ZQ79" s="24">
        <f>ZL79*ZN79</f>
        <v>0</v>
      </c>
      <c r="ZR79" s="24">
        <f>ZL79*ZO79</f>
        <v>0</v>
      </c>
      <c r="ZW79" s="24">
        <f>ZS79*ZT79</f>
        <v>0</v>
      </c>
      <c r="ZX79" s="24">
        <f>ZS79*ZU79</f>
        <v>0</v>
      </c>
      <c r="ZY79" s="24">
        <f>ZS79*ZV79</f>
        <v>0</v>
      </c>
      <c r="AAD79" s="24">
        <f>ZZ79*AAA79</f>
        <v>0</v>
      </c>
      <c r="AAE79" s="24">
        <f>ZZ79*AAB79</f>
        <v>0</v>
      </c>
      <c r="AAF79" s="24">
        <f>ZZ79*AAC79</f>
        <v>0</v>
      </c>
      <c r="AAK79" s="24">
        <f>AAG79*AAH79</f>
        <v>0</v>
      </c>
      <c r="AAL79" s="24">
        <f>AAG79*AAI79</f>
        <v>0</v>
      </c>
      <c r="AAM79" s="24">
        <f>AAG79*AAJ79</f>
        <v>0</v>
      </c>
      <c r="AAR79" s="24">
        <f>AAN79*AAO79</f>
        <v>0</v>
      </c>
      <c r="AAS79" s="24">
        <f>AAN79*AAP79</f>
        <v>0</v>
      </c>
      <c r="AAT79" s="24">
        <f>AAN79*AAQ79</f>
        <v>0</v>
      </c>
      <c r="AAY79" s="24">
        <f>AAU79*AAV79</f>
        <v>0</v>
      </c>
      <c r="AAZ79" s="24">
        <f>AAU79*AAW79</f>
        <v>0</v>
      </c>
      <c r="ABA79" s="24">
        <f>AAU79*AAX79</f>
        <v>0</v>
      </c>
      <c r="ABF79" s="24">
        <f>ABB79*ABC79</f>
        <v>0</v>
      </c>
      <c r="ABG79" s="24">
        <f>ABB79*ABD79</f>
        <v>0</v>
      </c>
      <c r="ABH79" s="24">
        <f>ABB79*ABE79</f>
        <v>0</v>
      </c>
      <c r="ABM79" s="24">
        <f>ABI79*ABJ79</f>
        <v>0</v>
      </c>
      <c r="ABN79" s="24">
        <f>ABI79*ABK79</f>
        <v>0</v>
      </c>
      <c r="ABO79" s="24">
        <f>ABI79*ABL79</f>
        <v>0</v>
      </c>
      <c r="ABT79" s="24">
        <f>ABP79*ABQ79</f>
        <v>0</v>
      </c>
      <c r="ABU79" s="24">
        <f>ABP79*ABR79</f>
        <v>0</v>
      </c>
      <c r="ABV79" s="24">
        <f>ABP79*ABS79</f>
        <v>0</v>
      </c>
      <c r="ACA79" s="24">
        <f>ABW79*ABX79</f>
        <v>0</v>
      </c>
      <c r="ACB79" s="24">
        <f>ABW79*ABY79</f>
        <v>0</v>
      </c>
      <c r="ACC79" s="24">
        <f>ABW79*ABZ79</f>
        <v>0</v>
      </c>
      <c r="ACH79" s="24">
        <f>ACD79*ACE79</f>
        <v>0</v>
      </c>
      <c r="ACI79" s="24">
        <f>ACD79*ACF79</f>
        <v>0</v>
      </c>
      <c r="ACJ79" s="24">
        <f>ACD79*ACG79</f>
        <v>0</v>
      </c>
      <c r="ACO79" s="24">
        <f>ACK79*ACL79</f>
        <v>0</v>
      </c>
      <c r="ACP79" s="24">
        <f>ACK79*ACM79</f>
        <v>0</v>
      </c>
      <c r="ACQ79" s="24">
        <f>ACK79*ACN79</f>
        <v>0</v>
      </c>
      <c r="ACV79" s="24">
        <f>ACR79*ACS79</f>
        <v>0</v>
      </c>
      <c r="ACW79" s="24">
        <f>ACR79*ACT79</f>
        <v>0</v>
      </c>
      <c r="ACX79" s="24">
        <f>ACR79*ACU79</f>
        <v>0</v>
      </c>
      <c r="ACY79"/>
      <c r="ACZ79"/>
      <c r="ADA79"/>
      <c r="ADB79"/>
      <c r="ADC79" s="24">
        <f>ACY79*ACZ79</f>
        <v>0</v>
      </c>
      <c r="ADD79" s="24">
        <f>ACY79*ADA79</f>
        <v>0</v>
      </c>
      <c r="ADE79" s="24">
        <f>ACY79*ADB79</f>
        <v>0</v>
      </c>
      <c r="ADJ79" s="24">
        <f>ADF79*ADG79</f>
        <v>0</v>
      </c>
      <c r="ADK79" s="24">
        <f>ADF79*ADH79</f>
        <v>0</v>
      </c>
      <c r="ADL79" s="24">
        <f>ADF79*ADI79</f>
        <v>0</v>
      </c>
      <c r="ADQ79" s="24">
        <f>ADM79*ADN79</f>
        <v>0</v>
      </c>
      <c r="ADR79" s="24">
        <f>ADM79*ADO79</f>
        <v>0</v>
      </c>
      <c r="ADS79" s="24">
        <f>ADM79*ADP79</f>
        <v>0</v>
      </c>
      <c r="ADX79" s="24">
        <f>ADT79*ADU79</f>
        <v>0</v>
      </c>
      <c r="ADY79" s="24">
        <f>ADT79*ADV79</f>
        <v>0</v>
      </c>
      <c r="ADZ79" s="24">
        <f>ADT79*ADW79</f>
        <v>0</v>
      </c>
      <c r="AEE79" s="24">
        <f>AEA79*AEB79</f>
        <v>0</v>
      </c>
      <c r="AEF79" s="24">
        <f>AEA79*AEC79</f>
        <v>0</v>
      </c>
      <c r="AEG79" s="24">
        <f>AEA79*AED79</f>
        <v>0</v>
      </c>
      <c r="AEL79" s="24">
        <f>AEH79*AEI79</f>
        <v>0</v>
      </c>
      <c r="AEM79" s="24">
        <f>AEH79*AEJ79</f>
        <v>0</v>
      </c>
      <c r="AEN79" s="24">
        <f>AEH79*AEK79</f>
        <v>0</v>
      </c>
      <c r="AES79" s="24">
        <f>AEO79*AEP79</f>
        <v>0</v>
      </c>
      <c r="AET79" s="24">
        <f>AEO79*AEQ79</f>
        <v>0</v>
      </c>
      <c r="AEU79" s="24">
        <f>AEO79*AER79</f>
        <v>0</v>
      </c>
      <c r="AEZ79" s="24">
        <f>AEV79*AEW79</f>
        <v>0</v>
      </c>
      <c r="AFA79" s="24">
        <f>AEV79*AEX79</f>
        <v>0</v>
      </c>
      <c r="AFB79" s="24">
        <f>AEV79*AEY79</f>
        <v>0</v>
      </c>
      <c r="AFG79" s="24">
        <f>AFC79*AFD79</f>
        <v>0</v>
      </c>
      <c r="AFH79" s="24">
        <f>AFC79*AFE79</f>
        <v>0</v>
      </c>
      <c r="AFI79" s="24">
        <f>AFC79*AFF79</f>
        <v>0</v>
      </c>
      <c r="AFN79" s="24">
        <f>AFJ79*AFK79</f>
        <v>0</v>
      </c>
      <c r="AFO79" s="24">
        <f>AFJ79*AFL79</f>
        <v>0</v>
      </c>
      <c r="AFP79" s="24">
        <f>AFJ79*AFM79</f>
        <v>0</v>
      </c>
      <c r="AFU79" s="24">
        <f>AFQ79*AFR79</f>
        <v>0</v>
      </c>
      <c r="AFV79" s="24">
        <f>AFQ79*AFS79</f>
        <v>0</v>
      </c>
      <c r="AFW79" s="24">
        <f>AFQ79*AFT79</f>
        <v>0</v>
      </c>
      <c r="AGB79" s="24">
        <f>AFX79*AFY79</f>
        <v>0</v>
      </c>
      <c r="AGC79" s="24">
        <f>AFX79*AFZ79</f>
        <v>0</v>
      </c>
      <c r="AGD79" s="24">
        <f>AFX79*AGA79</f>
        <v>0</v>
      </c>
      <c r="AGI79" s="24">
        <f>AGE79*AGF79</f>
        <v>0</v>
      </c>
      <c r="AGJ79" s="24">
        <f>AGE79*AGG79</f>
        <v>0</v>
      </c>
      <c r="AGK79" s="24">
        <f>AGE79*AGH79</f>
        <v>0</v>
      </c>
      <c r="AGP79" s="24">
        <f>AGL79*AGM79</f>
        <v>0</v>
      </c>
      <c r="AGQ79" s="24">
        <f>AGL79*AGN79</f>
        <v>0</v>
      </c>
      <c r="AGR79" s="24">
        <f>AGL79*AGO79</f>
        <v>0</v>
      </c>
      <c r="AGW79" s="24">
        <f>AGS79*AGT79</f>
        <v>0</v>
      </c>
      <c r="AGX79" s="24">
        <f>AGS79*AGU79</f>
        <v>0</v>
      </c>
      <c r="AGY79" s="24">
        <f>AGS79*AGV79</f>
        <v>0</v>
      </c>
      <c r="AHD79" s="24">
        <f>AGZ79*AHA79</f>
        <v>0</v>
      </c>
      <c r="AHE79" s="24">
        <f>AGZ79*AHB79</f>
        <v>0</v>
      </c>
      <c r="AHF79" s="24">
        <f>AGZ79*AHC79</f>
        <v>0</v>
      </c>
      <c r="AHK79" s="24">
        <f>AHG79*AHH79</f>
        <v>0</v>
      </c>
      <c r="AHL79" s="24">
        <f>AHG79*AHI79</f>
        <v>0</v>
      </c>
      <c r="AHM79" s="24">
        <f>AHG79*AHJ79</f>
        <v>0</v>
      </c>
      <c r="AHR79" s="24">
        <f>AHN79*AHO79</f>
        <v>0</v>
      </c>
      <c r="AHS79" s="24">
        <f>AHN79*AHP79</f>
        <v>0</v>
      </c>
      <c r="AHT79" s="24">
        <f>AHN79*AHQ79</f>
        <v>0</v>
      </c>
      <c r="AHY79" s="24">
        <f>AHU79*AHV79</f>
        <v>0</v>
      </c>
      <c r="AHZ79" s="24">
        <f>AHU79*AHW79</f>
        <v>0</v>
      </c>
      <c r="AIA79" s="24">
        <f>AHU79*AHX79</f>
        <v>0</v>
      </c>
      <c r="AIF79" s="24">
        <f>AIB79*AIC79</f>
        <v>0</v>
      </c>
      <c r="AIG79" s="24">
        <f>AIB79*AID79</f>
        <v>0</v>
      </c>
      <c r="AIH79" s="24">
        <f>AIB79*AIE79</f>
        <v>0</v>
      </c>
      <c r="AIM79" s="24">
        <f>AII79*AIJ79</f>
        <v>0</v>
      </c>
      <c r="AIN79" s="24">
        <f>AII79*AIK79</f>
        <v>0</v>
      </c>
      <c r="AIO79" s="24">
        <f>AII79*AIL79</f>
        <v>0</v>
      </c>
      <c r="AIT79" s="24">
        <f>AIP79*AIQ79</f>
        <v>0</v>
      </c>
      <c r="AIU79" s="24">
        <f>AIP79*AIR79</f>
        <v>0</v>
      </c>
      <c r="AIV79" s="24">
        <f>AIP79*AIS79</f>
        <v>0</v>
      </c>
      <c r="AJA79" s="24">
        <f>AIW79*AIX79</f>
        <v>0</v>
      </c>
      <c r="AJB79" s="24">
        <f>AIW79*AIY79</f>
        <v>0</v>
      </c>
      <c r="AJC79" s="24">
        <f>AIW79*AIZ79</f>
        <v>0</v>
      </c>
      <c r="AJH79" s="24">
        <f>AJD79*AJE79</f>
        <v>0</v>
      </c>
      <c r="AJI79" s="24">
        <f>AJD79*AJF79</f>
        <v>0</v>
      </c>
      <c r="AJJ79" s="24">
        <f>AJD79*AJG79</f>
        <v>0</v>
      </c>
      <c r="AJO79" s="24">
        <f>AJK79*AJL79</f>
        <v>0</v>
      </c>
      <c r="AJP79" s="24">
        <f>AJK79*AJM79</f>
        <v>0</v>
      </c>
      <c r="AJQ79" s="24">
        <f>AJK79*AJN79</f>
        <v>0</v>
      </c>
      <c r="AJV79" s="24">
        <f>AJR79*AJS79</f>
        <v>0</v>
      </c>
      <c r="AJW79" s="24">
        <f>AJR79*AJT79</f>
        <v>0</v>
      </c>
      <c r="AJX79" s="24">
        <f>AJR79*AJU79</f>
        <v>0</v>
      </c>
      <c r="AKC79" s="24">
        <f>AJY79*AJZ79</f>
        <v>0</v>
      </c>
      <c r="AKD79" s="24">
        <f>AJY79*AKA79</f>
        <v>0</v>
      </c>
      <c r="AKE79" s="24">
        <f>AJY79*AKB79</f>
        <v>0</v>
      </c>
      <c r="AKJ79" s="24">
        <f>AKF79*AKG79</f>
        <v>0</v>
      </c>
      <c r="AKK79" s="24">
        <f>AKF79*AKH79</f>
        <v>0</v>
      </c>
      <c r="AKL79" s="24">
        <f>AKF79*AKI79</f>
        <v>0</v>
      </c>
      <c r="AKQ79" s="24">
        <f>AKM79*AKN79</f>
        <v>0</v>
      </c>
      <c r="AKR79" s="24">
        <f>AKM79*AKO79</f>
        <v>0</v>
      </c>
      <c r="AKS79" s="24">
        <f>AKM79*AKP79</f>
        <v>0</v>
      </c>
      <c r="AKX79" s="24">
        <f>AKT79*AKU79</f>
        <v>0</v>
      </c>
      <c r="AKY79" s="24">
        <f>AKT79*AKV79</f>
        <v>0</v>
      </c>
      <c r="AKZ79" s="24">
        <f>AKT79*AKW79</f>
        <v>0</v>
      </c>
      <c r="ALE79" s="24">
        <f>ALA79*ALB79</f>
        <v>0</v>
      </c>
      <c r="ALF79" s="24">
        <f>ALA79*ALC79</f>
        <v>0</v>
      </c>
      <c r="ALG79" s="24">
        <f>ALA79*ALD79</f>
        <v>0</v>
      </c>
      <c r="ALL79" s="24">
        <f>ALH79*ALI79</f>
        <v>0</v>
      </c>
      <c r="ALM79" s="24">
        <f>ALH79*ALJ79</f>
        <v>0</v>
      </c>
      <c r="ALN79" s="24">
        <f>ALH79*ALK79</f>
        <v>0</v>
      </c>
      <c r="ALS79" s="24">
        <f>ALO79*ALP79</f>
        <v>0</v>
      </c>
      <c r="ALT79" s="24">
        <f>ALO79*ALQ79</f>
        <v>0</v>
      </c>
      <c r="ALU79" s="24">
        <f>ALO79*ALR79</f>
        <v>0</v>
      </c>
      <c r="ALZ79" s="24">
        <f>ALV79*ALW79</f>
        <v>0</v>
      </c>
      <c r="AMA79" s="24">
        <f>ALV79*ALX79</f>
        <v>0</v>
      </c>
      <c r="AMB79" s="24">
        <f>ALV79*ALY79</f>
        <v>0</v>
      </c>
      <c r="AMG79" s="24">
        <f>AMC79*AMD79</f>
        <v>0</v>
      </c>
      <c r="AMH79" s="24">
        <f>AMC79*AME79</f>
        <v>0</v>
      </c>
      <c r="AMI79" s="24">
        <f>AMC79*AMF79</f>
        <v>0</v>
      </c>
      <c r="AMN79" s="24">
        <f>AMJ79*AMK79</f>
        <v>0</v>
      </c>
      <c r="AMO79" s="24">
        <f>AMJ79*AML79</f>
        <v>0</v>
      </c>
      <c r="AMP79" s="24">
        <f>AMJ79*AMM79</f>
        <v>0</v>
      </c>
      <c r="AMU79" s="24">
        <f>AMQ79*AMR79</f>
        <v>0</v>
      </c>
      <c r="AMV79" s="24">
        <f>AMQ79*AMS79</f>
        <v>0</v>
      </c>
      <c r="AMW79" s="24">
        <f>AMQ79*AMT79</f>
        <v>0</v>
      </c>
      <c r="ANB79" s="24">
        <f>AMX79*AMY79</f>
        <v>0</v>
      </c>
      <c r="ANC79" s="24">
        <f>AMX79*AMZ79</f>
        <v>0</v>
      </c>
      <c r="AND79" s="24">
        <f>AMX79*ANA79</f>
        <v>0</v>
      </c>
      <c r="ANI79" s="24">
        <f>ANE79*ANF79</f>
        <v>0</v>
      </c>
      <c r="ANJ79" s="24">
        <f>ANE79*ANG79</f>
        <v>0</v>
      </c>
      <c r="ANK79" s="24">
        <f>ANE79*ANH79</f>
        <v>0</v>
      </c>
      <c r="ANP79" s="24">
        <f>ANL79*ANM79</f>
        <v>0</v>
      </c>
      <c r="ANQ79" s="24">
        <f>ANL79*ANN79</f>
        <v>0</v>
      </c>
      <c r="ANR79" s="24">
        <f>ANL79*ANO79</f>
        <v>0</v>
      </c>
      <c r="ANW79" s="24">
        <f>ANS79*ANT79</f>
        <v>0</v>
      </c>
      <c r="ANX79" s="24">
        <f>ANS79*ANU79</f>
        <v>0</v>
      </c>
      <c r="ANY79" s="24">
        <f>ANS79*ANV79</f>
        <v>0</v>
      </c>
      <c r="AOD79" s="24">
        <f>ANZ79*AOA79</f>
        <v>0</v>
      </c>
      <c r="AOE79" s="24">
        <f>ANZ79*AOB79</f>
        <v>0</v>
      </c>
      <c r="AOF79" s="24">
        <f>ANZ79*AOC79</f>
        <v>0</v>
      </c>
      <c r="AOK79" s="24">
        <f>AOG79*AOH79</f>
        <v>0</v>
      </c>
      <c r="AOL79" s="24">
        <f>AOG79*AOI79</f>
        <v>0</v>
      </c>
      <c r="AOM79" s="24">
        <f>AOG79*AOJ79</f>
        <v>0</v>
      </c>
      <c r="AOR79" s="24">
        <f>AON79*AOO79</f>
        <v>0</v>
      </c>
      <c r="AOS79" s="24">
        <f>AON79*AOP79</f>
        <v>0</v>
      </c>
      <c r="AOT79" s="24">
        <f>AON79*AOQ79</f>
        <v>0</v>
      </c>
      <c r="AOY79" s="24">
        <f>AOU79*AOV79</f>
        <v>0</v>
      </c>
      <c r="AOZ79" s="24">
        <f>AOU79*AOW79</f>
        <v>0</v>
      </c>
      <c r="APA79" s="24">
        <f>AOU79*AOX79</f>
        <v>0</v>
      </c>
      <c r="APF79" s="24">
        <f>APB79*APC79</f>
        <v>0</v>
      </c>
      <c r="APG79" s="24">
        <f>APB79*APD79</f>
        <v>0</v>
      </c>
      <c r="APH79" s="24">
        <f>APB79*APE79</f>
        <v>0</v>
      </c>
      <c r="APM79" s="24">
        <f>API79*APJ79</f>
        <v>0</v>
      </c>
      <c r="APN79" s="24">
        <f>API79*APK79</f>
        <v>0</v>
      </c>
      <c r="APO79" s="24">
        <f>API79*APL79</f>
        <v>0</v>
      </c>
      <c r="APT79" s="24">
        <f>APP79*APQ79</f>
        <v>0</v>
      </c>
      <c r="APU79" s="24">
        <f>APP79*APR79</f>
        <v>0</v>
      </c>
      <c r="APV79" s="24">
        <f>APP79*APS79</f>
        <v>0</v>
      </c>
      <c r="AQA79" s="24">
        <f>APW79*APX79</f>
        <v>0</v>
      </c>
      <c r="AQB79" s="24">
        <f>APW79*APY79</f>
        <v>0</v>
      </c>
      <c r="AQC79" s="24">
        <f>APW79*APZ79</f>
        <v>0</v>
      </c>
      <c r="AQH79" s="24">
        <f>AQD79*AQE79</f>
        <v>0</v>
      </c>
      <c r="AQI79" s="24">
        <f>AQD79*AQF79</f>
        <v>0</v>
      </c>
      <c r="AQJ79" s="24">
        <f>AQD79*AQG79</f>
        <v>0</v>
      </c>
      <c r="AQO79" s="24">
        <f>AQK79*AQL79</f>
        <v>0</v>
      </c>
      <c r="AQP79" s="24">
        <f>AQK79*AQM79</f>
        <v>0</v>
      </c>
      <c r="AQQ79" s="24">
        <f>AQK79*AQN79</f>
        <v>0</v>
      </c>
      <c r="AQV79" s="24">
        <f>AQR79*AQS79</f>
        <v>0</v>
      </c>
      <c r="AQW79" s="24">
        <f>AQR79*AQT79</f>
        <v>0</v>
      </c>
      <c r="AQX79" s="24">
        <f>AQR79*AQU79</f>
        <v>0</v>
      </c>
      <c r="ARC79" s="24">
        <f>AQY79*AQZ79</f>
        <v>0</v>
      </c>
      <c r="ARD79" s="24">
        <f>AQY79*ARA79</f>
        <v>0</v>
      </c>
      <c r="ARE79" s="24">
        <f>AQY79*ARB79</f>
        <v>0</v>
      </c>
      <c r="ARJ79" s="24">
        <f>ARF79*ARG79</f>
        <v>0</v>
      </c>
      <c r="ARK79" s="24">
        <f>ARF79*ARH79</f>
        <v>0</v>
      </c>
      <c r="ARL79" s="24">
        <f>ARF79*ARI79</f>
        <v>0</v>
      </c>
      <c r="ARQ79" s="24">
        <f>ARM79*ARN79</f>
        <v>0</v>
      </c>
      <c r="ARR79" s="24">
        <f>ARM79*ARO79</f>
        <v>0</v>
      </c>
      <c r="ARS79" s="24">
        <f>ARM79*ARP79</f>
        <v>0</v>
      </c>
      <c r="ARX79" s="24">
        <f>ART79*ARU79</f>
        <v>0</v>
      </c>
      <c r="ARY79" s="24">
        <f>ART79*ARV79</f>
        <v>0</v>
      </c>
      <c r="ARZ79" s="24">
        <f>ART79*ARW79</f>
        <v>0</v>
      </c>
      <c r="ASE79" s="24">
        <f>ASA79*ASB79</f>
        <v>0</v>
      </c>
      <c r="ASF79" s="24">
        <f>ASA79*ASC79</f>
        <v>0</v>
      </c>
      <c r="ASG79" s="24">
        <f>ASA79*ASD79</f>
        <v>0</v>
      </c>
      <c r="ASL79" s="24">
        <f>ASH79*ASI79</f>
        <v>0</v>
      </c>
      <c r="ASM79" s="24">
        <f>ASH79*ASJ79</f>
        <v>0</v>
      </c>
      <c r="ASN79" s="24">
        <f>ASH79*ASK79</f>
        <v>0</v>
      </c>
      <c r="ASS79" s="24">
        <f>ASO79*ASP79</f>
        <v>0</v>
      </c>
      <c r="AST79" s="24">
        <f>ASO79*ASQ79</f>
        <v>0</v>
      </c>
      <c r="ASU79" s="24">
        <f>ASO79*ASR79</f>
        <v>0</v>
      </c>
      <c r="ASZ79" s="24">
        <f>ASV79*ASW79</f>
        <v>0</v>
      </c>
      <c r="ATA79" s="24">
        <f>ASV79*ASX79</f>
        <v>0</v>
      </c>
      <c r="ATB79" s="24">
        <f>ASV79*ASY79</f>
        <v>0</v>
      </c>
      <c r="ATG79" s="24">
        <f>ATC79*ATD79</f>
        <v>0</v>
      </c>
      <c r="ATH79" s="24">
        <f>ATC79*ATE79</f>
        <v>0</v>
      </c>
      <c r="ATI79" s="24">
        <f>ATC79*ATF79</f>
        <v>0</v>
      </c>
      <c r="ATN79" s="24">
        <f>ATJ79*ATK79</f>
        <v>0</v>
      </c>
      <c r="ATO79" s="24">
        <f>ATJ79*ATL79</f>
        <v>0</v>
      </c>
      <c r="ATP79" s="24">
        <f>ATJ79*ATM79</f>
        <v>0</v>
      </c>
      <c r="ATU79" s="24">
        <f>ATQ79*ATR79</f>
        <v>0</v>
      </c>
      <c r="ATV79" s="24">
        <f>ATQ79*ATS79</f>
        <v>0</v>
      </c>
      <c r="ATW79" s="24">
        <f>ATQ79*ATT79</f>
        <v>0</v>
      </c>
      <c r="AUB79" s="24">
        <f>ATX79*ATY79</f>
        <v>0</v>
      </c>
      <c r="AUC79" s="24">
        <f>ATX79*ATZ79</f>
        <v>0</v>
      </c>
      <c r="AUD79" s="24">
        <f>ATX79*AUA79</f>
        <v>0</v>
      </c>
      <c r="AUI79" s="24">
        <f>AUE79*AUF79</f>
        <v>0</v>
      </c>
      <c r="AUJ79" s="24">
        <f>AUE79*AUG79</f>
        <v>0</v>
      </c>
      <c r="AUK79" s="24">
        <f>AUE79*AUH79</f>
        <v>0</v>
      </c>
      <c r="AUP79" s="24">
        <f>AUL79*AUM79</f>
        <v>0</v>
      </c>
      <c r="AUQ79" s="24">
        <f>AUL79*AUN79</f>
        <v>0</v>
      </c>
      <c r="AUR79" s="24">
        <f>AUL79*AUO79</f>
        <v>0</v>
      </c>
      <c r="AUW79" s="24">
        <f>AUS79*AUT79</f>
        <v>0</v>
      </c>
      <c r="AUX79" s="24">
        <f>AUS79*AUU79</f>
        <v>0</v>
      </c>
      <c r="AUY79" s="24">
        <f>AUS79*AUV79</f>
        <v>0</v>
      </c>
      <c r="AVD79" s="24">
        <f>AUZ79*AVA79</f>
        <v>0</v>
      </c>
      <c r="AVE79" s="24">
        <f>AUZ79*AVB79</f>
        <v>0</v>
      </c>
      <c r="AVF79" s="24">
        <f>AUZ79*AVC79</f>
        <v>0</v>
      </c>
      <c r="AVK79" s="24">
        <f>AVG79*AVH79</f>
        <v>0</v>
      </c>
      <c r="AVL79" s="24">
        <f>AVG79*AVI79</f>
        <v>0</v>
      </c>
      <c r="AVM79" s="24">
        <f>AVG79*AVJ79</f>
        <v>0</v>
      </c>
      <c r="AVR79" s="24">
        <f>AVN79*AVO79</f>
        <v>0</v>
      </c>
      <c r="AVS79" s="24">
        <f>AVN79*AVP79</f>
        <v>0</v>
      </c>
      <c r="AVT79" s="24">
        <f>AVN79*AVQ79</f>
        <v>0</v>
      </c>
      <c r="AVY79" s="24">
        <f>AVU79*AVV79</f>
        <v>0</v>
      </c>
      <c r="AVZ79" s="24">
        <f>AVU79*AVW79</f>
        <v>0</v>
      </c>
      <c r="AWA79" s="24">
        <f>AVU79*AVX79</f>
        <v>0</v>
      </c>
      <c r="AWF79" s="24">
        <f>AWB79*AWC79</f>
        <v>0</v>
      </c>
      <c r="AWG79" s="24">
        <f>AWB79*AWD79</f>
        <v>0</v>
      </c>
      <c r="AWH79" s="24">
        <f>AWB79*AWE79</f>
        <v>0</v>
      </c>
      <c r="AWM79" s="24">
        <f>AWI79*AWJ79</f>
        <v>0</v>
      </c>
      <c r="AWN79" s="24">
        <f>AWI79*AWK79</f>
        <v>0</v>
      </c>
      <c r="AWO79" s="24">
        <f>AWI79*AWL79</f>
        <v>0</v>
      </c>
      <c r="AWT79" s="24">
        <f>AWP79*AWQ79</f>
        <v>0</v>
      </c>
      <c r="AWU79" s="24">
        <f>AWP79*AWR79</f>
        <v>0</v>
      </c>
      <c r="AWV79" s="24">
        <f>AWP79*AWS79</f>
        <v>0</v>
      </c>
      <c r="AXA79" s="24">
        <f>AWW79*AWX79</f>
        <v>0</v>
      </c>
      <c r="AXB79" s="24">
        <f>AWW79*AWY79</f>
        <v>0</v>
      </c>
      <c r="AXC79" s="24">
        <f>AWW79*AWZ79</f>
        <v>0</v>
      </c>
      <c r="AXH79" s="24">
        <f>AXD79*AXE79</f>
        <v>0</v>
      </c>
      <c r="AXI79" s="24">
        <f>AXD79*AXF79</f>
        <v>0</v>
      </c>
      <c r="AXJ79" s="24">
        <f>AXD79*AXG79</f>
        <v>0</v>
      </c>
      <c r="AXO79" s="24">
        <f>AXK79*AXL79</f>
        <v>0</v>
      </c>
      <c r="AXP79" s="24">
        <f>AXK79*AXM79</f>
        <v>0</v>
      </c>
      <c r="AXQ79" s="24">
        <f>AXK79*AXN79</f>
        <v>0</v>
      </c>
      <c r="AXV79" s="24">
        <f>AXR79*AXS79</f>
        <v>0</v>
      </c>
      <c r="AXW79" s="24">
        <f>AXR79*AXT79</f>
        <v>0</v>
      </c>
      <c r="AXX79" s="24">
        <f>AXR79*AXU79</f>
        <v>0</v>
      </c>
      <c r="AYC79" s="24">
        <f>AXY79*AXZ79</f>
        <v>0</v>
      </c>
      <c r="AYD79" s="24">
        <f>AXY79*AYA79</f>
        <v>0</v>
      </c>
      <c r="AYE79" s="24">
        <f>AXY79*AYB79</f>
        <v>0</v>
      </c>
      <c r="AYJ79" s="24">
        <f>AYF79*AYG79</f>
        <v>0</v>
      </c>
      <c r="AYK79" s="24">
        <f>AYF79*AYH79</f>
        <v>0</v>
      </c>
      <c r="AYL79" s="24">
        <f>AYF79*AYI79</f>
        <v>0</v>
      </c>
      <c r="AYQ79" s="24">
        <f>AYM79*AYN79</f>
        <v>0</v>
      </c>
      <c r="AYR79" s="24">
        <f>AYM79*AYO79</f>
        <v>0</v>
      </c>
      <c r="AYS79" s="24">
        <f>AYM79*AYP79</f>
        <v>0</v>
      </c>
      <c r="AYX79" s="24">
        <f>AYT79*AYU79</f>
        <v>0</v>
      </c>
      <c r="AYY79" s="24">
        <f>AYT79*AYV79</f>
        <v>0</v>
      </c>
      <c r="AYZ79" s="24">
        <f>AYT79*AYW79</f>
        <v>0</v>
      </c>
      <c r="AZE79" s="24">
        <f>AZA79*AZB79</f>
        <v>0</v>
      </c>
      <c r="AZF79" s="24">
        <f>AZA79*AZC79</f>
        <v>0</v>
      </c>
      <c r="AZG79" s="24">
        <f>AZA79*AZD79</f>
        <v>0</v>
      </c>
      <c r="AZL79" s="24">
        <f>AZH79*AZI79</f>
        <v>0</v>
      </c>
      <c r="AZM79" s="24">
        <f>AZH79*AZJ79</f>
        <v>0</v>
      </c>
      <c r="AZN79" s="24">
        <f>AZH79*AZK79</f>
        <v>0</v>
      </c>
      <c r="AZS79" s="24">
        <f>AZO79*AZP79</f>
        <v>0</v>
      </c>
      <c r="AZT79" s="24">
        <f>AZO79*AZQ79</f>
        <v>0</v>
      </c>
      <c r="AZU79" s="24">
        <f>AZO79*AZR79</f>
        <v>0</v>
      </c>
      <c r="AZZ79" s="24">
        <f>AZV79*AZW79</f>
        <v>0</v>
      </c>
      <c r="BAA79" s="24">
        <f>AZV79*AZX79</f>
        <v>0</v>
      </c>
      <c r="BAB79" s="24">
        <f>AZV79*AZY79</f>
        <v>0</v>
      </c>
      <c r="BAG79" s="24">
        <f>BAC79*BAD79</f>
        <v>0</v>
      </c>
      <c r="BAH79" s="24">
        <f>BAC79*BAE79</f>
        <v>0</v>
      </c>
      <c r="BAI79" s="24">
        <f>BAC79*BAF79</f>
        <v>0</v>
      </c>
      <c r="BAN79" s="24">
        <f>BAJ79*BAK79</f>
        <v>0</v>
      </c>
      <c r="BAO79" s="24">
        <f>BAJ79*BAL79</f>
        <v>0</v>
      </c>
      <c r="BAP79" s="24">
        <f>BAJ79*BAM79</f>
        <v>0</v>
      </c>
      <c r="BAU79" s="24">
        <f>BAQ79*BAR79</f>
        <v>0</v>
      </c>
      <c r="BAV79" s="24">
        <f>BAQ79*BAS79</f>
        <v>0</v>
      </c>
      <c r="BAW79" s="24">
        <f>BAQ79*BAT79</f>
        <v>0</v>
      </c>
      <c r="BBB79" s="24">
        <f>BAX79*BAY79</f>
        <v>0</v>
      </c>
      <c r="BBC79" s="24">
        <f>BAX79*BAZ79</f>
        <v>0</v>
      </c>
      <c r="BBD79" s="24">
        <f>BAX79*BBA79</f>
        <v>0</v>
      </c>
      <c r="BBI79" s="24">
        <f>BBE79*BBF79</f>
        <v>0</v>
      </c>
      <c r="BBJ79" s="24">
        <f>BBE79*BBG79</f>
        <v>0</v>
      </c>
      <c r="BBK79" s="24">
        <f>BBE79*BBH79</f>
        <v>0</v>
      </c>
      <c r="BBP79" s="24">
        <f>BBL79*BBM79</f>
        <v>0</v>
      </c>
      <c r="BBQ79" s="24">
        <f>BBL79*BBN79</f>
        <v>0</v>
      </c>
      <c r="BBR79" s="24">
        <f>BBL79*BBO79</f>
        <v>0</v>
      </c>
      <c r="BBW79" s="24">
        <f>BBS79*BBT79</f>
        <v>0</v>
      </c>
      <c r="BBX79" s="24">
        <f>BBS79*BBU79</f>
        <v>0</v>
      </c>
      <c r="BBY79" s="24">
        <f>BBS79*BBV79</f>
        <v>0</v>
      </c>
      <c r="BCD79" s="24">
        <f>BBZ79*BCA79</f>
        <v>0</v>
      </c>
      <c r="BCE79" s="24">
        <f>BBZ79*BCB79</f>
        <v>0</v>
      </c>
      <c r="BCF79" s="24">
        <f>BBZ79*BCC79</f>
        <v>0</v>
      </c>
      <c r="BCK79" s="24">
        <f>BCG79*BCH79</f>
        <v>0</v>
      </c>
      <c r="BCL79" s="24">
        <f>BCG79*BCI79</f>
        <v>0</v>
      </c>
      <c r="BCM79" s="24">
        <f>BCG79*BCJ79</f>
        <v>0</v>
      </c>
      <c r="BCR79" s="24">
        <f>BCN79*BCO79</f>
        <v>0</v>
      </c>
      <c r="BCS79" s="24">
        <f>BCN79*BCP79</f>
        <v>0</v>
      </c>
      <c r="BCT79" s="24">
        <f>BCN79*BCQ79</f>
        <v>0</v>
      </c>
      <c r="BCY79" s="24">
        <f>BCU79*BCV79</f>
        <v>0</v>
      </c>
      <c r="BCZ79" s="24">
        <f>BCU79*BCW79</f>
        <v>0</v>
      </c>
      <c r="BDA79" s="24">
        <f>BCU79*BCX79</f>
        <v>0</v>
      </c>
      <c r="BDF79" s="24">
        <f>BDB79*BDC79</f>
        <v>0</v>
      </c>
      <c r="BDG79" s="24">
        <f>BDB79*BDD79</f>
        <v>0</v>
      </c>
      <c r="BDH79" s="24">
        <f>BDB79*BDE79</f>
        <v>0</v>
      </c>
      <c r="BDM79" s="24">
        <f>BDI79*BDJ79</f>
        <v>0</v>
      </c>
      <c r="BDN79" s="24">
        <f>BDI79*BDK79</f>
        <v>0</v>
      </c>
      <c r="BDO79" s="24">
        <f>BDI79*BDL79</f>
        <v>0</v>
      </c>
      <c r="BDT79" s="24">
        <f>BDP79*BDQ79</f>
        <v>0</v>
      </c>
      <c r="BDU79" s="24">
        <f>BDP79*BDR79</f>
        <v>0</v>
      </c>
      <c r="BDV79" s="24">
        <f>BDP79*BDS79</f>
        <v>0</v>
      </c>
      <c r="BEA79" s="24">
        <f>BDW79*BDX79</f>
        <v>0</v>
      </c>
      <c r="BEB79" s="24">
        <f>BDW79*BDY79</f>
        <v>0</v>
      </c>
      <c r="BEC79" s="24">
        <f>BDW79*BDZ79</f>
        <v>0</v>
      </c>
      <c r="BEH79" s="24">
        <f>BED79*BEE79</f>
        <v>0</v>
      </c>
      <c r="BEI79" s="24">
        <f>BED79*BEF79</f>
        <v>0</v>
      </c>
      <c r="BEJ79" s="24">
        <f>BED79*BEG79</f>
        <v>0</v>
      </c>
      <c r="BEO79" s="24">
        <f>BEK79*BEL79</f>
        <v>0</v>
      </c>
      <c r="BEP79" s="24">
        <f>BEK79*BEM79</f>
        <v>0</v>
      </c>
      <c r="BEQ79" s="24">
        <f>BEK79*BEN79</f>
        <v>0</v>
      </c>
      <c r="BEV79" s="24">
        <f>BER79*BES79</f>
        <v>0</v>
      </c>
      <c r="BEW79" s="24">
        <f>BER79*BET79</f>
        <v>0</v>
      </c>
      <c r="BEX79" s="24">
        <f>BER79*BEU79</f>
        <v>0</v>
      </c>
      <c r="BFC79" s="24">
        <f>BEY79*BEZ79</f>
        <v>0</v>
      </c>
      <c r="BFD79" s="24">
        <f>BEY79*BFA79</f>
        <v>0</v>
      </c>
      <c r="BFE79" s="24">
        <f>BEY79*BFB79</f>
        <v>0</v>
      </c>
      <c r="BFJ79" s="24">
        <f>BFF79*BFG79</f>
        <v>0</v>
      </c>
      <c r="BFK79" s="24">
        <f>BFF79*BFH79</f>
        <v>0</v>
      </c>
      <c r="BFL79" s="24">
        <f>BFF79*BFI79</f>
        <v>0</v>
      </c>
      <c r="BFQ79" s="24">
        <f>BFM79*BFN79</f>
        <v>0</v>
      </c>
      <c r="BFR79" s="24">
        <f>BFM79*BFO79</f>
        <v>0</v>
      </c>
      <c r="BFS79" s="24">
        <f>BFM79*BFP79</f>
        <v>0</v>
      </c>
      <c r="BFX79" s="24">
        <f>BFT79*BFU79</f>
        <v>0</v>
      </c>
      <c r="BFY79" s="24">
        <f>BFT79*BFV79</f>
        <v>0</v>
      </c>
      <c r="BFZ79" s="24">
        <f>BFT79*BFW79</f>
        <v>0</v>
      </c>
      <c r="BGE79" s="24">
        <f>BGA79*BGB79</f>
        <v>0</v>
      </c>
      <c r="BGF79" s="24">
        <f>BGA79*BGC79</f>
        <v>0</v>
      </c>
      <c r="BGG79" s="24">
        <f>BGA79*BGD79</f>
        <v>0</v>
      </c>
      <c r="BGL79" s="24">
        <f>BGH79*BGI79</f>
        <v>0</v>
      </c>
      <c r="BGM79" s="24">
        <f>BGH79*BGJ79</f>
        <v>0</v>
      </c>
      <c r="BGN79" s="24">
        <f>BGH79*BGK79</f>
        <v>0</v>
      </c>
      <c r="BGS79" s="24">
        <f>BGO79*BGP79</f>
        <v>0</v>
      </c>
      <c r="BGT79" s="24">
        <f>BGO79*BGQ79</f>
        <v>0</v>
      </c>
      <c r="BGU79" s="24">
        <f>BGO79*BGR79</f>
        <v>0</v>
      </c>
      <c r="BGZ79" s="24">
        <f>BGV79*BGW79</f>
        <v>0</v>
      </c>
      <c r="BHA79" s="24">
        <f>BGV79*BGX79</f>
        <v>0</v>
      </c>
      <c r="BHB79" s="24">
        <f>BGV79*BGY79</f>
        <v>0</v>
      </c>
      <c r="BHG79" s="24">
        <f>BHC79*BHD79</f>
        <v>0</v>
      </c>
      <c r="BHH79" s="24">
        <f>BHC79*BHE79</f>
        <v>0</v>
      </c>
      <c r="BHI79" s="24">
        <f>BHC79*BHF79</f>
        <v>0</v>
      </c>
      <c r="BHN79" s="24">
        <f>BHJ79*BHK79</f>
        <v>0</v>
      </c>
      <c r="BHO79" s="24">
        <f>BHJ79*BHL79</f>
        <v>0</v>
      </c>
      <c r="BHP79" s="24">
        <f>BHJ79*BHM79</f>
        <v>0</v>
      </c>
      <c r="BHU79" s="24">
        <f>BHQ79*BHR79</f>
        <v>0</v>
      </c>
      <c r="BHV79" s="24">
        <f>BHQ79*BHS79</f>
        <v>0</v>
      </c>
      <c r="BHW79" s="24">
        <f>BHQ79*BHT79</f>
        <v>0</v>
      </c>
      <c r="BIB79" s="24">
        <f>BHX79*BHY79</f>
        <v>0</v>
      </c>
      <c r="BIC79" s="24">
        <f>BHX79*BHZ79</f>
        <v>0</v>
      </c>
      <c r="BID79" s="24">
        <f>BHX79*BIA79</f>
        <v>0</v>
      </c>
      <c r="BII79" s="24">
        <f>BIE79*BIF79</f>
        <v>0</v>
      </c>
      <c r="BIJ79" s="24">
        <f>BIE79*BIG79</f>
        <v>0</v>
      </c>
      <c r="BIK79" s="24">
        <f>BIE79*BIH79</f>
        <v>0</v>
      </c>
      <c r="BIP79" s="24">
        <f>BIL79*BIM79</f>
        <v>0</v>
      </c>
      <c r="BIQ79" s="24">
        <f>BIL79*BIN79</f>
        <v>0</v>
      </c>
      <c r="BIR79" s="24">
        <f>BIL79*BIO79</f>
        <v>0</v>
      </c>
      <c r="BIW79" s="24">
        <f>BIS79*BIT79</f>
        <v>0</v>
      </c>
      <c r="BIX79" s="24">
        <f>BIS79*BIU79</f>
        <v>0</v>
      </c>
      <c r="BIY79" s="24">
        <f>BIS79*BIV79</f>
        <v>0</v>
      </c>
      <c r="BJD79" s="24">
        <f>BIZ79*BJA79</f>
        <v>0</v>
      </c>
      <c r="BJE79" s="24">
        <f>BIZ79*BJB79</f>
        <v>0</v>
      </c>
      <c r="BJF79" s="24">
        <f>BIZ79*BJC79</f>
        <v>0</v>
      </c>
      <c r="BJK79" s="24">
        <f>BJG79*BJH79</f>
        <v>0</v>
      </c>
      <c r="BJL79" s="24">
        <f>BJG79*BJI79</f>
        <v>0</v>
      </c>
      <c r="BJM79" s="24">
        <f>BJG79*BJJ79</f>
        <v>0</v>
      </c>
      <c r="BJR79" s="24">
        <f>BJN79*BJO79</f>
        <v>0</v>
      </c>
      <c r="BJS79" s="24">
        <f>BJN79*BJP79</f>
        <v>0</v>
      </c>
      <c r="BJT79" s="24">
        <f>BJN79*BJQ79</f>
        <v>0</v>
      </c>
      <c r="BJY79" s="24">
        <f>BJU79*BJV79</f>
        <v>0</v>
      </c>
      <c r="BJZ79" s="24">
        <f>BJU79*BJW79</f>
        <v>0</v>
      </c>
      <c r="BKA79" s="24">
        <f>BJU79*BJX79</f>
        <v>0</v>
      </c>
      <c r="BKF79" s="24">
        <f>BKB79*BKC79</f>
        <v>0</v>
      </c>
      <c r="BKG79" s="24">
        <f>BKB79*BKD79</f>
        <v>0</v>
      </c>
      <c r="BKH79" s="24">
        <f>BKB79*BKE79</f>
        <v>0</v>
      </c>
      <c r="BKM79" s="24">
        <f>BKI79*BKJ79</f>
        <v>0</v>
      </c>
      <c r="BKN79" s="24">
        <f>BKI79*BKK79</f>
        <v>0</v>
      </c>
      <c r="BKO79" s="24">
        <f>BKI79*BKL79</f>
        <v>0</v>
      </c>
      <c r="BKT79" s="24">
        <f>BKP79*BKQ79</f>
        <v>0</v>
      </c>
      <c r="BKU79" s="24">
        <f>BKP79*BKR79</f>
        <v>0</v>
      </c>
      <c r="BKV79" s="24">
        <f>BKP79*BKS79</f>
        <v>0</v>
      </c>
      <c r="BLA79" s="24">
        <f>BKW79*BKX79</f>
        <v>0</v>
      </c>
      <c r="BLB79" s="24">
        <f>BKW79*BKY79</f>
        <v>0</v>
      </c>
      <c r="BLC79" s="24">
        <f>BKW79*BKZ79</f>
        <v>0</v>
      </c>
      <c r="BLH79" s="24">
        <f>BLD79*BLE79</f>
        <v>0</v>
      </c>
      <c r="BLI79" s="24">
        <f>BLD79*BLF79</f>
        <v>0</v>
      </c>
      <c r="BLJ79" s="24">
        <f>BLD79*BLG79</f>
        <v>0</v>
      </c>
      <c r="BLO79" s="24">
        <f>BLK79*BLL79</f>
        <v>0</v>
      </c>
      <c r="BLP79" s="24">
        <f>BLK79*BLM79</f>
        <v>0</v>
      </c>
      <c r="BLQ79" s="24">
        <f>BLK79*BLN79</f>
        <v>0</v>
      </c>
      <c r="BLV79" s="24">
        <f>BLR79*BLS79</f>
        <v>0</v>
      </c>
      <c r="BLW79" s="24">
        <f>BLR79*BLT79</f>
        <v>0</v>
      </c>
      <c r="BLX79" s="24">
        <f>BLR79*BLU79</f>
        <v>0</v>
      </c>
      <c r="BMC79" s="24">
        <f>BLY79*BLZ79</f>
        <v>0</v>
      </c>
      <c r="BMD79" s="24">
        <f>BLY79*BMA79</f>
        <v>0</v>
      </c>
      <c r="BME79" s="24">
        <f>BLY79*BMB79</f>
        <v>0</v>
      </c>
      <c r="BMJ79" s="24">
        <f>BMF79*BMG79</f>
        <v>0</v>
      </c>
      <c r="BMK79" s="24">
        <f>BMF79*BMH79</f>
        <v>0</v>
      </c>
      <c r="BML79" s="24">
        <f>BMF79*BMI79</f>
        <v>0</v>
      </c>
      <c r="BMQ79" s="24">
        <f>BMM79*BMN79</f>
        <v>0</v>
      </c>
      <c r="BMR79" s="24">
        <f>BMM79*BMO79</f>
        <v>0</v>
      </c>
      <c r="BMS79" s="24">
        <f>BMM79*BMP79</f>
        <v>0</v>
      </c>
      <c r="BMX79" s="24">
        <f>BMT79*BMU79</f>
        <v>0</v>
      </c>
      <c r="BMY79" s="24">
        <f>BMT79*BMV79</f>
        <v>0</v>
      </c>
      <c r="BMZ79" s="24">
        <f>BMT79*BMW79</f>
        <v>0</v>
      </c>
      <c r="BNE79" s="24">
        <f>BNA79*BNB79</f>
        <v>0</v>
      </c>
      <c r="BNF79" s="24">
        <f>BNA79*BNC79</f>
        <v>0</v>
      </c>
      <c r="BNG79" s="24">
        <f>BNA79*BND79</f>
        <v>0</v>
      </c>
      <c r="BNL79" s="24">
        <f>BNH79*BNI79</f>
        <v>0</v>
      </c>
      <c r="BNM79" s="24">
        <f>BNH79*BNJ79</f>
        <v>0</v>
      </c>
      <c r="BNN79" s="24">
        <f>BNH79*BNK79</f>
        <v>0</v>
      </c>
      <c r="BNS79" s="24">
        <f>BNO79*BNP79</f>
        <v>0</v>
      </c>
      <c r="BNT79" s="24">
        <f>BNO79*BNQ79</f>
        <v>0</v>
      </c>
      <c r="BNU79" s="24">
        <f>BNO79*BNR79</f>
        <v>0</v>
      </c>
      <c r="BNZ79" s="24">
        <f>BNV79*BNW79</f>
        <v>0</v>
      </c>
      <c r="BOA79" s="24">
        <f>BNV79*BNX79</f>
        <v>0</v>
      </c>
      <c r="BOB79" s="24">
        <f>BNV79*BNY79</f>
        <v>0</v>
      </c>
      <c r="BOG79" s="24">
        <f>BOC79*BOD79</f>
        <v>0</v>
      </c>
      <c r="BOH79" s="24">
        <f>BOC79*BOE79</f>
        <v>0</v>
      </c>
      <c r="BOI79" s="24">
        <f>BOC79*BOF79</f>
        <v>0</v>
      </c>
      <c r="BON79" s="24">
        <f>BOJ79*BOK79</f>
        <v>0</v>
      </c>
      <c r="BOO79" s="24">
        <f>BOJ79*BOL79</f>
        <v>0</v>
      </c>
      <c r="BOP79" s="24">
        <f>BOJ79*BOM79</f>
        <v>0</v>
      </c>
      <c r="BOU79" s="24">
        <f>BOQ79*BOR79</f>
        <v>0</v>
      </c>
      <c r="BOV79" s="24">
        <f>BOQ79*BOS79</f>
        <v>0</v>
      </c>
      <c r="BOW79" s="24">
        <f>BOQ79*BOT79</f>
        <v>0</v>
      </c>
      <c r="BPB79" s="24">
        <f>BOX79*BOY79</f>
        <v>0</v>
      </c>
      <c r="BPC79" s="24">
        <f>BOX79*BOZ79</f>
        <v>0</v>
      </c>
      <c r="BPD79" s="24">
        <f>BOX79*BPA79</f>
        <v>0</v>
      </c>
      <c r="BPI79" s="24">
        <f>BPE79*BPF79</f>
        <v>0</v>
      </c>
      <c r="BPJ79" s="24">
        <f>BPE79*BPG79</f>
        <v>0</v>
      </c>
      <c r="BPK79" s="24">
        <f>BPE79*BPH79</f>
        <v>0</v>
      </c>
      <c r="BPP79" s="24">
        <f>BPL79*BPM79</f>
        <v>0</v>
      </c>
      <c r="BPQ79" s="24">
        <f>BPL79*BPN79</f>
        <v>0</v>
      </c>
      <c r="BPR79" s="24">
        <f>BPL79*BPO79</f>
        <v>0</v>
      </c>
      <c r="BPW79" s="24">
        <f>BPS79*BPT79</f>
        <v>0</v>
      </c>
      <c r="BPX79" s="24">
        <f>BPS79*BPU79</f>
        <v>0</v>
      </c>
      <c r="BPY79" s="24">
        <f>BPS79*BPV79</f>
        <v>0</v>
      </c>
      <c r="BQD79" s="24">
        <f>BPZ79*BQA79</f>
        <v>0</v>
      </c>
      <c r="BQE79" s="24">
        <f>BPZ79*BQB79</f>
        <v>0</v>
      </c>
      <c r="BQF79" s="24">
        <f>BPZ79*BQC79</f>
        <v>0</v>
      </c>
      <c r="BQK79" s="24">
        <f>BQG79*BQH79</f>
        <v>0</v>
      </c>
      <c r="BQL79" s="24">
        <f>BQG79*BQI79</f>
        <v>0</v>
      </c>
      <c r="BQM79" s="24">
        <f>BQG79*BQJ79</f>
        <v>0</v>
      </c>
      <c r="BQR79" s="24">
        <f>BQN79*BQO79</f>
        <v>0</v>
      </c>
      <c r="BQS79" s="24">
        <f>BQN79*BQP79</f>
        <v>0</v>
      </c>
      <c r="BQT79" s="24">
        <f>BQN79*BQQ79</f>
        <v>0</v>
      </c>
      <c r="BQY79" s="24">
        <f>BQU79*BQV79</f>
        <v>0</v>
      </c>
      <c r="BQZ79" s="24">
        <f>BQU79*BQW79</f>
        <v>0</v>
      </c>
      <c r="BRA79" s="24">
        <f>BQU79*BQX79</f>
        <v>0</v>
      </c>
      <c r="BRF79" s="24">
        <f>BRB79*BRC79</f>
        <v>0</v>
      </c>
      <c r="BRG79" s="24">
        <f>BRB79*BRD79</f>
        <v>0</v>
      </c>
      <c r="BRH79" s="24">
        <f>BRB79*BRE79</f>
        <v>0</v>
      </c>
      <c r="BRM79" s="24">
        <f>BRI79*BRJ79</f>
        <v>0</v>
      </c>
      <c r="BRN79" s="24">
        <f>BRI79*BRK79</f>
        <v>0</v>
      </c>
      <c r="BRO79" s="24">
        <f>BRI79*BRL79</f>
        <v>0</v>
      </c>
      <c r="BRT79" s="24">
        <f>BRP79*BRQ79</f>
        <v>0</v>
      </c>
      <c r="BRU79" s="24">
        <f>BRP79*BRR79</f>
        <v>0</v>
      </c>
      <c r="BRV79" s="24">
        <f>BRP79*BRS79</f>
        <v>0</v>
      </c>
      <c r="BSA79" s="24">
        <f>BRW79*BRX79</f>
        <v>0</v>
      </c>
      <c r="BSB79" s="24">
        <f>BRW79*BRY79</f>
        <v>0</v>
      </c>
      <c r="BSC79" s="24">
        <f>BRW79*BRZ79</f>
        <v>0</v>
      </c>
      <c r="BSH79" s="24">
        <f>BSD79*BSE79</f>
        <v>0</v>
      </c>
      <c r="BSI79" s="24">
        <f>BSD79*BSF79</f>
        <v>0</v>
      </c>
      <c r="BSJ79" s="24">
        <f>BSD79*BSG79</f>
        <v>0</v>
      </c>
      <c r="BSO79" s="24">
        <f>BSK79*BSL79</f>
        <v>0</v>
      </c>
      <c r="BSP79" s="24">
        <f>BSK79*BSM79</f>
        <v>0</v>
      </c>
      <c r="BSQ79" s="24">
        <f>BSK79*BSN79</f>
        <v>0</v>
      </c>
      <c r="BSV79" s="24">
        <f>BSR79*BSS79</f>
        <v>0</v>
      </c>
      <c r="BSW79" s="24">
        <f>BSR79*BST79</f>
        <v>0</v>
      </c>
      <c r="BSX79" s="24">
        <f>BSR79*BSU79</f>
        <v>0</v>
      </c>
      <c r="BTC79" s="24">
        <f>BSY79*BSZ79</f>
        <v>0</v>
      </c>
      <c r="BTD79" s="24">
        <f>BSY79*BTA79</f>
        <v>0</v>
      </c>
      <c r="BTE79" s="24">
        <f>BSY79*BTB79</f>
        <v>0</v>
      </c>
      <c r="BTJ79" s="24">
        <f>BTF79*BTG79</f>
        <v>0</v>
      </c>
      <c r="BTK79" s="24">
        <f>BTF79*BTH79</f>
        <v>0</v>
      </c>
      <c r="BTL79" s="24">
        <f>BTF79*BTI79</f>
        <v>0</v>
      </c>
      <c r="BTQ79" s="24">
        <f>BTM79*BTN79</f>
        <v>0</v>
      </c>
      <c r="BTR79" s="24">
        <f>BTM79*BTO79</f>
        <v>0</v>
      </c>
      <c r="BTS79" s="24">
        <f>BTM79*BTP79</f>
        <v>0</v>
      </c>
      <c r="BTX79" s="24">
        <f>BTT79*BTU79</f>
        <v>0</v>
      </c>
      <c r="BTY79" s="24">
        <f>BTT79*BTV79</f>
        <v>0</v>
      </c>
      <c r="BTZ79" s="24">
        <f>BTT79*BTW79</f>
        <v>0</v>
      </c>
      <c r="BUE79" s="24">
        <f>BUA79*BUB79</f>
        <v>0</v>
      </c>
      <c r="BUF79" s="24">
        <f>BUA79*BUC79</f>
        <v>0</v>
      </c>
      <c r="BUG79" s="24">
        <f>BUA79*BUD79</f>
        <v>0</v>
      </c>
      <c r="BUL79" s="24">
        <f>BUH79*BUI79</f>
        <v>0</v>
      </c>
      <c r="BUM79" s="24">
        <f>BUH79*BUJ79</f>
        <v>0</v>
      </c>
      <c r="BUN79" s="24">
        <f>BUH79*BUK79</f>
        <v>0</v>
      </c>
      <c r="BUS79" s="24">
        <f>BUO79*BUP79</f>
        <v>0</v>
      </c>
      <c r="BUT79" s="24">
        <f>BUO79*BUQ79</f>
        <v>0</v>
      </c>
      <c r="BUU79" s="24">
        <f>BUO79*BUR79</f>
        <v>0</v>
      </c>
      <c r="BUZ79" s="24">
        <f>BUV79*BUW79</f>
        <v>0</v>
      </c>
      <c r="BVA79" s="24">
        <f>BUV79*BUX79</f>
        <v>0</v>
      </c>
      <c r="BVB79" s="24">
        <f>BUV79*BUY79</f>
        <v>0</v>
      </c>
      <c r="BVG79" s="24">
        <f>BVC79*BVD79</f>
        <v>0</v>
      </c>
      <c r="BVH79" s="24">
        <f>BVC79*BVE79</f>
        <v>0</v>
      </c>
      <c r="BVI79" s="24">
        <f>BVC79*BVF79</f>
        <v>0</v>
      </c>
      <c r="BVN79" s="24">
        <f>BVJ79*BVK79</f>
        <v>0</v>
      </c>
      <c r="BVO79" s="24">
        <f>BVJ79*BVL79</f>
        <v>0</v>
      </c>
      <c r="BVP79" s="24">
        <f>BVJ79*BVM79</f>
        <v>0</v>
      </c>
      <c r="BVU79" s="24">
        <f>BVQ79*BVR79</f>
        <v>0</v>
      </c>
      <c r="BVV79" s="24">
        <f>BVQ79*BVS79</f>
        <v>0</v>
      </c>
      <c r="BVW79" s="24">
        <f>BVQ79*BVT79</f>
        <v>0</v>
      </c>
      <c r="BVX79"/>
      <c r="BVY79"/>
      <c r="BVZ79"/>
      <c r="BWA79"/>
      <c r="BWB79" s="24">
        <f>BVX79*BVY79</f>
        <v>0</v>
      </c>
      <c r="BWC79" s="24">
        <f>BVX79*BVZ79</f>
        <v>0</v>
      </c>
      <c r="BWD79" s="24">
        <f>BVX79*BWA79</f>
        <v>0</v>
      </c>
      <c r="BWI79" s="24">
        <f>BWE79*BWF79</f>
        <v>0</v>
      </c>
      <c r="BWJ79" s="24">
        <f>BWE79*BWG79</f>
        <v>0</v>
      </c>
      <c r="BWK79" s="24">
        <f>BWE79*BWH79</f>
        <v>0</v>
      </c>
      <c r="BWP79" s="24">
        <f>BWL79*BWM79</f>
        <v>0</v>
      </c>
      <c r="BWQ79" s="24">
        <f>BWL79*BWN79</f>
        <v>0</v>
      </c>
      <c r="BWR79" s="24">
        <f>BWL79*BWO79</f>
        <v>0</v>
      </c>
      <c r="BWW79" s="24">
        <f>BWS79*BWT79</f>
        <v>0</v>
      </c>
      <c r="BWX79" s="24">
        <f>BWS79*BWU79</f>
        <v>0</v>
      </c>
      <c r="BWY79" s="24">
        <f>BWS79*BWV79</f>
        <v>0</v>
      </c>
      <c r="BXD79" s="24">
        <f>BWZ79*BXA79</f>
        <v>0</v>
      </c>
      <c r="BXE79" s="24">
        <f>BWZ79*BXB79</f>
        <v>0</v>
      </c>
      <c r="BXF79" s="24">
        <f>BWZ79*BXC79</f>
        <v>0</v>
      </c>
      <c r="BXK79" s="24">
        <f>BXG79*BXH79</f>
        <v>0</v>
      </c>
      <c r="BXL79" s="24">
        <f>BXG79*BXI79</f>
        <v>0</v>
      </c>
      <c r="BXM79" s="24">
        <f>BXG79*BXJ79</f>
        <v>0</v>
      </c>
      <c r="BXR79" s="24">
        <f>BXN79*BXO79</f>
        <v>0</v>
      </c>
      <c r="BXS79" s="24">
        <f>BXN79*BXP79</f>
        <v>0</v>
      </c>
      <c r="BXT79" s="24">
        <f>BXN79*BXQ79</f>
        <v>0</v>
      </c>
      <c r="BXY79" s="24">
        <f>BXU79*BXV79</f>
        <v>0</v>
      </c>
      <c r="BXZ79" s="24">
        <f>BXU79*BXW79</f>
        <v>0</v>
      </c>
      <c r="BYA79" s="24">
        <f>BXU79*BXX79</f>
        <v>0</v>
      </c>
      <c r="BYF79" s="24">
        <f>BYB79*BYC79</f>
        <v>0</v>
      </c>
      <c r="BYG79" s="24">
        <f>BYB79*BYD79</f>
        <v>0</v>
      </c>
      <c r="BYH79" s="24">
        <f>BYB79*BYE79</f>
        <v>0</v>
      </c>
      <c r="BYM79" s="24">
        <f>BYI79*BYJ79</f>
        <v>0</v>
      </c>
      <c r="BYN79" s="24">
        <f>BYI79*BYK79</f>
        <v>0</v>
      </c>
      <c r="BYO79" s="24">
        <f>BYI79*BYL79</f>
        <v>0</v>
      </c>
      <c r="BYT79" s="24">
        <f>BYP79*BYQ79</f>
        <v>0</v>
      </c>
      <c r="BYU79" s="24">
        <f>BYP79*BYR79</f>
        <v>0</v>
      </c>
      <c r="BYV79" s="24">
        <f>BYP79*BYS79</f>
        <v>0</v>
      </c>
    </row>
    <row r="80" spans="6:1023 1028:2024" x14ac:dyDescent="0.3">
      <c r="F80" s="82">
        <f>B80*C80</f>
        <v>0</v>
      </c>
      <c r="G80" s="82">
        <f>B80*D80</f>
        <v>0</v>
      </c>
      <c r="H80" s="82">
        <f>B80*E80</f>
        <v>0</v>
      </c>
      <c r="M80" s="15">
        <f>I80*J80</f>
        <v>0</v>
      </c>
      <c r="N80" s="15">
        <f>I80*K80</f>
        <v>0</v>
      </c>
      <c r="O80" s="15">
        <f>I80*L80</f>
        <v>0</v>
      </c>
      <c r="P80" s="15"/>
      <c r="Q80" s="15"/>
      <c r="T80" s="15">
        <f>P80*Q80</f>
        <v>0</v>
      </c>
      <c r="U80" s="15">
        <f>P80*R80</f>
        <v>0</v>
      </c>
      <c r="V80" s="15">
        <f>P80*S80</f>
        <v>0</v>
      </c>
      <c r="AA80" s="15">
        <f>W80*X80</f>
        <v>0</v>
      </c>
      <c r="AB80" s="15">
        <f>W80*Y80</f>
        <v>0</v>
      </c>
      <c r="AC80" s="53">
        <f>W80*Z80</f>
        <v>0</v>
      </c>
      <c r="AD80" s="16"/>
      <c r="AE80" s="15"/>
      <c r="AF80" s="15"/>
      <c r="AG80" s="15"/>
      <c r="AH80" s="74">
        <f>AD80*AE80</f>
        <v>0</v>
      </c>
      <c r="AI80" s="74">
        <f>AD80*AF80</f>
        <v>0</v>
      </c>
      <c r="AJ80" s="53">
        <f>AD80*AG80</f>
        <v>0</v>
      </c>
      <c r="AO80" s="15">
        <f>AK80*AL80</f>
        <v>0</v>
      </c>
      <c r="AP80" s="15">
        <f>AK80*AM80</f>
        <v>0</v>
      </c>
      <c r="AQ80" s="53">
        <f>AK80*AN80</f>
        <v>0</v>
      </c>
      <c r="AV80" s="15">
        <f>AR80*AS80</f>
        <v>0</v>
      </c>
      <c r="AW80" s="15">
        <f>AR80*AT80</f>
        <v>0</v>
      </c>
      <c r="AX80" s="53">
        <f>AR80*AU80</f>
        <v>0</v>
      </c>
      <c r="BC80" s="15">
        <f>AY80*AZ80</f>
        <v>0</v>
      </c>
      <c r="BD80" s="15">
        <f>AY80*BA80</f>
        <v>0</v>
      </c>
      <c r="BE80" s="53">
        <f>AY80*BB80</f>
        <v>0</v>
      </c>
      <c r="BJ80" s="15">
        <f>BF80*BG80</f>
        <v>0</v>
      </c>
      <c r="BK80" s="15">
        <f>BF80*BH80</f>
        <v>0</v>
      </c>
      <c r="BL80" s="53">
        <f>BF80*BI80</f>
        <v>0</v>
      </c>
      <c r="BQ80" s="15">
        <f>BM80*BN80</f>
        <v>0</v>
      </c>
      <c r="BR80" s="15">
        <f>BM80*BO80</f>
        <v>0</v>
      </c>
      <c r="BS80" s="53">
        <f>BM80*BP80</f>
        <v>0</v>
      </c>
      <c r="BX80" s="15">
        <f>BT80*BU80</f>
        <v>0</v>
      </c>
      <c r="BY80" s="15">
        <f>BT80*BV80</f>
        <v>0</v>
      </c>
      <c r="BZ80" s="53">
        <f>BT80*BW80</f>
        <v>0</v>
      </c>
      <c r="CE80" s="15">
        <f>CA80*CB80</f>
        <v>0</v>
      </c>
      <c r="CF80" s="15">
        <f>CA80*CC80</f>
        <v>0</v>
      </c>
      <c r="CG80" s="53">
        <f>CA80*CD80</f>
        <v>0</v>
      </c>
      <c r="CL80" s="15">
        <f>CH80*CI80</f>
        <v>0</v>
      </c>
      <c r="CM80" s="15">
        <f>CH80*CJ80</f>
        <v>0</v>
      </c>
      <c r="CN80" s="53">
        <f>CH80*CK80</f>
        <v>0</v>
      </c>
      <c r="CS80" s="15">
        <f>CO80*CP80</f>
        <v>0</v>
      </c>
      <c r="CT80" s="15">
        <f>CO80*CQ80</f>
        <v>0</v>
      </c>
      <c r="CU80" s="53">
        <f>CO80*CR80</f>
        <v>0</v>
      </c>
      <c r="CZ80" s="15">
        <f>CV80*CW80</f>
        <v>0</v>
      </c>
      <c r="DA80" s="15">
        <f>CV80*CX80</f>
        <v>0</v>
      </c>
      <c r="DB80" s="53">
        <f>CV80*CY80</f>
        <v>0</v>
      </c>
      <c r="DG80" s="15">
        <f>DC80*DD80</f>
        <v>0</v>
      </c>
      <c r="DH80" s="15">
        <f>DC80*DE80</f>
        <v>0</v>
      </c>
      <c r="DI80" s="53">
        <f>DC80*DF80</f>
        <v>0</v>
      </c>
      <c r="DN80" s="15">
        <f>DJ80*DK80</f>
        <v>0</v>
      </c>
      <c r="DO80" s="15">
        <f>DJ80*DL80</f>
        <v>0</v>
      </c>
      <c r="DP80" s="53">
        <f>DJ80*DM80</f>
        <v>0</v>
      </c>
      <c r="DU80" s="15">
        <f>DQ80*DR80</f>
        <v>0</v>
      </c>
      <c r="DV80" s="15">
        <f>DQ80*DS80</f>
        <v>0</v>
      </c>
      <c r="DW80" s="53">
        <f>DQ80*DT80</f>
        <v>0</v>
      </c>
      <c r="EB80" s="15">
        <f>DX80*DY80</f>
        <v>0</v>
      </c>
      <c r="EC80" s="15">
        <f>DX80*DZ80</f>
        <v>0</v>
      </c>
      <c r="ED80" s="53">
        <f>DX80*EA80</f>
        <v>0</v>
      </c>
      <c r="EI80" s="15">
        <f>EE80*EF80</f>
        <v>0</v>
      </c>
      <c r="EJ80" s="15">
        <f>EE80*EG80</f>
        <v>0</v>
      </c>
      <c r="EK80" s="53">
        <f>EE80*EH80</f>
        <v>0</v>
      </c>
      <c r="EP80" s="15">
        <f>EL80*EM80</f>
        <v>0</v>
      </c>
      <c r="EQ80" s="15">
        <f>EL80*EN80</f>
        <v>0</v>
      </c>
      <c r="ER80" s="53">
        <f>EL80*EO80</f>
        <v>0</v>
      </c>
      <c r="EW80" s="15">
        <f>ES80*ET80</f>
        <v>0</v>
      </c>
      <c r="EX80" s="15">
        <f>ES80*EU80</f>
        <v>0</v>
      </c>
      <c r="EY80" s="53">
        <f>ES80*EV80</f>
        <v>0</v>
      </c>
      <c r="FD80" s="15">
        <f>EZ80*FA80</f>
        <v>0</v>
      </c>
      <c r="FE80" s="15">
        <f>EZ80*FB80</f>
        <v>0</v>
      </c>
      <c r="FF80" s="53">
        <f>EZ80*FC80</f>
        <v>0</v>
      </c>
      <c r="FK80" s="15">
        <f>FG80*FH80</f>
        <v>0</v>
      </c>
      <c r="FL80" s="15">
        <f>FG80*FI80</f>
        <v>0</v>
      </c>
      <c r="FM80" s="53">
        <f>FG80*FJ80</f>
        <v>0</v>
      </c>
      <c r="FR80" s="15">
        <f>FN80*FO80</f>
        <v>0</v>
      </c>
      <c r="FS80" s="15">
        <f>FN80*FP80</f>
        <v>0</v>
      </c>
      <c r="FT80" s="53">
        <f>FN80*FQ80</f>
        <v>0</v>
      </c>
      <c r="FY80" s="15">
        <f>FU80*FV80</f>
        <v>0</v>
      </c>
      <c r="FZ80" s="15">
        <f>FU80*FW80</f>
        <v>0</v>
      </c>
      <c r="GA80" s="53">
        <f>FU80*FX80</f>
        <v>0</v>
      </c>
      <c r="GF80" s="15">
        <f>GB80*GC80</f>
        <v>0</v>
      </c>
      <c r="GG80" s="15">
        <f>GB80*GD80</f>
        <v>0</v>
      </c>
      <c r="GH80" s="53">
        <f>GB80*GE80</f>
        <v>0</v>
      </c>
      <c r="GM80" s="15">
        <f>GI80*GJ80</f>
        <v>0</v>
      </c>
      <c r="GN80" s="15">
        <f>GI80*GK80</f>
        <v>0</v>
      </c>
      <c r="GO80" s="53">
        <f>GI80*GL80</f>
        <v>0</v>
      </c>
      <c r="GT80" s="15">
        <f>GP80*GQ80</f>
        <v>0</v>
      </c>
      <c r="GU80" s="15">
        <f>GP80*GR80</f>
        <v>0</v>
      </c>
      <c r="GV80" s="53">
        <f>GP80*GS80</f>
        <v>0</v>
      </c>
      <c r="HA80" s="15">
        <f>GW80*GX80</f>
        <v>0</v>
      </c>
      <c r="HB80" s="15">
        <f>GW80*GY80</f>
        <v>0</v>
      </c>
      <c r="HC80" s="53">
        <f>GW80*GZ80</f>
        <v>0</v>
      </c>
      <c r="HH80" s="15">
        <f>HD80*HE80</f>
        <v>0</v>
      </c>
      <c r="HI80" s="15">
        <f>HD80*HF80</f>
        <v>0</v>
      </c>
      <c r="HJ80" s="53">
        <f>HD80*HG80</f>
        <v>0</v>
      </c>
      <c r="HO80" s="15">
        <f>HK80*HL80</f>
        <v>0</v>
      </c>
      <c r="HP80" s="15">
        <f>HK80*HM80</f>
        <v>0</v>
      </c>
      <c r="HQ80" s="53">
        <f>HK80*HN80</f>
        <v>0</v>
      </c>
      <c r="HV80" s="15">
        <f>HR80*HS80</f>
        <v>0</v>
      </c>
      <c r="HW80" s="15">
        <f>HR80*HT80</f>
        <v>0</v>
      </c>
      <c r="HX80" s="53">
        <f>HR80*HU80</f>
        <v>0</v>
      </c>
      <c r="IC80" s="15">
        <f>HY80*HZ80</f>
        <v>0</v>
      </c>
      <c r="ID80" s="15">
        <f>HY80*IA80</f>
        <v>0</v>
      </c>
      <c r="IE80" s="53">
        <f>HY80*IB80</f>
        <v>0</v>
      </c>
      <c r="IJ80" s="15">
        <f>IF80*IG80</f>
        <v>0</v>
      </c>
      <c r="IK80" s="15">
        <f>IF80*IH80</f>
        <v>0</v>
      </c>
      <c r="IL80" s="53">
        <f>IF80*II80</f>
        <v>0</v>
      </c>
      <c r="IQ80" s="15">
        <f>IM80*IN80</f>
        <v>0</v>
      </c>
      <c r="IR80" s="15">
        <f>IM80*IO80</f>
        <v>0</v>
      </c>
      <c r="IS80" s="53">
        <f>IM80*IP80</f>
        <v>0</v>
      </c>
      <c r="IX80" s="15">
        <f>IT80*IU80</f>
        <v>0</v>
      </c>
      <c r="IY80" s="15">
        <f>IT80*IV80</f>
        <v>0</v>
      </c>
      <c r="IZ80" s="53">
        <f>IT80*IW80</f>
        <v>0</v>
      </c>
      <c r="JA80"/>
      <c r="JB80"/>
      <c r="JC80"/>
      <c r="JD80"/>
      <c r="JE80" s="24">
        <f>JA80*JB80</f>
        <v>0</v>
      </c>
      <c r="JF80" s="24">
        <f>JA80*JC80</f>
        <v>0</v>
      </c>
      <c r="JG80" s="24">
        <f>JA80*JD80</f>
        <v>0</v>
      </c>
      <c r="JL80" s="24">
        <f>JH80*JI80</f>
        <v>0</v>
      </c>
      <c r="JM80" s="24">
        <f>JH80*JJ80</f>
        <v>0</v>
      </c>
      <c r="JN80" s="24">
        <f>JH80*JK80</f>
        <v>0</v>
      </c>
      <c r="JS80" s="24">
        <f>JO80*JP80</f>
        <v>0</v>
      </c>
      <c r="JT80" s="24">
        <f>JO80*JQ80</f>
        <v>0</v>
      </c>
      <c r="JU80" s="24">
        <f>JO80*JR80</f>
        <v>0</v>
      </c>
      <c r="JZ80" s="24">
        <f>JV80*JW80</f>
        <v>0</v>
      </c>
      <c r="KA80" s="24">
        <f>JV80*JX80</f>
        <v>0</v>
      </c>
      <c r="KB80" s="24">
        <f>JV80*JY80</f>
        <v>0</v>
      </c>
      <c r="KG80" s="24">
        <f>KC80*KD80</f>
        <v>0</v>
      </c>
      <c r="KH80" s="24">
        <f>KC80*KE80</f>
        <v>0</v>
      </c>
      <c r="KI80" s="24">
        <f>KC80*KF80</f>
        <v>0</v>
      </c>
      <c r="KN80" s="24">
        <f>KJ80*KK80</f>
        <v>0</v>
      </c>
      <c r="KO80" s="24">
        <f>KJ80*KL80</f>
        <v>0</v>
      </c>
      <c r="KP80" s="24">
        <f>KJ80*KM80</f>
        <v>0</v>
      </c>
      <c r="KU80" s="24">
        <f>KQ80*KR80</f>
        <v>0</v>
      </c>
      <c r="KV80" s="24">
        <f>KQ80*KS80</f>
        <v>0</v>
      </c>
      <c r="KW80" s="24">
        <f>KQ80*KT80</f>
        <v>0</v>
      </c>
      <c r="LB80" s="24">
        <f>KX80*KY80</f>
        <v>0</v>
      </c>
      <c r="LC80" s="24">
        <f>KX80*KZ80</f>
        <v>0</v>
      </c>
      <c r="LD80" s="24">
        <f>KX80*LA80</f>
        <v>0</v>
      </c>
      <c r="LI80" s="24">
        <f>LE80*LF80</f>
        <v>0</v>
      </c>
      <c r="LJ80" s="24">
        <f>LE80*LG80</f>
        <v>0</v>
      </c>
      <c r="LK80" s="24">
        <f>LE80*LH80</f>
        <v>0</v>
      </c>
      <c r="LP80" s="24">
        <f>LL80*LM80</f>
        <v>0</v>
      </c>
      <c r="LQ80" s="24">
        <f>LL80*LN80</f>
        <v>0</v>
      </c>
      <c r="LR80" s="24">
        <f>LL80*LO80</f>
        <v>0</v>
      </c>
      <c r="LW80" s="24">
        <f>LS80*LT80</f>
        <v>0</v>
      </c>
      <c r="LX80" s="24">
        <f>LS80*LU80</f>
        <v>0</v>
      </c>
      <c r="LY80" s="24">
        <f>LS80*LV80</f>
        <v>0</v>
      </c>
      <c r="MD80" s="24">
        <f>LZ80*MA80</f>
        <v>0</v>
      </c>
      <c r="ME80" s="24">
        <f>LZ80*MB80</f>
        <v>0</v>
      </c>
      <c r="MF80" s="24">
        <f>LZ80*MC80</f>
        <v>0</v>
      </c>
      <c r="MK80" s="24">
        <f>MG80*MH80</f>
        <v>0</v>
      </c>
      <c r="ML80" s="24">
        <f>MG80*MI80</f>
        <v>0</v>
      </c>
      <c r="MM80" s="24">
        <f>MG80*MJ80</f>
        <v>0</v>
      </c>
      <c r="MR80" s="24">
        <f>MN80*MO80</f>
        <v>0</v>
      </c>
      <c r="MS80" s="24">
        <f>MN80*MP80</f>
        <v>0</v>
      </c>
      <c r="MT80" s="24">
        <f>MN80*MQ80</f>
        <v>0</v>
      </c>
      <c r="MY80" s="24">
        <f>MU80*MV80</f>
        <v>0</v>
      </c>
      <c r="MZ80" s="24">
        <f>MU80*MW80</f>
        <v>0</v>
      </c>
      <c r="NA80" s="24">
        <f>MU80*MX80</f>
        <v>0</v>
      </c>
      <c r="NF80" s="24">
        <f>NB80*NC80</f>
        <v>0</v>
      </c>
      <c r="NG80" s="24">
        <f>NB80*ND80</f>
        <v>0</v>
      </c>
      <c r="NH80" s="24">
        <f>NB80*NE80</f>
        <v>0</v>
      </c>
      <c r="NM80" s="24">
        <f>NI80*NJ80</f>
        <v>0</v>
      </c>
      <c r="NN80" s="24">
        <f>NI80*NK80</f>
        <v>0</v>
      </c>
      <c r="NO80" s="24">
        <f>NI80*NL80</f>
        <v>0</v>
      </c>
      <c r="NT80" s="24">
        <f>NP80*NQ80</f>
        <v>0</v>
      </c>
      <c r="NU80" s="24">
        <f>NP80*NR80</f>
        <v>0</v>
      </c>
      <c r="NV80" s="24">
        <f>NP80*NS80</f>
        <v>0</v>
      </c>
      <c r="OA80" s="24">
        <f>NW80*NX80</f>
        <v>0</v>
      </c>
      <c r="OB80" s="24">
        <f>NW80*NY80</f>
        <v>0</v>
      </c>
      <c r="OC80" s="24">
        <f>NW80*NZ80</f>
        <v>0</v>
      </c>
      <c r="OH80" s="24">
        <f>OD80*OE80</f>
        <v>0</v>
      </c>
      <c r="OI80" s="24">
        <f>OD80*OF80</f>
        <v>0</v>
      </c>
      <c r="OJ80" s="24">
        <f>OD80*OG80</f>
        <v>0</v>
      </c>
      <c r="OO80" s="24">
        <f>OK80*OL80</f>
        <v>0</v>
      </c>
      <c r="OP80" s="24">
        <f>OK80*OM80</f>
        <v>0</v>
      </c>
      <c r="OQ80" s="24">
        <f>OK80*ON80</f>
        <v>0</v>
      </c>
      <c r="OV80" s="24">
        <f>OR80*OS80</f>
        <v>0</v>
      </c>
      <c r="OW80" s="24">
        <f>OR80*OT80</f>
        <v>0</v>
      </c>
      <c r="OX80" s="24">
        <f>OR80*OU80</f>
        <v>0</v>
      </c>
      <c r="PC80" s="24">
        <f>OY80*OZ80</f>
        <v>0</v>
      </c>
      <c r="PD80" s="24">
        <f>OY80*PA80</f>
        <v>0</v>
      </c>
      <c r="PE80" s="24">
        <f>OY80*PB80</f>
        <v>0</v>
      </c>
      <c r="PJ80" s="24">
        <f>PF80*PG80</f>
        <v>0</v>
      </c>
      <c r="PK80" s="24">
        <f>PF80*PH80</f>
        <v>0</v>
      </c>
      <c r="PL80" s="24">
        <f>PF80*PI80</f>
        <v>0</v>
      </c>
      <c r="PQ80" s="24">
        <f>PM80*PN80</f>
        <v>0</v>
      </c>
      <c r="PR80" s="24">
        <f>PM80*PO80</f>
        <v>0</v>
      </c>
      <c r="PS80" s="24">
        <f>PM80*PP80</f>
        <v>0</v>
      </c>
      <c r="PX80" s="24">
        <f>PT80*PU80</f>
        <v>0</v>
      </c>
      <c r="PY80" s="24">
        <f>PT80*PV80</f>
        <v>0</v>
      </c>
      <c r="PZ80" s="24">
        <f>PT80*PW80</f>
        <v>0</v>
      </c>
      <c r="QE80" s="24">
        <f>QA80*QB80</f>
        <v>0</v>
      </c>
      <c r="QF80" s="24">
        <f>QA80*QC80</f>
        <v>0</v>
      </c>
      <c r="QG80" s="24">
        <f>QA80*QD80</f>
        <v>0</v>
      </c>
      <c r="QL80" s="24">
        <f>QH80*QI80</f>
        <v>0</v>
      </c>
      <c r="QM80" s="24">
        <f>QH80*QJ80</f>
        <v>0</v>
      </c>
      <c r="QN80" s="24">
        <f>QH80*QK80</f>
        <v>0</v>
      </c>
      <c r="QS80" s="24">
        <f>QO80*QP80</f>
        <v>0</v>
      </c>
      <c r="QT80" s="24">
        <f>QO80*QQ80</f>
        <v>0</v>
      </c>
      <c r="QU80" s="24">
        <f>QO80*QR80</f>
        <v>0</v>
      </c>
      <c r="QZ80" s="24">
        <f>QV80*QW80</f>
        <v>0</v>
      </c>
      <c r="RA80" s="24">
        <f>QV80*QX80</f>
        <v>0</v>
      </c>
      <c r="RB80" s="24">
        <f>QV80*QY80</f>
        <v>0</v>
      </c>
      <c r="RG80" s="24">
        <f>RC80*RD80</f>
        <v>0</v>
      </c>
      <c r="RH80" s="24">
        <f>RC80*RE80</f>
        <v>0</v>
      </c>
      <c r="RI80" s="24">
        <f>RC80*RF80</f>
        <v>0</v>
      </c>
      <c r="RN80" s="24">
        <f>RJ80*RK80</f>
        <v>0</v>
      </c>
      <c r="RO80" s="24">
        <f>RJ80*RL80</f>
        <v>0</v>
      </c>
      <c r="RP80" s="24">
        <f>RJ80*RM80</f>
        <v>0</v>
      </c>
      <c r="RU80" s="24">
        <f>RQ80*RR80</f>
        <v>0</v>
      </c>
      <c r="RV80" s="24">
        <f>RQ80*RS80</f>
        <v>0</v>
      </c>
      <c r="RW80" s="24">
        <f>RQ80*RT80</f>
        <v>0</v>
      </c>
      <c r="SB80" s="24">
        <f>RX80*RY80</f>
        <v>0</v>
      </c>
      <c r="SC80" s="24">
        <f>RX80*RZ80</f>
        <v>0</v>
      </c>
      <c r="SD80" s="24">
        <f>RX80*SA80</f>
        <v>0</v>
      </c>
      <c r="SI80" s="24">
        <f>SE80*SF80</f>
        <v>0</v>
      </c>
      <c r="SJ80" s="24">
        <f>SE80*SG80</f>
        <v>0</v>
      </c>
      <c r="SK80" s="24">
        <f>SE80*SH80</f>
        <v>0</v>
      </c>
      <c r="SP80" s="24">
        <f>SL80*SM80</f>
        <v>0</v>
      </c>
      <c r="SQ80" s="24">
        <f>SL80*SN80</f>
        <v>0</v>
      </c>
      <c r="SR80" s="24">
        <f>SL80*SO80</f>
        <v>0</v>
      </c>
      <c r="SW80" s="24">
        <f>SS80*ST80</f>
        <v>0</v>
      </c>
      <c r="SX80" s="24">
        <f>SS80*SU80</f>
        <v>0</v>
      </c>
      <c r="SY80" s="24">
        <f>SS80*SV80</f>
        <v>0</v>
      </c>
      <c r="TD80" s="24">
        <f>SZ80*TA80</f>
        <v>0</v>
      </c>
      <c r="TE80" s="24">
        <f>SZ80*TB80</f>
        <v>0</v>
      </c>
      <c r="TF80" s="24">
        <f>SZ80*TC80</f>
        <v>0</v>
      </c>
      <c r="TK80" s="24">
        <f>TG80*TH80</f>
        <v>0</v>
      </c>
      <c r="TL80" s="24">
        <f>TG80*TI80</f>
        <v>0</v>
      </c>
      <c r="TM80" s="24">
        <f>TG80*TJ80</f>
        <v>0</v>
      </c>
      <c r="TR80" s="24">
        <f>TN80*TO80</f>
        <v>0</v>
      </c>
      <c r="TS80" s="24">
        <f>TN80*TP80</f>
        <v>0</v>
      </c>
      <c r="TT80" s="24">
        <f>TN80*TQ80</f>
        <v>0</v>
      </c>
      <c r="TY80" s="24">
        <f>TU80*TV80</f>
        <v>0</v>
      </c>
      <c r="TZ80" s="24">
        <f>TU80*TW80</f>
        <v>0</v>
      </c>
      <c r="UA80" s="24">
        <f>TU80*TX80</f>
        <v>0</v>
      </c>
      <c r="UF80" s="24">
        <f>UB80*UC80</f>
        <v>0</v>
      </c>
      <c r="UG80" s="24">
        <f>UB80*UD80</f>
        <v>0</v>
      </c>
      <c r="UH80" s="24">
        <f>UB80*UE80</f>
        <v>0</v>
      </c>
      <c r="UM80" s="24">
        <f>UI80*UJ80</f>
        <v>0</v>
      </c>
      <c r="UN80" s="24">
        <f>UI80*UK80</f>
        <v>0</v>
      </c>
      <c r="UO80" s="24">
        <f>UI80*UL80</f>
        <v>0</v>
      </c>
      <c r="UT80" s="24">
        <f>UP80*UQ80</f>
        <v>0</v>
      </c>
      <c r="UU80" s="24">
        <f>UP80*UR80</f>
        <v>0</v>
      </c>
      <c r="UV80" s="24">
        <f>UP80*US80</f>
        <v>0</v>
      </c>
      <c r="VA80" s="24">
        <f>UW80*UX80</f>
        <v>0</v>
      </c>
      <c r="VB80" s="24">
        <f>UW80*UY80</f>
        <v>0</v>
      </c>
      <c r="VC80" s="24">
        <f>UW80*UZ80</f>
        <v>0</v>
      </c>
      <c r="VH80" s="24">
        <f>VD80*VE80</f>
        <v>0</v>
      </c>
      <c r="VI80" s="24">
        <f>VD80*VF80</f>
        <v>0</v>
      </c>
      <c r="VJ80" s="24">
        <f>VD80*VG80</f>
        <v>0</v>
      </c>
      <c r="VO80" s="24">
        <f>VK80*VL80</f>
        <v>0</v>
      </c>
      <c r="VP80" s="24">
        <f>VK80*VM80</f>
        <v>0</v>
      </c>
      <c r="VQ80" s="24">
        <f>VK80*VN80</f>
        <v>0</v>
      </c>
      <c r="VV80" s="24">
        <f>VR80*VS80</f>
        <v>0</v>
      </c>
      <c r="VW80" s="24">
        <f>VR80*VT80</f>
        <v>0</v>
      </c>
      <c r="VX80" s="24">
        <f>VR80*VU80</f>
        <v>0</v>
      </c>
      <c r="WC80" s="24">
        <f>VY80*VZ80</f>
        <v>0</v>
      </c>
      <c r="WD80" s="24">
        <f>VY80*WA80</f>
        <v>0</v>
      </c>
      <c r="WE80" s="24">
        <f>VY80*WB80</f>
        <v>0</v>
      </c>
      <c r="WJ80" s="24">
        <f>WF80*WG80</f>
        <v>0</v>
      </c>
      <c r="WK80" s="24">
        <f>WF80*WH80</f>
        <v>0</v>
      </c>
      <c r="WL80" s="24">
        <f>WF80*WI80</f>
        <v>0</v>
      </c>
      <c r="WQ80" s="24">
        <f>WM80*WN80</f>
        <v>0</v>
      </c>
      <c r="WR80" s="24">
        <f>WM80*WO80</f>
        <v>0</v>
      </c>
      <c r="WS80" s="24">
        <f>WM80*WP80</f>
        <v>0</v>
      </c>
      <c r="WX80" s="24">
        <f>WT80*WU80</f>
        <v>0</v>
      </c>
      <c r="WY80" s="24">
        <f>WT80*WV80</f>
        <v>0</v>
      </c>
      <c r="WZ80" s="24">
        <f>WT80*WW80</f>
        <v>0</v>
      </c>
      <c r="XE80" s="24">
        <f>XA80*XB80</f>
        <v>0</v>
      </c>
      <c r="XF80" s="24">
        <f>XA80*XC80</f>
        <v>0</v>
      </c>
      <c r="XG80" s="24">
        <f>XA80*XD80</f>
        <v>0</v>
      </c>
      <c r="XL80" s="24">
        <f>XH80*XI80</f>
        <v>0</v>
      </c>
      <c r="XM80" s="24">
        <f>XH80*XJ80</f>
        <v>0</v>
      </c>
      <c r="XN80" s="24">
        <f>XH80*XK80</f>
        <v>0</v>
      </c>
      <c r="XS80" s="24">
        <f>XO80*XP80</f>
        <v>0</v>
      </c>
      <c r="XT80" s="24">
        <f>XO80*XQ80</f>
        <v>0</v>
      </c>
      <c r="XU80" s="24">
        <f>XO80*XR80</f>
        <v>0</v>
      </c>
      <c r="XZ80" s="24">
        <f>XV80*XW80</f>
        <v>0</v>
      </c>
      <c r="YA80" s="24">
        <f>XV80*XX80</f>
        <v>0</v>
      </c>
      <c r="YB80" s="24">
        <f>XV80*XY80</f>
        <v>0</v>
      </c>
      <c r="YG80" s="24">
        <f>YC80*YD80</f>
        <v>0</v>
      </c>
      <c r="YH80" s="24">
        <f>YC80*YE80</f>
        <v>0</v>
      </c>
      <c r="YI80" s="24">
        <f>YC80*YF80</f>
        <v>0</v>
      </c>
      <c r="YN80" s="24">
        <f>YJ80*YK80</f>
        <v>0</v>
      </c>
      <c r="YO80" s="24">
        <f>YJ80*YL80</f>
        <v>0</v>
      </c>
      <c r="YP80" s="24">
        <f>YJ80*YM80</f>
        <v>0</v>
      </c>
      <c r="YU80" s="24">
        <f>YQ80*YR80</f>
        <v>0</v>
      </c>
      <c r="YV80" s="24">
        <f>YQ80*YS80</f>
        <v>0</v>
      </c>
      <c r="YW80" s="24">
        <f>YQ80*YT80</f>
        <v>0</v>
      </c>
      <c r="ZB80" s="24">
        <f>YX80*YY80</f>
        <v>0</v>
      </c>
      <c r="ZC80" s="24">
        <f>YX80*YZ80</f>
        <v>0</v>
      </c>
      <c r="ZD80" s="24">
        <f>YX80*ZA80</f>
        <v>0</v>
      </c>
      <c r="ZI80" s="24">
        <f>ZE80*ZF80</f>
        <v>0</v>
      </c>
      <c r="ZJ80" s="24">
        <f>ZE80*ZG80</f>
        <v>0</v>
      </c>
      <c r="ZK80" s="24">
        <f>ZE80*ZH80</f>
        <v>0</v>
      </c>
      <c r="ZP80" s="24">
        <f>ZL80*ZM80</f>
        <v>0</v>
      </c>
      <c r="ZQ80" s="24">
        <f>ZL80*ZN80</f>
        <v>0</v>
      </c>
      <c r="ZR80" s="24">
        <f>ZL80*ZO80</f>
        <v>0</v>
      </c>
      <c r="ZW80" s="24">
        <f>ZS80*ZT80</f>
        <v>0</v>
      </c>
      <c r="ZX80" s="24">
        <f>ZS80*ZU80</f>
        <v>0</v>
      </c>
      <c r="ZY80" s="24">
        <f>ZS80*ZV80</f>
        <v>0</v>
      </c>
      <c r="AAD80" s="24">
        <f>ZZ80*AAA80</f>
        <v>0</v>
      </c>
      <c r="AAE80" s="24">
        <f>ZZ80*AAB80</f>
        <v>0</v>
      </c>
      <c r="AAF80" s="24">
        <f>ZZ80*AAC80</f>
        <v>0</v>
      </c>
      <c r="AAK80" s="24">
        <f>AAG80*AAH80</f>
        <v>0</v>
      </c>
      <c r="AAL80" s="24">
        <f>AAG80*AAI80</f>
        <v>0</v>
      </c>
      <c r="AAM80" s="24">
        <f>AAG80*AAJ80</f>
        <v>0</v>
      </c>
      <c r="AAR80" s="24">
        <f>AAN80*AAO80</f>
        <v>0</v>
      </c>
      <c r="AAS80" s="24">
        <f>AAN80*AAP80</f>
        <v>0</v>
      </c>
      <c r="AAT80" s="24">
        <f>AAN80*AAQ80</f>
        <v>0</v>
      </c>
      <c r="AAY80" s="24">
        <f>AAU80*AAV80</f>
        <v>0</v>
      </c>
      <c r="AAZ80" s="24">
        <f>AAU80*AAW80</f>
        <v>0</v>
      </c>
      <c r="ABA80" s="24">
        <f>AAU80*AAX80</f>
        <v>0</v>
      </c>
      <c r="ABF80" s="24">
        <f>ABB80*ABC80</f>
        <v>0</v>
      </c>
      <c r="ABG80" s="24">
        <f>ABB80*ABD80</f>
        <v>0</v>
      </c>
      <c r="ABH80" s="24">
        <f>ABB80*ABE80</f>
        <v>0</v>
      </c>
      <c r="ABM80" s="24">
        <f>ABI80*ABJ80</f>
        <v>0</v>
      </c>
      <c r="ABN80" s="24">
        <f>ABI80*ABK80</f>
        <v>0</v>
      </c>
      <c r="ABO80" s="24">
        <f>ABI80*ABL80</f>
        <v>0</v>
      </c>
      <c r="ABT80" s="24">
        <f>ABP80*ABQ80</f>
        <v>0</v>
      </c>
      <c r="ABU80" s="24">
        <f>ABP80*ABR80</f>
        <v>0</v>
      </c>
      <c r="ABV80" s="24">
        <f>ABP80*ABS80</f>
        <v>0</v>
      </c>
      <c r="ACA80" s="24">
        <f>ABW80*ABX80</f>
        <v>0</v>
      </c>
      <c r="ACB80" s="24">
        <f>ABW80*ABY80</f>
        <v>0</v>
      </c>
      <c r="ACC80" s="24">
        <f>ABW80*ABZ80</f>
        <v>0</v>
      </c>
      <c r="ACH80" s="24">
        <f>ACD80*ACE80</f>
        <v>0</v>
      </c>
      <c r="ACI80" s="24">
        <f>ACD80*ACF80</f>
        <v>0</v>
      </c>
      <c r="ACJ80" s="24">
        <f>ACD80*ACG80</f>
        <v>0</v>
      </c>
      <c r="ACO80" s="24">
        <f>ACK80*ACL80</f>
        <v>0</v>
      </c>
      <c r="ACP80" s="24">
        <f>ACK80*ACM80</f>
        <v>0</v>
      </c>
      <c r="ACQ80" s="24">
        <f>ACK80*ACN80</f>
        <v>0</v>
      </c>
      <c r="ACV80" s="24">
        <f>ACR80*ACS80</f>
        <v>0</v>
      </c>
      <c r="ACW80" s="24">
        <f>ACR80*ACT80</f>
        <v>0</v>
      </c>
      <c r="ACX80" s="24">
        <f>ACR80*ACU80</f>
        <v>0</v>
      </c>
      <c r="ACY80"/>
      <c r="ACZ80"/>
      <c r="ADA80"/>
      <c r="ADB80"/>
      <c r="ADC80" s="24">
        <f>ACY80*ACZ80</f>
        <v>0</v>
      </c>
      <c r="ADD80" s="24">
        <f>ACY80*ADA80</f>
        <v>0</v>
      </c>
      <c r="ADE80" s="24">
        <f>ACY80*ADB80</f>
        <v>0</v>
      </c>
      <c r="ADJ80" s="24">
        <f>ADF80*ADG80</f>
        <v>0</v>
      </c>
      <c r="ADK80" s="24">
        <f>ADF80*ADH80</f>
        <v>0</v>
      </c>
      <c r="ADL80" s="24">
        <f>ADF80*ADI80</f>
        <v>0</v>
      </c>
      <c r="ADQ80" s="24">
        <f>ADM80*ADN80</f>
        <v>0</v>
      </c>
      <c r="ADR80" s="24">
        <f>ADM80*ADO80</f>
        <v>0</v>
      </c>
      <c r="ADS80" s="24">
        <f>ADM80*ADP80</f>
        <v>0</v>
      </c>
      <c r="ADX80" s="24">
        <f>ADT80*ADU80</f>
        <v>0</v>
      </c>
      <c r="ADY80" s="24">
        <f>ADT80*ADV80</f>
        <v>0</v>
      </c>
      <c r="ADZ80" s="24">
        <f>ADT80*ADW80</f>
        <v>0</v>
      </c>
      <c r="AEE80" s="24">
        <f>AEA80*AEB80</f>
        <v>0</v>
      </c>
      <c r="AEF80" s="24">
        <f>AEA80*AEC80</f>
        <v>0</v>
      </c>
      <c r="AEG80" s="24">
        <f>AEA80*AED80</f>
        <v>0</v>
      </c>
      <c r="AEL80" s="24">
        <f>AEH80*AEI80</f>
        <v>0</v>
      </c>
      <c r="AEM80" s="24">
        <f>AEH80*AEJ80</f>
        <v>0</v>
      </c>
      <c r="AEN80" s="24">
        <f>AEH80*AEK80</f>
        <v>0</v>
      </c>
      <c r="AES80" s="24">
        <f>AEO80*AEP80</f>
        <v>0</v>
      </c>
      <c r="AET80" s="24">
        <f>AEO80*AEQ80</f>
        <v>0</v>
      </c>
      <c r="AEU80" s="24">
        <f>AEO80*AER80</f>
        <v>0</v>
      </c>
      <c r="AEZ80" s="24">
        <f>AEV80*AEW80</f>
        <v>0</v>
      </c>
      <c r="AFA80" s="24">
        <f>AEV80*AEX80</f>
        <v>0</v>
      </c>
      <c r="AFB80" s="24">
        <f>AEV80*AEY80</f>
        <v>0</v>
      </c>
      <c r="AFG80" s="24">
        <f>AFC80*AFD80</f>
        <v>0</v>
      </c>
      <c r="AFH80" s="24">
        <f>AFC80*AFE80</f>
        <v>0</v>
      </c>
      <c r="AFI80" s="24">
        <f>AFC80*AFF80</f>
        <v>0</v>
      </c>
      <c r="AFN80" s="24">
        <f>AFJ80*AFK80</f>
        <v>0</v>
      </c>
      <c r="AFO80" s="24">
        <f>AFJ80*AFL80</f>
        <v>0</v>
      </c>
      <c r="AFP80" s="24">
        <f>AFJ80*AFM80</f>
        <v>0</v>
      </c>
      <c r="AFU80" s="24">
        <f>AFQ80*AFR80</f>
        <v>0</v>
      </c>
      <c r="AFV80" s="24">
        <f>AFQ80*AFS80</f>
        <v>0</v>
      </c>
      <c r="AFW80" s="24">
        <f>AFQ80*AFT80</f>
        <v>0</v>
      </c>
      <c r="AGB80" s="24">
        <f>AFX80*AFY80</f>
        <v>0</v>
      </c>
      <c r="AGC80" s="24">
        <f>AFX80*AFZ80</f>
        <v>0</v>
      </c>
      <c r="AGD80" s="24">
        <f>AFX80*AGA80</f>
        <v>0</v>
      </c>
      <c r="AGI80" s="24">
        <f>AGE80*AGF80</f>
        <v>0</v>
      </c>
      <c r="AGJ80" s="24">
        <f>AGE80*AGG80</f>
        <v>0</v>
      </c>
      <c r="AGK80" s="24">
        <f>AGE80*AGH80</f>
        <v>0</v>
      </c>
      <c r="AGP80" s="24">
        <f>AGL80*AGM80</f>
        <v>0</v>
      </c>
      <c r="AGQ80" s="24">
        <f>AGL80*AGN80</f>
        <v>0</v>
      </c>
      <c r="AGR80" s="24">
        <f>AGL80*AGO80</f>
        <v>0</v>
      </c>
      <c r="AGW80" s="24">
        <f>AGS80*AGT80</f>
        <v>0</v>
      </c>
      <c r="AGX80" s="24">
        <f>AGS80*AGU80</f>
        <v>0</v>
      </c>
      <c r="AGY80" s="24">
        <f>AGS80*AGV80</f>
        <v>0</v>
      </c>
      <c r="AHD80" s="24">
        <f>AGZ80*AHA80</f>
        <v>0</v>
      </c>
      <c r="AHE80" s="24">
        <f>AGZ80*AHB80</f>
        <v>0</v>
      </c>
      <c r="AHF80" s="24">
        <f>AGZ80*AHC80</f>
        <v>0</v>
      </c>
      <c r="AHK80" s="24">
        <f>AHG80*AHH80</f>
        <v>0</v>
      </c>
      <c r="AHL80" s="24">
        <f>AHG80*AHI80</f>
        <v>0</v>
      </c>
      <c r="AHM80" s="24">
        <f>AHG80*AHJ80</f>
        <v>0</v>
      </c>
      <c r="AHR80" s="24">
        <f>AHN80*AHO80</f>
        <v>0</v>
      </c>
      <c r="AHS80" s="24">
        <f>AHN80*AHP80</f>
        <v>0</v>
      </c>
      <c r="AHT80" s="24">
        <f>AHN80*AHQ80</f>
        <v>0</v>
      </c>
      <c r="AHY80" s="24">
        <f>AHU80*AHV80</f>
        <v>0</v>
      </c>
      <c r="AHZ80" s="24">
        <f>AHU80*AHW80</f>
        <v>0</v>
      </c>
      <c r="AIA80" s="24">
        <f>AHU80*AHX80</f>
        <v>0</v>
      </c>
      <c r="AIF80" s="24">
        <f>AIB80*AIC80</f>
        <v>0</v>
      </c>
      <c r="AIG80" s="24">
        <f>AIB80*AID80</f>
        <v>0</v>
      </c>
      <c r="AIH80" s="24">
        <f>AIB80*AIE80</f>
        <v>0</v>
      </c>
      <c r="AIM80" s="24">
        <f>AII80*AIJ80</f>
        <v>0</v>
      </c>
      <c r="AIN80" s="24">
        <f>AII80*AIK80</f>
        <v>0</v>
      </c>
      <c r="AIO80" s="24">
        <f>AII80*AIL80</f>
        <v>0</v>
      </c>
      <c r="AIT80" s="24">
        <f>AIP80*AIQ80</f>
        <v>0</v>
      </c>
      <c r="AIU80" s="24">
        <f>AIP80*AIR80</f>
        <v>0</v>
      </c>
      <c r="AIV80" s="24">
        <f>AIP80*AIS80</f>
        <v>0</v>
      </c>
      <c r="AJA80" s="24">
        <f>AIW80*AIX80</f>
        <v>0</v>
      </c>
      <c r="AJB80" s="24">
        <f>AIW80*AIY80</f>
        <v>0</v>
      </c>
      <c r="AJC80" s="24">
        <f>AIW80*AIZ80</f>
        <v>0</v>
      </c>
      <c r="AJH80" s="24">
        <f>AJD80*AJE80</f>
        <v>0</v>
      </c>
      <c r="AJI80" s="24">
        <f>AJD80*AJF80</f>
        <v>0</v>
      </c>
      <c r="AJJ80" s="24">
        <f>AJD80*AJG80</f>
        <v>0</v>
      </c>
      <c r="AJO80" s="24">
        <f>AJK80*AJL80</f>
        <v>0</v>
      </c>
      <c r="AJP80" s="24">
        <f>AJK80*AJM80</f>
        <v>0</v>
      </c>
      <c r="AJQ80" s="24">
        <f>AJK80*AJN80</f>
        <v>0</v>
      </c>
      <c r="AJV80" s="24">
        <f>AJR80*AJS80</f>
        <v>0</v>
      </c>
      <c r="AJW80" s="24">
        <f>AJR80*AJT80</f>
        <v>0</v>
      </c>
      <c r="AJX80" s="24">
        <f>AJR80*AJU80</f>
        <v>0</v>
      </c>
      <c r="AKC80" s="24">
        <f>AJY80*AJZ80</f>
        <v>0</v>
      </c>
      <c r="AKD80" s="24">
        <f>AJY80*AKA80</f>
        <v>0</v>
      </c>
      <c r="AKE80" s="24">
        <f>AJY80*AKB80</f>
        <v>0</v>
      </c>
      <c r="AKJ80" s="24">
        <f>AKF80*AKG80</f>
        <v>0</v>
      </c>
      <c r="AKK80" s="24">
        <f>AKF80*AKH80</f>
        <v>0</v>
      </c>
      <c r="AKL80" s="24">
        <f>AKF80*AKI80</f>
        <v>0</v>
      </c>
      <c r="AKQ80" s="24">
        <f>AKM80*AKN80</f>
        <v>0</v>
      </c>
      <c r="AKR80" s="24">
        <f>AKM80*AKO80</f>
        <v>0</v>
      </c>
      <c r="AKS80" s="24">
        <f>AKM80*AKP80</f>
        <v>0</v>
      </c>
      <c r="AKX80" s="24">
        <f>AKT80*AKU80</f>
        <v>0</v>
      </c>
      <c r="AKY80" s="24">
        <f>AKT80*AKV80</f>
        <v>0</v>
      </c>
      <c r="AKZ80" s="24">
        <f>AKT80*AKW80</f>
        <v>0</v>
      </c>
      <c r="ALE80" s="24">
        <f>ALA80*ALB80</f>
        <v>0</v>
      </c>
      <c r="ALF80" s="24">
        <f>ALA80*ALC80</f>
        <v>0</v>
      </c>
      <c r="ALG80" s="24">
        <f>ALA80*ALD80</f>
        <v>0</v>
      </c>
      <c r="ALL80" s="24">
        <f>ALH80*ALI80</f>
        <v>0</v>
      </c>
      <c r="ALM80" s="24">
        <f>ALH80*ALJ80</f>
        <v>0</v>
      </c>
      <c r="ALN80" s="24">
        <f>ALH80*ALK80</f>
        <v>0</v>
      </c>
      <c r="ALS80" s="24">
        <f>ALO80*ALP80</f>
        <v>0</v>
      </c>
      <c r="ALT80" s="24">
        <f>ALO80*ALQ80</f>
        <v>0</v>
      </c>
      <c r="ALU80" s="24">
        <f>ALO80*ALR80</f>
        <v>0</v>
      </c>
      <c r="ALZ80" s="24">
        <f>ALV80*ALW80</f>
        <v>0</v>
      </c>
      <c r="AMA80" s="24">
        <f>ALV80*ALX80</f>
        <v>0</v>
      </c>
      <c r="AMB80" s="24">
        <f>ALV80*ALY80</f>
        <v>0</v>
      </c>
      <c r="AMG80" s="24">
        <f>AMC80*AMD80</f>
        <v>0</v>
      </c>
      <c r="AMH80" s="24">
        <f>AMC80*AME80</f>
        <v>0</v>
      </c>
      <c r="AMI80" s="24">
        <f>AMC80*AMF80</f>
        <v>0</v>
      </c>
      <c r="AMN80" s="24">
        <f>AMJ80*AMK80</f>
        <v>0</v>
      </c>
      <c r="AMO80" s="24">
        <f>AMJ80*AML80</f>
        <v>0</v>
      </c>
      <c r="AMP80" s="24">
        <f>AMJ80*AMM80</f>
        <v>0</v>
      </c>
      <c r="AMU80" s="24">
        <f>AMQ80*AMR80</f>
        <v>0</v>
      </c>
      <c r="AMV80" s="24">
        <f>AMQ80*AMS80</f>
        <v>0</v>
      </c>
      <c r="AMW80" s="24">
        <f>AMQ80*AMT80</f>
        <v>0</v>
      </c>
      <c r="ANB80" s="24">
        <f>AMX80*AMY80</f>
        <v>0</v>
      </c>
      <c r="ANC80" s="24">
        <f>AMX80*AMZ80</f>
        <v>0</v>
      </c>
      <c r="AND80" s="24">
        <f>AMX80*ANA80</f>
        <v>0</v>
      </c>
      <c r="ANI80" s="24">
        <f>ANE80*ANF80</f>
        <v>0</v>
      </c>
      <c r="ANJ80" s="24">
        <f>ANE80*ANG80</f>
        <v>0</v>
      </c>
      <c r="ANK80" s="24">
        <f>ANE80*ANH80</f>
        <v>0</v>
      </c>
      <c r="ANP80" s="24">
        <f>ANL80*ANM80</f>
        <v>0</v>
      </c>
      <c r="ANQ80" s="24">
        <f>ANL80*ANN80</f>
        <v>0</v>
      </c>
      <c r="ANR80" s="24">
        <f>ANL80*ANO80</f>
        <v>0</v>
      </c>
      <c r="ANW80" s="24">
        <f>ANS80*ANT80</f>
        <v>0</v>
      </c>
      <c r="ANX80" s="24">
        <f>ANS80*ANU80</f>
        <v>0</v>
      </c>
      <c r="ANY80" s="24">
        <f>ANS80*ANV80</f>
        <v>0</v>
      </c>
      <c r="AOD80" s="24">
        <f>ANZ80*AOA80</f>
        <v>0</v>
      </c>
      <c r="AOE80" s="24">
        <f>ANZ80*AOB80</f>
        <v>0</v>
      </c>
      <c r="AOF80" s="24">
        <f>ANZ80*AOC80</f>
        <v>0</v>
      </c>
      <c r="AOK80" s="24">
        <f>AOG80*AOH80</f>
        <v>0</v>
      </c>
      <c r="AOL80" s="24">
        <f>AOG80*AOI80</f>
        <v>0</v>
      </c>
      <c r="AOM80" s="24">
        <f>AOG80*AOJ80</f>
        <v>0</v>
      </c>
      <c r="AOR80" s="24">
        <f>AON80*AOO80</f>
        <v>0</v>
      </c>
      <c r="AOS80" s="24">
        <f>AON80*AOP80</f>
        <v>0</v>
      </c>
      <c r="AOT80" s="24">
        <f>AON80*AOQ80</f>
        <v>0</v>
      </c>
      <c r="AOY80" s="24">
        <f>AOU80*AOV80</f>
        <v>0</v>
      </c>
      <c r="AOZ80" s="24">
        <f>AOU80*AOW80</f>
        <v>0</v>
      </c>
      <c r="APA80" s="24">
        <f>AOU80*AOX80</f>
        <v>0</v>
      </c>
      <c r="APF80" s="24">
        <f>APB80*APC80</f>
        <v>0</v>
      </c>
      <c r="APG80" s="24">
        <f>APB80*APD80</f>
        <v>0</v>
      </c>
      <c r="APH80" s="24">
        <f>APB80*APE80</f>
        <v>0</v>
      </c>
      <c r="APM80" s="24">
        <f>API80*APJ80</f>
        <v>0</v>
      </c>
      <c r="APN80" s="24">
        <f>API80*APK80</f>
        <v>0</v>
      </c>
      <c r="APO80" s="24">
        <f>API80*APL80</f>
        <v>0</v>
      </c>
      <c r="APT80" s="24">
        <f>APP80*APQ80</f>
        <v>0</v>
      </c>
      <c r="APU80" s="24">
        <f>APP80*APR80</f>
        <v>0</v>
      </c>
      <c r="APV80" s="24">
        <f>APP80*APS80</f>
        <v>0</v>
      </c>
      <c r="AQA80" s="24">
        <f>APW80*APX80</f>
        <v>0</v>
      </c>
      <c r="AQB80" s="24">
        <f>APW80*APY80</f>
        <v>0</v>
      </c>
      <c r="AQC80" s="24">
        <f>APW80*APZ80</f>
        <v>0</v>
      </c>
      <c r="AQH80" s="24">
        <f>AQD80*AQE80</f>
        <v>0</v>
      </c>
      <c r="AQI80" s="24">
        <f>AQD80*AQF80</f>
        <v>0</v>
      </c>
      <c r="AQJ80" s="24">
        <f>AQD80*AQG80</f>
        <v>0</v>
      </c>
      <c r="AQO80" s="24">
        <f>AQK80*AQL80</f>
        <v>0</v>
      </c>
      <c r="AQP80" s="24">
        <f>AQK80*AQM80</f>
        <v>0</v>
      </c>
      <c r="AQQ80" s="24">
        <f>AQK80*AQN80</f>
        <v>0</v>
      </c>
      <c r="AQV80" s="24">
        <f>AQR80*AQS80</f>
        <v>0</v>
      </c>
      <c r="AQW80" s="24">
        <f>AQR80*AQT80</f>
        <v>0</v>
      </c>
      <c r="AQX80" s="24">
        <f>AQR80*AQU80</f>
        <v>0</v>
      </c>
      <c r="ARC80" s="24">
        <f>AQY80*AQZ80</f>
        <v>0</v>
      </c>
      <c r="ARD80" s="24">
        <f>AQY80*ARA80</f>
        <v>0</v>
      </c>
      <c r="ARE80" s="24">
        <f>AQY80*ARB80</f>
        <v>0</v>
      </c>
      <c r="ARJ80" s="24">
        <f>ARF80*ARG80</f>
        <v>0</v>
      </c>
      <c r="ARK80" s="24">
        <f>ARF80*ARH80</f>
        <v>0</v>
      </c>
      <c r="ARL80" s="24">
        <f>ARF80*ARI80</f>
        <v>0</v>
      </c>
      <c r="ARQ80" s="24">
        <f>ARM80*ARN80</f>
        <v>0</v>
      </c>
      <c r="ARR80" s="24">
        <f>ARM80*ARO80</f>
        <v>0</v>
      </c>
      <c r="ARS80" s="24">
        <f>ARM80*ARP80</f>
        <v>0</v>
      </c>
      <c r="ARX80" s="24">
        <f>ART80*ARU80</f>
        <v>0</v>
      </c>
      <c r="ARY80" s="24">
        <f>ART80*ARV80</f>
        <v>0</v>
      </c>
      <c r="ARZ80" s="24">
        <f>ART80*ARW80</f>
        <v>0</v>
      </c>
      <c r="ASE80" s="24">
        <f>ASA80*ASB80</f>
        <v>0</v>
      </c>
      <c r="ASF80" s="24">
        <f>ASA80*ASC80</f>
        <v>0</v>
      </c>
      <c r="ASG80" s="24">
        <f>ASA80*ASD80</f>
        <v>0</v>
      </c>
      <c r="ASL80" s="24">
        <f>ASH80*ASI80</f>
        <v>0</v>
      </c>
      <c r="ASM80" s="24">
        <f>ASH80*ASJ80</f>
        <v>0</v>
      </c>
      <c r="ASN80" s="24">
        <f>ASH80*ASK80</f>
        <v>0</v>
      </c>
      <c r="ASS80" s="24">
        <f>ASO80*ASP80</f>
        <v>0</v>
      </c>
      <c r="AST80" s="24">
        <f>ASO80*ASQ80</f>
        <v>0</v>
      </c>
      <c r="ASU80" s="24">
        <f>ASO80*ASR80</f>
        <v>0</v>
      </c>
      <c r="ASZ80" s="24">
        <f>ASV80*ASW80</f>
        <v>0</v>
      </c>
      <c r="ATA80" s="24">
        <f>ASV80*ASX80</f>
        <v>0</v>
      </c>
      <c r="ATB80" s="24">
        <f>ASV80*ASY80</f>
        <v>0</v>
      </c>
      <c r="ATG80" s="24">
        <f>ATC80*ATD80</f>
        <v>0</v>
      </c>
      <c r="ATH80" s="24">
        <f>ATC80*ATE80</f>
        <v>0</v>
      </c>
      <c r="ATI80" s="24">
        <f>ATC80*ATF80</f>
        <v>0</v>
      </c>
      <c r="ATN80" s="24">
        <f>ATJ80*ATK80</f>
        <v>0</v>
      </c>
      <c r="ATO80" s="24">
        <f>ATJ80*ATL80</f>
        <v>0</v>
      </c>
      <c r="ATP80" s="24">
        <f>ATJ80*ATM80</f>
        <v>0</v>
      </c>
      <c r="ATU80" s="24">
        <f>ATQ80*ATR80</f>
        <v>0</v>
      </c>
      <c r="ATV80" s="24">
        <f>ATQ80*ATS80</f>
        <v>0</v>
      </c>
      <c r="ATW80" s="24">
        <f>ATQ80*ATT80</f>
        <v>0</v>
      </c>
      <c r="AUB80" s="24">
        <f>ATX80*ATY80</f>
        <v>0</v>
      </c>
      <c r="AUC80" s="24">
        <f>ATX80*ATZ80</f>
        <v>0</v>
      </c>
      <c r="AUD80" s="24">
        <f>ATX80*AUA80</f>
        <v>0</v>
      </c>
      <c r="AUI80" s="24">
        <f>AUE80*AUF80</f>
        <v>0</v>
      </c>
      <c r="AUJ80" s="24">
        <f>AUE80*AUG80</f>
        <v>0</v>
      </c>
      <c r="AUK80" s="24">
        <f>AUE80*AUH80</f>
        <v>0</v>
      </c>
      <c r="AUP80" s="24">
        <f>AUL80*AUM80</f>
        <v>0</v>
      </c>
      <c r="AUQ80" s="24">
        <f>AUL80*AUN80</f>
        <v>0</v>
      </c>
      <c r="AUR80" s="24">
        <f>AUL80*AUO80</f>
        <v>0</v>
      </c>
      <c r="AUW80" s="24">
        <f>AUS80*AUT80</f>
        <v>0</v>
      </c>
      <c r="AUX80" s="24">
        <f>AUS80*AUU80</f>
        <v>0</v>
      </c>
      <c r="AUY80" s="24">
        <f>AUS80*AUV80</f>
        <v>0</v>
      </c>
      <c r="AVD80" s="24">
        <f>AUZ80*AVA80</f>
        <v>0</v>
      </c>
      <c r="AVE80" s="24">
        <f>AUZ80*AVB80</f>
        <v>0</v>
      </c>
      <c r="AVF80" s="24">
        <f>AUZ80*AVC80</f>
        <v>0</v>
      </c>
      <c r="AVK80" s="24">
        <f>AVG80*AVH80</f>
        <v>0</v>
      </c>
      <c r="AVL80" s="24">
        <f>AVG80*AVI80</f>
        <v>0</v>
      </c>
      <c r="AVM80" s="24">
        <f>AVG80*AVJ80</f>
        <v>0</v>
      </c>
      <c r="AVR80" s="24">
        <f>AVN80*AVO80</f>
        <v>0</v>
      </c>
      <c r="AVS80" s="24">
        <f>AVN80*AVP80</f>
        <v>0</v>
      </c>
      <c r="AVT80" s="24">
        <f>AVN80*AVQ80</f>
        <v>0</v>
      </c>
      <c r="AVY80" s="24">
        <f>AVU80*AVV80</f>
        <v>0</v>
      </c>
      <c r="AVZ80" s="24">
        <f>AVU80*AVW80</f>
        <v>0</v>
      </c>
      <c r="AWA80" s="24">
        <f>AVU80*AVX80</f>
        <v>0</v>
      </c>
      <c r="AWF80" s="24">
        <f>AWB80*AWC80</f>
        <v>0</v>
      </c>
      <c r="AWG80" s="24">
        <f>AWB80*AWD80</f>
        <v>0</v>
      </c>
      <c r="AWH80" s="24">
        <f>AWB80*AWE80</f>
        <v>0</v>
      </c>
      <c r="AWM80" s="24">
        <f>AWI80*AWJ80</f>
        <v>0</v>
      </c>
      <c r="AWN80" s="24">
        <f>AWI80*AWK80</f>
        <v>0</v>
      </c>
      <c r="AWO80" s="24">
        <f>AWI80*AWL80</f>
        <v>0</v>
      </c>
      <c r="AWT80" s="24">
        <f>AWP80*AWQ80</f>
        <v>0</v>
      </c>
      <c r="AWU80" s="24">
        <f>AWP80*AWR80</f>
        <v>0</v>
      </c>
      <c r="AWV80" s="24">
        <f>AWP80*AWS80</f>
        <v>0</v>
      </c>
      <c r="AXA80" s="24">
        <f>AWW80*AWX80</f>
        <v>0</v>
      </c>
      <c r="AXB80" s="24">
        <f>AWW80*AWY80</f>
        <v>0</v>
      </c>
      <c r="AXC80" s="24">
        <f>AWW80*AWZ80</f>
        <v>0</v>
      </c>
      <c r="AXH80" s="24">
        <f>AXD80*AXE80</f>
        <v>0</v>
      </c>
      <c r="AXI80" s="24">
        <f>AXD80*AXF80</f>
        <v>0</v>
      </c>
      <c r="AXJ80" s="24">
        <f>AXD80*AXG80</f>
        <v>0</v>
      </c>
      <c r="AXO80" s="24">
        <f>AXK80*AXL80</f>
        <v>0</v>
      </c>
      <c r="AXP80" s="24">
        <f>AXK80*AXM80</f>
        <v>0</v>
      </c>
      <c r="AXQ80" s="24">
        <f>AXK80*AXN80</f>
        <v>0</v>
      </c>
      <c r="AXV80" s="24">
        <f>AXR80*AXS80</f>
        <v>0</v>
      </c>
      <c r="AXW80" s="24">
        <f>AXR80*AXT80</f>
        <v>0</v>
      </c>
      <c r="AXX80" s="24">
        <f>AXR80*AXU80</f>
        <v>0</v>
      </c>
      <c r="AYC80" s="24">
        <f>AXY80*AXZ80</f>
        <v>0</v>
      </c>
      <c r="AYD80" s="24">
        <f>AXY80*AYA80</f>
        <v>0</v>
      </c>
      <c r="AYE80" s="24">
        <f>AXY80*AYB80</f>
        <v>0</v>
      </c>
      <c r="AYJ80" s="24">
        <f>AYF80*AYG80</f>
        <v>0</v>
      </c>
      <c r="AYK80" s="24">
        <f>AYF80*AYH80</f>
        <v>0</v>
      </c>
      <c r="AYL80" s="24">
        <f>AYF80*AYI80</f>
        <v>0</v>
      </c>
      <c r="AYQ80" s="24">
        <f>AYM80*AYN80</f>
        <v>0</v>
      </c>
      <c r="AYR80" s="24">
        <f>AYM80*AYO80</f>
        <v>0</v>
      </c>
      <c r="AYS80" s="24">
        <f>AYM80*AYP80</f>
        <v>0</v>
      </c>
      <c r="AYX80" s="24">
        <f>AYT80*AYU80</f>
        <v>0</v>
      </c>
      <c r="AYY80" s="24">
        <f>AYT80*AYV80</f>
        <v>0</v>
      </c>
      <c r="AYZ80" s="24">
        <f>AYT80*AYW80</f>
        <v>0</v>
      </c>
      <c r="AZE80" s="24">
        <f>AZA80*AZB80</f>
        <v>0</v>
      </c>
      <c r="AZF80" s="24">
        <f>AZA80*AZC80</f>
        <v>0</v>
      </c>
      <c r="AZG80" s="24">
        <f>AZA80*AZD80</f>
        <v>0</v>
      </c>
      <c r="AZL80" s="24">
        <f>AZH80*AZI80</f>
        <v>0</v>
      </c>
      <c r="AZM80" s="24">
        <f>AZH80*AZJ80</f>
        <v>0</v>
      </c>
      <c r="AZN80" s="24">
        <f>AZH80*AZK80</f>
        <v>0</v>
      </c>
      <c r="AZS80" s="24">
        <f>AZO80*AZP80</f>
        <v>0</v>
      </c>
      <c r="AZT80" s="24">
        <f>AZO80*AZQ80</f>
        <v>0</v>
      </c>
      <c r="AZU80" s="24">
        <f>AZO80*AZR80</f>
        <v>0</v>
      </c>
      <c r="AZZ80" s="24">
        <f>AZV80*AZW80</f>
        <v>0</v>
      </c>
      <c r="BAA80" s="24">
        <f>AZV80*AZX80</f>
        <v>0</v>
      </c>
      <c r="BAB80" s="24">
        <f>AZV80*AZY80</f>
        <v>0</v>
      </c>
      <c r="BAG80" s="24">
        <f>BAC80*BAD80</f>
        <v>0</v>
      </c>
      <c r="BAH80" s="24">
        <f>BAC80*BAE80</f>
        <v>0</v>
      </c>
      <c r="BAI80" s="24">
        <f>BAC80*BAF80</f>
        <v>0</v>
      </c>
      <c r="BAN80" s="24">
        <f>BAJ80*BAK80</f>
        <v>0</v>
      </c>
      <c r="BAO80" s="24">
        <f>BAJ80*BAL80</f>
        <v>0</v>
      </c>
      <c r="BAP80" s="24">
        <f>BAJ80*BAM80</f>
        <v>0</v>
      </c>
      <c r="BAU80" s="24">
        <f>BAQ80*BAR80</f>
        <v>0</v>
      </c>
      <c r="BAV80" s="24">
        <f>BAQ80*BAS80</f>
        <v>0</v>
      </c>
      <c r="BAW80" s="24">
        <f>BAQ80*BAT80</f>
        <v>0</v>
      </c>
      <c r="BBB80" s="24">
        <f>BAX80*BAY80</f>
        <v>0</v>
      </c>
      <c r="BBC80" s="24">
        <f>BAX80*BAZ80</f>
        <v>0</v>
      </c>
      <c r="BBD80" s="24">
        <f>BAX80*BBA80</f>
        <v>0</v>
      </c>
      <c r="BBI80" s="24">
        <f>BBE80*BBF80</f>
        <v>0</v>
      </c>
      <c r="BBJ80" s="24">
        <f>BBE80*BBG80</f>
        <v>0</v>
      </c>
      <c r="BBK80" s="24">
        <f>BBE80*BBH80</f>
        <v>0</v>
      </c>
      <c r="BBP80" s="24">
        <f>BBL80*BBM80</f>
        <v>0</v>
      </c>
      <c r="BBQ80" s="24">
        <f>BBL80*BBN80</f>
        <v>0</v>
      </c>
      <c r="BBR80" s="24">
        <f>BBL80*BBO80</f>
        <v>0</v>
      </c>
      <c r="BBW80" s="24">
        <f>BBS80*BBT80</f>
        <v>0</v>
      </c>
      <c r="BBX80" s="24">
        <f>BBS80*BBU80</f>
        <v>0</v>
      </c>
      <c r="BBY80" s="24">
        <f>BBS80*BBV80</f>
        <v>0</v>
      </c>
      <c r="BCD80" s="24">
        <f>BBZ80*BCA80</f>
        <v>0</v>
      </c>
      <c r="BCE80" s="24">
        <f>BBZ80*BCB80</f>
        <v>0</v>
      </c>
      <c r="BCF80" s="24">
        <f>BBZ80*BCC80</f>
        <v>0</v>
      </c>
      <c r="BCK80" s="24">
        <f>BCG80*BCH80</f>
        <v>0</v>
      </c>
      <c r="BCL80" s="24">
        <f>BCG80*BCI80</f>
        <v>0</v>
      </c>
      <c r="BCM80" s="24">
        <f>BCG80*BCJ80</f>
        <v>0</v>
      </c>
      <c r="BCR80" s="24">
        <f>BCN80*BCO80</f>
        <v>0</v>
      </c>
      <c r="BCS80" s="24">
        <f>BCN80*BCP80</f>
        <v>0</v>
      </c>
      <c r="BCT80" s="24">
        <f>BCN80*BCQ80</f>
        <v>0</v>
      </c>
      <c r="BCY80" s="24">
        <f>BCU80*BCV80</f>
        <v>0</v>
      </c>
      <c r="BCZ80" s="24">
        <f>BCU80*BCW80</f>
        <v>0</v>
      </c>
      <c r="BDA80" s="24">
        <f>BCU80*BCX80</f>
        <v>0</v>
      </c>
      <c r="BDF80" s="24">
        <f>BDB80*BDC80</f>
        <v>0</v>
      </c>
      <c r="BDG80" s="24">
        <f>BDB80*BDD80</f>
        <v>0</v>
      </c>
      <c r="BDH80" s="24">
        <f>BDB80*BDE80</f>
        <v>0</v>
      </c>
      <c r="BDM80" s="24">
        <f>BDI80*BDJ80</f>
        <v>0</v>
      </c>
      <c r="BDN80" s="24">
        <f>BDI80*BDK80</f>
        <v>0</v>
      </c>
      <c r="BDO80" s="24">
        <f>BDI80*BDL80</f>
        <v>0</v>
      </c>
      <c r="BDT80" s="24">
        <f>BDP80*BDQ80</f>
        <v>0</v>
      </c>
      <c r="BDU80" s="24">
        <f>BDP80*BDR80</f>
        <v>0</v>
      </c>
      <c r="BDV80" s="24">
        <f>BDP80*BDS80</f>
        <v>0</v>
      </c>
      <c r="BEA80" s="24">
        <f>BDW80*BDX80</f>
        <v>0</v>
      </c>
      <c r="BEB80" s="24">
        <f>BDW80*BDY80</f>
        <v>0</v>
      </c>
      <c r="BEC80" s="24">
        <f>BDW80*BDZ80</f>
        <v>0</v>
      </c>
      <c r="BEH80" s="24">
        <f>BED80*BEE80</f>
        <v>0</v>
      </c>
      <c r="BEI80" s="24">
        <f>BED80*BEF80</f>
        <v>0</v>
      </c>
      <c r="BEJ80" s="24">
        <f>BED80*BEG80</f>
        <v>0</v>
      </c>
      <c r="BEO80" s="24">
        <f>BEK80*BEL80</f>
        <v>0</v>
      </c>
      <c r="BEP80" s="24">
        <f>BEK80*BEM80</f>
        <v>0</v>
      </c>
      <c r="BEQ80" s="24">
        <f>BEK80*BEN80</f>
        <v>0</v>
      </c>
      <c r="BEV80" s="24">
        <f>BER80*BES80</f>
        <v>0</v>
      </c>
      <c r="BEW80" s="24">
        <f>BER80*BET80</f>
        <v>0</v>
      </c>
      <c r="BEX80" s="24">
        <f>BER80*BEU80</f>
        <v>0</v>
      </c>
      <c r="BFC80" s="24">
        <f>BEY80*BEZ80</f>
        <v>0</v>
      </c>
      <c r="BFD80" s="24">
        <f>BEY80*BFA80</f>
        <v>0</v>
      </c>
      <c r="BFE80" s="24">
        <f>BEY80*BFB80</f>
        <v>0</v>
      </c>
      <c r="BFJ80" s="24">
        <f>BFF80*BFG80</f>
        <v>0</v>
      </c>
      <c r="BFK80" s="24">
        <f>BFF80*BFH80</f>
        <v>0</v>
      </c>
      <c r="BFL80" s="24">
        <f>BFF80*BFI80</f>
        <v>0</v>
      </c>
      <c r="BFQ80" s="24">
        <f>BFM80*BFN80</f>
        <v>0</v>
      </c>
      <c r="BFR80" s="24">
        <f>BFM80*BFO80</f>
        <v>0</v>
      </c>
      <c r="BFS80" s="24">
        <f>BFM80*BFP80</f>
        <v>0</v>
      </c>
      <c r="BFX80" s="24">
        <f>BFT80*BFU80</f>
        <v>0</v>
      </c>
      <c r="BFY80" s="24">
        <f>BFT80*BFV80</f>
        <v>0</v>
      </c>
      <c r="BFZ80" s="24">
        <f>BFT80*BFW80</f>
        <v>0</v>
      </c>
      <c r="BGE80" s="24">
        <f>BGA80*BGB80</f>
        <v>0</v>
      </c>
      <c r="BGF80" s="24">
        <f>BGA80*BGC80</f>
        <v>0</v>
      </c>
      <c r="BGG80" s="24">
        <f>BGA80*BGD80</f>
        <v>0</v>
      </c>
      <c r="BGL80" s="24">
        <f>BGH80*BGI80</f>
        <v>0</v>
      </c>
      <c r="BGM80" s="24">
        <f>BGH80*BGJ80</f>
        <v>0</v>
      </c>
      <c r="BGN80" s="24">
        <f>BGH80*BGK80</f>
        <v>0</v>
      </c>
      <c r="BGS80" s="24">
        <f>BGO80*BGP80</f>
        <v>0</v>
      </c>
      <c r="BGT80" s="24">
        <f>BGO80*BGQ80</f>
        <v>0</v>
      </c>
      <c r="BGU80" s="24">
        <f>BGO80*BGR80</f>
        <v>0</v>
      </c>
      <c r="BGZ80" s="24">
        <f>BGV80*BGW80</f>
        <v>0</v>
      </c>
      <c r="BHA80" s="24">
        <f>BGV80*BGX80</f>
        <v>0</v>
      </c>
      <c r="BHB80" s="24">
        <f>BGV80*BGY80</f>
        <v>0</v>
      </c>
      <c r="BHG80" s="24">
        <f>BHC80*BHD80</f>
        <v>0</v>
      </c>
      <c r="BHH80" s="24">
        <f>BHC80*BHE80</f>
        <v>0</v>
      </c>
      <c r="BHI80" s="24">
        <f>BHC80*BHF80</f>
        <v>0</v>
      </c>
      <c r="BHN80" s="24">
        <f>BHJ80*BHK80</f>
        <v>0</v>
      </c>
      <c r="BHO80" s="24">
        <f>BHJ80*BHL80</f>
        <v>0</v>
      </c>
      <c r="BHP80" s="24">
        <f>BHJ80*BHM80</f>
        <v>0</v>
      </c>
      <c r="BHU80" s="24">
        <f>BHQ80*BHR80</f>
        <v>0</v>
      </c>
      <c r="BHV80" s="24">
        <f>BHQ80*BHS80</f>
        <v>0</v>
      </c>
      <c r="BHW80" s="24">
        <f>BHQ80*BHT80</f>
        <v>0</v>
      </c>
      <c r="BIB80" s="24">
        <f>BHX80*BHY80</f>
        <v>0</v>
      </c>
      <c r="BIC80" s="24">
        <f>BHX80*BHZ80</f>
        <v>0</v>
      </c>
      <c r="BID80" s="24">
        <f>BHX80*BIA80</f>
        <v>0</v>
      </c>
      <c r="BII80" s="24">
        <f>BIE80*BIF80</f>
        <v>0</v>
      </c>
      <c r="BIJ80" s="24">
        <f>BIE80*BIG80</f>
        <v>0</v>
      </c>
      <c r="BIK80" s="24">
        <f>BIE80*BIH80</f>
        <v>0</v>
      </c>
      <c r="BIP80" s="24">
        <f>BIL80*BIM80</f>
        <v>0</v>
      </c>
      <c r="BIQ80" s="24">
        <f>BIL80*BIN80</f>
        <v>0</v>
      </c>
      <c r="BIR80" s="24">
        <f>BIL80*BIO80</f>
        <v>0</v>
      </c>
      <c r="BIW80" s="24">
        <f>BIS80*BIT80</f>
        <v>0</v>
      </c>
      <c r="BIX80" s="24">
        <f>BIS80*BIU80</f>
        <v>0</v>
      </c>
      <c r="BIY80" s="24">
        <f>BIS80*BIV80</f>
        <v>0</v>
      </c>
      <c r="BJD80" s="24">
        <f>BIZ80*BJA80</f>
        <v>0</v>
      </c>
      <c r="BJE80" s="24">
        <f>BIZ80*BJB80</f>
        <v>0</v>
      </c>
      <c r="BJF80" s="24">
        <f>BIZ80*BJC80</f>
        <v>0</v>
      </c>
      <c r="BJK80" s="24">
        <f>BJG80*BJH80</f>
        <v>0</v>
      </c>
      <c r="BJL80" s="24">
        <f>BJG80*BJI80</f>
        <v>0</v>
      </c>
      <c r="BJM80" s="24">
        <f>BJG80*BJJ80</f>
        <v>0</v>
      </c>
      <c r="BJR80" s="24">
        <f>BJN80*BJO80</f>
        <v>0</v>
      </c>
      <c r="BJS80" s="24">
        <f>BJN80*BJP80</f>
        <v>0</v>
      </c>
      <c r="BJT80" s="24">
        <f>BJN80*BJQ80</f>
        <v>0</v>
      </c>
      <c r="BJY80" s="24">
        <f>BJU80*BJV80</f>
        <v>0</v>
      </c>
      <c r="BJZ80" s="24">
        <f>BJU80*BJW80</f>
        <v>0</v>
      </c>
      <c r="BKA80" s="24">
        <f>BJU80*BJX80</f>
        <v>0</v>
      </c>
      <c r="BKF80" s="24">
        <f>BKB80*BKC80</f>
        <v>0</v>
      </c>
      <c r="BKG80" s="24">
        <f>BKB80*BKD80</f>
        <v>0</v>
      </c>
      <c r="BKH80" s="24">
        <f>BKB80*BKE80</f>
        <v>0</v>
      </c>
      <c r="BKM80" s="24">
        <f>BKI80*BKJ80</f>
        <v>0</v>
      </c>
      <c r="BKN80" s="24">
        <f>BKI80*BKK80</f>
        <v>0</v>
      </c>
      <c r="BKO80" s="24">
        <f>BKI80*BKL80</f>
        <v>0</v>
      </c>
      <c r="BKT80" s="24">
        <f>BKP80*BKQ80</f>
        <v>0</v>
      </c>
      <c r="BKU80" s="24">
        <f>BKP80*BKR80</f>
        <v>0</v>
      </c>
      <c r="BKV80" s="24">
        <f>BKP80*BKS80</f>
        <v>0</v>
      </c>
      <c r="BLA80" s="24">
        <f>BKW80*BKX80</f>
        <v>0</v>
      </c>
      <c r="BLB80" s="24">
        <f>BKW80*BKY80</f>
        <v>0</v>
      </c>
      <c r="BLC80" s="24">
        <f>BKW80*BKZ80</f>
        <v>0</v>
      </c>
      <c r="BLH80" s="24">
        <f>BLD80*BLE80</f>
        <v>0</v>
      </c>
      <c r="BLI80" s="24">
        <f>BLD80*BLF80</f>
        <v>0</v>
      </c>
      <c r="BLJ80" s="24">
        <f>BLD80*BLG80</f>
        <v>0</v>
      </c>
      <c r="BLO80" s="24">
        <f>BLK80*BLL80</f>
        <v>0</v>
      </c>
      <c r="BLP80" s="24">
        <f>BLK80*BLM80</f>
        <v>0</v>
      </c>
      <c r="BLQ80" s="24">
        <f>BLK80*BLN80</f>
        <v>0</v>
      </c>
      <c r="BLV80" s="24">
        <f>BLR80*BLS80</f>
        <v>0</v>
      </c>
      <c r="BLW80" s="24">
        <f>BLR80*BLT80</f>
        <v>0</v>
      </c>
      <c r="BLX80" s="24">
        <f>BLR80*BLU80</f>
        <v>0</v>
      </c>
      <c r="BMC80" s="24">
        <f>BLY80*BLZ80</f>
        <v>0</v>
      </c>
      <c r="BMD80" s="24">
        <f>BLY80*BMA80</f>
        <v>0</v>
      </c>
      <c r="BME80" s="24">
        <f>BLY80*BMB80</f>
        <v>0</v>
      </c>
      <c r="BMJ80" s="24">
        <f>BMF80*BMG80</f>
        <v>0</v>
      </c>
      <c r="BMK80" s="24">
        <f>BMF80*BMH80</f>
        <v>0</v>
      </c>
      <c r="BML80" s="24">
        <f>BMF80*BMI80</f>
        <v>0</v>
      </c>
      <c r="BMQ80" s="24">
        <f>BMM80*BMN80</f>
        <v>0</v>
      </c>
      <c r="BMR80" s="24">
        <f>BMM80*BMO80</f>
        <v>0</v>
      </c>
      <c r="BMS80" s="24">
        <f>BMM80*BMP80</f>
        <v>0</v>
      </c>
      <c r="BMX80" s="24">
        <f>BMT80*BMU80</f>
        <v>0</v>
      </c>
      <c r="BMY80" s="24">
        <f>BMT80*BMV80</f>
        <v>0</v>
      </c>
      <c r="BMZ80" s="24">
        <f>BMT80*BMW80</f>
        <v>0</v>
      </c>
      <c r="BNE80" s="24">
        <f>BNA80*BNB80</f>
        <v>0</v>
      </c>
      <c r="BNF80" s="24">
        <f>BNA80*BNC80</f>
        <v>0</v>
      </c>
      <c r="BNG80" s="24">
        <f>BNA80*BND80</f>
        <v>0</v>
      </c>
      <c r="BNL80" s="24">
        <f>BNH80*BNI80</f>
        <v>0</v>
      </c>
      <c r="BNM80" s="24">
        <f>BNH80*BNJ80</f>
        <v>0</v>
      </c>
      <c r="BNN80" s="24">
        <f>BNH80*BNK80</f>
        <v>0</v>
      </c>
      <c r="BNS80" s="24">
        <f>BNO80*BNP80</f>
        <v>0</v>
      </c>
      <c r="BNT80" s="24">
        <f>BNO80*BNQ80</f>
        <v>0</v>
      </c>
      <c r="BNU80" s="24">
        <f>BNO80*BNR80</f>
        <v>0</v>
      </c>
      <c r="BNZ80" s="24">
        <f>BNV80*BNW80</f>
        <v>0</v>
      </c>
      <c r="BOA80" s="24">
        <f>BNV80*BNX80</f>
        <v>0</v>
      </c>
      <c r="BOB80" s="24">
        <f>BNV80*BNY80</f>
        <v>0</v>
      </c>
      <c r="BOG80" s="24">
        <f>BOC80*BOD80</f>
        <v>0</v>
      </c>
      <c r="BOH80" s="24">
        <f>BOC80*BOE80</f>
        <v>0</v>
      </c>
      <c r="BOI80" s="24">
        <f>BOC80*BOF80</f>
        <v>0</v>
      </c>
      <c r="BON80" s="24">
        <f>BOJ80*BOK80</f>
        <v>0</v>
      </c>
      <c r="BOO80" s="24">
        <f>BOJ80*BOL80</f>
        <v>0</v>
      </c>
      <c r="BOP80" s="24">
        <f>BOJ80*BOM80</f>
        <v>0</v>
      </c>
      <c r="BOU80" s="24">
        <f>BOQ80*BOR80</f>
        <v>0</v>
      </c>
      <c r="BOV80" s="24">
        <f>BOQ80*BOS80</f>
        <v>0</v>
      </c>
      <c r="BOW80" s="24">
        <f>BOQ80*BOT80</f>
        <v>0</v>
      </c>
      <c r="BPB80" s="24">
        <f>BOX80*BOY80</f>
        <v>0</v>
      </c>
      <c r="BPC80" s="24">
        <f>BOX80*BOZ80</f>
        <v>0</v>
      </c>
      <c r="BPD80" s="24">
        <f>BOX80*BPA80</f>
        <v>0</v>
      </c>
      <c r="BPI80" s="24">
        <f>BPE80*BPF80</f>
        <v>0</v>
      </c>
      <c r="BPJ80" s="24">
        <f>BPE80*BPG80</f>
        <v>0</v>
      </c>
      <c r="BPK80" s="24">
        <f>BPE80*BPH80</f>
        <v>0</v>
      </c>
      <c r="BPP80" s="24">
        <f>BPL80*BPM80</f>
        <v>0</v>
      </c>
      <c r="BPQ80" s="24">
        <f>BPL80*BPN80</f>
        <v>0</v>
      </c>
      <c r="BPR80" s="24">
        <f>BPL80*BPO80</f>
        <v>0</v>
      </c>
      <c r="BPW80" s="24">
        <f>BPS80*BPT80</f>
        <v>0</v>
      </c>
      <c r="BPX80" s="24">
        <f>BPS80*BPU80</f>
        <v>0</v>
      </c>
      <c r="BPY80" s="24">
        <f>BPS80*BPV80</f>
        <v>0</v>
      </c>
      <c r="BQD80" s="24">
        <f>BPZ80*BQA80</f>
        <v>0</v>
      </c>
      <c r="BQE80" s="24">
        <f>BPZ80*BQB80</f>
        <v>0</v>
      </c>
      <c r="BQF80" s="24">
        <f>BPZ80*BQC80</f>
        <v>0</v>
      </c>
      <c r="BQK80" s="24">
        <f>BQG80*BQH80</f>
        <v>0</v>
      </c>
      <c r="BQL80" s="24">
        <f>BQG80*BQI80</f>
        <v>0</v>
      </c>
      <c r="BQM80" s="24">
        <f>BQG80*BQJ80</f>
        <v>0</v>
      </c>
      <c r="BQR80" s="24">
        <f>BQN80*BQO80</f>
        <v>0</v>
      </c>
      <c r="BQS80" s="24">
        <f>BQN80*BQP80</f>
        <v>0</v>
      </c>
      <c r="BQT80" s="24">
        <f>BQN80*BQQ80</f>
        <v>0</v>
      </c>
      <c r="BQY80" s="24">
        <f>BQU80*BQV80</f>
        <v>0</v>
      </c>
      <c r="BQZ80" s="24">
        <f>BQU80*BQW80</f>
        <v>0</v>
      </c>
      <c r="BRA80" s="24">
        <f>BQU80*BQX80</f>
        <v>0</v>
      </c>
      <c r="BRF80" s="24">
        <f>BRB80*BRC80</f>
        <v>0</v>
      </c>
      <c r="BRG80" s="24">
        <f>BRB80*BRD80</f>
        <v>0</v>
      </c>
      <c r="BRH80" s="24">
        <f>BRB80*BRE80</f>
        <v>0</v>
      </c>
      <c r="BRM80" s="24">
        <f>BRI80*BRJ80</f>
        <v>0</v>
      </c>
      <c r="BRN80" s="24">
        <f>BRI80*BRK80</f>
        <v>0</v>
      </c>
      <c r="BRO80" s="24">
        <f>BRI80*BRL80</f>
        <v>0</v>
      </c>
      <c r="BRT80" s="24">
        <f>BRP80*BRQ80</f>
        <v>0</v>
      </c>
      <c r="BRU80" s="24">
        <f>BRP80*BRR80</f>
        <v>0</v>
      </c>
      <c r="BRV80" s="24">
        <f>BRP80*BRS80</f>
        <v>0</v>
      </c>
      <c r="BSA80" s="24">
        <f>BRW80*BRX80</f>
        <v>0</v>
      </c>
      <c r="BSB80" s="24">
        <f>BRW80*BRY80</f>
        <v>0</v>
      </c>
      <c r="BSC80" s="24">
        <f>BRW80*BRZ80</f>
        <v>0</v>
      </c>
      <c r="BSH80" s="24">
        <f>BSD80*BSE80</f>
        <v>0</v>
      </c>
      <c r="BSI80" s="24">
        <f>BSD80*BSF80</f>
        <v>0</v>
      </c>
      <c r="BSJ80" s="24">
        <f>BSD80*BSG80</f>
        <v>0</v>
      </c>
      <c r="BSO80" s="24">
        <f>BSK80*BSL80</f>
        <v>0</v>
      </c>
      <c r="BSP80" s="24">
        <f>BSK80*BSM80</f>
        <v>0</v>
      </c>
      <c r="BSQ80" s="24">
        <f>BSK80*BSN80</f>
        <v>0</v>
      </c>
      <c r="BSV80" s="24">
        <f>BSR80*BSS80</f>
        <v>0</v>
      </c>
      <c r="BSW80" s="24">
        <f>BSR80*BST80</f>
        <v>0</v>
      </c>
      <c r="BSX80" s="24">
        <f>BSR80*BSU80</f>
        <v>0</v>
      </c>
      <c r="BTC80" s="24">
        <f>BSY80*BSZ80</f>
        <v>0</v>
      </c>
      <c r="BTD80" s="24">
        <f>BSY80*BTA80</f>
        <v>0</v>
      </c>
      <c r="BTE80" s="24">
        <f>BSY80*BTB80</f>
        <v>0</v>
      </c>
      <c r="BTJ80" s="24">
        <f>BTF80*BTG80</f>
        <v>0</v>
      </c>
      <c r="BTK80" s="24">
        <f>BTF80*BTH80</f>
        <v>0</v>
      </c>
      <c r="BTL80" s="24">
        <f>BTF80*BTI80</f>
        <v>0</v>
      </c>
      <c r="BTQ80" s="24">
        <f>BTM80*BTN80</f>
        <v>0</v>
      </c>
      <c r="BTR80" s="24">
        <f>BTM80*BTO80</f>
        <v>0</v>
      </c>
      <c r="BTS80" s="24">
        <f>BTM80*BTP80</f>
        <v>0</v>
      </c>
      <c r="BTX80" s="24">
        <f>BTT80*BTU80</f>
        <v>0</v>
      </c>
      <c r="BTY80" s="24">
        <f>BTT80*BTV80</f>
        <v>0</v>
      </c>
      <c r="BTZ80" s="24">
        <f>BTT80*BTW80</f>
        <v>0</v>
      </c>
      <c r="BUE80" s="24">
        <f>BUA80*BUB80</f>
        <v>0</v>
      </c>
      <c r="BUF80" s="24">
        <f>BUA80*BUC80</f>
        <v>0</v>
      </c>
      <c r="BUG80" s="24">
        <f>BUA80*BUD80</f>
        <v>0</v>
      </c>
      <c r="BUL80" s="24">
        <f>BUH80*BUI80</f>
        <v>0</v>
      </c>
      <c r="BUM80" s="24">
        <f>BUH80*BUJ80</f>
        <v>0</v>
      </c>
      <c r="BUN80" s="24">
        <f>BUH80*BUK80</f>
        <v>0</v>
      </c>
      <c r="BUS80" s="24">
        <f>BUO80*BUP80</f>
        <v>0</v>
      </c>
      <c r="BUT80" s="24">
        <f>BUO80*BUQ80</f>
        <v>0</v>
      </c>
      <c r="BUU80" s="24">
        <f>BUO80*BUR80</f>
        <v>0</v>
      </c>
      <c r="BUZ80" s="24">
        <f>BUV80*BUW80</f>
        <v>0</v>
      </c>
      <c r="BVA80" s="24">
        <f>BUV80*BUX80</f>
        <v>0</v>
      </c>
      <c r="BVB80" s="24">
        <f>BUV80*BUY80</f>
        <v>0</v>
      </c>
      <c r="BVG80" s="24">
        <f>BVC80*BVD80</f>
        <v>0</v>
      </c>
      <c r="BVH80" s="24">
        <f>BVC80*BVE80</f>
        <v>0</v>
      </c>
      <c r="BVI80" s="24">
        <f>BVC80*BVF80</f>
        <v>0</v>
      </c>
      <c r="BVN80" s="24">
        <f>BVJ80*BVK80</f>
        <v>0</v>
      </c>
      <c r="BVO80" s="24">
        <f>BVJ80*BVL80</f>
        <v>0</v>
      </c>
      <c r="BVP80" s="24">
        <f>BVJ80*BVM80</f>
        <v>0</v>
      </c>
      <c r="BVU80" s="24">
        <f>BVQ80*BVR80</f>
        <v>0</v>
      </c>
      <c r="BVV80" s="24">
        <f>BVQ80*BVS80</f>
        <v>0</v>
      </c>
      <c r="BVW80" s="24">
        <f>BVQ80*BVT80</f>
        <v>0</v>
      </c>
      <c r="BVX80"/>
      <c r="BVY80"/>
      <c r="BVZ80"/>
      <c r="BWA80"/>
      <c r="BWB80" s="24">
        <f>BVX80*BVY80</f>
        <v>0</v>
      </c>
      <c r="BWC80" s="24">
        <f>BVX80*BVZ80</f>
        <v>0</v>
      </c>
      <c r="BWD80" s="24">
        <f>BVX80*BWA80</f>
        <v>0</v>
      </c>
      <c r="BWI80" s="24">
        <f>BWE80*BWF80</f>
        <v>0</v>
      </c>
      <c r="BWJ80" s="24">
        <f>BWE80*BWG80</f>
        <v>0</v>
      </c>
      <c r="BWK80" s="24">
        <f>BWE80*BWH80</f>
        <v>0</v>
      </c>
      <c r="BWP80" s="24">
        <f>BWL80*BWM80</f>
        <v>0</v>
      </c>
      <c r="BWQ80" s="24">
        <f>BWL80*BWN80</f>
        <v>0</v>
      </c>
      <c r="BWR80" s="24">
        <f>BWL80*BWO80</f>
        <v>0</v>
      </c>
      <c r="BWW80" s="24">
        <f>BWS80*BWT80</f>
        <v>0</v>
      </c>
      <c r="BWX80" s="24">
        <f>BWS80*BWU80</f>
        <v>0</v>
      </c>
      <c r="BWY80" s="24">
        <f>BWS80*BWV80</f>
        <v>0</v>
      </c>
      <c r="BXD80" s="24">
        <f>BWZ80*BXA80</f>
        <v>0</v>
      </c>
      <c r="BXE80" s="24">
        <f>BWZ80*BXB80</f>
        <v>0</v>
      </c>
      <c r="BXF80" s="24">
        <f>BWZ80*BXC80</f>
        <v>0</v>
      </c>
      <c r="BXK80" s="24">
        <f>BXG80*BXH80</f>
        <v>0</v>
      </c>
      <c r="BXL80" s="24">
        <f>BXG80*BXI80</f>
        <v>0</v>
      </c>
      <c r="BXM80" s="24">
        <f>BXG80*BXJ80</f>
        <v>0</v>
      </c>
      <c r="BXR80" s="24">
        <f>BXN80*BXO80</f>
        <v>0</v>
      </c>
      <c r="BXS80" s="24">
        <f>BXN80*BXP80</f>
        <v>0</v>
      </c>
      <c r="BXT80" s="24">
        <f>BXN80*BXQ80</f>
        <v>0</v>
      </c>
      <c r="BXY80" s="24">
        <f>BXU80*BXV80</f>
        <v>0</v>
      </c>
      <c r="BXZ80" s="24">
        <f>BXU80*BXW80</f>
        <v>0</v>
      </c>
      <c r="BYA80" s="24">
        <f>BXU80*BXX80</f>
        <v>0</v>
      </c>
      <c r="BYF80" s="24">
        <f>BYB80*BYC80</f>
        <v>0</v>
      </c>
      <c r="BYG80" s="24">
        <f>BYB80*BYD80</f>
        <v>0</v>
      </c>
      <c r="BYH80" s="24">
        <f>BYB80*BYE80</f>
        <v>0</v>
      </c>
      <c r="BYM80" s="24">
        <f>BYI80*BYJ80</f>
        <v>0</v>
      </c>
      <c r="BYN80" s="24">
        <f>BYI80*BYK80</f>
        <v>0</v>
      </c>
      <c r="BYO80" s="24">
        <f>BYI80*BYL80</f>
        <v>0</v>
      </c>
      <c r="BYT80" s="24">
        <f>BYP80*BYQ80</f>
        <v>0</v>
      </c>
      <c r="BYU80" s="24">
        <f>BYP80*BYR80</f>
        <v>0</v>
      </c>
      <c r="BYV80" s="24">
        <f>BYP80*BYS80</f>
        <v>0</v>
      </c>
    </row>
    <row r="81" spans="6:1023 1028:2024" x14ac:dyDescent="0.3">
      <c r="F81" s="82">
        <f t="shared" ref="F81:F100" si="867">B81*C81</f>
        <v>0</v>
      </c>
      <c r="G81" s="82">
        <f t="shared" ref="G81:G100" si="868">B81*D81</f>
        <v>0</v>
      </c>
      <c r="H81" s="82">
        <f t="shared" ref="H81:H100" si="869">B81*E81</f>
        <v>0</v>
      </c>
      <c r="M81" s="15">
        <f t="shared" ref="M81:M110" si="870">I81*J81</f>
        <v>0</v>
      </c>
      <c r="N81" s="15">
        <f t="shared" ref="N81:N110" si="871">I81*K81</f>
        <v>0</v>
      </c>
      <c r="O81" s="15">
        <f t="shared" ref="O81:O110" si="872">I81*L81</f>
        <v>0</v>
      </c>
      <c r="P81" s="15"/>
      <c r="Q81" s="15"/>
      <c r="T81" s="15">
        <f t="shared" ref="T81:T110" si="873">P81*Q81</f>
        <v>0</v>
      </c>
      <c r="U81" s="15">
        <f t="shared" ref="U81:U110" si="874">P81*R81</f>
        <v>0</v>
      </c>
      <c r="V81" s="15">
        <f t="shared" ref="V81:V110" si="875">P81*S81</f>
        <v>0</v>
      </c>
      <c r="AA81" s="15">
        <f t="shared" ref="AA81:AA110" si="876">W81*X81</f>
        <v>0</v>
      </c>
      <c r="AB81" s="15">
        <f t="shared" ref="AB81:AB110" si="877">W81*Y81</f>
        <v>0</v>
      </c>
      <c r="AC81" s="15">
        <f t="shared" ref="AC81:AC110" si="878">W81*Z81</f>
        <v>0</v>
      </c>
      <c r="AD81" s="16"/>
      <c r="AE81" s="15"/>
      <c r="AF81" s="15"/>
      <c r="AG81" s="15"/>
      <c r="AH81" s="15">
        <f t="shared" ref="AH81:AH110" si="879">AD81*AE81</f>
        <v>0</v>
      </c>
      <c r="AI81" s="15">
        <f t="shared" ref="AI81:AI110" si="880">AD81*AF81</f>
        <v>0</v>
      </c>
      <c r="AJ81" s="15">
        <f t="shared" ref="AJ81:AJ110" si="881">AD81*AG81</f>
        <v>0</v>
      </c>
      <c r="AO81" s="15">
        <f t="shared" ref="AO81:AO110" si="882">AK81*AL81</f>
        <v>0</v>
      </c>
      <c r="AP81" s="15">
        <f t="shared" ref="AP81:AP110" si="883">AK81*AM81</f>
        <v>0</v>
      </c>
      <c r="AQ81" s="15">
        <f t="shared" ref="AQ81:AQ110" si="884">AK81*AN81</f>
        <v>0</v>
      </c>
      <c r="AV81" s="15">
        <f t="shared" ref="AV81:AV110" si="885">AR81*AS81</f>
        <v>0</v>
      </c>
      <c r="AW81" s="15">
        <f t="shared" ref="AW81:AW110" si="886">AR81*AT81</f>
        <v>0</v>
      </c>
      <c r="AX81" s="15">
        <f t="shared" ref="AX81:AX110" si="887">AR81*AU81</f>
        <v>0</v>
      </c>
      <c r="BC81" s="15">
        <f t="shared" ref="BC81:BC110" si="888">AY81*AZ81</f>
        <v>0</v>
      </c>
      <c r="BD81" s="15">
        <f t="shared" ref="BD81:BD110" si="889">AY81*BA81</f>
        <v>0</v>
      </c>
      <c r="BE81" s="15">
        <f t="shared" ref="BE81:BE110" si="890">AY81*BB81</f>
        <v>0</v>
      </c>
      <c r="BJ81" s="15">
        <f t="shared" ref="BJ81:BJ110" si="891">BF81*BG81</f>
        <v>0</v>
      </c>
      <c r="BK81" s="15">
        <f t="shared" ref="BK81:BK110" si="892">BF81*BH81</f>
        <v>0</v>
      </c>
      <c r="BL81" s="15">
        <f t="shared" ref="BL81:BL110" si="893">BF81*BI81</f>
        <v>0</v>
      </c>
      <c r="BQ81" s="15">
        <f t="shared" ref="BQ81:BQ110" si="894">BM81*BN81</f>
        <v>0</v>
      </c>
      <c r="BR81" s="15">
        <f t="shared" ref="BR81:BR110" si="895">BM81*BO81</f>
        <v>0</v>
      </c>
      <c r="BS81" s="15">
        <f t="shared" ref="BS81:BS110" si="896">BM81*BP81</f>
        <v>0</v>
      </c>
      <c r="BX81" s="15">
        <f t="shared" ref="BX81:BX110" si="897">BT81*BU81</f>
        <v>0</v>
      </c>
      <c r="BY81" s="15">
        <f t="shared" ref="BY81:BY110" si="898">BT81*BV81</f>
        <v>0</v>
      </c>
      <c r="BZ81" s="15">
        <f t="shared" ref="BZ81:BZ110" si="899">BT81*BW81</f>
        <v>0</v>
      </c>
      <c r="CE81" s="15">
        <f t="shared" ref="CE81:CE110" si="900">CA81*CB81</f>
        <v>0</v>
      </c>
      <c r="CF81" s="15">
        <f t="shared" ref="CF81:CF110" si="901">CA81*CC81</f>
        <v>0</v>
      </c>
      <c r="CG81" s="15">
        <f t="shared" ref="CG81:CG110" si="902">CA81*CD81</f>
        <v>0</v>
      </c>
      <c r="CL81" s="30">
        <f t="shared" ref="CL81:CL110" si="903">CH81*CI81</f>
        <v>0</v>
      </c>
      <c r="CM81" s="30">
        <f t="shared" ref="CM81:CM110" si="904">CH81*CJ81</f>
        <v>0</v>
      </c>
      <c r="CN81" s="54">
        <f t="shared" ref="CN81:CN110" si="905">CH81*CK81</f>
        <v>0</v>
      </c>
      <c r="CS81" s="30">
        <f t="shared" ref="CS81:CS110" si="906">CO81*CP81</f>
        <v>0</v>
      </c>
      <c r="CT81" s="30">
        <f t="shared" ref="CT81:CT110" si="907">CO81*CQ81</f>
        <v>0</v>
      </c>
      <c r="CU81" s="54">
        <f t="shared" ref="CU81:CU110" si="908">CO81*CR81</f>
        <v>0</v>
      </c>
      <c r="CZ81" s="30">
        <f t="shared" ref="CZ81:CZ110" si="909">CV81*CW81</f>
        <v>0</v>
      </c>
      <c r="DA81" s="30">
        <f t="shared" ref="DA81:DA110" si="910">CV81*CX81</f>
        <v>0</v>
      </c>
      <c r="DB81" s="54">
        <f t="shared" ref="DB81:DB110" si="911">CV81*CY81</f>
        <v>0</v>
      </c>
      <c r="DG81" s="30">
        <f t="shared" ref="DG81:DG110" si="912">DC81*DD81</f>
        <v>0</v>
      </c>
      <c r="DH81" s="30">
        <f t="shared" ref="DH81:DH110" si="913">DC81*DE81</f>
        <v>0</v>
      </c>
      <c r="DI81" s="54">
        <f t="shared" ref="DI81:DI110" si="914">DC81*DF81</f>
        <v>0</v>
      </c>
      <c r="DN81" s="30">
        <f t="shared" ref="DN81:DN110" si="915">DJ81*DK81</f>
        <v>0</v>
      </c>
      <c r="DO81" s="30">
        <f t="shared" ref="DO81:DO110" si="916">DJ81*DL81</f>
        <v>0</v>
      </c>
      <c r="DP81" s="54">
        <f t="shared" ref="DP81:DP110" si="917">DJ81*DM81</f>
        <v>0</v>
      </c>
      <c r="DU81" s="30">
        <f t="shared" ref="DU81:DU110" si="918">DQ81*DR81</f>
        <v>0</v>
      </c>
      <c r="DV81" s="30">
        <f t="shared" ref="DV81:DV110" si="919">DQ81*DS81</f>
        <v>0</v>
      </c>
      <c r="DW81" s="54">
        <f t="shared" ref="DW81:DW110" si="920">DQ81*DT81</f>
        <v>0</v>
      </c>
      <c r="EB81" s="30">
        <f t="shared" ref="EB81:EB110" si="921">DX81*DY81</f>
        <v>0</v>
      </c>
      <c r="EC81" s="30">
        <f t="shared" ref="EC81:EC110" si="922">DX81*DZ81</f>
        <v>0</v>
      </c>
      <c r="ED81" s="54">
        <f t="shared" ref="ED81:ED110" si="923">DX81*EA81</f>
        <v>0</v>
      </c>
      <c r="EI81" s="30">
        <f t="shared" ref="EI81:EI110" si="924">EE81*EF81</f>
        <v>0</v>
      </c>
      <c r="EJ81" s="30">
        <f t="shared" ref="EJ81:EJ110" si="925">EE81*EG81</f>
        <v>0</v>
      </c>
      <c r="EK81" s="54">
        <f t="shared" ref="EK81:EK110" si="926">EE81*EH81</f>
        <v>0</v>
      </c>
      <c r="EP81" s="30">
        <f t="shared" ref="EP81:EP110" si="927">EL81*EM81</f>
        <v>0</v>
      </c>
      <c r="EQ81" s="30">
        <f t="shared" ref="EQ81:EQ110" si="928">EL81*EN81</f>
        <v>0</v>
      </c>
      <c r="ER81" s="54">
        <f t="shared" ref="ER81:ER110" si="929">EL81*EO81</f>
        <v>0</v>
      </c>
      <c r="EW81" s="30">
        <f t="shared" ref="EW81:EW110" si="930">ES81*ET81</f>
        <v>0</v>
      </c>
      <c r="EX81" s="30">
        <f t="shared" ref="EX81:EX110" si="931">ES81*EU81</f>
        <v>0</v>
      </c>
      <c r="EY81" s="54">
        <f t="shared" ref="EY81:EY110" si="932">ES81*EV81</f>
        <v>0</v>
      </c>
      <c r="FD81" s="30">
        <f t="shared" ref="FD81:FD110" si="933">EZ81*FA81</f>
        <v>0</v>
      </c>
      <c r="FE81" s="30">
        <f t="shared" ref="FE81:FE110" si="934">EZ81*FB81</f>
        <v>0</v>
      </c>
      <c r="FF81" s="54">
        <f t="shared" ref="FF81:FF110" si="935">EZ81*FC81</f>
        <v>0</v>
      </c>
      <c r="FK81" s="30">
        <f t="shared" ref="FK81:FK110" si="936">FG81*FH81</f>
        <v>0</v>
      </c>
      <c r="FL81" s="30">
        <f t="shared" ref="FL81:FL110" si="937">FG81*FI81</f>
        <v>0</v>
      </c>
      <c r="FM81" s="54">
        <f t="shared" ref="FM81:FM110" si="938">FG81*FJ81</f>
        <v>0</v>
      </c>
      <c r="FR81" s="30">
        <f t="shared" ref="FR81:FR110" si="939">FN81*FO81</f>
        <v>0</v>
      </c>
      <c r="FS81" s="30">
        <f t="shared" ref="FS81:FS110" si="940">FN81*FP81</f>
        <v>0</v>
      </c>
      <c r="FT81" s="54">
        <f t="shared" ref="FT81:FT110" si="941">FN81*FQ81</f>
        <v>0</v>
      </c>
      <c r="FY81" s="30">
        <f t="shared" ref="FY81:FY110" si="942">FU81*FV81</f>
        <v>0</v>
      </c>
      <c r="FZ81" s="30">
        <f t="shared" ref="FZ81:FZ110" si="943">FU81*FW81</f>
        <v>0</v>
      </c>
      <c r="GA81" s="54">
        <f t="shared" ref="GA81:GA110" si="944">FU81*FX81</f>
        <v>0</v>
      </c>
      <c r="GF81" s="30">
        <f t="shared" ref="GF81:GF110" si="945">GB81*GC81</f>
        <v>0</v>
      </c>
      <c r="GG81" s="30">
        <f t="shared" ref="GG81:GG110" si="946">GB81*GD81</f>
        <v>0</v>
      </c>
      <c r="GH81" s="54">
        <f t="shared" ref="GH81:GH110" si="947">GB81*GE81</f>
        <v>0</v>
      </c>
      <c r="GM81" s="30">
        <f t="shared" ref="GM81:GM110" si="948">GI81*GJ81</f>
        <v>0</v>
      </c>
      <c r="GN81" s="30">
        <f t="shared" ref="GN81:GN110" si="949">GI81*GK81</f>
        <v>0</v>
      </c>
      <c r="GO81" s="54">
        <f t="shared" ref="GO81:GO110" si="950">GI81*GL81</f>
        <v>0</v>
      </c>
      <c r="GT81" s="30">
        <f t="shared" ref="GT81:GT110" si="951">GP81*GQ81</f>
        <v>0</v>
      </c>
      <c r="GU81" s="30">
        <f t="shared" ref="GU81:GU110" si="952">GP81*GR81</f>
        <v>0</v>
      </c>
      <c r="GV81" s="54">
        <f t="shared" ref="GV81:GV110" si="953">GP81*GS81</f>
        <v>0</v>
      </c>
      <c r="HA81" s="30">
        <f t="shared" ref="HA81:HA110" si="954">GW81*GX81</f>
        <v>0</v>
      </c>
      <c r="HB81" s="30">
        <f t="shared" ref="HB81:HB110" si="955">GW81*GY81</f>
        <v>0</v>
      </c>
      <c r="HC81" s="54">
        <f t="shared" ref="HC81:HC110" si="956">GW81*GZ81</f>
        <v>0</v>
      </c>
      <c r="HH81" s="30">
        <f t="shared" ref="HH81:HH110" si="957">HD81*HE81</f>
        <v>0</v>
      </c>
      <c r="HI81" s="30">
        <f t="shared" ref="HI81:HI110" si="958">HD81*HF81</f>
        <v>0</v>
      </c>
      <c r="HJ81" s="54">
        <f t="shared" ref="HJ81:HJ110" si="959">HD81*HG81</f>
        <v>0</v>
      </c>
      <c r="HO81" s="30">
        <f t="shared" ref="HO81:HO110" si="960">HK81*HL81</f>
        <v>0</v>
      </c>
      <c r="HP81" s="30">
        <f t="shared" ref="HP81:HP110" si="961">HK81*HM81</f>
        <v>0</v>
      </c>
      <c r="HQ81" s="54">
        <f t="shared" ref="HQ81:HQ110" si="962">HK81*HN81</f>
        <v>0</v>
      </c>
      <c r="HV81" s="30">
        <f t="shared" ref="HV81:HV110" si="963">HR81*HS81</f>
        <v>0</v>
      </c>
      <c r="HW81" s="30">
        <f t="shared" ref="HW81:HW110" si="964">HR81*HT81</f>
        <v>0</v>
      </c>
      <c r="HX81" s="54">
        <f t="shared" ref="HX81:HX110" si="965">HR81*HU81</f>
        <v>0</v>
      </c>
      <c r="IC81" s="30">
        <f t="shared" ref="IC81:IC110" si="966">HY81*HZ81</f>
        <v>0</v>
      </c>
      <c r="ID81" s="30">
        <f t="shared" ref="ID81:ID110" si="967">HY81*IA81</f>
        <v>0</v>
      </c>
      <c r="IE81" s="54">
        <f t="shared" ref="IE81:IE110" si="968">HY81*IB81</f>
        <v>0</v>
      </c>
      <c r="IJ81" s="30">
        <f t="shared" ref="IJ81:IJ110" si="969">IF81*IG81</f>
        <v>0</v>
      </c>
      <c r="IK81" s="30">
        <f t="shared" ref="IK81:IK110" si="970">IF81*IH81</f>
        <v>0</v>
      </c>
      <c r="IL81" s="54">
        <f t="shared" ref="IL81:IL110" si="971">IF81*II81</f>
        <v>0</v>
      </c>
      <c r="IQ81" s="30">
        <f t="shared" ref="IQ81:IQ110" si="972">IM81*IN81</f>
        <v>0</v>
      </c>
      <c r="IR81" s="30">
        <f t="shared" ref="IR81:IR110" si="973">IM81*IO81</f>
        <v>0</v>
      </c>
      <c r="IS81" s="54">
        <f t="shared" ref="IS81:IS110" si="974">IM81*IP81</f>
        <v>0</v>
      </c>
      <c r="IX81" s="30">
        <f t="shared" ref="IX81:IX110" si="975">IT81*IU81</f>
        <v>0</v>
      </c>
      <c r="IY81" s="30">
        <f t="shared" ref="IY81:IY110" si="976">IT81*IV81</f>
        <v>0</v>
      </c>
      <c r="IZ81" s="54">
        <f t="shared" ref="IZ81:IZ110" si="977">IT81*IW81</f>
        <v>0</v>
      </c>
      <c r="JA81"/>
      <c r="JB81"/>
      <c r="JC81"/>
      <c r="JD81"/>
      <c r="JE81" s="15">
        <f t="shared" ref="JE81:JE110" si="978">JA81*JB81</f>
        <v>0</v>
      </c>
      <c r="JF81" s="15">
        <f t="shared" ref="JF81:JF110" si="979">JA81*JC81</f>
        <v>0</v>
      </c>
      <c r="JG81" s="15">
        <f t="shared" ref="JG81:JG110" si="980">JA81*JD81</f>
        <v>0</v>
      </c>
      <c r="JL81" s="24">
        <f t="shared" ref="JL81:JL110" si="981">JH81*JI81</f>
        <v>0</v>
      </c>
      <c r="JM81" s="24">
        <f t="shared" ref="JM81:JM110" si="982">JH81*JJ81</f>
        <v>0</v>
      </c>
      <c r="JN81" s="24">
        <f t="shared" ref="JN81:JN110" si="983">JH81*JK81</f>
        <v>0</v>
      </c>
      <c r="JS81" s="24">
        <f t="shared" ref="JS81:JS110" si="984">JO81*JP81</f>
        <v>0</v>
      </c>
      <c r="JT81" s="24">
        <f t="shared" ref="JT81:JT110" si="985">JO81*JQ81</f>
        <v>0</v>
      </c>
      <c r="JU81" s="24">
        <f t="shared" ref="JU81:JU110" si="986">JO81*JR81</f>
        <v>0</v>
      </c>
      <c r="JZ81" s="24">
        <f t="shared" ref="JZ81:JZ110" si="987">JV81*JW81</f>
        <v>0</v>
      </c>
      <c r="KA81" s="24">
        <f t="shared" ref="KA81:KA110" si="988">JV81*JX81</f>
        <v>0</v>
      </c>
      <c r="KB81" s="24">
        <f t="shared" ref="KB81:KB110" si="989">JV81*JY81</f>
        <v>0</v>
      </c>
      <c r="KG81" s="24">
        <f t="shared" ref="KG81:KG110" si="990">KC81*KD81</f>
        <v>0</v>
      </c>
      <c r="KH81" s="24">
        <f t="shared" ref="KH81:KH110" si="991">KC81*KE81</f>
        <v>0</v>
      </c>
      <c r="KI81" s="24">
        <f t="shared" ref="KI81:KI110" si="992">KC81*KF81</f>
        <v>0</v>
      </c>
      <c r="KN81" s="24">
        <f t="shared" ref="KN81:KN110" si="993">KJ81*KK81</f>
        <v>0</v>
      </c>
      <c r="KO81" s="24">
        <f t="shared" ref="KO81:KO110" si="994">KJ81*KL81</f>
        <v>0</v>
      </c>
      <c r="KP81" s="24">
        <f t="shared" ref="KP81:KP110" si="995">KJ81*KM81</f>
        <v>0</v>
      </c>
      <c r="KU81" s="24">
        <f t="shared" ref="KU81:KU110" si="996">KQ81*KR81</f>
        <v>0</v>
      </c>
      <c r="KV81" s="24">
        <f t="shared" ref="KV81:KV110" si="997">KQ81*KS81</f>
        <v>0</v>
      </c>
      <c r="KW81" s="24">
        <f t="shared" ref="KW81:KW110" si="998">KQ81*KT81</f>
        <v>0</v>
      </c>
      <c r="LB81" s="24">
        <f t="shared" ref="LB81:LB110" si="999">KX81*KY81</f>
        <v>0</v>
      </c>
      <c r="LC81" s="24">
        <f t="shared" ref="LC81:LC110" si="1000">KX81*KZ81</f>
        <v>0</v>
      </c>
      <c r="LD81" s="24">
        <f t="shared" ref="LD81:LD110" si="1001">KX81*LA81</f>
        <v>0</v>
      </c>
      <c r="LI81" s="24">
        <f t="shared" ref="LI81:LI110" si="1002">LE81*LF81</f>
        <v>0</v>
      </c>
      <c r="LJ81" s="24">
        <f t="shared" ref="LJ81:LJ110" si="1003">LE81*LG81</f>
        <v>0</v>
      </c>
      <c r="LK81" s="24">
        <f t="shared" ref="LK81:LK110" si="1004">LE81*LH81</f>
        <v>0</v>
      </c>
      <c r="LP81" s="24">
        <f t="shared" ref="LP81:LP110" si="1005">LL81*LM81</f>
        <v>0</v>
      </c>
      <c r="LQ81" s="24">
        <f t="shared" ref="LQ81:LQ110" si="1006">LL81*LN81</f>
        <v>0</v>
      </c>
      <c r="LR81" s="24">
        <f t="shared" ref="LR81:LR110" si="1007">LL81*LO81</f>
        <v>0</v>
      </c>
      <c r="LW81" s="24">
        <f t="shared" ref="LW81:LW110" si="1008">LS81*LT81</f>
        <v>0</v>
      </c>
      <c r="LX81" s="24">
        <f t="shared" ref="LX81:LX110" si="1009">LS81*LU81</f>
        <v>0</v>
      </c>
      <c r="LY81" s="24">
        <f t="shared" ref="LY81:LY110" si="1010">LS81*LV81</f>
        <v>0</v>
      </c>
      <c r="MD81" s="24">
        <f t="shared" ref="MD81:MD110" si="1011">LZ81*MA81</f>
        <v>0</v>
      </c>
      <c r="ME81" s="24">
        <f t="shared" ref="ME81:ME110" si="1012">LZ81*MB81</f>
        <v>0</v>
      </c>
      <c r="MF81" s="24">
        <f t="shared" ref="MF81:MF110" si="1013">LZ81*MC81</f>
        <v>0</v>
      </c>
      <c r="MK81" s="24">
        <f t="shared" ref="MK81:MK110" si="1014">MG81*MH81</f>
        <v>0</v>
      </c>
      <c r="ML81" s="24">
        <f t="shared" ref="ML81:ML110" si="1015">MG81*MI81</f>
        <v>0</v>
      </c>
      <c r="MM81" s="24">
        <f t="shared" ref="MM81:MM110" si="1016">MG81*MJ81</f>
        <v>0</v>
      </c>
      <c r="MR81" s="24">
        <f t="shared" ref="MR81:MR110" si="1017">MN81*MO81</f>
        <v>0</v>
      </c>
      <c r="MS81" s="24">
        <f t="shared" ref="MS81:MS110" si="1018">MN81*MP81</f>
        <v>0</v>
      </c>
      <c r="MT81" s="24">
        <f t="shared" ref="MT81:MT110" si="1019">MN81*MQ81</f>
        <v>0</v>
      </c>
      <c r="MY81" s="24">
        <f t="shared" ref="MY81:MY110" si="1020">MU81*MV81</f>
        <v>0</v>
      </c>
      <c r="MZ81" s="24">
        <f t="shared" ref="MZ81:MZ110" si="1021">MU81*MW81</f>
        <v>0</v>
      </c>
      <c r="NA81" s="24">
        <f t="shared" ref="NA81:NA110" si="1022">MU81*MX81</f>
        <v>0</v>
      </c>
      <c r="NF81" s="24">
        <f t="shared" ref="NF81:NF110" si="1023">NB81*NC81</f>
        <v>0</v>
      </c>
      <c r="NG81" s="24">
        <f t="shared" ref="NG81:NG110" si="1024">NB81*ND81</f>
        <v>0</v>
      </c>
      <c r="NH81" s="24">
        <f t="shared" ref="NH81:NH110" si="1025">NB81*NE81</f>
        <v>0</v>
      </c>
      <c r="NM81" s="24">
        <f t="shared" ref="NM81:NM110" si="1026">NI81*NJ81</f>
        <v>0</v>
      </c>
      <c r="NN81" s="24">
        <f t="shared" ref="NN81:NN110" si="1027">NI81*NK81</f>
        <v>0</v>
      </c>
      <c r="NO81" s="24">
        <f t="shared" ref="NO81:NO110" si="1028">NI81*NL81</f>
        <v>0</v>
      </c>
      <c r="NT81" s="24">
        <f t="shared" ref="NT81:NT110" si="1029">NP81*NQ81</f>
        <v>0</v>
      </c>
      <c r="NU81" s="24">
        <f t="shared" ref="NU81:NU110" si="1030">NP81*NR81</f>
        <v>0</v>
      </c>
      <c r="NV81" s="24">
        <f t="shared" ref="NV81:NV110" si="1031">NP81*NS81</f>
        <v>0</v>
      </c>
      <c r="OA81" s="24">
        <f t="shared" ref="OA81:OA110" si="1032">NW81*NX81</f>
        <v>0</v>
      </c>
      <c r="OB81" s="24">
        <f t="shared" ref="OB81:OB110" si="1033">NW81*NY81</f>
        <v>0</v>
      </c>
      <c r="OC81" s="24">
        <f t="shared" ref="OC81:OC110" si="1034">NW81*NZ81</f>
        <v>0</v>
      </c>
      <c r="OH81" s="24">
        <f t="shared" ref="OH81:OH110" si="1035">OD81*OE81</f>
        <v>0</v>
      </c>
      <c r="OI81" s="24">
        <f t="shared" ref="OI81:OI110" si="1036">OD81*OF81</f>
        <v>0</v>
      </c>
      <c r="OJ81" s="24">
        <f t="shared" ref="OJ81:OJ110" si="1037">OD81*OG81</f>
        <v>0</v>
      </c>
      <c r="OO81" s="24">
        <f t="shared" ref="OO81:OO110" si="1038">OK81*OL81</f>
        <v>0</v>
      </c>
      <c r="OP81" s="24">
        <f t="shared" ref="OP81:OP110" si="1039">OK81*OM81</f>
        <v>0</v>
      </c>
      <c r="OQ81" s="24">
        <f t="shared" ref="OQ81:OQ110" si="1040">OK81*ON81</f>
        <v>0</v>
      </c>
      <c r="OV81" s="24">
        <f t="shared" ref="OV81:OV110" si="1041">OR81*OS81</f>
        <v>0</v>
      </c>
      <c r="OW81" s="24">
        <f t="shared" ref="OW81:OW110" si="1042">OR81*OT81</f>
        <v>0</v>
      </c>
      <c r="OX81" s="24">
        <f t="shared" ref="OX81:OX110" si="1043">OR81*OU81</f>
        <v>0</v>
      </c>
      <c r="PC81" s="24">
        <f t="shared" ref="PC81:PC110" si="1044">OY81*OZ81</f>
        <v>0</v>
      </c>
      <c r="PD81" s="24">
        <f t="shared" ref="PD81:PD110" si="1045">OY81*PA81</f>
        <v>0</v>
      </c>
      <c r="PE81" s="24">
        <f t="shared" ref="PE81:PE110" si="1046">OY81*PB81</f>
        <v>0</v>
      </c>
      <c r="PJ81" s="24">
        <f t="shared" ref="PJ81:PJ110" si="1047">PF81*PG81</f>
        <v>0</v>
      </c>
      <c r="PK81" s="24">
        <f t="shared" ref="PK81:PK110" si="1048">PF81*PH81</f>
        <v>0</v>
      </c>
      <c r="PL81" s="24">
        <f t="shared" ref="PL81:PL110" si="1049">PF81*PI81</f>
        <v>0</v>
      </c>
      <c r="PQ81" s="24">
        <f t="shared" ref="PQ81:PQ110" si="1050">PM81*PN81</f>
        <v>0</v>
      </c>
      <c r="PR81" s="24">
        <f t="shared" ref="PR81:PR110" si="1051">PM81*PO81</f>
        <v>0</v>
      </c>
      <c r="PS81" s="24">
        <f t="shared" ref="PS81:PS110" si="1052">PM81*PP81</f>
        <v>0</v>
      </c>
      <c r="PX81" s="24">
        <f t="shared" ref="PX81:PX110" si="1053">PT81*PU81</f>
        <v>0</v>
      </c>
      <c r="PY81" s="24">
        <f t="shared" ref="PY81:PY110" si="1054">PT81*PV81</f>
        <v>0</v>
      </c>
      <c r="PZ81" s="24">
        <f t="shared" ref="PZ81:PZ110" si="1055">PT81*PW81</f>
        <v>0</v>
      </c>
      <c r="QE81" s="24">
        <f t="shared" ref="QE81:QE110" si="1056">QA81*QB81</f>
        <v>0</v>
      </c>
      <c r="QF81" s="24">
        <f t="shared" ref="QF81:QF110" si="1057">QA81*QC81</f>
        <v>0</v>
      </c>
      <c r="QG81" s="24">
        <f t="shared" ref="QG81:QG110" si="1058">QA81*QD81</f>
        <v>0</v>
      </c>
      <c r="QL81" s="24">
        <f t="shared" ref="QL81:QL110" si="1059">QH81*QI81</f>
        <v>0</v>
      </c>
      <c r="QM81" s="24">
        <f t="shared" ref="QM81:QM110" si="1060">QH81*QJ81</f>
        <v>0</v>
      </c>
      <c r="QN81" s="24">
        <f t="shared" ref="QN81:QN110" si="1061">QH81*QK81</f>
        <v>0</v>
      </c>
      <c r="QS81" s="24">
        <f t="shared" ref="QS81:QS110" si="1062">QO81*QP81</f>
        <v>0</v>
      </c>
      <c r="QT81" s="24">
        <f t="shared" ref="QT81:QT110" si="1063">QO81*QQ81</f>
        <v>0</v>
      </c>
      <c r="QU81" s="24">
        <f t="shared" ref="QU81:QU110" si="1064">QO81*QR81</f>
        <v>0</v>
      </c>
      <c r="QZ81" s="24">
        <f t="shared" ref="QZ81:QZ110" si="1065">QV81*QW81</f>
        <v>0</v>
      </c>
      <c r="RA81" s="24">
        <f t="shared" ref="RA81:RA110" si="1066">QV81*QX81</f>
        <v>0</v>
      </c>
      <c r="RB81" s="24">
        <f t="shared" ref="RB81:RB110" si="1067">QV81*QY81</f>
        <v>0</v>
      </c>
      <c r="RG81" s="24">
        <f t="shared" ref="RG81:RG110" si="1068">RC81*RD81</f>
        <v>0</v>
      </c>
      <c r="RH81" s="24">
        <f t="shared" ref="RH81:RH110" si="1069">RC81*RE81</f>
        <v>0</v>
      </c>
      <c r="RI81" s="24">
        <f t="shared" ref="RI81:RI110" si="1070">RC81*RF81</f>
        <v>0</v>
      </c>
      <c r="RN81" s="24">
        <f t="shared" ref="RN81:RN110" si="1071">RJ81*RK81</f>
        <v>0</v>
      </c>
      <c r="RO81" s="24">
        <f t="shared" ref="RO81:RO110" si="1072">RJ81*RL81</f>
        <v>0</v>
      </c>
      <c r="RP81" s="24">
        <f t="shared" ref="RP81:RP110" si="1073">RJ81*RM81</f>
        <v>0</v>
      </c>
      <c r="RU81" s="24">
        <f t="shared" ref="RU81:RU110" si="1074">RQ81*RR81</f>
        <v>0</v>
      </c>
      <c r="RV81" s="24">
        <f t="shared" ref="RV81:RV110" si="1075">RQ81*RS81</f>
        <v>0</v>
      </c>
      <c r="RW81" s="24">
        <f t="shared" ref="RW81:RW110" si="1076">RQ81*RT81</f>
        <v>0</v>
      </c>
      <c r="SB81" s="24">
        <f t="shared" ref="SB81:SB110" si="1077">RX81*RY81</f>
        <v>0</v>
      </c>
      <c r="SC81" s="24">
        <f t="shared" ref="SC81:SC110" si="1078">RX81*RZ81</f>
        <v>0</v>
      </c>
      <c r="SD81" s="24">
        <f t="shared" ref="SD81:SD110" si="1079">RX81*SA81</f>
        <v>0</v>
      </c>
      <c r="SI81" s="24">
        <f t="shared" ref="SI81:SI110" si="1080">SE81*SF81</f>
        <v>0</v>
      </c>
      <c r="SJ81" s="24">
        <f t="shared" ref="SJ81:SJ110" si="1081">SE81*SG81</f>
        <v>0</v>
      </c>
      <c r="SK81" s="24">
        <f t="shared" ref="SK81:SK110" si="1082">SE81*SH81</f>
        <v>0</v>
      </c>
      <c r="SP81" s="24">
        <f t="shared" ref="SP81:SP110" si="1083">SL81*SM81</f>
        <v>0</v>
      </c>
      <c r="SQ81" s="24">
        <f t="shared" ref="SQ81:SQ110" si="1084">SL81*SN81</f>
        <v>0</v>
      </c>
      <c r="SR81" s="24">
        <f t="shared" ref="SR81:SR110" si="1085">SL81*SO81</f>
        <v>0</v>
      </c>
      <c r="SW81" s="24">
        <f t="shared" ref="SW81:SW110" si="1086">SS81*ST81</f>
        <v>0</v>
      </c>
      <c r="SX81" s="24">
        <f t="shared" ref="SX81:SX110" si="1087">SS81*SU81</f>
        <v>0</v>
      </c>
      <c r="SY81" s="24">
        <f t="shared" ref="SY81:SY110" si="1088">SS81*SV81</f>
        <v>0</v>
      </c>
      <c r="TD81" s="24">
        <f t="shared" ref="TD81:TD110" si="1089">SZ81*TA81</f>
        <v>0</v>
      </c>
      <c r="TE81" s="24">
        <f t="shared" ref="TE81:TE110" si="1090">SZ81*TB81</f>
        <v>0</v>
      </c>
      <c r="TF81" s="24">
        <f t="shared" ref="TF81:TF110" si="1091">SZ81*TC81</f>
        <v>0</v>
      </c>
      <c r="TK81" s="24">
        <f t="shared" ref="TK81:TK110" si="1092">TG81*TH81</f>
        <v>0</v>
      </c>
      <c r="TL81" s="24">
        <f t="shared" ref="TL81:TL110" si="1093">TG81*TI81</f>
        <v>0</v>
      </c>
      <c r="TM81" s="24">
        <f t="shared" ref="TM81:TM110" si="1094">TG81*TJ81</f>
        <v>0</v>
      </c>
      <c r="TR81" s="24">
        <f t="shared" ref="TR81:TR110" si="1095">TN81*TO81</f>
        <v>0</v>
      </c>
      <c r="TS81" s="24">
        <f t="shared" ref="TS81:TS110" si="1096">TN81*TP81</f>
        <v>0</v>
      </c>
      <c r="TT81" s="24">
        <f t="shared" ref="TT81:TT110" si="1097">TN81*TQ81</f>
        <v>0</v>
      </c>
      <c r="TY81" s="24">
        <f t="shared" ref="TY81:TY110" si="1098">TU81*TV81</f>
        <v>0</v>
      </c>
      <c r="TZ81" s="24">
        <f t="shared" ref="TZ81:TZ110" si="1099">TU81*TW81</f>
        <v>0</v>
      </c>
      <c r="UA81" s="24">
        <f t="shared" ref="UA81:UA110" si="1100">TU81*TX81</f>
        <v>0</v>
      </c>
      <c r="UF81" s="24">
        <f t="shared" ref="UF81:UF110" si="1101">UB81*UC81</f>
        <v>0</v>
      </c>
      <c r="UG81" s="24">
        <f t="shared" ref="UG81:UG110" si="1102">UB81*UD81</f>
        <v>0</v>
      </c>
      <c r="UH81" s="24">
        <f t="shared" ref="UH81:UH110" si="1103">UB81*UE81</f>
        <v>0</v>
      </c>
      <c r="UM81" s="24">
        <f t="shared" ref="UM81:UM110" si="1104">UI81*UJ81</f>
        <v>0</v>
      </c>
      <c r="UN81" s="24">
        <f t="shared" ref="UN81:UN110" si="1105">UI81*UK81</f>
        <v>0</v>
      </c>
      <c r="UO81" s="24">
        <f t="shared" ref="UO81:UO110" si="1106">UI81*UL81</f>
        <v>0</v>
      </c>
      <c r="UT81" s="24">
        <f t="shared" ref="UT81:UT110" si="1107">UP81*UQ81</f>
        <v>0</v>
      </c>
      <c r="UU81" s="24">
        <f t="shared" ref="UU81:UU110" si="1108">UP81*UR81</f>
        <v>0</v>
      </c>
      <c r="UV81" s="24">
        <f t="shared" ref="UV81:UV110" si="1109">UP81*US81</f>
        <v>0</v>
      </c>
      <c r="VA81" s="24">
        <f t="shared" ref="VA81:VA110" si="1110">UW81*UX81</f>
        <v>0</v>
      </c>
      <c r="VB81" s="24">
        <f t="shared" ref="VB81:VB110" si="1111">UW81*UY81</f>
        <v>0</v>
      </c>
      <c r="VC81" s="24">
        <f t="shared" ref="VC81:VC110" si="1112">UW81*UZ81</f>
        <v>0</v>
      </c>
      <c r="VH81" s="24">
        <f t="shared" ref="VH81:VH110" si="1113">VD81*VE81</f>
        <v>0</v>
      </c>
      <c r="VI81" s="24">
        <f t="shared" ref="VI81:VI110" si="1114">VD81*VF81</f>
        <v>0</v>
      </c>
      <c r="VJ81" s="24">
        <f t="shared" ref="VJ81:VJ110" si="1115">VD81*VG81</f>
        <v>0</v>
      </c>
      <c r="VO81" s="24">
        <f t="shared" ref="VO81:VO110" si="1116">VK81*VL81</f>
        <v>0</v>
      </c>
      <c r="VP81" s="24">
        <f t="shared" ref="VP81:VP110" si="1117">VK81*VM81</f>
        <v>0</v>
      </c>
      <c r="VQ81" s="24">
        <f t="shared" ref="VQ81:VQ110" si="1118">VK81*VN81</f>
        <v>0</v>
      </c>
      <c r="VV81" s="24">
        <f t="shared" ref="VV81:VV110" si="1119">VR81*VS81</f>
        <v>0</v>
      </c>
      <c r="VW81" s="24">
        <f t="shared" ref="VW81:VW110" si="1120">VR81*VT81</f>
        <v>0</v>
      </c>
      <c r="VX81" s="24">
        <f t="shared" ref="VX81:VX110" si="1121">VR81*VU81</f>
        <v>0</v>
      </c>
      <c r="WC81" s="24">
        <f t="shared" ref="WC81:WC110" si="1122">VY81*VZ81</f>
        <v>0</v>
      </c>
      <c r="WD81" s="24">
        <f t="shared" ref="WD81:WD110" si="1123">VY81*WA81</f>
        <v>0</v>
      </c>
      <c r="WE81" s="24">
        <f t="shared" ref="WE81:WE110" si="1124">VY81*WB81</f>
        <v>0</v>
      </c>
      <c r="WJ81" s="24">
        <f t="shared" ref="WJ81:WJ110" si="1125">WF81*WG81</f>
        <v>0</v>
      </c>
      <c r="WK81" s="24">
        <f t="shared" ref="WK81:WK110" si="1126">WF81*WH81</f>
        <v>0</v>
      </c>
      <c r="WL81" s="24">
        <f t="shared" ref="WL81:WL110" si="1127">WF81*WI81</f>
        <v>0</v>
      </c>
      <c r="WQ81" s="24">
        <f t="shared" ref="WQ81:WQ110" si="1128">WM81*WN81</f>
        <v>0</v>
      </c>
      <c r="WR81" s="24">
        <f t="shared" ref="WR81:WR110" si="1129">WM81*WO81</f>
        <v>0</v>
      </c>
      <c r="WS81" s="24">
        <f t="shared" ref="WS81:WS110" si="1130">WM81*WP81</f>
        <v>0</v>
      </c>
      <c r="WX81" s="24">
        <f t="shared" ref="WX81:WX110" si="1131">WT81*WU81</f>
        <v>0</v>
      </c>
      <c r="WY81" s="24">
        <f t="shared" ref="WY81:WY110" si="1132">WT81*WV81</f>
        <v>0</v>
      </c>
      <c r="WZ81" s="24">
        <f t="shared" ref="WZ81:WZ110" si="1133">WT81*WW81</f>
        <v>0</v>
      </c>
      <c r="XE81" s="24">
        <f t="shared" ref="XE81:XE110" si="1134">XA81*XB81</f>
        <v>0</v>
      </c>
      <c r="XF81" s="24">
        <f t="shared" ref="XF81:XF110" si="1135">XA81*XC81</f>
        <v>0</v>
      </c>
      <c r="XG81" s="24">
        <f t="shared" ref="XG81:XG110" si="1136">XA81*XD81</f>
        <v>0</v>
      </c>
      <c r="XL81" s="24">
        <f t="shared" ref="XL81:XL110" si="1137">XH81*XI81</f>
        <v>0</v>
      </c>
      <c r="XM81" s="24">
        <f t="shared" ref="XM81:XM110" si="1138">XH81*XJ81</f>
        <v>0</v>
      </c>
      <c r="XN81" s="24">
        <f t="shared" ref="XN81:XN110" si="1139">XH81*XK81</f>
        <v>0</v>
      </c>
      <c r="XS81" s="24">
        <f t="shared" ref="XS81:XS110" si="1140">XO81*XP81</f>
        <v>0</v>
      </c>
      <c r="XT81" s="24">
        <f t="shared" ref="XT81:XT110" si="1141">XO81*XQ81</f>
        <v>0</v>
      </c>
      <c r="XU81" s="24">
        <f t="shared" ref="XU81:XU110" si="1142">XO81*XR81</f>
        <v>0</v>
      </c>
      <c r="XZ81" s="24">
        <f t="shared" ref="XZ81:XZ110" si="1143">XV81*XW81</f>
        <v>0</v>
      </c>
      <c r="YA81" s="24">
        <f t="shared" ref="YA81:YA110" si="1144">XV81*XX81</f>
        <v>0</v>
      </c>
      <c r="YB81" s="24">
        <f t="shared" ref="YB81:YB110" si="1145">XV81*XY81</f>
        <v>0</v>
      </c>
      <c r="YG81" s="24">
        <f t="shared" ref="YG81:YG110" si="1146">YC81*YD81</f>
        <v>0</v>
      </c>
      <c r="YH81" s="24">
        <f t="shared" ref="YH81:YH110" si="1147">YC81*YE81</f>
        <v>0</v>
      </c>
      <c r="YI81" s="24">
        <f t="shared" ref="YI81:YI110" si="1148">YC81*YF81</f>
        <v>0</v>
      </c>
      <c r="YN81" s="24">
        <f t="shared" ref="YN81:YN110" si="1149">YJ81*YK81</f>
        <v>0</v>
      </c>
      <c r="YO81" s="24">
        <f t="shared" ref="YO81:YO110" si="1150">YJ81*YL81</f>
        <v>0</v>
      </c>
      <c r="YP81" s="24">
        <f t="shared" ref="YP81:YP110" si="1151">YJ81*YM81</f>
        <v>0</v>
      </c>
      <c r="YU81" s="24">
        <f t="shared" ref="YU81:YU110" si="1152">YQ81*YR81</f>
        <v>0</v>
      </c>
      <c r="YV81" s="24">
        <f t="shared" ref="YV81:YV110" si="1153">YQ81*YS81</f>
        <v>0</v>
      </c>
      <c r="YW81" s="24">
        <f t="shared" ref="YW81:YW110" si="1154">YQ81*YT81</f>
        <v>0</v>
      </c>
      <c r="ZB81" s="24">
        <f t="shared" ref="ZB81:ZB110" si="1155">YX81*YY81</f>
        <v>0</v>
      </c>
      <c r="ZC81" s="24">
        <f t="shared" ref="ZC81:ZC110" si="1156">YX81*YZ81</f>
        <v>0</v>
      </c>
      <c r="ZD81" s="24">
        <f t="shared" ref="ZD81:ZD110" si="1157">YX81*ZA81</f>
        <v>0</v>
      </c>
      <c r="ZI81" s="24">
        <f t="shared" ref="ZI81:ZI110" si="1158">ZE81*ZF81</f>
        <v>0</v>
      </c>
      <c r="ZJ81" s="24">
        <f t="shared" ref="ZJ81:ZJ110" si="1159">ZE81*ZG81</f>
        <v>0</v>
      </c>
      <c r="ZK81" s="24">
        <f t="shared" ref="ZK81:ZK110" si="1160">ZE81*ZH81</f>
        <v>0</v>
      </c>
      <c r="ZP81" s="24">
        <f t="shared" ref="ZP81:ZP110" si="1161">ZL81*ZM81</f>
        <v>0</v>
      </c>
      <c r="ZQ81" s="24">
        <f t="shared" ref="ZQ81:ZQ110" si="1162">ZL81*ZN81</f>
        <v>0</v>
      </c>
      <c r="ZR81" s="24">
        <f t="shared" ref="ZR81:ZR110" si="1163">ZL81*ZO81</f>
        <v>0</v>
      </c>
      <c r="ZW81" s="24">
        <f t="shared" ref="ZW81:ZW110" si="1164">ZS81*ZT81</f>
        <v>0</v>
      </c>
      <c r="ZX81" s="24">
        <f t="shared" ref="ZX81:ZX110" si="1165">ZS81*ZU81</f>
        <v>0</v>
      </c>
      <c r="ZY81" s="24">
        <f t="shared" ref="ZY81:ZY110" si="1166">ZS81*ZV81</f>
        <v>0</v>
      </c>
      <c r="AAD81" s="24">
        <f t="shared" ref="AAD81:AAD110" si="1167">ZZ81*AAA81</f>
        <v>0</v>
      </c>
      <c r="AAE81" s="24">
        <f t="shared" ref="AAE81:AAE110" si="1168">ZZ81*AAB81</f>
        <v>0</v>
      </c>
      <c r="AAF81" s="24">
        <f t="shared" ref="AAF81:AAF110" si="1169">ZZ81*AAC81</f>
        <v>0</v>
      </c>
      <c r="AAK81" s="24">
        <f t="shared" ref="AAK81:AAK110" si="1170">AAG81*AAH81</f>
        <v>0</v>
      </c>
      <c r="AAL81" s="24">
        <f t="shared" ref="AAL81:AAL110" si="1171">AAG81*AAI81</f>
        <v>0</v>
      </c>
      <c r="AAM81" s="24">
        <f t="shared" ref="AAM81:AAM110" si="1172">AAG81*AAJ81</f>
        <v>0</v>
      </c>
      <c r="AAR81" s="24">
        <f t="shared" ref="AAR81:AAR110" si="1173">AAN81*AAO81</f>
        <v>0</v>
      </c>
      <c r="AAS81" s="24">
        <f t="shared" ref="AAS81:AAS110" si="1174">AAN81*AAP81</f>
        <v>0</v>
      </c>
      <c r="AAT81" s="24">
        <f t="shared" ref="AAT81:AAT110" si="1175">AAN81*AAQ81</f>
        <v>0</v>
      </c>
      <c r="AAY81" s="24">
        <f t="shared" ref="AAY81:AAY110" si="1176">AAU81*AAV81</f>
        <v>0</v>
      </c>
      <c r="AAZ81" s="24">
        <f t="shared" ref="AAZ81:AAZ110" si="1177">AAU81*AAW81</f>
        <v>0</v>
      </c>
      <c r="ABA81" s="24">
        <f t="shared" ref="ABA81:ABA110" si="1178">AAU81*AAX81</f>
        <v>0</v>
      </c>
      <c r="ABF81" s="24">
        <f t="shared" ref="ABF81:ABF110" si="1179">ABB81*ABC81</f>
        <v>0</v>
      </c>
      <c r="ABG81" s="24">
        <f t="shared" ref="ABG81:ABG110" si="1180">ABB81*ABD81</f>
        <v>0</v>
      </c>
      <c r="ABH81" s="24">
        <f t="shared" ref="ABH81:ABH110" si="1181">ABB81*ABE81</f>
        <v>0</v>
      </c>
      <c r="ABM81" s="24">
        <f t="shared" ref="ABM81:ABM110" si="1182">ABI81*ABJ81</f>
        <v>0</v>
      </c>
      <c r="ABN81" s="24">
        <f t="shared" ref="ABN81:ABN110" si="1183">ABI81*ABK81</f>
        <v>0</v>
      </c>
      <c r="ABO81" s="24">
        <f t="shared" ref="ABO81:ABO110" si="1184">ABI81*ABL81</f>
        <v>0</v>
      </c>
      <c r="ABT81" s="24">
        <f t="shared" ref="ABT81:ABT110" si="1185">ABP81*ABQ81</f>
        <v>0</v>
      </c>
      <c r="ABU81" s="24">
        <f t="shared" ref="ABU81:ABU110" si="1186">ABP81*ABR81</f>
        <v>0</v>
      </c>
      <c r="ABV81" s="24">
        <f t="shared" ref="ABV81:ABV110" si="1187">ABP81*ABS81</f>
        <v>0</v>
      </c>
      <c r="ACA81" s="24">
        <f t="shared" ref="ACA81:ACA110" si="1188">ABW81*ABX81</f>
        <v>0</v>
      </c>
      <c r="ACB81" s="24">
        <f t="shared" ref="ACB81:ACB110" si="1189">ABW81*ABY81</f>
        <v>0</v>
      </c>
      <c r="ACC81" s="24">
        <f t="shared" ref="ACC81:ACC110" si="1190">ABW81*ABZ81</f>
        <v>0</v>
      </c>
      <c r="ACH81" s="24">
        <f t="shared" ref="ACH81:ACH110" si="1191">ACD81*ACE81</f>
        <v>0</v>
      </c>
      <c r="ACI81" s="24">
        <f t="shared" ref="ACI81:ACI110" si="1192">ACD81*ACF81</f>
        <v>0</v>
      </c>
      <c r="ACJ81" s="24">
        <f t="shared" ref="ACJ81:ACJ110" si="1193">ACD81*ACG81</f>
        <v>0</v>
      </c>
      <c r="ACO81" s="24">
        <f t="shared" ref="ACO81:ACO110" si="1194">ACK81*ACL81</f>
        <v>0</v>
      </c>
      <c r="ACP81" s="24">
        <f t="shared" ref="ACP81:ACP110" si="1195">ACK81*ACM81</f>
        <v>0</v>
      </c>
      <c r="ACQ81" s="24">
        <f t="shared" ref="ACQ81:ACQ110" si="1196">ACK81*ACN81</f>
        <v>0</v>
      </c>
      <c r="ACV81" s="24">
        <f t="shared" ref="ACV81:ACV110" si="1197">ACR81*ACS81</f>
        <v>0</v>
      </c>
      <c r="ACW81" s="24">
        <f t="shared" ref="ACW81:ACW110" si="1198">ACR81*ACT81</f>
        <v>0</v>
      </c>
      <c r="ACX81" s="24">
        <f t="shared" ref="ACX81:ACX110" si="1199">ACR81*ACU81</f>
        <v>0</v>
      </c>
      <c r="ACY81"/>
      <c r="ACZ81"/>
      <c r="ADA81"/>
      <c r="ADB81"/>
      <c r="ADC81" s="15">
        <f t="shared" ref="ADC81:ADC110" si="1200">ACY81*ACZ81</f>
        <v>0</v>
      </c>
      <c r="ADD81" s="15">
        <f t="shared" ref="ADD81:ADD110" si="1201">ACY81*ADA81</f>
        <v>0</v>
      </c>
      <c r="ADE81" s="15">
        <f t="shared" ref="ADE81:ADE110" si="1202">ACY81*ADB81</f>
        <v>0</v>
      </c>
      <c r="ADJ81" s="24">
        <f t="shared" ref="ADJ81:ADJ110" si="1203">ADF81*ADG81</f>
        <v>0</v>
      </c>
      <c r="ADK81" s="24">
        <f t="shared" ref="ADK81:ADK110" si="1204">ADF81*ADH81</f>
        <v>0</v>
      </c>
      <c r="ADL81" s="24">
        <f t="shared" ref="ADL81:ADL110" si="1205">ADF81*ADI81</f>
        <v>0</v>
      </c>
      <c r="ADQ81" s="24">
        <f t="shared" ref="ADQ81:ADQ110" si="1206">ADM81*ADN81</f>
        <v>0</v>
      </c>
      <c r="ADR81" s="24">
        <f t="shared" ref="ADR81:ADR110" si="1207">ADM81*ADO81</f>
        <v>0</v>
      </c>
      <c r="ADS81" s="24">
        <f t="shared" ref="ADS81:ADS110" si="1208">ADM81*ADP81</f>
        <v>0</v>
      </c>
      <c r="ADX81" s="24">
        <f t="shared" ref="ADX81:ADX110" si="1209">ADT81*ADU81</f>
        <v>0</v>
      </c>
      <c r="ADY81" s="24">
        <f t="shared" ref="ADY81:ADY110" si="1210">ADT81*ADV81</f>
        <v>0</v>
      </c>
      <c r="ADZ81" s="24">
        <f t="shared" ref="ADZ81:ADZ110" si="1211">ADT81*ADW81</f>
        <v>0</v>
      </c>
      <c r="AEE81" s="24">
        <f t="shared" ref="AEE81:AEE110" si="1212">AEA81*AEB81</f>
        <v>0</v>
      </c>
      <c r="AEF81" s="24">
        <f t="shared" ref="AEF81:AEF110" si="1213">AEA81*AEC81</f>
        <v>0</v>
      </c>
      <c r="AEG81" s="24">
        <f t="shared" ref="AEG81:AEG110" si="1214">AEA81*AED81</f>
        <v>0</v>
      </c>
      <c r="AEL81" s="24">
        <f t="shared" ref="AEL81:AEL110" si="1215">AEH81*AEI81</f>
        <v>0</v>
      </c>
      <c r="AEM81" s="24">
        <f t="shared" ref="AEM81:AEM110" si="1216">AEH81*AEJ81</f>
        <v>0</v>
      </c>
      <c r="AEN81" s="24">
        <f t="shared" ref="AEN81:AEN110" si="1217">AEH81*AEK81</f>
        <v>0</v>
      </c>
      <c r="AES81" s="24">
        <f t="shared" ref="AES81:AES110" si="1218">AEO81*AEP81</f>
        <v>0</v>
      </c>
      <c r="AET81" s="24">
        <f t="shared" ref="AET81:AET110" si="1219">AEO81*AEQ81</f>
        <v>0</v>
      </c>
      <c r="AEU81" s="24">
        <f t="shared" ref="AEU81:AEU110" si="1220">AEO81*AER81</f>
        <v>0</v>
      </c>
      <c r="AEZ81" s="24">
        <f t="shared" ref="AEZ81:AEZ110" si="1221">AEV81*AEW81</f>
        <v>0</v>
      </c>
      <c r="AFA81" s="24">
        <f t="shared" ref="AFA81:AFA110" si="1222">AEV81*AEX81</f>
        <v>0</v>
      </c>
      <c r="AFB81" s="24">
        <f t="shared" ref="AFB81:AFB110" si="1223">AEV81*AEY81</f>
        <v>0</v>
      </c>
      <c r="AFG81" s="24">
        <f t="shared" ref="AFG81:AFG110" si="1224">AFC81*AFD81</f>
        <v>0</v>
      </c>
      <c r="AFH81" s="24">
        <f t="shared" ref="AFH81:AFH110" si="1225">AFC81*AFE81</f>
        <v>0</v>
      </c>
      <c r="AFI81" s="24">
        <f t="shared" ref="AFI81:AFI110" si="1226">AFC81*AFF81</f>
        <v>0</v>
      </c>
      <c r="AFN81" s="24">
        <f t="shared" ref="AFN81:AFN110" si="1227">AFJ81*AFK81</f>
        <v>0</v>
      </c>
      <c r="AFO81" s="24">
        <f t="shared" ref="AFO81:AFO110" si="1228">AFJ81*AFL81</f>
        <v>0</v>
      </c>
      <c r="AFP81" s="24">
        <f t="shared" ref="AFP81:AFP110" si="1229">AFJ81*AFM81</f>
        <v>0</v>
      </c>
      <c r="AFU81" s="24">
        <f t="shared" ref="AFU81:AFU110" si="1230">AFQ81*AFR81</f>
        <v>0</v>
      </c>
      <c r="AFV81" s="24">
        <f t="shared" ref="AFV81:AFV110" si="1231">AFQ81*AFS81</f>
        <v>0</v>
      </c>
      <c r="AFW81" s="24">
        <f t="shared" ref="AFW81:AFW110" si="1232">AFQ81*AFT81</f>
        <v>0</v>
      </c>
      <c r="AGB81" s="24">
        <f t="shared" ref="AGB81:AGB110" si="1233">AFX81*AFY81</f>
        <v>0</v>
      </c>
      <c r="AGC81" s="24">
        <f t="shared" ref="AGC81:AGC110" si="1234">AFX81*AFZ81</f>
        <v>0</v>
      </c>
      <c r="AGD81" s="24">
        <f t="shared" ref="AGD81:AGD110" si="1235">AFX81*AGA81</f>
        <v>0</v>
      </c>
      <c r="AGI81" s="24">
        <f t="shared" ref="AGI81:AGI110" si="1236">AGE81*AGF81</f>
        <v>0</v>
      </c>
      <c r="AGJ81" s="24">
        <f t="shared" ref="AGJ81:AGJ110" si="1237">AGE81*AGG81</f>
        <v>0</v>
      </c>
      <c r="AGK81" s="24">
        <f t="shared" ref="AGK81:AGK110" si="1238">AGE81*AGH81</f>
        <v>0</v>
      </c>
      <c r="AGP81" s="24">
        <f t="shared" ref="AGP81:AGP110" si="1239">AGL81*AGM81</f>
        <v>0</v>
      </c>
      <c r="AGQ81" s="24">
        <f t="shared" ref="AGQ81:AGQ110" si="1240">AGL81*AGN81</f>
        <v>0</v>
      </c>
      <c r="AGR81" s="24">
        <f t="shared" ref="AGR81:AGR110" si="1241">AGL81*AGO81</f>
        <v>0</v>
      </c>
      <c r="AGW81" s="24">
        <f t="shared" ref="AGW81:AGW110" si="1242">AGS81*AGT81</f>
        <v>0</v>
      </c>
      <c r="AGX81" s="24">
        <f t="shared" ref="AGX81:AGX110" si="1243">AGS81*AGU81</f>
        <v>0</v>
      </c>
      <c r="AGY81" s="24">
        <f t="shared" ref="AGY81:AGY110" si="1244">AGS81*AGV81</f>
        <v>0</v>
      </c>
      <c r="AHD81" s="24">
        <f t="shared" ref="AHD81:AHD110" si="1245">AGZ81*AHA81</f>
        <v>0</v>
      </c>
      <c r="AHE81" s="24">
        <f t="shared" ref="AHE81:AHE110" si="1246">AGZ81*AHB81</f>
        <v>0</v>
      </c>
      <c r="AHF81" s="24">
        <f t="shared" ref="AHF81:AHF110" si="1247">AGZ81*AHC81</f>
        <v>0</v>
      </c>
      <c r="AHK81" s="24">
        <f t="shared" ref="AHK81:AHK110" si="1248">AHG81*AHH81</f>
        <v>0</v>
      </c>
      <c r="AHL81" s="24">
        <f t="shared" ref="AHL81:AHL110" si="1249">AHG81*AHI81</f>
        <v>0</v>
      </c>
      <c r="AHM81" s="24">
        <f t="shared" ref="AHM81:AHM110" si="1250">AHG81*AHJ81</f>
        <v>0</v>
      </c>
      <c r="AHR81" s="24">
        <f t="shared" ref="AHR81:AHR110" si="1251">AHN81*AHO81</f>
        <v>0</v>
      </c>
      <c r="AHS81" s="24">
        <f t="shared" ref="AHS81:AHS110" si="1252">AHN81*AHP81</f>
        <v>0</v>
      </c>
      <c r="AHT81" s="24">
        <f t="shared" ref="AHT81:AHT110" si="1253">AHN81*AHQ81</f>
        <v>0</v>
      </c>
      <c r="AHY81" s="24">
        <f t="shared" ref="AHY81:AHY110" si="1254">AHU81*AHV81</f>
        <v>0</v>
      </c>
      <c r="AHZ81" s="24">
        <f t="shared" ref="AHZ81:AHZ110" si="1255">AHU81*AHW81</f>
        <v>0</v>
      </c>
      <c r="AIA81" s="24">
        <f t="shared" ref="AIA81:AIA110" si="1256">AHU81*AHX81</f>
        <v>0</v>
      </c>
      <c r="AIF81" s="24">
        <f t="shared" ref="AIF81:AIF110" si="1257">AIB81*AIC81</f>
        <v>0</v>
      </c>
      <c r="AIG81" s="24">
        <f t="shared" ref="AIG81:AIG110" si="1258">AIB81*AID81</f>
        <v>0</v>
      </c>
      <c r="AIH81" s="24">
        <f t="shared" ref="AIH81:AIH110" si="1259">AIB81*AIE81</f>
        <v>0</v>
      </c>
      <c r="AIM81" s="24">
        <f t="shared" ref="AIM81:AIM110" si="1260">AII81*AIJ81</f>
        <v>0</v>
      </c>
      <c r="AIN81" s="24">
        <f t="shared" ref="AIN81:AIN110" si="1261">AII81*AIK81</f>
        <v>0</v>
      </c>
      <c r="AIO81" s="24">
        <f t="shared" ref="AIO81:AIO110" si="1262">AII81*AIL81</f>
        <v>0</v>
      </c>
      <c r="AIT81" s="24">
        <f t="shared" ref="AIT81:AIT110" si="1263">AIP81*AIQ81</f>
        <v>0</v>
      </c>
      <c r="AIU81" s="24">
        <f t="shared" ref="AIU81:AIU110" si="1264">AIP81*AIR81</f>
        <v>0</v>
      </c>
      <c r="AIV81" s="24">
        <f t="shared" ref="AIV81:AIV110" si="1265">AIP81*AIS81</f>
        <v>0</v>
      </c>
      <c r="AJA81" s="24">
        <f t="shared" ref="AJA81:AJA110" si="1266">AIW81*AIX81</f>
        <v>0</v>
      </c>
      <c r="AJB81" s="24">
        <f t="shared" ref="AJB81:AJB110" si="1267">AIW81*AIY81</f>
        <v>0</v>
      </c>
      <c r="AJC81" s="24">
        <f t="shared" ref="AJC81:AJC110" si="1268">AIW81*AIZ81</f>
        <v>0</v>
      </c>
      <c r="AJH81" s="24">
        <f t="shared" ref="AJH81:AJH110" si="1269">AJD81*AJE81</f>
        <v>0</v>
      </c>
      <c r="AJI81" s="24">
        <f t="shared" ref="AJI81:AJI110" si="1270">AJD81*AJF81</f>
        <v>0</v>
      </c>
      <c r="AJJ81" s="24">
        <f t="shared" ref="AJJ81:AJJ110" si="1271">AJD81*AJG81</f>
        <v>0</v>
      </c>
      <c r="AJO81" s="24">
        <f t="shared" ref="AJO81:AJO110" si="1272">AJK81*AJL81</f>
        <v>0</v>
      </c>
      <c r="AJP81" s="24">
        <f t="shared" ref="AJP81:AJP110" si="1273">AJK81*AJM81</f>
        <v>0</v>
      </c>
      <c r="AJQ81" s="24">
        <f t="shared" ref="AJQ81:AJQ110" si="1274">AJK81*AJN81</f>
        <v>0</v>
      </c>
      <c r="AJV81" s="24">
        <f t="shared" ref="AJV81:AJV110" si="1275">AJR81*AJS81</f>
        <v>0</v>
      </c>
      <c r="AJW81" s="24">
        <f t="shared" ref="AJW81:AJW110" si="1276">AJR81*AJT81</f>
        <v>0</v>
      </c>
      <c r="AJX81" s="24">
        <f t="shared" ref="AJX81:AJX110" si="1277">AJR81*AJU81</f>
        <v>0</v>
      </c>
      <c r="AKC81" s="24">
        <f t="shared" ref="AKC81:AKC110" si="1278">AJY81*AJZ81</f>
        <v>0</v>
      </c>
      <c r="AKD81" s="24">
        <f t="shared" ref="AKD81:AKD110" si="1279">AJY81*AKA81</f>
        <v>0</v>
      </c>
      <c r="AKE81" s="24">
        <f t="shared" ref="AKE81:AKE110" si="1280">AJY81*AKB81</f>
        <v>0</v>
      </c>
      <c r="AKJ81" s="24">
        <f t="shared" ref="AKJ81:AKJ110" si="1281">AKF81*AKG81</f>
        <v>0</v>
      </c>
      <c r="AKK81" s="24">
        <f t="shared" ref="AKK81:AKK110" si="1282">AKF81*AKH81</f>
        <v>0</v>
      </c>
      <c r="AKL81" s="24">
        <f t="shared" ref="AKL81:AKL110" si="1283">AKF81*AKI81</f>
        <v>0</v>
      </c>
      <c r="AKQ81" s="24">
        <f t="shared" ref="AKQ81:AKQ110" si="1284">AKM81*AKN81</f>
        <v>0</v>
      </c>
      <c r="AKR81" s="24">
        <f t="shared" ref="AKR81:AKR110" si="1285">AKM81*AKO81</f>
        <v>0</v>
      </c>
      <c r="AKS81" s="24">
        <f t="shared" ref="AKS81:AKS110" si="1286">AKM81*AKP81</f>
        <v>0</v>
      </c>
      <c r="AKX81" s="24">
        <f t="shared" ref="AKX81:AKX110" si="1287">AKT81*AKU81</f>
        <v>0</v>
      </c>
      <c r="AKY81" s="24">
        <f t="shared" ref="AKY81:AKY110" si="1288">AKT81*AKV81</f>
        <v>0</v>
      </c>
      <c r="AKZ81" s="24">
        <f t="shared" ref="AKZ81:AKZ110" si="1289">AKT81*AKW81</f>
        <v>0</v>
      </c>
      <c r="ALE81" s="24">
        <f t="shared" ref="ALE81:ALE110" si="1290">ALA81*ALB81</f>
        <v>0</v>
      </c>
      <c r="ALF81" s="24">
        <f t="shared" ref="ALF81:ALF110" si="1291">ALA81*ALC81</f>
        <v>0</v>
      </c>
      <c r="ALG81" s="24">
        <f t="shared" ref="ALG81:ALG110" si="1292">ALA81*ALD81</f>
        <v>0</v>
      </c>
      <c r="ALL81" s="24">
        <f t="shared" ref="ALL81:ALL110" si="1293">ALH81*ALI81</f>
        <v>0</v>
      </c>
      <c r="ALM81" s="24">
        <f t="shared" ref="ALM81:ALM110" si="1294">ALH81*ALJ81</f>
        <v>0</v>
      </c>
      <c r="ALN81" s="24">
        <f t="shared" ref="ALN81:ALN110" si="1295">ALH81*ALK81</f>
        <v>0</v>
      </c>
      <c r="ALS81" s="24">
        <f t="shared" ref="ALS81:ALS110" si="1296">ALO81*ALP81</f>
        <v>0</v>
      </c>
      <c r="ALT81" s="24">
        <f t="shared" ref="ALT81:ALT110" si="1297">ALO81*ALQ81</f>
        <v>0</v>
      </c>
      <c r="ALU81" s="24">
        <f t="shared" ref="ALU81:ALU110" si="1298">ALO81*ALR81</f>
        <v>0</v>
      </c>
      <c r="ALZ81" s="24">
        <f t="shared" ref="ALZ81:ALZ110" si="1299">ALV81*ALW81</f>
        <v>0</v>
      </c>
      <c r="AMA81" s="24">
        <f t="shared" ref="AMA81:AMA110" si="1300">ALV81*ALX81</f>
        <v>0</v>
      </c>
      <c r="AMB81" s="24">
        <f t="shared" ref="AMB81:AMB110" si="1301">ALV81*ALY81</f>
        <v>0</v>
      </c>
      <c r="AMG81" s="24">
        <f t="shared" ref="AMG81:AMG110" si="1302">AMC81*AMD81</f>
        <v>0</v>
      </c>
      <c r="AMH81" s="24">
        <f t="shared" ref="AMH81:AMH110" si="1303">AMC81*AME81</f>
        <v>0</v>
      </c>
      <c r="AMI81" s="24">
        <f t="shared" ref="AMI81:AMI110" si="1304">AMC81*AMF81</f>
        <v>0</v>
      </c>
      <c r="AMN81" s="24">
        <f t="shared" ref="AMN81:AMN110" si="1305">AMJ81*AMK81</f>
        <v>0</v>
      </c>
      <c r="AMO81" s="24">
        <f t="shared" ref="AMO81:AMO110" si="1306">AMJ81*AML81</f>
        <v>0</v>
      </c>
      <c r="AMP81" s="24">
        <f t="shared" ref="AMP81:AMP110" si="1307">AMJ81*AMM81</f>
        <v>0</v>
      </c>
      <c r="AMU81" s="24">
        <f t="shared" ref="AMU81:AMU110" si="1308">AMQ81*AMR81</f>
        <v>0</v>
      </c>
      <c r="AMV81" s="24">
        <f t="shared" ref="AMV81:AMV110" si="1309">AMQ81*AMS81</f>
        <v>0</v>
      </c>
      <c r="AMW81" s="24">
        <f t="shared" ref="AMW81:AMW110" si="1310">AMQ81*AMT81</f>
        <v>0</v>
      </c>
      <c r="ANB81" s="24">
        <f t="shared" ref="ANB81:ANB110" si="1311">AMX81*AMY81</f>
        <v>0</v>
      </c>
      <c r="ANC81" s="24">
        <f t="shared" ref="ANC81:ANC110" si="1312">AMX81*AMZ81</f>
        <v>0</v>
      </c>
      <c r="AND81" s="24">
        <f t="shared" ref="AND81:AND110" si="1313">AMX81*ANA81</f>
        <v>0</v>
      </c>
      <c r="ANI81" s="24">
        <f t="shared" ref="ANI81:ANI110" si="1314">ANE81*ANF81</f>
        <v>0</v>
      </c>
      <c r="ANJ81" s="24">
        <f t="shared" ref="ANJ81:ANJ110" si="1315">ANE81*ANG81</f>
        <v>0</v>
      </c>
      <c r="ANK81" s="24">
        <f t="shared" ref="ANK81:ANK110" si="1316">ANE81*ANH81</f>
        <v>0</v>
      </c>
      <c r="ANP81" s="24">
        <f t="shared" ref="ANP81:ANP110" si="1317">ANL81*ANM81</f>
        <v>0</v>
      </c>
      <c r="ANQ81" s="24">
        <f t="shared" ref="ANQ81:ANQ110" si="1318">ANL81*ANN81</f>
        <v>0</v>
      </c>
      <c r="ANR81" s="24">
        <f t="shared" ref="ANR81:ANR110" si="1319">ANL81*ANO81</f>
        <v>0</v>
      </c>
      <c r="ANW81" s="24">
        <f t="shared" ref="ANW81:ANW110" si="1320">ANS81*ANT81</f>
        <v>0</v>
      </c>
      <c r="ANX81" s="24">
        <f t="shared" ref="ANX81:ANX110" si="1321">ANS81*ANU81</f>
        <v>0</v>
      </c>
      <c r="ANY81" s="24">
        <f t="shared" ref="ANY81:ANY110" si="1322">ANS81*ANV81</f>
        <v>0</v>
      </c>
      <c r="AOD81" s="24">
        <f t="shared" ref="AOD81:AOD110" si="1323">ANZ81*AOA81</f>
        <v>0</v>
      </c>
      <c r="AOE81" s="24">
        <f t="shared" ref="AOE81:AOE110" si="1324">ANZ81*AOB81</f>
        <v>0</v>
      </c>
      <c r="AOF81" s="24">
        <f t="shared" ref="AOF81:AOF110" si="1325">ANZ81*AOC81</f>
        <v>0</v>
      </c>
      <c r="AOK81" s="24">
        <f t="shared" ref="AOK81:AOK110" si="1326">AOG81*AOH81</f>
        <v>0</v>
      </c>
      <c r="AOL81" s="24">
        <f t="shared" ref="AOL81:AOL110" si="1327">AOG81*AOI81</f>
        <v>0</v>
      </c>
      <c r="AOM81" s="24">
        <f t="shared" ref="AOM81:AOM110" si="1328">AOG81*AOJ81</f>
        <v>0</v>
      </c>
      <c r="AOR81" s="24">
        <f t="shared" ref="AOR81:AOR110" si="1329">AON81*AOO81</f>
        <v>0</v>
      </c>
      <c r="AOS81" s="24">
        <f t="shared" ref="AOS81:AOS110" si="1330">AON81*AOP81</f>
        <v>0</v>
      </c>
      <c r="AOT81" s="24">
        <f t="shared" ref="AOT81:AOT110" si="1331">AON81*AOQ81</f>
        <v>0</v>
      </c>
      <c r="AOY81" s="24">
        <f t="shared" ref="AOY81:AOY110" si="1332">AOU81*AOV81</f>
        <v>0</v>
      </c>
      <c r="AOZ81" s="24">
        <f t="shared" ref="AOZ81:AOZ110" si="1333">AOU81*AOW81</f>
        <v>0</v>
      </c>
      <c r="APA81" s="24">
        <f t="shared" ref="APA81:APA110" si="1334">AOU81*AOX81</f>
        <v>0</v>
      </c>
      <c r="APF81" s="24">
        <f t="shared" ref="APF81:APF110" si="1335">APB81*APC81</f>
        <v>0</v>
      </c>
      <c r="APG81" s="24">
        <f t="shared" ref="APG81:APG110" si="1336">APB81*APD81</f>
        <v>0</v>
      </c>
      <c r="APH81" s="24">
        <f t="shared" ref="APH81:APH110" si="1337">APB81*APE81</f>
        <v>0</v>
      </c>
      <c r="APM81" s="24">
        <f t="shared" ref="APM81:APM110" si="1338">API81*APJ81</f>
        <v>0</v>
      </c>
      <c r="APN81" s="24">
        <f t="shared" ref="APN81:APN110" si="1339">API81*APK81</f>
        <v>0</v>
      </c>
      <c r="APO81" s="24">
        <f t="shared" ref="APO81:APO110" si="1340">API81*APL81</f>
        <v>0</v>
      </c>
      <c r="APT81" s="24">
        <f t="shared" ref="APT81:APT110" si="1341">APP81*APQ81</f>
        <v>0</v>
      </c>
      <c r="APU81" s="24">
        <f t="shared" ref="APU81:APU110" si="1342">APP81*APR81</f>
        <v>0</v>
      </c>
      <c r="APV81" s="24">
        <f t="shared" ref="APV81:APV110" si="1343">APP81*APS81</f>
        <v>0</v>
      </c>
      <c r="AQA81" s="24">
        <f t="shared" ref="AQA81:AQA110" si="1344">APW81*APX81</f>
        <v>0</v>
      </c>
      <c r="AQB81" s="24">
        <f t="shared" ref="AQB81:AQB110" si="1345">APW81*APY81</f>
        <v>0</v>
      </c>
      <c r="AQC81" s="24">
        <f t="shared" ref="AQC81:AQC110" si="1346">APW81*APZ81</f>
        <v>0</v>
      </c>
      <c r="AQH81" s="24">
        <f t="shared" ref="AQH81:AQH110" si="1347">AQD81*AQE81</f>
        <v>0</v>
      </c>
      <c r="AQI81" s="24">
        <f t="shared" ref="AQI81:AQI110" si="1348">AQD81*AQF81</f>
        <v>0</v>
      </c>
      <c r="AQJ81" s="24">
        <f t="shared" ref="AQJ81:AQJ110" si="1349">AQD81*AQG81</f>
        <v>0</v>
      </c>
      <c r="AQO81" s="24">
        <f t="shared" ref="AQO81:AQO110" si="1350">AQK81*AQL81</f>
        <v>0</v>
      </c>
      <c r="AQP81" s="24">
        <f t="shared" ref="AQP81:AQP110" si="1351">AQK81*AQM81</f>
        <v>0</v>
      </c>
      <c r="AQQ81" s="24">
        <f t="shared" ref="AQQ81:AQQ110" si="1352">AQK81*AQN81</f>
        <v>0</v>
      </c>
      <c r="AQV81" s="24">
        <f t="shared" ref="AQV81:AQV110" si="1353">AQR81*AQS81</f>
        <v>0</v>
      </c>
      <c r="AQW81" s="24">
        <f t="shared" ref="AQW81:AQW110" si="1354">AQR81*AQT81</f>
        <v>0</v>
      </c>
      <c r="AQX81" s="24">
        <f t="shared" ref="AQX81:AQX110" si="1355">AQR81*AQU81</f>
        <v>0</v>
      </c>
      <c r="ARC81" s="24">
        <f t="shared" ref="ARC81:ARC110" si="1356">AQY81*AQZ81</f>
        <v>0</v>
      </c>
      <c r="ARD81" s="24">
        <f t="shared" ref="ARD81:ARD110" si="1357">AQY81*ARA81</f>
        <v>0</v>
      </c>
      <c r="ARE81" s="24">
        <f t="shared" ref="ARE81:ARE110" si="1358">AQY81*ARB81</f>
        <v>0</v>
      </c>
      <c r="ARJ81" s="24">
        <f t="shared" ref="ARJ81:ARJ110" si="1359">ARF81*ARG81</f>
        <v>0</v>
      </c>
      <c r="ARK81" s="24">
        <f t="shared" ref="ARK81:ARK110" si="1360">ARF81*ARH81</f>
        <v>0</v>
      </c>
      <c r="ARL81" s="24">
        <f t="shared" ref="ARL81:ARL110" si="1361">ARF81*ARI81</f>
        <v>0</v>
      </c>
      <c r="ARQ81" s="24">
        <f t="shared" ref="ARQ81:ARQ110" si="1362">ARM81*ARN81</f>
        <v>0</v>
      </c>
      <c r="ARR81" s="24">
        <f t="shared" ref="ARR81:ARR110" si="1363">ARM81*ARO81</f>
        <v>0</v>
      </c>
      <c r="ARS81" s="24">
        <f t="shared" ref="ARS81:ARS110" si="1364">ARM81*ARP81</f>
        <v>0</v>
      </c>
      <c r="ARX81" s="24">
        <f t="shared" ref="ARX81:ARX110" si="1365">ART81*ARU81</f>
        <v>0</v>
      </c>
      <c r="ARY81" s="24">
        <f t="shared" ref="ARY81:ARY110" si="1366">ART81*ARV81</f>
        <v>0</v>
      </c>
      <c r="ARZ81" s="24">
        <f t="shared" ref="ARZ81:ARZ110" si="1367">ART81*ARW81</f>
        <v>0</v>
      </c>
      <c r="ASE81" s="24">
        <f t="shared" ref="ASE81:ASE110" si="1368">ASA81*ASB81</f>
        <v>0</v>
      </c>
      <c r="ASF81" s="24">
        <f t="shared" ref="ASF81:ASF110" si="1369">ASA81*ASC81</f>
        <v>0</v>
      </c>
      <c r="ASG81" s="24">
        <f t="shared" ref="ASG81:ASG110" si="1370">ASA81*ASD81</f>
        <v>0</v>
      </c>
      <c r="ASL81" s="24">
        <f t="shared" ref="ASL81:ASL110" si="1371">ASH81*ASI81</f>
        <v>0</v>
      </c>
      <c r="ASM81" s="24">
        <f t="shared" ref="ASM81:ASM110" si="1372">ASH81*ASJ81</f>
        <v>0</v>
      </c>
      <c r="ASN81" s="24">
        <f t="shared" ref="ASN81:ASN110" si="1373">ASH81*ASK81</f>
        <v>0</v>
      </c>
      <c r="ASS81" s="24">
        <f t="shared" ref="ASS81:ASS110" si="1374">ASO81*ASP81</f>
        <v>0</v>
      </c>
      <c r="AST81" s="24">
        <f t="shared" ref="AST81:AST110" si="1375">ASO81*ASQ81</f>
        <v>0</v>
      </c>
      <c r="ASU81" s="24">
        <f t="shared" ref="ASU81:ASU110" si="1376">ASO81*ASR81</f>
        <v>0</v>
      </c>
      <c r="ASZ81" s="24">
        <f t="shared" ref="ASZ81:ASZ110" si="1377">ASV81*ASW81</f>
        <v>0</v>
      </c>
      <c r="ATA81" s="24">
        <f t="shared" ref="ATA81:ATA110" si="1378">ASV81*ASX81</f>
        <v>0</v>
      </c>
      <c r="ATB81" s="24">
        <f t="shared" ref="ATB81:ATB110" si="1379">ASV81*ASY81</f>
        <v>0</v>
      </c>
      <c r="ATG81" s="24">
        <f t="shared" ref="ATG81:ATG110" si="1380">ATC81*ATD81</f>
        <v>0</v>
      </c>
      <c r="ATH81" s="24">
        <f t="shared" ref="ATH81:ATH110" si="1381">ATC81*ATE81</f>
        <v>0</v>
      </c>
      <c r="ATI81" s="24">
        <f t="shared" ref="ATI81:ATI110" si="1382">ATC81*ATF81</f>
        <v>0</v>
      </c>
      <c r="ATN81" s="24">
        <f t="shared" ref="ATN81:ATN110" si="1383">ATJ81*ATK81</f>
        <v>0</v>
      </c>
      <c r="ATO81" s="24">
        <f t="shared" ref="ATO81:ATO110" si="1384">ATJ81*ATL81</f>
        <v>0</v>
      </c>
      <c r="ATP81" s="24">
        <f t="shared" ref="ATP81:ATP110" si="1385">ATJ81*ATM81</f>
        <v>0</v>
      </c>
      <c r="ATU81" s="24">
        <f t="shared" ref="ATU81:ATU110" si="1386">ATQ81*ATR81</f>
        <v>0</v>
      </c>
      <c r="ATV81" s="24">
        <f t="shared" ref="ATV81:ATV110" si="1387">ATQ81*ATS81</f>
        <v>0</v>
      </c>
      <c r="ATW81" s="24">
        <f t="shared" ref="ATW81:ATW110" si="1388">ATQ81*ATT81</f>
        <v>0</v>
      </c>
      <c r="AUB81" s="24">
        <f t="shared" ref="AUB81:AUB110" si="1389">ATX81*ATY81</f>
        <v>0</v>
      </c>
      <c r="AUC81" s="24">
        <f t="shared" ref="AUC81:AUC110" si="1390">ATX81*ATZ81</f>
        <v>0</v>
      </c>
      <c r="AUD81" s="24">
        <f t="shared" ref="AUD81:AUD110" si="1391">ATX81*AUA81</f>
        <v>0</v>
      </c>
      <c r="AUI81" s="24">
        <f t="shared" ref="AUI81:AUI110" si="1392">AUE81*AUF81</f>
        <v>0</v>
      </c>
      <c r="AUJ81" s="24">
        <f t="shared" ref="AUJ81:AUJ110" si="1393">AUE81*AUG81</f>
        <v>0</v>
      </c>
      <c r="AUK81" s="24">
        <f t="shared" ref="AUK81:AUK110" si="1394">AUE81*AUH81</f>
        <v>0</v>
      </c>
      <c r="AUP81" s="24">
        <f t="shared" ref="AUP81:AUP110" si="1395">AUL81*AUM81</f>
        <v>0</v>
      </c>
      <c r="AUQ81" s="24">
        <f t="shared" ref="AUQ81:AUQ110" si="1396">AUL81*AUN81</f>
        <v>0</v>
      </c>
      <c r="AUR81" s="24">
        <f t="shared" ref="AUR81:AUR110" si="1397">AUL81*AUO81</f>
        <v>0</v>
      </c>
      <c r="AUW81" s="24">
        <f t="shared" ref="AUW81:AUW110" si="1398">AUS81*AUT81</f>
        <v>0</v>
      </c>
      <c r="AUX81" s="24">
        <f t="shared" ref="AUX81:AUX110" si="1399">AUS81*AUU81</f>
        <v>0</v>
      </c>
      <c r="AUY81" s="24">
        <f t="shared" ref="AUY81:AUY110" si="1400">AUS81*AUV81</f>
        <v>0</v>
      </c>
      <c r="AVD81" s="24">
        <f t="shared" ref="AVD81:AVD110" si="1401">AUZ81*AVA81</f>
        <v>0</v>
      </c>
      <c r="AVE81" s="24">
        <f t="shared" ref="AVE81:AVE110" si="1402">AUZ81*AVB81</f>
        <v>0</v>
      </c>
      <c r="AVF81" s="24">
        <f t="shared" ref="AVF81:AVF110" si="1403">AUZ81*AVC81</f>
        <v>0</v>
      </c>
      <c r="AVK81" s="24">
        <f t="shared" ref="AVK81:AVK110" si="1404">AVG81*AVH81</f>
        <v>0</v>
      </c>
      <c r="AVL81" s="24">
        <f t="shared" ref="AVL81:AVL110" si="1405">AVG81*AVI81</f>
        <v>0</v>
      </c>
      <c r="AVM81" s="24">
        <f t="shared" ref="AVM81:AVM110" si="1406">AVG81*AVJ81</f>
        <v>0</v>
      </c>
      <c r="AVR81" s="24">
        <f t="shared" ref="AVR81:AVR110" si="1407">AVN81*AVO81</f>
        <v>0</v>
      </c>
      <c r="AVS81" s="24">
        <f t="shared" ref="AVS81:AVS110" si="1408">AVN81*AVP81</f>
        <v>0</v>
      </c>
      <c r="AVT81" s="24">
        <f t="shared" ref="AVT81:AVT110" si="1409">AVN81*AVQ81</f>
        <v>0</v>
      </c>
      <c r="AVY81" s="24">
        <f t="shared" ref="AVY81:AVY110" si="1410">AVU81*AVV81</f>
        <v>0</v>
      </c>
      <c r="AVZ81" s="24">
        <f t="shared" ref="AVZ81:AVZ110" si="1411">AVU81*AVW81</f>
        <v>0</v>
      </c>
      <c r="AWA81" s="24">
        <f t="shared" ref="AWA81:AWA110" si="1412">AVU81*AVX81</f>
        <v>0</v>
      </c>
      <c r="AWF81" s="24">
        <f t="shared" ref="AWF81:AWF110" si="1413">AWB81*AWC81</f>
        <v>0</v>
      </c>
      <c r="AWG81" s="24">
        <f t="shared" ref="AWG81:AWG110" si="1414">AWB81*AWD81</f>
        <v>0</v>
      </c>
      <c r="AWH81" s="24">
        <f t="shared" ref="AWH81:AWH110" si="1415">AWB81*AWE81</f>
        <v>0</v>
      </c>
      <c r="AWM81" s="24">
        <f t="shared" ref="AWM81:AWM110" si="1416">AWI81*AWJ81</f>
        <v>0</v>
      </c>
      <c r="AWN81" s="24">
        <f t="shared" ref="AWN81:AWN110" si="1417">AWI81*AWK81</f>
        <v>0</v>
      </c>
      <c r="AWO81" s="24">
        <f t="shared" ref="AWO81:AWO110" si="1418">AWI81*AWL81</f>
        <v>0</v>
      </c>
      <c r="AWT81" s="24">
        <f t="shared" ref="AWT81:AWT110" si="1419">AWP81*AWQ81</f>
        <v>0</v>
      </c>
      <c r="AWU81" s="24">
        <f t="shared" ref="AWU81:AWU110" si="1420">AWP81*AWR81</f>
        <v>0</v>
      </c>
      <c r="AWV81" s="24">
        <f t="shared" ref="AWV81:AWV110" si="1421">AWP81*AWS81</f>
        <v>0</v>
      </c>
      <c r="AXA81" s="24">
        <f t="shared" ref="AXA81:AXA110" si="1422">AWW81*AWX81</f>
        <v>0</v>
      </c>
      <c r="AXB81" s="24">
        <f t="shared" ref="AXB81:AXB110" si="1423">AWW81*AWY81</f>
        <v>0</v>
      </c>
      <c r="AXC81" s="24">
        <f t="shared" ref="AXC81:AXC110" si="1424">AWW81*AWZ81</f>
        <v>0</v>
      </c>
      <c r="AXH81" s="24">
        <f t="shared" ref="AXH81:AXH110" si="1425">AXD81*AXE81</f>
        <v>0</v>
      </c>
      <c r="AXI81" s="24">
        <f t="shared" ref="AXI81:AXI110" si="1426">AXD81*AXF81</f>
        <v>0</v>
      </c>
      <c r="AXJ81" s="24">
        <f t="shared" ref="AXJ81:AXJ110" si="1427">AXD81*AXG81</f>
        <v>0</v>
      </c>
      <c r="AXO81" s="24">
        <f t="shared" ref="AXO81:AXO110" si="1428">AXK81*AXL81</f>
        <v>0</v>
      </c>
      <c r="AXP81" s="24">
        <f t="shared" ref="AXP81:AXP110" si="1429">AXK81*AXM81</f>
        <v>0</v>
      </c>
      <c r="AXQ81" s="24">
        <f t="shared" ref="AXQ81:AXQ110" si="1430">AXK81*AXN81</f>
        <v>0</v>
      </c>
      <c r="AXV81" s="24">
        <f t="shared" ref="AXV81:AXV110" si="1431">AXR81*AXS81</f>
        <v>0</v>
      </c>
      <c r="AXW81" s="24">
        <f t="shared" ref="AXW81:AXW110" si="1432">AXR81*AXT81</f>
        <v>0</v>
      </c>
      <c r="AXX81" s="24">
        <f t="shared" ref="AXX81:AXX110" si="1433">AXR81*AXU81</f>
        <v>0</v>
      </c>
      <c r="AYC81" s="24">
        <f t="shared" ref="AYC81:AYC110" si="1434">AXY81*AXZ81</f>
        <v>0</v>
      </c>
      <c r="AYD81" s="24">
        <f t="shared" ref="AYD81:AYD110" si="1435">AXY81*AYA81</f>
        <v>0</v>
      </c>
      <c r="AYE81" s="24">
        <f t="shared" ref="AYE81:AYE110" si="1436">AXY81*AYB81</f>
        <v>0</v>
      </c>
      <c r="AYJ81" s="24">
        <f t="shared" ref="AYJ81:AYJ110" si="1437">AYF81*AYG81</f>
        <v>0</v>
      </c>
      <c r="AYK81" s="24">
        <f t="shared" ref="AYK81:AYK110" si="1438">AYF81*AYH81</f>
        <v>0</v>
      </c>
      <c r="AYL81" s="24">
        <f t="shared" ref="AYL81:AYL110" si="1439">AYF81*AYI81</f>
        <v>0</v>
      </c>
      <c r="AYQ81" s="24">
        <f t="shared" ref="AYQ81:AYQ110" si="1440">AYM81*AYN81</f>
        <v>0</v>
      </c>
      <c r="AYR81" s="24">
        <f t="shared" ref="AYR81:AYR110" si="1441">AYM81*AYO81</f>
        <v>0</v>
      </c>
      <c r="AYS81" s="24">
        <f t="shared" ref="AYS81:AYS110" si="1442">AYM81*AYP81</f>
        <v>0</v>
      </c>
      <c r="AYX81" s="24">
        <f t="shared" ref="AYX81:AYX110" si="1443">AYT81*AYU81</f>
        <v>0</v>
      </c>
      <c r="AYY81" s="24">
        <f t="shared" ref="AYY81:AYY110" si="1444">AYT81*AYV81</f>
        <v>0</v>
      </c>
      <c r="AYZ81" s="24">
        <f t="shared" ref="AYZ81:AYZ110" si="1445">AYT81*AYW81</f>
        <v>0</v>
      </c>
      <c r="AZE81" s="24">
        <f t="shared" ref="AZE81:AZE110" si="1446">AZA81*AZB81</f>
        <v>0</v>
      </c>
      <c r="AZF81" s="24">
        <f t="shared" ref="AZF81:AZF110" si="1447">AZA81*AZC81</f>
        <v>0</v>
      </c>
      <c r="AZG81" s="24">
        <f t="shared" ref="AZG81:AZG110" si="1448">AZA81*AZD81</f>
        <v>0</v>
      </c>
      <c r="AZL81" s="24">
        <f t="shared" ref="AZL81:AZL110" si="1449">AZH81*AZI81</f>
        <v>0</v>
      </c>
      <c r="AZM81" s="24">
        <f t="shared" ref="AZM81:AZM110" si="1450">AZH81*AZJ81</f>
        <v>0</v>
      </c>
      <c r="AZN81" s="24">
        <f t="shared" ref="AZN81:AZN110" si="1451">AZH81*AZK81</f>
        <v>0</v>
      </c>
      <c r="AZS81" s="24">
        <f t="shared" ref="AZS81:AZS110" si="1452">AZO81*AZP81</f>
        <v>0</v>
      </c>
      <c r="AZT81" s="24">
        <f t="shared" ref="AZT81:AZT110" si="1453">AZO81*AZQ81</f>
        <v>0</v>
      </c>
      <c r="AZU81" s="24">
        <f t="shared" ref="AZU81:AZU110" si="1454">AZO81*AZR81</f>
        <v>0</v>
      </c>
      <c r="AZZ81" s="24">
        <f t="shared" ref="AZZ81:AZZ110" si="1455">AZV81*AZW81</f>
        <v>0</v>
      </c>
      <c r="BAA81" s="24">
        <f t="shared" ref="BAA81:BAA110" si="1456">AZV81*AZX81</f>
        <v>0</v>
      </c>
      <c r="BAB81" s="24">
        <f t="shared" ref="BAB81:BAB110" si="1457">AZV81*AZY81</f>
        <v>0</v>
      </c>
      <c r="BAG81" s="24">
        <f t="shared" ref="BAG81:BAG110" si="1458">BAC81*BAD81</f>
        <v>0</v>
      </c>
      <c r="BAH81" s="24">
        <f t="shared" ref="BAH81:BAH110" si="1459">BAC81*BAE81</f>
        <v>0</v>
      </c>
      <c r="BAI81" s="24">
        <f t="shared" ref="BAI81:BAI110" si="1460">BAC81*BAF81</f>
        <v>0</v>
      </c>
      <c r="BAN81" s="24">
        <f t="shared" ref="BAN81:BAN110" si="1461">BAJ81*BAK81</f>
        <v>0</v>
      </c>
      <c r="BAO81" s="24">
        <f t="shared" ref="BAO81:BAO110" si="1462">BAJ81*BAL81</f>
        <v>0</v>
      </c>
      <c r="BAP81" s="24">
        <f t="shared" ref="BAP81:BAP110" si="1463">BAJ81*BAM81</f>
        <v>0</v>
      </c>
      <c r="BAU81" s="24">
        <f t="shared" ref="BAU81:BAU110" si="1464">BAQ81*BAR81</f>
        <v>0</v>
      </c>
      <c r="BAV81" s="24">
        <f t="shared" ref="BAV81:BAV110" si="1465">BAQ81*BAS81</f>
        <v>0</v>
      </c>
      <c r="BAW81" s="24">
        <f t="shared" ref="BAW81:BAW110" si="1466">BAQ81*BAT81</f>
        <v>0</v>
      </c>
      <c r="BBB81" s="24">
        <f t="shared" ref="BBB81:BBB110" si="1467">BAX81*BAY81</f>
        <v>0</v>
      </c>
      <c r="BBC81" s="24">
        <f t="shared" ref="BBC81:BBC110" si="1468">BAX81*BAZ81</f>
        <v>0</v>
      </c>
      <c r="BBD81" s="24">
        <f t="shared" ref="BBD81:BBD110" si="1469">BAX81*BBA81</f>
        <v>0</v>
      </c>
      <c r="BBI81" s="24">
        <f t="shared" ref="BBI81:BBI110" si="1470">BBE81*BBF81</f>
        <v>0</v>
      </c>
      <c r="BBJ81" s="24">
        <f t="shared" ref="BBJ81:BBJ110" si="1471">BBE81*BBG81</f>
        <v>0</v>
      </c>
      <c r="BBK81" s="24">
        <f t="shared" ref="BBK81:BBK110" si="1472">BBE81*BBH81</f>
        <v>0</v>
      </c>
      <c r="BBP81" s="24">
        <f t="shared" ref="BBP81:BBP110" si="1473">BBL81*BBM81</f>
        <v>0</v>
      </c>
      <c r="BBQ81" s="24">
        <f t="shared" ref="BBQ81:BBQ110" si="1474">BBL81*BBN81</f>
        <v>0</v>
      </c>
      <c r="BBR81" s="24">
        <f t="shared" ref="BBR81:BBR110" si="1475">BBL81*BBO81</f>
        <v>0</v>
      </c>
      <c r="BBW81" s="24">
        <f t="shared" ref="BBW81:BBW110" si="1476">BBS81*BBT81</f>
        <v>0</v>
      </c>
      <c r="BBX81" s="24">
        <f t="shared" ref="BBX81:BBX110" si="1477">BBS81*BBU81</f>
        <v>0</v>
      </c>
      <c r="BBY81" s="24">
        <f t="shared" ref="BBY81:BBY110" si="1478">BBS81*BBV81</f>
        <v>0</v>
      </c>
      <c r="BCD81" s="24">
        <f t="shared" ref="BCD81:BCD110" si="1479">BBZ81*BCA81</f>
        <v>0</v>
      </c>
      <c r="BCE81" s="24">
        <f t="shared" ref="BCE81:BCE110" si="1480">BBZ81*BCB81</f>
        <v>0</v>
      </c>
      <c r="BCF81" s="24">
        <f t="shared" ref="BCF81:BCF110" si="1481">BBZ81*BCC81</f>
        <v>0</v>
      </c>
      <c r="BCK81" s="24">
        <f t="shared" ref="BCK81:BCK110" si="1482">BCG81*BCH81</f>
        <v>0</v>
      </c>
      <c r="BCL81" s="24">
        <f t="shared" ref="BCL81:BCL110" si="1483">BCG81*BCI81</f>
        <v>0</v>
      </c>
      <c r="BCM81" s="24">
        <f t="shared" ref="BCM81:BCM110" si="1484">BCG81*BCJ81</f>
        <v>0</v>
      </c>
      <c r="BCR81" s="24">
        <f t="shared" ref="BCR81:BCR110" si="1485">BCN81*BCO81</f>
        <v>0</v>
      </c>
      <c r="BCS81" s="24">
        <f t="shared" ref="BCS81:BCS110" si="1486">BCN81*BCP81</f>
        <v>0</v>
      </c>
      <c r="BCT81" s="24">
        <f t="shared" ref="BCT81:BCT110" si="1487">BCN81*BCQ81</f>
        <v>0</v>
      </c>
      <c r="BCY81" s="24">
        <f t="shared" ref="BCY81:BCY110" si="1488">BCU81*BCV81</f>
        <v>0</v>
      </c>
      <c r="BCZ81" s="24">
        <f t="shared" ref="BCZ81:BCZ110" si="1489">BCU81*BCW81</f>
        <v>0</v>
      </c>
      <c r="BDA81" s="24">
        <f t="shared" ref="BDA81:BDA110" si="1490">BCU81*BCX81</f>
        <v>0</v>
      </c>
      <c r="BDF81" s="24">
        <f t="shared" ref="BDF81:BDF110" si="1491">BDB81*BDC81</f>
        <v>0</v>
      </c>
      <c r="BDG81" s="24">
        <f t="shared" ref="BDG81:BDG110" si="1492">BDB81*BDD81</f>
        <v>0</v>
      </c>
      <c r="BDH81" s="24">
        <f t="shared" ref="BDH81:BDH110" si="1493">BDB81*BDE81</f>
        <v>0</v>
      </c>
      <c r="BDM81" s="24">
        <f t="shared" ref="BDM81:BDM110" si="1494">BDI81*BDJ81</f>
        <v>0</v>
      </c>
      <c r="BDN81" s="24">
        <f t="shared" ref="BDN81:BDN110" si="1495">BDI81*BDK81</f>
        <v>0</v>
      </c>
      <c r="BDO81" s="24">
        <f t="shared" ref="BDO81:BDO110" si="1496">BDI81*BDL81</f>
        <v>0</v>
      </c>
      <c r="BDT81" s="24">
        <f t="shared" ref="BDT81:BDT110" si="1497">BDP81*BDQ81</f>
        <v>0</v>
      </c>
      <c r="BDU81" s="24">
        <f t="shared" ref="BDU81:BDU110" si="1498">BDP81*BDR81</f>
        <v>0</v>
      </c>
      <c r="BDV81" s="24">
        <f t="shared" ref="BDV81:BDV110" si="1499">BDP81*BDS81</f>
        <v>0</v>
      </c>
      <c r="BEA81" s="24">
        <f t="shared" ref="BEA81:BEA110" si="1500">BDW81*BDX81</f>
        <v>0</v>
      </c>
      <c r="BEB81" s="24">
        <f t="shared" ref="BEB81:BEB110" si="1501">BDW81*BDY81</f>
        <v>0</v>
      </c>
      <c r="BEC81" s="24">
        <f t="shared" ref="BEC81:BEC110" si="1502">BDW81*BDZ81</f>
        <v>0</v>
      </c>
      <c r="BEH81" s="24">
        <f t="shared" ref="BEH81:BEH110" si="1503">BED81*BEE81</f>
        <v>0</v>
      </c>
      <c r="BEI81" s="24">
        <f t="shared" ref="BEI81:BEI110" si="1504">BED81*BEF81</f>
        <v>0</v>
      </c>
      <c r="BEJ81" s="24">
        <f t="shared" ref="BEJ81:BEJ110" si="1505">BED81*BEG81</f>
        <v>0</v>
      </c>
      <c r="BEO81" s="24">
        <f t="shared" ref="BEO81:BEO110" si="1506">BEK81*BEL81</f>
        <v>0</v>
      </c>
      <c r="BEP81" s="24">
        <f t="shared" ref="BEP81:BEP110" si="1507">BEK81*BEM81</f>
        <v>0</v>
      </c>
      <c r="BEQ81" s="24">
        <f t="shared" ref="BEQ81:BEQ110" si="1508">BEK81*BEN81</f>
        <v>0</v>
      </c>
      <c r="BEV81" s="24">
        <f t="shared" ref="BEV81:BEV110" si="1509">BER81*BES81</f>
        <v>0</v>
      </c>
      <c r="BEW81" s="24">
        <f t="shared" ref="BEW81:BEW110" si="1510">BER81*BET81</f>
        <v>0</v>
      </c>
      <c r="BEX81" s="24">
        <f t="shared" ref="BEX81:BEX110" si="1511">BER81*BEU81</f>
        <v>0</v>
      </c>
      <c r="BFC81" s="24">
        <f t="shared" ref="BFC81:BFC110" si="1512">BEY81*BEZ81</f>
        <v>0</v>
      </c>
      <c r="BFD81" s="24">
        <f t="shared" ref="BFD81:BFD110" si="1513">BEY81*BFA81</f>
        <v>0</v>
      </c>
      <c r="BFE81" s="24">
        <f t="shared" ref="BFE81:BFE110" si="1514">BEY81*BFB81</f>
        <v>0</v>
      </c>
      <c r="BFJ81" s="24">
        <f t="shared" ref="BFJ81:BFJ110" si="1515">BFF81*BFG81</f>
        <v>0</v>
      </c>
      <c r="BFK81" s="24">
        <f t="shared" ref="BFK81:BFK110" si="1516">BFF81*BFH81</f>
        <v>0</v>
      </c>
      <c r="BFL81" s="24">
        <f t="shared" ref="BFL81:BFL110" si="1517">BFF81*BFI81</f>
        <v>0</v>
      </c>
      <c r="BFQ81" s="24">
        <f t="shared" ref="BFQ81:BFQ110" si="1518">BFM81*BFN81</f>
        <v>0</v>
      </c>
      <c r="BFR81" s="24">
        <f t="shared" ref="BFR81:BFR110" si="1519">BFM81*BFO81</f>
        <v>0</v>
      </c>
      <c r="BFS81" s="24">
        <f t="shared" ref="BFS81:BFS110" si="1520">BFM81*BFP81</f>
        <v>0</v>
      </c>
      <c r="BFX81" s="24">
        <f t="shared" ref="BFX81:BFX110" si="1521">BFT81*BFU81</f>
        <v>0</v>
      </c>
      <c r="BFY81" s="24">
        <f t="shared" ref="BFY81:BFY110" si="1522">BFT81*BFV81</f>
        <v>0</v>
      </c>
      <c r="BFZ81" s="24">
        <f t="shared" ref="BFZ81:BFZ110" si="1523">BFT81*BFW81</f>
        <v>0</v>
      </c>
      <c r="BGE81" s="24">
        <f t="shared" ref="BGE81:BGE110" si="1524">BGA81*BGB81</f>
        <v>0</v>
      </c>
      <c r="BGF81" s="24">
        <f t="shared" ref="BGF81:BGF110" si="1525">BGA81*BGC81</f>
        <v>0</v>
      </c>
      <c r="BGG81" s="24">
        <f t="shared" ref="BGG81:BGG110" si="1526">BGA81*BGD81</f>
        <v>0</v>
      </c>
      <c r="BGL81" s="24">
        <f t="shared" ref="BGL81:BGL110" si="1527">BGH81*BGI81</f>
        <v>0</v>
      </c>
      <c r="BGM81" s="24">
        <f t="shared" ref="BGM81:BGM110" si="1528">BGH81*BGJ81</f>
        <v>0</v>
      </c>
      <c r="BGN81" s="24">
        <f t="shared" ref="BGN81:BGN110" si="1529">BGH81*BGK81</f>
        <v>0</v>
      </c>
      <c r="BGS81" s="24">
        <f t="shared" ref="BGS81:BGS110" si="1530">BGO81*BGP81</f>
        <v>0</v>
      </c>
      <c r="BGT81" s="24">
        <f t="shared" ref="BGT81:BGT110" si="1531">BGO81*BGQ81</f>
        <v>0</v>
      </c>
      <c r="BGU81" s="24">
        <f t="shared" ref="BGU81:BGU110" si="1532">BGO81*BGR81</f>
        <v>0</v>
      </c>
      <c r="BGZ81" s="24">
        <f t="shared" ref="BGZ81:BGZ110" si="1533">BGV81*BGW81</f>
        <v>0</v>
      </c>
      <c r="BHA81" s="24">
        <f t="shared" ref="BHA81:BHA110" si="1534">BGV81*BGX81</f>
        <v>0</v>
      </c>
      <c r="BHB81" s="24">
        <f t="shared" ref="BHB81:BHB110" si="1535">BGV81*BGY81</f>
        <v>0</v>
      </c>
      <c r="BHG81" s="24">
        <f t="shared" ref="BHG81:BHG110" si="1536">BHC81*BHD81</f>
        <v>0</v>
      </c>
      <c r="BHH81" s="24">
        <f t="shared" ref="BHH81:BHH110" si="1537">BHC81*BHE81</f>
        <v>0</v>
      </c>
      <c r="BHI81" s="24">
        <f t="shared" ref="BHI81:BHI110" si="1538">BHC81*BHF81</f>
        <v>0</v>
      </c>
      <c r="BHN81" s="24">
        <f t="shared" ref="BHN81:BHN110" si="1539">BHJ81*BHK81</f>
        <v>0</v>
      </c>
      <c r="BHO81" s="24">
        <f t="shared" ref="BHO81:BHO110" si="1540">BHJ81*BHL81</f>
        <v>0</v>
      </c>
      <c r="BHP81" s="24">
        <f t="shared" ref="BHP81:BHP110" si="1541">BHJ81*BHM81</f>
        <v>0</v>
      </c>
      <c r="BHU81" s="24">
        <f t="shared" ref="BHU81:BHU110" si="1542">BHQ81*BHR81</f>
        <v>0</v>
      </c>
      <c r="BHV81" s="24">
        <f t="shared" ref="BHV81:BHV110" si="1543">BHQ81*BHS81</f>
        <v>0</v>
      </c>
      <c r="BHW81" s="24">
        <f t="shared" ref="BHW81:BHW110" si="1544">BHQ81*BHT81</f>
        <v>0</v>
      </c>
      <c r="BIB81" s="24">
        <f t="shared" ref="BIB81:BIB110" si="1545">BHX81*BHY81</f>
        <v>0</v>
      </c>
      <c r="BIC81" s="24">
        <f t="shared" ref="BIC81:BIC110" si="1546">BHX81*BHZ81</f>
        <v>0</v>
      </c>
      <c r="BID81" s="24">
        <f t="shared" ref="BID81:BID110" si="1547">BHX81*BIA81</f>
        <v>0</v>
      </c>
      <c r="BII81" s="24">
        <f t="shared" ref="BII81:BII110" si="1548">BIE81*BIF81</f>
        <v>0</v>
      </c>
      <c r="BIJ81" s="24">
        <f t="shared" ref="BIJ81:BIJ110" si="1549">BIE81*BIG81</f>
        <v>0</v>
      </c>
      <c r="BIK81" s="24">
        <f t="shared" ref="BIK81:BIK110" si="1550">BIE81*BIH81</f>
        <v>0</v>
      </c>
      <c r="BIP81" s="24">
        <f t="shared" ref="BIP81:BIP110" si="1551">BIL81*BIM81</f>
        <v>0</v>
      </c>
      <c r="BIQ81" s="24">
        <f t="shared" ref="BIQ81:BIQ110" si="1552">BIL81*BIN81</f>
        <v>0</v>
      </c>
      <c r="BIR81" s="24">
        <f t="shared" ref="BIR81:BIR110" si="1553">BIL81*BIO81</f>
        <v>0</v>
      </c>
      <c r="BIW81" s="24">
        <f t="shared" ref="BIW81:BIW110" si="1554">BIS81*BIT81</f>
        <v>0</v>
      </c>
      <c r="BIX81" s="24">
        <f t="shared" ref="BIX81:BIX110" si="1555">BIS81*BIU81</f>
        <v>0</v>
      </c>
      <c r="BIY81" s="24">
        <f t="shared" ref="BIY81:BIY110" si="1556">BIS81*BIV81</f>
        <v>0</v>
      </c>
      <c r="BJD81" s="24">
        <f t="shared" ref="BJD81:BJD110" si="1557">BIZ81*BJA81</f>
        <v>0</v>
      </c>
      <c r="BJE81" s="24">
        <f t="shared" ref="BJE81:BJE110" si="1558">BIZ81*BJB81</f>
        <v>0</v>
      </c>
      <c r="BJF81" s="24">
        <f t="shared" ref="BJF81:BJF110" si="1559">BIZ81*BJC81</f>
        <v>0</v>
      </c>
      <c r="BJK81" s="24">
        <f t="shared" ref="BJK81:BJK110" si="1560">BJG81*BJH81</f>
        <v>0</v>
      </c>
      <c r="BJL81" s="24">
        <f t="shared" ref="BJL81:BJL110" si="1561">BJG81*BJI81</f>
        <v>0</v>
      </c>
      <c r="BJM81" s="24">
        <f t="shared" ref="BJM81:BJM110" si="1562">BJG81*BJJ81</f>
        <v>0</v>
      </c>
      <c r="BJR81" s="24">
        <f t="shared" ref="BJR81:BJR110" si="1563">BJN81*BJO81</f>
        <v>0</v>
      </c>
      <c r="BJS81" s="24">
        <f t="shared" ref="BJS81:BJS110" si="1564">BJN81*BJP81</f>
        <v>0</v>
      </c>
      <c r="BJT81" s="24">
        <f t="shared" ref="BJT81:BJT110" si="1565">BJN81*BJQ81</f>
        <v>0</v>
      </c>
      <c r="BJY81" s="24">
        <f t="shared" ref="BJY81:BJY110" si="1566">BJU81*BJV81</f>
        <v>0</v>
      </c>
      <c r="BJZ81" s="24">
        <f t="shared" ref="BJZ81:BJZ110" si="1567">BJU81*BJW81</f>
        <v>0</v>
      </c>
      <c r="BKA81" s="24">
        <f t="shared" ref="BKA81:BKA110" si="1568">BJU81*BJX81</f>
        <v>0</v>
      </c>
      <c r="BKF81" s="24">
        <f t="shared" ref="BKF81:BKF110" si="1569">BKB81*BKC81</f>
        <v>0</v>
      </c>
      <c r="BKG81" s="24">
        <f t="shared" ref="BKG81:BKG110" si="1570">BKB81*BKD81</f>
        <v>0</v>
      </c>
      <c r="BKH81" s="24">
        <f t="shared" ref="BKH81:BKH110" si="1571">BKB81*BKE81</f>
        <v>0</v>
      </c>
      <c r="BKM81" s="24">
        <f t="shared" ref="BKM81:BKM110" si="1572">BKI81*BKJ81</f>
        <v>0</v>
      </c>
      <c r="BKN81" s="24">
        <f t="shared" ref="BKN81:BKN110" si="1573">BKI81*BKK81</f>
        <v>0</v>
      </c>
      <c r="BKO81" s="24">
        <f t="shared" ref="BKO81:BKO110" si="1574">BKI81*BKL81</f>
        <v>0</v>
      </c>
      <c r="BKT81" s="24">
        <f t="shared" ref="BKT81:BKT110" si="1575">BKP81*BKQ81</f>
        <v>0</v>
      </c>
      <c r="BKU81" s="24">
        <f t="shared" ref="BKU81:BKU110" si="1576">BKP81*BKR81</f>
        <v>0</v>
      </c>
      <c r="BKV81" s="24">
        <f t="shared" ref="BKV81:BKV110" si="1577">BKP81*BKS81</f>
        <v>0</v>
      </c>
      <c r="BLA81" s="24">
        <f t="shared" ref="BLA81:BLA110" si="1578">BKW81*BKX81</f>
        <v>0</v>
      </c>
      <c r="BLB81" s="24">
        <f t="shared" ref="BLB81:BLB110" si="1579">BKW81*BKY81</f>
        <v>0</v>
      </c>
      <c r="BLC81" s="24">
        <f t="shared" ref="BLC81:BLC110" si="1580">BKW81*BKZ81</f>
        <v>0</v>
      </c>
      <c r="BLH81" s="24">
        <f t="shared" ref="BLH81:BLH110" si="1581">BLD81*BLE81</f>
        <v>0</v>
      </c>
      <c r="BLI81" s="24">
        <f t="shared" ref="BLI81:BLI110" si="1582">BLD81*BLF81</f>
        <v>0</v>
      </c>
      <c r="BLJ81" s="24">
        <f t="shared" ref="BLJ81:BLJ110" si="1583">BLD81*BLG81</f>
        <v>0</v>
      </c>
      <c r="BLO81" s="24">
        <f t="shared" ref="BLO81:BLO110" si="1584">BLK81*BLL81</f>
        <v>0</v>
      </c>
      <c r="BLP81" s="24">
        <f t="shared" ref="BLP81:BLP110" si="1585">BLK81*BLM81</f>
        <v>0</v>
      </c>
      <c r="BLQ81" s="24">
        <f t="shared" ref="BLQ81:BLQ110" si="1586">BLK81*BLN81</f>
        <v>0</v>
      </c>
      <c r="BLV81" s="24">
        <f t="shared" ref="BLV81:BLV110" si="1587">BLR81*BLS81</f>
        <v>0</v>
      </c>
      <c r="BLW81" s="24">
        <f t="shared" ref="BLW81:BLW110" si="1588">BLR81*BLT81</f>
        <v>0</v>
      </c>
      <c r="BLX81" s="24">
        <f t="shared" ref="BLX81:BLX110" si="1589">BLR81*BLU81</f>
        <v>0</v>
      </c>
      <c r="BMC81" s="24">
        <f t="shared" ref="BMC81:BMC110" si="1590">BLY81*BLZ81</f>
        <v>0</v>
      </c>
      <c r="BMD81" s="24">
        <f t="shared" ref="BMD81:BMD110" si="1591">BLY81*BMA81</f>
        <v>0</v>
      </c>
      <c r="BME81" s="24">
        <f t="shared" ref="BME81:BME110" si="1592">BLY81*BMB81</f>
        <v>0</v>
      </c>
      <c r="BMJ81" s="24">
        <f t="shared" ref="BMJ81:BMJ110" si="1593">BMF81*BMG81</f>
        <v>0</v>
      </c>
      <c r="BMK81" s="24">
        <f t="shared" ref="BMK81:BMK110" si="1594">BMF81*BMH81</f>
        <v>0</v>
      </c>
      <c r="BML81" s="24">
        <f t="shared" ref="BML81:BML110" si="1595">BMF81*BMI81</f>
        <v>0</v>
      </c>
      <c r="BMQ81" s="24">
        <f t="shared" ref="BMQ81:BMQ110" si="1596">BMM81*BMN81</f>
        <v>0</v>
      </c>
      <c r="BMR81" s="24">
        <f t="shared" ref="BMR81:BMR110" si="1597">BMM81*BMO81</f>
        <v>0</v>
      </c>
      <c r="BMS81" s="24">
        <f t="shared" ref="BMS81:BMS110" si="1598">BMM81*BMP81</f>
        <v>0</v>
      </c>
      <c r="BMX81" s="24">
        <f t="shared" ref="BMX81:BMX110" si="1599">BMT81*BMU81</f>
        <v>0</v>
      </c>
      <c r="BMY81" s="24">
        <f t="shared" ref="BMY81:BMY110" si="1600">BMT81*BMV81</f>
        <v>0</v>
      </c>
      <c r="BMZ81" s="24">
        <f t="shared" ref="BMZ81:BMZ110" si="1601">BMT81*BMW81</f>
        <v>0</v>
      </c>
      <c r="BNE81" s="24">
        <f t="shared" ref="BNE81:BNE110" si="1602">BNA81*BNB81</f>
        <v>0</v>
      </c>
      <c r="BNF81" s="24">
        <f t="shared" ref="BNF81:BNF110" si="1603">BNA81*BNC81</f>
        <v>0</v>
      </c>
      <c r="BNG81" s="24">
        <f t="shared" ref="BNG81:BNG110" si="1604">BNA81*BND81</f>
        <v>0</v>
      </c>
      <c r="BNL81" s="24">
        <f t="shared" ref="BNL81:BNL110" si="1605">BNH81*BNI81</f>
        <v>0</v>
      </c>
      <c r="BNM81" s="24">
        <f t="shared" ref="BNM81:BNM110" si="1606">BNH81*BNJ81</f>
        <v>0</v>
      </c>
      <c r="BNN81" s="24">
        <f t="shared" ref="BNN81:BNN110" si="1607">BNH81*BNK81</f>
        <v>0</v>
      </c>
      <c r="BNS81" s="24">
        <f t="shared" ref="BNS81:BNS110" si="1608">BNO81*BNP81</f>
        <v>0</v>
      </c>
      <c r="BNT81" s="24">
        <f t="shared" ref="BNT81:BNT110" si="1609">BNO81*BNQ81</f>
        <v>0</v>
      </c>
      <c r="BNU81" s="24">
        <f t="shared" ref="BNU81:BNU110" si="1610">BNO81*BNR81</f>
        <v>0</v>
      </c>
      <c r="BNZ81" s="24">
        <f t="shared" ref="BNZ81:BNZ110" si="1611">BNV81*BNW81</f>
        <v>0</v>
      </c>
      <c r="BOA81" s="24">
        <f t="shared" ref="BOA81:BOA110" si="1612">BNV81*BNX81</f>
        <v>0</v>
      </c>
      <c r="BOB81" s="24">
        <f t="shared" ref="BOB81:BOB110" si="1613">BNV81*BNY81</f>
        <v>0</v>
      </c>
      <c r="BOG81" s="24">
        <f t="shared" ref="BOG81:BOG110" si="1614">BOC81*BOD81</f>
        <v>0</v>
      </c>
      <c r="BOH81" s="24">
        <f t="shared" ref="BOH81:BOH110" si="1615">BOC81*BOE81</f>
        <v>0</v>
      </c>
      <c r="BOI81" s="24">
        <f t="shared" ref="BOI81:BOI110" si="1616">BOC81*BOF81</f>
        <v>0</v>
      </c>
      <c r="BON81" s="24">
        <f t="shared" ref="BON81:BON110" si="1617">BOJ81*BOK81</f>
        <v>0</v>
      </c>
      <c r="BOO81" s="24">
        <f t="shared" ref="BOO81:BOO110" si="1618">BOJ81*BOL81</f>
        <v>0</v>
      </c>
      <c r="BOP81" s="24">
        <f t="shared" ref="BOP81:BOP110" si="1619">BOJ81*BOM81</f>
        <v>0</v>
      </c>
      <c r="BOU81" s="24">
        <f t="shared" ref="BOU81:BOU110" si="1620">BOQ81*BOR81</f>
        <v>0</v>
      </c>
      <c r="BOV81" s="24">
        <f t="shared" ref="BOV81:BOV110" si="1621">BOQ81*BOS81</f>
        <v>0</v>
      </c>
      <c r="BOW81" s="24">
        <f t="shared" ref="BOW81:BOW110" si="1622">BOQ81*BOT81</f>
        <v>0</v>
      </c>
      <c r="BPB81" s="24">
        <f t="shared" ref="BPB81:BPB110" si="1623">BOX81*BOY81</f>
        <v>0</v>
      </c>
      <c r="BPC81" s="24">
        <f t="shared" ref="BPC81:BPC110" si="1624">BOX81*BOZ81</f>
        <v>0</v>
      </c>
      <c r="BPD81" s="24">
        <f t="shared" ref="BPD81:BPD110" si="1625">BOX81*BPA81</f>
        <v>0</v>
      </c>
      <c r="BPI81" s="24">
        <f t="shared" ref="BPI81:BPI110" si="1626">BPE81*BPF81</f>
        <v>0</v>
      </c>
      <c r="BPJ81" s="24">
        <f t="shared" ref="BPJ81:BPJ110" si="1627">BPE81*BPG81</f>
        <v>0</v>
      </c>
      <c r="BPK81" s="24">
        <f t="shared" ref="BPK81:BPK110" si="1628">BPE81*BPH81</f>
        <v>0</v>
      </c>
      <c r="BPP81" s="24">
        <f t="shared" ref="BPP81:BPP110" si="1629">BPL81*BPM81</f>
        <v>0</v>
      </c>
      <c r="BPQ81" s="24">
        <f t="shared" ref="BPQ81:BPQ110" si="1630">BPL81*BPN81</f>
        <v>0</v>
      </c>
      <c r="BPR81" s="24">
        <f t="shared" ref="BPR81:BPR110" si="1631">BPL81*BPO81</f>
        <v>0</v>
      </c>
      <c r="BPW81" s="24">
        <f t="shared" ref="BPW81:BPW110" si="1632">BPS81*BPT81</f>
        <v>0</v>
      </c>
      <c r="BPX81" s="24">
        <f t="shared" ref="BPX81:BPX110" si="1633">BPS81*BPU81</f>
        <v>0</v>
      </c>
      <c r="BPY81" s="24">
        <f t="shared" ref="BPY81:BPY110" si="1634">BPS81*BPV81</f>
        <v>0</v>
      </c>
      <c r="BQD81" s="24">
        <f t="shared" ref="BQD81:BQD110" si="1635">BPZ81*BQA81</f>
        <v>0</v>
      </c>
      <c r="BQE81" s="24">
        <f t="shared" ref="BQE81:BQE110" si="1636">BPZ81*BQB81</f>
        <v>0</v>
      </c>
      <c r="BQF81" s="24">
        <f t="shared" ref="BQF81:BQF110" si="1637">BPZ81*BQC81</f>
        <v>0</v>
      </c>
      <c r="BQK81" s="24">
        <f t="shared" ref="BQK81:BQK110" si="1638">BQG81*BQH81</f>
        <v>0</v>
      </c>
      <c r="BQL81" s="24">
        <f t="shared" ref="BQL81:BQL110" si="1639">BQG81*BQI81</f>
        <v>0</v>
      </c>
      <c r="BQM81" s="24">
        <f t="shared" ref="BQM81:BQM110" si="1640">BQG81*BQJ81</f>
        <v>0</v>
      </c>
      <c r="BQR81" s="24">
        <f t="shared" ref="BQR81:BQR110" si="1641">BQN81*BQO81</f>
        <v>0</v>
      </c>
      <c r="BQS81" s="24">
        <f t="shared" ref="BQS81:BQS110" si="1642">BQN81*BQP81</f>
        <v>0</v>
      </c>
      <c r="BQT81" s="24">
        <f t="shared" ref="BQT81:BQT110" si="1643">BQN81*BQQ81</f>
        <v>0</v>
      </c>
      <c r="BQY81" s="24">
        <f t="shared" ref="BQY81:BQY110" si="1644">BQU81*BQV81</f>
        <v>0</v>
      </c>
      <c r="BQZ81" s="24">
        <f t="shared" ref="BQZ81:BQZ110" si="1645">BQU81*BQW81</f>
        <v>0</v>
      </c>
      <c r="BRA81" s="24">
        <f t="shared" ref="BRA81:BRA110" si="1646">BQU81*BQX81</f>
        <v>0</v>
      </c>
      <c r="BRF81" s="24">
        <f t="shared" ref="BRF81:BRF110" si="1647">BRB81*BRC81</f>
        <v>0</v>
      </c>
      <c r="BRG81" s="24">
        <f t="shared" ref="BRG81:BRG110" si="1648">BRB81*BRD81</f>
        <v>0</v>
      </c>
      <c r="BRH81" s="24">
        <f t="shared" ref="BRH81:BRH110" si="1649">BRB81*BRE81</f>
        <v>0</v>
      </c>
      <c r="BRM81" s="24">
        <f t="shared" ref="BRM81:BRM110" si="1650">BRI81*BRJ81</f>
        <v>0</v>
      </c>
      <c r="BRN81" s="24">
        <f t="shared" ref="BRN81:BRN110" si="1651">BRI81*BRK81</f>
        <v>0</v>
      </c>
      <c r="BRO81" s="24">
        <f t="shared" ref="BRO81:BRO110" si="1652">BRI81*BRL81</f>
        <v>0</v>
      </c>
      <c r="BRT81" s="24">
        <f t="shared" ref="BRT81:BRT110" si="1653">BRP81*BRQ81</f>
        <v>0</v>
      </c>
      <c r="BRU81" s="24">
        <f t="shared" ref="BRU81:BRU110" si="1654">BRP81*BRR81</f>
        <v>0</v>
      </c>
      <c r="BRV81" s="24">
        <f t="shared" ref="BRV81:BRV110" si="1655">BRP81*BRS81</f>
        <v>0</v>
      </c>
      <c r="BSA81" s="24">
        <f t="shared" ref="BSA81:BSA110" si="1656">BRW81*BRX81</f>
        <v>0</v>
      </c>
      <c r="BSB81" s="24">
        <f t="shared" ref="BSB81:BSB110" si="1657">BRW81*BRY81</f>
        <v>0</v>
      </c>
      <c r="BSC81" s="24">
        <f t="shared" ref="BSC81:BSC110" si="1658">BRW81*BRZ81</f>
        <v>0</v>
      </c>
      <c r="BSH81" s="24">
        <f t="shared" ref="BSH81:BSH110" si="1659">BSD81*BSE81</f>
        <v>0</v>
      </c>
      <c r="BSI81" s="24">
        <f t="shared" ref="BSI81:BSI110" si="1660">BSD81*BSF81</f>
        <v>0</v>
      </c>
      <c r="BSJ81" s="24">
        <f t="shared" ref="BSJ81:BSJ110" si="1661">BSD81*BSG81</f>
        <v>0</v>
      </c>
      <c r="BSO81" s="24">
        <f t="shared" ref="BSO81:BSO110" si="1662">BSK81*BSL81</f>
        <v>0</v>
      </c>
      <c r="BSP81" s="24">
        <f t="shared" ref="BSP81:BSP110" si="1663">BSK81*BSM81</f>
        <v>0</v>
      </c>
      <c r="BSQ81" s="24">
        <f t="shared" ref="BSQ81:BSQ110" si="1664">BSK81*BSN81</f>
        <v>0</v>
      </c>
      <c r="BSV81" s="24">
        <f t="shared" ref="BSV81:BSV110" si="1665">BSR81*BSS81</f>
        <v>0</v>
      </c>
      <c r="BSW81" s="24">
        <f t="shared" ref="BSW81:BSW110" si="1666">BSR81*BST81</f>
        <v>0</v>
      </c>
      <c r="BSX81" s="24">
        <f t="shared" ref="BSX81:BSX110" si="1667">BSR81*BSU81</f>
        <v>0</v>
      </c>
      <c r="BTC81" s="24">
        <f t="shared" ref="BTC81:BTC110" si="1668">BSY81*BSZ81</f>
        <v>0</v>
      </c>
      <c r="BTD81" s="24">
        <f t="shared" ref="BTD81:BTD110" si="1669">BSY81*BTA81</f>
        <v>0</v>
      </c>
      <c r="BTE81" s="24">
        <f t="shared" ref="BTE81:BTE110" si="1670">BSY81*BTB81</f>
        <v>0</v>
      </c>
      <c r="BTJ81" s="24">
        <f t="shared" ref="BTJ81:BTJ110" si="1671">BTF81*BTG81</f>
        <v>0</v>
      </c>
      <c r="BTK81" s="24">
        <f t="shared" ref="BTK81:BTK110" si="1672">BTF81*BTH81</f>
        <v>0</v>
      </c>
      <c r="BTL81" s="24">
        <f t="shared" ref="BTL81:BTL110" si="1673">BTF81*BTI81</f>
        <v>0</v>
      </c>
      <c r="BTQ81" s="24">
        <f t="shared" ref="BTQ81:BTQ110" si="1674">BTM81*BTN81</f>
        <v>0</v>
      </c>
      <c r="BTR81" s="24">
        <f t="shared" ref="BTR81:BTR110" si="1675">BTM81*BTO81</f>
        <v>0</v>
      </c>
      <c r="BTS81" s="24">
        <f t="shared" ref="BTS81:BTS110" si="1676">BTM81*BTP81</f>
        <v>0</v>
      </c>
      <c r="BTX81" s="24">
        <f t="shared" ref="BTX81:BTX110" si="1677">BTT81*BTU81</f>
        <v>0</v>
      </c>
      <c r="BTY81" s="24">
        <f t="shared" ref="BTY81:BTY110" si="1678">BTT81*BTV81</f>
        <v>0</v>
      </c>
      <c r="BTZ81" s="24">
        <f t="shared" ref="BTZ81:BTZ110" si="1679">BTT81*BTW81</f>
        <v>0</v>
      </c>
      <c r="BUE81" s="24">
        <f t="shared" ref="BUE81:BUE110" si="1680">BUA81*BUB81</f>
        <v>0</v>
      </c>
      <c r="BUF81" s="24">
        <f t="shared" ref="BUF81:BUF110" si="1681">BUA81*BUC81</f>
        <v>0</v>
      </c>
      <c r="BUG81" s="24">
        <f t="shared" ref="BUG81:BUG110" si="1682">BUA81*BUD81</f>
        <v>0</v>
      </c>
      <c r="BUL81" s="24">
        <f t="shared" ref="BUL81:BUL110" si="1683">BUH81*BUI81</f>
        <v>0</v>
      </c>
      <c r="BUM81" s="24">
        <f t="shared" ref="BUM81:BUM110" si="1684">BUH81*BUJ81</f>
        <v>0</v>
      </c>
      <c r="BUN81" s="24">
        <f t="shared" ref="BUN81:BUN110" si="1685">BUH81*BUK81</f>
        <v>0</v>
      </c>
      <c r="BUS81" s="24">
        <f t="shared" ref="BUS81:BUS110" si="1686">BUO81*BUP81</f>
        <v>0</v>
      </c>
      <c r="BUT81" s="24">
        <f t="shared" ref="BUT81:BUT110" si="1687">BUO81*BUQ81</f>
        <v>0</v>
      </c>
      <c r="BUU81" s="24">
        <f t="shared" ref="BUU81:BUU110" si="1688">BUO81*BUR81</f>
        <v>0</v>
      </c>
      <c r="BUZ81" s="24">
        <f t="shared" ref="BUZ81:BUZ110" si="1689">BUV81*BUW81</f>
        <v>0</v>
      </c>
      <c r="BVA81" s="24">
        <f t="shared" ref="BVA81:BVA110" si="1690">BUV81*BUX81</f>
        <v>0</v>
      </c>
      <c r="BVB81" s="24">
        <f t="shared" ref="BVB81:BVB110" si="1691">BUV81*BUY81</f>
        <v>0</v>
      </c>
      <c r="BVG81" s="24">
        <f t="shared" ref="BVG81:BVG110" si="1692">BVC81*BVD81</f>
        <v>0</v>
      </c>
      <c r="BVH81" s="24">
        <f t="shared" ref="BVH81:BVH110" si="1693">BVC81*BVE81</f>
        <v>0</v>
      </c>
      <c r="BVI81" s="24">
        <f t="shared" ref="BVI81:BVI110" si="1694">BVC81*BVF81</f>
        <v>0</v>
      </c>
      <c r="BVN81" s="24">
        <f t="shared" ref="BVN81:BVN110" si="1695">BVJ81*BVK81</f>
        <v>0</v>
      </c>
      <c r="BVO81" s="24">
        <f t="shared" ref="BVO81:BVO110" si="1696">BVJ81*BVL81</f>
        <v>0</v>
      </c>
      <c r="BVP81" s="24">
        <f t="shared" ref="BVP81:BVP110" si="1697">BVJ81*BVM81</f>
        <v>0</v>
      </c>
      <c r="BVU81" s="24">
        <f t="shared" ref="BVU81:BVU110" si="1698">BVQ81*BVR81</f>
        <v>0</v>
      </c>
      <c r="BVV81" s="24">
        <f t="shared" ref="BVV81:BVV110" si="1699">BVQ81*BVS81</f>
        <v>0</v>
      </c>
      <c r="BVW81" s="24">
        <f t="shared" ref="BVW81:BVW110" si="1700">BVQ81*BVT81</f>
        <v>0</v>
      </c>
      <c r="BVX81"/>
      <c r="BVY81"/>
      <c r="BVZ81"/>
      <c r="BWA81"/>
      <c r="BWB81" s="24">
        <f t="shared" ref="BWB81:BWB110" si="1701">BVX81*BVY81</f>
        <v>0</v>
      </c>
      <c r="BWC81" s="24">
        <f t="shared" ref="BWC81:BWC110" si="1702">BVX81*BVZ81</f>
        <v>0</v>
      </c>
      <c r="BWD81" s="24">
        <f t="shared" ref="BWD81:BWD110" si="1703">BVX81*BWA81</f>
        <v>0</v>
      </c>
      <c r="BWI81" s="24">
        <f t="shared" ref="BWI81:BWI110" si="1704">BWE81*BWF81</f>
        <v>0</v>
      </c>
      <c r="BWJ81" s="24">
        <f t="shared" ref="BWJ81:BWJ110" si="1705">BWE81*BWG81</f>
        <v>0</v>
      </c>
      <c r="BWK81" s="24">
        <f t="shared" ref="BWK81:BWK110" si="1706">BWE81*BWH81</f>
        <v>0</v>
      </c>
      <c r="BWP81" s="24">
        <f t="shared" ref="BWP81:BWP110" si="1707">BWL81*BWM81</f>
        <v>0</v>
      </c>
      <c r="BWQ81" s="24">
        <f t="shared" ref="BWQ81:BWQ110" si="1708">BWL81*BWN81</f>
        <v>0</v>
      </c>
      <c r="BWR81" s="24">
        <f t="shared" ref="BWR81:BWR110" si="1709">BWL81*BWO81</f>
        <v>0</v>
      </c>
      <c r="BWW81" s="24">
        <f t="shared" ref="BWW81:BWW110" si="1710">BWS81*BWT81</f>
        <v>0</v>
      </c>
      <c r="BWX81" s="24">
        <f t="shared" ref="BWX81:BWX110" si="1711">BWS81*BWU81</f>
        <v>0</v>
      </c>
      <c r="BWY81" s="24">
        <f t="shared" ref="BWY81:BWY110" si="1712">BWS81*BWV81</f>
        <v>0</v>
      </c>
      <c r="BXD81" s="24">
        <f t="shared" ref="BXD81:BXD110" si="1713">BWZ81*BXA81</f>
        <v>0</v>
      </c>
      <c r="BXE81" s="24">
        <f t="shared" ref="BXE81:BXE110" si="1714">BWZ81*BXB81</f>
        <v>0</v>
      </c>
      <c r="BXF81" s="24">
        <f t="shared" ref="BXF81:BXF110" si="1715">BWZ81*BXC81</f>
        <v>0</v>
      </c>
      <c r="BXK81" s="24">
        <f t="shared" ref="BXK81:BXK110" si="1716">BXG81*BXH81</f>
        <v>0</v>
      </c>
      <c r="BXL81" s="24">
        <f t="shared" ref="BXL81:BXL110" si="1717">BXG81*BXI81</f>
        <v>0</v>
      </c>
      <c r="BXM81" s="24">
        <f t="shared" ref="BXM81:BXM110" si="1718">BXG81*BXJ81</f>
        <v>0</v>
      </c>
      <c r="BXR81" s="24">
        <f t="shared" ref="BXR81:BXR110" si="1719">BXN81*BXO81</f>
        <v>0</v>
      </c>
      <c r="BXS81" s="24">
        <f t="shared" ref="BXS81:BXS110" si="1720">BXN81*BXP81</f>
        <v>0</v>
      </c>
      <c r="BXT81" s="24">
        <f t="shared" ref="BXT81:BXT110" si="1721">BXN81*BXQ81</f>
        <v>0</v>
      </c>
      <c r="BXY81" s="24">
        <f t="shared" ref="BXY81:BXY110" si="1722">BXU81*BXV81</f>
        <v>0</v>
      </c>
      <c r="BXZ81" s="24">
        <f t="shared" ref="BXZ81:BXZ110" si="1723">BXU81*BXW81</f>
        <v>0</v>
      </c>
      <c r="BYA81" s="24">
        <f t="shared" ref="BYA81:BYA110" si="1724">BXU81*BXX81</f>
        <v>0</v>
      </c>
      <c r="BYF81" s="24">
        <f t="shared" ref="BYF81:BYF110" si="1725">BYB81*BYC81</f>
        <v>0</v>
      </c>
      <c r="BYG81" s="24">
        <f t="shared" ref="BYG81:BYG110" si="1726">BYB81*BYD81</f>
        <v>0</v>
      </c>
      <c r="BYH81" s="24">
        <f t="shared" ref="BYH81:BYH110" si="1727">BYB81*BYE81</f>
        <v>0</v>
      </c>
      <c r="BYM81" s="24">
        <f t="shared" ref="BYM81:BYM110" si="1728">BYI81*BYJ81</f>
        <v>0</v>
      </c>
      <c r="BYN81" s="24">
        <f t="shared" ref="BYN81:BYN110" si="1729">BYI81*BYK81</f>
        <v>0</v>
      </c>
      <c r="BYO81" s="24">
        <f t="shared" ref="BYO81:BYO110" si="1730">BYI81*BYL81</f>
        <v>0</v>
      </c>
      <c r="BYT81" s="24">
        <f t="shared" ref="BYT81:BYT110" si="1731">BYP81*BYQ81</f>
        <v>0</v>
      </c>
      <c r="BYU81" s="24">
        <f t="shared" ref="BYU81:BYU110" si="1732">BYP81*BYR81</f>
        <v>0</v>
      </c>
      <c r="BYV81" s="24">
        <f t="shared" ref="BYV81:BYV110" si="1733">BYP81*BYS81</f>
        <v>0</v>
      </c>
    </row>
    <row r="82" spans="6:1023 1028:2024" x14ac:dyDescent="0.3">
      <c r="F82" s="82">
        <f t="shared" si="867"/>
        <v>0</v>
      </c>
      <c r="G82" s="82">
        <f t="shared" si="868"/>
        <v>0</v>
      </c>
      <c r="H82" s="82">
        <f t="shared" si="869"/>
        <v>0</v>
      </c>
      <c r="M82" s="15">
        <f t="shared" si="870"/>
        <v>0</v>
      </c>
      <c r="N82" s="15">
        <f t="shared" si="871"/>
        <v>0</v>
      </c>
      <c r="O82" s="15">
        <f t="shared" si="872"/>
        <v>0</v>
      </c>
      <c r="P82" s="15"/>
      <c r="Q82" s="15"/>
      <c r="T82" s="15">
        <f t="shared" si="873"/>
        <v>0</v>
      </c>
      <c r="U82" s="15">
        <f t="shared" si="874"/>
        <v>0</v>
      </c>
      <c r="V82" s="15">
        <f t="shared" si="875"/>
        <v>0</v>
      </c>
      <c r="AA82" s="15">
        <f t="shared" si="876"/>
        <v>0</v>
      </c>
      <c r="AB82" s="15">
        <f t="shared" si="877"/>
        <v>0</v>
      </c>
      <c r="AC82" s="15">
        <f t="shared" si="878"/>
        <v>0</v>
      </c>
      <c r="AD82" s="16"/>
      <c r="AE82" s="15"/>
      <c r="AF82" s="15"/>
      <c r="AG82" s="15"/>
      <c r="AH82" s="15">
        <f t="shared" si="879"/>
        <v>0</v>
      </c>
      <c r="AI82" s="15">
        <f t="shared" si="880"/>
        <v>0</v>
      </c>
      <c r="AJ82" s="15">
        <f t="shared" si="881"/>
        <v>0</v>
      </c>
      <c r="AO82" s="15">
        <f t="shared" si="882"/>
        <v>0</v>
      </c>
      <c r="AP82" s="15">
        <f t="shared" si="883"/>
        <v>0</v>
      </c>
      <c r="AQ82" s="15">
        <f t="shared" si="884"/>
        <v>0</v>
      </c>
      <c r="AV82" s="15">
        <f t="shared" si="885"/>
        <v>0</v>
      </c>
      <c r="AW82" s="15">
        <f t="shared" si="886"/>
        <v>0</v>
      </c>
      <c r="AX82" s="15">
        <f t="shared" si="887"/>
        <v>0</v>
      </c>
      <c r="BC82" s="15">
        <f t="shared" si="888"/>
        <v>0</v>
      </c>
      <c r="BD82" s="15">
        <f t="shared" si="889"/>
        <v>0</v>
      </c>
      <c r="BE82" s="15">
        <f t="shared" si="890"/>
        <v>0</v>
      </c>
      <c r="BJ82" s="15">
        <f t="shared" si="891"/>
        <v>0</v>
      </c>
      <c r="BK82" s="15">
        <f t="shared" si="892"/>
        <v>0</v>
      </c>
      <c r="BL82" s="15">
        <f t="shared" si="893"/>
        <v>0</v>
      </c>
      <c r="BQ82" s="15">
        <f t="shared" si="894"/>
        <v>0</v>
      </c>
      <c r="BR82" s="15">
        <f t="shared" si="895"/>
        <v>0</v>
      </c>
      <c r="BS82" s="15">
        <f t="shared" si="896"/>
        <v>0</v>
      </c>
      <c r="BX82" s="15">
        <f t="shared" si="897"/>
        <v>0</v>
      </c>
      <c r="BY82" s="15">
        <f t="shared" si="898"/>
        <v>0</v>
      </c>
      <c r="BZ82" s="15">
        <f t="shared" si="899"/>
        <v>0</v>
      </c>
      <c r="CE82" s="15">
        <f t="shared" si="900"/>
        <v>0</v>
      </c>
      <c r="CF82" s="15">
        <f t="shared" si="901"/>
        <v>0</v>
      </c>
      <c r="CG82" s="15">
        <f t="shared" si="902"/>
        <v>0</v>
      </c>
      <c r="CL82" s="30">
        <f t="shared" si="903"/>
        <v>0</v>
      </c>
      <c r="CM82" s="30">
        <f t="shared" si="904"/>
        <v>0</v>
      </c>
      <c r="CN82" s="54">
        <f t="shared" si="905"/>
        <v>0</v>
      </c>
      <c r="CS82" s="30">
        <f t="shared" si="906"/>
        <v>0</v>
      </c>
      <c r="CT82" s="30">
        <f t="shared" si="907"/>
        <v>0</v>
      </c>
      <c r="CU82" s="54">
        <f t="shared" si="908"/>
        <v>0</v>
      </c>
      <c r="CZ82" s="30">
        <f t="shared" si="909"/>
        <v>0</v>
      </c>
      <c r="DA82" s="30">
        <f t="shared" si="910"/>
        <v>0</v>
      </c>
      <c r="DB82" s="54">
        <f t="shared" si="911"/>
        <v>0</v>
      </c>
      <c r="DG82" s="30">
        <f t="shared" si="912"/>
        <v>0</v>
      </c>
      <c r="DH82" s="30">
        <f t="shared" si="913"/>
        <v>0</v>
      </c>
      <c r="DI82" s="54">
        <f t="shared" si="914"/>
        <v>0</v>
      </c>
      <c r="DN82" s="30">
        <f t="shared" si="915"/>
        <v>0</v>
      </c>
      <c r="DO82" s="30">
        <f t="shared" si="916"/>
        <v>0</v>
      </c>
      <c r="DP82" s="54">
        <f t="shared" si="917"/>
        <v>0</v>
      </c>
      <c r="DU82" s="30">
        <f t="shared" si="918"/>
        <v>0</v>
      </c>
      <c r="DV82" s="30">
        <f t="shared" si="919"/>
        <v>0</v>
      </c>
      <c r="DW82" s="54">
        <f t="shared" si="920"/>
        <v>0</v>
      </c>
      <c r="EB82" s="30">
        <f t="shared" si="921"/>
        <v>0</v>
      </c>
      <c r="EC82" s="30">
        <f t="shared" si="922"/>
        <v>0</v>
      </c>
      <c r="ED82" s="54">
        <f t="shared" si="923"/>
        <v>0</v>
      </c>
      <c r="EI82" s="30">
        <f t="shared" si="924"/>
        <v>0</v>
      </c>
      <c r="EJ82" s="30">
        <f t="shared" si="925"/>
        <v>0</v>
      </c>
      <c r="EK82" s="54">
        <f t="shared" si="926"/>
        <v>0</v>
      </c>
      <c r="EP82" s="30">
        <f t="shared" si="927"/>
        <v>0</v>
      </c>
      <c r="EQ82" s="30">
        <f t="shared" si="928"/>
        <v>0</v>
      </c>
      <c r="ER82" s="54">
        <f t="shared" si="929"/>
        <v>0</v>
      </c>
      <c r="EW82" s="30">
        <f t="shared" si="930"/>
        <v>0</v>
      </c>
      <c r="EX82" s="30">
        <f t="shared" si="931"/>
        <v>0</v>
      </c>
      <c r="EY82" s="54">
        <f t="shared" si="932"/>
        <v>0</v>
      </c>
      <c r="FD82" s="30">
        <f t="shared" si="933"/>
        <v>0</v>
      </c>
      <c r="FE82" s="30">
        <f t="shared" si="934"/>
        <v>0</v>
      </c>
      <c r="FF82" s="54">
        <f t="shared" si="935"/>
        <v>0</v>
      </c>
      <c r="FK82" s="30">
        <f t="shared" si="936"/>
        <v>0</v>
      </c>
      <c r="FL82" s="30">
        <f t="shared" si="937"/>
        <v>0</v>
      </c>
      <c r="FM82" s="54">
        <f t="shared" si="938"/>
        <v>0</v>
      </c>
      <c r="FR82" s="30">
        <f t="shared" si="939"/>
        <v>0</v>
      </c>
      <c r="FS82" s="30">
        <f t="shared" si="940"/>
        <v>0</v>
      </c>
      <c r="FT82" s="54">
        <f t="shared" si="941"/>
        <v>0</v>
      </c>
      <c r="FY82" s="30">
        <f t="shared" si="942"/>
        <v>0</v>
      </c>
      <c r="FZ82" s="30">
        <f t="shared" si="943"/>
        <v>0</v>
      </c>
      <c r="GA82" s="54">
        <f t="shared" si="944"/>
        <v>0</v>
      </c>
      <c r="GF82" s="30">
        <f t="shared" si="945"/>
        <v>0</v>
      </c>
      <c r="GG82" s="30">
        <f t="shared" si="946"/>
        <v>0</v>
      </c>
      <c r="GH82" s="54">
        <f t="shared" si="947"/>
        <v>0</v>
      </c>
      <c r="GM82" s="30">
        <f t="shared" si="948"/>
        <v>0</v>
      </c>
      <c r="GN82" s="30">
        <f t="shared" si="949"/>
        <v>0</v>
      </c>
      <c r="GO82" s="54">
        <f t="shared" si="950"/>
        <v>0</v>
      </c>
      <c r="GT82" s="30">
        <f t="shared" si="951"/>
        <v>0</v>
      </c>
      <c r="GU82" s="30">
        <f t="shared" si="952"/>
        <v>0</v>
      </c>
      <c r="GV82" s="54">
        <f t="shared" si="953"/>
        <v>0</v>
      </c>
      <c r="HA82" s="30">
        <f t="shared" si="954"/>
        <v>0</v>
      </c>
      <c r="HB82" s="30">
        <f t="shared" si="955"/>
        <v>0</v>
      </c>
      <c r="HC82" s="54">
        <f t="shared" si="956"/>
        <v>0</v>
      </c>
      <c r="HH82" s="30">
        <f t="shared" si="957"/>
        <v>0</v>
      </c>
      <c r="HI82" s="30">
        <f t="shared" si="958"/>
        <v>0</v>
      </c>
      <c r="HJ82" s="54">
        <f t="shared" si="959"/>
        <v>0</v>
      </c>
      <c r="HO82" s="30">
        <f t="shared" si="960"/>
        <v>0</v>
      </c>
      <c r="HP82" s="30">
        <f t="shared" si="961"/>
        <v>0</v>
      </c>
      <c r="HQ82" s="54">
        <f t="shared" si="962"/>
        <v>0</v>
      </c>
      <c r="HV82" s="30">
        <f t="shared" si="963"/>
        <v>0</v>
      </c>
      <c r="HW82" s="30">
        <f t="shared" si="964"/>
        <v>0</v>
      </c>
      <c r="HX82" s="54">
        <f t="shared" si="965"/>
        <v>0</v>
      </c>
      <c r="IC82" s="30">
        <f t="shared" si="966"/>
        <v>0</v>
      </c>
      <c r="ID82" s="30">
        <f t="shared" si="967"/>
        <v>0</v>
      </c>
      <c r="IE82" s="54">
        <f t="shared" si="968"/>
        <v>0</v>
      </c>
      <c r="IJ82" s="30">
        <f t="shared" si="969"/>
        <v>0</v>
      </c>
      <c r="IK82" s="30">
        <f t="shared" si="970"/>
        <v>0</v>
      </c>
      <c r="IL82" s="54">
        <f t="shared" si="971"/>
        <v>0</v>
      </c>
      <c r="IQ82" s="30">
        <f t="shared" si="972"/>
        <v>0</v>
      </c>
      <c r="IR82" s="30">
        <f t="shared" si="973"/>
        <v>0</v>
      </c>
      <c r="IS82" s="54">
        <f t="shared" si="974"/>
        <v>0</v>
      </c>
      <c r="IX82" s="30">
        <f t="shared" si="975"/>
        <v>0</v>
      </c>
      <c r="IY82" s="30">
        <f t="shared" si="976"/>
        <v>0</v>
      </c>
      <c r="IZ82" s="54">
        <f t="shared" si="977"/>
        <v>0</v>
      </c>
      <c r="JA82"/>
      <c r="JB82"/>
      <c r="JC82"/>
      <c r="JD82"/>
      <c r="JE82" s="15">
        <f t="shared" si="978"/>
        <v>0</v>
      </c>
      <c r="JF82" s="15">
        <f t="shared" si="979"/>
        <v>0</v>
      </c>
      <c r="JG82" s="15">
        <f t="shared" si="980"/>
        <v>0</v>
      </c>
      <c r="JL82" s="24">
        <f t="shared" si="981"/>
        <v>0</v>
      </c>
      <c r="JM82" s="24">
        <f t="shared" si="982"/>
        <v>0</v>
      </c>
      <c r="JN82" s="24">
        <f t="shared" si="983"/>
        <v>0</v>
      </c>
      <c r="JS82" s="24">
        <f t="shared" si="984"/>
        <v>0</v>
      </c>
      <c r="JT82" s="24">
        <f t="shared" si="985"/>
        <v>0</v>
      </c>
      <c r="JU82" s="24">
        <f t="shared" si="986"/>
        <v>0</v>
      </c>
      <c r="JZ82" s="24">
        <f t="shared" si="987"/>
        <v>0</v>
      </c>
      <c r="KA82" s="24">
        <f t="shared" si="988"/>
        <v>0</v>
      </c>
      <c r="KB82" s="24">
        <f t="shared" si="989"/>
        <v>0</v>
      </c>
      <c r="KG82" s="24">
        <f t="shared" si="990"/>
        <v>0</v>
      </c>
      <c r="KH82" s="24">
        <f t="shared" si="991"/>
        <v>0</v>
      </c>
      <c r="KI82" s="24">
        <f t="shared" si="992"/>
        <v>0</v>
      </c>
      <c r="KN82" s="24">
        <f t="shared" si="993"/>
        <v>0</v>
      </c>
      <c r="KO82" s="24">
        <f t="shared" si="994"/>
        <v>0</v>
      </c>
      <c r="KP82" s="24">
        <f t="shared" si="995"/>
        <v>0</v>
      </c>
      <c r="KU82" s="24">
        <f t="shared" si="996"/>
        <v>0</v>
      </c>
      <c r="KV82" s="24">
        <f t="shared" si="997"/>
        <v>0</v>
      </c>
      <c r="KW82" s="24">
        <f t="shared" si="998"/>
        <v>0</v>
      </c>
      <c r="LB82" s="24">
        <f t="shared" si="999"/>
        <v>0</v>
      </c>
      <c r="LC82" s="24">
        <f t="shared" si="1000"/>
        <v>0</v>
      </c>
      <c r="LD82" s="24">
        <f t="shared" si="1001"/>
        <v>0</v>
      </c>
      <c r="LI82" s="24">
        <f t="shared" si="1002"/>
        <v>0</v>
      </c>
      <c r="LJ82" s="24">
        <f t="shared" si="1003"/>
        <v>0</v>
      </c>
      <c r="LK82" s="24">
        <f t="shared" si="1004"/>
        <v>0</v>
      </c>
      <c r="LP82" s="24">
        <f t="shared" si="1005"/>
        <v>0</v>
      </c>
      <c r="LQ82" s="24">
        <f t="shared" si="1006"/>
        <v>0</v>
      </c>
      <c r="LR82" s="24">
        <f t="shared" si="1007"/>
        <v>0</v>
      </c>
      <c r="LW82" s="24">
        <f t="shared" si="1008"/>
        <v>0</v>
      </c>
      <c r="LX82" s="24">
        <f t="shared" si="1009"/>
        <v>0</v>
      </c>
      <c r="LY82" s="24">
        <f t="shared" si="1010"/>
        <v>0</v>
      </c>
      <c r="MD82" s="24">
        <f t="shared" si="1011"/>
        <v>0</v>
      </c>
      <c r="ME82" s="24">
        <f t="shared" si="1012"/>
        <v>0</v>
      </c>
      <c r="MF82" s="24">
        <f t="shared" si="1013"/>
        <v>0</v>
      </c>
      <c r="MK82" s="24">
        <f t="shared" si="1014"/>
        <v>0</v>
      </c>
      <c r="ML82" s="24">
        <f t="shared" si="1015"/>
        <v>0</v>
      </c>
      <c r="MM82" s="24">
        <f t="shared" si="1016"/>
        <v>0</v>
      </c>
      <c r="MR82" s="24">
        <f t="shared" si="1017"/>
        <v>0</v>
      </c>
      <c r="MS82" s="24">
        <f t="shared" si="1018"/>
        <v>0</v>
      </c>
      <c r="MT82" s="24">
        <f t="shared" si="1019"/>
        <v>0</v>
      </c>
      <c r="MY82" s="24">
        <f t="shared" si="1020"/>
        <v>0</v>
      </c>
      <c r="MZ82" s="24">
        <f t="shared" si="1021"/>
        <v>0</v>
      </c>
      <c r="NA82" s="24">
        <f t="shared" si="1022"/>
        <v>0</v>
      </c>
      <c r="NF82" s="24">
        <f t="shared" si="1023"/>
        <v>0</v>
      </c>
      <c r="NG82" s="24">
        <f t="shared" si="1024"/>
        <v>0</v>
      </c>
      <c r="NH82" s="24">
        <f t="shared" si="1025"/>
        <v>0</v>
      </c>
      <c r="NM82" s="24">
        <f t="shared" si="1026"/>
        <v>0</v>
      </c>
      <c r="NN82" s="24">
        <f t="shared" si="1027"/>
        <v>0</v>
      </c>
      <c r="NO82" s="24">
        <f t="shared" si="1028"/>
        <v>0</v>
      </c>
      <c r="NT82" s="24">
        <f t="shared" si="1029"/>
        <v>0</v>
      </c>
      <c r="NU82" s="24">
        <f t="shared" si="1030"/>
        <v>0</v>
      </c>
      <c r="NV82" s="24">
        <f t="shared" si="1031"/>
        <v>0</v>
      </c>
      <c r="OA82" s="24">
        <f t="shared" si="1032"/>
        <v>0</v>
      </c>
      <c r="OB82" s="24">
        <f t="shared" si="1033"/>
        <v>0</v>
      </c>
      <c r="OC82" s="24">
        <f t="shared" si="1034"/>
        <v>0</v>
      </c>
      <c r="OH82" s="24">
        <f t="shared" si="1035"/>
        <v>0</v>
      </c>
      <c r="OI82" s="24">
        <f t="shared" si="1036"/>
        <v>0</v>
      </c>
      <c r="OJ82" s="24">
        <f t="shared" si="1037"/>
        <v>0</v>
      </c>
      <c r="OO82" s="24">
        <f t="shared" si="1038"/>
        <v>0</v>
      </c>
      <c r="OP82" s="24">
        <f t="shared" si="1039"/>
        <v>0</v>
      </c>
      <c r="OQ82" s="24">
        <f t="shared" si="1040"/>
        <v>0</v>
      </c>
      <c r="OV82" s="24">
        <f t="shared" si="1041"/>
        <v>0</v>
      </c>
      <c r="OW82" s="24">
        <f t="shared" si="1042"/>
        <v>0</v>
      </c>
      <c r="OX82" s="24">
        <f t="shared" si="1043"/>
        <v>0</v>
      </c>
      <c r="PC82" s="24">
        <f t="shared" si="1044"/>
        <v>0</v>
      </c>
      <c r="PD82" s="24">
        <f t="shared" si="1045"/>
        <v>0</v>
      </c>
      <c r="PE82" s="24">
        <f t="shared" si="1046"/>
        <v>0</v>
      </c>
      <c r="PJ82" s="24">
        <f t="shared" si="1047"/>
        <v>0</v>
      </c>
      <c r="PK82" s="24">
        <f t="shared" si="1048"/>
        <v>0</v>
      </c>
      <c r="PL82" s="24">
        <f t="shared" si="1049"/>
        <v>0</v>
      </c>
      <c r="PQ82" s="24">
        <f t="shared" si="1050"/>
        <v>0</v>
      </c>
      <c r="PR82" s="24">
        <f t="shared" si="1051"/>
        <v>0</v>
      </c>
      <c r="PS82" s="24">
        <f t="shared" si="1052"/>
        <v>0</v>
      </c>
      <c r="PX82" s="24">
        <f t="shared" si="1053"/>
        <v>0</v>
      </c>
      <c r="PY82" s="24">
        <f t="shared" si="1054"/>
        <v>0</v>
      </c>
      <c r="PZ82" s="24">
        <f t="shared" si="1055"/>
        <v>0</v>
      </c>
      <c r="QE82" s="24">
        <f t="shared" si="1056"/>
        <v>0</v>
      </c>
      <c r="QF82" s="24">
        <f t="shared" si="1057"/>
        <v>0</v>
      </c>
      <c r="QG82" s="24">
        <f t="shared" si="1058"/>
        <v>0</v>
      </c>
      <c r="QL82" s="24">
        <f t="shared" si="1059"/>
        <v>0</v>
      </c>
      <c r="QM82" s="24">
        <f t="shared" si="1060"/>
        <v>0</v>
      </c>
      <c r="QN82" s="24">
        <f t="shared" si="1061"/>
        <v>0</v>
      </c>
      <c r="QS82" s="24">
        <f t="shared" si="1062"/>
        <v>0</v>
      </c>
      <c r="QT82" s="24">
        <f t="shared" si="1063"/>
        <v>0</v>
      </c>
      <c r="QU82" s="24">
        <f t="shared" si="1064"/>
        <v>0</v>
      </c>
      <c r="QZ82" s="24">
        <f t="shared" si="1065"/>
        <v>0</v>
      </c>
      <c r="RA82" s="24">
        <f t="shared" si="1066"/>
        <v>0</v>
      </c>
      <c r="RB82" s="24">
        <f t="shared" si="1067"/>
        <v>0</v>
      </c>
      <c r="RG82" s="24">
        <f t="shared" si="1068"/>
        <v>0</v>
      </c>
      <c r="RH82" s="24">
        <f t="shared" si="1069"/>
        <v>0</v>
      </c>
      <c r="RI82" s="24">
        <f t="shared" si="1070"/>
        <v>0</v>
      </c>
      <c r="RN82" s="24">
        <f t="shared" si="1071"/>
        <v>0</v>
      </c>
      <c r="RO82" s="24">
        <f t="shared" si="1072"/>
        <v>0</v>
      </c>
      <c r="RP82" s="24">
        <f t="shared" si="1073"/>
        <v>0</v>
      </c>
      <c r="RU82" s="24">
        <f t="shared" si="1074"/>
        <v>0</v>
      </c>
      <c r="RV82" s="24">
        <f t="shared" si="1075"/>
        <v>0</v>
      </c>
      <c r="RW82" s="24">
        <f t="shared" si="1076"/>
        <v>0</v>
      </c>
      <c r="SB82" s="24">
        <f t="shared" si="1077"/>
        <v>0</v>
      </c>
      <c r="SC82" s="24">
        <f t="shared" si="1078"/>
        <v>0</v>
      </c>
      <c r="SD82" s="24">
        <f t="shared" si="1079"/>
        <v>0</v>
      </c>
      <c r="SI82" s="24">
        <f t="shared" si="1080"/>
        <v>0</v>
      </c>
      <c r="SJ82" s="24">
        <f t="shared" si="1081"/>
        <v>0</v>
      </c>
      <c r="SK82" s="24">
        <f t="shared" si="1082"/>
        <v>0</v>
      </c>
      <c r="SP82" s="24">
        <f t="shared" si="1083"/>
        <v>0</v>
      </c>
      <c r="SQ82" s="24">
        <f t="shared" si="1084"/>
        <v>0</v>
      </c>
      <c r="SR82" s="24">
        <f t="shared" si="1085"/>
        <v>0</v>
      </c>
      <c r="SW82" s="24">
        <f t="shared" si="1086"/>
        <v>0</v>
      </c>
      <c r="SX82" s="24">
        <f t="shared" si="1087"/>
        <v>0</v>
      </c>
      <c r="SY82" s="24">
        <f t="shared" si="1088"/>
        <v>0</v>
      </c>
      <c r="TD82" s="24">
        <f t="shared" si="1089"/>
        <v>0</v>
      </c>
      <c r="TE82" s="24">
        <f t="shared" si="1090"/>
        <v>0</v>
      </c>
      <c r="TF82" s="24">
        <f t="shared" si="1091"/>
        <v>0</v>
      </c>
      <c r="TK82" s="24">
        <f t="shared" si="1092"/>
        <v>0</v>
      </c>
      <c r="TL82" s="24">
        <f t="shared" si="1093"/>
        <v>0</v>
      </c>
      <c r="TM82" s="24">
        <f t="shared" si="1094"/>
        <v>0</v>
      </c>
      <c r="TR82" s="24">
        <f t="shared" si="1095"/>
        <v>0</v>
      </c>
      <c r="TS82" s="24">
        <f t="shared" si="1096"/>
        <v>0</v>
      </c>
      <c r="TT82" s="24">
        <f t="shared" si="1097"/>
        <v>0</v>
      </c>
      <c r="TY82" s="24">
        <f t="shared" si="1098"/>
        <v>0</v>
      </c>
      <c r="TZ82" s="24">
        <f t="shared" si="1099"/>
        <v>0</v>
      </c>
      <c r="UA82" s="24">
        <f t="shared" si="1100"/>
        <v>0</v>
      </c>
      <c r="UF82" s="24">
        <f t="shared" si="1101"/>
        <v>0</v>
      </c>
      <c r="UG82" s="24">
        <f t="shared" si="1102"/>
        <v>0</v>
      </c>
      <c r="UH82" s="24">
        <f t="shared" si="1103"/>
        <v>0</v>
      </c>
      <c r="UM82" s="24">
        <f t="shared" si="1104"/>
        <v>0</v>
      </c>
      <c r="UN82" s="24">
        <f t="shared" si="1105"/>
        <v>0</v>
      </c>
      <c r="UO82" s="24">
        <f t="shared" si="1106"/>
        <v>0</v>
      </c>
      <c r="UT82" s="24">
        <f t="shared" si="1107"/>
        <v>0</v>
      </c>
      <c r="UU82" s="24">
        <f t="shared" si="1108"/>
        <v>0</v>
      </c>
      <c r="UV82" s="24">
        <f t="shared" si="1109"/>
        <v>0</v>
      </c>
      <c r="VA82" s="24">
        <f t="shared" si="1110"/>
        <v>0</v>
      </c>
      <c r="VB82" s="24">
        <f t="shared" si="1111"/>
        <v>0</v>
      </c>
      <c r="VC82" s="24">
        <f t="shared" si="1112"/>
        <v>0</v>
      </c>
      <c r="VH82" s="24">
        <f t="shared" si="1113"/>
        <v>0</v>
      </c>
      <c r="VI82" s="24">
        <f t="shared" si="1114"/>
        <v>0</v>
      </c>
      <c r="VJ82" s="24">
        <f t="shared" si="1115"/>
        <v>0</v>
      </c>
      <c r="VO82" s="24">
        <f t="shared" si="1116"/>
        <v>0</v>
      </c>
      <c r="VP82" s="24">
        <f t="shared" si="1117"/>
        <v>0</v>
      </c>
      <c r="VQ82" s="24">
        <f t="shared" si="1118"/>
        <v>0</v>
      </c>
      <c r="VV82" s="24">
        <f t="shared" si="1119"/>
        <v>0</v>
      </c>
      <c r="VW82" s="24">
        <f t="shared" si="1120"/>
        <v>0</v>
      </c>
      <c r="VX82" s="24">
        <f t="shared" si="1121"/>
        <v>0</v>
      </c>
      <c r="WC82" s="24">
        <f t="shared" si="1122"/>
        <v>0</v>
      </c>
      <c r="WD82" s="24">
        <f t="shared" si="1123"/>
        <v>0</v>
      </c>
      <c r="WE82" s="24">
        <f t="shared" si="1124"/>
        <v>0</v>
      </c>
      <c r="WJ82" s="24">
        <f t="shared" si="1125"/>
        <v>0</v>
      </c>
      <c r="WK82" s="24">
        <f t="shared" si="1126"/>
        <v>0</v>
      </c>
      <c r="WL82" s="24">
        <f t="shared" si="1127"/>
        <v>0</v>
      </c>
      <c r="WQ82" s="24">
        <f t="shared" si="1128"/>
        <v>0</v>
      </c>
      <c r="WR82" s="24">
        <f t="shared" si="1129"/>
        <v>0</v>
      </c>
      <c r="WS82" s="24">
        <f t="shared" si="1130"/>
        <v>0</v>
      </c>
      <c r="WX82" s="24">
        <f t="shared" si="1131"/>
        <v>0</v>
      </c>
      <c r="WY82" s="24">
        <f t="shared" si="1132"/>
        <v>0</v>
      </c>
      <c r="WZ82" s="24">
        <f t="shared" si="1133"/>
        <v>0</v>
      </c>
      <c r="XE82" s="24">
        <f t="shared" si="1134"/>
        <v>0</v>
      </c>
      <c r="XF82" s="24">
        <f t="shared" si="1135"/>
        <v>0</v>
      </c>
      <c r="XG82" s="24">
        <f t="shared" si="1136"/>
        <v>0</v>
      </c>
      <c r="XL82" s="24">
        <f t="shared" si="1137"/>
        <v>0</v>
      </c>
      <c r="XM82" s="24">
        <f t="shared" si="1138"/>
        <v>0</v>
      </c>
      <c r="XN82" s="24">
        <f t="shared" si="1139"/>
        <v>0</v>
      </c>
      <c r="XS82" s="24">
        <f t="shared" si="1140"/>
        <v>0</v>
      </c>
      <c r="XT82" s="24">
        <f t="shared" si="1141"/>
        <v>0</v>
      </c>
      <c r="XU82" s="24">
        <f t="shared" si="1142"/>
        <v>0</v>
      </c>
      <c r="XZ82" s="24">
        <f t="shared" si="1143"/>
        <v>0</v>
      </c>
      <c r="YA82" s="24">
        <f t="shared" si="1144"/>
        <v>0</v>
      </c>
      <c r="YB82" s="24">
        <f t="shared" si="1145"/>
        <v>0</v>
      </c>
      <c r="YG82" s="24">
        <f t="shared" si="1146"/>
        <v>0</v>
      </c>
      <c r="YH82" s="24">
        <f t="shared" si="1147"/>
        <v>0</v>
      </c>
      <c r="YI82" s="24">
        <f t="shared" si="1148"/>
        <v>0</v>
      </c>
      <c r="YN82" s="24">
        <f t="shared" si="1149"/>
        <v>0</v>
      </c>
      <c r="YO82" s="24">
        <f t="shared" si="1150"/>
        <v>0</v>
      </c>
      <c r="YP82" s="24">
        <f t="shared" si="1151"/>
        <v>0</v>
      </c>
      <c r="YU82" s="24">
        <f t="shared" si="1152"/>
        <v>0</v>
      </c>
      <c r="YV82" s="24">
        <f t="shared" si="1153"/>
        <v>0</v>
      </c>
      <c r="YW82" s="24">
        <f t="shared" si="1154"/>
        <v>0</v>
      </c>
      <c r="ZB82" s="24">
        <f t="shared" si="1155"/>
        <v>0</v>
      </c>
      <c r="ZC82" s="24">
        <f t="shared" si="1156"/>
        <v>0</v>
      </c>
      <c r="ZD82" s="24">
        <f t="shared" si="1157"/>
        <v>0</v>
      </c>
      <c r="ZI82" s="24">
        <f t="shared" si="1158"/>
        <v>0</v>
      </c>
      <c r="ZJ82" s="24">
        <f t="shared" si="1159"/>
        <v>0</v>
      </c>
      <c r="ZK82" s="24">
        <f t="shared" si="1160"/>
        <v>0</v>
      </c>
      <c r="ZP82" s="24">
        <f t="shared" si="1161"/>
        <v>0</v>
      </c>
      <c r="ZQ82" s="24">
        <f t="shared" si="1162"/>
        <v>0</v>
      </c>
      <c r="ZR82" s="24">
        <f t="shared" si="1163"/>
        <v>0</v>
      </c>
      <c r="ZW82" s="24">
        <f t="shared" si="1164"/>
        <v>0</v>
      </c>
      <c r="ZX82" s="24">
        <f t="shared" si="1165"/>
        <v>0</v>
      </c>
      <c r="ZY82" s="24">
        <f t="shared" si="1166"/>
        <v>0</v>
      </c>
      <c r="AAD82" s="24">
        <f t="shared" si="1167"/>
        <v>0</v>
      </c>
      <c r="AAE82" s="24">
        <f t="shared" si="1168"/>
        <v>0</v>
      </c>
      <c r="AAF82" s="24">
        <f t="shared" si="1169"/>
        <v>0</v>
      </c>
      <c r="AAK82" s="24">
        <f t="shared" si="1170"/>
        <v>0</v>
      </c>
      <c r="AAL82" s="24">
        <f t="shared" si="1171"/>
        <v>0</v>
      </c>
      <c r="AAM82" s="24">
        <f t="shared" si="1172"/>
        <v>0</v>
      </c>
      <c r="AAR82" s="24">
        <f t="shared" si="1173"/>
        <v>0</v>
      </c>
      <c r="AAS82" s="24">
        <f t="shared" si="1174"/>
        <v>0</v>
      </c>
      <c r="AAT82" s="24">
        <f t="shared" si="1175"/>
        <v>0</v>
      </c>
      <c r="AAY82" s="24">
        <f t="shared" si="1176"/>
        <v>0</v>
      </c>
      <c r="AAZ82" s="24">
        <f t="shared" si="1177"/>
        <v>0</v>
      </c>
      <c r="ABA82" s="24">
        <f t="shared" si="1178"/>
        <v>0</v>
      </c>
      <c r="ABF82" s="24">
        <f t="shared" si="1179"/>
        <v>0</v>
      </c>
      <c r="ABG82" s="24">
        <f t="shared" si="1180"/>
        <v>0</v>
      </c>
      <c r="ABH82" s="24">
        <f t="shared" si="1181"/>
        <v>0</v>
      </c>
      <c r="ABM82" s="24">
        <f t="shared" si="1182"/>
        <v>0</v>
      </c>
      <c r="ABN82" s="24">
        <f t="shared" si="1183"/>
        <v>0</v>
      </c>
      <c r="ABO82" s="24">
        <f t="shared" si="1184"/>
        <v>0</v>
      </c>
      <c r="ABT82" s="24">
        <f t="shared" si="1185"/>
        <v>0</v>
      </c>
      <c r="ABU82" s="24">
        <f t="shared" si="1186"/>
        <v>0</v>
      </c>
      <c r="ABV82" s="24">
        <f t="shared" si="1187"/>
        <v>0</v>
      </c>
      <c r="ACA82" s="24">
        <f t="shared" si="1188"/>
        <v>0</v>
      </c>
      <c r="ACB82" s="24">
        <f t="shared" si="1189"/>
        <v>0</v>
      </c>
      <c r="ACC82" s="24">
        <f t="shared" si="1190"/>
        <v>0</v>
      </c>
      <c r="ACH82" s="24">
        <f t="shared" si="1191"/>
        <v>0</v>
      </c>
      <c r="ACI82" s="24">
        <f t="shared" si="1192"/>
        <v>0</v>
      </c>
      <c r="ACJ82" s="24">
        <f t="shared" si="1193"/>
        <v>0</v>
      </c>
      <c r="ACO82" s="24">
        <f t="shared" si="1194"/>
        <v>0</v>
      </c>
      <c r="ACP82" s="24">
        <f t="shared" si="1195"/>
        <v>0</v>
      </c>
      <c r="ACQ82" s="24">
        <f t="shared" si="1196"/>
        <v>0</v>
      </c>
      <c r="ACV82" s="24">
        <f t="shared" si="1197"/>
        <v>0</v>
      </c>
      <c r="ACW82" s="24">
        <f t="shared" si="1198"/>
        <v>0</v>
      </c>
      <c r="ACX82" s="24">
        <f t="shared" si="1199"/>
        <v>0</v>
      </c>
      <c r="ACY82"/>
      <c r="ACZ82"/>
      <c r="ADA82"/>
      <c r="ADB82"/>
      <c r="ADC82" s="15">
        <f t="shared" si="1200"/>
        <v>0</v>
      </c>
      <c r="ADD82" s="15">
        <f t="shared" si="1201"/>
        <v>0</v>
      </c>
      <c r="ADE82" s="15">
        <f t="shared" si="1202"/>
        <v>0</v>
      </c>
      <c r="ADJ82" s="24">
        <f t="shared" si="1203"/>
        <v>0</v>
      </c>
      <c r="ADK82" s="24">
        <f t="shared" si="1204"/>
        <v>0</v>
      </c>
      <c r="ADL82" s="24">
        <f t="shared" si="1205"/>
        <v>0</v>
      </c>
      <c r="ADQ82" s="24">
        <f t="shared" si="1206"/>
        <v>0</v>
      </c>
      <c r="ADR82" s="24">
        <f t="shared" si="1207"/>
        <v>0</v>
      </c>
      <c r="ADS82" s="24">
        <f t="shared" si="1208"/>
        <v>0</v>
      </c>
      <c r="ADX82" s="24">
        <f t="shared" si="1209"/>
        <v>0</v>
      </c>
      <c r="ADY82" s="24">
        <f t="shared" si="1210"/>
        <v>0</v>
      </c>
      <c r="ADZ82" s="24">
        <f t="shared" si="1211"/>
        <v>0</v>
      </c>
      <c r="AEE82" s="24">
        <f t="shared" si="1212"/>
        <v>0</v>
      </c>
      <c r="AEF82" s="24">
        <f t="shared" si="1213"/>
        <v>0</v>
      </c>
      <c r="AEG82" s="24">
        <f t="shared" si="1214"/>
        <v>0</v>
      </c>
      <c r="AEL82" s="24">
        <f t="shared" si="1215"/>
        <v>0</v>
      </c>
      <c r="AEM82" s="24">
        <f t="shared" si="1216"/>
        <v>0</v>
      </c>
      <c r="AEN82" s="24">
        <f t="shared" si="1217"/>
        <v>0</v>
      </c>
      <c r="AES82" s="24">
        <f t="shared" si="1218"/>
        <v>0</v>
      </c>
      <c r="AET82" s="24">
        <f t="shared" si="1219"/>
        <v>0</v>
      </c>
      <c r="AEU82" s="24">
        <f t="shared" si="1220"/>
        <v>0</v>
      </c>
      <c r="AEZ82" s="24">
        <f t="shared" si="1221"/>
        <v>0</v>
      </c>
      <c r="AFA82" s="24">
        <f t="shared" si="1222"/>
        <v>0</v>
      </c>
      <c r="AFB82" s="24">
        <f t="shared" si="1223"/>
        <v>0</v>
      </c>
      <c r="AFG82" s="24">
        <f t="shared" si="1224"/>
        <v>0</v>
      </c>
      <c r="AFH82" s="24">
        <f t="shared" si="1225"/>
        <v>0</v>
      </c>
      <c r="AFI82" s="24">
        <f t="shared" si="1226"/>
        <v>0</v>
      </c>
      <c r="AFN82" s="24">
        <f t="shared" si="1227"/>
        <v>0</v>
      </c>
      <c r="AFO82" s="24">
        <f t="shared" si="1228"/>
        <v>0</v>
      </c>
      <c r="AFP82" s="24">
        <f t="shared" si="1229"/>
        <v>0</v>
      </c>
      <c r="AFU82" s="24">
        <f t="shared" si="1230"/>
        <v>0</v>
      </c>
      <c r="AFV82" s="24">
        <f t="shared" si="1231"/>
        <v>0</v>
      </c>
      <c r="AFW82" s="24">
        <f t="shared" si="1232"/>
        <v>0</v>
      </c>
      <c r="AGB82" s="24">
        <f t="shared" si="1233"/>
        <v>0</v>
      </c>
      <c r="AGC82" s="24">
        <f t="shared" si="1234"/>
        <v>0</v>
      </c>
      <c r="AGD82" s="24">
        <f t="shared" si="1235"/>
        <v>0</v>
      </c>
      <c r="AGI82" s="24">
        <f t="shared" si="1236"/>
        <v>0</v>
      </c>
      <c r="AGJ82" s="24">
        <f t="shared" si="1237"/>
        <v>0</v>
      </c>
      <c r="AGK82" s="24">
        <f t="shared" si="1238"/>
        <v>0</v>
      </c>
      <c r="AGP82" s="24">
        <f t="shared" si="1239"/>
        <v>0</v>
      </c>
      <c r="AGQ82" s="24">
        <f t="shared" si="1240"/>
        <v>0</v>
      </c>
      <c r="AGR82" s="24">
        <f t="shared" si="1241"/>
        <v>0</v>
      </c>
      <c r="AGW82" s="24">
        <f t="shared" si="1242"/>
        <v>0</v>
      </c>
      <c r="AGX82" s="24">
        <f t="shared" si="1243"/>
        <v>0</v>
      </c>
      <c r="AGY82" s="24">
        <f t="shared" si="1244"/>
        <v>0</v>
      </c>
      <c r="AHD82" s="24">
        <f t="shared" si="1245"/>
        <v>0</v>
      </c>
      <c r="AHE82" s="24">
        <f t="shared" si="1246"/>
        <v>0</v>
      </c>
      <c r="AHF82" s="24">
        <f t="shared" si="1247"/>
        <v>0</v>
      </c>
      <c r="AHK82" s="24">
        <f t="shared" si="1248"/>
        <v>0</v>
      </c>
      <c r="AHL82" s="24">
        <f t="shared" si="1249"/>
        <v>0</v>
      </c>
      <c r="AHM82" s="24">
        <f t="shared" si="1250"/>
        <v>0</v>
      </c>
      <c r="AHR82" s="24">
        <f t="shared" si="1251"/>
        <v>0</v>
      </c>
      <c r="AHS82" s="24">
        <f t="shared" si="1252"/>
        <v>0</v>
      </c>
      <c r="AHT82" s="24">
        <f t="shared" si="1253"/>
        <v>0</v>
      </c>
      <c r="AHY82" s="24">
        <f t="shared" si="1254"/>
        <v>0</v>
      </c>
      <c r="AHZ82" s="24">
        <f t="shared" si="1255"/>
        <v>0</v>
      </c>
      <c r="AIA82" s="24">
        <f t="shared" si="1256"/>
        <v>0</v>
      </c>
      <c r="AIF82" s="24">
        <f t="shared" si="1257"/>
        <v>0</v>
      </c>
      <c r="AIG82" s="24">
        <f t="shared" si="1258"/>
        <v>0</v>
      </c>
      <c r="AIH82" s="24">
        <f t="shared" si="1259"/>
        <v>0</v>
      </c>
      <c r="AIM82" s="24">
        <f t="shared" si="1260"/>
        <v>0</v>
      </c>
      <c r="AIN82" s="24">
        <f t="shared" si="1261"/>
        <v>0</v>
      </c>
      <c r="AIO82" s="24">
        <f t="shared" si="1262"/>
        <v>0</v>
      </c>
      <c r="AIT82" s="24">
        <f t="shared" si="1263"/>
        <v>0</v>
      </c>
      <c r="AIU82" s="24">
        <f t="shared" si="1264"/>
        <v>0</v>
      </c>
      <c r="AIV82" s="24">
        <f t="shared" si="1265"/>
        <v>0</v>
      </c>
      <c r="AJA82" s="24">
        <f t="shared" si="1266"/>
        <v>0</v>
      </c>
      <c r="AJB82" s="24">
        <f t="shared" si="1267"/>
        <v>0</v>
      </c>
      <c r="AJC82" s="24">
        <f t="shared" si="1268"/>
        <v>0</v>
      </c>
      <c r="AJH82" s="24">
        <f t="shared" si="1269"/>
        <v>0</v>
      </c>
      <c r="AJI82" s="24">
        <f t="shared" si="1270"/>
        <v>0</v>
      </c>
      <c r="AJJ82" s="24">
        <f t="shared" si="1271"/>
        <v>0</v>
      </c>
      <c r="AJO82" s="24">
        <f t="shared" si="1272"/>
        <v>0</v>
      </c>
      <c r="AJP82" s="24">
        <f t="shared" si="1273"/>
        <v>0</v>
      </c>
      <c r="AJQ82" s="24">
        <f t="shared" si="1274"/>
        <v>0</v>
      </c>
      <c r="AJV82" s="24">
        <f t="shared" si="1275"/>
        <v>0</v>
      </c>
      <c r="AJW82" s="24">
        <f t="shared" si="1276"/>
        <v>0</v>
      </c>
      <c r="AJX82" s="24">
        <f t="shared" si="1277"/>
        <v>0</v>
      </c>
      <c r="AKC82" s="24">
        <f t="shared" si="1278"/>
        <v>0</v>
      </c>
      <c r="AKD82" s="24">
        <f t="shared" si="1279"/>
        <v>0</v>
      </c>
      <c r="AKE82" s="24">
        <f t="shared" si="1280"/>
        <v>0</v>
      </c>
      <c r="AKJ82" s="24">
        <f t="shared" si="1281"/>
        <v>0</v>
      </c>
      <c r="AKK82" s="24">
        <f t="shared" si="1282"/>
        <v>0</v>
      </c>
      <c r="AKL82" s="24">
        <f t="shared" si="1283"/>
        <v>0</v>
      </c>
      <c r="AKQ82" s="24">
        <f t="shared" si="1284"/>
        <v>0</v>
      </c>
      <c r="AKR82" s="24">
        <f t="shared" si="1285"/>
        <v>0</v>
      </c>
      <c r="AKS82" s="24">
        <f t="shared" si="1286"/>
        <v>0</v>
      </c>
      <c r="AKX82" s="24">
        <f t="shared" si="1287"/>
        <v>0</v>
      </c>
      <c r="AKY82" s="24">
        <f t="shared" si="1288"/>
        <v>0</v>
      </c>
      <c r="AKZ82" s="24">
        <f t="shared" si="1289"/>
        <v>0</v>
      </c>
      <c r="ALE82" s="24">
        <f t="shared" si="1290"/>
        <v>0</v>
      </c>
      <c r="ALF82" s="24">
        <f t="shared" si="1291"/>
        <v>0</v>
      </c>
      <c r="ALG82" s="24">
        <f t="shared" si="1292"/>
        <v>0</v>
      </c>
      <c r="ALL82" s="24">
        <f t="shared" si="1293"/>
        <v>0</v>
      </c>
      <c r="ALM82" s="24">
        <f t="shared" si="1294"/>
        <v>0</v>
      </c>
      <c r="ALN82" s="24">
        <f t="shared" si="1295"/>
        <v>0</v>
      </c>
      <c r="ALS82" s="24">
        <f t="shared" si="1296"/>
        <v>0</v>
      </c>
      <c r="ALT82" s="24">
        <f t="shared" si="1297"/>
        <v>0</v>
      </c>
      <c r="ALU82" s="24">
        <f t="shared" si="1298"/>
        <v>0</v>
      </c>
      <c r="ALZ82" s="24">
        <f t="shared" si="1299"/>
        <v>0</v>
      </c>
      <c r="AMA82" s="24">
        <f t="shared" si="1300"/>
        <v>0</v>
      </c>
      <c r="AMB82" s="24">
        <f t="shared" si="1301"/>
        <v>0</v>
      </c>
      <c r="AMG82" s="24">
        <f t="shared" si="1302"/>
        <v>0</v>
      </c>
      <c r="AMH82" s="24">
        <f t="shared" si="1303"/>
        <v>0</v>
      </c>
      <c r="AMI82" s="24">
        <f t="shared" si="1304"/>
        <v>0</v>
      </c>
      <c r="AMN82" s="24">
        <f t="shared" si="1305"/>
        <v>0</v>
      </c>
      <c r="AMO82" s="24">
        <f t="shared" si="1306"/>
        <v>0</v>
      </c>
      <c r="AMP82" s="24">
        <f t="shared" si="1307"/>
        <v>0</v>
      </c>
      <c r="AMU82" s="24">
        <f t="shared" si="1308"/>
        <v>0</v>
      </c>
      <c r="AMV82" s="24">
        <f t="shared" si="1309"/>
        <v>0</v>
      </c>
      <c r="AMW82" s="24">
        <f t="shared" si="1310"/>
        <v>0</v>
      </c>
      <c r="ANB82" s="24">
        <f t="shared" si="1311"/>
        <v>0</v>
      </c>
      <c r="ANC82" s="24">
        <f t="shared" si="1312"/>
        <v>0</v>
      </c>
      <c r="AND82" s="24">
        <f t="shared" si="1313"/>
        <v>0</v>
      </c>
      <c r="ANI82" s="24">
        <f t="shared" si="1314"/>
        <v>0</v>
      </c>
      <c r="ANJ82" s="24">
        <f t="shared" si="1315"/>
        <v>0</v>
      </c>
      <c r="ANK82" s="24">
        <f t="shared" si="1316"/>
        <v>0</v>
      </c>
      <c r="ANP82" s="24">
        <f t="shared" si="1317"/>
        <v>0</v>
      </c>
      <c r="ANQ82" s="24">
        <f t="shared" si="1318"/>
        <v>0</v>
      </c>
      <c r="ANR82" s="24">
        <f t="shared" si="1319"/>
        <v>0</v>
      </c>
      <c r="ANW82" s="24">
        <f t="shared" si="1320"/>
        <v>0</v>
      </c>
      <c r="ANX82" s="24">
        <f t="shared" si="1321"/>
        <v>0</v>
      </c>
      <c r="ANY82" s="24">
        <f t="shared" si="1322"/>
        <v>0</v>
      </c>
      <c r="AOD82" s="24">
        <f t="shared" si="1323"/>
        <v>0</v>
      </c>
      <c r="AOE82" s="24">
        <f t="shared" si="1324"/>
        <v>0</v>
      </c>
      <c r="AOF82" s="24">
        <f t="shared" si="1325"/>
        <v>0</v>
      </c>
      <c r="AOK82" s="24">
        <f t="shared" si="1326"/>
        <v>0</v>
      </c>
      <c r="AOL82" s="24">
        <f t="shared" si="1327"/>
        <v>0</v>
      </c>
      <c r="AOM82" s="24">
        <f t="shared" si="1328"/>
        <v>0</v>
      </c>
      <c r="AOR82" s="24">
        <f t="shared" si="1329"/>
        <v>0</v>
      </c>
      <c r="AOS82" s="24">
        <f t="shared" si="1330"/>
        <v>0</v>
      </c>
      <c r="AOT82" s="24">
        <f t="shared" si="1331"/>
        <v>0</v>
      </c>
      <c r="AOY82" s="24">
        <f t="shared" si="1332"/>
        <v>0</v>
      </c>
      <c r="AOZ82" s="24">
        <f t="shared" si="1333"/>
        <v>0</v>
      </c>
      <c r="APA82" s="24">
        <f t="shared" si="1334"/>
        <v>0</v>
      </c>
      <c r="APF82" s="24">
        <f t="shared" si="1335"/>
        <v>0</v>
      </c>
      <c r="APG82" s="24">
        <f t="shared" si="1336"/>
        <v>0</v>
      </c>
      <c r="APH82" s="24">
        <f t="shared" si="1337"/>
        <v>0</v>
      </c>
      <c r="APM82" s="24">
        <f t="shared" si="1338"/>
        <v>0</v>
      </c>
      <c r="APN82" s="24">
        <f t="shared" si="1339"/>
        <v>0</v>
      </c>
      <c r="APO82" s="24">
        <f t="shared" si="1340"/>
        <v>0</v>
      </c>
      <c r="APT82" s="24">
        <f t="shared" si="1341"/>
        <v>0</v>
      </c>
      <c r="APU82" s="24">
        <f t="shared" si="1342"/>
        <v>0</v>
      </c>
      <c r="APV82" s="24">
        <f t="shared" si="1343"/>
        <v>0</v>
      </c>
      <c r="AQA82" s="24">
        <f t="shared" si="1344"/>
        <v>0</v>
      </c>
      <c r="AQB82" s="24">
        <f t="shared" si="1345"/>
        <v>0</v>
      </c>
      <c r="AQC82" s="24">
        <f t="shared" si="1346"/>
        <v>0</v>
      </c>
      <c r="AQH82" s="24">
        <f t="shared" si="1347"/>
        <v>0</v>
      </c>
      <c r="AQI82" s="24">
        <f t="shared" si="1348"/>
        <v>0</v>
      </c>
      <c r="AQJ82" s="24">
        <f t="shared" si="1349"/>
        <v>0</v>
      </c>
      <c r="AQO82" s="24">
        <f t="shared" si="1350"/>
        <v>0</v>
      </c>
      <c r="AQP82" s="24">
        <f t="shared" si="1351"/>
        <v>0</v>
      </c>
      <c r="AQQ82" s="24">
        <f t="shared" si="1352"/>
        <v>0</v>
      </c>
      <c r="AQV82" s="24">
        <f t="shared" si="1353"/>
        <v>0</v>
      </c>
      <c r="AQW82" s="24">
        <f t="shared" si="1354"/>
        <v>0</v>
      </c>
      <c r="AQX82" s="24">
        <f t="shared" si="1355"/>
        <v>0</v>
      </c>
      <c r="ARC82" s="24">
        <f t="shared" si="1356"/>
        <v>0</v>
      </c>
      <c r="ARD82" s="24">
        <f t="shared" si="1357"/>
        <v>0</v>
      </c>
      <c r="ARE82" s="24">
        <f t="shared" si="1358"/>
        <v>0</v>
      </c>
      <c r="ARJ82" s="24">
        <f t="shared" si="1359"/>
        <v>0</v>
      </c>
      <c r="ARK82" s="24">
        <f t="shared" si="1360"/>
        <v>0</v>
      </c>
      <c r="ARL82" s="24">
        <f t="shared" si="1361"/>
        <v>0</v>
      </c>
      <c r="ARQ82" s="24">
        <f t="shared" si="1362"/>
        <v>0</v>
      </c>
      <c r="ARR82" s="24">
        <f t="shared" si="1363"/>
        <v>0</v>
      </c>
      <c r="ARS82" s="24">
        <f t="shared" si="1364"/>
        <v>0</v>
      </c>
      <c r="ARX82" s="24">
        <f t="shared" si="1365"/>
        <v>0</v>
      </c>
      <c r="ARY82" s="24">
        <f t="shared" si="1366"/>
        <v>0</v>
      </c>
      <c r="ARZ82" s="24">
        <f t="shared" si="1367"/>
        <v>0</v>
      </c>
      <c r="ASE82" s="24">
        <f t="shared" si="1368"/>
        <v>0</v>
      </c>
      <c r="ASF82" s="24">
        <f t="shared" si="1369"/>
        <v>0</v>
      </c>
      <c r="ASG82" s="24">
        <f t="shared" si="1370"/>
        <v>0</v>
      </c>
      <c r="ASL82" s="24">
        <f t="shared" si="1371"/>
        <v>0</v>
      </c>
      <c r="ASM82" s="24">
        <f t="shared" si="1372"/>
        <v>0</v>
      </c>
      <c r="ASN82" s="24">
        <f t="shared" si="1373"/>
        <v>0</v>
      </c>
      <c r="ASS82" s="24">
        <f t="shared" si="1374"/>
        <v>0</v>
      </c>
      <c r="AST82" s="24">
        <f t="shared" si="1375"/>
        <v>0</v>
      </c>
      <c r="ASU82" s="24">
        <f t="shared" si="1376"/>
        <v>0</v>
      </c>
      <c r="ASZ82" s="24">
        <f t="shared" si="1377"/>
        <v>0</v>
      </c>
      <c r="ATA82" s="24">
        <f t="shared" si="1378"/>
        <v>0</v>
      </c>
      <c r="ATB82" s="24">
        <f t="shared" si="1379"/>
        <v>0</v>
      </c>
      <c r="ATG82" s="24">
        <f t="shared" si="1380"/>
        <v>0</v>
      </c>
      <c r="ATH82" s="24">
        <f t="shared" si="1381"/>
        <v>0</v>
      </c>
      <c r="ATI82" s="24">
        <f t="shared" si="1382"/>
        <v>0</v>
      </c>
      <c r="ATN82" s="24">
        <f t="shared" si="1383"/>
        <v>0</v>
      </c>
      <c r="ATO82" s="24">
        <f t="shared" si="1384"/>
        <v>0</v>
      </c>
      <c r="ATP82" s="24">
        <f t="shared" si="1385"/>
        <v>0</v>
      </c>
      <c r="ATU82" s="24">
        <f t="shared" si="1386"/>
        <v>0</v>
      </c>
      <c r="ATV82" s="24">
        <f t="shared" si="1387"/>
        <v>0</v>
      </c>
      <c r="ATW82" s="24">
        <f t="shared" si="1388"/>
        <v>0</v>
      </c>
      <c r="AUB82" s="24">
        <f t="shared" si="1389"/>
        <v>0</v>
      </c>
      <c r="AUC82" s="24">
        <f t="shared" si="1390"/>
        <v>0</v>
      </c>
      <c r="AUD82" s="24">
        <f t="shared" si="1391"/>
        <v>0</v>
      </c>
      <c r="AUI82" s="24">
        <f t="shared" si="1392"/>
        <v>0</v>
      </c>
      <c r="AUJ82" s="24">
        <f t="shared" si="1393"/>
        <v>0</v>
      </c>
      <c r="AUK82" s="24">
        <f t="shared" si="1394"/>
        <v>0</v>
      </c>
      <c r="AUP82" s="24">
        <f t="shared" si="1395"/>
        <v>0</v>
      </c>
      <c r="AUQ82" s="24">
        <f t="shared" si="1396"/>
        <v>0</v>
      </c>
      <c r="AUR82" s="24">
        <f t="shared" si="1397"/>
        <v>0</v>
      </c>
      <c r="AUW82" s="24">
        <f t="shared" si="1398"/>
        <v>0</v>
      </c>
      <c r="AUX82" s="24">
        <f t="shared" si="1399"/>
        <v>0</v>
      </c>
      <c r="AUY82" s="24">
        <f t="shared" si="1400"/>
        <v>0</v>
      </c>
      <c r="AVD82" s="24">
        <f t="shared" si="1401"/>
        <v>0</v>
      </c>
      <c r="AVE82" s="24">
        <f t="shared" si="1402"/>
        <v>0</v>
      </c>
      <c r="AVF82" s="24">
        <f t="shared" si="1403"/>
        <v>0</v>
      </c>
      <c r="AVK82" s="24">
        <f t="shared" si="1404"/>
        <v>0</v>
      </c>
      <c r="AVL82" s="24">
        <f t="shared" si="1405"/>
        <v>0</v>
      </c>
      <c r="AVM82" s="24">
        <f t="shared" si="1406"/>
        <v>0</v>
      </c>
      <c r="AVR82" s="24">
        <f t="shared" si="1407"/>
        <v>0</v>
      </c>
      <c r="AVS82" s="24">
        <f t="shared" si="1408"/>
        <v>0</v>
      </c>
      <c r="AVT82" s="24">
        <f t="shared" si="1409"/>
        <v>0</v>
      </c>
      <c r="AVY82" s="24">
        <f t="shared" si="1410"/>
        <v>0</v>
      </c>
      <c r="AVZ82" s="24">
        <f t="shared" si="1411"/>
        <v>0</v>
      </c>
      <c r="AWA82" s="24">
        <f t="shared" si="1412"/>
        <v>0</v>
      </c>
      <c r="AWF82" s="24">
        <f t="shared" si="1413"/>
        <v>0</v>
      </c>
      <c r="AWG82" s="24">
        <f t="shared" si="1414"/>
        <v>0</v>
      </c>
      <c r="AWH82" s="24">
        <f t="shared" si="1415"/>
        <v>0</v>
      </c>
      <c r="AWM82" s="24">
        <f t="shared" si="1416"/>
        <v>0</v>
      </c>
      <c r="AWN82" s="24">
        <f t="shared" si="1417"/>
        <v>0</v>
      </c>
      <c r="AWO82" s="24">
        <f t="shared" si="1418"/>
        <v>0</v>
      </c>
      <c r="AWT82" s="24">
        <f t="shared" si="1419"/>
        <v>0</v>
      </c>
      <c r="AWU82" s="24">
        <f t="shared" si="1420"/>
        <v>0</v>
      </c>
      <c r="AWV82" s="24">
        <f t="shared" si="1421"/>
        <v>0</v>
      </c>
      <c r="AXA82" s="24">
        <f t="shared" si="1422"/>
        <v>0</v>
      </c>
      <c r="AXB82" s="24">
        <f t="shared" si="1423"/>
        <v>0</v>
      </c>
      <c r="AXC82" s="24">
        <f t="shared" si="1424"/>
        <v>0</v>
      </c>
      <c r="AXH82" s="24">
        <f t="shared" si="1425"/>
        <v>0</v>
      </c>
      <c r="AXI82" s="24">
        <f t="shared" si="1426"/>
        <v>0</v>
      </c>
      <c r="AXJ82" s="24">
        <f t="shared" si="1427"/>
        <v>0</v>
      </c>
      <c r="AXO82" s="24">
        <f t="shared" si="1428"/>
        <v>0</v>
      </c>
      <c r="AXP82" s="24">
        <f t="shared" si="1429"/>
        <v>0</v>
      </c>
      <c r="AXQ82" s="24">
        <f t="shared" si="1430"/>
        <v>0</v>
      </c>
      <c r="AXV82" s="24">
        <f t="shared" si="1431"/>
        <v>0</v>
      </c>
      <c r="AXW82" s="24">
        <f t="shared" si="1432"/>
        <v>0</v>
      </c>
      <c r="AXX82" s="24">
        <f t="shared" si="1433"/>
        <v>0</v>
      </c>
      <c r="AYC82" s="24">
        <f t="shared" si="1434"/>
        <v>0</v>
      </c>
      <c r="AYD82" s="24">
        <f t="shared" si="1435"/>
        <v>0</v>
      </c>
      <c r="AYE82" s="24">
        <f t="shared" si="1436"/>
        <v>0</v>
      </c>
      <c r="AYJ82" s="24">
        <f t="shared" si="1437"/>
        <v>0</v>
      </c>
      <c r="AYK82" s="24">
        <f t="shared" si="1438"/>
        <v>0</v>
      </c>
      <c r="AYL82" s="24">
        <f t="shared" si="1439"/>
        <v>0</v>
      </c>
      <c r="AYQ82" s="24">
        <f t="shared" si="1440"/>
        <v>0</v>
      </c>
      <c r="AYR82" s="24">
        <f t="shared" si="1441"/>
        <v>0</v>
      </c>
      <c r="AYS82" s="24">
        <f t="shared" si="1442"/>
        <v>0</v>
      </c>
      <c r="AYX82" s="24">
        <f t="shared" si="1443"/>
        <v>0</v>
      </c>
      <c r="AYY82" s="24">
        <f t="shared" si="1444"/>
        <v>0</v>
      </c>
      <c r="AYZ82" s="24">
        <f t="shared" si="1445"/>
        <v>0</v>
      </c>
      <c r="AZE82" s="24">
        <f t="shared" si="1446"/>
        <v>0</v>
      </c>
      <c r="AZF82" s="24">
        <f t="shared" si="1447"/>
        <v>0</v>
      </c>
      <c r="AZG82" s="24">
        <f t="shared" si="1448"/>
        <v>0</v>
      </c>
      <c r="AZL82" s="24">
        <f t="shared" si="1449"/>
        <v>0</v>
      </c>
      <c r="AZM82" s="24">
        <f t="shared" si="1450"/>
        <v>0</v>
      </c>
      <c r="AZN82" s="24">
        <f t="shared" si="1451"/>
        <v>0</v>
      </c>
      <c r="AZS82" s="24">
        <f t="shared" si="1452"/>
        <v>0</v>
      </c>
      <c r="AZT82" s="24">
        <f t="shared" si="1453"/>
        <v>0</v>
      </c>
      <c r="AZU82" s="24">
        <f t="shared" si="1454"/>
        <v>0</v>
      </c>
      <c r="AZZ82" s="24">
        <f t="shared" si="1455"/>
        <v>0</v>
      </c>
      <c r="BAA82" s="24">
        <f t="shared" si="1456"/>
        <v>0</v>
      </c>
      <c r="BAB82" s="24">
        <f t="shared" si="1457"/>
        <v>0</v>
      </c>
      <c r="BAG82" s="24">
        <f t="shared" si="1458"/>
        <v>0</v>
      </c>
      <c r="BAH82" s="24">
        <f t="shared" si="1459"/>
        <v>0</v>
      </c>
      <c r="BAI82" s="24">
        <f t="shared" si="1460"/>
        <v>0</v>
      </c>
      <c r="BAN82" s="24">
        <f t="shared" si="1461"/>
        <v>0</v>
      </c>
      <c r="BAO82" s="24">
        <f t="shared" si="1462"/>
        <v>0</v>
      </c>
      <c r="BAP82" s="24">
        <f t="shared" si="1463"/>
        <v>0</v>
      </c>
      <c r="BAU82" s="24">
        <f t="shared" si="1464"/>
        <v>0</v>
      </c>
      <c r="BAV82" s="24">
        <f t="shared" si="1465"/>
        <v>0</v>
      </c>
      <c r="BAW82" s="24">
        <f t="shared" si="1466"/>
        <v>0</v>
      </c>
      <c r="BBB82" s="24">
        <f t="shared" si="1467"/>
        <v>0</v>
      </c>
      <c r="BBC82" s="24">
        <f t="shared" si="1468"/>
        <v>0</v>
      </c>
      <c r="BBD82" s="24">
        <f t="shared" si="1469"/>
        <v>0</v>
      </c>
      <c r="BBI82" s="24">
        <f t="shared" si="1470"/>
        <v>0</v>
      </c>
      <c r="BBJ82" s="24">
        <f t="shared" si="1471"/>
        <v>0</v>
      </c>
      <c r="BBK82" s="24">
        <f t="shared" si="1472"/>
        <v>0</v>
      </c>
      <c r="BBP82" s="24">
        <f t="shared" si="1473"/>
        <v>0</v>
      </c>
      <c r="BBQ82" s="24">
        <f t="shared" si="1474"/>
        <v>0</v>
      </c>
      <c r="BBR82" s="24">
        <f t="shared" si="1475"/>
        <v>0</v>
      </c>
      <c r="BBW82" s="24">
        <f t="shared" si="1476"/>
        <v>0</v>
      </c>
      <c r="BBX82" s="24">
        <f t="shared" si="1477"/>
        <v>0</v>
      </c>
      <c r="BBY82" s="24">
        <f t="shared" si="1478"/>
        <v>0</v>
      </c>
      <c r="BCD82" s="24">
        <f t="shared" si="1479"/>
        <v>0</v>
      </c>
      <c r="BCE82" s="24">
        <f t="shared" si="1480"/>
        <v>0</v>
      </c>
      <c r="BCF82" s="24">
        <f t="shared" si="1481"/>
        <v>0</v>
      </c>
      <c r="BCK82" s="24">
        <f t="shared" si="1482"/>
        <v>0</v>
      </c>
      <c r="BCL82" s="24">
        <f t="shared" si="1483"/>
        <v>0</v>
      </c>
      <c r="BCM82" s="24">
        <f t="shared" si="1484"/>
        <v>0</v>
      </c>
      <c r="BCR82" s="24">
        <f t="shared" si="1485"/>
        <v>0</v>
      </c>
      <c r="BCS82" s="24">
        <f t="shared" si="1486"/>
        <v>0</v>
      </c>
      <c r="BCT82" s="24">
        <f t="shared" si="1487"/>
        <v>0</v>
      </c>
      <c r="BCY82" s="24">
        <f t="shared" si="1488"/>
        <v>0</v>
      </c>
      <c r="BCZ82" s="24">
        <f t="shared" si="1489"/>
        <v>0</v>
      </c>
      <c r="BDA82" s="24">
        <f t="shared" si="1490"/>
        <v>0</v>
      </c>
      <c r="BDF82" s="24">
        <f t="shared" si="1491"/>
        <v>0</v>
      </c>
      <c r="BDG82" s="24">
        <f t="shared" si="1492"/>
        <v>0</v>
      </c>
      <c r="BDH82" s="24">
        <f t="shared" si="1493"/>
        <v>0</v>
      </c>
      <c r="BDM82" s="24">
        <f t="shared" si="1494"/>
        <v>0</v>
      </c>
      <c r="BDN82" s="24">
        <f t="shared" si="1495"/>
        <v>0</v>
      </c>
      <c r="BDO82" s="24">
        <f t="shared" si="1496"/>
        <v>0</v>
      </c>
      <c r="BDT82" s="24">
        <f t="shared" si="1497"/>
        <v>0</v>
      </c>
      <c r="BDU82" s="24">
        <f t="shared" si="1498"/>
        <v>0</v>
      </c>
      <c r="BDV82" s="24">
        <f t="shared" si="1499"/>
        <v>0</v>
      </c>
      <c r="BEA82" s="24">
        <f t="shared" si="1500"/>
        <v>0</v>
      </c>
      <c r="BEB82" s="24">
        <f t="shared" si="1501"/>
        <v>0</v>
      </c>
      <c r="BEC82" s="24">
        <f t="shared" si="1502"/>
        <v>0</v>
      </c>
      <c r="BEH82" s="24">
        <f t="shared" si="1503"/>
        <v>0</v>
      </c>
      <c r="BEI82" s="24">
        <f t="shared" si="1504"/>
        <v>0</v>
      </c>
      <c r="BEJ82" s="24">
        <f t="shared" si="1505"/>
        <v>0</v>
      </c>
      <c r="BEO82" s="24">
        <f t="shared" si="1506"/>
        <v>0</v>
      </c>
      <c r="BEP82" s="24">
        <f t="shared" si="1507"/>
        <v>0</v>
      </c>
      <c r="BEQ82" s="24">
        <f t="shared" si="1508"/>
        <v>0</v>
      </c>
      <c r="BEV82" s="24">
        <f t="shared" si="1509"/>
        <v>0</v>
      </c>
      <c r="BEW82" s="24">
        <f t="shared" si="1510"/>
        <v>0</v>
      </c>
      <c r="BEX82" s="24">
        <f t="shared" si="1511"/>
        <v>0</v>
      </c>
      <c r="BFC82" s="24">
        <f t="shared" si="1512"/>
        <v>0</v>
      </c>
      <c r="BFD82" s="24">
        <f t="shared" si="1513"/>
        <v>0</v>
      </c>
      <c r="BFE82" s="24">
        <f t="shared" si="1514"/>
        <v>0</v>
      </c>
      <c r="BFJ82" s="24">
        <f t="shared" si="1515"/>
        <v>0</v>
      </c>
      <c r="BFK82" s="24">
        <f t="shared" si="1516"/>
        <v>0</v>
      </c>
      <c r="BFL82" s="24">
        <f t="shared" si="1517"/>
        <v>0</v>
      </c>
      <c r="BFQ82" s="24">
        <f t="shared" si="1518"/>
        <v>0</v>
      </c>
      <c r="BFR82" s="24">
        <f t="shared" si="1519"/>
        <v>0</v>
      </c>
      <c r="BFS82" s="24">
        <f t="shared" si="1520"/>
        <v>0</v>
      </c>
      <c r="BFX82" s="24">
        <f t="shared" si="1521"/>
        <v>0</v>
      </c>
      <c r="BFY82" s="24">
        <f t="shared" si="1522"/>
        <v>0</v>
      </c>
      <c r="BFZ82" s="24">
        <f t="shared" si="1523"/>
        <v>0</v>
      </c>
      <c r="BGE82" s="24">
        <f t="shared" si="1524"/>
        <v>0</v>
      </c>
      <c r="BGF82" s="24">
        <f t="shared" si="1525"/>
        <v>0</v>
      </c>
      <c r="BGG82" s="24">
        <f t="shared" si="1526"/>
        <v>0</v>
      </c>
      <c r="BGL82" s="24">
        <f t="shared" si="1527"/>
        <v>0</v>
      </c>
      <c r="BGM82" s="24">
        <f t="shared" si="1528"/>
        <v>0</v>
      </c>
      <c r="BGN82" s="24">
        <f t="shared" si="1529"/>
        <v>0</v>
      </c>
      <c r="BGS82" s="24">
        <f t="shared" si="1530"/>
        <v>0</v>
      </c>
      <c r="BGT82" s="24">
        <f t="shared" si="1531"/>
        <v>0</v>
      </c>
      <c r="BGU82" s="24">
        <f t="shared" si="1532"/>
        <v>0</v>
      </c>
      <c r="BGZ82" s="24">
        <f t="shared" si="1533"/>
        <v>0</v>
      </c>
      <c r="BHA82" s="24">
        <f t="shared" si="1534"/>
        <v>0</v>
      </c>
      <c r="BHB82" s="24">
        <f t="shared" si="1535"/>
        <v>0</v>
      </c>
      <c r="BHG82" s="24">
        <f t="shared" si="1536"/>
        <v>0</v>
      </c>
      <c r="BHH82" s="24">
        <f t="shared" si="1537"/>
        <v>0</v>
      </c>
      <c r="BHI82" s="24">
        <f t="shared" si="1538"/>
        <v>0</v>
      </c>
      <c r="BHN82" s="24">
        <f t="shared" si="1539"/>
        <v>0</v>
      </c>
      <c r="BHO82" s="24">
        <f t="shared" si="1540"/>
        <v>0</v>
      </c>
      <c r="BHP82" s="24">
        <f t="shared" si="1541"/>
        <v>0</v>
      </c>
      <c r="BHU82" s="24">
        <f t="shared" si="1542"/>
        <v>0</v>
      </c>
      <c r="BHV82" s="24">
        <f t="shared" si="1543"/>
        <v>0</v>
      </c>
      <c r="BHW82" s="24">
        <f t="shared" si="1544"/>
        <v>0</v>
      </c>
      <c r="BIB82" s="24">
        <f t="shared" si="1545"/>
        <v>0</v>
      </c>
      <c r="BIC82" s="24">
        <f t="shared" si="1546"/>
        <v>0</v>
      </c>
      <c r="BID82" s="24">
        <f t="shared" si="1547"/>
        <v>0</v>
      </c>
      <c r="BII82" s="24">
        <f t="shared" si="1548"/>
        <v>0</v>
      </c>
      <c r="BIJ82" s="24">
        <f t="shared" si="1549"/>
        <v>0</v>
      </c>
      <c r="BIK82" s="24">
        <f t="shared" si="1550"/>
        <v>0</v>
      </c>
      <c r="BIP82" s="24">
        <f t="shared" si="1551"/>
        <v>0</v>
      </c>
      <c r="BIQ82" s="24">
        <f t="shared" si="1552"/>
        <v>0</v>
      </c>
      <c r="BIR82" s="24">
        <f t="shared" si="1553"/>
        <v>0</v>
      </c>
      <c r="BIW82" s="24">
        <f t="shared" si="1554"/>
        <v>0</v>
      </c>
      <c r="BIX82" s="24">
        <f t="shared" si="1555"/>
        <v>0</v>
      </c>
      <c r="BIY82" s="24">
        <f t="shared" si="1556"/>
        <v>0</v>
      </c>
      <c r="BJD82" s="24">
        <f t="shared" si="1557"/>
        <v>0</v>
      </c>
      <c r="BJE82" s="24">
        <f t="shared" si="1558"/>
        <v>0</v>
      </c>
      <c r="BJF82" s="24">
        <f t="shared" si="1559"/>
        <v>0</v>
      </c>
      <c r="BJK82" s="24">
        <f t="shared" si="1560"/>
        <v>0</v>
      </c>
      <c r="BJL82" s="24">
        <f t="shared" si="1561"/>
        <v>0</v>
      </c>
      <c r="BJM82" s="24">
        <f t="shared" si="1562"/>
        <v>0</v>
      </c>
      <c r="BJR82" s="24">
        <f t="shared" si="1563"/>
        <v>0</v>
      </c>
      <c r="BJS82" s="24">
        <f t="shared" si="1564"/>
        <v>0</v>
      </c>
      <c r="BJT82" s="24">
        <f t="shared" si="1565"/>
        <v>0</v>
      </c>
      <c r="BJY82" s="24">
        <f t="shared" si="1566"/>
        <v>0</v>
      </c>
      <c r="BJZ82" s="24">
        <f t="shared" si="1567"/>
        <v>0</v>
      </c>
      <c r="BKA82" s="24">
        <f t="shared" si="1568"/>
        <v>0</v>
      </c>
      <c r="BKF82" s="24">
        <f t="shared" si="1569"/>
        <v>0</v>
      </c>
      <c r="BKG82" s="24">
        <f t="shared" si="1570"/>
        <v>0</v>
      </c>
      <c r="BKH82" s="24">
        <f t="shared" si="1571"/>
        <v>0</v>
      </c>
      <c r="BKM82" s="24">
        <f t="shared" si="1572"/>
        <v>0</v>
      </c>
      <c r="BKN82" s="24">
        <f t="shared" si="1573"/>
        <v>0</v>
      </c>
      <c r="BKO82" s="24">
        <f t="shared" si="1574"/>
        <v>0</v>
      </c>
      <c r="BKT82" s="24">
        <f t="shared" si="1575"/>
        <v>0</v>
      </c>
      <c r="BKU82" s="24">
        <f t="shared" si="1576"/>
        <v>0</v>
      </c>
      <c r="BKV82" s="24">
        <f t="shared" si="1577"/>
        <v>0</v>
      </c>
      <c r="BLA82" s="24">
        <f t="shared" si="1578"/>
        <v>0</v>
      </c>
      <c r="BLB82" s="24">
        <f t="shared" si="1579"/>
        <v>0</v>
      </c>
      <c r="BLC82" s="24">
        <f t="shared" si="1580"/>
        <v>0</v>
      </c>
      <c r="BLH82" s="24">
        <f t="shared" si="1581"/>
        <v>0</v>
      </c>
      <c r="BLI82" s="24">
        <f t="shared" si="1582"/>
        <v>0</v>
      </c>
      <c r="BLJ82" s="24">
        <f t="shared" si="1583"/>
        <v>0</v>
      </c>
      <c r="BLO82" s="24">
        <f t="shared" si="1584"/>
        <v>0</v>
      </c>
      <c r="BLP82" s="24">
        <f t="shared" si="1585"/>
        <v>0</v>
      </c>
      <c r="BLQ82" s="24">
        <f t="shared" si="1586"/>
        <v>0</v>
      </c>
      <c r="BLV82" s="24">
        <f t="shared" si="1587"/>
        <v>0</v>
      </c>
      <c r="BLW82" s="24">
        <f t="shared" si="1588"/>
        <v>0</v>
      </c>
      <c r="BLX82" s="24">
        <f t="shared" si="1589"/>
        <v>0</v>
      </c>
      <c r="BMC82" s="24">
        <f t="shared" si="1590"/>
        <v>0</v>
      </c>
      <c r="BMD82" s="24">
        <f t="shared" si="1591"/>
        <v>0</v>
      </c>
      <c r="BME82" s="24">
        <f t="shared" si="1592"/>
        <v>0</v>
      </c>
      <c r="BMJ82" s="24">
        <f t="shared" si="1593"/>
        <v>0</v>
      </c>
      <c r="BMK82" s="24">
        <f t="shared" si="1594"/>
        <v>0</v>
      </c>
      <c r="BML82" s="24">
        <f t="shared" si="1595"/>
        <v>0</v>
      </c>
      <c r="BMQ82" s="24">
        <f t="shared" si="1596"/>
        <v>0</v>
      </c>
      <c r="BMR82" s="24">
        <f t="shared" si="1597"/>
        <v>0</v>
      </c>
      <c r="BMS82" s="24">
        <f t="shared" si="1598"/>
        <v>0</v>
      </c>
      <c r="BMX82" s="24">
        <f t="shared" si="1599"/>
        <v>0</v>
      </c>
      <c r="BMY82" s="24">
        <f t="shared" si="1600"/>
        <v>0</v>
      </c>
      <c r="BMZ82" s="24">
        <f t="shared" si="1601"/>
        <v>0</v>
      </c>
      <c r="BNE82" s="24">
        <f t="shared" si="1602"/>
        <v>0</v>
      </c>
      <c r="BNF82" s="24">
        <f t="shared" si="1603"/>
        <v>0</v>
      </c>
      <c r="BNG82" s="24">
        <f t="shared" si="1604"/>
        <v>0</v>
      </c>
      <c r="BNL82" s="24">
        <f t="shared" si="1605"/>
        <v>0</v>
      </c>
      <c r="BNM82" s="24">
        <f t="shared" si="1606"/>
        <v>0</v>
      </c>
      <c r="BNN82" s="24">
        <f t="shared" si="1607"/>
        <v>0</v>
      </c>
      <c r="BNS82" s="24">
        <f t="shared" si="1608"/>
        <v>0</v>
      </c>
      <c r="BNT82" s="24">
        <f t="shared" si="1609"/>
        <v>0</v>
      </c>
      <c r="BNU82" s="24">
        <f t="shared" si="1610"/>
        <v>0</v>
      </c>
      <c r="BNZ82" s="24">
        <f t="shared" si="1611"/>
        <v>0</v>
      </c>
      <c r="BOA82" s="24">
        <f t="shared" si="1612"/>
        <v>0</v>
      </c>
      <c r="BOB82" s="24">
        <f t="shared" si="1613"/>
        <v>0</v>
      </c>
      <c r="BOG82" s="24">
        <f t="shared" si="1614"/>
        <v>0</v>
      </c>
      <c r="BOH82" s="24">
        <f t="shared" si="1615"/>
        <v>0</v>
      </c>
      <c r="BOI82" s="24">
        <f t="shared" si="1616"/>
        <v>0</v>
      </c>
      <c r="BON82" s="24">
        <f t="shared" si="1617"/>
        <v>0</v>
      </c>
      <c r="BOO82" s="24">
        <f t="shared" si="1618"/>
        <v>0</v>
      </c>
      <c r="BOP82" s="24">
        <f t="shared" si="1619"/>
        <v>0</v>
      </c>
      <c r="BOU82" s="24">
        <f t="shared" si="1620"/>
        <v>0</v>
      </c>
      <c r="BOV82" s="24">
        <f t="shared" si="1621"/>
        <v>0</v>
      </c>
      <c r="BOW82" s="24">
        <f t="shared" si="1622"/>
        <v>0</v>
      </c>
      <c r="BPB82" s="24">
        <f t="shared" si="1623"/>
        <v>0</v>
      </c>
      <c r="BPC82" s="24">
        <f t="shared" si="1624"/>
        <v>0</v>
      </c>
      <c r="BPD82" s="24">
        <f t="shared" si="1625"/>
        <v>0</v>
      </c>
      <c r="BPI82" s="24">
        <f t="shared" si="1626"/>
        <v>0</v>
      </c>
      <c r="BPJ82" s="24">
        <f t="shared" si="1627"/>
        <v>0</v>
      </c>
      <c r="BPK82" s="24">
        <f t="shared" si="1628"/>
        <v>0</v>
      </c>
      <c r="BPP82" s="24">
        <f t="shared" si="1629"/>
        <v>0</v>
      </c>
      <c r="BPQ82" s="24">
        <f t="shared" si="1630"/>
        <v>0</v>
      </c>
      <c r="BPR82" s="24">
        <f t="shared" si="1631"/>
        <v>0</v>
      </c>
      <c r="BPW82" s="24">
        <f t="shared" si="1632"/>
        <v>0</v>
      </c>
      <c r="BPX82" s="24">
        <f t="shared" si="1633"/>
        <v>0</v>
      </c>
      <c r="BPY82" s="24">
        <f t="shared" si="1634"/>
        <v>0</v>
      </c>
      <c r="BQD82" s="24">
        <f t="shared" si="1635"/>
        <v>0</v>
      </c>
      <c r="BQE82" s="24">
        <f t="shared" si="1636"/>
        <v>0</v>
      </c>
      <c r="BQF82" s="24">
        <f t="shared" si="1637"/>
        <v>0</v>
      </c>
      <c r="BQK82" s="24">
        <f t="shared" si="1638"/>
        <v>0</v>
      </c>
      <c r="BQL82" s="24">
        <f t="shared" si="1639"/>
        <v>0</v>
      </c>
      <c r="BQM82" s="24">
        <f t="shared" si="1640"/>
        <v>0</v>
      </c>
      <c r="BQR82" s="24">
        <f t="shared" si="1641"/>
        <v>0</v>
      </c>
      <c r="BQS82" s="24">
        <f t="shared" si="1642"/>
        <v>0</v>
      </c>
      <c r="BQT82" s="24">
        <f t="shared" si="1643"/>
        <v>0</v>
      </c>
      <c r="BQY82" s="24">
        <f t="shared" si="1644"/>
        <v>0</v>
      </c>
      <c r="BQZ82" s="24">
        <f t="shared" si="1645"/>
        <v>0</v>
      </c>
      <c r="BRA82" s="24">
        <f t="shared" si="1646"/>
        <v>0</v>
      </c>
      <c r="BRF82" s="24">
        <f t="shared" si="1647"/>
        <v>0</v>
      </c>
      <c r="BRG82" s="24">
        <f t="shared" si="1648"/>
        <v>0</v>
      </c>
      <c r="BRH82" s="24">
        <f t="shared" si="1649"/>
        <v>0</v>
      </c>
      <c r="BRM82" s="24">
        <f t="shared" si="1650"/>
        <v>0</v>
      </c>
      <c r="BRN82" s="24">
        <f t="shared" si="1651"/>
        <v>0</v>
      </c>
      <c r="BRO82" s="24">
        <f t="shared" si="1652"/>
        <v>0</v>
      </c>
      <c r="BRT82" s="24">
        <f t="shared" si="1653"/>
        <v>0</v>
      </c>
      <c r="BRU82" s="24">
        <f t="shared" si="1654"/>
        <v>0</v>
      </c>
      <c r="BRV82" s="24">
        <f t="shared" si="1655"/>
        <v>0</v>
      </c>
      <c r="BSA82" s="24">
        <f t="shared" si="1656"/>
        <v>0</v>
      </c>
      <c r="BSB82" s="24">
        <f t="shared" si="1657"/>
        <v>0</v>
      </c>
      <c r="BSC82" s="24">
        <f t="shared" si="1658"/>
        <v>0</v>
      </c>
      <c r="BSH82" s="24">
        <f t="shared" si="1659"/>
        <v>0</v>
      </c>
      <c r="BSI82" s="24">
        <f t="shared" si="1660"/>
        <v>0</v>
      </c>
      <c r="BSJ82" s="24">
        <f t="shared" si="1661"/>
        <v>0</v>
      </c>
      <c r="BSO82" s="24">
        <f t="shared" si="1662"/>
        <v>0</v>
      </c>
      <c r="BSP82" s="24">
        <f t="shared" si="1663"/>
        <v>0</v>
      </c>
      <c r="BSQ82" s="24">
        <f t="shared" si="1664"/>
        <v>0</v>
      </c>
      <c r="BSV82" s="24">
        <f t="shared" si="1665"/>
        <v>0</v>
      </c>
      <c r="BSW82" s="24">
        <f t="shared" si="1666"/>
        <v>0</v>
      </c>
      <c r="BSX82" s="24">
        <f t="shared" si="1667"/>
        <v>0</v>
      </c>
      <c r="BTC82" s="24">
        <f t="shared" si="1668"/>
        <v>0</v>
      </c>
      <c r="BTD82" s="24">
        <f t="shared" si="1669"/>
        <v>0</v>
      </c>
      <c r="BTE82" s="24">
        <f t="shared" si="1670"/>
        <v>0</v>
      </c>
      <c r="BTJ82" s="24">
        <f t="shared" si="1671"/>
        <v>0</v>
      </c>
      <c r="BTK82" s="24">
        <f t="shared" si="1672"/>
        <v>0</v>
      </c>
      <c r="BTL82" s="24">
        <f t="shared" si="1673"/>
        <v>0</v>
      </c>
      <c r="BTQ82" s="24">
        <f t="shared" si="1674"/>
        <v>0</v>
      </c>
      <c r="BTR82" s="24">
        <f t="shared" si="1675"/>
        <v>0</v>
      </c>
      <c r="BTS82" s="24">
        <f t="shared" si="1676"/>
        <v>0</v>
      </c>
      <c r="BTX82" s="24">
        <f t="shared" si="1677"/>
        <v>0</v>
      </c>
      <c r="BTY82" s="24">
        <f t="shared" si="1678"/>
        <v>0</v>
      </c>
      <c r="BTZ82" s="24">
        <f t="shared" si="1679"/>
        <v>0</v>
      </c>
      <c r="BUE82" s="24">
        <f t="shared" si="1680"/>
        <v>0</v>
      </c>
      <c r="BUF82" s="24">
        <f t="shared" si="1681"/>
        <v>0</v>
      </c>
      <c r="BUG82" s="24">
        <f t="shared" si="1682"/>
        <v>0</v>
      </c>
      <c r="BUL82" s="24">
        <f t="shared" si="1683"/>
        <v>0</v>
      </c>
      <c r="BUM82" s="24">
        <f t="shared" si="1684"/>
        <v>0</v>
      </c>
      <c r="BUN82" s="24">
        <f t="shared" si="1685"/>
        <v>0</v>
      </c>
      <c r="BUS82" s="24">
        <f t="shared" si="1686"/>
        <v>0</v>
      </c>
      <c r="BUT82" s="24">
        <f t="shared" si="1687"/>
        <v>0</v>
      </c>
      <c r="BUU82" s="24">
        <f t="shared" si="1688"/>
        <v>0</v>
      </c>
      <c r="BUZ82" s="24">
        <f t="shared" si="1689"/>
        <v>0</v>
      </c>
      <c r="BVA82" s="24">
        <f t="shared" si="1690"/>
        <v>0</v>
      </c>
      <c r="BVB82" s="24">
        <f t="shared" si="1691"/>
        <v>0</v>
      </c>
      <c r="BVG82" s="24">
        <f t="shared" si="1692"/>
        <v>0</v>
      </c>
      <c r="BVH82" s="24">
        <f t="shared" si="1693"/>
        <v>0</v>
      </c>
      <c r="BVI82" s="24">
        <f t="shared" si="1694"/>
        <v>0</v>
      </c>
      <c r="BVN82" s="24">
        <f t="shared" si="1695"/>
        <v>0</v>
      </c>
      <c r="BVO82" s="24">
        <f t="shared" si="1696"/>
        <v>0</v>
      </c>
      <c r="BVP82" s="24">
        <f t="shared" si="1697"/>
        <v>0</v>
      </c>
      <c r="BVU82" s="24">
        <f t="shared" si="1698"/>
        <v>0</v>
      </c>
      <c r="BVV82" s="24">
        <f t="shared" si="1699"/>
        <v>0</v>
      </c>
      <c r="BVW82" s="24">
        <f t="shared" si="1700"/>
        <v>0</v>
      </c>
      <c r="BVX82"/>
      <c r="BVY82"/>
      <c r="BVZ82"/>
      <c r="BWA82"/>
      <c r="BWB82" s="24">
        <f t="shared" si="1701"/>
        <v>0</v>
      </c>
      <c r="BWC82" s="24">
        <f t="shared" si="1702"/>
        <v>0</v>
      </c>
      <c r="BWD82" s="24">
        <f t="shared" si="1703"/>
        <v>0</v>
      </c>
      <c r="BWI82" s="24">
        <f t="shared" si="1704"/>
        <v>0</v>
      </c>
      <c r="BWJ82" s="24">
        <f t="shared" si="1705"/>
        <v>0</v>
      </c>
      <c r="BWK82" s="24">
        <f t="shared" si="1706"/>
        <v>0</v>
      </c>
      <c r="BWP82" s="24">
        <f t="shared" si="1707"/>
        <v>0</v>
      </c>
      <c r="BWQ82" s="24">
        <f t="shared" si="1708"/>
        <v>0</v>
      </c>
      <c r="BWR82" s="24">
        <f t="shared" si="1709"/>
        <v>0</v>
      </c>
      <c r="BWW82" s="24">
        <f t="shared" si="1710"/>
        <v>0</v>
      </c>
      <c r="BWX82" s="24">
        <f t="shared" si="1711"/>
        <v>0</v>
      </c>
      <c r="BWY82" s="24">
        <f t="shared" si="1712"/>
        <v>0</v>
      </c>
      <c r="BXD82" s="24">
        <f t="shared" si="1713"/>
        <v>0</v>
      </c>
      <c r="BXE82" s="24">
        <f t="shared" si="1714"/>
        <v>0</v>
      </c>
      <c r="BXF82" s="24">
        <f t="shared" si="1715"/>
        <v>0</v>
      </c>
      <c r="BXK82" s="24">
        <f t="shared" si="1716"/>
        <v>0</v>
      </c>
      <c r="BXL82" s="24">
        <f t="shared" si="1717"/>
        <v>0</v>
      </c>
      <c r="BXM82" s="24">
        <f t="shared" si="1718"/>
        <v>0</v>
      </c>
      <c r="BXR82" s="24">
        <f t="shared" si="1719"/>
        <v>0</v>
      </c>
      <c r="BXS82" s="24">
        <f t="shared" si="1720"/>
        <v>0</v>
      </c>
      <c r="BXT82" s="24">
        <f t="shared" si="1721"/>
        <v>0</v>
      </c>
      <c r="BXY82" s="24">
        <f t="shared" si="1722"/>
        <v>0</v>
      </c>
      <c r="BXZ82" s="24">
        <f t="shared" si="1723"/>
        <v>0</v>
      </c>
      <c r="BYA82" s="24">
        <f t="shared" si="1724"/>
        <v>0</v>
      </c>
      <c r="BYF82" s="24">
        <f t="shared" si="1725"/>
        <v>0</v>
      </c>
      <c r="BYG82" s="24">
        <f t="shared" si="1726"/>
        <v>0</v>
      </c>
      <c r="BYH82" s="24">
        <f t="shared" si="1727"/>
        <v>0</v>
      </c>
      <c r="BYM82" s="24">
        <f t="shared" si="1728"/>
        <v>0</v>
      </c>
      <c r="BYN82" s="24">
        <f t="shared" si="1729"/>
        <v>0</v>
      </c>
      <c r="BYO82" s="24">
        <f t="shared" si="1730"/>
        <v>0</v>
      </c>
      <c r="BYT82" s="24">
        <f t="shared" si="1731"/>
        <v>0</v>
      </c>
      <c r="BYU82" s="24">
        <f t="shared" si="1732"/>
        <v>0</v>
      </c>
      <c r="BYV82" s="24">
        <f t="shared" si="1733"/>
        <v>0</v>
      </c>
    </row>
    <row r="83" spans="6:1023 1028:2024" x14ac:dyDescent="0.3">
      <c r="F83" s="82">
        <f t="shared" si="867"/>
        <v>0</v>
      </c>
      <c r="G83" s="82">
        <f t="shared" si="868"/>
        <v>0</v>
      </c>
      <c r="H83" s="82">
        <f t="shared" si="869"/>
        <v>0</v>
      </c>
      <c r="M83" s="15">
        <f t="shared" si="870"/>
        <v>0</v>
      </c>
      <c r="N83" s="15">
        <f t="shared" si="871"/>
        <v>0</v>
      </c>
      <c r="O83" s="15">
        <f t="shared" si="872"/>
        <v>0</v>
      </c>
      <c r="P83" s="15"/>
      <c r="Q83" s="15"/>
      <c r="T83" s="15">
        <f t="shared" si="873"/>
        <v>0</v>
      </c>
      <c r="U83" s="15">
        <f t="shared" si="874"/>
        <v>0</v>
      </c>
      <c r="V83" s="15">
        <f t="shared" si="875"/>
        <v>0</v>
      </c>
      <c r="AA83" s="15">
        <f t="shared" si="876"/>
        <v>0</v>
      </c>
      <c r="AB83" s="15">
        <f t="shared" si="877"/>
        <v>0</v>
      </c>
      <c r="AC83" s="15">
        <f t="shared" si="878"/>
        <v>0</v>
      </c>
      <c r="AD83" s="16"/>
      <c r="AE83" s="15"/>
      <c r="AF83" s="15"/>
      <c r="AG83" s="15"/>
      <c r="AH83" s="15">
        <f t="shared" si="879"/>
        <v>0</v>
      </c>
      <c r="AI83" s="15">
        <f t="shared" si="880"/>
        <v>0</v>
      </c>
      <c r="AJ83" s="15">
        <f t="shared" si="881"/>
        <v>0</v>
      </c>
      <c r="AO83" s="15">
        <f t="shared" si="882"/>
        <v>0</v>
      </c>
      <c r="AP83" s="15">
        <f t="shared" si="883"/>
        <v>0</v>
      </c>
      <c r="AQ83" s="15">
        <f t="shared" si="884"/>
        <v>0</v>
      </c>
      <c r="AV83" s="15">
        <f t="shared" si="885"/>
        <v>0</v>
      </c>
      <c r="AW83" s="15">
        <f t="shared" si="886"/>
        <v>0</v>
      </c>
      <c r="AX83" s="15">
        <f t="shared" si="887"/>
        <v>0</v>
      </c>
      <c r="BC83" s="15">
        <f t="shared" si="888"/>
        <v>0</v>
      </c>
      <c r="BD83" s="15">
        <f t="shared" si="889"/>
        <v>0</v>
      </c>
      <c r="BE83" s="15">
        <f t="shared" si="890"/>
        <v>0</v>
      </c>
      <c r="BJ83" s="15">
        <f t="shared" si="891"/>
        <v>0</v>
      </c>
      <c r="BK83" s="15">
        <f t="shared" si="892"/>
        <v>0</v>
      </c>
      <c r="BL83" s="15">
        <f t="shared" si="893"/>
        <v>0</v>
      </c>
      <c r="BQ83" s="15">
        <f t="shared" si="894"/>
        <v>0</v>
      </c>
      <c r="BR83" s="15">
        <f t="shared" si="895"/>
        <v>0</v>
      </c>
      <c r="BS83" s="15">
        <f t="shared" si="896"/>
        <v>0</v>
      </c>
      <c r="BX83" s="15">
        <f t="shared" si="897"/>
        <v>0</v>
      </c>
      <c r="BY83" s="15">
        <f t="shared" si="898"/>
        <v>0</v>
      </c>
      <c r="BZ83" s="15">
        <f t="shared" si="899"/>
        <v>0</v>
      </c>
      <c r="CE83" s="15">
        <f t="shared" si="900"/>
        <v>0</v>
      </c>
      <c r="CF83" s="15">
        <f t="shared" si="901"/>
        <v>0</v>
      </c>
      <c r="CG83" s="15">
        <f t="shared" si="902"/>
        <v>0</v>
      </c>
      <c r="CL83" s="30">
        <f t="shared" si="903"/>
        <v>0</v>
      </c>
      <c r="CM83" s="30">
        <f t="shared" si="904"/>
        <v>0</v>
      </c>
      <c r="CN83" s="54">
        <f t="shared" si="905"/>
        <v>0</v>
      </c>
      <c r="CS83" s="30">
        <f t="shared" si="906"/>
        <v>0</v>
      </c>
      <c r="CT83" s="30">
        <f t="shared" si="907"/>
        <v>0</v>
      </c>
      <c r="CU83" s="54">
        <f t="shared" si="908"/>
        <v>0</v>
      </c>
      <c r="CZ83" s="30">
        <f t="shared" si="909"/>
        <v>0</v>
      </c>
      <c r="DA83" s="30">
        <f t="shared" si="910"/>
        <v>0</v>
      </c>
      <c r="DB83" s="54">
        <f t="shared" si="911"/>
        <v>0</v>
      </c>
      <c r="DG83" s="30">
        <f t="shared" si="912"/>
        <v>0</v>
      </c>
      <c r="DH83" s="30">
        <f t="shared" si="913"/>
        <v>0</v>
      </c>
      <c r="DI83" s="54">
        <f t="shared" si="914"/>
        <v>0</v>
      </c>
      <c r="DN83" s="30">
        <f t="shared" si="915"/>
        <v>0</v>
      </c>
      <c r="DO83" s="30">
        <f t="shared" si="916"/>
        <v>0</v>
      </c>
      <c r="DP83" s="54">
        <f t="shared" si="917"/>
        <v>0</v>
      </c>
      <c r="DU83" s="30">
        <f t="shared" si="918"/>
        <v>0</v>
      </c>
      <c r="DV83" s="30">
        <f t="shared" si="919"/>
        <v>0</v>
      </c>
      <c r="DW83" s="54">
        <f t="shared" si="920"/>
        <v>0</v>
      </c>
      <c r="EB83" s="30">
        <f t="shared" si="921"/>
        <v>0</v>
      </c>
      <c r="EC83" s="30">
        <f t="shared" si="922"/>
        <v>0</v>
      </c>
      <c r="ED83" s="54">
        <f t="shared" si="923"/>
        <v>0</v>
      </c>
      <c r="EI83" s="30">
        <f t="shared" si="924"/>
        <v>0</v>
      </c>
      <c r="EJ83" s="30">
        <f t="shared" si="925"/>
        <v>0</v>
      </c>
      <c r="EK83" s="54">
        <f t="shared" si="926"/>
        <v>0</v>
      </c>
      <c r="EP83" s="30">
        <f t="shared" si="927"/>
        <v>0</v>
      </c>
      <c r="EQ83" s="30">
        <f t="shared" si="928"/>
        <v>0</v>
      </c>
      <c r="ER83" s="54">
        <f t="shared" si="929"/>
        <v>0</v>
      </c>
      <c r="EW83" s="30">
        <f t="shared" si="930"/>
        <v>0</v>
      </c>
      <c r="EX83" s="30">
        <f t="shared" si="931"/>
        <v>0</v>
      </c>
      <c r="EY83" s="54">
        <f t="shared" si="932"/>
        <v>0</v>
      </c>
      <c r="FD83" s="30">
        <f t="shared" si="933"/>
        <v>0</v>
      </c>
      <c r="FE83" s="30">
        <f t="shared" si="934"/>
        <v>0</v>
      </c>
      <c r="FF83" s="54">
        <f t="shared" si="935"/>
        <v>0</v>
      </c>
      <c r="FK83" s="30">
        <f t="shared" si="936"/>
        <v>0</v>
      </c>
      <c r="FL83" s="30">
        <f t="shared" si="937"/>
        <v>0</v>
      </c>
      <c r="FM83" s="54">
        <f t="shared" si="938"/>
        <v>0</v>
      </c>
      <c r="FR83" s="30">
        <f t="shared" si="939"/>
        <v>0</v>
      </c>
      <c r="FS83" s="30">
        <f t="shared" si="940"/>
        <v>0</v>
      </c>
      <c r="FT83" s="54">
        <f t="shared" si="941"/>
        <v>0</v>
      </c>
      <c r="FY83" s="30">
        <f t="shared" si="942"/>
        <v>0</v>
      </c>
      <c r="FZ83" s="30">
        <f t="shared" si="943"/>
        <v>0</v>
      </c>
      <c r="GA83" s="54">
        <f t="shared" si="944"/>
        <v>0</v>
      </c>
      <c r="GF83" s="30">
        <f t="shared" si="945"/>
        <v>0</v>
      </c>
      <c r="GG83" s="30">
        <f t="shared" si="946"/>
        <v>0</v>
      </c>
      <c r="GH83" s="54">
        <f t="shared" si="947"/>
        <v>0</v>
      </c>
      <c r="GM83" s="30">
        <f t="shared" si="948"/>
        <v>0</v>
      </c>
      <c r="GN83" s="30">
        <f t="shared" si="949"/>
        <v>0</v>
      </c>
      <c r="GO83" s="54">
        <f t="shared" si="950"/>
        <v>0</v>
      </c>
      <c r="GT83" s="30">
        <f t="shared" si="951"/>
        <v>0</v>
      </c>
      <c r="GU83" s="30">
        <f t="shared" si="952"/>
        <v>0</v>
      </c>
      <c r="GV83" s="54">
        <f t="shared" si="953"/>
        <v>0</v>
      </c>
      <c r="HA83" s="30">
        <f t="shared" si="954"/>
        <v>0</v>
      </c>
      <c r="HB83" s="30">
        <f t="shared" si="955"/>
        <v>0</v>
      </c>
      <c r="HC83" s="54">
        <f t="shared" si="956"/>
        <v>0</v>
      </c>
      <c r="HH83" s="30">
        <f t="shared" si="957"/>
        <v>0</v>
      </c>
      <c r="HI83" s="30">
        <f t="shared" si="958"/>
        <v>0</v>
      </c>
      <c r="HJ83" s="54">
        <f t="shared" si="959"/>
        <v>0</v>
      </c>
      <c r="HO83" s="30">
        <f t="shared" si="960"/>
        <v>0</v>
      </c>
      <c r="HP83" s="30">
        <f t="shared" si="961"/>
        <v>0</v>
      </c>
      <c r="HQ83" s="54">
        <f t="shared" si="962"/>
        <v>0</v>
      </c>
      <c r="HV83" s="30">
        <f t="shared" si="963"/>
        <v>0</v>
      </c>
      <c r="HW83" s="30">
        <f t="shared" si="964"/>
        <v>0</v>
      </c>
      <c r="HX83" s="54">
        <f t="shared" si="965"/>
        <v>0</v>
      </c>
      <c r="IC83" s="30">
        <f t="shared" si="966"/>
        <v>0</v>
      </c>
      <c r="ID83" s="30">
        <f t="shared" si="967"/>
        <v>0</v>
      </c>
      <c r="IE83" s="54">
        <f t="shared" si="968"/>
        <v>0</v>
      </c>
      <c r="IJ83" s="30">
        <f t="shared" si="969"/>
        <v>0</v>
      </c>
      <c r="IK83" s="30">
        <f t="shared" si="970"/>
        <v>0</v>
      </c>
      <c r="IL83" s="54">
        <f t="shared" si="971"/>
        <v>0</v>
      </c>
      <c r="IQ83" s="30">
        <f t="shared" si="972"/>
        <v>0</v>
      </c>
      <c r="IR83" s="30">
        <f t="shared" si="973"/>
        <v>0</v>
      </c>
      <c r="IS83" s="54">
        <f t="shared" si="974"/>
        <v>0</v>
      </c>
      <c r="IX83" s="30">
        <f t="shared" si="975"/>
        <v>0</v>
      </c>
      <c r="IY83" s="30">
        <f t="shared" si="976"/>
        <v>0</v>
      </c>
      <c r="IZ83" s="54">
        <f t="shared" si="977"/>
        <v>0</v>
      </c>
      <c r="JA83"/>
      <c r="JB83"/>
      <c r="JC83"/>
      <c r="JD83"/>
      <c r="JE83" s="15">
        <f t="shared" si="978"/>
        <v>0</v>
      </c>
      <c r="JF83" s="15">
        <f t="shared" si="979"/>
        <v>0</v>
      </c>
      <c r="JG83" s="15">
        <f t="shared" si="980"/>
        <v>0</v>
      </c>
      <c r="JL83" s="24">
        <f t="shared" si="981"/>
        <v>0</v>
      </c>
      <c r="JM83" s="24">
        <f t="shared" si="982"/>
        <v>0</v>
      </c>
      <c r="JN83" s="24">
        <f t="shared" si="983"/>
        <v>0</v>
      </c>
      <c r="JS83" s="24">
        <f t="shared" si="984"/>
        <v>0</v>
      </c>
      <c r="JT83" s="24">
        <f t="shared" si="985"/>
        <v>0</v>
      </c>
      <c r="JU83" s="24">
        <f t="shared" si="986"/>
        <v>0</v>
      </c>
      <c r="JZ83" s="24">
        <f t="shared" si="987"/>
        <v>0</v>
      </c>
      <c r="KA83" s="24">
        <f t="shared" si="988"/>
        <v>0</v>
      </c>
      <c r="KB83" s="24">
        <f t="shared" si="989"/>
        <v>0</v>
      </c>
      <c r="KG83" s="24">
        <f t="shared" si="990"/>
        <v>0</v>
      </c>
      <c r="KH83" s="24">
        <f t="shared" si="991"/>
        <v>0</v>
      </c>
      <c r="KI83" s="24">
        <f t="shared" si="992"/>
        <v>0</v>
      </c>
      <c r="KN83" s="24">
        <f t="shared" si="993"/>
        <v>0</v>
      </c>
      <c r="KO83" s="24">
        <f t="shared" si="994"/>
        <v>0</v>
      </c>
      <c r="KP83" s="24">
        <f t="shared" si="995"/>
        <v>0</v>
      </c>
      <c r="KU83" s="24">
        <f t="shared" si="996"/>
        <v>0</v>
      </c>
      <c r="KV83" s="24">
        <f t="shared" si="997"/>
        <v>0</v>
      </c>
      <c r="KW83" s="24">
        <f t="shared" si="998"/>
        <v>0</v>
      </c>
      <c r="LB83" s="24">
        <f t="shared" si="999"/>
        <v>0</v>
      </c>
      <c r="LC83" s="24">
        <f t="shared" si="1000"/>
        <v>0</v>
      </c>
      <c r="LD83" s="24">
        <f t="shared" si="1001"/>
        <v>0</v>
      </c>
      <c r="LI83" s="24">
        <f t="shared" si="1002"/>
        <v>0</v>
      </c>
      <c r="LJ83" s="24">
        <f t="shared" si="1003"/>
        <v>0</v>
      </c>
      <c r="LK83" s="24">
        <f t="shared" si="1004"/>
        <v>0</v>
      </c>
      <c r="LP83" s="24">
        <f t="shared" si="1005"/>
        <v>0</v>
      </c>
      <c r="LQ83" s="24">
        <f t="shared" si="1006"/>
        <v>0</v>
      </c>
      <c r="LR83" s="24">
        <f t="shared" si="1007"/>
        <v>0</v>
      </c>
      <c r="LW83" s="24">
        <f t="shared" si="1008"/>
        <v>0</v>
      </c>
      <c r="LX83" s="24">
        <f t="shared" si="1009"/>
        <v>0</v>
      </c>
      <c r="LY83" s="24">
        <f t="shared" si="1010"/>
        <v>0</v>
      </c>
      <c r="MD83" s="24">
        <f t="shared" si="1011"/>
        <v>0</v>
      </c>
      <c r="ME83" s="24">
        <f t="shared" si="1012"/>
        <v>0</v>
      </c>
      <c r="MF83" s="24">
        <f t="shared" si="1013"/>
        <v>0</v>
      </c>
      <c r="MK83" s="24">
        <f t="shared" si="1014"/>
        <v>0</v>
      </c>
      <c r="ML83" s="24">
        <f t="shared" si="1015"/>
        <v>0</v>
      </c>
      <c r="MM83" s="24">
        <f t="shared" si="1016"/>
        <v>0</v>
      </c>
      <c r="MR83" s="24">
        <f t="shared" si="1017"/>
        <v>0</v>
      </c>
      <c r="MS83" s="24">
        <f t="shared" si="1018"/>
        <v>0</v>
      </c>
      <c r="MT83" s="24">
        <f t="shared" si="1019"/>
        <v>0</v>
      </c>
      <c r="MY83" s="24">
        <f t="shared" si="1020"/>
        <v>0</v>
      </c>
      <c r="MZ83" s="24">
        <f t="shared" si="1021"/>
        <v>0</v>
      </c>
      <c r="NA83" s="24">
        <f t="shared" si="1022"/>
        <v>0</v>
      </c>
      <c r="NF83" s="24">
        <f t="shared" si="1023"/>
        <v>0</v>
      </c>
      <c r="NG83" s="24">
        <f t="shared" si="1024"/>
        <v>0</v>
      </c>
      <c r="NH83" s="24">
        <f t="shared" si="1025"/>
        <v>0</v>
      </c>
      <c r="NM83" s="24">
        <f t="shared" si="1026"/>
        <v>0</v>
      </c>
      <c r="NN83" s="24">
        <f t="shared" si="1027"/>
        <v>0</v>
      </c>
      <c r="NO83" s="24">
        <f t="shared" si="1028"/>
        <v>0</v>
      </c>
      <c r="NT83" s="24">
        <f t="shared" si="1029"/>
        <v>0</v>
      </c>
      <c r="NU83" s="24">
        <f t="shared" si="1030"/>
        <v>0</v>
      </c>
      <c r="NV83" s="24">
        <f t="shared" si="1031"/>
        <v>0</v>
      </c>
      <c r="OA83" s="24">
        <f t="shared" si="1032"/>
        <v>0</v>
      </c>
      <c r="OB83" s="24">
        <f t="shared" si="1033"/>
        <v>0</v>
      </c>
      <c r="OC83" s="24">
        <f t="shared" si="1034"/>
        <v>0</v>
      </c>
      <c r="OH83" s="24">
        <f t="shared" si="1035"/>
        <v>0</v>
      </c>
      <c r="OI83" s="24">
        <f t="shared" si="1036"/>
        <v>0</v>
      </c>
      <c r="OJ83" s="24">
        <f t="shared" si="1037"/>
        <v>0</v>
      </c>
      <c r="OO83" s="24">
        <f t="shared" si="1038"/>
        <v>0</v>
      </c>
      <c r="OP83" s="24">
        <f t="shared" si="1039"/>
        <v>0</v>
      </c>
      <c r="OQ83" s="24">
        <f t="shared" si="1040"/>
        <v>0</v>
      </c>
      <c r="OV83" s="24">
        <f t="shared" si="1041"/>
        <v>0</v>
      </c>
      <c r="OW83" s="24">
        <f t="shared" si="1042"/>
        <v>0</v>
      </c>
      <c r="OX83" s="24">
        <f t="shared" si="1043"/>
        <v>0</v>
      </c>
      <c r="PC83" s="24">
        <f t="shared" si="1044"/>
        <v>0</v>
      </c>
      <c r="PD83" s="24">
        <f t="shared" si="1045"/>
        <v>0</v>
      </c>
      <c r="PE83" s="24">
        <f t="shared" si="1046"/>
        <v>0</v>
      </c>
      <c r="PJ83" s="24">
        <f t="shared" si="1047"/>
        <v>0</v>
      </c>
      <c r="PK83" s="24">
        <f t="shared" si="1048"/>
        <v>0</v>
      </c>
      <c r="PL83" s="24">
        <f t="shared" si="1049"/>
        <v>0</v>
      </c>
      <c r="PQ83" s="24">
        <f t="shared" si="1050"/>
        <v>0</v>
      </c>
      <c r="PR83" s="24">
        <f t="shared" si="1051"/>
        <v>0</v>
      </c>
      <c r="PS83" s="24">
        <f t="shared" si="1052"/>
        <v>0</v>
      </c>
      <c r="PX83" s="24">
        <f t="shared" si="1053"/>
        <v>0</v>
      </c>
      <c r="PY83" s="24">
        <f t="shared" si="1054"/>
        <v>0</v>
      </c>
      <c r="PZ83" s="24">
        <f t="shared" si="1055"/>
        <v>0</v>
      </c>
      <c r="QE83" s="24">
        <f t="shared" si="1056"/>
        <v>0</v>
      </c>
      <c r="QF83" s="24">
        <f t="shared" si="1057"/>
        <v>0</v>
      </c>
      <c r="QG83" s="24">
        <f t="shared" si="1058"/>
        <v>0</v>
      </c>
      <c r="QL83" s="24">
        <f t="shared" si="1059"/>
        <v>0</v>
      </c>
      <c r="QM83" s="24">
        <f t="shared" si="1060"/>
        <v>0</v>
      </c>
      <c r="QN83" s="24">
        <f t="shared" si="1061"/>
        <v>0</v>
      </c>
      <c r="QS83" s="24">
        <f t="shared" si="1062"/>
        <v>0</v>
      </c>
      <c r="QT83" s="24">
        <f t="shared" si="1063"/>
        <v>0</v>
      </c>
      <c r="QU83" s="24">
        <f t="shared" si="1064"/>
        <v>0</v>
      </c>
      <c r="QZ83" s="24">
        <f t="shared" si="1065"/>
        <v>0</v>
      </c>
      <c r="RA83" s="24">
        <f t="shared" si="1066"/>
        <v>0</v>
      </c>
      <c r="RB83" s="24">
        <f t="shared" si="1067"/>
        <v>0</v>
      </c>
      <c r="RG83" s="24">
        <f t="shared" si="1068"/>
        <v>0</v>
      </c>
      <c r="RH83" s="24">
        <f t="shared" si="1069"/>
        <v>0</v>
      </c>
      <c r="RI83" s="24">
        <f t="shared" si="1070"/>
        <v>0</v>
      </c>
      <c r="RN83" s="24">
        <f t="shared" si="1071"/>
        <v>0</v>
      </c>
      <c r="RO83" s="24">
        <f t="shared" si="1072"/>
        <v>0</v>
      </c>
      <c r="RP83" s="24">
        <f t="shared" si="1073"/>
        <v>0</v>
      </c>
      <c r="RU83" s="24">
        <f t="shared" si="1074"/>
        <v>0</v>
      </c>
      <c r="RV83" s="24">
        <f t="shared" si="1075"/>
        <v>0</v>
      </c>
      <c r="RW83" s="24">
        <f t="shared" si="1076"/>
        <v>0</v>
      </c>
      <c r="SB83" s="24">
        <f t="shared" si="1077"/>
        <v>0</v>
      </c>
      <c r="SC83" s="24">
        <f t="shared" si="1078"/>
        <v>0</v>
      </c>
      <c r="SD83" s="24">
        <f t="shared" si="1079"/>
        <v>0</v>
      </c>
      <c r="SI83" s="24">
        <f t="shared" si="1080"/>
        <v>0</v>
      </c>
      <c r="SJ83" s="24">
        <f t="shared" si="1081"/>
        <v>0</v>
      </c>
      <c r="SK83" s="24">
        <f t="shared" si="1082"/>
        <v>0</v>
      </c>
      <c r="SP83" s="24">
        <f t="shared" si="1083"/>
        <v>0</v>
      </c>
      <c r="SQ83" s="24">
        <f t="shared" si="1084"/>
        <v>0</v>
      </c>
      <c r="SR83" s="24">
        <f t="shared" si="1085"/>
        <v>0</v>
      </c>
      <c r="SW83" s="24">
        <f t="shared" si="1086"/>
        <v>0</v>
      </c>
      <c r="SX83" s="24">
        <f t="shared" si="1087"/>
        <v>0</v>
      </c>
      <c r="SY83" s="24">
        <f t="shared" si="1088"/>
        <v>0</v>
      </c>
      <c r="TD83" s="24">
        <f t="shared" si="1089"/>
        <v>0</v>
      </c>
      <c r="TE83" s="24">
        <f t="shared" si="1090"/>
        <v>0</v>
      </c>
      <c r="TF83" s="24">
        <f t="shared" si="1091"/>
        <v>0</v>
      </c>
      <c r="TK83" s="24">
        <f t="shared" si="1092"/>
        <v>0</v>
      </c>
      <c r="TL83" s="24">
        <f t="shared" si="1093"/>
        <v>0</v>
      </c>
      <c r="TM83" s="24">
        <f t="shared" si="1094"/>
        <v>0</v>
      </c>
      <c r="TR83" s="24">
        <f t="shared" si="1095"/>
        <v>0</v>
      </c>
      <c r="TS83" s="24">
        <f t="shared" si="1096"/>
        <v>0</v>
      </c>
      <c r="TT83" s="24">
        <f t="shared" si="1097"/>
        <v>0</v>
      </c>
      <c r="TY83" s="24">
        <f t="shared" si="1098"/>
        <v>0</v>
      </c>
      <c r="TZ83" s="24">
        <f t="shared" si="1099"/>
        <v>0</v>
      </c>
      <c r="UA83" s="24">
        <f t="shared" si="1100"/>
        <v>0</v>
      </c>
      <c r="UF83" s="24">
        <f t="shared" si="1101"/>
        <v>0</v>
      </c>
      <c r="UG83" s="24">
        <f t="shared" si="1102"/>
        <v>0</v>
      </c>
      <c r="UH83" s="24">
        <f t="shared" si="1103"/>
        <v>0</v>
      </c>
      <c r="UM83" s="24">
        <f t="shared" si="1104"/>
        <v>0</v>
      </c>
      <c r="UN83" s="24">
        <f t="shared" si="1105"/>
        <v>0</v>
      </c>
      <c r="UO83" s="24">
        <f t="shared" si="1106"/>
        <v>0</v>
      </c>
      <c r="UT83" s="24">
        <f t="shared" si="1107"/>
        <v>0</v>
      </c>
      <c r="UU83" s="24">
        <f t="shared" si="1108"/>
        <v>0</v>
      </c>
      <c r="UV83" s="24">
        <f t="shared" si="1109"/>
        <v>0</v>
      </c>
      <c r="VA83" s="24">
        <f t="shared" si="1110"/>
        <v>0</v>
      </c>
      <c r="VB83" s="24">
        <f t="shared" si="1111"/>
        <v>0</v>
      </c>
      <c r="VC83" s="24">
        <f t="shared" si="1112"/>
        <v>0</v>
      </c>
      <c r="VH83" s="24">
        <f t="shared" si="1113"/>
        <v>0</v>
      </c>
      <c r="VI83" s="24">
        <f t="shared" si="1114"/>
        <v>0</v>
      </c>
      <c r="VJ83" s="24">
        <f t="shared" si="1115"/>
        <v>0</v>
      </c>
      <c r="VO83" s="24">
        <f t="shared" si="1116"/>
        <v>0</v>
      </c>
      <c r="VP83" s="24">
        <f t="shared" si="1117"/>
        <v>0</v>
      </c>
      <c r="VQ83" s="24">
        <f t="shared" si="1118"/>
        <v>0</v>
      </c>
      <c r="VV83" s="24">
        <f t="shared" si="1119"/>
        <v>0</v>
      </c>
      <c r="VW83" s="24">
        <f t="shared" si="1120"/>
        <v>0</v>
      </c>
      <c r="VX83" s="24">
        <f t="shared" si="1121"/>
        <v>0</v>
      </c>
      <c r="WC83" s="24">
        <f t="shared" si="1122"/>
        <v>0</v>
      </c>
      <c r="WD83" s="24">
        <f t="shared" si="1123"/>
        <v>0</v>
      </c>
      <c r="WE83" s="24">
        <f t="shared" si="1124"/>
        <v>0</v>
      </c>
      <c r="WJ83" s="24">
        <f t="shared" si="1125"/>
        <v>0</v>
      </c>
      <c r="WK83" s="24">
        <f t="shared" si="1126"/>
        <v>0</v>
      </c>
      <c r="WL83" s="24">
        <f t="shared" si="1127"/>
        <v>0</v>
      </c>
      <c r="WQ83" s="24">
        <f t="shared" si="1128"/>
        <v>0</v>
      </c>
      <c r="WR83" s="24">
        <f t="shared" si="1129"/>
        <v>0</v>
      </c>
      <c r="WS83" s="24">
        <f t="shared" si="1130"/>
        <v>0</v>
      </c>
      <c r="WX83" s="24">
        <f t="shared" si="1131"/>
        <v>0</v>
      </c>
      <c r="WY83" s="24">
        <f t="shared" si="1132"/>
        <v>0</v>
      </c>
      <c r="WZ83" s="24">
        <f t="shared" si="1133"/>
        <v>0</v>
      </c>
      <c r="XE83" s="24">
        <f t="shared" si="1134"/>
        <v>0</v>
      </c>
      <c r="XF83" s="24">
        <f t="shared" si="1135"/>
        <v>0</v>
      </c>
      <c r="XG83" s="24">
        <f t="shared" si="1136"/>
        <v>0</v>
      </c>
      <c r="XL83" s="24">
        <f t="shared" si="1137"/>
        <v>0</v>
      </c>
      <c r="XM83" s="24">
        <f t="shared" si="1138"/>
        <v>0</v>
      </c>
      <c r="XN83" s="24">
        <f t="shared" si="1139"/>
        <v>0</v>
      </c>
      <c r="XS83" s="24">
        <f t="shared" si="1140"/>
        <v>0</v>
      </c>
      <c r="XT83" s="24">
        <f t="shared" si="1141"/>
        <v>0</v>
      </c>
      <c r="XU83" s="24">
        <f t="shared" si="1142"/>
        <v>0</v>
      </c>
      <c r="XZ83" s="24">
        <f t="shared" si="1143"/>
        <v>0</v>
      </c>
      <c r="YA83" s="24">
        <f t="shared" si="1144"/>
        <v>0</v>
      </c>
      <c r="YB83" s="24">
        <f t="shared" si="1145"/>
        <v>0</v>
      </c>
      <c r="YG83" s="24">
        <f t="shared" si="1146"/>
        <v>0</v>
      </c>
      <c r="YH83" s="24">
        <f t="shared" si="1147"/>
        <v>0</v>
      </c>
      <c r="YI83" s="24">
        <f t="shared" si="1148"/>
        <v>0</v>
      </c>
      <c r="YN83" s="24">
        <f t="shared" si="1149"/>
        <v>0</v>
      </c>
      <c r="YO83" s="24">
        <f t="shared" si="1150"/>
        <v>0</v>
      </c>
      <c r="YP83" s="24">
        <f t="shared" si="1151"/>
        <v>0</v>
      </c>
      <c r="YU83" s="24">
        <f t="shared" si="1152"/>
        <v>0</v>
      </c>
      <c r="YV83" s="24">
        <f t="shared" si="1153"/>
        <v>0</v>
      </c>
      <c r="YW83" s="24">
        <f t="shared" si="1154"/>
        <v>0</v>
      </c>
      <c r="ZB83" s="24">
        <f t="shared" si="1155"/>
        <v>0</v>
      </c>
      <c r="ZC83" s="24">
        <f t="shared" si="1156"/>
        <v>0</v>
      </c>
      <c r="ZD83" s="24">
        <f t="shared" si="1157"/>
        <v>0</v>
      </c>
      <c r="ZI83" s="24">
        <f t="shared" si="1158"/>
        <v>0</v>
      </c>
      <c r="ZJ83" s="24">
        <f t="shared" si="1159"/>
        <v>0</v>
      </c>
      <c r="ZK83" s="24">
        <f t="shared" si="1160"/>
        <v>0</v>
      </c>
      <c r="ZP83" s="24">
        <f t="shared" si="1161"/>
        <v>0</v>
      </c>
      <c r="ZQ83" s="24">
        <f t="shared" si="1162"/>
        <v>0</v>
      </c>
      <c r="ZR83" s="24">
        <f t="shared" si="1163"/>
        <v>0</v>
      </c>
      <c r="ZW83" s="24">
        <f t="shared" si="1164"/>
        <v>0</v>
      </c>
      <c r="ZX83" s="24">
        <f t="shared" si="1165"/>
        <v>0</v>
      </c>
      <c r="ZY83" s="24">
        <f t="shared" si="1166"/>
        <v>0</v>
      </c>
      <c r="AAD83" s="24">
        <f t="shared" si="1167"/>
        <v>0</v>
      </c>
      <c r="AAE83" s="24">
        <f t="shared" si="1168"/>
        <v>0</v>
      </c>
      <c r="AAF83" s="24">
        <f t="shared" si="1169"/>
        <v>0</v>
      </c>
      <c r="AAK83" s="24">
        <f t="shared" si="1170"/>
        <v>0</v>
      </c>
      <c r="AAL83" s="24">
        <f t="shared" si="1171"/>
        <v>0</v>
      </c>
      <c r="AAM83" s="24">
        <f t="shared" si="1172"/>
        <v>0</v>
      </c>
      <c r="AAR83" s="24">
        <f t="shared" si="1173"/>
        <v>0</v>
      </c>
      <c r="AAS83" s="24">
        <f t="shared" si="1174"/>
        <v>0</v>
      </c>
      <c r="AAT83" s="24">
        <f t="shared" si="1175"/>
        <v>0</v>
      </c>
      <c r="AAY83" s="24">
        <f t="shared" si="1176"/>
        <v>0</v>
      </c>
      <c r="AAZ83" s="24">
        <f t="shared" si="1177"/>
        <v>0</v>
      </c>
      <c r="ABA83" s="24">
        <f t="shared" si="1178"/>
        <v>0</v>
      </c>
      <c r="ABF83" s="24">
        <f t="shared" si="1179"/>
        <v>0</v>
      </c>
      <c r="ABG83" s="24">
        <f t="shared" si="1180"/>
        <v>0</v>
      </c>
      <c r="ABH83" s="24">
        <f t="shared" si="1181"/>
        <v>0</v>
      </c>
      <c r="ABM83" s="24">
        <f t="shared" si="1182"/>
        <v>0</v>
      </c>
      <c r="ABN83" s="24">
        <f t="shared" si="1183"/>
        <v>0</v>
      </c>
      <c r="ABO83" s="24">
        <f t="shared" si="1184"/>
        <v>0</v>
      </c>
      <c r="ABT83" s="24">
        <f t="shared" si="1185"/>
        <v>0</v>
      </c>
      <c r="ABU83" s="24">
        <f t="shared" si="1186"/>
        <v>0</v>
      </c>
      <c r="ABV83" s="24">
        <f t="shared" si="1187"/>
        <v>0</v>
      </c>
      <c r="ACA83" s="24">
        <f t="shared" si="1188"/>
        <v>0</v>
      </c>
      <c r="ACB83" s="24">
        <f t="shared" si="1189"/>
        <v>0</v>
      </c>
      <c r="ACC83" s="24">
        <f t="shared" si="1190"/>
        <v>0</v>
      </c>
      <c r="ACH83" s="24">
        <f t="shared" si="1191"/>
        <v>0</v>
      </c>
      <c r="ACI83" s="24">
        <f t="shared" si="1192"/>
        <v>0</v>
      </c>
      <c r="ACJ83" s="24">
        <f t="shared" si="1193"/>
        <v>0</v>
      </c>
      <c r="ACO83" s="24">
        <f t="shared" si="1194"/>
        <v>0</v>
      </c>
      <c r="ACP83" s="24">
        <f t="shared" si="1195"/>
        <v>0</v>
      </c>
      <c r="ACQ83" s="24">
        <f t="shared" si="1196"/>
        <v>0</v>
      </c>
      <c r="ACV83" s="24">
        <f t="shared" si="1197"/>
        <v>0</v>
      </c>
      <c r="ACW83" s="24">
        <f t="shared" si="1198"/>
        <v>0</v>
      </c>
      <c r="ACX83" s="24">
        <f t="shared" si="1199"/>
        <v>0</v>
      </c>
      <c r="ACY83"/>
      <c r="ACZ83"/>
      <c r="ADA83"/>
      <c r="ADB83"/>
      <c r="ADC83" s="15">
        <f t="shared" si="1200"/>
        <v>0</v>
      </c>
      <c r="ADD83" s="15">
        <f t="shared" si="1201"/>
        <v>0</v>
      </c>
      <c r="ADE83" s="15">
        <f t="shared" si="1202"/>
        <v>0</v>
      </c>
      <c r="ADJ83" s="24">
        <f t="shared" si="1203"/>
        <v>0</v>
      </c>
      <c r="ADK83" s="24">
        <f t="shared" si="1204"/>
        <v>0</v>
      </c>
      <c r="ADL83" s="24">
        <f t="shared" si="1205"/>
        <v>0</v>
      </c>
      <c r="ADQ83" s="24">
        <f t="shared" si="1206"/>
        <v>0</v>
      </c>
      <c r="ADR83" s="24">
        <f t="shared" si="1207"/>
        <v>0</v>
      </c>
      <c r="ADS83" s="24">
        <f t="shared" si="1208"/>
        <v>0</v>
      </c>
      <c r="ADX83" s="24">
        <f t="shared" si="1209"/>
        <v>0</v>
      </c>
      <c r="ADY83" s="24">
        <f t="shared" si="1210"/>
        <v>0</v>
      </c>
      <c r="ADZ83" s="24">
        <f t="shared" si="1211"/>
        <v>0</v>
      </c>
      <c r="AEE83" s="24">
        <f t="shared" si="1212"/>
        <v>0</v>
      </c>
      <c r="AEF83" s="24">
        <f t="shared" si="1213"/>
        <v>0</v>
      </c>
      <c r="AEG83" s="24">
        <f t="shared" si="1214"/>
        <v>0</v>
      </c>
      <c r="AEL83" s="24">
        <f t="shared" si="1215"/>
        <v>0</v>
      </c>
      <c r="AEM83" s="24">
        <f t="shared" si="1216"/>
        <v>0</v>
      </c>
      <c r="AEN83" s="24">
        <f t="shared" si="1217"/>
        <v>0</v>
      </c>
      <c r="AES83" s="24">
        <f t="shared" si="1218"/>
        <v>0</v>
      </c>
      <c r="AET83" s="24">
        <f t="shared" si="1219"/>
        <v>0</v>
      </c>
      <c r="AEU83" s="24">
        <f t="shared" si="1220"/>
        <v>0</v>
      </c>
      <c r="AEZ83" s="24">
        <f t="shared" si="1221"/>
        <v>0</v>
      </c>
      <c r="AFA83" s="24">
        <f t="shared" si="1222"/>
        <v>0</v>
      </c>
      <c r="AFB83" s="24">
        <f t="shared" si="1223"/>
        <v>0</v>
      </c>
      <c r="AFG83" s="24">
        <f t="shared" si="1224"/>
        <v>0</v>
      </c>
      <c r="AFH83" s="24">
        <f t="shared" si="1225"/>
        <v>0</v>
      </c>
      <c r="AFI83" s="24">
        <f t="shared" si="1226"/>
        <v>0</v>
      </c>
      <c r="AFN83" s="24">
        <f t="shared" si="1227"/>
        <v>0</v>
      </c>
      <c r="AFO83" s="24">
        <f t="shared" si="1228"/>
        <v>0</v>
      </c>
      <c r="AFP83" s="24">
        <f t="shared" si="1229"/>
        <v>0</v>
      </c>
      <c r="AFU83" s="24">
        <f t="shared" si="1230"/>
        <v>0</v>
      </c>
      <c r="AFV83" s="24">
        <f t="shared" si="1231"/>
        <v>0</v>
      </c>
      <c r="AFW83" s="24">
        <f t="shared" si="1232"/>
        <v>0</v>
      </c>
      <c r="AGB83" s="24">
        <f t="shared" si="1233"/>
        <v>0</v>
      </c>
      <c r="AGC83" s="24">
        <f t="shared" si="1234"/>
        <v>0</v>
      </c>
      <c r="AGD83" s="24">
        <f t="shared" si="1235"/>
        <v>0</v>
      </c>
      <c r="AGI83" s="24">
        <f t="shared" si="1236"/>
        <v>0</v>
      </c>
      <c r="AGJ83" s="24">
        <f t="shared" si="1237"/>
        <v>0</v>
      </c>
      <c r="AGK83" s="24">
        <f t="shared" si="1238"/>
        <v>0</v>
      </c>
      <c r="AGP83" s="24">
        <f t="shared" si="1239"/>
        <v>0</v>
      </c>
      <c r="AGQ83" s="24">
        <f t="shared" si="1240"/>
        <v>0</v>
      </c>
      <c r="AGR83" s="24">
        <f t="shared" si="1241"/>
        <v>0</v>
      </c>
      <c r="AGW83" s="24">
        <f t="shared" si="1242"/>
        <v>0</v>
      </c>
      <c r="AGX83" s="24">
        <f t="shared" si="1243"/>
        <v>0</v>
      </c>
      <c r="AGY83" s="24">
        <f t="shared" si="1244"/>
        <v>0</v>
      </c>
      <c r="AHD83" s="24">
        <f t="shared" si="1245"/>
        <v>0</v>
      </c>
      <c r="AHE83" s="24">
        <f t="shared" si="1246"/>
        <v>0</v>
      </c>
      <c r="AHF83" s="24">
        <f t="shared" si="1247"/>
        <v>0</v>
      </c>
      <c r="AHK83" s="24">
        <f t="shared" si="1248"/>
        <v>0</v>
      </c>
      <c r="AHL83" s="24">
        <f t="shared" si="1249"/>
        <v>0</v>
      </c>
      <c r="AHM83" s="24">
        <f t="shared" si="1250"/>
        <v>0</v>
      </c>
      <c r="AHR83" s="24">
        <f t="shared" si="1251"/>
        <v>0</v>
      </c>
      <c r="AHS83" s="24">
        <f t="shared" si="1252"/>
        <v>0</v>
      </c>
      <c r="AHT83" s="24">
        <f t="shared" si="1253"/>
        <v>0</v>
      </c>
      <c r="AHY83" s="24">
        <f t="shared" si="1254"/>
        <v>0</v>
      </c>
      <c r="AHZ83" s="24">
        <f t="shared" si="1255"/>
        <v>0</v>
      </c>
      <c r="AIA83" s="24">
        <f t="shared" si="1256"/>
        <v>0</v>
      </c>
      <c r="AIF83" s="24">
        <f t="shared" si="1257"/>
        <v>0</v>
      </c>
      <c r="AIG83" s="24">
        <f t="shared" si="1258"/>
        <v>0</v>
      </c>
      <c r="AIH83" s="24">
        <f t="shared" si="1259"/>
        <v>0</v>
      </c>
      <c r="AIM83" s="24">
        <f t="shared" si="1260"/>
        <v>0</v>
      </c>
      <c r="AIN83" s="24">
        <f t="shared" si="1261"/>
        <v>0</v>
      </c>
      <c r="AIO83" s="24">
        <f t="shared" si="1262"/>
        <v>0</v>
      </c>
      <c r="AIT83" s="24">
        <f t="shared" si="1263"/>
        <v>0</v>
      </c>
      <c r="AIU83" s="24">
        <f t="shared" si="1264"/>
        <v>0</v>
      </c>
      <c r="AIV83" s="24">
        <f t="shared" si="1265"/>
        <v>0</v>
      </c>
      <c r="AJA83" s="24">
        <f t="shared" si="1266"/>
        <v>0</v>
      </c>
      <c r="AJB83" s="24">
        <f t="shared" si="1267"/>
        <v>0</v>
      </c>
      <c r="AJC83" s="24">
        <f t="shared" si="1268"/>
        <v>0</v>
      </c>
      <c r="AJH83" s="24">
        <f t="shared" si="1269"/>
        <v>0</v>
      </c>
      <c r="AJI83" s="24">
        <f t="shared" si="1270"/>
        <v>0</v>
      </c>
      <c r="AJJ83" s="24">
        <f t="shared" si="1271"/>
        <v>0</v>
      </c>
      <c r="AJO83" s="24">
        <f t="shared" si="1272"/>
        <v>0</v>
      </c>
      <c r="AJP83" s="24">
        <f t="shared" si="1273"/>
        <v>0</v>
      </c>
      <c r="AJQ83" s="24">
        <f t="shared" si="1274"/>
        <v>0</v>
      </c>
      <c r="AJV83" s="24">
        <f t="shared" si="1275"/>
        <v>0</v>
      </c>
      <c r="AJW83" s="24">
        <f t="shared" si="1276"/>
        <v>0</v>
      </c>
      <c r="AJX83" s="24">
        <f t="shared" si="1277"/>
        <v>0</v>
      </c>
      <c r="AKC83" s="24">
        <f t="shared" si="1278"/>
        <v>0</v>
      </c>
      <c r="AKD83" s="24">
        <f t="shared" si="1279"/>
        <v>0</v>
      </c>
      <c r="AKE83" s="24">
        <f t="shared" si="1280"/>
        <v>0</v>
      </c>
      <c r="AKJ83" s="24">
        <f t="shared" si="1281"/>
        <v>0</v>
      </c>
      <c r="AKK83" s="24">
        <f t="shared" si="1282"/>
        <v>0</v>
      </c>
      <c r="AKL83" s="24">
        <f t="shared" si="1283"/>
        <v>0</v>
      </c>
      <c r="AKQ83" s="24">
        <f t="shared" si="1284"/>
        <v>0</v>
      </c>
      <c r="AKR83" s="24">
        <f t="shared" si="1285"/>
        <v>0</v>
      </c>
      <c r="AKS83" s="24">
        <f t="shared" si="1286"/>
        <v>0</v>
      </c>
      <c r="AKX83" s="24">
        <f t="shared" si="1287"/>
        <v>0</v>
      </c>
      <c r="AKY83" s="24">
        <f t="shared" si="1288"/>
        <v>0</v>
      </c>
      <c r="AKZ83" s="24">
        <f t="shared" si="1289"/>
        <v>0</v>
      </c>
      <c r="ALE83" s="24">
        <f t="shared" si="1290"/>
        <v>0</v>
      </c>
      <c r="ALF83" s="24">
        <f t="shared" si="1291"/>
        <v>0</v>
      </c>
      <c r="ALG83" s="24">
        <f t="shared" si="1292"/>
        <v>0</v>
      </c>
      <c r="ALL83" s="24">
        <f t="shared" si="1293"/>
        <v>0</v>
      </c>
      <c r="ALM83" s="24">
        <f t="shared" si="1294"/>
        <v>0</v>
      </c>
      <c r="ALN83" s="24">
        <f t="shared" si="1295"/>
        <v>0</v>
      </c>
      <c r="ALS83" s="24">
        <f t="shared" si="1296"/>
        <v>0</v>
      </c>
      <c r="ALT83" s="24">
        <f t="shared" si="1297"/>
        <v>0</v>
      </c>
      <c r="ALU83" s="24">
        <f t="shared" si="1298"/>
        <v>0</v>
      </c>
      <c r="ALZ83" s="24">
        <f t="shared" si="1299"/>
        <v>0</v>
      </c>
      <c r="AMA83" s="24">
        <f t="shared" si="1300"/>
        <v>0</v>
      </c>
      <c r="AMB83" s="24">
        <f t="shared" si="1301"/>
        <v>0</v>
      </c>
      <c r="AMG83" s="24">
        <f t="shared" si="1302"/>
        <v>0</v>
      </c>
      <c r="AMH83" s="24">
        <f t="shared" si="1303"/>
        <v>0</v>
      </c>
      <c r="AMI83" s="24">
        <f t="shared" si="1304"/>
        <v>0</v>
      </c>
      <c r="AMN83" s="24">
        <f t="shared" si="1305"/>
        <v>0</v>
      </c>
      <c r="AMO83" s="24">
        <f t="shared" si="1306"/>
        <v>0</v>
      </c>
      <c r="AMP83" s="24">
        <f t="shared" si="1307"/>
        <v>0</v>
      </c>
      <c r="AMU83" s="24">
        <f t="shared" si="1308"/>
        <v>0</v>
      </c>
      <c r="AMV83" s="24">
        <f t="shared" si="1309"/>
        <v>0</v>
      </c>
      <c r="AMW83" s="24">
        <f t="shared" si="1310"/>
        <v>0</v>
      </c>
      <c r="ANB83" s="24">
        <f t="shared" si="1311"/>
        <v>0</v>
      </c>
      <c r="ANC83" s="24">
        <f t="shared" si="1312"/>
        <v>0</v>
      </c>
      <c r="AND83" s="24">
        <f t="shared" si="1313"/>
        <v>0</v>
      </c>
      <c r="ANI83" s="24">
        <f t="shared" si="1314"/>
        <v>0</v>
      </c>
      <c r="ANJ83" s="24">
        <f t="shared" si="1315"/>
        <v>0</v>
      </c>
      <c r="ANK83" s="24">
        <f t="shared" si="1316"/>
        <v>0</v>
      </c>
      <c r="ANP83" s="24">
        <f t="shared" si="1317"/>
        <v>0</v>
      </c>
      <c r="ANQ83" s="24">
        <f t="shared" si="1318"/>
        <v>0</v>
      </c>
      <c r="ANR83" s="24">
        <f t="shared" si="1319"/>
        <v>0</v>
      </c>
      <c r="ANW83" s="24">
        <f t="shared" si="1320"/>
        <v>0</v>
      </c>
      <c r="ANX83" s="24">
        <f t="shared" si="1321"/>
        <v>0</v>
      </c>
      <c r="ANY83" s="24">
        <f t="shared" si="1322"/>
        <v>0</v>
      </c>
      <c r="AOD83" s="24">
        <f t="shared" si="1323"/>
        <v>0</v>
      </c>
      <c r="AOE83" s="24">
        <f t="shared" si="1324"/>
        <v>0</v>
      </c>
      <c r="AOF83" s="24">
        <f t="shared" si="1325"/>
        <v>0</v>
      </c>
      <c r="AOK83" s="24">
        <f t="shared" si="1326"/>
        <v>0</v>
      </c>
      <c r="AOL83" s="24">
        <f t="shared" si="1327"/>
        <v>0</v>
      </c>
      <c r="AOM83" s="24">
        <f t="shared" si="1328"/>
        <v>0</v>
      </c>
      <c r="AOR83" s="24">
        <f t="shared" si="1329"/>
        <v>0</v>
      </c>
      <c r="AOS83" s="24">
        <f t="shared" si="1330"/>
        <v>0</v>
      </c>
      <c r="AOT83" s="24">
        <f t="shared" si="1331"/>
        <v>0</v>
      </c>
      <c r="AOY83" s="24">
        <f t="shared" si="1332"/>
        <v>0</v>
      </c>
      <c r="AOZ83" s="24">
        <f t="shared" si="1333"/>
        <v>0</v>
      </c>
      <c r="APA83" s="24">
        <f t="shared" si="1334"/>
        <v>0</v>
      </c>
      <c r="APF83" s="24">
        <f t="shared" si="1335"/>
        <v>0</v>
      </c>
      <c r="APG83" s="24">
        <f t="shared" si="1336"/>
        <v>0</v>
      </c>
      <c r="APH83" s="24">
        <f t="shared" si="1337"/>
        <v>0</v>
      </c>
      <c r="APM83" s="24">
        <f t="shared" si="1338"/>
        <v>0</v>
      </c>
      <c r="APN83" s="24">
        <f t="shared" si="1339"/>
        <v>0</v>
      </c>
      <c r="APO83" s="24">
        <f t="shared" si="1340"/>
        <v>0</v>
      </c>
      <c r="APT83" s="24">
        <f t="shared" si="1341"/>
        <v>0</v>
      </c>
      <c r="APU83" s="24">
        <f t="shared" si="1342"/>
        <v>0</v>
      </c>
      <c r="APV83" s="24">
        <f t="shared" si="1343"/>
        <v>0</v>
      </c>
      <c r="AQA83" s="24">
        <f t="shared" si="1344"/>
        <v>0</v>
      </c>
      <c r="AQB83" s="24">
        <f t="shared" si="1345"/>
        <v>0</v>
      </c>
      <c r="AQC83" s="24">
        <f t="shared" si="1346"/>
        <v>0</v>
      </c>
      <c r="AQH83" s="24">
        <f t="shared" si="1347"/>
        <v>0</v>
      </c>
      <c r="AQI83" s="24">
        <f t="shared" si="1348"/>
        <v>0</v>
      </c>
      <c r="AQJ83" s="24">
        <f t="shared" si="1349"/>
        <v>0</v>
      </c>
      <c r="AQO83" s="24">
        <f t="shared" si="1350"/>
        <v>0</v>
      </c>
      <c r="AQP83" s="24">
        <f t="shared" si="1351"/>
        <v>0</v>
      </c>
      <c r="AQQ83" s="24">
        <f t="shared" si="1352"/>
        <v>0</v>
      </c>
      <c r="AQV83" s="24">
        <f t="shared" si="1353"/>
        <v>0</v>
      </c>
      <c r="AQW83" s="24">
        <f t="shared" si="1354"/>
        <v>0</v>
      </c>
      <c r="AQX83" s="24">
        <f t="shared" si="1355"/>
        <v>0</v>
      </c>
      <c r="ARC83" s="24">
        <f t="shared" si="1356"/>
        <v>0</v>
      </c>
      <c r="ARD83" s="24">
        <f t="shared" si="1357"/>
        <v>0</v>
      </c>
      <c r="ARE83" s="24">
        <f t="shared" si="1358"/>
        <v>0</v>
      </c>
      <c r="ARJ83" s="24">
        <f t="shared" si="1359"/>
        <v>0</v>
      </c>
      <c r="ARK83" s="24">
        <f t="shared" si="1360"/>
        <v>0</v>
      </c>
      <c r="ARL83" s="24">
        <f t="shared" si="1361"/>
        <v>0</v>
      </c>
      <c r="ARQ83" s="24">
        <f t="shared" si="1362"/>
        <v>0</v>
      </c>
      <c r="ARR83" s="24">
        <f t="shared" si="1363"/>
        <v>0</v>
      </c>
      <c r="ARS83" s="24">
        <f t="shared" si="1364"/>
        <v>0</v>
      </c>
      <c r="ARX83" s="24">
        <f t="shared" si="1365"/>
        <v>0</v>
      </c>
      <c r="ARY83" s="24">
        <f t="shared" si="1366"/>
        <v>0</v>
      </c>
      <c r="ARZ83" s="24">
        <f t="shared" si="1367"/>
        <v>0</v>
      </c>
      <c r="ASE83" s="24">
        <f t="shared" si="1368"/>
        <v>0</v>
      </c>
      <c r="ASF83" s="24">
        <f t="shared" si="1369"/>
        <v>0</v>
      </c>
      <c r="ASG83" s="24">
        <f t="shared" si="1370"/>
        <v>0</v>
      </c>
      <c r="ASL83" s="24">
        <f t="shared" si="1371"/>
        <v>0</v>
      </c>
      <c r="ASM83" s="24">
        <f t="shared" si="1372"/>
        <v>0</v>
      </c>
      <c r="ASN83" s="24">
        <f t="shared" si="1373"/>
        <v>0</v>
      </c>
      <c r="ASS83" s="24">
        <f t="shared" si="1374"/>
        <v>0</v>
      </c>
      <c r="AST83" s="24">
        <f t="shared" si="1375"/>
        <v>0</v>
      </c>
      <c r="ASU83" s="24">
        <f t="shared" si="1376"/>
        <v>0</v>
      </c>
      <c r="ASZ83" s="24">
        <f t="shared" si="1377"/>
        <v>0</v>
      </c>
      <c r="ATA83" s="24">
        <f t="shared" si="1378"/>
        <v>0</v>
      </c>
      <c r="ATB83" s="24">
        <f t="shared" si="1379"/>
        <v>0</v>
      </c>
      <c r="ATG83" s="24">
        <f t="shared" si="1380"/>
        <v>0</v>
      </c>
      <c r="ATH83" s="24">
        <f t="shared" si="1381"/>
        <v>0</v>
      </c>
      <c r="ATI83" s="24">
        <f t="shared" si="1382"/>
        <v>0</v>
      </c>
      <c r="ATN83" s="24">
        <f t="shared" si="1383"/>
        <v>0</v>
      </c>
      <c r="ATO83" s="24">
        <f t="shared" si="1384"/>
        <v>0</v>
      </c>
      <c r="ATP83" s="24">
        <f t="shared" si="1385"/>
        <v>0</v>
      </c>
      <c r="ATU83" s="24">
        <f t="shared" si="1386"/>
        <v>0</v>
      </c>
      <c r="ATV83" s="24">
        <f t="shared" si="1387"/>
        <v>0</v>
      </c>
      <c r="ATW83" s="24">
        <f t="shared" si="1388"/>
        <v>0</v>
      </c>
      <c r="AUB83" s="24">
        <f t="shared" si="1389"/>
        <v>0</v>
      </c>
      <c r="AUC83" s="24">
        <f t="shared" si="1390"/>
        <v>0</v>
      </c>
      <c r="AUD83" s="24">
        <f t="shared" si="1391"/>
        <v>0</v>
      </c>
      <c r="AUI83" s="24">
        <f t="shared" si="1392"/>
        <v>0</v>
      </c>
      <c r="AUJ83" s="24">
        <f t="shared" si="1393"/>
        <v>0</v>
      </c>
      <c r="AUK83" s="24">
        <f t="shared" si="1394"/>
        <v>0</v>
      </c>
      <c r="AUP83" s="24">
        <f t="shared" si="1395"/>
        <v>0</v>
      </c>
      <c r="AUQ83" s="24">
        <f t="shared" si="1396"/>
        <v>0</v>
      </c>
      <c r="AUR83" s="24">
        <f t="shared" si="1397"/>
        <v>0</v>
      </c>
      <c r="AUW83" s="24">
        <f t="shared" si="1398"/>
        <v>0</v>
      </c>
      <c r="AUX83" s="24">
        <f t="shared" si="1399"/>
        <v>0</v>
      </c>
      <c r="AUY83" s="24">
        <f t="shared" si="1400"/>
        <v>0</v>
      </c>
      <c r="AVD83" s="24">
        <f t="shared" si="1401"/>
        <v>0</v>
      </c>
      <c r="AVE83" s="24">
        <f t="shared" si="1402"/>
        <v>0</v>
      </c>
      <c r="AVF83" s="24">
        <f t="shared" si="1403"/>
        <v>0</v>
      </c>
      <c r="AVK83" s="24">
        <f t="shared" si="1404"/>
        <v>0</v>
      </c>
      <c r="AVL83" s="24">
        <f t="shared" si="1405"/>
        <v>0</v>
      </c>
      <c r="AVM83" s="24">
        <f t="shared" si="1406"/>
        <v>0</v>
      </c>
      <c r="AVR83" s="24">
        <f t="shared" si="1407"/>
        <v>0</v>
      </c>
      <c r="AVS83" s="24">
        <f t="shared" si="1408"/>
        <v>0</v>
      </c>
      <c r="AVT83" s="24">
        <f t="shared" si="1409"/>
        <v>0</v>
      </c>
      <c r="AVY83" s="24">
        <f t="shared" si="1410"/>
        <v>0</v>
      </c>
      <c r="AVZ83" s="24">
        <f t="shared" si="1411"/>
        <v>0</v>
      </c>
      <c r="AWA83" s="24">
        <f t="shared" si="1412"/>
        <v>0</v>
      </c>
      <c r="AWF83" s="24">
        <f t="shared" si="1413"/>
        <v>0</v>
      </c>
      <c r="AWG83" s="24">
        <f t="shared" si="1414"/>
        <v>0</v>
      </c>
      <c r="AWH83" s="24">
        <f t="shared" si="1415"/>
        <v>0</v>
      </c>
      <c r="AWM83" s="24">
        <f t="shared" si="1416"/>
        <v>0</v>
      </c>
      <c r="AWN83" s="24">
        <f t="shared" si="1417"/>
        <v>0</v>
      </c>
      <c r="AWO83" s="24">
        <f t="shared" si="1418"/>
        <v>0</v>
      </c>
      <c r="AWT83" s="24">
        <f t="shared" si="1419"/>
        <v>0</v>
      </c>
      <c r="AWU83" s="24">
        <f t="shared" si="1420"/>
        <v>0</v>
      </c>
      <c r="AWV83" s="24">
        <f t="shared" si="1421"/>
        <v>0</v>
      </c>
      <c r="AXA83" s="24">
        <f t="shared" si="1422"/>
        <v>0</v>
      </c>
      <c r="AXB83" s="24">
        <f t="shared" si="1423"/>
        <v>0</v>
      </c>
      <c r="AXC83" s="24">
        <f t="shared" si="1424"/>
        <v>0</v>
      </c>
      <c r="AXH83" s="24">
        <f t="shared" si="1425"/>
        <v>0</v>
      </c>
      <c r="AXI83" s="24">
        <f t="shared" si="1426"/>
        <v>0</v>
      </c>
      <c r="AXJ83" s="24">
        <f t="shared" si="1427"/>
        <v>0</v>
      </c>
      <c r="AXO83" s="24">
        <f t="shared" si="1428"/>
        <v>0</v>
      </c>
      <c r="AXP83" s="24">
        <f t="shared" si="1429"/>
        <v>0</v>
      </c>
      <c r="AXQ83" s="24">
        <f t="shared" si="1430"/>
        <v>0</v>
      </c>
      <c r="AXV83" s="24">
        <f t="shared" si="1431"/>
        <v>0</v>
      </c>
      <c r="AXW83" s="24">
        <f t="shared" si="1432"/>
        <v>0</v>
      </c>
      <c r="AXX83" s="24">
        <f t="shared" si="1433"/>
        <v>0</v>
      </c>
      <c r="AYC83" s="24">
        <f t="shared" si="1434"/>
        <v>0</v>
      </c>
      <c r="AYD83" s="24">
        <f t="shared" si="1435"/>
        <v>0</v>
      </c>
      <c r="AYE83" s="24">
        <f t="shared" si="1436"/>
        <v>0</v>
      </c>
      <c r="AYJ83" s="24">
        <f t="shared" si="1437"/>
        <v>0</v>
      </c>
      <c r="AYK83" s="24">
        <f t="shared" si="1438"/>
        <v>0</v>
      </c>
      <c r="AYL83" s="24">
        <f t="shared" si="1439"/>
        <v>0</v>
      </c>
      <c r="AYQ83" s="24">
        <f t="shared" si="1440"/>
        <v>0</v>
      </c>
      <c r="AYR83" s="24">
        <f t="shared" si="1441"/>
        <v>0</v>
      </c>
      <c r="AYS83" s="24">
        <f t="shared" si="1442"/>
        <v>0</v>
      </c>
      <c r="AYX83" s="24">
        <f t="shared" si="1443"/>
        <v>0</v>
      </c>
      <c r="AYY83" s="24">
        <f t="shared" si="1444"/>
        <v>0</v>
      </c>
      <c r="AYZ83" s="24">
        <f t="shared" si="1445"/>
        <v>0</v>
      </c>
      <c r="AZE83" s="24">
        <f t="shared" si="1446"/>
        <v>0</v>
      </c>
      <c r="AZF83" s="24">
        <f t="shared" si="1447"/>
        <v>0</v>
      </c>
      <c r="AZG83" s="24">
        <f t="shared" si="1448"/>
        <v>0</v>
      </c>
      <c r="AZL83" s="24">
        <f t="shared" si="1449"/>
        <v>0</v>
      </c>
      <c r="AZM83" s="24">
        <f t="shared" si="1450"/>
        <v>0</v>
      </c>
      <c r="AZN83" s="24">
        <f t="shared" si="1451"/>
        <v>0</v>
      </c>
      <c r="AZS83" s="24">
        <f t="shared" si="1452"/>
        <v>0</v>
      </c>
      <c r="AZT83" s="24">
        <f t="shared" si="1453"/>
        <v>0</v>
      </c>
      <c r="AZU83" s="24">
        <f t="shared" si="1454"/>
        <v>0</v>
      </c>
      <c r="AZZ83" s="24">
        <f t="shared" si="1455"/>
        <v>0</v>
      </c>
      <c r="BAA83" s="24">
        <f t="shared" si="1456"/>
        <v>0</v>
      </c>
      <c r="BAB83" s="24">
        <f t="shared" si="1457"/>
        <v>0</v>
      </c>
      <c r="BAG83" s="24">
        <f t="shared" si="1458"/>
        <v>0</v>
      </c>
      <c r="BAH83" s="24">
        <f t="shared" si="1459"/>
        <v>0</v>
      </c>
      <c r="BAI83" s="24">
        <f t="shared" si="1460"/>
        <v>0</v>
      </c>
      <c r="BAN83" s="24">
        <f t="shared" si="1461"/>
        <v>0</v>
      </c>
      <c r="BAO83" s="24">
        <f t="shared" si="1462"/>
        <v>0</v>
      </c>
      <c r="BAP83" s="24">
        <f t="shared" si="1463"/>
        <v>0</v>
      </c>
      <c r="BAU83" s="24">
        <f t="shared" si="1464"/>
        <v>0</v>
      </c>
      <c r="BAV83" s="24">
        <f t="shared" si="1465"/>
        <v>0</v>
      </c>
      <c r="BAW83" s="24">
        <f t="shared" si="1466"/>
        <v>0</v>
      </c>
      <c r="BBB83" s="24">
        <f t="shared" si="1467"/>
        <v>0</v>
      </c>
      <c r="BBC83" s="24">
        <f t="shared" si="1468"/>
        <v>0</v>
      </c>
      <c r="BBD83" s="24">
        <f t="shared" si="1469"/>
        <v>0</v>
      </c>
      <c r="BBI83" s="24">
        <f t="shared" si="1470"/>
        <v>0</v>
      </c>
      <c r="BBJ83" s="24">
        <f t="shared" si="1471"/>
        <v>0</v>
      </c>
      <c r="BBK83" s="24">
        <f t="shared" si="1472"/>
        <v>0</v>
      </c>
      <c r="BBP83" s="24">
        <f t="shared" si="1473"/>
        <v>0</v>
      </c>
      <c r="BBQ83" s="24">
        <f t="shared" si="1474"/>
        <v>0</v>
      </c>
      <c r="BBR83" s="24">
        <f t="shared" si="1475"/>
        <v>0</v>
      </c>
      <c r="BBW83" s="24">
        <f t="shared" si="1476"/>
        <v>0</v>
      </c>
      <c r="BBX83" s="24">
        <f t="shared" si="1477"/>
        <v>0</v>
      </c>
      <c r="BBY83" s="24">
        <f t="shared" si="1478"/>
        <v>0</v>
      </c>
      <c r="BCD83" s="24">
        <f t="shared" si="1479"/>
        <v>0</v>
      </c>
      <c r="BCE83" s="24">
        <f t="shared" si="1480"/>
        <v>0</v>
      </c>
      <c r="BCF83" s="24">
        <f t="shared" si="1481"/>
        <v>0</v>
      </c>
      <c r="BCK83" s="24">
        <f t="shared" si="1482"/>
        <v>0</v>
      </c>
      <c r="BCL83" s="24">
        <f t="shared" si="1483"/>
        <v>0</v>
      </c>
      <c r="BCM83" s="24">
        <f t="shared" si="1484"/>
        <v>0</v>
      </c>
      <c r="BCR83" s="24">
        <f t="shared" si="1485"/>
        <v>0</v>
      </c>
      <c r="BCS83" s="24">
        <f t="shared" si="1486"/>
        <v>0</v>
      </c>
      <c r="BCT83" s="24">
        <f t="shared" si="1487"/>
        <v>0</v>
      </c>
      <c r="BCY83" s="24">
        <f t="shared" si="1488"/>
        <v>0</v>
      </c>
      <c r="BCZ83" s="24">
        <f t="shared" si="1489"/>
        <v>0</v>
      </c>
      <c r="BDA83" s="24">
        <f t="shared" si="1490"/>
        <v>0</v>
      </c>
      <c r="BDF83" s="24">
        <f t="shared" si="1491"/>
        <v>0</v>
      </c>
      <c r="BDG83" s="24">
        <f t="shared" si="1492"/>
        <v>0</v>
      </c>
      <c r="BDH83" s="24">
        <f t="shared" si="1493"/>
        <v>0</v>
      </c>
      <c r="BDM83" s="24">
        <f t="shared" si="1494"/>
        <v>0</v>
      </c>
      <c r="BDN83" s="24">
        <f t="shared" si="1495"/>
        <v>0</v>
      </c>
      <c r="BDO83" s="24">
        <f t="shared" si="1496"/>
        <v>0</v>
      </c>
      <c r="BDT83" s="24">
        <f t="shared" si="1497"/>
        <v>0</v>
      </c>
      <c r="BDU83" s="24">
        <f t="shared" si="1498"/>
        <v>0</v>
      </c>
      <c r="BDV83" s="24">
        <f t="shared" si="1499"/>
        <v>0</v>
      </c>
      <c r="BEA83" s="24">
        <f t="shared" si="1500"/>
        <v>0</v>
      </c>
      <c r="BEB83" s="24">
        <f t="shared" si="1501"/>
        <v>0</v>
      </c>
      <c r="BEC83" s="24">
        <f t="shared" si="1502"/>
        <v>0</v>
      </c>
      <c r="BEH83" s="24">
        <f t="shared" si="1503"/>
        <v>0</v>
      </c>
      <c r="BEI83" s="24">
        <f t="shared" si="1504"/>
        <v>0</v>
      </c>
      <c r="BEJ83" s="24">
        <f t="shared" si="1505"/>
        <v>0</v>
      </c>
      <c r="BEO83" s="24">
        <f t="shared" si="1506"/>
        <v>0</v>
      </c>
      <c r="BEP83" s="24">
        <f t="shared" si="1507"/>
        <v>0</v>
      </c>
      <c r="BEQ83" s="24">
        <f t="shared" si="1508"/>
        <v>0</v>
      </c>
      <c r="BEV83" s="24">
        <f t="shared" si="1509"/>
        <v>0</v>
      </c>
      <c r="BEW83" s="24">
        <f t="shared" si="1510"/>
        <v>0</v>
      </c>
      <c r="BEX83" s="24">
        <f t="shared" si="1511"/>
        <v>0</v>
      </c>
      <c r="BFC83" s="24">
        <f t="shared" si="1512"/>
        <v>0</v>
      </c>
      <c r="BFD83" s="24">
        <f t="shared" si="1513"/>
        <v>0</v>
      </c>
      <c r="BFE83" s="24">
        <f t="shared" si="1514"/>
        <v>0</v>
      </c>
      <c r="BFJ83" s="24">
        <f t="shared" si="1515"/>
        <v>0</v>
      </c>
      <c r="BFK83" s="24">
        <f t="shared" si="1516"/>
        <v>0</v>
      </c>
      <c r="BFL83" s="24">
        <f t="shared" si="1517"/>
        <v>0</v>
      </c>
      <c r="BFQ83" s="24">
        <f t="shared" si="1518"/>
        <v>0</v>
      </c>
      <c r="BFR83" s="24">
        <f t="shared" si="1519"/>
        <v>0</v>
      </c>
      <c r="BFS83" s="24">
        <f t="shared" si="1520"/>
        <v>0</v>
      </c>
      <c r="BFX83" s="24">
        <f t="shared" si="1521"/>
        <v>0</v>
      </c>
      <c r="BFY83" s="24">
        <f t="shared" si="1522"/>
        <v>0</v>
      </c>
      <c r="BFZ83" s="24">
        <f t="shared" si="1523"/>
        <v>0</v>
      </c>
      <c r="BGE83" s="24">
        <f t="shared" si="1524"/>
        <v>0</v>
      </c>
      <c r="BGF83" s="24">
        <f t="shared" si="1525"/>
        <v>0</v>
      </c>
      <c r="BGG83" s="24">
        <f t="shared" si="1526"/>
        <v>0</v>
      </c>
      <c r="BGL83" s="24">
        <f t="shared" si="1527"/>
        <v>0</v>
      </c>
      <c r="BGM83" s="24">
        <f t="shared" si="1528"/>
        <v>0</v>
      </c>
      <c r="BGN83" s="24">
        <f t="shared" si="1529"/>
        <v>0</v>
      </c>
      <c r="BGS83" s="24">
        <f t="shared" si="1530"/>
        <v>0</v>
      </c>
      <c r="BGT83" s="24">
        <f t="shared" si="1531"/>
        <v>0</v>
      </c>
      <c r="BGU83" s="24">
        <f t="shared" si="1532"/>
        <v>0</v>
      </c>
      <c r="BGZ83" s="24">
        <f t="shared" si="1533"/>
        <v>0</v>
      </c>
      <c r="BHA83" s="24">
        <f t="shared" si="1534"/>
        <v>0</v>
      </c>
      <c r="BHB83" s="24">
        <f t="shared" si="1535"/>
        <v>0</v>
      </c>
      <c r="BHG83" s="24">
        <f t="shared" si="1536"/>
        <v>0</v>
      </c>
      <c r="BHH83" s="24">
        <f t="shared" si="1537"/>
        <v>0</v>
      </c>
      <c r="BHI83" s="24">
        <f t="shared" si="1538"/>
        <v>0</v>
      </c>
      <c r="BHN83" s="24">
        <f t="shared" si="1539"/>
        <v>0</v>
      </c>
      <c r="BHO83" s="24">
        <f t="shared" si="1540"/>
        <v>0</v>
      </c>
      <c r="BHP83" s="24">
        <f t="shared" si="1541"/>
        <v>0</v>
      </c>
      <c r="BHU83" s="24">
        <f t="shared" si="1542"/>
        <v>0</v>
      </c>
      <c r="BHV83" s="24">
        <f t="shared" si="1543"/>
        <v>0</v>
      </c>
      <c r="BHW83" s="24">
        <f t="shared" si="1544"/>
        <v>0</v>
      </c>
      <c r="BIB83" s="24">
        <f t="shared" si="1545"/>
        <v>0</v>
      </c>
      <c r="BIC83" s="24">
        <f t="shared" si="1546"/>
        <v>0</v>
      </c>
      <c r="BID83" s="24">
        <f t="shared" si="1547"/>
        <v>0</v>
      </c>
      <c r="BII83" s="24">
        <f t="shared" si="1548"/>
        <v>0</v>
      </c>
      <c r="BIJ83" s="24">
        <f t="shared" si="1549"/>
        <v>0</v>
      </c>
      <c r="BIK83" s="24">
        <f t="shared" si="1550"/>
        <v>0</v>
      </c>
      <c r="BIP83" s="24">
        <f t="shared" si="1551"/>
        <v>0</v>
      </c>
      <c r="BIQ83" s="24">
        <f t="shared" si="1552"/>
        <v>0</v>
      </c>
      <c r="BIR83" s="24">
        <f t="shared" si="1553"/>
        <v>0</v>
      </c>
      <c r="BIW83" s="24">
        <f t="shared" si="1554"/>
        <v>0</v>
      </c>
      <c r="BIX83" s="24">
        <f t="shared" si="1555"/>
        <v>0</v>
      </c>
      <c r="BIY83" s="24">
        <f t="shared" si="1556"/>
        <v>0</v>
      </c>
      <c r="BJD83" s="24">
        <f t="shared" si="1557"/>
        <v>0</v>
      </c>
      <c r="BJE83" s="24">
        <f t="shared" si="1558"/>
        <v>0</v>
      </c>
      <c r="BJF83" s="24">
        <f t="shared" si="1559"/>
        <v>0</v>
      </c>
      <c r="BJK83" s="24">
        <f t="shared" si="1560"/>
        <v>0</v>
      </c>
      <c r="BJL83" s="24">
        <f t="shared" si="1561"/>
        <v>0</v>
      </c>
      <c r="BJM83" s="24">
        <f t="shared" si="1562"/>
        <v>0</v>
      </c>
      <c r="BJR83" s="24">
        <f t="shared" si="1563"/>
        <v>0</v>
      </c>
      <c r="BJS83" s="24">
        <f t="shared" si="1564"/>
        <v>0</v>
      </c>
      <c r="BJT83" s="24">
        <f t="shared" si="1565"/>
        <v>0</v>
      </c>
      <c r="BJY83" s="24">
        <f t="shared" si="1566"/>
        <v>0</v>
      </c>
      <c r="BJZ83" s="24">
        <f t="shared" si="1567"/>
        <v>0</v>
      </c>
      <c r="BKA83" s="24">
        <f t="shared" si="1568"/>
        <v>0</v>
      </c>
      <c r="BKF83" s="24">
        <f t="shared" si="1569"/>
        <v>0</v>
      </c>
      <c r="BKG83" s="24">
        <f t="shared" si="1570"/>
        <v>0</v>
      </c>
      <c r="BKH83" s="24">
        <f t="shared" si="1571"/>
        <v>0</v>
      </c>
      <c r="BKM83" s="24">
        <f t="shared" si="1572"/>
        <v>0</v>
      </c>
      <c r="BKN83" s="24">
        <f t="shared" si="1573"/>
        <v>0</v>
      </c>
      <c r="BKO83" s="24">
        <f t="shared" si="1574"/>
        <v>0</v>
      </c>
      <c r="BKT83" s="24">
        <f t="shared" si="1575"/>
        <v>0</v>
      </c>
      <c r="BKU83" s="24">
        <f t="shared" si="1576"/>
        <v>0</v>
      </c>
      <c r="BKV83" s="24">
        <f t="shared" si="1577"/>
        <v>0</v>
      </c>
      <c r="BLA83" s="24">
        <f t="shared" si="1578"/>
        <v>0</v>
      </c>
      <c r="BLB83" s="24">
        <f t="shared" si="1579"/>
        <v>0</v>
      </c>
      <c r="BLC83" s="24">
        <f t="shared" si="1580"/>
        <v>0</v>
      </c>
      <c r="BLH83" s="24">
        <f t="shared" si="1581"/>
        <v>0</v>
      </c>
      <c r="BLI83" s="24">
        <f t="shared" si="1582"/>
        <v>0</v>
      </c>
      <c r="BLJ83" s="24">
        <f t="shared" si="1583"/>
        <v>0</v>
      </c>
      <c r="BLO83" s="24">
        <f t="shared" si="1584"/>
        <v>0</v>
      </c>
      <c r="BLP83" s="24">
        <f t="shared" si="1585"/>
        <v>0</v>
      </c>
      <c r="BLQ83" s="24">
        <f t="shared" si="1586"/>
        <v>0</v>
      </c>
      <c r="BLV83" s="24">
        <f t="shared" si="1587"/>
        <v>0</v>
      </c>
      <c r="BLW83" s="24">
        <f t="shared" si="1588"/>
        <v>0</v>
      </c>
      <c r="BLX83" s="24">
        <f t="shared" si="1589"/>
        <v>0</v>
      </c>
      <c r="BMC83" s="24">
        <f t="shared" si="1590"/>
        <v>0</v>
      </c>
      <c r="BMD83" s="24">
        <f t="shared" si="1591"/>
        <v>0</v>
      </c>
      <c r="BME83" s="24">
        <f t="shared" si="1592"/>
        <v>0</v>
      </c>
      <c r="BMJ83" s="24">
        <f t="shared" si="1593"/>
        <v>0</v>
      </c>
      <c r="BMK83" s="24">
        <f t="shared" si="1594"/>
        <v>0</v>
      </c>
      <c r="BML83" s="24">
        <f t="shared" si="1595"/>
        <v>0</v>
      </c>
      <c r="BMQ83" s="24">
        <f t="shared" si="1596"/>
        <v>0</v>
      </c>
      <c r="BMR83" s="24">
        <f t="shared" si="1597"/>
        <v>0</v>
      </c>
      <c r="BMS83" s="24">
        <f t="shared" si="1598"/>
        <v>0</v>
      </c>
      <c r="BMX83" s="24">
        <f t="shared" si="1599"/>
        <v>0</v>
      </c>
      <c r="BMY83" s="24">
        <f t="shared" si="1600"/>
        <v>0</v>
      </c>
      <c r="BMZ83" s="24">
        <f t="shared" si="1601"/>
        <v>0</v>
      </c>
      <c r="BNE83" s="24">
        <f t="shared" si="1602"/>
        <v>0</v>
      </c>
      <c r="BNF83" s="24">
        <f t="shared" si="1603"/>
        <v>0</v>
      </c>
      <c r="BNG83" s="24">
        <f t="shared" si="1604"/>
        <v>0</v>
      </c>
      <c r="BNL83" s="24">
        <f t="shared" si="1605"/>
        <v>0</v>
      </c>
      <c r="BNM83" s="24">
        <f t="shared" si="1606"/>
        <v>0</v>
      </c>
      <c r="BNN83" s="24">
        <f t="shared" si="1607"/>
        <v>0</v>
      </c>
      <c r="BNS83" s="24">
        <f t="shared" si="1608"/>
        <v>0</v>
      </c>
      <c r="BNT83" s="24">
        <f t="shared" si="1609"/>
        <v>0</v>
      </c>
      <c r="BNU83" s="24">
        <f t="shared" si="1610"/>
        <v>0</v>
      </c>
      <c r="BNZ83" s="24">
        <f t="shared" si="1611"/>
        <v>0</v>
      </c>
      <c r="BOA83" s="24">
        <f t="shared" si="1612"/>
        <v>0</v>
      </c>
      <c r="BOB83" s="24">
        <f t="shared" si="1613"/>
        <v>0</v>
      </c>
      <c r="BOG83" s="24">
        <f t="shared" si="1614"/>
        <v>0</v>
      </c>
      <c r="BOH83" s="24">
        <f t="shared" si="1615"/>
        <v>0</v>
      </c>
      <c r="BOI83" s="24">
        <f t="shared" si="1616"/>
        <v>0</v>
      </c>
      <c r="BON83" s="24">
        <f t="shared" si="1617"/>
        <v>0</v>
      </c>
      <c r="BOO83" s="24">
        <f t="shared" si="1618"/>
        <v>0</v>
      </c>
      <c r="BOP83" s="24">
        <f t="shared" si="1619"/>
        <v>0</v>
      </c>
      <c r="BOU83" s="24">
        <f t="shared" si="1620"/>
        <v>0</v>
      </c>
      <c r="BOV83" s="24">
        <f t="shared" si="1621"/>
        <v>0</v>
      </c>
      <c r="BOW83" s="24">
        <f t="shared" si="1622"/>
        <v>0</v>
      </c>
      <c r="BPB83" s="24">
        <f t="shared" si="1623"/>
        <v>0</v>
      </c>
      <c r="BPC83" s="24">
        <f t="shared" si="1624"/>
        <v>0</v>
      </c>
      <c r="BPD83" s="24">
        <f t="shared" si="1625"/>
        <v>0</v>
      </c>
      <c r="BPI83" s="24">
        <f t="shared" si="1626"/>
        <v>0</v>
      </c>
      <c r="BPJ83" s="24">
        <f t="shared" si="1627"/>
        <v>0</v>
      </c>
      <c r="BPK83" s="24">
        <f t="shared" si="1628"/>
        <v>0</v>
      </c>
      <c r="BPP83" s="24">
        <f t="shared" si="1629"/>
        <v>0</v>
      </c>
      <c r="BPQ83" s="24">
        <f t="shared" si="1630"/>
        <v>0</v>
      </c>
      <c r="BPR83" s="24">
        <f t="shared" si="1631"/>
        <v>0</v>
      </c>
      <c r="BPW83" s="24">
        <f t="shared" si="1632"/>
        <v>0</v>
      </c>
      <c r="BPX83" s="24">
        <f t="shared" si="1633"/>
        <v>0</v>
      </c>
      <c r="BPY83" s="24">
        <f t="shared" si="1634"/>
        <v>0</v>
      </c>
      <c r="BQD83" s="24">
        <f t="shared" si="1635"/>
        <v>0</v>
      </c>
      <c r="BQE83" s="24">
        <f t="shared" si="1636"/>
        <v>0</v>
      </c>
      <c r="BQF83" s="24">
        <f t="shared" si="1637"/>
        <v>0</v>
      </c>
      <c r="BQK83" s="24">
        <f t="shared" si="1638"/>
        <v>0</v>
      </c>
      <c r="BQL83" s="24">
        <f t="shared" si="1639"/>
        <v>0</v>
      </c>
      <c r="BQM83" s="24">
        <f t="shared" si="1640"/>
        <v>0</v>
      </c>
      <c r="BQR83" s="24">
        <f t="shared" si="1641"/>
        <v>0</v>
      </c>
      <c r="BQS83" s="24">
        <f t="shared" si="1642"/>
        <v>0</v>
      </c>
      <c r="BQT83" s="24">
        <f t="shared" si="1643"/>
        <v>0</v>
      </c>
      <c r="BQY83" s="24">
        <f t="shared" si="1644"/>
        <v>0</v>
      </c>
      <c r="BQZ83" s="24">
        <f t="shared" si="1645"/>
        <v>0</v>
      </c>
      <c r="BRA83" s="24">
        <f t="shared" si="1646"/>
        <v>0</v>
      </c>
      <c r="BRF83" s="24">
        <f t="shared" si="1647"/>
        <v>0</v>
      </c>
      <c r="BRG83" s="24">
        <f t="shared" si="1648"/>
        <v>0</v>
      </c>
      <c r="BRH83" s="24">
        <f t="shared" si="1649"/>
        <v>0</v>
      </c>
      <c r="BRM83" s="24">
        <f t="shared" si="1650"/>
        <v>0</v>
      </c>
      <c r="BRN83" s="24">
        <f t="shared" si="1651"/>
        <v>0</v>
      </c>
      <c r="BRO83" s="24">
        <f t="shared" si="1652"/>
        <v>0</v>
      </c>
      <c r="BRT83" s="24">
        <f t="shared" si="1653"/>
        <v>0</v>
      </c>
      <c r="BRU83" s="24">
        <f t="shared" si="1654"/>
        <v>0</v>
      </c>
      <c r="BRV83" s="24">
        <f t="shared" si="1655"/>
        <v>0</v>
      </c>
      <c r="BSA83" s="24">
        <f t="shared" si="1656"/>
        <v>0</v>
      </c>
      <c r="BSB83" s="24">
        <f t="shared" si="1657"/>
        <v>0</v>
      </c>
      <c r="BSC83" s="24">
        <f t="shared" si="1658"/>
        <v>0</v>
      </c>
      <c r="BSH83" s="24">
        <f t="shared" si="1659"/>
        <v>0</v>
      </c>
      <c r="BSI83" s="24">
        <f t="shared" si="1660"/>
        <v>0</v>
      </c>
      <c r="BSJ83" s="24">
        <f t="shared" si="1661"/>
        <v>0</v>
      </c>
      <c r="BSO83" s="24">
        <f t="shared" si="1662"/>
        <v>0</v>
      </c>
      <c r="BSP83" s="24">
        <f t="shared" si="1663"/>
        <v>0</v>
      </c>
      <c r="BSQ83" s="24">
        <f t="shared" si="1664"/>
        <v>0</v>
      </c>
      <c r="BSV83" s="24">
        <f t="shared" si="1665"/>
        <v>0</v>
      </c>
      <c r="BSW83" s="24">
        <f t="shared" si="1666"/>
        <v>0</v>
      </c>
      <c r="BSX83" s="24">
        <f t="shared" si="1667"/>
        <v>0</v>
      </c>
      <c r="BTC83" s="24">
        <f t="shared" si="1668"/>
        <v>0</v>
      </c>
      <c r="BTD83" s="24">
        <f t="shared" si="1669"/>
        <v>0</v>
      </c>
      <c r="BTE83" s="24">
        <f t="shared" si="1670"/>
        <v>0</v>
      </c>
      <c r="BTJ83" s="24">
        <f t="shared" si="1671"/>
        <v>0</v>
      </c>
      <c r="BTK83" s="24">
        <f t="shared" si="1672"/>
        <v>0</v>
      </c>
      <c r="BTL83" s="24">
        <f t="shared" si="1673"/>
        <v>0</v>
      </c>
      <c r="BTQ83" s="24">
        <f t="shared" si="1674"/>
        <v>0</v>
      </c>
      <c r="BTR83" s="24">
        <f t="shared" si="1675"/>
        <v>0</v>
      </c>
      <c r="BTS83" s="24">
        <f t="shared" si="1676"/>
        <v>0</v>
      </c>
      <c r="BTX83" s="24">
        <f t="shared" si="1677"/>
        <v>0</v>
      </c>
      <c r="BTY83" s="24">
        <f t="shared" si="1678"/>
        <v>0</v>
      </c>
      <c r="BTZ83" s="24">
        <f t="shared" si="1679"/>
        <v>0</v>
      </c>
      <c r="BUE83" s="24">
        <f t="shared" si="1680"/>
        <v>0</v>
      </c>
      <c r="BUF83" s="24">
        <f t="shared" si="1681"/>
        <v>0</v>
      </c>
      <c r="BUG83" s="24">
        <f t="shared" si="1682"/>
        <v>0</v>
      </c>
      <c r="BUL83" s="24">
        <f t="shared" si="1683"/>
        <v>0</v>
      </c>
      <c r="BUM83" s="24">
        <f t="shared" si="1684"/>
        <v>0</v>
      </c>
      <c r="BUN83" s="24">
        <f t="shared" si="1685"/>
        <v>0</v>
      </c>
      <c r="BUS83" s="24">
        <f t="shared" si="1686"/>
        <v>0</v>
      </c>
      <c r="BUT83" s="24">
        <f t="shared" si="1687"/>
        <v>0</v>
      </c>
      <c r="BUU83" s="24">
        <f t="shared" si="1688"/>
        <v>0</v>
      </c>
      <c r="BUZ83" s="24">
        <f t="shared" si="1689"/>
        <v>0</v>
      </c>
      <c r="BVA83" s="24">
        <f t="shared" si="1690"/>
        <v>0</v>
      </c>
      <c r="BVB83" s="24">
        <f t="shared" si="1691"/>
        <v>0</v>
      </c>
      <c r="BVG83" s="24">
        <f t="shared" si="1692"/>
        <v>0</v>
      </c>
      <c r="BVH83" s="24">
        <f t="shared" si="1693"/>
        <v>0</v>
      </c>
      <c r="BVI83" s="24">
        <f t="shared" si="1694"/>
        <v>0</v>
      </c>
      <c r="BVN83" s="24">
        <f t="shared" si="1695"/>
        <v>0</v>
      </c>
      <c r="BVO83" s="24">
        <f t="shared" si="1696"/>
        <v>0</v>
      </c>
      <c r="BVP83" s="24">
        <f t="shared" si="1697"/>
        <v>0</v>
      </c>
      <c r="BVU83" s="24">
        <f t="shared" si="1698"/>
        <v>0</v>
      </c>
      <c r="BVV83" s="24">
        <f t="shared" si="1699"/>
        <v>0</v>
      </c>
      <c r="BVW83" s="24">
        <f t="shared" si="1700"/>
        <v>0</v>
      </c>
      <c r="BVX83"/>
      <c r="BVY83"/>
      <c r="BVZ83"/>
      <c r="BWA83"/>
      <c r="BWB83" s="24">
        <f t="shared" si="1701"/>
        <v>0</v>
      </c>
      <c r="BWC83" s="24">
        <f t="shared" si="1702"/>
        <v>0</v>
      </c>
      <c r="BWD83" s="24">
        <f t="shared" si="1703"/>
        <v>0</v>
      </c>
      <c r="BWI83" s="24">
        <f t="shared" si="1704"/>
        <v>0</v>
      </c>
      <c r="BWJ83" s="24">
        <f t="shared" si="1705"/>
        <v>0</v>
      </c>
      <c r="BWK83" s="24">
        <f t="shared" si="1706"/>
        <v>0</v>
      </c>
      <c r="BWP83" s="24">
        <f t="shared" si="1707"/>
        <v>0</v>
      </c>
      <c r="BWQ83" s="24">
        <f t="shared" si="1708"/>
        <v>0</v>
      </c>
      <c r="BWR83" s="24">
        <f t="shared" si="1709"/>
        <v>0</v>
      </c>
      <c r="BWW83" s="24">
        <f t="shared" si="1710"/>
        <v>0</v>
      </c>
      <c r="BWX83" s="24">
        <f t="shared" si="1711"/>
        <v>0</v>
      </c>
      <c r="BWY83" s="24">
        <f t="shared" si="1712"/>
        <v>0</v>
      </c>
      <c r="BXD83" s="24">
        <f t="shared" si="1713"/>
        <v>0</v>
      </c>
      <c r="BXE83" s="24">
        <f t="shared" si="1714"/>
        <v>0</v>
      </c>
      <c r="BXF83" s="24">
        <f t="shared" si="1715"/>
        <v>0</v>
      </c>
      <c r="BXK83" s="24">
        <f t="shared" si="1716"/>
        <v>0</v>
      </c>
      <c r="BXL83" s="24">
        <f t="shared" si="1717"/>
        <v>0</v>
      </c>
      <c r="BXM83" s="24">
        <f t="shared" si="1718"/>
        <v>0</v>
      </c>
      <c r="BXR83" s="24">
        <f t="shared" si="1719"/>
        <v>0</v>
      </c>
      <c r="BXS83" s="24">
        <f t="shared" si="1720"/>
        <v>0</v>
      </c>
      <c r="BXT83" s="24">
        <f t="shared" si="1721"/>
        <v>0</v>
      </c>
      <c r="BXY83" s="24">
        <f t="shared" si="1722"/>
        <v>0</v>
      </c>
      <c r="BXZ83" s="24">
        <f t="shared" si="1723"/>
        <v>0</v>
      </c>
      <c r="BYA83" s="24">
        <f t="shared" si="1724"/>
        <v>0</v>
      </c>
      <c r="BYF83" s="24">
        <f t="shared" si="1725"/>
        <v>0</v>
      </c>
      <c r="BYG83" s="24">
        <f t="shared" si="1726"/>
        <v>0</v>
      </c>
      <c r="BYH83" s="24">
        <f t="shared" si="1727"/>
        <v>0</v>
      </c>
      <c r="BYM83" s="24">
        <f t="shared" si="1728"/>
        <v>0</v>
      </c>
      <c r="BYN83" s="24">
        <f t="shared" si="1729"/>
        <v>0</v>
      </c>
      <c r="BYO83" s="24">
        <f t="shared" si="1730"/>
        <v>0</v>
      </c>
      <c r="BYT83" s="24">
        <f t="shared" si="1731"/>
        <v>0</v>
      </c>
      <c r="BYU83" s="24">
        <f t="shared" si="1732"/>
        <v>0</v>
      </c>
      <c r="BYV83" s="24">
        <f t="shared" si="1733"/>
        <v>0</v>
      </c>
    </row>
    <row r="84" spans="6:1023 1028:2024" x14ac:dyDescent="0.3">
      <c r="F84" s="82">
        <f t="shared" si="867"/>
        <v>0</v>
      </c>
      <c r="G84" s="82">
        <f t="shared" si="868"/>
        <v>0</v>
      </c>
      <c r="H84" s="82">
        <f t="shared" si="869"/>
        <v>0</v>
      </c>
      <c r="M84" s="15">
        <f t="shared" si="870"/>
        <v>0</v>
      </c>
      <c r="N84" s="15">
        <f t="shared" si="871"/>
        <v>0</v>
      </c>
      <c r="O84" s="15">
        <f t="shared" si="872"/>
        <v>0</v>
      </c>
      <c r="P84" s="15"/>
      <c r="Q84" s="15"/>
      <c r="T84" s="15">
        <f t="shared" si="873"/>
        <v>0</v>
      </c>
      <c r="U84" s="15">
        <f t="shared" si="874"/>
        <v>0</v>
      </c>
      <c r="V84" s="15">
        <f t="shared" si="875"/>
        <v>0</v>
      </c>
      <c r="AA84" s="15">
        <f t="shared" si="876"/>
        <v>0</v>
      </c>
      <c r="AB84" s="15">
        <f t="shared" si="877"/>
        <v>0</v>
      </c>
      <c r="AC84" s="15">
        <f t="shared" si="878"/>
        <v>0</v>
      </c>
      <c r="AD84" s="16"/>
      <c r="AE84" s="15"/>
      <c r="AF84" s="15"/>
      <c r="AG84" s="15"/>
      <c r="AH84" s="15">
        <f t="shared" si="879"/>
        <v>0</v>
      </c>
      <c r="AI84" s="15">
        <f t="shared" si="880"/>
        <v>0</v>
      </c>
      <c r="AJ84" s="15">
        <f t="shared" si="881"/>
        <v>0</v>
      </c>
      <c r="AO84" s="15">
        <f t="shared" si="882"/>
        <v>0</v>
      </c>
      <c r="AP84" s="15">
        <f t="shared" si="883"/>
        <v>0</v>
      </c>
      <c r="AQ84" s="15">
        <f t="shared" si="884"/>
        <v>0</v>
      </c>
      <c r="AV84" s="15">
        <f t="shared" si="885"/>
        <v>0</v>
      </c>
      <c r="AW84" s="15">
        <f t="shared" si="886"/>
        <v>0</v>
      </c>
      <c r="AX84" s="15">
        <f t="shared" si="887"/>
        <v>0</v>
      </c>
      <c r="BC84" s="15">
        <f t="shared" si="888"/>
        <v>0</v>
      </c>
      <c r="BD84" s="15">
        <f t="shared" si="889"/>
        <v>0</v>
      </c>
      <c r="BE84" s="15">
        <f t="shared" si="890"/>
        <v>0</v>
      </c>
      <c r="BJ84" s="15">
        <f t="shared" si="891"/>
        <v>0</v>
      </c>
      <c r="BK84" s="15">
        <f t="shared" si="892"/>
        <v>0</v>
      </c>
      <c r="BL84" s="15">
        <f t="shared" si="893"/>
        <v>0</v>
      </c>
      <c r="BQ84" s="15">
        <f t="shared" si="894"/>
        <v>0</v>
      </c>
      <c r="BR84" s="15">
        <f t="shared" si="895"/>
        <v>0</v>
      </c>
      <c r="BS84" s="15">
        <f t="shared" si="896"/>
        <v>0</v>
      </c>
      <c r="BX84" s="15">
        <f t="shared" si="897"/>
        <v>0</v>
      </c>
      <c r="BY84" s="15">
        <f t="shared" si="898"/>
        <v>0</v>
      </c>
      <c r="BZ84" s="15">
        <f t="shared" si="899"/>
        <v>0</v>
      </c>
      <c r="CE84" s="15">
        <f t="shared" si="900"/>
        <v>0</v>
      </c>
      <c r="CF84" s="15">
        <f t="shared" si="901"/>
        <v>0</v>
      </c>
      <c r="CG84" s="15">
        <f t="shared" si="902"/>
        <v>0</v>
      </c>
      <c r="CL84" s="30">
        <f t="shared" si="903"/>
        <v>0</v>
      </c>
      <c r="CM84" s="30">
        <f t="shared" si="904"/>
        <v>0</v>
      </c>
      <c r="CN84" s="54">
        <f t="shared" si="905"/>
        <v>0</v>
      </c>
      <c r="CS84" s="30">
        <f t="shared" si="906"/>
        <v>0</v>
      </c>
      <c r="CT84" s="30">
        <f t="shared" si="907"/>
        <v>0</v>
      </c>
      <c r="CU84" s="54">
        <f t="shared" si="908"/>
        <v>0</v>
      </c>
      <c r="CZ84" s="30">
        <f t="shared" si="909"/>
        <v>0</v>
      </c>
      <c r="DA84" s="30">
        <f t="shared" si="910"/>
        <v>0</v>
      </c>
      <c r="DB84" s="54">
        <f t="shared" si="911"/>
        <v>0</v>
      </c>
      <c r="DG84" s="30">
        <f t="shared" si="912"/>
        <v>0</v>
      </c>
      <c r="DH84" s="30">
        <f t="shared" si="913"/>
        <v>0</v>
      </c>
      <c r="DI84" s="54">
        <f t="shared" si="914"/>
        <v>0</v>
      </c>
      <c r="DN84" s="30">
        <f t="shared" si="915"/>
        <v>0</v>
      </c>
      <c r="DO84" s="30">
        <f t="shared" si="916"/>
        <v>0</v>
      </c>
      <c r="DP84" s="54">
        <f t="shared" si="917"/>
        <v>0</v>
      </c>
      <c r="DU84" s="30">
        <f t="shared" si="918"/>
        <v>0</v>
      </c>
      <c r="DV84" s="30">
        <f t="shared" si="919"/>
        <v>0</v>
      </c>
      <c r="DW84" s="54">
        <f t="shared" si="920"/>
        <v>0</v>
      </c>
      <c r="EB84" s="30">
        <f t="shared" si="921"/>
        <v>0</v>
      </c>
      <c r="EC84" s="30">
        <f t="shared" si="922"/>
        <v>0</v>
      </c>
      <c r="ED84" s="54">
        <f t="shared" si="923"/>
        <v>0</v>
      </c>
      <c r="EI84" s="30">
        <f t="shared" si="924"/>
        <v>0</v>
      </c>
      <c r="EJ84" s="30">
        <f t="shared" si="925"/>
        <v>0</v>
      </c>
      <c r="EK84" s="54">
        <f t="shared" si="926"/>
        <v>0</v>
      </c>
      <c r="EP84" s="30">
        <f t="shared" si="927"/>
        <v>0</v>
      </c>
      <c r="EQ84" s="30">
        <f t="shared" si="928"/>
        <v>0</v>
      </c>
      <c r="ER84" s="54">
        <f t="shared" si="929"/>
        <v>0</v>
      </c>
      <c r="EW84" s="30">
        <f t="shared" si="930"/>
        <v>0</v>
      </c>
      <c r="EX84" s="30">
        <f t="shared" si="931"/>
        <v>0</v>
      </c>
      <c r="EY84" s="54">
        <f t="shared" si="932"/>
        <v>0</v>
      </c>
      <c r="FD84" s="30">
        <f t="shared" si="933"/>
        <v>0</v>
      </c>
      <c r="FE84" s="30">
        <f t="shared" si="934"/>
        <v>0</v>
      </c>
      <c r="FF84" s="54">
        <f t="shared" si="935"/>
        <v>0</v>
      </c>
      <c r="FK84" s="30">
        <f t="shared" si="936"/>
        <v>0</v>
      </c>
      <c r="FL84" s="30">
        <f t="shared" si="937"/>
        <v>0</v>
      </c>
      <c r="FM84" s="54">
        <f t="shared" si="938"/>
        <v>0</v>
      </c>
      <c r="FR84" s="30">
        <f t="shared" si="939"/>
        <v>0</v>
      </c>
      <c r="FS84" s="30">
        <f t="shared" si="940"/>
        <v>0</v>
      </c>
      <c r="FT84" s="54">
        <f t="shared" si="941"/>
        <v>0</v>
      </c>
      <c r="FY84" s="30">
        <f t="shared" si="942"/>
        <v>0</v>
      </c>
      <c r="FZ84" s="30">
        <f t="shared" si="943"/>
        <v>0</v>
      </c>
      <c r="GA84" s="54">
        <f t="shared" si="944"/>
        <v>0</v>
      </c>
      <c r="GF84" s="30">
        <f t="shared" si="945"/>
        <v>0</v>
      </c>
      <c r="GG84" s="30">
        <f t="shared" si="946"/>
        <v>0</v>
      </c>
      <c r="GH84" s="54">
        <f t="shared" si="947"/>
        <v>0</v>
      </c>
      <c r="GM84" s="30">
        <f t="shared" si="948"/>
        <v>0</v>
      </c>
      <c r="GN84" s="30">
        <f t="shared" si="949"/>
        <v>0</v>
      </c>
      <c r="GO84" s="54">
        <f t="shared" si="950"/>
        <v>0</v>
      </c>
      <c r="GT84" s="30">
        <f t="shared" si="951"/>
        <v>0</v>
      </c>
      <c r="GU84" s="30">
        <f t="shared" si="952"/>
        <v>0</v>
      </c>
      <c r="GV84" s="54">
        <f t="shared" si="953"/>
        <v>0</v>
      </c>
      <c r="HA84" s="30">
        <f t="shared" si="954"/>
        <v>0</v>
      </c>
      <c r="HB84" s="30">
        <f t="shared" si="955"/>
        <v>0</v>
      </c>
      <c r="HC84" s="54">
        <f t="shared" si="956"/>
        <v>0</v>
      </c>
      <c r="HH84" s="30">
        <f t="shared" si="957"/>
        <v>0</v>
      </c>
      <c r="HI84" s="30">
        <f t="shared" si="958"/>
        <v>0</v>
      </c>
      <c r="HJ84" s="54">
        <f t="shared" si="959"/>
        <v>0</v>
      </c>
      <c r="HO84" s="30">
        <f t="shared" si="960"/>
        <v>0</v>
      </c>
      <c r="HP84" s="30">
        <f t="shared" si="961"/>
        <v>0</v>
      </c>
      <c r="HQ84" s="54">
        <f t="shared" si="962"/>
        <v>0</v>
      </c>
      <c r="HV84" s="30">
        <f t="shared" si="963"/>
        <v>0</v>
      </c>
      <c r="HW84" s="30">
        <f t="shared" si="964"/>
        <v>0</v>
      </c>
      <c r="HX84" s="54">
        <f t="shared" si="965"/>
        <v>0</v>
      </c>
      <c r="IC84" s="30">
        <f t="shared" si="966"/>
        <v>0</v>
      </c>
      <c r="ID84" s="30">
        <f t="shared" si="967"/>
        <v>0</v>
      </c>
      <c r="IE84" s="54">
        <f t="shared" si="968"/>
        <v>0</v>
      </c>
      <c r="IJ84" s="30">
        <f t="shared" si="969"/>
        <v>0</v>
      </c>
      <c r="IK84" s="30">
        <f t="shared" si="970"/>
        <v>0</v>
      </c>
      <c r="IL84" s="54">
        <f t="shared" si="971"/>
        <v>0</v>
      </c>
      <c r="IQ84" s="30">
        <f t="shared" si="972"/>
        <v>0</v>
      </c>
      <c r="IR84" s="30">
        <f t="shared" si="973"/>
        <v>0</v>
      </c>
      <c r="IS84" s="54">
        <f t="shared" si="974"/>
        <v>0</v>
      </c>
      <c r="IX84" s="30">
        <f t="shared" si="975"/>
        <v>0</v>
      </c>
      <c r="IY84" s="30">
        <f t="shared" si="976"/>
        <v>0</v>
      </c>
      <c r="IZ84" s="54">
        <f t="shared" si="977"/>
        <v>0</v>
      </c>
      <c r="JA84"/>
      <c r="JB84"/>
      <c r="JC84"/>
      <c r="JD84"/>
      <c r="JE84" s="15">
        <f t="shared" si="978"/>
        <v>0</v>
      </c>
      <c r="JF84" s="15">
        <f t="shared" si="979"/>
        <v>0</v>
      </c>
      <c r="JG84" s="15">
        <f t="shared" si="980"/>
        <v>0</v>
      </c>
      <c r="JL84" s="24">
        <f t="shared" si="981"/>
        <v>0</v>
      </c>
      <c r="JM84" s="24">
        <f t="shared" si="982"/>
        <v>0</v>
      </c>
      <c r="JN84" s="24">
        <f t="shared" si="983"/>
        <v>0</v>
      </c>
      <c r="JS84" s="24">
        <f t="shared" si="984"/>
        <v>0</v>
      </c>
      <c r="JT84" s="24">
        <f t="shared" si="985"/>
        <v>0</v>
      </c>
      <c r="JU84" s="24">
        <f t="shared" si="986"/>
        <v>0</v>
      </c>
      <c r="JZ84" s="24">
        <f t="shared" si="987"/>
        <v>0</v>
      </c>
      <c r="KA84" s="24">
        <f t="shared" si="988"/>
        <v>0</v>
      </c>
      <c r="KB84" s="24">
        <f t="shared" si="989"/>
        <v>0</v>
      </c>
      <c r="KG84" s="24">
        <f t="shared" si="990"/>
        <v>0</v>
      </c>
      <c r="KH84" s="24">
        <f t="shared" si="991"/>
        <v>0</v>
      </c>
      <c r="KI84" s="24">
        <f t="shared" si="992"/>
        <v>0</v>
      </c>
      <c r="KN84" s="24">
        <f t="shared" si="993"/>
        <v>0</v>
      </c>
      <c r="KO84" s="24">
        <f t="shared" si="994"/>
        <v>0</v>
      </c>
      <c r="KP84" s="24">
        <f t="shared" si="995"/>
        <v>0</v>
      </c>
      <c r="KU84" s="24">
        <f t="shared" si="996"/>
        <v>0</v>
      </c>
      <c r="KV84" s="24">
        <f t="shared" si="997"/>
        <v>0</v>
      </c>
      <c r="KW84" s="24">
        <f t="shared" si="998"/>
        <v>0</v>
      </c>
      <c r="LB84" s="24">
        <f t="shared" si="999"/>
        <v>0</v>
      </c>
      <c r="LC84" s="24">
        <f t="shared" si="1000"/>
        <v>0</v>
      </c>
      <c r="LD84" s="24">
        <f t="shared" si="1001"/>
        <v>0</v>
      </c>
      <c r="LI84" s="24">
        <f t="shared" si="1002"/>
        <v>0</v>
      </c>
      <c r="LJ84" s="24">
        <f t="shared" si="1003"/>
        <v>0</v>
      </c>
      <c r="LK84" s="24">
        <f t="shared" si="1004"/>
        <v>0</v>
      </c>
      <c r="LP84" s="24">
        <f t="shared" si="1005"/>
        <v>0</v>
      </c>
      <c r="LQ84" s="24">
        <f t="shared" si="1006"/>
        <v>0</v>
      </c>
      <c r="LR84" s="24">
        <f t="shared" si="1007"/>
        <v>0</v>
      </c>
      <c r="LW84" s="24">
        <f t="shared" si="1008"/>
        <v>0</v>
      </c>
      <c r="LX84" s="24">
        <f t="shared" si="1009"/>
        <v>0</v>
      </c>
      <c r="LY84" s="24">
        <f t="shared" si="1010"/>
        <v>0</v>
      </c>
      <c r="MD84" s="24">
        <f t="shared" si="1011"/>
        <v>0</v>
      </c>
      <c r="ME84" s="24">
        <f t="shared" si="1012"/>
        <v>0</v>
      </c>
      <c r="MF84" s="24">
        <f t="shared" si="1013"/>
        <v>0</v>
      </c>
      <c r="MK84" s="24">
        <f t="shared" si="1014"/>
        <v>0</v>
      </c>
      <c r="ML84" s="24">
        <f t="shared" si="1015"/>
        <v>0</v>
      </c>
      <c r="MM84" s="24">
        <f t="shared" si="1016"/>
        <v>0</v>
      </c>
      <c r="MR84" s="24">
        <f t="shared" si="1017"/>
        <v>0</v>
      </c>
      <c r="MS84" s="24">
        <f t="shared" si="1018"/>
        <v>0</v>
      </c>
      <c r="MT84" s="24">
        <f t="shared" si="1019"/>
        <v>0</v>
      </c>
      <c r="MY84" s="24">
        <f t="shared" si="1020"/>
        <v>0</v>
      </c>
      <c r="MZ84" s="24">
        <f t="shared" si="1021"/>
        <v>0</v>
      </c>
      <c r="NA84" s="24">
        <f t="shared" si="1022"/>
        <v>0</v>
      </c>
      <c r="NF84" s="24">
        <f t="shared" si="1023"/>
        <v>0</v>
      </c>
      <c r="NG84" s="24">
        <f t="shared" si="1024"/>
        <v>0</v>
      </c>
      <c r="NH84" s="24">
        <f t="shared" si="1025"/>
        <v>0</v>
      </c>
      <c r="NM84" s="24">
        <f t="shared" si="1026"/>
        <v>0</v>
      </c>
      <c r="NN84" s="24">
        <f t="shared" si="1027"/>
        <v>0</v>
      </c>
      <c r="NO84" s="24">
        <f t="shared" si="1028"/>
        <v>0</v>
      </c>
      <c r="NT84" s="24">
        <f t="shared" si="1029"/>
        <v>0</v>
      </c>
      <c r="NU84" s="24">
        <f t="shared" si="1030"/>
        <v>0</v>
      </c>
      <c r="NV84" s="24">
        <f t="shared" si="1031"/>
        <v>0</v>
      </c>
      <c r="OA84" s="24">
        <f t="shared" si="1032"/>
        <v>0</v>
      </c>
      <c r="OB84" s="24">
        <f t="shared" si="1033"/>
        <v>0</v>
      </c>
      <c r="OC84" s="24">
        <f t="shared" si="1034"/>
        <v>0</v>
      </c>
      <c r="OH84" s="24">
        <f t="shared" si="1035"/>
        <v>0</v>
      </c>
      <c r="OI84" s="24">
        <f t="shared" si="1036"/>
        <v>0</v>
      </c>
      <c r="OJ84" s="24">
        <f t="shared" si="1037"/>
        <v>0</v>
      </c>
      <c r="OO84" s="24">
        <f t="shared" si="1038"/>
        <v>0</v>
      </c>
      <c r="OP84" s="24">
        <f t="shared" si="1039"/>
        <v>0</v>
      </c>
      <c r="OQ84" s="24">
        <f t="shared" si="1040"/>
        <v>0</v>
      </c>
      <c r="OV84" s="24">
        <f t="shared" si="1041"/>
        <v>0</v>
      </c>
      <c r="OW84" s="24">
        <f t="shared" si="1042"/>
        <v>0</v>
      </c>
      <c r="OX84" s="24">
        <f t="shared" si="1043"/>
        <v>0</v>
      </c>
      <c r="PC84" s="24">
        <f t="shared" si="1044"/>
        <v>0</v>
      </c>
      <c r="PD84" s="24">
        <f t="shared" si="1045"/>
        <v>0</v>
      </c>
      <c r="PE84" s="24">
        <f t="shared" si="1046"/>
        <v>0</v>
      </c>
      <c r="PJ84" s="24">
        <f t="shared" si="1047"/>
        <v>0</v>
      </c>
      <c r="PK84" s="24">
        <f t="shared" si="1048"/>
        <v>0</v>
      </c>
      <c r="PL84" s="24">
        <f t="shared" si="1049"/>
        <v>0</v>
      </c>
      <c r="PQ84" s="24">
        <f t="shared" si="1050"/>
        <v>0</v>
      </c>
      <c r="PR84" s="24">
        <f t="shared" si="1051"/>
        <v>0</v>
      </c>
      <c r="PS84" s="24">
        <f t="shared" si="1052"/>
        <v>0</v>
      </c>
      <c r="PX84" s="24">
        <f t="shared" si="1053"/>
        <v>0</v>
      </c>
      <c r="PY84" s="24">
        <f t="shared" si="1054"/>
        <v>0</v>
      </c>
      <c r="PZ84" s="24">
        <f t="shared" si="1055"/>
        <v>0</v>
      </c>
      <c r="QE84" s="24">
        <f t="shared" si="1056"/>
        <v>0</v>
      </c>
      <c r="QF84" s="24">
        <f t="shared" si="1057"/>
        <v>0</v>
      </c>
      <c r="QG84" s="24">
        <f t="shared" si="1058"/>
        <v>0</v>
      </c>
      <c r="QL84" s="24">
        <f t="shared" si="1059"/>
        <v>0</v>
      </c>
      <c r="QM84" s="24">
        <f t="shared" si="1060"/>
        <v>0</v>
      </c>
      <c r="QN84" s="24">
        <f t="shared" si="1061"/>
        <v>0</v>
      </c>
      <c r="QS84" s="24">
        <f t="shared" si="1062"/>
        <v>0</v>
      </c>
      <c r="QT84" s="24">
        <f t="shared" si="1063"/>
        <v>0</v>
      </c>
      <c r="QU84" s="24">
        <f t="shared" si="1064"/>
        <v>0</v>
      </c>
      <c r="QZ84" s="24">
        <f t="shared" si="1065"/>
        <v>0</v>
      </c>
      <c r="RA84" s="24">
        <f t="shared" si="1066"/>
        <v>0</v>
      </c>
      <c r="RB84" s="24">
        <f t="shared" si="1067"/>
        <v>0</v>
      </c>
      <c r="RG84" s="24">
        <f t="shared" si="1068"/>
        <v>0</v>
      </c>
      <c r="RH84" s="24">
        <f t="shared" si="1069"/>
        <v>0</v>
      </c>
      <c r="RI84" s="24">
        <f t="shared" si="1070"/>
        <v>0</v>
      </c>
      <c r="RN84" s="24">
        <f t="shared" si="1071"/>
        <v>0</v>
      </c>
      <c r="RO84" s="24">
        <f t="shared" si="1072"/>
        <v>0</v>
      </c>
      <c r="RP84" s="24">
        <f t="shared" si="1073"/>
        <v>0</v>
      </c>
      <c r="RU84" s="24">
        <f t="shared" si="1074"/>
        <v>0</v>
      </c>
      <c r="RV84" s="24">
        <f t="shared" si="1075"/>
        <v>0</v>
      </c>
      <c r="RW84" s="24">
        <f t="shared" si="1076"/>
        <v>0</v>
      </c>
      <c r="SB84" s="24">
        <f t="shared" si="1077"/>
        <v>0</v>
      </c>
      <c r="SC84" s="24">
        <f t="shared" si="1078"/>
        <v>0</v>
      </c>
      <c r="SD84" s="24">
        <f t="shared" si="1079"/>
        <v>0</v>
      </c>
      <c r="SI84" s="24">
        <f t="shared" si="1080"/>
        <v>0</v>
      </c>
      <c r="SJ84" s="24">
        <f t="shared" si="1081"/>
        <v>0</v>
      </c>
      <c r="SK84" s="24">
        <f t="shared" si="1082"/>
        <v>0</v>
      </c>
      <c r="SP84" s="24">
        <f t="shared" si="1083"/>
        <v>0</v>
      </c>
      <c r="SQ84" s="24">
        <f t="shared" si="1084"/>
        <v>0</v>
      </c>
      <c r="SR84" s="24">
        <f t="shared" si="1085"/>
        <v>0</v>
      </c>
      <c r="SW84" s="24">
        <f t="shared" si="1086"/>
        <v>0</v>
      </c>
      <c r="SX84" s="24">
        <f t="shared" si="1087"/>
        <v>0</v>
      </c>
      <c r="SY84" s="24">
        <f t="shared" si="1088"/>
        <v>0</v>
      </c>
      <c r="TD84" s="24">
        <f t="shared" si="1089"/>
        <v>0</v>
      </c>
      <c r="TE84" s="24">
        <f t="shared" si="1090"/>
        <v>0</v>
      </c>
      <c r="TF84" s="24">
        <f t="shared" si="1091"/>
        <v>0</v>
      </c>
      <c r="TK84" s="24">
        <f t="shared" si="1092"/>
        <v>0</v>
      </c>
      <c r="TL84" s="24">
        <f t="shared" si="1093"/>
        <v>0</v>
      </c>
      <c r="TM84" s="24">
        <f t="shared" si="1094"/>
        <v>0</v>
      </c>
      <c r="TR84" s="24">
        <f t="shared" si="1095"/>
        <v>0</v>
      </c>
      <c r="TS84" s="24">
        <f t="shared" si="1096"/>
        <v>0</v>
      </c>
      <c r="TT84" s="24">
        <f t="shared" si="1097"/>
        <v>0</v>
      </c>
      <c r="TY84" s="24">
        <f t="shared" si="1098"/>
        <v>0</v>
      </c>
      <c r="TZ84" s="24">
        <f t="shared" si="1099"/>
        <v>0</v>
      </c>
      <c r="UA84" s="24">
        <f t="shared" si="1100"/>
        <v>0</v>
      </c>
      <c r="UF84" s="24">
        <f t="shared" si="1101"/>
        <v>0</v>
      </c>
      <c r="UG84" s="24">
        <f t="shared" si="1102"/>
        <v>0</v>
      </c>
      <c r="UH84" s="24">
        <f t="shared" si="1103"/>
        <v>0</v>
      </c>
      <c r="UM84" s="24">
        <f t="shared" si="1104"/>
        <v>0</v>
      </c>
      <c r="UN84" s="24">
        <f t="shared" si="1105"/>
        <v>0</v>
      </c>
      <c r="UO84" s="24">
        <f t="shared" si="1106"/>
        <v>0</v>
      </c>
      <c r="UT84" s="24">
        <f t="shared" si="1107"/>
        <v>0</v>
      </c>
      <c r="UU84" s="24">
        <f t="shared" si="1108"/>
        <v>0</v>
      </c>
      <c r="UV84" s="24">
        <f t="shared" si="1109"/>
        <v>0</v>
      </c>
      <c r="VA84" s="24">
        <f t="shared" si="1110"/>
        <v>0</v>
      </c>
      <c r="VB84" s="24">
        <f t="shared" si="1111"/>
        <v>0</v>
      </c>
      <c r="VC84" s="24">
        <f t="shared" si="1112"/>
        <v>0</v>
      </c>
      <c r="VH84" s="24">
        <f t="shared" si="1113"/>
        <v>0</v>
      </c>
      <c r="VI84" s="24">
        <f t="shared" si="1114"/>
        <v>0</v>
      </c>
      <c r="VJ84" s="24">
        <f t="shared" si="1115"/>
        <v>0</v>
      </c>
      <c r="VO84" s="24">
        <f t="shared" si="1116"/>
        <v>0</v>
      </c>
      <c r="VP84" s="24">
        <f t="shared" si="1117"/>
        <v>0</v>
      </c>
      <c r="VQ84" s="24">
        <f t="shared" si="1118"/>
        <v>0</v>
      </c>
      <c r="VV84" s="24">
        <f t="shared" si="1119"/>
        <v>0</v>
      </c>
      <c r="VW84" s="24">
        <f t="shared" si="1120"/>
        <v>0</v>
      </c>
      <c r="VX84" s="24">
        <f t="shared" si="1121"/>
        <v>0</v>
      </c>
      <c r="WC84" s="24">
        <f t="shared" si="1122"/>
        <v>0</v>
      </c>
      <c r="WD84" s="24">
        <f t="shared" si="1123"/>
        <v>0</v>
      </c>
      <c r="WE84" s="24">
        <f t="shared" si="1124"/>
        <v>0</v>
      </c>
      <c r="WJ84" s="24">
        <f t="shared" si="1125"/>
        <v>0</v>
      </c>
      <c r="WK84" s="24">
        <f t="shared" si="1126"/>
        <v>0</v>
      </c>
      <c r="WL84" s="24">
        <f t="shared" si="1127"/>
        <v>0</v>
      </c>
      <c r="WQ84" s="24">
        <f t="shared" si="1128"/>
        <v>0</v>
      </c>
      <c r="WR84" s="24">
        <f t="shared" si="1129"/>
        <v>0</v>
      </c>
      <c r="WS84" s="24">
        <f t="shared" si="1130"/>
        <v>0</v>
      </c>
      <c r="WX84" s="24">
        <f t="shared" si="1131"/>
        <v>0</v>
      </c>
      <c r="WY84" s="24">
        <f t="shared" si="1132"/>
        <v>0</v>
      </c>
      <c r="WZ84" s="24">
        <f t="shared" si="1133"/>
        <v>0</v>
      </c>
      <c r="XE84" s="24">
        <f t="shared" si="1134"/>
        <v>0</v>
      </c>
      <c r="XF84" s="24">
        <f t="shared" si="1135"/>
        <v>0</v>
      </c>
      <c r="XG84" s="24">
        <f t="shared" si="1136"/>
        <v>0</v>
      </c>
      <c r="XL84" s="24">
        <f t="shared" si="1137"/>
        <v>0</v>
      </c>
      <c r="XM84" s="24">
        <f t="shared" si="1138"/>
        <v>0</v>
      </c>
      <c r="XN84" s="24">
        <f t="shared" si="1139"/>
        <v>0</v>
      </c>
      <c r="XS84" s="24">
        <f t="shared" si="1140"/>
        <v>0</v>
      </c>
      <c r="XT84" s="24">
        <f t="shared" si="1141"/>
        <v>0</v>
      </c>
      <c r="XU84" s="24">
        <f t="shared" si="1142"/>
        <v>0</v>
      </c>
      <c r="XZ84" s="24">
        <f t="shared" si="1143"/>
        <v>0</v>
      </c>
      <c r="YA84" s="24">
        <f t="shared" si="1144"/>
        <v>0</v>
      </c>
      <c r="YB84" s="24">
        <f t="shared" si="1145"/>
        <v>0</v>
      </c>
      <c r="YG84" s="24">
        <f t="shared" si="1146"/>
        <v>0</v>
      </c>
      <c r="YH84" s="24">
        <f t="shared" si="1147"/>
        <v>0</v>
      </c>
      <c r="YI84" s="24">
        <f t="shared" si="1148"/>
        <v>0</v>
      </c>
      <c r="YN84" s="24">
        <f t="shared" si="1149"/>
        <v>0</v>
      </c>
      <c r="YO84" s="24">
        <f t="shared" si="1150"/>
        <v>0</v>
      </c>
      <c r="YP84" s="24">
        <f t="shared" si="1151"/>
        <v>0</v>
      </c>
      <c r="YU84" s="24">
        <f t="shared" si="1152"/>
        <v>0</v>
      </c>
      <c r="YV84" s="24">
        <f t="shared" si="1153"/>
        <v>0</v>
      </c>
      <c r="YW84" s="24">
        <f t="shared" si="1154"/>
        <v>0</v>
      </c>
      <c r="ZB84" s="24">
        <f t="shared" si="1155"/>
        <v>0</v>
      </c>
      <c r="ZC84" s="24">
        <f t="shared" si="1156"/>
        <v>0</v>
      </c>
      <c r="ZD84" s="24">
        <f t="shared" si="1157"/>
        <v>0</v>
      </c>
      <c r="ZI84" s="24">
        <f t="shared" si="1158"/>
        <v>0</v>
      </c>
      <c r="ZJ84" s="24">
        <f t="shared" si="1159"/>
        <v>0</v>
      </c>
      <c r="ZK84" s="24">
        <f t="shared" si="1160"/>
        <v>0</v>
      </c>
      <c r="ZP84" s="24">
        <f t="shared" si="1161"/>
        <v>0</v>
      </c>
      <c r="ZQ84" s="24">
        <f t="shared" si="1162"/>
        <v>0</v>
      </c>
      <c r="ZR84" s="24">
        <f t="shared" si="1163"/>
        <v>0</v>
      </c>
      <c r="ZW84" s="24">
        <f t="shared" si="1164"/>
        <v>0</v>
      </c>
      <c r="ZX84" s="24">
        <f t="shared" si="1165"/>
        <v>0</v>
      </c>
      <c r="ZY84" s="24">
        <f t="shared" si="1166"/>
        <v>0</v>
      </c>
      <c r="AAD84" s="24">
        <f t="shared" si="1167"/>
        <v>0</v>
      </c>
      <c r="AAE84" s="24">
        <f t="shared" si="1168"/>
        <v>0</v>
      </c>
      <c r="AAF84" s="24">
        <f t="shared" si="1169"/>
        <v>0</v>
      </c>
      <c r="AAK84" s="24">
        <f t="shared" si="1170"/>
        <v>0</v>
      </c>
      <c r="AAL84" s="24">
        <f t="shared" si="1171"/>
        <v>0</v>
      </c>
      <c r="AAM84" s="24">
        <f t="shared" si="1172"/>
        <v>0</v>
      </c>
      <c r="AAR84" s="24">
        <f t="shared" si="1173"/>
        <v>0</v>
      </c>
      <c r="AAS84" s="24">
        <f t="shared" si="1174"/>
        <v>0</v>
      </c>
      <c r="AAT84" s="24">
        <f t="shared" si="1175"/>
        <v>0</v>
      </c>
      <c r="AAY84" s="24">
        <f t="shared" si="1176"/>
        <v>0</v>
      </c>
      <c r="AAZ84" s="24">
        <f t="shared" si="1177"/>
        <v>0</v>
      </c>
      <c r="ABA84" s="24">
        <f t="shared" si="1178"/>
        <v>0</v>
      </c>
      <c r="ABF84" s="24">
        <f t="shared" si="1179"/>
        <v>0</v>
      </c>
      <c r="ABG84" s="24">
        <f t="shared" si="1180"/>
        <v>0</v>
      </c>
      <c r="ABH84" s="24">
        <f t="shared" si="1181"/>
        <v>0</v>
      </c>
      <c r="ABM84" s="24">
        <f t="shared" si="1182"/>
        <v>0</v>
      </c>
      <c r="ABN84" s="24">
        <f t="shared" si="1183"/>
        <v>0</v>
      </c>
      <c r="ABO84" s="24">
        <f t="shared" si="1184"/>
        <v>0</v>
      </c>
      <c r="ABT84" s="24">
        <f t="shared" si="1185"/>
        <v>0</v>
      </c>
      <c r="ABU84" s="24">
        <f t="shared" si="1186"/>
        <v>0</v>
      </c>
      <c r="ABV84" s="24">
        <f t="shared" si="1187"/>
        <v>0</v>
      </c>
      <c r="ACA84" s="24">
        <f t="shared" si="1188"/>
        <v>0</v>
      </c>
      <c r="ACB84" s="24">
        <f t="shared" si="1189"/>
        <v>0</v>
      </c>
      <c r="ACC84" s="24">
        <f t="shared" si="1190"/>
        <v>0</v>
      </c>
      <c r="ACH84" s="24">
        <f t="shared" si="1191"/>
        <v>0</v>
      </c>
      <c r="ACI84" s="24">
        <f t="shared" si="1192"/>
        <v>0</v>
      </c>
      <c r="ACJ84" s="24">
        <f t="shared" si="1193"/>
        <v>0</v>
      </c>
      <c r="ACO84" s="24">
        <f t="shared" si="1194"/>
        <v>0</v>
      </c>
      <c r="ACP84" s="24">
        <f t="shared" si="1195"/>
        <v>0</v>
      </c>
      <c r="ACQ84" s="24">
        <f t="shared" si="1196"/>
        <v>0</v>
      </c>
      <c r="ACV84" s="24">
        <f t="shared" si="1197"/>
        <v>0</v>
      </c>
      <c r="ACW84" s="24">
        <f t="shared" si="1198"/>
        <v>0</v>
      </c>
      <c r="ACX84" s="24">
        <f t="shared" si="1199"/>
        <v>0</v>
      </c>
      <c r="ACY84"/>
      <c r="ACZ84"/>
      <c r="ADA84"/>
      <c r="ADB84"/>
      <c r="ADC84" s="15">
        <f t="shared" si="1200"/>
        <v>0</v>
      </c>
      <c r="ADD84" s="15">
        <f t="shared" si="1201"/>
        <v>0</v>
      </c>
      <c r="ADE84" s="15">
        <f t="shared" si="1202"/>
        <v>0</v>
      </c>
      <c r="ADJ84" s="24">
        <f t="shared" si="1203"/>
        <v>0</v>
      </c>
      <c r="ADK84" s="24">
        <f t="shared" si="1204"/>
        <v>0</v>
      </c>
      <c r="ADL84" s="24">
        <f t="shared" si="1205"/>
        <v>0</v>
      </c>
      <c r="ADQ84" s="24">
        <f t="shared" si="1206"/>
        <v>0</v>
      </c>
      <c r="ADR84" s="24">
        <f t="shared" si="1207"/>
        <v>0</v>
      </c>
      <c r="ADS84" s="24">
        <f t="shared" si="1208"/>
        <v>0</v>
      </c>
      <c r="ADX84" s="24">
        <f t="shared" si="1209"/>
        <v>0</v>
      </c>
      <c r="ADY84" s="24">
        <f t="shared" si="1210"/>
        <v>0</v>
      </c>
      <c r="ADZ84" s="24">
        <f t="shared" si="1211"/>
        <v>0</v>
      </c>
      <c r="AEE84" s="24">
        <f t="shared" si="1212"/>
        <v>0</v>
      </c>
      <c r="AEF84" s="24">
        <f t="shared" si="1213"/>
        <v>0</v>
      </c>
      <c r="AEG84" s="24">
        <f t="shared" si="1214"/>
        <v>0</v>
      </c>
      <c r="AEL84" s="24">
        <f t="shared" si="1215"/>
        <v>0</v>
      </c>
      <c r="AEM84" s="24">
        <f t="shared" si="1216"/>
        <v>0</v>
      </c>
      <c r="AEN84" s="24">
        <f t="shared" si="1217"/>
        <v>0</v>
      </c>
      <c r="AES84" s="24">
        <f t="shared" si="1218"/>
        <v>0</v>
      </c>
      <c r="AET84" s="24">
        <f t="shared" si="1219"/>
        <v>0</v>
      </c>
      <c r="AEU84" s="24">
        <f t="shared" si="1220"/>
        <v>0</v>
      </c>
      <c r="AEZ84" s="24">
        <f t="shared" si="1221"/>
        <v>0</v>
      </c>
      <c r="AFA84" s="24">
        <f t="shared" si="1222"/>
        <v>0</v>
      </c>
      <c r="AFB84" s="24">
        <f t="shared" si="1223"/>
        <v>0</v>
      </c>
      <c r="AFG84" s="24">
        <f t="shared" si="1224"/>
        <v>0</v>
      </c>
      <c r="AFH84" s="24">
        <f t="shared" si="1225"/>
        <v>0</v>
      </c>
      <c r="AFI84" s="24">
        <f t="shared" si="1226"/>
        <v>0</v>
      </c>
      <c r="AFN84" s="24">
        <f t="shared" si="1227"/>
        <v>0</v>
      </c>
      <c r="AFO84" s="24">
        <f t="shared" si="1228"/>
        <v>0</v>
      </c>
      <c r="AFP84" s="24">
        <f t="shared" si="1229"/>
        <v>0</v>
      </c>
      <c r="AFU84" s="24">
        <f t="shared" si="1230"/>
        <v>0</v>
      </c>
      <c r="AFV84" s="24">
        <f t="shared" si="1231"/>
        <v>0</v>
      </c>
      <c r="AFW84" s="24">
        <f t="shared" si="1232"/>
        <v>0</v>
      </c>
      <c r="AGB84" s="24">
        <f t="shared" si="1233"/>
        <v>0</v>
      </c>
      <c r="AGC84" s="24">
        <f t="shared" si="1234"/>
        <v>0</v>
      </c>
      <c r="AGD84" s="24">
        <f t="shared" si="1235"/>
        <v>0</v>
      </c>
      <c r="AGI84" s="24">
        <f t="shared" si="1236"/>
        <v>0</v>
      </c>
      <c r="AGJ84" s="24">
        <f t="shared" si="1237"/>
        <v>0</v>
      </c>
      <c r="AGK84" s="24">
        <f t="shared" si="1238"/>
        <v>0</v>
      </c>
      <c r="AGP84" s="24">
        <f t="shared" si="1239"/>
        <v>0</v>
      </c>
      <c r="AGQ84" s="24">
        <f t="shared" si="1240"/>
        <v>0</v>
      </c>
      <c r="AGR84" s="24">
        <f t="shared" si="1241"/>
        <v>0</v>
      </c>
      <c r="AGW84" s="24">
        <f t="shared" si="1242"/>
        <v>0</v>
      </c>
      <c r="AGX84" s="24">
        <f t="shared" si="1243"/>
        <v>0</v>
      </c>
      <c r="AGY84" s="24">
        <f t="shared" si="1244"/>
        <v>0</v>
      </c>
      <c r="AHD84" s="24">
        <f t="shared" si="1245"/>
        <v>0</v>
      </c>
      <c r="AHE84" s="24">
        <f t="shared" si="1246"/>
        <v>0</v>
      </c>
      <c r="AHF84" s="24">
        <f t="shared" si="1247"/>
        <v>0</v>
      </c>
      <c r="AHK84" s="24">
        <f t="shared" si="1248"/>
        <v>0</v>
      </c>
      <c r="AHL84" s="24">
        <f t="shared" si="1249"/>
        <v>0</v>
      </c>
      <c r="AHM84" s="24">
        <f t="shared" si="1250"/>
        <v>0</v>
      </c>
      <c r="AHR84" s="24">
        <f t="shared" si="1251"/>
        <v>0</v>
      </c>
      <c r="AHS84" s="24">
        <f t="shared" si="1252"/>
        <v>0</v>
      </c>
      <c r="AHT84" s="24">
        <f t="shared" si="1253"/>
        <v>0</v>
      </c>
      <c r="AHY84" s="24">
        <f t="shared" si="1254"/>
        <v>0</v>
      </c>
      <c r="AHZ84" s="24">
        <f t="shared" si="1255"/>
        <v>0</v>
      </c>
      <c r="AIA84" s="24">
        <f t="shared" si="1256"/>
        <v>0</v>
      </c>
      <c r="AIF84" s="24">
        <f t="shared" si="1257"/>
        <v>0</v>
      </c>
      <c r="AIG84" s="24">
        <f t="shared" si="1258"/>
        <v>0</v>
      </c>
      <c r="AIH84" s="24">
        <f t="shared" si="1259"/>
        <v>0</v>
      </c>
      <c r="AIM84" s="24">
        <f t="shared" si="1260"/>
        <v>0</v>
      </c>
      <c r="AIN84" s="24">
        <f t="shared" si="1261"/>
        <v>0</v>
      </c>
      <c r="AIO84" s="24">
        <f t="shared" si="1262"/>
        <v>0</v>
      </c>
      <c r="AIT84" s="24">
        <f t="shared" si="1263"/>
        <v>0</v>
      </c>
      <c r="AIU84" s="24">
        <f t="shared" si="1264"/>
        <v>0</v>
      </c>
      <c r="AIV84" s="24">
        <f t="shared" si="1265"/>
        <v>0</v>
      </c>
      <c r="AJA84" s="24">
        <f t="shared" si="1266"/>
        <v>0</v>
      </c>
      <c r="AJB84" s="24">
        <f t="shared" si="1267"/>
        <v>0</v>
      </c>
      <c r="AJC84" s="24">
        <f t="shared" si="1268"/>
        <v>0</v>
      </c>
      <c r="AJH84" s="24">
        <f t="shared" si="1269"/>
        <v>0</v>
      </c>
      <c r="AJI84" s="24">
        <f t="shared" si="1270"/>
        <v>0</v>
      </c>
      <c r="AJJ84" s="24">
        <f t="shared" si="1271"/>
        <v>0</v>
      </c>
      <c r="AJO84" s="24">
        <f t="shared" si="1272"/>
        <v>0</v>
      </c>
      <c r="AJP84" s="24">
        <f t="shared" si="1273"/>
        <v>0</v>
      </c>
      <c r="AJQ84" s="24">
        <f t="shared" si="1274"/>
        <v>0</v>
      </c>
      <c r="AJV84" s="24">
        <f t="shared" si="1275"/>
        <v>0</v>
      </c>
      <c r="AJW84" s="24">
        <f t="shared" si="1276"/>
        <v>0</v>
      </c>
      <c r="AJX84" s="24">
        <f t="shared" si="1277"/>
        <v>0</v>
      </c>
      <c r="AKC84" s="24">
        <f t="shared" si="1278"/>
        <v>0</v>
      </c>
      <c r="AKD84" s="24">
        <f t="shared" si="1279"/>
        <v>0</v>
      </c>
      <c r="AKE84" s="24">
        <f t="shared" si="1280"/>
        <v>0</v>
      </c>
      <c r="AKJ84" s="24">
        <f t="shared" si="1281"/>
        <v>0</v>
      </c>
      <c r="AKK84" s="24">
        <f t="shared" si="1282"/>
        <v>0</v>
      </c>
      <c r="AKL84" s="24">
        <f t="shared" si="1283"/>
        <v>0</v>
      </c>
      <c r="AKQ84" s="24">
        <f t="shared" si="1284"/>
        <v>0</v>
      </c>
      <c r="AKR84" s="24">
        <f t="shared" si="1285"/>
        <v>0</v>
      </c>
      <c r="AKS84" s="24">
        <f t="shared" si="1286"/>
        <v>0</v>
      </c>
      <c r="AKX84" s="24">
        <f t="shared" si="1287"/>
        <v>0</v>
      </c>
      <c r="AKY84" s="24">
        <f t="shared" si="1288"/>
        <v>0</v>
      </c>
      <c r="AKZ84" s="24">
        <f t="shared" si="1289"/>
        <v>0</v>
      </c>
      <c r="ALE84" s="24">
        <f t="shared" si="1290"/>
        <v>0</v>
      </c>
      <c r="ALF84" s="24">
        <f t="shared" si="1291"/>
        <v>0</v>
      </c>
      <c r="ALG84" s="24">
        <f t="shared" si="1292"/>
        <v>0</v>
      </c>
      <c r="ALL84" s="24">
        <f t="shared" si="1293"/>
        <v>0</v>
      </c>
      <c r="ALM84" s="24">
        <f t="shared" si="1294"/>
        <v>0</v>
      </c>
      <c r="ALN84" s="24">
        <f t="shared" si="1295"/>
        <v>0</v>
      </c>
      <c r="ALS84" s="24">
        <f t="shared" si="1296"/>
        <v>0</v>
      </c>
      <c r="ALT84" s="24">
        <f t="shared" si="1297"/>
        <v>0</v>
      </c>
      <c r="ALU84" s="24">
        <f t="shared" si="1298"/>
        <v>0</v>
      </c>
      <c r="ALZ84" s="24">
        <f t="shared" si="1299"/>
        <v>0</v>
      </c>
      <c r="AMA84" s="24">
        <f t="shared" si="1300"/>
        <v>0</v>
      </c>
      <c r="AMB84" s="24">
        <f t="shared" si="1301"/>
        <v>0</v>
      </c>
      <c r="AMG84" s="24">
        <f t="shared" si="1302"/>
        <v>0</v>
      </c>
      <c r="AMH84" s="24">
        <f t="shared" si="1303"/>
        <v>0</v>
      </c>
      <c r="AMI84" s="24">
        <f t="shared" si="1304"/>
        <v>0</v>
      </c>
      <c r="AMN84" s="24">
        <f t="shared" si="1305"/>
        <v>0</v>
      </c>
      <c r="AMO84" s="24">
        <f t="shared" si="1306"/>
        <v>0</v>
      </c>
      <c r="AMP84" s="24">
        <f t="shared" si="1307"/>
        <v>0</v>
      </c>
      <c r="AMU84" s="24">
        <f t="shared" si="1308"/>
        <v>0</v>
      </c>
      <c r="AMV84" s="24">
        <f t="shared" si="1309"/>
        <v>0</v>
      </c>
      <c r="AMW84" s="24">
        <f t="shared" si="1310"/>
        <v>0</v>
      </c>
      <c r="ANB84" s="24">
        <f t="shared" si="1311"/>
        <v>0</v>
      </c>
      <c r="ANC84" s="24">
        <f t="shared" si="1312"/>
        <v>0</v>
      </c>
      <c r="AND84" s="24">
        <f t="shared" si="1313"/>
        <v>0</v>
      </c>
      <c r="ANI84" s="24">
        <f t="shared" si="1314"/>
        <v>0</v>
      </c>
      <c r="ANJ84" s="24">
        <f t="shared" si="1315"/>
        <v>0</v>
      </c>
      <c r="ANK84" s="24">
        <f t="shared" si="1316"/>
        <v>0</v>
      </c>
      <c r="ANP84" s="24">
        <f t="shared" si="1317"/>
        <v>0</v>
      </c>
      <c r="ANQ84" s="24">
        <f t="shared" si="1318"/>
        <v>0</v>
      </c>
      <c r="ANR84" s="24">
        <f t="shared" si="1319"/>
        <v>0</v>
      </c>
      <c r="ANW84" s="24">
        <f t="shared" si="1320"/>
        <v>0</v>
      </c>
      <c r="ANX84" s="24">
        <f t="shared" si="1321"/>
        <v>0</v>
      </c>
      <c r="ANY84" s="24">
        <f t="shared" si="1322"/>
        <v>0</v>
      </c>
      <c r="AOD84" s="24">
        <f t="shared" si="1323"/>
        <v>0</v>
      </c>
      <c r="AOE84" s="24">
        <f t="shared" si="1324"/>
        <v>0</v>
      </c>
      <c r="AOF84" s="24">
        <f t="shared" si="1325"/>
        <v>0</v>
      </c>
      <c r="AOK84" s="24">
        <f t="shared" si="1326"/>
        <v>0</v>
      </c>
      <c r="AOL84" s="24">
        <f t="shared" si="1327"/>
        <v>0</v>
      </c>
      <c r="AOM84" s="24">
        <f t="shared" si="1328"/>
        <v>0</v>
      </c>
      <c r="AOR84" s="24">
        <f t="shared" si="1329"/>
        <v>0</v>
      </c>
      <c r="AOS84" s="24">
        <f t="shared" si="1330"/>
        <v>0</v>
      </c>
      <c r="AOT84" s="24">
        <f t="shared" si="1331"/>
        <v>0</v>
      </c>
      <c r="AOY84" s="24">
        <f t="shared" si="1332"/>
        <v>0</v>
      </c>
      <c r="AOZ84" s="24">
        <f t="shared" si="1333"/>
        <v>0</v>
      </c>
      <c r="APA84" s="24">
        <f t="shared" si="1334"/>
        <v>0</v>
      </c>
      <c r="APF84" s="24">
        <f t="shared" si="1335"/>
        <v>0</v>
      </c>
      <c r="APG84" s="24">
        <f t="shared" si="1336"/>
        <v>0</v>
      </c>
      <c r="APH84" s="24">
        <f t="shared" si="1337"/>
        <v>0</v>
      </c>
      <c r="APM84" s="24">
        <f t="shared" si="1338"/>
        <v>0</v>
      </c>
      <c r="APN84" s="24">
        <f t="shared" si="1339"/>
        <v>0</v>
      </c>
      <c r="APO84" s="24">
        <f t="shared" si="1340"/>
        <v>0</v>
      </c>
      <c r="APT84" s="24">
        <f t="shared" si="1341"/>
        <v>0</v>
      </c>
      <c r="APU84" s="24">
        <f t="shared" si="1342"/>
        <v>0</v>
      </c>
      <c r="APV84" s="24">
        <f t="shared" si="1343"/>
        <v>0</v>
      </c>
      <c r="AQA84" s="24">
        <f t="shared" si="1344"/>
        <v>0</v>
      </c>
      <c r="AQB84" s="24">
        <f t="shared" si="1345"/>
        <v>0</v>
      </c>
      <c r="AQC84" s="24">
        <f t="shared" si="1346"/>
        <v>0</v>
      </c>
      <c r="AQH84" s="24">
        <f t="shared" si="1347"/>
        <v>0</v>
      </c>
      <c r="AQI84" s="24">
        <f t="shared" si="1348"/>
        <v>0</v>
      </c>
      <c r="AQJ84" s="24">
        <f t="shared" si="1349"/>
        <v>0</v>
      </c>
      <c r="AQO84" s="24">
        <f t="shared" si="1350"/>
        <v>0</v>
      </c>
      <c r="AQP84" s="24">
        <f t="shared" si="1351"/>
        <v>0</v>
      </c>
      <c r="AQQ84" s="24">
        <f t="shared" si="1352"/>
        <v>0</v>
      </c>
      <c r="AQV84" s="24">
        <f t="shared" si="1353"/>
        <v>0</v>
      </c>
      <c r="AQW84" s="24">
        <f t="shared" si="1354"/>
        <v>0</v>
      </c>
      <c r="AQX84" s="24">
        <f t="shared" si="1355"/>
        <v>0</v>
      </c>
      <c r="ARC84" s="24">
        <f t="shared" si="1356"/>
        <v>0</v>
      </c>
      <c r="ARD84" s="24">
        <f t="shared" si="1357"/>
        <v>0</v>
      </c>
      <c r="ARE84" s="24">
        <f t="shared" si="1358"/>
        <v>0</v>
      </c>
      <c r="ARJ84" s="24">
        <f t="shared" si="1359"/>
        <v>0</v>
      </c>
      <c r="ARK84" s="24">
        <f t="shared" si="1360"/>
        <v>0</v>
      </c>
      <c r="ARL84" s="24">
        <f t="shared" si="1361"/>
        <v>0</v>
      </c>
      <c r="ARQ84" s="24">
        <f t="shared" si="1362"/>
        <v>0</v>
      </c>
      <c r="ARR84" s="24">
        <f t="shared" si="1363"/>
        <v>0</v>
      </c>
      <c r="ARS84" s="24">
        <f t="shared" si="1364"/>
        <v>0</v>
      </c>
      <c r="ARX84" s="24">
        <f t="shared" si="1365"/>
        <v>0</v>
      </c>
      <c r="ARY84" s="24">
        <f t="shared" si="1366"/>
        <v>0</v>
      </c>
      <c r="ARZ84" s="24">
        <f t="shared" si="1367"/>
        <v>0</v>
      </c>
      <c r="ASE84" s="24">
        <f t="shared" si="1368"/>
        <v>0</v>
      </c>
      <c r="ASF84" s="24">
        <f t="shared" si="1369"/>
        <v>0</v>
      </c>
      <c r="ASG84" s="24">
        <f t="shared" si="1370"/>
        <v>0</v>
      </c>
      <c r="ASL84" s="24">
        <f t="shared" si="1371"/>
        <v>0</v>
      </c>
      <c r="ASM84" s="24">
        <f t="shared" si="1372"/>
        <v>0</v>
      </c>
      <c r="ASN84" s="24">
        <f t="shared" si="1373"/>
        <v>0</v>
      </c>
      <c r="ASS84" s="24">
        <f t="shared" si="1374"/>
        <v>0</v>
      </c>
      <c r="AST84" s="24">
        <f t="shared" si="1375"/>
        <v>0</v>
      </c>
      <c r="ASU84" s="24">
        <f t="shared" si="1376"/>
        <v>0</v>
      </c>
      <c r="ASZ84" s="24">
        <f t="shared" si="1377"/>
        <v>0</v>
      </c>
      <c r="ATA84" s="24">
        <f t="shared" si="1378"/>
        <v>0</v>
      </c>
      <c r="ATB84" s="24">
        <f t="shared" si="1379"/>
        <v>0</v>
      </c>
      <c r="ATG84" s="24">
        <f t="shared" si="1380"/>
        <v>0</v>
      </c>
      <c r="ATH84" s="24">
        <f t="shared" si="1381"/>
        <v>0</v>
      </c>
      <c r="ATI84" s="24">
        <f t="shared" si="1382"/>
        <v>0</v>
      </c>
      <c r="ATN84" s="24">
        <f t="shared" si="1383"/>
        <v>0</v>
      </c>
      <c r="ATO84" s="24">
        <f t="shared" si="1384"/>
        <v>0</v>
      </c>
      <c r="ATP84" s="24">
        <f t="shared" si="1385"/>
        <v>0</v>
      </c>
      <c r="ATU84" s="24">
        <f t="shared" si="1386"/>
        <v>0</v>
      </c>
      <c r="ATV84" s="24">
        <f t="shared" si="1387"/>
        <v>0</v>
      </c>
      <c r="ATW84" s="24">
        <f t="shared" si="1388"/>
        <v>0</v>
      </c>
      <c r="AUB84" s="24">
        <f t="shared" si="1389"/>
        <v>0</v>
      </c>
      <c r="AUC84" s="24">
        <f t="shared" si="1390"/>
        <v>0</v>
      </c>
      <c r="AUD84" s="24">
        <f t="shared" si="1391"/>
        <v>0</v>
      </c>
      <c r="AUI84" s="24">
        <f t="shared" si="1392"/>
        <v>0</v>
      </c>
      <c r="AUJ84" s="24">
        <f t="shared" si="1393"/>
        <v>0</v>
      </c>
      <c r="AUK84" s="24">
        <f t="shared" si="1394"/>
        <v>0</v>
      </c>
      <c r="AUP84" s="24">
        <f t="shared" si="1395"/>
        <v>0</v>
      </c>
      <c r="AUQ84" s="24">
        <f t="shared" si="1396"/>
        <v>0</v>
      </c>
      <c r="AUR84" s="24">
        <f t="shared" si="1397"/>
        <v>0</v>
      </c>
      <c r="AUW84" s="24">
        <f t="shared" si="1398"/>
        <v>0</v>
      </c>
      <c r="AUX84" s="24">
        <f t="shared" si="1399"/>
        <v>0</v>
      </c>
      <c r="AUY84" s="24">
        <f t="shared" si="1400"/>
        <v>0</v>
      </c>
      <c r="AVD84" s="24">
        <f t="shared" si="1401"/>
        <v>0</v>
      </c>
      <c r="AVE84" s="24">
        <f t="shared" si="1402"/>
        <v>0</v>
      </c>
      <c r="AVF84" s="24">
        <f t="shared" si="1403"/>
        <v>0</v>
      </c>
      <c r="AVK84" s="24">
        <f t="shared" si="1404"/>
        <v>0</v>
      </c>
      <c r="AVL84" s="24">
        <f t="shared" si="1405"/>
        <v>0</v>
      </c>
      <c r="AVM84" s="24">
        <f t="shared" si="1406"/>
        <v>0</v>
      </c>
      <c r="AVR84" s="24">
        <f t="shared" si="1407"/>
        <v>0</v>
      </c>
      <c r="AVS84" s="24">
        <f t="shared" si="1408"/>
        <v>0</v>
      </c>
      <c r="AVT84" s="24">
        <f t="shared" si="1409"/>
        <v>0</v>
      </c>
      <c r="AVY84" s="24">
        <f t="shared" si="1410"/>
        <v>0</v>
      </c>
      <c r="AVZ84" s="24">
        <f t="shared" si="1411"/>
        <v>0</v>
      </c>
      <c r="AWA84" s="24">
        <f t="shared" si="1412"/>
        <v>0</v>
      </c>
      <c r="AWF84" s="24">
        <f t="shared" si="1413"/>
        <v>0</v>
      </c>
      <c r="AWG84" s="24">
        <f t="shared" si="1414"/>
        <v>0</v>
      </c>
      <c r="AWH84" s="24">
        <f t="shared" si="1415"/>
        <v>0</v>
      </c>
      <c r="AWM84" s="24">
        <f t="shared" si="1416"/>
        <v>0</v>
      </c>
      <c r="AWN84" s="24">
        <f t="shared" si="1417"/>
        <v>0</v>
      </c>
      <c r="AWO84" s="24">
        <f t="shared" si="1418"/>
        <v>0</v>
      </c>
      <c r="AWT84" s="24">
        <f t="shared" si="1419"/>
        <v>0</v>
      </c>
      <c r="AWU84" s="24">
        <f t="shared" si="1420"/>
        <v>0</v>
      </c>
      <c r="AWV84" s="24">
        <f t="shared" si="1421"/>
        <v>0</v>
      </c>
      <c r="AXA84" s="24">
        <f t="shared" si="1422"/>
        <v>0</v>
      </c>
      <c r="AXB84" s="24">
        <f t="shared" si="1423"/>
        <v>0</v>
      </c>
      <c r="AXC84" s="24">
        <f t="shared" si="1424"/>
        <v>0</v>
      </c>
      <c r="AXH84" s="24">
        <f t="shared" si="1425"/>
        <v>0</v>
      </c>
      <c r="AXI84" s="24">
        <f t="shared" si="1426"/>
        <v>0</v>
      </c>
      <c r="AXJ84" s="24">
        <f t="shared" si="1427"/>
        <v>0</v>
      </c>
      <c r="AXO84" s="24">
        <f t="shared" si="1428"/>
        <v>0</v>
      </c>
      <c r="AXP84" s="24">
        <f t="shared" si="1429"/>
        <v>0</v>
      </c>
      <c r="AXQ84" s="24">
        <f t="shared" si="1430"/>
        <v>0</v>
      </c>
      <c r="AXV84" s="24">
        <f t="shared" si="1431"/>
        <v>0</v>
      </c>
      <c r="AXW84" s="24">
        <f t="shared" si="1432"/>
        <v>0</v>
      </c>
      <c r="AXX84" s="24">
        <f t="shared" si="1433"/>
        <v>0</v>
      </c>
      <c r="AYC84" s="24">
        <f t="shared" si="1434"/>
        <v>0</v>
      </c>
      <c r="AYD84" s="24">
        <f t="shared" si="1435"/>
        <v>0</v>
      </c>
      <c r="AYE84" s="24">
        <f t="shared" si="1436"/>
        <v>0</v>
      </c>
      <c r="AYJ84" s="24">
        <f t="shared" si="1437"/>
        <v>0</v>
      </c>
      <c r="AYK84" s="24">
        <f t="shared" si="1438"/>
        <v>0</v>
      </c>
      <c r="AYL84" s="24">
        <f t="shared" si="1439"/>
        <v>0</v>
      </c>
      <c r="AYQ84" s="24">
        <f t="shared" si="1440"/>
        <v>0</v>
      </c>
      <c r="AYR84" s="24">
        <f t="shared" si="1441"/>
        <v>0</v>
      </c>
      <c r="AYS84" s="24">
        <f t="shared" si="1442"/>
        <v>0</v>
      </c>
      <c r="AYX84" s="24">
        <f t="shared" si="1443"/>
        <v>0</v>
      </c>
      <c r="AYY84" s="24">
        <f t="shared" si="1444"/>
        <v>0</v>
      </c>
      <c r="AYZ84" s="24">
        <f t="shared" si="1445"/>
        <v>0</v>
      </c>
      <c r="AZE84" s="24">
        <f t="shared" si="1446"/>
        <v>0</v>
      </c>
      <c r="AZF84" s="24">
        <f t="shared" si="1447"/>
        <v>0</v>
      </c>
      <c r="AZG84" s="24">
        <f t="shared" si="1448"/>
        <v>0</v>
      </c>
      <c r="AZL84" s="24">
        <f t="shared" si="1449"/>
        <v>0</v>
      </c>
      <c r="AZM84" s="24">
        <f t="shared" si="1450"/>
        <v>0</v>
      </c>
      <c r="AZN84" s="24">
        <f t="shared" si="1451"/>
        <v>0</v>
      </c>
      <c r="AZS84" s="24">
        <f t="shared" si="1452"/>
        <v>0</v>
      </c>
      <c r="AZT84" s="24">
        <f t="shared" si="1453"/>
        <v>0</v>
      </c>
      <c r="AZU84" s="24">
        <f t="shared" si="1454"/>
        <v>0</v>
      </c>
      <c r="AZZ84" s="24">
        <f t="shared" si="1455"/>
        <v>0</v>
      </c>
      <c r="BAA84" s="24">
        <f t="shared" si="1456"/>
        <v>0</v>
      </c>
      <c r="BAB84" s="24">
        <f t="shared" si="1457"/>
        <v>0</v>
      </c>
      <c r="BAG84" s="24">
        <f t="shared" si="1458"/>
        <v>0</v>
      </c>
      <c r="BAH84" s="24">
        <f t="shared" si="1459"/>
        <v>0</v>
      </c>
      <c r="BAI84" s="24">
        <f t="shared" si="1460"/>
        <v>0</v>
      </c>
      <c r="BAN84" s="24">
        <f t="shared" si="1461"/>
        <v>0</v>
      </c>
      <c r="BAO84" s="24">
        <f t="shared" si="1462"/>
        <v>0</v>
      </c>
      <c r="BAP84" s="24">
        <f t="shared" si="1463"/>
        <v>0</v>
      </c>
      <c r="BAU84" s="24">
        <f t="shared" si="1464"/>
        <v>0</v>
      </c>
      <c r="BAV84" s="24">
        <f t="shared" si="1465"/>
        <v>0</v>
      </c>
      <c r="BAW84" s="24">
        <f t="shared" si="1466"/>
        <v>0</v>
      </c>
      <c r="BBB84" s="24">
        <f t="shared" si="1467"/>
        <v>0</v>
      </c>
      <c r="BBC84" s="24">
        <f t="shared" si="1468"/>
        <v>0</v>
      </c>
      <c r="BBD84" s="24">
        <f t="shared" si="1469"/>
        <v>0</v>
      </c>
      <c r="BBI84" s="24">
        <f t="shared" si="1470"/>
        <v>0</v>
      </c>
      <c r="BBJ84" s="24">
        <f t="shared" si="1471"/>
        <v>0</v>
      </c>
      <c r="BBK84" s="24">
        <f t="shared" si="1472"/>
        <v>0</v>
      </c>
      <c r="BBP84" s="24">
        <f t="shared" si="1473"/>
        <v>0</v>
      </c>
      <c r="BBQ84" s="24">
        <f t="shared" si="1474"/>
        <v>0</v>
      </c>
      <c r="BBR84" s="24">
        <f t="shared" si="1475"/>
        <v>0</v>
      </c>
      <c r="BBW84" s="24">
        <f t="shared" si="1476"/>
        <v>0</v>
      </c>
      <c r="BBX84" s="24">
        <f t="shared" si="1477"/>
        <v>0</v>
      </c>
      <c r="BBY84" s="24">
        <f t="shared" si="1478"/>
        <v>0</v>
      </c>
      <c r="BCD84" s="24">
        <f t="shared" si="1479"/>
        <v>0</v>
      </c>
      <c r="BCE84" s="24">
        <f t="shared" si="1480"/>
        <v>0</v>
      </c>
      <c r="BCF84" s="24">
        <f t="shared" si="1481"/>
        <v>0</v>
      </c>
      <c r="BCK84" s="24">
        <f t="shared" si="1482"/>
        <v>0</v>
      </c>
      <c r="BCL84" s="24">
        <f t="shared" si="1483"/>
        <v>0</v>
      </c>
      <c r="BCM84" s="24">
        <f t="shared" si="1484"/>
        <v>0</v>
      </c>
      <c r="BCR84" s="24">
        <f t="shared" si="1485"/>
        <v>0</v>
      </c>
      <c r="BCS84" s="24">
        <f t="shared" si="1486"/>
        <v>0</v>
      </c>
      <c r="BCT84" s="24">
        <f t="shared" si="1487"/>
        <v>0</v>
      </c>
      <c r="BCY84" s="24">
        <f t="shared" si="1488"/>
        <v>0</v>
      </c>
      <c r="BCZ84" s="24">
        <f t="shared" si="1489"/>
        <v>0</v>
      </c>
      <c r="BDA84" s="24">
        <f t="shared" si="1490"/>
        <v>0</v>
      </c>
      <c r="BDF84" s="24">
        <f t="shared" si="1491"/>
        <v>0</v>
      </c>
      <c r="BDG84" s="24">
        <f t="shared" si="1492"/>
        <v>0</v>
      </c>
      <c r="BDH84" s="24">
        <f t="shared" si="1493"/>
        <v>0</v>
      </c>
      <c r="BDM84" s="24">
        <f t="shared" si="1494"/>
        <v>0</v>
      </c>
      <c r="BDN84" s="24">
        <f t="shared" si="1495"/>
        <v>0</v>
      </c>
      <c r="BDO84" s="24">
        <f t="shared" si="1496"/>
        <v>0</v>
      </c>
      <c r="BDT84" s="24">
        <f t="shared" si="1497"/>
        <v>0</v>
      </c>
      <c r="BDU84" s="24">
        <f t="shared" si="1498"/>
        <v>0</v>
      </c>
      <c r="BDV84" s="24">
        <f t="shared" si="1499"/>
        <v>0</v>
      </c>
      <c r="BEA84" s="24">
        <f t="shared" si="1500"/>
        <v>0</v>
      </c>
      <c r="BEB84" s="24">
        <f t="shared" si="1501"/>
        <v>0</v>
      </c>
      <c r="BEC84" s="24">
        <f t="shared" si="1502"/>
        <v>0</v>
      </c>
      <c r="BEH84" s="24">
        <f t="shared" si="1503"/>
        <v>0</v>
      </c>
      <c r="BEI84" s="24">
        <f t="shared" si="1504"/>
        <v>0</v>
      </c>
      <c r="BEJ84" s="24">
        <f t="shared" si="1505"/>
        <v>0</v>
      </c>
      <c r="BEO84" s="24">
        <f t="shared" si="1506"/>
        <v>0</v>
      </c>
      <c r="BEP84" s="24">
        <f t="shared" si="1507"/>
        <v>0</v>
      </c>
      <c r="BEQ84" s="24">
        <f t="shared" si="1508"/>
        <v>0</v>
      </c>
      <c r="BEV84" s="24">
        <f t="shared" si="1509"/>
        <v>0</v>
      </c>
      <c r="BEW84" s="24">
        <f t="shared" si="1510"/>
        <v>0</v>
      </c>
      <c r="BEX84" s="24">
        <f t="shared" si="1511"/>
        <v>0</v>
      </c>
      <c r="BFC84" s="24">
        <f t="shared" si="1512"/>
        <v>0</v>
      </c>
      <c r="BFD84" s="24">
        <f t="shared" si="1513"/>
        <v>0</v>
      </c>
      <c r="BFE84" s="24">
        <f t="shared" si="1514"/>
        <v>0</v>
      </c>
      <c r="BFJ84" s="24">
        <f t="shared" si="1515"/>
        <v>0</v>
      </c>
      <c r="BFK84" s="24">
        <f t="shared" si="1516"/>
        <v>0</v>
      </c>
      <c r="BFL84" s="24">
        <f t="shared" si="1517"/>
        <v>0</v>
      </c>
      <c r="BFQ84" s="24">
        <f t="shared" si="1518"/>
        <v>0</v>
      </c>
      <c r="BFR84" s="24">
        <f t="shared" si="1519"/>
        <v>0</v>
      </c>
      <c r="BFS84" s="24">
        <f t="shared" si="1520"/>
        <v>0</v>
      </c>
      <c r="BFX84" s="24">
        <f t="shared" si="1521"/>
        <v>0</v>
      </c>
      <c r="BFY84" s="24">
        <f t="shared" si="1522"/>
        <v>0</v>
      </c>
      <c r="BFZ84" s="24">
        <f t="shared" si="1523"/>
        <v>0</v>
      </c>
      <c r="BGE84" s="24">
        <f t="shared" si="1524"/>
        <v>0</v>
      </c>
      <c r="BGF84" s="24">
        <f t="shared" si="1525"/>
        <v>0</v>
      </c>
      <c r="BGG84" s="24">
        <f t="shared" si="1526"/>
        <v>0</v>
      </c>
      <c r="BGL84" s="24">
        <f t="shared" si="1527"/>
        <v>0</v>
      </c>
      <c r="BGM84" s="24">
        <f t="shared" si="1528"/>
        <v>0</v>
      </c>
      <c r="BGN84" s="24">
        <f t="shared" si="1529"/>
        <v>0</v>
      </c>
      <c r="BGS84" s="24">
        <f t="shared" si="1530"/>
        <v>0</v>
      </c>
      <c r="BGT84" s="24">
        <f t="shared" si="1531"/>
        <v>0</v>
      </c>
      <c r="BGU84" s="24">
        <f t="shared" si="1532"/>
        <v>0</v>
      </c>
      <c r="BGZ84" s="24">
        <f t="shared" si="1533"/>
        <v>0</v>
      </c>
      <c r="BHA84" s="24">
        <f t="shared" si="1534"/>
        <v>0</v>
      </c>
      <c r="BHB84" s="24">
        <f t="shared" si="1535"/>
        <v>0</v>
      </c>
      <c r="BHG84" s="24">
        <f t="shared" si="1536"/>
        <v>0</v>
      </c>
      <c r="BHH84" s="24">
        <f t="shared" si="1537"/>
        <v>0</v>
      </c>
      <c r="BHI84" s="24">
        <f t="shared" si="1538"/>
        <v>0</v>
      </c>
      <c r="BHN84" s="24">
        <f t="shared" si="1539"/>
        <v>0</v>
      </c>
      <c r="BHO84" s="24">
        <f t="shared" si="1540"/>
        <v>0</v>
      </c>
      <c r="BHP84" s="24">
        <f t="shared" si="1541"/>
        <v>0</v>
      </c>
      <c r="BHU84" s="24">
        <f t="shared" si="1542"/>
        <v>0</v>
      </c>
      <c r="BHV84" s="24">
        <f t="shared" si="1543"/>
        <v>0</v>
      </c>
      <c r="BHW84" s="24">
        <f t="shared" si="1544"/>
        <v>0</v>
      </c>
      <c r="BIB84" s="24">
        <f t="shared" si="1545"/>
        <v>0</v>
      </c>
      <c r="BIC84" s="24">
        <f t="shared" si="1546"/>
        <v>0</v>
      </c>
      <c r="BID84" s="24">
        <f t="shared" si="1547"/>
        <v>0</v>
      </c>
      <c r="BII84" s="24">
        <f t="shared" si="1548"/>
        <v>0</v>
      </c>
      <c r="BIJ84" s="24">
        <f t="shared" si="1549"/>
        <v>0</v>
      </c>
      <c r="BIK84" s="24">
        <f t="shared" si="1550"/>
        <v>0</v>
      </c>
      <c r="BIP84" s="24">
        <f t="shared" si="1551"/>
        <v>0</v>
      </c>
      <c r="BIQ84" s="24">
        <f t="shared" si="1552"/>
        <v>0</v>
      </c>
      <c r="BIR84" s="24">
        <f t="shared" si="1553"/>
        <v>0</v>
      </c>
      <c r="BIW84" s="24">
        <f t="shared" si="1554"/>
        <v>0</v>
      </c>
      <c r="BIX84" s="24">
        <f t="shared" si="1555"/>
        <v>0</v>
      </c>
      <c r="BIY84" s="24">
        <f t="shared" si="1556"/>
        <v>0</v>
      </c>
      <c r="BJD84" s="24">
        <f t="shared" si="1557"/>
        <v>0</v>
      </c>
      <c r="BJE84" s="24">
        <f t="shared" si="1558"/>
        <v>0</v>
      </c>
      <c r="BJF84" s="24">
        <f t="shared" si="1559"/>
        <v>0</v>
      </c>
      <c r="BJK84" s="24">
        <f t="shared" si="1560"/>
        <v>0</v>
      </c>
      <c r="BJL84" s="24">
        <f t="shared" si="1561"/>
        <v>0</v>
      </c>
      <c r="BJM84" s="24">
        <f t="shared" si="1562"/>
        <v>0</v>
      </c>
      <c r="BJR84" s="24">
        <f t="shared" si="1563"/>
        <v>0</v>
      </c>
      <c r="BJS84" s="24">
        <f t="shared" si="1564"/>
        <v>0</v>
      </c>
      <c r="BJT84" s="24">
        <f t="shared" si="1565"/>
        <v>0</v>
      </c>
      <c r="BJY84" s="24">
        <f t="shared" si="1566"/>
        <v>0</v>
      </c>
      <c r="BJZ84" s="24">
        <f t="shared" si="1567"/>
        <v>0</v>
      </c>
      <c r="BKA84" s="24">
        <f t="shared" si="1568"/>
        <v>0</v>
      </c>
      <c r="BKF84" s="24">
        <f t="shared" si="1569"/>
        <v>0</v>
      </c>
      <c r="BKG84" s="24">
        <f t="shared" si="1570"/>
        <v>0</v>
      </c>
      <c r="BKH84" s="24">
        <f t="shared" si="1571"/>
        <v>0</v>
      </c>
      <c r="BKM84" s="24">
        <f t="shared" si="1572"/>
        <v>0</v>
      </c>
      <c r="BKN84" s="24">
        <f t="shared" si="1573"/>
        <v>0</v>
      </c>
      <c r="BKO84" s="24">
        <f t="shared" si="1574"/>
        <v>0</v>
      </c>
      <c r="BKT84" s="24">
        <f t="shared" si="1575"/>
        <v>0</v>
      </c>
      <c r="BKU84" s="24">
        <f t="shared" si="1576"/>
        <v>0</v>
      </c>
      <c r="BKV84" s="24">
        <f t="shared" si="1577"/>
        <v>0</v>
      </c>
      <c r="BLA84" s="24">
        <f t="shared" si="1578"/>
        <v>0</v>
      </c>
      <c r="BLB84" s="24">
        <f t="shared" si="1579"/>
        <v>0</v>
      </c>
      <c r="BLC84" s="24">
        <f t="shared" si="1580"/>
        <v>0</v>
      </c>
      <c r="BLH84" s="24">
        <f t="shared" si="1581"/>
        <v>0</v>
      </c>
      <c r="BLI84" s="24">
        <f t="shared" si="1582"/>
        <v>0</v>
      </c>
      <c r="BLJ84" s="24">
        <f t="shared" si="1583"/>
        <v>0</v>
      </c>
      <c r="BLO84" s="24">
        <f t="shared" si="1584"/>
        <v>0</v>
      </c>
      <c r="BLP84" s="24">
        <f t="shared" si="1585"/>
        <v>0</v>
      </c>
      <c r="BLQ84" s="24">
        <f t="shared" si="1586"/>
        <v>0</v>
      </c>
      <c r="BLV84" s="24">
        <f t="shared" si="1587"/>
        <v>0</v>
      </c>
      <c r="BLW84" s="24">
        <f t="shared" si="1588"/>
        <v>0</v>
      </c>
      <c r="BLX84" s="24">
        <f t="shared" si="1589"/>
        <v>0</v>
      </c>
      <c r="BMC84" s="24">
        <f t="shared" si="1590"/>
        <v>0</v>
      </c>
      <c r="BMD84" s="24">
        <f t="shared" si="1591"/>
        <v>0</v>
      </c>
      <c r="BME84" s="24">
        <f t="shared" si="1592"/>
        <v>0</v>
      </c>
      <c r="BMJ84" s="24">
        <f t="shared" si="1593"/>
        <v>0</v>
      </c>
      <c r="BMK84" s="24">
        <f t="shared" si="1594"/>
        <v>0</v>
      </c>
      <c r="BML84" s="24">
        <f t="shared" si="1595"/>
        <v>0</v>
      </c>
      <c r="BMQ84" s="24">
        <f t="shared" si="1596"/>
        <v>0</v>
      </c>
      <c r="BMR84" s="24">
        <f t="shared" si="1597"/>
        <v>0</v>
      </c>
      <c r="BMS84" s="24">
        <f t="shared" si="1598"/>
        <v>0</v>
      </c>
      <c r="BMX84" s="24">
        <f t="shared" si="1599"/>
        <v>0</v>
      </c>
      <c r="BMY84" s="24">
        <f t="shared" si="1600"/>
        <v>0</v>
      </c>
      <c r="BMZ84" s="24">
        <f t="shared" si="1601"/>
        <v>0</v>
      </c>
      <c r="BNE84" s="24">
        <f t="shared" si="1602"/>
        <v>0</v>
      </c>
      <c r="BNF84" s="24">
        <f t="shared" si="1603"/>
        <v>0</v>
      </c>
      <c r="BNG84" s="24">
        <f t="shared" si="1604"/>
        <v>0</v>
      </c>
      <c r="BNL84" s="24">
        <f t="shared" si="1605"/>
        <v>0</v>
      </c>
      <c r="BNM84" s="24">
        <f t="shared" si="1606"/>
        <v>0</v>
      </c>
      <c r="BNN84" s="24">
        <f t="shared" si="1607"/>
        <v>0</v>
      </c>
      <c r="BNS84" s="24">
        <f t="shared" si="1608"/>
        <v>0</v>
      </c>
      <c r="BNT84" s="24">
        <f t="shared" si="1609"/>
        <v>0</v>
      </c>
      <c r="BNU84" s="24">
        <f t="shared" si="1610"/>
        <v>0</v>
      </c>
      <c r="BNZ84" s="24">
        <f t="shared" si="1611"/>
        <v>0</v>
      </c>
      <c r="BOA84" s="24">
        <f t="shared" si="1612"/>
        <v>0</v>
      </c>
      <c r="BOB84" s="24">
        <f t="shared" si="1613"/>
        <v>0</v>
      </c>
      <c r="BOG84" s="24">
        <f t="shared" si="1614"/>
        <v>0</v>
      </c>
      <c r="BOH84" s="24">
        <f t="shared" si="1615"/>
        <v>0</v>
      </c>
      <c r="BOI84" s="24">
        <f t="shared" si="1616"/>
        <v>0</v>
      </c>
      <c r="BON84" s="24">
        <f t="shared" si="1617"/>
        <v>0</v>
      </c>
      <c r="BOO84" s="24">
        <f t="shared" si="1618"/>
        <v>0</v>
      </c>
      <c r="BOP84" s="24">
        <f t="shared" si="1619"/>
        <v>0</v>
      </c>
      <c r="BOU84" s="24">
        <f t="shared" si="1620"/>
        <v>0</v>
      </c>
      <c r="BOV84" s="24">
        <f t="shared" si="1621"/>
        <v>0</v>
      </c>
      <c r="BOW84" s="24">
        <f t="shared" si="1622"/>
        <v>0</v>
      </c>
      <c r="BPB84" s="24">
        <f t="shared" si="1623"/>
        <v>0</v>
      </c>
      <c r="BPC84" s="24">
        <f t="shared" si="1624"/>
        <v>0</v>
      </c>
      <c r="BPD84" s="24">
        <f t="shared" si="1625"/>
        <v>0</v>
      </c>
      <c r="BPI84" s="24">
        <f t="shared" si="1626"/>
        <v>0</v>
      </c>
      <c r="BPJ84" s="24">
        <f t="shared" si="1627"/>
        <v>0</v>
      </c>
      <c r="BPK84" s="24">
        <f t="shared" si="1628"/>
        <v>0</v>
      </c>
      <c r="BPP84" s="24">
        <f t="shared" si="1629"/>
        <v>0</v>
      </c>
      <c r="BPQ84" s="24">
        <f t="shared" si="1630"/>
        <v>0</v>
      </c>
      <c r="BPR84" s="24">
        <f t="shared" si="1631"/>
        <v>0</v>
      </c>
      <c r="BPW84" s="24">
        <f t="shared" si="1632"/>
        <v>0</v>
      </c>
      <c r="BPX84" s="24">
        <f t="shared" si="1633"/>
        <v>0</v>
      </c>
      <c r="BPY84" s="24">
        <f t="shared" si="1634"/>
        <v>0</v>
      </c>
      <c r="BQD84" s="24">
        <f t="shared" si="1635"/>
        <v>0</v>
      </c>
      <c r="BQE84" s="24">
        <f t="shared" si="1636"/>
        <v>0</v>
      </c>
      <c r="BQF84" s="24">
        <f t="shared" si="1637"/>
        <v>0</v>
      </c>
      <c r="BQK84" s="24">
        <f t="shared" si="1638"/>
        <v>0</v>
      </c>
      <c r="BQL84" s="24">
        <f t="shared" si="1639"/>
        <v>0</v>
      </c>
      <c r="BQM84" s="24">
        <f t="shared" si="1640"/>
        <v>0</v>
      </c>
      <c r="BQR84" s="24">
        <f t="shared" si="1641"/>
        <v>0</v>
      </c>
      <c r="BQS84" s="24">
        <f t="shared" si="1642"/>
        <v>0</v>
      </c>
      <c r="BQT84" s="24">
        <f t="shared" si="1643"/>
        <v>0</v>
      </c>
      <c r="BQY84" s="24">
        <f t="shared" si="1644"/>
        <v>0</v>
      </c>
      <c r="BQZ84" s="24">
        <f t="shared" si="1645"/>
        <v>0</v>
      </c>
      <c r="BRA84" s="24">
        <f t="shared" si="1646"/>
        <v>0</v>
      </c>
      <c r="BRF84" s="24">
        <f t="shared" si="1647"/>
        <v>0</v>
      </c>
      <c r="BRG84" s="24">
        <f t="shared" si="1648"/>
        <v>0</v>
      </c>
      <c r="BRH84" s="24">
        <f t="shared" si="1649"/>
        <v>0</v>
      </c>
      <c r="BRM84" s="24">
        <f t="shared" si="1650"/>
        <v>0</v>
      </c>
      <c r="BRN84" s="24">
        <f t="shared" si="1651"/>
        <v>0</v>
      </c>
      <c r="BRO84" s="24">
        <f t="shared" si="1652"/>
        <v>0</v>
      </c>
      <c r="BRT84" s="24">
        <f t="shared" si="1653"/>
        <v>0</v>
      </c>
      <c r="BRU84" s="24">
        <f t="shared" si="1654"/>
        <v>0</v>
      </c>
      <c r="BRV84" s="24">
        <f t="shared" si="1655"/>
        <v>0</v>
      </c>
      <c r="BSA84" s="24">
        <f t="shared" si="1656"/>
        <v>0</v>
      </c>
      <c r="BSB84" s="24">
        <f t="shared" si="1657"/>
        <v>0</v>
      </c>
      <c r="BSC84" s="24">
        <f t="shared" si="1658"/>
        <v>0</v>
      </c>
      <c r="BSH84" s="24">
        <f t="shared" si="1659"/>
        <v>0</v>
      </c>
      <c r="BSI84" s="24">
        <f t="shared" si="1660"/>
        <v>0</v>
      </c>
      <c r="BSJ84" s="24">
        <f t="shared" si="1661"/>
        <v>0</v>
      </c>
      <c r="BSO84" s="24">
        <f t="shared" si="1662"/>
        <v>0</v>
      </c>
      <c r="BSP84" s="24">
        <f t="shared" si="1663"/>
        <v>0</v>
      </c>
      <c r="BSQ84" s="24">
        <f t="shared" si="1664"/>
        <v>0</v>
      </c>
      <c r="BSV84" s="24">
        <f t="shared" si="1665"/>
        <v>0</v>
      </c>
      <c r="BSW84" s="24">
        <f t="shared" si="1666"/>
        <v>0</v>
      </c>
      <c r="BSX84" s="24">
        <f t="shared" si="1667"/>
        <v>0</v>
      </c>
      <c r="BTC84" s="24">
        <f t="shared" si="1668"/>
        <v>0</v>
      </c>
      <c r="BTD84" s="24">
        <f t="shared" si="1669"/>
        <v>0</v>
      </c>
      <c r="BTE84" s="24">
        <f t="shared" si="1670"/>
        <v>0</v>
      </c>
      <c r="BTJ84" s="24">
        <f t="shared" si="1671"/>
        <v>0</v>
      </c>
      <c r="BTK84" s="24">
        <f t="shared" si="1672"/>
        <v>0</v>
      </c>
      <c r="BTL84" s="24">
        <f t="shared" si="1673"/>
        <v>0</v>
      </c>
      <c r="BTQ84" s="24">
        <f t="shared" si="1674"/>
        <v>0</v>
      </c>
      <c r="BTR84" s="24">
        <f t="shared" si="1675"/>
        <v>0</v>
      </c>
      <c r="BTS84" s="24">
        <f t="shared" si="1676"/>
        <v>0</v>
      </c>
      <c r="BTX84" s="24">
        <f t="shared" si="1677"/>
        <v>0</v>
      </c>
      <c r="BTY84" s="24">
        <f t="shared" si="1678"/>
        <v>0</v>
      </c>
      <c r="BTZ84" s="24">
        <f t="shared" si="1679"/>
        <v>0</v>
      </c>
      <c r="BUE84" s="24">
        <f t="shared" si="1680"/>
        <v>0</v>
      </c>
      <c r="BUF84" s="24">
        <f t="shared" si="1681"/>
        <v>0</v>
      </c>
      <c r="BUG84" s="24">
        <f t="shared" si="1682"/>
        <v>0</v>
      </c>
      <c r="BUL84" s="24">
        <f t="shared" si="1683"/>
        <v>0</v>
      </c>
      <c r="BUM84" s="24">
        <f t="shared" si="1684"/>
        <v>0</v>
      </c>
      <c r="BUN84" s="24">
        <f t="shared" si="1685"/>
        <v>0</v>
      </c>
      <c r="BUS84" s="24">
        <f t="shared" si="1686"/>
        <v>0</v>
      </c>
      <c r="BUT84" s="24">
        <f t="shared" si="1687"/>
        <v>0</v>
      </c>
      <c r="BUU84" s="24">
        <f t="shared" si="1688"/>
        <v>0</v>
      </c>
      <c r="BUZ84" s="24">
        <f t="shared" si="1689"/>
        <v>0</v>
      </c>
      <c r="BVA84" s="24">
        <f t="shared" si="1690"/>
        <v>0</v>
      </c>
      <c r="BVB84" s="24">
        <f t="shared" si="1691"/>
        <v>0</v>
      </c>
      <c r="BVG84" s="24">
        <f t="shared" si="1692"/>
        <v>0</v>
      </c>
      <c r="BVH84" s="24">
        <f t="shared" si="1693"/>
        <v>0</v>
      </c>
      <c r="BVI84" s="24">
        <f t="shared" si="1694"/>
        <v>0</v>
      </c>
      <c r="BVN84" s="24">
        <f t="shared" si="1695"/>
        <v>0</v>
      </c>
      <c r="BVO84" s="24">
        <f t="shared" si="1696"/>
        <v>0</v>
      </c>
      <c r="BVP84" s="24">
        <f t="shared" si="1697"/>
        <v>0</v>
      </c>
      <c r="BVU84" s="24">
        <f t="shared" si="1698"/>
        <v>0</v>
      </c>
      <c r="BVV84" s="24">
        <f t="shared" si="1699"/>
        <v>0</v>
      </c>
      <c r="BVW84" s="24">
        <f t="shared" si="1700"/>
        <v>0</v>
      </c>
      <c r="BVX84"/>
      <c r="BVY84"/>
      <c r="BVZ84"/>
      <c r="BWA84"/>
      <c r="BWB84" s="24">
        <f t="shared" si="1701"/>
        <v>0</v>
      </c>
      <c r="BWC84" s="24">
        <f t="shared" si="1702"/>
        <v>0</v>
      </c>
      <c r="BWD84" s="24">
        <f t="shared" si="1703"/>
        <v>0</v>
      </c>
      <c r="BWI84" s="24">
        <f t="shared" si="1704"/>
        <v>0</v>
      </c>
      <c r="BWJ84" s="24">
        <f t="shared" si="1705"/>
        <v>0</v>
      </c>
      <c r="BWK84" s="24">
        <f t="shared" si="1706"/>
        <v>0</v>
      </c>
      <c r="BWP84" s="24">
        <f t="shared" si="1707"/>
        <v>0</v>
      </c>
      <c r="BWQ84" s="24">
        <f t="shared" si="1708"/>
        <v>0</v>
      </c>
      <c r="BWR84" s="24">
        <f t="shared" si="1709"/>
        <v>0</v>
      </c>
      <c r="BWW84" s="24">
        <f t="shared" si="1710"/>
        <v>0</v>
      </c>
      <c r="BWX84" s="24">
        <f t="shared" si="1711"/>
        <v>0</v>
      </c>
      <c r="BWY84" s="24">
        <f t="shared" si="1712"/>
        <v>0</v>
      </c>
      <c r="BXD84" s="24">
        <f t="shared" si="1713"/>
        <v>0</v>
      </c>
      <c r="BXE84" s="24">
        <f t="shared" si="1714"/>
        <v>0</v>
      </c>
      <c r="BXF84" s="24">
        <f t="shared" si="1715"/>
        <v>0</v>
      </c>
      <c r="BXK84" s="24">
        <f t="shared" si="1716"/>
        <v>0</v>
      </c>
      <c r="BXL84" s="24">
        <f t="shared" si="1717"/>
        <v>0</v>
      </c>
      <c r="BXM84" s="24">
        <f t="shared" si="1718"/>
        <v>0</v>
      </c>
      <c r="BXR84" s="24">
        <f t="shared" si="1719"/>
        <v>0</v>
      </c>
      <c r="BXS84" s="24">
        <f t="shared" si="1720"/>
        <v>0</v>
      </c>
      <c r="BXT84" s="24">
        <f t="shared" si="1721"/>
        <v>0</v>
      </c>
      <c r="BXY84" s="24">
        <f t="shared" si="1722"/>
        <v>0</v>
      </c>
      <c r="BXZ84" s="24">
        <f t="shared" si="1723"/>
        <v>0</v>
      </c>
      <c r="BYA84" s="24">
        <f t="shared" si="1724"/>
        <v>0</v>
      </c>
      <c r="BYF84" s="24">
        <f t="shared" si="1725"/>
        <v>0</v>
      </c>
      <c r="BYG84" s="24">
        <f t="shared" si="1726"/>
        <v>0</v>
      </c>
      <c r="BYH84" s="24">
        <f t="shared" si="1727"/>
        <v>0</v>
      </c>
      <c r="BYM84" s="24">
        <f t="shared" si="1728"/>
        <v>0</v>
      </c>
      <c r="BYN84" s="24">
        <f t="shared" si="1729"/>
        <v>0</v>
      </c>
      <c r="BYO84" s="24">
        <f t="shared" si="1730"/>
        <v>0</v>
      </c>
      <c r="BYT84" s="24">
        <f t="shared" si="1731"/>
        <v>0</v>
      </c>
      <c r="BYU84" s="24">
        <f t="shared" si="1732"/>
        <v>0</v>
      </c>
      <c r="BYV84" s="24">
        <f t="shared" si="1733"/>
        <v>0</v>
      </c>
    </row>
    <row r="85" spans="6:1023 1028:2024" x14ac:dyDescent="0.3">
      <c r="F85" s="82">
        <f t="shared" si="867"/>
        <v>0</v>
      </c>
      <c r="G85" s="82">
        <f t="shared" si="868"/>
        <v>0</v>
      </c>
      <c r="H85" s="82">
        <f t="shared" si="869"/>
        <v>0</v>
      </c>
      <c r="M85" s="15">
        <f t="shared" si="870"/>
        <v>0</v>
      </c>
      <c r="N85" s="15">
        <f t="shared" si="871"/>
        <v>0</v>
      </c>
      <c r="O85" s="15">
        <f t="shared" si="872"/>
        <v>0</v>
      </c>
      <c r="P85" s="15"/>
      <c r="Q85" s="15"/>
      <c r="T85" s="15">
        <f t="shared" si="873"/>
        <v>0</v>
      </c>
      <c r="U85" s="15">
        <f t="shared" si="874"/>
        <v>0</v>
      </c>
      <c r="V85" s="15">
        <f t="shared" si="875"/>
        <v>0</v>
      </c>
      <c r="AA85" s="15">
        <f t="shared" si="876"/>
        <v>0</v>
      </c>
      <c r="AB85" s="15">
        <f t="shared" si="877"/>
        <v>0</v>
      </c>
      <c r="AC85" s="15">
        <f t="shared" si="878"/>
        <v>0</v>
      </c>
      <c r="AD85" s="16"/>
      <c r="AE85" s="15"/>
      <c r="AF85" s="15"/>
      <c r="AG85" s="15"/>
      <c r="AH85" s="15">
        <f t="shared" si="879"/>
        <v>0</v>
      </c>
      <c r="AI85" s="15">
        <f t="shared" si="880"/>
        <v>0</v>
      </c>
      <c r="AJ85" s="15">
        <f t="shared" si="881"/>
        <v>0</v>
      </c>
      <c r="AO85" s="15">
        <f t="shared" si="882"/>
        <v>0</v>
      </c>
      <c r="AP85" s="15">
        <f t="shared" si="883"/>
        <v>0</v>
      </c>
      <c r="AQ85" s="15">
        <f t="shared" si="884"/>
        <v>0</v>
      </c>
      <c r="AV85" s="15">
        <f t="shared" si="885"/>
        <v>0</v>
      </c>
      <c r="AW85" s="15">
        <f t="shared" si="886"/>
        <v>0</v>
      </c>
      <c r="AX85" s="15">
        <f t="shared" si="887"/>
        <v>0</v>
      </c>
      <c r="BC85" s="15">
        <f t="shared" si="888"/>
        <v>0</v>
      </c>
      <c r="BD85" s="15">
        <f t="shared" si="889"/>
        <v>0</v>
      </c>
      <c r="BE85" s="15">
        <f t="shared" si="890"/>
        <v>0</v>
      </c>
      <c r="BJ85" s="15">
        <f t="shared" si="891"/>
        <v>0</v>
      </c>
      <c r="BK85" s="15">
        <f t="shared" si="892"/>
        <v>0</v>
      </c>
      <c r="BL85" s="15">
        <f t="shared" si="893"/>
        <v>0</v>
      </c>
      <c r="BQ85" s="15">
        <f t="shared" si="894"/>
        <v>0</v>
      </c>
      <c r="BR85" s="15">
        <f t="shared" si="895"/>
        <v>0</v>
      </c>
      <c r="BS85" s="15">
        <f t="shared" si="896"/>
        <v>0</v>
      </c>
      <c r="BX85" s="15">
        <f t="shared" si="897"/>
        <v>0</v>
      </c>
      <c r="BY85" s="15">
        <f t="shared" si="898"/>
        <v>0</v>
      </c>
      <c r="BZ85" s="15">
        <f t="shared" si="899"/>
        <v>0</v>
      </c>
      <c r="CE85" s="15">
        <f t="shared" si="900"/>
        <v>0</v>
      </c>
      <c r="CF85" s="15">
        <f t="shared" si="901"/>
        <v>0</v>
      </c>
      <c r="CG85" s="15">
        <f t="shared" si="902"/>
        <v>0</v>
      </c>
      <c r="CL85" s="30">
        <f t="shared" si="903"/>
        <v>0</v>
      </c>
      <c r="CM85" s="30">
        <f t="shared" si="904"/>
        <v>0</v>
      </c>
      <c r="CN85" s="54">
        <f t="shared" si="905"/>
        <v>0</v>
      </c>
      <c r="CS85" s="30">
        <f t="shared" si="906"/>
        <v>0</v>
      </c>
      <c r="CT85" s="30">
        <f t="shared" si="907"/>
        <v>0</v>
      </c>
      <c r="CU85" s="54">
        <f t="shared" si="908"/>
        <v>0</v>
      </c>
      <c r="CZ85" s="30">
        <f t="shared" si="909"/>
        <v>0</v>
      </c>
      <c r="DA85" s="30">
        <f t="shared" si="910"/>
        <v>0</v>
      </c>
      <c r="DB85" s="54">
        <f t="shared" si="911"/>
        <v>0</v>
      </c>
      <c r="DG85" s="30">
        <f t="shared" si="912"/>
        <v>0</v>
      </c>
      <c r="DH85" s="30">
        <f t="shared" si="913"/>
        <v>0</v>
      </c>
      <c r="DI85" s="54">
        <f t="shared" si="914"/>
        <v>0</v>
      </c>
      <c r="DN85" s="30">
        <f t="shared" si="915"/>
        <v>0</v>
      </c>
      <c r="DO85" s="30">
        <f t="shared" si="916"/>
        <v>0</v>
      </c>
      <c r="DP85" s="54">
        <f t="shared" si="917"/>
        <v>0</v>
      </c>
      <c r="DU85" s="30">
        <f t="shared" si="918"/>
        <v>0</v>
      </c>
      <c r="DV85" s="30">
        <f t="shared" si="919"/>
        <v>0</v>
      </c>
      <c r="DW85" s="54">
        <f t="shared" si="920"/>
        <v>0</v>
      </c>
      <c r="EB85" s="30">
        <f t="shared" si="921"/>
        <v>0</v>
      </c>
      <c r="EC85" s="30">
        <f t="shared" si="922"/>
        <v>0</v>
      </c>
      <c r="ED85" s="54">
        <f t="shared" si="923"/>
        <v>0</v>
      </c>
      <c r="EI85" s="30">
        <f t="shared" si="924"/>
        <v>0</v>
      </c>
      <c r="EJ85" s="30">
        <f t="shared" si="925"/>
        <v>0</v>
      </c>
      <c r="EK85" s="54">
        <f t="shared" si="926"/>
        <v>0</v>
      </c>
      <c r="EP85" s="30">
        <f t="shared" si="927"/>
        <v>0</v>
      </c>
      <c r="EQ85" s="30">
        <f t="shared" si="928"/>
        <v>0</v>
      </c>
      <c r="ER85" s="54">
        <f t="shared" si="929"/>
        <v>0</v>
      </c>
      <c r="EW85" s="30">
        <f t="shared" si="930"/>
        <v>0</v>
      </c>
      <c r="EX85" s="30">
        <f t="shared" si="931"/>
        <v>0</v>
      </c>
      <c r="EY85" s="54">
        <f t="shared" si="932"/>
        <v>0</v>
      </c>
      <c r="FD85" s="30">
        <f t="shared" si="933"/>
        <v>0</v>
      </c>
      <c r="FE85" s="30">
        <f t="shared" si="934"/>
        <v>0</v>
      </c>
      <c r="FF85" s="54">
        <f t="shared" si="935"/>
        <v>0</v>
      </c>
      <c r="FK85" s="30">
        <f t="shared" si="936"/>
        <v>0</v>
      </c>
      <c r="FL85" s="30">
        <f t="shared" si="937"/>
        <v>0</v>
      </c>
      <c r="FM85" s="54">
        <f t="shared" si="938"/>
        <v>0</v>
      </c>
      <c r="FR85" s="30">
        <f t="shared" si="939"/>
        <v>0</v>
      </c>
      <c r="FS85" s="30">
        <f t="shared" si="940"/>
        <v>0</v>
      </c>
      <c r="FT85" s="54">
        <f t="shared" si="941"/>
        <v>0</v>
      </c>
      <c r="FY85" s="30">
        <f t="shared" si="942"/>
        <v>0</v>
      </c>
      <c r="FZ85" s="30">
        <f t="shared" si="943"/>
        <v>0</v>
      </c>
      <c r="GA85" s="54">
        <f t="shared" si="944"/>
        <v>0</v>
      </c>
      <c r="GF85" s="30">
        <f t="shared" si="945"/>
        <v>0</v>
      </c>
      <c r="GG85" s="30">
        <f t="shared" si="946"/>
        <v>0</v>
      </c>
      <c r="GH85" s="54">
        <f t="shared" si="947"/>
        <v>0</v>
      </c>
      <c r="GM85" s="30">
        <f t="shared" si="948"/>
        <v>0</v>
      </c>
      <c r="GN85" s="30">
        <f t="shared" si="949"/>
        <v>0</v>
      </c>
      <c r="GO85" s="54">
        <f t="shared" si="950"/>
        <v>0</v>
      </c>
      <c r="GT85" s="30">
        <f t="shared" si="951"/>
        <v>0</v>
      </c>
      <c r="GU85" s="30">
        <f t="shared" si="952"/>
        <v>0</v>
      </c>
      <c r="GV85" s="54">
        <f t="shared" si="953"/>
        <v>0</v>
      </c>
      <c r="HA85" s="30">
        <f t="shared" si="954"/>
        <v>0</v>
      </c>
      <c r="HB85" s="30">
        <f t="shared" si="955"/>
        <v>0</v>
      </c>
      <c r="HC85" s="54">
        <f t="shared" si="956"/>
        <v>0</v>
      </c>
      <c r="HH85" s="30">
        <f t="shared" si="957"/>
        <v>0</v>
      </c>
      <c r="HI85" s="30">
        <f t="shared" si="958"/>
        <v>0</v>
      </c>
      <c r="HJ85" s="54">
        <f t="shared" si="959"/>
        <v>0</v>
      </c>
      <c r="HO85" s="30">
        <f t="shared" si="960"/>
        <v>0</v>
      </c>
      <c r="HP85" s="30">
        <f t="shared" si="961"/>
        <v>0</v>
      </c>
      <c r="HQ85" s="54">
        <f t="shared" si="962"/>
        <v>0</v>
      </c>
      <c r="HV85" s="30">
        <f t="shared" si="963"/>
        <v>0</v>
      </c>
      <c r="HW85" s="30">
        <f t="shared" si="964"/>
        <v>0</v>
      </c>
      <c r="HX85" s="54">
        <f t="shared" si="965"/>
        <v>0</v>
      </c>
      <c r="IC85" s="30">
        <f t="shared" si="966"/>
        <v>0</v>
      </c>
      <c r="ID85" s="30">
        <f t="shared" si="967"/>
        <v>0</v>
      </c>
      <c r="IE85" s="54">
        <f t="shared" si="968"/>
        <v>0</v>
      </c>
      <c r="IJ85" s="30">
        <f t="shared" si="969"/>
        <v>0</v>
      </c>
      <c r="IK85" s="30">
        <f t="shared" si="970"/>
        <v>0</v>
      </c>
      <c r="IL85" s="54">
        <f t="shared" si="971"/>
        <v>0</v>
      </c>
      <c r="IQ85" s="30">
        <f t="shared" si="972"/>
        <v>0</v>
      </c>
      <c r="IR85" s="30">
        <f t="shared" si="973"/>
        <v>0</v>
      </c>
      <c r="IS85" s="54">
        <f t="shared" si="974"/>
        <v>0</v>
      </c>
      <c r="IX85" s="30">
        <f t="shared" si="975"/>
        <v>0</v>
      </c>
      <c r="IY85" s="30">
        <f t="shared" si="976"/>
        <v>0</v>
      </c>
      <c r="IZ85" s="54">
        <f t="shared" si="977"/>
        <v>0</v>
      </c>
      <c r="JA85"/>
      <c r="JB85"/>
      <c r="JC85"/>
      <c r="JD85"/>
      <c r="JE85" s="15">
        <f t="shared" si="978"/>
        <v>0</v>
      </c>
      <c r="JF85" s="15">
        <f t="shared" si="979"/>
        <v>0</v>
      </c>
      <c r="JG85" s="15">
        <f t="shared" si="980"/>
        <v>0</v>
      </c>
      <c r="JL85" s="24">
        <f t="shared" si="981"/>
        <v>0</v>
      </c>
      <c r="JM85" s="24">
        <f t="shared" si="982"/>
        <v>0</v>
      </c>
      <c r="JN85" s="24">
        <f t="shared" si="983"/>
        <v>0</v>
      </c>
      <c r="JS85" s="24">
        <f t="shared" si="984"/>
        <v>0</v>
      </c>
      <c r="JT85" s="24">
        <f t="shared" si="985"/>
        <v>0</v>
      </c>
      <c r="JU85" s="24">
        <f t="shared" si="986"/>
        <v>0</v>
      </c>
      <c r="JZ85" s="24">
        <f t="shared" si="987"/>
        <v>0</v>
      </c>
      <c r="KA85" s="24">
        <f t="shared" si="988"/>
        <v>0</v>
      </c>
      <c r="KB85" s="24">
        <f t="shared" si="989"/>
        <v>0</v>
      </c>
      <c r="KG85" s="24">
        <f t="shared" si="990"/>
        <v>0</v>
      </c>
      <c r="KH85" s="24">
        <f t="shared" si="991"/>
        <v>0</v>
      </c>
      <c r="KI85" s="24">
        <f t="shared" si="992"/>
        <v>0</v>
      </c>
      <c r="KN85" s="24">
        <f t="shared" si="993"/>
        <v>0</v>
      </c>
      <c r="KO85" s="24">
        <f t="shared" si="994"/>
        <v>0</v>
      </c>
      <c r="KP85" s="24">
        <f t="shared" si="995"/>
        <v>0</v>
      </c>
      <c r="KU85" s="24">
        <f t="shared" si="996"/>
        <v>0</v>
      </c>
      <c r="KV85" s="24">
        <f t="shared" si="997"/>
        <v>0</v>
      </c>
      <c r="KW85" s="24">
        <f t="shared" si="998"/>
        <v>0</v>
      </c>
      <c r="LB85" s="24">
        <f t="shared" si="999"/>
        <v>0</v>
      </c>
      <c r="LC85" s="24">
        <f t="shared" si="1000"/>
        <v>0</v>
      </c>
      <c r="LD85" s="24">
        <f t="shared" si="1001"/>
        <v>0</v>
      </c>
      <c r="LI85" s="24">
        <f t="shared" si="1002"/>
        <v>0</v>
      </c>
      <c r="LJ85" s="24">
        <f t="shared" si="1003"/>
        <v>0</v>
      </c>
      <c r="LK85" s="24">
        <f t="shared" si="1004"/>
        <v>0</v>
      </c>
      <c r="LP85" s="24">
        <f t="shared" si="1005"/>
        <v>0</v>
      </c>
      <c r="LQ85" s="24">
        <f t="shared" si="1006"/>
        <v>0</v>
      </c>
      <c r="LR85" s="24">
        <f t="shared" si="1007"/>
        <v>0</v>
      </c>
      <c r="LW85" s="24">
        <f t="shared" si="1008"/>
        <v>0</v>
      </c>
      <c r="LX85" s="24">
        <f t="shared" si="1009"/>
        <v>0</v>
      </c>
      <c r="LY85" s="24">
        <f t="shared" si="1010"/>
        <v>0</v>
      </c>
      <c r="MD85" s="24">
        <f t="shared" si="1011"/>
        <v>0</v>
      </c>
      <c r="ME85" s="24">
        <f t="shared" si="1012"/>
        <v>0</v>
      </c>
      <c r="MF85" s="24">
        <f t="shared" si="1013"/>
        <v>0</v>
      </c>
      <c r="MK85" s="24">
        <f t="shared" si="1014"/>
        <v>0</v>
      </c>
      <c r="ML85" s="24">
        <f t="shared" si="1015"/>
        <v>0</v>
      </c>
      <c r="MM85" s="24">
        <f t="shared" si="1016"/>
        <v>0</v>
      </c>
      <c r="MR85" s="24">
        <f t="shared" si="1017"/>
        <v>0</v>
      </c>
      <c r="MS85" s="24">
        <f t="shared" si="1018"/>
        <v>0</v>
      </c>
      <c r="MT85" s="24">
        <f t="shared" si="1019"/>
        <v>0</v>
      </c>
      <c r="MY85" s="24">
        <f t="shared" si="1020"/>
        <v>0</v>
      </c>
      <c r="MZ85" s="24">
        <f t="shared" si="1021"/>
        <v>0</v>
      </c>
      <c r="NA85" s="24">
        <f t="shared" si="1022"/>
        <v>0</v>
      </c>
      <c r="NF85" s="24">
        <f t="shared" si="1023"/>
        <v>0</v>
      </c>
      <c r="NG85" s="24">
        <f t="shared" si="1024"/>
        <v>0</v>
      </c>
      <c r="NH85" s="24">
        <f t="shared" si="1025"/>
        <v>0</v>
      </c>
      <c r="NM85" s="24">
        <f t="shared" si="1026"/>
        <v>0</v>
      </c>
      <c r="NN85" s="24">
        <f t="shared" si="1027"/>
        <v>0</v>
      </c>
      <c r="NO85" s="24">
        <f t="shared" si="1028"/>
        <v>0</v>
      </c>
      <c r="NT85" s="24">
        <f t="shared" si="1029"/>
        <v>0</v>
      </c>
      <c r="NU85" s="24">
        <f t="shared" si="1030"/>
        <v>0</v>
      </c>
      <c r="NV85" s="24">
        <f t="shared" si="1031"/>
        <v>0</v>
      </c>
      <c r="OA85" s="24">
        <f t="shared" si="1032"/>
        <v>0</v>
      </c>
      <c r="OB85" s="24">
        <f t="shared" si="1033"/>
        <v>0</v>
      </c>
      <c r="OC85" s="24">
        <f t="shared" si="1034"/>
        <v>0</v>
      </c>
      <c r="OH85" s="24">
        <f t="shared" si="1035"/>
        <v>0</v>
      </c>
      <c r="OI85" s="24">
        <f t="shared" si="1036"/>
        <v>0</v>
      </c>
      <c r="OJ85" s="24">
        <f t="shared" si="1037"/>
        <v>0</v>
      </c>
      <c r="OO85" s="24">
        <f t="shared" si="1038"/>
        <v>0</v>
      </c>
      <c r="OP85" s="24">
        <f t="shared" si="1039"/>
        <v>0</v>
      </c>
      <c r="OQ85" s="24">
        <f t="shared" si="1040"/>
        <v>0</v>
      </c>
      <c r="OV85" s="24">
        <f t="shared" si="1041"/>
        <v>0</v>
      </c>
      <c r="OW85" s="24">
        <f t="shared" si="1042"/>
        <v>0</v>
      </c>
      <c r="OX85" s="24">
        <f t="shared" si="1043"/>
        <v>0</v>
      </c>
      <c r="PC85" s="24">
        <f t="shared" si="1044"/>
        <v>0</v>
      </c>
      <c r="PD85" s="24">
        <f t="shared" si="1045"/>
        <v>0</v>
      </c>
      <c r="PE85" s="24">
        <f t="shared" si="1046"/>
        <v>0</v>
      </c>
      <c r="PJ85" s="24">
        <f t="shared" si="1047"/>
        <v>0</v>
      </c>
      <c r="PK85" s="24">
        <f t="shared" si="1048"/>
        <v>0</v>
      </c>
      <c r="PL85" s="24">
        <f t="shared" si="1049"/>
        <v>0</v>
      </c>
      <c r="PQ85" s="24">
        <f t="shared" si="1050"/>
        <v>0</v>
      </c>
      <c r="PR85" s="24">
        <f t="shared" si="1051"/>
        <v>0</v>
      </c>
      <c r="PS85" s="24">
        <f t="shared" si="1052"/>
        <v>0</v>
      </c>
      <c r="PX85" s="24">
        <f t="shared" si="1053"/>
        <v>0</v>
      </c>
      <c r="PY85" s="24">
        <f t="shared" si="1054"/>
        <v>0</v>
      </c>
      <c r="PZ85" s="24">
        <f t="shared" si="1055"/>
        <v>0</v>
      </c>
      <c r="QE85" s="24">
        <f t="shared" si="1056"/>
        <v>0</v>
      </c>
      <c r="QF85" s="24">
        <f t="shared" si="1057"/>
        <v>0</v>
      </c>
      <c r="QG85" s="24">
        <f t="shared" si="1058"/>
        <v>0</v>
      </c>
      <c r="QL85" s="24">
        <f t="shared" si="1059"/>
        <v>0</v>
      </c>
      <c r="QM85" s="24">
        <f t="shared" si="1060"/>
        <v>0</v>
      </c>
      <c r="QN85" s="24">
        <f t="shared" si="1061"/>
        <v>0</v>
      </c>
      <c r="QS85" s="24">
        <f t="shared" si="1062"/>
        <v>0</v>
      </c>
      <c r="QT85" s="24">
        <f t="shared" si="1063"/>
        <v>0</v>
      </c>
      <c r="QU85" s="24">
        <f t="shared" si="1064"/>
        <v>0</v>
      </c>
      <c r="QZ85" s="24">
        <f t="shared" si="1065"/>
        <v>0</v>
      </c>
      <c r="RA85" s="24">
        <f t="shared" si="1066"/>
        <v>0</v>
      </c>
      <c r="RB85" s="24">
        <f t="shared" si="1067"/>
        <v>0</v>
      </c>
      <c r="RG85" s="24">
        <f t="shared" si="1068"/>
        <v>0</v>
      </c>
      <c r="RH85" s="24">
        <f t="shared" si="1069"/>
        <v>0</v>
      </c>
      <c r="RI85" s="24">
        <f t="shared" si="1070"/>
        <v>0</v>
      </c>
      <c r="RN85" s="24">
        <f t="shared" si="1071"/>
        <v>0</v>
      </c>
      <c r="RO85" s="24">
        <f t="shared" si="1072"/>
        <v>0</v>
      </c>
      <c r="RP85" s="24">
        <f t="shared" si="1073"/>
        <v>0</v>
      </c>
      <c r="RU85" s="24">
        <f t="shared" si="1074"/>
        <v>0</v>
      </c>
      <c r="RV85" s="24">
        <f t="shared" si="1075"/>
        <v>0</v>
      </c>
      <c r="RW85" s="24">
        <f t="shared" si="1076"/>
        <v>0</v>
      </c>
      <c r="SB85" s="24">
        <f t="shared" si="1077"/>
        <v>0</v>
      </c>
      <c r="SC85" s="24">
        <f t="shared" si="1078"/>
        <v>0</v>
      </c>
      <c r="SD85" s="24">
        <f t="shared" si="1079"/>
        <v>0</v>
      </c>
      <c r="SI85" s="24">
        <f t="shared" si="1080"/>
        <v>0</v>
      </c>
      <c r="SJ85" s="24">
        <f t="shared" si="1081"/>
        <v>0</v>
      </c>
      <c r="SK85" s="24">
        <f t="shared" si="1082"/>
        <v>0</v>
      </c>
      <c r="SP85" s="24">
        <f t="shared" si="1083"/>
        <v>0</v>
      </c>
      <c r="SQ85" s="24">
        <f t="shared" si="1084"/>
        <v>0</v>
      </c>
      <c r="SR85" s="24">
        <f t="shared" si="1085"/>
        <v>0</v>
      </c>
      <c r="SW85" s="24">
        <f t="shared" si="1086"/>
        <v>0</v>
      </c>
      <c r="SX85" s="24">
        <f t="shared" si="1087"/>
        <v>0</v>
      </c>
      <c r="SY85" s="24">
        <f t="shared" si="1088"/>
        <v>0</v>
      </c>
      <c r="TD85" s="24">
        <f t="shared" si="1089"/>
        <v>0</v>
      </c>
      <c r="TE85" s="24">
        <f t="shared" si="1090"/>
        <v>0</v>
      </c>
      <c r="TF85" s="24">
        <f t="shared" si="1091"/>
        <v>0</v>
      </c>
      <c r="TK85" s="24">
        <f t="shared" si="1092"/>
        <v>0</v>
      </c>
      <c r="TL85" s="24">
        <f t="shared" si="1093"/>
        <v>0</v>
      </c>
      <c r="TM85" s="24">
        <f t="shared" si="1094"/>
        <v>0</v>
      </c>
      <c r="TR85" s="24">
        <f t="shared" si="1095"/>
        <v>0</v>
      </c>
      <c r="TS85" s="24">
        <f t="shared" si="1096"/>
        <v>0</v>
      </c>
      <c r="TT85" s="24">
        <f t="shared" si="1097"/>
        <v>0</v>
      </c>
      <c r="TY85" s="24">
        <f t="shared" si="1098"/>
        <v>0</v>
      </c>
      <c r="TZ85" s="24">
        <f t="shared" si="1099"/>
        <v>0</v>
      </c>
      <c r="UA85" s="24">
        <f t="shared" si="1100"/>
        <v>0</v>
      </c>
      <c r="UF85" s="24">
        <f t="shared" si="1101"/>
        <v>0</v>
      </c>
      <c r="UG85" s="24">
        <f t="shared" si="1102"/>
        <v>0</v>
      </c>
      <c r="UH85" s="24">
        <f t="shared" si="1103"/>
        <v>0</v>
      </c>
      <c r="UM85" s="24">
        <f t="shared" si="1104"/>
        <v>0</v>
      </c>
      <c r="UN85" s="24">
        <f t="shared" si="1105"/>
        <v>0</v>
      </c>
      <c r="UO85" s="24">
        <f t="shared" si="1106"/>
        <v>0</v>
      </c>
      <c r="UT85" s="24">
        <f t="shared" si="1107"/>
        <v>0</v>
      </c>
      <c r="UU85" s="24">
        <f t="shared" si="1108"/>
        <v>0</v>
      </c>
      <c r="UV85" s="24">
        <f t="shared" si="1109"/>
        <v>0</v>
      </c>
      <c r="VA85" s="24">
        <f t="shared" si="1110"/>
        <v>0</v>
      </c>
      <c r="VB85" s="24">
        <f t="shared" si="1111"/>
        <v>0</v>
      </c>
      <c r="VC85" s="24">
        <f t="shared" si="1112"/>
        <v>0</v>
      </c>
      <c r="VH85" s="24">
        <f t="shared" si="1113"/>
        <v>0</v>
      </c>
      <c r="VI85" s="24">
        <f t="shared" si="1114"/>
        <v>0</v>
      </c>
      <c r="VJ85" s="24">
        <f t="shared" si="1115"/>
        <v>0</v>
      </c>
      <c r="VO85" s="24">
        <f t="shared" si="1116"/>
        <v>0</v>
      </c>
      <c r="VP85" s="24">
        <f t="shared" si="1117"/>
        <v>0</v>
      </c>
      <c r="VQ85" s="24">
        <f t="shared" si="1118"/>
        <v>0</v>
      </c>
      <c r="VV85" s="24">
        <f t="shared" si="1119"/>
        <v>0</v>
      </c>
      <c r="VW85" s="24">
        <f t="shared" si="1120"/>
        <v>0</v>
      </c>
      <c r="VX85" s="24">
        <f t="shared" si="1121"/>
        <v>0</v>
      </c>
      <c r="WC85" s="24">
        <f t="shared" si="1122"/>
        <v>0</v>
      </c>
      <c r="WD85" s="24">
        <f t="shared" si="1123"/>
        <v>0</v>
      </c>
      <c r="WE85" s="24">
        <f t="shared" si="1124"/>
        <v>0</v>
      </c>
      <c r="WJ85" s="24">
        <f t="shared" si="1125"/>
        <v>0</v>
      </c>
      <c r="WK85" s="24">
        <f t="shared" si="1126"/>
        <v>0</v>
      </c>
      <c r="WL85" s="24">
        <f t="shared" si="1127"/>
        <v>0</v>
      </c>
      <c r="WQ85" s="24">
        <f t="shared" si="1128"/>
        <v>0</v>
      </c>
      <c r="WR85" s="24">
        <f t="shared" si="1129"/>
        <v>0</v>
      </c>
      <c r="WS85" s="24">
        <f t="shared" si="1130"/>
        <v>0</v>
      </c>
      <c r="WX85" s="24">
        <f t="shared" si="1131"/>
        <v>0</v>
      </c>
      <c r="WY85" s="24">
        <f t="shared" si="1132"/>
        <v>0</v>
      </c>
      <c r="WZ85" s="24">
        <f t="shared" si="1133"/>
        <v>0</v>
      </c>
      <c r="XE85" s="24">
        <f t="shared" si="1134"/>
        <v>0</v>
      </c>
      <c r="XF85" s="24">
        <f t="shared" si="1135"/>
        <v>0</v>
      </c>
      <c r="XG85" s="24">
        <f t="shared" si="1136"/>
        <v>0</v>
      </c>
      <c r="XL85" s="24">
        <f t="shared" si="1137"/>
        <v>0</v>
      </c>
      <c r="XM85" s="24">
        <f t="shared" si="1138"/>
        <v>0</v>
      </c>
      <c r="XN85" s="24">
        <f t="shared" si="1139"/>
        <v>0</v>
      </c>
      <c r="XS85" s="24">
        <f t="shared" si="1140"/>
        <v>0</v>
      </c>
      <c r="XT85" s="24">
        <f t="shared" si="1141"/>
        <v>0</v>
      </c>
      <c r="XU85" s="24">
        <f t="shared" si="1142"/>
        <v>0</v>
      </c>
      <c r="XZ85" s="24">
        <f t="shared" si="1143"/>
        <v>0</v>
      </c>
      <c r="YA85" s="24">
        <f t="shared" si="1144"/>
        <v>0</v>
      </c>
      <c r="YB85" s="24">
        <f t="shared" si="1145"/>
        <v>0</v>
      </c>
      <c r="YG85" s="24">
        <f t="shared" si="1146"/>
        <v>0</v>
      </c>
      <c r="YH85" s="24">
        <f t="shared" si="1147"/>
        <v>0</v>
      </c>
      <c r="YI85" s="24">
        <f t="shared" si="1148"/>
        <v>0</v>
      </c>
      <c r="YN85" s="24">
        <f t="shared" si="1149"/>
        <v>0</v>
      </c>
      <c r="YO85" s="24">
        <f t="shared" si="1150"/>
        <v>0</v>
      </c>
      <c r="YP85" s="24">
        <f t="shared" si="1151"/>
        <v>0</v>
      </c>
      <c r="YU85" s="24">
        <f t="shared" si="1152"/>
        <v>0</v>
      </c>
      <c r="YV85" s="24">
        <f t="shared" si="1153"/>
        <v>0</v>
      </c>
      <c r="YW85" s="24">
        <f t="shared" si="1154"/>
        <v>0</v>
      </c>
      <c r="ZB85" s="24">
        <f t="shared" si="1155"/>
        <v>0</v>
      </c>
      <c r="ZC85" s="24">
        <f t="shared" si="1156"/>
        <v>0</v>
      </c>
      <c r="ZD85" s="24">
        <f t="shared" si="1157"/>
        <v>0</v>
      </c>
      <c r="ZI85" s="24">
        <f t="shared" si="1158"/>
        <v>0</v>
      </c>
      <c r="ZJ85" s="24">
        <f t="shared" si="1159"/>
        <v>0</v>
      </c>
      <c r="ZK85" s="24">
        <f t="shared" si="1160"/>
        <v>0</v>
      </c>
      <c r="ZP85" s="24">
        <f t="shared" si="1161"/>
        <v>0</v>
      </c>
      <c r="ZQ85" s="24">
        <f t="shared" si="1162"/>
        <v>0</v>
      </c>
      <c r="ZR85" s="24">
        <f t="shared" si="1163"/>
        <v>0</v>
      </c>
      <c r="ZW85" s="24">
        <f t="shared" si="1164"/>
        <v>0</v>
      </c>
      <c r="ZX85" s="24">
        <f t="shared" si="1165"/>
        <v>0</v>
      </c>
      <c r="ZY85" s="24">
        <f t="shared" si="1166"/>
        <v>0</v>
      </c>
      <c r="AAD85" s="24">
        <f t="shared" si="1167"/>
        <v>0</v>
      </c>
      <c r="AAE85" s="24">
        <f t="shared" si="1168"/>
        <v>0</v>
      </c>
      <c r="AAF85" s="24">
        <f t="shared" si="1169"/>
        <v>0</v>
      </c>
      <c r="AAK85" s="24">
        <f t="shared" si="1170"/>
        <v>0</v>
      </c>
      <c r="AAL85" s="24">
        <f t="shared" si="1171"/>
        <v>0</v>
      </c>
      <c r="AAM85" s="24">
        <f t="shared" si="1172"/>
        <v>0</v>
      </c>
      <c r="AAR85" s="24">
        <f t="shared" si="1173"/>
        <v>0</v>
      </c>
      <c r="AAS85" s="24">
        <f t="shared" si="1174"/>
        <v>0</v>
      </c>
      <c r="AAT85" s="24">
        <f t="shared" si="1175"/>
        <v>0</v>
      </c>
      <c r="AAY85" s="24">
        <f t="shared" si="1176"/>
        <v>0</v>
      </c>
      <c r="AAZ85" s="24">
        <f t="shared" si="1177"/>
        <v>0</v>
      </c>
      <c r="ABA85" s="24">
        <f t="shared" si="1178"/>
        <v>0</v>
      </c>
      <c r="ABF85" s="24">
        <f t="shared" si="1179"/>
        <v>0</v>
      </c>
      <c r="ABG85" s="24">
        <f t="shared" si="1180"/>
        <v>0</v>
      </c>
      <c r="ABH85" s="24">
        <f t="shared" si="1181"/>
        <v>0</v>
      </c>
      <c r="ABM85" s="24">
        <f t="shared" si="1182"/>
        <v>0</v>
      </c>
      <c r="ABN85" s="24">
        <f t="shared" si="1183"/>
        <v>0</v>
      </c>
      <c r="ABO85" s="24">
        <f t="shared" si="1184"/>
        <v>0</v>
      </c>
      <c r="ABT85" s="24">
        <f t="shared" si="1185"/>
        <v>0</v>
      </c>
      <c r="ABU85" s="24">
        <f t="shared" si="1186"/>
        <v>0</v>
      </c>
      <c r="ABV85" s="24">
        <f t="shared" si="1187"/>
        <v>0</v>
      </c>
      <c r="ACA85" s="24">
        <f t="shared" si="1188"/>
        <v>0</v>
      </c>
      <c r="ACB85" s="24">
        <f t="shared" si="1189"/>
        <v>0</v>
      </c>
      <c r="ACC85" s="24">
        <f t="shared" si="1190"/>
        <v>0</v>
      </c>
      <c r="ACH85" s="24">
        <f t="shared" si="1191"/>
        <v>0</v>
      </c>
      <c r="ACI85" s="24">
        <f t="shared" si="1192"/>
        <v>0</v>
      </c>
      <c r="ACJ85" s="24">
        <f t="shared" si="1193"/>
        <v>0</v>
      </c>
      <c r="ACO85" s="24">
        <f t="shared" si="1194"/>
        <v>0</v>
      </c>
      <c r="ACP85" s="24">
        <f t="shared" si="1195"/>
        <v>0</v>
      </c>
      <c r="ACQ85" s="24">
        <f t="shared" si="1196"/>
        <v>0</v>
      </c>
      <c r="ACV85" s="24">
        <f t="shared" si="1197"/>
        <v>0</v>
      </c>
      <c r="ACW85" s="24">
        <f t="shared" si="1198"/>
        <v>0</v>
      </c>
      <c r="ACX85" s="24">
        <f t="shared" si="1199"/>
        <v>0</v>
      </c>
      <c r="ACY85"/>
      <c r="ACZ85"/>
      <c r="ADA85"/>
      <c r="ADB85"/>
      <c r="ADC85" s="15">
        <f t="shared" si="1200"/>
        <v>0</v>
      </c>
      <c r="ADD85" s="15">
        <f t="shared" si="1201"/>
        <v>0</v>
      </c>
      <c r="ADE85" s="15">
        <f t="shared" si="1202"/>
        <v>0</v>
      </c>
      <c r="ADJ85" s="24">
        <f t="shared" si="1203"/>
        <v>0</v>
      </c>
      <c r="ADK85" s="24">
        <f t="shared" si="1204"/>
        <v>0</v>
      </c>
      <c r="ADL85" s="24">
        <f t="shared" si="1205"/>
        <v>0</v>
      </c>
      <c r="ADQ85" s="24">
        <f t="shared" si="1206"/>
        <v>0</v>
      </c>
      <c r="ADR85" s="24">
        <f t="shared" si="1207"/>
        <v>0</v>
      </c>
      <c r="ADS85" s="24">
        <f t="shared" si="1208"/>
        <v>0</v>
      </c>
      <c r="ADX85" s="24">
        <f t="shared" si="1209"/>
        <v>0</v>
      </c>
      <c r="ADY85" s="24">
        <f t="shared" si="1210"/>
        <v>0</v>
      </c>
      <c r="ADZ85" s="24">
        <f t="shared" si="1211"/>
        <v>0</v>
      </c>
      <c r="AEE85" s="24">
        <f t="shared" si="1212"/>
        <v>0</v>
      </c>
      <c r="AEF85" s="24">
        <f t="shared" si="1213"/>
        <v>0</v>
      </c>
      <c r="AEG85" s="24">
        <f t="shared" si="1214"/>
        <v>0</v>
      </c>
      <c r="AEL85" s="24">
        <f t="shared" si="1215"/>
        <v>0</v>
      </c>
      <c r="AEM85" s="24">
        <f t="shared" si="1216"/>
        <v>0</v>
      </c>
      <c r="AEN85" s="24">
        <f t="shared" si="1217"/>
        <v>0</v>
      </c>
      <c r="AES85" s="24">
        <f t="shared" si="1218"/>
        <v>0</v>
      </c>
      <c r="AET85" s="24">
        <f t="shared" si="1219"/>
        <v>0</v>
      </c>
      <c r="AEU85" s="24">
        <f t="shared" si="1220"/>
        <v>0</v>
      </c>
      <c r="AEZ85" s="24">
        <f t="shared" si="1221"/>
        <v>0</v>
      </c>
      <c r="AFA85" s="24">
        <f t="shared" si="1222"/>
        <v>0</v>
      </c>
      <c r="AFB85" s="24">
        <f t="shared" si="1223"/>
        <v>0</v>
      </c>
      <c r="AFG85" s="24">
        <f t="shared" si="1224"/>
        <v>0</v>
      </c>
      <c r="AFH85" s="24">
        <f t="shared" si="1225"/>
        <v>0</v>
      </c>
      <c r="AFI85" s="24">
        <f t="shared" si="1226"/>
        <v>0</v>
      </c>
      <c r="AFN85" s="24">
        <f t="shared" si="1227"/>
        <v>0</v>
      </c>
      <c r="AFO85" s="24">
        <f t="shared" si="1228"/>
        <v>0</v>
      </c>
      <c r="AFP85" s="24">
        <f t="shared" si="1229"/>
        <v>0</v>
      </c>
      <c r="AFU85" s="24">
        <f t="shared" si="1230"/>
        <v>0</v>
      </c>
      <c r="AFV85" s="24">
        <f t="shared" si="1231"/>
        <v>0</v>
      </c>
      <c r="AFW85" s="24">
        <f t="shared" si="1232"/>
        <v>0</v>
      </c>
      <c r="AGB85" s="24">
        <f t="shared" si="1233"/>
        <v>0</v>
      </c>
      <c r="AGC85" s="24">
        <f t="shared" si="1234"/>
        <v>0</v>
      </c>
      <c r="AGD85" s="24">
        <f t="shared" si="1235"/>
        <v>0</v>
      </c>
      <c r="AGI85" s="24">
        <f t="shared" si="1236"/>
        <v>0</v>
      </c>
      <c r="AGJ85" s="24">
        <f t="shared" si="1237"/>
        <v>0</v>
      </c>
      <c r="AGK85" s="24">
        <f t="shared" si="1238"/>
        <v>0</v>
      </c>
      <c r="AGP85" s="24">
        <f t="shared" si="1239"/>
        <v>0</v>
      </c>
      <c r="AGQ85" s="24">
        <f t="shared" si="1240"/>
        <v>0</v>
      </c>
      <c r="AGR85" s="24">
        <f t="shared" si="1241"/>
        <v>0</v>
      </c>
      <c r="AGW85" s="24">
        <f t="shared" si="1242"/>
        <v>0</v>
      </c>
      <c r="AGX85" s="24">
        <f t="shared" si="1243"/>
        <v>0</v>
      </c>
      <c r="AGY85" s="24">
        <f t="shared" si="1244"/>
        <v>0</v>
      </c>
      <c r="AHD85" s="24">
        <f t="shared" si="1245"/>
        <v>0</v>
      </c>
      <c r="AHE85" s="24">
        <f t="shared" si="1246"/>
        <v>0</v>
      </c>
      <c r="AHF85" s="24">
        <f t="shared" si="1247"/>
        <v>0</v>
      </c>
      <c r="AHK85" s="24">
        <f t="shared" si="1248"/>
        <v>0</v>
      </c>
      <c r="AHL85" s="24">
        <f t="shared" si="1249"/>
        <v>0</v>
      </c>
      <c r="AHM85" s="24">
        <f t="shared" si="1250"/>
        <v>0</v>
      </c>
      <c r="AHR85" s="24">
        <f t="shared" si="1251"/>
        <v>0</v>
      </c>
      <c r="AHS85" s="24">
        <f t="shared" si="1252"/>
        <v>0</v>
      </c>
      <c r="AHT85" s="24">
        <f t="shared" si="1253"/>
        <v>0</v>
      </c>
      <c r="AHY85" s="24">
        <f t="shared" si="1254"/>
        <v>0</v>
      </c>
      <c r="AHZ85" s="24">
        <f t="shared" si="1255"/>
        <v>0</v>
      </c>
      <c r="AIA85" s="24">
        <f t="shared" si="1256"/>
        <v>0</v>
      </c>
      <c r="AIF85" s="24">
        <f t="shared" si="1257"/>
        <v>0</v>
      </c>
      <c r="AIG85" s="24">
        <f t="shared" si="1258"/>
        <v>0</v>
      </c>
      <c r="AIH85" s="24">
        <f t="shared" si="1259"/>
        <v>0</v>
      </c>
      <c r="AIM85" s="24">
        <f t="shared" si="1260"/>
        <v>0</v>
      </c>
      <c r="AIN85" s="24">
        <f t="shared" si="1261"/>
        <v>0</v>
      </c>
      <c r="AIO85" s="24">
        <f t="shared" si="1262"/>
        <v>0</v>
      </c>
      <c r="AIT85" s="24">
        <f t="shared" si="1263"/>
        <v>0</v>
      </c>
      <c r="AIU85" s="24">
        <f t="shared" si="1264"/>
        <v>0</v>
      </c>
      <c r="AIV85" s="24">
        <f t="shared" si="1265"/>
        <v>0</v>
      </c>
      <c r="AJA85" s="24">
        <f t="shared" si="1266"/>
        <v>0</v>
      </c>
      <c r="AJB85" s="24">
        <f t="shared" si="1267"/>
        <v>0</v>
      </c>
      <c r="AJC85" s="24">
        <f t="shared" si="1268"/>
        <v>0</v>
      </c>
      <c r="AJH85" s="24">
        <f t="shared" si="1269"/>
        <v>0</v>
      </c>
      <c r="AJI85" s="24">
        <f t="shared" si="1270"/>
        <v>0</v>
      </c>
      <c r="AJJ85" s="24">
        <f t="shared" si="1271"/>
        <v>0</v>
      </c>
      <c r="AJO85" s="24">
        <f t="shared" si="1272"/>
        <v>0</v>
      </c>
      <c r="AJP85" s="24">
        <f t="shared" si="1273"/>
        <v>0</v>
      </c>
      <c r="AJQ85" s="24">
        <f t="shared" si="1274"/>
        <v>0</v>
      </c>
      <c r="AJV85" s="24">
        <f t="shared" si="1275"/>
        <v>0</v>
      </c>
      <c r="AJW85" s="24">
        <f t="shared" si="1276"/>
        <v>0</v>
      </c>
      <c r="AJX85" s="24">
        <f t="shared" si="1277"/>
        <v>0</v>
      </c>
      <c r="AKC85" s="24">
        <f t="shared" si="1278"/>
        <v>0</v>
      </c>
      <c r="AKD85" s="24">
        <f t="shared" si="1279"/>
        <v>0</v>
      </c>
      <c r="AKE85" s="24">
        <f t="shared" si="1280"/>
        <v>0</v>
      </c>
      <c r="AKJ85" s="24">
        <f t="shared" si="1281"/>
        <v>0</v>
      </c>
      <c r="AKK85" s="24">
        <f t="shared" si="1282"/>
        <v>0</v>
      </c>
      <c r="AKL85" s="24">
        <f t="shared" si="1283"/>
        <v>0</v>
      </c>
      <c r="AKQ85" s="24">
        <f t="shared" si="1284"/>
        <v>0</v>
      </c>
      <c r="AKR85" s="24">
        <f t="shared" si="1285"/>
        <v>0</v>
      </c>
      <c r="AKS85" s="24">
        <f t="shared" si="1286"/>
        <v>0</v>
      </c>
      <c r="AKX85" s="24">
        <f t="shared" si="1287"/>
        <v>0</v>
      </c>
      <c r="AKY85" s="24">
        <f t="shared" si="1288"/>
        <v>0</v>
      </c>
      <c r="AKZ85" s="24">
        <f t="shared" si="1289"/>
        <v>0</v>
      </c>
      <c r="ALE85" s="24">
        <f t="shared" si="1290"/>
        <v>0</v>
      </c>
      <c r="ALF85" s="24">
        <f t="shared" si="1291"/>
        <v>0</v>
      </c>
      <c r="ALG85" s="24">
        <f t="shared" si="1292"/>
        <v>0</v>
      </c>
      <c r="ALL85" s="24">
        <f t="shared" si="1293"/>
        <v>0</v>
      </c>
      <c r="ALM85" s="24">
        <f t="shared" si="1294"/>
        <v>0</v>
      </c>
      <c r="ALN85" s="24">
        <f t="shared" si="1295"/>
        <v>0</v>
      </c>
      <c r="ALS85" s="24">
        <f t="shared" si="1296"/>
        <v>0</v>
      </c>
      <c r="ALT85" s="24">
        <f t="shared" si="1297"/>
        <v>0</v>
      </c>
      <c r="ALU85" s="24">
        <f t="shared" si="1298"/>
        <v>0</v>
      </c>
      <c r="ALZ85" s="24">
        <f t="shared" si="1299"/>
        <v>0</v>
      </c>
      <c r="AMA85" s="24">
        <f t="shared" si="1300"/>
        <v>0</v>
      </c>
      <c r="AMB85" s="24">
        <f t="shared" si="1301"/>
        <v>0</v>
      </c>
      <c r="AMG85" s="24">
        <f t="shared" si="1302"/>
        <v>0</v>
      </c>
      <c r="AMH85" s="24">
        <f t="shared" si="1303"/>
        <v>0</v>
      </c>
      <c r="AMI85" s="24">
        <f t="shared" si="1304"/>
        <v>0</v>
      </c>
      <c r="AMN85" s="24">
        <f t="shared" si="1305"/>
        <v>0</v>
      </c>
      <c r="AMO85" s="24">
        <f t="shared" si="1306"/>
        <v>0</v>
      </c>
      <c r="AMP85" s="24">
        <f t="shared" si="1307"/>
        <v>0</v>
      </c>
      <c r="AMU85" s="24">
        <f t="shared" si="1308"/>
        <v>0</v>
      </c>
      <c r="AMV85" s="24">
        <f t="shared" si="1309"/>
        <v>0</v>
      </c>
      <c r="AMW85" s="24">
        <f t="shared" si="1310"/>
        <v>0</v>
      </c>
      <c r="ANB85" s="24">
        <f t="shared" si="1311"/>
        <v>0</v>
      </c>
      <c r="ANC85" s="24">
        <f t="shared" si="1312"/>
        <v>0</v>
      </c>
      <c r="AND85" s="24">
        <f t="shared" si="1313"/>
        <v>0</v>
      </c>
      <c r="ANI85" s="24">
        <f t="shared" si="1314"/>
        <v>0</v>
      </c>
      <c r="ANJ85" s="24">
        <f t="shared" si="1315"/>
        <v>0</v>
      </c>
      <c r="ANK85" s="24">
        <f t="shared" si="1316"/>
        <v>0</v>
      </c>
      <c r="ANP85" s="24">
        <f t="shared" si="1317"/>
        <v>0</v>
      </c>
      <c r="ANQ85" s="24">
        <f t="shared" si="1318"/>
        <v>0</v>
      </c>
      <c r="ANR85" s="24">
        <f t="shared" si="1319"/>
        <v>0</v>
      </c>
      <c r="ANW85" s="24">
        <f t="shared" si="1320"/>
        <v>0</v>
      </c>
      <c r="ANX85" s="24">
        <f t="shared" si="1321"/>
        <v>0</v>
      </c>
      <c r="ANY85" s="24">
        <f t="shared" si="1322"/>
        <v>0</v>
      </c>
      <c r="AOD85" s="24">
        <f t="shared" si="1323"/>
        <v>0</v>
      </c>
      <c r="AOE85" s="24">
        <f t="shared" si="1324"/>
        <v>0</v>
      </c>
      <c r="AOF85" s="24">
        <f t="shared" si="1325"/>
        <v>0</v>
      </c>
      <c r="AOK85" s="24">
        <f t="shared" si="1326"/>
        <v>0</v>
      </c>
      <c r="AOL85" s="24">
        <f t="shared" si="1327"/>
        <v>0</v>
      </c>
      <c r="AOM85" s="24">
        <f t="shared" si="1328"/>
        <v>0</v>
      </c>
      <c r="AOR85" s="24">
        <f t="shared" si="1329"/>
        <v>0</v>
      </c>
      <c r="AOS85" s="24">
        <f t="shared" si="1330"/>
        <v>0</v>
      </c>
      <c r="AOT85" s="24">
        <f t="shared" si="1331"/>
        <v>0</v>
      </c>
      <c r="AOY85" s="24">
        <f t="shared" si="1332"/>
        <v>0</v>
      </c>
      <c r="AOZ85" s="24">
        <f t="shared" si="1333"/>
        <v>0</v>
      </c>
      <c r="APA85" s="24">
        <f t="shared" si="1334"/>
        <v>0</v>
      </c>
      <c r="APF85" s="24">
        <f t="shared" si="1335"/>
        <v>0</v>
      </c>
      <c r="APG85" s="24">
        <f t="shared" si="1336"/>
        <v>0</v>
      </c>
      <c r="APH85" s="24">
        <f t="shared" si="1337"/>
        <v>0</v>
      </c>
      <c r="APM85" s="24">
        <f t="shared" si="1338"/>
        <v>0</v>
      </c>
      <c r="APN85" s="24">
        <f t="shared" si="1339"/>
        <v>0</v>
      </c>
      <c r="APO85" s="24">
        <f t="shared" si="1340"/>
        <v>0</v>
      </c>
      <c r="APT85" s="24">
        <f t="shared" si="1341"/>
        <v>0</v>
      </c>
      <c r="APU85" s="24">
        <f t="shared" si="1342"/>
        <v>0</v>
      </c>
      <c r="APV85" s="24">
        <f t="shared" si="1343"/>
        <v>0</v>
      </c>
      <c r="AQA85" s="24">
        <f t="shared" si="1344"/>
        <v>0</v>
      </c>
      <c r="AQB85" s="24">
        <f t="shared" si="1345"/>
        <v>0</v>
      </c>
      <c r="AQC85" s="24">
        <f t="shared" si="1346"/>
        <v>0</v>
      </c>
      <c r="AQH85" s="24">
        <f t="shared" si="1347"/>
        <v>0</v>
      </c>
      <c r="AQI85" s="24">
        <f t="shared" si="1348"/>
        <v>0</v>
      </c>
      <c r="AQJ85" s="24">
        <f t="shared" si="1349"/>
        <v>0</v>
      </c>
      <c r="AQO85" s="24">
        <f t="shared" si="1350"/>
        <v>0</v>
      </c>
      <c r="AQP85" s="24">
        <f t="shared" si="1351"/>
        <v>0</v>
      </c>
      <c r="AQQ85" s="24">
        <f t="shared" si="1352"/>
        <v>0</v>
      </c>
      <c r="AQV85" s="24">
        <f t="shared" si="1353"/>
        <v>0</v>
      </c>
      <c r="AQW85" s="24">
        <f t="shared" si="1354"/>
        <v>0</v>
      </c>
      <c r="AQX85" s="24">
        <f t="shared" si="1355"/>
        <v>0</v>
      </c>
      <c r="ARC85" s="24">
        <f t="shared" si="1356"/>
        <v>0</v>
      </c>
      <c r="ARD85" s="24">
        <f t="shared" si="1357"/>
        <v>0</v>
      </c>
      <c r="ARE85" s="24">
        <f t="shared" si="1358"/>
        <v>0</v>
      </c>
      <c r="ARJ85" s="24">
        <f t="shared" si="1359"/>
        <v>0</v>
      </c>
      <c r="ARK85" s="24">
        <f t="shared" si="1360"/>
        <v>0</v>
      </c>
      <c r="ARL85" s="24">
        <f t="shared" si="1361"/>
        <v>0</v>
      </c>
      <c r="ARQ85" s="24">
        <f t="shared" si="1362"/>
        <v>0</v>
      </c>
      <c r="ARR85" s="24">
        <f t="shared" si="1363"/>
        <v>0</v>
      </c>
      <c r="ARS85" s="24">
        <f t="shared" si="1364"/>
        <v>0</v>
      </c>
      <c r="ARX85" s="24">
        <f t="shared" si="1365"/>
        <v>0</v>
      </c>
      <c r="ARY85" s="24">
        <f t="shared" si="1366"/>
        <v>0</v>
      </c>
      <c r="ARZ85" s="24">
        <f t="shared" si="1367"/>
        <v>0</v>
      </c>
      <c r="ASE85" s="24">
        <f t="shared" si="1368"/>
        <v>0</v>
      </c>
      <c r="ASF85" s="24">
        <f t="shared" si="1369"/>
        <v>0</v>
      </c>
      <c r="ASG85" s="24">
        <f t="shared" si="1370"/>
        <v>0</v>
      </c>
      <c r="ASL85" s="24">
        <f t="shared" si="1371"/>
        <v>0</v>
      </c>
      <c r="ASM85" s="24">
        <f t="shared" si="1372"/>
        <v>0</v>
      </c>
      <c r="ASN85" s="24">
        <f t="shared" si="1373"/>
        <v>0</v>
      </c>
      <c r="ASS85" s="24">
        <f t="shared" si="1374"/>
        <v>0</v>
      </c>
      <c r="AST85" s="24">
        <f t="shared" si="1375"/>
        <v>0</v>
      </c>
      <c r="ASU85" s="24">
        <f t="shared" si="1376"/>
        <v>0</v>
      </c>
      <c r="ASZ85" s="24">
        <f t="shared" si="1377"/>
        <v>0</v>
      </c>
      <c r="ATA85" s="24">
        <f t="shared" si="1378"/>
        <v>0</v>
      </c>
      <c r="ATB85" s="24">
        <f t="shared" si="1379"/>
        <v>0</v>
      </c>
      <c r="ATG85" s="24">
        <f t="shared" si="1380"/>
        <v>0</v>
      </c>
      <c r="ATH85" s="24">
        <f t="shared" si="1381"/>
        <v>0</v>
      </c>
      <c r="ATI85" s="24">
        <f t="shared" si="1382"/>
        <v>0</v>
      </c>
      <c r="ATN85" s="24">
        <f t="shared" si="1383"/>
        <v>0</v>
      </c>
      <c r="ATO85" s="24">
        <f t="shared" si="1384"/>
        <v>0</v>
      </c>
      <c r="ATP85" s="24">
        <f t="shared" si="1385"/>
        <v>0</v>
      </c>
      <c r="ATU85" s="24">
        <f t="shared" si="1386"/>
        <v>0</v>
      </c>
      <c r="ATV85" s="24">
        <f t="shared" si="1387"/>
        <v>0</v>
      </c>
      <c r="ATW85" s="24">
        <f t="shared" si="1388"/>
        <v>0</v>
      </c>
      <c r="AUB85" s="24">
        <f t="shared" si="1389"/>
        <v>0</v>
      </c>
      <c r="AUC85" s="24">
        <f t="shared" si="1390"/>
        <v>0</v>
      </c>
      <c r="AUD85" s="24">
        <f t="shared" si="1391"/>
        <v>0</v>
      </c>
      <c r="AUI85" s="24">
        <f t="shared" si="1392"/>
        <v>0</v>
      </c>
      <c r="AUJ85" s="24">
        <f t="shared" si="1393"/>
        <v>0</v>
      </c>
      <c r="AUK85" s="24">
        <f t="shared" si="1394"/>
        <v>0</v>
      </c>
      <c r="AUP85" s="24">
        <f t="shared" si="1395"/>
        <v>0</v>
      </c>
      <c r="AUQ85" s="24">
        <f t="shared" si="1396"/>
        <v>0</v>
      </c>
      <c r="AUR85" s="24">
        <f t="shared" si="1397"/>
        <v>0</v>
      </c>
      <c r="AUW85" s="24">
        <f t="shared" si="1398"/>
        <v>0</v>
      </c>
      <c r="AUX85" s="24">
        <f t="shared" si="1399"/>
        <v>0</v>
      </c>
      <c r="AUY85" s="24">
        <f t="shared" si="1400"/>
        <v>0</v>
      </c>
      <c r="AVD85" s="24">
        <f t="shared" si="1401"/>
        <v>0</v>
      </c>
      <c r="AVE85" s="24">
        <f t="shared" si="1402"/>
        <v>0</v>
      </c>
      <c r="AVF85" s="24">
        <f t="shared" si="1403"/>
        <v>0</v>
      </c>
      <c r="AVK85" s="24">
        <f t="shared" si="1404"/>
        <v>0</v>
      </c>
      <c r="AVL85" s="24">
        <f t="shared" si="1405"/>
        <v>0</v>
      </c>
      <c r="AVM85" s="24">
        <f t="shared" si="1406"/>
        <v>0</v>
      </c>
      <c r="AVR85" s="24">
        <f t="shared" si="1407"/>
        <v>0</v>
      </c>
      <c r="AVS85" s="24">
        <f t="shared" si="1408"/>
        <v>0</v>
      </c>
      <c r="AVT85" s="24">
        <f t="shared" si="1409"/>
        <v>0</v>
      </c>
      <c r="AVY85" s="24">
        <f t="shared" si="1410"/>
        <v>0</v>
      </c>
      <c r="AVZ85" s="24">
        <f t="shared" si="1411"/>
        <v>0</v>
      </c>
      <c r="AWA85" s="24">
        <f t="shared" si="1412"/>
        <v>0</v>
      </c>
      <c r="AWF85" s="24">
        <f t="shared" si="1413"/>
        <v>0</v>
      </c>
      <c r="AWG85" s="24">
        <f t="shared" si="1414"/>
        <v>0</v>
      </c>
      <c r="AWH85" s="24">
        <f t="shared" si="1415"/>
        <v>0</v>
      </c>
      <c r="AWM85" s="24">
        <f t="shared" si="1416"/>
        <v>0</v>
      </c>
      <c r="AWN85" s="24">
        <f t="shared" si="1417"/>
        <v>0</v>
      </c>
      <c r="AWO85" s="24">
        <f t="shared" si="1418"/>
        <v>0</v>
      </c>
      <c r="AWT85" s="24">
        <f t="shared" si="1419"/>
        <v>0</v>
      </c>
      <c r="AWU85" s="24">
        <f t="shared" si="1420"/>
        <v>0</v>
      </c>
      <c r="AWV85" s="24">
        <f t="shared" si="1421"/>
        <v>0</v>
      </c>
      <c r="AXA85" s="24">
        <f t="shared" si="1422"/>
        <v>0</v>
      </c>
      <c r="AXB85" s="24">
        <f t="shared" si="1423"/>
        <v>0</v>
      </c>
      <c r="AXC85" s="24">
        <f t="shared" si="1424"/>
        <v>0</v>
      </c>
      <c r="AXH85" s="24">
        <f t="shared" si="1425"/>
        <v>0</v>
      </c>
      <c r="AXI85" s="24">
        <f t="shared" si="1426"/>
        <v>0</v>
      </c>
      <c r="AXJ85" s="24">
        <f t="shared" si="1427"/>
        <v>0</v>
      </c>
      <c r="AXO85" s="24">
        <f t="shared" si="1428"/>
        <v>0</v>
      </c>
      <c r="AXP85" s="24">
        <f t="shared" si="1429"/>
        <v>0</v>
      </c>
      <c r="AXQ85" s="24">
        <f t="shared" si="1430"/>
        <v>0</v>
      </c>
      <c r="AXV85" s="24">
        <f t="shared" si="1431"/>
        <v>0</v>
      </c>
      <c r="AXW85" s="24">
        <f t="shared" si="1432"/>
        <v>0</v>
      </c>
      <c r="AXX85" s="24">
        <f t="shared" si="1433"/>
        <v>0</v>
      </c>
      <c r="AYC85" s="24">
        <f t="shared" si="1434"/>
        <v>0</v>
      </c>
      <c r="AYD85" s="24">
        <f t="shared" si="1435"/>
        <v>0</v>
      </c>
      <c r="AYE85" s="24">
        <f t="shared" si="1436"/>
        <v>0</v>
      </c>
      <c r="AYJ85" s="24">
        <f t="shared" si="1437"/>
        <v>0</v>
      </c>
      <c r="AYK85" s="24">
        <f t="shared" si="1438"/>
        <v>0</v>
      </c>
      <c r="AYL85" s="24">
        <f t="shared" si="1439"/>
        <v>0</v>
      </c>
      <c r="AYQ85" s="24">
        <f t="shared" si="1440"/>
        <v>0</v>
      </c>
      <c r="AYR85" s="24">
        <f t="shared" si="1441"/>
        <v>0</v>
      </c>
      <c r="AYS85" s="24">
        <f t="shared" si="1442"/>
        <v>0</v>
      </c>
      <c r="AYX85" s="24">
        <f t="shared" si="1443"/>
        <v>0</v>
      </c>
      <c r="AYY85" s="24">
        <f t="shared" si="1444"/>
        <v>0</v>
      </c>
      <c r="AYZ85" s="24">
        <f t="shared" si="1445"/>
        <v>0</v>
      </c>
      <c r="AZE85" s="24">
        <f t="shared" si="1446"/>
        <v>0</v>
      </c>
      <c r="AZF85" s="24">
        <f t="shared" si="1447"/>
        <v>0</v>
      </c>
      <c r="AZG85" s="24">
        <f t="shared" si="1448"/>
        <v>0</v>
      </c>
      <c r="AZL85" s="24">
        <f t="shared" si="1449"/>
        <v>0</v>
      </c>
      <c r="AZM85" s="24">
        <f t="shared" si="1450"/>
        <v>0</v>
      </c>
      <c r="AZN85" s="24">
        <f t="shared" si="1451"/>
        <v>0</v>
      </c>
      <c r="AZS85" s="24">
        <f t="shared" si="1452"/>
        <v>0</v>
      </c>
      <c r="AZT85" s="24">
        <f t="shared" si="1453"/>
        <v>0</v>
      </c>
      <c r="AZU85" s="24">
        <f t="shared" si="1454"/>
        <v>0</v>
      </c>
      <c r="AZZ85" s="24">
        <f t="shared" si="1455"/>
        <v>0</v>
      </c>
      <c r="BAA85" s="24">
        <f t="shared" si="1456"/>
        <v>0</v>
      </c>
      <c r="BAB85" s="24">
        <f t="shared" si="1457"/>
        <v>0</v>
      </c>
      <c r="BAG85" s="24">
        <f t="shared" si="1458"/>
        <v>0</v>
      </c>
      <c r="BAH85" s="24">
        <f t="shared" si="1459"/>
        <v>0</v>
      </c>
      <c r="BAI85" s="24">
        <f t="shared" si="1460"/>
        <v>0</v>
      </c>
      <c r="BAN85" s="24">
        <f t="shared" si="1461"/>
        <v>0</v>
      </c>
      <c r="BAO85" s="24">
        <f t="shared" si="1462"/>
        <v>0</v>
      </c>
      <c r="BAP85" s="24">
        <f t="shared" si="1463"/>
        <v>0</v>
      </c>
      <c r="BAU85" s="24">
        <f t="shared" si="1464"/>
        <v>0</v>
      </c>
      <c r="BAV85" s="24">
        <f t="shared" si="1465"/>
        <v>0</v>
      </c>
      <c r="BAW85" s="24">
        <f t="shared" si="1466"/>
        <v>0</v>
      </c>
      <c r="BBB85" s="24">
        <f t="shared" si="1467"/>
        <v>0</v>
      </c>
      <c r="BBC85" s="24">
        <f t="shared" si="1468"/>
        <v>0</v>
      </c>
      <c r="BBD85" s="24">
        <f t="shared" si="1469"/>
        <v>0</v>
      </c>
      <c r="BBI85" s="24">
        <f t="shared" si="1470"/>
        <v>0</v>
      </c>
      <c r="BBJ85" s="24">
        <f t="shared" si="1471"/>
        <v>0</v>
      </c>
      <c r="BBK85" s="24">
        <f t="shared" si="1472"/>
        <v>0</v>
      </c>
      <c r="BBP85" s="24">
        <f t="shared" si="1473"/>
        <v>0</v>
      </c>
      <c r="BBQ85" s="24">
        <f t="shared" si="1474"/>
        <v>0</v>
      </c>
      <c r="BBR85" s="24">
        <f t="shared" si="1475"/>
        <v>0</v>
      </c>
      <c r="BBW85" s="24">
        <f t="shared" si="1476"/>
        <v>0</v>
      </c>
      <c r="BBX85" s="24">
        <f t="shared" si="1477"/>
        <v>0</v>
      </c>
      <c r="BBY85" s="24">
        <f t="shared" si="1478"/>
        <v>0</v>
      </c>
      <c r="BCD85" s="24">
        <f t="shared" si="1479"/>
        <v>0</v>
      </c>
      <c r="BCE85" s="24">
        <f t="shared" si="1480"/>
        <v>0</v>
      </c>
      <c r="BCF85" s="24">
        <f t="shared" si="1481"/>
        <v>0</v>
      </c>
      <c r="BCK85" s="24">
        <f t="shared" si="1482"/>
        <v>0</v>
      </c>
      <c r="BCL85" s="24">
        <f t="shared" si="1483"/>
        <v>0</v>
      </c>
      <c r="BCM85" s="24">
        <f t="shared" si="1484"/>
        <v>0</v>
      </c>
      <c r="BCR85" s="24">
        <f t="shared" si="1485"/>
        <v>0</v>
      </c>
      <c r="BCS85" s="24">
        <f t="shared" si="1486"/>
        <v>0</v>
      </c>
      <c r="BCT85" s="24">
        <f t="shared" si="1487"/>
        <v>0</v>
      </c>
      <c r="BCY85" s="24">
        <f t="shared" si="1488"/>
        <v>0</v>
      </c>
      <c r="BCZ85" s="24">
        <f t="shared" si="1489"/>
        <v>0</v>
      </c>
      <c r="BDA85" s="24">
        <f t="shared" si="1490"/>
        <v>0</v>
      </c>
      <c r="BDF85" s="24">
        <f t="shared" si="1491"/>
        <v>0</v>
      </c>
      <c r="BDG85" s="24">
        <f t="shared" si="1492"/>
        <v>0</v>
      </c>
      <c r="BDH85" s="24">
        <f t="shared" si="1493"/>
        <v>0</v>
      </c>
      <c r="BDM85" s="24">
        <f t="shared" si="1494"/>
        <v>0</v>
      </c>
      <c r="BDN85" s="24">
        <f t="shared" si="1495"/>
        <v>0</v>
      </c>
      <c r="BDO85" s="24">
        <f t="shared" si="1496"/>
        <v>0</v>
      </c>
      <c r="BDT85" s="24">
        <f t="shared" si="1497"/>
        <v>0</v>
      </c>
      <c r="BDU85" s="24">
        <f t="shared" si="1498"/>
        <v>0</v>
      </c>
      <c r="BDV85" s="24">
        <f t="shared" si="1499"/>
        <v>0</v>
      </c>
      <c r="BEA85" s="24">
        <f t="shared" si="1500"/>
        <v>0</v>
      </c>
      <c r="BEB85" s="24">
        <f t="shared" si="1501"/>
        <v>0</v>
      </c>
      <c r="BEC85" s="24">
        <f t="shared" si="1502"/>
        <v>0</v>
      </c>
      <c r="BEH85" s="24">
        <f t="shared" si="1503"/>
        <v>0</v>
      </c>
      <c r="BEI85" s="24">
        <f t="shared" si="1504"/>
        <v>0</v>
      </c>
      <c r="BEJ85" s="24">
        <f t="shared" si="1505"/>
        <v>0</v>
      </c>
      <c r="BEO85" s="24">
        <f t="shared" si="1506"/>
        <v>0</v>
      </c>
      <c r="BEP85" s="24">
        <f t="shared" si="1507"/>
        <v>0</v>
      </c>
      <c r="BEQ85" s="24">
        <f t="shared" si="1508"/>
        <v>0</v>
      </c>
      <c r="BEV85" s="24">
        <f t="shared" si="1509"/>
        <v>0</v>
      </c>
      <c r="BEW85" s="24">
        <f t="shared" si="1510"/>
        <v>0</v>
      </c>
      <c r="BEX85" s="24">
        <f t="shared" si="1511"/>
        <v>0</v>
      </c>
      <c r="BFC85" s="24">
        <f t="shared" si="1512"/>
        <v>0</v>
      </c>
      <c r="BFD85" s="24">
        <f t="shared" si="1513"/>
        <v>0</v>
      </c>
      <c r="BFE85" s="24">
        <f t="shared" si="1514"/>
        <v>0</v>
      </c>
      <c r="BFJ85" s="24">
        <f t="shared" si="1515"/>
        <v>0</v>
      </c>
      <c r="BFK85" s="24">
        <f t="shared" si="1516"/>
        <v>0</v>
      </c>
      <c r="BFL85" s="24">
        <f t="shared" si="1517"/>
        <v>0</v>
      </c>
      <c r="BFQ85" s="24">
        <f t="shared" si="1518"/>
        <v>0</v>
      </c>
      <c r="BFR85" s="24">
        <f t="shared" si="1519"/>
        <v>0</v>
      </c>
      <c r="BFS85" s="24">
        <f t="shared" si="1520"/>
        <v>0</v>
      </c>
      <c r="BFX85" s="24">
        <f t="shared" si="1521"/>
        <v>0</v>
      </c>
      <c r="BFY85" s="24">
        <f t="shared" si="1522"/>
        <v>0</v>
      </c>
      <c r="BFZ85" s="24">
        <f t="shared" si="1523"/>
        <v>0</v>
      </c>
      <c r="BGE85" s="24">
        <f t="shared" si="1524"/>
        <v>0</v>
      </c>
      <c r="BGF85" s="24">
        <f t="shared" si="1525"/>
        <v>0</v>
      </c>
      <c r="BGG85" s="24">
        <f t="shared" si="1526"/>
        <v>0</v>
      </c>
      <c r="BGL85" s="24">
        <f t="shared" si="1527"/>
        <v>0</v>
      </c>
      <c r="BGM85" s="24">
        <f t="shared" si="1528"/>
        <v>0</v>
      </c>
      <c r="BGN85" s="24">
        <f t="shared" si="1529"/>
        <v>0</v>
      </c>
      <c r="BGS85" s="24">
        <f t="shared" si="1530"/>
        <v>0</v>
      </c>
      <c r="BGT85" s="24">
        <f t="shared" si="1531"/>
        <v>0</v>
      </c>
      <c r="BGU85" s="24">
        <f t="shared" si="1532"/>
        <v>0</v>
      </c>
      <c r="BGZ85" s="24">
        <f t="shared" si="1533"/>
        <v>0</v>
      </c>
      <c r="BHA85" s="24">
        <f t="shared" si="1534"/>
        <v>0</v>
      </c>
      <c r="BHB85" s="24">
        <f t="shared" si="1535"/>
        <v>0</v>
      </c>
      <c r="BHG85" s="24">
        <f t="shared" si="1536"/>
        <v>0</v>
      </c>
      <c r="BHH85" s="24">
        <f t="shared" si="1537"/>
        <v>0</v>
      </c>
      <c r="BHI85" s="24">
        <f t="shared" si="1538"/>
        <v>0</v>
      </c>
      <c r="BHN85" s="24">
        <f t="shared" si="1539"/>
        <v>0</v>
      </c>
      <c r="BHO85" s="24">
        <f t="shared" si="1540"/>
        <v>0</v>
      </c>
      <c r="BHP85" s="24">
        <f t="shared" si="1541"/>
        <v>0</v>
      </c>
      <c r="BHU85" s="24">
        <f t="shared" si="1542"/>
        <v>0</v>
      </c>
      <c r="BHV85" s="24">
        <f t="shared" si="1543"/>
        <v>0</v>
      </c>
      <c r="BHW85" s="24">
        <f t="shared" si="1544"/>
        <v>0</v>
      </c>
      <c r="BIB85" s="24">
        <f t="shared" si="1545"/>
        <v>0</v>
      </c>
      <c r="BIC85" s="24">
        <f t="shared" si="1546"/>
        <v>0</v>
      </c>
      <c r="BID85" s="24">
        <f t="shared" si="1547"/>
        <v>0</v>
      </c>
      <c r="BII85" s="24">
        <f t="shared" si="1548"/>
        <v>0</v>
      </c>
      <c r="BIJ85" s="24">
        <f t="shared" si="1549"/>
        <v>0</v>
      </c>
      <c r="BIK85" s="24">
        <f t="shared" si="1550"/>
        <v>0</v>
      </c>
      <c r="BIP85" s="24">
        <f t="shared" si="1551"/>
        <v>0</v>
      </c>
      <c r="BIQ85" s="24">
        <f t="shared" si="1552"/>
        <v>0</v>
      </c>
      <c r="BIR85" s="24">
        <f t="shared" si="1553"/>
        <v>0</v>
      </c>
      <c r="BIW85" s="24">
        <f t="shared" si="1554"/>
        <v>0</v>
      </c>
      <c r="BIX85" s="24">
        <f t="shared" si="1555"/>
        <v>0</v>
      </c>
      <c r="BIY85" s="24">
        <f t="shared" si="1556"/>
        <v>0</v>
      </c>
      <c r="BJD85" s="24">
        <f t="shared" si="1557"/>
        <v>0</v>
      </c>
      <c r="BJE85" s="24">
        <f t="shared" si="1558"/>
        <v>0</v>
      </c>
      <c r="BJF85" s="24">
        <f t="shared" si="1559"/>
        <v>0</v>
      </c>
      <c r="BJK85" s="24">
        <f t="shared" si="1560"/>
        <v>0</v>
      </c>
      <c r="BJL85" s="24">
        <f t="shared" si="1561"/>
        <v>0</v>
      </c>
      <c r="BJM85" s="24">
        <f t="shared" si="1562"/>
        <v>0</v>
      </c>
      <c r="BJR85" s="24">
        <f t="shared" si="1563"/>
        <v>0</v>
      </c>
      <c r="BJS85" s="24">
        <f t="shared" si="1564"/>
        <v>0</v>
      </c>
      <c r="BJT85" s="24">
        <f t="shared" si="1565"/>
        <v>0</v>
      </c>
      <c r="BJY85" s="24">
        <f t="shared" si="1566"/>
        <v>0</v>
      </c>
      <c r="BJZ85" s="24">
        <f t="shared" si="1567"/>
        <v>0</v>
      </c>
      <c r="BKA85" s="24">
        <f t="shared" si="1568"/>
        <v>0</v>
      </c>
      <c r="BKF85" s="24">
        <f t="shared" si="1569"/>
        <v>0</v>
      </c>
      <c r="BKG85" s="24">
        <f t="shared" si="1570"/>
        <v>0</v>
      </c>
      <c r="BKH85" s="24">
        <f t="shared" si="1571"/>
        <v>0</v>
      </c>
      <c r="BKM85" s="24">
        <f t="shared" si="1572"/>
        <v>0</v>
      </c>
      <c r="BKN85" s="24">
        <f t="shared" si="1573"/>
        <v>0</v>
      </c>
      <c r="BKO85" s="24">
        <f t="shared" si="1574"/>
        <v>0</v>
      </c>
      <c r="BKT85" s="24">
        <f t="shared" si="1575"/>
        <v>0</v>
      </c>
      <c r="BKU85" s="24">
        <f t="shared" si="1576"/>
        <v>0</v>
      </c>
      <c r="BKV85" s="24">
        <f t="shared" si="1577"/>
        <v>0</v>
      </c>
      <c r="BLA85" s="24">
        <f t="shared" si="1578"/>
        <v>0</v>
      </c>
      <c r="BLB85" s="24">
        <f t="shared" si="1579"/>
        <v>0</v>
      </c>
      <c r="BLC85" s="24">
        <f t="shared" si="1580"/>
        <v>0</v>
      </c>
      <c r="BLH85" s="24">
        <f t="shared" si="1581"/>
        <v>0</v>
      </c>
      <c r="BLI85" s="24">
        <f t="shared" si="1582"/>
        <v>0</v>
      </c>
      <c r="BLJ85" s="24">
        <f t="shared" si="1583"/>
        <v>0</v>
      </c>
      <c r="BLO85" s="24">
        <f t="shared" si="1584"/>
        <v>0</v>
      </c>
      <c r="BLP85" s="24">
        <f t="shared" si="1585"/>
        <v>0</v>
      </c>
      <c r="BLQ85" s="24">
        <f t="shared" si="1586"/>
        <v>0</v>
      </c>
      <c r="BLV85" s="24">
        <f t="shared" si="1587"/>
        <v>0</v>
      </c>
      <c r="BLW85" s="24">
        <f t="shared" si="1588"/>
        <v>0</v>
      </c>
      <c r="BLX85" s="24">
        <f t="shared" si="1589"/>
        <v>0</v>
      </c>
      <c r="BMC85" s="24">
        <f t="shared" si="1590"/>
        <v>0</v>
      </c>
      <c r="BMD85" s="24">
        <f t="shared" si="1591"/>
        <v>0</v>
      </c>
      <c r="BME85" s="24">
        <f t="shared" si="1592"/>
        <v>0</v>
      </c>
      <c r="BMJ85" s="24">
        <f t="shared" si="1593"/>
        <v>0</v>
      </c>
      <c r="BMK85" s="24">
        <f t="shared" si="1594"/>
        <v>0</v>
      </c>
      <c r="BML85" s="24">
        <f t="shared" si="1595"/>
        <v>0</v>
      </c>
      <c r="BMQ85" s="24">
        <f t="shared" si="1596"/>
        <v>0</v>
      </c>
      <c r="BMR85" s="24">
        <f t="shared" si="1597"/>
        <v>0</v>
      </c>
      <c r="BMS85" s="24">
        <f t="shared" si="1598"/>
        <v>0</v>
      </c>
      <c r="BMX85" s="24">
        <f t="shared" si="1599"/>
        <v>0</v>
      </c>
      <c r="BMY85" s="24">
        <f t="shared" si="1600"/>
        <v>0</v>
      </c>
      <c r="BMZ85" s="24">
        <f t="shared" si="1601"/>
        <v>0</v>
      </c>
      <c r="BNE85" s="24">
        <f t="shared" si="1602"/>
        <v>0</v>
      </c>
      <c r="BNF85" s="24">
        <f t="shared" si="1603"/>
        <v>0</v>
      </c>
      <c r="BNG85" s="24">
        <f t="shared" si="1604"/>
        <v>0</v>
      </c>
      <c r="BNL85" s="24">
        <f t="shared" si="1605"/>
        <v>0</v>
      </c>
      <c r="BNM85" s="24">
        <f t="shared" si="1606"/>
        <v>0</v>
      </c>
      <c r="BNN85" s="24">
        <f t="shared" si="1607"/>
        <v>0</v>
      </c>
      <c r="BNS85" s="24">
        <f t="shared" si="1608"/>
        <v>0</v>
      </c>
      <c r="BNT85" s="24">
        <f t="shared" si="1609"/>
        <v>0</v>
      </c>
      <c r="BNU85" s="24">
        <f t="shared" si="1610"/>
        <v>0</v>
      </c>
      <c r="BNZ85" s="24">
        <f t="shared" si="1611"/>
        <v>0</v>
      </c>
      <c r="BOA85" s="24">
        <f t="shared" si="1612"/>
        <v>0</v>
      </c>
      <c r="BOB85" s="24">
        <f t="shared" si="1613"/>
        <v>0</v>
      </c>
      <c r="BOG85" s="24">
        <f t="shared" si="1614"/>
        <v>0</v>
      </c>
      <c r="BOH85" s="24">
        <f t="shared" si="1615"/>
        <v>0</v>
      </c>
      <c r="BOI85" s="24">
        <f t="shared" si="1616"/>
        <v>0</v>
      </c>
      <c r="BON85" s="24">
        <f t="shared" si="1617"/>
        <v>0</v>
      </c>
      <c r="BOO85" s="24">
        <f t="shared" si="1618"/>
        <v>0</v>
      </c>
      <c r="BOP85" s="24">
        <f t="shared" si="1619"/>
        <v>0</v>
      </c>
      <c r="BOU85" s="24">
        <f t="shared" si="1620"/>
        <v>0</v>
      </c>
      <c r="BOV85" s="24">
        <f t="shared" si="1621"/>
        <v>0</v>
      </c>
      <c r="BOW85" s="24">
        <f t="shared" si="1622"/>
        <v>0</v>
      </c>
      <c r="BPB85" s="24">
        <f t="shared" si="1623"/>
        <v>0</v>
      </c>
      <c r="BPC85" s="24">
        <f t="shared" si="1624"/>
        <v>0</v>
      </c>
      <c r="BPD85" s="24">
        <f t="shared" si="1625"/>
        <v>0</v>
      </c>
      <c r="BPI85" s="24">
        <f t="shared" si="1626"/>
        <v>0</v>
      </c>
      <c r="BPJ85" s="24">
        <f t="shared" si="1627"/>
        <v>0</v>
      </c>
      <c r="BPK85" s="24">
        <f t="shared" si="1628"/>
        <v>0</v>
      </c>
      <c r="BPP85" s="24">
        <f t="shared" si="1629"/>
        <v>0</v>
      </c>
      <c r="BPQ85" s="24">
        <f t="shared" si="1630"/>
        <v>0</v>
      </c>
      <c r="BPR85" s="24">
        <f t="shared" si="1631"/>
        <v>0</v>
      </c>
      <c r="BPW85" s="24">
        <f t="shared" si="1632"/>
        <v>0</v>
      </c>
      <c r="BPX85" s="24">
        <f t="shared" si="1633"/>
        <v>0</v>
      </c>
      <c r="BPY85" s="24">
        <f t="shared" si="1634"/>
        <v>0</v>
      </c>
      <c r="BQD85" s="24">
        <f t="shared" si="1635"/>
        <v>0</v>
      </c>
      <c r="BQE85" s="24">
        <f t="shared" si="1636"/>
        <v>0</v>
      </c>
      <c r="BQF85" s="24">
        <f t="shared" si="1637"/>
        <v>0</v>
      </c>
      <c r="BQK85" s="24">
        <f t="shared" si="1638"/>
        <v>0</v>
      </c>
      <c r="BQL85" s="24">
        <f t="shared" si="1639"/>
        <v>0</v>
      </c>
      <c r="BQM85" s="24">
        <f t="shared" si="1640"/>
        <v>0</v>
      </c>
      <c r="BQR85" s="24">
        <f t="shared" si="1641"/>
        <v>0</v>
      </c>
      <c r="BQS85" s="24">
        <f t="shared" si="1642"/>
        <v>0</v>
      </c>
      <c r="BQT85" s="24">
        <f t="shared" si="1643"/>
        <v>0</v>
      </c>
      <c r="BQY85" s="24">
        <f t="shared" si="1644"/>
        <v>0</v>
      </c>
      <c r="BQZ85" s="24">
        <f t="shared" si="1645"/>
        <v>0</v>
      </c>
      <c r="BRA85" s="24">
        <f t="shared" si="1646"/>
        <v>0</v>
      </c>
      <c r="BRF85" s="24">
        <f t="shared" si="1647"/>
        <v>0</v>
      </c>
      <c r="BRG85" s="24">
        <f t="shared" si="1648"/>
        <v>0</v>
      </c>
      <c r="BRH85" s="24">
        <f t="shared" si="1649"/>
        <v>0</v>
      </c>
      <c r="BRM85" s="24">
        <f t="shared" si="1650"/>
        <v>0</v>
      </c>
      <c r="BRN85" s="24">
        <f t="shared" si="1651"/>
        <v>0</v>
      </c>
      <c r="BRO85" s="24">
        <f t="shared" si="1652"/>
        <v>0</v>
      </c>
      <c r="BRT85" s="24">
        <f t="shared" si="1653"/>
        <v>0</v>
      </c>
      <c r="BRU85" s="24">
        <f t="shared" si="1654"/>
        <v>0</v>
      </c>
      <c r="BRV85" s="24">
        <f t="shared" si="1655"/>
        <v>0</v>
      </c>
      <c r="BSA85" s="24">
        <f t="shared" si="1656"/>
        <v>0</v>
      </c>
      <c r="BSB85" s="24">
        <f t="shared" si="1657"/>
        <v>0</v>
      </c>
      <c r="BSC85" s="24">
        <f t="shared" si="1658"/>
        <v>0</v>
      </c>
      <c r="BSH85" s="24">
        <f t="shared" si="1659"/>
        <v>0</v>
      </c>
      <c r="BSI85" s="24">
        <f t="shared" si="1660"/>
        <v>0</v>
      </c>
      <c r="BSJ85" s="24">
        <f t="shared" si="1661"/>
        <v>0</v>
      </c>
      <c r="BSO85" s="24">
        <f t="shared" si="1662"/>
        <v>0</v>
      </c>
      <c r="BSP85" s="24">
        <f t="shared" si="1663"/>
        <v>0</v>
      </c>
      <c r="BSQ85" s="24">
        <f t="shared" si="1664"/>
        <v>0</v>
      </c>
      <c r="BSV85" s="24">
        <f t="shared" si="1665"/>
        <v>0</v>
      </c>
      <c r="BSW85" s="24">
        <f t="shared" si="1666"/>
        <v>0</v>
      </c>
      <c r="BSX85" s="24">
        <f t="shared" si="1667"/>
        <v>0</v>
      </c>
      <c r="BTC85" s="24">
        <f t="shared" si="1668"/>
        <v>0</v>
      </c>
      <c r="BTD85" s="24">
        <f t="shared" si="1669"/>
        <v>0</v>
      </c>
      <c r="BTE85" s="24">
        <f t="shared" si="1670"/>
        <v>0</v>
      </c>
      <c r="BTJ85" s="24">
        <f t="shared" si="1671"/>
        <v>0</v>
      </c>
      <c r="BTK85" s="24">
        <f t="shared" si="1672"/>
        <v>0</v>
      </c>
      <c r="BTL85" s="24">
        <f t="shared" si="1673"/>
        <v>0</v>
      </c>
      <c r="BTQ85" s="24">
        <f t="shared" si="1674"/>
        <v>0</v>
      </c>
      <c r="BTR85" s="24">
        <f t="shared" si="1675"/>
        <v>0</v>
      </c>
      <c r="BTS85" s="24">
        <f t="shared" si="1676"/>
        <v>0</v>
      </c>
      <c r="BTX85" s="24">
        <f t="shared" si="1677"/>
        <v>0</v>
      </c>
      <c r="BTY85" s="24">
        <f t="shared" si="1678"/>
        <v>0</v>
      </c>
      <c r="BTZ85" s="24">
        <f t="shared" si="1679"/>
        <v>0</v>
      </c>
      <c r="BUE85" s="24">
        <f t="shared" si="1680"/>
        <v>0</v>
      </c>
      <c r="BUF85" s="24">
        <f t="shared" si="1681"/>
        <v>0</v>
      </c>
      <c r="BUG85" s="24">
        <f t="shared" si="1682"/>
        <v>0</v>
      </c>
      <c r="BUL85" s="24">
        <f t="shared" si="1683"/>
        <v>0</v>
      </c>
      <c r="BUM85" s="24">
        <f t="shared" si="1684"/>
        <v>0</v>
      </c>
      <c r="BUN85" s="24">
        <f t="shared" si="1685"/>
        <v>0</v>
      </c>
      <c r="BUS85" s="24">
        <f t="shared" si="1686"/>
        <v>0</v>
      </c>
      <c r="BUT85" s="24">
        <f t="shared" si="1687"/>
        <v>0</v>
      </c>
      <c r="BUU85" s="24">
        <f t="shared" si="1688"/>
        <v>0</v>
      </c>
      <c r="BUZ85" s="24">
        <f t="shared" si="1689"/>
        <v>0</v>
      </c>
      <c r="BVA85" s="24">
        <f t="shared" si="1690"/>
        <v>0</v>
      </c>
      <c r="BVB85" s="24">
        <f t="shared" si="1691"/>
        <v>0</v>
      </c>
      <c r="BVG85" s="24">
        <f t="shared" si="1692"/>
        <v>0</v>
      </c>
      <c r="BVH85" s="24">
        <f t="shared" si="1693"/>
        <v>0</v>
      </c>
      <c r="BVI85" s="24">
        <f t="shared" si="1694"/>
        <v>0</v>
      </c>
      <c r="BVN85" s="24">
        <f t="shared" si="1695"/>
        <v>0</v>
      </c>
      <c r="BVO85" s="24">
        <f t="shared" si="1696"/>
        <v>0</v>
      </c>
      <c r="BVP85" s="24">
        <f t="shared" si="1697"/>
        <v>0</v>
      </c>
      <c r="BVU85" s="24">
        <f t="shared" si="1698"/>
        <v>0</v>
      </c>
      <c r="BVV85" s="24">
        <f t="shared" si="1699"/>
        <v>0</v>
      </c>
      <c r="BVW85" s="24">
        <f t="shared" si="1700"/>
        <v>0</v>
      </c>
      <c r="BVX85"/>
      <c r="BVY85"/>
      <c r="BVZ85"/>
      <c r="BWA85"/>
      <c r="BWB85" s="24">
        <f t="shared" si="1701"/>
        <v>0</v>
      </c>
      <c r="BWC85" s="24">
        <f t="shared" si="1702"/>
        <v>0</v>
      </c>
      <c r="BWD85" s="24">
        <f t="shared" si="1703"/>
        <v>0</v>
      </c>
      <c r="BWI85" s="24">
        <f t="shared" si="1704"/>
        <v>0</v>
      </c>
      <c r="BWJ85" s="24">
        <f t="shared" si="1705"/>
        <v>0</v>
      </c>
      <c r="BWK85" s="24">
        <f t="shared" si="1706"/>
        <v>0</v>
      </c>
      <c r="BWP85" s="24">
        <f t="shared" si="1707"/>
        <v>0</v>
      </c>
      <c r="BWQ85" s="24">
        <f t="shared" si="1708"/>
        <v>0</v>
      </c>
      <c r="BWR85" s="24">
        <f t="shared" si="1709"/>
        <v>0</v>
      </c>
      <c r="BWW85" s="24">
        <f t="shared" si="1710"/>
        <v>0</v>
      </c>
      <c r="BWX85" s="24">
        <f t="shared" si="1711"/>
        <v>0</v>
      </c>
      <c r="BWY85" s="24">
        <f t="shared" si="1712"/>
        <v>0</v>
      </c>
      <c r="BXD85" s="24">
        <f t="shared" si="1713"/>
        <v>0</v>
      </c>
      <c r="BXE85" s="24">
        <f t="shared" si="1714"/>
        <v>0</v>
      </c>
      <c r="BXF85" s="24">
        <f t="shared" si="1715"/>
        <v>0</v>
      </c>
      <c r="BXK85" s="24">
        <f t="shared" si="1716"/>
        <v>0</v>
      </c>
      <c r="BXL85" s="24">
        <f t="shared" si="1717"/>
        <v>0</v>
      </c>
      <c r="BXM85" s="24">
        <f t="shared" si="1718"/>
        <v>0</v>
      </c>
      <c r="BXR85" s="24">
        <f t="shared" si="1719"/>
        <v>0</v>
      </c>
      <c r="BXS85" s="24">
        <f t="shared" si="1720"/>
        <v>0</v>
      </c>
      <c r="BXT85" s="24">
        <f t="shared" si="1721"/>
        <v>0</v>
      </c>
      <c r="BXY85" s="24">
        <f t="shared" si="1722"/>
        <v>0</v>
      </c>
      <c r="BXZ85" s="24">
        <f t="shared" si="1723"/>
        <v>0</v>
      </c>
      <c r="BYA85" s="24">
        <f t="shared" si="1724"/>
        <v>0</v>
      </c>
      <c r="BYF85" s="24">
        <f t="shared" si="1725"/>
        <v>0</v>
      </c>
      <c r="BYG85" s="24">
        <f t="shared" si="1726"/>
        <v>0</v>
      </c>
      <c r="BYH85" s="24">
        <f t="shared" si="1727"/>
        <v>0</v>
      </c>
      <c r="BYM85" s="24">
        <f t="shared" si="1728"/>
        <v>0</v>
      </c>
      <c r="BYN85" s="24">
        <f t="shared" si="1729"/>
        <v>0</v>
      </c>
      <c r="BYO85" s="24">
        <f t="shared" si="1730"/>
        <v>0</v>
      </c>
      <c r="BYT85" s="24">
        <f t="shared" si="1731"/>
        <v>0</v>
      </c>
      <c r="BYU85" s="24">
        <f t="shared" si="1732"/>
        <v>0</v>
      </c>
      <c r="BYV85" s="24">
        <f t="shared" si="1733"/>
        <v>0</v>
      </c>
    </row>
    <row r="86" spans="6:1023 1028:2024" x14ac:dyDescent="0.3">
      <c r="F86" s="82">
        <f t="shared" si="867"/>
        <v>0</v>
      </c>
      <c r="G86" s="82">
        <f t="shared" si="868"/>
        <v>0</v>
      </c>
      <c r="H86" s="82">
        <f t="shared" si="869"/>
        <v>0</v>
      </c>
      <c r="M86" s="15">
        <f t="shared" si="870"/>
        <v>0</v>
      </c>
      <c r="N86" s="15">
        <f t="shared" si="871"/>
        <v>0</v>
      </c>
      <c r="O86" s="15">
        <f t="shared" si="872"/>
        <v>0</v>
      </c>
      <c r="P86" s="15"/>
      <c r="Q86" s="15"/>
      <c r="T86" s="15">
        <f t="shared" si="873"/>
        <v>0</v>
      </c>
      <c r="U86" s="15">
        <f t="shared" si="874"/>
        <v>0</v>
      </c>
      <c r="V86" s="15">
        <f t="shared" si="875"/>
        <v>0</v>
      </c>
      <c r="AA86" s="15">
        <f t="shared" si="876"/>
        <v>0</v>
      </c>
      <c r="AB86" s="15">
        <f t="shared" si="877"/>
        <v>0</v>
      </c>
      <c r="AC86" s="15">
        <f t="shared" si="878"/>
        <v>0</v>
      </c>
      <c r="AD86" s="16"/>
      <c r="AE86" s="15"/>
      <c r="AF86" s="15"/>
      <c r="AG86" s="15"/>
      <c r="AH86" s="15">
        <f t="shared" si="879"/>
        <v>0</v>
      </c>
      <c r="AI86" s="15">
        <f t="shared" si="880"/>
        <v>0</v>
      </c>
      <c r="AJ86" s="15">
        <f t="shared" si="881"/>
        <v>0</v>
      </c>
      <c r="AO86" s="15">
        <f t="shared" si="882"/>
        <v>0</v>
      </c>
      <c r="AP86" s="15">
        <f t="shared" si="883"/>
        <v>0</v>
      </c>
      <c r="AQ86" s="15">
        <f t="shared" si="884"/>
        <v>0</v>
      </c>
      <c r="AV86" s="15">
        <f t="shared" si="885"/>
        <v>0</v>
      </c>
      <c r="AW86" s="15">
        <f t="shared" si="886"/>
        <v>0</v>
      </c>
      <c r="AX86" s="15">
        <f t="shared" si="887"/>
        <v>0</v>
      </c>
      <c r="BC86" s="15">
        <f t="shared" si="888"/>
        <v>0</v>
      </c>
      <c r="BD86" s="15">
        <f t="shared" si="889"/>
        <v>0</v>
      </c>
      <c r="BE86" s="15">
        <f t="shared" si="890"/>
        <v>0</v>
      </c>
      <c r="BJ86" s="15">
        <f t="shared" si="891"/>
        <v>0</v>
      </c>
      <c r="BK86" s="15">
        <f t="shared" si="892"/>
        <v>0</v>
      </c>
      <c r="BL86" s="15">
        <f t="shared" si="893"/>
        <v>0</v>
      </c>
      <c r="BQ86" s="15">
        <f t="shared" si="894"/>
        <v>0</v>
      </c>
      <c r="BR86" s="15">
        <f t="shared" si="895"/>
        <v>0</v>
      </c>
      <c r="BS86" s="15">
        <f t="shared" si="896"/>
        <v>0</v>
      </c>
      <c r="BX86" s="15">
        <f t="shared" si="897"/>
        <v>0</v>
      </c>
      <c r="BY86" s="15">
        <f t="shared" si="898"/>
        <v>0</v>
      </c>
      <c r="BZ86" s="15">
        <f t="shared" si="899"/>
        <v>0</v>
      </c>
      <c r="CE86" s="15">
        <f t="shared" si="900"/>
        <v>0</v>
      </c>
      <c r="CF86" s="15">
        <f t="shared" si="901"/>
        <v>0</v>
      </c>
      <c r="CG86" s="15">
        <f t="shared" si="902"/>
        <v>0</v>
      </c>
      <c r="CL86" s="30">
        <f t="shared" si="903"/>
        <v>0</v>
      </c>
      <c r="CM86" s="30">
        <f t="shared" si="904"/>
        <v>0</v>
      </c>
      <c r="CN86" s="54">
        <f t="shared" si="905"/>
        <v>0</v>
      </c>
      <c r="CS86" s="30">
        <f t="shared" si="906"/>
        <v>0</v>
      </c>
      <c r="CT86" s="30">
        <f t="shared" si="907"/>
        <v>0</v>
      </c>
      <c r="CU86" s="54">
        <f t="shared" si="908"/>
        <v>0</v>
      </c>
      <c r="CZ86" s="30">
        <f t="shared" si="909"/>
        <v>0</v>
      </c>
      <c r="DA86" s="30">
        <f t="shared" si="910"/>
        <v>0</v>
      </c>
      <c r="DB86" s="54">
        <f t="shared" si="911"/>
        <v>0</v>
      </c>
      <c r="DG86" s="30">
        <f t="shared" si="912"/>
        <v>0</v>
      </c>
      <c r="DH86" s="30">
        <f t="shared" si="913"/>
        <v>0</v>
      </c>
      <c r="DI86" s="54">
        <f t="shared" si="914"/>
        <v>0</v>
      </c>
      <c r="DN86" s="30">
        <f t="shared" si="915"/>
        <v>0</v>
      </c>
      <c r="DO86" s="30">
        <f t="shared" si="916"/>
        <v>0</v>
      </c>
      <c r="DP86" s="54">
        <f t="shared" si="917"/>
        <v>0</v>
      </c>
      <c r="DU86" s="30">
        <f t="shared" si="918"/>
        <v>0</v>
      </c>
      <c r="DV86" s="30">
        <f t="shared" si="919"/>
        <v>0</v>
      </c>
      <c r="DW86" s="54">
        <f t="shared" si="920"/>
        <v>0</v>
      </c>
      <c r="EB86" s="30">
        <f t="shared" si="921"/>
        <v>0</v>
      </c>
      <c r="EC86" s="30">
        <f t="shared" si="922"/>
        <v>0</v>
      </c>
      <c r="ED86" s="54">
        <f t="shared" si="923"/>
        <v>0</v>
      </c>
      <c r="EI86" s="30">
        <f t="shared" si="924"/>
        <v>0</v>
      </c>
      <c r="EJ86" s="30">
        <f t="shared" si="925"/>
        <v>0</v>
      </c>
      <c r="EK86" s="54">
        <f t="shared" si="926"/>
        <v>0</v>
      </c>
      <c r="EP86" s="30">
        <f t="shared" si="927"/>
        <v>0</v>
      </c>
      <c r="EQ86" s="30">
        <f t="shared" si="928"/>
        <v>0</v>
      </c>
      <c r="ER86" s="54">
        <f t="shared" si="929"/>
        <v>0</v>
      </c>
      <c r="EW86" s="30">
        <f t="shared" si="930"/>
        <v>0</v>
      </c>
      <c r="EX86" s="30">
        <f t="shared" si="931"/>
        <v>0</v>
      </c>
      <c r="EY86" s="54">
        <f t="shared" si="932"/>
        <v>0</v>
      </c>
      <c r="FD86" s="30">
        <f t="shared" si="933"/>
        <v>0</v>
      </c>
      <c r="FE86" s="30">
        <f t="shared" si="934"/>
        <v>0</v>
      </c>
      <c r="FF86" s="54">
        <f t="shared" si="935"/>
        <v>0</v>
      </c>
      <c r="FK86" s="30">
        <f t="shared" si="936"/>
        <v>0</v>
      </c>
      <c r="FL86" s="30">
        <f t="shared" si="937"/>
        <v>0</v>
      </c>
      <c r="FM86" s="54">
        <f t="shared" si="938"/>
        <v>0</v>
      </c>
      <c r="FR86" s="30">
        <f t="shared" si="939"/>
        <v>0</v>
      </c>
      <c r="FS86" s="30">
        <f t="shared" si="940"/>
        <v>0</v>
      </c>
      <c r="FT86" s="54">
        <f t="shared" si="941"/>
        <v>0</v>
      </c>
      <c r="FY86" s="30">
        <f t="shared" si="942"/>
        <v>0</v>
      </c>
      <c r="FZ86" s="30">
        <f t="shared" si="943"/>
        <v>0</v>
      </c>
      <c r="GA86" s="54">
        <f t="shared" si="944"/>
        <v>0</v>
      </c>
      <c r="GF86" s="30">
        <f t="shared" si="945"/>
        <v>0</v>
      </c>
      <c r="GG86" s="30">
        <f t="shared" si="946"/>
        <v>0</v>
      </c>
      <c r="GH86" s="54">
        <f t="shared" si="947"/>
        <v>0</v>
      </c>
      <c r="GM86" s="30">
        <f t="shared" si="948"/>
        <v>0</v>
      </c>
      <c r="GN86" s="30">
        <f t="shared" si="949"/>
        <v>0</v>
      </c>
      <c r="GO86" s="54">
        <f t="shared" si="950"/>
        <v>0</v>
      </c>
      <c r="GT86" s="30">
        <f t="shared" si="951"/>
        <v>0</v>
      </c>
      <c r="GU86" s="30">
        <f t="shared" si="952"/>
        <v>0</v>
      </c>
      <c r="GV86" s="54">
        <f t="shared" si="953"/>
        <v>0</v>
      </c>
      <c r="HA86" s="30">
        <f t="shared" si="954"/>
        <v>0</v>
      </c>
      <c r="HB86" s="30">
        <f t="shared" si="955"/>
        <v>0</v>
      </c>
      <c r="HC86" s="54">
        <f t="shared" si="956"/>
        <v>0</v>
      </c>
      <c r="HH86" s="30">
        <f t="shared" si="957"/>
        <v>0</v>
      </c>
      <c r="HI86" s="30">
        <f t="shared" si="958"/>
        <v>0</v>
      </c>
      <c r="HJ86" s="54">
        <f t="shared" si="959"/>
        <v>0</v>
      </c>
      <c r="HO86" s="30">
        <f t="shared" si="960"/>
        <v>0</v>
      </c>
      <c r="HP86" s="30">
        <f t="shared" si="961"/>
        <v>0</v>
      </c>
      <c r="HQ86" s="54">
        <f t="shared" si="962"/>
        <v>0</v>
      </c>
      <c r="HV86" s="30">
        <f t="shared" si="963"/>
        <v>0</v>
      </c>
      <c r="HW86" s="30">
        <f t="shared" si="964"/>
        <v>0</v>
      </c>
      <c r="HX86" s="54">
        <f t="shared" si="965"/>
        <v>0</v>
      </c>
      <c r="IC86" s="30">
        <f t="shared" si="966"/>
        <v>0</v>
      </c>
      <c r="ID86" s="30">
        <f t="shared" si="967"/>
        <v>0</v>
      </c>
      <c r="IE86" s="54">
        <f t="shared" si="968"/>
        <v>0</v>
      </c>
      <c r="IJ86" s="30">
        <f t="shared" si="969"/>
        <v>0</v>
      </c>
      <c r="IK86" s="30">
        <f t="shared" si="970"/>
        <v>0</v>
      </c>
      <c r="IL86" s="54">
        <f t="shared" si="971"/>
        <v>0</v>
      </c>
      <c r="IQ86" s="30">
        <f t="shared" si="972"/>
        <v>0</v>
      </c>
      <c r="IR86" s="30">
        <f t="shared" si="973"/>
        <v>0</v>
      </c>
      <c r="IS86" s="54">
        <f t="shared" si="974"/>
        <v>0</v>
      </c>
      <c r="IX86" s="30">
        <f t="shared" si="975"/>
        <v>0</v>
      </c>
      <c r="IY86" s="30">
        <f t="shared" si="976"/>
        <v>0</v>
      </c>
      <c r="IZ86" s="54">
        <f t="shared" si="977"/>
        <v>0</v>
      </c>
      <c r="JA86"/>
      <c r="JB86"/>
      <c r="JC86"/>
      <c r="JD86"/>
      <c r="JE86" s="15">
        <f t="shared" si="978"/>
        <v>0</v>
      </c>
      <c r="JF86" s="15">
        <f t="shared" si="979"/>
        <v>0</v>
      </c>
      <c r="JG86" s="15">
        <f t="shared" si="980"/>
        <v>0</v>
      </c>
      <c r="JL86" s="24">
        <f t="shared" si="981"/>
        <v>0</v>
      </c>
      <c r="JM86" s="24">
        <f t="shared" si="982"/>
        <v>0</v>
      </c>
      <c r="JN86" s="24">
        <f t="shared" si="983"/>
        <v>0</v>
      </c>
      <c r="JS86" s="24">
        <f t="shared" si="984"/>
        <v>0</v>
      </c>
      <c r="JT86" s="24">
        <f t="shared" si="985"/>
        <v>0</v>
      </c>
      <c r="JU86" s="24">
        <f t="shared" si="986"/>
        <v>0</v>
      </c>
      <c r="JZ86" s="24">
        <f t="shared" si="987"/>
        <v>0</v>
      </c>
      <c r="KA86" s="24">
        <f t="shared" si="988"/>
        <v>0</v>
      </c>
      <c r="KB86" s="24">
        <f t="shared" si="989"/>
        <v>0</v>
      </c>
      <c r="KG86" s="24">
        <f t="shared" si="990"/>
        <v>0</v>
      </c>
      <c r="KH86" s="24">
        <f t="shared" si="991"/>
        <v>0</v>
      </c>
      <c r="KI86" s="24">
        <f t="shared" si="992"/>
        <v>0</v>
      </c>
      <c r="KN86" s="24">
        <f t="shared" si="993"/>
        <v>0</v>
      </c>
      <c r="KO86" s="24">
        <f t="shared" si="994"/>
        <v>0</v>
      </c>
      <c r="KP86" s="24">
        <f t="shared" si="995"/>
        <v>0</v>
      </c>
      <c r="KU86" s="24">
        <f t="shared" si="996"/>
        <v>0</v>
      </c>
      <c r="KV86" s="24">
        <f t="shared" si="997"/>
        <v>0</v>
      </c>
      <c r="KW86" s="24">
        <f t="shared" si="998"/>
        <v>0</v>
      </c>
      <c r="LB86" s="24">
        <f t="shared" si="999"/>
        <v>0</v>
      </c>
      <c r="LC86" s="24">
        <f t="shared" si="1000"/>
        <v>0</v>
      </c>
      <c r="LD86" s="24">
        <f t="shared" si="1001"/>
        <v>0</v>
      </c>
      <c r="LI86" s="24">
        <f t="shared" si="1002"/>
        <v>0</v>
      </c>
      <c r="LJ86" s="24">
        <f t="shared" si="1003"/>
        <v>0</v>
      </c>
      <c r="LK86" s="24">
        <f t="shared" si="1004"/>
        <v>0</v>
      </c>
      <c r="LP86" s="24">
        <f t="shared" si="1005"/>
        <v>0</v>
      </c>
      <c r="LQ86" s="24">
        <f t="shared" si="1006"/>
        <v>0</v>
      </c>
      <c r="LR86" s="24">
        <f t="shared" si="1007"/>
        <v>0</v>
      </c>
      <c r="LW86" s="24">
        <f t="shared" si="1008"/>
        <v>0</v>
      </c>
      <c r="LX86" s="24">
        <f t="shared" si="1009"/>
        <v>0</v>
      </c>
      <c r="LY86" s="24">
        <f t="shared" si="1010"/>
        <v>0</v>
      </c>
      <c r="MD86" s="24">
        <f t="shared" si="1011"/>
        <v>0</v>
      </c>
      <c r="ME86" s="24">
        <f t="shared" si="1012"/>
        <v>0</v>
      </c>
      <c r="MF86" s="24">
        <f t="shared" si="1013"/>
        <v>0</v>
      </c>
      <c r="MK86" s="24">
        <f t="shared" si="1014"/>
        <v>0</v>
      </c>
      <c r="ML86" s="24">
        <f t="shared" si="1015"/>
        <v>0</v>
      </c>
      <c r="MM86" s="24">
        <f t="shared" si="1016"/>
        <v>0</v>
      </c>
      <c r="MR86" s="24">
        <f t="shared" si="1017"/>
        <v>0</v>
      </c>
      <c r="MS86" s="24">
        <f t="shared" si="1018"/>
        <v>0</v>
      </c>
      <c r="MT86" s="24">
        <f t="shared" si="1019"/>
        <v>0</v>
      </c>
      <c r="MY86" s="24">
        <f t="shared" si="1020"/>
        <v>0</v>
      </c>
      <c r="MZ86" s="24">
        <f t="shared" si="1021"/>
        <v>0</v>
      </c>
      <c r="NA86" s="24">
        <f t="shared" si="1022"/>
        <v>0</v>
      </c>
      <c r="NF86" s="24">
        <f t="shared" si="1023"/>
        <v>0</v>
      </c>
      <c r="NG86" s="24">
        <f t="shared" si="1024"/>
        <v>0</v>
      </c>
      <c r="NH86" s="24">
        <f t="shared" si="1025"/>
        <v>0</v>
      </c>
      <c r="NM86" s="24">
        <f t="shared" si="1026"/>
        <v>0</v>
      </c>
      <c r="NN86" s="24">
        <f t="shared" si="1027"/>
        <v>0</v>
      </c>
      <c r="NO86" s="24">
        <f t="shared" si="1028"/>
        <v>0</v>
      </c>
      <c r="NT86" s="24">
        <f t="shared" si="1029"/>
        <v>0</v>
      </c>
      <c r="NU86" s="24">
        <f t="shared" si="1030"/>
        <v>0</v>
      </c>
      <c r="NV86" s="24">
        <f t="shared" si="1031"/>
        <v>0</v>
      </c>
      <c r="OA86" s="24">
        <f t="shared" si="1032"/>
        <v>0</v>
      </c>
      <c r="OB86" s="24">
        <f t="shared" si="1033"/>
        <v>0</v>
      </c>
      <c r="OC86" s="24">
        <f t="shared" si="1034"/>
        <v>0</v>
      </c>
      <c r="OH86" s="24">
        <f t="shared" si="1035"/>
        <v>0</v>
      </c>
      <c r="OI86" s="24">
        <f t="shared" si="1036"/>
        <v>0</v>
      </c>
      <c r="OJ86" s="24">
        <f t="shared" si="1037"/>
        <v>0</v>
      </c>
      <c r="OO86" s="24">
        <f t="shared" si="1038"/>
        <v>0</v>
      </c>
      <c r="OP86" s="24">
        <f t="shared" si="1039"/>
        <v>0</v>
      </c>
      <c r="OQ86" s="24">
        <f t="shared" si="1040"/>
        <v>0</v>
      </c>
      <c r="OV86" s="24">
        <f t="shared" si="1041"/>
        <v>0</v>
      </c>
      <c r="OW86" s="24">
        <f t="shared" si="1042"/>
        <v>0</v>
      </c>
      <c r="OX86" s="24">
        <f t="shared" si="1043"/>
        <v>0</v>
      </c>
      <c r="PC86" s="24">
        <f t="shared" si="1044"/>
        <v>0</v>
      </c>
      <c r="PD86" s="24">
        <f t="shared" si="1045"/>
        <v>0</v>
      </c>
      <c r="PE86" s="24">
        <f t="shared" si="1046"/>
        <v>0</v>
      </c>
      <c r="PJ86" s="24">
        <f t="shared" si="1047"/>
        <v>0</v>
      </c>
      <c r="PK86" s="24">
        <f t="shared" si="1048"/>
        <v>0</v>
      </c>
      <c r="PL86" s="24">
        <f t="shared" si="1049"/>
        <v>0</v>
      </c>
      <c r="PQ86" s="24">
        <f t="shared" si="1050"/>
        <v>0</v>
      </c>
      <c r="PR86" s="24">
        <f t="shared" si="1051"/>
        <v>0</v>
      </c>
      <c r="PS86" s="24">
        <f t="shared" si="1052"/>
        <v>0</v>
      </c>
      <c r="PX86" s="24">
        <f t="shared" si="1053"/>
        <v>0</v>
      </c>
      <c r="PY86" s="24">
        <f t="shared" si="1054"/>
        <v>0</v>
      </c>
      <c r="PZ86" s="24">
        <f t="shared" si="1055"/>
        <v>0</v>
      </c>
      <c r="QE86" s="24">
        <f t="shared" si="1056"/>
        <v>0</v>
      </c>
      <c r="QF86" s="24">
        <f t="shared" si="1057"/>
        <v>0</v>
      </c>
      <c r="QG86" s="24">
        <f t="shared" si="1058"/>
        <v>0</v>
      </c>
      <c r="QL86" s="24">
        <f t="shared" si="1059"/>
        <v>0</v>
      </c>
      <c r="QM86" s="24">
        <f t="shared" si="1060"/>
        <v>0</v>
      </c>
      <c r="QN86" s="24">
        <f t="shared" si="1061"/>
        <v>0</v>
      </c>
      <c r="QS86" s="24">
        <f t="shared" si="1062"/>
        <v>0</v>
      </c>
      <c r="QT86" s="24">
        <f t="shared" si="1063"/>
        <v>0</v>
      </c>
      <c r="QU86" s="24">
        <f t="shared" si="1064"/>
        <v>0</v>
      </c>
      <c r="QZ86" s="24">
        <f t="shared" si="1065"/>
        <v>0</v>
      </c>
      <c r="RA86" s="24">
        <f t="shared" si="1066"/>
        <v>0</v>
      </c>
      <c r="RB86" s="24">
        <f t="shared" si="1067"/>
        <v>0</v>
      </c>
      <c r="RG86" s="24">
        <f t="shared" si="1068"/>
        <v>0</v>
      </c>
      <c r="RH86" s="24">
        <f t="shared" si="1069"/>
        <v>0</v>
      </c>
      <c r="RI86" s="24">
        <f t="shared" si="1070"/>
        <v>0</v>
      </c>
      <c r="RN86" s="24">
        <f t="shared" si="1071"/>
        <v>0</v>
      </c>
      <c r="RO86" s="24">
        <f t="shared" si="1072"/>
        <v>0</v>
      </c>
      <c r="RP86" s="24">
        <f t="shared" si="1073"/>
        <v>0</v>
      </c>
      <c r="RU86" s="24">
        <f t="shared" si="1074"/>
        <v>0</v>
      </c>
      <c r="RV86" s="24">
        <f t="shared" si="1075"/>
        <v>0</v>
      </c>
      <c r="RW86" s="24">
        <f t="shared" si="1076"/>
        <v>0</v>
      </c>
      <c r="SB86" s="24">
        <f t="shared" si="1077"/>
        <v>0</v>
      </c>
      <c r="SC86" s="24">
        <f t="shared" si="1078"/>
        <v>0</v>
      </c>
      <c r="SD86" s="24">
        <f t="shared" si="1079"/>
        <v>0</v>
      </c>
      <c r="SI86" s="24">
        <f t="shared" si="1080"/>
        <v>0</v>
      </c>
      <c r="SJ86" s="24">
        <f t="shared" si="1081"/>
        <v>0</v>
      </c>
      <c r="SK86" s="24">
        <f t="shared" si="1082"/>
        <v>0</v>
      </c>
      <c r="SP86" s="24">
        <f t="shared" si="1083"/>
        <v>0</v>
      </c>
      <c r="SQ86" s="24">
        <f t="shared" si="1084"/>
        <v>0</v>
      </c>
      <c r="SR86" s="24">
        <f t="shared" si="1085"/>
        <v>0</v>
      </c>
      <c r="SW86" s="24">
        <f t="shared" si="1086"/>
        <v>0</v>
      </c>
      <c r="SX86" s="24">
        <f t="shared" si="1087"/>
        <v>0</v>
      </c>
      <c r="SY86" s="24">
        <f t="shared" si="1088"/>
        <v>0</v>
      </c>
      <c r="TD86" s="24">
        <f t="shared" si="1089"/>
        <v>0</v>
      </c>
      <c r="TE86" s="24">
        <f t="shared" si="1090"/>
        <v>0</v>
      </c>
      <c r="TF86" s="24">
        <f t="shared" si="1091"/>
        <v>0</v>
      </c>
      <c r="TK86" s="24">
        <f t="shared" si="1092"/>
        <v>0</v>
      </c>
      <c r="TL86" s="24">
        <f t="shared" si="1093"/>
        <v>0</v>
      </c>
      <c r="TM86" s="24">
        <f t="shared" si="1094"/>
        <v>0</v>
      </c>
      <c r="TR86" s="24">
        <f t="shared" si="1095"/>
        <v>0</v>
      </c>
      <c r="TS86" s="24">
        <f t="shared" si="1096"/>
        <v>0</v>
      </c>
      <c r="TT86" s="24">
        <f t="shared" si="1097"/>
        <v>0</v>
      </c>
      <c r="TY86" s="24">
        <f t="shared" si="1098"/>
        <v>0</v>
      </c>
      <c r="TZ86" s="24">
        <f t="shared" si="1099"/>
        <v>0</v>
      </c>
      <c r="UA86" s="24">
        <f t="shared" si="1100"/>
        <v>0</v>
      </c>
      <c r="UF86" s="24">
        <f t="shared" si="1101"/>
        <v>0</v>
      </c>
      <c r="UG86" s="24">
        <f t="shared" si="1102"/>
        <v>0</v>
      </c>
      <c r="UH86" s="24">
        <f t="shared" si="1103"/>
        <v>0</v>
      </c>
      <c r="UM86" s="24">
        <f t="shared" si="1104"/>
        <v>0</v>
      </c>
      <c r="UN86" s="24">
        <f t="shared" si="1105"/>
        <v>0</v>
      </c>
      <c r="UO86" s="24">
        <f t="shared" si="1106"/>
        <v>0</v>
      </c>
      <c r="UT86" s="24">
        <f t="shared" si="1107"/>
        <v>0</v>
      </c>
      <c r="UU86" s="24">
        <f t="shared" si="1108"/>
        <v>0</v>
      </c>
      <c r="UV86" s="24">
        <f t="shared" si="1109"/>
        <v>0</v>
      </c>
      <c r="VA86" s="24">
        <f t="shared" si="1110"/>
        <v>0</v>
      </c>
      <c r="VB86" s="24">
        <f t="shared" si="1111"/>
        <v>0</v>
      </c>
      <c r="VC86" s="24">
        <f t="shared" si="1112"/>
        <v>0</v>
      </c>
      <c r="VH86" s="24">
        <f t="shared" si="1113"/>
        <v>0</v>
      </c>
      <c r="VI86" s="24">
        <f t="shared" si="1114"/>
        <v>0</v>
      </c>
      <c r="VJ86" s="24">
        <f t="shared" si="1115"/>
        <v>0</v>
      </c>
      <c r="VO86" s="24">
        <f t="shared" si="1116"/>
        <v>0</v>
      </c>
      <c r="VP86" s="24">
        <f t="shared" si="1117"/>
        <v>0</v>
      </c>
      <c r="VQ86" s="24">
        <f t="shared" si="1118"/>
        <v>0</v>
      </c>
      <c r="VV86" s="24">
        <f t="shared" si="1119"/>
        <v>0</v>
      </c>
      <c r="VW86" s="24">
        <f t="shared" si="1120"/>
        <v>0</v>
      </c>
      <c r="VX86" s="24">
        <f t="shared" si="1121"/>
        <v>0</v>
      </c>
      <c r="WC86" s="24">
        <f t="shared" si="1122"/>
        <v>0</v>
      </c>
      <c r="WD86" s="24">
        <f t="shared" si="1123"/>
        <v>0</v>
      </c>
      <c r="WE86" s="24">
        <f t="shared" si="1124"/>
        <v>0</v>
      </c>
      <c r="WJ86" s="24">
        <f t="shared" si="1125"/>
        <v>0</v>
      </c>
      <c r="WK86" s="24">
        <f t="shared" si="1126"/>
        <v>0</v>
      </c>
      <c r="WL86" s="24">
        <f t="shared" si="1127"/>
        <v>0</v>
      </c>
      <c r="WQ86" s="24">
        <f t="shared" si="1128"/>
        <v>0</v>
      </c>
      <c r="WR86" s="24">
        <f t="shared" si="1129"/>
        <v>0</v>
      </c>
      <c r="WS86" s="24">
        <f t="shared" si="1130"/>
        <v>0</v>
      </c>
      <c r="WX86" s="24">
        <f t="shared" si="1131"/>
        <v>0</v>
      </c>
      <c r="WY86" s="24">
        <f t="shared" si="1132"/>
        <v>0</v>
      </c>
      <c r="WZ86" s="24">
        <f t="shared" si="1133"/>
        <v>0</v>
      </c>
      <c r="XE86" s="24">
        <f t="shared" si="1134"/>
        <v>0</v>
      </c>
      <c r="XF86" s="24">
        <f t="shared" si="1135"/>
        <v>0</v>
      </c>
      <c r="XG86" s="24">
        <f t="shared" si="1136"/>
        <v>0</v>
      </c>
      <c r="XL86" s="24">
        <f t="shared" si="1137"/>
        <v>0</v>
      </c>
      <c r="XM86" s="24">
        <f t="shared" si="1138"/>
        <v>0</v>
      </c>
      <c r="XN86" s="24">
        <f t="shared" si="1139"/>
        <v>0</v>
      </c>
      <c r="XS86" s="24">
        <f t="shared" si="1140"/>
        <v>0</v>
      </c>
      <c r="XT86" s="24">
        <f t="shared" si="1141"/>
        <v>0</v>
      </c>
      <c r="XU86" s="24">
        <f t="shared" si="1142"/>
        <v>0</v>
      </c>
      <c r="XZ86" s="24">
        <f t="shared" si="1143"/>
        <v>0</v>
      </c>
      <c r="YA86" s="24">
        <f t="shared" si="1144"/>
        <v>0</v>
      </c>
      <c r="YB86" s="24">
        <f t="shared" si="1145"/>
        <v>0</v>
      </c>
      <c r="YG86" s="24">
        <f t="shared" si="1146"/>
        <v>0</v>
      </c>
      <c r="YH86" s="24">
        <f t="shared" si="1147"/>
        <v>0</v>
      </c>
      <c r="YI86" s="24">
        <f t="shared" si="1148"/>
        <v>0</v>
      </c>
      <c r="YN86" s="24">
        <f t="shared" si="1149"/>
        <v>0</v>
      </c>
      <c r="YO86" s="24">
        <f t="shared" si="1150"/>
        <v>0</v>
      </c>
      <c r="YP86" s="24">
        <f t="shared" si="1151"/>
        <v>0</v>
      </c>
      <c r="YU86" s="24">
        <f t="shared" si="1152"/>
        <v>0</v>
      </c>
      <c r="YV86" s="24">
        <f t="shared" si="1153"/>
        <v>0</v>
      </c>
      <c r="YW86" s="24">
        <f t="shared" si="1154"/>
        <v>0</v>
      </c>
      <c r="ZB86" s="24">
        <f t="shared" si="1155"/>
        <v>0</v>
      </c>
      <c r="ZC86" s="24">
        <f t="shared" si="1156"/>
        <v>0</v>
      </c>
      <c r="ZD86" s="24">
        <f t="shared" si="1157"/>
        <v>0</v>
      </c>
      <c r="ZI86" s="24">
        <f t="shared" si="1158"/>
        <v>0</v>
      </c>
      <c r="ZJ86" s="24">
        <f t="shared" si="1159"/>
        <v>0</v>
      </c>
      <c r="ZK86" s="24">
        <f t="shared" si="1160"/>
        <v>0</v>
      </c>
      <c r="ZP86" s="24">
        <f t="shared" si="1161"/>
        <v>0</v>
      </c>
      <c r="ZQ86" s="24">
        <f t="shared" si="1162"/>
        <v>0</v>
      </c>
      <c r="ZR86" s="24">
        <f t="shared" si="1163"/>
        <v>0</v>
      </c>
      <c r="ZW86" s="24">
        <f t="shared" si="1164"/>
        <v>0</v>
      </c>
      <c r="ZX86" s="24">
        <f t="shared" si="1165"/>
        <v>0</v>
      </c>
      <c r="ZY86" s="24">
        <f t="shared" si="1166"/>
        <v>0</v>
      </c>
      <c r="AAD86" s="24">
        <f t="shared" si="1167"/>
        <v>0</v>
      </c>
      <c r="AAE86" s="24">
        <f t="shared" si="1168"/>
        <v>0</v>
      </c>
      <c r="AAF86" s="24">
        <f t="shared" si="1169"/>
        <v>0</v>
      </c>
      <c r="AAK86" s="24">
        <f t="shared" si="1170"/>
        <v>0</v>
      </c>
      <c r="AAL86" s="24">
        <f t="shared" si="1171"/>
        <v>0</v>
      </c>
      <c r="AAM86" s="24">
        <f t="shared" si="1172"/>
        <v>0</v>
      </c>
      <c r="AAR86" s="24">
        <f t="shared" si="1173"/>
        <v>0</v>
      </c>
      <c r="AAS86" s="24">
        <f t="shared" si="1174"/>
        <v>0</v>
      </c>
      <c r="AAT86" s="24">
        <f t="shared" si="1175"/>
        <v>0</v>
      </c>
      <c r="AAY86" s="24">
        <f t="shared" si="1176"/>
        <v>0</v>
      </c>
      <c r="AAZ86" s="24">
        <f t="shared" si="1177"/>
        <v>0</v>
      </c>
      <c r="ABA86" s="24">
        <f t="shared" si="1178"/>
        <v>0</v>
      </c>
      <c r="ABF86" s="24">
        <f t="shared" si="1179"/>
        <v>0</v>
      </c>
      <c r="ABG86" s="24">
        <f t="shared" si="1180"/>
        <v>0</v>
      </c>
      <c r="ABH86" s="24">
        <f t="shared" si="1181"/>
        <v>0</v>
      </c>
      <c r="ABM86" s="24">
        <f t="shared" si="1182"/>
        <v>0</v>
      </c>
      <c r="ABN86" s="24">
        <f t="shared" si="1183"/>
        <v>0</v>
      </c>
      <c r="ABO86" s="24">
        <f t="shared" si="1184"/>
        <v>0</v>
      </c>
      <c r="ABT86" s="24">
        <f t="shared" si="1185"/>
        <v>0</v>
      </c>
      <c r="ABU86" s="24">
        <f t="shared" si="1186"/>
        <v>0</v>
      </c>
      <c r="ABV86" s="24">
        <f t="shared" si="1187"/>
        <v>0</v>
      </c>
      <c r="ACA86" s="24">
        <f t="shared" si="1188"/>
        <v>0</v>
      </c>
      <c r="ACB86" s="24">
        <f t="shared" si="1189"/>
        <v>0</v>
      </c>
      <c r="ACC86" s="24">
        <f t="shared" si="1190"/>
        <v>0</v>
      </c>
      <c r="ACH86" s="24">
        <f t="shared" si="1191"/>
        <v>0</v>
      </c>
      <c r="ACI86" s="24">
        <f t="shared" si="1192"/>
        <v>0</v>
      </c>
      <c r="ACJ86" s="24">
        <f t="shared" si="1193"/>
        <v>0</v>
      </c>
      <c r="ACO86" s="24">
        <f t="shared" si="1194"/>
        <v>0</v>
      </c>
      <c r="ACP86" s="24">
        <f t="shared" si="1195"/>
        <v>0</v>
      </c>
      <c r="ACQ86" s="24">
        <f t="shared" si="1196"/>
        <v>0</v>
      </c>
      <c r="ACV86" s="24">
        <f t="shared" si="1197"/>
        <v>0</v>
      </c>
      <c r="ACW86" s="24">
        <f t="shared" si="1198"/>
        <v>0</v>
      </c>
      <c r="ACX86" s="24">
        <f t="shared" si="1199"/>
        <v>0</v>
      </c>
      <c r="ACY86"/>
      <c r="ACZ86"/>
      <c r="ADA86"/>
      <c r="ADB86"/>
      <c r="ADC86" s="15">
        <f t="shared" si="1200"/>
        <v>0</v>
      </c>
      <c r="ADD86" s="15">
        <f t="shared" si="1201"/>
        <v>0</v>
      </c>
      <c r="ADE86" s="15">
        <f t="shared" si="1202"/>
        <v>0</v>
      </c>
      <c r="ADJ86" s="24">
        <f t="shared" si="1203"/>
        <v>0</v>
      </c>
      <c r="ADK86" s="24">
        <f t="shared" si="1204"/>
        <v>0</v>
      </c>
      <c r="ADL86" s="24">
        <f t="shared" si="1205"/>
        <v>0</v>
      </c>
      <c r="ADQ86" s="24">
        <f t="shared" si="1206"/>
        <v>0</v>
      </c>
      <c r="ADR86" s="24">
        <f t="shared" si="1207"/>
        <v>0</v>
      </c>
      <c r="ADS86" s="24">
        <f t="shared" si="1208"/>
        <v>0</v>
      </c>
      <c r="ADX86" s="24">
        <f t="shared" si="1209"/>
        <v>0</v>
      </c>
      <c r="ADY86" s="24">
        <f t="shared" si="1210"/>
        <v>0</v>
      </c>
      <c r="ADZ86" s="24">
        <f t="shared" si="1211"/>
        <v>0</v>
      </c>
      <c r="AEE86" s="24">
        <f t="shared" si="1212"/>
        <v>0</v>
      </c>
      <c r="AEF86" s="24">
        <f t="shared" si="1213"/>
        <v>0</v>
      </c>
      <c r="AEG86" s="24">
        <f t="shared" si="1214"/>
        <v>0</v>
      </c>
      <c r="AEL86" s="24">
        <f t="shared" si="1215"/>
        <v>0</v>
      </c>
      <c r="AEM86" s="24">
        <f t="shared" si="1216"/>
        <v>0</v>
      </c>
      <c r="AEN86" s="24">
        <f t="shared" si="1217"/>
        <v>0</v>
      </c>
      <c r="AES86" s="24">
        <f t="shared" si="1218"/>
        <v>0</v>
      </c>
      <c r="AET86" s="24">
        <f t="shared" si="1219"/>
        <v>0</v>
      </c>
      <c r="AEU86" s="24">
        <f t="shared" si="1220"/>
        <v>0</v>
      </c>
      <c r="AEZ86" s="24">
        <f t="shared" si="1221"/>
        <v>0</v>
      </c>
      <c r="AFA86" s="24">
        <f t="shared" si="1222"/>
        <v>0</v>
      </c>
      <c r="AFB86" s="24">
        <f t="shared" si="1223"/>
        <v>0</v>
      </c>
      <c r="AFG86" s="24">
        <f t="shared" si="1224"/>
        <v>0</v>
      </c>
      <c r="AFH86" s="24">
        <f t="shared" si="1225"/>
        <v>0</v>
      </c>
      <c r="AFI86" s="24">
        <f t="shared" si="1226"/>
        <v>0</v>
      </c>
      <c r="AFN86" s="24">
        <f t="shared" si="1227"/>
        <v>0</v>
      </c>
      <c r="AFO86" s="24">
        <f t="shared" si="1228"/>
        <v>0</v>
      </c>
      <c r="AFP86" s="24">
        <f t="shared" si="1229"/>
        <v>0</v>
      </c>
      <c r="AFU86" s="24">
        <f t="shared" si="1230"/>
        <v>0</v>
      </c>
      <c r="AFV86" s="24">
        <f t="shared" si="1231"/>
        <v>0</v>
      </c>
      <c r="AFW86" s="24">
        <f t="shared" si="1232"/>
        <v>0</v>
      </c>
      <c r="AGB86" s="24">
        <f t="shared" si="1233"/>
        <v>0</v>
      </c>
      <c r="AGC86" s="24">
        <f t="shared" si="1234"/>
        <v>0</v>
      </c>
      <c r="AGD86" s="24">
        <f t="shared" si="1235"/>
        <v>0</v>
      </c>
      <c r="AGI86" s="24">
        <f t="shared" si="1236"/>
        <v>0</v>
      </c>
      <c r="AGJ86" s="24">
        <f t="shared" si="1237"/>
        <v>0</v>
      </c>
      <c r="AGK86" s="24">
        <f t="shared" si="1238"/>
        <v>0</v>
      </c>
      <c r="AGP86" s="24">
        <f t="shared" si="1239"/>
        <v>0</v>
      </c>
      <c r="AGQ86" s="24">
        <f t="shared" si="1240"/>
        <v>0</v>
      </c>
      <c r="AGR86" s="24">
        <f t="shared" si="1241"/>
        <v>0</v>
      </c>
      <c r="AGW86" s="24">
        <f t="shared" si="1242"/>
        <v>0</v>
      </c>
      <c r="AGX86" s="24">
        <f t="shared" si="1243"/>
        <v>0</v>
      </c>
      <c r="AGY86" s="24">
        <f t="shared" si="1244"/>
        <v>0</v>
      </c>
      <c r="AHD86" s="24">
        <f t="shared" si="1245"/>
        <v>0</v>
      </c>
      <c r="AHE86" s="24">
        <f t="shared" si="1246"/>
        <v>0</v>
      </c>
      <c r="AHF86" s="24">
        <f t="shared" si="1247"/>
        <v>0</v>
      </c>
      <c r="AHK86" s="24">
        <f t="shared" si="1248"/>
        <v>0</v>
      </c>
      <c r="AHL86" s="24">
        <f t="shared" si="1249"/>
        <v>0</v>
      </c>
      <c r="AHM86" s="24">
        <f t="shared" si="1250"/>
        <v>0</v>
      </c>
      <c r="AHR86" s="24">
        <f t="shared" si="1251"/>
        <v>0</v>
      </c>
      <c r="AHS86" s="24">
        <f t="shared" si="1252"/>
        <v>0</v>
      </c>
      <c r="AHT86" s="24">
        <f t="shared" si="1253"/>
        <v>0</v>
      </c>
      <c r="AHY86" s="24">
        <f t="shared" si="1254"/>
        <v>0</v>
      </c>
      <c r="AHZ86" s="24">
        <f t="shared" si="1255"/>
        <v>0</v>
      </c>
      <c r="AIA86" s="24">
        <f t="shared" si="1256"/>
        <v>0</v>
      </c>
      <c r="AIF86" s="24">
        <f t="shared" si="1257"/>
        <v>0</v>
      </c>
      <c r="AIG86" s="24">
        <f t="shared" si="1258"/>
        <v>0</v>
      </c>
      <c r="AIH86" s="24">
        <f t="shared" si="1259"/>
        <v>0</v>
      </c>
      <c r="AIM86" s="24">
        <f t="shared" si="1260"/>
        <v>0</v>
      </c>
      <c r="AIN86" s="24">
        <f t="shared" si="1261"/>
        <v>0</v>
      </c>
      <c r="AIO86" s="24">
        <f t="shared" si="1262"/>
        <v>0</v>
      </c>
      <c r="AIT86" s="24">
        <f t="shared" si="1263"/>
        <v>0</v>
      </c>
      <c r="AIU86" s="24">
        <f t="shared" si="1264"/>
        <v>0</v>
      </c>
      <c r="AIV86" s="24">
        <f t="shared" si="1265"/>
        <v>0</v>
      </c>
      <c r="AJA86" s="24">
        <f t="shared" si="1266"/>
        <v>0</v>
      </c>
      <c r="AJB86" s="24">
        <f t="shared" si="1267"/>
        <v>0</v>
      </c>
      <c r="AJC86" s="24">
        <f t="shared" si="1268"/>
        <v>0</v>
      </c>
      <c r="AJH86" s="24">
        <f t="shared" si="1269"/>
        <v>0</v>
      </c>
      <c r="AJI86" s="24">
        <f t="shared" si="1270"/>
        <v>0</v>
      </c>
      <c r="AJJ86" s="24">
        <f t="shared" si="1271"/>
        <v>0</v>
      </c>
      <c r="AJO86" s="24">
        <f t="shared" si="1272"/>
        <v>0</v>
      </c>
      <c r="AJP86" s="24">
        <f t="shared" si="1273"/>
        <v>0</v>
      </c>
      <c r="AJQ86" s="24">
        <f t="shared" si="1274"/>
        <v>0</v>
      </c>
      <c r="AJV86" s="24">
        <f t="shared" si="1275"/>
        <v>0</v>
      </c>
      <c r="AJW86" s="24">
        <f t="shared" si="1276"/>
        <v>0</v>
      </c>
      <c r="AJX86" s="24">
        <f t="shared" si="1277"/>
        <v>0</v>
      </c>
      <c r="AKC86" s="24">
        <f t="shared" si="1278"/>
        <v>0</v>
      </c>
      <c r="AKD86" s="24">
        <f t="shared" si="1279"/>
        <v>0</v>
      </c>
      <c r="AKE86" s="24">
        <f t="shared" si="1280"/>
        <v>0</v>
      </c>
      <c r="AKJ86" s="24">
        <f t="shared" si="1281"/>
        <v>0</v>
      </c>
      <c r="AKK86" s="24">
        <f t="shared" si="1282"/>
        <v>0</v>
      </c>
      <c r="AKL86" s="24">
        <f t="shared" si="1283"/>
        <v>0</v>
      </c>
      <c r="AKQ86" s="24">
        <f t="shared" si="1284"/>
        <v>0</v>
      </c>
      <c r="AKR86" s="24">
        <f t="shared" si="1285"/>
        <v>0</v>
      </c>
      <c r="AKS86" s="24">
        <f t="shared" si="1286"/>
        <v>0</v>
      </c>
      <c r="AKX86" s="24">
        <f t="shared" si="1287"/>
        <v>0</v>
      </c>
      <c r="AKY86" s="24">
        <f t="shared" si="1288"/>
        <v>0</v>
      </c>
      <c r="AKZ86" s="24">
        <f t="shared" si="1289"/>
        <v>0</v>
      </c>
      <c r="ALE86" s="24">
        <f t="shared" si="1290"/>
        <v>0</v>
      </c>
      <c r="ALF86" s="24">
        <f t="shared" si="1291"/>
        <v>0</v>
      </c>
      <c r="ALG86" s="24">
        <f t="shared" si="1292"/>
        <v>0</v>
      </c>
      <c r="ALL86" s="24">
        <f t="shared" si="1293"/>
        <v>0</v>
      </c>
      <c r="ALM86" s="24">
        <f t="shared" si="1294"/>
        <v>0</v>
      </c>
      <c r="ALN86" s="24">
        <f t="shared" si="1295"/>
        <v>0</v>
      </c>
      <c r="ALS86" s="24">
        <f t="shared" si="1296"/>
        <v>0</v>
      </c>
      <c r="ALT86" s="24">
        <f t="shared" si="1297"/>
        <v>0</v>
      </c>
      <c r="ALU86" s="24">
        <f t="shared" si="1298"/>
        <v>0</v>
      </c>
      <c r="ALZ86" s="24">
        <f t="shared" si="1299"/>
        <v>0</v>
      </c>
      <c r="AMA86" s="24">
        <f t="shared" si="1300"/>
        <v>0</v>
      </c>
      <c r="AMB86" s="24">
        <f t="shared" si="1301"/>
        <v>0</v>
      </c>
      <c r="AMG86" s="24">
        <f t="shared" si="1302"/>
        <v>0</v>
      </c>
      <c r="AMH86" s="24">
        <f t="shared" si="1303"/>
        <v>0</v>
      </c>
      <c r="AMI86" s="24">
        <f t="shared" si="1304"/>
        <v>0</v>
      </c>
      <c r="AMN86" s="24">
        <f t="shared" si="1305"/>
        <v>0</v>
      </c>
      <c r="AMO86" s="24">
        <f t="shared" si="1306"/>
        <v>0</v>
      </c>
      <c r="AMP86" s="24">
        <f t="shared" si="1307"/>
        <v>0</v>
      </c>
      <c r="AMU86" s="24">
        <f t="shared" si="1308"/>
        <v>0</v>
      </c>
      <c r="AMV86" s="24">
        <f t="shared" si="1309"/>
        <v>0</v>
      </c>
      <c r="AMW86" s="24">
        <f t="shared" si="1310"/>
        <v>0</v>
      </c>
      <c r="ANB86" s="24">
        <f t="shared" si="1311"/>
        <v>0</v>
      </c>
      <c r="ANC86" s="24">
        <f t="shared" si="1312"/>
        <v>0</v>
      </c>
      <c r="AND86" s="24">
        <f t="shared" si="1313"/>
        <v>0</v>
      </c>
      <c r="ANI86" s="24">
        <f t="shared" si="1314"/>
        <v>0</v>
      </c>
      <c r="ANJ86" s="24">
        <f t="shared" si="1315"/>
        <v>0</v>
      </c>
      <c r="ANK86" s="24">
        <f t="shared" si="1316"/>
        <v>0</v>
      </c>
      <c r="ANP86" s="24">
        <f t="shared" si="1317"/>
        <v>0</v>
      </c>
      <c r="ANQ86" s="24">
        <f t="shared" si="1318"/>
        <v>0</v>
      </c>
      <c r="ANR86" s="24">
        <f t="shared" si="1319"/>
        <v>0</v>
      </c>
      <c r="ANW86" s="24">
        <f t="shared" si="1320"/>
        <v>0</v>
      </c>
      <c r="ANX86" s="24">
        <f t="shared" si="1321"/>
        <v>0</v>
      </c>
      <c r="ANY86" s="24">
        <f t="shared" si="1322"/>
        <v>0</v>
      </c>
      <c r="AOD86" s="24">
        <f t="shared" si="1323"/>
        <v>0</v>
      </c>
      <c r="AOE86" s="24">
        <f t="shared" si="1324"/>
        <v>0</v>
      </c>
      <c r="AOF86" s="24">
        <f t="shared" si="1325"/>
        <v>0</v>
      </c>
      <c r="AOK86" s="24">
        <f t="shared" si="1326"/>
        <v>0</v>
      </c>
      <c r="AOL86" s="24">
        <f t="shared" si="1327"/>
        <v>0</v>
      </c>
      <c r="AOM86" s="24">
        <f t="shared" si="1328"/>
        <v>0</v>
      </c>
      <c r="AOR86" s="24">
        <f t="shared" si="1329"/>
        <v>0</v>
      </c>
      <c r="AOS86" s="24">
        <f t="shared" si="1330"/>
        <v>0</v>
      </c>
      <c r="AOT86" s="24">
        <f t="shared" si="1331"/>
        <v>0</v>
      </c>
      <c r="AOY86" s="24">
        <f t="shared" si="1332"/>
        <v>0</v>
      </c>
      <c r="AOZ86" s="24">
        <f t="shared" si="1333"/>
        <v>0</v>
      </c>
      <c r="APA86" s="24">
        <f t="shared" si="1334"/>
        <v>0</v>
      </c>
      <c r="APF86" s="24">
        <f t="shared" si="1335"/>
        <v>0</v>
      </c>
      <c r="APG86" s="24">
        <f t="shared" si="1336"/>
        <v>0</v>
      </c>
      <c r="APH86" s="24">
        <f t="shared" si="1337"/>
        <v>0</v>
      </c>
      <c r="APM86" s="24">
        <f t="shared" si="1338"/>
        <v>0</v>
      </c>
      <c r="APN86" s="24">
        <f t="shared" si="1339"/>
        <v>0</v>
      </c>
      <c r="APO86" s="24">
        <f t="shared" si="1340"/>
        <v>0</v>
      </c>
      <c r="APT86" s="24">
        <f t="shared" si="1341"/>
        <v>0</v>
      </c>
      <c r="APU86" s="24">
        <f t="shared" si="1342"/>
        <v>0</v>
      </c>
      <c r="APV86" s="24">
        <f t="shared" si="1343"/>
        <v>0</v>
      </c>
      <c r="AQA86" s="24">
        <f t="shared" si="1344"/>
        <v>0</v>
      </c>
      <c r="AQB86" s="24">
        <f t="shared" si="1345"/>
        <v>0</v>
      </c>
      <c r="AQC86" s="24">
        <f t="shared" si="1346"/>
        <v>0</v>
      </c>
      <c r="AQH86" s="24">
        <f t="shared" si="1347"/>
        <v>0</v>
      </c>
      <c r="AQI86" s="24">
        <f t="shared" si="1348"/>
        <v>0</v>
      </c>
      <c r="AQJ86" s="24">
        <f t="shared" si="1349"/>
        <v>0</v>
      </c>
      <c r="AQO86" s="24">
        <f t="shared" si="1350"/>
        <v>0</v>
      </c>
      <c r="AQP86" s="24">
        <f t="shared" si="1351"/>
        <v>0</v>
      </c>
      <c r="AQQ86" s="24">
        <f t="shared" si="1352"/>
        <v>0</v>
      </c>
      <c r="AQV86" s="24">
        <f t="shared" si="1353"/>
        <v>0</v>
      </c>
      <c r="AQW86" s="24">
        <f t="shared" si="1354"/>
        <v>0</v>
      </c>
      <c r="AQX86" s="24">
        <f t="shared" si="1355"/>
        <v>0</v>
      </c>
      <c r="ARC86" s="24">
        <f t="shared" si="1356"/>
        <v>0</v>
      </c>
      <c r="ARD86" s="24">
        <f t="shared" si="1357"/>
        <v>0</v>
      </c>
      <c r="ARE86" s="24">
        <f t="shared" si="1358"/>
        <v>0</v>
      </c>
      <c r="ARJ86" s="24">
        <f t="shared" si="1359"/>
        <v>0</v>
      </c>
      <c r="ARK86" s="24">
        <f t="shared" si="1360"/>
        <v>0</v>
      </c>
      <c r="ARL86" s="24">
        <f t="shared" si="1361"/>
        <v>0</v>
      </c>
      <c r="ARQ86" s="24">
        <f t="shared" si="1362"/>
        <v>0</v>
      </c>
      <c r="ARR86" s="24">
        <f t="shared" si="1363"/>
        <v>0</v>
      </c>
      <c r="ARS86" s="24">
        <f t="shared" si="1364"/>
        <v>0</v>
      </c>
      <c r="ARX86" s="24">
        <f t="shared" si="1365"/>
        <v>0</v>
      </c>
      <c r="ARY86" s="24">
        <f t="shared" si="1366"/>
        <v>0</v>
      </c>
      <c r="ARZ86" s="24">
        <f t="shared" si="1367"/>
        <v>0</v>
      </c>
      <c r="ASE86" s="24">
        <f t="shared" si="1368"/>
        <v>0</v>
      </c>
      <c r="ASF86" s="24">
        <f t="shared" si="1369"/>
        <v>0</v>
      </c>
      <c r="ASG86" s="24">
        <f t="shared" si="1370"/>
        <v>0</v>
      </c>
      <c r="ASL86" s="24">
        <f t="shared" si="1371"/>
        <v>0</v>
      </c>
      <c r="ASM86" s="24">
        <f t="shared" si="1372"/>
        <v>0</v>
      </c>
      <c r="ASN86" s="24">
        <f t="shared" si="1373"/>
        <v>0</v>
      </c>
      <c r="ASS86" s="24">
        <f t="shared" si="1374"/>
        <v>0</v>
      </c>
      <c r="AST86" s="24">
        <f t="shared" si="1375"/>
        <v>0</v>
      </c>
      <c r="ASU86" s="24">
        <f t="shared" si="1376"/>
        <v>0</v>
      </c>
      <c r="ASZ86" s="24">
        <f t="shared" si="1377"/>
        <v>0</v>
      </c>
      <c r="ATA86" s="24">
        <f t="shared" si="1378"/>
        <v>0</v>
      </c>
      <c r="ATB86" s="24">
        <f t="shared" si="1379"/>
        <v>0</v>
      </c>
      <c r="ATG86" s="24">
        <f t="shared" si="1380"/>
        <v>0</v>
      </c>
      <c r="ATH86" s="24">
        <f t="shared" si="1381"/>
        <v>0</v>
      </c>
      <c r="ATI86" s="24">
        <f t="shared" si="1382"/>
        <v>0</v>
      </c>
      <c r="ATN86" s="24">
        <f t="shared" si="1383"/>
        <v>0</v>
      </c>
      <c r="ATO86" s="24">
        <f t="shared" si="1384"/>
        <v>0</v>
      </c>
      <c r="ATP86" s="24">
        <f t="shared" si="1385"/>
        <v>0</v>
      </c>
      <c r="ATU86" s="24">
        <f t="shared" si="1386"/>
        <v>0</v>
      </c>
      <c r="ATV86" s="24">
        <f t="shared" si="1387"/>
        <v>0</v>
      </c>
      <c r="ATW86" s="24">
        <f t="shared" si="1388"/>
        <v>0</v>
      </c>
      <c r="AUB86" s="24">
        <f t="shared" si="1389"/>
        <v>0</v>
      </c>
      <c r="AUC86" s="24">
        <f t="shared" si="1390"/>
        <v>0</v>
      </c>
      <c r="AUD86" s="24">
        <f t="shared" si="1391"/>
        <v>0</v>
      </c>
      <c r="AUI86" s="24">
        <f t="shared" si="1392"/>
        <v>0</v>
      </c>
      <c r="AUJ86" s="24">
        <f t="shared" si="1393"/>
        <v>0</v>
      </c>
      <c r="AUK86" s="24">
        <f t="shared" si="1394"/>
        <v>0</v>
      </c>
      <c r="AUP86" s="24">
        <f t="shared" si="1395"/>
        <v>0</v>
      </c>
      <c r="AUQ86" s="24">
        <f t="shared" si="1396"/>
        <v>0</v>
      </c>
      <c r="AUR86" s="24">
        <f t="shared" si="1397"/>
        <v>0</v>
      </c>
      <c r="AUW86" s="24">
        <f t="shared" si="1398"/>
        <v>0</v>
      </c>
      <c r="AUX86" s="24">
        <f t="shared" si="1399"/>
        <v>0</v>
      </c>
      <c r="AUY86" s="24">
        <f t="shared" si="1400"/>
        <v>0</v>
      </c>
      <c r="AVD86" s="24">
        <f t="shared" si="1401"/>
        <v>0</v>
      </c>
      <c r="AVE86" s="24">
        <f t="shared" si="1402"/>
        <v>0</v>
      </c>
      <c r="AVF86" s="24">
        <f t="shared" si="1403"/>
        <v>0</v>
      </c>
      <c r="AVK86" s="24">
        <f t="shared" si="1404"/>
        <v>0</v>
      </c>
      <c r="AVL86" s="24">
        <f t="shared" si="1405"/>
        <v>0</v>
      </c>
      <c r="AVM86" s="24">
        <f t="shared" si="1406"/>
        <v>0</v>
      </c>
      <c r="AVR86" s="24">
        <f t="shared" si="1407"/>
        <v>0</v>
      </c>
      <c r="AVS86" s="24">
        <f t="shared" si="1408"/>
        <v>0</v>
      </c>
      <c r="AVT86" s="24">
        <f t="shared" si="1409"/>
        <v>0</v>
      </c>
      <c r="AVY86" s="24">
        <f t="shared" si="1410"/>
        <v>0</v>
      </c>
      <c r="AVZ86" s="24">
        <f t="shared" si="1411"/>
        <v>0</v>
      </c>
      <c r="AWA86" s="24">
        <f t="shared" si="1412"/>
        <v>0</v>
      </c>
      <c r="AWF86" s="24">
        <f t="shared" si="1413"/>
        <v>0</v>
      </c>
      <c r="AWG86" s="24">
        <f t="shared" si="1414"/>
        <v>0</v>
      </c>
      <c r="AWH86" s="24">
        <f t="shared" si="1415"/>
        <v>0</v>
      </c>
      <c r="AWM86" s="24">
        <f t="shared" si="1416"/>
        <v>0</v>
      </c>
      <c r="AWN86" s="24">
        <f t="shared" si="1417"/>
        <v>0</v>
      </c>
      <c r="AWO86" s="24">
        <f t="shared" si="1418"/>
        <v>0</v>
      </c>
      <c r="AWT86" s="24">
        <f t="shared" si="1419"/>
        <v>0</v>
      </c>
      <c r="AWU86" s="24">
        <f t="shared" si="1420"/>
        <v>0</v>
      </c>
      <c r="AWV86" s="24">
        <f t="shared" si="1421"/>
        <v>0</v>
      </c>
      <c r="AXA86" s="24">
        <f t="shared" si="1422"/>
        <v>0</v>
      </c>
      <c r="AXB86" s="24">
        <f t="shared" si="1423"/>
        <v>0</v>
      </c>
      <c r="AXC86" s="24">
        <f t="shared" si="1424"/>
        <v>0</v>
      </c>
      <c r="AXH86" s="24">
        <f t="shared" si="1425"/>
        <v>0</v>
      </c>
      <c r="AXI86" s="24">
        <f t="shared" si="1426"/>
        <v>0</v>
      </c>
      <c r="AXJ86" s="24">
        <f t="shared" si="1427"/>
        <v>0</v>
      </c>
      <c r="AXO86" s="24">
        <f t="shared" si="1428"/>
        <v>0</v>
      </c>
      <c r="AXP86" s="24">
        <f t="shared" si="1429"/>
        <v>0</v>
      </c>
      <c r="AXQ86" s="24">
        <f t="shared" si="1430"/>
        <v>0</v>
      </c>
      <c r="AXV86" s="24">
        <f t="shared" si="1431"/>
        <v>0</v>
      </c>
      <c r="AXW86" s="24">
        <f t="shared" si="1432"/>
        <v>0</v>
      </c>
      <c r="AXX86" s="24">
        <f t="shared" si="1433"/>
        <v>0</v>
      </c>
      <c r="AYC86" s="24">
        <f t="shared" si="1434"/>
        <v>0</v>
      </c>
      <c r="AYD86" s="24">
        <f t="shared" si="1435"/>
        <v>0</v>
      </c>
      <c r="AYE86" s="24">
        <f t="shared" si="1436"/>
        <v>0</v>
      </c>
      <c r="AYJ86" s="24">
        <f t="shared" si="1437"/>
        <v>0</v>
      </c>
      <c r="AYK86" s="24">
        <f t="shared" si="1438"/>
        <v>0</v>
      </c>
      <c r="AYL86" s="24">
        <f t="shared" si="1439"/>
        <v>0</v>
      </c>
      <c r="AYQ86" s="24">
        <f t="shared" si="1440"/>
        <v>0</v>
      </c>
      <c r="AYR86" s="24">
        <f t="shared" si="1441"/>
        <v>0</v>
      </c>
      <c r="AYS86" s="24">
        <f t="shared" si="1442"/>
        <v>0</v>
      </c>
      <c r="AYX86" s="24">
        <f t="shared" si="1443"/>
        <v>0</v>
      </c>
      <c r="AYY86" s="24">
        <f t="shared" si="1444"/>
        <v>0</v>
      </c>
      <c r="AYZ86" s="24">
        <f t="shared" si="1445"/>
        <v>0</v>
      </c>
      <c r="AZE86" s="24">
        <f t="shared" si="1446"/>
        <v>0</v>
      </c>
      <c r="AZF86" s="24">
        <f t="shared" si="1447"/>
        <v>0</v>
      </c>
      <c r="AZG86" s="24">
        <f t="shared" si="1448"/>
        <v>0</v>
      </c>
      <c r="AZL86" s="24">
        <f t="shared" si="1449"/>
        <v>0</v>
      </c>
      <c r="AZM86" s="24">
        <f t="shared" si="1450"/>
        <v>0</v>
      </c>
      <c r="AZN86" s="24">
        <f t="shared" si="1451"/>
        <v>0</v>
      </c>
      <c r="AZS86" s="24">
        <f t="shared" si="1452"/>
        <v>0</v>
      </c>
      <c r="AZT86" s="24">
        <f t="shared" si="1453"/>
        <v>0</v>
      </c>
      <c r="AZU86" s="24">
        <f t="shared" si="1454"/>
        <v>0</v>
      </c>
      <c r="AZZ86" s="24">
        <f t="shared" si="1455"/>
        <v>0</v>
      </c>
      <c r="BAA86" s="24">
        <f t="shared" si="1456"/>
        <v>0</v>
      </c>
      <c r="BAB86" s="24">
        <f t="shared" si="1457"/>
        <v>0</v>
      </c>
      <c r="BAG86" s="24">
        <f t="shared" si="1458"/>
        <v>0</v>
      </c>
      <c r="BAH86" s="24">
        <f t="shared" si="1459"/>
        <v>0</v>
      </c>
      <c r="BAI86" s="24">
        <f t="shared" si="1460"/>
        <v>0</v>
      </c>
      <c r="BAN86" s="24">
        <f t="shared" si="1461"/>
        <v>0</v>
      </c>
      <c r="BAO86" s="24">
        <f t="shared" si="1462"/>
        <v>0</v>
      </c>
      <c r="BAP86" s="24">
        <f t="shared" si="1463"/>
        <v>0</v>
      </c>
      <c r="BAU86" s="24">
        <f t="shared" si="1464"/>
        <v>0</v>
      </c>
      <c r="BAV86" s="24">
        <f t="shared" si="1465"/>
        <v>0</v>
      </c>
      <c r="BAW86" s="24">
        <f t="shared" si="1466"/>
        <v>0</v>
      </c>
      <c r="BBB86" s="24">
        <f t="shared" si="1467"/>
        <v>0</v>
      </c>
      <c r="BBC86" s="24">
        <f t="shared" si="1468"/>
        <v>0</v>
      </c>
      <c r="BBD86" s="24">
        <f t="shared" si="1469"/>
        <v>0</v>
      </c>
      <c r="BBI86" s="24">
        <f t="shared" si="1470"/>
        <v>0</v>
      </c>
      <c r="BBJ86" s="24">
        <f t="shared" si="1471"/>
        <v>0</v>
      </c>
      <c r="BBK86" s="24">
        <f t="shared" si="1472"/>
        <v>0</v>
      </c>
      <c r="BBP86" s="24">
        <f t="shared" si="1473"/>
        <v>0</v>
      </c>
      <c r="BBQ86" s="24">
        <f t="shared" si="1474"/>
        <v>0</v>
      </c>
      <c r="BBR86" s="24">
        <f t="shared" si="1475"/>
        <v>0</v>
      </c>
      <c r="BBW86" s="24">
        <f t="shared" si="1476"/>
        <v>0</v>
      </c>
      <c r="BBX86" s="24">
        <f t="shared" si="1477"/>
        <v>0</v>
      </c>
      <c r="BBY86" s="24">
        <f t="shared" si="1478"/>
        <v>0</v>
      </c>
      <c r="BCD86" s="24">
        <f t="shared" si="1479"/>
        <v>0</v>
      </c>
      <c r="BCE86" s="24">
        <f t="shared" si="1480"/>
        <v>0</v>
      </c>
      <c r="BCF86" s="24">
        <f t="shared" si="1481"/>
        <v>0</v>
      </c>
      <c r="BCK86" s="24">
        <f t="shared" si="1482"/>
        <v>0</v>
      </c>
      <c r="BCL86" s="24">
        <f t="shared" si="1483"/>
        <v>0</v>
      </c>
      <c r="BCM86" s="24">
        <f t="shared" si="1484"/>
        <v>0</v>
      </c>
      <c r="BCR86" s="24">
        <f t="shared" si="1485"/>
        <v>0</v>
      </c>
      <c r="BCS86" s="24">
        <f t="shared" si="1486"/>
        <v>0</v>
      </c>
      <c r="BCT86" s="24">
        <f t="shared" si="1487"/>
        <v>0</v>
      </c>
      <c r="BCY86" s="24">
        <f t="shared" si="1488"/>
        <v>0</v>
      </c>
      <c r="BCZ86" s="24">
        <f t="shared" si="1489"/>
        <v>0</v>
      </c>
      <c r="BDA86" s="24">
        <f t="shared" si="1490"/>
        <v>0</v>
      </c>
      <c r="BDF86" s="24">
        <f t="shared" si="1491"/>
        <v>0</v>
      </c>
      <c r="BDG86" s="24">
        <f t="shared" si="1492"/>
        <v>0</v>
      </c>
      <c r="BDH86" s="24">
        <f t="shared" si="1493"/>
        <v>0</v>
      </c>
      <c r="BDM86" s="24">
        <f t="shared" si="1494"/>
        <v>0</v>
      </c>
      <c r="BDN86" s="24">
        <f t="shared" si="1495"/>
        <v>0</v>
      </c>
      <c r="BDO86" s="24">
        <f t="shared" si="1496"/>
        <v>0</v>
      </c>
      <c r="BDT86" s="24">
        <f t="shared" si="1497"/>
        <v>0</v>
      </c>
      <c r="BDU86" s="24">
        <f t="shared" si="1498"/>
        <v>0</v>
      </c>
      <c r="BDV86" s="24">
        <f t="shared" si="1499"/>
        <v>0</v>
      </c>
      <c r="BEA86" s="24">
        <f t="shared" si="1500"/>
        <v>0</v>
      </c>
      <c r="BEB86" s="24">
        <f t="shared" si="1501"/>
        <v>0</v>
      </c>
      <c r="BEC86" s="24">
        <f t="shared" si="1502"/>
        <v>0</v>
      </c>
      <c r="BEH86" s="24">
        <f t="shared" si="1503"/>
        <v>0</v>
      </c>
      <c r="BEI86" s="24">
        <f t="shared" si="1504"/>
        <v>0</v>
      </c>
      <c r="BEJ86" s="24">
        <f t="shared" si="1505"/>
        <v>0</v>
      </c>
      <c r="BEO86" s="24">
        <f t="shared" si="1506"/>
        <v>0</v>
      </c>
      <c r="BEP86" s="24">
        <f t="shared" si="1507"/>
        <v>0</v>
      </c>
      <c r="BEQ86" s="24">
        <f t="shared" si="1508"/>
        <v>0</v>
      </c>
      <c r="BEV86" s="24">
        <f t="shared" si="1509"/>
        <v>0</v>
      </c>
      <c r="BEW86" s="24">
        <f t="shared" si="1510"/>
        <v>0</v>
      </c>
      <c r="BEX86" s="24">
        <f t="shared" si="1511"/>
        <v>0</v>
      </c>
      <c r="BFC86" s="24">
        <f t="shared" si="1512"/>
        <v>0</v>
      </c>
      <c r="BFD86" s="24">
        <f t="shared" si="1513"/>
        <v>0</v>
      </c>
      <c r="BFE86" s="24">
        <f t="shared" si="1514"/>
        <v>0</v>
      </c>
      <c r="BFJ86" s="24">
        <f t="shared" si="1515"/>
        <v>0</v>
      </c>
      <c r="BFK86" s="24">
        <f t="shared" si="1516"/>
        <v>0</v>
      </c>
      <c r="BFL86" s="24">
        <f t="shared" si="1517"/>
        <v>0</v>
      </c>
      <c r="BFQ86" s="24">
        <f t="shared" si="1518"/>
        <v>0</v>
      </c>
      <c r="BFR86" s="24">
        <f t="shared" si="1519"/>
        <v>0</v>
      </c>
      <c r="BFS86" s="24">
        <f t="shared" si="1520"/>
        <v>0</v>
      </c>
      <c r="BFX86" s="24">
        <f t="shared" si="1521"/>
        <v>0</v>
      </c>
      <c r="BFY86" s="24">
        <f t="shared" si="1522"/>
        <v>0</v>
      </c>
      <c r="BFZ86" s="24">
        <f t="shared" si="1523"/>
        <v>0</v>
      </c>
      <c r="BGE86" s="24">
        <f t="shared" si="1524"/>
        <v>0</v>
      </c>
      <c r="BGF86" s="24">
        <f t="shared" si="1525"/>
        <v>0</v>
      </c>
      <c r="BGG86" s="24">
        <f t="shared" si="1526"/>
        <v>0</v>
      </c>
      <c r="BGL86" s="24">
        <f t="shared" si="1527"/>
        <v>0</v>
      </c>
      <c r="BGM86" s="24">
        <f t="shared" si="1528"/>
        <v>0</v>
      </c>
      <c r="BGN86" s="24">
        <f t="shared" si="1529"/>
        <v>0</v>
      </c>
      <c r="BGS86" s="24">
        <f t="shared" si="1530"/>
        <v>0</v>
      </c>
      <c r="BGT86" s="24">
        <f t="shared" si="1531"/>
        <v>0</v>
      </c>
      <c r="BGU86" s="24">
        <f t="shared" si="1532"/>
        <v>0</v>
      </c>
      <c r="BGZ86" s="24">
        <f t="shared" si="1533"/>
        <v>0</v>
      </c>
      <c r="BHA86" s="24">
        <f t="shared" si="1534"/>
        <v>0</v>
      </c>
      <c r="BHB86" s="24">
        <f t="shared" si="1535"/>
        <v>0</v>
      </c>
      <c r="BHG86" s="24">
        <f t="shared" si="1536"/>
        <v>0</v>
      </c>
      <c r="BHH86" s="24">
        <f t="shared" si="1537"/>
        <v>0</v>
      </c>
      <c r="BHI86" s="24">
        <f t="shared" si="1538"/>
        <v>0</v>
      </c>
      <c r="BHN86" s="24">
        <f t="shared" si="1539"/>
        <v>0</v>
      </c>
      <c r="BHO86" s="24">
        <f t="shared" si="1540"/>
        <v>0</v>
      </c>
      <c r="BHP86" s="24">
        <f t="shared" si="1541"/>
        <v>0</v>
      </c>
      <c r="BHU86" s="24">
        <f t="shared" si="1542"/>
        <v>0</v>
      </c>
      <c r="BHV86" s="24">
        <f t="shared" si="1543"/>
        <v>0</v>
      </c>
      <c r="BHW86" s="24">
        <f t="shared" si="1544"/>
        <v>0</v>
      </c>
      <c r="BIB86" s="24">
        <f t="shared" si="1545"/>
        <v>0</v>
      </c>
      <c r="BIC86" s="24">
        <f t="shared" si="1546"/>
        <v>0</v>
      </c>
      <c r="BID86" s="24">
        <f t="shared" si="1547"/>
        <v>0</v>
      </c>
      <c r="BII86" s="24">
        <f t="shared" si="1548"/>
        <v>0</v>
      </c>
      <c r="BIJ86" s="24">
        <f t="shared" si="1549"/>
        <v>0</v>
      </c>
      <c r="BIK86" s="24">
        <f t="shared" si="1550"/>
        <v>0</v>
      </c>
      <c r="BIP86" s="24">
        <f t="shared" si="1551"/>
        <v>0</v>
      </c>
      <c r="BIQ86" s="24">
        <f t="shared" si="1552"/>
        <v>0</v>
      </c>
      <c r="BIR86" s="24">
        <f t="shared" si="1553"/>
        <v>0</v>
      </c>
      <c r="BIW86" s="24">
        <f t="shared" si="1554"/>
        <v>0</v>
      </c>
      <c r="BIX86" s="24">
        <f t="shared" si="1555"/>
        <v>0</v>
      </c>
      <c r="BIY86" s="24">
        <f t="shared" si="1556"/>
        <v>0</v>
      </c>
      <c r="BJD86" s="24">
        <f t="shared" si="1557"/>
        <v>0</v>
      </c>
      <c r="BJE86" s="24">
        <f t="shared" si="1558"/>
        <v>0</v>
      </c>
      <c r="BJF86" s="24">
        <f t="shared" si="1559"/>
        <v>0</v>
      </c>
      <c r="BJK86" s="24">
        <f t="shared" si="1560"/>
        <v>0</v>
      </c>
      <c r="BJL86" s="24">
        <f t="shared" si="1561"/>
        <v>0</v>
      </c>
      <c r="BJM86" s="24">
        <f t="shared" si="1562"/>
        <v>0</v>
      </c>
      <c r="BJR86" s="24">
        <f t="shared" si="1563"/>
        <v>0</v>
      </c>
      <c r="BJS86" s="24">
        <f t="shared" si="1564"/>
        <v>0</v>
      </c>
      <c r="BJT86" s="24">
        <f t="shared" si="1565"/>
        <v>0</v>
      </c>
      <c r="BJY86" s="24">
        <f t="shared" si="1566"/>
        <v>0</v>
      </c>
      <c r="BJZ86" s="24">
        <f t="shared" si="1567"/>
        <v>0</v>
      </c>
      <c r="BKA86" s="24">
        <f t="shared" si="1568"/>
        <v>0</v>
      </c>
      <c r="BKF86" s="24">
        <f t="shared" si="1569"/>
        <v>0</v>
      </c>
      <c r="BKG86" s="24">
        <f t="shared" si="1570"/>
        <v>0</v>
      </c>
      <c r="BKH86" s="24">
        <f t="shared" si="1571"/>
        <v>0</v>
      </c>
      <c r="BKM86" s="24">
        <f t="shared" si="1572"/>
        <v>0</v>
      </c>
      <c r="BKN86" s="24">
        <f t="shared" si="1573"/>
        <v>0</v>
      </c>
      <c r="BKO86" s="24">
        <f t="shared" si="1574"/>
        <v>0</v>
      </c>
      <c r="BKT86" s="24">
        <f t="shared" si="1575"/>
        <v>0</v>
      </c>
      <c r="BKU86" s="24">
        <f t="shared" si="1576"/>
        <v>0</v>
      </c>
      <c r="BKV86" s="24">
        <f t="shared" si="1577"/>
        <v>0</v>
      </c>
      <c r="BLA86" s="24">
        <f t="shared" si="1578"/>
        <v>0</v>
      </c>
      <c r="BLB86" s="24">
        <f t="shared" si="1579"/>
        <v>0</v>
      </c>
      <c r="BLC86" s="24">
        <f t="shared" si="1580"/>
        <v>0</v>
      </c>
      <c r="BLH86" s="24">
        <f t="shared" si="1581"/>
        <v>0</v>
      </c>
      <c r="BLI86" s="24">
        <f t="shared" si="1582"/>
        <v>0</v>
      </c>
      <c r="BLJ86" s="24">
        <f t="shared" si="1583"/>
        <v>0</v>
      </c>
      <c r="BLO86" s="24">
        <f t="shared" si="1584"/>
        <v>0</v>
      </c>
      <c r="BLP86" s="24">
        <f t="shared" si="1585"/>
        <v>0</v>
      </c>
      <c r="BLQ86" s="24">
        <f t="shared" si="1586"/>
        <v>0</v>
      </c>
      <c r="BLV86" s="24">
        <f t="shared" si="1587"/>
        <v>0</v>
      </c>
      <c r="BLW86" s="24">
        <f t="shared" si="1588"/>
        <v>0</v>
      </c>
      <c r="BLX86" s="24">
        <f t="shared" si="1589"/>
        <v>0</v>
      </c>
      <c r="BMC86" s="24">
        <f t="shared" si="1590"/>
        <v>0</v>
      </c>
      <c r="BMD86" s="24">
        <f t="shared" si="1591"/>
        <v>0</v>
      </c>
      <c r="BME86" s="24">
        <f t="shared" si="1592"/>
        <v>0</v>
      </c>
      <c r="BMJ86" s="24">
        <f t="shared" si="1593"/>
        <v>0</v>
      </c>
      <c r="BMK86" s="24">
        <f t="shared" si="1594"/>
        <v>0</v>
      </c>
      <c r="BML86" s="24">
        <f t="shared" si="1595"/>
        <v>0</v>
      </c>
      <c r="BMQ86" s="24">
        <f t="shared" si="1596"/>
        <v>0</v>
      </c>
      <c r="BMR86" s="24">
        <f t="shared" si="1597"/>
        <v>0</v>
      </c>
      <c r="BMS86" s="24">
        <f t="shared" si="1598"/>
        <v>0</v>
      </c>
      <c r="BMX86" s="24">
        <f t="shared" si="1599"/>
        <v>0</v>
      </c>
      <c r="BMY86" s="24">
        <f t="shared" si="1600"/>
        <v>0</v>
      </c>
      <c r="BMZ86" s="24">
        <f t="shared" si="1601"/>
        <v>0</v>
      </c>
      <c r="BNE86" s="24">
        <f t="shared" si="1602"/>
        <v>0</v>
      </c>
      <c r="BNF86" s="24">
        <f t="shared" si="1603"/>
        <v>0</v>
      </c>
      <c r="BNG86" s="24">
        <f t="shared" si="1604"/>
        <v>0</v>
      </c>
      <c r="BNL86" s="24">
        <f t="shared" si="1605"/>
        <v>0</v>
      </c>
      <c r="BNM86" s="24">
        <f t="shared" si="1606"/>
        <v>0</v>
      </c>
      <c r="BNN86" s="24">
        <f t="shared" si="1607"/>
        <v>0</v>
      </c>
      <c r="BNS86" s="24">
        <f t="shared" si="1608"/>
        <v>0</v>
      </c>
      <c r="BNT86" s="24">
        <f t="shared" si="1609"/>
        <v>0</v>
      </c>
      <c r="BNU86" s="24">
        <f t="shared" si="1610"/>
        <v>0</v>
      </c>
      <c r="BNZ86" s="24">
        <f t="shared" si="1611"/>
        <v>0</v>
      </c>
      <c r="BOA86" s="24">
        <f t="shared" si="1612"/>
        <v>0</v>
      </c>
      <c r="BOB86" s="24">
        <f t="shared" si="1613"/>
        <v>0</v>
      </c>
      <c r="BOG86" s="24">
        <f t="shared" si="1614"/>
        <v>0</v>
      </c>
      <c r="BOH86" s="24">
        <f t="shared" si="1615"/>
        <v>0</v>
      </c>
      <c r="BOI86" s="24">
        <f t="shared" si="1616"/>
        <v>0</v>
      </c>
      <c r="BON86" s="24">
        <f t="shared" si="1617"/>
        <v>0</v>
      </c>
      <c r="BOO86" s="24">
        <f t="shared" si="1618"/>
        <v>0</v>
      </c>
      <c r="BOP86" s="24">
        <f t="shared" si="1619"/>
        <v>0</v>
      </c>
      <c r="BOU86" s="24">
        <f t="shared" si="1620"/>
        <v>0</v>
      </c>
      <c r="BOV86" s="24">
        <f t="shared" si="1621"/>
        <v>0</v>
      </c>
      <c r="BOW86" s="24">
        <f t="shared" si="1622"/>
        <v>0</v>
      </c>
      <c r="BPB86" s="24">
        <f t="shared" si="1623"/>
        <v>0</v>
      </c>
      <c r="BPC86" s="24">
        <f t="shared" si="1624"/>
        <v>0</v>
      </c>
      <c r="BPD86" s="24">
        <f t="shared" si="1625"/>
        <v>0</v>
      </c>
      <c r="BPI86" s="24">
        <f t="shared" si="1626"/>
        <v>0</v>
      </c>
      <c r="BPJ86" s="24">
        <f t="shared" si="1627"/>
        <v>0</v>
      </c>
      <c r="BPK86" s="24">
        <f t="shared" si="1628"/>
        <v>0</v>
      </c>
      <c r="BPP86" s="24">
        <f t="shared" si="1629"/>
        <v>0</v>
      </c>
      <c r="BPQ86" s="24">
        <f t="shared" si="1630"/>
        <v>0</v>
      </c>
      <c r="BPR86" s="24">
        <f t="shared" si="1631"/>
        <v>0</v>
      </c>
      <c r="BPW86" s="24">
        <f t="shared" si="1632"/>
        <v>0</v>
      </c>
      <c r="BPX86" s="24">
        <f t="shared" si="1633"/>
        <v>0</v>
      </c>
      <c r="BPY86" s="24">
        <f t="shared" si="1634"/>
        <v>0</v>
      </c>
      <c r="BQD86" s="24">
        <f t="shared" si="1635"/>
        <v>0</v>
      </c>
      <c r="BQE86" s="24">
        <f t="shared" si="1636"/>
        <v>0</v>
      </c>
      <c r="BQF86" s="24">
        <f t="shared" si="1637"/>
        <v>0</v>
      </c>
      <c r="BQK86" s="24">
        <f t="shared" si="1638"/>
        <v>0</v>
      </c>
      <c r="BQL86" s="24">
        <f t="shared" si="1639"/>
        <v>0</v>
      </c>
      <c r="BQM86" s="24">
        <f t="shared" si="1640"/>
        <v>0</v>
      </c>
      <c r="BQR86" s="24">
        <f t="shared" si="1641"/>
        <v>0</v>
      </c>
      <c r="BQS86" s="24">
        <f t="shared" si="1642"/>
        <v>0</v>
      </c>
      <c r="BQT86" s="24">
        <f t="shared" si="1643"/>
        <v>0</v>
      </c>
      <c r="BQY86" s="24">
        <f t="shared" si="1644"/>
        <v>0</v>
      </c>
      <c r="BQZ86" s="24">
        <f t="shared" si="1645"/>
        <v>0</v>
      </c>
      <c r="BRA86" s="24">
        <f t="shared" si="1646"/>
        <v>0</v>
      </c>
      <c r="BRF86" s="24">
        <f t="shared" si="1647"/>
        <v>0</v>
      </c>
      <c r="BRG86" s="24">
        <f t="shared" si="1648"/>
        <v>0</v>
      </c>
      <c r="BRH86" s="24">
        <f t="shared" si="1649"/>
        <v>0</v>
      </c>
      <c r="BRM86" s="24">
        <f t="shared" si="1650"/>
        <v>0</v>
      </c>
      <c r="BRN86" s="24">
        <f t="shared" si="1651"/>
        <v>0</v>
      </c>
      <c r="BRO86" s="24">
        <f t="shared" si="1652"/>
        <v>0</v>
      </c>
      <c r="BRT86" s="24">
        <f t="shared" si="1653"/>
        <v>0</v>
      </c>
      <c r="BRU86" s="24">
        <f t="shared" si="1654"/>
        <v>0</v>
      </c>
      <c r="BRV86" s="24">
        <f t="shared" si="1655"/>
        <v>0</v>
      </c>
      <c r="BSA86" s="24">
        <f t="shared" si="1656"/>
        <v>0</v>
      </c>
      <c r="BSB86" s="24">
        <f t="shared" si="1657"/>
        <v>0</v>
      </c>
      <c r="BSC86" s="24">
        <f t="shared" si="1658"/>
        <v>0</v>
      </c>
      <c r="BSH86" s="24">
        <f t="shared" si="1659"/>
        <v>0</v>
      </c>
      <c r="BSI86" s="24">
        <f t="shared" si="1660"/>
        <v>0</v>
      </c>
      <c r="BSJ86" s="24">
        <f t="shared" si="1661"/>
        <v>0</v>
      </c>
      <c r="BSO86" s="24">
        <f t="shared" si="1662"/>
        <v>0</v>
      </c>
      <c r="BSP86" s="24">
        <f t="shared" si="1663"/>
        <v>0</v>
      </c>
      <c r="BSQ86" s="24">
        <f t="shared" si="1664"/>
        <v>0</v>
      </c>
      <c r="BSV86" s="24">
        <f t="shared" si="1665"/>
        <v>0</v>
      </c>
      <c r="BSW86" s="24">
        <f t="shared" si="1666"/>
        <v>0</v>
      </c>
      <c r="BSX86" s="24">
        <f t="shared" si="1667"/>
        <v>0</v>
      </c>
      <c r="BTC86" s="24">
        <f t="shared" si="1668"/>
        <v>0</v>
      </c>
      <c r="BTD86" s="24">
        <f t="shared" si="1669"/>
        <v>0</v>
      </c>
      <c r="BTE86" s="24">
        <f t="shared" si="1670"/>
        <v>0</v>
      </c>
      <c r="BTJ86" s="24">
        <f t="shared" si="1671"/>
        <v>0</v>
      </c>
      <c r="BTK86" s="24">
        <f t="shared" si="1672"/>
        <v>0</v>
      </c>
      <c r="BTL86" s="24">
        <f t="shared" si="1673"/>
        <v>0</v>
      </c>
      <c r="BTQ86" s="24">
        <f t="shared" si="1674"/>
        <v>0</v>
      </c>
      <c r="BTR86" s="24">
        <f t="shared" si="1675"/>
        <v>0</v>
      </c>
      <c r="BTS86" s="24">
        <f t="shared" si="1676"/>
        <v>0</v>
      </c>
      <c r="BTX86" s="24">
        <f t="shared" si="1677"/>
        <v>0</v>
      </c>
      <c r="BTY86" s="24">
        <f t="shared" si="1678"/>
        <v>0</v>
      </c>
      <c r="BTZ86" s="24">
        <f t="shared" si="1679"/>
        <v>0</v>
      </c>
      <c r="BUE86" s="24">
        <f t="shared" si="1680"/>
        <v>0</v>
      </c>
      <c r="BUF86" s="24">
        <f t="shared" si="1681"/>
        <v>0</v>
      </c>
      <c r="BUG86" s="24">
        <f t="shared" si="1682"/>
        <v>0</v>
      </c>
      <c r="BUL86" s="24">
        <f t="shared" si="1683"/>
        <v>0</v>
      </c>
      <c r="BUM86" s="24">
        <f t="shared" si="1684"/>
        <v>0</v>
      </c>
      <c r="BUN86" s="24">
        <f t="shared" si="1685"/>
        <v>0</v>
      </c>
      <c r="BUS86" s="24">
        <f t="shared" si="1686"/>
        <v>0</v>
      </c>
      <c r="BUT86" s="24">
        <f t="shared" si="1687"/>
        <v>0</v>
      </c>
      <c r="BUU86" s="24">
        <f t="shared" si="1688"/>
        <v>0</v>
      </c>
      <c r="BUZ86" s="24">
        <f t="shared" si="1689"/>
        <v>0</v>
      </c>
      <c r="BVA86" s="24">
        <f t="shared" si="1690"/>
        <v>0</v>
      </c>
      <c r="BVB86" s="24">
        <f t="shared" si="1691"/>
        <v>0</v>
      </c>
      <c r="BVG86" s="24">
        <f t="shared" si="1692"/>
        <v>0</v>
      </c>
      <c r="BVH86" s="24">
        <f t="shared" si="1693"/>
        <v>0</v>
      </c>
      <c r="BVI86" s="24">
        <f t="shared" si="1694"/>
        <v>0</v>
      </c>
      <c r="BVN86" s="24">
        <f t="shared" si="1695"/>
        <v>0</v>
      </c>
      <c r="BVO86" s="24">
        <f t="shared" si="1696"/>
        <v>0</v>
      </c>
      <c r="BVP86" s="24">
        <f t="shared" si="1697"/>
        <v>0</v>
      </c>
      <c r="BVU86" s="24">
        <f t="shared" si="1698"/>
        <v>0</v>
      </c>
      <c r="BVV86" s="24">
        <f t="shared" si="1699"/>
        <v>0</v>
      </c>
      <c r="BVW86" s="24">
        <f t="shared" si="1700"/>
        <v>0</v>
      </c>
      <c r="BVX86"/>
      <c r="BVY86"/>
      <c r="BVZ86"/>
      <c r="BWA86"/>
      <c r="BWB86" s="24">
        <f t="shared" si="1701"/>
        <v>0</v>
      </c>
      <c r="BWC86" s="24">
        <f t="shared" si="1702"/>
        <v>0</v>
      </c>
      <c r="BWD86" s="24">
        <f t="shared" si="1703"/>
        <v>0</v>
      </c>
      <c r="BWI86" s="24">
        <f t="shared" si="1704"/>
        <v>0</v>
      </c>
      <c r="BWJ86" s="24">
        <f t="shared" si="1705"/>
        <v>0</v>
      </c>
      <c r="BWK86" s="24">
        <f t="shared" si="1706"/>
        <v>0</v>
      </c>
      <c r="BWP86" s="24">
        <f t="shared" si="1707"/>
        <v>0</v>
      </c>
      <c r="BWQ86" s="24">
        <f t="shared" si="1708"/>
        <v>0</v>
      </c>
      <c r="BWR86" s="24">
        <f t="shared" si="1709"/>
        <v>0</v>
      </c>
      <c r="BWW86" s="24">
        <f t="shared" si="1710"/>
        <v>0</v>
      </c>
      <c r="BWX86" s="24">
        <f t="shared" si="1711"/>
        <v>0</v>
      </c>
      <c r="BWY86" s="24">
        <f t="shared" si="1712"/>
        <v>0</v>
      </c>
      <c r="BXD86" s="24">
        <f t="shared" si="1713"/>
        <v>0</v>
      </c>
      <c r="BXE86" s="24">
        <f t="shared" si="1714"/>
        <v>0</v>
      </c>
      <c r="BXF86" s="24">
        <f t="shared" si="1715"/>
        <v>0</v>
      </c>
      <c r="BXK86" s="24">
        <f t="shared" si="1716"/>
        <v>0</v>
      </c>
      <c r="BXL86" s="24">
        <f t="shared" si="1717"/>
        <v>0</v>
      </c>
      <c r="BXM86" s="24">
        <f t="shared" si="1718"/>
        <v>0</v>
      </c>
      <c r="BXR86" s="24">
        <f t="shared" si="1719"/>
        <v>0</v>
      </c>
      <c r="BXS86" s="24">
        <f t="shared" si="1720"/>
        <v>0</v>
      </c>
      <c r="BXT86" s="24">
        <f t="shared" si="1721"/>
        <v>0</v>
      </c>
      <c r="BXY86" s="24">
        <f t="shared" si="1722"/>
        <v>0</v>
      </c>
      <c r="BXZ86" s="24">
        <f t="shared" si="1723"/>
        <v>0</v>
      </c>
      <c r="BYA86" s="24">
        <f t="shared" si="1724"/>
        <v>0</v>
      </c>
      <c r="BYF86" s="24">
        <f t="shared" si="1725"/>
        <v>0</v>
      </c>
      <c r="BYG86" s="24">
        <f t="shared" si="1726"/>
        <v>0</v>
      </c>
      <c r="BYH86" s="24">
        <f t="shared" si="1727"/>
        <v>0</v>
      </c>
      <c r="BYM86" s="24">
        <f t="shared" si="1728"/>
        <v>0</v>
      </c>
      <c r="BYN86" s="24">
        <f t="shared" si="1729"/>
        <v>0</v>
      </c>
      <c r="BYO86" s="24">
        <f t="shared" si="1730"/>
        <v>0</v>
      </c>
      <c r="BYT86" s="24">
        <f t="shared" si="1731"/>
        <v>0</v>
      </c>
      <c r="BYU86" s="24">
        <f t="shared" si="1732"/>
        <v>0</v>
      </c>
      <c r="BYV86" s="24">
        <f t="shared" si="1733"/>
        <v>0</v>
      </c>
    </row>
    <row r="87" spans="6:1023 1028:2024" x14ac:dyDescent="0.3">
      <c r="F87" s="82">
        <f t="shared" si="867"/>
        <v>0</v>
      </c>
      <c r="G87" s="82">
        <f t="shared" si="868"/>
        <v>0</v>
      </c>
      <c r="H87" s="82">
        <f t="shared" si="869"/>
        <v>0</v>
      </c>
      <c r="M87" s="15">
        <f t="shared" si="870"/>
        <v>0</v>
      </c>
      <c r="N87" s="15">
        <f t="shared" si="871"/>
        <v>0</v>
      </c>
      <c r="O87" s="15">
        <f t="shared" si="872"/>
        <v>0</v>
      </c>
      <c r="P87" s="15"/>
      <c r="Q87" s="15"/>
      <c r="T87" s="15">
        <f t="shared" si="873"/>
        <v>0</v>
      </c>
      <c r="U87" s="15">
        <f t="shared" si="874"/>
        <v>0</v>
      </c>
      <c r="V87" s="15">
        <f t="shared" si="875"/>
        <v>0</v>
      </c>
      <c r="AA87" s="15">
        <f t="shared" si="876"/>
        <v>0</v>
      </c>
      <c r="AB87" s="15">
        <f t="shared" si="877"/>
        <v>0</v>
      </c>
      <c r="AC87" s="15">
        <f t="shared" si="878"/>
        <v>0</v>
      </c>
      <c r="AD87" s="16"/>
      <c r="AE87" s="15"/>
      <c r="AF87" s="15"/>
      <c r="AG87" s="15"/>
      <c r="AH87" s="15">
        <f t="shared" si="879"/>
        <v>0</v>
      </c>
      <c r="AI87" s="15">
        <f t="shared" si="880"/>
        <v>0</v>
      </c>
      <c r="AJ87" s="15">
        <f t="shared" si="881"/>
        <v>0</v>
      </c>
      <c r="AO87" s="15">
        <f t="shared" si="882"/>
        <v>0</v>
      </c>
      <c r="AP87" s="15">
        <f t="shared" si="883"/>
        <v>0</v>
      </c>
      <c r="AQ87" s="15">
        <f t="shared" si="884"/>
        <v>0</v>
      </c>
      <c r="AV87" s="15">
        <f t="shared" si="885"/>
        <v>0</v>
      </c>
      <c r="AW87" s="15">
        <f t="shared" si="886"/>
        <v>0</v>
      </c>
      <c r="AX87" s="15">
        <f t="shared" si="887"/>
        <v>0</v>
      </c>
      <c r="BC87" s="15">
        <f t="shared" si="888"/>
        <v>0</v>
      </c>
      <c r="BD87" s="15">
        <f t="shared" si="889"/>
        <v>0</v>
      </c>
      <c r="BE87" s="15">
        <f t="shared" si="890"/>
        <v>0</v>
      </c>
      <c r="BJ87" s="15">
        <f t="shared" si="891"/>
        <v>0</v>
      </c>
      <c r="BK87" s="15">
        <f t="shared" si="892"/>
        <v>0</v>
      </c>
      <c r="BL87" s="15">
        <f t="shared" si="893"/>
        <v>0</v>
      </c>
      <c r="BQ87" s="15">
        <f t="shared" si="894"/>
        <v>0</v>
      </c>
      <c r="BR87" s="15">
        <f t="shared" si="895"/>
        <v>0</v>
      </c>
      <c r="BS87" s="15">
        <f t="shared" si="896"/>
        <v>0</v>
      </c>
      <c r="BX87" s="15">
        <f t="shared" si="897"/>
        <v>0</v>
      </c>
      <c r="BY87" s="15">
        <f t="shared" si="898"/>
        <v>0</v>
      </c>
      <c r="BZ87" s="15">
        <f t="shared" si="899"/>
        <v>0</v>
      </c>
      <c r="CE87" s="15">
        <f t="shared" si="900"/>
        <v>0</v>
      </c>
      <c r="CF87" s="15">
        <f t="shared" si="901"/>
        <v>0</v>
      </c>
      <c r="CG87" s="15">
        <f t="shared" si="902"/>
        <v>0</v>
      </c>
      <c r="CL87" s="30">
        <f t="shared" si="903"/>
        <v>0</v>
      </c>
      <c r="CM87" s="30">
        <f t="shared" si="904"/>
        <v>0</v>
      </c>
      <c r="CN87" s="54">
        <f t="shared" si="905"/>
        <v>0</v>
      </c>
      <c r="CS87" s="30">
        <f t="shared" si="906"/>
        <v>0</v>
      </c>
      <c r="CT87" s="30">
        <f t="shared" si="907"/>
        <v>0</v>
      </c>
      <c r="CU87" s="54">
        <f t="shared" si="908"/>
        <v>0</v>
      </c>
      <c r="CZ87" s="30">
        <f t="shared" si="909"/>
        <v>0</v>
      </c>
      <c r="DA87" s="30">
        <f t="shared" si="910"/>
        <v>0</v>
      </c>
      <c r="DB87" s="54">
        <f t="shared" si="911"/>
        <v>0</v>
      </c>
      <c r="DG87" s="30">
        <f t="shared" si="912"/>
        <v>0</v>
      </c>
      <c r="DH87" s="30">
        <f t="shared" si="913"/>
        <v>0</v>
      </c>
      <c r="DI87" s="54">
        <f t="shared" si="914"/>
        <v>0</v>
      </c>
      <c r="DN87" s="30">
        <f t="shared" si="915"/>
        <v>0</v>
      </c>
      <c r="DO87" s="30">
        <f t="shared" si="916"/>
        <v>0</v>
      </c>
      <c r="DP87" s="54">
        <f t="shared" si="917"/>
        <v>0</v>
      </c>
      <c r="DU87" s="30">
        <f t="shared" si="918"/>
        <v>0</v>
      </c>
      <c r="DV87" s="30">
        <f t="shared" si="919"/>
        <v>0</v>
      </c>
      <c r="DW87" s="54">
        <f t="shared" si="920"/>
        <v>0</v>
      </c>
      <c r="EB87" s="30">
        <f t="shared" si="921"/>
        <v>0</v>
      </c>
      <c r="EC87" s="30">
        <f t="shared" si="922"/>
        <v>0</v>
      </c>
      <c r="ED87" s="54">
        <f t="shared" si="923"/>
        <v>0</v>
      </c>
      <c r="EI87" s="30">
        <f t="shared" si="924"/>
        <v>0</v>
      </c>
      <c r="EJ87" s="30">
        <f t="shared" si="925"/>
        <v>0</v>
      </c>
      <c r="EK87" s="54">
        <f t="shared" si="926"/>
        <v>0</v>
      </c>
      <c r="EP87" s="30">
        <f t="shared" si="927"/>
        <v>0</v>
      </c>
      <c r="EQ87" s="30">
        <f t="shared" si="928"/>
        <v>0</v>
      </c>
      <c r="ER87" s="54">
        <f t="shared" si="929"/>
        <v>0</v>
      </c>
      <c r="EW87" s="30">
        <f t="shared" si="930"/>
        <v>0</v>
      </c>
      <c r="EX87" s="30">
        <f t="shared" si="931"/>
        <v>0</v>
      </c>
      <c r="EY87" s="54">
        <f t="shared" si="932"/>
        <v>0</v>
      </c>
      <c r="FD87" s="30">
        <f t="shared" si="933"/>
        <v>0</v>
      </c>
      <c r="FE87" s="30">
        <f t="shared" si="934"/>
        <v>0</v>
      </c>
      <c r="FF87" s="54">
        <f t="shared" si="935"/>
        <v>0</v>
      </c>
      <c r="FK87" s="30">
        <f t="shared" si="936"/>
        <v>0</v>
      </c>
      <c r="FL87" s="30">
        <f t="shared" si="937"/>
        <v>0</v>
      </c>
      <c r="FM87" s="54">
        <f t="shared" si="938"/>
        <v>0</v>
      </c>
      <c r="FR87" s="30">
        <f t="shared" si="939"/>
        <v>0</v>
      </c>
      <c r="FS87" s="30">
        <f t="shared" si="940"/>
        <v>0</v>
      </c>
      <c r="FT87" s="54">
        <f t="shared" si="941"/>
        <v>0</v>
      </c>
      <c r="FY87" s="30">
        <f t="shared" si="942"/>
        <v>0</v>
      </c>
      <c r="FZ87" s="30">
        <f t="shared" si="943"/>
        <v>0</v>
      </c>
      <c r="GA87" s="54">
        <f t="shared" si="944"/>
        <v>0</v>
      </c>
      <c r="GF87" s="30">
        <f t="shared" si="945"/>
        <v>0</v>
      </c>
      <c r="GG87" s="30">
        <f t="shared" si="946"/>
        <v>0</v>
      </c>
      <c r="GH87" s="54">
        <f t="shared" si="947"/>
        <v>0</v>
      </c>
      <c r="GM87" s="30">
        <f t="shared" si="948"/>
        <v>0</v>
      </c>
      <c r="GN87" s="30">
        <f t="shared" si="949"/>
        <v>0</v>
      </c>
      <c r="GO87" s="54">
        <f t="shared" si="950"/>
        <v>0</v>
      </c>
      <c r="GT87" s="30">
        <f t="shared" si="951"/>
        <v>0</v>
      </c>
      <c r="GU87" s="30">
        <f t="shared" si="952"/>
        <v>0</v>
      </c>
      <c r="GV87" s="54">
        <f t="shared" si="953"/>
        <v>0</v>
      </c>
      <c r="HA87" s="30">
        <f t="shared" si="954"/>
        <v>0</v>
      </c>
      <c r="HB87" s="30">
        <f t="shared" si="955"/>
        <v>0</v>
      </c>
      <c r="HC87" s="54">
        <f t="shared" si="956"/>
        <v>0</v>
      </c>
      <c r="HH87" s="30">
        <f t="shared" si="957"/>
        <v>0</v>
      </c>
      <c r="HI87" s="30">
        <f t="shared" si="958"/>
        <v>0</v>
      </c>
      <c r="HJ87" s="54">
        <f t="shared" si="959"/>
        <v>0</v>
      </c>
      <c r="HO87" s="30">
        <f t="shared" si="960"/>
        <v>0</v>
      </c>
      <c r="HP87" s="30">
        <f t="shared" si="961"/>
        <v>0</v>
      </c>
      <c r="HQ87" s="54">
        <f t="shared" si="962"/>
        <v>0</v>
      </c>
      <c r="HV87" s="30">
        <f t="shared" si="963"/>
        <v>0</v>
      </c>
      <c r="HW87" s="30">
        <f t="shared" si="964"/>
        <v>0</v>
      </c>
      <c r="HX87" s="54">
        <f t="shared" si="965"/>
        <v>0</v>
      </c>
      <c r="IC87" s="30">
        <f t="shared" si="966"/>
        <v>0</v>
      </c>
      <c r="ID87" s="30">
        <f t="shared" si="967"/>
        <v>0</v>
      </c>
      <c r="IE87" s="54">
        <f t="shared" si="968"/>
        <v>0</v>
      </c>
      <c r="IJ87" s="30">
        <f t="shared" si="969"/>
        <v>0</v>
      </c>
      <c r="IK87" s="30">
        <f t="shared" si="970"/>
        <v>0</v>
      </c>
      <c r="IL87" s="54">
        <f t="shared" si="971"/>
        <v>0</v>
      </c>
      <c r="IQ87" s="30">
        <f t="shared" si="972"/>
        <v>0</v>
      </c>
      <c r="IR87" s="30">
        <f t="shared" si="973"/>
        <v>0</v>
      </c>
      <c r="IS87" s="54">
        <f t="shared" si="974"/>
        <v>0</v>
      </c>
      <c r="IX87" s="30">
        <f t="shared" si="975"/>
        <v>0</v>
      </c>
      <c r="IY87" s="30">
        <f t="shared" si="976"/>
        <v>0</v>
      </c>
      <c r="IZ87" s="54">
        <f t="shared" si="977"/>
        <v>0</v>
      </c>
      <c r="JA87"/>
      <c r="JB87"/>
      <c r="JC87"/>
      <c r="JD87"/>
      <c r="JE87" s="15">
        <f t="shared" si="978"/>
        <v>0</v>
      </c>
      <c r="JF87" s="15">
        <f t="shared" si="979"/>
        <v>0</v>
      </c>
      <c r="JG87" s="15">
        <f t="shared" si="980"/>
        <v>0</v>
      </c>
      <c r="JL87" s="24">
        <f t="shared" si="981"/>
        <v>0</v>
      </c>
      <c r="JM87" s="24">
        <f t="shared" si="982"/>
        <v>0</v>
      </c>
      <c r="JN87" s="24">
        <f t="shared" si="983"/>
        <v>0</v>
      </c>
      <c r="JS87" s="24">
        <f t="shared" si="984"/>
        <v>0</v>
      </c>
      <c r="JT87" s="24">
        <f t="shared" si="985"/>
        <v>0</v>
      </c>
      <c r="JU87" s="24">
        <f t="shared" si="986"/>
        <v>0</v>
      </c>
      <c r="JZ87" s="24">
        <f t="shared" si="987"/>
        <v>0</v>
      </c>
      <c r="KA87" s="24">
        <f t="shared" si="988"/>
        <v>0</v>
      </c>
      <c r="KB87" s="24">
        <f t="shared" si="989"/>
        <v>0</v>
      </c>
      <c r="KG87" s="24">
        <f t="shared" si="990"/>
        <v>0</v>
      </c>
      <c r="KH87" s="24">
        <f t="shared" si="991"/>
        <v>0</v>
      </c>
      <c r="KI87" s="24">
        <f t="shared" si="992"/>
        <v>0</v>
      </c>
      <c r="KN87" s="24">
        <f t="shared" si="993"/>
        <v>0</v>
      </c>
      <c r="KO87" s="24">
        <f t="shared" si="994"/>
        <v>0</v>
      </c>
      <c r="KP87" s="24">
        <f t="shared" si="995"/>
        <v>0</v>
      </c>
      <c r="KU87" s="24">
        <f t="shared" si="996"/>
        <v>0</v>
      </c>
      <c r="KV87" s="24">
        <f t="shared" si="997"/>
        <v>0</v>
      </c>
      <c r="KW87" s="24">
        <f t="shared" si="998"/>
        <v>0</v>
      </c>
      <c r="LB87" s="24">
        <f t="shared" si="999"/>
        <v>0</v>
      </c>
      <c r="LC87" s="24">
        <f t="shared" si="1000"/>
        <v>0</v>
      </c>
      <c r="LD87" s="24">
        <f t="shared" si="1001"/>
        <v>0</v>
      </c>
      <c r="LI87" s="24">
        <f t="shared" si="1002"/>
        <v>0</v>
      </c>
      <c r="LJ87" s="24">
        <f t="shared" si="1003"/>
        <v>0</v>
      </c>
      <c r="LK87" s="24">
        <f t="shared" si="1004"/>
        <v>0</v>
      </c>
      <c r="LP87" s="24">
        <f t="shared" si="1005"/>
        <v>0</v>
      </c>
      <c r="LQ87" s="24">
        <f t="shared" si="1006"/>
        <v>0</v>
      </c>
      <c r="LR87" s="24">
        <f t="shared" si="1007"/>
        <v>0</v>
      </c>
      <c r="LW87" s="24">
        <f t="shared" si="1008"/>
        <v>0</v>
      </c>
      <c r="LX87" s="24">
        <f t="shared" si="1009"/>
        <v>0</v>
      </c>
      <c r="LY87" s="24">
        <f t="shared" si="1010"/>
        <v>0</v>
      </c>
      <c r="MD87" s="24">
        <f t="shared" si="1011"/>
        <v>0</v>
      </c>
      <c r="ME87" s="24">
        <f t="shared" si="1012"/>
        <v>0</v>
      </c>
      <c r="MF87" s="24">
        <f t="shared" si="1013"/>
        <v>0</v>
      </c>
      <c r="MK87" s="24">
        <f t="shared" si="1014"/>
        <v>0</v>
      </c>
      <c r="ML87" s="24">
        <f t="shared" si="1015"/>
        <v>0</v>
      </c>
      <c r="MM87" s="24">
        <f t="shared" si="1016"/>
        <v>0</v>
      </c>
      <c r="MR87" s="24">
        <f t="shared" si="1017"/>
        <v>0</v>
      </c>
      <c r="MS87" s="24">
        <f t="shared" si="1018"/>
        <v>0</v>
      </c>
      <c r="MT87" s="24">
        <f t="shared" si="1019"/>
        <v>0</v>
      </c>
      <c r="MY87" s="24">
        <f t="shared" si="1020"/>
        <v>0</v>
      </c>
      <c r="MZ87" s="24">
        <f t="shared" si="1021"/>
        <v>0</v>
      </c>
      <c r="NA87" s="24">
        <f t="shared" si="1022"/>
        <v>0</v>
      </c>
      <c r="NF87" s="24">
        <f t="shared" si="1023"/>
        <v>0</v>
      </c>
      <c r="NG87" s="24">
        <f t="shared" si="1024"/>
        <v>0</v>
      </c>
      <c r="NH87" s="24">
        <f t="shared" si="1025"/>
        <v>0</v>
      </c>
      <c r="NM87" s="24">
        <f t="shared" si="1026"/>
        <v>0</v>
      </c>
      <c r="NN87" s="24">
        <f t="shared" si="1027"/>
        <v>0</v>
      </c>
      <c r="NO87" s="24">
        <f t="shared" si="1028"/>
        <v>0</v>
      </c>
      <c r="NT87" s="24">
        <f t="shared" si="1029"/>
        <v>0</v>
      </c>
      <c r="NU87" s="24">
        <f t="shared" si="1030"/>
        <v>0</v>
      </c>
      <c r="NV87" s="24">
        <f t="shared" si="1031"/>
        <v>0</v>
      </c>
      <c r="OA87" s="24">
        <f t="shared" si="1032"/>
        <v>0</v>
      </c>
      <c r="OB87" s="24">
        <f t="shared" si="1033"/>
        <v>0</v>
      </c>
      <c r="OC87" s="24">
        <f t="shared" si="1034"/>
        <v>0</v>
      </c>
      <c r="OH87" s="24">
        <f t="shared" si="1035"/>
        <v>0</v>
      </c>
      <c r="OI87" s="24">
        <f t="shared" si="1036"/>
        <v>0</v>
      </c>
      <c r="OJ87" s="24">
        <f t="shared" si="1037"/>
        <v>0</v>
      </c>
      <c r="OO87" s="24">
        <f t="shared" si="1038"/>
        <v>0</v>
      </c>
      <c r="OP87" s="24">
        <f t="shared" si="1039"/>
        <v>0</v>
      </c>
      <c r="OQ87" s="24">
        <f t="shared" si="1040"/>
        <v>0</v>
      </c>
      <c r="OV87" s="24">
        <f t="shared" si="1041"/>
        <v>0</v>
      </c>
      <c r="OW87" s="24">
        <f t="shared" si="1042"/>
        <v>0</v>
      </c>
      <c r="OX87" s="24">
        <f t="shared" si="1043"/>
        <v>0</v>
      </c>
      <c r="PC87" s="24">
        <f t="shared" si="1044"/>
        <v>0</v>
      </c>
      <c r="PD87" s="24">
        <f t="shared" si="1045"/>
        <v>0</v>
      </c>
      <c r="PE87" s="24">
        <f t="shared" si="1046"/>
        <v>0</v>
      </c>
      <c r="PJ87" s="24">
        <f t="shared" si="1047"/>
        <v>0</v>
      </c>
      <c r="PK87" s="24">
        <f t="shared" si="1048"/>
        <v>0</v>
      </c>
      <c r="PL87" s="24">
        <f t="shared" si="1049"/>
        <v>0</v>
      </c>
      <c r="PQ87" s="24">
        <f t="shared" si="1050"/>
        <v>0</v>
      </c>
      <c r="PR87" s="24">
        <f t="shared" si="1051"/>
        <v>0</v>
      </c>
      <c r="PS87" s="24">
        <f t="shared" si="1052"/>
        <v>0</v>
      </c>
      <c r="PX87" s="24">
        <f t="shared" si="1053"/>
        <v>0</v>
      </c>
      <c r="PY87" s="24">
        <f t="shared" si="1054"/>
        <v>0</v>
      </c>
      <c r="PZ87" s="24">
        <f t="shared" si="1055"/>
        <v>0</v>
      </c>
      <c r="QE87" s="24">
        <f t="shared" si="1056"/>
        <v>0</v>
      </c>
      <c r="QF87" s="24">
        <f t="shared" si="1057"/>
        <v>0</v>
      </c>
      <c r="QG87" s="24">
        <f t="shared" si="1058"/>
        <v>0</v>
      </c>
      <c r="QL87" s="24">
        <f t="shared" si="1059"/>
        <v>0</v>
      </c>
      <c r="QM87" s="24">
        <f t="shared" si="1060"/>
        <v>0</v>
      </c>
      <c r="QN87" s="24">
        <f t="shared" si="1061"/>
        <v>0</v>
      </c>
      <c r="QS87" s="24">
        <f t="shared" si="1062"/>
        <v>0</v>
      </c>
      <c r="QT87" s="24">
        <f t="shared" si="1063"/>
        <v>0</v>
      </c>
      <c r="QU87" s="24">
        <f t="shared" si="1064"/>
        <v>0</v>
      </c>
      <c r="QZ87" s="24">
        <f t="shared" si="1065"/>
        <v>0</v>
      </c>
      <c r="RA87" s="24">
        <f t="shared" si="1066"/>
        <v>0</v>
      </c>
      <c r="RB87" s="24">
        <f t="shared" si="1067"/>
        <v>0</v>
      </c>
      <c r="RG87" s="24">
        <f t="shared" si="1068"/>
        <v>0</v>
      </c>
      <c r="RH87" s="24">
        <f t="shared" si="1069"/>
        <v>0</v>
      </c>
      <c r="RI87" s="24">
        <f t="shared" si="1070"/>
        <v>0</v>
      </c>
      <c r="RN87" s="24">
        <f t="shared" si="1071"/>
        <v>0</v>
      </c>
      <c r="RO87" s="24">
        <f t="shared" si="1072"/>
        <v>0</v>
      </c>
      <c r="RP87" s="24">
        <f t="shared" si="1073"/>
        <v>0</v>
      </c>
      <c r="RU87" s="24">
        <f t="shared" si="1074"/>
        <v>0</v>
      </c>
      <c r="RV87" s="24">
        <f t="shared" si="1075"/>
        <v>0</v>
      </c>
      <c r="RW87" s="24">
        <f t="shared" si="1076"/>
        <v>0</v>
      </c>
      <c r="SB87" s="24">
        <f t="shared" si="1077"/>
        <v>0</v>
      </c>
      <c r="SC87" s="24">
        <f t="shared" si="1078"/>
        <v>0</v>
      </c>
      <c r="SD87" s="24">
        <f t="shared" si="1079"/>
        <v>0</v>
      </c>
      <c r="SI87" s="24">
        <f t="shared" si="1080"/>
        <v>0</v>
      </c>
      <c r="SJ87" s="24">
        <f t="shared" si="1081"/>
        <v>0</v>
      </c>
      <c r="SK87" s="24">
        <f t="shared" si="1082"/>
        <v>0</v>
      </c>
      <c r="SP87" s="24">
        <f t="shared" si="1083"/>
        <v>0</v>
      </c>
      <c r="SQ87" s="24">
        <f t="shared" si="1084"/>
        <v>0</v>
      </c>
      <c r="SR87" s="24">
        <f t="shared" si="1085"/>
        <v>0</v>
      </c>
      <c r="SW87" s="24">
        <f t="shared" si="1086"/>
        <v>0</v>
      </c>
      <c r="SX87" s="24">
        <f t="shared" si="1087"/>
        <v>0</v>
      </c>
      <c r="SY87" s="24">
        <f t="shared" si="1088"/>
        <v>0</v>
      </c>
      <c r="TD87" s="24">
        <f t="shared" si="1089"/>
        <v>0</v>
      </c>
      <c r="TE87" s="24">
        <f t="shared" si="1090"/>
        <v>0</v>
      </c>
      <c r="TF87" s="24">
        <f t="shared" si="1091"/>
        <v>0</v>
      </c>
      <c r="TK87" s="24">
        <f t="shared" si="1092"/>
        <v>0</v>
      </c>
      <c r="TL87" s="24">
        <f t="shared" si="1093"/>
        <v>0</v>
      </c>
      <c r="TM87" s="24">
        <f t="shared" si="1094"/>
        <v>0</v>
      </c>
      <c r="TR87" s="24">
        <f t="shared" si="1095"/>
        <v>0</v>
      </c>
      <c r="TS87" s="24">
        <f t="shared" si="1096"/>
        <v>0</v>
      </c>
      <c r="TT87" s="24">
        <f t="shared" si="1097"/>
        <v>0</v>
      </c>
      <c r="TY87" s="24">
        <f t="shared" si="1098"/>
        <v>0</v>
      </c>
      <c r="TZ87" s="24">
        <f t="shared" si="1099"/>
        <v>0</v>
      </c>
      <c r="UA87" s="24">
        <f t="shared" si="1100"/>
        <v>0</v>
      </c>
      <c r="UF87" s="24">
        <f t="shared" si="1101"/>
        <v>0</v>
      </c>
      <c r="UG87" s="24">
        <f t="shared" si="1102"/>
        <v>0</v>
      </c>
      <c r="UH87" s="24">
        <f t="shared" si="1103"/>
        <v>0</v>
      </c>
      <c r="UM87" s="24">
        <f t="shared" si="1104"/>
        <v>0</v>
      </c>
      <c r="UN87" s="24">
        <f t="shared" si="1105"/>
        <v>0</v>
      </c>
      <c r="UO87" s="24">
        <f t="shared" si="1106"/>
        <v>0</v>
      </c>
      <c r="UT87" s="24">
        <f t="shared" si="1107"/>
        <v>0</v>
      </c>
      <c r="UU87" s="24">
        <f t="shared" si="1108"/>
        <v>0</v>
      </c>
      <c r="UV87" s="24">
        <f t="shared" si="1109"/>
        <v>0</v>
      </c>
      <c r="VA87" s="24">
        <f t="shared" si="1110"/>
        <v>0</v>
      </c>
      <c r="VB87" s="24">
        <f t="shared" si="1111"/>
        <v>0</v>
      </c>
      <c r="VC87" s="24">
        <f t="shared" si="1112"/>
        <v>0</v>
      </c>
      <c r="VH87" s="24">
        <f t="shared" si="1113"/>
        <v>0</v>
      </c>
      <c r="VI87" s="24">
        <f t="shared" si="1114"/>
        <v>0</v>
      </c>
      <c r="VJ87" s="24">
        <f t="shared" si="1115"/>
        <v>0</v>
      </c>
      <c r="VO87" s="24">
        <f t="shared" si="1116"/>
        <v>0</v>
      </c>
      <c r="VP87" s="24">
        <f t="shared" si="1117"/>
        <v>0</v>
      </c>
      <c r="VQ87" s="24">
        <f t="shared" si="1118"/>
        <v>0</v>
      </c>
      <c r="VV87" s="24">
        <f t="shared" si="1119"/>
        <v>0</v>
      </c>
      <c r="VW87" s="24">
        <f t="shared" si="1120"/>
        <v>0</v>
      </c>
      <c r="VX87" s="24">
        <f t="shared" si="1121"/>
        <v>0</v>
      </c>
      <c r="WC87" s="24">
        <f t="shared" si="1122"/>
        <v>0</v>
      </c>
      <c r="WD87" s="24">
        <f t="shared" si="1123"/>
        <v>0</v>
      </c>
      <c r="WE87" s="24">
        <f t="shared" si="1124"/>
        <v>0</v>
      </c>
      <c r="WJ87" s="24">
        <f t="shared" si="1125"/>
        <v>0</v>
      </c>
      <c r="WK87" s="24">
        <f t="shared" si="1126"/>
        <v>0</v>
      </c>
      <c r="WL87" s="24">
        <f t="shared" si="1127"/>
        <v>0</v>
      </c>
      <c r="WQ87" s="24">
        <f t="shared" si="1128"/>
        <v>0</v>
      </c>
      <c r="WR87" s="24">
        <f t="shared" si="1129"/>
        <v>0</v>
      </c>
      <c r="WS87" s="24">
        <f t="shared" si="1130"/>
        <v>0</v>
      </c>
      <c r="WX87" s="24">
        <f t="shared" si="1131"/>
        <v>0</v>
      </c>
      <c r="WY87" s="24">
        <f t="shared" si="1132"/>
        <v>0</v>
      </c>
      <c r="WZ87" s="24">
        <f t="shared" si="1133"/>
        <v>0</v>
      </c>
      <c r="XE87" s="24">
        <f t="shared" si="1134"/>
        <v>0</v>
      </c>
      <c r="XF87" s="24">
        <f t="shared" si="1135"/>
        <v>0</v>
      </c>
      <c r="XG87" s="24">
        <f t="shared" si="1136"/>
        <v>0</v>
      </c>
      <c r="XL87" s="24">
        <f t="shared" si="1137"/>
        <v>0</v>
      </c>
      <c r="XM87" s="24">
        <f t="shared" si="1138"/>
        <v>0</v>
      </c>
      <c r="XN87" s="24">
        <f t="shared" si="1139"/>
        <v>0</v>
      </c>
      <c r="XS87" s="24">
        <f t="shared" si="1140"/>
        <v>0</v>
      </c>
      <c r="XT87" s="24">
        <f t="shared" si="1141"/>
        <v>0</v>
      </c>
      <c r="XU87" s="24">
        <f t="shared" si="1142"/>
        <v>0</v>
      </c>
      <c r="XZ87" s="24">
        <f t="shared" si="1143"/>
        <v>0</v>
      </c>
      <c r="YA87" s="24">
        <f t="shared" si="1144"/>
        <v>0</v>
      </c>
      <c r="YB87" s="24">
        <f t="shared" si="1145"/>
        <v>0</v>
      </c>
      <c r="YG87" s="24">
        <f t="shared" si="1146"/>
        <v>0</v>
      </c>
      <c r="YH87" s="24">
        <f t="shared" si="1147"/>
        <v>0</v>
      </c>
      <c r="YI87" s="24">
        <f t="shared" si="1148"/>
        <v>0</v>
      </c>
      <c r="YN87" s="24">
        <f t="shared" si="1149"/>
        <v>0</v>
      </c>
      <c r="YO87" s="24">
        <f t="shared" si="1150"/>
        <v>0</v>
      </c>
      <c r="YP87" s="24">
        <f t="shared" si="1151"/>
        <v>0</v>
      </c>
      <c r="YU87" s="24">
        <f t="shared" si="1152"/>
        <v>0</v>
      </c>
      <c r="YV87" s="24">
        <f t="shared" si="1153"/>
        <v>0</v>
      </c>
      <c r="YW87" s="24">
        <f t="shared" si="1154"/>
        <v>0</v>
      </c>
      <c r="ZB87" s="24">
        <f t="shared" si="1155"/>
        <v>0</v>
      </c>
      <c r="ZC87" s="24">
        <f t="shared" si="1156"/>
        <v>0</v>
      </c>
      <c r="ZD87" s="24">
        <f t="shared" si="1157"/>
        <v>0</v>
      </c>
      <c r="ZI87" s="24">
        <f t="shared" si="1158"/>
        <v>0</v>
      </c>
      <c r="ZJ87" s="24">
        <f t="shared" si="1159"/>
        <v>0</v>
      </c>
      <c r="ZK87" s="24">
        <f t="shared" si="1160"/>
        <v>0</v>
      </c>
      <c r="ZP87" s="24">
        <f t="shared" si="1161"/>
        <v>0</v>
      </c>
      <c r="ZQ87" s="24">
        <f t="shared" si="1162"/>
        <v>0</v>
      </c>
      <c r="ZR87" s="24">
        <f t="shared" si="1163"/>
        <v>0</v>
      </c>
      <c r="ZW87" s="24">
        <f t="shared" si="1164"/>
        <v>0</v>
      </c>
      <c r="ZX87" s="24">
        <f t="shared" si="1165"/>
        <v>0</v>
      </c>
      <c r="ZY87" s="24">
        <f t="shared" si="1166"/>
        <v>0</v>
      </c>
      <c r="AAD87" s="24">
        <f t="shared" si="1167"/>
        <v>0</v>
      </c>
      <c r="AAE87" s="24">
        <f t="shared" si="1168"/>
        <v>0</v>
      </c>
      <c r="AAF87" s="24">
        <f t="shared" si="1169"/>
        <v>0</v>
      </c>
      <c r="AAK87" s="24">
        <f t="shared" si="1170"/>
        <v>0</v>
      </c>
      <c r="AAL87" s="24">
        <f t="shared" si="1171"/>
        <v>0</v>
      </c>
      <c r="AAM87" s="24">
        <f t="shared" si="1172"/>
        <v>0</v>
      </c>
      <c r="AAR87" s="24">
        <f t="shared" si="1173"/>
        <v>0</v>
      </c>
      <c r="AAS87" s="24">
        <f t="shared" si="1174"/>
        <v>0</v>
      </c>
      <c r="AAT87" s="24">
        <f t="shared" si="1175"/>
        <v>0</v>
      </c>
      <c r="AAY87" s="24">
        <f t="shared" si="1176"/>
        <v>0</v>
      </c>
      <c r="AAZ87" s="24">
        <f t="shared" si="1177"/>
        <v>0</v>
      </c>
      <c r="ABA87" s="24">
        <f t="shared" si="1178"/>
        <v>0</v>
      </c>
      <c r="ABF87" s="24">
        <f t="shared" si="1179"/>
        <v>0</v>
      </c>
      <c r="ABG87" s="24">
        <f t="shared" si="1180"/>
        <v>0</v>
      </c>
      <c r="ABH87" s="24">
        <f t="shared" si="1181"/>
        <v>0</v>
      </c>
      <c r="ABM87" s="24">
        <f t="shared" si="1182"/>
        <v>0</v>
      </c>
      <c r="ABN87" s="24">
        <f t="shared" si="1183"/>
        <v>0</v>
      </c>
      <c r="ABO87" s="24">
        <f t="shared" si="1184"/>
        <v>0</v>
      </c>
      <c r="ABT87" s="24">
        <f t="shared" si="1185"/>
        <v>0</v>
      </c>
      <c r="ABU87" s="24">
        <f t="shared" si="1186"/>
        <v>0</v>
      </c>
      <c r="ABV87" s="24">
        <f t="shared" si="1187"/>
        <v>0</v>
      </c>
      <c r="ACA87" s="24">
        <f t="shared" si="1188"/>
        <v>0</v>
      </c>
      <c r="ACB87" s="24">
        <f t="shared" si="1189"/>
        <v>0</v>
      </c>
      <c r="ACC87" s="24">
        <f t="shared" si="1190"/>
        <v>0</v>
      </c>
      <c r="ACH87" s="24">
        <f t="shared" si="1191"/>
        <v>0</v>
      </c>
      <c r="ACI87" s="24">
        <f t="shared" si="1192"/>
        <v>0</v>
      </c>
      <c r="ACJ87" s="24">
        <f t="shared" si="1193"/>
        <v>0</v>
      </c>
      <c r="ACO87" s="24">
        <f t="shared" si="1194"/>
        <v>0</v>
      </c>
      <c r="ACP87" s="24">
        <f t="shared" si="1195"/>
        <v>0</v>
      </c>
      <c r="ACQ87" s="24">
        <f t="shared" si="1196"/>
        <v>0</v>
      </c>
      <c r="ACV87" s="24">
        <f t="shared" si="1197"/>
        <v>0</v>
      </c>
      <c r="ACW87" s="24">
        <f t="shared" si="1198"/>
        <v>0</v>
      </c>
      <c r="ACX87" s="24">
        <f t="shared" si="1199"/>
        <v>0</v>
      </c>
      <c r="ACY87"/>
      <c r="ACZ87"/>
      <c r="ADA87"/>
      <c r="ADB87"/>
      <c r="ADC87" s="15">
        <f t="shared" si="1200"/>
        <v>0</v>
      </c>
      <c r="ADD87" s="15">
        <f t="shared" si="1201"/>
        <v>0</v>
      </c>
      <c r="ADE87" s="15">
        <f t="shared" si="1202"/>
        <v>0</v>
      </c>
      <c r="ADJ87" s="24">
        <f t="shared" si="1203"/>
        <v>0</v>
      </c>
      <c r="ADK87" s="24">
        <f t="shared" si="1204"/>
        <v>0</v>
      </c>
      <c r="ADL87" s="24">
        <f t="shared" si="1205"/>
        <v>0</v>
      </c>
      <c r="ADQ87" s="24">
        <f t="shared" si="1206"/>
        <v>0</v>
      </c>
      <c r="ADR87" s="24">
        <f t="shared" si="1207"/>
        <v>0</v>
      </c>
      <c r="ADS87" s="24">
        <f t="shared" si="1208"/>
        <v>0</v>
      </c>
      <c r="ADX87" s="24">
        <f t="shared" si="1209"/>
        <v>0</v>
      </c>
      <c r="ADY87" s="24">
        <f t="shared" si="1210"/>
        <v>0</v>
      </c>
      <c r="ADZ87" s="24">
        <f t="shared" si="1211"/>
        <v>0</v>
      </c>
      <c r="AEE87" s="24">
        <f t="shared" si="1212"/>
        <v>0</v>
      </c>
      <c r="AEF87" s="24">
        <f t="shared" si="1213"/>
        <v>0</v>
      </c>
      <c r="AEG87" s="24">
        <f t="shared" si="1214"/>
        <v>0</v>
      </c>
      <c r="AEL87" s="24">
        <f t="shared" si="1215"/>
        <v>0</v>
      </c>
      <c r="AEM87" s="24">
        <f t="shared" si="1216"/>
        <v>0</v>
      </c>
      <c r="AEN87" s="24">
        <f t="shared" si="1217"/>
        <v>0</v>
      </c>
      <c r="AES87" s="24">
        <f t="shared" si="1218"/>
        <v>0</v>
      </c>
      <c r="AET87" s="24">
        <f t="shared" si="1219"/>
        <v>0</v>
      </c>
      <c r="AEU87" s="24">
        <f t="shared" si="1220"/>
        <v>0</v>
      </c>
      <c r="AEZ87" s="24">
        <f t="shared" si="1221"/>
        <v>0</v>
      </c>
      <c r="AFA87" s="24">
        <f t="shared" si="1222"/>
        <v>0</v>
      </c>
      <c r="AFB87" s="24">
        <f t="shared" si="1223"/>
        <v>0</v>
      </c>
      <c r="AFG87" s="24">
        <f t="shared" si="1224"/>
        <v>0</v>
      </c>
      <c r="AFH87" s="24">
        <f t="shared" si="1225"/>
        <v>0</v>
      </c>
      <c r="AFI87" s="24">
        <f t="shared" si="1226"/>
        <v>0</v>
      </c>
      <c r="AFN87" s="24">
        <f t="shared" si="1227"/>
        <v>0</v>
      </c>
      <c r="AFO87" s="24">
        <f t="shared" si="1228"/>
        <v>0</v>
      </c>
      <c r="AFP87" s="24">
        <f t="shared" si="1229"/>
        <v>0</v>
      </c>
      <c r="AFU87" s="24">
        <f t="shared" si="1230"/>
        <v>0</v>
      </c>
      <c r="AFV87" s="24">
        <f t="shared" si="1231"/>
        <v>0</v>
      </c>
      <c r="AFW87" s="24">
        <f t="shared" si="1232"/>
        <v>0</v>
      </c>
      <c r="AGB87" s="24">
        <f t="shared" si="1233"/>
        <v>0</v>
      </c>
      <c r="AGC87" s="24">
        <f t="shared" si="1234"/>
        <v>0</v>
      </c>
      <c r="AGD87" s="24">
        <f t="shared" si="1235"/>
        <v>0</v>
      </c>
      <c r="AGI87" s="24">
        <f t="shared" si="1236"/>
        <v>0</v>
      </c>
      <c r="AGJ87" s="24">
        <f t="shared" si="1237"/>
        <v>0</v>
      </c>
      <c r="AGK87" s="24">
        <f t="shared" si="1238"/>
        <v>0</v>
      </c>
      <c r="AGP87" s="24">
        <f t="shared" si="1239"/>
        <v>0</v>
      </c>
      <c r="AGQ87" s="24">
        <f t="shared" si="1240"/>
        <v>0</v>
      </c>
      <c r="AGR87" s="24">
        <f t="shared" si="1241"/>
        <v>0</v>
      </c>
      <c r="AGW87" s="24">
        <f t="shared" si="1242"/>
        <v>0</v>
      </c>
      <c r="AGX87" s="24">
        <f t="shared" si="1243"/>
        <v>0</v>
      </c>
      <c r="AGY87" s="24">
        <f t="shared" si="1244"/>
        <v>0</v>
      </c>
      <c r="AHD87" s="24">
        <f t="shared" si="1245"/>
        <v>0</v>
      </c>
      <c r="AHE87" s="24">
        <f t="shared" si="1246"/>
        <v>0</v>
      </c>
      <c r="AHF87" s="24">
        <f t="shared" si="1247"/>
        <v>0</v>
      </c>
      <c r="AHK87" s="24">
        <f t="shared" si="1248"/>
        <v>0</v>
      </c>
      <c r="AHL87" s="24">
        <f t="shared" si="1249"/>
        <v>0</v>
      </c>
      <c r="AHM87" s="24">
        <f t="shared" si="1250"/>
        <v>0</v>
      </c>
      <c r="AHR87" s="24">
        <f t="shared" si="1251"/>
        <v>0</v>
      </c>
      <c r="AHS87" s="24">
        <f t="shared" si="1252"/>
        <v>0</v>
      </c>
      <c r="AHT87" s="24">
        <f t="shared" si="1253"/>
        <v>0</v>
      </c>
      <c r="AHY87" s="24">
        <f t="shared" si="1254"/>
        <v>0</v>
      </c>
      <c r="AHZ87" s="24">
        <f t="shared" si="1255"/>
        <v>0</v>
      </c>
      <c r="AIA87" s="24">
        <f t="shared" si="1256"/>
        <v>0</v>
      </c>
      <c r="AIF87" s="24">
        <f t="shared" si="1257"/>
        <v>0</v>
      </c>
      <c r="AIG87" s="24">
        <f t="shared" si="1258"/>
        <v>0</v>
      </c>
      <c r="AIH87" s="24">
        <f t="shared" si="1259"/>
        <v>0</v>
      </c>
      <c r="AIM87" s="24">
        <f t="shared" si="1260"/>
        <v>0</v>
      </c>
      <c r="AIN87" s="24">
        <f t="shared" si="1261"/>
        <v>0</v>
      </c>
      <c r="AIO87" s="24">
        <f t="shared" si="1262"/>
        <v>0</v>
      </c>
      <c r="AIT87" s="24">
        <f t="shared" si="1263"/>
        <v>0</v>
      </c>
      <c r="AIU87" s="24">
        <f t="shared" si="1264"/>
        <v>0</v>
      </c>
      <c r="AIV87" s="24">
        <f t="shared" si="1265"/>
        <v>0</v>
      </c>
      <c r="AJA87" s="24">
        <f t="shared" si="1266"/>
        <v>0</v>
      </c>
      <c r="AJB87" s="24">
        <f t="shared" si="1267"/>
        <v>0</v>
      </c>
      <c r="AJC87" s="24">
        <f t="shared" si="1268"/>
        <v>0</v>
      </c>
      <c r="AJH87" s="24">
        <f t="shared" si="1269"/>
        <v>0</v>
      </c>
      <c r="AJI87" s="24">
        <f t="shared" si="1270"/>
        <v>0</v>
      </c>
      <c r="AJJ87" s="24">
        <f t="shared" si="1271"/>
        <v>0</v>
      </c>
      <c r="AJO87" s="24">
        <f t="shared" si="1272"/>
        <v>0</v>
      </c>
      <c r="AJP87" s="24">
        <f t="shared" si="1273"/>
        <v>0</v>
      </c>
      <c r="AJQ87" s="24">
        <f t="shared" si="1274"/>
        <v>0</v>
      </c>
      <c r="AJV87" s="24">
        <f t="shared" si="1275"/>
        <v>0</v>
      </c>
      <c r="AJW87" s="24">
        <f t="shared" si="1276"/>
        <v>0</v>
      </c>
      <c r="AJX87" s="24">
        <f t="shared" si="1277"/>
        <v>0</v>
      </c>
      <c r="AKC87" s="24">
        <f t="shared" si="1278"/>
        <v>0</v>
      </c>
      <c r="AKD87" s="24">
        <f t="shared" si="1279"/>
        <v>0</v>
      </c>
      <c r="AKE87" s="24">
        <f t="shared" si="1280"/>
        <v>0</v>
      </c>
      <c r="AKJ87" s="24">
        <f t="shared" si="1281"/>
        <v>0</v>
      </c>
      <c r="AKK87" s="24">
        <f t="shared" si="1282"/>
        <v>0</v>
      </c>
      <c r="AKL87" s="24">
        <f t="shared" si="1283"/>
        <v>0</v>
      </c>
      <c r="AKQ87" s="24">
        <f t="shared" si="1284"/>
        <v>0</v>
      </c>
      <c r="AKR87" s="24">
        <f t="shared" si="1285"/>
        <v>0</v>
      </c>
      <c r="AKS87" s="24">
        <f t="shared" si="1286"/>
        <v>0</v>
      </c>
      <c r="AKX87" s="24">
        <f t="shared" si="1287"/>
        <v>0</v>
      </c>
      <c r="AKY87" s="24">
        <f t="shared" si="1288"/>
        <v>0</v>
      </c>
      <c r="AKZ87" s="24">
        <f t="shared" si="1289"/>
        <v>0</v>
      </c>
      <c r="ALE87" s="24">
        <f t="shared" si="1290"/>
        <v>0</v>
      </c>
      <c r="ALF87" s="24">
        <f t="shared" si="1291"/>
        <v>0</v>
      </c>
      <c r="ALG87" s="24">
        <f t="shared" si="1292"/>
        <v>0</v>
      </c>
      <c r="ALL87" s="24">
        <f t="shared" si="1293"/>
        <v>0</v>
      </c>
      <c r="ALM87" s="24">
        <f t="shared" si="1294"/>
        <v>0</v>
      </c>
      <c r="ALN87" s="24">
        <f t="shared" si="1295"/>
        <v>0</v>
      </c>
      <c r="ALS87" s="24">
        <f t="shared" si="1296"/>
        <v>0</v>
      </c>
      <c r="ALT87" s="24">
        <f t="shared" si="1297"/>
        <v>0</v>
      </c>
      <c r="ALU87" s="24">
        <f t="shared" si="1298"/>
        <v>0</v>
      </c>
      <c r="ALZ87" s="24">
        <f t="shared" si="1299"/>
        <v>0</v>
      </c>
      <c r="AMA87" s="24">
        <f t="shared" si="1300"/>
        <v>0</v>
      </c>
      <c r="AMB87" s="24">
        <f t="shared" si="1301"/>
        <v>0</v>
      </c>
      <c r="AMG87" s="24">
        <f t="shared" si="1302"/>
        <v>0</v>
      </c>
      <c r="AMH87" s="24">
        <f t="shared" si="1303"/>
        <v>0</v>
      </c>
      <c r="AMI87" s="24">
        <f t="shared" si="1304"/>
        <v>0</v>
      </c>
      <c r="AMN87" s="24">
        <f t="shared" si="1305"/>
        <v>0</v>
      </c>
      <c r="AMO87" s="24">
        <f t="shared" si="1306"/>
        <v>0</v>
      </c>
      <c r="AMP87" s="24">
        <f t="shared" si="1307"/>
        <v>0</v>
      </c>
      <c r="AMU87" s="24">
        <f t="shared" si="1308"/>
        <v>0</v>
      </c>
      <c r="AMV87" s="24">
        <f t="shared" si="1309"/>
        <v>0</v>
      </c>
      <c r="AMW87" s="24">
        <f t="shared" si="1310"/>
        <v>0</v>
      </c>
      <c r="ANB87" s="24">
        <f t="shared" si="1311"/>
        <v>0</v>
      </c>
      <c r="ANC87" s="24">
        <f t="shared" si="1312"/>
        <v>0</v>
      </c>
      <c r="AND87" s="24">
        <f t="shared" si="1313"/>
        <v>0</v>
      </c>
      <c r="ANI87" s="24">
        <f t="shared" si="1314"/>
        <v>0</v>
      </c>
      <c r="ANJ87" s="24">
        <f t="shared" si="1315"/>
        <v>0</v>
      </c>
      <c r="ANK87" s="24">
        <f t="shared" si="1316"/>
        <v>0</v>
      </c>
      <c r="ANP87" s="24">
        <f t="shared" si="1317"/>
        <v>0</v>
      </c>
      <c r="ANQ87" s="24">
        <f t="shared" si="1318"/>
        <v>0</v>
      </c>
      <c r="ANR87" s="24">
        <f t="shared" si="1319"/>
        <v>0</v>
      </c>
      <c r="ANW87" s="24">
        <f t="shared" si="1320"/>
        <v>0</v>
      </c>
      <c r="ANX87" s="24">
        <f t="shared" si="1321"/>
        <v>0</v>
      </c>
      <c r="ANY87" s="24">
        <f t="shared" si="1322"/>
        <v>0</v>
      </c>
      <c r="AOD87" s="24">
        <f t="shared" si="1323"/>
        <v>0</v>
      </c>
      <c r="AOE87" s="24">
        <f t="shared" si="1324"/>
        <v>0</v>
      </c>
      <c r="AOF87" s="24">
        <f t="shared" si="1325"/>
        <v>0</v>
      </c>
      <c r="AOK87" s="24">
        <f t="shared" si="1326"/>
        <v>0</v>
      </c>
      <c r="AOL87" s="24">
        <f t="shared" si="1327"/>
        <v>0</v>
      </c>
      <c r="AOM87" s="24">
        <f t="shared" si="1328"/>
        <v>0</v>
      </c>
      <c r="AOR87" s="24">
        <f t="shared" si="1329"/>
        <v>0</v>
      </c>
      <c r="AOS87" s="24">
        <f t="shared" si="1330"/>
        <v>0</v>
      </c>
      <c r="AOT87" s="24">
        <f t="shared" si="1331"/>
        <v>0</v>
      </c>
      <c r="AOY87" s="24">
        <f t="shared" si="1332"/>
        <v>0</v>
      </c>
      <c r="AOZ87" s="24">
        <f t="shared" si="1333"/>
        <v>0</v>
      </c>
      <c r="APA87" s="24">
        <f t="shared" si="1334"/>
        <v>0</v>
      </c>
      <c r="APF87" s="24">
        <f t="shared" si="1335"/>
        <v>0</v>
      </c>
      <c r="APG87" s="24">
        <f t="shared" si="1336"/>
        <v>0</v>
      </c>
      <c r="APH87" s="24">
        <f t="shared" si="1337"/>
        <v>0</v>
      </c>
      <c r="APM87" s="24">
        <f t="shared" si="1338"/>
        <v>0</v>
      </c>
      <c r="APN87" s="24">
        <f t="shared" si="1339"/>
        <v>0</v>
      </c>
      <c r="APO87" s="24">
        <f t="shared" si="1340"/>
        <v>0</v>
      </c>
      <c r="APT87" s="24">
        <f t="shared" si="1341"/>
        <v>0</v>
      </c>
      <c r="APU87" s="24">
        <f t="shared" si="1342"/>
        <v>0</v>
      </c>
      <c r="APV87" s="24">
        <f t="shared" si="1343"/>
        <v>0</v>
      </c>
      <c r="AQA87" s="24">
        <f t="shared" si="1344"/>
        <v>0</v>
      </c>
      <c r="AQB87" s="24">
        <f t="shared" si="1345"/>
        <v>0</v>
      </c>
      <c r="AQC87" s="24">
        <f t="shared" si="1346"/>
        <v>0</v>
      </c>
      <c r="AQH87" s="24">
        <f t="shared" si="1347"/>
        <v>0</v>
      </c>
      <c r="AQI87" s="24">
        <f t="shared" si="1348"/>
        <v>0</v>
      </c>
      <c r="AQJ87" s="24">
        <f t="shared" si="1349"/>
        <v>0</v>
      </c>
      <c r="AQO87" s="24">
        <f t="shared" si="1350"/>
        <v>0</v>
      </c>
      <c r="AQP87" s="24">
        <f t="shared" si="1351"/>
        <v>0</v>
      </c>
      <c r="AQQ87" s="24">
        <f t="shared" si="1352"/>
        <v>0</v>
      </c>
      <c r="AQV87" s="24">
        <f t="shared" si="1353"/>
        <v>0</v>
      </c>
      <c r="AQW87" s="24">
        <f t="shared" si="1354"/>
        <v>0</v>
      </c>
      <c r="AQX87" s="24">
        <f t="shared" si="1355"/>
        <v>0</v>
      </c>
      <c r="ARC87" s="24">
        <f t="shared" si="1356"/>
        <v>0</v>
      </c>
      <c r="ARD87" s="24">
        <f t="shared" si="1357"/>
        <v>0</v>
      </c>
      <c r="ARE87" s="24">
        <f t="shared" si="1358"/>
        <v>0</v>
      </c>
      <c r="ARJ87" s="24">
        <f t="shared" si="1359"/>
        <v>0</v>
      </c>
      <c r="ARK87" s="24">
        <f t="shared" si="1360"/>
        <v>0</v>
      </c>
      <c r="ARL87" s="24">
        <f t="shared" si="1361"/>
        <v>0</v>
      </c>
      <c r="ARQ87" s="24">
        <f t="shared" si="1362"/>
        <v>0</v>
      </c>
      <c r="ARR87" s="24">
        <f t="shared" si="1363"/>
        <v>0</v>
      </c>
      <c r="ARS87" s="24">
        <f t="shared" si="1364"/>
        <v>0</v>
      </c>
      <c r="ARX87" s="24">
        <f t="shared" si="1365"/>
        <v>0</v>
      </c>
      <c r="ARY87" s="24">
        <f t="shared" si="1366"/>
        <v>0</v>
      </c>
      <c r="ARZ87" s="24">
        <f t="shared" si="1367"/>
        <v>0</v>
      </c>
      <c r="ASE87" s="24">
        <f t="shared" si="1368"/>
        <v>0</v>
      </c>
      <c r="ASF87" s="24">
        <f t="shared" si="1369"/>
        <v>0</v>
      </c>
      <c r="ASG87" s="24">
        <f t="shared" si="1370"/>
        <v>0</v>
      </c>
      <c r="ASL87" s="24">
        <f t="shared" si="1371"/>
        <v>0</v>
      </c>
      <c r="ASM87" s="24">
        <f t="shared" si="1372"/>
        <v>0</v>
      </c>
      <c r="ASN87" s="24">
        <f t="shared" si="1373"/>
        <v>0</v>
      </c>
      <c r="ASS87" s="24">
        <f t="shared" si="1374"/>
        <v>0</v>
      </c>
      <c r="AST87" s="24">
        <f t="shared" si="1375"/>
        <v>0</v>
      </c>
      <c r="ASU87" s="24">
        <f t="shared" si="1376"/>
        <v>0</v>
      </c>
      <c r="ASZ87" s="24">
        <f t="shared" si="1377"/>
        <v>0</v>
      </c>
      <c r="ATA87" s="24">
        <f t="shared" si="1378"/>
        <v>0</v>
      </c>
      <c r="ATB87" s="24">
        <f t="shared" si="1379"/>
        <v>0</v>
      </c>
      <c r="ATG87" s="24">
        <f t="shared" si="1380"/>
        <v>0</v>
      </c>
      <c r="ATH87" s="24">
        <f t="shared" si="1381"/>
        <v>0</v>
      </c>
      <c r="ATI87" s="24">
        <f t="shared" si="1382"/>
        <v>0</v>
      </c>
      <c r="ATN87" s="24">
        <f t="shared" si="1383"/>
        <v>0</v>
      </c>
      <c r="ATO87" s="24">
        <f t="shared" si="1384"/>
        <v>0</v>
      </c>
      <c r="ATP87" s="24">
        <f t="shared" si="1385"/>
        <v>0</v>
      </c>
      <c r="ATU87" s="24">
        <f t="shared" si="1386"/>
        <v>0</v>
      </c>
      <c r="ATV87" s="24">
        <f t="shared" si="1387"/>
        <v>0</v>
      </c>
      <c r="ATW87" s="24">
        <f t="shared" si="1388"/>
        <v>0</v>
      </c>
      <c r="AUB87" s="24">
        <f t="shared" si="1389"/>
        <v>0</v>
      </c>
      <c r="AUC87" s="24">
        <f t="shared" si="1390"/>
        <v>0</v>
      </c>
      <c r="AUD87" s="24">
        <f t="shared" si="1391"/>
        <v>0</v>
      </c>
      <c r="AUI87" s="24">
        <f t="shared" si="1392"/>
        <v>0</v>
      </c>
      <c r="AUJ87" s="24">
        <f t="shared" si="1393"/>
        <v>0</v>
      </c>
      <c r="AUK87" s="24">
        <f t="shared" si="1394"/>
        <v>0</v>
      </c>
      <c r="AUP87" s="24">
        <f t="shared" si="1395"/>
        <v>0</v>
      </c>
      <c r="AUQ87" s="24">
        <f t="shared" si="1396"/>
        <v>0</v>
      </c>
      <c r="AUR87" s="24">
        <f t="shared" si="1397"/>
        <v>0</v>
      </c>
      <c r="AUW87" s="24">
        <f t="shared" si="1398"/>
        <v>0</v>
      </c>
      <c r="AUX87" s="24">
        <f t="shared" si="1399"/>
        <v>0</v>
      </c>
      <c r="AUY87" s="24">
        <f t="shared" si="1400"/>
        <v>0</v>
      </c>
      <c r="AVD87" s="24">
        <f t="shared" si="1401"/>
        <v>0</v>
      </c>
      <c r="AVE87" s="24">
        <f t="shared" si="1402"/>
        <v>0</v>
      </c>
      <c r="AVF87" s="24">
        <f t="shared" si="1403"/>
        <v>0</v>
      </c>
      <c r="AVK87" s="24">
        <f t="shared" si="1404"/>
        <v>0</v>
      </c>
      <c r="AVL87" s="24">
        <f t="shared" si="1405"/>
        <v>0</v>
      </c>
      <c r="AVM87" s="24">
        <f t="shared" si="1406"/>
        <v>0</v>
      </c>
      <c r="AVR87" s="24">
        <f t="shared" si="1407"/>
        <v>0</v>
      </c>
      <c r="AVS87" s="24">
        <f t="shared" si="1408"/>
        <v>0</v>
      </c>
      <c r="AVT87" s="24">
        <f t="shared" si="1409"/>
        <v>0</v>
      </c>
      <c r="AVY87" s="24">
        <f t="shared" si="1410"/>
        <v>0</v>
      </c>
      <c r="AVZ87" s="24">
        <f t="shared" si="1411"/>
        <v>0</v>
      </c>
      <c r="AWA87" s="24">
        <f t="shared" si="1412"/>
        <v>0</v>
      </c>
      <c r="AWF87" s="24">
        <f t="shared" si="1413"/>
        <v>0</v>
      </c>
      <c r="AWG87" s="24">
        <f t="shared" si="1414"/>
        <v>0</v>
      </c>
      <c r="AWH87" s="24">
        <f t="shared" si="1415"/>
        <v>0</v>
      </c>
      <c r="AWM87" s="24">
        <f t="shared" si="1416"/>
        <v>0</v>
      </c>
      <c r="AWN87" s="24">
        <f t="shared" si="1417"/>
        <v>0</v>
      </c>
      <c r="AWO87" s="24">
        <f t="shared" si="1418"/>
        <v>0</v>
      </c>
      <c r="AWT87" s="24">
        <f t="shared" si="1419"/>
        <v>0</v>
      </c>
      <c r="AWU87" s="24">
        <f t="shared" si="1420"/>
        <v>0</v>
      </c>
      <c r="AWV87" s="24">
        <f t="shared" si="1421"/>
        <v>0</v>
      </c>
      <c r="AXA87" s="24">
        <f t="shared" si="1422"/>
        <v>0</v>
      </c>
      <c r="AXB87" s="24">
        <f t="shared" si="1423"/>
        <v>0</v>
      </c>
      <c r="AXC87" s="24">
        <f t="shared" si="1424"/>
        <v>0</v>
      </c>
      <c r="AXH87" s="24">
        <f t="shared" si="1425"/>
        <v>0</v>
      </c>
      <c r="AXI87" s="24">
        <f t="shared" si="1426"/>
        <v>0</v>
      </c>
      <c r="AXJ87" s="24">
        <f t="shared" si="1427"/>
        <v>0</v>
      </c>
      <c r="AXO87" s="24">
        <f t="shared" si="1428"/>
        <v>0</v>
      </c>
      <c r="AXP87" s="24">
        <f t="shared" si="1429"/>
        <v>0</v>
      </c>
      <c r="AXQ87" s="24">
        <f t="shared" si="1430"/>
        <v>0</v>
      </c>
      <c r="AXV87" s="24">
        <f t="shared" si="1431"/>
        <v>0</v>
      </c>
      <c r="AXW87" s="24">
        <f t="shared" si="1432"/>
        <v>0</v>
      </c>
      <c r="AXX87" s="24">
        <f t="shared" si="1433"/>
        <v>0</v>
      </c>
      <c r="AYC87" s="24">
        <f t="shared" si="1434"/>
        <v>0</v>
      </c>
      <c r="AYD87" s="24">
        <f t="shared" si="1435"/>
        <v>0</v>
      </c>
      <c r="AYE87" s="24">
        <f t="shared" si="1436"/>
        <v>0</v>
      </c>
      <c r="AYJ87" s="24">
        <f t="shared" si="1437"/>
        <v>0</v>
      </c>
      <c r="AYK87" s="24">
        <f t="shared" si="1438"/>
        <v>0</v>
      </c>
      <c r="AYL87" s="24">
        <f t="shared" si="1439"/>
        <v>0</v>
      </c>
      <c r="AYQ87" s="24">
        <f t="shared" si="1440"/>
        <v>0</v>
      </c>
      <c r="AYR87" s="24">
        <f t="shared" si="1441"/>
        <v>0</v>
      </c>
      <c r="AYS87" s="24">
        <f t="shared" si="1442"/>
        <v>0</v>
      </c>
      <c r="AYX87" s="24">
        <f t="shared" si="1443"/>
        <v>0</v>
      </c>
      <c r="AYY87" s="24">
        <f t="shared" si="1444"/>
        <v>0</v>
      </c>
      <c r="AYZ87" s="24">
        <f t="shared" si="1445"/>
        <v>0</v>
      </c>
      <c r="AZE87" s="24">
        <f t="shared" si="1446"/>
        <v>0</v>
      </c>
      <c r="AZF87" s="24">
        <f t="shared" si="1447"/>
        <v>0</v>
      </c>
      <c r="AZG87" s="24">
        <f t="shared" si="1448"/>
        <v>0</v>
      </c>
      <c r="AZL87" s="24">
        <f t="shared" si="1449"/>
        <v>0</v>
      </c>
      <c r="AZM87" s="24">
        <f t="shared" si="1450"/>
        <v>0</v>
      </c>
      <c r="AZN87" s="24">
        <f t="shared" si="1451"/>
        <v>0</v>
      </c>
      <c r="AZS87" s="24">
        <f t="shared" si="1452"/>
        <v>0</v>
      </c>
      <c r="AZT87" s="24">
        <f t="shared" si="1453"/>
        <v>0</v>
      </c>
      <c r="AZU87" s="24">
        <f t="shared" si="1454"/>
        <v>0</v>
      </c>
      <c r="AZZ87" s="24">
        <f t="shared" si="1455"/>
        <v>0</v>
      </c>
      <c r="BAA87" s="24">
        <f t="shared" si="1456"/>
        <v>0</v>
      </c>
      <c r="BAB87" s="24">
        <f t="shared" si="1457"/>
        <v>0</v>
      </c>
      <c r="BAG87" s="24">
        <f t="shared" si="1458"/>
        <v>0</v>
      </c>
      <c r="BAH87" s="24">
        <f t="shared" si="1459"/>
        <v>0</v>
      </c>
      <c r="BAI87" s="24">
        <f t="shared" si="1460"/>
        <v>0</v>
      </c>
      <c r="BAN87" s="24">
        <f t="shared" si="1461"/>
        <v>0</v>
      </c>
      <c r="BAO87" s="24">
        <f t="shared" si="1462"/>
        <v>0</v>
      </c>
      <c r="BAP87" s="24">
        <f t="shared" si="1463"/>
        <v>0</v>
      </c>
      <c r="BAU87" s="24">
        <f t="shared" si="1464"/>
        <v>0</v>
      </c>
      <c r="BAV87" s="24">
        <f t="shared" si="1465"/>
        <v>0</v>
      </c>
      <c r="BAW87" s="24">
        <f t="shared" si="1466"/>
        <v>0</v>
      </c>
      <c r="BBB87" s="24">
        <f t="shared" si="1467"/>
        <v>0</v>
      </c>
      <c r="BBC87" s="24">
        <f t="shared" si="1468"/>
        <v>0</v>
      </c>
      <c r="BBD87" s="24">
        <f t="shared" si="1469"/>
        <v>0</v>
      </c>
      <c r="BBI87" s="24">
        <f t="shared" si="1470"/>
        <v>0</v>
      </c>
      <c r="BBJ87" s="24">
        <f t="shared" si="1471"/>
        <v>0</v>
      </c>
      <c r="BBK87" s="24">
        <f t="shared" si="1472"/>
        <v>0</v>
      </c>
      <c r="BBP87" s="24">
        <f t="shared" si="1473"/>
        <v>0</v>
      </c>
      <c r="BBQ87" s="24">
        <f t="shared" si="1474"/>
        <v>0</v>
      </c>
      <c r="BBR87" s="24">
        <f t="shared" si="1475"/>
        <v>0</v>
      </c>
      <c r="BBW87" s="24">
        <f t="shared" si="1476"/>
        <v>0</v>
      </c>
      <c r="BBX87" s="24">
        <f t="shared" si="1477"/>
        <v>0</v>
      </c>
      <c r="BBY87" s="24">
        <f t="shared" si="1478"/>
        <v>0</v>
      </c>
      <c r="BCD87" s="24">
        <f t="shared" si="1479"/>
        <v>0</v>
      </c>
      <c r="BCE87" s="24">
        <f t="shared" si="1480"/>
        <v>0</v>
      </c>
      <c r="BCF87" s="24">
        <f t="shared" si="1481"/>
        <v>0</v>
      </c>
      <c r="BCK87" s="24">
        <f t="shared" si="1482"/>
        <v>0</v>
      </c>
      <c r="BCL87" s="24">
        <f t="shared" si="1483"/>
        <v>0</v>
      </c>
      <c r="BCM87" s="24">
        <f t="shared" si="1484"/>
        <v>0</v>
      </c>
      <c r="BCR87" s="24">
        <f t="shared" si="1485"/>
        <v>0</v>
      </c>
      <c r="BCS87" s="24">
        <f t="shared" si="1486"/>
        <v>0</v>
      </c>
      <c r="BCT87" s="24">
        <f t="shared" si="1487"/>
        <v>0</v>
      </c>
      <c r="BCY87" s="24">
        <f t="shared" si="1488"/>
        <v>0</v>
      </c>
      <c r="BCZ87" s="24">
        <f t="shared" si="1489"/>
        <v>0</v>
      </c>
      <c r="BDA87" s="24">
        <f t="shared" si="1490"/>
        <v>0</v>
      </c>
      <c r="BDF87" s="24">
        <f t="shared" si="1491"/>
        <v>0</v>
      </c>
      <c r="BDG87" s="24">
        <f t="shared" si="1492"/>
        <v>0</v>
      </c>
      <c r="BDH87" s="24">
        <f t="shared" si="1493"/>
        <v>0</v>
      </c>
      <c r="BDM87" s="24">
        <f t="shared" si="1494"/>
        <v>0</v>
      </c>
      <c r="BDN87" s="24">
        <f t="shared" si="1495"/>
        <v>0</v>
      </c>
      <c r="BDO87" s="24">
        <f t="shared" si="1496"/>
        <v>0</v>
      </c>
      <c r="BDT87" s="24">
        <f t="shared" si="1497"/>
        <v>0</v>
      </c>
      <c r="BDU87" s="24">
        <f t="shared" si="1498"/>
        <v>0</v>
      </c>
      <c r="BDV87" s="24">
        <f t="shared" si="1499"/>
        <v>0</v>
      </c>
      <c r="BEA87" s="24">
        <f t="shared" si="1500"/>
        <v>0</v>
      </c>
      <c r="BEB87" s="24">
        <f t="shared" si="1501"/>
        <v>0</v>
      </c>
      <c r="BEC87" s="24">
        <f t="shared" si="1502"/>
        <v>0</v>
      </c>
      <c r="BEH87" s="24">
        <f t="shared" si="1503"/>
        <v>0</v>
      </c>
      <c r="BEI87" s="24">
        <f t="shared" si="1504"/>
        <v>0</v>
      </c>
      <c r="BEJ87" s="24">
        <f t="shared" si="1505"/>
        <v>0</v>
      </c>
      <c r="BEO87" s="24">
        <f t="shared" si="1506"/>
        <v>0</v>
      </c>
      <c r="BEP87" s="24">
        <f t="shared" si="1507"/>
        <v>0</v>
      </c>
      <c r="BEQ87" s="24">
        <f t="shared" si="1508"/>
        <v>0</v>
      </c>
      <c r="BEV87" s="24">
        <f t="shared" si="1509"/>
        <v>0</v>
      </c>
      <c r="BEW87" s="24">
        <f t="shared" si="1510"/>
        <v>0</v>
      </c>
      <c r="BEX87" s="24">
        <f t="shared" si="1511"/>
        <v>0</v>
      </c>
      <c r="BFC87" s="24">
        <f t="shared" si="1512"/>
        <v>0</v>
      </c>
      <c r="BFD87" s="24">
        <f t="shared" si="1513"/>
        <v>0</v>
      </c>
      <c r="BFE87" s="24">
        <f t="shared" si="1514"/>
        <v>0</v>
      </c>
      <c r="BFJ87" s="24">
        <f t="shared" si="1515"/>
        <v>0</v>
      </c>
      <c r="BFK87" s="24">
        <f t="shared" si="1516"/>
        <v>0</v>
      </c>
      <c r="BFL87" s="24">
        <f t="shared" si="1517"/>
        <v>0</v>
      </c>
      <c r="BFQ87" s="24">
        <f t="shared" si="1518"/>
        <v>0</v>
      </c>
      <c r="BFR87" s="24">
        <f t="shared" si="1519"/>
        <v>0</v>
      </c>
      <c r="BFS87" s="24">
        <f t="shared" si="1520"/>
        <v>0</v>
      </c>
      <c r="BFX87" s="24">
        <f t="shared" si="1521"/>
        <v>0</v>
      </c>
      <c r="BFY87" s="24">
        <f t="shared" si="1522"/>
        <v>0</v>
      </c>
      <c r="BFZ87" s="24">
        <f t="shared" si="1523"/>
        <v>0</v>
      </c>
      <c r="BGE87" s="24">
        <f t="shared" si="1524"/>
        <v>0</v>
      </c>
      <c r="BGF87" s="24">
        <f t="shared" si="1525"/>
        <v>0</v>
      </c>
      <c r="BGG87" s="24">
        <f t="shared" si="1526"/>
        <v>0</v>
      </c>
      <c r="BGL87" s="24">
        <f t="shared" si="1527"/>
        <v>0</v>
      </c>
      <c r="BGM87" s="24">
        <f t="shared" si="1528"/>
        <v>0</v>
      </c>
      <c r="BGN87" s="24">
        <f t="shared" si="1529"/>
        <v>0</v>
      </c>
      <c r="BGS87" s="24">
        <f t="shared" si="1530"/>
        <v>0</v>
      </c>
      <c r="BGT87" s="24">
        <f t="shared" si="1531"/>
        <v>0</v>
      </c>
      <c r="BGU87" s="24">
        <f t="shared" si="1532"/>
        <v>0</v>
      </c>
      <c r="BGZ87" s="24">
        <f t="shared" si="1533"/>
        <v>0</v>
      </c>
      <c r="BHA87" s="24">
        <f t="shared" si="1534"/>
        <v>0</v>
      </c>
      <c r="BHB87" s="24">
        <f t="shared" si="1535"/>
        <v>0</v>
      </c>
      <c r="BHG87" s="24">
        <f t="shared" si="1536"/>
        <v>0</v>
      </c>
      <c r="BHH87" s="24">
        <f t="shared" si="1537"/>
        <v>0</v>
      </c>
      <c r="BHI87" s="24">
        <f t="shared" si="1538"/>
        <v>0</v>
      </c>
      <c r="BHN87" s="24">
        <f t="shared" si="1539"/>
        <v>0</v>
      </c>
      <c r="BHO87" s="24">
        <f t="shared" si="1540"/>
        <v>0</v>
      </c>
      <c r="BHP87" s="24">
        <f t="shared" si="1541"/>
        <v>0</v>
      </c>
      <c r="BHU87" s="24">
        <f t="shared" si="1542"/>
        <v>0</v>
      </c>
      <c r="BHV87" s="24">
        <f t="shared" si="1543"/>
        <v>0</v>
      </c>
      <c r="BHW87" s="24">
        <f t="shared" si="1544"/>
        <v>0</v>
      </c>
      <c r="BIB87" s="24">
        <f t="shared" si="1545"/>
        <v>0</v>
      </c>
      <c r="BIC87" s="24">
        <f t="shared" si="1546"/>
        <v>0</v>
      </c>
      <c r="BID87" s="24">
        <f t="shared" si="1547"/>
        <v>0</v>
      </c>
      <c r="BII87" s="24">
        <f t="shared" si="1548"/>
        <v>0</v>
      </c>
      <c r="BIJ87" s="24">
        <f t="shared" si="1549"/>
        <v>0</v>
      </c>
      <c r="BIK87" s="24">
        <f t="shared" si="1550"/>
        <v>0</v>
      </c>
      <c r="BIP87" s="24">
        <f t="shared" si="1551"/>
        <v>0</v>
      </c>
      <c r="BIQ87" s="24">
        <f t="shared" si="1552"/>
        <v>0</v>
      </c>
      <c r="BIR87" s="24">
        <f t="shared" si="1553"/>
        <v>0</v>
      </c>
      <c r="BIW87" s="24">
        <f t="shared" si="1554"/>
        <v>0</v>
      </c>
      <c r="BIX87" s="24">
        <f t="shared" si="1555"/>
        <v>0</v>
      </c>
      <c r="BIY87" s="24">
        <f t="shared" si="1556"/>
        <v>0</v>
      </c>
      <c r="BJD87" s="24">
        <f t="shared" si="1557"/>
        <v>0</v>
      </c>
      <c r="BJE87" s="24">
        <f t="shared" si="1558"/>
        <v>0</v>
      </c>
      <c r="BJF87" s="24">
        <f t="shared" si="1559"/>
        <v>0</v>
      </c>
      <c r="BJK87" s="24">
        <f t="shared" si="1560"/>
        <v>0</v>
      </c>
      <c r="BJL87" s="24">
        <f t="shared" si="1561"/>
        <v>0</v>
      </c>
      <c r="BJM87" s="24">
        <f t="shared" si="1562"/>
        <v>0</v>
      </c>
      <c r="BJR87" s="24">
        <f t="shared" si="1563"/>
        <v>0</v>
      </c>
      <c r="BJS87" s="24">
        <f t="shared" si="1564"/>
        <v>0</v>
      </c>
      <c r="BJT87" s="24">
        <f t="shared" si="1565"/>
        <v>0</v>
      </c>
      <c r="BJY87" s="24">
        <f t="shared" si="1566"/>
        <v>0</v>
      </c>
      <c r="BJZ87" s="24">
        <f t="shared" si="1567"/>
        <v>0</v>
      </c>
      <c r="BKA87" s="24">
        <f t="shared" si="1568"/>
        <v>0</v>
      </c>
      <c r="BKF87" s="24">
        <f t="shared" si="1569"/>
        <v>0</v>
      </c>
      <c r="BKG87" s="24">
        <f t="shared" si="1570"/>
        <v>0</v>
      </c>
      <c r="BKH87" s="24">
        <f t="shared" si="1571"/>
        <v>0</v>
      </c>
      <c r="BKM87" s="24">
        <f t="shared" si="1572"/>
        <v>0</v>
      </c>
      <c r="BKN87" s="24">
        <f t="shared" si="1573"/>
        <v>0</v>
      </c>
      <c r="BKO87" s="24">
        <f t="shared" si="1574"/>
        <v>0</v>
      </c>
      <c r="BKT87" s="24">
        <f t="shared" si="1575"/>
        <v>0</v>
      </c>
      <c r="BKU87" s="24">
        <f t="shared" si="1576"/>
        <v>0</v>
      </c>
      <c r="BKV87" s="24">
        <f t="shared" si="1577"/>
        <v>0</v>
      </c>
      <c r="BLA87" s="24">
        <f t="shared" si="1578"/>
        <v>0</v>
      </c>
      <c r="BLB87" s="24">
        <f t="shared" si="1579"/>
        <v>0</v>
      </c>
      <c r="BLC87" s="24">
        <f t="shared" si="1580"/>
        <v>0</v>
      </c>
      <c r="BLH87" s="24">
        <f t="shared" si="1581"/>
        <v>0</v>
      </c>
      <c r="BLI87" s="24">
        <f t="shared" si="1582"/>
        <v>0</v>
      </c>
      <c r="BLJ87" s="24">
        <f t="shared" si="1583"/>
        <v>0</v>
      </c>
      <c r="BLO87" s="24">
        <f t="shared" si="1584"/>
        <v>0</v>
      </c>
      <c r="BLP87" s="24">
        <f t="shared" si="1585"/>
        <v>0</v>
      </c>
      <c r="BLQ87" s="24">
        <f t="shared" si="1586"/>
        <v>0</v>
      </c>
      <c r="BLV87" s="24">
        <f t="shared" si="1587"/>
        <v>0</v>
      </c>
      <c r="BLW87" s="24">
        <f t="shared" si="1588"/>
        <v>0</v>
      </c>
      <c r="BLX87" s="24">
        <f t="shared" si="1589"/>
        <v>0</v>
      </c>
      <c r="BMC87" s="24">
        <f t="shared" si="1590"/>
        <v>0</v>
      </c>
      <c r="BMD87" s="24">
        <f t="shared" si="1591"/>
        <v>0</v>
      </c>
      <c r="BME87" s="24">
        <f t="shared" si="1592"/>
        <v>0</v>
      </c>
      <c r="BMJ87" s="24">
        <f t="shared" si="1593"/>
        <v>0</v>
      </c>
      <c r="BMK87" s="24">
        <f t="shared" si="1594"/>
        <v>0</v>
      </c>
      <c r="BML87" s="24">
        <f t="shared" si="1595"/>
        <v>0</v>
      </c>
      <c r="BMQ87" s="24">
        <f t="shared" si="1596"/>
        <v>0</v>
      </c>
      <c r="BMR87" s="24">
        <f t="shared" si="1597"/>
        <v>0</v>
      </c>
      <c r="BMS87" s="24">
        <f t="shared" si="1598"/>
        <v>0</v>
      </c>
      <c r="BMX87" s="24">
        <f t="shared" si="1599"/>
        <v>0</v>
      </c>
      <c r="BMY87" s="24">
        <f t="shared" si="1600"/>
        <v>0</v>
      </c>
      <c r="BMZ87" s="24">
        <f t="shared" si="1601"/>
        <v>0</v>
      </c>
      <c r="BNE87" s="24">
        <f t="shared" si="1602"/>
        <v>0</v>
      </c>
      <c r="BNF87" s="24">
        <f t="shared" si="1603"/>
        <v>0</v>
      </c>
      <c r="BNG87" s="24">
        <f t="shared" si="1604"/>
        <v>0</v>
      </c>
      <c r="BNL87" s="24">
        <f t="shared" si="1605"/>
        <v>0</v>
      </c>
      <c r="BNM87" s="24">
        <f t="shared" si="1606"/>
        <v>0</v>
      </c>
      <c r="BNN87" s="24">
        <f t="shared" si="1607"/>
        <v>0</v>
      </c>
      <c r="BNS87" s="24">
        <f t="shared" si="1608"/>
        <v>0</v>
      </c>
      <c r="BNT87" s="24">
        <f t="shared" si="1609"/>
        <v>0</v>
      </c>
      <c r="BNU87" s="24">
        <f t="shared" si="1610"/>
        <v>0</v>
      </c>
      <c r="BNZ87" s="24">
        <f t="shared" si="1611"/>
        <v>0</v>
      </c>
      <c r="BOA87" s="24">
        <f t="shared" si="1612"/>
        <v>0</v>
      </c>
      <c r="BOB87" s="24">
        <f t="shared" si="1613"/>
        <v>0</v>
      </c>
      <c r="BOG87" s="24">
        <f t="shared" si="1614"/>
        <v>0</v>
      </c>
      <c r="BOH87" s="24">
        <f t="shared" si="1615"/>
        <v>0</v>
      </c>
      <c r="BOI87" s="24">
        <f t="shared" si="1616"/>
        <v>0</v>
      </c>
      <c r="BON87" s="24">
        <f t="shared" si="1617"/>
        <v>0</v>
      </c>
      <c r="BOO87" s="24">
        <f t="shared" si="1618"/>
        <v>0</v>
      </c>
      <c r="BOP87" s="24">
        <f t="shared" si="1619"/>
        <v>0</v>
      </c>
      <c r="BOU87" s="24">
        <f t="shared" si="1620"/>
        <v>0</v>
      </c>
      <c r="BOV87" s="24">
        <f t="shared" si="1621"/>
        <v>0</v>
      </c>
      <c r="BOW87" s="24">
        <f t="shared" si="1622"/>
        <v>0</v>
      </c>
      <c r="BPB87" s="24">
        <f t="shared" si="1623"/>
        <v>0</v>
      </c>
      <c r="BPC87" s="24">
        <f t="shared" si="1624"/>
        <v>0</v>
      </c>
      <c r="BPD87" s="24">
        <f t="shared" si="1625"/>
        <v>0</v>
      </c>
      <c r="BPI87" s="24">
        <f t="shared" si="1626"/>
        <v>0</v>
      </c>
      <c r="BPJ87" s="24">
        <f t="shared" si="1627"/>
        <v>0</v>
      </c>
      <c r="BPK87" s="24">
        <f t="shared" si="1628"/>
        <v>0</v>
      </c>
      <c r="BPP87" s="24">
        <f t="shared" si="1629"/>
        <v>0</v>
      </c>
      <c r="BPQ87" s="24">
        <f t="shared" si="1630"/>
        <v>0</v>
      </c>
      <c r="BPR87" s="24">
        <f t="shared" si="1631"/>
        <v>0</v>
      </c>
      <c r="BPW87" s="24">
        <f t="shared" si="1632"/>
        <v>0</v>
      </c>
      <c r="BPX87" s="24">
        <f t="shared" si="1633"/>
        <v>0</v>
      </c>
      <c r="BPY87" s="24">
        <f t="shared" si="1634"/>
        <v>0</v>
      </c>
      <c r="BQD87" s="24">
        <f t="shared" si="1635"/>
        <v>0</v>
      </c>
      <c r="BQE87" s="24">
        <f t="shared" si="1636"/>
        <v>0</v>
      </c>
      <c r="BQF87" s="24">
        <f t="shared" si="1637"/>
        <v>0</v>
      </c>
      <c r="BQK87" s="24">
        <f t="shared" si="1638"/>
        <v>0</v>
      </c>
      <c r="BQL87" s="24">
        <f t="shared" si="1639"/>
        <v>0</v>
      </c>
      <c r="BQM87" s="24">
        <f t="shared" si="1640"/>
        <v>0</v>
      </c>
      <c r="BQR87" s="24">
        <f t="shared" si="1641"/>
        <v>0</v>
      </c>
      <c r="BQS87" s="24">
        <f t="shared" si="1642"/>
        <v>0</v>
      </c>
      <c r="BQT87" s="24">
        <f t="shared" si="1643"/>
        <v>0</v>
      </c>
      <c r="BQY87" s="24">
        <f t="shared" si="1644"/>
        <v>0</v>
      </c>
      <c r="BQZ87" s="24">
        <f t="shared" si="1645"/>
        <v>0</v>
      </c>
      <c r="BRA87" s="24">
        <f t="shared" si="1646"/>
        <v>0</v>
      </c>
      <c r="BRF87" s="24">
        <f t="shared" si="1647"/>
        <v>0</v>
      </c>
      <c r="BRG87" s="24">
        <f t="shared" si="1648"/>
        <v>0</v>
      </c>
      <c r="BRH87" s="24">
        <f t="shared" si="1649"/>
        <v>0</v>
      </c>
      <c r="BRM87" s="24">
        <f t="shared" si="1650"/>
        <v>0</v>
      </c>
      <c r="BRN87" s="24">
        <f t="shared" si="1651"/>
        <v>0</v>
      </c>
      <c r="BRO87" s="24">
        <f t="shared" si="1652"/>
        <v>0</v>
      </c>
      <c r="BRT87" s="24">
        <f t="shared" si="1653"/>
        <v>0</v>
      </c>
      <c r="BRU87" s="24">
        <f t="shared" si="1654"/>
        <v>0</v>
      </c>
      <c r="BRV87" s="24">
        <f t="shared" si="1655"/>
        <v>0</v>
      </c>
      <c r="BSA87" s="24">
        <f t="shared" si="1656"/>
        <v>0</v>
      </c>
      <c r="BSB87" s="24">
        <f t="shared" si="1657"/>
        <v>0</v>
      </c>
      <c r="BSC87" s="24">
        <f t="shared" si="1658"/>
        <v>0</v>
      </c>
      <c r="BSH87" s="24">
        <f t="shared" si="1659"/>
        <v>0</v>
      </c>
      <c r="BSI87" s="24">
        <f t="shared" si="1660"/>
        <v>0</v>
      </c>
      <c r="BSJ87" s="24">
        <f t="shared" si="1661"/>
        <v>0</v>
      </c>
      <c r="BSO87" s="24">
        <f t="shared" si="1662"/>
        <v>0</v>
      </c>
      <c r="BSP87" s="24">
        <f t="shared" si="1663"/>
        <v>0</v>
      </c>
      <c r="BSQ87" s="24">
        <f t="shared" si="1664"/>
        <v>0</v>
      </c>
      <c r="BSV87" s="24">
        <f t="shared" si="1665"/>
        <v>0</v>
      </c>
      <c r="BSW87" s="24">
        <f t="shared" si="1666"/>
        <v>0</v>
      </c>
      <c r="BSX87" s="24">
        <f t="shared" si="1667"/>
        <v>0</v>
      </c>
      <c r="BTC87" s="24">
        <f t="shared" si="1668"/>
        <v>0</v>
      </c>
      <c r="BTD87" s="24">
        <f t="shared" si="1669"/>
        <v>0</v>
      </c>
      <c r="BTE87" s="24">
        <f t="shared" si="1670"/>
        <v>0</v>
      </c>
      <c r="BTJ87" s="24">
        <f t="shared" si="1671"/>
        <v>0</v>
      </c>
      <c r="BTK87" s="24">
        <f t="shared" si="1672"/>
        <v>0</v>
      </c>
      <c r="BTL87" s="24">
        <f t="shared" si="1673"/>
        <v>0</v>
      </c>
      <c r="BTQ87" s="24">
        <f t="shared" si="1674"/>
        <v>0</v>
      </c>
      <c r="BTR87" s="24">
        <f t="shared" si="1675"/>
        <v>0</v>
      </c>
      <c r="BTS87" s="24">
        <f t="shared" si="1676"/>
        <v>0</v>
      </c>
      <c r="BTX87" s="24">
        <f t="shared" si="1677"/>
        <v>0</v>
      </c>
      <c r="BTY87" s="24">
        <f t="shared" si="1678"/>
        <v>0</v>
      </c>
      <c r="BTZ87" s="24">
        <f t="shared" si="1679"/>
        <v>0</v>
      </c>
      <c r="BUE87" s="24">
        <f t="shared" si="1680"/>
        <v>0</v>
      </c>
      <c r="BUF87" s="24">
        <f t="shared" si="1681"/>
        <v>0</v>
      </c>
      <c r="BUG87" s="24">
        <f t="shared" si="1682"/>
        <v>0</v>
      </c>
      <c r="BUL87" s="24">
        <f t="shared" si="1683"/>
        <v>0</v>
      </c>
      <c r="BUM87" s="24">
        <f t="shared" si="1684"/>
        <v>0</v>
      </c>
      <c r="BUN87" s="24">
        <f t="shared" si="1685"/>
        <v>0</v>
      </c>
      <c r="BUS87" s="24">
        <f t="shared" si="1686"/>
        <v>0</v>
      </c>
      <c r="BUT87" s="24">
        <f t="shared" si="1687"/>
        <v>0</v>
      </c>
      <c r="BUU87" s="24">
        <f t="shared" si="1688"/>
        <v>0</v>
      </c>
      <c r="BUZ87" s="24">
        <f t="shared" si="1689"/>
        <v>0</v>
      </c>
      <c r="BVA87" s="24">
        <f t="shared" si="1690"/>
        <v>0</v>
      </c>
      <c r="BVB87" s="24">
        <f t="shared" si="1691"/>
        <v>0</v>
      </c>
      <c r="BVG87" s="24">
        <f t="shared" si="1692"/>
        <v>0</v>
      </c>
      <c r="BVH87" s="24">
        <f t="shared" si="1693"/>
        <v>0</v>
      </c>
      <c r="BVI87" s="24">
        <f t="shared" si="1694"/>
        <v>0</v>
      </c>
      <c r="BVN87" s="24">
        <f t="shared" si="1695"/>
        <v>0</v>
      </c>
      <c r="BVO87" s="24">
        <f t="shared" si="1696"/>
        <v>0</v>
      </c>
      <c r="BVP87" s="24">
        <f t="shared" si="1697"/>
        <v>0</v>
      </c>
      <c r="BVU87" s="24">
        <f t="shared" si="1698"/>
        <v>0</v>
      </c>
      <c r="BVV87" s="24">
        <f t="shared" si="1699"/>
        <v>0</v>
      </c>
      <c r="BVW87" s="24">
        <f t="shared" si="1700"/>
        <v>0</v>
      </c>
      <c r="BVX87"/>
      <c r="BVY87"/>
      <c r="BVZ87"/>
      <c r="BWA87"/>
      <c r="BWB87" s="24">
        <f t="shared" si="1701"/>
        <v>0</v>
      </c>
      <c r="BWC87" s="24">
        <f t="shared" si="1702"/>
        <v>0</v>
      </c>
      <c r="BWD87" s="24">
        <f t="shared" si="1703"/>
        <v>0</v>
      </c>
      <c r="BWI87" s="24">
        <f t="shared" si="1704"/>
        <v>0</v>
      </c>
      <c r="BWJ87" s="24">
        <f t="shared" si="1705"/>
        <v>0</v>
      </c>
      <c r="BWK87" s="24">
        <f t="shared" si="1706"/>
        <v>0</v>
      </c>
      <c r="BWP87" s="24">
        <f t="shared" si="1707"/>
        <v>0</v>
      </c>
      <c r="BWQ87" s="24">
        <f t="shared" si="1708"/>
        <v>0</v>
      </c>
      <c r="BWR87" s="24">
        <f t="shared" si="1709"/>
        <v>0</v>
      </c>
      <c r="BWW87" s="24">
        <f t="shared" si="1710"/>
        <v>0</v>
      </c>
      <c r="BWX87" s="24">
        <f t="shared" si="1711"/>
        <v>0</v>
      </c>
      <c r="BWY87" s="24">
        <f t="shared" si="1712"/>
        <v>0</v>
      </c>
      <c r="BXD87" s="24">
        <f t="shared" si="1713"/>
        <v>0</v>
      </c>
      <c r="BXE87" s="24">
        <f t="shared" si="1714"/>
        <v>0</v>
      </c>
      <c r="BXF87" s="24">
        <f t="shared" si="1715"/>
        <v>0</v>
      </c>
      <c r="BXK87" s="24">
        <f t="shared" si="1716"/>
        <v>0</v>
      </c>
      <c r="BXL87" s="24">
        <f t="shared" si="1717"/>
        <v>0</v>
      </c>
      <c r="BXM87" s="24">
        <f t="shared" si="1718"/>
        <v>0</v>
      </c>
      <c r="BXR87" s="24">
        <f t="shared" si="1719"/>
        <v>0</v>
      </c>
      <c r="BXS87" s="24">
        <f t="shared" si="1720"/>
        <v>0</v>
      </c>
      <c r="BXT87" s="24">
        <f t="shared" si="1721"/>
        <v>0</v>
      </c>
      <c r="BXY87" s="24">
        <f t="shared" si="1722"/>
        <v>0</v>
      </c>
      <c r="BXZ87" s="24">
        <f t="shared" si="1723"/>
        <v>0</v>
      </c>
      <c r="BYA87" s="24">
        <f t="shared" si="1724"/>
        <v>0</v>
      </c>
      <c r="BYF87" s="24">
        <f t="shared" si="1725"/>
        <v>0</v>
      </c>
      <c r="BYG87" s="24">
        <f t="shared" si="1726"/>
        <v>0</v>
      </c>
      <c r="BYH87" s="24">
        <f t="shared" si="1727"/>
        <v>0</v>
      </c>
      <c r="BYM87" s="24">
        <f t="shared" si="1728"/>
        <v>0</v>
      </c>
      <c r="BYN87" s="24">
        <f t="shared" si="1729"/>
        <v>0</v>
      </c>
      <c r="BYO87" s="24">
        <f t="shared" si="1730"/>
        <v>0</v>
      </c>
      <c r="BYT87" s="24">
        <f t="shared" si="1731"/>
        <v>0</v>
      </c>
      <c r="BYU87" s="24">
        <f t="shared" si="1732"/>
        <v>0</v>
      </c>
      <c r="BYV87" s="24">
        <f t="shared" si="1733"/>
        <v>0</v>
      </c>
    </row>
    <row r="88" spans="6:1023 1028:2024" x14ac:dyDescent="0.3">
      <c r="F88" s="82">
        <f t="shared" si="867"/>
        <v>0</v>
      </c>
      <c r="G88" s="82">
        <f t="shared" si="868"/>
        <v>0</v>
      </c>
      <c r="H88" s="82">
        <f t="shared" si="869"/>
        <v>0</v>
      </c>
      <c r="M88" s="15">
        <f t="shared" si="870"/>
        <v>0</v>
      </c>
      <c r="N88" s="15">
        <f t="shared" si="871"/>
        <v>0</v>
      </c>
      <c r="O88" s="15">
        <f t="shared" si="872"/>
        <v>0</v>
      </c>
      <c r="P88" s="15"/>
      <c r="Q88" s="15"/>
      <c r="T88" s="15">
        <f t="shared" si="873"/>
        <v>0</v>
      </c>
      <c r="U88" s="15">
        <f t="shared" si="874"/>
        <v>0</v>
      </c>
      <c r="V88" s="15">
        <f t="shared" si="875"/>
        <v>0</v>
      </c>
      <c r="AA88" s="15">
        <f t="shared" si="876"/>
        <v>0</v>
      </c>
      <c r="AB88" s="15">
        <f t="shared" si="877"/>
        <v>0</v>
      </c>
      <c r="AC88" s="15">
        <f t="shared" si="878"/>
        <v>0</v>
      </c>
      <c r="AD88" s="16"/>
      <c r="AE88" s="15"/>
      <c r="AF88" s="15"/>
      <c r="AG88" s="15"/>
      <c r="AH88" s="15">
        <f t="shared" si="879"/>
        <v>0</v>
      </c>
      <c r="AI88" s="15">
        <f t="shared" si="880"/>
        <v>0</v>
      </c>
      <c r="AJ88" s="15">
        <f t="shared" si="881"/>
        <v>0</v>
      </c>
      <c r="AO88" s="15">
        <f t="shared" si="882"/>
        <v>0</v>
      </c>
      <c r="AP88" s="15">
        <f t="shared" si="883"/>
        <v>0</v>
      </c>
      <c r="AQ88" s="15">
        <f t="shared" si="884"/>
        <v>0</v>
      </c>
      <c r="AV88" s="15">
        <f t="shared" si="885"/>
        <v>0</v>
      </c>
      <c r="AW88" s="15">
        <f t="shared" si="886"/>
        <v>0</v>
      </c>
      <c r="AX88" s="15">
        <f t="shared" si="887"/>
        <v>0</v>
      </c>
      <c r="BC88" s="15">
        <f t="shared" si="888"/>
        <v>0</v>
      </c>
      <c r="BD88" s="15">
        <f t="shared" si="889"/>
        <v>0</v>
      </c>
      <c r="BE88" s="15">
        <f t="shared" si="890"/>
        <v>0</v>
      </c>
      <c r="BJ88" s="15">
        <f t="shared" si="891"/>
        <v>0</v>
      </c>
      <c r="BK88" s="15">
        <f t="shared" si="892"/>
        <v>0</v>
      </c>
      <c r="BL88" s="15">
        <f t="shared" si="893"/>
        <v>0</v>
      </c>
      <c r="BQ88" s="15">
        <f t="shared" si="894"/>
        <v>0</v>
      </c>
      <c r="BR88" s="15">
        <f t="shared" si="895"/>
        <v>0</v>
      </c>
      <c r="BS88" s="15">
        <f t="shared" si="896"/>
        <v>0</v>
      </c>
      <c r="BX88" s="15">
        <f t="shared" si="897"/>
        <v>0</v>
      </c>
      <c r="BY88" s="15">
        <f t="shared" si="898"/>
        <v>0</v>
      </c>
      <c r="BZ88" s="15">
        <f t="shared" si="899"/>
        <v>0</v>
      </c>
      <c r="CE88" s="15">
        <f t="shared" si="900"/>
        <v>0</v>
      </c>
      <c r="CF88" s="15">
        <f t="shared" si="901"/>
        <v>0</v>
      </c>
      <c r="CG88" s="15">
        <f t="shared" si="902"/>
        <v>0</v>
      </c>
      <c r="CL88" s="30">
        <f t="shared" si="903"/>
        <v>0</v>
      </c>
      <c r="CM88" s="30">
        <f t="shared" si="904"/>
        <v>0</v>
      </c>
      <c r="CN88" s="54">
        <f t="shared" si="905"/>
        <v>0</v>
      </c>
      <c r="CS88" s="30">
        <f t="shared" si="906"/>
        <v>0</v>
      </c>
      <c r="CT88" s="30">
        <f t="shared" si="907"/>
        <v>0</v>
      </c>
      <c r="CU88" s="54">
        <f t="shared" si="908"/>
        <v>0</v>
      </c>
      <c r="CZ88" s="30">
        <f t="shared" si="909"/>
        <v>0</v>
      </c>
      <c r="DA88" s="30">
        <f t="shared" si="910"/>
        <v>0</v>
      </c>
      <c r="DB88" s="54">
        <f t="shared" si="911"/>
        <v>0</v>
      </c>
      <c r="DG88" s="30">
        <f t="shared" si="912"/>
        <v>0</v>
      </c>
      <c r="DH88" s="30">
        <f t="shared" si="913"/>
        <v>0</v>
      </c>
      <c r="DI88" s="54">
        <f t="shared" si="914"/>
        <v>0</v>
      </c>
      <c r="DN88" s="30">
        <f t="shared" si="915"/>
        <v>0</v>
      </c>
      <c r="DO88" s="30">
        <f t="shared" si="916"/>
        <v>0</v>
      </c>
      <c r="DP88" s="54">
        <f t="shared" si="917"/>
        <v>0</v>
      </c>
      <c r="DU88" s="30">
        <f t="shared" si="918"/>
        <v>0</v>
      </c>
      <c r="DV88" s="30">
        <f t="shared" si="919"/>
        <v>0</v>
      </c>
      <c r="DW88" s="54">
        <f t="shared" si="920"/>
        <v>0</v>
      </c>
      <c r="EB88" s="30">
        <f t="shared" si="921"/>
        <v>0</v>
      </c>
      <c r="EC88" s="30">
        <f t="shared" si="922"/>
        <v>0</v>
      </c>
      <c r="ED88" s="54">
        <f t="shared" si="923"/>
        <v>0</v>
      </c>
      <c r="EI88" s="30">
        <f t="shared" si="924"/>
        <v>0</v>
      </c>
      <c r="EJ88" s="30">
        <f t="shared" si="925"/>
        <v>0</v>
      </c>
      <c r="EK88" s="54">
        <f t="shared" si="926"/>
        <v>0</v>
      </c>
      <c r="EP88" s="30">
        <f t="shared" si="927"/>
        <v>0</v>
      </c>
      <c r="EQ88" s="30">
        <f t="shared" si="928"/>
        <v>0</v>
      </c>
      <c r="ER88" s="54">
        <f t="shared" si="929"/>
        <v>0</v>
      </c>
      <c r="EW88" s="30">
        <f t="shared" si="930"/>
        <v>0</v>
      </c>
      <c r="EX88" s="30">
        <f t="shared" si="931"/>
        <v>0</v>
      </c>
      <c r="EY88" s="54">
        <f t="shared" si="932"/>
        <v>0</v>
      </c>
      <c r="FD88" s="30">
        <f t="shared" si="933"/>
        <v>0</v>
      </c>
      <c r="FE88" s="30">
        <f t="shared" si="934"/>
        <v>0</v>
      </c>
      <c r="FF88" s="54">
        <f t="shared" si="935"/>
        <v>0</v>
      </c>
      <c r="FK88" s="30">
        <f t="shared" si="936"/>
        <v>0</v>
      </c>
      <c r="FL88" s="30">
        <f t="shared" si="937"/>
        <v>0</v>
      </c>
      <c r="FM88" s="54">
        <f t="shared" si="938"/>
        <v>0</v>
      </c>
      <c r="FR88" s="30">
        <f t="shared" si="939"/>
        <v>0</v>
      </c>
      <c r="FS88" s="30">
        <f t="shared" si="940"/>
        <v>0</v>
      </c>
      <c r="FT88" s="54">
        <f t="shared" si="941"/>
        <v>0</v>
      </c>
      <c r="FY88" s="30">
        <f t="shared" si="942"/>
        <v>0</v>
      </c>
      <c r="FZ88" s="30">
        <f t="shared" si="943"/>
        <v>0</v>
      </c>
      <c r="GA88" s="54">
        <f t="shared" si="944"/>
        <v>0</v>
      </c>
      <c r="GF88" s="30">
        <f t="shared" si="945"/>
        <v>0</v>
      </c>
      <c r="GG88" s="30">
        <f t="shared" si="946"/>
        <v>0</v>
      </c>
      <c r="GH88" s="54">
        <f t="shared" si="947"/>
        <v>0</v>
      </c>
      <c r="GM88" s="30">
        <f t="shared" si="948"/>
        <v>0</v>
      </c>
      <c r="GN88" s="30">
        <f t="shared" si="949"/>
        <v>0</v>
      </c>
      <c r="GO88" s="54">
        <f t="shared" si="950"/>
        <v>0</v>
      </c>
      <c r="GT88" s="30">
        <f t="shared" si="951"/>
        <v>0</v>
      </c>
      <c r="GU88" s="30">
        <f t="shared" si="952"/>
        <v>0</v>
      </c>
      <c r="GV88" s="54">
        <f t="shared" si="953"/>
        <v>0</v>
      </c>
      <c r="HA88" s="30">
        <f t="shared" si="954"/>
        <v>0</v>
      </c>
      <c r="HB88" s="30">
        <f t="shared" si="955"/>
        <v>0</v>
      </c>
      <c r="HC88" s="54">
        <f t="shared" si="956"/>
        <v>0</v>
      </c>
      <c r="HH88" s="30">
        <f t="shared" si="957"/>
        <v>0</v>
      </c>
      <c r="HI88" s="30">
        <f t="shared" si="958"/>
        <v>0</v>
      </c>
      <c r="HJ88" s="54">
        <f t="shared" si="959"/>
        <v>0</v>
      </c>
      <c r="HO88" s="30">
        <f t="shared" si="960"/>
        <v>0</v>
      </c>
      <c r="HP88" s="30">
        <f t="shared" si="961"/>
        <v>0</v>
      </c>
      <c r="HQ88" s="54">
        <f t="shared" si="962"/>
        <v>0</v>
      </c>
      <c r="HV88" s="30">
        <f t="shared" si="963"/>
        <v>0</v>
      </c>
      <c r="HW88" s="30">
        <f t="shared" si="964"/>
        <v>0</v>
      </c>
      <c r="HX88" s="54">
        <f t="shared" si="965"/>
        <v>0</v>
      </c>
      <c r="IC88" s="30">
        <f t="shared" si="966"/>
        <v>0</v>
      </c>
      <c r="ID88" s="30">
        <f t="shared" si="967"/>
        <v>0</v>
      </c>
      <c r="IE88" s="54">
        <f t="shared" si="968"/>
        <v>0</v>
      </c>
      <c r="IJ88" s="30">
        <f t="shared" si="969"/>
        <v>0</v>
      </c>
      <c r="IK88" s="30">
        <f t="shared" si="970"/>
        <v>0</v>
      </c>
      <c r="IL88" s="54">
        <f t="shared" si="971"/>
        <v>0</v>
      </c>
      <c r="IQ88" s="30">
        <f t="shared" si="972"/>
        <v>0</v>
      </c>
      <c r="IR88" s="30">
        <f t="shared" si="973"/>
        <v>0</v>
      </c>
      <c r="IS88" s="54">
        <f t="shared" si="974"/>
        <v>0</v>
      </c>
      <c r="IX88" s="30">
        <f t="shared" si="975"/>
        <v>0</v>
      </c>
      <c r="IY88" s="30">
        <f t="shared" si="976"/>
        <v>0</v>
      </c>
      <c r="IZ88" s="54">
        <f t="shared" si="977"/>
        <v>0</v>
      </c>
      <c r="JA88"/>
      <c r="JB88"/>
      <c r="JC88"/>
      <c r="JD88"/>
      <c r="JE88" s="15">
        <f t="shared" si="978"/>
        <v>0</v>
      </c>
      <c r="JF88" s="15">
        <f t="shared" si="979"/>
        <v>0</v>
      </c>
      <c r="JG88" s="15">
        <f t="shared" si="980"/>
        <v>0</v>
      </c>
      <c r="JL88" s="24">
        <f t="shared" si="981"/>
        <v>0</v>
      </c>
      <c r="JM88" s="24">
        <f t="shared" si="982"/>
        <v>0</v>
      </c>
      <c r="JN88" s="24">
        <f t="shared" si="983"/>
        <v>0</v>
      </c>
      <c r="JS88" s="24">
        <f t="shared" si="984"/>
        <v>0</v>
      </c>
      <c r="JT88" s="24">
        <f t="shared" si="985"/>
        <v>0</v>
      </c>
      <c r="JU88" s="24">
        <f t="shared" si="986"/>
        <v>0</v>
      </c>
      <c r="JZ88" s="24">
        <f t="shared" si="987"/>
        <v>0</v>
      </c>
      <c r="KA88" s="24">
        <f t="shared" si="988"/>
        <v>0</v>
      </c>
      <c r="KB88" s="24">
        <f t="shared" si="989"/>
        <v>0</v>
      </c>
      <c r="KG88" s="24">
        <f t="shared" si="990"/>
        <v>0</v>
      </c>
      <c r="KH88" s="24">
        <f t="shared" si="991"/>
        <v>0</v>
      </c>
      <c r="KI88" s="24">
        <f t="shared" si="992"/>
        <v>0</v>
      </c>
      <c r="KN88" s="24">
        <f t="shared" si="993"/>
        <v>0</v>
      </c>
      <c r="KO88" s="24">
        <f t="shared" si="994"/>
        <v>0</v>
      </c>
      <c r="KP88" s="24">
        <f t="shared" si="995"/>
        <v>0</v>
      </c>
      <c r="KU88" s="24">
        <f t="shared" si="996"/>
        <v>0</v>
      </c>
      <c r="KV88" s="24">
        <f t="shared" si="997"/>
        <v>0</v>
      </c>
      <c r="KW88" s="24">
        <f t="shared" si="998"/>
        <v>0</v>
      </c>
      <c r="LB88" s="24">
        <f t="shared" si="999"/>
        <v>0</v>
      </c>
      <c r="LC88" s="24">
        <f t="shared" si="1000"/>
        <v>0</v>
      </c>
      <c r="LD88" s="24">
        <f t="shared" si="1001"/>
        <v>0</v>
      </c>
      <c r="LI88" s="24">
        <f t="shared" si="1002"/>
        <v>0</v>
      </c>
      <c r="LJ88" s="24">
        <f t="shared" si="1003"/>
        <v>0</v>
      </c>
      <c r="LK88" s="24">
        <f t="shared" si="1004"/>
        <v>0</v>
      </c>
      <c r="LP88" s="24">
        <f t="shared" si="1005"/>
        <v>0</v>
      </c>
      <c r="LQ88" s="24">
        <f t="shared" si="1006"/>
        <v>0</v>
      </c>
      <c r="LR88" s="24">
        <f t="shared" si="1007"/>
        <v>0</v>
      </c>
      <c r="LW88" s="24">
        <f t="shared" si="1008"/>
        <v>0</v>
      </c>
      <c r="LX88" s="24">
        <f t="shared" si="1009"/>
        <v>0</v>
      </c>
      <c r="LY88" s="24">
        <f t="shared" si="1010"/>
        <v>0</v>
      </c>
      <c r="MD88" s="24">
        <f t="shared" si="1011"/>
        <v>0</v>
      </c>
      <c r="ME88" s="24">
        <f t="shared" si="1012"/>
        <v>0</v>
      </c>
      <c r="MF88" s="24">
        <f t="shared" si="1013"/>
        <v>0</v>
      </c>
      <c r="MK88" s="24">
        <f t="shared" si="1014"/>
        <v>0</v>
      </c>
      <c r="ML88" s="24">
        <f t="shared" si="1015"/>
        <v>0</v>
      </c>
      <c r="MM88" s="24">
        <f t="shared" si="1016"/>
        <v>0</v>
      </c>
      <c r="MR88" s="24">
        <f t="shared" si="1017"/>
        <v>0</v>
      </c>
      <c r="MS88" s="24">
        <f t="shared" si="1018"/>
        <v>0</v>
      </c>
      <c r="MT88" s="24">
        <f t="shared" si="1019"/>
        <v>0</v>
      </c>
      <c r="MY88" s="24">
        <f t="shared" si="1020"/>
        <v>0</v>
      </c>
      <c r="MZ88" s="24">
        <f t="shared" si="1021"/>
        <v>0</v>
      </c>
      <c r="NA88" s="24">
        <f t="shared" si="1022"/>
        <v>0</v>
      </c>
      <c r="NF88" s="24">
        <f t="shared" si="1023"/>
        <v>0</v>
      </c>
      <c r="NG88" s="24">
        <f t="shared" si="1024"/>
        <v>0</v>
      </c>
      <c r="NH88" s="24">
        <f t="shared" si="1025"/>
        <v>0</v>
      </c>
      <c r="NM88" s="24">
        <f t="shared" si="1026"/>
        <v>0</v>
      </c>
      <c r="NN88" s="24">
        <f t="shared" si="1027"/>
        <v>0</v>
      </c>
      <c r="NO88" s="24">
        <f t="shared" si="1028"/>
        <v>0</v>
      </c>
      <c r="NT88" s="24">
        <f t="shared" si="1029"/>
        <v>0</v>
      </c>
      <c r="NU88" s="24">
        <f t="shared" si="1030"/>
        <v>0</v>
      </c>
      <c r="NV88" s="24">
        <f t="shared" si="1031"/>
        <v>0</v>
      </c>
      <c r="OA88" s="24">
        <f t="shared" si="1032"/>
        <v>0</v>
      </c>
      <c r="OB88" s="24">
        <f t="shared" si="1033"/>
        <v>0</v>
      </c>
      <c r="OC88" s="24">
        <f t="shared" si="1034"/>
        <v>0</v>
      </c>
      <c r="OH88" s="24">
        <f t="shared" si="1035"/>
        <v>0</v>
      </c>
      <c r="OI88" s="24">
        <f t="shared" si="1036"/>
        <v>0</v>
      </c>
      <c r="OJ88" s="24">
        <f t="shared" si="1037"/>
        <v>0</v>
      </c>
      <c r="OO88" s="24">
        <f t="shared" si="1038"/>
        <v>0</v>
      </c>
      <c r="OP88" s="24">
        <f t="shared" si="1039"/>
        <v>0</v>
      </c>
      <c r="OQ88" s="24">
        <f t="shared" si="1040"/>
        <v>0</v>
      </c>
      <c r="OV88" s="24">
        <f t="shared" si="1041"/>
        <v>0</v>
      </c>
      <c r="OW88" s="24">
        <f t="shared" si="1042"/>
        <v>0</v>
      </c>
      <c r="OX88" s="24">
        <f t="shared" si="1043"/>
        <v>0</v>
      </c>
      <c r="PC88" s="24">
        <f t="shared" si="1044"/>
        <v>0</v>
      </c>
      <c r="PD88" s="24">
        <f t="shared" si="1045"/>
        <v>0</v>
      </c>
      <c r="PE88" s="24">
        <f t="shared" si="1046"/>
        <v>0</v>
      </c>
      <c r="PJ88" s="24">
        <f t="shared" si="1047"/>
        <v>0</v>
      </c>
      <c r="PK88" s="24">
        <f t="shared" si="1048"/>
        <v>0</v>
      </c>
      <c r="PL88" s="24">
        <f t="shared" si="1049"/>
        <v>0</v>
      </c>
      <c r="PQ88" s="24">
        <f t="shared" si="1050"/>
        <v>0</v>
      </c>
      <c r="PR88" s="24">
        <f t="shared" si="1051"/>
        <v>0</v>
      </c>
      <c r="PS88" s="24">
        <f t="shared" si="1052"/>
        <v>0</v>
      </c>
      <c r="PX88" s="24">
        <f t="shared" si="1053"/>
        <v>0</v>
      </c>
      <c r="PY88" s="24">
        <f t="shared" si="1054"/>
        <v>0</v>
      </c>
      <c r="PZ88" s="24">
        <f t="shared" si="1055"/>
        <v>0</v>
      </c>
      <c r="QE88" s="24">
        <f t="shared" si="1056"/>
        <v>0</v>
      </c>
      <c r="QF88" s="24">
        <f t="shared" si="1057"/>
        <v>0</v>
      </c>
      <c r="QG88" s="24">
        <f t="shared" si="1058"/>
        <v>0</v>
      </c>
      <c r="QL88" s="24">
        <f t="shared" si="1059"/>
        <v>0</v>
      </c>
      <c r="QM88" s="24">
        <f t="shared" si="1060"/>
        <v>0</v>
      </c>
      <c r="QN88" s="24">
        <f t="shared" si="1061"/>
        <v>0</v>
      </c>
      <c r="QS88" s="24">
        <f t="shared" si="1062"/>
        <v>0</v>
      </c>
      <c r="QT88" s="24">
        <f t="shared" si="1063"/>
        <v>0</v>
      </c>
      <c r="QU88" s="24">
        <f t="shared" si="1064"/>
        <v>0</v>
      </c>
      <c r="QZ88" s="24">
        <f t="shared" si="1065"/>
        <v>0</v>
      </c>
      <c r="RA88" s="24">
        <f t="shared" si="1066"/>
        <v>0</v>
      </c>
      <c r="RB88" s="24">
        <f t="shared" si="1067"/>
        <v>0</v>
      </c>
      <c r="RG88" s="24">
        <f t="shared" si="1068"/>
        <v>0</v>
      </c>
      <c r="RH88" s="24">
        <f t="shared" si="1069"/>
        <v>0</v>
      </c>
      <c r="RI88" s="24">
        <f t="shared" si="1070"/>
        <v>0</v>
      </c>
      <c r="RN88" s="24">
        <f t="shared" si="1071"/>
        <v>0</v>
      </c>
      <c r="RO88" s="24">
        <f t="shared" si="1072"/>
        <v>0</v>
      </c>
      <c r="RP88" s="24">
        <f t="shared" si="1073"/>
        <v>0</v>
      </c>
      <c r="RU88" s="24">
        <f t="shared" si="1074"/>
        <v>0</v>
      </c>
      <c r="RV88" s="24">
        <f t="shared" si="1075"/>
        <v>0</v>
      </c>
      <c r="RW88" s="24">
        <f t="shared" si="1076"/>
        <v>0</v>
      </c>
      <c r="SB88" s="24">
        <f t="shared" si="1077"/>
        <v>0</v>
      </c>
      <c r="SC88" s="24">
        <f t="shared" si="1078"/>
        <v>0</v>
      </c>
      <c r="SD88" s="24">
        <f t="shared" si="1079"/>
        <v>0</v>
      </c>
      <c r="SI88" s="24">
        <f t="shared" si="1080"/>
        <v>0</v>
      </c>
      <c r="SJ88" s="24">
        <f t="shared" si="1081"/>
        <v>0</v>
      </c>
      <c r="SK88" s="24">
        <f t="shared" si="1082"/>
        <v>0</v>
      </c>
      <c r="SP88" s="24">
        <f t="shared" si="1083"/>
        <v>0</v>
      </c>
      <c r="SQ88" s="24">
        <f t="shared" si="1084"/>
        <v>0</v>
      </c>
      <c r="SR88" s="24">
        <f t="shared" si="1085"/>
        <v>0</v>
      </c>
      <c r="SW88" s="24">
        <f t="shared" si="1086"/>
        <v>0</v>
      </c>
      <c r="SX88" s="24">
        <f t="shared" si="1087"/>
        <v>0</v>
      </c>
      <c r="SY88" s="24">
        <f t="shared" si="1088"/>
        <v>0</v>
      </c>
      <c r="TD88" s="24">
        <f t="shared" si="1089"/>
        <v>0</v>
      </c>
      <c r="TE88" s="24">
        <f t="shared" si="1090"/>
        <v>0</v>
      </c>
      <c r="TF88" s="24">
        <f t="shared" si="1091"/>
        <v>0</v>
      </c>
      <c r="TK88" s="24">
        <f t="shared" si="1092"/>
        <v>0</v>
      </c>
      <c r="TL88" s="24">
        <f t="shared" si="1093"/>
        <v>0</v>
      </c>
      <c r="TM88" s="24">
        <f t="shared" si="1094"/>
        <v>0</v>
      </c>
      <c r="TR88" s="24">
        <f t="shared" si="1095"/>
        <v>0</v>
      </c>
      <c r="TS88" s="24">
        <f t="shared" si="1096"/>
        <v>0</v>
      </c>
      <c r="TT88" s="24">
        <f t="shared" si="1097"/>
        <v>0</v>
      </c>
      <c r="TY88" s="24">
        <f t="shared" si="1098"/>
        <v>0</v>
      </c>
      <c r="TZ88" s="24">
        <f t="shared" si="1099"/>
        <v>0</v>
      </c>
      <c r="UA88" s="24">
        <f t="shared" si="1100"/>
        <v>0</v>
      </c>
      <c r="UF88" s="24">
        <f t="shared" si="1101"/>
        <v>0</v>
      </c>
      <c r="UG88" s="24">
        <f t="shared" si="1102"/>
        <v>0</v>
      </c>
      <c r="UH88" s="24">
        <f t="shared" si="1103"/>
        <v>0</v>
      </c>
      <c r="UM88" s="24">
        <f t="shared" si="1104"/>
        <v>0</v>
      </c>
      <c r="UN88" s="24">
        <f t="shared" si="1105"/>
        <v>0</v>
      </c>
      <c r="UO88" s="24">
        <f t="shared" si="1106"/>
        <v>0</v>
      </c>
      <c r="UT88" s="24">
        <f t="shared" si="1107"/>
        <v>0</v>
      </c>
      <c r="UU88" s="24">
        <f t="shared" si="1108"/>
        <v>0</v>
      </c>
      <c r="UV88" s="24">
        <f t="shared" si="1109"/>
        <v>0</v>
      </c>
      <c r="VA88" s="24">
        <f t="shared" si="1110"/>
        <v>0</v>
      </c>
      <c r="VB88" s="24">
        <f t="shared" si="1111"/>
        <v>0</v>
      </c>
      <c r="VC88" s="24">
        <f t="shared" si="1112"/>
        <v>0</v>
      </c>
      <c r="VH88" s="24">
        <f t="shared" si="1113"/>
        <v>0</v>
      </c>
      <c r="VI88" s="24">
        <f t="shared" si="1114"/>
        <v>0</v>
      </c>
      <c r="VJ88" s="24">
        <f t="shared" si="1115"/>
        <v>0</v>
      </c>
      <c r="VO88" s="24">
        <f t="shared" si="1116"/>
        <v>0</v>
      </c>
      <c r="VP88" s="24">
        <f t="shared" si="1117"/>
        <v>0</v>
      </c>
      <c r="VQ88" s="24">
        <f t="shared" si="1118"/>
        <v>0</v>
      </c>
      <c r="VV88" s="24">
        <f t="shared" si="1119"/>
        <v>0</v>
      </c>
      <c r="VW88" s="24">
        <f t="shared" si="1120"/>
        <v>0</v>
      </c>
      <c r="VX88" s="24">
        <f t="shared" si="1121"/>
        <v>0</v>
      </c>
      <c r="WC88" s="24">
        <f t="shared" si="1122"/>
        <v>0</v>
      </c>
      <c r="WD88" s="24">
        <f t="shared" si="1123"/>
        <v>0</v>
      </c>
      <c r="WE88" s="24">
        <f t="shared" si="1124"/>
        <v>0</v>
      </c>
      <c r="WJ88" s="24">
        <f t="shared" si="1125"/>
        <v>0</v>
      </c>
      <c r="WK88" s="24">
        <f t="shared" si="1126"/>
        <v>0</v>
      </c>
      <c r="WL88" s="24">
        <f t="shared" si="1127"/>
        <v>0</v>
      </c>
      <c r="WQ88" s="24">
        <f t="shared" si="1128"/>
        <v>0</v>
      </c>
      <c r="WR88" s="24">
        <f t="shared" si="1129"/>
        <v>0</v>
      </c>
      <c r="WS88" s="24">
        <f t="shared" si="1130"/>
        <v>0</v>
      </c>
      <c r="WX88" s="24">
        <f t="shared" si="1131"/>
        <v>0</v>
      </c>
      <c r="WY88" s="24">
        <f t="shared" si="1132"/>
        <v>0</v>
      </c>
      <c r="WZ88" s="24">
        <f t="shared" si="1133"/>
        <v>0</v>
      </c>
      <c r="XE88" s="24">
        <f t="shared" si="1134"/>
        <v>0</v>
      </c>
      <c r="XF88" s="24">
        <f t="shared" si="1135"/>
        <v>0</v>
      </c>
      <c r="XG88" s="24">
        <f t="shared" si="1136"/>
        <v>0</v>
      </c>
      <c r="XL88" s="24">
        <f t="shared" si="1137"/>
        <v>0</v>
      </c>
      <c r="XM88" s="24">
        <f t="shared" si="1138"/>
        <v>0</v>
      </c>
      <c r="XN88" s="24">
        <f t="shared" si="1139"/>
        <v>0</v>
      </c>
      <c r="XS88" s="24">
        <f t="shared" si="1140"/>
        <v>0</v>
      </c>
      <c r="XT88" s="24">
        <f t="shared" si="1141"/>
        <v>0</v>
      </c>
      <c r="XU88" s="24">
        <f t="shared" si="1142"/>
        <v>0</v>
      </c>
      <c r="XZ88" s="24">
        <f t="shared" si="1143"/>
        <v>0</v>
      </c>
      <c r="YA88" s="24">
        <f t="shared" si="1144"/>
        <v>0</v>
      </c>
      <c r="YB88" s="24">
        <f t="shared" si="1145"/>
        <v>0</v>
      </c>
      <c r="YG88" s="24">
        <f t="shared" si="1146"/>
        <v>0</v>
      </c>
      <c r="YH88" s="24">
        <f t="shared" si="1147"/>
        <v>0</v>
      </c>
      <c r="YI88" s="24">
        <f t="shared" si="1148"/>
        <v>0</v>
      </c>
      <c r="YN88" s="24">
        <f t="shared" si="1149"/>
        <v>0</v>
      </c>
      <c r="YO88" s="24">
        <f t="shared" si="1150"/>
        <v>0</v>
      </c>
      <c r="YP88" s="24">
        <f t="shared" si="1151"/>
        <v>0</v>
      </c>
      <c r="YU88" s="24">
        <f t="shared" si="1152"/>
        <v>0</v>
      </c>
      <c r="YV88" s="24">
        <f t="shared" si="1153"/>
        <v>0</v>
      </c>
      <c r="YW88" s="24">
        <f t="shared" si="1154"/>
        <v>0</v>
      </c>
      <c r="ZB88" s="24">
        <f t="shared" si="1155"/>
        <v>0</v>
      </c>
      <c r="ZC88" s="24">
        <f t="shared" si="1156"/>
        <v>0</v>
      </c>
      <c r="ZD88" s="24">
        <f t="shared" si="1157"/>
        <v>0</v>
      </c>
      <c r="ZI88" s="24">
        <f t="shared" si="1158"/>
        <v>0</v>
      </c>
      <c r="ZJ88" s="24">
        <f t="shared" si="1159"/>
        <v>0</v>
      </c>
      <c r="ZK88" s="24">
        <f t="shared" si="1160"/>
        <v>0</v>
      </c>
      <c r="ZP88" s="24">
        <f t="shared" si="1161"/>
        <v>0</v>
      </c>
      <c r="ZQ88" s="24">
        <f t="shared" si="1162"/>
        <v>0</v>
      </c>
      <c r="ZR88" s="24">
        <f t="shared" si="1163"/>
        <v>0</v>
      </c>
      <c r="ZW88" s="24">
        <f t="shared" si="1164"/>
        <v>0</v>
      </c>
      <c r="ZX88" s="24">
        <f t="shared" si="1165"/>
        <v>0</v>
      </c>
      <c r="ZY88" s="24">
        <f t="shared" si="1166"/>
        <v>0</v>
      </c>
      <c r="AAD88" s="24">
        <f t="shared" si="1167"/>
        <v>0</v>
      </c>
      <c r="AAE88" s="24">
        <f t="shared" si="1168"/>
        <v>0</v>
      </c>
      <c r="AAF88" s="24">
        <f t="shared" si="1169"/>
        <v>0</v>
      </c>
      <c r="AAK88" s="24">
        <f t="shared" si="1170"/>
        <v>0</v>
      </c>
      <c r="AAL88" s="24">
        <f t="shared" si="1171"/>
        <v>0</v>
      </c>
      <c r="AAM88" s="24">
        <f t="shared" si="1172"/>
        <v>0</v>
      </c>
      <c r="AAR88" s="24">
        <f t="shared" si="1173"/>
        <v>0</v>
      </c>
      <c r="AAS88" s="24">
        <f t="shared" si="1174"/>
        <v>0</v>
      </c>
      <c r="AAT88" s="24">
        <f t="shared" si="1175"/>
        <v>0</v>
      </c>
      <c r="AAY88" s="24">
        <f t="shared" si="1176"/>
        <v>0</v>
      </c>
      <c r="AAZ88" s="24">
        <f t="shared" si="1177"/>
        <v>0</v>
      </c>
      <c r="ABA88" s="24">
        <f t="shared" si="1178"/>
        <v>0</v>
      </c>
      <c r="ABF88" s="24">
        <f t="shared" si="1179"/>
        <v>0</v>
      </c>
      <c r="ABG88" s="24">
        <f t="shared" si="1180"/>
        <v>0</v>
      </c>
      <c r="ABH88" s="24">
        <f t="shared" si="1181"/>
        <v>0</v>
      </c>
      <c r="ABM88" s="24">
        <f t="shared" si="1182"/>
        <v>0</v>
      </c>
      <c r="ABN88" s="24">
        <f t="shared" si="1183"/>
        <v>0</v>
      </c>
      <c r="ABO88" s="24">
        <f t="shared" si="1184"/>
        <v>0</v>
      </c>
      <c r="ABT88" s="24">
        <f t="shared" si="1185"/>
        <v>0</v>
      </c>
      <c r="ABU88" s="24">
        <f t="shared" si="1186"/>
        <v>0</v>
      </c>
      <c r="ABV88" s="24">
        <f t="shared" si="1187"/>
        <v>0</v>
      </c>
      <c r="ACA88" s="24">
        <f t="shared" si="1188"/>
        <v>0</v>
      </c>
      <c r="ACB88" s="24">
        <f t="shared" si="1189"/>
        <v>0</v>
      </c>
      <c r="ACC88" s="24">
        <f t="shared" si="1190"/>
        <v>0</v>
      </c>
      <c r="ACH88" s="24">
        <f t="shared" si="1191"/>
        <v>0</v>
      </c>
      <c r="ACI88" s="24">
        <f t="shared" si="1192"/>
        <v>0</v>
      </c>
      <c r="ACJ88" s="24">
        <f t="shared" si="1193"/>
        <v>0</v>
      </c>
      <c r="ACO88" s="24">
        <f t="shared" si="1194"/>
        <v>0</v>
      </c>
      <c r="ACP88" s="24">
        <f t="shared" si="1195"/>
        <v>0</v>
      </c>
      <c r="ACQ88" s="24">
        <f t="shared" si="1196"/>
        <v>0</v>
      </c>
      <c r="ACV88" s="24">
        <f t="shared" si="1197"/>
        <v>0</v>
      </c>
      <c r="ACW88" s="24">
        <f t="shared" si="1198"/>
        <v>0</v>
      </c>
      <c r="ACX88" s="24">
        <f t="shared" si="1199"/>
        <v>0</v>
      </c>
      <c r="ADC88" s="15">
        <f t="shared" si="1200"/>
        <v>0</v>
      </c>
      <c r="ADD88" s="15">
        <f t="shared" si="1201"/>
        <v>0</v>
      </c>
      <c r="ADE88" s="15">
        <f t="shared" si="1202"/>
        <v>0</v>
      </c>
      <c r="ADJ88" s="24">
        <f t="shared" si="1203"/>
        <v>0</v>
      </c>
      <c r="ADK88" s="24">
        <f t="shared" si="1204"/>
        <v>0</v>
      </c>
      <c r="ADL88" s="24">
        <f t="shared" si="1205"/>
        <v>0</v>
      </c>
      <c r="ADQ88" s="24">
        <f t="shared" si="1206"/>
        <v>0</v>
      </c>
      <c r="ADR88" s="24">
        <f t="shared" si="1207"/>
        <v>0</v>
      </c>
      <c r="ADS88" s="24">
        <f t="shared" si="1208"/>
        <v>0</v>
      </c>
      <c r="ADX88" s="24">
        <f t="shared" si="1209"/>
        <v>0</v>
      </c>
      <c r="ADY88" s="24">
        <f t="shared" si="1210"/>
        <v>0</v>
      </c>
      <c r="ADZ88" s="24">
        <f t="shared" si="1211"/>
        <v>0</v>
      </c>
      <c r="AEE88" s="24">
        <f t="shared" si="1212"/>
        <v>0</v>
      </c>
      <c r="AEF88" s="24">
        <f t="shared" si="1213"/>
        <v>0</v>
      </c>
      <c r="AEG88" s="24">
        <f t="shared" si="1214"/>
        <v>0</v>
      </c>
      <c r="AEL88" s="24">
        <f t="shared" si="1215"/>
        <v>0</v>
      </c>
      <c r="AEM88" s="24">
        <f t="shared" si="1216"/>
        <v>0</v>
      </c>
      <c r="AEN88" s="24">
        <f t="shared" si="1217"/>
        <v>0</v>
      </c>
      <c r="AES88" s="24">
        <f t="shared" si="1218"/>
        <v>0</v>
      </c>
      <c r="AET88" s="24">
        <f t="shared" si="1219"/>
        <v>0</v>
      </c>
      <c r="AEU88" s="24">
        <f t="shared" si="1220"/>
        <v>0</v>
      </c>
      <c r="AEZ88" s="24">
        <f t="shared" si="1221"/>
        <v>0</v>
      </c>
      <c r="AFA88" s="24">
        <f t="shared" si="1222"/>
        <v>0</v>
      </c>
      <c r="AFB88" s="24">
        <f t="shared" si="1223"/>
        <v>0</v>
      </c>
      <c r="AFG88" s="24">
        <f t="shared" si="1224"/>
        <v>0</v>
      </c>
      <c r="AFH88" s="24">
        <f t="shared" si="1225"/>
        <v>0</v>
      </c>
      <c r="AFI88" s="24">
        <f t="shared" si="1226"/>
        <v>0</v>
      </c>
      <c r="AFN88" s="24">
        <f t="shared" si="1227"/>
        <v>0</v>
      </c>
      <c r="AFO88" s="24">
        <f t="shared" si="1228"/>
        <v>0</v>
      </c>
      <c r="AFP88" s="24">
        <f t="shared" si="1229"/>
        <v>0</v>
      </c>
      <c r="AFU88" s="24">
        <f t="shared" si="1230"/>
        <v>0</v>
      </c>
      <c r="AFV88" s="24">
        <f t="shared" si="1231"/>
        <v>0</v>
      </c>
      <c r="AFW88" s="24">
        <f t="shared" si="1232"/>
        <v>0</v>
      </c>
      <c r="AGB88" s="24">
        <f t="shared" si="1233"/>
        <v>0</v>
      </c>
      <c r="AGC88" s="24">
        <f t="shared" si="1234"/>
        <v>0</v>
      </c>
      <c r="AGD88" s="24">
        <f t="shared" si="1235"/>
        <v>0</v>
      </c>
      <c r="AGI88" s="24">
        <f t="shared" si="1236"/>
        <v>0</v>
      </c>
      <c r="AGJ88" s="24">
        <f t="shared" si="1237"/>
        <v>0</v>
      </c>
      <c r="AGK88" s="24">
        <f t="shared" si="1238"/>
        <v>0</v>
      </c>
      <c r="AGP88" s="24">
        <f t="shared" si="1239"/>
        <v>0</v>
      </c>
      <c r="AGQ88" s="24">
        <f t="shared" si="1240"/>
        <v>0</v>
      </c>
      <c r="AGR88" s="24">
        <f t="shared" si="1241"/>
        <v>0</v>
      </c>
      <c r="AGW88" s="24">
        <f t="shared" si="1242"/>
        <v>0</v>
      </c>
      <c r="AGX88" s="24">
        <f t="shared" si="1243"/>
        <v>0</v>
      </c>
      <c r="AGY88" s="24">
        <f t="shared" si="1244"/>
        <v>0</v>
      </c>
      <c r="AHD88" s="24">
        <f t="shared" si="1245"/>
        <v>0</v>
      </c>
      <c r="AHE88" s="24">
        <f t="shared" si="1246"/>
        <v>0</v>
      </c>
      <c r="AHF88" s="24">
        <f t="shared" si="1247"/>
        <v>0</v>
      </c>
      <c r="AHK88" s="24">
        <f t="shared" si="1248"/>
        <v>0</v>
      </c>
      <c r="AHL88" s="24">
        <f t="shared" si="1249"/>
        <v>0</v>
      </c>
      <c r="AHM88" s="24">
        <f t="shared" si="1250"/>
        <v>0</v>
      </c>
      <c r="AHR88" s="24">
        <f t="shared" si="1251"/>
        <v>0</v>
      </c>
      <c r="AHS88" s="24">
        <f t="shared" si="1252"/>
        <v>0</v>
      </c>
      <c r="AHT88" s="24">
        <f t="shared" si="1253"/>
        <v>0</v>
      </c>
      <c r="AHY88" s="24">
        <f t="shared" si="1254"/>
        <v>0</v>
      </c>
      <c r="AHZ88" s="24">
        <f t="shared" si="1255"/>
        <v>0</v>
      </c>
      <c r="AIA88" s="24">
        <f t="shared" si="1256"/>
        <v>0</v>
      </c>
      <c r="AIF88" s="24">
        <f t="shared" si="1257"/>
        <v>0</v>
      </c>
      <c r="AIG88" s="24">
        <f t="shared" si="1258"/>
        <v>0</v>
      </c>
      <c r="AIH88" s="24">
        <f t="shared" si="1259"/>
        <v>0</v>
      </c>
      <c r="AIM88" s="24">
        <f t="shared" si="1260"/>
        <v>0</v>
      </c>
      <c r="AIN88" s="24">
        <f t="shared" si="1261"/>
        <v>0</v>
      </c>
      <c r="AIO88" s="24">
        <f t="shared" si="1262"/>
        <v>0</v>
      </c>
      <c r="AIT88" s="24">
        <f t="shared" si="1263"/>
        <v>0</v>
      </c>
      <c r="AIU88" s="24">
        <f t="shared" si="1264"/>
        <v>0</v>
      </c>
      <c r="AIV88" s="24">
        <f t="shared" si="1265"/>
        <v>0</v>
      </c>
      <c r="AJA88" s="24">
        <f t="shared" si="1266"/>
        <v>0</v>
      </c>
      <c r="AJB88" s="24">
        <f t="shared" si="1267"/>
        <v>0</v>
      </c>
      <c r="AJC88" s="24">
        <f t="shared" si="1268"/>
        <v>0</v>
      </c>
      <c r="AJH88" s="24">
        <f t="shared" si="1269"/>
        <v>0</v>
      </c>
      <c r="AJI88" s="24">
        <f t="shared" si="1270"/>
        <v>0</v>
      </c>
      <c r="AJJ88" s="24">
        <f t="shared" si="1271"/>
        <v>0</v>
      </c>
      <c r="AJO88" s="24">
        <f t="shared" si="1272"/>
        <v>0</v>
      </c>
      <c r="AJP88" s="24">
        <f t="shared" si="1273"/>
        <v>0</v>
      </c>
      <c r="AJQ88" s="24">
        <f t="shared" si="1274"/>
        <v>0</v>
      </c>
      <c r="AJV88" s="24">
        <f t="shared" si="1275"/>
        <v>0</v>
      </c>
      <c r="AJW88" s="24">
        <f t="shared" si="1276"/>
        <v>0</v>
      </c>
      <c r="AJX88" s="24">
        <f t="shared" si="1277"/>
        <v>0</v>
      </c>
      <c r="AKC88" s="24">
        <f t="shared" si="1278"/>
        <v>0</v>
      </c>
      <c r="AKD88" s="24">
        <f t="shared" si="1279"/>
        <v>0</v>
      </c>
      <c r="AKE88" s="24">
        <f t="shared" si="1280"/>
        <v>0</v>
      </c>
      <c r="AKJ88" s="24">
        <f t="shared" si="1281"/>
        <v>0</v>
      </c>
      <c r="AKK88" s="24">
        <f t="shared" si="1282"/>
        <v>0</v>
      </c>
      <c r="AKL88" s="24">
        <f t="shared" si="1283"/>
        <v>0</v>
      </c>
      <c r="AKQ88" s="24">
        <f t="shared" si="1284"/>
        <v>0</v>
      </c>
      <c r="AKR88" s="24">
        <f t="shared" si="1285"/>
        <v>0</v>
      </c>
      <c r="AKS88" s="24">
        <f t="shared" si="1286"/>
        <v>0</v>
      </c>
      <c r="AKX88" s="24">
        <f t="shared" si="1287"/>
        <v>0</v>
      </c>
      <c r="AKY88" s="24">
        <f t="shared" si="1288"/>
        <v>0</v>
      </c>
      <c r="AKZ88" s="24">
        <f t="shared" si="1289"/>
        <v>0</v>
      </c>
      <c r="ALE88" s="24">
        <f t="shared" si="1290"/>
        <v>0</v>
      </c>
      <c r="ALF88" s="24">
        <f t="shared" si="1291"/>
        <v>0</v>
      </c>
      <c r="ALG88" s="24">
        <f t="shared" si="1292"/>
        <v>0</v>
      </c>
      <c r="ALL88" s="24">
        <f t="shared" si="1293"/>
        <v>0</v>
      </c>
      <c r="ALM88" s="24">
        <f t="shared" si="1294"/>
        <v>0</v>
      </c>
      <c r="ALN88" s="24">
        <f t="shared" si="1295"/>
        <v>0</v>
      </c>
      <c r="ALS88" s="24">
        <f t="shared" si="1296"/>
        <v>0</v>
      </c>
      <c r="ALT88" s="24">
        <f t="shared" si="1297"/>
        <v>0</v>
      </c>
      <c r="ALU88" s="24">
        <f t="shared" si="1298"/>
        <v>0</v>
      </c>
      <c r="ALZ88" s="24">
        <f t="shared" si="1299"/>
        <v>0</v>
      </c>
      <c r="AMA88" s="24">
        <f t="shared" si="1300"/>
        <v>0</v>
      </c>
      <c r="AMB88" s="24">
        <f t="shared" si="1301"/>
        <v>0</v>
      </c>
      <c r="AMG88" s="24">
        <f t="shared" si="1302"/>
        <v>0</v>
      </c>
      <c r="AMH88" s="24">
        <f t="shared" si="1303"/>
        <v>0</v>
      </c>
      <c r="AMI88" s="24">
        <f t="shared" si="1304"/>
        <v>0</v>
      </c>
      <c r="AMN88" s="24">
        <f t="shared" si="1305"/>
        <v>0</v>
      </c>
      <c r="AMO88" s="24">
        <f t="shared" si="1306"/>
        <v>0</v>
      </c>
      <c r="AMP88" s="24">
        <f t="shared" si="1307"/>
        <v>0</v>
      </c>
      <c r="AMU88" s="24">
        <f t="shared" si="1308"/>
        <v>0</v>
      </c>
      <c r="AMV88" s="24">
        <f t="shared" si="1309"/>
        <v>0</v>
      </c>
      <c r="AMW88" s="24">
        <f t="shared" si="1310"/>
        <v>0</v>
      </c>
      <c r="ANB88" s="24">
        <f t="shared" si="1311"/>
        <v>0</v>
      </c>
      <c r="ANC88" s="24">
        <f t="shared" si="1312"/>
        <v>0</v>
      </c>
      <c r="AND88" s="24">
        <f t="shared" si="1313"/>
        <v>0</v>
      </c>
      <c r="ANI88" s="24">
        <f t="shared" si="1314"/>
        <v>0</v>
      </c>
      <c r="ANJ88" s="24">
        <f t="shared" si="1315"/>
        <v>0</v>
      </c>
      <c r="ANK88" s="24">
        <f t="shared" si="1316"/>
        <v>0</v>
      </c>
      <c r="ANP88" s="24">
        <f t="shared" si="1317"/>
        <v>0</v>
      </c>
      <c r="ANQ88" s="24">
        <f t="shared" si="1318"/>
        <v>0</v>
      </c>
      <c r="ANR88" s="24">
        <f t="shared" si="1319"/>
        <v>0</v>
      </c>
      <c r="ANW88" s="24">
        <f t="shared" si="1320"/>
        <v>0</v>
      </c>
      <c r="ANX88" s="24">
        <f t="shared" si="1321"/>
        <v>0</v>
      </c>
      <c r="ANY88" s="24">
        <f t="shared" si="1322"/>
        <v>0</v>
      </c>
      <c r="AOD88" s="24">
        <f t="shared" si="1323"/>
        <v>0</v>
      </c>
      <c r="AOE88" s="24">
        <f t="shared" si="1324"/>
        <v>0</v>
      </c>
      <c r="AOF88" s="24">
        <f t="shared" si="1325"/>
        <v>0</v>
      </c>
      <c r="AOK88" s="24">
        <f t="shared" si="1326"/>
        <v>0</v>
      </c>
      <c r="AOL88" s="24">
        <f t="shared" si="1327"/>
        <v>0</v>
      </c>
      <c r="AOM88" s="24">
        <f t="shared" si="1328"/>
        <v>0</v>
      </c>
      <c r="AOR88" s="24">
        <f t="shared" si="1329"/>
        <v>0</v>
      </c>
      <c r="AOS88" s="24">
        <f t="shared" si="1330"/>
        <v>0</v>
      </c>
      <c r="AOT88" s="24">
        <f t="shared" si="1331"/>
        <v>0</v>
      </c>
      <c r="AOY88" s="24">
        <f t="shared" si="1332"/>
        <v>0</v>
      </c>
      <c r="AOZ88" s="24">
        <f t="shared" si="1333"/>
        <v>0</v>
      </c>
      <c r="APA88" s="24">
        <f t="shared" si="1334"/>
        <v>0</v>
      </c>
      <c r="APF88" s="24">
        <f t="shared" si="1335"/>
        <v>0</v>
      </c>
      <c r="APG88" s="24">
        <f t="shared" si="1336"/>
        <v>0</v>
      </c>
      <c r="APH88" s="24">
        <f t="shared" si="1337"/>
        <v>0</v>
      </c>
      <c r="APM88" s="24">
        <f t="shared" si="1338"/>
        <v>0</v>
      </c>
      <c r="APN88" s="24">
        <f t="shared" si="1339"/>
        <v>0</v>
      </c>
      <c r="APO88" s="24">
        <f t="shared" si="1340"/>
        <v>0</v>
      </c>
      <c r="APT88" s="24">
        <f t="shared" si="1341"/>
        <v>0</v>
      </c>
      <c r="APU88" s="24">
        <f t="shared" si="1342"/>
        <v>0</v>
      </c>
      <c r="APV88" s="24">
        <f t="shared" si="1343"/>
        <v>0</v>
      </c>
      <c r="AQA88" s="24">
        <f t="shared" si="1344"/>
        <v>0</v>
      </c>
      <c r="AQB88" s="24">
        <f t="shared" si="1345"/>
        <v>0</v>
      </c>
      <c r="AQC88" s="24">
        <f t="shared" si="1346"/>
        <v>0</v>
      </c>
      <c r="AQH88" s="24">
        <f t="shared" si="1347"/>
        <v>0</v>
      </c>
      <c r="AQI88" s="24">
        <f t="shared" si="1348"/>
        <v>0</v>
      </c>
      <c r="AQJ88" s="24">
        <f t="shared" si="1349"/>
        <v>0</v>
      </c>
      <c r="AQO88" s="24">
        <f t="shared" si="1350"/>
        <v>0</v>
      </c>
      <c r="AQP88" s="24">
        <f t="shared" si="1351"/>
        <v>0</v>
      </c>
      <c r="AQQ88" s="24">
        <f t="shared" si="1352"/>
        <v>0</v>
      </c>
      <c r="AQV88" s="24">
        <f t="shared" si="1353"/>
        <v>0</v>
      </c>
      <c r="AQW88" s="24">
        <f t="shared" si="1354"/>
        <v>0</v>
      </c>
      <c r="AQX88" s="24">
        <f t="shared" si="1355"/>
        <v>0</v>
      </c>
      <c r="ARC88" s="24">
        <f t="shared" si="1356"/>
        <v>0</v>
      </c>
      <c r="ARD88" s="24">
        <f t="shared" si="1357"/>
        <v>0</v>
      </c>
      <c r="ARE88" s="24">
        <f t="shared" si="1358"/>
        <v>0</v>
      </c>
      <c r="ARJ88" s="24">
        <f t="shared" si="1359"/>
        <v>0</v>
      </c>
      <c r="ARK88" s="24">
        <f t="shared" si="1360"/>
        <v>0</v>
      </c>
      <c r="ARL88" s="24">
        <f t="shared" si="1361"/>
        <v>0</v>
      </c>
      <c r="ARQ88" s="24">
        <f t="shared" si="1362"/>
        <v>0</v>
      </c>
      <c r="ARR88" s="24">
        <f t="shared" si="1363"/>
        <v>0</v>
      </c>
      <c r="ARS88" s="24">
        <f t="shared" si="1364"/>
        <v>0</v>
      </c>
      <c r="ARX88" s="24">
        <f t="shared" si="1365"/>
        <v>0</v>
      </c>
      <c r="ARY88" s="24">
        <f t="shared" si="1366"/>
        <v>0</v>
      </c>
      <c r="ARZ88" s="24">
        <f t="shared" si="1367"/>
        <v>0</v>
      </c>
      <c r="ASE88" s="24">
        <f t="shared" si="1368"/>
        <v>0</v>
      </c>
      <c r="ASF88" s="24">
        <f t="shared" si="1369"/>
        <v>0</v>
      </c>
      <c r="ASG88" s="24">
        <f t="shared" si="1370"/>
        <v>0</v>
      </c>
      <c r="ASL88" s="24">
        <f t="shared" si="1371"/>
        <v>0</v>
      </c>
      <c r="ASM88" s="24">
        <f t="shared" si="1372"/>
        <v>0</v>
      </c>
      <c r="ASN88" s="24">
        <f t="shared" si="1373"/>
        <v>0</v>
      </c>
      <c r="ASS88" s="24">
        <f t="shared" si="1374"/>
        <v>0</v>
      </c>
      <c r="AST88" s="24">
        <f t="shared" si="1375"/>
        <v>0</v>
      </c>
      <c r="ASU88" s="24">
        <f t="shared" si="1376"/>
        <v>0</v>
      </c>
      <c r="ASZ88" s="24">
        <f t="shared" si="1377"/>
        <v>0</v>
      </c>
      <c r="ATA88" s="24">
        <f t="shared" si="1378"/>
        <v>0</v>
      </c>
      <c r="ATB88" s="24">
        <f t="shared" si="1379"/>
        <v>0</v>
      </c>
      <c r="ATG88" s="24">
        <f t="shared" si="1380"/>
        <v>0</v>
      </c>
      <c r="ATH88" s="24">
        <f t="shared" si="1381"/>
        <v>0</v>
      </c>
      <c r="ATI88" s="24">
        <f t="shared" si="1382"/>
        <v>0</v>
      </c>
      <c r="ATN88" s="24">
        <f t="shared" si="1383"/>
        <v>0</v>
      </c>
      <c r="ATO88" s="24">
        <f t="shared" si="1384"/>
        <v>0</v>
      </c>
      <c r="ATP88" s="24">
        <f t="shared" si="1385"/>
        <v>0</v>
      </c>
      <c r="ATU88" s="24">
        <f t="shared" si="1386"/>
        <v>0</v>
      </c>
      <c r="ATV88" s="24">
        <f t="shared" si="1387"/>
        <v>0</v>
      </c>
      <c r="ATW88" s="24">
        <f t="shared" si="1388"/>
        <v>0</v>
      </c>
      <c r="AUB88" s="24">
        <f t="shared" si="1389"/>
        <v>0</v>
      </c>
      <c r="AUC88" s="24">
        <f t="shared" si="1390"/>
        <v>0</v>
      </c>
      <c r="AUD88" s="24">
        <f t="shared" si="1391"/>
        <v>0</v>
      </c>
      <c r="AUI88" s="24">
        <f t="shared" si="1392"/>
        <v>0</v>
      </c>
      <c r="AUJ88" s="24">
        <f t="shared" si="1393"/>
        <v>0</v>
      </c>
      <c r="AUK88" s="24">
        <f t="shared" si="1394"/>
        <v>0</v>
      </c>
      <c r="AUP88" s="24">
        <f t="shared" si="1395"/>
        <v>0</v>
      </c>
      <c r="AUQ88" s="24">
        <f t="shared" si="1396"/>
        <v>0</v>
      </c>
      <c r="AUR88" s="24">
        <f t="shared" si="1397"/>
        <v>0</v>
      </c>
      <c r="AUW88" s="24">
        <f t="shared" si="1398"/>
        <v>0</v>
      </c>
      <c r="AUX88" s="24">
        <f t="shared" si="1399"/>
        <v>0</v>
      </c>
      <c r="AUY88" s="24">
        <f t="shared" si="1400"/>
        <v>0</v>
      </c>
      <c r="AVD88" s="24">
        <f t="shared" si="1401"/>
        <v>0</v>
      </c>
      <c r="AVE88" s="24">
        <f t="shared" si="1402"/>
        <v>0</v>
      </c>
      <c r="AVF88" s="24">
        <f t="shared" si="1403"/>
        <v>0</v>
      </c>
      <c r="AVK88" s="24">
        <f t="shared" si="1404"/>
        <v>0</v>
      </c>
      <c r="AVL88" s="24">
        <f t="shared" si="1405"/>
        <v>0</v>
      </c>
      <c r="AVM88" s="24">
        <f t="shared" si="1406"/>
        <v>0</v>
      </c>
      <c r="AVR88" s="24">
        <f t="shared" si="1407"/>
        <v>0</v>
      </c>
      <c r="AVS88" s="24">
        <f t="shared" si="1408"/>
        <v>0</v>
      </c>
      <c r="AVT88" s="24">
        <f t="shared" si="1409"/>
        <v>0</v>
      </c>
      <c r="AVY88" s="24">
        <f t="shared" si="1410"/>
        <v>0</v>
      </c>
      <c r="AVZ88" s="24">
        <f t="shared" si="1411"/>
        <v>0</v>
      </c>
      <c r="AWA88" s="24">
        <f t="shared" si="1412"/>
        <v>0</v>
      </c>
      <c r="AWF88" s="24">
        <f t="shared" si="1413"/>
        <v>0</v>
      </c>
      <c r="AWG88" s="24">
        <f t="shared" si="1414"/>
        <v>0</v>
      </c>
      <c r="AWH88" s="24">
        <f t="shared" si="1415"/>
        <v>0</v>
      </c>
      <c r="AWM88" s="24">
        <f t="shared" si="1416"/>
        <v>0</v>
      </c>
      <c r="AWN88" s="24">
        <f t="shared" si="1417"/>
        <v>0</v>
      </c>
      <c r="AWO88" s="24">
        <f t="shared" si="1418"/>
        <v>0</v>
      </c>
      <c r="AWT88" s="24">
        <f t="shared" si="1419"/>
        <v>0</v>
      </c>
      <c r="AWU88" s="24">
        <f t="shared" si="1420"/>
        <v>0</v>
      </c>
      <c r="AWV88" s="24">
        <f t="shared" si="1421"/>
        <v>0</v>
      </c>
      <c r="AXA88" s="24">
        <f t="shared" si="1422"/>
        <v>0</v>
      </c>
      <c r="AXB88" s="24">
        <f t="shared" si="1423"/>
        <v>0</v>
      </c>
      <c r="AXC88" s="24">
        <f t="shared" si="1424"/>
        <v>0</v>
      </c>
      <c r="AXH88" s="24">
        <f t="shared" si="1425"/>
        <v>0</v>
      </c>
      <c r="AXI88" s="24">
        <f t="shared" si="1426"/>
        <v>0</v>
      </c>
      <c r="AXJ88" s="24">
        <f t="shared" si="1427"/>
        <v>0</v>
      </c>
      <c r="AXO88" s="24">
        <f t="shared" si="1428"/>
        <v>0</v>
      </c>
      <c r="AXP88" s="24">
        <f t="shared" si="1429"/>
        <v>0</v>
      </c>
      <c r="AXQ88" s="24">
        <f t="shared" si="1430"/>
        <v>0</v>
      </c>
      <c r="AXV88" s="24">
        <f t="shared" si="1431"/>
        <v>0</v>
      </c>
      <c r="AXW88" s="24">
        <f t="shared" si="1432"/>
        <v>0</v>
      </c>
      <c r="AXX88" s="24">
        <f t="shared" si="1433"/>
        <v>0</v>
      </c>
      <c r="AYC88" s="24">
        <f t="shared" si="1434"/>
        <v>0</v>
      </c>
      <c r="AYD88" s="24">
        <f t="shared" si="1435"/>
        <v>0</v>
      </c>
      <c r="AYE88" s="24">
        <f t="shared" si="1436"/>
        <v>0</v>
      </c>
      <c r="AYJ88" s="24">
        <f t="shared" si="1437"/>
        <v>0</v>
      </c>
      <c r="AYK88" s="24">
        <f t="shared" si="1438"/>
        <v>0</v>
      </c>
      <c r="AYL88" s="24">
        <f t="shared" si="1439"/>
        <v>0</v>
      </c>
      <c r="AYQ88" s="24">
        <f t="shared" si="1440"/>
        <v>0</v>
      </c>
      <c r="AYR88" s="24">
        <f t="shared" si="1441"/>
        <v>0</v>
      </c>
      <c r="AYS88" s="24">
        <f t="shared" si="1442"/>
        <v>0</v>
      </c>
      <c r="AYX88" s="24">
        <f t="shared" si="1443"/>
        <v>0</v>
      </c>
      <c r="AYY88" s="24">
        <f t="shared" si="1444"/>
        <v>0</v>
      </c>
      <c r="AYZ88" s="24">
        <f t="shared" si="1445"/>
        <v>0</v>
      </c>
      <c r="AZE88" s="24">
        <f t="shared" si="1446"/>
        <v>0</v>
      </c>
      <c r="AZF88" s="24">
        <f t="shared" si="1447"/>
        <v>0</v>
      </c>
      <c r="AZG88" s="24">
        <f t="shared" si="1448"/>
        <v>0</v>
      </c>
      <c r="AZL88" s="24">
        <f t="shared" si="1449"/>
        <v>0</v>
      </c>
      <c r="AZM88" s="24">
        <f t="shared" si="1450"/>
        <v>0</v>
      </c>
      <c r="AZN88" s="24">
        <f t="shared" si="1451"/>
        <v>0</v>
      </c>
      <c r="AZS88" s="24">
        <f t="shared" si="1452"/>
        <v>0</v>
      </c>
      <c r="AZT88" s="24">
        <f t="shared" si="1453"/>
        <v>0</v>
      </c>
      <c r="AZU88" s="24">
        <f t="shared" si="1454"/>
        <v>0</v>
      </c>
      <c r="AZZ88" s="24">
        <f t="shared" si="1455"/>
        <v>0</v>
      </c>
      <c r="BAA88" s="24">
        <f t="shared" si="1456"/>
        <v>0</v>
      </c>
      <c r="BAB88" s="24">
        <f t="shared" si="1457"/>
        <v>0</v>
      </c>
      <c r="BAG88" s="24">
        <f t="shared" si="1458"/>
        <v>0</v>
      </c>
      <c r="BAH88" s="24">
        <f t="shared" si="1459"/>
        <v>0</v>
      </c>
      <c r="BAI88" s="24">
        <f t="shared" si="1460"/>
        <v>0</v>
      </c>
      <c r="BAN88" s="24">
        <f t="shared" si="1461"/>
        <v>0</v>
      </c>
      <c r="BAO88" s="24">
        <f t="shared" si="1462"/>
        <v>0</v>
      </c>
      <c r="BAP88" s="24">
        <f t="shared" si="1463"/>
        <v>0</v>
      </c>
      <c r="BAU88" s="24">
        <f t="shared" si="1464"/>
        <v>0</v>
      </c>
      <c r="BAV88" s="24">
        <f t="shared" si="1465"/>
        <v>0</v>
      </c>
      <c r="BAW88" s="24">
        <f t="shared" si="1466"/>
        <v>0</v>
      </c>
      <c r="BBB88" s="24">
        <f t="shared" si="1467"/>
        <v>0</v>
      </c>
      <c r="BBC88" s="24">
        <f t="shared" si="1468"/>
        <v>0</v>
      </c>
      <c r="BBD88" s="24">
        <f t="shared" si="1469"/>
        <v>0</v>
      </c>
      <c r="BBI88" s="24">
        <f t="shared" si="1470"/>
        <v>0</v>
      </c>
      <c r="BBJ88" s="24">
        <f t="shared" si="1471"/>
        <v>0</v>
      </c>
      <c r="BBK88" s="24">
        <f t="shared" si="1472"/>
        <v>0</v>
      </c>
      <c r="BBP88" s="24">
        <f t="shared" si="1473"/>
        <v>0</v>
      </c>
      <c r="BBQ88" s="24">
        <f t="shared" si="1474"/>
        <v>0</v>
      </c>
      <c r="BBR88" s="24">
        <f t="shared" si="1475"/>
        <v>0</v>
      </c>
      <c r="BBW88" s="24">
        <f t="shared" si="1476"/>
        <v>0</v>
      </c>
      <c r="BBX88" s="24">
        <f t="shared" si="1477"/>
        <v>0</v>
      </c>
      <c r="BBY88" s="24">
        <f t="shared" si="1478"/>
        <v>0</v>
      </c>
      <c r="BCD88" s="24">
        <f t="shared" si="1479"/>
        <v>0</v>
      </c>
      <c r="BCE88" s="24">
        <f t="shared" si="1480"/>
        <v>0</v>
      </c>
      <c r="BCF88" s="24">
        <f t="shared" si="1481"/>
        <v>0</v>
      </c>
      <c r="BCK88" s="24">
        <f t="shared" si="1482"/>
        <v>0</v>
      </c>
      <c r="BCL88" s="24">
        <f t="shared" si="1483"/>
        <v>0</v>
      </c>
      <c r="BCM88" s="24">
        <f t="shared" si="1484"/>
        <v>0</v>
      </c>
      <c r="BCR88" s="24">
        <f t="shared" si="1485"/>
        <v>0</v>
      </c>
      <c r="BCS88" s="24">
        <f t="shared" si="1486"/>
        <v>0</v>
      </c>
      <c r="BCT88" s="24">
        <f t="shared" si="1487"/>
        <v>0</v>
      </c>
      <c r="BCY88" s="24">
        <f t="shared" si="1488"/>
        <v>0</v>
      </c>
      <c r="BCZ88" s="24">
        <f t="shared" si="1489"/>
        <v>0</v>
      </c>
      <c r="BDA88" s="24">
        <f t="shared" si="1490"/>
        <v>0</v>
      </c>
      <c r="BDF88" s="24">
        <f t="shared" si="1491"/>
        <v>0</v>
      </c>
      <c r="BDG88" s="24">
        <f t="shared" si="1492"/>
        <v>0</v>
      </c>
      <c r="BDH88" s="24">
        <f t="shared" si="1493"/>
        <v>0</v>
      </c>
      <c r="BDM88" s="24">
        <f t="shared" si="1494"/>
        <v>0</v>
      </c>
      <c r="BDN88" s="24">
        <f t="shared" si="1495"/>
        <v>0</v>
      </c>
      <c r="BDO88" s="24">
        <f t="shared" si="1496"/>
        <v>0</v>
      </c>
      <c r="BDT88" s="24">
        <f t="shared" si="1497"/>
        <v>0</v>
      </c>
      <c r="BDU88" s="24">
        <f t="shared" si="1498"/>
        <v>0</v>
      </c>
      <c r="BDV88" s="24">
        <f t="shared" si="1499"/>
        <v>0</v>
      </c>
      <c r="BEA88" s="24">
        <f t="shared" si="1500"/>
        <v>0</v>
      </c>
      <c r="BEB88" s="24">
        <f t="shared" si="1501"/>
        <v>0</v>
      </c>
      <c r="BEC88" s="24">
        <f t="shared" si="1502"/>
        <v>0</v>
      </c>
      <c r="BEH88" s="24">
        <f t="shared" si="1503"/>
        <v>0</v>
      </c>
      <c r="BEI88" s="24">
        <f t="shared" si="1504"/>
        <v>0</v>
      </c>
      <c r="BEJ88" s="24">
        <f t="shared" si="1505"/>
        <v>0</v>
      </c>
      <c r="BEO88" s="24">
        <f t="shared" si="1506"/>
        <v>0</v>
      </c>
      <c r="BEP88" s="24">
        <f t="shared" si="1507"/>
        <v>0</v>
      </c>
      <c r="BEQ88" s="24">
        <f t="shared" si="1508"/>
        <v>0</v>
      </c>
      <c r="BEV88" s="24">
        <f t="shared" si="1509"/>
        <v>0</v>
      </c>
      <c r="BEW88" s="24">
        <f t="shared" si="1510"/>
        <v>0</v>
      </c>
      <c r="BEX88" s="24">
        <f t="shared" si="1511"/>
        <v>0</v>
      </c>
      <c r="BFC88" s="24">
        <f t="shared" si="1512"/>
        <v>0</v>
      </c>
      <c r="BFD88" s="24">
        <f t="shared" si="1513"/>
        <v>0</v>
      </c>
      <c r="BFE88" s="24">
        <f t="shared" si="1514"/>
        <v>0</v>
      </c>
      <c r="BFJ88" s="24">
        <f t="shared" si="1515"/>
        <v>0</v>
      </c>
      <c r="BFK88" s="24">
        <f t="shared" si="1516"/>
        <v>0</v>
      </c>
      <c r="BFL88" s="24">
        <f t="shared" si="1517"/>
        <v>0</v>
      </c>
      <c r="BFQ88" s="24">
        <f t="shared" si="1518"/>
        <v>0</v>
      </c>
      <c r="BFR88" s="24">
        <f t="shared" si="1519"/>
        <v>0</v>
      </c>
      <c r="BFS88" s="24">
        <f t="shared" si="1520"/>
        <v>0</v>
      </c>
      <c r="BFX88" s="24">
        <f t="shared" si="1521"/>
        <v>0</v>
      </c>
      <c r="BFY88" s="24">
        <f t="shared" si="1522"/>
        <v>0</v>
      </c>
      <c r="BFZ88" s="24">
        <f t="shared" si="1523"/>
        <v>0</v>
      </c>
      <c r="BGE88" s="24">
        <f t="shared" si="1524"/>
        <v>0</v>
      </c>
      <c r="BGF88" s="24">
        <f t="shared" si="1525"/>
        <v>0</v>
      </c>
      <c r="BGG88" s="24">
        <f t="shared" si="1526"/>
        <v>0</v>
      </c>
      <c r="BGL88" s="24">
        <f t="shared" si="1527"/>
        <v>0</v>
      </c>
      <c r="BGM88" s="24">
        <f t="shared" si="1528"/>
        <v>0</v>
      </c>
      <c r="BGN88" s="24">
        <f t="shared" si="1529"/>
        <v>0</v>
      </c>
      <c r="BGS88" s="24">
        <f t="shared" si="1530"/>
        <v>0</v>
      </c>
      <c r="BGT88" s="24">
        <f t="shared" si="1531"/>
        <v>0</v>
      </c>
      <c r="BGU88" s="24">
        <f t="shared" si="1532"/>
        <v>0</v>
      </c>
      <c r="BGZ88" s="24">
        <f t="shared" si="1533"/>
        <v>0</v>
      </c>
      <c r="BHA88" s="24">
        <f t="shared" si="1534"/>
        <v>0</v>
      </c>
      <c r="BHB88" s="24">
        <f t="shared" si="1535"/>
        <v>0</v>
      </c>
      <c r="BHG88" s="24">
        <f t="shared" si="1536"/>
        <v>0</v>
      </c>
      <c r="BHH88" s="24">
        <f t="shared" si="1537"/>
        <v>0</v>
      </c>
      <c r="BHI88" s="24">
        <f t="shared" si="1538"/>
        <v>0</v>
      </c>
      <c r="BHN88" s="24">
        <f t="shared" si="1539"/>
        <v>0</v>
      </c>
      <c r="BHO88" s="24">
        <f t="shared" si="1540"/>
        <v>0</v>
      </c>
      <c r="BHP88" s="24">
        <f t="shared" si="1541"/>
        <v>0</v>
      </c>
      <c r="BHU88" s="24">
        <f t="shared" si="1542"/>
        <v>0</v>
      </c>
      <c r="BHV88" s="24">
        <f t="shared" si="1543"/>
        <v>0</v>
      </c>
      <c r="BHW88" s="24">
        <f t="shared" si="1544"/>
        <v>0</v>
      </c>
      <c r="BIB88" s="24">
        <f t="shared" si="1545"/>
        <v>0</v>
      </c>
      <c r="BIC88" s="24">
        <f t="shared" si="1546"/>
        <v>0</v>
      </c>
      <c r="BID88" s="24">
        <f t="shared" si="1547"/>
        <v>0</v>
      </c>
      <c r="BII88" s="24">
        <f t="shared" si="1548"/>
        <v>0</v>
      </c>
      <c r="BIJ88" s="24">
        <f t="shared" si="1549"/>
        <v>0</v>
      </c>
      <c r="BIK88" s="24">
        <f t="shared" si="1550"/>
        <v>0</v>
      </c>
      <c r="BIP88" s="24">
        <f t="shared" si="1551"/>
        <v>0</v>
      </c>
      <c r="BIQ88" s="24">
        <f t="shared" si="1552"/>
        <v>0</v>
      </c>
      <c r="BIR88" s="24">
        <f t="shared" si="1553"/>
        <v>0</v>
      </c>
      <c r="BIW88" s="24">
        <f t="shared" si="1554"/>
        <v>0</v>
      </c>
      <c r="BIX88" s="24">
        <f t="shared" si="1555"/>
        <v>0</v>
      </c>
      <c r="BIY88" s="24">
        <f t="shared" si="1556"/>
        <v>0</v>
      </c>
      <c r="BJD88" s="24">
        <f t="shared" si="1557"/>
        <v>0</v>
      </c>
      <c r="BJE88" s="24">
        <f t="shared" si="1558"/>
        <v>0</v>
      </c>
      <c r="BJF88" s="24">
        <f t="shared" si="1559"/>
        <v>0</v>
      </c>
      <c r="BJK88" s="24">
        <f t="shared" si="1560"/>
        <v>0</v>
      </c>
      <c r="BJL88" s="24">
        <f t="shared" si="1561"/>
        <v>0</v>
      </c>
      <c r="BJM88" s="24">
        <f t="shared" si="1562"/>
        <v>0</v>
      </c>
      <c r="BJR88" s="24">
        <f t="shared" si="1563"/>
        <v>0</v>
      </c>
      <c r="BJS88" s="24">
        <f t="shared" si="1564"/>
        <v>0</v>
      </c>
      <c r="BJT88" s="24">
        <f t="shared" si="1565"/>
        <v>0</v>
      </c>
      <c r="BJY88" s="24">
        <f t="shared" si="1566"/>
        <v>0</v>
      </c>
      <c r="BJZ88" s="24">
        <f t="shared" si="1567"/>
        <v>0</v>
      </c>
      <c r="BKA88" s="24">
        <f t="shared" si="1568"/>
        <v>0</v>
      </c>
      <c r="BKF88" s="24">
        <f t="shared" si="1569"/>
        <v>0</v>
      </c>
      <c r="BKG88" s="24">
        <f t="shared" si="1570"/>
        <v>0</v>
      </c>
      <c r="BKH88" s="24">
        <f t="shared" si="1571"/>
        <v>0</v>
      </c>
      <c r="BKM88" s="24">
        <f t="shared" si="1572"/>
        <v>0</v>
      </c>
      <c r="BKN88" s="24">
        <f t="shared" si="1573"/>
        <v>0</v>
      </c>
      <c r="BKO88" s="24">
        <f t="shared" si="1574"/>
        <v>0</v>
      </c>
      <c r="BKT88" s="24">
        <f t="shared" si="1575"/>
        <v>0</v>
      </c>
      <c r="BKU88" s="24">
        <f t="shared" si="1576"/>
        <v>0</v>
      </c>
      <c r="BKV88" s="24">
        <f t="shared" si="1577"/>
        <v>0</v>
      </c>
      <c r="BLA88" s="24">
        <f t="shared" si="1578"/>
        <v>0</v>
      </c>
      <c r="BLB88" s="24">
        <f t="shared" si="1579"/>
        <v>0</v>
      </c>
      <c r="BLC88" s="24">
        <f t="shared" si="1580"/>
        <v>0</v>
      </c>
      <c r="BLH88" s="24">
        <f t="shared" si="1581"/>
        <v>0</v>
      </c>
      <c r="BLI88" s="24">
        <f t="shared" si="1582"/>
        <v>0</v>
      </c>
      <c r="BLJ88" s="24">
        <f t="shared" si="1583"/>
        <v>0</v>
      </c>
      <c r="BLO88" s="24">
        <f t="shared" si="1584"/>
        <v>0</v>
      </c>
      <c r="BLP88" s="24">
        <f t="shared" si="1585"/>
        <v>0</v>
      </c>
      <c r="BLQ88" s="24">
        <f t="shared" si="1586"/>
        <v>0</v>
      </c>
      <c r="BLV88" s="24">
        <f t="shared" si="1587"/>
        <v>0</v>
      </c>
      <c r="BLW88" s="24">
        <f t="shared" si="1588"/>
        <v>0</v>
      </c>
      <c r="BLX88" s="24">
        <f t="shared" si="1589"/>
        <v>0</v>
      </c>
      <c r="BMC88" s="24">
        <f t="shared" si="1590"/>
        <v>0</v>
      </c>
      <c r="BMD88" s="24">
        <f t="shared" si="1591"/>
        <v>0</v>
      </c>
      <c r="BME88" s="24">
        <f t="shared" si="1592"/>
        <v>0</v>
      </c>
      <c r="BMJ88" s="24">
        <f t="shared" si="1593"/>
        <v>0</v>
      </c>
      <c r="BMK88" s="24">
        <f t="shared" si="1594"/>
        <v>0</v>
      </c>
      <c r="BML88" s="24">
        <f t="shared" si="1595"/>
        <v>0</v>
      </c>
      <c r="BMQ88" s="24">
        <f t="shared" si="1596"/>
        <v>0</v>
      </c>
      <c r="BMR88" s="24">
        <f t="shared" si="1597"/>
        <v>0</v>
      </c>
      <c r="BMS88" s="24">
        <f t="shared" si="1598"/>
        <v>0</v>
      </c>
      <c r="BMX88" s="24">
        <f t="shared" si="1599"/>
        <v>0</v>
      </c>
      <c r="BMY88" s="24">
        <f t="shared" si="1600"/>
        <v>0</v>
      </c>
      <c r="BMZ88" s="24">
        <f t="shared" si="1601"/>
        <v>0</v>
      </c>
      <c r="BNE88" s="24">
        <f t="shared" si="1602"/>
        <v>0</v>
      </c>
      <c r="BNF88" s="24">
        <f t="shared" si="1603"/>
        <v>0</v>
      </c>
      <c r="BNG88" s="24">
        <f t="shared" si="1604"/>
        <v>0</v>
      </c>
      <c r="BNL88" s="24">
        <f t="shared" si="1605"/>
        <v>0</v>
      </c>
      <c r="BNM88" s="24">
        <f t="shared" si="1606"/>
        <v>0</v>
      </c>
      <c r="BNN88" s="24">
        <f t="shared" si="1607"/>
        <v>0</v>
      </c>
      <c r="BNS88" s="24">
        <f t="shared" si="1608"/>
        <v>0</v>
      </c>
      <c r="BNT88" s="24">
        <f t="shared" si="1609"/>
        <v>0</v>
      </c>
      <c r="BNU88" s="24">
        <f t="shared" si="1610"/>
        <v>0</v>
      </c>
      <c r="BNZ88" s="24">
        <f t="shared" si="1611"/>
        <v>0</v>
      </c>
      <c r="BOA88" s="24">
        <f t="shared" si="1612"/>
        <v>0</v>
      </c>
      <c r="BOB88" s="24">
        <f t="shared" si="1613"/>
        <v>0</v>
      </c>
      <c r="BOG88" s="24">
        <f t="shared" si="1614"/>
        <v>0</v>
      </c>
      <c r="BOH88" s="24">
        <f t="shared" si="1615"/>
        <v>0</v>
      </c>
      <c r="BOI88" s="24">
        <f t="shared" si="1616"/>
        <v>0</v>
      </c>
      <c r="BON88" s="24">
        <f t="shared" si="1617"/>
        <v>0</v>
      </c>
      <c r="BOO88" s="24">
        <f t="shared" si="1618"/>
        <v>0</v>
      </c>
      <c r="BOP88" s="24">
        <f t="shared" si="1619"/>
        <v>0</v>
      </c>
      <c r="BOU88" s="24">
        <f t="shared" si="1620"/>
        <v>0</v>
      </c>
      <c r="BOV88" s="24">
        <f t="shared" si="1621"/>
        <v>0</v>
      </c>
      <c r="BOW88" s="24">
        <f t="shared" si="1622"/>
        <v>0</v>
      </c>
      <c r="BPB88" s="24">
        <f t="shared" si="1623"/>
        <v>0</v>
      </c>
      <c r="BPC88" s="24">
        <f t="shared" si="1624"/>
        <v>0</v>
      </c>
      <c r="BPD88" s="24">
        <f t="shared" si="1625"/>
        <v>0</v>
      </c>
      <c r="BPI88" s="24">
        <f t="shared" si="1626"/>
        <v>0</v>
      </c>
      <c r="BPJ88" s="24">
        <f t="shared" si="1627"/>
        <v>0</v>
      </c>
      <c r="BPK88" s="24">
        <f t="shared" si="1628"/>
        <v>0</v>
      </c>
      <c r="BPP88" s="24">
        <f t="shared" si="1629"/>
        <v>0</v>
      </c>
      <c r="BPQ88" s="24">
        <f t="shared" si="1630"/>
        <v>0</v>
      </c>
      <c r="BPR88" s="24">
        <f t="shared" si="1631"/>
        <v>0</v>
      </c>
      <c r="BPW88" s="24">
        <f t="shared" si="1632"/>
        <v>0</v>
      </c>
      <c r="BPX88" s="24">
        <f t="shared" si="1633"/>
        <v>0</v>
      </c>
      <c r="BPY88" s="24">
        <f t="shared" si="1634"/>
        <v>0</v>
      </c>
      <c r="BQD88" s="24">
        <f t="shared" si="1635"/>
        <v>0</v>
      </c>
      <c r="BQE88" s="24">
        <f t="shared" si="1636"/>
        <v>0</v>
      </c>
      <c r="BQF88" s="24">
        <f t="shared" si="1637"/>
        <v>0</v>
      </c>
      <c r="BQK88" s="24">
        <f t="shared" si="1638"/>
        <v>0</v>
      </c>
      <c r="BQL88" s="24">
        <f t="shared" si="1639"/>
        <v>0</v>
      </c>
      <c r="BQM88" s="24">
        <f t="shared" si="1640"/>
        <v>0</v>
      </c>
      <c r="BQR88" s="24">
        <f t="shared" si="1641"/>
        <v>0</v>
      </c>
      <c r="BQS88" s="24">
        <f t="shared" si="1642"/>
        <v>0</v>
      </c>
      <c r="BQT88" s="24">
        <f t="shared" si="1643"/>
        <v>0</v>
      </c>
      <c r="BQY88" s="24">
        <f t="shared" si="1644"/>
        <v>0</v>
      </c>
      <c r="BQZ88" s="24">
        <f t="shared" si="1645"/>
        <v>0</v>
      </c>
      <c r="BRA88" s="24">
        <f t="shared" si="1646"/>
        <v>0</v>
      </c>
      <c r="BRF88" s="24">
        <f t="shared" si="1647"/>
        <v>0</v>
      </c>
      <c r="BRG88" s="24">
        <f t="shared" si="1648"/>
        <v>0</v>
      </c>
      <c r="BRH88" s="24">
        <f t="shared" si="1649"/>
        <v>0</v>
      </c>
      <c r="BRM88" s="24">
        <f t="shared" si="1650"/>
        <v>0</v>
      </c>
      <c r="BRN88" s="24">
        <f t="shared" si="1651"/>
        <v>0</v>
      </c>
      <c r="BRO88" s="24">
        <f t="shared" si="1652"/>
        <v>0</v>
      </c>
      <c r="BRT88" s="24">
        <f t="shared" si="1653"/>
        <v>0</v>
      </c>
      <c r="BRU88" s="24">
        <f t="shared" si="1654"/>
        <v>0</v>
      </c>
      <c r="BRV88" s="24">
        <f t="shared" si="1655"/>
        <v>0</v>
      </c>
      <c r="BSA88" s="24">
        <f t="shared" si="1656"/>
        <v>0</v>
      </c>
      <c r="BSB88" s="24">
        <f t="shared" si="1657"/>
        <v>0</v>
      </c>
      <c r="BSC88" s="24">
        <f t="shared" si="1658"/>
        <v>0</v>
      </c>
      <c r="BSH88" s="24">
        <f t="shared" si="1659"/>
        <v>0</v>
      </c>
      <c r="BSI88" s="24">
        <f t="shared" si="1660"/>
        <v>0</v>
      </c>
      <c r="BSJ88" s="24">
        <f t="shared" si="1661"/>
        <v>0</v>
      </c>
      <c r="BSO88" s="24">
        <f t="shared" si="1662"/>
        <v>0</v>
      </c>
      <c r="BSP88" s="24">
        <f t="shared" si="1663"/>
        <v>0</v>
      </c>
      <c r="BSQ88" s="24">
        <f t="shared" si="1664"/>
        <v>0</v>
      </c>
      <c r="BSV88" s="24">
        <f t="shared" si="1665"/>
        <v>0</v>
      </c>
      <c r="BSW88" s="24">
        <f t="shared" si="1666"/>
        <v>0</v>
      </c>
      <c r="BSX88" s="24">
        <f t="shared" si="1667"/>
        <v>0</v>
      </c>
      <c r="BTC88" s="24">
        <f t="shared" si="1668"/>
        <v>0</v>
      </c>
      <c r="BTD88" s="24">
        <f t="shared" si="1669"/>
        <v>0</v>
      </c>
      <c r="BTE88" s="24">
        <f t="shared" si="1670"/>
        <v>0</v>
      </c>
      <c r="BTJ88" s="24">
        <f t="shared" si="1671"/>
        <v>0</v>
      </c>
      <c r="BTK88" s="24">
        <f t="shared" si="1672"/>
        <v>0</v>
      </c>
      <c r="BTL88" s="24">
        <f t="shared" si="1673"/>
        <v>0</v>
      </c>
      <c r="BTQ88" s="24">
        <f t="shared" si="1674"/>
        <v>0</v>
      </c>
      <c r="BTR88" s="24">
        <f t="shared" si="1675"/>
        <v>0</v>
      </c>
      <c r="BTS88" s="24">
        <f t="shared" si="1676"/>
        <v>0</v>
      </c>
      <c r="BTX88" s="24">
        <f t="shared" si="1677"/>
        <v>0</v>
      </c>
      <c r="BTY88" s="24">
        <f t="shared" si="1678"/>
        <v>0</v>
      </c>
      <c r="BTZ88" s="24">
        <f t="shared" si="1679"/>
        <v>0</v>
      </c>
      <c r="BUE88" s="24">
        <f t="shared" si="1680"/>
        <v>0</v>
      </c>
      <c r="BUF88" s="24">
        <f t="shared" si="1681"/>
        <v>0</v>
      </c>
      <c r="BUG88" s="24">
        <f t="shared" si="1682"/>
        <v>0</v>
      </c>
      <c r="BUL88" s="24">
        <f t="shared" si="1683"/>
        <v>0</v>
      </c>
      <c r="BUM88" s="24">
        <f t="shared" si="1684"/>
        <v>0</v>
      </c>
      <c r="BUN88" s="24">
        <f t="shared" si="1685"/>
        <v>0</v>
      </c>
      <c r="BUS88" s="24">
        <f t="shared" si="1686"/>
        <v>0</v>
      </c>
      <c r="BUT88" s="24">
        <f t="shared" si="1687"/>
        <v>0</v>
      </c>
      <c r="BUU88" s="24">
        <f t="shared" si="1688"/>
        <v>0</v>
      </c>
      <c r="BUZ88" s="24">
        <f t="shared" si="1689"/>
        <v>0</v>
      </c>
      <c r="BVA88" s="24">
        <f t="shared" si="1690"/>
        <v>0</v>
      </c>
      <c r="BVB88" s="24">
        <f t="shared" si="1691"/>
        <v>0</v>
      </c>
      <c r="BVG88" s="24">
        <f t="shared" si="1692"/>
        <v>0</v>
      </c>
      <c r="BVH88" s="24">
        <f t="shared" si="1693"/>
        <v>0</v>
      </c>
      <c r="BVI88" s="24">
        <f t="shared" si="1694"/>
        <v>0</v>
      </c>
      <c r="BVN88" s="24">
        <f t="shared" si="1695"/>
        <v>0</v>
      </c>
      <c r="BVO88" s="24">
        <f t="shared" si="1696"/>
        <v>0</v>
      </c>
      <c r="BVP88" s="24">
        <f t="shared" si="1697"/>
        <v>0</v>
      </c>
      <c r="BVU88" s="24">
        <f t="shared" si="1698"/>
        <v>0</v>
      </c>
      <c r="BVV88" s="24">
        <f t="shared" si="1699"/>
        <v>0</v>
      </c>
      <c r="BVW88" s="24">
        <f t="shared" si="1700"/>
        <v>0</v>
      </c>
      <c r="BVX88"/>
      <c r="BVY88"/>
      <c r="BVZ88"/>
      <c r="BWA88"/>
      <c r="BWB88" s="24">
        <f t="shared" si="1701"/>
        <v>0</v>
      </c>
      <c r="BWC88" s="24">
        <f t="shared" si="1702"/>
        <v>0</v>
      </c>
      <c r="BWD88" s="24">
        <f t="shared" si="1703"/>
        <v>0</v>
      </c>
      <c r="BWI88" s="24">
        <f t="shared" si="1704"/>
        <v>0</v>
      </c>
      <c r="BWJ88" s="24">
        <f t="shared" si="1705"/>
        <v>0</v>
      </c>
      <c r="BWK88" s="24">
        <f t="shared" si="1706"/>
        <v>0</v>
      </c>
      <c r="BWP88" s="24">
        <f t="shared" si="1707"/>
        <v>0</v>
      </c>
      <c r="BWQ88" s="24">
        <f t="shared" si="1708"/>
        <v>0</v>
      </c>
      <c r="BWR88" s="24">
        <f t="shared" si="1709"/>
        <v>0</v>
      </c>
      <c r="BWW88" s="24">
        <f t="shared" si="1710"/>
        <v>0</v>
      </c>
      <c r="BWX88" s="24">
        <f t="shared" si="1711"/>
        <v>0</v>
      </c>
      <c r="BWY88" s="24">
        <f t="shared" si="1712"/>
        <v>0</v>
      </c>
      <c r="BXD88" s="24">
        <f t="shared" si="1713"/>
        <v>0</v>
      </c>
      <c r="BXE88" s="24">
        <f t="shared" si="1714"/>
        <v>0</v>
      </c>
      <c r="BXF88" s="24">
        <f t="shared" si="1715"/>
        <v>0</v>
      </c>
      <c r="BXK88" s="24">
        <f t="shared" si="1716"/>
        <v>0</v>
      </c>
      <c r="BXL88" s="24">
        <f t="shared" si="1717"/>
        <v>0</v>
      </c>
      <c r="BXM88" s="24">
        <f t="shared" si="1718"/>
        <v>0</v>
      </c>
      <c r="BXR88" s="24">
        <f t="shared" si="1719"/>
        <v>0</v>
      </c>
      <c r="BXS88" s="24">
        <f t="shared" si="1720"/>
        <v>0</v>
      </c>
      <c r="BXT88" s="24">
        <f t="shared" si="1721"/>
        <v>0</v>
      </c>
      <c r="BXY88" s="24">
        <f t="shared" si="1722"/>
        <v>0</v>
      </c>
      <c r="BXZ88" s="24">
        <f t="shared" si="1723"/>
        <v>0</v>
      </c>
      <c r="BYA88" s="24">
        <f t="shared" si="1724"/>
        <v>0</v>
      </c>
      <c r="BYF88" s="24">
        <f t="shared" si="1725"/>
        <v>0</v>
      </c>
      <c r="BYG88" s="24">
        <f t="shared" si="1726"/>
        <v>0</v>
      </c>
      <c r="BYH88" s="24">
        <f t="shared" si="1727"/>
        <v>0</v>
      </c>
      <c r="BYM88" s="24">
        <f t="shared" si="1728"/>
        <v>0</v>
      </c>
      <c r="BYN88" s="24">
        <f t="shared" si="1729"/>
        <v>0</v>
      </c>
      <c r="BYO88" s="24">
        <f t="shared" si="1730"/>
        <v>0</v>
      </c>
      <c r="BYT88" s="24">
        <f t="shared" si="1731"/>
        <v>0</v>
      </c>
      <c r="BYU88" s="24">
        <f t="shared" si="1732"/>
        <v>0</v>
      </c>
      <c r="BYV88" s="24">
        <f t="shared" si="1733"/>
        <v>0</v>
      </c>
    </row>
    <row r="89" spans="6:1023 1028:2024" x14ac:dyDescent="0.3">
      <c r="F89" s="82">
        <f t="shared" si="867"/>
        <v>0</v>
      </c>
      <c r="G89" s="82">
        <f t="shared" si="868"/>
        <v>0</v>
      </c>
      <c r="H89" s="82">
        <f t="shared" si="869"/>
        <v>0</v>
      </c>
      <c r="M89" s="15">
        <f t="shared" si="870"/>
        <v>0</v>
      </c>
      <c r="N89" s="15">
        <f t="shared" si="871"/>
        <v>0</v>
      </c>
      <c r="O89" s="15">
        <f t="shared" si="872"/>
        <v>0</v>
      </c>
      <c r="P89" s="15"/>
      <c r="Q89" s="15"/>
      <c r="T89" s="15">
        <f t="shared" si="873"/>
        <v>0</v>
      </c>
      <c r="U89" s="15">
        <f t="shared" si="874"/>
        <v>0</v>
      </c>
      <c r="V89" s="15">
        <f t="shared" si="875"/>
        <v>0</v>
      </c>
      <c r="AA89" s="15">
        <f t="shared" si="876"/>
        <v>0</v>
      </c>
      <c r="AB89" s="15">
        <f t="shared" si="877"/>
        <v>0</v>
      </c>
      <c r="AC89" s="15">
        <f t="shared" si="878"/>
        <v>0</v>
      </c>
      <c r="AD89" s="16"/>
      <c r="AE89" s="15"/>
      <c r="AF89" s="15"/>
      <c r="AG89" s="15"/>
      <c r="AH89" s="15">
        <f t="shared" si="879"/>
        <v>0</v>
      </c>
      <c r="AI89" s="15">
        <f t="shared" si="880"/>
        <v>0</v>
      </c>
      <c r="AJ89" s="15">
        <f t="shared" si="881"/>
        <v>0</v>
      </c>
      <c r="AO89" s="15">
        <f t="shared" si="882"/>
        <v>0</v>
      </c>
      <c r="AP89" s="15">
        <f t="shared" si="883"/>
        <v>0</v>
      </c>
      <c r="AQ89" s="15">
        <f t="shared" si="884"/>
        <v>0</v>
      </c>
      <c r="AV89" s="15">
        <f t="shared" si="885"/>
        <v>0</v>
      </c>
      <c r="AW89" s="15">
        <f t="shared" si="886"/>
        <v>0</v>
      </c>
      <c r="AX89" s="15">
        <f t="shared" si="887"/>
        <v>0</v>
      </c>
      <c r="BC89" s="15">
        <f t="shared" si="888"/>
        <v>0</v>
      </c>
      <c r="BD89" s="15">
        <f t="shared" si="889"/>
        <v>0</v>
      </c>
      <c r="BE89" s="15">
        <f t="shared" si="890"/>
        <v>0</v>
      </c>
      <c r="BJ89" s="15">
        <f t="shared" si="891"/>
        <v>0</v>
      </c>
      <c r="BK89" s="15">
        <f t="shared" si="892"/>
        <v>0</v>
      </c>
      <c r="BL89" s="15">
        <f t="shared" si="893"/>
        <v>0</v>
      </c>
      <c r="BQ89" s="15">
        <f t="shared" si="894"/>
        <v>0</v>
      </c>
      <c r="BR89" s="15">
        <f t="shared" si="895"/>
        <v>0</v>
      </c>
      <c r="BS89" s="15">
        <f t="shared" si="896"/>
        <v>0</v>
      </c>
      <c r="BX89" s="15">
        <f t="shared" si="897"/>
        <v>0</v>
      </c>
      <c r="BY89" s="15">
        <f t="shared" si="898"/>
        <v>0</v>
      </c>
      <c r="BZ89" s="15">
        <f t="shared" si="899"/>
        <v>0</v>
      </c>
      <c r="CE89" s="15">
        <f t="shared" si="900"/>
        <v>0</v>
      </c>
      <c r="CF89" s="15">
        <f t="shared" si="901"/>
        <v>0</v>
      </c>
      <c r="CG89" s="15">
        <f t="shared" si="902"/>
        <v>0</v>
      </c>
      <c r="CL89" s="30">
        <f t="shared" si="903"/>
        <v>0</v>
      </c>
      <c r="CM89" s="30">
        <f t="shared" si="904"/>
        <v>0</v>
      </c>
      <c r="CN89" s="54">
        <f t="shared" si="905"/>
        <v>0</v>
      </c>
      <c r="CS89" s="30">
        <f t="shared" si="906"/>
        <v>0</v>
      </c>
      <c r="CT89" s="30">
        <f t="shared" si="907"/>
        <v>0</v>
      </c>
      <c r="CU89" s="54">
        <f t="shared" si="908"/>
        <v>0</v>
      </c>
      <c r="CZ89" s="30">
        <f t="shared" si="909"/>
        <v>0</v>
      </c>
      <c r="DA89" s="30">
        <f t="shared" si="910"/>
        <v>0</v>
      </c>
      <c r="DB89" s="54">
        <f t="shared" si="911"/>
        <v>0</v>
      </c>
      <c r="DG89" s="30">
        <f t="shared" si="912"/>
        <v>0</v>
      </c>
      <c r="DH89" s="30">
        <f t="shared" si="913"/>
        <v>0</v>
      </c>
      <c r="DI89" s="54">
        <f t="shared" si="914"/>
        <v>0</v>
      </c>
      <c r="DN89" s="30">
        <f t="shared" si="915"/>
        <v>0</v>
      </c>
      <c r="DO89" s="30">
        <f t="shared" si="916"/>
        <v>0</v>
      </c>
      <c r="DP89" s="54">
        <f t="shared" si="917"/>
        <v>0</v>
      </c>
      <c r="DU89" s="30">
        <f t="shared" si="918"/>
        <v>0</v>
      </c>
      <c r="DV89" s="30">
        <f t="shared" si="919"/>
        <v>0</v>
      </c>
      <c r="DW89" s="54">
        <f t="shared" si="920"/>
        <v>0</v>
      </c>
      <c r="EB89" s="30">
        <f t="shared" si="921"/>
        <v>0</v>
      </c>
      <c r="EC89" s="30">
        <f t="shared" si="922"/>
        <v>0</v>
      </c>
      <c r="ED89" s="54">
        <f t="shared" si="923"/>
        <v>0</v>
      </c>
      <c r="EI89" s="30">
        <f t="shared" si="924"/>
        <v>0</v>
      </c>
      <c r="EJ89" s="30">
        <f t="shared" si="925"/>
        <v>0</v>
      </c>
      <c r="EK89" s="54">
        <f t="shared" si="926"/>
        <v>0</v>
      </c>
      <c r="EP89" s="30">
        <f t="shared" si="927"/>
        <v>0</v>
      </c>
      <c r="EQ89" s="30">
        <f t="shared" si="928"/>
        <v>0</v>
      </c>
      <c r="ER89" s="54">
        <f t="shared" si="929"/>
        <v>0</v>
      </c>
      <c r="EW89" s="30">
        <f t="shared" si="930"/>
        <v>0</v>
      </c>
      <c r="EX89" s="30">
        <f t="shared" si="931"/>
        <v>0</v>
      </c>
      <c r="EY89" s="54">
        <f t="shared" si="932"/>
        <v>0</v>
      </c>
      <c r="FD89" s="30">
        <f t="shared" si="933"/>
        <v>0</v>
      </c>
      <c r="FE89" s="30">
        <f t="shared" si="934"/>
        <v>0</v>
      </c>
      <c r="FF89" s="54">
        <f t="shared" si="935"/>
        <v>0</v>
      </c>
      <c r="FK89" s="30">
        <f t="shared" si="936"/>
        <v>0</v>
      </c>
      <c r="FL89" s="30">
        <f t="shared" si="937"/>
        <v>0</v>
      </c>
      <c r="FM89" s="54">
        <f t="shared" si="938"/>
        <v>0</v>
      </c>
      <c r="FR89" s="30">
        <f t="shared" si="939"/>
        <v>0</v>
      </c>
      <c r="FS89" s="30">
        <f t="shared" si="940"/>
        <v>0</v>
      </c>
      <c r="FT89" s="54">
        <f t="shared" si="941"/>
        <v>0</v>
      </c>
      <c r="FY89" s="30">
        <f t="shared" si="942"/>
        <v>0</v>
      </c>
      <c r="FZ89" s="30">
        <f t="shared" si="943"/>
        <v>0</v>
      </c>
      <c r="GA89" s="54">
        <f t="shared" si="944"/>
        <v>0</v>
      </c>
      <c r="GF89" s="30">
        <f t="shared" si="945"/>
        <v>0</v>
      </c>
      <c r="GG89" s="30">
        <f t="shared" si="946"/>
        <v>0</v>
      </c>
      <c r="GH89" s="54">
        <f t="shared" si="947"/>
        <v>0</v>
      </c>
      <c r="GM89" s="30">
        <f t="shared" si="948"/>
        <v>0</v>
      </c>
      <c r="GN89" s="30">
        <f t="shared" si="949"/>
        <v>0</v>
      </c>
      <c r="GO89" s="54">
        <f t="shared" si="950"/>
        <v>0</v>
      </c>
      <c r="GT89" s="30">
        <f t="shared" si="951"/>
        <v>0</v>
      </c>
      <c r="GU89" s="30">
        <f t="shared" si="952"/>
        <v>0</v>
      </c>
      <c r="GV89" s="54">
        <f t="shared" si="953"/>
        <v>0</v>
      </c>
      <c r="HA89" s="30">
        <f t="shared" si="954"/>
        <v>0</v>
      </c>
      <c r="HB89" s="30">
        <f t="shared" si="955"/>
        <v>0</v>
      </c>
      <c r="HC89" s="54">
        <f t="shared" si="956"/>
        <v>0</v>
      </c>
      <c r="HH89" s="30">
        <f t="shared" si="957"/>
        <v>0</v>
      </c>
      <c r="HI89" s="30">
        <f t="shared" si="958"/>
        <v>0</v>
      </c>
      <c r="HJ89" s="54">
        <f t="shared" si="959"/>
        <v>0</v>
      </c>
      <c r="HO89" s="30">
        <f t="shared" si="960"/>
        <v>0</v>
      </c>
      <c r="HP89" s="30">
        <f t="shared" si="961"/>
        <v>0</v>
      </c>
      <c r="HQ89" s="54">
        <f t="shared" si="962"/>
        <v>0</v>
      </c>
      <c r="HV89" s="30">
        <f t="shared" si="963"/>
        <v>0</v>
      </c>
      <c r="HW89" s="30">
        <f t="shared" si="964"/>
        <v>0</v>
      </c>
      <c r="HX89" s="54">
        <f t="shared" si="965"/>
        <v>0</v>
      </c>
      <c r="IC89" s="30">
        <f t="shared" si="966"/>
        <v>0</v>
      </c>
      <c r="ID89" s="30">
        <f t="shared" si="967"/>
        <v>0</v>
      </c>
      <c r="IE89" s="54">
        <f t="shared" si="968"/>
        <v>0</v>
      </c>
      <c r="IJ89" s="30">
        <f t="shared" si="969"/>
        <v>0</v>
      </c>
      <c r="IK89" s="30">
        <f t="shared" si="970"/>
        <v>0</v>
      </c>
      <c r="IL89" s="54">
        <f t="shared" si="971"/>
        <v>0</v>
      </c>
      <c r="IQ89" s="30">
        <f t="shared" si="972"/>
        <v>0</v>
      </c>
      <c r="IR89" s="30">
        <f t="shared" si="973"/>
        <v>0</v>
      </c>
      <c r="IS89" s="54">
        <f t="shared" si="974"/>
        <v>0</v>
      </c>
      <c r="IX89" s="30">
        <f t="shared" si="975"/>
        <v>0</v>
      </c>
      <c r="IY89" s="30">
        <f t="shared" si="976"/>
        <v>0</v>
      </c>
      <c r="IZ89" s="54">
        <f t="shared" si="977"/>
        <v>0</v>
      </c>
      <c r="JA89"/>
      <c r="JB89"/>
      <c r="JC89"/>
      <c r="JD89"/>
      <c r="JE89" s="15">
        <f t="shared" si="978"/>
        <v>0</v>
      </c>
      <c r="JF89" s="15">
        <f t="shared" si="979"/>
        <v>0</v>
      </c>
      <c r="JG89" s="15">
        <f t="shared" si="980"/>
        <v>0</v>
      </c>
      <c r="JL89" s="24">
        <f t="shared" si="981"/>
        <v>0</v>
      </c>
      <c r="JM89" s="24">
        <f t="shared" si="982"/>
        <v>0</v>
      </c>
      <c r="JN89" s="24">
        <f t="shared" si="983"/>
        <v>0</v>
      </c>
      <c r="JS89" s="24">
        <f t="shared" si="984"/>
        <v>0</v>
      </c>
      <c r="JT89" s="24">
        <f t="shared" si="985"/>
        <v>0</v>
      </c>
      <c r="JU89" s="24">
        <f t="shared" si="986"/>
        <v>0</v>
      </c>
      <c r="JZ89" s="24">
        <f t="shared" si="987"/>
        <v>0</v>
      </c>
      <c r="KA89" s="24">
        <f t="shared" si="988"/>
        <v>0</v>
      </c>
      <c r="KB89" s="24">
        <f t="shared" si="989"/>
        <v>0</v>
      </c>
      <c r="KG89" s="24">
        <f t="shared" si="990"/>
        <v>0</v>
      </c>
      <c r="KH89" s="24">
        <f t="shared" si="991"/>
        <v>0</v>
      </c>
      <c r="KI89" s="24">
        <f t="shared" si="992"/>
        <v>0</v>
      </c>
      <c r="KN89" s="24">
        <f t="shared" si="993"/>
        <v>0</v>
      </c>
      <c r="KO89" s="24">
        <f t="shared" si="994"/>
        <v>0</v>
      </c>
      <c r="KP89" s="24">
        <f t="shared" si="995"/>
        <v>0</v>
      </c>
      <c r="KU89" s="24">
        <f t="shared" si="996"/>
        <v>0</v>
      </c>
      <c r="KV89" s="24">
        <f t="shared" si="997"/>
        <v>0</v>
      </c>
      <c r="KW89" s="24">
        <f t="shared" si="998"/>
        <v>0</v>
      </c>
      <c r="LB89" s="24">
        <f t="shared" si="999"/>
        <v>0</v>
      </c>
      <c r="LC89" s="24">
        <f t="shared" si="1000"/>
        <v>0</v>
      </c>
      <c r="LD89" s="24">
        <f t="shared" si="1001"/>
        <v>0</v>
      </c>
      <c r="LI89" s="24">
        <f t="shared" si="1002"/>
        <v>0</v>
      </c>
      <c r="LJ89" s="24">
        <f t="shared" si="1003"/>
        <v>0</v>
      </c>
      <c r="LK89" s="24">
        <f t="shared" si="1004"/>
        <v>0</v>
      </c>
      <c r="LP89" s="24">
        <f t="shared" si="1005"/>
        <v>0</v>
      </c>
      <c r="LQ89" s="24">
        <f t="shared" si="1006"/>
        <v>0</v>
      </c>
      <c r="LR89" s="24">
        <f t="shared" si="1007"/>
        <v>0</v>
      </c>
      <c r="LW89" s="24">
        <f t="shared" si="1008"/>
        <v>0</v>
      </c>
      <c r="LX89" s="24">
        <f t="shared" si="1009"/>
        <v>0</v>
      </c>
      <c r="LY89" s="24">
        <f t="shared" si="1010"/>
        <v>0</v>
      </c>
      <c r="MD89" s="24">
        <f t="shared" si="1011"/>
        <v>0</v>
      </c>
      <c r="ME89" s="24">
        <f t="shared" si="1012"/>
        <v>0</v>
      </c>
      <c r="MF89" s="24">
        <f t="shared" si="1013"/>
        <v>0</v>
      </c>
      <c r="MK89" s="24">
        <f t="shared" si="1014"/>
        <v>0</v>
      </c>
      <c r="ML89" s="24">
        <f t="shared" si="1015"/>
        <v>0</v>
      </c>
      <c r="MM89" s="24">
        <f t="shared" si="1016"/>
        <v>0</v>
      </c>
      <c r="MR89" s="24">
        <f t="shared" si="1017"/>
        <v>0</v>
      </c>
      <c r="MS89" s="24">
        <f t="shared" si="1018"/>
        <v>0</v>
      </c>
      <c r="MT89" s="24">
        <f t="shared" si="1019"/>
        <v>0</v>
      </c>
      <c r="MY89" s="24">
        <f t="shared" si="1020"/>
        <v>0</v>
      </c>
      <c r="MZ89" s="24">
        <f t="shared" si="1021"/>
        <v>0</v>
      </c>
      <c r="NA89" s="24">
        <f t="shared" si="1022"/>
        <v>0</v>
      </c>
      <c r="NF89" s="24">
        <f t="shared" si="1023"/>
        <v>0</v>
      </c>
      <c r="NG89" s="24">
        <f t="shared" si="1024"/>
        <v>0</v>
      </c>
      <c r="NH89" s="24">
        <f t="shared" si="1025"/>
        <v>0</v>
      </c>
      <c r="NM89" s="24">
        <f t="shared" si="1026"/>
        <v>0</v>
      </c>
      <c r="NN89" s="24">
        <f t="shared" si="1027"/>
        <v>0</v>
      </c>
      <c r="NO89" s="24">
        <f t="shared" si="1028"/>
        <v>0</v>
      </c>
      <c r="NT89" s="24">
        <f t="shared" si="1029"/>
        <v>0</v>
      </c>
      <c r="NU89" s="24">
        <f t="shared" si="1030"/>
        <v>0</v>
      </c>
      <c r="NV89" s="24">
        <f t="shared" si="1031"/>
        <v>0</v>
      </c>
      <c r="OA89" s="24">
        <f t="shared" si="1032"/>
        <v>0</v>
      </c>
      <c r="OB89" s="24">
        <f t="shared" si="1033"/>
        <v>0</v>
      </c>
      <c r="OC89" s="24">
        <f t="shared" si="1034"/>
        <v>0</v>
      </c>
      <c r="OH89" s="24">
        <f t="shared" si="1035"/>
        <v>0</v>
      </c>
      <c r="OI89" s="24">
        <f t="shared" si="1036"/>
        <v>0</v>
      </c>
      <c r="OJ89" s="24">
        <f t="shared" si="1037"/>
        <v>0</v>
      </c>
      <c r="OO89" s="24">
        <f t="shared" si="1038"/>
        <v>0</v>
      </c>
      <c r="OP89" s="24">
        <f t="shared" si="1039"/>
        <v>0</v>
      </c>
      <c r="OQ89" s="24">
        <f t="shared" si="1040"/>
        <v>0</v>
      </c>
      <c r="OV89" s="24">
        <f t="shared" si="1041"/>
        <v>0</v>
      </c>
      <c r="OW89" s="24">
        <f t="shared" si="1042"/>
        <v>0</v>
      </c>
      <c r="OX89" s="24">
        <f t="shared" si="1043"/>
        <v>0</v>
      </c>
      <c r="PC89" s="24">
        <f t="shared" si="1044"/>
        <v>0</v>
      </c>
      <c r="PD89" s="24">
        <f t="shared" si="1045"/>
        <v>0</v>
      </c>
      <c r="PE89" s="24">
        <f t="shared" si="1046"/>
        <v>0</v>
      </c>
      <c r="PJ89" s="24">
        <f t="shared" si="1047"/>
        <v>0</v>
      </c>
      <c r="PK89" s="24">
        <f t="shared" si="1048"/>
        <v>0</v>
      </c>
      <c r="PL89" s="24">
        <f t="shared" si="1049"/>
        <v>0</v>
      </c>
      <c r="PQ89" s="24">
        <f t="shared" si="1050"/>
        <v>0</v>
      </c>
      <c r="PR89" s="24">
        <f t="shared" si="1051"/>
        <v>0</v>
      </c>
      <c r="PS89" s="24">
        <f t="shared" si="1052"/>
        <v>0</v>
      </c>
      <c r="PX89" s="24">
        <f t="shared" si="1053"/>
        <v>0</v>
      </c>
      <c r="PY89" s="24">
        <f t="shared" si="1054"/>
        <v>0</v>
      </c>
      <c r="PZ89" s="24">
        <f t="shared" si="1055"/>
        <v>0</v>
      </c>
      <c r="QE89" s="24">
        <f t="shared" si="1056"/>
        <v>0</v>
      </c>
      <c r="QF89" s="24">
        <f t="shared" si="1057"/>
        <v>0</v>
      </c>
      <c r="QG89" s="24">
        <f t="shared" si="1058"/>
        <v>0</v>
      </c>
      <c r="QL89" s="24">
        <f t="shared" si="1059"/>
        <v>0</v>
      </c>
      <c r="QM89" s="24">
        <f t="shared" si="1060"/>
        <v>0</v>
      </c>
      <c r="QN89" s="24">
        <f t="shared" si="1061"/>
        <v>0</v>
      </c>
      <c r="QS89" s="24">
        <f t="shared" si="1062"/>
        <v>0</v>
      </c>
      <c r="QT89" s="24">
        <f t="shared" si="1063"/>
        <v>0</v>
      </c>
      <c r="QU89" s="24">
        <f t="shared" si="1064"/>
        <v>0</v>
      </c>
      <c r="QZ89" s="24">
        <f t="shared" si="1065"/>
        <v>0</v>
      </c>
      <c r="RA89" s="24">
        <f t="shared" si="1066"/>
        <v>0</v>
      </c>
      <c r="RB89" s="24">
        <f t="shared" si="1067"/>
        <v>0</v>
      </c>
      <c r="RG89" s="24">
        <f t="shared" si="1068"/>
        <v>0</v>
      </c>
      <c r="RH89" s="24">
        <f t="shared" si="1069"/>
        <v>0</v>
      </c>
      <c r="RI89" s="24">
        <f t="shared" si="1070"/>
        <v>0</v>
      </c>
      <c r="RN89" s="24">
        <f t="shared" si="1071"/>
        <v>0</v>
      </c>
      <c r="RO89" s="24">
        <f t="shared" si="1072"/>
        <v>0</v>
      </c>
      <c r="RP89" s="24">
        <f t="shared" si="1073"/>
        <v>0</v>
      </c>
      <c r="RU89" s="24">
        <f t="shared" si="1074"/>
        <v>0</v>
      </c>
      <c r="RV89" s="24">
        <f t="shared" si="1075"/>
        <v>0</v>
      </c>
      <c r="RW89" s="24">
        <f t="shared" si="1076"/>
        <v>0</v>
      </c>
      <c r="SB89" s="24">
        <f t="shared" si="1077"/>
        <v>0</v>
      </c>
      <c r="SC89" s="24">
        <f t="shared" si="1078"/>
        <v>0</v>
      </c>
      <c r="SD89" s="24">
        <f t="shared" si="1079"/>
        <v>0</v>
      </c>
      <c r="SI89" s="24">
        <f t="shared" si="1080"/>
        <v>0</v>
      </c>
      <c r="SJ89" s="24">
        <f t="shared" si="1081"/>
        <v>0</v>
      </c>
      <c r="SK89" s="24">
        <f t="shared" si="1082"/>
        <v>0</v>
      </c>
      <c r="SP89" s="24">
        <f t="shared" si="1083"/>
        <v>0</v>
      </c>
      <c r="SQ89" s="24">
        <f t="shared" si="1084"/>
        <v>0</v>
      </c>
      <c r="SR89" s="24">
        <f t="shared" si="1085"/>
        <v>0</v>
      </c>
      <c r="SW89" s="24">
        <f t="shared" si="1086"/>
        <v>0</v>
      </c>
      <c r="SX89" s="24">
        <f t="shared" si="1087"/>
        <v>0</v>
      </c>
      <c r="SY89" s="24">
        <f t="shared" si="1088"/>
        <v>0</v>
      </c>
      <c r="TD89" s="24">
        <f t="shared" si="1089"/>
        <v>0</v>
      </c>
      <c r="TE89" s="24">
        <f t="shared" si="1090"/>
        <v>0</v>
      </c>
      <c r="TF89" s="24">
        <f t="shared" si="1091"/>
        <v>0</v>
      </c>
      <c r="TK89" s="24">
        <f t="shared" si="1092"/>
        <v>0</v>
      </c>
      <c r="TL89" s="24">
        <f t="shared" si="1093"/>
        <v>0</v>
      </c>
      <c r="TM89" s="24">
        <f t="shared" si="1094"/>
        <v>0</v>
      </c>
      <c r="TR89" s="24">
        <f t="shared" si="1095"/>
        <v>0</v>
      </c>
      <c r="TS89" s="24">
        <f t="shared" si="1096"/>
        <v>0</v>
      </c>
      <c r="TT89" s="24">
        <f t="shared" si="1097"/>
        <v>0</v>
      </c>
      <c r="TY89" s="24">
        <f t="shared" si="1098"/>
        <v>0</v>
      </c>
      <c r="TZ89" s="24">
        <f t="shared" si="1099"/>
        <v>0</v>
      </c>
      <c r="UA89" s="24">
        <f t="shared" si="1100"/>
        <v>0</v>
      </c>
      <c r="UF89" s="24">
        <f t="shared" si="1101"/>
        <v>0</v>
      </c>
      <c r="UG89" s="24">
        <f t="shared" si="1102"/>
        <v>0</v>
      </c>
      <c r="UH89" s="24">
        <f t="shared" si="1103"/>
        <v>0</v>
      </c>
      <c r="UM89" s="24">
        <f t="shared" si="1104"/>
        <v>0</v>
      </c>
      <c r="UN89" s="24">
        <f t="shared" si="1105"/>
        <v>0</v>
      </c>
      <c r="UO89" s="24">
        <f t="shared" si="1106"/>
        <v>0</v>
      </c>
      <c r="UT89" s="24">
        <f t="shared" si="1107"/>
        <v>0</v>
      </c>
      <c r="UU89" s="24">
        <f t="shared" si="1108"/>
        <v>0</v>
      </c>
      <c r="UV89" s="24">
        <f t="shared" si="1109"/>
        <v>0</v>
      </c>
      <c r="VA89" s="24">
        <f t="shared" si="1110"/>
        <v>0</v>
      </c>
      <c r="VB89" s="24">
        <f t="shared" si="1111"/>
        <v>0</v>
      </c>
      <c r="VC89" s="24">
        <f t="shared" si="1112"/>
        <v>0</v>
      </c>
      <c r="VH89" s="24">
        <f t="shared" si="1113"/>
        <v>0</v>
      </c>
      <c r="VI89" s="24">
        <f t="shared" si="1114"/>
        <v>0</v>
      </c>
      <c r="VJ89" s="24">
        <f t="shared" si="1115"/>
        <v>0</v>
      </c>
      <c r="VO89" s="24">
        <f t="shared" si="1116"/>
        <v>0</v>
      </c>
      <c r="VP89" s="24">
        <f t="shared" si="1117"/>
        <v>0</v>
      </c>
      <c r="VQ89" s="24">
        <f t="shared" si="1118"/>
        <v>0</v>
      </c>
      <c r="VV89" s="24">
        <f t="shared" si="1119"/>
        <v>0</v>
      </c>
      <c r="VW89" s="24">
        <f t="shared" si="1120"/>
        <v>0</v>
      </c>
      <c r="VX89" s="24">
        <f t="shared" si="1121"/>
        <v>0</v>
      </c>
      <c r="WC89" s="24">
        <f t="shared" si="1122"/>
        <v>0</v>
      </c>
      <c r="WD89" s="24">
        <f t="shared" si="1123"/>
        <v>0</v>
      </c>
      <c r="WE89" s="24">
        <f t="shared" si="1124"/>
        <v>0</v>
      </c>
      <c r="WJ89" s="24">
        <f t="shared" si="1125"/>
        <v>0</v>
      </c>
      <c r="WK89" s="24">
        <f t="shared" si="1126"/>
        <v>0</v>
      </c>
      <c r="WL89" s="24">
        <f t="shared" si="1127"/>
        <v>0</v>
      </c>
      <c r="WQ89" s="24">
        <f t="shared" si="1128"/>
        <v>0</v>
      </c>
      <c r="WR89" s="24">
        <f t="shared" si="1129"/>
        <v>0</v>
      </c>
      <c r="WS89" s="24">
        <f t="shared" si="1130"/>
        <v>0</v>
      </c>
      <c r="WX89" s="24">
        <f t="shared" si="1131"/>
        <v>0</v>
      </c>
      <c r="WY89" s="24">
        <f t="shared" si="1132"/>
        <v>0</v>
      </c>
      <c r="WZ89" s="24">
        <f t="shared" si="1133"/>
        <v>0</v>
      </c>
      <c r="XE89" s="24">
        <f t="shared" si="1134"/>
        <v>0</v>
      </c>
      <c r="XF89" s="24">
        <f t="shared" si="1135"/>
        <v>0</v>
      </c>
      <c r="XG89" s="24">
        <f t="shared" si="1136"/>
        <v>0</v>
      </c>
      <c r="XL89" s="24">
        <f t="shared" si="1137"/>
        <v>0</v>
      </c>
      <c r="XM89" s="24">
        <f t="shared" si="1138"/>
        <v>0</v>
      </c>
      <c r="XN89" s="24">
        <f t="shared" si="1139"/>
        <v>0</v>
      </c>
      <c r="XS89" s="24">
        <f t="shared" si="1140"/>
        <v>0</v>
      </c>
      <c r="XT89" s="24">
        <f t="shared" si="1141"/>
        <v>0</v>
      </c>
      <c r="XU89" s="24">
        <f t="shared" si="1142"/>
        <v>0</v>
      </c>
      <c r="XZ89" s="24">
        <f t="shared" si="1143"/>
        <v>0</v>
      </c>
      <c r="YA89" s="24">
        <f t="shared" si="1144"/>
        <v>0</v>
      </c>
      <c r="YB89" s="24">
        <f t="shared" si="1145"/>
        <v>0</v>
      </c>
      <c r="YG89" s="24">
        <f t="shared" si="1146"/>
        <v>0</v>
      </c>
      <c r="YH89" s="24">
        <f t="shared" si="1147"/>
        <v>0</v>
      </c>
      <c r="YI89" s="24">
        <f t="shared" si="1148"/>
        <v>0</v>
      </c>
      <c r="YN89" s="24">
        <f t="shared" si="1149"/>
        <v>0</v>
      </c>
      <c r="YO89" s="24">
        <f t="shared" si="1150"/>
        <v>0</v>
      </c>
      <c r="YP89" s="24">
        <f t="shared" si="1151"/>
        <v>0</v>
      </c>
      <c r="YU89" s="24">
        <f t="shared" si="1152"/>
        <v>0</v>
      </c>
      <c r="YV89" s="24">
        <f t="shared" si="1153"/>
        <v>0</v>
      </c>
      <c r="YW89" s="24">
        <f t="shared" si="1154"/>
        <v>0</v>
      </c>
      <c r="ZB89" s="24">
        <f t="shared" si="1155"/>
        <v>0</v>
      </c>
      <c r="ZC89" s="24">
        <f t="shared" si="1156"/>
        <v>0</v>
      </c>
      <c r="ZD89" s="24">
        <f t="shared" si="1157"/>
        <v>0</v>
      </c>
      <c r="ZI89" s="24">
        <f t="shared" si="1158"/>
        <v>0</v>
      </c>
      <c r="ZJ89" s="24">
        <f t="shared" si="1159"/>
        <v>0</v>
      </c>
      <c r="ZK89" s="24">
        <f t="shared" si="1160"/>
        <v>0</v>
      </c>
      <c r="ZP89" s="24">
        <f t="shared" si="1161"/>
        <v>0</v>
      </c>
      <c r="ZQ89" s="24">
        <f t="shared" si="1162"/>
        <v>0</v>
      </c>
      <c r="ZR89" s="24">
        <f t="shared" si="1163"/>
        <v>0</v>
      </c>
      <c r="ZW89" s="24">
        <f t="shared" si="1164"/>
        <v>0</v>
      </c>
      <c r="ZX89" s="24">
        <f t="shared" si="1165"/>
        <v>0</v>
      </c>
      <c r="ZY89" s="24">
        <f t="shared" si="1166"/>
        <v>0</v>
      </c>
      <c r="AAD89" s="24">
        <f t="shared" si="1167"/>
        <v>0</v>
      </c>
      <c r="AAE89" s="24">
        <f t="shared" si="1168"/>
        <v>0</v>
      </c>
      <c r="AAF89" s="24">
        <f t="shared" si="1169"/>
        <v>0</v>
      </c>
      <c r="AAK89" s="24">
        <f t="shared" si="1170"/>
        <v>0</v>
      </c>
      <c r="AAL89" s="24">
        <f t="shared" si="1171"/>
        <v>0</v>
      </c>
      <c r="AAM89" s="24">
        <f t="shared" si="1172"/>
        <v>0</v>
      </c>
      <c r="AAR89" s="24">
        <f t="shared" si="1173"/>
        <v>0</v>
      </c>
      <c r="AAS89" s="24">
        <f t="shared" si="1174"/>
        <v>0</v>
      </c>
      <c r="AAT89" s="24">
        <f t="shared" si="1175"/>
        <v>0</v>
      </c>
      <c r="AAY89" s="24">
        <f t="shared" si="1176"/>
        <v>0</v>
      </c>
      <c r="AAZ89" s="24">
        <f t="shared" si="1177"/>
        <v>0</v>
      </c>
      <c r="ABA89" s="24">
        <f t="shared" si="1178"/>
        <v>0</v>
      </c>
      <c r="ABF89" s="24">
        <f t="shared" si="1179"/>
        <v>0</v>
      </c>
      <c r="ABG89" s="24">
        <f t="shared" si="1180"/>
        <v>0</v>
      </c>
      <c r="ABH89" s="24">
        <f t="shared" si="1181"/>
        <v>0</v>
      </c>
      <c r="ABM89" s="24">
        <f t="shared" si="1182"/>
        <v>0</v>
      </c>
      <c r="ABN89" s="24">
        <f t="shared" si="1183"/>
        <v>0</v>
      </c>
      <c r="ABO89" s="24">
        <f t="shared" si="1184"/>
        <v>0</v>
      </c>
      <c r="ABT89" s="24">
        <f t="shared" si="1185"/>
        <v>0</v>
      </c>
      <c r="ABU89" s="24">
        <f t="shared" si="1186"/>
        <v>0</v>
      </c>
      <c r="ABV89" s="24">
        <f t="shared" si="1187"/>
        <v>0</v>
      </c>
      <c r="ACA89" s="24">
        <f t="shared" si="1188"/>
        <v>0</v>
      </c>
      <c r="ACB89" s="24">
        <f t="shared" si="1189"/>
        <v>0</v>
      </c>
      <c r="ACC89" s="24">
        <f t="shared" si="1190"/>
        <v>0</v>
      </c>
      <c r="ACH89" s="24">
        <f t="shared" si="1191"/>
        <v>0</v>
      </c>
      <c r="ACI89" s="24">
        <f t="shared" si="1192"/>
        <v>0</v>
      </c>
      <c r="ACJ89" s="24">
        <f t="shared" si="1193"/>
        <v>0</v>
      </c>
      <c r="ACO89" s="24">
        <f t="shared" si="1194"/>
        <v>0</v>
      </c>
      <c r="ACP89" s="24">
        <f t="shared" si="1195"/>
        <v>0</v>
      </c>
      <c r="ACQ89" s="24">
        <f t="shared" si="1196"/>
        <v>0</v>
      </c>
      <c r="ACV89" s="24">
        <f t="shared" si="1197"/>
        <v>0</v>
      </c>
      <c r="ACW89" s="24">
        <f t="shared" si="1198"/>
        <v>0</v>
      </c>
      <c r="ACX89" s="24">
        <f t="shared" si="1199"/>
        <v>0</v>
      </c>
      <c r="ADC89" s="15">
        <f t="shared" si="1200"/>
        <v>0</v>
      </c>
      <c r="ADD89" s="15">
        <f t="shared" si="1201"/>
        <v>0</v>
      </c>
      <c r="ADE89" s="15">
        <f t="shared" si="1202"/>
        <v>0</v>
      </c>
      <c r="ADJ89" s="24">
        <f t="shared" si="1203"/>
        <v>0</v>
      </c>
      <c r="ADK89" s="24">
        <f t="shared" si="1204"/>
        <v>0</v>
      </c>
      <c r="ADL89" s="24">
        <f t="shared" si="1205"/>
        <v>0</v>
      </c>
      <c r="ADQ89" s="24">
        <f t="shared" si="1206"/>
        <v>0</v>
      </c>
      <c r="ADR89" s="24">
        <f t="shared" si="1207"/>
        <v>0</v>
      </c>
      <c r="ADS89" s="24">
        <f t="shared" si="1208"/>
        <v>0</v>
      </c>
      <c r="ADX89" s="24">
        <f t="shared" si="1209"/>
        <v>0</v>
      </c>
      <c r="ADY89" s="24">
        <f t="shared" si="1210"/>
        <v>0</v>
      </c>
      <c r="ADZ89" s="24">
        <f t="shared" si="1211"/>
        <v>0</v>
      </c>
      <c r="AEE89" s="24">
        <f t="shared" si="1212"/>
        <v>0</v>
      </c>
      <c r="AEF89" s="24">
        <f t="shared" si="1213"/>
        <v>0</v>
      </c>
      <c r="AEG89" s="24">
        <f t="shared" si="1214"/>
        <v>0</v>
      </c>
      <c r="AEL89" s="24">
        <f t="shared" si="1215"/>
        <v>0</v>
      </c>
      <c r="AEM89" s="24">
        <f t="shared" si="1216"/>
        <v>0</v>
      </c>
      <c r="AEN89" s="24">
        <f t="shared" si="1217"/>
        <v>0</v>
      </c>
      <c r="AES89" s="24">
        <f t="shared" si="1218"/>
        <v>0</v>
      </c>
      <c r="AET89" s="24">
        <f t="shared" si="1219"/>
        <v>0</v>
      </c>
      <c r="AEU89" s="24">
        <f t="shared" si="1220"/>
        <v>0</v>
      </c>
      <c r="AEZ89" s="24">
        <f t="shared" si="1221"/>
        <v>0</v>
      </c>
      <c r="AFA89" s="24">
        <f t="shared" si="1222"/>
        <v>0</v>
      </c>
      <c r="AFB89" s="24">
        <f t="shared" si="1223"/>
        <v>0</v>
      </c>
      <c r="AFG89" s="24">
        <f t="shared" si="1224"/>
        <v>0</v>
      </c>
      <c r="AFH89" s="24">
        <f t="shared" si="1225"/>
        <v>0</v>
      </c>
      <c r="AFI89" s="24">
        <f t="shared" si="1226"/>
        <v>0</v>
      </c>
      <c r="AFN89" s="24">
        <f t="shared" si="1227"/>
        <v>0</v>
      </c>
      <c r="AFO89" s="24">
        <f t="shared" si="1228"/>
        <v>0</v>
      </c>
      <c r="AFP89" s="24">
        <f t="shared" si="1229"/>
        <v>0</v>
      </c>
      <c r="AFU89" s="24">
        <f t="shared" si="1230"/>
        <v>0</v>
      </c>
      <c r="AFV89" s="24">
        <f t="shared" si="1231"/>
        <v>0</v>
      </c>
      <c r="AFW89" s="24">
        <f t="shared" si="1232"/>
        <v>0</v>
      </c>
      <c r="AGB89" s="24">
        <f t="shared" si="1233"/>
        <v>0</v>
      </c>
      <c r="AGC89" s="24">
        <f t="shared" si="1234"/>
        <v>0</v>
      </c>
      <c r="AGD89" s="24">
        <f t="shared" si="1235"/>
        <v>0</v>
      </c>
      <c r="AGI89" s="24">
        <f t="shared" si="1236"/>
        <v>0</v>
      </c>
      <c r="AGJ89" s="24">
        <f t="shared" si="1237"/>
        <v>0</v>
      </c>
      <c r="AGK89" s="24">
        <f t="shared" si="1238"/>
        <v>0</v>
      </c>
      <c r="AGP89" s="24">
        <f t="shared" si="1239"/>
        <v>0</v>
      </c>
      <c r="AGQ89" s="24">
        <f t="shared" si="1240"/>
        <v>0</v>
      </c>
      <c r="AGR89" s="24">
        <f t="shared" si="1241"/>
        <v>0</v>
      </c>
      <c r="AGW89" s="24">
        <f t="shared" si="1242"/>
        <v>0</v>
      </c>
      <c r="AGX89" s="24">
        <f t="shared" si="1243"/>
        <v>0</v>
      </c>
      <c r="AGY89" s="24">
        <f t="shared" si="1244"/>
        <v>0</v>
      </c>
      <c r="AHD89" s="24">
        <f t="shared" si="1245"/>
        <v>0</v>
      </c>
      <c r="AHE89" s="24">
        <f t="shared" si="1246"/>
        <v>0</v>
      </c>
      <c r="AHF89" s="24">
        <f t="shared" si="1247"/>
        <v>0</v>
      </c>
      <c r="AHK89" s="24">
        <f t="shared" si="1248"/>
        <v>0</v>
      </c>
      <c r="AHL89" s="24">
        <f t="shared" si="1249"/>
        <v>0</v>
      </c>
      <c r="AHM89" s="24">
        <f t="shared" si="1250"/>
        <v>0</v>
      </c>
      <c r="AHR89" s="24">
        <f t="shared" si="1251"/>
        <v>0</v>
      </c>
      <c r="AHS89" s="24">
        <f t="shared" si="1252"/>
        <v>0</v>
      </c>
      <c r="AHT89" s="24">
        <f t="shared" si="1253"/>
        <v>0</v>
      </c>
      <c r="AHY89" s="24">
        <f t="shared" si="1254"/>
        <v>0</v>
      </c>
      <c r="AHZ89" s="24">
        <f t="shared" si="1255"/>
        <v>0</v>
      </c>
      <c r="AIA89" s="24">
        <f t="shared" si="1256"/>
        <v>0</v>
      </c>
      <c r="AIF89" s="24">
        <f t="shared" si="1257"/>
        <v>0</v>
      </c>
      <c r="AIG89" s="24">
        <f t="shared" si="1258"/>
        <v>0</v>
      </c>
      <c r="AIH89" s="24">
        <f t="shared" si="1259"/>
        <v>0</v>
      </c>
      <c r="AIM89" s="24">
        <f t="shared" si="1260"/>
        <v>0</v>
      </c>
      <c r="AIN89" s="24">
        <f t="shared" si="1261"/>
        <v>0</v>
      </c>
      <c r="AIO89" s="24">
        <f t="shared" si="1262"/>
        <v>0</v>
      </c>
      <c r="AIT89" s="24">
        <f t="shared" si="1263"/>
        <v>0</v>
      </c>
      <c r="AIU89" s="24">
        <f t="shared" si="1264"/>
        <v>0</v>
      </c>
      <c r="AIV89" s="24">
        <f t="shared" si="1265"/>
        <v>0</v>
      </c>
      <c r="AJA89" s="24">
        <f t="shared" si="1266"/>
        <v>0</v>
      </c>
      <c r="AJB89" s="24">
        <f t="shared" si="1267"/>
        <v>0</v>
      </c>
      <c r="AJC89" s="24">
        <f t="shared" si="1268"/>
        <v>0</v>
      </c>
      <c r="AJH89" s="24">
        <f t="shared" si="1269"/>
        <v>0</v>
      </c>
      <c r="AJI89" s="24">
        <f t="shared" si="1270"/>
        <v>0</v>
      </c>
      <c r="AJJ89" s="24">
        <f t="shared" si="1271"/>
        <v>0</v>
      </c>
      <c r="AJO89" s="24">
        <f t="shared" si="1272"/>
        <v>0</v>
      </c>
      <c r="AJP89" s="24">
        <f t="shared" si="1273"/>
        <v>0</v>
      </c>
      <c r="AJQ89" s="24">
        <f t="shared" si="1274"/>
        <v>0</v>
      </c>
      <c r="AJV89" s="24">
        <f t="shared" si="1275"/>
        <v>0</v>
      </c>
      <c r="AJW89" s="24">
        <f t="shared" si="1276"/>
        <v>0</v>
      </c>
      <c r="AJX89" s="24">
        <f t="shared" si="1277"/>
        <v>0</v>
      </c>
      <c r="AKC89" s="24">
        <f t="shared" si="1278"/>
        <v>0</v>
      </c>
      <c r="AKD89" s="24">
        <f t="shared" si="1279"/>
        <v>0</v>
      </c>
      <c r="AKE89" s="24">
        <f t="shared" si="1280"/>
        <v>0</v>
      </c>
      <c r="AKJ89" s="24">
        <f t="shared" si="1281"/>
        <v>0</v>
      </c>
      <c r="AKK89" s="24">
        <f t="shared" si="1282"/>
        <v>0</v>
      </c>
      <c r="AKL89" s="24">
        <f t="shared" si="1283"/>
        <v>0</v>
      </c>
      <c r="AKQ89" s="24">
        <f t="shared" si="1284"/>
        <v>0</v>
      </c>
      <c r="AKR89" s="24">
        <f t="shared" si="1285"/>
        <v>0</v>
      </c>
      <c r="AKS89" s="24">
        <f t="shared" si="1286"/>
        <v>0</v>
      </c>
      <c r="AKX89" s="24">
        <f t="shared" si="1287"/>
        <v>0</v>
      </c>
      <c r="AKY89" s="24">
        <f t="shared" si="1288"/>
        <v>0</v>
      </c>
      <c r="AKZ89" s="24">
        <f t="shared" si="1289"/>
        <v>0</v>
      </c>
      <c r="ALE89" s="24">
        <f t="shared" si="1290"/>
        <v>0</v>
      </c>
      <c r="ALF89" s="24">
        <f t="shared" si="1291"/>
        <v>0</v>
      </c>
      <c r="ALG89" s="24">
        <f t="shared" si="1292"/>
        <v>0</v>
      </c>
      <c r="ALL89" s="24">
        <f t="shared" si="1293"/>
        <v>0</v>
      </c>
      <c r="ALM89" s="24">
        <f t="shared" si="1294"/>
        <v>0</v>
      </c>
      <c r="ALN89" s="24">
        <f t="shared" si="1295"/>
        <v>0</v>
      </c>
      <c r="ALS89" s="24">
        <f t="shared" si="1296"/>
        <v>0</v>
      </c>
      <c r="ALT89" s="24">
        <f t="shared" si="1297"/>
        <v>0</v>
      </c>
      <c r="ALU89" s="24">
        <f t="shared" si="1298"/>
        <v>0</v>
      </c>
      <c r="ALZ89" s="24">
        <f t="shared" si="1299"/>
        <v>0</v>
      </c>
      <c r="AMA89" s="24">
        <f t="shared" si="1300"/>
        <v>0</v>
      </c>
      <c r="AMB89" s="24">
        <f t="shared" si="1301"/>
        <v>0</v>
      </c>
      <c r="AMG89" s="24">
        <f t="shared" si="1302"/>
        <v>0</v>
      </c>
      <c r="AMH89" s="24">
        <f t="shared" si="1303"/>
        <v>0</v>
      </c>
      <c r="AMI89" s="24">
        <f t="shared" si="1304"/>
        <v>0</v>
      </c>
      <c r="AMN89" s="24">
        <f t="shared" si="1305"/>
        <v>0</v>
      </c>
      <c r="AMO89" s="24">
        <f t="shared" si="1306"/>
        <v>0</v>
      </c>
      <c r="AMP89" s="24">
        <f t="shared" si="1307"/>
        <v>0</v>
      </c>
      <c r="AMU89" s="24">
        <f t="shared" si="1308"/>
        <v>0</v>
      </c>
      <c r="AMV89" s="24">
        <f t="shared" si="1309"/>
        <v>0</v>
      </c>
      <c r="AMW89" s="24">
        <f t="shared" si="1310"/>
        <v>0</v>
      </c>
      <c r="ANB89" s="24">
        <f t="shared" si="1311"/>
        <v>0</v>
      </c>
      <c r="ANC89" s="24">
        <f t="shared" si="1312"/>
        <v>0</v>
      </c>
      <c r="AND89" s="24">
        <f t="shared" si="1313"/>
        <v>0</v>
      </c>
      <c r="ANI89" s="24">
        <f t="shared" si="1314"/>
        <v>0</v>
      </c>
      <c r="ANJ89" s="24">
        <f t="shared" si="1315"/>
        <v>0</v>
      </c>
      <c r="ANK89" s="24">
        <f t="shared" si="1316"/>
        <v>0</v>
      </c>
      <c r="ANP89" s="24">
        <f t="shared" si="1317"/>
        <v>0</v>
      </c>
      <c r="ANQ89" s="24">
        <f t="shared" si="1318"/>
        <v>0</v>
      </c>
      <c r="ANR89" s="24">
        <f t="shared" si="1319"/>
        <v>0</v>
      </c>
      <c r="ANW89" s="24">
        <f t="shared" si="1320"/>
        <v>0</v>
      </c>
      <c r="ANX89" s="24">
        <f t="shared" si="1321"/>
        <v>0</v>
      </c>
      <c r="ANY89" s="24">
        <f t="shared" si="1322"/>
        <v>0</v>
      </c>
      <c r="AOD89" s="24">
        <f t="shared" si="1323"/>
        <v>0</v>
      </c>
      <c r="AOE89" s="24">
        <f t="shared" si="1324"/>
        <v>0</v>
      </c>
      <c r="AOF89" s="24">
        <f t="shared" si="1325"/>
        <v>0</v>
      </c>
      <c r="AOK89" s="24">
        <f t="shared" si="1326"/>
        <v>0</v>
      </c>
      <c r="AOL89" s="24">
        <f t="shared" si="1327"/>
        <v>0</v>
      </c>
      <c r="AOM89" s="24">
        <f t="shared" si="1328"/>
        <v>0</v>
      </c>
      <c r="AOR89" s="24">
        <f t="shared" si="1329"/>
        <v>0</v>
      </c>
      <c r="AOS89" s="24">
        <f t="shared" si="1330"/>
        <v>0</v>
      </c>
      <c r="AOT89" s="24">
        <f t="shared" si="1331"/>
        <v>0</v>
      </c>
      <c r="AOY89" s="24">
        <f t="shared" si="1332"/>
        <v>0</v>
      </c>
      <c r="AOZ89" s="24">
        <f t="shared" si="1333"/>
        <v>0</v>
      </c>
      <c r="APA89" s="24">
        <f t="shared" si="1334"/>
        <v>0</v>
      </c>
      <c r="APF89" s="24">
        <f t="shared" si="1335"/>
        <v>0</v>
      </c>
      <c r="APG89" s="24">
        <f t="shared" si="1336"/>
        <v>0</v>
      </c>
      <c r="APH89" s="24">
        <f t="shared" si="1337"/>
        <v>0</v>
      </c>
      <c r="APM89" s="24">
        <f t="shared" si="1338"/>
        <v>0</v>
      </c>
      <c r="APN89" s="24">
        <f t="shared" si="1339"/>
        <v>0</v>
      </c>
      <c r="APO89" s="24">
        <f t="shared" si="1340"/>
        <v>0</v>
      </c>
      <c r="APT89" s="24">
        <f t="shared" si="1341"/>
        <v>0</v>
      </c>
      <c r="APU89" s="24">
        <f t="shared" si="1342"/>
        <v>0</v>
      </c>
      <c r="APV89" s="24">
        <f t="shared" si="1343"/>
        <v>0</v>
      </c>
      <c r="AQA89" s="24">
        <f t="shared" si="1344"/>
        <v>0</v>
      </c>
      <c r="AQB89" s="24">
        <f t="shared" si="1345"/>
        <v>0</v>
      </c>
      <c r="AQC89" s="24">
        <f t="shared" si="1346"/>
        <v>0</v>
      </c>
      <c r="AQH89" s="24">
        <f t="shared" si="1347"/>
        <v>0</v>
      </c>
      <c r="AQI89" s="24">
        <f t="shared" si="1348"/>
        <v>0</v>
      </c>
      <c r="AQJ89" s="24">
        <f t="shared" si="1349"/>
        <v>0</v>
      </c>
      <c r="AQO89" s="24">
        <f t="shared" si="1350"/>
        <v>0</v>
      </c>
      <c r="AQP89" s="24">
        <f t="shared" si="1351"/>
        <v>0</v>
      </c>
      <c r="AQQ89" s="24">
        <f t="shared" si="1352"/>
        <v>0</v>
      </c>
      <c r="AQV89" s="24">
        <f t="shared" si="1353"/>
        <v>0</v>
      </c>
      <c r="AQW89" s="24">
        <f t="shared" si="1354"/>
        <v>0</v>
      </c>
      <c r="AQX89" s="24">
        <f t="shared" si="1355"/>
        <v>0</v>
      </c>
      <c r="ARC89" s="24">
        <f t="shared" si="1356"/>
        <v>0</v>
      </c>
      <c r="ARD89" s="24">
        <f t="shared" si="1357"/>
        <v>0</v>
      </c>
      <c r="ARE89" s="24">
        <f t="shared" si="1358"/>
        <v>0</v>
      </c>
      <c r="ARJ89" s="24">
        <f t="shared" si="1359"/>
        <v>0</v>
      </c>
      <c r="ARK89" s="24">
        <f t="shared" si="1360"/>
        <v>0</v>
      </c>
      <c r="ARL89" s="24">
        <f t="shared" si="1361"/>
        <v>0</v>
      </c>
      <c r="ARQ89" s="24">
        <f t="shared" si="1362"/>
        <v>0</v>
      </c>
      <c r="ARR89" s="24">
        <f t="shared" si="1363"/>
        <v>0</v>
      </c>
      <c r="ARS89" s="24">
        <f t="shared" si="1364"/>
        <v>0</v>
      </c>
      <c r="ARX89" s="24">
        <f t="shared" si="1365"/>
        <v>0</v>
      </c>
      <c r="ARY89" s="24">
        <f t="shared" si="1366"/>
        <v>0</v>
      </c>
      <c r="ARZ89" s="24">
        <f t="shared" si="1367"/>
        <v>0</v>
      </c>
      <c r="ASE89" s="24">
        <f t="shared" si="1368"/>
        <v>0</v>
      </c>
      <c r="ASF89" s="24">
        <f t="shared" si="1369"/>
        <v>0</v>
      </c>
      <c r="ASG89" s="24">
        <f t="shared" si="1370"/>
        <v>0</v>
      </c>
      <c r="ASL89" s="24">
        <f t="shared" si="1371"/>
        <v>0</v>
      </c>
      <c r="ASM89" s="24">
        <f t="shared" si="1372"/>
        <v>0</v>
      </c>
      <c r="ASN89" s="24">
        <f t="shared" si="1373"/>
        <v>0</v>
      </c>
      <c r="ASS89" s="24">
        <f t="shared" si="1374"/>
        <v>0</v>
      </c>
      <c r="AST89" s="24">
        <f t="shared" si="1375"/>
        <v>0</v>
      </c>
      <c r="ASU89" s="24">
        <f t="shared" si="1376"/>
        <v>0</v>
      </c>
      <c r="ASZ89" s="24">
        <f t="shared" si="1377"/>
        <v>0</v>
      </c>
      <c r="ATA89" s="24">
        <f t="shared" si="1378"/>
        <v>0</v>
      </c>
      <c r="ATB89" s="24">
        <f t="shared" si="1379"/>
        <v>0</v>
      </c>
      <c r="ATG89" s="24">
        <f t="shared" si="1380"/>
        <v>0</v>
      </c>
      <c r="ATH89" s="24">
        <f t="shared" si="1381"/>
        <v>0</v>
      </c>
      <c r="ATI89" s="24">
        <f t="shared" si="1382"/>
        <v>0</v>
      </c>
      <c r="ATN89" s="24">
        <f t="shared" si="1383"/>
        <v>0</v>
      </c>
      <c r="ATO89" s="24">
        <f t="shared" si="1384"/>
        <v>0</v>
      </c>
      <c r="ATP89" s="24">
        <f t="shared" si="1385"/>
        <v>0</v>
      </c>
      <c r="ATU89" s="24">
        <f t="shared" si="1386"/>
        <v>0</v>
      </c>
      <c r="ATV89" s="24">
        <f t="shared" si="1387"/>
        <v>0</v>
      </c>
      <c r="ATW89" s="24">
        <f t="shared" si="1388"/>
        <v>0</v>
      </c>
      <c r="AUB89" s="24">
        <f t="shared" si="1389"/>
        <v>0</v>
      </c>
      <c r="AUC89" s="24">
        <f t="shared" si="1390"/>
        <v>0</v>
      </c>
      <c r="AUD89" s="24">
        <f t="shared" si="1391"/>
        <v>0</v>
      </c>
      <c r="AUI89" s="24">
        <f t="shared" si="1392"/>
        <v>0</v>
      </c>
      <c r="AUJ89" s="24">
        <f t="shared" si="1393"/>
        <v>0</v>
      </c>
      <c r="AUK89" s="24">
        <f t="shared" si="1394"/>
        <v>0</v>
      </c>
      <c r="AUP89" s="24">
        <f t="shared" si="1395"/>
        <v>0</v>
      </c>
      <c r="AUQ89" s="24">
        <f t="shared" si="1396"/>
        <v>0</v>
      </c>
      <c r="AUR89" s="24">
        <f t="shared" si="1397"/>
        <v>0</v>
      </c>
      <c r="AUW89" s="24">
        <f t="shared" si="1398"/>
        <v>0</v>
      </c>
      <c r="AUX89" s="24">
        <f t="shared" si="1399"/>
        <v>0</v>
      </c>
      <c r="AUY89" s="24">
        <f t="shared" si="1400"/>
        <v>0</v>
      </c>
      <c r="AVD89" s="24">
        <f t="shared" si="1401"/>
        <v>0</v>
      </c>
      <c r="AVE89" s="24">
        <f t="shared" si="1402"/>
        <v>0</v>
      </c>
      <c r="AVF89" s="24">
        <f t="shared" si="1403"/>
        <v>0</v>
      </c>
      <c r="AVK89" s="24">
        <f t="shared" si="1404"/>
        <v>0</v>
      </c>
      <c r="AVL89" s="24">
        <f t="shared" si="1405"/>
        <v>0</v>
      </c>
      <c r="AVM89" s="24">
        <f t="shared" si="1406"/>
        <v>0</v>
      </c>
      <c r="AVR89" s="24">
        <f t="shared" si="1407"/>
        <v>0</v>
      </c>
      <c r="AVS89" s="24">
        <f t="shared" si="1408"/>
        <v>0</v>
      </c>
      <c r="AVT89" s="24">
        <f t="shared" si="1409"/>
        <v>0</v>
      </c>
      <c r="AVY89" s="24">
        <f t="shared" si="1410"/>
        <v>0</v>
      </c>
      <c r="AVZ89" s="24">
        <f t="shared" si="1411"/>
        <v>0</v>
      </c>
      <c r="AWA89" s="24">
        <f t="shared" si="1412"/>
        <v>0</v>
      </c>
      <c r="AWF89" s="24">
        <f t="shared" si="1413"/>
        <v>0</v>
      </c>
      <c r="AWG89" s="24">
        <f t="shared" si="1414"/>
        <v>0</v>
      </c>
      <c r="AWH89" s="24">
        <f t="shared" si="1415"/>
        <v>0</v>
      </c>
      <c r="AWM89" s="24">
        <f t="shared" si="1416"/>
        <v>0</v>
      </c>
      <c r="AWN89" s="24">
        <f t="shared" si="1417"/>
        <v>0</v>
      </c>
      <c r="AWO89" s="24">
        <f t="shared" si="1418"/>
        <v>0</v>
      </c>
      <c r="AWT89" s="24">
        <f t="shared" si="1419"/>
        <v>0</v>
      </c>
      <c r="AWU89" s="24">
        <f t="shared" si="1420"/>
        <v>0</v>
      </c>
      <c r="AWV89" s="24">
        <f t="shared" si="1421"/>
        <v>0</v>
      </c>
      <c r="AXA89" s="24">
        <f t="shared" si="1422"/>
        <v>0</v>
      </c>
      <c r="AXB89" s="24">
        <f t="shared" si="1423"/>
        <v>0</v>
      </c>
      <c r="AXC89" s="24">
        <f t="shared" si="1424"/>
        <v>0</v>
      </c>
      <c r="AXH89" s="24">
        <f t="shared" si="1425"/>
        <v>0</v>
      </c>
      <c r="AXI89" s="24">
        <f t="shared" si="1426"/>
        <v>0</v>
      </c>
      <c r="AXJ89" s="24">
        <f t="shared" si="1427"/>
        <v>0</v>
      </c>
      <c r="AXO89" s="24">
        <f t="shared" si="1428"/>
        <v>0</v>
      </c>
      <c r="AXP89" s="24">
        <f t="shared" si="1429"/>
        <v>0</v>
      </c>
      <c r="AXQ89" s="24">
        <f t="shared" si="1430"/>
        <v>0</v>
      </c>
      <c r="AXV89" s="24">
        <f t="shared" si="1431"/>
        <v>0</v>
      </c>
      <c r="AXW89" s="24">
        <f t="shared" si="1432"/>
        <v>0</v>
      </c>
      <c r="AXX89" s="24">
        <f t="shared" si="1433"/>
        <v>0</v>
      </c>
      <c r="AYC89" s="24">
        <f t="shared" si="1434"/>
        <v>0</v>
      </c>
      <c r="AYD89" s="24">
        <f t="shared" si="1435"/>
        <v>0</v>
      </c>
      <c r="AYE89" s="24">
        <f t="shared" si="1436"/>
        <v>0</v>
      </c>
      <c r="AYJ89" s="24">
        <f t="shared" si="1437"/>
        <v>0</v>
      </c>
      <c r="AYK89" s="24">
        <f t="shared" si="1438"/>
        <v>0</v>
      </c>
      <c r="AYL89" s="24">
        <f t="shared" si="1439"/>
        <v>0</v>
      </c>
      <c r="AYQ89" s="24">
        <f t="shared" si="1440"/>
        <v>0</v>
      </c>
      <c r="AYR89" s="24">
        <f t="shared" si="1441"/>
        <v>0</v>
      </c>
      <c r="AYS89" s="24">
        <f t="shared" si="1442"/>
        <v>0</v>
      </c>
      <c r="AYX89" s="24">
        <f t="shared" si="1443"/>
        <v>0</v>
      </c>
      <c r="AYY89" s="24">
        <f t="shared" si="1444"/>
        <v>0</v>
      </c>
      <c r="AYZ89" s="24">
        <f t="shared" si="1445"/>
        <v>0</v>
      </c>
      <c r="AZE89" s="24">
        <f t="shared" si="1446"/>
        <v>0</v>
      </c>
      <c r="AZF89" s="24">
        <f t="shared" si="1447"/>
        <v>0</v>
      </c>
      <c r="AZG89" s="24">
        <f t="shared" si="1448"/>
        <v>0</v>
      </c>
      <c r="AZL89" s="24">
        <f t="shared" si="1449"/>
        <v>0</v>
      </c>
      <c r="AZM89" s="24">
        <f t="shared" si="1450"/>
        <v>0</v>
      </c>
      <c r="AZN89" s="24">
        <f t="shared" si="1451"/>
        <v>0</v>
      </c>
      <c r="AZS89" s="24">
        <f t="shared" si="1452"/>
        <v>0</v>
      </c>
      <c r="AZT89" s="24">
        <f t="shared" si="1453"/>
        <v>0</v>
      </c>
      <c r="AZU89" s="24">
        <f t="shared" si="1454"/>
        <v>0</v>
      </c>
      <c r="AZZ89" s="24">
        <f t="shared" si="1455"/>
        <v>0</v>
      </c>
      <c r="BAA89" s="24">
        <f t="shared" si="1456"/>
        <v>0</v>
      </c>
      <c r="BAB89" s="24">
        <f t="shared" si="1457"/>
        <v>0</v>
      </c>
      <c r="BAG89" s="24">
        <f t="shared" si="1458"/>
        <v>0</v>
      </c>
      <c r="BAH89" s="24">
        <f t="shared" si="1459"/>
        <v>0</v>
      </c>
      <c r="BAI89" s="24">
        <f t="shared" si="1460"/>
        <v>0</v>
      </c>
      <c r="BAN89" s="24">
        <f t="shared" si="1461"/>
        <v>0</v>
      </c>
      <c r="BAO89" s="24">
        <f t="shared" si="1462"/>
        <v>0</v>
      </c>
      <c r="BAP89" s="24">
        <f t="shared" si="1463"/>
        <v>0</v>
      </c>
      <c r="BAU89" s="24">
        <f t="shared" si="1464"/>
        <v>0</v>
      </c>
      <c r="BAV89" s="24">
        <f t="shared" si="1465"/>
        <v>0</v>
      </c>
      <c r="BAW89" s="24">
        <f t="shared" si="1466"/>
        <v>0</v>
      </c>
      <c r="BBB89" s="24">
        <f t="shared" si="1467"/>
        <v>0</v>
      </c>
      <c r="BBC89" s="24">
        <f t="shared" si="1468"/>
        <v>0</v>
      </c>
      <c r="BBD89" s="24">
        <f t="shared" si="1469"/>
        <v>0</v>
      </c>
      <c r="BBI89" s="24">
        <f t="shared" si="1470"/>
        <v>0</v>
      </c>
      <c r="BBJ89" s="24">
        <f t="shared" si="1471"/>
        <v>0</v>
      </c>
      <c r="BBK89" s="24">
        <f t="shared" si="1472"/>
        <v>0</v>
      </c>
      <c r="BBP89" s="24">
        <f t="shared" si="1473"/>
        <v>0</v>
      </c>
      <c r="BBQ89" s="24">
        <f t="shared" si="1474"/>
        <v>0</v>
      </c>
      <c r="BBR89" s="24">
        <f t="shared" si="1475"/>
        <v>0</v>
      </c>
      <c r="BBW89" s="24">
        <f t="shared" si="1476"/>
        <v>0</v>
      </c>
      <c r="BBX89" s="24">
        <f t="shared" si="1477"/>
        <v>0</v>
      </c>
      <c r="BBY89" s="24">
        <f t="shared" si="1478"/>
        <v>0</v>
      </c>
      <c r="BCD89" s="24">
        <f t="shared" si="1479"/>
        <v>0</v>
      </c>
      <c r="BCE89" s="24">
        <f t="shared" si="1480"/>
        <v>0</v>
      </c>
      <c r="BCF89" s="24">
        <f t="shared" si="1481"/>
        <v>0</v>
      </c>
      <c r="BCK89" s="24">
        <f t="shared" si="1482"/>
        <v>0</v>
      </c>
      <c r="BCL89" s="24">
        <f t="shared" si="1483"/>
        <v>0</v>
      </c>
      <c r="BCM89" s="24">
        <f t="shared" si="1484"/>
        <v>0</v>
      </c>
      <c r="BCR89" s="24">
        <f t="shared" si="1485"/>
        <v>0</v>
      </c>
      <c r="BCS89" s="24">
        <f t="shared" si="1486"/>
        <v>0</v>
      </c>
      <c r="BCT89" s="24">
        <f t="shared" si="1487"/>
        <v>0</v>
      </c>
      <c r="BCY89" s="24">
        <f t="shared" si="1488"/>
        <v>0</v>
      </c>
      <c r="BCZ89" s="24">
        <f t="shared" si="1489"/>
        <v>0</v>
      </c>
      <c r="BDA89" s="24">
        <f t="shared" si="1490"/>
        <v>0</v>
      </c>
      <c r="BDF89" s="24">
        <f t="shared" si="1491"/>
        <v>0</v>
      </c>
      <c r="BDG89" s="24">
        <f t="shared" si="1492"/>
        <v>0</v>
      </c>
      <c r="BDH89" s="24">
        <f t="shared" si="1493"/>
        <v>0</v>
      </c>
      <c r="BDM89" s="24">
        <f t="shared" si="1494"/>
        <v>0</v>
      </c>
      <c r="BDN89" s="24">
        <f t="shared" si="1495"/>
        <v>0</v>
      </c>
      <c r="BDO89" s="24">
        <f t="shared" si="1496"/>
        <v>0</v>
      </c>
      <c r="BDT89" s="24">
        <f t="shared" si="1497"/>
        <v>0</v>
      </c>
      <c r="BDU89" s="24">
        <f t="shared" si="1498"/>
        <v>0</v>
      </c>
      <c r="BDV89" s="24">
        <f t="shared" si="1499"/>
        <v>0</v>
      </c>
      <c r="BEA89" s="24">
        <f t="shared" si="1500"/>
        <v>0</v>
      </c>
      <c r="BEB89" s="24">
        <f t="shared" si="1501"/>
        <v>0</v>
      </c>
      <c r="BEC89" s="24">
        <f t="shared" si="1502"/>
        <v>0</v>
      </c>
      <c r="BEH89" s="24">
        <f t="shared" si="1503"/>
        <v>0</v>
      </c>
      <c r="BEI89" s="24">
        <f t="shared" si="1504"/>
        <v>0</v>
      </c>
      <c r="BEJ89" s="24">
        <f t="shared" si="1505"/>
        <v>0</v>
      </c>
      <c r="BEO89" s="24">
        <f t="shared" si="1506"/>
        <v>0</v>
      </c>
      <c r="BEP89" s="24">
        <f t="shared" si="1507"/>
        <v>0</v>
      </c>
      <c r="BEQ89" s="24">
        <f t="shared" si="1508"/>
        <v>0</v>
      </c>
      <c r="BEV89" s="24">
        <f t="shared" si="1509"/>
        <v>0</v>
      </c>
      <c r="BEW89" s="24">
        <f t="shared" si="1510"/>
        <v>0</v>
      </c>
      <c r="BEX89" s="24">
        <f t="shared" si="1511"/>
        <v>0</v>
      </c>
      <c r="BFC89" s="24">
        <f t="shared" si="1512"/>
        <v>0</v>
      </c>
      <c r="BFD89" s="24">
        <f t="shared" si="1513"/>
        <v>0</v>
      </c>
      <c r="BFE89" s="24">
        <f t="shared" si="1514"/>
        <v>0</v>
      </c>
      <c r="BFJ89" s="24">
        <f t="shared" si="1515"/>
        <v>0</v>
      </c>
      <c r="BFK89" s="24">
        <f t="shared" si="1516"/>
        <v>0</v>
      </c>
      <c r="BFL89" s="24">
        <f t="shared" si="1517"/>
        <v>0</v>
      </c>
      <c r="BFQ89" s="24">
        <f t="shared" si="1518"/>
        <v>0</v>
      </c>
      <c r="BFR89" s="24">
        <f t="shared" si="1519"/>
        <v>0</v>
      </c>
      <c r="BFS89" s="24">
        <f t="shared" si="1520"/>
        <v>0</v>
      </c>
      <c r="BFX89" s="24">
        <f t="shared" si="1521"/>
        <v>0</v>
      </c>
      <c r="BFY89" s="24">
        <f t="shared" si="1522"/>
        <v>0</v>
      </c>
      <c r="BFZ89" s="24">
        <f t="shared" si="1523"/>
        <v>0</v>
      </c>
      <c r="BGE89" s="24">
        <f t="shared" si="1524"/>
        <v>0</v>
      </c>
      <c r="BGF89" s="24">
        <f t="shared" si="1525"/>
        <v>0</v>
      </c>
      <c r="BGG89" s="24">
        <f t="shared" si="1526"/>
        <v>0</v>
      </c>
      <c r="BGL89" s="24">
        <f t="shared" si="1527"/>
        <v>0</v>
      </c>
      <c r="BGM89" s="24">
        <f t="shared" si="1528"/>
        <v>0</v>
      </c>
      <c r="BGN89" s="24">
        <f t="shared" si="1529"/>
        <v>0</v>
      </c>
      <c r="BGS89" s="24">
        <f t="shared" si="1530"/>
        <v>0</v>
      </c>
      <c r="BGT89" s="24">
        <f t="shared" si="1531"/>
        <v>0</v>
      </c>
      <c r="BGU89" s="24">
        <f t="shared" si="1532"/>
        <v>0</v>
      </c>
      <c r="BGZ89" s="24">
        <f t="shared" si="1533"/>
        <v>0</v>
      </c>
      <c r="BHA89" s="24">
        <f t="shared" si="1534"/>
        <v>0</v>
      </c>
      <c r="BHB89" s="24">
        <f t="shared" si="1535"/>
        <v>0</v>
      </c>
      <c r="BHG89" s="24">
        <f t="shared" si="1536"/>
        <v>0</v>
      </c>
      <c r="BHH89" s="24">
        <f t="shared" si="1537"/>
        <v>0</v>
      </c>
      <c r="BHI89" s="24">
        <f t="shared" si="1538"/>
        <v>0</v>
      </c>
      <c r="BHN89" s="24">
        <f t="shared" si="1539"/>
        <v>0</v>
      </c>
      <c r="BHO89" s="24">
        <f t="shared" si="1540"/>
        <v>0</v>
      </c>
      <c r="BHP89" s="24">
        <f t="shared" si="1541"/>
        <v>0</v>
      </c>
      <c r="BHU89" s="24">
        <f t="shared" si="1542"/>
        <v>0</v>
      </c>
      <c r="BHV89" s="24">
        <f t="shared" si="1543"/>
        <v>0</v>
      </c>
      <c r="BHW89" s="24">
        <f t="shared" si="1544"/>
        <v>0</v>
      </c>
      <c r="BIB89" s="24">
        <f t="shared" si="1545"/>
        <v>0</v>
      </c>
      <c r="BIC89" s="24">
        <f t="shared" si="1546"/>
        <v>0</v>
      </c>
      <c r="BID89" s="24">
        <f t="shared" si="1547"/>
        <v>0</v>
      </c>
      <c r="BII89" s="24">
        <f t="shared" si="1548"/>
        <v>0</v>
      </c>
      <c r="BIJ89" s="24">
        <f t="shared" si="1549"/>
        <v>0</v>
      </c>
      <c r="BIK89" s="24">
        <f t="shared" si="1550"/>
        <v>0</v>
      </c>
      <c r="BIP89" s="24">
        <f t="shared" si="1551"/>
        <v>0</v>
      </c>
      <c r="BIQ89" s="24">
        <f t="shared" si="1552"/>
        <v>0</v>
      </c>
      <c r="BIR89" s="24">
        <f t="shared" si="1553"/>
        <v>0</v>
      </c>
      <c r="BIW89" s="24">
        <f t="shared" si="1554"/>
        <v>0</v>
      </c>
      <c r="BIX89" s="24">
        <f t="shared" si="1555"/>
        <v>0</v>
      </c>
      <c r="BIY89" s="24">
        <f t="shared" si="1556"/>
        <v>0</v>
      </c>
      <c r="BJD89" s="24">
        <f t="shared" si="1557"/>
        <v>0</v>
      </c>
      <c r="BJE89" s="24">
        <f t="shared" si="1558"/>
        <v>0</v>
      </c>
      <c r="BJF89" s="24">
        <f t="shared" si="1559"/>
        <v>0</v>
      </c>
      <c r="BJK89" s="24">
        <f t="shared" si="1560"/>
        <v>0</v>
      </c>
      <c r="BJL89" s="24">
        <f t="shared" si="1561"/>
        <v>0</v>
      </c>
      <c r="BJM89" s="24">
        <f t="shared" si="1562"/>
        <v>0</v>
      </c>
      <c r="BJR89" s="24">
        <f t="shared" si="1563"/>
        <v>0</v>
      </c>
      <c r="BJS89" s="24">
        <f t="shared" si="1564"/>
        <v>0</v>
      </c>
      <c r="BJT89" s="24">
        <f t="shared" si="1565"/>
        <v>0</v>
      </c>
      <c r="BJY89" s="24">
        <f t="shared" si="1566"/>
        <v>0</v>
      </c>
      <c r="BJZ89" s="24">
        <f t="shared" si="1567"/>
        <v>0</v>
      </c>
      <c r="BKA89" s="24">
        <f t="shared" si="1568"/>
        <v>0</v>
      </c>
      <c r="BKF89" s="24">
        <f t="shared" si="1569"/>
        <v>0</v>
      </c>
      <c r="BKG89" s="24">
        <f t="shared" si="1570"/>
        <v>0</v>
      </c>
      <c r="BKH89" s="24">
        <f t="shared" si="1571"/>
        <v>0</v>
      </c>
      <c r="BKM89" s="24">
        <f t="shared" si="1572"/>
        <v>0</v>
      </c>
      <c r="BKN89" s="24">
        <f t="shared" si="1573"/>
        <v>0</v>
      </c>
      <c r="BKO89" s="24">
        <f t="shared" si="1574"/>
        <v>0</v>
      </c>
      <c r="BKT89" s="24">
        <f t="shared" si="1575"/>
        <v>0</v>
      </c>
      <c r="BKU89" s="24">
        <f t="shared" si="1576"/>
        <v>0</v>
      </c>
      <c r="BKV89" s="24">
        <f t="shared" si="1577"/>
        <v>0</v>
      </c>
      <c r="BLA89" s="24">
        <f t="shared" si="1578"/>
        <v>0</v>
      </c>
      <c r="BLB89" s="24">
        <f t="shared" si="1579"/>
        <v>0</v>
      </c>
      <c r="BLC89" s="24">
        <f t="shared" si="1580"/>
        <v>0</v>
      </c>
      <c r="BLH89" s="24">
        <f t="shared" si="1581"/>
        <v>0</v>
      </c>
      <c r="BLI89" s="24">
        <f t="shared" si="1582"/>
        <v>0</v>
      </c>
      <c r="BLJ89" s="24">
        <f t="shared" si="1583"/>
        <v>0</v>
      </c>
      <c r="BLO89" s="24">
        <f t="shared" si="1584"/>
        <v>0</v>
      </c>
      <c r="BLP89" s="24">
        <f t="shared" si="1585"/>
        <v>0</v>
      </c>
      <c r="BLQ89" s="24">
        <f t="shared" si="1586"/>
        <v>0</v>
      </c>
      <c r="BLV89" s="24">
        <f t="shared" si="1587"/>
        <v>0</v>
      </c>
      <c r="BLW89" s="24">
        <f t="shared" si="1588"/>
        <v>0</v>
      </c>
      <c r="BLX89" s="24">
        <f t="shared" si="1589"/>
        <v>0</v>
      </c>
      <c r="BMC89" s="24">
        <f t="shared" si="1590"/>
        <v>0</v>
      </c>
      <c r="BMD89" s="24">
        <f t="shared" si="1591"/>
        <v>0</v>
      </c>
      <c r="BME89" s="24">
        <f t="shared" si="1592"/>
        <v>0</v>
      </c>
      <c r="BMJ89" s="24">
        <f t="shared" si="1593"/>
        <v>0</v>
      </c>
      <c r="BMK89" s="24">
        <f t="shared" si="1594"/>
        <v>0</v>
      </c>
      <c r="BML89" s="24">
        <f t="shared" si="1595"/>
        <v>0</v>
      </c>
      <c r="BMQ89" s="24">
        <f t="shared" si="1596"/>
        <v>0</v>
      </c>
      <c r="BMR89" s="24">
        <f t="shared" si="1597"/>
        <v>0</v>
      </c>
      <c r="BMS89" s="24">
        <f t="shared" si="1598"/>
        <v>0</v>
      </c>
      <c r="BMX89" s="24">
        <f t="shared" si="1599"/>
        <v>0</v>
      </c>
      <c r="BMY89" s="24">
        <f t="shared" si="1600"/>
        <v>0</v>
      </c>
      <c r="BMZ89" s="24">
        <f t="shared" si="1601"/>
        <v>0</v>
      </c>
      <c r="BNE89" s="24">
        <f t="shared" si="1602"/>
        <v>0</v>
      </c>
      <c r="BNF89" s="24">
        <f t="shared" si="1603"/>
        <v>0</v>
      </c>
      <c r="BNG89" s="24">
        <f t="shared" si="1604"/>
        <v>0</v>
      </c>
      <c r="BNL89" s="24">
        <f t="shared" si="1605"/>
        <v>0</v>
      </c>
      <c r="BNM89" s="24">
        <f t="shared" si="1606"/>
        <v>0</v>
      </c>
      <c r="BNN89" s="24">
        <f t="shared" si="1607"/>
        <v>0</v>
      </c>
      <c r="BNS89" s="24">
        <f t="shared" si="1608"/>
        <v>0</v>
      </c>
      <c r="BNT89" s="24">
        <f t="shared" si="1609"/>
        <v>0</v>
      </c>
      <c r="BNU89" s="24">
        <f t="shared" si="1610"/>
        <v>0</v>
      </c>
      <c r="BNZ89" s="24">
        <f t="shared" si="1611"/>
        <v>0</v>
      </c>
      <c r="BOA89" s="24">
        <f t="shared" si="1612"/>
        <v>0</v>
      </c>
      <c r="BOB89" s="24">
        <f t="shared" si="1613"/>
        <v>0</v>
      </c>
      <c r="BOG89" s="24">
        <f t="shared" si="1614"/>
        <v>0</v>
      </c>
      <c r="BOH89" s="24">
        <f t="shared" si="1615"/>
        <v>0</v>
      </c>
      <c r="BOI89" s="24">
        <f t="shared" si="1616"/>
        <v>0</v>
      </c>
      <c r="BON89" s="24">
        <f t="shared" si="1617"/>
        <v>0</v>
      </c>
      <c r="BOO89" s="24">
        <f t="shared" si="1618"/>
        <v>0</v>
      </c>
      <c r="BOP89" s="24">
        <f t="shared" si="1619"/>
        <v>0</v>
      </c>
      <c r="BOU89" s="24">
        <f t="shared" si="1620"/>
        <v>0</v>
      </c>
      <c r="BOV89" s="24">
        <f t="shared" si="1621"/>
        <v>0</v>
      </c>
      <c r="BOW89" s="24">
        <f t="shared" si="1622"/>
        <v>0</v>
      </c>
      <c r="BPB89" s="24">
        <f t="shared" si="1623"/>
        <v>0</v>
      </c>
      <c r="BPC89" s="24">
        <f t="shared" si="1624"/>
        <v>0</v>
      </c>
      <c r="BPD89" s="24">
        <f t="shared" si="1625"/>
        <v>0</v>
      </c>
      <c r="BPI89" s="24">
        <f t="shared" si="1626"/>
        <v>0</v>
      </c>
      <c r="BPJ89" s="24">
        <f t="shared" si="1627"/>
        <v>0</v>
      </c>
      <c r="BPK89" s="24">
        <f t="shared" si="1628"/>
        <v>0</v>
      </c>
      <c r="BPP89" s="24">
        <f t="shared" si="1629"/>
        <v>0</v>
      </c>
      <c r="BPQ89" s="24">
        <f t="shared" si="1630"/>
        <v>0</v>
      </c>
      <c r="BPR89" s="24">
        <f t="shared" si="1631"/>
        <v>0</v>
      </c>
      <c r="BPW89" s="24">
        <f t="shared" si="1632"/>
        <v>0</v>
      </c>
      <c r="BPX89" s="24">
        <f t="shared" si="1633"/>
        <v>0</v>
      </c>
      <c r="BPY89" s="24">
        <f t="shared" si="1634"/>
        <v>0</v>
      </c>
      <c r="BQD89" s="24">
        <f t="shared" si="1635"/>
        <v>0</v>
      </c>
      <c r="BQE89" s="24">
        <f t="shared" si="1636"/>
        <v>0</v>
      </c>
      <c r="BQF89" s="24">
        <f t="shared" si="1637"/>
        <v>0</v>
      </c>
      <c r="BQK89" s="24">
        <f t="shared" si="1638"/>
        <v>0</v>
      </c>
      <c r="BQL89" s="24">
        <f t="shared" si="1639"/>
        <v>0</v>
      </c>
      <c r="BQM89" s="24">
        <f t="shared" si="1640"/>
        <v>0</v>
      </c>
      <c r="BQR89" s="24">
        <f t="shared" si="1641"/>
        <v>0</v>
      </c>
      <c r="BQS89" s="24">
        <f t="shared" si="1642"/>
        <v>0</v>
      </c>
      <c r="BQT89" s="24">
        <f t="shared" si="1643"/>
        <v>0</v>
      </c>
      <c r="BQY89" s="24">
        <f t="shared" si="1644"/>
        <v>0</v>
      </c>
      <c r="BQZ89" s="24">
        <f t="shared" si="1645"/>
        <v>0</v>
      </c>
      <c r="BRA89" s="24">
        <f t="shared" si="1646"/>
        <v>0</v>
      </c>
      <c r="BRF89" s="24">
        <f t="shared" si="1647"/>
        <v>0</v>
      </c>
      <c r="BRG89" s="24">
        <f t="shared" si="1648"/>
        <v>0</v>
      </c>
      <c r="BRH89" s="24">
        <f t="shared" si="1649"/>
        <v>0</v>
      </c>
      <c r="BRM89" s="24">
        <f t="shared" si="1650"/>
        <v>0</v>
      </c>
      <c r="BRN89" s="24">
        <f t="shared" si="1651"/>
        <v>0</v>
      </c>
      <c r="BRO89" s="24">
        <f t="shared" si="1652"/>
        <v>0</v>
      </c>
      <c r="BRT89" s="24">
        <f t="shared" si="1653"/>
        <v>0</v>
      </c>
      <c r="BRU89" s="24">
        <f t="shared" si="1654"/>
        <v>0</v>
      </c>
      <c r="BRV89" s="24">
        <f t="shared" si="1655"/>
        <v>0</v>
      </c>
      <c r="BSA89" s="24">
        <f t="shared" si="1656"/>
        <v>0</v>
      </c>
      <c r="BSB89" s="24">
        <f t="shared" si="1657"/>
        <v>0</v>
      </c>
      <c r="BSC89" s="24">
        <f t="shared" si="1658"/>
        <v>0</v>
      </c>
      <c r="BSH89" s="24">
        <f t="shared" si="1659"/>
        <v>0</v>
      </c>
      <c r="BSI89" s="24">
        <f t="shared" si="1660"/>
        <v>0</v>
      </c>
      <c r="BSJ89" s="24">
        <f t="shared" si="1661"/>
        <v>0</v>
      </c>
      <c r="BSO89" s="24">
        <f t="shared" si="1662"/>
        <v>0</v>
      </c>
      <c r="BSP89" s="24">
        <f t="shared" si="1663"/>
        <v>0</v>
      </c>
      <c r="BSQ89" s="24">
        <f t="shared" si="1664"/>
        <v>0</v>
      </c>
      <c r="BSV89" s="24">
        <f t="shared" si="1665"/>
        <v>0</v>
      </c>
      <c r="BSW89" s="24">
        <f t="shared" si="1666"/>
        <v>0</v>
      </c>
      <c r="BSX89" s="24">
        <f t="shared" si="1667"/>
        <v>0</v>
      </c>
      <c r="BTC89" s="24">
        <f t="shared" si="1668"/>
        <v>0</v>
      </c>
      <c r="BTD89" s="24">
        <f t="shared" si="1669"/>
        <v>0</v>
      </c>
      <c r="BTE89" s="24">
        <f t="shared" si="1670"/>
        <v>0</v>
      </c>
      <c r="BTJ89" s="24">
        <f t="shared" si="1671"/>
        <v>0</v>
      </c>
      <c r="BTK89" s="24">
        <f t="shared" si="1672"/>
        <v>0</v>
      </c>
      <c r="BTL89" s="24">
        <f t="shared" si="1673"/>
        <v>0</v>
      </c>
      <c r="BTQ89" s="24">
        <f t="shared" si="1674"/>
        <v>0</v>
      </c>
      <c r="BTR89" s="24">
        <f t="shared" si="1675"/>
        <v>0</v>
      </c>
      <c r="BTS89" s="24">
        <f t="shared" si="1676"/>
        <v>0</v>
      </c>
      <c r="BTX89" s="24">
        <f t="shared" si="1677"/>
        <v>0</v>
      </c>
      <c r="BTY89" s="24">
        <f t="shared" si="1678"/>
        <v>0</v>
      </c>
      <c r="BTZ89" s="24">
        <f t="shared" si="1679"/>
        <v>0</v>
      </c>
      <c r="BUE89" s="24">
        <f t="shared" si="1680"/>
        <v>0</v>
      </c>
      <c r="BUF89" s="24">
        <f t="shared" si="1681"/>
        <v>0</v>
      </c>
      <c r="BUG89" s="24">
        <f t="shared" si="1682"/>
        <v>0</v>
      </c>
      <c r="BUL89" s="24">
        <f t="shared" si="1683"/>
        <v>0</v>
      </c>
      <c r="BUM89" s="24">
        <f t="shared" si="1684"/>
        <v>0</v>
      </c>
      <c r="BUN89" s="24">
        <f t="shared" si="1685"/>
        <v>0</v>
      </c>
      <c r="BUS89" s="24">
        <f t="shared" si="1686"/>
        <v>0</v>
      </c>
      <c r="BUT89" s="24">
        <f t="shared" si="1687"/>
        <v>0</v>
      </c>
      <c r="BUU89" s="24">
        <f t="shared" si="1688"/>
        <v>0</v>
      </c>
      <c r="BUZ89" s="24">
        <f t="shared" si="1689"/>
        <v>0</v>
      </c>
      <c r="BVA89" s="24">
        <f t="shared" si="1690"/>
        <v>0</v>
      </c>
      <c r="BVB89" s="24">
        <f t="shared" si="1691"/>
        <v>0</v>
      </c>
      <c r="BVG89" s="24">
        <f t="shared" si="1692"/>
        <v>0</v>
      </c>
      <c r="BVH89" s="24">
        <f t="shared" si="1693"/>
        <v>0</v>
      </c>
      <c r="BVI89" s="24">
        <f t="shared" si="1694"/>
        <v>0</v>
      </c>
      <c r="BVN89" s="24">
        <f t="shared" si="1695"/>
        <v>0</v>
      </c>
      <c r="BVO89" s="24">
        <f t="shared" si="1696"/>
        <v>0</v>
      </c>
      <c r="BVP89" s="24">
        <f t="shared" si="1697"/>
        <v>0</v>
      </c>
      <c r="BVU89" s="24">
        <f t="shared" si="1698"/>
        <v>0</v>
      </c>
      <c r="BVV89" s="24">
        <f t="shared" si="1699"/>
        <v>0</v>
      </c>
      <c r="BVW89" s="24">
        <f t="shared" si="1700"/>
        <v>0</v>
      </c>
      <c r="BVX89"/>
      <c r="BVY89"/>
      <c r="BVZ89"/>
      <c r="BWA89"/>
      <c r="BWB89" s="24">
        <f t="shared" si="1701"/>
        <v>0</v>
      </c>
      <c r="BWC89" s="24">
        <f t="shared" si="1702"/>
        <v>0</v>
      </c>
      <c r="BWD89" s="24">
        <f t="shared" si="1703"/>
        <v>0</v>
      </c>
      <c r="BWI89" s="24">
        <f t="shared" si="1704"/>
        <v>0</v>
      </c>
      <c r="BWJ89" s="24">
        <f t="shared" si="1705"/>
        <v>0</v>
      </c>
      <c r="BWK89" s="24">
        <f t="shared" si="1706"/>
        <v>0</v>
      </c>
      <c r="BWP89" s="24">
        <f t="shared" si="1707"/>
        <v>0</v>
      </c>
      <c r="BWQ89" s="24">
        <f t="shared" si="1708"/>
        <v>0</v>
      </c>
      <c r="BWR89" s="24">
        <f t="shared" si="1709"/>
        <v>0</v>
      </c>
      <c r="BWW89" s="24">
        <f t="shared" si="1710"/>
        <v>0</v>
      </c>
      <c r="BWX89" s="24">
        <f t="shared" si="1711"/>
        <v>0</v>
      </c>
      <c r="BWY89" s="24">
        <f t="shared" si="1712"/>
        <v>0</v>
      </c>
      <c r="BXD89" s="24">
        <f t="shared" si="1713"/>
        <v>0</v>
      </c>
      <c r="BXE89" s="24">
        <f t="shared" si="1714"/>
        <v>0</v>
      </c>
      <c r="BXF89" s="24">
        <f t="shared" si="1715"/>
        <v>0</v>
      </c>
      <c r="BXK89" s="24">
        <f t="shared" si="1716"/>
        <v>0</v>
      </c>
      <c r="BXL89" s="24">
        <f t="shared" si="1717"/>
        <v>0</v>
      </c>
      <c r="BXM89" s="24">
        <f t="shared" si="1718"/>
        <v>0</v>
      </c>
      <c r="BXR89" s="24">
        <f t="shared" si="1719"/>
        <v>0</v>
      </c>
      <c r="BXS89" s="24">
        <f t="shared" si="1720"/>
        <v>0</v>
      </c>
      <c r="BXT89" s="24">
        <f t="shared" si="1721"/>
        <v>0</v>
      </c>
      <c r="BXY89" s="24">
        <f t="shared" si="1722"/>
        <v>0</v>
      </c>
      <c r="BXZ89" s="24">
        <f t="shared" si="1723"/>
        <v>0</v>
      </c>
      <c r="BYA89" s="24">
        <f t="shared" si="1724"/>
        <v>0</v>
      </c>
      <c r="BYF89" s="24">
        <f t="shared" si="1725"/>
        <v>0</v>
      </c>
      <c r="BYG89" s="24">
        <f t="shared" si="1726"/>
        <v>0</v>
      </c>
      <c r="BYH89" s="24">
        <f t="shared" si="1727"/>
        <v>0</v>
      </c>
      <c r="BYM89" s="24">
        <f t="shared" si="1728"/>
        <v>0</v>
      </c>
      <c r="BYN89" s="24">
        <f t="shared" si="1729"/>
        <v>0</v>
      </c>
      <c r="BYO89" s="24">
        <f t="shared" si="1730"/>
        <v>0</v>
      </c>
      <c r="BYT89" s="24">
        <f t="shared" si="1731"/>
        <v>0</v>
      </c>
      <c r="BYU89" s="24">
        <f t="shared" si="1732"/>
        <v>0</v>
      </c>
      <c r="BYV89" s="24">
        <f t="shared" si="1733"/>
        <v>0</v>
      </c>
    </row>
    <row r="90" spans="6:1023 1028:2024" x14ac:dyDescent="0.3">
      <c r="F90" s="82">
        <f t="shared" si="867"/>
        <v>0</v>
      </c>
      <c r="G90" s="82">
        <f t="shared" si="868"/>
        <v>0</v>
      </c>
      <c r="H90" s="82">
        <f t="shared" si="869"/>
        <v>0</v>
      </c>
      <c r="M90" s="15">
        <f t="shared" si="870"/>
        <v>0</v>
      </c>
      <c r="N90" s="15">
        <f t="shared" si="871"/>
        <v>0</v>
      </c>
      <c r="O90" s="15">
        <f t="shared" si="872"/>
        <v>0</v>
      </c>
      <c r="P90" s="15"/>
      <c r="Q90" s="15"/>
      <c r="T90" s="15">
        <f t="shared" si="873"/>
        <v>0</v>
      </c>
      <c r="U90" s="15">
        <f t="shared" si="874"/>
        <v>0</v>
      </c>
      <c r="V90" s="15">
        <f t="shared" si="875"/>
        <v>0</v>
      </c>
      <c r="AA90" s="15">
        <f t="shared" si="876"/>
        <v>0</v>
      </c>
      <c r="AB90" s="15">
        <f t="shared" si="877"/>
        <v>0</v>
      </c>
      <c r="AC90" s="15">
        <f t="shared" si="878"/>
        <v>0</v>
      </c>
      <c r="AD90" s="16"/>
      <c r="AE90" s="15"/>
      <c r="AF90" s="15"/>
      <c r="AG90" s="15"/>
      <c r="AH90" s="15">
        <f t="shared" si="879"/>
        <v>0</v>
      </c>
      <c r="AI90" s="15">
        <f t="shared" si="880"/>
        <v>0</v>
      </c>
      <c r="AJ90" s="15">
        <f t="shared" si="881"/>
        <v>0</v>
      </c>
      <c r="AO90" s="15">
        <f t="shared" si="882"/>
        <v>0</v>
      </c>
      <c r="AP90" s="15">
        <f t="shared" si="883"/>
        <v>0</v>
      </c>
      <c r="AQ90" s="15">
        <f t="shared" si="884"/>
        <v>0</v>
      </c>
      <c r="AV90" s="15">
        <f t="shared" si="885"/>
        <v>0</v>
      </c>
      <c r="AW90" s="15">
        <f t="shared" si="886"/>
        <v>0</v>
      </c>
      <c r="AX90" s="15">
        <f t="shared" si="887"/>
        <v>0</v>
      </c>
      <c r="BC90" s="15">
        <f t="shared" si="888"/>
        <v>0</v>
      </c>
      <c r="BD90" s="15">
        <f t="shared" si="889"/>
        <v>0</v>
      </c>
      <c r="BE90" s="15">
        <f t="shared" si="890"/>
        <v>0</v>
      </c>
      <c r="BJ90" s="15">
        <f t="shared" si="891"/>
        <v>0</v>
      </c>
      <c r="BK90" s="15">
        <f t="shared" si="892"/>
        <v>0</v>
      </c>
      <c r="BL90" s="15">
        <f t="shared" si="893"/>
        <v>0</v>
      </c>
      <c r="BQ90" s="15">
        <f t="shared" si="894"/>
        <v>0</v>
      </c>
      <c r="BR90" s="15">
        <f t="shared" si="895"/>
        <v>0</v>
      </c>
      <c r="BS90" s="15">
        <f t="shared" si="896"/>
        <v>0</v>
      </c>
      <c r="BX90" s="15">
        <f t="shared" si="897"/>
        <v>0</v>
      </c>
      <c r="BY90" s="15">
        <f t="shared" si="898"/>
        <v>0</v>
      </c>
      <c r="BZ90" s="15">
        <f t="shared" si="899"/>
        <v>0</v>
      </c>
      <c r="CE90" s="15">
        <f t="shared" si="900"/>
        <v>0</v>
      </c>
      <c r="CF90" s="15">
        <f t="shared" si="901"/>
        <v>0</v>
      </c>
      <c r="CG90" s="15">
        <f t="shared" si="902"/>
        <v>0</v>
      </c>
      <c r="CL90" s="30">
        <f t="shared" si="903"/>
        <v>0</v>
      </c>
      <c r="CM90" s="30">
        <f t="shared" si="904"/>
        <v>0</v>
      </c>
      <c r="CN90" s="54">
        <f t="shared" si="905"/>
        <v>0</v>
      </c>
      <c r="CS90" s="30">
        <f t="shared" si="906"/>
        <v>0</v>
      </c>
      <c r="CT90" s="30">
        <f t="shared" si="907"/>
        <v>0</v>
      </c>
      <c r="CU90" s="54">
        <f t="shared" si="908"/>
        <v>0</v>
      </c>
      <c r="CZ90" s="30">
        <f t="shared" si="909"/>
        <v>0</v>
      </c>
      <c r="DA90" s="30">
        <f t="shared" si="910"/>
        <v>0</v>
      </c>
      <c r="DB90" s="54">
        <f t="shared" si="911"/>
        <v>0</v>
      </c>
      <c r="DG90" s="30">
        <f t="shared" si="912"/>
        <v>0</v>
      </c>
      <c r="DH90" s="30">
        <f t="shared" si="913"/>
        <v>0</v>
      </c>
      <c r="DI90" s="54">
        <f t="shared" si="914"/>
        <v>0</v>
      </c>
      <c r="DN90" s="30">
        <f t="shared" si="915"/>
        <v>0</v>
      </c>
      <c r="DO90" s="30">
        <f t="shared" si="916"/>
        <v>0</v>
      </c>
      <c r="DP90" s="54">
        <f t="shared" si="917"/>
        <v>0</v>
      </c>
      <c r="DU90" s="30">
        <f t="shared" si="918"/>
        <v>0</v>
      </c>
      <c r="DV90" s="30">
        <f t="shared" si="919"/>
        <v>0</v>
      </c>
      <c r="DW90" s="54">
        <f t="shared" si="920"/>
        <v>0</v>
      </c>
      <c r="EB90" s="30">
        <f t="shared" si="921"/>
        <v>0</v>
      </c>
      <c r="EC90" s="30">
        <f t="shared" si="922"/>
        <v>0</v>
      </c>
      <c r="ED90" s="54">
        <f t="shared" si="923"/>
        <v>0</v>
      </c>
      <c r="EI90" s="30">
        <f t="shared" si="924"/>
        <v>0</v>
      </c>
      <c r="EJ90" s="30">
        <f t="shared" si="925"/>
        <v>0</v>
      </c>
      <c r="EK90" s="54">
        <f t="shared" si="926"/>
        <v>0</v>
      </c>
      <c r="EP90" s="30">
        <f t="shared" si="927"/>
        <v>0</v>
      </c>
      <c r="EQ90" s="30">
        <f t="shared" si="928"/>
        <v>0</v>
      </c>
      <c r="ER90" s="54">
        <f t="shared" si="929"/>
        <v>0</v>
      </c>
      <c r="EW90" s="30">
        <f t="shared" si="930"/>
        <v>0</v>
      </c>
      <c r="EX90" s="30">
        <f t="shared" si="931"/>
        <v>0</v>
      </c>
      <c r="EY90" s="54">
        <f t="shared" si="932"/>
        <v>0</v>
      </c>
      <c r="FD90" s="30">
        <f t="shared" si="933"/>
        <v>0</v>
      </c>
      <c r="FE90" s="30">
        <f t="shared" si="934"/>
        <v>0</v>
      </c>
      <c r="FF90" s="54">
        <f t="shared" si="935"/>
        <v>0</v>
      </c>
      <c r="FK90" s="30">
        <f t="shared" si="936"/>
        <v>0</v>
      </c>
      <c r="FL90" s="30">
        <f t="shared" si="937"/>
        <v>0</v>
      </c>
      <c r="FM90" s="54">
        <f t="shared" si="938"/>
        <v>0</v>
      </c>
      <c r="FR90" s="30">
        <f t="shared" si="939"/>
        <v>0</v>
      </c>
      <c r="FS90" s="30">
        <f t="shared" si="940"/>
        <v>0</v>
      </c>
      <c r="FT90" s="54">
        <f t="shared" si="941"/>
        <v>0</v>
      </c>
      <c r="FY90" s="30">
        <f t="shared" si="942"/>
        <v>0</v>
      </c>
      <c r="FZ90" s="30">
        <f t="shared" si="943"/>
        <v>0</v>
      </c>
      <c r="GA90" s="54">
        <f t="shared" si="944"/>
        <v>0</v>
      </c>
      <c r="GF90" s="30">
        <f t="shared" si="945"/>
        <v>0</v>
      </c>
      <c r="GG90" s="30">
        <f t="shared" si="946"/>
        <v>0</v>
      </c>
      <c r="GH90" s="54">
        <f t="shared" si="947"/>
        <v>0</v>
      </c>
      <c r="GM90" s="30">
        <f t="shared" si="948"/>
        <v>0</v>
      </c>
      <c r="GN90" s="30">
        <f t="shared" si="949"/>
        <v>0</v>
      </c>
      <c r="GO90" s="54">
        <f t="shared" si="950"/>
        <v>0</v>
      </c>
      <c r="GT90" s="30">
        <f t="shared" si="951"/>
        <v>0</v>
      </c>
      <c r="GU90" s="30">
        <f t="shared" si="952"/>
        <v>0</v>
      </c>
      <c r="GV90" s="54">
        <f t="shared" si="953"/>
        <v>0</v>
      </c>
      <c r="HA90" s="30">
        <f t="shared" si="954"/>
        <v>0</v>
      </c>
      <c r="HB90" s="30">
        <f t="shared" si="955"/>
        <v>0</v>
      </c>
      <c r="HC90" s="54">
        <f t="shared" si="956"/>
        <v>0</v>
      </c>
      <c r="HH90" s="30">
        <f t="shared" si="957"/>
        <v>0</v>
      </c>
      <c r="HI90" s="30">
        <f t="shared" si="958"/>
        <v>0</v>
      </c>
      <c r="HJ90" s="54">
        <f t="shared" si="959"/>
        <v>0</v>
      </c>
      <c r="HO90" s="30">
        <f t="shared" si="960"/>
        <v>0</v>
      </c>
      <c r="HP90" s="30">
        <f t="shared" si="961"/>
        <v>0</v>
      </c>
      <c r="HQ90" s="54">
        <f t="shared" si="962"/>
        <v>0</v>
      </c>
      <c r="HV90" s="30">
        <f t="shared" si="963"/>
        <v>0</v>
      </c>
      <c r="HW90" s="30">
        <f t="shared" si="964"/>
        <v>0</v>
      </c>
      <c r="HX90" s="54">
        <f t="shared" si="965"/>
        <v>0</v>
      </c>
      <c r="IC90" s="30">
        <f t="shared" si="966"/>
        <v>0</v>
      </c>
      <c r="ID90" s="30">
        <f t="shared" si="967"/>
        <v>0</v>
      </c>
      <c r="IE90" s="54">
        <f t="shared" si="968"/>
        <v>0</v>
      </c>
      <c r="IJ90" s="30">
        <f t="shared" si="969"/>
        <v>0</v>
      </c>
      <c r="IK90" s="30">
        <f t="shared" si="970"/>
        <v>0</v>
      </c>
      <c r="IL90" s="54">
        <f t="shared" si="971"/>
        <v>0</v>
      </c>
      <c r="IQ90" s="30">
        <f t="shared" si="972"/>
        <v>0</v>
      </c>
      <c r="IR90" s="30">
        <f t="shared" si="973"/>
        <v>0</v>
      </c>
      <c r="IS90" s="54">
        <f t="shared" si="974"/>
        <v>0</v>
      </c>
      <c r="IX90" s="30">
        <f t="shared" si="975"/>
        <v>0</v>
      </c>
      <c r="IY90" s="30">
        <f t="shared" si="976"/>
        <v>0</v>
      </c>
      <c r="IZ90" s="54">
        <f t="shared" si="977"/>
        <v>0</v>
      </c>
      <c r="JA90"/>
      <c r="JB90"/>
      <c r="JC90"/>
      <c r="JD90"/>
      <c r="JE90" s="15">
        <f t="shared" si="978"/>
        <v>0</v>
      </c>
      <c r="JF90" s="15">
        <f t="shared" si="979"/>
        <v>0</v>
      </c>
      <c r="JG90" s="15">
        <f t="shared" si="980"/>
        <v>0</v>
      </c>
      <c r="JL90" s="24">
        <f t="shared" si="981"/>
        <v>0</v>
      </c>
      <c r="JM90" s="24">
        <f t="shared" si="982"/>
        <v>0</v>
      </c>
      <c r="JN90" s="24">
        <f t="shared" si="983"/>
        <v>0</v>
      </c>
      <c r="JS90" s="24">
        <f t="shared" si="984"/>
        <v>0</v>
      </c>
      <c r="JT90" s="24">
        <f t="shared" si="985"/>
        <v>0</v>
      </c>
      <c r="JU90" s="24">
        <f t="shared" si="986"/>
        <v>0</v>
      </c>
      <c r="JZ90" s="24">
        <f t="shared" si="987"/>
        <v>0</v>
      </c>
      <c r="KA90" s="24">
        <f t="shared" si="988"/>
        <v>0</v>
      </c>
      <c r="KB90" s="24">
        <f t="shared" si="989"/>
        <v>0</v>
      </c>
      <c r="KG90" s="24">
        <f t="shared" si="990"/>
        <v>0</v>
      </c>
      <c r="KH90" s="24">
        <f t="shared" si="991"/>
        <v>0</v>
      </c>
      <c r="KI90" s="24">
        <f t="shared" si="992"/>
        <v>0</v>
      </c>
      <c r="KN90" s="24">
        <f t="shared" si="993"/>
        <v>0</v>
      </c>
      <c r="KO90" s="24">
        <f t="shared" si="994"/>
        <v>0</v>
      </c>
      <c r="KP90" s="24">
        <f t="shared" si="995"/>
        <v>0</v>
      </c>
      <c r="KU90" s="24">
        <f t="shared" si="996"/>
        <v>0</v>
      </c>
      <c r="KV90" s="24">
        <f t="shared" si="997"/>
        <v>0</v>
      </c>
      <c r="KW90" s="24">
        <f t="shared" si="998"/>
        <v>0</v>
      </c>
      <c r="LB90" s="24">
        <f t="shared" si="999"/>
        <v>0</v>
      </c>
      <c r="LC90" s="24">
        <f t="shared" si="1000"/>
        <v>0</v>
      </c>
      <c r="LD90" s="24">
        <f t="shared" si="1001"/>
        <v>0</v>
      </c>
      <c r="LI90" s="24">
        <f t="shared" si="1002"/>
        <v>0</v>
      </c>
      <c r="LJ90" s="24">
        <f t="shared" si="1003"/>
        <v>0</v>
      </c>
      <c r="LK90" s="24">
        <f t="shared" si="1004"/>
        <v>0</v>
      </c>
      <c r="LP90" s="24">
        <f t="shared" si="1005"/>
        <v>0</v>
      </c>
      <c r="LQ90" s="24">
        <f t="shared" si="1006"/>
        <v>0</v>
      </c>
      <c r="LR90" s="24">
        <f t="shared" si="1007"/>
        <v>0</v>
      </c>
      <c r="LW90" s="24">
        <f t="shared" si="1008"/>
        <v>0</v>
      </c>
      <c r="LX90" s="24">
        <f t="shared" si="1009"/>
        <v>0</v>
      </c>
      <c r="LY90" s="24">
        <f t="shared" si="1010"/>
        <v>0</v>
      </c>
      <c r="MD90" s="24">
        <f t="shared" si="1011"/>
        <v>0</v>
      </c>
      <c r="ME90" s="24">
        <f t="shared" si="1012"/>
        <v>0</v>
      </c>
      <c r="MF90" s="24">
        <f t="shared" si="1013"/>
        <v>0</v>
      </c>
      <c r="MK90" s="24">
        <f t="shared" si="1014"/>
        <v>0</v>
      </c>
      <c r="ML90" s="24">
        <f t="shared" si="1015"/>
        <v>0</v>
      </c>
      <c r="MM90" s="24">
        <f t="shared" si="1016"/>
        <v>0</v>
      </c>
      <c r="MR90" s="24">
        <f t="shared" si="1017"/>
        <v>0</v>
      </c>
      <c r="MS90" s="24">
        <f t="shared" si="1018"/>
        <v>0</v>
      </c>
      <c r="MT90" s="24">
        <f t="shared" si="1019"/>
        <v>0</v>
      </c>
      <c r="MY90" s="24">
        <f t="shared" si="1020"/>
        <v>0</v>
      </c>
      <c r="MZ90" s="24">
        <f t="shared" si="1021"/>
        <v>0</v>
      </c>
      <c r="NA90" s="24">
        <f t="shared" si="1022"/>
        <v>0</v>
      </c>
      <c r="NF90" s="24">
        <f t="shared" si="1023"/>
        <v>0</v>
      </c>
      <c r="NG90" s="24">
        <f t="shared" si="1024"/>
        <v>0</v>
      </c>
      <c r="NH90" s="24">
        <f t="shared" si="1025"/>
        <v>0</v>
      </c>
      <c r="NM90" s="24">
        <f t="shared" si="1026"/>
        <v>0</v>
      </c>
      <c r="NN90" s="24">
        <f t="shared" si="1027"/>
        <v>0</v>
      </c>
      <c r="NO90" s="24">
        <f t="shared" si="1028"/>
        <v>0</v>
      </c>
      <c r="NT90" s="24">
        <f t="shared" si="1029"/>
        <v>0</v>
      </c>
      <c r="NU90" s="24">
        <f t="shared" si="1030"/>
        <v>0</v>
      </c>
      <c r="NV90" s="24">
        <f t="shared" si="1031"/>
        <v>0</v>
      </c>
      <c r="OA90" s="24">
        <f t="shared" si="1032"/>
        <v>0</v>
      </c>
      <c r="OB90" s="24">
        <f t="shared" si="1033"/>
        <v>0</v>
      </c>
      <c r="OC90" s="24">
        <f t="shared" si="1034"/>
        <v>0</v>
      </c>
      <c r="OH90" s="24">
        <f t="shared" si="1035"/>
        <v>0</v>
      </c>
      <c r="OI90" s="24">
        <f t="shared" si="1036"/>
        <v>0</v>
      </c>
      <c r="OJ90" s="24">
        <f t="shared" si="1037"/>
        <v>0</v>
      </c>
      <c r="OO90" s="24">
        <f t="shared" si="1038"/>
        <v>0</v>
      </c>
      <c r="OP90" s="24">
        <f t="shared" si="1039"/>
        <v>0</v>
      </c>
      <c r="OQ90" s="24">
        <f t="shared" si="1040"/>
        <v>0</v>
      </c>
      <c r="OV90" s="24">
        <f t="shared" si="1041"/>
        <v>0</v>
      </c>
      <c r="OW90" s="24">
        <f t="shared" si="1042"/>
        <v>0</v>
      </c>
      <c r="OX90" s="24">
        <f t="shared" si="1043"/>
        <v>0</v>
      </c>
      <c r="PC90" s="24">
        <f t="shared" si="1044"/>
        <v>0</v>
      </c>
      <c r="PD90" s="24">
        <f t="shared" si="1045"/>
        <v>0</v>
      </c>
      <c r="PE90" s="24">
        <f t="shared" si="1046"/>
        <v>0</v>
      </c>
      <c r="PJ90" s="24">
        <f t="shared" si="1047"/>
        <v>0</v>
      </c>
      <c r="PK90" s="24">
        <f t="shared" si="1048"/>
        <v>0</v>
      </c>
      <c r="PL90" s="24">
        <f t="shared" si="1049"/>
        <v>0</v>
      </c>
      <c r="PQ90" s="24">
        <f t="shared" si="1050"/>
        <v>0</v>
      </c>
      <c r="PR90" s="24">
        <f t="shared" si="1051"/>
        <v>0</v>
      </c>
      <c r="PS90" s="24">
        <f t="shared" si="1052"/>
        <v>0</v>
      </c>
      <c r="PX90" s="24">
        <f t="shared" si="1053"/>
        <v>0</v>
      </c>
      <c r="PY90" s="24">
        <f t="shared" si="1054"/>
        <v>0</v>
      </c>
      <c r="PZ90" s="24">
        <f t="shared" si="1055"/>
        <v>0</v>
      </c>
      <c r="QE90" s="24">
        <f t="shared" si="1056"/>
        <v>0</v>
      </c>
      <c r="QF90" s="24">
        <f t="shared" si="1057"/>
        <v>0</v>
      </c>
      <c r="QG90" s="24">
        <f t="shared" si="1058"/>
        <v>0</v>
      </c>
      <c r="QL90" s="24">
        <f t="shared" si="1059"/>
        <v>0</v>
      </c>
      <c r="QM90" s="24">
        <f t="shared" si="1060"/>
        <v>0</v>
      </c>
      <c r="QN90" s="24">
        <f t="shared" si="1061"/>
        <v>0</v>
      </c>
      <c r="QS90" s="24">
        <f t="shared" si="1062"/>
        <v>0</v>
      </c>
      <c r="QT90" s="24">
        <f t="shared" si="1063"/>
        <v>0</v>
      </c>
      <c r="QU90" s="24">
        <f t="shared" si="1064"/>
        <v>0</v>
      </c>
      <c r="QZ90" s="24">
        <f t="shared" si="1065"/>
        <v>0</v>
      </c>
      <c r="RA90" s="24">
        <f t="shared" si="1066"/>
        <v>0</v>
      </c>
      <c r="RB90" s="24">
        <f t="shared" si="1067"/>
        <v>0</v>
      </c>
      <c r="RG90" s="24">
        <f t="shared" si="1068"/>
        <v>0</v>
      </c>
      <c r="RH90" s="24">
        <f t="shared" si="1069"/>
        <v>0</v>
      </c>
      <c r="RI90" s="24">
        <f t="shared" si="1070"/>
        <v>0</v>
      </c>
      <c r="RN90" s="24">
        <f t="shared" si="1071"/>
        <v>0</v>
      </c>
      <c r="RO90" s="24">
        <f t="shared" si="1072"/>
        <v>0</v>
      </c>
      <c r="RP90" s="24">
        <f t="shared" si="1073"/>
        <v>0</v>
      </c>
      <c r="RU90" s="24">
        <f t="shared" si="1074"/>
        <v>0</v>
      </c>
      <c r="RV90" s="24">
        <f t="shared" si="1075"/>
        <v>0</v>
      </c>
      <c r="RW90" s="24">
        <f t="shared" si="1076"/>
        <v>0</v>
      </c>
      <c r="SB90" s="24">
        <f t="shared" si="1077"/>
        <v>0</v>
      </c>
      <c r="SC90" s="24">
        <f t="shared" si="1078"/>
        <v>0</v>
      </c>
      <c r="SD90" s="24">
        <f t="shared" si="1079"/>
        <v>0</v>
      </c>
      <c r="SI90" s="24">
        <f t="shared" si="1080"/>
        <v>0</v>
      </c>
      <c r="SJ90" s="24">
        <f t="shared" si="1081"/>
        <v>0</v>
      </c>
      <c r="SK90" s="24">
        <f t="shared" si="1082"/>
        <v>0</v>
      </c>
      <c r="SP90" s="24">
        <f t="shared" si="1083"/>
        <v>0</v>
      </c>
      <c r="SQ90" s="24">
        <f t="shared" si="1084"/>
        <v>0</v>
      </c>
      <c r="SR90" s="24">
        <f t="shared" si="1085"/>
        <v>0</v>
      </c>
      <c r="SW90" s="24">
        <f t="shared" si="1086"/>
        <v>0</v>
      </c>
      <c r="SX90" s="24">
        <f t="shared" si="1087"/>
        <v>0</v>
      </c>
      <c r="SY90" s="24">
        <f t="shared" si="1088"/>
        <v>0</v>
      </c>
      <c r="TD90" s="24">
        <f t="shared" si="1089"/>
        <v>0</v>
      </c>
      <c r="TE90" s="24">
        <f t="shared" si="1090"/>
        <v>0</v>
      </c>
      <c r="TF90" s="24">
        <f t="shared" si="1091"/>
        <v>0</v>
      </c>
      <c r="TK90" s="24">
        <f t="shared" si="1092"/>
        <v>0</v>
      </c>
      <c r="TL90" s="24">
        <f t="shared" si="1093"/>
        <v>0</v>
      </c>
      <c r="TM90" s="24">
        <f t="shared" si="1094"/>
        <v>0</v>
      </c>
      <c r="TR90" s="24">
        <f t="shared" si="1095"/>
        <v>0</v>
      </c>
      <c r="TS90" s="24">
        <f t="shared" si="1096"/>
        <v>0</v>
      </c>
      <c r="TT90" s="24">
        <f t="shared" si="1097"/>
        <v>0</v>
      </c>
      <c r="TY90" s="24">
        <f t="shared" si="1098"/>
        <v>0</v>
      </c>
      <c r="TZ90" s="24">
        <f t="shared" si="1099"/>
        <v>0</v>
      </c>
      <c r="UA90" s="24">
        <f t="shared" si="1100"/>
        <v>0</v>
      </c>
      <c r="UF90" s="24">
        <f t="shared" si="1101"/>
        <v>0</v>
      </c>
      <c r="UG90" s="24">
        <f t="shared" si="1102"/>
        <v>0</v>
      </c>
      <c r="UH90" s="24">
        <f t="shared" si="1103"/>
        <v>0</v>
      </c>
      <c r="UM90" s="24">
        <f t="shared" si="1104"/>
        <v>0</v>
      </c>
      <c r="UN90" s="24">
        <f t="shared" si="1105"/>
        <v>0</v>
      </c>
      <c r="UO90" s="24">
        <f t="shared" si="1106"/>
        <v>0</v>
      </c>
      <c r="UT90" s="24">
        <f t="shared" si="1107"/>
        <v>0</v>
      </c>
      <c r="UU90" s="24">
        <f t="shared" si="1108"/>
        <v>0</v>
      </c>
      <c r="UV90" s="24">
        <f t="shared" si="1109"/>
        <v>0</v>
      </c>
      <c r="VA90" s="24">
        <f t="shared" si="1110"/>
        <v>0</v>
      </c>
      <c r="VB90" s="24">
        <f t="shared" si="1111"/>
        <v>0</v>
      </c>
      <c r="VC90" s="24">
        <f t="shared" si="1112"/>
        <v>0</v>
      </c>
      <c r="VH90" s="24">
        <f t="shared" si="1113"/>
        <v>0</v>
      </c>
      <c r="VI90" s="24">
        <f t="shared" si="1114"/>
        <v>0</v>
      </c>
      <c r="VJ90" s="24">
        <f t="shared" si="1115"/>
        <v>0</v>
      </c>
      <c r="VO90" s="24">
        <f t="shared" si="1116"/>
        <v>0</v>
      </c>
      <c r="VP90" s="24">
        <f t="shared" si="1117"/>
        <v>0</v>
      </c>
      <c r="VQ90" s="24">
        <f t="shared" si="1118"/>
        <v>0</v>
      </c>
      <c r="VV90" s="24">
        <f t="shared" si="1119"/>
        <v>0</v>
      </c>
      <c r="VW90" s="24">
        <f t="shared" si="1120"/>
        <v>0</v>
      </c>
      <c r="VX90" s="24">
        <f t="shared" si="1121"/>
        <v>0</v>
      </c>
      <c r="WC90" s="24">
        <f t="shared" si="1122"/>
        <v>0</v>
      </c>
      <c r="WD90" s="24">
        <f t="shared" si="1123"/>
        <v>0</v>
      </c>
      <c r="WE90" s="24">
        <f t="shared" si="1124"/>
        <v>0</v>
      </c>
      <c r="WJ90" s="24">
        <f t="shared" si="1125"/>
        <v>0</v>
      </c>
      <c r="WK90" s="24">
        <f t="shared" si="1126"/>
        <v>0</v>
      </c>
      <c r="WL90" s="24">
        <f t="shared" si="1127"/>
        <v>0</v>
      </c>
      <c r="WQ90" s="24">
        <f t="shared" si="1128"/>
        <v>0</v>
      </c>
      <c r="WR90" s="24">
        <f t="shared" si="1129"/>
        <v>0</v>
      </c>
      <c r="WS90" s="24">
        <f t="shared" si="1130"/>
        <v>0</v>
      </c>
      <c r="WX90" s="24">
        <f t="shared" si="1131"/>
        <v>0</v>
      </c>
      <c r="WY90" s="24">
        <f t="shared" si="1132"/>
        <v>0</v>
      </c>
      <c r="WZ90" s="24">
        <f t="shared" si="1133"/>
        <v>0</v>
      </c>
      <c r="XE90" s="24">
        <f t="shared" si="1134"/>
        <v>0</v>
      </c>
      <c r="XF90" s="24">
        <f t="shared" si="1135"/>
        <v>0</v>
      </c>
      <c r="XG90" s="24">
        <f t="shared" si="1136"/>
        <v>0</v>
      </c>
      <c r="XL90" s="24">
        <f t="shared" si="1137"/>
        <v>0</v>
      </c>
      <c r="XM90" s="24">
        <f t="shared" si="1138"/>
        <v>0</v>
      </c>
      <c r="XN90" s="24">
        <f t="shared" si="1139"/>
        <v>0</v>
      </c>
      <c r="XS90" s="24">
        <f t="shared" si="1140"/>
        <v>0</v>
      </c>
      <c r="XT90" s="24">
        <f t="shared" si="1141"/>
        <v>0</v>
      </c>
      <c r="XU90" s="24">
        <f t="shared" si="1142"/>
        <v>0</v>
      </c>
      <c r="XZ90" s="24">
        <f t="shared" si="1143"/>
        <v>0</v>
      </c>
      <c r="YA90" s="24">
        <f t="shared" si="1144"/>
        <v>0</v>
      </c>
      <c r="YB90" s="24">
        <f t="shared" si="1145"/>
        <v>0</v>
      </c>
      <c r="YG90" s="24">
        <f t="shared" si="1146"/>
        <v>0</v>
      </c>
      <c r="YH90" s="24">
        <f t="shared" si="1147"/>
        <v>0</v>
      </c>
      <c r="YI90" s="24">
        <f t="shared" si="1148"/>
        <v>0</v>
      </c>
      <c r="YN90" s="24">
        <f t="shared" si="1149"/>
        <v>0</v>
      </c>
      <c r="YO90" s="24">
        <f t="shared" si="1150"/>
        <v>0</v>
      </c>
      <c r="YP90" s="24">
        <f t="shared" si="1151"/>
        <v>0</v>
      </c>
      <c r="YU90" s="24">
        <f t="shared" si="1152"/>
        <v>0</v>
      </c>
      <c r="YV90" s="24">
        <f t="shared" si="1153"/>
        <v>0</v>
      </c>
      <c r="YW90" s="24">
        <f t="shared" si="1154"/>
        <v>0</v>
      </c>
      <c r="ZB90" s="24">
        <f t="shared" si="1155"/>
        <v>0</v>
      </c>
      <c r="ZC90" s="24">
        <f t="shared" si="1156"/>
        <v>0</v>
      </c>
      <c r="ZD90" s="24">
        <f t="shared" si="1157"/>
        <v>0</v>
      </c>
      <c r="ZI90" s="24">
        <f t="shared" si="1158"/>
        <v>0</v>
      </c>
      <c r="ZJ90" s="24">
        <f t="shared" si="1159"/>
        <v>0</v>
      </c>
      <c r="ZK90" s="24">
        <f t="shared" si="1160"/>
        <v>0</v>
      </c>
      <c r="ZP90" s="24">
        <f t="shared" si="1161"/>
        <v>0</v>
      </c>
      <c r="ZQ90" s="24">
        <f t="shared" si="1162"/>
        <v>0</v>
      </c>
      <c r="ZR90" s="24">
        <f t="shared" si="1163"/>
        <v>0</v>
      </c>
      <c r="ZW90" s="24">
        <f t="shared" si="1164"/>
        <v>0</v>
      </c>
      <c r="ZX90" s="24">
        <f t="shared" si="1165"/>
        <v>0</v>
      </c>
      <c r="ZY90" s="24">
        <f t="shared" si="1166"/>
        <v>0</v>
      </c>
      <c r="AAD90" s="24">
        <f t="shared" si="1167"/>
        <v>0</v>
      </c>
      <c r="AAE90" s="24">
        <f t="shared" si="1168"/>
        <v>0</v>
      </c>
      <c r="AAF90" s="24">
        <f t="shared" si="1169"/>
        <v>0</v>
      </c>
      <c r="AAK90" s="24">
        <f t="shared" si="1170"/>
        <v>0</v>
      </c>
      <c r="AAL90" s="24">
        <f t="shared" si="1171"/>
        <v>0</v>
      </c>
      <c r="AAM90" s="24">
        <f t="shared" si="1172"/>
        <v>0</v>
      </c>
      <c r="AAR90" s="24">
        <f t="shared" si="1173"/>
        <v>0</v>
      </c>
      <c r="AAS90" s="24">
        <f t="shared" si="1174"/>
        <v>0</v>
      </c>
      <c r="AAT90" s="24">
        <f t="shared" si="1175"/>
        <v>0</v>
      </c>
      <c r="AAY90" s="24">
        <f t="shared" si="1176"/>
        <v>0</v>
      </c>
      <c r="AAZ90" s="24">
        <f t="shared" si="1177"/>
        <v>0</v>
      </c>
      <c r="ABA90" s="24">
        <f t="shared" si="1178"/>
        <v>0</v>
      </c>
      <c r="ABF90" s="24">
        <f t="shared" si="1179"/>
        <v>0</v>
      </c>
      <c r="ABG90" s="24">
        <f t="shared" si="1180"/>
        <v>0</v>
      </c>
      <c r="ABH90" s="24">
        <f t="shared" si="1181"/>
        <v>0</v>
      </c>
      <c r="ABM90" s="24">
        <f t="shared" si="1182"/>
        <v>0</v>
      </c>
      <c r="ABN90" s="24">
        <f t="shared" si="1183"/>
        <v>0</v>
      </c>
      <c r="ABO90" s="24">
        <f t="shared" si="1184"/>
        <v>0</v>
      </c>
      <c r="ABT90" s="24">
        <f t="shared" si="1185"/>
        <v>0</v>
      </c>
      <c r="ABU90" s="24">
        <f t="shared" si="1186"/>
        <v>0</v>
      </c>
      <c r="ABV90" s="24">
        <f t="shared" si="1187"/>
        <v>0</v>
      </c>
      <c r="ACA90" s="24">
        <f t="shared" si="1188"/>
        <v>0</v>
      </c>
      <c r="ACB90" s="24">
        <f t="shared" si="1189"/>
        <v>0</v>
      </c>
      <c r="ACC90" s="24">
        <f t="shared" si="1190"/>
        <v>0</v>
      </c>
      <c r="ACH90" s="24">
        <f t="shared" si="1191"/>
        <v>0</v>
      </c>
      <c r="ACI90" s="24">
        <f t="shared" si="1192"/>
        <v>0</v>
      </c>
      <c r="ACJ90" s="24">
        <f t="shared" si="1193"/>
        <v>0</v>
      </c>
      <c r="ACO90" s="24">
        <f t="shared" si="1194"/>
        <v>0</v>
      </c>
      <c r="ACP90" s="24">
        <f t="shared" si="1195"/>
        <v>0</v>
      </c>
      <c r="ACQ90" s="24">
        <f t="shared" si="1196"/>
        <v>0</v>
      </c>
      <c r="ACV90" s="24">
        <f t="shared" si="1197"/>
        <v>0</v>
      </c>
      <c r="ACW90" s="24">
        <f t="shared" si="1198"/>
        <v>0</v>
      </c>
      <c r="ACX90" s="24">
        <f t="shared" si="1199"/>
        <v>0</v>
      </c>
      <c r="ADC90" s="15">
        <f t="shared" si="1200"/>
        <v>0</v>
      </c>
      <c r="ADD90" s="15">
        <f t="shared" si="1201"/>
        <v>0</v>
      </c>
      <c r="ADE90" s="15">
        <f t="shared" si="1202"/>
        <v>0</v>
      </c>
      <c r="ADJ90" s="24">
        <f t="shared" si="1203"/>
        <v>0</v>
      </c>
      <c r="ADK90" s="24">
        <f t="shared" si="1204"/>
        <v>0</v>
      </c>
      <c r="ADL90" s="24">
        <f t="shared" si="1205"/>
        <v>0</v>
      </c>
      <c r="ADQ90" s="24">
        <f t="shared" si="1206"/>
        <v>0</v>
      </c>
      <c r="ADR90" s="24">
        <f t="shared" si="1207"/>
        <v>0</v>
      </c>
      <c r="ADS90" s="24">
        <f t="shared" si="1208"/>
        <v>0</v>
      </c>
      <c r="ADX90" s="24">
        <f t="shared" si="1209"/>
        <v>0</v>
      </c>
      <c r="ADY90" s="24">
        <f t="shared" si="1210"/>
        <v>0</v>
      </c>
      <c r="ADZ90" s="24">
        <f t="shared" si="1211"/>
        <v>0</v>
      </c>
      <c r="AEE90" s="24">
        <f t="shared" si="1212"/>
        <v>0</v>
      </c>
      <c r="AEF90" s="24">
        <f t="shared" si="1213"/>
        <v>0</v>
      </c>
      <c r="AEG90" s="24">
        <f t="shared" si="1214"/>
        <v>0</v>
      </c>
      <c r="AEL90" s="24">
        <f t="shared" si="1215"/>
        <v>0</v>
      </c>
      <c r="AEM90" s="24">
        <f t="shared" si="1216"/>
        <v>0</v>
      </c>
      <c r="AEN90" s="24">
        <f t="shared" si="1217"/>
        <v>0</v>
      </c>
      <c r="AES90" s="24">
        <f t="shared" si="1218"/>
        <v>0</v>
      </c>
      <c r="AET90" s="24">
        <f t="shared" si="1219"/>
        <v>0</v>
      </c>
      <c r="AEU90" s="24">
        <f t="shared" si="1220"/>
        <v>0</v>
      </c>
      <c r="AEZ90" s="24">
        <f t="shared" si="1221"/>
        <v>0</v>
      </c>
      <c r="AFA90" s="24">
        <f t="shared" si="1222"/>
        <v>0</v>
      </c>
      <c r="AFB90" s="24">
        <f t="shared" si="1223"/>
        <v>0</v>
      </c>
      <c r="AFG90" s="24">
        <f t="shared" si="1224"/>
        <v>0</v>
      </c>
      <c r="AFH90" s="24">
        <f t="shared" si="1225"/>
        <v>0</v>
      </c>
      <c r="AFI90" s="24">
        <f t="shared" si="1226"/>
        <v>0</v>
      </c>
      <c r="AFN90" s="24">
        <f t="shared" si="1227"/>
        <v>0</v>
      </c>
      <c r="AFO90" s="24">
        <f t="shared" si="1228"/>
        <v>0</v>
      </c>
      <c r="AFP90" s="24">
        <f t="shared" si="1229"/>
        <v>0</v>
      </c>
      <c r="AFU90" s="24">
        <f t="shared" si="1230"/>
        <v>0</v>
      </c>
      <c r="AFV90" s="24">
        <f t="shared" si="1231"/>
        <v>0</v>
      </c>
      <c r="AFW90" s="24">
        <f t="shared" si="1232"/>
        <v>0</v>
      </c>
      <c r="AGB90" s="24">
        <f t="shared" si="1233"/>
        <v>0</v>
      </c>
      <c r="AGC90" s="24">
        <f t="shared" si="1234"/>
        <v>0</v>
      </c>
      <c r="AGD90" s="24">
        <f t="shared" si="1235"/>
        <v>0</v>
      </c>
      <c r="AGI90" s="24">
        <f t="shared" si="1236"/>
        <v>0</v>
      </c>
      <c r="AGJ90" s="24">
        <f t="shared" si="1237"/>
        <v>0</v>
      </c>
      <c r="AGK90" s="24">
        <f t="shared" si="1238"/>
        <v>0</v>
      </c>
      <c r="AGP90" s="24">
        <f t="shared" si="1239"/>
        <v>0</v>
      </c>
      <c r="AGQ90" s="24">
        <f t="shared" si="1240"/>
        <v>0</v>
      </c>
      <c r="AGR90" s="24">
        <f t="shared" si="1241"/>
        <v>0</v>
      </c>
      <c r="AGW90" s="24">
        <f t="shared" si="1242"/>
        <v>0</v>
      </c>
      <c r="AGX90" s="24">
        <f t="shared" si="1243"/>
        <v>0</v>
      </c>
      <c r="AGY90" s="24">
        <f t="shared" si="1244"/>
        <v>0</v>
      </c>
      <c r="AHD90" s="24">
        <f t="shared" si="1245"/>
        <v>0</v>
      </c>
      <c r="AHE90" s="24">
        <f t="shared" si="1246"/>
        <v>0</v>
      </c>
      <c r="AHF90" s="24">
        <f t="shared" si="1247"/>
        <v>0</v>
      </c>
      <c r="AHK90" s="24">
        <f t="shared" si="1248"/>
        <v>0</v>
      </c>
      <c r="AHL90" s="24">
        <f t="shared" si="1249"/>
        <v>0</v>
      </c>
      <c r="AHM90" s="24">
        <f t="shared" si="1250"/>
        <v>0</v>
      </c>
      <c r="AHR90" s="24">
        <f t="shared" si="1251"/>
        <v>0</v>
      </c>
      <c r="AHS90" s="24">
        <f t="shared" si="1252"/>
        <v>0</v>
      </c>
      <c r="AHT90" s="24">
        <f t="shared" si="1253"/>
        <v>0</v>
      </c>
      <c r="AHY90" s="24">
        <f t="shared" si="1254"/>
        <v>0</v>
      </c>
      <c r="AHZ90" s="24">
        <f t="shared" si="1255"/>
        <v>0</v>
      </c>
      <c r="AIA90" s="24">
        <f t="shared" si="1256"/>
        <v>0</v>
      </c>
      <c r="AIF90" s="24">
        <f t="shared" si="1257"/>
        <v>0</v>
      </c>
      <c r="AIG90" s="24">
        <f t="shared" si="1258"/>
        <v>0</v>
      </c>
      <c r="AIH90" s="24">
        <f t="shared" si="1259"/>
        <v>0</v>
      </c>
      <c r="AIM90" s="24">
        <f t="shared" si="1260"/>
        <v>0</v>
      </c>
      <c r="AIN90" s="24">
        <f t="shared" si="1261"/>
        <v>0</v>
      </c>
      <c r="AIO90" s="24">
        <f t="shared" si="1262"/>
        <v>0</v>
      </c>
      <c r="AIT90" s="24">
        <f t="shared" si="1263"/>
        <v>0</v>
      </c>
      <c r="AIU90" s="24">
        <f t="shared" si="1264"/>
        <v>0</v>
      </c>
      <c r="AIV90" s="24">
        <f t="shared" si="1265"/>
        <v>0</v>
      </c>
      <c r="AJA90" s="24">
        <f t="shared" si="1266"/>
        <v>0</v>
      </c>
      <c r="AJB90" s="24">
        <f t="shared" si="1267"/>
        <v>0</v>
      </c>
      <c r="AJC90" s="24">
        <f t="shared" si="1268"/>
        <v>0</v>
      </c>
      <c r="AJH90" s="24">
        <f t="shared" si="1269"/>
        <v>0</v>
      </c>
      <c r="AJI90" s="24">
        <f t="shared" si="1270"/>
        <v>0</v>
      </c>
      <c r="AJJ90" s="24">
        <f t="shared" si="1271"/>
        <v>0</v>
      </c>
      <c r="AJO90" s="24">
        <f t="shared" si="1272"/>
        <v>0</v>
      </c>
      <c r="AJP90" s="24">
        <f t="shared" si="1273"/>
        <v>0</v>
      </c>
      <c r="AJQ90" s="24">
        <f t="shared" si="1274"/>
        <v>0</v>
      </c>
      <c r="AJV90" s="24">
        <f t="shared" si="1275"/>
        <v>0</v>
      </c>
      <c r="AJW90" s="24">
        <f t="shared" si="1276"/>
        <v>0</v>
      </c>
      <c r="AJX90" s="24">
        <f t="shared" si="1277"/>
        <v>0</v>
      </c>
      <c r="AKC90" s="24">
        <f t="shared" si="1278"/>
        <v>0</v>
      </c>
      <c r="AKD90" s="24">
        <f t="shared" si="1279"/>
        <v>0</v>
      </c>
      <c r="AKE90" s="24">
        <f t="shared" si="1280"/>
        <v>0</v>
      </c>
      <c r="AKJ90" s="24">
        <f t="shared" si="1281"/>
        <v>0</v>
      </c>
      <c r="AKK90" s="24">
        <f t="shared" si="1282"/>
        <v>0</v>
      </c>
      <c r="AKL90" s="24">
        <f t="shared" si="1283"/>
        <v>0</v>
      </c>
      <c r="AKQ90" s="24">
        <f t="shared" si="1284"/>
        <v>0</v>
      </c>
      <c r="AKR90" s="24">
        <f t="shared" si="1285"/>
        <v>0</v>
      </c>
      <c r="AKS90" s="24">
        <f t="shared" si="1286"/>
        <v>0</v>
      </c>
      <c r="AKX90" s="24">
        <f t="shared" si="1287"/>
        <v>0</v>
      </c>
      <c r="AKY90" s="24">
        <f t="shared" si="1288"/>
        <v>0</v>
      </c>
      <c r="AKZ90" s="24">
        <f t="shared" si="1289"/>
        <v>0</v>
      </c>
      <c r="ALE90" s="24">
        <f t="shared" si="1290"/>
        <v>0</v>
      </c>
      <c r="ALF90" s="24">
        <f t="shared" si="1291"/>
        <v>0</v>
      </c>
      <c r="ALG90" s="24">
        <f t="shared" si="1292"/>
        <v>0</v>
      </c>
      <c r="ALL90" s="24">
        <f t="shared" si="1293"/>
        <v>0</v>
      </c>
      <c r="ALM90" s="24">
        <f t="shared" si="1294"/>
        <v>0</v>
      </c>
      <c r="ALN90" s="24">
        <f t="shared" si="1295"/>
        <v>0</v>
      </c>
      <c r="ALS90" s="24">
        <f t="shared" si="1296"/>
        <v>0</v>
      </c>
      <c r="ALT90" s="24">
        <f t="shared" si="1297"/>
        <v>0</v>
      </c>
      <c r="ALU90" s="24">
        <f t="shared" si="1298"/>
        <v>0</v>
      </c>
      <c r="ALZ90" s="24">
        <f t="shared" si="1299"/>
        <v>0</v>
      </c>
      <c r="AMA90" s="24">
        <f t="shared" si="1300"/>
        <v>0</v>
      </c>
      <c r="AMB90" s="24">
        <f t="shared" si="1301"/>
        <v>0</v>
      </c>
      <c r="AMG90" s="24">
        <f t="shared" si="1302"/>
        <v>0</v>
      </c>
      <c r="AMH90" s="24">
        <f t="shared" si="1303"/>
        <v>0</v>
      </c>
      <c r="AMI90" s="24">
        <f t="shared" si="1304"/>
        <v>0</v>
      </c>
      <c r="AMN90" s="24">
        <f t="shared" si="1305"/>
        <v>0</v>
      </c>
      <c r="AMO90" s="24">
        <f t="shared" si="1306"/>
        <v>0</v>
      </c>
      <c r="AMP90" s="24">
        <f t="shared" si="1307"/>
        <v>0</v>
      </c>
      <c r="AMU90" s="24">
        <f t="shared" si="1308"/>
        <v>0</v>
      </c>
      <c r="AMV90" s="24">
        <f t="shared" si="1309"/>
        <v>0</v>
      </c>
      <c r="AMW90" s="24">
        <f t="shared" si="1310"/>
        <v>0</v>
      </c>
      <c r="ANB90" s="24">
        <f t="shared" si="1311"/>
        <v>0</v>
      </c>
      <c r="ANC90" s="24">
        <f t="shared" si="1312"/>
        <v>0</v>
      </c>
      <c r="AND90" s="24">
        <f t="shared" si="1313"/>
        <v>0</v>
      </c>
      <c r="ANI90" s="24">
        <f t="shared" si="1314"/>
        <v>0</v>
      </c>
      <c r="ANJ90" s="24">
        <f t="shared" si="1315"/>
        <v>0</v>
      </c>
      <c r="ANK90" s="24">
        <f t="shared" si="1316"/>
        <v>0</v>
      </c>
      <c r="ANP90" s="24">
        <f t="shared" si="1317"/>
        <v>0</v>
      </c>
      <c r="ANQ90" s="24">
        <f t="shared" si="1318"/>
        <v>0</v>
      </c>
      <c r="ANR90" s="24">
        <f t="shared" si="1319"/>
        <v>0</v>
      </c>
      <c r="ANW90" s="24">
        <f t="shared" si="1320"/>
        <v>0</v>
      </c>
      <c r="ANX90" s="24">
        <f t="shared" si="1321"/>
        <v>0</v>
      </c>
      <c r="ANY90" s="24">
        <f t="shared" si="1322"/>
        <v>0</v>
      </c>
      <c r="AOD90" s="24">
        <f t="shared" si="1323"/>
        <v>0</v>
      </c>
      <c r="AOE90" s="24">
        <f t="shared" si="1324"/>
        <v>0</v>
      </c>
      <c r="AOF90" s="24">
        <f t="shared" si="1325"/>
        <v>0</v>
      </c>
      <c r="AOK90" s="24">
        <f t="shared" si="1326"/>
        <v>0</v>
      </c>
      <c r="AOL90" s="24">
        <f t="shared" si="1327"/>
        <v>0</v>
      </c>
      <c r="AOM90" s="24">
        <f t="shared" si="1328"/>
        <v>0</v>
      </c>
      <c r="AOR90" s="24">
        <f t="shared" si="1329"/>
        <v>0</v>
      </c>
      <c r="AOS90" s="24">
        <f t="shared" si="1330"/>
        <v>0</v>
      </c>
      <c r="AOT90" s="24">
        <f t="shared" si="1331"/>
        <v>0</v>
      </c>
      <c r="AOY90" s="24">
        <f t="shared" si="1332"/>
        <v>0</v>
      </c>
      <c r="AOZ90" s="24">
        <f t="shared" si="1333"/>
        <v>0</v>
      </c>
      <c r="APA90" s="24">
        <f t="shared" si="1334"/>
        <v>0</v>
      </c>
      <c r="APF90" s="24">
        <f t="shared" si="1335"/>
        <v>0</v>
      </c>
      <c r="APG90" s="24">
        <f t="shared" si="1336"/>
        <v>0</v>
      </c>
      <c r="APH90" s="24">
        <f t="shared" si="1337"/>
        <v>0</v>
      </c>
      <c r="APM90" s="24">
        <f t="shared" si="1338"/>
        <v>0</v>
      </c>
      <c r="APN90" s="24">
        <f t="shared" si="1339"/>
        <v>0</v>
      </c>
      <c r="APO90" s="24">
        <f t="shared" si="1340"/>
        <v>0</v>
      </c>
      <c r="APT90" s="24">
        <f t="shared" si="1341"/>
        <v>0</v>
      </c>
      <c r="APU90" s="24">
        <f t="shared" si="1342"/>
        <v>0</v>
      </c>
      <c r="APV90" s="24">
        <f t="shared" si="1343"/>
        <v>0</v>
      </c>
      <c r="AQA90" s="24">
        <f t="shared" si="1344"/>
        <v>0</v>
      </c>
      <c r="AQB90" s="24">
        <f t="shared" si="1345"/>
        <v>0</v>
      </c>
      <c r="AQC90" s="24">
        <f t="shared" si="1346"/>
        <v>0</v>
      </c>
      <c r="AQH90" s="24">
        <f t="shared" si="1347"/>
        <v>0</v>
      </c>
      <c r="AQI90" s="24">
        <f t="shared" si="1348"/>
        <v>0</v>
      </c>
      <c r="AQJ90" s="24">
        <f t="shared" si="1349"/>
        <v>0</v>
      </c>
      <c r="AQO90" s="24">
        <f t="shared" si="1350"/>
        <v>0</v>
      </c>
      <c r="AQP90" s="24">
        <f t="shared" si="1351"/>
        <v>0</v>
      </c>
      <c r="AQQ90" s="24">
        <f t="shared" si="1352"/>
        <v>0</v>
      </c>
      <c r="AQV90" s="24">
        <f t="shared" si="1353"/>
        <v>0</v>
      </c>
      <c r="AQW90" s="24">
        <f t="shared" si="1354"/>
        <v>0</v>
      </c>
      <c r="AQX90" s="24">
        <f t="shared" si="1355"/>
        <v>0</v>
      </c>
      <c r="ARC90" s="24">
        <f t="shared" si="1356"/>
        <v>0</v>
      </c>
      <c r="ARD90" s="24">
        <f t="shared" si="1357"/>
        <v>0</v>
      </c>
      <c r="ARE90" s="24">
        <f t="shared" si="1358"/>
        <v>0</v>
      </c>
      <c r="ARJ90" s="24">
        <f t="shared" si="1359"/>
        <v>0</v>
      </c>
      <c r="ARK90" s="24">
        <f t="shared" si="1360"/>
        <v>0</v>
      </c>
      <c r="ARL90" s="24">
        <f t="shared" si="1361"/>
        <v>0</v>
      </c>
      <c r="ARQ90" s="24">
        <f t="shared" si="1362"/>
        <v>0</v>
      </c>
      <c r="ARR90" s="24">
        <f t="shared" si="1363"/>
        <v>0</v>
      </c>
      <c r="ARS90" s="24">
        <f t="shared" si="1364"/>
        <v>0</v>
      </c>
      <c r="ARX90" s="24">
        <f t="shared" si="1365"/>
        <v>0</v>
      </c>
      <c r="ARY90" s="24">
        <f t="shared" si="1366"/>
        <v>0</v>
      </c>
      <c r="ARZ90" s="24">
        <f t="shared" si="1367"/>
        <v>0</v>
      </c>
      <c r="ASE90" s="24">
        <f t="shared" si="1368"/>
        <v>0</v>
      </c>
      <c r="ASF90" s="24">
        <f t="shared" si="1369"/>
        <v>0</v>
      </c>
      <c r="ASG90" s="24">
        <f t="shared" si="1370"/>
        <v>0</v>
      </c>
      <c r="ASL90" s="24">
        <f t="shared" si="1371"/>
        <v>0</v>
      </c>
      <c r="ASM90" s="24">
        <f t="shared" si="1372"/>
        <v>0</v>
      </c>
      <c r="ASN90" s="24">
        <f t="shared" si="1373"/>
        <v>0</v>
      </c>
      <c r="ASS90" s="24">
        <f t="shared" si="1374"/>
        <v>0</v>
      </c>
      <c r="AST90" s="24">
        <f t="shared" si="1375"/>
        <v>0</v>
      </c>
      <c r="ASU90" s="24">
        <f t="shared" si="1376"/>
        <v>0</v>
      </c>
      <c r="ASZ90" s="24">
        <f t="shared" si="1377"/>
        <v>0</v>
      </c>
      <c r="ATA90" s="24">
        <f t="shared" si="1378"/>
        <v>0</v>
      </c>
      <c r="ATB90" s="24">
        <f t="shared" si="1379"/>
        <v>0</v>
      </c>
      <c r="ATG90" s="24">
        <f t="shared" si="1380"/>
        <v>0</v>
      </c>
      <c r="ATH90" s="24">
        <f t="shared" si="1381"/>
        <v>0</v>
      </c>
      <c r="ATI90" s="24">
        <f t="shared" si="1382"/>
        <v>0</v>
      </c>
      <c r="ATN90" s="24">
        <f t="shared" si="1383"/>
        <v>0</v>
      </c>
      <c r="ATO90" s="24">
        <f t="shared" si="1384"/>
        <v>0</v>
      </c>
      <c r="ATP90" s="24">
        <f t="shared" si="1385"/>
        <v>0</v>
      </c>
      <c r="ATU90" s="24">
        <f t="shared" si="1386"/>
        <v>0</v>
      </c>
      <c r="ATV90" s="24">
        <f t="shared" si="1387"/>
        <v>0</v>
      </c>
      <c r="ATW90" s="24">
        <f t="shared" si="1388"/>
        <v>0</v>
      </c>
      <c r="AUB90" s="24">
        <f t="shared" si="1389"/>
        <v>0</v>
      </c>
      <c r="AUC90" s="24">
        <f t="shared" si="1390"/>
        <v>0</v>
      </c>
      <c r="AUD90" s="24">
        <f t="shared" si="1391"/>
        <v>0</v>
      </c>
      <c r="AUI90" s="24">
        <f t="shared" si="1392"/>
        <v>0</v>
      </c>
      <c r="AUJ90" s="24">
        <f t="shared" si="1393"/>
        <v>0</v>
      </c>
      <c r="AUK90" s="24">
        <f t="shared" si="1394"/>
        <v>0</v>
      </c>
      <c r="AUP90" s="24">
        <f t="shared" si="1395"/>
        <v>0</v>
      </c>
      <c r="AUQ90" s="24">
        <f t="shared" si="1396"/>
        <v>0</v>
      </c>
      <c r="AUR90" s="24">
        <f t="shared" si="1397"/>
        <v>0</v>
      </c>
      <c r="AUW90" s="24">
        <f t="shared" si="1398"/>
        <v>0</v>
      </c>
      <c r="AUX90" s="24">
        <f t="shared" si="1399"/>
        <v>0</v>
      </c>
      <c r="AUY90" s="24">
        <f t="shared" si="1400"/>
        <v>0</v>
      </c>
      <c r="AVD90" s="24">
        <f t="shared" si="1401"/>
        <v>0</v>
      </c>
      <c r="AVE90" s="24">
        <f t="shared" si="1402"/>
        <v>0</v>
      </c>
      <c r="AVF90" s="24">
        <f t="shared" si="1403"/>
        <v>0</v>
      </c>
      <c r="AVK90" s="24">
        <f t="shared" si="1404"/>
        <v>0</v>
      </c>
      <c r="AVL90" s="24">
        <f t="shared" si="1405"/>
        <v>0</v>
      </c>
      <c r="AVM90" s="24">
        <f t="shared" si="1406"/>
        <v>0</v>
      </c>
      <c r="AVR90" s="24">
        <f t="shared" si="1407"/>
        <v>0</v>
      </c>
      <c r="AVS90" s="24">
        <f t="shared" si="1408"/>
        <v>0</v>
      </c>
      <c r="AVT90" s="24">
        <f t="shared" si="1409"/>
        <v>0</v>
      </c>
      <c r="AVY90" s="24">
        <f t="shared" si="1410"/>
        <v>0</v>
      </c>
      <c r="AVZ90" s="24">
        <f t="shared" si="1411"/>
        <v>0</v>
      </c>
      <c r="AWA90" s="24">
        <f t="shared" si="1412"/>
        <v>0</v>
      </c>
      <c r="AWF90" s="24">
        <f t="shared" si="1413"/>
        <v>0</v>
      </c>
      <c r="AWG90" s="24">
        <f t="shared" si="1414"/>
        <v>0</v>
      </c>
      <c r="AWH90" s="24">
        <f t="shared" si="1415"/>
        <v>0</v>
      </c>
      <c r="AWM90" s="24">
        <f t="shared" si="1416"/>
        <v>0</v>
      </c>
      <c r="AWN90" s="24">
        <f t="shared" si="1417"/>
        <v>0</v>
      </c>
      <c r="AWO90" s="24">
        <f t="shared" si="1418"/>
        <v>0</v>
      </c>
      <c r="AWT90" s="24">
        <f t="shared" si="1419"/>
        <v>0</v>
      </c>
      <c r="AWU90" s="24">
        <f t="shared" si="1420"/>
        <v>0</v>
      </c>
      <c r="AWV90" s="24">
        <f t="shared" si="1421"/>
        <v>0</v>
      </c>
      <c r="AXA90" s="24">
        <f t="shared" si="1422"/>
        <v>0</v>
      </c>
      <c r="AXB90" s="24">
        <f t="shared" si="1423"/>
        <v>0</v>
      </c>
      <c r="AXC90" s="24">
        <f t="shared" si="1424"/>
        <v>0</v>
      </c>
      <c r="AXH90" s="24">
        <f t="shared" si="1425"/>
        <v>0</v>
      </c>
      <c r="AXI90" s="24">
        <f t="shared" si="1426"/>
        <v>0</v>
      </c>
      <c r="AXJ90" s="24">
        <f t="shared" si="1427"/>
        <v>0</v>
      </c>
      <c r="AXO90" s="24">
        <f t="shared" si="1428"/>
        <v>0</v>
      </c>
      <c r="AXP90" s="24">
        <f t="shared" si="1429"/>
        <v>0</v>
      </c>
      <c r="AXQ90" s="24">
        <f t="shared" si="1430"/>
        <v>0</v>
      </c>
      <c r="AXV90" s="24">
        <f t="shared" si="1431"/>
        <v>0</v>
      </c>
      <c r="AXW90" s="24">
        <f t="shared" si="1432"/>
        <v>0</v>
      </c>
      <c r="AXX90" s="24">
        <f t="shared" si="1433"/>
        <v>0</v>
      </c>
      <c r="AYC90" s="24">
        <f t="shared" si="1434"/>
        <v>0</v>
      </c>
      <c r="AYD90" s="24">
        <f t="shared" si="1435"/>
        <v>0</v>
      </c>
      <c r="AYE90" s="24">
        <f t="shared" si="1436"/>
        <v>0</v>
      </c>
      <c r="AYJ90" s="24">
        <f t="shared" si="1437"/>
        <v>0</v>
      </c>
      <c r="AYK90" s="24">
        <f t="shared" si="1438"/>
        <v>0</v>
      </c>
      <c r="AYL90" s="24">
        <f t="shared" si="1439"/>
        <v>0</v>
      </c>
      <c r="AYQ90" s="24">
        <f t="shared" si="1440"/>
        <v>0</v>
      </c>
      <c r="AYR90" s="24">
        <f t="shared" si="1441"/>
        <v>0</v>
      </c>
      <c r="AYS90" s="24">
        <f t="shared" si="1442"/>
        <v>0</v>
      </c>
      <c r="AYX90" s="24">
        <f t="shared" si="1443"/>
        <v>0</v>
      </c>
      <c r="AYY90" s="24">
        <f t="shared" si="1444"/>
        <v>0</v>
      </c>
      <c r="AYZ90" s="24">
        <f t="shared" si="1445"/>
        <v>0</v>
      </c>
      <c r="AZE90" s="24">
        <f t="shared" si="1446"/>
        <v>0</v>
      </c>
      <c r="AZF90" s="24">
        <f t="shared" si="1447"/>
        <v>0</v>
      </c>
      <c r="AZG90" s="24">
        <f t="shared" si="1448"/>
        <v>0</v>
      </c>
      <c r="AZL90" s="24">
        <f t="shared" si="1449"/>
        <v>0</v>
      </c>
      <c r="AZM90" s="24">
        <f t="shared" si="1450"/>
        <v>0</v>
      </c>
      <c r="AZN90" s="24">
        <f t="shared" si="1451"/>
        <v>0</v>
      </c>
      <c r="AZS90" s="24">
        <f t="shared" si="1452"/>
        <v>0</v>
      </c>
      <c r="AZT90" s="24">
        <f t="shared" si="1453"/>
        <v>0</v>
      </c>
      <c r="AZU90" s="24">
        <f t="shared" si="1454"/>
        <v>0</v>
      </c>
      <c r="AZZ90" s="24">
        <f t="shared" si="1455"/>
        <v>0</v>
      </c>
      <c r="BAA90" s="24">
        <f t="shared" si="1456"/>
        <v>0</v>
      </c>
      <c r="BAB90" s="24">
        <f t="shared" si="1457"/>
        <v>0</v>
      </c>
      <c r="BAG90" s="24">
        <f t="shared" si="1458"/>
        <v>0</v>
      </c>
      <c r="BAH90" s="24">
        <f t="shared" si="1459"/>
        <v>0</v>
      </c>
      <c r="BAI90" s="24">
        <f t="shared" si="1460"/>
        <v>0</v>
      </c>
      <c r="BAN90" s="24">
        <f t="shared" si="1461"/>
        <v>0</v>
      </c>
      <c r="BAO90" s="24">
        <f t="shared" si="1462"/>
        <v>0</v>
      </c>
      <c r="BAP90" s="24">
        <f t="shared" si="1463"/>
        <v>0</v>
      </c>
      <c r="BAU90" s="24">
        <f t="shared" si="1464"/>
        <v>0</v>
      </c>
      <c r="BAV90" s="24">
        <f t="shared" si="1465"/>
        <v>0</v>
      </c>
      <c r="BAW90" s="24">
        <f t="shared" si="1466"/>
        <v>0</v>
      </c>
      <c r="BBB90" s="24">
        <f t="shared" si="1467"/>
        <v>0</v>
      </c>
      <c r="BBC90" s="24">
        <f t="shared" si="1468"/>
        <v>0</v>
      </c>
      <c r="BBD90" s="24">
        <f t="shared" si="1469"/>
        <v>0</v>
      </c>
      <c r="BBI90" s="24">
        <f t="shared" si="1470"/>
        <v>0</v>
      </c>
      <c r="BBJ90" s="24">
        <f t="shared" si="1471"/>
        <v>0</v>
      </c>
      <c r="BBK90" s="24">
        <f t="shared" si="1472"/>
        <v>0</v>
      </c>
      <c r="BBP90" s="24">
        <f t="shared" si="1473"/>
        <v>0</v>
      </c>
      <c r="BBQ90" s="24">
        <f t="shared" si="1474"/>
        <v>0</v>
      </c>
      <c r="BBR90" s="24">
        <f t="shared" si="1475"/>
        <v>0</v>
      </c>
      <c r="BBW90" s="24">
        <f t="shared" si="1476"/>
        <v>0</v>
      </c>
      <c r="BBX90" s="24">
        <f t="shared" si="1477"/>
        <v>0</v>
      </c>
      <c r="BBY90" s="24">
        <f t="shared" si="1478"/>
        <v>0</v>
      </c>
      <c r="BCD90" s="24">
        <f t="shared" si="1479"/>
        <v>0</v>
      </c>
      <c r="BCE90" s="24">
        <f t="shared" si="1480"/>
        <v>0</v>
      </c>
      <c r="BCF90" s="24">
        <f t="shared" si="1481"/>
        <v>0</v>
      </c>
      <c r="BCK90" s="24">
        <f t="shared" si="1482"/>
        <v>0</v>
      </c>
      <c r="BCL90" s="24">
        <f t="shared" si="1483"/>
        <v>0</v>
      </c>
      <c r="BCM90" s="24">
        <f t="shared" si="1484"/>
        <v>0</v>
      </c>
      <c r="BCR90" s="24">
        <f t="shared" si="1485"/>
        <v>0</v>
      </c>
      <c r="BCS90" s="24">
        <f t="shared" si="1486"/>
        <v>0</v>
      </c>
      <c r="BCT90" s="24">
        <f t="shared" si="1487"/>
        <v>0</v>
      </c>
      <c r="BCY90" s="24">
        <f t="shared" si="1488"/>
        <v>0</v>
      </c>
      <c r="BCZ90" s="24">
        <f t="shared" si="1489"/>
        <v>0</v>
      </c>
      <c r="BDA90" s="24">
        <f t="shared" si="1490"/>
        <v>0</v>
      </c>
      <c r="BDF90" s="24">
        <f t="shared" si="1491"/>
        <v>0</v>
      </c>
      <c r="BDG90" s="24">
        <f t="shared" si="1492"/>
        <v>0</v>
      </c>
      <c r="BDH90" s="24">
        <f t="shared" si="1493"/>
        <v>0</v>
      </c>
      <c r="BDM90" s="24">
        <f t="shared" si="1494"/>
        <v>0</v>
      </c>
      <c r="BDN90" s="24">
        <f t="shared" si="1495"/>
        <v>0</v>
      </c>
      <c r="BDO90" s="24">
        <f t="shared" si="1496"/>
        <v>0</v>
      </c>
      <c r="BDT90" s="24">
        <f t="shared" si="1497"/>
        <v>0</v>
      </c>
      <c r="BDU90" s="24">
        <f t="shared" si="1498"/>
        <v>0</v>
      </c>
      <c r="BDV90" s="24">
        <f t="shared" si="1499"/>
        <v>0</v>
      </c>
      <c r="BEA90" s="24">
        <f t="shared" si="1500"/>
        <v>0</v>
      </c>
      <c r="BEB90" s="24">
        <f t="shared" si="1501"/>
        <v>0</v>
      </c>
      <c r="BEC90" s="24">
        <f t="shared" si="1502"/>
        <v>0</v>
      </c>
      <c r="BEH90" s="24">
        <f t="shared" si="1503"/>
        <v>0</v>
      </c>
      <c r="BEI90" s="24">
        <f t="shared" si="1504"/>
        <v>0</v>
      </c>
      <c r="BEJ90" s="24">
        <f t="shared" si="1505"/>
        <v>0</v>
      </c>
      <c r="BEO90" s="24">
        <f t="shared" si="1506"/>
        <v>0</v>
      </c>
      <c r="BEP90" s="24">
        <f t="shared" si="1507"/>
        <v>0</v>
      </c>
      <c r="BEQ90" s="24">
        <f t="shared" si="1508"/>
        <v>0</v>
      </c>
      <c r="BEV90" s="24">
        <f t="shared" si="1509"/>
        <v>0</v>
      </c>
      <c r="BEW90" s="24">
        <f t="shared" si="1510"/>
        <v>0</v>
      </c>
      <c r="BEX90" s="24">
        <f t="shared" si="1511"/>
        <v>0</v>
      </c>
      <c r="BFC90" s="24">
        <f t="shared" si="1512"/>
        <v>0</v>
      </c>
      <c r="BFD90" s="24">
        <f t="shared" si="1513"/>
        <v>0</v>
      </c>
      <c r="BFE90" s="24">
        <f t="shared" si="1514"/>
        <v>0</v>
      </c>
      <c r="BFJ90" s="24">
        <f t="shared" si="1515"/>
        <v>0</v>
      </c>
      <c r="BFK90" s="24">
        <f t="shared" si="1516"/>
        <v>0</v>
      </c>
      <c r="BFL90" s="24">
        <f t="shared" si="1517"/>
        <v>0</v>
      </c>
      <c r="BFQ90" s="24">
        <f t="shared" si="1518"/>
        <v>0</v>
      </c>
      <c r="BFR90" s="24">
        <f t="shared" si="1519"/>
        <v>0</v>
      </c>
      <c r="BFS90" s="24">
        <f t="shared" si="1520"/>
        <v>0</v>
      </c>
      <c r="BFX90" s="24">
        <f t="shared" si="1521"/>
        <v>0</v>
      </c>
      <c r="BFY90" s="24">
        <f t="shared" si="1522"/>
        <v>0</v>
      </c>
      <c r="BFZ90" s="24">
        <f t="shared" si="1523"/>
        <v>0</v>
      </c>
      <c r="BGE90" s="24">
        <f t="shared" si="1524"/>
        <v>0</v>
      </c>
      <c r="BGF90" s="24">
        <f t="shared" si="1525"/>
        <v>0</v>
      </c>
      <c r="BGG90" s="24">
        <f t="shared" si="1526"/>
        <v>0</v>
      </c>
      <c r="BGL90" s="24">
        <f t="shared" si="1527"/>
        <v>0</v>
      </c>
      <c r="BGM90" s="24">
        <f t="shared" si="1528"/>
        <v>0</v>
      </c>
      <c r="BGN90" s="24">
        <f t="shared" si="1529"/>
        <v>0</v>
      </c>
      <c r="BGS90" s="24">
        <f t="shared" si="1530"/>
        <v>0</v>
      </c>
      <c r="BGT90" s="24">
        <f t="shared" si="1531"/>
        <v>0</v>
      </c>
      <c r="BGU90" s="24">
        <f t="shared" si="1532"/>
        <v>0</v>
      </c>
      <c r="BGZ90" s="24">
        <f t="shared" si="1533"/>
        <v>0</v>
      </c>
      <c r="BHA90" s="24">
        <f t="shared" si="1534"/>
        <v>0</v>
      </c>
      <c r="BHB90" s="24">
        <f t="shared" si="1535"/>
        <v>0</v>
      </c>
      <c r="BHG90" s="24">
        <f t="shared" si="1536"/>
        <v>0</v>
      </c>
      <c r="BHH90" s="24">
        <f t="shared" si="1537"/>
        <v>0</v>
      </c>
      <c r="BHI90" s="24">
        <f t="shared" si="1538"/>
        <v>0</v>
      </c>
      <c r="BHN90" s="24">
        <f t="shared" si="1539"/>
        <v>0</v>
      </c>
      <c r="BHO90" s="24">
        <f t="shared" si="1540"/>
        <v>0</v>
      </c>
      <c r="BHP90" s="24">
        <f t="shared" si="1541"/>
        <v>0</v>
      </c>
      <c r="BHU90" s="24">
        <f t="shared" si="1542"/>
        <v>0</v>
      </c>
      <c r="BHV90" s="24">
        <f t="shared" si="1543"/>
        <v>0</v>
      </c>
      <c r="BHW90" s="24">
        <f t="shared" si="1544"/>
        <v>0</v>
      </c>
      <c r="BIB90" s="24">
        <f t="shared" si="1545"/>
        <v>0</v>
      </c>
      <c r="BIC90" s="24">
        <f t="shared" si="1546"/>
        <v>0</v>
      </c>
      <c r="BID90" s="24">
        <f t="shared" si="1547"/>
        <v>0</v>
      </c>
      <c r="BII90" s="24">
        <f t="shared" si="1548"/>
        <v>0</v>
      </c>
      <c r="BIJ90" s="24">
        <f t="shared" si="1549"/>
        <v>0</v>
      </c>
      <c r="BIK90" s="24">
        <f t="shared" si="1550"/>
        <v>0</v>
      </c>
      <c r="BIP90" s="24">
        <f t="shared" si="1551"/>
        <v>0</v>
      </c>
      <c r="BIQ90" s="24">
        <f t="shared" si="1552"/>
        <v>0</v>
      </c>
      <c r="BIR90" s="24">
        <f t="shared" si="1553"/>
        <v>0</v>
      </c>
      <c r="BIW90" s="24">
        <f t="shared" si="1554"/>
        <v>0</v>
      </c>
      <c r="BIX90" s="24">
        <f t="shared" si="1555"/>
        <v>0</v>
      </c>
      <c r="BIY90" s="24">
        <f t="shared" si="1556"/>
        <v>0</v>
      </c>
      <c r="BJD90" s="24">
        <f t="shared" si="1557"/>
        <v>0</v>
      </c>
      <c r="BJE90" s="24">
        <f t="shared" si="1558"/>
        <v>0</v>
      </c>
      <c r="BJF90" s="24">
        <f t="shared" si="1559"/>
        <v>0</v>
      </c>
      <c r="BJK90" s="24">
        <f t="shared" si="1560"/>
        <v>0</v>
      </c>
      <c r="BJL90" s="24">
        <f t="shared" si="1561"/>
        <v>0</v>
      </c>
      <c r="BJM90" s="24">
        <f t="shared" si="1562"/>
        <v>0</v>
      </c>
      <c r="BJR90" s="24">
        <f t="shared" si="1563"/>
        <v>0</v>
      </c>
      <c r="BJS90" s="24">
        <f t="shared" si="1564"/>
        <v>0</v>
      </c>
      <c r="BJT90" s="24">
        <f t="shared" si="1565"/>
        <v>0</v>
      </c>
      <c r="BJY90" s="24">
        <f t="shared" si="1566"/>
        <v>0</v>
      </c>
      <c r="BJZ90" s="24">
        <f t="shared" si="1567"/>
        <v>0</v>
      </c>
      <c r="BKA90" s="24">
        <f t="shared" si="1568"/>
        <v>0</v>
      </c>
      <c r="BKF90" s="24">
        <f t="shared" si="1569"/>
        <v>0</v>
      </c>
      <c r="BKG90" s="24">
        <f t="shared" si="1570"/>
        <v>0</v>
      </c>
      <c r="BKH90" s="24">
        <f t="shared" si="1571"/>
        <v>0</v>
      </c>
      <c r="BKM90" s="24">
        <f t="shared" si="1572"/>
        <v>0</v>
      </c>
      <c r="BKN90" s="24">
        <f t="shared" si="1573"/>
        <v>0</v>
      </c>
      <c r="BKO90" s="24">
        <f t="shared" si="1574"/>
        <v>0</v>
      </c>
      <c r="BKT90" s="24">
        <f t="shared" si="1575"/>
        <v>0</v>
      </c>
      <c r="BKU90" s="24">
        <f t="shared" si="1576"/>
        <v>0</v>
      </c>
      <c r="BKV90" s="24">
        <f t="shared" si="1577"/>
        <v>0</v>
      </c>
      <c r="BLA90" s="24">
        <f t="shared" si="1578"/>
        <v>0</v>
      </c>
      <c r="BLB90" s="24">
        <f t="shared" si="1579"/>
        <v>0</v>
      </c>
      <c r="BLC90" s="24">
        <f t="shared" si="1580"/>
        <v>0</v>
      </c>
      <c r="BLH90" s="24">
        <f t="shared" si="1581"/>
        <v>0</v>
      </c>
      <c r="BLI90" s="24">
        <f t="shared" si="1582"/>
        <v>0</v>
      </c>
      <c r="BLJ90" s="24">
        <f t="shared" si="1583"/>
        <v>0</v>
      </c>
      <c r="BLO90" s="24">
        <f t="shared" si="1584"/>
        <v>0</v>
      </c>
      <c r="BLP90" s="24">
        <f t="shared" si="1585"/>
        <v>0</v>
      </c>
      <c r="BLQ90" s="24">
        <f t="shared" si="1586"/>
        <v>0</v>
      </c>
      <c r="BLV90" s="24">
        <f t="shared" si="1587"/>
        <v>0</v>
      </c>
      <c r="BLW90" s="24">
        <f t="shared" si="1588"/>
        <v>0</v>
      </c>
      <c r="BLX90" s="24">
        <f t="shared" si="1589"/>
        <v>0</v>
      </c>
      <c r="BMC90" s="24">
        <f t="shared" si="1590"/>
        <v>0</v>
      </c>
      <c r="BMD90" s="24">
        <f t="shared" si="1591"/>
        <v>0</v>
      </c>
      <c r="BME90" s="24">
        <f t="shared" si="1592"/>
        <v>0</v>
      </c>
      <c r="BMJ90" s="24">
        <f t="shared" si="1593"/>
        <v>0</v>
      </c>
      <c r="BMK90" s="24">
        <f t="shared" si="1594"/>
        <v>0</v>
      </c>
      <c r="BML90" s="24">
        <f t="shared" si="1595"/>
        <v>0</v>
      </c>
      <c r="BMQ90" s="24">
        <f t="shared" si="1596"/>
        <v>0</v>
      </c>
      <c r="BMR90" s="24">
        <f t="shared" si="1597"/>
        <v>0</v>
      </c>
      <c r="BMS90" s="24">
        <f t="shared" si="1598"/>
        <v>0</v>
      </c>
      <c r="BMX90" s="24">
        <f t="shared" si="1599"/>
        <v>0</v>
      </c>
      <c r="BMY90" s="24">
        <f t="shared" si="1600"/>
        <v>0</v>
      </c>
      <c r="BMZ90" s="24">
        <f t="shared" si="1601"/>
        <v>0</v>
      </c>
      <c r="BNE90" s="24">
        <f t="shared" si="1602"/>
        <v>0</v>
      </c>
      <c r="BNF90" s="24">
        <f t="shared" si="1603"/>
        <v>0</v>
      </c>
      <c r="BNG90" s="24">
        <f t="shared" si="1604"/>
        <v>0</v>
      </c>
      <c r="BNL90" s="24">
        <f t="shared" si="1605"/>
        <v>0</v>
      </c>
      <c r="BNM90" s="24">
        <f t="shared" si="1606"/>
        <v>0</v>
      </c>
      <c r="BNN90" s="24">
        <f t="shared" si="1607"/>
        <v>0</v>
      </c>
      <c r="BNS90" s="24">
        <f t="shared" si="1608"/>
        <v>0</v>
      </c>
      <c r="BNT90" s="24">
        <f t="shared" si="1609"/>
        <v>0</v>
      </c>
      <c r="BNU90" s="24">
        <f t="shared" si="1610"/>
        <v>0</v>
      </c>
      <c r="BNZ90" s="24">
        <f t="shared" si="1611"/>
        <v>0</v>
      </c>
      <c r="BOA90" s="24">
        <f t="shared" si="1612"/>
        <v>0</v>
      </c>
      <c r="BOB90" s="24">
        <f t="shared" si="1613"/>
        <v>0</v>
      </c>
      <c r="BOG90" s="24">
        <f t="shared" si="1614"/>
        <v>0</v>
      </c>
      <c r="BOH90" s="24">
        <f t="shared" si="1615"/>
        <v>0</v>
      </c>
      <c r="BOI90" s="24">
        <f t="shared" si="1616"/>
        <v>0</v>
      </c>
      <c r="BON90" s="24">
        <f t="shared" si="1617"/>
        <v>0</v>
      </c>
      <c r="BOO90" s="24">
        <f t="shared" si="1618"/>
        <v>0</v>
      </c>
      <c r="BOP90" s="24">
        <f t="shared" si="1619"/>
        <v>0</v>
      </c>
      <c r="BOU90" s="24">
        <f t="shared" si="1620"/>
        <v>0</v>
      </c>
      <c r="BOV90" s="24">
        <f t="shared" si="1621"/>
        <v>0</v>
      </c>
      <c r="BOW90" s="24">
        <f t="shared" si="1622"/>
        <v>0</v>
      </c>
      <c r="BPB90" s="24">
        <f t="shared" si="1623"/>
        <v>0</v>
      </c>
      <c r="BPC90" s="24">
        <f t="shared" si="1624"/>
        <v>0</v>
      </c>
      <c r="BPD90" s="24">
        <f t="shared" si="1625"/>
        <v>0</v>
      </c>
      <c r="BPI90" s="24">
        <f t="shared" si="1626"/>
        <v>0</v>
      </c>
      <c r="BPJ90" s="24">
        <f t="shared" si="1627"/>
        <v>0</v>
      </c>
      <c r="BPK90" s="24">
        <f t="shared" si="1628"/>
        <v>0</v>
      </c>
      <c r="BPP90" s="24">
        <f t="shared" si="1629"/>
        <v>0</v>
      </c>
      <c r="BPQ90" s="24">
        <f t="shared" si="1630"/>
        <v>0</v>
      </c>
      <c r="BPR90" s="24">
        <f t="shared" si="1631"/>
        <v>0</v>
      </c>
      <c r="BPW90" s="24">
        <f t="shared" si="1632"/>
        <v>0</v>
      </c>
      <c r="BPX90" s="24">
        <f t="shared" si="1633"/>
        <v>0</v>
      </c>
      <c r="BPY90" s="24">
        <f t="shared" si="1634"/>
        <v>0</v>
      </c>
      <c r="BQD90" s="24">
        <f t="shared" si="1635"/>
        <v>0</v>
      </c>
      <c r="BQE90" s="24">
        <f t="shared" si="1636"/>
        <v>0</v>
      </c>
      <c r="BQF90" s="24">
        <f t="shared" si="1637"/>
        <v>0</v>
      </c>
      <c r="BQK90" s="24">
        <f t="shared" si="1638"/>
        <v>0</v>
      </c>
      <c r="BQL90" s="24">
        <f t="shared" si="1639"/>
        <v>0</v>
      </c>
      <c r="BQM90" s="24">
        <f t="shared" si="1640"/>
        <v>0</v>
      </c>
      <c r="BQR90" s="24">
        <f t="shared" si="1641"/>
        <v>0</v>
      </c>
      <c r="BQS90" s="24">
        <f t="shared" si="1642"/>
        <v>0</v>
      </c>
      <c r="BQT90" s="24">
        <f t="shared" si="1643"/>
        <v>0</v>
      </c>
      <c r="BQY90" s="24">
        <f t="shared" si="1644"/>
        <v>0</v>
      </c>
      <c r="BQZ90" s="24">
        <f t="shared" si="1645"/>
        <v>0</v>
      </c>
      <c r="BRA90" s="24">
        <f t="shared" si="1646"/>
        <v>0</v>
      </c>
      <c r="BRF90" s="24">
        <f t="shared" si="1647"/>
        <v>0</v>
      </c>
      <c r="BRG90" s="24">
        <f t="shared" si="1648"/>
        <v>0</v>
      </c>
      <c r="BRH90" s="24">
        <f t="shared" si="1649"/>
        <v>0</v>
      </c>
      <c r="BRM90" s="24">
        <f t="shared" si="1650"/>
        <v>0</v>
      </c>
      <c r="BRN90" s="24">
        <f t="shared" si="1651"/>
        <v>0</v>
      </c>
      <c r="BRO90" s="24">
        <f t="shared" si="1652"/>
        <v>0</v>
      </c>
      <c r="BRT90" s="24">
        <f t="shared" si="1653"/>
        <v>0</v>
      </c>
      <c r="BRU90" s="24">
        <f t="shared" si="1654"/>
        <v>0</v>
      </c>
      <c r="BRV90" s="24">
        <f t="shared" si="1655"/>
        <v>0</v>
      </c>
      <c r="BSA90" s="24">
        <f t="shared" si="1656"/>
        <v>0</v>
      </c>
      <c r="BSB90" s="24">
        <f t="shared" si="1657"/>
        <v>0</v>
      </c>
      <c r="BSC90" s="24">
        <f t="shared" si="1658"/>
        <v>0</v>
      </c>
      <c r="BSH90" s="24">
        <f t="shared" si="1659"/>
        <v>0</v>
      </c>
      <c r="BSI90" s="24">
        <f t="shared" si="1660"/>
        <v>0</v>
      </c>
      <c r="BSJ90" s="24">
        <f t="shared" si="1661"/>
        <v>0</v>
      </c>
      <c r="BSO90" s="24">
        <f t="shared" si="1662"/>
        <v>0</v>
      </c>
      <c r="BSP90" s="24">
        <f t="shared" si="1663"/>
        <v>0</v>
      </c>
      <c r="BSQ90" s="24">
        <f t="shared" si="1664"/>
        <v>0</v>
      </c>
      <c r="BSV90" s="24">
        <f t="shared" si="1665"/>
        <v>0</v>
      </c>
      <c r="BSW90" s="24">
        <f t="shared" si="1666"/>
        <v>0</v>
      </c>
      <c r="BSX90" s="24">
        <f t="shared" si="1667"/>
        <v>0</v>
      </c>
      <c r="BTC90" s="24">
        <f t="shared" si="1668"/>
        <v>0</v>
      </c>
      <c r="BTD90" s="24">
        <f t="shared" si="1669"/>
        <v>0</v>
      </c>
      <c r="BTE90" s="24">
        <f t="shared" si="1670"/>
        <v>0</v>
      </c>
      <c r="BTJ90" s="24">
        <f t="shared" si="1671"/>
        <v>0</v>
      </c>
      <c r="BTK90" s="24">
        <f t="shared" si="1672"/>
        <v>0</v>
      </c>
      <c r="BTL90" s="24">
        <f t="shared" si="1673"/>
        <v>0</v>
      </c>
      <c r="BTQ90" s="24">
        <f t="shared" si="1674"/>
        <v>0</v>
      </c>
      <c r="BTR90" s="24">
        <f t="shared" si="1675"/>
        <v>0</v>
      </c>
      <c r="BTS90" s="24">
        <f t="shared" si="1676"/>
        <v>0</v>
      </c>
      <c r="BTX90" s="24">
        <f t="shared" si="1677"/>
        <v>0</v>
      </c>
      <c r="BTY90" s="24">
        <f t="shared" si="1678"/>
        <v>0</v>
      </c>
      <c r="BTZ90" s="24">
        <f t="shared" si="1679"/>
        <v>0</v>
      </c>
      <c r="BUE90" s="24">
        <f t="shared" si="1680"/>
        <v>0</v>
      </c>
      <c r="BUF90" s="24">
        <f t="shared" si="1681"/>
        <v>0</v>
      </c>
      <c r="BUG90" s="24">
        <f t="shared" si="1682"/>
        <v>0</v>
      </c>
      <c r="BUL90" s="24">
        <f t="shared" si="1683"/>
        <v>0</v>
      </c>
      <c r="BUM90" s="24">
        <f t="shared" si="1684"/>
        <v>0</v>
      </c>
      <c r="BUN90" s="24">
        <f t="shared" si="1685"/>
        <v>0</v>
      </c>
      <c r="BUS90" s="24">
        <f t="shared" si="1686"/>
        <v>0</v>
      </c>
      <c r="BUT90" s="24">
        <f t="shared" si="1687"/>
        <v>0</v>
      </c>
      <c r="BUU90" s="24">
        <f t="shared" si="1688"/>
        <v>0</v>
      </c>
      <c r="BUZ90" s="24">
        <f t="shared" si="1689"/>
        <v>0</v>
      </c>
      <c r="BVA90" s="24">
        <f t="shared" si="1690"/>
        <v>0</v>
      </c>
      <c r="BVB90" s="24">
        <f t="shared" si="1691"/>
        <v>0</v>
      </c>
      <c r="BVG90" s="24">
        <f t="shared" si="1692"/>
        <v>0</v>
      </c>
      <c r="BVH90" s="24">
        <f t="shared" si="1693"/>
        <v>0</v>
      </c>
      <c r="BVI90" s="24">
        <f t="shared" si="1694"/>
        <v>0</v>
      </c>
      <c r="BVN90" s="24">
        <f t="shared" si="1695"/>
        <v>0</v>
      </c>
      <c r="BVO90" s="24">
        <f t="shared" si="1696"/>
        <v>0</v>
      </c>
      <c r="BVP90" s="24">
        <f t="shared" si="1697"/>
        <v>0</v>
      </c>
      <c r="BVU90" s="24">
        <f t="shared" si="1698"/>
        <v>0</v>
      </c>
      <c r="BVV90" s="24">
        <f t="shared" si="1699"/>
        <v>0</v>
      </c>
      <c r="BVW90" s="24">
        <f t="shared" si="1700"/>
        <v>0</v>
      </c>
      <c r="BVX90"/>
      <c r="BVY90"/>
      <c r="BVZ90"/>
      <c r="BWA90"/>
      <c r="BWB90" s="24">
        <f t="shared" si="1701"/>
        <v>0</v>
      </c>
      <c r="BWC90" s="24">
        <f t="shared" si="1702"/>
        <v>0</v>
      </c>
      <c r="BWD90" s="24">
        <f t="shared" si="1703"/>
        <v>0</v>
      </c>
      <c r="BWI90" s="24">
        <f t="shared" si="1704"/>
        <v>0</v>
      </c>
      <c r="BWJ90" s="24">
        <f t="shared" si="1705"/>
        <v>0</v>
      </c>
      <c r="BWK90" s="24">
        <f t="shared" si="1706"/>
        <v>0</v>
      </c>
      <c r="BWP90" s="24">
        <f t="shared" si="1707"/>
        <v>0</v>
      </c>
      <c r="BWQ90" s="24">
        <f t="shared" si="1708"/>
        <v>0</v>
      </c>
      <c r="BWR90" s="24">
        <f t="shared" si="1709"/>
        <v>0</v>
      </c>
      <c r="BWW90" s="24">
        <f t="shared" si="1710"/>
        <v>0</v>
      </c>
      <c r="BWX90" s="24">
        <f t="shared" si="1711"/>
        <v>0</v>
      </c>
      <c r="BWY90" s="24">
        <f t="shared" si="1712"/>
        <v>0</v>
      </c>
      <c r="BXD90" s="24">
        <f t="shared" si="1713"/>
        <v>0</v>
      </c>
      <c r="BXE90" s="24">
        <f t="shared" si="1714"/>
        <v>0</v>
      </c>
      <c r="BXF90" s="24">
        <f t="shared" si="1715"/>
        <v>0</v>
      </c>
      <c r="BXK90" s="24">
        <f t="shared" si="1716"/>
        <v>0</v>
      </c>
      <c r="BXL90" s="24">
        <f t="shared" si="1717"/>
        <v>0</v>
      </c>
      <c r="BXM90" s="24">
        <f t="shared" si="1718"/>
        <v>0</v>
      </c>
      <c r="BXR90" s="24">
        <f t="shared" si="1719"/>
        <v>0</v>
      </c>
      <c r="BXS90" s="24">
        <f t="shared" si="1720"/>
        <v>0</v>
      </c>
      <c r="BXT90" s="24">
        <f t="shared" si="1721"/>
        <v>0</v>
      </c>
      <c r="BXY90" s="24">
        <f t="shared" si="1722"/>
        <v>0</v>
      </c>
      <c r="BXZ90" s="24">
        <f t="shared" si="1723"/>
        <v>0</v>
      </c>
      <c r="BYA90" s="24">
        <f t="shared" si="1724"/>
        <v>0</v>
      </c>
      <c r="BYF90" s="24">
        <f t="shared" si="1725"/>
        <v>0</v>
      </c>
      <c r="BYG90" s="24">
        <f t="shared" si="1726"/>
        <v>0</v>
      </c>
      <c r="BYH90" s="24">
        <f t="shared" si="1727"/>
        <v>0</v>
      </c>
      <c r="BYM90" s="24">
        <f t="shared" si="1728"/>
        <v>0</v>
      </c>
      <c r="BYN90" s="24">
        <f t="shared" si="1729"/>
        <v>0</v>
      </c>
      <c r="BYO90" s="24">
        <f t="shared" si="1730"/>
        <v>0</v>
      </c>
      <c r="BYT90" s="24">
        <f t="shared" si="1731"/>
        <v>0</v>
      </c>
      <c r="BYU90" s="24">
        <f t="shared" si="1732"/>
        <v>0</v>
      </c>
      <c r="BYV90" s="24">
        <f t="shared" si="1733"/>
        <v>0</v>
      </c>
    </row>
    <row r="91" spans="6:1023 1028:2024" x14ac:dyDescent="0.3">
      <c r="F91" s="82">
        <f t="shared" si="867"/>
        <v>0</v>
      </c>
      <c r="G91" s="82">
        <f t="shared" si="868"/>
        <v>0</v>
      </c>
      <c r="H91" s="82">
        <f t="shared" si="869"/>
        <v>0</v>
      </c>
      <c r="M91" s="15">
        <f t="shared" si="870"/>
        <v>0</v>
      </c>
      <c r="N91" s="15">
        <f t="shared" si="871"/>
        <v>0</v>
      </c>
      <c r="O91" s="15">
        <f t="shared" si="872"/>
        <v>0</v>
      </c>
      <c r="P91" s="15"/>
      <c r="Q91" s="15"/>
      <c r="T91" s="15">
        <f t="shared" si="873"/>
        <v>0</v>
      </c>
      <c r="U91" s="15">
        <f t="shared" si="874"/>
        <v>0</v>
      </c>
      <c r="V91" s="15">
        <f t="shared" si="875"/>
        <v>0</v>
      </c>
      <c r="AA91" s="15">
        <f t="shared" si="876"/>
        <v>0</v>
      </c>
      <c r="AB91" s="15">
        <f t="shared" si="877"/>
        <v>0</v>
      </c>
      <c r="AC91" s="15">
        <f t="shared" si="878"/>
        <v>0</v>
      </c>
      <c r="AD91" s="16"/>
      <c r="AE91" s="15"/>
      <c r="AF91" s="15"/>
      <c r="AG91" s="15"/>
      <c r="AH91" s="15">
        <f t="shared" si="879"/>
        <v>0</v>
      </c>
      <c r="AI91" s="15">
        <f t="shared" si="880"/>
        <v>0</v>
      </c>
      <c r="AJ91" s="15">
        <f t="shared" si="881"/>
        <v>0</v>
      </c>
      <c r="AO91" s="15">
        <f t="shared" si="882"/>
        <v>0</v>
      </c>
      <c r="AP91" s="15">
        <f t="shared" si="883"/>
        <v>0</v>
      </c>
      <c r="AQ91" s="15">
        <f t="shared" si="884"/>
        <v>0</v>
      </c>
      <c r="AV91" s="15">
        <f t="shared" si="885"/>
        <v>0</v>
      </c>
      <c r="AW91" s="15">
        <f t="shared" si="886"/>
        <v>0</v>
      </c>
      <c r="AX91" s="15">
        <f t="shared" si="887"/>
        <v>0</v>
      </c>
      <c r="BC91" s="15">
        <f t="shared" si="888"/>
        <v>0</v>
      </c>
      <c r="BD91" s="15">
        <f t="shared" si="889"/>
        <v>0</v>
      </c>
      <c r="BE91" s="15">
        <f t="shared" si="890"/>
        <v>0</v>
      </c>
      <c r="BJ91" s="15">
        <f t="shared" si="891"/>
        <v>0</v>
      </c>
      <c r="BK91" s="15">
        <f t="shared" si="892"/>
        <v>0</v>
      </c>
      <c r="BL91" s="15">
        <f t="shared" si="893"/>
        <v>0</v>
      </c>
      <c r="BQ91" s="15">
        <f t="shared" si="894"/>
        <v>0</v>
      </c>
      <c r="BR91" s="15">
        <f t="shared" si="895"/>
        <v>0</v>
      </c>
      <c r="BS91" s="15">
        <f t="shared" si="896"/>
        <v>0</v>
      </c>
      <c r="BX91" s="15">
        <f t="shared" si="897"/>
        <v>0</v>
      </c>
      <c r="BY91" s="15">
        <f t="shared" si="898"/>
        <v>0</v>
      </c>
      <c r="BZ91" s="15">
        <f t="shared" si="899"/>
        <v>0</v>
      </c>
      <c r="CE91" s="15">
        <f t="shared" si="900"/>
        <v>0</v>
      </c>
      <c r="CF91" s="15">
        <f t="shared" si="901"/>
        <v>0</v>
      </c>
      <c r="CG91" s="15">
        <f t="shared" si="902"/>
        <v>0</v>
      </c>
      <c r="CL91" s="30">
        <f t="shared" si="903"/>
        <v>0</v>
      </c>
      <c r="CM91" s="30">
        <f t="shared" si="904"/>
        <v>0</v>
      </c>
      <c r="CN91" s="54">
        <f t="shared" si="905"/>
        <v>0</v>
      </c>
      <c r="CS91" s="30">
        <f t="shared" si="906"/>
        <v>0</v>
      </c>
      <c r="CT91" s="30">
        <f t="shared" si="907"/>
        <v>0</v>
      </c>
      <c r="CU91" s="54">
        <f t="shared" si="908"/>
        <v>0</v>
      </c>
      <c r="CZ91" s="30">
        <f t="shared" si="909"/>
        <v>0</v>
      </c>
      <c r="DA91" s="30">
        <f t="shared" si="910"/>
        <v>0</v>
      </c>
      <c r="DB91" s="54">
        <f t="shared" si="911"/>
        <v>0</v>
      </c>
      <c r="DG91" s="30">
        <f t="shared" si="912"/>
        <v>0</v>
      </c>
      <c r="DH91" s="30">
        <f t="shared" si="913"/>
        <v>0</v>
      </c>
      <c r="DI91" s="54">
        <f t="shared" si="914"/>
        <v>0</v>
      </c>
      <c r="DN91" s="30">
        <f t="shared" si="915"/>
        <v>0</v>
      </c>
      <c r="DO91" s="30">
        <f t="shared" si="916"/>
        <v>0</v>
      </c>
      <c r="DP91" s="54">
        <f t="shared" si="917"/>
        <v>0</v>
      </c>
      <c r="DU91" s="30">
        <f t="shared" si="918"/>
        <v>0</v>
      </c>
      <c r="DV91" s="30">
        <f t="shared" si="919"/>
        <v>0</v>
      </c>
      <c r="DW91" s="54">
        <f t="shared" si="920"/>
        <v>0</v>
      </c>
      <c r="EB91" s="30">
        <f t="shared" si="921"/>
        <v>0</v>
      </c>
      <c r="EC91" s="30">
        <f t="shared" si="922"/>
        <v>0</v>
      </c>
      <c r="ED91" s="54">
        <f t="shared" si="923"/>
        <v>0</v>
      </c>
      <c r="EI91" s="30">
        <f t="shared" si="924"/>
        <v>0</v>
      </c>
      <c r="EJ91" s="30">
        <f t="shared" si="925"/>
        <v>0</v>
      </c>
      <c r="EK91" s="54">
        <f t="shared" si="926"/>
        <v>0</v>
      </c>
      <c r="EP91" s="30">
        <f t="shared" si="927"/>
        <v>0</v>
      </c>
      <c r="EQ91" s="30">
        <f t="shared" si="928"/>
        <v>0</v>
      </c>
      <c r="ER91" s="54">
        <f t="shared" si="929"/>
        <v>0</v>
      </c>
      <c r="EW91" s="30">
        <f t="shared" si="930"/>
        <v>0</v>
      </c>
      <c r="EX91" s="30">
        <f t="shared" si="931"/>
        <v>0</v>
      </c>
      <c r="EY91" s="54">
        <f t="shared" si="932"/>
        <v>0</v>
      </c>
      <c r="FD91" s="30">
        <f t="shared" si="933"/>
        <v>0</v>
      </c>
      <c r="FE91" s="30">
        <f t="shared" si="934"/>
        <v>0</v>
      </c>
      <c r="FF91" s="54">
        <f t="shared" si="935"/>
        <v>0</v>
      </c>
      <c r="FK91" s="30">
        <f t="shared" si="936"/>
        <v>0</v>
      </c>
      <c r="FL91" s="30">
        <f t="shared" si="937"/>
        <v>0</v>
      </c>
      <c r="FM91" s="54">
        <f t="shared" si="938"/>
        <v>0</v>
      </c>
      <c r="FR91" s="30">
        <f t="shared" si="939"/>
        <v>0</v>
      </c>
      <c r="FS91" s="30">
        <f t="shared" si="940"/>
        <v>0</v>
      </c>
      <c r="FT91" s="54">
        <f t="shared" si="941"/>
        <v>0</v>
      </c>
      <c r="FY91" s="30">
        <f t="shared" si="942"/>
        <v>0</v>
      </c>
      <c r="FZ91" s="30">
        <f t="shared" si="943"/>
        <v>0</v>
      </c>
      <c r="GA91" s="54">
        <f t="shared" si="944"/>
        <v>0</v>
      </c>
      <c r="GF91" s="30">
        <f t="shared" si="945"/>
        <v>0</v>
      </c>
      <c r="GG91" s="30">
        <f t="shared" si="946"/>
        <v>0</v>
      </c>
      <c r="GH91" s="54">
        <f t="shared" si="947"/>
        <v>0</v>
      </c>
      <c r="GM91" s="30">
        <f t="shared" si="948"/>
        <v>0</v>
      </c>
      <c r="GN91" s="30">
        <f t="shared" si="949"/>
        <v>0</v>
      </c>
      <c r="GO91" s="54">
        <f t="shared" si="950"/>
        <v>0</v>
      </c>
      <c r="GT91" s="30">
        <f t="shared" si="951"/>
        <v>0</v>
      </c>
      <c r="GU91" s="30">
        <f t="shared" si="952"/>
        <v>0</v>
      </c>
      <c r="GV91" s="54">
        <f t="shared" si="953"/>
        <v>0</v>
      </c>
      <c r="HA91" s="30">
        <f t="shared" si="954"/>
        <v>0</v>
      </c>
      <c r="HB91" s="30">
        <f t="shared" si="955"/>
        <v>0</v>
      </c>
      <c r="HC91" s="54">
        <f t="shared" si="956"/>
        <v>0</v>
      </c>
      <c r="HH91" s="30">
        <f t="shared" si="957"/>
        <v>0</v>
      </c>
      <c r="HI91" s="30">
        <f t="shared" si="958"/>
        <v>0</v>
      </c>
      <c r="HJ91" s="54">
        <f t="shared" si="959"/>
        <v>0</v>
      </c>
      <c r="HO91" s="30">
        <f t="shared" si="960"/>
        <v>0</v>
      </c>
      <c r="HP91" s="30">
        <f t="shared" si="961"/>
        <v>0</v>
      </c>
      <c r="HQ91" s="54">
        <f t="shared" si="962"/>
        <v>0</v>
      </c>
      <c r="HV91" s="30">
        <f t="shared" si="963"/>
        <v>0</v>
      </c>
      <c r="HW91" s="30">
        <f t="shared" si="964"/>
        <v>0</v>
      </c>
      <c r="HX91" s="54">
        <f t="shared" si="965"/>
        <v>0</v>
      </c>
      <c r="IC91" s="30">
        <f t="shared" si="966"/>
        <v>0</v>
      </c>
      <c r="ID91" s="30">
        <f t="shared" si="967"/>
        <v>0</v>
      </c>
      <c r="IE91" s="54">
        <f t="shared" si="968"/>
        <v>0</v>
      </c>
      <c r="IJ91" s="30">
        <f t="shared" si="969"/>
        <v>0</v>
      </c>
      <c r="IK91" s="30">
        <f t="shared" si="970"/>
        <v>0</v>
      </c>
      <c r="IL91" s="54">
        <f t="shared" si="971"/>
        <v>0</v>
      </c>
      <c r="IQ91" s="30">
        <f t="shared" si="972"/>
        <v>0</v>
      </c>
      <c r="IR91" s="30">
        <f t="shared" si="973"/>
        <v>0</v>
      </c>
      <c r="IS91" s="54">
        <f t="shared" si="974"/>
        <v>0</v>
      </c>
      <c r="IX91" s="30">
        <f t="shared" si="975"/>
        <v>0</v>
      </c>
      <c r="IY91" s="30">
        <f t="shared" si="976"/>
        <v>0</v>
      </c>
      <c r="IZ91" s="54">
        <f t="shared" si="977"/>
        <v>0</v>
      </c>
      <c r="JA91"/>
      <c r="JB91"/>
      <c r="JC91"/>
      <c r="JD91"/>
      <c r="JE91" s="15">
        <f t="shared" si="978"/>
        <v>0</v>
      </c>
      <c r="JF91" s="15">
        <f t="shared" si="979"/>
        <v>0</v>
      </c>
      <c r="JG91" s="15">
        <f t="shared" si="980"/>
        <v>0</v>
      </c>
      <c r="JL91" s="24">
        <f t="shared" si="981"/>
        <v>0</v>
      </c>
      <c r="JM91" s="24">
        <f t="shared" si="982"/>
        <v>0</v>
      </c>
      <c r="JN91" s="24">
        <f t="shared" si="983"/>
        <v>0</v>
      </c>
      <c r="JS91" s="24">
        <f t="shared" si="984"/>
        <v>0</v>
      </c>
      <c r="JT91" s="24">
        <f t="shared" si="985"/>
        <v>0</v>
      </c>
      <c r="JU91" s="24">
        <f t="shared" si="986"/>
        <v>0</v>
      </c>
      <c r="JZ91" s="24">
        <f t="shared" si="987"/>
        <v>0</v>
      </c>
      <c r="KA91" s="24">
        <f t="shared" si="988"/>
        <v>0</v>
      </c>
      <c r="KB91" s="24">
        <f t="shared" si="989"/>
        <v>0</v>
      </c>
      <c r="KG91" s="24">
        <f t="shared" si="990"/>
        <v>0</v>
      </c>
      <c r="KH91" s="24">
        <f t="shared" si="991"/>
        <v>0</v>
      </c>
      <c r="KI91" s="24">
        <f t="shared" si="992"/>
        <v>0</v>
      </c>
      <c r="KN91" s="24">
        <f t="shared" si="993"/>
        <v>0</v>
      </c>
      <c r="KO91" s="24">
        <f t="shared" si="994"/>
        <v>0</v>
      </c>
      <c r="KP91" s="24">
        <f t="shared" si="995"/>
        <v>0</v>
      </c>
      <c r="KU91" s="24">
        <f t="shared" si="996"/>
        <v>0</v>
      </c>
      <c r="KV91" s="24">
        <f t="shared" si="997"/>
        <v>0</v>
      </c>
      <c r="KW91" s="24">
        <f t="shared" si="998"/>
        <v>0</v>
      </c>
      <c r="LB91" s="24">
        <f t="shared" si="999"/>
        <v>0</v>
      </c>
      <c r="LC91" s="24">
        <f t="shared" si="1000"/>
        <v>0</v>
      </c>
      <c r="LD91" s="24">
        <f t="shared" si="1001"/>
        <v>0</v>
      </c>
      <c r="LI91" s="24">
        <f t="shared" si="1002"/>
        <v>0</v>
      </c>
      <c r="LJ91" s="24">
        <f t="shared" si="1003"/>
        <v>0</v>
      </c>
      <c r="LK91" s="24">
        <f t="shared" si="1004"/>
        <v>0</v>
      </c>
      <c r="LP91" s="24">
        <f t="shared" si="1005"/>
        <v>0</v>
      </c>
      <c r="LQ91" s="24">
        <f t="shared" si="1006"/>
        <v>0</v>
      </c>
      <c r="LR91" s="24">
        <f t="shared" si="1007"/>
        <v>0</v>
      </c>
      <c r="LW91" s="24">
        <f t="shared" si="1008"/>
        <v>0</v>
      </c>
      <c r="LX91" s="24">
        <f t="shared" si="1009"/>
        <v>0</v>
      </c>
      <c r="LY91" s="24">
        <f t="shared" si="1010"/>
        <v>0</v>
      </c>
      <c r="MD91" s="24">
        <f t="shared" si="1011"/>
        <v>0</v>
      </c>
      <c r="ME91" s="24">
        <f t="shared" si="1012"/>
        <v>0</v>
      </c>
      <c r="MF91" s="24">
        <f t="shared" si="1013"/>
        <v>0</v>
      </c>
      <c r="MK91" s="24">
        <f t="shared" si="1014"/>
        <v>0</v>
      </c>
      <c r="ML91" s="24">
        <f t="shared" si="1015"/>
        <v>0</v>
      </c>
      <c r="MM91" s="24">
        <f t="shared" si="1016"/>
        <v>0</v>
      </c>
      <c r="MR91" s="24">
        <f t="shared" si="1017"/>
        <v>0</v>
      </c>
      <c r="MS91" s="24">
        <f t="shared" si="1018"/>
        <v>0</v>
      </c>
      <c r="MT91" s="24">
        <f t="shared" si="1019"/>
        <v>0</v>
      </c>
      <c r="MY91" s="24">
        <f t="shared" si="1020"/>
        <v>0</v>
      </c>
      <c r="MZ91" s="24">
        <f t="shared" si="1021"/>
        <v>0</v>
      </c>
      <c r="NA91" s="24">
        <f t="shared" si="1022"/>
        <v>0</v>
      </c>
      <c r="NF91" s="24">
        <f t="shared" si="1023"/>
        <v>0</v>
      </c>
      <c r="NG91" s="24">
        <f t="shared" si="1024"/>
        <v>0</v>
      </c>
      <c r="NH91" s="24">
        <f t="shared" si="1025"/>
        <v>0</v>
      </c>
      <c r="NM91" s="24">
        <f t="shared" si="1026"/>
        <v>0</v>
      </c>
      <c r="NN91" s="24">
        <f t="shared" si="1027"/>
        <v>0</v>
      </c>
      <c r="NO91" s="24">
        <f t="shared" si="1028"/>
        <v>0</v>
      </c>
      <c r="NT91" s="24">
        <f t="shared" si="1029"/>
        <v>0</v>
      </c>
      <c r="NU91" s="24">
        <f t="shared" si="1030"/>
        <v>0</v>
      </c>
      <c r="NV91" s="24">
        <f t="shared" si="1031"/>
        <v>0</v>
      </c>
      <c r="OA91" s="24">
        <f t="shared" si="1032"/>
        <v>0</v>
      </c>
      <c r="OB91" s="24">
        <f t="shared" si="1033"/>
        <v>0</v>
      </c>
      <c r="OC91" s="24">
        <f t="shared" si="1034"/>
        <v>0</v>
      </c>
      <c r="OH91" s="24">
        <f t="shared" si="1035"/>
        <v>0</v>
      </c>
      <c r="OI91" s="24">
        <f t="shared" si="1036"/>
        <v>0</v>
      </c>
      <c r="OJ91" s="24">
        <f t="shared" si="1037"/>
        <v>0</v>
      </c>
      <c r="OO91" s="24">
        <f t="shared" si="1038"/>
        <v>0</v>
      </c>
      <c r="OP91" s="24">
        <f t="shared" si="1039"/>
        <v>0</v>
      </c>
      <c r="OQ91" s="24">
        <f t="shared" si="1040"/>
        <v>0</v>
      </c>
      <c r="OV91" s="24">
        <f t="shared" si="1041"/>
        <v>0</v>
      </c>
      <c r="OW91" s="24">
        <f t="shared" si="1042"/>
        <v>0</v>
      </c>
      <c r="OX91" s="24">
        <f t="shared" si="1043"/>
        <v>0</v>
      </c>
      <c r="PC91" s="24">
        <f t="shared" si="1044"/>
        <v>0</v>
      </c>
      <c r="PD91" s="24">
        <f t="shared" si="1045"/>
        <v>0</v>
      </c>
      <c r="PE91" s="24">
        <f t="shared" si="1046"/>
        <v>0</v>
      </c>
      <c r="PJ91" s="24">
        <f t="shared" si="1047"/>
        <v>0</v>
      </c>
      <c r="PK91" s="24">
        <f t="shared" si="1048"/>
        <v>0</v>
      </c>
      <c r="PL91" s="24">
        <f t="shared" si="1049"/>
        <v>0</v>
      </c>
      <c r="PQ91" s="24">
        <f t="shared" si="1050"/>
        <v>0</v>
      </c>
      <c r="PR91" s="24">
        <f t="shared" si="1051"/>
        <v>0</v>
      </c>
      <c r="PS91" s="24">
        <f t="shared" si="1052"/>
        <v>0</v>
      </c>
      <c r="PX91" s="24">
        <f t="shared" si="1053"/>
        <v>0</v>
      </c>
      <c r="PY91" s="24">
        <f t="shared" si="1054"/>
        <v>0</v>
      </c>
      <c r="PZ91" s="24">
        <f t="shared" si="1055"/>
        <v>0</v>
      </c>
      <c r="QE91" s="24">
        <f t="shared" si="1056"/>
        <v>0</v>
      </c>
      <c r="QF91" s="24">
        <f t="shared" si="1057"/>
        <v>0</v>
      </c>
      <c r="QG91" s="24">
        <f t="shared" si="1058"/>
        <v>0</v>
      </c>
      <c r="QL91" s="24">
        <f t="shared" si="1059"/>
        <v>0</v>
      </c>
      <c r="QM91" s="24">
        <f t="shared" si="1060"/>
        <v>0</v>
      </c>
      <c r="QN91" s="24">
        <f t="shared" si="1061"/>
        <v>0</v>
      </c>
      <c r="QS91" s="24">
        <f t="shared" si="1062"/>
        <v>0</v>
      </c>
      <c r="QT91" s="24">
        <f t="shared" si="1063"/>
        <v>0</v>
      </c>
      <c r="QU91" s="24">
        <f t="shared" si="1064"/>
        <v>0</v>
      </c>
      <c r="QZ91" s="24">
        <f t="shared" si="1065"/>
        <v>0</v>
      </c>
      <c r="RA91" s="24">
        <f t="shared" si="1066"/>
        <v>0</v>
      </c>
      <c r="RB91" s="24">
        <f t="shared" si="1067"/>
        <v>0</v>
      </c>
      <c r="RG91" s="24">
        <f t="shared" si="1068"/>
        <v>0</v>
      </c>
      <c r="RH91" s="24">
        <f t="shared" si="1069"/>
        <v>0</v>
      </c>
      <c r="RI91" s="24">
        <f t="shared" si="1070"/>
        <v>0</v>
      </c>
      <c r="RN91" s="24">
        <f t="shared" si="1071"/>
        <v>0</v>
      </c>
      <c r="RO91" s="24">
        <f t="shared" si="1072"/>
        <v>0</v>
      </c>
      <c r="RP91" s="24">
        <f t="shared" si="1073"/>
        <v>0</v>
      </c>
      <c r="RU91" s="24">
        <f t="shared" si="1074"/>
        <v>0</v>
      </c>
      <c r="RV91" s="24">
        <f t="shared" si="1075"/>
        <v>0</v>
      </c>
      <c r="RW91" s="24">
        <f t="shared" si="1076"/>
        <v>0</v>
      </c>
      <c r="SB91" s="24">
        <f t="shared" si="1077"/>
        <v>0</v>
      </c>
      <c r="SC91" s="24">
        <f t="shared" si="1078"/>
        <v>0</v>
      </c>
      <c r="SD91" s="24">
        <f t="shared" si="1079"/>
        <v>0</v>
      </c>
      <c r="SI91" s="24">
        <f t="shared" si="1080"/>
        <v>0</v>
      </c>
      <c r="SJ91" s="24">
        <f t="shared" si="1081"/>
        <v>0</v>
      </c>
      <c r="SK91" s="24">
        <f t="shared" si="1082"/>
        <v>0</v>
      </c>
      <c r="SP91" s="24">
        <f t="shared" si="1083"/>
        <v>0</v>
      </c>
      <c r="SQ91" s="24">
        <f t="shared" si="1084"/>
        <v>0</v>
      </c>
      <c r="SR91" s="24">
        <f t="shared" si="1085"/>
        <v>0</v>
      </c>
      <c r="SW91" s="24">
        <f t="shared" si="1086"/>
        <v>0</v>
      </c>
      <c r="SX91" s="24">
        <f t="shared" si="1087"/>
        <v>0</v>
      </c>
      <c r="SY91" s="24">
        <f t="shared" si="1088"/>
        <v>0</v>
      </c>
      <c r="TD91" s="24">
        <f t="shared" si="1089"/>
        <v>0</v>
      </c>
      <c r="TE91" s="24">
        <f t="shared" si="1090"/>
        <v>0</v>
      </c>
      <c r="TF91" s="24">
        <f t="shared" si="1091"/>
        <v>0</v>
      </c>
      <c r="TK91" s="24">
        <f t="shared" si="1092"/>
        <v>0</v>
      </c>
      <c r="TL91" s="24">
        <f t="shared" si="1093"/>
        <v>0</v>
      </c>
      <c r="TM91" s="24">
        <f t="shared" si="1094"/>
        <v>0</v>
      </c>
      <c r="TR91" s="24">
        <f t="shared" si="1095"/>
        <v>0</v>
      </c>
      <c r="TS91" s="24">
        <f t="shared" si="1096"/>
        <v>0</v>
      </c>
      <c r="TT91" s="24">
        <f t="shared" si="1097"/>
        <v>0</v>
      </c>
      <c r="TY91" s="24">
        <f t="shared" si="1098"/>
        <v>0</v>
      </c>
      <c r="TZ91" s="24">
        <f t="shared" si="1099"/>
        <v>0</v>
      </c>
      <c r="UA91" s="24">
        <f t="shared" si="1100"/>
        <v>0</v>
      </c>
      <c r="UF91" s="24">
        <f t="shared" si="1101"/>
        <v>0</v>
      </c>
      <c r="UG91" s="24">
        <f t="shared" si="1102"/>
        <v>0</v>
      </c>
      <c r="UH91" s="24">
        <f t="shared" si="1103"/>
        <v>0</v>
      </c>
      <c r="UM91" s="24">
        <f t="shared" si="1104"/>
        <v>0</v>
      </c>
      <c r="UN91" s="24">
        <f t="shared" si="1105"/>
        <v>0</v>
      </c>
      <c r="UO91" s="24">
        <f t="shared" si="1106"/>
        <v>0</v>
      </c>
      <c r="UT91" s="24">
        <f t="shared" si="1107"/>
        <v>0</v>
      </c>
      <c r="UU91" s="24">
        <f t="shared" si="1108"/>
        <v>0</v>
      </c>
      <c r="UV91" s="24">
        <f t="shared" si="1109"/>
        <v>0</v>
      </c>
      <c r="VA91" s="24">
        <f t="shared" si="1110"/>
        <v>0</v>
      </c>
      <c r="VB91" s="24">
        <f t="shared" si="1111"/>
        <v>0</v>
      </c>
      <c r="VC91" s="24">
        <f t="shared" si="1112"/>
        <v>0</v>
      </c>
      <c r="VH91" s="24">
        <f t="shared" si="1113"/>
        <v>0</v>
      </c>
      <c r="VI91" s="24">
        <f t="shared" si="1114"/>
        <v>0</v>
      </c>
      <c r="VJ91" s="24">
        <f t="shared" si="1115"/>
        <v>0</v>
      </c>
      <c r="VO91" s="24">
        <f t="shared" si="1116"/>
        <v>0</v>
      </c>
      <c r="VP91" s="24">
        <f t="shared" si="1117"/>
        <v>0</v>
      </c>
      <c r="VQ91" s="24">
        <f t="shared" si="1118"/>
        <v>0</v>
      </c>
      <c r="VV91" s="24">
        <f t="shared" si="1119"/>
        <v>0</v>
      </c>
      <c r="VW91" s="24">
        <f t="shared" si="1120"/>
        <v>0</v>
      </c>
      <c r="VX91" s="24">
        <f t="shared" si="1121"/>
        <v>0</v>
      </c>
      <c r="WC91" s="24">
        <f t="shared" si="1122"/>
        <v>0</v>
      </c>
      <c r="WD91" s="24">
        <f t="shared" si="1123"/>
        <v>0</v>
      </c>
      <c r="WE91" s="24">
        <f t="shared" si="1124"/>
        <v>0</v>
      </c>
      <c r="WJ91" s="24">
        <f t="shared" si="1125"/>
        <v>0</v>
      </c>
      <c r="WK91" s="24">
        <f t="shared" si="1126"/>
        <v>0</v>
      </c>
      <c r="WL91" s="24">
        <f t="shared" si="1127"/>
        <v>0</v>
      </c>
      <c r="WQ91" s="24">
        <f t="shared" si="1128"/>
        <v>0</v>
      </c>
      <c r="WR91" s="24">
        <f t="shared" si="1129"/>
        <v>0</v>
      </c>
      <c r="WS91" s="24">
        <f t="shared" si="1130"/>
        <v>0</v>
      </c>
      <c r="WX91" s="24">
        <f t="shared" si="1131"/>
        <v>0</v>
      </c>
      <c r="WY91" s="24">
        <f t="shared" si="1132"/>
        <v>0</v>
      </c>
      <c r="WZ91" s="24">
        <f t="shared" si="1133"/>
        <v>0</v>
      </c>
      <c r="XE91" s="24">
        <f t="shared" si="1134"/>
        <v>0</v>
      </c>
      <c r="XF91" s="24">
        <f t="shared" si="1135"/>
        <v>0</v>
      </c>
      <c r="XG91" s="24">
        <f t="shared" si="1136"/>
        <v>0</v>
      </c>
      <c r="XL91" s="24">
        <f t="shared" si="1137"/>
        <v>0</v>
      </c>
      <c r="XM91" s="24">
        <f t="shared" si="1138"/>
        <v>0</v>
      </c>
      <c r="XN91" s="24">
        <f t="shared" si="1139"/>
        <v>0</v>
      </c>
      <c r="XS91" s="24">
        <f t="shared" si="1140"/>
        <v>0</v>
      </c>
      <c r="XT91" s="24">
        <f t="shared" si="1141"/>
        <v>0</v>
      </c>
      <c r="XU91" s="24">
        <f t="shared" si="1142"/>
        <v>0</v>
      </c>
      <c r="XZ91" s="24">
        <f t="shared" si="1143"/>
        <v>0</v>
      </c>
      <c r="YA91" s="24">
        <f t="shared" si="1144"/>
        <v>0</v>
      </c>
      <c r="YB91" s="24">
        <f t="shared" si="1145"/>
        <v>0</v>
      </c>
      <c r="YG91" s="24">
        <f t="shared" si="1146"/>
        <v>0</v>
      </c>
      <c r="YH91" s="24">
        <f t="shared" si="1147"/>
        <v>0</v>
      </c>
      <c r="YI91" s="24">
        <f t="shared" si="1148"/>
        <v>0</v>
      </c>
      <c r="YN91" s="24">
        <f t="shared" si="1149"/>
        <v>0</v>
      </c>
      <c r="YO91" s="24">
        <f t="shared" si="1150"/>
        <v>0</v>
      </c>
      <c r="YP91" s="24">
        <f t="shared" si="1151"/>
        <v>0</v>
      </c>
      <c r="YU91" s="24">
        <f t="shared" si="1152"/>
        <v>0</v>
      </c>
      <c r="YV91" s="24">
        <f t="shared" si="1153"/>
        <v>0</v>
      </c>
      <c r="YW91" s="24">
        <f t="shared" si="1154"/>
        <v>0</v>
      </c>
      <c r="ZB91" s="24">
        <f t="shared" si="1155"/>
        <v>0</v>
      </c>
      <c r="ZC91" s="24">
        <f t="shared" si="1156"/>
        <v>0</v>
      </c>
      <c r="ZD91" s="24">
        <f t="shared" si="1157"/>
        <v>0</v>
      </c>
      <c r="ZI91" s="24">
        <f t="shared" si="1158"/>
        <v>0</v>
      </c>
      <c r="ZJ91" s="24">
        <f t="shared" si="1159"/>
        <v>0</v>
      </c>
      <c r="ZK91" s="24">
        <f t="shared" si="1160"/>
        <v>0</v>
      </c>
      <c r="ZP91" s="24">
        <f t="shared" si="1161"/>
        <v>0</v>
      </c>
      <c r="ZQ91" s="24">
        <f t="shared" si="1162"/>
        <v>0</v>
      </c>
      <c r="ZR91" s="24">
        <f t="shared" si="1163"/>
        <v>0</v>
      </c>
      <c r="ZW91" s="24">
        <f t="shared" si="1164"/>
        <v>0</v>
      </c>
      <c r="ZX91" s="24">
        <f t="shared" si="1165"/>
        <v>0</v>
      </c>
      <c r="ZY91" s="24">
        <f t="shared" si="1166"/>
        <v>0</v>
      </c>
      <c r="AAD91" s="24">
        <f t="shared" si="1167"/>
        <v>0</v>
      </c>
      <c r="AAE91" s="24">
        <f t="shared" si="1168"/>
        <v>0</v>
      </c>
      <c r="AAF91" s="24">
        <f t="shared" si="1169"/>
        <v>0</v>
      </c>
      <c r="AAK91" s="24">
        <f t="shared" si="1170"/>
        <v>0</v>
      </c>
      <c r="AAL91" s="24">
        <f t="shared" si="1171"/>
        <v>0</v>
      </c>
      <c r="AAM91" s="24">
        <f t="shared" si="1172"/>
        <v>0</v>
      </c>
      <c r="AAR91" s="24">
        <f t="shared" si="1173"/>
        <v>0</v>
      </c>
      <c r="AAS91" s="24">
        <f t="shared" si="1174"/>
        <v>0</v>
      </c>
      <c r="AAT91" s="24">
        <f t="shared" si="1175"/>
        <v>0</v>
      </c>
      <c r="AAY91" s="24">
        <f t="shared" si="1176"/>
        <v>0</v>
      </c>
      <c r="AAZ91" s="24">
        <f t="shared" si="1177"/>
        <v>0</v>
      </c>
      <c r="ABA91" s="24">
        <f t="shared" si="1178"/>
        <v>0</v>
      </c>
      <c r="ABF91" s="24">
        <f t="shared" si="1179"/>
        <v>0</v>
      </c>
      <c r="ABG91" s="24">
        <f t="shared" si="1180"/>
        <v>0</v>
      </c>
      <c r="ABH91" s="24">
        <f t="shared" si="1181"/>
        <v>0</v>
      </c>
      <c r="ABM91" s="24">
        <f t="shared" si="1182"/>
        <v>0</v>
      </c>
      <c r="ABN91" s="24">
        <f t="shared" si="1183"/>
        <v>0</v>
      </c>
      <c r="ABO91" s="24">
        <f t="shared" si="1184"/>
        <v>0</v>
      </c>
      <c r="ABT91" s="24">
        <f t="shared" si="1185"/>
        <v>0</v>
      </c>
      <c r="ABU91" s="24">
        <f t="shared" si="1186"/>
        <v>0</v>
      </c>
      <c r="ABV91" s="24">
        <f t="shared" si="1187"/>
        <v>0</v>
      </c>
      <c r="ACA91" s="24">
        <f t="shared" si="1188"/>
        <v>0</v>
      </c>
      <c r="ACB91" s="24">
        <f t="shared" si="1189"/>
        <v>0</v>
      </c>
      <c r="ACC91" s="24">
        <f t="shared" si="1190"/>
        <v>0</v>
      </c>
      <c r="ACH91" s="24">
        <f t="shared" si="1191"/>
        <v>0</v>
      </c>
      <c r="ACI91" s="24">
        <f t="shared" si="1192"/>
        <v>0</v>
      </c>
      <c r="ACJ91" s="24">
        <f t="shared" si="1193"/>
        <v>0</v>
      </c>
      <c r="ACO91" s="24">
        <f t="shared" si="1194"/>
        <v>0</v>
      </c>
      <c r="ACP91" s="24">
        <f t="shared" si="1195"/>
        <v>0</v>
      </c>
      <c r="ACQ91" s="24">
        <f t="shared" si="1196"/>
        <v>0</v>
      </c>
      <c r="ACV91" s="24">
        <f t="shared" si="1197"/>
        <v>0</v>
      </c>
      <c r="ACW91" s="24">
        <f t="shared" si="1198"/>
        <v>0</v>
      </c>
      <c r="ACX91" s="24">
        <f t="shared" si="1199"/>
        <v>0</v>
      </c>
      <c r="ADC91" s="15">
        <f t="shared" si="1200"/>
        <v>0</v>
      </c>
      <c r="ADD91" s="15">
        <f t="shared" si="1201"/>
        <v>0</v>
      </c>
      <c r="ADE91" s="15">
        <f t="shared" si="1202"/>
        <v>0</v>
      </c>
      <c r="ADJ91" s="24">
        <f t="shared" si="1203"/>
        <v>0</v>
      </c>
      <c r="ADK91" s="24">
        <f t="shared" si="1204"/>
        <v>0</v>
      </c>
      <c r="ADL91" s="24">
        <f t="shared" si="1205"/>
        <v>0</v>
      </c>
      <c r="ADQ91" s="24">
        <f t="shared" si="1206"/>
        <v>0</v>
      </c>
      <c r="ADR91" s="24">
        <f t="shared" si="1207"/>
        <v>0</v>
      </c>
      <c r="ADS91" s="24">
        <f t="shared" si="1208"/>
        <v>0</v>
      </c>
      <c r="ADX91" s="24">
        <f t="shared" si="1209"/>
        <v>0</v>
      </c>
      <c r="ADY91" s="24">
        <f t="shared" si="1210"/>
        <v>0</v>
      </c>
      <c r="ADZ91" s="24">
        <f t="shared" si="1211"/>
        <v>0</v>
      </c>
      <c r="AEE91" s="24">
        <f t="shared" si="1212"/>
        <v>0</v>
      </c>
      <c r="AEF91" s="24">
        <f t="shared" si="1213"/>
        <v>0</v>
      </c>
      <c r="AEG91" s="24">
        <f t="shared" si="1214"/>
        <v>0</v>
      </c>
      <c r="AEL91" s="24">
        <f t="shared" si="1215"/>
        <v>0</v>
      </c>
      <c r="AEM91" s="24">
        <f t="shared" si="1216"/>
        <v>0</v>
      </c>
      <c r="AEN91" s="24">
        <f t="shared" si="1217"/>
        <v>0</v>
      </c>
      <c r="AES91" s="24">
        <f t="shared" si="1218"/>
        <v>0</v>
      </c>
      <c r="AET91" s="24">
        <f t="shared" si="1219"/>
        <v>0</v>
      </c>
      <c r="AEU91" s="24">
        <f t="shared" si="1220"/>
        <v>0</v>
      </c>
      <c r="AEZ91" s="24">
        <f t="shared" si="1221"/>
        <v>0</v>
      </c>
      <c r="AFA91" s="24">
        <f t="shared" si="1222"/>
        <v>0</v>
      </c>
      <c r="AFB91" s="24">
        <f t="shared" si="1223"/>
        <v>0</v>
      </c>
      <c r="AFG91" s="24">
        <f t="shared" si="1224"/>
        <v>0</v>
      </c>
      <c r="AFH91" s="24">
        <f t="shared" si="1225"/>
        <v>0</v>
      </c>
      <c r="AFI91" s="24">
        <f t="shared" si="1226"/>
        <v>0</v>
      </c>
      <c r="AFN91" s="24">
        <f t="shared" si="1227"/>
        <v>0</v>
      </c>
      <c r="AFO91" s="24">
        <f t="shared" si="1228"/>
        <v>0</v>
      </c>
      <c r="AFP91" s="24">
        <f t="shared" si="1229"/>
        <v>0</v>
      </c>
      <c r="AFU91" s="24">
        <f t="shared" si="1230"/>
        <v>0</v>
      </c>
      <c r="AFV91" s="24">
        <f t="shared" si="1231"/>
        <v>0</v>
      </c>
      <c r="AFW91" s="24">
        <f t="shared" si="1232"/>
        <v>0</v>
      </c>
      <c r="AGB91" s="24">
        <f t="shared" si="1233"/>
        <v>0</v>
      </c>
      <c r="AGC91" s="24">
        <f t="shared" si="1234"/>
        <v>0</v>
      </c>
      <c r="AGD91" s="24">
        <f t="shared" si="1235"/>
        <v>0</v>
      </c>
      <c r="AGI91" s="24">
        <f t="shared" si="1236"/>
        <v>0</v>
      </c>
      <c r="AGJ91" s="24">
        <f t="shared" si="1237"/>
        <v>0</v>
      </c>
      <c r="AGK91" s="24">
        <f t="shared" si="1238"/>
        <v>0</v>
      </c>
      <c r="AGP91" s="24">
        <f t="shared" si="1239"/>
        <v>0</v>
      </c>
      <c r="AGQ91" s="24">
        <f t="shared" si="1240"/>
        <v>0</v>
      </c>
      <c r="AGR91" s="24">
        <f t="shared" si="1241"/>
        <v>0</v>
      </c>
      <c r="AGW91" s="24">
        <f t="shared" si="1242"/>
        <v>0</v>
      </c>
      <c r="AGX91" s="24">
        <f t="shared" si="1243"/>
        <v>0</v>
      </c>
      <c r="AGY91" s="24">
        <f t="shared" si="1244"/>
        <v>0</v>
      </c>
      <c r="AHD91" s="24">
        <f t="shared" si="1245"/>
        <v>0</v>
      </c>
      <c r="AHE91" s="24">
        <f t="shared" si="1246"/>
        <v>0</v>
      </c>
      <c r="AHF91" s="24">
        <f t="shared" si="1247"/>
        <v>0</v>
      </c>
      <c r="AHK91" s="24">
        <f t="shared" si="1248"/>
        <v>0</v>
      </c>
      <c r="AHL91" s="24">
        <f t="shared" si="1249"/>
        <v>0</v>
      </c>
      <c r="AHM91" s="24">
        <f t="shared" si="1250"/>
        <v>0</v>
      </c>
      <c r="AHR91" s="24">
        <f t="shared" si="1251"/>
        <v>0</v>
      </c>
      <c r="AHS91" s="24">
        <f t="shared" si="1252"/>
        <v>0</v>
      </c>
      <c r="AHT91" s="24">
        <f t="shared" si="1253"/>
        <v>0</v>
      </c>
      <c r="AHY91" s="24">
        <f t="shared" si="1254"/>
        <v>0</v>
      </c>
      <c r="AHZ91" s="24">
        <f t="shared" si="1255"/>
        <v>0</v>
      </c>
      <c r="AIA91" s="24">
        <f t="shared" si="1256"/>
        <v>0</v>
      </c>
      <c r="AIF91" s="24">
        <f t="shared" si="1257"/>
        <v>0</v>
      </c>
      <c r="AIG91" s="24">
        <f t="shared" si="1258"/>
        <v>0</v>
      </c>
      <c r="AIH91" s="24">
        <f t="shared" si="1259"/>
        <v>0</v>
      </c>
      <c r="AIM91" s="24">
        <f t="shared" si="1260"/>
        <v>0</v>
      </c>
      <c r="AIN91" s="24">
        <f t="shared" si="1261"/>
        <v>0</v>
      </c>
      <c r="AIO91" s="24">
        <f t="shared" si="1262"/>
        <v>0</v>
      </c>
      <c r="AIT91" s="24">
        <f t="shared" si="1263"/>
        <v>0</v>
      </c>
      <c r="AIU91" s="24">
        <f t="shared" si="1264"/>
        <v>0</v>
      </c>
      <c r="AIV91" s="24">
        <f t="shared" si="1265"/>
        <v>0</v>
      </c>
      <c r="AJA91" s="24">
        <f t="shared" si="1266"/>
        <v>0</v>
      </c>
      <c r="AJB91" s="24">
        <f t="shared" si="1267"/>
        <v>0</v>
      </c>
      <c r="AJC91" s="24">
        <f t="shared" si="1268"/>
        <v>0</v>
      </c>
      <c r="AJH91" s="24">
        <f t="shared" si="1269"/>
        <v>0</v>
      </c>
      <c r="AJI91" s="24">
        <f t="shared" si="1270"/>
        <v>0</v>
      </c>
      <c r="AJJ91" s="24">
        <f t="shared" si="1271"/>
        <v>0</v>
      </c>
      <c r="AJO91" s="24">
        <f t="shared" si="1272"/>
        <v>0</v>
      </c>
      <c r="AJP91" s="24">
        <f t="shared" si="1273"/>
        <v>0</v>
      </c>
      <c r="AJQ91" s="24">
        <f t="shared" si="1274"/>
        <v>0</v>
      </c>
      <c r="AJV91" s="24">
        <f t="shared" si="1275"/>
        <v>0</v>
      </c>
      <c r="AJW91" s="24">
        <f t="shared" si="1276"/>
        <v>0</v>
      </c>
      <c r="AJX91" s="24">
        <f t="shared" si="1277"/>
        <v>0</v>
      </c>
      <c r="AKC91" s="24">
        <f t="shared" si="1278"/>
        <v>0</v>
      </c>
      <c r="AKD91" s="24">
        <f t="shared" si="1279"/>
        <v>0</v>
      </c>
      <c r="AKE91" s="24">
        <f t="shared" si="1280"/>
        <v>0</v>
      </c>
      <c r="AKJ91" s="24">
        <f t="shared" si="1281"/>
        <v>0</v>
      </c>
      <c r="AKK91" s="24">
        <f t="shared" si="1282"/>
        <v>0</v>
      </c>
      <c r="AKL91" s="24">
        <f t="shared" si="1283"/>
        <v>0</v>
      </c>
      <c r="AKQ91" s="24">
        <f t="shared" si="1284"/>
        <v>0</v>
      </c>
      <c r="AKR91" s="24">
        <f t="shared" si="1285"/>
        <v>0</v>
      </c>
      <c r="AKS91" s="24">
        <f t="shared" si="1286"/>
        <v>0</v>
      </c>
      <c r="AKX91" s="24">
        <f t="shared" si="1287"/>
        <v>0</v>
      </c>
      <c r="AKY91" s="24">
        <f t="shared" si="1288"/>
        <v>0</v>
      </c>
      <c r="AKZ91" s="24">
        <f t="shared" si="1289"/>
        <v>0</v>
      </c>
      <c r="ALE91" s="24">
        <f t="shared" si="1290"/>
        <v>0</v>
      </c>
      <c r="ALF91" s="24">
        <f t="shared" si="1291"/>
        <v>0</v>
      </c>
      <c r="ALG91" s="24">
        <f t="shared" si="1292"/>
        <v>0</v>
      </c>
      <c r="ALL91" s="24">
        <f t="shared" si="1293"/>
        <v>0</v>
      </c>
      <c r="ALM91" s="24">
        <f t="shared" si="1294"/>
        <v>0</v>
      </c>
      <c r="ALN91" s="24">
        <f t="shared" si="1295"/>
        <v>0</v>
      </c>
      <c r="ALS91" s="24">
        <f t="shared" si="1296"/>
        <v>0</v>
      </c>
      <c r="ALT91" s="24">
        <f t="shared" si="1297"/>
        <v>0</v>
      </c>
      <c r="ALU91" s="24">
        <f t="shared" si="1298"/>
        <v>0</v>
      </c>
      <c r="ALZ91" s="24">
        <f t="shared" si="1299"/>
        <v>0</v>
      </c>
      <c r="AMA91" s="24">
        <f t="shared" si="1300"/>
        <v>0</v>
      </c>
      <c r="AMB91" s="24">
        <f t="shared" si="1301"/>
        <v>0</v>
      </c>
      <c r="AMG91" s="24">
        <f t="shared" si="1302"/>
        <v>0</v>
      </c>
      <c r="AMH91" s="24">
        <f t="shared" si="1303"/>
        <v>0</v>
      </c>
      <c r="AMI91" s="24">
        <f t="shared" si="1304"/>
        <v>0</v>
      </c>
      <c r="AMN91" s="24">
        <f t="shared" si="1305"/>
        <v>0</v>
      </c>
      <c r="AMO91" s="24">
        <f t="shared" si="1306"/>
        <v>0</v>
      </c>
      <c r="AMP91" s="24">
        <f t="shared" si="1307"/>
        <v>0</v>
      </c>
      <c r="AMU91" s="24">
        <f t="shared" si="1308"/>
        <v>0</v>
      </c>
      <c r="AMV91" s="24">
        <f t="shared" si="1309"/>
        <v>0</v>
      </c>
      <c r="AMW91" s="24">
        <f t="shared" si="1310"/>
        <v>0</v>
      </c>
      <c r="ANB91" s="24">
        <f t="shared" si="1311"/>
        <v>0</v>
      </c>
      <c r="ANC91" s="24">
        <f t="shared" si="1312"/>
        <v>0</v>
      </c>
      <c r="AND91" s="24">
        <f t="shared" si="1313"/>
        <v>0</v>
      </c>
      <c r="ANI91" s="24">
        <f t="shared" si="1314"/>
        <v>0</v>
      </c>
      <c r="ANJ91" s="24">
        <f t="shared" si="1315"/>
        <v>0</v>
      </c>
      <c r="ANK91" s="24">
        <f t="shared" si="1316"/>
        <v>0</v>
      </c>
      <c r="ANP91" s="24">
        <f t="shared" si="1317"/>
        <v>0</v>
      </c>
      <c r="ANQ91" s="24">
        <f t="shared" si="1318"/>
        <v>0</v>
      </c>
      <c r="ANR91" s="24">
        <f t="shared" si="1319"/>
        <v>0</v>
      </c>
      <c r="ANW91" s="24">
        <f t="shared" si="1320"/>
        <v>0</v>
      </c>
      <c r="ANX91" s="24">
        <f t="shared" si="1321"/>
        <v>0</v>
      </c>
      <c r="ANY91" s="24">
        <f t="shared" si="1322"/>
        <v>0</v>
      </c>
      <c r="AOD91" s="24">
        <f t="shared" si="1323"/>
        <v>0</v>
      </c>
      <c r="AOE91" s="24">
        <f t="shared" si="1324"/>
        <v>0</v>
      </c>
      <c r="AOF91" s="24">
        <f t="shared" si="1325"/>
        <v>0</v>
      </c>
      <c r="AOK91" s="24">
        <f t="shared" si="1326"/>
        <v>0</v>
      </c>
      <c r="AOL91" s="24">
        <f t="shared" si="1327"/>
        <v>0</v>
      </c>
      <c r="AOM91" s="24">
        <f t="shared" si="1328"/>
        <v>0</v>
      </c>
      <c r="AOR91" s="24">
        <f t="shared" si="1329"/>
        <v>0</v>
      </c>
      <c r="AOS91" s="24">
        <f t="shared" si="1330"/>
        <v>0</v>
      </c>
      <c r="AOT91" s="24">
        <f t="shared" si="1331"/>
        <v>0</v>
      </c>
      <c r="AOY91" s="24">
        <f t="shared" si="1332"/>
        <v>0</v>
      </c>
      <c r="AOZ91" s="24">
        <f t="shared" si="1333"/>
        <v>0</v>
      </c>
      <c r="APA91" s="24">
        <f t="shared" si="1334"/>
        <v>0</v>
      </c>
      <c r="APF91" s="24">
        <f t="shared" si="1335"/>
        <v>0</v>
      </c>
      <c r="APG91" s="24">
        <f t="shared" si="1336"/>
        <v>0</v>
      </c>
      <c r="APH91" s="24">
        <f t="shared" si="1337"/>
        <v>0</v>
      </c>
      <c r="APM91" s="24">
        <f t="shared" si="1338"/>
        <v>0</v>
      </c>
      <c r="APN91" s="24">
        <f t="shared" si="1339"/>
        <v>0</v>
      </c>
      <c r="APO91" s="24">
        <f t="shared" si="1340"/>
        <v>0</v>
      </c>
      <c r="APT91" s="24">
        <f t="shared" si="1341"/>
        <v>0</v>
      </c>
      <c r="APU91" s="24">
        <f t="shared" si="1342"/>
        <v>0</v>
      </c>
      <c r="APV91" s="24">
        <f t="shared" si="1343"/>
        <v>0</v>
      </c>
      <c r="AQA91" s="24">
        <f t="shared" si="1344"/>
        <v>0</v>
      </c>
      <c r="AQB91" s="24">
        <f t="shared" si="1345"/>
        <v>0</v>
      </c>
      <c r="AQC91" s="24">
        <f t="shared" si="1346"/>
        <v>0</v>
      </c>
      <c r="AQH91" s="24">
        <f t="shared" si="1347"/>
        <v>0</v>
      </c>
      <c r="AQI91" s="24">
        <f t="shared" si="1348"/>
        <v>0</v>
      </c>
      <c r="AQJ91" s="24">
        <f t="shared" si="1349"/>
        <v>0</v>
      </c>
      <c r="AQO91" s="24">
        <f t="shared" si="1350"/>
        <v>0</v>
      </c>
      <c r="AQP91" s="24">
        <f t="shared" si="1351"/>
        <v>0</v>
      </c>
      <c r="AQQ91" s="24">
        <f t="shared" si="1352"/>
        <v>0</v>
      </c>
      <c r="AQV91" s="24">
        <f t="shared" si="1353"/>
        <v>0</v>
      </c>
      <c r="AQW91" s="24">
        <f t="shared" si="1354"/>
        <v>0</v>
      </c>
      <c r="AQX91" s="24">
        <f t="shared" si="1355"/>
        <v>0</v>
      </c>
      <c r="ARC91" s="24">
        <f t="shared" si="1356"/>
        <v>0</v>
      </c>
      <c r="ARD91" s="24">
        <f t="shared" si="1357"/>
        <v>0</v>
      </c>
      <c r="ARE91" s="24">
        <f t="shared" si="1358"/>
        <v>0</v>
      </c>
      <c r="ARJ91" s="24">
        <f t="shared" si="1359"/>
        <v>0</v>
      </c>
      <c r="ARK91" s="24">
        <f t="shared" si="1360"/>
        <v>0</v>
      </c>
      <c r="ARL91" s="24">
        <f t="shared" si="1361"/>
        <v>0</v>
      </c>
      <c r="ARQ91" s="24">
        <f t="shared" si="1362"/>
        <v>0</v>
      </c>
      <c r="ARR91" s="24">
        <f t="shared" si="1363"/>
        <v>0</v>
      </c>
      <c r="ARS91" s="24">
        <f t="shared" si="1364"/>
        <v>0</v>
      </c>
      <c r="ARX91" s="24">
        <f t="shared" si="1365"/>
        <v>0</v>
      </c>
      <c r="ARY91" s="24">
        <f t="shared" si="1366"/>
        <v>0</v>
      </c>
      <c r="ARZ91" s="24">
        <f t="shared" si="1367"/>
        <v>0</v>
      </c>
      <c r="ASE91" s="24">
        <f t="shared" si="1368"/>
        <v>0</v>
      </c>
      <c r="ASF91" s="24">
        <f t="shared" si="1369"/>
        <v>0</v>
      </c>
      <c r="ASG91" s="24">
        <f t="shared" si="1370"/>
        <v>0</v>
      </c>
      <c r="ASL91" s="24">
        <f t="shared" si="1371"/>
        <v>0</v>
      </c>
      <c r="ASM91" s="24">
        <f t="shared" si="1372"/>
        <v>0</v>
      </c>
      <c r="ASN91" s="24">
        <f t="shared" si="1373"/>
        <v>0</v>
      </c>
      <c r="ASS91" s="24">
        <f t="shared" si="1374"/>
        <v>0</v>
      </c>
      <c r="AST91" s="24">
        <f t="shared" si="1375"/>
        <v>0</v>
      </c>
      <c r="ASU91" s="24">
        <f t="shared" si="1376"/>
        <v>0</v>
      </c>
      <c r="ASZ91" s="24">
        <f t="shared" si="1377"/>
        <v>0</v>
      </c>
      <c r="ATA91" s="24">
        <f t="shared" si="1378"/>
        <v>0</v>
      </c>
      <c r="ATB91" s="24">
        <f t="shared" si="1379"/>
        <v>0</v>
      </c>
      <c r="ATG91" s="24">
        <f t="shared" si="1380"/>
        <v>0</v>
      </c>
      <c r="ATH91" s="24">
        <f t="shared" si="1381"/>
        <v>0</v>
      </c>
      <c r="ATI91" s="24">
        <f t="shared" si="1382"/>
        <v>0</v>
      </c>
      <c r="ATN91" s="24">
        <f t="shared" si="1383"/>
        <v>0</v>
      </c>
      <c r="ATO91" s="24">
        <f t="shared" si="1384"/>
        <v>0</v>
      </c>
      <c r="ATP91" s="24">
        <f t="shared" si="1385"/>
        <v>0</v>
      </c>
      <c r="ATU91" s="24">
        <f t="shared" si="1386"/>
        <v>0</v>
      </c>
      <c r="ATV91" s="24">
        <f t="shared" si="1387"/>
        <v>0</v>
      </c>
      <c r="ATW91" s="24">
        <f t="shared" si="1388"/>
        <v>0</v>
      </c>
      <c r="AUB91" s="24">
        <f t="shared" si="1389"/>
        <v>0</v>
      </c>
      <c r="AUC91" s="24">
        <f t="shared" si="1390"/>
        <v>0</v>
      </c>
      <c r="AUD91" s="24">
        <f t="shared" si="1391"/>
        <v>0</v>
      </c>
      <c r="AUI91" s="24">
        <f t="shared" si="1392"/>
        <v>0</v>
      </c>
      <c r="AUJ91" s="24">
        <f t="shared" si="1393"/>
        <v>0</v>
      </c>
      <c r="AUK91" s="24">
        <f t="shared" si="1394"/>
        <v>0</v>
      </c>
      <c r="AUP91" s="24">
        <f t="shared" si="1395"/>
        <v>0</v>
      </c>
      <c r="AUQ91" s="24">
        <f t="shared" si="1396"/>
        <v>0</v>
      </c>
      <c r="AUR91" s="24">
        <f t="shared" si="1397"/>
        <v>0</v>
      </c>
      <c r="AUW91" s="24">
        <f t="shared" si="1398"/>
        <v>0</v>
      </c>
      <c r="AUX91" s="24">
        <f t="shared" si="1399"/>
        <v>0</v>
      </c>
      <c r="AUY91" s="24">
        <f t="shared" si="1400"/>
        <v>0</v>
      </c>
      <c r="AVD91" s="24">
        <f t="shared" si="1401"/>
        <v>0</v>
      </c>
      <c r="AVE91" s="24">
        <f t="shared" si="1402"/>
        <v>0</v>
      </c>
      <c r="AVF91" s="24">
        <f t="shared" si="1403"/>
        <v>0</v>
      </c>
      <c r="AVK91" s="24">
        <f t="shared" si="1404"/>
        <v>0</v>
      </c>
      <c r="AVL91" s="24">
        <f t="shared" si="1405"/>
        <v>0</v>
      </c>
      <c r="AVM91" s="24">
        <f t="shared" si="1406"/>
        <v>0</v>
      </c>
      <c r="AVR91" s="24">
        <f t="shared" si="1407"/>
        <v>0</v>
      </c>
      <c r="AVS91" s="24">
        <f t="shared" si="1408"/>
        <v>0</v>
      </c>
      <c r="AVT91" s="24">
        <f t="shared" si="1409"/>
        <v>0</v>
      </c>
      <c r="AVY91" s="24">
        <f t="shared" si="1410"/>
        <v>0</v>
      </c>
      <c r="AVZ91" s="24">
        <f t="shared" si="1411"/>
        <v>0</v>
      </c>
      <c r="AWA91" s="24">
        <f t="shared" si="1412"/>
        <v>0</v>
      </c>
      <c r="AWF91" s="24">
        <f t="shared" si="1413"/>
        <v>0</v>
      </c>
      <c r="AWG91" s="24">
        <f t="shared" si="1414"/>
        <v>0</v>
      </c>
      <c r="AWH91" s="24">
        <f t="shared" si="1415"/>
        <v>0</v>
      </c>
      <c r="AWM91" s="24">
        <f t="shared" si="1416"/>
        <v>0</v>
      </c>
      <c r="AWN91" s="24">
        <f t="shared" si="1417"/>
        <v>0</v>
      </c>
      <c r="AWO91" s="24">
        <f t="shared" si="1418"/>
        <v>0</v>
      </c>
      <c r="AWT91" s="24">
        <f t="shared" si="1419"/>
        <v>0</v>
      </c>
      <c r="AWU91" s="24">
        <f t="shared" si="1420"/>
        <v>0</v>
      </c>
      <c r="AWV91" s="24">
        <f t="shared" si="1421"/>
        <v>0</v>
      </c>
      <c r="AXA91" s="24">
        <f t="shared" si="1422"/>
        <v>0</v>
      </c>
      <c r="AXB91" s="24">
        <f t="shared" si="1423"/>
        <v>0</v>
      </c>
      <c r="AXC91" s="24">
        <f t="shared" si="1424"/>
        <v>0</v>
      </c>
      <c r="AXH91" s="24">
        <f t="shared" si="1425"/>
        <v>0</v>
      </c>
      <c r="AXI91" s="24">
        <f t="shared" si="1426"/>
        <v>0</v>
      </c>
      <c r="AXJ91" s="24">
        <f t="shared" si="1427"/>
        <v>0</v>
      </c>
      <c r="AXO91" s="24">
        <f t="shared" si="1428"/>
        <v>0</v>
      </c>
      <c r="AXP91" s="24">
        <f t="shared" si="1429"/>
        <v>0</v>
      </c>
      <c r="AXQ91" s="24">
        <f t="shared" si="1430"/>
        <v>0</v>
      </c>
      <c r="AXV91" s="24">
        <f t="shared" si="1431"/>
        <v>0</v>
      </c>
      <c r="AXW91" s="24">
        <f t="shared" si="1432"/>
        <v>0</v>
      </c>
      <c r="AXX91" s="24">
        <f t="shared" si="1433"/>
        <v>0</v>
      </c>
      <c r="AYC91" s="24">
        <f t="shared" si="1434"/>
        <v>0</v>
      </c>
      <c r="AYD91" s="24">
        <f t="shared" si="1435"/>
        <v>0</v>
      </c>
      <c r="AYE91" s="24">
        <f t="shared" si="1436"/>
        <v>0</v>
      </c>
      <c r="AYJ91" s="24">
        <f t="shared" si="1437"/>
        <v>0</v>
      </c>
      <c r="AYK91" s="24">
        <f t="shared" si="1438"/>
        <v>0</v>
      </c>
      <c r="AYL91" s="24">
        <f t="shared" si="1439"/>
        <v>0</v>
      </c>
      <c r="AYQ91" s="24">
        <f t="shared" si="1440"/>
        <v>0</v>
      </c>
      <c r="AYR91" s="24">
        <f t="shared" si="1441"/>
        <v>0</v>
      </c>
      <c r="AYS91" s="24">
        <f t="shared" si="1442"/>
        <v>0</v>
      </c>
      <c r="AYX91" s="24">
        <f t="shared" si="1443"/>
        <v>0</v>
      </c>
      <c r="AYY91" s="24">
        <f t="shared" si="1444"/>
        <v>0</v>
      </c>
      <c r="AYZ91" s="24">
        <f t="shared" si="1445"/>
        <v>0</v>
      </c>
      <c r="AZE91" s="24">
        <f t="shared" si="1446"/>
        <v>0</v>
      </c>
      <c r="AZF91" s="24">
        <f t="shared" si="1447"/>
        <v>0</v>
      </c>
      <c r="AZG91" s="24">
        <f t="shared" si="1448"/>
        <v>0</v>
      </c>
      <c r="AZL91" s="24">
        <f t="shared" si="1449"/>
        <v>0</v>
      </c>
      <c r="AZM91" s="24">
        <f t="shared" si="1450"/>
        <v>0</v>
      </c>
      <c r="AZN91" s="24">
        <f t="shared" si="1451"/>
        <v>0</v>
      </c>
      <c r="AZS91" s="24">
        <f t="shared" si="1452"/>
        <v>0</v>
      </c>
      <c r="AZT91" s="24">
        <f t="shared" si="1453"/>
        <v>0</v>
      </c>
      <c r="AZU91" s="24">
        <f t="shared" si="1454"/>
        <v>0</v>
      </c>
      <c r="AZZ91" s="24">
        <f t="shared" si="1455"/>
        <v>0</v>
      </c>
      <c r="BAA91" s="24">
        <f t="shared" si="1456"/>
        <v>0</v>
      </c>
      <c r="BAB91" s="24">
        <f t="shared" si="1457"/>
        <v>0</v>
      </c>
      <c r="BAG91" s="24">
        <f t="shared" si="1458"/>
        <v>0</v>
      </c>
      <c r="BAH91" s="24">
        <f t="shared" si="1459"/>
        <v>0</v>
      </c>
      <c r="BAI91" s="24">
        <f t="shared" si="1460"/>
        <v>0</v>
      </c>
      <c r="BAN91" s="24">
        <f t="shared" si="1461"/>
        <v>0</v>
      </c>
      <c r="BAO91" s="24">
        <f t="shared" si="1462"/>
        <v>0</v>
      </c>
      <c r="BAP91" s="24">
        <f t="shared" si="1463"/>
        <v>0</v>
      </c>
      <c r="BAU91" s="24">
        <f t="shared" si="1464"/>
        <v>0</v>
      </c>
      <c r="BAV91" s="24">
        <f t="shared" si="1465"/>
        <v>0</v>
      </c>
      <c r="BAW91" s="24">
        <f t="shared" si="1466"/>
        <v>0</v>
      </c>
      <c r="BBB91" s="24">
        <f t="shared" si="1467"/>
        <v>0</v>
      </c>
      <c r="BBC91" s="24">
        <f t="shared" si="1468"/>
        <v>0</v>
      </c>
      <c r="BBD91" s="24">
        <f t="shared" si="1469"/>
        <v>0</v>
      </c>
      <c r="BBI91" s="24">
        <f t="shared" si="1470"/>
        <v>0</v>
      </c>
      <c r="BBJ91" s="24">
        <f t="shared" si="1471"/>
        <v>0</v>
      </c>
      <c r="BBK91" s="24">
        <f t="shared" si="1472"/>
        <v>0</v>
      </c>
      <c r="BBP91" s="24">
        <f t="shared" si="1473"/>
        <v>0</v>
      </c>
      <c r="BBQ91" s="24">
        <f t="shared" si="1474"/>
        <v>0</v>
      </c>
      <c r="BBR91" s="24">
        <f t="shared" si="1475"/>
        <v>0</v>
      </c>
      <c r="BBW91" s="24">
        <f t="shared" si="1476"/>
        <v>0</v>
      </c>
      <c r="BBX91" s="24">
        <f t="shared" si="1477"/>
        <v>0</v>
      </c>
      <c r="BBY91" s="24">
        <f t="shared" si="1478"/>
        <v>0</v>
      </c>
      <c r="BCD91" s="24">
        <f t="shared" si="1479"/>
        <v>0</v>
      </c>
      <c r="BCE91" s="24">
        <f t="shared" si="1480"/>
        <v>0</v>
      </c>
      <c r="BCF91" s="24">
        <f t="shared" si="1481"/>
        <v>0</v>
      </c>
      <c r="BCK91" s="24">
        <f t="shared" si="1482"/>
        <v>0</v>
      </c>
      <c r="BCL91" s="24">
        <f t="shared" si="1483"/>
        <v>0</v>
      </c>
      <c r="BCM91" s="24">
        <f t="shared" si="1484"/>
        <v>0</v>
      </c>
      <c r="BCR91" s="24">
        <f t="shared" si="1485"/>
        <v>0</v>
      </c>
      <c r="BCS91" s="24">
        <f t="shared" si="1486"/>
        <v>0</v>
      </c>
      <c r="BCT91" s="24">
        <f t="shared" si="1487"/>
        <v>0</v>
      </c>
      <c r="BCY91" s="24">
        <f t="shared" si="1488"/>
        <v>0</v>
      </c>
      <c r="BCZ91" s="24">
        <f t="shared" si="1489"/>
        <v>0</v>
      </c>
      <c r="BDA91" s="24">
        <f t="shared" si="1490"/>
        <v>0</v>
      </c>
      <c r="BDF91" s="24">
        <f t="shared" si="1491"/>
        <v>0</v>
      </c>
      <c r="BDG91" s="24">
        <f t="shared" si="1492"/>
        <v>0</v>
      </c>
      <c r="BDH91" s="24">
        <f t="shared" si="1493"/>
        <v>0</v>
      </c>
      <c r="BDM91" s="24">
        <f t="shared" si="1494"/>
        <v>0</v>
      </c>
      <c r="BDN91" s="24">
        <f t="shared" si="1495"/>
        <v>0</v>
      </c>
      <c r="BDO91" s="24">
        <f t="shared" si="1496"/>
        <v>0</v>
      </c>
      <c r="BDT91" s="24">
        <f t="shared" si="1497"/>
        <v>0</v>
      </c>
      <c r="BDU91" s="24">
        <f t="shared" si="1498"/>
        <v>0</v>
      </c>
      <c r="BDV91" s="24">
        <f t="shared" si="1499"/>
        <v>0</v>
      </c>
      <c r="BEA91" s="24">
        <f t="shared" si="1500"/>
        <v>0</v>
      </c>
      <c r="BEB91" s="24">
        <f t="shared" si="1501"/>
        <v>0</v>
      </c>
      <c r="BEC91" s="24">
        <f t="shared" si="1502"/>
        <v>0</v>
      </c>
      <c r="BEH91" s="24">
        <f t="shared" si="1503"/>
        <v>0</v>
      </c>
      <c r="BEI91" s="24">
        <f t="shared" si="1504"/>
        <v>0</v>
      </c>
      <c r="BEJ91" s="24">
        <f t="shared" si="1505"/>
        <v>0</v>
      </c>
      <c r="BEO91" s="24">
        <f t="shared" si="1506"/>
        <v>0</v>
      </c>
      <c r="BEP91" s="24">
        <f t="shared" si="1507"/>
        <v>0</v>
      </c>
      <c r="BEQ91" s="24">
        <f t="shared" si="1508"/>
        <v>0</v>
      </c>
      <c r="BEV91" s="24">
        <f t="shared" si="1509"/>
        <v>0</v>
      </c>
      <c r="BEW91" s="24">
        <f t="shared" si="1510"/>
        <v>0</v>
      </c>
      <c r="BEX91" s="24">
        <f t="shared" si="1511"/>
        <v>0</v>
      </c>
      <c r="BFC91" s="24">
        <f t="shared" si="1512"/>
        <v>0</v>
      </c>
      <c r="BFD91" s="24">
        <f t="shared" si="1513"/>
        <v>0</v>
      </c>
      <c r="BFE91" s="24">
        <f t="shared" si="1514"/>
        <v>0</v>
      </c>
      <c r="BFJ91" s="24">
        <f t="shared" si="1515"/>
        <v>0</v>
      </c>
      <c r="BFK91" s="24">
        <f t="shared" si="1516"/>
        <v>0</v>
      </c>
      <c r="BFL91" s="24">
        <f t="shared" si="1517"/>
        <v>0</v>
      </c>
      <c r="BFQ91" s="24">
        <f t="shared" si="1518"/>
        <v>0</v>
      </c>
      <c r="BFR91" s="24">
        <f t="shared" si="1519"/>
        <v>0</v>
      </c>
      <c r="BFS91" s="24">
        <f t="shared" si="1520"/>
        <v>0</v>
      </c>
      <c r="BFX91" s="24">
        <f t="shared" si="1521"/>
        <v>0</v>
      </c>
      <c r="BFY91" s="24">
        <f t="shared" si="1522"/>
        <v>0</v>
      </c>
      <c r="BFZ91" s="24">
        <f t="shared" si="1523"/>
        <v>0</v>
      </c>
      <c r="BGE91" s="24">
        <f t="shared" si="1524"/>
        <v>0</v>
      </c>
      <c r="BGF91" s="24">
        <f t="shared" si="1525"/>
        <v>0</v>
      </c>
      <c r="BGG91" s="24">
        <f t="shared" si="1526"/>
        <v>0</v>
      </c>
      <c r="BGL91" s="24">
        <f t="shared" si="1527"/>
        <v>0</v>
      </c>
      <c r="BGM91" s="24">
        <f t="shared" si="1528"/>
        <v>0</v>
      </c>
      <c r="BGN91" s="24">
        <f t="shared" si="1529"/>
        <v>0</v>
      </c>
      <c r="BGS91" s="24">
        <f t="shared" si="1530"/>
        <v>0</v>
      </c>
      <c r="BGT91" s="24">
        <f t="shared" si="1531"/>
        <v>0</v>
      </c>
      <c r="BGU91" s="24">
        <f t="shared" si="1532"/>
        <v>0</v>
      </c>
      <c r="BGZ91" s="24">
        <f t="shared" si="1533"/>
        <v>0</v>
      </c>
      <c r="BHA91" s="24">
        <f t="shared" si="1534"/>
        <v>0</v>
      </c>
      <c r="BHB91" s="24">
        <f t="shared" si="1535"/>
        <v>0</v>
      </c>
      <c r="BHG91" s="24">
        <f t="shared" si="1536"/>
        <v>0</v>
      </c>
      <c r="BHH91" s="24">
        <f t="shared" si="1537"/>
        <v>0</v>
      </c>
      <c r="BHI91" s="24">
        <f t="shared" si="1538"/>
        <v>0</v>
      </c>
      <c r="BHN91" s="24">
        <f t="shared" si="1539"/>
        <v>0</v>
      </c>
      <c r="BHO91" s="24">
        <f t="shared" si="1540"/>
        <v>0</v>
      </c>
      <c r="BHP91" s="24">
        <f t="shared" si="1541"/>
        <v>0</v>
      </c>
      <c r="BHU91" s="24">
        <f t="shared" si="1542"/>
        <v>0</v>
      </c>
      <c r="BHV91" s="24">
        <f t="shared" si="1543"/>
        <v>0</v>
      </c>
      <c r="BHW91" s="24">
        <f t="shared" si="1544"/>
        <v>0</v>
      </c>
      <c r="BIB91" s="24">
        <f t="shared" si="1545"/>
        <v>0</v>
      </c>
      <c r="BIC91" s="24">
        <f t="shared" si="1546"/>
        <v>0</v>
      </c>
      <c r="BID91" s="24">
        <f t="shared" si="1547"/>
        <v>0</v>
      </c>
      <c r="BII91" s="24">
        <f t="shared" si="1548"/>
        <v>0</v>
      </c>
      <c r="BIJ91" s="24">
        <f t="shared" si="1549"/>
        <v>0</v>
      </c>
      <c r="BIK91" s="24">
        <f t="shared" si="1550"/>
        <v>0</v>
      </c>
      <c r="BIP91" s="24">
        <f t="shared" si="1551"/>
        <v>0</v>
      </c>
      <c r="BIQ91" s="24">
        <f t="shared" si="1552"/>
        <v>0</v>
      </c>
      <c r="BIR91" s="24">
        <f t="shared" si="1553"/>
        <v>0</v>
      </c>
      <c r="BIW91" s="24">
        <f t="shared" si="1554"/>
        <v>0</v>
      </c>
      <c r="BIX91" s="24">
        <f t="shared" si="1555"/>
        <v>0</v>
      </c>
      <c r="BIY91" s="24">
        <f t="shared" si="1556"/>
        <v>0</v>
      </c>
      <c r="BJD91" s="24">
        <f t="shared" si="1557"/>
        <v>0</v>
      </c>
      <c r="BJE91" s="24">
        <f t="shared" si="1558"/>
        <v>0</v>
      </c>
      <c r="BJF91" s="24">
        <f t="shared" si="1559"/>
        <v>0</v>
      </c>
      <c r="BJK91" s="24">
        <f t="shared" si="1560"/>
        <v>0</v>
      </c>
      <c r="BJL91" s="24">
        <f t="shared" si="1561"/>
        <v>0</v>
      </c>
      <c r="BJM91" s="24">
        <f t="shared" si="1562"/>
        <v>0</v>
      </c>
      <c r="BJR91" s="24">
        <f t="shared" si="1563"/>
        <v>0</v>
      </c>
      <c r="BJS91" s="24">
        <f t="shared" si="1564"/>
        <v>0</v>
      </c>
      <c r="BJT91" s="24">
        <f t="shared" si="1565"/>
        <v>0</v>
      </c>
      <c r="BJY91" s="24">
        <f t="shared" si="1566"/>
        <v>0</v>
      </c>
      <c r="BJZ91" s="24">
        <f t="shared" si="1567"/>
        <v>0</v>
      </c>
      <c r="BKA91" s="24">
        <f t="shared" si="1568"/>
        <v>0</v>
      </c>
      <c r="BKF91" s="24">
        <f t="shared" si="1569"/>
        <v>0</v>
      </c>
      <c r="BKG91" s="24">
        <f t="shared" si="1570"/>
        <v>0</v>
      </c>
      <c r="BKH91" s="24">
        <f t="shared" si="1571"/>
        <v>0</v>
      </c>
      <c r="BKM91" s="24">
        <f t="shared" si="1572"/>
        <v>0</v>
      </c>
      <c r="BKN91" s="24">
        <f t="shared" si="1573"/>
        <v>0</v>
      </c>
      <c r="BKO91" s="24">
        <f t="shared" si="1574"/>
        <v>0</v>
      </c>
      <c r="BKT91" s="24">
        <f t="shared" si="1575"/>
        <v>0</v>
      </c>
      <c r="BKU91" s="24">
        <f t="shared" si="1576"/>
        <v>0</v>
      </c>
      <c r="BKV91" s="24">
        <f t="shared" si="1577"/>
        <v>0</v>
      </c>
      <c r="BLA91" s="24">
        <f t="shared" si="1578"/>
        <v>0</v>
      </c>
      <c r="BLB91" s="24">
        <f t="shared" si="1579"/>
        <v>0</v>
      </c>
      <c r="BLC91" s="24">
        <f t="shared" si="1580"/>
        <v>0</v>
      </c>
      <c r="BLH91" s="24">
        <f t="shared" si="1581"/>
        <v>0</v>
      </c>
      <c r="BLI91" s="24">
        <f t="shared" si="1582"/>
        <v>0</v>
      </c>
      <c r="BLJ91" s="24">
        <f t="shared" si="1583"/>
        <v>0</v>
      </c>
      <c r="BLO91" s="24">
        <f t="shared" si="1584"/>
        <v>0</v>
      </c>
      <c r="BLP91" s="24">
        <f t="shared" si="1585"/>
        <v>0</v>
      </c>
      <c r="BLQ91" s="24">
        <f t="shared" si="1586"/>
        <v>0</v>
      </c>
      <c r="BLV91" s="24">
        <f t="shared" si="1587"/>
        <v>0</v>
      </c>
      <c r="BLW91" s="24">
        <f t="shared" si="1588"/>
        <v>0</v>
      </c>
      <c r="BLX91" s="24">
        <f t="shared" si="1589"/>
        <v>0</v>
      </c>
      <c r="BMC91" s="24">
        <f t="shared" si="1590"/>
        <v>0</v>
      </c>
      <c r="BMD91" s="24">
        <f t="shared" si="1591"/>
        <v>0</v>
      </c>
      <c r="BME91" s="24">
        <f t="shared" si="1592"/>
        <v>0</v>
      </c>
      <c r="BMJ91" s="24">
        <f t="shared" si="1593"/>
        <v>0</v>
      </c>
      <c r="BMK91" s="24">
        <f t="shared" si="1594"/>
        <v>0</v>
      </c>
      <c r="BML91" s="24">
        <f t="shared" si="1595"/>
        <v>0</v>
      </c>
      <c r="BMQ91" s="24">
        <f t="shared" si="1596"/>
        <v>0</v>
      </c>
      <c r="BMR91" s="24">
        <f t="shared" si="1597"/>
        <v>0</v>
      </c>
      <c r="BMS91" s="24">
        <f t="shared" si="1598"/>
        <v>0</v>
      </c>
      <c r="BMX91" s="24">
        <f t="shared" si="1599"/>
        <v>0</v>
      </c>
      <c r="BMY91" s="24">
        <f t="shared" si="1600"/>
        <v>0</v>
      </c>
      <c r="BMZ91" s="24">
        <f t="shared" si="1601"/>
        <v>0</v>
      </c>
      <c r="BNE91" s="24">
        <f t="shared" si="1602"/>
        <v>0</v>
      </c>
      <c r="BNF91" s="24">
        <f t="shared" si="1603"/>
        <v>0</v>
      </c>
      <c r="BNG91" s="24">
        <f t="shared" si="1604"/>
        <v>0</v>
      </c>
      <c r="BNL91" s="24">
        <f t="shared" si="1605"/>
        <v>0</v>
      </c>
      <c r="BNM91" s="24">
        <f t="shared" si="1606"/>
        <v>0</v>
      </c>
      <c r="BNN91" s="24">
        <f t="shared" si="1607"/>
        <v>0</v>
      </c>
      <c r="BNS91" s="24">
        <f t="shared" si="1608"/>
        <v>0</v>
      </c>
      <c r="BNT91" s="24">
        <f t="shared" si="1609"/>
        <v>0</v>
      </c>
      <c r="BNU91" s="24">
        <f t="shared" si="1610"/>
        <v>0</v>
      </c>
      <c r="BNZ91" s="24">
        <f t="shared" si="1611"/>
        <v>0</v>
      </c>
      <c r="BOA91" s="24">
        <f t="shared" si="1612"/>
        <v>0</v>
      </c>
      <c r="BOB91" s="24">
        <f t="shared" si="1613"/>
        <v>0</v>
      </c>
      <c r="BOG91" s="24">
        <f t="shared" si="1614"/>
        <v>0</v>
      </c>
      <c r="BOH91" s="24">
        <f t="shared" si="1615"/>
        <v>0</v>
      </c>
      <c r="BOI91" s="24">
        <f t="shared" si="1616"/>
        <v>0</v>
      </c>
      <c r="BON91" s="24">
        <f t="shared" si="1617"/>
        <v>0</v>
      </c>
      <c r="BOO91" s="24">
        <f t="shared" si="1618"/>
        <v>0</v>
      </c>
      <c r="BOP91" s="24">
        <f t="shared" si="1619"/>
        <v>0</v>
      </c>
      <c r="BOU91" s="24">
        <f t="shared" si="1620"/>
        <v>0</v>
      </c>
      <c r="BOV91" s="24">
        <f t="shared" si="1621"/>
        <v>0</v>
      </c>
      <c r="BOW91" s="24">
        <f t="shared" si="1622"/>
        <v>0</v>
      </c>
      <c r="BPB91" s="24">
        <f t="shared" si="1623"/>
        <v>0</v>
      </c>
      <c r="BPC91" s="24">
        <f t="shared" si="1624"/>
        <v>0</v>
      </c>
      <c r="BPD91" s="24">
        <f t="shared" si="1625"/>
        <v>0</v>
      </c>
      <c r="BPI91" s="24">
        <f t="shared" si="1626"/>
        <v>0</v>
      </c>
      <c r="BPJ91" s="24">
        <f t="shared" si="1627"/>
        <v>0</v>
      </c>
      <c r="BPK91" s="24">
        <f t="shared" si="1628"/>
        <v>0</v>
      </c>
      <c r="BPP91" s="24">
        <f t="shared" si="1629"/>
        <v>0</v>
      </c>
      <c r="BPQ91" s="24">
        <f t="shared" si="1630"/>
        <v>0</v>
      </c>
      <c r="BPR91" s="24">
        <f t="shared" si="1631"/>
        <v>0</v>
      </c>
      <c r="BPW91" s="24">
        <f t="shared" si="1632"/>
        <v>0</v>
      </c>
      <c r="BPX91" s="24">
        <f t="shared" si="1633"/>
        <v>0</v>
      </c>
      <c r="BPY91" s="24">
        <f t="shared" si="1634"/>
        <v>0</v>
      </c>
      <c r="BQD91" s="24">
        <f t="shared" si="1635"/>
        <v>0</v>
      </c>
      <c r="BQE91" s="24">
        <f t="shared" si="1636"/>
        <v>0</v>
      </c>
      <c r="BQF91" s="24">
        <f t="shared" si="1637"/>
        <v>0</v>
      </c>
      <c r="BQK91" s="24">
        <f t="shared" si="1638"/>
        <v>0</v>
      </c>
      <c r="BQL91" s="24">
        <f t="shared" si="1639"/>
        <v>0</v>
      </c>
      <c r="BQM91" s="24">
        <f t="shared" si="1640"/>
        <v>0</v>
      </c>
      <c r="BQR91" s="24">
        <f t="shared" si="1641"/>
        <v>0</v>
      </c>
      <c r="BQS91" s="24">
        <f t="shared" si="1642"/>
        <v>0</v>
      </c>
      <c r="BQT91" s="24">
        <f t="shared" si="1643"/>
        <v>0</v>
      </c>
      <c r="BQY91" s="24">
        <f t="shared" si="1644"/>
        <v>0</v>
      </c>
      <c r="BQZ91" s="24">
        <f t="shared" si="1645"/>
        <v>0</v>
      </c>
      <c r="BRA91" s="24">
        <f t="shared" si="1646"/>
        <v>0</v>
      </c>
      <c r="BRF91" s="24">
        <f t="shared" si="1647"/>
        <v>0</v>
      </c>
      <c r="BRG91" s="24">
        <f t="shared" si="1648"/>
        <v>0</v>
      </c>
      <c r="BRH91" s="24">
        <f t="shared" si="1649"/>
        <v>0</v>
      </c>
      <c r="BRM91" s="24">
        <f t="shared" si="1650"/>
        <v>0</v>
      </c>
      <c r="BRN91" s="24">
        <f t="shared" si="1651"/>
        <v>0</v>
      </c>
      <c r="BRO91" s="24">
        <f t="shared" si="1652"/>
        <v>0</v>
      </c>
      <c r="BRT91" s="24">
        <f t="shared" si="1653"/>
        <v>0</v>
      </c>
      <c r="BRU91" s="24">
        <f t="shared" si="1654"/>
        <v>0</v>
      </c>
      <c r="BRV91" s="24">
        <f t="shared" si="1655"/>
        <v>0</v>
      </c>
      <c r="BSA91" s="24">
        <f t="shared" si="1656"/>
        <v>0</v>
      </c>
      <c r="BSB91" s="24">
        <f t="shared" si="1657"/>
        <v>0</v>
      </c>
      <c r="BSC91" s="24">
        <f t="shared" si="1658"/>
        <v>0</v>
      </c>
      <c r="BSH91" s="24">
        <f t="shared" si="1659"/>
        <v>0</v>
      </c>
      <c r="BSI91" s="24">
        <f t="shared" si="1660"/>
        <v>0</v>
      </c>
      <c r="BSJ91" s="24">
        <f t="shared" si="1661"/>
        <v>0</v>
      </c>
      <c r="BSO91" s="24">
        <f t="shared" si="1662"/>
        <v>0</v>
      </c>
      <c r="BSP91" s="24">
        <f t="shared" si="1663"/>
        <v>0</v>
      </c>
      <c r="BSQ91" s="24">
        <f t="shared" si="1664"/>
        <v>0</v>
      </c>
      <c r="BSV91" s="24">
        <f t="shared" si="1665"/>
        <v>0</v>
      </c>
      <c r="BSW91" s="24">
        <f t="shared" si="1666"/>
        <v>0</v>
      </c>
      <c r="BSX91" s="24">
        <f t="shared" si="1667"/>
        <v>0</v>
      </c>
      <c r="BTC91" s="24">
        <f t="shared" si="1668"/>
        <v>0</v>
      </c>
      <c r="BTD91" s="24">
        <f t="shared" si="1669"/>
        <v>0</v>
      </c>
      <c r="BTE91" s="24">
        <f t="shared" si="1670"/>
        <v>0</v>
      </c>
      <c r="BTJ91" s="24">
        <f t="shared" si="1671"/>
        <v>0</v>
      </c>
      <c r="BTK91" s="24">
        <f t="shared" si="1672"/>
        <v>0</v>
      </c>
      <c r="BTL91" s="24">
        <f t="shared" si="1673"/>
        <v>0</v>
      </c>
      <c r="BTQ91" s="24">
        <f t="shared" si="1674"/>
        <v>0</v>
      </c>
      <c r="BTR91" s="24">
        <f t="shared" si="1675"/>
        <v>0</v>
      </c>
      <c r="BTS91" s="24">
        <f t="shared" si="1676"/>
        <v>0</v>
      </c>
      <c r="BTX91" s="24">
        <f t="shared" si="1677"/>
        <v>0</v>
      </c>
      <c r="BTY91" s="24">
        <f t="shared" si="1678"/>
        <v>0</v>
      </c>
      <c r="BTZ91" s="24">
        <f t="shared" si="1679"/>
        <v>0</v>
      </c>
      <c r="BUE91" s="24">
        <f t="shared" si="1680"/>
        <v>0</v>
      </c>
      <c r="BUF91" s="24">
        <f t="shared" si="1681"/>
        <v>0</v>
      </c>
      <c r="BUG91" s="24">
        <f t="shared" si="1682"/>
        <v>0</v>
      </c>
      <c r="BUL91" s="24">
        <f t="shared" si="1683"/>
        <v>0</v>
      </c>
      <c r="BUM91" s="24">
        <f t="shared" si="1684"/>
        <v>0</v>
      </c>
      <c r="BUN91" s="24">
        <f t="shared" si="1685"/>
        <v>0</v>
      </c>
      <c r="BUS91" s="24">
        <f t="shared" si="1686"/>
        <v>0</v>
      </c>
      <c r="BUT91" s="24">
        <f t="shared" si="1687"/>
        <v>0</v>
      </c>
      <c r="BUU91" s="24">
        <f t="shared" si="1688"/>
        <v>0</v>
      </c>
      <c r="BUZ91" s="24">
        <f t="shared" si="1689"/>
        <v>0</v>
      </c>
      <c r="BVA91" s="24">
        <f t="shared" si="1690"/>
        <v>0</v>
      </c>
      <c r="BVB91" s="24">
        <f t="shared" si="1691"/>
        <v>0</v>
      </c>
      <c r="BVG91" s="24">
        <f t="shared" si="1692"/>
        <v>0</v>
      </c>
      <c r="BVH91" s="24">
        <f t="shared" si="1693"/>
        <v>0</v>
      </c>
      <c r="BVI91" s="24">
        <f t="shared" si="1694"/>
        <v>0</v>
      </c>
      <c r="BVN91" s="24">
        <f t="shared" si="1695"/>
        <v>0</v>
      </c>
      <c r="BVO91" s="24">
        <f t="shared" si="1696"/>
        <v>0</v>
      </c>
      <c r="BVP91" s="24">
        <f t="shared" si="1697"/>
        <v>0</v>
      </c>
      <c r="BVU91" s="24">
        <f t="shared" si="1698"/>
        <v>0</v>
      </c>
      <c r="BVV91" s="24">
        <f t="shared" si="1699"/>
        <v>0</v>
      </c>
      <c r="BVW91" s="24">
        <f t="shared" si="1700"/>
        <v>0</v>
      </c>
      <c r="BVX91"/>
      <c r="BVY91"/>
      <c r="BVZ91"/>
      <c r="BWA91"/>
      <c r="BWB91" s="24">
        <f t="shared" si="1701"/>
        <v>0</v>
      </c>
      <c r="BWC91" s="24">
        <f t="shared" si="1702"/>
        <v>0</v>
      </c>
      <c r="BWD91" s="24">
        <f t="shared" si="1703"/>
        <v>0</v>
      </c>
      <c r="BWI91" s="24">
        <f t="shared" si="1704"/>
        <v>0</v>
      </c>
      <c r="BWJ91" s="24">
        <f t="shared" si="1705"/>
        <v>0</v>
      </c>
      <c r="BWK91" s="24">
        <f t="shared" si="1706"/>
        <v>0</v>
      </c>
      <c r="BWP91" s="24">
        <f t="shared" si="1707"/>
        <v>0</v>
      </c>
      <c r="BWQ91" s="24">
        <f t="shared" si="1708"/>
        <v>0</v>
      </c>
      <c r="BWR91" s="24">
        <f t="shared" si="1709"/>
        <v>0</v>
      </c>
      <c r="BWW91" s="24">
        <f t="shared" si="1710"/>
        <v>0</v>
      </c>
      <c r="BWX91" s="24">
        <f t="shared" si="1711"/>
        <v>0</v>
      </c>
      <c r="BWY91" s="24">
        <f t="shared" si="1712"/>
        <v>0</v>
      </c>
      <c r="BXD91" s="24">
        <f t="shared" si="1713"/>
        <v>0</v>
      </c>
      <c r="BXE91" s="24">
        <f t="shared" si="1714"/>
        <v>0</v>
      </c>
      <c r="BXF91" s="24">
        <f t="shared" si="1715"/>
        <v>0</v>
      </c>
      <c r="BXK91" s="24">
        <f t="shared" si="1716"/>
        <v>0</v>
      </c>
      <c r="BXL91" s="24">
        <f t="shared" si="1717"/>
        <v>0</v>
      </c>
      <c r="BXM91" s="24">
        <f t="shared" si="1718"/>
        <v>0</v>
      </c>
      <c r="BXR91" s="24">
        <f t="shared" si="1719"/>
        <v>0</v>
      </c>
      <c r="BXS91" s="24">
        <f t="shared" si="1720"/>
        <v>0</v>
      </c>
      <c r="BXT91" s="24">
        <f t="shared" si="1721"/>
        <v>0</v>
      </c>
      <c r="BXY91" s="24">
        <f t="shared" si="1722"/>
        <v>0</v>
      </c>
      <c r="BXZ91" s="24">
        <f t="shared" si="1723"/>
        <v>0</v>
      </c>
      <c r="BYA91" s="24">
        <f t="shared" si="1724"/>
        <v>0</v>
      </c>
      <c r="BYF91" s="24">
        <f t="shared" si="1725"/>
        <v>0</v>
      </c>
      <c r="BYG91" s="24">
        <f t="shared" si="1726"/>
        <v>0</v>
      </c>
      <c r="BYH91" s="24">
        <f t="shared" si="1727"/>
        <v>0</v>
      </c>
      <c r="BYM91" s="24">
        <f t="shared" si="1728"/>
        <v>0</v>
      </c>
      <c r="BYN91" s="24">
        <f t="shared" si="1729"/>
        <v>0</v>
      </c>
      <c r="BYO91" s="24">
        <f t="shared" si="1730"/>
        <v>0</v>
      </c>
      <c r="BYT91" s="24">
        <f t="shared" si="1731"/>
        <v>0</v>
      </c>
      <c r="BYU91" s="24">
        <f t="shared" si="1732"/>
        <v>0</v>
      </c>
      <c r="BYV91" s="24">
        <f t="shared" si="1733"/>
        <v>0</v>
      </c>
    </row>
    <row r="92" spans="6:1023 1028:2024" x14ac:dyDescent="0.3">
      <c r="F92" s="82">
        <f t="shared" si="867"/>
        <v>0</v>
      </c>
      <c r="G92" s="82">
        <f t="shared" si="868"/>
        <v>0</v>
      </c>
      <c r="H92" s="82">
        <f t="shared" si="869"/>
        <v>0</v>
      </c>
      <c r="M92" s="15">
        <f t="shared" si="870"/>
        <v>0</v>
      </c>
      <c r="N92" s="15">
        <f t="shared" si="871"/>
        <v>0</v>
      </c>
      <c r="O92" s="15">
        <f t="shared" si="872"/>
        <v>0</v>
      </c>
      <c r="P92" s="15"/>
      <c r="Q92" s="15"/>
      <c r="T92" s="15">
        <f t="shared" si="873"/>
        <v>0</v>
      </c>
      <c r="U92" s="15">
        <f t="shared" si="874"/>
        <v>0</v>
      </c>
      <c r="V92" s="15">
        <f t="shared" si="875"/>
        <v>0</v>
      </c>
      <c r="AA92" s="15">
        <f t="shared" si="876"/>
        <v>0</v>
      </c>
      <c r="AB92" s="15">
        <f t="shared" si="877"/>
        <v>0</v>
      </c>
      <c r="AC92" s="15">
        <f t="shared" si="878"/>
        <v>0</v>
      </c>
      <c r="AD92" s="16"/>
      <c r="AE92" s="15"/>
      <c r="AF92" s="15"/>
      <c r="AG92" s="15"/>
      <c r="AH92" s="15">
        <f t="shared" si="879"/>
        <v>0</v>
      </c>
      <c r="AI92" s="15">
        <f t="shared" si="880"/>
        <v>0</v>
      </c>
      <c r="AJ92" s="15">
        <f t="shared" si="881"/>
        <v>0</v>
      </c>
      <c r="AO92" s="15">
        <f t="shared" si="882"/>
        <v>0</v>
      </c>
      <c r="AP92" s="15">
        <f t="shared" si="883"/>
        <v>0</v>
      </c>
      <c r="AQ92" s="15">
        <f t="shared" si="884"/>
        <v>0</v>
      </c>
      <c r="AV92" s="15">
        <f t="shared" si="885"/>
        <v>0</v>
      </c>
      <c r="AW92" s="15">
        <f t="shared" si="886"/>
        <v>0</v>
      </c>
      <c r="AX92" s="15">
        <f t="shared" si="887"/>
        <v>0</v>
      </c>
      <c r="BC92" s="15">
        <f t="shared" si="888"/>
        <v>0</v>
      </c>
      <c r="BD92" s="15">
        <f t="shared" si="889"/>
        <v>0</v>
      </c>
      <c r="BE92" s="15">
        <f t="shared" si="890"/>
        <v>0</v>
      </c>
      <c r="BJ92" s="15">
        <f t="shared" si="891"/>
        <v>0</v>
      </c>
      <c r="BK92" s="15">
        <f t="shared" si="892"/>
        <v>0</v>
      </c>
      <c r="BL92" s="15">
        <f t="shared" si="893"/>
        <v>0</v>
      </c>
      <c r="BQ92" s="15">
        <f t="shared" si="894"/>
        <v>0</v>
      </c>
      <c r="BR92" s="15">
        <f t="shared" si="895"/>
        <v>0</v>
      </c>
      <c r="BS92" s="15">
        <f t="shared" si="896"/>
        <v>0</v>
      </c>
      <c r="BX92" s="15">
        <f t="shared" si="897"/>
        <v>0</v>
      </c>
      <c r="BY92" s="15">
        <f t="shared" si="898"/>
        <v>0</v>
      </c>
      <c r="BZ92" s="15">
        <f t="shared" si="899"/>
        <v>0</v>
      </c>
      <c r="CE92" s="15">
        <f t="shared" si="900"/>
        <v>0</v>
      </c>
      <c r="CF92" s="15">
        <f t="shared" si="901"/>
        <v>0</v>
      </c>
      <c r="CG92" s="15">
        <f t="shared" si="902"/>
        <v>0</v>
      </c>
      <c r="CL92" s="30">
        <f t="shared" si="903"/>
        <v>0</v>
      </c>
      <c r="CM92" s="30">
        <f t="shared" si="904"/>
        <v>0</v>
      </c>
      <c r="CN92" s="54">
        <f t="shared" si="905"/>
        <v>0</v>
      </c>
      <c r="CS92" s="30">
        <f t="shared" si="906"/>
        <v>0</v>
      </c>
      <c r="CT92" s="30">
        <f t="shared" si="907"/>
        <v>0</v>
      </c>
      <c r="CU92" s="54">
        <f t="shared" si="908"/>
        <v>0</v>
      </c>
      <c r="CZ92" s="30">
        <f t="shared" si="909"/>
        <v>0</v>
      </c>
      <c r="DA92" s="30">
        <f t="shared" si="910"/>
        <v>0</v>
      </c>
      <c r="DB92" s="54">
        <f t="shared" si="911"/>
        <v>0</v>
      </c>
      <c r="DG92" s="30">
        <f t="shared" si="912"/>
        <v>0</v>
      </c>
      <c r="DH92" s="30">
        <f t="shared" si="913"/>
        <v>0</v>
      </c>
      <c r="DI92" s="54">
        <f t="shared" si="914"/>
        <v>0</v>
      </c>
      <c r="DN92" s="30">
        <f t="shared" si="915"/>
        <v>0</v>
      </c>
      <c r="DO92" s="30">
        <f t="shared" si="916"/>
        <v>0</v>
      </c>
      <c r="DP92" s="54">
        <f t="shared" si="917"/>
        <v>0</v>
      </c>
      <c r="DU92" s="30">
        <f t="shared" si="918"/>
        <v>0</v>
      </c>
      <c r="DV92" s="30">
        <f t="shared" si="919"/>
        <v>0</v>
      </c>
      <c r="DW92" s="54">
        <f t="shared" si="920"/>
        <v>0</v>
      </c>
      <c r="EB92" s="30">
        <f t="shared" si="921"/>
        <v>0</v>
      </c>
      <c r="EC92" s="30">
        <f t="shared" si="922"/>
        <v>0</v>
      </c>
      <c r="ED92" s="54">
        <f t="shared" si="923"/>
        <v>0</v>
      </c>
      <c r="EI92" s="30">
        <f t="shared" si="924"/>
        <v>0</v>
      </c>
      <c r="EJ92" s="30">
        <f t="shared" si="925"/>
        <v>0</v>
      </c>
      <c r="EK92" s="54">
        <f t="shared" si="926"/>
        <v>0</v>
      </c>
      <c r="EP92" s="30">
        <f t="shared" si="927"/>
        <v>0</v>
      </c>
      <c r="EQ92" s="30">
        <f t="shared" si="928"/>
        <v>0</v>
      </c>
      <c r="ER92" s="54">
        <f t="shared" si="929"/>
        <v>0</v>
      </c>
      <c r="EW92" s="30">
        <f t="shared" si="930"/>
        <v>0</v>
      </c>
      <c r="EX92" s="30">
        <f t="shared" si="931"/>
        <v>0</v>
      </c>
      <c r="EY92" s="54">
        <f t="shared" si="932"/>
        <v>0</v>
      </c>
      <c r="FD92" s="30">
        <f t="shared" si="933"/>
        <v>0</v>
      </c>
      <c r="FE92" s="30">
        <f t="shared" si="934"/>
        <v>0</v>
      </c>
      <c r="FF92" s="54">
        <f t="shared" si="935"/>
        <v>0</v>
      </c>
      <c r="FK92" s="30">
        <f t="shared" si="936"/>
        <v>0</v>
      </c>
      <c r="FL92" s="30">
        <f t="shared" si="937"/>
        <v>0</v>
      </c>
      <c r="FM92" s="54">
        <f t="shared" si="938"/>
        <v>0</v>
      </c>
      <c r="FR92" s="30">
        <f t="shared" si="939"/>
        <v>0</v>
      </c>
      <c r="FS92" s="30">
        <f t="shared" si="940"/>
        <v>0</v>
      </c>
      <c r="FT92" s="54">
        <f t="shared" si="941"/>
        <v>0</v>
      </c>
      <c r="FY92" s="30">
        <f t="shared" si="942"/>
        <v>0</v>
      </c>
      <c r="FZ92" s="30">
        <f t="shared" si="943"/>
        <v>0</v>
      </c>
      <c r="GA92" s="54">
        <f t="shared" si="944"/>
        <v>0</v>
      </c>
      <c r="GF92" s="30">
        <f t="shared" si="945"/>
        <v>0</v>
      </c>
      <c r="GG92" s="30">
        <f t="shared" si="946"/>
        <v>0</v>
      </c>
      <c r="GH92" s="54">
        <f t="shared" si="947"/>
        <v>0</v>
      </c>
      <c r="GM92" s="30">
        <f t="shared" si="948"/>
        <v>0</v>
      </c>
      <c r="GN92" s="30">
        <f t="shared" si="949"/>
        <v>0</v>
      </c>
      <c r="GO92" s="54">
        <f t="shared" si="950"/>
        <v>0</v>
      </c>
      <c r="GT92" s="30">
        <f t="shared" si="951"/>
        <v>0</v>
      </c>
      <c r="GU92" s="30">
        <f t="shared" si="952"/>
        <v>0</v>
      </c>
      <c r="GV92" s="54">
        <f t="shared" si="953"/>
        <v>0</v>
      </c>
      <c r="HA92" s="30">
        <f t="shared" si="954"/>
        <v>0</v>
      </c>
      <c r="HB92" s="30">
        <f t="shared" si="955"/>
        <v>0</v>
      </c>
      <c r="HC92" s="54">
        <f t="shared" si="956"/>
        <v>0</v>
      </c>
      <c r="HH92" s="30">
        <f t="shared" si="957"/>
        <v>0</v>
      </c>
      <c r="HI92" s="30">
        <f t="shared" si="958"/>
        <v>0</v>
      </c>
      <c r="HJ92" s="54">
        <f t="shared" si="959"/>
        <v>0</v>
      </c>
      <c r="HO92" s="30">
        <f t="shared" si="960"/>
        <v>0</v>
      </c>
      <c r="HP92" s="30">
        <f t="shared" si="961"/>
        <v>0</v>
      </c>
      <c r="HQ92" s="54">
        <f t="shared" si="962"/>
        <v>0</v>
      </c>
      <c r="HV92" s="30">
        <f t="shared" si="963"/>
        <v>0</v>
      </c>
      <c r="HW92" s="30">
        <f t="shared" si="964"/>
        <v>0</v>
      </c>
      <c r="HX92" s="54">
        <f t="shared" si="965"/>
        <v>0</v>
      </c>
      <c r="IC92" s="30">
        <f t="shared" si="966"/>
        <v>0</v>
      </c>
      <c r="ID92" s="30">
        <f t="shared" si="967"/>
        <v>0</v>
      </c>
      <c r="IE92" s="54">
        <f t="shared" si="968"/>
        <v>0</v>
      </c>
      <c r="IJ92" s="30">
        <f t="shared" si="969"/>
        <v>0</v>
      </c>
      <c r="IK92" s="30">
        <f t="shared" si="970"/>
        <v>0</v>
      </c>
      <c r="IL92" s="54">
        <f t="shared" si="971"/>
        <v>0</v>
      </c>
      <c r="IQ92" s="30">
        <f t="shared" si="972"/>
        <v>0</v>
      </c>
      <c r="IR92" s="30">
        <f t="shared" si="973"/>
        <v>0</v>
      </c>
      <c r="IS92" s="54">
        <f t="shared" si="974"/>
        <v>0</v>
      </c>
      <c r="IX92" s="30">
        <f t="shared" si="975"/>
        <v>0</v>
      </c>
      <c r="IY92" s="30">
        <f t="shared" si="976"/>
        <v>0</v>
      </c>
      <c r="IZ92" s="54">
        <f t="shared" si="977"/>
        <v>0</v>
      </c>
      <c r="JA92"/>
      <c r="JB92"/>
      <c r="JC92"/>
      <c r="JD92"/>
      <c r="JE92" s="15">
        <f t="shared" si="978"/>
        <v>0</v>
      </c>
      <c r="JF92" s="15">
        <f t="shared" si="979"/>
        <v>0</v>
      </c>
      <c r="JG92" s="15">
        <f t="shared" si="980"/>
        <v>0</v>
      </c>
      <c r="JL92" s="24">
        <f t="shared" si="981"/>
        <v>0</v>
      </c>
      <c r="JM92" s="24">
        <f t="shared" si="982"/>
        <v>0</v>
      </c>
      <c r="JN92" s="24">
        <f t="shared" si="983"/>
        <v>0</v>
      </c>
      <c r="JS92" s="24">
        <f t="shared" si="984"/>
        <v>0</v>
      </c>
      <c r="JT92" s="24">
        <f t="shared" si="985"/>
        <v>0</v>
      </c>
      <c r="JU92" s="24">
        <f t="shared" si="986"/>
        <v>0</v>
      </c>
      <c r="JZ92" s="24">
        <f t="shared" si="987"/>
        <v>0</v>
      </c>
      <c r="KA92" s="24">
        <f t="shared" si="988"/>
        <v>0</v>
      </c>
      <c r="KB92" s="24">
        <f t="shared" si="989"/>
        <v>0</v>
      </c>
      <c r="KG92" s="24">
        <f t="shared" si="990"/>
        <v>0</v>
      </c>
      <c r="KH92" s="24">
        <f t="shared" si="991"/>
        <v>0</v>
      </c>
      <c r="KI92" s="24">
        <f t="shared" si="992"/>
        <v>0</v>
      </c>
      <c r="KN92" s="24">
        <f t="shared" si="993"/>
        <v>0</v>
      </c>
      <c r="KO92" s="24">
        <f t="shared" si="994"/>
        <v>0</v>
      </c>
      <c r="KP92" s="24">
        <f t="shared" si="995"/>
        <v>0</v>
      </c>
      <c r="KU92" s="24">
        <f t="shared" si="996"/>
        <v>0</v>
      </c>
      <c r="KV92" s="24">
        <f t="shared" si="997"/>
        <v>0</v>
      </c>
      <c r="KW92" s="24">
        <f t="shared" si="998"/>
        <v>0</v>
      </c>
      <c r="LB92" s="24">
        <f t="shared" si="999"/>
        <v>0</v>
      </c>
      <c r="LC92" s="24">
        <f t="shared" si="1000"/>
        <v>0</v>
      </c>
      <c r="LD92" s="24">
        <f t="shared" si="1001"/>
        <v>0</v>
      </c>
      <c r="LI92" s="24">
        <f t="shared" si="1002"/>
        <v>0</v>
      </c>
      <c r="LJ92" s="24">
        <f t="shared" si="1003"/>
        <v>0</v>
      </c>
      <c r="LK92" s="24">
        <f t="shared" si="1004"/>
        <v>0</v>
      </c>
      <c r="LP92" s="24">
        <f t="shared" si="1005"/>
        <v>0</v>
      </c>
      <c r="LQ92" s="24">
        <f t="shared" si="1006"/>
        <v>0</v>
      </c>
      <c r="LR92" s="24">
        <f t="shared" si="1007"/>
        <v>0</v>
      </c>
      <c r="LW92" s="24">
        <f t="shared" si="1008"/>
        <v>0</v>
      </c>
      <c r="LX92" s="24">
        <f t="shared" si="1009"/>
        <v>0</v>
      </c>
      <c r="LY92" s="24">
        <f t="shared" si="1010"/>
        <v>0</v>
      </c>
      <c r="MD92" s="24">
        <f t="shared" si="1011"/>
        <v>0</v>
      </c>
      <c r="ME92" s="24">
        <f t="shared" si="1012"/>
        <v>0</v>
      </c>
      <c r="MF92" s="24">
        <f t="shared" si="1013"/>
        <v>0</v>
      </c>
      <c r="MK92" s="24">
        <f t="shared" si="1014"/>
        <v>0</v>
      </c>
      <c r="ML92" s="24">
        <f t="shared" si="1015"/>
        <v>0</v>
      </c>
      <c r="MM92" s="24">
        <f t="shared" si="1016"/>
        <v>0</v>
      </c>
      <c r="MR92" s="24">
        <f t="shared" si="1017"/>
        <v>0</v>
      </c>
      <c r="MS92" s="24">
        <f t="shared" si="1018"/>
        <v>0</v>
      </c>
      <c r="MT92" s="24">
        <f t="shared" si="1019"/>
        <v>0</v>
      </c>
      <c r="MY92" s="24">
        <f t="shared" si="1020"/>
        <v>0</v>
      </c>
      <c r="MZ92" s="24">
        <f t="shared" si="1021"/>
        <v>0</v>
      </c>
      <c r="NA92" s="24">
        <f t="shared" si="1022"/>
        <v>0</v>
      </c>
      <c r="NF92" s="24">
        <f t="shared" si="1023"/>
        <v>0</v>
      </c>
      <c r="NG92" s="24">
        <f t="shared" si="1024"/>
        <v>0</v>
      </c>
      <c r="NH92" s="24">
        <f t="shared" si="1025"/>
        <v>0</v>
      </c>
      <c r="NM92" s="24">
        <f t="shared" si="1026"/>
        <v>0</v>
      </c>
      <c r="NN92" s="24">
        <f t="shared" si="1027"/>
        <v>0</v>
      </c>
      <c r="NO92" s="24">
        <f t="shared" si="1028"/>
        <v>0</v>
      </c>
      <c r="NT92" s="24">
        <f t="shared" si="1029"/>
        <v>0</v>
      </c>
      <c r="NU92" s="24">
        <f t="shared" si="1030"/>
        <v>0</v>
      </c>
      <c r="NV92" s="24">
        <f t="shared" si="1031"/>
        <v>0</v>
      </c>
      <c r="OA92" s="24">
        <f t="shared" si="1032"/>
        <v>0</v>
      </c>
      <c r="OB92" s="24">
        <f t="shared" si="1033"/>
        <v>0</v>
      </c>
      <c r="OC92" s="24">
        <f t="shared" si="1034"/>
        <v>0</v>
      </c>
      <c r="OH92" s="24">
        <f t="shared" si="1035"/>
        <v>0</v>
      </c>
      <c r="OI92" s="24">
        <f t="shared" si="1036"/>
        <v>0</v>
      </c>
      <c r="OJ92" s="24">
        <f t="shared" si="1037"/>
        <v>0</v>
      </c>
      <c r="OO92" s="24">
        <f t="shared" si="1038"/>
        <v>0</v>
      </c>
      <c r="OP92" s="24">
        <f t="shared" si="1039"/>
        <v>0</v>
      </c>
      <c r="OQ92" s="24">
        <f t="shared" si="1040"/>
        <v>0</v>
      </c>
      <c r="OV92" s="24">
        <f t="shared" si="1041"/>
        <v>0</v>
      </c>
      <c r="OW92" s="24">
        <f t="shared" si="1042"/>
        <v>0</v>
      </c>
      <c r="OX92" s="24">
        <f t="shared" si="1043"/>
        <v>0</v>
      </c>
      <c r="PC92" s="24">
        <f t="shared" si="1044"/>
        <v>0</v>
      </c>
      <c r="PD92" s="24">
        <f t="shared" si="1045"/>
        <v>0</v>
      </c>
      <c r="PE92" s="24">
        <f t="shared" si="1046"/>
        <v>0</v>
      </c>
      <c r="PJ92" s="24">
        <f t="shared" si="1047"/>
        <v>0</v>
      </c>
      <c r="PK92" s="24">
        <f t="shared" si="1048"/>
        <v>0</v>
      </c>
      <c r="PL92" s="24">
        <f t="shared" si="1049"/>
        <v>0</v>
      </c>
      <c r="PQ92" s="24">
        <f t="shared" si="1050"/>
        <v>0</v>
      </c>
      <c r="PR92" s="24">
        <f t="shared" si="1051"/>
        <v>0</v>
      </c>
      <c r="PS92" s="24">
        <f t="shared" si="1052"/>
        <v>0</v>
      </c>
      <c r="PX92" s="24">
        <f t="shared" si="1053"/>
        <v>0</v>
      </c>
      <c r="PY92" s="24">
        <f t="shared" si="1054"/>
        <v>0</v>
      </c>
      <c r="PZ92" s="24">
        <f t="shared" si="1055"/>
        <v>0</v>
      </c>
      <c r="QE92" s="24">
        <f t="shared" si="1056"/>
        <v>0</v>
      </c>
      <c r="QF92" s="24">
        <f t="shared" si="1057"/>
        <v>0</v>
      </c>
      <c r="QG92" s="24">
        <f t="shared" si="1058"/>
        <v>0</v>
      </c>
      <c r="QL92" s="24">
        <f t="shared" si="1059"/>
        <v>0</v>
      </c>
      <c r="QM92" s="24">
        <f t="shared" si="1060"/>
        <v>0</v>
      </c>
      <c r="QN92" s="24">
        <f t="shared" si="1061"/>
        <v>0</v>
      </c>
      <c r="QS92" s="24">
        <f t="shared" si="1062"/>
        <v>0</v>
      </c>
      <c r="QT92" s="24">
        <f t="shared" si="1063"/>
        <v>0</v>
      </c>
      <c r="QU92" s="24">
        <f t="shared" si="1064"/>
        <v>0</v>
      </c>
      <c r="QZ92" s="24">
        <f t="shared" si="1065"/>
        <v>0</v>
      </c>
      <c r="RA92" s="24">
        <f t="shared" si="1066"/>
        <v>0</v>
      </c>
      <c r="RB92" s="24">
        <f t="shared" si="1067"/>
        <v>0</v>
      </c>
      <c r="RG92" s="24">
        <f t="shared" si="1068"/>
        <v>0</v>
      </c>
      <c r="RH92" s="24">
        <f t="shared" si="1069"/>
        <v>0</v>
      </c>
      <c r="RI92" s="24">
        <f t="shared" si="1070"/>
        <v>0</v>
      </c>
      <c r="RN92" s="24">
        <f t="shared" si="1071"/>
        <v>0</v>
      </c>
      <c r="RO92" s="24">
        <f t="shared" si="1072"/>
        <v>0</v>
      </c>
      <c r="RP92" s="24">
        <f t="shared" si="1073"/>
        <v>0</v>
      </c>
      <c r="RU92" s="24">
        <f t="shared" si="1074"/>
        <v>0</v>
      </c>
      <c r="RV92" s="24">
        <f t="shared" si="1075"/>
        <v>0</v>
      </c>
      <c r="RW92" s="24">
        <f t="shared" si="1076"/>
        <v>0</v>
      </c>
      <c r="SB92" s="24">
        <f t="shared" si="1077"/>
        <v>0</v>
      </c>
      <c r="SC92" s="24">
        <f t="shared" si="1078"/>
        <v>0</v>
      </c>
      <c r="SD92" s="24">
        <f t="shared" si="1079"/>
        <v>0</v>
      </c>
      <c r="SI92" s="24">
        <f t="shared" si="1080"/>
        <v>0</v>
      </c>
      <c r="SJ92" s="24">
        <f t="shared" si="1081"/>
        <v>0</v>
      </c>
      <c r="SK92" s="24">
        <f t="shared" si="1082"/>
        <v>0</v>
      </c>
      <c r="SP92" s="24">
        <f t="shared" si="1083"/>
        <v>0</v>
      </c>
      <c r="SQ92" s="24">
        <f t="shared" si="1084"/>
        <v>0</v>
      </c>
      <c r="SR92" s="24">
        <f t="shared" si="1085"/>
        <v>0</v>
      </c>
      <c r="SW92" s="24">
        <f t="shared" si="1086"/>
        <v>0</v>
      </c>
      <c r="SX92" s="24">
        <f t="shared" si="1087"/>
        <v>0</v>
      </c>
      <c r="SY92" s="24">
        <f t="shared" si="1088"/>
        <v>0</v>
      </c>
      <c r="TD92" s="24">
        <f t="shared" si="1089"/>
        <v>0</v>
      </c>
      <c r="TE92" s="24">
        <f t="shared" si="1090"/>
        <v>0</v>
      </c>
      <c r="TF92" s="24">
        <f t="shared" si="1091"/>
        <v>0</v>
      </c>
      <c r="TK92" s="24">
        <f t="shared" si="1092"/>
        <v>0</v>
      </c>
      <c r="TL92" s="24">
        <f t="shared" si="1093"/>
        <v>0</v>
      </c>
      <c r="TM92" s="24">
        <f t="shared" si="1094"/>
        <v>0</v>
      </c>
      <c r="TR92" s="24">
        <f t="shared" si="1095"/>
        <v>0</v>
      </c>
      <c r="TS92" s="24">
        <f t="shared" si="1096"/>
        <v>0</v>
      </c>
      <c r="TT92" s="24">
        <f t="shared" si="1097"/>
        <v>0</v>
      </c>
      <c r="TY92" s="24">
        <f t="shared" si="1098"/>
        <v>0</v>
      </c>
      <c r="TZ92" s="24">
        <f t="shared" si="1099"/>
        <v>0</v>
      </c>
      <c r="UA92" s="24">
        <f t="shared" si="1100"/>
        <v>0</v>
      </c>
      <c r="UF92" s="24">
        <f t="shared" si="1101"/>
        <v>0</v>
      </c>
      <c r="UG92" s="24">
        <f t="shared" si="1102"/>
        <v>0</v>
      </c>
      <c r="UH92" s="24">
        <f t="shared" si="1103"/>
        <v>0</v>
      </c>
      <c r="UM92" s="24">
        <f t="shared" si="1104"/>
        <v>0</v>
      </c>
      <c r="UN92" s="24">
        <f t="shared" si="1105"/>
        <v>0</v>
      </c>
      <c r="UO92" s="24">
        <f t="shared" si="1106"/>
        <v>0</v>
      </c>
      <c r="UT92" s="24">
        <f t="shared" si="1107"/>
        <v>0</v>
      </c>
      <c r="UU92" s="24">
        <f t="shared" si="1108"/>
        <v>0</v>
      </c>
      <c r="UV92" s="24">
        <f t="shared" si="1109"/>
        <v>0</v>
      </c>
      <c r="VA92" s="24">
        <f t="shared" si="1110"/>
        <v>0</v>
      </c>
      <c r="VB92" s="24">
        <f t="shared" si="1111"/>
        <v>0</v>
      </c>
      <c r="VC92" s="24">
        <f t="shared" si="1112"/>
        <v>0</v>
      </c>
      <c r="VH92" s="24">
        <f t="shared" si="1113"/>
        <v>0</v>
      </c>
      <c r="VI92" s="24">
        <f t="shared" si="1114"/>
        <v>0</v>
      </c>
      <c r="VJ92" s="24">
        <f t="shared" si="1115"/>
        <v>0</v>
      </c>
      <c r="VO92" s="24">
        <f t="shared" si="1116"/>
        <v>0</v>
      </c>
      <c r="VP92" s="24">
        <f t="shared" si="1117"/>
        <v>0</v>
      </c>
      <c r="VQ92" s="24">
        <f t="shared" si="1118"/>
        <v>0</v>
      </c>
      <c r="VV92" s="24">
        <f t="shared" si="1119"/>
        <v>0</v>
      </c>
      <c r="VW92" s="24">
        <f t="shared" si="1120"/>
        <v>0</v>
      </c>
      <c r="VX92" s="24">
        <f t="shared" si="1121"/>
        <v>0</v>
      </c>
      <c r="WC92" s="24">
        <f t="shared" si="1122"/>
        <v>0</v>
      </c>
      <c r="WD92" s="24">
        <f t="shared" si="1123"/>
        <v>0</v>
      </c>
      <c r="WE92" s="24">
        <f t="shared" si="1124"/>
        <v>0</v>
      </c>
      <c r="WJ92" s="24">
        <f t="shared" si="1125"/>
        <v>0</v>
      </c>
      <c r="WK92" s="24">
        <f t="shared" si="1126"/>
        <v>0</v>
      </c>
      <c r="WL92" s="24">
        <f t="shared" si="1127"/>
        <v>0</v>
      </c>
      <c r="WQ92" s="24">
        <f t="shared" si="1128"/>
        <v>0</v>
      </c>
      <c r="WR92" s="24">
        <f t="shared" si="1129"/>
        <v>0</v>
      </c>
      <c r="WS92" s="24">
        <f t="shared" si="1130"/>
        <v>0</v>
      </c>
      <c r="WX92" s="24">
        <f t="shared" si="1131"/>
        <v>0</v>
      </c>
      <c r="WY92" s="24">
        <f t="shared" si="1132"/>
        <v>0</v>
      </c>
      <c r="WZ92" s="24">
        <f t="shared" si="1133"/>
        <v>0</v>
      </c>
      <c r="XE92" s="24">
        <f t="shared" si="1134"/>
        <v>0</v>
      </c>
      <c r="XF92" s="24">
        <f t="shared" si="1135"/>
        <v>0</v>
      </c>
      <c r="XG92" s="24">
        <f t="shared" si="1136"/>
        <v>0</v>
      </c>
      <c r="XL92" s="24">
        <f t="shared" si="1137"/>
        <v>0</v>
      </c>
      <c r="XM92" s="24">
        <f t="shared" si="1138"/>
        <v>0</v>
      </c>
      <c r="XN92" s="24">
        <f t="shared" si="1139"/>
        <v>0</v>
      </c>
      <c r="XS92" s="24">
        <f t="shared" si="1140"/>
        <v>0</v>
      </c>
      <c r="XT92" s="24">
        <f t="shared" si="1141"/>
        <v>0</v>
      </c>
      <c r="XU92" s="24">
        <f t="shared" si="1142"/>
        <v>0</v>
      </c>
      <c r="XZ92" s="24">
        <f t="shared" si="1143"/>
        <v>0</v>
      </c>
      <c r="YA92" s="24">
        <f t="shared" si="1144"/>
        <v>0</v>
      </c>
      <c r="YB92" s="24">
        <f t="shared" si="1145"/>
        <v>0</v>
      </c>
      <c r="YG92" s="24">
        <f t="shared" si="1146"/>
        <v>0</v>
      </c>
      <c r="YH92" s="24">
        <f t="shared" si="1147"/>
        <v>0</v>
      </c>
      <c r="YI92" s="24">
        <f t="shared" si="1148"/>
        <v>0</v>
      </c>
      <c r="YN92" s="24">
        <f t="shared" si="1149"/>
        <v>0</v>
      </c>
      <c r="YO92" s="24">
        <f t="shared" si="1150"/>
        <v>0</v>
      </c>
      <c r="YP92" s="24">
        <f t="shared" si="1151"/>
        <v>0</v>
      </c>
      <c r="YU92" s="24">
        <f t="shared" si="1152"/>
        <v>0</v>
      </c>
      <c r="YV92" s="24">
        <f t="shared" si="1153"/>
        <v>0</v>
      </c>
      <c r="YW92" s="24">
        <f t="shared" si="1154"/>
        <v>0</v>
      </c>
      <c r="ZB92" s="24">
        <f t="shared" si="1155"/>
        <v>0</v>
      </c>
      <c r="ZC92" s="24">
        <f t="shared" si="1156"/>
        <v>0</v>
      </c>
      <c r="ZD92" s="24">
        <f t="shared" si="1157"/>
        <v>0</v>
      </c>
      <c r="ZI92" s="24">
        <f t="shared" si="1158"/>
        <v>0</v>
      </c>
      <c r="ZJ92" s="24">
        <f t="shared" si="1159"/>
        <v>0</v>
      </c>
      <c r="ZK92" s="24">
        <f t="shared" si="1160"/>
        <v>0</v>
      </c>
      <c r="ZP92" s="24">
        <f t="shared" si="1161"/>
        <v>0</v>
      </c>
      <c r="ZQ92" s="24">
        <f t="shared" si="1162"/>
        <v>0</v>
      </c>
      <c r="ZR92" s="24">
        <f t="shared" si="1163"/>
        <v>0</v>
      </c>
      <c r="ZW92" s="24">
        <f t="shared" si="1164"/>
        <v>0</v>
      </c>
      <c r="ZX92" s="24">
        <f t="shared" si="1165"/>
        <v>0</v>
      </c>
      <c r="ZY92" s="24">
        <f t="shared" si="1166"/>
        <v>0</v>
      </c>
      <c r="AAD92" s="24">
        <f t="shared" si="1167"/>
        <v>0</v>
      </c>
      <c r="AAE92" s="24">
        <f t="shared" si="1168"/>
        <v>0</v>
      </c>
      <c r="AAF92" s="24">
        <f t="shared" si="1169"/>
        <v>0</v>
      </c>
      <c r="AAK92" s="24">
        <f t="shared" si="1170"/>
        <v>0</v>
      </c>
      <c r="AAL92" s="24">
        <f t="shared" si="1171"/>
        <v>0</v>
      </c>
      <c r="AAM92" s="24">
        <f t="shared" si="1172"/>
        <v>0</v>
      </c>
      <c r="AAR92" s="24">
        <f t="shared" si="1173"/>
        <v>0</v>
      </c>
      <c r="AAS92" s="24">
        <f t="shared" si="1174"/>
        <v>0</v>
      </c>
      <c r="AAT92" s="24">
        <f t="shared" si="1175"/>
        <v>0</v>
      </c>
      <c r="AAY92" s="24">
        <f t="shared" si="1176"/>
        <v>0</v>
      </c>
      <c r="AAZ92" s="24">
        <f t="shared" si="1177"/>
        <v>0</v>
      </c>
      <c r="ABA92" s="24">
        <f t="shared" si="1178"/>
        <v>0</v>
      </c>
      <c r="ABF92" s="24">
        <f t="shared" si="1179"/>
        <v>0</v>
      </c>
      <c r="ABG92" s="24">
        <f t="shared" si="1180"/>
        <v>0</v>
      </c>
      <c r="ABH92" s="24">
        <f t="shared" si="1181"/>
        <v>0</v>
      </c>
      <c r="ABM92" s="24">
        <f t="shared" si="1182"/>
        <v>0</v>
      </c>
      <c r="ABN92" s="24">
        <f t="shared" si="1183"/>
        <v>0</v>
      </c>
      <c r="ABO92" s="24">
        <f t="shared" si="1184"/>
        <v>0</v>
      </c>
      <c r="ABT92" s="24">
        <f t="shared" si="1185"/>
        <v>0</v>
      </c>
      <c r="ABU92" s="24">
        <f t="shared" si="1186"/>
        <v>0</v>
      </c>
      <c r="ABV92" s="24">
        <f t="shared" si="1187"/>
        <v>0</v>
      </c>
      <c r="ACA92" s="24">
        <f t="shared" si="1188"/>
        <v>0</v>
      </c>
      <c r="ACB92" s="24">
        <f t="shared" si="1189"/>
        <v>0</v>
      </c>
      <c r="ACC92" s="24">
        <f t="shared" si="1190"/>
        <v>0</v>
      </c>
      <c r="ACH92" s="24">
        <f t="shared" si="1191"/>
        <v>0</v>
      </c>
      <c r="ACI92" s="24">
        <f t="shared" si="1192"/>
        <v>0</v>
      </c>
      <c r="ACJ92" s="24">
        <f t="shared" si="1193"/>
        <v>0</v>
      </c>
      <c r="ACO92" s="24">
        <f t="shared" si="1194"/>
        <v>0</v>
      </c>
      <c r="ACP92" s="24">
        <f t="shared" si="1195"/>
        <v>0</v>
      </c>
      <c r="ACQ92" s="24">
        <f t="shared" si="1196"/>
        <v>0</v>
      </c>
      <c r="ACV92" s="24">
        <f t="shared" si="1197"/>
        <v>0</v>
      </c>
      <c r="ACW92" s="24">
        <f t="shared" si="1198"/>
        <v>0</v>
      </c>
      <c r="ACX92" s="24">
        <f t="shared" si="1199"/>
        <v>0</v>
      </c>
      <c r="ADC92" s="15">
        <f t="shared" si="1200"/>
        <v>0</v>
      </c>
      <c r="ADD92" s="15">
        <f t="shared" si="1201"/>
        <v>0</v>
      </c>
      <c r="ADE92" s="15">
        <f t="shared" si="1202"/>
        <v>0</v>
      </c>
      <c r="ADJ92" s="24">
        <f t="shared" si="1203"/>
        <v>0</v>
      </c>
      <c r="ADK92" s="24">
        <f t="shared" si="1204"/>
        <v>0</v>
      </c>
      <c r="ADL92" s="24">
        <f t="shared" si="1205"/>
        <v>0</v>
      </c>
      <c r="ADQ92" s="24">
        <f t="shared" si="1206"/>
        <v>0</v>
      </c>
      <c r="ADR92" s="24">
        <f t="shared" si="1207"/>
        <v>0</v>
      </c>
      <c r="ADS92" s="24">
        <f t="shared" si="1208"/>
        <v>0</v>
      </c>
      <c r="ADX92" s="24">
        <f t="shared" si="1209"/>
        <v>0</v>
      </c>
      <c r="ADY92" s="24">
        <f t="shared" si="1210"/>
        <v>0</v>
      </c>
      <c r="ADZ92" s="24">
        <f t="shared" si="1211"/>
        <v>0</v>
      </c>
      <c r="AEE92" s="24">
        <f t="shared" si="1212"/>
        <v>0</v>
      </c>
      <c r="AEF92" s="24">
        <f t="shared" si="1213"/>
        <v>0</v>
      </c>
      <c r="AEG92" s="24">
        <f t="shared" si="1214"/>
        <v>0</v>
      </c>
      <c r="AEL92" s="24">
        <f t="shared" si="1215"/>
        <v>0</v>
      </c>
      <c r="AEM92" s="24">
        <f t="shared" si="1216"/>
        <v>0</v>
      </c>
      <c r="AEN92" s="24">
        <f t="shared" si="1217"/>
        <v>0</v>
      </c>
      <c r="AES92" s="24">
        <f t="shared" si="1218"/>
        <v>0</v>
      </c>
      <c r="AET92" s="24">
        <f t="shared" si="1219"/>
        <v>0</v>
      </c>
      <c r="AEU92" s="24">
        <f t="shared" si="1220"/>
        <v>0</v>
      </c>
      <c r="AEZ92" s="24">
        <f t="shared" si="1221"/>
        <v>0</v>
      </c>
      <c r="AFA92" s="24">
        <f t="shared" si="1222"/>
        <v>0</v>
      </c>
      <c r="AFB92" s="24">
        <f t="shared" si="1223"/>
        <v>0</v>
      </c>
      <c r="AFG92" s="24">
        <f t="shared" si="1224"/>
        <v>0</v>
      </c>
      <c r="AFH92" s="24">
        <f t="shared" si="1225"/>
        <v>0</v>
      </c>
      <c r="AFI92" s="24">
        <f t="shared" si="1226"/>
        <v>0</v>
      </c>
      <c r="AFN92" s="24">
        <f t="shared" si="1227"/>
        <v>0</v>
      </c>
      <c r="AFO92" s="24">
        <f t="shared" si="1228"/>
        <v>0</v>
      </c>
      <c r="AFP92" s="24">
        <f t="shared" si="1229"/>
        <v>0</v>
      </c>
      <c r="AFU92" s="24">
        <f t="shared" si="1230"/>
        <v>0</v>
      </c>
      <c r="AFV92" s="24">
        <f t="shared" si="1231"/>
        <v>0</v>
      </c>
      <c r="AFW92" s="24">
        <f t="shared" si="1232"/>
        <v>0</v>
      </c>
      <c r="AGB92" s="24">
        <f t="shared" si="1233"/>
        <v>0</v>
      </c>
      <c r="AGC92" s="24">
        <f t="shared" si="1234"/>
        <v>0</v>
      </c>
      <c r="AGD92" s="24">
        <f t="shared" si="1235"/>
        <v>0</v>
      </c>
      <c r="AGI92" s="24">
        <f t="shared" si="1236"/>
        <v>0</v>
      </c>
      <c r="AGJ92" s="24">
        <f t="shared" si="1237"/>
        <v>0</v>
      </c>
      <c r="AGK92" s="24">
        <f t="shared" si="1238"/>
        <v>0</v>
      </c>
      <c r="AGP92" s="24">
        <f t="shared" si="1239"/>
        <v>0</v>
      </c>
      <c r="AGQ92" s="24">
        <f t="shared" si="1240"/>
        <v>0</v>
      </c>
      <c r="AGR92" s="24">
        <f t="shared" si="1241"/>
        <v>0</v>
      </c>
      <c r="AGW92" s="24">
        <f t="shared" si="1242"/>
        <v>0</v>
      </c>
      <c r="AGX92" s="24">
        <f t="shared" si="1243"/>
        <v>0</v>
      </c>
      <c r="AGY92" s="24">
        <f t="shared" si="1244"/>
        <v>0</v>
      </c>
      <c r="AHD92" s="24">
        <f t="shared" si="1245"/>
        <v>0</v>
      </c>
      <c r="AHE92" s="24">
        <f t="shared" si="1246"/>
        <v>0</v>
      </c>
      <c r="AHF92" s="24">
        <f t="shared" si="1247"/>
        <v>0</v>
      </c>
      <c r="AHK92" s="24">
        <f t="shared" si="1248"/>
        <v>0</v>
      </c>
      <c r="AHL92" s="24">
        <f t="shared" si="1249"/>
        <v>0</v>
      </c>
      <c r="AHM92" s="24">
        <f t="shared" si="1250"/>
        <v>0</v>
      </c>
      <c r="AHR92" s="24">
        <f t="shared" si="1251"/>
        <v>0</v>
      </c>
      <c r="AHS92" s="24">
        <f t="shared" si="1252"/>
        <v>0</v>
      </c>
      <c r="AHT92" s="24">
        <f t="shared" si="1253"/>
        <v>0</v>
      </c>
      <c r="AHY92" s="24">
        <f t="shared" si="1254"/>
        <v>0</v>
      </c>
      <c r="AHZ92" s="24">
        <f t="shared" si="1255"/>
        <v>0</v>
      </c>
      <c r="AIA92" s="24">
        <f t="shared" si="1256"/>
        <v>0</v>
      </c>
      <c r="AIF92" s="24">
        <f t="shared" si="1257"/>
        <v>0</v>
      </c>
      <c r="AIG92" s="24">
        <f t="shared" si="1258"/>
        <v>0</v>
      </c>
      <c r="AIH92" s="24">
        <f t="shared" si="1259"/>
        <v>0</v>
      </c>
      <c r="AIM92" s="24">
        <f t="shared" si="1260"/>
        <v>0</v>
      </c>
      <c r="AIN92" s="24">
        <f t="shared" si="1261"/>
        <v>0</v>
      </c>
      <c r="AIO92" s="24">
        <f t="shared" si="1262"/>
        <v>0</v>
      </c>
      <c r="AIT92" s="24">
        <f t="shared" si="1263"/>
        <v>0</v>
      </c>
      <c r="AIU92" s="24">
        <f t="shared" si="1264"/>
        <v>0</v>
      </c>
      <c r="AIV92" s="24">
        <f t="shared" si="1265"/>
        <v>0</v>
      </c>
      <c r="AJA92" s="24">
        <f t="shared" si="1266"/>
        <v>0</v>
      </c>
      <c r="AJB92" s="24">
        <f t="shared" si="1267"/>
        <v>0</v>
      </c>
      <c r="AJC92" s="24">
        <f t="shared" si="1268"/>
        <v>0</v>
      </c>
      <c r="AJH92" s="24">
        <f t="shared" si="1269"/>
        <v>0</v>
      </c>
      <c r="AJI92" s="24">
        <f t="shared" si="1270"/>
        <v>0</v>
      </c>
      <c r="AJJ92" s="24">
        <f t="shared" si="1271"/>
        <v>0</v>
      </c>
      <c r="AJO92" s="24">
        <f t="shared" si="1272"/>
        <v>0</v>
      </c>
      <c r="AJP92" s="24">
        <f t="shared" si="1273"/>
        <v>0</v>
      </c>
      <c r="AJQ92" s="24">
        <f t="shared" si="1274"/>
        <v>0</v>
      </c>
      <c r="AJV92" s="24">
        <f t="shared" si="1275"/>
        <v>0</v>
      </c>
      <c r="AJW92" s="24">
        <f t="shared" si="1276"/>
        <v>0</v>
      </c>
      <c r="AJX92" s="24">
        <f t="shared" si="1277"/>
        <v>0</v>
      </c>
      <c r="AKC92" s="24">
        <f t="shared" si="1278"/>
        <v>0</v>
      </c>
      <c r="AKD92" s="24">
        <f t="shared" si="1279"/>
        <v>0</v>
      </c>
      <c r="AKE92" s="24">
        <f t="shared" si="1280"/>
        <v>0</v>
      </c>
      <c r="AKJ92" s="24">
        <f t="shared" si="1281"/>
        <v>0</v>
      </c>
      <c r="AKK92" s="24">
        <f t="shared" si="1282"/>
        <v>0</v>
      </c>
      <c r="AKL92" s="24">
        <f t="shared" si="1283"/>
        <v>0</v>
      </c>
      <c r="AKQ92" s="24">
        <f t="shared" si="1284"/>
        <v>0</v>
      </c>
      <c r="AKR92" s="24">
        <f t="shared" si="1285"/>
        <v>0</v>
      </c>
      <c r="AKS92" s="24">
        <f t="shared" si="1286"/>
        <v>0</v>
      </c>
      <c r="AKX92" s="24">
        <f t="shared" si="1287"/>
        <v>0</v>
      </c>
      <c r="AKY92" s="24">
        <f t="shared" si="1288"/>
        <v>0</v>
      </c>
      <c r="AKZ92" s="24">
        <f t="shared" si="1289"/>
        <v>0</v>
      </c>
      <c r="ALE92" s="24">
        <f t="shared" si="1290"/>
        <v>0</v>
      </c>
      <c r="ALF92" s="24">
        <f t="shared" si="1291"/>
        <v>0</v>
      </c>
      <c r="ALG92" s="24">
        <f t="shared" si="1292"/>
        <v>0</v>
      </c>
      <c r="ALL92" s="24">
        <f t="shared" si="1293"/>
        <v>0</v>
      </c>
      <c r="ALM92" s="24">
        <f t="shared" si="1294"/>
        <v>0</v>
      </c>
      <c r="ALN92" s="24">
        <f t="shared" si="1295"/>
        <v>0</v>
      </c>
      <c r="ALS92" s="24">
        <f t="shared" si="1296"/>
        <v>0</v>
      </c>
      <c r="ALT92" s="24">
        <f t="shared" si="1297"/>
        <v>0</v>
      </c>
      <c r="ALU92" s="24">
        <f t="shared" si="1298"/>
        <v>0</v>
      </c>
      <c r="ALZ92" s="24">
        <f t="shared" si="1299"/>
        <v>0</v>
      </c>
      <c r="AMA92" s="24">
        <f t="shared" si="1300"/>
        <v>0</v>
      </c>
      <c r="AMB92" s="24">
        <f t="shared" si="1301"/>
        <v>0</v>
      </c>
      <c r="AMG92" s="24">
        <f t="shared" si="1302"/>
        <v>0</v>
      </c>
      <c r="AMH92" s="24">
        <f t="shared" si="1303"/>
        <v>0</v>
      </c>
      <c r="AMI92" s="24">
        <f t="shared" si="1304"/>
        <v>0</v>
      </c>
      <c r="AMN92" s="24">
        <f t="shared" si="1305"/>
        <v>0</v>
      </c>
      <c r="AMO92" s="24">
        <f t="shared" si="1306"/>
        <v>0</v>
      </c>
      <c r="AMP92" s="24">
        <f t="shared" si="1307"/>
        <v>0</v>
      </c>
      <c r="AMU92" s="24">
        <f t="shared" si="1308"/>
        <v>0</v>
      </c>
      <c r="AMV92" s="24">
        <f t="shared" si="1309"/>
        <v>0</v>
      </c>
      <c r="AMW92" s="24">
        <f t="shared" si="1310"/>
        <v>0</v>
      </c>
      <c r="ANB92" s="24">
        <f t="shared" si="1311"/>
        <v>0</v>
      </c>
      <c r="ANC92" s="24">
        <f t="shared" si="1312"/>
        <v>0</v>
      </c>
      <c r="AND92" s="24">
        <f t="shared" si="1313"/>
        <v>0</v>
      </c>
      <c r="ANI92" s="24">
        <f t="shared" si="1314"/>
        <v>0</v>
      </c>
      <c r="ANJ92" s="24">
        <f t="shared" si="1315"/>
        <v>0</v>
      </c>
      <c r="ANK92" s="24">
        <f t="shared" si="1316"/>
        <v>0</v>
      </c>
      <c r="ANP92" s="24">
        <f t="shared" si="1317"/>
        <v>0</v>
      </c>
      <c r="ANQ92" s="24">
        <f t="shared" si="1318"/>
        <v>0</v>
      </c>
      <c r="ANR92" s="24">
        <f t="shared" si="1319"/>
        <v>0</v>
      </c>
      <c r="ANW92" s="24">
        <f t="shared" si="1320"/>
        <v>0</v>
      </c>
      <c r="ANX92" s="24">
        <f t="shared" si="1321"/>
        <v>0</v>
      </c>
      <c r="ANY92" s="24">
        <f t="shared" si="1322"/>
        <v>0</v>
      </c>
      <c r="AOD92" s="24">
        <f t="shared" si="1323"/>
        <v>0</v>
      </c>
      <c r="AOE92" s="24">
        <f t="shared" si="1324"/>
        <v>0</v>
      </c>
      <c r="AOF92" s="24">
        <f t="shared" si="1325"/>
        <v>0</v>
      </c>
      <c r="AOK92" s="24">
        <f t="shared" si="1326"/>
        <v>0</v>
      </c>
      <c r="AOL92" s="24">
        <f t="shared" si="1327"/>
        <v>0</v>
      </c>
      <c r="AOM92" s="24">
        <f t="shared" si="1328"/>
        <v>0</v>
      </c>
      <c r="AOR92" s="24">
        <f t="shared" si="1329"/>
        <v>0</v>
      </c>
      <c r="AOS92" s="24">
        <f t="shared" si="1330"/>
        <v>0</v>
      </c>
      <c r="AOT92" s="24">
        <f t="shared" si="1331"/>
        <v>0</v>
      </c>
      <c r="AOY92" s="24">
        <f t="shared" si="1332"/>
        <v>0</v>
      </c>
      <c r="AOZ92" s="24">
        <f t="shared" si="1333"/>
        <v>0</v>
      </c>
      <c r="APA92" s="24">
        <f t="shared" si="1334"/>
        <v>0</v>
      </c>
      <c r="APF92" s="24">
        <f t="shared" si="1335"/>
        <v>0</v>
      </c>
      <c r="APG92" s="24">
        <f t="shared" si="1336"/>
        <v>0</v>
      </c>
      <c r="APH92" s="24">
        <f t="shared" si="1337"/>
        <v>0</v>
      </c>
      <c r="APM92" s="24">
        <f t="shared" si="1338"/>
        <v>0</v>
      </c>
      <c r="APN92" s="24">
        <f t="shared" si="1339"/>
        <v>0</v>
      </c>
      <c r="APO92" s="24">
        <f t="shared" si="1340"/>
        <v>0</v>
      </c>
      <c r="APT92" s="24">
        <f t="shared" si="1341"/>
        <v>0</v>
      </c>
      <c r="APU92" s="24">
        <f t="shared" si="1342"/>
        <v>0</v>
      </c>
      <c r="APV92" s="24">
        <f t="shared" si="1343"/>
        <v>0</v>
      </c>
      <c r="AQA92" s="24">
        <f t="shared" si="1344"/>
        <v>0</v>
      </c>
      <c r="AQB92" s="24">
        <f t="shared" si="1345"/>
        <v>0</v>
      </c>
      <c r="AQC92" s="24">
        <f t="shared" si="1346"/>
        <v>0</v>
      </c>
      <c r="AQH92" s="24">
        <f t="shared" si="1347"/>
        <v>0</v>
      </c>
      <c r="AQI92" s="24">
        <f t="shared" si="1348"/>
        <v>0</v>
      </c>
      <c r="AQJ92" s="24">
        <f t="shared" si="1349"/>
        <v>0</v>
      </c>
      <c r="AQO92" s="24">
        <f t="shared" si="1350"/>
        <v>0</v>
      </c>
      <c r="AQP92" s="24">
        <f t="shared" si="1351"/>
        <v>0</v>
      </c>
      <c r="AQQ92" s="24">
        <f t="shared" si="1352"/>
        <v>0</v>
      </c>
      <c r="AQV92" s="24">
        <f t="shared" si="1353"/>
        <v>0</v>
      </c>
      <c r="AQW92" s="24">
        <f t="shared" si="1354"/>
        <v>0</v>
      </c>
      <c r="AQX92" s="24">
        <f t="shared" si="1355"/>
        <v>0</v>
      </c>
      <c r="ARC92" s="24">
        <f t="shared" si="1356"/>
        <v>0</v>
      </c>
      <c r="ARD92" s="24">
        <f t="shared" si="1357"/>
        <v>0</v>
      </c>
      <c r="ARE92" s="24">
        <f t="shared" si="1358"/>
        <v>0</v>
      </c>
      <c r="ARJ92" s="24">
        <f t="shared" si="1359"/>
        <v>0</v>
      </c>
      <c r="ARK92" s="24">
        <f t="shared" si="1360"/>
        <v>0</v>
      </c>
      <c r="ARL92" s="24">
        <f t="shared" si="1361"/>
        <v>0</v>
      </c>
      <c r="ARQ92" s="24">
        <f t="shared" si="1362"/>
        <v>0</v>
      </c>
      <c r="ARR92" s="24">
        <f t="shared" si="1363"/>
        <v>0</v>
      </c>
      <c r="ARS92" s="24">
        <f t="shared" si="1364"/>
        <v>0</v>
      </c>
      <c r="ARX92" s="24">
        <f t="shared" si="1365"/>
        <v>0</v>
      </c>
      <c r="ARY92" s="24">
        <f t="shared" si="1366"/>
        <v>0</v>
      </c>
      <c r="ARZ92" s="24">
        <f t="shared" si="1367"/>
        <v>0</v>
      </c>
      <c r="ASE92" s="24">
        <f t="shared" si="1368"/>
        <v>0</v>
      </c>
      <c r="ASF92" s="24">
        <f t="shared" si="1369"/>
        <v>0</v>
      </c>
      <c r="ASG92" s="24">
        <f t="shared" si="1370"/>
        <v>0</v>
      </c>
      <c r="ASL92" s="24">
        <f t="shared" si="1371"/>
        <v>0</v>
      </c>
      <c r="ASM92" s="24">
        <f t="shared" si="1372"/>
        <v>0</v>
      </c>
      <c r="ASN92" s="24">
        <f t="shared" si="1373"/>
        <v>0</v>
      </c>
      <c r="ASS92" s="24">
        <f t="shared" si="1374"/>
        <v>0</v>
      </c>
      <c r="AST92" s="24">
        <f t="shared" si="1375"/>
        <v>0</v>
      </c>
      <c r="ASU92" s="24">
        <f t="shared" si="1376"/>
        <v>0</v>
      </c>
      <c r="ASZ92" s="24">
        <f t="shared" si="1377"/>
        <v>0</v>
      </c>
      <c r="ATA92" s="24">
        <f t="shared" si="1378"/>
        <v>0</v>
      </c>
      <c r="ATB92" s="24">
        <f t="shared" si="1379"/>
        <v>0</v>
      </c>
      <c r="ATG92" s="24">
        <f t="shared" si="1380"/>
        <v>0</v>
      </c>
      <c r="ATH92" s="24">
        <f t="shared" si="1381"/>
        <v>0</v>
      </c>
      <c r="ATI92" s="24">
        <f t="shared" si="1382"/>
        <v>0</v>
      </c>
      <c r="ATN92" s="24">
        <f t="shared" si="1383"/>
        <v>0</v>
      </c>
      <c r="ATO92" s="24">
        <f t="shared" si="1384"/>
        <v>0</v>
      </c>
      <c r="ATP92" s="24">
        <f t="shared" si="1385"/>
        <v>0</v>
      </c>
      <c r="ATU92" s="24">
        <f t="shared" si="1386"/>
        <v>0</v>
      </c>
      <c r="ATV92" s="24">
        <f t="shared" si="1387"/>
        <v>0</v>
      </c>
      <c r="ATW92" s="24">
        <f t="shared" si="1388"/>
        <v>0</v>
      </c>
      <c r="AUB92" s="24">
        <f t="shared" si="1389"/>
        <v>0</v>
      </c>
      <c r="AUC92" s="24">
        <f t="shared" si="1390"/>
        <v>0</v>
      </c>
      <c r="AUD92" s="24">
        <f t="shared" si="1391"/>
        <v>0</v>
      </c>
      <c r="AUI92" s="24">
        <f t="shared" si="1392"/>
        <v>0</v>
      </c>
      <c r="AUJ92" s="24">
        <f t="shared" si="1393"/>
        <v>0</v>
      </c>
      <c r="AUK92" s="24">
        <f t="shared" si="1394"/>
        <v>0</v>
      </c>
      <c r="AUP92" s="24">
        <f t="shared" si="1395"/>
        <v>0</v>
      </c>
      <c r="AUQ92" s="24">
        <f t="shared" si="1396"/>
        <v>0</v>
      </c>
      <c r="AUR92" s="24">
        <f t="shared" si="1397"/>
        <v>0</v>
      </c>
      <c r="AUW92" s="24">
        <f t="shared" si="1398"/>
        <v>0</v>
      </c>
      <c r="AUX92" s="24">
        <f t="shared" si="1399"/>
        <v>0</v>
      </c>
      <c r="AUY92" s="24">
        <f t="shared" si="1400"/>
        <v>0</v>
      </c>
      <c r="AVD92" s="24">
        <f t="shared" si="1401"/>
        <v>0</v>
      </c>
      <c r="AVE92" s="24">
        <f t="shared" si="1402"/>
        <v>0</v>
      </c>
      <c r="AVF92" s="24">
        <f t="shared" si="1403"/>
        <v>0</v>
      </c>
      <c r="AVK92" s="24">
        <f t="shared" si="1404"/>
        <v>0</v>
      </c>
      <c r="AVL92" s="24">
        <f t="shared" si="1405"/>
        <v>0</v>
      </c>
      <c r="AVM92" s="24">
        <f t="shared" si="1406"/>
        <v>0</v>
      </c>
      <c r="AVR92" s="24">
        <f t="shared" si="1407"/>
        <v>0</v>
      </c>
      <c r="AVS92" s="24">
        <f t="shared" si="1408"/>
        <v>0</v>
      </c>
      <c r="AVT92" s="24">
        <f t="shared" si="1409"/>
        <v>0</v>
      </c>
      <c r="AVY92" s="24">
        <f t="shared" si="1410"/>
        <v>0</v>
      </c>
      <c r="AVZ92" s="24">
        <f t="shared" si="1411"/>
        <v>0</v>
      </c>
      <c r="AWA92" s="24">
        <f t="shared" si="1412"/>
        <v>0</v>
      </c>
      <c r="AWF92" s="24">
        <f t="shared" si="1413"/>
        <v>0</v>
      </c>
      <c r="AWG92" s="24">
        <f t="shared" si="1414"/>
        <v>0</v>
      </c>
      <c r="AWH92" s="24">
        <f t="shared" si="1415"/>
        <v>0</v>
      </c>
      <c r="AWM92" s="24">
        <f t="shared" si="1416"/>
        <v>0</v>
      </c>
      <c r="AWN92" s="24">
        <f t="shared" si="1417"/>
        <v>0</v>
      </c>
      <c r="AWO92" s="24">
        <f t="shared" si="1418"/>
        <v>0</v>
      </c>
      <c r="AWT92" s="24">
        <f t="shared" si="1419"/>
        <v>0</v>
      </c>
      <c r="AWU92" s="24">
        <f t="shared" si="1420"/>
        <v>0</v>
      </c>
      <c r="AWV92" s="24">
        <f t="shared" si="1421"/>
        <v>0</v>
      </c>
      <c r="AXA92" s="24">
        <f t="shared" si="1422"/>
        <v>0</v>
      </c>
      <c r="AXB92" s="24">
        <f t="shared" si="1423"/>
        <v>0</v>
      </c>
      <c r="AXC92" s="24">
        <f t="shared" si="1424"/>
        <v>0</v>
      </c>
      <c r="AXH92" s="24">
        <f t="shared" si="1425"/>
        <v>0</v>
      </c>
      <c r="AXI92" s="24">
        <f t="shared" si="1426"/>
        <v>0</v>
      </c>
      <c r="AXJ92" s="24">
        <f t="shared" si="1427"/>
        <v>0</v>
      </c>
      <c r="AXO92" s="24">
        <f t="shared" si="1428"/>
        <v>0</v>
      </c>
      <c r="AXP92" s="24">
        <f t="shared" si="1429"/>
        <v>0</v>
      </c>
      <c r="AXQ92" s="24">
        <f t="shared" si="1430"/>
        <v>0</v>
      </c>
      <c r="AXV92" s="24">
        <f t="shared" si="1431"/>
        <v>0</v>
      </c>
      <c r="AXW92" s="24">
        <f t="shared" si="1432"/>
        <v>0</v>
      </c>
      <c r="AXX92" s="24">
        <f t="shared" si="1433"/>
        <v>0</v>
      </c>
      <c r="AYC92" s="24">
        <f t="shared" si="1434"/>
        <v>0</v>
      </c>
      <c r="AYD92" s="24">
        <f t="shared" si="1435"/>
        <v>0</v>
      </c>
      <c r="AYE92" s="24">
        <f t="shared" si="1436"/>
        <v>0</v>
      </c>
      <c r="AYJ92" s="24">
        <f t="shared" si="1437"/>
        <v>0</v>
      </c>
      <c r="AYK92" s="24">
        <f t="shared" si="1438"/>
        <v>0</v>
      </c>
      <c r="AYL92" s="24">
        <f t="shared" si="1439"/>
        <v>0</v>
      </c>
      <c r="AYQ92" s="24">
        <f t="shared" si="1440"/>
        <v>0</v>
      </c>
      <c r="AYR92" s="24">
        <f t="shared" si="1441"/>
        <v>0</v>
      </c>
      <c r="AYS92" s="24">
        <f t="shared" si="1442"/>
        <v>0</v>
      </c>
      <c r="AYX92" s="24">
        <f t="shared" si="1443"/>
        <v>0</v>
      </c>
      <c r="AYY92" s="24">
        <f t="shared" si="1444"/>
        <v>0</v>
      </c>
      <c r="AYZ92" s="24">
        <f t="shared" si="1445"/>
        <v>0</v>
      </c>
      <c r="AZE92" s="24">
        <f t="shared" si="1446"/>
        <v>0</v>
      </c>
      <c r="AZF92" s="24">
        <f t="shared" si="1447"/>
        <v>0</v>
      </c>
      <c r="AZG92" s="24">
        <f t="shared" si="1448"/>
        <v>0</v>
      </c>
      <c r="AZL92" s="24">
        <f t="shared" si="1449"/>
        <v>0</v>
      </c>
      <c r="AZM92" s="24">
        <f t="shared" si="1450"/>
        <v>0</v>
      </c>
      <c r="AZN92" s="24">
        <f t="shared" si="1451"/>
        <v>0</v>
      </c>
      <c r="AZS92" s="24">
        <f t="shared" si="1452"/>
        <v>0</v>
      </c>
      <c r="AZT92" s="24">
        <f t="shared" si="1453"/>
        <v>0</v>
      </c>
      <c r="AZU92" s="24">
        <f t="shared" si="1454"/>
        <v>0</v>
      </c>
      <c r="AZZ92" s="24">
        <f t="shared" si="1455"/>
        <v>0</v>
      </c>
      <c r="BAA92" s="24">
        <f t="shared" si="1456"/>
        <v>0</v>
      </c>
      <c r="BAB92" s="24">
        <f t="shared" si="1457"/>
        <v>0</v>
      </c>
      <c r="BAG92" s="24">
        <f t="shared" si="1458"/>
        <v>0</v>
      </c>
      <c r="BAH92" s="24">
        <f t="shared" si="1459"/>
        <v>0</v>
      </c>
      <c r="BAI92" s="24">
        <f t="shared" si="1460"/>
        <v>0</v>
      </c>
      <c r="BAN92" s="24">
        <f t="shared" si="1461"/>
        <v>0</v>
      </c>
      <c r="BAO92" s="24">
        <f t="shared" si="1462"/>
        <v>0</v>
      </c>
      <c r="BAP92" s="24">
        <f t="shared" si="1463"/>
        <v>0</v>
      </c>
      <c r="BAU92" s="24">
        <f t="shared" si="1464"/>
        <v>0</v>
      </c>
      <c r="BAV92" s="24">
        <f t="shared" si="1465"/>
        <v>0</v>
      </c>
      <c r="BAW92" s="24">
        <f t="shared" si="1466"/>
        <v>0</v>
      </c>
      <c r="BBB92" s="24">
        <f t="shared" si="1467"/>
        <v>0</v>
      </c>
      <c r="BBC92" s="24">
        <f t="shared" si="1468"/>
        <v>0</v>
      </c>
      <c r="BBD92" s="24">
        <f t="shared" si="1469"/>
        <v>0</v>
      </c>
      <c r="BBI92" s="24">
        <f t="shared" si="1470"/>
        <v>0</v>
      </c>
      <c r="BBJ92" s="24">
        <f t="shared" si="1471"/>
        <v>0</v>
      </c>
      <c r="BBK92" s="24">
        <f t="shared" si="1472"/>
        <v>0</v>
      </c>
      <c r="BBP92" s="24">
        <f t="shared" si="1473"/>
        <v>0</v>
      </c>
      <c r="BBQ92" s="24">
        <f t="shared" si="1474"/>
        <v>0</v>
      </c>
      <c r="BBR92" s="24">
        <f t="shared" si="1475"/>
        <v>0</v>
      </c>
      <c r="BBW92" s="24">
        <f t="shared" si="1476"/>
        <v>0</v>
      </c>
      <c r="BBX92" s="24">
        <f t="shared" si="1477"/>
        <v>0</v>
      </c>
      <c r="BBY92" s="24">
        <f t="shared" si="1478"/>
        <v>0</v>
      </c>
      <c r="BCD92" s="24">
        <f t="shared" si="1479"/>
        <v>0</v>
      </c>
      <c r="BCE92" s="24">
        <f t="shared" si="1480"/>
        <v>0</v>
      </c>
      <c r="BCF92" s="24">
        <f t="shared" si="1481"/>
        <v>0</v>
      </c>
      <c r="BCK92" s="24">
        <f t="shared" si="1482"/>
        <v>0</v>
      </c>
      <c r="BCL92" s="24">
        <f t="shared" si="1483"/>
        <v>0</v>
      </c>
      <c r="BCM92" s="24">
        <f t="shared" si="1484"/>
        <v>0</v>
      </c>
      <c r="BCR92" s="24">
        <f t="shared" si="1485"/>
        <v>0</v>
      </c>
      <c r="BCS92" s="24">
        <f t="shared" si="1486"/>
        <v>0</v>
      </c>
      <c r="BCT92" s="24">
        <f t="shared" si="1487"/>
        <v>0</v>
      </c>
      <c r="BCY92" s="24">
        <f t="shared" si="1488"/>
        <v>0</v>
      </c>
      <c r="BCZ92" s="24">
        <f t="shared" si="1489"/>
        <v>0</v>
      </c>
      <c r="BDA92" s="24">
        <f t="shared" si="1490"/>
        <v>0</v>
      </c>
      <c r="BDF92" s="24">
        <f t="shared" si="1491"/>
        <v>0</v>
      </c>
      <c r="BDG92" s="24">
        <f t="shared" si="1492"/>
        <v>0</v>
      </c>
      <c r="BDH92" s="24">
        <f t="shared" si="1493"/>
        <v>0</v>
      </c>
      <c r="BDM92" s="24">
        <f t="shared" si="1494"/>
        <v>0</v>
      </c>
      <c r="BDN92" s="24">
        <f t="shared" si="1495"/>
        <v>0</v>
      </c>
      <c r="BDO92" s="24">
        <f t="shared" si="1496"/>
        <v>0</v>
      </c>
      <c r="BDT92" s="24">
        <f t="shared" si="1497"/>
        <v>0</v>
      </c>
      <c r="BDU92" s="24">
        <f t="shared" si="1498"/>
        <v>0</v>
      </c>
      <c r="BDV92" s="24">
        <f t="shared" si="1499"/>
        <v>0</v>
      </c>
      <c r="BEA92" s="24">
        <f t="shared" si="1500"/>
        <v>0</v>
      </c>
      <c r="BEB92" s="24">
        <f t="shared" si="1501"/>
        <v>0</v>
      </c>
      <c r="BEC92" s="24">
        <f t="shared" si="1502"/>
        <v>0</v>
      </c>
      <c r="BEH92" s="24">
        <f t="shared" si="1503"/>
        <v>0</v>
      </c>
      <c r="BEI92" s="24">
        <f t="shared" si="1504"/>
        <v>0</v>
      </c>
      <c r="BEJ92" s="24">
        <f t="shared" si="1505"/>
        <v>0</v>
      </c>
      <c r="BEO92" s="24">
        <f t="shared" si="1506"/>
        <v>0</v>
      </c>
      <c r="BEP92" s="24">
        <f t="shared" si="1507"/>
        <v>0</v>
      </c>
      <c r="BEQ92" s="24">
        <f t="shared" si="1508"/>
        <v>0</v>
      </c>
      <c r="BEV92" s="24">
        <f t="shared" si="1509"/>
        <v>0</v>
      </c>
      <c r="BEW92" s="24">
        <f t="shared" si="1510"/>
        <v>0</v>
      </c>
      <c r="BEX92" s="24">
        <f t="shared" si="1511"/>
        <v>0</v>
      </c>
      <c r="BFC92" s="24">
        <f t="shared" si="1512"/>
        <v>0</v>
      </c>
      <c r="BFD92" s="24">
        <f t="shared" si="1513"/>
        <v>0</v>
      </c>
      <c r="BFE92" s="24">
        <f t="shared" si="1514"/>
        <v>0</v>
      </c>
      <c r="BFJ92" s="24">
        <f t="shared" si="1515"/>
        <v>0</v>
      </c>
      <c r="BFK92" s="24">
        <f t="shared" si="1516"/>
        <v>0</v>
      </c>
      <c r="BFL92" s="24">
        <f t="shared" si="1517"/>
        <v>0</v>
      </c>
      <c r="BFQ92" s="24">
        <f t="shared" si="1518"/>
        <v>0</v>
      </c>
      <c r="BFR92" s="24">
        <f t="shared" si="1519"/>
        <v>0</v>
      </c>
      <c r="BFS92" s="24">
        <f t="shared" si="1520"/>
        <v>0</v>
      </c>
      <c r="BFX92" s="24">
        <f t="shared" si="1521"/>
        <v>0</v>
      </c>
      <c r="BFY92" s="24">
        <f t="shared" si="1522"/>
        <v>0</v>
      </c>
      <c r="BFZ92" s="24">
        <f t="shared" si="1523"/>
        <v>0</v>
      </c>
      <c r="BGE92" s="24">
        <f t="shared" si="1524"/>
        <v>0</v>
      </c>
      <c r="BGF92" s="24">
        <f t="shared" si="1525"/>
        <v>0</v>
      </c>
      <c r="BGG92" s="24">
        <f t="shared" si="1526"/>
        <v>0</v>
      </c>
      <c r="BGL92" s="24">
        <f t="shared" si="1527"/>
        <v>0</v>
      </c>
      <c r="BGM92" s="24">
        <f t="shared" si="1528"/>
        <v>0</v>
      </c>
      <c r="BGN92" s="24">
        <f t="shared" si="1529"/>
        <v>0</v>
      </c>
      <c r="BGS92" s="24">
        <f t="shared" si="1530"/>
        <v>0</v>
      </c>
      <c r="BGT92" s="24">
        <f t="shared" si="1531"/>
        <v>0</v>
      </c>
      <c r="BGU92" s="24">
        <f t="shared" si="1532"/>
        <v>0</v>
      </c>
      <c r="BGZ92" s="24">
        <f t="shared" si="1533"/>
        <v>0</v>
      </c>
      <c r="BHA92" s="24">
        <f t="shared" si="1534"/>
        <v>0</v>
      </c>
      <c r="BHB92" s="24">
        <f t="shared" si="1535"/>
        <v>0</v>
      </c>
      <c r="BHG92" s="24">
        <f t="shared" si="1536"/>
        <v>0</v>
      </c>
      <c r="BHH92" s="24">
        <f t="shared" si="1537"/>
        <v>0</v>
      </c>
      <c r="BHI92" s="24">
        <f t="shared" si="1538"/>
        <v>0</v>
      </c>
      <c r="BHN92" s="24">
        <f t="shared" si="1539"/>
        <v>0</v>
      </c>
      <c r="BHO92" s="24">
        <f t="shared" si="1540"/>
        <v>0</v>
      </c>
      <c r="BHP92" s="24">
        <f t="shared" si="1541"/>
        <v>0</v>
      </c>
      <c r="BHU92" s="24">
        <f t="shared" si="1542"/>
        <v>0</v>
      </c>
      <c r="BHV92" s="24">
        <f t="shared" si="1543"/>
        <v>0</v>
      </c>
      <c r="BHW92" s="24">
        <f t="shared" si="1544"/>
        <v>0</v>
      </c>
      <c r="BIB92" s="24">
        <f t="shared" si="1545"/>
        <v>0</v>
      </c>
      <c r="BIC92" s="24">
        <f t="shared" si="1546"/>
        <v>0</v>
      </c>
      <c r="BID92" s="24">
        <f t="shared" si="1547"/>
        <v>0</v>
      </c>
      <c r="BII92" s="24">
        <f t="shared" si="1548"/>
        <v>0</v>
      </c>
      <c r="BIJ92" s="24">
        <f t="shared" si="1549"/>
        <v>0</v>
      </c>
      <c r="BIK92" s="24">
        <f t="shared" si="1550"/>
        <v>0</v>
      </c>
      <c r="BIP92" s="24">
        <f t="shared" si="1551"/>
        <v>0</v>
      </c>
      <c r="BIQ92" s="24">
        <f t="shared" si="1552"/>
        <v>0</v>
      </c>
      <c r="BIR92" s="24">
        <f t="shared" si="1553"/>
        <v>0</v>
      </c>
      <c r="BIW92" s="24">
        <f t="shared" si="1554"/>
        <v>0</v>
      </c>
      <c r="BIX92" s="24">
        <f t="shared" si="1555"/>
        <v>0</v>
      </c>
      <c r="BIY92" s="24">
        <f t="shared" si="1556"/>
        <v>0</v>
      </c>
      <c r="BJD92" s="24">
        <f t="shared" si="1557"/>
        <v>0</v>
      </c>
      <c r="BJE92" s="24">
        <f t="shared" si="1558"/>
        <v>0</v>
      </c>
      <c r="BJF92" s="24">
        <f t="shared" si="1559"/>
        <v>0</v>
      </c>
      <c r="BJK92" s="24">
        <f t="shared" si="1560"/>
        <v>0</v>
      </c>
      <c r="BJL92" s="24">
        <f t="shared" si="1561"/>
        <v>0</v>
      </c>
      <c r="BJM92" s="24">
        <f t="shared" si="1562"/>
        <v>0</v>
      </c>
      <c r="BJR92" s="24">
        <f t="shared" si="1563"/>
        <v>0</v>
      </c>
      <c r="BJS92" s="24">
        <f t="shared" si="1564"/>
        <v>0</v>
      </c>
      <c r="BJT92" s="24">
        <f t="shared" si="1565"/>
        <v>0</v>
      </c>
      <c r="BJY92" s="24">
        <f t="shared" si="1566"/>
        <v>0</v>
      </c>
      <c r="BJZ92" s="24">
        <f t="shared" si="1567"/>
        <v>0</v>
      </c>
      <c r="BKA92" s="24">
        <f t="shared" si="1568"/>
        <v>0</v>
      </c>
      <c r="BKF92" s="24">
        <f t="shared" si="1569"/>
        <v>0</v>
      </c>
      <c r="BKG92" s="24">
        <f t="shared" si="1570"/>
        <v>0</v>
      </c>
      <c r="BKH92" s="24">
        <f t="shared" si="1571"/>
        <v>0</v>
      </c>
      <c r="BKM92" s="24">
        <f t="shared" si="1572"/>
        <v>0</v>
      </c>
      <c r="BKN92" s="24">
        <f t="shared" si="1573"/>
        <v>0</v>
      </c>
      <c r="BKO92" s="24">
        <f t="shared" si="1574"/>
        <v>0</v>
      </c>
      <c r="BKT92" s="24">
        <f t="shared" si="1575"/>
        <v>0</v>
      </c>
      <c r="BKU92" s="24">
        <f t="shared" si="1576"/>
        <v>0</v>
      </c>
      <c r="BKV92" s="24">
        <f t="shared" si="1577"/>
        <v>0</v>
      </c>
      <c r="BLA92" s="24">
        <f t="shared" si="1578"/>
        <v>0</v>
      </c>
      <c r="BLB92" s="24">
        <f t="shared" si="1579"/>
        <v>0</v>
      </c>
      <c r="BLC92" s="24">
        <f t="shared" si="1580"/>
        <v>0</v>
      </c>
      <c r="BLH92" s="24">
        <f t="shared" si="1581"/>
        <v>0</v>
      </c>
      <c r="BLI92" s="24">
        <f t="shared" si="1582"/>
        <v>0</v>
      </c>
      <c r="BLJ92" s="24">
        <f t="shared" si="1583"/>
        <v>0</v>
      </c>
      <c r="BLO92" s="24">
        <f t="shared" si="1584"/>
        <v>0</v>
      </c>
      <c r="BLP92" s="24">
        <f t="shared" si="1585"/>
        <v>0</v>
      </c>
      <c r="BLQ92" s="24">
        <f t="shared" si="1586"/>
        <v>0</v>
      </c>
      <c r="BLV92" s="24">
        <f t="shared" si="1587"/>
        <v>0</v>
      </c>
      <c r="BLW92" s="24">
        <f t="shared" si="1588"/>
        <v>0</v>
      </c>
      <c r="BLX92" s="24">
        <f t="shared" si="1589"/>
        <v>0</v>
      </c>
      <c r="BMC92" s="24">
        <f t="shared" si="1590"/>
        <v>0</v>
      </c>
      <c r="BMD92" s="24">
        <f t="shared" si="1591"/>
        <v>0</v>
      </c>
      <c r="BME92" s="24">
        <f t="shared" si="1592"/>
        <v>0</v>
      </c>
      <c r="BMJ92" s="24">
        <f t="shared" si="1593"/>
        <v>0</v>
      </c>
      <c r="BMK92" s="24">
        <f t="shared" si="1594"/>
        <v>0</v>
      </c>
      <c r="BML92" s="24">
        <f t="shared" si="1595"/>
        <v>0</v>
      </c>
      <c r="BMQ92" s="24">
        <f t="shared" si="1596"/>
        <v>0</v>
      </c>
      <c r="BMR92" s="24">
        <f t="shared" si="1597"/>
        <v>0</v>
      </c>
      <c r="BMS92" s="24">
        <f t="shared" si="1598"/>
        <v>0</v>
      </c>
      <c r="BMX92" s="24">
        <f t="shared" si="1599"/>
        <v>0</v>
      </c>
      <c r="BMY92" s="24">
        <f t="shared" si="1600"/>
        <v>0</v>
      </c>
      <c r="BMZ92" s="24">
        <f t="shared" si="1601"/>
        <v>0</v>
      </c>
      <c r="BNE92" s="24">
        <f t="shared" si="1602"/>
        <v>0</v>
      </c>
      <c r="BNF92" s="24">
        <f t="shared" si="1603"/>
        <v>0</v>
      </c>
      <c r="BNG92" s="24">
        <f t="shared" si="1604"/>
        <v>0</v>
      </c>
      <c r="BNL92" s="24">
        <f t="shared" si="1605"/>
        <v>0</v>
      </c>
      <c r="BNM92" s="24">
        <f t="shared" si="1606"/>
        <v>0</v>
      </c>
      <c r="BNN92" s="24">
        <f t="shared" si="1607"/>
        <v>0</v>
      </c>
      <c r="BNS92" s="24">
        <f t="shared" si="1608"/>
        <v>0</v>
      </c>
      <c r="BNT92" s="24">
        <f t="shared" si="1609"/>
        <v>0</v>
      </c>
      <c r="BNU92" s="24">
        <f t="shared" si="1610"/>
        <v>0</v>
      </c>
      <c r="BNZ92" s="24">
        <f t="shared" si="1611"/>
        <v>0</v>
      </c>
      <c r="BOA92" s="24">
        <f t="shared" si="1612"/>
        <v>0</v>
      </c>
      <c r="BOB92" s="24">
        <f t="shared" si="1613"/>
        <v>0</v>
      </c>
      <c r="BOG92" s="24">
        <f t="shared" si="1614"/>
        <v>0</v>
      </c>
      <c r="BOH92" s="24">
        <f t="shared" si="1615"/>
        <v>0</v>
      </c>
      <c r="BOI92" s="24">
        <f t="shared" si="1616"/>
        <v>0</v>
      </c>
      <c r="BON92" s="24">
        <f t="shared" si="1617"/>
        <v>0</v>
      </c>
      <c r="BOO92" s="24">
        <f t="shared" si="1618"/>
        <v>0</v>
      </c>
      <c r="BOP92" s="24">
        <f t="shared" si="1619"/>
        <v>0</v>
      </c>
      <c r="BOU92" s="24">
        <f t="shared" si="1620"/>
        <v>0</v>
      </c>
      <c r="BOV92" s="24">
        <f t="shared" si="1621"/>
        <v>0</v>
      </c>
      <c r="BOW92" s="24">
        <f t="shared" si="1622"/>
        <v>0</v>
      </c>
      <c r="BPB92" s="24">
        <f t="shared" si="1623"/>
        <v>0</v>
      </c>
      <c r="BPC92" s="24">
        <f t="shared" si="1624"/>
        <v>0</v>
      </c>
      <c r="BPD92" s="24">
        <f t="shared" si="1625"/>
        <v>0</v>
      </c>
      <c r="BPI92" s="24">
        <f t="shared" si="1626"/>
        <v>0</v>
      </c>
      <c r="BPJ92" s="24">
        <f t="shared" si="1627"/>
        <v>0</v>
      </c>
      <c r="BPK92" s="24">
        <f t="shared" si="1628"/>
        <v>0</v>
      </c>
      <c r="BPP92" s="24">
        <f t="shared" si="1629"/>
        <v>0</v>
      </c>
      <c r="BPQ92" s="24">
        <f t="shared" si="1630"/>
        <v>0</v>
      </c>
      <c r="BPR92" s="24">
        <f t="shared" si="1631"/>
        <v>0</v>
      </c>
      <c r="BPW92" s="24">
        <f t="shared" si="1632"/>
        <v>0</v>
      </c>
      <c r="BPX92" s="24">
        <f t="shared" si="1633"/>
        <v>0</v>
      </c>
      <c r="BPY92" s="24">
        <f t="shared" si="1634"/>
        <v>0</v>
      </c>
      <c r="BQD92" s="24">
        <f t="shared" si="1635"/>
        <v>0</v>
      </c>
      <c r="BQE92" s="24">
        <f t="shared" si="1636"/>
        <v>0</v>
      </c>
      <c r="BQF92" s="24">
        <f t="shared" si="1637"/>
        <v>0</v>
      </c>
      <c r="BQK92" s="24">
        <f t="shared" si="1638"/>
        <v>0</v>
      </c>
      <c r="BQL92" s="24">
        <f t="shared" si="1639"/>
        <v>0</v>
      </c>
      <c r="BQM92" s="24">
        <f t="shared" si="1640"/>
        <v>0</v>
      </c>
      <c r="BQR92" s="24">
        <f t="shared" si="1641"/>
        <v>0</v>
      </c>
      <c r="BQS92" s="24">
        <f t="shared" si="1642"/>
        <v>0</v>
      </c>
      <c r="BQT92" s="24">
        <f t="shared" si="1643"/>
        <v>0</v>
      </c>
      <c r="BQY92" s="24">
        <f t="shared" si="1644"/>
        <v>0</v>
      </c>
      <c r="BQZ92" s="24">
        <f t="shared" si="1645"/>
        <v>0</v>
      </c>
      <c r="BRA92" s="24">
        <f t="shared" si="1646"/>
        <v>0</v>
      </c>
      <c r="BRF92" s="24">
        <f t="shared" si="1647"/>
        <v>0</v>
      </c>
      <c r="BRG92" s="24">
        <f t="shared" si="1648"/>
        <v>0</v>
      </c>
      <c r="BRH92" s="24">
        <f t="shared" si="1649"/>
        <v>0</v>
      </c>
      <c r="BRM92" s="24">
        <f t="shared" si="1650"/>
        <v>0</v>
      </c>
      <c r="BRN92" s="24">
        <f t="shared" si="1651"/>
        <v>0</v>
      </c>
      <c r="BRO92" s="24">
        <f t="shared" si="1652"/>
        <v>0</v>
      </c>
      <c r="BRT92" s="24">
        <f t="shared" si="1653"/>
        <v>0</v>
      </c>
      <c r="BRU92" s="24">
        <f t="shared" si="1654"/>
        <v>0</v>
      </c>
      <c r="BRV92" s="24">
        <f t="shared" si="1655"/>
        <v>0</v>
      </c>
      <c r="BSA92" s="24">
        <f t="shared" si="1656"/>
        <v>0</v>
      </c>
      <c r="BSB92" s="24">
        <f t="shared" si="1657"/>
        <v>0</v>
      </c>
      <c r="BSC92" s="24">
        <f t="shared" si="1658"/>
        <v>0</v>
      </c>
      <c r="BSH92" s="24">
        <f t="shared" si="1659"/>
        <v>0</v>
      </c>
      <c r="BSI92" s="24">
        <f t="shared" si="1660"/>
        <v>0</v>
      </c>
      <c r="BSJ92" s="24">
        <f t="shared" si="1661"/>
        <v>0</v>
      </c>
      <c r="BSO92" s="24">
        <f t="shared" si="1662"/>
        <v>0</v>
      </c>
      <c r="BSP92" s="24">
        <f t="shared" si="1663"/>
        <v>0</v>
      </c>
      <c r="BSQ92" s="24">
        <f t="shared" si="1664"/>
        <v>0</v>
      </c>
      <c r="BSV92" s="24">
        <f t="shared" si="1665"/>
        <v>0</v>
      </c>
      <c r="BSW92" s="24">
        <f t="shared" si="1666"/>
        <v>0</v>
      </c>
      <c r="BSX92" s="24">
        <f t="shared" si="1667"/>
        <v>0</v>
      </c>
      <c r="BTC92" s="24">
        <f t="shared" si="1668"/>
        <v>0</v>
      </c>
      <c r="BTD92" s="24">
        <f t="shared" si="1669"/>
        <v>0</v>
      </c>
      <c r="BTE92" s="24">
        <f t="shared" si="1670"/>
        <v>0</v>
      </c>
      <c r="BTJ92" s="24">
        <f t="shared" si="1671"/>
        <v>0</v>
      </c>
      <c r="BTK92" s="24">
        <f t="shared" si="1672"/>
        <v>0</v>
      </c>
      <c r="BTL92" s="24">
        <f t="shared" si="1673"/>
        <v>0</v>
      </c>
      <c r="BTQ92" s="24">
        <f t="shared" si="1674"/>
        <v>0</v>
      </c>
      <c r="BTR92" s="24">
        <f t="shared" si="1675"/>
        <v>0</v>
      </c>
      <c r="BTS92" s="24">
        <f t="shared" si="1676"/>
        <v>0</v>
      </c>
      <c r="BTX92" s="24">
        <f t="shared" si="1677"/>
        <v>0</v>
      </c>
      <c r="BTY92" s="24">
        <f t="shared" si="1678"/>
        <v>0</v>
      </c>
      <c r="BTZ92" s="24">
        <f t="shared" si="1679"/>
        <v>0</v>
      </c>
      <c r="BUE92" s="24">
        <f t="shared" si="1680"/>
        <v>0</v>
      </c>
      <c r="BUF92" s="24">
        <f t="shared" si="1681"/>
        <v>0</v>
      </c>
      <c r="BUG92" s="24">
        <f t="shared" si="1682"/>
        <v>0</v>
      </c>
      <c r="BUL92" s="24">
        <f t="shared" si="1683"/>
        <v>0</v>
      </c>
      <c r="BUM92" s="24">
        <f t="shared" si="1684"/>
        <v>0</v>
      </c>
      <c r="BUN92" s="24">
        <f t="shared" si="1685"/>
        <v>0</v>
      </c>
      <c r="BUS92" s="24">
        <f t="shared" si="1686"/>
        <v>0</v>
      </c>
      <c r="BUT92" s="24">
        <f t="shared" si="1687"/>
        <v>0</v>
      </c>
      <c r="BUU92" s="24">
        <f t="shared" si="1688"/>
        <v>0</v>
      </c>
      <c r="BUZ92" s="24">
        <f t="shared" si="1689"/>
        <v>0</v>
      </c>
      <c r="BVA92" s="24">
        <f t="shared" si="1690"/>
        <v>0</v>
      </c>
      <c r="BVB92" s="24">
        <f t="shared" si="1691"/>
        <v>0</v>
      </c>
      <c r="BVG92" s="24">
        <f t="shared" si="1692"/>
        <v>0</v>
      </c>
      <c r="BVH92" s="24">
        <f t="shared" si="1693"/>
        <v>0</v>
      </c>
      <c r="BVI92" s="24">
        <f t="shared" si="1694"/>
        <v>0</v>
      </c>
      <c r="BVN92" s="24">
        <f t="shared" si="1695"/>
        <v>0</v>
      </c>
      <c r="BVO92" s="24">
        <f t="shared" si="1696"/>
        <v>0</v>
      </c>
      <c r="BVP92" s="24">
        <f t="shared" si="1697"/>
        <v>0</v>
      </c>
      <c r="BVU92" s="24">
        <f t="shared" si="1698"/>
        <v>0</v>
      </c>
      <c r="BVV92" s="24">
        <f t="shared" si="1699"/>
        <v>0</v>
      </c>
      <c r="BVW92" s="24">
        <f t="shared" si="1700"/>
        <v>0</v>
      </c>
      <c r="BVX92"/>
      <c r="BVY92"/>
      <c r="BVZ92"/>
      <c r="BWA92"/>
      <c r="BWB92" s="24">
        <f t="shared" si="1701"/>
        <v>0</v>
      </c>
      <c r="BWC92" s="24">
        <f t="shared" si="1702"/>
        <v>0</v>
      </c>
      <c r="BWD92" s="24">
        <f t="shared" si="1703"/>
        <v>0</v>
      </c>
      <c r="BWI92" s="24">
        <f t="shared" si="1704"/>
        <v>0</v>
      </c>
      <c r="BWJ92" s="24">
        <f t="shared" si="1705"/>
        <v>0</v>
      </c>
      <c r="BWK92" s="24">
        <f t="shared" si="1706"/>
        <v>0</v>
      </c>
      <c r="BWP92" s="24">
        <f t="shared" si="1707"/>
        <v>0</v>
      </c>
      <c r="BWQ92" s="24">
        <f t="shared" si="1708"/>
        <v>0</v>
      </c>
      <c r="BWR92" s="24">
        <f t="shared" si="1709"/>
        <v>0</v>
      </c>
      <c r="BWW92" s="24">
        <f t="shared" si="1710"/>
        <v>0</v>
      </c>
      <c r="BWX92" s="24">
        <f t="shared" si="1711"/>
        <v>0</v>
      </c>
      <c r="BWY92" s="24">
        <f t="shared" si="1712"/>
        <v>0</v>
      </c>
      <c r="BXD92" s="24">
        <f t="shared" si="1713"/>
        <v>0</v>
      </c>
      <c r="BXE92" s="24">
        <f t="shared" si="1714"/>
        <v>0</v>
      </c>
      <c r="BXF92" s="24">
        <f t="shared" si="1715"/>
        <v>0</v>
      </c>
      <c r="BXK92" s="24">
        <f t="shared" si="1716"/>
        <v>0</v>
      </c>
      <c r="BXL92" s="24">
        <f t="shared" si="1717"/>
        <v>0</v>
      </c>
      <c r="BXM92" s="24">
        <f t="shared" si="1718"/>
        <v>0</v>
      </c>
      <c r="BXR92" s="24">
        <f t="shared" si="1719"/>
        <v>0</v>
      </c>
      <c r="BXS92" s="24">
        <f t="shared" si="1720"/>
        <v>0</v>
      </c>
      <c r="BXT92" s="24">
        <f t="shared" si="1721"/>
        <v>0</v>
      </c>
      <c r="BXY92" s="24">
        <f t="shared" si="1722"/>
        <v>0</v>
      </c>
      <c r="BXZ92" s="24">
        <f t="shared" si="1723"/>
        <v>0</v>
      </c>
      <c r="BYA92" s="24">
        <f t="shared" si="1724"/>
        <v>0</v>
      </c>
      <c r="BYF92" s="24">
        <f t="shared" si="1725"/>
        <v>0</v>
      </c>
      <c r="BYG92" s="24">
        <f t="shared" si="1726"/>
        <v>0</v>
      </c>
      <c r="BYH92" s="24">
        <f t="shared" si="1727"/>
        <v>0</v>
      </c>
      <c r="BYM92" s="24">
        <f t="shared" si="1728"/>
        <v>0</v>
      </c>
      <c r="BYN92" s="24">
        <f t="shared" si="1729"/>
        <v>0</v>
      </c>
      <c r="BYO92" s="24">
        <f t="shared" si="1730"/>
        <v>0</v>
      </c>
      <c r="BYT92" s="24">
        <f t="shared" si="1731"/>
        <v>0</v>
      </c>
      <c r="BYU92" s="24">
        <f t="shared" si="1732"/>
        <v>0</v>
      </c>
      <c r="BYV92" s="24">
        <f t="shared" si="1733"/>
        <v>0</v>
      </c>
    </row>
    <row r="93" spans="6:1023 1028:2024" x14ac:dyDescent="0.3">
      <c r="F93" s="82">
        <f t="shared" si="867"/>
        <v>0</v>
      </c>
      <c r="G93" s="82">
        <f t="shared" si="868"/>
        <v>0</v>
      </c>
      <c r="H93" s="82">
        <f t="shared" si="869"/>
        <v>0</v>
      </c>
      <c r="M93" s="15">
        <f t="shared" si="870"/>
        <v>0</v>
      </c>
      <c r="N93" s="15">
        <f t="shared" si="871"/>
        <v>0</v>
      </c>
      <c r="O93" s="15">
        <f t="shared" si="872"/>
        <v>0</v>
      </c>
      <c r="P93" s="15"/>
      <c r="Q93" s="15"/>
      <c r="T93" s="15">
        <f t="shared" si="873"/>
        <v>0</v>
      </c>
      <c r="U93" s="15">
        <f t="shared" si="874"/>
        <v>0</v>
      </c>
      <c r="V93" s="15">
        <f t="shared" si="875"/>
        <v>0</v>
      </c>
      <c r="AA93" s="15">
        <f t="shared" si="876"/>
        <v>0</v>
      </c>
      <c r="AB93" s="15">
        <f t="shared" si="877"/>
        <v>0</v>
      </c>
      <c r="AC93" s="15">
        <f t="shared" si="878"/>
        <v>0</v>
      </c>
      <c r="AD93" s="16"/>
      <c r="AE93" s="15"/>
      <c r="AF93" s="15"/>
      <c r="AG93" s="15"/>
      <c r="AH93" s="15">
        <f t="shared" si="879"/>
        <v>0</v>
      </c>
      <c r="AI93" s="15">
        <f t="shared" si="880"/>
        <v>0</v>
      </c>
      <c r="AJ93" s="15">
        <f t="shared" si="881"/>
        <v>0</v>
      </c>
      <c r="AO93" s="15">
        <f t="shared" si="882"/>
        <v>0</v>
      </c>
      <c r="AP93" s="15">
        <f t="shared" si="883"/>
        <v>0</v>
      </c>
      <c r="AQ93" s="15">
        <f t="shared" si="884"/>
        <v>0</v>
      </c>
      <c r="AV93" s="15">
        <f t="shared" si="885"/>
        <v>0</v>
      </c>
      <c r="AW93" s="15">
        <f t="shared" si="886"/>
        <v>0</v>
      </c>
      <c r="AX93" s="15">
        <f t="shared" si="887"/>
        <v>0</v>
      </c>
      <c r="BC93" s="15">
        <f t="shared" si="888"/>
        <v>0</v>
      </c>
      <c r="BD93" s="15">
        <f t="shared" si="889"/>
        <v>0</v>
      </c>
      <c r="BE93" s="15">
        <f t="shared" si="890"/>
        <v>0</v>
      </c>
      <c r="BJ93" s="15">
        <f t="shared" si="891"/>
        <v>0</v>
      </c>
      <c r="BK93" s="15">
        <f t="shared" si="892"/>
        <v>0</v>
      </c>
      <c r="BL93" s="15">
        <f t="shared" si="893"/>
        <v>0</v>
      </c>
      <c r="BQ93" s="15">
        <f t="shared" si="894"/>
        <v>0</v>
      </c>
      <c r="BR93" s="15">
        <f t="shared" si="895"/>
        <v>0</v>
      </c>
      <c r="BS93" s="15">
        <f t="shared" si="896"/>
        <v>0</v>
      </c>
      <c r="BX93" s="15">
        <f t="shared" si="897"/>
        <v>0</v>
      </c>
      <c r="BY93" s="15">
        <f t="shared" si="898"/>
        <v>0</v>
      </c>
      <c r="BZ93" s="15">
        <f t="shared" si="899"/>
        <v>0</v>
      </c>
      <c r="CE93" s="15">
        <f t="shared" si="900"/>
        <v>0</v>
      </c>
      <c r="CF93" s="15">
        <f t="shared" si="901"/>
        <v>0</v>
      </c>
      <c r="CG93" s="15">
        <f t="shared" si="902"/>
        <v>0</v>
      </c>
      <c r="CL93" s="30">
        <f t="shared" si="903"/>
        <v>0</v>
      </c>
      <c r="CM93" s="30">
        <f t="shared" si="904"/>
        <v>0</v>
      </c>
      <c r="CN93" s="54">
        <f t="shared" si="905"/>
        <v>0</v>
      </c>
      <c r="CS93" s="30">
        <f t="shared" si="906"/>
        <v>0</v>
      </c>
      <c r="CT93" s="30">
        <f t="shared" si="907"/>
        <v>0</v>
      </c>
      <c r="CU93" s="54">
        <f t="shared" si="908"/>
        <v>0</v>
      </c>
      <c r="CZ93" s="30">
        <f t="shared" si="909"/>
        <v>0</v>
      </c>
      <c r="DA93" s="30">
        <f t="shared" si="910"/>
        <v>0</v>
      </c>
      <c r="DB93" s="54">
        <f t="shared" si="911"/>
        <v>0</v>
      </c>
      <c r="DG93" s="30">
        <f t="shared" si="912"/>
        <v>0</v>
      </c>
      <c r="DH93" s="30">
        <f t="shared" si="913"/>
        <v>0</v>
      </c>
      <c r="DI93" s="54">
        <f t="shared" si="914"/>
        <v>0</v>
      </c>
      <c r="DN93" s="30">
        <f t="shared" si="915"/>
        <v>0</v>
      </c>
      <c r="DO93" s="30">
        <f t="shared" si="916"/>
        <v>0</v>
      </c>
      <c r="DP93" s="54">
        <f t="shared" si="917"/>
        <v>0</v>
      </c>
      <c r="DU93" s="30">
        <f t="shared" si="918"/>
        <v>0</v>
      </c>
      <c r="DV93" s="30">
        <f t="shared" si="919"/>
        <v>0</v>
      </c>
      <c r="DW93" s="54">
        <f t="shared" si="920"/>
        <v>0</v>
      </c>
      <c r="EB93" s="30">
        <f t="shared" si="921"/>
        <v>0</v>
      </c>
      <c r="EC93" s="30">
        <f t="shared" si="922"/>
        <v>0</v>
      </c>
      <c r="ED93" s="54">
        <f t="shared" si="923"/>
        <v>0</v>
      </c>
      <c r="EI93" s="30">
        <f t="shared" si="924"/>
        <v>0</v>
      </c>
      <c r="EJ93" s="30">
        <f t="shared" si="925"/>
        <v>0</v>
      </c>
      <c r="EK93" s="54">
        <f t="shared" si="926"/>
        <v>0</v>
      </c>
      <c r="EP93" s="30">
        <f t="shared" si="927"/>
        <v>0</v>
      </c>
      <c r="EQ93" s="30">
        <f t="shared" si="928"/>
        <v>0</v>
      </c>
      <c r="ER93" s="54">
        <f t="shared" si="929"/>
        <v>0</v>
      </c>
      <c r="EW93" s="30">
        <f t="shared" si="930"/>
        <v>0</v>
      </c>
      <c r="EX93" s="30">
        <f t="shared" si="931"/>
        <v>0</v>
      </c>
      <c r="EY93" s="54">
        <f t="shared" si="932"/>
        <v>0</v>
      </c>
      <c r="FD93" s="30">
        <f t="shared" si="933"/>
        <v>0</v>
      </c>
      <c r="FE93" s="30">
        <f t="shared" si="934"/>
        <v>0</v>
      </c>
      <c r="FF93" s="54">
        <f t="shared" si="935"/>
        <v>0</v>
      </c>
      <c r="FK93" s="30">
        <f t="shared" si="936"/>
        <v>0</v>
      </c>
      <c r="FL93" s="30">
        <f t="shared" si="937"/>
        <v>0</v>
      </c>
      <c r="FM93" s="54">
        <f t="shared" si="938"/>
        <v>0</v>
      </c>
      <c r="FR93" s="30">
        <f t="shared" si="939"/>
        <v>0</v>
      </c>
      <c r="FS93" s="30">
        <f t="shared" si="940"/>
        <v>0</v>
      </c>
      <c r="FT93" s="54">
        <f t="shared" si="941"/>
        <v>0</v>
      </c>
      <c r="FY93" s="30">
        <f t="shared" si="942"/>
        <v>0</v>
      </c>
      <c r="FZ93" s="30">
        <f t="shared" si="943"/>
        <v>0</v>
      </c>
      <c r="GA93" s="54">
        <f t="shared" si="944"/>
        <v>0</v>
      </c>
      <c r="GF93" s="30">
        <f t="shared" si="945"/>
        <v>0</v>
      </c>
      <c r="GG93" s="30">
        <f t="shared" si="946"/>
        <v>0</v>
      </c>
      <c r="GH93" s="54">
        <f t="shared" si="947"/>
        <v>0</v>
      </c>
      <c r="GM93" s="30">
        <f t="shared" si="948"/>
        <v>0</v>
      </c>
      <c r="GN93" s="30">
        <f t="shared" si="949"/>
        <v>0</v>
      </c>
      <c r="GO93" s="54">
        <f t="shared" si="950"/>
        <v>0</v>
      </c>
      <c r="GT93" s="30">
        <f t="shared" si="951"/>
        <v>0</v>
      </c>
      <c r="GU93" s="30">
        <f t="shared" si="952"/>
        <v>0</v>
      </c>
      <c r="GV93" s="54">
        <f t="shared" si="953"/>
        <v>0</v>
      </c>
      <c r="HA93" s="30">
        <f t="shared" si="954"/>
        <v>0</v>
      </c>
      <c r="HB93" s="30">
        <f t="shared" si="955"/>
        <v>0</v>
      </c>
      <c r="HC93" s="54">
        <f t="shared" si="956"/>
        <v>0</v>
      </c>
      <c r="HH93" s="30">
        <f t="shared" si="957"/>
        <v>0</v>
      </c>
      <c r="HI93" s="30">
        <f t="shared" si="958"/>
        <v>0</v>
      </c>
      <c r="HJ93" s="54">
        <f t="shared" si="959"/>
        <v>0</v>
      </c>
      <c r="HO93" s="30">
        <f t="shared" si="960"/>
        <v>0</v>
      </c>
      <c r="HP93" s="30">
        <f t="shared" si="961"/>
        <v>0</v>
      </c>
      <c r="HQ93" s="54">
        <f t="shared" si="962"/>
        <v>0</v>
      </c>
      <c r="HV93" s="30">
        <f t="shared" si="963"/>
        <v>0</v>
      </c>
      <c r="HW93" s="30">
        <f t="shared" si="964"/>
        <v>0</v>
      </c>
      <c r="HX93" s="54">
        <f t="shared" si="965"/>
        <v>0</v>
      </c>
      <c r="IC93" s="30">
        <f t="shared" si="966"/>
        <v>0</v>
      </c>
      <c r="ID93" s="30">
        <f t="shared" si="967"/>
        <v>0</v>
      </c>
      <c r="IE93" s="54">
        <f t="shared" si="968"/>
        <v>0</v>
      </c>
      <c r="IJ93" s="30">
        <f t="shared" si="969"/>
        <v>0</v>
      </c>
      <c r="IK93" s="30">
        <f t="shared" si="970"/>
        <v>0</v>
      </c>
      <c r="IL93" s="54">
        <f t="shared" si="971"/>
        <v>0</v>
      </c>
      <c r="IQ93" s="30">
        <f t="shared" si="972"/>
        <v>0</v>
      </c>
      <c r="IR93" s="30">
        <f t="shared" si="973"/>
        <v>0</v>
      </c>
      <c r="IS93" s="54">
        <f t="shared" si="974"/>
        <v>0</v>
      </c>
      <c r="IX93" s="30">
        <f t="shared" si="975"/>
        <v>0</v>
      </c>
      <c r="IY93" s="30">
        <f t="shared" si="976"/>
        <v>0</v>
      </c>
      <c r="IZ93" s="54">
        <f t="shared" si="977"/>
        <v>0</v>
      </c>
      <c r="JA93"/>
      <c r="JB93"/>
      <c r="JC93"/>
      <c r="JD93"/>
      <c r="JE93" s="15">
        <f t="shared" si="978"/>
        <v>0</v>
      </c>
      <c r="JF93" s="15">
        <f t="shared" si="979"/>
        <v>0</v>
      </c>
      <c r="JG93" s="15">
        <f t="shared" si="980"/>
        <v>0</v>
      </c>
      <c r="JL93" s="24">
        <f t="shared" si="981"/>
        <v>0</v>
      </c>
      <c r="JM93" s="24">
        <f t="shared" si="982"/>
        <v>0</v>
      </c>
      <c r="JN93" s="24">
        <f t="shared" si="983"/>
        <v>0</v>
      </c>
      <c r="JS93" s="24">
        <f t="shared" si="984"/>
        <v>0</v>
      </c>
      <c r="JT93" s="24">
        <f t="shared" si="985"/>
        <v>0</v>
      </c>
      <c r="JU93" s="24">
        <f t="shared" si="986"/>
        <v>0</v>
      </c>
      <c r="JZ93" s="24">
        <f t="shared" si="987"/>
        <v>0</v>
      </c>
      <c r="KA93" s="24">
        <f t="shared" si="988"/>
        <v>0</v>
      </c>
      <c r="KB93" s="24">
        <f t="shared" si="989"/>
        <v>0</v>
      </c>
      <c r="KG93" s="24">
        <f t="shared" si="990"/>
        <v>0</v>
      </c>
      <c r="KH93" s="24">
        <f t="shared" si="991"/>
        <v>0</v>
      </c>
      <c r="KI93" s="24">
        <f t="shared" si="992"/>
        <v>0</v>
      </c>
      <c r="KN93" s="24">
        <f t="shared" si="993"/>
        <v>0</v>
      </c>
      <c r="KO93" s="24">
        <f t="shared" si="994"/>
        <v>0</v>
      </c>
      <c r="KP93" s="24">
        <f t="shared" si="995"/>
        <v>0</v>
      </c>
      <c r="KU93" s="24">
        <f t="shared" si="996"/>
        <v>0</v>
      </c>
      <c r="KV93" s="24">
        <f t="shared" si="997"/>
        <v>0</v>
      </c>
      <c r="KW93" s="24">
        <f t="shared" si="998"/>
        <v>0</v>
      </c>
      <c r="LB93" s="24">
        <f t="shared" si="999"/>
        <v>0</v>
      </c>
      <c r="LC93" s="24">
        <f t="shared" si="1000"/>
        <v>0</v>
      </c>
      <c r="LD93" s="24">
        <f t="shared" si="1001"/>
        <v>0</v>
      </c>
      <c r="LI93" s="24">
        <f t="shared" si="1002"/>
        <v>0</v>
      </c>
      <c r="LJ93" s="24">
        <f t="shared" si="1003"/>
        <v>0</v>
      </c>
      <c r="LK93" s="24">
        <f t="shared" si="1004"/>
        <v>0</v>
      </c>
      <c r="LP93" s="24">
        <f t="shared" si="1005"/>
        <v>0</v>
      </c>
      <c r="LQ93" s="24">
        <f t="shared" si="1006"/>
        <v>0</v>
      </c>
      <c r="LR93" s="24">
        <f t="shared" si="1007"/>
        <v>0</v>
      </c>
      <c r="LW93" s="24">
        <f t="shared" si="1008"/>
        <v>0</v>
      </c>
      <c r="LX93" s="24">
        <f t="shared" si="1009"/>
        <v>0</v>
      </c>
      <c r="LY93" s="24">
        <f t="shared" si="1010"/>
        <v>0</v>
      </c>
      <c r="MD93" s="24">
        <f t="shared" si="1011"/>
        <v>0</v>
      </c>
      <c r="ME93" s="24">
        <f t="shared" si="1012"/>
        <v>0</v>
      </c>
      <c r="MF93" s="24">
        <f t="shared" si="1013"/>
        <v>0</v>
      </c>
      <c r="MK93" s="24">
        <f t="shared" si="1014"/>
        <v>0</v>
      </c>
      <c r="ML93" s="24">
        <f t="shared" si="1015"/>
        <v>0</v>
      </c>
      <c r="MM93" s="24">
        <f t="shared" si="1016"/>
        <v>0</v>
      </c>
      <c r="MR93" s="24">
        <f t="shared" si="1017"/>
        <v>0</v>
      </c>
      <c r="MS93" s="24">
        <f t="shared" si="1018"/>
        <v>0</v>
      </c>
      <c r="MT93" s="24">
        <f t="shared" si="1019"/>
        <v>0</v>
      </c>
      <c r="MY93" s="24">
        <f t="shared" si="1020"/>
        <v>0</v>
      </c>
      <c r="MZ93" s="24">
        <f t="shared" si="1021"/>
        <v>0</v>
      </c>
      <c r="NA93" s="24">
        <f t="shared" si="1022"/>
        <v>0</v>
      </c>
      <c r="NF93" s="24">
        <f t="shared" si="1023"/>
        <v>0</v>
      </c>
      <c r="NG93" s="24">
        <f t="shared" si="1024"/>
        <v>0</v>
      </c>
      <c r="NH93" s="24">
        <f t="shared" si="1025"/>
        <v>0</v>
      </c>
      <c r="NM93" s="24">
        <f t="shared" si="1026"/>
        <v>0</v>
      </c>
      <c r="NN93" s="24">
        <f t="shared" si="1027"/>
        <v>0</v>
      </c>
      <c r="NO93" s="24">
        <f t="shared" si="1028"/>
        <v>0</v>
      </c>
      <c r="NT93" s="24">
        <f t="shared" si="1029"/>
        <v>0</v>
      </c>
      <c r="NU93" s="24">
        <f t="shared" si="1030"/>
        <v>0</v>
      </c>
      <c r="NV93" s="24">
        <f t="shared" si="1031"/>
        <v>0</v>
      </c>
      <c r="OA93" s="24">
        <f t="shared" si="1032"/>
        <v>0</v>
      </c>
      <c r="OB93" s="24">
        <f t="shared" si="1033"/>
        <v>0</v>
      </c>
      <c r="OC93" s="24">
        <f t="shared" si="1034"/>
        <v>0</v>
      </c>
      <c r="OH93" s="24">
        <f t="shared" si="1035"/>
        <v>0</v>
      </c>
      <c r="OI93" s="24">
        <f t="shared" si="1036"/>
        <v>0</v>
      </c>
      <c r="OJ93" s="24">
        <f t="shared" si="1037"/>
        <v>0</v>
      </c>
      <c r="OO93" s="24">
        <f t="shared" si="1038"/>
        <v>0</v>
      </c>
      <c r="OP93" s="24">
        <f t="shared" si="1039"/>
        <v>0</v>
      </c>
      <c r="OQ93" s="24">
        <f t="shared" si="1040"/>
        <v>0</v>
      </c>
      <c r="OV93" s="24">
        <f t="shared" si="1041"/>
        <v>0</v>
      </c>
      <c r="OW93" s="24">
        <f t="shared" si="1042"/>
        <v>0</v>
      </c>
      <c r="OX93" s="24">
        <f t="shared" si="1043"/>
        <v>0</v>
      </c>
      <c r="PC93" s="24">
        <f t="shared" si="1044"/>
        <v>0</v>
      </c>
      <c r="PD93" s="24">
        <f t="shared" si="1045"/>
        <v>0</v>
      </c>
      <c r="PE93" s="24">
        <f t="shared" si="1046"/>
        <v>0</v>
      </c>
      <c r="PJ93" s="24">
        <f t="shared" si="1047"/>
        <v>0</v>
      </c>
      <c r="PK93" s="24">
        <f t="shared" si="1048"/>
        <v>0</v>
      </c>
      <c r="PL93" s="24">
        <f t="shared" si="1049"/>
        <v>0</v>
      </c>
      <c r="PQ93" s="24">
        <f t="shared" si="1050"/>
        <v>0</v>
      </c>
      <c r="PR93" s="24">
        <f t="shared" si="1051"/>
        <v>0</v>
      </c>
      <c r="PS93" s="24">
        <f t="shared" si="1052"/>
        <v>0</v>
      </c>
      <c r="PX93" s="24">
        <f t="shared" si="1053"/>
        <v>0</v>
      </c>
      <c r="PY93" s="24">
        <f t="shared" si="1054"/>
        <v>0</v>
      </c>
      <c r="PZ93" s="24">
        <f t="shared" si="1055"/>
        <v>0</v>
      </c>
      <c r="QE93" s="24">
        <f t="shared" si="1056"/>
        <v>0</v>
      </c>
      <c r="QF93" s="24">
        <f t="shared" si="1057"/>
        <v>0</v>
      </c>
      <c r="QG93" s="24">
        <f t="shared" si="1058"/>
        <v>0</v>
      </c>
      <c r="QL93" s="24">
        <f t="shared" si="1059"/>
        <v>0</v>
      </c>
      <c r="QM93" s="24">
        <f t="shared" si="1060"/>
        <v>0</v>
      </c>
      <c r="QN93" s="24">
        <f t="shared" si="1061"/>
        <v>0</v>
      </c>
      <c r="QS93" s="24">
        <f t="shared" si="1062"/>
        <v>0</v>
      </c>
      <c r="QT93" s="24">
        <f t="shared" si="1063"/>
        <v>0</v>
      </c>
      <c r="QU93" s="24">
        <f t="shared" si="1064"/>
        <v>0</v>
      </c>
      <c r="QZ93" s="24">
        <f t="shared" si="1065"/>
        <v>0</v>
      </c>
      <c r="RA93" s="24">
        <f t="shared" si="1066"/>
        <v>0</v>
      </c>
      <c r="RB93" s="24">
        <f t="shared" si="1067"/>
        <v>0</v>
      </c>
      <c r="RG93" s="24">
        <f t="shared" si="1068"/>
        <v>0</v>
      </c>
      <c r="RH93" s="24">
        <f t="shared" si="1069"/>
        <v>0</v>
      </c>
      <c r="RI93" s="24">
        <f t="shared" si="1070"/>
        <v>0</v>
      </c>
      <c r="RN93" s="24">
        <f t="shared" si="1071"/>
        <v>0</v>
      </c>
      <c r="RO93" s="24">
        <f t="shared" si="1072"/>
        <v>0</v>
      </c>
      <c r="RP93" s="24">
        <f t="shared" si="1073"/>
        <v>0</v>
      </c>
      <c r="RU93" s="24">
        <f t="shared" si="1074"/>
        <v>0</v>
      </c>
      <c r="RV93" s="24">
        <f t="shared" si="1075"/>
        <v>0</v>
      </c>
      <c r="RW93" s="24">
        <f t="shared" si="1076"/>
        <v>0</v>
      </c>
      <c r="SB93" s="24">
        <f t="shared" si="1077"/>
        <v>0</v>
      </c>
      <c r="SC93" s="24">
        <f t="shared" si="1078"/>
        <v>0</v>
      </c>
      <c r="SD93" s="24">
        <f t="shared" si="1079"/>
        <v>0</v>
      </c>
      <c r="SI93" s="24">
        <f t="shared" si="1080"/>
        <v>0</v>
      </c>
      <c r="SJ93" s="24">
        <f t="shared" si="1081"/>
        <v>0</v>
      </c>
      <c r="SK93" s="24">
        <f t="shared" si="1082"/>
        <v>0</v>
      </c>
      <c r="SP93" s="24">
        <f t="shared" si="1083"/>
        <v>0</v>
      </c>
      <c r="SQ93" s="24">
        <f t="shared" si="1084"/>
        <v>0</v>
      </c>
      <c r="SR93" s="24">
        <f t="shared" si="1085"/>
        <v>0</v>
      </c>
      <c r="SW93" s="24">
        <f t="shared" si="1086"/>
        <v>0</v>
      </c>
      <c r="SX93" s="24">
        <f t="shared" si="1087"/>
        <v>0</v>
      </c>
      <c r="SY93" s="24">
        <f t="shared" si="1088"/>
        <v>0</v>
      </c>
      <c r="TD93" s="24">
        <f t="shared" si="1089"/>
        <v>0</v>
      </c>
      <c r="TE93" s="24">
        <f t="shared" si="1090"/>
        <v>0</v>
      </c>
      <c r="TF93" s="24">
        <f t="shared" si="1091"/>
        <v>0</v>
      </c>
      <c r="TK93" s="24">
        <f t="shared" si="1092"/>
        <v>0</v>
      </c>
      <c r="TL93" s="24">
        <f t="shared" si="1093"/>
        <v>0</v>
      </c>
      <c r="TM93" s="24">
        <f t="shared" si="1094"/>
        <v>0</v>
      </c>
      <c r="TR93" s="24">
        <f t="shared" si="1095"/>
        <v>0</v>
      </c>
      <c r="TS93" s="24">
        <f t="shared" si="1096"/>
        <v>0</v>
      </c>
      <c r="TT93" s="24">
        <f t="shared" si="1097"/>
        <v>0</v>
      </c>
      <c r="TY93" s="24">
        <f t="shared" si="1098"/>
        <v>0</v>
      </c>
      <c r="TZ93" s="24">
        <f t="shared" si="1099"/>
        <v>0</v>
      </c>
      <c r="UA93" s="24">
        <f t="shared" si="1100"/>
        <v>0</v>
      </c>
      <c r="UF93" s="24">
        <f t="shared" si="1101"/>
        <v>0</v>
      </c>
      <c r="UG93" s="24">
        <f t="shared" si="1102"/>
        <v>0</v>
      </c>
      <c r="UH93" s="24">
        <f t="shared" si="1103"/>
        <v>0</v>
      </c>
      <c r="UM93" s="24">
        <f t="shared" si="1104"/>
        <v>0</v>
      </c>
      <c r="UN93" s="24">
        <f t="shared" si="1105"/>
        <v>0</v>
      </c>
      <c r="UO93" s="24">
        <f t="shared" si="1106"/>
        <v>0</v>
      </c>
      <c r="UT93" s="24">
        <f t="shared" si="1107"/>
        <v>0</v>
      </c>
      <c r="UU93" s="24">
        <f t="shared" si="1108"/>
        <v>0</v>
      </c>
      <c r="UV93" s="24">
        <f t="shared" si="1109"/>
        <v>0</v>
      </c>
      <c r="VA93" s="24">
        <f t="shared" si="1110"/>
        <v>0</v>
      </c>
      <c r="VB93" s="24">
        <f t="shared" si="1111"/>
        <v>0</v>
      </c>
      <c r="VC93" s="24">
        <f t="shared" si="1112"/>
        <v>0</v>
      </c>
      <c r="VH93" s="24">
        <f t="shared" si="1113"/>
        <v>0</v>
      </c>
      <c r="VI93" s="24">
        <f t="shared" si="1114"/>
        <v>0</v>
      </c>
      <c r="VJ93" s="24">
        <f t="shared" si="1115"/>
        <v>0</v>
      </c>
      <c r="VO93" s="24">
        <f t="shared" si="1116"/>
        <v>0</v>
      </c>
      <c r="VP93" s="24">
        <f t="shared" si="1117"/>
        <v>0</v>
      </c>
      <c r="VQ93" s="24">
        <f t="shared" si="1118"/>
        <v>0</v>
      </c>
      <c r="VV93" s="24">
        <f t="shared" si="1119"/>
        <v>0</v>
      </c>
      <c r="VW93" s="24">
        <f t="shared" si="1120"/>
        <v>0</v>
      </c>
      <c r="VX93" s="24">
        <f t="shared" si="1121"/>
        <v>0</v>
      </c>
      <c r="WC93" s="24">
        <f t="shared" si="1122"/>
        <v>0</v>
      </c>
      <c r="WD93" s="24">
        <f t="shared" si="1123"/>
        <v>0</v>
      </c>
      <c r="WE93" s="24">
        <f t="shared" si="1124"/>
        <v>0</v>
      </c>
      <c r="WJ93" s="24">
        <f t="shared" si="1125"/>
        <v>0</v>
      </c>
      <c r="WK93" s="24">
        <f t="shared" si="1126"/>
        <v>0</v>
      </c>
      <c r="WL93" s="24">
        <f t="shared" si="1127"/>
        <v>0</v>
      </c>
      <c r="WQ93" s="24">
        <f t="shared" si="1128"/>
        <v>0</v>
      </c>
      <c r="WR93" s="24">
        <f t="shared" si="1129"/>
        <v>0</v>
      </c>
      <c r="WS93" s="24">
        <f t="shared" si="1130"/>
        <v>0</v>
      </c>
      <c r="WX93" s="24">
        <f t="shared" si="1131"/>
        <v>0</v>
      </c>
      <c r="WY93" s="24">
        <f t="shared" si="1132"/>
        <v>0</v>
      </c>
      <c r="WZ93" s="24">
        <f t="shared" si="1133"/>
        <v>0</v>
      </c>
      <c r="XE93" s="24">
        <f t="shared" si="1134"/>
        <v>0</v>
      </c>
      <c r="XF93" s="24">
        <f t="shared" si="1135"/>
        <v>0</v>
      </c>
      <c r="XG93" s="24">
        <f t="shared" si="1136"/>
        <v>0</v>
      </c>
      <c r="XL93" s="24">
        <f t="shared" si="1137"/>
        <v>0</v>
      </c>
      <c r="XM93" s="24">
        <f t="shared" si="1138"/>
        <v>0</v>
      </c>
      <c r="XN93" s="24">
        <f t="shared" si="1139"/>
        <v>0</v>
      </c>
      <c r="XS93" s="24">
        <f t="shared" si="1140"/>
        <v>0</v>
      </c>
      <c r="XT93" s="24">
        <f t="shared" si="1141"/>
        <v>0</v>
      </c>
      <c r="XU93" s="24">
        <f t="shared" si="1142"/>
        <v>0</v>
      </c>
      <c r="XZ93" s="24">
        <f t="shared" si="1143"/>
        <v>0</v>
      </c>
      <c r="YA93" s="24">
        <f t="shared" si="1144"/>
        <v>0</v>
      </c>
      <c r="YB93" s="24">
        <f t="shared" si="1145"/>
        <v>0</v>
      </c>
      <c r="YG93" s="24">
        <f t="shared" si="1146"/>
        <v>0</v>
      </c>
      <c r="YH93" s="24">
        <f t="shared" si="1147"/>
        <v>0</v>
      </c>
      <c r="YI93" s="24">
        <f t="shared" si="1148"/>
        <v>0</v>
      </c>
      <c r="YN93" s="24">
        <f t="shared" si="1149"/>
        <v>0</v>
      </c>
      <c r="YO93" s="24">
        <f t="shared" si="1150"/>
        <v>0</v>
      </c>
      <c r="YP93" s="24">
        <f t="shared" si="1151"/>
        <v>0</v>
      </c>
      <c r="YU93" s="24">
        <f t="shared" si="1152"/>
        <v>0</v>
      </c>
      <c r="YV93" s="24">
        <f t="shared" si="1153"/>
        <v>0</v>
      </c>
      <c r="YW93" s="24">
        <f t="shared" si="1154"/>
        <v>0</v>
      </c>
      <c r="ZB93" s="24">
        <f t="shared" si="1155"/>
        <v>0</v>
      </c>
      <c r="ZC93" s="24">
        <f t="shared" si="1156"/>
        <v>0</v>
      </c>
      <c r="ZD93" s="24">
        <f t="shared" si="1157"/>
        <v>0</v>
      </c>
      <c r="ZI93" s="24">
        <f t="shared" si="1158"/>
        <v>0</v>
      </c>
      <c r="ZJ93" s="24">
        <f t="shared" si="1159"/>
        <v>0</v>
      </c>
      <c r="ZK93" s="24">
        <f t="shared" si="1160"/>
        <v>0</v>
      </c>
      <c r="ZP93" s="24">
        <f t="shared" si="1161"/>
        <v>0</v>
      </c>
      <c r="ZQ93" s="24">
        <f t="shared" si="1162"/>
        <v>0</v>
      </c>
      <c r="ZR93" s="24">
        <f t="shared" si="1163"/>
        <v>0</v>
      </c>
      <c r="ZW93" s="24">
        <f t="shared" si="1164"/>
        <v>0</v>
      </c>
      <c r="ZX93" s="24">
        <f t="shared" si="1165"/>
        <v>0</v>
      </c>
      <c r="ZY93" s="24">
        <f t="shared" si="1166"/>
        <v>0</v>
      </c>
      <c r="AAD93" s="24">
        <f t="shared" si="1167"/>
        <v>0</v>
      </c>
      <c r="AAE93" s="24">
        <f t="shared" si="1168"/>
        <v>0</v>
      </c>
      <c r="AAF93" s="24">
        <f t="shared" si="1169"/>
        <v>0</v>
      </c>
      <c r="AAK93" s="24">
        <f t="shared" si="1170"/>
        <v>0</v>
      </c>
      <c r="AAL93" s="24">
        <f t="shared" si="1171"/>
        <v>0</v>
      </c>
      <c r="AAM93" s="24">
        <f t="shared" si="1172"/>
        <v>0</v>
      </c>
      <c r="AAR93" s="24">
        <f t="shared" si="1173"/>
        <v>0</v>
      </c>
      <c r="AAS93" s="24">
        <f t="shared" si="1174"/>
        <v>0</v>
      </c>
      <c r="AAT93" s="24">
        <f t="shared" si="1175"/>
        <v>0</v>
      </c>
      <c r="AAY93" s="24">
        <f t="shared" si="1176"/>
        <v>0</v>
      </c>
      <c r="AAZ93" s="24">
        <f t="shared" si="1177"/>
        <v>0</v>
      </c>
      <c r="ABA93" s="24">
        <f t="shared" si="1178"/>
        <v>0</v>
      </c>
      <c r="ABF93" s="24">
        <f t="shared" si="1179"/>
        <v>0</v>
      </c>
      <c r="ABG93" s="24">
        <f t="shared" si="1180"/>
        <v>0</v>
      </c>
      <c r="ABH93" s="24">
        <f t="shared" si="1181"/>
        <v>0</v>
      </c>
      <c r="ABM93" s="24">
        <f t="shared" si="1182"/>
        <v>0</v>
      </c>
      <c r="ABN93" s="24">
        <f t="shared" si="1183"/>
        <v>0</v>
      </c>
      <c r="ABO93" s="24">
        <f t="shared" si="1184"/>
        <v>0</v>
      </c>
      <c r="ABT93" s="24">
        <f t="shared" si="1185"/>
        <v>0</v>
      </c>
      <c r="ABU93" s="24">
        <f t="shared" si="1186"/>
        <v>0</v>
      </c>
      <c r="ABV93" s="24">
        <f t="shared" si="1187"/>
        <v>0</v>
      </c>
      <c r="ACA93" s="24">
        <f t="shared" si="1188"/>
        <v>0</v>
      </c>
      <c r="ACB93" s="24">
        <f t="shared" si="1189"/>
        <v>0</v>
      </c>
      <c r="ACC93" s="24">
        <f t="shared" si="1190"/>
        <v>0</v>
      </c>
      <c r="ACH93" s="24">
        <f t="shared" si="1191"/>
        <v>0</v>
      </c>
      <c r="ACI93" s="24">
        <f t="shared" si="1192"/>
        <v>0</v>
      </c>
      <c r="ACJ93" s="24">
        <f t="shared" si="1193"/>
        <v>0</v>
      </c>
      <c r="ACO93" s="24">
        <f t="shared" si="1194"/>
        <v>0</v>
      </c>
      <c r="ACP93" s="24">
        <f t="shared" si="1195"/>
        <v>0</v>
      </c>
      <c r="ACQ93" s="24">
        <f t="shared" si="1196"/>
        <v>0</v>
      </c>
      <c r="ACV93" s="24">
        <f t="shared" si="1197"/>
        <v>0</v>
      </c>
      <c r="ACW93" s="24">
        <f t="shared" si="1198"/>
        <v>0</v>
      </c>
      <c r="ACX93" s="24">
        <f t="shared" si="1199"/>
        <v>0</v>
      </c>
      <c r="ADC93" s="15">
        <f t="shared" si="1200"/>
        <v>0</v>
      </c>
      <c r="ADD93" s="15">
        <f t="shared" si="1201"/>
        <v>0</v>
      </c>
      <c r="ADE93" s="15">
        <f t="shared" si="1202"/>
        <v>0</v>
      </c>
      <c r="ADJ93" s="24">
        <f t="shared" si="1203"/>
        <v>0</v>
      </c>
      <c r="ADK93" s="24">
        <f t="shared" si="1204"/>
        <v>0</v>
      </c>
      <c r="ADL93" s="24">
        <f t="shared" si="1205"/>
        <v>0</v>
      </c>
      <c r="ADQ93" s="24">
        <f t="shared" si="1206"/>
        <v>0</v>
      </c>
      <c r="ADR93" s="24">
        <f t="shared" si="1207"/>
        <v>0</v>
      </c>
      <c r="ADS93" s="24">
        <f t="shared" si="1208"/>
        <v>0</v>
      </c>
      <c r="ADX93" s="24">
        <f t="shared" si="1209"/>
        <v>0</v>
      </c>
      <c r="ADY93" s="24">
        <f t="shared" si="1210"/>
        <v>0</v>
      </c>
      <c r="ADZ93" s="24">
        <f t="shared" si="1211"/>
        <v>0</v>
      </c>
      <c r="AEE93" s="24">
        <f t="shared" si="1212"/>
        <v>0</v>
      </c>
      <c r="AEF93" s="24">
        <f t="shared" si="1213"/>
        <v>0</v>
      </c>
      <c r="AEG93" s="24">
        <f t="shared" si="1214"/>
        <v>0</v>
      </c>
      <c r="AEL93" s="24">
        <f t="shared" si="1215"/>
        <v>0</v>
      </c>
      <c r="AEM93" s="24">
        <f t="shared" si="1216"/>
        <v>0</v>
      </c>
      <c r="AEN93" s="24">
        <f t="shared" si="1217"/>
        <v>0</v>
      </c>
      <c r="AES93" s="24">
        <f t="shared" si="1218"/>
        <v>0</v>
      </c>
      <c r="AET93" s="24">
        <f t="shared" si="1219"/>
        <v>0</v>
      </c>
      <c r="AEU93" s="24">
        <f t="shared" si="1220"/>
        <v>0</v>
      </c>
      <c r="AEZ93" s="24">
        <f t="shared" si="1221"/>
        <v>0</v>
      </c>
      <c r="AFA93" s="24">
        <f t="shared" si="1222"/>
        <v>0</v>
      </c>
      <c r="AFB93" s="24">
        <f t="shared" si="1223"/>
        <v>0</v>
      </c>
      <c r="AFG93" s="24">
        <f t="shared" si="1224"/>
        <v>0</v>
      </c>
      <c r="AFH93" s="24">
        <f t="shared" si="1225"/>
        <v>0</v>
      </c>
      <c r="AFI93" s="24">
        <f t="shared" si="1226"/>
        <v>0</v>
      </c>
      <c r="AFN93" s="24">
        <f t="shared" si="1227"/>
        <v>0</v>
      </c>
      <c r="AFO93" s="24">
        <f t="shared" si="1228"/>
        <v>0</v>
      </c>
      <c r="AFP93" s="24">
        <f t="shared" si="1229"/>
        <v>0</v>
      </c>
      <c r="AFU93" s="24">
        <f t="shared" si="1230"/>
        <v>0</v>
      </c>
      <c r="AFV93" s="24">
        <f t="shared" si="1231"/>
        <v>0</v>
      </c>
      <c r="AFW93" s="24">
        <f t="shared" si="1232"/>
        <v>0</v>
      </c>
      <c r="AGB93" s="24">
        <f t="shared" si="1233"/>
        <v>0</v>
      </c>
      <c r="AGC93" s="24">
        <f t="shared" si="1234"/>
        <v>0</v>
      </c>
      <c r="AGD93" s="24">
        <f t="shared" si="1235"/>
        <v>0</v>
      </c>
      <c r="AGI93" s="24">
        <f t="shared" si="1236"/>
        <v>0</v>
      </c>
      <c r="AGJ93" s="24">
        <f t="shared" si="1237"/>
        <v>0</v>
      </c>
      <c r="AGK93" s="24">
        <f t="shared" si="1238"/>
        <v>0</v>
      </c>
      <c r="AGP93" s="24">
        <f t="shared" si="1239"/>
        <v>0</v>
      </c>
      <c r="AGQ93" s="24">
        <f t="shared" si="1240"/>
        <v>0</v>
      </c>
      <c r="AGR93" s="24">
        <f t="shared" si="1241"/>
        <v>0</v>
      </c>
      <c r="AGW93" s="24">
        <f t="shared" si="1242"/>
        <v>0</v>
      </c>
      <c r="AGX93" s="24">
        <f t="shared" si="1243"/>
        <v>0</v>
      </c>
      <c r="AGY93" s="24">
        <f t="shared" si="1244"/>
        <v>0</v>
      </c>
      <c r="AHD93" s="24">
        <f t="shared" si="1245"/>
        <v>0</v>
      </c>
      <c r="AHE93" s="24">
        <f t="shared" si="1246"/>
        <v>0</v>
      </c>
      <c r="AHF93" s="24">
        <f t="shared" si="1247"/>
        <v>0</v>
      </c>
      <c r="AHK93" s="24">
        <f t="shared" si="1248"/>
        <v>0</v>
      </c>
      <c r="AHL93" s="24">
        <f t="shared" si="1249"/>
        <v>0</v>
      </c>
      <c r="AHM93" s="24">
        <f t="shared" si="1250"/>
        <v>0</v>
      </c>
      <c r="AHR93" s="24">
        <f t="shared" si="1251"/>
        <v>0</v>
      </c>
      <c r="AHS93" s="24">
        <f t="shared" si="1252"/>
        <v>0</v>
      </c>
      <c r="AHT93" s="24">
        <f t="shared" si="1253"/>
        <v>0</v>
      </c>
      <c r="AHY93" s="24">
        <f t="shared" si="1254"/>
        <v>0</v>
      </c>
      <c r="AHZ93" s="24">
        <f t="shared" si="1255"/>
        <v>0</v>
      </c>
      <c r="AIA93" s="24">
        <f t="shared" si="1256"/>
        <v>0</v>
      </c>
      <c r="AIF93" s="24">
        <f t="shared" si="1257"/>
        <v>0</v>
      </c>
      <c r="AIG93" s="24">
        <f t="shared" si="1258"/>
        <v>0</v>
      </c>
      <c r="AIH93" s="24">
        <f t="shared" si="1259"/>
        <v>0</v>
      </c>
      <c r="AIM93" s="24">
        <f t="shared" si="1260"/>
        <v>0</v>
      </c>
      <c r="AIN93" s="24">
        <f t="shared" si="1261"/>
        <v>0</v>
      </c>
      <c r="AIO93" s="24">
        <f t="shared" si="1262"/>
        <v>0</v>
      </c>
      <c r="AIT93" s="24">
        <f t="shared" si="1263"/>
        <v>0</v>
      </c>
      <c r="AIU93" s="24">
        <f t="shared" si="1264"/>
        <v>0</v>
      </c>
      <c r="AIV93" s="24">
        <f t="shared" si="1265"/>
        <v>0</v>
      </c>
      <c r="AJA93" s="24">
        <f t="shared" si="1266"/>
        <v>0</v>
      </c>
      <c r="AJB93" s="24">
        <f t="shared" si="1267"/>
        <v>0</v>
      </c>
      <c r="AJC93" s="24">
        <f t="shared" si="1268"/>
        <v>0</v>
      </c>
      <c r="AJH93" s="24">
        <f t="shared" si="1269"/>
        <v>0</v>
      </c>
      <c r="AJI93" s="24">
        <f t="shared" si="1270"/>
        <v>0</v>
      </c>
      <c r="AJJ93" s="24">
        <f t="shared" si="1271"/>
        <v>0</v>
      </c>
      <c r="AJO93" s="24">
        <f t="shared" si="1272"/>
        <v>0</v>
      </c>
      <c r="AJP93" s="24">
        <f t="shared" si="1273"/>
        <v>0</v>
      </c>
      <c r="AJQ93" s="24">
        <f t="shared" si="1274"/>
        <v>0</v>
      </c>
      <c r="AJV93" s="24">
        <f t="shared" si="1275"/>
        <v>0</v>
      </c>
      <c r="AJW93" s="24">
        <f t="shared" si="1276"/>
        <v>0</v>
      </c>
      <c r="AJX93" s="24">
        <f t="shared" si="1277"/>
        <v>0</v>
      </c>
      <c r="AKC93" s="24">
        <f t="shared" si="1278"/>
        <v>0</v>
      </c>
      <c r="AKD93" s="24">
        <f t="shared" si="1279"/>
        <v>0</v>
      </c>
      <c r="AKE93" s="24">
        <f t="shared" si="1280"/>
        <v>0</v>
      </c>
      <c r="AKJ93" s="24">
        <f t="shared" si="1281"/>
        <v>0</v>
      </c>
      <c r="AKK93" s="24">
        <f t="shared" si="1282"/>
        <v>0</v>
      </c>
      <c r="AKL93" s="24">
        <f t="shared" si="1283"/>
        <v>0</v>
      </c>
      <c r="AKQ93" s="24">
        <f t="shared" si="1284"/>
        <v>0</v>
      </c>
      <c r="AKR93" s="24">
        <f t="shared" si="1285"/>
        <v>0</v>
      </c>
      <c r="AKS93" s="24">
        <f t="shared" si="1286"/>
        <v>0</v>
      </c>
      <c r="AKX93" s="24">
        <f t="shared" si="1287"/>
        <v>0</v>
      </c>
      <c r="AKY93" s="24">
        <f t="shared" si="1288"/>
        <v>0</v>
      </c>
      <c r="AKZ93" s="24">
        <f t="shared" si="1289"/>
        <v>0</v>
      </c>
      <c r="ALE93" s="24">
        <f t="shared" si="1290"/>
        <v>0</v>
      </c>
      <c r="ALF93" s="24">
        <f t="shared" si="1291"/>
        <v>0</v>
      </c>
      <c r="ALG93" s="24">
        <f t="shared" si="1292"/>
        <v>0</v>
      </c>
      <c r="ALL93" s="24">
        <f t="shared" si="1293"/>
        <v>0</v>
      </c>
      <c r="ALM93" s="24">
        <f t="shared" si="1294"/>
        <v>0</v>
      </c>
      <c r="ALN93" s="24">
        <f t="shared" si="1295"/>
        <v>0</v>
      </c>
      <c r="ALS93" s="24">
        <f t="shared" si="1296"/>
        <v>0</v>
      </c>
      <c r="ALT93" s="24">
        <f t="shared" si="1297"/>
        <v>0</v>
      </c>
      <c r="ALU93" s="24">
        <f t="shared" si="1298"/>
        <v>0</v>
      </c>
      <c r="ALZ93" s="24">
        <f t="shared" si="1299"/>
        <v>0</v>
      </c>
      <c r="AMA93" s="24">
        <f t="shared" si="1300"/>
        <v>0</v>
      </c>
      <c r="AMB93" s="24">
        <f t="shared" si="1301"/>
        <v>0</v>
      </c>
      <c r="AMG93" s="24">
        <f t="shared" si="1302"/>
        <v>0</v>
      </c>
      <c r="AMH93" s="24">
        <f t="shared" si="1303"/>
        <v>0</v>
      </c>
      <c r="AMI93" s="24">
        <f t="shared" si="1304"/>
        <v>0</v>
      </c>
      <c r="AMN93" s="24">
        <f t="shared" si="1305"/>
        <v>0</v>
      </c>
      <c r="AMO93" s="24">
        <f t="shared" si="1306"/>
        <v>0</v>
      </c>
      <c r="AMP93" s="24">
        <f t="shared" si="1307"/>
        <v>0</v>
      </c>
      <c r="AMU93" s="24">
        <f t="shared" si="1308"/>
        <v>0</v>
      </c>
      <c r="AMV93" s="24">
        <f t="shared" si="1309"/>
        <v>0</v>
      </c>
      <c r="AMW93" s="24">
        <f t="shared" si="1310"/>
        <v>0</v>
      </c>
      <c r="ANB93" s="24">
        <f t="shared" si="1311"/>
        <v>0</v>
      </c>
      <c r="ANC93" s="24">
        <f t="shared" si="1312"/>
        <v>0</v>
      </c>
      <c r="AND93" s="24">
        <f t="shared" si="1313"/>
        <v>0</v>
      </c>
      <c r="ANI93" s="24">
        <f t="shared" si="1314"/>
        <v>0</v>
      </c>
      <c r="ANJ93" s="24">
        <f t="shared" si="1315"/>
        <v>0</v>
      </c>
      <c r="ANK93" s="24">
        <f t="shared" si="1316"/>
        <v>0</v>
      </c>
      <c r="ANP93" s="24">
        <f t="shared" si="1317"/>
        <v>0</v>
      </c>
      <c r="ANQ93" s="24">
        <f t="shared" si="1318"/>
        <v>0</v>
      </c>
      <c r="ANR93" s="24">
        <f t="shared" si="1319"/>
        <v>0</v>
      </c>
      <c r="ANW93" s="24">
        <f t="shared" si="1320"/>
        <v>0</v>
      </c>
      <c r="ANX93" s="24">
        <f t="shared" si="1321"/>
        <v>0</v>
      </c>
      <c r="ANY93" s="24">
        <f t="shared" si="1322"/>
        <v>0</v>
      </c>
      <c r="AOD93" s="24">
        <f t="shared" si="1323"/>
        <v>0</v>
      </c>
      <c r="AOE93" s="24">
        <f t="shared" si="1324"/>
        <v>0</v>
      </c>
      <c r="AOF93" s="24">
        <f t="shared" si="1325"/>
        <v>0</v>
      </c>
      <c r="AOK93" s="24">
        <f t="shared" si="1326"/>
        <v>0</v>
      </c>
      <c r="AOL93" s="24">
        <f t="shared" si="1327"/>
        <v>0</v>
      </c>
      <c r="AOM93" s="24">
        <f t="shared" si="1328"/>
        <v>0</v>
      </c>
      <c r="AOR93" s="24">
        <f t="shared" si="1329"/>
        <v>0</v>
      </c>
      <c r="AOS93" s="24">
        <f t="shared" si="1330"/>
        <v>0</v>
      </c>
      <c r="AOT93" s="24">
        <f t="shared" si="1331"/>
        <v>0</v>
      </c>
      <c r="AOY93" s="24">
        <f t="shared" si="1332"/>
        <v>0</v>
      </c>
      <c r="AOZ93" s="24">
        <f t="shared" si="1333"/>
        <v>0</v>
      </c>
      <c r="APA93" s="24">
        <f t="shared" si="1334"/>
        <v>0</v>
      </c>
      <c r="APF93" s="24">
        <f t="shared" si="1335"/>
        <v>0</v>
      </c>
      <c r="APG93" s="24">
        <f t="shared" si="1336"/>
        <v>0</v>
      </c>
      <c r="APH93" s="24">
        <f t="shared" si="1337"/>
        <v>0</v>
      </c>
      <c r="APM93" s="24">
        <f t="shared" si="1338"/>
        <v>0</v>
      </c>
      <c r="APN93" s="24">
        <f t="shared" si="1339"/>
        <v>0</v>
      </c>
      <c r="APO93" s="24">
        <f t="shared" si="1340"/>
        <v>0</v>
      </c>
      <c r="APT93" s="24">
        <f t="shared" si="1341"/>
        <v>0</v>
      </c>
      <c r="APU93" s="24">
        <f t="shared" si="1342"/>
        <v>0</v>
      </c>
      <c r="APV93" s="24">
        <f t="shared" si="1343"/>
        <v>0</v>
      </c>
      <c r="AQA93" s="24">
        <f t="shared" si="1344"/>
        <v>0</v>
      </c>
      <c r="AQB93" s="24">
        <f t="shared" si="1345"/>
        <v>0</v>
      </c>
      <c r="AQC93" s="24">
        <f t="shared" si="1346"/>
        <v>0</v>
      </c>
      <c r="AQH93" s="24">
        <f t="shared" si="1347"/>
        <v>0</v>
      </c>
      <c r="AQI93" s="24">
        <f t="shared" si="1348"/>
        <v>0</v>
      </c>
      <c r="AQJ93" s="24">
        <f t="shared" si="1349"/>
        <v>0</v>
      </c>
      <c r="AQO93" s="24">
        <f t="shared" si="1350"/>
        <v>0</v>
      </c>
      <c r="AQP93" s="24">
        <f t="shared" si="1351"/>
        <v>0</v>
      </c>
      <c r="AQQ93" s="24">
        <f t="shared" si="1352"/>
        <v>0</v>
      </c>
      <c r="AQV93" s="24">
        <f t="shared" si="1353"/>
        <v>0</v>
      </c>
      <c r="AQW93" s="24">
        <f t="shared" si="1354"/>
        <v>0</v>
      </c>
      <c r="AQX93" s="24">
        <f t="shared" si="1355"/>
        <v>0</v>
      </c>
      <c r="ARC93" s="24">
        <f t="shared" si="1356"/>
        <v>0</v>
      </c>
      <c r="ARD93" s="24">
        <f t="shared" si="1357"/>
        <v>0</v>
      </c>
      <c r="ARE93" s="24">
        <f t="shared" si="1358"/>
        <v>0</v>
      </c>
      <c r="ARJ93" s="24">
        <f t="shared" si="1359"/>
        <v>0</v>
      </c>
      <c r="ARK93" s="24">
        <f t="shared" si="1360"/>
        <v>0</v>
      </c>
      <c r="ARL93" s="24">
        <f t="shared" si="1361"/>
        <v>0</v>
      </c>
      <c r="ARQ93" s="24">
        <f t="shared" si="1362"/>
        <v>0</v>
      </c>
      <c r="ARR93" s="24">
        <f t="shared" si="1363"/>
        <v>0</v>
      </c>
      <c r="ARS93" s="24">
        <f t="shared" si="1364"/>
        <v>0</v>
      </c>
      <c r="ARX93" s="24">
        <f t="shared" si="1365"/>
        <v>0</v>
      </c>
      <c r="ARY93" s="24">
        <f t="shared" si="1366"/>
        <v>0</v>
      </c>
      <c r="ARZ93" s="24">
        <f t="shared" si="1367"/>
        <v>0</v>
      </c>
      <c r="ASE93" s="24">
        <f t="shared" si="1368"/>
        <v>0</v>
      </c>
      <c r="ASF93" s="24">
        <f t="shared" si="1369"/>
        <v>0</v>
      </c>
      <c r="ASG93" s="24">
        <f t="shared" si="1370"/>
        <v>0</v>
      </c>
      <c r="ASL93" s="24">
        <f t="shared" si="1371"/>
        <v>0</v>
      </c>
      <c r="ASM93" s="24">
        <f t="shared" si="1372"/>
        <v>0</v>
      </c>
      <c r="ASN93" s="24">
        <f t="shared" si="1373"/>
        <v>0</v>
      </c>
      <c r="ASS93" s="24">
        <f t="shared" si="1374"/>
        <v>0</v>
      </c>
      <c r="AST93" s="24">
        <f t="shared" si="1375"/>
        <v>0</v>
      </c>
      <c r="ASU93" s="24">
        <f t="shared" si="1376"/>
        <v>0</v>
      </c>
      <c r="ASZ93" s="24">
        <f t="shared" si="1377"/>
        <v>0</v>
      </c>
      <c r="ATA93" s="24">
        <f t="shared" si="1378"/>
        <v>0</v>
      </c>
      <c r="ATB93" s="24">
        <f t="shared" si="1379"/>
        <v>0</v>
      </c>
      <c r="ATG93" s="24">
        <f t="shared" si="1380"/>
        <v>0</v>
      </c>
      <c r="ATH93" s="24">
        <f t="shared" si="1381"/>
        <v>0</v>
      </c>
      <c r="ATI93" s="24">
        <f t="shared" si="1382"/>
        <v>0</v>
      </c>
      <c r="ATN93" s="24">
        <f t="shared" si="1383"/>
        <v>0</v>
      </c>
      <c r="ATO93" s="24">
        <f t="shared" si="1384"/>
        <v>0</v>
      </c>
      <c r="ATP93" s="24">
        <f t="shared" si="1385"/>
        <v>0</v>
      </c>
      <c r="ATU93" s="24">
        <f t="shared" si="1386"/>
        <v>0</v>
      </c>
      <c r="ATV93" s="24">
        <f t="shared" si="1387"/>
        <v>0</v>
      </c>
      <c r="ATW93" s="24">
        <f t="shared" si="1388"/>
        <v>0</v>
      </c>
      <c r="AUB93" s="24">
        <f t="shared" si="1389"/>
        <v>0</v>
      </c>
      <c r="AUC93" s="24">
        <f t="shared" si="1390"/>
        <v>0</v>
      </c>
      <c r="AUD93" s="24">
        <f t="shared" si="1391"/>
        <v>0</v>
      </c>
      <c r="AUI93" s="24">
        <f t="shared" si="1392"/>
        <v>0</v>
      </c>
      <c r="AUJ93" s="24">
        <f t="shared" si="1393"/>
        <v>0</v>
      </c>
      <c r="AUK93" s="24">
        <f t="shared" si="1394"/>
        <v>0</v>
      </c>
      <c r="AUP93" s="24">
        <f t="shared" si="1395"/>
        <v>0</v>
      </c>
      <c r="AUQ93" s="24">
        <f t="shared" si="1396"/>
        <v>0</v>
      </c>
      <c r="AUR93" s="24">
        <f t="shared" si="1397"/>
        <v>0</v>
      </c>
      <c r="AUW93" s="24">
        <f t="shared" si="1398"/>
        <v>0</v>
      </c>
      <c r="AUX93" s="24">
        <f t="shared" si="1399"/>
        <v>0</v>
      </c>
      <c r="AUY93" s="24">
        <f t="shared" si="1400"/>
        <v>0</v>
      </c>
      <c r="AVD93" s="24">
        <f t="shared" si="1401"/>
        <v>0</v>
      </c>
      <c r="AVE93" s="24">
        <f t="shared" si="1402"/>
        <v>0</v>
      </c>
      <c r="AVF93" s="24">
        <f t="shared" si="1403"/>
        <v>0</v>
      </c>
      <c r="AVK93" s="24">
        <f t="shared" si="1404"/>
        <v>0</v>
      </c>
      <c r="AVL93" s="24">
        <f t="shared" si="1405"/>
        <v>0</v>
      </c>
      <c r="AVM93" s="24">
        <f t="shared" si="1406"/>
        <v>0</v>
      </c>
      <c r="AVR93" s="24">
        <f t="shared" si="1407"/>
        <v>0</v>
      </c>
      <c r="AVS93" s="24">
        <f t="shared" si="1408"/>
        <v>0</v>
      </c>
      <c r="AVT93" s="24">
        <f t="shared" si="1409"/>
        <v>0</v>
      </c>
      <c r="AVY93" s="24">
        <f t="shared" si="1410"/>
        <v>0</v>
      </c>
      <c r="AVZ93" s="24">
        <f t="shared" si="1411"/>
        <v>0</v>
      </c>
      <c r="AWA93" s="24">
        <f t="shared" si="1412"/>
        <v>0</v>
      </c>
      <c r="AWF93" s="24">
        <f t="shared" si="1413"/>
        <v>0</v>
      </c>
      <c r="AWG93" s="24">
        <f t="shared" si="1414"/>
        <v>0</v>
      </c>
      <c r="AWH93" s="24">
        <f t="shared" si="1415"/>
        <v>0</v>
      </c>
      <c r="AWM93" s="24">
        <f t="shared" si="1416"/>
        <v>0</v>
      </c>
      <c r="AWN93" s="24">
        <f t="shared" si="1417"/>
        <v>0</v>
      </c>
      <c r="AWO93" s="24">
        <f t="shared" si="1418"/>
        <v>0</v>
      </c>
      <c r="AWT93" s="24">
        <f t="shared" si="1419"/>
        <v>0</v>
      </c>
      <c r="AWU93" s="24">
        <f t="shared" si="1420"/>
        <v>0</v>
      </c>
      <c r="AWV93" s="24">
        <f t="shared" si="1421"/>
        <v>0</v>
      </c>
      <c r="AXA93" s="24">
        <f t="shared" si="1422"/>
        <v>0</v>
      </c>
      <c r="AXB93" s="24">
        <f t="shared" si="1423"/>
        <v>0</v>
      </c>
      <c r="AXC93" s="24">
        <f t="shared" si="1424"/>
        <v>0</v>
      </c>
      <c r="AXH93" s="24">
        <f t="shared" si="1425"/>
        <v>0</v>
      </c>
      <c r="AXI93" s="24">
        <f t="shared" si="1426"/>
        <v>0</v>
      </c>
      <c r="AXJ93" s="24">
        <f t="shared" si="1427"/>
        <v>0</v>
      </c>
      <c r="AXO93" s="24">
        <f t="shared" si="1428"/>
        <v>0</v>
      </c>
      <c r="AXP93" s="24">
        <f t="shared" si="1429"/>
        <v>0</v>
      </c>
      <c r="AXQ93" s="24">
        <f t="shared" si="1430"/>
        <v>0</v>
      </c>
      <c r="AXV93" s="24">
        <f t="shared" si="1431"/>
        <v>0</v>
      </c>
      <c r="AXW93" s="24">
        <f t="shared" si="1432"/>
        <v>0</v>
      </c>
      <c r="AXX93" s="24">
        <f t="shared" si="1433"/>
        <v>0</v>
      </c>
      <c r="AYC93" s="24">
        <f t="shared" si="1434"/>
        <v>0</v>
      </c>
      <c r="AYD93" s="24">
        <f t="shared" si="1435"/>
        <v>0</v>
      </c>
      <c r="AYE93" s="24">
        <f t="shared" si="1436"/>
        <v>0</v>
      </c>
      <c r="AYJ93" s="24">
        <f t="shared" si="1437"/>
        <v>0</v>
      </c>
      <c r="AYK93" s="24">
        <f t="shared" si="1438"/>
        <v>0</v>
      </c>
      <c r="AYL93" s="24">
        <f t="shared" si="1439"/>
        <v>0</v>
      </c>
      <c r="AYQ93" s="24">
        <f t="shared" si="1440"/>
        <v>0</v>
      </c>
      <c r="AYR93" s="24">
        <f t="shared" si="1441"/>
        <v>0</v>
      </c>
      <c r="AYS93" s="24">
        <f t="shared" si="1442"/>
        <v>0</v>
      </c>
      <c r="AYX93" s="24">
        <f t="shared" si="1443"/>
        <v>0</v>
      </c>
      <c r="AYY93" s="24">
        <f t="shared" si="1444"/>
        <v>0</v>
      </c>
      <c r="AYZ93" s="24">
        <f t="shared" si="1445"/>
        <v>0</v>
      </c>
      <c r="AZE93" s="24">
        <f t="shared" si="1446"/>
        <v>0</v>
      </c>
      <c r="AZF93" s="24">
        <f t="shared" si="1447"/>
        <v>0</v>
      </c>
      <c r="AZG93" s="24">
        <f t="shared" si="1448"/>
        <v>0</v>
      </c>
      <c r="AZL93" s="24">
        <f t="shared" si="1449"/>
        <v>0</v>
      </c>
      <c r="AZM93" s="24">
        <f t="shared" si="1450"/>
        <v>0</v>
      </c>
      <c r="AZN93" s="24">
        <f t="shared" si="1451"/>
        <v>0</v>
      </c>
      <c r="AZS93" s="24">
        <f t="shared" si="1452"/>
        <v>0</v>
      </c>
      <c r="AZT93" s="24">
        <f t="shared" si="1453"/>
        <v>0</v>
      </c>
      <c r="AZU93" s="24">
        <f t="shared" si="1454"/>
        <v>0</v>
      </c>
      <c r="AZZ93" s="24">
        <f t="shared" si="1455"/>
        <v>0</v>
      </c>
      <c r="BAA93" s="24">
        <f t="shared" si="1456"/>
        <v>0</v>
      </c>
      <c r="BAB93" s="24">
        <f t="shared" si="1457"/>
        <v>0</v>
      </c>
      <c r="BAG93" s="24">
        <f t="shared" si="1458"/>
        <v>0</v>
      </c>
      <c r="BAH93" s="24">
        <f t="shared" si="1459"/>
        <v>0</v>
      </c>
      <c r="BAI93" s="24">
        <f t="shared" si="1460"/>
        <v>0</v>
      </c>
      <c r="BAN93" s="24">
        <f t="shared" si="1461"/>
        <v>0</v>
      </c>
      <c r="BAO93" s="24">
        <f t="shared" si="1462"/>
        <v>0</v>
      </c>
      <c r="BAP93" s="24">
        <f t="shared" si="1463"/>
        <v>0</v>
      </c>
      <c r="BAU93" s="24">
        <f t="shared" si="1464"/>
        <v>0</v>
      </c>
      <c r="BAV93" s="24">
        <f t="shared" si="1465"/>
        <v>0</v>
      </c>
      <c r="BAW93" s="24">
        <f t="shared" si="1466"/>
        <v>0</v>
      </c>
      <c r="BBB93" s="24">
        <f t="shared" si="1467"/>
        <v>0</v>
      </c>
      <c r="BBC93" s="24">
        <f t="shared" si="1468"/>
        <v>0</v>
      </c>
      <c r="BBD93" s="24">
        <f t="shared" si="1469"/>
        <v>0</v>
      </c>
      <c r="BBI93" s="24">
        <f t="shared" si="1470"/>
        <v>0</v>
      </c>
      <c r="BBJ93" s="24">
        <f t="shared" si="1471"/>
        <v>0</v>
      </c>
      <c r="BBK93" s="24">
        <f t="shared" si="1472"/>
        <v>0</v>
      </c>
      <c r="BBP93" s="24">
        <f t="shared" si="1473"/>
        <v>0</v>
      </c>
      <c r="BBQ93" s="24">
        <f t="shared" si="1474"/>
        <v>0</v>
      </c>
      <c r="BBR93" s="24">
        <f t="shared" si="1475"/>
        <v>0</v>
      </c>
      <c r="BBW93" s="24">
        <f t="shared" si="1476"/>
        <v>0</v>
      </c>
      <c r="BBX93" s="24">
        <f t="shared" si="1477"/>
        <v>0</v>
      </c>
      <c r="BBY93" s="24">
        <f t="shared" si="1478"/>
        <v>0</v>
      </c>
      <c r="BCD93" s="24">
        <f t="shared" si="1479"/>
        <v>0</v>
      </c>
      <c r="BCE93" s="24">
        <f t="shared" si="1480"/>
        <v>0</v>
      </c>
      <c r="BCF93" s="24">
        <f t="shared" si="1481"/>
        <v>0</v>
      </c>
      <c r="BCK93" s="24">
        <f t="shared" si="1482"/>
        <v>0</v>
      </c>
      <c r="BCL93" s="24">
        <f t="shared" si="1483"/>
        <v>0</v>
      </c>
      <c r="BCM93" s="24">
        <f t="shared" si="1484"/>
        <v>0</v>
      </c>
      <c r="BCR93" s="24">
        <f t="shared" si="1485"/>
        <v>0</v>
      </c>
      <c r="BCS93" s="24">
        <f t="shared" si="1486"/>
        <v>0</v>
      </c>
      <c r="BCT93" s="24">
        <f t="shared" si="1487"/>
        <v>0</v>
      </c>
      <c r="BCY93" s="24">
        <f t="shared" si="1488"/>
        <v>0</v>
      </c>
      <c r="BCZ93" s="24">
        <f t="shared" si="1489"/>
        <v>0</v>
      </c>
      <c r="BDA93" s="24">
        <f t="shared" si="1490"/>
        <v>0</v>
      </c>
      <c r="BDF93" s="24">
        <f t="shared" si="1491"/>
        <v>0</v>
      </c>
      <c r="BDG93" s="24">
        <f t="shared" si="1492"/>
        <v>0</v>
      </c>
      <c r="BDH93" s="24">
        <f t="shared" si="1493"/>
        <v>0</v>
      </c>
      <c r="BDM93" s="24">
        <f t="shared" si="1494"/>
        <v>0</v>
      </c>
      <c r="BDN93" s="24">
        <f t="shared" si="1495"/>
        <v>0</v>
      </c>
      <c r="BDO93" s="24">
        <f t="shared" si="1496"/>
        <v>0</v>
      </c>
      <c r="BDT93" s="24">
        <f t="shared" si="1497"/>
        <v>0</v>
      </c>
      <c r="BDU93" s="24">
        <f t="shared" si="1498"/>
        <v>0</v>
      </c>
      <c r="BDV93" s="24">
        <f t="shared" si="1499"/>
        <v>0</v>
      </c>
      <c r="BEA93" s="24">
        <f t="shared" si="1500"/>
        <v>0</v>
      </c>
      <c r="BEB93" s="24">
        <f t="shared" si="1501"/>
        <v>0</v>
      </c>
      <c r="BEC93" s="24">
        <f t="shared" si="1502"/>
        <v>0</v>
      </c>
      <c r="BEH93" s="24">
        <f t="shared" si="1503"/>
        <v>0</v>
      </c>
      <c r="BEI93" s="24">
        <f t="shared" si="1504"/>
        <v>0</v>
      </c>
      <c r="BEJ93" s="24">
        <f t="shared" si="1505"/>
        <v>0</v>
      </c>
      <c r="BEO93" s="24">
        <f t="shared" si="1506"/>
        <v>0</v>
      </c>
      <c r="BEP93" s="24">
        <f t="shared" si="1507"/>
        <v>0</v>
      </c>
      <c r="BEQ93" s="24">
        <f t="shared" si="1508"/>
        <v>0</v>
      </c>
      <c r="BEV93" s="24">
        <f t="shared" si="1509"/>
        <v>0</v>
      </c>
      <c r="BEW93" s="24">
        <f t="shared" si="1510"/>
        <v>0</v>
      </c>
      <c r="BEX93" s="24">
        <f t="shared" si="1511"/>
        <v>0</v>
      </c>
      <c r="BFC93" s="24">
        <f t="shared" si="1512"/>
        <v>0</v>
      </c>
      <c r="BFD93" s="24">
        <f t="shared" si="1513"/>
        <v>0</v>
      </c>
      <c r="BFE93" s="24">
        <f t="shared" si="1514"/>
        <v>0</v>
      </c>
      <c r="BFJ93" s="24">
        <f t="shared" si="1515"/>
        <v>0</v>
      </c>
      <c r="BFK93" s="24">
        <f t="shared" si="1516"/>
        <v>0</v>
      </c>
      <c r="BFL93" s="24">
        <f t="shared" si="1517"/>
        <v>0</v>
      </c>
      <c r="BFQ93" s="24">
        <f t="shared" si="1518"/>
        <v>0</v>
      </c>
      <c r="BFR93" s="24">
        <f t="shared" si="1519"/>
        <v>0</v>
      </c>
      <c r="BFS93" s="24">
        <f t="shared" si="1520"/>
        <v>0</v>
      </c>
      <c r="BFX93" s="24">
        <f t="shared" si="1521"/>
        <v>0</v>
      </c>
      <c r="BFY93" s="24">
        <f t="shared" si="1522"/>
        <v>0</v>
      </c>
      <c r="BFZ93" s="24">
        <f t="shared" si="1523"/>
        <v>0</v>
      </c>
      <c r="BGE93" s="24">
        <f t="shared" si="1524"/>
        <v>0</v>
      </c>
      <c r="BGF93" s="24">
        <f t="shared" si="1525"/>
        <v>0</v>
      </c>
      <c r="BGG93" s="24">
        <f t="shared" si="1526"/>
        <v>0</v>
      </c>
      <c r="BGL93" s="24">
        <f t="shared" si="1527"/>
        <v>0</v>
      </c>
      <c r="BGM93" s="24">
        <f t="shared" si="1528"/>
        <v>0</v>
      </c>
      <c r="BGN93" s="24">
        <f t="shared" si="1529"/>
        <v>0</v>
      </c>
      <c r="BGS93" s="24">
        <f t="shared" si="1530"/>
        <v>0</v>
      </c>
      <c r="BGT93" s="24">
        <f t="shared" si="1531"/>
        <v>0</v>
      </c>
      <c r="BGU93" s="24">
        <f t="shared" si="1532"/>
        <v>0</v>
      </c>
      <c r="BGZ93" s="24">
        <f t="shared" si="1533"/>
        <v>0</v>
      </c>
      <c r="BHA93" s="24">
        <f t="shared" si="1534"/>
        <v>0</v>
      </c>
      <c r="BHB93" s="24">
        <f t="shared" si="1535"/>
        <v>0</v>
      </c>
      <c r="BHG93" s="24">
        <f t="shared" si="1536"/>
        <v>0</v>
      </c>
      <c r="BHH93" s="24">
        <f t="shared" si="1537"/>
        <v>0</v>
      </c>
      <c r="BHI93" s="24">
        <f t="shared" si="1538"/>
        <v>0</v>
      </c>
      <c r="BHN93" s="24">
        <f t="shared" si="1539"/>
        <v>0</v>
      </c>
      <c r="BHO93" s="24">
        <f t="shared" si="1540"/>
        <v>0</v>
      </c>
      <c r="BHP93" s="24">
        <f t="shared" si="1541"/>
        <v>0</v>
      </c>
      <c r="BHU93" s="24">
        <f t="shared" si="1542"/>
        <v>0</v>
      </c>
      <c r="BHV93" s="24">
        <f t="shared" si="1543"/>
        <v>0</v>
      </c>
      <c r="BHW93" s="24">
        <f t="shared" si="1544"/>
        <v>0</v>
      </c>
      <c r="BIB93" s="24">
        <f t="shared" si="1545"/>
        <v>0</v>
      </c>
      <c r="BIC93" s="24">
        <f t="shared" si="1546"/>
        <v>0</v>
      </c>
      <c r="BID93" s="24">
        <f t="shared" si="1547"/>
        <v>0</v>
      </c>
      <c r="BII93" s="24">
        <f t="shared" si="1548"/>
        <v>0</v>
      </c>
      <c r="BIJ93" s="24">
        <f t="shared" si="1549"/>
        <v>0</v>
      </c>
      <c r="BIK93" s="24">
        <f t="shared" si="1550"/>
        <v>0</v>
      </c>
      <c r="BIP93" s="24">
        <f t="shared" si="1551"/>
        <v>0</v>
      </c>
      <c r="BIQ93" s="24">
        <f t="shared" si="1552"/>
        <v>0</v>
      </c>
      <c r="BIR93" s="24">
        <f t="shared" si="1553"/>
        <v>0</v>
      </c>
      <c r="BIW93" s="24">
        <f t="shared" si="1554"/>
        <v>0</v>
      </c>
      <c r="BIX93" s="24">
        <f t="shared" si="1555"/>
        <v>0</v>
      </c>
      <c r="BIY93" s="24">
        <f t="shared" si="1556"/>
        <v>0</v>
      </c>
      <c r="BJD93" s="24">
        <f t="shared" si="1557"/>
        <v>0</v>
      </c>
      <c r="BJE93" s="24">
        <f t="shared" si="1558"/>
        <v>0</v>
      </c>
      <c r="BJF93" s="24">
        <f t="shared" si="1559"/>
        <v>0</v>
      </c>
      <c r="BJK93" s="24">
        <f t="shared" si="1560"/>
        <v>0</v>
      </c>
      <c r="BJL93" s="24">
        <f t="shared" si="1561"/>
        <v>0</v>
      </c>
      <c r="BJM93" s="24">
        <f t="shared" si="1562"/>
        <v>0</v>
      </c>
      <c r="BJR93" s="24">
        <f t="shared" si="1563"/>
        <v>0</v>
      </c>
      <c r="BJS93" s="24">
        <f t="shared" si="1564"/>
        <v>0</v>
      </c>
      <c r="BJT93" s="24">
        <f t="shared" si="1565"/>
        <v>0</v>
      </c>
      <c r="BJY93" s="24">
        <f t="shared" si="1566"/>
        <v>0</v>
      </c>
      <c r="BJZ93" s="24">
        <f t="shared" si="1567"/>
        <v>0</v>
      </c>
      <c r="BKA93" s="24">
        <f t="shared" si="1568"/>
        <v>0</v>
      </c>
      <c r="BKF93" s="24">
        <f t="shared" si="1569"/>
        <v>0</v>
      </c>
      <c r="BKG93" s="24">
        <f t="shared" si="1570"/>
        <v>0</v>
      </c>
      <c r="BKH93" s="24">
        <f t="shared" si="1571"/>
        <v>0</v>
      </c>
      <c r="BKM93" s="24">
        <f t="shared" si="1572"/>
        <v>0</v>
      </c>
      <c r="BKN93" s="24">
        <f t="shared" si="1573"/>
        <v>0</v>
      </c>
      <c r="BKO93" s="24">
        <f t="shared" si="1574"/>
        <v>0</v>
      </c>
      <c r="BKT93" s="24">
        <f t="shared" si="1575"/>
        <v>0</v>
      </c>
      <c r="BKU93" s="24">
        <f t="shared" si="1576"/>
        <v>0</v>
      </c>
      <c r="BKV93" s="24">
        <f t="shared" si="1577"/>
        <v>0</v>
      </c>
      <c r="BLA93" s="24">
        <f t="shared" si="1578"/>
        <v>0</v>
      </c>
      <c r="BLB93" s="24">
        <f t="shared" si="1579"/>
        <v>0</v>
      </c>
      <c r="BLC93" s="24">
        <f t="shared" si="1580"/>
        <v>0</v>
      </c>
      <c r="BLH93" s="24">
        <f t="shared" si="1581"/>
        <v>0</v>
      </c>
      <c r="BLI93" s="24">
        <f t="shared" si="1582"/>
        <v>0</v>
      </c>
      <c r="BLJ93" s="24">
        <f t="shared" si="1583"/>
        <v>0</v>
      </c>
      <c r="BLO93" s="24">
        <f t="shared" si="1584"/>
        <v>0</v>
      </c>
      <c r="BLP93" s="24">
        <f t="shared" si="1585"/>
        <v>0</v>
      </c>
      <c r="BLQ93" s="24">
        <f t="shared" si="1586"/>
        <v>0</v>
      </c>
      <c r="BLV93" s="24">
        <f t="shared" si="1587"/>
        <v>0</v>
      </c>
      <c r="BLW93" s="24">
        <f t="shared" si="1588"/>
        <v>0</v>
      </c>
      <c r="BLX93" s="24">
        <f t="shared" si="1589"/>
        <v>0</v>
      </c>
      <c r="BMC93" s="24">
        <f t="shared" si="1590"/>
        <v>0</v>
      </c>
      <c r="BMD93" s="24">
        <f t="shared" si="1591"/>
        <v>0</v>
      </c>
      <c r="BME93" s="24">
        <f t="shared" si="1592"/>
        <v>0</v>
      </c>
      <c r="BMJ93" s="24">
        <f t="shared" si="1593"/>
        <v>0</v>
      </c>
      <c r="BMK93" s="24">
        <f t="shared" si="1594"/>
        <v>0</v>
      </c>
      <c r="BML93" s="24">
        <f t="shared" si="1595"/>
        <v>0</v>
      </c>
      <c r="BMQ93" s="24">
        <f t="shared" si="1596"/>
        <v>0</v>
      </c>
      <c r="BMR93" s="24">
        <f t="shared" si="1597"/>
        <v>0</v>
      </c>
      <c r="BMS93" s="24">
        <f t="shared" si="1598"/>
        <v>0</v>
      </c>
      <c r="BMX93" s="24">
        <f t="shared" si="1599"/>
        <v>0</v>
      </c>
      <c r="BMY93" s="24">
        <f t="shared" si="1600"/>
        <v>0</v>
      </c>
      <c r="BMZ93" s="24">
        <f t="shared" si="1601"/>
        <v>0</v>
      </c>
      <c r="BNE93" s="24">
        <f t="shared" si="1602"/>
        <v>0</v>
      </c>
      <c r="BNF93" s="24">
        <f t="shared" si="1603"/>
        <v>0</v>
      </c>
      <c r="BNG93" s="24">
        <f t="shared" si="1604"/>
        <v>0</v>
      </c>
      <c r="BNL93" s="24">
        <f t="shared" si="1605"/>
        <v>0</v>
      </c>
      <c r="BNM93" s="24">
        <f t="shared" si="1606"/>
        <v>0</v>
      </c>
      <c r="BNN93" s="24">
        <f t="shared" si="1607"/>
        <v>0</v>
      </c>
      <c r="BNS93" s="24">
        <f t="shared" si="1608"/>
        <v>0</v>
      </c>
      <c r="BNT93" s="24">
        <f t="shared" si="1609"/>
        <v>0</v>
      </c>
      <c r="BNU93" s="24">
        <f t="shared" si="1610"/>
        <v>0</v>
      </c>
      <c r="BNZ93" s="24">
        <f t="shared" si="1611"/>
        <v>0</v>
      </c>
      <c r="BOA93" s="24">
        <f t="shared" si="1612"/>
        <v>0</v>
      </c>
      <c r="BOB93" s="24">
        <f t="shared" si="1613"/>
        <v>0</v>
      </c>
      <c r="BOG93" s="24">
        <f t="shared" si="1614"/>
        <v>0</v>
      </c>
      <c r="BOH93" s="24">
        <f t="shared" si="1615"/>
        <v>0</v>
      </c>
      <c r="BOI93" s="24">
        <f t="shared" si="1616"/>
        <v>0</v>
      </c>
      <c r="BON93" s="24">
        <f t="shared" si="1617"/>
        <v>0</v>
      </c>
      <c r="BOO93" s="24">
        <f t="shared" si="1618"/>
        <v>0</v>
      </c>
      <c r="BOP93" s="24">
        <f t="shared" si="1619"/>
        <v>0</v>
      </c>
      <c r="BOU93" s="24">
        <f t="shared" si="1620"/>
        <v>0</v>
      </c>
      <c r="BOV93" s="24">
        <f t="shared" si="1621"/>
        <v>0</v>
      </c>
      <c r="BOW93" s="24">
        <f t="shared" si="1622"/>
        <v>0</v>
      </c>
      <c r="BPB93" s="24">
        <f t="shared" si="1623"/>
        <v>0</v>
      </c>
      <c r="BPC93" s="24">
        <f t="shared" si="1624"/>
        <v>0</v>
      </c>
      <c r="BPD93" s="24">
        <f t="shared" si="1625"/>
        <v>0</v>
      </c>
      <c r="BPI93" s="24">
        <f t="shared" si="1626"/>
        <v>0</v>
      </c>
      <c r="BPJ93" s="24">
        <f t="shared" si="1627"/>
        <v>0</v>
      </c>
      <c r="BPK93" s="24">
        <f t="shared" si="1628"/>
        <v>0</v>
      </c>
      <c r="BPP93" s="24">
        <f t="shared" si="1629"/>
        <v>0</v>
      </c>
      <c r="BPQ93" s="24">
        <f t="shared" si="1630"/>
        <v>0</v>
      </c>
      <c r="BPR93" s="24">
        <f t="shared" si="1631"/>
        <v>0</v>
      </c>
      <c r="BPW93" s="24">
        <f t="shared" si="1632"/>
        <v>0</v>
      </c>
      <c r="BPX93" s="24">
        <f t="shared" si="1633"/>
        <v>0</v>
      </c>
      <c r="BPY93" s="24">
        <f t="shared" si="1634"/>
        <v>0</v>
      </c>
      <c r="BQD93" s="24">
        <f t="shared" si="1635"/>
        <v>0</v>
      </c>
      <c r="BQE93" s="24">
        <f t="shared" si="1636"/>
        <v>0</v>
      </c>
      <c r="BQF93" s="24">
        <f t="shared" si="1637"/>
        <v>0</v>
      </c>
      <c r="BQK93" s="24">
        <f t="shared" si="1638"/>
        <v>0</v>
      </c>
      <c r="BQL93" s="24">
        <f t="shared" si="1639"/>
        <v>0</v>
      </c>
      <c r="BQM93" s="24">
        <f t="shared" si="1640"/>
        <v>0</v>
      </c>
      <c r="BQR93" s="24">
        <f t="shared" si="1641"/>
        <v>0</v>
      </c>
      <c r="BQS93" s="24">
        <f t="shared" si="1642"/>
        <v>0</v>
      </c>
      <c r="BQT93" s="24">
        <f t="shared" si="1643"/>
        <v>0</v>
      </c>
      <c r="BQY93" s="24">
        <f t="shared" si="1644"/>
        <v>0</v>
      </c>
      <c r="BQZ93" s="24">
        <f t="shared" si="1645"/>
        <v>0</v>
      </c>
      <c r="BRA93" s="24">
        <f t="shared" si="1646"/>
        <v>0</v>
      </c>
      <c r="BRF93" s="24">
        <f t="shared" si="1647"/>
        <v>0</v>
      </c>
      <c r="BRG93" s="24">
        <f t="shared" si="1648"/>
        <v>0</v>
      </c>
      <c r="BRH93" s="24">
        <f t="shared" si="1649"/>
        <v>0</v>
      </c>
      <c r="BRM93" s="24">
        <f t="shared" si="1650"/>
        <v>0</v>
      </c>
      <c r="BRN93" s="24">
        <f t="shared" si="1651"/>
        <v>0</v>
      </c>
      <c r="BRO93" s="24">
        <f t="shared" si="1652"/>
        <v>0</v>
      </c>
      <c r="BRT93" s="24">
        <f t="shared" si="1653"/>
        <v>0</v>
      </c>
      <c r="BRU93" s="24">
        <f t="shared" si="1654"/>
        <v>0</v>
      </c>
      <c r="BRV93" s="24">
        <f t="shared" si="1655"/>
        <v>0</v>
      </c>
      <c r="BSA93" s="24">
        <f t="shared" si="1656"/>
        <v>0</v>
      </c>
      <c r="BSB93" s="24">
        <f t="shared" si="1657"/>
        <v>0</v>
      </c>
      <c r="BSC93" s="24">
        <f t="shared" si="1658"/>
        <v>0</v>
      </c>
      <c r="BSH93" s="24">
        <f t="shared" si="1659"/>
        <v>0</v>
      </c>
      <c r="BSI93" s="24">
        <f t="shared" si="1660"/>
        <v>0</v>
      </c>
      <c r="BSJ93" s="24">
        <f t="shared" si="1661"/>
        <v>0</v>
      </c>
      <c r="BSO93" s="24">
        <f t="shared" si="1662"/>
        <v>0</v>
      </c>
      <c r="BSP93" s="24">
        <f t="shared" si="1663"/>
        <v>0</v>
      </c>
      <c r="BSQ93" s="24">
        <f t="shared" si="1664"/>
        <v>0</v>
      </c>
      <c r="BSV93" s="24">
        <f t="shared" si="1665"/>
        <v>0</v>
      </c>
      <c r="BSW93" s="24">
        <f t="shared" si="1666"/>
        <v>0</v>
      </c>
      <c r="BSX93" s="24">
        <f t="shared" si="1667"/>
        <v>0</v>
      </c>
      <c r="BTC93" s="24">
        <f t="shared" si="1668"/>
        <v>0</v>
      </c>
      <c r="BTD93" s="24">
        <f t="shared" si="1669"/>
        <v>0</v>
      </c>
      <c r="BTE93" s="24">
        <f t="shared" si="1670"/>
        <v>0</v>
      </c>
      <c r="BTJ93" s="24">
        <f t="shared" si="1671"/>
        <v>0</v>
      </c>
      <c r="BTK93" s="24">
        <f t="shared" si="1672"/>
        <v>0</v>
      </c>
      <c r="BTL93" s="24">
        <f t="shared" si="1673"/>
        <v>0</v>
      </c>
      <c r="BTQ93" s="24">
        <f t="shared" si="1674"/>
        <v>0</v>
      </c>
      <c r="BTR93" s="24">
        <f t="shared" si="1675"/>
        <v>0</v>
      </c>
      <c r="BTS93" s="24">
        <f t="shared" si="1676"/>
        <v>0</v>
      </c>
      <c r="BTX93" s="24">
        <f t="shared" si="1677"/>
        <v>0</v>
      </c>
      <c r="BTY93" s="24">
        <f t="shared" si="1678"/>
        <v>0</v>
      </c>
      <c r="BTZ93" s="24">
        <f t="shared" si="1679"/>
        <v>0</v>
      </c>
      <c r="BUE93" s="24">
        <f t="shared" si="1680"/>
        <v>0</v>
      </c>
      <c r="BUF93" s="24">
        <f t="shared" si="1681"/>
        <v>0</v>
      </c>
      <c r="BUG93" s="24">
        <f t="shared" si="1682"/>
        <v>0</v>
      </c>
      <c r="BUL93" s="24">
        <f t="shared" si="1683"/>
        <v>0</v>
      </c>
      <c r="BUM93" s="24">
        <f t="shared" si="1684"/>
        <v>0</v>
      </c>
      <c r="BUN93" s="24">
        <f t="shared" si="1685"/>
        <v>0</v>
      </c>
      <c r="BUS93" s="24">
        <f t="shared" si="1686"/>
        <v>0</v>
      </c>
      <c r="BUT93" s="24">
        <f t="shared" si="1687"/>
        <v>0</v>
      </c>
      <c r="BUU93" s="24">
        <f t="shared" si="1688"/>
        <v>0</v>
      </c>
      <c r="BUZ93" s="24">
        <f t="shared" si="1689"/>
        <v>0</v>
      </c>
      <c r="BVA93" s="24">
        <f t="shared" si="1690"/>
        <v>0</v>
      </c>
      <c r="BVB93" s="24">
        <f t="shared" si="1691"/>
        <v>0</v>
      </c>
      <c r="BVG93" s="24">
        <f t="shared" si="1692"/>
        <v>0</v>
      </c>
      <c r="BVH93" s="24">
        <f t="shared" si="1693"/>
        <v>0</v>
      </c>
      <c r="BVI93" s="24">
        <f t="shared" si="1694"/>
        <v>0</v>
      </c>
      <c r="BVN93" s="24">
        <f t="shared" si="1695"/>
        <v>0</v>
      </c>
      <c r="BVO93" s="24">
        <f t="shared" si="1696"/>
        <v>0</v>
      </c>
      <c r="BVP93" s="24">
        <f t="shared" si="1697"/>
        <v>0</v>
      </c>
      <c r="BVU93" s="24">
        <f t="shared" si="1698"/>
        <v>0</v>
      </c>
      <c r="BVV93" s="24">
        <f t="shared" si="1699"/>
        <v>0</v>
      </c>
      <c r="BVW93" s="24">
        <f t="shared" si="1700"/>
        <v>0</v>
      </c>
      <c r="BVX93"/>
      <c r="BVY93"/>
      <c r="BVZ93"/>
      <c r="BWA93"/>
      <c r="BWB93" s="24">
        <f t="shared" si="1701"/>
        <v>0</v>
      </c>
      <c r="BWC93" s="24">
        <f t="shared" si="1702"/>
        <v>0</v>
      </c>
      <c r="BWD93" s="24">
        <f t="shared" si="1703"/>
        <v>0</v>
      </c>
      <c r="BWI93" s="24">
        <f t="shared" si="1704"/>
        <v>0</v>
      </c>
      <c r="BWJ93" s="24">
        <f t="shared" si="1705"/>
        <v>0</v>
      </c>
      <c r="BWK93" s="24">
        <f t="shared" si="1706"/>
        <v>0</v>
      </c>
      <c r="BWP93" s="24">
        <f t="shared" si="1707"/>
        <v>0</v>
      </c>
      <c r="BWQ93" s="24">
        <f t="shared" si="1708"/>
        <v>0</v>
      </c>
      <c r="BWR93" s="24">
        <f t="shared" si="1709"/>
        <v>0</v>
      </c>
      <c r="BWW93" s="24">
        <f t="shared" si="1710"/>
        <v>0</v>
      </c>
      <c r="BWX93" s="24">
        <f t="shared" si="1711"/>
        <v>0</v>
      </c>
      <c r="BWY93" s="24">
        <f t="shared" si="1712"/>
        <v>0</v>
      </c>
      <c r="BXD93" s="24">
        <f t="shared" si="1713"/>
        <v>0</v>
      </c>
      <c r="BXE93" s="24">
        <f t="shared" si="1714"/>
        <v>0</v>
      </c>
      <c r="BXF93" s="24">
        <f t="shared" si="1715"/>
        <v>0</v>
      </c>
      <c r="BXK93" s="24">
        <f t="shared" si="1716"/>
        <v>0</v>
      </c>
      <c r="BXL93" s="24">
        <f t="shared" si="1717"/>
        <v>0</v>
      </c>
      <c r="BXM93" s="24">
        <f t="shared" si="1718"/>
        <v>0</v>
      </c>
      <c r="BXR93" s="24">
        <f t="shared" si="1719"/>
        <v>0</v>
      </c>
      <c r="BXS93" s="24">
        <f t="shared" si="1720"/>
        <v>0</v>
      </c>
      <c r="BXT93" s="24">
        <f t="shared" si="1721"/>
        <v>0</v>
      </c>
      <c r="BXY93" s="24">
        <f t="shared" si="1722"/>
        <v>0</v>
      </c>
      <c r="BXZ93" s="24">
        <f t="shared" si="1723"/>
        <v>0</v>
      </c>
      <c r="BYA93" s="24">
        <f t="shared" si="1724"/>
        <v>0</v>
      </c>
      <c r="BYF93" s="24">
        <f t="shared" si="1725"/>
        <v>0</v>
      </c>
      <c r="BYG93" s="24">
        <f t="shared" si="1726"/>
        <v>0</v>
      </c>
      <c r="BYH93" s="24">
        <f t="shared" si="1727"/>
        <v>0</v>
      </c>
      <c r="BYM93" s="24">
        <f t="shared" si="1728"/>
        <v>0</v>
      </c>
      <c r="BYN93" s="24">
        <f t="shared" si="1729"/>
        <v>0</v>
      </c>
      <c r="BYO93" s="24">
        <f t="shared" si="1730"/>
        <v>0</v>
      </c>
      <c r="BYT93" s="24">
        <f t="shared" si="1731"/>
        <v>0</v>
      </c>
      <c r="BYU93" s="24">
        <f t="shared" si="1732"/>
        <v>0</v>
      </c>
      <c r="BYV93" s="24">
        <f t="shared" si="1733"/>
        <v>0</v>
      </c>
    </row>
    <row r="94" spans="6:1023 1028:2024" x14ac:dyDescent="0.3">
      <c r="F94" s="82">
        <f t="shared" si="867"/>
        <v>0</v>
      </c>
      <c r="G94" s="82">
        <f t="shared" si="868"/>
        <v>0</v>
      </c>
      <c r="H94" s="82">
        <f t="shared" si="869"/>
        <v>0</v>
      </c>
      <c r="M94" s="15">
        <f t="shared" si="870"/>
        <v>0</v>
      </c>
      <c r="N94" s="15">
        <f t="shared" si="871"/>
        <v>0</v>
      </c>
      <c r="O94" s="15">
        <f t="shared" si="872"/>
        <v>0</v>
      </c>
      <c r="P94" s="15"/>
      <c r="Q94" s="15"/>
      <c r="T94" s="15">
        <f t="shared" si="873"/>
        <v>0</v>
      </c>
      <c r="U94" s="15">
        <f t="shared" si="874"/>
        <v>0</v>
      </c>
      <c r="V94" s="15">
        <f t="shared" si="875"/>
        <v>0</v>
      </c>
      <c r="AA94" s="15">
        <f t="shared" si="876"/>
        <v>0</v>
      </c>
      <c r="AB94" s="15">
        <f t="shared" si="877"/>
        <v>0</v>
      </c>
      <c r="AC94" s="15">
        <f t="shared" si="878"/>
        <v>0</v>
      </c>
      <c r="AD94" s="16"/>
      <c r="AE94" s="15"/>
      <c r="AF94" s="15"/>
      <c r="AG94" s="15"/>
      <c r="AH94" s="15">
        <f t="shared" si="879"/>
        <v>0</v>
      </c>
      <c r="AI94" s="15">
        <f t="shared" si="880"/>
        <v>0</v>
      </c>
      <c r="AJ94" s="15">
        <f t="shared" si="881"/>
        <v>0</v>
      </c>
      <c r="AO94" s="15">
        <f t="shared" si="882"/>
        <v>0</v>
      </c>
      <c r="AP94" s="15">
        <f t="shared" si="883"/>
        <v>0</v>
      </c>
      <c r="AQ94" s="15">
        <f t="shared" si="884"/>
        <v>0</v>
      </c>
      <c r="AV94" s="15">
        <f t="shared" si="885"/>
        <v>0</v>
      </c>
      <c r="AW94" s="15">
        <f t="shared" si="886"/>
        <v>0</v>
      </c>
      <c r="AX94" s="15">
        <f t="shared" si="887"/>
        <v>0</v>
      </c>
      <c r="BC94" s="15">
        <f t="shared" si="888"/>
        <v>0</v>
      </c>
      <c r="BD94" s="15">
        <f t="shared" si="889"/>
        <v>0</v>
      </c>
      <c r="BE94" s="15">
        <f t="shared" si="890"/>
        <v>0</v>
      </c>
      <c r="BJ94" s="15">
        <f t="shared" si="891"/>
        <v>0</v>
      </c>
      <c r="BK94" s="15">
        <f t="shared" si="892"/>
        <v>0</v>
      </c>
      <c r="BL94" s="15">
        <f t="shared" si="893"/>
        <v>0</v>
      </c>
      <c r="BQ94" s="15">
        <f t="shared" si="894"/>
        <v>0</v>
      </c>
      <c r="BR94" s="15">
        <f t="shared" si="895"/>
        <v>0</v>
      </c>
      <c r="BS94" s="15">
        <f t="shared" si="896"/>
        <v>0</v>
      </c>
      <c r="BX94" s="15">
        <f t="shared" si="897"/>
        <v>0</v>
      </c>
      <c r="BY94" s="15">
        <f t="shared" si="898"/>
        <v>0</v>
      </c>
      <c r="BZ94" s="15">
        <f t="shared" si="899"/>
        <v>0</v>
      </c>
      <c r="CE94" s="15">
        <f t="shared" si="900"/>
        <v>0</v>
      </c>
      <c r="CF94" s="15">
        <f t="shared" si="901"/>
        <v>0</v>
      </c>
      <c r="CG94" s="15">
        <f t="shared" si="902"/>
        <v>0</v>
      </c>
      <c r="CL94" s="30">
        <f t="shared" si="903"/>
        <v>0</v>
      </c>
      <c r="CM94" s="30">
        <f t="shared" si="904"/>
        <v>0</v>
      </c>
      <c r="CN94" s="54">
        <f t="shared" si="905"/>
        <v>0</v>
      </c>
      <c r="CS94" s="30">
        <f t="shared" si="906"/>
        <v>0</v>
      </c>
      <c r="CT94" s="30">
        <f t="shared" si="907"/>
        <v>0</v>
      </c>
      <c r="CU94" s="54">
        <f t="shared" si="908"/>
        <v>0</v>
      </c>
      <c r="CZ94" s="30">
        <f t="shared" si="909"/>
        <v>0</v>
      </c>
      <c r="DA94" s="30">
        <f t="shared" si="910"/>
        <v>0</v>
      </c>
      <c r="DB94" s="54">
        <f t="shared" si="911"/>
        <v>0</v>
      </c>
      <c r="DG94" s="30">
        <f t="shared" si="912"/>
        <v>0</v>
      </c>
      <c r="DH94" s="30">
        <f t="shared" si="913"/>
        <v>0</v>
      </c>
      <c r="DI94" s="54">
        <f t="shared" si="914"/>
        <v>0</v>
      </c>
      <c r="DN94" s="30">
        <f t="shared" si="915"/>
        <v>0</v>
      </c>
      <c r="DO94" s="30">
        <f t="shared" si="916"/>
        <v>0</v>
      </c>
      <c r="DP94" s="54">
        <f t="shared" si="917"/>
        <v>0</v>
      </c>
      <c r="DU94" s="30">
        <f t="shared" si="918"/>
        <v>0</v>
      </c>
      <c r="DV94" s="30">
        <f t="shared" si="919"/>
        <v>0</v>
      </c>
      <c r="DW94" s="54">
        <f t="shared" si="920"/>
        <v>0</v>
      </c>
      <c r="EB94" s="30">
        <f t="shared" si="921"/>
        <v>0</v>
      </c>
      <c r="EC94" s="30">
        <f t="shared" si="922"/>
        <v>0</v>
      </c>
      <c r="ED94" s="54">
        <f t="shared" si="923"/>
        <v>0</v>
      </c>
      <c r="EI94" s="30">
        <f t="shared" si="924"/>
        <v>0</v>
      </c>
      <c r="EJ94" s="30">
        <f t="shared" si="925"/>
        <v>0</v>
      </c>
      <c r="EK94" s="54">
        <f t="shared" si="926"/>
        <v>0</v>
      </c>
      <c r="EP94" s="30">
        <f t="shared" si="927"/>
        <v>0</v>
      </c>
      <c r="EQ94" s="30">
        <f t="shared" si="928"/>
        <v>0</v>
      </c>
      <c r="ER94" s="54">
        <f t="shared" si="929"/>
        <v>0</v>
      </c>
      <c r="EW94" s="30">
        <f t="shared" si="930"/>
        <v>0</v>
      </c>
      <c r="EX94" s="30">
        <f t="shared" si="931"/>
        <v>0</v>
      </c>
      <c r="EY94" s="54">
        <f t="shared" si="932"/>
        <v>0</v>
      </c>
      <c r="FD94" s="30">
        <f t="shared" si="933"/>
        <v>0</v>
      </c>
      <c r="FE94" s="30">
        <f t="shared" si="934"/>
        <v>0</v>
      </c>
      <c r="FF94" s="54">
        <f t="shared" si="935"/>
        <v>0</v>
      </c>
      <c r="FK94" s="30">
        <f t="shared" si="936"/>
        <v>0</v>
      </c>
      <c r="FL94" s="30">
        <f t="shared" si="937"/>
        <v>0</v>
      </c>
      <c r="FM94" s="54">
        <f t="shared" si="938"/>
        <v>0</v>
      </c>
      <c r="FR94" s="30">
        <f t="shared" si="939"/>
        <v>0</v>
      </c>
      <c r="FS94" s="30">
        <f t="shared" si="940"/>
        <v>0</v>
      </c>
      <c r="FT94" s="54">
        <f t="shared" si="941"/>
        <v>0</v>
      </c>
      <c r="FY94" s="30">
        <f t="shared" si="942"/>
        <v>0</v>
      </c>
      <c r="FZ94" s="30">
        <f t="shared" si="943"/>
        <v>0</v>
      </c>
      <c r="GA94" s="54">
        <f t="shared" si="944"/>
        <v>0</v>
      </c>
      <c r="GF94" s="30">
        <f t="shared" si="945"/>
        <v>0</v>
      </c>
      <c r="GG94" s="30">
        <f t="shared" si="946"/>
        <v>0</v>
      </c>
      <c r="GH94" s="54">
        <f t="shared" si="947"/>
        <v>0</v>
      </c>
      <c r="GM94" s="30">
        <f t="shared" si="948"/>
        <v>0</v>
      </c>
      <c r="GN94" s="30">
        <f t="shared" si="949"/>
        <v>0</v>
      </c>
      <c r="GO94" s="54">
        <f t="shared" si="950"/>
        <v>0</v>
      </c>
      <c r="GT94" s="30">
        <f t="shared" si="951"/>
        <v>0</v>
      </c>
      <c r="GU94" s="30">
        <f t="shared" si="952"/>
        <v>0</v>
      </c>
      <c r="GV94" s="54">
        <f t="shared" si="953"/>
        <v>0</v>
      </c>
      <c r="HA94" s="30">
        <f t="shared" si="954"/>
        <v>0</v>
      </c>
      <c r="HB94" s="30">
        <f t="shared" si="955"/>
        <v>0</v>
      </c>
      <c r="HC94" s="54">
        <f t="shared" si="956"/>
        <v>0</v>
      </c>
      <c r="HH94" s="30">
        <f t="shared" si="957"/>
        <v>0</v>
      </c>
      <c r="HI94" s="30">
        <f t="shared" si="958"/>
        <v>0</v>
      </c>
      <c r="HJ94" s="54">
        <f t="shared" si="959"/>
        <v>0</v>
      </c>
      <c r="HO94" s="30">
        <f t="shared" si="960"/>
        <v>0</v>
      </c>
      <c r="HP94" s="30">
        <f t="shared" si="961"/>
        <v>0</v>
      </c>
      <c r="HQ94" s="54">
        <f t="shared" si="962"/>
        <v>0</v>
      </c>
      <c r="HV94" s="30">
        <f t="shared" si="963"/>
        <v>0</v>
      </c>
      <c r="HW94" s="30">
        <f t="shared" si="964"/>
        <v>0</v>
      </c>
      <c r="HX94" s="54">
        <f t="shared" si="965"/>
        <v>0</v>
      </c>
      <c r="IC94" s="30">
        <f t="shared" si="966"/>
        <v>0</v>
      </c>
      <c r="ID94" s="30">
        <f t="shared" si="967"/>
        <v>0</v>
      </c>
      <c r="IE94" s="54">
        <f t="shared" si="968"/>
        <v>0</v>
      </c>
      <c r="IJ94" s="30">
        <f t="shared" si="969"/>
        <v>0</v>
      </c>
      <c r="IK94" s="30">
        <f t="shared" si="970"/>
        <v>0</v>
      </c>
      <c r="IL94" s="54">
        <f t="shared" si="971"/>
        <v>0</v>
      </c>
      <c r="IQ94" s="30">
        <f t="shared" si="972"/>
        <v>0</v>
      </c>
      <c r="IR94" s="30">
        <f t="shared" si="973"/>
        <v>0</v>
      </c>
      <c r="IS94" s="54">
        <f t="shared" si="974"/>
        <v>0</v>
      </c>
      <c r="IX94" s="30">
        <f t="shared" si="975"/>
        <v>0</v>
      </c>
      <c r="IY94" s="30">
        <f t="shared" si="976"/>
        <v>0</v>
      </c>
      <c r="IZ94" s="54">
        <f t="shared" si="977"/>
        <v>0</v>
      </c>
      <c r="JA94"/>
      <c r="JB94"/>
      <c r="JC94"/>
      <c r="JD94"/>
      <c r="JE94" s="15">
        <f t="shared" si="978"/>
        <v>0</v>
      </c>
      <c r="JF94" s="15">
        <f t="shared" si="979"/>
        <v>0</v>
      </c>
      <c r="JG94" s="15">
        <f t="shared" si="980"/>
        <v>0</v>
      </c>
      <c r="JL94" s="24">
        <f t="shared" si="981"/>
        <v>0</v>
      </c>
      <c r="JM94" s="24">
        <f t="shared" si="982"/>
        <v>0</v>
      </c>
      <c r="JN94" s="24">
        <f t="shared" si="983"/>
        <v>0</v>
      </c>
      <c r="JS94" s="24">
        <f t="shared" si="984"/>
        <v>0</v>
      </c>
      <c r="JT94" s="24">
        <f t="shared" si="985"/>
        <v>0</v>
      </c>
      <c r="JU94" s="24">
        <f t="shared" si="986"/>
        <v>0</v>
      </c>
      <c r="JZ94" s="24">
        <f t="shared" si="987"/>
        <v>0</v>
      </c>
      <c r="KA94" s="24">
        <f t="shared" si="988"/>
        <v>0</v>
      </c>
      <c r="KB94" s="24">
        <f t="shared" si="989"/>
        <v>0</v>
      </c>
      <c r="KG94" s="24">
        <f t="shared" si="990"/>
        <v>0</v>
      </c>
      <c r="KH94" s="24">
        <f t="shared" si="991"/>
        <v>0</v>
      </c>
      <c r="KI94" s="24">
        <f t="shared" si="992"/>
        <v>0</v>
      </c>
      <c r="KN94" s="24">
        <f t="shared" si="993"/>
        <v>0</v>
      </c>
      <c r="KO94" s="24">
        <f t="shared" si="994"/>
        <v>0</v>
      </c>
      <c r="KP94" s="24">
        <f t="shared" si="995"/>
        <v>0</v>
      </c>
      <c r="KU94" s="24">
        <f t="shared" si="996"/>
        <v>0</v>
      </c>
      <c r="KV94" s="24">
        <f t="shared" si="997"/>
        <v>0</v>
      </c>
      <c r="KW94" s="24">
        <f t="shared" si="998"/>
        <v>0</v>
      </c>
      <c r="LB94" s="24">
        <f t="shared" si="999"/>
        <v>0</v>
      </c>
      <c r="LC94" s="24">
        <f t="shared" si="1000"/>
        <v>0</v>
      </c>
      <c r="LD94" s="24">
        <f t="shared" si="1001"/>
        <v>0</v>
      </c>
      <c r="LI94" s="24">
        <f t="shared" si="1002"/>
        <v>0</v>
      </c>
      <c r="LJ94" s="24">
        <f t="shared" si="1003"/>
        <v>0</v>
      </c>
      <c r="LK94" s="24">
        <f t="shared" si="1004"/>
        <v>0</v>
      </c>
      <c r="LP94" s="24">
        <f t="shared" si="1005"/>
        <v>0</v>
      </c>
      <c r="LQ94" s="24">
        <f t="shared" si="1006"/>
        <v>0</v>
      </c>
      <c r="LR94" s="24">
        <f t="shared" si="1007"/>
        <v>0</v>
      </c>
      <c r="LW94" s="24">
        <f t="shared" si="1008"/>
        <v>0</v>
      </c>
      <c r="LX94" s="24">
        <f t="shared" si="1009"/>
        <v>0</v>
      </c>
      <c r="LY94" s="24">
        <f t="shared" si="1010"/>
        <v>0</v>
      </c>
      <c r="MD94" s="24">
        <f t="shared" si="1011"/>
        <v>0</v>
      </c>
      <c r="ME94" s="24">
        <f t="shared" si="1012"/>
        <v>0</v>
      </c>
      <c r="MF94" s="24">
        <f t="shared" si="1013"/>
        <v>0</v>
      </c>
      <c r="MK94" s="24">
        <f t="shared" si="1014"/>
        <v>0</v>
      </c>
      <c r="ML94" s="24">
        <f t="shared" si="1015"/>
        <v>0</v>
      </c>
      <c r="MM94" s="24">
        <f t="shared" si="1016"/>
        <v>0</v>
      </c>
      <c r="MR94" s="24">
        <f t="shared" si="1017"/>
        <v>0</v>
      </c>
      <c r="MS94" s="24">
        <f t="shared" si="1018"/>
        <v>0</v>
      </c>
      <c r="MT94" s="24">
        <f t="shared" si="1019"/>
        <v>0</v>
      </c>
      <c r="MY94" s="24">
        <f t="shared" si="1020"/>
        <v>0</v>
      </c>
      <c r="MZ94" s="24">
        <f t="shared" si="1021"/>
        <v>0</v>
      </c>
      <c r="NA94" s="24">
        <f t="shared" si="1022"/>
        <v>0</v>
      </c>
      <c r="NF94" s="24">
        <f t="shared" si="1023"/>
        <v>0</v>
      </c>
      <c r="NG94" s="24">
        <f t="shared" si="1024"/>
        <v>0</v>
      </c>
      <c r="NH94" s="24">
        <f t="shared" si="1025"/>
        <v>0</v>
      </c>
      <c r="NM94" s="24">
        <f t="shared" si="1026"/>
        <v>0</v>
      </c>
      <c r="NN94" s="24">
        <f t="shared" si="1027"/>
        <v>0</v>
      </c>
      <c r="NO94" s="24">
        <f t="shared" si="1028"/>
        <v>0</v>
      </c>
      <c r="NT94" s="24">
        <f t="shared" si="1029"/>
        <v>0</v>
      </c>
      <c r="NU94" s="24">
        <f t="shared" si="1030"/>
        <v>0</v>
      </c>
      <c r="NV94" s="24">
        <f t="shared" si="1031"/>
        <v>0</v>
      </c>
      <c r="OA94" s="24">
        <f t="shared" si="1032"/>
        <v>0</v>
      </c>
      <c r="OB94" s="24">
        <f t="shared" si="1033"/>
        <v>0</v>
      </c>
      <c r="OC94" s="24">
        <f t="shared" si="1034"/>
        <v>0</v>
      </c>
      <c r="OH94" s="24">
        <f t="shared" si="1035"/>
        <v>0</v>
      </c>
      <c r="OI94" s="24">
        <f t="shared" si="1036"/>
        <v>0</v>
      </c>
      <c r="OJ94" s="24">
        <f t="shared" si="1037"/>
        <v>0</v>
      </c>
      <c r="OO94" s="24">
        <f t="shared" si="1038"/>
        <v>0</v>
      </c>
      <c r="OP94" s="24">
        <f t="shared" si="1039"/>
        <v>0</v>
      </c>
      <c r="OQ94" s="24">
        <f t="shared" si="1040"/>
        <v>0</v>
      </c>
      <c r="OV94" s="24">
        <f t="shared" si="1041"/>
        <v>0</v>
      </c>
      <c r="OW94" s="24">
        <f t="shared" si="1042"/>
        <v>0</v>
      </c>
      <c r="OX94" s="24">
        <f t="shared" si="1043"/>
        <v>0</v>
      </c>
      <c r="PC94" s="24">
        <f t="shared" si="1044"/>
        <v>0</v>
      </c>
      <c r="PD94" s="24">
        <f t="shared" si="1045"/>
        <v>0</v>
      </c>
      <c r="PE94" s="24">
        <f t="shared" si="1046"/>
        <v>0</v>
      </c>
      <c r="PJ94" s="24">
        <f t="shared" si="1047"/>
        <v>0</v>
      </c>
      <c r="PK94" s="24">
        <f t="shared" si="1048"/>
        <v>0</v>
      </c>
      <c r="PL94" s="24">
        <f t="shared" si="1049"/>
        <v>0</v>
      </c>
      <c r="PQ94" s="24">
        <f t="shared" si="1050"/>
        <v>0</v>
      </c>
      <c r="PR94" s="24">
        <f t="shared" si="1051"/>
        <v>0</v>
      </c>
      <c r="PS94" s="24">
        <f t="shared" si="1052"/>
        <v>0</v>
      </c>
      <c r="PX94" s="24">
        <f t="shared" si="1053"/>
        <v>0</v>
      </c>
      <c r="PY94" s="24">
        <f t="shared" si="1054"/>
        <v>0</v>
      </c>
      <c r="PZ94" s="24">
        <f t="shared" si="1055"/>
        <v>0</v>
      </c>
      <c r="QE94" s="24">
        <f t="shared" si="1056"/>
        <v>0</v>
      </c>
      <c r="QF94" s="24">
        <f t="shared" si="1057"/>
        <v>0</v>
      </c>
      <c r="QG94" s="24">
        <f t="shared" si="1058"/>
        <v>0</v>
      </c>
      <c r="QL94" s="24">
        <f t="shared" si="1059"/>
        <v>0</v>
      </c>
      <c r="QM94" s="24">
        <f t="shared" si="1060"/>
        <v>0</v>
      </c>
      <c r="QN94" s="24">
        <f t="shared" si="1061"/>
        <v>0</v>
      </c>
      <c r="QS94" s="24">
        <f t="shared" si="1062"/>
        <v>0</v>
      </c>
      <c r="QT94" s="24">
        <f t="shared" si="1063"/>
        <v>0</v>
      </c>
      <c r="QU94" s="24">
        <f t="shared" si="1064"/>
        <v>0</v>
      </c>
      <c r="QZ94" s="24">
        <f t="shared" si="1065"/>
        <v>0</v>
      </c>
      <c r="RA94" s="24">
        <f t="shared" si="1066"/>
        <v>0</v>
      </c>
      <c r="RB94" s="24">
        <f t="shared" si="1067"/>
        <v>0</v>
      </c>
      <c r="RG94" s="24">
        <f t="shared" si="1068"/>
        <v>0</v>
      </c>
      <c r="RH94" s="24">
        <f t="shared" si="1069"/>
        <v>0</v>
      </c>
      <c r="RI94" s="24">
        <f t="shared" si="1070"/>
        <v>0</v>
      </c>
      <c r="RN94" s="24">
        <f t="shared" si="1071"/>
        <v>0</v>
      </c>
      <c r="RO94" s="24">
        <f t="shared" si="1072"/>
        <v>0</v>
      </c>
      <c r="RP94" s="24">
        <f t="shared" si="1073"/>
        <v>0</v>
      </c>
      <c r="RU94" s="24">
        <f t="shared" si="1074"/>
        <v>0</v>
      </c>
      <c r="RV94" s="24">
        <f t="shared" si="1075"/>
        <v>0</v>
      </c>
      <c r="RW94" s="24">
        <f t="shared" si="1076"/>
        <v>0</v>
      </c>
      <c r="SB94" s="24">
        <f t="shared" si="1077"/>
        <v>0</v>
      </c>
      <c r="SC94" s="24">
        <f t="shared" si="1078"/>
        <v>0</v>
      </c>
      <c r="SD94" s="24">
        <f t="shared" si="1079"/>
        <v>0</v>
      </c>
      <c r="SI94" s="24">
        <f t="shared" si="1080"/>
        <v>0</v>
      </c>
      <c r="SJ94" s="24">
        <f t="shared" si="1081"/>
        <v>0</v>
      </c>
      <c r="SK94" s="24">
        <f t="shared" si="1082"/>
        <v>0</v>
      </c>
      <c r="SP94" s="24">
        <f t="shared" si="1083"/>
        <v>0</v>
      </c>
      <c r="SQ94" s="24">
        <f t="shared" si="1084"/>
        <v>0</v>
      </c>
      <c r="SR94" s="24">
        <f t="shared" si="1085"/>
        <v>0</v>
      </c>
      <c r="SW94" s="24">
        <f t="shared" si="1086"/>
        <v>0</v>
      </c>
      <c r="SX94" s="24">
        <f t="shared" si="1087"/>
        <v>0</v>
      </c>
      <c r="SY94" s="24">
        <f t="shared" si="1088"/>
        <v>0</v>
      </c>
      <c r="TD94" s="24">
        <f t="shared" si="1089"/>
        <v>0</v>
      </c>
      <c r="TE94" s="24">
        <f t="shared" si="1090"/>
        <v>0</v>
      </c>
      <c r="TF94" s="24">
        <f t="shared" si="1091"/>
        <v>0</v>
      </c>
      <c r="TK94" s="24">
        <f t="shared" si="1092"/>
        <v>0</v>
      </c>
      <c r="TL94" s="24">
        <f t="shared" si="1093"/>
        <v>0</v>
      </c>
      <c r="TM94" s="24">
        <f t="shared" si="1094"/>
        <v>0</v>
      </c>
      <c r="TR94" s="24">
        <f t="shared" si="1095"/>
        <v>0</v>
      </c>
      <c r="TS94" s="24">
        <f t="shared" si="1096"/>
        <v>0</v>
      </c>
      <c r="TT94" s="24">
        <f t="shared" si="1097"/>
        <v>0</v>
      </c>
      <c r="TY94" s="24">
        <f t="shared" si="1098"/>
        <v>0</v>
      </c>
      <c r="TZ94" s="24">
        <f t="shared" si="1099"/>
        <v>0</v>
      </c>
      <c r="UA94" s="24">
        <f t="shared" si="1100"/>
        <v>0</v>
      </c>
      <c r="UF94" s="24">
        <f t="shared" si="1101"/>
        <v>0</v>
      </c>
      <c r="UG94" s="24">
        <f t="shared" si="1102"/>
        <v>0</v>
      </c>
      <c r="UH94" s="24">
        <f t="shared" si="1103"/>
        <v>0</v>
      </c>
      <c r="UM94" s="24">
        <f t="shared" si="1104"/>
        <v>0</v>
      </c>
      <c r="UN94" s="24">
        <f t="shared" si="1105"/>
        <v>0</v>
      </c>
      <c r="UO94" s="24">
        <f t="shared" si="1106"/>
        <v>0</v>
      </c>
      <c r="UT94" s="24">
        <f t="shared" si="1107"/>
        <v>0</v>
      </c>
      <c r="UU94" s="24">
        <f t="shared" si="1108"/>
        <v>0</v>
      </c>
      <c r="UV94" s="24">
        <f t="shared" si="1109"/>
        <v>0</v>
      </c>
      <c r="VA94" s="24">
        <f t="shared" si="1110"/>
        <v>0</v>
      </c>
      <c r="VB94" s="24">
        <f t="shared" si="1111"/>
        <v>0</v>
      </c>
      <c r="VC94" s="24">
        <f t="shared" si="1112"/>
        <v>0</v>
      </c>
      <c r="VH94" s="24">
        <f t="shared" si="1113"/>
        <v>0</v>
      </c>
      <c r="VI94" s="24">
        <f t="shared" si="1114"/>
        <v>0</v>
      </c>
      <c r="VJ94" s="24">
        <f t="shared" si="1115"/>
        <v>0</v>
      </c>
      <c r="VO94" s="24">
        <f t="shared" si="1116"/>
        <v>0</v>
      </c>
      <c r="VP94" s="24">
        <f t="shared" si="1117"/>
        <v>0</v>
      </c>
      <c r="VQ94" s="24">
        <f t="shared" si="1118"/>
        <v>0</v>
      </c>
      <c r="VV94" s="24">
        <f t="shared" si="1119"/>
        <v>0</v>
      </c>
      <c r="VW94" s="24">
        <f t="shared" si="1120"/>
        <v>0</v>
      </c>
      <c r="VX94" s="24">
        <f t="shared" si="1121"/>
        <v>0</v>
      </c>
      <c r="WC94" s="24">
        <f t="shared" si="1122"/>
        <v>0</v>
      </c>
      <c r="WD94" s="24">
        <f t="shared" si="1123"/>
        <v>0</v>
      </c>
      <c r="WE94" s="24">
        <f t="shared" si="1124"/>
        <v>0</v>
      </c>
      <c r="WJ94" s="24">
        <f t="shared" si="1125"/>
        <v>0</v>
      </c>
      <c r="WK94" s="24">
        <f t="shared" si="1126"/>
        <v>0</v>
      </c>
      <c r="WL94" s="24">
        <f t="shared" si="1127"/>
        <v>0</v>
      </c>
      <c r="WQ94" s="24">
        <f t="shared" si="1128"/>
        <v>0</v>
      </c>
      <c r="WR94" s="24">
        <f t="shared" si="1129"/>
        <v>0</v>
      </c>
      <c r="WS94" s="24">
        <f t="shared" si="1130"/>
        <v>0</v>
      </c>
      <c r="WX94" s="24">
        <f t="shared" si="1131"/>
        <v>0</v>
      </c>
      <c r="WY94" s="24">
        <f t="shared" si="1132"/>
        <v>0</v>
      </c>
      <c r="WZ94" s="24">
        <f t="shared" si="1133"/>
        <v>0</v>
      </c>
      <c r="XE94" s="24">
        <f t="shared" si="1134"/>
        <v>0</v>
      </c>
      <c r="XF94" s="24">
        <f t="shared" si="1135"/>
        <v>0</v>
      </c>
      <c r="XG94" s="24">
        <f t="shared" si="1136"/>
        <v>0</v>
      </c>
      <c r="XL94" s="24">
        <f t="shared" si="1137"/>
        <v>0</v>
      </c>
      <c r="XM94" s="24">
        <f t="shared" si="1138"/>
        <v>0</v>
      </c>
      <c r="XN94" s="24">
        <f t="shared" si="1139"/>
        <v>0</v>
      </c>
      <c r="XS94" s="24">
        <f t="shared" si="1140"/>
        <v>0</v>
      </c>
      <c r="XT94" s="24">
        <f t="shared" si="1141"/>
        <v>0</v>
      </c>
      <c r="XU94" s="24">
        <f t="shared" si="1142"/>
        <v>0</v>
      </c>
      <c r="XZ94" s="24">
        <f t="shared" si="1143"/>
        <v>0</v>
      </c>
      <c r="YA94" s="24">
        <f t="shared" si="1144"/>
        <v>0</v>
      </c>
      <c r="YB94" s="24">
        <f t="shared" si="1145"/>
        <v>0</v>
      </c>
      <c r="YG94" s="24">
        <f t="shared" si="1146"/>
        <v>0</v>
      </c>
      <c r="YH94" s="24">
        <f t="shared" si="1147"/>
        <v>0</v>
      </c>
      <c r="YI94" s="24">
        <f t="shared" si="1148"/>
        <v>0</v>
      </c>
      <c r="YN94" s="24">
        <f t="shared" si="1149"/>
        <v>0</v>
      </c>
      <c r="YO94" s="24">
        <f t="shared" si="1150"/>
        <v>0</v>
      </c>
      <c r="YP94" s="24">
        <f t="shared" si="1151"/>
        <v>0</v>
      </c>
      <c r="YU94" s="24">
        <f t="shared" si="1152"/>
        <v>0</v>
      </c>
      <c r="YV94" s="24">
        <f t="shared" si="1153"/>
        <v>0</v>
      </c>
      <c r="YW94" s="24">
        <f t="shared" si="1154"/>
        <v>0</v>
      </c>
      <c r="ZB94" s="24">
        <f t="shared" si="1155"/>
        <v>0</v>
      </c>
      <c r="ZC94" s="24">
        <f t="shared" si="1156"/>
        <v>0</v>
      </c>
      <c r="ZD94" s="24">
        <f t="shared" si="1157"/>
        <v>0</v>
      </c>
      <c r="ZI94" s="24">
        <f t="shared" si="1158"/>
        <v>0</v>
      </c>
      <c r="ZJ94" s="24">
        <f t="shared" si="1159"/>
        <v>0</v>
      </c>
      <c r="ZK94" s="24">
        <f t="shared" si="1160"/>
        <v>0</v>
      </c>
      <c r="ZP94" s="24">
        <f t="shared" si="1161"/>
        <v>0</v>
      </c>
      <c r="ZQ94" s="24">
        <f t="shared" si="1162"/>
        <v>0</v>
      </c>
      <c r="ZR94" s="24">
        <f t="shared" si="1163"/>
        <v>0</v>
      </c>
      <c r="ZW94" s="24">
        <f t="shared" si="1164"/>
        <v>0</v>
      </c>
      <c r="ZX94" s="24">
        <f t="shared" si="1165"/>
        <v>0</v>
      </c>
      <c r="ZY94" s="24">
        <f t="shared" si="1166"/>
        <v>0</v>
      </c>
      <c r="AAD94" s="24">
        <f t="shared" si="1167"/>
        <v>0</v>
      </c>
      <c r="AAE94" s="24">
        <f t="shared" si="1168"/>
        <v>0</v>
      </c>
      <c r="AAF94" s="24">
        <f t="shared" si="1169"/>
        <v>0</v>
      </c>
      <c r="AAK94" s="24">
        <f t="shared" si="1170"/>
        <v>0</v>
      </c>
      <c r="AAL94" s="24">
        <f t="shared" si="1171"/>
        <v>0</v>
      </c>
      <c r="AAM94" s="24">
        <f t="shared" si="1172"/>
        <v>0</v>
      </c>
      <c r="AAR94" s="24">
        <f t="shared" si="1173"/>
        <v>0</v>
      </c>
      <c r="AAS94" s="24">
        <f t="shared" si="1174"/>
        <v>0</v>
      </c>
      <c r="AAT94" s="24">
        <f t="shared" si="1175"/>
        <v>0</v>
      </c>
      <c r="AAY94" s="24">
        <f t="shared" si="1176"/>
        <v>0</v>
      </c>
      <c r="AAZ94" s="24">
        <f t="shared" si="1177"/>
        <v>0</v>
      </c>
      <c r="ABA94" s="24">
        <f t="shared" si="1178"/>
        <v>0</v>
      </c>
      <c r="ABF94" s="24">
        <f t="shared" si="1179"/>
        <v>0</v>
      </c>
      <c r="ABG94" s="24">
        <f t="shared" si="1180"/>
        <v>0</v>
      </c>
      <c r="ABH94" s="24">
        <f t="shared" si="1181"/>
        <v>0</v>
      </c>
      <c r="ABM94" s="24">
        <f t="shared" si="1182"/>
        <v>0</v>
      </c>
      <c r="ABN94" s="24">
        <f t="shared" si="1183"/>
        <v>0</v>
      </c>
      <c r="ABO94" s="24">
        <f t="shared" si="1184"/>
        <v>0</v>
      </c>
      <c r="ABT94" s="24">
        <f t="shared" si="1185"/>
        <v>0</v>
      </c>
      <c r="ABU94" s="24">
        <f t="shared" si="1186"/>
        <v>0</v>
      </c>
      <c r="ABV94" s="24">
        <f t="shared" si="1187"/>
        <v>0</v>
      </c>
      <c r="ACA94" s="24">
        <f t="shared" si="1188"/>
        <v>0</v>
      </c>
      <c r="ACB94" s="24">
        <f t="shared" si="1189"/>
        <v>0</v>
      </c>
      <c r="ACC94" s="24">
        <f t="shared" si="1190"/>
        <v>0</v>
      </c>
      <c r="ACH94" s="24">
        <f t="shared" si="1191"/>
        <v>0</v>
      </c>
      <c r="ACI94" s="24">
        <f t="shared" si="1192"/>
        <v>0</v>
      </c>
      <c r="ACJ94" s="24">
        <f t="shared" si="1193"/>
        <v>0</v>
      </c>
      <c r="ACO94" s="24">
        <f t="shared" si="1194"/>
        <v>0</v>
      </c>
      <c r="ACP94" s="24">
        <f t="shared" si="1195"/>
        <v>0</v>
      </c>
      <c r="ACQ94" s="24">
        <f t="shared" si="1196"/>
        <v>0</v>
      </c>
      <c r="ACV94" s="24">
        <f t="shared" si="1197"/>
        <v>0</v>
      </c>
      <c r="ACW94" s="24">
        <f t="shared" si="1198"/>
        <v>0</v>
      </c>
      <c r="ACX94" s="24">
        <f t="shared" si="1199"/>
        <v>0</v>
      </c>
      <c r="ADC94" s="15">
        <f t="shared" si="1200"/>
        <v>0</v>
      </c>
      <c r="ADD94" s="15">
        <f t="shared" si="1201"/>
        <v>0</v>
      </c>
      <c r="ADE94" s="15">
        <f t="shared" si="1202"/>
        <v>0</v>
      </c>
      <c r="ADJ94" s="24">
        <f t="shared" si="1203"/>
        <v>0</v>
      </c>
      <c r="ADK94" s="24">
        <f t="shared" si="1204"/>
        <v>0</v>
      </c>
      <c r="ADL94" s="24">
        <f t="shared" si="1205"/>
        <v>0</v>
      </c>
      <c r="ADQ94" s="24">
        <f t="shared" si="1206"/>
        <v>0</v>
      </c>
      <c r="ADR94" s="24">
        <f t="shared" si="1207"/>
        <v>0</v>
      </c>
      <c r="ADS94" s="24">
        <f t="shared" si="1208"/>
        <v>0</v>
      </c>
      <c r="ADX94" s="24">
        <f t="shared" si="1209"/>
        <v>0</v>
      </c>
      <c r="ADY94" s="24">
        <f t="shared" si="1210"/>
        <v>0</v>
      </c>
      <c r="ADZ94" s="24">
        <f t="shared" si="1211"/>
        <v>0</v>
      </c>
      <c r="AEE94" s="24">
        <f t="shared" si="1212"/>
        <v>0</v>
      </c>
      <c r="AEF94" s="24">
        <f t="shared" si="1213"/>
        <v>0</v>
      </c>
      <c r="AEG94" s="24">
        <f t="shared" si="1214"/>
        <v>0</v>
      </c>
      <c r="AEL94" s="24">
        <f t="shared" si="1215"/>
        <v>0</v>
      </c>
      <c r="AEM94" s="24">
        <f t="shared" si="1216"/>
        <v>0</v>
      </c>
      <c r="AEN94" s="24">
        <f t="shared" si="1217"/>
        <v>0</v>
      </c>
      <c r="AES94" s="24">
        <f t="shared" si="1218"/>
        <v>0</v>
      </c>
      <c r="AET94" s="24">
        <f t="shared" si="1219"/>
        <v>0</v>
      </c>
      <c r="AEU94" s="24">
        <f t="shared" si="1220"/>
        <v>0</v>
      </c>
      <c r="AEZ94" s="24">
        <f t="shared" si="1221"/>
        <v>0</v>
      </c>
      <c r="AFA94" s="24">
        <f t="shared" si="1222"/>
        <v>0</v>
      </c>
      <c r="AFB94" s="24">
        <f t="shared" si="1223"/>
        <v>0</v>
      </c>
      <c r="AFG94" s="24">
        <f t="shared" si="1224"/>
        <v>0</v>
      </c>
      <c r="AFH94" s="24">
        <f t="shared" si="1225"/>
        <v>0</v>
      </c>
      <c r="AFI94" s="24">
        <f t="shared" si="1226"/>
        <v>0</v>
      </c>
      <c r="AFN94" s="24">
        <f t="shared" si="1227"/>
        <v>0</v>
      </c>
      <c r="AFO94" s="24">
        <f t="shared" si="1228"/>
        <v>0</v>
      </c>
      <c r="AFP94" s="24">
        <f t="shared" si="1229"/>
        <v>0</v>
      </c>
      <c r="AFU94" s="24">
        <f t="shared" si="1230"/>
        <v>0</v>
      </c>
      <c r="AFV94" s="24">
        <f t="shared" si="1231"/>
        <v>0</v>
      </c>
      <c r="AFW94" s="24">
        <f t="shared" si="1232"/>
        <v>0</v>
      </c>
      <c r="AGB94" s="24">
        <f t="shared" si="1233"/>
        <v>0</v>
      </c>
      <c r="AGC94" s="24">
        <f t="shared" si="1234"/>
        <v>0</v>
      </c>
      <c r="AGD94" s="24">
        <f t="shared" si="1235"/>
        <v>0</v>
      </c>
      <c r="AGI94" s="24">
        <f t="shared" si="1236"/>
        <v>0</v>
      </c>
      <c r="AGJ94" s="24">
        <f t="shared" si="1237"/>
        <v>0</v>
      </c>
      <c r="AGK94" s="24">
        <f t="shared" si="1238"/>
        <v>0</v>
      </c>
      <c r="AGP94" s="24">
        <f t="shared" si="1239"/>
        <v>0</v>
      </c>
      <c r="AGQ94" s="24">
        <f t="shared" si="1240"/>
        <v>0</v>
      </c>
      <c r="AGR94" s="24">
        <f t="shared" si="1241"/>
        <v>0</v>
      </c>
      <c r="AGW94" s="24">
        <f t="shared" si="1242"/>
        <v>0</v>
      </c>
      <c r="AGX94" s="24">
        <f t="shared" si="1243"/>
        <v>0</v>
      </c>
      <c r="AGY94" s="24">
        <f t="shared" si="1244"/>
        <v>0</v>
      </c>
      <c r="AHD94" s="24">
        <f t="shared" si="1245"/>
        <v>0</v>
      </c>
      <c r="AHE94" s="24">
        <f t="shared" si="1246"/>
        <v>0</v>
      </c>
      <c r="AHF94" s="24">
        <f t="shared" si="1247"/>
        <v>0</v>
      </c>
      <c r="AHK94" s="24">
        <f t="shared" si="1248"/>
        <v>0</v>
      </c>
      <c r="AHL94" s="24">
        <f t="shared" si="1249"/>
        <v>0</v>
      </c>
      <c r="AHM94" s="24">
        <f t="shared" si="1250"/>
        <v>0</v>
      </c>
      <c r="AHR94" s="24">
        <f t="shared" si="1251"/>
        <v>0</v>
      </c>
      <c r="AHS94" s="24">
        <f t="shared" si="1252"/>
        <v>0</v>
      </c>
      <c r="AHT94" s="24">
        <f t="shared" si="1253"/>
        <v>0</v>
      </c>
      <c r="AHY94" s="24">
        <f t="shared" si="1254"/>
        <v>0</v>
      </c>
      <c r="AHZ94" s="24">
        <f t="shared" si="1255"/>
        <v>0</v>
      </c>
      <c r="AIA94" s="24">
        <f t="shared" si="1256"/>
        <v>0</v>
      </c>
      <c r="AIF94" s="24">
        <f t="shared" si="1257"/>
        <v>0</v>
      </c>
      <c r="AIG94" s="24">
        <f t="shared" si="1258"/>
        <v>0</v>
      </c>
      <c r="AIH94" s="24">
        <f t="shared" si="1259"/>
        <v>0</v>
      </c>
      <c r="AIM94" s="24">
        <f t="shared" si="1260"/>
        <v>0</v>
      </c>
      <c r="AIN94" s="24">
        <f t="shared" si="1261"/>
        <v>0</v>
      </c>
      <c r="AIO94" s="24">
        <f t="shared" si="1262"/>
        <v>0</v>
      </c>
      <c r="AIT94" s="24">
        <f t="shared" si="1263"/>
        <v>0</v>
      </c>
      <c r="AIU94" s="24">
        <f t="shared" si="1264"/>
        <v>0</v>
      </c>
      <c r="AIV94" s="24">
        <f t="shared" si="1265"/>
        <v>0</v>
      </c>
      <c r="AJA94" s="24">
        <f t="shared" si="1266"/>
        <v>0</v>
      </c>
      <c r="AJB94" s="24">
        <f t="shared" si="1267"/>
        <v>0</v>
      </c>
      <c r="AJC94" s="24">
        <f t="shared" si="1268"/>
        <v>0</v>
      </c>
      <c r="AJH94" s="24">
        <f t="shared" si="1269"/>
        <v>0</v>
      </c>
      <c r="AJI94" s="24">
        <f t="shared" si="1270"/>
        <v>0</v>
      </c>
      <c r="AJJ94" s="24">
        <f t="shared" si="1271"/>
        <v>0</v>
      </c>
      <c r="AJO94" s="24">
        <f t="shared" si="1272"/>
        <v>0</v>
      </c>
      <c r="AJP94" s="24">
        <f t="shared" si="1273"/>
        <v>0</v>
      </c>
      <c r="AJQ94" s="24">
        <f t="shared" si="1274"/>
        <v>0</v>
      </c>
      <c r="AJV94" s="24">
        <f t="shared" si="1275"/>
        <v>0</v>
      </c>
      <c r="AJW94" s="24">
        <f t="shared" si="1276"/>
        <v>0</v>
      </c>
      <c r="AJX94" s="24">
        <f t="shared" si="1277"/>
        <v>0</v>
      </c>
      <c r="AKC94" s="24">
        <f t="shared" si="1278"/>
        <v>0</v>
      </c>
      <c r="AKD94" s="24">
        <f t="shared" si="1279"/>
        <v>0</v>
      </c>
      <c r="AKE94" s="24">
        <f t="shared" si="1280"/>
        <v>0</v>
      </c>
      <c r="AKJ94" s="24">
        <f t="shared" si="1281"/>
        <v>0</v>
      </c>
      <c r="AKK94" s="24">
        <f t="shared" si="1282"/>
        <v>0</v>
      </c>
      <c r="AKL94" s="24">
        <f t="shared" si="1283"/>
        <v>0</v>
      </c>
      <c r="AKQ94" s="24">
        <f t="shared" si="1284"/>
        <v>0</v>
      </c>
      <c r="AKR94" s="24">
        <f t="shared" si="1285"/>
        <v>0</v>
      </c>
      <c r="AKS94" s="24">
        <f t="shared" si="1286"/>
        <v>0</v>
      </c>
      <c r="AKX94" s="24">
        <f t="shared" si="1287"/>
        <v>0</v>
      </c>
      <c r="AKY94" s="24">
        <f t="shared" si="1288"/>
        <v>0</v>
      </c>
      <c r="AKZ94" s="24">
        <f t="shared" si="1289"/>
        <v>0</v>
      </c>
      <c r="ALE94" s="24">
        <f t="shared" si="1290"/>
        <v>0</v>
      </c>
      <c r="ALF94" s="24">
        <f t="shared" si="1291"/>
        <v>0</v>
      </c>
      <c r="ALG94" s="24">
        <f t="shared" si="1292"/>
        <v>0</v>
      </c>
      <c r="ALL94" s="24">
        <f t="shared" si="1293"/>
        <v>0</v>
      </c>
      <c r="ALM94" s="24">
        <f t="shared" si="1294"/>
        <v>0</v>
      </c>
      <c r="ALN94" s="24">
        <f t="shared" si="1295"/>
        <v>0</v>
      </c>
      <c r="ALS94" s="24">
        <f t="shared" si="1296"/>
        <v>0</v>
      </c>
      <c r="ALT94" s="24">
        <f t="shared" si="1297"/>
        <v>0</v>
      </c>
      <c r="ALU94" s="24">
        <f t="shared" si="1298"/>
        <v>0</v>
      </c>
      <c r="ALZ94" s="24">
        <f t="shared" si="1299"/>
        <v>0</v>
      </c>
      <c r="AMA94" s="24">
        <f t="shared" si="1300"/>
        <v>0</v>
      </c>
      <c r="AMB94" s="24">
        <f t="shared" si="1301"/>
        <v>0</v>
      </c>
      <c r="AMG94" s="24">
        <f t="shared" si="1302"/>
        <v>0</v>
      </c>
      <c r="AMH94" s="24">
        <f t="shared" si="1303"/>
        <v>0</v>
      </c>
      <c r="AMI94" s="24">
        <f t="shared" si="1304"/>
        <v>0</v>
      </c>
      <c r="AMN94" s="24">
        <f t="shared" si="1305"/>
        <v>0</v>
      </c>
      <c r="AMO94" s="24">
        <f t="shared" si="1306"/>
        <v>0</v>
      </c>
      <c r="AMP94" s="24">
        <f t="shared" si="1307"/>
        <v>0</v>
      </c>
      <c r="AMU94" s="24">
        <f t="shared" si="1308"/>
        <v>0</v>
      </c>
      <c r="AMV94" s="24">
        <f t="shared" si="1309"/>
        <v>0</v>
      </c>
      <c r="AMW94" s="24">
        <f t="shared" si="1310"/>
        <v>0</v>
      </c>
      <c r="ANB94" s="24">
        <f t="shared" si="1311"/>
        <v>0</v>
      </c>
      <c r="ANC94" s="24">
        <f t="shared" si="1312"/>
        <v>0</v>
      </c>
      <c r="AND94" s="24">
        <f t="shared" si="1313"/>
        <v>0</v>
      </c>
      <c r="ANI94" s="24">
        <f t="shared" si="1314"/>
        <v>0</v>
      </c>
      <c r="ANJ94" s="24">
        <f t="shared" si="1315"/>
        <v>0</v>
      </c>
      <c r="ANK94" s="24">
        <f t="shared" si="1316"/>
        <v>0</v>
      </c>
      <c r="ANP94" s="24">
        <f t="shared" si="1317"/>
        <v>0</v>
      </c>
      <c r="ANQ94" s="24">
        <f t="shared" si="1318"/>
        <v>0</v>
      </c>
      <c r="ANR94" s="24">
        <f t="shared" si="1319"/>
        <v>0</v>
      </c>
      <c r="ANW94" s="24">
        <f t="shared" si="1320"/>
        <v>0</v>
      </c>
      <c r="ANX94" s="24">
        <f t="shared" si="1321"/>
        <v>0</v>
      </c>
      <c r="ANY94" s="24">
        <f t="shared" si="1322"/>
        <v>0</v>
      </c>
      <c r="AOD94" s="24">
        <f t="shared" si="1323"/>
        <v>0</v>
      </c>
      <c r="AOE94" s="24">
        <f t="shared" si="1324"/>
        <v>0</v>
      </c>
      <c r="AOF94" s="24">
        <f t="shared" si="1325"/>
        <v>0</v>
      </c>
      <c r="AOK94" s="24">
        <f t="shared" si="1326"/>
        <v>0</v>
      </c>
      <c r="AOL94" s="24">
        <f t="shared" si="1327"/>
        <v>0</v>
      </c>
      <c r="AOM94" s="24">
        <f t="shared" si="1328"/>
        <v>0</v>
      </c>
      <c r="AOR94" s="24">
        <f t="shared" si="1329"/>
        <v>0</v>
      </c>
      <c r="AOS94" s="24">
        <f t="shared" si="1330"/>
        <v>0</v>
      </c>
      <c r="AOT94" s="24">
        <f t="shared" si="1331"/>
        <v>0</v>
      </c>
      <c r="AOY94" s="24">
        <f t="shared" si="1332"/>
        <v>0</v>
      </c>
      <c r="AOZ94" s="24">
        <f t="shared" si="1333"/>
        <v>0</v>
      </c>
      <c r="APA94" s="24">
        <f t="shared" si="1334"/>
        <v>0</v>
      </c>
      <c r="APF94" s="24">
        <f t="shared" si="1335"/>
        <v>0</v>
      </c>
      <c r="APG94" s="24">
        <f t="shared" si="1336"/>
        <v>0</v>
      </c>
      <c r="APH94" s="24">
        <f t="shared" si="1337"/>
        <v>0</v>
      </c>
      <c r="APM94" s="24">
        <f t="shared" si="1338"/>
        <v>0</v>
      </c>
      <c r="APN94" s="24">
        <f t="shared" si="1339"/>
        <v>0</v>
      </c>
      <c r="APO94" s="24">
        <f t="shared" si="1340"/>
        <v>0</v>
      </c>
      <c r="APT94" s="24">
        <f t="shared" si="1341"/>
        <v>0</v>
      </c>
      <c r="APU94" s="24">
        <f t="shared" si="1342"/>
        <v>0</v>
      </c>
      <c r="APV94" s="24">
        <f t="shared" si="1343"/>
        <v>0</v>
      </c>
      <c r="AQA94" s="24">
        <f t="shared" si="1344"/>
        <v>0</v>
      </c>
      <c r="AQB94" s="24">
        <f t="shared" si="1345"/>
        <v>0</v>
      </c>
      <c r="AQC94" s="24">
        <f t="shared" si="1346"/>
        <v>0</v>
      </c>
      <c r="AQH94" s="24">
        <f t="shared" si="1347"/>
        <v>0</v>
      </c>
      <c r="AQI94" s="24">
        <f t="shared" si="1348"/>
        <v>0</v>
      </c>
      <c r="AQJ94" s="24">
        <f t="shared" si="1349"/>
        <v>0</v>
      </c>
      <c r="AQO94" s="24">
        <f t="shared" si="1350"/>
        <v>0</v>
      </c>
      <c r="AQP94" s="24">
        <f t="shared" si="1351"/>
        <v>0</v>
      </c>
      <c r="AQQ94" s="24">
        <f t="shared" si="1352"/>
        <v>0</v>
      </c>
      <c r="AQV94" s="24">
        <f t="shared" si="1353"/>
        <v>0</v>
      </c>
      <c r="AQW94" s="24">
        <f t="shared" si="1354"/>
        <v>0</v>
      </c>
      <c r="AQX94" s="24">
        <f t="shared" si="1355"/>
        <v>0</v>
      </c>
      <c r="ARC94" s="24">
        <f t="shared" si="1356"/>
        <v>0</v>
      </c>
      <c r="ARD94" s="24">
        <f t="shared" si="1357"/>
        <v>0</v>
      </c>
      <c r="ARE94" s="24">
        <f t="shared" si="1358"/>
        <v>0</v>
      </c>
      <c r="ARJ94" s="24">
        <f t="shared" si="1359"/>
        <v>0</v>
      </c>
      <c r="ARK94" s="24">
        <f t="shared" si="1360"/>
        <v>0</v>
      </c>
      <c r="ARL94" s="24">
        <f t="shared" si="1361"/>
        <v>0</v>
      </c>
      <c r="ARQ94" s="24">
        <f t="shared" si="1362"/>
        <v>0</v>
      </c>
      <c r="ARR94" s="24">
        <f t="shared" si="1363"/>
        <v>0</v>
      </c>
      <c r="ARS94" s="24">
        <f t="shared" si="1364"/>
        <v>0</v>
      </c>
      <c r="ARX94" s="24">
        <f t="shared" si="1365"/>
        <v>0</v>
      </c>
      <c r="ARY94" s="24">
        <f t="shared" si="1366"/>
        <v>0</v>
      </c>
      <c r="ARZ94" s="24">
        <f t="shared" si="1367"/>
        <v>0</v>
      </c>
      <c r="ASE94" s="24">
        <f t="shared" si="1368"/>
        <v>0</v>
      </c>
      <c r="ASF94" s="24">
        <f t="shared" si="1369"/>
        <v>0</v>
      </c>
      <c r="ASG94" s="24">
        <f t="shared" si="1370"/>
        <v>0</v>
      </c>
      <c r="ASL94" s="24">
        <f t="shared" si="1371"/>
        <v>0</v>
      </c>
      <c r="ASM94" s="24">
        <f t="shared" si="1372"/>
        <v>0</v>
      </c>
      <c r="ASN94" s="24">
        <f t="shared" si="1373"/>
        <v>0</v>
      </c>
      <c r="ASS94" s="24">
        <f t="shared" si="1374"/>
        <v>0</v>
      </c>
      <c r="AST94" s="24">
        <f t="shared" si="1375"/>
        <v>0</v>
      </c>
      <c r="ASU94" s="24">
        <f t="shared" si="1376"/>
        <v>0</v>
      </c>
      <c r="ASZ94" s="24">
        <f t="shared" si="1377"/>
        <v>0</v>
      </c>
      <c r="ATA94" s="24">
        <f t="shared" si="1378"/>
        <v>0</v>
      </c>
      <c r="ATB94" s="24">
        <f t="shared" si="1379"/>
        <v>0</v>
      </c>
      <c r="ATG94" s="24">
        <f t="shared" si="1380"/>
        <v>0</v>
      </c>
      <c r="ATH94" s="24">
        <f t="shared" si="1381"/>
        <v>0</v>
      </c>
      <c r="ATI94" s="24">
        <f t="shared" si="1382"/>
        <v>0</v>
      </c>
      <c r="ATN94" s="24">
        <f t="shared" si="1383"/>
        <v>0</v>
      </c>
      <c r="ATO94" s="24">
        <f t="shared" si="1384"/>
        <v>0</v>
      </c>
      <c r="ATP94" s="24">
        <f t="shared" si="1385"/>
        <v>0</v>
      </c>
      <c r="ATU94" s="24">
        <f t="shared" si="1386"/>
        <v>0</v>
      </c>
      <c r="ATV94" s="24">
        <f t="shared" si="1387"/>
        <v>0</v>
      </c>
      <c r="ATW94" s="24">
        <f t="shared" si="1388"/>
        <v>0</v>
      </c>
      <c r="AUB94" s="24">
        <f t="shared" si="1389"/>
        <v>0</v>
      </c>
      <c r="AUC94" s="24">
        <f t="shared" si="1390"/>
        <v>0</v>
      </c>
      <c r="AUD94" s="24">
        <f t="shared" si="1391"/>
        <v>0</v>
      </c>
      <c r="AUI94" s="24">
        <f t="shared" si="1392"/>
        <v>0</v>
      </c>
      <c r="AUJ94" s="24">
        <f t="shared" si="1393"/>
        <v>0</v>
      </c>
      <c r="AUK94" s="24">
        <f t="shared" si="1394"/>
        <v>0</v>
      </c>
      <c r="AUP94" s="24">
        <f t="shared" si="1395"/>
        <v>0</v>
      </c>
      <c r="AUQ94" s="24">
        <f t="shared" si="1396"/>
        <v>0</v>
      </c>
      <c r="AUR94" s="24">
        <f t="shared" si="1397"/>
        <v>0</v>
      </c>
      <c r="AUW94" s="24">
        <f t="shared" si="1398"/>
        <v>0</v>
      </c>
      <c r="AUX94" s="24">
        <f t="shared" si="1399"/>
        <v>0</v>
      </c>
      <c r="AUY94" s="24">
        <f t="shared" si="1400"/>
        <v>0</v>
      </c>
      <c r="AVD94" s="24">
        <f t="shared" si="1401"/>
        <v>0</v>
      </c>
      <c r="AVE94" s="24">
        <f t="shared" si="1402"/>
        <v>0</v>
      </c>
      <c r="AVF94" s="24">
        <f t="shared" si="1403"/>
        <v>0</v>
      </c>
      <c r="AVK94" s="24">
        <f t="shared" si="1404"/>
        <v>0</v>
      </c>
      <c r="AVL94" s="24">
        <f t="shared" si="1405"/>
        <v>0</v>
      </c>
      <c r="AVM94" s="24">
        <f t="shared" si="1406"/>
        <v>0</v>
      </c>
      <c r="AVR94" s="24">
        <f t="shared" si="1407"/>
        <v>0</v>
      </c>
      <c r="AVS94" s="24">
        <f t="shared" si="1408"/>
        <v>0</v>
      </c>
      <c r="AVT94" s="24">
        <f t="shared" si="1409"/>
        <v>0</v>
      </c>
      <c r="AVY94" s="24">
        <f t="shared" si="1410"/>
        <v>0</v>
      </c>
      <c r="AVZ94" s="24">
        <f t="shared" si="1411"/>
        <v>0</v>
      </c>
      <c r="AWA94" s="24">
        <f t="shared" si="1412"/>
        <v>0</v>
      </c>
      <c r="AWF94" s="24">
        <f t="shared" si="1413"/>
        <v>0</v>
      </c>
      <c r="AWG94" s="24">
        <f t="shared" si="1414"/>
        <v>0</v>
      </c>
      <c r="AWH94" s="24">
        <f t="shared" si="1415"/>
        <v>0</v>
      </c>
      <c r="AWM94" s="24">
        <f t="shared" si="1416"/>
        <v>0</v>
      </c>
      <c r="AWN94" s="24">
        <f t="shared" si="1417"/>
        <v>0</v>
      </c>
      <c r="AWO94" s="24">
        <f t="shared" si="1418"/>
        <v>0</v>
      </c>
      <c r="AWT94" s="24">
        <f t="shared" si="1419"/>
        <v>0</v>
      </c>
      <c r="AWU94" s="24">
        <f t="shared" si="1420"/>
        <v>0</v>
      </c>
      <c r="AWV94" s="24">
        <f t="shared" si="1421"/>
        <v>0</v>
      </c>
      <c r="AXA94" s="24">
        <f t="shared" si="1422"/>
        <v>0</v>
      </c>
      <c r="AXB94" s="24">
        <f t="shared" si="1423"/>
        <v>0</v>
      </c>
      <c r="AXC94" s="24">
        <f t="shared" si="1424"/>
        <v>0</v>
      </c>
      <c r="AXH94" s="24">
        <f t="shared" si="1425"/>
        <v>0</v>
      </c>
      <c r="AXI94" s="24">
        <f t="shared" si="1426"/>
        <v>0</v>
      </c>
      <c r="AXJ94" s="24">
        <f t="shared" si="1427"/>
        <v>0</v>
      </c>
      <c r="AXO94" s="24">
        <f t="shared" si="1428"/>
        <v>0</v>
      </c>
      <c r="AXP94" s="24">
        <f t="shared" si="1429"/>
        <v>0</v>
      </c>
      <c r="AXQ94" s="24">
        <f t="shared" si="1430"/>
        <v>0</v>
      </c>
      <c r="AXV94" s="24">
        <f t="shared" si="1431"/>
        <v>0</v>
      </c>
      <c r="AXW94" s="24">
        <f t="shared" si="1432"/>
        <v>0</v>
      </c>
      <c r="AXX94" s="24">
        <f t="shared" si="1433"/>
        <v>0</v>
      </c>
      <c r="AYC94" s="24">
        <f t="shared" si="1434"/>
        <v>0</v>
      </c>
      <c r="AYD94" s="24">
        <f t="shared" si="1435"/>
        <v>0</v>
      </c>
      <c r="AYE94" s="24">
        <f t="shared" si="1436"/>
        <v>0</v>
      </c>
      <c r="AYJ94" s="24">
        <f t="shared" si="1437"/>
        <v>0</v>
      </c>
      <c r="AYK94" s="24">
        <f t="shared" si="1438"/>
        <v>0</v>
      </c>
      <c r="AYL94" s="24">
        <f t="shared" si="1439"/>
        <v>0</v>
      </c>
      <c r="AYQ94" s="24">
        <f t="shared" si="1440"/>
        <v>0</v>
      </c>
      <c r="AYR94" s="24">
        <f t="shared" si="1441"/>
        <v>0</v>
      </c>
      <c r="AYS94" s="24">
        <f t="shared" si="1442"/>
        <v>0</v>
      </c>
      <c r="AYX94" s="24">
        <f t="shared" si="1443"/>
        <v>0</v>
      </c>
      <c r="AYY94" s="24">
        <f t="shared" si="1444"/>
        <v>0</v>
      </c>
      <c r="AYZ94" s="24">
        <f t="shared" si="1445"/>
        <v>0</v>
      </c>
      <c r="AZE94" s="24">
        <f t="shared" si="1446"/>
        <v>0</v>
      </c>
      <c r="AZF94" s="24">
        <f t="shared" si="1447"/>
        <v>0</v>
      </c>
      <c r="AZG94" s="24">
        <f t="shared" si="1448"/>
        <v>0</v>
      </c>
      <c r="AZL94" s="24">
        <f t="shared" si="1449"/>
        <v>0</v>
      </c>
      <c r="AZM94" s="24">
        <f t="shared" si="1450"/>
        <v>0</v>
      </c>
      <c r="AZN94" s="24">
        <f t="shared" si="1451"/>
        <v>0</v>
      </c>
      <c r="AZS94" s="24">
        <f t="shared" si="1452"/>
        <v>0</v>
      </c>
      <c r="AZT94" s="24">
        <f t="shared" si="1453"/>
        <v>0</v>
      </c>
      <c r="AZU94" s="24">
        <f t="shared" si="1454"/>
        <v>0</v>
      </c>
      <c r="AZZ94" s="24">
        <f t="shared" si="1455"/>
        <v>0</v>
      </c>
      <c r="BAA94" s="24">
        <f t="shared" si="1456"/>
        <v>0</v>
      </c>
      <c r="BAB94" s="24">
        <f t="shared" si="1457"/>
        <v>0</v>
      </c>
      <c r="BAG94" s="24">
        <f t="shared" si="1458"/>
        <v>0</v>
      </c>
      <c r="BAH94" s="24">
        <f t="shared" si="1459"/>
        <v>0</v>
      </c>
      <c r="BAI94" s="24">
        <f t="shared" si="1460"/>
        <v>0</v>
      </c>
      <c r="BAN94" s="24">
        <f t="shared" si="1461"/>
        <v>0</v>
      </c>
      <c r="BAO94" s="24">
        <f t="shared" si="1462"/>
        <v>0</v>
      </c>
      <c r="BAP94" s="24">
        <f t="shared" si="1463"/>
        <v>0</v>
      </c>
      <c r="BAU94" s="24">
        <f t="shared" si="1464"/>
        <v>0</v>
      </c>
      <c r="BAV94" s="24">
        <f t="shared" si="1465"/>
        <v>0</v>
      </c>
      <c r="BAW94" s="24">
        <f t="shared" si="1466"/>
        <v>0</v>
      </c>
      <c r="BBB94" s="24">
        <f t="shared" si="1467"/>
        <v>0</v>
      </c>
      <c r="BBC94" s="24">
        <f t="shared" si="1468"/>
        <v>0</v>
      </c>
      <c r="BBD94" s="24">
        <f t="shared" si="1469"/>
        <v>0</v>
      </c>
      <c r="BBI94" s="24">
        <f t="shared" si="1470"/>
        <v>0</v>
      </c>
      <c r="BBJ94" s="24">
        <f t="shared" si="1471"/>
        <v>0</v>
      </c>
      <c r="BBK94" s="24">
        <f t="shared" si="1472"/>
        <v>0</v>
      </c>
      <c r="BBP94" s="24">
        <f t="shared" si="1473"/>
        <v>0</v>
      </c>
      <c r="BBQ94" s="24">
        <f t="shared" si="1474"/>
        <v>0</v>
      </c>
      <c r="BBR94" s="24">
        <f t="shared" si="1475"/>
        <v>0</v>
      </c>
      <c r="BBW94" s="24">
        <f t="shared" si="1476"/>
        <v>0</v>
      </c>
      <c r="BBX94" s="24">
        <f t="shared" si="1477"/>
        <v>0</v>
      </c>
      <c r="BBY94" s="24">
        <f t="shared" si="1478"/>
        <v>0</v>
      </c>
      <c r="BCD94" s="24">
        <f t="shared" si="1479"/>
        <v>0</v>
      </c>
      <c r="BCE94" s="24">
        <f t="shared" si="1480"/>
        <v>0</v>
      </c>
      <c r="BCF94" s="24">
        <f t="shared" si="1481"/>
        <v>0</v>
      </c>
      <c r="BCK94" s="24">
        <f t="shared" si="1482"/>
        <v>0</v>
      </c>
      <c r="BCL94" s="24">
        <f t="shared" si="1483"/>
        <v>0</v>
      </c>
      <c r="BCM94" s="24">
        <f t="shared" si="1484"/>
        <v>0</v>
      </c>
      <c r="BCR94" s="24">
        <f t="shared" si="1485"/>
        <v>0</v>
      </c>
      <c r="BCS94" s="24">
        <f t="shared" si="1486"/>
        <v>0</v>
      </c>
      <c r="BCT94" s="24">
        <f t="shared" si="1487"/>
        <v>0</v>
      </c>
      <c r="BCY94" s="24">
        <f t="shared" si="1488"/>
        <v>0</v>
      </c>
      <c r="BCZ94" s="24">
        <f t="shared" si="1489"/>
        <v>0</v>
      </c>
      <c r="BDA94" s="24">
        <f t="shared" si="1490"/>
        <v>0</v>
      </c>
      <c r="BDF94" s="24">
        <f t="shared" si="1491"/>
        <v>0</v>
      </c>
      <c r="BDG94" s="24">
        <f t="shared" si="1492"/>
        <v>0</v>
      </c>
      <c r="BDH94" s="24">
        <f t="shared" si="1493"/>
        <v>0</v>
      </c>
      <c r="BDM94" s="24">
        <f t="shared" si="1494"/>
        <v>0</v>
      </c>
      <c r="BDN94" s="24">
        <f t="shared" si="1495"/>
        <v>0</v>
      </c>
      <c r="BDO94" s="24">
        <f t="shared" si="1496"/>
        <v>0</v>
      </c>
      <c r="BDT94" s="24">
        <f t="shared" si="1497"/>
        <v>0</v>
      </c>
      <c r="BDU94" s="24">
        <f t="shared" si="1498"/>
        <v>0</v>
      </c>
      <c r="BDV94" s="24">
        <f t="shared" si="1499"/>
        <v>0</v>
      </c>
      <c r="BEA94" s="24">
        <f t="shared" si="1500"/>
        <v>0</v>
      </c>
      <c r="BEB94" s="24">
        <f t="shared" si="1501"/>
        <v>0</v>
      </c>
      <c r="BEC94" s="24">
        <f t="shared" si="1502"/>
        <v>0</v>
      </c>
      <c r="BEH94" s="24">
        <f t="shared" si="1503"/>
        <v>0</v>
      </c>
      <c r="BEI94" s="24">
        <f t="shared" si="1504"/>
        <v>0</v>
      </c>
      <c r="BEJ94" s="24">
        <f t="shared" si="1505"/>
        <v>0</v>
      </c>
      <c r="BEO94" s="24">
        <f t="shared" si="1506"/>
        <v>0</v>
      </c>
      <c r="BEP94" s="24">
        <f t="shared" si="1507"/>
        <v>0</v>
      </c>
      <c r="BEQ94" s="24">
        <f t="shared" si="1508"/>
        <v>0</v>
      </c>
      <c r="BEV94" s="24">
        <f t="shared" si="1509"/>
        <v>0</v>
      </c>
      <c r="BEW94" s="24">
        <f t="shared" si="1510"/>
        <v>0</v>
      </c>
      <c r="BEX94" s="24">
        <f t="shared" si="1511"/>
        <v>0</v>
      </c>
      <c r="BFC94" s="24">
        <f t="shared" si="1512"/>
        <v>0</v>
      </c>
      <c r="BFD94" s="24">
        <f t="shared" si="1513"/>
        <v>0</v>
      </c>
      <c r="BFE94" s="24">
        <f t="shared" si="1514"/>
        <v>0</v>
      </c>
      <c r="BFJ94" s="24">
        <f t="shared" si="1515"/>
        <v>0</v>
      </c>
      <c r="BFK94" s="24">
        <f t="shared" si="1516"/>
        <v>0</v>
      </c>
      <c r="BFL94" s="24">
        <f t="shared" si="1517"/>
        <v>0</v>
      </c>
      <c r="BFQ94" s="24">
        <f t="shared" si="1518"/>
        <v>0</v>
      </c>
      <c r="BFR94" s="24">
        <f t="shared" si="1519"/>
        <v>0</v>
      </c>
      <c r="BFS94" s="24">
        <f t="shared" si="1520"/>
        <v>0</v>
      </c>
      <c r="BFX94" s="24">
        <f t="shared" si="1521"/>
        <v>0</v>
      </c>
      <c r="BFY94" s="24">
        <f t="shared" si="1522"/>
        <v>0</v>
      </c>
      <c r="BFZ94" s="24">
        <f t="shared" si="1523"/>
        <v>0</v>
      </c>
      <c r="BGE94" s="24">
        <f t="shared" si="1524"/>
        <v>0</v>
      </c>
      <c r="BGF94" s="24">
        <f t="shared" si="1525"/>
        <v>0</v>
      </c>
      <c r="BGG94" s="24">
        <f t="shared" si="1526"/>
        <v>0</v>
      </c>
      <c r="BGL94" s="24">
        <f t="shared" si="1527"/>
        <v>0</v>
      </c>
      <c r="BGM94" s="24">
        <f t="shared" si="1528"/>
        <v>0</v>
      </c>
      <c r="BGN94" s="24">
        <f t="shared" si="1529"/>
        <v>0</v>
      </c>
      <c r="BGS94" s="24">
        <f t="shared" si="1530"/>
        <v>0</v>
      </c>
      <c r="BGT94" s="24">
        <f t="shared" si="1531"/>
        <v>0</v>
      </c>
      <c r="BGU94" s="24">
        <f t="shared" si="1532"/>
        <v>0</v>
      </c>
      <c r="BGZ94" s="24">
        <f t="shared" si="1533"/>
        <v>0</v>
      </c>
      <c r="BHA94" s="24">
        <f t="shared" si="1534"/>
        <v>0</v>
      </c>
      <c r="BHB94" s="24">
        <f t="shared" si="1535"/>
        <v>0</v>
      </c>
      <c r="BHG94" s="24">
        <f t="shared" si="1536"/>
        <v>0</v>
      </c>
      <c r="BHH94" s="24">
        <f t="shared" si="1537"/>
        <v>0</v>
      </c>
      <c r="BHI94" s="24">
        <f t="shared" si="1538"/>
        <v>0</v>
      </c>
      <c r="BHN94" s="24">
        <f t="shared" si="1539"/>
        <v>0</v>
      </c>
      <c r="BHO94" s="24">
        <f t="shared" si="1540"/>
        <v>0</v>
      </c>
      <c r="BHP94" s="24">
        <f t="shared" si="1541"/>
        <v>0</v>
      </c>
      <c r="BHU94" s="24">
        <f t="shared" si="1542"/>
        <v>0</v>
      </c>
      <c r="BHV94" s="24">
        <f t="shared" si="1543"/>
        <v>0</v>
      </c>
      <c r="BHW94" s="24">
        <f t="shared" si="1544"/>
        <v>0</v>
      </c>
      <c r="BIB94" s="24">
        <f t="shared" si="1545"/>
        <v>0</v>
      </c>
      <c r="BIC94" s="24">
        <f t="shared" si="1546"/>
        <v>0</v>
      </c>
      <c r="BID94" s="24">
        <f t="shared" si="1547"/>
        <v>0</v>
      </c>
      <c r="BII94" s="24">
        <f t="shared" si="1548"/>
        <v>0</v>
      </c>
      <c r="BIJ94" s="24">
        <f t="shared" si="1549"/>
        <v>0</v>
      </c>
      <c r="BIK94" s="24">
        <f t="shared" si="1550"/>
        <v>0</v>
      </c>
      <c r="BIP94" s="24">
        <f t="shared" si="1551"/>
        <v>0</v>
      </c>
      <c r="BIQ94" s="24">
        <f t="shared" si="1552"/>
        <v>0</v>
      </c>
      <c r="BIR94" s="24">
        <f t="shared" si="1553"/>
        <v>0</v>
      </c>
      <c r="BIW94" s="24">
        <f t="shared" si="1554"/>
        <v>0</v>
      </c>
      <c r="BIX94" s="24">
        <f t="shared" si="1555"/>
        <v>0</v>
      </c>
      <c r="BIY94" s="24">
        <f t="shared" si="1556"/>
        <v>0</v>
      </c>
      <c r="BJD94" s="24">
        <f t="shared" si="1557"/>
        <v>0</v>
      </c>
      <c r="BJE94" s="24">
        <f t="shared" si="1558"/>
        <v>0</v>
      </c>
      <c r="BJF94" s="24">
        <f t="shared" si="1559"/>
        <v>0</v>
      </c>
      <c r="BJK94" s="24">
        <f t="shared" si="1560"/>
        <v>0</v>
      </c>
      <c r="BJL94" s="24">
        <f t="shared" si="1561"/>
        <v>0</v>
      </c>
      <c r="BJM94" s="24">
        <f t="shared" si="1562"/>
        <v>0</v>
      </c>
      <c r="BJR94" s="24">
        <f t="shared" si="1563"/>
        <v>0</v>
      </c>
      <c r="BJS94" s="24">
        <f t="shared" si="1564"/>
        <v>0</v>
      </c>
      <c r="BJT94" s="24">
        <f t="shared" si="1565"/>
        <v>0</v>
      </c>
      <c r="BJY94" s="24">
        <f t="shared" si="1566"/>
        <v>0</v>
      </c>
      <c r="BJZ94" s="24">
        <f t="shared" si="1567"/>
        <v>0</v>
      </c>
      <c r="BKA94" s="24">
        <f t="shared" si="1568"/>
        <v>0</v>
      </c>
      <c r="BKF94" s="24">
        <f t="shared" si="1569"/>
        <v>0</v>
      </c>
      <c r="BKG94" s="24">
        <f t="shared" si="1570"/>
        <v>0</v>
      </c>
      <c r="BKH94" s="24">
        <f t="shared" si="1571"/>
        <v>0</v>
      </c>
      <c r="BKM94" s="24">
        <f t="shared" si="1572"/>
        <v>0</v>
      </c>
      <c r="BKN94" s="24">
        <f t="shared" si="1573"/>
        <v>0</v>
      </c>
      <c r="BKO94" s="24">
        <f t="shared" si="1574"/>
        <v>0</v>
      </c>
      <c r="BKT94" s="24">
        <f t="shared" si="1575"/>
        <v>0</v>
      </c>
      <c r="BKU94" s="24">
        <f t="shared" si="1576"/>
        <v>0</v>
      </c>
      <c r="BKV94" s="24">
        <f t="shared" si="1577"/>
        <v>0</v>
      </c>
      <c r="BLA94" s="24">
        <f t="shared" si="1578"/>
        <v>0</v>
      </c>
      <c r="BLB94" s="24">
        <f t="shared" si="1579"/>
        <v>0</v>
      </c>
      <c r="BLC94" s="24">
        <f t="shared" si="1580"/>
        <v>0</v>
      </c>
      <c r="BLH94" s="24">
        <f t="shared" si="1581"/>
        <v>0</v>
      </c>
      <c r="BLI94" s="24">
        <f t="shared" si="1582"/>
        <v>0</v>
      </c>
      <c r="BLJ94" s="24">
        <f t="shared" si="1583"/>
        <v>0</v>
      </c>
      <c r="BLO94" s="24">
        <f t="shared" si="1584"/>
        <v>0</v>
      </c>
      <c r="BLP94" s="24">
        <f t="shared" si="1585"/>
        <v>0</v>
      </c>
      <c r="BLQ94" s="24">
        <f t="shared" si="1586"/>
        <v>0</v>
      </c>
      <c r="BLV94" s="24">
        <f t="shared" si="1587"/>
        <v>0</v>
      </c>
      <c r="BLW94" s="24">
        <f t="shared" si="1588"/>
        <v>0</v>
      </c>
      <c r="BLX94" s="24">
        <f t="shared" si="1589"/>
        <v>0</v>
      </c>
      <c r="BMC94" s="24">
        <f t="shared" si="1590"/>
        <v>0</v>
      </c>
      <c r="BMD94" s="24">
        <f t="shared" si="1591"/>
        <v>0</v>
      </c>
      <c r="BME94" s="24">
        <f t="shared" si="1592"/>
        <v>0</v>
      </c>
      <c r="BMJ94" s="24">
        <f t="shared" si="1593"/>
        <v>0</v>
      </c>
      <c r="BMK94" s="24">
        <f t="shared" si="1594"/>
        <v>0</v>
      </c>
      <c r="BML94" s="24">
        <f t="shared" si="1595"/>
        <v>0</v>
      </c>
      <c r="BMQ94" s="24">
        <f t="shared" si="1596"/>
        <v>0</v>
      </c>
      <c r="BMR94" s="24">
        <f t="shared" si="1597"/>
        <v>0</v>
      </c>
      <c r="BMS94" s="24">
        <f t="shared" si="1598"/>
        <v>0</v>
      </c>
      <c r="BMX94" s="24">
        <f t="shared" si="1599"/>
        <v>0</v>
      </c>
      <c r="BMY94" s="24">
        <f t="shared" si="1600"/>
        <v>0</v>
      </c>
      <c r="BMZ94" s="24">
        <f t="shared" si="1601"/>
        <v>0</v>
      </c>
      <c r="BNE94" s="24">
        <f t="shared" si="1602"/>
        <v>0</v>
      </c>
      <c r="BNF94" s="24">
        <f t="shared" si="1603"/>
        <v>0</v>
      </c>
      <c r="BNG94" s="24">
        <f t="shared" si="1604"/>
        <v>0</v>
      </c>
      <c r="BNL94" s="24">
        <f t="shared" si="1605"/>
        <v>0</v>
      </c>
      <c r="BNM94" s="24">
        <f t="shared" si="1606"/>
        <v>0</v>
      </c>
      <c r="BNN94" s="24">
        <f t="shared" si="1607"/>
        <v>0</v>
      </c>
      <c r="BNS94" s="24">
        <f t="shared" si="1608"/>
        <v>0</v>
      </c>
      <c r="BNT94" s="24">
        <f t="shared" si="1609"/>
        <v>0</v>
      </c>
      <c r="BNU94" s="24">
        <f t="shared" si="1610"/>
        <v>0</v>
      </c>
      <c r="BNZ94" s="24">
        <f t="shared" si="1611"/>
        <v>0</v>
      </c>
      <c r="BOA94" s="24">
        <f t="shared" si="1612"/>
        <v>0</v>
      </c>
      <c r="BOB94" s="24">
        <f t="shared" si="1613"/>
        <v>0</v>
      </c>
      <c r="BOG94" s="24">
        <f t="shared" si="1614"/>
        <v>0</v>
      </c>
      <c r="BOH94" s="24">
        <f t="shared" si="1615"/>
        <v>0</v>
      </c>
      <c r="BOI94" s="24">
        <f t="shared" si="1616"/>
        <v>0</v>
      </c>
      <c r="BON94" s="24">
        <f t="shared" si="1617"/>
        <v>0</v>
      </c>
      <c r="BOO94" s="24">
        <f t="shared" si="1618"/>
        <v>0</v>
      </c>
      <c r="BOP94" s="24">
        <f t="shared" si="1619"/>
        <v>0</v>
      </c>
      <c r="BOU94" s="24">
        <f t="shared" si="1620"/>
        <v>0</v>
      </c>
      <c r="BOV94" s="24">
        <f t="shared" si="1621"/>
        <v>0</v>
      </c>
      <c r="BOW94" s="24">
        <f t="shared" si="1622"/>
        <v>0</v>
      </c>
      <c r="BPB94" s="24">
        <f t="shared" si="1623"/>
        <v>0</v>
      </c>
      <c r="BPC94" s="24">
        <f t="shared" si="1624"/>
        <v>0</v>
      </c>
      <c r="BPD94" s="24">
        <f t="shared" si="1625"/>
        <v>0</v>
      </c>
      <c r="BPI94" s="24">
        <f t="shared" si="1626"/>
        <v>0</v>
      </c>
      <c r="BPJ94" s="24">
        <f t="shared" si="1627"/>
        <v>0</v>
      </c>
      <c r="BPK94" s="24">
        <f t="shared" si="1628"/>
        <v>0</v>
      </c>
      <c r="BPP94" s="24">
        <f t="shared" si="1629"/>
        <v>0</v>
      </c>
      <c r="BPQ94" s="24">
        <f t="shared" si="1630"/>
        <v>0</v>
      </c>
      <c r="BPR94" s="24">
        <f t="shared" si="1631"/>
        <v>0</v>
      </c>
      <c r="BPW94" s="24">
        <f t="shared" si="1632"/>
        <v>0</v>
      </c>
      <c r="BPX94" s="24">
        <f t="shared" si="1633"/>
        <v>0</v>
      </c>
      <c r="BPY94" s="24">
        <f t="shared" si="1634"/>
        <v>0</v>
      </c>
      <c r="BQD94" s="24">
        <f t="shared" si="1635"/>
        <v>0</v>
      </c>
      <c r="BQE94" s="24">
        <f t="shared" si="1636"/>
        <v>0</v>
      </c>
      <c r="BQF94" s="24">
        <f t="shared" si="1637"/>
        <v>0</v>
      </c>
      <c r="BQK94" s="24">
        <f t="shared" si="1638"/>
        <v>0</v>
      </c>
      <c r="BQL94" s="24">
        <f t="shared" si="1639"/>
        <v>0</v>
      </c>
      <c r="BQM94" s="24">
        <f t="shared" si="1640"/>
        <v>0</v>
      </c>
      <c r="BQR94" s="24">
        <f t="shared" si="1641"/>
        <v>0</v>
      </c>
      <c r="BQS94" s="24">
        <f t="shared" si="1642"/>
        <v>0</v>
      </c>
      <c r="BQT94" s="24">
        <f t="shared" si="1643"/>
        <v>0</v>
      </c>
      <c r="BQY94" s="24">
        <f t="shared" si="1644"/>
        <v>0</v>
      </c>
      <c r="BQZ94" s="24">
        <f t="shared" si="1645"/>
        <v>0</v>
      </c>
      <c r="BRA94" s="24">
        <f t="shared" si="1646"/>
        <v>0</v>
      </c>
      <c r="BRF94" s="24">
        <f t="shared" si="1647"/>
        <v>0</v>
      </c>
      <c r="BRG94" s="24">
        <f t="shared" si="1648"/>
        <v>0</v>
      </c>
      <c r="BRH94" s="24">
        <f t="shared" si="1649"/>
        <v>0</v>
      </c>
      <c r="BRM94" s="24">
        <f t="shared" si="1650"/>
        <v>0</v>
      </c>
      <c r="BRN94" s="24">
        <f t="shared" si="1651"/>
        <v>0</v>
      </c>
      <c r="BRO94" s="24">
        <f t="shared" si="1652"/>
        <v>0</v>
      </c>
      <c r="BRT94" s="24">
        <f t="shared" si="1653"/>
        <v>0</v>
      </c>
      <c r="BRU94" s="24">
        <f t="shared" si="1654"/>
        <v>0</v>
      </c>
      <c r="BRV94" s="24">
        <f t="shared" si="1655"/>
        <v>0</v>
      </c>
      <c r="BSA94" s="24">
        <f t="shared" si="1656"/>
        <v>0</v>
      </c>
      <c r="BSB94" s="24">
        <f t="shared" si="1657"/>
        <v>0</v>
      </c>
      <c r="BSC94" s="24">
        <f t="shared" si="1658"/>
        <v>0</v>
      </c>
      <c r="BSH94" s="24">
        <f t="shared" si="1659"/>
        <v>0</v>
      </c>
      <c r="BSI94" s="24">
        <f t="shared" si="1660"/>
        <v>0</v>
      </c>
      <c r="BSJ94" s="24">
        <f t="shared" si="1661"/>
        <v>0</v>
      </c>
      <c r="BSO94" s="24">
        <f t="shared" si="1662"/>
        <v>0</v>
      </c>
      <c r="BSP94" s="24">
        <f t="shared" si="1663"/>
        <v>0</v>
      </c>
      <c r="BSQ94" s="24">
        <f t="shared" si="1664"/>
        <v>0</v>
      </c>
      <c r="BSV94" s="24">
        <f t="shared" si="1665"/>
        <v>0</v>
      </c>
      <c r="BSW94" s="24">
        <f t="shared" si="1666"/>
        <v>0</v>
      </c>
      <c r="BSX94" s="24">
        <f t="shared" si="1667"/>
        <v>0</v>
      </c>
      <c r="BTC94" s="24">
        <f t="shared" si="1668"/>
        <v>0</v>
      </c>
      <c r="BTD94" s="24">
        <f t="shared" si="1669"/>
        <v>0</v>
      </c>
      <c r="BTE94" s="24">
        <f t="shared" si="1670"/>
        <v>0</v>
      </c>
      <c r="BTJ94" s="24">
        <f t="shared" si="1671"/>
        <v>0</v>
      </c>
      <c r="BTK94" s="24">
        <f t="shared" si="1672"/>
        <v>0</v>
      </c>
      <c r="BTL94" s="24">
        <f t="shared" si="1673"/>
        <v>0</v>
      </c>
      <c r="BTQ94" s="24">
        <f t="shared" si="1674"/>
        <v>0</v>
      </c>
      <c r="BTR94" s="24">
        <f t="shared" si="1675"/>
        <v>0</v>
      </c>
      <c r="BTS94" s="24">
        <f t="shared" si="1676"/>
        <v>0</v>
      </c>
      <c r="BTX94" s="24">
        <f t="shared" si="1677"/>
        <v>0</v>
      </c>
      <c r="BTY94" s="24">
        <f t="shared" si="1678"/>
        <v>0</v>
      </c>
      <c r="BTZ94" s="24">
        <f t="shared" si="1679"/>
        <v>0</v>
      </c>
      <c r="BUE94" s="24">
        <f t="shared" si="1680"/>
        <v>0</v>
      </c>
      <c r="BUF94" s="24">
        <f t="shared" si="1681"/>
        <v>0</v>
      </c>
      <c r="BUG94" s="24">
        <f t="shared" si="1682"/>
        <v>0</v>
      </c>
      <c r="BUL94" s="24">
        <f t="shared" si="1683"/>
        <v>0</v>
      </c>
      <c r="BUM94" s="24">
        <f t="shared" si="1684"/>
        <v>0</v>
      </c>
      <c r="BUN94" s="24">
        <f t="shared" si="1685"/>
        <v>0</v>
      </c>
      <c r="BUS94" s="24">
        <f t="shared" si="1686"/>
        <v>0</v>
      </c>
      <c r="BUT94" s="24">
        <f t="shared" si="1687"/>
        <v>0</v>
      </c>
      <c r="BUU94" s="24">
        <f t="shared" si="1688"/>
        <v>0</v>
      </c>
      <c r="BUZ94" s="24">
        <f t="shared" si="1689"/>
        <v>0</v>
      </c>
      <c r="BVA94" s="24">
        <f t="shared" si="1690"/>
        <v>0</v>
      </c>
      <c r="BVB94" s="24">
        <f t="shared" si="1691"/>
        <v>0</v>
      </c>
      <c r="BVG94" s="24">
        <f t="shared" si="1692"/>
        <v>0</v>
      </c>
      <c r="BVH94" s="24">
        <f t="shared" si="1693"/>
        <v>0</v>
      </c>
      <c r="BVI94" s="24">
        <f t="shared" si="1694"/>
        <v>0</v>
      </c>
      <c r="BVN94" s="24">
        <f t="shared" si="1695"/>
        <v>0</v>
      </c>
      <c r="BVO94" s="24">
        <f t="shared" si="1696"/>
        <v>0</v>
      </c>
      <c r="BVP94" s="24">
        <f t="shared" si="1697"/>
        <v>0</v>
      </c>
      <c r="BVU94" s="24">
        <f t="shared" si="1698"/>
        <v>0</v>
      </c>
      <c r="BVV94" s="24">
        <f t="shared" si="1699"/>
        <v>0</v>
      </c>
      <c r="BVW94" s="24">
        <f t="shared" si="1700"/>
        <v>0</v>
      </c>
      <c r="BVX94"/>
      <c r="BVY94"/>
      <c r="BVZ94"/>
      <c r="BWA94"/>
      <c r="BWB94" s="24">
        <f t="shared" si="1701"/>
        <v>0</v>
      </c>
      <c r="BWC94" s="24">
        <f t="shared" si="1702"/>
        <v>0</v>
      </c>
      <c r="BWD94" s="24">
        <f t="shared" si="1703"/>
        <v>0</v>
      </c>
      <c r="BWI94" s="24">
        <f t="shared" si="1704"/>
        <v>0</v>
      </c>
      <c r="BWJ94" s="24">
        <f t="shared" si="1705"/>
        <v>0</v>
      </c>
      <c r="BWK94" s="24">
        <f t="shared" si="1706"/>
        <v>0</v>
      </c>
      <c r="BWP94" s="24">
        <f t="shared" si="1707"/>
        <v>0</v>
      </c>
      <c r="BWQ94" s="24">
        <f t="shared" si="1708"/>
        <v>0</v>
      </c>
      <c r="BWR94" s="24">
        <f t="shared" si="1709"/>
        <v>0</v>
      </c>
      <c r="BWW94" s="24">
        <f t="shared" si="1710"/>
        <v>0</v>
      </c>
      <c r="BWX94" s="24">
        <f t="shared" si="1711"/>
        <v>0</v>
      </c>
      <c r="BWY94" s="24">
        <f t="shared" si="1712"/>
        <v>0</v>
      </c>
      <c r="BXD94" s="24">
        <f t="shared" si="1713"/>
        <v>0</v>
      </c>
      <c r="BXE94" s="24">
        <f t="shared" si="1714"/>
        <v>0</v>
      </c>
      <c r="BXF94" s="24">
        <f t="shared" si="1715"/>
        <v>0</v>
      </c>
      <c r="BXK94" s="24">
        <f t="shared" si="1716"/>
        <v>0</v>
      </c>
      <c r="BXL94" s="24">
        <f t="shared" si="1717"/>
        <v>0</v>
      </c>
      <c r="BXM94" s="24">
        <f t="shared" si="1718"/>
        <v>0</v>
      </c>
      <c r="BXR94" s="24">
        <f t="shared" si="1719"/>
        <v>0</v>
      </c>
      <c r="BXS94" s="24">
        <f t="shared" si="1720"/>
        <v>0</v>
      </c>
      <c r="BXT94" s="24">
        <f t="shared" si="1721"/>
        <v>0</v>
      </c>
      <c r="BXY94" s="24">
        <f t="shared" si="1722"/>
        <v>0</v>
      </c>
      <c r="BXZ94" s="24">
        <f t="shared" si="1723"/>
        <v>0</v>
      </c>
      <c r="BYA94" s="24">
        <f t="shared" si="1724"/>
        <v>0</v>
      </c>
      <c r="BYF94" s="24">
        <f t="shared" si="1725"/>
        <v>0</v>
      </c>
      <c r="BYG94" s="24">
        <f t="shared" si="1726"/>
        <v>0</v>
      </c>
      <c r="BYH94" s="24">
        <f t="shared" si="1727"/>
        <v>0</v>
      </c>
      <c r="BYM94" s="24">
        <f t="shared" si="1728"/>
        <v>0</v>
      </c>
      <c r="BYN94" s="24">
        <f t="shared" si="1729"/>
        <v>0</v>
      </c>
      <c r="BYO94" s="24">
        <f t="shared" si="1730"/>
        <v>0</v>
      </c>
      <c r="BYT94" s="24">
        <f t="shared" si="1731"/>
        <v>0</v>
      </c>
      <c r="BYU94" s="24">
        <f t="shared" si="1732"/>
        <v>0</v>
      </c>
      <c r="BYV94" s="24">
        <f t="shared" si="1733"/>
        <v>0</v>
      </c>
    </row>
    <row r="95" spans="6:1023 1028:2024" x14ac:dyDescent="0.3">
      <c r="F95" s="82">
        <f t="shared" si="867"/>
        <v>0</v>
      </c>
      <c r="G95" s="82">
        <f t="shared" si="868"/>
        <v>0</v>
      </c>
      <c r="H95" s="82">
        <f t="shared" si="869"/>
        <v>0</v>
      </c>
      <c r="M95" s="15">
        <f t="shared" si="870"/>
        <v>0</v>
      </c>
      <c r="N95" s="15">
        <f t="shared" si="871"/>
        <v>0</v>
      </c>
      <c r="O95" s="15">
        <f t="shared" si="872"/>
        <v>0</v>
      </c>
      <c r="P95" s="15"/>
      <c r="Q95" s="15"/>
      <c r="T95" s="15">
        <f t="shared" si="873"/>
        <v>0</v>
      </c>
      <c r="U95" s="15">
        <f t="shared" si="874"/>
        <v>0</v>
      </c>
      <c r="V95" s="15">
        <f t="shared" si="875"/>
        <v>0</v>
      </c>
      <c r="AA95" s="15">
        <f t="shared" si="876"/>
        <v>0</v>
      </c>
      <c r="AB95" s="15">
        <f t="shared" si="877"/>
        <v>0</v>
      </c>
      <c r="AC95" s="15">
        <f t="shared" si="878"/>
        <v>0</v>
      </c>
      <c r="AD95" s="16"/>
      <c r="AE95" s="15"/>
      <c r="AF95" s="15"/>
      <c r="AG95" s="15"/>
      <c r="AH95" s="15">
        <f t="shared" si="879"/>
        <v>0</v>
      </c>
      <c r="AI95" s="15">
        <f t="shared" si="880"/>
        <v>0</v>
      </c>
      <c r="AJ95" s="15">
        <f t="shared" si="881"/>
        <v>0</v>
      </c>
      <c r="AO95" s="15">
        <f t="shared" si="882"/>
        <v>0</v>
      </c>
      <c r="AP95" s="15">
        <f t="shared" si="883"/>
        <v>0</v>
      </c>
      <c r="AQ95" s="15">
        <f t="shared" si="884"/>
        <v>0</v>
      </c>
      <c r="AV95" s="15">
        <f t="shared" si="885"/>
        <v>0</v>
      </c>
      <c r="AW95" s="15">
        <f t="shared" si="886"/>
        <v>0</v>
      </c>
      <c r="AX95" s="15">
        <f t="shared" si="887"/>
        <v>0</v>
      </c>
      <c r="BC95" s="15">
        <f t="shared" si="888"/>
        <v>0</v>
      </c>
      <c r="BD95" s="15">
        <f t="shared" si="889"/>
        <v>0</v>
      </c>
      <c r="BE95" s="15">
        <f t="shared" si="890"/>
        <v>0</v>
      </c>
      <c r="BJ95" s="15">
        <f t="shared" si="891"/>
        <v>0</v>
      </c>
      <c r="BK95" s="15">
        <f t="shared" si="892"/>
        <v>0</v>
      </c>
      <c r="BL95" s="15">
        <f t="shared" si="893"/>
        <v>0</v>
      </c>
      <c r="BQ95" s="15">
        <f t="shared" si="894"/>
        <v>0</v>
      </c>
      <c r="BR95" s="15">
        <f t="shared" si="895"/>
        <v>0</v>
      </c>
      <c r="BS95" s="15">
        <f t="shared" si="896"/>
        <v>0</v>
      </c>
      <c r="BX95" s="15">
        <f t="shared" si="897"/>
        <v>0</v>
      </c>
      <c r="BY95" s="15">
        <f t="shared" si="898"/>
        <v>0</v>
      </c>
      <c r="BZ95" s="15">
        <f t="shared" si="899"/>
        <v>0</v>
      </c>
      <c r="CE95" s="15">
        <f t="shared" si="900"/>
        <v>0</v>
      </c>
      <c r="CF95" s="15">
        <f t="shared" si="901"/>
        <v>0</v>
      </c>
      <c r="CG95" s="15">
        <f t="shared" si="902"/>
        <v>0</v>
      </c>
      <c r="CL95" s="30">
        <f t="shared" si="903"/>
        <v>0</v>
      </c>
      <c r="CM95" s="30">
        <f t="shared" si="904"/>
        <v>0</v>
      </c>
      <c r="CN95" s="54">
        <f t="shared" si="905"/>
        <v>0</v>
      </c>
      <c r="CS95" s="30">
        <f t="shared" si="906"/>
        <v>0</v>
      </c>
      <c r="CT95" s="30">
        <f t="shared" si="907"/>
        <v>0</v>
      </c>
      <c r="CU95" s="54">
        <f t="shared" si="908"/>
        <v>0</v>
      </c>
      <c r="CZ95" s="30">
        <f t="shared" si="909"/>
        <v>0</v>
      </c>
      <c r="DA95" s="30">
        <f t="shared" si="910"/>
        <v>0</v>
      </c>
      <c r="DB95" s="54">
        <f t="shared" si="911"/>
        <v>0</v>
      </c>
      <c r="DG95" s="30">
        <f t="shared" si="912"/>
        <v>0</v>
      </c>
      <c r="DH95" s="30">
        <f t="shared" si="913"/>
        <v>0</v>
      </c>
      <c r="DI95" s="54">
        <f t="shared" si="914"/>
        <v>0</v>
      </c>
      <c r="DN95" s="30">
        <f t="shared" si="915"/>
        <v>0</v>
      </c>
      <c r="DO95" s="30">
        <f t="shared" si="916"/>
        <v>0</v>
      </c>
      <c r="DP95" s="54">
        <f t="shared" si="917"/>
        <v>0</v>
      </c>
      <c r="DU95" s="30">
        <f t="shared" si="918"/>
        <v>0</v>
      </c>
      <c r="DV95" s="30">
        <f t="shared" si="919"/>
        <v>0</v>
      </c>
      <c r="DW95" s="54">
        <f t="shared" si="920"/>
        <v>0</v>
      </c>
      <c r="EB95" s="30">
        <f t="shared" si="921"/>
        <v>0</v>
      </c>
      <c r="EC95" s="30">
        <f t="shared" si="922"/>
        <v>0</v>
      </c>
      <c r="ED95" s="54">
        <f t="shared" si="923"/>
        <v>0</v>
      </c>
      <c r="EI95" s="30">
        <f t="shared" si="924"/>
        <v>0</v>
      </c>
      <c r="EJ95" s="30">
        <f t="shared" si="925"/>
        <v>0</v>
      </c>
      <c r="EK95" s="54">
        <f t="shared" si="926"/>
        <v>0</v>
      </c>
      <c r="EP95" s="30">
        <f t="shared" si="927"/>
        <v>0</v>
      </c>
      <c r="EQ95" s="30">
        <f t="shared" si="928"/>
        <v>0</v>
      </c>
      <c r="ER95" s="54">
        <f t="shared" si="929"/>
        <v>0</v>
      </c>
      <c r="EW95" s="30">
        <f t="shared" si="930"/>
        <v>0</v>
      </c>
      <c r="EX95" s="30">
        <f t="shared" si="931"/>
        <v>0</v>
      </c>
      <c r="EY95" s="54">
        <f t="shared" si="932"/>
        <v>0</v>
      </c>
      <c r="FD95" s="30">
        <f t="shared" si="933"/>
        <v>0</v>
      </c>
      <c r="FE95" s="30">
        <f t="shared" si="934"/>
        <v>0</v>
      </c>
      <c r="FF95" s="54">
        <f t="shared" si="935"/>
        <v>0</v>
      </c>
      <c r="FK95" s="30">
        <f t="shared" si="936"/>
        <v>0</v>
      </c>
      <c r="FL95" s="30">
        <f t="shared" si="937"/>
        <v>0</v>
      </c>
      <c r="FM95" s="54">
        <f t="shared" si="938"/>
        <v>0</v>
      </c>
      <c r="FR95" s="30">
        <f t="shared" si="939"/>
        <v>0</v>
      </c>
      <c r="FS95" s="30">
        <f t="shared" si="940"/>
        <v>0</v>
      </c>
      <c r="FT95" s="54">
        <f t="shared" si="941"/>
        <v>0</v>
      </c>
      <c r="FY95" s="30">
        <f t="shared" si="942"/>
        <v>0</v>
      </c>
      <c r="FZ95" s="30">
        <f t="shared" si="943"/>
        <v>0</v>
      </c>
      <c r="GA95" s="54">
        <f t="shared" si="944"/>
        <v>0</v>
      </c>
      <c r="GF95" s="30">
        <f t="shared" si="945"/>
        <v>0</v>
      </c>
      <c r="GG95" s="30">
        <f t="shared" si="946"/>
        <v>0</v>
      </c>
      <c r="GH95" s="54">
        <f t="shared" si="947"/>
        <v>0</v>
      </c>
      <c r="GM95" s="30">
        <f t="shared" si="948"/>
        <v>0</v>
      </c>
      <c r="GN95" s="30">
        <f t="shared" si="949"/>
        <v>0</v>
      </c>
      <c r="GO95" s="54">
        <f t="shared" si="950"/>
        <v>0</v>
      </c>
      <c r="GT95" s="30">
        <f t="shared" si="951"/>
        <v>0</v>
      </c>
      <c r="GU95" s="30">
        <f t="shared" si="952"/>
        <v>0</v>
      </c>
      <c r="GV95" s="54">
        <f t="shared" si="953"/>
        <v>0</v>
      </c>
      <c r="HA95" s="30">
        <f t="shared" si="954"/>
        <v>0</v>
      </c>
      <c r="HB95" s="30">
        <f t="shared" si="955"/>
        <v>0</v>
      </c>
      <c r="HC95" s="54">
        <f t="shared" si="956"/>
        <v>0</v>
      </c>
      <c r="HH95" s="30">
        <f t="shared" si="957"/>
        <v>0</v>
      </c>
      <c r="HI95" s="30">
        <f t="shared" si="958"/>
        <v>0</v>
      </c>
      <c r="HJ95" s="54">
        <f t="shared" si="959"/>
        <v>0</v>
      </c>
      <c r="HO95" s="30">
        <f t="shared" si="960"/>
        <v>0</v>
      </c>
      <c r="HP95" s="30">
        <f t="shared" si="961"/>
        <v>0</v>
      </c>
      <c r="HQ95" s="54">
        <f t="shared" si="962"/>
        <v>0</v>
      </c>
      <c r="HV95" s="30">
        <f t="shared" si="963"/>
        <v>0</v>
      </c>
      <c r="HW95" s="30">
        <f t="shared" si="964"/>
        <v>0</v>
      </c>
      <c r="HX95" s="54">
        <f t="shared" si="965"/>
        <v>0</v>
      </c>
      <c r="IC95" s="30">
        <f t="shared" si="966"/>
        <v>0</v>
      </c>
      <c r="ID95" s="30">
        <f t="shared" si="967"/>
        <v>0</v>
      </c>
      <c r="IE95" s="54">
        <f t="shared" si="968"/>
        <v>0</v>
      </c>
      <c r="IJ95" s="30">
        <f t="shared" si="969"/>
        <v>0</v>
      </c>
      <c r="IK95" s="30">
        <f t="shared" si="970"/>
        <v>0</v>
      </c>
      <c r="IL95" s="54">
        <f t="shared" si="971"/>
        <v>0</v>
      </c>
      <c r="IQ95" s="30">
        <f t="shared" si="972"/>
        <v>0</v>
      </c>
      <c r="IR95" s="30">
        <f t="shared" si="973"/>
        <v>0</v>
      </c>
      <c r="IS95" s="54">
        <f t="shared" si="974"/>
        <v>0</v>
      </c>
      <c r="IX95" s="30">
        <f t="shared" si="975"/>
        <v>0</v>
      </c>
      <c r="IY95" s="30">
        <f t="shared" si="976"/>
        <v>0</v>
      </c>
      <c r="IZ95" s="54">
        <f t="shared" si="977"/>
        <v>0</v>
      </c>
      <c r="JA95"/>
      <c r="JB95"/>
      <c r="JC95"/>
      <c r="JD95"/>
      <c r="JE95" s="15">
        <f t="shared" si="978"/>
        <v>0</v>
      </c>
      <c r="JF95" s="15">
        <f t="shared" si="979"/>
        <v>0</v>
      </c>
      <c r="JG95" s="15">
        <f t="shared" si="980"/>
        <v>0</v>
      </c>
      <c r="JL95" s="24">
        <f t="shared" si="981"/>
        <v>0</v>
      </c>
      <c r="JM95" s="24">
        <f t="shared" si="982"/>
        <v>0</v>
      </c>
      <c r="JN95" s="24">
        <f t="shared" si="983"/>
        <v>0</v>
      </c>
      <c r="JS95" s="24">
        <f t="shared" si="984"/>
        <v>0</v>
      </c>
      <c r="JT95" s="24">
        <f t="shared" si="985"/>
        <v>0</v>
      </c>
      <c r="JU95" s="24">
        <f t="shared" si="986"/>
        <v>0</v>
      </c>
      <c r="JZ95" s="24">
        <f t="shared" si="987"/>
        <v>0</v>
      </c>
      <c r="KA95" s="24">
        <f t="shared" si="988"/>
        <v>0</v>
      </c>
      <c r="KB95" s="24">
        <f t="shared" si="989"/>
        <v>0</v>
      </c>
      <c r="KG95" s="24">
        <f t="shared" si="990"/>
        <v>0</v>
      </c>
      <c r="KH95" s="24">
        <f t="shared" si="991"/>
        <v>0</v>
      </c>
      <c r="KI95" s="24">
        <f t="shared" si="992"/>
        <v>0</v>
      </c>
      <c r="KN95" s="24">
        <f t="shared" si="993"/>
        <v>0</v>
      </c>
      <c r="KO95" s="24">
        <f t="shared" si="994"/>
        <v>0</v>
      </c>
      <c r="KP95" s="24">
        <f t="shared" si="995"/>
        <v>0</v>
      </c>
      <c r="KU95" s="24">
        <f t="shared" si="996"/>
        <v>0</v>
      </c>
      <c r="KV95" s="24">
        <f t="shared" si="997"/>
        <v>0</v>
      </c>
      <c r="KW95" s="24">
        <f t="shared" si="998"/>
        <v>0</v>
      </c>
      <c r="LB95" s="24">
        <f t="shared" si="999"/>
        <v>0</v>
      </c>
      <c r="LC95" s="24">
        <f t="shared" si="1000"/>
        <v>0</v>
      </c>
      <c r="LD95" s="24">
        <f t="shared" si="1001"/>
        <v>0</v>
      </c>
      <c r="LI95" s="24">
        <f t="shared" si="1002"/>
        <v>0</v>
      </c>
      <c r="LJ95" s="24">
        <f t="shared" si="1003"/>
        <v>0</v>
      </c>
      <c r="LK95" s="24">
        <f t="shared" si="1004"/>
        <v>0</v>
      </c>
      <c r="LP95" s="24">
        <f t="shared" si="1005"/>
        <v>0</v>
      </c>
      <c r="LQ95" s="24">
        <f t="shared" si="1006"/>
        <v>0</v>
      </c>
      <c r="LR95" s="24">
        <f t="shared" si="1007"/>
        <v>0</v>
      </c>
      <c r="LW95" s="24">
        <f t="shared" si="1008"/>
        <v>0</v>
      </c>
      <c r="LX95" s="24">
        <f t="shared" si="1009"/>
        <v>0</v>
      </c>
      <c r="LY95" s="24">
        <f t="shared" si="1010"/>
        <v>0</v>
      </c>
      <c r="MD95" s="24">
        <f t="shared" si="1011"/>
        <v>0</v>
      </c>
      <c r="ME95" s="24">
        <f t="shared" si="1012"/>
        <v>0</v>
      </c>
      <c r="MF95" s="24">
        <f t="shared" si="1013"/>
        <v>0</v>
      </c>
      <c r="MK95" s="24">
        <f t="shared" si="1014"/>
        <v>0</v>
      </c>
      <c r="ML95" s="24">
        <f t="shared" si="1015"/>
        <v>0</v>
      </c>
      <c r="MM95" s="24">
        <f t="shared" si="1016"/>
        <v>0</v>
      </c>
      <c r="MR95" s="24">
        <f t="shared" si="1017"/>
        <v>0</v>
      </c>
      <c r="MS95" s="24">
        <f t="shared" si="1018"/>
        <v>0</v>
      </c>
      <c r="MT95" s="24">
        <f t="shared" si="1019"/>
        <v>0</v>
      </c>
      <c r="MY95" s="24">
        <f t="shared" si="1020"/>
        <v>0</v>
      </c>
      <c r="MZ95" s="24">
        <f t="shared" si="1021"/>
        <v>0</v>
      </c>
      <c r="NA95" s="24">
        <f t="shared" si="1022"/>
        <v>0</v>
      </c>
      <c r="NF95" s="24">
        <f t="shared" si="1023"/>
        <v>0</v>
      </c>
      <c r="NG95" s="24">
        <f t="shared" si="1024"/>
        <v>0</v>
      </c>
      <c r="NH95" s="24">
        <f t="shared" si="1025"/>
        <v>0</v>
      </c>
      <c r="NM95" s="24">
        <f t="shared" si="1026"/>
        <v>0</v>
      </c>
      <c r="NN95" s="24">
        <f t="shared" si="1027"/>
        <v>0</v>
      </c>
      <c r="NO95" s="24">
        <f t="shared" si="1028"/>
        <v>0</v>
      </c>
      <c r="NT95" s="24">
        <f t="shared" si="1029"/>
        <v>0</v>
      </c>
      <c r="NU95" s="24">
        <f t="shared" si="1030"/>
        <v>0</v>
      </c>
      <c r="NV95" s="24">
        <f t="shared" si="1031"/>
        <v>0</v>
      </c>
      <c r="OA95" s="24">
        <f t="shared" si="1032"/>
        <v>0</v>
      </c>
      <c r="OB95" s="24">
        <f t="shared" si="1033"/>
        <v>0</v>
      </c>
      <c r="OC95" s="24">
        <f t="shared" si="1034"/>
        <v>0</v>
      </c>
      <c r="OH95" s="24">
        <f t="shared" si="1035"/>
        <v>0</v>
      </c>
      <c r="OI95" s="24">
        <f t="shared" si="1036"/>
        <v>0</v>
      </c>
      <c r="OJ95" s="24">
        <f t="shared" si="1037"/>
        <v>0</v>
      </c>
      <c r="OO95" s="24">
        <f t="shared" si="1038"/>
        <v>0</v>
      </c>
      <c r="OP95" s="24">
        <f t="shared" si="1039"/>
        <v>0</v>
      </c>
      <c r="OQ95" s="24">
        <f t="shared" si="1040"/>
        <v>0</v>
      </c>
      <c r="OV95" s="24">
        <f t="shared" si="1041"/>
        <v>0</v>
      </c>
      <c r="OW95" s="24">
        <f t="shared" si="1042"/>
        <v>0</v>
      </c>
      <c r="OX95" s="24">
        <f t="shared" si="1043"/>
        <v>0</v>
      </c>
      <c r="PC95" s="24">
        <f t="shared" si="1044"/>
        <v>0</v>
      </c>
      <c r="PD95" s="24">
        <f t="shared" si="1045"/>
        <v>0</v>
      </c>
      <c r="PE95" s="24">
        <f t="shared" si="1046"/>
        <v>0</v>
      </c>
      <c r="PJ95" s="24">
        <f t="shared" si="1047"/>
        <v>0</v>
      </c>
      <c r="PK95" s="24">
        <f t="shared" si="1048"/>
        <v>0</v>
      </c>
      <c r="PL95" s="24">
        <f t="shared" si="1049"/>
        <v>0</v>
      </c>
      <c r="PQ95" s="24">
        <f t="shared" si="1050"/>
        <v>0</v>
      </c>
      <c r="PR95" s="24">
        <f t="shared" si="1051"/>
        <v>0</v>
      </c>
      <c r="PS95" s="24">
        <f t="shared" si="1052"/>
        <v>0</v>
      </c>
      <c r="PX95" s="24">
        <f t="shared" si="1053"/>
        <v>0</v>
      </c>
      <c r="PY95" s="24">
        <f t="shared" si="1054"/>
        <v>0</v>
      </c>
      <c r="PZ95" s="24">
        <f t="shared" si="1055"/>
        <v>0</v>
      </c>
      <c r="QE95" s="24">
        <f t="shared" si="1056"/>
        <v>0</v>
      </c>
      <c r="QF95" s="24">
        <f t="shared" si="1057"/>
        <v>0</v>
      </c>
      <c r="QG95" s="24">
        <f t="shared" si="1058"/>
        <v>0</v>
      </c>
      <c r="QL95" s="24">
        <f t="shared" si="1059"/>
        <v>0</v>
      </c>
      <c r="QM95" s="24">
        <f t="shared" si="1060"/>
        <v>0</v>
      </c>
      <c r="QN95" s="24">
        <f t="shared" si="1061"/>
        <v>0</v>
      </c>
      <c r="QS95" s="24">
        <f t="shared" si="1062"/>
        <v>0</v>
      </c>
      <c r="QT95" s="24">
        <f t="shared" si="1063"/>
        <v>0</v>
      </c>
      <c r="QU95" s="24">
        <f t="shared" si="1064"/>
        <v>0</v>
      </c>
      <c r="QZ95" s="24">
        <f t="shared" si="1065"/>
        <v>0</v>
      </c>
      <c r="RA95" s="24">
        <f t="shared" si="1066"/>
        <v>0</v>
      </c>
      <c r="RB95" s="24">
        <f t="shared" si="1067"/>
        <v>0</v>
      </c>
      <c r="RG95" s="24">
        <f t="shared" si="1068"/>
        <v>0</v>
      </c>
      <c r="RH95" s="24">
        <f t="shared" si="1069"/>
        <v>0</v>
      </c>
      <c r="RI95" s="24">
        <f t="shared" si="1070"/>
        <v>0</v>
      </c>
      <c r="RN95" s="24">
        <f t="shared" si="1071"/>
        <v>0</v>
      </c>
      <c r="RO95" s="24">
        <f t="shared" si="1072"/>
        <v>0</v>
      </c>
      <c r="RP95" s="24">
        <f t="shared" si="1073"/>
        <v>0</v>
      </c>
      <c r="RU95" s="24">
        <f t="shared" si="1074"/>
        <v>0</v>
      </c>
      <c r="RV95" s="24">
        <f t="shared" si="1075"/>
        <v>0</v>
      </c>
      <c r="RW95" s="24">
        <f t="shared" si="1076"/>
        <v>0</v>
      </c>
      <c r="SB95" s="24">
        <f t="shared" si="1077"/>
        <v>0</v>
      </c>
      <c r="SC95" s="24">
        <f t="shared" si="1078"/>
        <v>0</v>
      </c>
      <c r="SD95" s="24">
        <f t="shared" si="1079"/>
        <v>0</v>
      </c>
      <c r="SI95" s="24">
        <f t="shared" si="1080"/>
        <v>0</v>
      </c>
      <c r="SJ95" s="24">
        <f t="shared" si="1081"/>
        <v>0</v>
      </c>
      <c r="SK95" s="24">
        <f t="shared" si="1082"/>
        <v>0</v>
      </c>
      <c r="SP95" s="24">
        <f t="shared" si="1083"/>
        <v>0</v>
      </c>
      <c r="SQ95" s="24">
        <f t="shared" si="1084"/>
        <v>0</v>
      </c>
      <c r="SR95" s="24">
        <f t="shared" si="1085"/>
        <v>0</v>
      </c>
      <c r="SW95" s="24">
        <f t="shared" si="1086"/>
        <v>0</v>
      </c>
      <c r="SX95" s="24">
        <f t="shared" si="1087"/>
        <v>0</v>
      </c>
      <c r="SY95" s="24">
        <f t="shared" si="1088"/>
        <v>0</v>
      </c>
      <c r="TD95" s="24">
        <f t="shared" si="1089"/>
        <v>0</v>
      </c>
      <c r="TE95" s="24">
        <f t="shared" si="1090"/>
        <v>0</v>
      </c>
      <c r="TF95" s="24">
        <f t="shared" si="1091"/>
        <v>0</v>
      </c>
      <c r="TK95" s="24">
        <f t="shared" si="1092"/>
        <v>0</v>
      </c>
      <c r="TL95" s="24">
        <f t="shared" si="1093"/>
        <v>0</v>
      </c>
      <c r="TM95" s="24">
        <f t="shared" si="1094"/>
        <v>0</v>
      </c>
      <c r="TR95" s="24">
        <f t="shared" si="1095"/>
        <v>0</v>
      </c>
      <c r="TS95" s="24">
        <f t="shared" si="1096"/>
        <v>0</v>
      </c>
      <c r="TT95" s="24">
        <f t="shared" si="1097"/>
        <v>0</v>
      </c>
      <c r="TY95" s="24">
        <f t="shared" si="1098"/>
        <v>0</v>
      </c>
      <c r="TZ95" s="24">
        <f t="shared" si="1099"/>
        <v>0</v>
      </c>
      <c r="UA95" s="24">
        <f t="shared" si="1100"/>
        <v>0</v>
      </c>
      <c r="UF95" s="24">
        <f t="shared" si="1101"/>
        <v>0</v>
      </c>
      <c r="UG95" s="24">
        <f t="shared" si="1102"/>
        <v>0</v>
      </c>
      <c r="UH95" s="24">
        <f t="shared" si="1103"/>
        <v>0</v>
      </c>
      <c r="UM95" s="24">
        <f t="shared" si="1104"/>
        <v>0</v>
      </c>
      <c r="UN95" s="24">
        <f t="shared" si="1105"/>
        <v>0</v>
      </c>
      <c r="UO95" s="24">
        <f t="shared" si="1106"/>
        <v>0</v>
      </c>
      <c r="UT95" s="24">
        <f t="shared" si="1107"/>
        <v>0</v>
      </c>
      <c r="UU95" s="24">
        <f t="shared" si="1108"/>
        <v>0</v>
      </c>
      <c r="UV95" s="24">
        <f t="shared" si="1109"/>
        <v>0</v>
      </c>
      <c r="VA95" s="24">
        <f t="shared" si="1110"/>
        <v>0</v>
      </c>
      <c r="VB95" s="24">
        <f t="shared" si="1111"/>
        <v>0</v>
      </c>
      <c r="VC95" s="24">
        <f t="shared" si="1112"/>
        <v>0</v>
      </c>
      <c r="VH95" s="24">
        <f t="shared" si="1113"/>
        <v>0</v>
      </c>
      <c r="VI95" s="24">
        <f t="shared" si="1114"/>
        <v>0</v>
      </c>
      <c r="VJ95" s="24">
        <f t="shared" si="1115"/>
        <v>0</v>
      </c>
      <c r="VO95" s="24">
        <f t="shared" si="1116"/>
        <v>0</v>
      </c>
      <c r="VP95" s="24">
        <f t="shared" si="1117"/>
        <v>0</v>
      </c>
      <c r="VQ95" s="24">
        <f t="shared" si="1118"/>
        <v>0</v>
      </c>
      <c r="VV95" s="24">
        <f t="shared" si="1119"/>
        <v>0</v>
      </c>
      <c r="VW95" s="24">
        <f t="shared" si="1120"/>
        <v>0</v>
      </c>
      <c r="VX95" s="24">
        <f t="shared" si="1121"/>
        <v>0</v>
      </c>
      <c r="WC95" s="24">
        <f t="shared" si="1122"/>
        <v>0</v>
      </c>
      <c r="WD95" s="24">
        <f t="shared" si="1123"/>
        <v>0</v>
      </c>
      <c r="WE95" s="24">
        <f t="shared" si="1124"/>
        <v>0</v>
      </c>
      <c r="WJ95" s="24">
        <f t="shared" si="1125"/>
        <v>0</v>
      </c>
      <c r="WK95" s="24">
        <f t="shared" si="1126"/>
        <v>0</v>
      </c>
      <c r="WL95" s="24">
        <f t="shared" si="1127"/>
        <v>0</v>
      </c>
      <c r="WQ95" s="24">
        <f t="shared" si="1128"/>
        <v>0</v>
      </c>
      <c r="WR95" s="24">
        <f t="shared" si="1129"/>
        <v>0</v>
      </c>
      <c r="WS95" s="24">
        <f t="shared" si="1130"/>
        <v>0</v>
      </c>
      <c r="WX95" s="24">
        <f t="shared" si="1131"/>
        <v>0</v>
      </c>
      <c r="WY95" s="24">
        <f t="shared" si="1132"/>
        <v>0</v>
      </c>
      <c r="WZ95" s="24">
        <f t="shared" si="1133"/>
        <v>0</v>
      </c>
      <c r="XE95" s="24">
        <f t="shared" si="1134"/>
        <v>0</v>
      </c>
      <c r="XF95" s="24">
        <f t="shared" si="1135"/>
        <v>0</v>
      </c>
      <c r="XG95" s="24">
        <f t="shared" si="1136"/>
        <v>0</v>
      </c>
      <c r="XL95" s="24">
        <f t="shared" si="1137"/>
        <v>0</v>
      </c>
      <c r="XM95" s="24">
        <f t="shared" si="1138"/>
        <v>0</v>
      </c>
      <c r="XN95" s="24">
        <f t="shared" si="1139"/>
        <v>0</v>
      </c>
      <c r="XS95" s="24">
        <f t="shared" si="1140"/>
        <v>0</v>
      </c>
      <c r="XT95" s="24">
        <f t="shared" si="1141"/>
        <v>0</v>
      </c>
      <c r="XU95" s="24">
        <f t="shared" si="1142"/>
        <v>0</v>
      </c>
      <c r="XZ95" s="24">
        <f t="shared" si="1143"/>
        <v>0</v>
      </c>
      <c r="YA95" s="24">
        <f t="shared" si="1144"/>
        <v>0</v>
      </c>
      <c r="YB95" s="24">
        <f t="shared" si="1145"/>
        <v>0</v>
      </c>
      <c r="YG95" s="24">
        <f t="shared" si="1146"/>
        <v>0</v>
      </c>
      <c r="YH95" s="24">
        <f t="shared" si="1147"/>
        <v>0</v>
      </c>
      <c r="YI95" s="24">
        <f t="shared" si="1148"/>
        <v>0</v>
      </c>
      <c r="YN95" s="24">
        <f t="shared" si="1149"/>
        <v>0</v>
      </c>
      <c r="YO95" s="24">
        <f t="shared" si="1150"/>
        <v>0</v>
      </c>
      <c r="YP95" s="24">
        <f t="shared" si="1151"/>
        <v>0</v>
      </c>
      <c r="YU95" s="24">
        <f t="shared" si="1152"/>
        <v>0</v>
      </c>
      <c r="YV95" s="24">
        <f t="shared" si="1153"/>
        <v>0</v>
      </c>
      <c r="YW95" s="24">
        <f t="shared" si="1154"/>
        <v>0</v>
      </c>
      <c r="ZB95" s="24">
        <f t="shared" si="1155"/>
        <v>0</v>
      </c>
      <c r="ZC95" s="24">
        <f t="shared" si="1156"/>
        <v>0</v>
      </c>
      <c r="ZD95" s="24">
        <f t="shared" si="1157"/>
        <v>0</v>
      </c>
      <c r="ZI95" s="24">
        <f t="shared" si="1158"/>
        <v>0</v>
      </c>
      <c r="ZJ95" s="24">
        <f t="shared" si="1159"/>
        <v>0</v>
      </c>
      <c r="ZK95" s="24">
        <f t="shared" si="1160"/>
        <v>0</v>
      </c>
      <c r="ZP95" s="24">
        <f t="shared" si="1161"/>
        <v>0</v>
      </c>
      <c r="ZQ95" s="24">
        <f t="shared" si="1162"/>
        <v>0</v>
      </c>
      <c r="ZR95" s="24">
        <f t="shared" si="1163"/>
        <v>0</v>
      </c>
      <c r="ZW95" s="24">
        <f t="shared" si="1164"/>
        <v>0</v>
      </c>
      <c r="ZX95" s="24">
        <f t="shared" si="1165"/>
        <v>0</v>
      </c>
      <c r="ZY95" s="24">
        <f t="shared" si="1166"/>
        <v>0</v>
      </c>
      <c r="AAD95" s="24">
        <f t="shared" si="1167"/>
        <v>0</v>
      </c>
      <c r="AAE95" s="24">
        <f t="shared" si="1168"/>
        <v>0</v>
      </c>
      <c r="AAF95" s="24">
        <f t="shared" si="1169"/>
        <v>0</v>
      </c>
      <c r="AAK95" s="24">
        <f t="shared" si="1170"/>
        <v>0</v>
      </c>
      <c r="AAL95" s="24">
        <f t="shared" si="1171"/>
        <v>0</v>
      </c>
      <c r="AAM95" s="24">
        <f t="shared" si="1172"/>
        <v>0</v>
      </c>
      <c r="AAR95" s="24">
        <f t="shared" si="1173"/>
        <v>0</v>
      </c>
      <c r="AAS95" s="24">
        <f t="shared" si="1174"/>
        <v>0</v>
      </c>
      <c r="AAT95" s="24">
        <f t="shared" si="1175"/>
        <v>0</v>
      </c>
      <c r="AAY95" s="24">
        <f t="shared" si="1176"/>
        <v>0</v>
      </c>
      <c r="AAZ95" s="24">
        <f t="shared" si="1177"/>
        <v>0</v>
      </c>
      <c r="ABA95" s="24">
        <f t="shared" si="1178"/>
        <v>0</v>
      </c>
      <c r="ABF95" s="24">
        <f t="shared" si="1179"/>
        <v>0</v>
      </c>
      <c r="ABG95" s="24">
        <f t="shared" si="1180"/>
        <v>0</v>
      </c>
      <c r="ABH95" s="24">
        <f t="shared" si="1181"/>
        <v>0</v>
      </c>
      <c r="ABM95" s="24">
        <f t="shared" si="1182"/>
        <v>0</v>
      </c>
      <c r="ABN95" s="24">
        <f t="shared" si="1183"/>
        <v>0</v>
      </c>
      <c r="ABO95" s="24">
        <f t="shared" si="1184"/>
        <v>0</v>
      </c>
      <c r="ABT95" s="24">
        <f t="shared" si="1185"/>
        <v>0</v>
      </c>
      <c r="ABU95" s="24">
        <f t="shared" si="1186"/>
        <v>0</v>
      </c>
      <c r="ABV95" s="24">
        <f t="shared" si="1187"/>
        <v>0</v>
      </c>
      <c r="ACA95" s="24">
        <f t="shared" si="1188"/>
        <v>0</v>
      </c>
      <c r="ACB95" s="24">
        <f t="shared" si="1189"/>
        <v>0</v>
      </c>
      <c r="ACC95" s="24">
        <f t="shared" si="1190"/>
        <v>0</v>
      </c>
      <c r="ACH95" s="24">
        <f t="shared" si="1191"/>
        <v>0</v>
      </c>
      <c r="ACI95" s="24">
        <f t="shared" si="1192"/>
        <v>0</v>
      </c>
      <c r="ACJ95" s="24">
        <f t="shared" si="1193"/>
        <v>0</v>
      </c>
      <c r="ACO95" s="24">
        <f t="shared" si="1194"/>
        <v>0</v>
      </c>
      <c r="ACP95" s="24">
        <f t="shared" si="1195"/>
        <v>0</v>
      </c>
      <c r="ACQ95" s="24">
        <f t="shared" si="1196"/>
        <v>0</v>
      </c>
      <c r="ACV95" s="24">
        <f t="shared" si="1197"/>
        <v>0</v>
      </c>
      <c r="ACW95" s="24">
        <f t="shared" si="1198"/>
        <v>0</v>
      </c>
      <c r="ACX95" s="24">
        <f t="shared" si="1199"/>
        <v>0</v>
      </c>
      <c r="ADC95" s="15">
        <f t="shared" si="1200"/>
        <v>0</v>
      </c>
      <c r="ADD95" s="15">
        <f t="shared" si="1201"/>
        <v>0</v>
      </c>
      <c r="ADE95" s="15">
        <f t="shared" si="1202"/>
        <v>0</v>
      </c>
      <c r="ADJ95" s="24">
        <f t="shared" si="1203"/>
        <v>0</v>
      </c>
      <c r="ADK95" s="24">
        <f t="shared" si="1204"/>
        <v>0</v>
      </c>
      <c r="ADL95" s="24">
        <f t="shared" si="1205"/>
        <v>0</v>
      </c>
      <c r="ADQ95" s="24">
        <f t="shared" si="1206"/>
        <v>0</v>
      </c>
      <c r="ADR95" s="24">
        <f t="shared" si="1207"/>
        <v>0</v>
      </c>
      <c r="ADS95" s="24">
        <f t="shared" si="1208"/>
        <v>0</v>
      </c>
      <c r="ADX95" s="24">
        <f t="shared" si="1209"/>
        <v>0</v>
      </c>
      <c r="ADY95" s="24">
        <f t="shared" si="1210"/>
        <v>0</v>
      </c>
      <c r="ADZ95" s="24">
        <f t="shared" si="1211"/>
        <v>0</v>
      </c>
      <c r="AEE95" s="24">
        <f t="shared" si="1212"/>
        <v>0</v>
      </c>
      <c r="AEF95" s="24">
        <f t="shared" si="1213"/>
        <v>0</v>
      </c>
      <c r="AEG95" s="24">
        <f t="shared" si="1214"/>
        <v>0</v>
      </c>
      <c r="AEL95" s="24">
        <f t="shared" si="1215"/>
        <v>0</v>
      </c>
      <c r="AEM95" s="24">
        <f t="shared" si="1216"/>
        <v>0</v>
      </c>
      <c r="AEN95" s="24">
        <f t="shared" si="1217"/>
        <v>0</v>
      </c>
      <c r="AES95" s="24">
        <f t="shared" si="1218"/>
        <v>0</v>
      </c>
      <c r="AET95" s="24">
        <f t="shared" si="1219"/>
        <v>0</v>
      </c>
      <c r="AEU95" s="24">
        <f t="shared" si="1220"/>
        <v>0</v>
      </c>
      <c r="AEZ95" s="24">
        <f t="shared" si="1221"/>
        <v>0</v>
      </c>
      <c r="AFA95" s="24">
        <f t="shared" si="1222"/>
        <v>0</v>
      </c>
      <c r="AFB95" s="24">
        <f t="shared" si="1223"/>
        <v>0</v>
      </c>
      <c r="AFG95" s="24">
        <f t="shared" si="1224"/>
        <v>0</v>
      </c>
      <c r="AFH95" s="24">
        <f t="shared" si="1225"/>
        <v>0</v>
      </c>
      <c r="AFI95" s="24">
        <f t="shared" si="1226"/>
        <v>0</v>
      </c>
      <c r="AFN95" s="24">
        <f t="shared" si="1227"/>
        <v>0</v>
      </c>
      <c r="AFO95" s="24">
        <f t="shared" si="1228"/>
        <v>0</v>
      </c>
      <c r="AFP95" s="24">
        <f t="shared" si="1229"/>
        <v>0</v>
      </c>
      <c r="AFU95" s="24">
        <f t="shared" si="1230"/>
        <v>0</v>
      </c>
      <c r="AFV95" s="24">
        <f t="shared" si="1231"/>
        <v>0</v>
      </c>
      <c r="AFW95" s="24">
        <f t="shared" si="1232"/>
        <v>0</v>
      </c>
      <c r="AGB95" s="24">
        <f t="shared" si="1233"/>
        <v>0</v>
      </c>
      <c r="AGC95" s="24">
        <f t="shared" si="1234"/>
        <v>0</v>
      </c>
      <c r="AGD95" s="24">
        <f t="shared" si="1235"/>
        <v>0</v>
      </c>
      <c r="AGI95" s="24">
        <f t="shared" si="1236"/>
        <v>0</v>
      </c>
      <c r="AGJ95" s="24">
        <f t="shared" si="1237"/>
        <v>0</v>
      </c>
      <c r="AGK95" s="24">
        <f t="shared" si="1238"/>
        <v>0</v>
      </c>
      <c r="AGP95" s="24">
        <f t="shared" si="1239"/>
        <v>0</v>
      </c>
      <c r="AGQ95" s="24">
        <f t="shared" si="1240"/>
        <v>0</v>
      </c>
      <c r="AGR95" s="24">
        <f t="shared" si="1241"/>
        <v>0</v>
      </c>
      <c r="AGW95" s="24">
        <f t="shared" si="1242"/>
        <v>0</v>
      </c>
      <c r="AGX95" s="24">
        <f t="shared" si="1243"/>
        <v>0</v>
      </c>
      <c r="AGY95" s="24">
        <f t="shared" si="1244"/>
        <v>0</v>
      </c>
      <c r="AHD95" s="24">
        <f t="shared" si="1245"/>
        <v>0</v>
      </c>
      <c r="AHE95" s="24">
        <f t="shared" si="1246"/>
        <v>0</v>
      </c>
      <c r="AHF95" s="24">
        <f t="shared" si="1247"/>
        <v>0</v>
      </c>
      <c r="AHK95" s="24">
        <f t="shared" si="1248"/>
        <v>0</v>
      </c>
      <c r="AHL95" s="24">
        <f t="shared" si="1249"/>
        <v>0</v>
      </c>
      <c r="AHM95" s="24">
        <f t="shared" si="1250"/>
        <v>0</v>
      </c>
      <c r="AHR95" s="24">
        <f t="shared" si="1251"/>
        <v>0</v>
      </c>
      <c r="AHS95" s="24">
        <f t="shared" si="1252"/>
        <v>0</v>
      </c>
      <c r="AHT95" s="24">
        <f t="shared" si="1253"/>
        <v>0</v>
      </c>
      <c r="AHY95" s="24">
        <f t="shared" si="1254"/>
        <v>0</v>
      </c>
      <c r="AHZ95" s="24">
        <f t="shared" si="1255"/>
        <v>0</v>
      </c>
      <c r="AIA95" s="24">
        <f t="shared" si="1256"/>
        <v>0</v>
      </c>
      <c r="AIF95" s="24">
        <f t="shared" si="1257"/>
        <v>0</v>
      </c>
      <c r="AIG95" s="24">
        <f t="shared" si="1258"/>
        <v>0</v>
      </c>
      <c r="AIH95" s="24">
        <f t="shared" si="1259"/>
        <v>0</v>
      </c>
      <c r="AIM95" s="24">
        <f t="shared" si="1260"/>
        <v>0</v>
      </c>
      <c r="AIN95" s="24">
        <f t="shared" si="1261"/>
        <v>0</v>
      </c>
      <c r="AIO95" s="24">
        <f t="shared" si="1262"/>
        <v>0</v>
      </c>
      <c r="AIT95" s="24">
        <f t="shared" si="1263"/>
        <v>0</v>
      </c>
      <c r="AIU95" s="24">
        <f t="shared" si="1264"/>
        <v>0</v>
      </c>
      <c r="AIV95" s="24">
        <f t="shared" si="1265"/>
        <v>0</v>
      </c>
      <c r="AJA95" s="24">
        <f t="shared" si="1266"/>
        <v>0</v>
      </c>
      <c r="AJB95" s="24">
        <f t="shared" si="1267"/>
        <v>0</v>
      </c>
      <c r="AJC95" s="24">
        <f t="shared" si="1268"/>
        <v>0</v>
      </c>
      <c r="AJH95" s="24">
        <f t="shared" si="1269"/>
        <v>0</v>
      </c>
      <c r="AJI95" s="24">
        <f t="shared" si="1270"/>
        <v>0</v>
      </c>
      <c r="AJJ95" s="24">
        <f t="shared" si="1271"/>
        <v>0</v>
      </c>
      <c r="AJO95" s="24">
        <f t="shared" si="1272"/>
        <v>0</v>
      </c>
      <c r="AJP95" s="24">
        <f t="shared" si="1273"/>
        <v>0</v>
      </c>
      <c r="AJQ95" s="24">
        <f t="shared" si="1274"/>
        <v>0</v>
      </c>
      <c r="AJV95" s="24">
        <f t="shared" si="1275"/>
        <v>0</v>
      </c>
      <c r="AJW95" s="24">
        <f t="shared" si="1276"/>
        <v>0</v>
      </c>
      <c r="AJX95" s="24">
        <f t="shared" si="1277"/>
        <v>0</v>
      </c>
      <c r="AKC95" s="24">
        <f t="shared" si="1278"/>
        <v>0</v>
      </c>
      <c r="AKD95" s="24">
        <f t="shared" si="1279"/>
        <v>0</v>
      </c>
      <c r="AKE95" s="24">
        <f t="shared" si="1280"/>
        <v>0</v>
      </c>
      <c r="AKJ95" s="24">
        <f t="shared" si="1281"/>
        <v>0</v>
      </c>
      <c r="AKK95" s="24">
        <f t="shared" si="1282"/>
        <v>0</v>
      </c>
      <c r="AKL95" s="24">
        <f t="shared" si="1283"/>
        <v>0</v>
      </c>
      <c r="AKQ95" s="24">
        <f t="shared" si="1284"/>
        <v>0</v>
      </c>
      <c r="AKR95" s="24">
        <f t="shared" si="1285"/>
        <v>0</v>
      </c>
      <c r="AKS95" s="24">
        <f t="shared" si="1286"/>
        <v>0</v>
      </c>
      <c r="AKX95" s="24">
        <f t="shared" si="1287"/>
        <v>0</v>
      </c>
      <c r="AKY95" s="24">
        <f t="shared" si="1288"/>
        <v>0</v>
      </c>
      <c r="AKZ95" s="24">
        <f t="shared" si="1289"/>
        <v>0</v>
      </c>
      <c r="ALE95" s="24">
        <f t="shared" si="1290"/>
        <v>0</v>
      </c>
      <c r="ALF95" s="24">
        <f t="shared" si="1291"/>
        <v>0</v>
      </c>
      <c r="ALG95" s="24">
        <f t="shared" si="1292"/>
        <v>0</v>
      </c>
      <c r="ALL95" s="24">
        <f t="shared" si="1293"/>
        <v>0</v>
      </c>
      <c r="ALM95" s="24">
        <f t="shared" si="1294"/>
        <v>0</v>
      </c>
      <c r="ALN95" s="24">
        <f t="shared" si="1295"/>
        <v>0</v>
      </c>
      <c r="ALS95" s="24">
        <f t="shared" si="1296"/>
        <v>0</v>
      </c>
      <c r="ALT95" s="24">
        <f t="shared" si="1297"/>
        <v>0</v>
      </c>
      <c r="ALU95" s="24">
        <f t="shared" si="1298"/>
        <v>0</v>
      </c>
      <c r="ALZ95" s="24">
        <f t="shared" si="1299"/>
        <v>0</v>
      </c>
      <c r="AMA95" s="24">
        <f t="shared" si="1300"/>
        <v>0</v>
      </c>
      <c r="AMB95" s="24">
        <f t="shared" si="1301"/>
        <v>0</v>
      </c>
      <c r="AMG95" s="24">
        <f t="shared" si="1302"/>
        <v>0</v>
      </c>
      <c r="AMH95" s="24">
        <f t="shared" si="1303"/>
        <v>0</v>
      </c>
      <c r="AMI95" s="24">
        <f t="shared" si="1304"/>
        <v>0</v>
      </c>
      <c r="AMN95" s="24">
        <f t="shared" si="1305"/>
        <v>0</v>
      </c>
      <c r="AMO95" s="24">
        <f t="shared" si="1306"/>
        <v>0</v>
      </c>
      <c r="AMP95" s="24">
        <f t="shared" si="1307"/>
        <v>0</v>
      </c>
      <c r="AMU95" s="24">
        <f t="shared" si="1308"/>
        <v>0</v>
      </c>
      <c r="AMV95" s="24">
        <f t="shared" si="1309"/>
        <v>0</v>
      </c>
      <c r="AMW95" s="24">
        <f t="shared" si="1310"/>
        <v>0</v>
      </c>
      <c r="ANB95" s="24">
        <f t="shared" si="1311"/>
        <v>0</v>
      </c>
      <c r="ANC95" s="24">
        <f t="shared" si="1312"/>
        <v>0</v>
      </c>
      <c r="AND95" s="24">
        <f t="shared" si="1313"/>
        <v>0</v>
      </c>
      <c r="ANI95" s="24">
        <f t="shared" si="1314"/>
        <v>0</v>
      </c>
      <c r="ANJ95" s="24">
        <f t="shared" si="1315"/>
        <v>0</v>
      </c>
      <c r="ANK95" s="24">
        <f t="shared" si="1316"/>
        <v>0</v>
      </c>
      <c r="ANP95" s="24">
        <f t="shared" si="1317"/>
        <v>0</v>
      </c>
      <c r="ANQ95" s="24">
        <f t="shared" si="1318"/>
        <v>0</v>
      </c>
      <c r="ANR95" s="24">
        <f t="shared" si="1319"/>
        <v>0</v>
      </c>
      <c r="ANW95" s="24">
        <f t="shared" si="1320"/>
        <v>0</v>
      </c>
      <c r="ANX95" s="24">
        <f t="shared" si="1321"/>
        <v>0</v>
      </c>
      <c r="ANY95" s="24">
        <f t="shared" si="1322"/>
        <v>0</v>
      </c>
      <c r="AOD95" s="24">
        <f t="shared" si="1323"/>
        <v>0</v>
      </c>
      <c r="AOE95" s="24">
        <f t="shared" si="1324"/>
        <v>0</v>
      </c>
      <c r="AOF95" s="24">
        <f t="shared" si="1325"/>
        <v>0</v>
      </c>
      <c r="AOK95" s="24">
        <f t="shared" si="1326"/>
        <v>0</v>
      </c>
      <c r="AOL95" s="24">
        <f t="shared" si="1327"/>
        <v>0</v>
      </c>
      <c r="AOM95" s="24">
        <f t="shared" si="1328"/>
        <v>0</v>
      </c>
      <c r="AOR95" s="24">
        <f t="shared" si="1329"/>
        <v>0</v>
      </c>
      <c r="AOS95" s="24">
        <f t="shared" si="1330"/>
        <v>0</v>
      </c>
      <c r="AOT95" s="24">
        <f t="shared" si="1331"/>
        <v>0</v>
      </c>
      <c r="AOY95" s="24">
        <f t="shared" si="1332"/>
        <v>0</v>
      </c>
      <c r="AOZ95" s="24">
        <f t="shared" si="1333"/>
        <v>0</v>
      </c>
      <c r="APA95" s="24">
        <f t="shared" si="1334"/>
        <v>0</v>
      </c>
      <c r="APF95" s="24">
        <f t="shared" si="1335"/>
        <v>0</v>
      </c>
      <c r="APG95" s="24">
        <f t="shared" si="1336"/>
        <v>0</v>
      </c>
      <c r="APH95" s="24">
        <f t="shared" si="1337"/>
        <v>0</v>
      </c>
      <c r="APM95" s="24">
        <f t="shared" si="1338"/>
        <v>0</v>
      </c>
      <c r="APN95" s="24">
        <f t="shared" si="1339"/>
        <v>0</v>
      </c>
      <c r="APO95" s="24">
        <f t="shared" si="1340"/>
        <v>0</v>
      </c>
      <c r="APT95" s="24">
        <f t="shared" si="1341"/>
        <v>0</v>
      </c>
      <c r="APU95" s="24">
        <f t="shared" si="1342"/>
        <v>0</v>
      </c>
      <c r="APV95" s="24">
        <f t="shared" si="1343"/>
        <v>0</v>
      </c>
      <c r="AQA95" s="24">
        <f t="shared" si="1344"/>
        <v>0</v>
      </c>
      <c r="AQB95" s="24">
        <f t="shared" si="1345"/>
        <v>0</v>
      </c>
      <c r="AQC95" s="24">
        <f t="shared" si="1346"/>
        <v>0</v>
      </c>
      <c r="AQH95" s="24">
        <f t="shared" si="1347"/>
        <v>0</v>
      </c>
      <c r="AQI95" s="24">
        <f t="shared" si="1348"/>
        <v>0</v>
      </c>
      <c r="AQJ95" s="24">
        <f t="shared" si="1349"/>
        <v>0</v>
      </c>
      <c r="AQO95" s="24">
        <f t="shared" si="1350"/>
        <v>0</v>
      </c>
      <c r="AQP95" s="24">
        <f t="shared" si="1351"/>
        <v>0</v>
      </c>
      <c r="AQQ95" s="24">
        <f t="shared" si="1352"/>
        <v>0</v>
      </c>
      <c r="AQV95" s="24">
        <f t="shared" si="1353"/>
        <v>0</v>
      </c>
      <c r="AQW95" s="24">
        <f t="shared" si="1354"/>
        <v>0</v>
      </c>
      <c r="AQX95" s="24">
        <f t="shared" si="1355"/>
        <v>0</v>
      </c>
      <c r="ARC95" s="24">
        <f t="shared" si="1356"/>
        <v>0</v>
      </c>
      <c r="ARD95" s="24">
        <f t="shared" si="1357"/>
        <v>0</v>
      </c>
      <c r="ARE95" s="24">
        <f t="shared" si="1358"/>
        <v>0</v>
      </c>
      <c r="ARJ95" s="24">
        <f t="shared" si="1359"/>
        <v>0</v>
      </c>
      <c r="ARK95" s="24">
        <f t="shared" si="1360"/>
        <v>0</v>
      </c>
      <c r="ARL95" s="24">
        <f t="shared" si="1361"/>
        <v>0</v>
      </c>
      <c r="ARQ95" s="24">
        <f t="shared" si="1362"/>
        <v>0</v>
      </c>
      <c r="ARR95" s="24">
        <f t="shared" si="1363"/>
        <v>0</v>
      </c>
      <c r="ARS95" s="24">
        <f t="shared" si="1364"/>
        <v>0</v>
      </c>
      <c r="ARX95" s="24">
        <f t="shared" si="1365"/>
        <v>0</v>
      </c>
      <c r="ARY95" s="24">
        <f t="shared" si="1366"/>
        <v>0</v>
      </c>
      <c r="ARZ95" s="24">
        <f t="shared" si="1367"/>
        <v>0</v>
      </c>
      <c r="ASE95" s="24">
        <f t="shared" si="1368"/>
        <v>0</v>
      </c>
      <c r="ASF95" s="24">
        <f t="shared" si="1369"/>
        <v>0</v>
      </c>
      <c r="ASG95" s="24">
        <f t="shared" si="1370"/>
        <v>0</v>
      </c>
      <c r="ASL95" s="24">
        <f t="shared" si="1371"/>
        <v>0</v>
      </c>
      <c r="ASM95" s="24">
        <f t="shared" si="1372"/>
        <v>0</v>
      </c>
      <c r="ASN95" s="24">
        <f t="shared" si="1373"/>
        <v>0</v>
      </c>
      <c r="ASS95" s="24">
        <f t="shared" si="1374"/>
        <v>0</v>
      </c>
      <c r="AST95" s="24">
        <f t="shared" si="1375"/>
        <v>0</v>
      </c>
      <c r="ASU95" s="24">
        <f t="shared" si="1376"/>
        <v>0</v>
      </c>
      <c r="ASZ95" s="24">
        <f t="shared" si="1377"/>
        <v>0</v>
      </c>
      <c r="ATA95" s="24">
        <f t="shared" si="1378"/>
        <v>0</v>
      </c>
      <c r="ATB95" s="24">
        <f t="shared" si="1379"/>
        <v>0</v>
      </c>
      <c r="ATG95" s="24">
        <f t="shared" si="1380"/>
        <v>0</v>
      </c>
      <c r="ATH95" s="24">
        <f t="shared" si="1381"/>
        <v>0</v>
      </c>
      <c r="ATI95" s="24">
        <f t="shared" si="1382"/>
        <v>0</v>
      </c>
      <c r="ATN95" s="24">
        <f t="shared" si="1383"/>
        <v>0</v>
      </c>
      <c r="ATO95" s="24">
        <f t="shared" si="1384"/>
        <v>0</v>
      </c>
      <c r="ATP95" s="24">
        <f t="shared" si="1385"/>
        <v>0</v>
      </c>
      <c r="ATU95" s="24">
        <f t="shared" si="1386"/>
        <v>0</v>
      </c>
      <c r="ATV95" s="24">
        <f t="shared" si="1387"/>
        <v>0</v>
      </c>
      <c r="ATW95" s="24">
        <f t="shared" si="1388"/>
        <v>0</v>
      </c>
      <c r="AUB95" s="24">
        <f t="shared" si="1389"/>
        <v>0</v>
      </c>
      <c r="AUC95" s="24">
        <f t="shared" si="1390"/>
        <v>0</v>
      </c>
      <c r="AUD95" s="24">
        <f t="shared" si="1391"/>
        <v>0</v>
      </c>
      <c r="AUI95" s="24">
        <f t="shared" si="1392"/>
        <v>0</v>
      </c>
      <c r="AUJ95" s="24">
        <f t="shared" si="1393"/>
        <v>0</v>
      </c>
      <c r="AUK95" s="24">
        <f t="shared" si="1394"/>
        <v>0</v>
      </c>
      <c r="AUP95" s="24">
        <f t="shared" si="1395"/>
        <v>0</v>
      </c>
      <c r="AUQ95" s="24">
        <f t="shared" si="1396"/>
        <v>0</v>
      </c>
      <c r="AUR95" s="24">
        <f t="shared" si="1397"/>
        <v>0</v>
      </c>
      <c r="AUW95" s="24">
        <f t="shared" si="1398"/>
        <v>0</v>
      </c>
      <c r="AUX95" s="24">
        <f t="shared" si="1399"/>
        <v>0</v>
      </c>
      <c r="AUY95" s="24">
        <f t="shared" si="1400"/>
        <v>0</v>
      </c>
      <c r="AVD95" s="24">
        <f t="shared" si="1401"/>
        <v>0</v>
      </c>
      <c r="AVE95" s="24">
        <f t="shared" si="1402"/>
        <v>0</v>
      </c>
      <c r="AVF95" s="24">
        <f t="shared" si="1403"/>
        <v>0</v>
      </c>
      <c r="AVK95" s="24">
        <f t="shared" si="1404"/>
        <v>0</v>
      </c>
      <c r="AVL95" s="24">
        <f t="shared" si="1405"/>
        <v>0</v>
      </c>
      <c r="AVM95" s="24">
        <f t="shared" si="1406"/>
        <v>0</v>
      </c>
      <c r="AVR95" s="24">
        <f t="shared" si="1407"/>
        <v>0</v>
      </c>
      <c r="AVS95" s="24">
        <f t="shared" si="1408"/>
        <v>0</v>
      </c>
      <c r="AVT95" s="24">
        <f t="shared" si="1409"/>
        <v>0</v>
      </c>
      <c r="AVY95" s="24">
        <f t="shared" si="1410"/>
        <v>0</v>
      </c>
      <c r="AVZ95" s="24">
        <f t="shared" si="1411"/>
        <v>0</v>
      </c>
      <c r="AWA95" s="24">
        <f t="shared" si="1412"/>
        <v>0</v>
      </c>
      <c r="AWF95" s="24">
        <f t="shared" si="1413"/>
        <v>0</v>
      </c>
      <c r="AWG95" s="24">
        <f t="shared" si="1414"/>
        <v>0</v>
      </c>
      <c r="AWH95" s="24">
        <f t="shared" si="1415"/>
        <v>0</v>
      </c>
      <c r="AWM95" s="24">
        <f t="shared" si="1416"/>
        <v>0</v>
      </c>
      <c r="AWN95" s="24">
        <f t="shared" si="1417"/>
        <v>0</v>
      </c>
      <c r="AWO95" s="24">
        <f t="shared" si="1418"/>
        <v>0</v>
      </c>
      <c r="AWT95" s="24">
        <f t="shared" si="1419"/>
        <v>0</v>
      </c>
      <c r="AWU95" s="24">
        <f t="shared" si="1420"/>
        <v>0</v>
      </c>
      <c r="AWV95" s="24">
        <f t="shared" si="1421"/>
        <v>0</v>
      </c>
      <c r="AXA95" s="24">
        <f t="shared" si="1422"/>
        <v>0</v>
      </c>
      <c r="AXB95" s="24">
        <f t="shared" si="1423"/>
        <v>0</v>
      </c>
      <c r="AXC95" s="24">
        <f t="shared" si="1424"/>
        <v>0</v>
      </c>
      <c r="AXH95" s="24">
        <f t="shared" si="1425"/>
        <v>0</v>
      </c>
      <c r="AXI95" s="24">
        <f t="shared" si="1426"/>
        <v>0</v>
      </c>
      <c r="AXJ95" s="24">
        <f t="shared" si="1427"/>
        <v>0</v>
      </c>
      <c r="AXO95" s="24">
        <f t="shared" si="1428"/>
        <v>0</v>
      </c>
      <c r="AXP95" s="24">
        <f t="shared" si="1429"/>
        <v>0</v>
      </c>
      <c r="AXQ95" s="24">
        <f t="shared" si="1430"/>
        <v>0</v>
      </c>
      <c r="AXV95" s="24">
        <f t="shared" si="1431"/>
        <v>0</v>
      </c>
      <c r="AXW95" s="24">
        <f t="shared" si="1432"/>
        <v>0</v>
      </c>
      <c r="AXX95" s="24">
        <f t="shared" si="1433"/>
        <v>0</v>
      </c>
      <c r="AYC95" s="24">
        <f t="shared" si="1434"/>
        <v>0</v>
      </c>
      <c r="AYD95" s="24">
        <f t="shared" si="1435"/>
        <v>0</v>
      </c>
      <c r="AYE95" s="24">
        <f t="shared" si="1436"/>
        <v>0</v>
      </c>
      <c r="AYJ95" s="24">
        <f t="shared" si="1437"/>
        <v>0</v>
      </c>
      <c r="AYK95" s="24">
        <f t="shared" si="1438"/>
        <v>0</v>
      </c>
      <c r="AYL95" s="24">
        <f t="shared" si="1439"/>
        <v>0</v>
      </c>
      <c r="AYQ95" s="24">
        <f t="shared" si="1440"/>
        <v>0</v>
      </c>
      <c r="AYR95" s="24">
        <f t="shared" si="1441"/>
        <v>0</v>
      </c>
      <c r="AYS95" s="24">
        <f t="shared" si="1442"/>
        <v>0</v>
      </c>
      <c r="AYX95" s="24">
        <f t="shared" si="1443"/>
        <v>0</v>
      </c>
      <c r="AYY95" s="24">
        <f t="shared" si="1444"/>
        <v>0</v>
      </c>
      <c r="AYZ95" s="24">
        <f t="shared" si="1445"/>
        <v>0</v>
      </c>
      <c r="AZE95" s="24">
        <f t="shared" si="1446"/>
        <v>0</v>
      </c>
      <c r="AZF95" s="24">
        <f t="shared" si="1447"/>
        <v>0</v>
      </c>
      <c r="AZG95" s="24">
        <f t="shared" si="1448"/>
        <v>0</v>
      </c>
      <c r="AZL95" s="24">
        <f t="shared" si="1449"/>
        <v>0</v>
      </c>
      <c r="AZM95" s="24">
        <f t="shared" si="1450"/>
        <v>0</v>
      </c>
      <c r="AZN95" s="24">
        <f t="shared" si="1451"/>
        <v>0</v>
      </c>
      <c r="AZS95" s="24">
        <f t="shared" si="1452"/>
        <v>0</v>
      </c>
      <c r="AZT95" s="24">
        <f t="shared" si="1453"/>
        <v>0</v>
      </c>
      <c r="AZU95" s="24">
        <f t="shared" si="1454"/>
        <v>0</v>
      </c>
      <c r="AZZ95" s="24">
        <f t="shared" si="1455"/>
        <v>0</v>
      </c>
      <c r="BAA95" s="24">
        <f t="shared" si="1456"/>
        <v>0</v>
      </c>
      <c r="BAB95" s="24">
        <f t="shared" si="1457"/>
        <v>0</v>
      </c>
      <c r="BAG95" s="24">
        <f t="shared" si="1458"/>
        <v>0</v>
      </c>
      <c r="BAH95" s="24">
        <f t="shared" si="1459"/>
        <v>0</v>
      </c>
      <c r="BAI95" s="24">
        <f t="shared" si="1460"/>
        <v>0</v>
      </c>
      <c r="BAN95" s="24">
        <f t="shared" si="1461"/>
        <v>0</v>
      </c>
      <c r="BAO95" s="24">
        <f t="shared" si="1462"/>
        <v>0</v>
      </c>
      <c r="BAP95" s="24">
        <f t="shared" si="1463"/>
        <v>0</v>
      </c>
      <c r="BAU95" s="24">
        <f t="shared" si="1464"/>
        <v>0</v>
      </c>
      <c r="BAV95" s="24">
        <f t="shared" si="1465"/>
        <v>0</v>
      </c>
      <c r="BAW95" s="24">
        <f t="shared" si="1466"/>
        <v>0</v>
      </c>
      <c r="BBB95" s="24">
        <f t="shared" si="1467"/>
        <v>0</v>
      </c>
      <c r="BBC95" s="24">
        <f t="shared" si="1468"/>
        <v>0</v>
      </c>
      <c r="BBD95" s="24">
        <f t="shared" si="1469"/>
        <v>0</v>
      </c>
      <c r="BBI95" s="24">
        <f t="shared" si="1470"/>
        <v>0</v>
      </c>
      <c r="BBJ95" s="24">
        <f t="shared" si="1471"/>
        <v>0</v>
      </c>
      <c r="BBK95" s="24">
        <f t="shared" si="1472"/>
        <v>0</v>
      </c>
      <c r="BBP95" s="24">
        <f t="shared" si="1473"/>
        <v>0</v>
      </c>
      <c r="BBQ95" s="24">
        <f t="shared" si="1474"/>
        <v>0</v>
      </c>
      <c r="BBR95" s="24">
        <f t="shared" si="1475"/>
        <v>0</v>
      </c>
      <c r="BBW95" s="24">
        <f t="shared" si="1476"/>
        <v>0</v>
      </c>
      <c r="BBX95" s="24">
        <f t="shared" si="1477"/>
        <v>0</v>
      </c>
      <c r="BBY95" s="24">
        <f t="shared" si="1478"/>
        <v>0</v>
      </c>
      <c r="BCD95" s="24">
        <f t="shared" si="1479"/>
        <v>0</v>
      </c>
      <c r="BCE95" s="24">
        <f t="shared" si="1480"/>
        <v>0</v>
      </c>
      <c r="BCF95" s="24">
        <f t="shared" si="1481"/>
        <v>0</v>
      </c>
      <c r="BCK95" s="24">
        <f t="shared" si="1482"/>
        <v>0</v>
      </c>
      <c r="BCL95" s="24">
        <f t="shared" si="1483"/>
        <v>0</v>
      </c>
      <c r="BCM95" s="24">
        <f t="shared" si="1484"/>
        <v>0</v>
      </c>
      <c r="BCR95" s="24">
        <f t="shared" si="1485"/>
        <v>0</v>
      </c>
      <c r="BCS95" s="24">
        <f t="shared" si="1486"/>
        <v>0</v>
      </c>
      <c r="BCT95" s="24">
        <f t="shared" si="1487"/>
        <v>0</v>
      </c>
      <c r="BCY95" s="24">
        <f t="shared" si="1488"/>
        <v>0</v>
      </c>
      <c r="BCZ95" s="24">
        <f t="shared" si="1489"/>
        <v>0</v>
      </c>
      <c r="BDA95" s="24">
        <f t="shared" si="1490"/>
        <v>0</v>
      </c>
      <c r="BDF95" s="24">
        <f t="shared" si="1491"/>
        <v>0</v>
      </c>
      <c r="BDG95" s="24">
        <f t="shared" si="1492"/>
        <v>0</v>
      </c>
      <c r="BDH95" s="24">
        <f t="shared" si="1493"/>
        <v>0</v>
      </c>
      <c r="BDM95" s="24">
        <f t="shared" si="1494"/>
        <v>0</v>
      </c>
      <c r="BDN95" s="24">
        <f t="shared" si="1495"/>
        <v>0</v>
      </c>
      <c r="BDO95" s="24">
        <f t="shared" si="1496"/>
        <v>0</v>
      </c>
      <c r="BDT95" s="24">
        <f t="shared" si="1497"/>
        <v>0</v>
      </c>
      <c r="BDU95" s="24">
        <f t="shared" si="1498"/>
        <v>0</v>
      </c>
      <c r="BDV95" s="24">
        <f t="shared" si="1499"/>
        <v>0</v>
      </c>
      <c r="BEA95" s="24">
        <f t="shared" si="1500"/>
        <v>0</v>
      </c>
      <c r="BEB95" s="24">
        <f t="shared" si="1501"/>
        <v>0</v>
      </c>
      <c r="BEC95" s="24">
        <f t="shared" si="1502"/>
        <v>0</v>
      </c>
      <c r="BEH95" s="24">
        <f t="shared" si="1503"/>
        <v>0</v>
      </c>
      <c r="BEI95" s="24">
        <f t="shared" si="1504"/>
        <v>0</v>
      </c>
      <c r="BEJ95" s="24">
        <f t="shared" si="1505"/>
        <v>0</v>
      </c>
      <c r="BEO95" s="24">
        <f t="shared" si="1506"/>
        <v>0</v>
      </c>
      <c r="BEP95" s="24">
        <f t="shared" si="1507"/>
        <v>0</v>
      </c>
      <c r="BEQ95" s="24">
        <f t="shared" si="1508"/>
        <v>0</v>
      </c>
      <c r="BEV95" s="24">
        <f t="shared" si="1509"/>
        <v>0</v>
      </c>
      <c r="BEW95" s="24">
        <f t="shared" si="1510"/>
        <v>0</v>
      </c>
      <c r="BEX95" s="24">
        <f t="shared" si="1511"/>
        <v>0</v>
      </c>
      <c r="BFC95" s="24">
        <f t="shared" si="1512"/>
        <v>0</v>
      </c>
      <c r="BFD95" s="24">
        <f t="shared" si="1513"/>
        <v>0</v>
      </c>
      <c r="BFE95" s="24">
        <f t="shared" si="1514"/>
        <v>0</v>
      </c>
      <c r="BFJ95" s="24">
        <f t="shared" si="1515"/>
        <v>0</v>
      </c>
      <c r="BFK95" s="24">
        <f t="shared" si="1516"/>
        <v>0</v>
      </c>
      <c r="BFL95" s="24">
        <f t="shared" si="1517"/>
        <v>0</v>
      </c>
      <c r="BFQ95" s="24">
        <f t="shared" si="1518"/>
        <v>0</v>
      </c>
      <c r="BFR95" s="24">
        <f t="shared" si="1519"/>
        <v>0</v>
      </c>
      <c r="BFS95" s="24">
        <f t="shared" si="1520"/>
        <v>0</v>
      </c>
      <c r="BFX95" s="24">
        <f t="shared" si="1521"/>
        <v>0</v>
      </c>
      <c r="BFY95" s="24">
        <f t="shared" si="1522"/>
        <v>0</v>
      </c>
      <c r="BFZ95" s="24">
        <f t="shared" si="1523"/>
        <v>0</v>
      </c>
      <c r="BGE95" s="24">
        <f t="shared" si="1524"/>
        <v>0</v>
      </c>
      <c r="BGF95" s="24">
        <f t="shared" si="1525"/>
        <v>0</v>
      </c>
      <c r="BGG95" s="24">
        <f t="shared" si="1526"/>
        <v>0</v>
      </c>
      <c r="BGL95" s="24">
        <f t="shared" si="1527"/>
        <v>0</v>
      </c>
      <c r="BGM95" s="24">
        <f t="shared" si="1528"/>
        <v>0</v>
      </c>
      <c r="BGN95" s="24">
        <f t="shared" si="1529"/>
        <v>0</v>
      </c>
      <c r="BGS95" s="24">
        <f t="shared" si="1530"/>
        <v>0</v>
      </c>
      <c r="BGT95" s="24">
        <f t="shared" si="1531"/>
        <v>0</v>
      </c>
      <c r="BGU95" s="24">
        <f t="shared" si="1532"/>
        <v>0</v>
      </c>
      <c r="BGZ95" s="24">
        <f t="shared" si="1533"/>
        <v>0</v>
      </c>
      <c r="BHA95" s="24">
        <f t="shared" si="1534"/>
        <v>0</v>
      </c>
      <c r="BHB95" s="24">
        <f t="shared" si="1535"/>
        <v>0</v>
      </c>
      <c r="BHG95" s="24">
        <f t="shared" si="1536"/>
        <v>0</v>
      </c>
      <c r="BHH95" s="24">
        <f t="shared" si="1537"/>
        <v>0</v>
      </c>
      <c r="BHI95" s="24">
        <f t="shared" si="1538"/>
        <v>0</v>
      </c>
      <c r="BHN95" s="24">
        <f t="shared" si="1539"/>
        <v>0</v>
      </c>
      <c r="BHO95" s="24">
        <f t="shared" si="1540"/>
        <v>0</v>
      </c>
      <c r="BHP95" s="24">
        <f t="shared" si="1541"/>
        <v>0</v>
      </c>
      <c r="BHU95" s="24">
        <f t="shared" si="1542"/>
        <v>0</v>
      </c>
      <c r="BHV95" s="24">
        <f t="shared" si="1543"/>
        <v>0</v>
      </c>
      <c r="BHW95" s="24">
        <f t="shared" si="1544"/>
        <v>0</v>
      </c>
      <c r="BIB95" s="24">
        <f t="shared" si="1545"/>
        <v>0</v>
      </c>
      <c r="BIC95" s="24">
        <f t="shared" si="1546"/>
        <v>0</v>
      </c>
      <c r="BID95" s="24">
        <f t="shared" si="1547"/>
        <v>0</v>
      </c>
      <c r="BII95" s="24">
        <f t="shared" si="1548"/>
        <v>0</v>
      </c>
      <c r="BIJ95" s="24">
        <f t="shared" si="1549"/>
        <v>0</v>
      </c>
      <c r="BIK95" s="24">
        <f t="shared" si="1550"/>
        <v>0</v>
      </c>
      <c r="BIP95" s="24">
        <f t="shared" si="1551"/>
        <v>0</v>
      </c>
      <c r="BIQ95" s="24">
        <f t="shared" si="1552"/>
        <v>0</v>
      </c>
      <c r="BIR95" s="24">
        <f t="shared" si="1553"/>
        <v>0</v>
      </c>
      <c r="BIW95" s="24">
        <f t="shared" si="1554"/>
        <v>0</v>
      </c>
      <c r="BIX95" s="24">
        <f t="shared" si="1555"/>
        <v>0</v>
      </c>
      <c r="BIY95" s="24">
        <f t="shared" si="1556"/>
        <v>0</v>
      </c>
      <c r="BJD95" s="24">
        <f t="shared" si="1557"/>
        <v>0</v>
      </c>
      <c r="BJE95" s="24">
        <f t="shared" si="1558"/>
        <v>0</v>
      </c>
      <c r="BJF95" s="24">
        <f t="shared" si="1559"/>
        <v>0</v>
      </c>
      <c r="BJK95" s="24">
        <f t="shared" si="1560"/>
        <v>0</v>
      </c>
      <c r="BJL95" s="24">
        <f t="shared" si="1561"/>
        <v>0</v>
      </c>
      <c r="BJM95" s="24">
        <f t="shared" si="1562"/>
        <v>0</v>
      </c>
      <c r="BJR95" s="24">
        <f t="shared" si="1563"/>
        <v>0</v>
      </c>
      <c r="BJS95" s="24">
        <f t="shared" si="1564"/>
        <v>0</v>
      </c>
      <c r="BJT95" s="24">
        <f t="shared" si="1565"/>
        <v>0</v>
      </c>
      <c r="BJY95" s="24">
        <f t="shared" si="1566"/>
        <v>0</v>
      </c>
      <c r="BJZ95" s="24">
        <f t="shared" si="1567"/>
        <v>0</v>
      </c>
      <c r="BKA95" s="24">
        <f t="shared" si="1568"/>
        <v>0</v>
      </c>
      <c r="BKF95" s="24">
        <f t="shared" si="1569"/>
        <v>0</v>
      </c>
      <c r="BKG95" s="24">
        <f t="shared" si="1570"/>
        <v>0</v>
      </c>
      <c r="BKH95" s="24">
        <f t="shared" si="1571"/>
        <v>0</v>
      </c>
      <c r="BKM95" s="24">
        <f t="shared" si="1572"/>
        <v>0</v>
      </c>
      <c r="BKN95" s="24">
        <f t="shared" si="1573"/>
        <v>0</v>
      </c>
      <c r="BKO95" s="24">
        <f t="shared" si="1574"/>
        <v>0</v>
      </c>
      <c r="BKT95" s="24">
        <f t="shared" si="1575"/>
        <v>0</v>
      </c>
      <c r="BKU95" s="24">
        <f t="shared" si="1576"/>
        <v>0</v>
      </c>
      <c r="BKV95" s="24">
        <f t="shared" si="1577"/>
        <v>0</v>
      </c>
      <c r="BLA95" s="24">
        <f t="shared" si="1578"/>
        <v>0</v>
      </c>
      <c r="BLB95" s="24">
        <f t="shared" si="1579"/>
        <v>0</v>
      </c>
      <c r="BLC95" s="24">
        <f t="shared" si="1580"/>
        <v>0</v>
      </c>
      <c r="BLH95" s="24">
        <f t="shared" si="1581"/>
        <v>0</v>
      </c>
      <c r="BLI95" s="24">
        <f t="shared" si="1582"/>
        <v>0</v>
      </c>
      <c r="BLJ95" s="24">
        <f t="shared" si="1583"/>
        <v>0</v>
      </c>
      <c r="BLO95" s="24">
        <f t="shared" si="1584"/>
        <v>0</v>
      </c>
      <c r="BLP95" s="24">
        <f t="shared" si="1585"/>
        <v>0</v>
      </c>
      <c r="BLQ95" s="24">
        <f t="shared" si="1586"/>
        <v>0</v>
      </c>
      <c r="BLV95" s="24">
        <f t="shared" si="1587"/>
        <v>0</v>
      </c>
      <c r="BLW95" s="24">
        <f t="shared" si="1588"/>
        <v>0</v>
      </c>
      <c r="BLX95" s="24">
        <f t="shared" si="1589"/>
        <v>0</v>
      </c>
      <c r="BMC95" s="24">
        <f t="shared" si="1590"/>
        <v>0</v>
      </c>
      <c r="BMD95" s="24">
        <f t="shared" si="1591"/>
        <v>0</v>
      </c>
      <c r="BME95" s="24">
        <f t="shared" si="1592"/>
        <v>0</v>
      </c>
      <c r="BMJ95" s="24">
        <f t="shared" si="1593"/>
        <v>0</v>
      </c>
      <c r="BMK95" s="24">
        <f t="shared" si="1594"/>
        <v>0</v>
      </c>
      <c r="BML95" s="24">
        <f t="shared" si="1595"/>
        <v>0</v>
      </c>
      <c r="BMQ95" s="24">
        <f t="shared" si="1596"/>
        <v>0</v>
      </c>
      <c r="BMR95" s="24">
        <f t="shared" si="1597"/>
        <v>0</v>
      </c>
      <c r="BMS95" s="24">
        <f t="shared" si="1598"/>
        <v>0</v>
      </c>
      <c r="BMX95" s="24">
        <f t="shared" si="1599"/>
        <v>0</v>
      </c>
      <c r="BMY95" s="24">
        <f t="shared" si="1600"/>
        <v>0</v>
      </c>
      <c r="BMZ95" s="24">
        <f t="shared" si="1601"/>
        <v>0</v>
      </c>
      <c r="BNE95" s="24">
        <f t="shared" si="1602"/>
        <v>0</v>
      </c>
      <c r="BNF95" s="24">
        <f t="shared" si="1603"/>
        <v>0</v>
      </c>
      <c r="BNG95" s="24">
        <f t="shared" si="1604"/>
        <v>0</v>
      </c>
      <c r="BNL95" s="24">
        <f t="shared" si="1605"/>
        <v>0</v>
      </c>
      <c r="BNM95" s="24">
        <f t="shared" si="1606"/>
        <v>0</v>
      </c>
      <c r="BNN95" s="24">
        <f t="shared" si="1607"/>
        <v>0</v>
      </c>
      <c r="BNS95" s="24">
        <f t="shared" si="1608"/>
        <v>0</v>
      </c>
      <c r="BNT95" s="24">
        <f t="shared" si="1609"/>
        <v>0</v>
      </c>
      <c r="BNU95" s="24">
        <f t="shared" si="1610"/>
        <v>0</v>
      </c>
      <c r="BNZ95" s="24">
        <f t="shared" si="1611"/>
        <v>0</v>
      </c>
      <c r="BOA95" s="24">
        <f t="shared" si="1612"/>
        <v>0</v>
      </c>
      <c r="BOB95" s="24">
        <f t="shared" si="1613"/>
        <v>0</v>
      </c>
      <c r="BOG95" s="24">
        <f t="shared" si="1614"/>
        <v>0</v>
      </c>
      <c r="BOH95" s="24">
        <f t="shared" si="1615"/>
        <v>0</v>
      </c>
      <c r="BOI95" s="24">
        <f t="shared" si="1616"/>
        <v>0</v>
      </c>
      <c r="BON95" s="24">
        <f t="shared" si="1617"/>
        <v>0</v>
      </c>
      <c r="BOO95" s="24">
        <f t="shared" si="1618"/>
        <v>0</v>
      </c>
      <c r="BOP95" s="24">
        <f t="shared" si="1619"/>
        <v>0</v>
      </c>
      <c r="BOU95" s="24">
        <f t="shared" si="1620"/>
        <v>0</v>
      </c>
      <c r="BOV95" s="24">
        <f t="shared" si="1621"/>
        <v>0</v>
      </c>
      <c r="BOW95" s="24">
        <f t="shared" si="1622"/>
        <v>0</v>
      </c>
      <c r="BPB95" s="24">
        <f t="shared" si="1623"/>
        <v>0</v>
      </c>
      <c r="BPC95" s="24">
        <f t="shared" si="1624"/>
        <v>0</v>
      </c>
      <c r="BPD95" s="24">
        <f t="shared" si="1625"/>
        <v>0</v>
      </c>
      <c r="BPI95" s="24">
        <f t="shared" si="1626"/>
        <v>0</v>
      </c>
      <c r="BPJ95" s="24">
        <f t="shared" si="1627"/>
        <v>0</v>
      </c>
      <c r="BPK95" s="24">
        <f t="shared" si="1628"/>
        <v>0</v>
      </c>
      <c r="BPP95" s="24">
        <f t="shared" si="1629"/>
        <v>0</v>
      </c>
      <c r="BPQ95" s="24">
        <f t="shared" si="1630"/>
        <v>0</v>
      </c>
      <c r="BPR95" s="24">
        <f t="shared" si="1631"/>
        <v>0</v>
      </c>
      <c r="BPW95" s="24">
        <f t="shared" si="1632"/>
        <v>0</v>
      </c>
      <c r="BPX95" s="24">
        <f t="shared" si="1633"/>
        <v>0</v>
      </c>
      <c r="BPY95" s="24">
        <f t="shared" si="1634"/>
        <v>0</v>
      </c>
      <c r="BQD95" s="24">
        <f t="shared" si="1635"/>
        <v>0</v>
      </c>
      <c r="BQE95" s="24">
        <f t="shared" si="1636"/>
        <v>0</v>
      </c>
      <c r="BQF95" s="24">
        <f t="shared" si="1637"/>
        <v>0</v>
      </c>
      <c r="BQK95" s="24">
        <f t="shared" si="1638"/>
        <v>0</v>
      </c>
      <c r="BQL95" s="24">
        <f t="shared" si="1639"/>
        <v>0</v>
      </c>
      <c r="BQM95" s="24">
        <f t="shared" si="1640"/>
        <v>0</v>
      </c>
      <c r="BQR95" s="24">
        <f t="shared" si="1641"/>
        <v>0</v>
      </c>
      <c r="BQS95" s="24">
        <f t="shared" si="1642"/>
        <v>0</v>
      </c>
      <c r="BQT95" s="24">
        <f t="shared" si="1643"/>
        <v>0</v>
      </c>
      <c r="BQY95" s="24">
        <f t="shared" si="1644"/>
        <v>0</v>
      </c>
      <c r="BQZ95" s="24">
        <f t="shared" si="1645"/>
        <v>0</v>
      </c>
      <c r="BRA95" s="24">
        <f t="shared" si="1646"/>
        <v>0</v>
      </c>
      <c r="BRF95" s="24">
        <f t="shared" si="1647"/>
        <v>0</v>
      </c>
      <c r="BRG95" s="24">
        <f t="shared" si="1648"/>
        <v>0</v>
      </c>
      <c r="BRH95" s="24">
        <f t="shared" si="1649"/>
        <v>0</v>
      </c>
      <c r="BRM95" s="24">
        <f t="shared" si="1650"/>
        <v>0</v>
      </c>
      <c r="BRN95" s="24">
        <f t="shared" si="1651"/>
        <v>0</v>
      </c>
      <c r="BRO95" s="24">
        <f t="shared" si="1652"/>
        <v>0</v>
      </c>
      <c r="BRT95" s="24">
        <f t="shared" si="1653"/>
        <v>0</v>
      </c>
      <c r="BRU95" s="24">
        <f t="shared" si="1654"/>
        <v>0</v>
      </c>
      <c r="BRV95" s="24">
        <f t="shared" si="1655"/>
        <v>0</v>
      </c>
      <c r="BSA95" s="24">
        <f t="shared" si="1656"/>
        <v>0</v>
      </c>
      <c r="BSB95" s="24">
        <f t="shared" si="1657"/>
        <v>0</v>
      </c>
      <c r="BSC95" s="24">
        <f t="shared" si="1658"/>
        <v>0</v>
      </c>
      <c r="BSH95" s="24">
        <f t="shared" si="1659"/>
        <v>0</v>
      </c>
      <c r="BSI95" s="24">
        <f t="shared" si="1660"/>
        <v>0</v>
      </c>
      <c r="BSJ95" s="24">
        <f t="shared" si="1661"/>
        <v>0</v>
      </c>
      <c r="BSO95" s="24">
        <f t="shared" si="1662"/>
        <v>0</v>
      </c>
      <c r="BSP95" s="24">
        <f t="shared" si="1663"/>
        <v>0</v>
      </c>
      <c r="BSQ95" s="24">
        <f t="shared" si="1664"/>
        <v>0</v>
      </c>
      <c r="BSV95" s="24">
        <f t="shared" si="1665"/>
        <v>0</v>
      </c>
      <c r="BSW95" s="24">
        <f t="shared" si="1666"/>
        <v>0</v>
      </c>
      <c r="BSX95" s="24">
        <f t="shared" si="1667"/>
        <v>0</v>
      </c>
      <c r="BTC95" s="24">
        <f t="shared" si="1668"/>
        <v>0</v>
      </c>
      <c r="BTD95" s="24">
        <f t="shared" si="1669"/>
        <v>0</v>
      </c>
      <c r="BTE95" s="24">
        <f t="shared" si="1670"/>
        <v>0</v>
      </c>
      <c r="BTJ95" s="24">
        <f t="shared" si="1671"/>
        <v>0</v>
      </c>
      <c r="BTK95" s="24">
        <f t="shared" si="1672"/>
        <v>0</v>
      </c>
      <c r="BTL95" s="24">
        <f t="shared" si="1673"/>
        <v>0</v>
      </c>
      <c r="BTQ95" s="24">
        <f t="shared" si="1674"/>
        <v>0</v>
      </c>
      <c r="BTR95" s="24">
        <f t="shared" si="1675"/>
        <v>0</v>
      </c>
      <c r="BTS95" s="24">
        <f t="shared" si="1676"/>
        <v>0</v>
      </c>
      <c r="BTX95" s="24">
        <f t="shared" si="1677"/>
        <v>0</v>
      </c>
      <c r="BTY95" s="24">
        <f t="shared" si="1678"/>
        <v>0</v>
      </c>
      <c r="BTZ95" s="24">
        <f t="shared" si="1679"/>
        <v>0</v>
      </c>
      <c r="BUE95" s="24">
        <f t="shared" si="1680"/>
        <v>0</v>
      </c>
      <c r="BUF95" s="24">
        <f t="shared" si="1681"/>
        <v>0</v>
      </c>
      <c r="BUG95" s="24">
        <f t="shared" si="1682"/>
        <v>0</v>
      </c>
      <c r="BUL95" s="24">
        <f t="shared" si="1683"/>
        <v>0</v>
      </c>
      <c r="BUM95" s="24">
        <f t="shared" si="1684"/>
        <v>0</v>
      </c>
      <c r="BUN95" s="24">
        <f t="shared" si="1685"/>
        <v>0</v>
      </c>
      <c r="BUS95" s="24">
        <f t="shared" si="1686"/>
        <v>0</v>
      </c>
      <c r="BUT95" s="24">
        <f t="shared" si="1687"/>
        <v>0</v>
      </c>
      <c r="BUU95" s="24">
        <f t="shared" si="1688"/>
        <v>0</v>
      </c>
      <c r="BUZ95" s="24">
        <f t="shared" si="1689"/>
        <v>0</v>
      </c>
      <c r="BVA95" s="24">
        <f t="shared" si="1690"/>
        <v>0</v>
      </c>
      <c r="BVB95" s="24">
        <f t="shared" si="1691"/>
        <v>0</v>
      </c>
      <c r="BVG95" s="24">
        <f t="shared" si="1692"/>
        <v>0</v>
      </c>
      <c r="BVH95" s="24">
        <f t="shared" si="1693"/>
        <v>0</v>
      </c>
      <c r="BVI95" s="24">
        <f t="shared" si="1694"/>
        <v>0</v>
      </c>
      <c r="BVN95" s="24">
        <f t="shared" si="1695"/>
        <v>0</v>
      </c>
      <c r="BVO95" s="24">
        <f t="shared" si="1696"/>
        <v>0</v>
      </c>
      <c r="BVP95" s="24">
        <f t="shared" si="1697"/>
        <v>0</v>
      </c>
      <c r="BVU95" s="24">
        <f t="shared" si="1698"/>
        <v>0</v>
      </c>
      <c r="BVV95" s="24">
        <f t="shared" si="1699"/>
        <v>0</v>
      </c>
      <c r="BVW95" s="24">
        <f t="shared" si="1700"/>
        <v>0</v>
      </c>
      <c r="BVX95"/>
      <c r="BVY95"/>
      <c r="BVZ95"/>
      <c r="BWA95"/>
      <c r="BWB95" s="24">
        <f t="shared" si="1701"/>
        <v>0</v>
      </c>
      <c r="BWC95" s="24">
        <f t="shared" si="1702"/>
        <v>0</v>
      </c>
      <c r="BWD95" s="24">
        <f t="shared" si="1703"/>
        <v>0</v>
      </c>
      <c r="BWI95" s="24">
        <f t="shared" si="1704"/>
        <v>0</v>
      </c>
      <c r="BWJ95" s="24">
        <f t="shared" si="1705"/>
        <v>0</v>
      </c>
      <c r="BWK95" s="24">
        <f t="shared" si="1706"/>
        <v>0</v>
      </c>
      <c r="BWP95" s="24">
        <f t="shared" si="1707"/>
        <v>0</v>
      </c>
      <c r="BWQ95" s="24">
        <f t="shared" si="1708"/>
        <v>0</v>
      </c>
      <c r="BWR95" s="24">
        <f t="shared" si="1709"/>
        <v>0</v>
      </c>
      <c r="BWW95" s="24">
        <f t="shared" si="1710"/>
        <v>0</v>
      </c>
      <c r="BWX95" s="24">
        <f t="shared" si="1711"/>
        <v>0</v>
      </c>
      <c r="BWY95" s="24">
        <f t="shared" si="1712"/>
        <v>0</v>
      </c>
      <c r="BXD95" s="24">
        <f t="shared" si="1713"/>
        <v>0</v>
      </c>
      <c r="BXE95" s="24">
        <f t="shared" si="1714"/>
        <v>0</v>
      </c>
      <c r="BXF95" s="24">
        <f t="shared" si="1715"/>
        <v>0</v>
      </c>
      <c r="BXK95" s="24">
        <f t="shared" si="1716"/>
        <v>0</v>
      </c>
      <c r="BXL95" s="24">
        <f t="shared" si="1717"/>
        <v>0</v>
      </c>
      <c r="BXM95" s="24">
        <f t="shared" si="1718"/>
        <v>0</v>
      </c>
      <c r="BXR95" s="24">
        <f t="shared" si="1719"/>
        <v>0</v>
      </c>
      <c r="BXS95" s="24">
        <f t="shared" si="1720"/>
        <v>0</v>
      </c>
      <c r="BXT95" s="24">
        <f t="shared" si="1721"/>
        <v>0</v>
      </c>
      <c r="BXY95" s="24">
        <f t="shared" si="1722"/>
        <v>0</v>
      </c>
      <c r="BXZ95" s="24">
        <f t="shared" si="1723"/>
        <v>0</v>
      </c>
      <c r="BYA95" s="24">
        <f t="shared" si="1724"/>
        <v>0</v>
      </c>
      <c r="BYF95" s="24">
        <f t="shared" si="1725"/>
        <v>0</v>
      </c>
      <c r="BYG95" s="24">
        <f t="shared" si="1726"/>
        <v>0</v>
      </c>
      <c r="BYH95" s="24">
        <f t="shared" si="1727"/>
        <v>0</v>
      </c>
      <c r="BYM95" s="24">
        <f t="shared" si="1728"/>
        <v>0</v>
      </c>
      <c r="BYN95" s="24">
        <f t="shared" si="1729"/>
        <v>0</v>
      </c>
      <c r="BYO95" s="24">
        <f t="shared" si="1730"/>
        <v>0</v>
      </c>
      <c r="BYT95" s="24">
        <f t="shared" si="1731"/>
        <v>0</v>
      </c>
      <c r="BYU95" s="24">
        <f t="shared" si="1732"/>
        <v>0</v>
      </c>
      <c r="BYV95" s="24">
        <f t="shared" si="1733"/>
        <v>0</v>
      </c>
    </row>
    <row r="96" spans="6:1023 1028:2024" x14ac:dyDescent="0.3">
      <c r="F96" s="82">
        <f t="shared" si="867"/>
        <v>0</v>
      </c>
      <c r="G96" s="82">
        <f t="shared" si="868"/>
        <v>0</v>
      </c>
      <c r="H96" s="82">
        <f t="shared" si="869"/>
        <v>0</v>
      </c>
      <c r="M96" s="15">
        <f t="shared" si="870"/>
        <v>0</v>
      </c>
      <c r="N96" s="15">
        <f t="shared" si="871"/>
        <v>0</v>
      </c>
      <c r="O96" s="15">
        <f t="shared" si="872"/>
        <v>0</v>
      </c>
      <c r="T96" s="15">
        <f t="shared" si="873"/>
        <v>0</v>
      </c>
      <c r="U96" s="15">
        <f t="shared" si="874"/>
        <v>0</v>
      </c>
      <c r="V96" s="15">
        <f t="shared" si="875"/>
        <v>0</v>
      </c>
      <c r="AA96" s="15">
        <f t="shared" si="876"/>
        <v>0</v>
      </c>
      <c r="AB96" s="15">
        <f t="shared" si="877"/>
        <v>0</v>
      </c>
      <c r="AC96" s="15">
        <f t="shared" si="878"/>
        <v>0</v>
      </c>
      <c r="AD96" s="16"/>
      <c r="AE96" s="15"/>
      <c r="AF96" s="15"/>
      <c r="AG96" s="15"/>
      <c r="AH96" s="15">
        <f t="shared" si="879"/>
        <v>0</v>
      </c>
      <c r="AI96" s="15">
        <f t="shared" si="880"/>
        <v>0</v>
      </c>
      <c r="AJ96" s="15">
        <f t="shared" si="881"/>
        <v>0</v>
      </c>
      <c r="AO96" s="15">
        <f t="shared" si="882"/>
        <v>0</v>
      </c>
      <c r="AP96" s="15">
        <f t="shared" si="883"/>
        <v>0</v>
      </c>
      <c r="AQ96" s="15">
        <f t="shared" si="884"/>
        <v>0</v>
      </c>
      <c r="AV96" s="15">
        <f t="shared" si="885"/>
        <v>0</v>
      </c>
      <c r="AW96" s="15">
        <f t="shared" si="886"/>
        <v>0</v>
      </c>
      <c r="AX96" s="15">
        <f t="shared" si="887"/>
        <v>0</v>
      </c>
      <c r="BC96" s="15">
        <f t="shared" si="888"/>
        <v>0</v>
      </c>
      <c r="BD96" s="15">
        <f t="shared" si="889"/>
        <v>0</v>
      </c>
      <c r="BE96" s="15">
        <f t="shared" si="890"/>
        <v>0</v>
      </c>
      <c r="BJ96" s="15">
        <f t="shared" si="891"/>
        <v>0</v>
      </c>
      <c r="BK96" s="15">
        <f t="shared" si="892"/>
        <v>0</v>
      </c>
      <c r="BL96" s="15">
        <f t="shared" si="893"/>
        <v>0</v>
      </c>
      <c r="BQ96" s="15">
        <f t="shared" si="894"/>
        <v>0</v>
      </c>
      <c r="BR96" s="15">
        <f t="shared" si="895"/>
        <v>0</v>
      </c>
      <c r="BS96" s="15">
        <f t="shared" si="896"/>
        <v>0</v>
      </c>
      <c r="BX96" s="15">
        <f t="shared" si="897"/>
        <v>0</v>
      </c>
      <c r="BY96" s="15">
        <f t="shared" si="898"/>
        <v>0</v>
      </c>
      <c r="BZ96" s="15">
        <f t="shared" si="899"/>
        <v>0</v>
      </c>
      <c r="CE96" s="15">
        <f t="shared" si="900"/>
        <v>0</v>
      </c>
      <c r="CF96" s="15">
        <f t="shared" si="901"/>
        <v>0</v>
      </c>
      <c r="CG96" s="15">
        <f t="shared" si="902"/>
        <v>0</v>
      </c>
      <c r="CL96" s="30">
        <f t="shared" si="903"/>
        <v>0</v>
      </c>
      <c r="CM96" s="30">
        <f t="shared" si="904"/>
        <v>0</v>
      </c>
      <c r="CN96" s="54">
        <f t="shared" si="905"/>
        <v>0</v>
      </c>
      <c r="CS96" s="30">
        <f t="shared" si="906"/>
        <v>0</v>
      </c>
      <c r="CT96" s="30">
        <f t="shared" si="907"/>
        <v>0</v>
      </c>
      <c r="CU96" s="54">
        <f t="shared" si="908"/>
        <v>0</v>
      </c>
      <c r="CZ96" s="30">
        <f t="shared" si="909"/>
        <v>0</v>
      </c>
      <c r="DA96" s="30">
        <f t="shared" si="910"/>
        <v>0</v>
      </c>
      <c r="DB96" s="54">
        <f t="shared" si="911"/>
        <v>0</v>
      </c>
      <c r="DG96" s="30">
        <f t="shared" si="912"/>
        <v>0</v>
      </c>
      <c r="DH96" s="30">
        <f t="shared" si="913"/>
        <v>0</v>
      </c>
      <c r="DI96" s="54">
        <f t="shared" si="914"/>
        <v>0</v>
      </c>
      <c r="DN96" s="30">
        <f t="shared" si="915"/>
        <v>0</v>
      </c>
      <c r="DO96" s="30">
        <f t="shared" si="916"/>
        <v>0</v>
      </c>
      <c r="DP96" s="54">
        <f t="shared" si="917"/>
        <v>0</v>
      </c>
      <c r="DU96" s="30">
        <f t="shared" si="918"/>
        <v>0</v>
      </c>
      <c r="DV96" s="30">
        <f t="shared" si="919"/>
        <v>0</v>
      </c>
      <c r="DW96" s="54">
        <f t="shared" si="920"/>
        <v>0</v>
      </c>
      <c r="EB96" s="30">
        <f t="shared" si="921"/>
        <v>0</v>
      </c>
      <c r="EC96" s="30">
        <f t="shared" si="922"/>
        <v>0</v>
      </c>
      <c r="ED96" s="54">
        <f t="shared" si="923"/>
        <v>0</v>
      </c>
      <c r="EI96" s="30">
        <f t="shared" si="924"/>
        <v>0</v>
      </c>
      <c r="EJ96" s="30">
        <f t="shared" si="925"/>
        <v>0</v>
      </c>
      <c r="EK96" s="54">
        <f t="shared" si="926"/>
        <v>0</v>
      </c>
      <c r="EP96" s="30">
        <f t="shared" si="927"/>
        <v>0</v>
      </c>
      <c r="EQ96" s="30">
        <f t="shared" si="928"/>
        <v>0</v>
      </c>
      <c r="ER96" s="54">
        <f t="shared" si="929"/>
        <v>0</v>
      </c>
      <c r="EW96" s="30">
        <f t="shared" si="930"/>
        <v>0</v>
      </c>
      <c r="EX96" s="30">
        <f t="shared" si="931"/>
        <v>0</v>
      </c>
      <c r="EY96" s="54">
        <f t="shared" si="932"/>
        <v>0</v>
      </c>
      <c r="FD96" s="30">
        <f t="shared" si="933"/>
        <v>0</v>
      </c>
      <c r="FE96" s="30">
        <f t="shared" si="934"/>
        <v>0</v>
      </c>
      <c r="FF96" s="54">
        <f t="shared" si="935"/>
        <v>0</v>
      </c>
      <c r="FK96" s="30">
        <f t="shared" si="936"/>
        <v>0</v>
      </c>
      <c r="FL96" s="30">
        <f t="shared" si="937"/>
        <v>0</v>
      </c>
      <c r="FM96" s="54">
        <f t="shared" si="938"/>
        <v>0</v>
      </c>
      <c r="FR96" s="30">
        <f t="shared" si="939"/>
        <v>0</v>
      </c>
      <c r="FS96" s="30">
        <f t="shared" si="940"/>
        <v>0</v>
      </c>
      <c r="FT96" s="54">
        <f t="shared" si="941"/>
        <v>0</v>
      </c>
      <c r="FY96" s="30">
        <f t="shared" si="942"/>
        <v>0</v>
      </c>
      <c r="FZ96" s="30">
        <f t="shared" si="943"/>
        <v>0</v>
      </c>
      <c r="GA96" s="54">
        <f t="shared" si="944"/>
        <v>0</v>
      </c>
      <c r="GF96" s="30">
        <f t="shared" si="945"/>
        <v>0</v>
      </c>
      <c r="GG96" s="30">
        <f t="shared" si="946"/>
        <v>0</v>
      </c>
      <c r="GH96" s="54">
        <f t="shared" si="947"/>
        <v>0</v>
      </c>
      <c r="GM96" s="30">
        <f t="shared" si="948"/>
        <v>0</v>
      </c>
      <c r="GN96" s="30">
        <f t="shared" si="949"/>
        <v>0</v>
      </c>
      <c r="GO96" s="54">
        <f t="shared" si="950"/>
        <v>0</v>
      </c>
      <c r="GT96" s="30">
        <f t="shared" si="951"/>
        <v>0</v>
      </c>
      <c r="GU96" s="30">
        <f t="shared" si="952"/>
        <v>0</v>
      </c>
      <c r="GV96" s="54">
        <f t="shared" si="953"/>
        <v>0</v>
      </c>
      <c r="HA96" s="30">
        <f t="shared" si="954"/>
        <v>0</v>
      </c>
      <c r="HB96" s="30">
        <f t="shared" si="955"/>
        <v>0</v>
      </c>
      <c r="HC96" s="54">
        <f t="shared" si="956"/>
        <v>0</v>
      </c>
      <c r="HH96" s="30">
        <f t="shared" si="957"/>
        <v>0</v>
      </c>
      <c r="HI96" s="30">
        <f t="shared" si="958"/>
        <v>0</v>
      </c>
      <c r="HJ96" s="54">
        <f t="shared" si="959"/>
        <v>0</v>
      </c>
      <c r="HO96" s="30">
        <f t="shared" si="960"/>
        <v>0</v>
      </c>
      <c r="HP96" s="30">
        <f t="shared" si="961"/>
        <v>0</v>
      </c>
      <c r="HQ96" s="54">
        <f t="shared" si="962"/>
        <v>0</v>
      </c>
      <c r="HV96" s="30">
        <f t="shared" si="963"/>
        <v>0</v>
      </c>
      <c r="HW96" s="30">
        <f t="shared" si="964"/>
        <v>0</v>
      </c>
      <c r="HX96" s="54">
        <f t="shared" si="965"/>
        <v>0</v>
      </c>
      <c r="IC96" s="30">
        <f t="shared" si="966"/>
        <v>0</v>
      </c>
      <c r="ID96" s="30">
        <f t="shared" si="967"/>
        <v>0</v>
      </c>
      <c r="IE96" s="54">
        <f t="shared" si="968"/>
        <v>0</v>
      </c>
      <c r="IJ96" s="30">
        <f t="shared" si="969"/>
        <v>0</v>
      </c>
      <c r="IK96" s="30">
        <f t="shared" si="970"/>
        <v>0</v>
      </c>
      <c r="IL96" s="54">
        <f t="shared" si="971"/>
        <v>0</v>
      </c>
      <c r="IQ96" s="30">
        <f t="shared" si="972"/>
        <v>0</v>
      </c>
      <c r="IR96" s="30">
        <f t="shared" si="973"/>
        <v>0</v>
      </c>
      <c r="IS96" s="54">
        <f t="shared" si="974"/>
        <v>0</v>
      </c>
      <c r="IX96" s="30">
        <f t="shared" si="975"/>
        <v>0</v>
      </c>
      <c r="IY96" s="30">
        <f t="shared" si="976"/>
        <v>0</v>
      </c>
      <c r="IZ96" s="54">
        <f t="shared" si="977"/>
        <v>0</v>
      </c>
      <c r="JA96"/>
      <c r="JB96"/>
      <c r="JC96"/>
      <c r="JD96"/>
      <c r="JE96" s="15">
        <f t="shared" si="978"/>
        <v>0</v>
      </c>
      <c r="JF96" s="15">
        <f t="shared" si="979"/>
        <v>0</v>
      </c>
      <c r="JG96" s="15">
        <f t="shared" si="980"/>
        <v>0</v>
      </c>
      <c r="JL96" s="24">
        <f t="shared" si="981"/>
        <v>0</v>
      </c>
      <c r="JM96" s="24">
        <f t="shared" si="982"/>
        <v>0</v>
      </c>
      <c r="JN96" s="24">
        <f t="shared" si="983"/>
        <v>0</v>
      </c>
      <c r="JS96" s="24">
        <f t="shared" si="984"/>
        <v>0</v>
      </c>
      <c r="JT96" s="24">
        <f t="shared" si="985"/>
        <v>0</v>
      </c>
      <c r="JU96" s="24">
        <f t="shared" si="986"/>
        <v>0</v>
      </c>
      <c r="JZ96" s="24">
        <f t="shared" si="987"/>
        <v>0</v>
      </c>
      <c r="KA96" s="24">
        <f t="shared" si="988"/>
        <v>0</v>
      </c>
      <c r="KB96" s="24">
        <f t="shared" si="989"/>
        <v>0</v>
      </c>
      <c r="KG96" s="24">
        <f t="shared" si="990"/>
        <v>0</v>
      </c>
      <c r="KH96" s="24">
        <f t="shared" si="991"/>
        <v>0</v>
      </c>
      <c r="KI96" s="24">
        <f t="shared" si="992"/>
        <v>0</v>
      </c>
      <c r="KN96" s="24">
        <f t="shared" si="993"/>
        <v>0</v>
      </c>
      <c r="KO96" s="24">
        <f t="shared" si="994"/>
        <v>0</v>
      </c>
      <c r="KP96" s="24">
        <f t="shared" si="995"/>
        <v>0</v>
      </c>
      <c r="KU96" s="24">
        <f t="shared" si="996"/>
        <v>0</v>
      </c>
      <c r="KV96" s="24">
        <f t="shared" si="997"/>
        <v>0</v>
      </c>
      <c r="KW96" s="24">
        <f t="shared" si="998"/>
        <v>0</v>
      </c>
      <c r="LB96" s="24">
        <f t="shared" si="999"/>
        <v>0</v>
      </c>
      <c r="LC96" s="24">
        <f t="shared" si="1000"/>
        <v>0</v>
      </c>
      <c r="LD96" s="24">
        <f t="shared" si="1001"/>
        <v>0</v>
      </c>
      <c r="LI96" s="24">
        <f t="shared" si="1002"/>
        <v>0</v>
      </c>
      <c r="LJ96" s="24">
        <f t="shared" si="1003"/>
        <v>0</v>
      </c>
      <c r="LK96" s="24">
        <f t="shared" si="1004"/>
        <v>0</v>
      </c>
      <c r="LP96" s="24">
        <f t="shared" si="1005"/>
        <v>0</v>
      </c>
      <c r="LQ96" s="24">
        <f t="shared" si="1006"/>
        <v>0</v>
      </c>
      <c r="LR96" s="24">
        <f t="shared" si="1007"/>
        <v>0</v>
      </c>
      <c r="LW96" s="24">
        <f t="shared" si="1008"/>
        <v>0</v>
      </c>
      <c r="LX96" s="24">
        <f t="shared" si="1009"/>
        <v>0</v>
      </c>
      <c r="LY96" s="24">
        <f t="shared" si="1010"/>
        <v>0</v>
      </c>
      <c r="MD96" s="24">
        <f t="shared" si="1011"/>
        <v>0</v>
      </c>
      <c r="ME96" s="24">
        <f t="shared" si="1012"/>
        <v>0</v>
      </c>
      <c r="MF96" s="24">
        <f t="shared" si="1013"/>
        <v>0</v>
      </c>
      <c r="MK96" s="24">
        <f t="shared" si="1014"/>
        <v>0</v>
      </c>
      <c r="ML96" s="24">
        <f t="shared" si="1015"/>
        <v>0</v>
      </c>
      <c r="MM96" s="24">
        <f t="shared" si="1016"/>
        <v>0</v>
      </c>
      <c r="MR96" s="24">
        <f t="shared" si="1017"/>
        <v>0</v>
      </c>
      <c r="MS96" s="24">
        <f t="shared" si="1018"/>
        <v>0</v>
      </c>
      <c r="MT96" s="24">
        <f t="shared" si="1019"/>
        <v>0</v>
      </c>
      <c r="MY96" s="24">
        <f t="shared" si="1020"/>
        <v>0</v>
      </c>
      <c r="MZ96" s="24">
        <f t="shared" si="1021"/>
        <v>0</v>
      </c>
      <c r="NA96" s="24">
        <f t="shared" si="1022"/>
        <v>0</v>
      </c>
      <c r="NF96" s="24">
        <f t="shared" si="1023"/>
        <v>0</v>
      </c>
      <c r="NG96" s="24">
        <f t="shared" si="1024"/>
        <v>0</v>
      </c>
      <c r="NH96" s="24">
        <f t="shared" si="1025"/>
        <v>0</v>
      </c>
      <c r="NM96" s="24">
        <f t="shared" si="1026"/>
        <v>0</v>
      </c>
      <c r="NN96" s="24">
        <f t="shared" si="1027"/>
        <v>0</v>
      </c>
      <c r="NO96" s="24">
        <f t="shared" si="1028"/>
        <v>0</v>
      </c>
      <c r="NT96" s="24">
        <f t="shared" si="1029"/>
        <v>0</v>
      </c>
      <c r="NU96" s="24">
        <f t="shared" si="1030"/>
        <v>0</v>
      </c>
      <c r="NV96" s="24">
        <f t="shared" si="1031"/>
        <v>0</v>
      </c>
      <c r="OA96" s="24">
        <f t="shared" si="1032"/>
        <v>0</v>
      </c>
      <c r="OB96" s="24">
        <f t="shared" si="1033"/>
        <v>0</v>
      </c>
      <c r="OC96" s="24">
        <f t="shared" si="1034"/>
        <v>0</v>
      </c>
      <c r="OH96" s="24">
        <f t="shared" si="1035"/>
        <v>0</v>
      </c>
      <c r="OI96" s="24">
        <f t="shared" si="1036"/>
        <v>0</v>
      </c>
      <c r="OJ96" s="24">
        <f t="shared" si="1037"/>
        <v>0</v>
      </c>
      <c r="OO96" s="24">
        <f t="shared" si="1038"/>
        <v>0</v>
      </c>
      <c r="OP96" s="24">
        <f t="shared" si="1039"/>
        <v>0</v>
      </c>
      <c r="OQ96" s="24">
        <f t="shared" si="1040"/>
        <v>0</v>
      </c>
      <c r="OV96" s="24">
        <f t="shared" si="1041"/>
        <v>0</v>
      </c>
      <c r="OW96" s="24">
        <f t="shared" si="1042"/>
        <v>0</v>
      </c>
      <c r="OX96" s="24">
        <f t="shared" si="1043"/>
        <v>0</v>
      </c>
      <c r="PC96" s="24">
        <f t="shared" si="1044"/>
        <v>0</v>
      </c>
      <c r="PD96" s="24">
        <f t="shared" si="1045"/>
        <v>0</v>
      </c>
      <c r="PE96" s="24">
        <f t="shared" si="1046"/>
        <v>0</v>
      </c>
      <c r="PJ96" s="24">
        <f t="shared" si="1047"/>
        <v>0</v>
      </c>
      <c r="PK96" s="24">
        <f t="shared" si="1048"/>
        <v>0</v>
      </c>
      <c r="PL96" s="24">
        <f t="shared" si="1049"/>
        <v>0</v>
      </c>
      <c r="PQ96" s="24">
        <f t="shared" si="1050"/>
        <v>0</v>
      </c>
      <c r="PR96" s="24">
        <f t="shared" si="1051"/>
        <v>0</v>
      </c>
      <c r="PS96" s="24">
        <f t="shared" si="1052"/>
        <v>0</v>
      </c>
      <c r="PX96" s="24">
        <f t="shared" si="1053"/>
        <v>0</v>
      </c>
      <c r="PY96" s="24">
        <f t="shared" si="1054"/>
        <v>0</v>
      </c>
      <c r="PZ96" s="24">
        <f t="shared" si="1055"/>
        <v>0</v>
      </c>
      <c r="QE96" s="24">
        <f t="shared" si="1056"/>
        <v>0</v>
      </c>
      <c r="QF96" s="24">
        <f t="shared" si="1057"/>
        <v>0</v>
      </c>
      <c r="QG96" s="24">
        <f t="shared" si="1058"/>
        <v>0</v>
      </c>
      <c r="QL96" s="24">
        <f t="shared" si="1059"/>
        <v>0</v>
      </c>
      <c r="QM96" s="24">
        <f t="shared" si="1060"/>
        <v>0</v>
      </c>
      <c r="QN96" s="24">
        <f t="shared" si="1061"/>
        <v>0</v>
      </c>
      <c r="QS96" s="24">
        <f t="shared" si="1062"/>
        <v>0</v>
      </c>
      <c r="QT96" s="24">
        <f t="shared" si="1063"/>
        <v>0</v>
      </c>
      <c r="QU96" s="24">
        <f t="shared" si="1064"/>
        <v>0</v>
      </c>
      <c r="QZ96" s="24">
        <f t="shared" si="1065"/>
        <v>0</v>
      </c>
      <c r="RA96" s="24">
        <f t="shared" si="1066"/>
        <v>0</v>
      </c>
      <c r="RB96" s="24">
        <f t="shared" si="1067"/>
        <v>0</v>
      </c>
      <c r="RG96" s="24">
        <f t="shared" si="1068"/>
        <v>0</v>
      </c>
      <c r="RH96" s="24">
        <f t="shared" si="1069"/>
        <v>0</v>
      </c>
      <c r="RI96" s="24">
        <f t="shared" si="1070"/>
        <v>0</v>
      </c>
      <c r="RN96" s="24">
        <f t="shared" si="1071"/>
        <v>0</v>
      </c>
      <c r="RO96" s="24">
        <f t="shared" si="1072"/>
        <v>0</v>
      </c>
      <c r="RP96" s="24">
        <f t="shared" si="1073"/>
        <v>0</v>
      </c>
      <c r="RU96" s="24">
        <f t="shared" si="1074"/>
        <v>0</v>
      </c>
      <c r="RV96" s="24">
        <f t="shared" si="1075"/>
        <v>0</v>
      </c>
      <c r="RW96" s="24">
        <f t="shared" si="1076"/>
        <v>0</v>
      </c>
      <c r="SB96" s="24">
        <f t="shared" si="1077"/>
        <v>0</v>
      </c>
      <c r="SC96" s="24">
        <f t="shared" si="1078"/>
        <v>0</v>
      </c>
      <c r="SD96" s="24">
        <f t="shared" si="1079"/>
        <v>0</v>
      </c>
      <c r="SI96" s="24">
        <f t="shared" si="1080"/>
        <v>0</v>
      </c>
      <c r="SJ96" s="24">
        <f t="shared" si="1081"/>
        <v>0</v>
      </c>
      <c r="SK96" s="24">
        <f t="shared" si="1082"/>
        <v>0</v>
      </c>
      <c r="SP96" s="24">
        <f t="shared" si="1083"/>
        <v>0</v>
      </c>
      <c r="SQ96" s="24">
        <f t="shared" si="1084"/>
        <v>0</v>
      </c>
      <c r="SR96" s="24">
        <f t="shared" si="1085"/>
        <v>0</v>
      </c>
      <c r="SW96" s="24">
        <f t="shared" si="1086"/>
        <v>0</v>
      </c>
      <c r="SX96" s="24">
        <f t="shared" si="1087"/>
        <v>0</v>
      </c>
      <c r="SY96" s="24">
        <f t="shared" si="1088"/>
        <v>0</v>
      </c>
      <c r="TD96" s="24">
        <f t="shared" si="1089"/>
        <v>0</v>
      </c>
      <c r="TE96" s="24">
        <f t="shared" si="1090"/>
        <v>0</v>
      </c>
      <c r="TF96" s="24">
        <f t="shared" si="1091"/>
        <v>0</v>
      </c>
      <c r="TK96" s="24">
        <f t="shared" si="1092"/>
        <v>0</v>
      </c>
      <c r="TL96" s="24">
        <f t="shared" si="1093"/>
        <v>0</v>
      </c>
      <c r="TM96" s="24">
        <f t="shared" si="1094"/>
        <v>0</v>
      </c>
      <c r="TR96" s="24">
        <f t="shared" si="1095"/>
        <v>0</v>
      </c>
      <c r="TS96" s="24">
        <f t="shared" si="1096"/>
        <v>0</v>
      </c>
      <c r="TT96" s="24">
        <f t="shared" si="1097"/>
        <v>0</v>
      </c>
      <c r="TY96" s="24">
        <f t="shared" si="1098"/>
        <v>0</v>
      </c>
      <c r="TZ96" s="24">
        <f t="shared" si="1099"/>
        <v>0</v>
      </c>
      <c r="UA96" s="24">
        <f t="shared" si="1100"/>
        <v>0</v>
      </c>
      <c r="UF96" s="24">
        <f t="shared" si="1101"/>
        <v>0</v>
      </c>
      <c r="UG96" s="24">
        <f t="shared" si="1102"/>
        <v>0</v>
      </c>
      <c r="UH96" s="24">
        <f t="shared" si="1103"/>
        <v>0</v>
      </c>
      <c r="UM96" s="24">
        <f t="shared" si="1104"/>
        <v>0</v>
      </c>
      <c r="UN96" s="24">
        <f t="shared" si="1105"/>
        <v>0</v>
      </c>
      <c r="UO96" s="24">
        <f t="shared" si="1106"/>
        <v>0</v>
      </c>
      <c r="UT96" s="24">
        <f t="shared" si="1107"/>
        <v>0</v>
      </c>
      <c r="UU96" s="24">
        <f t="shared" si="1108"/>
        <v>0</v>
      </c>
      <c r="UV96" s="24">
        <f t="shared" si="1109"/>
        <v>0</v>
      </c>
      <c r="VA96" s="24">
        <f t="shared" si="1110"/>
        <v>0</v>
      </c>
      <c r="VB96" s="24">
        <f t="shared" si="1111"/>
        <v>0</v>
      </c>
      <c r="VC96" s="24">
        <f t="shared" si="1112"/>
        <v>0</v>
      </c>
      <c r="VH96" s="24">
        <f t="shared" si="1113"/>
        <v>0</v>
      </c>
      <c r="VI96" s="24">
        <f t="shared" si="1114"/>
        <v>0</v>
      </c>
      <c r="VJ96" s="24">
        <f t="shared" si="1115"/>
        <v>0</v>
      </c>
      <c r="VO96" s="24">
        <f t="shared" si="1116"/>
        <v>0</v>
      </c>
      <c r="VP96" s="24">
        <f t="shared" si="1117"/>
        <v>0</v>
      </c>
      <c r="VQ96" s="24">
        <f t="shared" si="1118"/>
        <v>0</v>
      </c>
      <c r="VV96" s="24">
        <f t="shared" si="1119"/>
        <v>0</v>
      </c>
      <c r="VW96" s="24">
        <f t="shared" si="1120"/>
        <v>0</v>
      </c>
      <c r="VX96" s="24">
        <f t="shared" si="1121"/>
        <v>0</v>
      </c>
      <c r="WC96" s="24">
        <f t="shared" si="1122"/>
        <v>0</v>
      </c>
      <c r="WD96" s="24">
        <f t="shared" si="1123"/>
        <v>0</v>
      </c>
      <c r="WE96" s="24">
        <f t="shared" si="1124"/>
        <v>0</v>
      </c>
      <c r="WJ96" s="24">
        <f t="shared" si="1125"/>
        <v>0</v>
      </c>
      <c r="WK96" s="24">
        <f t="shared" si="1126"/>
        <v>0</v>
      </c>
      <c r="WL96" s="24">
        <f t="shared" si="1127"/>
        <v>0</v>
      </c>
      <c r="WQ96" s="24">
        <f t="shared" si="1128"/>
        <v>0</v>
      </c>
      <c r="WR96" s="24">
        <f t="shared" si="1129"/>
        <v>0</v>
      </c>
      <c r="WS96" s="24">
        <f t="shared" si="1130"/>
        <v>0</v>
      </c>
      <c r="WX96" s="24">
        <f t="shared" si="1131"/>
        <v>0</v>
      </c>
      <c r="WY96" s="24">
        <f t="shared" si="1132"/>
        <v>0</v>
      </c>
      <c r="WZ96" s="24">
        <f t="shared" si="1133"/>
        <v>0</v>
      </c>
      <c r="XE96" s="24">
        <f t="shared" si="1134"/>
        <v>0</v>
      </c>
      <c r="XF96" s="24">
        <f t="shared" si="1135"/>
        <v>0</v>
      </c>
      <c r="XG96" s="24">
        <f t="shared" si="1136"/>
        <v>0</v>
      </c>
      <c r="XL96" s="24">
        <f t="shared" si="1137"/>
        <v>0</v>
      </c>
      <c r="XM96" s="24">
        <f t="shared" si="1138"/>
        <v>0</v>
      </c>
      <c r="XN96" s="24">
        <f t="shared" si="1139"/>
        <v>0</v>
      </c>
      <c r="XS96" s="24">
        <f t="shared" si="1140"/>
        <v>0</v>
      </c>
      <c r="XT96" s="24">
        <f t="shared" si="1141"/>
        <v>0</v>
      </c>
      <c r="XU96" s="24">
        <f t="shared" si="1142"/>
        <v>0</v>
      </c>
      <c r="XZ96" s="24">
        <f t="shared" si="1143"/>
        <v>0</v>
      </c>
      <c r="YA96" s="24">
        <f t="shared" si="1144"/>
        <v>0</v>
      </c>
      <c r="YB96" s="24">
        <f t="shared" si="1145"/>
        <v>0</v>
      </c>
      <c r="YG96" s="24">
        <f t="shared" si="1146"/>
        <v>0</v>
      </c>
      <c r="YH96" s="24">
        <f t="shared" si="1147"/>
        <v>0</v>
      </c>
      <c r="YI96" s="24">
        <f t="shared" si="1148"/>
        <v>0</v>
      </c>
      <c r="YN96" s="24">
        <f t="shared" si="1149"/>
        <v>0</v>
      </c>
      <c r="YO96" s="24">
        <f t="shared" si="1150"/>
        <v>0</v>
      </c>
      <c r="YP96" s="24">
        <f t="shared" si="1151"/>
        <v>0</v>
      </c>
      <c r="YU96" s="24">
        <f t="shared" si="1152"/>
        <v>0</v>
      </c>
      <c r="YV96" s="24">
        <f t="shared" si="1153"/>
        <v>0</v>
      </c>
      <c r="YW96" s="24">
        <f t="shared" si="1154"/>
        <v>0</v>
      </c>
      <c r="ZB96" s="24">
        <f t="shared" si="1155"/>
        <v>0</v>
      </c>
      <c r="ZC96" s="24">
        <f t="shared" si="1156"/>
        <v>0</v>
      </c>
      <c r="ZD96" s="24">
        <f t="shared" si="1157"/>
        <v>0</v>
      </c>
      <c r="ZI96" s="24">
        <f t="shared" si="1158"/>
        <v>0</v>
      </c>
      <c r="ZJ96" s="24">
        <f t="shared" si="1159"/>
        <v>0</v>
      </c>
      <c r="ZK96" s="24">
        <f t="shared" si="1160"/>
        <v>0</v>
      </c>
      <c r="ZP96" s="24">
        <f t="shared" si="1161"/>
        <v>0</v>
      </c>
      <c r="ZQ96" s="24">
        <f t="shared" si="1162"/>
        <v>0</v>
      </c>
      <c r="ZR96" s="24">
        <f t="shared" si="1163"/>
        <v>0</v>
      </c>
      <c r="ZW96" s="24">
        <f t="shared" si="1164"/>
        <v>0</v>
      </c>
      <c r="ZX96" s="24">
        <f t="shared" si="1165"/>
        <v>0</v>
      </c>
      <c r="ZY96" s="24">
        <f t="shared" si="1166"/>
        <v>0</v>
      </c>
      <c r="AAD96" s="24">
        <f t="shared" si="1167"/>
        <v>0</v>
      </c>
      <c r="AAE96" s="24">
        <f t="shared" si="1168"/>
        <v>0</v>
      </c>
      <c r="AAF96" s="24">
        <f t="shared" si="1169"/>
        <v>0</v>
      </c>
      <c r="AAK96" s="24">
        <f t="shared" si="1170"/>
        <v>0</v>
      </c>
      <c r="AAL96" s="24">
        <f t="shared" si="1171"/>
        <v>0</v>
      </c>
      <c r="AAM96" s="24">
        <f t="shared" si="1172"/>
        <v>0</v>
      </c>
      <c r="AAR96" s="24">
        <f t="shared" si="1173"/>
        <v>0</v>
      </c>
      <c r="AAS96" s="24">
        <f t="shared" si="1174"/>
        <v>0</v>
      </c>
      <c r="AAT96" s="24">
        <f t="shared" si="1175"/>
        <v>0</v>
      </c>
      <c r="AAY96" s="24">
        <f t="shared" si="1176"/>
        <v>0</v>
      </c>
      <c r="AAZ96" s="24">
        <f t="shared" si="1177"/>
        <v>0</v>
      </c>
      <c r="ABA96" s="24">
        <f t="shared" si="1178"/>
        <v>0</v>
      </c>
      <c r="ABF96" s="24">
        <f t="shared" si="1179"/>
        <v>0</v>
      </c>
      <c r="ABG96" s="24">
        <f t="shared" si="1180"/>
        <v>0</v>
      </c>
      <c r="ABH96" s="24">
        <f t="shared" si="1181"/>
        <v>0</v>
      </c>
      <c r="ABM96" s="24">
        <f t="shared" si="1182"/>
        <v>0</v>
      </c>
      <c r="ABN96" s="24">
        <f t="shared" si="1183"/>
        <v>0</v>
      </c>
      <c r="ABO96" s="24">
        <f t="shared" si="1184"/>
        <v>0</v>
      </c>
      <c r="ABT96" s="24">
        <f t="shared" si="1185"/>
        <v>0</v>
      </c>
      <c r="ABU96" s="24">
        <f t="shared" si="1186"/>
        <v>0</v>
      </c>
      <c r="ABV96" s="24">
        <f t="shared" si="1187"/>
        <v>0</v>
      </c>
      <c r="ACA96" s="24">
        <f t="shared" si="1188"/>
        <v>0</v>
      </c>
      <c r="ACB96" s="24">
        <f t="shared" si="1189"/>
        <v>0</v>
      </c>
      <c r="ACC96" s="24">
        <f t="shared" si="1190"/>
        <v>0</v>
      </c>
      <c r="ACH96" s="24">
        <f t="shared" si="1191"/>
        <v>0</v>
      </c>
      <c r="ACI96" s="24">
        <f t="shared" si="1192"/>
        <v>0</v>
      </c>
      <c r="ACJ96" s="24">
        <f t="shared" si="1193"/>
        <v>0</v>
      </c>
      <c r="ACO96" s="24">
        <f t="shared" si="1194"/>
        <v>0</v>
      </c>
      <c r="ACP96" s="24">
        <f t="shared" si="1195"/>
        <v>0</v>
      </c>
      <c r="ACQ96" s="24">
        <f t="shared" si="1196"/>
        <v>0</v>
      </c>
      <c r="ACV96" s="24">
        <f t="shared" si="1197"/>
        <v>0</v>
      </c>
      <c r="ACW96" s="24">
        <f t="shared" si="1198"/>
        <v>0</v>
      </c>
      <c r="ACX96" s="24">
        <f t="shared" si="1199"/>
        <v>0</v>
      </c>
      <c r="ADC96" s="15">
        <f t="shared" si="1200"/>
        <v>0</v>
      </c>
      <c r="ADD96" s="15">
        <f t="shared" si="1201"/>
        <v>0</v>
      </c>
      <c r="ADE96" s="15">
        <f t="shared" si="1202"/>
        <v>0</v>
      </c>
      <c r="ADJ96" s="24">
        <f t="shared" si="1203"/>
        <v>0</v>
      </c>
      <c r="ADK96" s="24">
        <f t="shared" si="1204"/>
        <v>0</v>
      </c>
      <c r="ADL96" s="24">
        <f t="shared" si="1205"/>
        <v>0</v>
      </c>
      <c r="ADQ96" s="24">
        <f t="shared" si="1206"/>
        <v>0</v>
      </c>
      <c r="ADR96" s="24">
        <f t="shared" si="1207"/>
        <v>0</v>
      </c>
      <c r="ADS96" s="24">
        <f t="shared" si="1208"/>
        <v>0</v>
      </c>
      <c r="ADX96" s="24">
        <f t="shared" si="1209"/>
        <v>0</v>
      </c>
      <c r="ADY96" s="24">
        <f t="shared" si="1210"/>
        <v>0</v>
      </c>
      <c r="ADZ96" s="24">
        <f t="shared" si="1211"/>
        <v>0</v>
      </c>
      <c r="AEE96" s="24">
        <f t="shared" si="1212"/>
        <v>0</v>
      </c>
      <c r="AEF96" s="24">
        <f t="shared" si="1213"/>
        <v>0</v>
      </c>
      <c r="AEG96" s="24">
        <f t="shared" si="1214"/>
        <v>0</v>
      </c>
      <c r="AEL96" s="24">
        <f t="shared" si="1215"/>
        <v>0</v>
      </c>
      <c r="AEM96" s="24">
        <f t="shared" si="1216"/>
        <v>0</v>
      </c>
      <c r="AEN96" s="24">
        <f t="shared" si="1217"/>
        <v>0</v>
      </c>
      <c r="AES96" s="24">
        <f t="shared" si="1218"/>
        <v>0</v>
      </c>
      <c r="AET96" s="24">
        <f t="shared" si="1219"/>
        <v>0</v>
      </c>
      <c r="AEU96" s="24">
        <f t="shared" si="1220"/>
        <v>0</v>
      </c>
      <c r="AEZ96" s="24">
        <f t="shared" si="1221"/>
        <v>0</v>
      </c>
      <c r="AFA96" s="24">
        <f t="shared" si="1222"/>
        <v>0</v>
      </c>
      <c r="AFB96" s="24">
        <f t="shared" si="1223"/>
        <v>0</v>
      </c>
      <c r="AFG96" s="24">
        <f t="shared" si="1224"/>
        <v>0</v>
      </c>
      <c r="AFH96" s="24">
        <f t="shared" si="1225"/>
        <v>0</v>
      </c>
      <c r="AFI96" s="24">
        <f t="shared" si="1226"/>
        <v>0</v>
      </c>
      <c r="AFN96" s="24">
        <f t="shared" si="1227"/>
        <v>0</v>
      </c>
      <c r="AFO96" s="24">
        <f t="shared" si="1228"/>
        <v>0</v>
      </c>
      <c r="AFP96" s="24">
        <f t="shared" si="1229"/>
        <v>0</v>
      </c>
      <c r="AFU96" s="24">
        <f t="shared" si="1230"/>
        <v>0</v>
      </c>
      <c r="AFV96" s="24">
        <f t="shared" si="1231"/>
        <v>0</v>
      </c>
      <c r="AFW96" s="24">
        <f t="shared" si="1232"/>
        <v>0</v>
      </c>
      <c r="AGB96" s="24">
        <f t="shared" si="1233"/>
        <v>0</v>
      </c>
      <c r="AGC96" s="24">
        <f t="shared" si="1234"/>
        <v>0</v>
      </c>
      <c r="AGD96" s="24">
        <f t="shared" si="1235"/>
        <v>0</v>
      </c>
      <c r="AGI96" s="24">
        <f t="shared" si="1236"/>
        <v>0</v>
      </c>
      <c r="AGJ96" s="24">
        <f t="shared" si="1237"/>
        <v>0</v>
      </c>
      <c r="AGK96" s="24">
        <f t="shared" si="1238"/>
        <v>0</v>
      </c>
      <c r="AGP96" s="24">
        <f t="shared" si="1239"/>
        <v>0</v>
      </c>
      <c r="AGQ96" s="24">
        <f t="shared" si="1240"/>
        <v>0</v>
      </c>
      <c r="AGR96" s="24">
        <f t="shared" si="1241"/>
        <v>0</v>
      </c>
      <c r="AGW96" s="24">
        <f t="shared" si="1242"/>
        <v>0</v>
      </c>
      <c r="AGX96" s="24">
        <f t="shared" si="1243"/>
        <v>0</v>
      </c>
      <c r="AGY96" s="24">
        <f t="shared" si="1244"/>
        <v>0</v>
      </c>
      <c r="AHD96" s="24">
        <f t="shared" si="1245"/>
        <v>0</v>
      </c>
      <c r="AHE96" s="24">
        <f t="shared" si="1246"/>
        <v>0</v>
      </c>
      <c r="AHF96" s="24">
        <f t="shared" si="1247"/>
        <v>0</v>
      </c>
      <c r="AHK96" s="24">
        <f t="shared" si="1248"/>
        <v>0</v>
      </c>
      <c r="AHL96" s="24">
        <f t="shared" si="1249"/>
        <v>0</v>
      </c>
      <c r="AHM96" s="24">
        <f t="shared" si="1250"/>
        <v>0</v>
      </c>
      <c r="AHR96" s="24">
        <f t="shared" si="1251"/>
        <v>0</v>
      </c>
      <c r="AHS96" s="24">
        <f t="shared" si="1252"/>
        <v>0</v>
      </c>
      <c r="AHT96" s="24">
        <f t="shared" si="1253"/>
        <v>0</v>
      </c>
      <c r="AHY96" s="24">
        <f t="shared" si="1254"/>
        <v>0</v>
      </c>
      <c r="AHZ96" s="24">
        <f t="shared" si="1255"/>
        <v>0</v>
      </c>
      <c r="AIA96" s="24">
        <f t="shared" si="1256"/>
        <v>0</v>
      </c>
      <c r="AIF96" s="24">
        <f t="shared" si="1257"/>
        <v>0</v>
      </c>
      <c r="AIG96" s="24">
        <f t="shared" si="1258"/>
        <v>0</v>
      </c>
      <c r="AIH96" s="24">
        <f t="shared" si="1259"/>
        <v>0</v>
      </c>
      <c r="AIM96" s="24">
        <f t="shared" si="1260"/>
        <v>0</v>
      </c>
      <c r="AIN96" s="24">
        <f t="shared" si="1261"/>
        <v>0</v>
      </c>
      <c r="AIO96" s="24">
        <f t="shared" si="1262"/>
        <v>0</v>
      </c>
      <c r="AIT96" s="24">
        <f t="shared" si="1263"/>
        <v>0</v>
      </c>
      <c r="AIU96" s="24">
        <f t="shared" si="1264"/>
        <v>0</v>
      </c>
      <c r="AIV96" s="24">
        <f t="shared" si="1265"/>
        <v>0</v>
      </c>
      <c r="AJA96" s="24">
        <f t="shared" si="1266"/>
        <v>0</v>
      </c>
      <c r="AJB96" s="24">
        <f t="shared" si="1267"/>
        <v>0</v>
      </c>
      <c r="AJC96" s="24">
        <f t="shared" si="1268"/>
        <v>0</v>
      </c>
      <c r="AJH96" s="24">
        <f t="shared" si="1269"/>
        <v>0</v>
      </c>
      <c r="AJI96" s="24">
        <f t="shared" si="1270"/>
        <v>0</v>
      </c>
      <c r="AJJ96" s="24">
        <f t="shared" si="1271"/>
        <v>0</v>
      </c>
      <c r="AJO96" s="24">
        <f t="shared" si="1272"/>
        <v>0</v>
      </c>
      <c r="AJP96" s="24">
        <f t="shared" si="1273"/>
        <v>0</v>
      </c>
      <c r="AJQ96" s="24">
        <f t="shared" si="1274"/>
        <v>0</v>
      </c>
      <c r="AJV96" s="24">
        <f t="shared" si="1275"/>
        <v>0</v>
      </c>
      <c r="AJW96" s="24">
        <f t="shared" si="1276"/>
        <v>0</v>
      </c>
      <c r="AJX96" s="24">
        <f t="shared" si="1277"/>
        <v>0</v>
      </c>
      <c r="AKC96" s="24">
        <f t="shared" si="1278"/>
        <v>0</v>
      </c>
      <c r="AKD96" s="24">
        <f t="shared" si="1279"/>
        <v>0</v>
      </c>
      <c r="AKE96" s="24">
        <f t="shared" si="1280"/>
        <v>0</v>
      </c>
      <c r="AKJ96" s="24">
        <f t="shared" si="1281"/>
        <v>0</v>
      </c>
      <c r="AKK96" s="24">
        <f t="shared" si="1282"/>
        <v>0</v>
      </c>
      <c r="AKL96" s="24">
        <f t="shared" si="1283"/>
        <v>0</v>
      </c>
      <c r="AKQ96" s="24">
        <f t="shared" si="1284"/>
        <v>0</v>
      </c>
      <c r="AKR96" s="24">
        <f t="shared" si="1285"/>
        <v>0</v>
      </c>
      <c r="AKS96" s="24">
        <f t="shared" si="1286"/>
        <v>0</v>
      </c>
      <c r="AKX96" s="24">
        <f t="shared" si="1287"/>
        <v>0</v>
      </c>
      <c r="AKY96" s="24">
        <f t="shared" si="1288"/>
        <v>0</v>
      </c>
      <c r="AKZ96" s="24">
        <f t="shared" si="1289"/>
        <v>0</v>
      </c>
      <c r="ALE96" s="24">
        <f t="shared" si="1290"/>
        <v>0</v>
      </c>
      <c r="ALF96" s="24">
        <f t="shared" si="1291"/>
        <v>0</v>
      </c>
      <c r="ALG96" s="24">
        <f t="shared" si="1292"/>
        <v>0</v>
      </c>
      <c r="ALL96" s="24">
        <f t="shared" si="1293"/>
        <v>0</v>
      </c>
      <c r="ALM96" s="24">
        <f t="shared" si="1294"/>
        <v>0</v>
      </c>
      <c r="ALN96" s="24">
        <f t="shared" si="1295"/>
        <v>0</v>
      </c>
      <c r="ALS96" s="24">
        <f t="shared" si="1296"/>
        <v>0</v>
      </c>
      <c r="ALT96" s="24">
        <f t="shared" si="1297"/>
        <v>0</v>
      </c>
      <c r="ALU96" s="24">
        <f t="shared" si="1298"/>
        <v>0</v>
      </c>
      <c r="ALZ96" s="24">
        <f t="shared" si="1299"/>
        <v>0</v>
      </c>
      <c r="AMA96" s="24">
        <f t="shared" si="1300"/>
        <v>0</v>
      </c>
      <c r="AMB96" s="24">
        <f t="shared" si="1301"/>
        <v>0</v>
      </c>
      <c r="AMG96" s="24">
        <f t="shared" si="1302"/>
        <v>0</v>
      </c>
      <c r="AMH96" s="24">
        <f t="shared" si="1303"/>
        <v>0</v>
      </c>
      <c r="AMI96" s="24">
        <f t="shared" si="1304"/>
        <v>0</v>
      </c>
      <c r="AMN96" s="24">
        <f t="shared" si="1305"/>
        <v>0</v>
      </c>
      <c r="AMO96" s="24">
        <f t="shared" si="1306"/>
        <v>0</v>
      </c>
      <c r="AMP96" s="24">
        <f t="shared" si="1307"/>
        <v>0</v>
      </c>
      <c r="AMU96" s="24">
        <f t="shared" si="1308"/>
        <v>0</v>
      </c>
      <c r="AMV96" s="24">
        <f t="shared" si="1309"/>
        <v>0</v>
      </c>
      <c r="AMW96" s="24">
        <f t="shared" si="1310"/>
        <v>0</v>
      </c>
      <c r="ANB96" s="24">
        <f t="shared" si="1311"/>
        <v>0</v>
      </c>
      <c r="ANC96" s="24">
        <f t="shared" si="1312"/>
        <v>0</v>
      </c>
      <c r="AND96" s="24">
        <f t="shared" si="1313"/>
        <v>0</v>
      </c>
      <c r="ANI96" s="24">
        <f t="shared" si="1314"/>
        <v>0</v>
      </c>
      <c r="ANJ96" s="24">
        <f t="shared" si="1315"/>
        <v>0</v>
      </c>
      <c r="ANK96" s="24">
        <f t="shared" si="1316"/>
        <v>0</v>
      </c>
      <c r="ANP96" s="24">
        <f t="shared" si="1317"/>
        <v>0</v>
      </c>
      <c r="ANQ96" s="24">
        <f t="shared" si="1318"/>
        <v>0</v>
      </c>
      <c r="ANR96" s="24">
        <f t="shared" si="1319"/>
        <v>0</v>
      </c>
      <c r="ANW96" s="24">
        <f t="shared" si="1320"/>
        <v>0</v>
      </c>
      <c r="ANX96" s="24">
        <f t="shared" si="1321"/>
        <v>0</v>
      </c>
      <c r="ANY96" s="24">
        <f t="shared" si="1322"/>
        <v>0</v>
      </c>
      <c r="AOD96" s="24">
        <f t="shared" si="1323"/>
        <v>0</v>
      </c>
      <c r="AOE96" s="24">
        <f t="shared" si="1324"/>
        <v>0</v>
      </c>
      <c r="AOF96" s="24">
        <f t="shared" si="1325"/>
        <v>0</v>
      </c>
      <c r="AOK96" s="24">
        <f t="shared" si="1326"/>
        <v>0</v>
      </c>
      <c r="AOL96" s="24">
        <f t="shared" si="1327"/>
        <v>0</v>
      </c>
      <c r="AOM96" s="24">
        <f t="shared" si="1328"/>
        <v>0</v>
      </c>
      <c r="AOR96" s="24">
        <f t="shared" si="1329"/>
        <v>0</v>
      </c>
      <c r="AOS96" s="24">
        <f t="shared" si="1330"/>
        <v>0</v>
      </c>
      <c r="AOT96" s="24">
        <f t="shared" si="1331"/>
        <v>0</v>
      </c>
      <c r="AOY96" s="24">
        <f t="shared" si="1332"/>
        <v>0</v>
      </c>
      <c r="AOZ96" s="24">
        <f t="shared" si="1333"/>
        <v>0</v>
      </c>
      <c r="APA96" s="24">
        <f t="shared" si="1334"/>
        <v>0</v>
      </c>
      <c r="APF96" s="24">
        <f t="shared" si="1335"/>
        <v>0</v>
      </c>
      <c r="APG96" s="24">
        <f t="shared" si="1336"/>
        <v>0</v>
      </c>
      <c r="APH96" s="24">
        <f t="shared" si="1337"/>
        <v>0</v>
      </c>
      <c r="APM96" s="24">
        <f t="shared" si="1338"/>
        <v>0</v>
      </c>
      <c r="APN96" s="24">
        <f t="shared" si="1339"/>
        <v>0</v>
      </c>
      <c r="APO96" s="24">
        <f t="shared" si="1340"/>
        <v>0</v>
      </c>
      <c r="APT96" s="24">
        <f t="shared" si="1341"/>
        <v>0</v>
      </c>
      <c r="APU96" s="24">
        <f t="shared" si="1342"/>
        <v>0</v>
      </c>
      <c r="APV96" s="24">
        <f t="shared" si="1343"/>
        <v>0</v>
      </c>
      <c r="AQA96" s="24">
        <f t="shared" si="1344"/>
        <v>0</v>
      </c>
      <c r="AQB96" s="24">
        <f t="shared" si="1345"/>
        <v>0</v>
      </c>
      <c r="AQC96" s="24">
        <f t="shared" si="1346"/>
        <v>0</v>
      </c>
      <c r="AQH96" s="24">
        <f t="shared" si="1347"/>
        <v>0</v>
      </c>
      <c r="AQI96" s="24">
        <f t="shared" si="1348"/>
        <v>0</v>
      </c>
      <c r="AQJ96" s="24">
        <f t="shared" si="1349"/>
        <v>0</v>
      </c>
      <c r="AQO96" s="24">
        <f t="shared" si="1350"/>
        <v>0</v>
      </c>
      <c r="AQP96" s="24">
        <f t="shared" si="1351"/>
        <v>0</v>
      </c>
      <c r="AQQ96" s="24">
        <f t="shared" si="1352"/>
        <v>0</v>
      </c>
      <c r="AQV96" s="24">
        <f t="shared" si="1353"/>
        <v>0</v>
      </c>
      <c r="AQW96" s="24">
        <f t="shared" si="1354"/>
        <v>0</v>
      </c>
      <c r="AQX96" s="24">
        <f t="shared" si="1355"/>
        <v>0</v>
      </c>
      <c r="ARC96" s="24">
        <f t="shared" si="1356"/>
        <v>0</v>
      </c>
      <c r="ARD96" s="24">
        <f t="shared" si="1357"/>
        <v>0</v>
      </c>
      <c r="ARE96" s="24">
        <f t="shared" si="1358"/>
        <v>0</v>
      </c>
      <c r="ARJ96" s="24">
        <f t="shared" si="1359"/>
        <v>0</v>
      </c>
      <c r="ARK96" s="24">
        <f t="shared" si="1360"/>
        <v>0</v>
      </c>
      <c r="ARL96" s="24">
        <f t="shared" si="1361"/>
        <v>0</v>
      </c>
      <c r="ARQ96" s="24">
        <f t="shared" si="1362"/>
        <v>0</v>
      </c>
      <c r="ARR96" s="24">
        <f t="shared" si="1363"/>
        <v>0</v>
      </c>
      <c r="ARS96" s="24">
        <f t="shared" si="1364"/>
        <v>0</v>
      </c>
      <c r="ARX96" s="24">
        <f t="shared" si="1365"/>
        <v>0</v>
      </c>
      <c r="ARY96" s="24">
        <f t="shared" si="1366"/>
        <v>0</v>
      </c>
      <c r="ARZ96" s="24">
        <f t="shared" si="1367"/>
        <v>0</v>
      </c>
      <c r="ASE96" s="24">
        <f t="shared" si="1368"/>
        <v>0</v>
      </c>
      <c r="ASF96" s="24">
        <f t="shared" si="1369"/>
        <v>0</v>
      </c>
      <c r="ASG96" s="24">
        <f t="shared" si="1370"/>
        <v>0</v>
      </c>
      <c r="ASL96" s="24">
        <f t="shared" si="1371"/>
        <v>0</v>
      </c>
      <c r="ASM96" s="24">
        <f t="shared" si="1372"/>
        <v>0</v>
      </c>
      <c r="ASN96" s="24">
        <f t="shared" si="1373"/>
        <v>0</v>
      </c>
      <c r="ASS96" s="24">
        <f t="shared" si="1374"/>
        <v>0</v>
      </c>
      <c r="AST96" s="24">
        <f t="shared" si="1375"/>
        <v>0</v>
      </c>
      <c r="ASU96" s="24">
        <f t="shared" si="1376"/>
        <v>0</v>
      </c>
      <c r="ASZ96" s="24">
        <f t="shared" si="1377"/>
        <v>0</v>
      </c>
      <c r="ATA96" s="24">
        <f t="shared" si="1378"/>
        <v>0</v>
      </c>
      <c r="ATB96" s="24">
        <f t="shared" si="1379"/>
        <v>0</v>
      </c>
      <c r="ATG96" s="24">
        <f t="shared" si="1380"/>
        <v>0</v>
      </c>
      <c r="ATH96" s="24">
        <f t="shared" si="1381"/>
        <v>0</v>
      </c>
      <c r="ATI96" s="24">
        <f t="shared" si="1382"/>
        <v>0</v>
      </c>
      <c r="ATN96" s="24">
        <f t="shared" si="1383"/>
        <v>0</v>
      </c>
      <c r="ATO96" s="24">
        <f t="shared" si="1384"/>
        <v>0</v>
      </c>
      <c r="ATP96" s="24">
        <f t="shared" si="1385"/>
        <v>0</v>
      </c>
      <c r="ATU96" s="24">
        <f t="shared" si="1386"/>
        <v>0</v>
      </c>
      <c r="ATV96" s="24">
        <f t="shared" si="1387"/>
        <v>0</v>
      </c>
      <c r="ATW96" s="24">
        <f t="shared" si="1388"/>
        <v>0</v>
      </c>
      <c r="AUB96" s="24">
        <f t="shared" si="1389"/>
        <v>0</v>
      </c>
      <c r="AUC96" s="24">
        <f t="shared" si="1390"/>
        <v>0</v>
      </c>
      <c r="AUD96" s="24">
        <f t="shared" si="1391"/>
        <v>0</v>
      </c>
      <c r="AUI96" s="24">
        <f t="shared" si="1392"/>
        <v>0</v>
      </c>
      <c r="AUJ96" s="24">
        <f t="shared" si="1393"/>
        <v>0</v>
      </c>
      <c r="AUK96" s="24">
        <f t="shared" si="1394"/>
        <v>0</v>
      </c>
      <c r="AUP96" s="24">
        <f t="shared" si="1395"/>
        <v>0</v>
      </c>
      <c r="AUQ96" s="24">
        <f t="shared" si="1396"/>
        <v>0</v>
      </c>
      <c r="AUR96" s="24">
        <f t="shared" si="1397"/>
        <v>0</v>
      </c>
      <c r="AUW96" s="24">
        <f t="shared" si="1398"/>
        <v>0</v>
      </c>
      <c r="AUX96" s="24">
        <f t="shared" si="1399"/>
        <v>0</v>
      </c>
      <c r="AUY96" s="24">
        <f t="shared" si="1400"/>
        <v>0</v>
      </c>
      <c r="AVD96" s="24">
        <f t="shared" si="1401"/>
        <v>0</v>
      </c>
      <c r="AVE96" s="24">
        <f t="shared" si="1402"/>
        <v>0</v>
      </c>
      <c r="AVF96" s="24">
        <f t="shared" si="1403"/>
        <v>0</v>
      </c>
      <c r="AVK96" s="24">
        <f t="shared" si="1404"/>
        <v>0</v>
      </c>
      <c r="AVL96" s="24">
        <f t="shared" si="1405"/>
        <v>0</v>
      </c>
      <c r="AVM96" s="24">
        <f t="shared" si="1406"/>
        <v>0</v>
      </c>
      <c r="AVR96" s="24">
        <f t="shared" si="1407"/>
        <v>0</v>
      </c>
      <c r="AVS96" s="24">
        <f t="shared" si="1408"/>
        <v>0</v>
      </c>
      <c r="AVT96" s="24">
        <f t="shared" si="1409"/>
        <v>0</v>
      </c>
      <c r="AVY96" s="24">
        <f t="shared" si="1410"/>
        <v>0</v>
      </c>
      <c r="AVZ96" s="24">
        <f t="shared" si="1411"/>
        <v>0</v>
      </c>
      <c r="AWA96" s="24">
        <f t="shared" si="1412"/>
        <v>0</v>
      </c>
      <c r="AWF96" s="24">
        <f t="shared" si="1413"/>
        <v>0</v>
      </c>
      <c r="AWG96" s="24">
        <f t="shared" si="1414"/>
        <v>0</v>
      </c>
      <c r="AWH96" s="24">
        <f t="shared" si="1415"/>
        <v>0</v>
      </c>
      <c r="AWM96" s="24">
        <f t="shared" si="1416"/>
        <v>0</v>
      </c>
      <c r="AWN96" s="24">
        <f t="shared" si="1417"/>
        <v>0</v>
      </c>
      <c r="AWO96" s="24">
        <f t="shared" si="1418"/>
        <v>0</v>
      </c>
      <c r="AWT96" s="24">
        <f t="shared" si="1419"/>
        <v>0</v>
      </c>
      <c r="AWU96" s="24">
        <f t="shared" si="1420"/>
        <v>0</v>
      </c>
      <c r="AWV96" s="24">
        <f t="shared" si="1421"/>
        <v>0</v>
      </c>
      <c r="AXA96" s="24">
        <f t="shared" si="1422"/>
        <v>0</v>
      </c>
      <c r="AXB96" s="24">
        <f t="shared" si="1423"/>
        <v>0</v>
      </c>
      <c r="AXC96" s="24">
        <f t="shared" si="1424"/>
        <v>0</v>
      </c>
      <c r="AXH96" s="24">
        <f t="shared" si="1425"/>
        <v>0</v>
      </c>
      <c r="AXI96" s="24">
        <f t="shared" si="1426"/>
        <v>0</v>
      </c>
      <c r="AXJ96" s="24">
        <f t="shared" si="1427"/>
        <v>0</v>
      </c>
      <c r="AXO96" s="24">
        <f t="shared" si="1428"/>
        <v>0</v>
      </c>
      <c r="AXP96" s="24">
        <f t="shared" si="1429"/>
        <v>0</v>
      </c>
      <c r="AXQ96" s="24">
        <f t="shared" si="1430"/>
        <v>0</v>
      </c>
      <c r="AXV96" s="24">
        <f t="shared" si="1431"/>
        <v>0</v>
      </c>
      <c r="AXW96" s="24">
        <f t="shared" si="1432"/>
        <v>0</v>
      </c>
      <c r="AXX96" s="24">
        <f t="shared" si="1433"/>
        <v>0</v>
      </c>
      <c r="AYC96" s="24">
        <f t="shared" si="1434"/>
        <v>0</v>
      </c>
      <c r="AYD96" s="24">
        <f t="shared" si="1435"/>
        <v>0</v>
      </c>
      <c r="AYE96" s="24">
        <f t="shared" si="1436"/>
        <v>0</v>
      </c>
      <c r="AYJ96" s="24">
        <f t="shared" si="1437"/>
        <v>0</v>
      </c>
      <c r="AYK96" s="24">
        <f t="shared" si="1438"/>
        <v>0</v>
      </c>
      <c r="AYL96" s="24">
        <f t="shared" si="1439"/>
        <v>0</v>
      </c>
      <c r="AYQ96" s="24">
        <f t="shared" si="1440"/>
        <v>0</v>
      </c>
      <c r="AYR96" s="24">
        <f t="shared" si="1441"/>
        <v>0</v>
      </c>
      <c r="AYS96" s="24">
        <f t="shared" si="1442"/>
        <v>0</v>
      </c>
      <c r="AYX96" s="24">
        <f t="shared" si="1443"/>
        <v>0</v>
      </c>
      <c r="AYY96" s="24">
        <f t="shared" si="1444"/>
        <v>0</v>
      </c>
      <c r="AYZ96" s="24">
        <f t="shared" si="1445"/>
        <v>0</v>
      </c>
      <c r="AZE96" s="24">
        <f t="shared" si="1446"/>
        <v>0</v>
      </c>
      <c r="AZF96" s="24">
        <f t="shared" si="1447"/>
        <v>0</v>
      </c>
      <c r="AZG96" s="24">
        <f t="shared" si="1448"/>
        <v>0</v>
      </c>
      <c r="AZL96" s="24">
        <f t="shared" si="1449"/>
        <v>0</v>
      </c>
      <c r="AZM96" s="24">
        <f t="shared" si="1450"/>
        <v>0</v>
      </c>
      <c r="AZN96" s="24">
        <f t="shared" si="1451"/>
        <v>0</v>
      </c>
      <c r="AZS96" s="24">
        <f t="shared" si="1452"/>
        <v>0</v>
      </c>
      <c r="AZT96" s="24">
        <f t="shared" si="1453"/>
        <v>0</v>
      </c>
      <c r="AZU96" s="24">
        <f t="shared" si="1454"/>
        <v>0</v>
      </c>
      <c r="AZZ96" s="24">
        <f t="shared" si="1455"/>
        <v>0</v>
      </c>
      <c r="BAA96" s="24">
        <f t="shared" si="1456"/>
        <v>0</v>
      </c>
      <c r="BAB96" s="24">
        <f t="shared" si="1457"/>
        <v>0</v>
      </c>
      <c r="BAG96" s="24">
        <f t="shared" si="1458"/>
        <v>0</v>
      </c>
      <c r="BAH96" s="24">
        <f t="shared" si="1459"/>
        <v>0</v>
      </c>
      <c r="BAI96" s="24">
        <f t="shared" si="1460"/>
        <v>0</v>
      </c>
      <c r="BAN96" s="24">
        <f t="shared" si="1461"/>
        <v>0</v>
      </c>
      <c r="BAO96" s="24">
        <f t="shared" si="1462"/>
        <v>0</v>
      </c>
      <c r="BAP96" s="24">
        <f t="shared" si="1463"/>
        <v>0</v>
      </c>
      <c r="BAU96" s="24">
        <f t="shared" si="1464"/>
        <v>0</v>
      </c>
      <c r="BAV96" s="24">
        <f t="shared" si="1465"/>
        <v>0</v>
      </c>
      <c r="BAW96" s="24">
        <f t="shared" si="1466"/>
        <v>0</v>
      </c>
      <c r="BBB96" s="24">
        <f t="shared" si="1467"/>
        <v>0</v>
      </c>
      <c r="BBC96" s="24">
        <f t="shared" si="1468"/>
        <v>0</v>
      </c>
      <c r="BBD96" s="24">
        <f t="shared" si="1469"/>
        <v>0</v>
      </c>
      <c r="BBI96" s="24">
        <f t="shared" si="1470"/>
        <v>0</v>
      </c>
      <c r="BBJ96" s="24">
        <f t="shared" si="1471"/>
        <v>0</v>
      </c>
      <c r="BBK96" s="24">
        <f t="shared" si="1472"/>
        <v>0</v>
      </c>
      <c r="BBP96" s="24">
        <f t="shared" si="1473"/>
        <v>0</v>
      </c>
      <c r="BBQ96" s="24">
        <f t="shared" si="1474"/>
        <v>0</v>
      </c>
      <c r="BBR96" s="24">
        <f t="shared" si="1475"/>
        <v>0</v>
      </c>
      <c r="BBW96" s="24">
        <f t="shared" si="1476"/>
        <v>0</v>
      </c>
      <c r="BBX96" s="24">
        <f t="shared" si="1477"/>
        <v>0</v>
      </c>
      <c r="BBY96" s="24">
        <f t="shared" si="1478"/>
        <v>0</v>
      </c>
      <c r="BCD96" s="24">
        <f t="shared" si="1479"/>
        <v>0</v>
      </c>
      <c r="BCE96" s="24">
        <f t="shared" si="1480"/>
        <v>0</v>
      </c>
      <c r="BCF96" s="24">
        <f t="shared" si="1481"/>
        <v>0</v>
      </c>
      <c r="BCK96" s="24">
        <f t="shared" si="1482"/>
        <v>0</v>
      </c>
      <c r="BCL96" s="24">
        <f t="shared" si="1483"/>
        <v>0</v>
      </c>
      <c r="BCM96" s="24">
        <f t="shared" si="1484"/>
        <v>0</v>
      </c>
      <c r="BCR96" s="24">
        <f t="shared" si="1485"/>
        <v>0</v>
      </c>
      <c r="BCS96" s="24">
        <f t="shared" si="1486"/>
        <v>0</v>
      </c>
      <c r="BCT96" s="24">
        <f t="shared" si="1487"/>
        <v>0</v>
      </c>
      <c r="BCY96" s="24">
        <f t="shared" si="1488"/>
        <v>0</v>
      </c>
      <c r="BCZ96" s="24">
        <f t="shared" si="1489"/>
        <v>0</v>
      </c>
      <c r="BDA96" s="24">
        <f t="shared" si="1490"/>
        <v>0</v>
      </c>
      <c r="BDF96" s="24">
        <f t="shared" si="1491"/>
        <v>0</v>
      </c>
      <c r="BDG96" s="24">
        <f t="shared" si="1492"/>
        <v>0</v>
      </c>
      <c r="BDH96" s="24">
        <f t="shared" si="1493"/>
        <v>0</v>
      </c>
      <c r="BDM96" s="24">
        <f t="shared" si="1494"/>
        <v>0</v>
      </c>
      <c r="BDN96" s="24">
        <f t="shared" si="1495"/>
        <v>0</v>
      </c>
      <c r="BDO96" s="24">
        <f t="shared" si="1496"/>
        <v>0</v>
      </c>
      <c r="BDT96" s="24">
        <f t="shared" si="1497"/>
        <v>0</v>
      </c>
      <c r="BDU96" s="24">
        <f t="shared" si="1498"/>
        <v>0</v>
      </c>
      <c r="BDV96" s="24">
        <f t="shared" si="1499"/>
        <v>0</v>
      </c>
      <c r="BEA96" s="24">
        <f t="shared" si="1500"/>
        <v>0</v>
      </c>
      <c r="BEB96" s="24">
        <f t="shared" si="1501"/>
        <v>0</v>
      </c>
      <c r="BEC96" s="24">
        <f t="shared" si="1502"/>
        <v>0</v>
      </c>
      <c r="BEH96" s="24">
        <f t="shared" si="1503"/>
        <v>0</v>
      </c>
      <c r="BEI96" s="24">
        <f t="shared" si="1504"/>
        <v>0</v>
      </c>
      <c r="BEJ96" s="24">
        <f t="shared" si="1505"/>
        <v>0</v>
      </c>
      <c r="BEO96" s="24">
        <f t="shared" si="1506"/>
        <v>0</v>
      </c>
      <c r="BEP96" s="24">
        <f t="shared" si="1507"/>
        <v>0</v>
      </c>
      <c r="BEQ96" s="24">
        <f t="shared" si="1508"/>
        <v>0</v>
      </c>
      <c r="BEV96" s="24">
        <f t="shared" si="1509"/>
        <v>0</v>
      </c>
      <c r="BEW96" s="24">
        <f t="shared" si="1510"/>
        <v>0</v>
      </c>
      <c r="BEX96" s="24">
        <f t="shared" si="1511"/>
        <v>0</v>
      </c>
      <c r="BFC96" s="24">
        <f t="shared" si="1512"/>
        <v>0</v>
      </c>
      <c r="BFD96" s="24">
        <f t="shared" si="1513"/>
        <v>0</v>
      </c>
      <c r="BFE96" s="24">
        <f t="shared" si="1514"/>
        <v>0</v>
      </c>
      <c r="BFJ96" s="24">
        <f t="shared" si="1515"/>
        <v>0</v>
      </c>
      <c r="BFK96" s="24">
        <f t="shared" si="1516"/>
        <v>0</v>
      </c>
      <c r="BFL96" s="24">
        <f t="shared" si="1517"/>
        <v>0</v>
      </c>
      <c r="BFQ96" s="24">
        <f t="shared" si="1518"/>
        <v>0</v>
      </c>
      <c r="BFR96" s="24">
        <f t="shared" si="1519"/>
        <v>0</v>
      </c>
      <c r="BFS96" s="24">
        <f t="shared" si="1520"/>
        <v>0</v>
      </c>
      <c r="BFX96" s="24">
        <f t="shared" si="1521"/>
        <v>0</v>
      </c>
      <c r="BFY96" s="24">
        <f t="shared" si="1522"/>
        <v>0</v>
      </c>
      <c r="BFZ96" s="24">
        <f t="shared" si="1523"/>
        <v>0</v>
      </c>
      <c r="BGE96" s="24">
        <f t="shared" si="1524"/>
        <v>0</v>
      </c>
      <c r="BGF96" s="24">
        <f t="shared" si="1525"/>
        <v>0</v>
      </c>
      <c r="BGG96" s="24">
        <f t="shared" si="1526"/>
        <v>0</v>
      </c>
      <c r="BGL96" s="24">
        <f t="shared" si="1527"/>
        <v>0</v>
      </c>
      <c r="BGM96" s="24">
        <f t="shared" si="1528"/>
        <v>0</v>
      </c>
      <c r="BGN96" s="24">
        <f t="shared" si="1529"/>
        <v>0</v>
      </c>
      <c r="BGS96" s="24">
        <f t="shared" si="1530"/>
        <v>0</v>
      </c>
      <c r="BGT96" s="24">
        <f t="shared" si="1531"/>
        <v>0</v>
      </c>
      <c r="BGU96" s="24">
        <f t="shared" si="1532"/>
        <v>0</v>
      </c>
      <c r="BGZ96" s="24">
        <f t="shared" si="1533"/>
        <v>0</v>
      </c>
      <c r="BHA96" s="24">
        <f t="shared" si="1534"/>
        <v>0</v>
      </c>
      <c r="BHB96" s="24">
        <f t="shared" si="1535"/>
        <v>0</v>
      </c>
      <c r="BHG96" s="24">
        <f t="shared" si="1536"/>
        <v>0</v>
      </c>
      <c r="BHH96" s="24">
        <f t="shared" si="1537"/>
        <v>0</v>
      </c>
      <c r="BHI96" s="24">
        <f t="shared" si="1538"/>
        <v>0</v>
      </c>
      <c r="BHN96" s="24">
        <f t="shared" si="1539"/>
        <v>0</v>
      </c>
      <c r="BHO96" s="24">
        <f t="shared" si="1540"/>
        <v>0</v>
      </c>
      <c r="BHP96" s="24">
        <f t="shared" si="1541"/>
        <v>0</v>
      </c>
      <c r="BHU96" s="24">
        <f t="shared" si="1542"/>
        <v>0</v>
      </c>
      <c r="BHV96" s="24">
        <f t="shared" si="1543"/>
        <v>0</v>
      </c>
      <c r="BHW96" s="24">
        <f t="shared" si="1544"/>
        <v>0</v>
      </c>
      <c r="BIB96" s="24">
        <f t="shared" si="1545"/>
        <v>0</v>
      </c>
      <c r="BIC96" s="24">
        <f t="shared" si="1546"/>
        <v>0</v>
      </c>
      <c r="BID96" s="24">
        <f t="shared" si="1547"/>
        <v>0</v>
      </c>
      <c r="BII96" s="24">
        <f t="shared" si="1548"/>
        <v>0</v>
      </c>
      <c r="BIJ96" s="24">
        <f t="shared" si="1549"/>
        <v>0</v>
      </c>
      <c r="BIK96" s="24">
        <f t="shared" si="1550"/>
        <v>0</v>
      </c>
      <c r="BIP96" s="24">
        <f t="shared" si="1551"/>
        <v>0</v>
      </c>
      <c r="BIQ96" s="24">
        <f t="shared" si="1552"/>
        <v>0</v>
      </c>
      <c r="BIR96" s="24">
        <f t="shared" si="1553"/>
        <v>0</v>
      </c>
      <c r="BIW96" s="24">
        <f t="shared" si="1554"/>
        <v>0</v>
      </c>
      <c r="BIX96" s="24">
        <f t="shared" si="1555"/>
        <v>0</v>
      </c>
      <c r="BIY96" s="24">
        <f t="shared" si="1556"/>
        <v>0</v>
      </c>
      <c r="BJD96" s="24">
        <f t="shared" si="1557"/>
        <v>0</v>
      </c>
      <c r="BJE96" s="24">
        <f t="shared" si="1558"/>
        <v>0</v>
      </c>
      <c r="BJF96" s="24">
        <f t="shared" si="1559"/>
        <v>0</v>
      </c>
      <c r="BJK96" s="24">
        <f t="shared" si="1560"/>
        <v>0</v>
      </c>
      <c r="BJL96" s="24">
        <f t="shared" si="1561"/>
        <v>0</v>
      </c>
      <c r="BJM96" s="24">
        <f t="shared" si="1562"/>
        <v>0</v>
      </c>
      <c r="BJR96" s="24">
        <f t="shared" si="1563"/>
        <v>0</v>
      </c>
      <c r="BJS96" s="24">
        <f t="shared" si="1564"/>
        <v>0</v>
      </c>
      <c r="BJT96" s="24">
        <f t="shared" si="1565"/>
        <v>0</v>
      </c>
      <c r="BJY96" s="24">
        <f t="shared" si="1566"/>
        <v>0</v>
      </c>
      <c r="BJZ96" s="24">
        <f t="shared" si="1567"/>
        <v>0</v>
      </c>
      <c r="BKA96" s="24">
        <f t="shared" si="1568"/>
        <v>0</v>
      </c>
      <c r="BKF96" s="24">
        <f t="shared" si="1569"/>
        <v>0</v>
      </c>
      <c r="BKG96" s="24">
        <f t="shared" si="1570"/>
        <v>0</v>
      </c>
      <c r="BKH96" s="24">
        <f t="shared" si="1571"/>
        <v>0</v>
      </c>
      <c r="BKM96" s="24">
        <f t="shared" si="1572"/>
        <v>0</v>
      </c>
      <c r="BKN96" s="24">
        <f t="shared" si="1573"/>
        <v>0</v>
      </c>
      <c r="BKO96" s="24">
        <f t="shared" si="1574"/>
        <v>0</v>
      </c>
      <c r="BKT96" s="24">
        <f t="shared" si="1575"/>
        <v>0</v>
      </c>
      <c r="BKU96" s="24">
        <f t="shared" si="1576"/>
        <v>0</v>
      </c>
      <c r="BKV96" s="24">
        <f t="shared" si="1577"/>
        <v>0</v>
      </c>
      <c r="BLA96" s="24">
        <f t="shared" si="1578"/>
        <v>0</v>
      </c>
      <c r="BLB96" s="24">
        <f t="shared" si="1579"/>
        <v>0</v>
      </c>
      <c r="BLC96" s="24">
        <f t="shared" si="1580"/>
        <v>0</v>
      </c>
      <c r="BLH96" s="24">
        <f t="shared" si="1581"/>
        <v>0</v>
      </c>
      <c r="BLI96" s="24">
        <f t="shared" si="1582"/>
        <v>0</v>
      </c>
      <c r="BLJ96" s="24">
        <f t="shared" si="1583"/>
        <v>0</v>
      </c>
      <c r="BLO96" s="24">
        <f t="shared" si="1584"/>
        <v>0</v>
      </c>
      <c r="BLP96" s="24">
        <f t="shared" si="1585"/>
        <v>0</v>
      </c>
      <c r="BLQ96" s="24">
        <f t="shared" si="1586"/>
        <v>0</v>
      </c>
      <c r="BLV96" s="24">
        <f t="shared" si="1587"/>
        <v>0</v>
      </c>
      <c r="BLW96" s="24">
        <f t="shared" si="1588"/>
        <v>0</v>
      </c>
      <c r="BLX96" s="24">
        <f t="shared" si="1589"/>
        <v>0</v>
      </c>
      <c r="BMC96" s="24">
        <f t="shared" si="1590"/>
        <v>0</v>
      </c>
      <c r="BMD96" s="24">
        <f t="shared" si="1591"/>
        <v>0</v>
      </c>
      <c r="BME96" s="24">
        <f t="shared" si="1592"/>
        <v>0</v>
      </c>
      <c r="BMJ96" s="24">
        <f t="shared" si="1593"/>
        <v>0</v>
      </c>
      <c r="BMK96" s="24">
        <f t="shared" si="1594"/>
        <v>0</v>
      </c>
      <c r="BML96" s="24">
        <f t="shared" si="1595"/>
        <v>0</v>
      </c>
      <c r="BMQ96" s="24">
        <f t="shared" si="1596"/>
        <v>0</v>
      </c>
      <c r="BMR96" s="24">
        <f t="shared" si="1597"/>
        <v>0</v>
      </c>
      <c r="BMS96" s="24">
        <f t="shared" si="1598"/>
        <v>0</v>
      </c>
      <c r="BMX96" s="24">
        <f t="shared" si="1599"/>
        <v>0</v>
      </c>
      <c r="BMY96" s="24">
        <f t="shared" si="1600"/>
        <v>0</v>
      </c>
      <c r="BMZ96" s="24">
        <f t="shared" si="1601"/>
        <v>0</v>
      </c>
      <c r="BNE96" s="24">
        <f t="shared" si="1602"/>
        <v>0</v>
      </c>
      <c r="BNF96" s="24">
        <f t="shared" si="1603"/>
        <v>0</v>
      </c>
      <c r="BNG96" s="24">
        <f t="shared" si="1604"/>
        <v>0</v>
      </c>
      <c r="BNL96" s="24">
        <f t="shared" si="1605"/>
        <v>0</v>
      </c>
      <c r="BNM96" s="24">
        <f t="shared" si="1606"/>
        <v>0</v>
      </c>
      <c r="BNN96" s="24">
        <f t="shared" si="1607"/>
        <v>0</v>
      </c>
      <c r="BNS96" s="24">
        <f t="shared" si="1608"/>
        <v>0</v>
      </c>
      <c r="BNT96" s="24">
        <f t="shared" si="1609"/>
        <v>0</v>
      </c>
      <c r="BNU96" s="24">
        <f t="shared" si="1610"/>
        <v>0</v>
      </c>
      <c r="BNZ96" s="24">
        <f t="shared" si="1611"/>
        <v>0</v>
      </c>
      <c r="BOA96" s="24">
        <f t="shared" si="1612"/>
        <v>0</v>
      </c>
      <c r="BOB96" s="24">
        <f t="shared" si="1613"/>
        <v>0</v>
      </c>
      <c r="BOG96" s="24">
        <f t="shared" si="1614"/>
        <v>0</v>
      </c>
      <c r="BOH96" s="24">
        <f t="shared" si="1615"/>
        <v>0</v>
      </c>
      <c r="BOI96" s="24">
        <f t="shared" si="1616"/>
        <v>0</v>
      </c>
      <c r="BON96" s="24">
        <f t="shared" si="1617"/>
        <v>0</v>
      </c>
      <c r="BOO96" s="24">
        <f t="shared" si="1618"/>
        <v>0</v>
      </c>
      <c r="BOP96" s="24">
        <f t="shared" si="1619"/>
        <v>0</v>
      </c>
      <c r="BOU96" s="24">
        <f t="shared" si="1620"/>
        <v>0</v>
      </c>
      <c r="BOV96" s="24">
        <f t="shared" si="1621"/>
        <v>0</v>
      </c>
      <c r="BOW96" s="24">
        <f t="shared" si="1622"/>
        <v>0</v>
      </c>
      <c r="BPB96" s="24">
        <f t="shared" si="1623"/>
        <v>0</v>
      </c>
      <c r="BPC96" s="24">
        <f t="shared" si="1624"/>
        <v>0</v>
      </c>
      <c r="BPD96" s="24">
        <f t="shared" si="1625"/>
        <v>0</v>
      </c>
      <c r="BPI96" s="24">
        <f t="shared" si="1626"/>
        <v>0</v>
      </c>
      <c r="BPJ96" s="24">
        <f t="shared" si="1627"/>
        <v>0</v>
      </c>
      <c r="BPK96" s="24">
        <f t="shared" si="1628"/>
        <v>0</v>
      </c>
      <c r="BPP96" s="24">
        <f t="shared" si="1629"/>
        <v>0</v>
      </c>
      <c r="BPQ96" s="24">
        <f t="shared" si="1630"/>
        <v>0</v>
      </c>
      <c r="BPR96" s="24">
        <f t="shared" si="1631"/>
        <v>0</v>
      </c>
      <c r="BPW96" s="24">
        <f t="shared" si="1632"/>
        <v>0</v>
      </c>
      <c r="BPX96" s="24">
        <f t="shared" si="1633"/>
        <v>0</v>
      </c>
      <c r="BPY96" s="24">
        <f t="shared" si="1634"/>
        <v>0</v>
      </c>
      <c r="BQD96" s="24">
        <f t="shared" si="1635"/>
        <v>0</v>
      </c>
      <c r="BQE96" s="24">
        <f t="shared" si="1636"/>
        <v>0</v>
      </c>
      <c r="BQF96" s="24">
        <f t="shared" si="1637"/>
        <v>0</v>
      </c>
      <c r="BQK96" s="24">
        <f t="shared" si="1638"/>
        <v>0</v>
      </c>
      <c r="BQL96" s="24">
        <f t="shared" si="1639"/>
        <v>0</v>
      </c>
      <c r="BQM96" s="24">
        <f t="shared" si="1640"/>
        <v>0</v>
      </c>
      <c r="BQR96" s="24">
        <f t="shared" si="1641"/>
        <v>0</v>
      </c>
      <c r="BQS96" s="24">
        <f t="shared" si="1642"/>
        <v>0</v>
      </c>
      <c r="BQT96" s="24">
        <f t="shared" si="1643"/>
        <v>0</v>
      </c>
      <c r="BQY96" s="24">
        <f t="shared" si="1644"/>
        <v>0</v>
      </c>
      <c r="BQZ96" s="24">
        <f t="shared" si="1645"/>
        <v>0</v>
      </c>
      <c r="BRA96" s="24">
        <f t="shared" si="1646"/>
        <v>0</v>
      </c>
      <c r="BRF96" s="24">
        <f t="shared" si="1647"/>
        <v>0</v>
      </c>
      <c r="BRG96" s="24">
        <f t="shared" si="1648"/>
        <v>0</v>
      </c>
      <c r="BRH96" s="24">
        <f t="shared" si="1649"/>
        <v>0</v>
      </c>
      <c r="BRM96" s="24">
        <f t="shared" si="1650"/>
        <v>0</v>
      </c>
      <c r="BRN96" s="24">
        <f t="shared" si="1651"/>
        <v>0</v>
      </c>
      <c r="BRO96" s="24">
        <f t="shared" si="1652"/>
        <v>0</v>
      </c>
      <c r="BRT96" s="24">
        <f t="shared" si="1653"/>
        <v>0</v>
      </c>
      <c r="BRU96" s="24">
        <f t="shared" si="1654"/>
        <v>0</v>
      </c>
      <c r="BRV96" s="24">
        <f t="shared" si="1655"/>
        <v>0</v>
      </c>
      <c r="BSA96" s="24">
        <f t="shared" si="1656"/>
        <v>0</v>
      </c>
      <c r="BSB96" s="24">
        <f t="shared" si="1657"/>
        <v>0</v>
      </c>
      <c r="BSC96" s="24">
        <f t="shared" si="1658"/>
        <v>0</v>
      </c>
      <c r="BSH96" s="24">
        <f t="shared" si="1659"/>
        <v>0</v>
      </c>
      <c r="BSI96" s="24">
        <f t="shared" si="1660"/>
        <v>0</v>
      </c>
      <c r="BSJ96" s="24">
        <f t="shared" si="1661"/>
        <v>0</v>
      </c>
      <c r="BSO96" s="24">
        <f t="shared" si="1662"/>
        <v>0</v>
      </c>
      <c r="BSP96" s="24">
        <f t="shared" si="1663"/>
        <v>0</v>
      </c>
      <c r="BSQ96" s="24">
        <f t="shared" si="1664"/>
        <v>0</v>
      </c>
      <c r="BSV96" s="24">
        <f t="shared" si="1665"/>
        <v>0</v>
      </c>
      <c r="BSW96" s="24">
        <f t="shared" si="1666"/>
        <v>0</v>
      </c>
      <c r="BSX96" s="24">
        <f t="shared" si="1667"/>
        <v>0</v>
      </c>
      <c r="BTC96" s="24">
        <f t="shared" si="1668"/>
        <v>0</v>
      </c>
      <c r="BTD96" s="24">
        <f t="shared" si="1669"/>
        <v>0</v>
      </c>
      <c r="BTE96" s="24">
        <f t="shared" si="1670"/>
        <v>0</v>
      </c>
      <c r="BTJ96" s="24">
        <f t="shared" si="1671"/>
        <v>0</v>
      </c>
      <c r="BTK96" s="24">
        <f t="shared" si="1672"/>
        <v>0</v>
      </c>
      <c r="BTL96" s="24">
        <f t="shared" si="1673"/>
        <v>0</v>
      </c>
      <c r="BTQ96" s="24">
        <f t="shared" si="1674"/>
        <v>0</v>
      </c>
      <c r="BTR96" s="24">
        <f t="shared" si="1675"/>
        <v>0</v>
      </c>
      <c r="BTS96" s="24">
        <f t="shared" si="1676"/>
        <v>0</v>
      </c>
      <c r="BTX96" s="24">
        <f t="shared" si="1677"/>
        <v>0</v>
      </c>
      <c r="BTY96" s="24">
        <f t="shared" si="1678"/>
        <v>0</v>
      </c>
      <c r="BTZ96" s="24">
        <f t="shared" si="1679"/>
        <v>0</v>
      </c>
      <c r="BUE96" s="24">
        <f t="shared" si="1680"/>
        <v>0</v>
      </c>
      <c r="BUF96" s="24">
        <f t="shared" si="1681"/>
        <v>0</v>
      </c>
      <c r="BUG96" s="24">
        <f t="shared" si="1682"/>
        <v>0</v>
      </c>
      <c r="BUL96" s="24">
        <f t="shared" si="1683"/>
        <v>0</v>
      </c>
      <c r="BUM96" s="24">
        <f t="shared" si="1684"/>
        <v>0</v>
      </c>
      <c r="BUN96" s="24">
        <f t="shared" si="1685"/>
        <v>0</v>
      </c>
      <c r="BUS96" s="24">
        <f t="shared" si="1686"/>
        <v>0</v>
      </c>
      <c r="BUT96" s="24">
        <f t="shared" si="1687"/>
        <v>0</v>
      </c>
      <c r="BUU96" s="24">
        <f t="shared" si="1688"/>
        <v>0</v>
      </c>
      <c r="BUZ96" s="24">
        <f t="shared" si="1689"/>
        <v>0</v>
      </c>
      <c r="BVA96" s="24">
        <f t="shared" si="1690"/>
        <v>0</v>
      </c>
      <c r="BVB96" s="24">
        <f t="shared" si="1691"/>
        <v>0</v>
      </c>
      <c r="BVG96" s="24">
        <f t="shared" si="1692"/>
        <v>0</v>
      </c>
      <c r="BVH96" s="24">
        <f t="shared" si="1693"/>
        <v>0</v>
      </c>
      <c r="BVI96" s="24">
        <f t="shared" si="1694"/>
        <v>0</v>
      </c>
      <c r="BVN96" s="24">
        <f t="shared" si="1695"/>
        <v>0</v>
      </c>
      <c r="BVO96" s="24">
        <f t="shared" si="1696"/>
        <v>0</v>
      </c>
      <c r="BVP96" s="24">
        <f t="shared" si="1697"/>
        <v>0</v>
      </c>
      <c r="BVU96" s="24">
        <f t="shared" si="1698"/>
        <v>0</v>
      </c>
      <c r="BVV96" s="24">
        <f t="shared" si="1699"/>
        <v>0</v>
      </c>
      <c r="BVW96" s="24">
        <f t="shared" si="1700"/>
        <v>0</v>
      </c>
      <c r="BVX96"/>
      <c r="BVY96"/>
      <c r="BVZ96"/>
      <c r="BWA96"/>
      <c r="BWB96" s="24">
        <f t="shared" si="1701"/>
        <v>0</v>
      </c>
      <c r="BWC96" s="24">
        <f t="shared" si="1702"/>
        <v>0</v>
      </c>
      <c r="BWD96" s="24">
        <f t="shared" si="1703"/>
        <v>0</v>
      </c>
      <c r="BWI96" s="24">
        <f t="shared" si="1704"/>
        <v>0</v>
      </c>
      <c r="BWJ96" s="24">
        <f t="shared" si="1705"/>
        <v>0</v>
      </c>
      <c r="BWK96" s="24">
        <f t="shared" si="1706"/>
        <v>0</v>
      </c>
      <c r="BWP96" s="24">
        <f t="shared" si="1707"/>
        <v>0</v>
      </c>
      <c r="BWQ96" s="24">
        <f t="shared" si="1708"/>
        <v>0</v>
      </c>
      <c r="BWR96" s="24">
        <f t="shared" si="1709"/>
        <v>0</v>
      </c>
      <c r="BWW96" s="24">
        <f t="shared" si="1710"/>
        <v>0</v>
      </c>
      <c r="BWX96" s="24">
        <f t="shared" si="1711"/>
        <v>0</v>
      </c>
      <c r="BWY96" s="24">
        <f t="shared" si="1712"/>
        <v>0</v>
      </c>
      <c r="BXD96" s="24">
        <f t="shared" si="1713"/>
        <v>0</v>
      </c>
      <c r="BXE96" s="24">
        <f t="shared" si="1714"/>
        <v>0</v>
      </c>
      <c r="BXF96" s="24">
        <f t="shared" si="1715"/>
        <v>0</v>
      </c>
      <c r="BXK96" s="24">
        <f t="shared" si="1716"/>
        <v>0</v>
      </c>
      <c r="BXL96" s="24">
        <f t="shared" si="1717"/>
        <v>0</v>
      </c>
      <c r="BXM96" s="24">
        <f t="shared" si="1718"/>
        <v>0</v>
      </c>
      <c r="BXR96" s="24">
        <f t="shared" si="1719"/>
        <v>0</v>
      </c>
      <c r="BXS96" s="24">
        <f t="shared" si="1720"/>
        <v>0</v>
      </c>
      <c r="BXT96" s="24">
        <f t="shared" si="1721"/>
        <v>0</v>
      </c>
      <c r="BXY96" s="24">
        <f t="shared" si="1722"/>
        <v>0</v>
      </c>
      <c r="BXZ96" s="24">
        <f t="shared" si="1723"/>
        <v>0</v>
      </c>
      <c r="BYA96" s="24">
        <f t="shared" si="1724"/>
        <v>0</v>
      </c>
      <c r="BYF96" s="24">
        <f t="shared" si="1725"/>
        <v>0</v>
      </c>
      <c r="BYG96" s="24">
        <f t="shared" si="1726"/>
        <v>0</v>
      </c>
      <c r="BYH96" s="24">
        <f t="shared" si="1727"/>
        <v>0</v>
      </c>
      <c r="BYM96" s="24">
        <f t="shared" si="1728"/>
        <v>0</v>
      </c>
      <c r="BYN96" s="24">
        <f t="shared" si="1729"/>
        <v>0</v>
      </c>
      <c r="BYO96" s="24">
        <f t="shared" si="1730"/>
        <v>0</v>
      </c>
      <c r="BYT96" s="24">
        <f t="shared" si="1731"/>
        <v>0</v>
      </c>
      <c r="BYU96" s="24">
        <f t="shared" si="1732"/>
        <v>0</v>
      </c>
      <c r="BYV96" s="24">
        <f t="shared" si="1733"/>
        <v>0</v>
      </c>
    </row>
    <row r="97" spans="6:1023 1028:2024" x14ac:dyDescent="0.3">
      <c r="F97" s="82">
        <f t="shared" si="867"/>
        <v>0</v>
      </c>
      <c r="G97" s="82">
        <f t="shared" si="868"/>
        <v>0</v>
      </c>
      <c r="H97" s="82">
        <f t="shared" si="869"/>
        <v>0</v>
      </c>
      <c r="M97" s="15">
        <f t="shared" si="870"/>
        <v>0</v>
      </c>
      <c r="N97" s="15">
        <f t="shared" si="871"/>
        <v>0</v>
      </c>
      <c r="O97" s="15">
        <f t="shared" si="872"/>
        <v>0</v>
      </c>
      <c r="T97" s="15">
        <f t="shared" si="873"/>
        <v>0</v>
      </c>
      <c r="U97" s="15">
        <f t="shared" si="874"/>
        <v>0</v>
      </c>
      <c r="V97" s="15">
        <f t="shared" si="875"/>
        <v>0</v>
      </c>
      <c r="AA97" s="15">
        <f t="shared" si="876"/>
        <v>0</v>
      </c>
      <c r="AB97" s="15">
        <f t="shared" si="877"/>
        <v>0</v>
      </c>
      <c r="AC97" s="15">
        <f t="shared" si="878"/>
        <v>0</v>
      </c>
      <c r="AD97" s="16"/>
      <c r="AE97" s="15"/>
      <c r="AF97" s="15"/>
      <c r="AG97" s="15"/>
      <c r="AH97" s="15">
        <f t="shared" si="879"/>
        <v>0</v>
      </c>
      <c r="AI97" s="15">
        <f t="shared" si="880"/>
        <v>0</v>
      </c>
      <c r="AJ97" s="15">
        <f t="shared" si="881"/>
        <v>0</v>
      </c>
      <c r="AO97" s="15">
        <f t="shared" si="882"/>
        <v>0</v>
      </c>
      <c r="AP97" s="15">
        <f t="shared" si="883"/>
        <v>0</v>
      </c>
      <c r="AQ97" s="15">
        <f t="shared" si="884"/>
        <v>0</v>
      </c>
      <c r="AV97" s="15">
        <f t="shared" si="885"/>
        <v>0</v>
      </c>
      <c r="AW97" s="15">
        <f t="shared" si="886"/>
        <v>0</v>
      </c>
      <c r="AX97" s="15">
        <f t="shared" si="887"/>
        <v>0</v>
      </c>
      <c r="BC97" s="15">
        <f t="shared" si="888"/>
        <v>0</v>
      </c>
      <c r="BD97" s="15">
        <f t="shared" si="889"/>
        <v>0</v>
      </c>
      <c r="BE97" s="15">
        <f t="shared" si="890"/>
        <v>0</v>
      </c>
      <c r="BJ97" s="15">
        <f t="shared" si="891"/>
        <v>0</v>
      </c>
      <c r="BK97" s="15">
        <f t="shared" si="892"/>
        <v>0</v>
      </c>
      <c r="BL97" s="15">
        <f t="shared" si="893"/>
        <v>0</v>
      </c>
      <c r="BQ97" s="15">
        <f t="shared" si="894"/>
        <v>0</v>
      </c>
      <c r="BR97" s="15">
        <f t="shared" si="895"/>
        <v>0</v>
      </c>
      <c r="BS97" s="15">
        <f t="shared" si="896"/>
        <v>0</v>
      </c>
      <c r="BX97" s="15">
        <f t="shared" si="897"/>
        <v>0</v>
      </c>
      <c r="BY97" s="15">
        <f t="shared" si="898"/>
        <v>0</v>
      </c>
      <c r="BZ97" s="15">
        <f t="shared" si="899"/>
        <v>0</v>
      </c>
      <c r="CE97" s="15">
        <f t="shared" si="900"/>
        <v>0</v>
      </c>
      <c r="CF97" s="15">
        <f t="shared" si="901"/>
        <v>0</v>
      </c>
      <c r="CG97" s="15">
        <f t="shared" si="902"/>
        <v>0</v>
      </c>
      <c r="CL97" s="30">
        <f t="shared" si="903"/>
        <v>0</v>
      </c>
      <c r="CM97" s="30">
        <f t="shared" si="904"/>
        <v>0</v>
      </c>
      <c r="CN97" s="54">
        <f t="shared" si="905"/>
        <v>0</v>
      </c>
      <c r="CS97" s="30">
        <f t="shared" si="906"/>
        <v>0</v>
      </c>
      <c r="CT97" s="30">
        <f t="shared" si="907"/>
        <v>0</v>
      </c>
      <c r="CU97" s="54">
        <f t="shared" si="908"/>
        <v>0</v>
      </c>
      <c r="CZ97" s="30">
        <f t="shared" si="909"/>
        <v>0</v>
      </c>
      <c r="DA97" s="30">
        <f t="shared" si="910"/>
        <v>0</v>
      </c>
      <c r="DB97" s="54">
        <f t="shared" si="911"/>
        <v>0</v>
      </c>
      <c r="DG97" s="30">
        <f t="shared" si="912"/>
        <v>0</v>
      </c>
      <c r="DH97" s="30">
        <f t="shared" si="913"/>
        <v>0</v>
      </c>
      <c r="DI97" s="54">
        <f t="shared" si="914"/>
        <v>0</v>
      </c>
      <c r="DN97" s="30">
        <f t="shared" si="915"/>
        <v>0</v>
      </c>
      <c r="DO97" s="30">
        <f t="shared" si="916"/>
        <v>0</v>
      </c>
      <c r="DP97" s="54">
        <f t="shared" si="917"/>
        <v>0</v>
      </c>
      <c r="DU97" s="30">
        <f t="shared" si="918"/>
        <v>0</v>
      </c>
      <c r="DV97" s="30">
        <f t="shared" si="919"/>
        <v>0</v>
      </c>
      <c r="DW97" s="54">
        <f t="shared" si="920"/>
        <v>0</v>
      </c>
      <c r="EB97" s="30">
        <f t="shared" si="921"/>
        <v>0</v>
      </c>
      <c r="EC97" s="30">
        <f t="shared" si="922"/>
        <v>0</v>
      </c>
      <c r="ED97" s="54">
        <f t="shared" si="923"/>
        <v>0</v>
      </c>
      <c r="EI97" s="30">
        <f t="shared" si="924"/>
        <v>0</v>
      </c>
      <c r="EJ97" s="30">
        <f t="shared" si="925"/>
        <v>0</v>
      </c>
      <c r="EK97" s="54">
        <f t="shared" si="926"/>
        <v>0</v>
      </c>
      <c r="EP97" s="30">
        <f t="shared" si="927"/>
        <v>0</v>
      </c>
      <c r="EQ97" s="30">
        <f t="shared" si="928"/>
        <v>0</v>
      </c>
      <c r="ER97" s="54">
        <f t="shared" si="929"/>
        <v>0</v>
      </c>
      <c r="EW97" s="30">
        <f t="shared" si="930"/>
        <v>0</v>
      </c>
      <c r="EX97" s="30">
        <f t="shared" si="931"/>
        <v>0</v>
      </c>
      <c r="EY97" s="54">
        <f t="shared" si="932"/>
        <v>0</v>
      </c>
      <c r="FD97" s="30">
        <f t="shared" si="933"/>
        <v>0</v>
      </c>
      <c r="FE97" s="30">
        <f t="shared" si="934"/>
        <v>0</v>
      </c>
      <c r="FF97" s="54">
        <f t="shared" si="935"/>
        <v>0</v>
      </c>
      <c r="FK97" s="30">
        <f t="shared" si="936"/>
        <v>0</v>
      </c>
      <c r="FL97" s="30">
        <f t="shared" si="937"/>
        <v>0</v>
      </c>
      <c r="FM97" s="54">
        <f t="shared" si="938"/>
        <v>0</v>
      </c>
      <c r="FR97" s="30">
        <f t="shared" si="939"/>
        <v>0</v>
      </c>
      <c r="FS97" s="30">
        <f t="shared" si="940"/>
        <v>0</v>
      </c>
      <c r="FT97" s="54">
        <f t="shared" si="941"/>
        <v>0</v>
      </c>
      <c r="FY97" s="30">
        <f t="shared" si="942"/>
        <v>0</v>
      </c>
      <c r="FZ97" s="30">
        <f t="shared" si="943"/>
        <v>0</v>
      </c>
      <c r="GA97" s="54">
        <f t="shared" si="944"/>
        <v>0</v>
      </c>
      <c r="GF97" s="30">
        <f t="shared" si="945"/>
        <v>0</v>
      </c>
      <c r="GG97" s="30">
        <f t="shared" si="946"/>
        <v>0</v>
      </c>
      <c r="GH97" s="54">
        <f t="shared" si="947"/>
        <v>0</v>
      </c>
      <c r="GM97" s="30">
        <f t="shared" si="948"/>
        <v>0</v>
      </c>
      <c r="GN97" s="30">
        <f t="shared" si="949"/>
        <v>0</v>
      </c>
      <c r="GO97" s="54">
        <f t="shared" si="950"/>
        <v>0</v>
      </c>
      <c r="GT97" s="30">
        <f t="shared" si="951"/>
        <v>0</v>
      </c>
      <c r="GU97" s="30">
        <f t="shared" si="952"/>
        <v>0</v>
      </c>
      <c r="GV97" s="54">
        <f t="shared" si="953"/>
        <v>0</v>
      </c>
      <c r="HA97" s="30">
        <f t="shared" si="954"/>
        <v>0</v>
      </c>
      <c r="HB97" s="30">
        <f t="shared" si="955"/>
        <v>0</v>
      </c>
      <c r="HC97" s="54">
        <f t="shared" si="956"/>
        <v>0</v>
      </c>
      <c r="HH97" s="30">
        <f t="shared" si="957"/>
        <v>0</v>
      </c>
      <c r="HI97" s="30">
        <f t="shared" si="958"/>
        <v>0</v>
      </c>
      <c r="HJ97" s="54">
        <f t="shared" si="959"/>
        <v>0</v>
      </c>
      <c r="HO97" s="30">
        <f t="shared" si="960"/>
        <v>0</v>
      </c>
      <c r="HP97" s="30">
        <f t="shared" si="961"/>
        <v>0</v>
      </c>
      <c r="HQ97" s="54">
        <f t="shared" si="962"/>
        <v>0</v>
      </c>
      <c r="HV97" s="30">
        <f t="shared" si="963"/>
        <v>0</v>
      </c>
      <c r="HW97" s="30">
        <f t="shared" si="964"/>
        <v>0</v>
      </c>
      <c r="HX97" s="54">
        <f t="shared" si="965"/>
        <v>0</v>
      </c>
      <c r="IC97" s="30">
        <f t="shared" si="966"/>
        <v>0</v>
      </c>
      <c r="ID97" s="30">
        <f t="shared" si="967"/>
        <v>0</v>
      </c>
      <c r="IE97" s="54">
        <f t="shared" si="968"/>
        <v>0</v>
      </c>
      <c r="IJ97" s="30">
        <f t="shared" si="969"/>
        <v>0</v>
      </c>
      <c r="IK97" s="30">
        <f t="shared" si="970"/>
        <v>0</v>
      </c>
      <c r="IL97" s="54">
        <f t="shared" si="971"/>
        <v>0</v>
      </c>
      <c r="IQ97" s="30">
        <f t="shared" si="972"/>
        <v>0</v>
      </c>
      <c r="IR97" s="30">
        <f t="shared" si="973"/>
        <v>0</v>
      </c>
      <c r="IS97" s="54">
        <f t="shared" si="974"/>
        <v>0</v>
      </c>
      <c r="IX97" s="30">
        <f t="shared" si="975"/>
        <v>0</v>
      </c>
      <c r="IY97" s="30">
        <f t="shared" si="976"/>
        <v>0</v>
      </c>
      <c r="IZ97" s="54">
        <f t="shared" si="977"/>
        <v>0</v>
      </c>
      <c r="JA97"/>
      <c r="JB97"/>
      <c r="JC97"/>
      <c r="JD97"/>
      <c r="JE97" s="15">
        <f t="shared" si="978"/>
        <v>0</v>
      </c>
      <c r="JF97" s="15">
        <f t="shared" si="979"/>
        <v>0</v>
      </c>
      <c r="JG97" s="15">
        <f t="shared" si="980"/>
        <v>0</v>
      </c>
      <c r="JL97" s="24">
        <f t="shared" si="981"/>
        <v>0</v>
      </c>
      <c r="JM97" s="24">
        <f t="shared" si="982"/>
        <v>0</v>
      </c>
      <c r="JN97" s="24">
        <f t="shared" si="983"/>
        <v>0</v>
      </c>
      <c r="JS97" s="24">
        <f t="shared" si="984"/>
        <v>0</v>
      </c>
      <c r="JT97" s="24">
        <f t="shared" si="985"/>
        <v>0</v>
      </c>
      <c r="JU97" s="24">
        <f t="shared" si="986"/>
        <v>0</v>
      </c>
      <c r="JZ97" s="24">
        <f t="shared" si="987"/>
        <v>0</v>
      </c>
      <c r="KA97" s="24">
        <f t="shared" si="988"/>
        <v>0</v>
      </c>
      <c r="KB97" s="24">
        <f t="shared" si="989"/>
        <v>0</v>
      </c>
      <c r="KG97" s="24">
        <f t="shared" si="990"/>
        <v>0</v>
      </c>
      <c r="KH97" s="24">
        <f t="shared" si="991"/>
        <v>0</v>
      </c>
      <c r="KI97" s="24">
        <f t="shared" si="992"/>
        <v>0</v>
      </c>
      <c r="KN97" s="24">
        <f t="shared" si="993"/>
        <v>0</v>
      </c>
      <c r="KO97" s="24">
        <f t="shared" si="994"/>
        <v>0</v>
      </c>
      <c r="KP97" s="24">
        <f t="shared" si="995"/>
        <v>0</v>
      </c>
      <c r="KU97" s="24">
        <f t="shared" si="996"/>
        <v>0</v>
      </c>
      <c r="KV97" s="24">
        <f t="shared" si="997"/>
        <v>0</v>
      </c>
      <c r="KW97" s="24">
        <f t="shared" si="998"/>
        <v>0</v>
      </c>
      <c r="LB97" s="24">
        <f t="shared" si="999"/>
        <v>0</v>
      </c>
      <c r="LC97" s="24">
        <f t="shared" si="1000"/>
        <v>0</v>
      </c>
      <c r="LD97" s="24">
        <f t="shared" si="1001"/>
        <v>0</v>
      </c>
      <c r="LI97" s="24">
        <f t="shared" si="1002"/>
        <v>0</v>
      </c>
      <c r="LJ97" s="24">
        <f t="shared" si="1003"/>
        <v>0</v>
      </c>
      <c r="LK97" s="24">
        <f t="shared" si="1004"/>
        <v>0</v>
      </c>
      <c r="LP97" s="24">
        <f t="shared" si="1005"/>
        <v>0</v>
      </c>
      <c r="LQ97" s="24">
        <f t="shared" si="1006"/>
        <v>0</v>
      </c>
      <c r="LR97" s="24">
        <f t="shared" si="1007"/>
        <v>0</v>
      </c>
      <c r="LW97" s="24">
        <f t="shared" si="1008"/>
        <v>0</v>
      </c>
      <c r="LX97" s="24">
        <f t="shared" si="1009"/>
        <v>0</v>
      </c>
      <c r="LY97" s="24">
        <f t="shared" si="1010"/>
        <v>0</v>
      </c>
      <c r="MD97" s="24">
        <f t="shared" si="1011"/>
        <v>0</v>
      </c>
      <c r="ME97" s="24">
        <f t="shared" si="1012"/>
        <v>0</v>
      </c>
      <c r="MF97" s="24">
        <f t="shared" si="1013"/>
        <v>0</v>
      </c>
      <c r="MK97" s="24">
        <f t="shared" si="1014"/>
        <v>0</v>
      </c>
      <c r="ML97" s="24">
        <f t="shared" si="1015"/>
        <v>0</v>
      </c>
      <c r="MM97" s="24">
        <f t="shared" si="1016"/>
        <v>0</v>
      </c>
      <c r="MR97" s="24">
        <f t="shared" si="1017"/>
        <v>0</v>
      </c>
      <c r="MS97" s="24">
        <f t="shared" si="1018"/>
        <v>0</v>
      </c>
      <c r="MT97" s="24">
        <f t="shared" si="1019"/>
        <v>0</v>
      </c>
      <c r="MY97" s="24">
        <f t="shared" si="1020"/>
        <v>0</v>
      </c>
      <c r="MZ97" s="24">
        <f t="shared" si="1021"/>
        <v>0</v>
      </c>
      <c r="NA97" s="24">
        <f t="shared" si="1022"/>
        <v>0</v>
      </c>
      <c r="NF97" s="24">
        <f t="shared" si="1023"/>
        <v>0</v>
      </c>
      <c r="NG97" s="24">
        <f t="shared" si="1024"/>
        <v>0</v>
      </c>
      <c r="NH97" s="24">
        <f t="shared" si="1025"/>
        <v>0</v>
      </c>
      <c r="NM97" s="24">
        <f t="shared" si="1026"/>
        <v>0</v>
      </c>
      <c r="NN97" s="24">
        <f t="shared" si="1027"/>
        <v>0</v>
      </c>
      <c r="NO97" s="24">
        <f t="shared" si="1028"/>
        <v>0</v>
      </c>
      <c r="NT97" s="24">
        <f t="shared" si="1029"/>
        <v>0</v>
      </c>
      <c r="NU97" s="24">
        <f t="shared" si="1030"/>
        <v>0</v>
      </c>
      <c r="NV97" s="24">
        <f t="shared" si="1031"/>
        <v>0</v>
      </c>
      <c r="OA97" s="24">
        <f t="shared" si="1032"/>
        <v>0</v>
      </c>
      <c r="OB97" s="24">
        <f t="shared" si="1033"/>
        <v>0</v>
      </c>
      <c r="OC97" s="24">
        <f t="shared" si="1034"/>
        <v>0</v>
      </c>
      <c r="OH97" s="24">
        <f t="shared" si="1035"/>
        <v>0</v>
      </c>
      <c r="OI97" s="24">
        <f t="shared" si="1036"/>
        <v>0</v>
      </c>
      <c r="OJ97" s="24">
        <f t="shared" si="1037"/>
        <v>0</v>
      </c>
      <c r="OO97" s="24">
        <f t="shared" si="1038"/>
        <v>0</v>
      </c>
      <c r="OP97" s="24">
        <f t="shared" si="1039"/>
        <v>0</v>
      </c>
      <c r="OQ97" s="24">
        <f t="shared" si="1040"/>
        <v>0</v>
      </c>
      <c r="OV97" s="24">
        <f t="shared" si="1041"/>
        <v>0</v>
      </c>
      <c r="OW97" s="24">
        <f t="shared" si="1042"/>
        <v>0</v>
      </c>
      <c r="OX97" s="24">
        <f t="shared" si="1043"/>
        <v>0</v>
      </c>
      <c r="PC97" s="24">
        <f t="shared" si="1044"/>
        <v>0</v>
      </c>
      <c r="PD97" s="24">
        <f t="shared" si="1045"/>
        <v>0</v>
      </c>
      <c r="PE97" s="24">
        <f t="shared" si="1046"/>
        <v>0</v>
      </c>
      <c r="PJ97" s="24">
        <f t="shared" si="1047"/>
        <v>0</v>
      </c>
      <c r="PK97" s="24">
        <f t="shared" si="1048"/>
        <v>0</v>
      </c>
      <c r="PL97" s="24">
        <f t="shared" si="1049"/>
        <v>0</v>
      </c>
      <c r="PQ97" s="24">
        <f t="shared" si="1050"/>
        <v>0</v>
      </c>
      <c r="PR97" s="24">
        <f t="shared" si="1051"/>
        <v>0</v>
      </c>
      <c r="PS97" s="24">
        <f t="shared" si="1052"/>
        <v>0</v>
      </c>
      <c r="PX97" s="24">
        <f t="shared" si="1053"/>
        <v>0</v>
      </c>
      <c r="PY97" s="24">
        <f t="shared" si="1054"/>
        <v>0</v>
      </c>
      <c r="PZ97" s="24">
        <f t="shared" si="1055"/>
        <v>0</v>
      </c>
      <c r="QE97" s="24">
        <f t="shared" si="1056"/>
        <v>0</v>
      </c>
      <c r="QF97" s="24">
        <f t="shared" si="1057"/>
        <v>0</v>
      </c>
      <c r="QG97" s="24">
        <f t="shared" si="1058"/>
        <v>0</v>
      </c>
      <c r="QL97" s="24">
        <f t="shared" si="1059"/>
        <v>0</v>
      </c>
      <c r="QM97" s="24">
        <f t="shared" si="1060"/>
        <v>0</v>
      </c>
      <c r="QN97" s="24">
        <f t="shared" si="1061"/>
        <v>0</v>
      </c>
      <c r="QS97" s="24">
        <f t="shared" si="1062"/>
        <v>0</v>
      </c>
      <c r="QT97" s="24">
        <f t="shared" si="1063"/>
        <v>0</v>
      </c>
      <c r="QU97" s="24">
        <f t="shared" si="1064"/>
        <v>0</v>
      </c>
      <c r="QZ97" s="24">
        <f t="shared" si="1065"/>
        <v>0</v>
      </c>
      <c r="RA97" s="24">
        <f t="shared" si="1066"/>
        <v>0</v>
      </c>
      <c r="RB97" s="24">
        <f t="shared" si="1067"/>
        <v>0</v>
      </c>
      <c r="RG97" s="24">
        <f t="shared" si="1068"/>
        <v>0</v>
      </c>
      <c r="RH97" s="24">
        <f t="shared" si="1069"/>
        <v>0</v>
      </c>
      <c r="RI97" s="24">
        <f t="shared" si="1070"/>
        <v>0</v>
      </c>
      <c r="RN97" s="24">
        <f t="shared" si="1071"/>
        <v>0</v>
      </c>
      <c r="RO97" s="24">
        <f t="shared" si="1072"/>
        <v>0</v>
      </c>
      <c r="RP97" s="24">
        <f t="shared" si="1073"/>
        <v>0</v>
      </c>
      <c r="RU97" s="24">
        <f t="shared" si="1074"/>
        <v>0</v>
      </c>
      <c r="RV97" s="24">
        <f t="shared" si="1075"/>
        <v>0</v>
      </c>
      <c r="RW97" s="24">
        <f t="shared" si="1076"/>
        <v>0</v>
      </c>
      <c r="SB97" s="24">
        <f t="shared" si="1077"/>
        <v>0</v>
      </c>
      <c r="SC97" s="24">
        <f t="shared" si="1078"/>
        <v>0</v>
      </c>
      <c r="SD97" s="24">
        <f t="shared" si="1079"/>
        <v>0</v>
      </c>
      <c r="SI97" s="24">
        <f t="shared" si="1080"/>
        <v>0</v>
      </c>
      <c r="SJ97" s="24">
        <f t="shared" si="1081"/>
        <v>0</v>
      </c>
      <c r="SK97" s="24">
        <f t="shared" si="1082"/>
        <v>0</v>
      </c>
      <c r="SP97" s="24">
        <f t="shared" si="1083"/>
        <v>0</v>
      </c>
      <c r="SQ97" s="24">
        <f t="shared" si="1084"/>
        <v>0</v>
      </c>
      <c r="SR97" s="24">
        <f t="shared" si="1085"/>
        <v>0</v>
      </c>
      <c r="SW97" s="24">
        <f t="shared" si="1086"/>
        <v>0</v>
      </c>
      <c r="SX97" s="24">
        <f t="shared" si="1087"/>
        <v>0</v>
      </c>
      <c r="SY97" s="24">
        <f t="shared" si="1088"/>
        <v>0</v>
      </c>
      <c r="TD97" s="24">
        <f t="shared" si="1089"/>
        <v>0</v>
      </c>
      <c r="TE97" s="24">
        <f t="shared" si="1090"/>
        <v>0</v>
      </c>
      <c r="TF97" s="24">
        <f t="shared" si="1091"/>
        <v>0</v>
      </c>
      <c r="TK97" s="24">
        <f t="shared" si="1092"/>
        <v>0</v>
      </c>
      <c r="TL97" s="24">
        <f t="shared" si="1093"/>
        <v>0</v>
      </c>
      <c r="TM97" s="24">
        <f t="shared" si="1094"/>
        <v>0</v>
      </c>
      <c r="TR97" s="24">
        <f t="shared" si="1095"/>
        <v>0</v>
      </c>
      <c r="TS97" s="24">
        <f t="shared" si="1096"/>
        <v>0</v>
      </c>
      <c r="TT97" s="24">
        <f t="shared" si="1097"/>
        <v>0</v>
      </c>
      <c r="TY97" s="24">
        <f t="shared" si="1098"/>
        <v>0</v>
      </c>
      <c r="TZ97" s="24">
        <f t="shared" si="1099"/>
        <v>0</v>
      </c>
      <c r="UA97" s="24">
        <f t="shared" si="1100"/>
        <v>0</v>
      </c>
      <c r="UF97" s="24">
        <f t="shared" si="1101"/>
        <v>0</v>
      </c>
      <c r="UG97" s="24">
        <f t="shared" si="1102"/>
        <v>0</v>
      </c>
      <c r="UH97" s="24">
        <f t="shared" si="1103"/>
        <v>0</v>
      </c>
      <c r="UM97" s="24">
        <f t="shared" si="1104"/>
        <v>0</v>
      </c>
      <c r="UN97" s="24">
        <f t="shared" si="1105"/>
        <v>0</v>
      </c>
      <c r="UO97" s="24">
        <f t="shared" si="1106"/>
        <v>0</v>
      </c>
      <c r="UT97" s="24">
        <f t="shared" si="1107"/>
        <v>0</v>
      </c>
      <c r="UU97" s="24">
        <f t="shared" si="1108"/>
        <v>0</v>
      </c>
      <c r="UV97" s="24">
        <f t="shared" si="1109"/>
        <v>0</v>
      </c>
      <c r="VA97" s="24">
        <f t="shared" si="1110"/>
        <v>0</v>
      </c>
      <c r="VB97" s="24">
        <f t="shared" si="1111"/>
        <v>0</v>
      </c>
      <c r="VC97" s="24">
        <f t="shared" si="1112"/>
        <v>0</v>
      </c>
      <c r="VH97" s="24">
        <f t="shared" si="1113"/>
        <v>0</v>
      </c>
      <c r="VI97" s="24">
        <f t="shared" si="1114"/>
        <v>0</v>
      </c>
      <c r="VJ97" s="24">
        <f t="shared" si="1115"/>
        <v>0</v>
      </c>
      <c r="VO97" s="24">
        <f t="shared" si="1116"/>
        <v>0</v>
      </c>
      <c r="VP97" s="24">
        <f t="shared" si="1117"/>
        <v>0</v>
      </c>
      <c r="VQ97" s="24">
        <f t="shared" si="1118"/>
        <v>0</v>
      </c>
      <c r="VV97" s="24">
        <f t="shared" si="1119"/>
        <v>0</v>
      </c>
      <c r="VW97" s="24">
        <f t="shared" si="1120"/>
        <v>0</v>
      </c>
      <c r="VX97" s="24">
        <f t="shared" si="1121"/>
        <v>0</v>
      </c>
      <c r="WC97" s="24">
        <f t="shared" si="1122"/>
        <v>0</v>
      </c>
      <c r="WD97" s="24">
        <f t="shared" si="1123"/>
        <v>0</v>
      </c>
      <c r="WE97" s="24">
        <f t="shared" si="1124"/>
        <v>0</v>
      </c>
      <c r="WJ97" s="24">
        <f t="shared" si="1125"/>
        <v>0</v>
      </c>
      <c r="WK97" s="24">
        <f t="shared" si="1126"/>
        <v>0</v>
      </c>
      <c r="WL97" s="24">
        <f t="shared" si="1127"/>
        <v>0</v>
      </c>
      <c r="WQ97" s="24">
        <f t="shared" si="1128"/>
        <v>0</v>
      </c>
      <c r="WR97" s="24">
        <f t="shared" si="1129"/>
        <v>0</v>
      </c>
      <c r="WS97" s="24">
        <f t="shared" si="1130"/>
        <v>0</v>
      </c>
      <c r="WX97" s="24">
        <f t="shared" si="1131"/>
        <v>0</v>
      </c>
      <c r="WY97" s="24">
        <f t="shared" si="1132"/>
        <v>0</v>
      </c>
      <c r="WZ97" s="24">
        <f t="shared" si="1133"/>
        <v>0</v>
      </c>
      <c r="XE97" s="24">
        <f t="shared" si="1134"/>
        <v>0</v>
      </c>
      <c r="XF97" s="24">
        <f t="shared" si="1135"/>
        <v>0</v>
      </c>
      <c r="XG97" s="24">
        <f t="shared" si="1136"/>
        <v>0</v>
      </c>
      <c r="XL97" s="24">
        <f t="shared" si="1137"/>
        <v>0</v>
      </c>
      <c r="XM97" s="24">
        <f t="shared" si="1138"/>
        <v>0</v>
      </c>
      <c r="XN97" s="24">
        <f t="shared" si="1139"/>
        <v>0</v>
      </c>
      <c r="XS97" s="24">
        <f t="shared" si="1140"/>
        <v>0</v>
      </c>
      <c r="XT97" s="24">
        <f t="shared" si="1141"/>
        <v>0</v>
      </c>
      <c r="XU97" s="24">
        <f t="shared" si="1142"/>
        <v>0</v>
      </c>
      <c r="XZ97" s="24">
        <f t="shared" si="1143"/>
        <v>0</v>
      </c>
      <c r="YA97" s="24">
        <f t="shared" si="1144"/>
        <v>0</v>
      </c>
      <c r="YB97" s="24">
        <f t="shared" si="1145"/>
        <v>0</v>
      </c>
      <c r="YG97" s="24">
        <f t="shared" si="1146"/>
        <v>0</v>
      </c>
      <c r="YH97" s="24">
        <f t="shared" si="1147"/>
        <v>0</v>
      </c>
      <c r="YI97" s="24">
        <f t="shared" si="1148"/>
        <v>0</v>
      </c>
      <c r="YN97" s="24">
        <f t="shared" si="1149"/>
        <v>0</v>
      </c>
      <c r="YO97" s="24">
        <f t="shared" si="1150"/>
        <v>0</v>
      </c>
      <c r="YP97" s="24">
        <f t="shared" si="1151"/>
        <v>0</v>
      </c>
      <c r="YU97" s="24">
        <f t="shared" si="1152"/>
        <v>0</v>
      </c>
      <c r="YV97" s="24">
        <f t="shared" si="1153"/>
        <v>0</v>
      </c>
      <c r="YW97" s="24">
        <f t="shared" si="1154"/>
        <v>0</v>
      </c>
      <c r="ZB97" s="24">
        <f t="shared" si="1155"/>
        <v>0</v>
      </c>
      <c r="ZC97" s="24">
        <f t="shared" si="1156"/>
        <v>0</v>
      </c>
      <c r="ZD97" s="24">
        <f t="shared" si="1157"/>
        <v>0</v>
      </c>
      <c r="ZI97" s="24">
        <f t="shared" si="1158"/>
        <v>0</v>
      </c>
      <c r="ZJ97" s="24">
        <f t="shared" si="1159"/>
        <v>0</v>
      </c>
      <c r="ZK97" s="24">
        <f t="shared" si="1160"/>
        <v>0</v>
      </c>
      <c r="ZP97" s="24">
        <f t="shared" si="1161"/>
        <v>0</v>
      </c>
      <c r="ZQ97" s="24">
        <f t="shared" si="1162"/>
        <v>0</v>
      </c>
      <c r="ZR97" s="24">
        <f t="shared" si="1163"/>
        <v>0</v>
      </c>
      <c r="ZW97" s="24">
        <f t="shared" si="1164"/>
        <v>0</v>
      </c>
      <c r="ZX97" s="24">
        <f t="shared" si="1165"/>
        <v>0</v>
      </c>
      <c r="ZY97" s="24">
        <f t="shared" si="1166"/>
        <v>0</v>
      </c>
      <c r="AAD97" s="24">
        <f t="shared" si="1167"/>
        <v>0</v>
      </c>
      <c r="AAE97" s="24">
        <f t="shared" si="1168"/>
        <v>0</v>
      </c>
      <c r="AAF97" s="24">
        <f t="shared" si="1169"/>
        <v>0</v>
      </c>
      <c r="AAK97" s="24">
        <f t="shared" si="1170"/>
        <v>0</v>
      </c>
      <c r="AAL97" s="24">
        <f t="shared" si="1171"/>
        <v>0</v>
      </c>
      <c r="AAM97" s="24">
        <f t="shared" si="1172"/>
        <v>0</v>
      </c>
      <c r="AAR97" s="24">
        <f t="shared" si="1173"/>
        <v>0</v>
      </c>
      <c r="AAS97" s="24">
        <f t="shared" si="1174"/>
        <v>0</v>
      </c>
      <c r="AAT97" s="24">
        <f t="shared" si="1175"/>
        <v>0</v>
      </c>
      <c r="AAY97" s="24">
        <f t="shared" si="1176"/>
        <v>0</v>
      </c>
      <c r="AAZ97" s="24">
        <f t="shared" si="1177"/>
        <v>0</v>
      </c>
      <c r="ABA97" s="24">
        <f t="shared" si="1178"/>
        <v>0</v>
      </c>
      <c r="ABF97" s="24">
        <f t="shared" si="1179"/>
        <v>0</v>
      </c>
      <c r="ABG97" s="24">
        <f t="shared" si="1180"/>
        <v>0</v>
      </c>
      <c r="ABH97" s="24">
        <f t="shared" si="1181"/>
        <v>0</v>
      </c>
      <c r="ABM97" s="24">
        <f t="shared" si="1182"/>
        <v>0</v>
      </c>
      <c r="ABN97" s="24">
        <f t="shared" si="1183"/>
        <v>0</v>
      </c>
      <c r="ABO97" s="24">
        <f t="shared" si="1184"/>
        <v>0</v>
      </c>
      <c r="ABT97" s="24">
        <f t="shared" si="1185"/>
        <v>0</v>
      </c>
      <c r="ABU97" s="24">
        <f t="shared" si="1186"/>
        <v>0</v>
      </c>
      <c r="ABV97" s="24">
        <f t="shared" si="1187"/>
        <v>0</v>
      </c>
      <c r="ACA97" s="24">
        <f t="shared" si="1188"/>
        <v>0</v>
      </c>
      <c r="ACB97" s="24">
        <f t="shared" si="1189"/>
        <v>0</v>
      </c>
      <c r="ACC97" s="24">
        <f t="shared" si="1190"/>
        <v>0</v>
      </c>
      <c r="ACH97" s="24">
        <f t="shared" si="1191"/>
        <v>0</v>
      </c>
      <c r="ACI97" s="24">
        <f t="shared" si="1192"/>
        <v>0</v>
      </c>
      <c r="ACJ97" s="24">
        <f t="shared" si="1193"/>
        <v>0</v>
      </c>
      <c r="ACO97" s="24">
        <f t="shared" si="1194"/>
        <v>0</v>
      </c>
      <c r="ACP97" s="24">
        <f t="shared" si="1195"/>
        <v>0</v>
      </c>
      <c r="ACQ97" s="24">
        <f t="shared" si="1196"/>
        <v>0</v>
      </c>
      <c r="ACV97" s="24">
        <f t="shared" si="1197"/>
        <v>0</v>
      </c>
      <c r="ACW97" s="24">
        <f t="shared" si="1198"/>
        <v>0</v>
      </c>
      <c r="ACX97" s="24">
        <f t="shared" si="1199"/>
        <v>0</v>
      </c>
      <c r="ADC97" s="15">
        <f t="shared" si="1200"/>
        <v>0</v>
      </c>
      <c r="ADD97" s="15">
        <f t="shared" si="1201"/>
        <v>0</v>
      </c>
      <c r="ADE97" s="15">
        <f t="shared" si="1202"/>
        <v>0</v>
      </c>
      <c r="ADJ97" s="24">
        <f t="shared" si="1203"/>
        <v>0</v>
      </c>
      <c r="ADK97" s="24">
        <f t="shared" si="1204"/>
        <v>0</v>
      </c>
      <c r="ADL97" s="24">
        <f t="shared" si="1205"/>
        <v>0</v>
      </c>
      <c r="ADQ97" s="24">
        <f t="shared" si="1206"/>
        <v>0</v>
      </c>
      <c r="ADR97" s="24">
        <f t="shared" si="1207"/>
        <v>0</v>
      </c>
      <c r="ADS97" s="24">
        <f t="shared" si="1208"/>
        <v>0</v>
      </c>
      <c r="ADX97" s="24">
        <f t="shared" si="1209"/>
        <v>0</v>
      </c>
      <c r="ADY97" s="24">
        <f t="shared" si="1210"/>
        <v>0</v>
      </c>
      <c r="ADZ97" s="24">
        <f t="shared" si="1211"/>
        <v>0</v>
      </c>
      <c r="AEE97" s="24">
        <f t="shared" si="1212"/>
        <v>0</v>
      </c>
      <c r="AEF97" s="24">
        <f t="shared" si="1213"/>
        <v>0</v>
      </c>
      <c r="AEG97" s="24">
        <f t="shared" si="1214"/>
        <v>0</v>
      </c>
      <c r="AEL97" s="24">
        <f t="shared" si="1215"/>
        <v>0</v>
      </c>
      <c r="AEM97" s="24">
        <f t="shared" si="1216"/>
        <v>0</v>
      </c>
      <c r="AEN97" s="24">
        <f t="shared" si="1217"/>
        <v>0</v>
      </c>
      <c r="AES97" s="24">
        <f t="shared" si="1218"/>
        <v>0</v>
      </c>
      <c r="AET97" s="24">
        <f t="shared" si="1219"/>
        <v>0</v>
      </c>
      <c r="AEU97" s="24">
        <f t="shared" si="1220"/>
        <v>0</v>
      </c>
      <c r="AEZ97" s="24">
        <f t="shared" si="1221"/>
        <v>0</v>
      </c>
      <c r="AFA97" s="24">
        <f t="shared" si="1222"/>
        <v>0</v>
      </c>
      <c r="AFB97" s="24">
        <f t="shared" si="1223"/>
        <v>0</v>
      </c>
      <c r="AFG97" s="24">
        <f t="shared" si="1224"/>
        <v>0</v>
      </c>
      <c r="AFH97" s="24">
        <f t="shared" si="1225"/>
        <v>0</v>
      </c>
      <c r="AFI97" s="24">
        <f t="shared" si="1226"/>
        <v>0</v>
      </c>
      <c r="AFN97" s="24">
        <f t="shared" si="1227"/>
        <v>0</v>
      </c>
      <c r="AFO97" s="24">
        <f t="shared" si="1228"/>
        <v>0</v>
      </c>
      <c r="AFP97" s="24">
        <f t="shared" si="1229"/>
        <v>0</v>
      </c>
      <c r="AFU97" s="24">
        <f t="shared" si="1230"/>
        <v>0</v>
      </c>
      <c r="AFV97" s="24">
        <f t="shared" si="1231"/>
        <v>0</v>
      </c>
      <c r="AFW97" s="24">
        <f t="shared" si="1232"/>
        <v>0</v>
      </c>
      <c r="AGB97" s="24">
        <f t="shared" si="1233"/>
        <v>0</v>
      </c>
      <c r="AGC97" s="24">
        <f t="shared" si="1234"/>
        <v>0</v>
      </c>
      <c r="AGD97" s="24">
        <f t="shared" si="1235"/>
        <v>0</v>
      </c>
      <c r="AGI97" s="24">
        <f t="shared" si="1236"/>
        <v>0</v>
      </c>
      <c r="AGJ97" s="24">
        <f t="shared" si="1237"/>
        <v>0</v>
      </c>
      <c r="AGK97" s="24">
        <f t="shared" si="1238"/>
        <v>0</v>
      </c>
      <c r="AGP97" s="24">
        <f t="shared" si="1239"/>
        <v>0</v>
      </c>
      <c r="AGQ97" s="24">
        <f t="shared" si="1240"/>
        <v>0</v>
      </c>
      <c r="AGR97" s="24">
        <f t="shared" si="1241"/>
        <v>0</v>
      </c>
      <c r="AGW97" s="24">
        <f t="shared" si="1242"/>
        <v>0</v>
      </c>
      <c r="AGX97" s="24">
        <f t="shared" si="1243"/>
        <v>0</v>
      </c>
      <c r="AGY97" s="24">
        <f t="shared" si="1244"/>
        <v>0</v>
      </c>
      <c r="AHD97" s="24">
        <f t="shared" si="1245"/>
        <v>0</v>
      </c>
      <c r="AHE97" s="24">
        <f t="shared" si="1246"/>
        <v>0</v>
      </c>
      <c r="AHF97" s="24">
        <f t="shared" si="1247"/>
        <v>0</v>
      </c>
      <c r="AHK97" s="24">
        <f t="shared" si="1248"/>
        <v>0</v>
      </c>
      <c r="AHL97" s="24">
        <f t="shared" si="1249"/>
        <v>0</v>
      </c>
      <c r="AHM97" s="24">
        <f t="shared" si="1250"/>
        <v>0</v>
      </c>
      <c r="AHR97" s="24">
        <f t="shared" si="1251"/>
        <v>0</v>
      </c>
      <c r="AHS97" s="24">
        <f t="shared" si="1252"/>
        <v>0</v>
      </c>
      <c r="AHT97" s="24">
        <f t="shared" si="1253"/>
        <v>0</v>
      </c>
      <c r="AHY97" s="24">
        <f t="shared" si="1254"/>
        <v>0</v>
      </c>
      <c r="AHZ97" s="24">
        <f t="shared" si="1255"/>
        <v>0</v>
      </c>
      <c r="AIA97" s="24">
        <f t="shared" si="1256"/>
        <v>0</v>
      </c>
      <c r="AIF97" s="24">
        <f t="shared" si="1257"/>
        <v>0</v>
      </c>
      <c r="AIG97" s="24">
        <f t="shared" si="1258"/>
        <v>0</v>
      </c>
      <c r="AIH97" s="24">
        <f t="shared" si="1259"/>
        <v>0</v>
      </c>
      <c r="AIM97" s="24">
        <f t="shared" si="1260"/>
        <v>0</v>
      </c>
      <c r="AIN97" s="24">
        <f t="shared" si="1261"/>
        <v>0</v>
      </c>
      <c r="AIO97" s="24">
        <f t="shared" si="1262"/>
        <v>0</v>
      </c>
      <c r="AIT97" s="24">
        <f t="shared" si="1263"/>
        <v>0</v>
      </c>
      <c r="AIU97" s="24">
        <f t="shared" si="1264"/>
        <v>0</v>
      </c>
      <c r="AIV97" s="24">
        <f t="shared" si="1265"/>
        <v>0</v>
      </c>
      <c r="AJA97" s="24">
        <f t="shared" si="1266"/>
        <v>0</v>
      </c>
      <c r="AJB97" s="24">
        <f t="shared" si="1267"/>
        <v>0</v>
      </c>
      <c r="AJC97" s="24">
        <f t="shared" si="1268"/>
        <v>0</v>
      </c>
      <c r="AJH97" s="24">
        <f t="shared" si="1269"/>
        <v>0</v>
      </c>
      <c r="AJI97" s="24">
        <f t="shared" si="1270"/>
        <v>0</v>
      </c>
      <c r="AJJ97" s="24">
        <f t="shared" si="1271"/>
        <v>0</v>
      </c>
      <c r="AJO97" s="24">
        <f t="shared" si="1272"/>
        <v>0</v>
      </c>
      <c r="AJP97" s="24">
        <f t="shared" si="1273"/>
        <v>0</v>
      </c>
      <c r="AJQ97" s="24">
        <f t="shared" si="1274"/>
        <v>0</v>
      </c>
      <c r="AJV97" s="24">
        <f t="shared" si="1275"/>
        <v>0</v>
      </c>
      <c r="AJW97" s="24">
        <f t="shared" si="1276"/>
        <v>0</v>
      </c>
      <c r="AJX97" s="24">
        <f t="shared" si="1277"/>
        <v>0</v>
      </c>
      <c r="AKC97" s="24">
        <f t="shared" si="1278"/>
        <v>0</v>
      </c>
      <c r="AKD97" s="24">
        <f t="shared" si="1279"/>
        <v>0</v>
      </c>
      <c r="AKE97" s="24">
        <f t="shared" si="1280"/>
        <v>0</v>
      </c>
      <c r="AKJ97" s="24">
        <f t="shared" si="1281"/>
        <v>0</v>
      </c>
      <c r="AKK97" s="24">
        <f t="shared" si="1282"/>
        <v>0</v>
      </c>
      <c r="AKL97" s="24">
        <f t="shared" si="1283"/>
        <v>0</v>
      </c>
      <c r="AKQ97" s="24">
        <f t="shared" si="1284"/>
        <v>0</v>
      </c>
      <c r="AKR97" s="24">
        <f t="shared" si="1285"/>
        <v>0</v>
      </c>
      <c r="AKS97" s="24">
        <f t="shared" si="1286"/>
        <v>0</v>
      </c>
      <c r="AKX97" s="24">
        <f t="shared" si="1287"/>
        <v>0</v>
      </c>
      <c r="AKY97" s="24">
        <f t="shared" si="1288"/>
        <v>0</v>
      </c>
      <c r="AKZ97" s="24">
        <f t="shared" si="1289"/>
        <v>0</v>
      </c>
      <c r="ALE97" s="24">
        <f t="shared" si="1290"/>
        <v>0</v>
      </c>
      <c r="ALF97" s="24">
        <f t="shared" si="1291"/>
        <v>0</v>
      </c>
      <c r="ALG97" s="24">
        <f t="shared" si="1292"/>
        <v>0</v>
      </c>
      <c r="ALL97" s="24">
        <f t="shared" si="1293"/>
        <v>0</v>
      </c>
      <c r="ALM97" s="24">
        <f t="shared" si="1294"/>
        <v>0</v>
      </c>
      <c r="ALN97" s="24">
        <f t="shared" si="1295"/>
        <v>0</v>
      </c>
      <c r="ALS97" s="24">
        <f t="shared" si="1296"/>
        <v>0</v>
      </c>
      <c r="ALT97" s="24">
        <f t="shared" si="1297"/>
        <v>0</v>
      </c>
      <c r="ALU97" s="24">
        <f t="shared" si="1298"/>
        <v>0</v>
      </c>
      <c r="ALZ97" s="24">
        <f t="shared" si="1299"/>
        <v>0</v>
      </c>
      <c r="AMA97" s="24">
        <f t="shared" si="1300"/>
        <v>0</v>
      </c>
      <c r="AMB97" s="24">
        <f t="shared" si="1301"/>
        <v>0</v>
      </c>
      <c r="AMG97" s="24">
        <f t="shared" si="1302"/>
        <v>0</v>
      </c>
      <c r="AMH97" s="24">
        <f t="shared" si="1303"/>
        <v>0</v>
      </c>
      <c r="AMI97" s="24">
        <f t="shared" si="1304"/>
        <v>0</v>
      </c>
      <c r="AMN97" s="24">
        <f t="shared" si="1305"/>
        <v>0</v>
      </c>
      <c r="AMO97" s="24">
        <f t="shared" si="1306"/>
        <v>0</v>
      </c>
      <c r="AMP97" s="24">
        <f t="shared" si="1307"/>
        <v>0</v>
      </c>
      <c r="AMU97" s="24">
        <f t="shared" si="1308"/>
        <v>0</v>
      </c>
      <c r="AMV97" s="24">
        <f t="shared" si="1309"/>
        <v>0</v>
      </c>
      <c r="AMW97" s="24">
        <f t="shared" si="1310"/>
        <v>0</v>
      </c>
      <c r="ANB97" s="24">
        <f t="shared" si="1311"/>
        <v>0</v>
      </c>
      <c r="ANC97" s="24">
        <f t="shared" si="1312"/>
        <v>0</v>
      </c>
      <c r="AND97" s="24">
        <f t="shared" si="1313"/>
        <v>0</v>
      </c>
      <c r="ANI97" s="24">
        <f t="shared" si="1314"/>
        <v>0</v>
      </c>
      <c r="ANJ97" s="24">
        <f t="shared" si="1315"/>
        <v>0</v>
      </c>
      <c r="ANK97" s="24">
        <f t="shared" si="1316"/>
        <v>0</v>
      </c>
      <c r="ANP97" s="24">
        <f t="shared" si="1317"/>
        <v>0</v>
      </c>
      <c r="ANQ97" s="24">
        <f t="shared" si="1318"/>
        <v>0</v>
      </c>
      <c r="ANR97" s="24">
        <f t="shared" si="1319"/>
        <v>0</v>
      </c>
      <c r="ANW97" s="24">
        <f t="shared" si="1320"/>
        <v>0</v>
      </c>
      <c r="ANX97" s="24">
        <f t="shared" si="1321"/>
        <v>0</v>
      </c>
      <c r="ANY97" s="24">
        <f t="shared" si="1322"/>
        <v>0</v>
      </c>
      <c r="AOD97" s="24">
        <f t="shared" si="1323"/>
        <v>0</v>
      </c>
      <c r="AOE97" s="24">
        <f t="shared" si="1324"/>
        <v>0</v>
      </c>
      <c r="AOF97" s="24">
        <f t="shared" si="1325"/>
        <v>0</v>
      </c>
      <c r="AOK97" s="24">
        <f t="shared" si="1326"/>
        <v>0</v>
      </c>
      <c r="AOL97" s="24">
        <f t="shared" si="1327"/>
        <v>0</v>
      </c>
      <c r="AOM97" s="24">
        <f t="shared" si="1328"/>
        <v>0</v>
      </c>
      <c r="AOR97" s="24">
        <f t="shared" si="1329"/>
        <v>0</v>
      </c>
      <c r="AOS97" s="24">
        <f t="shared" si="1330"/>
        <v>0</v>
      </c>
      <c r="AOT97" s="24">
        <f t="shared" si="1331"/>
        <v>0</v>
      </c>
      <c r="AOY97" s="24">
        <f t="shared" si="1332"/>
        <v>0</v>
      </c>
      <c r="AOZ97" s="24">
        <f t="shared" si="1333"/>
        <v>0</v>
      </c>
      <c r="APA97" s="24">
        <f t="shared" si="1334"/>
        <v>0</v>
      </c>
      <c r="APF97" s="24">
        <f t="shared" si="1335"/>
        <v>0</v>
      </c>
      <c r="APG97" s="24">
        <f t="shared" si="1336"/>
        <v>0</v>
      </c>
      <c r="APH97" s="24">
        <f t="shared" si="1337"/>
        <v>0</v>
      </c>
      <c r="APM97" s="24">
        <f t="shared" si="1338"/>
        <v>0</v>
      </c>
      <c r="APN97" s="24">
        <f t="shared" si="1339"/>
        <v>0</v>
      </c>
      <c r="APO97" s="24">
        <f t="shared" si="1340"/>
        <v>0</v>
      </c>
      <c r="APT97" s="24">
        <f t="shared" si="1341"/>
        <v>0</v>
      </c>
      <c r="APU97" s="24">
        <f t="shared" si="1342"/>
        <v>0</v>
      </c>
      <c r="APV97" s="24">
        <f t="shared" si="1343"/>
        <v>0</v>
      </c>
      <c r="AQA97" s="24">
        <f t="shared" si="1344"/>
        <v>0</v>
      </c>
      <c r="AQB97" s="24">
        <f t="shared" si="1345"/>
        <v>0</v>
      </c>
      <c r="AQC97" s="24">
        <f t="shared" si="1346"/>
        <v>0</v>
      </c>
      <c r="AQH97" s="24">
        <f t="shared" si="1347"/>
        <v>0</v>
      </c>
      <c r="AQI97" s="24">
        <f t="shared" si="1348"/>
        <v>0</v>
      </c>
      <c r="AQJ97" s="24">
        <f t="shared" si="1349"/>
        <v>0</v>
      </c>
      <c r="AQO97" s="24">
        <f t="shared" si="1350"/>
        <v>0</v>
      </c>
      <c r="AQP97" s="24">
        <f t="shared" si="1351"/>
        <v>0</v>
      </c>
      <c r="AQQ97" s="24">
        <f t="shared" si="1352"/>
        <v>0</v>
      </c>
      <c r="AQV97" s="24">
        <f t="shared" si="1353"/>
        <v>0</v>
      </c>
      <c r="AQW97" s="24">
        <f t="shared" si="1354"/>
        <v>0</v>
      </c>
      <c r="AQX97" s="24">
        <f t="shared" si="1355"/>
        <v>0</v>
      </c>
      <c r="ARC97" s="24">
        <f t="shared" si="1356"/>
        <v>0</v>
      </c>
      <c r="ARD97" s="24">
        <f t="shared" si="1357"/>
        <v>0</v>
      </c>
      <c r="ARE97" s="24">
        <f t="shared" si="1358"/>
        <v>0</v>
      </c>
      <c r="ARJ97" s="24">
        <f t="shared" si="1359"/>
        <v>0</v>
      </c>
      <c r="ARK97" s="24">
        <f t="shared" si="1360"/>
        <v>0</v>
      </c>
      <c r="ARL97" s="24">
        <f t="shared" si="1361"/>
        <v>0</v>
      </c>
      <c r="ARQ97" s="24">
        <f t="shared" si="1362"/>
        <v>0</v>
      </c>
      <c r="ARR97" s="24">
        <f t="shared" si="1363"/>
        <v>0</v>
      </c>
      <c r="ARS97" s="24">
        <f t="shared" si="1364"/>
        <v>0</v>
      </c>
      <c r="ARX97" s="24">
        <f t="shared" si="1365"/>
        <v>0</v>
      </c>
      <c r="ARY97" s="24">
        <f t="shared" si="1366"/>
        <v>0</v>
      </c>
      <c r="ARZ97" s="24">
        <f t="shared" si="1367"/>
        <v>0</v>
      </c>
      <c r="ASE97" s="24">
        <f t="shared" si="1368"/>
        <v>0</v>
      </c>
      <c r="ASF97" s="24">
        <f t="shared" si="1369"/>
        <v>0</v>
      </c>
      <c r="ASG97" s="24">
        <f t="shared" si="1370"/>
        <v>0</v>
      </c>
      <c r="ASL97" s="24">
        <f t="shared" si="1371"/>
        <v>0</v>
      </c>
      <c r="ASM97" s="24">
        <f t="shared" si="1372"/>
        <v>0</v>
      </c>
      <c r="ASN97" s="24">
        <f t="shared" si="1373"/>
        <v>0</v>
      </c>
      <c r="ASS97" s="24">
        <f t="shared" si="1374"/>
        <v>0</v>
      </c>
      <c r="AST97" s="24">
        <f t="shared" si="1375"/>
        <v>0</v>
      </c>
      <c r="ASU97" s="24">
        <f t="shared" si="1376"/>
        <v>0</v>
      </c>
      <c r="ASZ97" s="24">
        <f t="shared" si="1377"/>
        <v>0</v>
      </c>
      <c r="ATA97" s="24">
        <f t="shared" si="1378"/>
        <v>0</v>
      </c>
      <c r="ATB97" s="24">
        <f t="shared" si="1379"/>
        <v>0</v>
      </c>
      <c r="ATG97" s="24">
        <f t="shared" si="1380"/>
        <v>0</v>
      </c>
      <c r="ATH97" s="24">
        <f t="shared" si="1381"/>
        <v>0</v>
      </c>
      <c r="ATI97" s="24">
        <f t="shared" si="1382"/>
        <v>0</v>
      </c>
      <c r="ATN97" s="24">
        <f t="shared" si="1383"/>
        <v>0</v>
      </c>
      <c r="ATO97" s="24">
        <f t="shared" si="1384"/>
        <v>0</v>
      </c>
      <c r="ATP97" s="24">
        <f t="shared" si="1385"/>
        <v>0</v>
      </c>
      <c r="ATU97" s="24">
        <f t="shared" si="1386"/>
        <v>0</v>
      </c>
      <c r="ATV97" s="24">
        <f t="shared" si="1387"/>
        <v>0</v>
      </c>
      <c r="ATW97" s="24">
        <f t="shared" si="1388"/>
        <v>0</v>
      </c>
      <c r="AUB97" s="24">
        <f t="shared" si="1389"/>
        <v>0</v>
      </c>
      <c r="AUC97" s="24">
        <f t="shared" si="1390"/>
        <v>0</v>
      </c>
      <c r="AUD97" s="24">
        <f t="shared" si="1391"/>
        <v>0</v>
      </c>
      <c r="AUI97" s="24">
        <f t="shared" si="1392"/>
        <v>0</v>
      </c>
      <c r="AUJ97" s="24">
        <f t="shared" si="1393"/>
        <v>0</v>
      </c>
      <c r="AUK97" s="24">
        <f t="shared" si="1394"/>
        <v>0</v>
      </c>
      <c r="AUP97" s="24">
        <f t="shared" si="1395"/>
        <v>0</v>
      </c>
      <c r="AUQ97" s="24">
        <f t="shared" si="1396"/>
        <v>0</v>
      </c>
      <c r="AUR97" s="24">
        <f t="shared" si="1397"/>
        <v>0</v>
      </c>
      <c r="AUW97" s="24">
        <f t="shared" si="1398"/>
        <v>0</v>
      </c>
      <c r="AUX97" s="24">
        <f t="shared" si="1399"/>
        <v>0</v>
      </c>
      <c r="AUY97" s="24">
        <f t="shared" si="1400"/>
        <v>0</v>
      </c>
      <c r="AVD97" s="24">
        <f t="shared" si="1401"/>
        <v>0</v>
      </c>
      <c r="AVE97" s="24">
        <f t="shared" si="1402"/>
        <v>0</v>
      </c>
      <c r="AVF97" s="24">
        <f t="shared" si="1403"/>
        <v>0</v>
      </c>
      <c r="AVK97" s="24">
        <f t="shared" si="1404"/>
        <v>0</v>
      </c>
      <c r="AVL97" s="24">
        <f t="shared" si="1405"/>
        <v>0</v>
      </c>
      <c r="AVM97" s="24">
        <f t="shared" si="1406"/>
        <v>0</v>
      </c>
      <c r="AVR97" s="24">
        <f t="shared" si="1407"/>
        <v>0</v>
      </c>
      <c r="AVS97" s="24">
        <f t="shared" si="1408"/>
        <v>0</v>
      </c>
      <c r="AVT97" s="24">
        <f t="shared" si="1409"/>
        <v>0</v>
      </c>
      <c r="AVY97" s="24">
        <f t="shared" si="1410"/>
        <v>0</v>
      </c>
      <c r="AVZ97" s="24">
        <f t="shared" si="1411"/>
        <v>0</v>
      </c>
      <c r="AWA97" s="24">
        <f t="shared" si="1412"/>
        <v>0</v>
      </c>
      <c r="AWF97" s="24">
        <f t="shared" si="1413"/>
        <v>0</v>
      </c>
      <c r="AWG97" s="24">
        <f t="shared" si="1414"/>
        <v>0</v>
      </c>
      <c r="AWH97" s="24">
        <f t="shared" si="1415"/>
        <v>0</v>
      </c>
      <c r="AWM97" s="24">
        <f t="shared" si="1416"/>
        <v>0</v>
      </c>
      <c r="AWN97" s="24">
        <f t="shared" si="1417"/>
        <v>0</v>
      </c>
      <c r="AWO97" s="24">
        <f t="shared" si="1418"/>
        <v>0</v>
      </c>
      <c r="AWT97" s="24">
        <f t="shared" si="1419"/>
        <v>0</v>
      </c>
      <c r="AWU97" s="24">
        <f t="shared" si="1420"/>
        <v>0</v>
      </c>
      <c r="AWV97" s="24">
        <f t="shared" si="1421"/>
        <v>0</v>
      </c>
      <c r="AXA97" s="24">
        <f t="shared" si="1422"/>
        <v>0</v>
      </c>
      <c r="AXB97" s="24">
        <f t="shared" si="1423"/>
        <v>0</v>
      </c>
      <c r="AXC97" s="24">
        <f t="shared" si="1424"/>
        <v>0</v>
      </c>
      <c r="AXH97" s="24">
        <f t="shared" si="1425"/>
        <v>0</v>
      </c>
      <c r="AXI97" s="24">
        <f t="shared" si="1426"/>
        <v>0</v>
      </c>
      <c r="AXJ97" s="24">
        <f t="shared" si="1427"/>
        <v>0</v>
      </c>
      <c r="AXO97" s="24">
        <f t="shared" si="1428"/>
        <v>0</v>
      </c>
      <c r="AXP97" s="24">
        <f t="shared" si="1429"/>
        <v>0</v>
      </c>
      <c r="AXQ97" s="24">
        <f t="shared" si="1430"/>
        <v>0</v>
      </c>
      <c r="AXV97" s="24">
        <f t="shared" si="1431"/>
        <v>0</v>
      </c>
      <c r="AXW97" s="24">
        <f t="shared" si="1432"/>
        <v>0</v>
      </c>
      <c r="AXX97" s="24">
        <f t="shared" si="1433"/>
        <v>0</v>
      </c>
      <c r="AYC97" s="24">
        <f t="shared" si="1434"/>
        <v>0</v>
      </c>
      <c r="AYD97" s="24">
        <f t="shared" si="1435"/>
        <v>0</v>
      </c>
      <c r="AYE97" s="24">
        <f t="shared" si="1436"/>
        <v>0</v>
      </c>
      <c r="AYJ97" s="24">
        <f t="shared" si="1437"/>
        <v>0</v>
      </c>
      <c r="AYK97" s="24">
        <f t="shared" si="1438"/>
        <v>0</v>
      </c>
      <c r="AYL97" s="24">
        <f t="shared" si="1439"/>
        <v>0</v>
      </c>
      <c r="AYQ97" s="24">
        <f t="shared" si="1440"/>
        <v>0</v>
      </c>
      <c r="AYR97" s="24">
        <f t="shared" si="1441"/>
        <v>0</v>
      </c>
      <c r="AYS97" s="24">
        <f t="shared" si="1442"/>
        <v>0</v>
      </c>
      <c r="AYX97" s="24">
        <f t="shared" si="1443"/>
        <v>0</v>
      </c>
      <c r="AYY97" s="24">
        <f t="shared" si="1444"/>
        <v>0</v>
      </c>
      <c r="AYZ97" s="24">
        <f t="shared" si="1445"/>
        <v>0</v>
      </c>
      <c r="AZE97" s="24">
        <f t="shared" si="1446"/>
        <v>0</v>
      </c>
      <c r="AZF97" s="24">
        <f t="shared" si="1447"/>
        <v>0</v>
      </c>
      <c r="AZG97" s="24">
        <f t="shared" si="1448"/>
        <v>0</v>
      </c>
      <c r="AZL97" s="24">
        <f t="shared" si="1449"/>
        <v>0</v>
      </c>
      <c r="AZM97" s="24">
        <f t="shared" si="1450"/>
        <v>0</v>
      </c>
      <c r="AZN97" s="24">
        <f t="shared" si="1451"/>
        <v>0</v>
      </c>
      <c r="AZS97" s="24">
        <f t="shared" si="1452"/>
        <v>0</v>
      </c>
      <c r="AZT97" s="24">
        <f t="shared" si="1453"/>
        <v>0</v>
      </c>
      <c r="AZU97" s="24">
        <f t="shared" si="1454"/>
        <v>0</v>
      </c>
      <c r="AZZ97" s="24">
        <f t="shared" si="1455"/>
        <v>0</v>
      </c>
      <c r="BAA97" s="24">
        <f t="shared" si="1456"/>
        <v>0</v>
      </c>
      <c r="BAB97" s="24">
        <f t="shared" si="1457"/>
        <v>0</v>
      </c>
      <c r="BAG97" s="24">
        <f t="shared" si="1458"/>
        <v>0</v>
      </c>
      <c r="BAH97" s="24">
        <f t="shared" si="1459"/>
        <v>0</v>
      </c>
      <c r="BAI97" s="24">
        <f t="shared" si="1460"/>
        <v>0</v>
      </c>
      <c r="BAN97" s="24">
        <f t="shared" si="1461"/>
        <v>0</v>
      </c>
      <c r="BAO97" s="24">
        <f t="shared" si="1462"/>
        <v>0</v>
      </c>
      <c r="BAP97" s="24">
        <f t="shared" si="1463"/>
        <v>0</v>
      </c>
      <c r="BAU97" s="24">
        <f t="shared" si="1464"/>
        <v>0</v>
      </c>
      <c r="BAV97" s="24">
        <f t="shared" si="1465"/>
        <v>0</v>
      </c>
      <c r="BAW97" s="24">
        <f t="shared" si="1466"/>
        <v>0</v>
      </c>
      <c r="BBB97" s="24">
        <f t="shared" si="1467"/>
        <v>0</v>
      </c>
      <c r="BBC97" s="24">
        <f t="shared" si="1468"/>
        <v>0</v>
      </c>
      <c r="BBD97" s="24">
        <f t="shared" si="1469"/>
        <v>0</v>
      </c>
      <c r="BBI97" s="24">
        <f t="shared" si="1470"/>
        <v>0</v>
      </c>
      <c r="BBJ97" s="24">
        <f t="shared" si="1471"/>
        <v>0</v>
      </c>
      <c r="BBK97" s="24">
        <f t="shared" si="1472"/>
        <v>0</v>
      </c>
      <c r="BBP97" s="24">
        <f t="shared" si="1473"/>
        <v>0</v>
      </c>
      <c r="BBQ97" s="24">
        <f t="shared" si="1474"/>
        <v>0</v>
      </c>
      <c r="BBR97" s="24">
        <f t="shared" si="1475"/>
        <v>0</v>
      </c>
      <c r="BBW97" s="24">
        <f t="shared" si="1476"/>
        <v>0</v>
      </c>
      <c r="BBX97" s="24">
        <f t="shared" si="1477"/>
        <v>0</v>
      </c>
      <c r="BBY97" s="24">
        <f t="shared" si="1478"/>
        <v>0</v>
      </c>
      <c r="BCD97" s="24">
        <f t="shared" si="1479"/>
        <v>0</v>
      </c>
      <c r="BCE97" s="24">
        <f t="shared" si="1480"/>
        <v>0</v>
      </c>
      <c r="BCF97" s="24">
        <f t="shared" si="1481"/>
        <v>0</v>
      </c>
      <c r="BCK97" s="24">
        <f t="shared" si="1482"/>
        <v>0</v>
      </c>
      <c r="BCL97" s="24">
        <f t="shared" si="1483"/>
        <v>0</v>
      </c>
      <c r="BCM97" s="24">
        <f t="shared" si="1484"/>
        <v>0</v>
      </c>
      <c r="BCR97" s="24">
        <f t="shared" si="1485"/>
        <v>0</v>
      </c>
      <c r="BCS97" s="24">
        <f t="shared" si="1486"/>
        <v>0</v>
      </c>
      <c r="BCT97" s="24">
        <f t="shared" si="1487"/>
        <v>0</v>
      </c>
      <c r="BCY97" s="24">
        <f t="shared" si="1488"/>
        <v>0</v>
      </c>
      <c r="BCZ97" s="24">
        <f t="shared" si="1489"/>
        <v>0</v>
      </c>
      <c r="BDA97" s="24">
        <f t="shared" si="1490"/>
        <v>0</v>
      </c>
      <c r="BDF97" s="24">
        <f t="shared" si="1491"/>
        <v>0</v>
      </c>
      <c r="BDG97" s="24">
        <f t="shared" si="1492"/>
        <v>0</v>
      </c>
      <c r="BDH97" s="24">
        <f t="shared" si="1493"/>
        <v>0</v>
      </c>
      <c r="BDM97" s="24">
        <f t="shared" si="1494"/>
        <v>0</v>
      </c>
      <c r="BDN97" s="24">
        <f t="shared" si="1495"/>
        <v>0</v>
      </c>
      <c r="BDO97" s="24">
        <f t="shared" si="1496"/>
        <v>0</v>
      </c>
      <c r="BDT97" s="24">
        <f t="shared" si="1497"/>
        <v>0</v>
      </c>
      <c r="BDU97" s="24">
        <f t="shared" si="1498"/>
        <v>0</v>
      </c>
      <c r="BDV97" s="24">
        <f t="shared" si="1499"/>
        <v>0</v>
      </c>
      <c r="BEA97" s="24">
        <f t="shared" si="1500"/>
        <v>0</v>
      </c>
      <c r="BEB97" s="24">
        <f t="shared" si="1501"/>
        <v>0</v>
      </c>
      <c r="BEC97" s="24">
        <f t="shared" si="1502"/>
        <v>0</v>
      </c>
      <c r="BEH97" s="24">
        <f t="shared" si="1503"/>
        <v>0</v>
      </c>
      <c r="BEI97" s="24">
        <f t="shared" si="1504"/>
        <v>0</v>
      </c>
      <c r="BEJ97" s="24">
        <f t="shared" si="1505"/>
        <v>0</v>
      </c>
      <c r="BEO97" s="24">
        <f t="shared" si="1506"/>
        <v>0</v>
      </c>
      <c r="BEP97" s="24">
        <f t="shared" si="1507"/>
        <v>0</v>
      </c>
      <c r="BEQ97" s="24">
        <f t="shared" si="1508"/>
        <v>0</v>
      </c>
      <c r="BEV97" s="24">
        <f t="shared" si="1509"/>
        <v>0</v>
      </c>
      <c r="BEW97" s="24">
        <f t="shared" si="1510"/>
        <v>0</v>
      </c>
      <c r="BEX97" s="24">
        <f t="shared" si="1511"/>
        <v>0</v>
      </c>
      <c r="BFC97" s="24">
        <f t="shared" si="1512"/>
        <v>0</v>
      </c>
      <c r="BFD97" s="24">
        <f t="shared" si="1513"/>
        <v>0</v>
      </c>
      <c r="BFE97" s="24">
        <f t="shared" si="1514"/>
        <v>0</v>
      </c>
      <c r="BFJ97" s="24">
        <f t="shared" si="1515"/>
        <v>0</v>
      </c>
      <c r="BFK97" s="24">
        <f t="shared" si="1516"/>
        <v>0</v>
      </c>
      <c r="BFL97" s="24">
        <f t="shared" si="1517"/>
        <v>0</v>
      </c>
      <c r="BFQ97" s="24">
        <f t="shared" si="1518"/>
        <v>0</v>
      </c>
      <c r="BFR97" s="24">
        <f t="shared" si="1519"/>
        <v>0</v>
      </c>
      <c r="BFS97" s="24">
        <f t="shared" si="1520"/>
        <v>0</v>
      </c>
      <c r="BFX97" s="24">
        <f t="shared" si="1521"/>
        <v>0</v>
      </c>
      <c r="BFY97" s="24">
        <f t="shared" si="1522"/>
        <v>0</v>
      </c>
      <c r="BFZ97" s="24">
        <f t="shared" si="1523"/>
        <v>0</v>
      </c>
      <c r="BGE97" s="24">
        <f t="shared" si="1524"/>
        <v>0</v>
      </c>
      <c r="BGF97" s="24">
        <f t="shared" si="1525"/>
        <v>0</v>
      </c>
      <c r="BGG97" s="24">
        <f t="shared" si="1526"/>
        <v>0</v>
      </c>
      <c r="BGL97" s="24">
        <f t="shared" si="1527"/>
        <v>0</v>
      </c>
      <c r="BGM97" s="24">
        <f t="shared" si="1528"/>
        <v>0</v>
      </c>
      <c r="BGN97" s="24">
        <f t="shared" si="1529"/>
        <v>0</v>
      </c>
      <c r="BGS97" s="24">
        <f t="shared" si="1530"/>
        <v>0</v>
      </c>
      <c r="BGT97" s="24">
        <f t="shared" si="1531"/>
        <v>0</v>
      </c>
      <c r="BGU97" s="24">
        <f t="shared" si="1532"/>
        <v>0</v>
      </c>
      <c r="BGZ97" s="24">
        <f t="shared" si="1533"/>
        <v>0</v>
      </c>
      <c r="BHA97" s="24">
        <f t="shared" si="1534"/>
        <v>0</v>
      </c>
      <c r="BHB97" s="24">
        <f t="shared" si="1535"/>
        <v>0</v>
      </c>
      <c r="BHG97" s="24">
        <f t="shared" si="1536"/>
        <v>0</v>
      </c>
      <c r="BHH97" s="24">
        <f t="shared" si="1537"/>
        <v>0</v>
      </c>
      <c r="BHI97" s="24">
        <f t="shared" si="1538"/>
        <v>0</v>
      </c>
      <c r="BHN97" s="24">
        <f t="shared" si="1539"/>
        <v>0</v>
      </c>
      <c r="BHO97" s="24">
        <f t="shared" si="1540"/>
        <v>0</v>
      </c>
      <c r="BHP97" s="24">
        <f t="shared" si="1541"/>
        <v>0</v>
      </c>
      <c r="BHU97" s="24">
        <f t="shared" si="1542"/>
        <v>0</v>
      </c>
      <c r="BHV97" s="24">
        <f t="shared" si="1543"/>
        <v>0</v>
      </c>
      <c r="BHW97" s="24">
        <f t="shared" si="1544"/>
        <v>0</v>
      </c>
      <c r="BIB97" s="24">
        <f t="shared" si="1545"/>
        <v>0</v>
      </c>
      <c r="BIC97" s="24">
        <f t="shared" si="1546"/>
        <v>0</v>
      </c>
      <c r="BID97" s="24">
        <f t="shared" si="1547"/>
        <v>0</v>
      </c>
      <c r="BII97" s="24">
        <f t="shared" si="1548"/>
        <v>0</v>
      </c>
      <c r="BIJ97" s="24">
        <f t="shared" si="1549"/>
        <v>0</v>
      </c>
      <c r="BIK97" s="24">
        <f t="shared" si="1550"/>
        <v>0</v>
      </c>
      <c r="BIP97" s="24">
        <f t="shared" si="1551"/>
        <v>0</v>
      </c>
      <c r="BIQ97" s="24">
        <f t="shared" si="1552"/>
        <v>0</v>
      </c>
      <c r="BIR97" s="24">
        <f t="shared" si="1553"/>
        <v>0</v>
      </c>
      <c r="BIW97" s="24">
        <f t="shared" si="1554"/>
        <v>0</v>
      </c>
      <c r="BIX97" s="24">
        <f t="shared" si="1555"/>
        <v>0</v>
      </c>
      <c r="BIY97" s="24">
        <f t="shared" si="1556"/>
        <v>0</v>
      </c>
      <c r="BJD97" s="24">
        <f t="shared" si="1557"/>
        <v>0</v>
      </c>
      <c r="BJE97" s="24">
        <f t="shared" si="1558"/>
        <v>0</v>
      </c>
      <c r="BJF97" s="24">
        <f t="shared" si="1559"/>
        <v>0</v>
      </c>
      <c r="BJK97" s="24">
        <f t="shared" si="1560"/>
        <v>0</v>
      </c>
      <c r="BJL97" s="24">
        <f t="shared" si="1561"/>
        <v>0</v>
      </c>
      <c r="BJM97" s="24">
        <f t="shared" si="1562"/>
        <v>0</v>
      </c>
      <c r="BJR97" s="24">
        <f t="shared" si="1563"/>
        <v>0</v>
      </c>
      <c r="BJS97" s="24">
        <f t="shared" si="1564"/>
        <v>0</v>
      </c>
      <c r="BJT97" s="24">
        <f t="shared" si="1565"/>
        <v>0</v>
      </c>
      <c r="BJY97" s="24">
        <f t="shared" si="1566"/>
        <v>0</v>
      </c>
      <c r="BJZ97" s="24">
        <f t="shared" si="1567"/>
        <v>0</v>
      </c>
      <c r="BKA97" s="24">
        <f t="shared" si="1568"/>
        <v>0</v>
      </c>
      <c r="BKF97" s="24">
        <f t="shared" si="1569"/>
        <v>0</v>
      </c>
      <c r="BKG97" s="24">
        <f t="shared" si="1570"/>
        <v>0</v>
      </c>
      <c r="BKH97" s="24">
        <f t="shared" si="1571"/>
        <v>0</v>
      </c>
      <c r="BKM97" s="24">
        <f t="shared" si="1572"/>
        <v>0</v>
      </c>
      <c r="BKN97" s="24">
        <f t="shared" si="1573"/>
        <v>0</v>
      </c>
      <c r="BKO97" s="24">
        <f t="shared" si="1574"/>
        <v>0</v>
      </c>
      <c r="BKT97" s="24">
        <f t="shared" si="1575"/>
        <v>0</v>
      </c>
      <c r="BKU97" s="24">
        <f t="shared" si="1576"/>
        <v>0</v>
      </c>
      <c r="BKV97" s="24">
        <f t="shared" si="1577"/>
        <v>0</v>
      </c>
      <c r="BLA97" s="24">
        <f t="shared" si="1578"/>
        <v>0</v>
      </c>
      <c r="BLB97" s="24">
        <f t="shared" si="1579"/>
        <v>0</v>
      </c>
      <c r="BLC97" s="24">
        <f t="shared" si="1580"/>
        <v>0</v>
      </c>
      <c r="BLH97" s="24">
        <f t="shared" si="1581"/>
        <v>0</v>
      </c>
      <c r="BLI97" s="24">
        <f t="shared" si="1582"/>
        <v>0</v>
      </c>
      <c r="BLJ97" s="24">
        <f t="shared" si="1583"/>
        <v>0</v>
      </c>
      <c r="BLO97" s="24">
        <f t="shared" si="1584"/>
        <v>0</v>
      </c>
      <c r="BLP97" s="24">
        <f t="shared" si="1585"/>
        <v>0</v>
      </c>
      <c r="BLQ97" s="24">
        <f t="shared" si="1586"/>
        <v>0</v>
      </c>
      <c r="BLV97" s="24">
        <f t="shared" si="1587"/>
        <v>0</v>
      </c>
      <c r="BLW97" s="24">
        <f t="shared" si="1588"/>
        <v>0</v>
      </c>
      <c r="BLX97" s="24">
        <f t="shared" si="1589"/>
        <v>0</v>
      </c>
      <c r="BMC97" s="24">
        <f t="shared" si="1590"/>
        <v>0</v>
      </c>
      <c r="BMD97" s="24">
        <f t="shared" si="1591"/>
        <v>0</v>
      </c>
      <c r="BME97" s="24">
        <f t="shared" si="1592"/>
        <v>0</v>
      </c>
      <c r="BMJ97" s="24">
        <f t="shared" si="1593"/>
        <v>0</v>
      </c>
      <c r="BMK97" s="24">
        <f t="shared" si="1594"/>
        <v>0</v>
      </c>
      <c r="BML97" s="24">
        <f t="shared" si="1595"/>
        <v>0</v>
      </c>
      <c r="BMQ97" s="24">
        <f t="shared" si="1596"/>
        <v>0</v>
      </c>
      <c r="BMR97" s="24">
        <f t="shared" si="1597"/>
        <v>0</v>
      </c>
      <c r="BMS97" s="24">
        <f t="shared" si="1598"/>
        <v>0</v>
      </c>
      <c r="BMX97" s="24">
        <f t="shared" si="1599"/>
        <v>0</v>
      </c>
      <c r="BMY97" s="24">
        <f t="shared" si="1600"/>
        <v>0</v>
      </c>
      <c r="BMZ97" s="24">
        <f t="shared" si="1601"/>
        <v>0</v>
      </c>
      <c r="BNE97" s="24">
        <f t="shared" si="1602"/>
        <v>0</v>
      </c>
      <c r="BNF97" s="24">
        <f t="shared" si="1603"/>
        <v>0</v>
      </c>
      <c r="BNG97" s="24">
        <f t="shared" si="1604"/>
        <v>0</v>
      </c>
      <c r="BNL97" s="24">
        <f t="shared" si="1605"/>
        <v>0</v>
      </c>
      <c r="BNM97" s="24">
        <f t="shared" si="1606"/>
        <v>0</v>
      </c>
      <c r="BNN97" s="24">
        <f t="shared" si="1607"/>
        <v>0</v>
      </c>
      <c r="BNS97" s="24">
        <f t="shared" si="1608"/>
        <v>0</v>
      </c>
      <c r="BNT97" s="24">
        <f t="shared" si="1609"/>
        <v>0</v>
      </c>
      <c r="BNU97" s="24">
        <f t="shared" si="1610"/>
        <v>0</v>
      </c>
      <c r="BNZ97" s="24">
        <f t="shared" si="1611"/>
        <v>0</v>
      </c>
      <c r="BOA97" s="24">
        <f t="shared" si="1612"/>
        <v>0</v>
      </c>
      <c r="BOB97" s="24">
        <f t="shared" si="1613"/>
        <v>0</v>
      </c>
      <c r="BOG97" s="24">
        <f t="shared" si="1614"/>
        <v>0</v>
      </c>
      <c r="BOH97" s="24">
        <f t="shared" si="1615"/>
        <v>0</v>
      </c>
      <c r="BOI97" s="24">
        <f t="shared" si="1616"/>
        <v>0</v>
      </c>
      <c r="BON97" s="24">
        <f t="shared" si="1617"/>
        <v>0</v>
      </c>
      <c r="BOO97" s="24">
        <f t="shared" si="1618"/>
        <v>0</v>
      </c>
      <c r="BOP97" s="24">
        <f t="shared" si="1619"/>
        <v>0</v>
      </c>
      <c r="BOU97" s="24">
        <f t="shared" si="1620"/>
        <v>0</v>
      </c>
      <c r="BOV97" s="24">
        <f t="shared" si="1621"/>
        <v>0</v>
      </c>
      <c r="BOW97" s="24">
        <f t="shared" si="1622"/>
        <v>0</v>
      </c>
      <c r="BPB97" s="24">
        <f t="shared" si="1623"/>
        <v>0</v>
      </c>
      <c r="BPC97" s="24">
        <f t="shared" si="1624"/>
        <v>0</v>
      </c>
      <c r="BPD97" s="24">
        <f t="shared" si="1625"/>
        <v>0</v>
      </c>
      <c r="BPI97" s="24">
        <f t="shared" si="1626"/>
        <v>0</v>
      </c>
      <c r="BPJ97" s="24">
        <f t="shared" si="1627"/>
        <v>0</v>
      </c>
      <c r="BPK97" s="24">
        <f t="shared" si="1628"/>
        <v>0</v>
      </c>
      <c r="BPP97" s="24">
        <f t="shared" si="1629"/>
        <v>0</v>
      </c>
      <c r="BPQ97" s="24">
        <f t="shared" si="1630"/>
        <v>0</v>
      </c>
      <c r="BPR97" s="24">
        <f t="shared" si="1631"/>
        <v>0</v>
      </c>
      <c r="BPW97" s="24">
        <f t="shared" si="1632"/>
        <v>0</v>
      </c>
      <c r="BPX97" s="24">
        <f t="shared" si="1633"/>
        <v>0</v>
      </c>
      <c r="BPY97" s="24">
        <f t="shared" si="1634"/>
        <v>0</v>
      </c>
      <c r="BQD97" s="24">
        <f t="shared" si="1635"/>
        <v>0</v>
      </c>
      <c r="BQE97" s="24">
        <f t="shared" si="1636"/>
        <v>0</v>
      </c>
      <c r="BQF97" s="24">
        <f t="shared" si="1637"/>
        <v>0</v>
      </c>
      <c r="BQK97" s="24">
        <f t="shared" si="1638"/>
        <v>0</v>
      </c>
      <c r="BQL97" s="24">
        <f t="shared" si="1639"/>
        <v>0</v>
      </c>
      <c r="BQM97" s="24">
        <f t="shared" si="1640"/>
        <v>0</v>
      </c>
      <c r="BQR97" s="24">
        <f t="shared" si="1641"/>
        <v>0</v>
      </c>
      <c r="BQS97" s="24">
        <f t="shared" si="1642"/>
        <v>0</v>
      </c>
      <c r="BQT97" s="24">
        <f t="shared" si="1643"/>
        <v>0</v>
      </c>
      <c r="BQY97" s="24">
        <f t="shared" si="1644"/>
        <v>0</v>
      </c>
      <c r="BQZ97" s="24">
        <f t="shared" si="1645"/>
        <v>0</v>
      </c>
      <c r="BRA97" s="24">
        <f t="shared" si="1646"/>
        <v>0</v>
      </c>
      <c r="BRF97" s="24">
        <f t="shared" si="1647"/>
        <v>0</v>
      </c>
      <c r="BRG97" s="24">
        <f t="shared" si="1648"/>
        <v>0</v>
      </c>
      <c r="BRH97" s="24">
        <f t="shared" si="1649"/>
        <v>0</v>
      </c>
      <c r="BRM97" s="24">
        <f t="shared" si="1650"/>
        <v>0</v>
      </c>
      <c r="BRN97" s="24">
        <f t="shared" si="1651"/>
        <v>0</v>
      </c>
      <c r="BRO97" s="24">
        <f t="shared" si="1652"/>
        <v>0</v>
      </c>
      <c r="BRT97" s="24">
        <f t="shared" si="1653"/>
        <v>0</v>
      </c>
      <c r="BRU97" s="24">
        <f t="shared" si="1654"/>
        <v>0</v>
      </c>
      <c r="BRV97" s="24">
        <f t="shared" si="1655"/>
        <v>0</v>
      </c>
      <c r="BSA97" s="24">
        <f t="shared" si="1656"/>
        <v>0</v>
      </c>
      <c r="BSB97" s="24">
        <f t="shared" si="1657"/>
        <v>0</v>
      </c>
      <c r="BSC97" s="24">
        <f t="shared" si="1658"/>
        <v>0</v>
      </c>
      <c r="BSH97" s="24">
        <f t="shared" si="1659"/>
        <v>0</v>
      </c>
      <c r="BSI97" s="24">
        <f t="shared" si="1660"/>
        <v>0</v>
      </c>
      <c r="BSJ97" s="24">
        <f t="shared" si="1661"/>
        <v>0</v>
      </c>
      <c r="BSO97" s="24">
        <f t="shared" si="1662"/>
        <v>0</v>
      </c>
      <c r="BSP97" s="24">
        <f t="shared" si="1663"/>
        <v>0</v>
      </c>
      <c r="BSQ97" s="24">
        <f t="shared" si="1664"/>
        <v>0</v>
      </c>
      <c r="BSV97" s="24">
        <f t="shared" si="1665"/>
        <v>0</v>
      </c>
      <c r="BSW97" s="24">
        <f t="shared" si="1666"/>
        <v>0</v>
      </c>
      <c r="BSX97" s="24">
        <f t="shared" si="1667"/>
        <v>0</v>
      </c>
      <c r="BTC97" s="24">
        <f t="shared" si="1668"/>
        <v>0</v>
      </c>
      <c r="BTD97" s="24">
        <f t="shared" si="1669"/>
        <v>0</v>
      </c>
      <c r="BTE97" s="24">
        <f t="shared" si="1670"/>
        <v>0</v>
      </c>
      <c r="BTJ97" s="24">
        <f t="shared" si="1671"/>
        <v>0</v>
      </c>
      <c r="BTK97" s="24">
        <f t="shared" si="1672"/>
        <v>0</v>
      </c>
      <c r="BTL97" s="24">
        <f t="shared" si="1673"/>
        <v>0</v>
      </c>
      <c r="BTQ97" s="24">
        <f t="shared" si="1674"/>
        <v>0</v>
      </c>
      <c r="BTR97" s="24">
        <f t="shared" si="1675"/>
        <v>0</v>
      </c>
      <c r="BTS97" s="24">
        <f t="shared" si="1676"/>
        <v>0</v>
      </c>
      <c r="BTX97" s="24">
        <f t="shared" si="1677"/>
        <v>0</v>
      </c>
      <c r="BTY97" s="24">
        <f t="shared" si="1678"/>
        <v>0</v>
      </c>
      <c r="BTZ97" s="24">
        <f t="shared" si="1679"/>
        <v>0</v>
      </c>
      <c r="BUE97" s="24">
        <f t="shared" si="1680"/>
        <v>0</v>
      </c>
      <c r="BUF97" s="24">
        <f t="shared" si="1681"/>
        <v>0</v>
      </c>
      <c r="BUG97" s="24">
        <f t="shared" si="1682"/>
        <v>0</v>
      </c>
      <c r="BUL97" s="24">
        <f t="shared" si="1683"/>
        <v>0</v>
      </c>
      <c r="BUM97" s="24">
        <f t="shared" si="1684"/>
        <v>0</v>
      </c>
      <c r="BUN97" s="24">
        <f t="shared" si="1685"/>
        <v>0</v>
      </c>
      <c r="BUS97" s="24">
        <f t="shared" si="1686"/>
        <v>0</v>
      </c>
      <c r="BUT97" s="24">
        <f t="shared" si="1687"/>
        <v>0</v>
      </c>
      <c r="BUU97" s="24">
        <f t="shared" si="1688"/>
        <v>0</v>
      </c>
      <c r="BUZ97" s="24">
        <f t="shared" si="1689"/>
        <v>0</v>
      </c>
      <c r="BVA97" s="24">
        <f t="shared" si="1690"/>
        <v>0</v>
      </c>
      <c r="BVB97" s="24">
        <f t="shared" si="1691"/>
        <v>0</v>
      </c>
      <c r="BVG97" s="24">
        <f t="shared" si="1692"/>
        <v>0</v>
      </c>
      <c r="BVH97" s="24">
        <f t="shared" si="1693"/>
        <v>0</v>
      </c>
      <c r="BVI97" s="24">
        <f t="shared" si="1694"/>
        <v>0</v>
      </c>
      <c r="BVN97" s="24">
        <f t="shared" si="1695"/>
        <v>0</v>
      </c>
      <c r="BVO97" s="24">
        <f t="shared" si="1696"/>
        <v>0</v>
      </c>
      <c r="BVP97" s="24">
        <f t="shared" si="1697"/>
        <v>0</v>
      </c>
      <c r="BVU97" s="24">
        <f t="shared" si="1698"/>
        <v>0</v>
      </c>
      <c r="BVV97" s="24">
        <f t="shared" si="1699"/>
        <v>0</v>
      </c>
      <c r="BVW97" s="24">
        <f t="shared" si="1700"/>
        <v>0</v>
      </c>
      <c r="BVX97"/>
      <c r="BVY97"/>
      <c r="BVZ97"/>
      <c r="BWA97"/>
      <c r="BWB97" s="24">
        <f t="shared" si="1701"/>
        <v>0</v>
      </c>
      <c r="BWC97" s="24">
        <f t="shared" si="1702"/>
        <v>0</v>
      </c>
      <c r="BWD97" s="24">
        <f t="shared" si="1703"/>
        <v>0</v>
      </c>
      <c r="BWI97" s="24">
        <f t="shared" si="1704"/>
        <v>0</v>
      </c>
      <c r="BWJ97" s="24">
        <f t="shared" si="1705"/>
        <v>0</v>
      </c>
      <c r="BWK97" s="24">
        <f t="shared" si="1706"/>
        <v>0</v>
      </c>
      <c r="BWP97" s="24">
        <f t="shared" si="1707"/>
        <v>0</v>
      </c>
      <c r="BWQ97" s="24">
        <f t="shared" si="1708"/>
        <v>0</v>
      </c>
      <c r="BWR97" s="24">
        <f t="shared" si="1709"/>
        <v>0</v>
      </c>
      <c r="BWW97" s="24">
        <f t="shared" si="1710"/>
        <v>0</v>
      </c>
      <c r="BWX97" s="24">
        <f t="shared" si="1711"/>
        <v>0</v>
      </c>
      <c r="BWY97" s="24">
        <f t="shared" si="1712"/>
        <v>0</v>
      </c>
      <c r="BXD97" s="24">
        <f t="shared" si="1713"/>
        <v>0</v>
      </c>
      <c r="BXE97" s="24">
        <f t="shared" si="1714"/>
        <v>0</v>
      </c>
      <c r="BXF97" s="24">
        <f t="shared" si="1715"/>
        <v>0</v>
      </c>
      <c r="BXK97" s="24">
        <f t="shared" si="1716"/>
        <v>0</v>
      </c>
      <c r="BXL97" s="24">
        <f t="shared" si="1717"/>
        <v>0</v>
      </c>
      <c r="BXM97" s="24">
        <f t="shared" si="1718"/>
        <v>0</v>
      </c>
      <c r="BXR97" s="24">
        <f t="shared" si="1719"/>
        <v>0</v>
      </c>
      <c r="BXS97" s="24">
        <f t="shared" si="1720"/>
        <v>0</v>
      </c>
      <c r="BXT97" s="24">
        <f t="shared" si="1721"/>
        <v>0</v>
      </c>
      <c r="BXY97" s="24">
        <f t="shared" si="1722"/>
        <v>0</v>
      </c>
      <c r="BXZ97" s="24">
        <f t="shared" si="1723"/>
        <v>0</v>
      </c>
      <c r="BYA97" s="24">
        <f t="shared" si="1724"/>
        <v>0</v>
      </c>
      <c r="BYF97" s="24">
        <f t="shared" si="1725"/>
        <v>0</v>
      </c>
      <c r="BYG97" s="24">
        <f t="shared" si="1726"/>
        <v>0</v>
      </c>
      <c r="BYH97" s="24">
        <f t="shared" si="1727"/>
        <v>0</v>
      </c>
      <c r="BYM97" s="24">
        <f t="shared" si="1728"/>
        <v>0</v>
      </c>
      <c r="BYN97" s="24">
        <f t="shared" si="1729"/>
        <v>0</v>
      </c>
      <c r="BYO97" s="24">
        <f t="shared" si="1730"/>
        <v>0</v>
      </c>
      <c r="BYT97" s="24">
        <f t="shared" si="1731"/>
        <v>0</v>
      </c>
      <c r="BYU97" s="24">
        <f t="shared" si="1732"/>
        <v>0</v>
      </c>
      <c r="BYV97" s="24">
        <f t="shared" si="1733"/>
        <v>0</v>
      </c>
    </row>
    <row r="98" spans="6:1023 1028:2024" x14ac:dyDescent="0.3">
      <c r="F98" s="82">
        <f t="shared" si="867"/>
        <v>0</v>
      </c>
      <c r="G98" s="82">
        <f t="shared" si="868"/>
        <v>0</v>
      </c>
      <c r="H98" s="82">
        <f t="shared" si="869"/>
        <v>0</v>
      </c>
      <c r="M98" s="15">
        <f t="shared" si="870"/>
        <v>0</v>
      </c>
      <c r="N98" s="15">
        <f t="shared" si="871"/>
        <v>0</v>
      </c>
      <c r="O98" s="15">
        <f t="shared" si="872"/>
        <v>0</v>
      </c>
      <c r="T98" s="15">
        <f t="shared" si="873"/>
        <v>0</v>
      </c>
      <c r="U98" s="15">
        <f t="shared" si="874"/>
        <v>0</v>
      </c>
      <c r="V98" s="15">
        <f t="shared" si="875"/>
        <v>0</v>
      </c>
      <c r="AA98" s="15">
        <f t="shared" si="876"/>
        <v>0</v>
      </c>
      <c r="AB98" s="15">
        <f t="shared" si="877"/>
        <v>0</v>
      </c>
      <c r="AC98" s="15">
        <f t="shared" si="878"/>
        <v>0</v>
      </c>
      <c r="AD98" s="16"/>
      <c r="AE98" s="15"/>
      <c r="AF98" s="15"/>
      <c r="AG98" s="15"/>
      <c r="AH98" s="15">
        <f t="shared" si="879"/>
        <v>0</v>
      </c>
      <c r="AI98" s="15">
        <f t="shared" si="880"/>
        <v>0</v>
      </c>
      <c r="AJ98" s="15">
        <f t="shared" si="881"/>
        <v>0</v>
      </c>
      <c r="AO98" s="15">
        <f t="shared" si="882"/>
        <v>0</v>
      </c>
      <c r="AP98" s="15">
        <f t="shared" si="883"/>
        <v>0</v>
      </c>
      <c r="AQ98" s="15">
        <f t="shared" si="884"/>
        <v>0</v>
      </c>
      <c r="AV98" s="15">
        <f t="shared" si="885"/>
        <v>0</v>
      </c>
      <c r="AW98" s="15">
        <f t="shared" si="886"/>
        <v>0</v>
      </c>
      <c r="AX98" s="15">
        <f t="shared" si="887"/>
        <v>0</v>
      </c>
      <c r="BC98" s="15">
        <f t="shared" si="888"/>
        <v>0</v>
      </c>
      <c r="BD98" s="15">
        <f t="shared" si="889"/>
        <v>0</v>
      </c>
      <c r="BE98" s="15">
        <f t="shared" si="890"/>
        <v>0</v>
      </c>
      <c r="BJ98" s="15">
        <f t="shared" si="891"/>
        <v>0</v>
      </c>
      <c r="BK98" s="15">
        <f t="shared" si="892"/>
        <v>0</v>
      </c>
      <c r="BL98" s="15">
        <f t="shared" si="893"/>
        <v>0</v>
      </c>
      <c r="BQ98" s="15">
        <f t="shared" si="894"/>
        <v>0</v>
      </c>
      <c r="BR98" s="15">
        <f t="shared" si="895"/>
        <v>0</v>
      </c>
      <c r="BS98" s="15">
        <f t="shared" si="896"/>
        <v>0</v>
      </c>
      <c r="BX98" s="15">
        <f t="shared" si="897"/>
        <v>0</v>
      </c>
      <c r="BY98" s="15">
        <f t="shared" si="898"/>
        <v>0</v>
      </c>
      <c r="BZ98" s="15">
        <f t="shared" si="899"/>
        <v>0</v>
      </c>
      <c r="CE98" s="15">
        <f t="shared" si="900"/>
        <v>0</v>
      </c>
      <c r="CF98" s="15">
        <f t="shared" si="901"/>
        <v>0</v>
      </c>
      <c r="CG98" s="15">
        <f t="shared" si="902"/>
        <v>0</v>
      </c>
      <c r="CL98" s="30">
        <f t="shared" si="903"/>
        <v>0</v>
      </c>
      <c r="CM98" s="30">
        <f t="shared" si="904"/>
        <v>0</v>
      </c>
      <c r="CN98" s="54">
        <f t="shared" si="905"/>
        <v>0</v>
      </c>
      <c r="CS98" s="30">
        <f t="shared" si="906"/>
        <v>0</v>
      </c>
      <c r="CT98" s="30">
        <f t="shared" si="907"/>
        <v>0</v>
      </c>
      <c r="CU98" s="54">
        <f t="shared" si="908"/>
        <v>0</v>
      </c>
      <c r="CZ98" s="30">
        <f t="shared" si="909"/>
        <v>0</v>
      </c>
      <c r="DA98" s="30">
        <f t="shared" si="910"/>
        <v>0</v>
      </c>
      <c r="DB98" s="54">
        <f t="shared" si="911"/>
        <v>0</v>
      </c>
      <c r="DG98" s="30">
        <f t="shared" si="912"/>
        <v>0</v>
      </c>
      <c r="DH98" s="30">
        <f t="shared" si="913"/>
        <v>0</v>
      </c>
      <c r="DI98" s="54">
        <f t="shared" si="914"/>
        <v>0</v>
      </c>
      <c r="DN98" s="30">
        <f t="shared" si="915"/>
        <v>0</v>
      </c>
      <c r="DO98" s="30">
        <f t="shared" si="916"/>
        <v>0</v>
      </c>
      <c r="DP98" s="54">
        <f t="shared" si="917"/>
        <v>0</v>
      </c>
      <c r="DU98" s="30">
        <f t="shared" si="918"/>
        <v>0</v>
      </c>
      <c r="DV98" s="30">
        <f t="shared" si="919"/>
        <v>0</v>
      </c>
      <c r="DW98" s="54">
        <f t="shared" si="920"/>
        <v>0</v>
      </c>
      <c r="EB98" s="30">
        <f t="shared" si="921"/>
        <v>0</v>
      </c>
      <c r="EC98" s="30">
        <f t="shared" si="922"/>
        <v>0</v>
      </c>
      <c r="ED98" s="54">
        <f t="shared" si="923"/>
        <v>0</v>
      </c>
      <c r="EI98" s="30">
        <f t="shared" si="924"/>
        <v>0</v>
      </c>
      <c r="EJ98" s="30">
        <f t="shared" si="925"/>
        <v>0</v>
      </c>
      <c r="EK98" s="54">
        <f t="shared" si="926"/>
        <v>0</v>
      </c>
      <c r="EP98" s="30">
        <f t="shared" si="927"/>
        <v>0</v>
      </c>
      <c r="EQ98" s="30">
        <f t="shared" si="928"/>
        <v>0</v>
      </c>
      <c r="ER98" s="54">
        <f t="shared" si="929"/>
        <v>0</v>
      </c>
      <c r="EW98" s="30">
        <f t="shared" si="930"/>
        <v>0</v>
      </c>
      <c r="EX98" s="30">
        <f t="shared" si="931"/>
        <v>0</v>
      </c>
      <c r="EY98" s="54">
        <f t="shared" si="932"/>
        <v>0</v>
      </c>
      <c r="FD98" s="30">
        <f t="shared" si="933"/>
        <v>0</v>
      </c>
      <c r="FE98" s="30">
        <f t="shared" si="934"/>
        <v>0</v>
      </c>
      <c r="FF98" s="54">
        <f t="shared" si="935"/>
        <v>0</v>
      </c>
      <c r="FK98" s="30">
        <f t="shared" si="936"/>
        <v>0</v>
      </c>
      <c r="FL98" s="30">
        <f t="shared" si="937"/>
        <v>0</v>
      </c>
      <c r="FM98" s="54">
        <f t="shared" si="938"/>
        <v>0</v>
      </c>
      <c r="FR98" s="30">
        <f t="shared" si="939"/>
        <v>0</v>
      </c>
      <c r="FS98" s="30">
        <f t="shared" si="940"/>
        <v>0</v>
      </c>
      <c r="FT98" s="54">
        <f t="shared" si="941"/>
        <v>0</v>
      </c>
      <c r="FY98" s="30">
        <f t="shared" si="942"/>
        <v>0</v>
      </c>
      <c r="FZ98" s="30">
        <f t="shared" si="943"/>
        <v>0</v>
      </c>
      <c r="GA98" s="54">
        <f t="shared" si="944"/>
        <v>0</v>
      </c>
      <c r="GF98" s="30">
        <f t="shared" si="945"/>
        <v>0</v>
      </c>
      <c r="GG98" s="30">
        <f t="shared" si="946"/>
        <v>0</v>
      </c>
      <c r="GH98" s="54">
        <f t="shared" si="947"/>
        <v>0</v>
      </c>
      <c r="GM98" s="30">
        <f t="shared" si="948"/>
        <v>0</v>
      </c>
      <c r="GN98" s="30">
        <f t="shared" si="949"/>
        <v>0</v>
      </c>
      <c r="GO98" s="54">
        <f t="shared" si="950"/>
        <v>0</v>
      </c>
      <c r="GT98" s="30">
        <f t="shared" si="951"/>
        <v>0</v>
      </c>
      <c r="GU98" s="30">
        <f t="shared" si="952"/>
        <v>0</v>
      </c>
      <c r="GV98" s="54">
        <f t="shared" si="953"/>
        <v>0</v>
      </c>
      <c r="HA98" s="30">
        <f t="shared" si="954"/>
        <v>0</v>
      </c>
      <c r="HB98" s="30">
        <f t="shared" si="955"/>
        <v>0</v>
      </c>
      <c r="HC98" s="54">
        <f t="shared" si="956"/>
        <v>0</v>
      </c>
      <c r="HH98" s="30">
        <f t="shared" si="957"/>
        <v>0</v>
      </c>
      <c r="HI98" s="30">
        <f t="shared" si="958"/>
        <v>0</v>
      </c>
      <c r="HJ98" s="54">
        <f t="shared" si="959"/>
        <v>0</v>
      </c>
      <c r="HO98" s="30">
        <f t="shared" si="960"/>
        <v>0</v>
      </c>
      <c r="HP98" s="30">
        <f t="shared" si="961"/>
        <v>0</v>
      </c>
      <c r="HQ98" s="54">
        <f t="shared" si="962"/>
        <v>0</v>
      </c>
      <c r="HV98" s="30">
        <f t="shared" si="963"/>
        <v>0</v>
      </c>
      <c r="HW98" s="30">
        <f t="shared" si="964"/>
        <v>0</v>
      </c>
      <c r="HX98" s="54">
        <f t="shared" si="965"/>
        <v>0</v>
      </c>
      <c r="IC98" s="30">
        <f t="shared" si="966"/>
        <v>0</v>
      </c>
      <c r="ID98" s="30">
        <f t="shared" si="967"/>
        <v>0</v>
      </c>
      <c r="IE98" s="54">
        <f t="shared" si="968"/>
        <v>0</v>
      </c>
      <c r="IJ98" s="30">
        <f t="shared" si="969"/>
        <v>0</v>
      </c>
      <c r="IK98" s="30">
        <f t="shared" si="970"/>
        <v>0</v>
      </c>
      <c r="IL98" s="54">
        <f t="shared" si="971"/>
        <v>0</v>
      </c>
      <c r="IQ98" s="30">
        <f t="shared" si="972"/>
        <v>0</v>
      </c>
      <c r="IR98" s="30">
        <f t="shared" si="973"/>
        <v>0</v>
      </c>
      <c r="IS98" s="54">
        <f t="shared" si="974"/>
        <v>0</v>
      </c>
      <c r="IX98" s="30">
        <f t="shared" si="975"/>
        <v>0</v>
      </c>
      <c r="IY98" s="30">
        <f t="shared" si="976"/>
        <v>0</v>
      </c>
      <c r="IZ98" s="54">
        <f t="shared" si="977"/>
        <v>0</v>
      </c>
      <c r="JA98"/>
      <c r="JB98"/>
      <c r="JC98"/>
      <c r="JD98"/>
      <c r="JE98" s="15">
        <f t="shared" si="978"/>
        <v>0</v>
      </c>
      <c r="JF98" s="15">
        <f t="shared" si="979"/>
        <v>0</v>
      </c>
      <c r="JG98" s="15">
        <f t="shared" si="980"/>
        <v>0</v>
      </c>
      <c r="JL98" s="24">
        <f t="shared" si="981"/>
        <v>0</v>
      </c>
      <c r="JM98" s="24">
        <f t="shared" si="982"/>
        <v>0</v>
      </c>
      <c r="JN98" s="24">
        <f t="shared" si="983"/>
        <v>0</v>
      </c>
      <c r="JS98" s="24">
        <f t="shared" si="984"/>
        <v>0</v>
      </c>
      <c r="JT98" s="24">
        <f t="shared" si="985"/>
        <v>0</v>
      </c>
      <c r="JU98" s="24">
        <f t="shared" si="986"/>
        <v>0</v>
      </c>
      <c r="JZ98" s="24">
        <f t="shared" si="987"/>
        <v>0</v>
      </c>
      <c r="KA98" s="24">
        <f t="shared" si="988"/>
        <v>0</v>
      </c>
      <c r="KB98" s="24">
        <f t="shared" si="989"/>
        <v>0</v>
      </c>
      <c r="KG98" s="24">
        <f t="shared" si="990"/>
        <v>0</v>
      </c>
      <c r="KH98" s="24">
        <f t="shared" si="991"/>
        <v>0</v>
      </c>
      <c r="KI98" s="24">
        <f t="shared" si="992"/>
        <v>0</v>
      </c>
      <c r="KN98" s="24">
        <f t="shared" si="993"/>
        <v>0</v>
      </c>
      <c r="KO98" s="24">
        <f t="shared" si="994"/>
        <v>0</v>
      </c>
      <c r="KP98" s="24">
        <f t="shared" si="995"/>
        <v>0</v>
      </c>
      <c r="KU98" s="24">
        <f t="shared" si="996"/>
        <v>0</v>
      </c>
      <c r="KV98" s="24">
        <f t="shared" si="997"/>
        <v>0</v>
      </c>
      <c r="KW98" s="24">
        <f t="shared" si="998"/>
        <v>0</v>
      </c>
      <c r="LB98" s="24">
        <f t="shared" si="999"/>
        <v>0</v>
      </c>
      <c r="LC98" s="24">
        <f t="shared" si="1000"/>
        <v>0</v>
      </c>
      <c r="LD98" s="24">
        <f t="shared" si="1001"/>
        <v>0</v>
      </c>
      <c r="LI98" s="24">
        <f t="shared" si="1002"/>
        <v>0</v>
      </c>
      <c r="LJ98" s="24">
        <f t="shared" si="1003"/>
        <v>0</v>
      </c>
      <c r="LK98" s="24">
        <f t="shared" si="1004"/>
        <v>0</v>
      </c>
      <c r="LP98" s="24">
        <f t="shared" si="1005"/>
        <v>0</v>
      </c>
      <c r="LQ98" s="24">
        <f t="shared" si="1006"/>
        <v>0</v>
      </c>
      <c r="LR98" s="24">
        <f t="shared" si="1007"/>
        <v>0</v>
      </c>
      <c r="LW98" s="24">
        <f t="shared" si="1008"/>
        <v>0</v>
      </c>
      <c r="LX98" s="24">
        <f t="shared" si="1009"/>
        <v>0</v>
      </c>
      <c r="LY98" s="24">
        <f t="shared" si="1010"/>
        <v>0</v>
      </c>
      <c r="MD98" s="24">
        <f t="shared" si="1011"/>
        <v>0</v>
      </c>
      <c r="ME98" s="24">
        <f t="shared" si="1012"/>
        <v>0</v>
      </c>
      <c r="MF98" s="24">
        <f t="shared" si="1013"/>
        <v>0</v>
      </c>
      <c r="MK98" s="24">
        <f t="shared" si="1014"/>
        <v>0</v>
      </c>
      <c r="ML98" s="24">
        <f t="shared" si="1015"/>
        <v>0</v>
      </c>
      <c r="MM98" s="24">
        <f t="shared" si="1016"/>
        <v>0</v>
      </c>
      <c r="MR98" s="24">
        <f t="shared" si="1017"/>
        <v>0</v>
      </c>
      <c r="MS98" s="24">
        <f t="shared" si="1018"/>
        <v>0</v>
      </c>
      <c r="MT98" s="24">
        <f t="shared" si="1019"/>
        <v>0</v>
      </c>
      <c r="MY98" s="24">
        <f t="shared" si="1020"/>
        <v>0</v>
      </c>
      <c r="MZ98" s="24">
        <f t="shared" si="1021"/>
        <v>0</v>
      </c>
      <c r="NA98" s="24">
        <f t="shared" si="1022"/>
        <v>0</v>
      </c>
      <c r="NF98" s="24">
        <f t="shared" si="1023"/>
        <v>0</v>
      </c>
      <c r="NG98" s="24">
        <f t="shared" si="1024"/>
        <v>0</v>
      </c>
      <c r="NH98" s="24">
        <f t="shared" si="1025"/>
        <v>0</v>
      </c>
      <c r="NM98" s="24">
        <f t="shared" si="1026"/>
        <v>0</v>
      </c>
      <c r="NN98" s="24">
        <f t="shared" si="1027"/>
        <v>0</v>
      </c>
      <c r="NO98" s="24">
        <f t="shared" si="1028"/>
        <v>0</v>
      </c>
      <c r="NT98" s="24">
        <f t="shared" si="1029"/>
        <v>0</v>
      </c>
      <c r="NU98" s="24">
        <f t="shared" si="1030"/>
        <v>0</v>
      </c>
      <c r="NV98" s="24">
        <f t="shared" si="1031"/>
        <v>0</v>
      </c>
      <c r="OA98" s="24">
        <f t="shared" si="1032"/>
        <v>0</v>
      </c>
      <c r="OB98" s="24">
        <f t="shared" si="1033"/>
        <v>0</v>
      </c>
      <c r="OC98" s="24">
        <f t="shared" si="1034"/>
        <v>0</v>
      </c>
      <c r="OH98" s="24">
        <f t="shared" si="1035"/>
        <v>0</v>
      </c>
      <c r="OI98" s="24">
        <f t="shared" si="1036"/>
        <v>0</v>
      </c>
      <c r="OJ98" s="24">
        <f t="shared" si="1037"/>
        <v>0</v>
      </c>
      <c r="OO98" s="24">
        <f t="shared" si="1038"/>
        <v>0</v>
      </c>
      <c r="OP98" s="24">
        <f t="shared" si="1039"/>
        <v>0</v>
      </c>
      <c r="OQ98" s="24">
        <f t="shared" si="1040"/>
        <v>0</v>
      </c>
      <c r="OV98" s="24">
        <f t="shared" si="1041"/>
        <v>0</v>
      </c>
      <c r="OW98" s="24">
        <f t="shared" si="1042"/>
        <v>0</v>
      </c>
      <c r="OX98" s="24">
        <f t="shared" si="1043"/>
        <v>0</v>
      </c>
      <c r="PC98" s="24">
        <f t="shared" si="1044"/>
        <v>0</v>
      </c>
      <c r="PD98" s="24">
        <f t="shared" si="1045"/>
        <v>0</v>
      </c>
      <c r="PE98" s="24">
        <f t="shared" si="1046"/>
        <v>0</v>
      </c>
      <c r="PJ98" s="24">
        <f t="shared" si="1047"/>
        <v>0</v>
      </c>
      <c r="PK98" s="24">
        <f t="shared" si="1048"/>
        <v>0</v>
      </c>
      <c r="PL98" s="24">
        <f t="shared" si="1049"/>
        <v>0</v>
      </c>
      <c r="PQ98" s="24">
        <f t="shared" si="1050"/>
        <v>0</v>
      </c>
      <c r="PR98" s="24">
        <f t="shared" si="1051"/>
        <v>0</v>
      </c>
      <c r="PS98" s="24">
        <f t="shared" si="1052"/>
        <v>0</v>
      </c>
      <c r="PX98" s="24">
        <f t="shared" si="1053"/>
        <v>0</v>
      </c>
      <c r="PY98" s="24">
        <f t="shared" si="1054"/>
        <v>0</v>
      </c>
      <c r="PZ98" s="24">
        <f t="shared" si="1055"/>
        <v>0</v>
      </c>
      <c r="QE98" s="24">
        <f t="shared" si="1056"/>
        <v>0</v>
      </c>
      <c r="QF98" s="24">
        <f t="shared" si="1057"/>
        <v>0</v>
      </c>
      <c r="QG98" s="24">
        <f t="shared" si="1058"/>
        <v>0</v>
      </c>
      <c r="QL98" s="24">
        <f t="shared" si="1059"/>
        <v>0</v>
      </c>
      <c r="QM98" s="24">
        <f t="shared" si="1060"/>
        <v>0</v>
      </c>
      <c r="QN98" s="24">
        <f t="shared" si="1061"/>
        <v>0</v>
      </c>
      <c r="QS98" s="24">
        <f t="shared" si="1062"/>
        <v>0</v>
      </c>
      <c r="QT98" s="24">
        <f t="shared" si="1063"/>
        <v>0</v>
      </c>
      <c r="QU98" s="24">
        <f t="shared" si="1064"/>
        <v>0</v>
      </c>
      <c r="QZ98" s="24">
        <f t="shared" si="1065"/>
        <v>0</v>
      </c>
      <c r="RA98" s="24">
        <f t="shared" si="1066"/>
        <v>0</v>
      </c>
      <c r="RB98" s="24">
        <f t="shared" si="1067"/>
        <v>0</v>
      </c>
      <c r="RG98" s="24">
        <f t="shared" si="1068"/>
        <v>0</v>
      </c>
      <c r="RH98" s="24">
        <f t="shared" si="1069"/>
        <v>0</v>
      </c>
      <c r="RI98" s="24">
        <f t="shared" si="1070"/>
        <v>0</v>
      </c>
      <c r="RN98" s="24">
        <f t="shared" si="1071"/>
        <v>0</v>
      </c>
      <c r="RO98" s="24">
        <f t="shared" si="1072"/>
        <v>0</v>
      </c>
      <c r="RP98" s="24">
        <f t="shared" si="1073"/>
        <v>0</v>
      </c>
      <c r="RU98" s="24">
        <f t="shared" si="1074"/>
        <v>0</v>
      </c>
      <c r="RV98" s="24">
        <f t="shared" si="1075"/>
        <v>0</v>
      </c>
      <c r="RW98" s="24">
        <f t="shared" si="1076"/>
        <v>0</v>
      </c>
      <c r="SB98" s="24">
        <f t="shared" si="1077"/>
        <v>0</v>
      </c>
      <c r="SC98" s="24">
        <f t="shared" si="1078"/>
        <v>0</v>
      </c>
      <c r="SD98" s="24">
        <f t="shared" si="1079"/>
        <v>0</v>
      </c>
      <c r="SI98" s="24">
        <f t="shared" si="1080"/>
        <v>0</v>
      </c>
      <c r="SJ98" s="24">
        <f t="shared" si="1081"/>
        <v>0</v>
      </c>
      <c r="SK98" s="24">
        <f t="shared" si="1082"/>
        <v>0</v>
      </c>
      <c r="SP98" s="24">
        <f t="shared" si="1083"/>
        <v>0</v>
      </c>
      <c r="SQ98" s="24">
        <f t="shared" si="1084"/>
        <v>0</v>
      </c>
      <c r="SR98" s="24">
        <f t="shared" si="1085"/>
        <v>0</v>
      </c>
      <c r="SW98" s="24">
        <f t="shared" si="1086"/>
        <v>0</v>
      </c>
      <c r="SX98" s="24">
        <f t="shared" si="1087"/>
        <v>0</v>
      </c>
      <c r="SY98" s="24">
        <f t="shared" si="1088"/>
        <v>0</v>
      </c>
      <c r="TD98" s="24">
        <f t="shared" si="1089"/>
        <v>0</v>
      </c>
      <c r="TE98" s="24">
        <f t="shared" si="1090"/>
        <v>0</v>
      </c>
      <c r="TF98" s="24">
        <f t="shared" si="1091"/>
        <v>0</v>
      </c>
      <c r="TK98" s="24">
        <f t="shared" si="1092"/>
        <v>0</v>
      </c>
      <c r="TL98" s="24">
        <f t="shared" si="1093"/>
        <v>0</v>
      </c>
      <c r="TM98" s="24">
        <f t="shared" si="1094"/>
        <v>0</v>
      </c>
      <c r="TR98" s="24">
        <f t="shared" si="1095"/>
        <v>0</v>
      </c>
      <c r="TS98" s="24">
        <f t="shared" si="1096"/>
        <v>0</v>
      </c>
      <c r="TT98" s="24">
        <f t="shared" si="1097"/>
        <v>0</v>
      </c>
      <c r="TY98" s="24">
        <f t="shared" si="1098"/>
        <v>0</v>
      </c>
      <c r="TZ98" s="24">
        <f t="shared" si="1099"/>
        <v>0</v>
      </c>
      <c r="UA98" s="24">
        <f t="shared" si="1100"/>
        <v>0</v>
      </c>
      <c r="UF98" s="24">
        <f t="shared" si="1101"/>
        <v>0</v>
      </c>
      <c r="UG98" s="24">
        <f t="shared" si="1102"/>
        <v>0</v>
      </c>
      <c r="UH98" s="24">
        <f t="shared" si="1103"/>
        <v>0</v>
      </c>
      <c r="UM98" s="24">
        <f t="shared" si="1104"/>
        <v>0</v>
      </c>
      <c r="UN98" s="24">
        <f t="shared" si="1105"/>
        <v>0</v>
      </c>
      <c r="UO98" s="24">
        <f t="shared" si="1106"/>
        <v>0</v>
      </c>
      <c r="UT98" s="24">
        <f t="shared" si="1107"/>
        <v>0</v>
      </c>
      <c r="UU98" s="24">
        <f t="shared" si="1108"/>
        <v>0</v>
      </c>
      <c r="UV98" s="24">
        <f t="shared" si="1109"/>
        <v>0</v>
      </c>
      <c r="VA98" s="24">
        <f t="shared" si="1110"/>
        <v>0</v>
      </c>
      <c r="VB98" s="24">
        <f t="shared" si="1111"/>
        <v>0</v>
      </c>
      <c r="VC98" s="24">
        <f t="shared" si="1112"/>
        <v>0</v>
      </c>
      <c r="VH98" s="24">
        <f t="shared" si="1113"/>
        <v>0</v>
      </c>
      <c r="VI98" s="24">
        <f t="shared" si="1114"/>
        <v>0</v>
      </c>
      <c r="VJ98" s="24">
        <f t="shared" si="1115"/>
        <v>0</v>
      </c>
      <c r="VO98" s="24">
        <f t="shared" si="1116"/>
        <v>0</v>
      </c>
      <c r="VP98" s="24">
        <f t="shared" si="1117"/>
        <v>0</v>
      </c>
      <c r="VQ98" s="24">
        <f t="shared" si="1118"/>
        <v>0</v>
      </c>
      <c r="VV98" s="24">
        <f t="shared" si="1119"/>
        <v>0</v>
      </c>
      <c r="VW98" s="24">
        <f t="shared" si="1120"/>
        <v>0</v>
      </c>
      <c r="VX98" s="24">
        <f t="shared" si="1121"/>
        <v>0</v>
      </c>
      <c r="WC98" s="24">
        <f t="shared" si="1122"/>
        <v>0</v>
      </c>
      <c r="WD98" s="24">
        <f t="shared" si="1123"/>
        <v>0</v>
      </c>
      <c r="WE98" s="24">
        <f t="shared" si="1124"/>
        <v>0</v>
      </c>
      <c r="WJ98" s="24">
        <f t="shared" si="1125"/>
        <v>0</v>
      </c>
      <c r="WK98" s="24">
        <f t="shared" si="1126"/>
        <v>0</v>
      </c>
      <c r="WL98" s="24">
        <f t="shared" si="1127"/>
        <v>0</v>
      </c>
      <c r="WQ98" s="24">
        <f t="shared" si="1128"/>
        <v>0</v>
      </c>
      <c r="WR98" s="24">
        <f t="shared" si="1129"/>
        <v>0</v>
      </c>
      <c r="WS98" s="24">
        <f t="shared" si="1130"/>
        <v>0</v>
      </c>
      <c r="WX98" s="24">
        <f t="shared" si="1131"/>
        <v>0</v>
      </c>
      <c r="WY98" s="24">
        <f t="shared" si="1132"/>
        <v>0</v>
      </c>
      <c r="WZ98" s="24">
        <f t="shared" si="1133"/>
        <v>0</v>
      </c>
      <c r="XE98" s="24">
        <f t="shared" si="1134"/>
        <v>0</v>
      </c>
      <c r="XF98" s="24">
        <f t="shared" si="1135"/>
        <v>0</v>
      </c>
      <c r="XG98" s="24">
        <f t="shared" si="1136"/>
        <v>0</v>
      </c>
      <c r="XL98" s="24">
        <f t="shared" si="1137"/>
        <v>0</v>
      </c>
      <c r="XM98" s="24">
        <f t="shared" si="1138"/>
        <v>0</v>
      </c>
      <c r="XN98" s="24">
        <f t="shared" si="1139"/>
        <v>0</v>
      </c>
      <c r="XS98" s="24">
        <f t="shared" si="1140"/>
        <v>0</v>
      </c>
      <c r="XT98" s="24">
        <f t="shared" si="1141"/>
        <v>0</v>
      </c>
      <c r="XU98" s="24">
        <f t="shared" si="1142"/>
        <v>0</v>
      </c>
      <c r="XZ98" s="24">
        <f t="shared" si="1143"/>
        <v>0</v>
      </c>
      <c r="YA98" s="24">
        <f t="shared" si="1144"/>
        <v>0</v>
      </c>
      <c r="YB98" s="24">
        <f t="shared" si="1145"/>
        <v>0</v>
      </c>
      <c r="YG98" s="24">
        <f t="shared" si="1146"/>
        <v>0</v>
      </c>
      <c r="YH98" s="24">
        <f t="shared" si="1147"/>
        <v>0</v>
      </c>
      <c r="YI98" s="24">
        <f t="shared" si="1148"/>
        <v>0</v>
      </c>
      <c r="YN98" s="24">
        <f t="shared" si="1149"/>
        <v>0</v>
      </c>
      <c r="YO98" s="24">
        <f t="shared" si="1150"/>
        <v>0</v>
      </c>
      <c r="YP98" s="24">
        <f t="shared" si="1151"/>
        <v>0</v>
      </c>
      <c r="YU98" s="24">
        <f t="shared" si="1152"/>
        <v>0</v>
      </c>
      <c r="YV98" s="24">
        <f t="shared" si="1153"/>
        <v>0</v>
      </c>
      <c r="YW98" s="24">
        <f t="shared" si="1154"/>
        <v>0</v>
      </c>
      <c r="ZB98" s="24">
        <f t="shared" si="1155"/>
        <v>0</v>
      </c>
      <c r="ZC98" s="24">
        <f t="shared" si="1156"/>
        <v>0</v>
      </c>
      <c r="ZD98" s="24">
        <f t="shared" si="1157"/>
        <v>0</v>
      </c>
      <c r="ZI98" s="24">
        <f t="shared" si="1158"/>
        <v>0</v>
      </c>
      <c r="ZJ98" s="24">
        <f t="shared" si="1159"/>
        <v>0</v>
      </c>
      <c r="ZK98" s="24">
        <f t="shared" si="1160"/>
        <v>0</v>
      </c>
      <c r="ZP98" s="24">
        <f t="shared" si="1161"/>
        <v>0</v>
      </c>
      <c r="ZQ98" s="24">
        <f t="shared" si="1162"/>
        <v>0</v>
      </c>
      <c r="ZR98" s="24">
        <f t="shared" si="1163"/>
        <v>0</v>
      </c>
      <c r="ZW98" s="24">
        <f t="shared" si="1164"/>
        <v>0</v>
      </c>
      <c r="ZX98" s="24">
        <f t="shared" si="1165"/>
        <v>0</v>
      </c>
      <c r="ZY98" s="24">
        <f t="shared" si="1166"/>
        <v>0</v>
      </c>
      <c r="AAD98" s="24">
        <f t="shared" si="1167"/>
        <v>0</v>
      </c>
      <c r="AAE98" s="24">
        <f t="shared" si="1168"/>
        <v>0</v>
      </c>
      <c r="AAF98" s="24">
        <f t="shared" si="1169"/>
        <v>0</v>
      </c>
      <c r="AAK98" s="24">
        <f t="shared" si="1170"/>
        <v>0</v>
      </c>
      <c r="AAL98" s="24">
        <f t="shared" si="1171"/>
        <v>0</v>
      </c>
      <c r="AAM98" s="24">
        <f t="shared" si="1172"/>
        <v>0</v>
      </c>
      <c r="AAR98" s="24">
        <f t="shared" si="1173"/>
        <v>0</v>
      </c>
      <c r="AAS98" s="24">
        <f t="shared" si="1174"/>
        <v>0</v>
      </c>
      <c r="AAT98" s="24">
        <f t="shared" si="1175"/>
        <v>0</v>
      </c>
      <c r="AAY98" s="24">
        <f t="shared" si="1176"/>
        <v>0</v>
      </c>
      <c r="AAZ98" s="24">
        <f t="shared" si="1177"/>
        <v>0</v>
      </c>
      <c r="ABA98" s="24">
        <f t="shared" si="1178"/>
        <v>0</v>
      </c>
      <c r="ABF98" s="24">
        <f t="shared" si="1179"/>
        <v>0</v>
      </c>
      <c r="ABG98" s="24">
        <f t="shared" si="1180"/>
        <v>0</v>
      </c>
      <c r="ABH98" s="24">
        <f t="shared" si="1181"/>
        <v>0</v>
      </c>
      <c r="ABM98" s="24">
        <f t="shared" si="1182"/>
        <v>0</v>
      </c>
      <c r="ABN98" s="24">
        <f t="shared" si="1183"/>
        <v>0</v>
      </c>
      <c r="ABO98" s="24">
        <f t="shared" si="1184"/>
        <v>0</v>
      </c>
      <c r="ABT98" s="24">
        <f t="shared" si="1185"/>
        <v>0</v>
      </c>
      <c r="ABU98" s="24">
        <f t="shared" si="1186"/>
        <v>0</v>
      </c>
      <c r="ABV98" s="24">
        <f t="shared" si="1187"/>
        <v>0</v>
      </c>
      <c r="ACA98" s="24">
        <f t="shared" si="1188"/>
        <v>0</v>
      </c>
      <c r="ACB98" s="24">
        <f t="shared" si="1189"/>
        <v>0</v>
      </c>
      <c r="ACC98" s="24">
        <f t="shared" si="1190"/>
        <v>0</v>
      </c>
      <c r="ACH98" s="24">
        <f t="shared" si="1191"/>
        <v>0</v>
      </c>
      <c r="ACI98" s="24">
        <f t="shared" si="1192"/>
        <v>0</v>
      </c>
      <c r="ACJ98" s="24">
        <f t="shared" si="1193"/>
        <v>0</v>
      </c>
      <c r="ACO98" s="24">
        <f t="shared" si="1194"/>
        <v>0</v>
      </c>
      <c r="ACP98" s="24">
        <f t="shared" si="1195"/>
        <v>0</v>
      </c>
      <c r="ACQ98" s="24">
        <f t="shared" si="1196"/>
        <v>0</v>
      </c>
      <c r="ACV98" s="24">
        <f t="shared" si="1197"/>
        <v>0</v>
      </c>
      <c r="ACW98" s="24">
        <f t="shared" si="1198"/>
        <v>0</v>
      </c>
      <c r="ACX98" s="24">
        <f t="shared" si="1199"/>
        <v>0</v>
      </c>
      <c r="ADC98" s="15">
        <f t="shared" si="1200"/>
        <v>0</v>
      </c>
      <c r="ADD98" s="15">
        <f t="shared" si="1201"/>
        <v>0</v>
      </c>
      <c r="ADE98" s="15">
        <f t="shared" si="1202"/>
        <v>0</v>
      </c>
      <c r="ADJ98" s="24">
        <f t="shared" si="1203"/>
        <v>0</v>
      </c>
      <c r="ADK98" s="24">
        <f t="shared" si="1204"/>
        <v>0</v>
      </c>
      <c r="ADL98" s="24">
        <f t="shared" si="1205"/>
        <v>0</v>
      </c>
      <c r="ADQ98" s="24">
        <f t="shared" si="1206"/>
        <v>0</v>
      </c>
      <c r="ADR98" s="24">
        <f t="shared" si="1207"/>
        <v>0</v>
      </c>
      <c r="ADS98" s="24">
        <f t="shared" si="1208"/>
        <v>0</v>
      </c>
      <c r="ADX98" s="24">
        <f t="shared" si="1209"/>
        <v>0</v>
      </c>
      <c r="ADY98" s="24">
        <f t="shared" si="1210"/>
        <v>0</v>
      </c>
      <c r="ADZ98" s="24">
        <f t="shared" si="1211"/>
        <v>0</v>
      </c>
      <c r="AEE98" s="24">
        <f t="shared" si="1212"/>
        <v>0</v>
      </c>
      <c r="AEF98" s="24">
        <f t="shared" si="1213"/>
        <v>0</v>
      </c>
      <c r="AEG98" s="24">
        <f t="shared" si="1214"/>
        <v>0</v>
      </c>
      <c r="AEL98" s="24">
        <f t="shared" si="1215"/>
        <v>0</v>
      </c>
      <c r="AEM98" s="24">
        <f t="shared" si="1216"/>
        <v>0</v>
      </c>
      <c r="AEN98" s="24">
        <f t="shared" si="1217"/>
        <v>0</v>
      </c>
      <c r="AES98" s="24">
        <f t="shared" si="1218"/>
        <v>0</v>
      </c>
      <c r="AET98" s="24">
        <f t="shared" si="1219"/>
        <v>0</v>
      </c>
      <c r="AEU98" s="24">
        <f t="shared" si="1220"/>
        <v>0</v>
      </c>
      <c r="AEZ98" s="24">
        <f t="shared" si="1221"/>
        <v>0</v>
      </c>
      <c r="AFA98" s="24">
        <f t="shared" si="1222"/>
        <v>0</v>
      </c>
      <c r="AFB98" s="24">
        <f t="shared" si="1223"/>
        <v>0</v>
      </c>
      <c r="AFG98" s="24">
        <f t="shared" si="1224"/>
        <v>0</v>
      </c>
      <c r="AFH98" s="24">
        <f t="shared" si="1225"/>
        <v>0</v>
      </c>
      <c r="AFI98" s="24">
        <f t="shared" si="1226"/>
        <v>0</v>
      </c>
      <c r="AFN98" s="24">
        <f t="shared" si="1227"/>
        <v>0</v>
      </c>
      <c r="AFO98" s="24">
        <f t="shared" si="1228"/>
        <v>0</v>
      </c>
      <c r="AFP98" s="24">
        <f t="shared" si="1229"/>
        <v>0</v>
      </c>
      <c r="AFU98" s="24">
        <f t="shared" si="1230"/>
        <v>0</v>
      </c>
      <c r="AFV98" s="24">
        <f t="shared" si="1231"/>
        <v>0</v>
      </c>
      <c r="AFW98" s="24">
        <f t="shared" si="1232"/>
        <v>0</v>
      </c>
      <c r="AGB98" s="24">
        <f t="shared" si="1233"/>
        <v>0</v>
      </c>
      <c r="AGC98" s="24">
        <f t="shared" si="1234"/>
        <v>0</v>
      </c>
      <c r="AGD98" s="24">
        <f t="shared" si="1235"/>
        <v>0</v>
      </c>
      <c r="AGI98" s="24">
        <f t="shared" si="1236"/>
        <v>0</v>
      </c>
      <c r="AGJ98" s="24">
        <f t="shared" si="1237"/>
        <v>0</v>
      </c>
      <c r="AGK98" s="24">
        <f t="shared" si="1238"/>
        <v>0</v>
      </c>
      <c r="AGP98" s="24">
        <f t="shared" si="1239"/>
        <v>0</v>
      </c>
      <c r="AGQ98" s="24">
        <f t="shared" si="1240"/>
        <v>0</v>
      </c>
      <c r="AGR98" s="24">
        <f t="shared" si="1241"/>
        <v>0</v>
      </c>
      <c r="AGW98" s="24">
        <f t="shared" si="1242"/>
        <v>0</v>
      </c>
      <c r="AGX98" s="24">
        <f t="shared" si="1243"/>
        <v>0</v>
      </c>
      <c r="AGY98" s="24">
        <f t="shared" si="1244"/>
        <v>0</v>
      </c>
      <c r="AHD98" s="24">
        <f t="shared" si="1245"/>
        <v>0</v>
      </c>
      <c r="AHE98" s="24">
        <f t="shared" si="1246"/>
        <v>0</v>
      </c>
      <c r="AHF98" s="24">
        <f t="shared" si="1247"/>
        <v>0</v>
      </c>
      <c r="AHK98" s="24">
        <f t="shared" si="1248"/>
        <v>0</v>
      </c>
      <c r="AHL98" s="24">
        <f t="shared" si="1249"/>
        <v>0</v>
      </c>
      <c r="AHM98" s="24">
        <f t="shared" si="1250"/>
        <v>0</v>
      </c>
      <c r="AHR98" s="24">
        <f t="shared" si="1251"/>
        <v>0</v>
      </c>
      <c r="AHS98" s="24">
        <f t="shared" si="1252"/>
        <v>0</v>
      </c>
      <c r="AHT98" s="24">
        <f t="shared" si="1253"/>
        <v>0</v>
      </c>
      <c r="AHY98" s="24">
        <f t="shared" si="1254"/>
        <v>0</v>
      </c>
      <c r="AHZ98" s="24">
        <f t="shared" si="1255"/>
        <v>0</v>
      </c>
      <c r="AIA98" s="24">
        <f t="shared" si="1256"/>
        <v>0</v>
      </c>
      <c r="AIF98" s="24">
        <f t="shared" si="1257"/>
        <v>0</v>
      </c>
      <c r="AIG98" s="24">
        <f t="shared" si="1258"/>
        <v>0</v>
      </c>
      <c r="AIH98" s="24">
        <f t="shared" si="1259"/>
        <v>0</v>
      </c>
      <c r="AIM98" s="24">
        <f t="shared" si="1260"/>
        <v>0</v>
      </c>
      <c r="AIN98" s="24">
        <f t="shared" si="1261"/>
        <v>0</v>
      </c>
      <c r="AIO98" s="24">
        <f t="shared" si="1262"/>
        <v>0</v>
      </c>
      <c r="AIT98" s="24">
        <f t="shared" si="1263"/>
        <v>0</v>
      </c>
      <c r="AIU98" s="24">
        <f t="shared" si="1264"/>
        <v>0</v>
      </c>
      <c r="AIV98" s="24">
        <f t="shared" si="1265"/>
        <v>0</v>
      </c>
      <c r="AJA98" s="24">
        <f t="shared" si="1266"/>
        <v>0</v>
      </c>
      <c r="AJB98" s="24">
        <f t="shared" si="1267"/>
        <v>0</v>
      </c>
      <c r="AJC98" s="24">
        <f t="shared" si="1268"/>
        <v>0</v>
      </c>
      <c r="AJH98" s="24">
        <f t="shared" si="1269"/>
        <v>0</v>
      </c>
      <c r="AJI98" s="24">
        <f t="shared" si="1270"/>
        <v>0</v>
      </c>
      <c r="AJJ98" s="24">
        <f t="shared" si="1271"/>
        <v>0</v>
      </c>
      <c r="AJO98" s="24">
        <f t="shared" si="1272"/>
        <v>0</v>
      </c>
      <c r="AJP98" s="24">
        <f t="shared" si="1273"/>
        <v>0</v>
      </c>
      <c r="AJQ98" s="24">
        <f t="shared" si="1274"/>
        <v>0</v>
      </c>
      <c r="AJV98" s="24">
        <f t="shared" si="1275"/>
        <v>0</v>
      </c>
      <c r="AJW98" s="24">
        <f t="shared" si="1276"/>
        <v>0</v>
      </c>
      <c r="AJX98" s="24">
        <f t="shared" si="1277"/>
        <v>0</v>
      </c>
      <c r="AKC98" s="24">
        <f t="shared" si="1278"/>
        <v>0</v>
      </c>
      <c r="AKD98" s="24">
        <f t="shared" si="1279"/>
        <v>0</v>
      </c>
      <c r="AKE98" s="24">
        <f t="shared" si="1280"/>
        <v>0</v>
      </c>
      <c r="AKJ98" s="24">
        <f t="shared" si="1281"/>
        <v>0</v>
      </c>
      <c r="AKK98" s="24">
        <f t="shared" si="1282"/>
        <v>0</v>
      </c>
      <c r="AKL98" s="24">
        <f t="shared" si="1283"/>
        <v>0</v>
      </c>
      <c r="AKQ98" s="24">
        <f t="shared" si="1284"/>
        <v>0</v>
      </c>
      <c r="AKR98" s="24">
        <f t="shared" si="1285"/>
        <v>0</v>
      </c>
      <c r="AKS98" s="24">
        <f t="shared" si="1286"/>
        <v>0</v>
      </c>
      <c r="AKX98" s="24">
        <f t="shared" si="1287"/>
        <v>0</v>
      </c>
      <c r="AKY98" s="24">
        <f t="shared" si="1288"/>
        <v>0</v>
      </c>
      <c r="AKZ98" s="24">
        <f t="shared" si="1289"/>
        <v>0</v>
      </c>
      <c r="ALE98" s="24">
        <f t="shared" si="1290"/>
        <v>0</v>
      </c>
      <c r="ALF98" s="24">
        <f t="shared" si="1291"/>
        <v>0</v>
      </c>
      <c r="ALG98" s="24">
        <f t="shared" si="1292"/>
        <v>0</v>
      </c>
      <c r="ALL98" s="24">
        <f t="shared" si="1293"/>
        <v>0</v>
      </c>
      <c r="ALM98" s="24">
        <f t="shared" si="1294"/>
        <v>0</v>
      </c>
      <c r="ALN98" s="24">
        <f t="shared" si="1295"/>
        <v>0</v>
      </c>
      <c r="ALS98" s="24">
        <f t="shared" si="1296"/>
        <v>0</v>
      </c>
      <c r="ALT98" s="24">
        <f t="shared" si="1297"/>
        <v>0</v>
      </c>
      <c r="ALU98" s="24">
        <f t="shared" si="1298"/>
        <v>0</v>
      </c>
      <c r="ALZ98" s="24">
        <f t="shared" si="1299"/>
        <v>0</v>
      </c>
      <c r="AMA98" s="24">
        <f t="shared" si="1300"/>
        <v>0</v>
      </c>
      <c r="AMB98" s="24">
        <f t="shared" si="1301"/>
        <v>0</v>
      </c>
      <c r="AMG98" s="24">
        <f t="shared" si="1302"/>
        <v>0</v>
      </c>
      <c r="AMH98" s="24">
        <f t="shared" si="1303"/>
        <v>0</v>
      </c>
      <c r="AMI98" s="24">
        <f t="shared" si="1304"/>
        <v>0</v>
      </c>
      <c r="AMN98" s="24">
        <f t="shared" si="1305"/>
        <v>0</v>
      </c>
      <c r="AMO98" s="24">
        <f t="shared" si="1306"/>
        <v>0</v>
      </c>
      <c r="AMP98" s="24">
        <f t="shared" si="1307"/>
        <v>0</v>
      </c>
      <c r="AMU98" s="24">
        <f t="shared" si="1308"/>
        <v>0</v>
      </c>
      <c r="AMV98" s="24">
        <f t="shared" si="1309"/>
        <v>0</v>
      </c>
      <c r="AMW98" s="24">
        <f t="shared" si="1310"/>
        <v>0</v>
      </c>
      <c r="ANB98" s="24">
        <f t="shared" si="1311"/>
        <v>0</v>
      </c>
      <c r="ANC98" s="24">
        <f t="shared" si="1312"/>
        <v>0</v>
      </c>
      <c r="AND98" s="24">
        <f t="shared" si="1313"/>
        <v>0</v>
      </c>
      <c r="ANI98" s="24">
        <f t="shared" si="1314"/>
        <v>0</v>
      </c>
      <c r="ANJ98" s="24">
        <f t="shared" si="1315"/>
        <v>0</v>
      </c>
      <c r="ANK98" s="24">
        <f t="shared" si="1316"/>
        <v>0</v>
      </c>
      <c r="ANP98" s="24">
        <f t="shared" si="1317"/>
        <v>0</v>
      </c>
      <c r="ANQ98" s="24">
        <f t="shared" si="1318"/>
        <v>0</v>
      </c>
      <c r="ANR98" s="24">
        <f t="shared" si="1319"/>
        <v>0</v>
      </c>
      <c r="ANW98" s="24">
        <f t="shared" si="1320"/>
        <v>0</v>
      </c>
      <c r="ANX98" s="24">
        <f t="shared" si="1321"/>
        <v>0</v>
      </c>
      <c r="ANY98" s="24">
        <f t="shared" si="1322"/>
        <v>0</v>
      </c>
      <c r="AOD98" s="24">
        <f t="shared" si="1323"/>
        <v>0</v>
      </c>
      <c r="AOE98" s="24">
        <f t="shared" si="1324"/>
        <v>0</v>
      </c>
      <c r="AOF98" s="24">
        <f t="shared" si="1325"/>
        <v>0</v>
      </c>
      <c r="AOK98" s="24">
        <f t="shared" si="1326"/>
        <v>0</v>
      </c>
      <c r="AOL98" s="24">
        <f t="shared" si="1327"/>
        <v>0</v>
      </c>
      <c r="AOM98" s="24">
        <f t="shared" si="1328"/>
        <v>0</v>
      </c>
      <c r="AOR98" s="24">
        <f t="shared" si="1329"/>
        <v>0</v>
      </c>
      <c r="AOS98" s="24">
        <f t="shared" si="1330"/>
        <v>0</v>
      </c>
      <c r="AOT98" s="24">
        <f t="shared" si="1331"/>
        <v>0</v>
      </c>
      <c r="AOY98" s="24">
        <f t="shared" si="1332"/>
        <v>0</v>
      </c>
      <c r="AOZ98" s="24">
        <f t="shared" si="1333"/>
        <v>0</v>
      </c>
      <c r="APA98" s="24">
        <f t="shared" si="1334"/>
        <v>0</v>
      </c>
      <c r="APF98" s="24">
        <f t="shared" si="1335"/>
        <v>0</v>
      </c>
      <c r="APG98" s="24">
        <f t="shared" si="1336"/>
        <v>0</v>
      </c>
      <c r="APH98" s="24">
        <f t="shared" si="1337"/>
        <v>0</v>
      </c>
      <c r="APM98" s="24">
        <f t="shared" si="1338"/>
        <v>0</v>
      </c>
      <c r="APN98" s="24">
        <f t="shared" si="1339"/>
        <v>0</v>
      </c>
      <c r="APO98" s="24">
        <f t="shared" si="1340"/>
        <v>0</v>
      </c>
      <c r="APT98" s="24">
        <f t="shared" si="1341"/>
        <v>0</v>
      </c>
      <c r="APU98" s="24">
        <f t="shared" si="1342"/>
        <v>0</v>
      </c>
      <c r="APV98" s="24">
        <f t="shared" si="1343"/>
        <v>0</v>
      </c>
      <c r="AQA98" s="24">
        <f t="shared" si="1344"/>
        <v>0</v>
      </c>
      <c r="AQB98" s="24">
        <f t="shared" si="1345"/>
        <v>0</v>
      </c>
      <c r="AQC98" s="24">
        <f t="shared" si="1346"/>
        <v>0</v>
      </c>
      <c r="AQH98" s="24">
        <f t="shared" si="1347"/>
        <v>0</v>
      </c>
      <c r="AQI98" s="24">
        <f t="shared" si="1348"/>
        <v>0</v>
      </c>
      <c r="AQJ98" s="24">
        <f t="shared" si="1349"/>
        <v>0</v>
      </c>
      <c r="AQO98" s="24">
        <f t="shared" si="1350"/>
        <v>0</v>
      </c>
      <c r="AQP98" s="24">
        <f t="shared" si="1351"/>
        <v>0</v>
      </c>
      <c r="AQQ98" s="24">
        <f t="shared" si="1352"/>
        <v>0</v>
      </c>
      <c r="AQV98" s="24">
        <f t="shared" si="1353"/>
        <v>0</v>
      </c>
      <c r="AQW98" s="24">
        <f t="shared" si="1354"/>
        <v>0</v>
      </c>
      <c r="AQX98" s="24">
        <f t="shared" si="1355"/>
        <v>0</v>
      </c>
      <c r="ARC98" s="24">
        <f t="shared" si="1356"/>
        <v>0</v>
      </c>
      <c r="ARD98" s="24">
        <f t="shared" si="1357"/>
        <v>0</v>
      </c>
      <c r="ARE98" s="24">
        <f t="shared" si="1358"/>
        <v>0</v>
      </c>
      <c r="ARJ98" s="24">
        <f t="shared" si="1359"/>
        <v>0</v>
      </c>
      <c r="ARK98" s="24">
        <f t="shared" si="1360"/>
        <v>0</v>
      </c>
      <c r="ARL98" s="24">
        <f t="shared" si="1361"/>
        <v>0</v>
      </c>
      <c r="ARQ98" s="24">
        <f t="shared" si="1362"/>
        <v>0</v>
      </c>
      <c r="ARR98" s="24">
        <f t="shared" si="1363"/>
        <v>0</v>
      </c>
      <c r="ARS98" s="24">
        <f t="shared" si="1364"/>
        <v>0</v>
      </c>
      <c r="ARX98" s="24">
        <f t="shared" si="1365"/>
        <v>0</v>
      </c>
      <c r="ARY98" s="24">
        <f t="shared" si="1366"/>
        <v>0</v>
      </c>
      <c r="ARZ98" s="24">
        <f t="shared" si="1367"/>
        <v>0</v>
      </c>
      <c r="ASE98" s="24">
        <f t="shared" si="1368"/>
        <v>0</v>
      </c>
      <c r="ASF98" s="24">
        <f t="shared" si="1369"/>
        <v>0</v>
      </c>
      <c r="ASG98" s="24">
        <f t="shared" si="1370"/>
        <v>0</v>
      </c>
      <c r="ASL98" s="24">
        <f t="shared" si="1371"/>
        <v>0</v>
      </c>
      <c r="ASM98" s="24">
        <f t="shared" si="1372"/>
        <v>0</v>
      </c>
      <c r="ASN98" s="24">
        <f t="shared" si="1373"/>
        <v>0</v>
      </c>
      <c r="ASS98" s="24">
        <f t="shared" si="1374"/>
        <v>0</v>
      </c>
      <c r="AST98" s="24">
        <f t="shared" si="1375"/>
        <v>0</v>
      </c>
      <c r="ASU98" s="24">
        <f t="shared" si="1376"/>
        <v>0</v>
      </c>
      <c r="ASZ98" s="24">
        <f t="shared" si="1377"/>
        <v>0</v>
      </c>
      <c r="ATA98" s="24">
        <f t="shared" si="1378"/>
        <v>0</v>
      </c>
      <c r="ATB98" s="24">
        <f t="shared" si="1379"/>
        <v>0</v>
      </c>
      <c r="ATG98" s="24">
        <f t="shared" si="1380"/>
        <v>0</v>
      </c>
      <c r="ATH98" s="24">
        <f t="shared" si="1381"/>
        <v>0</v>
      </c>
      <c r="ATI98" s="24">
        <f t="shared" si="1382"/>
        <v>0</v>
      </c>
      <c r="ATN98" s="24">
        <f t="shared" si="1383"/>
        <v>0</v>
      </c>
      <c r="ATO98" s="24">
        <f t="shared" si="1384"/>
        <v>0</v>
      </c>
      <c r="ATP98" s="24">
        <f t="shared" si="1385"/>
        <v>0</v>
      </c>
      <c r="ATU98" s="24">
        <f t="shared" si="1386"/>
        <v>0</v>
      </c>
      <c r="ATV98" s="24">
        <f t="shared" si="1387"/>
        <v>0</v>
      </c>
      <c r="ATW98" s="24">
        <f t="shared" si="1388"/>
        <v>0</v>
      </c>
      <c r="AUB98" s="24">
        <f t="shared" si="1389"/>
        <v>0</v>
      </c>
      <c r="AUC98" s="24">
        <f t="shared" si="1390"/>
        <v>0</v>
      </c>
      <c r="AUD98" s="24">
        <f t="shared" si="1391"/>
        <v>0</v>
      </c>
      <c r="AUI98" s="24">
        <f t="shared" si="1392"/>
        <v>0</v>
      </c>
      <c r="AUJ98" s="24">
        <f t="shared" si="1393"/>
        <v>0</v>
      </c>
      <c r="AUK98" s="24">
        <f t="shared" si="1394"/>
        <v>0</v>
      </c>
      <c r="AUP98" s="24">
        <f t="shared" si="1395"/>
        <v>0</v>
      </c>
      <c r="AUQ98" s="24">
        <f t="shared" si="1396"/>
        <v>0</v>
      </c>
      <c r="AUR98" s="24">
        <f t="shared" si="1397"/>
        <v>0</v>
      </c>
      <c r="AUW98" s="24">
        <f t="shared" si="1398"/>
        <v>0</v>
      </c>
      <c r="AUX98" s="24">
        <f t="shared" si="1399"/>
        <v>0</v>
      </c>
      <c r="AUY98" s="24">
        <f t="shared" si="1400"/>
        <v>0</v>
      </c>
      <c r="AVD98" s="24">
        <f t="shared" si="1401"/>
        <v>0</v>
      </c>
      <c r="AVE98" s="24">
        <f t="shared" si="1402"/>
        <v>0</v>
      </c>
      <c r="AVF98" s="24">
        <f t="shared" si="1403"/>
        <v>0</v>
      </c>
      <c r="AVK98" s="24">
        <f t="shared" si="1404"/>
        <v>0</v>
      </c>
      <c r="AVL98" s="24">
        <f t="shared" si="1405"/>
        <v>0</v>
      </c>
      <c r="AVM98" s="24">
        <f t="shared" si="1406"/>
        <v>0</v>
      </c>
      <c r="AVR98" s="24">
        <f t="shared" si="1407"/>
        <v>0</v>
      </c>
      <c r="AVS98" s="24">
        <f t="shared" si="1408"/>
        <v>0</v>
      </c>
      <c r="AVT98" s="24">
        <f t="shared" si="1409"/>
        <v>0</v>
      </c>
      <c r="AVY98" s="24">
        <f t="shared" si="1410"/>
        <v>0</v>
      </c>
      <c r="AVZ98" s="24">
        <f t="shared" si="1411"/>
        <v>0</v>
      </c>
      <c r="AWA98" s="24">
        <f t="shared" si="1412"/>
        <v>0</v>
      </c>
      <c r="AWF98" s="24">
        <f t="shared" si="1413"/>
        <v>0</v>
      </c>
      <c r="AWG98" s="24">
        <f t="shared" si="1414"/>
        <v>0</v>
      </c>
      <c r="AWH98" s="24">
        <f t="shared" si="1415"/>
        <v>0</v>
      </c>
      <c r="AWM98" s="24">
        <f t="shared" si="1416"/>
        <v>0</v>
      </c>
      <c r="AWN98" s="24">
        <f t="shared" si="1417"/>
        <v>0</v>
      </c>
      <c r="AWO98" s="24">
        <f t="shared" si="1418"/>
        <v>0</v>
      </c>
      <c r="AWT98" s="24">
        <f t="shared" si="1419"/>
        <v>0</v>
      </c>
      <c r="AWU98" s="24">
        <f t="shared" si="1420"/>
        <v>0</v>
      </c>
      <c r="AWV98" s="24">
        <f t="shared" si="1421"/>
        <v>0</v>
      </c>
      <c r="AXA98" s="24">
        <f t="shared" si="1422"/>
        <v>0</v>
      </c>
      <c r="AXB98" s="24">
        <f t="shared" si="1423"/>
        <v>0</v>
      </c>
      <c r="AXC98" s="24">
        <f t="shared" si="1424"/>
        <v>0</v>
      </c>
      <c r="AXH98" s="24">
        <f t="shared" si="1425"/>
        <v>0</v>
      </c>
      <c r="AXI98" s="24">
        <f t="shared" si="1426"/>
        <v>0</v>
      </c>
      <c r="AXJ98" s="24">
        <f t="shared" si="1427"/>
        <v>0</v>
      </c>
      <c r="AXO98" s="24">
        <f t="shared" si="1428"/>
        <v>0</v>
      </c>
      <c r="AXP98" s="24">
        <f t="shared" si="1429"/>
        <v>0</v>
      </c>
      <c r="AXQ98" s="24">
        <f t="shared" si="1430"/>
        <v>0</v>
      </c>
      <c r="AXV98" s="24">
        <f t="shared" si="1431"/>
        <v>0</v>
      </c>
      <c r="AXW98" s="24">
        <f t="shared" si="1432"/>
        <v>0</v>
      </c>
      <c r="AXX98" s="24">
        <f t="shared" si="1433"/>
        <v>0</v>
      </c>
      <c r="AYC98" s="24">
        <f t="shared" si="1434"/>
        <v>0</v>
      </c>
      <c r="AYD98" s="24">
        <f t="shared" si="1435"/>
        <v>0</v>
      </c>
      <c r="AYE98" s="24">
        <f t="shared" si="1436"/>
        <v>0</v>
      </c>
      <c r="AYJ98" s="24">
        <f t="shared" si="1437"/>
        <v>0</v>
      </c>
      <c r="AYK98" s="24">
        <f t="shared" si="1438"/>
        <v>0</v>
      </c>
      <c r="AYL98" s="24">
        <f t="shared" si="1439"/>
        <v>0</v>
      </c>
      <c r="AYQ98" s="24">
        <f t="shared" si="1440"/>
        <v>0</v>
      </c>
      <c r="AYR98" s="24">
        <f t="shared" si="1441"/>
        <v>0</v>
      </c>
      <c r="AYS98" s="24">
        <f t="shared" si="1442"/>
        <v>0</v>
      </c>
      <c r="AYX98" s="24">
        <f t="shared" si="1443"/>
        <v>0</v>
      </c>
      <c r="AYY98" s="24">
        <f t="shared" si="1444"/>
        <v>0</v>
      </c>
      <c r="AYZ98" s="24">
        <f t="shared" si="1445"/>
        <v>0</v>
      </c>
      <c r="AZE98" s="24">
        <f t="shared" si="1446"/>
        <v>0</v>
      </c>
      <c r="AZF98" s="24">
        <f t="shared" si="1447"/>
        <v>0</v>
      </c>
      <c r="AZG98" s="24">
        <f t="shared" si="1448"/>
        <v>0</v>
      </c>
      <c r="AZL98" s="24">
        <f t="shared" si="1449"/>
        <v>0</v>
      </c>
      <c r="AZM98" s="24">
        <f t="shared" si="1450"/>
        <v>0</v>
      </c>
      <c r="AZN98" s="24">
        <f t="shared" si="1451"/>
        <v>0</v>
      </c>
      <c r="AZS98" s="24">
        <f t="shared" si="1452"/>
        <v>0</v>
      </c>
      <c r="AZT98" s="24">
        <f t="shared" si="1453"/>
        <v>0</v>
      </c>
      <c r="AZU98" s="24">
        <f t="shared" si="1454"/>
        <v>0</v>
      </c>
      <c r="AZZ98" s="24">
        <f t="shared" si="1455"/>
        <v>0</v>
      </c>
      <c r="BAA98" s="24">
        <f t="shared" si="1456"/>
        <v>0</v>
      </c>
      <c r="BAB98" s="24">
        <f t="shared" si="1457"/>
        <v>0</v>
      </c>
      <c r="BAG98" s="24">
        <f t="shared" si="1458"/>
        <v>0</v>
      </c>
      <c r="BAH98" s="24">
        <f t="shared" si="1459"/>
        <v>0</v>
      </c>
      <c r="BAI98" s="24">
        <f t="shared" si="1460"/>
        <v>0</v>
      </c>
      <c r="BAN98" s="24">
        <f t="shared" si="1461"/>
        <v>0</v>
      </c>
      <c r="BAO98" s="24">
        <f t="shared" si="1462"/>
        <v>0</v>
      </c>
      <c r="BAP98" s="24">
        <f t="shared" si="1463"/>
        <v>0</v>
      </c>
      <c r="BAU98" s="24">
        <f t="shared" si="1464"/>
        <v>0</v>
      </c>
      <c r="BAV98" s="24">
        <f t="shared" si="1465"/>
        <v>0</v>
      </c>
      <c r="BAW98" s="24">
        <f t="shared" si="1466"/>
        <v>0</v>
      </c>
      <c r="BBB98" s="24">
        <f t="shared" si="1467"/>
        <v>0</v>
      </c>
      <c r="BBC98" s="24">
        <f t="shared" si="1468"/>
        <v>0</v>
      </c>
      <c r="BBD98" s="24">
        <f t="shared" si="1469"/>
        <v>0</v>
      </c>
      <c r="BBI98" s="24">
        <f t="shared" si="1470"/>
        <v>0</v>
      </c>
      <c r="BBJ98" s="24">
        <f t="shared" si="1471"/>
        <v>0</v>
      </c>
      <c r="BBK98" s="24">
        <f t="shared" si="1472"/>
        <v>0</v>
      </c>
      <c r="BBP98" s="24">
        <f t="shared" si="1473"/>
        <v>0</v>
      </c>
      <c r="BBQ98" s="24">
        <f t="shared" si="1474"/>
        <v>0</v>
      </c>
      <c r="BBR98" s="24">
        <f t="shared" si="1475"/>
        <v>0</v>
      </c>
      <c r="BBW98" s="24">
        <f t="shared" si="1476"/>
        <v>0</v>
      </c>
      <c r="BBX98" s="24">
        <f t="shared" si="1477"/>
        <v>0</v>
      </c>
      <c r="BBY98" s="24">
        <f t="shared" si="1478"/>
        <v>0</v>
      </c>
      <c r="BCD98" s="24">
        <f t="shared" si="1479"/>
        <v>0</v>
      </c>
      <c r="BCE98" s="24">
        <f t="shared" si="1480"/>
        <v>0</v>
      </c>
      <c r="BCF98" s="24">
        <f t="shared" si="1481"/>
        <v>0</v>
      </c>
      <c r="BCK98" s="24">
        <f t="shared" si="1482"/>
        <v>0</v>
      </c>
      <c r="BCL98" s="24">
        <f t="shared" si="1483"/>
        <v>0</v>
      </c>
      <c r="BCM98" s="24">
        <f t="shared" si="1484"/>
        <v>0</v>
      </c>
      <c r="BCR98" s="24">
        <f t="shared" si="1485"/>
        <v>0</v>
      </c>
      <c r="BCS98" s="24">
        <f t="shared" si="1486"/>
        <v>0</v>
      </c>
      <c r="BCT98" s="24">
        <f t="shared" si="1487"/>
        <v>0</v>
      </c>
      <c r="BCY98" s="24">
        <f t="shared" si="1488"/>
        <v>0</v>
      </c>
      <c r="BCZ98" s="24">
        <f t="shared" si="1489"/>
        <v>0</v>
      </c>
      <c r="BDA98" s="24">
        <f t="shared" si="1490"/>
        <v>0</v>
      </c>
      <c r="BDF98" s="24">
        <f t="shared" si="1491"/>
        <v>0</v>
      </c>
      <c r="BDG98" s="24">
        <f t="shared" si="1492"/>
        <v>0</v>
      </c>
      <c r="BDH98" s="24">
        <f t="shared" si="1493"/>
        <v>0</v>
      </c>
      <c r="BDM98" s="24">
        <f t="shared" si="1494"/>
        <v>0</v>
      </c>
      <c r="BDN98" s="24">
        <f t="shared" si="1495"/>
        <v>0</v>
      </c>
      <c r="BDO98" s="24">
        <f t="shared" si="1496"/>
        <v>0</v>
      </c>
      <c r="BDT98" s="24">
        <f t="shared" si="1497"/>
        <v>0</v>
      </c>
      <c r="BDU98" s="24">
        <f t="shared" si="1498"/>
        <v>0</v>
      </c>
      <c r="BDV98" s="24">
        <f t="shared" si="1499"/>
        <v>0</v>
      </c>
      <c r="BEA98" s="24">
        <f t="shared" si="1500"/>
        <v>0</v>
      </c>
      <c r="BEB98" s="24">
        <f t="shared" si="1501"/>
        <v>0</v>
      </c>
      <c r="BEC98" s="24">
        <f t="shared" si="1502"/>
        <v>0</v>
      </c>
      <c r="BEH98" s="24">
        <f t="shared" si="1503"/>
        <v>0</v>
      </c>
      <c r="BEI98" s="24">
        <f t="shared" si="1504"/>
        <v>0</v>
      </c>
      <c r="BEJ98" s="24">
        <f t="shared" si="1505"/>
        <v>0</v>
      </c>
      <c r="BEO98" s="24">
        <f t="shared" si="1506"/>
        <v>0</v>
      </c>
      <c r="BEP98" s="24">
        <f t="shared" si="1507"/>
        <v>0</v>
      </c>
      <c r="BEQ98" s="24">
        <f t="shared" si="1508"/>
        <v>0</v>
      </c>
      <c r="BEV98" s="24">
        <f t="shared" si="1509"/>
        <v>0</v>
      </c>
      <c r="BEW98" s="24">
        <f t="shared" si="1510"/>
        <v>0</v>
      </c>
      <c r="BEX98" s="24">
        <f t="shared" si="1511"/>
        <v>0</v>
      </c>
      <c r="BFC98" s="24">
        <f t="shared" si="1512"/>
        <v>0</v>
      </c>
      <c r="BFD98" s="24">
        <f t="shared" si="1513"/>
        <v>0</v>
      </c>
      <c r="BFE98" s="24">
        <f t="shared" si="1514"/>
        <v>0</v>
      </c>
      <c r="BFJ98" s="24">
        <f t="shared" si="1515"/>
        <v>0</v>
      </c>
      <c r="BFK98" s="24">
        <f t="shared" si="1516"/>
        <v>0</v>
      </c>
      <c r="BFL98" s="24">
        <f t="shared" si="1517"/>
        <v>0</v>
      </c>
      <c r="BFQ98" s="24">
        <f t="shared" si="1518"/>
        <v>0</v>
      </c>
      <c r="BFR98" s="24">
        <f t="shared" si="1519"/>
        <v>0</v>
      </c>
      <c r="BFS98" s="24">
        <f t="shared" si="1520"/>
        <v>0</v>
      </c>
      <c r="BFX98" s="24">
        <f t="shared" si="1521"/>
        <v>0</v>
      </c>
      <c r="BFY98" s="24">
        <f t="shared" si="1522"/>
        <v>0</v>
      </c>
      <c r="BFZ98" s="24">
        <f t="shared" si="1523"/>
        <v>0</v>
      </c>
      <c r="BGE98" s="24">
        <f t="shared" si="1524"/>
        <v>0</v>
      </c>
      <c r="BGF98" s="24">
        <f t="shared" si="1525"/>
        <v>0</v>
      </c>
      <c r="BGG98" s="24">
        <f t="shared" si="1526"/>
        <v>0</v>
      </c>
      <c r="BGL98" s="24">
        <f t="shared" si="1527"/>
        <v>0</v>
      </c>
      <c r="BGM98" s="24">
        <f t="shared" si="1528"/>
        <v>0</v>
      </c>
      <c r="BGN98" s="24">
        <f t="shared" si="1529"/>
        <v>0</v>
      </c>
      <c r="BGS98" s="24">
        <f t="shared" si="1530"/>
        <v>0</v>
      </c>
      <c r="BGT98" s="24">
        <f t="shared" si="1531"/>
        <v>0</v>
      </c>
      <c r="BGU98" s="24">
        <f t="shared" si="1532"/>
        <v>0</v>
      </c>
      <c r="BGZ98" s="24">
        <f t="shared" si="1533"/>
        <v>0</v>
      </c>
      <c r="BHA98" s="24">
        <f t="shared" si="1534"/>
        <v>0</v>
      </c>
      <c r="BHB98" s="24">
        <f t="shared" si="1535"/>
        <v>0</v>
      </c>
      <c r="BHG98" s="24">
        <f t="shared" si="1536"/>
        <v>0</v>
      </c>
      <c r="BHH98" s="24">
        <f t="shared" si="1537"/>
        <v>0</v>
      </c>
      <c r="BHI98" s="24">
        <f t="shared" si="1538"/>
        <v>0</v>
      </c>
      <c r="BHN98" s="24">
        <f t="shared" si="1539"/>
        <v>0</v>
      </c>
      <c r="BHO98" s="24">
        <f t="shared" si="1540"/>
        <v>0</v>
      </c>
      <c r="BHP98" s="24">
        <f t="shared" si="1541"/>
        <v>0</v>
      </c>
      <c r="BHU98" s="24">
        <f t="shared" si="1542"/>
        <v>0</v>
      </c>
      <c r="BHV98" s="24">
        <f t="shared" si="1543"/>
        <v>0</v>
      </c>
      <c r="BHW98" s="24">
        <f t="shared" si="1544"/>
        <v>0</v>
      </c>
      <c r="BIB98" s="24">
        <f t="shared" si="1545"/>
        <v>0</v>
      </c>
      <c r="BIC98" s="24">
        <f t="shared" si="1546"/>
        <v>0</v>
      </c>
      <c r="BID98" s="24">
        <f t="shared" si="1547"/>
        <v>0</v>
      </c>
      <c r="BII98" s="24">
        <f t="shared" si="1548"/>
        <v>0</v>
      </c>
      <c r="BIJ98" s="24">
        <f t="shared" si="1549"/>
        <v>0</v>
      </c>
      <c r="BIK98" s="24">
        <f t="shared" si="1550"/>
        <v>0</v>
      </c>
      <c r="BIP98" s="24">
        <f t="shared" si="1551"/>
        <v>0</v>
      </c>
      <c r="BIQ98" s="24">
        <f t="shared" si="1552"/>
        <v>0</v>
      </c>
      <c r="BIR98" s="24">
        <f t="shared" si="1553"/>
        <v>0</v>
      </c>
      <c r="BIW98" s="24">
        <f t="shared" si="1554"/>
        <v>0</v>
      </c>
      <c r="BIX98" s="24">
        <f t="shared" si="1555"/>
        <v>0</v>
      </c>
      <c r="BIY98" s="24">
        <f t="shared" si="1556"/>
        <v>0</v>
      </c>
      <c r="BJD98" s="24">
        <f t="shared" si="1557"/>
        <v>0</v>
      </c>
      <c r="BJE98" s="24">
        <f t="shared" si="1558"/>
        <v>0</v>
      </c>
      <c r="BJF98" s="24">
        <f t="shared" si="1559"/>
        <v>0</v>
      </c>
      <c r="BJK98" s="24">
        <f t="shared" si="1560"/>
        <v>0</v>
      </c>
      <c r="BJL98" s="24">
        <f t="shared" si="1561"/>
        <v>0</v>
      </c>
      <c r="BJM98" s="24">
        <f t="shared" si="1562"/>
        <v>0</v>
      </c>
      <c r="BJR98" s="24">
        <f t="shared" si="1563"/>
        <v>0</v>
      </c>
      <c r="BJS98" s="24">
        <f t="shared" si="1564"/>
        <v>0</v>
      </c>
      <c r="BJT98" s="24">
        <f t="shared" si="1565"/>
        <v>0</v>
      </c>
      <c r="BJY98" s="24">
        <f t="shared" si="1566"/>
        <v>0</v>
      </c>
      <c r="BJZ98" s="24">
        <f t="shared" si="1567"/>
        <v>0</v>
      </c>
      <c r="BKA98" s="24">
        <f t="shared" si="1568"/>
        <v>0</v>
      </c>
      <c r="BKF98" s="24">
        <f t="shared" si="1569"/>
        <v>0</v>
      </c>
      <c r="BKG98" s="24">
        <f t="shared" si="1570"/>
        <v>0</v>
      </c>
      <c r="BKH98" s="24">
        <f t="shared" si="1571"/>
        <v>0</v>
      </c>
      <c r="BKM98" s="24">
        <f t="shared" si="1572"/>
        <v>0</v>
      </c>
      <c r="BKN98" s="24">
        <f t="shared" si="1573"/>
        <v>0</v>
      </c>
      <c r="BKO98" s="24">
        <f t="shared" si="1574"/>
        <v>0</v>
      </c>
      <c r="BKT98" s="24">
        <f t="shared" si="1575"/>
        <v>0</v>
      </c>
      <c r="BKU98" s="24">
        <f t="shared" si="1576"/>
        <v>0</v>
      </c>
      <c r="BKV98" s="24">
        <f t="shared" si="1577"/>
        <v>0</v>
      </c>
      <c r="BLA98" s="24">
        <f t="shared" si="1578"/>
        <v>0</v>
      </c>
      <c r="BLB98" s="24">
        <f t="shared" si="1579"/>
        <v>0</v>
      </c>
      <c r="BLC98" s="24">
        <f t="shared" si="1580"/>
        <v>0</v>
      </c>
      <c r="BLH98" s="24">
        <f t="shared" si="1581"/>
        <v>0</v>
      </c>
      <c r="BLI98" s="24">
        <f t="shared" si="1582"/>
        <v>0</v>
      </c>
      <c r="BLJ98" s="24">
        <f t="shared" si="1583"/>
        <v>0</v>
      </c>
      <c r="BLO98" s="24">
        <f t="shared" si="1584"/>
        <v>0</v>
      </c>
      <c r="BLP98" s="24">
        <f t="shared" si="1585"/>
        <v>0</v>
      </c>
      <c r="BLQ98" s="24">
        <f t="shared" si="1586"/>
        <v>0</v>
      </c>
      <c r="BLV98" s="24">
        <f t="shared" si="1587"/>
        <v>0</v>
      </c>
      <c r="BLW98" s="24">
        <f t="shared" si="1588"/>
        <v>0</v>
      </c>
      <c r="BLX98" s="24">
        <f t="shared" si="1589"/>
        <v>0</v>
      </c>
      <c r="BMC98" s="24">
        <f t="shared" si="1590"/>
        <v>0</v>
      </c>
      <c r="BMD98" s="24">
        <f t="shared" si="1591"/>
        <v>0</v>
      </c>
      <c r="BME98" s="24">
        <f t="shared" si="1592"/>
        <v>0</v>
      </c>
      <c r="BMJ98" s="24">
        <f t="shared" si="1593"/>
        <v>0</v>
      </c>
      <c r="BMK98" s="24">
        <f t="shared" si="1594"/>
        <v>0</v>
      </c>
      <c r="BML98" s="24">
        <f t="shared" si="1595"/>
        <v>0</v>
      </c>
      <c r="BMQ98" s="24">
        <f t="shared" si="1596"/>
        <v>0</v>
      </c>
      <c r="BMR98" s="24">
        <f t="shared" si="1597"/>
        <v>0</v>
      </c>
      <c r="BMS98" s="24">
        <f t="shared" si="1598"/>
        <v>0</v>
      </c>
      <c r="BMX98" s="24">
        <f t="shared" si="1599"/>
        <v>0</v>
      </c>
      <c r="BMY98" s="24">
        <f t="shared" si="1600"/>
        <v>0</v>
      </c>
      <c r="BMZ98" s="24">
        <f t="shared" si="1601"/>
        <v>0</v>
      </c>
      <c r="BNE98" s="24">
        <f t="shared" si="1602"/>
        <v>0</v>
      </c>
      <c r="BNF98" s="24">
        <f t="shared" si="1603"/>
        <v>0</v>
      </c>
      <c r="BNG98" s="24">
        <f t="shared" si="1604"/>
        <v>0</v>
      </c>
      <c r="BNL98" s="24">
        <f t="shared" si="1605"/>
        <v>0</v>
      </c>
      <c r="BNM98" s="24">
        <f t="shared" si="1606"/>
        <v>0</v>
      </c>
      <c r="BNN98" s="24">
        <f t="shared" si="1607"/>
        <v>0</v>
      </c>
      <c r="BNS98" s="24">
        <f t="shared" si="1608"/>
        <v>0</v>
      </c>
      <c r="BNT98" s="24">
        <f t="shared" si="1609"/>
        <v>0</v>
      </c>
      <c r="BNU98" s="24">
        <f t="shared" si="1610"/>
        <v>0</v>
      </c>
      <c r="BNZ98" s="24">
        <f t="shared" si="1611"/>
        <v>0</v>
      </c>
      <c r="BOA98" s="24">
        <f t="shared" si="1612"/>
        <v>0</v>
      </c>
      <c r="BOB98" s="24">
        <f t="shared" si="1613"/>
        <v>0</v>
      </c>
      <c r="BOG98" s="24">
        <f t="shared" si="1614"/>
        <v>0</v>
      </c>
      <c r="BOH98" s="24">
        <f t="shared" si="1615"/>
        <v>0</v>
      </c>
      <c r="BOI98" s="24">
        <f t="shared" si="1616"/>
        <v>0</v>
      </c>
      <c r="BON98" s="24">
        <f t="shared" si="1617"/>
        <v>0</v>
      </c>
      <c r="BOO98" s="24">
        <f t="shared" si="1618"/>
        <v>0</v>
      </c>
      <c r="BOP98" s="24">
        <f t="shared" si="1619"/>
        <v>0</v>
      </c>
      <c r="BOU98" s="24">
        <f t="shared" si="1620"/>
        <v>0</v>
      </c>
      <c r="BOV98" s="24">
        <f t="shared" si="1621"/>
        <v>0</v>
      </c>
      <c r="BOW98" s="24">
        <f t="shared" si="1622"/>
        <v>0</v>
      </c>
      <c r="BPB98" s="24">
        <f t="shared" si="1623"/>
        <v>0</v>
      </c>
      <c r="BPC98" s="24">
        <f t="shared" si="1624"/>
        <v>0</v>
      </c>
      <c r="BPD98" s="24">
        <f t="shared" si="1625"/>
        <v>0</v>
      </c>
      <c r="BPI98" s="24">
        <f t="shared" si="1626"/>
        <v>0</v>
      </c>
      <c r="BPJ98" s="24">
        <f t="shared" si="1627"/>
        <v>0</v>
      </c>
      <c r="BPK98" s="24">
        <f t="shared" si="1628"/>
        <v>0</v>
      </c>
      <c r="BPP98" s="24">
        <f t="shared" si="1629"/>
        <v>0</v>
      </c>
      <c r="BPQ98" s="24">
        <f t="shared" si="1630"/>
        <v>0</v>
      </c>
      <c r="BPR98" s="24">
        <f t="shared" si="1631"/>
        <v>0</v>
      </c>
      <c r="BPW98" s="24">
        <f t="shared" si="1632"/>
        <v>0</v>
      </c>
      <c r="BPX98" s="24">
        <f t="shared" si="1633"/>
        <v>0</v>
      </c>
      <c r="BPY98" s="24">
        <f t="shared" si="1634"/>
        <v>0</v>
      </c>
      <c r="BQD98" s="24">
        <f t="shared" si="1635"/>
        <v>0</v>
      </c>
      <c r="BQE98" s="24">
        <f t="shared" si="1636"/>
        <v>0</v>
      </c>
      <c r="BQF98" s="24">
        <f t="shared" si="1637"/>
        <v>0</v>
      </c>
      <c r="BQK98" s="24">
        <f t="shared" si="1638"/>
        <v>0</v>
      </c>
      <c r="BQL98" s="24">
        <f t="shared" si="1639"/>
        <v>0</v>
      </c>
      <c r="BQM98" s="24">
        <f t="shared" si="1640"/>
        <v>0</v>
      </c>
      <c r="BQR98" s="24">
        <f t="shared" si="1641"/>
        <v>0</v>
      </c>
      <c r="BQS98" s="24">
        <f t="shared" si="1642"/>
        <v>0</v>
      </c>
      <c r="BQT98" s="24">
        <f t="shared" si="1643"/>
        <v>0</v>
      </c>
      <c r="BQY98" s="24">
        <f t="shared" si="1644"/>
        <v>0</v>
      </c>
      <c r="BQZ98" s="24">
        <f t="shared" si="1645"/>
        <v>0</v>
      </c>
      <c r="BRA98" s="24">
        <f t="shared" si="1646"/>
        <v>0</v>
      </c>
      <c r="BRF98" s="24">
        <f t="shared" si="1647"/>
        <v>0</v>
      </c>
      <c r="BRG98" s="24">
        <f t="shared" si="1648"/>
        <v>0</v>
      </c>
      <c r="BRH98" s="24">
        <f t="shared" si="1649"/>
        <v>0</v>
      </c>
      <c r="BRM98" s="24">
        <f t="shared" si="1650"/>
        <v>0</v>
      </c>
      <c r="BRN98" s="24">
        <f t="shared" si="1651"/>
        <v>0</v>
      </c>
      <c r="BRO98" s="24">
        <f t="shared" si="1652"/>
        <v>0</v>
      </c>
      <c r="BRT98" s="24">
        <f t="shared" si="1653"/>
        <v>0</v>
      </c>
      <c r="BRU98" s="24">
        <f t="shared" si="1654"/>
        <v>0</v>
      </c>
      <c r="BRV98" s="24">
        <f t="shared" si="1655"/>
        <v>0</v>
      </c>
      <c r="BSA98" s="24">
        <f t="shared" si="1656"/>
        <v>0</v>
      </c>
      <c r="BSB98" s="24">
        <f t="shared" si="1657"/>
        <v>0</v>
      </c>
      <c r="BSC98" s="24">
        <f t="shared" si="1658"/>
        <v>0</v>
      </c>
      <c r="BSH98" s="24">
        <f t="shared" si="1659"/>
        <v>0</v>
      </c>
      <c r="BSI98" s="24">
        <f t="shared" si="1660"/>
        <v>0</v>
      </c>
      <c r="BSJ98" s="24">
        <f t="shared" si="1661"/>
        <v>0</v>
      </c>
      <c r="BSO98" s="24">
        <f t="shared" si="1662"/>
        <v>0</v>
      </c>
      <c r="BSP98" s="24">
        <f t="shared" si="1663"/>
        <v>0</v>
      </c>
      <c r="BSQ98" s="24">
        <f t="shared" si="1664"/>
        <v>0</v>
      </c>
      <c r="BSV98" s="24">
        <f t="shared" si="1665"/>
        <v>0</v>
      </c>
      <c r="BSW98" s="24">
        <f t="shared" si="1666"/>
        <v>0</v>
      </c>
      <c r="BSX98" s="24">
        <f t="shared" si="1667"/>
        <v>0</v>
      </c>
      <c r="BTC98" s="24">
        <f t="shared" si="1668"/>
        <v>0</v>
      </c>
      <c r="BTD98" s="24">
        <f t="shared" si="1669"/>
        <v>0</v>
      </c>
      <c r="BTE98" s="24">
        <f t="shared" si="1670"/>
        <v>0</v>
      </c>
      <c r="BTJ98" s="24">
        <f t="shared" si="1671"/>
        <v>0</v>
      </c>
      <c r="BTK98" s="24">
        <f t="shared" si="1672"/>
        <v>0</v>
      </c>
      <c r="BTL98" s="24">
        <f t="shared" si="1673"/>
        <v>0</v>
      </c>
      <c r="BTQ98" s="24">
        <f t="shared" si="1674"/>
        <v>0</v>
      </c>
      <c r="BTR98" s="24">
        <f t="shared" si="1675"/>
        <v>0</v>
      </c>
      <c r="BTS98" s="24">
        <f t="shared" si="1676"/>
        <v>0</v>
      </c>
      <c r="BTX98" s="24">
        <f t="shared" si="1677"/>
        <v>0</v>
      </c>
      <c r="BTY98" s="24">
        <f t="shared" si="1678"/>
        <v>0</v>
      </c>
      <c r="BTZ98" s="24">
        <f t="shared" si="1679"/>
        <v>0</v>
      </c>
      <c r="BUE98" s="24">
        <f t="shared" si="1680"/>
        <v>0</v>
      </c>
      <c r="BUF98" s="24">
        <f t="shared" si="1681"/>
        <v>0</v>
      </c>
      <c r="BUG98" s="24">
        <f t="shared" si="1682"/>
        <v>0</v>
      </c>
      <c r="BUL98" s="24">
        <f t="shared" si="1683"/>
        <v>0</v>
      </c>
      <c r="BUM98" s="24">
        <f t="shared" si="1684"/>
        <v>0</v>
      </c>
      <c r="BUN98" s="24">
        <f t="shared" si="1685"/>
        <v>0</v>
      </c>
      <c r="BUS98" s="24">
        <f t="shared" si="1686"/>
        <v>0</v>
      </c>
      <c r="BUT98" s="24">
        <f t="shared" si="1687"/>
        <v>0</v>
      </c>
      <c r="BUU98" s="24">
        <f t="shared" si="1688"/>
        <v>0</v>
      </c>
      <c r="BUZ98" s="24">
        <f t="shared" si="1689"/>
        <v>0</v>
      </c>
      <c r="BVA98" s="24">
        <f t="shared" si="1690"/>
        <v>0</v>
      </c>
      <c r="BVB98" s="24">
        <f t="shared" si="1691"/>
        <v>0</v>
      </c>
      <c r="BVG98" s="24">
        <f t="shared" si="1692"/>
        <v>0</v>
      </c>
      <c r="BVH98" s="24">
        <f t="shared" si="1693"/>
        <v>0</v>
      </c>
      <c r="BVI98" s="24">
        <f t="shared" si="1694"/>
        <v>0</v>
      </c>
      <c r="BVN98" s="24">
        <f t="shared" si="1695"/>
        <v>0</v>
      </c>
      <c r="BVO98" s="24">
        <f t="shared" si="1696"/>
        <v>0</v>
      </c>
      <c r="BVP98" s="24">
        <f t="shared" si="1697"/>
        <v>0</v>
      </c>
      <c r="BVU98" s="24">
        <f t="shared" si="1698"/>
        <v>0</v>
      </c>
      <c r="BVV98" s="24">
        <f t="shared" si="1699"/>
        <v>0</v>
      </c>
      <c r="BVW98" s="24">
        <f t="shared" si="1700"/>
        <v>0</v>
      </c>
      <c r="BVX98"/>
      <c r="BVY98"/>
      <c r="BVZ98"/>
      <c r="BWA98"/>
      <c r="BWB98" s="24">
        <f t="shared" si="1701"/>
        <v>0</v>
      </c>
      <c r="BWC98" s="24">
        <f t="shared" si="1702"/>
        <v>0</v>
      </c>
      <c r="BWD98" s="24">
        <f t="shared" si="1703"/>
        <v>0</v>
      </c>
      <c r="BWI98" s="24">
        <f t="shared" si="1704"/>
        <v>0</v>
      </c>
      <c r="BWJ98" s="24">
        <f t="shared" si="1705"/>
        <v>0</v>
      </c>
      <c r="BWK98" s="24">
        <f t="shared" si="1706"/>
        <v>0</v>
      </c>
      <c r="BWP98" s="24">
        <f t="shared" si="1707"/>
        <v>0</v>
      </c>
      <c r="BWQ98" s="24">
        <f t="shared" si="1708"/>
        <v>0</v>
      </c>
      <c r="BWR98" s="24">
        <f t="shared" si="1709"/>
        <v>0</v>
      </c>
      <c r="BWW98" s="24">
        <f t="shared" si="1710"/>
        <v>0</v>
      </c>
      <c r="BWX98" s="24">
        <f t="shared" si="1711"/>
        <v>0</v>
      </c>
      <c r="BWY98" s="24">
        <f t="shared" si="1712"/>
        <v>0</v>
      </c>
      <c r="BXD98" s="24">
        <f t="shared" si="1713"/>
        <v>0</v>
      </c>
      <c r="BXE98" s="24">
        <f t="shared" si="1714"/>
        <v>0</v>
      </c>
      <c r="BXF98" s="24">
        <f t="shared" si="1715"/>
        <v>0</v>
      </c>
      <c r="BXK98" s="24">
        <f t="shared" si="1716"/>
        <v>0</v>
      </c>
      <c r="BXL98" s="24">
        <f t="shared" si="1717"/>
        <v>0</v>
      </c>
      <c r="BXM98" s="24">
        <f t="shared" si="1718"/>
        <v>0</v>
      </c>
      <c r="BXR98" s="24">
        <f t="shared" si="1719"/>
        <v>0</v>
      </c>
      <c r="BXS98" s="24">
        <f t="shared" si="1720"/>
        <v>0</v>
      </c>
      <c r="BXT98" s="24">
        <f t="shared" si="1721"/>
        <v>0</v>
      </c>
      <c r="BXY98" s="24">
        <f t="shared" si="1722"/>
        <v>0</v>
      </c>
      <c r="BXZ98" s="24">
        <f t="shared" si="1723"/>
        <v>0</v>
      </c>
      <c r="BYA98" s="24">
        <f t="shared" si="1724"/>
        <v>0</v>
      </c>
      <c r="BYF98" s="24">
        <f t="shared" si="1725"/>
        <v>0</v>
      </c>
      <c r="BYG98" s="24">
        <f t="shared" si="1726"/>
        <v>0</v>
      </c>
      <c r="BYH98" s="24">
        <f t="shared" si="1727"/>
        <v>0</v>
      </c>
      <c r="BYM98" s="24">
        <f t="shared" si="1728"/>
        <v>0</v>
      </c>
      <c r="BYN98" s="24">
        <f t="shared" si="1729"/>
        <v>0</v>
      </c>
      <c r="BYO98" s="24">
        <f t="shared" si="1730"/>
        <v>0</v>
      </c>
      <c r="BYT98" s="24">
        <f t="shared" si="1731"/>
        <v>0</v>
      </c>
      <c r="BYU98" s="24">
        <f t="shared" si="1732"/>
        <v>0</v>
      </c>
      <c r="BYV98" s="24">
        <f t="shared" si="1733"/>
        <v>0</v>
      </c>
    </row>
    <row r="99" spans="6:1023 1028:2024" x14ac:dyDescent="0.3">
      <c r="F99" s="82">
        <f t="shared" si="867"/>
        <v>0</v>
      </c>
      <c r="G99" s="82">
        <f t="shared" si="868"/>
        <v>0</v>
      </c>
      <c r="H99" s="82">
        <f t="shared" si="869"/>
        <v>0</v>
      </c>
      <c r="M99" s="15">
        <f t="shared" si="870"/>
        <v>0</v>
      </c>
      <c r="N99" s="15">
        <f t="shared" si="871"/>
        <v>0</v>
      </c>
      <c r="O99" s="15">
        <f t="shared" si="872"/>
        <v>0</v>
      </c>
      <c r="T99" s="15">
        <f t="shared" si="873"/>
        <v>0</v>
      </c>
      <c r="U99" s="15">
        <f t="shared" si="874"/>
        <v>0</v>
      </c>
      <c r="V99" s="15">
        <f t="shared" si="875"/>
        <v>0</v>
      </c>
      <c r="AA99" s="15">
        <f t="shared" si="876"/>
        <v>0</v>
      </c>
      <c r="AB99" s="15">
        <f t="shared" si="877"/>
        <v>0</v>
      </c>
      <c r="AC99" s="15">
        <f t="shared" si="878"/>
        <v>0</v>
      </c>
      <c r="AD99" s="16"/>
      <c r="AE99" s="15"/>
      <c r="AF99" s="15"/>
      <c r="AG99" s="15"/>
      <c r="AH99" s="15">
        <f t="shared" si="879"/>
        <v>0</v>
      </c>
      <c r="AI99" s="15">
        <f t="shared" si="880"/>
        <v>0</v>
      </c>
      <c r="AJ99" s="15">
        <f t="shared" si="881"/>
        <v>0</v>
      </c>
      <c r="AO99" s="15">
        <f t="shared" si="882"/>
        <v>0</v>
      </c>
      <c r="AP99" s="15">
        <f t="shared" si="883"/>
        <v>0</v>
      </c>
      <c r="AQ99" s="15">
        <f t="shared" si="884"/>
        <v>0</v>
      </c>
      <c r="AV99" s="15">
        <f t="shared" si="885"/>
        <v>0</v>
      </c>
      <c r="AW99" s="15">
        <f t="shared" si="886"/>
        <v>0</v>
      </c>
      <c r="AX99" s="15">
        <f t="shared" si="887"/>
        <v>0</v>
      </c>
      <c r="BC99" s="15">
        <f t="shared" si="888"/>
        <v>0</v>
      </c>
      <c r="BD99" s="15">
        <f t="shared" si="889"/>
        <v>0</v>
      </c>
      <c r="BE99" s="15">
        <f t="shared" si="890"/>
        <v>0</v>
      </c>
      <c r="BJ99" s="15">
        <f t="shared" si="891"/>
        <v>0</v>
      </c>
      <c r="BK99" s="15">
        <f t="shared" si="892"/>
        <v>0</v>
      </c>
      <c r="BL99" s="15">
        <f t="shared" si="893"/>
        <v>0</v>
      </c>
      <c r="BQ99" s="15">
        <f t="shared" si="894"/>
        <v>0</v>
      </c>
      <c r="BR99" s="15">
        <f t="shared" si="895"/>
        <v>0</v>
      </c>
      <c r="BS99" s="15">
        <f t="shared" si="896"/>
        <v>0</v>
      </c>
      <c r="BX99" s="15">
        <f t="shared" si="897"/>
        <v>0</v>
      </c>
      <c r="BY99" s="15">
        <f t="shared" si="898"/>
        <v>0</v>
      </c>
      <c r="BZ99" s="15">
        <f t="shared" si="899"/>
        <v>0</v>
      </c>
      <c r="CE99" s="15">
        <f t="shared" si="900"/>
        <v>0</v>
      </c>
      <c r="CF99" s="15">
        <f t="shared" si="901"/>
        <v>0</v>
      </c>
      <c r="CG99" s="15">
        <f t="shared" si="902"/>
        <v>0</v>
      </c>
      <c r="CL99" s="30">
        <f t="shared" si="903"/>
        <v>0</v>
      </c>
      <c r="CM99" s="30">
        <f t="shared" si="904"/>
        <v>0</v>
      </c>
      <c r="CN99" s="54">
        <f t="shared" si="905"/>
        <v>0</v>
      </c>
      <c r="CS99" s="30">
        <f t="shared" si="906"/>
        <v>0</v>
      </c>
      <c r="CT99" s="30">
        <f t="shared" si="907"/>
        <v>0</v>
      </c>
      <c r="CU99" s="54">
        <f t="shared" si="908"/>
        <v>0</v>
      </c>
      <c r="CZ99" s="30">
        <f t="shared" si="909"/>
        <v>0</v>
      </c>
      <c r="DA99" s="30">
        <f t="shared" si="910"/>
        <v>0</v>
      </c>
      <c r="DB99" s="54">
        <f t="shared" si="911"/>
        <v>0</v>
      </c>
      <c r="DG99" s="30">
        <f t="shared" si="912"/>
        <v>0</v>
      </c>
      <c r="DH99" s="30">
        <f t="shared" si="913"/>
        <v>0</v>
      </c>
      <c r="DI99" s="54">
        <f t="shared" si="914"/>
        <v>0</v>
      </c>
      <c r="DN99" s="30">
        <f t="shared" si="915"/>
        <v>0</v>
      </c>
      <c r="DO99" s="30">
        <f t="shared" si="916"/>
        <v>0</v>
      </c>
      <c r="DP99" s="54">
        <f t="shared" si="917"/>
        <v>0</v>
      </c>
      <c r="DU99" s="30">
        <f t="shared" si="918"/>
        <v>0</v>
      </c>
      <c r="DV99" s="30">
        <f t="shared" si="919"/>
        <v>0</v>
      </c>
      <c r="DW99" s="54">
        <f t="shared" si="920"/>
        <v>0</v>
      </c>
      <c r="EB99" s="30">
        <f t="shared" si="921"/>
        <v>0</v>
      </c>
      <c r="EC99" s="30">
        <f t="shared" si="922"/>
        <v>0</v>
      </c>
      <c r="ED99" s="54">
        <f t="shared" si="923"/>
        <v>0</v>
      </c>
      <c r="EI99" s="30">
        <f t="shared" si="924"/>
        <v>0</v>
      </c>
      <c r="EJ99" s="30">
        <f t="shared" si="925"/>
        <v>0</v>
      </c>
      <c r="EK99" s="54">
        <f t="shared" si="926"/>
        <v>0</v>
      </c>
      <c r="EP99" s="30">
        <f t="shared" si="927"/>
        <v>0</v>
      </c>
      <c r="EQ99" s="30">
        <f t="shared" si="928"/>
        <v>0</v>
      </c>
      <c r="ER99" s="54">
        <f t="shared" si="929"/>
        <v>0</v>
      </c>
      <c r="EW99" s="30">
        <f t="shared" si="930"/>
        <v>0</v>
      </c>
      <c r="EX99" s="30">
        <f t="shared" si="931"/>
        <v>0</v>
      </c>
      <c r="EY99" s="54">
        <f t="shared" si="932"/>
        <v>0</v>
      </c>
      <c r="FD99" s="30">
        <f t="shared" si="933"/>
        <v>0</v>
      </c>
      <c r="FE99" s="30">
        <f t="shared" si="934"/>
        <v>0</v>
      </c>
      <c r="FF99" s="54">
        <f t="shared" si="935"/>
        <v>0</v>
      </c>
      <c r="FK99" s="30">
        <f t="shared" si="936"/>
        <v>0</v>
      </c>
      <c r="FL99" s="30">
        <f t="shared" si="937"/>
        <v>0</v>
      </c>
      <c r="FM99" s="54">
        <f t="shared" si="938"/>
        <v>0</v>
      </c>
      <c r="FR99" s="30">
        <f t="shared" si="939"/>
        <v>0</v>
      </c>
      <c r="FS99" s="30">
        <f t="shared" si="940"/>
        <v>0</v>
      </c>
      <c r="FT99" s="54">
        <f t="shared" si="941"/>
        <v>0</v>
      </c>
      <c r="FY99" s="30">
        <f t="shared" si="942"/>
        <v>0</v>
      </c>
      <c r="FZ99" s="30">
        <f t="shared" si="943"/>
        <v>0</v>
      </c>
      <c r="GA99" s="54">
        <f t="shared" si="944"/>
        <v>0</v>
      </c>
      <c r="GF99" s="30">
        <f t="shared" si="945"/>
        <v>0</v>
      </c>
      <c r="GG99" s="30">
        <f t="shared" si="946"/>
        <v>0</v>
      </c>
      <c r="GH99" s="54">
        <f t="shared" si="947"/>
        <v>0</v>
      </c>
      <c r="GM99" s="30">
        <f t="shared" si="948"/>
        <v>0</v>
      </c>
      <c r="GN99" s="30">
        <f t="shared" si="949"/>
        <v>0</v>
      </c>
      <c r="GO99" s="54">
        <f t="shared" si="950"/>
        <v>0</v>
      </c>
      <c r="GT99" s="30">
        <f t="shared" si="951"/>
        <v>0</v>
      </c>
      <c r="GU99" s="30">
        <f t="shared" si="952"/>
        <v>0</v>
      </c>
      <c r="GV99" s="54">
        <f t="shared" si="953"/>
        <v>0</v>
      </c>
      <c r="HA99" s="30">
        <f t="shared" si="954"/>
        <v>0</v>
      </c>
      <c r="HB99" s="30">
        <f t="shared" si="955"/>
        <v>0</v>
      </c>
      <c r="HC99" s="54">
        <f t="shared" si="956"/>
        <v>0</v>
      </c>
      <c r="HH99" s="30">
        <f t="shared" si="957"/>
        <v>0</v>
      </c>
      <c r="HI99" s="30">
        <f t="shared" si="958"/>
        <v>0</v>
      </c>
      <c r="HJ99" s="54">
        <f t="shared" si="959"/>
        <v>0</v>
      </c>
      <c r="HO99" s="30">
        <f t="shared" si="960"/>
        <v>0</v>
      </c>
      <c r="HP99" s="30">
        <f t="shared" si="961"/>
        <v>0</v>
      </c>
      <c r="HQ99" s="54">
        <f t="shared" si="962"/>
        <v>0</v>
      </c>
      <c r="HV99" s="30">
        <f t="shared" si="963"/>
        <v>0</v>
      </c>
      <c r="HW99" s="30">
        <f t="shared" si="964"/>
        <v>0</v>
      </c>
      <c r="HX99" s="54">
        <f t="shared" si="965"/>
        <v>0</v>
      </c>
      <c r="IC99" s="30">
        <f t="shared" si="966"/>
        <v>0</v>
      </c>
      <c r="ID99" s="30">
        <f t="shared" si="967"/>
        <v>0</v>
      </c>
      <c r="IE99" s="54">
        <f t="shared" si="968"/>
        <v>0</v>
      </c>
      <c r="IJ99" s="30">
        <f t="shared" si="969"/>
        <v>0</v>
      </c>
      <c r="IK99" s="30">
        <f t="shared" si="970"/>
        <v>0</v>
      </c>
      <c r="IL99" s="54">
        <f t="shared" si="971"/>
        <v>0</v>
      </c>
      <c r="IQ99" s="30">
        <f t="shared" si="972"/>
        <v>0</v>
      </c>
      <c r="IR99" s="30">
        <f t="shared" si="973"/>
        <v>0</v>
      </c>
      <c r="IS99" s="54">
        <f t="shared" si="974"/>
        <v>0</v>
      </c>
      <c r="IX99" s="30">
        <f t="shared" si="975"/>
        <v>0</v>
      </c>
      <c r="IY99" s="30">
        <f t="shared" si="976"/>
        <v>0</v>
      </c>
      <c r="IZ99" s="54">
        <f t="shared" si="977"/>
        <v>0</v>
      </c>
      <c r="JA99"/>
      <c r="JB99"/>
      <c r="JC99"/>
      <c r="JD99"/>
      <c r="JE99" s="15">
        <f t="shared" si="978"/>
        <v>0</v>
      </c>
      <c r="JF99" s="15">
        <f t="shared" si="979"/>
        <v>0</v>
      </c>
      <c r="JG99" s="15">
        <f t="shared" si="980"/>
        <v>0</v>
      </c>
      <c r="JL99" s="24">
        <f t="shared" si="981"/>
        <v>0</v>
      </c>
      <c r="JM99" s="24">
        <f t="shared" si="982"/>
        <v>0</v>
      </c>
      <c r="JN99" s="24">
        <f t="shared" si="983"/>
        <v>0</v>
      </c>
      <c r="JS99" s="24">
        <f t="shared" si="984"/>
        <v>0</v>
      </c>
      <c r="JT99" s="24">
        <f t="shared" si="985"/>
        <v>0</v>
      </c>
      <c r="JU99" s="24">
        <f t="shared" si="986"/>
        <v>0</v>
      </c>
      <c r="JZ99" s="24">
        <f t="shared" si="987"/>
        <v>0</v>
      </c>
      <c r="KA99" s="24">
        <f t="shared" si="988"/>
        <v>0</v>
      </c>
      <c r="KB99" s="24">
        <f t="shared" si="989"/>
        <v>0</v>
      </c>
      <c r="KG99" s="24">
        <f t="shared" si="990"/>
        <v>0</v>
      </c>
      <c r="KH99" s="24">
        <f t="shared" si="991"/>
        <v>0</v>
      </c>
      <c r="KI99" s="24">
        <f t="shared" si="992"/>
        <v>0</v>
      </c>
      <c r="KN99" s="24">
        <f t="shared" si="993"/>
        <v>0</v>
      </c>
      <c r="KO99" s="24">
        <f t="shared" si="994"/>
        <v>0</v>
      </c>
      <c r="KP99" s="24">
        <f t="shared" si="995"/>
        <v>0</v>
      </c>
      <c r="KU99" s="24">
        <f t="shared" si="996"/>
        <v>0</v>
      </c>
      <c r="KV99" s="24">
        <f t="shared" si="997"/>
        <v>0</v>
      </c>
      <c r="KW99" s="24">
        <f t="shared" si="998"/>
        <v>0</v>
      </c>
      <c r="LB99" s="24">
        <f t="shared" si="999"/>
        <v>0</v>
      </c>
      <c r="LC99" s="24">
        <f t="shared" si="1000"/>
        <v>0</v>
      </c>
      <c r="LD99" s="24">
        <f t="shared" si="1001"/>
        <v>0</v>
      </c>
      <c r="LI99" s="24">
        <f t="shared" si="1002"/>
        <v>0</v>
      </c>
      <c r="LJ99" s="24">
        <f t="shared" si="1003"/>
        <v>0</v>
      </c>
      <c r="LK99" s="24">
        <f t="shared" si="1004"/>
        <v>0</v>
      </c>
      <c r="LP99" s="24">
        <f t="shared" si="1005"/>
        <v>0</v>
      </c>
      <c r="LQ99" s="24">
        <f t="shared" si="1006"/>
        <v>0</v>
      </c>
      <c r="LR99" s="24">
        <f t="shared" si="1007"/>
        <v>0</v>
      </c>
      <c r="LW99" s="24">
        <f t="shared" si="1008"/>
        <v>0</v>
      </c>
      <c r="LX99" s="24">
        <f t="shared" si="1009"/>
        <v>0</v>
      </c>
      <c r="LY99" s="24">
        <f t="shared" si="1010"/>
        <v>0</v>
      </c>
      <c r="MD99" s="24">
        <f t="shared" si="1011"/>
        <v>0</v>
      </c>
      <c r="ME99" s="24">
        <f t="shared" si="1012"/>
        <v>0</v>
      </c>
      <c r="MF99" s="24">
        <f t="shared" si="1013"/>
        <v>0</v>
      </c>
      <c r="MK99" s="24">
        <f t="shared" si="1014"/>
        <v>0</v>
      </c>
      <c r="ML99" s="24">
        <f t="shared" si="1015"/>
        <v>0</v>
      </c>
      <c r="MM99" s="24">
        <f t="shared" si="1016"/>
        <v>0</v>
      </c>
      <c r="MR99" s="24">
        <f t="shared" si="1017"/>
        <v>0</v>
      </c>
      <c r="MS99" s="24">
        <f t="shared" si="1018"/>
        <v>0</v>
      </c>
      <c r="MT99" s="24">
        <f t="shared" si="1019"/>
        <v>0</v>
      </c>
      <c r="MY99" s="24">
        <f t="shared" si="1020"/>
        <v>0</v>
      </c>
      <c r="MZ99" s="24">
        <f t="shared" si="1021"/>
        <v>0</v>
      </c>
      <c r="NA99" s="24">
        <f t="shared" si="1022"/>
        <v>0</v>
      </c>
      <c r="NF99" s="24">
        <f t="shared" si="1023"/>
        <v>0</v>
      </c>
      <c r="NG99" s="24">
        <f t="shared" si="1024"/>
        <v>0</v>
      </c>
      <c r="NH99" s="24">
        <f t="shared" si="1025"/>
        <v>0</v>
      </c>
      <c r="NM99" s="24">
        <f t="shared" si="1026"/>
        <v>0</v>
      </c>
      <c r="NN99" s="24">
        <f t="shared" si="1027"/>
        <v>0</v>
      </c>
      <c r="NO99" s="24">
        <f t="shared" si="1028"/>
        <v>0</v>
      </c>
      <c r="NT99" s="24">
        <f t="shared" si="1029"/>
        <v>0</v>
      </c>
      <c r="NU99" s="24">
        <f t="shared" si="1030"/>
        <v>0</v>
      </c>
      <c r="NV99" s="24">
        <f t="shared" si="1031"/>
        <v>0</v>
      </c>
      <c r="OA99" s="24">
        <f t="shared" si="1032"/>
        <v>0</v>
      </c>
      <c r="OB99" s="24">
        <f t="shared" si="1033"/>
        <v>0</v>
      </c>
      <c r="OC99" s="24">
        <f t="shared" si="1034"/>
        <v>0</v>
      </c>
      <c r="OH99" s="24">
        <f t="shared" si="1035"/>
        <v>0</v>
      </c>
      <c r="OI99" s="24">
        <f t="shared" si="1036"/>
        <v>0</v>
      </c>
      <c r="OJ99" s="24">
        <f t="shared" si="1037"/>
        <v>0</v>
      </c>
      <c r="OO99" s="24">
        <f t="shared" si="1038"/>
        <v>0</v>
      </c>
      <c r="OP99" s="24">
        <f t="shared" si="1039"/>
        <v>0</v>
      </c>
      <c r="OQ99" s="24">
        <f t="shared" si="1040"/>
        <v>0</v>
      </c>
      <c r="OV99" s="24">
        <f t="shared" si="1041"/>
        <v>0</v>
      </c>
      <c r="OW99" s="24">
        <f t="shared" si="1042"/>
        <v>0</v>
      </c>
      <c r="OX99" s="24">
        <f t="shared" si="1043"/>
        <v>0</v>
      </c>
      <c r="PC99" s="24">
        <f t="shared" si="1044"/>
        <v>0</v>
      </c>
      <c r="PD99" s="24">
        <f t="shared" si="1045"/>
        <v>0</v>
      </c>
      <c r="PE99" s="24">
        <f t="shared" si="1046"/>
        <v>0</v>
      </c>
      <c r="PJ99" s="24">
        <f t="shared" si="1047"/>
        <v>0</v>
      </c>
      <c r="PK99" s="24">
        <f t="shared" si="1048"/>
        <v>0</v>
      </c>
      <c r="PL99" s="24">
        <f t="shared" si="1049"/>
        <v>0</v>
      </c>
      <c r="PQ99" s="24">
        <f t="shared" si="1050"/>
        <v>0</v>
      </c>
      <c r="PR99" s="24">
        <f t="shared" si="1051"/>
        <v>0</v>
      </c>
      <c r="PS99" s="24">
        <f t="shared" si="1052"/>
        <v>0</v>
      </c>
      <c r="PX99" s="24">
        <f t="shared" si="1053"/>
        <v>0</v>
      </c>
      <c r="PY99" s="24">
        <f t="shared" si="1054"/>
        <v>0</v>
      </c>
      <c r="PZ99" s="24">
        <f t="shared" si="1055"/>
        <v>0</v>
      </c>
      <c r="QE99" s="24">
        <f t="shared" si="1056"/>
        <v>0</v>
      </c>
      <c r="QF99" s="24">
        <f t="shared" si="1057"/>
        <v>0</v>
      </c>
      <c r="QG99" s="24">
        <f t="shared" si="1058"/>
        <v>0</v>
      </c>
      <c r="QL99" s="24">
        <f t="shared" si="1059"/>
        <v>0</v>
      </c>
      <c r="QM99" s="24">
        <f t="shared" si="1060"/>
        <v>0</v>
      </c>
      <c r="QN99" s="24">
        <f t="shared" si="1061"/>
        <v>0</v>
      </c>
      <c r="QS99" s="24">
        <f t="shared" si="1062"/>
        <v>0</v>
      </c>
      <c r="QT99" s="24">
        <f t="shared" si="1063"/>
        <v>0</v>
      </c>
      <c r="QU99" s="24">
        <f t="shared" si="1064"/>
        <v>0</v>
      </c>
      <c r="QZ99" s="24">
        <f t="shared" si="1065"/>
        <v>0</v>
      </c>
      <c r="RA99" s="24">
        <f t="shared" si="1066"/>
        <v>0</v>
      </c>
      <c r="RB99" s="24">
        <f t="shared" si="1067"/>
        <v>0</v>
      </c>
      <c r="RG99" s="24">
        <f t="shared" si="1068"/>
        <v>0</v>
      </c>
      <c r="RH99" s="24">
        <f t="shared" si="1069"/>
        <v>0</v>
      </c>
      <c r="RI99" s="24">
        <f t="shared" si="1070"/>
        <v>0</v>
      </c>
      <c r="RN99" s="24">
        <f t="shared" si="1071"/>
        <v>0</v>
      </c>
      <c r="RO99" s="24">
        <f t="shared" si="1072"/>
        <v>0</v>
      </c>
      <c r="RP99" s="24">
        <f t="shared" si="1073"/>
        <v>0</v>
      </c>
      <c r="RU99" s="24">
        <f t="shared" si="1074"/>
        <v>0</v>
      </c>
      <c r="RV99" s="24">
        <f t="shared" si="1075"/>
        <v>0</v>
      </c>
      <c r="RW99" s="24">
        <f t="shared" si="1076"/>
        <v>0</v>
      </c>
      <c r="SB99" s="24">
        <f t="shared" si="1077"/>
        <v>0</v>
      </c>
      <c r="SC99" s="24">
        <f t="shared" si="1078"/>
        <v>0</v>
      </c>
      <c r="SD99" s="24">
        <f t="shared" si="1079"/>
        <v>0</v>
      </c>
      <c r="SI99" s="24">
        <f t="shared" si="1080"/>
        <v>0</v>
      </c>
      <c r="SJ99" s="24">
        <f t="shared" si="1081"/>
        <v>0</v>
      </c>
      <c r="SK99" s="24">
        <f t="shared" si="1082"/>
        <v>0</v>
      </c>
      <c r="SP99" s="24">
        <f t="shared" si="1083"/>
        <v>0</v>
      </c>
      <c r="SQ99" s="24">
        <f t="shared" si="1084"/>
        <v>0</v>
      </c>
      <c r="SR99" s="24">
        <f t="shared" si="1085"/>
        <v>0</v>
      </c>
      <c r="SW99" s="24">
        <f t="shared" si="1086"/>
        <v>0</v>
      </c>
      <c r="SX99" s="24">
        <f t="shared" si="1087"/>
        <v>0</v>
      </c>
      <c r="SY99" s="24">
        <f t="shared" si="1088"/>
        <v>0</v>
      </c>
      <c r="TD99" s="24">
        <f t="shared" si="1089"/>
        <v>0</v>
      </c>
      <c r="TE99" s="24">
        <f t="shared" si="1090"/>
        <v>0</v>
      </c>
      <c r="TF99" s="24">
        <f t="shared" si="1091"/>
        <v>0</v>
      </c>
      <c r="TK99" s="24">
        <f t="shared" si="1092"/>
        <v>0</v>
      </c>
      <c r="TL99" s="24">
        <f t="shared" si="1093"/>
        <v>0</v>
      </c>
      <c r="TM99" s="24">
        <f t="shared" si="1094"/>
        <v>0</v>
      </c>
      <c r="TR99" s="24">
        <f t="shared" si="1095"/>
        <v>0</v>
      </c>
      <c r="TS99" s="24">
        <f t="shared" si="1096"/>
        <v>0</v>
      </c>
      <c r="TT99" s="24">
        <f t="shared" si="1097"/>
        <v>0</v>
      </c>
      <c r="TY99" s="24">
        <f t="shared" si="1098"/>
        <v>0</v>
      </c>
      <c r="TZ99" s="24">
        <f t="shared" si="1099"/>
        <v>0</v>
      </c>
      <c r="UA99" s="24">
        <f t="shared" si="1100"/>
        <v>0</v>
      </c>
      <c r="UF99" s="24">
        <f t="shared" si="1101"/>
        <v>0</v>
      </c>
      <c r="UG99" s="24">
        <f t="shared" si="1102"/>
        <v>0</v>
      </c>
      <c r="UH99" s="24">
        <f t="shared" si="1103"/>
        <v>0</v>
      </c>
      <c r="UM99" s="24">
        <f t="shared" si="1104"/>
        <v>0</v>
      </c>
      <c r="UN99" s="24">
        <f t="shared" si="1105"/>
        <v>0</v>
      </c>
      <c r="UO99" s="24">
        <f t="shared" si="1106"/>
        <v>0</v>
      </c>
      <c r="UT99" s="24">
        <f t="shared" si="1107"/>
        <v>0</v>
      </c>
      <c r="UU99" s="24">
        <f t="shared" si="1108"/>
        <v>0</v>
      </c>
      <c r="UV99" s="24">
        <f t="shared" si="1109"/>
        <v>0</v>
      </c>
      <c r="VA99" s="24">
        <f t="shared" si="1110"/>
        <v>0</v>
      </c>
      <c r="VB99" s="24">
        <f t="shared" si="1111"/>
        <v>0</v>
      </c>
      <c r="VC99" s="24">
        <f t="shared" si="1112"/>
        <v>0</v>
      </c>
      <c r="VH99" s="24">
        <f t="shared" si="1113"/>
        <v>0</v>
      </c>
      <c r="VI99" s="24">
        <f t="shared" si="1114"/>
        <v>0</v>
      </c>
      <c r="VJ99" s="24">
        <f t="shared" si="1115"/>
        <v>0</v>
      </c>
      <c r="VO99" s="24">
        <f t="shared" si="1116"/>
        <v>0</v>
      </c>
      <c r="VP99" s="24">
        <f t="shared" si="1117"/>
        <v>0</v>
      </c>
      <c r="VQ99" s="24">
        <f t="shared" si="1118"/>
        <v>0</v>
      </c>
      <c r="VV99" s="24">
        <f t="shared" si="1119"/>
        <v>0</v>
      </c>
      <c r="VW99" s="24">
        <f t="shared" si="1120"/>
        <v>0</v>
      </c>
      <c r="VX99" s="24">
        <f t="shared" si="1121"/>
        <v>0</v>
      </c>
      <c r="WC99" s="24">
        <f t="shared" si="1122"/>
        <v>0</v>
      </c>
      <c r="WD99" s="24">
        <f t="shared" si="1123"/>
        <v>0</v>
      </c>
      <c r="WE99" s="24">
        <f t="shared" si="1124"/>
        <v>0</v>
      </c>
      <c r="WJ99" s="24">
        <f t="shared" si="1125"/>
        <v>0</v>
      </c>
      <c r="WK99" s="24">
        <f t="shared" si="1126"/>
        <v>0</v>
      </c>
      <c r="WL99" s="24">
        <f t="shared" si="1127"/>
        <v>0</v>
      </c>
      <c r="WQ99" s="24">
        <f t="shared" si="1128"/>
        <v>0</v>
      </c>
      <c r="WR99" s="24">
        <f t="shared" si="1129"/>
        <v>0</v>
      </c>
      <c r="WS99" s="24">
        <f t="shared" si="1130"/>
        <v>0</v>
      </c>
      <c r="WX99" s="24">
        <f t="shared" si="1131"/>
        <v>0</v>
      </c>
      <c r="WY99" s="24">
        <f t="shared" si="1132"/>
        <v>0</v>
      </c>
      <c r="WZ99" s="24">
        <f t="shared" si="1133"/>
        <v>0</v>
      </c>
      <c r="XE99" s="24">
        <f t="shared" si="1134"/>
        <v>0</v>
      </c>
      <c r="XF99" s="24">
        <f t="shared" si="1135"/>
        <v>0</v>
      </c>
      <c r="XG99" s="24">
        <f t="shared" si="1136"/>
        <v>0</v>
      </c>
      <c r="XL99" s="24">
        <f t="shared" si="1137"/>
        <v>0</v>
      </c>
      <c r="XM99" s="24">
        <f t="shared" si="1138"/>
        <v>0</v>
      </c>
      <c r="XN99" s="24">
        <f t="shared" si="1139"/>
        <v>0</v>
      </c>
      <c r="XS99" s="24">
        <f t="shared" si="1140"/>
        <v>0</v>
      </c>
      <c r="XT99" s="24">
        <f t="shared" si="1141"/>
        <v>0</v>
      </c>
      <c r="XU99" s="24">
        <f t="shared" si="1142"/>
        <v>0</v>
      </c>
      <c r="XZ99" s="24">
        <f t="shared" si="1143"/>
        <v>0</v>
      </c>
      <c r="YA99" s="24">
        <f t="shared" si="1144"/>
        <v>0</v>
      </c>
      <c r="YB99" s="24">
        <f t="shared" si="1145"/>
        <v>0</v>
      </c>
      <c r="YG99" s="24">
        <f t="shared" si="1146"/>
        <v>0</v>
      </c>
      <c r="YH99" s="24">
        <f t="shared" si="1147"/>
        <v>0</v>
      </c>
      <c r="YI99" s="24">
        <f t="shared" si="1148"/>
        <v>0</v>
      </c>
      <c r="YN99" s="24">
        <f t="shared" si="1149"/>
        <v>0</v>
      </c>
      <c r="YO99" s="24">
        <f t="shared" si="1150"/>
        <v>0</v>
      </c>
      <c r="YP99" s="24">
        <f t="shared" si="1151"/>
        <v>0</v>
      </c>
      <c r="YU99" s="24">
        <f t="shared" si="1152"/>
        <v>0</v>
      </c>
      <c r="YV99" s="24">
        <f t="shared" si="1153"/>
        <v>0</v>
      </c>
      <c r="YW99" s="24">
        <f t="shared" si="1154"/>
        <v>0</v>
      </c>
      <c r="ZB99" s="24">
        <f t="shared" si="1155"/>
        <v>0</v>
      </c>
      <c r="ZC99" s="24">
        <f t="shared" si="1156"/>
        <v>0</v>
      </c>
      <c r="ZD99" s="24">
        <f t="shared" si="1157"/>
        <v>0</v>
      </c>
      <c r="ZI99" s="24">
        <f t="shared" si="1158"/>
        <v>0</v>
      </c>
      <c r="ZJ99" s="24">
        <f t="shared" si="1159"/>
        <v>0</v>
      </c>
      <c r="ZK99" s="24">
        <f t="shared" si="1160"/>
        <v>0</v>
      </c>
      <c r="ZP99" s="24">
        <f t="shared" si="1161"/>
        <v>0</v>
      </c>
      <c r="ZQ99" s="24">
        <f t="shared" si="1162"/>
        <v>0</v>
      </c>
      <c r="ZR99" s="24">
        <f t="shared" si="1163"/>
        <v>0</v>
      </c>
      <c r="ZW99" s="24">
        <f t="shared" si="1164"/>
        <v>0</v>
      </c>
      <c r="ZX99" s="24">
        <f t="shared" si="1165"/>
        <v>0</v>
      </c>
      <c r="ZY99" s="24">
        <f t="shared" si="1166"/>
        <v>0</v>
      </c>
      <c r="AAD99" s="24">
        <f t="shared" si="1167"/>
        <v>0</v>
      </c>
      <c r="AAE99" s="24">
        <f t="shared" si="1168"/>
        <v>0</v>
      </c>
      <c r="AAF99" s="24">
        <f t="shared" si="1169"/>
        <v>0</v>
      </c>
      <c r="AAK99" s="24">
        <f t="shared" si="1170"/>
        <v>0</v>
      </c>
      <c r="AAL99" s="24">
        <f t="shared" si="1171"/>
        <v>0</v>
      </c>
      <c r="AAM99" s="24">
        <f t="shared" si="1172"/>
        <v>0</v>
      </c>
      <c r="AAR99" s="24">
        <f t="shared" si="1173"/>
        <v>0</v>
      </c>
      <c r="AAS99" s="24">
        <f t="shared" si="1174"/>
        <v>0</v>
      </c>
      <c r="AAT99" s="24">
        <f t="shared" si="1175"/>
        <v>0</v>
      </c>
      <c r="AAY99" s="24">
        <f t="shared" si="1176"/>
        <v>0</v>
      </c>
      <c r="AAZ99" s="24">
        <f t="shared" si="1177"/>
        <v>0</v>
      </c>
      <c r="ABA99" s="24">
        <f t="shared" si="1178"/>
        <v>0</v>
      </c>
      <c r="ABF99" s="24">
        <f t="shared" si="1179"/>
        <v>0</v>
      </c>
      <c r="ABG99" s="24">
        <f t="shared" si="1180"/>
        <v>0</v>
      </c>
      <c r="ABH99" s="24">
        <f t="shared" si="1181"/>
        <v>0</v>
      </c>
      <c r="ABM99" s="24">
        <f t="shared" si="1182"/>
        <v>0</v>
      </c>
      <c r="ABN99" s="24">
        <f t="shared" si="1183"/>
        <v>0</v>
      </c>
      <c r="ABO99" s="24">
        <f t="shared" si="1184"/>
        <v>0</v>
      </c>
      <c r="ABT99" s="24">
        <f t="shared" si="1185"/>
        <v>0</v>
      </c>
      <c r="ABU99" s="24">
        <f t="shared" si="1186"/>
        <v>0</v>
      </c>
      <c r="ABV99" s="24">
        <f t="shared" si="1187"/>
        <v>0</v>
      </c>
      <c r="ACA99" s="24">
        <f t="shared" si="1188"/>
        <v>0</v>
      </c>
      <c r="ACB99" s="24">
        <f t="shared" si="1189"/>
        <v>0</v>
      </c>
      <c r="ACC99" s="24">
        <f t="shared" si="1190"/>
        <v>0</v>
      </c>
      <c r="ACH99" s="24">
        <f t="shared" si="1191"/>
        <v>0</v>
      </c>
      <c r="ACI99" s="24">
        <f t="shared" si="1192"/>
        <v>0</v>
      </c>
      <c r="ACJ99" s="24">
        <f t="shared" si="1193"/>
        <v>0</v>
      </c>
      <c r="ACO99" s="24">
        <f t="shared" si="1194"/>
        <v>0</v>
      </c>
      <c r="ACP99" s="24">
        <f t="shared" si="1195"/>
        <v>0</v>
      </c>
      <c r="ACQ99" s="24">
        <f t="shared" si="1196"/>
        <v>0</v>
      </c>
      <c r="ACV99" s="24">
        <f t="shared" si="1197"/>
        <v>0</v>
      </c>
      <c r="ACW99" s="24">
        <f t="shared" si="1198"/>
        <v>0</v>
      </c>
      <c r="ACX99" s="24">
        <f t="shared" si="1199"/>
        <v>0</v>
      </c>
      <c r="ADC99" s="15">
        <f t="shared" si="1200"/>
        <v>0</v>
      </c>
      <c r="ADD99" s="15">
        <f t="shared" si="1201"/>
        <v>0</v>
      </c>
      <c r="ADE99" s="15">
        <f t="shared" si="1202"/>
        <v>0</v>
      </c>
      <c r="ADJ99" s="24">
        <f t="shared" si="1203"/>
        <v>0</v>
      </c>
      <c r="ADK99" s="24">
        <f t="shared" si="1204"/>
        <v>0</v>
      </c>
      <c r="ADL99" s="24">
        <f t="shared" si="1205"/>
        <v>0</v>
      </c>
      <c r="ADQ99" s="24">
        <f t="shared" si="1206"/>
        <v>0</v>
      </c>
      <c r="ADR99" s="24">
        <f t="shared" si="1207"/>
        <v>0</v>
      </c>
      <c r="ADS99" s="24">
        <f t="shared" si="1208"/>
        <v>0</v>
      </c>
      <c r="ADX99" s="24">
        <f t="shared" si="1209"/>
        <v>0</v>
      </c>
      <c r="ADY99" s="24">
        <f t="shared" si="1210"/>
        <v>0</v>
      </c>
      <c r="ADZ99" s="24">
        <f t="shared" si="1211"/>
        <v>0</v>
      </c>
      <c r="AEE99" s="24">
        <f t="shared" si="1212"/>
        <v>0</v>
      </c>
      <c r="AEF99" s="24">
        <f t="shared" si="1213"/>
        <v>0</v>
      </c>
      <c r="AEG99" s="24">
        <f t="shared" si="1214"/>
        <v>0</v>
      </c>
      <c r="AEL99" s="24">
        <f t="shared" si="1215"/>
        <v>0</v>
      </c>
      <c r="AEM99" s="24">
        <f t="shared" si="1216"/>
        <v>0</v>
      </c>
      <c r="AEN99" s="24">
        <f t="shared" si="1217"/>
        <v>0</v>
      </c>
      <c r="AES99" s="24">
        <f t="shared" si="1218"/>
        <v>0</v>
      </c>
      <c r="AET99" s="24">
        <f t="shared" si="1219"/>
        <v>0</v>
      </c>
      <c r="AEU99" s="24">
        <f t="shared" si="1220"/>
        <v>0</v>
      </c>
      <c r="AEZ99" s="24">
        <f t="shared" si="1221"/>
        <v>0</v>
      </c>
      <c r="AFA99" s="24">
        <f t="shared" si="1222"/>
        <v>0</v>
      </c>
      <c r="AFB99" s="24">
        <f t="shared" si="1223"/>
        <v>0</v>
      </c>
      <c r="AFG99" s="24">
        <f t="shared" si="1224"/>
        <v>0</v>
      </c>
      <c r="AFH99" s="24">
        <f t="shared" si="1225"/>
        <v>0</v>
      </c>
      <c r="AFI99" s="24">
        <f t="shared" si="1226"/>
        <v>0</v>
      </c>
      <c r="AFN99" s="24">
        <f t="shared" si="1227"/>
        <v>0</v>
      </c>
      <c r="AFO99" s="24">
        <f t="shared" si="1228"/>
        <v>0</v>
      </c>
      <c r="AFP99" s="24">
        <f t="shared" si="1229"/>
        <v>0</v>
      </c>
      <c r="AFU99" s="24">
        <f t="shared" si="1230"/>
        <v>0</v>
      </c>
      <c r="AFV99" s="24">
        <f t="shared" si="1231"/>
        <v>0</v>
      </c>
      <c r="AFW99" s="24">
        <f t="shared" si="1232"/>
        <v>0</v>
      </c>
      <c r="AGB99" s="24">
        <f t="shared" si="1233"/>
        <v>0</v>
      </c>
      <c r="AGC99" s="24">
        <f t="shared" si="1234"/>
        <v>0</v>
      </c>
      <c r="AGD99" s="24">
        <f t="shared" si="1235"/>
        <v>0</v>
      </c>
      <c r="AGI99" s="24">
        <f t="shared" si="1236"/>
        <v>0</v>
      </c>
      <c r="AGJ99" s="24">
        <f t="shared" si="1237"/>
        <v>0</v>
      </c>
      <c r="AGK99" s="24">
        <f t="shared" si="1238"/>
        <v>0</v>
      </c>
      <c r="AGP99" s="24">
        <f t="shared" si="1239"/>
        <v>0</v>
      </c>
      <c r="AGQ99" s="24">
        <f t="shared" si="1240"/>
        <v>0</v>
      </c>
      <c r="AGR99" s="24">
        <f t="shared" si="1241"/>
        <v>0</v>
      </c>
      <c r="AGW99" s="24">
        <f t="shared" si="1242"/>
        <v>0</v>
      </c>
      <c r="AGX99" s="24">
        <f t="shared" si="1243"/>
        <v>0</v>
      </c>
      <c r="AGY99" s="24">
        <f t="shared" si="1244"/>
        <v>0</v>
      </c>
      <c r="AHD99" s="24">
        <f t="shared" si="1245"/>
        <v>0</v>
      </c>
      <c r="AHE99" s="24">
        <f t="shared" si="1246"/>
        <v>0</v>
      </c>
      <c r="AHF99" s="24">
        <f t="shared" si="1247"/>
        <v>0</v>
      </c>
      <c r="AHK99" s="24">
        <f t="shared" si="1248"/>
        <v>0</v>
      </c>
      <c r="AHL99" s="24">
        <f t="shared" si="1249"/>
        <v>0</v>
      </c>
      <c r="AHM99" s="24">
        <f t="shared" si="1250"/>
        <v>0</v>
      </c>
      <c r="AHR99" s="24">
        <f t="shared" si="1251"/>
        <v>0</v>
      </c>
      <c r="AHS99" s="24">
        <f t="shared" si="1252"/>
        <v>0</v>
      </c>
      <c r="AHT99" s="24">
        <f t="shared" si="1253"/>
        <v>0</v>
      </c>
      <c r="AHY99" s="24">
        <f t="shared" si="1254"/>
        <v>0</v>
      </c>
      <c r="AHZ99" s="24">
        <f t="shared" si="1255"/>
        <v>0</v>
      </c>
      <c r="AIA99" s="24">
        <f t="shared" si="1256"/>
        <v>0</v>
      </c>
      <c r="AIF99" s="24">
        <f t="shared" si="1257"/>
        <v>0</v>
      </c>
      <c r="AIG99" s="24">
        <f t="shared" si="1258"/>
        <v>0</v>
      </c>
      <c r="AIH99" s="24">
        <f t="shared" si="1259"/>
        <v>0</v>
      </c>
      <c r="AIM99" s="24">
        <f t="shared" si="1260"/>
        <v>0</v>
      </c>
      <c r="AIN99" s="24">
        <f t="shared" si="1261"/>
        <v>0</v>
      </c>
      <c r="AIO99" s="24">
        <f t="shared" si="1262"/>
        <v>0</v>
      </c>
      <c r="AIT99" s="24">
        <f t="shared" si="1263"/>
        <v>0</v>
      </c>
      <c r="AIU99" s="24">
        <f t="shared" si="1264"/>
        <v>0</v>
      </c>
      <c r="AIV99" s="24">
        <f t="shared" si="1265"/>
        <v>0</v>
      </c>
      <c r="AJA99" s="24">
        <f t="shared" si="1266"/>
        <v>0</v>
      </c>
      <c r="AJB99" s="24">
        <f t="shared" si="1267"/>
        <v>0</v>
      </c>
      <c r="AJC99" s="24">
        <f t="shared" si="1268"/>
        <v>0</v>
      </c>
      <c r="AJH99" s="24">
        <f t="shared" si="1269"/>
        <v>0</v>
      </c>
      <c r="AJI99" s="24">
        <f t="shared" si="1270"/>
        <v>0</v>
      </c>
      <c r="AJJ99" s="24">
        <f t="shared" si="1271"/>
        <v>0</v>
      </c>
      <c r="AJO99" s="24">
        <f t="shared" si="1272"/>
        <v>0</v>
      </c>
      <c r="AJP99" s="24">
        <f t="shared" si="1273"/>
        <v>0</v>
      </c>
      <c r="AJQ99" s="24">
        <f t="shared" si="1274"/>
        <v>0</v>
      </c>
      <c r="AJV99" s="24">
        <f t="shared" si="1275"/>
        <v>0</v>
      </c>
      <c r="AJW99" s="24">
        <f t="shared" si="1276"/>
        <v>0</v>
      </c>
      <c r="AJX99" s="24">
        <f t="shared" si="1277"/>
        <v>0</v>
      </c>
      <c r="AKC99" s="24">
        <f t="shared" si="1278"/>
        <v>0</v>
      </c>
      <c r="AKD99" s="24">
        <f t="shared" si="1279"/>
        <v>0</v>
      </c>
      <c r="AKE99" s="24">
        <f t="shared" si="1280"/>
        <v>0</v>
      </c>
      <c r="AKJ99" s="24">
        <f t="shared" si="1281"/>
        <v>0</v>
      </c>
      <c r="AKK99" s="24">
        <f t="shared" si="1282"/>
        <v>0</v>
      </c>
      <c r="AKL99" s="24">
        <f t="shared" si="1283"/>
        <v>0</v>
      </c>
      <c r="AKQ99" s="24">
        <f t="shared" si="1284"/>
        <v>0</v>
      </c>
      <c r="AKR99" s="24">
        <f t="shared" si="1285"/>
        <v>0</v>
      </c>
      <c r="AKS99" s="24">
        <f t="shared" si="1286"/>
        <v>0</v>
      </c>
      <c r="AKX99" s="24">
        <f t="shared" si="1287"/>
        <v>0</v>
      </c>
      <c r="AKY99" s="24">
        <f t="shared" si="1288"/>
        <v>0</v>
      </c>
      <c r="AKZ99" s="24">
        <f t="shared" si="1289"/>
        <v>0</v>
      </c>
      <c r="ALE99" s="24">
        <f t="shared" si="1290"/>
        <v>0</v>
      </c>
      <c r="ALF99" s="24">
        <f t="shared" si="1291"/>
        <v>0</v>
      </c>
      <c r="ALG99" s="24">
        <f t="shared" si="1292"/>
        <v>0</v>
      </c>
      <c r="ALL99" s="24">
        <f t="shared" si="1293"/>
        <v>0</v>
      </c>
      <c r="ALM99" s="24">
        <f t="shared" si="1294"/>
        <v>0</v>
      </c>
      <c r="ALN99" s="24">
        <f t="shared" si="1295"/>
        <v>0</v>
      </c>
      <c r="ALS99" s="24">
        <f t="shared" si="1296"/>
        <v>0</v>
      </c>
      <c r="ALT99" s="24">
        <f t="shared" si="1297"/>
        <v>0</v>
      </c>
      <c r="ALU99" s="24">
        <f t="shared" si="1298"/>
        <v>0</v>
      </c>
      <c r="ALZ99" s="24">
        <f t="shared" si="1299"/>
        <v>0</v>
      </c>
      <c r="AMA99" s="24">
        <f t="shared" si="1300"/>
        <v>0</v>
      </c>
      <c r="AMB99" s="24">
        <f t="shared" si="1301"/>
        <v>0</v>
      </c>
      <c r="AMG99" s="24">
        <f t="shared" si="1302"/>
        <v>0</v>
      </c>
      <c r="AMH99" s="24">
        <f t="shared" si="1303"/>
        <v>0</v>
      </c>
      <c r="AMI99" s="24">
        <f t="shared" si="1304"/>
        <v>0</v>
      </c>
      <c r="AMN99" s="24">
        <f t="shared" si="1305"/>
        <v>0</v>
      </c>
      <c r="AMO99" s="24">
        <f t="shared" si="1306"/>
        <v>0</v>
      </c>
      <c r="AMP99" s="24">
        <f t="shared" si="1307"/>
        <v>0</v>
      </c>
      <c r="AMU99" s="24">
        <f t="shared" si="1308"/>
        <v>0</v>
      </c>
      <c r="AMV99" s="24">
        <f t="shared" si="1309"/>
        <v>0</v>
      </c>
      <c r="AMW99" s="24">
        <f t="shared" si="1310"/>
        <v>0</v>
      </c>
      <c r="ANB99" s="24">
        <f t="shared" si="1311"/>
        <v>0</v>
      </c>
      <c r="ANC99" s="24">
        <f t="shared" si="1312"/>
        <v>0</v>
      </c>
      <c r="AND99" s="24">
        <f t="shared" si="1313"/>
        <v>0</v>
      </c>
      <c r="ANI99" s="24">
        <f t="shared" si="1314"/>
        <v>0</v>
      </c>
      <c r="ANJ99" s="24">
        <f t="shared" si="1315"/>
        <v>0</v>
      </c>
      <c r="ANK99" s="24">
        <f t="shared" si="1316"/>
        <v>0</v>
      </c>
      <c r="ANP99" s="24">
        <f t="shared" si="1317"/>
        <v>0</v>
      </c>
      <c r="ANQ99" s="24">
        <f t="shared" si="1318"/>
        <v>0</v>
      </c>
      <c r="ANR99" s="24">
        <f t="shared" si="1319"/>
        <v>0</v>
      </c>
      <c r="ANW99" s="24">
        <f t="shared" si="1320"/>
        <v>0</v>
      </c>
      <c r="ANX99" s="24">
        <f t="shared" si="1321"/>
        <v>0</v>
      </c>
      <c r="ANY99" s="24">
        <f t="shared" si="1322"/>
        <v>0</v>
      </c>
      <c r="AOD99" s="24">
        <f t="shared" si="1323"/>
        <v>0</v>
      </c>
      <c r="AOE99" s="24">
        <f t="shared" si="1324"/>
        <v>0</v>
      </c>
      <c r="AOF99" s="24">
        <f t="shared" si="1325"/>
        <v>0</v>
      </c>
      <c r="AOK99" s="24">
        <f t="shared" si="1326"/>
        <v>0</v>
      </c>
      <c r="AOL99" s="24">
        <f t="shared" si="1327"/>
        <v>0</v>
      </c>
      <c r="AOM99" s="24">
        <f t="shared" si="1328"/>
        <v>0</v>
      </c>
      <c r="AOR99" s="24">
        <f t="shared" si="1329"/>
        <v>0</v>
      </c>
      <c r="AOS99" s="24">
        <f t="shared" si="1330"/>
        <v>0</v>
      </c>
      <c r="AOT99" s="24">
        <f t="shared" si="1331"/>
        <v>0</v>
      </c>
      <c r="AOY99" s="24">
        <f t="shared" si="1332"/>
        <v>0</v>
      </c>
      <c r="AOZ99" s="24">
        <f t="shared" si="1333"/>
        <v>0</v>
      </c>
      <c r="APA99" s="24">
        <f t="shared" si="1334"/>
        <v>0</v>
      </c>
      <c r="APF99" s="24">
        <f t="shared" si="1335"/>
        <v>0</v>
      </c>
      <c r="APG99" s="24">
        <f t="shared" si="1336"/>
        <v>0</v>
      </c>
      <c r="APH99" s="24">
        <f t="shared" si="1337"/>
        <v>0</v>
      </c>
      <c r="APM99" s="24">
        <f t="shared" si="1338"/>
        <v>0</v>
      </c>
      <c r="APN99" s="24">
        <f t="shared" si="1339"/>
        <v>0</v>
      </c>
      <c r="APO99" s="24">
        <f t="shared" si="1340"/>
        <v>0</v>
      </c>
      <c r="APT99" s="24">
        <f t="shared" si="1341"/>
        <v>0</v>
      </c>
      <c r="APU99" s="24">
        <f t="shared" si="1342"/>
        <v>0</v>
      </c>
      <c r="APV99" s="24">
        <f t="shared" si="1343"/>
        <v>0</v>
      </c>
      <c r="AQA99" s="24">
        <f t="shared" si="1344"/>
        <v>0</v>
      </c>
      <c r="AQB99" s="24">
        <f t="shared" si="1345"/>
        <v>0</v>
      </c>
      <c r="AQC99" s="24">
        <f t="shared" si="1346"/>
        <v>0</v>
      </c>
      <c r="AQH99" s="24">
        <f t="shared" si="1347"/>
        <v>0</v>
      </c>
      <c r="AQI99" s="24">
        <f t="shared" si="1348"/>
        <v>0</v>
      </c>
      <c r="AQJ99" s="24">
        <f t="shared" si="1349"/>
        <v>0</v>
      </c>
      <c r="AQO99" s="24">
        <f t="shared" si="1350"/>
        <v>0</v>
      </c>
      <c r="AQP99" s="24">
        <f t="shared" si="1351"/>
        <v>0</v>
      </c>
      <c r="AQQ99" s="24">
        <f t="shared" si="1352"/>
        <v>0</v>
      </c>
      <c r="AQV99" s="24">
        <f t="shared" si="1353"/>
        <v>0</v>
      </c>
      <c r="AQW99" s="24">
        <f t="shared" si="1354"/>
        <v>0</v>
      </c>
      <c r="AQX99" s="24">
        <f t="shared" si="1355"/>
        <v>0</v>
      </c>
      <c r="ARC99" s="24">
        <f t="shared" si="1356"/>
        <v>0</v>
      </c>
      <c r="ARD99" s="24">
        <f t="shared" si="1357"/>
        <v>0</v>
      </c>
      <c r="ARE99" s="24">
        <f t="shared" si="1358"/>
        <v>0</v>
      </c>
      <c r="ARJ99" s="24">
        <f t="shared" si="1359"/>
        <v>0</v>
      </c>
      <c r="ARK99" s="24">
        <f t="shared" si="1360"/>
        <v>0</v>
      </c>
      <c r="ARL99" s="24">
        <f t="shared" si="1361"/>
        <v>0</v>
      </c>
      <c r="ARQ99" s="24">
        <f t="shared" si="1362"/>
        <v>0</v>
      </c>
      <c r="ARR99" s="24">
        <f t="shared" si="1363"/>
        <v>0</v>
      </c>
      <c r="ARS99" s="24">
        <f t="shared" si="1364"/>
        <v>0</v>
      </c>
      <c r="ARX99" s="24">
        <f t="shared" si="1365"/>
        <v>0</v>
      </c>
      <c r="ARY99" s="24">
        <f t="shared" si="1366"/>
        <v>0</v>
      </c>
      <c r="ARZ99" s="24">
        <f t="shared" si="1367"/>
        <v>0</v>
      </c>
      <c r="ASE99" s="24">
        <f t="shared" si="1368"/>
        <v>0</v>
      </c>
      <c r="ASF99" s="24">
        <f t="shared" si="1369"/>
        <v>0</v>
      </c>
      <c r="ASG99" s="24">
        <f t="shared" si="1370"/>
        <v>0</v>
      </c>
      <c r="ASL99" s="24">
        <f t="shared" si="1371"/>
        <v>0</v>
      </c>
      <c r="ASM99" s="24">
        <f t="shared" si="1372"/>
        <v>0</v>
      </c>
      <c r="ASN99" s="24">
        <f t="shared" si="1373"/>
        <v>0</v>
      </c>
      <c r="ASS99" s="24">
        <f t="shared" si="1374"/>
        <v>0</v>
      </c>
      <c r="AST99" s="24">
        <f t="shared" si="1375"/>
        <v>0</v>
      </c>
      <c r="ASU99" s="24">
        <f t="shared" si="1376"/>
        <v>0</v>
      </c>
      <c r="ASZ99" s="24">
        <f t="shared" si="1377"/>
        <v>0</v>
      </c>
      <c r="ATA99" s="24">
        <f t="shared" si="1378"/>
        <v>0</v>
      </c>
      <c r="ATB99" s="24">
        <f t="shared" si="1379"/>
        <v>0</v>
      </c>
      <c r="ATG99" s="24">
        <f t="shared" si="1380"/>
        <v>0</v>
      </c>
      <c r="ATH99" s="24">
        <f t="shared" si="1381"/>
        <v>0</v>
      </c>
      <c r="ATI99" s="24">
        <f t="shared" si="1382"/>
        <v>0</v>
      </c>
      <c r="ATN99" s="24">
        <f t="shared" si="1383"/>
        <v>0</v>
      </c>
      <c r="ATO99" s="24">
        <f t="shared" si="1384"/>
        <v>0</v>
      </c>
      <c r="ATP99" s="24">
        <f t="shared" si="1385"/>
        <v>0</v>
      </c>
      <c r="ATU99" s="24">
        <f t="shared" si="1386"/>
        <v>0</v>
      </c>
      <c r="ATV99" s="24">
        <f t="shared" si="1387"/>
        <v>0</v>
      </c>
      <c r="ATW99" s="24">
        <f t="shared" si="1388"/>
        <v>0</v>
      </c>
      <c r="AUB99" s="24">
        <f t="shared" si="1389"/>
        <v>0</v>
      </c>
      <c r="AUC99" s="24">
        <f t="shared" si="1390"/>
        <v>0</v>
      </c>
      <c r="AUD99" s="24">
        <f t="shared" si="1391"/>
        <v>0</v>
      </c>
      <c r="AUI99" s="24">
        <f t="shared" si="1392"/>
        <v>0</v>
      </c>
      <c r="AUJ99" s="24">
        <f t="shared" si="1393"/>
        <v>0</v>
      </c>
      <c r="AUK99" s="24">
        <f t="shared" si="1394"/>
        <v>0</v>
      </c>
      <c r="AUP99" s="24">
        <f t="shared" si="1395"/>
        <v>0</v>
      </c>
      <c r="AUQ99" s="24">
        <f t="shared" si="1396"/>
        <v>0</v>
      </c>
      <c r="AUR99" s="24">
        <f t="shared" si="1397"/>
        <v>0</v>
      </c>
      <c r="AUW99" s="24">
        <f t="shared" si="1398"/>
        <v>0</v>
      </c>
      <c r="AUX99" s="24">
        <f t="shared" si="1399"/>
        <v>0</v>
      </c>
      <c r="AUY99" s="24">
        <f t="shared" si="1400"/>
        <v>0</v>
      </c>
      <c r="AVD99" s="24">
        <f t="shared" si="1401"/>
        <v>0</v>
      </c>
      <c r="AVE99" s="24">
        <f t="shared" si="1402"/>
        <v>0</v>
      </c>
      <c r="AVF99" s="24">
        <f t="shared" si="1403"/>
        <v>0</v>
      </c>
      <c r="AVK99" s="24">
        <f t="shared" si="1404"/>
        <v>0</v>
      </c>
      <c r="AVL99" s="24">
        <f t="shared" si="1405"/>
        <v>0</v>
      </c>
      <c r="AVM99" s="24">
        <f t="shared" si="1406"/>
        <v>0</v>
      </c>
      <c r="AVR99" s="24">
        <f t="shared" si="1407"/>
        <v>0</v>
      </c>
      <c r="AVS99" s="24">
        <f t="shared" si="1408"/>
        <v>0</v>
      </c>
      <c r="AVT99" s="24">
        <f t="shared" si="1409"/>
        <v>0</v>
      </c>
      <c r="AVY99" s="24">
        <f t="shared" si="1410"/>
        <v>0</v>
      </c>
      <c r="AVZ99" s="24">
        <f t="shared" si="1411"/>
        <v>0</v>
      </c>
      <c r="AWA99" s="24">
        <f t="shared" si="1412"/>
        <v>0</v>
      </c>
      <c r="AWF99" s="24">
        <f t="shared" si="1413"/>
        <v>0</v>
      </c>
      <c r="AWG99" s="24">
        <f t="shared" si="1414"/>
        <v>0</v>
      </c>
      <c r="AWH99" s="24">
        <f t="shared" si="1415"/>
        <v>0</v>
      </c>
      <c r="AWM99" s="24">
        <f t="shared" si="1416"/>
        <v>0</v>
      </c>
      <c r="AWN99" s="24">
        <f t="shared" si="1417"/>
        <v>0</v>
      </c>
      <c r="AWO99" s="24">
        <f t="shared" si="1418"/>
        <v>0</v>
      </c>
      <c r="AWT99" s="24">
        <f t="shared" si="1419"/>
        <v>0</v>
      </c>
      <c r="AWU99" s="24">
        <f t="shared" si="1420"/>
        <v>0</v>
      </c>
      <c r="AWV99" s="24">
        <f t="shared" si="1421"/>
        <v>0</v>
      </c>
      <c r="AXA99" s="24">
        <f t="shared" si="1422"/>
        <v>0</v>
      </c>
      <c r="AXB99" s="24">
        <f t="shared" si="1423"/>
        <v>0</v>
      </c>
      <c r="AXC99" s="24">
        <f t="shared" si="1424"/>
        <v>0</v>
      </c>
      <c r="AXH99" s="24">
        <f t="shared" si="1425"/>
        <v>0</v>
      </c>
      <c r="AXI99" s="24">
        <f t="shared" si="1426"/>
        <v>0</v>
      </c>
      <c r="AXJ99" s="24">
        <f t="shared" si="1427"/>
        <v>0</v>
      </c>
      <c r="AXO99" s="24">
        <f t="shared" si="1428"/>
        <v>0</v>
      </c>
      <c r="AXP99" s="24">
        <f t="shared" si="1429"/>
        <v>0</v>
      </c>
      <c r="AXQ99" s="24">
        <f t="shared" si="1430"/>
        <v>0</v>
      </c>
      <c r="AXV99" s="24">
        <f t="shared" si="1431"/>
        <v>0</v>
      </c>
      <c r="AXW99" s="24">
        <f t="shared" si="1432"/>
        <v>0</v>
      </c>
      <c r="AXX99" s="24">
        <f t="shared" si="1433"/>
        <v>0</v>
      </c>
      <c r="AYC99" s="24">
        <f t="shared" si="1434"/>
        <v>0</v>
      </c>
      <c r="AYD99" s="24">
        <f t="shared" si="1435"/>
        <v>0</v>
      </c>
      <c r="AYE99" s="24">
        <f t="shared" si="1436"/>
        <v>0</v>
      </c>
      <c r="AYJ99" s="24">
        <f t="shared" si="1437"/>
        <v>0</v>
      </c>
      <c r="AYK99" s="24">
        <f t="shared" si="1438"/>
        <v>0</v>
      </c>
      <c r="AYL99" s="24">
        <f t="shared" si="1439"/>
        <v>0</v>
      </c>
      <c r="AYQ99" s="24">
        <f t="shared" si="1440"/>
        <v>0</v>
      </c>
      <c r="AYR99" s="24">
        <f t="shared" si="1441"/>
        <v>0</v>
      </c>
      <c r="AYS99" s="24">
        <f t="shared" si="1442"/>
        <v>0</v>
      </c>
      <c r="AYX99" s="24">
        <f t="shared" si="1443"/>
        <v>0</v>
      </c>
      <c r="AYY99" s="24">
        <f t="shared" si="1444"/>
        <v>0</v>
      </c>
      <c r="AYZ99" s="24">
        <f t="shared" si="1445"/>
        <v>0</v>
      </c>
      <c r="AZE99" s="24">
        <f t="shared" si="1446"/>
        <v>0</v>
      </c>
      <c r="AZF99" s="24">
        <f t="shared" si="1447"/>
        <v>0</v>
      </c>
      <c r="AZG99" s="24">
        <f t="shared" si="1448"/>
        <v>0</v>
      </c>
      <c r="AZL99" s="24">
        <f t="shared" si="1449"/>
        <v>0</v>
      </c>
      <c r="AZM99" s="24">
        <f t="shared" si="1450"/>
        <v>0</v>
      </c>
      <c r="AZN99" s="24">
        <f t="shared" si="1451"/>
        <v>0</v>
      </c>
      <c r="AZS99" s="24">
        <f t="shared" si="1452"/>
        <v>0</v>
      </c>
      <c r="AZT99" s="24">
        <f t="shared" si="1453"/>
        <v>0</v>
      </c>
      <c r="AZU99" s="24">
        <f t="shared" si="1454"/>
        <v>0</v>
      </c>
      <c r="AZZ99" s="24">
        <f t="shared" si="1455"/>
        <v>0</v>
      </c>
      <c r="BAA99" s="24">
        <f t="shared" si="1456"/>
        <v>0</v>
      </c>
      <c r="BAB99" s="24">
        <f t="shared" si="1457"/>
        <v>0</v>
      </c>
      <c r="BAG99" s="24">
        <f t="shared" si="1458"/>
        <v>0</v>
      </c>
      <c r="BAH99" s="24">
        <f t="shared" si="1459"/>
        <v>0</v>
      </c>
      <c r="BAI99" s="24">
        <f t="shared" si="1460"/>
        <v>0</v>
      </c>
      <c r="BAN99" s="24">
        <f t="shared" si="1461"/>
        <v>0</v>
      </c>
      <c r="BAO99" s="24">
        <f t="shared" si="1462"/>
        <v>0</v>
      </c>
      <c r="BAP99" s="24">
        <f t="shared" si="1463"/>
        <v>0</v>
      </c>
      <c r="BAU99" s="24">
        <f t="shared" si="1464"/>
        <v>0</v>
      </c>
      <c r="BAV99" s="24">
        <f t="shared" si="1465"/>
        <v>0</v>
      </c>
      <c r="BAW99" s="24">
        <f t="shared" si="1466"/>
        <v>0</v>
      </c>
      <c r="BBB99" s="24">
        <f t="shared" si="1467"/>
        <v>0</v>
      </c>
      <c r="BBC99" s="24">
        <f t="shared" si="1468"/>
        <v>0</v>
      </c>
      <c r="BBD99" s="24">
        <f t="shared" si="1469"/>
        <v>0</v>
      </c>
      <c r="BBI99" s="24">
        <f t="shared" si="1470"/>
        <v>0</v>
      </c>
      <c r="BBJ99" s="24">
        <f t="shared" si="1471"/>
        <v>0</v>
      </c>
      <c r="BBK99" s="24">
        <f t="shared" si="1472"/>
        <v>0</v>
      </c>
      <c r="BBP99" s="24">
        <f t="shared" si="1473"/>
        <v>0</v>
      </c>
      <c r="BBQ99" s="24">
        <f t="shared" si="1474"/>
        <v>0</v>
      </c>
      <c r="BBR99" s="24">
        <f t="shared" si="1475"/>
        <v>0</v>
      </c>
      <c r="BBW99" s="24">
        <f t="shared" si="1476"/>
        <v>0</v>
      </c>
      <c r="BBX99" s="24">
        <f t="shared" si="1477"/>
        <v>0</v>
      </c>
      <c r="BBY99" s="24">
        <f t="shared" si="1478"/>
        <v>0</v>
      </c>
      <c r="BCD99" s="24">
        <f t="shared" si="1479"/>
        <v>0</v>
      </c>
      <c r="BCE99" s="24">
        <f t="shared" si="1480"/>
        <v>0</v>
      </c>
      <c r="BCF99" s="24">
        <f t="shared" si="1481"/>
        <v>0</v>
      </c>
      <c r="BCK99" s="24">
        <f t="shared" si="1482"/>
        <v>0</v>
      </c>
      <c r="BCL99" s="24">
        <f t="shared" si="1483"/>
        <v>0</v>
      </c>
      <c r="BCM99" s="24">
        <f t="shared" si="1484"/>
        <v>0</v>
      </c>
      <c r="BCR99" s="24">
        <f t="shared" si="1485"/>
        <v>0</v>
      </c>
      <c r="BCS99" s="24">
        <f t="shared" si="1486"/>
        <v>0</v>
      </c>
      <c r="BCT99" s="24">
        <f t="shared" si="1487"/>
        <v>0</v>
      </c>
      <c r="BCY99" s="24">
        <f t="shared" si="1488"/>
        <v>0</v>
      </c>
      <c r="BCZ99" s="24">
        <f t="shared" si="1489"/>
        <v>0</v>
      </c>
      <c r="BDA99" s="24">
        <f t="shared" si="1490"/>
        <v>0</v>
      </c>
      <c r="BDF99" s="24">
        <f t="shared" si="1491"/>
        <v>0</v>
      </c>
      <c r="BDG99" s="24">
        <f t="shared" si="1492"/>
        <v>0</v>
      </c>
      <c r="BDH99" s="24">
        <f t="shared" si="1493"/>
        <v>0</v>
      </c>
      <c r="BDM99" s="24">
        <f t="shared" si="1494"/>
        <v>0</v>
      </c>
      <c r="BDN99" s="24">
        <f t="shared" si="1495"/>
        <v>0</v>
      </c>
      <c r="BDO99" s="24">
        <f t="shared" si="1496"/>
        <v>0</v>
      </c>
      <c r="BDT99" s="24">
        <f t="shared" si="1497"/>
        <v>0</v>
      </c>
      <c r="BDU99" s="24">
        <f t="shared" si="1498"/>
        <v>0</v>
      </c>
      <c r="BDV99" s="24">
        <f t="shared" si="1499"/>
        <v>0</v>
      </c>
      <c r="BEA99" s="24">
        <f t="shared" si="1500"/>
        <v>0</v>
      </c>
      <c r="BEB99" s="24">
        <f t="shared" si="1501"/>
        <v>0</v>
      </c>
      <c r="BEC99" s="24">
        <f t="shared" si="1502"/>
        <v>0</v>
      </c>
      <c r="BEH99" s="24">
        <f t="shared" si="1503"/>
        <v>0</v>
      </c>
      <c r="BEI99" s="24">
        <f t="shared" si="1504"/>
        <v>0</v>
      </c>
      <c r="BEJ99" s="24">
        <f t="shared" si="1505"/>
        <v>0</v>
      </c>
      <c r="BEO99" s="24">
        <f t="shared" si="1506"/>
        <v>0</v>
      </c>
      <c r="BEP99" s="24">
        <f t="shared" si="1507"/>
        <v>0</v>
      </c>
      <c r="BEQ99" s="24">
        <f t="shared" si="1508"/>
        <v>0</v>
      </c>
      <c r="BEV99" s="24">
        <f t="shared" si="1509"/>
        <v>0</v>
      </c>
      <c r="BEW99" s="24">
        <f t="shared" si="1510"/>
        <v>0</v>
      </c>
      <c r="BEX99" s="24">
        <f t="shared" si="1511"/>
        <v>0</v>
      </c>
      <c r="BFC99" s="24">
        <f t="shared" si="1512"/>
        <v>0</v>
      </c>
      <c r="BFD99" s="24">
        <f t="shared" si="1513"/>
        <v>0</v>
      </c>
      <c r="BFE99" s="24">
        <f t="shared" si="1514"/>
        <v>0</v>
      </c>
      <c r="BFJ99" s="24">
        <f t="shared" si="1515"/>
        <v>0</v>
      </c>
      <c r="BFK99" s="24">
        <f t="shared" si="1516"/>
        <v>0</v>
      </c>
      <c r="BFL99" s="24">
        <f t="shared" si="1517"/>
        <v>0</v>
      </c>
      <c r="BFQ99" s="24">
        <f t="shared" si="1518"/>
        <v>0</v>
      </c>
      <c r="BFR99" s="24">
        <f t="shared" si="1519"/>
        <v>0</v>
      </c>
      <c r="BFS99" s="24">
        <f t="shared" si="1520"/>
        <v>0</v>
      </c>
      <c r="BFX99" s="24">
        <f t="shared" si="1521"/>
        <v>0</v>
      </c>
      <c r="BFY99" s="24">
        <f t="shared" si="1522"/>
        <v>0</v>
      </c>
      <c r="BFZ99" s="24">
        <f t="shared" si="1523"/>
        <v>0</v>
      </c>
      <c r="BGE99" s="24">
        <f t="shared" si="1524"/>
        <v>0</v>
      </c>
      <c r="BGF99" s="24">
        <f t="shared" si="1525"/>
        <v>0</v>
      </c>
      <c r="BGG99" s="24">
        <f t="shared" si="1526"/>
        <v>0</v>
      </c>
      <c r="BGL99" s="24">
        <f t="shared" si="1527"/>
        <v>0</v>
      </c>
      <c r="BGM99" s="24">
        <f t="shared" si="1528"/>
        <v>0</v>
      </c>
      <c r="BGN99" s="24">
        <f t="shared" si="1529"/>
        <v>0</v>
      </c>
      <c r="BGS99" s="24">
        <f t="shared" si="1530"/>
        <v>0</v>
      </c>
      <c r="BGT99" s="24">
        <f t="shared" si="1531"/>
        <v>0</v>
      </c>
      <c r="BGU99" s="24">
        <f t="shared" si="1532"/>
        <v>0</v>
      </c>
      <c r="BGZ99" s="24">
        <f t="shared" si="1533"/>
        <v>0</v>
      </c>
      <c r="BHA99" s="24">
        <f t="shared" si="1534"/>
        <v>0</v>
      </c>
      <c r="BHB99" s="24">
        <f t="shared" si="1535"/>
        <v>0</v>
      </c>
      <c r="BHG99" s="24">
        <f t="shared" si="1536"/>
        <v>0</v>
      </c>
      <c r="BHH99" s="24">
        <f t="shared" si="1537"/>
        <v>0</v>
      </c>
      <c r="BHI99" s="24">
        <f t="shared" si="1538"/>
        <v>0</v>
      </c>
      <c r="BHN99" s="24">
        <f t="shared" si="1539"/>
        <v>0</v>
      </c>
      <c r="BHO99" s="24">
        <f t="shared" si="1540"/>
        <v>0</v>
      </c>
      <c r="BHP99" s="24">
        <f t="shared" si="1541"/>
        <v>0</v>
      </c>
      <c r="BHU99" s="24">
        <f t="shared" si="1542"/>
        <v>0</v>
      </c>
      <c r="BHV99" s="24">
        <f t="shared" si="1543"/>
        <v>0</v>
      </c>
      <c r="BHW99" s="24">
        <f t="shared" si="1544"/>
        <v>0</v>
      </c>
      <c r="BIB99" s="24">
        <f t="shared" si="1545"/>
        <v>0</v>
      </c>
      <c r="BIC99" s="24">
        <f t="shared" si="1546"/>
        <v>0</v>
      </c>
      <c r="BID99" s="24">
        <f t="shared" si="1547"/>
        <v>0</v>
      </c>
      <c r="BII99" s="24">
        <f t="shared" si="1548"/>
        <v>0</v>
      </c>
      <c r="BIJ99" s="24">
        <f t="shared" si="1549"/>
        <v>0</v>
      </c>
      <c r="BIK99" s="24">
        <f t="shared" si="1550"/>
        <v>0</v>
      </c>
      <c r="BIP99" s="24">
        <f t="shared" si="1551"/>
        <v>0</v>
      </c>
      <c r="BIQ99" s="24">
        <f t="shared" si="1552"/>
        <v>0</v>
      </c>
      <c r="BIR99" s="24">
        <f t="shared" si="1553"/>
        <v>0</v>
      </c>
      <c r="BIW99" s="24">
        <f t="shared" si="1554"/>
        <v>0</v>
      </c>
      <c r="BIX99" s="24">
        <f t="shared" si="1555"/>
        <v>0</v>
      </c>
      <c r="BIY99" s="24">
        <f t="shared" si="1556"/>
        <v>0</v>
      </c>
      <c r="BJD99" s="24">
        <f t="shared" si="1557"/>
        <v>0</v>
      </c>
      <c r="BJE99" s="24">
        <f t="shared" si="1558"/>
        <v>0</v>
      </c>
      <c r="BJF99" s="24">
        <f t="shared" si="1559"/>
        <v>0</v>
      </c>
      <c r="BJK99" s="24">
        <f t="shared" si="1560"/>
        <v>0</v>
      </c>
      <c r="BJL99" s="24">
        <f t="shared" si="1561"/>
        <v>0</v>
      </c>
      <c r="BJM99" s="24">
        <f t="shared" si="1562"/>
        <v>0</v>
      </c>
      <c r="BJR99" s="24">
        <f t="shared" si="1563"/>
        <v>0</v>
      </c>
      <c r="BJS99" s="24">
        <f t="shared" si="1564"/>
        <v>0</v>
      </c>
      <c r="BJT99" s="24">
        <f t="shared" si="1565"/>
        <v>0</v>
      </c>
      <c r="BJY99" s="24">
        <f t="shared" si="1566"/>
        <v>0</v>
      </c>
      <c r="BJZ99" s="24">
        <f t="shared" si="1567"/>
        <v>0</v>
      </c>
      <c r="BKA99" s="24">
        <f t="shared" si="1568"/>
        <v>0</v>
      </c>
      <c r="BKF99" s="24">
        <f t="shared" si="1569"/>
        <v>0</v>
      </c>
      <c r="BKG99" s="24">
        <f t="shared" si="1570"/>
        <v>0</v>
      </c>
      <c r="BKH99" s="24">
        <f t="shared" si="1571"/>
        <v>0</v>
      </c>
      <c r="BKM99" s="24">
        <f t="shared" si="1572"/>
        <v>0</v>
      </c>
      <c r="BKN99" s="24">
        <f t="shared" si="1573"/>
        <v>0</v>
      </c>
      <c r="BKO99" s="24">
        <f t="shared" si="1574"/>
        <v>0</v>
      </c>
      <c r="BKT99" s="24">
        <f t="shared" si="1575"/>
        <v>0</v>
      </c>
      <c r="BKU99" s="24">
        <f t="shared" si="1576"/>
        <v>0</v>
      </c>
      <c r="BKV99" s="24">
        <f t="shared" si="1577"/>
        <v>0</v>
      </c>
      <c r="BLA99" s="24">
        <f t="shared" si="1578"/>
        <v>0</v>
      </c>
      <c r="BLB99" s="24">
        <f t="shared" si="1579"/>
        <v>0</v>
      </c>
      <c r="BLC99" s="24">
        <f t="shared" si="1580"/>
        <v>0</v>
      </c>
      <c r="BLH99" s="24">
        <f t="shared" si="1581"/>
        <v>0</v>
      </c>
      <c r="BLI99" s="24">
        <f t="shared" si="1582"/>
        <v>0</v>
      </c>
      <c r="BLJ99" s="24">
        <f t="shared" si="1583"/>
        <v>0</v>
      </c>
      <c r="BLO99" s="24">
        <f t="shared" si="1584"/>
        <v>0</v>
      </c>
      <c r="BLP99" s="24">
        <f t="shared" si="1585"/>
        <v>0</v>
      </c>
      <c r="BLQ99" s="24">
        <f t="shared" si="1586"/>
        <v>0</v>
      </c>
      <c r="BLV99" s="24">
        <f t="shared" si="1587"/>
        <v>0</v>
      </c>
      <c r="BLW99" s="24">
        <f t="shared" si="1588"/>
        <v>0</v>
      </c>
      <c r="BLX99" s="24">
        <f t="shared" si="1589"/>
        <v>0</v>
      </c>
      <c r="BMC99" s="24">
        <f t="shared" si="1590"/>
        <v>0</v>
      </c>
      <c r="BMD99" s="24">
        <f t="shared" si="1591"/>
        <v>0</v>
      </c>
      <c r="BME99" s="24">
        <f t="shared" si="1592"/>
        <v>0</v>
      </c>
      <c r="BMJ99" s="24">
        <f t="shared" si="1593"/>
        <v>0</v>
      </c>
      <c r="BMK99" s="24">
        <f t="shared" si="1594"/>
        <v>0</v>
      </c>
      <c r="BML99" s="24">
        <f t="shared" si="1595"/>
        <v>0</v>
      </c>
      <c r="BMQ99" s="24">
        <f t="shared" si="1596"/>
        <v>0</v>
      </c>
      <c r="BMR99" s="24">
        <f t="shared" si="1597"/>
        <v>0</v>
      </c>
      <c r="BMS99" s="24">
        <f t="shared" si="1598"/>
        <v>0</v>
      </c>
      <c r="BMX99" s="24">
        <f t="shared" si="1599"/>
        <v>0</v>
      </c>
      <c r="BMY99" s="24">
        <f t="shared" si="1600"/>
        <v>0</v>
      </c>
      <c r="BMZ99" s="24">
        <f t="shared" si="1601"/>
        <v>0</v>
      </c>
      <c r="BNE99" s="24">
        <f t="shared" si="1602"/>
        <v>0</v>
      </c>
      <c r="BNF99" s="24">
        <f t="shared" si="1603"/>
        <v>0</v>
      </c>
      <c r="BNG99" s="24">
        <f t="shared" si="1604"/>
        <v>0</v>
      </c>
      <c r="BNL99" s="24">
        <f t="shared" si="1605"/>
        <v>0</v>
      </c>
      <c r="BNM99" s="24">
        <f t="shared" si="1606"/>
        <v>0</v>
      </c>
      <c r="BNN99" s="24">
        <f t="shared" si="1607"/>
        <v>0</v>
      </c>
      <c r="BNS99" s="24">
        <f t="shared" si="1608"/>
        <v>0</v>
      </c>
      <c r="BNT99" s="24">
        <f t="shared" si="1609"/>
        <v>0</v>
      </c>
      <c r="BNU99" s="24">
        <f t="shared" si="1610"/>
        <v>0</v>
      </c>
      <c r="BNZ99" s="24">
        <f t="shared" si="1611"/>
        <v>0</v>
      </c>
      <c r="BOA99" s="24">
        <f t="shared" si="1612"/>
        <v>0</v>
      </c>
      <c r="BOB99" s="24">
        <f t="shared" si="1613"/>
        <v>0</v>
      </c>
      <c r="BOG99" s="24">
        <f t="shared" si="1614"/>
        <v>0</v>
      </c>
      <c r="BOH99" s="24">
        <f t="shared" si="1615"/>
        <v>0</v>
      </c>
      <c r="BOI99" s="24">
        <f t="shared" si="1616"/>
        <v>0</v>
      </c>
      <c r="BON99" s="24">
        <f t="shared" si="1617"/>
        <v>0</v>
      </c>
      <c r="BOO99" s="24">
        <f t="shared" si="1618"/>
        <v>0</v>
      </c>
      <c r="BOP99" s="24">
        <f t="shared" si="1619"/>
        <v>0</v>
      </c>
      <c r="BOU99" s="24">
        <f t="shared" si="1620"/>
        <v>0</v>
      </c>
      <c r="BOV99" s="24">
        <f t="shared" si="1621"/>
        <v>0</v>
      </c>
      <c r="BOW99" s="24">
        <f t="shared" si="1622"/>
        <v>0</v>
      </c>
      <c r="BPB99" s="24">
        <f t="shared" si="1623"/>
        <v>0</v>
      </c>
      <c r="BPC99" s="24">
        <f t="shared" si="1624"/>
        <v>0</v>
      </c>
      <c r="BPD99" s="24">
        <f t="shared" si="1625"/>
        <v>0</v>
      </c>
      <c r="BPI99" s="24">
        <f t="shared" si="1626"/>
        <v>0</v>
      </c>
      <c r="BPJ99" s="24">
        <f t="shared" si="1627"/>
        <v>0</v>
      </c>
      <c r="BPK99" s="24">
        <f t="shared" si="1628"/>
        <v>0</v>
      </c>
      <c r="BPP99" s="24">
        <f t="shared" si="1629"/>
        <v>0</v>
      </c>
      <c r="BPQ99" s="24">
        <f t="shared" si="1630"/>
        <v>0</v>
      </c>
      <c r="BPR99" s="24">
        <f t="shared" si="1631"/>
        <v>0</v>
      </c>
      <c r="BPW99" s="24">
        <f t="shared" si="1632"/>
        <v>0</v>
      </c>
      <c r="BPX99" s="24">
        <f t="shared" si="1633"/>
        <v>0</v>
      </c>
      <c r="BPY99" s="24">
        <f t="shared" si="1634"/>
        <v>0</v>
      </c>
      <c r="BQD99" s="24">
        <f t="shared" si="1635"/>
        <v>0</v>
      </c>
      <c r="BQE99" s="24">
        <f t="shared" si="1636"/>
        <v>0</v>
      </c>
      <c r="BQF99" s="24">
        <f t="shared" si="1637"/>
        <v>0</v>
      </c>
      <c r="BQK99" s="24">
        <f t="shared" si="1638"/>
        <v>0</v>
      </c>
      <c r="BQL99" s="24">
        <f t="shared" si="1639"/>
        <v>0</v>
      </c>
      <c r="BQM99" s="24">
        <f t="shared" si="1640"/>
        <v>0</v>
      </c>
      <c r="BQR99" s="24">
        <f t="shared" si="1641"/>
        <v>0</v>
      </c>
      <c r="BQS99" s="24">
        <f t="shared" si="1642"/>
        <v>0</v>
      </c>
      <c r="BQT99" s="24">
        <f t="shared" si="1643"/>
        <v>0</v>
      </c>
      <c r="BQY99" s="24">
        <f t="shared" si="1644"/>
        <v>0</v>
      </c>
      <c r="BQZ99" s="24">
        <f t="shared" si="1645"/>
        <v>0</v>
      </c>
      <c r="BRA99" s="24">
        <f t="shared" si="1646"/>
        <v>0</v>
      </c>
      <c r="BRF99" s="24">
        <f t="shared" si="1647"/>
        <v>0</v>
      </c>
      <c r="BRG99" s="24">
        <f t="shared" si="1648"/>
        <v>0</v>
      </c>
      <c r="BRH99" s="24">
        <f t="shared" si="1649"/>
        <v>0</v>
      </c>
      <c r="BRM99" s="24">
        <f t="shared" si="1650"/>
        <v>0</v>
      </c>
      <c r="BRN99" s="24">
        <f t="shared" si="1651"/>
        <v>0</v>
      </c>
      <c r="BRO99" s="24">
        <f t="shared" si="1652"/>
        <v>0</v>
      </c>
      <c r="BRT99" s="24">
        <f t="shared" si="1653"/>
        <v>0</v>
      </c>
      <c r="BRU99" s="24">
        <f t="shared" si="1654"/>
        <v>0</v>
      </c>
      <c r="BRV99" s="24">
        <f t="shared" si="1655"/>
        <v>0</v>
      </c>
      <c r="BSA99" s="24">
        <f t="shared" si="1656"/>
        <v>0</v>
      </c>
      <c r="BSB99" s="24">
        <f t="shared" si="1657"/>
        <v>0</v>
      </c>
      <c r="BSC99" s="24">
        <f t="shared" si="1658"/>
        <v>0</v>
      </c>
      <c r="BSH99" s="24">
        <f t="shared" si="1659"/>
        <v>0</v>
      </c>
      <c r="BSI99" s="24">
        <f t="shared" si="1660"/>
        <v>0</v>
      </c>
      <c r="BSJ99" s="24">
        <f t="shared" si="1661"/>
        <v>0</v>
      </c>
      <c r="BSO99" s="24">
        <f t="shared" si="1662"/>
        <v>0</v>
      </c>
      <c r="BSP99" s="24">
        <f t="shared" si="1663"/>
        <v>0</v>
      </c>
      <c r="BSQ99" s="24">
        <f t="shared" si="1664"/>
        <v>0</v>
      </c>
      <c r="BSV99" s="24">
        <f t="shared" si="1665"/>
        <v>0</v>
      </c>
      <c r="BSW99" s="24">
        <f t="shared" si="1666"/>
        <v>0</v>
      </c>
      <c r="BSX99" s="24">
        <f t="shared" si="1667"/>
        <v>0</v>
      </c>
      <c r="BTC99" s="24">
        <f t="shared" si="1668"/>
        <v>0</v>
      </c>
      <c r="BTD99" s="24">
        <f t="shared" si="1669"/>
        <v>0</v>
      </c>
      <c r="BTE99" s="24">
        <f t="shared" si="1670"/>
        <v>0</v>
      </c>
      <c r="BTJ99" s="24">
        <f t="shared" si="1671"/>
        <v>0</v>
      </c>
      <c r="BTK99" s="24">
        <f t="shared" si="1672"/>
        <v>0</v>
      </c>
      <c r="BTL99" s="24">
        <f t="shared" si="1673"/>
        <v>0</v>
      </c>
      <c r="BTQ99" s="24">
        <f t="shared" si="1674"/>
        <v>0</v>
      </c>
      <c r="BTR99" s="24">
        <f t="shared" si="1675"/>
        <v>0</v>
      </c>
      <c r="BTS99" s="24">
        <f t="shared" si="1676"/>
        <v>0</v>
      </c>
      <c r="BTX99" s="24">
        <f t="shared" si="1677"/>
        <v>0</v>
      </c>
      <c r="BTY99" s="24">
        <f t="shared" si="1678"/>
        <v>0</v>
      </c>
      <c r="BTZ99" s="24">
        <f t="shared" si="1679"/>
        <v>0</v>
      </c>
      <c r="BUE99" s="24">
        <f t="shared" si="1680"/>
        <v>0</v>
      </c>
      <c r="BUF99" s="24">
        <f t="shared" si="1681"/>
        <v>0</v>
      </c>
      <c r="BUG99" s="24">
        <f t="shared" si="1682"/>
        <v>0</v>
      </c>
      <c r="BUL99" s="24">
        <f t="shared" si="1683"/>
        <v>0</v>
      </c>
      <c r="BUM99" s="24">
        <f t="shared" si="1684"/>
        <v>0</v>
      </c>
      <c r="BUN99" s="24">
        <f t="shared" si="1685"/>
        <v>0</v>
      </c>
      <c r="BUS99" s="24">
        <f t="shared" si="1686"/>
        <v>0</v>
      </c>
      <c r="BUT99" s="24">
        <f t="shared" si="1687"/>
        <v>0</v>
      </c>
      <c r="BUU99" s="24">
        <f t="shared" si="1688"/>
        <v>0</v>
      </c>
      <c r="BUZ99" s="24">
        <f t="shared" si="1689"/>
        <v>0</v>
      </c>
      <c r="BVA99" s="24">
        <f t="shared" si="1690"/>
        <v>0</v>
      </c>
      <c r="BVB99" s="24">
        <f t="shared" si="1691"/>
        <v>0</v>
      </c>
      <c r="BVG99" s="24">
        <f t="shared" si="1692"/>
        <v>0</v>
      </c>
      <c r="BVH99" s="24">
        <f t="shared" si="1693"/>
        <v>0</v>
      </c>
      <c r="BVI99" s="24">
        <f t="shared" si="1694"/>
        <v>0</v>
      </c>
      <c r="BVN99" s="24">
        <f t="shared" si="1695"/>
        <v>0</v>
      </c>
      <c r="BVO99" s="24">
        <f t="shared" si="1696"/>
        <v>0</v>
      </c>
      <c r="BVP99" s="24">
        <f t="shared" si="1697"/>
        <v>0</v>
      </c>
      <c r="BVU99" s="24">
        <f t="shared" si="1698"/>
        <v>0</v>
      </c>
      <c r="BVV99" s="24">
        <f t="shared" si="1699"/>
        <v>0</v>
      </c>
      <c r="BVW99" s="24">
        <f t="shared" si="1700"/>
        <v>0</v>
      </c>
      <c r="BVX99"/>
      <c r="BVY99"/>
      <c r="BVZ99"/>
      <c r="BWA99"/>
      <c r="BWB99" s="24">
        <f t="shared" si="1701"/>
        <v>0</v>
      </c>
      <c r="BWC99" s="24">
        <f t="shared" si="1702"/>
        <v>0</v>
      </c>
      <c r="BWD99" s="24">
        <f t="shared" si="1703"/>
        <v>0</v>
      </c>
      <c r="BWI99" s="24">
        <f t="shared" si="1704"/>
        <v>0</v>
      </c>
      <c r="BWJ99" s="24">
        <f t="shared" si="1705"/>
        <v>0</v>
      </c>
      <c r="BWK99" s="24">
        <f t="shared" si="1706"/>
        <v>0</v>
      </c>
      <c r="BWP99" s="24">
        <f t="shared" si="1707"/>
        <v>0</v>
      </c>
      <c r="BWQ99" s="24">
        <f t="shared" si="1708"/>
        <v>0</v>
      </c>
      <c r="BWR99" s="24">
        <f t="shared" si="1709"/>
        <v>0</v>
      </c>
      <c r="BWW99" s="24">
        <f t="shared" si="1710"/>
        <v>0</v>
      </c>
      <c r="BWX99" s="24">
        <f t="shared" si="1711"/>
        <v>0</v>
      </c>
      <c r="BWY99" s="24">
        <f t="shared" si="1712"/>
        <v>0</v>
      </c>
      <c r="BXD99" s="24">
        <f t="shared" si="1713"/>
        <v>0</v>
      </c>
      <c r="BXE99" s="24">
        <f t="shared" si="1714"/>
        <v>0</v>
      </c>
      <c r="BXF99" s="24">
        <f t="shared" si="1715"/>
        <v>0</v>
      </c>
      <c r="BXK99" s="24">
        <f t="shared" si="1716"/>
        <v>0</v>
      </c>
      <c r="BXL99" s="24">
        <f t="shared" si="1717"/>
        <v>0</v>
      </c>
      <c r="BXM99" s="24">
        <f t="shared" si="1718"/>
        <v>0</v>
      </c>
      <c r="BXR99" s="24">
        <f t="shared" si="1719"/>
        <v>0</v>
      </c>
      <c r="BXS99" s="24">
        <f t="shared" si="1720"/>
        <v>0</v>
      </c>
      <c r="BXT99" s="24">
        <f t="shared" si="1721"/>
        <v>0</v>
      </c>
      <c r="BXY99" s="24">
        <f t="shared" si="1722"/>
        <v>0</v>
      </c>
      <c r="BXZ99" s="24">
        <f t="shared" si="1723"/>
        <v>0</v>
      </c>
      <c r="BYA99" s="24">
        <f t="shared" si="1724"/>
        <v>0</v>
      </c>
      <c r="BYF99" s="24">
        <f t="shared" si="1725"/>
        <v>0</v>
      </c>
      <c r="BYG99" s="24">
        <f t="shared" si="1726"/>
        <v>0</v>
      </c>
      <c r="BYH99" s="24">
        <f t="shared" si="1727"/>
        <v>0</v>
      </c>
      <c r="BYM99" s="24">
        <f t="shared" si="1728"/>
        <v>0</v>
      </c>
      <c r="BYN99" s="24">
        <f t="shared" si="1729"/>
        <v>0</v>
      </c>
      <c r="BYO99" s="24">
        <f t="shared" si="1730"/>
        <v>0</v>
      </c>
      <c r="BYT99" s="24">
        <f t="shared" si="1731"/>
        <v>0</v>
      </c>
      <c r="BYU99" s="24">
        <f t="shared" si="1732"/>
        <v>0</v>
      </c>
      <c r="BYV99" s="24">
        <f t="shared" si="1733"/>
        <v>0</v>
      </c>
    </row>
    <row r="100" spans="6:1023 1028:2024" x14ac:dyDescent="0.3">
      <c r="F100" s="82">
        <f t="shared" si="867"/>
        <v>0</v>
      </c>
      <c r="G100" s="82">
        <f t="shared" si="868"/>
        <v>0</v>
      </c>
      <c r="H100" s="82">
        <f t="shared" si="869"/>
        <v>0</v>
      </c>
      <c r="M100" s="15">
        <f t="shared" si="870"/>
        <v>0</v>
      </c>
      <c r="N100" s="15">
        <f t="shared" si="871"/>
        <v>0</v>
      </c>
      <c r="O100" s="15">
        <f t="shared" si="872"/>
        <v>0</v>
      </c>
      <c r="T100" s="15">
        <f t="shared" si="873"/>
        <v>0</v>
      </c>
      <c r="U100" s="15">
        <f t="shared" si="874"/>
        <v>0</v>
      </c>
      <c r="V100" s="15">
        <f t="shared" si="875"/>
        <v>0</v>
      </c>
      <c r="AA100" s="15">
        <f t="shared" si="876"/>
        <v>0</v>
      </c>
      <c r="AB100" s="15">
        <f t="shared" si="877"/>
        <v>0</v>
      </c>
      <c r="AC100" s="15">
        <f t="shared" si="878"/>
        <v>0</v>
      </c>
      <c r="AD100" s="16"/>
      <c r="AE100" s="15"/>
      <c r="AF100" s="15"/>
      <c r="AG100" s="15"/>
      <c r="AH100" s="15">
        <f t="shared" si="879"/>
        <v>0</v>
      </c>
      <c r="AI100" s="15">
        <f t="shared" si="880"/>
        <v>0</v>
      </c>
      <c r="AJ100" s="15">
        <f t="shared" si="881"/>
        <v>0</v>
      </c>
      <c r="AO100" s="15">
        <f t="shared" si="882"/>
        <v>0</v>
      </c>
      <c r="AP100" s="15">
        <f t="shared" si="883"/>
        <v>0</v>
      </c>
      <c r="AQ100" s="15">
        <f t="shared" si="884"/>
        <v>0</v>
      </c>
      <c r="AV100" s="15">
        <f t="shared" si="885"/>
        <v>0</v>
      </c>
      <c r="AW100" s="15">
        <f t="shared" si="886"/>
        <v>0</v>
      </c>
      <c r="AX100" s="15">
        <f t="shared" si="887"/>
        <v>0</v>
      </c>
      <c r="BC100" s="15">
        <f t="shared" si="888"/>
        <v>0</v>
      </c>
      <c r="BD100" s="15">
        <f t="shared" si="889"/>
        <v>0</v>
      </c>
      <c r="BE100" s="15">
        <f t="shared" si="890"/>
        <v>0</v>
      </c>
      <c r="BJ100" s="15">
        <f t="shared" si="891"/>
        <v>0</v>
      </c>
      <c r="BK100" s="15">
        <f t="shared" si="892"/>
        <v>0</v>
      </c>
      <c r="BL100" s="15">
        <f t="shared" si="893"/>
        <v>0</v>
      </c>
      <c r="BQ100" s="15">
        <f t="shared" si="894"/>
        <v>0</v>
      </c>
      <c r="BR100" s="15">
        <f t="shared" si="895"/>
        <v>0</v>
      </c>
      <c r="BS100" s="15">
        <f t="shared" si="896"/>
        <v>0</v>
      </c>
      <c r="BX100" s="15">
        <f t="shared" si="897"/>
        <v>0</v>
      </c>
      <c r="BY100" s="15">
        <f t="shared" si="898"/>
        <v>0</v>
      </c>
      <c r="BZ100" s="15">
        <f t="shared" si="899"/>
        <v>0</v>
      </c>
      <c r="CE100" s="15">
        <f t="shared" si="900"/>
        <v>0</v>
      </c>
      <c r="CF100" s="15">
        <f t="shared" si="901"/>
        <v>0</v>
      </c>
      <c r="CG100" s="15">
        <f t="shared" si="902"/>
        <v>0</v>
      </c>
      <c r="CL100" s="30">
        <f t="shared" si="903"/>
        <v>0</v>
      </c>
      <c r="CM100" s="30">
        <f t="shared" si="904"/>
        <v>0</v>
      </c>
      <c r="CN100" s="54">
        <f t="shared" si="905"/>
        <v>0</v>
      </c>
      <c r="CS100" s="30">
        <f t="shared" si="906"/>
        <v>0</v>
      </c>
      <c r="CT100" s="30">
        <f t="shared" si="907"/>
        <v>0</v>
      </c>
      <c r="CU100" s="54">
        <f t="shared" si="908"/>
        <v>0</v>
      </c>
      <c r="CZ100" s="30">
        <f t="shared" si="909"/>
        <v>0</v>
      </c>
      <c r="DA100" s="30">
        <f t="shared" si="910"/>
        <v>0</v>
      </c>
      <c r="DB100" s="54">
        <f t="shared" si="911"/>
        <v>0</v>
      </c>
      <c r="DG100" s="30">
        <f t="shared" si="912"/>
        <v>0</v>
      </c>
      <c r="DH100" s="30">
        <f t="shared" si="913"/>
        <v>0</v>
      </c>
      <c r="DI100" s="54">
        <f t="shared" si="914"/>
        <v>0</v>
      </c>
      <c r="DN100" s="30">
        <f t="shared" si="915"/>
        <v>0</v>
      </c>
      <c r="DO100" s="30">
        <f t="shared" si="916"/>
        <v>0</v>
      </c>
      <c r="DP100" s="54">
        <f t="shared" si="917"/>
        <v>0</v>
      </c>
      <c r="DU100" s="30">
        <f t="shared" si="918"/>
        <v>0</v>
      </c>
      <c r="DV100" s="30">
        <f t="shared" si="919"/>
        <v>0</v>
      </c>
      <c r="DW100" s="54">
        <f t="shared" si="920"/>
        <v>0</v>
      </c>
      <c r="EB100" s="30">
        <f t="shared" si="921"/>
        <v>0</v>
      </c>
      <c r="EC100" s="30">
        <f t="shared" si="922"/>
        <v>0</v>
      </c>
      <c r="ED100" s="54">
        <f t="shared" si="923"/>
        <v>0</v>
      </c>
      <c r="EI100" s="30">
        <f t="shared" si="924"/>
        <v>0</v>
      </c>
      <c r="EJ100" s="30">
        <f t="shared" si="925"/>
        <v>0</v>
      </c>
      <c r="EK100" s="54">
        <f t="shared" si="926"/>
        <v>0</v>
      </c>
      <c r="EP100" s="30">
        <f t="shared" si="927"/>
        <v>0</v>
      </c>
      <c r="EQ100" s="30">
        <f t="shared" si="928"/>
        <v>0</v>
      </c>
      <c r="ER100" s="54">
        <f t="shared" si="929"/>
        <v>0</v>
      </c>
      <c r="EW100" s="30">
        <f t="shared" si="930"/>
        <v>0</v>
      </c>
      <c r="EX100" s="30">
        <f t="shared" si="931"/>
        <v>0</v>
      </c>
      <c r="EY100" s="54">
        <f t="shared" si="932"/>
        <v>0</v>
      </c>
      <c r="FD100" s="30">
        <f t="shared" si="933"/>
        <v>0</v>
      </c>
      <c r="FE100" s="30">
        <f t="shared" si="934"/>
        <v>0</v>
      </c>
      <c r="FF100" s="54">
        <f t="shared" si="935"/>
        <v>0</v>
      </c>
      <c r="FK100" s="30">
        <f t="shared" si="936"/>
        <v>0</v>
      </c>
      <c r="FL100" s="30">
        <f t="shared" si="937"/>
        <v>0</v>
      </c>
      <c r="FM100" s="54">
        <f t="shared" si="938"/>
        <v>0</v>
      </c>
      <c r="FR100" s="30">
        <f t="shared" si="939"/>
        <v>0</v>
      </c>
      <c r="FS100" s="30">
        <f t="shared" si="940"/>
        <v>0</v>
      </c>
      <c r="FT100" s="54">
        <f t="shared" si="941"/>
        <v>0</v>
      </c>
      <c r="FY100" s="30">
        <f t="shared" si="942"/>
        <v>0</v>
      </c>
      <c r="FZ100" s="30">
        <f t="shared" si="943"/>
        <v>0</v>
      </c>
      <c r="GA100" s="54">
        <f t="shared" si="944"/>
        <v>0</v>
      </c>
      <c r="GF100" s="30">
        <f t="shared" si="945"/>
        <v>0</v>
      </c>
      <c r="GG100" s="30">
        <f t="shared" si="946"/>
        <v>0</v>
      </c>
      <c r="GH100" s="54">
        <f t="shared" si="947"/>
        <v>0</v>
      </c>
      <c r="GM100" s="30">
        <f t="shared" si="948"/>
        <v>0</v>
      </c>
      <c r="GN100" s="30">
        <f t="shared" si="949"/>
        <v>0</v>
      </c>
      <c r="GO100" s="54">
        <f t="shared" si="950"/>
        <v>0</v>
      </c>
      <c r="GT100" s="30">
        <f t="shared" si="951"/>
        <v>0</v>
      </c>
      <c r="GU100" s="30">
        <f t="shared" si="952"/>
        <v>0</v>
      </c>
      <c r="GV100" s="54">
        <f t="shared" si="953"/>
        <v>0</v>
      </c>
      <c r="HA100" s="30">
        <f t="shared" si="954"/>
        <v>0</v>
      </c>
      <c r="HB100" s="30">
        <f t="shared" si="955"/>
        <v>0</v>
      </c>
      <c r="HC100" s="54">
        <f t="shared" si="956"/>
        <v>0</v>
      </c>
      <c r="HH100" s="30">
        <f t="shared" si="957"/>
        <v>0</v>
      </c>
      <c r="HI100" s="30">
        <f t="shared" si="958"/>
        <v>0</v>
      </c>
      <c r="HJ100" s="54">
        <f t="shared" si="959"/>
        <v>0</v>
      </c>
      <c r="HO100" s="30">
        <f t="shared" si="960"/>
        <v>0</v>
      </c>
      <c r="HP100" s="30">
        <f t="shared" si="961"/>
        <v>0</v>
      </c>
      <c r="HQ100" s="54">
        <f t="shared" si="962"/>
        <v>0</v>
      </c>
      <c r="HV100" s="30">
        <f t="shared" si="963"/>
        <v>0</v>
      </c>
      <c r="HW100" s="30">
        <f t="shared" si="964"/>
        <v>0</v>
      </c>
      <c r="HX100" s="54">
        <f t="shared" si="965"/>
        <v>0</v>
      </c>
      <c r="IC100" s="30">
        <f t="shared" si="966"/>
        <v>0</v>
      </c>
      <c r="ID100" s="30">
        <f t="shared" si="967"/>
        <v>0</v>
      </c>
      <c r="IE100" s="54">
        <f t="shared" si="968"/>
        <v>0</v>
      </c>
      <c r="IJ100" s="30">
        <f t="shared" si="969"/>
        <v>0</v>
      </c>
      <c r="IK100" s="30">
        <f t="shared" si="970"/>
        <v>0</v>
      </c>
      <c r="IL100" s="54">
        <f t="shared" si="971"/>
        <v>0</v>
      </c>
      <c r="IQ100" s="30">
        <f t="shared" si="972"/>
        <v>0</v>
      </c>
      <c r="IR100" s="30">
        <f t="shared" si="973"/>
        <v>0</v>
      </c>
      <c r="IS100" s="54">
        <f t="shared" si="974"/>
        <v>0</v>
      </c>
      <c r="IX100" s="30">
        <f t="shared" si="975"/>
        <v>0</v>
      </c>
      <c r="IY100" s="30">
        <f t="shared" si="976"/>
        <v>0</v>
      </c>
      <c r="IZ100" s="54">
        <f t="shared" si="977"/>
        <v>0</v>
      </c>
      <c r="JA100"/>
      <c r="JB100"/>
      <c r="JC100"/>
      <c r="JD100"/>
      <c r="JE100" s="15">
        <f t="shared" si="978"/>
        <v>0</v>
      </c>
      <c r="JF100" s="15">
        <f t="shared" si="979"/>
        <v>0</v>
      </c>
      <c r="JG100" s="15">
        <f t="shared" si="980"/>
        <v>0</v>
      </c>
      <c r="JL100" s="24">
        <f t="shared" si="981"/>
        <v>0</v>
      </c>
      <c r="JM100" s="24">
        <f t="shared" si="982"/>
        <v>0</v>
      </c>
      <c r="JN100" s="24">
        <f t="shared" si="983"/>
        <v>0</v>
      </c>
      <c r="JS100" s="24">
        <f t="shared" si="984"/>
        <v>0</v>
      </c>
      <c r="JT100" s="24">
        <f t="shared" si="985"/>
        <v>0</v>
      </c>
      <c r="JU100" s="24">
        <f t="shared" si="986"/>
        <v>0</v>
      </c>
      <c r="JZ100" s="24">
        <f t="shared" si="987"/>
        <v>0</v>
      </c>
      <c r="KA100" s="24">
        <f t="shared" si="988"/>
        <v>0</v>
      </c>
      <c r="KB100" s="24">
        <f t="shared" si="989"/>
        <v>0</v>
      </c>
      <c r="KG100" s="24">
        <f t="shared" si="990"/>
        <v>0</v>
      </c>
      <c r="KH100" s="24">
        <f t="shared" si="991"/>
        <v>0</v>
      </c>
      <c r="KI100" s="24">
        <f t="shared" si="992"/>
        <v>0</v>
      </c>
      <c r="KN100" s="24">
        <f t="shared" si="993"/>
        <v>0</v>
      </c>
      <c r="KO100" s="24">
        <f t="shared" si="994"/>
        <v>0</v>
      </c>
      <c r="KP100" s="24">
        <f t="shared" si="995"/>
        <v>0</v>
      </c>
      <c r="KU100" s="24">
        <f t="shared" si="996"/>
        <v>0</v>
      </c>
      <c r="KV100" s="24">
        <f t="shared" si="997"/>
        <v>0</v>
      </c>
      <c r="KW100" s="24">
        <f t="shared" si="998"/>
        <v>0</v>
      </c>
      <c r="LB100" s="24">
        <f t="shared" si="999"/>
        <v>0</v>
      </c>
      <c r="LC100" s="24">
        <f t="shared" si="1000"/>
        <v>0</v>
      </c>
      <c r="LD100" s="24">
        <f t="shared" si="1001"/>
        <v>0</v>
      </c>
      <c r="LI100" s="24">
        <f t="shared" si="1002"/>
        <v>0</v>
      </c>
      <c r="LJ100" s="24">
        <f t="shared" si="1003"/>
        <v>0</v>
      </c>
      <c r="LK100" s="24">
        <f t="shared" si="1004"/>
        <v>0</v>
      </c>
      <c r="LP100" s="24">
        <f t="shared" si="1005"/>
        <v>0</v>
      </c>
      <c r="LQ100" s="24">
        <f t="shared" si="1006"/>
        <v>0</v>
      </c>
      <c r="LR100" s="24">
        <f t="shared" si="1007"/>
        <v>0</v>
      </c>
      <c r="LW100" s="24">
        <f t="shared" si="1008"/>
        <v>0</v>
      </c>
      <c r="LX100" s="24">
        <f t="shared" si="1009"/>
        <v>0</v>
      </c>
      <c r="LY100" s="24">
        <f t="shared" si="1010"/>
        <v>0</v>
      </c>
      <c r="MD100" s="24">
        <f t="shared" si="1011"/>
        <v>0</v>
      </c>
      <c r="ME100" s="24">
        <f t="shared" si="1012"/>
        <v>0</v>
      </c>
      <c r="MF100" s="24">
        <f t="shared" si="1013"/>
        <v>0</v>
      </c>
      <c r="MK100" s="24">
        <f t="shared" si="1014"/>
        <v>0</v>
      </c>
      <c r="ML100" s="24">
        <f t="shared" si="1015"/>
        <v>0</v>
      </c>
      <c r="MM100" s="24">
        <f t="shared" si="1016"/>
        <v>0</v>
      </c>
      <c r="MR100" s="24">
        <f t="shared" si="1017"/>
        <v>0</v>
      </c>
      <c r="MS100" s="24">
        <f t="shared" si="1018"/>
        <v>0</v>
      </c>
      <c r="MT100" s="24">
        <f t="shared" si="1019"/>
        <v>0</v>
      </c>
      <c r="MY100" s="24">
        <f t="shared" si="1020"/>
        <v>0</v>
      </c>
      <c r="MZ100" s="24">
        <f t="shared" si="1021"/>
        <v>0</v>
      </c>
      <c r="NA100" s="24">
        <f t="shared" si="1022"/>
        <v>0</v>
      </c>
      <c r="NF100" s="24">
        <f t="shared" si="1023"/>
        <v>0</v>
      </c>
      <c r="NG100" s="24">
        <f t="shared" si="1024"/>
        <v>0</v>
      </c>
      <c r="NH100" s="24">
        <f t="shared" si="1025"/>
        <v>0</v>
      </c>
      <c r="NM100" s="24">
        <f t="shared" si="1026"/>
        <v>0</v>
      </c>
      <c r="NN100" s="24">
        <f t="shared" si="1027"/>
        <v>0</v>
      </c>
      <c r="NO100" s="24">
        <f t="shared" si="1028"/>
        <v>0</v>
      </c>
      <c r="NT100" s="24">
        <f t="shared" si="1029"/>
        <v>0</v>
      </c>
      <c r="NU100" s="24">
        <f t="shared" si="1030"/>
        <v>0</v>
      </c>
      <c r="NV100" s="24">
        <f t="shared" si="1031"/>
        <v>0</v>
      </c>
      <c r="OA100" s="24">
        <f t="shared" si="1032"/>
        <v>0</v>
      </c>
      <c r="OB100" s="24">
        <f t="shared" si="1033"/>
        <v>0</v>
      </c>
      <c r="OC100" s="24">
        <f t="shared" si="1034"/>
        <v>0</v>
      </c>
      <c r="OH100" s="24">
        <f t="shared" si="1035"/>
        <v>0</v>
      </c>
      <c r="OI100" s="24">
        <f t="shared" si="1036"/>
        <v>0</v>
      </c>
      <c r="OJ100" s="24">
        <f t="shared" si="1037"/>
        <v>0</v>
      </c>
      <c r="OO100" s="24">
        <f t="shared" si="1038"/>
        <v>0</v>
      </c>
      <c r="OP100" s="24">
        <f t="shared" si="1039"/>
        <v>0</v>
      </c>
      <c r="OQ100" s="24">
        <f t="shared" si="1040"/>
        <v>0</v>
      </c>
      <c r="OV100" s="24">
        <f t="shared" si="1041"/>
        <v>0</v>
      </c>
      <c r="OW100" s="24">
        <f t="shared" si="1042"/>
        <v>0</v>
      </c>
      <c r="OX100" s="24">
        <f t="shared" si="1043"/>
        <v>0</v>
      </c>
      <c r="PC100" s="24">
        <f t="shared" si="1044"/>
        <v>0</v>
      </c>
      <c r="PD100" s="24">
        <f t="shared" si="1045"/>
        <v>0</v>
      </c>
      <c r="PE100" s="24">
        <f t="shared" si="1046"/>
        <v>0</v>
      </c>
      <c r="PJ100" s="24">
        <f t="shared" si="1047"/>
        <v>0</v>
      </c>
      <c r="PK100" s="24">
        <f t="shared" si="1048"/>
        <v>0</v>
      </c>
      <c r="PL100" s="24">
        <f t="shared" si="1049"/>
        <v>0</v>
      </c>
      <c r="PQ100" s="24">
        <f t="shared" si="1050"/>
        <v>0</v>
      </c>
      <c r="PR100" s="24">
        <f t="shared" si="1051"/>
        <v>0</v>
      </c>
      <c r="PS100" s="24">
        <f t="shared" si="1052"/>
        <v>0</v>
      </c>
      <c r="PX100" s="24">
        <f t="shared" si="1053"/>
        <v>0</v>
      </c>
      <c r="PY100" s="24">
        <f t="shared" si="1054"/>
        <v>0</v>
      </c>
      <c r="PZ100" s="24">
        <f t="shared" si="1055"/>
        <v>0</v>
      </c>
      <c r="QE100" s="24">
        <f t="shared" si="1056"/>
        <v>0</v>
      </c>
      <c r="QF100" s="24">
        <f t="shared" si="1057"/>
        <v>0</v>
      </c>
      <c r="QG100" s="24">
        <f t="shared" si="1058"/>
        <v>0</v>
      </c>
      <c r="QL100" s="24">
        <f t="shared" si="1059"/>
        <v>0</v>
      </c>
      <c r="QM100" s="24">
        <f t="shared" si="1060"/>
        <v>0</v>
      </c>
      <c r="QN100" s="24">
        <f t="shared" si="1061"/>
        <v>0</v>
      </c>
      <c r="QS100" s="24">
        <f t="shared" si="1062"/>
        <v>0</v>
      </c>
      <c r="QT100" s="24">
        <f t="shared" si="1063"/>
        <v>0</v>
      </c>
      <c r="QU100" s="24">
        <f t="shared" si="1064"/>
        <v>0</v>
      </c>
      <c r="QZ100" s="24">
        <f t="shared" si="1065"/>
        <v>0</v>
      </c>
      <c r="RA100" s="24">
        <f t="shared" si="1066"/>
        <v>0</v>
      </c>
      <c r="RB100" s="24">
        <f t="shared" si="1067"/>
        <v>0</v>
      </c>
      <c r="RG100" s="24">
        <f t="shared" si="1068"/>
        <v>0</v>
      </c>
      <c r="RH100" s="24">
        <f t="shared" si="1069"/>
        <v>0</v>
      </c>
      <c r="RI100" s="24">
        <f t="shared" si="1070"/>
        <v>0</v>
      </c>
      <c r="RN100" s="24">
        <f t="shared" si="1071"/>
        <v>0</v>
      </c>
      <c r="RO100" s="24">
        <f t="shared" si="1072"/>
        <v>0</v>
      </c>
      <c r="RP100" s="24">
        <f t="shared" si="1073"/>
        <v>0</v>
      </c>
      <c r="RU100" s="24">
        <f t="shared" si="1074"/>
        <v>0</v>
      </c>
      <c r="RV100" s="24">
        <f t="shared" si="1075"/>
        <v>0</v>
      </c>
      <c r="RW100" s="24">
        <f t="shared" si="1076"/>
        <v>0</v>
      </c>
      <c r="SB100" s="24">
        <f t="shared" si="1077"/>
        <v>0</v>
      </c>
      <c r="SC100" s="24">
        <f t="shared" si="1078"/>
        <v>0</v>
      </c>
      <c r="SD100" s="24">
        <f t="shared" si="1079"/>
        <v>0</v>
      </c>
      <c r="SI100" s="24">
        <f t="shared" si="1080"/>
        <v>0</v>
      </c>
      <c r="SJ100" s="24">
        <f t="shared" si="1081"/>
        <v>0</v>
      </c>
      <c r="SK100" s="24">
        <f t="shared" si="1082"/>
        <v>0</v>
      </c>
      <c r="SP100" s="24">
        <f t="shared" si="1083"/>
        <v>0</v>
      </c>
      <c r="SQ100" s="24">
        <f t="shared" si="1084"/>
        <v>0</v>
      </c>
      <c r="SR100" s="24">
        <f t="shared" si="1085"/>
        <v>0</v>
      </c>
      <c r="SW100" s="24">
        <f t="shared" si="1086"/>
        <v>0</v>
      </c>
      <c r="SX100" s="24">
        <f t="shared" si="1087"/>
        <v>0</v>
      </c>
      <c r="SY100" s="24">
        <f t="shared" si="1088"/>
        <v>0</v>
      </c>
      <c r="TD100" s="24">
        <f t="shared" si="1089"/>
        <v>0</v>
      </c>
      <c r="TE100" s="24">
        <f t="shared" si="1090"/>
        <v>0</v>
      </c>
      <c r="TF100" s="24">
        <f t="shared" si="1091"/>
        <v>0</v>
      </c>
      <c r="TK100" s="24">
        <f t="shared" si="1092"/>
        <v>0</v>
      </c>
      <c r="TL100" s="24">
        <f t="shared" si="1093"/>
        <v>0</v>
      </c>
      <c r="TM100" s="24">
        <f t="shared" si="1094"/>
        <v>0</v>
      </c>
      <c r="TR100" s="24">
        <f t="shared" si="1095"/>
        <v>0</v>
      </c>
      <c r="TS100" s="24">
        <f t="shared" si="1096"/>
        <v>0</v>
      </c>
      <c r="TT100" s="24">
        <f t="shared" si="1097"/>
        <v>0</v>
      </c>
      <c r="TY100" s="24">
        <f t="shared" si="1098"/>
        <v>0</v>
      </c>
      <c r="TZ100" s="24">
        <f t="shared" si="1099"/>
        <v>0</v>
      </c>
      <c r="UA100" s="24">
        <f t="shared" si="1100"/>
        <v>0</v>
      </c>
      <c r="UF100" s="24">
        <f t="shared" si="1101"/>
        <v>0</v>
      </c>
      <c r="UG100" s="24">
        <f t="shared" si="1102"/>
        <v>0</v>
      </c>
      <c r="UH100" s="24">
        <f t="shared" si="1103"/>
        <v>0</v>
      </c>
      <c r="UM100" s="24">
        <f t="shared" si="1104"/>
        <v>0</v>
      </c>
      <c r="UN100" s="24">
        <f t="shared" si="1105"/>
        <v>0</v>
      </c>
      <c r="UO100" s="24">
        <f t="shared" si="1106"/>
        <v>0</v>
      </c>
      <c r="UT100" s="24">
        <f t="shared" si="1107"/>
        <v>0</v>
      </c>
      <c r="UU100" s="24">
        <f t="shared" si="1108"/>
        <v>0</v>
      </c>
      <c r="UV100" s="24">
        <f t="shared" si="1109"/>
        <v>0</v>
      </c>
      <c r="VA100" s="24">
        <f t="shared" si="1110"/>
        <v>0</v>
      </c>
      <c r="VB100" s="24">
        <f t="shared" si="1111"/>
        <v>0</v>
      </c>
      <c r="VC100" s="24">
        <f t="shared" si="1112"/>
        <v>0</v>
      </c>
      <c r="VH100" s="24">
        <f t="shared" si="1113"/>
        <v>0</v>
      </c>
      <c r="VI100" s="24">
        <f t="shared" si="1114"/>
        <v>0</v>
      </c>
      <c r="VJ100" s="24">
        <f t="shared" si="1115"/>
        <v>0</v>
      </c>
      <c r="VO100" s="24">
        <f t="shared" si="1116"/>
        <v>0</v>
      </c>
      <c r="VP100" s="24">
        <f t="shared" si="1117"/>
        <v>0</v>
      </c>
      <c r="VQ100" s="24">
        <f t="shared" si="1118"/>
        <v>0</v>
      </c>
      <c r="VV100" s="24">
        <f t="shared" si="1119"/>
        <v>0</v>
      </c>
      <c r="VW100" s="24">
        <f t="shared" si="1120"/>
        <v>0</v>
      </c>
      <c r="VX100" s="24">
        <f t="shared" si="1121"/>
        <v>0</v>
      </c>
      <c r="WC100" s="24">
        <f t="shared" si="1122"/>
        <v>0</v>
      </c>
      <c r="WD100" s="24">
        <f t="shared" si="1123"/>
        <v>0</v>
      </c>
      <c r="WE100" s="24">
        <f t="shared" si="1124"/>
        <v>0</v>
      </c>
      <c r="WJ100" s="24">
        <f t="shared" si="1125"/>
        <v>0</v>
      </c>
      <c r="WK100" s="24">
        <f t="shared" si="1126"/>
        <v>0</v>
      </c>
      <c r="WL100" s="24">
        <f t="shared" si="1127"/>
        <v>0</v>
      </c>
      <c r="WQ100" s="24">
        <f t="shared" si="1128"/>
        <v>0</v>
      </c>
      <c r="WR100" s="24">
        <f t="shared" si="1129"/>
        <v>0</v>
      </c>
      <c r="WS100" s="24">
        <f t="shared" si="1130"/>
        <v>0</v>
      </c>
      <c r="WX100" s="24">
        <f t="shared" si="1131"/>
        <v>0</v>
      </c>
      <c r="WY100" s="24">
        <f t="shared" si="1132"/>
        <v>0</v>
      </c>
      <c r="WZ100" s="24">
        <f t="shared" si="1133"/>
        <v>0</v>
      </c>
      <c r="XE100" s="24">
        <f t="shared" si="1134"/>
        <v>0</v>
      </c>
      <c r="XF100" s="24">
        <f t="shared" si="1135"/>
        <v>0</v>
      </c>
      <c r="XG100" s="24">
        <f t="shared" si="1136"/>
        <v>0</v>
      </c>
      <c r="XL100" s="24">
        <f t="shared" si="1137"/>
        <v>0</v>
      </c>
      <c r="XM100" s="24">
        <f t="shared" si="1138"/>
        <v>0</v>
      </c>
      <c r="XN100" s="24">
        <f t="shared" si="1139"/>
        <v>0</v>
      </c>
      <c r="XS100" s="24">
        <f t="shared" si="1140"/>
        <v>0</v>
      </c>
      <c r="XT100" s="24">
        <f t="shared" si="1141"/>
        <v>0</v>
      </c>
      <c r="XU100" s="24">
        <f t="shared" si="1142"/>
        <v>0</v>
      </c>
      <c r="XZ100" s="24">
        <f t="shared" si="1143"/>
        <v>0</v>
      </c>
      <c r="YA100" s="24">
        <f t="shared" si="1144"/>
        <v>0</v>
      </c>
      <c r="YB100" s="24">
        <f t="shared" si="1145"/>
        <v>0</v>
      </c>
      <c r="YG100" s="24">
        <f t="shared" si="1146"/>
        <v>0</v>
      </c>
      <c r="YH100" s="24">
        <f t="shared" si="1147"/>
        <v>0</v>
      </c>
      <c r="YI100" s="24">
        <f t="shared" si="1148"/>
        <v>0</v>
      </c>
      <c r="YN100" s="24">
        <f t="shared" si="1149"/>
        <v>0</v>
      </c>
      <c r="YO100" s="24">
        <f t="shared" si="1150"/>
        <v>0</v>
      </c>
      <c r="YP100" s="24">
        <f t="shared" si="1151"/>
        <v>0</v>
      </c>
      <c r="YU100" s="24">
        <f t="shared" si="1152"/>
        <v>0</v>
      </c>
      <c r="YV100" s="24">
        <f t="shared" si="1153"/>
        <v>0</v>
      </c>
      <c r="YW100" s="24">
        <f t="shared" si="1154"/>
        <v>0</v>
      </c>
      <c r="ZB100" s="24">
        <f t="shared" si="1155"/>
        <v>0</v>
      </c>
      <c r="ZC100" s="24">
        <f t="shared" si="1156"/>
        <v>0</v>
      </c>
      <c r="ZD100" s="24">
        <f t="shared" si="1157"/>
        <v>0</v>
      </c>
      <c r="ZI100" s="24">
        <f t="shared" si="1158"/>
        <v>0</v>
      </c>
      <c r="ZJ100" s="24">
        <f t="shared" si="1159"/>
        <v>0</v>
      </c>
      <c r="ZK100" s="24">
        <f t="shared" si="1160"/>
        <v>0</v>
      </c>
      <c r="ZP100" s="24">
        <f t="shared" si="1161"/>
        <v>0</v>
      </c>
      <c r="ZQ100" s="24">
        <f t="shared" si="1162"/>
        <v>0</v>
      </c>
      <c r="ZR100" s="24">
        <f t="shared" si="1163"/>
        <v>0</v>
      </c>
      <c r="ZW100" s="24">
        <f t="shared" si="1164"/>
        <v>0</v>
      </c>
      <c r="ZX100" s="24">
        <f t="shared" si="1165"/>
        <v>0</v>
      </c>
      <c r="ZY100" s="24">
        <f t="shared" si="1166"/>
        <v>0</v>
      </c>
      <c r="AAD100" s="24">
        <f t="shared" si="1167"/>
        <v>0</v>
      </c>
      <c r="AAE100" s="24">
        <f t="shared" si="1168"/>
        <v>0</v>
      </c>
      <c r="AAF100" s="24">
        <f t="shared" si="1169"/>
        <v>0</v>
      </c>
      <c r="AAK100" s="24">
        <f t="shared" si="1170"/>
        <v>0</v>
      </c>
      <c r="AAL100" s="24">
        <f t="shared" si="1171"/>
        <v>0</v>
      </c>
      <c r="AAM100" s="24">
        <f t="shared" si="1172"/>
        <v>0</v>
      </c>
      <c r="AAR100" s="24">
        <f t="shared" si="1173"/>
        <v>0</v>
      </c>
      <c r="AAS100" s="24">
        <f t="shared" si="1174"/>
        <v>0</v>
      </c>
      <c r="AAT100" s="24">
        <f t="shared" si="1175"/>
        <v>0</v>
      </c>
      <c r="AAY100" s="24">
        <f t="shared" si="1176"/>
        <v>0</v>
      </c>
      <c r="AAZ100" s="24">
        <f t="shared" si="1177"/>
        <v>0</v>
      </c>
      <c r="ABA100" s="24">
        <f t="shared" si="1178"/>
        <v>0</v>
      </c>
      <c r="ABF100" s="24">
        <f t="shared" si="1179"/>
        <v>0</v>
      </c>
      <c r="ABG100" s="24">
        <f t="shared" si="1180"/>
        <v>0</v>
      </c>
      <c r="ABH100" s="24">
        <f t="shared" si="1181"/>
        <v>0</v>
      </c>
      <c r="ABM100" s="24">
        <f t="shared" si="1182"/>
        <v>0</v>
      </c>
      <c r="ABN100" s="24">
        <f t="shared" si="1183"/>
        <v>0</v>
      </c>
      <c r="ABO100" s="24">
        <f t="shared" si="1184"/>
        <v>0</v>
      </c>
      <c r="ABT100" s="24">
        <f t="shared" si="1185"/>
        <v>0</v>
      </c>
      <c r="ABU100" s="24">
        <f t="shared" si="1186"/>
        <v>0</v>
      </c>
      <c r="ABV100" s="24">
        <f t="shared" si="1187"/>
        <v>0</v>
      </c>
      <c r="ACA100" s="24">
        <f t="shared" si="1188"/>
        <v>0</v>
      </c>
      <c r="ACB100" s="24">
        <f t="shared" si="1189"/>
        <v>0</v>
      </c>
      <c r="ACC100" s="24">
        <f t="shared" si="1190"/>
        <v>0</v>
      </c>
      <c r="ACH100" s="24">
        <f t="shared" si="1191"/>
        <v>0</v>
      </c>
      <c r="ACI100" s="24">
        <f t="shared" si="1192"/>
        <v>0</v>
      </c>
      <c r="ACJ100" s="24">
        <f t="shared" si="1193"/>
        <v>0</v>
      </c>
      <c r="ACO100" s="24">
        <f t="shared" si="1194"/>
        <v>0</v>
      </c>
      <c r="ACP100" s="24">
        <f t="shared" si="1195"/>
        <v>0</v>
      </c>
      <c r="ACQ100" s="24">
        <f t="shared" si="1196"/>
        <v>0</v>
      </c>
      <c r="ACV100" s="24">
        <f t="shared" si="1197"/>
        <v>0</v>
      </c>
      <c r="ACW100" s="24">
        <f t="shared" si="1198"/>
        <v>0</v>
      </c>
      <c r="ACX100" s="24">
        <f t="shared" si="1199"/>
        <v>0</v>
      </c>
      <c r="ADC100" s="15">
        <f t="shared" si="1200"/>
        <v>0</v>
      </c>
      <c r="ADD100" s="15">
        <f t="shared" si="1201"/>
        <v>0</v>
      </c>
      <c r="ADE100" s="15">
        <f t="shared" si="1202"/>
        <v>0</v>
      </c>
      <c r="ADJ100" s="24">
        <f t="shared" si="1203"/>
        <v>0</v>
      </c>
      <c r="ADK100" s="24">
        <f t="shared" si="1204"/>
        <v>0</v>
      </c>
      <c r="ADL100" s="24">
        <f t="shared" si="1205"/>
        <v>0</v>
      </c>
      <c r="ADQ100" s="24">
        <f t="shared" si="1206"/>
        <v>0</v>
      </c>
      <c r="ADR100" s="24">
        <f t="shared" si="1207"/>
        <v>0</v>
      </c>
      <c r="ADS100" s="24">
        <f t="shared" si="1208"/>
        <v>0</v>
      </c>
      <c r="ADX100" s="24">
        <f t="shared" si="1209"/>
        <v>0</v>
      </c>
      <c r="ADY100" s="24">
        <f t="shared" si="1210"/>
        <v>0</v>
      </c>
      <c r="ADZ100" s="24">
        <f t="shared" si="1211"/>
        <v>0</v>
      </c>
      <c r="AEE100" s="24">
        <f t="shared" si="1212"/>
        <v>0</v>
      </c>
      <c r="AEF100" s="24">
        <f t="shared" si="1213"/>
        <v>0</v>
      </c>
      <c r="AEG100" s="24">
        <f t="shared" si="1214"/>
        <v>0</v>
      </c>
      <c r="AEL100" s="24">
        <f t="shared" si="1215"/>
        <v>0</v>
      </c>
      <c r="AEM100" s="24">
        <f t="shared" si="1216"/>
        <v>0</v>
      </c>
      <c r="AEN100" s="24">
        <f t="shared" si="1217"/>
        <v>0</v>
      </c>
      <c r="AES100" s="24">
        <f t="shared" si="1218"/>
        <v>0</v>
      </c>
      <c r="AET100" s="24">
        <f t="shared" si="1219"/>
        <v>0</v>
      </c>
      <c r="AEU100" s="24">
        <f t="shared" si="1220"/>
        <v>0</v>
      </c>
      <c r="AEZ100" s="24">
        <f t="shared" si="1221"/>
        <v>0</v>
      </c>
      <c r="AFA100" s="24">
        <f t="shared" si="1222"/>
        <v>0</v>
      </c>
      <c r="AFB100" s="24">
        <f t="shared" si="1223"/>
        <v>0</v>
      </c>
      <c r="AFG100" s="24">
        <f t="shared" si="1224"/>
        <v>0</v>
      </c>
      <c r="AFH100" s="24">
        <f t="shared" si="1225"/>
        <v>0</v>
      </c>
      <c r="AFI100" s="24">
        <f t="shared" si="1226"/>
        <v>0</v>
      </c>
      <c r="AFN100" s="24">
        <f t="shared" si="1227"/>
        <v>0</v>
      </c>
      <c r="AFO100" s="24">
        <f t="shared" si="1228"/>
        <v>0</v>
      </c>
      <c r="AFP100" s="24">
        <f t="shared" si="1229"/>
        <v>0</v>
      </c>
      <c r="AFU100" s="24">
        <f t="shared" si="1230"/>
        <v>0</v>
      </c>
      <c r="AFV100" s="24">
        <f t="shared" si="1231"/>
        <v>0</v>
      </c>
      <c r="AFW100" s="24">
        <f t="shared" si="1232"/>
        <v>0</v>
      </c>
      <c r="AGB100" s="24">
        <f t="shared" si="1233"/>
        <v>0</v>
      </c>
      <c r="AGC100" s="24">
        <f t="shared" si="1234"/>
        <v>0</v>
      </c>
      <c r="AGD100" s="24">
        <f t="shared" si="1235"/>
        <v>0</v>
      </c>
      <c r="AGI100" s="24">
        <f t="shared" si="1236"/>
        <v>0</v>
      </c>
      <c r="AGJ100" s="24">
        <f t="shared" si="1237"/>
        <v>0</v>
      </c>
      <c r="AGK100" s="24">
        <f t="shared" si="1238"/>
        <v>0</v>
      </c>
      <c r="AGP100" s="24">
        <f t="shared" si="1239"/>
        <v>0</v>
      </c>
      <c r="AGQ100" s="24">
        <f t="shared" si="1240"/>
        <v>0</v>
      </c>
      <c r="AGR100" s="24">
        <f t="shared" si="1241"/>
        <v>0</v>
      </c>
      <c r="AGW100" s="24">
        <f t="shared" si="1242"/>
        <v>0</v>
      </c>
      <c r="AGX100" s="24">
        <f t="shared" si="1243"/>
        <v>0</v>
      </c>
      <c r="AGY100" s="24">
        <f t="shared" si="1244"/>
        <v>0</v>
      </c>
      <c r="AHD100" s="24">
        <f t="shared" si="1245"/>
        <v>0</v>
      </c>
      <c r="AHE100" s="24">
        <f t="shared" si="1246"/>
        <v>0</v>
      </c>
      <c r="AHF100" s="24">
        <f t="shared" si="1247"/>
        <v>0</v>
      </c>
      <c r="AHK100" s="24">
        <f t="shared" si="1248"/>
        <v>0</v>
      </c>
      <c r="AHL100" s="24">
        <f t="shared" si="1249"/>
        <v>0</v>
      </c>
      <c r="AHM100" s="24">
        <f t="shared" si="1250"/>
        <v>0</v>
      </c>
      <c r="AHR100" s="24">
        <f t="shared" si="1251"/>
        <v>0</v>
      </c>
      <c r="AHS100" s="24">
        <f t="shared" si="1252"/>
        <v>0</v>
      </c>
      <c r="AHT100" s="24">
        <f t="shared" si="1253"/>
        <v>0</v>
      </c>
      <c r="AHY100" s="24">
        <f t="shared" si="1254"/>
        <v>0</v>
      </c>
      <c r="AHZ100" s="24">
        <f t="shared" si="1255"/>
        <v>0</v>
      </c>
      <c r="AIA100" s="24">
        <f t="shared" si="1256"/>
        <v>0</v>
      </c>
      <c r="AIF100" s="24">
        <f t="shared" si="1257"/>
        <v>0</v>
      </c>
      <c r="AIG100" s="24">
        <f t="shared" si="1258"/>
        <v>0</v>
      </c>
      <c r="AIH100" s="24">
        <f t="shared" si="1259"/>
        <v>0</v>
      </c>
      <c r="AIM100" s="24">
        <f t="shared" si="1260"/>
        <v>0</v>
      </c>
      <c r="AIN100" s="24">
        <f t="shared" si="1261"/>
        <v>0</v>
      </c>
      <c r="AIO100" s="24">
        <f t="shared" si="1262"/>
        <v>0</v>
      </c>
      <c r="AIT100" s="24">
        <f t="shared" si="1263"/>
        <v>0</v>
      </c>
      <c r="AIU100" s="24">
        <f t="shared" si="1264"/>
        <v>0</v>
      </c>
      <c r="AIV100" s="24">
        <f t="shared" si="1265"/>
        <v>0</v>
      </c>
      <c r="AJA100" s="24">
        <f t="shared" si="1266"/>
        <v>0</v>
      </c>
      <c r="AJB100" s="24">
        <f t="shared" si="1267"/>
        <v>0</v>
      </c>
      <c r="AJC100" s="24">
        <f t="shared" si="1268"/>
        <v>0</v>
      </c>
      <c r="AJH100" s="24">
        <f t="shared" si="1269"/>
        <v>0</v>
      </c>
      <c r="AJI100" s="24">
        <f t="shared" si="1270"/>
        <v>0</v>
      </c>
      <c r="AJJ100" s="24">
        <f t="shared" si="1271"/>
        <v>0</v>
      </c>
      <c r="AJO100" s="24">
        <f t="shared" si="1272"/>
        <v>0</v>
      </c>
      <c r="AJP100" s="24">
        <f t="shared" si="1273"/>
        <v>0</v>
      </c>
      <c r="AJQ100" s="24">
        <f t="shared" si="1274"/>
        <v>0</v>
      </c>
      <c r="AJV100" s="24">
        <f t="shared" si="1275"/>
        <v>0</v>
      </c>
      <c r="AJW100" s="24">
        <f t="shared" si="1276"/>
        <v>0</v>
      </c>
      <c r="AJX100" s="24">
        <f t="shared" si="1277"/>
        <v>0</v>
      </c>
      <c r="AKC100" s="24">
        <f t="shared" si="1278"/>
        <v>0</v>
      </c>
      <c r="AKD100" s="24">
        <f t="shared" si="1279"/>
        <v>0</v>
      </c>
      <c r="AKE100" s="24">
        <f t="shared" si="1280"/>
        <v>0</v>
      </c>
      <c r="AKJ100" s="24">
        <f t="shared" si="1281"/>
        <v>0</v>
      </c>
      <c r="AKK100" s="24">
        <f t="shared" si="1282"/>
        <v>0</v>
      </c>
      <c r="AKL100" s="24">
        <f t="shared" si="1283"/>
        <v>0</v>
      </c>
      <c r="AKQ100" s="24">
        <f t="shared" si="1284"/>
        <v>0</v>
      </c>
      <c r="AKR100" s="24">
        <f t="shared" si="1285"/>
        <v>0</v>
      </c>
      <c r="AKS100" s="24">
        <f t="shared" si="1286"/>
        <v>0</v>
      </c>
      <c r="AKX100" s="24">
        <f t="shared" si="1287"/>
        <v>0</v>
      </c>
      <c r="AKY100" s="24">
        <f t="shared" si="1288"/>
        <v>0</v>
      </c>
      <c r="AKZ100" s="24">
        <f t="shared" si="1289"/>
        <v>0</v>
      </c>
      <c r="ALE100" s="24">
        <f t="shared" si="1290"/>
        <v>0</v>
      </c>
      <c r="ALF100" s="24">
        <f t="shared" si="1291"/>
        <v>0</v>
      </c>
      <c r="ALG100" s="24">
        <f t="shared" si="1292"/>
        <v>0</v>
      </c>
      <c r="ALL100" s="24">
        <f t="shared" si="1293"/>
        <v>0</v>
      </c>
      <c r="ALM100" s="24">
        <f t="shared" si="1294"/>
        <v>0</v>
      </c>
      <c r="ALN100" s="24">
        <f t="shared" si="1295"/>
        <v>0</v>
      </c>
      <c r="ALS100" s="24">
        <f t="shared" si="1296"/>
        <v>0</v>
      </c>
      <c r="ALT100" s="24">
        <f t="shared" si="1297"/>
        <v>0</v>
      </c>
      <c r="ALU100" s="24">
        <f t="shared" si="1298"/>
        <v>0</v>
      </c>
      <c r="ALZ100" s="24">
        <f t="shared" si="1299"/>
        <v>0</v>
      </c>
      <c r="AMA100" s="24">
        <f t="shared" si="1300"/>
        <v>0</v>
      </c>
      <c r="AMB100" s="24">
        <f t="shared" si="1301"/>
        <v>0</v>
      </c>
      <c r="AMG100" s="24">
        <f t="shared" si="1302"/>
        <v>0</v>
      </c>
      <c r="AMH100" s="24">
        <f t="shared" si="1303"/>
        <v>0</v>
      </c>
      <c r="AMI100" s="24">
        <f t="shared" si="1304"/>
        <v>0</v>
      </c>
      <c r="AMN100" s="24">
        <f t="shared" si="1305"/>
        <v>0</v>
      </c>
      <c r="AMO100" s="24">
        <f t="shared" si="1306"/>
        <v>0</v>
      </c>
      <c r="AMP100" s="24">
        <f t="shared" si="1307"/>
        <v>0</v>
      </c>
      <c r="AMU100" s="24">
        <f t="shared" si="1308"/>
        <v>0</v>
      </c>
      <c r="AMV100" s="24">
        <f t="shared" si="1309"/>
        <v>0</v>
      </c>
      <c r="AMW100" s="24">
        <f t="shared" si="1310"/>
        <v>0</v>
      </c>
      <c r="ANB100" s="24">
        <f t="shared" si="1311"/>
        <v>0</v>
      </c>
      <c r="ANC100" s="24">
        <f t="shared" si="1312"/>
        <v>0</v>
      </c>
      <c r="AND100" s="24">
        <f t="shared" si="1313"/>
        <v>0</v>
      </c>
      <c r="ANI100" s="24">
        <f t="shared" si="1314"/>
        <v>0</v>
      </c>
      <c r="ANJ100" s="24">
        <f t="shared" si="1315"/>
        <v>0</v>
      </c>
      <c r="ANK100" s="24">
        <f t="shared" si="1316"/>
        <v>0</v>
      </c>
      <c r="ANP100" s="24">
        <f t="shared" si="1317"/>
        <v>0</v>
      </c>
      <c r="ANQ100" s="24">
        <f t="shared" si="1318"/>
        <v>0</v>
      </c>
      <c r="ANR100" s="24">
        <f t="shared" si="1319"/>
        <v>0</v>
      </c>
      <c r="ANW100" s="24">
        <f t="shared" si="1320"/>
        <v>0</v>
      </c>
      <c r="ANX100" s="24">
        <f t="shared" si="1321"/>
        <v>0</v>
      </c>
      <c r="ANY100" s="24">
        <f t="shared" si="1322"/>
        <v>0</v>
      </c>
      <c r="AOD100" s="24">
        <f t="shared" si="1323"/>
        <v>0</v>
      </c>
      <c r="AOE100" s="24">
        <f t="shared" si="1324"/>
        <v>0</v>
      </c>
      <c r="AOF100" s="24">
        <f t="shared" si="1325"/>
        <v>0</v>
      </c>
      <c r="AOK100" s="24">
        <f t="shared" si="1326"/>
        <v>0</v>
      </c>
      <c r="AOL100" s="24">
        <f t="shared" si="1327"/>
        <v>0</v>
      </c>
      <c r="AOM100" s="24">
        <f t="shared" si="1328"/>
        <v>0</v>
      </c>
      <c r="AOR100" s="24">
        <f t="shared" si="1329"/>
        <v>0</v>
      </c>
      <c r="AOS100" s="24">
        <f t="shared" si="1330"/>
        <v>0</v>
      </c>
      <c r="AOT100" s="24">
        <f t="shared" si="1331"/>
        <v>0</v>
      </c>
      <c r="AOY100" s="24">
        <f t="shared" si="1332"/>
        <v>0</v>
      </c>
      <c r="AOZ100" s="24">
        <f t="shared" si="1333"/>
        <v>0</v>
      </c>
      <c r="APA100" s="24">
        <f t="shared" si="1334"/>
        <v>0</v>
      </c>
      <c r="APF100" s="24">
        <f t="shared" si="1335"/>
        <v>0</v>
      </c>
      <c r="APG100" s="24">
        <f t="shared" si="1336"/>
        <v>0</v>
      </c>
      <c r="APH100" s="24">
        <f t="shared" si="1337"/>
        <v>0</v>
      </c>
      <c r="APM100" s="24">
        <f t="shared" si="1338"/>
        <v>0</v>
      </c>
      <c r="APN100" s="24">
        <f t="shared" si="1339"/>
        <v>0</v>
      </c>
      <c r="APO100" s="24">
        <f t="shared" si="1340"/>
        <v>0</v>
      </c>
      <c r="APT100" s="24">
        <f t="shared" si="1341"/>
        <v>0</v>
      </c>
      <c r="APU100" s="24">
        <f t="shared" si="1342"/>
        <v>0</v>
      </c>
      <c r="APV100" s="24">
        <f t="shared" si="1343"/>
        <v>0</v>
      </c>
      <c r="AQA100" s="24">
        <f t="shared" si="1344"/>
        <v>0</v>
      </c>
      <c r="AQB100" s="24">
        <f t="shared" si="1345"/>
        <v>0</v>
      </c>
      <c r="AQC100" s="24">
        <f t="shared" si="1346"/>
        <v>0</v>
      </c>
      <c r="AQH100" s="24">
        <f t="shared" si="1347"/>
        <v>0</v>
      </c>
      <c r="AQI100" s="24">
        <f t="shared" si="1348"/>
        <v>0</v>
      </c>
      <c r="AQJ100" s="24">
        <f t="shared" si="1349"/>
        <v>0</v>
      </c>
      <c r="AQO100" s="24">
        <f t="shared" si="1350"/>
        <v>0</v>
      </c>
      <c r="AQP100" s="24">
        <f t="shared" si="1351"/>
        <v>0</v>
      </c>
      <c r="AQQ100" s="24">
        <f t="shared" si="1352"/>
        <v>0</v>
      </c>
      <c r="AQV100" s="24">
        <f t="shared" si="1353"/>
        <v>0</v>
      </c>
      <c r="AQW100" s="24">
        <f t="shared" si="1354"/>
        <v>0</v>
      </c>
      <c r="AQX100" s="24">
        <f t="shared" si="1355"/>
        <v>0</v>
      </c>
      <c r="ARC100" s="24">
        <f t="shared" si="1356"/>
        <v>0</v>
      </c>
      <c r="ARD100" s="24">
        <f t="shared" si="1357"/>
        <v>0</v>
      </c>
      <c r="ARE100" s="24">
        <f t="shared" si="1358"/>
        <v>0</v>
      </c>
      <c r="ARJ100" s="24">
        <f t="shared" si="1359"/>
        <v>0</v>
      </c>
      <c r="ARK100" s="24">
        <f t="shared" si="1360"/>
        <v>0</v>
      </c>
      <c r="ARL100" s="24">
        <f t="shared" si="1361"/>
        <v>0</v>
      </c>
      <c r="ARQ100" s="24">
        <f t="shared" si="1362"/>
        <v>0</v>
      </c>
      <c r="ARR100" s="24">
        <f t="shared" si="1363"/>
        <v>0</v>
      </c>
      <c r="ARS100" s="24">
        <f t="shared" si="1364"/>
        <v>0</v>
      </c>
      <c r="ARX100" s="24">
        <f t="shared" si="1365"/>
        <v>0</v>
      </c>
      <c r="ARY100" s="24">
        <f t="shared" si="1366"/>
        <v>0</v>
      </c>
      <c r="ARZ100" s="24">
        <f t="shared" si="1367"/>
        <v>0</v>
      </c>
      <c r="ASE100" s="24">
        <f t="shared" si="1368"/>
        <v>0</v>
      </c>
      <c r="ASF100" s="24">
        <f t="shared" si="1369"/>
        <v>0</v>
      </c>
      <c r="ASG100" s="24">
        <f t="shared" si="1370"/>
        <v>0</v>
      </c>
      <c r="ASL100" s="24">
        <f t="shared" si="1371"/>
        <v>0</v>
      </c>
      <c r="ASM100" s="24">
        <f t="shared" si="1372"/>
        <v>0</v>
      </c>
      <c r="ASN100" s="24">
        <f t="shared" si="1373"/>
        <v>0</v>
      </c>
      <c r="ASS100" s="24">
        <f t="shared" si="1374"/>
        <v>0</v>
      </c>
      <c r="AST100" s="24">
        <f t="shared" si="1375"/>
        <v>0</v>
      </c>
      <c r="ASU100" s="24">
        <f t="shared" si="1376"/>
        <v>0</v>
      </c>
      <c r="ASZ100" s="24">
        <f t="shared" si="1377"/>
        <v>0</v>
      </c>
      <c r="ATA100" s="24">
        <f t="shared" si="1378"/>
        <v>0</v>
      </c>
      <c r="ATB100" s="24">
        <f t="shared" si="1379"/>
        <v>0</v>
      </c>
      <c r="ATG100" s="24">
        <f t="shared" si="1380"/>
        <v>0</v>
      </c>
      <c r="ATH100" s="24">
        <f t="shared" si="1381"/>
        <v>0</v>
      </c>
      <c r="ATI100" s="24">
        <f t="shared" si="1382"/>
        <v>0</v>
      </c>
      <c r="ATN100" s="24">
        <f t="shared" si="1383"/>
        <v>0</v>
      </c>
      <c r="ATO100" s="24">
        <f t="shared" si="1384"/>
        <v>0</v>
      </c>
      <c r="ATP100" s="24">
        <f t="shared" si="1385"/>
        <v>0</v>
      </c>
      <c r="ATU100" s="24">
        <f t="shared" si="1386"/>
        <v>0</v>
      </c>
      <c r="ATV100" s="24">
        <f t="shared" si="1387"/>
        <v>0</v>
      </c>
      <c r="ATW100" s="24">
        <f t="shared" si="1388"/>
        <v>0</v>
      </c>
      <c r="AUB100" s="24">
        <f t="shared" si="1389"/>
        <v>0</v>
      </c>
      <c r="AUC100" s="24">
        <f t="shared" si="1390"/>
        <v>0</v>
      </c>
      <c r="AUD100" s="24">
        <f t="shared" si="1391"/>
        <v>0</v>
      </c>
      <c r="AUI100" s="24">
        <f t="shared" si="1392"/>
        <v>0</v>
      </c>
      <c r="AUJ100" s="24">
        <f t="shared" si="1393"/>
        <v>0</v>
      </c>
      <c r="AUK100" s="24">
        <f t="shared" si="1394"/>
        <v>0</v>
      </c>
      <c r="AUP100" s="24">
        <f t="shared" si="1395"/>
        <v>0</v>
      </c>
      <c r="AUQ100" s="24">
        <f t="shared" si="1396"/>
        <v>0</v>
      </c>
      <c r="AUR100" s="24">
        <f t="shared" si="1397"/>
        <v>0</v>
      </c>
      <c r="AUW100" s="24">
        <f t="shared" si="1398"/>
        <v>0</v>
      </c>
      <c r="AUX100" s="24">
        <f t="shared" si="1399"/>
        <v>0</v>
      </c>
      <c r="AUY100" s="24">
        <f t="shared" si="1400"/>
        <v>0</v>
      </c>
      <c r="AVD100" s="24">
        <f t="shared" si="1401"/>
        <v>0</v>
      </c>
      <c r="AVE100" s="24">
        <f t="shared" si="1402"/>
        <v>0</v>
      </c>
      <c r="AVF100" s="24">
        <f t="shared" si="1403"/>
        <v>0</v>
      </c>
      <c r="AVK100" s="24">
        <f t="shared" si="1404"/>
        <v>0</v>
      </c>
      <c r="AVL100" s="24">
        <f t="shared" si="1405"/>
        <v>0</v>
      </c>
      <c r="AVM100" s="24">
        <f t="shared" si="1406"/>
        <v>0</v>
      </c>
      <c r="AVR100" s="24">
        <f t="shared" si="1407"/>
        <v>0</v>
      </c>
      <c r="AVS100" s="24">
        <f t="shared" si="1408"/>
        <v>0</v>
      </c>
      <c r="AVT100" s="24">
        <f t="shared" si="1409"/>
        <v>0</v>
      </c>
      <c r="AVY100" s="24">
        <f t="shared" si="1410"/>
        <v>0</v>
      </c>
      <c r="AVZ100" s="24">
        <f t="shared" si="1411"/>
        <v>0</v>
      </c>
      <c r="AWA100" s="24">
        <f t="shared" si="1412"/>
        <v>0</v>
      </c>
      <c r="AWF100" s="24">
        <f t="shared" si="1413"/>
        <v>0</v>
      </c>
      <c r="AWG100" s="24">
        <f t="shared" si="1414"/>
        <v>0</v>
      </c>
      <c r="AWH100" s="24">
        <f t="shared" si="1415"/>
        <v>0</v>
      </c>
      <c r="AWM100" s="24">
        <f t="shared" si="1416"/>
        <v>0</v>
      </c>
      <c r="AWN100" s="24">
        <f t="shared" si="1417"/>
        <v>0</v>
      </c>
      <c r="AWO100" s="24">
        <f t="shared" si="1418"/>
        <v>0</v>
      </c>
      <c r="AWT100" s="24">
        <f t="shared" si="1419"/>
        <v>0</v>
      </c>
      <c r="AWU100" s="24">
        <f t="shared" si="1420"/>
        <v>0</v>
      </c>
      <c r="AWV100" s="24">
        <f t="shared" si="1421"/>
        <v>0</v>
      </c>
      <c r="AXA100" s="24">
        <f t="shared" si="1422"/>
        <v>0</v>
      </c>
      <c r="AXB100" s="24">
        <f t="shared" si="1423"/>
        <v>0</v>
      </c>
      <c r="AXC100" s="24">
        <f t="shared" si="1424"/>
        <v>0</v>
      </c>
      <c r="AXH100" s="24">
        <f t="shared" si="1425"/>
        <v>0</v>
      </c>
      <c r="AXI100" s="24">
        <f t="shared" si="1426"/>
        <v>0</v>
      </c>
      <c r="AXJ100" s="24">
        <f t="shared" si="1427"/>
        <v>0</v>
      </c>
      <c r="AXO100" s="24">
        <f t="shared" si="1428"/>
        <v>0</v>
      </c>
      <c r="AXP100" s="24">
        <f t="shared" si="1429"/>
        <v>0</v>
      </c>
      <c r="AXQ100" s="24">
        <f t="shared" si="1430"/>
        <v>0</v>
      </c>
      <c r="AXV100" s="24">
        <f t="shared" si="1431"/>
        <v>0</v>
      </c>
      <c r="AXW100" s="24">
        <f t="shared" si="1432"/>
        <v>0</v>
      </c>
      <c r="AXX100" s="24">
        <f t="shared" si="1433"/>
        <v>0</v>
      </c>
      <c r="AYC100" s="24">
        <f t="shared" si="1434"/>
        <v>0</v>
      </c>
      <c r="AYD100" s="24">
        <f t="shared" si="1435"/>
        <v>0</v>
      </c>
      <c r="AYE100" s="24">
        <f t="shared" si="1436"/>
        <v>0</v>
      </c>
      <c r="AYJ100" s="24">
        <f t="shared" si="1437"/>
        <v>0</v>
      </c>
      <c r="AYK100" s="24">
        <f t="shared" si="1438"/>
        <v>0</v>
      </c>
      <c r="AYL100" s="24">
        <f t="shared" si="1439"/>
        <v>0</v>
      </c>
      <c r="AYQ100" s="24">
        <f t="shared" si="1440"/>
        <v>0</v>
      </c>
      <c r="AYR100" s="24">
        <f t="shared" si="1441"/>
        <v>0</v>
      </c>
      <c r="AYS100" s="24">
        <f t="shared" si="1442"/>
        <v>0</v>
      </c>
      <c r="AYX100" s="24">
        <f t="shared" si="1443"/>
        <v>0</v>
      </c>
      <c r="AYY100" s="24">
        <f t="shared" si="1444"/>
        <v>0</v>
      </c>
      <c r="AYZ100" s="24">
        <f t="shared" si="1445"/>
        <v>0</v>
      </c>
      <c r="AZE100" s="24">
        <f t="shared" si="1446"/>
        <v>0</v>
      </c>
      <c r="AZF100" s="24">
        <f t="shared" si="1447"/>
        <v>0</v>
      </c>
      <c r="AZG100" s="24">
        <f t="shared" si="1448"/>
        <v>0</v>
      </c>
      <c r="AZL100" s="24">
        <f t="shared" si="1449"/>
        <v>0</v>
      </c>
      <c r="AZM100" s="24">
        <f t="shared" si="1450"/>
        <v>0</v>
      </c>
      <c r="AZN100" s="24">
        <f t="shared" si="1451"/>
        <v>0</v>
      </c>
      <c r="AZS100" s="24">
        <f t="shared" si="1452"/>
        <v>0</v>
      </c>
      <c r="AZT100" s="24">
        <f t="shared" si="1453"/>
        <v>0</v>
      </c>
      <c r="AZU100" s="24">
        <f t="shared" si="1454"/>
        <v>0</v>
      </c>
      <c r="AZZ100" s="24">
        <f t="shared" si="1455"/>
        <v>0</v>
      </c>
      <c r="BAA100" s="24">
        <f t="shared" si="1456"/>
        <v>0</v>
      </c>
      <c r="BAB100" s="24">
        <f t="shared" si="1457"/>
        <v>0</v>
      </c>
      <c r="BAG100" s="24">
        <f t="shared" si="1458"/>
        <v>0</v>
      </c>
      <c r="BAH100" s="24">
        <f t="shared" si="1459"/>
        <v>0</v>
      </c>
      <c r="BAI100" s="24">
        <f t="shared" si="1460"/>
        <v>0</v>
      </c>
      <c r="BAN100" s="24">
        <f t="shared" si="1461"/>
        <v>0</v>
      </c>
      <c r="BAO100" s="24">
        <f t="shared" si="1462"/>
        <v>0</v>
      </c>
      <c r="BAP100" s="24">
        <f t="shared" si="1463"/>
        <v>0</v>
      </c>
      <c r="BAU100" s="24">
        <f t="shared" si="1464"/>
        <v>0</v>
      </c>
      <c r="BAV100" s="24">
        <f t="shared" si="1465"/>
        <v>0</v>
      </c>
      <c r="BAW100" s="24">
        <f t="shared" si="1466"/>
        <v>0</v>
      </c>
      <c r="BBB100" s="24">
        <f t="shared" si="1467"/>
        <v>0</v>
      </c>
      <c r="BBC100" s="24">
        <f t="shared" si="1468"/>
        <v>0</v>
      </c>
      <c r="BBD100" s="24">
        <f t="shared" si="1469"/>
        <v>0</v>
      </c>
      <c r="BBI100" s="24">
        <f t="shared" si="1470"/>
        <v>0</v>
      </c>
      <c r="BBJ100" s="24">
        <f t="shared" si="1471"/>
        <v>0</v>
      </c>
      <c r="BBK100" s="24">
        <f t="shared" si="1472"/>
        <v>0</v>
      </c>
      <c r="BBP100" s="24">
        <f t="shared" si="1473"/>
        <v>0</v>
      </c>
      <c r="BBQ100" s="24">
        <f t="shared" si="1474"/>
        <v>0</v>
      </c>
      <c r="BBR100" s="24">
        <f t="shared" si="1475"/>
        <v>0</v>
      </c>
      <c r="BBW100" s="24">
        <f t="shared" si="1476"/>
        <v>0</v>
      </c>
      <c r="BBX100" s="24">
        <f t="shared" si="1477"/>
        <v>0</v>
      </c>
      <c r="BBY100" s="24">
        <f t="shared" si="1478"/>
        <v>0</v>
      </c>
      <c r="BCD100" s="24">
        <f t="shared" si="1479"/>
        <v>0</v>
      </c>
      <c r="BCE100" s="24">
        <f t="shared" si="1480"/>
        <v>0</v>
      </c>
      <c r="BCF100" s="24">
        <f t="shared" si="1481"/>
        <v>0</v>
      </c>
      <c r="BCK100" s="24">
        <f t="shared" si="1482"/>
        <v>0</v>
      </c>
      <c r="BCL100" s="24">
        <f t="shared" si="1483"/>
        <v>0</v>
      </c>
      <c r="BCM100" s="24">
        <f t="shared" si="1484"/>
        <v>0</v>
      </c>
      <c r="BCR100" s="24">
        <f t="shared" si="1485"/>
        <v>0</v>
      </c>
      <c r="BCS100" s="24">
        <f t="shared" si="1486"/>
        <v>0</v>
      </c>
      <c r="BCT100" s="24">
        <f t="shared" si="1487"/>
        <v>0</v>
      </c>
      <c r="BCY100" s="24">
        <f t="shared" si="1488"/>
        <v>0</v>
      </c>
      <c r="BCZ100" s="24">
        <f t="shared" si="1489"/>
        <v>0</v>
      </c>
      <c r="BDA100" s="24">
        <f t="shared" si="1490"/>
        <v>0</v>
      </c>
      <c r="BDF100" s="24">
        <f t="shared" si="1491"/>
        <v>0</v>
      </c>
      <c r="BDG100" s="24">
        <f t="shared" si="1492"/>
        <v>0</v>
      </c>
      <c r="BDH100" s="24">
        <f t="shared" si="1493"/>
        <v>0</v>
      </c>
      <c r="BDM100" s="24">
        <f t="shared" si="1494"/>
        <v>0</v>
      </c>
      <c r="BDN100" s="24">
        <f t="shared" si="1495"/>
        <v>0</v>
      </c>
      <c r="BDO100" s="24">
        <f t="shared" si="1496"/>
        <v>0</v>
      </c>
      <c r="BDT100" s="24">
        <f t="shared" si="1497"/>
        <v>0</v>
      </c>
      <c r="BDU100" s="24">
        <f t="shared" si="1498"/>
        <v>0</v>
      </c>
      <c r="BDV100" s="24">
        <f t="shared" si="1499"/>
        <v>0</v>
      </c>
      <c r="BEA100" s="24">
        <f t="shared" si="1500"/>
        <v>0</v>
      </c>
      <c r="BEB100" s="24">
        <f t="shared" si="1501"/>
        <v>0</v>
      </c>
      <c r="BEC100" s="24">
        <f t="shared" si="1502"/>
        <v>0</v>
      </c>
      <c r="BEH100" s="24">
        <f t="shared" si="1503"/>
        <v>0</v>
      </c>
      <c r="BEI100" s="24">
        <f t="shared" si="1504"/>
        <v>0</v>
      </c>
      <c r="BEJ100" s="24">
        <f t="shared" si="1505"/>
        <v>0</v>
      </c>
      <c r="BEO100" s="24">
        <f t="shared" si="1506"/>
        <v>0</v>
      </c>
      <c r="BEP100" s="24">
        <f t="shared" si="1507"/>
        <v>0</v>
      </c>
      <c r="BEQ100" s="24">
        <f t="shared" si="1508"/>
        <v>0</v>
      </c>
      <c r="BEV100" s="24">
        <f t="shared" si="1509"/>
        <v>0</v>
      </c>
      <c r="BEW100" s="24">
        <f t="shared" si="1510"/>
        <v>0</v>
      </c>
      <c r="BEX100" s="24">
        <f t="shared" si="1511"/>
        <v>0</v>
      </c>
      <c r="BFC100" s="24">
        <f t="shared" si="1512"/>
        <v>0</v>
      </c>
      <c r="BFD100" s="24">
        <f t="shared" si="1513"/>
        <v>0</v>
      </c>
      <c r="BFE100" s="24">
        <f t="shared" si="1514"/>
        <v>0</v>
      </c>
      <c r="BFJ100" s="24">
        <f t="shared" si="1515"/>
        <v>0</v>
      </c>
      <c r="BFK100" s="24">
        <f t="shared" si="1516"/>
        <v>0</v>
      </c>
      <c r="BFL100" s="24">
        <f t="shared" si="1517"/>
        <v>0</v>
      </c>
      <c r="BFQ100" s="24">
        <f t="shared" si="1518"/>
        <v>0</v>
      </c>
      <c r="BFR100" s="24">
        <f t="shared" si="1519"/>
        <v>0</v>
      </c>
      <c r="BFS100" s="24">
        <f t="shared" si="1520"/>
        <v>0</v>
      </c>
      <c r="BFX100" s="24">
        <f t="shared" si="1521"/>
        <v>0</v>
      </c>
      <c r="BFY100" s="24">
        <f t="shared" si="1522"/>
        <v>0</v>
      </c>
      <c r="BFZ100" s="24">
        <f t="shared" si="1523"/>
        <v>0</v>
      </c>
      <c r="BGE100" s="24">
        <f t="shared" si="1524"/>
        <v>0</v>
      </c>
      <c r="BGF100" s="24">
        <f t="shared" si="1525"/>
        <v>0</v>
      </c>
      <c r="BGG100" s="24">
        <f t="shared" si="1526"/>
        <v>0</v>
      </c>
      <c r="BGL100" s="24">
        <f t="shared" si="1527"/>
        <v>0</v>
      </c>
      <c r="BGM100" s="24">
        <f t="shared" si="1528"/>
        <v>0</v>
      </c>
      <c r="BGN100" s="24">
        <f t="shared" si="1529"/>
        <v>0</v>
      </c>
      <c r="BGS100" s="24">
        <f t="shared" si="1530"/>
        <v>0</v>
      </c>
      <c r="BGT100" s="24">
        <f t="shared" si="1531"/>
        <v>0</v>
      </c>
      <c r="BGU100" s="24">
        <f t="shared" si="1532"/>
        <v>0</v>
      </c>
      <c r="BGZ100" s="24">
        <f t="shared" si="1533"/>
        <v>0</v>
      </c>
      <c r="BHA100" s="24">
        <f t="shared" si="1534"/>
        <v>0</v>
      </c>
      <c r="BHB100" s="24">
        <f t="shared" si="1535"/>
        <v>0</v>
      </c>
      <c r="BHG100" s="24">
        <f t="shared" si="1536"/>
        <v>0</v>
      </c>
      <c r="BHH100" s="24">
        <f t="shared" si="1537"/>
        <v>0</v>
      </c>
      <c r="BHI100" s="24">
        <f t="shared" si="1538"/>
        <v>0</v>
      </c>
      <c r="BHN100" s="24">
        <f t="shared" si="1539"/>
        <v>0</v>
      </c>
      <c r="BHO100" s="24">
        <f t="shared" si="1540"/>
        <v>0</v>
      </c>
      <c r="BHP100" s="24">
        <f t="shared" si="1541"/>
        <v>0</v>
      </c>
      <c r="BHU100" s="24">
        <f t="shared" si="1542"/>
        <v>0</v>
      </c>
      <c r="BHV100" s="24">
        <f t="shared" si="1543"/>
        <v>0</v>
      </c>
      <c r="BHW100" s="24">
        <f t="shared" si="1544"/>
        <v>0</v>
      </c>
      <c r="BIB100" s="24">
        <f t="shared" si="1545"/>
        <v>0</v>
      </c>
      <c r="BIC100" s="24">
        <f t="shared" si="1546"/>
        <v>0</v>
      </c>
      <c r="BID100" s="24">
        <f t="shared" si="1547"/>
        <v>0</v>
      </c>
      <c r="BII100" s="24">
        <f t="shared" si="1548"/>
        <v>0</v>
      </c>
      <c r="BIJ100" s="24">
        <f t="shared" si="1549"/>
        <v>0</v>
      </c>
      <c r="BIK100" s="24">
        <f t="shared" si="1550"/>
        <v>0</v>
      </c>
      <c r="BIP100" s="24">
        <f t="shared" si="1551"/>
        <v>0</v>
      </c>
      <c r="BIQ100" s="24">
        <f t="shared" si="1552"/>
        <v>0</v>
      </c>
      <c r="BIR100" s="24">
        <f t="shared" si="1553"/>
        <v>0</v>
      </c>
      <c r="BIW100" s="24">
        <f t="shared" si="1554"/>
        <v>0</v>
      </c>
      <c r="BIX100" s="24">
        <f t="shared" si="1555"/>
        <v>0</v>
      </c>
      <c r="BIY100" s="24">
        <f t="shared" si="1556"/>
        <v>0</v>
      </c>
      <c r="BJD100" s="24">
        <f t="shared" si="1557"/>
        <v>0</v>
      </c>
      <c r="BJE100" s="24">
        <f t="shared" si="1558"/>
        <v>0</v>
      </c>
      <c r="BJF100" s="24">
        <f t="shared" si="1559"/>
        <v>0</v>
      </c>
      <c r="BJK100" s="24">
        <f t="shared" si="1560"/>
        <v>0</v>
      </c>
      <c r="BJL100" s="24">
        <f t="shared" si="1561"/>
        <v>0</v>
      </c>
      <c r="BJM100" s="24">
        <f t="shared" si="1562"/>
        <v>0</v>
      </c>
      <c r="BJR100" s="24">
        <f t="shared" si="1563"/>
        <v>0</v>
      </c>
      <c r="BJS100" s="24">
        <f t="shared" si="1564"/>
        <v>0</v>
      </c>
      <c r="BJT100" s="24">
        <f t="shared" si="1565"/>
        <v>0</v>
      </c>
      <c r="BJY100" s="24">
        <f t="shared" si="1566"/>
        <v>0</v>
      </c>
      <c r="BJZ100" s="24">
        <f t="shared" si="1567"/>
        <v>0</v>
      </c>
      <c r="BKA100" s="24">
        <f t="shared" si="1568"/>
        <v>0</v>
      </c>
      <c r="BKF100" s="24">
        <f t="shared" si="1569"/>
        <v>0</v>
      </c>
      <c r="BKG100" s="24">
        <f t="shared" si="1570"/>
        <v>0</v>
      </c>
      <c r="BKH100" s="24">
        <f t="shared" si="1571"/>
        <v>0</v>
      </c>
      <c r="BKM100" s="24">
        <f t="shared" si="1572"/>
        <v>0</v>
      </c>
      <c r="BKN100" s="24">
        <f t="shared" si="1573"/>
        <v>0</v>
      </c>
      <c r="BKO100" s="24">
        <f t="shared" si="1574"/>
        <v>0</v>
      </c>
      <c r="BKT100" s="24">
        <f t="shared" si="1575"/>
        <v>0</v>
      </c>
      <c r="BKU100" s="24">
        <f t="shared" si="1576"/>
        <v>0</v>
      </c>
      <c r="BKV100" s="24">
        <f t="shared" si="1577"/>
        <v>0</v>
      </c>
      <c r="BLA100" s="24">
        <f t="shared" si="1578"/>
        <v>0</v>
      </c>
      <c r="BLB100" s="24">
        <f t="shared" si="1579"/>
        <v>0</v>
      </c>
      <c r="BLC100" s="24">
        <f t="shared" si="1580"/>
        <v>0</v>
      </c>
      <c r="BLH100" s="24">
        <f t="shared" si="1581"/>
        <v>0</v>
      </c>
      <c r="BLI100" s="24">
        <f t="shared" si="1582"/>
        <v>0</v>
      </c>
      <c r="BLJ100" s="24">
        <f t="shared" si="1583"/>
        <v>0</v>
      </c>
      <c r="BLO100" s="24">
        <f t="shared" si="1584"/>
        <v>0</v>
      </c>
      <c r="BLP100" s="24">
        <f t="shared" si="1585"/>
        <v>0</v>
      </c>
      <c r="BLQ100" s="24">
        <f t="shared" si="1586"/>
        <v>0</v>
      </c>
      <c r="BLV100" s="24">
        <f t="shared" si="1587"/>
        <v>0</v>
      </c>
      <c r="BLW100" s="24">
        <f t="shared" si="1588"/>
        <v>0</v>
      </c>
      <c r="BLX100" s="24">
        <f t="shared" si="1589"/>
        <v>0</v>
      </c>
      <c r="BMC100" s="24">
        <f t="shared" si="1590"/>
        <v>0</v>
      </c>
      <c r="BMD100" s="24">
        <f t="shared" si="1591"/>
        <v>0</v>
      </c>
      <c r="BME100" s="24">
        <f t="shared" si="1592"/>
        <v>0</v>
      </c>
      <c r="BMJ100" s="24">
        <f t="shared" si="1593"/>
        <v>0</v>
      </c>
      <c r="BMK100" s="24">
        <f t="shared" si="1594"/>
        <v>0</v>
      </c>
      <c r="BML100" s="24">
        <f t="shared" si="1595"/>
        <v>0</v>
      </c>
      <c r="BMQ100" s="24">
        <f t="shared" si="1596"/>
        <v>0</v>
      </c>
      <c r="BMR100" s="24">
        <f t="shared" si="1597"/>
        <v>0</v>
      </c>
      <c r="BMS100" s="24">
        <f t="shared" si="1598"/>
        <v>0</v>
      </c>
      <c r="BMX100" s="24">
        <f t="shared" si="1599"/>
        <v>0</v>
      </c>
      <c r="BMY100" s="24">
        <f t="shared" si="1600"/>
        <v>0</v>
      </c>
      <c r="BMZ100" s="24">
        <f t="shared" si="1601"/>
        <v>0</v>
      </c>
      <c r="BNE100" s="24">
        <f t="shared" si="1602"/>
        <v>0</v>
      </c>
      <c r="BNF100" s="24">
        <f t="shared" si="1603"/>
        <v>0</v>
      </c>
      <c r="BNG100" s="24">
        <f t="shared" si="1604"/>
        <v>0</v>
      </c>
      <c r="BNL100" s="24">
        <f t="shared" si="1605"/>
        <v>0</v>
      </c>
      <c r="BNM100" s="24">
        <f t="shared" si="1606"/>
        <v>0</v>
      </c>
      <c r="BNN100" s="24">
        <f t="shared" si="1607"/>
        <v>0</v>
      </c>
      <c r="BNS100" s="24">
        <f t="shared" si="1608"/>
        <v>0</v>
      </c>
      <c r="BNT100" s="24">
        <f t="shared" si="1609"/>
        <v>0</v>
      </c>
      <c r="BNU100" s="24">
        <f t="shared" si="1610"/>
        <v>0</v>
      </c>
      <c r="BNZ100" s="24">
        <f t="shared" si="1611"/>
        <v>0</v>
      </c>
      <c r="BOA100" s="24">
        <f t="shared" si="1612"/>
        <v>0</v>
      </c>
      <c r="BOB100" s="24">
        <f t="shared" si="1613"/>
        <v>0</v>
      </c>
      <c r="BOG100" s="24">
        <f t="shared" si="1614"/>
        <v>0</v>
      </c>
      <c r="BOH100" s="24">
        <f t="shared" si="1615"/>
        <v>0</v>
      </c>
      <c r="BOI100" s="24">
        <f t="shared" si="1616"/>
        <v>0</v>
      </c>
      <c r="BON100" s="24">
        <f t="shared" si="1617"/>
        <v>0</v>
      </c>
      <c r="BOO100" s="24">
        <f t="shared" si="1618"/>
        <v>0</v>
      </c>
      <c r="BOP100" s="24">
        <f t="shared" si="1619"/>
        <v>0</v>
      </c>
      <c r="BOU100" s="24">
        <f t="shared" si="1620"/>
        <v>0</v>
      </c>
      <c r="BOV100" s="24">
        <f t="shared" si="1621"/>
        <v>0</v>
      </c>
      <c r="BOW100" s="24">
        <f t="shared" si="1622"/>
        <v>0</v>
      </c>
      <c r="BPB100" s="24">
        <f t="shared" si="1623"/>
        <v>0</v>
      </c>
      <c r="BPC100" s="24">
        <f t="shared" si="1624"/>
        <v>0</v>
      </c>
      <c r="BPD100" s="24">
        <f t="shared" si="1625"/>
        <v>0</v>
      </c>
      <c r="BPI100" s="24">
        <f t="shared" si="1626"/>
        <v>0</v>
      </c>
      <c r="BPJ100" s="24">
        <f t="shared" si="1627"/>
        <v>0</v>
      </c>
      <c r="BPK100" s="24">
        <f t="shared" si="1628"/>
        <v>0</v>
      </c>
      <c r="BPP100" s="24">
        <f t="shared" si="1629"/>
        <v>0</v>
      </c>
      <c r="BPQ100" s="24">
        <f t="shared" si="1630"/>
        <v>0</v>
      </c>
      <c r="BPR100" s="24">
        <f t="shared" si="1631"/>
        <v>0</v>
      </c>
      <c r="BPW100" s="24">
        <f t="shared" si="1632"/>
        <v>0</v>
      </c>
      <c r="BPX100" s="24">
        <f t="shared" si="1633"/>
        <v>0</v>
      </c>
      <c r="BPY100" s="24">
        <f t="shared" si="1634"/>
        <v>0</v>
      </c>
      <c r="BQD100" s="24">
        <f t="shared" si="1635"/>
        <v>0</v>
      </c>
      <c r="BQE100" s="24">
        <f t="shared" si="1636"/>
        <v>0</v>
      </c>
      <c r="BQF100" s="24">
        <f t="shared" si="1637"/>
        <v>0</v>
      </c>
      <c r="BQK100" s="24">
        <f t="shared" si="1638"/>
        <v>0</v>
      </c>
      <c r="BQL100" s="24">
        <f t="shared" si="1639"/>
        <v>0</v>
      </c>
      <c r="BQM100" s="24">
        <f t="shared" si="1640"/>
        <v>0</v>
      </c>
      <c r="BQR100" s="24">
        <f t="shared" si="1641"/>
        <v>0</v>
      </c>
      <c r="BQS100" s="24">
        <f t="shared" si="1642"/>
        <v>0</v>
      </c>
      <c r="BQT100" s="24">
        <f t="shared" si="1643"/>
        <v>0</v>
      </c>
      <c r="BQY100" s="24">
        <f t="shared" si="1644"/>
        <v>0</v>
      </c>
      <c r="BQZ100" s="24">
        <f t="shared" si="1645"/>
        <v>0</v>
      </c>
      <c r="BRA100" s="24">
        <f t="shared" si="1646"/>
        <v>0</v>
      </c>
      <c r="BRF100" s="24">
        <f t="shared" si="1647"/>
        <v>0</v>
      </c>
      <c r="BRG100" s="24">
        <f t="shared" si="1648"/>
        <v>0</v>
      </c>
      <c r="BRH100" s="24">
        <f t="shared" si="1649"/>
        <v>0</v>
      </c>
      <c r="BRM100" s="24">
        <f t="shared" si="1650"/>
        <v>0</v>
      </c>
      <c r="BRN100" s="24">
        <f t="shared" si="1651"/>
        <v>0</v>
      </c>
      <c r="BRO100" s="24">
        <f t="shared" si="1652"/>
        <v>0</v>
      </c>
      <c r="BRT100" s="24">
        <f t="shared" si="1653"/>
        <v>0</v>
      </c>
      <c r="BRU100" s="24">
        <f t="shared" si="1654"/>
        <v>0</v>
      </c>
      <c r="BRV100" s="24">
        <f t="shared" si="1655"/>
        <v>0</v>
      </c>
      <c r="BSA100" s="24">
        <f t="shared" si="1656"/>
        <v>0</v>
      </c>
      <c r="BSB100" s="24">
        <f t="shared" si="1657"/>
        <v>0</v>
      </c>
      <c r="BSC100" s="24">
        <f t="shared" si="1658"/>
        <v>0</v>
      </c>
      <c r="BSH100" s="24">
        <f t="shared" si="1659"/>
        <v>0</v>
      </c>
      <c r="BSI100" s="24">
        <f t="shared" si="1660"/>
        <v>0</v>
      </c>
      <c r="BSJ100" s="24">
        <f t="shared" si="1661"/>
        <v>0</v>
      </c>
      <c r="BSO100" s="24">
        <f t="shared" si="1662"/>
        <v>0</v>
      </c>
      <c r="BSP100" s="24">
        <f t="shared" si="1663"/>
        <v>0</v>
      </c>
      <c r="BSQ100" s="24">
        <f t="shared" si="1664"/>
        <v>0</v>
      </c>
      <c r="BSV100" s="24">
        <f t="shared" si="1665"/>
        <v>0</v>
      </c>
      <c r="BSW100" s="24">
        <f t="shared" si="1666"/>
        <v>0</v>
      </c>
      <c r="BSX100" s="24">
        <f t="shared" si="1667"/>
        <v>0</v>
      </c>
      <c r="BTC100" s="24">
        <f t="shared" si="1668"/>
        <v>0</v>
      </c>
      <c r="BTD100" s="24">
        <f t="shared" si="1669"/>
        <v>0</v>
      </c>
      <c r="BTE100" s="24">
        <f t="shared" si="1670"/>
        <v>0</v>
      </c>
      <c r="BTJ100" s="24">
        <f t="shared" si="1671"/>
        <v>0</v>
      </c>
      <c r="BTK100" s="24">
        <f t="shared" si="1672"/>
        <v>0</v>
      </c>
      <c r="BTL100" s="24">
        <f t="shared" si="1673"/>
        <v>0</v>
      </c>
      <c r="BTQ100" s="24">
        <f t="shared" si="1674"/>
        <v>0</v>
      </c>
      <c r="BTR100" s="24">
        <f t="shared" si="1675"/>
        <v>0</v>
      </c>
      <c r="BTS100" s="24">
        <f t="shared" si="1676"/>
        <v>0</v>
      </c>
      <c r="BTX100" s="24">
        <f t="shared" si="1677"/>
        <v>0</v>
      </c>
      <c r="BTY100" s="24">
        <f t="shared" si="1678"/>
        <v>0</v>
      </c>
      <c r="BTZ100" s="24">
        <f t="shared" si="1679"/>
        <v>0</v>
      </c>
      <c r="BUE100" s="24">
        <f t="shared" si="1680"/>
        <v>0</v>
      </c>
      <c r="BUF100" s="24">
        <f t="shared" si="1681"/>
        <v>0</v>
      </c>
      <c r="BUG100" s="24">
        <f t="shared" si="1682"/>
        <v>0</v>
      </c>
      <c r="BUL100" s="24">
        <f t="shared" si="1683"/>
        <v>0</v>
      </c>
      <c r="BUM100" s="24">
        <f t="shared" si="1684"/>
        <v>0</v>
      </c>
      <c r="BUN100" s="24">
        <f t="shared" si="1685"/>
        <v>0</v>
      </c>
      <c r="BUS100" s="24">
        <f t="shared" si="1686"/>
        <v>0</v>
      </c>
      <c r="BUT100" s="24">
        <f t="shared" si="1687"/>
        <v>0</v>
      </c>
      <c r="BUU100" s="24">
        <f t="shared" si="1688"/>
        <v>0</v>
      </c>
      <c r="BUZ100" s="24">
        <f t="shared" si="1689"/>
        <v>0</v>
      </c>
      <c r="BVA100" s="24">
        <f t="shared" si="1690"/>
        <v>0</v>
      </c>
      <c r="BVB100" s="24">
        <f t="shared" si="1691"/>
        <v>0</v>
      </c>
      <c r="BVG100" s="24">
        <f t="shared" si="1692"/>
        <v>0</v>
      </c>
      <c r="BVH100" s="24">
        <f t="shared" si="1693"/>
        <v>0</v>
      </c>
      <c r="BVI100" s="24">
        <f t="shared" si="1694"/>
        <v>0</v>
      </c>
      <c r="BVN100" s="24">
        <f t="shared" si="1695"/>
        <v>0</v>
      </c>
      <c r="BVO100" s="24">
        <f t="shared" si="1696"/>
        <v>0</v>
      </c>
      <c r="BVP100" s="24">
        <f t="shared" si="1697"/>
        <v>0</v>
      </c>
      <c r="BVU100" s="24">
        <f t="shared" si="1698"/>
        <v>0</v>
      </c>
      <c r="BVV100" s="24">
        <f t="shared" si="1699"/>
        <v>0</v>
      </c>
      <c r="BVW100" s="24">
        <f t="shared" si="1700"/>
        <v>0</v>
      </c>
      <c r="BVX100"/>
      <c r="BVY100"/>
      <c r="BVZ100"/>
      <c r="BWA100"/>
      <c r="BWB100" s="24">
        <f t="shared" si="1701"/>
        <v>0</v>
      </c>
      <c r="BWC100" s="24">
        <f t="shared" si="1702"/>
        <v>0</v>
      </c>
      <c r="BWD100" s="24">
        <f t="shared" si="1703"/>
        <v>0</v>
      </c>
      <c r="BWI100" s="24">
        <f t="shared" si="1704"/>
        <v>0</v>
      </c>
      <c r="BWJ100" s="24">
        <f t="shared" si="1705"/>
        <v>0</v>
      </c>
      <c r="BWK100" s="24">
        <f t="shared" si="1706"/>
        <v>0</v>
      </c>
      <c r="BWP100" s="24">
        <f t="shared" si="1707"/>
        <v>0</v>
      </c>
      <c r="BWQ100" s="24">
        <f t="shared" si="1708"/>
        <v>0</v>
      </c>
      <c r="BWR100" s="24">
        <f t="shared" si="1709"/>
        <v>0</v>
      </c>
      <c r="BWW100" s="24">
        <f t="shared" si="1710"/>
        <v>0</v>
      </c>
      <c r="BWX100" s="24">
        <f t="shared" si="1711"/>
        <v>0</v>
      </c>
      <c r="BWY100" s="24">
        <f t="shared" si="1712"/>
        <v>0</v>
      </c>
      <c r="BXD100" s="24">
        <f t="shared" si="1713"/>
        <v>0</v>
      </c>
      <c r="BXE100" s="24">
        <f t="shared" si="1714"/>
        <v>0</v>
      </c>
      <c r="BXF100" s="24">
        <f t="shared" si="1715"/>
        <v>0</v>
      </c>
      <c r="BXK100" s="24">
        <f t="shared" si="1716"/>
        <v>0</v>
      </c>
      <c r="BXL100" s="24">
        <f t="shared" si="1717"/>
        <v>0</v>
      </c>
      <c r="BXM100" s="24">
        <f t="shared" si="1718"/>
        <v>0</v>
      </c>
      <c r="BXR100" s="24">
        <f t="shared" si="1719"/>
        <v>0</v>
      </c>
      <c r="BXS100" s="24">
        <f t="shared" si="1720"/>
        <v>0</v>
      </c>
      <c r="BXT100" s="24">
        <f t="shared" si="1721"/>
        <v>0</v>
      </c>
      <c r="BXY100" s="24">
        <f t="shared" si="1722"/>
        <v>0</v>
      </c>
      <c r="BXZ100" s="24">
        <f t="shared" si="1723"/>
        <v>0</v>
      </c>
      <c r="BYA100" s="24">
        <f t="shared" si="1724"/>
        <v>0</v>
      </c>
      <c r="BYF100" s="24">
        <f t="shared" si="1725"/>
        <v>0</v>
      </c>
      <c r="BYG100" s="24">
        <f t="shared" si="1726"/>
        <v>0</v>
      </c>
      <c r="BYH100" s="24">
        <f t="shared" si="1727"/>
        <v>0</v>
      </c>
      <c r="BYM100" s="24">
        <f t="shared" si="1728"/>
        <v>0</v>
      </c>
      <c r="BYN100" s="24">
        <f t="shared" si="1729"/>
        <v>0</v>
      </c>
      <c r="BYO100" s="24">
        <f t="shared" si="1730"/>
        <v>0</v>
      </c>
      <c r="BYT100" s="24">
        <f t="shared" si="1731"/>
        <v>0</v>
      </c>
      <c r="BYU100" s="24">
        <f t="shared" si="1732"/>
        <v>0</v>
      </c>
      <c r="BYV100" s="24">
        <f t="shared" si="1733"/>
        <v>0</v>
      </c>
    </row>
    <row r="101" spans="6:1023 1028:2024" x14ac:dyDescent="0.3">
      <c r="F101" s="82">
        <f t="shared" ref="F101:F110" si="1734">B101*C101</f>
        <v>0</v>
      </c>
      <c r="G101" s="82">
        <f t="shared" ref="G101:G110" si="1735">B101*D101</f>
        <v>0</v>
      </c>
      <c r="H101" s="82">
        <f t="shared" ref="H101:H110" si="1736">B101*E101</f>
        <v>0</v>
      </c>
      <c r="M101" s="15">
        <f t="shared" si="870"/>
        <v>0</v>
      </c>
      <c r="N101" s="15">
        <f t="shared" si="871"/>
        <v>0</v>
      </c>
      <c r="O101" s="15">
        <f t="shared" si="872"/>
        <v>0</v>
      </c>
      <c r="T101" s="15">
        <f t="shared" si="873"/>
        <v>0</v>
      </c>
      <c r="U101" s="15">
        <f t="shared" si="874"/>
        <v>0</v>
      </c>
      <c r="V101" s="15">
        <f t="shared" si="875"/>
        <v>0</v>
      </c>
      <c r="AA101" s="15">
        <f t="shared" si="876"/>
        <v>0</v>
      </c>
      <c r="AB101" s="15">
        <f t="shared" si="877"/>
        <v>0</v>
      </c>
      <c r="AC101" s="15">
        <f t="shared" si="878"/>
        <v>0</v>
      </c>
      <c r="AD101" s="16"/>
      <c r="AE101" s="15"/>
      <c r="AF101" s="15"/>
      <c r="AG101" s="15"/>
      <c r="AH101" s="15">
        <f t="shared" si="879"/>
        <v>0</v>
      </c>
      <c r="AI101" s="15">
        <f t="shared" si="880"/>
        <v>0</v>
      </c>
      <c r="AJ101" s="15">
        <f t="shared" si="881"/>
        <v>0</v>
      </c>
      <c r="AO101" s="15">
        <f t="shared" si="882"/>
        <v>0</v>
      </c>
      <c r="AP101" s="15">
        <f t="shared" si="883"/>
        <v>0</v>
      </c>
      <c r="AQ101" s="15">
        <f t="shared" si="884"/>
        <v>0</v>
      </c>
      <c r="AV101" s="15">
        <f t="shared" si="885"/>
        <v>0</v>
      </c>
      <c r="AW101" s="15">
        <f t="shared" si="886"/>
        <v>0</v>
      </c>
      <c r="AX101" s="15">
        <f t="shared" si="887"/>
        <v>0</v>
      </c>
      <c r="BC101" s="15">
        <f t="shared" si="888"/>
        <v>0</v>
      </c>
      <c r="BD101" s="15">
        <f t="shared" si="889"/>
        <v>0</v>
      </c>
      <c r="BE101" s="15">
        <f t="shared" si="890"/>
        <v>0</v>
      </c>
      <c r="BJ101" s="15">
        <f t="shared" si="891"/>
        <v>0</v>
      </c>
      <c r="BK101" s="15">
        <f t="shared" si="892"/>
        <v>0</v>
      </c>
      <c r="BL101" s="15">
        <f t="shared" si="893"/>
        <v>0</v>
      </c>
      <c r="BQ101" s="15">
        <f t="shared" si="894"/>
        <v>0</v>
      </c>
      <c r="BR101" s="15">
        <f t="shared" si="895"/>
        <v>0</v>
      </c>
      <c r="BS101" s="15">
        <f t="shared" si="896"/>
        <v>0</v>
      </c>
      <c r="BX101" s="15">
        <f t="shared" si="897"/>
        <v>0</v>
      </c>
      <c r="BY101" s="15">
        <f t="shared" si="898"/>
        <v>0</v>
      </c>
      <c r="BZ101" s="15">
        <f t="shared" si="899"/>
        <v>0</v>
      </c>
      <c r="CE101" s="15">
        <f t="shared" si="900"/>
        <v>0</v>
      </c>
      <c r="CF101" s="15">
        <f t="shared" si="901"/>
        <v>0</v>
      </c>
      <c r="CG101" s="15">
        <f t="shared" si="902"/>
        <v>0</v>
      </c>
      <c r="CL101" s="30">
        <f t="shared" si="903"/>
        <v>0</v>
      </c>
      <c r="CM101" s="30">
        <f t="shared" si="904"/>
        <v>0</v>
      </c>
      <c r="CN101" s="54">
        <f t="shared" si="905"/>
        <v>0</v>
      </c>
      <c r="CS101" s="30">
        <f t="shared" si="906"/>
        <v>0</v>
      </c>
      <c r="CT101" s="30">
        <f t="shared" si="907"/>
        <v>0</v>
      </c>
      <c r="CU101" s="54">
        <f t="shared" si="908"/>
        <v>0</v>
      </c>
      <c r="CZ101" s="30">
        <f t="shared" si="909"/>
        <v>0</v>
      </c>
      <c r="DA101" s="30">
        <f t="shared" si="910"/>
        <v>0</v>
      </c>
      <c r="DB101" s="54">
        <f t="shared" si="911"/>
        <v>0</v>
      </c>
      <c r="DG101" s="30">
        <f t="shared" si="912"/>
        <v>0</v>
      </c>
      <c r="DH101" s="30">
        <f t="shared" si="913"/>
        <v>0</v>
      </c>
      <c r="DI101" s="54">
        <f t="shared" si="914"/>
        <v>0</v>
      </c>
      <c r="DN101" s="30">
        <f t="shared" si="915"/>
        <v>0</v>
      </c>
      <c r="DO101" s="30">
        <f t="shared" si="916"/>
        <v>0</v>
      </c>
      <c r="DP101" s="54">
        <f t="shared" si="917"/>
        <v>0</v>
      </c>
      <c r="DU101" s="30">
        <f t="shared" si="918"/>
        <v>0</v>
      </c>
      <c r="DV101" s="30">
        <f t="shared" si="919"/>
        <v>0</v>
      </c>
      <c r="DW101" s="54">
        <f t="shared" si="920"/>
        <v>0</v>
      </c>
      <c r="EB101" s="30">
        <f t="shared" si="921"/>
        <v>0</v>
      </c>
      <c r="EC101" s="30">
        <f t="shared" si="922"/>
        <v>0</v>
      </c>
      <c r="ED101" s="54">
        <f t="shared" si="923"/>
        <v>0</v>
      </c>
      <c r="EI101" s="30">
        <f t="shared" si="924"/>
        <v>0</v>
      </c>
      <c r="EJ101" s="30">
        <f t="shared" si="925"/>
        <v>0</v>
      </c>
      <c r="EK101" s="54">
        <f t="shared" si="926"/>
        <v>0</v>
      </c>
      <c r="EP101" s="30">
        <f t="shared" si="927"/>
        <v>0</v>
      </c>
      <c r="EQ101" s="30">
        <f t="shared" si="928"/>
        <v>0</v>
      </c>
      <c r="ER101" s="54">
        <f t="shared" si="929"/>
        <v>0</v>
      </c>
      <c r="EW101" s="30">
        <f t="shared" si="930"/>
        <v>0</v>
      </c>
      <c r="EX101" s="30">
        <f t="shared" si="931"/>
        <v>0</v>
      </c>
      <c r="EY101" s="54">
        <f t="shared" si="932"/>
        <v>0</v>
      </c>
      <c r="FD101" s="30">
        <f t="shared" si="933"/>
        <v>0</v>
      </c>
      <c r="FE101" s="30">
        <f t="shared" si="934"/>
        <v>0</v>
      </c>
      <c r="FF101" s="54">
        <f t="shared" si="935"/>
        <v>0</v>
      </c>
      <c r="FK101" s="30">
        <f t="shared" si="936"/>
        <v>0</v>
      </c>
      <c r="FL101" s="30">
        <f t="shared" si="937"/>
        <v>0</v>
      </c>
      <c r="FM101" s="54">
        <f t="shared" si="938"/>
        <v>0</v>
      </c>
      <c r="FR101" s="30">
        <f t="shared" si="939"/>
        <v>0</v>
      </c>
      <c r="FS101" s="30">
        <f t="shared" si="940"/>
        <v>0</v>
      </c>
      <c r="FT101" s="54">
        <f t="shared" si="941"/>
        <v>0</v>
      </c>
      <c r="FY101" s="30">
        <f t="shared" si="942"/>
        <v>0</v>
      </c>
      <c r="FZ101" s="30">
        <f t="shared" si="943"/>
        <v>0</v>
      </c>
      <c r="GA101" s="54">
        <f t="shared" si="944"/>
        <v>0</v>
      </c>
      <c r="GF101" s="30">
        <f t="shared" si="945"/>
        <v>0</v>
      </c>
      <c r="GG101" s="30">
        <f t="shared" si="946"/>
        <v>0</v>
      </c>
      <c r="GH101" s="54">
        <f t="shared" si="947"/>
        <v>0</v>
      </c>
      <c r="GM101" s="30">
        <f t="shared" si="948"/>
        <v>0</v>
      </c>
      <c r="GN101" s="30">
        <f t="shared" si="949"/>
        <v>0</v>
      </c>
      <c r="GO101" s="54">
        <f t="shared" si="950"/>
        <v>0</v>
      </c>
      <c r="GT101" s="30">
        <f t="shared" si="951"/>
        <v>0</v>
      </c>
      <c r="GU101" s="30">
        <f t="shared" si="952"/>
        <v>0</v>
      </c>
      <c r="GV101" s="54">
        <f t="shared" si="953"/>
        <v>0</v>
      </c>
      <c r="HA101" s="30">
        <f t="shared" si="954"/>
        <v>0</v>
      </c>
      <c r="HB101" s="30">
        <f t="shared" si="955"/>
        <v>0</v>
      </c>
      <c r="HC101" s="54">
        <f t="shared" si="956"/>
        <v>0</v>
      </c>
      <c r="HH101" s="30">
        <f t="shared" si="957"/>
        <v>0</v>
      </c>
      <c r="HI101" s="30">
        <f t="shared" si="958"/>
        <v>0</v>
      </c>
      <c r="HJ101" s="54">
        <f t="shared" si="959"/>
        <v>0</v>
      </c>
      <c r="HO101" s="30">
        <f t="shared" si="960"/>
        <v>0</v>
      </c>
      <c r="HP101" s="30">
        <f t="shared" si="961"/>
        <v>0</v>
      </c>
      <c r="HQ101" s="54">
        <f t="shared" si="962"/>
        <v>0</v>
      </c>
      <c r="HV101" s="30">
        <f t="shared" si="963"/>
        <v>0</v>
      </c>
      <c r="HW101" s="30">
        <f t="shared" si="964"/>
        <v>0</v>
      </c>
      <c r="HX101" s="54">
        <f t="shared" si="965"/>
        <v>0</v>
      </c>
      <c r="IC101" s="30">
        <f t="shared" si="966"/>
        <v>0</v>
      </c>
      <c r="ID101" s="30">
        <f t="shared" si="967"/>
        <v>0</v>
      </c>
      <c r="IE101" s="54">
        <f t="shared" si="968"/>
        <v>0</v>
      </c>
      <c r="IJ101" s="30">
        <f t="shared" si="969"/>
        <v>0</v>
      </c>
      <c r="IK101" s="30">
        <f t="shared" si="970"/>
        <v>0</v>
      </c>
      <c r="IL101" s="54">
        <f t="shared" si="971"/>
        <v>0</v>
      </c>
      <c r="IQ101" s="30">
        <f t="shared" si="972"/>
        <v>0</v>
      </c>
      <c r="IR101" s="30">
        <f t="shared" si="973"/>
        <v>0</v>
      </c>
      <c r="IS101" s="54">
        <f t="shared" si="974"/>
        <v>0</v>
      </c>
      <c r="IX101" s="30">
        <f t="shared" si="975"/>
        <v>0</v>
      </c>
      <c r="IY101" s="30">
        <f t="shared" si="976"/>
        <v>0</v>
      </c>
      <c r="IZ101" s="54">
        <f t="shared" si="977"/>
        <v>0</v>
      </c>
      <c r="JE101" s="15">
        <f t="shared" si="978"/>
        <v>0</v>
      </c>
      <c r="JF101" s="15">
        <f t="shared" si="979"/>
        <v>0</v>
      </c>
      <c r="JG101" s="15">
        <f t="shared" si="980"/>
        <v>0</v>
      </c>
      <c r="JL101" s="24">
        <f t="shared" si="981"/>
        <v>0</v>
      </c>
      <c r="JM101" s="24">
        <f t="shared" si="982"/>
        <v>0</v>
      </c>
      <c r="JN101" s="24">
        <f t="shared" si="983"/>
        <v>0</v>
      </c>
      <c r="JS101" s="24">
        <f t="shared" si="984"/>
        <v>0</v>
      </c>
      <c r="JT101" s="24">
        <f t="shared" si="985"/>
        <v>0</v>
      </c>
      <c r="JU101" s="24">
        <f t="shared" si="986"/>
        <v>0</v>
      </c>
      <c r="JZ101" s="24">
        <f t="shared" si="987"/>
        <v>0</v>
      </c>
      <c r="KA101" s="24">
        <f t="shared" si="988"/>
        <v>0</v>
      </c>
      <c r="KB101" s="24">
        <f t="shared" si="989"/>
        <v>0</v>
      </c>
      <c r="KG101" s="24">
        <f t="shared" si="990"/>
        <v>0</v>
      </c>
      <c r="KH101" s="24">
        <f t="shared" si="991"/>
        <v>0</v>
      </c>
      <c r="KI101" s="24">
        <f t="shared" si="992"/>
        <v>0</v>
      </c>
      <c r="KN101" s="24">
        <f t="shared" si="993"/>
        <v>0</v>
      </c>
      <c r="KO101" s="24">
        <f t="shared" si="994"/>
        <v>0</v>
      </c>
      <c r="KP101" s="24">
        <f t="shared" si="995"/>
        <v>0</v>
      </c>
      <c r="KU101" s="24">
        <f t="shared" si="996"/>
        <v>0</v>
      </c>
      <c r="KV101" s="24">
        <f t="shared" si="997"/>
        <v>0</v>
      </c>
      <c r="KW101" s="24">
        <f t="shared" si="998"/>
        <v>0</v>
      </c>
      <c r="LB101" s="24">
        <f t="shared" si="999"/>
        <v>0</v>
      </c>
      <c r="LC101" s="24">
        <f t="shared" si="1000"/>
        <v>0</v>
      </c>
      <c r="LD101" s="24">
        <f t="shared" si="1001"/>
        <v>0</v>
      </c>
      <c r="LI101" s="24">
        <f t="shared" si="1002"/>
        <v>0</v>
      </c>
      <c r="LJ101" s="24">
        <f t="shared" si="1003"/>
        <v>0</v>
      </c>
      <c r="LK101" s="24">
        <f t="shared" si="1004"/>
        <v>0</v>
      </c>
      <c r="LP101" s="24">
        <f t="shared" si="1005"/>
        <v>0</v>
      </c>
      <c r="LQ101" s="24">
        <f t="shared" si="1006"/>
        <v>0</v>
      </c>
      <c r="LR101" s="24">
        <f t="shared" si="1007"/>
        <v>0</v>
      </c>
      <c r="LW101" s="24">
        <f t="shared" si="1008"/>
        <v>0</v>
      </c>
      <c r="LX101" s="24">
        <f t="shared" si="1009"/>
        <v>0</v>
      </c>
      <c r="LY101" s="24">
        <f t="shared" si="1010"/>
        <v>0</v>
      </c>
      <c r="MD101" s="24">
        <f t="shared" si="1011"/>
        <v>0</v>
      </c>
      <c r="ME101" s="24">
        <f t="shared" si="1012"/>
        <v>0</v>
      </c>
      <c r="MF101" s="24">
        <f t="shared" si="1013"/>
        <v>0</v>
      </c>
      <c r="MK101" s="24">
        <f t="shared" si="1014"/>
        <v>0</v>
      </c>
      <c r="ML101" s="24">
        <f t="shared" si="1015"/>
        <v>0</v>
      </c>
      <c r="MM101" s="24">
        <f t="shared" si="1016"/>
        <v>0</v>
      </c>
      <c r="MR101" s="24">
        <f t="shared" si="1017"/>
        <v>0</v>
      </c>
      <c r="MS101" s="24">
        <f t="shared" si="1018"/>
        <v>0</v>
      </c>
      <c r="MT101" s="24">
        <f t="shared" si="1019"/>
        <v>0</v>
      </c>
      <c r="MY101" s="24">
        <f t="shared" si="1020"/>
        <v>0</v>
      </c>
      <c r="MZ101" s="24">
        <f t="shared" si="1021"/>
        <v>0</v>
      </c>
      <c r="NA101" s="24">
        <f t="shared" si="1022"/>
        <v>0</v>
      </c>
      <c r="NF101" s="24">
        <f t="shared" si="1023"/>
        <v>0</v>
      </c>
      <c r="NG101" s="24">
        <f t="shared" si="1024"/>
        <v>0</v>
      </c>
      <c r="NH101" s="24">
        <f t="shared" si="1025"/>
        <v>0</v>
      </c>
      <c r="NM101" s="24">
        <f t="shared" si="1026"/>
        <v>0</v>
      </c>
      <c r="NN101" s="24">
        <f t="shared" si="1027"/>
        <v>0</v>
      </c>
      <c r="NO101" s="24">
        <f t="shared" si="1028"/>
        <v>0</v>
      </c>
      <c r="NT101" s="24">
        <f t="shared" si="1029"/>
        <v>0</v>
      </c>
      <c r="NU101" s="24">
        <f t="shared" si="1030"/>
        <v>0</v>
      </c>
      <c r="NV101" s="24">
        <f t="shared" si="1031"/>
        <v>0</v>
      </c>
      <c r="OA101" s="24">
        <f t="shared" si="1032"/>
        <v>0</v>
      </c>
      <c r="OB101" s="24">
        <f t="shared" si="1033"/>
        <v>0</v>
      </c>
      <c r="OC101" s="24">
        <f t="shared" si="1034"/>
        <v>0</v>
      </c>
      <c r="OH101" s="24">
        <f t="shared" si="1035"/>
        <v>0</v>
      </c>
      <c r="OI101" s="24">
        <f t="shared" si="1036"/>
        <v>0</v>
      </c>
      <c r="OJ101" s="24">
        <f t="shared" si="1037"/>
        <v>0</v>
      </c>
      <c r="OO101" s="24">
        <f t="shared" si="1038"/>
        <v>0</v>
      </c>
      <c r="OP101" s="24">
        <f t="shared" si="1039"/>
        <v>0</v>
      </c>
      <c r="OQ101" s="24">
        <f t="shared" si="1040"/>
        <v>0</v>
      </c>
      <c r="OV101" s="24">
        <f t="shared" si="1041"/>
        <v>0</v>
      </c>
      <c r="OW101" s="24">
        <f t="shared" si="1042"/>
        <v>0</v>
      </c>
      <c r="OX101" s="24">
        <f t="shared" si="1043"/>
        <v>0</v>
      </c>
      <c r="PC101" s="24">
        <f t="shared" si="1044"/>
        <v>0</v>
      </c>
      <c r="PD101" s="24">
        <f t="shared" si="1045"/>
        <v>0</v>
      </c>
      <c r="PE101" s="24">
        <f t="shared" si="1046"/>
        <v>0</v>
      </c>
      <c r="PJ101" s="24">
        <f t="shared" si="1047"/>
        <v>0</v>
      </c>
      <c r="PK101" s="24">
        <f t="shared" si="1048"/>
        <v>0</v>
      </c>
      <c r="PL101" s="24">
        <f t="shared" si="1049"/>
        <v>0</v>
      </c>
      <c r="PQ101" s="24">
        <f t="shared" si="1050"/>
        <v>0</v>
      </c>
      <c r="PR101" s="24">
        <f t="shared" si="1051"/>
        <v>0</v>
      </c>
      <c r="PS101" s="24">
        <f t="shared" si="1052"/>
        <v>0</v>
      </c>
      <c r="PX101" s="24">
        <f t="shared" si="1053"/>
        <v>0</v>
      </c>
      <c r="PY101" s="24">
        <f t="shared" si="1054"/>
        <v>0</v>
      </c>
      <c r="PZ101" s="24">
        <f t="shared" si="1055"/>
        <v>0</v>
      </c>
      <c r="QE101" s="24">
        <f t="shared" si="1056"/>
        <v>0</v>
      </c>
      <c r="QF101" s="24">
        <f t="shared" si="1057"/>
        <v>0</v>
      </c>
      <c r="QG101" s="24">
        <f t="shared" si="1058"/>
        <v>0</v>
      </c>
      <c r="QL101" s="24">
        <f t="shared" si="1059"/>
        <v>0</v>
      </c>
      <c r="QM101" s="24">
        <f t="shared" si="1060"/>
        <v>0</v>
      </c>
      <c r="QN101" s="24">
        <f t="shared" si="1061"/>
        <v>0</v>
      </c>
      <c r="QS101" s="24">
        <f t="shared" si="1062"/>
        <v>0</v>
      </c>
      <c r="QT101" s="24">
        <f t="shared" si="1063"/>
        <v>0</v>
      </c>
      <c r="QU101" s="24">
        <f t="shared" si="1064"/>
        <v>0</v>
      </c>
      <c r="QZ101" s="24">
        <f t="shared" si="1065"/>
        <v>0</v>
      </c>
      <c r="RA101" s="24">
        <f t="shared" si="1066"/>
        <v>0</v>
      </c>
      <c r="RB101" s="24">
        <f t="shared" si="1067"/>
        <v>0</v>
      </c>
      <c r="RG101" s="24">
        <f t="shared" si="1068"/>
        <v>0</v>
      </c>
      <c r="RH101" s="24">
        <f t="shared" si="1069"/>
        <v>0</v>
      </c>
      <c r="RI101" s="24">
        <f t="shared" si="1070"/>
        <v>0</v>
      </c>
      <c r="RN101" s="24">
        <f t="shared" si="1071"/>
        <v>0</v>
      </c>
      <c r="RO101" s="24">
        <f t="shared" si="1072"/>
        <v>0</v>
      </c>
      <c r="RP101" s="24">
        <f t="shared" si="1073"/>
        <v>0</v>
      </c>
      <c r="RU101" s="24">
        <f t="shared" si="1074"/>
        <v>0</v>
      </c>
      <c r="RV101" s="24">
        <f t="shared" si="1075"/>
        <v>0</v>
      </c>
      <c r="RW101" s="24">
        <f t="shared" si="1076"/>
        <v>0</v>
      </c>
      <c r="SB101" s="24">
        <f t="shared" si="1077"/>
        <v>0</v>
      </c>
      <c r="SC101" s="24">
        <f t="shared" si="1078"/>
        <v>0</v>
      </c>
      <c r="SD101" s="24">
        <f t="shared" si="1079"/>
        <v>0</v>
      </c>
      <c r="SI101" s="24">
        <f t="shared" si="1080"/>
        <v>0</v>
      </c>
      <c r="SJ101" s="24">
        <f t="shared" si="1081"/>
        <v>0</v>
      </c>
      <c r="SK101" s="24">
        <f t="shared" si="1082"/>
        <v>0</v>
      </c>
      <c r="SP101" s="24">
        <f t="shared" si="1083"/>
        <v>0</v>
      </c>
      <c r="SQ101" s="24">
        <f t="shared" si="1084"/>
        <v>0</v>
      </c>
      <c r="SR101" s="24">
        <f t="shared" si="1085"/>
        <v>0</v>
      </c>
      <c r="SW101" s="24">
        <f t="shared" si="1086"/>
        <v>0</v>
      </c>
      <c r="SX101" s="24">
        <f t="shared" si="1087"/>
        <v>0</v>
      </c>
      <c r="SY101" s="24">
        <f t="shared" si="1088"/>
        <v>0</v>
      </c>
      <c r="TD101" s="24">
        <f t="shared" si="1089"/>
        <v>0</v>
      </c>
      <c r="TE101" s="24">
        <f t="shared" si="1090"/>
        <v>0</v>
      </c>
      <c r="TF101" s="24">
        <f t="shared" si="1091"/>
        <v>0</v>
      </c>
      <c r="TK101" s="24">
        <f t="shared" si="1092"/>
        <v>0</v>
      </c>
      <c r="TL101" s="24">
        <f t="shared" si="1093"/>
        <v>0</v>
      </c>
      <c r="TM101" s="24">
        <f t="shared" si="1094"/>
        <v>0</v>
      </c>
      <c r="TR101" s="24">
        <f t="shared" si="1095"/>
        <v>0</v>
      </c>
      <c r="TS101" s="24">
        <f t="shared" si="1096"/>
        <v>0</v>
      </c>
      <c r="TT101" s="24">
        <f t="shared" si="1097"/>
        <v>0</v>
      </c>
      <c r="TY101" s="24">
        <f t="shared" si="1098"/>
        <v>0</v>
      </c>
      <c r="TZ101" s="24">
        <f t="shared" si="1099"/>
        <v>0</v>
      </c>
      <c r="UA101" s="24">
        <f t="shared" si="1100"/>
        <v>0</v>
      </c>
      <c r="UF101" s="24">
        <f t="shared" si="1101"/>
        <v>0</v>
      </c>
      <c r="UG101" s="24">
        <f t="shared" si="1102"/>
        <v>0</v>
      </c>
      <c r="UH101" s="24">
        <f t="shared" si="1103"/>
        <v>0</v>
      </c>
      <c r="UM101" s="24">
        <f t="shared" si="1104"/>
        <v>0</v>
      </c>
      <c r="UN101" s="24">
        <f t="shared" si="1105"/>
        <v>0</v>
      </c>
      <c r="UO101" s="24">
        <f t="shared" si="1106"/>
        <v>0</v>
      </c>
      <c r="UT101" s="24">
        <f t="shared" si="1107"/>
        <v>0</v>
      </c>
      <c r="UU101" s="24">
        <f t="shared" si="1108"/>
        <v>0</v>
      </c>
      <c r="UV101" s="24">
        <f t="shared" si="1109"/>
        <v>0</v>
      </c>
      <c r="VA101" s="24">
        <f t="shared" si="1110"/>
        <v>0</v>
      </c>
      <c r="VB101" s="24">
        <f t="shared" si="1111"/>
        <v>0</v>
      </c>
      <c r="VC101" s="24">
        <f t="shared" si="1112"/>
        <v>0</v>
      </c>
      <c r="VH101" s="24">
        <f t="shared" si="1113"/>
        <v>0</v>
      </c>
      <c r="VI101" s="24">
        <f t="shared" si="1114"/>
        <v>0</v>
      </c>
      <c r="VJ101" s="24">
        <f t="shared" si="1115"/>
        <v>0</v>
      </c>
      <c r="VO101" s="24">
        <f t="shared" si="1116"/>
        <v>0</v>
      </c>
      <c r="VP101" s="24">
        <f t="shared" si="1117"/>
        <v>0</v>
      </c>
      <c r="VQ101" s="24">
        <f t="shared" si="1118"/>
        <v>0</v>
      </c>
      <c r="VV101" s="24">
        <f t="shared" si="1119"/>
        <v>0</v>
      </c>
      <c r="VW101" s="24">
        <f t="shared" si="1120"/>
        <v>0</v>
      </c>
      <c r="VX101" s="24">
        <f t="shared" si="1121"/>
        <v>0</v>
      </c>
      <c r="WC101" s="24">
        <f t="shared" si="1122"/>
        <v>0</v>
      </c>
      <c r="WD101" s="24">
        <f t="shared" si="1123"/>
        <v>0</v>
      </c>
      <c r="WE101" s="24">
        <f t="shared" si="1124"/>
        <v>0</v>
      </c>
      <c r="WJ101" s="24">
        <f t="shared" si="1125"/>
        <v>0</v>
      </c>
      <c r="WK101" s="24">
        <f t="shared" si="1126"/>
        <v>0</v>
      </c>
      <c r="WL101" s="24">
        <f t="shared" si="1127"/>
        <v>0</v>
      </c>
      <c r="WQ101" s="24">
        <f t="shared" si="1128"/>
        <v>0</v>
      </c>
      <c r="WR101" s="24">
        <f t="shared" si="1129"/>
        <v>0</v>
      </c>
      <c r="WS101" s="24">
        <f t="shared" si="1130"/>
        <v>0</v>
      </c>
      <c r="WX101" s="24">
        <f t="shared" si="1131"/>
        <v>0</v>
      </c>
      <c r="WY101" s="24">
        <f t="shared" si="1132"/>
        <v>0</v>
      </c>
      <c r="WZ101" s="24">
        <f t="shared" si="1133"/>
        <v>0</v>
      </c>
      <c r="XE101" s="24">
        <f t="shared" si="1134"/>
        <v>0</v>
      </c>
      <c r="XF101" s="24">
        <f t="shared" si="1135"/>
        <v>0</v>
      </c>
      <c r="XG101" s="24">
        <f t="shared" si="1136"/>
        <v>0</v>
      </c>
      <c r="XL101" s="24">
        <f t="shared" si="1137"/>
        <v>0</v>
      </c>
      <c r="XM101" s="24">
        <f t="shared" si="1138"/>
        <v>0</v>
      </c>
      <c r="XN101" s="24">
        <f t="shared" si="1139"/>
        <v>0</v>
      </c>
      <c r="XS101" s="24">
        <f t="shared" si="1140"/>
        <v>0</v>
      </c>
      <c r="XT101" s="24">
        <f t="shared" si="1141"/>
        <v>0</v>
      </c>
      <c r="XU101" s="24">
        <f t="shared" si="1142"/>
        <v>0</v>
      </c>
      <c r="XZ101" s="24">
        <f t="shared" si="1143"/>
        <v>0</v>
      </c>
      <c r="YA101" s="24">
        <f t="shared" si="1144"/>
        <v>0</v>
      </c>
      <c r="YB101" s="24">
        <f t="shared" si="1145"/>
        <v>0</v>
      </c>
      <c r="YG101" s="24">
        <f t="shared" si="1146"/>
        <v>0</v>
      </c>
      <c r="YH101" s="24">
        <f t="shared" si="1147"/>
        <v>0</v>
      </c>
      <c r="YI101" s="24">
        <f t="shared" si="1148"/>
        <v>0</v>
      </c>
      <c r="YN101" s="24">
        <f t="shared" si="1149"/>
        <v>0</v>
      </c>
      <c r="YO101" s="24">
        <f t="shared" si="1150"/>
        <v>0</v>
      </c>
      <c r="YP101" s="24">
        <f t="shared" si="1151"/>
        <v>0</v>
      </c>
      <c r="YU101" s="24">
        <f t="shared" si="1152"/>
        <v>0</v>
      </c>
      <c r="YV101" s="24">
        <f t="shared" si="1153"/>
        <v>0</v>
      </c>
      <c r="YW101" s="24">
        <f t="shared" si="1154"/>
        <v>0</v>
      </c>
      <c r="ZB101" s="24">
        <f t="shared" si="1155"/>
        <v>0</v>
      </c>
      <c r="ZC101" s="24">
        <f t="shared" si="1156"/>
        <v>0</v>
      </c>
      <c r="ZD101" s="24">
        <f t="shared" si="1157"/>
        <v>0</v>
      </c>
      <c r="ZI101" s="24">
        <f t="shared" si="1158"/>
        <v>0</v>
      </c>
      <c r="ZJ101" s="24">
        <f t="shared" si="1159"/>
        <v>0</v>
      </c>
      <c r="ZK101" s="24">
        <f t="shared" si="1160"/>
        <v>0</v>
      </c>
      <c r="ZP101" s="24">
        <f t="shared" si="1161"/>
        <v>0</v>
      </c>
      <c r="ZQ101" s="24">
        <f t="shared" si="1162"/>
        <v>0</v>
      </c>
      <c r="ZR101" s="24">
        <f t="shared" si="1163"/>
        <v>0</v>
      </c>
      <c r="ZW101" s="24">
        <f t="shared" si="1164"/>
        <v>0</v>
      </c>
      <c r="ZX101" s="24">
        <f t="shared" si="1165"/>
        <v>0</v>
      </c>
      <c r="ZY101" s="24">
        <f t="shared" si="1166"/>
        <v>0</v>
      </c>
      <c r="AAD101" s="24">
        <f t="shared" si="1167"/>
        <v>0</v>
      </c>
      <c r="AAE101" s="24">
        <f t="shared" si="1168"/>
        <v>0</v>
      </c>
      <c r="AAF101" s="24">
        <f t="shared" si="1169"/>
        <v>0</v>
      </c>
      <c r="AAK101" s="24">
        <f t="shared" si="1170"/>
        <v>0</v>
      </c>
      <c r="AAL101" s="24">
        <f t="shared" si="1171"/>
        <v>0</v>
      </c>
      <c r="AAM101" s="24">
        <f t="shared" si="1172"/>
        <v>0</v>
      </c>
      <c r="AAR101" s="24">
        <f t="shared" si="1173"/>
        <v>0</v>
      </c>
      <c r="AAS101" s="24">
        <f t="shared" si="1174"/>
        <v>0</v>
      </c>
      <c r="AAT101" s="24">
        <f t="shared" si="1175"/>
        <v>0</v>
      </c>
      <c r="AAY101" s="24">
        <f t="shared" si="1176"/>
        <v>0</v>
      </c>
      <c r="AAZ101" s="24">
        <f t="shared" si="1177"/>
        <v>0</v>
      </c>
      <c r="ABA101" s="24">
        <f t="shared" si="1178"/>
        <v>0</v>
      </c>
      <c r="ABF101" s="24">
        <f t="shared" si="1179"/>
        <v>0</v>
      </c>
      <c r="ABG101" s="24">
        <f t="shared" si="1180"/>
        <v>0</v>
      </c>
      <c r="ABH101" s="24">
        <f t="shared" si="1181"/>
        <v>0</v>
      </c>
      <c r="ABM101" s="24">
        <f t="shared" si="1182"/>
        <v>0</v>
      </c>
      <c r="ABN101" s="24">
        <f t="shared" si="1183"/>
        <v>0</v>
      </c>
      <c r="ABO101" s="24">
        <f t="shared" si="1184"/>
        <v>0</v>
      </c>
      <c r="ABT101" s="24">
        <f t="shared" si="1185"/>
        <v>0</v>
      </c>
      <c r="ABU101" s="24">
        <f t="shared" si="1186"/>
        <v>0</v>
      </c>
      <c r="ABV101" s="24">
        <f t="shared" si="1187"/>
        <v>0</v>
      </c>
      <c r="ACA101" s="24">
        <f t="shared" si="1188"/>
        <v>0</v>
      </c>
      <c r="ACB101" s="24">
        <f t="shared" si="1189"/>
        <v>0</v>
      </c>
      <c r="ACC101" s="24">
        <f t="shared" si="1190"/>
        <v>0</v>
      </c>
      <c r="ACH101" s="24">
        <f t="shared" si="1191"/>
        <v>0</v>
      </c>
      <c r="ACI101" s="24">
        <f t="shared" si="1192"/>
        <v>0</v>
      </c>
      <c r="ACJ101" s="24">
        <f t="shared" si="1193"/>
        <v>0</v>
      </c>
      <c r="ACO101" s="24">
        <f t="shared" si="1194"/>
        <v>0</v>
      </c>
      <c r="ACP101" s="24">
        <f t="shared" si="1195"/>
        <v>0</v>
      </c>
      <c r="ACQ101" s="24">
        <f t="shared" si="1196"/>
        <v>0</v>
      </c>
      <c r="ACV101" s="24">
        <f t="shared" si="1197"/>
        <v>0</v>
      </c>
      <c r="ACW101" s="24">
        <f t="shared" si="1198"/>
        <v>0</v>
      </c>
      <c r="ACX101" s="24">
        <f t="shared" si="1199"/>
        <v>0</v>
      </c>
      <c r="ADC101" s="15">
        <f t="shared" si="1200"/>
        <v>0</v>
      </c>
      <c r="ADD101" s="15">
        <f t="shared" si="1201"/>
        <v>0</v>
      </c>
      <c r="ADE101" s="15">
        <f t="shared" si="1202"/>
        <v>0</v>
      </c>
      <c r="ADJ101" s="24">
        <f t="shared" si="1203"/>
        <v>0</v>
      </c>
      <c r="ADK101" s="24">
        <f t="shared" si="1204"/>
        <v>0</v>
      </c>
      <c r="ADL101" s="24">
        <f t="shared" si="1205"/>
        <v>0</v>
      </c>
      <c r="ADQ101" s="24">
        <f t="shared" si="1206"/>
        <v>0</v>
      </c>
      <c r="ADR101" s="24">
        <f t="shared" si="1207"/>
        <v>0</v>
      </c>
      <c r="ADS101" s="24">
        <f t="shared" si="1208"/>
        <v>0</v>
      </c>
      <c r="ADX101" s="24">
        <f t="shared" si="1209"/>
        <v>0</v>
      </c>
      <c r="ADY101" s="24">
        <f t="shared" si="1210"/>
        <v>0</v>
      </c>
      <c r="ADZ101" s="24">
        <f t="shared" si="1211"/>
        <v>0</v>
      </c>
      <c r="AEE101" s="24">
        <f t="shared" si="1212"/>
        <v>0</v>
      </c>
      <c r="AEF101" s="24">
        <f t="shared" si="1213"/>
        <v>0</v>
      </c>
      <c r="AEG101" s="24">
        <f t="shared" si="1214"/>
        <v>0</v>
      </c>
      <c r="AEL101" s="24">
        <f t="shared" si="1215"/>
        <v>0</v>
      </c>
      <c r="AEM101" s="24">
        <f t="shared" si="1216"/>
        <v>0</v>
      </c>
      <c r="AEN101" s="24">
        <f t="shared" si="1217"/>
        <v>0</v>
      </c>
      <c r="AES101" s="24">
        <f t="shared" si="1218"/>
        <v>0</v>
      </c>
      <c r="AET101" s="24">
        <f t="shared" si="1219"/>
        <v>0</v>
      </c>
      <c r="AEU101" s="24">
        <f t="shared" si="1220"/>
        <v>0</v>
      </c>
      <c r="AEZ101" s="24">
        <f t="shared" si="1221"/>
        <v>0</v>
      </c>
      <c r="AFA101" s="24">
        <f t="shared" si="1222"/>
        <v>0</v>
      </c>
      <c r="AFB101" s="24">
        <f t="shared" si="1223"/>
        <v>0</v>
      </c>
      <c r="AFG101" s="24">
        <f t="shared" si="1224"/>
        <v>0</v>
      </c>
      <c r="AFH101" s="24">
        <f t="shared" si="1225"/>
        <v>0</v>
      </c>
      <c r="AFI101" s="24">
        <f t="shared" si="1226"/>
        <v>0</v>
      </c>
      <c r="AFN101" s="24">
        <f t="shared" si="1227"/>
        <v>0</v>
      </c>
      <c r="AFO101" s="24">
        <f t="shared" si="1228"/>
        <v>0</v>
      </c>
      <c r="AFP101" s="24">
        <f t="shared" si="1229"/>
        <v>0</v>
      </c>
      <c r="AFU101" s="24">
        <f t="shared" si="1230"/>
        <v>0</v>
      </c>
      <c r="AFV101" s="24">
        <f t="shared" si="1231"/>
        <v>0</v>
      </c>
      <c r="AFW101" s="24">
        <f t="shared" si="1232"/>
        <v>0</v>
      </c>
      <c r="AGB101" s="24">
        <f t="shared" si="1233"/>
        <v>0</v>
      </c>
      <c r="AGC101" s="24">
        <f t="shared" si="1234"/>
        <v>0</v>
      </c>
      <c r="AGD101" s="24">
        <f t="shared" si="1235"/>
        <v>0</v>
      </c>
      <c r="AGI101" s="24">
        <f t="shared" si="1236"/>
        <v>0</v>
      </c>
      <c r="AGJ101" s="24">
        <f t="shared" si="1237"/>
        <v>0</v>
      </c>
      <c r="AGK101" s="24">
        <f t="shared" si="1238"/>
        <v>0</v>
      </c>
      <c r="AGP101" s="24">
        <f t="shared" si="1239"/>
        <v>0</v>
      </c>
      <c r="AGQ101" s="24">
        <f t="shared" si="1240"/>
        <v>0</v>
      </c>
      <c r="AGR101" s="24">
        <f t="shared" si="1241"/>
        <v>0</v>
      </c>
      <c r="AGW101" s="24">
        <f t="shared" si="1242"/>
        <v>0</v>
      </c>
      <c r="AGX101" s="24">
        <f t="shared" si="1243"/>
        <v>0</v>
      </c>
      <c r="AGY101" s="24">
        <f t="shared" si="1244"/>
        <v>0</v>
      </c>
      <c r="AHD101" s="24">
        <f t="shared" si="1245"/>
        <v>0</v>
      </c>
      <c r="AHE101" s="24">
        <f t="shared" si="1246"/>
        <v>0</v>
      </c>
      <c r="AHF101" s="24">
        <f t="shared" si="1247"/>
        <v>0</v>
      </c>
      <c r="AHK101" s="24">
        <f t="shared" si="1248"/>
        <v>0</v>
      </c>
      <c r="AHL101" s="24">
        <f t="shared" si="1249"/>
        <v>0</v>
      </c>
      <c r="AHM101" s="24">
        <f t="shared" si="1250"/>
        <v>0</v>
      </c>
      <c r="AHR101" s="24">
        <f t="shared" si="1251"/>
        <v>0</v>
      </c>
      <c r="AHS101" s="24">
        <f t="shared" si="1252"/>
        <v>0</v>
      </c>
      <c r="AHT101" s="24">
        <f t="shared" si="1253"/>
        <v>0</v>
      </c>
      <c r="AHY101" s="24">
        <f t="shared" si="1254"/>
        <v>0</v>
      </c>
      <c r="AHZ101" s="24">
        <f t="shared" si="1255"/>
        <v>0</v>
      </c>
      <c r="AIA101" s="24">
        <f t="shared" si="1256"/>
        <v>0</v>
      </c>
      <c r="AIF101" s="24">
        <f t="shared" si="1257"/>
        <v>0</v>
      </c>
      <c r="AIG101" s="24">
        <f t="shared" si="1258"/>
        <v>0</v>
      </c>
      <c r="AIH101" s="24">
        <f t="shared" si="1259"/>
        <v>0</v>
      </c>
      <c r="AIM101" s="24">
        <f t="shared" si="1260"/>
        <v>0</v>
      </c>
      <c r="AIN101" s="24">
        <f t="shared" si="1261"/>
        <v>0</v>
      </c>
      <c r="AIO101" s="24">
        <f t="shared" si="1262"/>
        <v>0</v>
      </c>
      <c r="AIT101" s="24">
        <f t="shared" si="1263"/>
        <v>0</v>
      </c>
      <c r="AIU101" s="24">
        <f t="shared" si="1264"/>
        <v>0</v>
      </c>
      <c r="AIV101" s="24">
        <f t="shared" si="1265"/>
        <v>0</v>
      </c>
      <c r="AJA101" s="24">
        <f t="shared" si="1266"/>
        <v>0</v>
      </c>
      <c r="AJB101" s="24">
        <f t="shared" si="1267"/>
        <v>0</v>
      </c>
      <c r="AJC101" s="24">
        <f t="shared" si="1268"/>
        <v>0</v>
      </c>
      <c r="AJH101" s="24">
        <f t="shared" si="1269"/>
        <v>0</v>
      </c>
      <c r="AJI101" s="24">
        <f t="shared" si="1270"/>
        <v>0</v>
      </c>
      <c r="AJJ101" s="24">
        <f t="shared" si="1271"/>
        <v>0</v>
      </c>
      <c r="AJO101" s="24">
        <f t="shared" si="1272"/>
        <v>0</v>
      </c>
      <c r="AJP101" s="24">
        <f t="shared" si="1273"/>
        <v>0</v>
      </c>
      <c r="AJQ101" s="24">
        <f t="shared" si="1274"/>
        <v>0</v>
      </c>
      <c r="AJV101" s="24">
        <f t="shared" si="1275"/>
        <v>0</v>
      </c>
      <c r="AJW101" s="24">
        <f t="shared" si="1276"/>
        <v>0</v>
      </c>
      <c r="AJX101" s="24">
        <f t="shared" si="1277"/>
        <v>0</v>
      </c>
      <c r="AKC101" s="24">
        <f t="shared" si="1278"/>
        <v>0</v>
      </c>
      <c r="AKD101" s="24">
        <f t="shared" si="1279"/>
        <v>0</v>
      </c>
      <c r="AKE101" s="24">
        <f t="shared" si="1280"/>
        <v>0</v>
      </c>
      <c r="AKJ101" s="24">
        <f t="shared" si="1281"/>
        <v>0</v>
      </c>
      <c r="AKK101" s="24">
        <f t="shared" si="1282"/>
        <v>0</v>
      </c>
      <c r="AKL101" s="24">
        <f t="shared" si="1283"/>
        <v>0</v>
      </c>
      <c r="AKQ101" s="24">
        <f t="shared" si="1284"/>
        <v>0</v>
      </c>
      <c r="AKR101" s="24">
        <f t="shared" si="1285"/>
        <v>0</v>
      </c>
      <c r="AKS101" s="24">
        <f t="shared" si="1286"/>
        <v>0</v>
      </c>
      <c r="AKX101" s="24">
        <f t="shared" si="1287"/>
        <v>0</v>
      </c>
      <c r="AKY101" s="24">
        <f t="shared" si="1288"/>
        <v>0</v>
      </c>
      <c r="AKZ101" s="24">
        <f t="shared" si="1289"/>
        <v>0</v>
      </c>
      <c r="ALE101" s="24">
        <f t="shared" si="1290"/>
        <v>0</v>
      </c>
      <c r="ALF101" s="24">
        <f t="shared" si="1291"/>
        <v>0</v>
      </c>
      <c r="ALG101" s="24">
        <f t="shared" si="1292"/>
        <v>0</v>
      </c>
      <c r="ALL101" s="24">
        <f t="shared" si="1293"/>
        <v>0</v>
      </c>
      <c r="ALM101" s="24">
        <f t="shared" si="1294"/>
        <v>0</v>
      </c>
      <c r="ALN101" s="24">
        <f t="shared" si="1295"/>
        <v>0</v>
      </c>
      <c r="ALS101" s="24">
        <f t="shared" si="1296"/>
        <v>0</v>
      </c>
      <c r="ALT101" s="24">
        <f t="shared" si="1297"/>
        <v>0</v>
      </c>
      <c r="ALU101" s="24">
        <f t="shared" si="1298"/>
        <v>0</v>
      </c>
      <c r="ALZ101" s="24">
        <f t="shared" si="1299"/>
        <v>0</v>
      </c>
      <c r="AMA101" s="24">
        <f t="shared" si="1300"/>
        <v>0</v>
      </c>
      <c r="AMB101" s="24">
        <f t="shared" si="1301"/>
        <v>0</v>
      </c>
      <c r="AMG101" s="24">
        <f t="shared" si="1302"/>
        <v>0</v>
      </c>
      <c r="AMH101" s="24">
        <f t="shared" si="1303"/>
        <v>0</v>
      </c>
      <c r="AMI101" s="24">
        <f t="shared" si="1304"/>
        <v>0</v>
      </c>
      <c r="AMN101" s="24">
        <f t="shared" si="1305"/>
        <v>0</v>
      </c>
      <c r="AMO101" s="24">
        <f t="shared" si="1306"/>
        <v>0</v>
      </c>
      <c r="AMP101" s="24">
        <f t="shared" si="1307"/>
        <v>0</v>
      </c>
      <c r="AMU101" s="24">
        <f t="shared" si="1308"/>
        <v>0</v>
      </c>
      <c r="AMV101" s="24">
        <f t="shared" si="1309"/>
        <v>0</v>
      </c>
      <c r="AMW101" s="24">
        <f t="shared" si="1310"/>
        <v>0</v>
      </c>
      <c r="ANB101" s="24">
        <f t="shared" si="1311"/>
        <v>0</v>
      </c>
      <c r="ANC101" s="24">
        <f t="shared" si="1312"/>
        <v>0</v>
      </c>
      <c r="AND101" s="24">
        <f t="shared" si="1313"/>
        <v>0</v>
      </c>
      <c r="ANI101" s="24">
        <f t="shared" si="1314"/>
        <v>0</v>
      </c>
      <c r="ANJ101" s="24">
        <f t="shared" si="1315"/>
        <v>0</v>
      </c>
      <c r="ANK101" s="24">
        <f t="shared" si="1316"/>
        <v>0</v>
      </c>
      <c r="ANP101" s="24">
        <f t="shared" si="1317"/>
        <v>0</v>
      </c>
      <c r="ANQ101" s="24">
        <f t="shared" si="1318"/>
        <v>0</v>
      </c>
      <c r="ANR101" s="24">
        <f t="shared" si="1319"/>
        <v>0</v>
      </c>
      <c r="ANW101" s="24">
        <f t="shared" si="1320"/>
        <v>0</v>
      </c>
      <c r="ANX101" s="24">
        <f t="shared" si="1321"/>
        <v>0</v>
      </c>
      <c r="ANY101" s="24">
        <f t="shared" si="1322"/>
        <v>0</v>
      </c>
      <c r="AOD101" s="24">
        <f t="shared" si="1323"/>
        <v>0</v>
      </c>
      <c r="AOE101" s="24">
        <f t="shared" si="1324"/>
        <v>0</v>
      </c>
      <c r="AOF101" s="24">
        <f t="shared" si="1325"/>
        <v>0</v>
      </c>
      <c r="AOK101" s="24">
        <f t="shared" si="1326"/>
        <v>0</v>
      </c>
      <c r="AOL101" s="24">
        <f t="shared" si="1327"/>
        <v>0</v>
      </c>
      <c r="AOM101" s="24">
        <f t="shared" si="1328"/>
        <v>0</v>
      </c>
      <c r="AOR101" s="24">
        <f t="shared" si="1329"/>
        <v>0</v>
      </c>
      <c r="AOS101" s="24">
        <f t="shared" si="1330"/>
        <v>0</v>
      </c>
      <c r="AOT101" s="24">
        <f t="shared" si="1331"/>
        <v>0</v>
      </c>
      <c r="AOY101" s="24">
        <f t="shared" si="1332"/>
        <v>0</v>
      </c>
      <c r="AOZ101" s="24">
        <f t="shared" si="1333"/>
        <v>0</v>
      </c>
      <c r="APA101" s="24">
        <f t="shared" si="1334"/>
        <v>0</v>
      </c>
      <c r="APF101" s="24">
        <f t="shared" si="1335"/>
        <v>0</v>
      </c>
      <c r="APG101" s="24">
        <f t="shared" si="1336"/>
        <v>0</v>
      </c>
      <c r="APH101" s="24">
        <f t="shared" si="1337"/>
        <v>0</v>
      </c>
      <c r="APM101" s="24">
        <f t="shared" si="1338"/>
        <v>0</v>
      </c>
      <c r="APN101" s="24">
        <f t="shared" si="1339"/>
        <v>0</v>
      </c>
      <c r="APO101" s="24">
        <f t="shared" si="1340"/>
        <v>0</v>
      </c>
      <c r="APT101" s="24">
        <f t="shared" si="1341"/>
        <v>0</v>
      </c>
      <c r="APU101" s="24">
        <f t="shared" si="1342"/>
        <v>0</v>
      </c>
      <c r="APV101" s="24">
        <f t="shared" si="1343"/>
        <v>0</v>
      </c>
      <c r="AQA101" s="24">
        <f t="shared" si="1344"/>
        <v>0</v>
      </c>
      <c r="AQB101" s="24">
        <f t="shared" si="1345"/>
        <v>0</v>
      </c>
      <c r="AQC101" s="24">
        <f t="shared" si="1346"/>
        <v>0</v>
      </c>
      <c r="AQH101" s="24">
        <f t="shared" si="1347"/>
        <v>0</v>
      </c>
      <c r="AQI101" s="24">
        <f t="shared" si="1348"/>
        <v>0</v>
      </c>
      <c r="AQJ101" s="24">
        <f t="shared" si="1349"/>
        <v>0</v>
      </c>
      <c r="AQO101" s="24">
        <f t="shared" si="1350"/>
        <v>0</v>
      </c>
      <c r="AQP101" s="24">
        <f t="shared" si="1351"/>
        <v>0</v>
      </c>
      <c r="AQQ101" s="24">
        <f t="shared" si="1352"/>
        <v>0</v>
      </c>
      <c r="AQV101" s="24">
        <f t="shared" si="1353"/>
        <v>0</v>
      </c>
      <c r="AQW101" s="24">
        <f t="shared" si="1354"/>
        <v>0</v>
      </c>
      <c r="AQX101" s="24">
        <f t="shared" si="1355"/>
        <v>0</v>
      </c>
      <c r="ARC101" s="24">
        <f t="shared" si="1356"/>
        <v>0</v>
      </c>
      <c r="ARD101" s="24">
        <f t="shared" si="1357"/>
        <v>0</v>
      </c>
      <c r="ARE101" s="24">
        <f t="shared" si="1358"/>
        <v>0</v>
      </c>
      <c r="ARJ101" s="24">
        <f t="shared" si="1359"/>
        <v>0</v>
      </c>
      <c r="ARK101" s="24">
        <f t="shared" si="1360"/>
        <v>0</v>
      </c>
      <c r="ARL101" s="24">
        <f t="shared" si="1361"/>
        <v>0</v>
      </c>
      <c r="ARQ101" s="24">
        <f t="shared" si="1362"/>
        <v>0</v>
      </c>
      <c r="ARR101" s="24">
        <f t="shared" si="1363"/>
        <v>0</v>
      </c>
      <c r="ARS101" s="24">
        <f t="shared" si="1364"/>
        <v>0</v>
      </c>
      <c r="ARX101" s="24">
        <f t="shared" si="1365"/>
        <v>0</v>
      </c>
      <c r="ARY101" s="24">
        <f t="shared" si="1366"/>
        <v>0</v>
      </c>
      <c r="ARZ101" s="24">
        <f t="shared" si="1367"/>
        <v>0</v>
      </c>
      <c r="ASE101" s="24">
        <f t="shared" si="1368"/>
        <v>0</v>
      </c>
      <c r="ASF101" s="24">
        <f t="shared" si="1369"/>
        <v>0</v>
      </c>
      <c r="ASG101" s="24">
        <f t="shared" si="1370"/>
        <v>0</v>
      </c>
      <c r="ASL101" s="24">
        <f t="shared" si="1371"/>
        <v>0</v>
      </c>
      <c r="ASM101" s="24">
        <f t="shared" si="1372"/>
        <v>0</v>
      </c>
      <c r="ASN101" s="24">
        <f t="shared" si="1373"/>
        <v>0</v>
      </c>
      <c r="ASS101" s="24">
        <f t="shared" si="1374"/>
        <v>0</v>
      </c>
      <c r="AST101" s="24">
        <f t="shared" si="1375"/>
        <v>0</v>
      </c>
      <c r="ASU101" s="24">
        <f t="shared" si="1376"/>
        <v>0</v>
      </c>
      <c r="ASZ101" s="24">
        <f t="shared" si="1377"/>
        <v>0</v>
      </c>
      <c r="ATA101" s="24">
        <f t="shared" si="1378"/>
        <v>0</v>
      </c>
      <c r="ATB101" s="24">
        <f t="shared" si="1379"/>
        <v>0</v>
      </c>
      <c r="ATG101" s="24">
        <f t="shared" si="1380"/>
        <v>0</v>
      </c>
      <c r="ATH101" s="24">
        <f t="shared" si="1381"/>
        <v>0</v>
      </c>
      <c r="ATI101" s="24">
        <f t="shared" si="1382"/>
        <v>0</v>
      </c>
      <c r="ATN101" s="24">
        <f t="shared" si="1383"/>
        <v>0</v>
      </c>
      <c r="ATO101" s="24">
        <f t="shared" si="1384"/>
        <v>0</v>
      </c>
      <c r="ATP101" s="24">
        <f t="shared" si="1385"/>
        <v>0</v>
      </c>
      <c r="ATU101" s="24">
        <f t="shared" si="1386"/>
        <v>0</v>
      </c>
      <c r="ATV101" s="24">
        <f t="shared" si="1387"/>
        <v>0</v>
      </c>
      <c r="ATW101" s="24">
        <f t="shared" si="1388"/>
        <v>0</v>
      </c>
      <c r="AUB101" s="24">
        <f t="shared" si="1389"/>
        <v>0</v>
      </c>
      <c r="AUC101" s="24">
        <f t="shared" si="1390"/>
        <v>0</v>
      </c>
      <c r="AUD101" s="24">
        <f t="shared" si="1391"/>
        <v>0</v>
      </c>
      <c r="AUI101" s="24">
        <f t="shared" si="1392"/>
        <v>0</v>
      </c>
      <c r="AUJ101" s="24">
        <f t="shared" si="1393"/>
        <v>0</v>
      </c>
      <c r="AUK101" s="24">
        <f t="shared" si="1394"/>
        <v>0</v>
      </c>
      <c r="AUP101" s="24">
        <f t="shared" si="1395"/>
        <v>0</v>
      </c>
      <c r="AUQ101" s="24">
        <f t="shared" si="1396"/>
        <v>0</v>
      </c>
      <c r="AUR101" s="24">
        <f t="shared" si="1397"/>
        <v>0</v>
      </c>
      <c r="AUW101" s="24">
        <f t="shared" si="1398"/>
        <v>0</v>
      </c>
      <c r="AUX101" s="24">
        <f t="shared" si="1399"/>
        <v>0</v>
      </c>
      <c r="AUY101" s="24">
        <f t="shared" si="1400"/>
        <v>0</v>
      </c>
      <c r="AVD101" s="24">
        <f t="shared" si="1401"/>
        <v>0</v>
      </c>
      <c r="AVE101" s="24">
        <f t="shared" si="1402"/>
        <v>0</v>
      </c>
      <c r="AVF101" s="24">
        <f t="shared" si="1403"/>
        <v>0</v>
      </c>
      <c r="AVK101" s="24">
        <f t="shared" si="1404"/>
        <v>0</v>
      </c>
      <c r="AVL101" s="24">
        <f t="shared" si="1405"/>
        <v>0</v>
      </c>
      <c r="AVM101" s="24">
        <f t="shared" si="1406"/>
        <v>0</v>
      </c>
      <c r="AVR101" s="24">
        <f t="shared" si="1407"/>
        <v>0</v>
      </c>
      <c r="AVS101" s="24">
        <f t="shared" si="1408"/>
        <v>0</v>
      </c>
      <c r="AVT101" s="24">
        <f t="shared" si="1409"/>
        <v>0</v>
      </c>
      <c r="AVY101" s="24">
        <f t="shared" si="1410"/>
        <v>0</v>
      </c>
      <c r="AVZ101" s="24">
        <f t="shared" si="1411"/>
        <v>0</v>
      </c>
      <c r="AWA101" s="24">
        <f t="shared" si="1412"/>
        <v>0</v>
      </c>
      <c r="AWF101" s="24">
        <f t="shared" si="1413"/>
        <v>0</v>
      </c>
      <c r="AWG101" s="24">
        <f t="shared" si="1414"/>
        <v>0</v>
      </c>
      <c r="AWH101" s="24">
        <f t="shared" si="1415"/>
        <v>0</v>
      </c>
      <c r="AWM101" s="24">
        <f t="shared" si="1416"/>
        <v>0</v>
      </c>
      <c r="AWN101" s="24">
        <f t="shared" si="1417"/>
        <v>0</v>
      </c>
      <c r="AWO101" s="24">
        <f t="shared" si="1418"/>
        <v>0</v>
      </c>
      <c r="AWT101" s="24">
        <f t="shared" si="1419"/>
        <v>0</v>
      </c>
      <c r="AWU101" s="24">
        <f t="shared" si="1420"/>
        <v>0</v>
      </c>
      <c r="AWV101" s="24">
        <f t="shared" si="1421"/>
        <v>0</v>
      </c>
      <c r="AXA101" s="24">
        <f t="shared" si="1422"/>
        <v>0</v>
      </c>
      <c r="AXB101" s="24">
        <f t="shared" si="1423"/>
        <v>0</v>
      </c>
      <c r="AXC101" s="24">
        <f t="shared" si="1424"/>
        <v>0</v>
      </c>
      <c r="AXH101" s="24">
        <f t="shared" si="1425"/>
        <v>0</v>
      </c>
      <c r="AXI101" s="24">
        <f t="shared" si="1426"/>
        <v>0</v>
      </c>
      <c r="AXJ101" s="24">
        <f t="shared" si="1427"/>
        <v>0</v>
      </c>
      <c r="AXO101" s="24">
        <f t="shared" si="1428"/>
        <v>0</v>
      </c>
      <c r="AXP101" s="24">
        <f t="shared" si="1429"/>
        <v>0</v>
      </c>
      <c r="AXQ101" s="24">
        <f t="shared" si="1430"/>
        <v>0</v>
      </c>
      <c r="AXV101" s="24">
        <f t="shared" si="1431"/>
        <v>0</v>
      </c>
      <c r="AXW101" s="24">
        <f t="shared" si="1432"/>
        <v>0</v>
      </c>
      <c r="AXX101" s="24">
        <f t="shared" si="1433"/>
        <v>0</v>
      </c>
      <c r="AYC101" s="24">
        <f t="shared" si="1434"/>
        <v>0</v>
      </c>
      <c r="AYD101" s="24">
        <f t="shared" si="1435"/>
        <v>0</v>
      </c>
      <c r="AYE101" s="24">
        <f t="shared" si="1436"/>
        <v>0</v>
      </c>
      <c r="AYJ101" s="24">
        <f t="shared" si="1437"/>
        <v>0</v>
      </c>
      <c r="AYK101" s="24">
        <f t="shared" si="1438"/>
        <v>0</v>
      </c>
      <c r="AYL101" s="24">
        <f t="shared" si="1439"/>
        <v>0</v>
      </c>
      <c r="AYQ101" s="24">
        <f t="shared" si="1440"/>
        <v>0</v>
      </c>
      <c r="AYR101" s="24">
        <f t="shared" si="1441"/>
        <v>0</v>
      </c>
      <c r="AYS101" s="24">
        <f t="shared" si="1442"/>
        <v>0</v>
      </c>
      <c r="AYX101" s="24">
        <f t="shared" si="1443"/>
        <v>0</v>
      </c>
      <c r="AYY101" s="24">
        <f t="shared" si="1444"/>
        <v>0</v>
      </c>
      <c r="AYZ101" s="24">
        <f t="shared" si="1445"/>
        <v>0</v>
      </c>
      <c r="AZE101" s="24">
        <f t="shared" si="1446"/>
        <v>0</v>
      </c>
      <c r="AZF101" s="24">
        <f t="shared" si="1447"/>
        <v>0</v>
      </c>
      <c r="AZG101" s="24">
        <f t="shared" si="1448"/>
        <v>0</v>
      </c>
      <c r="AZL101" s="24">
        <f t="shared" si="1449"/>
        <v>0</v>
      </c>
      <c r="AZM101" s="24">
        <f t="shared" si="1450"/>
        <v>0</v>
      </c>
      <c r="AZN101" s="24">
        <f t="shared" si="1451"/>
        <v>0</v>
      </c>
      <c r="AZS101" s="24">
        <f t="shared" si="1452"/>
        <v>0</v>
      </c>
      <c r="AZT101" s="24">
        <f t="shared" si="1453"/>
        <v>0</v>
      </c>
      <c r="AZU101" s="24">
        <f t="shared" si="1454"/>
        <v>0</v>
      </c>
      <c r="AZZ101" s="24">
        <f t="shared" si="1455"/>
        <v>0</v>
      </c>
      <c r="BAA101" s="24">
        <f t="shared" si="1456"/>
        <v>0</v>
      </c>
      <c r="BAB101" s="24">
        <f t="shared" si="1457"/>
        <v>0</v>
      </c>
      <c r="BAG101" s="24">
        <f t="shared" si="1458"/>
        <v>0</v>
      </c>
      <c r="BAH101" s="24">
        <f t="shared" si="1459"/>
        <v>0</v>
      </c>
      <c r="BAI101" s="24">
        <f t="shared" si="1460"/>
        <v>0</v>
      </c>
      <c r="BAN101" s="24">
        <f t="shared" si="1461"/>
        <v>0</v>
      </c>
      <c r="BAO101" s="24">
        <f t="shared" si="1462"/>
        <v>0</v>
      </c>
      <c r="BAP101" s="24">
        <f t="shared" si="1463"/>
        <v>0</v>
      </c>
      <c r="BAU101" s="24">
        <f t="shared" si="1464"/>
        <v>0</v>
      </c>
      <c r="BAV101" s="24">
        <f t="shared" si="1465"/>
        <v>0</v>
      </c>
      <c r="BAW101" s="24">
        <f t="shared" si="1466"/>
        <v>0</v>
      </c>
      <c r="BBB101" s="24">
        <f t="shared" si="1467"/>
        <v>0</v>
      </c>
      <c r="BBC101" s="24">
        <f t="shared" si="1468"/>
        <v>0</v>
      </c>
      <c r="BBD101" s="24">
        <f t="shared" si="1469"/>
        <v>0</v>
      </c>
      <c r="BBI101" s="24">
        <f t="shared" si="1470"/>
        <v>0</v>
      </c>
      <c r="BBJ101" s="24">
        <f t="shared" si="1471"/>
        <v>0</v>
      </c>
      <c r="BBK101" s="24">
        <f t="shared" si="1472"/>
        <v>0</v>
      </c>
      <c r="BBP101" s="24">
        <f t="shared" si="1473"/>
        <v>0</v>
      </c>
      <c r="BBQ101" s="24">
        <f t="shared" si="1474"/>
        <v>0</v>
      </c>
      <c r="BBR101" s="24">
        <f t="shared" si="1475"/>
        <v>0</v>
      </c>
      <c r="BBW101" s="24">
        <f t="shared" si="1476"/>
        <v>0</v>
      </c>
      <c r="BBX101" s="24">
        <f t="shared" si="1477"/>
        <v>0</v>
      </c>
      <c r="BBY101" s="24">
        <f t="shared" si="1478"/>
        <v>0</v>
      </c>
      <c r="BCD101" s="24">
        <f t="shared" si="1479"/>
        <v>0</v>
      </c>
      <c r="BCE101" s="24">
        <f t="shared" si="1480"/>
        <v>0</v>
      </c>
      <c r="BCF101" s="24">
        <f t="shared" si="1481"/>
        <v>0</v>
      </c>
      <c r="BCK101" s="24">
        <f t="shared" si="1482"/>
        <v>0</v>
      </c>
      <c r="BCL101" s="24">
        <f t="shared" si="1483"/>
        <v>0</v>
      </c>
      <c r="BCM101" s="24">
        <f t="shared" si="1484"/>
        <v>0</v>
      </c>
      <c r="BCR101" s="24">
        <f t="shared" si="1485"/>
        <v>0</v>
      </c>
      <c r="BCS101" s="24">
        <f t="shared" si="1486"/>
        <v>0</v>
      </c>
      <c r="BCT101" s="24">
        <f t="shared" si="1487"/>
        <v>0</v>
      </c>
      <c r="BCY101" s="24">
        <f t="shared" si="1488"/>
        <v>0</v>
      </c>
      <c r="BCZ101" s="24">
        <f t="shared" si="1489"/>
        <v>0</v>
      </c>
      <c r="BDA101" s="24">
        <f t="shared" si="1490"/>
        <v>0</v>
      </c>
      <c r="BDF101" s="24">
        <f t="shared" si="1491"/>
        <v>0</v>
      </c>
      <c r="BDG101" s="24">
        <f t="shared" si="1492"/>
        <v>0</v>
      </c>
      <c r="BDH101" s="24">
        <f t="shared" si="1493"/>
        <v>0</v>
      </c>
      <c r="BDM101" s="24">
        <f t="shared" si="1494"/>
        <v>0</v>
      </c>
      <c r="BDN101" s="24">
        <f t="shared" si="1495"/>
        <v>0</v>
      </c>
      <c r="BDO101" s="24">
        <f t="shared" si="1496"/>
        <v>0</v>
      </c>
      <c r="BDT101" s="24">
        <f t="shared" si="1497"/>
        <v>0</v>
      </c>
      <c r="BDU101" s="24">
        <f t="shared" si="1498"/>
        <v>0</v>
      </c>
      <c r="BDV101" s="24">
        <f t="shared" si="1499"/>
        <v>0</v>
      </c>
      <c r="BEA101" s="24">
        <f t="shared" si="1500"/>
        <v>0</v>
      </c>
      <c r="BEB101" s="24">
        <f t="shared" si="1501"/>
        <v>0</v>
      </c>
      <c r="BEC101" s="24">
        <f t="shared" si="1502"/>
        <v>0</v>
      </c>
      <c r="BEH101" s="24">
        <f t="shared" si="1503"/>
        <v>0</v>
      </c>
      <c r="BEI101" s="24">
        <f t="shared" si="1504"/>
        <v>0</v>
      </c>
      <c r="BEJ101" s="24">
        <f t="shared" si="1505"/>
        <v>0</v>
      </c>
      <c r="BEO101" s="24">
        <f t="shared" si="1506"/>
        <v>0</v>
      </c>
      <c r="BEP101" s="24">
        <f t="shared" si="1507"/>
        <v>0</v>
      </c>
      <c r="BEQ101" s="24">
        <f t="shared" si="1508"/>
        <v>0</v>
      </c>
      <c r="BEV101" s="24">
        <f t="shared" si="1509"/>
        <v>0</v>
      </c>
      <c r="BEW101" s="24">
        <f t="shared" si="1510"/>
        <v>0</v>
      </c>
      <c r="BEX101" s="24">
        <f t="shared" si="1511"/>
        <v>0</v>
      </c>
      <c r="BFC101" s="24">
        <f t="shared" si="1512"/>
        <v>0</v>
      </c>
      <c r="BFD101" s="24">
        <f t="shared" si="1513"/>
        <v>0</v>
      </c>
      <c r="BFE101" s="24">
        <f t="shared" si="1514"/>
        <v>0</v>
      </c>
      <c r="BFJ101" s="24">
        <f t="shared" si="1515"/>
        <v>0</v>
      </c>
      <c r="BFK101" s="24">
        <f t="shared" si="1516"/>
        <v>0</v>
      </c>
      <c r="BFL101" s="24">
        <f t="shared" si="1517"/>
        <v>0</v>
      </c>
      <c r="BFQ101" s="24">
        <f t="shared" si="1518"/>
        <v>0</v>
      </c>
      <c r="BFR101" s="24">
        <f t="shared" si="1519"/>
        <v>0</v>
      </c>
      <c r="BFS101" s="24">
        <f t="shared" si="1520"/>
        <v>0</v>
      </c>
      <c r="BFX101" s="24">
        <f t="shared" si="1521"/>
        <v>0</v>
      </c>
      <c r="BFY101" s="24">
        <f t="shared" si="1522"/>
        <v>0</v>
      </c>
      <c r="BFZ101" s="24">
        <f t="shared" si="1523"/>
        <v>0</v>
      </c>
      <c r="BGE101" s="24">
        <f t="shared" si="1524"/>
        <v>0</v>
      </c>
      <c r="BGF101" s="24">
        <f t="shared" si="1525"/>
        <v>0</v>
      </c>
      <c r="BGG101" s="24">
        <f t="shared" si="1526"/>
        <v>0</v>
      </c>
      <c r="BGL101" s="24">
        <f t="shared" si="1527"/>
        <v>0</v>
      </c>
      <c r="BGM101" s="24">
        <f t="shared" si="1528"/>
        <v>0</v>
      </c>
      <c r="BGN101" s="24">
        <f t="shared" si="1529"/>
        <v>0</v>
      </c>
      <c r="BGS101" s="24">
        <f t="shared" si="1530"/>
        <v>0</v>
      </c>
      <c r="BGT101" s="24">
        <f t="shared" si="1531"/>
        <v>0</v>
      </c>
      <c r="BGU101" s="24">
        <f t="shared" si="1532"/>
        <v>0</v>
      </c>
      <c r="BGZ101" s="24">
        <f t="shared" si="1533"/>
        <v>0</v>
      </c>
      <c r="BHA101" s="24">
        <f t="shared" si="1534"/>
        <v>0</v>
      </c>
      <c r="BHB101" s="24">
        <f t="shared" si="1535"/>
        <v>0</v>
      </c>
      <c r="BHG101" s="24">
        <f t="shared" si="1536"/>
        <v>0</v>
      </c>
      <c r="BHH101" s="24">
        <f t="shared" si="1537"/>
        <v>0</v>
      </c>
      <c r="BHI101" s="24">
        <f t="shared" si="1538"/>
        <v>0</v>
      </c>
      <c r="BHN101" s="24">
        <f t="shared" si="1539"/>
        <v>0</v>
      </c>
      <c r="BHO101" s="24">
        <f t="shared" si="1540"/>
        <v>0</v>
      </c>
      <c r="BHP101" s="24">
        <f t="shared" si="1541"/>
        <v>0</v>
      </c>
      <c r="BHU101" s="24">
        <f t="shared" si="1542"/>
        <v>0</v>
      </c>
      <c r="BHV101" s="24">
        <f t="shared" si="1543"/>
        <v>0</v>
      </c>
      <c r="BHW101" s="24">
        <f t="shared" si="1544"/>
        <v>0</v>
      </c>
      <c r="BIB101" s="24">
        <f t="shared" si="1545"/>
        <v>0</v>
      </c>
      <c r="BIC101" s="24">
        <f t="shared" si="1546"/>
        <v>0</v>
      </c>
      <c r="BID101" s="24">
        <f t="shared" si="1547"/>
        <v>0</v>
      </c>
      <c r="BII101" s="24">
        <f t="shared" si="1548"/>
        <v>0</v>
      </c>
      <c r="BIJ101" s="24">
        <f t="shared" si="1549"/>
        <v>0</v>
      </c>
      <c r="BIK101" s="24">
        <f t="shared" si="1550"/>
        <v>0</v>
      </c>
      <c r="BIP101" s="24">
        <f t="shared" si="1551"/>
        <v>0</v>
      </c>
      <c r="BIQ101" s="24">
        <f t="shared" si="1552"/>
        <v>0</v>
      </c>
      <c r="BIR101" s="24">
        <f t="shared" si="1553"/>
        <v>0</v>
      </c>
      <c r="BIW101" s="24">
        <f t="shared" si="1554"/>
        <v>0</v>
      </c>
      <c r="BIX101" s="24">
        <f t="shared" si="1555"/>
        <v>0</v>
      </c>
      <c r="BIY101" s="24">
        <f t="shared" si="1556"/>
        <v>0</v>
      </c>
      <c r="BJD101" s="24">
        <f t="shared" si="1557"/>
        <v>0</v>
      </c>
      <c r="BJE101" s="24">
        <f t="shared" si="1558"/>
        <v>0</v>
      </c>
      <c r="BJF101" s="24">
        <f t="shared" si="1559"/>
        <v>0</v>
      </c>
      <c r="BJK101" s="24">
        <f t="shared" si="1560"/>
        <v>0</v>
      </c>
      <c r="BJL101" s="24">
        <f t="shared" si="1561"/>
        <v>0</v>
      </c>
      <c r="BJM101" s="24">
        <f t="shared" si="1562"/>
        <v>0</v>
      </c>
      <c r="BJR101" s="24">
        <f t="shared" si="1563"/>
        <v>0</v>
      </c>
      <c r="BJS101" s="24">
        <f t="shared" si="1564"/>
        <v>0</v>
      </c>
      <c r="BJT101" s="24">
        <f t="shared" si="1565"/>
        <v>0</v>
      </c>
      <c r="BJY101" s="24">
        <f t="shared" si="1566"/>
        <v>0</v>
      </c>
      <c r="BJZ101" s="24">
        <f t="shared" si="1567"/>
        <v>0</v>
      </c>
      <c r="BKA101" s="24">
        <f t="shared" si="1568"/>
        <v>0</v>
      </c>
      <c r="BKF101" s="24">
        <f t="shared" si="1569"/>
        <v>0</v>
      </c>
      <c r="BKG101" s="24">
        <f t="shared" si="1570"/>
        <v>0</v>
      </c>
      <c r="BKH101" s="24">
        <f t="shared" si="1571"/>
        <v>0</v>
      </c>
      <c r="BKM101" s="24">
        <f t="shared" si="1572"/>
        <v>0</v>
      </c>
      <c r="BKN101" s="24">
        <f t="shared" si="1573"/>
        <v>0</v>
      </c>
      <c r="BKO101" s="24">
        <f t="shared" si="1574"/>
        <v>0</v>
      </c>
      <c r="BKT101" s="24">
        <f t="shared" si="1575"/>
        <v>0</v>
      </c>
      <c r="BKU101" s="24">
        <f t="shared" si="1576"/>
        <v>0</v>
      </c>
      <c r="BKV101" s="24">
        <f t="shared" si="1577"/>
        <v>0</v>
      </c>
      <c r="BLA101" s="24">
        <f t="shared" si="1578"/>
        <v>0</v>
      </c>
      <c r="BLB101" s="24">
        <f t="shared" si="1579"/>
        <v>0</v>
      </c>
      <c r="BLC101" s="24">
        <f t="shared" si="1580"/>
        <v>0</v>
      </c>
      <c r="BLH101" s="24">
        <f t="shared" si="1581"/>
        <v>0</v>
      </c>
      <c r="BLI101" s="24">
        <f t="shared" si="1582"/>
        <v>0</v>
      </c>
      <c r="BLJ101" s="24">
        <f t="shared" si="1583"/>
        <v>0</v>
      </c>
      <c r="BLO101" s="24">
        <f t="shared" si="1584"/>
        <v>0</v>
      </c>
      <c r="BLP101" s="24">
        <f t="shared" si="1585"/>
        <v>0</v>
      </c>
      <c r="BLQ101" s="24">
        <f t="shared" si="1586"/>
        <v>0</v>
      </c>
      <c r="BLV101" s="24">
        <f t="shared" si="1587"/>
        <v>0</v>
      </c>
      <c r="BLW101" s="24">
        <f t="shared" si="1588"/>
        <v>0</v>
      </c>
      <c r="BLX101" s="24">
        <f t="shared" si="1589"/>
        <v>0</v>
      </c>
      <c r="BMC101" s="24">
        <f t="shared" si="1590"/>
        <v>0</v>
      </c>
      <c r="BMD101" s="24">
        <f t="shared" si="1591"/>
        <v>0</v>
      </c>
      <c r="BME101" s="24">
        <f t="shared" si="1592"/>
        <v>0</v>
      </c>
      <c r="BMJ101" s="24">
        <f t="shared" si="1593"/>
        <v>0</v>
      </c>
      <c r="BMK101" s="24">
        <f t="shared" si="1594"/>
        <v>0</v>
      </c>
      <c r="BML101" s="24">
        <f t="shared" si="1595"/>
        <v>0</v>
      </c>
      <c r="BMQ101" s="24">
        <f t="shared" si="1596"/>
        <v>0</v>
      </c>
      <c r="BMR101" s="24">
        <f t="shared" si="1597"/>
        <v>0</v>
      </c>
      <c r="BMS101" s="24">
        <f t="shared" si="1598"/>
        <v>0</v>
      </c>
      <c r="BMX101" s="24">
        <f t="shared" si="1599"/>
        <v>0</v>
      </c>
      <c r="BMY101" s="24">
        <f t="shared" si="1600"/>
        <v>0</v>
      </c>
      <c r="BMZ101" s="24">
        <f t="shared" si="1601"/>
        <v>0</v>
      </c>
      <c r="BNE101" s="24">
        <f t="shared" si="1602"/>
        <v>0</v>
      </c>
      <c r="BNF101" s="24">
        <f t="shared" si="1603"/>
        <v>0</v>
      </c>
      <c r="BNG101" s="24">
        <f t="shared" si="1604"/>
        <v>0</v>
      </c>
      <c r="BNL101" s="24">
        <f t="shared" si="1605"/>
        <v>0</v>
      </c>
      <c r="BNM101" s="24">
        <f t="shared" si="1606"/>
        <v>0</v>
      </c>
      <c r="BNN101" s="24">
        <f t="shared" si="1607"/>
        <v>0</v>
      </c>
      <c r="BNS101" s="24">
        <f t="shared" si="1608"/>
        <v>0</v>
      </c>
      <c r="BNT101" s="24">
        <f t="shared" si="1609"/>
        <v>0</v>
      </c>
      <c r="BNU101" s="24">
        <f t="shared" si="1610"/>
        <v>0</v>
      </c>
      <c r="BNZ101" s="24">
        <f t="shared" si="1611"/>
        <v>0</v>
      </c>
      <c r="BOA101" s="24">
        <f t="shared" si="1612"/>
        <v>0</v>
      </c>
      <c r="BOB101" s="24">
        <f t="shared" si="1613"/>
        <v>0</v>
      </c>
      <c r="BOG101" s="24">
        <f t="shared" si="1614"/>
        <v>0</v>
      </c>
      <c r="BOH101" s="24">
        <f t="shared" si="1615"/>
        <v>0</v>
      </c>
      <c r="BOI101" s="24">
        <f t="shared" si="1616"/>
        <v>0</v>
      </c>
      <c r="BON101" s="24">
        <f t="shared" si="1617"/>
        <v>0</v>
      </c>
      <c r="BOO101" s="24">
        <f t="shared" si="1618"/>
        <v>0</v>
      </c>
      <c r="BOP101" s="24">
        <f t="shared" si="1619"/>
        <v>0</v>
      </c>
      <c r="BOU101" s="24">
        <f t="shared" si="1620"/>
        <v>0</v>
      </c>
      <c r="BOV101" s="24">
        <f t="shared" si="1621"/>
        <v>0</v>
      </c>
      <c r="BOW101" s="24">
        <f t="shared" si="1622"/>
        <v>0</v>
      </c>
      <c r="BPB101" s="24">
        <f t="shared" si="1623"/>
        <v>0</v>
      </c>
      <c r="BPC101" s="24">
        <f t="shared" si="1624"/>
        <v>0</v>
      </c>
      <c r="BPD101" s="24">
        <f t="shared" si="1625"/>
        <v>0</v>
      </c>
      <c r="BPI101" s="24">
        <f t="shared" si="1626"/>
        <v>0</v>
      </c>
      <c r="BPJ101" s="24">
        <f t="shared" si="1627"/>
        <v>0</v>
      </c>
      <c r="BPK101" s="24">
        <f t="shared" si="1628"/>
        <v>0</v>
      </c>
      <c r="BPP101" s="24">
        <f t="shared" si="1629"/>
        <v>0</v>
      </c>
      <c r="BPQ101" s="24">
        <f t="shared" si="1630"/>
        <v>0</v>
      </c>
      <c r="BPR101" s="24">
        <f t="shared" si="1631"/>
        <v>0</v>
      </c>
      <c r="BPW101" s="24">
        <f t="shared" si="1632"/>
        <v>0</v>
      </c>
      <c r="BPX101" s="24">
        <f t="shared" si="1633"/>
        <v>0</v>
      </c>
      <c r="BPY101" s="24">
        <f t="shared" si="1634"/>
        <v>0</v>
      </c>
      <c r="BQD101" s="24">
        <f t="shared" si="1635"/>
        <v>0</v>
      </c>
      <c r="BQE101" s="24">
        <f t="shared" si="1636"/>
        <v>0</v>
      </c>
      <c r="BQF101" s="24">
        <f t="shared" si="1637"/>
        <v>0</v>
      </c>
      <c r="BQK101" s="24">
        <f t="shared" si="1638"/>
        <v>0</v>
      </c>
      <c r="BQL101" s="24">
        <f t="shared" si="1639"/>
        <v>0</v>
      </c>
      <c r="BQM101" s="24">
        <f t="shared" si="1640"/>
        <v>0</v>
      </c>
      <c r="BQR101" s="24">
        <f t="shared" si="1641"/>
        <v>0</v>
      </c>
      <c r="BQS101" s="24">
        <f t="shared" si="1642"/>
        <v>0</v>
      </c>
      <c r="BQT101" s="24">
        <f t="shared" si="1643"/>
        <v>0</v>
      </c>
      <c r="BQY101" s="24">
        <f t="shared" si="1644"/>
        <v>0</v>
      </c>
      <c r="BQZ101" s="24">
        <f t="shared" si="1645"/>
        <v>0</v>
      </c>
      <c r="BRA101" s="24">
        <f t="shared" si="1646"/>
        <v>0</v>
      </c>
      <c r="BRF101" s="24">
        <f t="shared" si="1647"/>
        <v>0</v>
      </c>
      <c r="BRG101" s="24">
        <f t="shared" si="1648"/>
        <v>0</v>
      </c>
      <c r="BRH101" s="24">
        <f t="shared" si="1649"/>
        <v>0</v>
      </c>
      <c r="BRM101" s="24">
        <f t="shared" si="1650"/>
        <v>0</v>
      </c>
      <c r="BRN101" s="24">
        <f t="shared" si="1651"/>
        <v>0</v>
      </c>
      <c r="BRO101" s="24">
        <f t="shared" si="1652"/>
        <v>0</v>
      </c>
      <c r="BRT101" s="24">
        <f t="shared" si="1653"/>
        <v>0</v>
      </c>
      <c r="BRU101" s="24">
        <f t="shared" si="1654"/>
        <v>0</v>
      </c>
      <c r="BRV101" s="24">
        <f t="shared" si="1655"/>
        <v>0</v>
      </c>
      <c r="BSA101" s="24">
        <f t="shared" si="1656"/>
        <v>0</v>
      </c>
      <c r="BSB101" s="24">
        <f t="shared" si="1657"/>
        <v>0</v>
      </c>
      <c r="BSC101" s="24">
        <f t="shared" si="1658"/>
        <v>0</v>
      </c>
      <c r="BSH101" s="24">
        <f t="shared" si="1659"/>
        <v>0</v>
      </c>
      <c r="BSI101" s="24">
        <f t="shared" si="1660"/>
        <v>0</v>
      </c>
      <c r="BSJ101" s="24">
        <f t="shared" si="1661"/>
        <v>0</v>
      </c>
      <c r="BSO101" s="24">
        <f t="shared" si="1662"/>
        <v>0</v>
      </c>
      <c r="BSP101" s="24">
        <f t="shared" si="1663"/>
        <v>0</v>
      </c>
      <c r="BSQ101" s="24">
        <f t="shared" si="1664"/>
        <v>0</v>
      </c>
      <c r="BSV101" s="24">
        <f t="shared" si="1665"/>
        <v>0</v>
      </c>
      <c r="BSW101" s="24">
        <f t="shared" si="1666"/>
        <v>0</v>
      </c>
      <c r="BSX101" s="24">
        <f t="shared" si="1667"/>
        <v>0</v>
      </c>
      <c r="BTC101" s="24">
        <f t="shared" si="1668"/>
        <v>0</v>
      </c>
      <c r="BTD101" s="24">
        <f t="shared" si="1669"/>
        <v>0</v>
      </c>
      <c r="BTE101" s="24">
        <f t="shared" si="1670"/>
        <v>0</v>
      </c>
      <c r="BTJ101" s="24">
        <f t="shared" si="1671"/>
        <v>0</v>
      </c>
      <c r="BTK101" s="24">
        <f t="shared" si="1672"/>
        <v>0</v>
      </c>
      <c r="BTL101" s="24">
        <f t="shared" si="1673"/>
        <v>0</v>
      </c>
      <c r="BTQ101" s="24">
        <f t="shared" si="1674"/>
        <v>0</v>
      </c>
      <c r="BTR101" s="24">
        <f t="shared" si="1675"/>
        <v>0</v>
      </c>
      <c r="BTS101" s="24">
        <f t="shared" si="1676"/>
        <v>0</v>
      </c>
      <c r="BTX101" s="24">
        <f t="shared" si="1677"/>
        <v>0</v>
      </c>
      <c r="BTY101" s="24">
        <f t="shared" si="1678"/>
        <v>0</v>
      </c>
      <c r="BTZ101" s="24">
        <f t="shared" si="1679"/>
        <v>0</v>
      </c>
      <c r="BUE101" s="24">
        <f t="shared" si="1680"/>
        <v>0</v>
      </c>
      <c r="BUF101" s="24">
        <f t="shared" si="1681"/>
        <v>0</v>
      </c>
      <c r="BUG101" s="24">
        <f t="shared" si="1682"/>
        <v>0</v>
      </c>
      <c r="BUL101" s="24">
        <f t="shared" si="1683"/>
        <v>0</v>
      </c>
      <c r="BUM101" s="24">
        <f t="shared" si="1684"/>
        <v>0</v>
      </c>
      <c r="BUN101" s="24">
        <f t="shared" si="1685"/>
        <v>0</v>
      </c>
      <c r="BUS101" s="24">
        <f t="shared" si="1686"/>
        <v>0</v>
      </c>
      <c r="BUT101" s="24">
        <f t="shared" si="1687"/>
        <v>0</v>
      </c>
      <c r="BUU101" s="24">
        <f t="shared" si="1688"/>
        <v>0</v>
      </c>
      <c r="BUZ101" s="24">
        <f t="shared" si="1689"/>
        <v>0</v>
      </c>
      <c r="BVA101" s="24">
        <f t="shared" si="1690"/>
        <v>0</v>
      </c>
      <c r="BVB101" s="24">
        <f t="shared" si="1691"/>
        <v>0</v>
      </c>
      <c r="BVG101" s="24">
        <f t="shared" si="1692"/>
        <v>0</v>
      </c>
      <c r="BVH101" s="24">
        <f t="shared" si="1693"/>
        <v>0</v>
      </c>
      <c r="BVI101" s="24">
        <f t="shared" si="1694"/>
        <v>0</v>
      </c>
      <c r="BVN101" s="24">
        <f t="shared" si="1695"/>
        <v>0</v>
      </c>
      <c r="BVO101" s="24">
        <f t="shared" si="1696"/>
        <v>0</v>
      </c>
      <c r="BVP101" s="24">
        <f t="shared" si="1697"/>
        <v>0</v>
      </c>
      <c r="BVU101" s="24">
        <f t="shared" si="1698"/>
        <v>0</v>
      </c>
      <c r="BVV101" s="24">
        <f t="shared" si="1699"/>
        <v>0</v>
      </c>
      <c r="BVW101" s="24">
        <f t="shared" si="1700"/>
        <v>0</v>
      </c>
      <c r="BVX101"/>
      <c r="BVY101"/>
      <c r="BVZ101"/>
      <c r="BWA101"/>
      <c r="BWB101" s="24">
        <f t="shared" si="1701"/>
        <v>0</v>
      </c>
      <c r="BWC101" s="24">
        <f t="shared" si="1702"/>
        <v>0</v>
      </c>
      <c r="BWD101" s="24">
        <f t="shared" si="1703"/>
        <v>0</v>
      </c>
      <c r="BWI101" s="24">
        <f t="shared" si="1704"/>
        <v>0</v>
      </c>
      <c r="BWJ101" s="24">
        <f t="shared" si="1705"/>
        <v>0</v>
      </c>
      <c r="BWK101" s="24">
        <f t="shared" si="1706"/>
        <v>0</v>
      </c>
      <c r="BWP101" s="24">
        <f t="shared" si="1707"/>
        <v>0</v>
      </c>
      <c r="BWQ101" s="24">
        <f t="shared" si="1708"/>
        <v>0</v>
      </c>
      <c r="BWR101" s="24">
        <f t="shared" si="1709"/>
        <v>0</v>
      </c>
      <c r="BWW101" s="24">
        <f t="shared" si="1710"/>
        <v>0</v>
      </c>
      <c r="BWX101" s="24">
        <f t="shared" si="1711"/>
        <v>0</v>
      </c>
      <c r="BWY101" s="24">
        <f t="shared" si="1712"/>
        <v>0</v>
      </c>
      <c r="BXD101" s="24">
        <f t="shared" si="1713"/>
        <v>0</v>
      </c>
      <c r="BXE101" s="24">
        <f t="shared" si="1714"/>
        <v>0</v>
      </c>
      <c r="BXF101" s="24">
        <f t="shared" si="1715"/>
        <v>0</v>
      </c>
      <c r="BXK101" s="24">
        <f t="shared" si="1716"/>
        <v>0</v>
      </c>
      <c r="BXL101" s="24">
        <f t="shared" si="1717"/>
        <v>0</v>
      </c>
      <c r="BXM101" s="24">
        <f t="shared" si="1718"/>
        <v>0</v>
      </c>
      <c r="BXR101" s="24">
        <f t="shared" si="1719"/>
        <v>0</v>
      </c>
      <c r="BXS101" s="24">
        <f t="shared" si="1720"/>
        <v>0</v>
      </c>
      <c r="BXT101" s="24">
        <f t="shared" si="1721"/>
        <v>0</v>
      </c>
      <c r="BXY101" s="24">
        <f t="shared" si="1722"/>
        <v>0</v>
      </c>
      <c r="BXZ101" s="24">
        <f t="shared" si="1723"/>
        <v>0</v>
      </c>
      <c r="BYA101" s="24">
        <f t="shared" si="1724"/>
        <v>0</v>
      </c>
      <c r="BYF101" s="24">
        <f t="shared" si="1725"/>
        <v>0</v>
      </c>
      <c r="BYG101" s="24">
        <f t="shared" si="1726"/>
        <v>0</v>
      </c>
      <c r="BYH101" s="24">
        <f t="shared" si="1727"/>
        <v>0</v>
      </c>
      <c r="BYM101" s="24">
        <f t="shared" si="1728"/>
        <v>0</v>
      </c>
      <c r="BYN101" s="24">
        <f t="shared" si="1729"/>
        <v>0</v>
      </c>
      <c r="BYO101" s="24">
        <f t="shared" si="1730"/>
        <v>0</v>
      </c>
      <c r="BYT101" s="24">
        <f t="shared" si="1731"/>
        <v>0</v>
      </c>
      <c r="BYU101" s="24">
        <f t="shared" si="1732"/>
        <v>0</v>
      </c>
      <c r="BYV101" s="24">
        <f t="shared" si="1733"/>
        <v>0</v>
      </c>
    </row>
    <row r="102" spans="6:1023 1028:2024" x14ac:dyDescent="0.3">
      <c r="F102" s="82">
        <f t="shared" si="1734"/>
        <v>0</v>
      </c>
      <c r="G102" s="82">
        <f t="shared" si="1735"/>
        <v>0</v>
      </c>
      <c r="H102" s="82">
        <f t="shared" si="1736"/>
        <v>0</v>
      </c>
      <c r="M102" s="15">
        <f t="shared" si="870"/>
        <v>0</v>
      </c>
      <c r="N102" s="15">
        <f t="shared" si="871"/>
        <v>0</v>
      </c>
      <c r="O102" s="15">
        <f t="shared" si="872"/>
        <v>0</v>
      </c>
      <c r="T102" s="15">
        <f t="shared" si="873"/>
        <v>0</v>
      </c>
      <c r="U102" s="15">
        <f t="shared" si="874"/>
        <v>0</v>
      </c>
      <c r="V102" s="15">
        <f t="shared" si="875"/>
        <v>0</v>
      </c>
      <c r="AA102" s="15">
        <f t="shared" si="876"/>
        <v>0</v>
      </c>
      <c r="AB102" s="15">
        <f t="shared" si="877"/>
        <v>0</v>
      </c>
      <c r="AC102" s="15">
        <f t="shared" si="878"/>
        <v>0</v>
      </c>
      <c r="AD102" s="16"/>
      <c r="AE102" s="15"/>
      <c r="AF102" s="15"/>
      <c r="AG102" s="15"/>
      <c r="AH102" s="15">
        <f t="shared" si="879"/>
        <v>0</v>
      </c>
      <c r="AI102" s="15">
        <f t="shared" si="880"/>
        <v>0</v>
      </c>
      <c r="AJ102" s="15">
        <f t="shared" si="881"/>
        <v>0</v>
      </c>
      <c r="AO102" s="15">
        <f t="shared" si="882"/>
        <v>0</v>
      </c>
      <c r="AP102" s="15">
        <f t="shared" si="883"/>
        <v>0</v>
      </c>
      <c r="AQ102" s="15">
        <f t="shared" si="884"/>
        <v>0</v>
      </c>
      <c r="AV102" s="15">
        <f t="shared" si="885"/>
        <v>0</v>
      </c>
      <c r="AW102" s="15">
        <f t="shared" si="886"/>
        <v>0</v>
      </c>
      <c r="AX102" s="15">
        <f t="shared" si="887"/>
        <v>0</v>
      </c>
      <c r="BC102" s="15">
        <f t="shared" si="888"/>
        <v>0</v>
      </c>
      <c r="BD102" s="15">
        <f t="shared" si="889"/>
        <v>0</v>
      </c>
      <c r="BE102" s="15">
        <f t="shared" si="890"/>
        <v>0</v>
      </c>
      <c r="BJ102" s="15">
        <f t="shared" si="891"/>
        <v>0</v>
      </c>
      <c r="BK102" s="15">
        <f t="shared" si="892"/>
        <v>0</v>
      </c>
      <c r="BL102" s="15">
        <f t="shared" si="893"/>
        <v>0</v>
      </c>
      <c r="BQ102" s="15">
        <f t="shared" si="894"/>
        <v>0</v>
      </c>
      <c r="BR102" s="15">
        <f t="shared" si="895"/>
        <v>0</v>
      </c>
      <c r="BS102" s="15">
        <f t="shared" si="896"/>
        <v>0</v>
      </c>
      <c r="BX102" s="15">
        <f t="shared" si="897"/>
        <v>0</v>
      </c>
      <c r="BY102" s="15">
        <f t="shared" si="898"/>
        <v>0</v>
      </c>
      <c r="BZ102" s="15">
        <f t="shared" si="899"/>
        <v>0</v>
      </c>
      <c r="CE102" s="15">
        <f t="shared" si="900"/>
        <v>0</v>
      </c>
      <c r="CF102" s="15">
        <f t="shared" si="901"/>
        <v>0</v>
      </c>
      <c r="CG102" s="15">
        <f t="shared" si="902"/>
        <v>0</v>
      </c>
      <c r="CL102" s="30">
        <f t="shared" si="903"/>
        <v>0</v>
      </c>
      <c r="CM102" s="30">
        <f t="shared" si="904"/>
        <v>0</v>
      </c>
      <c r="CN102" s="54">
        <f t="shared" si="905"/>
        <v>0</v>
      </c>
      <c r="CS102" s="30">
        <f t="shared" si="906"/>
        <v>0</v>
      </c>
      <c r="CT102" s="30">
        <f t="shared" si="907"/>
        <v>0</v>
      </c>
      <c r="CU102" s="54">
        <f t="shared" si="908"/>
        <v>0</v>
      </c>
      <c r="CZ102" s="30">
        <f t="shared" si="909"/>
        <v>0</v>
      </c>
      <c r="DA102" s="30">
        <f t="shared" si="910"/>
        <v>0</v>
      </c>
      <c r="DB102" s="54">
        <f t="shared" si="911"/>
        <v>0</v>
      </c>
      <c r="DG102" s="30">
        <f t="shared" si="912"/>
        <v>0</v>
      </c>
      <c r="DH102" s="30">
        <f t="shared" si="913"/>
        <v>0</v>
      </c>
      <c r="DI102" s="54">
        <f t="shared" si="914"/>
        <v>0</v>
      </c>
      <c r="DN102" s="30">
        <f t="shared" si="915"/>
        <v>0</v>
      </c>
      <c r="DO102" s="30">
        <f t="shared" si="916"/>
        <v>0</v>
      </c>
      <c r="DP102" s="54">
        <f t="shared" si="917"/>
        <v>0</v>
      </c>
      <c r="DU102" s="30">
        <f t="shared" si="918"/>
        <v>0</v>
      </c>
      <c r="DV102" s="30">
        <f t="shared" si="919"/>
        <v>0</v>
      </c>
      <c r="DW102" s="54">
        <f t="shared" si="920"/>
        <v>0</v>
      </c>
      <c r="EB102" s="30">
        <f t="shared" si="921"/>
        <v>0</v>
      </c>
      <c r="EC102" s="30">
        <f t="shared" si="922"/>
        <v>0</v>
      </c>
      <c r="ED102" s="54">
        <f t="shared" si="923"/>
        <v>0</v>
      </c>
      <c r="EI102" s="30">
        <f t="shared" si="924"/>
        <v>0</v>
      </c>
      <c r="EJ102" s="30">
        <f t="shared" si="925"/>
        <v>0</v>
      </c>
      <c r="EK102" s="54">
        <f t="shared" si="926"/>
        <v>0</v>
      </c>
      <c r="EP102" s="30">
        <f t="shared" si="927"/>
        <v>0</v>
      </c>
      <c r="EQ102" s="30">
        <f t="shared" si="928"/>
        <v>0</v>
      </c>
      <c r="ER102" s="54">
        <f t="shared" si="929"/>
        <v>0</v>
      </c>
      <c r="EW102" s="30">
        <f t="shared" si="930"/>
        <v>0</v>
      </c>
      <c r="EX102" s="30">
        <f t="shared" si="931"/>
        <v>0</v>
      </c>
      <c r="EY102" s="54">
        <f t="shared" si="932"/>
        <v>0</v>
      </c>
      <c r="FD102" s="30">
        <f t="shared" si="933"/>
        <v>0</v>
      </c>
      <c r="FE102" s="30">
        <f t="shared" si="934"/>
        <v>0</v>
      </c>
      <c r="FF102" s="54">
        <f t="shared" si="935"/>
        <v>0</v>
      </c>
      <c r="FK102" s="30">
        <f t="shared" si="936"/>
        <v>0</v>
      </c>
      <c r="FL102" s="30">
        <f t="shared" si="937"/>
        <v>0</v>
      </c>
      <c r="FM102" s="54">
        <f t="shared" si="938"/>
        <v>0</v>
      </c>
      <c r="FR102" s="30">
        <f t="shared" si="939"/>
        <v>0</v>
      </c>
      <c r="FS102" s="30">
        <f t="shared" si="940"/>
        <v>0</v>
      </c>
      <c r="FT102" s="54">
        <f t="shared" si="941"/>
        <v>0</v>
      </c>
      <c r="FY102" s="30">
        <f t="shared" si="942"/>
        <v>0</v>
      </c>
      <c r="FZ102" s="30">
        <f t="shared" si="943"/>
        <v>0</v>
      </c>
      <c r="GA102" s="54">
        <f t="shared" si="944"/>
        <v>0</v>
      </c>
      <c r="GF102" s="30">
        <f t="shared" si="945"/>
        <v>0</v>
      </c>
      <c r="GG102" s="30">
        <f t="shared" si="946"/>
        <v>0</v>
      </c>
      <c r="GH102" s="54">
        <f t="shared" si="947"/>
        <v>0</v>
      </c>
      <c r="GM102" s="30">
        <f t="shared" si="948"/>
        <v>0</v>
      </c>
      <c r="GN102" s="30">
        <f t="shared" si="949"/>
        <v>0</v>
      </c>
      <c r="GO102" s="54">
        <f t="shared" si="950"/>
        <v>0</v>
      </c>
      <c r="GT102" s="30">
        <f t="shared" si="951"/>
        <v>0</v>
      </c>
      <c r="GU102" s="30">
        <f t="shared" si="952"/>
        <v>0</v>
      </c>
      <c r="GV102" s="54">
        <f t="shared" si="953"/>
        <v>0</v>
      </c>
      <c r="HA102" s="30">
        <f t="shared" si="954"/>
        <v>0</v>
      </c>
      <c r="HB102" s="30">
        <f t="shared" si="955"/>
        <v>0</v>
      </c>
      <c r="HC102" s="54">
        <f t="shared" si="956"/>
        <v>0</v>
      </c>
      <c r="HH102" s="30">
        <f t="shared" si="957"/>
        <v>0</v>
      </c>
      <c r="HI102" s="30">
        <f t="shared" si="958"/>
        <v>0</v>
      </c>
      <c r="HJ102" s="54">
        <f t="shared" si="959"/>
        <v>0</v>
      </c>
      <c r="HO102" s="30">
        <f t="shared" si="960"/>
        <v>0</v>
      </c>
      <c r="HP102" s="30">
        <f t="shared" si="961"/>
        <v>0</v>
      </c>
      <c r="HQ102" s="54">
        <f t="shared" si="962"/>
        <v>0</v>
      </c>
      <c r="HV102" s="30">
        <f t="shared" si="963"/>
        <v>0</v>
      </c>
      <c r="HW102" s="30">
        <f t="shared" si="964"/>
        <v>0</v>
      </c>
      <c r="HX102" s="54">
        <f t="shared" si="965"/>
        <v>0</v>
      </c>
      <c r="IC102" s="30">
        <f t="shared" si="966"/>
        <v>0</v>
      </c>
      <c r="ID102" s="30">
        <f t="shared" si="967"/>
        <v>0</v>
      </c>
      <c r="IE102" s="54">
        <f t="shared" si="968"/>
        <v>0</v>
      </c>
      <c r="IJ102" s="30">
        <f t="shared" si="969"/>
        <v>0</v>
      </c>
      <c r="IK102" s="30">
        <f t="shared" si="970"/>
        <v>0</v>
      </c>
      <c r="IL102" s="54">
        <f t="shared" si="971"/>
        <v>0</v>
      </c>
      <c r="IQ102" s="30">
        <f t="shared" si="972"/>
        <v>0</v>
      </c>
      <c r="IR102" s="30">
        <f t="shared" si="973"/>
        <v>0</v>
      </c>
      <c r="IS102" s="54">
        <f t="shared" si="974"/>
        <v>0</v>
      </c>
      <c r="IX102" s="30">
        <f t="shared" si="975"/>
        <v>0</v>
      </c>
      <c r="IY102" s="30">
        <f t="shared" si="976"/>
        <v>0</v>
      </c>
      <c r="IZ102" s="54">
        <f t="shared" si="977"/>
        <v>0</v>
      </c>
      <c r="JE102" s="15">
        <f t="shared" si="978"/>
        <v>0</v>
      </c>
      <c r="JF102" s="15">
        <f t="shared" si="979"/>
        <v>0</v>
      </c>
      <c r="JG102" s="15">
        <f t="shared" si="980"/>
        <v>0</v>
      </c>
      <c r="JL102" s="24">
        <f t="shared" si="981"/>
        <v>0</v>
      </c>
      <c r="JM102" s="24">
        <f t="shared" si="982"/>
        <v>0</v>
      </c>
      <c r="JN102" s="24">
        <f t="shared" si="983"/>
        <v>0</v>
      </c>
      <c r="JS102" s="24">
        <f t="shared" si="984"/>
        <v>0</v>
      </c>
      <c r="JT102" s="24">
        <f t="shared" si="985"/>
        <v>0</v>
      </c>
      <c r="JU102" s="24">
        <f t="shared" si="986"/>
        <v>0</v>
      </c>
      <c r="JZ102" s="24">
        <f t="shared" si="987"/>
        <v>0</v>
      </c>
      <c r="KA102" s="24">
        <f t="shared" si="988"/>
        <v>0</v>
      </c>
      <c r="KB102" s="24">
        <f t="shared" si="989"/>
        <v>0</v>
      </c>
      <c r="KG102" s="24">
        <f t="shared" si="990"/>
        <v>0</v>
      </c>
      <c r="KH102" s="24">
        <f t="shared" si="991"/>
        <v>0</v>
      </c>
      <c r="KI102" s="24">
        <f t="shared" si="992"/>
        <v>0</v>
      </c>
      <c r="KN102" s="24">
        <f t="shared" si="993"/>
        <v>0</v>
      </c>
      <c r="KO102" s="24">
        <f t="shared" si="994"/>
        <v>0</v>
      </c>
      <c r="KP102" s="24">
        <f t="shared" si="995"/>
        <v>0</v>
      </c>
      <c r="KU102" s="24">
        <f t="shared" si="996"/>
        <v>0</v>
      </c>
      <c r="KV102" s="24">
        <f t="shared" si="997"/>
        <v>0</v>
      </c>
      <c r="KW102" s="24">
        <f t="shared" si="998"/>
        <v>0</v>
      </c>
      <c r="LB102" s="24">
        <f t="shared" si="999"/>
        <v>0</v>
      </c>
      <c r="LC102" s="24">
        <f t="shared" si="1000"/>
        <v>0</v>
      </c>
      <c r="LD102" s="24">
        <f t="shared" si="1001"/>
        <v>0</v>
      </c>
      <c r="LI102" s="24">
        <f t="shared" si="1002"/>
        <v>0</v>
      </c>
      <c r="LJ102" s="24">
        <f t="shared" si="1003"/>
        <v>0</v>
      </c>
      <c r="LK102" s="24">
        <f t="shared" si="1004"/>
        <v>0</v>
      </c>
      <c r="LP102" s="24">
        <f t="shared" si="1005"/>
        <v>0</v>
      </c>
      <c r="LQ102" s="24">
        <f t="shared" si="1006"/>
        <v>0</v>
      </c>
      <c r="LR102" s="24">
        <f t="shared" si="1007"/>
        <v>0</v>
      </c>
      <c r="LW102" s="24">
        <f t="shared" si="1008"/>
        <v>0</v>
      </c>
      <c r="LX102" s="24">
        <f t="shared" si="1009"/>
        <v>0</v>
      </c>
      <c r="LY102" s="24">
        <f t="shared" si="1010"/>
        <v>0</v>
      </c>
      <c r="MD102" s="24">
        <f t="shared" si="1011"/>
        <v>0</v>
      </c>
      <c r="ME102" s="24">
        <f t="shared" si="1012"/>
        <v>0</v>
      </c>
      <c r="MF102" s="24">
        <f t="shared" si="1013"/>
        <v>0</v>
      </c>
      <c r="MK102" s="24">
        <f t="shared" si="1014"/>
        <v>0</v>
      </c>
      <c r="ML102" s="24">
        <f t="shared" si="1015"/>
        <v>0</v>
      </c>
      <c r="MM102" s="24">
        <f t="shared" si="1016"/>
        <v>0</v>
      </c>
      <c r="MR102" s="24">
        <f t="shared" si="1017"/>
        <v>0</v>
      </c>
      <c r="MS102" s="24">
        <f t="shared" si="1018"/>
        <v>0</v>
      </c>
      <c r="MT102" s="24">
        <f t="shared" si="1019"/>
        <v>0</v>
      </c>
      <c r="MY102" s="24">
        <f t="shared" si="1020"/>
        <v>0</v>
      </c>
      <c r="MZ102" s="24">
        <f t="shared" si="1021"/>
        <v>0</v>
      </c>
      <c r="NA102" s="24">
        <f t="shared" si="1022"/>
        <v>0</v>
      </c>
      <c r="NF102" s="24">
        <f t="shared" si="1023"/>
        <v>0</v>
      </c>
      <c r="NG102" s="24">
        <f t="shared" si="1024"/>
        <v>0</v>
      </c>
      <c r="NH102" s="24">
        <f t="shared" si="1025"/>
        <v>0</v>
      </c>
      <c r="NM102" s="24">
        <f t="shared" si="1026"/>
        <v>0</v>
      </c>
      <c r="NN102" s="24">
        <f t="shared" si="1027"/>
        <v>0</v>
      </c>
      <c r="NO102" s="24">
        <f t="shared" si="1028"/>
        <v>0</v>
      </c>
      <c r="NT102" s="24">
        <f t="shared" si="1029"/>
        <v>0</v>
      </c>
      <c r="NU102" s="24">
        <f t="shared" si="1030"/>
        <v>0</v>
      </c>
      <c r="NV102" s="24">
        <f t="shared" si="1031"/>
        <v>0</v>
      </c>
      <c r="OA102" s="24">
        <f t="shared" si="1032"/>
        <v>0</v>
      </c>
      <c r="OB102" s="24">
        <f t="shared" si="1033"/>
        <v>0</v>
      </c>
      <c r="OC102" s="24">
        <f t="shared" si="1034"/>
        <v>0</v>
      </c>
      <c r="OH102" s="24">
        <f t="shared" si="1035"/>
        <v>0</v>
      </c>
      <c r="OI102" s="24">
        <f t="shared" si="1036"/>
        <v>0</v>
      </c>
      <c r="OJ102" s="24">
        <f t="shared" si="1037"/>
        <v>0</v>
      </c>
      <c r="OO102" s="24">
        <f t="shared" si="1038"/>
        <v>0</v>
      </c>
      <c r="OP102" s="24">
        <f t="shared" si="1039"/>
        <v>0</v>
      </c>
      <c r="OQ102" s="24">
        <f t="shared" si="1040"/>
        <v>0</v>
      </c>
      <c r="OV102" s="24">
        <f t="shared" si="1041"/>
        <v>0</v>
      </c>
      <c r="OW102" s="24">
        <f t="shared" si="1042"/>
        <v>0</v>
      </c>
      <c r="OX102" s="24">
        <f t="shared" si="1043"/>
        <v>0</v>
      </c>
      <c r="PC102" s="24">
        <f t="shared" si="1044"/>
        <v>0</v>
      </c>
      <c r="PD102" s="24">
        <f t="shared" si="1045"/>
        <v>0</v>
      </c>
      <c r="PE102" s="24">
        <f t="shared" si="1046"/>
        <v>0</v>
      </c>
      <c r="PJ102" s="24">
        <f t="shared" si="1047"/>
        <v>0</v>
      </c>
      <c r="PK102" s="24">
        <f t="shared" si="1048"/>
        <v>0</v>
      </c>
      <c r="PL102" s="24">
        <f t="shared" si="1049"/>
        <v>0</v>
      </c>
      <c r="PQ102" s="24">
        <f t="shared" si="1050"/>
        <v>0</v>
      </c>
      <c r="PR102" s="24">
        <f t="shared" si="1051"/>
        <v>0</v>
      </c>
      <c r="PS102" s="24">
        <f t="shared" si="1052"/>
        <v>0</v>
      </c>
      <c r="PX102" s="24">
        <f t="shared" si="1053"/>
        <v>0</v>
      </c>
      <c r="PY102" s="24">
        <f t="shared" si="1054"/>
        <v>0</v>
      </c>
      <c r="PZ102" s="24">
        <f t="shared" si="1055"/>
        <v>0</v>
      </c>
      <c r="QE102" s="24">
        <f t="shared" si="1056"/>
        <v>0</v>
      </c>
      <c r="QF102" s="24">
        <f t="shared" si="1057"/>
        <v>0</v>
      </c>
      <c r="QG102" s="24">
        <f t="shared" si="1058"/>
        <v>0</v>
      </c>
      <c r="QL102" s="24">
        <f t="shared" si="1059"/>
        <v>0</v>
      </c>
      <c r="QM102" s="24">
        <f t="shared" si="1060"/>
        <v>0</v>
      </c>
      <c r="QN102" s="24">
        <f t="shared" si="1061"/>
        <v>0</v>
      </c>
      <c r="QS102" s="24">
        <f t="shared" si="1062"/>
        <v>0</v>
      </c>
      <c r="QT102" s="24">
        <f t="shared" si="1063"/>
        <v>0</v>
      </c>
      <c r="QU102" s="24">
        <f t="shared" si="1064"/>
        <v>0</v>
      </c>
      <c r="QZ102" s="24">
        <f t="shared" si="1065"/>
        <v>0</v>
      </c>
      <c r="RA102" s="24">
        <f t="shared" si="1066"/>
        <v>0</v>
      </c>
      <c r="RB102" s="24">
        <f t="shared" si="1067"/>
        <v>0</v>
      </c>
      <c r="RG102" s="24">
        <f t="shared" si="1068"/>
        <v>0</v>
      </c>
      <c r="RH102" s="24">
        <f t="shared" si="1069"/>
        <v>0</v>
      </c>
      <c r="RI102" s="24">
        <f t="shared" si="1070"/>
        <v>0</v>
      </c>
      <c r="RN102" s="24">
        <f t="shared" si="1071"/>
        <v>0</v>
      </c>
      <c r="RO102" s="24">
        <f t="shared" si="1072"/>
        <v>0</v>
      </c>
      <c r="RP102" s="24">
        <f t="shared" si="1073"/>
        <v>0</v>
      </c>
      <c r="RU102" s="24">
        <f t="shared" si="1074"/>
        <v>0</v>
      </c>
      <c r="RV102" s="24">
        <f t="shared" si="1075"/>
        <v>0</v>
      </c>
      <c r="RW102" s="24">
        <f t="shared" si="1076"/>
        <v>0</v>
      </c>
      <c r="SB102" s="24">
        <f t="shared" si="1077"/>
        <v>0</v>
      </c>
      <c r="SC102" s="24">
        <f t="shared" si="1078"/>
        <v>0</v>
      </c>
      <c r="SD102" s="24">
        <f t="shared" si="1079"/>
        <v>0</v>
      </c>
      <c r="SI102" s="24">
        <f t="shared" si="1080"/>
        <v>0</v>
      </c>
      <c r="SJ102" s="24">
        <f t="shared" si="1081"/>
        <v>0</v>
      </c>
      <c r="SK102" s="24">
        <f t="shared" si="1082"/>
        <v>0</v>
      </c>
      <c r="SP102" s="24">
        <f t="shared" si="1083"/>
        <v>0</v>
      </c>
      <c r="SQ102" s="24">
        <f t="shared" si="1084"/>
        <v>0</v>
      </c>
      <c r="SR102" s="24">
        <f t="shared" si="1085"/>
        <v>0</v>
      </c>
      <c r="SW102" s="24">
        <f t="shared" si="1086"/>
        <v>0</v>
      </c>
      <c r="SX102" s="24">
        <f t="shared" si="1087"/>
        <v>0</v>
      </c>
      <c r="SY102" s="24">
        <f t="shared" si="1088"/>
        <v>0</v>
      </c>
      <c r="TD102" s="24">
        <f t="shared" si="1089"/>
        <v>0</v>
      </c>
      <c r="TE102" s="24">
        <f t="shared" si="1090"/>
        <v>0</v>
      </c>
      <c r="TF102" s="24">
        <f t="shared" si="1091"/>
        <v>0</v>
      </c>
      <c r="TK102" s="24">
        <f t="shared" si="1092"/>
        <v>0</v>
      </c>
      <c r="TL102" s="24">
        <f t="shared" si="1093"/>
        <v>0</v>
      </c>
      <c r="TM102" s="24">
        <f t="shared" si="1094"/>
        <v>0</v>
      </c>
      <c r="TR102" s="24">
        <f t="shared" si="1095"/>
        <v>0</v>
      </c>
      <c r="TS102" s="24">
        <f t="shared" si="1096"/>
        <v>0</v>
      </c>
      <c r="TT102" s="24">
        <f t="shared" si="1097"/>
        <v>0</v>
      </c>
      <c r="TY102" s="24">
        <f t="shared" si="1098"/>
        <v>0</v>
      </c>
      <c r="TZ102" s="24">
        <f t="shared" si="1099"/>
        <v>0</v>
      </c>
      <c r="UA102" s="24">
        <f t="shared" si="1100"/>
        <v>0</v>
      </c>
      <c r="UF102" s="24">
        <f t="shared" si="1101"/>
        <v>0</v>
      </c>
      <c r="UG102" s="24">
        <f t="shared" si="1102"/>
        <v>0</v>
      </c>
      <c r="UH102" s="24">
        <f t="shared" si="1103"/>
        <v>0</v>
      </c>
      <c r="UM102" s="24">
        <f t="shared" si="1104"/>
        <v>0</v>
      </c>
      <c r="UN102" s="24">
        <f t="shared" si="1105"/>
        <v>0</v>
      </c>
      <c r="UO102" s="24">
        <f t="shared" si="1106"/>
        <v>0</v>
      </c>
      <c r="UT102" s="24">
        <f t="shared" si="1107"/>
        <v>0</v>
      </c>
      <c r="UU102" s="24">
        <f t="shared" si="1108"/>
        <v>0</v>
      </c>
      <c r="UV102" s="24">
        <f t="shared" si="1109"/>
        <v>0</v>
      </c>
      <c r="VA102" s="24">
        <f t="shared" si="1110"/>
        <v>0</v>
      </c>
      <c r="VB102" s="24">
        <f t="shared" si="1111"/>
        <v>0</v>
      </c>
      <c r="VC102" s="24">
        <f t="shared" si="1112"/>
        <v>0</v>
      </c>
      <c r="VH102" s="24">
        <f t="shared" si="1113"/>
        <v>0</v>
      </c>
      <c r="VI102" s="24">
        <f t="shared" si="1114"/>
        <v>0</v>
      </c>
      <c r="VJ102" s="24">
        <f t="shared" si="1115"/>
        <v>0</v>
      </c>
      <c r="VO102" s="24">
        <f t="shared" si="1116"/>
        <v>0</v>
      </c>
      <c r="VP102" s="24">
        <f t="shared" si="1117"/>
        <v>0</v>
      </c>
      <c r="VQ102" s="24">
        <f t="shared" si="1118"/>
        <v>0</v>
      </c>
      <c r="VV102" s="24">
        <f t="shared" si="1119"/>
        <v>0</v>
      </c>
      <c r="VW102" s="24">
        <f t="shared" si="1120"/>
        <v>0</v>
      </c>
      <c r="VX102" s="24">
        <f t="shared" si="1121"/>
        <v>0</v>
      </c>
      <c r="WC102" s="24">
        <f t="shared" si="1122"/>
        <v>0</v>
      </c>
      <c r="WD102" s="24">
        <f t="shared" si="1123"/>
        <v>0</v>
      </c>
      <c r="WE102" s="24">
        <f t="shared" si="1124"/>
        <v>0</v>
      </c>
      <c r="WJ102" s="24">
        <f t="shared" si="1125"/>
        <v>0</v>
      </c>
      <c r="WK102" s="24">
        <f t="shared" si="1126"/>
        <v>0</v>
      </c>
      <c r="WL102" s="24">
        <f t="shared" si="1127"/>
        <v>0</v>
      </c>
      <c r="WQ102" s="24">
        <f t="shared" si="1128"/>
        <v>0</v>
      </c>
      <c r="WR102" s="24">
        <f t="shared" si="1129"/>
        <v>0</v>
      </c>
      <c r="WS102" s="24">
        <f t="shared" si="1130"/>
        <v>0</v>
      </c>
      <c r="WX102" s="24">
        <f t="shared" si="1131"/>
        <v>0</v>
      </c>
      <c r="WY102" s="24">
        <f t="shared" si="1132"/>
        <v>0</v>
      </c>
      <c r="WZ102" s="24">
        <f t="shared" si="1133"/>
        <v>0</v>
      </c>
      <c r="XE102" s="24">
        <f t="shared" si="1134"/>
        <v>0</v>
      </c>
      <c r="XF102" s="24">
        <f t="shared" si="1135"/>
        <v>0</v>
      </c>
      <c r="XG102" s="24">
        <f t="shared" si="1136"/>
        <v>0</v>
      </c>
      <c r="XL102" s="24">
        <f t="shared" si="1137"/>
        <v>0</v>
      </c>
      <c r="XM102" s="24">
        <f t="shared" si="1138"/>
        <v>0</v>
      </c>
      <c r="XN102" s="24">
        <f t="shared" si="1139"/>
        <v>0</v>
      </c>
      <c r="XS102" s="24">
        <f t="shared" si="1140"/>
        <v>0</v>
      </c>
      <c r="XT102" s="24">
        <f t="shared" si="1141"/>
        <v>0</v>
      </c>
      <c r="XU102" s="24">
        <f t="shared" si="1142"/>
        <v>0</v>
      </c>
      <c r="XZ102" s="24">
        <f t="shared" si="1143"/>
        <v>0</v>
      </c>
      <c r="YA102" s="24">
        <f t="shared" si="1144"/>
        <v>0</v>
      </c>
      <c r="YB102" s="24">
        <f t="shared" si="1145"/>
        <v>0</v>
      </c>
      <c r="YG102" s="24">
        <f t="shared" si="1146"/>
        <v>0</v>
      </c>
      <c r="YH102" s="24">
        <f t="shared" si="1147"/>
        <v>0</v>
      </c>
      <c r="YI102" s="24">
        <f t="shared" si="1148"/>
        <v>0</v>
      </c>
      <c r="YN102" s="24">
        <f t="shared" si="1149"/>
        <v>0</v>
      </c>
      <c r="YO102" s="24">
        <f t="shared" si="1150"/>
        <v>0</v>
      </c>
      <c r="YP102" s="24">
        <f t="shared" si="1151"/>
        <v>0</v>
      </c>
      <c r="YU102" s="24">
        <f t="shared" si="1152"/>
        <v>0</v>
      </c>
      <c r="YV102" s="24">
        <f t="shared" si="1153"/>
        <v>0</v>
      </c>
      <c r="YW102" s="24">
        <f t="shared" si="1154"/>
        <v>0</v>
      </c>
      <c r="ZB102" s="24">
        <f t="shared" si="1155"/>
        <v>0</v>
      </c>
      <c r="ZC102" s="24">
        <f t="shared" si="1156"/>
        <v>0</v>
      </c>
      <c r="ZD102" s="24">
        <f t="shared" si="1157"/>
        <v>0</v>
      </c>
      <c r="ZI102" s="24">
        <f t="shared" si="1158"/>
        <v>0</v>
      </c>
      <c r="ZJ102" s="24">
        <f t="shared" si="1159"/>
        <v>0</v>
      </c>
      <c r="ZK102" s="24">
        <f t="shared" si="1160"/>
        <v>0</v>
      </c>
      <c r="ZP102" s="24">
        <f t="shared" si="1161"/>
        <v>0</v>
      </c>
      <c r="ZQ102" s="24">
        <f t="shared" si="1162"/>
        <v>0</v>
      </c>
      <c r="ZR102" s="24">
        <f t="shared" si="1163"/>
        <v>0</v>
      </c>
      <c r="ZW102" s="24">
        <f t="shared" si="1164"/>
        <v>0</v>
      </c>
      <c r="ZX102" s="24">
        <f t="shared" si="1165"/>
        <v>0</v>
      </c>
      <c r="ZY102" s="24">
        <f t="shared" si="1166"/>
        <v>0</v>
      </c>
      <c r="AAD102" s="24">
        <f t="shared" si="1167"/>
        <v>0</v>
      </c>
      <c r="AAE102" s="24">
        <f t="shared" si="1168"/>
        <v>0</v>
      </c>
      <c r="AAF102" s="24">
        <f t="shared" si="1169"/>
        <v>0</v>
      </c>
      <c r="AAK102" s="24">
        <f t="shared" si="1170"/>
        <v>0</v>
      </c>
      <c r="AAL102" s="24">
        <f t="shared" si="1171"/>
        <v>0</v>
      </c>
      <c r="AAM102" s="24">
        <f t="shared" si="1172"/>
        <v>0</v>
      </c>
      <c r="AAR102" s="24">
        <f t="shared" si="1173"/>
        <v>0</v>
      </c>
      <c r="AAS102" s="24">
        <f t="shared" si="1174"/>
        <v>0</v>
      </c>
      <c r="AAT102" s="24">
        <f t="shared" si="1175"/>
        <v>0</v>
      </c>
      <c r="AAY102" s="24">
        <f t="shared" si="1176"/>
        <v>0</v>
      </c>
      <c r="AAZ102" s="24">
        <f t="shared" si="1177"/>
        <v>0</v>
      </c>
      <c r="ABA102" s="24">
        <f t="shared" si="1178"/>
        <v>0</v>
      </c>
      <c r="ABF102" s="24">
        <f t="shared" si="1179"/>
        <v>0</v>
      </c>
      <c r="ABG102" s="24">
        <f t="shared" si="1180"/>
        <v>0</v>
      </c>
      <c r="ABH102" s="24">
        <f t="shared" si="1181"/>
        <v>0</v>
      </c>
      <c r="ABM102" s="24">
        <f t="shared" si="1182"/>
        <v>0</v>
      </c>
      <c r="ABN102" s="24">
        <f t="shared" si="1183"/>
        <v>0</v>
      </c>
      <c r="ABO102" s="24">
        <f t="shared" si="1184"/>
        <v>0</v>
      </c>
      <c r="ABT102" s="24">
        <f t="shared" si="1185"/>
        <v>0</v>
      </c>
      <c r="ABU102" s="24">
        <f t="shared" si="1186"/>
        <v>0</v>
      </c>
      <c r="ABV102" s="24">
        <f t="shared" si="1187"/>
        <v>0</v>
      </c>
      <c r="ACA102" s="24">
        <f t="shared" si="1188"/>
        <v>0</v>
      </c>
      <c r="ACB102" s="24">
        <f t="shared" si="1189"/>
        <v>0</v>
      </c>
      <c r="ACC102" s="24">
        <f t="shared" si="1190"/>
        <v>0</v>
      </c>
      <c r="ACH102" s="24">
        <f t="shared" si="1191"/>
        <v>0</v>
      </c>
      <c r="ACI102" s="24">
        <f t="shared" si="1192"/>
        <v>0</v>
      </c>
      <c r="ACJ102" s="24">
        <f t="shared" si="1193"/>
        <v>0</v>
      </c>
      <c r="ACO102" s="24">
        <f t="shared" si="1194"/>
        <v>0</v>
      </c>
      <c r="ACP102" s="24">
        <f t="shared" si="1195"/>
        <v>0</v>
      </c>
      <c r="ACQ102" s="24">
        <f t="shared" si="1196"/>
        <v>0</v>
      </c>
      <c r="ACV102" s="24">
        <f t="shared" si="1197"/>
        <v>0</v>
      </c>
      <c r="ACW102" s="24">
        <f t="shared" si="1198"/>
        <v>0</v>
      </c>
      <c r="ACX102" s="24">
        <f t="shared" si="1199"/>
        <v>0</v>
      </c>
      <c r="ADC102" s="15">
        <f t="shared" si="1200"/>
        <v>0</v>
      </c>
      <c r="ADD102" s="15">
        <f t="shared" si="1201"/>
        <v>0</v>
      </c>
      <c r="ADE102" s="15">
        <f t="shared" si="1202"/>
        <v>0</v>
      </c>
      <c r="ADJ102" s="24">
        <f t="shared" si="1203"/>
        <v>0</v>
      </c>
      <c r="ADK102" s="24">
        <f t="shared" si="1204"/>
        <v>0</v>
      </c>
      <c r="ADL102" s="24">
        <f t="shared" si="1205"/>
        <v>0</v>
      </c>
      <c r="ADQ102" s="24">
        <f t="shared" si="1206"/>
        <v>0</v>
      </c>
      <c r="ADR102" s="24">
        <f t="shared" si="1207"/>
        <v>0</v>
      </c>
      <c r="ADS102" s="24">
        <f t="shared" si="1208"/>
        <v>0</v>
      </c>
      <c r="ADX102" s="24">
        <f t="shared" si="1209"/>
        <v>0</v>
      </c>
      <c r="ADY102" s="24">
        <f t="shared" si="1210"/>
        <v>0</v>
      </c>
      <c r="ADZ102" s="24">
        <f t="shared" si="1211"/>
        <v>0</v>
      </c>
      <c r="AEE102" s="24">
        <f t="shared" si="1212"/>
        <v>0</v>
      </c>
      <c r="AEF102" s="24">
        <f t="shared" si="1213"/>
        <v>0</v>
      </c>
      <c r="AEG102" s="24">
        <f t="shared" si="1214"/>
        <v>0</v>
      </c>
      <c r="AEL102" s="24">
        <f t="shared" si="1215"/>
        <v>0</v>
      </c>
      <c r="AEM102" s="24">
        <f t="shared" si="1216"/>
        <v>0</v>
      </c>
      <c r="AEN102" s="24">
        <f t="shared" si="1217"/>
        <v>0</v>
      </c>
      <c r="AES102" s="24">
        <f t="shared" si="1218"/>
        <v>0</v>
      </c>
      <c r="AET102" s="24">
        <f t="shared" si="1219"/>
        <v>0</v>
      </c>
      <c r="AEU102" s="24">
        <f t="shared" si="1220"/>
        <v>0</v>
      </c>
      <c r="AEZ102" s="24">
        <f t="shared" si="1221"/>
        <v>0</v>
      </c>
      <c r="AFA102" s="24">
        <f t="shared" si="1222"/>
        <v>0</v>
      </c>
      <c r="AFB102" s="24">
        <f t="shared" si="1223"/>
        <v>0</v>
      </c>
      <c r="AFG102" s="24">
        <f t="shared" si="1224"/>
        <v>0</v>
      </c>
      <c r="AFH102" s="24">
        <f t="shared" si="1225"/>
        <v>0</v>
      </c>
      <c r="AFI102" s="24">
        <f t="shared" si="1226"/>
        <v>0</v>
      </c>
      <c r="AFN102" s="24">
        <f t="shared" si="1227"/>
        <v>0</v>
      </c>
      <c r="AFO102" s="24">
        <f t="shared" si="1228"/>
        <v>0</v>
      </c>
      <c r="AFP102" s="24">
        <f t="shared" si="1229"/>
        <v>0</v>
      </c>
      <c r="AFU102" s="24">
        <f t="shared" si="1230"/>
        <v>0</v>
      </c>
      <c r="AFV102" s="24">
        <f t="shared" si="1231"/>
        <v>0</v>
      </c>
      <c r="AFW102" s="24">
        <f t="shared" si="1232"/>
        <v>0</v>
      </c>
      <c r="AGB102" s="24">
        <f t="shared" si="1233"/>
        <v>0</v>
      </c>
      <c r="AGC102" s="24">
        <f t="shared" si="1234"/>
        <v>0</v>
      </c>
      <c r="AGD102" s="24">
        <f t="shared" si="1235"/>
        <v>0</v>
      </c>
      <c r="AGI102" s="24">
        <f t="shared" si="1236"/>
        <v>0</v>
      </c>
      <c r="AGJ102" s="24">
        <f t="shared" si="1237"/>
        <v>0</v>
      </c>
      <c r="AGK102" s="24">
        <f t="shared" si="1238"/>
        <v>0</v>
      </c>
      <c r="AGP102" s="24">
        <f t="shared" si="1239"/>
        <v>0</v>
      </c>
      <c r="AGQ102" s="24">
        <f t="shared" si="1240"/>
        <v>0</v>
      </c>
      <c r="AGR102" s="24">
        <f t="shared" si="1241"/>
        <v>0</v>
      </c>
      <c r="AGW102" s="24">
        <f t="shared" si="1242"/>
        <v>0</v>
      </c>
      <c r="AGX102" s="24">
        <f t="shared" si="1243"/>
        <v>0</v>
      </c>
      <c r="AGY102" s="24">
        <f t="shared" si="1244"/>
        <v>0</v>
      </c>
      <c r="AHD102" s="24">
        <f t="shared" si="1245"/>
        <v>0</v>
      </c>
      <c r="AHE102" s="24">
        <f t="shared" si="1246"/>
        <v>0</v>
      </c>
      <c r="AHF102" s="24">
        <f t="shared" si="1247"/>
        <v>0</v>
      </c>
      <c r="AHK102" s="24">
        <f t="shared" si="1248"/>
        <v>0</v>
      </c>
      <c r="AHL102" s="24">
        <f t="shared" si="1249"/>
        <v>0</v>
      </c>
      <c r="AHM102" s="24">
        <f t="shared" si="1250"/>
        <v>0</v>
      </c>
      <c r="AHR102" s="24">
        <f t="shared" si="1251"/>
        <v>0</v>
      </c>
      <c r="AHS102" s="24">
        <f t="shared" si="1252"/>
        <v>0</v>
      </c>
      <c r="AHT102" s="24">
        <f t="shared" si="1253"/>
        <v>0</v>
      </c>
      <c r="AHY102" s="24">
        <f t="shared" si="1254"/>
        <v>0</v>
      </c>
      <c r="AHZ102" s="24">
        <f t="shared" si="1255"/>
        <v>0</v>
      </c>
      <c r="AIA102" s="24">
        <f t="shared" si="1256"/>
        <v>0</v>
      </c>
      <c r="AIF102" s="24">
        <f t="shared" si="1257"/>
        <v>0</v>
      </c>
      <c r="AIG102" s="24">
        <f t="shared" si="1258"/>
        <v>0</v>
      </c>
      <c r="AIH102" s="24">
        <f t="shared" si="1259"/>
        <v>0</v>
      </c>
      <c r="AIM102" s="24">
        <f t="shared" si="1260"/>
        <v>0</v>
      </c>
      <c r="AIN102" s="24">
        <f t="shared" si="1261"/>
        <v>0</v>
      </c>
      <c r="AIO102" s="24">
        <f t="shared" si="1262"/>
        <v>0</v>
      </c>
      <c r="AIT102" s="24">
        <f t="shared" si="1263"/>
        <v>0</v>
      </c>
      <c r="AIU102" s="24">
        <f t="shared" si="1264"/>
        <v>0</v>
      </c>
      <c r="AIV102" s="24">
        <f t="shared" si="1265"/>
        <v>0</v>
      </c>
      <c r="AJA102" s="24">
        <f t="shared" si="1266"/>
        <v>0</v>
      </c>
      <c r="AJB102" s="24">
        <f t="shared" si="1267"/>
        <v>0</v>
      </c>
      <c r="AJC102" s="24">
        <f t="shared" si="1268"/>
        <v>0</v>
      </c>
      <c r="AJH102" s="24">
        <f t="shared" si="1269"/>
        <v>0</v>
      </c>
      <c r="AJI102" s="24">
        <f t="shared" si="1270"/>
        <v>0</v>
      </c>
      <c r="AJJ102" s="24">
        <f t="shared" si="1271"/>
        <v>0</v>
      </c>
      <c r="AJO102" s="24">
        <f t="shared" si="1272"/>
        <v>0</v>
      </c>
      <c r="AJP102" s="24">
        <f t="shared" si="1273"/>
        <v>0</v>
      </c>
      <c r="AJQ102" s="24">
        <f t="shared" si="1274"/>
        <v>0</v>
      </c>
      <c r="AJV102" s="24">
        <f t="shared" si="1275"/>
        <v>0</v>
      </c>
      <c r="AJW102" s="24">
        <f t="shared" si="1276"/>
        <v>0</v>
      </c>
      <c r="AJX102" s="24">
        <f t="shared" si="1277"/>
        <v>0</v>
      </c>
      <c r="AKC102" s="24">
        <f t="shared" si="1278"/>
        <v>0</v>
      </c>
      <c r="AKD102" s="24">
        <f t="shared" si="1279"/>
        <v>0</v>
      </c>
      <c r="AKE102" s="24">
        <f t="shared" si="1280"/>
        <v>0</v>
      </c>
      <c r="AKJ102" s="24">
        <f t="shared" si="1281"/>
        <v>0</v>
      </c>
      <c r="AKK102" s="24">
        <f t="shared" si="1282"/>
        <v>0</v>
      </c>
      <c r="AKL102" s="24">
        <f t="shared" si="1283"/>
        <v>0</v>
      </c>
      <c r="AKQ102" s="24">
        <f t="shared" si="1284"/>
        <v>0</v>
      </c>
      <c r="AKR102" s="24">
        <f t="shared" si="1285"/>
        <v>0</v>
      </c>
      <c r="AKS102" s="24">
        <f t="shared" si="1286"/>
        <v>0</v>
      </c>
      <c r="AKX102" s="24">
        <f t="shared" si="1287"/>
        <v>0</v>
      </c>
      <c r="AKY102" s="24">
        <f t="shared" si="1288"/>
        <v>0</v>
      </c>
      <c r="AKZ102" s="24">
        <f t="shared" si="1289"/>
        <v>0</v>
      </c>
      <c r="ALE102" s="24">
        <f t="shared" si="1290"/>
        <v>0</v>
      </c>
      <c r="ALF102" s="24">
        <f t="shared" si="1291"/>
        <v>0</v>
      </c>
      <c r="ALG102" s="24">
        <f t="shared" si="1292"/>
        <v>0</v>
      </c>
      <c r="ALL102" s="24">
        <f t="shared" si="1293"/>
        <v>0</v>
      </c>
      <c r="ALM102" s="24">
        <f t="shared" si="1294"/>
        <v>0</v>
      </c>
      <c r="ALN102" s="24">
        <f t="shared" si="1295"/>
        <v>0</v>
      </c>
      <c r="ALS102" s="24">
        <f t="shared" si="1296"/>
        <v>0</v>
      </c>
      <c r="ALT102" s="24">
        <f t="shared" si="1297"/>
        <v>0</v>
      </c>
      <c r="ALU102" s="24">
        <f t="shared" si="1298"/>
        <v>0</v>
      </c>
      <c r="ALZ102" s="24">
        <f t="shared" si="1299"/>
        <v>0</v>
      </c>
      <c r="AMA102" s="24">
        <f t="shared" si="1300"/>
        <v>0</v>
      </c>
      <c r="AMB102" s="24">
        <f t="shared" si="1301"/>
        <v>0</v>
      </c>
      <c r="AMG102" s="24">
        <f t="shared" si="1302"/>
        <v>0</v>
      </c>
      <c r="AMH102" s="24">
        <f t="shared" si="1303"/>
        <v>0</v>
      </c>
      <c r="AMI102" s="24">
        <f t="shared" si="1304"/>
        <v>0</v>
      </c>
      <c r="AMN102" s="24">
        <f t="shared" si="1305"/>
        <v>0</v>
      </c>
      <c r="AMO102" s="24">
        <f t="shared" si="1306"/>
        <v>0</v>
      </c>
      <c r="AMP102" s="24">
        <f t="shared" si="1307"/>
        <v>0</v>
      </c>
      <c r="AMU102" s="24">
        <f t="shared" si="1308"/>
        <v>0</v>
      </c>
      <c r="AMV102" s="24">
        <f t="shared" si="1309"/>
        <v>0</v>
      </c>
      <c r="AMW102" s="24">
        <f t="shared" si="1310"/>
        <v>0</v>
      </c>
      <c r="ANB102" s="24">
        <f t="shared" si="1311"/>
        <v>0</v>
      </c>
      <c r="ANC102" s="24">
        <f t="shared" si="1312"/>
        <v>0</v>
      </c>
      <c r="AND102" s="24">
        <f t="shared" si="1313"/>
        <v>0</v>
      </c>
      <c r="ANI102" s="24">
        <f t="shared" si="1314"/>
        <v>0</v>
      </c>
      <c r="ANJ102" s="24">
        <f t="shared" si="1315"/>
        <v>0</v>
      </c>
      <c r="ANK102" s="24">
        <f t="shared" si="1316"/>
        <v>0</v>
      </c>
      <c r="ANP102" s="24">
        <f t="shared" si="1317"/>
        <v>0</v>
      </c>
      <c r="ANQ102" s="24">
        <f t="shared" si="1318"/>
        <v>0</v>
      </c>
      <c r="ANR102" s="24">
        <f t="shared" si="1319"/>
        <v>0</v>
      </c>
      <c r="ANW102" s="24">
        <f t="shared" si="1320"/>
        <v>0</v>
      </c>
      <c r="ANX102" s="24">
        <f t="shared" si="1321"/>
        <v>0</v>
      </c>
      <c r="ANY102" s="24">
        <f t="shared" si="1322"/>
        <v>0</v>
      </c>
      <c r="AOD102" s="24">
        <f t="shared" si="1323"/>
        <v>0</v>
      </c>
      <c r="AOE102" s="24">
        <f t="shared" si="1324"/>
        <v>0</v>
      </c>
      <c r="AOF102" s="24">
        <f t="shared" si="1325"/>
        <v>0</v>
      </c>
      <c r="AOK102" s="24">
        <f t="shared" si="1326"/>
        <v>0</v>
      </c>
      <c r="AOL102" s="24">
        <f t="shared" si="1327"/>
        <v>0</v>
      </c>
      <c r="AOM102" s="24">
        <f t="shared" si="1328"/>
        <v>0</v>
      </c>
      <c r="AOR102" s="24">
        <f t="shared" si="1329"/>
        <v>0</v>
      </c>
      <c r="AOS102" s="24">
        <f t="shared" si="1330"/>
        <v>0</v>
      </c>
      <c r="AOT102" s="24">
        <f t="shared" si="1331"/>
        <v>0</v>
      </c>
      <c r="AOY102" s="24">
        <f t="shared" si="1332"/>
        <v>0</v>
      </c>
      <c r="AOZ102" s="24">
        <f t="shared" si="1333"/>
        <v>0</v>
      </c>
      <c r="APA102" s="24">
        <f t="shared" si="1334"/>
        <v>0</v>
      </c>
      <c r="APF102" s="24">
        <f t="shared" si="1335"/>
        <v>0</v>
      </c>
      <c r="APG102" s="24">
        <f t="shared" si="1336"/>
        <v>0</v>
      </c>
      <c r="APH102" s="24">
        <f t="shared" si="1337"/>
        <v>0</v>
      </c>
      <c r="APM102" s="24">
        <f t="shared" si="1338"/>
        <v>0</v>
      </c>
      <c r="APN102" s="24">
        <f t="shared" si="1339"/>
        <v>0</v>
      </c>
      <c r="APO102" s="24">
        <f t="shared" si="1340"/>
        <v>0</v>
      </c>
      <c r="APT102" s="24">
        <f t="shared" si="1341"/>
        <v>0</v>
      </c>
      <c r="APU102" s="24">
        <f t="shared" si="1342"/>
        <v>0</v>
      </c>
      <c r="APV102" s="24">
        <f t="shared" si="1343"/>
        <v>0</v>
      </c>
      <c r="AQA102" s="24">
        <f t="shared" si="1344"/>
        <v>0</v>
      </c>
      <c r="AQB102" s="24">
        <f t="shared" si="1345"/>
        <v>0</v>
      </c>
      <c r="AQC102" s="24">
        <f t="shared" si="1346"/>
        <v>0</v>
      </c>
      <c r="AQH102" s="24">
        <f t="shared" si="1347"/>
        <v>0</v>
      </c>
      <c r="AQI102" s="24">
        <f t="shared" si="1348"/>
        <v>0</v>
      </c>
      <c r="AQJ102" s="24">
        <f t="shared" si="1349"/>
        <v>0</v>
      </c>
      <c r="AQO102" s="24">
        <f t="shared" si="1350"/>
        <v>0</v>
      </c>
      <c r="AQP102" s="24">
        <f t="shared" si="1351"/>
        <v>0</v>
      </c>
      <c r="AQQ102" s="24">
        <f t="shared" si="1352"/>
        <v>0</v>
      </c>
      <c r="AQV102" s="24">
        <f t="shared" si="1353"/>
        <v>0</v>
      </c>
      <c r="AQW102" s="24">
        <f t="shared" si="1354"/>
        <v>0</v>
      </c>
      <c r="AQX102" s="24">
        <f t="shared" si="1355"/>
        <v>0</v>
      </c>
      <c r="ARC102" s="24">
        <f t="shared" si="1356"/>
        <v>0</v>
      </c>
      <c r="ARD102" s="24">
        <f t="shared" si="1357"/>
        <v>0</v>
      </c>
      <c r="ARE102" s="24">
        <f t="shared" si="1358"/>
        <v>0</v>
      </c>
      <c r="ARJ102" s="24">
        <f t="shared" si="1359"/>
        <v>0</v>
      </c>
      <c r="ARK102" s="24">
        <f t="shared" si="1360"/>
        <v>0</v>
      </c>
      <c r="ARL102" s="24">
        <f t="shared" si="1361"/>
        <v>0</v>
      </c>
      <c r="ARQ102" s="24">
        <f t="shared" si="1362"/>
        <v>0</v>
      </c>
      <c r="ARR102" s="24">
        <f t="shared" si="1363"/>
        <v>0</v>
      </c>
      <c r="ARS102" s="24">
        <f t="shared" si="1364"/>
        <v>0</v>
      </c>
      <c r="ARX102" s="24">
        <f t="shared" si="1365"/>
        <v>0</v>
      </c>
      <c r="ARY102" s="24">
        <f t="shared" si="1366"/>
        <v>0</v>
      </c>
      <c r="ARZ102" s="24">
        <f t="shared" si="1367"/>
        <v>0</v>
      </c>
      <c r="ASE102" s="24">
        <f t="shared" si="1368"/>
        <v>0</v>
      </c>
      <c r="ASF102" s="24">
        <f t="shared" si="1369"/>
        <v>0</v>
      </c>
      <c r="ASG102" s="24">
        <f t="shared" si="1370"/>
        <v>0</v>
      </c>
      <c r="ASL102" s="24">
        <f t="shared" si="1371"/>
        <v>0</v>
      </c>
      <c r="ASM102" s="24">
        <f t="shared" si="1372"/>
        <v>0</v>
      </c>
      <c r="ASN102" s="24">
        <f t="shared" si="1373"/>
        <v>0</v>
      </c>
      <c r="ASS102" s="24">
        <f t="shared" si="1374"/>
        <v>0</v>
      </c>
      <c r="AST102" s="24">
        <f t="shared" si="1375"/>
        <v>0</v>
      </c>
      <c r="ASU102" s="24">
        <f t="shared" si="1376"/>
        <v>0</v>
      </c>
      <c r="ASZ102" s="24">
        <f t="shared" si="1377"/>
        <v>0</v>
      </c>
      <c r="ATA102" s="24">
        <f t="shared" si="1378"/>
        <v>0</v>
      </c>
      <c r="ATB102" s="24">
        <f t="shared" si="1379"/>
        <v>0</v>
      </c>
      <c r="ATG102" s="24">
        <f t="shared" si="1380"/>
        <v>0</v>
      </c>
      <c r="ATH102" s="24">
        <f t="shared" si="1381"/>
        <v>0</v>
      </c>
      <c r="ATI102" s="24">
        <f t="shared" si="1382"/>
        <v>0</v>
      </c>
      <c r="ATN102" s="24">
        <f t="shared" si="1383"/>
        <v>0</v>
      </c>
      <c r="ATO102" s="24">
        <f t="shared" si="1384"/>
        <v>0</v>
      </c>
      <c r="ATP102" s="24">
        <f t="shared" si="1385"/>
        <v>0</v>
      </c>
      <c r="ATU102" s="24">
        <f t="shared" si="1386"/>
        <v>0</v>
      </c>
      <c r="ATV102" s="24">
        <f t="shared" si="1387"/>
        <v>0</v>
      </c>
      <c r="ATW102" s="24">
        <f t="shared" si="1388"/>
        <v>0</v>
      </c>
      <c r="AUB102" s="24">
        <f t="shared" si="1389"/>
        <v>0</v>
      </c>
      <c r="AUC102" s="24">
        <f t="shared" si="1390"/>
        <v>0</v>
      </c>
      <c r="AUD102" s="24">
        <f t="shared" si="1391"/>
        <v>0</v>
      </c>
      <c r="AUI102" s="24">
        <f t="shared" si="1392"/>
        <v>0</v>
      </c>
      <c r="AUJ102" s="24">
        <f t="shared" si="1393"/>
        <v>0</v>
      </c>
      <c r="AUK102" s="24">
        <f t="shared" si="1394"/>
        <v>0</v>
      </c>
      <c r="AUP102" s="24">
        <f t="shared" si="1395"/>
        <v>0</v>
      </c>
      <c r="AUQ102" s="24">
        <f t="shared" si="1396"/>
        <v>0</v>
      </c>
      <c r="AUR102" s="24">
        <f t="shared" si="1397"/>
        <v>0</v>
      </c>
      <c r="AUW102" s="24">
        <f t="shared" si="1398"/>
        <v>0</v>
      </c>
      <c r="AUX102" s="24">
        <f t="shared" si="1399"/>
        <v>0</v>
      </c>
      <c r="AUY102" s="24">
        <f t="shared" si="1400"/>
        <v>0</v>
      </c>
      <c r="AVD102" s="24">
        <f t="shared" si="1401"/>
        <v>0</v>
      </c>
      <c r="AVE102" s="24">
        <f t="shared" si="1402"/>
        <v>0</v>
      </c>
      <c r="AVF102" s="24">
        <f t="shared" si="1403"/>
        <v>0</v>
      </c>
      <c r="AVK102" s="24">
        <f t="shared" si="1404"/>
        <v>0</v>
      </c>
      <c r="AVL102" s="24">
        <f t="shared" si="1405"/>
        <v>0</v>
      </c>
      <c r="AVM102" s="24">
        <f t="shared" si="1406"/>
        <v>0</v>
      </c>
      <c r="AVR102" s="24">
        <f t="shared" si="1407"/>
        <v>0</v>
      </c>
      <c r="AVS102" s="24">
        <f t="shared" si="1408"/>
        <v>0</v>
      </c>
      <c r="AVT102" s="24">
        <f t="shared" si="1409"/>
        <v>0</v>
      </c>
      <c r="AVY102" s="24">
        <f t="shared" si="1410"/>
        <v>0</v>
      </c>
      <c r="AVZ102" s="24">
        <f t="shared" si="1411"/>
        <v>0</v>
      </c>
      <c r="AWA102" s="24">
        <f t="shared" si="1412"/>
        <v>0</v>
      </c>
      <c r="AWF102" s="24">
        <f t="shared" si="1413"/>
        <v>0</v>
      </c>
      <c r="AWG102" s="24">
        <f t="shared" si="1414"/>
        <v>0</v>
      </c>
      <c r="AWH102" s="24">
        <f t="shared" si="1415"/>
        <v>0</v>
      </c>
      <c r="AWM102" s="24">
        <f t="shared" si="1416"/>
        <v>0</v>
      </c>
      <c r="AWN102" s="24">
        <f t="shared" si="1417"/>
        <v>0</v>
      </c>
      <c r="AWO102" s="24">
        <f t="shared" si="1418"/>
        <v>0</v>
      </c>
      <c r="AWT102" s="24">
        <f t="shared" si="1419"/>
        <v>0</v>
      </c>
      <c r="AWU102" s="24">
        <f t="shared" si="1420"/>
        <v>0</v>
      </c>
      <c r="AWV102" s="24">
        <f t="shared" si="1421"/>
        <v>0</v>
      </c>
      <c r="AXA102" s="24">
        <f t="shared" si="1422"/>
        <v>0</v>
      </c>
      <c r="AXB102" s="24">
        <f t="shared" si="1423"/>
        <v>0</v>
      </c>
      <c r="AXC102" s="24">
        <f t="shared" si="1424"/>
        <v>0</v>
      </c>
      <c r="AXH102" s="24">
        <f t="shared" si="1425"/>
        <v>0</v>
      </c>
      <c r="AXI102" s="24">
        <f t="shared" si="1426"/>
        <v>0</v>
      </c>
      <c r="AXJ102" s="24">
        <f t="shared" si="1427"/>
        <v>0</v>
      </c>
      <c r="AXO102" s="24">
        <f t="shared" si="1428"/>
        <v>0</v>
      </c>
      <c r="AXP102" s="24">
        <f t="shared" si="1429"/>
        <v>0</v>
      </c>
      <c r="AXQ102" s="24">
        <f t="shared" si="1430"/>
        <v>0</v>
      </c>
      <c r="AXV102" s="24">
        <f t="shared" si="1431"/>
        <v>0</v>
      </c>
      <c r="AXW102" s="24">
        <f t="shared" si="1432"/>
        <v>0</v>
      </c>
      <c r="AXX102" s="24">
        <f t="shared" si="1433"/>
        <v>0</v>
      </c>
      <c r="AYC102" s="24">
        <f t="shared" si="1434"/>
        <v>0</v>
      </c>
      <c r="AYD102" s="24">
        <f t="shared" si="1435"/>
        <v>0</v>
      </c>
      <c r="AYE102" s="24">
        <f t="shared" si="1436"/>
        <v>0</v>
      </c>
      <c r="AYJ102" s="24">
        <f t="shared" si="1437"/>
        <v>0</v>
      </c>
      <c r="AYK102" s="24">
        <f t="shared" si="1438"/>
        <v>0</v>
      </c>
      <c r="AYL102" s="24">
        <f t="shared" si="1439"/>
        <v>0</v>
      </c>
      <c r="AYQ102" s="24">
        <f t="shared" si="1440"/>
        <v>0</v>
      </c>
      <c r="AYR102" s="24">
        <f t="shared" si="1441"/>
        <v>0</v>
      </c>
      <c r="AYS102" s="24">
        <f t="shared" si="1442"/>
        <v>0</v>
      </c>
      <c r="AYX102" s="24">
        <f t="shared" si="1443"/>
        <v>0</v>
      </c>
      <c r="AYY102" s="24">
        <f t="shared" si="1444"/>
        <v>0</v>
      </c>
      <c r="AYZ102" s="24">
        <f t="shared" si="1445"/>
        <v>0</v>
      </c>
      <c r="AZE102" s="24">
        <f t="shared" si="1446"/>
        <v>0</v>
      </c>
      <c r="AZF102" s="24">
        <f t="shared" si="1447"/>
        <v>0</v>
      </c>
      <c r="AZG102" s="24">
        <f t="shared" si="1448"/>
        <v>0</v>
      </c>
      <c r="AZL102" s="24">
        <f t="shared" si="1449"/>
        <v>0</v>
      </c>
      <c r="AZM102" s="24">
        <f t="shared" si="1450"/>
        <v>0</v>
      </c>
      <c r="AZN102" s="24">
        <f t="shared" si="1451"/>
        <v>0</v>
      </c>
      <c r="AZS102" s="24">
        <f t="shared" si="1452"/>
        <v>0</v>
      </c>
      <c r="AZT102" s="24">
        <f t="shared" si="1453"/>
        <v>0</v>
      </c>
      <c r="AZU102" s="24">
        <f t="shared" si="1454"/>
        <v>0</v>
      </c>
      <c r="AZZ102" s="24">
        <f t="shared" si="1455"/>
        <v>0</v>
      </c>
      <c r="BAA102" s="24">
        <f t="shared" si="1456"/>
        <v>0</v>
      </c>
      <c r="BAB102" s="24">
        <f t="shared" si="1457"/>
        <v>0</v>
      </c>
      <c r="BAG102" s="24">
        <f t="shared" si="1458"/>
        <v>0</v>
      </c>
      <c r="BAH102" s="24">
        <f t="shared" si="1459"/>
        <v>0</v>
      </c>
      <c r="BAI102" s="24">
        <f t="shared" si="1460"/>
        <v>0</v>
      </c>
      <c r="BAN102" s="24">
        <f t="shared" si="1461"/>
        <v>0</v>
      </c>
      <c r="BAO102" s="24">
        <f t="shared" si="1462"/>
        <v>0</v>
      </c>
      <c r="BAP102" s="24">
        <f t="shared" si="1463"/>
        <v>0</v>
      </c>
      <c r="BAU102" s="24">
        <f t="shared" si="1464"/>
        <v>0</v>
      </c>
      <c r="BAV102" s="24">
        <f t="shared" si="1465"/>
        <v>0</v>
      </c>
      <c r="BAW102" s="24">
        <f t="shared" si="1466"/>
        <v>0</v>
      </c>
      <c r="BBB102" s="24">
        <f t="shared" si="1467"/>
        <v>0</v>
      </c>
      <c r="BBC102" s="24">
        <f t="shared" si="1468"/>
        <v>0</v>
      </c>
      <c r="BBD102" s="24">
        <f t="shared" si="1469"/>
        <v>0</v>
      </c>
      <c r="BBI102" s="24">
        <f t="shared" si="1470"/>
        <v>0</v>
      </c>
      <c r="BBJ102" s="24">
        <f t="shared" si="1471"/>
        <v>0</v>
      </c>
      <c r="BBK102" s="24">
        <f t="shared" si="1472"/>
        <v>0</v>
      </c>
      <c r="BBP102" s="24">
        <f t="shared" si="1473"/>
        <v>0</v>
      </c>
      <c r="BBQ102" s="24">
        <f t="shared" si="1474"/>
        <v>0</v>
      </c>
      <c r="BBR102" s="24">
        <f t="shared" si="1475"/>
        <v>0</v>
      </c>
      <c r="BBW102" s="24">
        <f t="shared" si="1476"/>
        <v>0</v>
      </c>
      <c r="BBX102" s="24">
        <f t="shared" si="1477"/>
        <v>0</v>
      </c>
      <c r="BBY102" s="24">
        <f t="shared" si="1478"/>
        <v>0</v>
      </c>
      <c r="BCD102" s="24">
        <f t="shared" si="1479"/>
        <v>0</v>
      </c>
      <c r="BCE102" s="24">
        <f t="shared" si="1480"/>
        <v>0</v>
      </c>
      <c r="BCF102" s="24">
        <f t="shared" si="1481"/>
        <v>0</v>
      </c>
      <c r="BCK102" s="24">
        <f t="shared" si="1482"/>
        <v>0</v>
      </c>
      <c r="BCL102" s="24">
        <f t="shared" si="1483"/>
        <v>0</v>
      </c>
      <c r="BCM102" s="24">
        <f t="shared" si="1484"/>
        <v>0</v>
      </c>
      <c r="BCR102" s="24">
        <f t="shared" si="1485"/>
        <v>0</v>
      </c>
      <c r="BCS102" s="24">
        <f t="shared" si="1486"/>
        <v>0</v>
      </c>
      <c r="BCT102" s="24">
        <f t="shared" si="1487"/>
        <v>0</v>
      </c>
      <c r="BCY102" s="24">
        <f t="shared" si="1488"/>
        <v>0</v>
      </c>
      <c r="BCZ102" s="24">
        <f t="shared" si="1489"/>
        <v>0</v>
      </c>
      <c r="BDA102" s="24">
        <f t="shared" si="1490"/>
        <v>0</v>
      </c>
      <c r="BDF102" s="24">
        <f t="shared" si="1491"/>
        <v>0</v>
      </c>
      <c r="BDG102" s="24">
        <f t="shared" si="1492"/>
        <v>0</v>
      </c>
      <c r="BDH102" s="24">
        <f t="shared" si="1493"/>
        <v>0</v>
      </c>
      <c r="BDM102" s="24">
        <f t="shared" si="1494"/>
        <v>0</v>
      </c>
      <c r="BDN102" s="24">
        <f t="shared" si="1495"/>
        <v>0</v>
      </c>
      <c r="BDO102" s="24">
        <f t="shared" si="1496"/>
        <v>0</v>
      </c>
      <c r="BDT102" s="24">
        <f t="shared" si="1497"/>
        <v>0</v>
      </c>
      <c r="BDU102" s="24">
        <f t="shared" si="1498"/>
        <v>0</v>
      </c>
      <c r="BDV102" s="24">
        <f t="shared" si="1499"/>
        <v>0</v>
      </c>
      <c r="BEA102" s="24">
        <f t="shared" si="1500"/>
        <v>0</v>
      </c>
      <c r="BEB102" s="24">
        <f t="shared" si="1501"/>
        <v>0</v>
      </c>
      <c r="BEC102" s="24">
        <f t="shared" si="1502"/>
        <v>0</v>
      </c>
      <c r="BEH102" s="24">
        <f t="shared" si="1503"/>
        <v>0</v>
      </c>
      <c r="BEI102" s="24">
        <f t="shared" si="1504"/>
        <v>0</v>
      </c>
      <c r="BEJ102" s="24">
        <f t="shared" si="1505"/>
        <v>0</v>
      </c>
      <c r="BEO102" s="24">
        <f t="shared" si="1506"/>
        <v>0</v>
      </c>
      <c r="BEP102" s="24">
        <f t="shared" si="1507"/>
        <v>0</v>
      </c>
      <c r="BEQ102" s="24">
        <f t="shared" si="1508"/>
        <v>0</v>
      </c>
      <c r="BEV102" s="24">
        <f t="shared" si="1509"/>
        <v>0</v>
      </c>
      <c r="BEW102" s="24">
        <f t="shared" si="1510"/>
        <v>0</v>
      </c>
      <c r="BEX102" s="24">
        <f t="shared" si="1511"/>
        <v>0</v>
      </c>
      <c r="BFC102" s="24">
        <f t="shared" si="1512"/>
        <v>0</v>
      </c>
      <c r="BFD102" s="24">
        <f t="shared" si="1513"/>
        <v>0</v>
      </c>
      <c r="BFE102" s="24">
        <f t="shared" si="1514"/>
        <v>0</v>
      </c>
      <c r="BFJ102" s="24">
        <f t="shared" si="1515"/>
        <v>0</v>
      </c>
      <c r="BFK102" s="24">
        <f t="shared" si="1516"/>
        <v>0</v>
      </c>
      <c r="BFL102" s="24">
        <f t="shared" si="1517"/>
        <v>0</v>
      </c>
      <c r="BFQ102" s="24">
        <f t="shared" si="1518"/>
        <v>0</v>
      </c>
      <c r="BFR102" s="24">
        <f t="shared" si="1519"/>
        <v>0</v>
      </c>
      <c r="BFS102" s="24">
        <f t="shared" si="1520"/>
        <v>0</v>
      </c>
      <c r="BFX102" s="24">
        <f t="shared" si="1521"/>
        <v>0</v>
      </c>
      <c r="BFY102" s="24">
        <f t="shared" si="1522"/>
        <v>0</v>
      </c>
      <c r="BFZ102" s="24">
        <f t="shared" si="1523"/>
        <v>0</v>
      </c>
      <c r="BGE102" s="24">
        <f t="shared" si="1524"/>
        <v>0</v>
      </c>
      <c r="BGF102" s="24">
        <f t="shared" si="1525"/>
        <v>0</v>
      </c>
      <c r="BGG102" s="24">
        <f t="shared" si="1526"/>
        <v>0</v>
      </c>
      <c r="BGL102" s="24">
        <f t="shared" si="1527"/>
        <v>0</v>
      </c>
      <c r="BGM102" s="24">
        <f t="shared" si="1528"/>
        <v>0</v>
      </c>
      <c r="BGN102" s="24">
        <f t="shared" si="1529"/>
        <v>0</v>
      </c>
      <c r="BGS102" s="24">
        <f t="shared" si="1530"/>
        <v>0</v>
      </c>
      <c r="BGT102" s="24">
        <f t="shared" si="1531"/>
        <v>0</v>
      </c>
      <c r="BGU102" s="24">
        <f t="shared" si="1532"/>
        <v>0</v>
      </c>
      <c r="BGZ102" s="24">
        <f t="shared" si="1533"/>
        <v>0</v>
      </c>
      <c r="BHA102" s="24">
        <f t="shared" si="1534"/>
        <v>0</v>
      </c>
      <c r="BHB102" s="24">
        <f t="shared" si="1535"/>
        <v>0</v>
      </c>
      <c r="BHG102" s="24">
        <f t="shared" si="1536"/>
        <v>0</v>
      </c>
      <c r="BHH102" s="24">
        <f t="shared" si="1537"/>
        <v>0</v>
      </c>
      <c r="BHI102" s="24">
        <f t="shared" si="1538"/>
        <v>0</v>
      </c>
      <c r="BHN102" s="24">
        <f t="shared" si="1539"/>
        <v>0</v>
      </c>
      <c r="BHO102" s="24">
        <f t="shared" si="1540"/>
        <v>0</v>
      </c>
      <c r="BHP102" s="24">
        <f t="shared" si="1541"/>
        <v>0</v>
      </c>
      <c r="BHU102" s="24">
        <f t="shared" si="1542"/>
        <v>0</v>
      </c>
      <c r="BHV102" s="24">
        <f t="shared" si="1543"/>
        <v>0</v>
      </c>
      <c r="BHW102" s="24">
        <f t="shared" si="1544"/>
        <v>0</v>
      </c>
      <c r="BIB102" s="24">
        <f t="shared" si="1545"/>
        <v>0</v>
      </c>
      <c r="BIC102" s="24">
        <f t="shared" si="1546"/>
        <v>0</v>
      </c>
      <c r="BID102" s="24">
        <f t="shared" si="1547"/>
        <v>0</v>
      </c>
      <c r="BII102" s="24">
        <f t="shared" si="1548"/>
        <v>0</v>
      </c>
      <c r="BIJ102" s="24">
        <f t="shared" si="1549"/>
        <v>0</v>
      </c>
      <c r="BIK102" s="24">
        <f t="shared" si="1550"/>
        <v>0</v>
      </c>
      <c r="BIP102" s="24">
        <f t="shared" si="1551"/>
        <v>0</v>
      </c>
      <c r="BIQ102" s="24">
        <f t="shared" si="1552"/>
        <v>0</v>
      </c>
      <c r="BIR102" s="24">
        <f t="shared" si="1553"/>
        <v>0</v>
      </c>
      <c r="BIW102" s="24">
        <f t="shared" si="1554"/>
        <v>0</v>
      </c>
      <c r="BIX102" s="24">
        <f t="shared" si="1555"/>
        <v>0</v>
      </c>
      <c r="BIY102" s="24">
        <f t="shared" si="1556"/>
        <v>0</v>
      </c>
      <c r="BJD102" s="24">
        <f t="shared" si="1557"/>
        <v>0</v>
      </c>
      <c r="BJE102" s="24">
        <f t="shared" si="1558"/>
        <v>0</v>
      </c>
      <c r="BJF102" s="24">
        <f t="shared" si="1559"/>
        <v>0</v>
      </c>
      <c r="BJK102" s="24">
        <f t="shared" si="1560"/>
        <v>0</v>
      </c>
      <c r="BJL102" s="24">
        <f t="shared" si="1561"/>
        <v>0</v>
      </c>
      <c r="BJM102" s="24">
        <f t="shared" si="1562"/>
        <v>0</v>
      </c>
      <c r="BJR102" s="24">
        <f t="shared" si="1563"/>
        <v>0</v>
      </c>
      <c r="BJS102" s="24">
        <f t="shared" si="1564"/>
        <v>0</v>
      </c>
      <c r="BJT102" s="24">
        <f t="shared" si="1565"/>
        <v>0</v>
      </c>
      <c r="BJY102" s="24">
        <f t="shared" si="1566"/>
        <v>0</v>
      </c>
      <c r="BJZ102" s="24">
        <f t="shared" si="1567"/>
        <v>0</v>
      </c>
      <c r="BKA102" s="24">
        <f t="shared" si="1568"/>
        <v>0</v>
      </c>
      <c r="BKF102" s="24">
        <f t="shared" si="1569"/>
        <v>0</v>
      </c>
      <c r="BKG102" s="24">
        <f t="shared" si="1570"/>
        <v>0</v>
      </c>
      <c r="BKH102" s="24">
        <f t="shared" si="1571"/>
        <v>0</v>
      </c>
      <c r="BKM102" s="24">
        <f t="shared" si="1572"/>
        <v>0</v>
      </c>
      <c r="BKN102" s="24">
        <f t="shared" si="1573"/>
        <v>0</v>
      </c>
      <c r="BKO102" s="24">
        <f t="shared" si="1574"/>
        <v>0</v>
      </c>
      <c r="BKT102" s="24">
        <f t="shared" si="1575"/>
        <v>0</v>
      </c>
      <c r="BKU102" s="24">
        <f t="shared" si="1576"/>
        <v>0</v>
      </c>
      <c r="BKV102" s="24">
        <f t="shared" si="1577"/>
        <v>0</v>
      </c>
      <c r="BLA102" s="24">
        <f t="shared" si="1578"/>
        <v>0</v>
      </c>
      <c r="BLB102" s="24">
        <f t="shared" si="1579"/>
        <v>0</v>
      </c>
      <c r="BLC102" s="24">
        <f t="shared" si="1580"/>
        <v>0</v>
      </c>
      <c r="BLH102" s="24">
        <f t="shared" si="1581"/>
        <v>0</v>
      </c>
      <c r="BLI102" s="24">
        <f t="shared" si="1582"/>
        <v>0</v>
      </c>
      <c r="BLJ102" s="24">
        <f t="shared" si="1583"/>
        <v>0</v>
      </c>
      <c r="BLO102" s="24">
        <f t="shared" si="1584"/>
        <v>0</v>
      </c>
      <c r="BLP102" s="24">
        <f t="shared" si="1585"/>
        <v>0</v>
      </c>
      <c r="BLQ102" s="24">
        <f t="shared" si="1586"/>
        <v>0</v>
      </c>
      <c r="BLV102" s="24">
        <f t="shared" si="1587"/>
        <v>0</v>
      </c>
      <c r="BLW102" s="24">
        <f t="shared" si="1588"/>
        <v>0</v>
      </c>
      <c r="BLX102" s="24">
        <f t="shared" si="1589"/>
        <v>0</v>
      </c>
      <c r="BMC102" s="24">
        <f t="shared" si="1590"/>
        <v>0</v>
      </c>
      <c r="BMD102" s="24">
        <f t="shared" si="1591"/>
        <v>0</v>
      </c>
      <c r="BME102" s="24">
        <f t="shared" si="1592"/>
        <v>0</v>
      </c>
      <c r="BMJ102" s="24">
        <f t="shared" si="1593"/>
        <v>0</v>
      </c>
      <c r="BMK102" s="24">
        <f t="shared" si="1594"/>
        <v>0</v>
      </c>
      <c r="BML102" s="24">
        <f t="shared" si="1595"/>
        <v>0</v>
      </c>
      <c r="BMQ102" s="24">
        <f t="shared" si="1596"/>
        <v>0</v>
      </c>
      <c r="BMR102" s="24">
        <f t="shared" si="1597"/>
        <v>0</v>
      </c>
      <c r="BMS102" s="24">
        <f t="shared" si="1598"/>
        <v>0</v>
      </c>
      <c r="BMX102" s="24">
        <f t="shared" si="1599"/>
        <v>0</v>
      </c>
      <c r="BMY102" s="24">
        <f t="shared" si="1600"/>
        <v>0</v>
      </c>
      <c r="BMZ102" s="24">
        <f t="shared" si="1601"/>
        <v>0</v>
      </c>
      <c r="BNE102" s="24">
        <f t="shared" si="1602"/>
        <v>0</v>
      </c>
      <c r="BNF102" s="24">
        <f t="shared" si="1603"/>
        <v>0</v>
      </c>
      <c r="BNG102" s="24">
        <f t="shared" si="1604"/>
        <v>0</v>
      </c>
      <c r="BNL102" s="24">
        <f t="shared" si="1605"/>
        <v>0</v>
      </c>
      <c r="BNM102" s="24">
        <f t="shared" si="1606"/>
        <v>0</v>
      </c>
      <c r="BNN102" s="24">
        <f t="shared" si="1607"/>
        <v>0</v>
      </c>
      <c r="BNS102" s="24">
        <f t="shared" si="1608"/>
        <v>0</v>
      </c>
      <c r="BNT102" s="24">
        <f t="shared" si="1609"/>
        <v>0</v>
      </c>
      <c r="BNU102" s="24">
        <f t="shared" si="1610"/>
        <v>0</v>
      </c>
      <c r="BNZ102" s="24">
        <f t="shared" si="1611"/>
        <v>0</v>
      </c>
      <c r="BOA102" s="24">
        <f t="shared" si="1612"/>
        <v>0</v>
      </c>
      <c r="BOB102" s="24">
        <f t="shared" si="1613"/>
        <v>0</v>
      </c>
      <c r="BOG102" s="24">
        <f t="shared" si="1614"/>
        <v>0</v>
      </c>
      <c r="BOH102" s="24">
        <f t="shared" si="1615"/>
        <v>0</v>
      </c>
      <c r="BOI102" s="24">
        <f t="shared" si="1616"/>
        <v>0</v>
      </c>
      <c r="BON102" s="24">
        <f t="shared" si="1617"/>
        <v>0</v>
      </c>
      <c r="BOO102" s="24">
        <f t="shared" si="1618"/>
        <v>0</v>
      </c>
      <c r="BOP102" s="24">
        <f t="shared" si="1619"/>
        <v>0</v>
      </c>
      <c r="BOU102" s="24">
        <f t="shared" si="1620"/>
        <v>0</v>
      </c>
      <c r="BOV102" s="24">
        <f t="shared" si="1621"/>
        <v>0</v>
      </c>
      <c r="BOW102" s="24">
        <f t="shared" si="1622"/>
        <v>0</v>
      </c>
      <c r="BPB102" s="24">
        <f t="shared" si="1623"/>
        <v>0</v>
      </c>
      <c r="BPC102" s="24">
        <f t="shared" si="1624"/>
        <v>0</v>
      </c>
      <c r="BPD102" s="24">
        <f t="shared" si="1625"/>
        <v>0</v>
      </c>
      <c r="BPI102" s="24">
        <f t="shared" si="1626"/>
        <v>0</v>
      </c>
      <c r="BPJ102" s="24">
        <f t="shared" si="1627"/>
        <v>0</v>
      </c>
      <c r="BPK102" s="24">
        <f t="shared" si="1628"/>
        <v>0</v>
      </c>
      <c r="BPP102" s="24">
        <f t="shared" si="1629"/>
        <v>0</v>
      </c>
      <c r="BPQ102" s="24">
        <f t="shared" si="1630"/>
        <v>0</v>
      </c>
      <c r="BPR102" s="24">
        <f t="shared" si="1631"/>
        <v>0</v>
      </c>
      <c r="BPW102" s="24">
        <f t="shared" si="1632"/>
        <v>0</v>
      </c>
      <c r="BPX102" s="24">
        <f t="shared" si="1633"/>
        <v>0</v>
      </c>
      <c r="BPY102" s="24">
        <f t="shared" si="1634"/>
        <v>0</v>
      </c>
      <c r="BQD102" s="24">
        <f t="shared" si="1635"/>
        <v>0</v>
      </c>
      <c r="BQE102" s="24">
        <f t="shared" si="1636"/>
        <v>0</v>
      </c>
      <c r="BQF102" s="24">
        <f t="shared" si="1637"/>
        <v>0</v>
      </c>
      <c r="BQK102" s="24">
        <f t="shared" si="1638"/>
        <v>0</v>
      </c>
      <c r="BQL102" s="24">
        <f t="shared" si="1639"/>
        <v>0</v>
      </c>
      <c r="BQM102" s="24">
        <f t="shared" si="1640"/>
        <v>0</v>
      </c>
      <c r="BQR102" s="24">
        <f t="shared" si="1641"/>
        <v>0</v>
      </c>
      <c r="BQS102" s="24">
        <f t="shared" si="1642"/>
        <v>0</v>
      </c>
      <c r="BQT102" s="24">
        <f t="shared" si="1643"/>
        <v>0</v>
      </c>
      <c r="BQY102" s="24">
        <f t="shared" si="1644"/>
        <v>0</v>
      </c>
      <c r="BQZ102" s="24">
        <f t="shared" si="1645"/>
        <v>0</v>
      </c>
      <c r="BRA102" s="24">
        <f t="shared" si="1646"/>
        <v>0</v>
      </c>
      <c r="BRF102" s="24">
        <f t="shared" si="1647"/>
        <v>0</v>
      </c>
      <c r="BRG102" s="24">
        <f t="shared" si="1648"/>
        <v>0</v>
      </c>
      <c r="BRH102" s="24">
        <f t="shared" si="1649"/>
        <v>0</v>
      </c>
      <c r="BRM102" s="24">
        <f t="shared" si="1650"/>
        <v>0</v>
      </c>
      <c r="BRN102" s="24">
        <f t="shared" si="1651"/>
        <v>0</v>
      </c>
      <c r="BRO102" s="24">
        <f t="shared" si="1652"/>
        <v>0</v>
      </c>
      <c r="BRT102" s="24">
        <f t="shared" si="1653"/>
        <v>0</v>
      </c>
      <c r="BRU102" s="24">
        <f t="shared" si="1654"/>
        <v>0</v>
      </c>
      <c r="BRV102" s="24">
        <f t="shared" si="1655"/>
        <v>0</v>
      </c>
      <c r="BSA102" s="24">
        <f t="shared" si="1656"/>
        <v>0</v>
      </c>
      <c r="BSB102" s="24">
        <f t="shared" si="1657"/>
        <v>0</v>
      </c>
      <c r="BSC102" s="24">
        <f t="shared" si="1658"/>
        <v>0</v>
      </c>
      <c r="BSH102" s="24">
        <f t="shared" si="1659"/>
        <v>0</v>
      </c>
      <c r="BSI102" s="24">
        <f t="shared" si="1660"/>
        <v>0</v>
      </c>
      <c r="BSJ102" s="24">
        <f t="shared" si="1661"/>
        <v>0</v>
      </c>
      <c r="BSO102" s="24">
        <f t="shared" si="1662"/>
        <v>0</v>
      </c>
      <c r="BSP102" s="24">
        <f t="shared" si="1663"/>
        <v>0</v>
      </c>
      <c r="BSQ102" s="24">
        <f t="shared" si="1664"/>
        <v>0</v>
      </c>
      <c r="BSV102" s="24">
        <f t="shared" si="1665"/>
        <v>0</v>
      </c>
      <c r="BSW102" s="24">
        <f t="shared" si="1666"/>
        <v>0</v>
      </c>
      <c r="BSX102" s="24">
        <f t="shared" si="1667"/>
        <v>0</v>
      </c>
      <c r="BTC102" s="24">
        <f t="shared" si="1668"/>
        <v>0</v>
      </c>
      <c r="BTD102" s="24">
        <f t="shared" si="1669"/>
        <v>0</v>
      </c>
      <c r="BTE102" s="24">
        <f t="shared" si="1670"/>
        <v>0</v>
      </c>
      <c r="BTJ102" s="24">
        <f t="shared" si="1671"/>
        <v>0</v>
      </c>
      <c r="BTK102" s="24">
        <f t="shared" si="1672"/>
        <v>0</v>
      </c>
      <c r="BTL102" s="24">
        <f t="shared" si="1673"/>
        <v>0</v>
      </c>
      <c r="BTQ102" s="24">
        <f t="shared" si="1674"/>
        <v>0</v>
      </c>
      <c r="BTR102" s="24">
        <f t="shared" si="1675"/>
        <v>0</v>
      </c>
      <c r="BTS102" s="24">
        <f t="shared" si="1676"/>
        <v>0</v>
      </c>
      <c r="BTX102" s="24">
        <f t="shared" si="1677"/>
        <v>0</v>
      </c>
      <c r="BTY102" s="24">
        <f t="shared" si="1678"/>
        <v>0</v>
      </c>
      <c r="BTZ102" s="24">
        <f t="shared" si="1679"/>
        <v>0</v>
      </c>
      <c r="BUE102" s="24">
        <f t="shared" si="1680"/>
        <v>0</v>
      </c>
      <c r="BUF102" s="24">
        <f t="shared" si="1681"/>
        <v>0</v>
      </c>
      <c r="BUG102" s="24">
        <f t="shared" si="1682"/>
        <v>0</v>
      </c>
      <c r="BUL102" s="24">
        <f t="shared" si="1683"/>
        <v>0</v>
      </c>
      <c r="BUM102" s="24">
        <f t="shared" si="1684"/>
        <v>0</v>
      </c>
      <c r="BUN102" s="24">
        <f t="shared" si="1685"/>
        <v>0</v>
      </c>
      <c r="BUS102" s="24">
        <f t="shared" si="1686"/>
        <v>0</v>
      </c>
      <c r="BUT102" s="24">
        <f t="shared" si="1687"/>
        <v>0</v>
      </c>
      <c r="BUU102" s="24">
        <f t="shared" si="1688"/>
        <v>0</v>
      </c>
      <c r="BUZ102" s="24">
        <f t="shared" si="1689"/>
        <v>0</v>
      </c>
      <c r="BVA102" s="24">
        <f t="shared" si="1690"/>
        <v>0</v>
      </c>
      <c r="BVB102" s="24">
        <f t="shared" si="1691"/>
        <v>0</v>
      </c>
      <c r="BVG102" s="24">
        <f t="shared" si="1692"/>
        <v>0</v>
      </c>
      <c r="BVH102" s="24">
        <f t="shared" si="1693"/>
        <v>0</v>
      </c>
      <c r="BVI102" s="24">
        <f t="shared" si="1694"/>
        <v>0</v>
      </c>
      <c r="BVN102" s="24">
        <f t="shared" si="1695"/>
        <v>0</v>
      </c>
      <c r="BVO102" s="24">
        <f t="shared" si="1696"/>
        <v>0</v>
      </c>
      <c r="BVP102" s="24">
        <f t="shared" si="1697"/>
        <v>0</v>
      </c>
      <c r="BVU102" s="24">
        <f t="shared" si="1698"/>
        <v>0</v>
      </c>
      <c r="BVV102" s="24">
        <f t="shared" si="1699"/>
        <v>0</v>
      </c>
      <c r="BVW102" s="24">
        <f t="shared" si="1700"/>
        <v>0</v>
      </c>
      <c r="BVX102"/>
      <c r="BVY102"/>
      <c r="BVZ102"/>
      <c r="BWA102"/>
      <c r="BWB102" s="24">
        <f t="shared" si="1701"/>
        <v>0</v>
      </c>
      <c r="BWC102" s="24">
        <f t="shared" si="1702"/>
        <v>0</v>
      </c>
      <c r="BWD102" s="24">
        <f t="shared" si="1703"/>
        <v>0</v>
      </c>
      <c r="BWI102" s="24">
        <f t="shared" si="1704"/>
        <v>0</v>
      </c>
      <c r="BWJ102" s="24">
        <f t="shared" si="1705"/>
        <v>0</v>
      </c>
      <c r="BWK102" s="24">
        <f t="shared" si="1706"/>
        <v>0</v>
      </c>
      <c r="BWP102" s="24">
        <f t="shared" si="1707"/>
        <v>0</v>
      </c>
      <c r="BWQ102" s="24">
        <f t="shared" si="1708"/>
        <v>0</v>
      </c>
      <c r="BWR102" s="24">
        <f t="shared" si="1709"/>
        <v>0</v>
      </c>
      <c r="BWW102" s="24">
        <f t="shared" si="1710"/>
        <v>0</v>
      </c>
      <c r="BWX102" s="24">
        <f t="shared" si="1711"/>
        <v>0</v>
      </c>
      <c r="BWY102" s="24">
        <f t="shared" si="1712"/>
        <v>0</v>
      </c>
      <c r="BXD102" s="24">
        <f t="shared" si="1713"/>
        <v>0</v>
      </c>
      <c r="BXE102" s="24">
        <f t="shared" si="1714"/>
        <v>0</v>
      </c>
      <c r="BXF102" s="24">
        <f t="shared" si="1715"/>
        <v>0</v>
      </c>
      <c r="BXK102" s="24">
        <f t="shared" si="1716"/>
        <v>0</v>
      </c>
      <c r="BXL102" s="24">
        <f t="shared" si="1717"/>
        <v>0</v>
      </c>
      <c r="BXM102" s="24">
        <f t="shared" si="1718"/>
        <v>0</v>
      </c>
      <c r="BXR102" s="24">
        <f t="shared" si="1719"/>
        <v>0</v>
      </c>
      <c r="BXS102" s="24">
        <f t="shared" si="1720"/>
        <v>0</v>
      </c>
      <c r="BXT102" s="24">
        <f t="shared" si="1721"/>
        <v>0</v>
      </c>
      <c r="BXY102" s="24">
        <f t="shared" si="1722"/>
        <v>0</v>
      </c>
      <c r="BXZ102" s="24">
        <f t="shared" si="1723"/>
        <v>0</v>
      </c>
      <c r="BYA102" s="24">
        <f t="shared" si="1724"/>
        <v>0</v>
      </c>
      <c r="BYF102" s="24">
        <f t="shared" si="1725"/>
        <v>0</v>
      </c>
      <c r="BYG102" s="24">
        <f t="shared" si="1726"/>
        <v>0</v>
      </c>
      <c r="BYH102" s="24">
        <f t="shared" si="1727"/>
        <v>0</v>
      </c>
      <c r="BYM102" s="24">
        <f t="shared" si="1728"/>
        <v>0</v>
      </c>
      <c r="BYN102" s="24">
        <f t="shared" si="1729"/>
        <v>0</v>
      </c>
      <c r="BYO102" s="24">
        <f t="shared" si="1730"/>
        <v>0</v>
      </c>
      <c r="BYT102" s="24">
        <f t="shared" si="1731"/>
        <v>0</v>
      </c>
      <c r="BYU102" s="24">
        <f t="shared" si="1732"/>
        <v>0</v>
      </c>
      <c r="BYV102" s="24">
        <f t="shared" si="1733"/>
        <v>0</v>
      </c>
    </row>
    <row r="103" spans="6:1023 1028:2024" x14ac:dyDescent="0.3">
      <c r="F103" s="82">
        <f t="shared" si="1734"/>
        <v>0</v>
      </c>
      <c r="G103" s="82">
        <f t="shared" si="1735"/>
        <v>0</v>
      </c>
      <c r="H103" s="82">
        <f t="shared" si="1736"/>
        <v>0</v>
      </c>
      <c r="M103" s="15">
        <f t="shared" si="870"/>
        <v>0</v>
      </c>
      <c r="N103" s="15">
        <f t="shared" si="871"/>
        <v>0</v>
      </c>
      <c r="O103" s="15">
        <f t="shared" si="872"/>
        <v>0</v>
      </c>
      <c r="T103" s="15">
        <f t="shared" si="873"/>
        <v>0</v>
      </c>
      <c r="U103" s="15">
        <f t="shared" si="874"/>
        <v>0</v>
      </c>
      <c r="V103" s="15">
        <f t="shared" si="875"/>
        <v>0</v>
      </c>
      <c r="AA103" s="15">
        <f t="shared" si="876"/>
        <v>0</v>
      </c>
      <c r="AB103" s="15">
        <f t="shared" si="877"/>
        <v>0</v>
      </c>
      <c r="AC103" s="15">
        <f t="shared" si="878"/>
        <v>0</v>
      </c>
      <c r="AD103" s="16"/>
      <c r="AE103" s="15"/>
      <c r="AF103" s="15"/>
      <c r="AG103" s="15"/>
      <c r="AH103" s="15">
        <f t="shared" si="879"/>
        <v>0</v>
      </c>
      <c r="AI103" s="15">
        <f t="shared" si="880"/>
        <v>0</v>
      </c>
      <c r="AJ103" s="15">
        <f t="shared" si="881"/>
        <v>0</v>
      </c>
      <c r="AO103" s="15">
        <f t="shared" si="882"/>
        <v>0</v>
      </c>
      <c r="AP103" s="15">
        <f t="shared" si="883"/>
        <v>0</v>
      </c>
      <c r="AQ103" s="15">
        <f t="shared" si="884"/>
        <v>0</v>
      </c>
      <c r="AV103" s="15">
        <f t="shared" si="885"/>
        <v>0</v>
      </c>
      <c r="AW103" s="15">
        <f t="shared" si="886"/>
        <v>0</v>
      </c>
      <c r="AX103" s="15">
        <f t="shared" si="887"/>
        <v>0</v>
      </c>
      <c r="BC103" s="15">
        <f t="shared" si="888"/>
        <v>0</v>
      </c>
      <c r="BD103" s="15">
        <f t="shared" si="889"/>
        <v>0</v>
      </c>
      <c r="BE103" s="15">
        <f t="shared" si="890"/>
        <v>0</v>
      </c>
      <c r="BJ103" s="15">
        <f t="shared" si="891"/>
        <v>0</v>
      </c>
      <c r="BK103" s="15">
        <f t="shared" si="892"/>
        <v>0</v>
      </c>
      <c r="BL103" s="15">
        <f t="shared" si="893"/>
        <v>0</v>
      </c>
      <c r="BQ103" s="15">
        <f t="shared" si="894"/>
        <v>0</v>
      </c>
      <c r="BR103" s="15">
        <f t="shared" si="895"/>
        <v>0</v>
      </c>
      <c r="BS103" s="15">
        <f t="shared" si="896"/>
        <v>0</v>
      </c>
      <c r="BX103" s="15">
        <f t="shared" si="897"/>
        <v>0</v>
      </c>
      <c r="BY103" s="15">
        <f t="shared" si="898"/>
        <v>0</v>
      </c>
      <c r="BZ103" s="15">
        <f t="shared" si="899"/>
        <v>0</v>
      </c>
      <c r="CE103" s="15">
        <f t="shared" si="900"/>
        <v>0</v>
      </c>
      <c r="CF103" s="15">
        <f t="shared" si="901"/>
        <v>0</v>
      </c>
      <c r="CG103" s="15">
        <f t="shared" si="902"/>
        <v>0</v>
      </c>
      <c r="CL103" s="30">
        <f t="shared" si="903"/>
        <v>0</v>
      </c>
      <c r="CM103" s="30">
        <f t="shared" si="904"/>
        <v>0</v>
      </c>
      <c r="CN103" s="54">
        <f t="shared" si="905"/>
        <v>0</v>
      </c>
      <c r="CS103" s="30">
        <f t="shared" si="906"/>
        <v>0</v>
      </c>
      <c r="CT103" s="30">
        <f t="shared" si="907"/>
        <v>0</v>
      </c>
      <c r="CU103" s="54">
        <f t="shared" si="908"/>
        <v>0</v>
      </c>
      <c r="CZ103" s="30">
        <f t="shared" si="909"/>
        <v>0</v>
      </c>
      <c r="DA103" s="30">
        <f t="shared" si="910"/>
        <v>0</v>
      </c>
      <c r="DB103" s="54">
        <f t="shared" si="911"/>
        <v>0</v>
      </c>
      <c r="DG103" s="30">
        <f t="shared" si="912"/>
        <v>0</v>
      </c>
      <c r="DH103" s="30">
        <f t="shared" si="913"/>
        <v>0</v>
      </c>
      <c r="DI103" s="54">
        <f t="shared" si="914"/>
        <v>0</v>
      </c>
      <c r="DN103" s="30">
        <f t="shared" si="915"/>
        <v>0</v>
      </c>
      <c r="DO103" s="30">
        <f t="shared" si="916"/>
        <v>0</v>
      </c>
      <c r="DP103" s="54">
        <f t="shared" si="917"/>
        <v>0</v>
      </c>
      <c r="DU103" s="30">
        <f t="shared" si="918"/>
        <v>0</v>
      </c>
      <c r="DV103" s="30">
        <f t="shared" si="919"/>
        <v>0</v>
      </c>
      <c r="DW103" s="54">
        <f t="shared" si="920"/>
        <v>0</v>
      </c>
      <c r="EB103" s="30">
        <f t="shared" si="921"/>
        <v>0</v>
      </c>
      <c r="EC103" s="30">
        <f t="shared" si="922"/>
        <v>0</v>
      </c>
      <c r="ED103" s="54">
        <f t="shared" si="923"/>
        <v>0</v>
      </c>
      <c r="EI103" s="30">
        <f t="shared" si="924"/>
        <v>0</v>
      </c>
      <c r="EJ103" s="30">
        <f t="shared" si="925"/>
        <v>0</v>
      </c>
      <c r="EK103" s="54">
        <f t="shared" si="926"/>
        <v>0</v>
      </c>
      <c r="EP103" s="30">
        <f t="shared" si="927"/>
        <v>0</v>
      </c>
      <c r="EQ103" s="30">
        <f t="shared" si="928"/>
        <v>0</v>
      </c>
      <c r="ER103" s="54">
        <f t="shared" si="929"/>
        <v>0</v>
      </c>
      <c r="EW103" s="30">
        <f t="shared" si="930"/>
        <v>0</v>
      </c>
      <c r="EX103" s="30">
        <f t="shared" si="931"/>
        <v>0</v>
      </c>
      <c r="EY103" s="54">
        <f t="shared" si="932"/>
        <v>0</v>
      </c>
      <c r="FD103" s="30">
        <f t="shared" si="933"/>
        <v>0</v>
      </c>
      <c r="FE103" s="30">
        <f t="shared" si="934"/>
        <v>0</v>
      </c>
      <c r="FF103" s="54">
        <f t="shared" si="935"/>
        <v>0</v>
      </c>
      <c r="FK103" s="30">
        <f t="shared" si="936"/>
        <v>0</v>
      </c>
      <c r="FL103" s="30">
        <f t="shared" si="937"/>
        <v>0</v>
      </c>
      <c r="FM103" s="54">
        <f t="shared" si="938"/>
        <v>0</v>
      </c>
      <c r="FR103" s="30">
        <f t="shared" si="939"/>
        <v>0</v>
      </c>
      <c r="FS103" s="30">
        <f t="shared" si="940"/>
        <v>0</v>
      </c>
      <c r="FT103" s="54">
        <f t="shared" si="941"/>
        <v>0</v>
      </c>
      <c r="FY103" s="30">
        <f t="shared" si="942"/>
        <v>0</v>
      </c>
      <c r="FZ103" s="30">
        <f t="shared" si="943"/>
        <v>0</v>
      </c>
      <c r="GA103" s="54">
        <f t="shared" si="944"/>
        <v>0</v>
      </c>
      <c r="GF103" s="30">
        <f t="shared" si="945"/>
        <v>0</v>
      </c>
      <c r="GG103" s="30">
        <f t="shared" si="946"/>
        <v>0</v>
      </c>
      <c r="GH103" s="54">
        <f t="shared" si="947"/>
        <v>0</v>
      </c>
      <c r="GM103" s="30">
        <f t="shared" si="948"/>
        <v>0</v>
      </c>
      <c r="GN103" s="30">
        <f t="shared" si="949"/>
        <v>0</v>
      </c>
      <c r="GO103" s="54">
        <f t="shared" si="950"/>
        <v>0</v>
      </c>
      <c r="GT103" s="30">
        <f t="shared" si="951"/>
        <v>0</v>
      </c>
      <c r="GU103" s="30">
        <f t="shared" si="952"/>
        <v>0</v>
      </c>
      <c r="GV103" s="54">
        <f t="shared" si="953"/>
        <v>0</v>
      </c>
      <c r="HA103" s="30">
        <f t="shared" si="954"/>
        <v>0</v>
      </c>
      <c r="HB103" s="30">
        <f t="shared" si="955"/>
        <v>0</v>
      </c>
      <c r="HC103" s="54">
        <f t="shared" si="956"/>
        <v>0</v>
      </c>
      <c r="HH103" s="30">
        <f t="shared" si="957"/>
        <v>0</v>
      </c>
      <c r="HI103" s="30">
        <f t="shared" si="958"/>
        <v>0</v>
      </c>
      <c r="HJ103" s="54">
        <f t="shared" si="959"/>
        <v>0</v>
      </c>
      <c r="HO103" s="30">
        <f t="shared" si="960"/>
        <v>0</v>
      </c>
      <c r="HP103" s="30">
        <f t="shared" si="961"/>
        <v>0</v>
      </c>
      <c r="HQ103" s="54">
        <f t="shared" si="962"/>
        <v>0</v>
      </c>
      <c r="HV103" s="30">
        <f t="shared" si="963"/>
        <v>0</v>
      </c>
      <c r="HW103" s="30">
        <f t="shared" si="964"/>
        <v>0</v>
      </c>
      <c r="HX103" s="54">
        <f t="shared" si="965"/>
        <v>0</v>
      </c>
      <c r="IC103" s="30">
        <f t="shared" si="966"/>
        <v>0</v>
      </c>
      <c r="ID103" s="30">
        <f t="shared" si="967"/>
        <v>0</v>
      </c>
      <c r="IE103" s="54">
        <f t="shared" si="968"/>
        <v>0</v>
      </c>
      <c r="IJ103" s="30">
        <f t="shared" si="969"/>
        <v>0</v>
      </c>
      <c r="IK103" s="30">
        <f t="shared" si="970"/>
        <v>0</v>
      </c>
      <c r="IL103" s="54">
        <f t="shared" si="971"/>
        <v>0</v>
      </c>
      <c r="IQ103" s="30">
        <f t="shared" si="972"/>
        <v>0</v>
      </c>
      <c r="IR103" s="30">
        <f t="shared" si="973"/>
        <v>0</v>
      </c>
      <c r="IS103" s="54">
        <f t="shared" si="974"/>
        <v>0</v>
      </c>
      <c r="IX103" s="30">
        <f t="shared" si="975"/>
        <v>0</v>
      </c>
      <c r="IY103" s="30">
        <f t="shared" si="976"/>
        <v>0</v>
      </c>
      <c r="IZ103" s="54">
        <f t="shared" si="977"/>
        <v>0</v>
      </c>
      <c r="JE103" s="15">
        <f t="shared" si="978"/>
        <v>0</v>
      </c>
      <c r="JF103" s="15">
        <f t="shared" si="979"/>
        <v>0</v>
      </c>
      <c r="JG103" s="15">
        <f t="shared" si="980"/>
        <v>0</v>
      </c>
      <c r="JL103" s="24">
        <f t="shared" si="981"/>
        <v>0</v>
      </c>
      <c r="JM103" s="24">
        <f t="shared" si="982"/>
        <v>0</v>
      </c>
      <c r="JN103" s="24">
        <f t="shared" si="983"/>
        <v>0</v>
      </c>
      <c r="JS103" s="24">
        <f t="shared" si="984"/>
        <v>0</v>
      </c>
      <c r="JT103" s="24">
        <f t="shared" si="985"/>
        <v>0</v>
      </c>
      <c r="JU103" s="24">
        <f t="shared" si="986"/>
        <v>0</v>
      </c>
      <c r="JZ103" s="24">
        <f t="shared" si="987"/>
        <v>0</v>
      </c>
      <c r="KA103" s="24">
        <f t="shared" si="988"/>
        <v>0</v>
      </c>
      <c r="KB103" s="24">
        <f t="shared" si="989"/>
        <v>0</v>
      </c>
      <c r="KG103" s="24">
        <f t="shared" si="990"/>
        <v>0</v>
      </c>
      <c r="KH103" s="24">
        <f t="shared" si="991"/>
        <v>0</v>
      </c>
      <c r="KI103" s="24">
        <f t="shared" si="992"/>
        <v>0</v>
      </c>
      <c r="KN103" s="24">
        <f t="shared" si="993"/>
        <v>0</v>
      </c>
      <c r="KO103" s="24">
        <f t="shared" si="994"/>
        <v>0</v>
      </c>
      <c r="KP103" s="24">
        <f t="shared" si="995"/>
        <v>0</v>
      </c>
      <c r="KU103" s="24">
        <f t="shared" si="996"/>
        <v>0</v>
      </c>
      <c r="KV103" s="24">
        <f t="shared" si="997"/>
        <v>0</v>
      </c>
      <c r="KW103" s="24">
        <f t="shared" si="998"/>
        <v>0</v>
      </c>
      <c r="LB103" s="24">
        <f t="shared" si="999"/>
        <v>0</v>
      </c>
      <c r="LC103" s="24">
        <f t="shared" si="1000"/>
        <v>0</v>
      </c>
      <c r="LD103" s="24">
        <f t="shared" si="1001"/>
        <v>0</v>
      </c>
      <c r="LI103" s="24">
        <f t="shared" si="1002"/>
        <v>0</v>
      </c>
      <c r="LJ103" s="24">
        <f t="shared" si="1003"/>
        <v>0</v>
      </c>
      <c r="LK103" s="24">
        <f t="shared" si="1004"/>
        <v>0</v>
      </c>
      <c r="LP103" s="24">
        <f t="shared" si="1005"/>
        <v>0</v>
      </c>
      <c r="LQ103" s="24">
        <f t="shared" si="1006"/>
        <v>0</v>
      </c>
      <c r="LR103" s="24">
        <f t="shared" si="1007"/>
        <v>0</v>
      </c>
      <c r="LW103" s="24">
        <f t="shared" si="1008"/>
        <v>0</v>
      </c>
      <c r="LX103" s="24">
        <f t="shared" si="1009"/>
        <v>0</v>
      </c>
      <c r="LY103" s="24">
        <f t="shared" si="1010"/>
        <v>0</v>
      </c>
      <c r="MD103" s="24">
        <f t="shared" si="1011"/>
        <v>0</v>
      </c>
      <c r="ME103" s="24">
        <f t="shared" si="1012"/>
        <v>0</v>
      </c>
      <c r="MF103" s="24">
        <f t="shared" si="1013"/>
        <v>0</v>
      </c>
      <c r="MK103" s="24">
        <f t="shared" si="1014"/>
        <v>0</v>
      </c>
      <c r="ML103" s="24">
        <f t="shared" si="1015"/>
        <v>0</v>
      </c>
      <c r="MM103" s="24">
        <f t="shared" si="1016"/>
        <v>0</v>
      </c>
      <c r="MR103" s="24">
        <f t="shared" si="1017"/>
        <v>0</v>
      </c>
      <c r="MS103" s="24">
        <f t="shared" si="1018"/>
        <v>0</v>
      </c>
      <c r="MT103" s="24">
        <f t="shared" si="1019"/>
        <v>0</v>
      </c>
      <c r="MY103" s="24">
        <f t="shared" si="1020"/>
        <v>0</v>
      </c>
      <c r="MZ103" s="24">
        <f t="shared" si="1021"/>
        <v>0</v>
      </c>
      <c r="NA103" s="24">
        <f t="shared" si="1022"/>
        <v>0</v>
      </c>
      <c r="NF103" s="24">
        <f t="shared" si="1023"/>
        <v>0</v>
      </c>
      <c r="NG103" s="24">
        <f t="shared" si="1024"/>
        <v>0</v>
      </c>
      <c r="NH103" s="24">
        <f t="shared" si="1025"/>
        <v>0</v>
      </c>
      <c r="NM103" s="24">
        <f t="shared" si="1026"/>
        <v>0</v>
      </c>
      <c r="NN103" s="24">
        <f t="shared" si="1027"/>
        <v>0</v>
      </c>
      <c r="NO103" s="24">
        <f t="shared" si="1028"/>
        <v>0</v>
      </c>
      <c r="NT103" s="24">
        <f t="shared" si="1029"/>
        <v>0</v>
      </c>
      <c r="NU103" s="24">
        <f t="shared" si="1030"/>
        <v>0</v>
      </c>
      <c r="NV103" s="24">
        <f t="shared" si="1031"/>
        <v>0</v>
      </c>
      <c r="OA103" s="24">
        <f t="shared" si="1032"/>
        <v>0</v>
      </c>
      <c r="OB103" s="24">
        <f t="shared" si="1033"/>
        <v>0</v>
      </c>
      <c r="OC103" s="24">
        <f t="shared" si="1034"/>
        <v>0</v>
      </c>
      <c r="OH103" s="24">
        <f t="shared" si="1035"/>
        <v>0</v>
      </c>
      <c r="OI103" s="24">
        <f t="shared" si="1036"/>
        <v>0</v>
      </c>
      <c r="OJ103" s="24">
        <f t="shared" si="1037"/>
        <v>0</v>
      </c>
      <c r="OO103" s="24">
        <f t="shared" si="1038"/>
        <v>0</v>
      </c>
      <c r="OP103" s="24">
        <f t="shared" si="1039"/>
        <v>0</v>
      </c>
      <c r="OQ103" s="24">
        <f t="shared" si="1040"/>
        <v>0</v>
      </c>
      <c r="OV103" s="24">
        <f t="shared" si="1041"/>
        <v>0</v>
      </c>
      <c r="OW103" s="24">
        <f t="shared" si="1042"/>
        <v>0</v>
      </c>
      <c r="OX103" s="24">
        <f t="shared" si="1043"/>
        <v>0</v>
      </c>
      <c r="PC103" s="24">
        <f t="shared" si="1044"/>
        <v>0</v>
      </c>
      <c r="PD103" s="24">
        <f t="shared" si="1045"/>
        <v>0</v>
      </c>
      <c r="PE103" s="24">
        <f t="shared" si="1046"/>
        <v>0</v>
      </c>
      <c r="PJ103" s="24">
        <f t="shared" si="1047"/>
        <v>0</v>
      </c>
      <c r="PK103" s="24">
        <f t="shared" si="1048"/>
        <v>0</v>
      </c>
      <c r="PL103" s="24">
        <f t="shared" si="1049"/>
        <v>0</v>
      </c>
      <c r="PQ103" s="24">
        <f t="shared" si="1050"/>
        <v>0</v>
      </c>
      <c r="PR103" s="24">
        <f t="shared" si="1051"/>
        <v>0</v>
      </c>
      <c r="PS103" s="24">
        <f t="shared" si="1052"/>
        <v>0</v>
      </c>
      <c r="PX103" s="24">
        <f t="shared" si="1053"/>
        <v>0</v>
      </c>
      <c r="PY103" s="24">
        <f t="shared" si="1054"/>
        <v>0</v>
      </c>
      <c r="PZ103" s="24">
        <f t="shared" si="1055"/>
        <v>0</v>
      </c>
      <c r="QE103" s="24">
        <f t="shared" si="1056"/>
        <v>0</v>
      </c>
      <c r="QF103" s="24">
        <f t="shared" si="1057"/>
        <v>0</v>
      </c>
      <c r="QG103" s="24">
        <f t="shared" si="1058"/>
        <v>0</v>
      </c>
      <c r="QL103" s="24">
        <f t="shared" si="1059"/>
        <v>0</v>
      </c>
      <c r="QM103" s="24">
        <f t="shared" si="1060"/>
        <v>0</v>
      </c>
      <c r="QN103" s="24">
        <f t="shared" si="1061"/>
        <v>0</v>
      </c>
      <c r="QS103" s="24">
        <f t="shared" si="1062"/>
        <v>0</v>
      </c>
      <c r="QT103" s="24">
        <f t="shared" si="1063"/>
        <v>0</v>
      </c>
      <c r="QU103" s="24">
        <f t="shared" si="1064"/>
        <v>0</v>
      </c>
      <c r="QZ103" s="24">
        <f t="shared" si="1065"/>
        <v>0</v>
      </c>
      <c r="RA103" s="24">
        <f t="shared" si="1066"/>
        <v>0</v>
      </c>
      <c r="RB103" s="24">
        <f t="shared" si="1067"/>
        <v>0</v>
      </c>
      <c r="RG103" s="24">
        <f t="shared" si="1068"/>
        <v>0</v>
      </c>
      <c r="RH103" s="24">
        <f t="shared" si="1069"/>
        <v>0</v>
      </c>
      <c r="RI103" s="24">
        <f t="shared" si="1070"/>
        <v>0</v>
      </c>
      <c r="RN103" s="24">
        <f t="shared" si="1071"/>
        <v>0</v>
      </c>
      <c r="RO103" s="24">
        <f t="shared" si="1072"/>
        <v>0</v>
      </c>
      <c r="RP103" s="24">
        <f t="shared" si="1073"/>
        <v>0</v>
      </c>
      <c r="RU103" s="24">
        <f t="shared" si="1074"/>
        <v>0</v>
      </c>
      <c r="RV103" s="24">
        <f t="shared" si="1075"/>
        <v>0</v>
      </c>
      <c r="RW103" s="24">
        <f t="shared" si="1076"/>
        <v>0</v>
      </c>
      <c r="SB103" s="24">
        <f t="shared" si="1077"/>
        <v>0</v>
      </c>
      <c r="SC103" s="24">
        <f t="shared" si="1078"/>
        <v>0</v>
      </c>
      <c r="SD103" s="24">
        <f t="shared" si="1079"/>
        <v>0</v>
      </c>
      <c r="SI103" s="24">
        <f t="shared" si="1080"/>
        <v>0</v>
      </c>
      <c r="SJ103" s="24">
        <f t="shared" si="1081"/>
        <v>0</v>
      </c>
      <c r="SK103" s="24">
        <f t="shared" si="1082"/>
        <v>0</v>
      </c>
      <c r="SP103" s="24">
        <f t="shared" si="1083"/>
        <v>0</v>
      </c>
      <c r="SQ103" s="24">
        <f t="shared" si="1084"/>
        <v>0</v>
      </c>
      <c r="SR103" s="24">
        <f t="shared" si="1085"/>
        <v>0</v>
      </c>
      <c r="SW103" s="24">
        <f t="shared" si="1086"/>
        <v>0</v>
      </c>
      <c r="SX103" s="24">
        <f t="shared" si="1087"/>
        <v>0</v>
      </c>
      <c r="SY103" s="24">
        <f t="shared" si="1088"/>
        <v>0</v>
      </c>
      <c r="TD103" s="24">
        <f t="shared" si="1089"/>
        <v>0</v>
      </c>
      <c r="TE103" s="24">
        <f t="shared" si="1090"/>
        <v>0</v>
      </c>
      <c r="TF103" s="24">
        <f t="shared" si="1091"/>
        <v>0</v>
      </c>
      <c r="TK103" s="24">
        <f t="shared" si="1092"/>
        <v>0</v>
      </c>
      <c r="TL103" s="24">
        <f t="shared" si="1093"/>
        <v>0</v>
      </c>
      <c r="TM103" s="24">
        <f t="shared" si="1094"/>
        <v>0</v>
      </c>
      <c r="TR103" s="24">
        <f t="shared" si="1095"/>
        <v>0</v>
      </c>
      <c r="TS103" s="24">
        <f t="shared" si="1096"/>
        <v>0</v>
      </c>
      <c r="TT103" s="24">
        <f t="shared" si="1097"/>
        <v>0</v>
      </c>
      <c r="TY103" s="24">
        <f t="shared" si="1098"/>
        <v>0</v>
      </c>
      <c r="TZ103" s="24">
        <f t="shared" si="1099"/>
        <v>0</v>
      </c>
      <c r="UA103" s="24">
        <f t="shared" si="1100"/>
        <v>0</v>
      </c>
      <c r="UF103" s="24">
        <f t="shared" si="1101"/>
        <v>0</v>
      </c>
      <c r="UG103" s="24">
        <f t="shared" si="1102"/>
        <v>0</v>
      </c>
      <c r="UH103" s="24">
        <f t="shared" si="1103"/>
        <v>0</v>
      </c>
      <c r="UM103" s="24">
        <f t="shared" si="1104"/>
        <v>0</v>
      </c>
      <c r="UN103" s="24">
        <f t="shared" si="1105"/>
        <v>0</v>
      </c>
      <c r="UO103" s="24">
        <f t="shared" si="1106"/>
        <v>0</v>
      </c>
      <c r="UT103" s="24">
        <f t="shared" si="1107"/>
        <v>0</v>
      </c>
      <c r="UU103" s="24">
        <f t="shared" si="1108"/>
        <v>0</v>
      </c>
      <c r="UV103" s="24">
        <f t="shared" si="1109"/>
        <v>0</v>
      </c>
      <c r="VA103" s="24">
        <f t="shared" si="1110"/>
        <v>0</v>
      </c>
      <c r="VB103" s="24">
        <f t="shared" si="1111"/>
        <v>0</v>
      </c>
      <c r="VC103" s="24">
        <f t="shared" si="1112"/>
        <v>0</v>
      </c>
      <c r="VH103" s="24">
        <f t="shared" si="1113"/>
        <v>0</v>
      </c>
      <c r="VI103" s="24">
        <f t="shared" si="1114"/>
        <v>0</v>
      </c>
      <c r="VJ103" s="24">
        <f t="shared" si="1115"/>
        <v>0</v>
      </c>
      <c r="VO103" s="24">
        <f t="shared" si="1116"/>
        <v>0</v>
      </c>
      <c r="VP103" s="24">
        <f t="shared" si="1117"/>
        <v>0</v>
      </c>
      <c r="VQ103" s="24">
        <f t="shared" si="1118"/>
        <v>0</v>
      </c>
      <c r="VV103" s="24">
        <f t="shared" si="1119"/>
        <v>0</v>
      </c>
      <c r="VW103" s="24">
        <f t="shared" si="1120"/>
        <v>0</v>
      </c>
      <c r="VX103" s="24">
        <f t="shared" si="1121"/>
        <v>0</v>
      </c>
      <c r="WC103" s="24">
        <f t="shared" si="1122"/>
        <v>0</v>
      </c>
      <c r="WD103" s="24">
        <f t="shared" si="1123"/>
        <v>0</v>
      </c>
      <c r="WE103" s="24">
        <f t="shared" si="1124"/>
        <v>0</v>
      </c>
      <c r="WJ103" s="24">
        <f t="shared" si="1125"/>
        <v>0</v>
      </c>
      <c r="WK103" s="24">
        <f t="shared" si="1126"/>
        <v>0</v>
      </c>
      <c r="WL103" s="24">
        <f t="shared" si="1127"/>
        <v>0</v>
      </c>
      <c r="WQ103" s="24">
        <f t="shared" si="1128"/>
        <v>0</v>
      </c>
      <c r="WR103" s="24">
        <f t="shared" si="1129"/>
        <v>0</v>
      </c>
      <c r="WS103" s="24">
        <f t="shared" si="1130"/>
        <v>0</v>
      </c>
      <c r="WX103" s="24">
        <f t="shared" si="1131"/>
        <v>0</v>
      </c>
      <c r="WY103" s="24">
        <f t="shared" si="1132"/>
        <v>0</v>
      </c>
      <c r="WZ103" s="24">
        <f t="shared" si="1133"/>
        <v>0</v>
      </c>
      <c r="XE103" s="24">
        <f t="shared" si="1134"/>
        <v>0</v>
      </c>
      <c r="XF103" s="24">
        <f t="shared" si="1135"/>
        <v>0</v>
      </c>
      <c r="XG103" s="24">
        <f t="shared" si="1136"/>
        <v>0</v>
      </c>
      <c r="XL103" s="24">
        <f t="shared" si="1137"/>
        <v>0</v>
      </c>
      <c r="XM103" s="24">
        <f t="shared" si="1138"/>
        <v>0</v>
      </c>
      <c r="XN103" s="24">
        <f t="shared" si="1139"/>
        <v>0</v>
      </c>
      <c r="XS103" s="24">
        <f t="shared" si="1140"/>
        <v>0</v>
      </c>
      <c r="XT103" s="24">
        <f t="shared" si="1141"/>
        <v>0</v>
      </c>
      <c r="XU103" s="24">
        <f t="shared" si="1142"/>
        <v>0</v>
      </c>
      <c r="XZ103" s="24">
        <f t="shared" si="1143"/>
        <v>0</v>
      </c>
      <c r="YA103" s="24">
        <f t="shared" si="1144"/>
        <v>0</v>
      </c>
      <c r="YB103" s="24">
        <f t="shared" si="1145"/>
        <v>0</v>
      </c>
      <c r="YG103" s="24">
        <f t="shared" si="1146"/>
        <v>0</v>
      </c>
      <c r="YH103" s="24">
        <f t="shared" si="1147"/>
        <v>0</v>
      </c>
      <c r="YI103" s="24">
        <f t="shared" si="1148"/>
        <v>0</v>
      </c>
      <c r="YN103" s="24">
        <f t="shared" si="1149"/>
        <v>0</v>
      </c>
      <c r="YO103" s="24">
        <f t="shared" si="1150"/>
        <v>0</v>
      </c>
      <c r="YP103" s="24">
        <f t="shared" si="1151"/>
        <v>0</v>
      </c>
      <c r="YU103" s="24">
        <f t="shared" si="1152"/>
        <v>0</v>
      </c>
      <c r="YV103" s="24">
        <f t="shared" si="1153"/>
        <v>0</v>
      </c>
      <c r="YW103" s="24">
        <f t="shared" si="1154"/>
        <v>0</v>
      </c>
      <c r="ZB103" s="24">
        <f t="shared" si="1155"/>
        <v>0</v>
      </c>
      <c r="ZC103" s="24">
        <f t="shared" si="1156"/>
        <v>0</v>
      </c>
      <c r="ZD103" s="24">
        <f t="shared" si="1157"/>
        <v>0</v>
      </c>
      <c r="ZI103" s="24">
        <f t="shared" si="1158"/>
        <v>0</v>
      </c>
      <c r="ZJ103" s="24">
        <f t="shared" si="1159"/>
        <v>0</v>
      </c>
      <c r="ZK103" s="24">
        <f t="shared" si="1160"/>
        <v>0</v>
      </c>
      <c r="ZP103" s="24">
        <f t="shared" si="1161"/>
        <v>0</v>
      </c>
      <c r="ZQ103" s="24">
        <f t="shared" si="1162"/>
        <v>0</v>
      </c>
      <c r="ZR103" s="24">
        <f t="shared" si="1163"/>
        <v>0</v>
      </c>
      <c r="ZW103" s="24">
        <f t="shared" si="1164"/>
        <v>0</v>
      </c>
      <c r="ZX103" s="24">
        <f t="shared" si="1165"/>
        <v>0</v>
      </c>
      <c r="ZY103" s="24">
        <f t="shared" si="1166"/>
        <v>0</v>
      </c>
      <c r="AAD103" s="24">
        <f t="shared" si="1167"/>
        <v>0</v>
      </c>
      <c r="AAE103" s="24">
        <f t="shared" si="1168"/>
        <v>0</v>
      </c>
      <c r="AAF103" s="24">
        <f t="shared" si="1169"/>
        <v>0</v>
      </c>
      <c r="AAK103" s="24">
        <f t="shared" si="1170"/>
        <v>0</v>
      </c>
      <c r="AAL103" s="24">
        <f t="shared" si="1171"/>
        <v>0</v>
      </c>
      <c r="AAM103" s="24">
        <f t="shared" si="1172"/>
        <v>0</v>
      </c>
      <c r="AAR103" s="24">
        <f t="shared" si="1173"/>
        <v>0</v>
      </c>
      <c r="AAS103" s="24">
        <f t="shared" si="1174"/>
        <v>0</v>
      </c>
      <c r="AAT103" s="24">
        <f t="shared" si="1175"/>
        <v>0</v>
      </c>
      <c r="AAY103" s="24">
        <f t="shared" si="1176"/>
        <v>0</v>
      </c>
      <c r="AAZ103" s="24">
        <f t="shared" si="1177"/>
        <v>0</v>
      </c>
      <c r="ABA103" s="24">
        <f t="shared" si="1178"/>
        <v>0</v>
      </c>
      <c r="ABF103" s="24">
        <f t="shared" si="1179"/>
        <v>0</v>
      </c>
      <c r="ABG103" s="24">
        <f t="shared" si="1180"/>
        <v>0</v>
      </c>
      <c r="ABH103" s="24">
        <f t="shared" si="1181"/>
        <v>0</v>
      </c>
      <c r="ABM103" s="24">
        <f t="shared" si="1182"/>
        <v>0</v>
      </c>
      <c r="ABN103" s="24">
        <f t="shared" si="1183"/>
        <v>0</v>
      </c>
      <c r="ABO103" s="24">
        <f t="shared" si="1184"/>
        <v>0</v>
      </c>
      <c r="ABT103" s="24">
        <f t="shared" si="1185"/>
        <v>0</v>
      </c>
      <c r="ABU103" s="24">
        <f t="shared" si="1186"/>
        <v>0</v>
      </c>
      <c r="ABV103" s="24">
        <f t="shared" si="1187"/>
        <v>0</v>
      </c>
      <c r="ACA103" s="24">
        <f t="shared" si="1188"/>
        <v>0</v>
      </c>
      <c r="ACB103" s="24">
        <f t="shared" si="1189"/>
        <v>0</v>
      </c>
      <c r="ACC103" s="24">
        <f t="shared" si="1190"/>
        <v>0</v>
      </c>
      <c r="ACH103" s="24">
        <f t="shared" si="1191"/>
        <v>0</v>
      </c>
      <c r="ACI103" s="24">
        <f t="shared" si="1192"/>
        <v>0</v>
      </c>
      <c r="ACJ103" s="24">
        <f t="shared" si="1193"/>
        <v>0</v>
      </c>
      <c r="ACO103" s="24">
        <f t="shared" si="1194"/>
        <v>0</v>
      </c>
      <c r="ACP103" s="24">
        <f t="shared" si="1195"/>
        <v>0</v>
      </c>
      <c r="ACQ103" s="24">
        <f t="shared" si="1196"/>
        <v>0</v>
      </c>
      <c r="ACV103" s="24">
        <f t="shared" si="1197"/>
        <v>0</v>
      </c>
      <c r="ACW103" s="24">
        <f t="shared" si="1198"/>
        <v>0</v>
      </c>
      <c r="ACX103" s="24">
        <f t="shared" si="1199"/>
        <v>0</v>
      </c>
      <c r="ADC103" s="15">
        <f t="shared" si="1200"/>
        <v>0</v>
      </c>
      <c r="ADD103" s="15">
        <f t="shared" si="1201"/>
        <v>0</v>
      </c>
      <c r="ADE103" s="15">
        <f t="shared" si="1202"/>
        <v>0</v>
      </c>
      <c r="ADJ103" s="24">
        <f t="shared" si="1203"/>
        <v>0</v>
      </c>
      <c r="ADK103" s="24">
        <f t="shared" si="1204"/>
        <v>0</v>
      </c>
      <c r="ADL103" s="24">
        <f t="shared" si="1205"/>
        <v>0</v>
      </c>
      <c r="ADQ103" s="24">
        <f t="shared" si="1206"/>
        <v>0</v>
      </c>
      <c r="ADR103" s="24">
        <f t="shared" si="1207"/>
        <v>0</v>
      </c>
      <c r="ADS103" s="24">
        <f t="shared" si="1208"/>
        <v>0</v>
      </c>
      <c r="ADX103" s="24">
        <f t="shared" si="1209"/>
        <v>0</v>
      </c>
      <c r="ADY103" s="24">
        <f t="shared" si="1210"/>
        <v>0</v>
      </c>
      <c r="ADZ103" s="24">
        <f t="shared" si="1211"/>
        <v>0</v>
      </c>
      <c r="AEE103" s="24">
        <f t="shared" si="1212"/>
        <v>0</v>
      </c>
      <c r="AEF103" s="24">
        <f t="shared" si="1213"/>
        <v>0</v>
      </c>
      <c r="AEG103" s="24">
        <f t="shared" si="1214"/>
        <v>0</v>
      </c>
      <c r="AEL103" s="24">
        <f t="shared" si="1215"/>
        <v>0</v>
      </c>
      <c r="AEM103" s="24">
        <f t="shared" si="1216"/>
        <v>0</v>
      </c>
      <c r="AEN103" s="24">
        <f t="shared" si="1217"/>
        <v>0</v>
      </c>
      <c r="AES103" s="24">
        <f t="shared" si="1218"/>
        <v>0</v>
      </c>
      <c r="AET103" s="24">
        <f t="shared" si="1219"/>
        <v>0</v>
      </c>
      <c r="AEU103" s="24">
        <f t="shared" si="1220"/>
        <v>0</v>
      </c>
      <c r="AEZ103" s="24">
        <f t="shared" si="1221"/>
        <v>0</v>
      </c>
      <c r="AFA103" s="24">
        <f t="shared" si="1222"/>
        <v>0</v>
      </c>
      <c r="AFB103" s="24">
        <f t="shared" si="1223"/>
        <v>0</v>
      </c>
      <c r="AFG103" s="24">
        <f t="shared" si="1224"/>
        <v>0</v>
      </c>
      <c r="AFH103" s="24">
        <f t="shared" si="1225"/>
        <v>0</v>
      </c>
      <c r="AFI103" s="24">
        <f t="shared" si="1226"/>
        <v>0</v>
      </c>
      <c r="AFN103" s="24">
        <f t="shared" si="1227"/>
        <v>0</v>
      </c>
      <c r="AFO103" s="24">
        <f t="shared" si="1228"/>
        <v>0</v>
      </c>
      <c r="AFP103" s="24">
        <f t="shared" si="1229"/>
        <v>0</v>
      </c>
      <c r="AFU103" s="24">
        <f t="shared" si="1230"/>
        <v>0</v>
      </c>
      <c r="AFV103" s="24">
        <f t="shared" si="1231"/>
        <v>0</v>
      </c>
      <c r="AFW103" s="24">
        <f t="shared" si="1232"/>
        <v>0</v>
      </c>
      <c r="AGB103" s="24">
        <f t="shared" si="1233"/>
        <v>0</v>
      </c>
      <c r="AGC103" s="24">
        <f t="shared" si="1234"/>
        <v>0</v>
      </c>
      <c r="AGD103" s="24">
        <f t="shared" si="1235"/>
        <v>0</v>
      </c>
      <c r="AGI103" s="24">
        <f t="shared" si="1236"/>
        <v>0</v>
      </c>
      <c r="AGJ103" s="24">
        <f t="shared" si="1237"/>
        <v>0</v>
      </c>
      <c r="AGK103" s="24">
        <f t="shared" si="1238"/>
        <v>0</v>
      </c>
      <c r="AGP103" s="24">
        <f t="shared" si="1239"/>
        <v>0</v>
      </c>
      <c r="AGQ103" s="24">
        <f t="shared" si="1240"/>
        <v>0</v>
      </c>
      <c r="AGR103" s="24">
        <f t="shared" si="1241"/>
        <v>0</v>
      </c>
      <c r="AGW103" s="24">
        <f t="shared" si="1242"/>
        <v>0</v>
      </c>
      <c r="AGX103" s="24">
        <f t="shared" si="1243"/>
        <v>0</v>
      </c>
      <c r="AGY103" s="24">
        <f t="shared" si="1244"/>
        <v>0</v>
      </c>
      <c r="AHD103" s="24">
        <f t="shared" si="1245"/>
        <v>0</v>
      </c>
      <c r="AHE103" s="24">
        <f t="shared" si="1246"/>
        <v>0</v>
      </c>
      <c r="AHF103" s="24">
        <f t="shared" si="1247"/>
        <v>0</v>
      </c>
      <c r="AHK103" s="24">
        <f t="shared" si="1248"/>
        <v>0</v>
      </c>
      <c r="AHL103" s="24">
        <f t="shared" si="1249"/>
        <v>0</v>
      </c>
      <c r="AHM103" s="24">
        <f t="shared" si="1250"/>
        <v>0</v>
      </c>
      <c r="AHR103" s="24">
        <f t="shared" si="1251"/>
        <v>0</v>
      </c>
      <c r="AHS103" s="24">
        <f t="shared" si="1252"/>
        <v>0</v>
      </c>
      <c r="AHT103" s="24">
        <f t="shared" si="1253"/>
        <v>0</v>
      </c>
      <c r="AHY103" s="24">
        <f t="shared" si="1254"/>
        <v>0</v>
      </c>
      <c r="AHZ103" s="24">
        <f t="shared" si="1255"/>
        <v>0</v>
      </c>
      <c r="AIA103" s="24">
        <f t="shared" si="1256"/>
        <v>0</v>
      </c>
      <c r="AIF103" s="24">
        <f t="shared" si="1257"/>
        <v>0</v>
      </c>
      <c r="AIG103" s="24">
        <f t="shared" si="1258"/>
        <v>0</v>
      </c>
      <c r="AIH103" s="24">
        <f t="shared" si="1259"/>
        <v>0</v>
      </c>
      <c r="AIM103" s="24">
        <f t="shared" si="1260"/>
        <v>0</v>
      </c>
      <c r="AIN103" s="24">
        <f t="shared" si="1261"/>
        <v>0</v>
      </c>
      <c r="AIO103" s="24">
        <f t="shared" si="1262"/>
        <v>0</v>
      </c>
      <c r="AIT103" s="24">
        <f t="shared" si="1263"/>
        <v>0</v>
      </c>
      <c r="AIU103" s="24">
        <f t="shared" si="1264"/>
        <v>0</v>
      </c>
      <c r="AIV103" s="24">
        <f t="shared" si="1265"/>
        <v>0</v>
      </c>
      <c r="AJA103" s="24">
        <f t="shared" si="1266"/>
        <v>0</v>
      </c>
      <c r="AJB103" s="24">
        <f t="shared" si="1267"/>
        <v>0</v>
      </c>
      <c r="AJC103" s="24">
        <f t="shared" si="1268"/>
        <v>0</v>
      </c>
      <c r="AJH103" s="24">
        <f t="shared" si="1269"/>
        <v>0</v>
      </c>
      <c r="AJI103" s="24">
        <f t="shared" si="1270"/>
        <v>0</v>
      </c>
      <c r="AJJ103" s="24">
        <f t="shared" si="1271"/>
        <v>0</v>
      </c>
      <c r="AJO103" s="24">
        <f t="shared" si="1272"/>
        <v>0</v>
      </c>
      <c r="AJP103" s="24">
        <f t="shared" si="1273"/>
        <v>0</v>
      </c>
      <c r="AJQ103" s="24">
        <f t="shared" si="1274"/>
        <v>0</v>
      </c>
      <c r="AJV103" s="24">
        <f t="shared" si="1275"/>
        <v>0</v>
      </c>
      <c r="AJW103" s="24">
        <f t="shared" si="1276"/>
        <v>0</v>
      </c>
      <c r="AJX103" s="24">
        <f t="shared" si="1277"/>
        <v>0</v>
      </c>
      <c r="AKC103" s="24">
        <f t="shared" si="1278"/>
        <v>0</v>
      </c>
      <c r="AKD103" s="24">
        <f t="shared" si="1279"/>
        <v>0</v>
      </c>
      <c r="AKE103" s="24">
        <f t="shared" si="1280"/>
        <v>0</v>
      </c>
      <c r="AKJ103" s="24">
        <f t="shared" si="1281"/>
        <v>0</v>
      </c>
      <c r="AKK103" s="24">
        <f t="shared" si="1282"/>
        <v>0</v>
      </c>
      <c r="AKL103" s="24">
        <f t="shared" si="1283"/>
        <v>0</v>
      </c>
      <c r="AKQ103" s="24">
        <f t="shared" si="1284"/>
        <v>0</v>
      </c>
      <c r="AKR103" s="24">
        <f t="shared" si="1285"/>
        <v>0</v>
      </c>
      <c r="AKS103" s="24">
        <f t="shared" si="1286"/>
        <v>0</v>
      </c>
      <c r="AKX103" s="24">
        <f t="shared" si="1287"/>
        <v>0</v>
      </c>
      <c r="AKY103" s="24">
        <f t="shared" si="1288"/>
        <v>0</v>
      </c>
      <c r="AKZ103" s="24">
        <f t="shared" si="1289"/>
        <v>0</v>
      </c>
      <c r="ALE103" s="24">
        <f t="shared" si="1290"/>
        <v>0</v>
      </c>
      <c r="ALF103" s="24">
        <f t="shared" si="1291"/>
        <v>0</v>
      </c>
      <c r="ALG103" s="24">
        <f t="shared" si="1292"/>
        <v>0</v>
      </c>
      <c r="ALL103" s="24">
        <f t="shared" si="1293"/>
        <v>0</v>
      </c>
      <c r="ALM103" s="24">
        <f t="shared" si="1294"/>
        <v>0</v>
      </c>
      <c r="ALN103" s="24">
        <f t="shared" si="1295"/>
        <v>0</v>
      </c>
      <c r="ALS103" s="24">
        <f t="shared" si="1296"/>
        <v>0</v>
      </c>
      <c r="ALT103" s="24">
        <f t="shared" si="1297"/>
        <v>0</v>
      </c>
      <c r="ALU103" s="24">
        <f t="shared" si="1298"/>
        <v>0</v>
      </c>
      <c r="ALZ103" s="24">
        <f t="shared" si="1299"/>
        <v>0</v>
      </c>
      <c r="AMA103" s="24">
        <f t="shared" si="1300"/>
        <v>0</v>
      </c>
      <c r="AMB103" s="24">
        <f t="shared" si="1301"/>
        <v>0</v>
      </c>
      <c r="AMG103" s="24">
        <f t="shared" si="1302"/>
        <v>0</v>
      </c>
      <c r="AMH103" s="24">
        <f t="shared" si="1303"/>
        <v>0</v>
      </c>
      <c r="AMI103" s="24">
        <f t="shared" si="1304"/>
        <v>0</v>
      </c>
      <c r="AMN103" s="24">
        <f t="shared" si="1305"/>
        <v>0</v>
      </c>
      <c r="AMO103" s="24">
        <f t="shared" si="1306"/>
        <v>0</v>
      </c>
      <c r="AMP103" s="24">
        <f t="shared" si="1307"/>
        <v>0</v>
      </c>
      <c r="AMU103" s="24">
        <f t="shared" si="1308"/>
        <v>0</v>
      </c>
      <c r="AMV103" s="24">
        <f t="shared" si="1309"/>
        <v>0</v>
      </c>
      <c r="AMW103" s="24">
        <f t="shared" si="1310"/>
        <v>0</v>
      </c>
      <c r="ANB103" s="24">
        <f t="shared" si="1311"/>
        <v>0</v>
      </c>
      <c r="ANC103" s="24">
        <f t="shared" si="1312"/>
        <v>0</v>
      </c>
      <c r="AND103" s="24">
        <f t="shared" si="1313"/>
        <v>0</v>
      </c>
      <c r="ANI103" s="24">
        <f t="shared" si="1314"/>
        <v>0</v>
      </c>
      <c r="ANJ103" s="24">
        <f t="shared" si="1315"/>
        <v>0</v>
      </c>
      <c r="ANK103" s="24">
        <f t="shared" si="1316"/>
        <v>0</v>
      </c>
      <c r="ANP103" s="24">
        <f t="shared" si="1317"/>
        <v>0</v>
      </c>
      <c r="ANQ103" s="24">
        <f t="shared" si="1318"/>
        <v>0</v>
      </c>
      <c r="ANR103" s="24">
        <f t="shared" si="1319"/>
        <v>0</v>
      </c>
      <c r="ANW103" s="24">
        <f t="shared" si="1320"/>
        <v>0</v>
      </c>
      <c r="ANX103" s="24">
        <f t="shared" si="1321"/>
        <v>0</v>
      </c>
      <c r="ANY103" s="24">
        <f t="shared" si="1322"/>
        <v>0</v>
      </c>
      <c r="AOD103" s="24">
        <f t="shared" si="1323"/>
        <v>0</v>
      </c>
      <c r="AOE103" s="24">
        <f t="shared" si="1324"/>
        <v>0</v>
      </c>
      <c r="AOF103" s="24">
        <f t="shared" si="1325"/>
        <v>0</v>
      </c>
      <c r="AOK103" s="24">
        <f t="shared" si="1326"/>
        <v>0</v>
      </c>
      <c r="AOL103" s="24">
        <f t="shared" si="1327"/>
        <v>0</v>
      </c>
      <c r="AOM103" s="24">
        <f t="shared" si="1328"/>
        <v>0</v>
      </c>
      <c r="AOR103" s="24">
        <f t="shared" si="1329"/>
        <v>0</v>
      </c>
      <c r="AOS103" s="24">
        <f t="shared" si="1330"/>
        <v>0</v>
      </c>
      <c r="AOT103" s="24">
        <f t="shared" si="1331"/>
        <v>0</v>
      </c>
      <c r="AOY103" s="24">
        <f t="shared" si="1332"/>
        <v>0</v>
      </c>
      <c r="AOZ103" s="24">
        <f t="shared" si="1333"/>
        <v>0</v>
      </c>
      <c r="APA103" s="24">
        <f t="shared" si="1334"/>
        <v>0</v>
      </c>
      <c r="APF103" s="24">
        <f t="shared" si="1335"/>
        <v>0</v>
      </c>
      <c r="APG103" s="24">
        <f t="shared" si="1336"/>
        <v>0</v>
      </c>
      <c r="APH103" s="24">
        <f t="shared" si="1337"/>
        <v>0</v>
      </c>
      <c r="APM103" s="24">
        <f t="shared" si="1338"/>
        <v>0</v>
      </c>
      <c r="APN103" s="24">
        <f t="shared" si="1339"/>
        <v>0</v>
      </c>
      <c r="APO103" s="24">
        <f t="shared" si="1340"/>
        <v>0</v>
      </c>
      <c r="APT103" s="24">
        <f t="shared" si="1341"/>
        <v>0</v>
      </c>
      <c r="APU103" s="24">
        <f t="shared" si="1342"/>
        <v>0</v>
      </c>
      <c r="APV103" s="24">
        <f t="shared" si="1343"/>
        <v>0</v>
      </c>
      <c r="AQA103" s="24">
        <f t="shared" si="1344"/>
        <v>0</v>
      </c>
      <c r="AQB103" s="24">
        <f t="shared" si="1345"/>
        <v>0</v>
      </c>
      <c r="AQC103" s="24">
        <f t="shared" si="1346"/>
        <v>0</v>
      </c>
      <c r="AQH103" s="24">
        <f t="shared" si="1347"/>
        <v>0</v>
      </c>
      <c r="AQI103" s="24">
        <f t="shared" si="1348"/>
        <v>0</v>
      </c>
      <c r="AQJ103" s="24">
        <f t="shared" si="1349"/>
        <v>0</v>
      </c>
      <c r="AQO103" s="24">
        <f t="shared" si="1350"/>
        <v>0</v>
      </c>
      <c r="AQP103" s="24">
        <f t="shared" si="1351"/>
        <v>0</v>
      </c>
      <c r="AQQ103" s="24">
        <f t="shared" si="1352"/>
        <v>0</v>
      </c>
      <c r="AQV103" s="24">
        <f t="shared" si="1353"/>
        <v>0</v>
      </c>
      <c r="AQW103" s="24">
        <f t="shared" si="1354"/>
        <v>0</v>
      </c>
      <c r="AQX103" s="24">
        <f t="shared" si="1355"/>
        <v>0</v>
      </c>
      <c r="ARC103" s="24">
        <f t="shared" si="1356"/>
        <v>0</v>
      </c>
      <c r="ARD103" s="24">
        <f t="shared" si="1357"/>
        <v>0</v>
      </c>
      <c r="ARE103" s="24">
        <f t="shared" si="1358"/>
        <v>0</v>
      </c>
      <c r="ARJ103" s="24">
        <f t="shared" si="1359"/>
        <v>0</v>
      </c>
      <c r="ARK103" s="24">
        <f t="shared" si="1360"/>
        <v>0</v>
      </c>
      <c r="ARL103" s="24">
        <f t="shared" si="1361"/>
        <v>0</v>
      </c>
      <c r="ARQ103" s="24">
        <f t="shared" si="1362"/>
        <v>0</v>
      </c>
      <c r="ARR103" s="24">
        <f t="shared" si="1363"/>
        <v>0</v>
      </c>
      <c r="ARS103" s="24">
        <f t="shared" si="1364"/>
        <v>0</v>
      </c>
      <c r="ARX103" s="24">
        <f t="shared" si="1365"/>
        <v>0</v>
      </c>
      <c r="ARY103" s="24">
        <f t="shared" si="1366"/>
        <v>0</v>
      </c>
      <c r="ARZ103" s="24">
        <f t="shared" si="1367"/>
        <v>0</v>
      </c>
      <c r="ASE103" s="24">
        <f t="shared" si="1368"/>
        <v>0</v>
      </c>
      <c r="ASF103" s="24">
        <f t="shared" si="1369"/>
        <v>0</v>
      </c>
      <c r="ASG103" s="24">
        <f t="shared" si="1370"/>
        <v>0</v>
      </c>
      <c r="ASL103" s="24">
        <f t="shared" si="1371"/>
        <v>0</v>
      </c>
      <c r="ASM103" s="24">
        <f t="shared" si="1372"/>
        <v>0</v>
      </c>
      <c r="ASN103" s="24">
        <f t="shared" si="1373"/>
        <v>0</v>
      </c>
      <c r="ASS103" s="24">
        <f t="shared" si="1374"/>
        <v>0</v>
      </c>
      <c r="AST103" s="24">
        <f t="shared" si="1375"/>
        <v>0</v>
      </c>
      <c r="ASU103" s="24">
        <f t="shared" si="1376"/>
        <v>0</v>
      </c>
      <c r="ASZ103" s="24">
        <f t="shared" si="1377"/>
        <v>0</v>
      </c>
      <c r="ATA103" s="24">
        <f t="shared" si="1378"/>
        <v>0</v>
      </c>
      <c r="ATB103" s="24">
        <f t="shared" si="1379"/>
        <v>0</v>
      </c>
      <c r="ATG103" s="24">
        <f t="shared" si="1380"/>
        <v>0</v>
      </c>
      <c r="ATH103" s="24">
        <f t="shared" si="1381"/>
        <v>0</v>
      </c>
      <c r="ATI103" s="24">
        <f t="shared" si="1382"/>
        <v>0</v>
      </c>
      <c r="ATN103" s="24">
        <f t="shared" si="1383"/>
        <v>0</v>
      </c>
      <c r="ATO103" s="24">
        <f t="shared" si="1384"/>
        <v>0</v>
      </c>
      <c r="ATP103" s="24">
        <f t="shared" si="1385"/>
        <v>0</v>
      </c>
      <c r="ATU103" s="24">
        <f t="shared" si="1386"/>
        <v>0</v>
      </c>
      <c r="ATV103" s="24">
        <f t="shared" si="1387"/>
        <v>0</v>
      </c>
      <c r="ATW103" s="24">
        <f t="shared" si="1388"/>
        <v>0</v>
      </c>
      <c r="AUB103" s="24">
        <f t="shared" si="1389"/>
        <v>0</v>
      </c>
      <c r="AUC103" s="24">
        <f t="shared" si="1390"/>
        <v>0</v>
      </c>
      <c r="AUD103" s="24">
        <f t="shared" si="1391"/>
        <v>0</v>
      </c>
      <c r="AUI103" s="24">
        <f t="shared" si="1392"/>
        <v>0</v>
      </c>
      <c r="AUJ103" s="24">
        <f t="shared" si="1393"/>
        <v>0</v>
      </c>
      <c r="AUK103" s="24">
        <f t="shared" si="1394"/>
        <v>0</v>
      </c>
      <c r="AUP103" s="24">
        <f t="shared" si="1395"/>
        <v>0</v>
      </c>
      <c r="AUQ103" s="24">
        <f t="shared" si="1396"/>
        <v>0</v>
      </c>
      <c r="AUR103" s="24">
        <f t="shared" si="1397"/>
        <v>0</v>
      </c>
      <c r="AUW103" s="24">
        <f t="shared" si="1398"/>
        <v>0</v>
      </c>
      <c r="AUX103" s="24">
        <f t="shared" si="1399"/>
        <v>0</v>
      </c>
      <c r="AUY103" s="24">
        <f t="shared" si="1400"/>
        <v>0</v>
      </c>
      <c r="AVD103" s="24">
        <f t="shared" si="1401"/>
        <v>0</v>
      </c>
      <c r="AVE103" s="24">
        <f t="shared" si="1402"/>
        <v>0</v>
      </c>
      <c r="AVF103" s="24">
        <f t="shared" si="1403"/>
        <v>0</v>
      </c>
      <c r="AVK103" s="24">
        <f t="shared" si="1404"/>
        <v>0</v>
      </c>
      <c r="AVL103" s="24">
        <f t="shared" si="1405"/>
        <v>0</v>
      </c>
      <c r="AVM103" s="24">
        <f t="shared" si="1406"/>
        <v>0</v>
      </c>
      <c r="AVR103" s="24">
        <f t="shared" si="1407"/>
        <v>0</v>
      </c>
      <c r="AVS103" s="24">
        <f t="shared" si="1408"/>
        <v>0</v>
      </c>
      <c r="AVT103" s="24">
        <f t="shared" si="1409"/>
        <v>0</v>
      </c>
      <c r="AVY103" s="24">
        <f t="shared" si="1410"/>
        <v>0</v>
      </c>
      <c r="AVZ103" s="24">
        <f t="shared" si="1411"/>
        <v>0</v>
      </c>
      <c r="AWA103" s="24">
        <f t="shared" si="1412"/>
        <v>0</v>
      </c>
      <c r="AWF103" s="24">
        <f t="shared" si="1413"/>
        <v>0</v>
      </c>
      <c r="AWG103" s="24">
        <f t="shared" si="1414"/>
        <v>0</v>
      </c>
      <c r="AWH103" s="24">
        <f t="shared" si="1415"/>
        <v>0</v>
      </c>
      <c r="AWM103" s="24">
        <f t="shared" si="1416"/>
        <v>0</v>
      </c>
      <c r="AWN103" s="24">
        <f t="shared" si="1417"/>
        <v>0</v>
      </c>
      <c r="AWO103" s="24">
        <f t="shared" si="1418"/>
        <v>0</v>
      </c>
      <c r="AWT103" s="24">
        <f t="shared" si="1419"/>
        <v>0</v>
      </c>
      <c r="AWU103" s="24">
        <f t="shared" si="1420"/>
        <v>0</v>
      </c>
      <c r="AWV103" s="24">
        <f t="shared" si="1421"/>
        <v>0</v>
      </c>
      <c r="AXA103" s="24">
        <f t="shared" si="1422"/>
        <v>0</v>
      </c>
      <c r="AXB103" s="24">
        <f t="shared" si="1423"/>
        <v>0</v>
      </c>
      <c r="AXC103" s="24">
        <f t="shared" si="1424"/>
        <v>0</v>
      </c>
      <c r="AXH103" s="24">
        <f t="shared" si="1425"/>
        <v>0</v>
      </c>
      <c r="AXI103" s="24">
        <f t="shared" si="1426"/>
        <v>0</v>
      </c>
      <c r="AXJ103" s="24">
        <f t="shared" si="1427"/>
        <v>0</v>
      </c>
      <c r="AXO103" s="24">
        <f t="shared" si="1428"/>
        <v>0</v>
      </c>
      <c r="AXP103" s="24">
        <f t="shared" si="1429"/>
        <v>0</v>
      </c>
      <c r="AXQ103" s="24">
        <f t="shared" si="1430"/>
        <v>0</v>
      </c>
      <c r="AXV103" s="24">
        <f t="shared" si="1431"/>
        <v>0</v>
      </c>
      <c r="AXW103" s="24">
        <f t="shared" si="1432"/>
        <v>0</v>
      </c>
      <c r="AXX103" s="24">
        <f t="shared" si="1433"/>
        <v>0</v>
      </c>
      <c r="AYC103" s="24">
        <f t="shared" si="1434"/>
        <v>0</v>
      </c>
      <c r="AYD103" s="24">
        <f t="shared" si="1435"/>
        <v>0</v>
      </c>
      <c r="AYE103" s="24">
        <f t="shared" si="1436"/>
        <v>0</v>
      </c>
      <c r="AYJ103" s="24">
        <f t="shared" si="1437"/>
        <v>0</v>
      </c>
      <c r="AYK103" s="24">
        <f t="shared" si="1438"/>
        <v>0</v>
      </c>
      <c r="AYL103" s="24">
        <f t="shared" si="1439"/>
        <v>0</v>
      </c>
      <c r="AYQ103" s="24">
        <f t="shared" si="1440"/>
        <v>0</v>
      </c>
      <c r="AYR103" s="24">
        <f t="shared" si="1441"/>
        <v>0</v>
      </c>
      <c r="AYS103" s="24">
        <f t="shared" si="1442"/>
        <v>0</v>
      </c>
      <c r="AYX103" s="24">
        <f t="shared" si="1443"/>
        <v>0</v>
      </c>
      <c r="AYY103" s="24">
        <f t="shared" si="1444"/>
        <v>0</v>
      </c>
      <c r="AYZ103" s="24">
        <f t="shared" si="1445"/>
        <v>0</v>
      </c>
      <c r="AZE103" s="24">
        <f t="shared" si="1446"/>
        <v>0</v>
      </c>
      <c r="AZF103" s="24">
        <f t="shared" si="1447"/>
        <v>0</v>
      </c>
      <c r="AZG103" s="24">
        <f t="shared" si="1448"/>
        <v>0</v>
      </c>
      <c r="AZL103" s="24">
        <f t="shared" si="1449"/>
        <v>0</v>
      </c>
      <c r="AZM103" s="24">
        <f t="shared" si="1450"/>
        <v>0</v>
      </c>
      <c r="AZN103" s="24">
        <f t="shared" si="1451"/>
        <v>0</v>
      </c>
      <c r="AZS103" s="24">
        <f t="shared" si="1452"/>
        <v>0</v>
      </c>
      <c r="AZT103" s="24">
        <f t="shared" si="1453"/>
        <v>0</v>
      </c>
      <c r="AZU103" s="24">
        <f t="shared" si="1454"/>
        <v>0</v>
      </c>
      <c r="AZZ103" s="24">
        <f t="shared" si="1455"/>
        <v>0</v>
      </c>
      <c r="BAA103" s="24">
        <f t="shared" si="1456"/>
        <v>0</v>
      </c>
      <c r="BAB103" s="24">
        <f t="shared" si="1457"/>
        <v>0</v>
      </c>
      <c r="BAG103" s="24">
        <f t="shared" si="1458"/>
        <v>0</v>
      </c>
      <c r="BAH103" s="24">
        <f t="shared" si="1459"/>
        <v>0</v>
      </c>
      <c r="BAI103" s="24">
        <f t="shared" si="1460"/>
        <v>0</v>
      </c>
      <c r="BAN103" s="24">
        <f t="shared" si="1461"/>
        <v>0</v>
      </c>
      <c r="BAO103" s="24">
        <f t="shared" si="1462"/>
        <v>0</v>
      </c>
      <c r="BAP103" s="24">
        <f t="shared" si="1463"/>
        <v>0</v>
      </c>
      <c r="BAU103" s="24">
        <f t="shared" si="1464"/>
        <v>0</v>
      </c>
      <c r="BAV103" s="24">
        <f t="shared" si="1465"/>
        <v>0</v>
      </c>
      <c r="BAW103" s="24">
        <f t="shared" si="1466"/>
        <v>0</v>
      </c>
      <c r="BBB103" s="24">
        <f t="shared" si="1467"/>
        <v>0</v>
      </c>
      <c r="BBC103" s="24">
        <f t="shared" si="1468"/>
        <v>0</v>
      </c>
      <c r="BBD103" s="24">
        <f t="shared" si="1469"/>
        <v>0</v>
      </c>
      <c r="BBI103" s="24">
        <f t="shared" si="1470"/>
        <v>0</v>
      </c>
      <c r="BBJ103" s="24">
        <f t="shared" si="1471"/>
        <v>0</v>
      </c>
      <c r="BBK103" s="24">
        <f t="shared" si="1472"/>
        <v>0</v>
      </c>
      <c r="BBP103" s="24">
        <f t="shared" si="1473"/>
        <v>0</v>
      </c>
      <c r="BBQ103" s="24">
        <f t="shared" si="1474"/>
        <v>0</v>
      </c>
      <c r="BBR103" s="24">
        <f t="shared" si="1475"/>
        <v>0</v>
      </c>
      <c r="BBW103" s="24">
        <f t="shared" si="1476"/>
        <v>0</v>
      </c>
      <c r="BBX103" s="24">
        <f t="shared" si="1477"/>
        <v>0</v>
      </c>
      <c r="BBY103" s="24">
        <f t="shared" si="1478"/>
        <v>0</v>
      </c>
      <c r="BCD103" s="24">
        <f t="shared" si="1479"/>
        <v>0</v>
      </c>
      <c r="BCE103" s="24">
        <f t="shared" si="1480"/>
        <v>0</v>
      </c>
      <c r="BCF103" s="24">
        <f t="shared" si="1481"/>
        <v>0</v>
      </c>
      <c r="BCK103" s="24">
        <f t="shared" si="1482"/>
        <v>0</v>
      </c>
      <c r="BCL103" s="24">
        <f t="shared" si="1483"/>
        <v>0</v>
      </c>
      <c r="BCM103" s="24">
        <f t="shared" si="1484"/>
        <v>0</v>
      </c>
      <c r="BCR103" s="24">
        <f t="shared" si="1485"/>
        <v>0</v>
      </c>
      <c r="BCS103" s="24">
        <f t="shared" si="1486"/>
        <v>0</v>
      </c>
      <c r="BCT103" s="24">
        <f t="shared" si="1487"/>
        <v>0</v>
      </c>
      <c r="BCY103" s="24">
        <f t="shared" si="1488"/>
        <v>0</v>
      </c>
      <c r="BCZ103" s="24">
        <f t="shared" si="1489"/>
        <v>0</v>
      </c>
      <c r="BDA103" s="24">
        <f t="shared" si="1490"/>
        <v>0</v>
      </c>
      <c r="BDF103" s="24">
        <f t="shared" si="1491"/>
        <v>0</v>
      </c>
      <c r="BDG103" s="24">
        <f t="shared" si="1492"/>
        <v>0</v>
      </c>
      <c r="BDH103" s="24">
        <f t="shared" si="1493"/>
        <v>0</v>
      </c>
      <c r="BDM103" s="24">
        <f t="shared" si="1494"/>
        <v>0</v>
      </c>
      <c r="BDN103" s="24">
        <f t="shared" si="1495"/>
        <v>0</v>
      </c>
      <c r="BDO103" s="24">
        <f t="shared" si="1496"/>
        <v>0</v>
      </c>
      <c r="BDT103" s="24">
        <f t="shared" si="1497"/>
        <v>0</v>
      </c>
      <c r="BDU103" s="24">
        <f t="shared" si="1498"/>
        <v>0</v>
      </c>
      <c r="BDV103" s="24">
        <f t="shared" si="1499"/>
        <v>0</v>
      </c>
      <c r="BEA103" s="24">
        <f t="shared" si="1500"/>
        <v>0</v>
      </c>
      <c r="BEB103" s="24">
        <f t="shared" si="1501"/>
        <v>0</v>
      </c>
      <c r="BEC103" s="24">
        <f t="shared" si="1502"/>
        <v>0</v>
      </c>
      <c r="BEH103" s="24">
        <f t="shared" si="1503"/>
        <v>0</v>
      </c>
      <c r="BEI103" s="24">
        <f t="shared" si="1504"/>
        <v>0</v>
      </c>
      <c r="BEJ103" s="24">
        <f t="shared" si="1505"/>
        <v>0</v>
      </c>
      <c r="BEO103" s="24">
        <f t="shared" si="1506"/>
        <v>0</v>
      </c>
      <c r="BEP103" s="24">
        <f t="shared" si="1507"/>
        <v>0</v>
      </c>
      <c r="BEQ103" s="24">
        <f t="shared" si="1508"/>
        <v>0</v>
      </c>
      <c r="BEV103" s="24">
        <f t="shared" si="1509"/>
        <v>0</v>
      </c>
      <c r="BEW103" s="24">
        <f t="shared" si="1510"/>
        <v>0</v>
      </c>
      <c r="BEX103" s="24">
        <f t="shared" si="1511"/>
        <v>0</v>
      </c>
      <c r="BFC103" s="24">
        <f t="shared" si="1512"/>
        <v>0</v>
      </c>
      <c r="BFD103" s="24">
        <f t="shared" si="1513"/>
        <v>0</v>
      </c>
      <c r="BFE103" s="24">
        <f t="shared" si="1514"/>
        <v>0</v>
      </c>
      <c r="BFJ103" s="24">
        <f t="shared" si="1515"/>
        <v>0</v>
      </c>
      <c r="BFK103" s="24">
        <f t="shared" si="1516"/>
        <v>0</v>
      </c>
      <c r="BFL103" s="24">
        <f t="shared" si="1517"/>
        <v>0</v>
      </c>
      <c r="BFQ103" s="24">
        <f t="shared" si="1518"/>
        <v>0</v>
      </c>
      <c r="BFR103" s="24">
        <f t="shared" si="1519"/>
        <v>0</v>
      </c>
      <c r="BFS103" s="24">
        <f t="shared" si="1520"/>
        <v>0</v>
      </c>
      <c r="BFX103" s="24">
        <f t="shared" si="1521"/>
        <v>0</v>
      </c>
      <c r="BFY103" s="24">
        <f t="shared" si="1522"/>
        <v>0</v>
      </c>
      <c r="BFZ103" s="24">
        <f t="shared" si="1523"/>
        <v>0</v>
      </c>
      <c r="BGE103" s="24">
        <f t="shared" si="1524"/>
        <v>0</v>
      </c>
      <c r="BGF103" s="24">
        <f t="shared" si="1525"/>
        <v>0</v>
      </c>
      <c r="BGG103" s="24">
        <f t="shared" si="1526"/>
        <v>0</v>
      </c>
      <c r="BGL103" s="24">
        <f t="shared" si="1527"/>
        <v>0</v>
      </c>
      <c r="BGM103" s="24">
        <f t="shared" si="1528"/>
        <v>0</v>
      </c>
      <c r="BGN103" s="24">
        <f t="shared" si="1529"/>
        <v>0</v>
      </c>
      <c r="BGS103" s="24">
        <f t="shared" si="1530"/>
        <v>0</v>
      </c>
      <c r="BGT103" s="24">
        <f t="shared" si="1531"/>
        <v>0</v>
      </c>
      <c r="BGU103" s="24">
        <f t="shared" si="1532"/>
        <v>0</v>
      </c>
      <c r="BGZ103" s="24">
        <f t="shared" si="1533"/>
        <v>0</v>
      </c>
      <c r="BHA103" s="24">
        <f t="shared" si="1534"/>
        <v>0</v>
      </c>
      <c r="BHB103" s="24">
        <f t="shared" si="1535"/>
        <v>0</v>
      </c>
      <c r="BHG103" s="24">
        <f t="shared" si="1536"/>
        <v>0</v>
      </c>
      <c r="BHH103" s="24">
        <f t="shared" si="1537"/>
        <v>0</v>
      </c>
      <c r="BHI103" s="24">
        <f t="shared" si="1538"/>
        <v>0</v>
      </c>
      <c r="BHN103" s="24">
        <f t="shared" si="1539"/>
        <v>0</v>
      </c>
      <c r="BHO103" s="24">
        <f t="shared" si="1540"/>
        <v>0</v>
      </c>
      <c r="BHP103" s="24">
        <f t="shared" si="1541"/>
        <v>0</v>
      </c>
      <c r="BHU103" s="24">
        <f t="shared" si="1542"/>
        <v>0</v>
      </c>
      <c r="BHV103" s="24">
        <f t="shared" si="1543"/>
        <v>0</v>
      </c>
      <c r="BHW103" s="24">
        <f t="shared" si="1544"/>
        <v>0</v>
      </c>
      <c r="BIB103" s="24">
        <f t="shared" si="1545"/>
        <v>0</v>
      </c>
      <c r="BIC103" s="24">
        <f t="shared" si="1546"/>
        <v>0</v>
      </c>
      <c r="BID103" s="24">
        <f t="shared" si="1547"/>
        <v>0</v>
      </c>
      <c r="BII103" s="24">
        <f t="shared" si="1548"/>
        <v>0</v>
      </c>
      <c r="BIJ103" s="24">
        <f t="shared" si="1549"/>
        <v>0</v>
      </c>
      <c r="BIK103" s="24">
        <f t="shared" si="1550"/>
        <v>0</v>
      </c>
      <c r="BIP103" s="24">
        <f t="shared" si="1551"/>
        <v>0</v>
      </c>
      <c r="BIQ103" s="24">
        <f t="shared" si="1552"/>
        <v>0</v>
      </c>
      <c r="BIR103" s="24">
        <f t="shared" si="1553"/>
        <v>0</v>
      </c>
      <c r="BIW103" s="24">
        <f t="shared" si="1554"/>
        <v>0</v>
      </c>
      <c r="BIX103" s="24">
        <f t="shared" si="1555"/>
        <v>0</v>
      </c>
      <c r="BIY103" s="24">
        <f t="shared" si="1556"/>
        <v>0</v>
      </c>
      <c r="BJD103" s="24">
        <f t="shared" si="1557"/>
        <v>0</v>
      </c>
      <c r="BJE103" s="24">
        <f t="shared" si="1558"/>
        <v>0</v>
      </c>
      <c r="BJF103" s="24">
        <f t="shared" si="1559"/>
        <v>0</v>
      </c>
      <c r="BJK103" s="24">
        <f t="shared" si="1560"/>
        <v>0</v>
      </c>
      <c r="BJL103" s="24">
        <f t="shared" si="1561"/>
        <v>0</v>
      </c>
      <c r="BJM103" s="24">
        <f t="shared" si="1562"/>
        <v>0</v>
      </c>
      <c r="BJR103" s="24">
        <f t="shared" si="1563"/>
        <v>0</v>
      </c>
      <c r="BJS103" s="24">
        <f t="shared" si="1564"/>
        <v>0</v>
      </c>
      <c r="BJT103" s="24">
        <f t="shared" si="1565"/>
        <v>0</v>
      </c>
      <c r="BJY103" s="24">
        <f t="shared" si="1566"/>
        <v>0</v>
      </c>
      <c r="BJZ103" s="24">
        <f t="shared" si="1567"/>
        <v>0</v>
      </c>
      <c r="BKA103" s="24">
        <f t="shared" si="1568"/>
        <v>0</v>
      </c>
      <c r="BKF103" s="24">
        <f t="shared" si="1569"/>
        <v>0</v>
      </c>
      <c r="BKG103" s="24">
        <f t="shared" si="1570"/>
        <v>0</v>
      </c>
      <c r="BKH103" s="24">
        <f t="shared" si="1571"/>
        <v>0</v>
      </c>
      <c r="BKM103" s="24">
        <f t="shared" si="1572"/>
        <v>0</v>
      </c>
      <c r="BKN103" s="24">
        <f t="shared" si="1573"/>
        <v>0</v>
      </c>
      <c r="BKO103" s="24">
        <f t="shared" si="1574"/>
        <v>0</v>
      </c>
      <c r="BKT103" s="24">
        <f t="shared" si="1575"/>
        <v>0</v>
      </c>
      <c r="BKU103" s="24">
        <f t="shared" si="1576"/>
        <v>0</v>
      </c>
      <c r="BKV103" s="24">
        <f t="shared" si="1577"/>
        <v>0</v>
      </c>
      <c r="BLA103" s="24">
        <f t="shared" si="1578"/>
        <v>0</v>
      </c>
      <c r="BLB103" s="24">
        <f t="shared" si="1579"/>
        <v>0</v>
      </c>
      <c r="BLC103" s="24">
        <f t="shared" si="1580"/>
        <v>0</v>
      </c>
      <c r="BLH103" s="24">
        <f t="shared" si="1581"/>
        <v>0</v>
      </c>
      <c r="BLI103" s="24">
        <f t="shared" si="1582"/>
        <v>0</v>
      </c>
      <c r="BLJ103" s="24">
        <f t="shared" si="1583"/>
        <v>0</v>
      </c>
      <c r="BLO103" s="24">
        <f t="shared" si="1584"/>
        <v>0</v>
      </c>
      <c r="BLP103" s="24">
        <f t="shared" si="1585"/>
        <v>0</v>
      </c>
      <c r="BLQ103" s="24">
        <f t="shared" si="1586"/>
        <v>0</v>
      </c>
      <c r="BLV103" s="24">
        <f t="shared" si="1587"/>
        <v>0</v>
      </c>
      <c r="BLW103" s="24">
        <f t="shared" si="1588"/>
        <v>0</v>
      </c>
      <c r="BLX103" s="24">
        <f t="shared" si="1589"/>
        <v>0</v>
      </c>
      <c r="BMC103" s="24">
        <f t="shared" si="1590"/>
        <v>0</v>
      </c>
      <c r="BMD103" s="24">
        <f t="shared" si="1591"/>
        <v>0</v>
      </c>
      <c r="BME103" s="24">
        <f t="shared" si="1592"/>
        <v>0</v>
      </c>
      <c r="BMJ103" s="24">
        <f t="shared" si="1593"/>
        <v>0</v>
      </c>
      <c r="BMK103" s="24">
        <f t="shared" si="1594"/>
        <v>0</v>
      </c>
      <c r="BML103" s="24">
        <f t="shared" si="1595"/>
        <v>0</v>
      </c>
      <c r="BMQ103" s="24">
        <f t="shared" si="1596"/>
        <v>0</v>
      </c>
      <c r="BMR103" s="24">
        <f t="shared" si="1597"/>
        <v>0</v>
      </c>
      <c r="BMS103" s="24">
        <f t="shared" si="1598"/>
        <v>0</v>
      </c>
      <c r="BMX103" s="24">
        <f t="shared" si="1599"/>
        <v>0</v>
      </c>
      <c r="BMY103" s="24">
        <f t="shared" si="1600"/>
        <v>0</v>
      </c>
      <c r="BMZ103" s="24">
        <f t="shared" si="1601"/>
        <v>0</v>
      </c>
      <c r="BNE103" s="24">
        <f t="shared" si="1602"/>
        <v>0</v>
      </c>
      <c r="BNF103" s="24">
        <f t="shared" si="1603"/>
        <v>0</v>
      </c>
      <c r="BNG103" s="24">
        <f t="shared" si="1604"/>
        <v>0</v>
      </c>
      <c r="BNL103" s="24">
        <f t="shared" si="1605"/>
        <v>0</v>
      </c>
      <c r="BNM103" s="24">
        <f t="shared" si="1606"/>
        <v>0</v>
      </c>
      <c r="BNN103" s="24">
        <f t="shared" si="1607"/>
        <v>0</v>
      </c>
      <c r="BNS103" s="24">
        <f t="shared" si="1608"/>
        <v>0</v>
      </c>
      <c r="BNT103" s="24">
        <f t="shared" si="1609"/>
        <v>0</v>
      </c>
      <c r="BNU103" s="24">
        <f t="shared" si="1610"/>
        <v>0</v>
      </c>
      <c r="BNZ103" s="24">
        <f t="shared" si="1611"/>
        <v>0</v>
      </c>
      <c r="BOA103" s="24">
        <f t="shared" si="1612"/>
        <v>0</v>
      </c>
      <c r="BOB103" s="24">
        <f t="shared" si="1613"/>
        <v>0</v>
      </c>
      <c r="BOG103" s="24">
        <f t="shared" si="1614"/>
        <v>0</v>
      </c>
      <c r="BOH103" s="24">
        <f t="shared" si="1615"/>
        <v>0</v>
      </c>
      <c r="BOI103" s="24">
        <f t="shared" si="1616"/>
        <v>0</v>
      </c>
      <c r="BON103" s="24">
        <f t="shared" si="1617"/>
        <v>0</v>
      </c>
      <c r="BOO103" s="24">
        <f t="shared" si="1618"/>
        <v>0</v>
      </c>
      <c r="BOP103" s="24">
        <f t="shared" si="1619"/>
        <v>0</v>
      </c>
      <c r="BOU103" s="24">
        <f t="shared" si="1620"/>
        <v>0</v>
      </c>
      <c r="BOV103" s="24">
        <f t="shared" si="1621"/>
        <v>0</v>
      </c>
      <c r="BOW103" s="24">
        <f t="shared" si="1622"/>
        <v>0</v>
      </c>
      <c r="BPB103" s="24">
        <f t="shared" si="1623"/>
        <v>0</v>
      </c>
      <c r="BPC103" s="24">
        <f t="shared" si="1624"/>
        <v>0</v>
      </c>
      <c r="BPD103" s="24">
        <f t="shared" si="1625"/>
        <v>0</v>
      </c>
      <c r="BPI103" s="24">
        <f t="shared" si="1626"/>
        <v>0</v>
      </c>
      <c r="BPJ103" s="24">
        <f t="shared" si="1627"/>
        <v>0</v>
      </c>
      <c r="BPK103" s="24">
        <f t="shared" si="1628"/>
        <v>0</v>
      </c>
      <c r="BPP103" s="24">
        <f t="shared" si="1629"/>
        <v>0</v>
      </c>
      <c r="BPQ103" s="24">
        <f t="shared" si="1630"/>
        <v>0</v>
      </c>
      <c r="BPR103" s="24">
        <f t="shared" si="1631"/>
        <v>0</v>
      </c>
      <c r="BPW103" s="24">
        <f t="shared" si="1632"/>
        <v>0</v>
      </c>
      <c r="BPX103" s="24">
        <f t="shared" si="1633"/>
        <v>0</v>
      </c>
      <c r="BPY103" s="24">
        <f t="shared" si="1634"/>
        <v>0</v>
      </c>
      <c r="BQD103" s="24">
        <f t="shared" si="1635"/>
        <v>0</v>
      </c>
      <c r="BQE103" s="24">
        <f t="shared" si="1636"/>
        <v>0</v>
      </c>
      <c r="BQF103" s="24">
        <f t="shared" si="1637"/>
        <v>0</v>
      </c>
      <c r="BQK103" s="24">
        <f t="shared" si="1638"/>
        <v>0</v>
      </c>
      <c r="BQL103" s="24">
        <f t="shared" si="1639"/>
        <v>0</v>
      </c>
      <c r="BQM103" s="24">
        <f t="shared" si="1640"/>
        <v>0</v>
      </c>
      <c r="BQR103" s="24">
        <f t="shared" si="1641"/>
        <v>0</v>
      </c>
      <c r="BQS103" s="24">
        <f t="shared" si="1642"/>
        <v>0</v>
      </c>
      <c r="BQT103" s="24">
        <f t="shared" si="1643"/>
        <v>0</v>
      </c>
      <c r="BQY103" s="24">
        <f t="shared" si="1644"/>
        <v>0</v>
      </c>
      <c r="BQZ103" s="24">
        <f t="shared" si="1645"/>
        <v>0</v>
      </c>
      <c r="BRA103" s="24">
        <f t="shared" si="1646"/>
        <v>0</v>
      </c>
      <c r="BRF103" s="24">
        <f t="shared" si="1647"/>
        <v>0</v>
      </c>
      <c r="BRG103" s="24">
        <f t="shared" si="1648"/>
        <v>0</v>
      </c>
      <c r="BRH103" s="24">
        <f t="shared" si="1649"/>
        <v>0</v>
      </c>
      <c r="BRM103" s="24">
        <f t="shared" si="1650"/>
        <v>0</v>
      </c>
      <c r="BRN103" s="24">
        <f t="shared" si="1651"/>
        <v>0</v>
      </c>
      <c r="BRO103" s="24">
        <f t="shared" si="1652"/>
        <v>0</v>
      </c>
      <c r="BRT103" s="24">
        <f t="shared" si="1653"/>
        <v>0</v>
      </c>
      <c r="BRU103" s="24">
        <f t="shared" si="1654"/>
        <v>0</v>
      </c>
      <c r="BRV103" s="24">
        <f t="shared" si="1655"/>
        <v>0</v>
      </c>
      <c r="BSA103" s="24">
        <f t="shared" si="1656"/>
        <v>0</v>
      </c>
      <c r="BSB103" s="24">
        <f t="shared" si="1657"/>
        <v>0</v>
      </c>
      <c r="BSC103" s="24">
        <f t="shared" si="1658"/>
        <v>0</v>
      </c>
      <c r="BSH103" s="24">
        <f t="shared" si="1659"/>
        <v>0</v>
      </c>
      <c r="BSI103" s="24">
        <f t="shared" si="1660"/>
        <v>0</v>
      </c>
      <c r="BSJ103" s="24">
        <f t="shared" si="1661"/>
        <v>0</v>
      </c>
      <c r="BSO103" s="24">
        <f t="shared" si="1662"/>
        <v>0</v>
      </c>
      <c r="BSP103" s="24">
        <f t="shared" si="1663"/>
        <v>0</v>
      </c>
      <c r="BSQ103" s="24">
        <f t="shared" si="1664"/>
        <v>0</v>
      </c>
      <c r="BSV103" s="24">
        <f t="shared" si="1665"/>
        <v>0</v>
      </c>
      <c r="BSW103" s="24">
        <f t="shared" si="1666"/>
        <v>0</v>
      </c>
      <c r="BSX103" s="24">
        <f t="shared" si="1667"/>
        <v>0</v>
      </c>
      <c r="BTC103" s="24">
        <f t="shared" si="1668"/>
        <v>0</v>
      </c>
      <c r="BTD103" s="24">
        <f t="shared" si="1669"/>
        <v>0</v>
      </c>
      <c r="BTE103" s="24">
        <f t="shared" si="1670"/>
        <v>0</v>
      </c>
      <c r="BTJ103" s="24">
        <f t="shared" si="1671"/>
        <v>0</v>
      </c>
      <c r="BTK103" s="24">
        <f t="shared" si="1672"/>
        <v>0</v>
      </c>
      <c r="BTL103" s="24">
        <f t="shared" si="1673"/>
        <v>0</v>
      </c>
      <c r="BTQ103" s="24">
        <f t="shared" si="1674"/>
        <v>0</v>
      </c>
      <c r="BTR103" s="24">
        <f t="shared" si="1675"/>
        <v>0</v>
      </c>
      <c r="BTS103" s="24">
        <f t="shared" si="1676"/>
        <v>0</v>
      </c>
      <c r="BTX103" s="24">
        <f t="shared" si="1677"/>
        <v>0</v>
      </c>
      <c r="BTY103" s="24">
        <f t="shared" si="1678"/>
        <v>0</v>
      </c>
      <c r="BTZ103" s="24">
        <f t="shared" si="1679"/>
        <v>0</v>
      </c>
      <c r="BUE103" s="24">
        <f t="shared" si="1680"/>
        <v>0</v>
      </c>
      <c r="BUF103" s="24">
        <f t="shared" si="1681"/>
        <v>0</v>
      </c>
      <c r="BUG103" s="24">
        <f t="shared" si="1682"/>
        <v>0</v>
      </c>
      <c r="BUL103" s="24">
        <f t="shared" si="1683"/>
        <v>0</v>
      </c>
      <c r="BUM103" s="24">
        <f t="shared" si="1684"/>
        <v>0</v>
      </c>
      <c r="BUN103" s="24">
        <f t="shared" si="1685"/>
        <v>0</v>
      </c>
      <c r="BUS103" s="24">
        <f t="shared" si="1686"/>
        <v>0</v>
      </c>
      <c r="BUT103" s="24">
        <f t="shared" si="1687"/>
        <v>0</v>
      </c>
      <c r="BUU103" s="24">
        <f t="shared" si="1688"/>
        <v>0</v>
      </c>
      <c r="BUZ103" s="24">
        <f t="shared" si="1689"/>
        <v>0</v>
      </c>
      <c r="BVA103" s="24">
        <f t="shared" si="1690"/>
        <v>0</v>
      </c>
      <c r="BVB103" s="24">
        <f t="shared" si="1691"/>
        <v>0</v>
      </c>
      <c r="BVG103" s="24">
        <f t="shared" si="1692"/>
        <v>0</v>
      </c>
      <c r="BVH103" s="24">
        <f t="shared" si="1693"/>
        <v>0</v>
      </c>
      <c r="BVI103" s="24">
        <f t="shared" si="1694"/>
        <v>0</v>
      </c>
      <c r="BVN103" s="24">
        <f t="shared" si="1695"/>
        <v>0</v>
      </c>
      <c r="BVO103" s="24">
        <f t="shared" si="1696"/>
        <v>0</v>
      </c>
      <c r="BVP103" s="24">
        <f t="shared" si="1697"/>
        <v>0</v>
      </c>
      <c r="BVU103" s="24">
        <f t="shared" si="1698"/>
        <v>0</v>
      </c>
      <c r="BVV103" s="24">
        <f t="shared" si="1699"/>
        <v>0</v>
      </c>
      <c r="BVW103" s="24">
        <f t="shared" si="1700"/>
        <v>0</v>
      </c>
      <c r="BVX103"/>
      <c r="BVY103"/>
      <c r="BVZ103"/>
      <c r="BWA103"/>
      <c r="BWB103" s="24">
        <f t="shared" si="1701"/>
        <v>0</v>
      </c>
      <c r="BWC103" s="24">
        <f t="shared" si="1702"/>
        <v>0</v>
      </c>
      <c r="BWD103" s="24">
        <f t="shared" si="1703"/>
        <v>0</v>
      </c>
      <c r="BWI103" s="24">
        <f t="shared" si="1704"/>
        <v>0</v>
      </c>
      <c r="BWJ103" s="24">
        <f t="shared" si="1705"/>
        <v>0</v>
      </c>
      <c r="BWK103" s="24">
        <f t="shared" si="1706"/>
        <v>0</v>
      </c>
      <c r="BWP103" s="24">
        <f t="shared" si="1707"/>
        <v>0</v>
      </c>
      <c r="BWQ103" s="24">
        <f t="shared" si="1708"/>
        <v>0</v>
      </c>
      <c r="BWR103" s="24">
        <f t="shared" si="1709"/>
        <v>0</v>
      </c>
      <c r="BWW103" s="24">
        <f t="shared" si="1710"/>
        <v>0</v>
      </c>
      <c r="BWX103" s="24">
        <f t="shared" si="1711"/>
        <v>0</v>
      </c>
      <c r="BWY103" s="24">
        <f t="shared" si="1712"/>
        <v>0</v>
      </c>
      <c r="BXD103" s="24">
        <f t="shared" si="1713"/>
        <v>0</v>
      </c>
      <c r="BXE103" s="24">
        <f t="shared" si="1714"/>
        <v>0</v>
      </c>
      <c r="BXF103" s="24">
        <f t="shared" si="1715"/>
        <v>0</v>
      </c>
      <c r="BXK103" s="24">
        <f t="shared" si="1716"/>
        <v>0</v>
      </c>
      <c r="BXL103" s="24">
        <f t="shared" si="1717"/>
        <v>0</v>
      </c>
      <c r="BXM103" s="24">
        <f t="shared" si="1718"/>
        <v>0</v>
      </c>
      <c r="BXR103" s="24">
        <f t="shared" si="1719"/>
        <v>0</v>
      </c>
      <c r="BXS103" s="24">
        <f t="shared" si="1720"/>
        <v>0</v>
      </c>
      <c r="BXT103" s="24">
        <f t="shared" si="1721"/>
        <v>0</v>
      </c>
      <c r="BXY103" s="24">
        <f t="shared" si="1722"/>
        <v>0</v>
      </c>
      <c r="BXZ103" s="24">
        <f t="shared" si="1723"/>
        <v>0</v>
      </c>
      <c r="BYA103" s="24">
        <f t="shared" si="1724"/>
        <v>0</v>
      </c>
      <c r="BYF103" s="24">
        <f t="shared" si="1725"/>
        <v>0</v>
      </c>
      <c r="BYG103" s="24">
        <f t="shared" si="1726"/>
        <v>0</v>
      </c>
      <c r="BYH103" s="24">
        <f t="shared" si="1727"/>
        <v>0</v>
      </c>
      <c r="BYM103" s="24">
        <f t="shared" si="1728"/>
        <v>0</v>
      </c>
      <c r="BYN103" s="24">
        <f t="shared" si="1729"/>
        <v>0</v>
      </c>
      <c r="BYO103" s="24">
        <f t="shared" si="1730"/>
        <v>0</v>
      </c>
      <c r="BYT103" s="24">
        <f t="shared" si="1731"/>
        <v>0</v>
      </c>
      <c r="BYU103" s="24">
        <f t="shared" si="1732"/>
        <v>0</v>
      </c>
      <c r="BYV103" s="24">
        <f t="shared" si="1733"/>
        <v>0</v>
      </c>
    </row>
    <row r="104" spans="6:1023 1028:2024" x14ac:dyDescent="0.3">
      <c r="F104" s="82">
        <f t="shared" si="1734"/>
        <v>0</v>
      </c>
      <c r="G104" s="82">
        <f t="shared" si="1735"/>
        <v>0</v>
      </c>
      <c r="H104" s="82">
        <f t="shared" si="1736"/>
        <v>0</v>
      </c>
      <c r="M104" s="15">
        <f t="shared" si="870"/>
        <v>0</v>
      </c>
      <c r="N104" s="15">
        <f t="shared" si="871"/>
        <v>0</v>
      </c>
      <c r="O104" s="15">
        <f t="shared" si="872"/>
        <v>0</v>
      </c>
      <c r="T104" s="15">
        <f t="shared" si="873"/>
        <v>0</v>
      </c>
      <c r="U104" s="15">
        <f t="shared" si="874"/>
        <v>0</v>
      </c>
      <c r="V104" s="15">
        <f t="shared" si="875"/>
        <v>0</v>
      </c>
      <c r="AA104" s="15">
        <f t="shared" si="876"/>
        <v>0</v>
      </c>
      <c r="AB104" s="15">
        <f t="shared" si="877"/>
        <v>0</v>
      </c>
      <c r="AC104" s="15">
        <f t="shared" si="878"/>
        <v>0</v>
      </c>
      <c r="AD104" s="16"/>
      <c r="AE104" s="15"/>
      <c r="AF104" s="15"/>
      <c r="AG104" s="15"/>
      <c r="AH104" s="15">
        <f t="shared" si="879"/>
        <v>0</v>
      </c>
      <c r="AI104" s="15">
        <f t="shared" si="880"/>
        <v>0</v>
      </c>
      <c r="AJ104" s="15">
        <f t="shared" si="881"/>
        <v>0</v>
      </c>
      <c r="AO104" s="15">
        <f t="shared" si="882"/>
        <v>0</v>
      </c>
      <c r="AP104" s="15">
        <f t="shared" si="883"/>
        <v>0</v>
      </c>
      <c r="AQ104" s="15">
        <f t="shared" si="884"/>
        <v>0</v>
      </c>
      <c r="AV104" s="15">
        <f t="shared" si="885"/>
        <v>0</v>
      </c>
      <c r="AW104" s="15">
        <f t="shared" si="886"/>
        <v>0</v>
      </c>
      <c r="AX104" s="15">
        <f t="shared" si="887"/>
        <v>0</v>
      </c>
      <c r="BC104" s="15">
        <f t="shared" si="888"/>
        <v>0</v>
      </c>
      <c r="BD104" s="15">
        <f t="shared" si="889"/>
        <v>0</v>
      </c>
      <c r="BE104" s="15">
        <f t="shared" si="890"/>
        <v>0</v>
      </c>
      <c r="BJ104" s="15">
        <f t="shared" si="891"/>
        <v>0</v>
      </c>
      <c r="BK104" s="15">
        <f t="shared" si="892"/>
        <v>0</v>
      </c>
      <c r="BL104" s="15">
        <f t="shared" si="893"/>
        <v>0</v>
      </c>
      <c r="BQ104" s="15">
        <f t="shared" si="894"/>
        <v>0</v>
      </c>
      <c r="BR104" s="15">
        <f t="shared" si="895"/>
        <v>0</v>
      </c>
      <c r="BS104" s="15">
        <f t="shared" si="896"/>
        <v>0</v>
      </c>
      <c r="BX104" s="15">
        <f t="shared" si="897"/>
        <v>0</v>
      </c>
      <c r="BY104" s="15">
        <f t="shared" si="898"/>
        <v>0</v>
      </c>
      <c r="BZ104" s="15">
        <f t="shared" si="899"/>
        <v>0</v>
      </c>
      <c r="CE104" s="15">
        <f t="shared" si="900"/>
        <v>0</v>
      </c>
      <c r="CF104" s="15">
        <f t="shared" si="901"/>
        <v>0</v>
      </c>
      <c r="CG104" s="15">
        <f t="shared" si="902"/>
        <v>0</v>
      </c>
      <c r="CL104" s="30">
        <f t="shared" si="903"/>
        <v>0</v>
      </c>
      <c r="CM104" s="30">
        <f t="shared" si="904"/>
        <v>0</v>
      </c>
      <c r="CN104" s="54">
        <f t="shared" si="905"/>
        <v>0</v>
      </c>
      <c r="CS104" s="30">
        <f t="shared" si="906"/>
        <v>0</v>
      </c>
      <c r="CT104" s="30">
        <f t="shared" si="907"/>
        <v>0</v>
      </c>
      <c r="CU104" s="54">
        <f t="shared" si="908"/>
        <v>0</v>
      </c>
      <c r="CZ104" s="30">
        <f t="shared" si="909"/>
        <v>0</v>
      </c>
      <c r="DA104" s="30">
        <f t="shared" si="910"/>
        <v>0</v>
      </c>
      <c r="DB104" s="54">
        <f t="shared" si="911"/>
        <v>0</v>
      </c>
      <c r="DG104" s="30">
        <f t="shared" si="912"/>
        <v>0</v>
      </c>
      <c r="DH104" s="30">
        <f t="shared" si="913"/>
        <v>0</v>
      </c>
      <c r="DI104" s="54">
        <f t="shared" si="914"/>
        <v>0</v>
      </c>
      <c r="DN104" s="30">
        <f t="shared" si="915"/>
        <v>0</v>
      </c>
      <c r="DO104" s="30">
        <f t="shared" si="916"/>
        <v>0</v>
      </c>
      <c r="DP104" s="54">
        <f t="shared" si="917"/>
        <v>0</v>
      </c>
      <c r="DU104" s="30">
        <f t="shared" si="918"/>
        <v>0</v>
      </c>
      <c r="DV104" s="30">
        <f t="shared" si="919"/>
        <v>0</v>
      </c>
      <c r="DW104" s="54">
        <f t="shared" si="920"/>
        <v>0</v>
      </c>
      <c r="EB104" s="30">
        <f t="shared" si="921"/>
        <v>0</v>
      </c>
      <c r="EC104" s="30">
        <f t="shared" si="922"/>
        <v>0</v>
      </c>
      <c r="ED104" s="54">
        <f t="shared" si="923"/>
        <v>0</v>
      </c>
      <c r="EI104" s="30">
        <f t="shared" si="924"/>
        <v>0</v>
      </c>
      <c r="EJ104" s="30">
        <f t="shared" si="925"/>
        <v>0</v>
      </c>
      <c r="EK104" s="54">
        <f t="shared" si="926"/>
        <v>0</v>
      </c>
      <c r="EP104" s="30">
        <f t="shared" si="927"/>
        <v>0</v>
      </c>
      <c r="EQ104" s="30">
        <f t="shared" si="928"/>
        <v>0</v>
      </c>
      <c r="ER104" s="54">
        <f t="shared" si="929"/>
        <v>0</v>
      </c>
      <c r="EW104" s="30">
        <f t="shared" si="930"/>
        <v>0</v>
      </c>
      <c r="EX104" s="30">
        <f t="shared" si="931"/>
        <v>0</v>
      </c>
      <c r="EY104" s="54">
        <f t="shared" si="932"/>
        <v>0</v>
      </c>
      <c r="FD104" s="30">
        <f t="shared" si="933"/>
        <v>0</v>
      </c>
      <c r="FE104" s="30">
        <f t="shared" si="934"/>
        <v>0</v>
      </c>
      <c r="FF104" s="54">
        <f t="shared" si="935"/>
        <v>0</v>
      </c>
      <c r="FK104" s="30">
        <f t="shared" si="936"/>
        <v>0</v>
      </c>
      <c r="FL104" s="30">
        <f t="shared" si="937"/>
        <v>0</v>
      </c>
      <c r="FM104" s="54">
        <f t="shared" si="938"/>
        <v>0</v>
      </c>
      <c r="FR104" s="30">
        <f t="shared" si="939"/>
        <v>0</v>
      </c>
      <c r="FS104" s="30">
        <f t="shared" si="940"/>
        <v>0</v>
      </c>
      <c r="FT104" s="54">
        <f t="shared" si="941"/>
        <v>0</v>
      </c>
      <c r="FY104" s="30">
        <f t="shared" si="942"/>
        <v>0</v>
      </c>
      <c r="FZ104" s="30">
        <f t="shared" si="943"/>
        <v>0</v>
      </c>
      <c r="GA104" s="54">
        <f t="shared" si="944"/>
        <v>0</v>
      </c>
      <c r="GF104" s="30">
        <f t="shared" si="945"/>
        <v>0</v>
      </c>
      <c r="GG104" s="30">
        <f t="shared" si="946"/>
        <v>0</v>
      </c>
      <c r="GH104" s="54">
        <f t="shared" si="947"/>
        <v>0</v>
      </c>
      <c r="GM104" s="30">
        <f t="shared" si="948"/>
        <v>0</v>
      </c>
      <c r="GN104" s="30">
        <f t="shared" si="949"/>
        <v>0</v>
      </c>
      <c r="GO104" s="54">
        <f t="shared" si="950"/>
        <v>0</v>
      </c>
      <c r="GT104" s="30">
        <f t="shared" si="951"/>
        <v>0</v>
      </c>
      <c r="GU104" s="30">
        <f t="shared" si="952"/>
        <v>0</v>
      </c>
      <c r="GV104" s="54">
        <f t="shared" si="953"/>
        <v>0</v>
      </c>
      <c r="HA104" s="30">
        <f t="shared" si="954"/>
        <v>0</v>
      </c>
      <c r="HB104" s="30">
        <f t="shared" si="955"/>
        <v>0</v>
      </c>
      <c r="HC104" s="54">
        <f t="shared" si="956"/>
        <v>0</v>
      </c>
      <c r="HH104" s="30">
        <f t="shared" si="957"/>
        <v>0</v>
      </c>
      <c r="HI104" s="30">
        <f t="shared" si="958"/>
        <v>0</v>
      </c>
      <c r="HJ104" s="54">
        <f t="shared" si="959"/>
        <v>0</v>
      </c>
      <c r="HO104" s="30">
        <f t="shared" si="960"/>
        <v>0</v>
      </c>
      <c r="HP104" s="30">
        <f t="shared" si="961"/>
        <v>0</v>
      </c>
      <c r="HQ104" s="54">
        <f t="shared" si="962"/>
        <v>0</v>
      </c>
      <c r="HV104" s="30">
        <f t="shared" si="963"/>
        <v>0</v>
      </c>
      <c r="HW104" s="30">
        <f t="shared" si="964"/>
        <v>0</v>
      </c>
      <c r="HX104" s="54">
        <f t="shared" si="965"/>
        <v>0</v>
      </c>
      <c r="IC104" s="30">
        <f t="shared" si="966"/>
        <v>0</v>
      </c>
      <c r="ID104" s="30">
        <f t="shared" si="967"/>
        <v>0</v>
      </c>
      <c r="IE104" s="54">
        <f t="shared" si="968"/>
        <v>0</v>
      </c>
      <c r="IJ104" s="30">
        <f t="shared" si="969"/>
        <v>0</v>
      </c>
      <c r="IK104" s="30">
        <f t="shared" si="970"/>
        <v>0</v>
      </c>
      <c r="IL104" s="54">
        <f t="shared" si="971"/>
        <v>0</v>
      </c>
      <c r="IQ104" s="30">
        <f t="shared" si="972"/>
        <v>0</v>
      </c>
      <c r="IR104" s="30">
        <f t="shared" si="973"/>
        <v>0</v>
      </c>
      <c r="IS104" s="54">
        <f t="shared" si="974"/>
        <v>0</v>
      </c>
      <c r="IX104" s="30">
        <f t="shared" si="975"/>
        <v>0</v>
      </c>
      <c r="IY104" s="30">
        <f t="shared" si="976"/>
        <v>0</v>
      </c>
      <c r="IZ104" s="54">
        <f t="shared" si="977"/>
        <v>0</v>
      </c>
      <c r="JE104" s="15">
        <f t="shared" si="978"/>
        <v>0</v>
      </c>
      <c r="JF104" s="15">
        <f t="shared" si="979"/>
        <v>0</v>
      </c>
      <c r="JG104" s="15">
        <f t="shared" si="980"/>
        <v>0</v>
      </c>
      <c r="JL104" s="24">
        <f t="shared" si="981"/>
        <v>0</v>
      </c>
      <c r="JM104" s="24">
        <f t="shared" si="982"/>
        <v>0</v>
      </c>
      <c r="JN104" s="24">
        <f t="shared" si="983"/>
        <v>0</v>
      </c>
      <c r="JS104" s="24">
        <f t="shared" si="984"/>
        <v>0</v>
      </c>
      <c r="JT104" s="24">
        <f t="shared" si="985"/>
        <v>0</v>
      </c>
      <c r="JU104" s="24">
        <f t="shared" si="986"/>
        <v>0</v>
      </c>
      <c r="JZ104" s="24">
        <f t="shared" si="987"/>
        <v>0</v>
      </c>
      <c r="KA104" s="24">
        <f t="shared" si="988"/>
        <v>0</v>
      </c>
      <c r="KB104" s="24">
        <f t="shared" si="989"/>
        <v>0</v>
      </c>
      <c r="KG104" s="24">
        <f t="shared" si="990"/>
        <v>0</v>
      </c>
      <c r="KH104" s="24">
        <f t="shared" si="991"/>
        <v>0</v>
      </c>
      <c r="KI104" s="24">
        <f t="shared" si="992"/>
        <v>0</v>
      </c>
      <c r="KN104" s="24">
        <f t="shared" si="993"/>
        <v>0</v>
      </c>
      <c r="KO104" s="24">
        <f t="shared" si="994"/>
        <v>0</v>
      </c>
      <c r="KP104" s="24">
        <f t="shared" si="995"/>
        <v>0</v>
      </c>
      <c r="KU104" s="24">
        <f t="shared" si="996"/>
        <v>0</v>
      </c>
      <c r="KV104" s="24">
        <f t="shared" si="997"/>
        <v>0</v>
      </c>
      <c r="KW104" s="24">
        <f t="shared" si="998"/>
        <v>0</v>
      </c>
      <c r="LB104" s="24">
        <f t="shared" si="999"/>
        <v>0</v>
      </c>
      <c r="LC104" s="24">
        <f t="shared" si="1000"/>
        <v>0</v>
      </c>
      <c r="LD104" s="24">
        <f t="shared" si="1001"/>
        <v>0</v>
      </c>
      <c r="LI104" s="24">
        <f t="shared" si="1002"/>
        <v>0</v>
      </c>
      <c r="LJ104" s="24">
        <f t="shared" si="1003"/>
        <v>0</v>
      </c>
      <c r="LK104" s="24">
        <f t="shared" si="1004"/>
        <v>0</v>
      </c>
      <c r="LP104" s="24">
        <f t="shared" si="1005"/>
        <v>0</v>
      </c>
      <c r="LQ104" s="24">
        <f t="shared" si="1006"/>
        <v>0</v>
      </c>
      <c r="LR104" s="24">
        <f t="shared" si="1007"/>
        <v>0</v>
      </c>
      <c r="LW104" s="24">
        <f t="shared" si="1008"/>
        <v>0</v>
      </c>
      <c r="LX104" s="24">
        <f t="shared" si="1009"/>
        <v>0</v>
      </c>
      <c r="LY104" s="24">
        <f t="shared" si="1010"/>
        <v>0</v>
      </c>
      <c r="MD104" s="24">
        <f t="shared" si="1011"/>
        <v>0</v>
      </c>
      <c r="ME104" s="24">
        <f t="shared" si="1012"/>
        <v>0</v>
      </c>
      <c r="MF104" s="24">
        <f t="shared" si="1013"/>
        <v>0</v>
      </c>
      <c r="MK104" s="24">
        <f t="shared" si="1014"/>
        <v>0</v>
      </c>
      <c r="ML104" s="24">
        <f t="shared" si="1015"/>
        <v>0</v>
      </c>
      <c r="MM104" s="24">
        <f t="shared" si="1016"/>
        <v>0</v>
      </c>
      <c r="MR104" s="24">
        <f t="shared" si="1017"/>
        <v>0</v>
      </c>
      <c r="MS104" s="24">
        <f t="shared" si="1018"/>
        <v>0</v>
      </c>
      <c r="MT104" s="24">
        <f t="shared" si="1019"/>
        <v>0</v>
      </c>
      <c r="MY104" s="24">
        <f t="shared" si="1020"/>
        <v>0</v>
      </c>
      <c r="MZ104" s="24">
        <f t="shared" si="1021"/>
        <v>0</v>
      </c>
      <c r="NA104" s="24">
        <f t="shared" si="1022"/>
        <v>0</v>
      </c>
      <c r="NF104" s="24">
        <f t="shared" si="1023"/>
        <v>0</v>
      </c>
      <c r="NG104" s="24">
        <f t="shared" si="1024"/>
        <v>0</v>
      </c>
      <c r="NH104" s="24">
        <f t="shared" si="1025"/>
        <v>0</v>
      </c>
      <c r="NM104" s="24">
        <f t="shared" si="1026"/>
        <v>0</v>
      </c>
      <c r="NN104" s="24">
        <f t="shared" si="1027"/>
        <v>0</v>
      </c>
      <c r="NO104" s="24">
        <f t="shared" si="1028"/>
        <v>0</v>
      </c>
      <c r="NT104" s="24">
        <f t="shared" si="1029"/>
        <v>0</v>
      </c>
      <c r="NU104" s="24">
        <f t="shared" si="1030"/>
        <v>0</v>
      </c>
      <c r="NV104" s="24">
        <f t="shared" si="1031"/>
        <v>0</v>
      </c>
      <c r="OA104" s="24">
        <f t="shared" si="1032"/>
        <v>0</v>
      </c>
      <c r="OB104" s="24">
        <f t="shared" si="1033"/>
        <v>0</v>
      </c>
      <c r="OC104" s="24">
        <f t="shared" si="1034"/>
        <v>0</v>
      </c>
      <c r="OH104" s="24">
        <f t="shared" si="1035"/>
        <v>0</v>
      </c>
      <c r="OI104" s="24">
        <f t="shared" si="1036"/>
        <v>0</v>
      </c>
      <c r="OJ104" s="24">
        <f t="shared" si="1037"/>
        <v>0</v>
      </c>
      <c r="OO104" s="24">
        <f t="shared" si="1038"/>
        <v>0</v>
      </c>
      <c r="OP104" s="24">
        <f t="shared" si="1039"/>
        <v>0</v>
      </c>
      <c r="OQ104" s="24">
        <f t="shared" si="1040"/>
        <v>0</v>
      </c>
      <c r="OV104" s="24">
        <f t="shared" si="1041"/>
        <v>0</v>
      </c>
      <c r="OW104" s="24">
        <f t="shared" si="1042"/>
        <v>0</v>
      </c>
      <c r="OX104" s="24">
        <f t="shared" si="1043"/>
        <v>0</v>
      </c>
      <c r="PC104" s="24">
        <f t="shared" si="1044"/>
        <v>0</v>
      </c>
      <c r="PD104" s="24">
        <f t="shared" si="1045"/>
        <v>0</v>
      </c>
      <c r="PE104" s="24">
        <f t="shared" si="1046"/>
        <v>0</v>
      </c>
      <c r="PJ104" s="24">
        <f t="shared" si="1047"/>
        <v>0</v>
      </c>
      <c r="PK104" s="24">
        <f t="shared" si="1048"/>
        <v>0</v>
      </c>
      <c r="PL104" s="24">
        <f t="shared" si="1049"/>
        <v>0</v>
      </c>
      <c r="PQ104" s="24">
        <f t="shared" si="1050"/>
        <v>0</v>
      </c>
      <c r="PR104" s="24">
        <f t="shared" si="1051"/>
        <v>0</v>
      </c>
      <c r="PS104" s="24">
        <f t="shared" si="1052"/>
        <v>0</v>
      </c>
      <c r="PX104" s="24">
        <f t="shared" si="1053"/>
        <v>0</v>
      </c>
      <c r="PY104" s="24">
        <f t="shared" si="1054"/>
        <v>0</v>
      </c>
      <c r="PZ104" s="24">
        <f t="shared" si="1055"/>
        <v>0</v>
      </c>
      <c r="QE104" s="24">
        <f t="shared" si="1056"/>
        <v>0</v>
      </c>
      <c r="QF104" s="24">
        <f t="shared" si="1057"/>
        <v>0</v>
      </c>
      <c r="QG104" s="24">
        <f t="shared" si="1058"/>
        <v>0</v>
      </c>
      <c r="QL104" s="24">
        <f t="shared" si="1059"/>
        <v>0</v>
      </c>
      <c r="QM104" s="24">
        <f t="shared" si="1060"/>
        <v>0</v>
      </c>
      <c r="QN104" s="24">
        <f t="shared" si="1061"/>
        <v>0</v>
      </c>
      <c r="QS104" s="24">
        <f t="shared" si="1062"/>
        <v>0</v>
      </c>
      <c r="QT104" s="24">
        <f t="shared" si="1063"/>
        <v>0</v>
      </c>
      <c r="QU104" s="24">
        <f t="shared" si="1064"/>
        <v>0</v>
      </c>
      <c r="QZ104" s="24">
        <f t="shared" si="1065"/>
        <v>0</v>
      </c>
      <c r="RA104" s="24">
        <f t="shared" si="1066"/>
        <v>0</v>
      </c>
      <c r="RB104" s="24">
        <f t="shared" si="1067"/>
        <v>0</v>
      </c>
      <c r="RG104" s="24">
        <f t="shared" si="1068"/>
        <v>0</v>
      </c>
      <c r="RH104" s="24">
        <f t="shared" si="1069"/>
        <v>0</v>
      </c>
      <c r="RI104" s="24">
        <f t="shared" si="1070"/>
        <v>0</v>
      </c>
      <c r="RN104" s="24">
        <f t="shared" si="1071"/>
        <v>0</v>
      </c>
      <c r="RO104" s="24">
        <f t="shared" si="1072"/>
        <v>0</v>
      </c>
      <c r="RP104" s="24">
        <f t="shared" si="1073"/>
        <v>0</v>
      </c>
      <c r="RU104" s="24">
        <f t="shared" si="1074"/>
        <v>0</v>
      </c>
      <c r="RV104" s="24">
        <f t="shared" si="1075"/>
        <v>0</v>
      </c>
      <c r="RW104" s="24">
        <f t="shared" si="1076"/>
        <v>0</v>
      </c>
      <c r="SB104" s="24">
        <f t="shared" si="1077"/>
        <v>0</v>
      </c>
      <c r="SC104" s="24">
        <f t="shared" si="1078"/>
        <v>0</v>
      </c>
      <c r="SD104" s="24">
        <f t="shared" si="1079"/>
        <v>0</v>
      </c>
      <c r="SI104" s="24">
        <f t="shared" si="1080"/>
        <v>0</v>
      </c>
      <c r="SJ104" s="24">
        <f t="shared" si="1081"/>
        <v>0</v>
      </c>
      <c r="SK104" s="24">
        <f t="shared" si="1082"/>
        <v>0</v>
      </c>
      <c r="SP104" s="24">
        <f t="shared" si="1083"/>
        <v>0</v>
      </c>
      <c r="SQ104" s="24">
        <f t="shared" si="1084"/>
        <v>0</v>
      </c>
      <c r="SR104" s="24">
        <f t="shared" si="1085"/>
        <v>0</v>
      </c>
      <c r="SW104" s="24">
        <f t="shared" si="1086"/>
        <v>0</v>
      </c>
      <c r="SX104" s="24">
        <f t="shared" si="1087"/>
        <v>0</v>
      </c>
      <c r="SY104" s="24">
        <f t="shared" si="1088"/>
        <v>0</v>
      </c>
      <c r="TD104" s="24">
        <f t="shared" si="1089"/>
        <v>0</v>
      </c>
      <c r="TE104" s="24">
        <f t="shared" si="1090"/>
        <v>0</v>
      </c>
      <c r="TF104" s="24">
        <f t="shared" si="1091"/>
        <v>0</v>
      </c>
      <c r="TK104" s="24">
        <f t="shared" si="1092"/>
        <v>0</v>
      </c>
      <c r="TL104" s="24">
        <f t="shared" si="1093"/>
        <v>0</v>
      </c>
      <c r="TM104" s="24">
        <f t="shared" si="1094"/>
        <v>0</v>
      </c>
      <c r="TR104" s="24">
        <f t="shared" si="1095"/>
        <v>0</v>
      </c>
      <c r="TS104" s="24">
        <f t="shared" si="1096"/>
        <v>0</v>
      </c>
      <c r="TT104" s="24">
        <f t="shared" si="1097"/>
        <v>0</v>
      </c>
      <c r="TY104" s="24">
        <f t="shared" si="1098"/>
        <v>0</v>
      </c>
      <c r="TZ104" s="24">
        <f t="shared" si="1099"/>
        <v>0</v>
      </c>
      <c r="UA104" s="24">
        <f t="shared" si="1100"/>
        <v>0</v>
      </c>
      <c r="UF104" s="24">
        <f t="shared" si="1101"/>
        <v>0</v>
      </c>
      <c r="UG104" s="24">
        <f t="shared" si="1102"/>
        <v>0</v>
      </c>
      <c r="UH104" s="24">
        <f t="shared" si="1103"/>
        <v>0</v>
      </c>
      <c r="UM104" s="24">
        <f t="shared" si="1104"/>
        <v>0</v>
      </c>
      <c r="UN104" s="24">
        <f t="shared" si="1105"/>
        <v>0</v>
      </c>
      <c r="UO104" s="24">
        <f t="shared" si="1106"/>
        <v>0</v>
      </c>
      <c r="UT104" s="24">
        <f t="shared" si="1107"/>
        <v>0</v>
      </c>
      <c r="UU104" s="24">
        <f t="shared" si="1108"/>
        <v>0</v>
      </c>
      <c r="UV104" s="24">
        <f t="shared" si="1109"/>
        <v>0</v>
      </c>
      <c r="VA104" s="24">
        <f t="shared" si="1110"/>
        <v>0</v>
      </c>
      <c r="VB104" s="24">
        <f t="shared" si="1111"/>
        <v>0</v>
      </c>
      <c r="VC104" s="24">
        <f t="shared" si="1112"/>
        <v>0</v>
      </c>
      <c r="VH104" s="24">
        <f t="shared" si="1113"/>
        <v>0</v>
      </c>
      <c r="VI104" s="24">
        <f t="shared" si="1114"/>
        <v>0</v>
      </c>
      <c r="VJ104" s="24">
        <f t="shared" si="1115"/>
        <v>0</v>
      </c>
      <c r="VO104" s="24">
        <f t="shared" si="1116"/>
        <v>0</v>
      </c>
      <c r="VP104" s="24">
        <f t="shared" si="1117"/>
        <v>0</v>
      </c>
      <c r="VQ104" s="24">
        <f t="shared" si="1118"/>
        <v>0</v>
      </c>
      <c r="VV104" s="24">
        <f t="shared" si="1119"/>
        <v>0</v>
      </c>
      <c r="VW104" s="24">
        <f t="shared" si="1120"/>
        <v>0</v>
      </c>
      <c r="VX104" s="24">
        <f t="shared" si="1121"/>
        <v>0</v>
      </c>
      <c r="WC104" s="24">
        <f t="shared" si="1122"/>
        <v>0</v>
      </c>
      <c r="WD104" s="24">
        <f t="shared" si="1123"/>
        <v>0</v>
      </c>
      <c r="WE104" s="24">
        <f t="shared" si="1124"/>
        <v>0</v>
      </c>
      <c r="WJ104" s="24">
        <f t="shared" si="1125"/>
        <v>0</v>
      </c>
      <c r="WK104" s="24">
        <f t="shared" si="1126"/>
        <v>0</v>
      </c>
      <c r="WL104" s="24">
        <f t="shared" si="1127"/>
        <v>0</v>
      </c>
      <c r="WQ104" s="24">
        <f t="shared" si="1128"/>
        <v>0</v>
      </c>
      <c r="WR104" s="24">
        <f t="shared" si="1129"/>
        <v>0</v>
      </c>
      <c r="WS104" s="24">
        <f t="shared" si="1130"/>
        <v>0</v>
      </c>
      <c r="WX104" s="24">
        <f t="shared" si="1131"/>
        <v>0</v>
      </c>
      <c r="WY104" s="24">
        <f t="shared" si="1132"/>
        <v>0</v>
      </c>
      <c r="WZ104" s="24">
        <f t="shared" si="1133"/>
        <v>0</v>
      </c>
      <c r="XE104" s="24">
        <f t="shared" si="1134"/>
        <v>0</v>
      </c>
      <c r="XF104" s="24">
        <f t="shared" si="1135"/>
        <v>0</v>
      </c>
      <c r="XG104" s="24">
        <f t="shared" si="1136"/>
        <v>0</v>
      </c>
      <c r="XL104" s="24">
        <f t="shared" si="1137"/>
        <v>0</v>
      </c>
      <c r="XM104" s="24">
        <f t="shared" si="1138"/>
        <v>0</v>
      </c>
      <c r="XN104" s="24">
        <f t="shared" si="1139"/>
        <v>0</v>
      </c>
      <c r="XS104" s="24">
        <f t="shared" si="1140"/>
        <v>0</v>
      </c>
      <c r="XT104" s="24">
        <f t="shared" si="1141"/>
        <v>0</v>
      </c>
      <c r="XU104" s="24">
        <f t="shared" si="1142"/>
        <v>0</v>
      </c>
      <c r="XZ104" s="24">
        <f t="shared" si="1143"/>
        <v>0</v>
      </c>
      <c r="YA104" s="24">
        <f t="shared" si="1144"/>
        <v>0</v>
      </c>
      <c r="YB104" s="24">
        <f t="shared" si="1145"/>
        <v>0</v>
      </c>
      <c r="YG104" s="24">
        <f t="shared" si="1146"/>
        <v>0</v>
      </c>
      <c r="YH104" s="24">
        <f t="shared" si="1147"/>
        <v>0</v>
      </c>
      <c r="YI104" s="24">
        <f t="shared" si="1148"/>
        <v>0</v>
      </c>
      <c r="YN104" s="24">
        <f t="shared" si="1149"/>
        <v>0</v>
      </c>
      <c r="YO104" s="24">
        <f t="shared" si="1150"/>
        <v>0</v>
      </c>
      <c r="YP104" s="24">
        <f t="shared" si="1151"/>
        <v>0</v>
      </c>
      <c r="YU104" s="24">
        <f t="shared" si="1152"/>
        <v>0</v>
      </c>
      <c r="YV104" s="24">
        <f t="shared" si="1153"/>
        <v>0</v>
      </c>
      <c r="YW104" s="24">
        <f t="shared" si="1154"/>
        <v>0</v>
      </c>
      <c r="ZB104" s="24">
        <f t="shared" si="1155"/>
        <v>0</v>
      </c>
      <c r="ZC104" s="24">
        <f t="shared" si="1156"/>
        <v>0</v>
      </c>
      <c r="ZD104" s="24">
        <f t="shared" si="1157"/>
        <v>0</v>
      </c>
      <c r="ZI104" s="24">
        <f t="shared" si="1158"/>
        <v>0</v>
      </c>
      <c r="ZJ104" s="24">
        <f t="shared" si="1159"/>
        <v>0</v>
      </c>
      <c r="ZK104" s="24">
        <f t="shared" si="1160"/>
        <v>0</v>
      </c>
      <c r="ZP104" s="24">
        <f t="shared" si="1161"/>
        <v>0</v>
      </c>
      <c r="ZQ104" s="24">
        <f t="shared" si="1162"/>
        <v>0</v>
      </c>
      <c r="ZR104" s="24">
        <f t="shared" si="1163"/>
        <v>0</v>
      </c>
      <c r="ZW104" s="24">
        <f t="shared" si="1164"/>
        <v>0</v>
      </c>
      <c r="ZX104" s="24">
        <f t="shared" si="1165"/>
        <v>0</v>
      </c>
      <c r="ZY104" s="24">
        <f t="shared" si="1166"/>
        <v>0</v>
      </c>
      <c r="AAD104" s="24">
        <f t="shared" si="1167"/>
        <v>0</v>
      </c>
      <c r="AAE104" s="24">
        <f t="shared" si="1168"/>
        <v>0</v>
      </c>
      <c r="AAF104" s="24">
        <f t="shared" si="1169"/>
        <v>0</v>
      </c>
      <c r="AAK104" s="24">
        <f t="shared" si="1170"/>
        <v>0</v>
      </c>
      <c r="AAL104" s="24">
        <f t="shared" si="1171"/>
        <v>0</v>
      </c>
      <c r="AAM104" s="24">
        <f t="shared" si="1172"/>
        <v>0</v>
      </c>
      <c r="AAR104" s="24">
        <f t="shared" si="1173"/>
        <v>0</v>
      </c>
      <c r="AAS104" s="24">
        <f t="shared" si="1174"/>
        <v>0</v>
      </c>
      <c r="AAT104" s="24">
        <f t="shared" si="1175"/>
        <v>0</v>
      </c>
      <c r="AAY104" s="24">
        <f t="shared" si="1176"/>
        <v>0</v>
      </c>
      <c r="AAZ104" s="24">
        <f t="shared" si="1177"/>
        <v>0</v>
      </c>
      <c r="ABA104" s="24">
        <f t="shared" si="1178"/>
        <v>0</v>
      </c>
      <c r="ABF104" s="24">
        <f t="shared" si="1179"/>
        <v>0</v>
      </c>
      <c r="ABG104" s="24">
        <f t="shared" si="1180"/>
        <v>0</v>
      </c>
      <c r="ABH104" s="24">
        <f t="shared" si="1181"/>
        <v>0</v>
      </c>
      <c r="ABM104" s="24">
        <f t="shared" si="1182"/>
        <v>0</v>
      </c>
      <c r="ABN104" s="24">
        <f t="shared" si="1183"/>
        <v>0</v>
      </c>
      <c r="ABO104" s="24">
        <f t="shared" si="1184"/>
        <v>0</v>
      </c>
      <c r="ABT104" s="24">
        <f t="shared" si="1185"/>
        <v>0</v>
      </c>
      <c r="ABU104" s="24">
        <f t="shared" si="1186"/>
        <v>0</v>
      </c>
      <c r="ABV104" s="24">
        <f t="shared" si="1187"/>
        <v>0</v>
      </c>
      <c r="ACA104" s="24">
        <f t="shared" si="1188"/>
        <v>0</v>
      </c>
      <c r="ACB104" s="24">
        <f t="shared" si="1189"/>
        <v>0</v>
      </c>
      <c r="ACC104" s="24">
        <f t="shared" si="1190"/>
        <v>0</v>
      </c>
      <c r="ACH104" s="24">
        <f t="shared" si="1191"/>
        <v>0</v>
      </c>
      <c r="ACI104" s="24">
        <f t="shared" si="1192"/>
        <v>0</v>
      </c>
      <c r="ACJ104" s="24">
        <f t="shared" si="1193"/>
        <v>0</v>
      </c>
      <c r="ACO104" s="24">
        <f t="shared" si="1194"/>
        <v>0</v>
      </c>
      <c r="ACP104" s="24">
        <f t="shared" si="1195"/>
        <v>0</v>
      </c>
      <c r="ACQ104" s="24">
        <f t="shared" si="1196"/>
        <v>0</v>
      </c>
      <c r="ACV104" s="24">
        <f t="shared" si="1197"/>
        <v>0</v>
      </c>
      <c r="ACW104" s="24">
        <f t="shared" si="1198"/>
        <v>0</v>
      </c>
      <c r="ACX104" s="24">
        <f t="shared" si="1199"/>
        <v>0</v>
      </c>
      <c r="ADC104" s="15">
        <f t="shared" si="1200"/>
        <v>0</v>
      </c>
      <c r="ADD104" s="15">
        <f t="shared" si="1201"/>
        <v>0</v>
      </c>
      <c r="ADE104" s="15">
        <f t="shared" si="1202"/>
        <v>0</v>
      </c>
      <c r="ADJ104" s="24">
        <f t="shared" si="1203"/>
        <v>0</v>
      </c>
      <c r="ADK104" s="24">
        <f t="shared" si="1204"/>
        <v>0</v>
      </c>
      <c r="ADL104" s="24">
        <f t="shared" si="1205"/>
        <v>0</v>
      </c>
      <c r="ADQ104" s="24">
        <f t="shared" si="1206"/>
        <v>0</v>
      </c>
      <c r="ADR104" s="24">
        <f t="shared" si="1207"/>
        <v>0</v>
      </c>
      <c r="ADS104" s="24">
        <f t="shared" si="1208"/>
        <v>0</v>
      </c>
      <c r="ADX104" s="24">
        <f t="shared" si="1209"/>
        <v>0</v>
      </c>
      <c r="ADY104" s="24">
        <f t="shared" si="1210"/>
        <v>0</v>
      </c>
      <c r="ADZ104" s="24">
        <f t="shared" si="1211"/>
        <v>0</v>
      </c>
      <c r="AEE104" s="24">
        <f t="shared" si="1212"/>
        <v>0</v>
      </c>
      <c r="AEF104" s="24">
        <f t="shared" si="1213"/>
        <v>0</v>
      </c>
      <c r="AEG104" s="24">
        <f t="shared" si="1214"/>
        <v>0</v>
      </c>
      <c r="AEL104" s="24">
        <f t="shared" si="1215"/>
        <v>0</v>
      </c>
      <c r="AEM104" s="24">
        <f t="shared" si="1216"/>
        <v>0</v>
      </c>
      <c r="AEN104" s="24">
        <f t="shared" si="1217"/>
        <v>0</v>
      </c>
      <c r="AES104" s="24">
        <f t="shared" si="1218"/>
        <v>0</v>
      </c>
      <c r="AET104" s="24">
        <f t="shared" si="1219"/>
        <v>0</v>
      </c>
      <c r="AEU104" s="24">
        <f t="shared" si="1220"/>
        <v>0</v>
      </c>
      <c r="AEZ104" s="24">
        <f t="shared" si="1221"/>
        <v>0</v>
      </c>
      <c r="AFA104" s="24">
        <f t="shared" si="1222"/>
        <v>0</v>
      </c>
      <c r="AFB104" s="24">
        <f t="shared" si="1223"/>
        <v>0</v>
      </c>
      <c r="AFG104" s="24">
        <f t="shared" si="1224"/>
        <v>0</v>
      </c>
      <c r="AFH104" s="24">
        <f t="shared" si="1225"/>
        <v>0</v>
      </c>
      <c r="AFI104" s="24">
        <f t="shared" si="1226"/>
        <v>0</v>
      </c>
      <c r="AFN104" s="24">
        <f t="shared" si="1227"/>
        <v>0</v>
      </c>
      <c r="AFO104" s="24">
        <f t="shared" si="1228"/>
        <v>0</v>
      </c>
      <c r="AFP104" s="24">
        <f t="shared" si="1229"/>
        <v>0</v>
      </c>
      <c r="AFU104" s="24">
        <f t="shared" si="1230"/>
        <v>0</v>
      </c>
      <c r="AFV104" s="24">
        <f t="shared" si="1231"/>
        <v>0</v>
      </c>
      <c r="AFW104" s="24">
        <f t="shared" si="1232"/>
        <v>0</v>
      </c>
      <c r="AGB104" s="24">
        <f t="shared" si="1233"/>
        <v>0</v>
      </c>
      <c r="AGC104" s="24">
        <f t="shared" si="1234"/>
        <v>0</v>
      </c>
      <c r="AGD104" s="24">
        <f t="shared" si="1235"/>
        <v>0</v>
      </c>
      <c r="AGI104" s="24">
        <f t="shared" si="1236"/>
        <v>0</v>
      </c>
      <c r="AGJ104" s="24">
        <f t="shared" si="1237"/>
        <v>0</v>
      </c>
      <c r="AGK104" s="24">
        <f t="shared" si="1238"/>
        <v>0</v>
      </c>
      <c r="AGP104" s="24">
        <f t="shared" si="1239"/>
        <v>0</v>
      </c>
      <c r="AGQ104" s="24">
        <f t="shared" si="1240"/>
        <v>0</v>
      </c>
      <c r="AGR104" s="24">
        <f t="shared" si="1241"/>
        <v>0</v>
      </c>
      <c r="AGW104" s="24">
        <f t="shared" si="1242"/>
        <v>0</v>
      </c>
      <c r="AGX104" s="24">
        <f t="shared" si="1243"/>
        <v>0</v>
      </c>
      <c r="AGY104" s="24">
        <f t="shared" si="1244"/>
        <v>0</v>
      </c>
      <c r="AHD104" s="24">
        <f t="shared" si="1245"/>
        <v>0</v>
      </c>
      <c r="AHE104" s="24">
        <f t="shared" si="1246"/>
        <v>0</v>
      </c>
      <c r="AHF104" s="24">
        <f t="shared" si="1247"/>
        <v>0</v>
      </c>
      <c r="AHK104" s="24">
        <f t="shared" si="1248"/>
        <v>0</v>
      </c>
      <c r="AHL104" s="24">
        <f t="shared" si="1249"/>
        <v>0</v>
      </c>
      <c r="AHM104" s="24">
        <f t="shared" si="1250"/>
        <v>0</v>
      </c>
      <c r="AHR104" s="24">
        <f t="shared" si="1251"/>
        <v>0</v>
      </c>
      <c r="AHS104" s="24">
        <f t="shared" si="1252"/>
        <v>0</v>
      </c>
      <c r="AHT104" s="24">
        <f t="shared" si="1253"/>
        <v>0</v>
      </c>
      <c r="AHY104" s="24">
        <f t="shared" si="1254"/>
        <v>0</v>
      </c>
      <c r="AHZ104" s="24">
        <f t="shared" si="1255"/>
        <v>0</v>
      </c>
      <c r="AIA104" s="24">
        <f t="shared" si="1256"/>
        <v>0</v>
      </c>
      <c r="AIF104" s="24">
        <f t="shared" si="1257"/>
        <v>0</v>
      </c>
      <c r="AIG104" s="24">
        <f t="shared" si="1258"/>
        <v>0</v>
      </c>
      <c r="AIH104" s="24">
        <f t="shared" si="1259"/>
        <v>0</v>
      </c>
      <c r="AIM104" s="24">
        <f t="shared" si="1260"/>
        <v>0</v>
      </c>
      <c r="AIN104" s="24">
        <f t="shared" si="1261"/>
        <v>0</v>
      </c>
      <c r="AIO104" s="24">
        <f t="shared" si="1262"/>
        <v>0</v>
      </c>
      <c r="AIT104" s="24">
        <f t="shared" si="1263"/>
        <v>0</v>
      </c>
      <c r="AIU104" s="24">
        <f t="shared" si="1264"/>
        <v>0</v>
      </c>
      <c r="AIV104" s="24">
        <f t="shared" si="1265"/>
        <v>0</v>
      </c>
      <c r="AJA104" s="24">
        <f t="shared" si="1266"/>
        <v>0</v>
      </c>
      <c r="AJB104" s="24">
        <f t="shared" si="1267"/>
        <v>0</v>
      </c>
      <c r="AJC104" s="24">
        <f t="shared" si="1268"/>
        <v>0</v>
      </c>
      <c r="AJH104" s="24">
        <f t="shared" si="1269"/>
        <v>0</v>
      </c>
      <c r="AJI104" s="24">
        <f t="shared" si="1270"/>
        <v>0</v>
      </c>
      <c r="AJJ104" s="24">
        <f t="shared" si="1271"/>
        <v>0</v>
      </c>
      <c r="AJO104" s="24">
        <f t="shared" si="1272"/>
        <v>0</v>
      </c>
      <c r="AJP104" s="24">
        <f t="shared" si="1273"/>
        <v>0</v>
      </c>
      <c r="AJQ104" s="24">
        <f t="shared" si="1274"/>
        <v>0</v>
      </c>
      <c r="AJV104" s="24">
        <f t="shared" si="1275"/>
        <v>0</v>
      </c>
      <c r="AJW104" s="24">
        <f t="shared" si="1276"/>
        <v>0</v>
      </c>
      <c r="AJX104" s="24">
        <f t="shared" si="1277"/>
        <v>0</v>
      </c>
      <c r="AKC104" s="24">
        <f t="shared" si="1278"/>
        <v>0</v>
      </c>
      <c r="AKD104" s="24">
        <f t="shared" si="1279"/>
        <v>0</v>
      </c>
      <c r="AKE104" s="24">
        <f t="shared" si="1280"/>
        <v>0</v>
      </c>
      <c r="AKJ104" s="24">
        <f t="shared" si="1281"/>
        <v>0</v>
      </c>
      <c r="AKK104" s="24">
        <f t="shared" si="1282"/>
        <v>0</v>
      </c>
      <c r="AKL104" s="24">
        <f t="shared" si="1283"/>
        <v>0</v>
      </c>
      <c r="AKQ104" s="24">
        <f t="shared" si="1284"/>
        <v>0</v>
      </c>
      <c r="AKR104" s="24">
        <f t="shared" si="1285"/>
        <v>0</v>
      </c>
      <c r="AKS104" s="24">
        <f t="shared" si="1286"/>
        <v>0</v>
      </c>
      <c r="AKX104" s="24">
        <f t="shared" si="1287"/>
        <v>0</v>
      </c>
      <c r="AKY104" s="24">
        <f t="shared" si="1288"/>
        <v>0</v>
      </c>
      <c r="AKZ104" s="24">
        <f t="shared" si="1289"/>
        <v>0</v>
      </c>
      <c r="ALE104" s="24">
        <f t="shared" si="1290"/>
        <v>0</v>
      </c>
      <c r="ALF104" s="24">
        <f t="shared" si="1291"/>
        <v>0</v>
      </c>
      <c r="ALG104" s="24">
        <f t="shared" si="1292"/>
        <v>0</v>
      </c>
      <c r="ALL104" s="24">
        <f t="shared" si="1293"/>
        <v>0</v>
      </c>
      <c r="ALM104" s="24">
        <f t="shared" si="1294"/>
        <v>0</v>
      </c>
      <c r="ALN104" s="24">
        <f t="shared" si="1295"/>
        <v>0</v>
      </c>
      <c r="ALS104" s="24">
        <f t="shared" si="1296"/>
        <v>0</v>
      </c>
      <c r="ALT104" s="24">
        <f t="shared" si="1297"/>
        <v>0</v>
      </c>
      <c r="ALU104" s="24">
        <f t="shared" si="1298"/>
        <v>0</v>
      </c>
      <c r="ALZ104" s="24">
        <f t="shared" si="1299"/>
        <v>0</v>
      </c>
      <c r="AMA104" s="24">
        <f t="shared" si="1300"/>
        <v>0</v>
      </c>
      <c r="AMB104" s="24">
        <f t="shared" si="1301"/>
        <v>0</v>
      </c>
      <c r="AMG104" s="24">
        <f t="shared" si="1302"/>
        <v>0</v>
      </c>
      <c r="AMH104" s="24">
        <f t="shared" si="1303"/>
        <v>0</v>
      </c>
      <c r="AMI104" s="24">
        <f t="shared" si="1304"/>
        <v>0</v>
      </c>
      <c r="AMN104" s="24">
        <f t="shared" si="1305"/>
        <v>0</v>
      </c>
      <c r="AMO104" s="24">
        <f t="shared" si="1306"/>
        <v>0</v>
      </c>
      <c r="AMP104" s="24">
        <f t="shared" si="1307"/>
        <v>0</v>
      </c>
      <c r="AMU104" s="24">
        <f t="shared" si="1308"/>
        <v>0</v>
      </c>
      <c r="AMV104" s="24">
        <f t="shared" si="1309"/>
        <v>0</v>
      </c>
      <c r="AMW104" s="24">
        <f t="shared" si="1310"/>
        <v>0</v>
      </c>
      <c r="ANB104" s="24">
        <f t="shared" si="1311"/>
        <v>0</v>
      </c>
      <c r="ANC104" s="24">
        <f t="shared" si="1312"/>
        <v>0</v>
      </c>
      <c r="AND104" s="24">
        <f t="shared" si="1313"/>
        <v>0</v>
      </c>
      <c r="ANI104" s="24">
        <f t="shared" si="1314"/>
        <v>0</v>
      </c>
      <c r="ANJ104" s="24">
        <f t="shared" si="1315"/>
        <v>0</v>
      </c>
      <c r="ANK104" s="24">
        <f t="shared" si="1316"/>
        <v>0</v>
      </c>
      <c r="ANP104" s="24">
        <f t="shared" si="1317"/>
        <v>0</v>
      </c>
      <c r="ANQ104" s="24">
        <f t="shared" si="1318"/>
        <v>0</v>
      </c>
      <c r="ANR104" s="24">
        <f t="shared" si="1319"/>
        <v>0</v>
      </c>
      <c r="ANW104" s="24">
        <f t="shared" si="1320"/>
        <v>0</v>
      </c>
      <c r="ANX104" s="24">
        <f t="shared" si="1321"/>
        <v>0</v>
      </c>
      <c r="ANY104" s="24">
        <f t="shared" si="1322"/>
        <v>0</v>
      </c>
      <c r="AOD104" s="24">
        <f t="shared" si="1323"/>
        <v>0</v>
      </c>
      <c r="AOE104" s="24">
        <f t="shared" si="1324"/>
        <v>0</v>
      </c>
      <c r="AOF104" s="24">
        <f t="shared" si="1325"/>
        <v>0</v>
      </c>
      <c r="AOK104" s="24">
        <f t="shared" si="1326"/>
        <v>0</v>
      </c>
      <c r="AOL104" s="24">
        <f t="shared" si="1327"/>
        <v>0</v>
      </c>
      <c r="AOM104" s="24">
        <f t="shared" si="1328"/>
        <v>0</v>
      </c>
      <c r="AOR104" s="24">
        <f t="shared" si="1329"/>
        <v>0</v>
      </c>
      <c r="AOS104" s="24">
        <f t="shared" si="1330"/>
        <v>0</v>
      </c>
      <c r="AOT104" s="24">
        <f t="shared" si="1331"/>
        <v>0</v>
      </c>
      <c r="AOY104" s="24">
        <f t="shared" si="1332"/>
        <v>0</v>
      </c>
      <c r="AOZ104" s="24">
        <f t="shared" si="1333"/>
        <v>0</v>
      </c>
      <c r="APA104" s="24">
        <f t="shared" si="1334"/>
        <v>0</v>
      </c>
      <c r="APF104" s="24">
        <f t="shared" si="1335"/>
        <v>0</v>
      </c>
      <c r="APG104" s="24">
        <f t="shared" si="1336"/>
        <v>0</v>
      </c>
      <c r="APH104" s="24">
        <f t="shared" si="1337"/>
        <v>0</v>
      </c>
      <c r="APM104" s="24">
        <f t="shared" si="1338"/>
        <v>0</v>
      </c>
      <c r="APN104" s="24">
        <f t="shared" si="1339"/>
        <v>0</v>
      </c>
      <c r="APO104" s="24">
        <f t="shared" si="1340"/>
        <v>0</v>
      </c>
      <c r="APT104" s="24">
        <f t="shared" si="1341"/>
        <v>0</v>
      </c>
      <c r="APU104" s="24">
        <f t="shared" si="1342"/>
        <v>0</v>
      </c>
      <c r="APV104" s="24">
        <f t="shared" si="1343"/>
        <v>0</v>
      </c>
      <c r="AQA104" s="24">
        <f t="shared" si="1344"/>
        <v>0</v>
      </c>
      <c r="AQB104" s="24">
        <f t="shared" si="1345"/>
        <v>0</v>
      </c>
      <c r="AQC104" s="24">
        <f t="shared" si="1346"/>
        <v>0</v>
      </c>
      <c r="AQH104" s="24">
        <f t="shared" si="1347"/>
        <v>0</v>
      </c>
      <c r="AQI104" s="24">
        <f t="shared" si="1348"/>
        <v>0</v>
      </c>
      <c r="AQJ104" s="24">
        <f t="shared" si="1349"/>
        <v>0</v>
      </c>
      <c r="AQO104" s="24">
        <f t="shared" si="1350"/>
        <v>0</v>
      </c>
      <c r="AQP104" s="24">
        <f t="shared" si="1351"/>
        <v>0</v>
      </c>
      <c r="AQQ104" s="24">
        <f t="shared" si="1352"/>
        <v>0</v>
      </c>
      <c r="AQV104" s="24">
        <f t="shared" si="1353"/>
        <v>0</v>
      </c>
      <c r="AQW104" s="24">
        <f t="shared" si="1354"/>
        <v>0</v>
      </c>
      <c r="AQX104" s="24">
        <f t="shared" si="1355"/>
        <v>0</v>
      </c>
      <c r="ARC104" s="24">
        <f t="shared" si="1356"/>
        <v>0</v>
      </c>
      <c r="ARD104" s="24">
        <f t="shared" si="1357"/>
        <v>0</v>
      </c>
      <c r="ARE104" s="24">
        <f t="shared" si="1358"/>
        <v>0</v>
      </c>
      <c r="ARJ104" s="24">
        <f t="shared" si="1359"/>
        <v>0</v>
      </c>
      <c r="ARK104" s="24">
        <f t="shared" si="1360"/>
        <v>0</v>
      </c>
      <c r="ARL104" s="24">
        <f t="shared" si="1361"/>
        <v>0</v>
      </c>
      <c r="ARQ104" s="24">
        <f t="shared" si="1362"/>
        <v>0</v>
      </c>
      <c r="ARR104" s="24">
        <f t="shared" si="1363"/>
        <v>0</v>
      </c>
      <c r="ARS104" s="24">
        <f t="shared" si="1364"/>
        <v>0</v>
      </c>
      <c r="ARX104" s="24">
        <f t="shared" si="1365"/>
        <v>0</v>
      </c>
      <c r="ARY104" s="24">
        <f t="shared" si="1366"/>
        <v>0</v>
      </c>
      <c r="ARZ104" s="24">
        <f t="shared" si="1367"/>
        <v>0</v>
      </c>
      <c r="ASE104" s="24">
        <f t="shared" si="1368"/>
        <v>0</v>
      </c>
      <c r="ASF104" s="24">
        <f t="shared" si="1369"/>
        <v>0</v>
      </c>
      <c r="ASG104" s="24">
        <f t="shared" si="1370"/>
        <v>0</v>
      </c>
      <c r="ASL104" s="24">
        <f t="shared" si="1371"/>
        <v>0</v>
      </c>
      <c r="ASM104" s="24">
        <f t="shared" si="1372"/>
        <v>0</v>
      </c>
      <c r="ASN104" s="24">
        <f t="shared" si="1373"/>
        <v>0</v>
      </c>
      <c r="ASS104" s="24">
        <f t="shared" si="1374"/>
        <v>0</v>
      </c>
      <c r="AST104" s="24">
        <f t="shared" si="1375"/>
        <v>0</v>
      </c>
      <c r="ASU104" s="24">
        <f t="shared" si="1376"/>
        <v>0</v>
      </c>
      <c r="ASZ104" s="24">
        <f t="shared" si="1377"/>
        <v>0</v>
      </c>
      <c r="ATA104" s="24">
        <f t="shared" si="1378"/>
        <v>0</v>
      </c>
      <c r="ATB104" s="24">
        <f t="shared" si="1379"/>
        <v>0</v>
      </c>
      <c r="ATG104" s="24">
        <f t="shared" si="1380"/>
        <v>0</v>
      </c>
      <c r="ATH104" s="24">
        <f t="shared" si="1381"/>
        <v>0</v>
      </c>
      <c r="ATI104" s="24">
        <f t="shared" si="1382"/>
        <v>0</v>
      </c>
      <c r="ATN104" s="24">
        <f t="shared" si="1383"/>
        <v>0</v>
      </c>
      <c r="ATO104" s="24">
        <f t="shared" si="1384"/>
        <v>0</v>
      </c>
      <c r="ATP104" s="24">
        <f t="shared" si="1385"/>
        <v>0</v>
      </c>
      <c r="ATU104" s="24">
        <f t="shared" si="1386"/>
        <v>0</v>
      </c>
      <c r="ATV104" s="24">
        <f t="shared" si="1387"/>
        <v>0</v>
      </c>
      <c r="ATW104" s="24">
        <f t="shared" si="1388"/>
        <v>0</v>
      </c>
      <c r="AUB104" s="24">
        <f t="shared" si="1389"/>
        <v>0</v>
      </c>
      <c r="AUC104" s="24">
        <f t="shared" si="1390"/>
        <v>0</v>
      </c>
      <c r="AUD104" s="24">
        <f t="shared" si="1391"/>
        <v>0</v>
      </c>
      <c r="AUI104" s="24">
        <f t="shared" si="1392"/>
        <v>0</v>
      </c>
      <c r="AUJ104" s="24">
        <f t="shared" si="1393"/>
        <v>0</v>
      </c>
      <c r="AUK104" s="24">
        <f t="shared" si="1394"/>
        <v>0</v>
      </c>
      <c r="AUP104" s="24">
        <f t="shared" si="1395"/>
        <v>0</v>
      </c>
      <c r="AUQ104" s="24">
        <f t="shared" si="1396"/>
        <v>0</v>
      </c>
      <c r="AUR104" s="24">
        <f t="shared" si="1397"/>
        <v>0</v>
      </c>
      <c r="AUW104" s="24">
        <f t="shared" si="1398"/>
        <v>0</v>
      </c>
      <c r="AUX104" s="24">
        <f t="shared" si="1399"/>
        <v>0</v>
      </c>
      <c r="AUY104" s="24">
        <f t="shared" si="1400"/>
        <v>0</v>
      </c>
      <c r="AVD104" s="24">
        <f t="shared" si="1401"/>
        <v>0</v>
      </c>
      <c r="AVE104" s="24">
        <f t="shared" si="1402"/>
        <v>0</v>
      </c>
      <c r="AVF104" s="24">
        <f t="shared" si="1403"/>
        <v>0</v>
      </c>
      <c r="AVK104" s="24">
        <f t="shared" si="1404"/>
        <v>0</v>
      </c>
      <c r="AVL104" s="24">
        <f t="shared" si="1405"/>
        <v>0</v>
      </c>
      <c r="AVM104" s="24">
        <f t="shared" si="1406"/>
        <v>0</v>
      </c>
      <c r="AVR104" s="24">
        <f t="shared" si="1407"/>
        <v>0</v>
      </c>
      <c r="AVS104" s="24">
        <f t="shared" si="1408"/>
        <v>0</v>
      </c>
      <c r="AVT104" s="24">
        <f t="shared" si="1409"/>
        <v>0</v>
      </c>
      <c r="AVY104" s="24">
        <f t="shared" si="1410"/>
        <v>0</v>
      </c>
      <c r="AVZ104" s="24">
        <f t="shared" si="1411"/>
        <v>0</v>
      </c>
      <c r="AWA104" s="24">
        <f t="shared" si="1412"/>
        <v>0</v>
      </c>
      <c r="AWF104" s="24">
        <f t="shared" si="1413"/>
        <v>0</v>
      </c>
      <c r="AWG104" s="24">
        <f t="shared" si="1414"/>
        <v>0</v>
      </c>
      <c r="AWH104" s="24">
        <f t="shared" si="1415"/>
        <v>0</v>
      </c>
      <c r="AWM104" s="24">
        <f t="shared" si="1416"/>
        <v>0</v>
      </c>
      <c r="AWN104" s="24">
        <f t="shared" si="1417"/>
        <v>0</v>
      </c>
      <c r="AWO104" s="24">
        <f t="shared" si="1418"/>
        <v>0</v>
      </c>
      <c r="AWT104" s="24">
        <f t="shared" si="1419"/>
        <v>0</v>
      </c>
      <c r="AWU104" s="24">
        <f t="shared" si="1420"/>
        <v>0</v>
      </c>
      <c r="AWV104" s="24">
        <f t="shared" si="1421"/>
        <v>0</v>
      </c>
      <c r="AXA104" s="24">
        <f t="shared" si="1422"/>
        <v>0</v>
      </c>
      <c r="AXB104" s="24">
        <f t="shared" si="1423"/>
        <v>0</v>
      </c>
      <c r="AXC104" s="24">
        <f t="shared" si="1424"/>
        <v>0</v>
      </c>
      <c r="AXH104" s="24">
        <f t="shared" si="1425"/>
        <v>0</v>
      </c>
      <c r="AXI104" s="24">
        <f t="shared" si="1426"/>
        <v>0</v>
      </c>
      <c r="AXJ104" s="24">
        <f t="shared" si="1427"/>
        <v>0</v>
      </c>
      <c r="AXO104" s="24">
        <f t="shared" si="1428"/>
        <v>0</v>
      </c>
      <c r="AXP104" s="24">
        <f t="shared" si="1429"/>
        <v>0</v>
      </c>
      <c r="AXQ104" s="24">
        <f t="shared" si="1430"/>
        <v>0</v>
      </c>
      <c r="AXV104" s="24">
        <f t="shared" si="1431"/>
        <v>0</v>
      </c>
      <c r="AXW104" s="24">
        <f t="shared" si="1432"/>
        <v>0</v>
      </c>
      <c r="AXX104" s="24">
        <f t="shared" si="1433"/>
        <v>0</v>
      </c>
      <c r="AYC104" s="24">
        <f t="shared" si="1434"/>
        <v>0</v>
      </c>
      <c r="AYD104" s="24">
        <f t="shared" si="1435"/>
        <v>0</v>
      </c>
      <c r="AYE104" s="24">
        <f t="shared" si="1436"/>
        <v>0</v>
      </c>
      <c r="AYJ104" s="24">
        <f t="shared" si="1437"/>
        <v>0</v>
      </c>
      <c r="AYK104" s="24">
        <f t="shared" si="1438"/>
        <v>0</v>
      </c>
      <c r="AYL104" s="24">
        <f t="shared" si="1439"/>
        <v>0</v>
      </c>
      <c r="AYQ104" s="24">
        <f t="shared" si="1440"/>
        <v>0</v>
      </c>
      <c r="AYR104" s="24">
        <f t="shared" si="1441"/>
        <v>0</v>
      </c>
      <c r="AYS104" s="24">
        <f t="shared" si="1442"/>
        <v>0</v>
      </c>
      <c r="AYX104" s="24">
        <f t="shared" si="1443"/>
        <v>0</v>
      </c>
      <c r="AYY104" s="24">
        <f t="shared" si="1444"/>
        <v>0</v>
      </c>
      <c r="AYZ104" s="24">
        <f t="shared" si="1445"/>
        <v>0</v>
      </c>
      <c r="AZE104" s="24">
        <f t="shared" si="1446"/>
        <v>0</v>
      </c>
      <c r="AZF104" s="24">
        <f t="shared" si="1447"/>
        <v>0</v>
      </c>
      <c r="AZG104" s="24">
        <f t="shared" si="1448"/>
        <v>0</v>
      </c>
      <c r="AZL104" s="24">
        <f t="shared" si="1449"/>
        <v>0</v>
      </c>
      <c r="AZM104" s="24">
        <f t="shared" si="1450"/>
        <v>0</v>
      </c>
      <c r="AZN104" s="24">
        <f t="shared" si="1451"/>
        <v>0</v>
      </c>
      <c r="AZS104" s="24">
        <f t="shared" si="1452"/>
        <v>0</v>
      </c>
      <c r="AZT104" s="24">
        <f t="shared" si="1453"/>
        <v>0</v>
      </c>
      <c r="AZU104" s="24">
        <f t="shared" si="1454"/>
        <v>0</v>
      </c>
      <c r="AZZ104" s="24">
        <f t="shared" si="1455"/>
        <v>0</v>
      </c>
      <c r="BAA104" s="24">
        <f t="shared" si="1456"/>
        <v>0</v>
      </c>
      <c r="BAB104" s="24">
        <f t="shared" si="1457"/>
        <v>0</v>
      </c>
      <c r="BAG104" s="24">
        <f t="shared" si="1458"/>
        <v>0</v>
      </c>
      <c r="BAH104" s="24">
        <f t="shared" si="1459"/>
        <v>0</v>
      </c>
      <c r="BAI104" s="24">
        <f t="shared" si="1460"/>
        <v>0</v>
      </c>
      <c r="BAN104" s="24">
        <f t="shared" si="1461"/>
        <v>0</v>
      </c>
      <c r="BAO104" s="24">
        <f t="shared" si="1462"/>
        <v>0</v>
      </c>
      <c r="BAP104" s="24">
        <f t="shared" si="1463"/>
        <v>0</v>
      </c>
      <c r="BAU104" s="24">
        <f t="shared" si="1464"/>
        <v>0</v>
      </c>
      <c r="BAV104" s="24">
        <f t="shared" si="1465"/>
        <v>0</v>
      </c>
      <c r="BAW104" s="24">
        <f t="shared" si="1466"/>
        <v>0</v>
      </c>
      <c r="BBB104" s="24">
        <f t="shared" si="1467"/>
        <v>0</v>
      </c>
      <c r="BBC104" s="24">
        <f t="shared" si="1468"/>
        <v>0</v>
      </c>
      <c r="BBD104" s="24">
        <f t="shared" si="1469"/>
        <v>0</v>
      </c>
      <c r="BBI104" s="24">
        <f t="shared" si="1470"/>
        <v>0</v>
      </c>
      <c r="BBJ104" s="24">
        <f t="shared" si="1471"/>
        <v>0</v>
      </c>
      <c r="BBK104" s="24">
        <f t="shared" si="1472"/>
        <v>0</v>
      </c>
      <c r="BBP104" s="24">
        <f t="shared" si="1473"/>
        <v>0</v>
      </c>
      <c r="BBQ104" s="24">
        <f t="shared" si="1474"/>
        <v>0</v>
      </c>
      <c r="BBR104" s="24">
        <f t="shared" si="1475"/>
        <v>0</v>
      </c>
      <c r="BBW104" s="24">
        <f t="shared" si="1476"/>
        <v>0</v>
      </c>
      <c r="BBX104" s="24">
        <f t="shared" si="1477"/>
        <v>0</v>
      </c>
      <c r="BBY104" s="24">
        <f t="shared" si="1478"/>
        <v>0</v>
      </c>
      <c r="BCD104" s="24">
        <f t="shared" si="1479"/>
        <v>0</v>
      </c>
      <c r="BCE104" s="24">
        <f t="shared" si="1480"/>
        <v>0</v>
      </c>
      <c r="BCF104" s="24">
        <f t="shared" si="1481"/>
        <v>0</v>
      </c>
      <c r="BCK104" s="24">
        <f t="shared" si="1482"/>
        <v>0</v>
      </c>
      <c r="BCL104" s="24">
        <f t="shared" si="1483"/>
        <v>0</v>
      </c>
      <c r="BCM104" s="24">
        <f t="shared" si="1484"/>
        <v>0</v>
      </c>
      <c r="BCR104" s="24">
        <f t="shared" si="1485"/>
        <v>0</v>
      </c>
      <c r="BCS104" s="24">
        <f t="shared" si="1486"/>
        <v>0</v>
      </c>
      <c r="BCT104" s="24">
        <f t="shared" si="1487"/>
        <v>0</v>
      </c>
      <c r="BCY104" s="24">
        <f t="shared" si="1488"/>
        <v>0</v>
      </c>
      <c r="BCZ104" s="24">
        <f t="shared" si="1489"/>
        <v>0</v>
      </c>
      <c r="BDA104" s="24">
        <f t="shared" si="1490"/>
        <v>0</v>
      </c>
      <c r="BDF104" s="24">
        <f t="shared" si="1491"/>
        <v>0</v>
      </c>
      <c r="BDG104" s="24">
        <f t="shared" si="1492"/>
        <v>0</v>
      </c>
      <c r="BDH104" s="24">
        <f t="shared" si="1493"/>
        <v>0</v>
      </c>
      <c r="BDM104" s="24">
        <f t="shared" si="1494"/>
        <v>0</v>
      </c>
      <c r="BDN104" s="24">
        <f t="shared" si="1495"/>
        <v>0</v>
      </c>
      <c r="BDO104" s="24">
        <f t="shared" si="1496"/>
        <v>0</v>
      </c>
      <c r="BDT104" s="24">
        <f t="shared" si="1497"/>
        <v>0</v>
      </c>
      <c r="BDU104" s="24">
        <f t="shared" si="1498"/>
        <v>0</v>
      </c>
      <c r="BDV104" s="24">
        <f t="shared" si="1499"/>
        <v>0</v>
      </c>
      <c r="BEA104" s="24">
        <f t="shared" si="1500"/>
        <v>0</v>
      </c>
      <c r="BEB104" s="24">
        <f t="shared" si="1501"/>
        <v>0</v>
      </c>
      <c r="BEC104" s="24">
        <f t="shared" si="1502"/>
        <v>0</v>
      </c>
      <c r="BEH104" s="24">
        <f t="shared" si="1503"/>
        <v>0</v>
      </c>
      <c r="BEI104" s="24">
        <f t="shared" si="1504"/>
        <v>0</v>
      </c>
      <c r="BEJ104" s="24">
        <f t="shared" si="1505"/>
        <v>0</v>
      </c>
      <c r="BEO104" s="24">
        <f t="shared" si="1506"/>
        <v>0</v>
      </c>
      <c r="BEP104" s="24">
        <f t="shared" si="1507"/>
        <v>0</v>
      </c>
      <c r="BEQ104" s="24">
        <f t="shared" si="1508"/>
        <v>0</v>
      </c>
      <c r="BEV104" s="24">
        <f t="shared" si="1509"/>
        <v>0</v>
      </c>
      <c r="BEW104" s="24">
        <f t="shared" si="1510"/>
        <v>0</v>
      </c>
      <c r="BEX104" s="24">
        <f t="shared" si="1511"/>
        <v>0</v>
      </c>
      <c r="BFC104" s="24">
        <f t="shared" si="1512"/>
        <v>0</v>
      </c>
      <c r="BFD104" s="24">
        <f t="shared" si="1513"/>
        <v>0</v>
      </c>
      <c r="BFE104" s="24">
        <f t="shared" si="1514"/>
        <v>0</v>
      </c>
      <c r="BFJ104" s="24">
        <f t="shared" si="1515"/>
        <v>0</v>
      </c>
      <c r="BFK104" s="24">
        <f t="shared" si="1516"/>
        <v>0</v>
      </c>
      <c r="BFL104" s="24">
        <f t="shared" si="1517"/>
        <v>0</v>
      </c>
      <c r="BFQ104" s="24">
        <f t="shared" si="1518"/>
        <v>0</v>
      </c>
      <c r="BFR104" s="24">
        <f t="shared" si="1519"/>
        <v>0</v>
      </c>
      <c r="BFS104" s="24">
        <f t="shared" si="1520"/>
        <v>0</v>
      </c>
      <c r="BFX104" s="24">
        <f t="shared" si="1521"/>
        <v>0</v>
      </c>
      <c r="BFY104" s="24">
        <f t="shared" si="1522"/>
        <v>0</v>
      </c>
      <c r="BFZ104" s="24">
        <f t="shared" si="1523"/>
        <v>0</v>
      </c>
      <c r="BGE104" s="24">
        <f t="shared" si="1524"/>
        <v>0</v>
      </c>
      <c r="BGF104" s="24">
        <f t="shared" si="1525"/>
        <v>0</v>
      </c>
      <c r="BGG104" s="24">
        <f t="shared" si="1526"/>
        <v>0</v>
      </c>
      <c r="BGL104" s="24">
        <f t="shared" si="1527"/>
        <v>0</v>
      </c>
      <c r="BGM104" s="24">
        <f t="shared" si="1528"/>
        <v>0</v>
      </c>
      <c r="BGN104" s="24">
        <f t="shared" si="1529"/>
        <v>0</v>
      </c>
      <c r="BGS104" s="24">
        <f t="shared" si="1530"/>
        <v>0</v>
      </c>
      <c r="BGT104" s="24">
        <f t="shared" si="1531"/>
        <v>0</v>
      </c>
      <c r="BGU104" s="24">
        <f t="shared" si="1532"/>
        <v>0</v>
      </c>
      <c r="BGZ104" s="24">
        <f t="shared" si="1533"/>
        <v>0</v>
      </c>
      <c r="BHA104" s="24">
        <f t="shared" si="1534"/>
        <v>0</v>
      </c>
      <c r="BHB104" s="24">
        <f t="shared" si="1535"/>
        <v>0</v>
      </c>
      <c r="BHG104" s="24">
        <f t="shared" si="1536"/>
        <v>0</v>
      </c>
      <c r="BHH104" s="24">
        <f t="shared" si="1537"/>
        <v>0</v>
      </c>
      <c r="BHI104" s="24">
        <f t="shared" si="1538"/>
        <v>0</v>
      </c>
      <c r="BHN104" s="24">
        <f t="shared" si="1539"/>
        <v>0</v>
      </c>
      <c r="BHO104" s="24">
        <f t="shared" si="1540"/>
        <v>0</v>
      </c>
      <c r="BHP104" s="24">
        <f t="shared" si="1541"/>
        <v>0</v>
      </c>
      <c r="BHU104" s="24">
        <f t="shared" si="1542"/>
        <v>0</v>
      </c>
      <c r="BHV104" s="24">
        <f t="shared" si="1543"/>
        <v>0</v>
      </c>
      <c r="BHW104" s="24">
        <f t="shared" si="1544"/>
        <v>0</v>
      </c>
      <c r="BIB104" s="24">
        <f t="shared" si="1545"/>
        <v>0</v>
      </c>
      <c r="BIC104" s="24">
        <f t="shared" si="1546"/>
        <v>0</v>
      </c>
      <c r="BID104" s="24">
        <f t="shared" si="1547"/>
        <v>0</v>
      </c>
      <c r="BII104" s="24">
        <f t="shared" si="1548"/>
        <v>0</v>
      </c>
      <c r="BIJ104" s="24">
        <f t="shared" si="1549"/>
        <v>0</v>
      </c>
      <c r="BIK104" s="24">
        <f t="shared" si="1550"/>
        <v>0</v>
      </c>
      <c r="BIP104" s="24">
        <f t="shared" si="1551"/>
        <v>0</v>
      </c>
      <c r="BIQ104" s="24">
        <f t="shared" si="1552"/>
        <v>0</v>
      </c>
      <c r="BIR104" s="24">
        <f t="shared" si="1553"/>
        <v>0</v>
      </c>
      <c r="BIW104" s="24">
        <f t="shared" si="1554"/>
        <v>0</v>
      </c>
      <c r="BIX104" s="24">
        <f t="shared" si="1555"/>
        <v>0</v>
      </c>
      <c r="BIY104" s="24">
        <f t="shared" si="1556"/>
        <v>0</v>
      </c>
      <c r="BJD104" s="24">
        <f t="shared" si="1557"/>
        <v>0</v>
      </c>
      <c r="BJE104" s="24">
        <f t="shared" si="1558"/>
        <v>0</v>
      </c>
      <c r="BJF104" s="24">
        <f t="shared" si="1559"/>
        <v>0</v>
      </c>
      <c r="BJK104" s="24">
        <f t="shared" si="1560"/>
        <v>0</v>
      </c>
      <c r="BJL104" s="24">
        <f t="shared" si="1561"/>
        <v>0</v>
      </c>
      <c r="BJM104" s="24">
        <f t="shared" si="1562"/>
        <v>0</v>
      </c>
      <c r="BJR104" s="24">
        <f t="shared" si="1563"/>
        <v>0</v>
      </c>
      <c r="BJS104" s="24">
        <f t="shared" si="1564"/>
        <v>0</v>
      </c>
      <c r="BJT104" s="24">
        <f t="shared" si="1565"/>
        <v>0</v>
      </c>
      <c r="BJY104" s="24">
        <f t="shared" si="1566"/>
        <v>0</v>
      </c>
      <c r="BJZ104" s="24">
        <f t="shared" si="1567"/>
        <v>0</v>
      </c>
      <c r="BKA104" s="24">
        <f t="shared" si="1568"/>
        <v>0</v>
      </c>
      <c r="BKF104" s="24">
        <f t="shared" si="1569"/>
        <v>0</v>
      </c>
      <c r="BKG104" s="24">
        <f t="shared" si="1570"/>
        <v>0</v>
      </c>
      <c r="BKH104" s="24">
        <f t="shared" si="1571"/>
        <v>0</v>
      </c>
      <c r="BKM104" s="24">
        <f t="shared" si="1572"/>
        <v>0</v>
      </c>
      <c r="BKN104" s="24">
        <f t="shared" si="1573"/>
        <v>0</v>
      </c>
      <c r="BKO104" s="24">
        <f t="shared" si="1574"/>
        <v>0</v>
      </c>
      <c r="BKT104" s="24">
        <f t="shared" si="1575"/>
        <v>0</v>
      </c>
      <c r="BKU104" s="24">
        <f t="shared" si="1576"/>
        <v>0</v>
      </c>
      <c r="BKV104" s="24">
        <f t="shared" si="1577"/>
        <v>0</v>
      </c>
      <c r="BLA104" s="24">
        <f t="shared" si="1578"/>
        <v>0</v>
      </c>
      <c r="BLB104" s="24">
        <f t="shared" si="1579"/>
        <v>0</v>
      </c>
      <c r="BLC104" s="24">
        <f t="shared" si="1580"/>
        <v>0</v>
      </c>
      <c r="BLH104" s="24">
        <f t="shared" si="1581"/>
        <v>0</v>
      </c>
      <c r="BLI104" s="24">
        <f t="shared" si="1582"/>
        <v>0</v>
      </c>
      <c r="BLJ104" s="24">
        <f t="shared" si="1583"/>
        <v>0</v>
      </c>
      <c r="BLO104" s="24">
        <f t="shared" si="1584"/>
        <v>0</v>
      </c>
      <c r="BLP104" s="24">
        <f t="shared" si="1585"/>
        <v>0</v>
      </c>
      <c r="BLQ104" s="24">
        <f t="shared" si="1586"/>
        <v>0</v>
      </c>
      <c r="BLV104" s="24">
        <f t="shared" si="1587"/>
        <v>0</v>
      </c>
      <c r="BLW104" s="24">
        <f t="shared" si="1588"/>
        <v>0</v>
      </c>
      <c r="BLX104" s="24">
        <f t="shared" si="1589"/>
        <v>0</v>
      </c>
      <c r="BMC104" s="24">
        <f t="shared" si="1590"/>
        <v>0</v>
      </c>
      <c r="BMD104" s="24">
        <f t="shared" si="1591"/>
        <v>0</v>
      </c>
      <c r="BME104" s="24">
        <f t="shared" si="1592"/>
        <v>0</v>
      </c>
      <c r="BMJ104" s="24">
        <f t="shared" si="1593"/>
        <v>0</v>
      </c>
      <c r="BMK104" s="24">
        <f t="shared" si="1594"/>
        <v>0</v>
      </c>
      <c r="BML104" s="24">
        <f t="shared" si="1595"/>
        <v>0</v>
      </c>
      <c r="BMQ104" s="24">
        <f t="shared" si="1596"/>
        <v>0</v>
      </c>
      <c r="BMR104" s="24">
        <f t="shared" si="1597"/>
        <v>0</v>
      </c>
      <c r="BMS104" s="24">
        <f t="shared" si="1598"/>
        <v>0</v>
      </c>
      <c r="BMX104" s="24">
        <f t="shared" si="1599"/>
        <v>0</v>
      </c>
      <c r="BMY104" s="24">
        <f t="shared" si="1600"/>
        <v>0</v>
      </c>
      <c r="BMZ104" s="24">
        <f t="shared" si="1601"/>
        <v>0</v>
      </c>
      <c r="BNE104" s="24">
        <f t="shared" si="1602"/>
        <v>0</v>
      </c>
      <c r="BNF104" s="24">
        <f t="shared" si="1603"/>
        <v>0</v>
      </c>
      <c r="BNG104" s="24">
        <f t="shared" si="1604"/>
        <v>0</v>
      </c>
      <c r="BNL104" s="24">
        <f t="shared" si="1605"/>
        <v>0</v>
      </c>
      <c r="BNM104" s="24">
        <f t="shared" si="1606"/>
        <v>0</v>
      </c>
      <c r="BNN104" s="24">
        <f t="shared" si="1607"/>
        <v>0</v>
      </c>
      <c r="BNS104" s="24">
        <f t="shared" si="1608"/>
        <v>0</v>
      </c>
      <c r="BNT104" s="24">
        <f t="shared" si="1609"/>
        <v>0</v>
      </c>
      <c r="BNU104" s="24">
        <f t="shared" si="1610"/>
        <v>0</v>
      </c>
      <c r="BNZ104" s="24">
        <f t="shared" si="1611"/>
        <v>0</v>
      </c>
      <c r="BOA104" s="24">
        <f t="shared" si="1612"/>
        <v>0</v>
      </c>
      <c r="BOB104" s="24">
        <f t="shared" si="1613"/>
        <v>0</v>
      </c>
      <c r="BOG104" s="24">
        <f t="shared" si="1614"/>
        <v>0</v>
      </c>
      <c r="BOH104" s="24">
        <f t="shared" si="1615"/>
        <v>0</v>
      </c>
      <c r="BOI104" s="24">
        <f t="shared" si="1616"/>
        <v>0</v>
      </c>
      <c r="BON104" s="24">
        <f t="shared" si="1617"/>
        <v>0</v>
      </c>
      <c r="BOO104" s="24">
        <f t="shared" si="1618"/>
        <v>0</v>
      </c>
      <c r="BOP104" s="24">
        <f t="shared" si="1619"/>
        <v>0</v>
      </c>
      <c r="BOU104" s="24">
        <f t="shared" si="1620"/>
        <v>0</v>
      </c>
      <c r="BOV104" s="24">
        <f t="shared" si="1621"/>
        <v>0</v>
      </c>
      <c r="BOW104" s="24">
        <f t="shared" si="1622"/>
        <v>0</v>
      </c>
      <c r="BPB104" s="24">
        <f t="shared" si="1623"/>
        <v>0</v>
      </c>
      <c r="BPC104" s="24">
        <f t="shared" si="1624"/>
        <v>0</v>
      </c>
      <c r="BPD104" s="24">
        <f t="shared" si="1625"/>
        <v>0</v>
      </c>
      <c r="BPI104" s="24">
        <f t="shared" si="1626"/>
        <v>0</v>
      </c>
      <c r="BPJ104" s="24">
        <f t="shared" si="1627"/>
        <v>0</v>
      </c>
      <c r="BPK104" s="24">
        <f t="shared" si="1628"/>
        <v>0</v>
      </c>
      <c r="BPP104" s="24">
        <f t="shared" si="1629"/>
        <v>0</v>
      </c>
      <c r="BPQ104" s="24">
        <f t="shared" si="1630"/>
        <v>0</v>
      </c>
      <c r="BPR104" s="24">
        <f t="shared" si="1631"/>
        <v>0</v>
      </c>
      <c r="BPW104" s="24">
        <f t="shared" si="1632"/>
        <v>0</v>
      </c>
      <c r="BPX104" s="24">
        <f t="shared" si="1633"/>
        <v>0</v>
      </c>
      <c r="BPY104" s="24">
        <f t="shared" si="1634"/>
        <v>0</v>
      </c>
      <c r="BQD104" s="24">
        <f t="shared" si="1635"/>
        <v>0</v>
      </c>
      <c r="BQE104" s="24">
        <f t="shared" si="1636"/>
        <v>0</v>
      </c>
      <c r="BQF104" s="24">
        <f t="shared" si="1637"/>
        <v>0</v>
      </c>
      <c r="BQK104" s="24">
        <f t="shared" si="1638"/>
        <v>0</v>
      </c>
      <c r="BQL104" s="24">
        <f t="shared" si="1639"/>
        <v>0</v>
      </c>
      <c r="BQM104" s="24">
        <f t="shared" si="1640"/>
        <v>0</v>
      </c>
      <c r="BQR104" s="24">
        <f t="shared" si="1641"/>
        <v>0</v>
      </c>
      <c r="BQS104" s="24">
        <f t="shared" si="1642"/>
        <v>0</v>
      </c>
      <c r="BQT104" s="24">
        <f t="shared" si="1643"/>
        <v>0</v>
      </c>
      <c r="BQY104" s="24">
        <f t="shared" si="1644"/>
        <v>0</v>
      </c>
      <c r="BQZ104" s="24">
        <f t="shared" si="1645"/>
        <v>0</v>
      </c>
      <c r="BRA104" s="24">
        <f t="shared" si="1646"/>
        <v>0</v>
      </c>
      <c r="BRF104" s="24">
        <f t="shared" si="1647"/>
        <v>0</v>
      </c>
      <c r="BRG104" s="24">
        <f t="shared" si="1648"/>
        <v>0</v>
      </c>
      <c r="BRH104" s="24">
        <f t="shared" si="1649"/>
        <v>0</v>
      </c>
      <c r="BRM104" s="24">
        <f t="shared" si="1650"/>
        <v>0</v>
      </c>
      <c r="BRN104" s="24">
        <f t="shared" si="1651"/>
        <v>0</v>
      </c>
      <c r="BRO104" s="24">
        <f t="shared" si="1652"/>
        <v>0</v>
      </c>
      <c r="BRT104" s="24">
        <f t="shared" si="1653"/>
        <v>0</v>
      </c>
      <c r="BRU104" s="24">
        <f t="shared" si="1654"/>
        <v>0</v>
      </c>
      <c r="BRV104" s="24">
        <f t="shared" si="1655"/>
        <v>0</v>
      </c>
      <c r="BSA104" s="24">
        <f t="shared" si="1656"/>
        <v>0</v>
      </c>
      <c r="BSB104" s="24">
        <f t="shared" si="1657"/>
        <v>0</v>
      </c>
      <c r="BSC104" s="24">
        <f t="shared" si="1658"/>
        <v>0</v>
      </c>
      <c r="BSH104" s="24">
        <f t="shared" si="1659"/>
        <v>0</v>
      </c>
      <c r="BSI104" s="24">
        <f t="shared" si="1660"/>
        <v>0</v>
      </c>
      <c r="BSJ104" s="24">
        <f t="shared" si="1661"/>
        <v>0</v>
      </c>
      <c r="BSO104" s="24">
        <f t="shared" si="1662"/>
        <v>0</v>
      </c>
      <c r="BSP104" s="24">
        <f t="shared" si="1663"/>
        <v>0</v>
      </c>
      <c r="BSQ104" s="24">
        <f t="shared" si="1664"/>
        <v>0</v>
      </c>
      <c r="BSV104" s="24">
        <f t="shared" si="1665"/>
        <v>0</v>
      </c>
      <c r="BSW104" s="24">
        <f t="shared" si="1666"/>
        <v>0</v>
      </c>
      <c r="BSX104" s="24">
        <f t="shared" si="1667"/>
        <v>0</v>
      </c>
      <c r="BTC104" s="24">
        <f t="shared" si="1668"/>
        <v>0</v>
      </c>
      <c r="BTD104" s="24">
        <f t="shared" si="1669"/>
        <v>0</v>
      </c>
      <c r="BTE104" s="24">
        <f t="shared" si="1670"/>
        <v>0</v>
      </c>
      <c r="BTJ104" s="24">
        <f t="shared" si="1671"/>
        <v>0</v>
      </c>
      <c r="BTK104" s="24">
        <f t="shared" si="1672"/>
        <v>0</v>
      </c>
      <c r="BTL104" s="24">
        <f t="shared" si="1673"/>
        <v>0</v>
      </c>
      <c r="BTQ104" s="24">
        <f t="shared" si="1674"/>
        <v>0</v>
      </c>
      <c r="BTR104" s="24">
        <f t="shared" si="1675"/>
        <v>0</v>
      </c>
      <c r="BTS104" s="24">
        <f t="shared" si="1676"/>
        <v>0</v>
      </c>
      <c r="BTX104" s="24">
        <f t="shared" si="1677"/>
        <v>0</v>
      </c>
      <c r="BTY104" s="24">
        <f t="shared" si="1678"/>
        <v>0</v>
      </c>
      <c r="BTZ104" s="24">
        <f t="shared" si="1679"/>
        <v>0</v>
      </c>
      <c r="BUE104" s="24">
        <f t="shared" si="1680"/>
        <v>0</v>
      </c>
      <c r="BUF104" s="24">
        <f t="shared" si="1681"/>
        <v>0</v>
      </c>
      <c r="BUG104" s="24">
        <f t="shared" si="1682"/>
        <v>0</v>
      </c>
      <c r="BUL104" s="24">
        <f t="shared" si="1683"/>
        <v>0</v>
      </c>
      <c r="BUM104" s="24">
        <f t="shared" si="1684"/>
        <v>0</v>
      </c>
      <c r="BUN104" s="24">
        <f t="shared" si="1685"/>
        <v>0</v>
      </c>
      <c r="BUS104" s="24">
        <f t="shared" si="1686"/>
        <v>0</v>
      </c>
      <c r="BUT104" s="24">
        <f t="shared" si="1687"/>
        <v>0</v>
      </c>
      <c r="BUU104" s="24">
        <f t="shared" si="1688"/>
        <v>0</v>
      </c>
      <c r="BUZ104" s="24">
        <f t="shared" si="1689"/>
        <v>0</v>
      </c>
      <c r="BVA104" s="24">
        <f t="shared" si="1690"/>
        <v>0</v>
      </c>
      <c r="BVB104" s="24">
        <f t="shared" si="1691"/>
        <v>0</v>
      </c>
      <c r="BVG104" s="24">
        <f t="shared" si="1692"/>
        <v>0</v>
      </c>
      <c r="BVH104" s="24">
        <f t="shared" si="1693"/>
        <v>0</v>
      </c>
      <c r="BVI104" s="24">
        <f t="shared" si="1694"/>
        <v>0</v>
      </c>
      <c r="BVN104" s="24">
        <f t="shared" si="1695"/>
        <v>0</v>
      </c>
      <c r="BVO104" s="24">
        <f t="shared" si="1696"/>
        <v>0</v>
      </c>
      <c r="BVP104" s="24">
        <f t="shared" si="1697"/>
        <v>0</v>
      </c>
      <c r="BVU104" s="24">
        <f t="shared" si="1698"/>
        <v>0</v>
      </c>
      <c r="BVV104" s="24">
        <f t="shared" si="1699"/>
        <v>0</v>
      </c>
      <c r="BVW104" s="24">
        <f t="shared" si="1700"/>
        <v>0</v>
      </c>
      <c r="BVX104"/>
      <c r="BVY104"/>
      <c r="BVZ104"/>
      <c r="BWA104"/>
      <c r="BWB104" s="24">
        <f t="shared" si="1701"/>
        <v>0</v>
      </c>
      <c r="BWC104" s="24">
        <f t="shared" si="1702"/>
        <v>0</v>
      </c>
      <c r="BWD104" s="24">
        <f t="shared" si="1703"/>
        <v>0</v>
      </c>
      <c r="BWI104" s="24">
        <f t="shared" si="1704"/>
        <v>0</v>
      </c>
      <c r="BWJ104" s="24">
        <f t="shared" si="1705"/>
        <v>0</v>
      </c>
      <c r="BWK104" s="24">
        <f t="shared" si="1706"/>
        <v>0</v>
      </c>
      <c r="BWP104" s="24">
        <f t="shared" si="1707"/>
        <v>0</v>
      </c>
      <c r="BWQ104" s="24">
        <f t="shared" si="1708"/>
        <v>0</v>
      </c>
      <c r="BWR104" s="24">
        <f t="shared" si="1709"/>
        <v>0</v>
      </c>
      <c r="BWW104" s="24">
        <f t="shared" si="1710"/>
        <v>0</v>
      </c>
      <c r="BWX104" s="24">
        <f t="shared" si="1711"/>
        <v>0</v>
      </c>
      <c r="BWY104" s="24">
        <f t="shared" si="1712"/>
        <v>0</v>
      </c>
      <c r="BXD104" s="24">
        <f t="shared" si="1713"/>
        <v>0</v>
      </c>
      <c r="BXE104" s="24">
        <f t="shared" si="1714"/>
        <v>0</v>
      </c>
      <c r="BXF104" s="24">
        <f t="shared" si="1715"/>
        <v>0</v>
      </c>
      <c r="BXK104" s="24">
        <f t="shared" si="1716"/>
        <v>0</v>
      </c>
      <c r="BXL104" s="24">
        <f t="shared" si="1717"/>
        <v>0</v>
      </c>
      <c r="BXM104" s="24">
        <f t="shared" si="1718"/>
        <v>0</v>
      </c>
      <c r="BXR104" s="24">
        <f t="shared" si="1719"/>
        <v>0</v>
      </c>
      <c r="BXS104" s="24">
        <f t="shared" si="1720"/>
        <v>0</v>
      </c>
      <c r="BXT104" s="24">
        <f t="shared" si="1721"/>
        <v>0</v>
      </c>
      <c r="BXY104" s="24">
        <f t="shared" si="1722"/>
        <v>0</v>
      </c>
      <c r="BXZ104" s="24">
        <f t="shared" si="1723"/>
        <v>0</v>
      </c>
      <c r="BYA104" s="24">
        <f t="shared" si="1724"/>
        <v>0</v>
      </c>
      <c r="BYF104" s="24">
        <f t="shared" si="1725"/>
        <v>0</v>
      </c>
      <c r="BYG104" s="24">
        <f t="shared" si="1726"/>
        <v>0</v>
      </c>
      <c r="BYH104" s="24">
        <f t="shared" si="1727"/>
        <v>0</v>
      </c>
      <c r="BYM104" s="24">
        <f t="shared" si="1728"/>
        <v>0</v>
      </c>
      <c r="BYN104" s="24">
        <f t="shared" si="1729"/>
        <v>0</v>
      </c>
      <c r="BYO104" s="24">
        <f t="shared" si="1730"/>
        <v>0</v>
      </c>
      <c r="BYT104" s="24">
        <f t="shared" si="1731"/>
        <v>0</v>
      </c>
      <c r="BYU104" s="24">
        <f t="shared" si="1732"/>
        <v>0</v>
      </c>
      <c r="BYV104" s="24">
        <f t="shared" si="1733"/>
        <v>0</v>
      </c>
    </row>
    <row r="105" spans="6:1023 1028:2024" x14ac:dyDescent="0.3">
      <c r="F105" s="82">
        <f t="shared" si="1734"/>
        <v>0</v>
      </c>
      <c r="G105" s="82">
        <f t="shared" si="1735"/>
        <v>0</v>
      </c>
      <c r="H105" s="82">
        <f t="shared" si="1736"/>
        <v>0</v>
      </c>
      <c r="M105" s="15">
        <f t="shared" si="870"/>
        <v>0</v>
      </c>
      <c r="N105" s="15">
        <f t="shared" si="871"/>
        <v>0</v>
      </c>
      <c r="O105" s="15">
        <f t="shared" si="872"/>
        <v>0</v>
      </c>
      <c r="T105" s="15">
        <f t="shared" si="873"/>
        <v>0</v>
      </c>
      <c r="U105" s="15">
        <f t="shared" si="874"/>
        <v>0</v>
      </c>
      <c r="V105" s="15">
        <f t="shared" si="875"/>
        <v>0</v>
      </c>
      <c r="AA105" s="15">
        <f t="shared" si="876"/>
        <v>0</v>
      </c>
      <c r="AB105" s="15">
        <f t="shared" si="877"/>
        <v>0</v>
      </c>
      <c r="AC105" s="15">
        <f t="shared" si="878"/>
        <v>0</v>
      </c>
      <c r="AH105" s="15">
        <f t="shared" si="879"/>
        <v>0</v>
      </c>
      <c r="AI105" s="15">
        <f t="shared" si="880"/>
        <v>0</v>
      </c>
      <c r="AJ105" s="15">
        <f t="shared" si="881"/>
        <v>0</v>
      </c>
      <c r="AO105" s="15">
        <f t="shared" si="882"/>
        <v>0</v>
      </c>
      <c r="AP105" s="15">
        <f t="shared" si="883"/>
        <v>0</v>
      </c>
      <c r="AQ105" s="15">
        <f t="shared" si="884"/>
        <v>0</v>
      </c>
      <c r="AV105" s="15">
        <f t="shared" si="885"/>
        <v>0</v>
      </c>
      <c r="AW105" s="15">
        <f t="shared" si="886"/>
        <v>0</v>
      </c>
      <c r="AX105" s="15">
        <f t="shared" si="887"/>
        <v>0</v>
      </c>
      <c r="BC105" s="15">
        <f t="shared" si="888"/>
        <v>0</v>
      </c>
      <c r="BD105" s="15">
        <f t="shared" si="889"/>
        <v>0</v>
      </c>
      <c r="BE105" s="15">
        <f t="shared" si="890"/>
        <v>0</v>
      </c>
      <c r="BJ105" s="15">
        <f t="shared" si="891"/>
        <v>0</v>
      </c>
      <c r="BK105" s="15">
        <f t="shared" si="892"/>
        <v>0</v>
      </c>
      <c r="BL105" s="15">
        <f t="shared" si="893"/>
        <v>0</v>
      </c>
      <c r="BQ105" s="15">
        <f t="shared" si="894"/>
        <v>0</v>
      </c>
      <c r="BR105" s="15">
        <f t="shared" si="895"/>
        <v>0</v>
      </c>
      <c r="BS105" s="15">
        <f t="shared" si="896"/>
        <v>0</v>
      </c>
      <c r="BX105" s="15">
        <f t="shared" si="897"/>
        <v>0</v>
      </c>
      <c r="BY105" s="15">
        <f t="shared" si="898"/>
        <v>0</v>
      </c>
      <c r="BZ105" s="15">
        <f t="shared" si="899"/>
        <v>0</v>
      </c>
      <c r="CE105" s="15">
        <f t="shared" si="900"/>
        <v>0</v>
      </c>
      <c r="CF105" s="15">
        <f t="shared" si="901"/>
        <v>0</v>
      </c>
      <c r="CG105" s="15">
        <f t="shared" si="902"/>
        <v>0</v>
      </c>
      <c r="CL105" s="30">
        <f t="shared" si="903"/>
        <v>0</v>
      </c>
      <c r="CM105" s="30">
        <f t="shared" si="904"/>
        <v>0</v>
      </c>
      <c r="CN105" s="54">
        <f t="shared" si="905"/>
        <v>0</v>
      </c>
      <c r="CS105" s="30">
        <f t="shared" si="906"/>
        <v>0</v>
      </c>
      <c r="CT105" s="30">
        <f t="shared" si="907"/>
        <v>0</v>
      </c>
      <c r="CU105" s="54">
        <f t="shared" si="908"/>
        <v>0</v>
      </c>
      <c r="CZ105" s="30">
        <f t="shared" si="909"/>
        <v>0</v>
      </c>
      <c r="DA105" s="30">
        <f t="shared" si="910"/>
        <v>0</v>
      </c>
      <c r="DB105" s="54">
        <f t="shared" si="911"/>
        <v>0</v>
      </c>
      <c r="DG105" s="30">
        <f t="shared" si="912"/>
        <v>0</v>
      </c>
      <c r="DH105" s="30">
        <f t="shared" si="913"/>
        <v>0</v>
      </c>
      <c r="DI105" s="54">
        <f t="shared" si="914"/>
        <v>0</v>
      </c>
      <c r="DN105" s="30">
        <f t="shared" si="915"/>
        <v>0</v>
      </c>
      <c r="DO105" s="30">
        <f t="shared" si="916"/>
        <v>0</v>
      </c>
      <c r="DP105" s="54">
        <f t="shared" si="917"/>
        <v>0</v>
      </c>
      <c r="DU105" s="30">
        <f t="shared" si="918"/>
        <v>0</v>
      </c>
      <c r="DV105" s="30">
        <f t="shared" si="919"/>
        <v>0</v>
      </c>
      <c r="DW105" s="54">
        <f t="shared" si="920"/>
        <v>0</v>
      </c>
      <c r="EB105" s="30">
        <f t="shared" si="921"/>
        <v>0</v>
      </c>
      <c r="EC105" s="30">
        <f t="shared" si="922"/>
        <v>0</v>
      </c>
      <c r="ED105" s="54">
        <f t="shared" si="923"/>
        <v>0</v>
      </c>
      <c r="EI105" s="30">
        <f t="shared" si="924"/>
        <v>0</v>
      </c>
      <c r="EJ105" s="30">
        <f t="shared" si="925"/>
        <v>0</v>
      </c>
      <c r="EK105" s="54">
        <f t="shared" si="926"/>
        <v>0</v>
      </c>
      <c r="EP105" s="30">
        <f t="shared" si="927"/>
        <v>0</v>
      </c>
      <c r="EQ105" s="30">
        <f t="shared" si="928"/>
        <v>0</v>
      </c>
      <c r="ER105" s="54">
        <f t="shared" si="929"/>
        <v>0</v>
      </c>
      <c r="EW105" s="30">
        <f t="shared" si="930"/>
        <v>0</v>
      </c>
      <c r="EX105" s="30">
        <f t="shared" si="931"/>
        <v>0</v>
      </c>
      <c r="EY105" s="54">
        <f t="shared" si="932"/>
        <v>0</v>
      </c>
      <c r="FD105" s="30">
        <f t="shared" si="933"/>
        <v>0</v>
      </c>
      <c r="FE105" s="30">
        <f t="shared" si="934"/>
        <v>0</v>
      </c>
      <c r="FF105" s="54">
        <f t="shared" si="935"/>
        <v>0</v>
      </c>
      <c r="FK105" s="30">
        <f t="shared" si="936"/>
        <v>0</v>
      </c>
      <c r="FL105" s="30">
        <f t="shared" si="937"/>
        <v>0</v>
      </c>
      <c r="FM105" s="54">
        <f t="shared" si="938"/>
        <v>0</v>
      </c>
      <c r="FR105" s="30">
        <f t="shared" si="939"/>
        <v>0</v>
      </c>
      <c r="FS105" s="30">
        <f t="shared" si="940"/>
        <v>0</v>
      </c>
      <c r="FT105" s="54">
        <f t="shared" si="941"/>
        <v>0</v>
      </c>
      <c r="FY105" s="30">
        <f t="shared" si="942"/>
        <v>0</v>
      </c>
      <c r="FZ105" s="30">
        <f t="shared" si="943"/>
        <v>0</v>
      </c>
      <c r="GA105" s="54">
        <f t="shared" si="944"/>
        <v>0</v>
      </c>
      <c r="GF105" s="30">
        <f t="shared" si="945"/>
        <v>0</v>
      </c>
      <c r="GG105" s="30">
        <f t="shared" si="946"/>
        <v>0</v>
      </c>
      <c r="GH105" s="54">
        <f t="shared" si="947"/>
        <v>0</v>
      </c>
      <c r="GM105" s="30">
        <f t="shared" si="948"/>
        <v>0</v>
      </c>
      <c r="GN105" s="30">
        <f t="shared" si="949"/>
        <v>0</v>
      </c>
      <c r="GO105" s="54">
        <f t="shared" si="950"/>
        <v>0</v>
      </c>
      <c r="GT105" s="30">
        <f t="shared" si="951"/>
        <v>0</v>
      </c>
      <c r="GU105" s="30">
        <f t="shared" si="952"/>
        <v>0</v>
      </c>
      <c r="GV105" s="54">
        <f t="shared" si="953"/>
        <v>0</v>
      </c>
      <c r="HA105" s="30">
        <f t="shared" si="954"/>
        <v>0</v>
      </c>
      <c r="HB105" s="30">
        <f t="shared" si="955"/>
        <v>0</v>
      </c>
      <c r="HC105" s="54">
        <f t="shared" si="956"/>
        <v>0</v>
      </c>
      <c r="HH105" s="30">
        <f t="shared" si="957"/>
        <v>0</v>
      </c>
      <c r="HI105" s="30">
        <f t="shared" si="958"/>
        <v>0</v>
      </c>
      <c r="HJ105" s="54">
        <f t="shared" si="959"/>
        <v>0</v>
      </c>
      <c r="HO105" s="30">
        <f t="shared" si="960"/>
        <v>0</v>
      </c>
      <c r="HP105" s="30">
        <f t="shared" si="961"/>
        <v>0</v>
      </c>
      <c r="HQ105" s="54">
        <f t="shared" si="962"/>
        <v>0</v>
      </c>
      <c r="HV105" s="30">
        <f t="shared" si="963"/>
        <v>0</v>
      </c>
      <c r="HW105" s="30">
        <f t="shared" si="964"/>
        <v>0</v>
      </c>
      <c r="HX105" s="54">
        <f t="shared" si="965"/>
        <v>0</v>
      </c>
      <c r="IC105" s="30">
        <f t="shared" si="966"/>
        <v>0</v>
      </c>
      <c r="ID105" s="30">
        <f t="shared" si="967"/>
        <v>0</v>
      </c>
      <c r="IE105" s="54">
        <f t="shared" si="968"/>
        <v>0</v>
      </c>
      <c r="IJ105" s="30">
        <f t="shared" si="969"/>
        <v>0</v>
      </c>
      <c r="IK105" s="30">
        <f t="shared" si="970"/>
        <v>0</v>
      </c>
      <c r="IL105" s="54">
        <f t="shared" si="971"/>
        <v>0</v>
      </c>
      <c r="IQ105" s="30">
        <f t="shared" si="972"/>
        <v>0</v>
      </c>
      <c r="IR105" s="30">
        <f t="shared" si="973"/>
        <v>0</v>
      </c>
      <c r="IS105" s="54">
        <f t="shared" si="974"/>
        <v>0</v>
      </c>
      <c r="IX105" s="30">
        <f t="shared" si="975"/>
        <v>0</v>
      </c>
      <c r="IY105" s="30">
        <f t="shared" si="976"/>
        <v>0</v>
      </c>
      <c r="IZ105" s="54">
        <f t="shared" si="977"/>
        <v>0</v>
      </c>
      <c r="JE105" s="15">
        <f t="shared" si="978"/>
        <v>0</v>
      </c>
      <c r="JF105" s="15">
        <f t="shared" si="979"/>
        <v>0</v>
      </c>
      <c r="JG105" s="15">
        <f t="shared" si="980"/>
        <v>0</v>
      </c>
      <c r="JL105" s="24">
        <f t="shared" si="981"/>
        <v>0</v>
      </c>
      <c r="JM105" s="24">
        <f t="shared" si="982"/>
        <v>0</v>
      </c>
      <c r="JN105" s="24">
        <f t="shared" si="983"/>
        <v>0</v>
      </c>
      <c r="JS105" s="24">
        <f t="shared" si="984"/>
        <v>0</v>
      </c>
      <c r="JT105" s="24">
        <f t="shared" si="985"/>
        <v>0</v>
      </c>
      <c r="JU105" s="24">
        <f t="shared" si="986"/>
        <v>0</v>
      </c>
      <c r="JZ105" s="24">
        <f t="shared" si="987"/>
        <v>0</v>
      </c>
      <c r="KA105" s="24">
        <f t="shared" si="988"/>
        <v>0</v>
      </c>
      <c r="KB105" s="24">
        <f t="shared" si="989"/>
        <v>0</v>
      </c>
      <c r="KG105" s="24">
        <f t="shared" si="990"/>
        <v>0</v>
      </c>
      <c r="KH105" s="24">
        <f t="shared" si="991"/>
        <v>0</v>
      </c>
      <c r="KI105" s="24">
        <f t="shared" si="992"/>
        <v>0</v>
      </c>
      <c r="KN105" s="24">
        <f t="shared" si="993"/>
        <v>0</v>
      </c>
      <c r="KO105" s="24">
        <f t="shared" si="994"/>
        <v>0</v>
      </c>
      <c r="KP105" s="24">
        <f t="shared" si="995"/>
        <v>0</v>
      </c>
      <c r="KU105" s="24">
        <f t="shared" si="996"/>
        <v>0</v>
      </c>
      <c r="KV105" s="24">
        <f t="shared" si="997"/>
        <v>0</v>
      </c>
      <c r="KW105" s="24">
        <f t="shared" si="998"/>
        <v>0</v>
      </c>
      <c r="LB105" s="24">
        <f t="shared" si="999"/>
        <v>0</v>
      </c>
      <c r="LC105" s="24">
        <f t="shared" si="1000"/>
        <v>0</v>
      </c>
      <c r="LD105" s="24">
        <f t="shared" si="1001"/>
        <v>0</v>
      </c>
      <c r="LI105" s="24">
        <f t="shared" si="1002"/>
        <v>0</v>
      </c>
      <c r="LJ105" s="24">
        <f t="shared" si="1003"/>
        <v>0</v>
      </c>
      <c r="LK105" s="24">
        <f t="shared" si="1004"/>
        <v>0</v>
      </c>
      <c r="LP105" s="24">
        <f t="shared" si="1005"/>
        <v>0</v>
      </c>
      <c r="LQ105" s="24">
        <f t="shared" si="1006"/>
        <v>0</v>
      </c>
      <c r="LR105" s="24">
        <f t="shared" si="1007"/>
        <v>0</v>
      </c>
      <c r="LW105" s="24">
        <f t="shared" si="1008"/>
        <v>0</v>
      </c>
      <c r="LX105" s="24">
        <f t="shared" si="1009"/>
        <v>0</v>
      </c>
      <c r="LY105" s="24">
        <f t="shared" si="1010"/>
        <v>0</v>
      </c>
      <c r="MD105" s="24">
        <f t="shared" si="1011"/>
        <v>0</v>
      </c>
      <c r="ME105" s="24">
        <f t="shared" si="1012"/>
        <v>0</v>
      </c>
      <c r="MF105" s="24">
        <f t="shared" si="1013"/>
        <v>0</v>
      </c>
      <c r="MK105" s="24">
        <f t="shared" si="1014"/>
        <v>0</v>
      </c>
      <c r="ML105" s="24">
        <f t="shared" si="1015"/>
        <v>0</v>
      </c>
      <c r="MM105" s="24">
        <f t="shared" si="1016"/>
        <v>0</v>
      </c>
      <c r="MR105" s="24">
        <f t="shared" si="1017"/>
        <v>0</v>
      </c>
      <c r="MS105" s="24">
        <f t="shared" si="1018"/>
        <v>0</v>
      </c>
      <c r="MT105" s="24">
        <f t="shared" si="1019"/>
        <v>0</v>
      </c>
      <c r="MY105" s="24">
        <f t="shared" si="1020"/>
        <v>0</v>
      </c>
      <c r="MZ105" s="24">
        <f t="shared" si="1021"/>
        <v>0</v>
      </c>
      <c r="NA105" s="24">
        <f t="shared" si="1022"/>
        <v>0</v>
      </c>
      <c r="NF105" s="24">
        <f t="shared" si="1023"/>
        <v>0</v>
      </c>
      <c r="NG105" s="24">
        <f t="shared" si="1024"/>
        <v>0</v>
      </c>
      <c r="NH105" s="24">
        <f t="shared" si="1025"/>
        <v>0</v>
      </c>
      <c r="NM105" s="24">
        <f t="shared" si="1026"/>
        <v>0</v>
      </c>
      <c r="NN105" s="24">
        <f t="shared" si="1027"/>
        <v>0</v>
      </c>
      <c r="NO105" s="24">
        <f t="shared" si="1028"/>
        <v>0</v>
      </c>
      <c r="NT105" s="24">
        <f t="shared" si="1029"/>
        <v>0</v>
      </c>
      <c r="NU105" s="24">
        <f t="shared" si="1030"/>
        <v>0</v>
      </c>
      <c r="NV105" s="24">
        <f t="shared" si="1031"/>
        <v>0</v>
      </c>
      <c r="OA105" s="24">
        <f t="shared" si="1032"/>
        <v>0</v>
      </c>
      <c r="OB105" s="24">
        <f t="shared" si="1033"/>
        <v>0</v>
      </c>
      <c r="OC105" s="24">
        <f t="shared" si="1034"/>
        <v>0</v>
      </c>
      <c r="OH105" s="24">
        <f t="shared" si="1035"/>
        <v>0</v>
      </c>
      <c r="OI105" s="24">
        <f t="shared" si="1036"/>
        <v>0</v>
      </c>
      <c r="OJ105" s="24">
        <f t="shared" si="1037"/>
        <v>0</v>
      </c>
      <c r="OO105" s="24">
        <f t="shared" si="1038"/>
        <v>0</v>
      </c>
      <c r="OP105" s="24">
        <f t="shared" si="1039"/>
        <v>0</v>
      </c>
      <c r="OQ105" s="24">
        <f t="shared" si="1040"/>
        <v>0</v>
      </c>
      <c r="OV105" s="24">
        <f t="shared" si="1041"/>
        <v>0</v>
      </c>
      <c r="OW105" s="24">
        <f t="shared" si="1042"/>
        <v>0</v>
      </c>
      <c r="OX105" s="24">
        <f t="shared" si="1043"/>
        <v>0</v>
      </c>
      <c r="PC105" s="24">
        <f t="shared" si="1044"/>
        <v>0</v>
      </c>
      <c r="PD105" s="24">
        <f t="shared" si="1045"/>
        <v>0</v>
      </c>
      <c r="PE105" s="24">
        <f t="shared" si="1046"/>
        <v>0</v>
      </c>
      <c r="PJ105" s="24">
        <f t="shared" si="1047"/>
        <v>0</v>
      </c>
      <c r="PK105" s="24">
        <f t="shared" si="1048"/>
        <v>0</v>
      </c>
      <c r="PL105" s="24">
        <f t="shared" si="1049"/>
        <v>0</v>
      </c>
      <c r="PQ105" s="24">
        <f t="shared" si="1050"/>
        <v>0</v>
      </c>
      <c r="PR105" s="24">
        <f t="shared" si="1051"/>
        <v>0</v>
      </c>
      <c r="PS105" s="24">
        <f t="shared" si="1052"/>
        <v>0</v>
      </c>
      <c r="PX105" s="24">
        <f t="shared" si="1053"/>
        <v>0</v>
      </c>
      <c r="PY105" s="24">
        <f t="shared" si="1054"/>
        <v>0</v>
      </c>
      <c r="PZ105" s="24">
        <f t="shared" si="1055"/>
        <v>0</v>
      </c>
      <c r="QE105" s="24">
        <f t="shared" si="1056"/>
        <v>0</v>
      </c>
      <c r="QF105" s="24">
        <f t="shared" si="1057"/>
        <v>0</v>
      </c>
      <c r="QG105" s="24">
        <f t="shared" si="1058"/>
        <v>0</v>
      </c>
      <c r="QL105" s="24">
        <f t="shared" si="1059"/>
        <v>0</v>
      </c>
      <c r="QM105" s="24">
        <f t="shared" si="1060"/>
        <v>0</v>
      </c>
      <c r="QN105" s="24">
        <f t="shared" si="1061"/>
        <v>0</v>
      </c>
      <c r="QS105" s="24">
        <f t="shared" si="1062"/>
        <v>0</v>
      </c>
      <c r="QT105" s="24">
        <f t="shared" si="1063"/>
        <v>0</v>
      </c>
      <c r="QU105" s="24">
        <f t="shared" si="1064"/>
        <v>0</v>
      </c>
      <c r="QZ105" s="24">
        <f t="shared" si="1065"/>
        <v>0</v>
      </c>
      <c r="RA105" s="24">
        <f t="shared" si="1066"/>
        <v>0</v>
      </c>
      <c r="RB105" s="24">
        <f t="shared" si="1067"/>
        <v>0</v>
      </c>
      <c r="RG105" s="24">
        <f t="shared" si="1068"/>
        <v>0</v>
      </c>
      <c r="RH105" s="24">
        <f t="shared" si="1069"/>
        <v>0</v>
      </c>
      <c r="RI105" s="24">
        <f t="shared" si="1070"/>
        <v>0</v>
      </c>
      <c r="RN105" s="24">
        <f t="shared" si="1071"/>
        <v>0</v>
      </c>
      <c r="RO105" s="24">
        <f t="shared" si="1072"/>
        <v>0</v>
      </c>
      <c r="RP105" s="24">
        <f t="shared" si="1073"/>
        <v>0</v>
      </c>
      <c r="RU105" s="24">
        <f t="shared" si="1074"/>
        <v>0</v>
      </c>
      <c r="RV105" s="24">
        <f t="shared" si="1075"/>
        <v>0</v>
      </c>
      <c r="RW105" s="24">
        <f t="shared" si="1076"/>
        <v>0</v>
      </c>
      <c r="SB105" s="24">
        <f t="shared" si="1077"/>
        <v>0</v>
      </c>
      <c r="SC105" s="24">
        <f t="shared" si="1078"/>
        <v>0</v>
      </c>
      <c r="SD105" s="24">
        <f t="shared" si="1079"/>
        <v>0</v>
      </c>
      <c r="SI105" s="24">
        <f t="shared" si="1080"/>
        <v>0</v>
      </c>
      <c r="SJ105" s="24">
        <f t="shared" si="1081"/>
        <v>0</v>
      </c>
      <c r="SK105" s="24">
        <f t="shared" si="1082"/>
        <v>0</v>
      </c>
      <c r="SP105" s="24">
        <f t="shared" si="1083"/>
        <v>0</v>
      </c>
      <c r="SQ105" s="24">
        <f t="shared" si="1084"/>
        <v>0</v>
      </c>
      <c r="SR105" s="24">
        <f t="shared" si="1085"/>
        <v>0</v>
      </c>
      <c r="SW105" s="24">
        <f t="shared" si="1086"/>
        <v>0</v>
      </c>
      <c r="SX105" s="24">
        <f t="shared" si="1087"/>
        <v>0</v>
      </c>
      <c r="SY105" s="24">
        <f t="shared" si="1088"/>
        <v>0</v>
      </c>
      <c r="TD105" s="24">
        <f t="shared" si="1089"/>
        <v>0</v>
      </c>
      <c r="TE105" s="24">
        <f t="shared" si="1090"/>
        <v>0</v>
      </c>
      <c r="TF105" s="24">
        <f t="shared" si="1091"/>
        <v>0</v>
      </c>
      <c r="TK105" s="24">
        <f t="shared" si="1092"/>
        <v>0</v>
      </c>
      <c r="TL105" s="24">
        <f t="shared" si="1093"/>
        <v>0</v>
      </c>
      <c r="TM105" s="24">
        <f t="shared" si="1094"/>
        <v>0</v>
      </c>
      <c r="TR105" s="24">
        <f t="shared" si="1095"/>
        <v>0</v>
      </c>
      <c r="TS105" s="24">
        <f t="shared" si="1096"/>
        <v>0</v>
      </c>
      <c r="TT105" s="24">
        <f t="shared" si="1097"/>
        <v>0</v>
      </c>
      <c r="TY105" s="24">
        <f t="shared" si="1098"/>
        <v>0</v>
      </c>
      <c r="TZ105" s="24">
        <f t="shared" si="1099"/>
        <v>0</v>
      </c>
      <c r="UA105" s="24">
        <f t="shared" si="1100"/>
        <v>0</v>
      </c>
      <c r="UF105" s="24">
        <f t="shared" si="1101"/>
        <v>0</v>
      </c>
      <c r="UG105" s="24">
        <f t="shared" si="1102"/>
        <v>0</v>
      </c>
      <c r="UH105" s="24">
        <f t="shared" si="1103"/>
        <v>0</v>
      </c>
      <c r="UM105" s="24">
        <f t="shared" si="1104"/>
        <v>0</v>
      </c>
      <c r="UN105" s="24">
        <f t="shared" si="1105"/>
        <v>0</v>
      </c>
      <c r="UO105" s="24">
        <f t="shared" si="1106"/>
        <v>0</v>
      </c>
      <c r="UT105" s="24">
        <f t="shared" si="1107"/>
        <v>0</v>
      </c>
      <c r="UU105" s="24">
        <f t="shared" si="1108"/>
        <v>0</v>
      </c>
      <c r="UV105" s="24">
        <f t="shared" si="1109"/>
        <v>0</v>
      </c>
      <c r="VA105" s="24">
        <f t="shared" si="1110"/>
        <v>0</v>
      </c>
      <c r="VB105" s="24">
        <f t="shared" si="1111"/>
        <v>0</v>
      </c>
      <c r="VC105" s="24">
        <f t="shared" si="1112"/>
        <v>0</v>
      </c>
      <c r="VH105" s="24">
        <f t="shared" si="1113"/>
        <v>0</v>
      </c>
      <c r="VI105" s="24">
        <f t="shared" si="1114"/>
        <v>0</v>
      </c>
      <c r="VJ105" s="24">
        <f t="shared" si="1115"/>
        <v>0</v>
      </c>
      <c r="VO105" s="24">
        <f t="shared" si="1116"/>
        <v>0</v>
      </c>
      <c r="VP105" s="24">
        <f t="shared" si="1117"/>
        <v>0</v>
      </c>
      <c r="VQ105" s="24">
        <f t="shared" si="1118"/>
        <v>0</v>
      </c>
      <c r="VV105" s="24">
        <f t="shared" si="1119"/>
        <v>0</v>
      </c>
      <c r="VW105" s="24">
        <f t="shared" si="1120"/>
        <v>0</v>
      </c>
      <c r="VX105" s="24">
        <f t="shared" si="1121"/>
        <v>0</v>
      </c>
      <c r="WC105" s="24">
        <f t="shared" si="1122"/>
        <v>0</v>
      </c>
      <c r="WD105" s="24">
        <f t="shared" si="1123"/>
        <v>0</v>
      </c>
      <c r="WE105" s="24">
        <f t="shared" si="1124"/>
        <v>0</v>
      </c>
      <c r="WJ105" s="24">
        <f t="shared" si="1125"/>
        <v>0</v>
      </c>
      <c r="WK105" s="24">
        <f t="shared" si="1126"/>
        <v>0</v>
      </c>
      <c r="WL105" s="24">
        <f t="shared" si="1127"/>
        <v>0</v>
      </c>
      <c r="WQ105" s="24">
        <f t="shared" si="1128"/>
        <v>0</v>
      </c>
      <c r="WR105" s="24">
        <f t="shared" si="1129"/>
        <v>0</v>
      </c>
      <c r="WS105" s="24">
        <f t="shared" si="1130"/>
        <v>0</v>
      </c>
      <c r="WX105" s="24">
        <f t="shared" si="1131"/>
        <v>0</v>
      </c>
      <c r="WY105" s="24">
        <f t="shared" si="1132"/>
        <v>0</v>
      </c>
      <c r="WZ105" s="24">
        <f t="shared" si="1133"/>
        <v>0</v>
      </c>
      <c r="XE105" s="24">
        <f t="shared" si="1134"/>
        <v>0</v>
      </c>
      <c r="XF105" s="24">
        <f t="shared" si="1135"/>
        <v>0</v>
      </c>
      <c r="XG105" s="24">
        <f t="shared" si="1136"/>
        <v>0</v>
      </c>
      <c r="XL105" s="24">
        <f t="shared" si="1137"/>
        <v>0</v>
      </c>
      <c r="XM105" s="24">
        <f t="shared" si="1138"/>
        <v>0</v>
      </c>
      <c r="XN105" s="24">
        <f t="shared" si="1139"/>
        <v>0</v>
      </c>
      <c r="XS105" s="24">
        <f t="shared" si="1140"/>
        <v>0</v>
      </c>
      <c r="XT105" s="24">
        <f t="shared" si="1141"/>
        <v>0</v>
      </c>
      <c r="XU105" s="24">
        <f t="shared" si="1142"/>
        <v>0</v>
      </c>
      <c r="XZ105" s="24">
        <f t="shared" si="1143"/>
        <v>0</v>
      </c>
      <c r="YA105" s="24">
        <f t="shared" si="1144"/>
        <v>0</v>
      </c>
      <c r="YB105" s="24">
        <f t="shared" si="1145"/>
        <v>0</v>
      </c>
      <c r="YG105" s="24">
        <f t="shared" si="1146"/>
        <v>0</v>
      </c>
      <c r="YH105" s="24">
        <f t="shared" si="1147"/>
        <v>0</v>
      </c>
      <c r="YI105" s="24">
        <f t="shared" si="1148"/>
        <v>0</v>
      </c>
      <c r="YN105" s="24">
        <f t="shared" si="1149"/>
        <v>0</v>
      </c>
      <c r="YO105" s="24">
        <f t="shared" si="1150"/>
        <v>0</v>
      </c>
      <c r="YP105" s="24">
        <f t="shared" si="1151"/>
        <v>0</v>
      </c>
      <c r="YU105" s="24">
        <f t="shared" si="1152"/>
        <v>0</v>
      </c>
      <c r="YV105" s="24">
        <f t="shared" si="1153"/>
        <v>0</v>
      </c>
      <c r="YW105" s="24">
        <f t="shared" si="1154"/>
        <v>0</v>
      </c>
      <c r="ZB105" s="24">
        <f t="shared" si="1155"/>
        <v>0</v>
      </c>
      <c r="ZC105" s="24">
        <f t="shared" si="1156"/>
        <v>0</v>
      </c>
      <c r="ZD105" s="24">
        <f t="shared" si="1157"/>
        <v>0</v>
      </c>
      <c r="ZI105" s="24">
        <f t="shared" si="1158"/>
        <v>0</v>
      </c>
      <c r="ZJ105" s="24">
        <f t="shared" si="1159"/>
        <v>0</v>
      </c>
      <c r="ZK105" s="24">
        <f t="shared" si="1160"/>
        <v>0</v>
      </c>
      <c r="ZP105" s="24">
        <f t="shared" si="1161"/>
        <v>0</v>
      </c>
      <c r="ZQ105" s="24">
        <f t="shared" si="1162"/>
        <v>0</v>
      </c>
      <c r="ZR105" s="24">
        <f t="shared" si="1163"/>
        <v>0</v>
      </c>
      <c r="ZW105" s="24">
        <f t="shared" si="1164"/>
        <v>0</v>
      </c>
      <c r="ZX105" s="24">
        <f t="shared" si="1165"/>
        <v>0</v>
      </c>
      <c r="ZY105" s="24">
        <f t="shared" si="1166"/>
        <v>0</v>
      </c>
      <c r="AAD105" s="24">
        <f t="shared" si="1167"/>
        <v>0</v>
      </c>
      <c r="AAE105" s="24">
        <f t="shared" si="1168"/>
        <v>0</v>
      </c>
      <c r="AAF105" s="24">
        <f t="shared" si="1169"/>
        <v>0</v>
      </c>
      <c r="AAK105" s="24">
        <f t="shared" si="1170"/>
        <v>0</v>
      </c>
      <c r="AAL105" s="24">
        <f t="shared" si="1171"/>
        <v>0</v>
      </c>
      <c r="AAM105" s="24">
        <f t="shared" si="1172"/>
        <v>0</v>
      </c>
      <c r="AAR105" s="24">
        <f t="shared" si="1173"/>
        <v>0</v>
      </c>
      <c r="AAS105" s="24">
        <f t="shared" si="1174"/>
        <v>0</v>
      </c>
      <c r="AAT105" s="24">
        <f t="shared" si="1175"/>
        <v>0</v>
      </c>
      <c r="AAY105" s="24">
        <f t="shared" si="1176"/>
        <v>0</v>
      </c>
      <c r="AAZ105" s="24">
        <f t="shared" si="1177"/>
        <v>0</v>
      </c>
      <c r="ABA105" s="24">
        <f t="shared" si="1178"/>
        <v>0</v>
      </c>
      <c r="ABF105" s="24">
        <f t="shared" si="1179"/>
        <v>0</v>
      </c>
      <c r="ABG105" s="24">
        <f t="shared" si="1180"/>
        <v>0</v>
      </c>
      <c r="ABH105" s="24">
        <f t="shared" si="1181"/>
        <v>0</v>
      </c>
      <c r="ABM105" s="24">
        <f t="shared" si="1182"/>
        <v>0</v>
      </c>
      <c r="ABN105" s="24">
        <f t="shared" si="1183"/>
        <v>0</v>
      </c>
      <c r="ABO105" s="24">
        <f t="shared" si="1184"/>
        <v>0</v>
      </c>
      <c r="ABT105" s="24">
        <f t="shared" si="1185"/>
        <v>0</v>
      </c>
      <c r="ABU105" s="24">
        <f t="shared" si="1186"/>
        <v>0</v>
      </c>
      <c r="ABV105" s="24">
        <f t="shared" si="1187"/>
        <v>0</v>
      </c>
      <c r="ACA105" s="24">
        <f t="shared" si="1188"/>
        <v>0</v>
      </c>
      <c r="ACB105" s="24">
        <f t="shared" si="1189"/>
        <v>0</v>
      </c>
      <c r="ACC105" s="24">
        <f t="shared" si="1190"/>
        <v>0</v>
      </c>
      <c r="ACH105" s="24">
        <f t="shared" si="1191"/>
        <v>0</v>
      </c>
      <c r="ACI105" s="24">
        <f t="shared" si="1192"/>
        <v>0</v>
      </c>
      <c r="ACJ105" s="24">
        <f t="shared" si="1193"/>
        <v>0</v>
      </c>
      <c r="ACO105" s="24">
        <f t="shared" si="1194"/>
        <v>0</v>
      </c>
      <c r="ACP105" s="24">
        <f t="shared" si="1195"/>
        <v>0</v>
      </c>
      <c r="ACQ105" s="24">
        <f t="shared" si="1196"/>
        <v>0</v>
      </c>
      <c r="ACV105" s="24">
        <f t="shared" si="1197"/>
        <v>0</v>
      </c>
      <c r="ACW105" s="24">
        <f t="shared" si="1198"/>
        <v>0</v>
      </c>
      <c r="ACX105" s="24">
        <f t="shared" si="1199"/>
        <v>0</v>
      </c>
      <c r="ADC105" s="15">
        <f t="shared" si="1200"/>
        <v>0</v>
      </c>
      <c r="ADD105" s="15">
        <f t="shared" si="1201"/>
        <v>0</v>
      </c>
      <c r="ADE105" s="15">
        <f t="shared" si="1202"/>
        <v>0</v>
      </c>
      <c r="ADJ105" s="24">
        <f t="shared" si="1203"/>
        <v>0</v>
      </c>
      <c r="ADK105" s="24">
        <f t="shared" si="1204"/>
        <v>0</v>
      </c>
      <c r="ADL105" s="24">
        <f t="shared" si="1205"/>
        <v>0</v>
      </c>
      <c r="ADQ105" s="24">
        <f t="shared" si="1206"/>
        <v>0</v>
      </c>
      <c r="ADR105" s="24">
        <f t="shared" si="1207"/>
        <v>0</v>
      </c>
      <c r="ADS105" s="24">
        <f t="shared" si="1208"/>
        <v>0</v>
      </c>
      <c r="ADX105" s="24">
        <f t="shared" si="1209"/>
        <v>0</v>
      </c>
      <c r="ADY105" s="24">
        <f t="shared" si="1210"/>
        <v>0</v>
      </c>
      <c r="ADZ105" s="24">
        <f t="shared" si="1211"/>
        <v>0</v>
      </c>
      <c r="AEE105" s="24">
        <f t="shared" si="1212"/>
        <v>0</v>
      </c>
      <c r="AEF105" s="24">
        <f t="shared" si="1213"/>
        <v>0</v>
      </c>
      <c r="AEG105" s="24">
        <f t="shared" si="1214"/>
        <v>0</v>
      </c>
      <c r="AEL105" s="24">
        <f t="shared" si="1215"/>
        <v>0</v>
      </c>
      <c r="AEM105" s="24">
        <f t="shared" si="1216"/>
        <v>0</v>
      </c>
      <c r="AEN105" s="24">
        <f t="shared" si="1217"/>
        <v>0</v>
      </c>
      <c r="AES105" s="24">
        <f t="shared" si="1218"/>
        <v>0</v>
      </c>
      <c r="AET105" s="24">
        <f t="shared" si="1219"/>
        <v>0</v>
      </c>
      <c r="AEU105" s="24">
        <f t="shared" si="1220"/>
        <v>0</v>
      </c>
      <c r="AEZ105" s="24">
        <f t="shared" si="1221"/>
        <v>0</v>
      </c>
      <c r="AFA105" s="24">
        <f t="shared" si="1222"/>
        <v>0</v>
      </c>
      <c r="AFB105" s="24">
        <f t="shared" si="1223"/>
        <v>0</v>
      </c>
      <c r="AFG105" s="24">
        <f t="shared" si="1224"/>
        <v>0</v>
      </c>
      <c r="AFH105" s="24">
        <f t="shared" si="1225"/>
        <v>0</v>
      </c>
      <c r="AFI105" s="24">
        <f t="shared" si="1226"/>
        <v>0</v>
      </c>
      <c r="AFN105" s="24">
        <f t="shared" si="1227"/>
        <v>0</v>
      </c>
      <c r="AFO105" s="24">
        <f t="shared" si="1228"/>
        <v>0</v>
      </c>
      <c r="AFP105" s="24">
        <f t="shared" si="1229"/>
        <v>0</v>
      </c>
      <c r="AFU105" s="24">
        <f t="shared" si="1230"/>
        <v>0</v>
      </c>
      <c r="AFV105" s="24">
        <f t="shared" si="1231"/>
        <v>0</v>
      </c>
      <c r="AFW105" s="24">
        <f t="shared" si="1232"/>
        <v>0</v>
      </c>
      <c r="AGB105" s="24">
        <f t="shared" si="1233"/>
        <v>0</v>
      </c>
      <c r="AGC105" s="24">
        <f t="shared" si="1234"/>
        <v>0</v>
      </c>
      <c r="AGD105" s="24">
        <f t="shared" si="1235"/>
        <v>0</v>
      </c>
      <c r="AGI105" s="24">
        <f t="shared" si="1236"/>
        <v>0</v>
      </c>
      <c r="AGJ105" s="24">
        <f t="shared" si="1237"/>
        <v>0</v>
      </c>
      <c r="AGK105" s="24">
        <f t="shared" si="1238"/>
        <v>0</v>
      </c>
      <c r="AGP105" s="24">
        <f t="shared" si="1239"/>
        <v>0</v>
      </c>
      <c r="AGQ105" s="24">
        <f t="shared" si="1240"/>
        <v>0</v>
      </c>
      <c r="AGR105" s="24">
        <f t="shared" si="1241"/>
        <v>0</v>
      </c>
      <c r="AGW105" s="24">
        <f t="shared" si="1242"/>
        <v>0</v>
      </c>
      <c r="AGX105" s="24">
        <f t="shared" si="1243"/>
        <v>0</v>
      </c>
      <c r="AGY105" s="24">
        <f t="shared" si="1244"/>
        <v>0</v>
      </c>
      <c r="AHD105" s="24">
        <f t="shared" si="1245"/>
        <v>0</v>
      </c>
      <c r="AHE105" s="24">
        <f t="shared" si="1246"/>
        <v>0</v>
      </c>
      <c r="AHF105" s="24">
        <f t="shared" si="1247"/>
        <v>0</v>
      </c>
      <c r="AHK105" s="24">
        <f t="shared" si="1248"/>
        <v>0</v>
      </c>
      <c r="AHL105" s="24">
        <f t="shared" si="1249"/>
        <v>0</v>
      </c>
      <c r="AHM105" s="24">
        <f t="shared" si="1250"/>
        <v>0</v>
      </c>
      <c r="AHR105" s="24">
        <f t="shared" si="1251"/>
        <v>0</v>
      </c>
      <c r="AHS105" s="24">
        <f t="shared" si="1252"/>
        <v>0</v>
      </c>
      <c r="AHT105" s="24">
        <f t="shared" si="1253"/>
        <v>0</v>
      </c>
      <c r="AHY105" s="24">
        <f t="shared" si="1254"/>
        <v>0</v>
      </c>
      <c r="AHZ105" s="24">
        <f t="shared" si="1255"/>
        <v>0</v>
      </c>
      <c r="AIA105" s="24">
        <f t="shared" si="1256"/>
        <v>0</v>
      </c>
      <c r="AIF105" s="24">
        <f t="shared" si="1257"/>
        <v>0</v>
      </c>
      <c r="AIG105" s="24">
        <f t="shared" si="1258"/>
        <v>0</v>
      </c>
      <c r="AIH105" s="24">
        <f t="shared" si="1259"/>
        <v>0</v>
      </c>
      <c r="AIM105" s="24">
        <f t="shared" si="1260"/>
        <v>0</v>
      </c>
      <c r="AIN105" s="24">
        <f t="shared" si="1261"/>
        <v>0</v>
      </c>
      <c r="AIO105" s="24">
        <f t="shared" si="1262"/>
        <v>0</v>
      </c>
      <c r="AIT105" s="24">
        <f t="shared" si="1263"/>
        <v>0</v>
      </c>
      <c r="AIU105" s="24">
        <f t="shared" si="1264"/>
        <v>0</v>
      </c>
      <c r="AIV105" s="24">
        <f t="shared" si="1265"/>
        <v>0</v>
      </c>
      <c r="AJA105" s="24">
        <f t="shared" si="1266"/>
        <v>0</v>
      </c>
      <c r="AJB105" s="24">
        <f t="shared" si="1267"/>
        <v>0</v>
      </c>
      <c r="AJC105" s="24">
        <f t="shared" si="1268"/>
        <v>0</v>
      </c>
      <c r="AJH105" s="24">
        <f t="shared" si="1269"/>
        <v>0</v>
      </c>
      <c r="AJI105" s="24">
        <f t="shared" si="1270"/>
        <v>0</v>
      </c>
      <c r="AJJ105" s="24">
        <f t="shared" si="1271"/>
        <v>0</v>
      </c>
      <c r="AJO105" s="24">
        <f t="shared" si="1272"/>
        <v>0</v>
      </c>
      <c r="AJP105" s="24">
        <f t="shared" si="1273"/>
        <v>0</v>
      </c>
      <c r="AJQ105" s="24">
        <f t="shared" si="1274"/>
        <v>0</v>
      </c>
      <c r="AJV105" s="24">
        <f t="shared" si="1275"/>
        <v>0</v>
      </c>
      <c r="AJW105" s="24">
        <f t="shared" si="1276"/>
        <v>0</v>
      </c>
      <c r="AJX105" s="24">
        <f t="shared" si="1277"/>
        <v>0</v>
      </c>
      <c r="AKC105" s="24">
        <f t="shared" si="1278"/>
        <v>0</v>
      </c>
      <c r="AKD105" s="24">
        <f t="shared" si="1279"/>
        <v>0</v>
      </c>
      <c r="AKE105" s="24">
        <f t="shared" si="1280"/>
        <v>0</v>
      </c>
      <c r="AKJ105" s="24">
        <f t="shared" si="1281"/>
        <v>0</v>
      </c>
      <c r="AKK105" s="24">
        <f t="shared" si="1282"/>
        <v>0</v>
      </c>
      <c r="AKL105" s="24">
        <f t="shared" si="1283"/>
        <v>0</v>
      </c>
      <c r="AKQ105" s="24">
        <f t="shared" si="1284"/>
        <v>0</v>
      </c>
      <c r="AKR105" s="24">
        <f t="shared" si="1285"/>
        <v>0</v>
      </c>
      <c r="AKS105" s="24">
        <f t="shared" si="1286"/>
        <v>0</v>
      </c>
      <c r="AKX105" s="24">
        <f t="shared" si="1287"/>
        <v>0</v>
      </c>
      <c r="AKY105" s="24">
        <f t="shared" si="1288"/>
        <v>0</v>
      </c>
      <c r="AKZ105" s="24">
        <f t="shared" si="1289"/>
        <v>0</v>
      </c>
      <c r="ALE105" s="24">
        <f t="shared" si="1290"/>
        <v>0</v>
      </c>
      <c r="ALF105" s="24">
        <f t="shared" si="1291"/>
        <v>0</v>
      </c>
      <c r="ALG105" s="24">
        <f t="shared" si="1292"/>
        <v>0</v>
      </c>
      <c r="ALL105" s="24">
        <f t="shared" si="1293"/>
        <v>0</v>
      </c>
      <c r="ALM105" s="24">
        <f t="shared" si="1294"/>
        <v>0</v>
      </c>
      <c r="ALN105" s="24">
        <f t="shared" si="1295"/>
        <v>0</v>
      </c>
      <c r="ALS105" s="24">
        <f t="shared" si="1296"/>
        <v>0</v>
      </c>
      <c r="ALT105" s="24">
        <f t="shared" si="1297"/>
        <v>0</v>
      </c>
      <c r="ALU105" s="24">
        <f t="shared" si="1298"/>
        <v>0</v>
      </c>
      <c r="ALZ105" s="24">
        <f t="shared" si="1299"/>
        <v>0</v>
      </c>
      <c r="AMA105" s="24">
        <f t="shared" si="1300"/>
        <v>0</v>
      </c>
      <c r="AMB105" s="24">
        <f t="shared" si="1301"/>
        <v>0</v>
      </c>
      <c r="AMG105" s="24">
        <f t="shared" si="1302"/>
        <v>0</v>
      </c>
      <c r="AMH105" s="24">
        <f t="shared" si="1303"/>
        <v>0</v>
      </c>
      <c r="AMI105" s="24">
        <f t="shared" si="1304"/>
        <v>0</v>
      </c>
      <c r="AMN105" s="24">
        <f t="shared" si="1305"/>
        <v>0</v>
      </c>
      <c r="AMO105" s="24">
        <f t="shared" si="1306"/>
        <v>0</v>
      </c>
      <c r="AMP105" s="24">
        <f t="shared" si="1307"/>
        <v>0</v>
      </c>
      <c r="AMU105" s="24">
        <f t="shared" si="1308"/>
        <v>0</v>
      </c>
      <c r="AMV105" s="24">
        <f t="shared" si="1309"/>
        <v>0</v>
      </c>
      <c r="AMW105" s="24">
        <f t="shared" si="1310"/>
        <v>0</v>
      </c>
      <c r="ANB105" s="24">
        <f t="shared" si="1311"/>
        <v>0</v>
      </c>
      <c r="ANC105" s="24">
        <f t="shared" si="1312"/>
        <v>0</v>
      </c>
      <c r="AND105" s="24">
        <f t="shared" si="1313"/>
        <v>0</v>
      </c>
      <c r="ANI105" s="24">
        <f t="shared" si="1314"/>
        <v>0</v>
      </c>
      <c r="ANJ105" s="24">
        <f t="shared" si="1315"/>
        <v>0</v>
      </c>
      <c r="ANK105" s="24">
        <f t="shared" si="1316"/>
        <v>0</v>
      </c>
      <c r="ANP105" s="24">
        <f t="shared" si="1317"/>
        <v>0</v>
      </c>
      <c r="ANQ105" s="24">
        <f t="shared" si="1318"/>
        <v>0</v>
      </c>
      <c r="ANR105" s="24">
        <f t="shared" si="1319"/>
        <v>0</v>
      </c>
      <c r="ANW105" s="24">
        <f t="shared" si="1320"/>
        <v>0</v>
      </c>
      <c r="ANX105" s="24">
        <f t="shared" si="1321"/>
        <v>0</v>
      </c>
      <c r="ANY105" s="24">
        <f t="shared" si="1322"/>
        <v>0</v>
      </c>
      <c r="AOD105" s="24">
        <f t="shared" si="1323"/>
        <v>0</v>
      </c>
      <c r="AOE105" s="24">
        <f t="shared" si="1324"/>
        <v>0</v>
      </c>
      <c r="AOF105" s="24">
        <f t="shared" si="1325"/>
        <v>0</v>
      </c>
      <c r="AOK105" s="24">
        <f t="shared" si="1326"/>
        <v>0</v>
      </c>
      <c r="AOL105" s="24">
        <f t="shared" si="1327"/>
        <v>0</v>
      </c>
      <c r="AOM105" s="24">
        <f t="shared" si="1328"/>
        <v>0</v>
      </c>
      <c r="AOR105" s="24">
        <f t="shared" si="1329"/>
        <v>0</v>
      </c>
      <c r="AOS105" s="24">
        <f t="shared" si="1330"/>
        <v>0</v>
      </c>
      <c r="AOT105" s="24">
        <f t="shared" si="1331"/>
        <v>0</v>
      </c>
      <c r="AOY105" s="24">
        <f t="shared" si="1332"/>
        <v>0</v>
      </c>
      <c r="AOZ105" s="24">
        <f t="shared" si="1333"/>
        <v>0</v>
      </c>
      <c r="APA105" s="24">
        <f t="shared" si="1334"/>
        <v>0</v>
      </c>
      <c r="APF105" s="24">
        <f t="shared" si="1335"/>
        <v>0</v>
      </c>
      <c r="APG105" s="24">
        <f t="shared" si="1336"/>
        <v>0</v>
      </c>
      <c r="APH105" s="24">
        <f t="shared" si="1337"/>
        <v>0</v>
      </c>
      <c r="APM105" s="24">
        <f t="shared" si="1338"/>
        <v>0</v>
      </c>
      <c r="APN105" s="24">
        <f t="shared" si="1339"/>
        <v>0</v>
      </c>
      <c r="APO105" s="24">
        <f t="shared" si="1340"/>
        <v>0</v>
      </c>
      <c r="APT105" s="24">
        <f t="shared" si="1341"/>
        <v>0</v>
      </c>
      <c r="APU105" s="24">
        <f t="shared" si="1342"/>
        <v>0</v>
      </c>
      <c r="APV105" s="24">
        <f t="shared" si="1343"/>
        <v>0</v>
      </c>
      <c r="AQA105" s="24">
        <f t="shared" si="1344"/>
        <v>0</v>
      </c>
      <c r="AQB105" s="24">
        <f t="shared" si="1345"/>
        <v>0</v>
      </c>
      <c r="AQC105" s="24">
        <f t="shared" si="1346"/>
        <v>0</v>
      </c>
      <c r="AQH105" s="24">
        <f t="shared" si="1347"/>
        <v>0</v>
      </c>
      <c r="AQI105" s="24">
        <f t="shared" si="1348"/>
        <v>0</v>
      </c>
      <c r="AQJ105" s="24">
        <f t="shared" si="1349"/>
        <v>0</v>
      </c>
      <c r="AQO105" s="24">
        <f t="shared" si="1350"/>
        <v>0</v>
      </c>
      <c r="AQP105" s="24">
        <f t="shared" si="1351"/>
        <v>0</v>
      </c>
      <c r="AQQ105" s="24">
        <f t="shared" si="1352"/>
        <v>0</v>
      </c>
      <c r="AQV105" s="24">
        <f t="shared" si="1353"/>
        <v>0</v>
      </c>
      <c r="AQW105" s="24">
        <f t="shared" si="1354"/>
        <v>0</v>
      </c>
      <c r="AQX105" s="24">
        <f t="shared" si="1355"/>
        <v>0</v>
      </c>
      <c r="ARC105" s="24">
        <f t="shared" si="1356"/>
        <v>0</v>
      </c>
      <c r="ARD105" s="24">
        <f t="shared" si="1357"/>
        <v>0</v>
      </c>
      <c r="ARE105" s="24">
        <f t="shared" si="1358"/>
        <v>0</v>
      </c>
      <c r="ARJ105" s="24">
        <f t="shared" si="1359"/>
        <v>0</v>
      </c>
      <c r="ARK105" s="24">
        <f t="shared" si="1360"/>
        <v>0</v>
      </c>
      <c r="ARL105" s="24">
        <f t="shared" si="1361"/>
        <v>0</v>
      </c>
      <c r="ARQ105" s="24">
        <f t="shared" si="1362"/>
        <v>0</v>
      </c>
      <c r="ARR105" s="24">
        <f t="shared" si="1363"/>
        <v>0</v>
      </c>
      <c r="ARS105" s="24">
        <f t="shared" si="1364"/>
        <v>0</v>
      </c>
      <c r="ARX105" s="24">
        <f t="shared" si="1365"/>
        <v>0</v>
      </c>
      <c r="ARY105" s="24">
        <f t="shared" si="1366"/>
        <v>0</v>
      </c>
      <c r="ARZ105" s="24">
        <f t="shared" si="1367"/>
        <v>0</v>
      </c>
      <c r="ASE105" s="24">
        <f t="shared" si="1368"/>
        <v>0</v>
      </c>
      <c r="ASF105" s="24">
        <f t="shared" si="1369"/>
        <v>0</v>
      </c>
      <c r="ASG105" s="24">
        <f t="shared" si="1370"/>
        <v>0</v>
      </c>
      <c r="ASL105" s="24">
        <f t="shared" si="1371"/>
        <v>0</v>
      </c>
      <c r="ASM105" s="24">
        <f t="shared" si="1372"/>
        <v>0</v>
      </c>
      <c r="ASN105" s="24">
        <f t="shared" si="1373"/>
        <v>0</v>
      </c>
      <c r="ASS105" s="24">
        <f t="shared" si="1374"/>
        <v>0</v>
      </c>
      <c r="AST105" s="24">
        <f t="shared" si="1375"/>
        <v>0</v>
      </c>
      <c r="ASU105" s="24">
        <f t="shared" si="1376"/>
        <v>0</v>
      </c>
      <c r="ASZ105" s="24">
        <f t="shared" si="1377"/>
        <v>0</v>
      </c>
      <c r="ATA105" s="24">
        <f t="shared" si="1378"/>
        <v>0</v>
      </c>
      <c r="ATB105" s="24">
        <f t="shared" si="1379"/>
        <v>0</v>
      </c>
      <c r="ATG105" s="24">
        <f t="shared" si="1380"/>
        <v>0</v>
      </c>
      <c r="ATH105" s="24">
        <f t="shared" si="1381"/>
        <v>0</v>
      </c>
      <c r="ATI105" s="24">
        <f t="shared" si="1382"/>
        <v>0</v>
      </c>
      <c r="ATN105" s="24">
        <f t="shared" si="1383"/>
        <v>0</v>
      </c>
      <c r="ATO105" s="24">
        <f t="shared" si="1384"/>
        <v>0</v>
      </c>
      <c r="ATP105" s="24">
        <f t="shared" si="1385"/>
        <v>0</v>
      </c>
      <c r="ATU105" s="24">
        <f t="shared" si="1386"/>
        <v>0</v>
      </c>
      <c r="ATV105" s="24">
        <f t="shared" si="1387"/>
        <v>0</v>
      </c>
      <c r="ATW105" s="24">
        <f t="shared" si="1388"/>
        <v>0</v>
      </c>
      <c r="AUB105" s="24">
        <f t="shared" si="1389"/>
        <v>0</v>
      </c>
      <c r="AUC105" s="24">
        <f t="shared" si="1390"/>
        <v>0</v>
      </c>
      <c r="AUD105" s="24">
        <f t="shared" si="1391"/>
        <v>0</v>
      </c>
      <c r="AUI105" s="24">
        <f t="shared" si="1392"/>
        <v>0</v>
      </c>
      <c r="AUJ105" s="24">
        <f t="shared" si="1393"/>
        <v>0</v>
      </c>
      <c r="AUK105" s="24">
        <f t="shared" si="1394"/>
        <v>0</v>
      </c>
      <c r="AUP105" s="24">
        <f t="shared" si="1395"/>
        <v>0</v>
      </c>
      <c r="AUQ105" s="24">
        <f t="shared" si="1396"/>
        <v>0</v>
      </c>
      <c r="AUR105" s="24">
        <f t="shared" si="1397"/>
        <v>0</v>
      </c>
      <c r="AUW105" s="24">
        <f t="shared" si="1398"/>
        <v>0</v>
      </c>
      <c r="AUX105" s="24">
        <f t="shared" si="1399"/>
        <v>0</v>
      </c>
      <c r="AUY105" s="24">
        <f t="shared" si="1400"/>
        <v>0</v>
      </c>
      <c r="AVD105" s="24">
        <f t="shared" si="1401"/>
        <v>0</v>
      </c>
      <c r="AVE105" s="24">
        <f t="shared" si="1402"/>
        <v>0</v>
      </c>
      <c r="AVF105" s="24">
        <f t="shared" si="1403"/>
        <v>0</v>
      </c>
      <c r="AVK105" s="24">
        <f t="shared" si="1404"/>
        <v>0</v>
      </c>
      <c r="AVL105" s="24">
        <f t="shared" si="1405"/>
        <v>0</v>
      </c>
      <c r="AVM105" s="24">
        <f t="shared" si="1406"/>
        <v>0</v>
      </c>
      <c r="AVR105" s="24">
        <f t="shared" si="1407"/>
        <v>0</v>
      </c>
      <c r="AVS105" s="24">
        <f t="shared" si="1408"/>
        <v>0</v>
      </c>
      <c r="AVT105" s="24">
        <f t="shared" si="1409"/>
        <v>0</v>
      </c>
      <c r="AVY105" s="24">
        <f t="shared" si="1410"/>
        <v>0</v>
      </c>
      <c r="AVZ105" s="24">
        <f t="shared" si="1411"/>
        <v>0</v>
      </c>
      <c r="AWA105" s="24">
        <f t="shared" si="1412"/>
        <v>0</v>
      </c>
      <c r="AWF105" s="24">
        <f t="shared" si="1413"/>
        <v>0</v>
      </c>
      <c r="AWG105" s="24">
        <f t="shared" si="1414"/>
        <v>0</v>
      </c>
      <c r="AWH105" s="24">
        <f t="shared" si="1415"/>
        <v>0</v>
      </c>
      <c r="AWM105" s="24">
        <f t="shared" si="1416"/>
        <v>0</v>
      </c>
      <c r="AWN105" s="24">
        <f t="shared" si="1417"/>
        <v>0</v>
      </c>
      <c r="AWO105" s="24">
        <f t="shared" si="1418"/>
        <v>0</v>
      </c>
      <c r="AWT105" s="24">
        <f t="shared" si="1419"/>
        <v>0</v>
      </c>
      <c r="AWU105" s="24">
        <f t="shared" si="1420"/>
        <v>0</v>
      </c>
      <c r="AWV105" s="24">
        <f t="shared" si="1421"/>
        <v>0</v>
      </c>
      <c r="AXA105" s="24">
        <f t="shared" si="1422"/>
        <v>0</v>
      </c>
      <c r="AXB105" s="24">
        <f t="shared" si="1423"/>
        <v>0</v>
      </c>
      <c r="AXC105" s="24">
        <f t="shared" si="1424"/>
        <v>0</v>
      </c>
      <c r="AXH105" s="24">
        <f t="shared" si="1425"/>
        <v>0</v>
      </c>
      <c r="AXI105" s="24">
        <f t="shared" si="1426"/>
        <v>0</v>
      </c>
      <c r="AXJ105" s="24">
        <f t="shared" si="1427"/>
        <v>0</v>
      </c>
      <c r="AXO105" s="24">
        <f t="shared" si="1428"/>
        <v>0</v>
      </c>
      <c r="AXP105" s="24">
        <f t="shared" si="1429"/>
        <v>0</v>
      </c>
      <c r="AXQ105" s="24">
        <f t="shared" si="1430"/>
        <v>0</v>
      </c>
      <c r="AXV105" s="24">
        <f t="shared" si="1431"/>
        <v>0</v>
      </c>
      <c r="AXW105" s="24">
        <f t="shared" si="1432"/>
        <v>0</v>
      </c>
      <c r="AXX105" s="24">
        <f t="shared" si="1433"/>
        <v>0</v>
      </c>
      <c r="AYC105" s="24">
        <f t="shared" si="1434"/>
        <v>0</v>
      </c>
      <c r="AYD105" s="24">
        <f t="shared" si="1435"/>
        <v>0</v>
      </c>
      <c r="AYE105" s="24">
        <f t="shared" si="1436"/>
        <v>0</v>
      </c>
      <c r="AYJ105" s="24">
        <f t="shared" si="1437"/>
        <v>0</v>
      </c>
      <c r="AYK105" s="24">
        <f t="shared" si="1438"/>
        <v>0</v>
      </c>
      <c r="AYL105" s="24">
        <f t="shared" si="1439"/>
        <v>0</v>
      </c>
      <c r="AYQ105" s="24">
        <f t="shared" si="1440"/>
        <v>0</v>
      </c>
      <c r="AYR105" s="24">
        <f t="shared" si="1441"/>
        <v>0</v>
      </c>
      <c r="AYS105" s="24">
        <f t="shared" si="1442"/>
        <v>0</v>
      </c>
      <c r="AYX105" s="24">
        <f t="shared" si="1443"/>
        <v>0</v>
      </c>
      <c r="AYY105" s="24">
        <f t="shared" si="1444"/>
        <v>0</v>
      </c>
      <c r="AYZ105" s="24">
        <f t="shared" si="1445"/>
        <v>0</v>
      </c>
      <c r="AZE105" s="24">
        <f t="shared" si="1446"/>
        <v>0</v>
      </c>
      <c r="AZF105" s="24">
        <f t="shared" si="1447"/>
        <v>0</v>
      </c>
      <c r="AZG105" s="24">
        <f t="shared" si="1448"/>
        <v>0</v>
      </c>
      <c r="AZL105" s="24">
        <f t="shared" si="1449"/>
        <v>0</v>
      </c>
      <c r="AZM105" s="24">
        <f t="shared" si="1450"/>
        <v>0</v>
      </c>
      <c r="AZN105" s="24">
        <f t="shared" si="1451"/>
        <v>0</v>
      </c>
      <c r="AZS105" s="24">
        <f t="shared" si="1452"/>
        <v>0</v>
      </c>
      <c r="AZT105" s="24">
        <f t="shared" si="1453"/>
        <v>0</v>
      </c>
      <c r="AZU105" s="24">
        <f t="shared" si="1454"/>
        <v>0</v>
      </c>
      <c r="AZZ105" s="24">
        <f t="shared" si="1455"/>
        <v>0</v>
      </c>
      <c r="BAA105" s="24">
        <f t="shared" si="1456"/>
        <v>0</v>
      </c>
      <c r="BAB105" s="24">
        <f t="shared" si="1457"/>
        <v>0</v>
      </c>
      <c r="BAG105" s="24">
        <f t="shared" si="1458"/>
        <v>0</v>
      </c>
      <c r="BAH105" s="24">
        <f t="shared" si="1459"/>
        <v>0</v>
      </c>
      <c r="BAI105" s="24">
        <f t="shared" si="1460"/>
        <v>0</v>
      </c>
      <c r="BAN105" s="24">
        <f t="shared" si="1461"/>
        <v>0</v>
      </c>
      <c r="BAO105" s="24">
        <f t="shared" si="1462"/>
        <v>0</v>
      </c>
      <c r="BAP105" s="24">
        <f t="shared" si="1463"/>
        <v>0</v>
      </c>
      <c r="BAU105" s="24">
        <f t="shared" si="1464"/>
        <v>0</v>
      </c>
      <c r="BAV105" s="24">
        <f t="shared" si="1465"/>
        <v>0</v>
      </c>
      <c r="BAW105" s="24">
        <f t="shared" si="1466"/>
        <v>0</v>
      </c>
      <c r="BBB105" s="24">
        <f t="shared" si="1467"/>
        <v>0</v>
      </c>
      <c r="BBC105" s="24">
        <f t="shared" si="1468"/>
        <v>0</v>
      </c>
      <c r="BBD105" s="24">
        <f t="shared" si="1469"/>
        <v>0</v>
      </c>
      <c r="BBI105" s="24">
        <f t="shared" si="1470"/>
        <v>0</v>
      </c>
      <c r="BBJ105" s="24">
        <f t="shared" si="1471"/>
        <v>0</v>
      </c>
      <c r="BBK105" s="24">
        <f t="shared" si="1472"/>
        <v>0</v>
      </c>
      <c r="BBP105" s="24">
        <f t="shared" si="1473"/>
        <v>0</v>
      </c>
      <c r="BBQ105" s="24">
        <f t="shared" si="1474"/>
        <v>0</v>
      </c>
      <c r="BBR105" s="24">
        <f t="shared" si="1475"/>
        <v>0</v>
      </c>
      <c r="BBW105" s="24">
        <f t="shared" si="1476"/>
        <v>0</v>
      </c>
      <c r="BBX105" s="24">
        <f t="shared" si="1477"/>
        <v>0</v>
      </c>
      <c r="BBY105" s="24">
        <f t="shared" si="1478"/>
        <v>0</v>
      </c>
      <c r="BCD105" s="24">
        <f t="shared" si="1479"/>
        <v>0</v>
      </c>
      <c r="BCE105" s="24">
        <f t="shared" si="1480"/>
        <v>0</v>
      </c>
      <c r="BCF105" s="24">
        <f t="shared" si="1481"/>
        <v>0</v>
      </c>
      <c r="BCK105" s="24">
        <f t="shared" si="1482"/>
        <v>0</v>
      </c>
      <c r="BCL105" s="24">
        <f t="shared" si="1483"/>
        <v>0</v>
      </c>
      <c r="BCM105" s="24">
        <f t="shared" si="1484"/>
        <v>0</v>
      </c>
      <c r="BCR105" s="24">
        <f t="shared" si="1485"/>
        <v>0</v>
      </c>
      <c r="BCS105" s="24">
        <f t="shared" si="1486"/>
        <v>0</v>
      </c>
      <c r="BCT105" s="24">
        <f t="shared" si="1487"/>
        <v>0</v>
      </c>
      <c r="BCY105" s="24">
        <f t="shared" si="1488"/>
        <v>0</v>
      </c>
      <c r="BCZ105" s="24">
        <f t="shared" si="1489"/>
        <v>0</v>
      </c>
      <c r="BDA105" s="24">
        <f t="shared" si="1490"/>
        <v>0</v>
      </c>
      <c r="BDF105" s="24">
        <f t="shared" si="1491"/>
        <v>0</v>
      </c>
      <c r="BDG105" s="24">
        <f t="shared" si="1492"/>
        <v>0</v>
      </c>
      <c r="BDH105" s="24">
        <f t="shared" si="1493"/>
        <v>0</v>
      </c>
      <c r="BDM105" s="24">
        <f t="shared" si="1494"/>
        <v>0</v>
      </c>
      <c r="BDN105" s="24">
        <f t="shared" si="1495"/>
        <v>0</v>
      </c>
      <c r="BDO105" s="24">
        <f t="shared" si="1496"/>
        <v>0</v>
      </c>
      <c r="BDT105" s="24">
        <f t="shared" si="1497"/>
        <v>0</v>
      </c>
      <c r="BDU105" s="24">
        <f t="shared" si="1498"/>
        <v>0</v>
      </c>
      <c r="BDV105" s="24">
        <f t="shared" si="1499"/>
        <v>0</v>
      </c>
      <c r="BEA105" s="24">
        <f t="shared" si="1500"/>
        <v>0</v>
      </c>
      <c r="BEB105" s="24">
        <f t="shared" si="1501"/>
        <v>0</v>
      </c>
      <c r="BEC105" s="24">
        <f t="shared" si="1502"/>
        <v>0</v>
      </c>
      <c r="BEH105" s="24">
        <f t="shared" si="1503"/>
        <v>0</v>
      </c>
      <c r="BEI105" s="24">
        <f t="shared" si="1504"/>
        <v>0</v>
      </c>
      <c r="BEJ105" s="24">
        <f t="shared" si="1505"/>
        <v>0</v>
      </c>
      <c r="BEO105" s="24">
        <f t="shared" si="1506"/>
        <v>0</v>
      </c>
      <c r="BEP105" s="24">
        <f t="shared" si="1507"/>
        <v>0</v>
      </c>
      <c r="BEQ105" s="24">
        <f t="shared" si="1508"/>
        <v>0</v>
      </c>
      <c r="BEV105" s="24">
        <f t="shared" si="1509"/>
        <v>0</v>
      </c>
      <c r="BEW105" s="24">
        <f t="shared" si="1510"/>
        <v>0</v>
      </c>
      <c r="BEX105" s="24">
        <f t="shared" si="1511"/>
        <v>0</v>
      </c>
      <c r="BFC105" s="24">
        <f t="shared" si="1512"/>
        <v>0</v>
      </c>
      <c r="BFD105" s="24">
        <f t="shared" si="1513"/>
        <v>0</v>
      </c>
      <c r="BFE105" s="24">
        <f t="shared" si="1514"/>
        <v>0</v>
      </c>
      <c r="BFJ105" s="24">
        <f t="shared" si="1515"/>
        <v>0</v>
      </c>
      <c r="BFK105" s="24">
        <f t="shared" si="1516"/>
        <v>0</v>
      </c>
      <c r="BFL105" s="24">
        <f t="shared" si="1517"/>
        <v>0</v>
      </c>
      <c r="BFQ105" s="24">
        <f t="shared" si="1518"/>
        <v>0</v>
      </c>
      <c r="BFR105" s="24">
        <f t="shared" si="1519"/>
        <v>0</v>
      </c>
      <c r="BFS105" s="24">
        <f t="shared" si="1520"/>
        <v>0</v>
      </c>
      <c r="BFX105" s="24">
        <f t="shared" si="1521"/>
        <v>0</v>
      </c>
      <c r="BFY105" s="24">
        <f t="shared" si="1522"/>
        <v>0</v>
      </c>
      <c r="BFZ105" s="24">
        <f t="shared" si="1523"/>
        <v>0</v>
      </c>
      <c r="BGE105" s="24">
        <f t="shared" si="1524"/>
        <v>0</v>
      </c>
      <c r="BGF105" s="24">
        <f t="shared" si="1525"/>
        <v>0</v>
      </c>
      <c r="BGG105" s="24">
        <f t="shared" si="1526"/>
        <v>0</v>
      </c>
      <c r="BGL105" s="24">
        <f t="shared" si="1527"/>
        <v>0</v>
      </c>
      <c r="BGM105" s="24">
        <f t="shared" si="1528"/>
        <v>0</v>
      </c>
      <c r="BGN105" s="24">
        <f t="shared" si="1529"/>
        <v>0</v>
      </c>
      <c r="BGS105" s="24">
        <f t="shared" si="1530"/>
        <v>0</v>
      </c>
      <c r="BGT105" s="24">
        <f t="shared" si="1531"/>
        <v>0</v>
      </c>
      <c r="BGU105" s="24">
        <f t="shared" si="1532"/>
        <v>0</v>
      </c>
      <c r="BGZ105" s="24">
        <f t="shared" si="1533"/>
        <v>0</v>
      </c>
      <c r="BHA105" s="24">
        <f t="shared" si="1534"/>
        <v>0</v>
      </c>
      <c r="BHB105" s="24">
        <f t="shared" si="1535"/>
        <v>0</v>
      </c>
      <c r="BHG105" s="24">
        <f t="shared" si="1536"/>
        <v>0</v>
      </c>
      <c r="BHH105" s="24">
        <f t="shared" si="1537"/>
        <v>0</v>
      </c>
      <c r="BHI105" s="24">
        <f t="shared" si="1538"/>
        <v>0</v>
      </c>
      <c r="BHN105" s="24">
        <f t="shared" si="1539"/>
        <v>0</v>
      </c>
      <c r="BHO105" s="24">
        <f t="shared" si="1540"/>
        <v>0</v>
      </c>
      <c r="BHP105" s="24">
        <f t="shared" si="1541"/>
        <v>0</v>
      </c>
      <c r="BHU105" s="24">
        <f t="shared" si="1542"/>
        <v>0</v>
      </c>
      <c r="BHV105" s="24">
        <f t="shared" si="1543"/>
        <v>0</v>
      </c>
      <c r="BHW105" s="24">
        <f t="shared" si="1544"/>
        <v>0</v>
      </c>
      <c r="BIB105" s="24">
        <f t="shared" si="1545"/>
        <v>0</v>
      </c>
      <c r="BIC105" s="24">
        <f t="shared" si="1546"/>
        <v>0</v>
      </c>
      <c r="BID105" s="24">
        <f t="shared" si="1547"/>
        <v>0</v>
      </c>
      <c r="BII105" s="24">
        <f t="shared" si="1548"/>
        <v>0</v>
      </c>
      <c r="BIJ105" s="24">
        <f t="shared" si="1549"/>
        <v>0</v>
      </c>
      <c r="BIK105" s="24">
        <f t="shared" si="1550"/>
        <v>0</v>
      </c>
      <c r="BIP105" s="24">
        <f t="shared" si="1551"/>
        <v>0</v>
      </c>
      <c r="BIQ105" s="24">
        <f t="shared" si="1552"/>
        <v>0</v>
      </c>
      <c r="BIR105" s="24">
        <f t="shared" si="1553"/>
        <v>0</v>
      </c>
      <c r="BIW105" s="24">
        <f t="shared" si="1554"/>
        <v>0</v>
      </c>
      <c r="BIX105" s="24">
        <f t="shared" si="1555"/>
        <v>0</v>
      </c>
      <c r="BIY105" s="24">
        <f t="shared" si="1556"/>
        <v>0</v>
      </c>
      <c r="BJD105" s="24">
        <f t="shared" si="1557"/>
        <v>0</v>
      </c>
      <c r="BJE105" s="24">
        <f t="shared" si="1558"/>
        <v>0</v>
      </c>
      <c r="BJF105" s="24">
        <f t="shared" si="1559"/>
        <v>0</v>
      </c>
      <c r="BJK105" s="24">
        <f t="shared" si="1560"/>
        <v>0</v>
      </c>
      <c r="BJL105" s="24">
        <f t="shared" si="1561"/>
        <v>0</v>
      </c>
      <c r="BJM105" s="24">
        <f t="shared" si="1562"/>
        <v>0</v>
      </c>
      <c r="BJR105" s="24">
        <f t="shared" si="1563"/>
        <v>0</v>
      </c>
      <c r="BJS105" s="24">
        <f t="shared" si="1564"/>
        <v>0</v>
      </c>
      <c r="BJT105" s="24">
        <f t="shared" si="1565"/>
        <v>0</v>
      </c>
      <c r="BJY105" s="24">
        <f t="shared" si="1566"/>
        <v>0</v>
      </c>
      <c r="BJZ105" s="24">
        <f t="shared" si="1567"/>
        <v>0</v>
      </c>
      <c r="BKA105" s="24">
        <f t="shared" si="1568"/>
        <v>0</v>
      </c>
      <c r="BKF105" s="24">
        <f t="shared" si="1569"/>
        <v>0</v>
      </c>
      <c r="BKG105" s="24">
        <f t="shared" si="1570"/>
        <v>0</v>
      </c>
      <c r="BKH105" s="24">
        <f t="shared" si="1571"/>
        <v>0</v>
      </c>
      <c r="BKM105" s="24">
        <f t="shared" si="1572"/>
        <v>0</v>
      </c>
      <c r="BKN105" s="24">
        <f t="shared" si="1573"/>
        <v>0</v>
      </c>
      <c r="BKO105" s="24">
        <f t="shared" si="1574"/>
        <v>0</v>
      </c>
      <c r="BKT105" s="24">
        <f t="shared" si="1575"/>
        <v>0</v>
      </c>
      <c r="BKU105" s="24">
        <f t="shared" si="1576"/>
        <v>0</v>
      </c>
      <c r="BKV105" s="24">
        <f t="shared" si="1577"/>
        <v>0</v>
      </c>
      <c r="BLA105" s="24">
        <f t="shared" si="1578"/>
        <v>0</v>
      </c>
      <c r="BLB105" s="24">
        <f t="shared" si="1579"/>
        <v>0</v>
      </c>
      <c r="BLC105" s="24">
        <f t="shared" si="1580"/>
        <v>0</v>
      </c>
      <c r="BLH105" s="24">
        <f t="shared" si="1581"/>
        <v>0</v>
      </c>
      <c r="BLI105" s="24">
        <f t="shared" si="1582"/>
        <v>0</v>
      </c>
      <c r="BLJ105" s="24">
        <f t="shared" si="1583"/>
        <v>0</v>
      </c>
      <c r="BLO105" s="24">
        <f t="shared" si="1584"/>
        <v>0</v>
      </c>
      <c r="BLP105" s="24">
        <f t="shared" si="1585"/>
        <v>0</v>
      </c>
      <c r="BLQ105" s="24">
        <f t="shared" si="1586"/>
        <v>0</v>
      </c>
      <c r="BLV105" s="24">
        <f t="shared" si="1587"/>
        <v>0</v>
      </c>
      <c r="BLW105" s="24">
        <f t="shared" si="1588"/>
        <v>0</v>
      </c>
      <c r="BLX105" s="24">
        <f t="shared" si="1589"/>
        <v>0</v>
      </c>
      <c r="BMC105" s="24">
        <f t="shared" si="1590"/>
        <v>0</v>
      </c>
      <c r="BMD105" s="24">
        <f t="shared" si="1591"/>
        <v>0</v>
      </c>
      <c r="BME105" s="24">
        <f t="shared" si="1592"/>
        <v>0</v>
      </c>
      <c r="BMJ105" s="24">
        <f t="shared" si="1593"/>
        <v>0</v>
      </c>
      <c r="BMK105" s="24">
        <f t="shared" si="1594"/>
        <v>0</v>
      </c>
      <c r="BML105" s="24">
        <f t="shared" si="1595"/>
        <v>0</v>
      </c>
      <c r="BMQ105" s="24">
        <f t="shared" si="1596"/>
        <v>0</v>
      </c>
      <c r="BMR105" s="24">
        <f t="shared" si="1597"/>
        <v>0</v>
      </c>
      <c r="BMS105" s="24">
        <f t="shared" si="1598"/>
        <v>0</v>
      </c>
      <c r="BMX105" s="24">
        <f t="shared" si="1599"/>
        <v>0</v>
      </c>
      <c r="BMY105" s="24">
        <f t="shared" si="1600"/>
        <v>0</v>
      </c>
      <c r="BMZ105" s="24">
        <f t="shared" si="1601"/>
        <v>0</v>
      </c>
      <c r="BNE105" s="24">
        <f t="shared" si="1602"/>
        <v>0</v>
      </c>
      <c r="BNF105" s="24">
        <f t="shared" si="1603"/>
        <v>0</v>
      </c>
      <c r="BNG105" s="24">
        <f t="shared" si="1604"/>
        <v>0</v>
      </c>
      <c r="BNL105" s="24">
        <f t="shared" si="1605"/>
        <v>0</v>
      </c>
      <c r="BNM105" s="24">
        <f t="shared" si="1606"/>
        <v>0</v>
      </c>
      <c r="BNN105" s="24">
        <f t="shared" si="1607"/>
        <v>0</v>
      </c>
      <c r="BNS105" s="24">
        <f t="shared" si="1608"/>
        <v>0</v>
      </c>
      <c r="BNT105" s="24">
        <f t="shared" si="1609"/>
        <v>0</v>
      </c>
      <c r="BNU105" s="24">
        <f t="shared" si="1610"/>
        <v>0</v>
      </c>
      <c r="BNZ105" s="24">
        <f t="shared" si="1611"/>
        <v>0</v>
      </c>
      <c r="BOA105" s="24">
        <f t="shared" si="1612"/>
        <v>0</v>
      </c>
      <c r="BOB105" s="24">
        <f t="shared" si="1613"/>
        <v>0</v>
      </c>
      <c r="BOG105" s="24">
        <f t="shared" si="1614"/>
        <v>0</v>
      </c>
      <c r="BOH105" s="24">
        <f t="shared" si="1615"/>
        <v>0</v>
      </c>
      <c r="BOI105" s="24">
        <f t="shared" si="1616"/>
        <v>0</v>
      </c>
      <c r="BON105" s="24">
        <f t="shared" si="1617"/>
        <v>0</v>
      </c>
      <c r="BOO105" s="24">
        <f t="shared" si="1618"/>
        <v>0</v>
      </c>
      <c r="BOP105" s="24">
        <f t="shared" si="1619"/>
        <v>0</v>
      </c>
      <c r="BOU105" s="24">
        <f t="shared" si="1620"/>
        <v>0</v>
      </c>
      <c r="BOV105" s="24">
        <f t="shared" si="1621"/>
        <v>0</v>
      </c>
      <c r="BOW105" s="24">
        <f t="shared" si="1622"/>
        <v>0</v>
      </c>
      <c r="BPB105" s="24">
        <f t="shared" si="1623"/>
        <v>0</v>
      </c>
      <c r="BPC105" s="24">
        <f t="shared" si="1624"/>
        <v>0</v>
      </c>
      <c r="BPD105" s="24">
        <f t="shared" si="1625"/>
        <v>0</v>
      </c>
      <c r="BPI105" s="24">
        <f t="shared" si="1626"/>
        <v>0</v>
      </c>
      <c r="BPJ105" s="24">
        <f t="shared" si="1627"/>
        <v>0</v>
      </c>
      <c r="BPK105" s="24">
        <f t="shared" si="1628"/>
        <v>0</v>
      </c>
      <c r="BPP105" s="24">
        <f t="shared" si="1629"/>
        <v>0</v>
      </c>
      <c r="BPQ105" s="24">
        <f t="shared" si="1630"/>
        <v>0</v>
      </c>
      <c r="BPR105" s="24">
        <f t="shared" si="1631"/>
        <v>0</v>
      </c>
      <c r="BPW105" s="24">
        <f t="shared" si="1632"/>
        <v>0</v>
      </c>
      <c r="BPX105" s="24">
        <f t="shared" si="1633"/>
        <v>0</v>
      </c>
      <c r="BPY105" s="24">
        <f t="shared" si="1634"/>
        <v>0</v>
      </c>
      <c r="BQD105" s="24">
        <f t="shared" si="1635"/>
        <v>0</v>
      </c>
      <c r="BQE105" s="24">
        <f t="shared" si="1636"/>
        <v>0</v>
      </c>
      <c r="BQF105" s="24">
        <f t="shared" si="1637"/>
        <v>0</v>
      </c>
      <c r="BQK105" s="24">
        <f t="shared" si="1638"/>
        <v>0</v>
      </c>
      <c r="BQL105" s="24">
        <f t="shared" si="1639"/>
        <v>0</v>
      </c>
      <c r="BQM105" s="24">
        <f t="shared" si="1640"/>
        <v>0</v>
      </c>
      <c r="BQR105" s="24">
        <f t="shared" si="1641"/>
        <v>0</v>
      </c>
      <c r="BQS105" s="24">
        <f t="shared" si="1642"/>
        <v>0</v>
      </c>
      <c r="BQT105" s="24">
        <f t="shared" si="1643"/>
        <v>0</v>
      </c>
      <c r="BQY105" s="24">
        <f t="shared" si="1644"/>
        <v>0</v>
      </c>
      <c r="BQZ105" s="24">
        <f t="shared" si="1645"/>
        <v>0</v>
      </c>
      <c r="BRA105" s="24">
        <f t="shared" si="1646"/>
        <v>0</v>
      </c>
      <c r="BRF105" s="24">
        <f t="shared" si="1647"/>
        <v>0</v>
      </c>
      <c r="BRG105" s="24">
        <f t="shared" si="1648"/>
        <v>0</v>
      </c>
      <c r="BRH105" s="24">
        <f t="shared" si="1649"/>
        <v>0</v>
      </c>
      <c r="BRM105" s="24">
        <f t="shared" si="1650"/>
        <v>0</v>
      </c>
      <c r="BRN105" s="24">
        <f t="shared" si="1651"/>
        <v>0</v>
      </c>
      <c r="BRO105" s="24">
        <f t="shared" si="1652"/>
        <v>0</v>
      </c>
      <c r="BRT105" s="24">
        <f t="shared" si="1653"/>
        <v>0</v>
      </c>
      <c r="BRU105" s="24">
        <f t="shared" si="1654"/>
        <v>0</v>
      </c>
      <c r="BRV105" s="24">
        <f t="shared" si="1655"/>
        <v>0</v>
      </c>
      <c r="BSA105" s="24">
        <f t="shared" si="1656"/>
        <v>0</v>
      </c>
      <c r="BSB105" s="24">
        <f t="shared" si="1657"/>
        <v>0</v>
      </c>
      <c r="BSC105" s="24">
        <f t="shared" si="1658"/>
        <v>0</v>
      </c>
      <c r="BSH105" s="24">
        <f t="shared" si="1659"/>
        <v>0</v>
      </c>
      <c r="BSI105" s="24">
        <f t="shared" si="1660"/>
        <v>0</v>
      </c>
      <c r="BSJ105" s="24">
        <f t="shared" si="1661"/>
        <v>0</v>
      </c>
      <c r="BSO105" s="24">
        <f t="shared" si="1662"/>
        <v>0</v>
      </c>
      <c r="BSP105" s="24">
        <f t="shared" si="1663"/>
        <v>0</v>
      </c>
      <c r="BSQ105" s="24">
        <f t="shared" si="1664"/>
        <v>0</v>
      </c>
      <c r="BSV105" s="24">
        <f t="shared" si="1665"/>
        <v>0</v>
      </c>
      <c r="BSW105" s="24">
        <f t="shared" si="1666"/>
        <v>0</v>
      </c>
      <c r="BSX105" s="24">
        <f t="shared" si="1667"/>
        <v>0</v>
      </c>
      <c r="BTC105" s="24">
        <f t="shared" si="1668"/>
        <v>0</v>
      </c>
      <c r="BTD105" s="24">
        <f t="shared" si="1669"/>
        <v>0</v>
      </c>
      <c r="BTE105" s="24">
        <f t="shared" si="1670"/>
        <v>0</v>
      </c>
      <c r="BTJ105" s="24">
        <f t="shared" si="1671"/>
        <v>0</v>
      </c>
      <c r="BTK105" s="24">
        <f t="shared" si="1672"/>
        <v>0</v>
      </c>
      <c r="BTL105" s="24">
        <f t="shared" si="1673"/>
        <v>0</v>
      </c>
      <c r="BTQ105" s="24">
        <f t="shared" si="1674"/>
        <v>0</v>
      </c>
      <c r="BTR105" s="24">
        <f t="shared" si="1675"/>
        <v>0</v>
      </c>
      <c r="BTS105" s="24">
        <f t="shared" si="1676"/>
        <v>0</v>
      </c>
      <c r="BTX105" s="24">
        <f t="shared" si="1677"/>
        <v>0</v>
      </c>
      <c r="BTY105" s="24">
        <f t="shared" si="1678"/>
        <v>0</v>
      </c>
      <c r="BTZ105" s="24">
        <f t="shared" si="1679"/>
        <v>0</v>
      </c>
      <c r="BUE105" s="24">
        <f t="shared" si="1680"/>
        <v>0</v>
      </c>
      <c r="BUF105" s="24">
        <f t="shared" si="1681"/>
        <v>0</v>
      </c>
      <c r="BUG105" s="24">
        <f t="shared" si="1682"/>
        <v>0</v>
      </c>
      <c r="BUL105" s="24">
        <f t="shared" si="1683"/>
        <v>0</v>
      </c>
      <c r="BUM105" s="24">
        <f t="shared" si="1684"/>
        <v>0</v>
      </c>
      <c r="BUN105" s="24">
        <f t="shared" si="1685"/>
        <v>0</v>
      </c>
      <c r="BUS105" s="24">
        <f t="shared" si="1686"/>
        <v>0</v>
      </c>
      <c r="BUT105" s="24">
        <f t="shared" si="1687"/>
        <v>0</v>
      </c>
      <c r="BUU105" s="24">
        <f t="shared" si="1688"/>
        <v>0</v>
      </c>
      <c r="BUZ105" s="24">
        <f t="shared" si="1689"/>
        <v>0</v>
      </c>
      <c r="BVA105" s="24">
        <f t="shared" si="1690"/>
        <v>0</v>
      </c>
      <c r="BVB105" s="24">
        <f t="shared" si="1691"/>
        <v>0</v>
      </c>
      <c r="BVG105" s="24">
        <f t="shared" si="1692"/>
        <v>0</v>
      </c>
      <c r="BVH105" s="24">
        <f t="shared" si="1693"/>
        <v>0</v>
      </c>
      <c r="BVI105" s="24">
        <f t="shared" si="1694"/>
        <v>0</v>
      </c>
      <c r="BVN105" s="24">
        <f t="shared" si="1695"/>
        <v>0</v>
      </c>
      <c r="BVO105" s="24">
        <f t="shared" si="1696"/>
        <v>0</v>
      </c>
      <c r="BVP105" s="24">
        <f t="shared" si="1697"/>
        <v>0</v>
      </c>
      <c r="BVU105" s="24">
        <f t="shared" si="1698"/>
        <v>0</v>
      </c>
      <c r="BVV105" s="24">
        <f t="shared" si="1699"/>
        <v>0</v>
      </c>
      <c r="BVW105" s="24">
        <f t="shared" si="1700"/>
        <v>0</v>
      </c>
      <c r="BVX105"/>
      <c r="BVY105"/>
      <c r="BVZ105"/>
      <c r="BWA105"/>
      <c r="BWB105" s="24">
        <f t="shared" si="1701"/>
        <v>0</v>
      </c>
      <c r="BWC105" s="24">
        <f t="shared" si="1702"/>
        <v>0</v>
      </c>
      <c r="BWD105" s="24">
        <f t="shared" si="1703"/>
        <v>0</v>
      </c>
      <c r="BWI105" s="24">
        <f t="shared" si="1704"/>
        <v>0</v>
      </c>
      <c r="BWJ105" s="24">
        <f t="shared" si="1705"/>
        <v>0</v>
      </c>
      <c r="BWK105" s="24">
        <f t="shared" si="1706"/>
        <v>0</v>
      </c>
      <c r="BWP105" s="24">
        <f t="shared" si="1707"/>
        <v>0</v>
      </c>
      <c r="BWQ105" s="24">
        <f t="shared" si="1708"/>
        <v>0</v>
      </c>
      <c r="BWR105" s="24">
        <f t="shared" si="1709"/>
        <v>0</v>
      </c>
      <c r="BWW105" s="24">
        <f t="shared" si="1710"/>
        <v>0</v>
      </c>
      <c r="BWX105" s="24">
        <f t="shared" si="1711"/>
        <v>0</v>
      </c>
      <c r="BWY105" s="24">
        <f t="shared" si="1712"/>
        <v>0</v>
      </c>
      <c r="BXD105" s="24">
        <f t="shared" si="1713"/>
        <v>0</v>
      </c>
      <c r="BXE105" s="24">
        <f t="shared" si="1714"/>
        <v>0</v>
      </c>
      <c r="BXF105" s="24">
        <f t="shared" si="1715"/>
        <v>0</v>
      </c>
      <c r="BXK105" s="24">
        <f t="shared" si="1716"/>
        <v>0</v>
      </c>
      <c r="BXL105" s="24">
        <f t="shared" si="1717"/>
        <v>0</v>
      </c>
      <c r="BXM105" s="24">
        <f t="shared" si="1718"/>
        <v>0</v>
      </c>
      <c r="BXR105" s="24">
        <f t="shared" si="1719"/>
        <v>0</v>
      </c>
      <c r="BXS105" s="24">
        <f t="shared" si="1720"/>
        <v>0</v>
      </c>
      <c r="BXT105" s="24">
        <f t="shared" si="1721"/>
        <v>0</v>
      </c>
      <c r="BXY105" s="24">
        <f t="shared" si="1722"/>
        <v>0</v>
      </c>
      <c r="BXZ105" s="24">
        <f t="shared" si="1723"/>
        <v>0</v>
      </c>
      <c r="BYA105" s="24">
        <f t="shared" si="1724"/>
        <v>0</v>
      </c>
      <c r="BYF105" s="24">
        <f t="shared" si="1725"/>
        <v>0</v>
      </c>
      <c r="BYG105" s="24">
        <f t="shared" si="1726"/>
        <v>0</v>
      </c>
      <c r="BYH105" s="24">
        <f t="shared" si="1727"/>
        <v>0</v>
      </c>
      <c r="BYM105" s="24">
        <f t="shared" si="1728"/>
        <v>0</v>
      </c>
      <c r="BYN105" s="24">
        <f t="shared" si="1729"/>
        <v>0</v>
      </c>
      <c r="BYO105" s="24">
        <f t="shared" si="1730"/>
        <v>0</v>
      </c>
      <c r="BYT105" s="24">
        <f t="shared" si="1731"/>
        <v>0</v>
      </c>
      <c r="BYU105" s="24">
        <f t="shared" si="1732"/>
        <v>0</v>
      </c>
      <c r="BYV105" s="24">
        <f t="shared" si="1733"/>
        <v>0</v>
      </c>
    </row>
    <row r="106" spans="6:1023 1028:2024" x14ac:dyDescent="0.3">
      <c r="F106" s="82">
        <f t="shared" si="1734"/>
        <v>0</v>
      </c>
      <c r="G106" s="82">
        <f t="shared" si="1735"/>
        <v>0</v>
      </c>
      <c r="H106" s="82">
        <f t="shared" si="1736"/>
        <v>0</v>
      </c>
      <c r="M106" s="15">
        <f t="shared" si="870"/>
        <v>0</v>
      </c>
      <c r="N106" s="15">
        <f t="shared" si="871"/>
        <v>0</v>
      </c>
      <c r="O106" s="15">
        <f t="shared" si="872"/>
        <v>0</v>
      </c>
      <c r="T106" s="15">
        <f t="shared" si="873"/>
        <v>0</v>
      </c>
      <c r="U106" s="15">
        <f t="shared" si="874"/>
        <v>0</v>
      </c>
      <c r="V106" s="15">
        <f t="shared" si="875"/>
        <v>0</v>
      </c>
      <c r="AA106" s="15">
        <f t="shared" si="876"/>
        <v>0</v>
      </c>
      <c r="AB106" s="15">
        <f t="shared" si="877"/>
        <v>0</v>
      </c>
      <c r="AC106" s="15">
        <f t="shared" si="878"/>
        <v>0</v>
      </c>
      <c r="AH106" s="15">
        <f t="shared" si="879"/>
        <v>0</v>
      </c>
      <c r="AI106" s="15">
        <f t="shared" si="880"/>
        <v>0</v>
      </c>
      <c r="AJ106" s="15">
        <f t="shared" si="881"/>
        <v>0</v>
      </c>
      <c r="AO106" s="15">
        <f t="shared" si="882"/>
        <v>0</v>
      </c>
      <c r="AP106" s="15">
        <f t="shared" si="883"/>
        <v>0</v>
      </c>
      <c r="AQ106" s="15">
        <f t="shared" si="884"/>
        <v>0</v>
      </c>
      <c r="AV106" s="15">
        <f t="shared" si="885"/>
        <v>0</v>
      </c>
      <c r="AW106" s="15">
        <f t="shared" si="886"/>
        <v>0</v>
      </c>
      <c r="AX106" s="15">
        <f t="shared" si="887"/>
        <v>0</v>
      </c>
      <c r="BC106" s="15">
        <f t="shared" si="888"/>
        <v>0</v>
      </c>
      <c r="BD106" s="15">
        <f t="shared" si="889"/>
        <v>0</v>
      </c>
      <c r="BE106" s="15">
        <f t="shared" si="890"/>
        <v>0</v>
      </c>
      <c r="BJ106" s="15">
        <f t="shared" si="891"/>
        <v>0</v>
      </c>
      <c r="BK106" s="15">
        <f t="shared" si="892"/>
        <v>0</v>
      </c>
      <c r="BL106" s="15">
        <f t="shared" si="893"/>
        <v>0</v>
      </c>
      <c r="BQ106" s="15">
        <f t="shared" si="894"/>
        <v>0</v>
      </c>
      <c r="BR106" s="15">
        <f t="shared" si="895"/>
        <v>0</v>
      </c>
      <c r="BS106" s="15">
        <f t="shared" si="896"/>
        <v>0</v>
      </c>
      <c r="BX106" s="15">
        <f t="shared" si="897"/>
        <v>0</v>
      </c>
      <c r="BY106" s="15">
        <f t="shared" si="898"/>
        <v>0</v>
      </c>
      <c r="BZ106" s="15">
        <f t="shared" si="899"/>
        <v>0</v>
      </c>
      <c r="CE106" s="15">
        <f t="shared" si="900"/>
        <v>0</v>
      </c>
      <c r="CF106" s="15">
        <f t="shared" si="901"/>
        <v>0</v>
      </c>
      <c r="CG106" s="15">
        <f t="shared" si="902"/>
        <v>0</v>
      </c>
      <c r="CL106" s="30">
        <f t="shared" si="903"/>
        <v>0</v>
      </c>
      <c r="CM106" s="30">
        <f t="shared" si="904"/>
        <v>0</v>
      </c>
      <c r="CN106" s="54">
        <f t="shared" si="905"/>
        <v>0</v>
      </c>
      <c r="CS106" s="30">
        <f t="shared" si="906"/>
        <v>0</v>
      </c>
      <c r="CT106" s="30">
        <f t="shared" si="907"/>
        <v>0</v>
      </c>
      <c r="CU106" s="54">
        <f t="shared" si="908"/>
        <v>0</v>
      </c>
      <c r="CZ106" s="30">
        <f t="shared" si="909"/>
        <v>0</v>
      </c>
      <c r="DA106" s="30">
        <f t="shared" si="910"/>
        <v>0</v>
      </c>
      <c r="DB106" s="54">
        <f t="shared" si="911"/>
        <v>0</v>
      </c>
      <c r="DG106" s="30">
        <f t="shared" si="912"/>
        <v>0</v>
      </c>
      <c r="DH106" s="30">
        <f t="shared" si="913"/>
        <v>0</v>
      </c>
      <c r="DI106" s="54">
        <f t="shared" si="914"/>
        <v>0</v>
      </c>
      <c r="DN106" s="30">
        <f t="shared" si="915"/>
        <v>0</v>
      </c>
      <c r="DO106" s="30">
        <f t="shared" si="916"/>
        <v>0</v>
      </c>
      <c r="DP106" s="54">
        <f t="shared" si="917"/>
        <v>0</v>
      </c>
      <c r="DU106" s="30">
        <f t="shared" si="918"/>
        <v>0</v>
      </c>
      <c r="DV106" s="30">
        <f t="shared" si="919"/>
        <v>0</v>
      </c>
      <c r="DW106" s="54">
        <f t="shared" si="920"/>
        <v>0</v>
      </c>
      <c r="EB106" s="30">
        <f t="shared" si="921"/>
        <v>0</v>
      </c>
      <c r="EC106" s="30">
        <f t="shared" si="922"/>
        <v>0</v>
      </c>
      <c r="ED106" s="54">
        <f t="shared" si="923"/>
        <v>0</v>
      </c>
      <c r="EI106" s="30">
        <f t="shared" si="924"/>
        <v>0</v>
      </c>
      <c r="EJ106" s="30">
        <f t="shared" si="925"/>
        <v>0</v>
      </c>
      <c r="EK106" s="54">
        <f t="shared" si="926"/>
        <v>0</v>
      </c>
      <c r="EP106" s="30">
        <f t="shared" si="927"/>
        <v>0</v>
      </c>
      <c r="EQ106" s="30">
        <f t="shared" si="928"/>
        <v>0</v>
      </c>
      <c r="ER106" s="54">
        <f t="shared" si="929"/>
        <v>0</v>
      </c>
      <c r="EW106" s="30">
        <f t="shared" si="930"/>
        <v>0</v>
      </c>
      <c r="EX106" s="30">
        <f t="shared" si="931"/>
        <v>0</v>
      </c>
      <c r="EY106" s="54">
        <f t="shared" si="932"/>
        <v>0</v>
      </c>
      <c r="FD106" s="30">
        <f t="shared" si="933"/>
        <v>0</v>
      </c>
      <c r="FE106" s="30">
        <f t="shared" si="934"/>
        <v>0</v>
      </c>
      <c r="FF106" s="54">
        <f t="shared" si="935"/>
        <v>0</v>
      </c>
      <c r="FK106" s="30">
        <f t="shared" si="936"/>
        <v>0</v>
      </c>
      <c r="FL106" s="30">
        <f t="shared" si="937"/>
        <v>0</v>
      </c>
      <c r="FM106" s="54">
        <f t="shared" si="938"/>
        <v>0</v>
      </c>
      <c r="FR106" s="30">
        <f t="shared" si="939"/>
        <v>0</v>
      </c>
      <c r="FS106" s="30">
        <f t="shared" si="940"/>
        <v>0</v>
      </c>
      <c r="FT106" s="54">
        <f t="shared" si="941"/>
        <v>0</v>
      </c>
      <c r="FY106" s="30">
        <f t="shared" si="942"/>
        <v>0</v>
      </c>
      <c r="FZ106" s="30">
        <f t="shared" si="943"/>
        <v>0</v>
      </c>
      <c r="GA106" s="54">
        <f t="shared" si="944"/>
        <v>0</v>
      </c>
      <c r="GF106" s="30">
        <f t="shared" si="945"/>
        <v>0</v>
      </c>
      <c r="GG106" s="30">
        <f t="shared" si="946"/>
        <v>0</v>
      </c>
      <c r="GH106" s="54">
        <f t="shared" si="947"/>
        <v>0</v>
      </c>
      <c r="GM106" s="30">
        <f t="shared" si="948"/>
        <v>0</v>
      </c>
      <c r="GN106" s="30">
        <f t="shared" si="949"/>
        <v>0</v>
      </c>
      <c r="GO106" s="54">
        <f t="shared" si="950"/>
        <v>0</v>
      </c>
      <c r="GT106" s="30">
        <f t="shared" si="951"/>
        <v>0</v>
      </c>
      <c r="GU106" s="30">
        <f t="shared" si="952"/>
        <v>0</v>
      </c>
      <c r="GV106" s="54">
        <f t="shared" si="953"/>
        <v>0</v>
      </c>
      <c r="HA106" s="30">
        <f t="shared" si="954"/>
        <v>0</v>
      </c>
      <c r="HB106" s="30">
        <f t="shared" si="955"/>
        <v>0</v>
      </c>
      <c r="HC106" s="54">
        <f t="shared" si="956"/>
        <v>0</v>
      </c>
      <c r="HH106" s="30">
        <f t="shared" si="957"/>
        <v>0</v>
      </c>
      <c r="HI106" s="30">
        <f t="shared" si="958"/>
        <v>0</v>
      </c>
      <c r="HJ106" s="54">
        <f t="shared" si="959"/>
        <v>0</v>
      </c>
      <c r="HO106" s="30">
        <f t="shared" si="960"/>
        <v>0</v>
      </c>
      <c r="HP106" s="30">
        <f t="shared" si="961"/>
        <v>0</v>
      </c>
      <c r="HQ106" s="54">
        <f t="shared" si="962"/>
        <v>0</v>
      </c>
      <c r="HV106" s="30">
        <f t="shared" si="963"/>
        <v>0</v>
      </c>
      <c r="HW106" s="30">
        <f t="shared" si="964"/>
        <v>0</v>
      </c>
      <c r="HX106" s="54">
        <f t="shared" si="965"/>
        <v>0</v>
      </c>
      <c r="IC106" s="30">
        <f t="shared" si="966"/>
        <v>0</v>
      </c>
      <c r="ID106" s="30">
        <f t="shared" si="967"/>
        <v>0</v>
      </c>
      <c r="IE106" s="54">
        <f t="shared" si="968"/>
        <v>0</v>
      </c>
      <c r="IJ106" s="30">
        <f t="shared" si="969"/>
        <v>0</v>
      </c>
      <c r="IK106" s="30">
        <f t="shared" si="970"/>
        <v>0</v>
      </c>
      <c r="IL106" s="54">
        <f t="shared" si="971"/>
        <v>0</v>
      </c>
      <c r="IQ106" s="30">
        <f t="shared" si="972"/>
        <v>0</v>
      </c>
      <c r="IR106" s="30">
        <f t="shared" si="973"/>
        <v>0</v>
      </c>
      <c r="IS106" s="54">
        <f t="shared" si="974"/>
        <v>0</v>
      </c>
      <c r="IX106" s="30">
        <f t="shared" si="975"/>
        <v>0</v>
      </c>
      <c r="IY106" s="30">
        <f t="shared" si="976"/>
        <v>0</v>
      </c>
      <c r="IZ106" s="54">
        <f t="shared" si="977"/>
        <v>0</v>
      </c>
      <c r="JE106" s="15">
        <f t="shared" si="978"/>
        <v>0</v>
      </c>
      <c r="JF106" s="15">
        <f t="shared" si="979"/>
        <v>0</v>
      </c>
      <c r="JG106" s="15">
        <f t="shared" si="980"/>
        <v>0</v>
      </c>
      <c r="JL106" s="24">
        <f t="shared" si="981"/>
        <v>0</v>
      </c>
      <c r="JM106" s="24">
        <f t="shared" si="982"/>
        <v>0</v>
      </c>
      <c r="JN106" s="24">
        <f t="shared" si="983"/>
        <v>0</v>
      </c>
      <c r="JS106" s="24">
        <f t="shared" si="984"/>
        <v>0</v>
      </c>
      <c r="JT106" s="24">
        <f t="shared" si="985"/>
        <v>0</v>
      </c>
      <c r="JU106" s="24">
        <f t="shared" si="986"/>
        <v>0</v>
      </c>
      <c r="JZ106" s="24">
        <f t="shared" si="987"/>
        <v>0</v>
      </c>
      <c r="KA106" s="24">
        <f t="shared" si="988"/>
        <v>0</v>
      </c>
      <c r="KB106" s="24">
        <f t="shared" si="989"/>
        <v>0</v>
      </c>
      <c r="KG106" s="24">
        <f t="shared" si="990"/>
        <v>0</v>
      </c>
      <c r="KH106" s="24">
        <f t="shared" si="991"/>
        <v>0</v>
      </c>
      <c r="KI106" s="24">
        <f t="shared" si="992"/>
        <v>0</v>
      </c>
      <c r="KN106" s="24">
        <f t="shared" si="993"/>
        <v>0</v>
      </c>
      <c r="KO106" s="24">
        <f t="shared" si="994"/>
        <v>0</v>
      </c>
      <c r="KP106" s="24">
        <f t="shared" si="995"/>
        <v>0</v>
      </c>
      <c r="KU106" s="24">
        <f t="shared" si="996"/>
        <v>0</v>
      </c>
      <c r="KV106" s="24">
        <f t="shared" si="997"/>
        <v>0</v>
      </c>
      <c r="KW106" s="24">
        <f t="shared" si="998"/>
        <v>0</v>
      </c>
      <c r="LB106" s="24">
        <f t="shared" si="999"/>
        <v>0</v>
      </c>
      <c r="LC106" s="24">
        <f t="shared" si="1000"/>
        <v>0</v>
      </c>
      <c r="LD106" s="24">
        <f t="shared" si="1001"/>
        <v>0</v>
      </c>
      <c r="LI106" s="24">
        <f t="shared" si="1002"/>
        <v>0</v>
      </c>
      <c r="LJ106" s="24">
        <f t="shared" si="1003"/>
        <v>0</v>
      </c>
      <c r="LK106" s="24">
        <f t="shared" si="1004"/>
        <v>0</v>
      </c>
      <c r="LP106" s="24">
        <f t="shared" si="1005"/>
        <v>0</v>
      </c>
      <c r="LQ106" s="24">
        <f t="shared" si="1006"/>
        <v>0</v>
      </c>
      <c r="LR106" s="24">
        <f t="shared" si="1007"/>
        <v>0</v>
      </c>
      <c r="LW106" s="24">
        <f t="shared" si="1008"/>
        <v>0</v>
      </c>
      <c r="LX106" s="24">
        <f t="shared" si="1009"/>
        <v>0</v>
      </c>
      <c r="LY106" s="24">
        <f t="shared" si="1010"/>
        <v>0</v>
      </c>
      <c r="MD106" s="24">
        <f t="shared" si="1011"/>
        <v>0</v>
      </c>
      <c r="ME106" s="24">
        <f t="shared" si="1012"/>
        <v>0</v>
      </c>
      <c r="MF106" s="24">
        <f t="shared" si="1013"/>
        <v>0</v>
      </c>
      <c r="MK106" s="24">
        <f t="shared" si="1014"/>
        <v>0</v>
      </c>
      <c r="ML106" s="24">
        <f t="shared" si="1015"/>
        <v>0</v>
      </c>
      <c r="MM106" s="24">
        <f t="shared" si="1016"/>
        <v>0</v>
      </c>
      <c r="MR106" s="24">
        <f t="shared" si="1017"/>
        <v>0</v>
      </c>
      <c r="MS106" s="24">
        <f t="shared" si="1018"/>
        <v>0</v>
      </c>
      <c r="MT106" s="24">
        <f t="shared" si="1019"/>
        <v>0</v>
      </c>
      <c r="MY106" s="24">
        <f t="shared" si="1020"/>
        <v>0</v>
      </c>
      <c r="MZ106" s="24">
        <f t="shared" si="1021"/>
        <v>0</v>
      </c>
      <c r="NA106" s="24">
        <f t="shared" si="1022"/>
        <v>0</v>
      </c>
      <c r="NF106" s="24">
        <f t="shared" si="1023"/>
        <v>0</v>
      </c>
      <c r="NG106" s="24">
        <f t="shared" si="1024"/>
        <v>0</v>
      </c>
      <c r="NH106" s="24">
        <f t="shared" si="1025"/>
        <v>0</v>
      </c>
      <c r="NM106" s="24">
        <f t="shared" si="1026"/>
        <v>0</v>
      </c>
      <c r="NN106" s="24">
        <f t="shared" si="1027"/>
        <v>0</v>
      </c>
      <c r="NO106" s="24">
        <f t="shared" si="1028"/>
        <v>0</v>
      </c>
      <c r="NT106" s="24">
        <f t="shared" si="1029"/>
        <v>0</v>
      </c>
      <c r="NU106" s="24">
        <f t="shared" si="1030"/>
        <v>0</v>
      </c>
      <c r="NV106" s="24">
        <f t="shared" si="1031"/>
        <v>0</v>
      </c>
      <c r="OA106" s="24">
        <f t="shared" si="1032"/>
        <v>0</v>
      </c>
      <c r="OB106" s="24">
        <f t="shared" si="1033"/>
        <v>0</v>
      </c>
      <c r="OC106" s="24">
        <f t="shared" si="1034"/>
        <v>0</v>
      </c>
      <c r="OH106" s="24">
        <f t="shared" si="1035"/>
        <v>0</v>
      </c>
      <c r="OI106" s="24">
        <f t="shared" si="1036"/>
        <v>0</v>
      </c>
      <c r="OJ106" s="24">
        <f t="shared" si="1037"/>
        <v>0</v>
      </c>
      <c r="OO106" s="24">
        <f t="shared" si="1038"/>
        <v>0</v>
      </c>
      <c r="OP106" s="24">
        <f t="shared" si="1039"/>
        <v>0</v>
      </c>
      <c r="OQ106" s="24">
        <f t="shared" si="1040"/>
        <v>0</v>
      </c>
      <c r="OV106" s="24">
        <f t="shared" si="1041"/>
        <v>0</v>
      </c>
      <c r="OW106" s="24">
        <f t="shared" si="1042"/>
        <v>0</v>
      </c>
      <c r="OX106" s="24">
        <f t="shared" si="1043"/>
        <v>0</v>
      </c>
      <c r="PC106" s="24">
        <f t="shared" si="1044"/>
        <v>0</v>
      </c>
      <c r="PD106" s="24">
        <f t="shared" si="1045"/>
        <v>0</v>
      </c>
      <c r="PE106" s="24">
        <f t="shared" si="1046"/>
        <v>0</v>
      </c>
      <c r="PJ106" s="24">
        <f t="shared" si="1047"/>
        <v>0</v>
      </c>
      <c r="PK106" s="24">
        <f t="shared" si="1048"/>
        <v>0</v>
      </c>
      <c r="PL106" s="24">
        <f t="shared" si="1049"/>
        <v>0</v>
      </c>
      <c r="PQ106" s="24">
        <f t="shared" si="1050"/>
        <v>0</v>
      </c>
      <c r="PR106" s="24">
        <f t="shared" si="1051"/>
        <v>0</v>
      </c>
      <c r="PS106" s="24">
        <f t="shared" si="1052"/>
        <v>0</v>
      </c>
      <c r="PX106" s="24">
        <f t="shared" si="1053"/>
        <v>0</v>
      </c>
      <c r="PY106" s="24">
        <f t="shared" si="1054"/>
        <v>0</v>
      </c>
      <c r="PZ106" s="24">
        <f t="shared" si="1055"/>
        <v>0</v>
      </c>
      <c r="QE106" s="24">
        <f t="shared" si="1056"/>
        <v>0</v>
      </c>
      <c r="QF106" s="24">
        <f t="shared" si="1057"/>
        <v>0</v>
      </c>
      <c r="QG106" s="24">
        <f t="shared" si="1058"/>
        <v>0</v>
      </c>
      <c r="QL106" s="24">
        <f t="shared" si="1059"/>
        <v>0</v>
      </c>
      <c r="QM106" s="24">
        <f t="shared" si="1060"/>
        <v>0</v>
      </c>
      <c r="QN106" s="24">
        <f t="shared" si="1061"/>
        <v>0</v>
      </c>
      <c r="QS106" s="24">
        <f t="shared" si="1062"/>
        <v>0</v>
      </c>
      <c r="QT106" s="24">
        <f t="shared" si="1063"/>
        <v>0</v>
      </c>
      <c r="QU106" s="24">
        <f t="shared" si="1064"/>
        <v>0</v>
      </c>
      <c r="QZ106" s="24">
        <f t="shared" si="1065"/>
        <v>0</v>
      </c>
      <c r="RA106" s="24">
        <f t="shared" si="1066"/>
        <v>0</v>
      </c>
      <c r="RB106" s="24">
        <f t="shared" si="1067"/>
        <v>0</v>
      </c>
      <c r="RG106" s="24">
        <f t="shared" si="1068"/>
        <v>0</v>
      </c>
      <c r="RH106" s="24">
        <f t="shared" si="1069"/>
        <v>0</v>
      </c>
      <c r="RI106" s="24">
        <f t="shared" si="1070"/>
        <v>0</v>
      </c>
      <c r="RN106" s="24">
        <f t="shared" si="1071"/>
        <v>0</v>
      </c>
      <c r="RO106" s="24">
        <f t="shared" si="1072"/>
        <v>0</v>
      </c>
      <c r="RP106" s="24">
        <f t="shared" si="1073"/>
        <v>0</v>
      </c>
      <c r="RU106" s="24">
        <f t="shared" si="1074"/>
        <v>0</v>
      </c>
      <c r="RV106" s="24">
        <f t="shared" si="1075"/>
        <v>0</v>
      </c>
      <c r="RW106" s="24">
        <f t="shared" si="1076"/>
        <v>0</v>
      </c>
      <c r="SB106" s="24">
        <f t="shared" si="1077"/>
        <v>0</v>
      </c>
      <c r="SC106" s="24">
        <f t="shared" si="1078"/>
        <v>0</v>
      </c>
      <c r="SD106" s="24">
        <f t="shared" si="1079"/>
        <v>0</v>
      </c>
      <c r="SI106" s="24">
        <f t="shared" si="1080"/>
        <v>0</v>
      </c>
      <c r="SJ106" s="24">
        <f t="shared" si="1081"/>
        <v>0</v>
      </c>
      <c r="SK106" s="24">
        <f t="shared" si="1082"/>
        <v>0</v>
      </c>
      <c r="SP106" s="24">
        <f t="shared" si="1083"/>
        <v>0</v>
      </c>
      <c r="SQ106" s="24">
        <f t="shared" si="1084"/>
        <v>0</v>
      </c>
      <c r="SR106" s="24">
        <f t="shared" si="1085"/>
        <v>0</v>
      </c>
      <c r="SW106" s="24">
        <f t="shared" si="1086"/>
        <v>0</v>
      </c>
      <c r="SX106" s="24">
        <f t="shared" si="1087"/>
        <v>0</v>
      </c>
      <c r="SY106" s="24">
        <f t="shared" si="1088"/>
        <v>0</v>
      </c>
      <c r="TD106" s="24">
        <f t="shared" si="1089"/>
        <v>0</v>
      </c>
      <c r="TE106" s="24">
        <f t="shared" si="1090"/>
        <v>0</v>
      </c>
      <c r="TF106" s="24">
        <f t="shared" si="1091"/>
        <v>0</v>
      </c>
      <c r="TK106" s="24">
        <f t="shared" si="1092"/>
        <v>0</v>
      </c>
      <c r="TL106" s="24">
        <f t="shared" si="1093"/>
        <v>0</v>
      </c>
      <c r="TM106" s="24">
        <f t="shared" si="1094"/>
        <v>0</v>
      </c>
      <c r="TR106" s="24">
        <f t="shared" si="1095"/>
        <v>0</v>
      </c>
      <c r="TS106" s="24">
        <f t="shared" si="1096"/>
        <v>0</v>
      </c>
      <c r="TT106" s="24">
        <f t="shared" si="1097"/>
        <v>0</v>
      </c>
      <c r="TY106" s="24">
        <f t="shared" si="1098"/>
        <v>0</v>
      </c>
      <c r="TZ106" s="24">
        <f t="shared" si="1099"/>
        <v>0</v>
      </c>
      <c r="UA106" s="24">
        <f t="shared" si="1100"/>
        <v>0</v>
      </c>
      <c r="UF106" s="24">
        <f t="shared" si="1101"/>
        <v>0</v>
      </c>
      <c r="UG106" s="24">
        <f t="shared" si="1102"/>
        <v>0</v>
      </c>
      <c r="UH106" s="24">
        <f t="shared" si="1103"/>
        <v>0</v>
      </c>
      <c r="UM106" s="24">
        <f t="shared" si="1104"/>
        <v>0</v>
      </c>
      <c r="UN106" s="24">
        <f t="shared" si="1105"/>
        <v>0</v>
      </c>
      <c r="UO106" s="24">
        <f t="shared" si="1106"/>
        <v>0</v>
      </c>
      <c r="UT106" s="24">
        <f t="shared" si="1107"/>
        <v>0</v>
      </c>
      <c r="UU106" s="24">
        <f t="shared" si="1108"/>
        <v>0</v>
      </c>
      <c r="UV106" s="24">
        <f t="shared" si="1109"/>
        <v>0</v>
      </c>
      <c r="VA106" s="24">
        <f t="shared" si="1110"/>
        <v>0</v>
      </c>
      <c r="VB106" s="24">
        <f t="shared" si="1111"/>
        <v>0</v>
      </c>
      <c r="VC106" s="24">
        <f t="shared" si="1112"/>
        <v>0</v>
      </c>
      <c r="VH106" s="24">
        <f t="shared" si="1113"/>
        <v>0</v>
      </c>
      <c r="VI106" s="24">
        <f t="shared" si="1114"/>
        <v>0</v>
      </c>
      <c r="VJ106" s="24">
        <f t="shared" si="1115"/>
        <v>0</v>
      </c>
      <c r="VO106" s="24">
        <f t="shared" si="1116"/>
        <v>0</v>
      </c>
      <c r="VP106" s="24">
        <f t="shared" si="1117"/>
        <v>0</v>
      </c>
      <c r="VQ106" s="24">
        <f t="shared" si="1118"/>
        <v>0</v>
      </c>
      <c r="VV106" s="24">
        <f t="shared" si="1119"/>
        <v>0</v>
      </c>
      <c r="VW106" s="24">
        <f t="shared" si="1120"/>
        <v>0</v>
      </c>
      <c r="VX106" s="24">
        <f t="shared" si="1121"/>
        <v>0</v>
      </c>
      <c r="WC106" s="24">
        <f t="shared" si="1122"/>
        <v>0</v>
      </c>
      <c r="WD106" s="24">
        <f t="shared" si="1123"/>
        <v>0</v>
      </c>
      <c r="WE106" s="24">
        <f t="shared" si="1124"/>
        <v>0</v>
      </c>
      <c r="WJ106" s="24">
        <f t="shared" si="1125"/>
        <v>0</v>
      </c>
      <c r="WK106" s="24">
        <f t="shared" si="1126"/>
        <v>0</v>
      </c>
      <c r="WL106" s="24">
        <f t="shared" si="1127"/>
        <v>0</v>
      </c>
      <c r="WQ106" s="24">
        <f t="shared" si="1128"/>
        <v>0</v>
      </c>
      <c r="WR106" s="24">
        <f t="shared" si="1129"/>
        <v>0</v>
      </c>
      <c r="WS106" s="24">
        <f t="shared" si="1130"/>
        <v>0</v>
      </c>
      <c r="WX106" s="24">
        <f t="shared" si="1131"/>
        <v>0</v>
      </c>
      <c r="WY106" s="24">
        <f t="shared" si="1132"/>
        <v>0</v>
      </c>
      <c r="WZ106" s="24">
        <f t="shared" si="1133"/>
        <v>0</v>
      </c>
      <c r="XE106" s="24">
        <f t="shared" si="1134"/>
        <v>0</v>
      </c>
      <c r="XF106" s="24">
        <f t="shared" si="1135"/>
        <v>0</v>
      </c>
      <c r="XG106" s="24">
        <f t="shared" si="1136"/>
        <v>0</v>
      </c>
      <c r="XL106" s="24">
        <f t="shared" si="1137"/>
        <v>0</v>
      </c>
      <c r="XM106" s="24">
        <f t="shared" si="1138"/>
        <v>0</v>
      </c>
      <c r="XN106" s="24">
        <f t="shared" si="1139"/>
        <v>0</v>
      </c>
      <c r="XS106" s="24">
        <f t="shared" si="1140"/>
        <v>0</v>
      </c>
      <c r="XT106" s="24">
        <f t="shared" si="1141"/>
        <v>0</v>
      </c>
      <c r="XU106" s="24">
        <f t="shared" si="1142"/>
        <v>0</v>
      </c>
      <c r="XZ106" s="24">
        <f t="shared" si="1143"/>
        <v>0</v>
      </c>
      <c r="YA106" s="24">
        <f t="shared" si="1144"/>
        <v>0</v>
      </c>
      <c r="YB106" s="24">
        <f t="shared" si="1145"/>
        <v>0</v>
      </c>
      <c r="YG106" s="24">
        <f t="shared" si="1146"/>
        <v>0</v>
      </c>
      <c r="YH106" s="24">
        <f t="shared" si="1147"/>
        <v>0</v>
      </c>
      <c r="YI106" s="24">
        <f t="shared" si="1148"/>
        <v>0</v>
      </c>
      <c r="YN106" s="24">
        <f t="shared" si="1149"/>
        <v>0</v>
      </c>
      <c r="YO106" s="24">
        <f t="shared" si="1150"/>
        <v>0</v>
      </c>
      <c r="YP106" s="24">
        <f t="shared" si="1151"/>
        <v>0</v>
      </c>
      <c r="YU106" s="24">
        <f t="shared" si="1152"/>
        <v>0</v>
      </c>
      <c r="YV106" s="24">
        <f t="shared" si="1153"/>
        <v>0</v>
      </c>
      <c r="YW106" s="24">
        <f t="shared" si="1154"/>
        <v>0</v>
      </c>
      <c r="ZB106" s="24">
        <f t="shared" si="1155"/>
        <v>0</v>
      </c>
      <c r="ZC106" s="24">
        <f t="shared" si="1156"/>
        <v>0</v>
      </c>
      <c r="ZD106" s="24">
        <f t="shared" si="1157"/>
        <v>0</v>
      </c>
      <c r="ZI106" s="24">
        <f t="shared" si="1158"/>
        <v>0</v>
      </c>
      <c r="ZJ106" s="24">
        <f t="shared" si="1159"/>
        <v>0</v>
      </c>
      <c r="ZK106" s="24">
        <f t="shared" si="1160"/>
        <v>0</v>
      </c>
      <c r="ZP106" s="24">
        <f t="shared" si="1161"/>
        <v>0</v>
      </c>
      <c r="ZQ106" s="24">
        <f t="shared" si="1162"/>
        <v>0</v>
      </c>
      <c r="ZR106" s="24">
        <f t="shared" si="1163"/>
        <v>0</v>
      </c>
      <c r="ZW106" s="24">
        <f t="shared" si="1164"/>
        <v>0</v>
      </c>
      <c r="ZX106" s="24">
        <f t="shared" si="1165"/>
        <v>0</v>
      </c>
      <c r="ZY106" s="24">
        <f t="shared" si="1166"/>
        <v>0</v>
      </c>
      <c r="AAD106" s="24">
        <f t="shared" si="1167"/>
        <v>0</v>
      </c>
      <c r="AAE106" s="24">
        <f t="shared" si="1168"/>
        <v>0</v>
      </c>
      <c r="AAF106" s="24">
        <f t="shared" si="1169"/>
        <v>0</v>
      </c>
      <c r="AAK106" s="24">
        <f t="shared" si="1170"/>
        <v>0</v>
      </c>
      <c r="AAL106" s="24">
        <f t="shared" si="1171"/>
        <v>0</v>
      </c>
      <c r="AAM106" s="24">
        <f t="shared" si="1172"/>
        <v>0</v>
      </c>
      <c r="AAR106" s="24">
        <f t="shared" si="1173"/>
        <v>0</v>
      </c>
      <c r="AAS106" s="24">
        <f t="shared" si="1174"/>
        <v>0</v>
      </c>
      <c r="AAT106" s="24">
        <f t="shared" si="1175"/>
        <v>0</v>
      </c>
      <c r="AAY106" s="24">
        <f t="shared" si="1176"/>
        <v>0</v>
      </c>
      <c r="AAZ106" s="24">
        <f t="shared" si="1177"/>
        <v>0</v>
      </c>
      <c r="ABA106" s="24">
        <f t="shared" si="1178"/>
        <v>0</v>
      </c>
      <c r="ABF106" s="24">
        <f t="shared" si="1179"/>
        <v>0</v>
      </c>
      <c r="ABG106" s="24">
        <f t="shared" si="1180"/>
        <v>0</v>
      </c>
      <c r="ABH106" s="24">
        <f t="shared" si="1181"/>
        <v>0</v>
      </c>
      <c r="ABM106" s="24">
        <f t="shared" si="1182"/>
        <v>0</v>
      </c>
      <c r="ABN106" s="24">
        <f t="shared" si="1183"/>
        <v>0</v>
      </c>
      <c r="ABO106" s="24">
        <f t="shared" si="1184"/>
        <v>0</v>
      </c>
      <c r="ABT106" s="24">
        <f t="shared" si="1185"/>
        <v>0</v>
      </c>
      <c r="ABU106" s="24">
        <f t="shared" si="1186"/>
        <v>0</v>
      </c>
      <c r="ABV106" s="24">
        <f t="shared" si="1187"/>
        <v>0</v>
      </c>
      <c r="ACA106" s="24">
        <f t="shared" si="1188"/>
        <v>0</v>
      </c>
      <c r="ACB106" s="24">
        <f t="shared" si="1189"/>
        <v>0</v>
      </c>
      <c r="ACC106" s="24">
        <f t="shared" si="1190"/>
        <v>0</v>
      </c>
      <c r="ACH106" s="24">
        <f t="shared" si="1191"/>
        <v>0</v>
      </c>
      <c r="ACI106" s="24">
        <f t="shared" si="1192"/>
        <v>0</v>
      </c>
      <c r="ACJ106" s="24">
        <f t="shared" si="1193"/>
        <v>0</v>
      </c>
      <c r="ACO106" s="24">
        <f t="shared" si="1194"/>
        <v>0</v>
      </c>
      <c r="ACP106" s="24">
        <f t="shared" si="1195"/>
        <v>0</v>
      </c>
      <c r="ACQ106" s="24">
        <f t="shared" si="1196"/>
        <v>0</v>
      </c>
      <c r="ACV106" s="24">
        <f t="shared" si="1197"/>
        <v>0</v>
      </c>
      <c r="ACW106" s="24">
        <f t="shared" si="1198"/>
        <v>0</v>
      </c>
      <c r="ACX106" s="24">
        <f t="shared" si="1199"/>
        <v>0</v>
      </c>
      <c r="ADC106" s="15">
        <f t="shared" si="1200"/>
        <v>0</v>
      </c>
      <c r="ADD106" s="15">
        <f t="shared" si="1201"/>
        <v>0</v>
      </c>
      <c r="ADE106" s="15">
        <f t="shared" si="1202"/>
        <v>0</v>
      </c>
      <c r="ADJ106" s="24">
        <f t="shared" si="1203"/>
        <v>0</v>
      </c>
      <c r="ADK106" s="24">
        <f t="shared" si="1204"/>
        <v>0</v>
      </c>
      <c r="ADL106" s="24">
        <f t="shared" si="1205"/>
        <v>0</v>
      </c>
      <c r="ADQ106" s="24">
        <f t="shared" si="1206"/>
        <v>0</v>
      </c>
      <c r="ADR106" s="24">
        <f t="shared" si="1207"/>
        <v>0</v>
      </c>
      <c r="ADS106" s="24">
        <f t="shared" si="1208"/>
        <v>0</v>
      </c>
      <c r="ADX106" s="24">
        <f t="shared" si="1209"/>
        <v>0</v>
      </c>
      <c r="ADY106" s="24">
        <f t="shared" si="1210"/>
        <v>0</v>
      </c>
      <c r="ADZ106" s="24">
        <f t="shared" si="1211"/>
        <v>0</v>
      </c>
      <c r="AEE106" s="24">
        <f t="shared" si="1212"/>
        <v>0</v>
      </c>
      <c r="AEF106" s="24">
        <f t="shared" si="1213"/>
        <v>0</v>
      </c>
      <c r="AEG106" s="24">
        <f t="shared" si="1214"/>
        <v>0</v>
      </c>
      <c r="AEL106" s="24">
        <f t="shared" si="1215"/>
        <v>0</v>
      </c>
      <c r="AEM106" s="24">
        <f t="shared" si="1216"/>
        <v>0</v>
      </c>
      <c r="AEN106" s="24">
        <f t="shared" si="1217"/>
        <v>0</v>
      </c>
      <c r="AES106" s="24">
        <f t="shared" si="1218"/>
        <v>0</v>
      </c>
      <c r="AET106" s="24">
        <f t="shared" si="1219"/>
        <v>0</v>
      </c>
      <c r="AEU106" s="24">
        <f t="shared" si="1220"/>
        <v>0</v>
      </c>
      <c r="AEZ106" s="24">
        <f t="shared" si="1221"/>
        <v>0</v>
      </c>
      <c r="AFA106" s="24">
        <f t="shared" si="1222"/>
        <v>0</v>
      </c>
      <c r="AFB106" s="24">
        <f t="shared" si="1223"/>
        <v>0</v>
      </c>
      <c r="AFG106" s="24">
        <f t="shared" si="1224"/>
        <v>0</v>
      </c>
      <c r="AFH106" s="24">
        <f t="shared" si="1225"/>
        <v>0</v>
      </c>
      <c r="AFI106" s="24">
        <f t="shared" si="1226"/>
        <v>0</v>
      </c>
      <c r="AFN106" s="24">
        <f t="shared" si="1227"/>
        <v>0</v>
      </c>
      <c r="AFO106" s="24">
        <f t="shared" si="1228"/>
        <v>0</v>
      </c>
      <c r="AFP106" s="24">
        <f t="shared" si="1229"/>
        <v>0</v>
      </c>
      <c r="AFU106" s="24">
        <f t="shared" si="1230"/>
        <v>0</v>
      </c>
      <c r="AFV106" s="24">
        <f t="shared" si="1231"/>
        <v>0</v>
      </c>
      <c r="AFW106" s="24">
        <f t="shared" si="1232"/>
        <v>0</v>
      </c>
      <c r="AGB106" s="24">
        <f t="shared" si="1233"/>
        <v>0</v>
      </c>
      <c r="AGC106" s="24">
        <f t="shared" si="1234"/>
        <v>0</v>
      </c>
      <c r="AGD106" s="24">
        <f t="shared" si="1235"/>
        <v>0</v>
      </c>
      <c r="AGI106" s="24">
        <f t="shared" si="1236"/>
        <v>0</v>
      </c>
      <c r="AGJ106" s="24">
        <f t="shared" si="1237"/>
        <v>0</v>
      </c>
      <c r="AGK106" s="24">
        <f t="shared" si="1238"/>
        <v>0</v>
      </c>
      <c r="AGP106" s="24">
        <f t="shared" si="1239"/>
        <v>0</v>
      </c>
      <c r="AGQ106" s="24">
        <f t="shared" si="1240"/>
        <v>0</v>
      </c>
      <c r="AGR106" s="24">
        <f t="shared" si="1241"/>
        <v>0</v>
      </c>
      <c r="AGW106" s="24">
        <f t="shared" si="1242"/>
        <v>0</v>
      </c>
      <c r="AGX106" s="24">
        <f t="shared" si="1243"/>
        <v>0</v>
      </c>
      <c r="AGY106" s="24">
        <f t="shared" si="1244"/>
        <v>0</v>
      </c>
      <c r="AHD106" s="24">
        <f t="shared" si="1245"/>
        <v>0</v>
      </c>
      <c r="AHE106" s="24">
        <f t="shared" si="1246"/>
        <v>0</v>
      </c>
      <c r="AHF106" s="24">
        <f t="shared" si="1247"/>
        <v>0</v>
      </c>
      <c r="AHK106" s="24">
        <f t="shared" si="1248"/>
        <v>0</v>
      </c>
      <c r="AHL106" s="24">
        <f t="shared" si="1249"/>
        <v>0</v>
      </c>
      <c r="AHM106" s="24">
        <f t="shared" si="1250"/>
        <v>0</v>
      </c>
      <c r="AHR106" s="24">
        <f t="shared" si="1251"/>
        <v>0</v>
      </c>
      <c r="AHS106" s="24">
        <f t="shared" si="1252"/>
        <v>0</v>
      </c>
      <c r="AHT106" s="24">
        <f t="shared" si="1253"/>
        <v>0</v>
      </c>
      <c r="AHY106" s="24">
        <f t="shared" si="1254"/>
        <v>0</v>
      </c>
      <c r="AHZ106" s="24">
        <f t="shared" si="1255"/>
        <v>0</v>
      </c>
      <c r="AIA106" s="24">
        <f t="shared" si="1256"/>
        <v>0</v>
      </c>
      <c r="AIF106" s="24">
        <f t="shared" si="1257"/>
        <v>0</v>
      </c>
      <c r="AIG106" s="24">
        <f t="shared" si="1258"/>
        <v>0</v>
      </c>
      <c r="AIH106" s="24">
        <f t="shared" si="1259"/>
        <v>0</v>
      </c>
      <c r="AIM106" s="24">
        <f t="shared" si="1260"/>
        <v>0</v>
      </c>
      <c r="AIN106" s="24">
        <f t="shared" si="1261"/>
        <v>0</v>
      </c>
      <c r="AIO106" s="24">
        <f t="shared" si="1262"/>
        <v>0</v>
      </c>
      <c r="AIT106" s="24">
        <f t="shared" si="1263"/>
        <v>0</v>
      </c>
      <c r="AIU106" s="24">
        <f t="shared" si="1264"/>
        <v>0</v>
      </c>
      <c r="AIV106" s="24">
        <f t="shared" si="1265"/>
        <v>0</v>
      </c>
      <c r="AJA106" s="24">
        <f t="shared" si="1266"/>
        <v>0</v>
      </c>
      <c r="AJB106" s="24">
        <f t="shared" si="1267"/>
        <v>0</v>
      </c>
      <c r="AJC106" s="24">
        <f t="shared" si="1268"/>
        <v>0</v>
      </c>
      <c r="AJH106" s="24">
        <f t="shared" si="1269"/>
        <v>0</v>
      </c>
      <c r="AJI106" s="24">
        <f t="shared" si="1270"/>
        <v>0</v>
      </c>
      <c r="AJJ106" s="24">
        <f t="shared" si="1271"/>
        <v>0</v>
      </c>
      <c r="AJO106" s="24">
        <f t="shared" si="1272"/>
        <v>0</v>
      </c>
      <c r="AJP106" s="24">
        <f t="shared" si="1273"/>
        <v>0</v>
      </c>
      <c r="AJQ106" s="24">
        <f t="shared" si="1274"/>
        <v>0</v>
      </c>
      <c r="AJV106" s="24">
        <f t="shared" si="1275"/>
        <v>0</v>
      </c>
      <c r="AJW106" s="24">
        <f t="shared" si="1276"/>
        <v>0</v>
      </c>
      <c r="AJX106" s="24">
        <f t="shared" si="1277"/>
        <v>0</v>
      </c>
      <c r="AKC106" s="24">
        <f t="shared" si="1278"/>
        <v>0</v>
      </c>
      <c r="AKD106" s="24">
        <f t="shared" si="1279"/>
        <v>0</v>
      </c>
      <c r="AKE106" s="24">
        <f t="shared" si="1280"/>
        <v>0</v>
      </c>
      <c r="AKJ106" s="24">
        <f t="shared" si="1281"/>
        <v>0</v>
      </c>
      <c r="AKK106" s="24">
        <f t="shared" si="1282"/>
        <v>0</v>
      </c>
      <c r="AKL106" s="24">
        <f t="shared" si="1283"/>
        <v>0</v>
      </c>
      <c r="AKQ106" s="24">
        <f t="shared" si="1284"/>
        <v>0</v>
      </c>
      <c r="AKR106" s="24">
        <f t="shared" si="1285"/>
        <v>0</v>
      </c>
      <c r="AKS106" s="24">
        <f t="shared" si="1286"/>
        <v>0</v>
      </c>
      <c r="AKX106" s="24">
        <f t="shared" si="1287"/>
        <v>0</v>
      </c>
      <c r="AKY106" s="24">
        <f t="shared" si="1288"/>
        <v>0</v>
      </c>
      <c r="AKZ106" s="24">
        <f t="shared" si="1289"/>
        <v>0</v>
      </c>
      <c r="ALE106" s="24">
        <f t="shared" si="1290"/>
        <v>0</v>
      </c>
      <c r="ALF106" s="24">
        <f t="shared" si="1291"/>
        <v>0</v>
      </c>
      <c r="ALG106" s="24">
        <f t="shared" si="1292"/>
        <v>0</v>
      </c>
      <c r="ALL106" s="24">
        <f t="shared" si="1293"/>
        <v>0</v>
      </c>
      <c r="ALM106" s="24">
        <f t="shared" si="1294"/>
        <v>0</v>
      </c>
      <c r="ALN106" s="24">
        <f t="shared" si="1295"/>
        <v>0</v>
      </c>
      <c r="ALS106" s="24">
        <f t="shared" si="1296"/>
        <v>0</v>
      </c>
      <c r="ALT106" s="24">
        <f t="shared" si="1297"/>
        <v>0</v>
      </c>
      <c r="ALU106" s="24">
        <f t="shared" si="1298"/>
        <v>0</v>
      </c>
      <c r="ALZ106" s="24">
        <f t="shared" si="1299"/>
        <v>0</v>
      </c>
      <c r="AMA106" s="24">
        <f t="shared" si="1300"/>
        <v>0</v>
      </c>
      <c r="AMB106" s="24">
        <f t="shared" si="1301"/>
        <v>0</v>
      </c>
      <c r="AMG106" s="24">
        <f t="shared" si="1302"/>
        <v>0</v>
      </c>
      <c r="AMH106" s="24">
        <f t="shared" si="1303"/>
        <v>0</v>
      </c>
      <c r="AMI106" s="24">
        <f t="shared" si="1304"/>
        <v>0</v>
      </c>
      <c r="AMN106" s="24">
        <f t="shared" si="1305"/>
        <v>0</v>
      </c>
      <c r="AMO106" s="24">
        <f t="shared" si="1306"/>
        <v>0</v>
      </c>
      <c r="AMP106" s="24">
        <f t="shared" si="1307"/>
        <v>0</v>
      </c>
      <c r="AMU106" s="24">
        <f t="shared" si="1308"/>
        <v>0</v>
      </c>
      <c r="AMV106" s="24">
        <f t="shared" si="1309"/>
        <v>0</v>
      </c>
      <c r="AMW106" s="24">
        <f t="shared" si="1310"/>
        <v>0</v>
      </c>
      <c r="ANB106" s="24">
        <f t="shared" si="1311"/>
        <v>0</v>
      </c>
      <c r="ANC106" s="24">
        <f t="shared" si="1312"/>
        <v>0</v>
      </c>
      <c r="AND106" s="24">
        <f t="shared" si="1313"/>
        <v>0</v>
      </c>
      <c r="ANI106" s="24">
        <f t="shared" si="1314"/>
        <v>0</v>
      </c>
      <c r="ANJ106" s="24">
        <f t="shared" si="1315"/>
        <v>0</v>
      </c>
      <c r="ANK106" s="24">
        <f t="shared" si="1316"/>
        <v>0</v>
      </c>
      <c r="ANP106" s="24">
        <f t="shared" si="1317"/>
        <v>0</v>
      </c>
      <c r="ANQ106" s="24">
        <f t="shared" si="1318"/>
        <v>0</v>
      </c>
      <c r="ANR106" s="24">
        <f t="shared" si="1319"/>
        <v>0</v>
      </c>
      <c r="ANW106" s="24">
        <f t="shared" si="1320"/>
        <v>0</v>
      </c>
      <c r="ANX106" s="24">
        <f t="shared" si="1321"/>
        <v>0</v>
      </c>
      <c r="ANY106" s="24">
        <f t="shared" si="1322"/>
        <v>0</v>
      </c>
      <c r="AOD106" s="24">
        <f t="shared" si="1323"/>
        <v>0</v>
      </c>
      <c r="AOE106" s="24">
        <f t="shared" si="1324"/>
        <v>0</v>
      </c>
      <c r="AOF106" s="24">
        <f t="shared" si="1325"/>
        <v>0</v>
      </c>
      <c r="AOK106" s="24">
        <f t="shared" si="1326"/>
        <v>0</v>
      </c>
      <c r="AOL106" s="24">
        <f t="shared" si="1327"/>
        <v>0</v>
      </c>
      <c r="AOM106" s="24">
        <f t="shared" si="1328"/>
        <v>0</v>
      </c>
      <c r="AOR106" s="24">
        <f t="shared" si="1329"/>
        <v>0</v>
      </c>
      <c r="AOS106" s="24">
        <f t="shared" si="1330"/>
        <v>0</v>
      </c>
      <c r="AOT106" s="24">
        <f t="shared" si="1331"/>
        <v>0</v>
      </c>
      <c r="AOY106" s="24">
        <f t="shared" si="1332"/>
        <v>0</v>
      </c>
      <c r="AOZ106" s="24">
        <f t="shared" si="1333"/>
        <v>0</v>
      </c>
      <c r="APA106" s="24">
        <f t="shared" si="1334"/>
        <v>0</v>
      </c>
      <c r="APF106" s="24">
        <f t="shared" si="1335"/>
        <v>0</v>
      </c>
      <c r="APG106" s="24">
        <f t="shared" si="1336"/>
        <v>0</v>
      </c>
      <c r="APH106" s="24">
        <f t="shared" si="1337"/>
        <v>0</v>
      </c>
      <c r="APM106" s="24">
        <f t="shared" si="1338"/>
        <v>0</v>
      </c>
      <c r="APN106" s="24">
        <f t="shared" si="1339"/>
        <v>0</v>
      </c>
      <c r="APO106" s="24">
        <f t="shared" si="1340"/>
        <v>0</v>
      </c>
      <c r="APT106" s="24">
        <f t="shared" si="1341"/>
        <v>0</v>
      </c>
      <c r="APU106" s="24">
        <f t="shared" si="1342"/>
        <v>0</v>
      </c>
      <c r="APV106" s="24">
        <f t="shared" si="1343"/>
        <v>0</v>
      </c>
      <c r="AQA106" s="24">
        <f t="shared" si="1344"/>
        <v>0</v>
      </c>
      <c r="AQB106" s="24">
        <f t="shared" si="1345"/>
        <v>0</v>
      </c>
      <c r="AQC106" s="24">
        <f t="shared" si="1346"/>
        <v>0</v>
      </c>
      <c r="AQH106" s="24">
        <f t="shared" si="1347"/>
        <v>0</v>
      </c>
      <c r="AQI106" s="24">
        <f t="shared" si="1348"/>
        <v>0</v>
      </c>
      <c r="AQJ106" s="24">
        <f t="shared" si="1349"/>
        <v>0</v>
      </c>
      <c r="AQO106" s="24">
        <f t="shared" si="1350"/>
        <v>0</v>
      </c>
      <c r="AQP106" s="24">
        <f t="shared" si="1351"/>
        <v>0</v>
      </c>
      <c r="AQQ106" s="24">
        <f t="shared" si="1352"/>
        <v>0</v>
      </c>
      <c r="AQV106" s="24">
        <f t="shared" si="1353"/>
        <v>0</v>
      </c>
      <c r="AQW106" s="24">
        <f t="shared" si="1354"/>
        <v>0</v>
      </c>
      <c r="AQX106" s="24">
        <f t="shared" si="1355"/>
        <v>0</v>
      </c>
      <c r="ARC106" s="24">
        <f t="shared" si="1356"/>
        <v>0</v>
      </c>
      <c r="ARD106" s="24">
        <f t="shared" si="1357"/>
        <v>0</v>
      </c>
      <c r="ARE106" s="24">
        <f t="shared" si="1358"/>
        <v>0</v>
      </c>
      <c r="ARJ106" s="24">
        <f t="shared" si="1359"/>
        <v>0</v>
      </c>
      <c r="ARK106" s="24">
        <f t="shared" si="1360"/>
        <v>0</v>
      </c>
      <c r="ARL106" s="24">
        <f t="shared" si="1361"/>
        <v>0</v>
      </c>
      <c r="ARQ106" s="24">
        <f t="shared" si="1362"/>
        <v>0</v>
      </c>
      <c r="ARR106" s="24">
        <f t="shared" si="1363"/>
        <v>0</v>
      </c>
      <c r="ARS106" s="24">
        <f t="shared" si="1364"/>
        <v>0</v>
      </c>
      <c r="ARX106" s="24">
        <f t="shared" si="1365"/>
        <v>0</v>
      </c>
      <c r="ARY106" s="24">
        <f t="shared" si="1366"/>
        <v>0</v>
      </c>
      <c r="ARZ106" s="24">
        <f t="shared" si="1367"/>
        <v>0</v>
      </c>
      <c r="ASE106" s="24">
        <f t="shared" si="1368"/>
        <v>0</v>
      </c>
      <c r="ASF106" s="24">
        <f t="shared" si="1369"/>
        <v>0</v>
      </c>
      <c r="ASG106" s="24">
        <f t="shared" si="1370"/>
        <v>0</v>
      </c>
      <c r="ASL106" s="24">
        <f t="shared" si="1371"/>
        <v>0</v>
      </c>
      <c r="ASM106" s="24">
        <f t="shared" si="1372"/>
        <v>0</v>
      </c>
      <c r="ASN106" s="24">
        <f t="shared" si="1373"/>
        <v>0</v>
      </c>
      <c r="ASS106" s="24">
        <f t="shared" si="1374"/>
        <v>0</v>
      </c>
      <c r="AST106" s="24">
        <f t="shared" si="1375"/>
        <v>0</v>
      </c>
      <c r="ASU106" s="24">
        <f t="shared" si="1376"/>
        <v>0</v>
      </c>
      <c r="ASZ106" s="24">
        <f t="shared" si="1377"/>
        <v>0</v>
      </c>
      <c r="ATA106" s="24">
        <f t="shared" si="1378"/>
        <v>0</v>
      </c>
      <c r="ATB106" s="24">
        <f t="shared" si="1379"/>
        <v>0</v>
      </c>
      <c r="ATG106" s="24">
        <f t="shared" si="1380"/>
        <v>0</v>
      </c>
      <c r="ATH106" s="24">
        <f t="shared" si="1381"/>
        <v>0</v>
      </c>
      <c r="ATI106" s="24">
        <f t="shared" si="1382"/>
        <v>0</v>
      </c>
      <c r="ATN106" s="24">
        <f t="shared" si="1383"/>
        <v>0</v>
      </c>
      <c r="ATO106" s="24">
        <f t="shared" si="1384"/>
        <v>0</v>
      </c>
      <c r="ATP106" s="24">
        <f t="shared" si="1385"/>
        <v>0</v>
      </c>
      <c r="ATU106" s="24">
        <f t="shared" si="1386"/>
        <v>0</v>
      </c>
      <c r="ATV106" s="24">
        <f t="shared" si="1387"/>
        <v>0</v>
      </c>
      <c r="ATW106" s="24">
        <f t="shared" si="1388"/>
        <v>0</v>
      </c>
      <c r="AUB106" s="24">
        <f t="shared" si="1389"/>
        <v>0</v>
      </c>
      <c r="AUC106" s="24">
        <f t="shared" si="1390"/>
        <v>0</v>
      </c>
      <c r="AUD106" s="24">
        <f t="shared" si="1391"/>
        <v>0</v>
      </c>
      <c r="AUI106" s="24">
        <f t="shared" si="1392"/>
        <v>0</v>
      </c>
      <c r="AUJ106" s="24">
        <f t="shared" si="1393"/>
        <v>0</v>
      </c>
      <c r="AUK106" s="24">
        <f t="shared" si="1394"/>
        <v>0</v>
      </c>
      <c r="AUP106" s="24">
        <f t="shared" si="1395"/>
        <v>0</v>
      </c>
      <c r="AUQ106" s="24">
        <f t="shared" si="1396"/>
        <v>0</v>
      </c>
      <c r="AUR106" s="24">
        <f t="shared" si="1397"/>
        <v>0</v>
      </c>
      <c r="AUW106" s="24">
        <f t="shared" si="1398"/>
        <v>0</v>
      </c>
      <c r="AUX106" s="24">
        <f t="shared" si="1399"/>
        <v>0</v>
      </c>
      <c r="AUY106" s="24">
        <f t="shared" si="1400"/>
        <v>0</v>
      </c>
      <c r="AVD106" s="24">
        <f t="shared" si="1401"/>
        <v>0</v>
      </c>
      <c r="AVE106" s="24">
        <f t="shared" si="1402"/>
        <v>0</v>
      </c>
      <c r="AVF106" s="24">
        <f t="shared" si="1403"/>
        <v>0</v>
      </c>
      <c r="AVK106" s="24">
        <f t="shared" si="1404"/>
        <v>0</v>
      </c>
      <c r="AVL106" s="24">
        <f t="shared" si="1405"/>
        <v>0</v>
      </c>
      <c r="AVM106" s="24">
        <f t="shared" si="1406"/>
        <v>0</v>
      </c>
      <c r="AVR106" s="24">
        <f t="shared" si="1407"/>
        <v>0</v>
      </c>
      <c r="AVS106" s="24">
        <f t="shared" si="1408"/>
        <v>0</v>
      </c>
      <c r="AVT106" s="24">
        <f t="shared" si="1409"/>
        <v>0</v>
      </c>
      <c r="AVY106" s="24">
        <f t="shared" si="1410"/>
        <v>0</v>
      </c>
      <c r="AVZ106" s="24">
        <f t="shared" si="1411"/>
        <v>0</v>
      </c>
      <c r="AWA106" s="24">
        <f t="shared" si="1412"/>
        <v>0</v>
      </c>
      <c r="AWF106" s="24">
        <f t="shared" si="1413"/>
        <v>0</v>
      </c>
      <c r="AWG106" s="24">
        <f t="shared" si="1414"/>
        <v>0</v>
      </c>
      <c r="AWH106" s="24">
        <f t="shared" si="1415"/>
        <v>0</v>
      </c>
      <c r="AWM106" s="24">
        <f t="shared" si="1416"/>
        <v>0</v>
      </c>
      <c r="AWN106" s="24">
        <f t="shared" si="1417"/>
        <v>0</v>
      </c>
      <c r="AWO106" s="24">
        <f t="shared" si="1418"/>
        <v>0</v>
      </c>
      <c r="AWT106" s="24">
        <f t="shared" si="1419"/>
        <v>0</v>
      </c>
      <c r="AWU106" s="24">
        <f t="shared" si="1420"/>
        <v>0</v>
      </c>
      <c r="AWV106" s="24">
        <f t="shared" si="1421"/>
        <v>0</v>
      </c>
      <c r="AXA106" s="24">
        <f t="shared" si="1422"/>
        <v>0</v>
      </c>
      <c r="AXB106" s="24">
        <f t="shared" si="1423"/>
        <v>0</v>
      </c>
      <c r="AXC106" s="24">
        <f t="shared" si="1424"/>
        <v>0</v>
      </c>
      <c r="AXH106" s="24">
        <f t="shared" si="1425"/>
        <v>0</v>
      </c>
      <c r="AXI106" s="24">
        <f t="shared" si="1426"/>
        <v>0</v>
      </c>
      <c r="AXJ106" s="24">
        <f t="shared" si="1427"/>
        <v>0</v>
      </c>
      <c r="AXO106" s="24">
        <f t="shared" si="1428"/>
        <v>0</v>
      </c>
      <c r="AXP106" s="24">
        <f t="shared" si="1429"/>
        <v>0</v>
      </c>
      <c r="AXQ106" s="24">
        <f t="shared" si="1430"/>
        <v>0</v>
      </c>
      <c r="AXV106" s="24">
        <f t="shared" si="1431"/>
        <v>0</v>
      </c>
      <c r="AXW106" s="24">
        <f t="shared" si="1432"/>
        <v>0</v>
      </c>
      <c r="AXX106" s="24">
        <f t="shared" si="1433"/>
        <v>0</v>
      </c>
      <c r="AYC106" s="24">
        <f t="shared" si="1434"/>
        <v>0</v>
      </c>
      <c r="AYD106" s="24">
        <f t="shared" si="1435"/>
        <v>0</v>
      </c>
      <c r="AYE106" s="24">
        <f t="shared" si="1436"/>
        <v>0</v>
      </c>
      <c r="AYJ106" s="24">
        <f t="shared" si="1437"/>
        <v>0</v>
      </c>
      <c r="AYK106" s="24">
        <f t="shared" si="1438"/>
        <v>0</v>
      </c>
      <c r="AYL106" s="24">
        <f t="shared" si="1439"/>
        <v>0</v>
      </c>
      <c r="AYQ106" s="24">
        <f t="shared" si="1440"/>
        <v>0</v>
      </c>
      <c r="AYR106" s="24">
        <f t="shared" si="1441"/>
        <v>0</v>
      </c>
      <c r="AYS106" s="24">
        <f t="shared" si="1442"/>
        <v>0</v>
      </c>
      <c r="AYX106" s="24">
        <f t="shared" si="1443"/>
        <v>0</v>
      </c>
      <c r="AYY106" s="24">
        <f t="shared" si="1444"/>
        <v>0</v>
      </c>
      <c r="AYZ106" s="24">
        <f t="shared" si="1445"/>
        <v>0</v>
      </c>
      <c r="AZE106" s="24">
        <f t="shared" si="1446"/>
        <v>0</v>
      </c>
      <c r="AZF106" s="24">
        <f t="shared" si="1447"/>
        <v>0</v>
      </c>
      <c r="AZG106" s="24">
        <f t="shared" si="1448"/>
        <v>0</v>
      </c>
      <c r="AZL106" s="24">
        <f t="shared" si="1449"/>
        <v>0</v>
      </c>
      <c r="AZM106" s="24">
        <f t="shared" si="1450"/>
        <v>0</v>
      </c>
      <c r="AZN106" s="24">
        <f t="shared" si="1451"/>
        <v>0</v>
      </c>
      <c r="AZS106" s="24">
        <f t="shared" si="1452"/>
        <v>0</v>
      </c>
      <c r="AZT106" s="24">
        <f t="shared" si="1453"/>
        <v>0</v>
      </c>
      <c r="AZU106" s="24">
        <f t="shared" si="1454"/>
        <v>0</v>
      </c>
      <c r="AZZ106" s="24">
        <f t="shared" si="1455"/>
        <v>0</v>
      </c>
      <c r="BAA106" s="24">
        <f t="shared" si="1456"/>
        <v>0</v>
      </c>
      <c r="BAB106" s="24">
        <f t="shared" si="1457"/>
        <v>0</v>
      </c>
      <c r="BAG106" s="24">
        <f t="shared" si="1458"/>
        <v>0</v>
      </c>
      <c r="BAH106" s="24">
        <f t="shared" si="1459"/>
        <v>0</v>
      </c>
      <c r="BAI106" s="24">
        <f t="shared" si="1460"/>
        <v>0</v>
      </c>
      <c r="BAN106" s="24">
        <f t="shared" si="1461"/>
        <v>0</v>
      </c>
      <c r="BAO106" s="24">
        <f t="shared" si="1462"/>
        <v>0</v>
      </c>
      <c r="BAP106" s="24">
        <f t="shared" si="1463"/>
        <v>0</v>
      </c>
      <c r="BAU106" s="24">
        <f t="shared" si="1464"/>
        <v>0</v>
      </c>
      <c r="BAV106" s="24">
        <f t="shared" si="1465"/>
        <v>0</v>
      </c>
      <c r="BAW106" s="24">
        <f t="shared" si="1466"/>
        <v>0</v>
      </c>
      <c r="BBB106" s="24">
        <f t="shared" si="1467"/>
        <v>0</v>
      </c>
      <c r="BBC106" s="24">
        <f t="shared" si="1468"/>
        <v>0</v>
      </c>
      <c r="BBD106" s="24">
        <f t="shared" si="1469"/>
        <v>0</v>
      </c>
      <c r="BBI106" s="24">
        <f t="shared" si="1470"/>
        <v>0</v>
      </c>
      <c r="BBJ106" s="24">
        <f t="shared" si="1471"/>
        <v>0</v>
      </c>
      <c r="BBK106" s="24">
        <f t="shared" si="1472"/>
        <v>0</v>
      </c>
      <c r="BBP106" s="24">
        <f t="shared" si="1473"/>
        <v>0</v>
      </c>
      <c r="BBQ106" s="24">
        <f t="shared" si="1474"/>
        <v>0</v>
      </c>
      <c r="BBR106" s="24">
        <f t="shared" si="1475"/>
        <v>0</v>
      </c>
      <c r="BBW106" s="24">
        <f t="shared" si="1476"/>
        <v>0</v>
      </c>
      <c r="BBX106" s="24">
        <f t="shared" si="1477"/>
        <v>0</v>
      </c>
      <c r="BBY106" s="24">
        <f t="shared" si="1478"/>
        <v>0</v>
      </c>
      <c r="BCD106" s="24">
        <f t="shared" si="1479"/>
        <v>0</v>
      </c>
      <c r="BCE106" s="24">
        <f t="shared" si="1480"/>
        <v>0</v>
      </c>
      <c r="BCF106" s="24">
        <f t="shared" si="1481"/>
        <v>0</v>
      </c>
      <c r="BCK106" s="24">
        <f t="shared" si="1482"/>
        <v>0</v>
      </c>
      <c r="BCL106" s="24">
        <f t="shared" si="1483"/>
        <v>0</v>
      </c>
      <c r="BCM106" s="24">
        <f t="shared" si="1484"/>
        <v>0</v>
      </c>
      <c r="BCR106" s="24">
        <f t="shared" si="1485"/>
        <v>0</v>
      </c>
      <c r="BCS106" s="24">
        <f t="shared" si="1486"/>
        <v>0</v>
      </c>
      <c r="BCT106" s="24">
        <f t="shared" si="1487"/>
        <v>0</v>
      </c>
      <c r="BCY106" s="24">
        <f t="shared" si="1488"/>
        <v>0</v>
      </c>
      <c r="BCZ106" s="24">
        <f t="shared" si="1489"/>
        <v>0</v>
      </c>
      <c r="BDA106" s="24">
        <f t="shared" si="1490"/>
        <v>0</v>
      </c>
      <c r="BDF106" s="24">
        <f t="shared" si="1491"/>
        <v>0</v>
      </c>
      <c r="BDG106" s="24">
        <f t="shared" si="1492"/>
        <v>0</v>
      </c>
      <c r="BDH106" s="24">
        <f t="shared" si="1493"/>
        <v>0</v>
      </c>
      <c r="BDM106" s="24">
        <f t="shared" si="1494"/>
        <v>0</v>
      </c>
      <c r="BDN106" s="24">
        <f t="shared" si="1495"/>
        <v>0</v>
      </c>
      <c r="BDO106" s="24">
        <f t="shared" si="1496"/>
        <v>0</v>
      </c>
      <c r="BDT106" s="24">
        <f t="shared" si="1497"/>
        <v>0</v>
      </c>
      <c r="BDU106" s="24">
        <f t="shared" si="1498"/>
        <v>0</v>
      </c>
      <c r="BDV106" s="24">
        <f t="shared" si="1499"/>
        <v>0</v>
      </c>
      <c r="BEA106" s="24">
        <f t="shared" si="1500"/>
        <v>0</v>
      </c>
      <c r="BEB106" s="24">
        <f t="shared" si="1501"/>
        <v>0</v>
      </c>
      <c r="BEC106" s="24">
        <f t="shared" si="1502"/>
        <v>0</v>
      </c>
      <c r="BEH106" s="24">
        <f t="shared" si="1503"/>
        <v>0</v>
      </c>
      <c r="BEI106" s="24">
        <f t="shared" si="1504"/>
        <v>0</v>
      </c>
      <c r="BEJ106" s="24">
        <f t="shared" si="1505"/>
        <v>0</v>
      </c>
      <c r="BEO106" s="24">
        <f t="shared" si="1506"/>
        <v>0</v>
      </c>
      <c r="BEP106" s="24">
        <f t="shared" si="1507"/>
        <v>0</v>
      </c>
      <c r="BEQ106" s="24">
        <f t="shared" si="1508"/>
        <v>0</v>
      </c>
      <c r="BEV106" s="24">
        <f t="shared" si="1509"/>
        <v>0</v>
      </c>
      <c r="BEW106" s="24">
        <f t="shared" si="1510"/>
        <v>0</v>
      </c>
      <c r="BEX106" s="24">
        <f t="shared" si="1511"/>
        <v>0</v>
      </c>
      <c r="BFC106" s="24">
        <f t="shared" si="1512"/>
        <v>0</v>
      </c>
      <c r="BFD106" s="24">
        <f t="shared" si="1513"/>
        <v>0</v>
      </c>
      <c r="BFE106" s="24">
        <f t="shared" si="1514"/>
        <v>0</v>
      </c>
      <c r="BFJ106" s="24">
        <f t="shared" si="1515"/>
        <v>0</v>
      </c>
      <c r="BFK106" s="24">
        <f t="shared" si="1516"/>
        <v>0</v>
      </c>
      <c r="BFL106" s="24">
        <f t="shared" si="1517"/>
        <v>0</v>
      </c>
      <c r="BFQ106" s="24">
        <f t="shared" si="1518"/>
        <v>0</v>
      </c>
      <c r="BFR106" s="24">
        <f t="shared" si="1519"/>
        <v>0</v>
      </c>
      <c r="BFS106" s="24">
        <f t="shared" si="1520"/>
        <v>0</v>
      </c>
      <c r="BFX106" s="24">
        <f t="shared" si="1521"/>
        <v>0</v>
      </c>
      <c r="BFY106" s="24">
        <f t="shared" si="1522"/>
        <v>0</v>
      </c>
      <c r="BFZ106" s="24">
        <f t="shared" si="1523"/>
        <v>0</v>
      </c>
      <c r="BGE106" s="24">
        <f t="shared" si="1524"/>
        <v>0</v>
      </c>
      <c r="BGF106" s="24">
        <f t="shared" si="1525"/>
        <v>0</v>
      </c>
      <c r="BGG106" s="24">
        <f t="shared" si="1526"/>
        <v>0</v>
      </c>
      <c r="BGL106" s="24">
        <f t="shared" si="1527"/>
        <v>0</v>
      </c>
      <c r="BGM106" s="24">
        <f t="shared" si="1528"/>
        <v>0</v>
      </c>
      <c r="BGN106" s="24">
        <f t="shared" si="1529"/>
        <v>0</v>
      </c>
      <c r="BGS106" s="24">
        <f t="shared" si="1530"/>
        <v>0</v>
      </c>
      <c r="BGT106" s="24">
        <f t="shared" si="1531"/>
        <v>0</v>
      </c>
      <c r="BGU106" s="24">
        <f t="shared" si="1532"/>
        <v>0</v>
      </c>
      <c r="BGZ106" s="24">
        <f t="shared" si="1533"/>
        <v>0</v>
      </c>
      <c r="BHA106" s="24">
        <f t="shared" si="1534"/>
        <v>0</v>
      </c>
      <c r="BHB106" s="24">
        <f t="shared" si="1535"/>
        <v>0</v>
      </c>
      <c r="BHG106" s="24">
        <f t="shared" si="1536"/>
        <v>0</v>
      </c>
      <c r="BHH106" s="24">
        <f t="shared" si="1537"/>
        <v>0</v>
      </c>
      <c r="BHI106" s="24">
        <f t="shared" si="1538"/>
        <v>0</v>
      </c>
      <c r="BHN106" s="24">
        <f t="shared" si="1539"/>
        <v>0</v>
      </c>
      <c r="BHO106" s="24">
        <f t="shared" si="1540"/>
        <v>0</v>
      </c>
      <c r="BHP106" s="24">
        <f t="shared" si="1541"/>
        <v>0</v>
      </c>
      <c r="BHU106" s="24">
        <f t="shared" si="1542"/>
        <v>0</v>
      </c>
      <c r="BHV106" s="24">
        <f t="shared" si="1543"/>
        <v>0</v>
      </c>
      <c r="BHW106" s="24">
        <f t="shared" si="1544"/>
        <v>0</v>
      </c>
      <c r="BIB106" s="24">
        <f t="shared" si="1545"/>
        <v>0</v>
      </c>
      <c r="BIC106" s="24">
        <f t="shared" si="1546"/>
        <v>0</v>
      </c>
      <c r="BID106" s="24">
        <f t="shared" si="1547"/>
        <v>0</v>
      </c>
      <c r="BII106" s="24">
        <f t="shared" si="1548"/>
        <v>0</v>
      </c>
      <c r="BIJ106" s="24">
        <f t="shared" si="1549"/>
        <v>0</v>
      </c>
      <c r="BIK106" s="24">
        <f t="shared" si="1550"/>
        <v>0</v>
      </c>
      <c r="BIP106" s="24">
        <f t="shared" si="1551"/>
        <v>0</v>
      </c>
      <c r="BIQ106" s="24">
        <f t="shared" si="1552"/>
        <v>0</v>
      </c>
      <c r="BIR106" s="24">
        <f t="shared" si="1553"/>
        <v>0</v>
      </c>
      <c r="BIW106" s="24">
        <f t="shared" si="1554"/>
        <v>0</v>
      </c>
      <c r="BIX106" s="24">
        <f t="shared" si="1555"/>
        <v>0</v>
      </c>
      <c r="BIY106" s="24">
        <f t="shared" si="1556"/>
        <v>0</v>
      </c>
      <c r="BJD106" s="24">
        <f t="shared" si="1557"/>
        <v>0</v>
      </c>
      <c r="BJE106" s="24">
        <f t="shared" si="1558"/>
        <v>0</v>
      </c>
      <c r="BJF106" s="24">
        <f t="shared" si="1559"/>
        <v>0</v>
      </c>
      <c r="BJK106" s="24">
        <f t="shared" si="1560"/>
        <v>0</v>
      </c>
      <c r="BJL106" s="24">
        <f t="shared" si="1561"/>
        <v>0</v>
      </c>
      <c r="BJM106" s="24">
        <f t="shared" si="1562"/>
        <v>0</v>
      </c>
      <c r="BJR106" s="24">
        <f t="shared" si="1563"/>
        <v>0</v>
      </c>
      <c r="BJS106" s="24">
        <f t="shared" si="1564"/>
        <v>0</v>
      </c>
      <c r="BJT106" s="24">
        <f t="shared" si="1565"/>
        <v>0</v>
      </c>
      <c r="BJY106" s="24">
        <f t="shared" si="1566"/>
        <v>0</v>
      </c>
      <c r="BJZ106" s="24">
        <f t="shared" si="1567"/>
        <v>0</v>
      </c>
      <c r="BKA106" s="24">
        <f t="shared" si="1568"/>
        <v>0</v>
      </c>
      <c r="BKF106" s="24">
        <f t="shared" si="1569"/>
        <v>0</v>
      </c>
      <c r="BKG106" s="24">
        <f t="shared" si="1570"/>
        <v>0</v>
      </c>
      <c r="BKH106" s="24">
        <f t="shared" si="1571"/>
        <v>0</v>
      </c>
      <c r="BKM106" s="24">
        <f t="shared" si="1572"/>
        <v>0</v>
      </c>
      <c r="BKN106" s="24">
        <f t="shared" si="1573"/>
        <v>0</v>
      </c>
      <c r="BKO106" s="24">
        <f t="shared" si="1574"/>
        <v>0</v>
      </c>
      <c r="BKT106" s="24">
        <f t="shared" si="1575"/>
        <v>0</v>
      </c>
      <c r="BKU106" s="24">
        <f t="shared" si="1576"/>
        <v>0</v>
      </c>
      <c r="BKV106" s="24">
        <f t="shared" si="1577"/>
        <v>0</v>
      </c>
      <c r="BLA106" s="24">
        <f t="shared" si="1578"/>
        <v>0</v>
      </c>
      <c r="BLB106" s="24">
        <f t="shared" si="1579"/>
        <v>0</v>
      </c>
      <c r="BLC106" s="24">
        <f t="shared" si="1580"/>
        <v>0</v>
      </c>
      <c r="BLH106" s="24">
        <f t="shared" si="1581"/>
        <v>0</v>
      </c>
      <c r="BLI106" s="24">
        <f t="shared" si="1582"/>
        <v>0</v>
      </c>
      <c r="BLJ106" s="24">
        <f t="shared" si="1583"/>
        <v>0</v>
      </c>
      <c r="BLO106" s="24">
        <f t="shared" si="1584"/>
        <v>0</v>
      </c>
      <c r="BLP106" s="24">
        <f t="shared" si="1585"/>
        <v>0</v>
      </c>
      <c r="BLQ106" s="24">
        <f t="shared" si="1586"/>
        <v>0</v>
      </c>
      <c r="BLV106" s="24">
        <f t="shared" si="1587"/>
        <v>0</v>
      </c>
      <c r="BLW106" s="24">
        <f t="shared" si="1588"/>
        <v>0</v>
      </c>
      <c r="BLX106" s="24">
        <f t="shared" si="1589"/>
        <v>0</v>
      </c>
      <c r="BMC106" s="24">
        <f t="shared" si="1590"/>
        <v>0</v>
      </c>
      <c r="BMD106" s="24">
        <f t="shared" si="1591"/>
        <v>0</v>
      </c>
      <c r="BME106" s="24">
        <f t="shared" si="1592"/>
        <v>0</v>
      </c>
      <c r="BMJ106" s="24">
        <f t="shared" si="1593"/>
        <v>0</v>
      </c>
      <c r="BMK106" s="24">
        <f t="shared" si="1594"/>
        <v>0</v>
      </c>
      <c r="BML106" s="24">
        <f t="shared" si="1595"/>
        <v>0</v>
      </c>
      <c r="BMQ106" s="24">
        <f t="shared" si="1596"/>
        <v>0</v>
      </c>
      <c r="BMR106" s="24">
        <f t="shared" si="1597"/>
        <v>0</v>
      </c>
      <c r="BMS106" s="24">
        <f t="shared" si="1598"/>
        <v>0</v>
      </c>
      <c r="BMX106" s="24">
        <f t="shared" si="1599"/>
        <v>0</v>
      </c>
      <c r="BMY106" s="24">
        <f t="shared" si="1600"/>
        <v>0</v>
      </c>
      <c r="BMZ106" s="24">
        <f t="shared" si="1601"/>
        <v>0</v>
      </c>
      <c r="BNE106" s="24">
        <f t="shared" si="1602"/>
        <v>0</v>
      </c>
      <c r="BNF106" s="24">
        <f t="shared" si="1603"/>
        <v>0</v>
      </c>
      <c r="BNG106" s="24">
        <f t="shared" si="1604"/>
        <v>0</v>
      </c>
      <c r="BNL106" s="24">
        <f t="shared" si="1605"/>
        <v>0</v>
      </c>
      <c r="BNM106" s="24">
        <f t="shared" si="1606"/>
        <v>0</v>
      </c>
      <c r="BNN106" s="24">
        <f t="shared" si="1607"/>
        <v>0</v>
      </c>
      <c r="BNS106" s="24">
        <f t="shared" si="1608"/>
        <v>0</v>
      </c>
      <c r="BNT106" s="24">
        <f t="shared" si="1609"/>
        <v>0</v>
      </c>
      <c r="BNU106" s="24">
        <f t="shared" si="1610"/>
        <v>0</v>
      </c>
      <c r="BNZ106" s="24">
        <f t="shared" si="1611"/>
        <v>0</v>
      </c>
      <c r="BOA106" s="24">
        <f t="shared" si="1612"/>
        <v>0</v>
      </c>
      <c r="BOB106" s="24">
        <f t="shared" si="1613"/>
        <v>0</v>
      </c>
      <c r="BOG106" s="24">
        <f t="shared" si="1614"/>
        <v>0</v>
      </c>
      <c r="BOH106" s="24">
        <f t="shared" si="1615"/>
        <v>0</v>
      </c>
      <c r="BOI106" s="24">
        <f t="shared" si="1616"/>
        <v>0</v>
      </c>
      <c r="BON106" s="24">
        <f t="shared" si="1617"/>
        <v>0</v>
      </c>
      <c r="BOO106" s="24">
        <f t="shared" si="1618"/>
        <v>0</v>
      </c>
      <c r="BOP106" s="24">
        <f t="shared" si="1619"/>
        <v>0</v>
      </c>
      <c r="BOU106" s="24">
        <f t="shared" si="1620"/>
        <v>0</v>
      </c>
      <c r="BOV106" s="24">
        <f t="shared" si="1621"/>
        <v>0</v>
      </c>
      <c r="BOW106" s="24">
        <f t="shared" si="1622"/>
        <v>0</v>
      </c>
      <c r="BPB106" s="24">
        <f t="shared" si="1623"/>
        <v>0</v>
      </c>
      <c r="BPC106" s="24">
        <f t="shared" si="1624"/>
        <v>0</v>
      </c>
      <c r="BPD106" s="24">
        <f t="shared" si="1625"/>
        <v>0</v>
      </c>
      <c r="BPI106" s="24">
        <f t="shared" si="1626"/>
        <v>0</v>
      </c>
      <c r="BPJ106" s="24">
        <f t="shared" si="1627"/>
        <v>0</v>
      </c>
      <c r="BPK106" s="24">
        <f t="shared" si="1628"/>
        <v>0</v>
      </c>
      <c r="BPP106" s="24">
        <f t="shared" si="1629"/>
        <v>0</v>
      </c>
      <c r="BPQ106" s="24">
        <f t="shared" si="1630"/>
        <v>0</v>
      </c>
      <c r="BPR106" s="24">
        <f t="shared" si="1631"/>
        <v>0</v>
      </c>
      <c r="BPW106" s="24">
        <f t="shared" si="1632"/>
        <v>0</v>
      </c>
      <c r="BPX106" s="24">
        <f t="shared" si="1633"/>
        <v>0</v>
      </c>
      <c r="BPY106" s="24">
        <f t="shared" si="1634"/>
        <v>0</v>
      </c>
      <c r="BQD106" s="24">
        <f t="shared" si="1635"/>
        <v>0</v>
      </c>
      <c r="BQE106" s="24">
        <f t="shared" si="1636"/>
        <v>0</v>
      </c>
      <c r="BQF106" s="24">
        <f t="shared" si="1637"/>
        <v>0</v>
      </c>
      <c r="BQK106" s="24">
        <f t="shared" si="1638"/>
        <v>0</v>
      </c>
      <c r="BQL106" s="24">
        <f t="shared" si="1639"/>
        <v>0</v>
      </c>
      <c r="BQM106" s="24">
        <f t="shared" si="1640"/>
        <v>0</v>
      </c>
      <c r="BQR106" s="24">
        <f t="shared" si="1641"/>
        <v>0</v>
      </c>
      <c r="BQS106" s="24">
        <f t="shared" si="1642"/>
        <v>0</v>
      </c>
      <c r="BQT106" s="24">
        <f t="shared" si="1643"/>
        <v>0</v>
      </c>
      <c r="BQY106" s="24">
        <f t="shared" si="1644"/>
        <v>0</v>
      </c>
      <c r="BQZ106" s="24">
        <f t="shared" si="1645"/>
        <v>0</v>
      </c>
      <c r="BRA106" s="24">
        <f t="shared" si="1646"/>
        <v>0</v>
      </c>
      <c r="BRF106" s="24">
        <f t="shared" si="1647"/>
        <v>0</v>
      </c>
      <c r="BRG106" s="24">
        <f t="shared" si="1648"/>
        <v>0</v>
      </c>
      <c r="BRH106" s="24">
        <f t="shared" si="1649"/>
        <v>0</v>
      </c>
      <c r="BRM106" s="24">
        <f t="shared" si="1650"/>
        <v>0</v>
      </c>
      <c r="BRN106" s="24">
        <f t="shared" si="1651"/>
        <v>0</v>
      </c>
      <c r="BRO106" s="24">
        <f t="shared" si="1652"/>
        <v>0</v>
      </c>
      <c r="BRT106" s="24">
        <f t="shared" si="1653"/>
        <v>0</v>
      </c>
      <c r="BRU106" s="24">
        <f t="shared" si="1654"/>
        <v>0</v>
      </c>
      <c r="BRV106" s="24">
        <f t="shared" si="1655"/>
        <v>0</v>
      </c>
      <c r="BSA106" s="24">
        <f t="shared" si="1656"/>
        <v>0</v>
      </c>
      <c r="BSB106" s="24">
        <f t="shared" si="1657"/>
        <v>0</v>
      </c>
      <c r="BSC106" s="24">
        <f t="shared" si="1658"/>
        <v>0</v>
      </c>
      <c r="BSH106" s="24">
        <f t="shared" si="1659"/>
        <v>0</v>
      </c>
      <c r="BSI106" s="24">
        <f t="shared" si="1660"/>
        <v>0</v>
      </c>
      <c r="BSJ106" s="24">
        <f t="shared" si="1661"/>
        <v>0</v>
      </c>
      <c r="BSO106" s="24">
        <f t="shared" si="1662"/>
        <v>0</v>
      </c>
      <c r="BSP106" s="24">
        <f t="shared" si="1663"/>
        <v>0</v>
      </c>
      <c r="BSQ106" s="24">
        <f t="shared" si="1664"/>
        <v>0</v>
      </c>
      <c r="BSV106" s="24">
        <f t="shared" si="1665"/>
        <v>0</v>
      </c>
      <c r="BSW106" s="24">
        <f t="shared" si="1666"/>
        <v>0</v>
      </c>
      <c r="BSX106" s="24">
        <f t="shared" si="1667"/>
        <v>0</v>
      </c>
      <c r="BTC106" s="24">
        <f t="shared" si="1668"/>
        <v>0</v>
      </c>
      <c r="BTD106" s="24">
        <f t="shared" si="1669"/>
        <v>0</v>
      </c>
      <c r="BTE106" s="24">
        <f t="shared" si="1670"/>
        <v>0</v>
      </c>
      <c r="BTJ106" s="24">
        <f t="shared" si="1671"/>
        <v>0</v>
      </c>
      <c r="BTK106" s="24">
        <f t="shared" si="1672"/>
        <v>0</v>
      </c>
      <c r="BTL106" s="24">
        <f t="shared" si="1673"/>
        <v>0</v>
      </c>
      <c r="BTQ106" s="24">
        <f t="shared" si="1674"/>
        <v>0</v>
      </c>
      <c r="BTR106" s="24">
        <f t="shared" si="1675"/>
        <v>0</v>
      </c>
      <c r="BTS106" s="24">
        <f t="shared" si="1676"/>
        <v>0</v>
      </c>
      <c r="BTX106" s="24">
        <f t="shared" si="1677"/>
        <v>0</v>
      </c>
      <c r="BTY106" s="24">
        <f t="shared" si="1678"/>
        <v>0</v>
      </c>
      <c r="BTZ106" s="24">
        <f t="shared" si="1679"/>
        <v>0</v>
      </c>
      <c r="BUE106" s="24">
        <f t="shared" si="1680"/>
        <v>0</v>
      </c>
      <c r="BUF106" s="24">
        <f t="shared" si="1681"/>
        <v>0</v>
      </c>
      <c r="BUG106" s="24">
        <f t="shared" si="1682"/>
        <v>0</v>
      </c>
      <c r="BUL106" s="24">
        <f t="shared" si="1683"/>
        <v>0</v>
      </c>
      <c r="BUM106" s="24">
        <f t="shared" si="1684"/>
        <v>0</v>
      </c>
      <c r="BUN106" s="24">
        <f t="shared" si="1685"/>
        <v>0</v>
      </c>
      <c r="BUS106" s="24">
        <f t="shared" si="1686"/>
        <v>0</v>
      </c>
      <c r="BUT106" s="24">
        <f t="shared" si="1687"/>
        <v>0</v>
      </c>
      <c r="BUU106" s="24">
        <f t="shared" si="1688"/>
        <v>0</v>
      </c>
      <c r="BUZ106" s="24">
        <f t="shared" si="1689"/>
        <v>0</v>
      </c>
      <c r="BVA106" s="24">
        <f t="shared" si="1690"/>
        <v>0</v>
      </c>
      <c r="BVB106" s="24">
        <f t="shared" si="1691"/>
        <v>0</v>
      </c>
      <c r="BVG106" s="24">
        <f t="shared" si="1692"/>
        <v>0</v>
      </c>
      <c r="BVH106" s="24">
        <f t="shared" si="1693"/>
        <v>0</v>
      </c>
      <c r="BVI106" s="24">
        <f t="shared" si="1694"/>
        <v>0</v>
      </c>
      <c r="BVN106" s="24">
        <f t="shared" si="1695"/>
        <v>0</v>
      </c>
      <c r="BVO106" s="24">
        <f t="shared" si="1696"/>
        <v>0</v>
      </c>
      <c r="BVP106" s="24">
        <f t="shared" si="1697"/>
        <v>0</v>
      </c>
      <c r="BVU106" s="24">
        <f t="shared" si="1698"/>
        <v>0</v>
      </c>
      <c r="BVV106" s="24">
        <f t="shared" si="1699"/>
        <v>0</v>
      </c>
      <c r="BVW106" s="24">
        <f t="shared" si="1700"/>
        <v>0</v>
      </c>
      <c r="BVX106"/>
      <c r="BVY106"/>
      <c r="BVZ106"/>
      <c r="BWA106"/>
      <c r="BWB106" s="24">
        <f t="shared" si="1701"/>
        <v>0</v>
      </c>
      <c r="BWC106" s="24">
        <f t="shared" si="1702"/>
        <v>0</v>
      </c>
      <c r="BWD106" s="24">
        <f t="shared" si="1703"/>
        <v>0</v>
      </c>
      <c r="BWI106" s="24">
        <f t="shared" si="1704"/>
        <v>0</v>
      </c>
      <c r="BWJ106" s="24">
        <f t="shared" si="1705"/>
        <v>0</v>
      </c>
      <c r="BWK106" s="24">
        <f t="shared" si="1706"/>
        <v>0</v>
      </c>
      <c r="BWP106" s="24">
        <f t="shared" si="1707"/>
        <v>0</v>
      </c>
      <c r="BWQ106" s="24">
        <f t="shared" si="1708"/>
        <v>0</v>
      </c>
      <c r="BWR106" s="24">
        <f t="shared" si="1709"/>
        <v>0</v>
      </c>
      <c r="BWW106" s="24">
        <f t="shared" si="1710"/>
        <v>0</v>
      </c>
      <c r="BWX106" s="24">
        <f t="shared" si="1711"/>
        <v>0</v>
      </c>
      <c r="BWY106" s="24">
        <f t="shared" si="1712"/>
        <v>0</v>
      </c>
      <c r="BXD106" s="24">
        <f t="shared" si="1713"/>
        <v>0</v>
      </c>
      <c r="BXE106" s="24">
        <f t="shared" si="1714"/>
        <v>0</v>
      </c>
      <c r="BXF106" s="24">
        <f t="shared" si="1715"/>
        <v>0</v>
      </c>
      <c r="BXK106" s="24">
        <f t="shared" si="1716"/>
        <v>0</v>
      </c>
      <c r="BXL106" s="24">
        <f t="shared" si="1717"/>
        <v>0</v>
      </c>
      <c r="BXM106" s="24">
        <f t="shared" si="1718"/>
        <v>0</v>
      </c>
      <c r="BXR106" s="24">
        <f t="shared" si="1719"/>
        <v>0</v>
      </c>
      <c r="BXS106" s="24">
        <f t="shared" si="1720"/>
        <v>0</v>
      </c>
      <c r="BXT106" s="24">
        <f t="shared" si="1721"/>
        <v>0</v>
      </c>
      <c r="BXY106" s="24">
        <f t="shared" si="1722"/>
        <v>0</v>
      </c>
      <c r="BXZ106" s="24">
        <f t="shared" si="1723"/>
        <v>0</v>
      </c>
      <c r="BYA106" s="24">
        <f t="shared" si="1724"/>
        <v>0</v>
      </c>
      <c r="BYF106" s="24">
        <f t="shared" si="1725"/>
        <v>0</v>
      </c>
      <c r="BYG106" s="24">
        <f t="shared" si="1726"/>
        <v>0</v>
      </c>
      <c r="BYH106" s="24">
        <f t="shared" si="1727"/>
        <v>0</v>
      </c>
      <c r="BYM106" s="24">
        <f t="shared" si="1728"/>
        <v>0</v>
      </c>
      <c r="BYN106" s="24">
        <f t="shared" si="1729"/>
        <v>0</v>
      </c>
      <c r="BYO106" s="24">
        <f t="shared" si="1730"/>
        <v>0</v>
      </c>
      <c r="BYT106" s="24">
        <f t="shared" si="1731"/>
        <v>0</v>
      </c>
      <c r="BYU106" s="24">
        <f t="shared" si="1732"/>
        <v>0</v>
      </c>
      <c r="BYV106" s="24">
        <f t="shared" si="1733"/>
        <v>0</v>
      </c>
    </row>
    <row r="107" spans="6:1023 1028:2024" x14ac:dyDescent="0.3">
      <c r="F107" s="82">
        <f t="shared" si="1734"/>
        <v>0</v>
      </c>
      <c r="G107" s="82">
        <f t="shared" si="1735"/>
        <v>0</v>
      </c>
      <c r="H107" s="82">
        <f t="shared" si="1736"/>
        <v>0</v>
      </c>
      <c r="M107" s="15">
        <f t="shared" si="870"/>
        <v>0</v>
      </c>
      <c r="N107" s="15">
        <f t="shared" si="871"/>
        <v>0</v>
      </c>
      <c r="O107" s="15">
        <f t="shared" si="872"/>
        <v>0</v>
      </c>
      <c r="T107" s="15">
        <f t="shared" si="873"/>
        <v>0</v>
      </c>
      <c r="U107" s="15">
        <f t="shared" si="874"/>
        <v>0</v>
      </c>
      <c r="V107" s="15">
        <f t="shared" si="875"/>
        <v>0</v>
      </c>
      <c r="AA107" s="15">
        <f t="shared" si="876"/>
        <v>0</v>
      </c>
      <c r="AB107" s="15">
        <f t="shared" si="877"/>
        <v>0</v>
      </c>
      <c r="AC107" s="15">
        <f t="shared" si="878"/>
        <v>0</v>
      </c>
      <c r="AH107" s="15">
        <f t="shared" si="879"/>
        <v>0</v>
      </c>
      <c r="AI107" s="15">
        <f t="shared" si="880"/>
        <v>0</v>
      </c>
      <c r="AJ107" s="15">
        <f t="shared" si="881"/>
        <v>0</v>
      </c>
      <c r="AO107" s="15">
        <f t="shared" si="882"/>
        <v>0</v>
      </c>
      <c r="AP107" s="15">
        <f t="shared" si="883"/>
        <v>0</v>
      </c>
      <c r="AQ107" s="15">
        <f t="shared" si="884"/>
        <v>0</v>
      </c>
      <c r="AV107" s="15">
        <f t="shared" si="885"/>
        <v>0</v>
      </c>
      <c r="AW107" s="15">
        <f t="shared" si="886"/>
        <v>0</v>
      </c>
      <c r="AX107" s="15">
        <f t="shared" si="887"/>
        <v>0</v>
      </c>
      <c r="BC107" s="15">
        <f t="shared" si="888"/>
        <v>0</v>
      </c>
      <c r="BD107" s="15">
        <f t="shared" si="889"/>
        <v>0</v>
      </c>
      <c r="BE107" s="15">
        <f t="shared" si="890"/>
        <v>0</v>
      </c>
      <c r="BJ107" s="15">
        <f t="shared" si="891"/>
        <v>0</v>
      </c>
      <c r="BK107" s="15">
        <f t="shared" si="892"/>
        <v>0</v>
      </c>
      <c r="BL107" s="15">
        <f t="shared" si="893"/>
        <v>0</v>
      </c>
      <c r="BQ107" s="15">
        <f t="shared" si="894"/>
        <v>0</v>
      </c>
      <c r="BR107" s="15">
        <f t="shared" si="895"/>
        <v>0</v>
      </c>
      <c r="BS107" s="15">
        <f t="shared" si="896"/>
        <v>0</v>
      </c>
      <c r="BX107" s="15">
        <f t="shared" si="897"/>
        <v>0</v>
      </c>
      <c r="BY107" s="15">
        <f t="shared" si="898"/>
        <v>0</v>
      </c>
      <c r="BZ107" s="15">
        <f t="shared" si="899"/>
        <v>0</v>
      </c>
      <c r="CE107" s="15">
        <f t="shared" si="900"/>
        <v>0</v>
      </c>
      <c r="CF107" s="15">
        <f t="shared" si="901"/>
        <v>0</v>
      </c>
      <c r="CG107" s="15">
        <f t="shared" si="902"/>
        <v>0</v>
      </c>
      <c r="CL107" s="30">
        <f t="shared" si="903"/>
        <v>0</v>
      </c>
      <c r="CM107" s="30">
        <f t="shared" si="904"/>
        <v>0</v>
      </c>
      <c r="CN107" s="54">
        <f t="shared" si="905"/>
        <v>0</v>
      </c>
      <c r="CS107" s="30">
        <f t="shared" si="906"/>
        <v>0</v>
      </c>
      <c r="CT107" s="30">
        <f t="shared" si="907"/>
        <v>0</v>
      </c>
      <c r="CU107" s="54">
        <f t="shared" si="908"/>
        <v>0</v>
      </c>
      <c r="CZ107" s="30">
        <f t="shared" si="909"/>
        <v>0</v>
      </c>
      <c r="DA107" s="30">
        <f t="shared" si="910"/>
        <v>0</v>
      </c>
      <c r="DB107" s="54">
        <f t="shared" si="911"/>
        <v>0</v>
      </c>
      <c r="DG107" s="30">
        <f t="shared" si="912"/>
        <v>0</v>
      </c>
      <c r="DH107" s="30">
        <f t="shared" si="913"/>
        <v>0</v>
      </c>
      <c r="DI107" s="54">
        <f t="shared" si="914"/>
        <v>0</v>
      </c>
      <c r="DN107" s="30">
        <f t="shared" si="915"/>
        <v>0</v>
      </c>
      <c r="DO107" s="30">
        <f t="shared" si="916"/>
        <v>0</v>
      </c>
      <c r="DP107" s="54">
        <f t="shared" si="917"/>
        <v>0</v>
      </c>
      <c r="DU107" s="30">
        <f t="shared" si="918"/>
        <v>0</v>
      </c>
      <c r="DV107" s="30">
        <f t="shared" si="919"/>
        <v>0</v>
      </c>
      <c r="DW107" s="54">
        <f t="shared" si="920"/>
        <v>0</v>
      </c>
      <c r="EB107" s="30">
        <f t="shared" si="921"/>
        <v>0</v>
      </c>
      <c r="EC107" s="30">
        <f t="shared" si="922"/>
        <v>0</v>
      </c>
      <c r="ED107" s="54">
        <f t="shared" si="923"/>
        <v>0</v>
      </c>
      <c r="EI107" s="30">
        <f t="shared" si="924"/>
        <v>0</v>
      </c>
      <c r="EJ107" s="30">
        <f t="shared" si="925"/>
        <v>0</v>
      </c>
      <c r="EK107" s="54">
        <f t="shared" si="926"/>
        <v>0</v>
      </c>
      <c r="EP107" s="30">
        <f t="shared" si="927"/>
        <v>0</v>
      </c>
      <c r="EQ107" s="30">
        <f t="shared" si="928"/>
        <v>0</v>
      </c>
      <c r="ER107" s="54">
        <f t="shared" si="929"/>
        <v>0</v>
      </c>
      <c r="EW107" s="30">
        <f t="shared" si="930"/>
        <v>0</v>
      </c>
      <c r="EX107" s="30">
        <f t="shared" si="931"/>
        <v>0</v>
      </c>
      <c r="EY107" s="54">
        <f t="shared" si="932"/>
        <v>0</v>
      </c>
      <c r="FD107" s="30">
        <f t="shared" si="933"/>
        <v>0</v>
      </c>
      <c r="FE107" s="30">
        <f t="shared" si="934"/>
        <v>0</v>
      </c>
      <c r="FF107" s="54">
        <f t="shared" si="935"/>
        <v>0</v>
      </c>
      <c r="FK107" s="30">
        <f t="shared" si="936"/>
        <v>0</v>
      </c>
      <c r="FL107" s="30">
        <f t="shared" si="937"/>
        <v>0</v>
      </c>
      <c r="FM107" s="54">
        <f t="shared" si="938"/>
        <v>0</v>
      </c>
      <c r="FR107" s="30">
        <f t="shared" si="939"/>
        <v>0</v>
      </c>
      <c r="FS107" s="30">
        <f t="shared" si="940"/>
        <v>0</v>
      </c>
      <c r="FT107" s="54">
        <f t="shared" si="941"/>
        <v>0</v>
      </c>
      <c r="FY107" s="30">
        <f t="shared" si="942"/>
        <v>0</v>
      </c>
      <c r="FZ107" s="30">
        <f t="shared" si="943"/>
        <v>0</v>
      </c>
      <c r="GA107" s="54">
        <f t="shared" si="944"/>
        <v>0</v>
      </c>
      <c r="GF107" s="30">
        <f t="shared" si="945"/>
        <v>0</v>
      </c>
      <c r="GG107" s="30">
        <f t="shared" si="946"/>
        <v>0</v>
      </c>
      <c r="GH107" s="54">
        <f t="shared" si="947"/>
        <v>0</v>
      </c>
      <c r="GM107" s="30">
        <f t="shared" si="948"/>
        <v>0</v>
      </c>
      <c r="GN107" s="30">
        <f t="shared" si="949"/>
        <v>0</v>
      </c>
      <c r="GO107" s="54">
        <f t="shared" si="950"/>
        <v>0</v>
      </c>
      <c r="GT107" s="30">
        <f t="shared" si="951"/>
        <v>0</v>
      </c>
      <c r="GU107" s="30">
        <f t="shared" si="952"/>
        <v>0</v>
      </c>
      <c r="GV107" s="54">
        <f t="shared" si="953"/>
        <v>0</v>
      </c>
      <c r="HA107" s="30">
        <f t="shared" si="954"/>
        <v>0</v>
      </c>
      <c r="HB107" s="30">
        <f t="shared" si="955"/>
        <v>0</v>
      </c>
      <c r="HC107" s="54">
        <f t="shared" si="956"/>
        <v>0</v>
      </c>
      <c r="HH107" s="30">
        <f t="shared" si="957"/>
        <v>0</v>
      </c>
      <c r="HI107" s="30">
        <f t="shared" si="958"/>
        <v>0</v>
      </c>
      <c r="HJ107" s="54">
        <f t="shared" si="959"/>
        <v>0</v>
      </c>
      <c r="HO107" s="30">
        <f t="shared" si="960"/>
        <v>0</v>
      </c>
      <c r="HP107" s="30">
        <f t="shared" si="961"/>
        <v>0</v>
      </c>
      <c r="HQ107" s="54">
        <f t="shared" si="962"/>
        <v>0</v>
      </c>
      <c r="HV107" s="30">
        <f t="shared" si="963"/>
        <v>0</v>
      </c>
      <c r="HW107" s="30">
        <f t="shared" si="964"/>
        <v>0</v>
      </c>
      <c r="HX107" s="54">
        <f t="shared" si="965"/>
        <v>0</v>
      </c>
      <c r="IC107" s="30">
        <f t="shared" si="966"/>
        <v>0</v>
      </c>
      <c r="ID107" s="30">
        <f t="shared" si="967"/>
        <v>0</v>
      </c>
      <c r="IE107" s="54">
        <f t="shared" si="968"/>
        <v>0</v>
      </c>
      <c r="IJ107" s="30">
        <f t="shared" si="969"/>
        <v>0</v>
      </c>
      <c r="IK107" s="30">
        <f t="shared" si="970"/>
        <v>0</v>
      </c>
      <c r="IL107" s="54">
        <f t="shared" si="971"/>
        <v>0</v>
      </c>
      <c r="IQ107" s="30">
        <f t="shared" si="972"/>
        <v>0</v>
      </c>
      <c r="IR107" s="30">
        <f t="shared" si="973"/>
        <v>0</v>
      </c>
      <c r="IS107" s="54">
        <f t="shared" si="974"/>
        <v>0</v>
      </c>
      <c r="IX107" s="30">
        <f t="shared" si="975"/>
        <v>0</v>
      </c>
      <c r="IY107" s="30">
        <f t="shared" si="976"/>
        <v>0</v>
      </c>
      <c r="IZ107" s="54">
        <f t="shared" si="977"/>
        <v>0</v>
      </c>
      <c r="JE107" s="15">
        <f t="shared" si="978"/>
        <v>0</v>
      </c>
      <c r="JF107" s="15">
        <f t="shared" si="979"/>
        <v>0</v>
      </c>
      <c r="JG107" s="15">
        <f t="shared" si="980"/>
        <v>0</v>
      </c>
      <c r="JL107" s="24">
        <f t="shared" si="981"/>
        <v>0</v>
      </c>
      <c r="JM107" s="24">
        <f t="shared" si="982"/>
        <v>0</v>
      </c>
      <c r="JN107" s="24">
        <f t="shared" si="983"/>
        <v>0</v>
      </c>
      <c r="JS107" s="24">
        <f t="shared" si="984"/>
        <v>0</v>
      </c>
      <c r="JT107" s="24">
        <f t="shared" si="985"/>
        <v>0</v>
      </c>
      <c r="JU107" s="24">
        <f t="shared" si="986"/>
        <v>0</v>
      </c>
      <c r="JZ107" s="24">
        <f t="shared" si="987"/>
        <v>0</v>
      </c>
      <c r="KA107" s="24">
        <f t="shared" si="988"/>
        <v>0</v>
      </c>
      <c r="KB107" s="24">
        <f t="shared" si="989"/>
        <v>0</v>
      </c>
      <c r="KG107" s="24">
        <f t="shared" si="990"/>
        <v>0</v>
      </c>
      <c r="KH107" s="24">
        <f t="shared" si="991"/>
        <v>0</v>
      </c>
      <c r="KI107" s="24">
        <f t="shared" si="992"/>
        <v>0</v>
      </c>
      <c r="KN107" s="24">
        <f t="shared" si="993"/>
        <v>0</v>
      </c>
      <c r="KO107" s="24">
        <f t="shared" si="994"/>
        <v>0</v>
      </c>
      <c r="KP107" s="24">
        <f t="shared" si="995"/>
        <v>0</v>
      </c>
      <c r="KU107" s="24">
        <f t="shared" si="996"/>
        <v>0</v>
      </c>
      <c r="KV107" s="24">
        <f t="shared" si="997"/>
        <v>0</v>
      </c>
      <c r="KW107" s="24">
        <f t="shared" si="998"/>
        <v>0</v>
      </c>
      <c r="LB107" s="24">
        <f t="shared" si="999"/>
        <v>0</v>
      </c>
      <c r="LC107" s="24">
        <f t="shared" si="1000"/>
        <v>0</v>
      </c>
      <c r="LD107" s="24">
        <f t="shared" si="1001"/>
        <v>0</v>
      </c>
      <c r="LI107" s="24">
        <f t="shared" si="1002"/>
        <v>0</v>
      </c>
      <c r="LJ107" s="24">
        <f t="shared" si="1003"/>
        <v>0</v>
      </c>
      <c r="LK107" s="24">
        <f t="shared" si="1004"/>
        <v>0</v>
      </c>
      <c r="LP107" s="24">
        <f t="shared" si="1005"/>
        <v>0</v>
      </c>
      <c r="LQ107" s="24">
        <f t="shared" si="1006"/>
        <v>0</v>
      </c>
      <c r="LR107" s="24">
        <f t="shared" si="1007"/>
        <v>0</v>
      </c>
      <c r="LW107" s="24">
        <f t="shared" si="1008"/>
        <v>0</v>
      </c>
      <c r="LX107" s="24">
        <f t="shared" si="1009"/>
        <v>0</v>
      </c>
      <c r="LY107" s="24">
        <f t="shared" si="1010"/>
        <v>0</v>
      </c>
      <c r="MD107" s="24">
        <f t="shared" si="1011"/>
        <v>0</v>
      </c>
      <c r="ME107" s="24">
        <f t="shared" si="1012"/>
        <v>0</v>
      </c>
      <c r="MF107" s="24">
        <f t="shared" si="1013"/>
        <v>0</v>
      </c>
      <c r="MK107" s="24">
        <f t="shared" si="1014"/>
        <v>0</v>
      </c>
      <c r="ML107" s="24">
        <f t="shared" si="1015"/>
        <v>0</v>
      </c>
      <c r="MM107" s="24">
        <f t="shared" si="1016"/>
        <v>0</v>
      </c>
      <c r="MR107" s="24">
        <f t="shared" si="1017"/>
        <v>0</v>
      </c>
      <c r="MS107" s="24">
        <f t="shared" si="1018"/>
        <v>0</v>
      </c>
      <c r="MT107" s="24">
        <f t="shared" si="1019"/>
        <v>0</v>
      </c>
      <c r="MY107" s="24">
        <f t="shared" si="1020"/>
        <v>0</v>
      </c>
      <c r="MZ107" s="24">
        <f t="shared" si="1021"/>
        <v>0</v>
      </c>
      <c r="NA107" s="24">
        <f t="shared" si="1022"/>
        <v>0</v>
      </c>
      <c r="NF107" s="24">
        <f t="shared" si="1023"/>
        <v>0</v>
      </c>
      <c r="NG107" s="24">
        <f t="shared" si="1024"/>
        <v>0</v>
      </c>
      <c r="NH107" s="24">
        <f t="shared" si="1025"/>
        <v>0</v>
      </c>
      <c r="NM107" s="24">
        <f t="shared" si="1026"/>
        <v>0</v>
      </c>
      <c r="NN107" s="24">
        <f t="shared" si="1027"/>
        <v>0</v>
      </c>
      <c r="NO107" s="24">
        <f t="shared" si="1028"/>
        <v>0</v>
      </c>
      <c r="NT107" s="24">
        <f t="shared" si="1029"/>
        <v>0</v>
      </c>
      <c r="NU107" s="24">
        <f t="shared" si="1030"/>
        <v>0</v>
      </c>
      <c r="NV107" s="24">
        <f t="shared" si="1031"/>
        <v>0</v>
      </c>
      <c r="OA107" s="24">
        <f t="shared" si="1032"/>
        <v>0</v>
      </c>
      <c r="OB107" s="24">
        <f t="shared" si="1033"/>
        <v>0</v>
      </c>
      <c r="OC107" s="24">
        <f t="shared" si="1034"/>
        <v>0</v>
      </c>
      <c r="OH107" s="24">
        <f t="shared" si="1035"/>
        <v>0</v>
      </c>
      <c r="OI107" s="24">
        <f t="shared" si="1036"/>
        <v>0</v>
      </c>
      <c r="OJ107" s="24">
        <f t="shared" si="1037"/>
        <v>0</v>
      </c>
      <c r="OO107" s="24">
        <f t="shared" si="1038"/>
        <v>0</v>
      </c>
      <c r="OP107" s="24">
        <f t="shared" si="1039"/>
        <v>0</v>
      </c>
      <c r="OQ107" s="24">
        <f t="shared" si="1040"/>
        <v>0</v>
      </c>
      <c r="OV107" s="24">
        <f t="shared" si="1041"/>
        <v>0</v>
      </c>
      <c r="OW107" s="24">
        <f t="shared" si="1042"/>
        <v>0</v>
      </c>
      <c r="OX107" s="24">
        <f t="shared" si="1043"/>
        <v>0</v>
      </c>
      <c r="PC107" s="24">
        <f t="shared" si="1044"/>
        <v>0</v>
      </c>
      <c r="PD107" s="24">
        <f t="shared" si="1045"/>
        <v>0</v>
      </c>
      <c r="PE107" s="24">
        <f t="shared" si="1046"/>
        <v>0</v>
      </c>
      <c r="PJ107" s="24">
        <f t="shared" si="1047"/>
        <v>0</v>
      </c>
      <c r="PK107" s="24">
        <f t="shared" si="1048"/>
        <v>0</v>
      </c>
      <c r="PL107" s="24">
        <f t="shared" si="1049"/>
        <v>0</v>
      </c>
      <c r="PQ107" s="24">
        <f t="shared" si="1050"/>
        <v>0</v>
      </c>
      <c r="PR107" s="24">
        <f t="shared" si="1051"/>
        <v>0</v>
      </c>
      <c r="PS107" s="24">
        <f t="shared" si="1052"/>
        <v>0</v>
      </c>
      <c r="PX107" s="24">
        <f t="shared" si="1053"/>
        <v>0</v>
      </c>
      <c r="PY107" s="24">
        <f t="shared" si="1054"/>
        <v>0</v>
      </c>
      <c r="PZ107" s="24">
        <f t="shared" si="1055"/>
        <v>0</v>
      </c>
      <c r="QE107" s="24">
        <f t="shared" si="1056"/>
        <v>0</v>
      </c>
      <c r="QF107" s="24">
        <f t="shared" si="1057"/>
        <v>0</v>
      </c>
      <c r="QG107" s="24">
        <f t="shared" si="1058"/>
        <v>0</v>
      </c>
      <c r="QL107" s="24">
        <f t="shared" si="1059"/>
        <v>0</v>
      </c>
      <c r="QM107" s="24">
        <f t="shared" si="1060"/>
        <v>0</v>
      </c>
      <c r="QN107" s="24">
        <f t="shared" si="1061"/>
        <v>0</v>
      </c>
      <c r="QS107" s="24">
        <f t="shared" si="1062"/>
        <v>0</v>
      </c>
      <c r="QT107" s="24">
        <f t="shared" si="1063"/>
        <v>0</v>
      </c>
      <c r="QU107" s="24">
        <f t="shared" si="1064"/>
        <v>0</v>
      </c>
      <c r="QZ107" s="24">
        <f t="shared" si="1065"/>
        <v>0</v>
      </c>
      <c r="RA107" s="24">
        <f t="shared" si="1066"/>
        <v>0</v>
      </c>
      <c r="RB107" s="24">
        <f t="shared" si="1067"/>
        <v>0</v>
      </c>
      <c r="RG107" s="24">
        <f t="shared" si="1068"/>
        <v>0</v>
      </c>
      <c r="RH107" s="24">
        <f t="shared" si="1069"/>
        <v>0</v>
      </c>
      <c r="RI107" s="24">
        <f t="shared" si="1070"/>
        <v>0</v>
      </c>
      <c r="RN107" s="24">
        <f t="shared" si="1071"/>
        <v>0</v>
      </c>
      <c r="RO107" s="24">
        <f t="shared" si="1072"/>
        <v>0</v>
      </c>
      <c r="RP107" s="24">
        <f t="shared" si="1073"/>
        <v>0</v>
      </c>
      <c r="RU107" s="24">
        <f t="shared" si="1074"/>
        <v>0</v>
      </c>
      <c r="RV107" s="24">
        <f t="shared" si="1075"/>
        <v>0</v>
      </c>
      <c r="RW107" s="24">
        <f t="shared" si="1076"/>
        <v>0</v>
      </c>
      <c r="SB107" s="24">
        <f t="shared" si="1077"/>
        <v>0</v>
      </c>
      <c r="SC107" s="24">
        <f t="shared" si="1078"/>
        <v>0</v>
      </c>
      <c r="SD107" s="24">
        <f t="shared" si="1079"/>
        <v>0</v>
      </c>
      <c r="SI107" s="24">
        <f t="shared" si="1080"/>
        <v>0</v>
      </c>
      <c r="SJ107" s="24">
        <f t="shared" si="1081"/>
        <v>0</v>
      </c>
      <c r="SK107" s="24">
        <f t="shared" si="1082"/>
        <v>0</v>
      </c>
      <c r="SP107" s="24">
        <f t="shared" si="1083"/>
        <v>0</v>
      </c>
      <c r="SQ107" s="24">
        <f t="shared" si="1084"/>
        <v>0</v>
      </c>
      <c r="SR107" s="24">
        <f t="shared" si="1085"/>
        <v>0</v>
      </c>
      <c r="SW107" s="24">
        <f t="shared" si="1086"/>
        <v>0</v>
      </c>
      <c r="SX107" s="24">
        <f t="shared" si="1087"/>
        <v>0</v>
      </c>
      <c r="SY107" s="24">
        <f t="shared" si="1088"/>
        <v>0</v>
      </c>
      <c r="TD107" s="24">
        <f t="shared" si="1089"/>
        <v>0</v>
      </c>
      <c r="TE107" s="24">
        <f t="shared" si="1090"/>
        <v>0</v>
      </c>
      <c r="TF107" s="24">
        <f t="shared" si="1091"/>
        <v>0</v>
      </c>
      <c r="TK107" s="24">
        <f t="shared" si="1092"/>
        <v>0</v>
      </c>
      <c r="TL107" s="24">
        <f t="shared" si="1093"/>
        <v>0</v>
      </c>
      <c r="TM107" s="24">
        <f t="shared" si="1094"/>
        <v>0</v>
      </c>
      <c r="TR107" s="24">
        <f t="shared" si="1095"/>
        <v>0</v>
      </c>
      <c r="TS107" s="24">
        <f t="shared" si="1096"/>
        <v>0</v>
      </c>
      <c r="TT107" s="24">
        <f t="shared" si="1097"/>
        <v>0</v>
      </c>
      <c r="TY107" s="24">
        <f t="shared" si="1098"/>
        <v>0</v>
      </c>
      <c r="TZ107" s="24">
        <f t="shared" si="1099"/>
        <v>0</v>
      </c>
      <c r="UA107" s="24">
        <f t="shared" si="1100"/>
        <v>0</v>
      </c>
      <c r="UF107" s="24">
        <f t="shared" si="1101"/>
        <v>0</v>
      </c>
      <c r="UG107" s="24">
        <f t="shared" si="1102"/>
        <v>0</v>
      </c>
      <c r="UH107" s="24">
        <f t="shared" si="1103"/>
        <v>0</v>
      </c>
      <c r="UM107" s="24">
        <f t="shared" si="1104"/>
        <v>0</v>
      </c>
      <c r="UN107" s="24">
        <f t="shared" si="1105"/>
        <v>0</v>
      </c>
      <c r="UO107" s="24">
        <f t="shared" si="1106"/>
        <v>0</v>
      </c>
      <c r="UT107" s="24">
        <f t="shared" si="1107"/>
        <v>0</v>
      </c>
      <c r="UU107" s="24">
        <f t="shared" si="1108"/>
        <v>0</v>
      </c>
      <c r="UV107" s="24">
        <f t="shared" si="1109"/>
        <v>0</v>
      </c>
      <c r="VA107" s="24">
        <f t="shared" si="1110"/>
        <v>0</v>
      </c>
      <c r="VB107" s="24">
        <f t="shared" si="1111"/>
        <v>0</v>
      </c>
      <c r="VC107" s="24">
        <f t="shared" si="1112"/>
        <v>0</v>
      </c>
      <c r="VH107" s="24">
        <f t="shared" si="1113"/>
        <v>0</v>
      </c>
      <c r="VI107" s="24">
        <f t="shared" si="1114"/>
        <v>0</v>
      </c>
      <c r="VJ107" s="24">
        <f t="shared" si="1115"/>
        <v>0</v>
      </c>
      <c r="VO107" s="24">
        <f t="shared" si="1116"/>
        <v>0</v>
      </c>
      <c r="VP107" s="24">
        <f t="shared" si="1117"/>
        <v>0</v>
      </c>
      <c r="VQ107" s="24">
        <f t="shared" si="1118"/>
        <v>0</v>
      </c>
      <c r="VV107" s="24">
        <f t="shared" si="1119"/>
        <v>0</v>
      </c>
      <c r="VW107" s="24">
        <f t="shared" si="1120"/>
        <v>0</v>
      </c>
      <c r="VX107" s="24">
        <f t="shared" si="1121"/>
        <v>0</v>
      </c>
      <c r="WC107" s="24">
        <f t="shared" si="1122"/>
        <v>0</v>
      </c>
      <c r="WD107" s="24">
        <f t="shared" si="1123"/>
        <v>0</v>
      </c>
      <c r="WE107" s="24">
        <f t="shared" si="1124"/>
        <v>0</v>
      </c>
      <c r="WJ107" s="24">
        <f t="shared" si="1125"/>
        <v>0</v>
      </c>
      <c r="WK107" s="24">
        <f t="shared" si="1126"/>
        <v>0</v>
      </c>
      <c r="WL107" s="24">
        <f t="shared" si="1127"/>
        <v>0</v>
      </c>
      <c r="WQ107" s="24">
        <f t="shared" si="1128"/>
        <v>0</v>
      </c>
      <c r="WR107" s="24">
        <f t="shared" si="1129"/>
        <v>0</v>
      </c>
      <c r="WS107" s="24">
        <f t="shared" si="1130"/>
        <v>0</v>
      </c>
      <c r="WX107" s="24">
        <f t="shared" si="1131"/>
        <v>0</v>
      </c>
      <c r="WY107" s="24">
        <f t="shared" si="1132"/>
        <v>0</v>
      </c>
      <c r="WZ107" s="24">
        <f t="shared" si="1133"/>
        <v>0</v>
      </c>
      <c r="XE107" s="24">
        <f t="shared" si="1134"/>
        <v>0</v>
      </c>
      <c r="XF107" s="24">
        <f t="shared" si="1135"/>
        <v>0</v>
      </c>
      <c r="XG107" s="24">
        <f t="shared" si="1136"/>
        <v>0</v>
      </c>
      <c r="XL107" s="24">
        <f t="shared" si="1137"/>
        <v>0</v>
      </c>
      <c r="XM107" s="24">
        <f t="shared" si="1138"/>
        <v>0</v>
      </c>
      <c r="XN107" s="24">
        <f t="shared" si="1139"/>
        <v>0</v>
      </c>
      <c r="XS107" s="24">
        <f t="shared" si="1140"/>
        <v>0</v>
      </c>
      <c r="XT107" s="24">
        <f t="shared" si="1141"/>
        <v>0</v>
      </c>
      <c r="XU107" s="24">
        <f t="shared" si="1142"/>
        <v>0</v>
      </c>
      <c r="XZ107" s="24">
        <f t="shared" si="1143"/>
        <v>0</v>
      </c>
      <c r="YA107" s="24">
        <f t="shared" si="1144"/>
        <v>0</v>
      </c>
      <c r="YB107" s="24">
        <f t="shared" si="1145"/>
        <v>0</v>
      </c>
      <c r="YG107" s="24">
        <f t="shared" si="1146"/>
        <v>0</v>
      </c>
      <c r="YH107" s="24">
        <f t="shared" si="1147"/>
        <v>0</v>
      </c>
      <c r="YI107" s="24">
        <f t="shared" si="1148"/>
        <v>0</v>
      </c>
      <c r="YN107" s="24">
        <f t="shared" si="1149"/>
        <v>0</v>
      </c>
      <c r="YO107" s="24">
        <f t="shared" si="1150"/>
        <v>0</v>
      </c>
      <c r="YP107" s="24">
        <f t="shared" si="1151"/>
        <v>0</v>
      </c>
      <c r="YU107" s="24">
        <f t="shared" si="1152"/>
        <v>0</v>
      </c>
      <c r="YV107" s="24">
        <f t="shared" si="1153"/>
        <v>0</v>
      </c>
      <c r="YW107" s="24">
        <f t="shared" si="1154"/>
        <v>0</v>
      </c>
      <c r="ZB107" s="24">
        <f t="shared" si="1155"/>
        <v>0</v>
      </c>
      <c r="ZC107" s="24">
        <f t="shared" si="1156"/>
        <v>0</v>
      </c>
      <c r="ZD107" s="24">
        <f t="shared" si="1157"/>
        <v>0</v>
      </c>
      <c r="ZI107" s="24">
        <f t="shared" si="1158"/>
        <v>0</v>
      </c>
      <c r="ZJ107" s="24">
        <f t="shared" si="1159"/>
        <v>0</v>
      </c>
      <c r="ZK107" s="24">
        <f t="shared" si="1160"/>
        <v>0</v>
      </c>
      <c r="ZP107" s="24">
        <f t="shared" si="1161"/>
        <v>0</v>
      </c>
      <c r="ZQ107" s="24">
        <f t="shared" si="1162"/>
        <v>0</v>
      </c>
      <c r="ZR107" s="24">
        <f t="shared" si="1163"/>
        <v>0</v>
      </c>
      <c r="ZW107" s="24">
        <f t="shared" si="1164"/>
        <v>0</v>
      </c>
      <c r="ZX107" s="24">
        <f t="shared" si="1165"/>
        <v>0</v>
      </c>
      <c r="ZY107" s="24">
        <f t="shared" si="1166"/>
        <v>0</v>
      </c>
      <c r="AAD107" s="24">
        <f t="shared" si="1167"/>
        <v>0</v>
      </c>
      <c r="AAE107" s="24">
        <f t="shared" si="1168"/>
        <v>0</v>
      </c>
      <c r="AAF107" s="24">
        <f t="shared" si="1169"/>
        <v>0</v>
      </c>
      <c r="AAK107" s="24">
        <f t="shared" si="1170"/>
        <v>0</v>
      </c>
      <c r="AAL107" s="24">
        <f t="shared" si="1171"/>
        <v>0</v>
      </c>
      <c r="AAM107" s="24">
        <f t="shared" si="1172"/>
        <v>0</v>
      </c>
      <c r="AAR107" s="24">
        <f t="shared" si="1173"/>
        <v>0</v>
      </c>
      <c r="AAS107" s="24">
        <f t="shared" si="1174"/>
        <v>0</v>
      </c>
      <c r="AAT107" s="24">
        <f t="shared" si="1175"/>
        <v>0</v>
      </c>
      <c r="AAY107" s="24">
        <f t="shared" si="1176"/>
        <v>0</v>
      </c>
      <c r="AAZ107" s="24">
        <f t="shared" si="1177"/>
        <v>0</v>
      </c>
      <c r="ABA107" s="24">
        <f t="shared" si="1178"/>
        <v>0</v>
      </c>
      <c r="ABF107" s="24">
        <f t="shared" si="1179"/>
        <v>0</v>
      </c>
      <c r="ABG107" s="24">
        <f t="shared" si="1180"/>
        <v>0</v>
      </c>
      <c r="ABH107" s="24">
        <f t="shared" si="1181"/>
        <v>0</v>
      </c>
      <c r="ABM107" s="24">
        <f t="shared" si="1182"/>
        <v>0</v>
      </c>
      <c r="ABN107" s="24">
        <f t="shared" si="1183"/>
        <v>0</v>
      </c>
      <c r="ABO107" s="24">
        <f t="shared" si="1184"/>
        <v>0</v>
      </c>
      <c r="ABT107" s="24">
        <f t="shared" si="1185"/>
        <v>0</v>
      </c>
      <c r="ABU107" s="24">
        <f t="shared" si="1186"/>
        <v>0</v>
      </c>
      <c r="ABV107" s="24">
        <f t="shared" si="1187"/>
        <v>0</v>
      </c>
      <c r="ACA107" s="24">
        <f t="shared" si="1188"/>
        <v>0</v>
      </c>
      <c r="ACB107" s="24">
        <f t="shared" si="1189"/>
        <v>0</v>
      </c>
      <c r="ACC107" s="24">
        <f t="shared" si="1190"/>
        <v>0</v>
      </c>
      <c r="ACH107" s="24">
        <f t="shared" si="1191"/>
        <v>0</v>
      </c>
      <c r="ACI107" s="24">
        <f t="shared" si="1192"/>
        <v>0</v>
      </c>
      <c r="ACJ107" s="24">
        <f t="shared" si="1193"/>
        <v>0</v>
      </c>
      <c r="ACO107" s="24">
        <f t="shared" si="1194"/>
        <v>0</v>
      </c>
      <c r="ACP107" s="24">
        <f t="shared" si="1195"/>
        <v>0</v>
      </c>
      <c r="ACQ107" s="24">
        <f t="shared" si="1196"/>
        <v>0</v>
      </c>
      <c r="ACV107" s="24">
        <f t="shared" si="1197"/>
        <v>0</v>
      </c>
      <c r="ACW107" s="24">
        <f t="shared" si="1198"/>
        <v>0</v>
      </c>
      <c r="ACX107" s="24">
        <f t="shared" si="1199"/>
        <v>0</v>
      </c>
      <c r="ADC107" s="15">
        <f t="shared" si="1200"/>
        <v>0</v>
      </c>
      <c r="ADD107" s="15">
        <f t="shared" si="1201"/>
        <v>0</v>
      </c>
      <c r="ADE107" s="15">
        <f t="shared" si="1202"/>
        <v>0</v>
      </c>
      <c r="ADJ107" s="24">
        <f t="shared" si="1203"/>
        <v>0</v>
      </c>
      <c r="ADK107" s="24">
        <f t="shared" si="1204"/>
        <v>0</v>
      </c>
      <c r="ADL107" s="24">
        <f t="shared" si="1205"/>
        <v>0</v>
      </c>
      <c r="ADQ107" s="24">
        <f t="shared" si="1206"/>
        <v>0</v>
      </c>
      <c r="ADR107" s="24">
        <f t="shared" si="1207"/>
        <v>0</v>
      </c>
      <c r="ADS107" s="24">
        <f t="shared" si="1208"/>
        <v>0</v>
      </c>
      <c r="ADX107" s="24">
        <f t="shared" si="1209"/>
        <v>0</v>
      </c>
      <c r="ADY107" s="24">
        <f t="shared" si="1210"/>
        <v>0</v>
      </c>
      <c r="ADZ107" s="24">
        <f t="shared" si="1211"/>
        <v>0</v>
      </c>
      <c r="AEE107" s="24">
        <f t="shared" si="1212"/>
        <v>0</v>
      </c>
      <c r="AEF107" s="24">
        <f t="shared" si="1213"/>
        <v>0</v>
      </c>
      <c r="AEG107" s="24">
        <f t="shared" si="1214"/>
        <v>0</v>
      </c>
      <c r="AEL107" s="24">
        <f t="shared" si="1215"/>
        <v>0</v>
      </c>
      <c r="AEM107" s="24">
        <f t="shared" si="1216"/>
        <v>0</v>
      </c>
      <c r="AEN107" s="24">
        <f t="shared" si="1217"/>
        <v>0</v>
      </c>
      <c r="AES107" s="24">
        <f t="shared" si="1218"/>
        <v>0</v>
      </c>
      <c r="AET107" s="24">
        <f t="shared" si="1219"/>
        <v>0</v>
      </c>
      <c r="AEU107" s="24">
        <f t="shared" si="1220"/>
        <v>0</v>
      </c>
      <c r="AEZ107" s="24">
        <f t="shared" si="1221"/>
        <v>0</v>
      </c>
      <c r="AFA107" s="24">
        <f t="shared" si="1222"/>
        <v>0</v>
      </c>
      <c r="AFB107" s="24">
        <f t="shared" si="1223"/>
        <v>0</v>
      </c>
      <c r="AFG107" s="24">
        <f t="shared" si="1224"/>
        <v>0</v>
      </c>
      <c r="AFH107" s="24">
        <f t="shared" si="1225"/>
        <v>0</v>
      </c>
      <c r="AFI107" s="24">
        <f t="shared" si="1226"/>
        <v>0</v>
      </c>
      <c r="AFN107" s="24">
        <f t="shared" si="1227"/>
        <v>0</v>
      </c>
      <c r="AFO107" s="24">
        <f t="shared" si="1228"/>
        <v>0</v>
      </c>
      <c r="AFP107" s="24">
        <f t="shared" si="1229"/>
        <v>0</v>
      </c>
      <c r="AFU107" s="24">
        <f t="shared" si="1230"/>
        <v>0</v>
      </c>
      <c r="AFV107" s="24">
        <f t="shared" si="1231"/>
        <v>0</v>
      </c>
      <c r="AFW107" s="24">
        <f t="shared" si="1232"/>
        <v>0</v>
      </c>
      <c r="AGB107" s="24">
        <f t="shared" si="1233"/>
        <v>0</v>
      </c>
      <c r="AGC107" s="24">
        <f t="shared" si="1234"/>
        <v>0</v>
      </c>
      <c r="AGD107" s="24">
        <f t="shared" si="1235"/>
        <v>0</v>
      </c>
      <c r="AGI107" s="24">
        <f t="shared" si="1236"/>
        <v>0</v>
      </c>
      <c r="AGJ107" s="24">
        <f t="shared" si="1237"/>
        <v>0</v>
      </c>
      <c r="AGK107" s="24">
        <f t="shared" si="1238"/>
        <v>0</v>
      </c>
      <c r="AGP107" s="24">
        <f t="shared" si="1239"/>
        <v>0</v>
      </c>
      <c r="AGQ107" s="24">
        <f t="shared" si="1240"/>
        <v>0</v>
      </c>
      <c r="AGR107" s="24">
        <f t="shared" si="1241"/>
        <v>0</v>
      </c>
      <c r="AGW107" s="24">
        <f t="shared" si="1242"/>
        <v>0</v>
      </c>
      <c r="AGX107" s="24">
        <f t="shared" si="1243"/>
        <v>0</v>
      </c>
      <c r="AGY107" s="24">
        <f t="shared" si="1244"/>
        <v>0</v>
      </c>
      <c r="AHD107" s="24">
        <f t="shared" si="1245"/>
        <v>0</v>
      </c>
      <c r="AHE107" s="24">
        <f t="shared" si="1246"/>
        <v>0</v>
      </c>
      <c r="AHF107" s="24">
        <f t="shared" si="1247"/>
        <v>0</v>
      </c>
      <c r="AHK107" s="24">
        <f t="shared" si="1248"/>
        <v>0</v>
      </c>
      <c r="AHL107" s="24">
        <f t="shared" si="1249"/>
        <v>0</v>
      </c>
      <c r="AHM107" s="24">
        <f t="shared" si="1250"/>
        <v>0</v>
      </c>
      <c r="AHR107" s="24">
        <f t="shared" si="1251"/>
        <v>0</v>
      </c>
      <c r="AHS107" s="24">
        <f t="shared" si="1252"/>
        <v>0</v>
      </c>
      <c r="AHT107" s="24">
        <f t="shared" si="1253"/>
        <v>0</v>
      </c>
      <c r="AHY107" s="24">
        <f t="shared" si="1254"/>
        <v>0</v>
      </c>
      <c r="AHZ107" s="24">
        <f t="shared" si="1255"/>
        <v>0</v>
      </c>
      <c r="AIA107" s="24">
        <f t="shared" si="1256"/>
        <v>0</v>
      </c>
      <c r="AIF107" s="24">
        <f t="shared" si="1257"/>
        <v>0</v>
      </c>
      <c r="AIG107" s="24">
        <f t="shared" si="1258"/>
        <v>0</v>
      </c>
      <c r="AIH107" s="24">
        <f t="shared" si="1259"/>
        <v>0</v>
      </c>
      <c r="AIM107" s="24">
        <f t="shared" si="1260"/>
        <v>0</v>
      </c>
      <c r="AIN107" s="24">
        <f t="shared" si="1261"/>
        <v>0</v>
      </c>
      <c r="AIO107" s="24">
        <f t="shared" si="1262"/>
        <v>0</v>
      </c>
      <c r="AIT107" s="24">
        <f t="shared" si="1263"/>
        <v>0</v>
      </c>
      <c r="AIU107" s="24">
        <f t="shared" si="1264"/>
        <v>0</v>
      </c>
      <c r="AIV107" s="24">
        <f t="shared" si="1265"/>
        <v>0</v>
      </c>
      <c r="AJA107" s="24">
        <f t="shared" si="1266"/>
        <v>0</v>
      </c>
      <c r="AJB107" s="24">
        <f t="shared" si="1267"/>
        <v>0</v>
      </c>
      <c r="AJC107" s="24">
        <f t="shared" si="1268"/>
        <v>0</v>
      </c>
      <c r="AJH107" s="24">
        <f t="shared" si="1269"/>
        <v>0</v>
      </c>
      <c r="AJI107" s="24">
        <f t="shared" si="1270"/>
        <v>0</v>
      </c>
      <c r="AJJ107" s="24">
        <f t="shared" si="1271"/>
        <v>0</v>
      </c>
      <c r="AJO107" s="24">
        <f t="shared" si="1272"/>
        <v>0</v>
      </c>
      <c r="AJP107" s="24">
        <f t="shared" si="1273"/>
        <v>0</v>
      </c>
      <c r="AJQ107" s="24">
        <f t="shared" si="1274"/>
        <v>0</v>
      </c>
      <c r="AJV107" s="24">
        <f t="shared" si="1275"/>
        <v>0</v>
      </c>
      <c r="AJW107" s="24">
        <f t="shared" si="1276"/>
        <v>0</v>
      </c>
      <c r="AJX107" s="24">
        <f t="shared" si="1277"/>
        <v>0</v>
      </c>
      <c r="AKC107" s="24">
        <f t="shared" si="1278"/>
        <v>0</v>
      </c>
      <c r="AKD107" s="24">
        <f t="shared" si="1279"/>
        <v>0</v>
      </c>
      <c r="AKE107" s="24">
        <f t="shared" si="1280"/>
        <v>0</v>
      </c>
      <c r="AKJ107" s="24">
        <f t="shared" si="1281"/>
        <v>0</v>
      </c>
      <c r="AKK107" s="24">
        <f t="shared" si="1282"/>
        <v>0</v>
      </c>
      <c r="AKL107" s="24">
        <f t="shared" si="1283"/>
        <v>0</v>
      </c>
      <c r="AKQ107" s="24">
        <f t="shared" si="1284"/>
        <v>0</v>
      </c>
      <c r="AKR107" s="24">
        <f t="shared" si="1285"/>
        <v>0</v>
      </c>
      <c r="AKS107" s="24">
        <f t="shared" si="1286"/>
        <v>0</v>
      </c>
      <c r="AKX107" s="24">
        <f t="shared" si="1287"/>
        <v>0</v>
      </c>
      <c r="AKY107" s="24">
        <f t="shared" si="1288"/>
        <v>0</v>
      </c>
      <c r="AKZ107" s="24">
        <f t="shared" si="1289"/>
        <v>0</v>
      </c>
      <c r="ALE107" s="24">
        <f t="shared" si="1290"/>
        <v>0</v>
      </c>
      <c r="ALF107" s="24">
        <f t="shared" si="1291"/>
        <v>0</v>
      </c>
      <c r="ALG107" s="24">
        <f t="shared" si="1292"/>
        <v>0</v>
      </c>
      <c r="ALL107" s="24">
        <f t="shared" si="1293"/>
        <v>0</v>
      </c>
      <c r="ALM107" s="24">
        <f t="shared" si="1294"/>
        <v>0</v>
      </c>
      <c r="ALN107" s="24">
        <f t="shared" si="1295"/>
        <v>0</v>
      </c>
      <c r="ALS107" s="24">
        <f t="shared" si="1296"/>
        <v>0</v>
      </c>
      <c r="ALT107" s="24">
        <f t="shared" si="1297"/>
        <v>0</v>
      </c>
      <c r="ALU107" s="24">
        <f t="shared" si="1298"/>
        <v>0</v>
      </c>
      <c r="ALZ107" s="24">
        <f t="shared" si="1299"/>
        <v>0</v>
      </c>
      <c r="AMA107" s="24">
        <f t="shared" si="1300"/>
        <v>0</v>
      </c>
      <c r="AMB107" s="24">
        <f t="shared" si="1301"/>
        <v>0</v>
      </c>
      <c r="AMG107" s="24">
        <f t="shared" si="1302"/>
        <v>0</v>
      </c>
      <c r="AMH107" s="24">
        <f t="shared" si="1303"/>
        <v>0</v>
      </c>
      <c r="AMI107" s="24">
        <f t="shared" si="1304"/>
        <v>0</v>
      </c>
      <c r="AMN107" s="24">
        <f t="shared" si="1305"/>
        <v>0</v>
      </c>
      <c r="AMO107" s="24">
        <f t="shared" si="1306"/>
        <v>0</v>
      </c>
      <c r="AMP107" s="24">
        <f t="shared" si="1307"/>
        <v>0</v>
      </c>
      <c r="AMU107" s="24">
        <f t="shared" si="1308"/>
        <v>0</v>
      </c>
      <c r="AMV107" s="24">
        <f t="shared" si="1309"/>
        <v>0</v>
      </c>
      <c r="AMW107" s="24">
        <f t="shared" si="1310"/>
        <v>0</v>
      </c>
      <c r="ANB107" s="24">
        <f t="shared" si="1311"/>
        <v>0</v>
      </c>
      <c r="ANC107" s="24">
        <f t="shared" si="1312"/>
        <v>0</v>
      </c>
      <c r="AND107" s="24">
        <f t="shared" si="1313"/>
        <v>0</v>
      </c>
      <c r="ANI107" s="24">
        <f t="shared" si="1314"/>
        <v>0</v>
      </c>
      <c r="ANJ107" s="24">
        <f t="shared" si="1315"/>
        <v>0</v>
      </c>
      <c r="ANK107" s="24">
        <f t="shared" si="1316"/>
        <v>0</v>
      </c>
      <c r="ANP107" s="24">
        <f t="shared" si="1317"/>
        <v>0</v>
      </c>
      <c r="ANQ107" s="24">
        <f t="shared" si="1318"/>
        <v>0</v>
      </c>
      <c r="ANR107" s="24">
        <f t="shared" si="1319"/>
        <v>0</v>
      </c>
      <c r="ANW107" s="24">
        <f t="shared" si="1320"/>
        <v>0</v>
      </c>
      <c r="ANX107" s="24">
        <f t="shared" si="1321"/>
        <v>0</v>
      </c>
      <c r="ANY107" s="24">
        <f t="shared" si="1322"/>
        <v>0</v>
      </c>
      <c r="AOD107" s="24">
        <f t="shared" si="1323"/>
        <v>0</v>
      </c>
      <c r="AOE107" s="24">
        <f t="shared" si="1324"/>
        <v>0</v>
      </c>
      <c r="AOF107" s="24">
        <f t="shared" si="1325"/>
        <v>0</v>
      </c>
      <c r="AOK107" s="24">
        <f t="shared" si="1326"/>
        <v>0</v>
      </c>
      <c r="AOL107" s="24">
        <f t="shared" si="1327"/>
        <v>0</v>
      </c>
      <c r="AOM107" s="24">
        <f t="shared" si="1328"/>
        <v>0</v>
      </c>
      <c r="AOR107" s="24">
        <f t="shared" si="1329"/>
        <v>0</v>
      </c>
      <c r="AOS107" s="24">
        <f t="shared" si="1330"/>
        <v>0</v>
      </c>
      <c r="AOT107" s="24">
        <f t="shared" si="1331"/>
        <v>0</v>
      </c>
      <c r="AOY107" s="24">
        <f t="shared" si="1332"/>
        <v>0</v>
      </c>
      <c r="AOZ107" s="24">
        <f t="shared" si="1333"/>
        <v>0</v>
      </c>
      <c r="APA107" s="24">
        <f t="shared" si="1334"/>
        <v>0</v>
      </c>
      <c r="APF107" s="24">
        <f t="shared" si="1335"/>
        <v>0</v>
      </c>
      <c r="APG107" s="24">
        <f t="shared" si="1336"/>
        <v>0</v>
      </c>
      <c r="APH107" s="24">
        <f t="shared" si="1337"/>
        <v>0</v>
      </c>
      <c r="APM107" s="24">
        <f t="shared" si="1338"/>
        <v>0</v>
      </c>
      <c r="APN107" s="24">
        <f t="shared" si="1339"/>
        <v>0</v>
      </c>
      <c r="APO107" s="24">
        <f t="shared" si="1340"/>
        <v>0</v>
      </c>
      <c r="APT107" s="24">
        <f t="shared" si="1341"/>
        <v>0</v>
      </c>
      <c r="APU107" s="24">
        <f t="shared" si="1342"/>
        <v>0</v>
      </c>
      <c r="APV107" s="24">
        <f t="shared" si="1343"/>
        <v>0</v>
      </c>
      <c r="AQA107" s="24">
        <f t="shared" si="1344"/>
        <v>0</v>
      </c>
      <c r="AQB107" s="24">
        <f t="shared" si="1345"/>
        <v>0</v>
      </c>
      <c r="AQC107" s="24">
        <f t="shared" si="1346"/>
        <v>0</v>
      </c>
      <c r="AQH107" s="24">
        <f t="shared" si="1347"/>
        <v>0</v>
      </c>
      <c r="AQI107" s="24">
        <f t="shared" si="1348"/>
        <v>0</v>
      </c>
      <c r="AQJ107" s="24">
        <f t="shared" si="1349"/>
        <v>0</v>
      </c>
      <c r="AQO107" s="24">
        <f t="shared" si="1350"/>
        <v>0</v>
      </c>
      <c r="AQP107" s="24">
        <f t="shared" si="1351"/>
        <v>0</v>
      </c>
      <c r="AQQ107" s="24">
        <f t="shared" si="1352"/>
        <v>0</v>
      </c>
      <c r="AQV107" s="24">
        <f t="shared" si="1353"/>
        <v>0</v>
      </c>
      <c r="AQW107" s="24">
        <f t="shared" si="1354"/>
        <v>0</v>
      </c>
      <c r="AQX107" s="24">
        <f t="shared" si="1355"/>
        <v>0</v>
      </c>
      <c r="ARC107" s="24">
        <f t="shared" si="1356"/>
        <v>0</v>
      </c>
      <c r="ARD107" s="24">
        <f t="shared" si="1357"/>
        <v>0</v>
      </c>
      <c r="ARE107" s="24">
        <f t="shared" si="1358"/>
        <v>0</v>
      </c>
      <c r="ARJ107" s="24">
        <f t="shared" si="1359"/>
        <v>0</v>
      </c>
      <c r="ARK107" s="24">
        <f t="shared" si="1360"/>
        <v>0</v>
      </c>
      <c r="ARL107" s="24">
        <f t="shared" si="1361"/>
        <v>0</v>
      </c>
      <c r="ARQ107" s="24">
        <f t="shared" si="1362"/>
        <v>0</v>
      </c>
      <c r="ARR107" s="24">
        <f t="shared" si="1363"/>
        <v>0</v>
      </c>
      <c r="ARS107" s="24">
        <f t="shared" si="1364"/>
        <v>0</v>
      </c>
      <c r="ARX107" s="24">
        <f t="shared" si="1365"/>
        <v>0</v>
      </c>
      <c r="ARY107" s="24">
        <f t="shared" si="1366"/>
        <v>0</v>
      </c>
      <c r="ARZ107" s="24">
        <f t="shared" si="1367"/>
        <v>0</v>
      </c>
      <c r="ASE107" s="24">
        <f t="shared" si="1368"/>
        <v>0</v>
      </c>
      <c r="ASF107" s="24">
        <f t="shared" si="1369"/>
        <v>0</v>
      </c>
      <c r="ASG107" s="24">
        <f t="shared" si="1370"/>
        <v>0</v>
      </c>
      <c r="ASL107" s="24">
        <f t="shared" si="1371"/>
        <v>0</v>
      </c>
      <c r="ASM107" s="24">
        <f t="shared" si="1372"/>
        <v>0</v>
      </c>
      <c r="ASN107" s="24">
        <f t="shared" si="1373"/>
        <v>0</v>
      </c>
      <c r="ASS107" s="24">
        <f t="shared" si="1374"/>
        <v>0</v>
      </c>
      <c r="AST107" s="24">
        <f t="shared" si="1375"/>
        <v>0</v>
      </c>
      <c r="ASU107" s="24">
        <f t="shared" si="1376"/>
        <v>0</v>
      </c>
      <c r="ASZ107" s="24">
        <f t="shared" si="1377"/>
        <v>0</v>
      </c>
      <c r="ATA107" s="24">
        <f t="shared" si="1378"/>
        <v>0</v>
      </c>
      <c r="ATB107" s="24">
        <f t="shared" si="1379"/>
        <v>0</v>
      </c>
      <c r="ATG107" s="24">
        <f t="shared" si="1380"/>
        <v>0</v>
      </c>
      <c r="ATH107" s="24">
        <f t="shared" si="1381"/>
        <v>0</v>
      </c>
      <c r="ATI107" s="24">
        <f t="shared" si="1382"/>
        <v>0</v>
      </c>
      <c r="ATN107" s="24">
        <f t="shared" si="1383"/>
        <v>0</v>
      </c>
      <c r="ATO107" s="24">
        <f t="shared" si="1384"/>
        <v>0</v>
      </c>
      <c r="ATP107" s="24">
        <f t="shared" si="1385"/>
        <v>0</v>
      </c>
      <c r="ATU107" s="24">
        <f t="shared" si="1386"/>
        <v>0</v>
      </c>
      <c r="ATV107" s="24">
        <f t="shared" si="1387"/>
        <v>0</v>
      </c>
      <c r="ATW107" s="24">
        <f t="shared" si="1388"/>
        <v>0</v>
      </c>
      <c r="AUB107" s="24">
        <f t="shared" si="1389"/>
        <v>0</v>
      </c>
      <c r="AUC107" s="24">
        <f t="shared" si="1390"/>
        <v>0</v>
      </c>
      <c r="AUD107" s="24">
        <f t="shared" si="1391"/>
        <v>0</v>
      </c>
      <c r="AUI107" s="24">
        <f t="shared" si="1392"/>
        <v>0</v>
      </c>
      <c r="AUJ107" s="24">
        <f t="shared" si="1393"/>
        <v>0</v>
      </c>
      <c r="AUK107" s="24">
        <f t="shared" si="1394"/>
        <v>0</v>
      </c>
      <c r="AUP107" s="24">
        <f t="shared" si="1395"/>
        <v>0</v>
      </c>
      <c r="AUQ107" s="24">
        <f t="shared" si="1396"/>
        <v>0</v>
      </c>
      <c r="AUR107" s="24">
        <f t="shared" si="1397"/>
        <v>0</v>
      </c>
      <c r="AUW107" s="24">
        <f t="shared" si="1398"/>
        <v>0</v>
      </c>
      <c r="AUX107" s="24">
        <f t="shared" si="1399"/>
        <v>0</v>
      </c>
      <c r="AUY107" s="24">
        <f t="shared" si="1400"/>
        <v>0</v>
      </c>
      <c r="AVD107" s="24">
        <f t="shared" si="1401"/>
        <v>0</v>
      </c>
      <c r="AVE107" s="24">
        <f t="shared" si="1402"/>
        <v>0</v>
      </c>
      <c r="AVF107" s="24">
        <f t="shared" si="1403"/>
        <v>0</v>
      </c>
      <c r="AVK107" s="24">
        <f t="shared" si="1404"/>
        <v>0</v>
      </c>
      <c r="AVL107" s="24">
        <f t="shared" si="1405"/>
        <v>0</v>
      </c>
      <c r="AVM107" s="24">
        <f t="shared" si="1406"/>
        <v>0</v>
      </c>
      <c r="AVR107" s="24">
        <f t="shared" si="1407"/>
        <v>0</v>
      </c>
      <c r="AVS107" s="24">
        <f t="shared" si="1408"/>
        <v>0</v>
      </c>
      <c r="AVT107" s="24">
        <f t="shared" si="1409"/>
        <v>0</v>
      </c>
      <c r="AVY107" s="24">
        <f t="shared" si="1410"/>
        <v>0</v>
      </c>
      <c r="AVZ107" s="24">
        <f t="shared" si="1411"/>
        <v>0</v>
      </c>
      <c r="AWA107" s="24">
        <f t="shared" si="1412"/>
        <v>0</v>
      </c>
      <c r="AWF107" s="24">
        <f t="shared" si="1413"/>
        <v>0</v>
      </c>
      <c r="AWG107" s="24">
        <f t="shared" si="1414"/>
        <v>0</v>
      </c>
      <c r="AWH107" s="24">
        <f t="shared" si="1415"/>
        <v>0</v>
      </c>
      <c r="AWM107" s="24">
        <f t="shared" si="1416"/>
        <v>0</v>
      </c>
      <c r="AWN107" s="24">
        <f t="shared" si="1417"/>
        <v>0</v>
      </c>
      <c r="AWO107" s="24">
        <f t="shared" si="1418"/>
        <v>0</v>
      </c>
      <c r="AWT107" s="24">
        <f t="shared" si="1419"/>
        <v>0</v>
      </c>
      <c r="AWU107" s="24">
        <f t="shared" si="1420"/>
        <v>0</v>
      </c>
      <c r="AWV107" s="24">
        <f t="shared" si="1421"/>
        <v>0</v>
      </c>
      <c r="AXA107" s="24">
        <f t="shared" si="1422"/>
        <v>0</v>
      </c>
      <c r="AXB107" s="24">
        <f t="shared" si="1423"/>
        <v>0</v>
      </c>
      <c r="AXC107" s="24">
        <f t="shared" si="1424"/>
        <v>0</v>
      </c>
      <c r="AXH107" s="24">
        <f t="shared" si="1425"/>
        <v>0</v>
      </c>
      <c r="AXI107" s="24">
        <f t="shared" si="1426"/>
        <v>0</v>
      </c>
      <c r="AXJ107" s="24">
        <f t="shared" si="1427"/>
        <v>0</v>
      </c>
      <c r="AXO107" s="24">
        <f t="shared" si="1428"/>
        <v>0</v>
      </c>
      <c r="AXP107" s="24">
        <f t="shared" si="1429"/>
        <v>0</v>
      </c>
      <c r="AXQ107" s="24">
        <f t="shared" si="1430"/>
        <v>0</v>
      </c>
      <c r="AXV107" s="24">
        <f t="shared" si="1431"/>
        <v>0</v>
      </c>
      <c r="AXW107" s="24">
        <f t="shared" si="1432"/>
        <v>0</v>
      </c>
      <c r="AXX107" s="24">
        <f t="shared" si="1433"/>
        <v>0</v>
      </c>
      <c r="AYC107" s="24">
        <f t="shared" si="1434"/>
        <v>0</v>
      </c>
      <c r="AYD107" s="24">
        <f t="shared" si="1435"/>
        <v>0</v>
      </c>
      <c r="AYE107" s="24">
        <f t="shared" si="1436"/>
        <v>0</v>
      </c>
      <c r="AYJ107" s="24">
        <f t="shared" si="1437"/>
        <v>0</v>
      </c>
      <c r="AYK107" s="24">
        <f t="shared" si="1438"/>
        <v>0</v>
      </c>
      <c r="AYL107" s="24">
        <f t="shared" si="1439"/>
        <v>0</v>
      </c>
      <c r="AYQ107" s="24">
        <f t="shared" si="1440"/>
        <v>0</v>
      </c>
      <c r="AYR107" s="24">
        <f t="shared" si="1441"/>
        <v>0</v>
      </c>
      <c r="AYS107" s="24">
        <f t="shared" si="1442"/>
        <v>0</v>
      </c>
      <c r="AYX107" s="24">
        <f t="shared" si="1443"/>
        <v>0</v>
      </c>
      <c r="AYY107" s="24">
        <f t="shared" si="1444"/>
        <v>0</v>
      </c>
      <c r="AYZ107" s="24">
        <f t="shared" si="1445"/>
        <v>0</v>
      </c>
      <c r="AZE107" s="24">
        <f t="shared" si="1446"/>
        <v>0</v>
      </c>
      <c r="AZF107" s="24">
        <f t="shared" si="1447"/>
        <v>0</v>
      </c>
      <c r="AZG107" s="24">
        <f t="shared" si="1448"/>
        <v>0</v>
      </c>
      <c r="AZL107" s="24">
        <f t="shared" si="1449"/>
        <v>0</v>
      </c>
      <c r="AZM107" s="24">
        <f t="shared" si="1450"/>
        <v>0</v>
      </c>
      <c r="AZN107" s="24">
        <f t="shared" si="1451"/>
        <v>0</v>
      </c>
      <c r="AZS107" s="24">
        <f t="shared" si="1452"/>
        <v>0</v>
      </c>
      <c r="AZT107" s="24">
        <f t="shared" si="1453"/>
        <v>0</v>
      </c>
      <c r="AZU107" s="24">
        <f t="shared" si="1454"/>
        <v>0</v>
      </c>
      <c r="AZZ107" s="24">
        <f t="shared" si="1455"/>
        <v>0</v>
      </c>
      <c r="BAA107" s="24">
        <f t="shared" si="1456"/>
        <v>0</v>
      </c>
      <c r="BAB107" s="24">
        <f t="shared" si="1457"/>
        <v>0</v>
      </c>
      <c r="BAG107" s="24">
        <f t="shared" si="1458"/>
        <v>0</v>
      </c>
      <c r="BAH107" s="24">
        <f t="shared" si="1459"/>
        <v>0</v>
      </c>
      <c r="BAI107" s="24">
        <f t="shared" si="1460"/>
        <v>0</v>
      </c>
      <c r="BAN107" s="24">
        <f t="shared" si="1461"/>
        <v>0</v>
      </c>
      <c r="BAO107" s="24">
        <f t="shared" si="1462"/>
        <v>0</v>
      </c>
      <c r="BAP107" s="24">
        <f t="shared" si="1463"/>
        <v>0</v>
      </c>
      <c r="BAU107" s="24">
        <f t="shared" si="1464"/>
        <v>0</v>
      </c>
      <c r="BAV107" s="24">
        <f t="shared" si="1465"/>
        <v>0</v>
      </c>
      <c r="BAW107" s="24">
        <f t="shared" si="1466"/>
        <v>0</v>
      </c>
      <c r="BBB107" s="24">
        <f t="shared" si="1467"/>
        <v>0</v>
      </c>
      <c r="BBC107" s="24">
        <f t="shared" si="1468"/>
        <v>0</v>
      </c>
      <c r="BBD107" s="24">
        <f t="shared" si="1469"/>
        <v>0</v>
      </c>
      <c r="BBI107" s="24">
        <f t="shared" si="1470"/>
        <v>0</v>
      </c>
      <c r="BBJ107" s="24">
        <f t="shared" si="1471"/>
        <v>0</v>
      </c>
      <c r="BBK107" s="24">
        <f t="shared" si="1472"/>
        <v>0</v>
      </c>
      <c r="BBP107" s="24">
        <f t="shared" si="1473"/>
        <v>0</v>
      </c>
      <c r="BBQ107" s="24">
        <f t="shared" si="1474"/>
        <v>0</v>
      </c>
      <c r="BBR107" s="24">
        <f t="shared" si="1475"/>
        <v>0</v>
      </c>
      <c r="BBW107" s="24">
        <f t="shared" si="1476"/>
        <v>0</v>
      </c>
      <c r="BBX107" s="24">
        <f t="shared" si="1477"/>
        <v>0</v>
      </c>
      <c r="BBY107" s="24">
        <f t="shared" si="1478"/>
        <v>0</v>
      </c>
      <c r="BCD107" s="24">
        <f t="shared" si="1479"/>
        <v>0</v>
      </c>
      <c r="BCE107" s="24">
        <f t="shared" si="1480"/>
        <v>0</v>
      </c>
      <c r="BCF107" s="24">
        <f t="shared" si="1481"/>
        <v>0</v>
      </c>
      <c r="BCK107" s="24">
        <f t="shared" si="1482"/>
        <v>0</v>
      </c>
      <c r="BCL107" s="24">
        <f t="shared" si="1483"/>
        <v>0</v>
      </c>
      <c r="BCM107" s="24">
        <f t="shared" si="1484"/>
        <v>0</v>
      </c>
      <c r="BCR107" s="24">
        <f t="shared" si="1485"/>
        <v>0</v>
      </c>
      <c r="BCS107" s="24">
        <f t="shared" si="1486"/>
        <v>0</v>
      </c>
      <c r="BCT107" s="24">
        <f t="shared" si="1487"/>
        <v>0</v>
      </c>
      <c r="BCY107" s="24">
        <f t="shared" si="1488"/>
        <v>0</v>
      </c>
      <c r="BCZ107" s="24">
        <f t="shared" si="1489"/>
        <v>0</v>
      </c>
      <c r="BDA107" s="24">
        <f t="shared" si="1490"/>
        <v>0</v>
      </c>
      <c r="BDF107" s="24">
        <f t="shared" si="1491"/>
        <v>0</v>
      </c>
      <c r="BDG107" s="24">
        <f t="shared" si="1492"/>
        <v>0</v>
      </c>
      <c r="BDH107" s="24">
        <f t="shared" si="1493"/>
        <v>0</v>
      </c>
      <c r="BDM107" s="24">
        <f t="shared" si="1494"/>
        <v>0</v>
      </c>
      <c r="BDN107" s="24">
        <f t="shared" si="1495"/>
        <v>0</v>
      </c>
      <c r="BDO107" s="24">
        <f t="shared" si="1496"/>
        <v>0</v>
      </c>
      <c r="BDT107" s="24">
        <f t="shared" si="1497"/>
        <v>0</v>
      </c>
      <c r="BDU107" s="24">
        <f t="shared" si="1498"/>
        <v>0</v>
      </c>
      <c r="BDV107" s="24">
        <f t="shared" si="1499"/>
        <v>0</v>
      </c>
      <c r="BEA107" s="24">
        <f t="shared" si="1500"/>
        <v>0</v>
      </c>
      <c r="BEB107" s="24">
        <f t="shared" si="1501"/>
        <v>0</v>
      </c>
      <c r="BEC107" s="24">
        <f t="shared" si="1502"/>
        <v>0</v>
      </c>
      <c r="BEH107" s="24">
        <f t="shared" si="1503"/>
        <v>0</v>
      </c>
      <c r="BEI107" s="24">
        <f t="shared" si="1504"/>
        <v>0</v>
      </c>
      <c r="BEJ107" s="24">
        <f t="shared" si="1505"/>
        <v>0</v>
      </c>
      <c r="BEO107" s="24">
        <f t="shared" si="1506"/>
        <v>0</v>
      </c>
      <c r="BEP107" s="24">
        <f t="shared" si="1507"/>
        <v>0</v>
      </c>
      <c r="BEQ107" s="24">
        <f t="shared" si="1508"/>
        <v>0</v>
      </c>
      <c r="BEV107" s="24">
        <f t="shared" si="1509"/>
        <v>0</v>
      </c>
      <c r="BEW107" s="24">
        <f t="shared" si="1510"/>
        <v>0</v>
      </c>
      <c r="BEX107" s="24">
        <f t="shared" si="1511"/>
        <v>0</v>
      </c>
      <c r="BFC107" s="24">
        <f t="shared" si="1512"/>
        <v>0</v>
      </c>
      <c r="BFD107" s="24">
        <f t="shared" si="1513"/>
        <v>0</v>
      </c>
      <c r="BFE107" s="24">
        <f t="shared" si="1514"/>
        <v>0</v>
      </c>
      <c r="BFJ107" s="24">
        <f t="shared" si="1515"/>
        <v>0</v>
      </c>
      <c r="BFK107" s="24">
        <f t="shared" si="1516"/>
        <v>0</v>
      </c>
      <c r="BFL107" s="24">
        <f t="shared" si="1517"/>
        <v>0</v>
      </c>
      <c r="BFQ107" s="24">
        <f t="shared" si="1518"/>
        <v>0</v>
      </c>
      <c r="BFR107" s="24">
        <f t="shared" si="1519"/>
        <v>0</v>
      </c>
      <c r="BFS107" s="24">
        <f t="shared" si="1520"/>
        <v>0</v>
      </c>
      <c r="BFX107" s="24">
        <f t="shared" si="1521"/>
        <v>0</v>
      </c>
      <c r="BFY107" s="24">
        <f t="shared" si="1522"/>
        <v>0</v>
      </c>
      <c r="BFZ107" s="24">
        <f t="shared" si="1523"/>
        <v>0</v>
      </c>
      <c r="BGE107" s="24">
        <f t="shared" si="1524"/>
        <v>0</v>
      </c>
      <c r="BGF107" s="24">
        <f t="shared" si="1525"/>
        <v>0</v>
      </c>
      <c r="BGG107" s="24">
        <f t="shared" si="1526"/>
        <v>0</v>
      </c>
      <c r="BGL107" s="24">
        <f t="shared" si="1527"/>
        <v>0</v>
      </c>
      <c r="BGM107" s="24">
        <f t="shared" si="1528"/>
        <v>0</v>
      </c>
      <c r="BGN107" s="24">
        <f t="shared" si="1529"/>
        <v>0</v>
      </c>
      <c r="BGS107" s="24">
        <f t="shared" si="1530"/>
        <v>0</v>
      </c>
      <c r="BGT107" s="24">
        <f t="shared" si="1531"/>
        <v>0</v>
      </c>
      <c r="BGU107" s="24">
        <f t="shared" si="1532"/>
        <v>0</v>
      </c>
      <c r="BGZ107" s="24">
        <f t="shared" si="1533"/>
        <v>0</v>
      </c>
      <c r="BHA107" s="24">
        <f t="shared" si="1534"/>
        <v>0</v>
      </c>
      <c r="BHB107" s="24">
        <f t="shared" si="1535"/>
        <v>0</v>
      </c>
      <c r="BHG107" s="24">
        <f t="shared" si="1536"/>
        <v>0</v>
      </c>
      <c r="BHH107" s="24">
        <f t="shared" si="1537"/>
        <v>0</v>
      </c>
      <c r="BHI107" s="24">
        <f t="shared" si="1538"/>
        <v>0</v>
      </c>
      <c r="BHN107" s="24">
        <f t="shared" si="1539"/>
        <v>0</v>
      </c>
      <c r="BHO107" s="24">
        <f t="shared" si="1540"/>
        <v>0</v>
      </c>
      <c r="BHP107" s="24">
        <f t="shared" si="1541"/>
        <v>0</v>
      </c>
      <c r="BHU107" s="24">
        <f t="shared" si="1542"/>
        <v>0</v>
      </c>
      <c r="BHV107" s="24">
        <f t="shared" si="1543"/>
        <v>0</v>
      </c>
      <c r="BHW107" s="24">
        <f t="shared" si="1544"/>
        <v>0</v>
      </c>
      <c r="BIB107" s="24">
        <f t="shared" si="1545"/>
        <v>0</v>
      </c>
      <c r="BIC107" s="24">
        <f t="shared" si="1546"/>
        <v>0</v>
      </c>
      <c r="BID107" s="24">
        <f t="shared" si="1547"/>
        <v>0</v>
      </c>
      <c r="BII107" s="24">
        <f t="shared" si="1548"/>
        <v>0</v>
      </c>
      <c r="BIJ107" s="24">
        <f t="shared" si="1549"/>
        <v>0</v>
      </c>
      <c r="BIK107" s="24">
        <f t="shared" si="1550"/>
        <v>0</v>
      </c>
      <c r="BIP107" s="24">
        <f t="shared" si="1551"/>
        <v>0</v>
      </c>
      <c r="BIQ107" s="24">
        <f t="shared" si="1552"/>
        <v>0</v>
      </c>
      <c r="BIR107" s="24">
        <f t="shared" si="1553"/>
        <v>0</v>
      </c>
      <c r="BIW107" s="24">
        <f t="shared" si="1554"/>
        <v>0</v>
      </c>
      <c r="BIX107" s="24">
        <f t="shared" si="1555"/>
        <v>0</v>
      </c>
      <c r="BIY107" s="24">
        <f t="shared" si="1556"/>
        <v>0</v>
      </c>
      <c r="BJD107" s="24">
        <f t="shared" si="1557"/>
        <v>0</v>
      </c>
      <c r="BJE107" s="24">
        <f t="shared" si="1558"/>
        <v>0</v>
      </c>
      <c r="BJF107" s="24">
        <f t="shared" si="1559"/>
        <v>0</v>
      </c>
      <c r="BJK107" s="24">
        <f t="shared" si="1560"/>
        <v>0</v>
      </c>
      <c r="BJL107" s="24">
        <f t="shared" si="1561"/>
        <v>0</v>
      </c>
      <c r="BJM107" s="24">
        <f t="shared" si="1562"/>
        <v>0</v>
      </c>
      <c r="BJR107" s="24">
        <f t="shared" si="1563"/>
        <v>0</v>
      </c>
      <c r="BJS107" s="24">
        <f t="shared" si="1564"/>
        <v>0</v>
      </c>
      <c r="BJT107" s="24">
        <f t="shared" si="1565"/>
        <v>0</v>
      </c>
      <c r="BJY107" s="24">
        <f t="shared" si="1566"/>
        <v>0</v>
      </c>
      <c r="BJZ107" s="24">
        <f t="shared" si="1567"/>
        <v>0</v>
      </c>
      <c r="BKA107" s="24">
        <f t="shared" si="1568"/>
        <v>0</v>
      </c>
      <c r="BKF107" s="24">
        <f t="shared" si="1569"/>
        <v>0</v>
      </c>
      <c r="BKG107" s="24">
        <f t="shared" si="1570"/>
        <v>0</v>
      </c>
      <c r="BKH107" s="24">
        <f t="shared" si="1571"/>
        <v>0</v>
      </c>
      <c r="BKM107" s="24">
        <f t="shared" si="1572"/>
        <v>0</v>
      </c>
      <c r="BKN107" s="24">
        <f t="shared" si="1573"/>
        <v>0</v>
      </c>
      <c r="BKO107" s="24">
        <f t="shared" si="1574"/>
        <v>0</v>
      </c>
      <c r="BKT107" s="24">
        <f t="shared" si="1575"/>
        <v>0</v>
      </c>
      <c r="BKU107" s="24">
        <f t="shared" si="1576"/>
        <v>0</v>
      </c>
      <c r="BKV107" s="24">
        <f t="shared" si="1577"/>
        <v>0</v>
      </c>
      <c r="BLA107" s="24">
        <f t="shared" si="1578"/>
        <v>0</v>
      </c>
      <c r="BLB107" s="24">
        <f t="shared" si="1579"/>
        <v>0</v>
      </c>
      <c r="BLC107" s="24">
        <f t="shared" si="1580"/>
        <v>0</v>
      </c>
      <c r="BLH107" s="24">
        <f t="shared" si="1581"/>
        <v>0</v>
      </c>
      <c r="BLI107" s="24">
        <f t="shared" si="1582"/>
        <v>0</v>
      </c>
      <c r="BLJ107" s="24">
        <f t="shared" si="1583"/>
        <v>0</v>
      </c>
      <c r="BLO107" s="24">
        <f t="shared" si="1584"/>
        <v>0</v>
      </c>
      <c r="BLP107" s="24">
        <f t="shared" si="1585"/>
        <v>0</v>
      </c>
      <c r="BLQ107" s="24">
        <f t="shared" si="1586"/>
        <v>0</v>
      </c>
      <c r="BLV107" s="24">
        <f t="shared" si="1587"/>
        <v>0</v>
      </c>
      <c r="BLW107" s="24">
        <f t="shared" si="1588"/>
        <v>0</v>
      </c>
      <c r="BLX107" s="24">
        <f t="shared" si="1589"/>
        <v>0</v>
      </c>
      <c r="BMC107" s="24">
        <f t="shared" si="1590"/>
        <v>0</v>
      </c>
      <c r="BMD107" s="24">
        <f t="shared" si="1591"/>
        <v>0</v>
      </c>
      <c r="BME107" s="24">
        <f t="shared" si="1592"/>
        <v>0</v>
      </c>
      <c r="BMJ107" s="24">
        <f t="shared" si="1593"/>
        <v>0</v>
      </c>
      <c r="BMK107" s="24">
        <f t="shared" si="1594"/>
        <v>0</v>
      </c>
      <c r="BML107" s="24">
        <f t="shared" si="1595"/>
        <v>0</v>
      </c>
      <c r="BMQ107" s="24">
        <f t="shared" si="1596"/>
        <v>0</v>
      </c>
      <c r="BMR107" s="24">
        <f t="shared" si="1597"/>
        <v>0</v>
      </c>
      <c r="BMS107" s="24">
        <f t="shared" si="1598"/>
        <v>0</v>
      </c>
      <c r="BMX107" s="24">
        <f t="shared" si="1599"/>
        <v>0</v>
      </c>
      <c r="BMY107" s="24">
        <f t="shared" si="1600"/>
        <v>0</v>
      </c>
      <c r="BMZ107" s="24">
        <f t="shared" si="1601"/>
        <v>0</v>
      </c>
      <c r="BNE107" s="24">
        <f t="shared" si="1602"/>
        <v>0</v>
      </c>
      <c r="BNF107" s="24">
        <f t="shared" si="1603"/>
        <v>0</v>
      </c>
      <c r="BNG107" s="24">
        <f t="shared" si="1604"/>
        <v>0</v>
      </c>
      <c r="BNL107" s="24">
        <f t="shared" si="1605"/>
        <v>0</v>
      </c>
      <c r="BNM107" s="24">
        <f t="shared" si="1606"/>
        <v>0</v>
      </c>
      <c r="BNN107" s="24">
        <f t="shared" si="1607"/>
        <v>0</v>
      </c>
      <c r="BNS107" s="24">
        <f t="shared" si="1608"/>
        <v>0</v>
      </c>
      <c r="BNT107" s="24">
        <f t="shared" si="1609"/>
        <v>0</v>
      </c>
      <c r="BNU107" s="24">
        <f t="shared" si="1610"/>
        <v>0</v>
      </c>
      <c r="BNZ107" s="24">
        <f t="shared" si="1611"/>
        <v>0</v>
      </c>
      <c r="BOA107" s="24">
        <f t="shared" si="1612"/>
        <v>0</v>
      </c>
      <c r="BOB107" s="24">
        <f t="shared" si="1613"/>
        <v>0</v>
      </c>
      <c r="BOG107" s="24">
        <f t="shared" si="1614"/>
        <v>0</v>
      </c>
      <c r="BOH107" s="24">
        <f t="shared" si="1615"/>
        <v>0</v>
      </c>
      <c r="BOI107" s="24">
        <f t="shared" si="1616"/>
        <v>0</v>
      </c>
      <c r="BON107" s="24">
        <f t="shared" si="1617"/>
        <v>0</v>
      </c>
      <c r="BOO107" s="24">
        <f t="shared" si="1618"/>
        <v>0</v>
      </c>
      <c r="BOP107" s="24">
        <f t="shared" si="1619"/>
        <v>0</v>
      </c>
      <c r="BOU107" s="24">
        <f t="shared" si="1620"/>
        <v>0</v>
      </c>
      <c r="BOV107" s="24">
        <f t="shared" si="1621"/>
        <v>0</v>
      </c>
      <c r="BOW107" s="24">
        <f t="shared" si="1622"/>
        <v>0</v>
      </c>
      <c r="BPB107" s="24">
        <f t="shared" si="1623"/>
        <v>0</v>
      </c>
      <c r="BPC107" s="24">
        <f t="shared" si="1624"/>
        <v>0</v>
      </c>
      <c r="BPD107" s="24">
        <f t="shared" si="1625"/>
        <v>0</v>
      </c>
      <c r="BPI107" s="24">
        <f t="shared" si="1626"/>
        <v>0</v>
      </c>
      <c r="BPJ107" s="24">
        <f t="shared" si="1627"/>
        <v>0</v>
      </c>
      <c r="BPK107" s="24">
        <f t="shared" si="1628"/>
        <v>0</v>
      </c>
      <c r="BPP107" s="24">
        <f t="shared" si="1629"/>
        <v>0</v>
      </c>
      <c r="BPQ107" s="24">
        <f t="shared" si="1630"/>
        <v>0</v>
      </c>
      <c r="BPR107" s="24">
        <f t="shared" si="1631"/>
        <v>0</v>
      </c>
      <c r="BPW107" s="24">
        <f t="shared" si="1632"/>
        <v>0</v>
      </c>
      <c r="BPX107" s="24">
        <f t="shared" si="1633"/>
        <v>0</v>
      </c>
      <c r="BPY107" s="24">
        <f t="shared" si="1634"/>
        <v>0</v>
      </c>
      <c r="BQD107" s="24">
        <f t="shared" si="1635"/>
        <v>0</v>
      </c>
      <c r="BQE107" s="24">
        <f t="shared" si="1636"/>
        <v>0</v>
      </c>
      <c r="BQF107" s="24">
        <f t="shared" si="1637"/>
        <v>0</v>
      </c>
      <c r="BQK107" s="24">
        <f t="shared" si="1638"/>
        <v>0</v>
      </c>
      <c r="BQL107" s="24">
        <f t="shared" si="1639"/>
        <v>0</v>
      </c>
      <c r="BQM107" s="24">
        <f t="shared" si="1640"/>
        <v>0</v>
      </c>
      <c r="BQR107" s="24">
        <f t="shared" si="1641"/>
        <v>0</v>
      </c>
      <c r="BQS107" s="24">
        <f t="shared" si="1642"/>
        <v>0</v>
      </c>
      <c r="BQT107" s="24">
        <f t="shared" si="1643"/>
        <v>0</v>
      </c>
      <c r="BQY107" s="24">
        <f t="shared" si="1644"/>
        <v>0</v>
      </c>
      <c r="BQZ107" s="24">
        <f t="shared" si="1645"/>
        <v>0</v>
      </c>
      <c r="BRA107" s="24">
        <f t="shared" si="1646"/>
        <v>0</v>
      </c>
      <c r="BRF107" s="24">
        <f t="shared" si="1647"/>
        <v>0</v>
      </c>
      <c r="BRG107" s="24">
        <f t="shared" si="1648"/>
        <v>0</v>
      </c>
      <c r="BRH107" s="24">
        <f t="shared" si="1649"/>
        <v>0</v>
      </c>
      <c r="BRM107" s="24">
        <f t="shared" si="1650"/>
        <v>0</v>
      </c>
      <c r="BRN107" s="24">
        <f t="shared" si="1651"/>
        <v>0</v>
      </c>
      <c r="BRO107" s="24">
        <f t="shared" si="1652"/>
        <v>0</v>
      </c>
      <c r="BRT107" s="24">
        <f t="shared" si="1653"/>
        <v>0</v>
      </c>
      <c r="BRU107" s="24">
        <f t="shared" si="1654"/>
        <v>0</v>
      </c>
      <c r="BRV107" s="24">
        <f t="shared" si="1655"/>
        <v>0</v>
      </c>
      <c r="BSA107" s="24">
        <f t="shared" si="1656"/>
        <v>0</v>
      </c>
      <c r="BSB107" s="24">
        <f t="shared" si="1657"/>
        <v>0</v>
      </c>
      <c r="BSC107" s="24">
        <f t="shared" si="1658"/>
        <v>0</v>
      </c>
      <c r="BSH107" s="24">
        <f t="shared" si="1659"/>
        <v>0</v>
      </c>
      <c r="BSI107" s="24">
        <f t="shared" si="1660"/>
        <v>0</v>
      </c>
      <c r="BSJ107" s="24">
        <f t="shared" si="1661"/>
        <v>0</v>
      </c>
      <c r="BSO107" s="24">
        <f t="shared" si="1662"/>
        <v>0</v>
      </c>
      <c r="BSP107" s="24">
        <f t="shared" si="1663"/>
        <v>0</v>
      </c>
      <c r="BSQ107" s="24">
        <f t="shared" si="1664"/>
        <v>0</v>
      </c>
      <c r="BSV107" s="24">
        <f t="shared" si="1665"/>
        <v>0</v>
      </c>
      <c r="BSW107" s="24">
        <f t="shared" si="1666"/>
        <v>0</v>
      </c>
      <c r="BSX107" s="24">
        <f t="shared" si="1667"/>
        <v>0</v>
      </c>
      <c r="BTC107" s="24">
        <f t="shared" si="1668"/>
        <v>0</v>
      </c>
      <c r="BTD107" s="24">
        <f t="shared" si="1669"/>
        <v>0</v>
      </c>
      <c r="BTE107" s="24">
        <f t="shared" si="1670"/>
        <v>0</v>
      </c>
      <c r="BTJ107" s="24">
        <f t="shared" si="1671"/>
        <v>0</v>
      </c>
      <c r="BTK107" s="24">
        <f t="shared" si="1672"/>
        <v>0</v>
      </c>
      <c r="BTL107" s="24">
        <f t="shared" si="1673"/>
        <v>0</v>
      </c>
      <c r="BTQ107" s="24">
        <f t="shared" si="1674"/>
        <v>0</v>
      </c>
      <c r="BTR107" s="24">
        <f t="shared" si="1675"/>
        <v>0</v>
      </c>
      <c r="BTS107" s="24">
        <f t="shared" si="1676"/>
        <v>0</v>
      </c>
      <c r="BTX107" s="24">
        <f t="shared" si="1677"/>
        <v>0</v>
      </c>
      <c r="BTY107" s="24">
        <f t="shared" si="1678"/>
        <v>0</v>
      </c>
      <c r="BTZ107" s="24">
        <f t="shared" si="1679"/>
        <v>0</v>
      </c>
      <c r="BUE107" s="24">
        <f t="shared" si="1680"/>
        <v>0</v>
      </c>
      <c r="BUF107" s="24">
        <f t="shared" si="1681"/>
        <v>0</v>
      </c>
      <c r="BUG107" s="24">
        <f t="shared" si="1682"/>
        <v>0</v>
      </c>
      <c r="BUL107" s="24">
        <f t="shared" si="1683"/>
        <v>0</v>
      </c>
      <c r="BUM107" s="24">
        <f t="shared" si="1684"/>
        <v>0</v>
      </c>
      <c r="BUN107" s="24">
        <f t="shared" si="1685"/>
        <v>0</v>
      </c>
      <c r="BUS107" s="24">
        <f t="shared" si="1686"/>
        <v>0</v>
      </c>
      <c r="BUT107" s="24">
        <f t="shared" si="1687"/>
        <v>0</v>
      </c>
      <c r="BUU107" s="24">
        <f t="shared" si="1688"/>
        <v>0</v>
      </c>
      <c r="BUZ107" s="24">
        <f t="shared" si="1689"/>
        <v>0</v>
      </c>
      <c r="BVA107" s="24">
        <f t="shared" si="1690"/>
        <v>0</v>
      </c>
      <c r="BVB107" s="24">
        <f t="shared" si="1691"/>
        <v>0</v>
      </c>
      <c r="BVG107" s="24">
        <f t="shared" si="1692"/>
        <v>0</v>
      </c>
      <c r="BVH107" s="24">
        <f t="shared" si="1693"/>
        <v>0</v>
      </c>
      <c r="BVI107" s="24">
        <f t="shared" si="1694"/>
        <v>0</v>
      </c>
      <c r="BVN107" s="24">
        <f t="shared" si="1695"/>
        <v>0</v>
      </c>
      <c r="BVO107" s="24">
        <f t="shared" si="1696"/>
        <v>0</v>
      </c>
      <c r="BVP107" s="24">
        <f t="shared" si="1697"/>
        <v>0</v>
      </c>
      <c r="BVU107" s="24">
        <f t="shared" si="1698"/>
        <v>0</v>
      </c>
      <c r="BVV107" s="24">
        <f t="shared" si="1699"/>
        <v>0</v>
      </c>
      <c r="BVW107" s="24">
        <f t="shared" si="1700"/>
        <v>0</v>
      </c>
      <c r="BVX107"/>
      <c r="BVY107"/>
      <c r="BVZ107"/>
      <c r="BWA107"/>
      <c r="BWB107" s="24">
        <f t="shared" si="1701"/>
        <v>0</v>
      </c>
      <c r="BWC107" s="24">
        <f t="shared" si="1702"/>
        <v>0</v>
      </c>
      <c r="BWD107" s="24">
        <f t="shared" si="1703"/>
        <v>0</v>
      </c>
      <c r="BWI107" s="24">
        <f t="shared" si="1704"/>
        <v>0</v>
      </c>
      <c r="BWJ107" s="24">
        <f t="shared" si="1705"/>
        <v>0</v>
      </c>
      <c r="BWK107" s="24">
        <f t="shared" si="1706"/>
        <v>0</v>
      </c>
      <c r="BWP107" s="24">
        <f t="shared" si="1707"/>
        <v>0</v>
      </c>
      <c r="BWQ107" s="24">
        <f t="shared" si="1708"/>
        <v>0</v>
      </c>
      <c r="BWR107" s="24">
        <f t="shared" si="1709"/>
        <v>0</v>
      </c>
      <c r="BWW107" s="24">
        <f t="shared" si="1710"/>
        <v>0</v>
      </c>
      <c r="BWX107" s="24">
        <f t="shared" si="1711"/>
        <v>0</v>
      </c>
      <c r="BWY107" s="24">
        <f t="shared" si="1712"/>
        <v>0</v>
      </c>
      <c r="BXD107" s="24">
        <f t="shared" si="1713"/>
        <v>0</v>
      </c>
      <c r="BXE107" s="24">
        <f t="shared" si="1714"/>
        <v>0</v>
      </c>
      <c r="BXF107" s="24">
        <f t="shared" si="1715"/>
        <v>0</v>
      </c>
      <c r="BXK107" s="24">
        <f t="shared" si="1716"/>
        <v>0</v>
      </c>
      <c r="BXL107" s="24">
        <f t="shared" si="1717"/>
        <v>0</v>
      </c>
      <c r="BXM107" s="24">
        <f t="shared" si="1718"/>
        <v>0</v>
      </c>
      <c r="BXR107" s="24">
        <f t="shared" si="1719"/>
        <v>0</v>
      </c>
      <c r="BXS107" s="24">
        <f t="shared" si="1720"/>
        <v>0</v>
      </c>
      <c r="BXT107" s="24">
        <f t="shared" si="1721"/>
        <v>0</v>
      </c>
      <c r="BXY107" s="24">
        <f t="shared" si="1722"/>
        <v>0</v>
      </c>
      <c r="BXZ107" s="24">
        <f t="shared" si="1723"/>
        <v>0</v>
      </c>
      <c r="BYA107" s="24">
        <f t="shared" si="1724"/>
        <v>0</v>
      </c>
      <c r="BYF107" s="24">
        <f t="shared" si="1725"/>
        <v>0</v>
      </c>
      <c r="BYG107" s="24">
        <f t="shared" si="1726"/>
        <v>0</v>
      </c>
      <c r="BYH107" s="24">
        <f t="shared" si="1727"/>
        <v>0</v>
      </c>
      <c r="BYM107" s="24">
        <f t="shared" si="1728"/>
        <v>0</v>
      </c>
      <c r="BYN107" s="24">
        <f t="shared" si="1729"/>
        <v>0</v>
      </c>
      <c r="BYO107" s="24">
        <f t="shared" si="1730"/>
        <v>0</v>
      </c>
      <c r="BYT107" s="24">
        <f t="shared" si="1731"/>
        <v>0</v>
      </c>
      <c r="BYU107" s="24">
        <f t="shared" si="1732"/>
        <v>0</v>
      </c>
      <c r="BYV107" s="24">
        <f t="shared" si="1733"/>
        <v>0</v>
      </c>
    </row>
    <row r="108" spans="6:1023 1028:2024" x14ac:dyDescent="0.3">
      <c r="F108" s="82">
        <f t="shared" si="1734"/>
        <v>0</v>
      </c>
      <c r="G108" s="82">
        <f t="shared" si="1735"/>
        <v>0</v>
      </c>
      <c r="H108" s="82">
        <f t="shared" si="1736"/>
        <v>0</v>
      </c>
      <c r="M108" s="15">
        <f t="shared" si="870"/>
        <v>0</v>
      </c>
      <c r="N108" s="15">
        <f t="shared" si="871"/>
        <v>0</v>
      </c>
      <c r="O108" s="15">
        <f t="shared" si="872"/>
        <v>0</v>
      </c>
      <c r="T108" s="15">
        <f t="shared" si="873"/>
        <v>0</v>
      </c>
      <c r="U108" s="15">
        <f t="shared" si="874"/>
        <v>0</v>
      </c>
      <c r="V108" s="15">
        <f t="shared" si="875"/>
        <v>0</v>
      </c>
      <c r="AA108" s="15">
        <f t="shared" si="876"/>
        <v>0</v>
      </c>
      <c r="AB108" s="15">
        <f t="shared" si="877"/>
        <v>0</v>
      </c>
      <c r="AC108" s="15">
        <f t="shared" si="878"/>
        <v>0</v>
      </c>
      <c r="AH108" s="15">
        <f t="shared" si="879"/>
        <v>0</v>
      </c>
      <c r="AI108" s="15">
        <f t="shared" si="880"/>
        <v>0</v>
      </c>
      <c r="AJ108" s="15">
        <f t="shared" si="881"/>
        <v>0</v>
      </c>
      <c r="AO108" s="15">
        <f t="shared" si="882"/>
        <v>0</v>
      </c>
      <c r="AP108" s="15">
        <f t="shared" si="883"/>
        <v>0</v>
      </c>
      <c r="AQ108" s="15">
        <f t="shared" si="884"/>
        <v>0</v>
      </c>
      <c r="AV108" s="15">
        <f t="shared" si="885"/>
        <v>0</v>
      </c>
      <c r="AW108" s="15">
        <f t="shared" si="886"/>
        <v>0</v>
      </c>
      <c r="AX108" s="15">
        <f t="shared" si="887"/>
        <v>0</v>
      </c>
      <c r="BC108" s="15">
        <f t="shared" si="888"/>
        <v>0</v>
      </c>
      <c r="BD108" s="15">
        <f t="shared" si="889"/>
        <v>0</v>
      </c>
      <c r="BE108" s="15">
        <f t="shared" si="890"/>
        <v>0</v>
      </c>
      <c r="BJ108" s="15">
        <f t="shared" si="891"/>
        <v>0</v>
      </c>
      <c r="BK108" s="15">
        <f t="shared" si="892"/>
        <v>0</v>
      </c>
      <c r="BL108" s="15">
        <f t="shared" si="893"/>
        <v>0</v>
      </c>
      <c r="BQ108" s="15">
        <f t="shared" si="894"/>
        <v>0</v>
      </c>
      <c r="BR108" s="15">
        <f t="shared" si="895"/>
        <v>0</v>
      </c>
      <c r="BS108" s="15">
        <f t="shared" si="896"/>
        <v>0</v>
      </c>
      <c r="BX108" s="15">
        <f t="shared" si="897"/>
        <v>0</v>
      </c>
      <c r="BY108" s="15">
        <f t="shared" si="898"/>
        <v>0</v>
      </c>
      <c r="BZ108" s="15">
        <f t="shared" si="899"/>
        <v>0</v>
      </c>
      <c r="CE108" s="15">
        <f t="shared" si="900"/>
        <v>0</v>
      </c>
      <c r="CF108" s="15">
        <f t="shared" si="901"/>
        <v>0</v>
      </c>
      <c r="CG108" s="15">
        <f t="shared" si="902"/>
        <v>0</v>
      </c>
      <c r="CL108" s="30">
        <f t="shared" si="903"/>
        <v>0</v>
      </c>
      <c r="CM108" s="30">
        <f t="shared" si="904"/>
        <v>0</v>
      </c>
      <c r="CN108" s="54">
        <f t="shared" si="905"/>
        <v>0</v>
      </c>
      <c r="CS108" s="30">
        <f t="shared" si="906"/>
        <v>0</v>
      </c>
      <c r="CT108" s="30">
        <f t="shared" si="907"/>
        <v>0</v>
      </c>
      <c r="CU108" s="54">
        <f t="shared" si="908"/>
        <v>0</v>
      </c>
      <c r="CZ108" s="30">
        <f t="shared" si="909"/>
        <v>0</v>
      </c>
      <c r="DA108" s="30">
        <f t="shared" si="910"/>
        <v>0</v>
      </c>
      <c r="DB108" s="54">
        <f t="shared" si="911"/>
        <v>0</v>
      </c>
      <c r="DG108" s="30">
        <f t="shared" si="912"/>
        <v>0</v>
      </c>
      <c r="DH108" s="30">
        <f t="shared" si="913"/>
        <v>0</v>
      </c>
      <c r="DI108" s="54">
        <f t="shared" si="914"/>
        <v>0</v>
      </c>
      <c r="DN108" s="30">
        <f t="shared" si="915"/>
        <v>0</v>
      </c>
      <c r="DO108" s="30">
        <f t="shared" si="916"/>
        <v>0</v>
      </c>
      <c r="DP108" s="54">
        <f t="shared" si="917"/>
        <v>0</v>
      </c>
      <c r="DU108" s="30">
        <f t="shared" si="918"/>
        <v>0</v>
      </c>
      <c r="DV108" s="30">
        <f t="shared" si="919"/>
        <v>0</v>
      </c>
      <c r="DW108" s="54">
        <f t="shared" si="920"/>
        <v>0</v>
      </c>
      <c r="EB108" s="30">
        <f t="shared" si="921"/>
        <v>0</v>
      </c>
      <c r="EC108" s="30">
        <f t="shared" si="922"/>
        <v>0</v>
      </c>
      <c r="ED108" s="54">
        <f t="shared" si="923"/>
        <v>0</v>
      </c>
      <c r="EI108" s="30">
        <f t="shared" si="924"/>
        <v>0</v>
      </c>
      <c r="EJ108" s="30">
        <f t="shared" si="925"/>
        <v>0</v>
      </c>
      <c r="EK108" s="54">
        <f t="shared" si="926"/>
        <v>0</v>
      </c>
      <c r="EP108" s="30">
        <f t="shared" si="927"/>
        <v>0</v>
      </c>
      <c r="EQ108" s="30">
        <f t="shared" si="928"/>
        <v>0</v>
      </c>
      <c r="ER108" s="54">
        <f t="shared" si="929"/>
        <v>0</v>
      </c>
      <c r="EW108" s="30">
        <f t="shared" si="930"/>
        <v>0</v>
      </c>
      <c r="EX108" s="30">
        <f t="shared" si="931"/>
        <v>0</v>
      </c>
      <c r="EY108" s="54">
        <f t="shared" si="932"/>
        <v>0</v>
      </c>
      <c r="FD108" s="30">
        <f t="shared" si="933"/>
        <v>0</v>
      </c>
      <c r="FE108" s="30">
        <f t="shared" si="934"/>
        <v>0</v>
      </c>
      <c r="FF108" s="54">
        <f t="shared" si="935"/>
        <v>0</v>
      </c>
      <c r="FK108" s="30">
        <f t="shared" si="936"/>
        <v>0</v>
      </c>
      <c r="FL108" s="30">
        <f t="shared" si="937"/>
        <v>0</v>
      </c>
      <c r="FM108" s="54">
        <f t="shared" si="938"/>
        <v>0</v>
      </c>
      <c r="FR108" s="30">
        <f t="shared" si="939"/>
        <v>0</v>
      </c>
      <c r="FS108" s="30">
        <f t="shared" si="940"/>
        <v>0</v>
      </c>
      <c r="FT108" s="54">
        <f t="shared" si="941"/>
        <v>0</v>
      </c>
      <c r="FY108" s="30">
        <f t="shared" si="942"/>
        <v>0</v>
      </c>
      <c r="FZ108" s="30">
        <f t="shared" si="943"/>
        <v>0</v>
      </c>
      <c r="GA108" s="54">
        <f t="shared" si="944"/>
        <v>0</v>
      </c>
      <c r="GF108" s="30">
        <f t="shared" si="945"/>
        <v>0</v>
      </c>
      <c r="GG108" s="30">
        <f t="shared" si="946"/>
        <v>0</v>
      </c>
      <c r="GH108" s="54">
        <f t="shared" si="947"/>
        <v>0</v>
      </c>
      <c r="GM108" s="30">
        <f t="shared" si="948"/>
        <v>0</v>
      </c>
      <c r="GN108" s="30">
        <f t="shared" si="949"/>
        <v>0</v>
      </c>
      <c r="GO108" s="54">
        <f t="shared" si="950"/>
        <v>0</v>
      </c>
      <c r="GT108" s="30">
        <f t="shared" si="951"/>
        <v>0</v>
      </c>
      <c r="GU108" s="30">
        <f t="shared" si="952"/>
        <v>0</v>
      </c>
      <c r="GV108" s="54">
        <f t="shared" si="953"/>
        <v>0</v>
      </c>
      <c r="HA108" s="30">
        <f t="shared" si="954"/>
        <v>0</v>
      </c>
      <c r="HB108" s="30">
        <f t="shared" si="955"/>
        <v>0</v>
      </c>
      <c r="HC108" s="54">
        <f t="shared" si="956"/>
        <v>0</v>
      </c>
      <c r="HH108" s="30">
        <f t="shared" si="957"/>
        <v>0</v>
      </c>
      <c r="HI108" s="30">
        <f t="shared" si="958"/>
        <v>0</v>
      </c>
      <c r="HJ108" s="54">
        <f t="shared" si="959"/>
        <v>0</v>
      </c>
      <c r="HO108" s="30">
        <f t="shared" si="960"/>
        <v>0</v>
      </c>
      <c r="HP108" s="30">
        <f t="shared" si="961"/>
        <v>0</v>
      </c>
      <c r="HQ108" s="54">
        <f t="shared" si="962"/>
        <v>0</v>
      </c>
      <c r="HV108" s="30">
        <f t="shared" si="963"/>
        <v>0</v>
      </c>
      <c r="HW108" s="30">
        <f t="shared" si="964"/>
        <v>0</v>
      </c>
      <c r="HX108" s="54">
        <f t="shared" si="965"/>
        <v>0</v>
      </c>
      <c r="IC108" s="30">
        <f t="shared" si="966"/>
        <v>0</v>
      </c>
      <c r="ID108" s="30">
        <f t="shared" si="967"/>
        <v>0</v>
      </c>
      <c r="IE108" s="54">
        <f t="shared" si="968"/>
        <v>0</v>
      </c>
      <c r="IJ108" s="30">
        <f t="shared" si="969"/>
        <v>0</v>
      </c>
      <c r="IK108" s="30">
        <f t="shared" si="970"/>
        <v>0</v>
      </c>
      <c r="IL108" s="54">
        <f t="shared" si="971"/>
        <v>0</v>
      </c>
      <c r="IQ108" s="30">
        <f t="shared" si="972"/>
        <v>0</v>
      </c>
      <c r="IR108" s="30">
        <f t="shared" si="973"/>
        <v>0</v>
      </c>
      <c r="IS108" s="54">
        <f t="shared" si="974"/>
        <v>0</v>
      </c>
      <c r="IX108" s="30">
        <f t="shared" si="975"/>
        <v>0</v>
      </c>
      <c r="IY108" s="30">
        <f t="shared" si="976"/>
        <v>0</v>
      </c>
      <c r="IZ108" s="54">
        <f t="shared" si="977"/>
        <v>0</v>
      </c>
      <c r="JE108" s="15">
        <f t="shared" si="978"/>
        <v>0</v>
      </c>
      <c r="JF108" s="15">
        <f t="shared" si="979"/>
        <v>0</v>
      </c>
      <c r="JG108" s="15">
        <f t="shared" si="980"/>
        <v>0</v>
      </c>
      <c r="JL108" s="24">
        <f t="shared" si="981"/>
        <v>0</v>
      </c>
      <c r="JM108" s="24">
        <f t="shared" si="982"/>
        <v>0</v>
      </c>
      <c r="JN108" s="24">
        <f t="shared" si="983"/>
        <v>0</v>
      </c>
      <c r="JS108" s="24">
        <f t="shared" si="984"/>
        <v>0</v>
      </c>
      <c r="JT108" s="24">
        <f t="shared" si="985"/>
        <v>0</v>
      </c>
      <c r="JU108" s="24">
        <f t="shared" si="986"/>
        <v>0</v>
      </c>
      <c r="JZ108" s="24">
        <f t="shared" si="987"/>
        <v>0</v>
      </c>
      <c r="KA108" s="24">
        <f t="shared" si="988"/>
        <v>0</v>
      </c>
      <c r="KB108" s="24">
        <f t="shared" si="989"/>
        <v>0</v>
      </c>
      <c r="KG108" s="24">
        <f t="shared" si="990"/>
        <v>0</v>
      </c>
      <c r="KH108" s="24">
        <f t="shared" si="991"/>
        <v>0</v>
      </c>
      <c r="KI108" s="24">
        <f t="shared" si="992"/>
        <v>0</v>
      </c>
      <c r="KN108" s="24">
        <f t="shared" si="993"/>
        <v>0</v>
      </c>
      <c r="KO108" s="24">
        <f t="shared" si="994"/>
        <v>0</v>
      </c>
      <c r="KP108" s="24">
        <f t="shared" si="995"/>
        <v>0</v>
      </c>
      <c r="KU108" s="24">
        <f t="shared" si="996"/>
        <v>0</v>
      </c>
      <c r="KV108" s="24">
        <f t="shared" si="997"/>
        <v>0</v>
      </c>
      <c r="KW108" s="24">
        <f t="shared" si="998"/>
        <v>0</v>
      </c>
      <c r="LB108" s="24">
        <f t="shared" si="999"/>
        <v>0</v>
      </c>
      <c r="LC108" s="24">
        <f t="shared" si="1000"/>
        <v>0</v>
      </c>
      <c r="LD108" s="24">
        <f t="shared" si="1001"/>
        <v>0</v>
      </c>
      <c r="LI108" s="24">
        <f t="shared" si="1002"/>
        <v>0</v>
      </c>
      <c r="LJ108" s="24">
        <f t="shared" si="1003"/>
        <v>0</v>
      </c>
      <c r="LK108" s="24">
        <f t="shared" si="1004"/>
        <v>0</v>
      </c>
      <c r="LP108" s="24">
        <f t="shared" si="1005"/>
        <v>0</v>
      </c>
      <c r="LQ108" s="24">
        <f t="shared" si="1006"/>
        <v>0</v>
      </c>
      <c r="LR108" s="24">
        <f t="shared" si="1007"/>
        <v>0</v>
      </c>
      <c r="LW108" s="24">
        <f t="shared" si="1008"/>
        <v>0</v>
      </c>
      <c r="LX108" s="24">
        <f t="shared" si="1009"/>
        <v>0</v>
      </c>
      <c r="LY108" s="24">
        <f t="shared" si="1010"/>
        <v>0</v>
      </c>
      <c r="MD108" s="24">
        <f t="shared" si="1011"/>
        <v>0</v>
      </c>
      <c r="ME108" s="24">
        <f t="shared" si="1012"/>
        <v>0</v>
      </c>
      <c r="MF108" s="24">
        <f t="shared" si="1013"/>
        <v>0</v>
      </c>
      <c r="MK108" s="24">
        <f t="shared" si="1014"/>
        <v>0</v>
      </c>
      <c r="ML108" s="24">
        <f t="shared" si="1015"/>
        <v>0</v>
      </c>
      <c r="MM108" s="24">
        <f t="shared" si="1016"/>
        <v>0</v>
      </c>
      <c r="MR108" s="24">
        <f t="shared" si="1017"/>
        <v>0</v>
      </c>
      <c r="MS108" s="24">
        <f t="shared" si="1018"/>
        <v>0</v>
      </c>
      <c r="MT108" s="24">
        <f t="shared" si="1019"/>
        <v>0</v>
      </c>
      <c r="MY108" s="24">
        <f t="shared" si="1020"/>
        <v>0</v>
      </c>
      <c r="MZ108" s="24">
        <f t="shared" si="1021"/>
        <v>0</v>
      </c>
      <c r="NA108" s="24">
        <f t="shared" si="1022"/>
        <v>0</v>
      </c>
      <c r="NF108" s="24">
        <f t="shared" si="1023"/>
        <v>0</v>
      </c>
      <c r="NG108" s="24">
        <f t="shared" si="1024"/>
        <v>0</v>
      </c>
      <c r="NH108" s="24">
        <f t="shared" si="1025"/>
        <v>0</v>
      </c>
      <c r="NM108" s="24">
        <f t="shared" si="1026"/>
        <v>0</v>
      </c>
      <c r="NN108" s="24">
        <f t="shared" si="1027"/>
        <v>0</v>
      </c>
      <c r="NO108" s="24">
        <f t="shared" si="1028"/>
        <v>0</v>
      </c>
      <c r="NT108" s="24">
        <f t="shared" si="1029"/>
        <v>0</v>
      </c>
      <c r="NU108" s="24">
        <f t="shared" si="1030"/>
        <v>0</v>
      </c>
      <c r="NV108" s="24">
        <f t="shared" si="1031"/>
        <v>0</v>
      </c>
      <c r="OA108" s="24">
        <f t="shared" si="1032"/>
        <v>0</v>
      </c>
      <c r="OB108" s="24">
        <f t="shared" si="1033"/>
        <v>0</v>
      </c>
      <c r="OC108" s="24">
        <f t="shared" si="1034"/>
        <v>0</v>
      </c>
      <c r="OH108" s="24">
        <f t="shared" si="1035"/>
        <v>0</v>
      </c>
      <c r="OI108" s="24">
        <f t="shared" si="1036"/>
        <v>0</v>
      </c>
      <c r="OJ108" s="24">
        <f t="shared" si="1037"/>
        <v>0</v>
      </c>
      <c r="OO108" s="24">
        <f t="shared" si="1038"/>
        <v>0</v>
      </c>
      <c r="OP108" s="24">
        <f t="shared" si="1039"/>
        <v>0</v>
      </c>
      <c r="OQ108" s="24">
        <f t="shared" si="1040"/>
        <v>0</v>
      </c>
      <c r="OV108" s="24">
        <f t="shared" si="1041"/>
        <v>0</v>
      </c>
      <c r="OW108" s="24">
        <f t="shared" si="1042"/>
        <v>0</v>
      </c>
      <c r="OX108" s="24">
        <f t="shared" si="1043"/>
        <v>0</v>
      </c>
      <c r="PC108" s="24">
        <f t="shared" si="1044"/>
        <v>0</v>
      </c>
      <c r="PD108" s="24">
        <f t="shared" si="1045"/>
        <v>0</v>
      </c>
      <c r="PE108" s="24">
        <f t="shared" si="1046"/>
        <v>0</v>
      </c>
      <c r="PJ108" s="24">
        <f t="shared" si="1047"/>
        <v>0</v>
      </c>
      <c r="PK108" s="24">
        <f t="shared" si="1048"/>
        <v>0</v>
      </c>
      <c r="PL108" s="24">
        <f t="shared" si="1049"/>
        <v>0</v>
      </c>
      <c r="PQ108" s="24">
        <f t="shared" si="1050"/>
        <v>0</v>
      </c>
      <c r="PR108" s="24">
        <f t="shared" si="1051"/>
        <v>0</v>
      </c>
      <c r="PS108" s="24">
        <f t="shared" si="1052"/>
        <v>0</v>
      </c>
      <c r="PX108" s="24">
        <f t="shared" si="1053"/>
        <v>0</v>
      </c>
      <c r="PY108" s="24">
        <f t="shared" si="1054"/>
        <v>0</v>
      </c>
      <c r="PZ108" s="24">
        <f t="shared" si="1055"/>
        <v>0</v>
      </c>
      <c r="QE108" s="24">
        <f t="shared" si="1056"/>
        <v>0</v>
      </c>
      <c r="QF108" s="24">
        <f t="shared" si="1057"/>
        <v>0</v>
      </c>
      <c r="QG108" s="24">
        <f t="shared" si="1058"/>
        <v>0</v>
      </c>
      <c r="QL108" s="24">
        <f t="shared" si="1059"/>
        <v>0</v>
      </c>
      <c r="QM108" s="24">
        <f t="shared" si="1060"/>
        <v>0</v>
      </c>
      <c r="QN108" s="24">
        <f t="shared" si="1061"/>
        <v>0</v>
      </c>
      <c r="QS108" s="24">
        <f t="shared" si="1062"/>
        <v>0</v>
      </c>
      <c r="QT108" s="24">
        <f t="shared" si="1063"/>
        <v>0</v>
      </c>
      <c r="QU108" s="24">
        <f t="shared" si="1064"/>
        <v>0</v>
      </c>
      <c r="QZ108" s="24">
        <f t="shared" si="1065"/>
        <v>0</v>
      </c>
      <c r="RA108" s="24">
        <f t="shared" si="1066"/>
        <v>0</v>
      </c>
      <c r="RB108" s="24">
        <f t="shared" si="1067"/>
        <v>0</v>
      </c>
      <c r="RG108" s="24">
        <f t="shared" si="1068"/>
        <v>0</v>
      </c>
      <c r="RH108" s="24">
        <f t="shared" si="1069"/>
        <v>0</v>
      </c>
      <c r="RI108" s="24">
        <f t="shared" si="1070"/>
        <v>0</v>
      </c>
      <c r="RN108" s="24">
        <f t="shared" si="1071"/>
        <v>0</v>
      </c>
      <c r="RO108" s="24">
        <f t="shared" si="1072"/>
        <v>0</v>
      </c>
      <c r="RP108" s="24">
        <f t="shared" si="1073"/>
        <v>0</v>
      </c>
      <c r="RU108" s="24">
        <f t="shared" si="1074"/>
        <v>0</v>
      </c>
      <c r="RV108" s="24">
        <f t="shared" si="1075"/>
        <v>0</v>
      </c>
      <c r="RW108" s="24">
        <f t="shared" si="1076"/>
        <v>0</v>
      </c>
      <c r="SB108" s="24">
        <f t="shared" si="1077"/>
        <v>0</v>
      </c>
      <c r="SC108" s="24">
        <f t="shared" si="1078"/>
        <v>0</v>
      </c>
      <c r="SD108" s="24">
        <f t="shared" si="1079"/>
        <v>0</v>
      </c>
      <c r="SI108" s="24">
        <f t="shared" si="1080"/>
        <v>0</v>
      </c>
      <c r="SJ108" s="24">
        <f t="shared" si="1081"/>
        <v>0</v>
      </c>
      <c r="SK108" s="24">
        <f t="shared" si="1082"/>
        <v>0</v>
      </c>
      <c r="SP108" s="24">
        <f t="shared" si="1083"/>
        <v>0</v>
      </c>
      <c r="SQ108" s="24">
        <f t="shared" si="1084"/>
        <v>0</v>
      </c>
      <c r="SR108" s="24">
        <f t="shared" si="1085"/>
        <v>0</v>
      </c>
      <c r="SW108" s="24">
        <f t="shared" si="1086"/>
        <v>0</v>
      </c>
      <c r="SX108" s="24">
        <f t="shared" si="1087"/>
        <v>0</v>
      </c>
      <c r="SY108" s="24">
        <f t="shared" si="1088"/>
        <v>0</v>
      </c>
      <c r="TD108" s="24">
        <f t="shared" si="1089"/>
        <v>0</v>
      </c>
      <c r="TE108" s="24">
        <f t="shared" si="1090"/>
        <v>0</v>
      </c>
      <c r="TF108" s="24">
        <f t="shared" si="1091"/>
        <v>0</v>
      </c>
      <c r="TK108" s="24">
        <f t="shared" si="1092"/>
        <v>0</v>
      </c>
      <c r="TL108" s="24">
        <f t="shared" si="1093"/>
        <v>0</v>
      </c>
      <c r="TM108" s="24">
        <f t="shared" si="1094"/>
        <v>0</v>
      </c>
      <c r="TR108" s="24">
        <f t="shared" si="1095"/>
        <v>0</v>
      </c>
      <c r="TS108" s="24">
        <f t="shared" si="1096"/>
        <v>0</v>
      </c>
      <c r="TT108" s="24">
        <f t="shared" si="1097"/>
        <v>0</v>
      </c>
      <c r="TY108" s="24">
        <f t="shared" si="1098"/>
        <v>0</v>
      </c>
      <c r="TZ108" s="24">
        <f t="shared" si="1099"/>
        <v>0</v>
      </c>
      <c r="UA108" s="24">
        <f t="shared" si="1100"/>
        <v>0</v>
      </c>
      <c r="UF108" s="24">
        <f t="shared" si="1101"/>
        <v>0</v>
      </c>
      <c r="UG108" s="24">
        <f t="shared" si="1102"/>
        <v>0</v>
      </c>
      <c r="UH108" s="24">
        <f t="shared" si="1103"/>
        <v>0</v>
      </c>
      <c r="UM108" s="24">
        <f t="shared" si="1104"/>
        <v>0</v>
      </c>
      <c r="UN108" s="24">
        <f t="shared" si="1105"/>
        <v>0</v>
      </c>
      <c r="UO108" s="24">
        <f t="shared" si="1106"/>
        <v>0</v>
      </c>
      <c r="UT108" s="24">
        <f t="shared" si="1107"/>
        <v>0</v>
      </c>
      <c r="UU108" s="24">
        <f t="shared" si="1108"/>
        <v>0</v>
      </c>
      <c r="UV108" s="24">
        <f t="shared" si="1109"/>
        <v>0</v>
      </c>
      <c r="VA108" s="24">
        <f t="shared" si="1110"/>
        <v>0</v>
      </c>
      <c r="VB108" s="24">
        <f t="shared" si="1111"/>
        <v>0</v>
      </c>
      <c r="VC108" s="24">
        <f t="shared" si="1112"/>
        <v>0</v>
      </c>
      <c r="VH108" s="24">
        <f t="shared" si="1113"/>
        <v>0</v>
      </c>
      <c r="VI108" s="24">
        <f t="shared" si="1114"/>
        <v>0</v>
      </c>
      <c r="VJ108" s="24">
        <f t="shared" si="1115"/>
        <v>0</v>
      </c>
      <c r="VO108" s="24">
        <f t="shared" si="1116"/>
        <v>0</v>
      </c>
      <c r="VP108" s="24">
        <f t="shared" si="1117"/>
        <v>0</v>
      </c>
      <c r="VQ108" s="24">
        <f t="shared" si="1118"/>
        <v>0</v>
      </c>
      <c r="VV108" s="24">
        <f t="shared" si="1119"/>
        <v>0</v>
      </c>
      <c r="VW108" s="24">
        <f t="shared" si="1120"/>
        <v>0</v>
      </c>
      <c r="VX108" s="24">
        <f t="shared" si="1121"/>
        <v>0</v>
      </c>
      <c r="WC108" s="24">
        <f t="shared" si="1122"/>
        <v>0</v>
      </c>
      <c r="WD108" s="24">
        <f t="shared" si="1123"/>
        <v>0</v>
      </c>
      <c r="WE108" s="24">
        <f t="shared" si="1124"/>
        <v>0</v>
      </c>
      <c r="WJ108" s="24">
        <f t="shared" si="1125"/>
        <v>0</v>
      </c>
      <c r="WK108" s="24">
        <f t="shared" si="1126"/>
        <v>0</v>
      </c>
      <c r="WL108" s="24">
        <f t="shared" si="1127"/>
        <v>0</v>
      </c>
      <c r="WQ108" s="24">
        <f t="shared" si="1128"/>
        <v>0</v>
      </c>
      <c r="WR108" s="24">
        <f t="shared" si="1129"/>
        <v>0</v>
      </c>
      <c r="WS108" s="24">
        <f t="shared" si="1130"/>
        <v>0</v>
      </c>
      <c r="WX108" s="24">
        <f t="shared" si="1131"/>
        <v>0</v>
      </c>
      <c r="WY108" s="24">
        <f t="shared" si="1132"/>
        <v>0</v>
      </c>
      <c r="WZ108" s="24">
        <f t="shared" si="1133"/>
        <v>0</v>
      </c>
      <c r="XE108" s="24">
        <f t="shared" si="1134"/>
        <v>0</v>
      </c>
      <c r="XF108" s="24">
        <f t="shared" si="1135"/>
        <v>0</v>
      </c>
      <c r="XG108" s="24">
        <f t="shared" si="1136"/>
        <v>0</v>
      </c>
      <c r="XL108" s="24">
        <f t="shared" si="1137"/>
        <v>0</v>
      </c>
      <c r="XM108" s="24">
        <f t="shared" si="1138"/>
        <v>0</v>
      </c>
      <c r="XN108" s="24">
        <f t="shared" si="1139"/>
        <v>0</v>
      </c>
      <c r="XS108" s="24">
        <f t="shared" si="1140"/>
        <v>0</v>
      </c>
      <c r="XT108" s="24">
        <f t="shared" si="1141"/>
        <v>0</v>
      </c>
      <c r="XU108" s="24">
        <f t="shared" si="1142"/>
        <v>0</v>
      </c>
      <c r="XZ108" s="24">
        <f t="shared" si="1143"/>
        <v>0</v>
      </c>
      <c r="YA108" s="24">
        <f t="shared" si="1144"/>
        <v>0</v>
      </c>
      <c r="YB108" s="24">
        <f t="shared" si="1145"/>
        <v>0</v>
      </c>
      <c r="YG108" s="24">
        <f t="shared" si="1146"/>
        <v>0</v>
      </c>
      <c r="YH108" s="24">
        <f t="shared" si="1147"/>
        <v>0</v>
      </c>
      <c r="YI108" s="24">
        <f t="shared" si="1148"/>
        <v>0</v>
      </c>
      <c r="YN108" s="24">
        <f t="shared" si="1149"/>
        <v>0</v>
      </c>
      <c r="YO108" s="24">
        <f t="shared" si="1150"/>
        <v>0</v>
      </c>
      <c r="YP108" s="24">
        <f t="shared" si="1151"/>
        <v>0</v>
      </c>
      <c r="YU108" s="24">
        <f t="shared" si="1152"/>
        <v>0</v>
      </c>
      <c r="YV108" s="24">
        <f t="shared" si="1153"/>
        <v>0</v>
      </c>
      <c r="YW108" s="24">
        <f t="shared" si="1154"/>
        <v>0</v>
      </c>
      <c r="ZB108" s="24">
        <f t="shared" si="1155"/>
        <v>0</v>
      </c>
      <c r="ZC108" s="24">
        <f t="shared" si="1156"/>
        <v>0</v>
      </c>
      <c r="ZD108" s="24">
        <f t="shared" si="1157"/>
        <v>0</v>
      </c>
      <c r="ZI108" s="24">
        <f t="shared" si="1158"/>
        <v>0</v>
      </c>
      <c r="ZJ108" s="24">
        <f t="shared" si="1159"/>
        <v>0</v>
      </c>
      <c r="ZK108" s="24">
        <f t="shared" si="1160"/>
        <v>0</v>
      </c>
      <c r="ZP108" s="24">
        <f t="shared" si="1161"/>
        <v>0</v>
      </c>
      <c r="ZQ108" s="24">
        <f t="shared" si="1162"/>
        <v>0</v>
      </c>
      <c r="ZR108" s="24">
        <f t="shared" si="1163"/>
        <v>0</v>
      </c>
      <c r="ZW108" s="24">
        <f t="shared" si="1164"/>
        <v>0</v>
      </c>
      <c r="ZX108" s="24">
        <f t="shared" si="1165"/>
        <v>0</v>
      </c>
      <c r="ZY108" s="24">
        <f t="shared" si="1166"/>
        <v>0</v>
      </c>
      <c r="AAD108" s="24">
        <f t="shared" si="1167"/>
        <v>0</v>
      </c>
      <c r="AAE108" s="24">
        <f t="shared" si="1168"/>
        <v>0</v>
      </c>
      <c r="AAF108" s="24">
        <f t="shared" si="1169"/>
        <v>0</v>
      </c>
      <c r="AAK108" s="24">
        <f t="shared" si="1170"/>
        <v>0</v>
      </c>
      <c r="AAL108" s="24">
        <f t="shared" si="1171"/>
        <v>0</v>
      </c>
      <c r="AAM108" s="24">
        <f t="shared" si="1172"/>
        <v>0</v>
      </c>
      <c r="AAR108" s="24">
        <f t="shared" si="1173"/>
        <v>0</v>
      </c>
      <c r="AAS108" s="24">
        <f t="shared" si="1174"/>
        <v>0</v>
      </c>
      <c r="AAT108" s="24">
        <f t="shared" si="1175"/>
        <v>0</v>
      </c>
      <c r="AAY108" s="24">
        <f t="shared" si="1176"/>
        <v>0</v>
      </c>
      <c r="AAZ108" s="24">
        <f t="shared" si="1177"/>
        <v>0</v>
      </c>
      <c r="ABA108" s="24">
        <f t="shared" si="1178"/>
        <v>0</v>
      </c>
      <c r="ABF108" s="24">
        <f t="shared" si="1179"/>
        <v>0</v>
      </c>
      <c r="ABG108" s="24">
        <f t="shared" si="1180"/>
        <v>0</v>
      </c>
      <c r="ABH108" s="24">
        <f t="shared" si="1181"/>
        <v>0</v>
      </c>
      <c r="ABM108" s="24">
        <f t="shared" si="1182"/>
        <v>0</v>
      </c>
      <c r="ABN108" s="24">
        <f t="shared" si="1183"/>
        <v>0</v>
      </c>
      <c r="ABO108" s="24">
        <f t="shared" si="1184"/>
        <v>0</v>
      </c>
      <c r="ABT108" s="24">
        <f t="shared" si="1185"/>
        <v>0</v>
      </c>
      <c r="ABU108" s="24">
        <f t="shared" si="1186"/>
        <v>0</v>
      </c>
      <c r="ABV108" s="24">
        <f t="shared" si="1187"/>
        <v>0</v>
      </c>
      <c r="ACA108" s="24">
        <f t="shared" si="1188"/>
        <v>0</v>
      </c>
      <c r="ACB108" s="24">
        <f t="shared" si="1189"/>
        <v>0</v>
      </c>
      <c r="ACC108" s="24">
        <f t="shared" si="1190"/>
        <v>0</v>
      </c>
      <c r="ACH108" s="24">
        <f t="shared" si="1191"/>
        <v>0</v>
      </c>
      <c r="ACI108" s="24">
        <f t="shared" si="1192"/>
        <v>0</v>
      </c>
      <c r="ACJ108" s="24">
        <f t="shared" si="1193"/>
        <v>0</v>
      </c>
      <c r="ACO108" s="24">
        <f t="shared" si="1194"/>
        <v>0</v>
      </c>
      <c r="ACP108" s="24">
        <f t="shared" si="1195"/>
        <v>0</v>
      </c>
      <c r="ACQ108" s="24">
        <f t="shared" si="1196"/>
        <v>0</v>
      </c>
      <c r="ACV108" s="24">
        <f t="shared" si="1197"/>
        <v>0</v>
      </c>
      <c r="ACW108" s="24">
        <f t="shared" si="1198"/>
        <v>0</v>
      </c>
      <c r="ACX108" s="24">
        <f t="shared" si="1199"/>
        <v>0</v>
      </c>
      <c r="ADC108" s="15">
        <f t="shared" si="1200"/>
        <v>0</v>
      </c>
      <c r="ADD108" s="15">
        <f t="shared" si="1201"/>
        <v>0</v>
      </c>
      <c r="ADE108" s="15">
        <f t="shared" si="1202"/>
        <v>0</v>
      </c>
      <c r="ADJ108" s="24">
        <f t="shared" si="1203"/>
        <v>0</v>
      </c>
      <c r="ADK108" s="24">
        <f t="shared" si="1204"/>
        <v>0</v>
      </c>
      <c r="ADL108" s="24">
        <f t="shared" si="1205"/>
        <v>0</v>
      </c>
      <c r="ADQ108" s="24">
        <f t="shared" si="1206"/>
        <v>0</v>
      </c>
      <c r="ADR108" s="24">
        <f t="shared" si="1207"/>
        <v>0</v>
      </c>
      <c r="ADS108" s="24">
        <f t="shared" si="1208"/>
        <v>0</v>
      </c>
      <c r="ADX108" s="24">
        <f t="shared" si="1209"/>
        <v>0</v>
      </c>
      <c r="ADY108" s="24">
        <f t="shared" si="1210"/>
        <v>0</v>
      </c>
      <c r="ADZ108" s="24">
        <f t="shared" si="1211"/>
        <v>0</v>
      </c>
      <c r="AEE108" s="24">
        <f t="shared" si="1212"/>
        <v>0</v>
      </c>
      <c r="AEF108" s="24">
        <f t="shared" si="1213"/>
        <v>0</v>
      </c>
      <c r="AEG108" s="24">
        <f t="shared" si="1214"/>
        <v>0</v>
      </c>
      <c r="AEL108" s="24">
        <f t="shared" si="1215"/>
        <v>0</v>
      </c>
      <c r="AEM108" s="24">
        <f t="shared" si="1216"/>
        <v>0</v>
      </c>
      <c r="AEN108" s="24">
        <f t="shared" si="1217"/>
        <v>0</v>
      </c>
      <c r="AES108" s="24">
        <f t="shared" si="1218"/>
        <v>0</v>
      </c>
      <c r="AET108" s="24">
        <f t="shared" si="1219"/>
        <v>0</v>
      </c>
      <c r="AEU108" s="24">
        <f t="shared" si="1220"/>
        <v>0</v>
      </c>
      <c r="AEZ108" s="24">
        <f t="shared" si="1221"/>
        <v>0</v>
      </c>
      <c r="AFA108" s="24">
        <f t="shared" si="1222"/>
        <v>0</v>
      </c>
      <c r="AFB108" s="24">
        <f t="shared" si="1223"/>
        <v>0</v>
      </c>
      <c r="AFG108" s="24">
        <f t="shared" si="1224"/>
        <v>0</v>
      </c>
      <c r="AFH108" s="24">
        <f t="shared" si="1225"/>
        <v>0</v>
      </c>
      <c r="AFI108" s="24">
        <f t="shared" si="1226"/>
        <v>0</v>
      </c>
      <c r="AFN108" s="24">
        <f t="shared" si="1227"/>
        <v>0</v>
      </c>
      <c r="AFO108" s="24">
        <f t="shared" si="1228"/>
        <v>0</v>
      </c>
      <c r="AFP108" s="24">
        <f t="shared" si="1229"/>
        <v>0</v>
      </c>
      <c r="AFU108" s="24">
        <f t="shared" si="1230"/>
        <v>0</v>
      </c>
      <c r="AFV108" s="24">
        <f t="shared" si="1231"/>
        <v>0</v>
      </c>
      <c r="AFW108" s="24">
        <f t="shared" si="1232"/>
        <v>0</v>
      </c>
      <c r="AGB108" s="24">
        <f t="shared" si="1233"/>
        <v>0</v>
      </c>
      <c r="AGC108" s="24">
        <f t="shared" si="1234"/>
        <v>0</v>
      </c>
      <c r="AGD108" s="24">
        <f t="shared" si="1235"/>
        <v>0</v>
      </c>
      <c r="AGI108" s="24">
        <f t="shared" si="1236"/>
        <v>0</v>
      </c>
      <c r="AGJ108" s="24">
        <f t="shared" si="1237"/>
        <v>0</v>
      </c>
      <c r="AGK108" s="24">
        <f t="shared" si="1238"/>
        <v>0</v>
      </c>
      <c r="AGP108" s="24">
        <f t="shared" si="1239"/>
        <v>0</v>
      </c>
      <c r="AGQ108" s="24">
        <f t="shared" si="1240"/>
        <v>0</v>
      </c>
      <c r="AGR108" s="24">
        <f t="shared" si="1241"/>
        <v>0</v>
      </c>
      <c r="AGW108" s="24">
        <f t="shared" si="1242"/>
        <v>0</v>
      </c>
      <c r="AGX108" s="24">
        <f t="shared" si="1243"/>
        <v>0</v>
      </c>
      <c r="AGY108" s="24">
        <f t="shared" si="1244"/>
        <v>0</v>
      </c>
      <c r="AHD108" s="24">
        <f t="shared" si="1245"/>
        <v>0</v>
      </c>
      <c r="AHE108" s="24">
        <f t="shared" si="1246"/>
        <v>0</v>
      </c>
      <c r="AHF108" s="24">
        <f t="shared" si="1247"/>
        <v>0</v>
      </c>
      <c r="AHK108" s="24">
        <f t="shared" si="1248"/>
        <v>0</v>
      </c>
      <c r="AHL108" s="24">
        <f t="shared" si="1249"/>
        <v>0</v>
      </c>
      <c r="AHM108" s="24">
        <f t="shared" si="1250"/>
        <v>0</v>
      </c>
      <c r="AHR108" s="24">
        <f t="shared" si="1251"/>
        <v>0</v>
      </c>
      <c r="AHS108" s="24">
        <f t="shared" si="1252"/>
        <v>0</v>
      </c>
      <c r="AHT108" s="24">
        <f t="shared" si="1253"/>
        <v>0</v>
      </c>
      <c r="AHY108" s="24">
        <f t="shared" si="1254"/>
        <v>0</v>
      </c>
      <c r="AHZ108" s="24">
        <f t="shared" si="1255"/>
        <v>0</v>
      </c>
      <c r="AIA108" s="24">
        <f t="shared" si="1256"/>
        <v>0</v>
      </c>
      <c r="AIF108" s="24">
        <f t="shared" si="1257"/>
        <v>0</v>
      </c>
      <c r="AIG108" s="24">
        <f t="shared" si="1258"/>
        <v>0</v>
      </c>
      <c r="AIH108" s="24">
        <f t="shared" si="1259"/>
        <v>0</v>
      </c>
      <c r="AIM108" s="24">
        <f t="shared" si="1260"/>
        <v>0</v>
      </c>
      <c r="AIN108" s="24">
        <f t="shared" si="1261"/>
        <v>0</v>
      </c>
      <c r="AIO108" s="24">
        <f t="shared" si="1262"/>
        <v>0</v>
      </c>
      <c r="AIT108" s="24">
        <f t="shared" si="1263"/>
        <v>0</v>
      </c>
      <c r="AIU108" s="24">
        <f t="shared" si="1264"/>
        <v>0</v>
      </c>
      <c r="AIV108" s="24">
        <f t="shared" si="1265"/>
        <v>0</v>
      </c>
      <c r="AJA108" s="24">
        <f t="shared" si="1266"/>
        <v>0</v>
      </c>
      <c r="AJB108" s="24">
        <f t="shared" si="1267"/>
        <v>0</v>
      </c>
      <c r="AJC108" s="24">
        <f t="shared" si="1268"/>
        <v>0</v>
      </c>
      <c r="AJH108" s="24">
        <f t="shared" si="1269"/>
        <v>0</v>
      </c>
      <c r="AJI108" s="24">
        <f t="shared" si="1270"/>
        <v>0</v>
      </c>
      <c r="AJJ108" s="24">
        <f t="shared" si="1271"/>
        <v>0</v>
      </c>
      <c r="AJO108" s="24">
        <f t="shared" si="1272"/>
        <v>0</v>
      </c>
      <c r="AJP108" s="24">
        <f t="shared" si="1273"/>
        <v>0</v>
      </c>
      <c r="AJQ108" s="24">
        <f t="shared" si="1274"/>
        <v>0</v>
      </c>
      <c r="AJV108" s="24">
        <f t="shared" si="1275"/>
        <v>0</v>
      </c>
      <c r="AJW108" s="24">
        <f t="shared" si="1276"/>
        <v>0</v>
      </c>
      <c r="AJX108" s="24">
        <f t="shared" si="1277"/>
        <v>0</v>
      </c>
      <c r="AKC108" s="24">
        <f t="shared" si="1278"/>
        <v>0</v>
      </c>
      <c r="AKD108" s="24">
        <f t="shared" si="1279"/>
        <v>0</v>
      </c>
      <c r="AKE108" s="24">
        <f t="shared" si="1280"/>
        <v>0</v>
      </c>
      <c r="AKJ108" s="24">
        <f t="shared" si="1281"/>
        <v>0</v>
      </c>
      <c r="AKK108" s="24">
        <f t="shared" si="1282"/>
        <v>0</v>
      </c>
      <c r="AKL108" s="24">
        <f t="shared" si="1283"/>
        <v>0</v>
      </c>
      <c r="AKQ108" s="24">
        <f t="shared" si="1284"/>
        <v>0</v>
      </c>
      <c r="AKR108" s="24">
        <f t="shared" si="1285"/>
        <v>0</v>
      </c>
      <c r="AKS108" s="24">
        <f t="shared" si="1286"/>
        <v>0</v>
      </c>
      <c r="AKX108" s="24">
        <f t="shared" si="1287"/>
        <v>0</v>
      </c>
      <c r="AKY108" s="24">
        <f t="shared" si="1288"/>
        <v>0</v>
      </c>
      <c r="AKZ108" s="24">
        <f t="shared" si="1289"/>
        <v>0</v>
      </c>
      <c r="ALE108" s="24">
        <f t="shared" si="1290"/>
        <v>0</v>
      </c>
      <c r="ALF108" s="24">
        <f t="shared" si="1291"/>
        <v>0</v>
      </c>
      <c r="ALG108" s="24">
        <f t="shared" si="1292"/>
        <v>0</v>
      </c>
      <c r="ALL108" s="24">
        <f t="shared" si="1293"/>
        <v>0</v>
      </c>
      <c r="ALM108" s="24">
        <f t="shared" si="1294"/>
        <v>0</v>
      </c>
      <c r="ALN108" s="24">
        <f t="shared" si="1295"/>
        <v>0</v>
      </c>
      <c r="ALS108" s="24">
        <f t="shared" si="1296"/>
        <v>0</v>
      </c>
      <c r="ALT108" s="24">
        <f t="shared" si="1297"/>
        <v>0</v>
      </c>
      <c r="ALU108" s="24">
        <f t="shared" si="1298"/>
        <v>0</v>
      </c>
      <c r="ALZ108" s="24">
        <f t="shared" si="1299"/>
        <v>0</v>
      </c>
      <c r="AMA108" s="24">
        <f t="shared" si="1300"/>
        <v>0</v>
      </c>
      <c r="AMB108" s="24">
        <f t="shared" si="1301"/>
        <v>0</v>
      </c>
      <c r="AMG108" s="24">
        <f t="shared" si="1302"/>
        <v>0</v>
      </c>
      <c r="AMH108" s="24">
        <f t="shared" si="1303"/>
        <v>0</v>
      </c>
      <c r="AMI108" s="24">
        <f t="shared" si="1304"/>
        <v>0</v>
      </c>
      <c r="AMN108" s="24">
        <f t="shared" si="1305"/>
        <v>0</v>
      </c>
      <c r="AMO108" s="24">
        <f t="shared" si="1306"/>
        <v>0</v>
      </c>
      <c r="AMP108" s="24">
        <f t="shared" si="1307"/>
        <v>0</v>
      </c>
      <c r="AMU108" s="24">
        <f t="shared" si="1308"/>
        <v>0</v>
      </c>
      <c r="AMV108" s="24">
        <f t="shared" si="1309"/>
        <v>0</v>
      </c>
      <c r="AMW108" s="24">
        <f t="shared" si="1310"/>
        <v>0</v>
      </c>
      <c r="ANB108" s="24">
        <f t="shared" si="1311"/>
        <v>0</v>
      </c>
      <c r="ANC108" s="24">
        <f t="shared" si="1312"/>
        <v>0</v>
      </c>
      <c r="AND108" s="24">
        <f t="shared" si="1313"/>
        <v>0</v>
      </c>
      <c r="ANI108" s="24">
        <f t="shared" si="1314"/>
        <v>0</v>
      </c>
      <c r="ANJ108" s="24">
        <f t="shared" si="1315"/>
        <v>0</v>
      </c>
      <c r="ANK108" s="24">
        <f t="shared" si="1316"/>
        <v>0</v>
      </c>
      <c r="ANP108" s="24">
        <f t="shared" si="1317"/>
        <v>0</v>
      </c>
      <c r="ANQ108" s="24">
        <f t="shared" si="1318"/>
        <v>0</v>
      </c>
      <c r="ANR108" s="24">
        <f t="shared" si="1319"/>
        <v>0</v>
      </c>
      <c r="ANW108" s="24">
        <f t="shared" si="1320"/>
        <v>0</v>
      </c>
      <c r="ANX108" s="24">
        <f t="shared" si="1321"/>
        <v>0</v>
      </c>
      <c r="ANY108" s="24">
        <f t="shared" si="1322"/>
        <v>0</v>
      </c>
      <c r="AOD108" s="24">
        <f t="shared" si="1323"/>
        <v>0</v>
      </c>
      <c r="AOE108" s="24">
        <f t="shared" si="1324"/>
        <v>0</v>
      </c>
      <c r="AOF108" s="24">
        <f t="shared" si="1325"/>
        <v>0</v>
      </c>
      <c r="AOK108" s="24">
        <f t="shared" si="1326"/>
        <v>0</v>
      </c>
      <c r="AOL108" s="24">
        <f t="shared" si="1327"/>
        <v>0</v>
      </c>
      <c r="AOM108" s="24">
        <f t="shared" si="1328"/>
        <v>0</v>
      </c>
      <c r="AOR108" s="24">
        <f t="shared" si="1329"/>
        <v>0</v>
      </c>
      <c r="AOS108" s="24">
        <f t="shared" si="1330"/>
        <v>0</v>
      </c>
      <c r="AOT108" s="24">
        <f t="shared" si="1331"/>
        <v>0</v>
      </c>
      <c r="AOY108" s="24">
        <f t="shared" si="1332"/>
        <v>0</v>
      </c>
      <c r="AOZ108" s="24">
        <f t="shared" si="1333"/>
        <v>0</v>
      </c>
      <c r="APA108" s="24">
        <f t="shared" si="1334"/>
        <v>0</v>
      </c>
      <c r="APF108" s="24">
        <f t="shared" si="1335"/>
        <v>0</v>
      </c>
      <c r="APG108" s="24">
        <f t="shared" si="1336"/>
        <v>0</v>
      </c>
      <c r="APH108" s="24">
        <f t="shared" si="1337"/>
        <v>0</v>
      </c>
      <c r="APM108" s="24">
        <f t="shared" si="1338"/>
        <v>0</v>
      </c>
      <c r="APN108" s="24">
        <f t="shared" si="1339"/>
        <v>0</v>
      </c>
      <c r="APO108" s="24">
        <f t="shared" si="1340"/>
        <v>0</v>
      </c>
      <c r="APT108" s="24">
        <f t="shared" si="1341"/>
        <v>0</v>
      </c>
      <c r="APU108" s="24">
        <f t="shared" si="1342"/>
        <v>0</v>
      </c>
      <c r="APV108" s="24">
        <f t="shared" si="1343"/>
        <v>0</v>
      </c>
      <c r="AQA108" s="24">
        <f t="shared" si="1344"/>
        <v>0</v>
      </c>
      <c r="AQB108" s="24">
        <f t="shared" si="1345"/>
        <v>0</v>
      </c>
      <c r="AQC108" s="24">
        <f t="shared" si="1346"/>
        <v>0</v>
      </c>
      <c r="AQH108" s="24">
        <f t="shared" si="1347"/>
        <v>0</v>
      </c>
      <c r="AQI108" s="24">
        <f t="shared" si="1348"/>
        <v>0</v>
      </c>
      <c r="AQJ108" s="24">
        <f t="shared" si="1349"/>
        <v>0</v>
      </c>
      <c r="AQO108" s="24">
        <f t="shared" si="1350"/>
        <v>0</v>
      </c>
      <c r="AQP108" s="24">
        <f t="shared" si="1351"/>
        <v>0</v>
      </c>
      <c r="AQQ108" s="24">
        <f t="shared" si="1352"/>
        <v>0</v>
      </c>
      <c r="AQV108" s="24">
        <f t="shared" si="1353"/>
        <v>0</v>
      </c>
      <c r="AQW108" s="24">
        <f t="shared" si="1354"/>
        <v>0</v>
      </c>
      <c r="AQX108" s="24">
        <f t="shared" si="1355"/>
        <v>0</v>
      </c>
      <c r="ARC108" s="24">
        <f t="shared" si="1356"/>
        <v>0</v>
      </c>
      <c r="ARD108" s="24">
        <f t="shared" si="1357"/>
        <v>0</v>
      </c>
      <c r="ARE108" s="24">
        <f t="shared" si="1358"/>
        <v>0</v>
      </c>
      <c r="ARJ108" s="24">
        <f t="shared" si="1359"/>
        <v>0</v>
      </c>
      <c r="ARK108" s="24">
        <f t="shared" si="1360"/>
        <v>0</v>
      </c>
      <c r="ARL108" s="24">
        <f t="shared" si="1361"/>
        <v>0</v>
      </c>
      <c r="ARQ108" s="24">
        <f t="shared" si="1362"/>
        <v>0</v>
      </c>
      <c r="ARR108" s="24">
        <f t="shared" si="1363"/>
        <v>0</v>
      </c>
      <c r="ARS108" s="24">
        <f t="shared" si="1364"/>
        <v>0</v>
      </c>
      <c r="ARX108" s="24">
        <f t="shared" si="1365"/>
        <v>0</v>
      </c>
      <c r="ARY108" s="24">
        <f t="shared" si="1366"/>
        <v>0</v>
      </c>
      <c r="ARZ108" s="24">
        <f t="shared" si="1367"/>
        <v>0</v>
      </c>
      <c r="ASE108" s="24">
        <f t="shared" si="1368"/>
        <v>0</v>
      </c>
      <c r="ASF108" s="24">
        <f t="shared" si="1369"/>
        <v>0</v>
      </c>
      <c r="ASG108" s="24">
        <f t="shared" si="1370"/>
        <v>0</v>
      </c>
      <c r="ASL108" s="24">
        <f t="shared" si="1371"/>
        <v>0</v>
      </c>
      <c r="ASM108" s="24">
        <f t="shared" si="1372"/>
        <v>0</v>
      </c>
      <c r="ASN108" s="24">
        <f t="shared" si="1373"/>
        <v>0</v>
      </c>
      <c r="ASS108" s="24">
        <f t="shared" si="1374"/>
        <v>0</v>
      </c>
      <c r="AST108" s="24">
        <f t="shared" si="1375"/>
        <v>0</v>
      </c>
      <c r="ASU108" s="24">
        <f t="shared" si="1376"/>
        <v>0</v>
      </c>
      <c r="ASZ108" s="24">
        <f t="shared" si="1377"/>
        <v>0</v>
      </c>
      <c r="ATA108" s="24">
        <f t="shared" si="1378"/>
        <v>0</v>
      </c>
      <c r="ATB108" s="24">
        <f t="shared" si="1379"/>
        <v>0</v>
      </c>
      <c r="ATG108" s="24">
        <f t="shared" si="1380"/>
        <v>0</v>
      </c>
      <c r="ATH108" s="24">
        <f t="shared" si="1381"/>
        <v>0</v>
      </c>
      <c r="ATI108" s="24">
        <f t="shared" si="1382"/>
        <v>0</v>
      </c>
      <c r="ATN108" s="24">
        <f t="shared" si="1383"/>
        <v>0</v>
      </c>
      <c r="ATO108" s="24">
        <f t="shared" si="1384"/>
        <v>0</v>
      </c>
      <c r="ATP108" s="24">
        <f t="shared" si="1385"/>
        <v>0</v>
      </c>
      <c r="ATU108" s="24">
        <f t="shared" si="1386"/>
        <v>0</v>
      </c>
      <c r="ATV108" s="24">
        <f t="shared" si="1387"/>
        <v>0</v>
      </c>
      <c r="ATW108" s="24">
        <f t="shared" si="1388"/>
        <v>0</v>
      </c>
      <c r="AUB108" s="24">
        <f t="shared" si="1389"/>
        <v>0</v>
      </c>
      <c r="AUC108" s="24">
        <f t="shared" si="1390"/>
        <v>0</v>
      </c>
      <c r="AUD108" s="24">
        <f t="shared" si="1391"/>
        <v>0</v>
      </c>
      <c r="AUI108" s="24">
        <f t="shared" si="1392"/>
        <v>0</v>
      </c>
      <c r="AUJ108" s="24">
        <f t="shared" si="1393"/>
        <v>0</v>
      </c>
      <c r="AUK108" s="24">
        <f t="shared" si="1394"/>
        <v>0</v>
      </c>
      <c r="AUP108" s="24">
        <f t="shared" si="1395"/>
        <v>0</v>
      </c>
      <c r="AUQ108" s="24">
        <f t="shared" si="1396"/>
        <v>0</v>
      </c>
      <c r="AUR108" s="24">
        <f t="shared" si="1397"/>
        <v>0</v>
      </c>
      <c r="AUW108" s="24">
        <f t="shared" si="1398"/>
        <v>0</v>
      </c>
      <c r="AUX108" s="24">
        <f t="shared" si="1399"/>
        <v>0</v>
      </c>
      <c r="AUY108" s="24">
        <f t="shared" si="1400"/>
        <v>0</v>
      </c>
      <c r="AVD108" s="24">
        <f t="shared" si="1401"/>
        <v>0</v>
      </c>
      <c r="AVE108" s="24">
        <f t="shared" si="1402"/>
        <v>0</v>
      </c>
      <c r="AVF108" s="24">
        <f t="shared" si="1403"/>
        <v>0</v>
      </c>
      <c r="AVK108" s="24">
        <f t="shared" si="1404"/>
        <v>0</v>
      </c>
      <c r="AVL108" s="24">
        <f t="shared" si="1405"/>
        <v>0</v>
      </c>
      <c r="AVM108" s="24">
        <f t="shared" si="1406"/>
        <v>0</v>
      </c>
      <c r="AVR108" s="24">
        <f t="shared" si="1407"/>
        <v>0</v>
      </c>
      <c r="AVS108" s="24">
        <f t="shared" si="1408"/>
        <v>0</v>
      </c>
      <c r="AVT108" s="24">
        <f t="shared" si="1409"/>
        <v>0</v>
      </c>
      <c r="AVY108" s="24">
        <f t="shared" si="1410"/>
        <v>0</v>
      </c>
      <c r="AVZ108" s="24">
        <f t="shared" si="1411"/>
        <v>0</v>
      </c>
      <c r="AWA108" s="24">
        <f t="shared" si="1412"/>
        <v>0</v>
      </c>
      <c r="AWF108" s="24">
        <f t="shared" si="1413"/>
        <v>0</v>
      </c>
      <c r="AWG108" s="24">
        <f t="shared" si="1414"/>
        <v>0</v>
      </c>
      <c r="AWH108" s="24">
        <f t="shared" si="1415"/>
        <v>0</v>
      </c>
      <c r="AWM108" s="24">
        <f t="shared" si="1416"/>
        <v>0</v>
      </c>
      <c r="AWN108" s="24">
        <f t="shared" si="1417"/>
        <v>0</v>
      </c>
      <c r="AWO108" s="24">
        <f t="shared" si="1418"/>
        <v>0</v>
      </c>
      <c r="AWT108" s="24">
        <f t="shared" si="1419"/>
        <v>0</v>
      </c>
      <c r="AWU108" s="24">
        <f t="shared" si="1420"/>
        <v>0</v>
      </c>
      <c r="AWV108" s="24">
        <f t="shared" si="1421"/>
        <v>0</v>
      </c>
      <c r="AXA108" s="24">
        <f t="shared" si="1422"/>
        <v>0</v>
      </c>
      <c r="AXB108" s="24">
        <f t="shared" si="1423"/>
        <v>0</v>
      </c>
      <c r="AXC108" s="24">
        <f t="shared" si="1424"/>
        <v>0</v>
      </c>
      <c r="AXH108" s="24">
        <f t="shared" si="1425"/>
        <v>0</v>
      </c>
      <c r="AXI108" s="24">
        <f t="shared" si="1426"/>
        <v>0</v>
      </c>
      <c r="AXJ108" s="24">
        <f t="shared" si="1427"/>
        <v>0</v>
      </c>
      <c r="AXO108" s="24">
        <f t="shared" si="1428"/>
        <v>0</v>
      </c>
      <c r="AXP108" s="24">
        <f t="shared" si="1429"/>
        <v>0</v>
      </c>
      <c r="AXQ108" s="24">
        <f t="shared" si="1430"/>
        <v>0</v>
      </c>
      <c r="AXV108" s="24">
        <f t="shared" si="1431"/>
        <v>0</v>
      </c>
      <c r="AXW108" s="24">
        <f t="shared" si="1432"/>
        <v>0</v>
      </c>
      <c r="AXX108" s="24">
        <f t="shared" si="1433"/>
        <v>0</v>
      </c>
      <c r="AYC108" s="24">
        <f t="shared" si="1434"/>
        <v>0</v>
      </c>
      <c r="AYD108" s="24">
        <f t="shared" si="1435"/>
        <v>0</v>
      </c>
      <c r="AYE108" s="24">
        <f t="shared" si="1436"/>
        <v>0</v>
      </c>
      <c r="AYJ108" s="24">
        <f t="shared" si="1437"/>
        <v>0</v>
      </c>
      <c r="AYK108" s="24">
        <f t="shared" si="1438"/>
        <v>0</v>
      </c>
      <c r="AYL108" s="24">
        <f t="shared" si="1439"/>
        <v>0</v>
      </c>
      <c r="AYQ108" s="24">
        <f t="shared" si="1440"/>
        <v>0</v>
      </c>
      <c r="AYR108" s="24">
        <f t="shared" si="1441"/>
        <v>0</v>
      </c>
      <c r="AYS108" s="24">
        <f t="shared" si="1442"/>
        <v>0</v>
      </c>
      <c r="AYX108" s="24">
        <f t="shared" si="1443"/>
        <v>0</v>
      </c>
      <c r="AYY108" s="24">
        <f t="shared" si="1444"/>
        <v>0</v>
      </c>
      <c r="AYZ108" s="24">
        <f t="shared" si="1445"/>
        <v>0</v>
      </c>
      <c r="AZE108" s="24">
        <f t="shared" si="1446"/>
        <v>0</v>
      </c>
      <c r="AZF108" s="24">
        <f t="shared" si="1447"/>
        <v>0</v>
      </c>
      <c r="AZG108" s="24">
        <f t="shared" si="1448"/>
        <v>0</v>
      </c>
      <c r="AZL108" s="24">
        <f t="shared" si="1449"/>
        <v>0</v>
      </c>
      <c r="AZM108" s="24">
        <f t="shared" si="1450"/>
        <v>0</v>
      </c>
      <c r="AZN108" s="24">
        <f t="shared" si="1451"/>
        <v>0</v>
      </c>
      <c r="AZS108" s="24">
        <f t="shared" si="1452"/>
        <v>0</v>
      </c>
      <c r="AZT108" s="24">
        <f t="shared" si="1453"/>
        <v>0</v>
      </c>
      <c r="AZU108" s="24">
        <f t="shared" si="1454"/>
        <v>0</v>
      </c>
      <c r="AZZ108" s="24">
        <f t="shared" si="1455"/>
        <v>0</v>
      </c>
      <c r="BAA108" s="24">
        <f t="shared" si="1456"/>
        <v>0</v>
      </c>
      <c r="BAB108" s="24">
        <f t="shared" si="1457"/>
        <v>0</v>
      </c>
      <c r="BAG108" s="24">
        <f t="shared" si="1458"/>
        <v>0</v>
      </c>
      <c r="BAH108" s="24">
        <f t="shared" si="1459"/>
        <v>0</v>
      </c>
      <c r="BAI108" s="24">
        <f t="shared" si="1460"/>
        <v>0</v>
      </c>
      <c r="BAN108" s="24">
        <f t="shared" si="1461"/>
        <v>0</v>
      </c>
      <c r="BAO108" s="24">
        <f t="shared" si="1462"/>
        <v>0</v>
      </c>
      <c r="BAP108" s="24">
        <f t="shared" si="1463"/>
        <v>0</v>
      </c>
      <c r="BAU108" s="24">
        <f t="shared" si="1464"/>
        <v>0</v>
      </c>
      <c r="BAV108" s="24">
        <f t="shared" si="1465"/>
        <v>0</v>
      </c>
      <c r="BAW108" s="24">
        <f t="shared" si="1466"/>
        <v>0</v>
      </c>
      <c r="BBB108" s="24">
        <f t="shared" si="1467"/>
        <v>0</v>
      </c>
      <c r="BBC108" s="24">
        <f t="shared" si="1468"/>
        <v>0</v>
      </c>
      <c r="BBD108" s="24">
        <f t="shared" si="1469"/>
        <v>0</v>
      </c>
      <c r="BBI108" s="24">
        <f t="shared" si="1470"/>
        <v>0</v>
      </c>
      <c r="BBJ108" s="24">
        <f t="shared" si="1471"/>
        <v>0</v>
      </c>
      <c r="BBK108" s="24">
        <f t="shared" si="1472"/>
        <v>0</v>
      </c>
      <c r="BBP108" s="24">
        <f t="shared" si="1473"/>
        <v>0</v>
      </c>
      <c r="BBQ108" s="24">
        <f t="shared" si="1474"/>
        <v>0</v>
      </c>
      <c r="BBR108" s="24">
        <f t="shared" si="1475"/>
        <v>0</v>
      </c>
      <c r="BBW108" s="24">
        <f t="shared" si="1476"/>
        <v>0</v>
      </c>
      <c r="BBX108" s="24">
        <f t="shared" si="1477"/>
        <v>0</v>
      </c>
      <c r="BBY108" s="24">
        <f t="shared" si="1478"/>
        <v>0</v>
      </c>
      <c r="BCD108" s="24">
        <f t="shared" si="1479"/>
        <v>0</v>
      </c>
      <c r="BCE108" s="24">
        <f t="shared" si="1480"/>
        <v>0</v>
      </c>
      <c r="BCF108" s="24">
        <f t="shared" si="1481"/>
        <v>0</v>
      </c>
      <c r="BCK108" s="24">
        <f t="shared" si="1482"/>
        <v>0</v>
      </c>
      <c r="BCL108" s="24">
        <f t="shared" si="1483"/>
        <v>0</v>
      </c>
      <c r="BCM108" s="24">
        <f t="shared" si="1484"/>
        <v>0</v>
      </c>
      <c r="BCR108" s="24">
        <f t="shared" si="1485"/>
        <v>0</v>
      </c>
      <c r="BCS108" s="24">
        <f t="shared" si="1486"/>
        <v>0</v>
      </c>
      <c r="BCT108" s="24">
        <f t="shared" si="1487"/>
        <v>0</v>
      </c>
      <c r="BCY108" s="24">
        <f t="shared" si="1488"/>
        <v>0</v>
      </c>
      <c r="BCZ108" s="24">
        <f t="shared" si="1489"/>
        <v>0</v>
      </c>
      <c r="BDA108" s="24">
        <f t="shared" si="1490"/>
        <v>0</v>
      </c>
      <c r="BDF108" s="24">
        <f t="shared" si="1491"/>
        <v>0</v>
      </c>
      <c r="BDG108" s="24">
        <f t="shared" si="1492"/>
        <v>0</v>
      </c>
      <c r="BDH108" s="24">
        <f t="shared" si="1493"/>
        <v>0</v>
      </c>
      <c r="BDM108" s="24">
        <f t="shared" si="1494"/>
        <v>0</v>
      </c>
      <c r="BDN108" s="24">
        <f t="shared" si="1495"/>
        <v>0</v>
      </c>
      <c r="BDO108" s="24">
        <f t="shared" si="1496"/>
        <v>0</v>
      </c>
      <c r="BDT108" s="24">
        <f t="shared" si="1497"/>
        <v>0</v>
      </c>
      <c r="BDU108" s="24">
        <f t="shared" si="1498"/>
        <v>0</v>
      </c>
      <c r="BDV108" s="24">
        <f t="shared" si="1499"/>
        <v>0</v>
      </c>
      <c r="BEA108" s="24">
        <f t="shared" si="1500"/>
        <v>0</v>
      </c>
      <c r="BEB108" s="24">
        <f t="shared" si="1501"/>
        <v>0</v>
      </c>
      <c r="BEC108" s="24">
        <f t="shared" si="1502"/>
        <v>0</v>
      </c>
      <c r="BEH108" s="24">
        <f t="shared" si="1503"/>
        <v>0</v>
      </c>
      <c r="BEI108" s="24">
        <f t="shared" si="1504"/>
        <v>0</v>
      </c>
      <c r="BEJ108" s="24">
        <f t="shared" si="1505"/>
        <v>0</v>
      </c>
      <c r="BEO108" s="24">
        <f t="shared" si="1506"/>
        <v>0</v>
      </c>
      <c r="BEP108" s="24">
        <f t="shared" si="1507"/>
        <v>0</v>
      </c>
      <c r="BEQ108" s="24">
        <f t="shared" si="1508"/>
        <v>0</v>
      </c>
      <c r="BEV108" s="24">
        <f t="shared" si="1509"/>
        <v>0</v>
      </c>
      <c r="BEW108" s="24">
        <f t="shared" si="1510"/>
        <v>0</v>
      </c>
      <c r="BEX108" s="24">
        <f t="shared" si="1511"/>
        <v>0</v>
      </c>
      <c r="BFC108" s="24">
        <f t="shared" si="1512"/>
        <v>0</v>
      </c>
      <c r="BFD108" s="24">
        <f t="shared" si="1513"/>
        <v>0</v>
      </c>
      <c r="BFE108" s="24">
        <f t="shared" si="1514"/>
        <v>0</v>
      </c>
      <c r="BFJ108" s="24">
        <f t="shared" si="1515"/>
        <v>0</v>
      </c>
      <c r="BFK108" s="24">
        <f t="shared" si="1516"/>
        <v>0</v>
      </c>
      <c r="BFL108" s="24">
        <f t="shared" si="1517"/>
        <v>0</v>
      </c>
      <c r="BFQ108" s="24">
        <f t="shared" si="1518"/>
        <v>0</v>
      </c>
      <c r="BFR108" s="24">
        <f t="shared" si="1519"/>
        <v>0</v>
      </c>
      <c r="BFS108" s="24">
        <f t="shared" si="1520"/>
        <v>0</v>
      </c>
      <c r="BFX108" s="24">
        <f t="shared" si="1521"/>
        <v>0</v>
      </c>
      <c r="BFY108" s="24">
        <f t="shared" si="1522"/>
        <v>0</v>
      </c>
      <c r="BFZ108" s="24">
        <f t="shared" si="1523"/>
        <v>0</v>
      </c>
      <c r="BGE108" s="24">
        <f t="shared" si="1524"/>
        <v>0</v>
      </c>
      <c r="BGF108" s="24">
        <f t="shared" si="1525"/>
        <v>0</v>
      </c>
      <c r="BGG108" s="24">
        <f t="shared" si="1526"/>
        <v>0</v>
      </c>
      <c r="BGL108" s="24">
        <f t="shared" si="1527"/>
        <v>0</v>
      </c>
      <c r="BGM108" s="24">
        <f t="shared" si="1528"/>
        <v>0</v>
      </c>
      <c r="BGN108" s="24">
        <f t="shared" si="1529"/>
        <v>0</v>
      </c>
      <c r="BGS108" s="24">
        <f t="shared" si="1530"/>
        <v>0</v>
      </c>
      <c r="BGT108" s="24">
        <f t="shared" si="1531"/>
        <v>0</v>
      </c>
      <c r="BGU108" s="24">
        <f t="shared" si="1532"/>
        <v>0</v>
      </c>
      <c r="BGZ108" s="24">
        <f t="shared" si="1533"/>
        <v>0</v>
      </c>
      <c r="BHA108" s="24">
        <f t="shared" si="1534"/>
        <v>0</v>
      </c>
      <c r="BHB108" s="24">
        <f t="shared" si="1535"/>
        <v>0</v>
      </c>
      <c r="BHG108" s="24">
        <f t="shared" si="1536"/>
        <v>0</v>
      </c>
      <c r="BHH108" s="24">
        <f t="shared" si="1537"/>
        <v>0</v>
      </c>
      <c r="BHI108" s="24">
        <f t="shared" si="1538"/>
        <v>0</v>
      </c>
      <c r="BHN108" s="24">
        <f t="shared" si="1539"/>
        <v>0</v>
      </c>
      <c r="BHO108" s="24">
        <f t="shared" si="1540"/>
        <v>0</v>
      </c>
      <c r="BHP108" s="24">
        <f t="shared" si="1541"/>
        <v>0</v>
      </c>
      <c r="BHU108" s="24">
        <f t="shared" si="1542"/>
        <v>0</v>
      </c>
      <c r="BHV108" s="24">
        <f t="shared" si="1543"/>
        <v>0</v>
      </c>
      <c r="BHW108" s="24">
        <f t="shared" si="1544"/>
        <v>0</v>
      </c>
      <c r="BIB108" s="24">
        <f t="shared" si="1545"/>
        <v>0</v>
      </c>
      <c r="BIC108" s="24">
        <f t="shared" si="1546"/>
        <v>0</v>
      </c>
      <c r="BID108" s="24">
        <f t="shared" si="1547"/>
        <v>0</v>
      </c>
      <c r="BII108" s="24">
        <f t="shared" si="1548"/>
        <v>0</v>
      </c>
      <c r="BIJ108" s="24">
        <f t="shared" si="1549"/>
        <v>0</v>
      </c>
      <c r="BIK108" s="24">
        <f t="shared" si="1550"/>
        <v>0</v>
      </c>
      <c r="BIP108" s="24">
        <f t="shared" si="1551"/>
        <v>0</v>
      </c>
      <c r="BIQ108" s="24">
        <f t="shared" si="1552"/>
        <v>0</v>
      </c>
      <c r="BIR108" s="24">
        <f t="shared" si="1553"/>
        <v>0</v>
      </c>
      <c r="BIW108" s="24">
        <f t="shared" si="1554"/>
        <v>0</v>
      </c>
      <c r="BIX108" s="24">
        <f t="shared" si="1555"/>
        <v>0</v>
      </c>
      <c r="BIY108" s="24">
        <f t="shared" si="1556"/>
        <v>0</v>
      </c>
      <c r="BJD108" s="24">
        <f t="shared" si="1557"/>
        <v>0</v>
      </c>
      <c r="BJE108" s="24">
        <f t="shared" si="1558"/>
        <v>0</v>
      </c>
      <c r="BJF108" s="24">
        <f t="shared" si="1559"/>
        <v>0</v>
      </c>
      <c r="BJK108" s="24">
        <f t="shared" si="1560"/>
        <v>0</v>
      </c>
      <c r="BJL108" s="24">
        <f t="shared" si="1561"/>
        <v>0</v>
      </c>
      <c r="BJM108" s="24">
        <f t="shared" si="1562"/>
        <v>0</v>
      </c>
      <c r="BJR108" s="24">
        <f t="shared" si="1563"/>
        <v>0</v>
      </c>
      <c r="BJS108" s="24">
        <f t="shared" si="1564"/>
        <v>0</v>
      </c>
      <c r="BJT108" s="24">
        <f t="shared" si="1565"/>
        <v>0</v>
      </c>
      <c r="BJY108" s="24">
        <f t="shared" si="1566"/>
        <v>0</v>
      </c>
      <c r="BJZ108" s="24">
        <f t="shared" si="1567"/>
        <v>0</v>
      </c>
      <c r="BKA108" s="24">
        <f t="shared" si="1568"/>
        <v>0</v>
      </c>
      <c r="BKF108" s="24">
        <f t="shared" si="1569"/>
        <v>0</v>
      </c>
      <c r="BKG108" s="24">
        <f t="shared" si="1570"/>
        <v>0</v>
      </c>
      <c r="BKH108" s="24">
        <f t="shared" si="1571"/>
        <v>0</v>
      </c>
      <c r="BKM108" s="24">
        <f t="shared" si="1572"/>
        <v>0</v>
      </c>
      <c r="BKN108" s="24">
        <f t="shared" si="1573"/>
        <v>0</v>
      </c>
      <c r="BKO108" s="24">
        <f t="shared" si="1574"/>
        <v>0</v>
      </c>
      <c r="BKT108" s="24">
        <f t="shared" si="1575"/>
        <v>0</v>
      </c>
      <c r="BKU108" s="24">
        <f t="shared" si="1576"/>
        <v>0</v>
      </c>
      <c r="BKV108" s="24">
        <f t="shared" si="1577"/>
        <v>0</v>
      </c>
      <c r="BLA108" s="24">
        <f t="shared" si="1578"/>
        <v>0</v>
      </c>
      <c r="BLB108" s="24">
        <f t="shared" si="1579"/>
        <v>0</v>
      </c>
      <c r="BLC108" s="24">
        <f t="shared" si="1580"/>
        <v>0</v>
      </c>
      <c r="BLH108" s="24">
        <f t="shared" si="1581"/>
        <v>0</v>
      </c>
      <c r="BLI108" s="24">
        <f t="shared" si="1582"/>
        <v>0</v>
      </c>
      <c r="BLJ108" s="24">
        <f t="shared" si="1583"/>
        <v>0</v>
      </c>
      <c r="BLO108" s="24">
        <f t="shared" si="1584"/>
        <v>0</v>
      </c>
      <c r="BLP108" s="24">
        <f t="shared" si="1585"/>
        <v>0</v>
      </c>
      <c r="BLQ108" s="24">
        <f t="shared" si="1586"/>
        <v>0</v>
      </c>
      <c r="BLV108" s="24">
        <f t="shared" si="1587"/>
        <v>0</v>
      </c>
      <c r="BLW108" s="24">
        <f t="shared" si="1588"/>
        <v>0</v>
      </c>
      <c r="BLX108" s="24">
        <f t="shared" si="1589"/>
        <v>0</v>
      </c>
      <c r="BMC108" s="24">
        <f t="shared" si="1590"/>
        <v>0</v>
      </c>
      <c r="BMD108" s="24">
        <f t="shared" si="1591"/>
        <v>0</v>
      </c>
      <c r="BME108" s="24">
        <f t="shared" si="1592"/>
        <v>0</v>
      </c>
      <c r="BMJ108" s="24">
        <f t="shared" si="1593"/>
        <v>0</v>
      </c>
      <c r="BMK108" s="24">
        <f t="shared" si="1594"/>
        <v>0</v>
      </c>
      <c r="BML108" s="24">
        <f t="shared" si="1595"/>
        <v>0</v>
      </c>
      <c r="BMQ108" s="24">
        <f t="shared" si="1596"/>
        <v>0</v>
      </c>
      <c r="BMR108" s="24">
        <f t="shared" si="1597"/>
        <v>0</v>
      </c>
      <c r="BMS108" s="24">
        <f t="shared" si="1598"/>
        <v>0</v>
      </c>
      <c r="BMX108" s="24">
        <f t="shared" si="1599"/>
        <v>0</v>
      </c>
      <c r="BMY108" s="24">
        <f t="shared" si="1600"/>
        <v>0</v>
      </c>
      <c r="BMZ108" s="24">
        <f t="shared" si="1601"/>
        <v>0</v>
      </c>
      <c r="BNE108" s="24">
        <f t="shared" si="1602"/>
        <v>0</v>
      </c>
      <c r="BNF108" s="24">
        <f t="shared" si="1603"/>
        <v>0</v>
      </c>
      <c r="BNG108" s="24">
        <f t="shared" si="1604"/>
        <v>0</v>
      </c>
      <c r="BNL108" s="24">
        <f t="shared" si="1605"/>
        <v>0</v>
      </c>
      <c r="BNM108" s="24">
        <f t="shared" si="1606"/>
        <v>0</v>
      </c>
      <c r="BNN108" s="24">
        <f t="shared" si="1607"/>
        <v>0</v>
      </c>
      <c r="BNS108" s="24">
        <f t="shared" si="1608"/>
        <v>0</v>
      </c>
      <c r="BNT108" s="24">
        <f t="shared" si="1609"/>
        <v>0</v>
      </c>
      <c r="BNU108" s="24">
        <f t="shared" si="1610"/>
        <v>0</v>
      </c>
      <c r="BNZ108" s="24">
        <f t="shared" si="1611"/>
        <v>0</v>
      </c>
      <c r="BOA108" s="24">
        <f t="shared" si="1612"/>
        <v>0</v>
      </c>
      <c r="BOB108" s="24">
        <f t="shared" si="1613"/>
        <v>0</v>
      </c>
      <c r="BOG108" s="24">
        <f t="shared" si="1614"/>
        <v>0</v>
      </c>
      <c r="BOH108" s="24">
        <f t="shared" si="1615"/>
        <v>0</v>
      </c>
      <c r="BOI108" s="24">
        <f t="shared" si="1616"/>
        <v>0</v>
      </c>
      <c r="BON108" s="24">
        <f t="shared" si="1617"/>
        <v>0</v>
      </c>
      <c r="BOO108" s="24">
        <f t="shared" si="1618"/>
        <v>0</v>
      </c>
      <c r="BOP108" s="24">
        <f t="shared" si="1619"/>
        <v>0</v>
      </c>
      <c r="BOU108" s="24">
        <f t="shared" si="1620"/>
        <v>0</v>
      </c>
      <c r="BOV108" s="24">
        <f t="shared" si="1621"/>
        <v>0</v>
      </c>
      <c r="BOW108" s="24">
        <f t="shared" si="1622"/>
        <v>0</v>
      </c>
      <c r="BPB108" s="24">
        <f t="shared" si="1623"/>
        <v>0</v>
      </c>
      <c r="BPC108" s="24">
        <f t="shared" si="1624"/>
        <v>0</v>
      </c>
      <c r="BPD108" s="24">
        <f t="shared" si="1625"/>
        <v>0</v>
      </c>
      <c r="BPI108" s="24">
        <f t="shared" si="1626"/>
        <v>0</v>
      </c>
      <c r="BPJ108" s="24">
        <f t="shared" si="1627"/>
        <v>0</v>
      </c>
      <c r="BPK108" s="24">
        <f t="shared" si="1628"/>
        <v>0</v>
      </c>
      <c r="BPP108" s="24">
        <f t="shared" si="1629"/>
        <v>0</v>
      </c>
      <c r="BPQ108" s="24">
        <f t="shared" si="1630"/>
        <v>0</v>
      </c>
      <c r="BPR108" s="24">
        <f t="shared" si="1631"/>
        <v>0</v>
      </c>
      <c r="BPW108" s="24">
        <f t="shared" si="1632"/>
        <v>0</v>
      </c>
      <c r="BPX108" s="24">
        <f t="shared" si="1633"/>
        <v>0</v>
      </c>
      <c r="BPY108" s="24">
        <f t="shared" si="1634"/>
        <v>0</v>
      </c>
      <c r="BQD108" s="24">
        <f t="shared" si="1635"/>
        <v>0</v>
      </c>
      <c r="BQE108" s="24">
        <f t="shared" si="1636"/>
        <v>0</v>
      </c>
      <c r="BQF108" s="24">
        <f t="shared" si="1637"/>
        <v>0</v>
      </c>
      <c r="BQK108" s="24">
        <f t="shared" si="1638"/>
        <v>0</v>
      </c>
      <c r="BQL108" s="24">
        <f t="shared" si="1639"/>
        <v>0</v>
      </c>
      <c r="BQM108" s="24">
        <f t="shared" si="1640"/>
        <v>0</v>
      </c>
      <c r="BQR108" s="24">
        <f t="shared" si="1641"/>
        <v>0</v>
      </c>
      <c r="BQS108" s="24">
        <f t="shared" si="1642"/>
        <v>0</v>
      </c>
      <c r="BQT108" s="24">
        <f t="shared" si="1643"/>
        <v>0</v>
      </c>
      <c r="BQY108" s="24">
        <f t="shared" si="1644"/>
        <v>0</v>
      </c>
      <c r="BQZ108" s="24">
        <f t="shared" si="1645"/>
        <v>0</v>
      </c>
      <c r="BRA108" s="24">
        <f t="shared" si="1646"/>
        <v>0</v>
      </c>
      <c r="BRF108" s="24">
        <f t="shared" si="1647"/>
        <v>0</v>
      </c>
      <c r="BRG108" s="24">
        <f t="shared" si="1648"/>
        <v>0</v>
      </c>
      <c r="BRH108" s="24">
        <f t="shared" si="1649"/>
        <v>0</v>
      </c>
      <c r="BRM108" s="24">
        <f t="shared" si="1650"/>
        <v>0</v>
      </c>
      <c r="BRN108" s="24">
        <f t="shared" si="1651"/>
        <v>0</v>
      </c>
      <c r="BRO108" s="24">
        <f t="shared" si="1652"/>
        <v>0</v>
      </c>
      <c r="BRT108" s="24">
        <f t="shared" si="1653"/>
        <v>0</v>
      </c>
      <c r="BRU108" s="24">
        <f t="shared" si="1654"/>
        <v>0</v>
      </c>
      <c r="BRV108" s="24">
        <f t="shared" si="1655"/>
        <v>0</v>
      </c>
      <c r="BSA108" s="24">
        <f t="shared" si="1656"/>
        <v>0</v>
      </c>
      <c r="BSB108" s="24">
        <f t="shared" si="1657"/>
        <v>0</v>
      </c>
      <c r="BSC108" s="24">
        <f t="shared" si="1658"/>
        <v>0</v>
      </c>
      <c r="BSH108" s="24">
        <f t="shared" si="1659"/>
        <v>0</v>
      </c>
      <c r="BSI108" s="24">
        <f t="shared" si="1660"/>
        <v>0</v>
      </c>
      <c r="BSJ108" s="24">
        <f t="shared" si="1661"/>
        <v>0</v>
      </c>
      <c r="BSO108" s="24">
        <f t="shared" si="1662"/>
        <v>0</v>
      </c>
      <c r="BSP108" s="24">
        <f t="shared" si="1663"/>
        <v>0</v>
      </c>
      <c r="BSQ108" s="24">
        <f t="shared" si="1664"/>
        <v>0</v>
      </c>
      <c r="BSV108" s="24">
        <f t="shared" si="1665"/>
        <v>0</v>
      </c>
      <c r="BSW108" s="24">
        <f t="shared" si="1666"/>
        <v>0</v>
      </c>
      <c r="BSX108" s="24">
        <f t="shared" si="1667"/>
        <v>0</v>
      </c>
      <c r="BTC108" s="24">
        <f t="shared" si="1668"/>
        <v>0</v>
      </c>
      <c r="BTD108" s="24">
        <f t="shared" si="1669"/>
        <v>0</v>
      </c>
      <c r="BTE108" s="24">
        <f t="shared" si="1670"/>
        <v>0</v>
      </c>
      <c r="BTJ108" s="24">
        <f t="shared" si="1671"/>
        <v>0</v>
      </c>
      <c r="BTK108" s="24">
        <f t="shared" si="1672"/>
        <v>0</v>
      </c>
      <c r="BTL108" s="24">
        <f t="shared" si="1673"/>
        <v>0</v>
      </c>
      <c r="BTQ108" s="24">
        <f t="shared" si="1674"/>
        <v>0</v>
      </c>
      <c r="BTR108" s="24">
        <f t="shared" si="1675"/>
        <v>0</v>
      </c>
      <c r="BTS108" s="24">
        <f t="shared" si="1676"/>
        <v>0</v>
      </c>
      <c r="BTX108" s="24">
        <f t="shared" si="1677"/>
        <v>0</v>
      </c>
      <c r="BTY108" s="24">
        <f t="shared" si="1678"/>
        <v>0</v>
      </c>
      <c r="BTZ108" s="24">
        <f t="shared" si="1679"/>
        <v>0</v>
      </c>
      <c r="BUE108" s="24">
        <f t="shared" si="1680"/>
        <v>0</v>
      </c>
      <c r="BUF108" s="24">
        <f t="shared" si="1681"/>
        <v>0</v>
      </c>
      <c r="BUG108" s="24">
        <f t="shared" si="1682"/>
        <v>0</v>
      </c>
      <c r="BUL108" s="24">
        <f t="shared" si="1683"/>
        <v>0</v>
      </c>
      <c r="BUM108" s="24">
        <f t="shared" si="1684"/>
        <v>0</v>
      </c>
      <c r="BUN108" s="24">
        <f t="shared" si="1685"/>
        <v>0</v>
      </c>
      <c r="BUS108" s="24">
        <f t="shared" si="1686"/>
        <v>0</v>
      </c>
      <c r="BUT108" s="24">
        <f t="shared" si="1687"/>
        <v>0</v>
      </c>
      <c r="BUU108" s="24">
        <f t="shared" si="1688"/>
        <v>0</v>
      </c>
      <c r="BUZ108" s="24">
        <f t="shared" si="1689"/>
        <v>0</v>
      </c>
      <c r="BVA108" s="24">
        <f t="shared" si="1690"/>
        <v>0</v>
      </c>
      <c r="BVB108" s="24">
        <f t="shared" si="1691"/>
        <v>0</v>
      </c>
      <c r="BVG108" s="24">
        <f t="shared" si="1692"/>
        <v>0</v>
      </c>
      <c r="BVH108" s="24">
        <f t="shared" si="1693"/>
        <v>0</v>
      </c>
      <c r="BVI108" s="24">
        <f t="shared" si="1694"/>
        <v>0</v>
      </c>
      <c r="BVN108" s="24">
        <f t="shared" si="1695"/>
        <v>0</v>
      </c>
      <c r="BVO108" s="24">
        <f t="shared" si="1696"/>
        <v>0</v>
      </c>
      <c r="BVP108" s="24">
        <f t="shared" si="1697"/>
        <v>0</v>
      </c>
      <c r="BVU108" s="24">
        <f t="shared" si="1698"/>
        <v>0</v>
      </c>
      <c r="BVV108" s="24">
        <f t="shared" si="1699"/>
        <v>0</v>
      </c>
      <c r="BVW108" s="24">
        <f t="shared" si="1700"/>
        <v>0</v>
      </c>
      <c r="BVX108"/>
      <c r="BVY108"/>
      <c r="BVZ108"/>
      <c r="BWA108"/>
      <c r="BWB108" s="24">
        <f t="shared" si="1701"/>
        <v>0</v>
      </c>
      <c r="BWC108" s="24">
        <f t="shared" si="1702"/>
        <v>0</v>
      </c>
      <c r="BWD108" s="24">
        <f t="shared" si="1703"/>
        <v>0</v>
      </c>
      <c r="BWI108" s="24">
        <f t="shared" si="1704"/>
        <v>0</v>
      </c>
      <c r="BWJ108" s="24">
        <f t="shared" si="1705"/>
        <v>0</v>
      </c>
      <c r="BWK108" s="24">
        <f t="shared" si="1706"/>
        <v>0</v>
      </c>
      <c r="BWP108" s="24">
        <f t="shared" si="1707"/>
        <v>0</v>
      </c>
      <c r="BWQ108" s="24">
        <f t="shared" si="1708"/>
        <v>0</v>
      </c>
      <c r="BWR108" s="24">
        <f t="shared" si="1709"/>
        <v>0</v>
      </c>
      <c r="BWW108" s="24">
        <f t="shared" si="1710"/>
        <v>0</v>
      </c>
      <c r="BWX108" s="24">
        <f t="shared" si="1711"/>
        <v>0</v>
      </c>
      <c r="BWY108" s="24">
        <f t="shared" si="1712"/>
        <v>0</v>
      </c>
      <c r="BXD108" s="24">
        <f t="shared" si="1713"/>
        <v>0</v>
      </c>
      <c r="BXE108" s="24">
        <f t="shared" si="1714"/>
        <v>0</v>
      </c>
      <c r="BXF108" s="24">
        <f t="shared" si="1715"/>
        <v>0</v>
      </c>
      <c r="BXK108" s="24">
        <f t="shared" si="1716"/>
        <v>0</v>
      </c>
      <c r="BXL108" s="24">
        <f t="shared" si="1717"/>
        <v>0</v>
      </c>
      <c r="BXM108" s="24">
        <f t="shared" si="1718"/>
        <v>0</v>
      </c>
      <c r="BXR108" s="24">
        <f t="shared" si="1719"/>
        <v>0</v>
      </c>
      <c r="BXS108" s="24">
        <f t="shared" si="1720"/>
        <v>0</v>
      </c>
      <c r="BXT108" s="24">
        <f t="shared" si="1721"/>
        <v>0</v>
      </c>
      <c r="BXY108" s="24">
        <f t="shared" si="1722"/>
        <v>0</v>
      </c>
      <c r="BXZ108" s="24">
        <f t="shared" si="1723"/>
        <v>0</v>
      </c>
      <c r="BYA108" s="24">
        <f t="shared" si="1724"/>
        <v>0</v>
      </c>
      <c r="BYF108" s="24">
        <f t="shared" si="1725"/>
        <v>0</v>
      </c>
      <c r="BYG108" s="24">
        <f t="shared" si="1726"/>
        <v>0</v>
      </c>
      <c r="BYH108" s="24">
        <f t="shared" si="1727"/>
        <v>0</v>
      </c>
      <c r="BYM108" s="24">
        <f t="shared" si="1728"/>
        <v>0</v>
      </c>
      <c r="BYN108" s="24">
        <f t="shared" si="1729"/>
        <v>0</v>
      </c>
      <c r="BYO108" s="24">
        <f t="shared" si="1730"/>
        <v>0</v>
      </c>
      <c r="BYT108" s="24">
        <f t="shared" si="1731"/>
        <v>0</v>
      </c>
      <c r="BYU108" s="24">
        <f t="shared" si="1732"/>
        <v>0</v>
      </c>
      <c r="BYV108" s="24">
        <f t="shared" si="1733"/>
        <v>0</v>
      </c>
    </row>
    <row r="109" spans="6:1023 1028:2024" x14ac:dyDescent="0.3">
      <c r="F109" s="82">
        <f t="shared" si="1734"/>
        <v>0</v>
      </c>
      <c r="G109" s="82">
        <f t="shared" si="1735"/>
        <v>0</v>
      </c>
      <c r="H109" s="82">
        <f t="shared" si="1736"/>
        <v>0</v>
      </c>
      <c r="M109" s="15">
        <f t="shared" si="870"/>
        <v>0</v>
      </c>
      <c r="N109" s="15">
        <f t="shared" si="871"/>
        <v>0</v>
      </c>
      <c r="O109" s="15">
        <f t="shared" si="872"/>
        <v>0</v>
      </c>
      <c r="T109" s="15">
        <f t="shared" si="873"/>
        <v>0</v>
      </c>
      <c r="U109" s="15">
        <f t="shared" si="874"/>
        <v>0</v>
      </c>
      <c r="V109" s="15">
        <f t="shared" si="875"/>
        <v>0</v>
      </c>
      <c r="AA109" s="15">
        <f t="shared" si="876"/>
        <v>0</v>
      </c>
      <c r="AB109" s="15">
        <f t="shared" si="877"/>
        <v>0</v>
      </c>
      <c r="AC109" s="15">
        <f t="shared" si="878"/>
        <v>0</v>
      </c>
      <c r="AH109" s="15">
        <f t="shared" si="879"/>
        <v>0</v>
      </c>
      <c r="AI109" s="15">
        <f t="shared" si="880"/>
        <v>0</v>
      </c>
      <c r="AJ109" s="15">
        <f t="shared" si="881"/>
        <v>0</v>
      </c>
      <c r="AO109" s="15">
        <f t="shared" si="882"/>
        <v>0</v>
      </c>
      <c r="AP109" s="15">
        <f t="shared" si="883"/>
        <v>0</v>
      </c>
      <c r="AQ109" s="15">
        <f t="shared" si="884"/>
        <v>0</v>
      </c>
      <c r="AV109" s="15">
        <f t="shared" si="885"/>
        <v>0</v>
      </c>
      <c r="AW109" s="15">
        <f t="shared" si="886"/>
        <v>0</v>
      </c>
      <c r="AX109" s="15">
        <f t="shared" si="887"/>
        <v>0</v>
      </c>
      <c r="BC109" s="15">
        <f t="shared" si="888"/>
        <v>0</v>
      </c>
      <c r="BD109" s="15">
        <f t="shared" si="889"/>
        <v>0</v>
      </c>
      <c r="BE109" s="15">
        <f t="shared" si="890"/>
        <v>0</v>
      </c>
      <c r="BJ109" s="15">
        <f t="shared" si="891"/>
        <v>0</v>
      </c>
      <c r="BK109" s="15">
        <f t="shared" si="892"/>
        <v>0</v>
      </c>
      <c r="BL109" s="15">
        <f t="shared" si="893"/>
        <v>0</v>
      </c>
      <c r="BQ109" s="15">
        <f t="shared" si="894"/>
        <v>0</v>
      </c>
      <c r="BR109" s="15">
        <f t="shared" si="895"/>
        <v>0</v>
      </c>
      <c r="BS109" s="15">
        <f t="shared" si="896"/>
        <v>0</v>
      </c>
      <c r="BX109" s="15">
        <f t="shared" si="897"/>
        <v>0</v>
      </c>
      <c r="BY109" s="15">
        <f t="shared" si="898"/>
        <v>0</v>
      </c>
      <c r="BZ109" s="15">
        <f t="shared" si="899"/>
        <v>0</v>
      </c>
      <c r="CE109" s="15">
        <f t="shared" si="900"/>
        <v>0</v>
      </c>
      <c r="CF109" s="15">
        <f t="shared" si="901"/>
        <v>0</v>
      </c>
      <c r="CG109" s="15">
        <f t="shared" si="902"/>
        <v>0</v>
      </c>
      <c r="CL109" s="30">
        <f t="shared" si="903"/>
        <v>0</v>
      </c>
      <c r="CM109" s="30">
        <f t="shared" si="904"/>
        <v>0</v>
      </c>
      <c r="CN109" s="54">
        <f t="shared" si="905"/>
        <v>0</v>
      </c>
      <c r="CS109" s="30">
        <f t="shared" si="906"/>
        <v>0</v>
      </c>
      <c r="CT109" s="30">
        <f t="shared" si="907"/>
        <v>0</v>
      </c>
      <c r="CU109" s="54">
        <f t="shared" si="908"/>
        <v>0</v>
      </c>
      <c r="CZ109" s="30">
        <f t="shared" si="909"/>
        <v>0</v>
      </c>
      <c r="DA109" s="30">
        <f t="shared" si="910"/>
        <v>0</v>
      </c>
      <c r="DB109" s="54">
        <f t="shared" si="911"/>
        <v>0</v>
      </c>
      <c r="DG109" s="30">
        <f t="shared" si="912"/>
        <v>0</v>
      </c>
      <c r="DH109" s="30">
        <f t="shared" si="913"/>
        <v>0</v>
      </c>
      <c r="DI109" s="54">
        <f t="shared" si="914"/>
        <v>0</v>
      </c>
      <c r="DN109" s="30">
        <f t="shared" si="915"/>
        <v>0</v>
      </c>
      <c r="DO109" s="30">
        <f t="shared" si="916"/>
        <v>0</v>
      </c>
      <c r="DP109" s="54">
        <f t="shared" si="917"/>
        <v>0</v>
      </c>
      <c r="DU109" s="30">
        <f t="shared" si="918"/>
        <v>0</v>
      </c>
      <c r="DV109" s="30">
        <f t="shared" si="919"/>
        <v>0</v>
      </c>
      <c r="DW109" s="54">
        <f t="shared" si="920"/>
        <v>0</v>
      </c>
      <c r="EB109" s="30">
        <f t="shared" si="921"/>
        <v>0</v>
      </c>
      <c r="EC109" s="30">
        <f t="shared" si="922"/>
        <v>0</v>
      </c>
      <c r="ED109" s="54">
        <f t="shared" si="923"/>
        <v>0</v>
      </c>
      <c r="EI109" s="30">
        <f t="shared" si="924"/>
        <v>0</v>
      </c>
      <c r="EJ109" s="30">
        <f t="shared" si="925"/>
        <v>0</v>
      </c>
      <c r="EK109" s="54">
        <f t="shared" si="926"/>
        <v>0</v>
      </c>
      <c r="EP109" s="30">
        <f t="shared" si="927"/>
        <v>0</v>
      </c>
      <c r="EQ109" s="30">
        <f t="shared" si="928"/>
        <v>0</v>
      </c>
      <c r="ER109" s="54">
        <f t="shared" si="929"/>
        <v>0</v>
      </c>
      <c r="EW109" s="30">
        <f t="shared" si="930"/>
        <v>0</v>
      </c>
      <c r="EX109" s="30">
        <f t="shared" si="931"/>
        <v>0</v>
      </c>
      <c r="EY109" s="54">
        <f t="shared" si="932"/>
        <v>0</v>
      </c>
      <c r="FD109" s="30">
        <f t="shared" si="933"/>
        <v>0</v>
      </c>
      <c r="FE109" s="30">
        <f t="shared" si="934"/>
        <v>0</v>
      </c>
      <c r="FF109" s="54">
        <f t="shared" si="935"/>
        <v>0</v>
      </c>
      <c r="FK109" s="30">
        <f t="shared" si="936"/>
        <v>0</v>
      </c>
      <c r="FL109" s="30">
        <f t="shared" si="937"/>
        <v>0</v>
      </c>
      <c r="FM109" s="54">
        <f t="shared" si="938"/>
        <v>0</v>
      </c>
      <c r="FR109" s="30">
        <f t="shared" si="939"/>
        <v>0</v>
      </c>
      <c r="FS109" s="30">
        <f t="shared" si="940"/>
        <v>0</v>
      </c>
      <c r="FT109" s="54">
        <f t="shared" si="941"/>
        <v>0</v>
      </c>
      <c r="FY109" s="30">
        <f t="shared" si="942"/>
        <v>0</v>
      </c>
      <c r="FZ109" s="30">
        <f t="shared" si="943"/>
        <v>0</v>
      </c>
      <c r="GA109" s="54">
        <f t="shared" si="944"/>
        <v>0</v>
      </c>
      <c r="GF109" s="30">
        <f t="shared" si="945"/>
        <v>0</v>
      </c>
      <c r="GG109" s="30">
        <f t="shared" si="946"/>
        <v>0</v>
      </c>
      <c r="GH109" s="54">
        <f t="shared" si="947"/>
        <v>0</v>
      </c>
      <c r="GM109" s="30">
        <f t="shared" si="948"/>
        <v>0</v>
      </c>
      <c r="GN109" s="30">
        <f t="shared" si="949"/>
        <v>0</v>
      </c>
      <c r="GO109" s="54">
        <f t="shared" si="950"/>
        <v>0</v>
      </c>
      <c r="GT109" s="30">
        <f t="shared" si="951"/>
        <v>0</v>
      </c>
      <c r="GU109" s="30">
        <f t="shared" si="952"/>
        <v>0</v>
      </c>
      <c r="GV109" s="54">
        <f t="shared" si="953"/>
        <v>0</v>
      </c>
      <c r="HA109" s="30">
        <f t="shared" si="954"/>
        <v>0</v>
      </c>
      <c r="HB109" s="30">
        <f t="shared" si="955"/>
        <v>0</v>
      </c>
      <c r="HC109" s="54">
        <f t="shared" si="956"/>
        <v>0</v>
      </c>
      <c r="HH109" s="30">
        <f t="shared" si="957"/>
        <v>0</v>
      </c>
      <c r="HI109" s="30">
        <f t="shared" si="958"/>
        <v>0</v>
      </c>
      <c r="HJ109" s="54">
        <f t="shared" si="959"/>
        <v>0</v>
      </c>
      <c r="HO109" s="30">
        <f t="shared" si="960"/>
        <v>0</v>
      </c>
      <c r="HP109" s="30">
        <f t="shared" si="961"/>
        <v>0</v>
      </c>
      <c r="HQ109" s="54">
        <f t="shared" si="962"/>
        <v>0</v>
      </c>
      <c r="HV109" s="30">
        <f t="shared" si="963"/>
        <v>0</v>
      </c>
      <c r="HW109" s="30">
        <f t="shared" si="964"/>
        <v>0</v>
      </c>
      <c r="HX109" s="54">
        <f t="shared" si="965"/>
        <v>0</v>
      </c>
      <c r="IC109" s="30">
        <f t="shared" si="966"/>
        <v>0</v>
      </c>
      <c r="ID109" s="30">
        <f t="shared" si="967"/>
        <v>0</v>
      </c>
      <c r="IE109" s="54">
        <f t="shared" si="968"/>
        <v>0</v>
      </c>
      <c r="IJ109" s="30">
        <f t="shared" si="969"/>
        <v>0</v>
      </c>
      <c r="IK109" s="30">
        <f t="shared" si="970"/>
        <v>0</v>
      </c>
      <c r="IL109" s="54">
        <f t="shared" si="971"/>
        <v>0</v>
      </c>
      <c r="IQ109" s="30">
        <f t="shared" si="972"/>
        <v>0</v>
      </c>
      <c r="IR109" s="30">
        <f t="shared" si="973"/>
        <v>0</v>
      </c>
      <c r="IS109" s="54">
        <f t="shared" si="974"/>
        <v>0</v>
      </c>
      <c r="IX109" s="30">
        <f t="shared" si="975"/>
        <v>0</v>
      </c>
      <c r="IY109" s="30">
        <f t="shared" si="976"/>
        <v>0</v>
      </c>
      <c r="IZ109" s="54">
        <f t="shared" si="977"/>
        <v>0</v>
      </c>
      <c r="JE109" s="15">
        <f t="shared" si="978"/>
        <v>0</v>
      </c>
      <c r="JF109" s="15">
        <f t="shared" si="979"/>
        <v>0</v>
      </c>
      <c r="JG109" s="15">
        <f t="shared" si="980"/>
        <v>0</v>
      </c>
      <c r="JL109" s="24">
        <f t="shared" si="981"/>
        <v>0</v>
      </c>
      <c r="JM109" s="24">
        <f t="shared" si="982"/>
        <v>0</v>
      </c>
      <c r="JN109" s="24">
        <f t="shared" si="983"/>
        <v>0</v>
      </c>
      <c r="JS109" s="24">
        <f t="shared" si="984"/>
        <v>0</v>
      </c>
      <c r="JT109" s="24">
        <f t="shared" si="985"/>
        <v>0</v>
      </c>
      <c r="JU109" s="24">
        <f t="shared" si="986"/>
        <v>0</v>
      </c>
      <c r="JZ109" s="24">
        <f t="shared" si="987"/>
        <v>0</v>
      </c>
      <c r="KA109" s="24">
        <f t="shared" si="988"/>
        <v>0</v>
      </c>
      <c r="KB109" s="24">
        <f t="shared" si="989"/>
        <v>0</v>
      </c>
      <c r="KG109" s="24">
        <f t="shared" si="990"/>
        <v>0</v>
      </c>
      <c r="KH109" s="24">
        <f t="shared" si="991"/>
        <v>0</v>
      </c>
      <c r="KI109" s="24">
        <f t="shared" si="992"/>
        <v>0</v>
      </c>
      <c r="KN109" s="24">
        <f t="shared" si="993"/>
        <v>0</v>
      </c>
      <c r="KO109" s="24">
        <f t="shared" si="994"/>
        <v>0</v>
      </c>
      <c r="KP109" s="24">
        <f t="shared" si="995"/>
        <v>0</v>
      </c>
      <c r="KU109" s="24">
        <f t="shared" si="996"/>
        <v>0</v>
      </c>
      <c r="KV109" s="24">
        <f t="shared" si="997"/>
        <v>0</v>
      </c>
      <c r="KW109" s="24">
        <f t="shared" si="998"/>
        <v>0</v>
      </c>
      <c r="LB109" s="24">
        <f t="shared" si="999"/>
        <v>0</v>
      </c>
      <c r="LC109" s="24">
        <f t="shared" si="1000"/>
        <v>0</v>
      </c>
      <c r="LD109" s="24">
        <f t="shared" si="1001"/>
        <v>0</v>
      </c>
      <c r="LI109" s="24">
        <f t="shared" si="1002"/>
        <v>0</v>
      </c>
      <c r="LJ109" s="24">
        <f t="shared" si="1003"/>
        <v>0</v>
      </c>
      <c r="LK109" s="24">
        <f t="shared" si="1004"/>
        <v>0</v>
      </c>
      <c r="LP109" s="24">
        <f t="shared" si="1005"/>
        <v>0</v>
      </c>
      <c r="LQ109" s="24">
        <f t="shared" si="1006"/>
        <v>0</v>
      </c>
      <c r="LR109" s="24">
        <f t="shared" si="1007"/>
        <v>0</v>
      </c>
      <c r="LW109" s="24">
        <f t="shared" si="1008"/>
        <v>0</v>
      </c>
      <c r="LX109" s="24">
        <f t="shared" si="1009"/>
        <v>0</v>
      </c>
      <c r="LY109" s="24">
        <f t="shared" si="1010"/>
        <v>0</v>
      </c>
      <c r="MD109" s="24">
        <f t="shared" si="1011"/>
        <v>0</v>
      </c>
      <c r="ME109" s="24">
        <f t="shared" si="1012"/>
        <v>0</v>
      </c>
      <c r="MF109" s="24">
        <f t="shared" si="1013"/>
        <v>0</v>
      </c>
      <c r="MK109" s="24">
        <f t="shared" si="1014"/>
        <v>0</v>
      </c>
      <c r="ML109" s="24">
        <f t="shared" si="1015"/>
        <v>0</v>
      </c>
      <c r="MM109" s="24">
        <f t="shared" si="1016"/>
        <v>0</v>
      </c>
      <c r="MR109" s="24">
        <f t="shared" si="1017"/>
        <v>0</v>
      </c>
      <c r="MS109" s="24">
        <f t="shared" si="1018"/>
        <v>0</v>
      </c>
      <c r="MT109" s="24">
        <f t="shared" si="1019"/>
        <v>0</v>
      </c>
      <c r="MY109" s="24">
        <f t="shared" si="1020"/>
        <v>0</v>
      </c>
      <c r="MZ109" s="24">
        <f t="shared" si="1021"/>
        <v>0</v>
      </c>
      <c r="NA109" s="24">
        <f t="shared" si="1022"/>
        <v>0</v>
      </c>
      <c r="NF109" s="24">
        <f t="shared" si="1023"/>
        <v>0</v>
      </c>
      <c r="NG109" s="24">
        <f t="shared" si="1024"/>
        <v>0</v>
      </c>
      <c r="NH109" s="24">
        <f t="shared" si="1025"/>
        <v>0</v>
      </c>
      <c r="NM109" s="24">
        <f t="shared" si="1026"/>
        <v>0</v>
      </c>
      <c r="NN109" s="24">
        <f t="shared" si="1027"/>
        <v>0</v>
      </c>
      <c r="NO109" s="24">
        <f t="shared" si="1028"/>
        <v>0</v>
      </c>
      <c r="NT109" s="24">
        <f t="shared" si="1029"/>
        <v>0</v>
      </c>
      <c r="NU109" s="24">
        <f t="shared" si="1030"/>
        <v>0</v>
      </c>
      <c r="NV109" s="24">
        <f t="shared" si="1031"/>
        <v>0</v>
      </c>
      <c r="OA109" s="24">
        <f t="shared" si="1032"/>
        <v>0</v>
      </c>
      <c r="OB109" s="24">
        <f t="shared" si="1033"/>
        <v>0</v>
      </c>
      <c r="OC109" s="24">
        <f t="shared" si="1034"/>
        <v>0</v>
      </c>
      <c r="OH109" s="24">
        <f t="shared" si="1035"/>
        <v>0</v>
      </c>
      <c r="OI109" s="24">
        <f t="shared" si="1036"/>
        <v>0</v>
      </c>
      <c r="OJ109" s="24">
        <f t="shared" si="1037"/>
        <v>0</v>
      </c>
      <c r="OO109" s="24">
        <f t="shared" si="1038"/>
        <v>0</v>
      </c>
      <c r="OP109" s="24">
        <f t="shared" si="1039"/>
        <v>0</v>
      </c>
      <c r="OQ109" s="24">
        <f t="shared" si="1040"/>
        <v>0</v>
      </c>
      <c r="OV109" s="24">
        <f t="shared" si="1041"/>
        <v>0</v>
      </c>
      <c r="OW109" s="24">
        <f t="shared" si="1042"/>
        <v>0</v>
      </c>
      <c r="OX109" s="24">
        <f t="shared" si="1043"/>
        <v>0</v>
      </c>
      <c r="PC109" s="24">
        <f t="shared" si="1044"/>
        <v>0</v>
      </c>
      <c r="PD109" s="24">
        <f t="shared" si="1045"/>
        <v>0</v>
      </c>
      <c r="PE109" s="24">
        <f t="shared" si="1046"/>
        <v>0</v>
      </c>
      <c r="PJ109" s="24">
        <f t="shared" si="1047"/>
        <v>0</v>
      </c>
      <c r="PK109" s="24">
        <f t="shared" si="1048"/>
        <v>0</v>
      </c>
      <c r="PL109" s="24">
        <f t="shared" si="1049"/>
        <v>0</v>
      </c>
      <c r="PQ109" s="24">
        <f t="shared" si="1050"/>
        <v>0</v>
      </c>
      <c r="PR109" s="24">
        <f t="shared" si="1051"/>
        <v>0</v>
      </c>
      <c r="PS109" s="24">
        <f t="shared" si="1052"/>
        <v>0</v>
      </c>
      <c r="PX109" s="24">
        <f t="shared" si="1053"/>
        <v>0</v>
      </c>
      <c r="PY109" s="24">
        <f t="shared" si="1054"/>
        <v>0</v>
      </c>
      <c r="PZ109" s="24">
        <f t="shared" si="1055"/>
        <v>0</v>
      </c>
      <c r="QE109" s="24">
        <f t="shared" si="1056"/>
        <v>0</v>
      </c>
      <c r="QF109" s="24">
        <f t="shared" si="1057"/>
        <v>0</v>
      </c>
      <c r="QG109" s="24">
        <f t="shared" si="1058"/>
        <v>0</v>
      </c>
      <c r="QL109" s="24">
        <f t="shared" si="1059"/>
        <v>0</v>
      </c>
      <c r="QM109" s="24">
        <f t="shared" si="1060"/>
        <v>0</v>
      </c>
      <c r="QN109" s="24">
        <f t="shared" si="1061"/>
        <v>0</v>
      </c>
      <c r="QS109" s="24">
        <f t="shared" si="1062"/>
        <v>0</v>
      </c>
      <c r="QT109" s="24">
        <f t="shared" si="1063"/>
        <v>0</v>
      </c>
      <c r="QU109" s="24">
        <f t="shared" si="1064"/>
        <v>0</v>
      </c>
      <c r="QZ109" s="24">
        <f t="shared" si="1065"/>
        <v>0</v>
      </c>
      <c r="RA109" s="24">
        <f t="shared" si="1066"/>
        <v>0</v>
      </c>
      <c r="RB109" s="24">
        <f t="shared" si="1067"/>
        <v>0</v>
      </c>
      <c r="RG109" s="24">
        <f t="shared" si="1068"/>
        <v>0</v>
      </c>
      <c r="RH109" s="24">
        <f t="shared" si="1069"/>
        <v>0</v>
      </c>
      <c r="RI109" s="24">
        <f t="shared" si="1070"/>
        <v>0</v>
      </c>
      <c r="RN109" s="24">
        <f t="shared" si="1071"/>
        <v>0</v>
      </c>
      <c r="RO109" s="24">
        <f t="shared" si="1072"/>
        <v>0</v>
      </c>
      <c r="RP109" s="24">
        <f t="shared" si="1073"/>
        <v>0</v>
      </c>
      <c r="RU109" s="24">
        <f t="shared" si="1074"/>
        <v>0</v>
      </c>
      <c r="RV109" s="24">
        <f t="shared" si="1075"/>
        <v>0</v>
      </c>
      <c r="RW109" s="24">
        <f t="shared" si="1076"/>
        <v>0</v>
      </c>
      <c r="SB109" s="24">
        <f t="shared" si="1077"/>
        <v>0</v>
      </c>
      <c r="SC109" s="24">
        <f t="shared" si="1078"/>
        <v>0</v>
      </c>
      <c r="SD109" s="24">
        <f t="shared" si="1079"/>
        <v>0</v>
      </c>
      <c r="SI109" s="24">
        <f t="shared" si="1080"/>
        <v>0</v>
      </c>
      <c r="SJ109" s="24">
        <f t="shared" si="1081"/>
        <v>0</v>
      </c>
      <c r="SK109" s="24">
        <f t="shared" si="1082"/>
        <v>0</v>
      </c>
      <c r="SP109" s="24">
        <f t="shared" si="1083"/>
        <v>0</v>
      </c>
      <c r="SQ109" s="24">
        <f t="shared" si="1084"/>
        <v>0</v>
      </c>
      <c r="SR109" s="24">
        <f t="shared" si="1085"/>
        <v>0</v>
      </c>
      <c r="SW109" s="24">
        <f t="shared" si="1086"/>
        <v>0</v>
      </c>
      <c r="SX109" s="24">
        <f t="shared" si="1087"/>
        <v>0</v>
      </c>
      <c r="SY109" s="24">
        <f t="shared" si="1088"/>
        <v>0</v>
      </c>
      <c r="TD109" s="24">
        <f t="shared" si="1089"/>
        <v>0</v>
      </c>
      <c r="TE109" s="24">
        <f t="shared" si="1090"/>
        <v>0</v>
      </c>
      <c r="TF109" s="24">
        <f t="shared" si="1091"/>
        <v>0</v>
      </c>
      <c r="TK109" s="24">
        <f t="shared" si="1092"/>
        <v>0</v>
      </c>
      <c r="TL109" s="24">
        <f t="shared" si="1093"/>
        <v>0</v>
      </c>
      <c r="TM109" s="24">
        <f t="shared" si="1094"/>
        <v>0</v>
      </c>
      <c r="TR109" s="24">
        <f t="shared" si="1095"/>
        <v>0</v>
      </c>
      <c r="TS109" s="24">
        <f t="shared" si="1096"/>
        <v>0</v>
      </c>
      <c r="TT109" s="24">
        <f t="shared" si="1097"/>
        <v>0</v>
      </c>
      <c r="TY109" s="24">
        <f t="shared" si="1098"/>
        <v>0</v>
      </c>
      <c r="TZ109" s="24">
        <f t="shared" si="1099"/>
        <v>0</v>
      </c>
      <c r="UA109" s="24">
        <f t="shared" si="1100"/>
        <v>0</v>
      </c>
      <c r="UF109" s="24">
        <f t="shared" si="1101"/>
        <v>0</v>
      </c>
      <c r="UG109" s="24">
        <f t="shared" si="1102"/>
        <v>0</v>
      </c>
      <c r="UH109" s="24">
        <f t="shared" si="1103"/>
        <v>0</v>
      </c>
      <c r="UM109" s="24">
        <f t="shared" si="1104"/>
        <v>0</v>
      </c>
      <c r="UN109" s="24">
        <f t="shared" si="1105"/>
        <v>0</v>
      </c>
      <c r="UO109" s="24">
        <f t="shared" si="1106"/>
        <v>0</v>
      </c>
      <c r="UT109" s="24">
        <f t="shared" si="1107"/>
        <v>0</v>
      </c>
      <c r="UU109" s="24">
        <f t="shared" si="1108"/>
        <v>0</v>
      </c>
      <c r="UV109" s="24">
        <f t="shared" si="1109"/>
        <v>0</v>
      </c>
      <c r="VA109" s="24">
        <f t="shared" si="1110"/>
        <v>0</v>
      </c>
      <c r="VB109" s="24">
        <f t="shared" si="1111"/>
        <v>0</v>
      </c>
      <c r="VC109" s="24">
        <f t="shared" si="1112"/>
        <v>0</v>
      </c>
      <c r="VH109" s="24">
        <f t="shared" si="1113"/>
        <v>0</v>
      </c>
      <c r="VI109" s="24">
        <f t="shared" si="1114"/>
        <v>0</v>
      </c>
      <c r="VJ109" s="24">
        <f t="shared" si="1115"/>
        <v>0</v>
      </c>
      <c r="VO109" s="24">
        <f t="shared" si="1116"/>
        <v>0</v>
      </c>
      <c r="VP109" s="24">
        <f t="shared" si="1117"/>
        <v>0</v>
      </c>
      <c r="VQ109" s="24">
        <f t="shared" si="1118"/>
        <v>0</v>
      </c>
      <c r="VV109" s="24">
        <f t="shared" si="1119"/>
        <v>0</v>
      </c>
      <c r="VW109" s="24">
        <f t="shared" si="1120"/>
        <v>0</v>
      </c>
      <c r="VX109" s="24">
        <f t="shared" si="1121"/>
        <v>0</v>
      </c>
      <c r="WC109" s="24">
        <f t="shared" si="1122"/>
        <v>0</v>
      </c>
      <c r="WD109" s="24">
        <f t="shared" si="1123"/>
        <v>0</v>
      </c>
      <c r="WE109" s="24">
        <f t="shared" si="1124"/>
        <v>0</v>
      </c>
      <c r="WJ109" s="24">
        <f t="shared" si="1125"/>
        <v>0</v>
      </c>
      <c r="WK109" s="24">
        <f t="shared" si="1126"/>
        <v>0</v>
      </c>
      <c r="WL109" s="24">
        <f t="shared" si="1127"/>
        <v>0</v>
      </c>
      <c r="WQ109" s="24">
        <f t="shared" si="1128"/>
        <v>0</v>
      </c>
      <c r="WR109" s="24">
        <f t="shared" si="1129"/>
        <v>0</v>
      </c>
      <c r="WS109" s="24">
        <f t="shared" si="1130"/>
        <v>0</v>
      </c>
      <c r="WX109" s="24">
        <f t="shared" si="1131"/>
        <v>0</v>
      </c>
      <c r="WY109" s="24">
        <f t="shared" si="1132"/>
        <v>0</v>
      </c>
      <c r="WZ109" s="24">
        <f t="shared" si="1133"/>
        <v>0</v>
      </c>
      <c r="XE109" s="24">
        <f t="shared" si="1134"/>
        <v>0</v>
      </c>
      <c r="XF109" s="24">
        <f t="shared" si="1135"/>
        <v>0</v>
      </c>
      <c r="XG109" s="24">
        <f t="shared" si="1136"/>
        <v>0</v>
      </c>
      <c r="XL109" s="24">
        <f t="shared" si="1137"/>
        <v>0</v>
      </c>
      <c r="XM109" s="24">
        <f t="shared" si="1138"/>
        <v>0</v>
      </c>
      <c r="XN109" s="24">
        <f t="shared" si="1139"/>
        <v>0</v>
      </c>
      <c r="XS109" s="24">
        <f t="shared" si="1140"/>
        <v>0</v>
      </c>
      <c r="XT109" s="24">
        <f t="shared" si="1141"/>
        <v>0</v>
      </c>
      <c r="XU109" s="24">
        <f t="shared" si="1142"/>
        <v>0</v>
      </c>
      <c r="XZ109" s="24">
        <f t="shared" si="1143"/>
        <v>0</v>
      </c>
      <c r="YA109" s="24">
        <f t="shared" si="1144"/>
        <v>0</v>
      </c>
      <c r="YB109" s="24">
        <f t="shared" si="1145"/>
        <v>0</v>
      </c>
      <c r="YG109" s="24">
        <f t="shared" si="1146"/>
        <v>0</v>
      </c>
      <c r="YH109" s="24">
        <f t="shared" si="1147"/>
        <v>0</v>
      </c>
      <c r="YI109" s="24">
        <f t="shared" si="1148"/>
        <v>0</v>
      </c>
      <c r="YN109" s="24">
        <f t="shared" si="1149"/>
        <v>0</v>
      </c>
      <c r="YO109" s="24">
        <f t="shared" si="1150"/>
        <v>0</v>
      </c>
      <c r="YP109" s="24">
        <f t="shared" si="1151"/>
        <v>0</v>
      </c>
      <c r="YU109" s="24">
        <f t="shared" si="1152"/>
        <v>0</v>
      </c>
      <c r="YV109" s="24">
        <f t="shared" si="1153"/>
        <v>0</v>
      </c>
      <c r="YW109" s="24">
        <f t="shared" si="1154"/>
        <v>0</v>
      </c>
      <c r="ZB109" s="24">
        <f t="shared" si="1155"/>
        <v>0</v>
      </c>
      <c r="ZC109" s="24">
        <f t="shared" si="1156"/>
        <v>0</v>
      </c>
      <c r="ZD109" s="24">
        <f t="shared" si="1157"/>
        <v>0</v>
      </c>
      <c r="ZI109" s="24">
        <f t="shared" si="1158"/>
        <v>0</v>
      </c>
      <c r="ZJ109" s="24">
        <f t="shared" si="1159"/>
        <v>0</v>
      </c>
      <c r="ZK109" s="24">
        <f t="shared" si="1160"/>
        <v>0</v>
      </c>
      <c r="ZP109" s="24">
        <f t="shared" si="1161"/>
        <v>0</v>
      </c>
      <c r="ZQ109" s="24">
        <f t="shared" si="1162"/>
        <v>0</v>
      </c>
      <c r="ZR109" s="24">
        <f t="shared" si="1163"/>
        <v>0</v>
      </c>
      <c r="ZW109" s="24">
        <f t="shared" si="1164"/>
        <v>0</v>
      </c>
      <c r="ZX109" s="24">
        <f t="shared" si="1165"/>
        <v>0</v>
      </c>
      <c r="ZY109" s="24">
        <f t="shared" si="1166"/>
        <v>0</v>
      </c>
      <c r="AAD109" s="24">
        <f t="shared" si="1167"/>
        <v>0</v>
      </c>
      <c r="AAE109" s="24">
        <f t="shared" si="1168"/>
        <v>0</v>
      </c>
      <c r="AAF109" s="24">
        <f t="shared" si="1169"/>
        <v>0</v>
      </c>
      <c r="AAK109" s="24">
        <f t="shared" si="1170"/>
        <v>0</v>
      </c>
      <c r="AAL109" s="24">
        <f t="shared" si="1171"/>
        <v>0</v>
      </c>
      <c r="AAM109" s="24">
        <f t="shared" si="1172"/>
        <v>0</v>
      </c>
      <c r="AAR109" s="24">
        <f t="shared" si="1173"/>
        <v>0</v>
      </c>
      <c r="AAS109" s="24">
        <f t="shared" si="1174"/>
        <v>0</v>
      </c>
      <c r="AAT109" s="24">
        <f t="shared" si="1175"/>
        <v>0</v>
      </c>
      <c r="AAY109" s="24">
        <f t="shared" si="1176"/>
        <v>0</v>
      </c>
      <c r="AAZ109" s="24">
        <f t="shared" si="1177"/>
        <v>0</v>
      </c>
      <c r="ABA109" s="24">
        <f t="shared" si="1178"/>
        <v>0</v>
      </c>
      <c r="ABF109" s="24">
        <f t="shared" si="1179"/>
        <v>0</v>
      </c>
      <c r="ABG109" s="24">
        <f t="shared" si="1180"/>
        <v>0</v>
      </c>
      <c r="ABH109" s="24">
        <f t="shared" si="1181"/>
        <v>0</v>
      </c>
      <c r="ABM109" s="24">
        <f t="shared" si="1182"/>
        <v>0</v>
      </c>
      <c r="ABN109" s="24">
        <f t="shared" si="1183"/>
        <v>0</v>
      </c>
      <c r="ABO109" s="24">
        <f t="shared" si="1184"/>
        <v>0</v>
      </c>
      <c r="ABT109" s="24">
        <f t="shared" si="1185"/>
        <v>0</v>
      </c>
      <c r="ABU109" s="24">
        <f t="shared" si="1186"/>
        <v>0</v>
      </c>
      <c r="ABV109" s="24">
        <f t="shared" si="1187"/>
        <v>0</v>
      </c>
      <c r="ACA109" s="24">
        <f t="shared" si="1188"/>
        <v>0</v>
      </c>
      <c r="ACB109" s="24">
        <f t="shared" si="1189"/>
        <v>0</v>
      </c>
      <c r="ACC109" s="24">
        <f t="shared" si="1190"/>
        <v>0</v>
      </c>
      <c r="ACH109" s="24">
        <f t="shared" si="1191"/>
        <v>0</v>
      </c>
      <c r="ACI109" s="24">
        <f t="shared" si="1192"/>
        <v>0</v>
      </c>
      <c r="ACJ109" s="24">
        <f t="shared" si="1193"/>
        <v>0</v>
      </c>
      <c r="ACO109" s="24">
        <f t="shared" si="1194"/>
        <v>0</v>
      </c>
      <c r="ACP109" s="24">
        <f t="shared" si="1195"/>
        <v>0</v>
      </c>
      <c r="ACQ109" s="24">
        <f t="shared" si="1196"/>
        <v>0</v>
      </c>
      <c r="ACV109" s="24">
        <f t="shared" si="1197"/>
        <v>0</v>
      </c>
      <c r="ACW109" s="24">
        <f t="shared" si="1198"/>
        <v>0</v>
      </c>
      <c r="ACX109" s="24">
        <f t="shared" si="1199"/>
        <v>0</v>
      </c>
      <c r="ADC109" s="15">
        <f t="shared" si="1200"/>
        <v>0</v>
      </c>
      <c r="ADD109" s="15">
        <f t="shared" si="1201"/>
        <v>0</v>
      </c>
      <c r="ADE109" s="15">
        <f t="shared" si="1202"/>
        <v>0</v>
      </c>
      <c r="ADJ109" s="24">
        <f t="shared" si="1203"/>
        <v>0</v>
      </c>
      <c r="ADK109" s="24">
        <f t="shared" si="1204"/>
        <v>0</v>
      </c>
      <c r="ADL109" s="24">
        <f t="shared" si="1205"/>
        <v>0</v>
      </c>
      <c r="ADQ109" s="24">
        <f t="shared" si="1206"/>
        <v>0</v>
      </c>
      <c r="ADR109" s="24">
        <f t="shared" si="1207"/>
        <v>0</v>
      </c>
      <c r="ADS109" s="24">
        <f t="shared" si="1208"/>
        <v>0</v>
      </c>
      <c r="ADX109" s="24">
        <f t="shared" si="1209"/>
        <v>0</v>
      </c>
      <c r="ADY109" s="24">
        <f t="shared" si="1210"/>
        <v>0</v>
      </c>
      <c r="ADZ109" s="24">
        <f t="shared" si="1211"/>
        <v>0</v>
      </c>
      <c r="AEE109" s="24">
        <f t="shared" si="1212"/>
        <v>0</v>
      </c>
      <c r="AEF109" s="24">
        <f t="shared" si="1213"/>
        <v>0</v>
      </c>
      <c r="AEG109" s="24">
        <f t="shared" si="1214"/>
        <v>0</v>
      </c>
      <c r="AEL109" s="24">
        <f t="shared" si="1215"/>
        <v>0</v>
      </c>
      <c r="AEM109" s="24">
        <f t="shared" si="1216"/>
        <v>0</v>
      </c>
      <c r="AEN109" s="24">
        <f t="shared" si="1217"/>
        <v>0</v>
      </c>
      <c r="AES109" s="24">
        <f t="shared" si="1218"/>
        <v>0</v>
      </c>
      <c r="AET109" s="24">
        <f t="shared" si="1219"/>
        <v>0</v>
      </c>
      <c r="AEU109" s="24">
        <f t="shared" si="1220"/>
        <v>0</v>
      </c>
      <c r="AEZ109" s="24">
        <f t="shared" si="1221"/>
        <v>0</v>
      </c>
      <c r="AFA109" s="24">
        <f t="shared" si="1222"/>
        <v>0</v>
      </c>
      <c r="AFB109" s="24">
        <f t="shared" si="1223"/>
        <v>0</v>
      </c>
      <c r="AFG109" s="24">
        <f t="shared" si="1224"/>
        <v>0</v>
      </c>
      <c r="AFH109" s="24">
        <f t="shared" si="1225"/>
        <v>0</v>
      </c>
      <c r="AFI109" s="24">
        <f t="shared" si="1226"/>
        <v>0</v>
      </c>
      <c r="AFN109" s="24">
        <f t="shared" si="1227"/>
        <v>0</v>
      </c>
      <c r="AFO109" s="24">
        <f t="shared" si="1228"/>
        <v>0</v>
      </c>
      <c r="AFP109" s="24">
        <f t="shared" si="1229"/>
        <v>0</v>
      </c>
      <c r="AFU109" s="24">
        <f t="shared" si="1230"/>
        <v>0</v>
      </c>
      <c r="AFV109" s="24">
        <f t="shared" si="1231"/>
        <v>0</v>
      </c>
      <c r="AFW109" s="24">
        <f t="shared" si="1232"/>
        <v>0</v>
      </c>
      <c r="AGB109" s="24">
        <f t="shared" si="1233"/>
        <v>0</v>
      </c>
      <c r="AGC109" s="24">
        <f t="shared" si="1234"/>
        <v>0</v>
      </c>
      <c r="AGD109" s="24">
        <f t="shared" si="1235"/>
        <v>0</v>
      </c>
      <c r="AGI109" s="24">
        <f t="shared" si="1236"/>
        <v>0</v>
      </c>
      <c r="AGJ109" s="24">
        <f t="shared" si="1237"/>
        <v>0</v>
      </c>
      <c r="AGK109" s="24">
        <f t="shared" si="1238"/>
        <v>0</v>
      </c>
      <c r="AGP109" s="24">
        <f t="shared" si="1239"/>
        <v>0</v>
      </c>
      <c r="AGQ109" s="24">
        <f t="shared" si="1240"/>
        <v>0</v>
      </c>
      <c r="AGR109" s="24">
        <f t="shared" si="1241"/>
        <v>0</v>
      </c>
      <c r="AGW109" s="24">
        <f t="shared" si="1242"/>
        <v>0</v>
      </c>
      <c r="AGX109" s="24">
        <f t="shared" si="1243"/>
        <v>0</v>
      </c>
      <c r="AGY109" s="24">
        <f t="shared" si="1244"/>
        <v>0</v>
      </c>
      <c r="AHD109" s="24">
        <f t="shared" si="1245"/>
        <v>0</v>
      </c>
      <c r="AHE109" s="24">
        <f t="shared" si="1246"/>
        <v>0</v>
      </c>
      <c r="AHF109" s="24">
        <f t="shared" si="1247"/>
        <v>0</v>
      </c>
      <c r="AHK109" s="24">
        <f t="shared" si="1248"/>
        <v>0</v>
      </c>
      <c r="AHL109" s="24">
        <f t="shared" si="1249"/>
        <v>0</v>
      </c>
      <c r="AHM109" s="24">
        <f t="shared" si="1250"/>
        <v>0</v>
      </c>
      <c r="AHR109" s="24">
        <f t="shared" si="1251"/>
        <v>0</v>
      </c>
      <c r="AHS109" s="24">
        <f t="shared" si="1252"/>
        <v>0</v>
      </c>
      <c r="AHT109" s="24">
        <f t="shared" si="1253"/>
        <v>0</v>
      </c>
      <c r="AHY109" s="24">
        <f t="shared" si="1254"/>
        <v>0</v>
      </c>
      <c r="AHZ109" s="24">
        <f t="shared" si="1255"/>
        <v>0</v>
      </c>
      <c r="AIA109" s="24">
        <f t="shared" si="1256"/>
        <v>0</v>
      </c>
      <c r="AIF109" s="24">
        <f t="shared" si="1257"/>
        <v>0</v>
      </c>
      <c r="AIG109" s="24">
        <f t="shared" si="1258"/>
        <v>0</v>
      </c>
      <c r="AIH109" s="24">
        <f t="shared" si="1259"/>
        <v>0</v>
      </c>
      <c r="AIM109" s="24">
        <f t="shared" si="1260"/>
        <v>0</v>
      </c>
      <c r="AIN109" s="24">
        <f t="shared" si="1261"/>
        <v>0</v>
      </c>
      <c r="AIO109" s="24">
        <f t="shared" si="1262"/>
        <v>0</v>
      </c>
      <c r="AIT109" s="24">
        <f t="shared" si="1263"/>
        <v>0</v>
      </c>
      <c r="AIU109" s="24">
        <f t="shared" si="1264"/>
        <v>0</v>
      </c>
      <c r="AIV109" s="24">
        <f t="shared" si="1265"/>
        <v>0</v>
      </c>
      <c r="AJA109" s="24">
        <f t="shared" si="1266"/>
        <v>0</v>
      </c>
      <c r="AJB109" s="24">
        <f t="shared" si="1267"/>
        <v>0</v>
      </c>
      <c r="AJC109" s="24">
        <f t="shared" si="1268"/>
        <v>0</v>
      </c>
      <c r="AJH109" s="24">
        <f t="shared" si="1269"/>
        <v>0</v>
      </c>
      <c r="AJI109" s="24">
        <f t="shared" si="1270"/>
        <v>0</v>
      </c>
      <c r="AJJ109" s="24">
        <f t="shared" si="1271"/>
        <v>0</v>
      </c>
      <c r="AJO109" s="24">
        <f t="shared" si="1272"/>
        <v>0</v>
      </c>
      <c r="AJP109" s="24">
        <f t="shared" si="1273"/>
        <v>0</v>
      </c>
      <c r="AJQ109" s="24">
        <f t="shared" si="1274"/>
        <v>0</v>
      </c>
      <c r="AJV109" s="24">
        <f t="shared" si="1275"/>
        <v>0</v>
      </c>
      <c r="AJW109" s="24">
        <f t="shared" si="1276"/>
        <v>0</v>
      </c>
      <c r="AJX109" s="24">
        <f t="shared" si="1277"/>
        <v>0</v>
      </c>
      <c r="AKC109" s="24">
        <f t="shared" si="1278"/>
        <v>0</v>
      </c>
      <c r="AKD109" s="24">
        <f t="shared" si="1279"/>
        <v>0</v>
      </c>
      <c r="AKE109" s="24">
        <f t="shared" si="1280"/>
        <v>0</v>
      </c>
      <c r="AKJ109" s="24">
        <f t="shared" si="1281"/>
        <v>0</v>
      </c>
      <c r="AKK109" s="24">
        <f t="shared" si="1282"/>
        <v>0</v>
      </c>
      <c r="AKL109" s="24">
        <f t="shared" si="1283"/>
        <v>0</v>
      </c>
      <c r="AKQ109" s="24">
        <f t="shared" si="1284"/>
        <v>0</v>
      </c>
      <c r="AKR109" s="24">
        <f t="shared" si="1285"/>
        <v>0</v>
      </c>
      <c r="AKS109" s="24">
        <f t="shared" si="1286"/>
        <v>0</v>
      </c>
      <c r="AKX109" s="24">
        <f t="shared" si="1287"/>
        <v>0</v>
      </c>
      <c r="AKY109" s="24">
        <f t="shared" si="1288"/>
        <v>0</v>
      </c>
      <c r="AKZ109" s="24">
        <f t="shared" si="1289"/>
        <v>0</v>
      </c>
      <c r="ALE109" s="24">
        <f t="shared" si="1290"/>
        <v>0</v>
      </c>
      <c r="ALF109" s="24">
        <f t="shared" si="1291"/>
        <v>0</v>
      </c>
      <c r="ALG109" s="24">
        <f t="shared" si="1292"/>
        <v>0</v>
      </c>
      <c r="ALL109" s="24">
        <f t="shared" si="1293"/>
        <v>0</v>
      </c>
      <c r="ALM109" s="24">
        <f t="shared" si="1294"/>
        <v>0</v>
      </c>
      <c r="ALN109" s="24">
        <f t="shared" si="1295"/>
        <v>0</v>
      </c>
      <c r="ALS109" s="24">
        <f t="shared" si="1296"/>
        <v>0</v>
      </c>
      <c r="ALT109" s="24">
        <f t="shared" si="1297"/>
        <v>0</v>
      </c>
      <c r="ALU109" s="24">
        <f t="shared" si="1298"/>
        <v>0</v>
      </c>
      <c r="ALZ109" s="24">
        <f t="shared" si="1299"/>
        <v>0</v>
      </c>
      <c r="AMA109" s="24">
        <f t="shared" si="1300"/>
        <v>0</v>
      </c>
      <c r="AMB109" s="24">
        <f t="shared" si="1301"/>
        <v>0</v>
      </c>
      <c r="AMG109" s="24">
        <f t="shared" si="1302"/>
        <v>0</v>
      </c>
      <c r="AMH109" s="24">
        <f t="shared" si="1303"/>
        <v>0</v>
      </c>
      <c r="AMI109" s="24">
        <f t="shared" si="1304"/>
        <v>0</v>
      </c>
      <c r="AMN109" s="24">
        <f t="shared" si="1305"/>
        <v>0</v>
      </c>
      <c r="AMO109" s="24">
        <f t="shared" si="1306"/>
        <v>0</v>
      </c>
      <c r="AMP109" s="24">
        <f t="shared" si="1307"/>
        <v>0</v>
      </c>
      <c r="AMU109" s="24">
        <f t="shared" si="1308"/>
        <v>0</v>
      </c>
      <c r="AMV109" s="24">
        <f t="shared" si="1309"/>
        <v>0</v>
      </c>
      <c r="AMW109" s="24">
        <f t="shared" si="1310"/>
        <v>0</v>
      </c>
      <c r="ANB109" s="24">
        <f t="shared" si="1311"/>
        <v>0</v>
      </c>
      <c r="ANC109" s="24">
        <f t="shared" si="1312"/>
        <v>0</v>
      </c>
      <c r="AND109" s="24">
        <f t="shared" si="1313"/>
        <v>0</v>
      </c>
      <c r="ANI109" s="24">
        <f t="shared" si="1314"/>
        <v>0</v>
      </c>
      <c r="ANJ109" s="24">
        <f t="shared" si="1315"/>
        <v>0</v>
      </c>
      <c r="ANK109" s="24">
        <f t="shared" si="1316"/>
        <v>0</v>
      </c>
      <c r="ANP109" s="24">
        <f t="shared" si="1317"/>
        <v>0</v>
      </c>
      <c r="ANQ109" s="24">
        <f t="shared" si="1318"/>
        <v>0</v>
      </c>
      <c r="ANR109" s="24">
        <f t="shared" si="1319"/>
        <v>0</v>
      </c>
      <c r="ANW109" s="24">
        <f t="shared" si="1320"/>
        <v>0</v>
      </c>
      <c r="ANX109" s="24">
        <f t="shared" si="1321"/>
        <v>0</v>
      </c>
      <c r="ANY109" s="24">
        <f t="shared" si="1322"/>
        <v>0</v>
      </c>
      <c r="AOD109" s="24">
        <f t="shared" si="1323"/>
        <v>0</v>
      </c>
      <c r="AOE109" s="24">
        <f t="shared" si="1324"/>
        <v>0</v>
      </c>
      <c r="AOF109" s="24">
        <f t="shared" si="1325"/>
        <v>0</v>
      </c>
      <c r="AOK109" s="24">
        <f t="shared" si="1326"/>
        <v>0</v>
      </c>
      <c r="AOL109" s="24">
        <f t="shared" si="1327"/>
        <v>0</v>
      </c>
      <c r="AOM109" s="24">
        <f t="shared" si="1328"/>
        <v>0</v>
      </c>
      <c r="AOR109" s="24">
        <f t="shared" si="1329"/>
        <v>0</v>
      </c>
      <c r="AOS109" s="24">
        <f t="shared" si="1330"/>
        <v>0</v>
      </c>
      <c r="AOT109" s="24">
        <f t="shared" si="1331"/>
        <v>0</v>
      </c>
      <c r="AOY109" s="24">
        <f t="shared" si="1332"/>
        <v>0</v>
      </c>
      <c r="AOZ109" s="24">
        <f t="shared" si="1333"/>
        <v>0</v>
      </c>
      <c r="APA109" s="24">
        <f t="shared" si="1334"/>
        <v>0</v>
      </c>
      <c r="APF109" s="24">
        <f t="shared" si="1335"/>
        <v>0</v>
      </c>
      <c r="APG109" s="24">
        <f t="shared" si="1336"/>
        <v>0</v>
      </c>
      <c r="APH109" s="24">
        <f t="shared" si="1337"/>
        <v>0</v>
      </c>
      <c r="APM109" s="24">
        <f t="shared" si="1338"/>
        <v>0</v>
      </c>
      <c r="APN109" s="24">
        <f t="shared" si="1339"/>
        <v>0</v>
      </c>
      <c r="APO109" s="24">
        <f t="shared" si="1340"/>
        <v>0</v>
      </c>
      <c r="APT109" s="24">
        <f t="shared" si="1341"/>
        <v>0</v>
      </c>
      <c r="APU109" s="24">
        <f t="shared" si="1342"/>
        <v>0</v>
      </c>
      <c r="APV109" s="24">
        <f t="shared" si="1343"/>
        <v>0</v>
      </c>
      <c r="AQA109" s="24">
        <f t="shared" si="1344"/>
        <v>0</v>
      </c>
      <c r="AQB109" s="24">
        <f t="shared" si="1345"/>
        <v>0</v>
      </c>
      <c r="AQC109" s="24">
        <f t="shared" si="1346"/>
        <v>0</v>
      </c>
      <c r="AQH109" s="24">
        <f t="shared" si="1347"/>
        <v>0</v>
      </c>
      <c r="AQI109" s="24">
        <f t="shared" si="1348"/>
        <v>0</v>
      </c>
      <c r="AQJ109" s="24">
        <f t="shared" si="1349"/>
        <v>0</v>
      </c>
      <c r="AQO109" s="24">
        <f t="shared" si="1350"/>
        <v>0</v>
      </c>
      <c r="AQP109" s="24">
        <f t="shared" si="1351"/>
        <v>0</v>
      </c>
      <c r="AQQ109" s="24">
        <f t="shared" si="1352"/>
        <v>0</v>
      </c>
      <c r="AQV109" s="24">
        <f t="shared" si="1353"/>
        <v>0</v>
      </c>
      <c r="AQW109" s="24">
        <f t="shared" si="1354"/>
        <v>0</v>
      </c>
      <c r="AQX109" s="24">
        <f t="shared" si="1355"/>
        <v>0</v>
      </c>
      <c r="ARC109" s="24">
        <f t="shared" si="1356"/>
        <v>0</v>
      </c>
      <c r="ARD109" s="24">
        <f t="shared" si="1357"/>
        <v>0</v>
      </c>
      <c r="ARE109" s="24">
        <f t="shared" si="1358"/>
        <v>0</v>
      </c>
      <c r="ARJ109" s="24">
        <f t="shared" si="1359"/>
        <v>0</v>
      </c>
      <c r="ARK109" s="24">
        <f t="shared" si="1360"/>
        <v>0</v>
      </c>
      <c r="ARL109" s="24">
        <f t="shared" si="1361"/>
        <v>0</v>
      </c>
      <c r="ARQ109" s="24">
        <f t="shared" si="1362"/>
        <v>0</v>
      </c>
      <c r="ARR109" s="24">
        <f t="shared" si="1363"/>
        <v>0</v>
      </c>
      <c r="ARS109" s="24">
        <f t="shared" si="1364"/>
        <v>0</v>
      </c>
      <c r="ARX109" s="24">
        <f t="shared" si="1365"/>
        <v>0</v>
      </c>
      <c r="ARY109" s="24">
        <f t="shared" si="1366"/>
        <v>0</v>
      </c>
      <c r="ARZ109" s="24">
        <f t="shared" si="1367"/>
        <v>0</v>
      </c>
      <c r="ASE109" s="24">
        <f t="shared" si="1368"/>
        <v>0</v>
      </c>
      <c r="ASF109" s="24">
        <f t="shared" si="1369"/>
        <v>0</v>
      </c>
      <c r="ASG109" s="24">
        <f t="shared" si="1370"/>
        <v>0</v>
      </c>
      <c r="ASL109" s="24">
        <f t="shared" si="1371"/>
        <v>0</v>
      </c>
      <c r="ASM109" s="24">
        <f t="shared" si="1372"/>
        <v>0</v>
      </c>
      <c r="ASN109" s="24">
        <f t="shared" si="1373"/>
        <v>0</v>
      </c>
      <c r="ASS109" s="24">
        <f t="shared" si="1374"/>
        <v>0</v>
      </c>
      <c r="AST109" s="24">
        <f t="shared" si="1375"/>
        <v>0</v>
      </c>
      <c r="ASU109" s="24">
        <f t="shared" si="1376"/>
        <v>0</v>
      </c>
      <c r="ASZ109" s="24">
        <f t="shared" si="1377"/>
        <v>0</v>
      </c>
      <c r="ATA109" s="24">
        <f t="shared" si="1378"/>
        <v>0</v>
      </c>
      <c r="ATB109" s="24">
        <f t="shared" si="1379"/>
        <v>0</v>
      </c>
      <c r="ATG109" s="24">
        <f t="shared" si="1380"/>
        <v>0</v>
      </c>
      <c r="ATH109" s="24">
        <f t="shared" si="1381"/>
        <v>0</v>
      </c>
      <c r="ATI109" s="24">
        <f t="shared" si="1382"/>
        <v>0</v>
      </c>
      <c r="ATN109" s="24">
        <f t="shared" si="1383"/>
        <v>0</v>
      </c>
      <c r="ATO109" s="24">
        <f t="shared" si="1384"/>
        <v>0</v>
      </c>
      <c r="ATP109" s="24">
        <f t="shared" si="1385"/>
        <v>0</v>
      </c>
      <c r="ATU109" s="24">
        <f t="shared" si="1386"/>
        <v>0</v>
      </c>
      <c r="ATV109" s="24">
        <f t="shared" si="1387"/>
        <v>0</v>
      </c>
      <c r="ATW109" s="24">
        <f t="shared" si="1388"/>
        <v>0</v>
      </c>
      <c r="AUB109" s="24">
        <f t="shared" si="1389"/>
        <v>0</v>
      </c>
      <c r="AUC109" s="24">
        <f t="shared" si="1390"/>
        <v>0</v>
      </c>
      <c r="AUD109" s="24">
        <f t="shared" si="1391"/>
        <v>0</v>
      </c>
      <c r="AUI109" s="24">
        <f t="shared" si="1392"/>
        <v>0</v>
      </c>
      <c r="AUJ109" s="24">
        <f t="shared" si="1393"/>
        <v>0</v>
      </c>
      <c r="AUK109" s="24">
        <f t="shared" si="1394"/>
        <v>0</v>
      </c>
      <c r="AUP109" s="24">
        <f t="shared" si="1395"/>
        <v>0</v>
      </c>
      <c r="AUQ109" s="24">
        <f t="shared" si="1396"/>
        <v>0</v>
      </c>
      <c r="AUR109" s="24">
        <f t="shared" si="1397"/>
        <v>0</v>
      </c>
      <c r="AUW109" s="24">
        <f t="shared" si="1398"/>
        <v>0</v>
      </c>
      <c r="AUX109" s="24">
        <f t="shared" si="1399"/>
        <v>0</v>
      </c>
      <c r="AUY109" s="24">
        <f t="shared" si="1400"/>
        <v>0</v>
      </c>
      <c r="AVD109" s="24">
        <f t="shared" si="1401"/>
        <v>0</v>
      </c>
      <c r="AVE109" s="24">
        <f t="shared" si="1402"/>
        <v>0</v>
      </c>
      <c r="AVF109" s="24">
        <f t="shared" si="1403"/>
        <v>0</v>
      </c>
      <c r="AVK109" s="24">
        <f t="shared" si="1404"/>
        <v>0</v>
      </c>
      <c r="AVL109" s="24">
        <f t="shared" si="1405"/>
        <v>0</v>
      </c>
      <c r="AVM109" s="24">
        <f t="shared" si="1406"/>
        <v>0</v>
      </c>
      <c r="AVR109" s="24">
        <f t="shared" si="1407"/>
        <v>0</v>
      </c>
      <c r="AVS109" s="24">
        <f t="shared" si="1408"/>
        <v>0</v>
      </c>
      <c r="AVT109" s="24">
        <f t="shared" si="1409"/>
        <v>0</v>
      </c>
      <c r="AVY109" s="24">
        <f t="shared" si="1410"/>
        <v>0</v>
      </c>
      <c r="AVZ109" s="24">
        <f t="shared" si="1411"/>
        <v>0</v>
      </c>
      <c r="AWA109" s="24">
        <f t="shared" si="1412"/>
        <v>0</v>
      </c>
      <c r="AWF109" s="24">
        <f t="shared" si="1413"/>
        <v>0</v>
      </c>
      <c r="AWG109" s="24">
        <f t="shared" si="1414"/>
        <v>0</v>
      </c>
      <c r="AWH109" s="24">
        <f t="shared" si="1415"/>
        <v>0</v>
      </c>
      <c r="AWM109" s="24">
        <f t="shared" si="1416"/>
        <v>0</v>
      </c>
      <c r="AWN109" s="24">
        <f t="shared" si="1417"/>
        <v>0</v>
      </c>
      <c r="AWO109" s="24">
        <f t="shared" si="1418"/>
        <v>0</v>
      </c>
      <c r="AWT109" s="24">
        <f t="shared" si="1419"/>
        <v>0</v>
      </c>
      <c r="AWU109" s="24">
        <f t="shared" si="1420"/>
        <v>0</v>
      </c>
      <c r="AWV109" s="24">
        <f t="shared" si="1421"/>
        <v>0</v>
      </c>
      <c r="AXA109" s="24">
        <f t="shared" si="1422"/>
        <v>0</v>
      </c>
      <c r="AXB109" s="24">
        <f t="shared" si="1423"/>
        <v>0</v>
      </c>
      <c r="AXC109" s="24">
        <f t="shared" si="1424"/>
        <v>0</v>
      </c>
      <c r="AXH109" s="24">
        <f t="shared" si="1425"/>
        <v>0</v>
      </c>
      <c r="AXI109" s="24">
        <f t="shared" si="1426"/>
        <v>0</v>
      </c>
      <c r="AXJ109" s="24">
        <f t="shared" si="1427"/>
        <v>0</v>
      </c>
      <c r="AXO109" s="24">
        <f t="shared" si="1428"/>
        <v>0</v>
      </c>
      <c r="AXP109" s="24">
        <f t="shared" si="1429"/>
        <v>0</v>
      </c>
      <c r="AXQ109" s="24">
        <f t="shared" si="1430"/>
        <v>0</v>
      </c>
      <c r="AXV109" s="24">
        <f t="shared" si="1431"/>
        <v>0</v>
      </c>
      <c r="AXW109" s="24">
        <f t="shared" si="1432"/>
        <v>0</v>
      </c>
      <c r="AXX109" s="24">
        <f t="shared" si="1433"/>
        <v>0</v>
      </c>
      <c r="AYC109" s="24">
        <f t="shared" si="1434"/>
        <v>0</v>
      </c>
      <c r="AYD109" s="24">
        <f t="shared" si="1435"/>
        <v>0</v>
      </c>
      <c r="AYE109" s="24">
        <f t="shared" si="1436"/>
        <v>0</v>
      </c>
      <c r="AYJ109" s="24">
        <f t="shared" si="1437"/>
        <v>0</v>
      </c>
      <c r="AYK109" s="24">
        <f t="shared" si="1438"/>
        <v>0</v>
      </c>
      <c r="AYL109" s="24">
        <f t="shared" si="1439"/>
        <v>0</v>
      </c>
      <c r="AYQ109" s="24">
        <f t="shared" si="1440"/>
        <v>0</v>
      </c>
      <c r="AYR109" s="24">
        <f t="shared" si="1441"/>
        <v>0</v>
      </c>
      <c r="AYS109" s="24">
        <f t="shared" si="1442"/>
        <v>0</v>
      </c>
      <c r="AYX109" s="24">
        <f t="shared" si="1443"/>
        <v>0</v>
      </c>
      <c r="AYY109" s="24">
        <f t="shared" si="1444"/>
        <v>0</v>
      </c>
      <c r="AYZ109" s="24">
        <f t="shared" si="1445"/>
        <v>0</v>
      </c>
      <c r="AZE109" s="24">
        <f t="shared" si="1446"/>
        <v>0</v>
      </c>
      <c r="AZF109" s="24">
        <f t="shared" si="1447"/>
        <v>0</v>
      </c>
      <c r="AZG109" s="24">
        <f t="shared" si="1448"/>
        <v>0</v>
      </c>
      <c r="AZL109" s="24">
        <f t="shared" si="1449"/>
        <v>0</v>
      </c>
      <c r="AZM109" s="24">
        <f t="shared" si="1450"/>
        <v>0</v>
      </c>
      <c r="AZN109" s="24">
        <f t="shared" si="1451"/>
        <v>0</v>
      </c>
      <c r="AZS109" s="24">
        <f t="shared" si="1452"/>
        <v>0</v>
      </c>
      <c r="AZT109" s="24">
        <f t="shared" si="1453"/>
        <v>0</v>
      </c>
      <c r="AZU109" s="24">
        <f t="shared" si="1454"/>
        <v>0</v>
      </c>
      <c r="AZZ109" s="24">
        <f t="shared" si="1455"/>
        <v>0</v>
      </c>
      <c r="BAA109" s="24">
        <f t="shared" si="1456"/>
        <v>0</v>
      </c>
      <c r="BAB109" s="24">
        <f t="shared" si="1457"/>
        <v>0</v>
      </c>
      <c r="BAG109" s="24">
        <f t="shared" si="1458"/>
        <v>0</v>
      </c>
      <c r="BAH109" s="24">
        <f t="shared" si="1459"/>
        <v>0</v>
      </c>
      <c r="BAI109" s="24">
        <f t="shared" si="1460"/>
        <v>0</v>
      </c>
      <c r="BAN109" s="24">
        <f t="shared" si="1461"/>
        <v>0</v>
      </c>
      <c r="BAO109" s="24">
        <f t="shared" si="1462"/>
        <v>0</v>
      </c>
      <c r="BAP109" s="24">
        <f t="shared" si="1463"/>
        <v>0</v>
      </c>
      <c r="BAU109" s="24">
        <f t="shared" si="1464"/>
        <v>0</v>
      </c>
      <c r="BAV109" s="24">
        <f t="shared" si="1465"/>
        <v>0</v>
      </c>
      <c r="BAW109" s="24">
        <f t="shared" si="1466"/>
        <v>0</v>
      </c>
      <c r="BBB109" s="24">
        <f t="shared" si="1467"/>
        <v>0</v>
      </c>
      <c r="BBC109" s="24">
        <f t="shared" si="1468"/>
        <v>0</v>
      </c>
      <c r="BBD109" s="24">
        <f t="shared" si="1469"/>
        <v>0</v>
      </c>
      <c r="BBI109" s="24">
        <f t="shared" si="1470"/>
        <v>0</v>
      </c>
      <c r="BBJ109" s="24">
        <f t="shared" si="1471"/>
        <v>0</v>
      </c>
      <c r="BBK109" s="24">
        <f t="shared" si="1472"/>
        <v>0</v>
      </c>
      <c r="BBP109" s="24">
        <f t="shared" si="1473"/>
        <v>0</v>
      </c>
      <c r="BBQ109" s="24">
        <f t="shared" si="1474"/>
        <v>0</v>
      </c>
      <c r="BBR109" s="24">
        <f t="shared" si="1475"/>
        <v>0</v>
      </c>
      <c r="BBW109" s="24">
        <f t="shared" si="1476"/>
        <v>0</v>
      </c>
      <c r="BBX109" s="24">
        <f t="shared" si="1477"/>
        <v>0</v>
      </c>
      <c r="BBY109" s="24">
        <f t="shared" si="1478"/>
        <v>0</v>
      </c>
      <c r="BCD109" s="24">
        <f t="shared" si="1479"/>
        <v>0</v>
      </c>
      <c r="BCE109" s="24">
        <f t="shared" si="1480"/>
        <v>0</v>
      </c>
      <c r="BCF109" s="24">
        <f t="shared" si="1481"/>
        <v>0</v>
      </c>
      <c r="BCK109" s="24">
        <f t="shared" si="1482"/>
        <v>0</v>
      </c>
      <c r="BCL109" s="24">
        <f t="shared" si="1483"/>
        <v>0</v>
      </c>
      <c r="BCM109" s="24">
        <f t="shared" si="1484"/>
        <v>0</v>
      </c>
      <c r="BCR109" s="24">
        <f t="shared" si="1485"/>
        <v>0</v>
      </c>
      <c r="BCS109" s="24">
        <f t="shared" si="1486"/>
        <v>0</v>
      </c>
      <c r="BCT109" s="24">
        <f t="shared" si="1487"/>
        <v>0</v>
      </c>
      <c r="BCY109" s="24">
        <f t="shared" si="1488"/>
        <v>0</v>
      </c>
      <c r="BCZ109" s="24">
        <f t="shared" si="1489"/>
        <v>0</v>
      </c>
      <c r="BDA109" s="24">
        <f t="shared" si="1490"/>
        <v>0</v>
      </c>
      <c r="BDF109" s="24">
        <f t="shared" si="1491"/>
        <v>0</v>
      </c>
      <c r="BDG109" s="24">
        <f t="shared" si="1492"/>
        <v>0</v>
      </c>
      <c r="BDH109" s="24">
        <f t="shared" si="1493"/>
        <v>0</v>
      </c>
      <c r="BDM109" s="24">
        <f t="shared" si="1494"/>
        <v>0</v>
      </c>
      <c r="BDN109" s="24">
        <f t="shared" si="1495"/>
        <v>0</v>
      </c>
      <c r="BDO109" s="24">
        <f t="shared" si="1496"/>
        <v>0</v>
      </c>
      <c r="BDT109" s="24">
        <f t="shared" si="1497"/>
        <v>0</v>
      </c>
      <c r="BDU109" s="24">
        <f t="shared" si="1498"/>
        <v>0</v>
      </c>
      <c r="BDV109" s="24">
        <f t="shared" si="1499"/>
        <v>0</v>
      </c>
      <c r="BEA109" s="24">
        <f t="shared" si="1500"/>
        <v>0</v>
      </c>
      <c r="BEB109" s="24">
        <f t="shared" si="1501"/>
        <v>0</v>
      </c>
      <c r="BEC109" s="24">
        <f t="shared" si="1502"/>
        <v>0</v>
      </c>
      <c r="BEH109" s="24">
        <f t="shared" si="1503"/>
        <v>0</v>
      </c>
      <c r="BEI109" s="24">
        <f t="shared" si="1504"/>
        <v>0</v>
      </c>
      <c r="BEJ109" s="24">
        <f t="shared" si="1505"/>
        <v>0</v>
      </c>
      <c r="BEO109" s="24">
        <f t="shared" si="1506"/>
        <v>0</v>
      </c>
      <c r="BEP109" s="24">
        <f t="shared" si="1507"/>
        <v>0</v>
      </c>
      <c r="BEQ109" s="24">
        <f t="shared" si="1508"/>
        <v>0</v>
      </c>
      <c r="BEV109" s="24">
        <f t="shared" si="1509"/>
        <v>0</v>
      </c>
      <c r="BEW109" s="24">
        <f t="shared" si="1510"/>
        <v>0</v>
      </c>
      <c r="BEX109" s="24">
        <f t="shared" si="1511"/>
        <v>0</v>
      </c>
      <c r="BFC109" s="24">
        <f t="shared" si="1512"/>
        <v>0</v>
      </c>
      <c r="BFD109" s="24">
        <f t="shared" si="1513"/>
        <v>0</v>
      </c>
      <c r="BFE109" s="24">
        <f t="shared" si="1514"/>
        <v>0</v>
      </c>
      <c r="BFJ109" s="24">
        <f t="shared" si="1515"/>
        <v>0</v>
      </c>
      <c r="BFK109" s="24">
        <f t="shared" si="1516"/>
        <v>0</v>
      </c>
      <c r="BFL109" s="24">
        <f t="shared" si="1517"/>
        <v>0</v>
      </c>
      <c r="BFQ109" s="24">
        <f t="shared" si="1518"/>
        <v>0</v>
      </c>
      <c r="BFR109" s="24">
        <f t="shared" si="1519"/>
        <v>0</v>
      </c>
      <c r="BFS109" s="24">
        <f t="shared" si="1520"/>
        <v>0</v>
      </c>
      <c r="BFX109" s="24">
        <f t="shared" si="1521"/>
        <v>0</v>
      </c>
      <c r="BFY109" s="24">
        <f t="shared" si="1522"/>
        <v>0</v>
      </c>
      <c r="BFZ109" s="24">
        <f t="shared" si="1523"/>
        <v>0</v>
      </c>
      <c r="BGE109" s="24">
        <f t="shared" si="1524"/>
        <v>0</v>
      </c>
      <c r="BGF109" s="24">
        <f t="shared" si="1525"/>
        <v>0</v>
      </c>
      <c r="BGG109" s="24">
        <f t="shared" si="1526"/>
        <v>0</v>
      </c>
      <c r="BGL109" s="24">
        <f t="shared" si="1527"/>
        <v>0</v>
      </c>
      <c r="BGM109" s="24">
        <f t="shared" si="1528"/>
        <v>0</v>
      </c>
      <c r="BGN109" s="24">
        <f t="shared" si="1529"/>
        <v>0</v>
      </c>
      <c r="BGS109" s="24">
        <f t="shared" si="1530"/>
        <v>0</v>
      </c>
      <c r="BGT109" s="24">
        <f t="shared" si="1531"/>
        <v>0</v>
      </c>
      <c r="BGU109" s="24">
        <f t="shared" si="1532"/>
        <v>0</v>
      </c>
      <c r="BGZ109" s="24">
        <f t="shared" si="1533"/>
        <v>0</v>
      </c>
      <c r="BHA109" s="24">
        <f t="shared" si="1534"/>
        <v>0</v>
      </c>
      <c r="BHB109" s="24">
        <f t="shared" si="1535"/>
        <v>0</v>
      </c>
      <c r="BHG109" s="24">
        <f t="shared" si="1536"/>
        <v>0</v>
      </c>
      <c r="BHH109" s="24">
        <f t="shared" si="1537"/>
        <v>0</v>
      </c>
      <c r="BHI109" s="24">
        <f t="shared" si="1538"/>
        <v>0</v>
      </c>
      <c r="BHN109" s="24">
        <f t="shared" si="1539"/>
        <v>0</v>
      </c>
      <c r="BHO109" s="24">
        <f t="shared" si="1540"/>
        <v>0</v>
      </c>
      <c r="BHP109" s="24">
        <f t="shared" si="1541"/>
        <v>0</v>
      </c>
      <c r="BHU109" s="24">
        <f t="shared" si="1542"/>
        <v>0</v>
      </c>
      <c r="BHV109" s="24">
        <f t="shared" si="1543"/>
        <v>0</v>
      </c>
      <c r="BHW109" s="24">
        <f t="shared" si="1544"/>
        <v>0</v>
      </c>
      <c r="BIB109" s="24">
        <f t="shared" si="1545"/>
        <v>0</v>
      </c>
      <c r="BIC109" s="24">
        <f t="shared" si="1546"/>
        <v>0</v>
      </c>
      <c r="BID109" s="24">
        <f t="shared" si="1547"/>
        <v>0</v>
      </c>
      <c r="BII109" s="24">
        <f t="shared" si="1548"/>
        <v>0</v>
      </c>
      <c r="BIJ109" s="24">
        <f t="shared" si="1549"/>
        <v>0</v>
      </c>
      <c r="BIK109" s="24">
        <f t="shared" si="1550"/>
        <v>0</v>
      </c>
      <c r="BIP109" s="24">
        <f t="shared" si="1551"/>
        <v>0</v>
      </c>
      <c r="BIQ109" s="24">
        <f t="shared" si="1552"/>
        <v>0</v>
      </c>
      <c r="BIR109" s="24">
        <f t="shared" si="1553"/>
        <v>0</v>
      </c>
      <c r="BIW109" s="24">
        <f t="shared" si="1554"/>
        <v>0</v>
      </c>
      <c r="BIX109" s="24">
        <f t="shared" si="1555"/>
        <v>0</v>
      </c>
      <c r="BIY109" s="24">
        <f t="shared" si="1556"/>
        <v>0</v>
      </c>
      <c r="BJD109" s="24">
        <f t="shared" si="1557"/>
        <v>0</v>
      </c>
      <c r="BJE109" s="24">
        <f t="shared" si="1558"/>
        <v>0</v>
      </c>
      <c r="BJF109" s="24">
        <f t="shared" si="1559"/>
        <v>0</v>
      </c>
      <c r="BJK109" s="24">
        <f t="shared" si="1560"/>
        <v>0</v>
      </c>
      <c r="BJL109" s="24">
        <f t="shared" si="1561"/>
        <v>0</v>
      </c>
      <c r="BJM109" s="24">
        <f t="shared" si="1562"/>
        <v>0</v>
      </c>
      <c r="BJR109" s="24">
        <f t="shared" si="1563"/>
        <v>0</v>
      </c>
      <c r="BJS109" s="24">
        <f t="shared" si="1564"/>
        <v>0</v>
      </c>
      <c r="BJT109" s="24">
        <f t="shared" si="1565"/>
        <v>0</v>
      </c>
      <c r="BJY109" s="24">
        <f t="shared" si="1566"/>
        <v>0</v>
      </c>
      <c r="BJZ109" s="24">
        <f t="shared" si="1567"/>
        <v>0</v>
      </c>
      <c r="BKA109" s="24">
        <f t="shared" si="1568"/>
        <v>0</v>
      </c>
      <c r="BKF109" s="24">
        <f t="shared" si="1569"/>
        <v>0</v>
      </c>
      <c r="BKG109" s="24">
        <f t="shared" si="1570"/>
        <v>0</v>
      </c>
      <c r="BKH109" s="24">
        <f t="shared" si="1571"/>
        <v>0</v>
      </c>
      <c r="BKM109" s="24">
        <f t="shared" si="1572"/>
        <v>0</v>
      </c>
      <c r="BKN109" s="24">
        <f t="shared" si="1573"/>
        <v>0</v>
      </c>
      <c r="BKO109" s="24">
        <f t="shared" si="1574"/>
        <v>0</v>
      </c>
      <c r="BKT109" s="24">
        <f t="shared" si="1575"/>
        <v>0</v>
      </c>
      <c r="BKU109" s="24">
        <f t="shared" si="1576"/>
        <v>0</v>
      </c>
      <c r="BKV109" s="24">
        <f t="shared" si="1577"/>
        <v>0</v>
      </c>
      <c r="BLA109" s="24">
        <f t="shared" si="1578"/>
        <v>0</v>
      </c>
      <c r="BLB109" s="24">
        <f t="shared" si="1579"/>
        <v>0</v>
      </c>
      <c r="BLC109" s="24">
        <f t="shared" si="1580"/>
        <v>0</v>
      </c>
      <c r="BLH109" s="24">
        <f t="shared" si="1581"/>
        <v>0</v>
      </c>
      <c r="BLI109" s="24">
        <f t="shared" si="1582"/>
        <v>0</v>
      </c>
      <c r="BLJ109" s="24">
        <f t="shared" si="1583"/>
        <v>0</v>
      </c>
      <c r="BLO109" s="24">
        <f t="shared" si="1584"/>
        <v>0</v>
      </c>
      <c r="BLP109" s="24">
        <f t="shared" si="1585"/>
        <v>0</v>
      </c>
      <c r="BLQ109" s="24">
        <f t="shared" si="1586"/>
        <v>0</v>
      </c>
      <c r="BLV109" s="24">
        <f t="shared" si="1587"/>
        <v>0</v>
      </c>
      <c r="BLW109" s="24">
        <f t="shared" si="1588"/>
        <v>0</v>
      </c>
      <c r="BLX109" s="24">
        <f t="shared" si="1589"/>
        <v>0</v>
      </c>
      <c r="BMC109" s="24">
        <f t="shared" si="1590"/>
        <v>0</v>
      </c>
      <c r="BMD109" s="24">
        <f t="shared" si="1591"/>
        <v>0</v>
      </c>
      <c r="BME109" s="24">
        <f t="shared" si="1592"/>
        <v>0</v>
      </c>
      <c r="BMJ109" s="24">
        <f t="shared" si="1593"/>
        <v>0</v>
      </c>
      <c r="BMK109" s="24">
        <f t="shared" si="1594"/>
        <v>0</v>
      </c>
      <c r="BML109" s="24">
        <f t="shared" si="1595"/>
        <v>0</v>
      </c>
      <c r="BMQ109" s="24">
        <f t="shared" si="1596"/>
        <v>0</v>
      </c>
      <c r="BMR109" s="24">
        <f t="shared" si="1597"/>
        <v>0</v>
      </c>
      <c r="BMS109" s="24">
        <f t="shared" si="1598"/>
        <v>0</v>
      </c>
      <c r="BMX109" s="24">
        <f t="shared" si="1599"/>
        <v>0</v>
      </c>
      <c r="BMY109" s="24">
        <f t="shared" si="1600"/>
        <v>0</v>
      </c>
      <c r="BMZ109" s="24">
        <f t="shared" si="1601"/>
        <v>0</v>
      </c>
      <c r="BNE109" s="24">
        <f t="shared" si="1602"/>
        <v>0</v>
      </c>
      <c r="BNF109" s="24">
        <f t="shared" si="1603"/>
        <v>0</v>
      </c>
      <c r="BNG109" s="24">
        <f t="shared" si="1604"/>
        <v>0</v>
      </c>
      <c r="BNL109" s="24">
        <f t="shared" si="1605"/>
        <v>0</v>
      </c>
      <c r="BNM109" s="24">
        <f t="shared" si="1606"/>
        <v>0</v>
      </c>
      <c r="BNN109" s="24">
        <f t="shared" si="1607"/>
        <v>0</v>
      </c>
      <c r="BNS109" s="24">
        <f t="shared" si="1608"/>
        <v>0</v>
      </c>
      <c r="BNT109" s="24">
        <f t="shared" si="1609"/>
        <v>0</v>
      </c>
      <c r="BNU109" s="24">
        <f t="shared" si="1610"/>
        <v>0</v>
      </c>
      <c r="BNZ109" s="24">
        <f t="shared" si="1611"/>
        <v>0</v>
      </c>
      <c r="BOA109" s="24">
        <f t="shared" si="1612"/>
        <v>0</v>
      </c>
      <c r="BOB109" s="24">
        <f t="shared" si="1613"/>
        <v>0</v>
      </c>
      <c r="BOG109" s="24">
        <f t="shared" si="1614"/>
        <v>0</v>
      </c>
      <c r="BOH109" s="24">
        <f t="shared" si="1615"/>
        <v>0</v>
      </c>
      <c r="BOI109" s="24">
        <f t="shared" si="1616"/>
        <v>0</v>
      </c>
      <c r="BON109" s="24">
        <f t="shared" si="1617"/>
        <v>0</v>
      </c>
      <c r="BOO109" s="24">
        <f t="shared" si="1618"/>
        <v>0</v>
      </c>
      <c r="BOP109" s="24">
        <f t="shared" si="1619"/>
        <v>0</v>
      </c>
      <c r="BOU109" s="24">
        <f t="shared" si="1620"/>
        <v>0</v>
      </c>
      <c r="BOV109" s="24">
        <f t="shared" si="1621"/>
        <v>0</v>
      </c>
      <c r="BOW109" s="24">
        <f t="shared" si="1622"/>
        <v>0</v>
      </c>
      <c r="BPB109" s="24">
        <f t="shared" si="1623"/>
        <v>0</v>
      </c>
      <c r="BPC109" s="24">
        <f t="shared" si="1624"/>
        <v>0</v>
      </c>
      <c r="BPD109" s="24">
        <f t="shared" si="1625"/>
        <v>0</v>
      </c>
      <c r="BPI109" s="24">
        <f t="shared" si="1626"/>
        <v>0</v>
      </c>
      <c r="BPJ109" s="24">
        <f t="shared" si="1627"/>
        <v>0</v>
      </c>
      <c r="BPK109" s="24">
        <f t="shared" si="1628"/>
        <v>0</v>
      </c>
      <c r="BPP109" s="24">
        <f t="shared" si="1629"/>
        <v>0</v>
      </c>
      <c r="BPQ109" s="24">
        <f t="shared" si="1630"/>
        <v>0</v>
      </c>
      <c r="BPR109" s="24">
        <f t="shared" si="1631"/>
        <v>0</v>
      </c>
      <c r="BPW109" s="24">
        <f t="shared" si="1632"/>
        <v>0</v>
      </c>
      <c r="BPX109" s="24">
        <f t="shared" si="1633"/>
        <v>0</v>
      </c>
      <c r="BPY109" s="24">
        <f t="shared" si="1634"/>
        <v>0</v>
      </c>
      <c r="BQD109" s="24">
        <f t="shared" si="1635"/>
        <v>0</v>
      </c>
      <c r="BQE109" s="24">
        <f t="shared" si="1636"/>
        <v>0</v>
      </c>
      <c r="BQF109" s="24">
        <f t="shared" si="1637"/>
        <v>0</v>
      </c>
      <c r="BQK109" s="24">
        <f t="shared" si="1638"/>
        <v>0</v>
      </c>
      <c r="BQL109" s="24">
        <f t="shared" si="1639"/>
        <v>0</v>
      </c>
      <c r="BQM109" s="24">
        <f t="shared" si="1640"/>
        <v>0</v>
      </c>
      <c r="BQR109" s="24">
        <f t="shared" si="1641"/>
        <v>0</v>
      </c>
      <c r="BQS109" s="24">
        <f t="shared" si="1642"/>
        <v>0</v>
      </c>
      <c r="BQT109" s="24">
        <f t="shared" si="1643"/>
        <v>0</v>
      </c>
      <c r="BQY109" s="24">
        <f t="shared" si="1644"/>
        <v>0</v>
      </c>
      <c r="BQZ109" s="24">
        <f t="shared" si="1645"/>
        <v>0</v>
      </c>
      <c r="BRA109" s="24">
        <f t="shared" si="1646"/>
        <v>0</v>
      </c>
      <c r="BRF109" s="24">
        <f t="shared" si="1647"/>
        <v>0</v>
      </c>
      <c r="BRG109" s="24">
        <f t="shared" si="1648"/>
        <v>0</v>
      </c>
      <c r="BRH109" s="24">
        <f t="shared" si="1649"/>
        <v>0</v>
      </c>
      <c r="BRM109" s="24">
        <f t="shared" si="1650"/>
        <v>0</v>
      </c>
      <c r="BRN109" s="24">
        <f t="shared" si="1651"/>
        <v>0</v>
      </c>
      <c r="BRO109" s="24">
        <f t="shared" si="1652"/>
        <v>0</v>
      </c>
      <c r="BRT109" s="24">
        <f t="shared" si="1653"/>
        <v>0</v>
      </c>
      <c r="BRU109" s="24">
        <f t="shared" si="1654"/>
        <v>0</v>
      </c>
      <c r="BRV109" s="24">
        <f t="shared" si="1655"/>
        <v>0</v>
      </c>
      <c r="BSA109" s="24">
        <f t="shared" si="1656"/>
        <v>0</v>
      </c>
      <c r="BSB109" s="24">
        <f t="shared" si="1657"/>
        <v>0</v>
      </c>
      <c r="BSC109" s="24">
        <f t="shared" si="1658"/>
        <v>0</v>
      </c>
      <c r="BSH109" s="24">
        <f t="shared" si="1659"/>
        <v>0</v>
      </c>
      <c r="BSI109" s="24">
        <f t="shared" si="1660"/>
        <v>0</v>
      </c>
      <c r="BSJ109" s="24">
        <f t="shared" si="1661"/>
        <v>0</v>
      </c>
      <c r="BSO109" s="24">
        <f t="shared" si="1662"/>
        <v>0</v>
      </c>
      <c r="BSP109" s="24">
        <f t="shared" si="1663"/>
        <v>0</v>
      </c>
      <c r="BSQ109" s="24">
        <f t="shared" si="1664"/>
        <v>0</v>
      </c>
      <c r="BSV109" s="24">
        <f t="shared" si="1665"/>
        <v>0</v>
      </c>
      <c r="BSW109" s="24">
        <f t="shared" si="1666"/>
        <v>0</v>
      </c>
      <c r="BSX109" s="24">
        <f t="shared" si="1667"/>
        <v>0</v>
      </c>
      <c r="BTC109" s="24">
        <f t="shared" si="1668"/>
        <v>0</v>
      </c>
      <c r="BTD109" s="24">
        <f t="shared" si="1669"/>
        <v>0</v>
      </c>
      <c r="BTE109" s="24">
        <f t="shared" si="1670"/>
        <v>0</v>
      </c>
      <c r="BTJ109" s="24">
        <f t="shared" si="1671"/>
        <v>0</v>
      </c>
      <c r="BTK109" s="24">
        <f t="shared" si="1672"/>
        <v>0</v>
      </c>
      <c r="BTL109" s="24">
        <f t="shared" si="1673"/>
        <v>0</v>
      </c>
      <c r="BTQ109" s="24">
        <f t="shared" si="1674"/>
        <v>0</v>
      </c>
      <c r="BTR109" s="24">
        <f t="shared" si="1675"/>
        <v>0</v>
      </c>
      <c r="BTS109" s="24">
        <f t="shared" si="1676"/>
        <v>0</v>
      </c>
      <c r="BTX109" s="24">
        <f t="shared" si="1677"/>
        <v>0</v>
      </c>
      <c r="BTY109" s="24">
        <f t="shared" si="1678"/>
        <v>0</v>
      </c>
      <c r="BTZ109" s="24">
        <f t="shared" si="1679"/>
        <v>0</v>
      </c>
      <c r="BUE109" s="24">
        <f t="shared" si="1680"/>
        <v>0</v>
      </c>
      <c r="BUF109" s="24">
        <f t="shared" si="1681"/>
        <v>0</v>
      </c>
      <c r="BUG109" s="24">
        <f t="shared" si="1682"/>
        <v>0</v>
      </c>
      <c r="BUL109" s="24">
        <f t="shared" si="1683"/>
        <v>0</v>
      </c>
      <c r="BUM109" s="24">
        <f t="shared" si="1684"/>
        <v>0</v>
      </c>
      <c r="BUN109" s="24">
        <f t="shared" si="1685"/>
        <v>0</v>
      </c>
      <c r="BUS109" s="24">
        <f t="shared" si="1686"/>
        <v>0</v>
      </c>
      <c r="BUT109" s="24">
        <f t="shared" si="1687"/>
        <v>0</v>
      </c>
      <c r="BUU109" s="24">
        <f t="shared" si="1688"/>
        <v>0</v>
      </c>
      <c r="BUZ109" s="24">
        <f t="shared" si="1689"/>
        <v>0</v>
      </c>
      <c r="BVA109" s="24">
        <f t="shared" si="1690"/>
        <v>0</v>
      </c>
      <c r="BVB109" s="24">
        <f t="shared" si="1691"/>
        <v>0</v>
      </c>
      <c r="BVG109" s="24">
        <f t="shared" si="1692"/>
        <v>0</v>
      </c>
      <c r="BVH109" s="24">
        <f t="shared" si="1693"/>
        <v>0</v>
      </c>
      <c r="BVI109" s="24">
        <f t="shared" si="1694"/>
        <v>0</v>
      </c>
      <c r="BVN109" s="24">
        <f t="shared" si="1695"/>
        <v>0</v>
      </c>
      <c r="BVO109" s="24">
        <f t="shared" si="1696"/>
        <v>0</v>
      </c>
      <c r="BVP109" s="24">
        <f t="shared" si="1697"/>
        <v>0</v>
      </c>
      <c r="BVU109" s="24">
        <f t="shared" si="1698"/>
        <v>0</v>
      </c>
      <c r="BVV109" s="24">
        <f t="shared" si="1699"/>
        <v>0</v>
      </c>
      <c r="BVW109" s="24">
        <f t="shared" si="1700"/>
        <v>0</v>
      </c>
      <c r="BVX109"/>
      <c r="BVY109"/>
      <c r="BVZ109"/>
      <c r="BWA109"/>
      <c r="BWB109" s="24">
        <f t="shared" si="1701"/>
        <v>0</v>
      </c>
      <c r="BWC109" s="24">
        <f t="shared" si="1702"/>
        <v>0</v>
      </c>
      <c r="BWD109" s="24">
        <f t="shared" si="1703"/>
        <v>0</v>
      </c>
      <c r="BWI109" s="24">
        <f t="shared" si="1704"/>
        <v>0</v>
      </c>
      <c r="BWJ109" s="24">
        <f t="shared" si="1705"/>
        <v>0</v>
      </c>
      <c r="BWK109" s="24">
        <f t="shared" si="1706"/>
        <v>0</v>
      </c>
      <c r="BWP109" s="24">
        <f t="shared" si="1707"/>
        <v>0</v>
      </c>
      <c r="BWQ109" s="24">
        <f t="shared" si="1708"/>
        <v>0</v>
      </c>
      <c r="BWR109" s="24">
        <f t="shared" si="1709"/>
        <v>0</v>
      </c>
      <c r="BWW109" s="24">
        <f t="shared" si="1710"/>
        <v>0</v>
      </c>
      <c r="BWX109" s="24">
        <f t="shared" si="1711"/>
        <v>0</v>
      </c>
      <c r="BWY109" s="24">
        <f t="shared" si="1712"/>
        <v>0</v>
      </c>
      <c r="BXD109" s="24">
        <f t="shared" si="1713"/>
        <v>0</v>
      </c>
      <c r="BXE109" s="24">
        <f t="shared" si="1714"/>
        <v>0</v>
      </c>
      <c r="BXF109" s="24">
        <f t="shared" si="1715"/>
        <v>0</v>
      </c>
      <c r="BXK109" s="24">
        <f t="shared" si="1716"/>
        <v>0</v>
      </c>
      <c r="BXL109" s="24">
        <f t="shared" si="1717"/>
        <v>0</v>
      </c>
      <c r="BXM109" s="24">
        <f t="shared" si="1718"/>
        <v>0</v>
      </c>
      <c r="BXR109" s="24">
        <f t="shared" si="1719"/>
        <v>0</v>
      </c>
      <c r="BXS109" s="24">
        <f t="shared" si="1720"/>
        <v>0</v>
      </c>
      <c r="BXT109" s="24">
        <f t="shared" si="1721"/>
        <v>0</v>
      </c>
      <c r="BXY109" s="24">
        <f t="shared" si="1722"/>
        <v>0</v>
      </c>
      <c r="BXZ109" s="24">
        <f t="shared" si="1723"/>
        <v>0</v>
      </c>
      <c r="BYA109" s="24">
        <f t="shared" si="1724"/>
        <v>0</v>
      </c>
      <c r="BYF109" s="24">
        <f t="shared" si="1725"/>
        <v>0</v>
      </c>
      <c r="BYG109" s="24">
        <f t="shared" si="1726"/>
        <v>0</v>
      </c>
      <c r="BYH109" s="24">
        <f t="shared" si="1727"/>
        <v>0</v>
      </c>
      <c r="BYM109" s="24">
        <f t="shared" si="1728"/>
        <v>0</v>
      </c>
      <c r="BYN109" s="24">
        <f t="shared" si="1729"/>
        <v>0</v>
      </c>
      <c r="BYO109" s="24">
        <f t="shared" si="1730"/>
        <v>0</v>
      </c>
      <c r="BYT109" s="24">
        <f t="shared" si="1731"/>
        <v>0</v>
      </c>
      <c r="BYU109" s="24">
        <f t="shared" si="1732"/>
        <v>0</v>
      </c>
      <c r="BYV109" s="24">
        <f t="shared" si="1733"/>
        <v>0</v>
      </c>
    </row>
    <row r="110" spans="6:1023 1028:2024" x14ac:dyDescent="0.3">
      <c r="F110" s="82">
        <f t="shared" si="1734"/>
        <v>0</v>
      </c>
      <c r="G110" s="82">
        <f t="shared" si="1735"/>
        <v>0</v>
      </c>
      <c r="H110" s="82">
        <f t="shared" si="1736"/>
        <v>0</v>
      </c>
      <c r="M110" s="15">
        <f t="shared" si="870"/>
        <v>0</v>
      </c>
      <c r="N110" s="15">
        <f t="shared" si="871"/>
        <v>0</v>
      </c>
      <c r="O110" s="15">
        <f t="shared" si="872"/>
        <v>0</v>
      </c>
      <c r="T110" s="15">
        <f t="shared" si="873"/>
        <v>0</v>
      </c>
      <c r="U110" s="15">
        <f t="shared" si="874"/>
        <v>0</v>
      </c>
      <c r="V110" s="15">
        <f t="shared" si="875"/>
        <v>0</v>
      </c>
      <c r="AA110" s="15">
        <f t="shared" si="876"/>
        <v>0</v>
      </c>
      <c r="AB110" s="15">
        <f t="shared" si="877"/>
        <v>0</v>
      </c>
      <c r="AC110" s="15">
        <f t="shared" si="878"/>
        <v>0</v>
      </c>
      <c r="AH110" s="15">
        <f t="shared" si="879"/>
        <v>0</v>
      </c>
      <c r="AI110" s="15">
        <f t="shared" si="880"/>
        <v>0</v>
      </c>
      <c r="AJ110" s="15">
        <f t="shared" si="881"/>
        <v>0</v>
      </c>
      <c r="AO110" s="15">
        <f t="shared" si="882"/>
        <v>0</v>
      </c>
      <c r="AP110" s="15">
        <f t="shared" si="883"/>
        <v>0</v>
      </c>
      <c r="AQ110" s="15">
        <f t="shared" si="884"/>
        <v>0</v>
      </c>
      <c r="AV110" s="15">
        <f t="shared" si="885"/>
        <v>0</v>
      </c>
      <c r="AW110" s="15">
        <f t="shared" si="886"/>
        <v>0</v>
      </c>
      <c r="AX110" s="15">
        <f t="shared" si="887"/>
        <v>0</v>
      </c>
      <c r="BC110" s="15">
        <f t="shared" si="888"/>
        <v>0</v>
      </c>
      <c r="BD110" s="15">
        <f t="shared" si="889"/>
        <v>0</v>
      </c>
      <c r="BE110" s="15">
        <f t="shared" si="890"/>
        <v>0</v>
      </c>
      <c r="BJ110" s="15">
        <f t="shared" si="891"/>
        <v>0</v>
      </c>
      <c r="BK110" s="15">
        <f t="shared" si="892"/>
        <v>0</v>
      </c>
      <c r="BL110" s="15">
        <f t="shared" si="893"/>
        <v>0</v>
      </c>
      <c r="BQ110" s="15">
        <f t="shared" si="894"/>
        <v>0</v>
      </c>
      <c r="BR110" s="15">
        <f t="shared" si="895"/>
        <v>0</v>
      </c>
      <c r="BS110" s="15">
        <f t="shared" si="896"/>
        <v>0</v>
      </c>
      <c r="BX110" s="15">
        <f t="shared" si="897"/>
        <v>0</v>
      </c>
      <c r="BY110" s="15">
        <f t="shared" si="898"/>
        <v>0</v>
      </c>
      <c r="BZ110" s="15">
        <f t="shared" si="899"/>
        <v>0</v>
      </c>
      <c r="CE110" s="15">
        <f t="shared" si="900"/>
        <v>0</v>
      </c>
      <c r="CF110" s="15">
        <f t="shared" si="901"/>
        <v>0</v>
      </c>
      <c r="CG110" s="15">
        <f t="shared" si="902"/>
        <v>0</v>
      </c>
      <c r="CL110" s="30">
        <f t="shared" si="903"/>
        <v>0</v>
      </c>
      <c r="CM110" s="30">
        <f t="shared" si="904"/>
        <v>0</v>
      </c>
      <c r="CN110" s="54">
        <f t="shared" si="905"/>
        <v>0</v>
      </c>
      <c r="CS110" s="30">
        <f t="shared" si="906"/>
        <v>0</v>
      </c>
      <c r="CT110" s="30">
        <f t="shared" si="907"/>
        <v>0</v>
      </c>
      <c r="CU110" s="54">
        <f t="shared" si="908"/>
        <v>0</v>
      </c>
      <c r="CZ110" s="30">
        <f t="shared" si="909"/>
        <v>0</v>
      </c>
      <c r="DA110" s="30">
        <f t="shared" si="910"/>
        <v>0</v>
      </c>
      <c r="DB110" s="54">
        <f t="shared" si="911"/>
        <v>0</v>
      </c>
      <c r="DG110" s="30">
        <f t="shared" si="912"/>
        <v>0</v>
      </c>
      <c r="DH110" s="30">
        <f t="shared" si="913"/>
        <v>0</v>
      </c>
      <c r="DI110" s="54">
        <f t="shared" si="914"/>
        <v>0</v>
      </c>
      <c r="DN110" s="30">
        <f t="shared" si="915"/>
        <v>0</v>
      </c>
      <c r="DO110" s="30">
        <f t="shared" si="916"/>
        <v>0</v>
      </c>
      <c r="DP110" s="54">
        <f t="shared" si="917"/>
        <v>0</v>
      </c>
      <c r="DU110" s="30">
        <f t="shared" si="918"/>
        <v>0</v>
      </c>
      <c r="DV110" s="30">
        <f t="shared" si="919"/>
        <v>0</v>
      </c>
      <c r="DW110" s="54">
        <f t="shared" si="920"/>
        <v>0</v>
      </c>
      <c r="EB110" s="30">
        <f t="shared" si="921"/>
        <v>0</v>
      </c>
      <c r="EC110" s="30">
        <f t="shared" si="922"/>
        <v>0</v>
      </c>
      <c r="ED110" s="54">
        <f t="shared" si="923"/>
        <v>0</v>
      </c>
      <c r="EI110" s="30">
        <f t="shared" si="924"/>
        <v>0</v>
      </c>
      <c r="EJ110" s="30">
        <f t="shared" si="925"/>
        <v>0</v>
      </c>
      <c r="EK110" s="54">
        <f t="shared" si="926"/>
        <v>0</v>
      </c>
      <c r="EP110" s="30">
        <f t="shared" si="927"/>
        <v>0</v>
      </c>
      <c r="EQ110" s="30">
        <f t="shared" si="928"/>
        <v>0</v>
      </c>
      <c r="ER110" s="54">
        <f t="shared" si="929"/>
        <v>0</v>
      </c>
      <c r="EW110" s="30">
        <f t="shared" si="930"/>
        <v>0</v>
      </c>
      <c r="EX110" s="30">
        <f t="shared" si="931"/>
        <v>0</v>
      </c>
      <c r="EY110" s="54">
        <f t="shared" si="932"/>
        <v>0</v>
      </c>
      <c r="FD110" s="30">
        <f t="shared" si="933"/>
        <v>0</v>
      </c>
      <c r="FE110" s="30">
        <f t="shared" si="934"/>
        <v>0</v>
      </c>
      <c r="FF110" s="54">
        <f t="shared" si="935"/>
        <v>0</v>
      </c>
      <c r="FK110" s="30">
        <f t="shared" si="936"/>
        <v>0</v>
      </c>
      <c r="FL110" s="30">
        <f t="shared" si="937"/>
        <v>0</v>
      </c>
      <c r="FM110" s="54">
        <f t="shared" si="938"/>
        <v>0</v>
      </c>
      <c r="FR110" s="30">
        <f t="shared" si="939"/>
        <v>0</v>
      </c>
      <c r="FS110" s="30">
        <f t="shared" si="940"/>
        <v>0</v>
      </c>
      <c r="FT110" s="54">
        <f t="shared" si="941"/>
        <v>0</v>
      </c>
      <c r="FY110" s="30">
        <f t="shared" si="942"/>
        <v>0</v>
      </c>
      <c r="FZ110" s="30">
        <f t="shared" si="943"/>
        <v>0</v>
      </c>
      <c r="GA110" s="54">
        <f t="shared" si="944"/>
        <v>0</v>
      </c>
      <c r="GF110" s="30">
        <f t="shared" si="945"/>
        <v>0</v>
      </c>
      <c r="GG110" s="30">
        <f t="shared" si="946"/>
        <v>0</v>
      </c>
      <c r="GH110" s="54">
        <f t="shared" si="947"/>
        <v>0</v>
      </c>
      <c r="GM110" s="30">
        <f t="shared" si="948"/>
        <v>0</v>
      </c>
      <c r="GN110" s="30">
        <f t="shared" si="949"/>
        <v>0</v>
      </c>
      <c r="GO110" s="54">
        <f t="shared" si="950"/>
        <v>0</v>
      </c>
      <c r="GT110" s="30">
        <f t="shared" si="951"/>
        <v>0</v>
      </c>
      <c r="GU110" s="30">
        <f t="shared" si="952"/>
        <v>0</v>
      </c>
      <c r="GV110" s="54">
        <f t="shared" si="953"/>
        <v>0</v>
      </c>
      <c r="HA110" s="30">
        <f t="shared" si="954"/>
        <v>0</v>
      </c>
      <c r="HB110" s="30">
        <f t="shared" si="955"/>
        <v>0</v>
      </c>
      <c r="HC110" s="54">
        <f t="shared" si="956"/>
        <v>0</v>
      </c>
      <c r="HH110" s="30">
        <f t="shared" si="957"/>
        <v>0</v>
      </c>
      <c r="HI110" s="30">
        <f t="shared" si="958"/>
        <v>0</v>
      </c>
      <c r="HJ110" s="54">
        <f t="shared" si="959"/>
        <v>0</v>
      </c>
      <c r="HO110" s="30">
        <f t="shared" si="960"/>
        <v>0</v>
      </c>
      <c r="HP110" s="30">
        <f t="shared" si="961"/>
        <v>0</v>
      </c>
      <c r="HQ110" s="54">
        <f t="shared" si="962"/>
        <v>0</v>
      </c>
      <c r="HV110" s="30">
        <f t="shared" si="963"/>
        <v>0</v>
      </c>
      <c r="HW110" s="30">
        <f t="shared" si="964"/>
        <v>0</v>
      </c>
      <c r="HX110" s="54">
        <f t="shared" si="965"/>
        <v>0</v>
      </c>
      <c r="IC110" s="30">
        <f t="shared" si="966"/>
        <v>0</v>
      </c>
      <c r="ID110" s="30">
        <f t="shared" si="967"/>
        <v>0</v>
      </c>
      <c r="IE110" s="54">
        <f t="shared" si="968"/>
        <v>0</v>
      </c>
      <c r="IJ110" s="30">
        <f t="shared" si="969"/>
        <v>0</v>
      </c>
      <c r="IK110" s="30">
        <f t="shared" si="970"/>
        <v>0</v>
      </c>
      <c r="IL110" s="54">
        <f t="shared" si="971"/>
        <v>0</v>
      </c>
      <c r="IQ110" s="30">
        <f t="shared" si="972"/>
        <v>0</v>
      </c>
      <c r="IR110" s="30">
        <f t="shared" si="973"/>
        <v>0</v>
      </c>
      <c r="IS110" s="54">
        <f t="shared" si="974"/>
        <v>0</v>
      </c>
      <c r="IX110" s="30">
        <f t="shared" si="975"/>
        <v>0</v>
      </c>
      <c r="IY110" s="30">
        <f t="shared" si="976"/>
        <v>0</v>
      </c>
      <c r="IZ110" s="54">
        <f t="shared" si="977"/>
        <v>0</v>
      </c>
      <c r="JE110" s="15">
        <f t="shared" si="978"/>
        <v>0</v>
      </c>
      <c r="JF110" s="15">
        <f t="shared" si="979"/>
        <v>0</v>
      </c>
      <c r="JG110" s="15">
        <f t="shared" si="980"/>
        <v>0</v>
      </c>
      <c r="JL110" s="24">
        <f t="shared" si="981"/>
        <v>0</v>
      </c>
      <c r="JM110" s="24">
        <f t="shared" si="982"/>
        <v>0</v>
      </c>
      <c r="JN110" s="24">
        <f t="shared" si="983"/>
        <v>0</v>
      </c>
      <c r="JS110" s="24">
        <f t="shared" si="984"/>
        <v>0</v>
      </c>
      <c r="JT110" s="24">
        <f t="shared" si="985"/>
        <v>0</v>
      </c>
      <c r="JU110" s="24">
        <f t="shared" si="986"/>
        <v>0</v>
      </c>
      <c r="JZ110" s="24">
        <f t="shared" si="987"/>
        <v>0</v>
      </c>
      <c r="KA110" s="24">
        <f t="shared" si="988"/>
        <v>0</v>
      </c>
      <c r="KB110" s="24">
        <f t="shared" si="989"/>
        <v>0</v>
      </c>
      <c r="KG110" s="24">
        <f t="shared" si="990"/>
        <v>0</v>
      </c>
      <c r="KH110" s="24">
        <f t="shared" si="991"/>
        <v>0</v>
      </c>
      <c r="KI110" s="24">
        <f t="shared" si="992"/>
        <v>0</v>
      </c>
      <c r="KN110" s="24">
        <f t="shared" si="993"/>
        <v>0</v>
      </c>
      <c r="KO110" s="24">
        <f t="shared" si="994"/>
        <v>0</v>
      </c>
      <c r="KP110" s="24">
        <f t="shared" si="995"/>
        <v>0</v>
      </c>
      <c r="KU110" s="24">
        <f t="shared" si="996"/>
        <v>0</v>
      </c>
      <c r="KV110" s="24">
        <f t="shared" si="997"/>
        <v>0</v>
      </c>
      <c r="KW110" s="24">
        <f t="shared" si="998"/>
        <v>0</v>
      </c>
      <c r="LB110" s="24">
        <f t="shared" si="999"/>
        <v>0</v>
      </c>
      <c r="LC110" s="24">
        <f t="shared" si="1000"/>
        <v>0</v>
      </c>
      <c r="LD110" s="24">
        <f t="shared" si="1001"/>
        <v>0</v>
      </c>
      <c r="LI110" s="24">
        <f t="shared" si="1002"/>
        <v>0</v>
      </c>
      <c r="LJ110" s="24">
        <f t="shared" si="1003"/>
        <v>0</v>
      </c>
      <c r="LK110" s="24">
        <f t="shared" si="1004"/>
        <v>0</v>
      </c>
      <c r="LP110" s="24">
        <f t="shared" si="1005"/>
        <v>0</v>
      </c>
      <c r="LQ110" s="24">
        <f t="shared" si="1006"/>
        <v>0</v>
      </c>
      <c r="LR110" s="24">
        <f t="shared" si="1007"/>
        <v>0</v>
      </c>
      <c r="LW110" s="24">
        <f t="shared" si="1008"/>
        <v>0</v>
      </c>
      <c r="LX110" s="24">
        <f t="shared" si="1009"/>
        <v>0</v>
      </c>
      <c r="LY110" s="24">
        <f t="shared" si="1010"/>
        <v>0</v>
      </c>
      <c r="MD110" s="24">
        <f t="shared" si="1011"/>
        <v>0</v>
      </c>
      <c r="ME110" s="24">
        <f t="shared" si="1012"/>
        <v>0</v>
      </c>
      <c r="MF110" s="24">
        <f t="shared" si="1013"/>
        <v>0</v>
      </c>
      <c r="MK110" s="24">
        <f t="shared" si="1014"/>
        <v>0</v>
      </c>
      <c r="ML110" s="24">
        <f t="shared" si="1015"/>
        <v>0</v>
      </c>
      <c r="MM110" s="24">
        <f t="shared" si="1016"/>
        <v>0</v>
      </c>
      <c r="MR110" s="24">
        <f t="shared" si="1017"/>
        <v>0</v>
      </c>
      <c r="MS110" s="24">
        <f t="shared" si="1018"/>
        <v>0</v>
      </c>
      <c r="MT110" s="24">
        <f t="shared" si="1019"/>
        <v>0</v>
      </c>
      <c r="MY110" s="24">
        <f t="shared" si="1020"/>
        <v>0</v>
      </c>
      <c r="MZ110" s="24">
        <f t="shared" si="1021"/>
        <v>0</v>
      </c>
      <c r="NA110" s="24">
        <f t="shared" si="1022"/>
        <v>0</v>
      </c>
      <c r="NF110" s="24">
        <f t="shared" si="1023"/>
        <v>0</v>
      </c>
      <c r="NG110" s="24">
        <f t="shared" si="1024"/>
        <v>0</v>
      </c>
      <c r="NH110" s="24">
        <f t="shared" si="1025"/>
        <v>0</v>
      </c>
      <c r="NM110" s="24">
        <f t="shared" si="1026"/>
        <v>0</v>
      </c>
      <c r="NN110" s="24">
        <f t="shared" si="1027"/>
        <v>0</v>
      </c>
      <c r="NO110" s="24">
        <f t="shared" si="1028"/>
        <v>0</v>
      </c>
      <c r="NT110" s="24">
        <f t="shared" si="1029"/>
        <v>0</v>
      </c>
      <c r="NU110" s="24">
        <f t="shared" si="1030"/>
        <v>0</v>
      </c>
      <c r="NV110" s="24">
        <f t="shared" si="1031"/>
        <v>0</v>
      </c>
      <c r="OA110" s="24">
        <f t="shared" si="1032"/>
        <v>0</v>
      </c>
      <c r="OB110" s="24">
        <f t="shared" si="1033"/>
        <v>0</v>
      </c>
      <c r="OC110" s="24">
        <f t="shared" si="1034"/>
        <v>0</v>
      </c>
      <c r="OH110" s="24">
        <f t="shared" si="1035"/>
        <v>0</v>
      </c>
      <c r="OI110" s="24">
        <f t="shared" si="1036"/>
        <v>0</v>
      </c>
      <c r="OJ110" s="24">
        <f t="shared" si="1037"/>
        <v>0</v>
      </c>
      <c r="OO110" s="24">
        <f t="shared" si="1038"/>
        <v>0</v>
      </c>
      <c r="OP110" s="24">
        <f t="shared" si="1039"/>
        <v>0</v>
      </c>
      <c r="OQ110" s="24">
        <f t="shared" si="1040"/>
        <v>0</v>
      </c>
      <c r="OV110" s="24">
        <f t="shared" si="1041"/>
        <v>0</v>
      </c>
      <c r="OW110" s="24">
        <f t="shared" si="1042"/>
        <v>0</v>
      </c>
      <c r="OX110" s="24">
        <f t="shared" si="1043"/>
        <v>0</v>
      </c>
      <c r="PC110" s="24">
        <f t="shared" si="1044"/>
        <v>0</v>
      </c>
      <c r="PD110" s="24">
        <f t="shared" si="1045"/>
        <v>0</v>
      </c>
      <c r="PE110" s="24">
        <f t="shared" si="1046"/>
        <v>0</v>
      </c>
      <c r="PJ110" s="24">
        <f t="shared" si="1047"/>
        <v>0</v>
      </c>
      <c r="PK110" s="24">
        <f t="shared" si="1048"/>
        <v>0</v>
      </c>
      <c r="PL110" s="24">
        <f t="shared" si="1049"/>
        <v>0</v>
      </c>
      <c r="PQ110" s="24">
        <f t="shared" si="1050"/>
        <v>0</v>
      </c>
      <c r="PR110" s="24">
        <f t="shared" si="1051"/>
        <v>0</v>
      </c>
      <c r="PS110" s="24">
        <f t="shared" si="1052"/>
        <v>0</v>
      </c>
      <c r="PX110" s="24">
        <f t="shared" si="1053"/>
        <v>0</v>
      </c>
      <c r="PY110" s="24">
        <f t="shared" si="1054"/>
        <v>0</v>
      </c>
      <c r="PZ110" s="24">
        <f t="shared" si="1055"/>
        <v>0</v>
      </c>
      <c r="QE110" s="24">
        <f t="shared" si="1056"/>
        <v>0</v>
      </c>
      <c r="QF110" s="24">
        <f t="shared" si="1057"/>
        <v>0</v>
      </c>
      <c r="QG110" s="24">
        <f t="shared" si="1058"/>
        <v>0</v>
      </c>
      <c r="QL110" s="24">
        <f t="shared" si="1059"/>
        <v>0</v>
      </c>
      <c r="QM110" s="24">
        <f t="shared" si="1060"/>
        <v>0</v>
      </c>
      <c r="QN110" s="24">
        <f t="shared" si="1061"/>
        <v>0</v>
      </c>
      <c r="QS110" s="24">
        <f t="shared" si="1062"/>
        <v>0</v>
      </c>
      <c r="QT110" s="24">
        <f t="shared" si="1063"/>
        <v>0</v>
      </c>
      <c r="QU110" s="24">
        <f t="shared" si="1064"/>
        <v>0</v>
      </c>
      <c r="QZ110" s="24">
        <f t="shared" si="1065"/>
        <v>0</v>
      </c>
      <c r="RA110" s="24">
        <f t="shared" si="1066"/>
        <v>0</v>
      </c>
      <c r="RB110" s="24">
        <f t="shared" si="1067"/>
        <v>0</v>
      </c>
      <c r="RG110" s="24">
        <f t="shared" si="1068"/>
        <v>0</v>
      </c>
      <c r="RH110" s="24">
        <f t="shared" si="1069"/>
        <v>0</v>
      </c>
      <c r="RI110" s="24">
        <f t="shared" si="1070"/>
        <v>0</v>
      </c>
      <c r="RN110" s="24">
        <f t="shared" si="1071"/>
        <v>0</v>
      </c>
      <c r="RO110" s="24">
        <f t="shared" si="1072"/>
        <v>0</v>
      </c>
      <c r="RP110" s="24">
        <f t="shared" si="1073"/>
        <v>0</v>
      </c>
      <c r="RU110" s="24">
        <f t="shared" si="1074"/>
        <v>0</v>
      </c>
      <c r="RV110" s="24">
        <f t="shared" si="1075"/>
        <v>0</v>
      </c>
      <c r="RW110" s="24">
        <f t="shared" si="1076"/>
        <v>0</v>
      </c>
      <c r="SB110" s="24">
        <f t="shared" si="1077"/>
        <v>0</v>
      </c>
      <c r="SC110" s="24">
        <f t="shared" si="1078"/>
        <v>0</v>
      </c>
      <c r="SD110" s="24">
        <f t="shared" si="1079"/>
        <v>0</v>
      </c>
      <c r="SI110" s="24">
        <f t="shared" si="1080"/>
        <v>0</v>
      </c>
      <c r="SJ110" s="24">
        <f t="shared" si="1081"/>
        <v>0</v>
      </c>
      <c r="SK110" s="24">
        <f t="shared" si="1082"/>
        <v>0</v>
      </c>
      <c r="SP110" s="24">
        <f t="shared" si="1083"/>
        <v>0</v>
      </c>
      <c r="SQ110" s="24">
        <f t="shared" si="1084"/>
        <v>0</v>
      </c>
      <c r="SR110" s="24">
        <f t="shared" si="1085"/>
        <v>0</v>
      </c>
      <c r="SW110" s="24">
        <f t="shared" si="1086"/>
        <v>0</v>
      </c>
      <c r="SX110" s="24">
        <f t="shared" si="1087"/>
        <v>0</v>
      </c>
      <c r="SY110" s="24">
        <f t="shared" si="1088"/>
        <v>0</v>
      </c>
      <c r="TD110" s="24">
        <f t="shared" si="1089"/>
        <v>0</v>
      </c>
      <c r="TE110" s="24">
        <f t="shared" si="1090"/>
        <v>0</v>
      </c>
      <c r="TF110" s="24">
        <f t="shared" si="1091"/>
        <v>0</v>
      </c>
      <c r="TK110" s="24">
        <f t="shared" si="1092"/>
        <v>0</v>
      </c>
      <c r="TL110" s="24">
        <f t="shared" si="1093"/>
        <v>0</v>
      </c>
      <c r="TM110" s="24">
        <f t="shared" si="1094"/>
        <v>0</v>
      </c>
      <c r="TR110" s="24">
        <f t="shared" si="1095"/>
        <v>0</v>
      </c>
      <c r="TS110" s="24">
        <f t="shared" si="1096"/>
        <v>0</v>
      </c>
      <c r="TT110" s="24">
        <f t="shared" si="1097"/>
        <v>0</v>
      </c>
      <c r="TY110" s="24">
        <f t="shared" si="1098"/>
        <v>0</v>
      </c>
      <c r="TZ110" s="24">
        <f t="shared" si="1099"/>
        <v>0</v>
      </c>
      <c r="UA110" s="24">
        <f t="shared" si="1100"/>
        <v>0</v>
      </c>
      <c r="UF110" s="24">
        <f t="shared" si="1101"/>
        <v>0</v>
      </c>
      <c r="UG110" s="24">
        <f t="shared" si="1102"/>
        <v>0</v>
      </c>
      <c r="UH110" s="24">
        <f t="shared" si="1103"/>
        <v>0</v>
      </c>
      <c r="UM110" s="24">
        <f t="shared" si="1104"/>
        <v>0</v>
      </c>
      <c r="UN110" s="24">
        <f t="shared" si="1105"/>
        <v>0</v>
      </c>
      <c r="UO110" s="24">
        <f t="shared" si="1106"/>
        <v>0</v>
      </c>
      <c r="UT110" s="24">
        <f t="shared" si="1107"/>
        <v>0</v>
      </c>
      <c r="UU110" s="24">
        <f t="shared" si="1108"/>
        <v>0</v>
      </c>
      <c r="UV110" s="24">
        <f t="shared" si="1109"/>
        <v>0</v>
      </c>
      <c r="VA110" s="24">
        <f t="shared" si="1110"/>
        <v>0</v>
      </c>
      <c r="VB110" s="24">
        <f t="shared" si="1111"/>
        <v>0</v>
      </c>
      <c r="VC110" s="24">
        <f t="shared" si="1112"/>
        <v>0</v>
      </c>
      <c r="VH110" s="24">
        <f t="shared" si="1113"/>
        <v>0</v>
      </c>
      <c r="VI110" s="24">
        <f t="shared" si="1114"/>
        <v>0</v>
      </c>
      <c r="VJ110" s="24">
        <f t="shared" si="1115"/>
        <v>0</v>
      </c>
      <c r="VO110" s="24">
        <f t="shared" si="1116"/>
        <v>0</v>
      </c>
      <c r="VP110" s="24">
        <f t="shared" si="1117"/>
        <v>0</v>
      </c>
      <c r="VQ110" s="24">
        <f t="shared" si="1118"/>
        <v>0</v>
      </c>
      <c r="VV110" s="24">
        <f t="shared" si="1119"/>
        <v>0</v>
      </c>
      <c r="VW110" s="24">
        <f t="shared" si="1120"/>
        <v>0</v>
      </c>
      <c r="VX110" s="24">
        <f t="shared" si="1121"/>
        <v>0</v>
      </c>
      <c r="WC110" s="24">
        <f t="shared" si="1122"/>
        <v>0</v>
      </c>
      <c r="WD110" s="24">
        <f t="shared" si="1123"/>
        <v>0</v>
      </c>
      <c r="WE110" s="24">
        <f t="shared" si="1124"/>
        <v>0</v>
      </c>
      <c r="WJ110" s="24">
        <f t="shared" si="1125"/>
        <v>0</v>
      </c>
      <c r="WK110" s="24">
        <f t="shared" si="1126"/>
        <v>0</v>
      </c>
      <c r="WL110" s="24">
        <f t="shared" si="1127"/>
        <v>0</v>
      </c>
      <c r="WQ110" s="24">
        <f t="shared" si="1128"/>
        <v>0</v>
      </c>
      <c r="WR110" s="24">
        <f t="shared" si="1129"/>
        <v>0</v>
      </c>
      <c r="WS110" s="24">
        <f t="shared" si="1130"/>
        <v>0</v>
      </c>
      <c r="WX110" s="24">
        <f t="shared" si="1131"/>
        <v>0</v>
      </c>
      <c r="WY110" s="24">
        <f t="shared" si="1132"/>
        <v>0</v>
      </c>
      <c r="WZ110" s="24">
        <f t="shared" si="1133"/>
        <v>0</v>
      </c>
      <c r="XE110" s="24">
        <f t="shared" si="1134"/>
        <v>0</v>
      </c>
      <c r="XF110" s="24">
        <f t="shared" si="1135"/>
        <v>0</v>
      </c>
      <c r="XG110" s="24">
        <f t="shared" si="1136"/>
        <v>0</v>
      </c>
      <c r="XL110" s="24">
        <f t="shared" si="1137"/>
        <v>0</v>
      </c>
      <c r="XM110" s="24">
        <f t="shared" si="1138"/>
        <v>0</v>
      </c>
      <c r="XN110" s="24">
        <f t="shared" si="1139"/>
        <v>0</v>
      </c>
      <c r="XS110" s="24">
        <f t="shared" si="1140"/>
        <v>0</v>
      </c>
      <c r="XT110" s="24">
        <f t="shared" si="1141"/>
        <v>0</v>
      </c>
      <c r="XU110" s="24">
        <f t="shared" si="1142"/>
        <v>0</v>
      </c>
      <c r="XZ110" s="24">
        <f t="shared" si="1143"/>
        <v>0</v>
      </c>
      <c r="YA110" s="24">
        <f t="shared" si="1144"/>
        <v>0</v>
      </c>
      <c r="YB110" s="24">
        <f t="shared" si="1145"/>
        <v>0</v>
      </c>
      <c r="YG110" s="24">
        <f t="shared" si="1146"/>
        <v>0</v>
      </c>
      <c r="YH110" s="24">
        <f t="shared" si="1147"/>
        <v>0</v>
      </c>
      <c r="YI110" s="24">
        <f t="shared" si="1148"/>
        <v>0</v>
      </c>
      <c r="YN110" s="24">
        <f t="shared" si="1149"/>
        <v>0</v>
      </c>
      <c r="YO110" s="24">
        <f t="shared" si="1150"/>
        <v>0</v>
      </c>
      <c r="YP110" s="24">
        <f t="shared" si="1151"/>
        <v>0</v>
      </c>
      <c r="YU110" s="24">
        <f t="shared" si="1152"/>
        <v>0</v>
      </c>
      <c r="YV110" s="24">
        <f t="shared" si="1153"/>
        <v>0</v>
      </c>
      <c r="YW110" s="24">
        <f t="shared" si="1154"/>
        <v>0</v>
      </c>
      <c r="ZB110" s="24">
        <f t="shared" si="1155"/>
        <v>0</v>
      </c>
      <c r="ZC110" s="24">
        <f t="shared" si="1156"/>
        <v>0</v>
      </c>
      <c r="ZD110" s="24">
        <f t="shared" si="1157"/>
        <v>0</v>
      </c>
      <c r="ZI110" s="24">
        <f t="shared" si="1158"/>
        <v>0</v>
      </c>
      <c r="ZJ110" s="24">
        <f t="shared" si="1159"/>
        <v>0</v>
      </c>
      <c r="ZK110" s="24">
        <f t="shared" si="1160"/>
        <v>0</v>
      </c>
      <c r="ZP110" s="24">
        <f t="shared" si="1161"/>
        <v>0</v>
      </c>
      <c r="ZQ110" s="24">
        <f t="shared" si="1162"/>
        <v>0</v>
      </c>
      <c r="ZR110" s="24">
        <f t="shared" si="1163"/>
        <v>0</v>
      </c>
      <c r="ZW110" s="24">
        <f t="shared" si="1164"/>
        <v>0</v>
      </c>
      <c r="ZX110" s="24">
        <f t="shared" si="1165"/>
        <v>0</v>
      </c>
      <c r="ZY110" s="24">
        <f t="shared" si="1166"/>
        <v>0</v>
      </c>
      <c r="AAD110" s="24">
        <f t="shared" si="1167"/>
        <v>0</v>
      </c>
      <c r="AAE110" s="24">
        <f t="shared" si="1168"/>
        <v>0</v>
      </c>
      <c r="AAF110" s="24">
        <f t="shared" si="1169"/>
        <v>0</v>
      </c>
      <c r="AAK110" s="24">
        <f t="shared" si="1170"/>
        <v>0</v>
      </c>
      <c r="AAL110" s="24">
        <f t="shared" si="1171"/>
        <v>0</v>
      </c>
      <c r="AAM110" s="24">
        <f t="shared" si="1172"/>
        <v>0</v>
      </c>
      <c r="AAR110" s="24">
        <f t="shared" si="1173"/>
        <v>0</v>
      </c>
      <c r="AAS110" s="24">
        <f t="shared" si="1174"/>
        <v>0</v>
      </c>
      <c r="AAT110" s="24">
        <f t="shared" si="1175"/>
        <v>0</v>
      </c>
      <c r="AAY110" s="24">
        <f t="shared" si="1176"/>
        <v>0</v>
      </c>
      <c r="AAZ110" s="24">
        <f t="shared" si="1177"/>
        <v>0</v>
      </c>
      <c r="ABA110" s="24">
        <f t="shared" si="1178"/>
        <v>0</v>
      </c>
      <c r="ABF110" s="24">
        <f t="shared" si="1179"/>
        <v>0</v>
      </c>
      <c r="ABG110" s="24">
        <f t="shared" si="1180"/>
        <v>0</v>
      </c>
      <c r="ABH110" s="24">
        <f t="shared" si="1181"/>
        <v>0</v>
      </c>
      <c r="ABM110" s="24">
        <f t="shared" si="1182"/>
        <v>0</v>
      </c>
      <c r="ABN110" s="24">
        <f t="shared" si="1183"/>
        <v>0</v>
      </c>
      <c r="ABO110" s="24">
        <f t="shared" si="1184"/>
        <v>0</v>
      </c>
      <c r="ABT110" s="24">
        <f t="shared" si="1185"/>
        <v>0</v>
      </c>
      <c r="ABU110" s="24">
        <f t="shared" si="1186"/>
        <v>0</v>
      </c>
      <c r="ABV110" s="24">
        <f t="shared" si="1187"/>
        <v>0</v>
      </c>
      <c r="ACA110" s="24">
        <f t="shared" si="1188"/>
        <v>0</v>
      </c>
      <c r="ACB110" s="24">
        <f t="shared" si="1189"/>
        <v>0</v>
      </c>
      <c r="ACC110" s="24">
        <f t="shared" si="1190"/>
        <v>0</v>
      </c>
      <c r="ACH110" s="24">
        <f t="shared" si="1191"/>
        <v>0</v>
      </c>
      <c r="ACI110" s="24">
        <f t="shared" si="1192"/>
        <v>0</v>
      </c>
      <c r="ACJ110" s="24">
        <f t="shared" si="1193"/>
        <v>0</v>
      </c>
      <c r="ACO110" s="24">
        <f t="shared" si="1194"/>
        <v>0</v>
      </c>
      <c r="ACP110" s="24">
        <f t="shared" si="1195"/>
        <v>0</v>
      </c>
      <c r="ACQ110" s="24">
        <f t="shared" si="1196"/>
        <v>0</v>
      </c>
      <c r="ACV110" s="24">
        <f t="shared" si="1197"/>
        <v>0</v>
      </c>
      <c r="ACW110" s="24">
        <f t="shared" si="1198"/>
        <v>0</v>
      </c>
      <c r="ACX110" s="24">
        <f t="shared" si="1199"/>
        <v>0</v>
      </c>
      <c r="ADC110" s="15">
        <f t="shared" si="1200"/>
        <v>0</v>
      </c>
      <c r="ADD110" s="15">
        <f t="shared" si="1201"/>
        <v>0</v>
      </c>
      <c r="ADE110" s="15">
        <f t="shared" si="1202"/>
        <v>0</v>
      </c>
      <c r="ADJ110" s="24">
        <f t="shared" si="1203"/>
        <v>0</v>
      </c>
      <c r="ADK110" s="24">
        <f t="shared" si="1204"/>
        <v>0</v>
      </c>
      <c r="ADL110" s="24">
        <f t="shared" si="1205"/>
        <v>0</v>
      </c>
      <c r="ADQ110" s="24">
        <f t="shared" si="1206"/>
        <v>0</v>
      </c>
      <c r="ADR110" s="24">
        <f t="shared" si="1207"/>
        <v>0</v>
      </c>
      <c r="ADS110" s="24">
        <f t="shared" si="1208"/>
        <v>0</v>
      </c>
      <c r="ADX110" s="24">
        <f t="shared" si="1209"/>
        <v>0</v>
      </c>
      <c r="ADY110" s="24">
        <f t="shared" si="1210"/>
        <v>0</v>
      </c>
      <c r="ADZ110" s="24">
        <f t="shared" si="1211"/>
        <v>0</v>
      </c>
      <c r="AEE110" s="24">
        <f t="shared" si="1212"/>
        <v>0</v>
      </c>
      <c r="AEF110" s="24">
        <f t="shared" si="1213"/>
        <v>0</v>
      </c>
      <c r="AEG110" s="24">
        <f t="shared" si="1214"/>
        <v>0</v>
      </c>
      <c r="AEL110" s="24">
        <f t="shared" si="1215"/>
        <v>0</v>
      </c>
      <c r="AEM110" s="24">
        <f t="shared" si="1216"/>
        <v>0</v>
      </c>
      <c r="AEN110" s="24">
        <f t="shared" si="1217"/>
        <v>0</v>
      </c>
      <c r="AES110" s="24">
        <f t="shared" si="1218"/>
        <v>0</v>
      </c>
      <c r="AET110" s="24">
        <f t="shared" si="1219"/>
        <v>0</v>
      </c>
      <c r="AEU110" s="24">
        <f t="shared" si="1220"/>
        <v>0</v>
      </c>
      <c r="AEZ110" s="24">
        <f t="shared" si="1221"/>
        <v>0</v>
      </c>
      <c r="AFA110" s="24">
        <f t="shared" si="1222"/>
        <v>0</v>
      </c>
      <c r="AFB110" s="24">
        <f t="shared" si="1223"/>
        <v>0</v>
      </c>
      <c r="AFG110" s="24">
        <f t="shared" si="1224"/>
        <v>0</v>
      </c>
      <c r="AFH110" s="24">
        <f t="shared" si="1225"/>
        <v>0</v>
      </c>
      <c r="AFI110" s="24">
        <f t="shared" si="1226"/>
        <v>0</v>
      </c>
      <c r="AFN110" s="24">
        <f t="shared" si="1227"/>
        <v>0</v>
      </c>
      <c r="AFO110" s="24">
        <f t="shared" si="1228"/>
        <v>0</v>
      </c>
      <c r="AFP110" s="24">
        <f t="shared" si="1229"/>
        <v>0</v>
      </c>
      <c r="AFU110" s="24">
        <f t="shared" si="1230"/>
        <v>0</v>
      </c>
      <c r="AFV110" s="24">
        <f t="shared" si="1231"/>
        <v>0</v>
      </c>
      <c r="AFW110" s="24">
        <f t="shared" si="1232"/>
        <v>0</v>
      </c>
      <c r="AGB110" s="24">
        <f t="shared" si="1233"/>
        <v>0</v>
      </c>
      <c r="AGC110" s="24">
        <f t="shared" si="1234"/>
        <v>0</v>
      </c>
      <c r="AGD110" s="24">
        <f t="shared" si="1235"/>
        <v>0</v>
      </c>
      <c r="AGI110" s="24">
        <f t="shared" si="1236"/>
        <v>0</v>
      </c>
      <c r="AGJ110" s="24">
        <f t="shared" si="1237"/>
        <v>0</v>
      </c>
      <c r="AGK110" s="24">
        <f t="shared" si="1238"/>
        <v>0</v>
      </c>
      <c r="AGP110" s="24">
        <f t="shared" si="1239"/>
        <v>0</v>
      </c>
      <c r="AGQ110" s="24">
        <f t="shared" si="1240"/>
        <v>0</v>
      </c>
      <c r="AGR110" s="24">
        <f t="shared" si="1241"/>
        <v>0</v>
      </c>
      <c r="AGW110" s="24">
        <f t="shared" si="1242"/>
        <v>0</v>
      </c>
      <c r="AGX110" s="24">
        <f t="shared" si="1243"/>
        <v>0</v>
      </c>
      <c r="AGY110" s="24">
        <f t="shared" si="1244"/>
        <v>0</v>
      </c>
      <c r="AHD110" s="24">
        <f t="shared" si="1245"/>
        <v>0</v>
      </c>
      <c r="AHE110" s="24">
        <f t="shared" si="1246"/>
        <v>0</v>
      </c>
      <c r="AHF110" s="24">
        <f t="shared" si="1247"/>
        <v>0</v>
      </c>
      <c r="AHK110" s="24">
        <f t="shared" si="1248"/>
        <v>0</v>
      </c>
      <c r="AHL110" s="24">
        <f t="shared" si="1249"/>
        <v>0</v>
      </c>
      <c r="AHM110" s="24">
        <f t="shared" si="1250"/>
        <v>0</v>
      </c>
      <c r="AHR110" s="24">
        <f t="shared" si="1251"/>
        <v>0</v>
      </c>
      <c r="AHS110" s="24">
        <f t="shared" si="1252"/>
        <v>0</v>
      </c>
      <c r="AHT110" s="24">
        <f t="shared" si="1253"/>
        <v>0</v>
      </c>
      <c r="AHY110" s="24">
        <f t="shared" si="1254"/>
        <v>0</v>
      </c>
      <c r="AHZ110" s="24">
        <f t="shared" si="1255"/>
        <v>0</v>
      </c>
      <c r="AIA110" s="24">
        <f t="shared" si="1256"/>
        <v>0</v>
      </c>
      <c r="AIF110" s="24">
        <f t="shared" si="1257"/>
        <v>0</v>
      </c>
      <c r="AIG110" s="24">
        <f t="shared" si="1258"/>
        <v>0</v>
      </c>
      <c r="AIH110" s="24">
        <f t="shared" si="1259"/>
        <v>0</v>
      </c>
      <c r="AIM110" s="24">
        <f t="shared" si="1260"/>
        <v>0</v>
      </c>
      <c r="AIN110" s="24">
        <f t="shared" si="1261"/>
        <v>0</v>
      </c>
      <c r="AIO110" s="24">
        <f t="shared" si="1262"/>
        <v>0</v>
      </c>
      <c r="AIT110" s="24">
        <f t="shared" si="1263"/>
        <v>0</v>
      </c>
      <c r="AIU110" s="24">
        <f t="shared" si="1264"/>
        <v>0</v>
      </c>
      <c r="AIV110" s="24">
        <f t="shared" si="1265"/>
        <v>0</v>
      </c>
      <c r="AJA110" s="24">
        <f t="shared" si="1266"/>
        <v>0</v>
      </c>
      <c r="AJB110" s="24">
        <f t="shared" si="1267"/>
        <v>0</v>
      </c>
      <c r="AJC110" s="24">
        <f t="shared" si="1268"/>
        <v>0</v>
      </c>
      <c r="AJH110" s="24">
        <f t="shared" si="1269"/>
        <v>0</v>
      </c>
      <c r="AJI110" s="24">
        <f t="shared" si="1270"/>
        <v>0</v>
      </c>
      <c r="AJJ110" s="24">
        <f t="shared" si="1271"/>
        <v>0</v>
      </c>
      <c r="AJO110" s="24">
        <f t="shared" si="1272"/>
        <v>0</v>
      </c>
      <c r="AJP110" s="24">
        <f t="shared" si="1273"/>
        <v>0</v>
      </c>
      <c r="AJQ110" s="24">
        <f t="shared" si="1274"/>
        <v>0</v>
      </c>
      <c r="AJV110" s="24">
        <f t="shared" si="1275"/>
        <v>0</v>
      </c>
      <c r="AJW110" s="24">
        <f t="shared" si="1276"/>
        <v>0</v>
      </c>
      <c r="AJX110" s="24">
        <f t="shared" si="1277"/>
        <v>0</v>
      </c>
      <c r="AKC110" s="24">
        <f t="shared" si="1278"/>
        <v>0</v>
      </c>
      <c r="AKD110" s="24">
        <f t="shared" si="1279"/>
        <v>0</v>
      </c>
      <c r="AKE110" s="24">
        <f t="shared" si="1280"/>
        <v>0</v>
      </c>
      <c r="AKJ110" s="24">
        <f t="shared" si="1281"/>
        <v>0</v>
      </c>
      <c r="AKK110" s="24">
        <f t="shared" si="1282"/>
        <v>0</v>
      </c>
      <c r="AKL110" s="24">
        <f t="shared" si="1283"/>
        <v>0</v>
      </c>
      <c r="AKQ110" s="24">
        <f t="shared" si="1284"/>
        <v>0</v>
      </c>
      <c r="AKR110" s="24">
        <f t="shared" si="1285"/>
        <v>0</v>
      </c>
      <c r="AKS110" s="24">
        <f t="shared" si="1286"/>
        <v>0</v>
      </c>
      <c r="AKX110" s="24">
        <f t="shared" si="1287"/>
        <v>0</v>
      </c>
      <c r="AKY110" s="24">
        <f t="shared" si="1288"/>
        <v>0</v>
      </c>
      <c r="AKZ110" s="24">
        <f t="shared" si="1289"/>
        <v>0</v>
      </c>
      <c r="ALE110" s="24">
        <f t="shared" si="1290"/>
        <v>0</v>
      </c>
      <c r="ALF110" s="24">
        <f t="shared" si="1291"/>
        <v>0</v>
      </c>
      <c r="ALG110" s="24">
        <f t="shared" si="1292"/>
        <v>0</v>
      </c>
      <c r="ALL110" s="24">
        <f t="shared" si="1293"/>
        <v>0</v>
      </c>
      <c r="ALM110" s="24">
        <f t="shared" si="1294"/>
        <v>0</v>
      </c>
      <c r="ALN110" s="24">
        <f t="shared" si="1295"/>
        <v>0</v>
      </c>
      <c r="ALS110" s="24">
        <f t="shared" si="1296"/>
        <v>0</v>
      </c>
      <c r="ALT110" s="24">
        <f t="shared" si="1297"/>
        <v>0</v>
      </c>
      <c r="ALU110" s="24">
        <f t="shared" si="1298"/>
        <v>0</v>
      </c>
      <c r="ALZ110" s="24">
        <f t="shared" si="1299"/>
        <v>0</v>
      </c>
      <c r="AMA110" s="24">
        <f t="shared" si="1300"/>
        <v>0</v>
      </c>
      <c r="AMB110" s="24">
        <f t="shared" si="1301"/>
        <v>0</v>
      </c>
      <c r="AMG110" s="24">
        <f t="shared" si="1302"/>
        <v>0</v>
      </c>
      <c r="AMH110" s="24">
        <f t="shared" si="1303"/>
        <v>0</v>
      </c>
      <c r="AMI110" s="24">
        <f t="shared" si="1304"/>
        <v>0</v>
      </c>
      <c r="AMN110" s="24">
        <f t="shared" si="1305"/>
        <v>0</v>
      </c>
      <c r="AMO110" s="24">
        <f t="shared" si="1306"/>
        <v>0</v>
      </c>
      <c r="AMP110" s="24">
        <f t="shared" si="1307"/>
        <v>0</v>
      </c>
      <c r="AMU110" s="24">
        <f t="shared" si="1308"/>
        <v>0</v>
      </c>
      <c r="AMV110" s="24">
        <f t="shared" si="1309"/>
        <v>0</v>
      </c>
      <c r="AMW110" s="24">
        <f t="shared" si="1310"/>
        <v>0</v>
      </c>
      <c r="ANB110" s="24">
        <f t="shared" si="1311"/>
        <v>0</v>
      </c>
      <c r="ANC110" s="24">
        <f t="shared" si="1312"/>
        <v>0</v>
      </c>
      <c r="AND110" s="24">
        <f t="shared" si="1313"/>
        <v>0</v>
      </c>
      <c r="ANI110" s="24">
        <f t="shared" si="1314"/>
        <v>0</v>
      </c>
      <c r="ANJ110" s="24">
        <f t="shared" si="1315"/>
        <v>0</v>
      </c>
      <c r="ANK110" s="24">
        <f t="shared" si="1316"/>
        <v>0</v>
      </c>
      <c r="ANP110" s="24">
        <f t="shared" si="1317"/>
        <v>0</v>
      </c>
      <c r="ANQ110" s="24">
        <f t="shared" si="1318"/>
        <v>0</v>
      </c>
      <c r="ANR110" s="24">
        <f t="shared" si="1319"/>
        <v>0</v>
      </c>
      <c r="ANW110" s="24">
        <f t="shared" si="1320"/>
        <v>0</v>
      </c>
      <c r="ANX110" s="24">
        <f t="shared" si="1321"/>
        <v>0</v>
      </c>
      <c r="ANY110" s="24">
        <f t="shared" si="1322"/>
        <v>0</v>
      </c>
      <c r="AOD110" s="24">
        <f t="shared" si="1323"/>
        <v>0</v>
      </c>
      <c r="AOE110" s="24">
        <f t="shared" si="1324"/>
        <v>0</v>
      </c>
      <c r="AOF110" s="24">
        <f t="shared" si="1325"/>
        <v>0</v>
      </c>
      <c r="AOK110" s="24">
        <f t="shared" si="1326"/>
        <v>0</v>
      </c>
      <c r="AOL110" s="24">
        <f t="shared" si="1327"/>
        <v>0</v>
      </c>
      <c r="AOM110" s="24">
        <f t="shared" si="1328"/>
        <v>0</v>
      </c>
      <c r="AOR110" s="24">
        <f t="shared" si="1329"/>
        <v>0</v>
      </c>
      <c r="AOS110" s="24">
        <f t="shared" si="1330"/>
        <v>0</v>
      </c>
      <c r="AOT110" s="24">
        <f t="shared" si="1331"/>
        <v>0</v>
      </c>
      <c r="AOY110" s="24">
        <f t="shared" si="1332"/>
        <v>0</v>
      </c>
      <c r="AOZ110" s="24">
        <f t="shared" si="1333"/>
        <v>0</v>
      </c>
      <c r="APA110" s="24">
        <f t="shared" si="1334"/>
        <v>0</v>
      </c>
      <c r="APF110" s="24">
        <f t="shared" si="1335"/>
        <v>0</v>
      </c>
      <c r="APG110" s="24">
        <f t="shared" si="1336"/>
        <v>0</v>
      </c>
      <c r="APH110" s="24">
        <f t="shared" si="1337"/>
        <v>0</v>
      </c>
      <c r="APM110" s="24">
        <f t="shared" si="1338"/>
        <v>0</v>
      </c>
      <c r="APN110" s="24">
        <f t="shared" si="1339"/>
        <v>0</v>
      </c>
      <c r="APO110" s="24">
        <f t="shared" si="1340"/>
        <v>0</v>
      </c>
      <c r="APT110" s="24">
        <f t="shared" si="1341"/>
        <v>0</v>
      </c>
      <c r="APU110" s="24">
        <f t="shared" si="1342"/>
        <v>0</v>
      </c>
      <c r="APV110" s="24">
        <f t="shared" si="1343"/>
        <v>0</v>
      </c>
      <c r="AQA110" s="24">
        <f t="shared" si="1344"/>
        <v>0</v>
      </c>
      <c r="AQB110" s="24">
        <f t="shared" si="1345"/>
        <v>0</v>
      </c>
      <c r="AQC110" s="24">
        <f t="shared" si="1346"/>
        <v>0</v>
      </c>
      <c r="AQH110" s="24">
        <f t="shared" si="1347"/>
        <v>0</v>
      </c>
      <c r="AQI110" s="24">
        <f t="shared" si="1348"/>
        <v>0</v>
      </c>
      <c r="AQJ110" s="24">
        <f t="shared" si="1349"/>
        <v>0</v>
      </c>
      <c r="AQO110" s="24">
        <f t="shared" si="1350"/>
        <v>0</v>
      </c>
      <c r="AQP110" s="24">
        <f t="shared" si="1351"/>
        <v>0</v>
      </c>
      <c r="AQQ110" s="24">
        <f t="shared" si="1352"/>
        <v>0</v>
      </c>
      <c r="AQV110" s="24">
        <f t="shared" si="1353"/>
        <v>0</v>
      </c>
      <c r="AQW110" s="24">
        <f t="shared" si="1354"/>
        <v>0</v>
      </c>
      <c r="AQX110" s="24">
        <f t="shared" si="1355"/>
        <v>0</v>
      </c>
      <c r="ARC110" s="24">
        <f t="shared" si="1356"/>
        <v>0</v>
      </c>
      <c r="ARD110" s="24">
        <f t="shared" si="1357"/>
        <v>0</v>
      </c>
      <c r="ARE110" s="24">
        <f t="shared" si="1358"/>
        <v>0</v>
      </c>
      <c r="ARJ110" s="24">
        <f t="shared" si="1359"/>
        <v>0</v>
      </c>
      <c r="ARK110" s="24">
        <f t="shared" si="1360"/>
        <v>0</v>
      </c>
      <c r="ARL110" s="24">
        <f t="shared" si="1361"/>
        <v>0</v>
      </c>
      <c r="ARQ110" s="24">
        <f t="shared" si="1362"/>
        <v>0</v>
      </c>
      <c r="ARR110" s="24">
        <f t="shared" si="1363"/>
        <v>0</v>
      </c>
      <c r="ARS110" s="24">
        <f t="shared" si="1364"/>
        <v>0</v>
      </c>
      <c r="ARX110" s="24">
        <f t="shared" si="1365"/>
        <v>0</v>
      </c>
      <c r="ARY110" s="24">
        <f t="shared" si="1366"/>
        <v>0</v>
      </c>
      <c r="ARZ110" s="24">
        <f t="shared" si="1367"/>
        <v>0</v>
      </c>
      <c r="ASE110" s="24">
        <f t="shared" si="1368"/>
        <v>0</v>
      </c>
      <c r="ASF110" s="24">
        <f t="shared" si="1369"/>
        <v>0</v>
      </c>
      <c r="ASG110" s="24">
        <f t="shared" si="1370"/>
        <v>0</v>
      </c>
      <c r="ASL110" s="24">
        <f t="shared" si="1371"/>
        <v>0</v>
      </c>
      <c r="ASM110" s="24">
        <f t="shared" si="1372"/>
        <v>0</v>
      </c>
      <c r="ASN110" s="24">
        <f t="shared" si="1373"/>
        <v>0</v>
      </c>
      <c r="ASS110" s="24">
        <f t="shared" si="1374"/>
        <v>0</v>
      </c>
      <c r="AST110" s="24">
        <f t="shared" si="1375"/>
        <v>0</v>
      </c>
      <c r="ASU110" s="24">
        <f t="shared" si="1376"/>
        <v>0</v>
      </c>
      <c r="ASZ110" s="24">
        <f t="shared" si="1377"/>
        <v>0</v>
      </c>
      <c r="ATA110" s="24">
        <f t="shared" si="1378"/>
        <v>0</v>
      </c>
      <c r="ATB110" s="24">
        <f t="shared" si="1379"/>
        <v>0</v>
      </c>
      <c r="ATG110" s="24">
        <f t="shared" si="1380"/>
        <v>0</v>
      </c>
      <c r="ATH110" s="24">
        <f t="shared" si="1381"/>
        <v>0</v>
      </c>
      <c r="ATI110" s="24">
        <f t="shared" si="1382"/>
        <v>0</v>
      </c>
      <c r="ATN110" s="24">
        <f t="shared" si="1383"/>
        <v>0</v>
      </c>
      <c r="ATO110" s="24">
        <f t="shared" si="1384"/>
        <v>0</v>
      </c>
      <c r="ATP110" s="24">
        <f t="shared" si="1385"/>
        <v>0</v>
      </c>
      <c r="ATU110" s="24">
        <f t="shared" si="1386"/>
        <v>0</v>
      </c>
      <c r="ATV110" s="24">
        <f t="shared" si="1387"/>
        <v>0</v>
      </c>
      <c r="ATW110" s="24">
        <f t="shared" si="1388"/>
        <v>0</v>
      </c>
      <c r="AUB110" s="24">
        <f t="shared" si="1389"/>
        <v>0</v>
      </c>
      <c r="AUC110" s="24">
        <f t="shared" si="1390"/>
        <v>0</v>
      </c>
      <c r="AUD110" s="24">
        <f t="shared" si="1391"/>
        <v>0</v>
      </c>
      <c r="AUI110" s="24">
        <f t="shared" si="1392"/>
        <v>0</v>
      </c>
      <c r="AUJ110" s="24">
        <f t="shared" si="1393"/>
        <v>0</v>
      </c>
      <c r="AUK110" s="24">
        <f t="shared" si="1394"/>
        <v>0</v>
      </c>
      <c r="AUP110" s="24">
        <f t="shared" si="1395"/>
        <v>0</v>
      </c>
      <c r="AUQ110" s="24">
        <f t="shared" si="1396"/>
        <v>0</v>
      </c>
      <c r="AUR110" s="24">
        <f t="shared" si="1397"/>
        <v>0</v>
      </c>
      <c r="AUW110" s="24">
        <f t="shared" si="1398"/>
        <v>0</v>
      </c>
      <c r="AUX110" s="24">
        <f t="shared" si="1399"/>
        <v>0</v>
      </c>
      <c r="AUY110" s="24">
        <f t="shared" si="1400"/>
        <v>0</v>
      </c>
      <c r="AVD110" s="24">
        <f t="shared" si="1401"/>
        <v>0</v>
      </c>
      <c r="AVE110" s="24">
        <f t="shared" si="1402"/>
        <v>0</v>
      </c>
      <c r="AVF110" s="24">
        <f t="shared" si="1403"/>
        <v>0</v>
      </c>
      <c r="AVK110" s="24">
        <f t="shared" si="1404"/>
        <v>0</v>
      </c>
      <c r="AVL110" s="24">
        <f t="shared" si="1405"/>
        <v>0</v>
      </c>
      <c r="AVM110" s="24">
        <f t="shared" si="1406"/>
        <v>0</v>
      </c>
      <c r="AVR110" s="24">
        <f t="shared" si="1407"/>
        <v>0</v>
      </c>
      <c r="AVS110" s="24">
        <f t="shared" si="1408"/>
        <v>0</v>
      </c>
      <c r="AVT110" s="24">
        <f t="shared" si="1409"/>
        <v>0</v>
      </c>
      <c r="AVY110" s="24">
        <f t="shared" si="1410"/>
        <v>0</v>
      </c>
      <c r="AVZ110" s="24">
        <f t="shared" si="1411"/>
        <v>0</v>
      </c>
      <c r="AWA110" s="24">
        <f t="shared" si="1412"/>
        <v>0</v>
      </c>
      <c r="AWF110" s="24">
        <f t="shared" si="1413"/>
        <v>0</v>
      </c>
      <c r="AWG110" s="24">
        <f t="shared" si="1414"/>
        <v>0</v>
      </c>
      <c r="AWH110" s="24">
        <f t="shared" si="1415"/>
        <v>0</v>
      </c>
      <c r="AWM110" s="24">
        <f t="shared" si="1416"/>
        <v>0</v>
      </c>
      <c r="AWN110" s="24">
        <f t="shared" si="1417"/>
        <v>0</v>
      </c>
      <c r="AWO110" s="24">
        <f t="shared" si="1418"/>
        <v>0</v>
      </c>
      <c r="AWT110" s="24">
        <f t="shared" si="1419"/>
        <v>0</v>
      </c>
      <c r="AWU110" s="24">
        <f t="shared" si="1420"/>
        <v>0</v>
      </c>
      <c r="AWV110" s="24">
        <f t="shared" si="1421"/>
        <v>0</v>
      </c>
      <c r="AXA110" s="24">
        <f t="shared" si="1422"/>
        <v>0</v>
      </c>
      <c r="AXB110" s="24">
        <f t="shared" si="1423"/>
        <v>0</v>
      </c>
      <c r="AXC110" s="24">
        <f t="shared" si="1424"/>
        <v>0</v>
      </c>
      <c r="AXH110" s="24">
        <f t="shared" si="1425"/>
        <v>0</v>
      </c>
      <c r="AXI110" s="24">
        <f t="shared" si="1426"/>
        <v>0</v>
      </c>
      <c r="AXJ110" s="24">
        <f t="shared" si="1427"/>
        <v>0</v>
      </c>
      <c r="AXO110" s="24">
        <f t="shared" si="1428"/>
        <v>0</v>
      </c>
      <c r="AXP110" s="24">
        <f t="shared" si="1429"/>
        <v>0</v>
      </c>
      <c r="AXQ110" s="24">
        <f t="shared" si="1430"/>
        <v>0</v>
      </c>
      <c r="AXV110" s="24">
        <f t="shared" si="1431"/>
        <v>0</v>
      </c>
      <c r="AXW110" s="24">
        <f t="shared" si="1432"/>
        <v>0</v>
      </c>
      <c r="AXX110" s="24">
        <f t="shared" si="1433"/>
        <v>0</v>
      </c>
      <c r="AYC110" s="24">
        <f t="shared" si="1434"/>
        <v>0</v>
      </c>
      <c r="AYD110" s="24">
        <f t="shared" si="1435"/>
        <v>0</v>
      </c>
      <c r="AYE110" s="24">
        <f t="shared" si="1436"/>
        <v>0</v>
      </c>
      <c r="AYJ110" s="24">
        <f t="shared" si="1437"/>
        <v>0</v>
      </c>
      <c r="AYK110" s="24">
        <f t="shared" si="1438"/>
        <v>0</v>
      </c>
      <c r="AYL110" s="24">
        <f t="shared" si="1439"/>
        <v>0</v>
      </c>
      <c r="AYQ110" s="24">
        <f t="shared" si="1440"/>
        <v>0</v>
      </c>
      <c r="AYR110" s="24">
        <f t="shared" si="1441"/>
        <v>0</v>
      </c>
      <c r="AYS110" s="24">
        <f t="shared" si="1442"/>
        <v>0</v>
      </c>
      <c r="AYX110" s="24">
        <f t="shared" si="1443"/>
        <v>0</v>
      </c>
      <c r="AYY110" s="24">
        <f t="shared" si="1444"/>
        <v>0</v>
      </c>
      <c r="AYZ110" s="24">
        <f t="shared" si="1445"/>
        <v>0</v>
      </c>
      <c r="AZE110" s="24">
        <f t="shared" si="1446"/>
        <v>0</v>
      </c>
      <c r="AZF110" s="24">
        <f t="shared" si="1447"/>
        <v>0</v>
      </c>
      <c r="AZG110" s="24">
        <f t="shared" si="1448"/>
        <v>0</v>
      </c>
      <c r="AZL110" s="24">
        <f t="shared" si="1449"/>
        <v>0</v>
      </c>
      <c r="AZM110" s="24">
        <f t="shared" si="1450"/>
        <v>0</v>
      </c>
      <c r="AZN110" s="24">
        <f t="shared" si="1451"/>
        <v>0</v>
      </c>
      <c r="AZS110" s="24">
        <f t="shared" si="1452"/>
        <v>0</v>
      </c>
      <c r="AZT110" s="24">
        <f t="shared" si="1453"/>
        <v>0</v>
      </c>
      <c r="AZU110" s="24">
        <f t="shared" si="1454"/>
        <v>0</v>
      </c>
      <c r="AZZ110" s="24">
        <f t="shared" si="1455"/>
        <v>0</v>
      </c>
      <c r="BAA110" s="24">
        <f t="shared" si="1456"/>
        <v>0</v>
      </c>
      <c r="BAB110" s="24">
        <f t="shared" si="1457"/>
        <v>0</v>
      </c>
      <c r="BAG110" s="24">
        <f t="shared" si="1458"/>
        <v>0</v>
      </c>
      <c r="BAH110" s="24">
        <f t="shared" si="1459"/>
        <v>0</v>
      </c>
      <c r="BAI110" s="24">
        <f t="shared" si="1460"/>
        <v>0</v>
      </c>
      <c r="BAN110" s="24">
        <f t="shared" si="1461"/>
        <v>0</v>
      </c>
      <c r="BAO110" s="24">
        <f t="shared" si="1462"/>
        <v>0</v>
      </c>
      <c r="BAP110" s="24">
        <f t="shared" si="1463"/>
        <v>0</v>
      </c>
      <c r="BAU110" s="24">
        <f t="shared" si="1464"/>
        <v>0</v>
      </c>
      <c r="BAV110" s="24">
        <f t="shared" si="1465"/>
        <v>0</v>
      </c>
      <c r="BAW110" s="24">
        <f t="shared" si="1466"/>
        <v>0</v>
      </c>
      <c r="BBB110" s="24">
        <f t="shared" si="1467"/>
        <v>0</v>
      </c>
      <c r="BBC110" s="24">
        <f t="shared" si="1468"/>
        <v>0</v>
      </c>
      <c r="BBD110" s="24">
        <f t="shared" si="1469"/>
        <v>0</v>
      </c>
      <c r="BBI110" s="24">
        <f t="shared" si="1470"/>
        <v>0</v>
      </c>
      <c r="BBJ110" s="24">
        <f t="shared" si="1471"/>
        <v>0</v>
      </c>
      <c r="BBK110" s="24">
        <f t="shared" si="1472"/>
        <v>0</v>
      </c>
      <c r="BBP110" s="24">
        <f t="shared" si="1473"/>
        <v>0</v>
      </c>
      <c r="BBQ110" s="24">
        <f t="shared" si="1474"/>
        <v>0</v>
      </c>
      <c r="BBR110" s="24">
        <f t="shared" si="1475"/>
        <v>0</v>
      </c>
      <c r="BBW110" s="24">
        <f t="shared" si="1476"/>
        <v>0</v>
      </c>
      <c r="BBX110" s="24">
        <f t="shared" si="1477"/>
        <v>0</v>
      </c>
      <c r="BBY110" s="24">
        <f t="shared" si="1478"/>
        <v>0</v>
      </c>
      <c r="BCD110" s="24">
        <f t="shared" si="1479"/>
        <v>0</v>
      </c>
      <c r="BCE110" s="24">
        <f t="shared" si="1480"/>
        <v>0</v>
      </c>
      <c r="BCF110" s="24">
        <f t="shared" si="1481"/>
        <v>0</v>
      </c>
      <c r="BCK110" s="24">
        <f t="shared" si="1482"/>
        <v>0</v>
      </c>
      <c r="BCL110" s="24">
        <f t="shared" si="1483"/>
        <v>0</v>
      </c>
      <c r="BCM110" s="24">
        <f t="shared" si="1484"/>
        <v>0</v>
      </c>
      <c r="BCR110" s="24">
        <f t="shared" si="1485"/>
        <v>0</v>
      </c>
      <c r="BCS110" s="24">
        <f t="shared" si="1486"/>
        <v>0</v>
      </c>
      <c r="BCT110" s="24">
        <f t="shared" si="1487"/>
        <v>0</v>
      </c>
      <c r="BCY110" s="24">
        <f t="shared" si="1488"/>
        <v>0</v>
      </c>
      <c r="BCZ110" s="24">
        <f t="shared" si="1489"/>
        <v>0</v>
      </c>
      <c r="BDA110" s="24">
        <f t="shared" si="1490"/>
        <v>0</v>
      </c>
      <c r="BDF110" s="24">
        <f t="shared" si="1491"/>
        <v>0</v>
      </c>
      <c r="BDG110" s="24">
        <f t="shared" si="1492"/>
        <v>0</v>
      </c>
      <c r="BDH110" s="24">
        <f t="shared" si="1493"/>
        <v>0</v>
      </c>
      <c r="BDM110" s="24">
        <f t="shared" si="1494"/>
        <v>0</v>
      </c>
      <c r="BDN110" s="24">
        <f t="shared" si="1495"/>
        <v>0</v>
      </c>
      <c r="BDO110" s="24">
        <f t="shared" si="1496"/>
        <v>0</v>
      </c>
      <c r="BDT110" s="24">
        <f t="shared" si="1497"/>
        <v>0</v>
      </c>
      <c r="BDU110" s="24">
        <f t="shared" si="1498"/>
        <v>0</v>
      </c>
      <c r="BDV110" s="24">
        <f t="shared" si="1499"/>
        <v>0</v>
      </c>
      <c r="BEA110" s="24">
        <f t="shared" si="1500"/>
        <v>0</v>
      </c>
      <c r="BEB110" s="24">
        <f t="shared" si="1501"/>
        <v>0</v>
      </c>
      <c r="BEC110" s="24">
        <f t="shared" si="1502"/>
        <v>0</v>
      </c>
      <c r="BEH110" s="24">
        <f t="shared" si="1503"/>
        <v>0</v>
      </c>
      <c r="BEI110" s="24">
        <f t="shared" si="1504"/>
        <v>0</v>
      </c>
      <c r="BEJ110" s="24">
        <f t="shared" si="1505"/>
        <v>0</v>
      </c>
      <c r="BEO110" s="24">
        <f t="shared" si="1506"/>
        <v>0</v>
      </c>
      <c r="BEP110" s="24">
        <f t="shared" si="1507"/>
        <v>0</v>
      </c>
      <c r="BEQ110" s="24">
        <f t="shared" si="1508"/>
        <v>0</v>
      </c>
      <c r="BEV110" s="24">
        <f t="shared" si="1509"/>
        <v>0</v>
      </c>
      <c r="BEW110" s="24">
        <f t="shared" si="1510"/>
        <v>0</v>
      </c>
      <c r="BEX110" s="24">
        <f t="shared" si="1511"/>
        <v>0</v>
      </c>
      <c r="BFC110" s="24">
        <f t="shared" si="1512"/>
        <v>0</v>
      </c>
      <c r="BFD110" s="24">
        <f t="shared" si="1513"/>
        <v>0</v>
      </c>
      <c r="BFE110" s="24">
        <f t="shared" si="1514"/>
        <v>0</v>
      </c>
      <c r="BFJ110" s="24">
        <f t="shared" si="1515"/>
        <v>0</v>
      </c>
      <c r="BFK110" s="24">
        <f t="shared" si="1516"/>
        <v>0</v>
      </c>
      <c r="BFL110" s="24">
        <f t="shared" si="1517"/>
        <v>0</v>
      </c>
      <c r="BFQ110" s="24">
        <f t="shared" si="1518"/>
        <v>0</v>
      </c>
      <c r="BFR110" s="24">
        <f t="shared" si="1519"/>
        <v>0</v>
      </c>
      <c r="BFS110" s="24">
        <f t="shared" si="1520"/>
        <v>0</v>
      </c>
      <c r="BFX110" s="24">
        <f t="shared" si="1521"/>
        <v>0</v>
      </c>
      <c r="BFY110" s="24">
        <f t="shared" si="1522"/>
        <v>0</v>
      </c>
      <c r="BFZ110" s="24">
        <f t="shared" si="1523"/>
        <v>0</v>
      </c>
      <c r="BGE110" s="24">
        <f t="shared" si="1524"/>
        <v>0</v>
      </c>
      <c r="BGF110" s="24">
        <f t="shared" si="1525"/>
        <v>0</v>
      </c>
      <c r="BGG110" s="24">
        <f t="shared" si="1526"/>
        <v>0</v>
      </c>
      <c r="BGL110" s="24">
        <f t="shared" si="1527"/>
        <v>0</v>
      </c>
      <c r="BGM110" s="24">
        <f t="shared" si="1528"/>
        <v>0</v>
      </c>
      <c r="BGN110" s="24">
        <f t="shared" si="1529"/>
        <v>0</v>
      </c>
      <c r="BGS110" s="24">
        <f t="shared" si="1530"/>
        <v>0</v>
      </c>
      <c r="BGT110" s="24">
        <f t="shared" si="1531"/>
        <v>0</v>
      </c>
      <c r="BGU110" s="24">
        <f t="shared" si="1532"/>
        <v>0</v>
      </c>
      <c r="BGZ110" s="24">
        <f t="shared" si="1533"/>
        <v>0</v>
      </c>
      <c r="BHA110" s="24">
        <f t="shared" si="1534"/>
        <v>0</v>
      </c>
      <c r="BHB110" s="24">
        <f t="shared" si="1535"/>
        <v>0</v>
      </c>
      <c r="BHG110" s="24">
        <f t="shared" si="1536"/>
        <v>0</v>
      </c>
      <c r="BHH110" s="24">
        <f t="shared" si="1537"/>
        <v>0</v>
      </c>
      <c r="BHI110" s="24">
        <f t="shared" si="1538"/>
        <v>0</v>
      </c>
      <c r="BHN110" s="24">
        <f t="shared" si="1539"/>
        <v>0</v>
      </c>
      <c r="BHO110" s="24">
        <f t="shared" si="1540"/>
        <v>0</v>
      </c>
      <c r="BHP110" s="24">
        <f t="shared" si="1541"/>
        <v>0</v>
      </c>
      <c r="BHU110" s="24">
        <f t="shared" si="1542"/>
        <v>0</v>
      </c>
      <c r="BHV110" s="24">
        <f t="shared" si="1543"/>
        <v>0</v>
      </c>
      <c r="BHW110" s="24">
        <f t="shared" si="1544"/>
        <v>0</v>
      </c>
      <c r="BIB110" s="24">
        <f t="shared" si="1545"/>
        <v>0</v>
      </c>
      <c r="BIC110" s="24">
        <f t="shared" si="1546"/>
        <v>0</v>
      </c>
      <c r="BID110" s="24">
        <f t="shared" si="1547"/>
        <v>0</v>
      </c>
      <c r="BII110" s="24">
        <f t="shared" si="1548"/>
        <v>0</v>
      </c>
      <c r="BIJ110" s="24">
        <f t="shared" si="1549"/>
        <v>0</v>
      </c>
      <c r="BIK110" s="24">
        <f t="shared" si="1550"/>
        <v>0</v>
      </c>
      <c r="BIP110" s="24">
        <f t="shared" si="1551"/>
        <v>0</v>
      </c>
      <c r="BIQ110" s="24">
        <f t="shared" si="1552"/>
        <v>0</v>
      </c>
      <c r="BIR110" s="24">
        <f t="shared" si="1553"/>
        <v>0</v>
      </c>
      <c r="BIW110" s="24">
        <f t="shared" si="1554"/>
        <v>0</v>
      </c>
      <c r="BIX110" s="24">
        <f t="shared" si="1555"/>
        <v>0</v>
      </c>
      <c r="BIY110" s="24">
        <f t="shared" si="1556"/>
        <v>0</v>
      </c>
      <c r="BJD110" s="24">
        <f t="shared" si="1557"/>
        <v>0</v>
      </c>
      <c r="BJE110" s="24">
        <f t="shared" si="1558"/>
        <v>0</v>
      </c>
      <c r="BJF110" s="24">
        <f t="shared" si="1559"/>
        <v>0</v>
      </c>
      <c r="BJK110" s="24">
        <f t="shared" si="1560"/>
        <v>0</v>
      </c>
      <c r="BJL110" s="24">
        <f t="shared" si="1561"/>
        <v>0</v>
      </c>
      <c r="BJM110" s="24">
        <f t="shared" si="1562"/>
        <v>0</v>
      </c>
      <c r="BJR110" s="24">
        <f t="shared" si="1563"/>
        <v>0</v>
      </c>
      <c r="BJS110" s="24">
        <f t="shared" si="1564"/>
        <v>0</v>
      </c>
      <c r="BJT110" s="24">
        <f t="shared" si="1565"/>
        <v>0</v>
      </c>
      <c r="BJY110" s="24">
        <f t="shared" si="1566"/>
        <v>0</v>
      </c>
      <c r="BJZ110" s="24">
        <f t="shared" si="1567"/>
        <v>0</v>
      </c>
      <c r="BKA110" s="24">
        <f t="shared" si="1568"/>
        <v>0</v>
      </c>
      <c r="BKF110" s="24">
        <f t="shared" si="1569"/>
        <v>0</v>
      </c>
      <c r="BKG110" s="24">
        <f t="shared" si="1570"/>
        <v>0</v>
      </c>
      <c r="BKH110" s="24">
        <f t="shared" si="1571"/>
        <v>0</v>
      </c>
      <c r="BKM110" s="24">
        <f t="shared" si="1572"/>
        <v>0</v>
      </c>
      <c r="BKN110" s="24">
        <f t="shared" si="1573"/>
        <v>0</v>
      </c>
      <c r="BKO110" s="24">
        <f t="shared" si="1574"/>
        <v>0</v>
      </c>
      <c r="BKT110" s="24">
        <f t="shared" si="1575"/>
        <v>0</v>
      </c>
      <c r="BKU110" s="24">
        <f t="shared" si="1576"/>
        <v>0</v>
      </c>
      <c r="BKV110" s="24">
        <f t="shared" si="1577"/>
        <v>0</v>
      </c>
      <c r="BLA110" s="24">
        <f t="shared" si="1578"/>
        <v>0</v>
      </c>
      <c r="BLB110" s="24">
        <f t="shared" si="1579"/>
        <v>0</v>
      </c>
      <c r="BLC110" s="24">
        <f t="shared" si="1580"/>
        <v>0</v>
      </c>
      <c r="BLH110" s="24">
        <f t="shared" si="1581"/>
        <v>0</v>
      </c>
      <c r="BLI110" s="24">
        <f t="shared" si="1582"/>
        <v>0</v>
      </c>
      <c r="BLJ110" s="24">
        <f t="shared" si="1583"/>
        <v>0</v>
      </c>
      <c r="BLO110" s="24">
        <f t="shared" si="1584"/>
        <v>0</v>
      </c>
      <c r="BLP110" s="24">
        <f t="shared" si="1585"/>
        <v>0</v>
      </c>
      <c r="BLQ110" s="24">
        <f t="shared" si="1586"/>
        <v>0</v>
      </c>
      <c r="BLV110" s="24">
        <f t="shared" si="1587"/>
        <v>0</v>
      </c>
      <c r="BLW110" s="24">
        <f t="shared" si="1588"/>
        <v>0</v>
      </c>
      <c r="BLX110" s="24">
        <f t="shared" si="1589"/>
        <v>0</v>
      </c>
      <c r="BMC110" s="24">
        <f t="shared" si="1590"/>
        <v>0</v>
      </c>
      <c r="BMD110" s="24">
        <f t="shared" si="1591"/>
        <v>0</v>
      </c>
      <c r="BME110" s="24">
        <f t="shared" si="1592"/>
        <v>0</v>
      </c>
      <c r="BMJ110" s="24">
        <f t="shared" si="1593"/>
        <v>0</v>
      </c>
      <c r="BMK110" s="24">
        <f t="shared" si="1594"/>
        <v>0</v>
      </c>
      <c r="BML110" s="24">
        <f t="shared" si="1595"/>
        <v>0</v>
      </c>
      <c r="BMQ110" s="24">
        <f t="shared" si="1596"/>
        <v>0</v>
      </c>
      <c r="BMR110" s="24">
        <f t="shared" si="1597"/>
        <v>0</v>
      </c>
      <c r="BMS110" s="24">
        <f t="shared" si="1598"/>
        <v>0</v>
      </c>
      <c r="BMX110" s="24">
        <f t="shared" si="1599"/>
        <v>0</v>
      </c>
      <c r="BMY110" s="24">
        <f t="shared" si="1600"/>
        <v>0</v>
      </c>
      <c r="BMZ110" s="24">
        <f t="shared" si="1601"/>
        <v>0</v>
      </c>
      <c r="BNE110" s="24">
        <f t="shared" si="1602"/>
        <v>0</v>
      </c>
      <c r="BNF110" s="24">
        <f t="shared" si="1603"/>
        <v>0</v>
      </c>
      <c r="BNG110" s="24">
        <f t="shared" si="1604"/>
        <v>0</v>
      </c>
      <c r="BNL110" s="24">
        <f t="shared" si="1605"/>
        <v>0</v>
      </c>
      <c r="BNM110" s="24">
        <f t="shared" si="1606"/>
        <v>0</v>
      </c>
      <c r="BNN110" s="24">
        <f t="shared" si="1607"/>
        <v>0</v>
      </c>
      <c r="BNS110" s="24">
        <f t="shared" si="1608"/>
        <v>0</v>
      </c>
      <c r="BNT110" s="24">
        <f t="shared" si="1609"/>
        <v>0</v>
      </c>
      <c r="BNU110" s="24">
        <f t="shared" si="1610"/>
        <v>0</v>
      </c>
      <c r="BNZ110" s="24">
        <f t="shared" si="1611"/>
        <v>0</v>
      </c>
      <c r="BOA110" s="24">
        <f t="shared" si="1612"/>
        <v>0</v>
      </c>
      <c r="BOB110" s="24">
        <f t="shared" si="1613"/>
        <v>0</v>
      </c>
      <c r="BOG110" s="24">
        <f t="shared" si="1614"/>
        <v>0</v>
      </c>
      <c r="BOH110" s="24">
        <f t="shared" si="1615"/>
        <v>0</v>
      </c>
      <c r="BOI110" s="24">
        <f t="shared" si="1616"/>
        <v>0</v>
      </c>
      <c r="BON110" s="24">
        <f t="shared" si="1617"/>
        <v>0</v>
      </c>
      <c r="BOO110" s="24">
        <f t="shared" si="1618"/>
        <v>0</v>
      </c>
      <c r="BOP110" s="24">
        <f t="shared" si="1619"/>
        <v>0</v>
      </c>
      <c r="BOU110" s="24">
        <f t="shared" si="1620"/>
        <v>0</v>
      </c>
      <c r="BOV110" s="24">
        <f t="shared" si="1621"/>
        <v>0</v>
      </c>
      <c r="BOW110" s="24">
        <f t="shared" si="1622"/>
        <v>0</v>
      </c>
      <c r="BPB110" s="24">
        <f t="shared" si="1623"/>
        <v>0</v>
      </c>
      <c r="BPC110" s="24">
        <f t="shared" si="1624"/>
        <v>0</v>
      </c>
      <c r="BPD110" s="24">
        <f t="shared" si="1625"/>
        <v>0</v>
      </c>
      <c r="BPI110" s="24">
        <f t="shared" si="1626"/>
        <v>0</v>
      </c>
      <c r="BPJ110" s="24">
        <f t="shared" si="1627"/>
        <v>0</v>
      </c>
      <c r="BPK110" s="24">
        <f t="shared" si="1628"/>
        <v>0</v>
      </c>
      <c r="BPP110" s="24">
        <f t="shared" si="1629"/>
        <v>0</v>
      </c>
      <c r="BPQ110" s="24">
        <f t="shared" si="1630"/>
        <v>0</v>
      </c>
      <c r="BPR110" s="24">
        <f t="shared" si="1631"/>
        <v>0</v>
      </c>
      <c r="BPW110" s="24">
        <f t="shared" si="1632"/>
        <v>0</v>
      </c>
      <c r="BPX110" s="24">
        <f t="shared" si="1633"/>
        <v>0</v>
      </c>
      <c r="BPY110" s="24">
        <f t="shared" si="1634"/>
        <v>0</v>
      </c>
      <c r="BQD110" s="24">
        <f t="shared" si="1635"/>
        <v>0</v>
      </c>
      <c r="BQE110" s="24">
        <f t="shared" si="1636"/>
        <v>0</v>
      </c>
      <c r="BQF110" s="24">
        <f t="shared" si="1637"/>
        <v>0</v>
      </c>
      <c r="BQK110" s="24">
        <f t="shared" si="1638"/>
        <v>0</v>
      </c>
      <c r="BQL110" s="24">
        <f t="shared" si="1639"/>
        <v>0</v>
      </c>
      <c r="BQM110" s="24">
        <f t="shared" si="1640"/>
        <v>0</v>
      </c>
      <c r="BQR110" s="24">
        <f t="shared" si="1641"/>
        <v>0</v>
      </c>
      <c r="BQS110" s="24">
        <f t="shared" si="1642"/>
        <v>0</v>
      </c>
      <c r="BQT110" s="24">
        <f t="shared" si="1643"/>
        <v>0</v>
      </c>
      <c r="BQY110" s="24">
        <f t="shared" si="1644"/>
        <v>0</v>
      </c>
      <c r="BQZ110" s="24">
        <f t="shared" si="1645"/>
        <v>0</v>
      </c>
      <c r="BRA110" s="24">
        <f t="shared" si="1646"/>
        <v>0</v>
      </c>
      <c r="BRF110" s="24">
        <f t="shared" si="1647"/>
        <v>0</v>
      </c>
      <c r="BRG110" s="24">
        <f t="shared" si="1648"/>
        <v>0</v>
      </c>
      <c r="BRH110" s="24">
        <f t="shared" si="1649"/>
        <v>0</v>
      </c>
      <c r="BRM110" s="24">
        <f t="shared" si="1650"/>
        <v>0</v>
      </c>
      <c r="BRN110" s="24">
        <f t="shared" si="1651"/>
        <v>0</v>
      </c>
      <c r="BRO110" s="24">
        <f t="shared" si="1652"/>
        <v>0</v>
      </c>
      <c r="BRT110" s="24">
        <f t="shared" si="1653"/>
        <v>0</v>
      </c>
      <c r="BRU110" s="24">
        <f t="shared" si="1654"/>
        <v>0</v>
      </c>
      <c r="BRV110" s="24">
        <f t="shared" si="1655"/>
        <v>0</v>
      </c>
      <c r="BSA110" s="24">
        <f t="shared" si="1656"/>
        <v>0</v>
      </c>
      <c r="BSB110" s="24">
        <f t="shared" si="1657"/>
        <v>0</v>
      </c>
      <c r="BSC110" s="24">
        <f t="shared" si="1658"/>
        <v>0</v>
      </c>
      <c r="BSH110" s="24">
        <f t="shared" si="1659"/>
        <v>0</v>
      </c>
      <c r="BSI110" s="24">
        <f t="shared" si="1660"/>
        <v>0</v>
      </c>
      <c r="BSJ110" s="24">
        <f t="shared" si="1661"/>
        <v>0</v>
      </c>
      <c r="BSO110" s="24">
        <f t="shared" si="1662"/>
        <v>0</v>
      </c>
      <c r="BSP110" s="24">
        <f t="shared" si="1663"/>
        <v>0</v>
      </c>
      <c r="BSQ110" s="24">
        <f t="shared" si="1664"/>
        <v>0</v>
      </c>
      <c r="BSV110" s="24">
        <f t="shared" si="1665"/>
        <v>0</v>
      </c>
      <c r="BSW110" s="24">
        <f t="shared" si="1666"/>
        <v>0</v>
      </c>
      <c r="BSX110" s="24">
        <f t="shared" si="1667"/>
        <v>0</v>
      </c>
      <c r="BTC110" s="24">
        <f t="shared" si="1668"/>
        <v>0</v>
      </c>
      <c r="BTD110" s="24">
        <f t="shared" si="1669"/>
        <v>0</v>
      </c>
      <c r="BTE110" s="24">
        <f t="shared" si="1670"/>
        <v>0</v>
      </c>
      <c r="BTJ110" s="24">
        <f t="shared" si="1671"/>
        <v>0</v>
      </c>
      <c r="BTK110" s="24">
        <f t="shared" si="1672"/>
        <v>0</v>
      </c>
      <c r="BTL110" s="24">
        <f t="shared" si="1673"/>
        <v>0</v>
      </c>
      <c r="BTQ110" s="24">
        <f t="shared" si="1674"/>
        <v>0</v>
      </c>
      <c r="BTR110" s="24">
        <f t="shared" si="1675"/>
        <v>0</v>
      </c>
      <c r="BTS110" s="24">
        <f t="shared" si="1676"/>
        <v>0</v>
      </c>
      <c r="BTX110" s="24">
        <f t="shared" si="1677"/>
        <v>0</v>
      </c>
      <c r="BTY110" s="24">
        <f t="shared" si="1678"/>
        <v>0</v>
      </c>
      <c r="BTZ110" s="24">
        <f t="shared" si="1679"/>
        <v>0</v>
      </c>
      <c r="BUE110" s="24">
        <f t="shared" si="1680"/>
        <v>0</v>
      </c>
      <c r="BUF110" s="24">
        <f t="shared" si="1681"/>
        <v>0</v>
      </c>
      <c r="BUG110" s="24">
        <f t="shared" si="1682"/>
        <v>0</v>
      </c>
      <c r="BUL110" s="24">
        <f t="shared" si="1683"/>
        <v>0</v>
      </c>
      <c r="BUM110" s="24">
        <f t="shared" si="1684"/>
        <v>0</v>
      </c>
      <c r="BUN110" s="24">
        <f t="shared" si="1685"/>
        <v>0</v>
      </c>
      <c r="BUS110" s="24">
        <f t="shared" si="1686"/>
        <v>0</v>
      </c>
      <c r="BUT110" s="24">
        <f t="shared" si="1687"/>
        <v>0</v>
      </c>
      <c r="BUU110" s="24">
        <f t="shared" si="1688"/>
        <v>0</v>
      </c>
      <c r="BUZ110" s="24">
        <f t="shared" si="1689"/>
        <v>0</v>
      </c>
      <c r="BVA110" s="24">
        <f t="shared" si="1690"/>
        <v>0</v>
      </c>
      <c r="BVB110" s="24">
        <f t="shared" si="1691"/>
        <v>0</v>
      </c>
      <c r="BVG110" s="24">
        <f t="shared" si="1692"/>
        <v>0</v>
      </c>
      <c r="BVH110" s="24">
        <f t="shared" si="1693"/>
        <v>0</v>
      </c>
      <c r="BVI110" s="24">
        <f t="shared" si="1694"/>
        <v>0</v>
      </c>
      <c r="BVN110" s="24">
        <f t="shared" si="1695"/>
        <v>0</v>
      </c>
      <c r="BVO110" s="24">
        <f t="shared" si="1696"/>
        <v>0</v>
      </c>
      <c r="BVP110" s="24">
        <f t="shared" si="1697"/>
        <v>0</v>
      </c>
      <c r="BVU110" s="24">
        <f t="shared" si="1698"/>
        <v>0</v>
      </c>
      <c r="BVV110" s="24">
        <f t="shared" si="1699"/>
        <v>0</v>
      </c>
      <c r="BVW110" s="24">
        <f t="shared" si="1700"/>
        <v>0</v>
      </c>
      <c r="BVX110"/>
      <c r="BVY110"/>
      <c r="BVZ110"/>
      <c r="BWA110"/>
      <c r="BWB110" s="24">
        <f t="shared" si="1701"/>
        <v>0</v>
      </c>
      <c r="BWC110" s="24">
        <f t="shared" si="1702"/>
        <v>0</v>
      </c>
      <c r="BWD110" s="24">
        <f t="shared" si="1703"/>
        <v>0</v>
      </c>
      <c r="BWI110" s="24">
        <f t="shared" si="1704"/>
        <v>0</v>
      </c>
      <c r="BWJ110" s="24">
        <f t="shared" si="1705"/>
        <v>0</v>
      </c>
      <c r="BWK110" s="24">
        <f t="shared" si="1706"/>
        <v>0</v>
      </c>
      <c r="BWP110" s="24">
        <f t="shared" si="1707"/>
        <v>0</v>
      </c>
      <c r="BWQ110" s="24">
        <f t="shared" si="1708"/>
        <v>0</v>
      </c>
      <c r="BWR110" s="24">
        <f t="shared" si="1709"/>
        <v>0</v>
      </c>
      <c r="BWW110" s="24">
        <f t="shared" si="1710"/>
        <v>0</v>
      </c>
      <c r="BWX110" s="24">
        <f t="shared" si="1711"/>
        <v>0</v>
      </c>
      <c r="BWY110" s="24">
        <f t="shared" si="1712"/>
        <v>0</v>
      </c>
      <c r="BXD110" s="24">
        <f t="shared" si="1713"/>
        <v>0</v>
      </c>
      <c r="BXE110" s="24">
        <f t="shared" si="1714"/>
        <v>0</v>
      </c>
      <c r="BXF110" s="24">
        <f t="shared" si="1715"/>
        <v>0</v>
      </c>
      <c r="BXK110" s="24">
        <f t="shared" si="1716"/>
        <v>0</v>
      </c>
      <c r="BXL110" s="24">
        <f t="shared" si="1717"/>
        <v>0</v>
      </c>
      <c r="BXM110" s="24">
        <f t="shared" si="1718"/>
        <v>0</v>
      </c>
      <c r="BXR110" s="24">
        <f t="shared" si="1719"/>
        <v>0</v>
      </c>
      <c r="BXS110" s="24">
        <f t="shared" si="1720"/>
        <v>0</v>
      </c>
      <c r="BXT110" s="24">
        <f t="shared" si="1721"/>
        <v>0</v>
      </c>
      <c r="BXY110" s="24">
        <f t="shared" si="1722"/>
        <v>0</v>
      </c>
      <c r="BXZ110" s="24">
        <f t="shared" si="1723"/>
        <v>0</v>
      </c>
      <c r="BYA110" s="24">
        <f t="shared" si="1724"/>
        <v>0</v>
      </c>
      <c r="BYF110" s="24">
        <f t="shared" si="1725"/>
        <v>0</v>
      </c>
      <c r="BYG110" s="24">
        <f t="shared" si="1726"/>
        <v>0</v>
      </c>
      <c r="BYH110" s="24">
        <f t="shared" si="1727"/>
        <v>0</v>
      </c>
      <c r="BYM110" s="24">
        <f t="shared" si="1728"/>
        <v>0</v>
      </c>
      <c r="BYN110" s="24">
        <f t="shared" si="1729"/>
        <v>0</v>
      </c>
      <c r="BYO110" s="24">
        <f t="shared" si="1730"/>
        <v>0</v>
      </c>
      <c r="BYT110" s="24">
        <f t="shared" si="1731"/>
        <v>0</v>
      </c>
      <c r="BYU110" s="24">
        <f t="shared" si="1732"/>
        <v>0</v>
      </c>
      <c r="BYV110" s="24">
        <f t="shared" si="1733"/>
        <v>0</v>
      </c>
    </row>
    <row r="111" spans="6:1023 1028:2024" x14ac:dyDescent="0.3">
      <c r="AA111" s="15"/>
      <c r="AB111" s="15"/>
      <c r="AC111" s="53"/>
      <c r="AH111" s="15"/>
      <c r="AI111" s="15"/>
      <c r="AJ111" s="53"/>
      <c r="BVX111"/>
      <c r="BVY111"/>
      <c r="BVZ111"/>
      <c r="BWA111"/>
    </row>
    <row r="112" spans="6:1023 1028:2024" x14ac:dyDescent="0.3">
      <c r="AA112" s="15"/>
      <c r="AB112" s="15"/>
      <c r="AC112" s="53"/>
      <c r="AH112" s="15"/>
      <c r="AI112" s="15"/>
      <c r="AJ112" s="53"/>
      <c r="BVX112"/>
      <c r="BVY112"/>
      <c r="BVZ112"/>
      <c r="BWA112"/>
    </row>
    <row r="113" spans="27:36 1948:1951" x14ac:dyDescent="0.3">
      <c r="AA113" s="15"/>
      <c r="AB113" s="15"/>
      <c r="AC113" s="53"/>
      <c r="AH113" s="15"/>
      <c r="AI113" s="15"/>
      <c r="AJ113" s="53"/>
      <c r="BVX113"/>
      <c r="BVY113"/>
      <c r="BVZ113"/>
      <c r="BWA113"/>
    </row>
    <row r="114" spans="27:36 1948:1951" x14ac:dyDescent="0.3">
      <c r="AA114" s="15"/>
      <c r="AB114" s="15"/>
      <c r="AC114" s="53"/>
      <c r="AH114" s="15"/>
      <c r="AI114" s="15"/>
      <c r="AJ114" s="53"/>
      <c r="BVX114"/>
      <c r="BVY114"/>
      <c r="BVZ114"/>
      <c r="BWA114"/>
    </row>
    <row r="115" spans="27:36 1948:1951" x14ac:dyDescent="0.3">
      <c r="AA115" s="15"/>
      <c r="AB115" s="15"/>
      <c r="AC115" s="53"/>
      <c r="AH115" s="15"/>
      <c r="AI115" s="15"/>
      <c r="AJ115" s="53"/>
      <c r="BVX115"/>
      <c r="BVY115"/>
      <c r="BVZ115"/>
      <c r="BWA115"/>
    </row>
    <row r="116" spans="27:36 1948:1951" x14ac:dyDescent="0.3">
      <c r="AA116" s="15"/>
      <c r="AB116" s="15"/>
      <c r="AC116" s="53"/>
      <c r="AH116" s="15"/>
      <c r="AI116" s="15"/>
      <c r="AJ116" s="53"/>
      <c r="BVX116"/>
      <c r="BVY116"/>
      <c r="BVZ116"/>
      <c r="BWA116"/>
    </row>
    <row r="117" spans="27:36 1948:1951" x14ac:dyDescent="0.3">
      <c r="AH117" s="15"/>
      <c r="AI117" s="15"/>
      <c r="AJ117" s="53"/>
      <c r="BVX117"/>
      <c r="BVY117"/>
      <c r="BVZ117"/>
      <c r="BWA117"/>
    </row>
    <row r="118" spans="27:36 1948:1951" x14ac:dyDescent="0.3">
      <c r="AH118" s="15"/>
      <c r="AI118" s="15"/>
      <c r="AJ118" s="53"/>
      <c r="BVX118"/>
      <c r="BVY118"/>
      <c r="BVZ118"/>
      <c r="BWA118"/>
    </row>
    <row r="119" spans="27:36 1948:1951" x14ac:dyDescent="0.3">
      <c r="AH119" s="15"/>
      <c r="AI119" s="15"/>
      <c r="AJ119" s="53"/>
      <c r="BVX119"/>
      <c r="BVY119"/>
      <c r="BVZ119"/>
      <c r="BWA119"/>
    </row>
    <row r="120" spans="27:36 1948:1951" x14ac:dyDescent="0.3">
      <c r="AH120" s="15"/>
      <c r="AI120" s="15"/>
      <c r="AJ120" s="53"/>
      <c r="BVX120"/>
      <c r="BVY120"/>
      <c r="BVZ120"/>
      <c r="BWA120"/>
    </row>
    <row r="121" spans="27:36 1948:1951" x14ac:dyDescent="0.3">
      <c r="AH121" s="15"/>
      <c r="AI121" s="15"/>
      <c r="AJ121" s="53"/>
      <c r="BVX121"/>
      <c r="BVY121"/>
      <c r="BVZ121"/>
      <c r="BWA121"/>
    </row>
    <row r="122" spans="27:36 1948:1951" x14ac:dyDescent="0.3">
      <c r="AH122" s="15"/>
      <c r="AI122" s="15"/>
      <c r="AJ122" s="53"/>
      <c r="BVX122"/>
      <c r="BVY122"/>
      <c r="BVZ122"/>
      <c r="BWA122"/>
    </row>
    <row r="123" spans="27:36 1948:1951" x14ac:dyDescent="0.3">
      <c r="AH123" s="15"/>
      <c r="AI123" s="15"/>
      <c r="AJ123" s="53"/>
      <c r="BVX123"/>
      <c r="BVY123"/>
      <c r="BVZ123"/>
      <c r="BWA123"/>
    </row>
    <row r="124" spans="27:36 1948:1951" x14ac:dyDescent="0.3">
      <c r="AH124" s="15"/>
      <c r="AI124" s="15"/>
      <c r="AJ124" s="53"/>
      <c r="BVX124"/>
      <c r="BVY124"/>
      <c r="BVZ124"/>
      <c r="BWA124"/>
    </row>
    <row r="125" spans="27:36 1948:1951" x14ac:dyDescent="0.3">
      <c r="AH125" s="15"/>
      <c r="AI125" s="15"/>
      <c r="AJ125" s="53"/>
      <c r="BVX125"/>
      <c r="BVY125"/>
      <c r="BVZ125"/>
      <c r="BWA125"/>
    </row>
    <row r="126" spans="27:36 1948:1951" x14ac:dyDescent="0.3">
      <c r="AH126" s="15"/>
      <c r="AI126" s="15"/>
      <c r="AJ126" s="53"/>
      <c r="BVX126"/>
      <c r="BVY126"/>
      <c r="BVZ126"/>
      <c r="BWA126"/>
    </row>
    <row r="127" spans="27:36 1948:1951" x14ac:dyDescent="0.3">
      <c r="AH127" s="15"/>
      <c r="AI127" s="15"/>
      <c r="AJ127" s="53"/>
      <c r="BVX127"/>
      <c r="BVY127"/>
      <c r="BVZ127"/>
      <c r="BWA127"/>
    </row>
    <row r="128" spans="27:36 1948:1951" x14ac:dyDescent="0.3">
      <c r="AH128" s="15"/>
      <c r="AI128" s="15"/>
      <c r="AJ128" s="53"/>
      <c r="BVX128"/>
      <c r="BVY128"/>
      <c r="BVZ128"/>
      <c r="BWA128"/>
    </row>
    <row r="129" spans="1948:1951" x14ac:dyDescent="0.3">
      <c r="BVX129"/>
      <c r="BVY129"/>
      <c r="BVZ129"/>
      <c r="BWA129"/>
    </row>
    <row r="130" spans="1948:1951" x14ac:dyDescent="0.3">
      <c r="BVX130"/>
      <c r="BVY130"/>
      <c r="BVZ130"/>
      <c r="BWA130"/>
    </row>
    <row r="131" spans="1948:1951" x14ac:dyDescent="0.3">
      <c r="BVX131"/>
      <c r="BVY131"/>
      <c r="BVZ131"/>
      <c r="BWA131"/>
    </row>
  </sheetData>
  <dataConsolidate function="var"/>
  <conditionalFormatting sqref="I1:CCC80 M81:O110">
    <cfRule type="expression" dxfId="24" priority="26">
      <formula>I$2&lt;&gt;""</formula>
    </cfRule>
  </conditionalFormatting>
  <conditionalFormatting sqref="T81:V100">
    <cfRule type="expression" dxfId="23" priority="24">
      <formula>T$2&lt;&gt;""</formula>
    </cfRule>
  </conditionalFormatting>
  <conditionalFormatting sqref="T101:V110">
    <cfRule type="expression" dxfId="22" priority="23">
      <formula>T$2&lt;&gt;""</formula>
    </cfRule>
  </conditionalFormatting>
  <conditionalFormatting sqref="AA81:AC100">
    <cfRule type="expression" dxfId="21" priority="22">
      <formula>AA$2&lt;&gt;""</formula>
    </cfRule>
  </conditionalFormatting>
  <conditionalFormatting sqref="AA101:AC110">
    <cfRule type="expression" dxfId="20" priority="21">
      <formula>AA$2&lt;&gt;""</formula>
    </cfRule>
  </conditionalFormatting>
  <conditionalFormatting sqref="AH81:AJ100">
    <cfRule type="expression" dxfId="19" priority="20">
      <formula>AH$2&lt;&gt;""</formula>
    </cfRule>
  </conditionalFormatting>
  <conditionalFormatting sqref="AH101:AJ110">
    <cfRule type="expression" dxfId="18" priority="19">
      <formula>AH$2&lt;&gt;""</formula>
    </cfRule>
  </conditionalFormatting>
  <conditionalFormatting sqref="AO81:AQ100">
    <cfRule type="expression" dxfId="17" priority="18">
      <formula>AO$2&lt;&gt;""</formula>
    </cfRule>
  </conditionalFormatting>
  <conditionalFormatting sqref="AO101:AQ110">
    <cfRule type="expression" dxfId="16" priority="17">
      <formula>AO$2&lt;&gt;""</formula>
    </cfRule>
  </conditionalFormatting>
  <conditionalFormatting sqref="AV81:AX100">
    <cfRule type="expression" dxfId="15" priority="16">
      <formula>AV$2&lt;&gt;""</formula>
    </cfRule>
  </conditionalFormatting>
  <conditionalFormatting sqref="AV101:AX110">
    <cfRule type="expression" dxfId="14" priority="15">
      <formula>AV$2&lt;&gt;""</formula>
    </cfRule>
  </conditionalFormatting>
  <conditionalFormatting sqref="BC81:BE100">
    <cfRule type="expression" dxfId="13" priority="14">
      <formula>BC$2&lt;&gt;""</formula>
    </cfRule>
  </conditionalFormatting>
  <conditionalFormatting sqref="BC101:BE110">
    <cfRule type="expression" dxfId="12" priority="13">
      <formula>BC$2&lt;&gt;""</formula>
    </cfRule>
  </conditionalFormatting>
  <conditionalFormatting sqref="BJ81:BL100">
    <cfRule type="expression" dxfId="11" priority="12">
      <formula>BJ$2&lt;&gt;""</formula>
    </cfRule>
  </conditionalFormatting>
  <conditionalFormatting sqref="BJ101:BL110">
    <cfRule type="expression" dxfId="10" priority="11">
      <formula>BJ$2&lt;&gt;""</formula>
    </cfRule>
  </conditionalFormatting>
  <conditionalFormatting sqref="BQ81:BS100">
    <cfRule type="expression" dxfId="9" priority="10">
      <formula>BQ$2&lt;&gt;""</formula>
    </cfRule>
  </conditionalFormatting>
  <conditionalFormatting sqref="BQ101:BS110">
    <cfRule type="expression" dxfId="8" priority="9">
      <formula>BQ$2&lt;&gt;""</formula>
    </cfRule>
  </conditionalFormatting>
  <conditionalFormatting sqref="BX81:BZ100">
    <cfRule type="expression" dxfId="7" priority="8">
      <formula>BX$2&lt;&gt;""</formula>
    </cfRule>
  </conditionalFormatting>
  <conditionalFormatting sqref="BX101:BZ110">
    <cfRule type="expression" dxfId="6" priority="7">
      <formula>BX$2&lt;&gt;""</formula>
    </cfRule>
  </conditionalFormatting>
  <conditionalFormatting sqref="CE81:CG100">
    <cfRule type="expression" dxfId="5" priority="6">
      <formula>CE$2&lt;&gt;""</formula>
    </cfRule>
  </conditionalFormatting>
  <conditionalFormatting sqref="CE101:CG110">
    <cfRule type="expression" dxfId="4" priority="5">
      <formula>CE$2&lt;&gt;""</formula>
    </cfRule>
  </conditionalFormatting>
  <conditionalFormatting sqref="JE81:JG100">
    <cfRule type="expression" dxfId="3" priority="4">
      <formula>JE$2&lt;&gt;""</formula>
    </cfRule>
  </conditionalFormatting>
  <conditionalFormatting sqref="JE101:JG110">
    <cfRule type="expression" dxfId="2" priority="3">
      <formula>JE$2&lt;&gt;""</formula>
    </cfRule>
  </conditionalFormatting>
  <conditionalFormatting sqref="ADC81:ADE100">
    <cfRule type="expression" dxfId="1" priority="2">
      <formula>ADC$2&lt;&gt;""</formula>
    </cfRule>
  </conditionalFormatting>
  <conditionalFormatting sqref="ADC101:ADE110">
    <cfRule type="expression" dxfId="0" priority="1">
      <formula>ADC$2&lt;&gt;""</formula>
    </cfRule>
  </conditionalFormatting>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T338"/>
  <sheetViews>
    <sheetView workbookViewId="0">
      <pane xSplit="4" ySplit="2" topLeftCell="E282" activePane="bottomRight" state="frozen"/>
      <selection activeCell="AB5" sqref="AB5"/>
      <selection pane="topRight" activeCell="AB5" sqref="AB5"/>
      <selection pane="bottomLeft" activeCell="AB5" sqref="AB5"/>
      <selection pane="bottomRight" activeCell="AB5" sqref="AB5"/>
    </sheetView>
  </sheetViews>
  <sheetFormatPr defaultRowHeight="13.8" x14ac:dyDescent="0.3"/>
  <cols>
    <col min="2" max="2" width="30.6640625" bestFit="1" customWidth="1"/>
    <col min="3" max="3" width="7.109375" bestFit="1" customWidth="1"/>
    <col min="4" max="4" width="27.33203125" bestFit="1" customWidth="1"/>
    <col min="5" max="5" width="11.109375" bestFit="1" customWidth="1"/>
    <col min="6" max="6" width="16.6640625" bestFit="1" customWidth="1"/>
    <col min="7" max="7" width="19" bestFit="1" customWidth="1"/>
    <col min="8" max="8" width="17" bestFit="1" customWidth="1"/>
    <col min="9" max="9" width="16.6640625" bestFit="1" customWidth="1"/>
    <col min="10" max="10" width="19" bestFit="1" customWidth="1"/>
    <col min="11" max="11" width="17" bestFit="1" customWidth="1"/>
    <col min="13" max="14" width="12.44140625" customWidth="1"/>
  </cols>
  <sheetData>
    <row r="1" spans="1:20" x14ac:dyDescent="0.3">
      <c r="A1" s="95" t="s">
        <v>491</v>
      </c>
      <c r="B1" s="93" t="s">
        <v>492</v>
      </c>
      <c r="F1" t="s">
        <v>10</v>
      </c>
      <c r="I1" t="s">
        <v>11</v>
      </c>
      <c r="O1" t="s">
        <v>369</v>
      </c>
    </row>
    <row r="2" spans="1:20" x14ac:dyDescent="0.3">
      <c r="A2" t="s">
        <v>230</v>
      </c>
      <c r="B2" t="s">
        <v>226</v>
      </c>
      <c r="C2" t="s">
        <v>2</v>
      </c>
      <c r="D2" t="s">
        <v>5</v>
      </c>
      <c r="E2" t="s">
        <v>1</v>
      </c>
      <c r="F2" t="s">
        <v>245</v>
      </c>
      <c r="G2" t="s">
        <v>247</v>
      </c>
      <c r="H2" t="s">
        <v>248</v>
      </c>
      <c r="I2" t="s">
        <v>249</v>
      </c>
      <c r="J2" t="s">
        <v>246</v>
      </c>
      <c r="K2" t="s">
        <v>250</v>
      </c>
      <c r="M2" t="s">
        <v>1</v>
      </c>
      <c r="N2" t="s">
        <v>123</v>
      </c>
      <c r="O2" t="s">
        <v>371</v>
      </c>
      <c r="P2" t="s">
        <v>372</v>
      </c>
      <c r="Q2" t="s">
        <v>373</v>
      </c>
      <c r="R2" t="s">
        <v>374</v>
      </c>
      <c r="S2" t="s">
        <v>375</v>
      </c>
      <c r="T2" t="s">
        <v>376</v>
      </c>
    </row>
    <row r="3" spans="1:20" x14ac:dyDescent="0.3">
      <c r="A3" t="s">
        <v>57</v>
      </c>
      <c r="B3" t="s">
        <v>227</v>
      </c>
      <c r="C3" t="s">
        <v>66</v>
      </c>
      <c r="D3" t="s">
        <v>364</v>
      </c>
      <c r="E3">
        <v>1</v>
      </c>
      <c r="F3">
        <v>0</v>
      </c>
      <c r="G3">
        <v>0</v>
      </c>
      <c r="H3">
        <v>130</v>
      </c>
      <c r="I3">
        <v>10.3</v>
      </c>
      <c r="J3">
        <v>1.0499999999999999E-3</v>
      </c>
      <c r="K3">
        <v>6.62</v>
      </c>
      <c r="M3" t="s">
        <v>209</v>
      </c>
      <c r="N3" t="s">
        <v>124</v>
      </c>
      <c r="O3">
        <v>4219.6000000000004</v>
      </c>
      <c r="P3">
        <v>0.89000299999999999</v>
      </c>
      <c r="Q3">
        <v>0</v>
      </c>
      <c r="R3">
        <v>3970.06</v>
      </c>
      <c r="S3">
        <v>0.85913799999999996</v>
      </c>
      <c r="T3">
        <v>0</v>
      </c>
    </row>
    <row r="4" spans="1:20" x14ac:dyDescent="0.3">
      <c r="A4" t="s">
        <v>57</v>
      </c>
      <c r="B4" t="s">
        <v>227</v>
      </c>
      <c r="C4" t="s">
        <v>66</v>
      </c>
      <c r="D4" t="s">
        <v>364</v>
      </c>
      <c r="E4">
        <v>2</v>
      </c>
      <c r="F4">
        <v>0</v>
      </c>
      <c r="G4">
        <v>0</v>
      </c>
      <c r="H4">
        <v>118</v>
      </c>
      <c r="I4">
        <v>9.4499999999999993</v>
      </c>
      <c r="J4">
        <v>8.8699999999999998E-4</v>
      </c>
      <c r="K4">
        <v>4.1500000000000004</v>
      </c>
      <c r="M4" t="s">
        <v>210</v>
      </c>
      <c r="N4" t="s">
        <v>124</v>
      </c>
      <c r="O4">
        <v>3775.97</v>
      </c>
      <c r="P4">
        <v>0.83013499999999996</v>
      </c>
      <c r="Q4">
        <v>0</v>
      </c>
      <c r="R4">
        <v>3554.2</v>
      </c>
      <c r="S4">
        <v>0.80317000000000005</v>
      </c>
      <c r="T4">
        <v>0</v>
      </c>
    </row>
    <row r="5" spans="1:20" x14ac:dyDescent="0.3">
      <c r="A5" t="s">
        <v>57</v>
      </c>
      <c r="B5" t="s">
        <v>227</v>
      </c>
      <c r="C5" t="s">
        <v>66</v>
      </c>
      <c r="D5" t="s">
        <v>364</v>
      </c>
      <c r="E5">
        <v>3</v>
      </c>
      <c r="F5">
        <v>0</v>
      </c>
      <c r="G5">
        <v>0</v>
      </c>
      <c r="H5">
        <v>119</v>
      </c>
      <c r="I5">
        <v>9.5</v>
      </c>
      <c r="J5">
        <v>9.4899999999999997E-4</v>
      </c>
      <c r="K5">
        <v>4.54</v>
      </c>
      <c r="M5" t="s">
        <v>211</v>
      </c>
      <c r="N5" t="s">
        <v>124</v>
      </c>
      <c r="O5">
        <v>3784.92</v>
      </c>
      <c r="P5">
        <v>0.81051799999999996</v>
      </c>
      <c r="Q5">
        <v>0</v>
      </c>
      <c r="R5">
        <v>3564.87</v>
      </c>
      <c r="S5">
        <v>0.78467600000000004</v>
      </c>
      <c r="T5">
        <v>0</v>
      </c>
    </row>
    <row r="6" spans="1:20" x14ac:dyDescent="0.3">
      <c r="A6" t="s">
        <v>57</v>
      </c>
      <c r="B6" t="s">
        <v>227</v>
      </c>
      <c r="C6" t="s">
        <v>66</v>
      </c>
      <c r="D6" t="s">
        <v>364</v>
      </c>
      <c r="E6">
        <v>4</v>
      </c>
      <c r="F6">
        <v>0</v>
      </c>
      <c r="G6">
        <v>0</v>
      </c>
      <c r="H6">
        <v>114</v>
      </c>
      <c r="I6">
        <v>9.14</v>
      </c>
      <c r="J6">
        <v>8.3199999999999995E-4</v>
      </c>
      <c r="K6">
        <v>3.41</v>
      </c>
      <c r="M6" t="s">
        <v>212</v>
      </c>
      <c r="N6" t="s">
        <v>124</v>
      </c>
      <c r="O6">
        <v>3651.11</v>
      </c>
      <c r="P6">
        <v>0.81074999999999997</v>
      </c>
      <c r="Q6">
        <v>0</v>
      </c>
      <c r="R6">
        <v>3425.94</v>
      </c>
      <c r="S6">
        <v>0.78173599999999999</v>
      </c>
      <c r="T6">
        <v>0</v>
      </c>
    </row>
    <row r="7" spans="1:20" x14ac:dyDescent="0.3">
      <c r="A7" t="s">
        <v>57</v>
      </c>
      <c r="B7" t="s">
        <v>227</v>
      </c>
      <c r="C7" t="s">
        <v>66</v>
      </c>
      <c r="D7" t="s">
        <v>364</v>
      </c>
      <c r="E7">
        <v>5</v>
      </c>
      <c r="F7">
        <v>0</v>
      </c>
      <c r="G7">
        <v>0</v>
      </c>
      <c r="H7">
        <v>121</v>
      </c>
      <c r="I7">
        <v>9.66</v>
      </c>
      <c r="J7">
        <v>9.5500000000000001E-4</v>
      </c>
      <c r="K7">
        <v>4.75</v>
      </c>
      <c r="M7" t="s">
        <v>213</v>
      </c>
      <c r="N7" t="s">
        <v>124</v>
      </c>
      <c r="O7">
        <v>3896.05</v>
      </c>
      <c r="P7">
        <v>0.82882299999999998</v>
      </c>
      <c r="Q7">
        <v>0</v>
      </c>
      <c r="R7">
        <v>3663.88</v>
      </c>
      <c r="S7">
        <v>0.79995700000000003</v>
      </c>
      <c r="T7">
        <v>0</v>
      </c>
    </row>
    <row r="8" spans="1:20" x14ac:dyDescent="0.3">
      <c r="A8" t="s">
        <v>57</v>
      </c>
      <c r="B8" t="s">
        <v>227</v>
      </c>
      <c r="C8" t="s">
        <v>66</v>
      </c>
      <c r="D8" t="s">
        <v>364</v>
      </c>
      <c r="E8">
        <v>6</v>
      </c>
      <c r="F8">
        <v>0</v>
      </c>
      <c r="G8">
        <v>0</v>
      </c>
      <c r="H8">
        <v>110</v>
      </c>
      <c r="I8">
        <v>8.82</v>
      </c>
      <c r="J8">
        <v>8.4199999999999998E-4</v>
      </c>
      <c r="K8">
        <v>2.66</v>
      </c>
      <c r="M8" t="s">
        <v>214</v>
      </c>
      <c r="N8" t="s">
        <v>124</v>
      </c>
      <c r="O8">
        <v>3500.66</v>
      </c>
      <c r="P8">
        <v>0.75422400000000001</v>
      </c>
      <c r="Q8">
        <v>0</v>
      </c>
      <c r="R8">
        <v>3280.24</v>
      </c>
      <c r="S8">
        <v>0.72728499999999996</v>
      </c>
      <c r="T8">
        <v>0</v>
      </c>
    </row>
    <row r="9" spans="1:20" x14ac:dyDescent="0.3">
      <c r="A9" t="s">
        <v>57</v>
      </c>
      <c r="B9" t="s">
        <v>227</v>
      </c>
      <c r="C9" t="s">
        <v>66</v>
      </c>
      <c r="D9" t="s">
        <v>364</v>
      </c>
      <c r="E9">
        <v>7</v>
      </c>
      <c r="F9">
        <v>0</v>
      </c>
      <c r="G9">
        <v>0</v>
      </c>
      <c r="H9">
        <v>108</v>
      </c>
      <c r="I9">
        <v>8.69</v>
      </c>
      <c r="J9">
        <v>8.5700000000000001E-4</v>
      </c>
      <c r="K9">
        <v>2.2799999999999998</v>
      </c>
      <c r="M9" t="s">
        <v>215</v>
      </c>
      <c r="N9" t="s">
        <v>124</v>
      </c>
      <c r="O9">
        <v>3434.15</v>
      </c>
      <c r="P9">
        <v>0.72749799999999998</v>
      </c>
      <c r="Q9">
        <v>0</v>
      </c>
      <c r="R9">
        <v>3220.03</v>
      </c>
      <c r="S9">
        <v>0.70243900000000004</v>
      </c>
      <c r="T9">
        <v>0</v>
      </c>
    </row>
    <row r="10" spans="1:20" x14ac:dyDescent="0.3">
      <c r="A10" t="s">
        <v>57</v>
      </c>
      <c r="B10" t="s">
        <v>227</v>
      </c>
      <c r="C10" t="s">
        <v>66</v>
      </c>
      <c r="D10" t="s">
        <v>364</v>
      </c>
      <c r="E10">
        <v>8</v>
      </c>
      <c r="F10">
        <v>0</v>
      </c>
      <c r="G10">
        <v>0</v>
      </c>
      <c r="H10">
        <v>105</v>
      </c>
      <c r="I10">
        <v>8.52</v>
      </c>
      <c r="J10">
        <v>7.9500000000000003E-4</v>
      </c>
      <c r="K10">
        <v>1.79</v>
      </c>
      <c r="M10" t="s">
        <v>216</v>
      </c>
      <c r="N10" t="s">
        <v>124</v>
      </c>
      <c r="O10">
        <v>3385.28</v>
      </c>
      <c r="P10">
        <v>0.73703399999999997</v>
      </c>
      <c r="Q10">
        <v>0</v>
      </c>
      <c r="R10">
        <v>3163.65</v>
      </c>
      <c r="S10">
        <v>0.70821999999999996</v>
      </c>
      <c r="T10">
        <v>0</v>
      </c>
    </row>
    <row r="11" spans="1:20" x14ac:dyDescent="0.3">
      <c r="A11" t="s">
        <v>57</v>
      </c>
      <c r="B11" t="s">
        <v>227</v>
      </c>
      <c r="C11" t="s">
        <v>66</v>
      </c>
      <c r="D11" t="s">
        <v>364</v>
      </c>
      <c r="E11">
        <v>9</v>
      </c>
      <c r="F11">
        <v>0</v>
      </c>
      <c r="G11">
        <v>0</v>
      </c>
      <c r="H11">
        <v>105</v>
      </c>
      <c r="I11">
        <v>8.51</v>
      </c>
      <c r="J11">
        <v>7.5600000000000005E-4</v>
      </c>
      <c r="K11">
        <v>1.75</v>
      </c>
      <c r="M11" t="s">
        <v>217</v>
      </c>
      <c r="N11" t="s">
        <v>124</v>
      </c>
      <c r="O11">
        <v>3365</v>
      </c>
      <c r="P11">
        <v>0.74198500000000001</v>
      </c>
      <c r="Q11">
        <v>0</v>
      </c>
      <c r="R11">
        <v>3148.32</v>
      </c>
      <c r="S11">
        <v>0.71502299999999996</v>
      </c>
      <c r="T11">
        <v>0</v>
      </c>
    </row>
    <row r="12" spans="1:20" x14ac:dyDescent="0.3">
      <c r="A12" t="s">
        <v>57</v>
      </c>
      <c r="B12" t="s">
        <v>227</v>
      </c>
      <c r="C12" t="s">
        <v>66</v>
      </c>
      <c r="D12" t="s">
        <v>364</v>
      </c>
      <c r="E12">
        <v>10</v>
      </c>
      <c r="F12">
        <v>0</v>
      </c>
      <c r="G12">
        <v>0</v>
      </c>
      <c r="H12">
        <v>104</v>
      </c>
      <c r="I12">
        <v>8.4700000000000006</v>
      </c>
      <c r="J12">
        <v>7.2999999999999996E-4</v>
      </c>
      <c r="K12">
        <v>1.64</v>
      </c>
      <c r="M12" t="s">
        <v>218</v>
      </c>
      <c r="N12" t="s">
        <v>124</v>
      </c>
      <c r="O12">
        <v>3344.17</v>
      </c>
      <c r="P12">
        <v>0.75510200000000005</v>
      </c>
      <c r="Q12">
        <v>0</v>
      </c>
      <c r="R12">
        <v>3127.69</v>
      </c>
      <c r="S12">
        <v>0.72625200000000001</v>
      </c>
      <c r="T12">
        <v>0</v>
      </c>
    </row>
    <row r="13" spans="1:20" x14ac:dyDescent="0.3">
      <c r="A13" t="s">
        <v>57</v>
      </c>
      <c r="B13" t="s">
        <v>227</v>
      </c>
      <c r="C13" t="s">
        <v>66</v>
      </c>
      <c r="D13" t="s">
        <v>364</v>
      </c>
      <c r="E13">
        <v>11</v>
      </c>
      <c r="F13">
        <v>0</v>
      </c>
      <c r="G13">
        <v>0</v>
      </c>
      <c r="H13">
        <v>107</v>
      </c>
      <c r="I13">
        <v>8.64</v>
      </c>
      <c r="J13">
        <v>7.3800000000000005E-4</v>
      </c>
      <c r="K13">
        <v>2.14</v>
      </c>
      <c r="M13" t="s">
        <v>219</v>
      </c>
      <c r="N13" t="s">
        <v>124</v>
      </c>
      <c r="O13">
        <v>3410.8</v>
      </c>
      <c r="P13">
        <v>0.83010300000000004</v>
      </c>
      <c r="Q13">
        <v>0</v>
      </c>
      <c r="R13">
        <v>3191.2</v>
      </c>
      <c r="S13">
        <v>0.80125100000000005</v>
      </c>
      <c r="T13">
        <v>0</v>
      </c>
    </row>
    <row r="14" spans="1:20" x14ac:dyDescent="0.3">
      <c r="A14" t="s">
        <v>57</v>
      </c>
      <c r="B14" t="s">
        <v>227</v>
      </c>
      <c r="C14" t="s">
        <v>66</v>
      </c>
      <c r="D14" t="s">
        <v>364</v>
      </c>
      <c r="E14">
        <v>12</v>
      </c>
      <c r="F14">
        <v>0</v>
      </c>
      <c r="G14">
        <v>0</v>
      </c>
      <c r="H14">
        <v>111</v>
      </c>
      <c r="I14">
        <v>8.9600000000000009</v>
      </c>
      <c r="J14">
        <v>8.0800000000000002E-4</v>
      </c>
      <c r="K14">
        <v>3</v>
      </c>
      <c r="M14" t="s">
        <v>220</v>
      </c>
      <c r="N14" t="s">
        <v>124</v>
      </c>
      <c r="O14">
        <v>3531.34</v>
      </c>
      <c r="P14">
        <v>0.81079000000000001</v>
      </c>
      <c r="Q14">
        <v>0</v>
      </c>
      <c r="R14">
        <v>3318.07</v>
      </c>
      <c r="S14">
        <v>0.78498000000000001</v>
      </c>
      <c r="T14">
        <v>0</v>
      </c>
    </row>
    <row r="15" spans="1:20" x14ac:dyDescent="0.3">
      <c r="A15" t="s">
        <v>57</v>
      </c>
      <c r="B15" t="s">
        <v>227</v>
      </c>
      <c r="C15" t="s">
        <v>66</v>
      </c>
      <c r="D15" t="s">
        <v>364</v>
      </c>
      <c r="E15">
        <v>13</v>
      </c>
      <c r="F15">
        <v>0</v>
      </c>
      <c r="G15">
        <v>0</v>
      </c>
      <c r="H15">
        <v>105</v>
      </c>
      <c r="I15">
        <v>8.51</v>
      </c>
      <c r="J15">
        <v>7.4200000000000004E-4</v>
      </c>
      <c r="K15">
        <v>1.82</v>
      </c>
      <c r="M15" t="s">
        <v>221</v>
      </c>
      <c r="N15" t="s">
        <v>124</v>
      </c>
      <c r="O15">
        <v>3324.93</v>
      </c>
      <c r="P15">
        <v>0.80394399999999999</v>
      </c>
      <c r="Q15">
        <v>0</v>
      </c>
      <c r="R15">
        <v>3115.79</v>
      </c>
      <c r="S15">
        <v>0.778138</v>
      </c>
      <c r="T15">
        <v>0</v>
      </c>
    </row>
    <row r="16" spans="1:20" x14ac:dyDescent="0.3">
      <c r="A16" t="s">
        <v>57</v>
      </c>
      <c r="B16" t="s">
        <v>227</v>
      </c>
      <c r="C16" t="s">
        <v>66</v>
      </c>
      <c r="D16" t="s">
        <v>364</v>
      </c>
      <c r="E16">
        <v>14</v>
      </c>
      <c r="F16">
        <v>0</v>
      </c>
      <c r="G16">
        <v>0</v>
      </c>
      <c r="H16">
        <v>107</v>
      </c>
      <c r="I16">
        <v>8.6999999999999993</v>
      </c>
      <c r="J16">
        <v>6.9999999999999999E-4</v>
      </c>
      <c r="K16">
        <v>2.11</v>
      </c>
      <c r="M16" t="s">
        <v>222</v>
      </c>
      <c r="N16" t="s">
        <v>124</v>
      </c>
      <c r="O16">
        <v>3409.14</v>
      </c>
      <c r="P16">
        <v>0.83311999999999997</v>
      </c>
      <c r="Q16">
        <v>0</v>
      </c>
      <c r="R16">
        <v>3200.72</v>
      </c>
      <c r="S16">
        <v>0.80617099999999997</v>
      </c>
      <c r="T16">
        <v>0</v>
      </c>
    </row>
    <row r="17" spans="1:20" x14ac:dyDescent="0.3">
      <c r="A17" t="s">
        <v>57</v>
      </c>
      <c r="B17" t="s">
        <v>227</v>
      </c>
      <c r="C17" t="s">
        <v>66</v>
      </c>
      <c r="D17" t="s">
        <v>364</v>
      </c>
      <c r="E17">
        <v>15</v>
      </c>
      <c r="F17">
        <v>0</v>
      </c>
      <c r="G17">
        <v>0</v>
      </c>
      <c r="H17">
        <v>82.6</v>
      </c>
      <c r="I17">
        <v>6.9</v>
      </c>
      <c r="J17">
        <v>5.1800000000000001E-4</v>
      </c>
      <c r="K17">
        <v>-2.02</v>
      </c>
      <c r="M17" t="s">
        <v>223</v>
      </c>
      <c r="N17" t="s">
        <v>124</v>
      </c>
      <c r="O17">
        <v>2599.12</v>
      </c>
      <c r="P17">
        <v>0.644432</v>
      </c>
      <c r="Q17">
        <v>0</v>
      </c>
      <c r="R17">
        <v>2401.91</v>
      </c>
      <c r="S17">
        <v>0.61944100000000002</v>
      </c>
      <c r="T17">
        <v>0</v>
      </c>
    </row>
    <row r="18" spans="1:20" x14ac:dyDescent="0.3">
      <c r="A18" t="s">
        <v>57</v>
      </c>
      <c r="B18" t="s">
        <v>227</v>
      </c>
      <c r="C18" t="s">
        <v>66</v>
      </c>
      <c r="D18" t="s">
        <v>364</v>
      </c>
      <c r="E18">
        <v>16</v>
      </c>
      <c r="F18">
        <v>0</v>
      </c>
      <c r="G18">
        <v>0</v>
      </c>
      <c r="H18">
        <v>127</v>
      </c>
      <c r="I18">
        <v>10.199999999999999</v>
      </c>
      <c r="J18">
        <v>9.5E-4</v>
      </c>
      <c r="K18">
        <v>5.93</v>
      </c>
      <c r="M18" t="s">
        <v>224</v>
      </c>
      <c r="N18" t="s">
        <v>124</v>
      </c>
      <c r="O18">
        <v>4124.6899999999996</v>
      </c>
      <c r="P18">
        <v>0.96309699999999998</v>
      </c>
      <c r="Q18">
        <v>0</v>
      </c>
      <c r="R18">
        <v>3898.83</v>
      </c>
      <c r="S18">
        <v>0.93601199999999996</v>
      </c>
      <c r="T18">
        <v>0</v>
      </c>
    </row>
    <row r="19" spans="1:20" x14ac:dyDescent="0.3">
      <c r="A19" t="s">
        <v>57</v>
      </c>
      <c r="B19" t="s">
        <v>228</v>
      </c>
      <c r="C19" t="s">
        <v>67</v>
      </c>
      <c r="D19" t="s">
        <v>364</v>
      </c>
      <c r="E19">
        <v>1</v>
      </c>
      <c r="F19">
        <v>0</v>
      </c>
      <c r="G19">
        <v>0</v>
      </c>
      <c r="H19">
        <v>130</v>
      </c>
      <c r="I19">
        <v>10.3</v>
      </c>
      <c r="J19">
        <v>1.0499999999999999E-3</v>
      </c>
      <c r="K19">
        <v>6.62</v>
      </c>
      <c r="M19" t="s">
        <v>209</v>
      </c>
      <c r="N19" t="s">
        <v>125</v>
      </c>
      <c r="O19">
        <v>0</v>
      </c>
      <c r="P19">
        <v>0</v>
      </c>
      <c r="Q19">
        <v>229.53200000000001</v>
      </c>
      <c r="R19">
        <v>0</v>
      </c>
      <c r="S19">
        <v>0</v>
      </c>
      <c r="T19">
        <v>226.791</v>
      </c>
    </row>
    <row r="20" spans="1:20" x14ac:dyDescent="0.3">
      <c r="A20" t="s">
        <v>57</v>
      </c>
      <c r="B20" t="s">
        <v>228</v>
      </c>
      <c r="C20" t="s">
        <v>67</v>
      </c>
      <c r="D20" t="s">
        <v>364</v>
      </c>
      <c r="E20">
        <v>2</v>
      </c>
      <c r="F20">
        <v>0</v>
      </c>
      <c r="G20">
        <v>0</v>
      </c>
      <c r="H20">
        <v>118</v>
      </c>
      <c r="I20">
        <v>9.4499999999999993</v>
      </c>
      <c r="J20">
        <v>8.8699999999999998E-4</v>
      </c>
      <c r="K20">
        <v>4.1500000000000004</v>
      </c>
      <c r="M20" t="s">
        <v>210</v>
      </c>
      <c r="N20" t="s">
        <v>125</v>
      </c>
      <c r="O20">
        <v>0</v>
      </c>
      <c r="P20">
        <v>0</v>
      </c>
      <c r="Q20">
        <v>205.126</v>
      </c>
      <c r="R20">
        <v>0</v>
      </c>
      <c r="S20">
        <v>0</v>
      </c>
      <c r="T20">
        <v>202.69</v>
      </c>
    </row>
    <row r="21" spans="1:20" x14ac:dyDescent="0.3">
      <c r="A21" t="s">
        <v>57</v>
      </c>
      <c r="B21" t="s">
        <v>228</v>
      </c>
      <c r="C21" t="s">
        <v>67</v>
      </c>
      <c r="D21" t="s">
        <v>364</v>
      </c>
      <c r="E21">
        <v>3</v>
      </c>
      <c r="F21">
        <v>0</v>
      </c>
      <c r="G21">
        <v>0</v>
      </c>
      <c r="H21">
        <v>119</v>
      </c>
      <c r="I21">
        <v>9.5</v>
      </c>
      <c r="J21">
        <v>9.4899999999999997E-4</v>
      </c>
      <c r="K21">
        <v>4.54</v>
      </c>
      <c r="M21" t="s">
        <v>211</v>
      </c>
      <c r="N21" t="s">
        <v>125</v>
      </c>
      <c r="O21">
        <v>0</v>
      </c>
      <c r="P21">
        <v>0</v>
      </c>
      <c r="Q21">
        <v>205.21100000000001</v>
      </c>
      <c r="R21">
        <v>0</v>
      </c>
      <c r="S21">
        <v>0</v>
      </c>
      <c r="T21">
        <v>202.79400000000001</v>
      </c>
    </row>
    <row r="22" spans="1:20" x14ac:dyDescent="0.3">
      <c r="A22" t="s">
        <v>57</v>
      </c>
      <c r="B22" t="s">
        <v>228</v>
      </c>
      <c r="C22" t="s">
        <v>67</v>
      </c>
      <c r="D22" t="s">
        <v>364</v>
      </c>
      <c r="E22">
        <v>4</v>
      </c>
      <c r="F22">
        <v>0</v>
      </c>
      <c r="G22">
        <v>0</v>
      </c>
      <c r="H22">
        <v>114</v>
      </c>
      <c r="I22">
        <v>9.14</v>
      </c>
      <c r="J22">
        <v>8.3199999999999995E-4</v>
      </c>
      <c r="K22">
        <v>3.41</v>
      </c>
      <c r="M22" t="s">
        <v>212</v>
      </c>
      <c r="N22" t="s">
        <v>125</v>
      </c>
      <c r="O22">
        <v>0</v>
      </c>
      <c r="P22">
        <v>0</v>
      </c>
      <c r="Q22">
        <v>200.25899999999999</v>
      </c>
      <c r="R22">
        <v>0</v>
      </c>
      <c r="S22">
        <v>0</v>
      </c>
      <c r="T22">
        <v>197.786</v>
      </c>
    </row>
    <row r="23" spans="1:20" x14ac:dyDescent="0.3">
      <c r="A23" t="s">
        <v>57</v>
      </c>
      <c r="B23" t="s">
        <v>228</v>
      </c>
      <c r="C23" t="s">
        <v>67</v>
      </c>
      <c r="D23" t="s">
        <v>364</v>
      </c>
      <c r="E23">
        <v>5</v>
      </c>
      <c r="F23">
        <v>0</v>
      </c>
      <c r="G23">
        <v>0</v>
      </c>
      <c r="H23">
        <v>121</v>
      </c>
      <c r="I23">
        <v>9.66</v>
      </c>
      <c r="J23">
        <v>9.5500000000000001E-4</v>
      </c>
      <c r="K23">
        <v>4.75</v>
      </c>
      <c r="M23" t="s">
        <v>213</v>
      </c>
      <c r="N23" t="s">
        <v>125</v>
      </c>
      <c r="O23">
        <v>0</v>
      </c>
      <c r="P23">
        <v>0</v>
      </c>
      <c r="Q23">
        <v>212.24600000000001</v>
      </c>
      <c r="R23">
        <v>0</v>
      </c>
      <c r="S23">
        <v>0</v>
      </c>
      <c r="T23">
        <v>209.696</v>
      </c>
    </row>
    <row r="24" spans="1:20" x14ac:dyDescent="0.3">
      <c r="A24" t="s">
        <v>57</v>
      </c>
      <c r="B24" t="s">
        <v>228</v>
      </c>
      <c r="C24" t="s">
        <v>67</v>
      </c>
      <c r="D24" t="s">
        <v>364</v>
      </c>
      <c r="E24">
        <v>6</v>
      </c>
      <c r="F24">
        <v>0</v>
      </c>
      <c r="G24">
        <v>0</v>
      </c>
      <c r="H24">
        <v>110</v>
      </c>
      <c r="I24">
        <v>8.82</v>
      </c>
      <c r="J24">
        <v>8.4199999999999998E-4</v>
      </c>
      <c r="K24">
        <v>2.66</v>
      </c>
      <c r="M24" t="s">
        <v>214</v>
      </c>
      <c r="N24" t="s">
        <v>125</v>
      </c>
      <c r="O24">
        <v>0</v>
      </c>
      <c r="P24">
        <v>0</v>
      </c>
      <c r="Q24">
        <v>192.815</v>
      </c>
      <c r="R24">
        <v>0</v>
      </c>
      <c r="S24">
        <v>0</v>
      </c>
      <c r="T24">
        <v>190.39400000000001</v>
      </c>
    </row>
    <row r="25" spans="1:20" x14ac:dyDescent="0.3">
      <c r="A25" t="s">
        <v>57</v>
      </c>
      <c r="B25" t="s">
        <v>228</v>
      </c>
      <c r="C25" t="s">
        <v>67</v>
      </c>
      <c r="D25" t="s">
        <v>364</v>
      </c>
      <c r="E25">
        <v>7</v>
      </c>
      <c r="F25">
        <v>0</v>
      </c>
      <c r="G25">
        <v>0</v>
      </c>
      <c r="H25">
        <v>108</v>
      </c>
      <c r="I25">
        <v>8.69</v>
      </c>
      <c r="J25">
        <v>8.5700000000000001E-4</v>
      </c>
      <c r="K25">
        <v>2.2799999999999998</v>
      </c>
      <c r="M25" t="s">
        <v>215</v>
      </c>
      <c r="N25" t="s">
        <v>125</v>
      </c>
      <c r="O25">
        <v>0</v>
      </c>
      <c r="P25">
        <v>0</v>
      </c>
      <c r="Q25">
        <v>188.77600000000001</v>
      </c>
      <c r="R25">
        <v>0</v>
      </c>
      <c r="S25">
        <v>0</v>
      </c>
      <c r="T25">
        <v>186.42400000000001</v>
      </c>
    </row>
    <row r="26" spans="1:20" x14ac:dyDescent="0.3">
      <c r="A26" t="s">
        <v>57</v>
      </c>
      <c r="B26" t="s">
        <v>228</v>
      </c>
      <c r="C26" t="s">
        <v>67</v>
      </c>
      <c r="D26" t="s">
        <v>364</v>
      </c>
      <c r="E26">
        <v>8</v>
      </c>
      <c r="F26">
        <v>0</v>
      </c>
      <c r="G26">
        <v>0</v>
      </c>
      <c r="H26">
        <v>105</v>
      </c>
      <c r="I26">
        <v>8.52</v>
      </c>
      <c r="J26">
        <v>7.9500000000000003E-4</v>
      </c>
      <c r="K26">
        <v>1.79</v>
      </c>
      <c r="M26" t="s">
        <v>216</v>
      </c>
      <c r="N26" t="s">
        <v>125</v>
      </c>
      <c r="O26">
        <v>0</v>
      </c>
      <c r="P26">
        <v>0</v>
      </c>
      <c r="Q26">
        <v>187.97499999999999</v>
      </c>
      <c r="R26">
        <v>0</v>
      </c>
      <c r="S26">
        <v>0</v>
      </c>
      <c r="T26">
        <v>185.541</v>
      </c>
    </row>
    <row r="27" spans="1:20" x14ac:dyDescent="0.3">
      <c r="A27" t="s">
        <v>57</v>
      </c>
      <c r="B27" t="s">
        <v>228</v>
      </c>
      <c r="C27" t="s">
        <v>67</v>
      </c>
      <c r="D27" t="s">
        <v>364</v>
      </c>
      <c r="E27">
        <v>9</v>
      </c>
      <c r="F27">
        <v>0</v>
      </c>
      <c r="G27">
        <v>0</v>
      </c>
      <c r="H27">
        <v>105</v>
      </c>
      <c r="I27">
        <v>8.51</v>
      </c>
      <c r="J27">
        <v>7.5600000000000005E-4</v>
      </c>
      <c r="K27">
        <v>1.75</v>
      </c>
      <c r="M27" t="s">
        <v>217</v>
      </c>
      <c r="N27" t="s">
        <v>125</v>
      </c>
      <c r="O27">
        <v>0</v>
      </c>
      <c r="P27">
        <v>0</v>
      </c>
      <c r="Q27">
        <v>186.20099999999999</v>
      </c>
      <c r="R27">
        <v>0</v>
      </c>
      <c r="S27">
        <v>0</v>
      </c>
      <c r="T27">
        <v>183.821</v>
      </c>
    </row>
    <row r="28" spans="1:20" x14ac:dyDescent="0.3">
      <c r="A28" t="s">
        <v>57</v>
      </c>
      <c r="B28" t="s">
        <v>228</v>
      </c>
      <c r="C28" t="s">
        <v>67</v>
      </c>
      <c r="D28" t="s">
        <v>364</v>
      </c>
      <c r="E28">
        <v>10</v>
      </c>
      <c r="F28">
        <v>0</v>
      </c>
      <c r="G28">
        <v>0</v>
      </c>
      <c r="H28">
        <v>104</v>
      </c>
      <c r="I28">
        <v>8.4700000000000006</v>
      </c>
      <c r="J28">
        <v>7.2999999999999996E-4</v>
      </c>
      <c r="K28">
        <v>1.64</v>
      </c>
      <c r="M28" t="s">
        <v>218</v>
      </c>
      <c r="N28" t="s">
        <v>125</v>
      </c>
      <c r="O28">
        <v>0</v>
      </c>
      <c r="P28">
        <v>0</v>
      </c>
      <c r="Q28">
        <v>185.25200000000001</v>
      </c>
      <c r="R28">
        <v>0</v>
      </c>
      <c r="S28">
        <v>0</v>
      </c>
      <c r="T28">
        <v>182.874</v>
      </c>
    </row>
    <row r="29" spans="1:20" x14ac:dyDescent="0.3">
      <c r="A29" t="s">
        <v>57</v>
      </c>
      <c r="B29" t="s">
        <v>228</v>
      </c>
      <c r="C29" t="s">
        <v>67</v>
      </c>
      <c r="D29" t="s">
        <v>364</v>
      </c>
      <c r="E29">
        <v>11</v>
      </c>
      <c r="F29">
        <v>0</v>
      </c>
      <c r="G29">
        <v>0</v>
      </c>
      <c r="H29">
        <v>107</v>
      </c>
      <c r="I29">
        <v>8.64</v>
      </c>
      <c r="J29">
        <v>7.3800000000000005E-4</v>
      </c>
      <c r="K29">
        <v>2.14</v>
      </c>
      <c r="M29" t="s">
        <v>219</v>
      </c>
      <c r="N29" t="s">
        <v>125</v>
      </c>
      <c r="O29">
        <v>0</v>
      </c>
      <c r="P29">
        <v>0</v>
      </c>
      <c r="Q29">
        <v>188.72900000000001</v>
      </c>
      <c r="R29">
        <v>0</v>
      </c>
      <c r="S29">
        <v>0</v>
      </c>
      <c r="T29">
        <v>186.31700000000001</v>
      </c>
    </row>
    <row r="30" spans="1:20" x14ac:dyDescent="0.3">
      <c r="A30" t="s">
        <v>57</v>
      </c>
      <c r="B30" t="s">
        <v>228</v>
      </c>
      <c r="C30" t="s">
        <v>67</v>
      </c>
      <c r="D30" t="s">
        <v>364</v>
      </c>
      <c r="E30">
        <v>12</v>
      </c>
      <c r="F30">
        <v>0</v>
      </c>
      <c r="G30">
        <v>0</v>
      </c>
      <c r="H30">
        <v>111</v>
      </c>
      <c r="I30">
        <v>8.9600000000000009</v>
      </c>
      <c r="J30">
        <v>8.0800000000000002E-4</v>
      </c>
      <c r="K30">
        <v>3</v>
      </c>
      <c r="M30" t="s">
        <v>220</v>
      </c>
      <c r="N30" t="s">
        <v>125</v>
      </c>
      <c r="O30">
        <v>0</v>
      </c>
      <c r="P30">
        <v>0</v>
      </c>
      <c r="Q30">
        <v>192.88300000000001</v>
      </c>
      <c r="R30">
        <v>0</v>
      </c>
      <c r="S30">
        <v>0</v>
      </c>
      <c r="T30">
        <v>190.541</v>
      </c>
    </row>
    <row r="31" spans="1:20" x14ac:dyDescent="0.3">
      <c r="A31" t="s">
        <v>57</v>
      </c>
      <c r="B31" t="s">
        <v>228</v>
      </c>
      <c r="C31" t="s">
        <v>67</v>
      </c>
      <c r="D31" t="s">
        <v>364</v>
      </c>
      <c r="E31">
        <v>13</v>
      </c>
      <c r="F31">
        <v>0</v>
      </c>
      <c r="G31">
        <v>0</v>
      </c>
      <c r="H31">
        <v>105</v>
      </c>
      <c r="I31">
        <v>8.51</v>
      </c>
      <c r="J31">
        <v>7.4200000000000004E-4</v>
      </c>
      <c r="K31">
        <v>1.82</v>
      </c>
      <c r="M31" t="s">
        <v>221</v>
      </c>
      <c r="N31" t="s">
        <v>125</v>
      </c>
      <c r="O31">
        <v>0</v>
      </c>
      <c r="P31">
        <v>0</v>
      </c>
      <c r="Q31">
        <v>183.09800000000001</v>
      </c>
      <c r="R31">
        <v>0</v>
      </c>
      <c r="S31">
        <v>0</v>
      </c>
      <c r="T31">
        <v>180.80099999999999</v>
      </c>
    </row>
    <row r="32" spans="1:20" x14ac:dyDescent="0.3">
      <c r="A32" t="s">
        <v>57</v>
      </c>
      <c r="B32" t="s">
        <v>228</v>
      </c>
      <c r="C32" t="s">
        <v>67</v>
      </c>
      <c r="D32" t="s">
        <v>364</v>
      </c>
      <c r="E32">
        <v>14</v>
      </c>
      <c r="F32">
        <v>0</v>
      </c>
      <c r="G32">
        <v>0</v>
      </c>
      <c r="H32">
        <v>107</v>
      </c>
      <c r="I32">
        <v>8.6999999999999993</v>
      </c>
      <c r="J32">
        <v>6.9999999999999999E-4</v>
      </c>
      <c r="K32">
        <v>2.11</v>
      </c>
      <c r="M32" t="s">
        <v>222</v>
      </c>
      <c r="N32" t="s">
        <v>125</v>
      </c>
      <c r="O32">
        <v>0</v>
      </c>
      <c r="P32">
        <v>0</v>
      </c>
      <c r="Q32">
        <v>186.66200000000001</v>
      </c>
      <c r="R32">
        <v>0</v>
      </c>
      <c r="S32">
        <v>0</v>
      </c>
      <c r="T32">
        <v>184.37200000000001</v>
      </c>
    </row>
    <row r="33" spans="1:20" x14ac:dyDescent="0.3">
      <c r="A33" t="s">
        <v>57</v>
      </c>
      <c r="B33" t="s">
        <v>228</v>
      </c>
      <c r="C33" t="s">
        <v>67</v>
      </c>
      <c r="D33" t="s">
        <v>364</v>
      </c>
      <c r="E33">
        <v>15</v>
      </c>
      <c r="F33">
        <v>0</v>
      </c>
      <c r="G33">
        <v>0</v>
      </c>
      <c r="H33">
        <v>82.6</v>
      </c>
      <c r="I33">
        <v>6.9</v>
      </c>
      <c r="J33">
        <v>5.1800000000000001E-4</v>
      </c>
      <c r="K33">
        <v>-2.02</v>
      </c>
      <c r="M33" t="s">
        <v>223</v>
      </c>
      <c r="N33" t="s">
        <v>125</v>
      </c>
      <c r="O33">
        <v>0</v>
      </c>
      <c r="P33">
        <v>0</v>
      </c>
      <c r="Q33">
        <v>149.15199999999999</v>
      </c>
      <c r="R33">
        <v>0</v>
      </c>
      <c r="S33">
        <v>0</v>
      </c>
      <c r="T33">
        <v>146.98500000000001</v>
      </c>
    </row>
    <row r="34" spans="1:20" x14ac:dyDescent="0.3">
      <c r="A34" t="s">
        <v>57</v>
      </c>
      <c r="B34" t="s">
        <v>228</v>
      </c>
      <c r="C34" t="s">
        <v>67</v>
      </c>
      <c r="D34" t="s">
        <v>364</v>
      </c>
      <c r="E34">
        <v>16</v>
      </c>
      <c r="F34">
        <v>0</v>
      </c>
      <c r="G34">
        <v>0</v>
      </c>
      <c r="H34">
        <v>127</v>
      </c>
      <c r="I34">
        <v>10.199999999999999</v>
      </c>
      <c r="J34">
        <v>9.5E-4</v>
      </c>
      <c r="K34">
        <v>5.93</v>
      </c>
      <c r="M34" t="s">
        <v>224</v>
      </c>
      <c r="N34" t="s">
        <v>125</v>
      </c>
      <c r="O34">
        <v>0</v>
      </c>
      <c r="P34">
        <v>0</v>
      </c>
      <c r="Q34">
        <v>221.14400000000001</v>
      </c>
      <c r="R34">
        <v>0</v>
      </c>
      <c r="S34">
        <v>0</v>
      </c>
      <c r="T34">
        <v>218.66300000000001</v>
      </c>
    </row>
    <row r="35" spans="1:20" x14ac:dyDescent="0.3">
      <c r="A35" t="s">
        <v>57</v>
      </c>
      <c r="B35" t="s">
        <v>229</v>
      </c>
      <c r="C35" t="s">
        <v>68</v>
      </c>
      <c r="D35" t="s">
        <v>364</v>
      </c>
      <c r="E35">
        <v>1</v>
      </c>
      <c r="F35">
        <v>0</v>
      </c>
      <c r="G35">
        <v>0</v>
      </c>
      <c r="H35">
        <v>130</v>
      </c>
      <c r="I35">
        <v>10.3</v>
      </c>
      <c r="J35">
        <v>1.0499999999999999E-3</v>
      </c>
      <c r="K35">
        <v>6.62</v>
      </c>
    </row>
    <row r="36" spans="1:20" x14ac:dyDescent="0.3">
      <c r="A36" t="s">
        <v>57</v>
      </c>
      <c r="B36" t="s">
        <v>229</v>
      </c>
      <c r="C36" t="s">
        <v>68</v>
      </c>
      <c r="D36" t="s">
        <v>364</v>
      </c>
      <c r="E36">
        <v>2</v>
      </c>
      <c r="F36">
        <v>0</v>
      </c>
      <c r="G36">
        <v>0</v>
      </c>
      <c r="H36">
        <v>118</v>
      </c>
      <c r="I36">
        <v>9.4499999999999993</v>
      </c>
      <c r="J36">
        <v>8.8699999999999998E-4</v>
      </c>
      <c r="K36">
        <v>4.1500000000000004</v>
      </c>
    </row>
    <row r="37" spans="1:20" x14ac:dyDescent="0.3">
      <c r="A37" t="s">
        <v>57</v>
      </c>
      <c r="B37" t="s">
        <v>229</v>
      </c>
      <c r="C37" t="s">
        <v>68</v>
      </c>
      <c r="D37" t="s">
        <v>364</v>
      </c>
      <c r="E37">
        <v>3</v>
      </c>
      <c r="F37">
        <v>0</v>
      </c>
      <c r="G37">
        <v>0</v>
      </c>
      <c r="H37">
        <v>119</v>
      </c>
      <c r="I37">
        <v>9.5</v>
      </c>
      <c r="J37">
        <v>9.4899999999999997E-4</v>
      </c>
      <c r="K37">
        <v>4.54</v>
      </c>
    </row>
    <row r="38" spans="1:20" x14ac:dyDescent="0.3">
      <c r="A38" t="s">
        <v>57</v>
      </c>
      <c r="B38" t="s">
        <v>229</v>
      </c>
      <c r="C38" t="s">
        <v>68</v>
      </c>
      <c r="D38" t="s">
        <v>364</v>
      </c>
      <c r="E38">
        <v>4</v>
      </c>
      <c r="F38">
        <v>0</v>
      </c>
      <c r="G38">
        <v>0</v>
      </c>
      <c r="H38">
        <v>114</v>
      </c>
      <c r="I38">
        <v>9.14</v>
      </c>
      <c r="J38">
        <v>8.3199999999999995E-4</v>
      </c>
      <c r="K38">
        <v>3.41</v>
      </c>
    </row>
    <row r="39" spans="1:20" x14ac:dyDescent="0.3">
      <c r="A39" t="s">
        <v>57</v>
      </c>
      <c r="B39" t="s">
        <v>229</v>
      </c>
      <c r="C39" t="s">
        <v>68</v>
      </c>
      <c r="D39" t="s">
        <v>364</v>
      </c>
      <c r="E39">
        <v>5</v>
      </c>
      <c r="F39">
        <v>0</v>
      </c>
      <c r="G39">
        <v>0</v>
      </c>
      <c r="H39">
        <v>121</v>
      </c>
      <c r="I39">
        <v>9.66</v>
      </c>
      <c r="J39">
        <v>9.5500000000000001E-4</v>
      </c>
      <c r="K39">
        <v>4.75</v>
      </c>
    </row>
    <row r="40" spans="1:20" x14ac:dyDescent="0.3">
      <c r="A40" t="s">
        <v>57</v>
      </c>
      <c r="B40" t="s">
        <v>229</v>
      </c>
      <c r="C40" t="s">
        <v>68</v>
      </c>
      <c r="D40" t="s">
        <v>364</v>
      </c>
      <c r="E40">
        <v>6</v>
      </c>
      <c r="F40">
        <v>0</v>
      </c>
      <c r="G40">
        <v>0</v>
      </c>
      <c r="H40">
        <v>110</v>
      </c>
      <c r="I40">
        <v>8.82</v>
      </c>
      <c r="J40">
        <v>8.4199999999999998E-4</v>
      </c>
      <c r="K40">
        <v>2.66</v>
      </c>
    </row>
    <row r="41" spans="1:20" x14ac:dyDescent="0.3">
      <c r="A41" t="s">
        <v>57</v>
      </c>
      <c r="B41" t="s">
        <v>229</v>
      </c>
      <c r="C41" t="s">
        <v>68</v>
      </c>
      <c r="D41" t="s">
        <v>364</v>
      </c>
      <c r="E41">
        <v>7</v>
      </c>
      <c r="F41">
        <v>0</v>
      </c>
      <c r="G41">
        <v>0</v>
      </c>
      <c r="H41">
        <v>108</v>
      </c>
      <c r="I41">
        <v>8.69</v>
      </c>
      <c r="J41">
        <v>8.5700000000000001E-4</v>
      </c>
      <c r="K41">
        <v>2.2799999999999998</v>
      </c>
    </row>
    <row r="42" spans="1:20" x14ac:dyDescent="0.3">
      <c r="A42" t="s">
        <v>57</v>
      </c>
      <c r="B42" t="s">
        <v>229</v>
      </c>
      <c r="C42" t="s">
        <v>68</v>
      </c>
      <c r="D42" t="s">
        <v>364</v>
      </c>
      <c r="E42">
        <v>8</v>
      </c>
      <c r="F42">
        <v>0</v>
      </c>
      <c r="G42">
        <v>0</v>
      </c>
      <c r="H42">
        <v>105</v>
      </c>
      <c r="I42">
        <v>8.52</v>
      </c>
      <c r="J42">
        <v>7.9500000000000003E-4</v>
      </c>
      <c r="K42">
        <v>1.79</v>
      </c>
    </row>
    <row r="43" spans="1:20" x14ac:dyDescent="0.3">
      <c r="A43" t="s">
        <v>57</v>
      </c>
      <c r="B43" t="s">
        <v>229</v>
      </c>
      <c r="C43" t="s">
        <v>68</v>
      </c>
      <c r="D43" t="s">
        <v>364</v>
      </c>
      <c r="E43">
        <v>9</v>
      </c>
      <c r="F43">
        <v>0</v>
      </c>
      <c r="G43">
        <v>0</v>
      </c>
      <c r="H43">
        <v>105</v>
      </c>
      <c r="I43">
        <v>8.51</v>
      </c>
      <c r="J43">
        <v>7.5600000000000005E-4</v>
      </c>
      <c r="K43">
        <v>1.75</v>
      </c>
    </row>
    <row r="44" spans="1:20" x14ac:dyDescent="0.3">
      <c r="A44" t="s">
        <v>57</v>
      </c>
      <c r="B44" t="s">
        <v>229</v>
      </c>
      <c r="C44" t="s">
        <v>68</v>
      </c>
      <c r="D44" t="s">
        <v>364</v>
      </c>
      <c r="E44">
        <v>10</v>
      </c>
      <c r="F44">
        <v>0</v>
      </c>
      <c r="G44">
        <v>0</v>
      </c>
      <c r="H44">
        <v>104</v>
      </c>
      <c r="I44">
        <v>8.4700000000000006</v>
      </c>
      <c r="J44">
        <v>7.2999999999999996E-4</v>
      </c>
      <c r="K44">
        <v>1.64</v>
      </c>
    </row>
    <row r="45" spans="1:20" x14ac:dyDescent="0.3">
      <c r="A45" t="s">
        <v>57</v>
      </c>
      <c r="B45" t="s">
        <v>229</v>
      </c>
      <c r="C45" t="s">
        <v>68</v>
      </c>
      <c r="D45" t="s">
        <v>364</v>
      </c>
      <c r="E45">
        <v>11</v>
      </c>
      <c r="F45">
        <v>0</v>
      </c>
      <c r="G45">
        <v>0</v>
      </c>
      <c r="H45">
        <v>107</v>
      </c>
      <c r="I45">
        <v>8.64</v>
      </c>
      <c r="J45">
        <v>7.3800000000000005E-4</v>
      </c>
      <c r="K45">
        <v>2.14</v>
      </c>
    </row>
    <row r="46" spans="1:20" x14ac:dyDescent="0.3">
      <c r="A46" t="s">
        <v>57</v>
      </c>
      <c r="B46" t="s">
        <v>229</v>
      </c>
      <c r="C46" t="s">
        <v>68</v>
      </c>
      <c r="D46" t="s">
        <v>364</v>
      </c>
      <c r="E46">
        <v>12</v>
      </c>
      <c r="F46">
        <v>0</v>
      </c>
      <c r="G46">
        <v>0</v>
      </c>
      <c r="H46">
        <v>111</v>
      </c>
      <c r="I46">
        <v>8.9600000000000009</v>
      </c>
      <c r="J46">
        <v>8.0800000000000002E-4</v>
      </c>
      <c r="K46">
        <v>3</v>
      </c>
    </row>
    <row r="47" spans="1:20" x14ac:dyDescent="0.3">
      <c r="A47" t="s">
        <v>57</v>
      </c>
      <c r="B47" t="s">
        <v>229</v>
      </c>
      <c r="C47" t="s">
        <v>68</v>
      </c>
      <c r="D47" t="s">
        <v>364</v>
      </c>
      <c r="E47">
        <v>13</v>
      </c>
      <c r="F47">
        <v>0</v>
      </c>
      <c r="G47">
        <v>0</v>
      </c>
      <c r="H47">
        <v>105</v>
      </c>
      <c r="I47">
        <v>8.51</v>
      </c>
      <c r="J47">
        <v>7.4200000000000004E-4</v>
      </c>
      <c r="K47">
        <v>1.82</v>
      </c>
    </row>
    <row r="48" spans="1:20" x14ac:dyDescent="0.3">
      <c r="A48" t="s">
        <v>57</v>
      </c>
      <c r="B48" t="s">
        <v>229</v>
      </c>
      <c r="C48" t="s">
        <v>68</v>
      </c>
      <c r="D48" t="s">
        <v>364</v>
      </c>
      <c r="E48">
        <v>14</v>
      </c>
      <c r="F48">
        <v>0</v>
      </c>
      <c r="G48">
        <v>0</v>
      </c>
      <c r="H48">
        <v>107</v>
      </c>
      <c r="I48">
        <v>8.6999999999999993</v>
      </c>
      <c r="J48">
        <v>6.9999999999999999E-4</v>
      </c>
      <c r="K48">
        <v>2.11</v>
      </c>
    </row>
    <row r="49" spans="1:11" x14ac:dyDescent="0.3">
      <c r="A49" t="s">
        <v>57</v>
      </c>
      <c r="B49" t="s">
        <v>229</v>
      </c>
      <c r="C49" t="s">
        <v>68</v>
      </c>
      <c r="D49" t="s">
        <v>364</v>
      </c>
      <c r="E49">
        <v>15</v>
      </c>
      <c r="F49">
        <v>0</v>
      </c>
      <c r="G49">
        <v>0</v>
      </c>
      <c r="H49">
        <v>82.6</v>
      </c>
      <c r="I49">
        <v>6.9</v>
      </c>
      <c r="J49">
        <v>5.1800000000000001E-4</v>
      </c>
      <c r="K49">
        <v>-2.02</v>
      </c>
    </row>
    <row r="50" spans="1:11" x14ac:dyDescent="0.3">
      <c r="A50" t="s">
        <v>57</v>
      </c>
      <c r="B50" t="s">
        <v>229</v>
      </c>
      <c r="C50" t="s">
        <v>68</v>
      </c>
      <c r="D50" t="s">
        <v>364</v>
      </c>
      <c r="E50">
        <v>16</v>
      </c>
      <c r="F50">
        <v>0</v>
      </c>
      <c r="G50">
        <v>0</v>
      </c>
      <c r="H50">
        <v>127</v>
      </c>
      <c r="I50">
        <v>10.199999999999999</v>
      </c>
      <c r="J50">
        <v>9.5E-4</v>
      </c>
      <c r="K50">
        <v>5.93</v>
      </c>
    </row>
    <row r="51" spans="1:11" x14ac:dyDescent="0.3">
      <c r="A51" t="s">
        <v>54</v>
      </c>
      <c r="B51" t="s">
        <v>603</v>
      </c>
      <c r="C51" t="s">
        <v>66</v>
      </c>
      <c r="D51" t="s">
        <v>604</v>
      </c>
      <c r="E51">
        <v>1</v>
      </c>
      <c r="F51">
        <v>946</v>
      </c>
      <c r="G51">
        <v>0.17399999999999999</v>
      </c>
      <c r="H51">
        <v>0</v>
      </c>
      <c r="I51">
        <v>446</v>
      </c>
      <c r="J51">
        <v>0.125</v>
      </c>
      <c r="K51">
        <v>0</v>
      </c>
    </row>
    <row r="52" spans="1:11" x14ac:dyDescent="0.3">
      <c r="A52" t="s">
        <v>54</v>
      </c>
      <c r="B52" t="s">
        <v>605</v>
      </c>
      <c r="C52" t="s">
        <v>67</v>
      </c>
      <c r="D52" t="s">
        <v>604</v>
      </c>
      <c r="E52">
        <v>1</v>
      </c>
      <c r="F52">
        <v>946</v>
      </c>
      <c r="G52">
        <v>0.17399999999999999</v>
      </c>
      <c r="H52">
        <v>0</v>
      </c>
      <c r="I52">
        <v>446</v>
      </c>
      <c r="J52">
        <v>0.125</v>
      </c>
      <c r="K52">
        <v>0</v>
      </c>
    </row>
    <row r="53" spans="1:11" x14ac:dyDescent="0.3">
      <c r="A53" t="s">
        <v>54</v>
      </c>
      <c r="B53" t="s">
        <v>606</v>
      </c>
      <c r="C53" t="s">
        <v>68</v>
      </c>
      <c r="D53" t="s">
        <v>604</v>
      </c>
      <c r="E53">
        <v>1</v>
      </c>
      <c r="F53">
        <v>946</v>
      </c>
      <c r="G53">
        <v>0.17399999999999999</v>
      </c>
      <c r="H53">
        <v>0</v>
      </c>
      <c r="I53">
        <v>446</v>
      </c>
      <c r="J53">
        <v>0.125</v>
      </c>
      <c r="K53">
        <v>0</v>
      </c>
    </row>
    <row r="54" spans="1:11" x14ac:dyDescent="0.3">
      <c r="A54" t="s">
        <v>54</v>
      </c>
      <c r="B54" t="s">
        <v>603</v>
      </c>
      <c r="C54" t="s">
        <v>66</v>
      </c>
      <c r="D54" t="s">
        <v>604</v>
      </c>
      <c r="E54">
        <v>2</v>
      </c>
      <c r="F54">
        <v>1080</v>
      </c>
      <c r="G54">
        <v>0.19800000000000001</v>
      </c>
      <c r="H54">
        <v>0</v>
      </c>
      <c r="I54">
        <v>612</v>
      </c>
      <c r="J54">
        <v>0.16600000000000001</v>
      </c>
      <c r="K54">
        <v>0</v>
      </c>
    </row>
    <row r="55" spans="1:11" x14ac:dyDescent="0.3">
      <c r="A55" t="s">
        <v>54</v>
      </c>
      <c r="B55" t="s">
        <v>605</v>
      </c>
      <c r="C55" t="s">
        <v>67</v>
      </c>
      <c r="D55" t="s">
        <v>604</v>
      </c>
      <c r="E55">
        <v>2</v>
      </c>
      <c r="F55">
        <v>1080</v>
      </c>
      <c r="G55">
        <v>0.19800000000000001</v>
      </c>
      <c r="H55">
        <v>0</v>
      </c>
      <c r="I55">
        <v>612</v>
      </c>
      <c r="J55">
        <v>0.16600000000000001</v>
      </c>
      <c r="K55">
        <v>0</v>
      </c>
    </row>
    <row r="56" spans="1:11" x14ac:dyDescent="0.3">
      <c r="A56" t="s">
        <v>54</v>
      </c>
      <c r="B56" t="s">
        <v>606</v>
      </c>
      <c r="C56" t="s">
        <v>68</v>
      </c>
      <c r="D56" t="s">
        <v>604</v>
      </c>
      <c r="E56">
        <v>2</v>
      </c>
      <c r="F56">
        <v>1080</v>
      </c>
      <c r="G56">
        <v>0.19800000000000001</v>
      </c>
      <c r="H56">
        <v>0</v>
      </c>
      <c r="I56">
        <v>612</v>
      </c>
      <c r="J56">
        <v>0.16600000000000001</v>
      </c>
      <c r="K56">
        <v>0</v>
      </c>
    </row>
    <row r="57" spans="1:11" x14ac:dyDescent="0.3">
      <c r="A57" t="s">
        <v>54</v>
      </c>
      <c r="B57" t="s">
        <v>603</v>
      </c>
      <c r="C57" t="s">
        <v>66</v>
      </c>
      <c r="D57" t="s">
        <v>604</v>
      </c>
      <c r="E57">
        <v>3</v>
      </c>
      <c r="F57">
        <v>1090</v>
      </c>
      <c r="G57">
        <v>0.186</v>
      </c>
      <c r="H57">
        <v>0</v>
      </c>
      <c r="I57">
        <v>624</v>
      </c>
      <c r="J57">
        <v>0.14599999999999999</v>
      </c>
      <c r="K57">
        <v>0</v>
      </c>
    </row>
    <row r="58" spans="1:11" x14ac:dyDescent="0.3">
      <c r="A58" t="s">
        <v>54</v>
      </c>
      <c r="B58" t="s">
        <v>605</v>
      </c>
      <c r="C58" t="s">
        <v>67</v>
      </c>
      <c r="D58" t="s">
        <v>604</v>
      </c>
      <c r="E58">
        <v>3</v>
      </c>
      <c r="F58">
        <v>1090</v>
      </c>
      <c r="G58">
        <v>0.186</v>
      </c>
      <c r="H58">
        <v>0</v>
      </c>
      <c r="I58">
        <v>624</v>
      </c>
      <c r="J58">
        <v>0.14599999999999999</v>
      </c>
      <c r="K58">
        <v>0</v>
      </c>
    </row>
    <row r="59" spans="1:11" x14ac:dyDescent="0.3">
      <c r="A59" t="s">
        <v>54</v>
      </c>
      <c r="B59" t="s">
        <v>606</v>
      </c>
      <c r="C59" t="s">
        <v>68</v>
      </c>
      <c r="D59" t="s">
        <v>604</v>
      </c>
      <c r="E59">
        <v>3</v>
      </c>
      <c r="F59">
        <v>1090</v>
      </c>
      <c r="G59">
        <v>0.186</v>
      </c>
      <c r="H59">
        <v>0</v>
      </c>
      <c r="I59">
        <v>624</v>
      </c>
      <c r="J59">
        <v>0.14599999999999999</v>
      </c>
      <c r="K59">
        <v>0</v>
      </c>
    </row>
    <row r="60" spans="1:11" x14ac:dyDescent="0.3">
      <c r="A60" t="s">
        <v>54</v>
      </c>
      <c r="B60" t="s">
        <v>603</v>
      </c>
      <c r="C60" t="s">
        <v>66</v>
      </c>
      <c r="D60" t="s">
        <v>604</v>
      </c>
      <c r="E60">
        <v>4</v>
      </c>
      <c r="F60">
        <v>1120</v>
      </c>
      <c r="G60">
        <v>0.187</v>
      </c>
      <c r="H60">
        <v>0</v>
      </c>
      <c r="I60">
        <v>668</v>
      </c>
      <c r="J60">
        <v>0.155</v>
      </c>
      <c r="K60">
        <v>0</v>
      </c>
    </row>
    <row r="61" spans="1:11" x14ac:dyDescent="0.3">
      <c r="A61" t="s">
        <v>54</v>
      </c>
      <c r="B61" t="s">
        <v>605</v>
      </c>
      <c r="C61" t="s">
        <v>67</v>
      </c>
      <c r="D61" t="s">
        <v>604</v>
      </c>
      <c r="E61">
        <v>4</v>
      </c>
      <c r="F61">
        <v>1120</v>
      </c>
      <c r="G61">
        <v>0.187</v>
      </c>
      <c r="H61">
        <v>0</v>
      </c>
      <c r="I61">
        <v>668</v>
      </c>
      <c r="J61">
        <v>0.155</v>
      </c>
      <c r="K61">
        <v>0</v>
      </c>
    </row>
    <row r="62" spans="1:11" x14ac:dyDescent="0.3">
      <c r="A62" t="s">
        <v>54</v>
      </c>
      <c r="B62" t="s">
        <v>606</v>
      </c>
      <c r="C62" t="s">
        <v>68</v>
      </c>
      <c r="D62" t="s">
        <v>604</v>
      </c>
      <c r="E62">
        <v>4</v>
      </c>
      <c r="F62">
        <v>1120</v>
      </c>
      <c r="G62">
        <v>0.187</v>
      </c>
      <c r="H62">
        <v>0</v>
      </c>
      <c r="I62">
        <v>668</v>
      </c>
      <c r="J62">
        <v>0.155</v>
      </c>
      <c r="K62">
        <v>0</v>
      </c>
    </row>
    <row r="63" spans="1:11" x14ac:dyDescent="0.3">
      <c r="A63" t="s">
        <v>54</v>
      </c>
      <c r="B63" t="s">
        <v>603</v>
      </c>
      <c r="C63" t="s">
        <v>66</v>
      </c>
      <c r="D63" t="s">
        <v>604</v>
      </c>
      <c r="E63">
        <v>5</v>
      </c>
      <c r="F63">
        <v>1090</v>
      </c>
      <c r="G63">
        <v>0.184</v>
      </c>
      <c r="H63">
        <v>0</v>
      </c>
      <c r="I63">
        <v>614</v>
      </c>
      <c r="J63">
        <v>0.14299999999999999</v>
      </c>
      <c r="K63">
        <v>0</v>
      </c>
    </row>
    <row r="64" spans="1:11" x14ac:dyDescent="0.3">
      <c r="A64" t="s">
        <v>54</v>
      </c>
      <c r="B64" t="s">
        <v>605</v>
      </c>
      <c r="C64" t="s">
        <v>67</v>
      </c>
      <c r="D64" t="s">
        <v>604</v>
      </c>
      <c r="E64">
        <v>5</v>
      </c>
      <c r="F64">
        <v>1090</v>
      </c>
      <c r="G64">
        <v>0.184</v>
      </c>
      <c r="H64">
        <v>0</v>
      </c>
      <c r="I64">
        <v>614</v>
      </c>
      <c r="J64">
        <v>0.14299999999999999</v>
      </c>
      <c r="K64">
        <v>0</v>
      </c>
    </row>
    <row r="65" spans="1:11" x14ac:dyDescent="0.3">
      <c r="A65" t="s">
        <v>54</v>
      </c>
      <c r="B65" t="s">
        <v>606</v>
      </c>
      <c r="C65" t="s">
        <v>68</v>
      </c>
      <c r="D65" t="s">
        <v>604</v>
      </c>
      <c r="E65">
        <v>5</v>
      </c>
      <c r="F65">
        <v>1090</v>
      </c>
      <c r="G65">
        <v>0.184</v>
      </c>
      <c r="H65">
        <v>0</v>
      </c>
      <c r="I65">
        <v>614</v>
      </c>
      <c r="J65">
        <v>0.14299999999999999</v>
      </c>
      <c r="K65">
        <v>0</v>
      </c>
    </row>
    <row r="66" spans="1:11" x14ac:dyDescent="0.3">
      <c r="A66" t="s">
        <v>54</v>
      </c>
      <c r="B66" t="s">
        <v>603</v>
      </c>
      <c r="C66" t="s">
        <v>66</v>
      </c>
      <c r="D66" t="s">
        <v>604</v>
      </c>
      <c r="E66">
        <v>6</v>
      </c>
      <c r="F66">
        <v>1170</v>
      </c>
      <c r="G66">
        <v>0.18</v>
      </c>
      <c r="H66">
        <v>0</v>
      </c>
      <c r="I66">
        <v>728</v>
      </c>
      <c r="J66">
        <v>0.14499999999999999</v>
      </c>
      <c r="K66">
        <v>0</v>
      </c>
    </row>
    <row r="67" spans="1:11" x14ac:dyDescent="0.3">
      <c r="A67" t="s">
        <v>54</v>
      </c>
      <c r="B67" t="s">
        <v>605</v>
      </c>
      <c r="C67" t="s">
        <v>67</v>
      </c>
      <c r="D67" t="s">
        <v>604</v>
      </c>
      <c r="E67">
        <v>6</v>
      </c>
      <c r="F67">
        <v>1170</v>
      </c>
      <c r="G67">
        <v>0.18</v>
      </c>
      <c r="H67">
        <v>0</v>
      </c>
      <c r="I67">
        <v>728</v>
      </c>
      <c r="J67">
        <v>0.14499999999999999</v>
      </c>
      <c r="K67">
        <v>0</v>
      </c>
    </row>
    <row r="68" spans="1:11" x14ac:dyDescent="0.3">
      <c r="A68" t="s">
        <v>54</v>
      </c>
      <c r="B68" t="s">
        <v>606</v>
      </c>
      <c r="C68" t="s">
        <v>68</v>
      </c>
      <c r="D68" t="s">
        <v>604</v>
      </c>
      <c r="E68">
        <v>6</v>
      </c>
      <c r="F68">
        <v>1170</v>
      </c>
      <c r="G68">
        <v>0.18</v>
      </c>
      <c r="H68">
        <v>0</v>
      </c>
      <c r="I68">
        <v>728</v>
      </c>
      <c r="J68">
        <v>0.14499999999999999</v>
      </c>
      <c r="K68">
        <v>0</v>
      </c>
    </row>
    <row r="69" spans="1:11" x14ac:dyDescent="0.3">
      <c r="A69" t="s">
        <v>54</v>
      </c>
      <c r="B69" t="s">
        <v>603</v>
      </c>
      <c r="C69" t="s">
        <v>66</v>
      </c>
      <c r="D69" t="s">
        <v>604</v>
      </c>
      <c r="E69">
        <v>7</v>
      </c>
      <c r="F69">
        <v>1190</v>
      </c>
      <c r="G69">
        <v>0.17499999999999999</v>
      </c>
      <c r="H69">
        <v>0</v>
      </c>
      <c r="I69">
        <v>752</v>
      </c>
      <c r="J69">
        <v>0.13600000000000001</v>
      </c>
      <c r="K69">
        <v>0</v>
      </c>
    </row>
    <row r="70" spans="1:11" x14ac:dyDescent="0.3">
      <c r="A70" t="s">
        <v>54</v>
      </c>
      <c r="B70" t="s">
        <v>605</v>
      </c>
      <c r="C70" t="s">
        <v>67</v>
      </c>
      <c r="D70" t="s">
        <v>604</v>
      </c>
      <c r="E70">
        <v>7</v>
      </c>
      <c r="F70">
        <v>1190</v>
      </c>
      <c r="G70">
        <v>0.17499999999999999</v>
      </c>
      <c r="H70">
        <v>0</v>
      </c>
      <c r="I70">
        <v>752</v>
      </c>
      <c r="J70">
        <v>0.13600000000000001</v>
      </c>
      <c r="K70">
        <v>0</v>
      </c>
    </row>
    <row r="71" spans="1:11" x14ac:dyDescent="0.3">
      <c r="A71" t="s">
        <v>54</v>
      </c>
      <c r="B71" t="s">
        <v>606</v>
      </c>
      <c r="C71" t="s">
        <v>68</v>
      </c>
      <c r="D71" t="s">
        <v>604</v>
      </c>
      <c r="E71">
        <v>7</v>
      </c>
      <c r="F71">
        <v>1190</v>
      </c>
      <c r="G71">
        <v>0.17499999999999999</v>
      </c>
      <c r="H71">
        <v>0</v>
      </c>
      <c r="I71">
        <v>752</v>
      </c>
      <c r="J71">
        <v>0.13600000000000001</v>
      </c>
      <c r="K71">
        <v>0</v>
      </c>
    </row>
    <row r="72" spans="1:11" x14ac:dyDescent="0.3">
      <c r="A72" t="s">
        <v>54</v>
      </c>
      <c r="B72" t="s">
        <v>603</v>
      </c>
      <c r="C72" t="s">
        <v>66</v>
      </c>
      <c r="D72" t="s">
        <v>604</v>
      </c>
      <c r="E72">
        <v>8</v>
      </c>
      <c r="F72">
        <v>1190</v>
      </c>
      <c r="G72">
        <v>0.17899999999999999</v>
      </c>
      <c r="H72">
        <v>0</v>
      </c>
      <c r="I72">
        <v>756</v>
      </c>
      <c r="J72">
        <v>0.14699999999999999</v>
      </c>
      <c r="K72">
        <v>0</v>
      </c>
    </row>
    <row r="73" spans="1:11" x14ac:dyDescent="0.3">
      <c r="A73" t="s">
        <v>54</v>
      </c>
      <c r="B73" t="s">
        <v>605</v>
      </c>
      <c r="C73" t="s">
        <v>67</v>
      </c>
      <c r="D73" t="s">
        <v>604</v>
      </c>
      <c r="E73">
        <v>8</v>
      </c>
      <c r="F73">
        <v>1190</v>
      </c>
      <c r="G73">
        <v>0.17899999999999999</v>
      </c>
      <c r="H73">
        <v>0</v>
      </c>
      <c r="I73">
        <v>756</v>
      </c>
      <c r="J73">
        <v>0.14699999999999999</v>
      </c>
      <c r="K73">
        <v>0</v>
      </c>
    </row>
    <row r="74" spans="1:11" x14ac:dyDescent="0.3">
      <c r="A74" t="s">
        <v>54</v>
      </c>
      <c r="B74" t="s">
        <v>606</v>
      </c>
      <c r="C74" t="s">
        <v>68</v>
      </c>
      <c r="D74" t="s">
        <v>604</v>
      </c>
      <c r="E74">
        <v>8</v>
      </c>
      <c r="F74">
        <v>1190</v>
      </c>
      <c r="G74">
        <v>0.17899999999999999</v>
      </c>
      <c r="H74">
        <v>0</v>
      </c>
      <c r="I74">
        <v>756</v>
      </c>
      <c r="J74">
        <v>0.14699999999999999</v>
      </c>
      <c r="K74">
        <v>0</v>
      </c>
    </row>
    <row r="75" spans="1:11" x14ac:dyDescent="0.3">
      <c r="A75" t="s">
        <v>54</v>
      </c>
      <c r="B75" t="s">
        <v>603</v>
      </c>
      <c r="C75" t="s">
        <v>66</v>
      </c>
      <c r="D75" t="s">
        <v>604</v>
      </c>
      <c r="E75">
        <v>9</v>
      </c>
      <c r="F75">
        <v>1180</v>
      </c>
      <c r="G75">
        <v>0.182</v>
      </c>
      <c r="H75">
        <v>0</v>
      </c>
      <c r="I75">
        <v>746</v>
      </c>
      <c r="J75">
        <v>0.155</v>
      </c>
      <c r="K75">
        <v>0</v>
      </c>
    </row>
    <row r="76" spans="1:11" x14ac:dyDescent="0.3">
      <c r="A76" t="s">
        <v>54</v>
      </c>
      <c r="B76" t="s">
        <v>605</v>
      </c>
      <c r="C76" t="s">
        <v>67</v>
      </c>
      <c r="D76" t="s">
        <v>604</v>
      </c>
      <c r="E76">
        <v>9</v>
      </c>
      <c r="F76">
        <v>1180</v>
      </c>
      <c r="G76">
        <v>0.182</v>
      </c>
      <c r="H76">
        <v>0</v>
      </c>
      <c r="I76">
        <v>746</v>
      </c>
      <c r="J76">
        <v>0.155</v>
      </c>
      <c r="K76">
        <v>0</v>
      </c>
    </row>
    <row r="77" spans="1:11" x14ac:dyDescent="0.3">
      <c r="A77" t="s">
        <v>54</v>
      </c>
      <c r="B77" t="s">
        <v>606</v>
      </c>
      <c r="C77" t="s">
        <v>68</v>
      </c>
      <c r="D77" t="s">
        <v>604</v>
      </c>
      <c r="E77">
        <v>9</v>
      </c>
      <c r="F77">
        <v>1180</v>
      </c>
      <c r="G77">
        <v>0.182</v>
      </c>
      <c r="H77">
        <v>0</v>
      </c>
      <c r="I77">
        <v>746</v>
      </c>
      <c r="J77">
        <v>0.155</v>
      </c>
      <c r="K77">
        <v>0</v>
      </c>
    </row>
    <row r="78" spans="1:11" x14ac:dyDescent="0.3">
      <c r="A78" t="s">
        <v>54</v>
      </c>
      <c r="B78" t="s">
        <v>603</v>
      </c>
      <c r="C78" t="s">
        <v>66</v>
      </c>
      <c r="D78" t="s">
        <v>604</v>
      </c>
      <c r="E78">
        <v>10</v>
      </c>
      <c r="F78">
        <v>1170</v>
      </c>
      <c r="G78">
        <v>0.18</v>
      </c>
      <c r="H78">
        <v>0</v>
      </c>
      <c r="I78">
        <v>738</v>
      </c>
      <c r="J78">
        <v>0.155</v>
      </c>
      <c r="K78">
        <v>0</v>
      </c>
    </row>
    <row r="79" spans="1:11" x14ac:dyDescent="0.3">
      <c r="A79" t="s">
        <v>54</v>
      </c>
      <c r="B79" t="s">
        <v>605</v>
      </c>
      <c r="C79" t="s">
        <v>67</v>
      </c>
      <c r="D79" t="s">
        <v>604</v>
      </c>
      <c r="E79">
        <v>10</v>
      </c>
      <c r="F79">
        <v>1170</v>
      </c>
      <c r="G79">
        <v>0.18</v>
      </c>
      <c r="H79">
        <v>0</v>
      </c>
      <c r="I79">
        <v>738</v>
      </c>
      <c r="J79">
        <v>0.155</v>
      </c>
      <c r="K79">
        <v>0</v>
      </c>
    </row>
    <row r="80" spans="1:11" x14ac:dyDescent="0.3">
      <c r="A80" t="s">
        <v>54</v>
      </c>
      <c r="B80" t="s">
        <v>606</v>
      </c>
      <c r="C80" t="s">
        <v>68</v>
      </c>
      <c r="D80" t="s">
        <v>604</v>
      </c>
      <c r="E80">
        <v>10</v>
      </c>
      <c r="F80">
        <v>1170</v>
      </c>
      <c r="G80">
        <v>0.18</v>
      </c>
      <c r="H80">
        <v>0</v>
      </c>
      <c r="I80">
        <v>738</v>
      </c>
      <c r="J80">
        <v>0.155</v>
      </c>
      <c r="K80">
        <v>0</v>
      </c>
    </row>
    <row r="81" spans="1:11" x14ac:dyDescent="0.3">
      <c r="A81" t="s">
        <v>54</v>
      </c>
      <c r="B81" t="s">
        <v>603</v>
      </c>
      <c r="C81" t="s">
        <v>66</v>
      </c>
      <c r="D81" t="s">
        <v>604</v>
      </c>
      <c r="E81">
        <v>11</v>
      </c>
      <c r="F81">
        <v>1080</v>
      </c>
      <c r="G81">
        <v>0.18</v>
      </c>
      <c r="H81">
        <v>0</v>
      </c>
      <c r="I81">
        <v>647</v>
      </c>
      <c r="J81">
        <v>0.154</v>
      </c>
      <c r="K81">
        <v>0</v>
      </c>
    </row>
    <row r="82" spans="1:11" x14ac:dyDescent="0.3">
      <c r="A82" t="s">
        <v>54</v>
      </c>
      <c r="B82" t="s">
        <v>605</v>
      </c>
      <c r="C82" t="s">
        <v>67</v>
      </c>
      <c r="D82" t="s">
        <v>604</v>
      </c>
      <c r="E82">
        <v>11</v>
      </c>
      <c r="F82">
        <v>1080</v>
      </c>
      <c r="G82">
        <v>0.18</v>
      </c>
      <c r="H82">
        <v>0</v>
      </c>
      <c r="I82">
        <v>647</v>
      </c>
      <c r="J82">
        <v>0.154</v>
      </c>
      <c r="K82">
        <v>0</v>
      </c>
    </row>
    <row r="83" spans="1:11" x14ac:dyDescent="0.3">
      <c r="A83" t="s">
        <v>54</v>
      </c>
      <c r="B83" t="s">
        <v>606</v>
      </c>
      <c r="C83" t="s">
        <v>68</v>
      </c>
      <c r="D83" t="s">
        <v>604</v>
      </c>
      <c r="E83">
        <v>11</v>
      </c>
      <c r="F83">
        <v>1080</v>
      </c>
      <c r="G83">
        <v>0.18</v>
      </c>
      <c r="H83">
        <v>0</v>
      </c>
      <c r="I83">
        <v>647</v>
      </c>
      <c r="J83">
        <v>0.154</v>
      </c>
      <c r="K83">
        <v>0</v>
      </c>
    </row>
    <row r="84" spans="1:11" x14ac:dyDescent="0.3">
      <c r="A84" t="s">
        <v>54</v>
      </c>
      <c r="B84" t="s">
        <v>603</v>
      </c>
      <c r="C84" t="s">
        <v>66</v>
      </c>
      <c r="D84" t="s">
        <v>604</v>
      </c>
      <c r="E84">
        <v>12</v>
      </c>
      <c r="F84">
        <v>1100</v>
      </c>
      <c r="G84">
        <v>0.188</v>
      </c>
      <c r="H84">
        <v>0</v>
      </c>
      <c r="I84">
        <v>650</v>
      </c>
      <c r="J84">
        <v>0.159</v>
      </c>
      <c r="K84">
        <v>0</v>
      </c>
    </row>
    <row r="85" spans="1:11" x14ac:dyDescent="0.3">
      <c r="A85" t="s">
        <v>54</v>
      </c>
      <c r="B85" t="s">
        <v>605</v>
      </c>
      <c r="C85" t="s">
        <v>67</v>
      </c>
      <c r="D85" t="s">
        <v>604</v>
      </c>
      <c r="E85">
        <v>12</v>
      </c>
      <c r="F85">
        <v>1100</v>
      </c>
      <c r="G85">
        <v>0.188</v>
      </c>
      <c r="H85">
        <v>0</v>
      </c>
      <c r="I85">
        <v>650</v>
      </c>
      <c r="J85">
        <v>0.159</v>
      </c>
      <c r="K85">
        <v>0</v>
      </c>
    </row>
    <row r="86" spans="1:11" x14ac:dyDescent="0.3">
      <c r="A86" t="s">
        <v>54</v>
      </c>
      <c r="B86" t="s">
        <v>606</v>
      </c>
      <c r="C86" t="s">
        <v>68</v>
      </c>
      <c r="D86" t="s">
        <v>604</v>
      </c>
      <c r="E86">
        <v>12</v>
      </c>
      <c r="F86">
        <v>1100</v>
      </c>
      <c r="G86">
        <v>0.188</v>
      </c>
      <c r="H86">
        <v>0</v>
      </c>
      <c r="I86">
        <v>650</v>
      </c>
      <c r="J86">
        <v>0.159</v>
      </c>
      <c r="K86">
        <v>0</v>
      </c>
    </row>
    <row r="87" spans="1:11" x14ac:dyDescent="0.3">
      <c r="A87" t="s">
        <v>54</v>
      </c>
      <c r="B87" t="s">
        <v>603</v>
      </c>
      <c r="C87" t="s">
        <v>66</v>
      </c>
      <c r="D87" t="s">
        <v>604</v>
      </c>
      <c r="E87">
        <v>13</v>
      </c>
      <c r="F87">
        <v>1100</v>
      </c>
      <c r="G87">
        <v>0.17699999999999999</v>
      </c>
      <c r="H87">
        <v>0</v>
      </c>
      <c r="I87">
        <v>671</v>
      </c>
      <c r="J87">
        <v>0.14899999999999999</v>
      </c>
      <c r="K87">
        <v>0</v>
      </c>
    </row>
    <row r="88" spans="1:11" x14ac:dyDescent="0.3">
      <c r="A88" t="s">
        <v>54</v>
      </c>
      <c r="B88" t="s">
        <v>605</v>
      </c>
      <c r="C88" t="s">
        <v>67</v>
      </c>
      <c r="D88" t="s">
        <v>604</v>
      </c>
      <c r="E88">
        <v>13</v>
      </c>
      <c r="F88">
        <v>1100</v>
      </c>
      <c r="G88">
        <v>0.17699999999999999</v>
      </c>
      <c r="H88">
        <v>0</v>
      </c>
      <c r="I88">
        <v>671</v>
      </c>
      <c r="J88">
        <v>0.14899999999999999</v>
      </c>
      <c r="K88">
        <v>0</v>
      </c>
    </row>
    <row r="89" spans="1:11" x14ac:dyDescent="0.3">
      <c r="A89" t="s">
        <v>54</v>
      </c>
      <c r="B89" t="s">
        <v>606</v>
      </c>
      <c r="C89" t="s">
        <v>68</v>
      </c>
      <c r="D89" t="s">
        <v>604</v>
      </c>
      <c r="E89">
        <v>13</v>
      </c>
      <c r="F89">
        <v>1100</v>
      </c>
      <c r="G89">
        <v>0.17699999999999999</v>
      </c>
      <c r="H89">
        <v>0</v>
      </c>
      <c r="I89">
        <v>671</v>
      </c>
      <c r="J89">
        <v>0.14899999999999999</v>
      </c>
      <c r="K89">
        <v>0</v>
      </c>
    </row>
    <row r="90" spans="1:11" x14ac:dyDescent="0.3">
      <c r="A90" t="s">
        <v>54</v>
      </c>
      <c r="B90" t="s">
        <v>603</v>
      </c>
      <c r="C90" t="s">
        <v>66</v>
      </c>
      <c r="D90" t="s">
        <v>604</v>
      </c>
      <c r="E90">
        <v>14</v>
      </c>
      <c r="F90">
        <v>1080</v>
      </c>
      <c r="G90">
        <v>0.17199999999999999</v>
      </c>
      <c r="H90">
        <v>0</v>
      </c>
      <c r="I90">
        <v>647</v>
      </c>
      <c r="J90">
        <v>0.14699999999999999</v>
      </c>
      <c r="K90">
        <v>0</v>
      </c>
    </row>
    <row r="91" spans="1:11" x14ac:dyDescent="0.3">
      <c r="A91" t="s">
        <v>54</v>
      </c>
      <c r="B91" t="s">
        <v>605</v>
      </c>
      <c r="C91" t="s">
        <v>67</v>
      </c>
      <c r="D91" t="s">
        <v>604</v>
      </c>
      <c r="E91">
        <v>14</v>
      </c>
      <c r="F91">
        <v>1080</v>
      </c>
      <c r="G91">
        <v>0.17199999999999999</v>
      </c>
      <c r="H91">
        <v>0</v>
      </c>
      <c r="I91">
        <v>647</v>
      </c>
      <c r="J91">
        <v>0.14699999999999999</v>
      </c>
      <c r="K91">
        <v>0</v>
      </c>
    </row>
    <row r="92" spans="1:11" x14ac:dyDescent="0.3">
      <c r="A92" t="s">
        <v>54</v>
      </c>
      <c r="B92" t="s">
        <v>606</v>
      </c>
      <c r="C92" t="s">
        <v>68</v>
      </c>
      <c r="D92" t="s">
        <v>604</v>
      </c>
      <c r="E92">
        <v>14</v>
      </c>
      <c r="F92">
        <v>1080</v>
      </c>
      <c r="G92">
        <v>0.17199999999999999</v>
      </c>
      <c r="H92">
        <v>0</v>
      </c>
      <c r="I92">
        <v>647</v>
      </c>
      <c r="J92">
        <v>0.14699999999999999</v>
      </c>
      <c r="K92">
        <v>0</v>
      </c>
    </row>
    <row r="93" spans="1:11" x14ac:dyDescent="0.3">
      <c r="A93" t="s">
        <v>54</v>
      </c>
      <c r="B93" t="s">
        <v>603</v>
      </c>
      <c r="C93" t="s">
        <v>66</v>
      </c>
      <c r="D93" t="s">
        <v>604</v>
      </c>
      <c r="E93">
        <v>15</v>
      </c>
      <c r="F93">
        <v>1150</v>
      </c>
      <c r="G93">
        <v>0.14399999999999999</v>
      </c>
      <c r="H93">
        <v>0</v>
      </c>
      <c r="I93">
        <v>786</v>
      </c>
      <c r="J93">
        <v>0.124</v>
      </c>
      <c r="K93">
        <v>0</v>
      </c>
    </row>
    <row r="94" spans="1:11" x14ac:dyDescent="0.3">
      <c r="A94" t="s">
        <v>54</v>
      </c>
      <c r="B94" t="s">
        <v>605</v>
      </c>
      <c r="C94" t="s">
        <v>67</v>
      </c>
      <c r="D94" t="s">
        <v>604</v>
      </c>
      <c r="E94">
        <v>15</v>
      </c>
      <c r="F94">
        <v>1150</v>
      </c>
      <c r="G94">
        <v>0.14399999999999999</v>
      </c>
      <c r="H94">
        <v>0</v>
      </c>
      <c r="I94">
        <v>786</v>
      </c>
      <c r="J94">
        <v>0.124</v>
      </c>
      <c r="K94">
        <v>0</v>
      </c>
    </row>
    <row r="95" spans="1:11" x14ac:dyDescent="0.3">
      <c r="A95" t="s">
        <v>54</v>
      </c>
      <c r="B95" t="s">
        <v>606</v>
      </c>
      <c r="C95" t="s">
        <v>68</v>
      </c>
      <c r="D95" t="s">
        <v>604</v>
      </c>
      <c r="E95">
        <v>15</v>
      </c>
      <c r="F95">
        <v>1150</v>
      </c>
      <c r="G95">
        <v>0.14399999999999999</v>
      </c>
      <c r="H95">
        <v>0</v>
      </c>
      <c r="I95">
        <v>786</v>
      </c>
      <c r="J95">
        <v>0.124</v>
      </c>
      <c r="K95">
        <v>0</v>
      </c>
    </row>
    <row r="96" spans="1:11" x14ac:dyDescent="0.3">
      <c r="A96" t="s">
        <v>54</v>
      </c>
      <c r="B96" t="s">
        <v>603</v>
      </c>
      <c r="C96" t="s">
        <v>66</v>
      </c>
      <c r="D96" t="s">
        <v>604</v>
      </c>
      <c r="E96">
        <v>16</v>
      </c>
      <c r="F96">
        <v>830</v>
      </c>
      <c r="G96">
        <v>0.19600000000000001</v>
      </c>
      <c r="H96">
        <v>0</v>
      </c>
      <c r="I96">
        <v>340</v>
      </c>
      <c r="J96">
        <v>0.159</v>
      </c>
      <c r="K96">
        <v>0</v>
      </c>
    </row>
    <row r="97" spans="1:11" x14ac:dyDescent="0.3">
      <c r="A97" t="s">
        <v>54</v>
      </c>
      <c r="B97" t="s">
        <v>605</v>
      </c>
      <c r="C97" t="s">
        <v>67</v>
      </c>
      <c r="D97" t="s">
        <v>604</v>
      </c>
      <c r="E97">
        <v>16</v>
      </c>
      <c r="F97">
        <v>830</v>
      </c>
      <c r="G97">
        <v>0.19600000000000001</v>
      </c>
      <c r="H97">
        <v>0</v>
      </c>
      <c r="I97">
        <v>340</v>
      </c>
      <c r="J97">
        <v>0.159</v>
      </c>
      <c r="K97">
        <v>0</v>
      </c>
    </row>
    <row r="98" spans="1:11" x14ac:dyDescent="0.3">
      <c r="A98" t="s">
        <v>54</v>
      </c>
      <c r="B98" t="s">
        <v>606</v>
      </c>
      <c r="C98" t="s">
        <v>68</v>
      </c>
      <c r="D98" t="s">
        <v>604</v>
      </c>
      <c r="E98">
        <v>16</v>
      </c>
      <c r="F98">
        <v>830</v>
      </c>
      <c r="G98">
        <v>0.19600000000000001</v>
      </c>
      <c r="H98">
        <v>0</v>
      </c>
      <c r="I98">
        <v>340</v>
      </c>
      <c r="J98">
        <v>0.159</v>
      </c>
      <c r="K98">
        <v>0</v>
      </c>
    </row>
    <row r="99" spans="1:11" x14ac:dyDescent="0.3">
      <c r="A99" t="s">
        <v>56</v>
      </c>
      <c r="B99" t="s">
        <v>607</v>
      </c>
      <c r="C99" t="s">
        <v>66</v>
      </c>
      <c r="D99" t="s">
        <v>388</v>
      </c>
      <c r="E99">
        <v>1</v>
      </c>
      <c r="F99">
        <v>0</v>
      </c>
      <c r="G99">
        <v>0</v>
      </c>
      <c r="H99">
        <v>47.1</v>
      </c>
      <c r="I99">
        <v>0</v>
      </c>
      <c r="J99">
        <v>0</v>
      </c>
      <c r="K99">
        <v>29.7</v>
      </c>
    </row>
    <row r="100" spans="1:11" x14ac:dyDescent="0.3">
      <c r="A100" t="s">
        <v>56</v>
      </c>
      <c r="B100" t="s">
        <v>608</v>
      </c>
      <c r="C100" t="s">
        <v>67</v>
      </c>
      <c r="D100" t="s">
        <v>388</v>
      </c>
      <c r="E100">
        <v>1</v>
      </c>
      <c r="F100">
        <v>0</v>
      </c>
      <c r="G100">
        <v>0</v>
      </c>
      <c r="H100">
        <v>47.1</v>
      </c>
      <c r="I100">
        <v>0</v>
      </c>
      <c r="J100">
        <v>0</v>
      </c>
      <c r="K100">
        <v>29.7</v>
      </c>
    </row>
    <row r="101" spans="1:11" x14ac:dyDescent="0.3">
      <c r="A101" t="s">
        <v>56</v>
      </c>
      <c r="B101" t="s">
        <v>609</v>
      </c>
      <c r="C101" t="s">
        <v>68</v>
      </c>
      <c r="D101" t="s">
        <v>388</v>
      </c>
      <c r="E101">
        <v>1</v>
      </c>
      <c r="F101">
        <v>0</v>
      </c>
      <c r="G101">
        <v>0</v>
      </c>
      <c r="H101">
        <v>47.1</v>
      </c>
      <c r="I101">
        <v>0</v>
      </c>
      <c r="J101">
        <v>0</v>
      </c>
      <c r="K101">
        <v>29.7</v>
      </c>
    </row>
    <row r="102" spans="1:11" x14ac:dyDescent="0.3">
      <c r="A102" t="s">
        <v>56</v>
      </c>
      <c r="B102" t="s">
        <v>607</v>
      </c>
      <c r="C102" t="s">
        <v>66</v>
      </c>
      <c r="D102" t="s">
        <v>388</v>
      </c>
      <c r="E102">
        <v>2</v>
      </c>
      <c r="F102">
        <v>0</v>
      </c>
      <c r="G102">
        <v>0</v>
      </c>
      <c r="H102">
        <v>43.3</v>
      </c>
      <c r="I102">
        <v>0</v>
      </c>
      <c r="J102">
        <v>0</v>
      </c>
      <c r="K102">
        <v>27.2</v>
      </c>
    </row>
    <row r="103" spans="1:11" x14ac:dyDescent="0.3">
      <c r="A103" t="s">
        <v>56</v>
      </c>
      <c r="B103" t="s">
        <v>608</v>
      </c>
      <c r="C103" t="s">
        <v>67</v>
      </c>
      <c r="D103" t="s">
        <v>388</v>
      </c>
      <c r="E103">
        <v>2</v>
      </c>
      <c r="F103">
        <v>0</v>
      </c>
      <c r="G103">
        <v>0</v>
      </c>
      <c r="H103">
        <v>43.3</v>
      </c>
      <c r="I103">
        <v>0</v>
      </c>
      <c r="J103">
        <v>0</v>
      </c>
      <c r="K103">
        <v>27.2</v>
      </c>
    </row>
    <row r="104" spans="1:11" x14ac:dyDescent="0.3">
      <c r="A104" t="s">
        <v>56</v>
      </c>
      <c r="B104" t="s">
        <v>609</v>
      </c>
      <c r="C104" t="s">
        <v>68</v>
      </c>
      <c r="D104" t="s">
        <v>388</v>
      </c>
      <c r="E104">
        <v>2</v>
      </c>
      <c r="F104">
        <v>0</v>
      </c>
      <c r="G104">
        <v>0</v>
      </c>
      <c r="H104">
        <v>43.3</v>
      </c>
      <c r="I104">
        <v>0</v>
      </c>
      <c r="J104">
        <v>0</v>
      </c>
      <c r="K104">
        <v>27.2</v>
      </c>
    </row>
    <row r="105" spans="1:11" x14ac:dyDescent="0.3">
      <c r="A105" t="s">
        <v>56</v>
      </c>
      <c r="B105" t="s">
        <v>607</v>
      </c>
      <c r="C105" t="s">
        <v>66</v>
      </c>
      <c r="D105" t="s">
        <v>388</v>
      </c>
      <c r="E105">
        <v>3</v>
      </c>
      <c r="F105">
        <v>0</v>
      </c>
      <c r="G105">
        <v>0</v>
      </c>
      <c r="H105">
        <v>43.7</v>
      </c>
      <c r="I105">
        <v>0</v>
      </c>
      <c r="J105">
        <v>0</v>
      </c>
      <c r="K105">
        <v>27.5</v>
      </c>
    </row>
    <row r="106" spans="1:11" x14ac:dyDescent="0.3">
      <c r="A106" t="s">
        <v>56</v>
      </c>
      <c r="B106" t="s">
        <v>608</v>
      </c>
      <c r="C106" t="s">
        <v>67</v>
      </c>
      <c r="D106" t="s">
        <v>388</v>
      </c>
      <c r="E106">
        <v>3</v>
      </c>
      <c r="F106">
        <v>0</v>
      </c>
      <c r="G106">
        <v>0</v>
      </c>
      <c r="H106">
        <v>43.7</v>
      </c>
      <c r="I106">
        <v>0</v>
      </c>
      <c r="J106">
        <v>0</v>
      </c>
      <c r="K106">
        <v>27.5</v>
      </c>
    </row>
    <row r="107" spans="1:11" x14ac:dyDescent="0.3">
      <c r="A107" t="s">
        <v>56</v>
      </c>
      <c r="B107" t="s">
        <v>609</v>
      </c>
      <c r="C107" t="s">
        <v>68</v>
      </c>
      <c r="D107" t="s">
        <v>388</v>
      </c>
      <c r="E107">
        <v>3</v>
      </c>
      <c r="F107">
        <v>0</v>
      </c>
      <c r="G107">
        <v>0</v>
      </c>
      <c r="H107">
        <v>43.7</v>
      </c>
      <c r="I107">
        <v>0</v>
      </c>
      <c r="J107">
        <v>0</v>
      </c>
      <c r="K107">
        <v>27.5</v>
      </c>
    </row>
    <row r="108" spans="1:11" x14ac:dyDescent="0.3">
      <c r="A108" t="s">
        <v>56</v>
      </c>
      <c r="B108" t="s">
        <v>607</v>
      </c>
      <c r="C108" t="s">
        <v>66</v>
      </c>
      <c r="D108" t="s">
        <v>388</v>
      </c>
      <c r="E108">
        <v>4</v>
      </c>
      <c r="F108">
        <v>0</v>
      </c>
      <c r="G108">
        <v>0</v>
      </c>
      <c r="H108">
        <v>42.1</v>
      </c>
      <c r="I108">
        <v>0</v>
      </c>
      <c r="J108">
        <v>0</v>
      </c>
      <c r="K108">
        <v>26.5</v>
      </c>
    </row>
    <row r="109" spans="1:11" x14ac:dyDescent="0.3">
      <c r="A109" t="s">
        <v>56</v>
      </c>
      <c r="B109" t="s">
        <v>608</v>
      </c>
      <c r="C109" t="s">
        <v>67</v>
      </c>
      <c r="D109" t="s">
        <v>388</v>
      </c>
      <c r="E109">
        <v>4</v>
      </c>
      <c r="F109">
        <v>0</v>
      </c>
      <c r="G109">
        <v>0</v>
      </c>
      <c r="H109">
        <v>42.1</v>
      </c>
      <c r="I109">
        <v>0</v>
      </c>
      <c r="J109">
        <v>0</v>
      </c>
      <c r="K109">
        <v>26.5</v>
      </c>
    </row>
    <row r="110" spans="1:11" x14ac:dyDescent="0.3">
      <c r="A110" t="s">
        <v>56</v>
      </c>
      <c r="B110" t="s">
        <v>609</v>
      </c>
      <c r="C110" t="s">
        <v>68</v>
      </c>
      <c r="D110" t="s">
        <v>388</v>
      </c>
      <c r="E110">
        <v>4</v>
      </c>
      <c r="F110">
        <v>0</v>
      </c>
      <c r="G110">
        <v>0</v>
      </c>
      <c r="H110">
        <v>42.1</v>
      </c>
      <c r="I110">
        <v>0</v>
      </c>
      <c r="J110">
        <v>0</v>
      </c>
      <c r="K110">
        <v>26.5</v>
      </c>
    </row>
    <row r="111" spans="1:11" x14ac:dyDescent="0.3">
      <c r="A111" t="s">
        <v>56</v>
      </c>
      <c r="B111" t="s">
        <v>607</v>
      </c>
      <c r="C111" t="s">
        <v>66</v>
      </c>
      <c r="D111" t="s">
        <v>388</v>
      </c>
      <c r="E111">
        <v>5</v>
      </c>
      <c r="F111">
        <v>0</v>
      </c>
      <c r="G111">
        <v>0</v>
      </c>
      <c r="H111">
        <v>44.2</v>
      </c>
      <c r="I111">
        <v>0</v>
      </c>
      <c r="J111">
        <v>0</v>
      </c>
      <c r="K111">
        <v>27.8</v>
      </c>
    </row>
    <row r="112" spans="1:11" x14ac:dyDescent="0.3">
      <c r="A112" t="s">
        <v>56</v>
      </c>
      <c r="B112" t="s">
        <v>608</v>
      </c>
      <c r="C112" t="s">
        <v>67</v>
      </c>
      <c r="D112" t="s">
        <v>388</v>
      </c>
      <c r="E112">
        <v>5</v>
      </c>
      <c r="F112">
        <v>0</v>
      </c>
      <c r="G112">
        <v>0</v>
      </c>
      <c r="H112">
        <v>44.2</v>
      </c>
      <c r="I112">
        <v>0</v>
      </c>
      <c r="J112">
        <v>0</v>
      </c>
      <c r="K112">
        <v>27.8</v>
      </c>
    </row>
    <row r="113" spans="1:11" x14ac:dyDescent="0.3">
      <c r="A113" t="s">
        <v>56</v>
      </c>
      <c r="B113" t="s">
        <v>609</v>
      </c>
      <c r="C113" t="s">
        <v>68</v>
      </c>
      <c r="D113" t="s">
        <v>388</v>
      </c>
      <c r="E113">
        <v>5</v>
      </c>
      <c r="F113">
        <v>0</v>
      </c>
      <c r="G113">
        <v>0</v>
      </c>
      <c r="H113">
        <v>44.2</v>
      </c>
      <c r="I113">
        <v>0</v>
      </c>
      <c r="J113">
        <v>0</v>
      </c>
      <c r="K113">
        <v>27.8</v>
      </c>
    </row>
    <row r="114" spans="1:11" x14ac:dyDescent="0.3">
      <c r="A114" t="s">
        <v>56</v>
      </c>
      <c r="B114" t="s">
        <v>607</v>
      </c>
      <c r="C114" t="s">
        <v>66</v>
      </c>
      <c r="D114" t="s">
        <v>388</v>
      </c>
      <c r="E114">
        <v>6</v>
      </c>
      <c r="F114">
        <v>0</v>
      </c>
      <c r="G114">
        <v>0</v>
      </c>
      <c r="H114">
        <v>40.799999999999997</v>
      </c>
      <c r="I114">
        <v>0</v>
      </c>
      <c r="J114">
        <v>0</v>
      </c>
      <c r="K114">
        <v>25.7</v>
      </c>
    </row>
    <row r="115" spans="1:11" x14ac:dyDescent="0.3">
      <c r="A115" t="s">
        <v>56</v>
      </c>
      <c r="B115" t="s">
        <v>608</v>
      </c>
      <c r="C115" t="s">
        <v>67</v>
      </c>
      <c r="D115" t="s">
        <v>388</v>
      </c>
      <c r="E115">
        <v>6</v>
      </c>
      <c r="F115">
        <v>0</v>
      </c>
      <c r="G115">
        <v>0</v>
      </c>
      <c r="H115">
        <v>40.799999999999997</v>
      </c>
      <c r="I115">
        <v>0</v>
      </c>
      <c r="J115">
        <v>0</v>
      </c>
      <c r="K115">
        <v>25.7</v>
      </c>
    </row>
    <row r="116" spans="1:11" x14ac:dyDescent="0.3">
      <c r="A116" t="s">
        <v>56</v>
      </c>
      <c r="B116" t="s">
        <v>609</v>
      </c>
      <c r="C116" t="s">
        <v>68</v>
      </c>
      <c r="D116" t="s">
        <v>388</v>
      </c>
      <c r="E116">
        <v>6</v>
      </c>
      <c r="F116">
        <v>0</v>
      </c>
      <c r="G116">
        <v>0</v>
      </c>
      <c r="H116">
        <v>40.799999999999997</v>
      </c>
      <c r="I116">
        <v>0</v>
      </c>
      <c r="J116">
        <v>0</v>
      </c>
      <c r="K116">
        <v>25.7</v>
      </c>
    </row>
    <row r="117" spans="1:11" x14ac:dyDescent="0.3">
      <c r="A117" t="s">
        <v>56</v>
      </c>
      <c r="B117" t="s">
        <v>607</v>
      </c>
      <c r="C117" t="s">
        <v>66</v>
      </c>
      <c r="D117" t="s">
        <v>388</v>
      </c>
      <c r="E117">
        <v>7</v>
      </c>
      <c r="F117">
        <v>0</v>
      </c>
      <c r="G117">
        <v>0</v>
      </c>
      <c r="H117">
        <v>40.299999999999997</v>
      </c>
      <c r="I117">
        <v>0</v>
      </c>
      <c r="J117">
        <v>0</v>
      </c>
      <c r="K117">
        <v>25.3</v>
      </c>
    </row>
    <row r="118" spans="1:11" x14ac:dyDescent="0.3">
      <c r="A118" t="s">
        <v>56</v>
      </c>
      <c r="B118" t="s">
        <v>608</v>
      </c>
      <c r="C118" t="s">
        <v>67</v>
      </c>
      <c r="D118" t="s">
        <v>388</v>
      </c>
      <c r="E118">
        <v>7</v>
      </c>
      <c r="F118">
        <v>0</v>
      </c>
      <c r="G118">
        <v>0</v>
      </c>
      <c r="H118">
        <v>40.299999999999997</v>
      </c>
      <c r="I118">
        <v>0</v>
      </c>
      <c r="J118">
        <v>0</v>
      </c>
      <c r="K118">
        <v>25.3</v>
      </c>
    </row>
    <row r="119" spans="1:11" x14ac:dyDescent="0.3">
      <c r="A119" t="s">
        <v>56</v>
      </c>
      <c r="B119" t="s">
        <v>609</v>
      </c>
      <c r="C119" t="s">
        <v>68</v>
      </c>
      <c r="D119" t="s">
        <v>388</v>
      </c>
      <c r="E119">
        <v>7</v>
      </c>
      <c r="F119">
        <v>0</v>
      </c>
      <c r="G119">
        <v>0</v>
      </c>
      <c r="H119">
        <v>40.299999999999997</v>
      </c>
      <c r="I119">
        <v>0</v>
      </c>
      <c r="J119">
        <v>0</v>
      </c>
      <c r="K119">
        <v>25.3</v>
      </c>
    </row>
    <row r="120" spans="1:11" x14ac:dyDescent="0.3">
      <c r="A120" t="s">
        <v>56</v>
      </c>
      <c r="B120" t="s">
        <v>607</v>
      </c>
      <c r="C120" t="s">
        <v>66</v>
      </c>
      <c r="D120" t="s">
        <v>388</v>
      </c>
      <c r="E120">
        <v>8</v>
      </c>
      <c r="F120">
        <v>0</v>
      </c>
      <c r="G120">
        <v>0</v>
      </c>
      <c r="H120">
        <v>39.5</v>
      </c>
      <c r="I120">
        <v>0</v>
      </c>
      <c r="J120">
        <v>0</v>
      </c>
      <c r="K120">
        <v>24.9</v>
      </c>
    </row>
    <row r="121" spans="1:11" x14ac:dyDescent="0.3">
      <c r="A121" t="s">
        <v>56</v>
      </c>
      <c r="B121" t="s">
        <v>608</v>
      </c>
      <c r="C121" t="s">
        <v>67</v>
      </c>
      <c r="D121" t="s">
        <v>388</v>
      </c>
      <c r="E121">
        <v>8</v>
      </c>
      <c r="F121">
        <v>0</v>
      </c>
      <c r="G121">
        <v>0</v>
      </c>
      <c r="H121">
        <v>39.5</v>
      </c>
      <c r="I121">
        <v>0</v>
      </c>
      <c r="J121">
        <v>0</v>
      </c>
      <c r="K121">
        <v>24.9</v>
      </c>
    </row>
    <row r="122" spans="1:11" x14ac:dyDescent="0.3">
      <c r="A122" t="s">
        <v>56</v>
      </c>
      <c r="B122" t="s">
        <v>609</v>
      </c>
      <c r="C122" t="s">
        <v>68</v>
      </c>
      <c r="D122" t="s">
        <v>388</v>
      </c>
      <c r="E122">
        <v>8</v>
      </c>
      <c r="F122">
        <v>0</v>
      </c>
      <c r="G122">
        <v>0</v>
      </c>
      <c r="H122">
        <v>39.5</v>
      </c>
      <c r="I122">
        <v>0</v>
      </c>
      <c r="J122">
        <v>0</v>
      </c>
      <c r="K122">
        <v>24.9</v>
      </c>
    </row>
    <row r="123" spans="1:11" x14ac:dyDescent="0.3">
      <c r="A123" t="s">
        <v>56</v>
      </c>
      <c r="B123" t="s">
        <v>607</v>
      </c>
      <c r="C123" t="s">
        <v>66</v>
      </c>
      <c r="D123" t="s">
        <v>388</v>
      </c>
      <c r="E123">
        <v>9</v>
      </c>
      <c r="F123">
        <v>0</v>
      </c>
      <c r="G123">
        <v>0</v>
      </c>
      <c r="H123">
        <v>39.4</v>
      </c>
      <c r="I123">
        <v>0</v>
      </c>
      <c r="J123">
        <v>0</v>
      </c>
      <c r="K123">
        <v>24.8</v>
      </c>
    </row>
    <row r="124" spans="1:11" x14ac:dyDescent="0.3">
      <c r="A124" t="s">
        <v>56</v>
      </c>
      <c r="B124" t="s">
        <v>608</v>
      </c>
      <c r="C124" t="s">
        <v>67</v>
      </c>
      <c r="D124" t="s">
        <v>388</v>
      </c>
      <c r="E124">
        <v>9</v>
      </c>
      <c r="F124">
        <v>0</v>
      </c>
      <c r="G124">
        <v>0</v>
      </c>
      <c r="H124">
        <v>39.4</v>
      </c>
      <c r="I124">
        <v>0</v>
      </c>
      <c r="J124">
        <v>0</v>
      </c>
      <c r="K124">
        <v>24.8</v>
      </c>
    </row>
    <row r="125" spans="1:11" x14ac:dyDescent="0.3">
      <c r="A125" t="s">
        <v>56</v>
      </c>
      <c r="B125" t="s">
        <v>609</v>
      </c>
      <c r="C125" t="s">
        <v>68</v>
      </c>
      <c r="D125" t="s">
        <v>388</v>
      </c>
      <c r="E125">
        <v>9</v>
      </c>
      <c r="F125">
        <v>0</v>
      </c>
      <c r="G125">
        <v>0</v>
      </c>
      <c r="H125">
        <v>39.4</v>
      </c>
      <c r="I125">
        <v>0</v>
      </c>
      <c r="J125">
        <v>0</v>
      </c>
      <c r="K125">
        <v>24.8</v>
      </c>
    </row>
    <row r="126" spans="1:11" x14ac:dyDescent="0.3">
      <c r="A126" t="s">
        <v>56</v>
      </c>
      <c r="B126" t="s">
        <v>607</v>
      </c>
      <c r="C126" t="s">
        <v>66</v>
      </c>
      <c r="D126" t="s">
        <v>388</v>
      </c>
      <c r="E126">
        <v>10</v>
      </c>
      <c r="F126">
        <v>0</v>
      </c>
      <c r="G126">
        <v>0</v>
      </c>
      <c r="H126">
        <v>39.200000000000003</v>
      </c>
      <c r="I126">
        <v>0</v>
      </c>
      <c r="J126">
        <v>0</v>
      </c>
      <c r="K126">
        <v>24.6</v>
      </c>
    </row>
    <row r="127" spans="1:11" x14ac:dyDescent="0.3">
      <c r="A127" t="s">
        <v>56</v>
      </c>
      <c r="B127" t="s">
        <v>608</v>
      </c>
      <c r="C127" t="s">
        <v>67</v>
      </c>
      <c r="D127" t="s">
        <v>388</v>
      </c>
      <c r="E127">
        <v>10</v>
      </c>
      <c r="F127">
        <v>0</v>
      </c>
      <c r="G127">
        <v>0</v>
      </c>
      <c r="H127">
        <v>39.200000000000003</v>
      </c>
      <c r="I127">
        <v>0</v>
      </c>
      <c r="J127">
        <v>0</v>
      </c>
      <c r="K127">
        <v>24.6</v>
      </c>
    </row>
    <row r="128" spans="1:11" x14ac:dyDescent="0.3">
      <c r="A128" t="s">
        <v>56</v>
      </c>
      <c r="B128" t="s">
        <v>609</v>
      </c>
      <c r="C128" t="s">
        <v>68</v>
      </c>
      <c r="D128" t="s">
        <v>388</v>
      </c>
      <c r="E128">
        <v>10</v>
      </c>
      <c r="F128">
        <v>0</v>
      </c>
      <c r="G128">
        <v>0</v>
      </c>
      <c r="H128">
        <v>39.200000000000003</v>
      </c>
      <c r="I128">
        <v>0</v>
      </c>
      <c r="J128">
        <v>0</v>
      </c>
      <c r="K128">
        <v>24.6</v>
      </c>
    </row>
    <row r="129" spans="1:11" x14ac:dyDescent="0.3">
      <c r="A129" t="s">
        <v>56</v>
      </c>
      <c r="B129" t="s">
        <v>607</v>
      </c>
      <c r="C129" t="s">
        <v>66</v>
      </c>
      <c r="D129" t="s">
        <v>388</v>
      </c>
      <c r="E129">
        <v>11</v>
      </c>
      <c r="F129">
        <v>0</v>
      </c>
      <c r="G129">
        <v>0</v>
      </c>
      <c r="H129">
        <v>39.700000000000003</v>
      </c>
      <c r="I129">
        <v>0</v>
      </c>
      <c r="J129">
        <v>0</v>
      </c>
      <c r="K129">
        <v>24.9</v>
      </c>
    </row>
    <row r="130" spans="1:11" x14ac:dyDescent="0.3">
      <c r="A130" t="s">
        <v>56</v>
      </c>
      <c r="B130" t="s">
        <v>608</v>
      </c>
      <c r="C130" t="s">
        <v>67</v>
      </c>
      <c r="D130" t="s">
        <v>388</v>
      </c>
      <c r="E130">
        <v>11</v>
      </c>
      <c r="F130">
        <v>0</v>
      </c>
      <c r="G130">
        <v>0</v>
      </c>
      <c r="H130">
        <v>39.700000000000003</v>
      </c>
      <c r="I130">
        <v>0</v>
      </c>
      <c r="J130">
        <v>0</v>
      </c>
      <c r="K130">
        <v>24.9</v>
      </c>
    </row>
    <row r="131" spans="1:11" x14ac:dyDescent="0.3">
      <c r="A131" t="s">
        <v>56</v>
      </c>
      <c r="B131" t="s">
        <v>609</v>
      </c>
      <c r="C131" t="s">
        <v>68</v>
      </c>
      <c r="D131" t="s">
        <v>388</v>
      </c>
      <c r="E131">
        <v>11</v>
      </c>
      <c r="F131">
        <v>0</v>
      </c>
      <c r="G131">
        <v>0</v>
      </c>
      <c r="H131">
        <v>39.700000000000003</v>
      </c>
      <c r="I131">
        <v>0</v>
      </c>
      <c r="J131">
        <v>0</v>
      </c>
      <c r="K131">
        <v>24.9</v>
      </c>
    </row>
    <row r="132" spans="1:11" x14ac:dyDescent="0.3">
      <c r="A132" t="s">
        <v>56</v>
      </c>
      <c r="B132" t="s">
        <v>607</v>
      </c>
      <c r="C132" t="s">
        <v>66</v>
      </c>
      <c r="D132" t="s">
        <v>388</v>
      </c>
      <c r="E132">
        <v>12</v>
      </c>
      <c r="F132">
        <v>0</v>
      </c>
      <c r="G132">
        <v>0</v>
      </c>
      <c r="H132">
        <v>41.3</v>
      </c>
      <c r="I132">
        <v>0</v>
      </c>
      <c r="J132">
        <v>0</v>
      </c>
      <c r="K132">
        <v>26</v>
      </c>
    </row>
    <row r="133" spans="1:11" x14ac:dyDescent="0.3">
      <c r="A133" t="s">
        <v>56</v>
      </c>
      <c r="B133" t="s">
        <v>608</v>
      </c>
      <c r="C133" t="s">
        <v>67</v>
      </c>
      <c r="D133" t="s">
        <v>388</v>
      </c>
      <c r="E133">
        <v>12</v>
      </c>
      <c r="F133">
        <v>0</v>
      </c>
      <c r="G133">
        <v>0</v>
      </c>
      <c r="H133">
        <v>41.3</v>
      </c>
      <c r="I133">
        <v>0</v>
      </c>
      <c r="J133">
        <v>0</v>
      </c>
      <c r="K133">
        <v>26</v>
      </c>
    </row>
    <row r="134" spans="1:11" x14ac:dyDescent="0.3">
      <c r="A134" t="s">
        <v>56</v>
      </c>
      <c r="B134" t="s">
        <v>609</v>
      </c>
      <c r="C134" t="s">
        <v>68</v>
      </c>
      <c r="D134" t="s">
        <v>388</v>
      </c>
      <c r="E134">
        <v>12</v>
      </c>
      <c r="F134">
        <v>0</v>
      </c>
      <c r="G134">
        <v>0</v>
      </c>
      <c r="H134">
        <v>41.3</v>
      </c>
      <c r="I134">
        <v>0</v>
      </c>
      <c r="J134">
        <v>0</v>
      </c>
      <c r="K134">
        <v>26</v>
      </c>
    </row>
    <row r="135" spans="1:11" x14ac:dyDescent="0.3">
      <c r="A135" t="s">
        <v>56</v>
      </c>
      <c r="B135" t="s">
        <v>607</v>
      </c>
      <c r="C135" t="s">
        <v>66</v>
      </c>
      <c r="D135" t="s">
        <v>388</v>
      </c>
      <c r="E135">
        <v>13</v>
      </c>
      <c r="F135">
        <v>0</v>
      </c>
      <c r="G135">
        <v>0</v>
      </c>
      <c r="H135">
        <v>39.200000000000003</v>
      </c>
      <c r="I135">
        <v>0</v>
      </c>
      <c r="J135">
        <v>0</v>
      </c>
      <c r="K135">
        <v>24.6</v>
      </c>
    </row>
    <row r="136" spans="1:11" x14ac:dyDescent="0.3">
      <c r="A136" t="s">
        <v>56</v>
      </c>
      <c r="B136" t="s">
        <v>608</v>
      </c>
      <c r="C136" t="s">
        <v>67</v>
      </c>
      <c r="D136" t="s">
        <v>388</v>
      </c>
      <c r="E136">
        <v>13</v>
      </c>
      <c r="F136">
        <v>0</v>
      </c>
      <c r="G136">
        <v>0</v>
      </c>
      <c r="H136">
        <v>39.200000000000003</v>
      </c>
      <c r="I136">
        <v>0</v>
      </c>
      <c r="J136">
        <v>0</v>
      </c>
      <c r="K136">
        <v>24.6</v>
      </c>
    </row>
    <row r="137" spans="1:11" x14ac:dyDescent="0.3">
      <c r="A137" t="s">
        <v>56</v>
      </c>
      <c r="B137" t="s">
        <v>609</v>
      </c>
      <c r="C137" t="s">
        <v>68</v>
      </c>
      <c r="D137" t="s">
        <v>388</v>
      </c>
      <c r="E137">
        <v>13</v>
      </c>
      <c r="F137">
        <v>0</v>
      </c>
      <c r="G137">
        <v>0</v>
      </c>
      <c r="H137">
        <v>39.200000000000003</v>
      </c>
      <c r="I137">
        <v>0</v>
      </c>
      <c r="J137">
        <v>0</v>
      </c>
      <c r="K137">
        <v>24.6</v>
      </c>
    </row>
    <row r="138" spans="1:11" x14ac:dyDescent="0.3">
      <c r="A138" t="s">
        <v>56</v>
      </c>
      <c r="B138" t="s">
        <v>607</v>
      </c>
      <c r="C138" t="s">
        <v>66</v>
      </c>
      <c r="D138" t="s">
        <v>388</v>
      </c>
      <c r="E138">
        <v>14</v>
      </c>
      <c r="F138">
        <v>0</v>
      </c>
      <c r="G138">
        <v>0</v>
      </c>
      <c r="H138">
        <v>39.799999999999997</v>
      </c>
      <c r="I138">
        <v>0</v>
      </c>
      <c r="J138">
        <v>0</v>
      </c>
      <c r="K138">
        <v>25</v>
      </c>
    </row>
    <row r="139" spans="1:11" x14ac:dyDescent="0.3">
      <c r="A139" t="s">
        <v>56</v>
      </c>
      <c r="B139" t="s">
        <v>608</v>
      </c>
      <c r="C139" t="s">
        <v>67</v>
      </c>
      <c r="D139" t="s">
        <v>388</v>
      </c>
      <c r="E139">
        <v>14</v>
      </c>
      <c r="F139">
        <v>0</v>
      </c>
      <c r="G139">
        <v>0</v>
      </c>
      <c r="H139">
        <v>39.799999999999997</v>
      </c>
      <c r="I139">
        <v>0</v>
      </c>
      <c r="J139">
        <v>0</v>
      </c>
      <c r="K139">
        <v>25</v>
      </c>
    </row>
    <row r="140" spans="1:11" x14ac:dyDescent="0.3">
      <c r="A140" t="s">
        <v>56</v>
      </c>
      <c r="B140" t="s">
        <v>609</v>
      </c>
      <c r="C140" t="s">
        <v>68</v>
      </c>
      <c r="D140" t="s">
        <v>388</v>
      </c>
      <c r="E140">
        <v>14</v>
      </c>
      <c r="F140">
        <v>0</v>
      </c>
      <c r="G140">
        <v>0</v>
      </c>
      <c r="H140">
        <v>39.799999999999997</v>
      </c>
      <c r="I140">
        <v>0</v>
      </c>
      <c r="J140">
        <v>0</v>
      </c>
      <c r="K140">
        <v>25</v>
      </c>
    </row>
    <row r="141" spans="1:11" x14ac:dyDescent="0.3">
      <c r="A141" t="s">
        <v>56</v>
      </c>
      <c r="B141" t="s">
        <v>607</v>
      </c>
      <c r="C141" t="s">
        <v>66</v>
      </c>
      <c r="D141" t="s">
        <v>388</v>
      </c>
      <c r="E141">
        <v>15</v>
      </c>
      <c r="F141">
        <v>0</v>
      </c>
      <c r="G141">
        <v>0</v>
      </c>
      <c r="H141">
        <v>31.8</v>
      </c>
      <c r="I141">
        <v>0</v>
      </c>
      <c r="J141">
        <v>0</v>
      </c>
      <c r="K141">
        <v>19.8</v>
      </c>
    </row>
    <row r="142" spans="1:11" x14ac:dyDescent="0.3">
      <c r="A142" t="s">
        <v>56</v>
      </c>
      <c r="B142" t="s">
        <v>608</v>
      </c>
      <c r="C142" t="s">
        <v>67</v>
      </c>
      <c r="D142" t="s">
        <v>388</v>
      </c>
      <c r="E142">
        <v>15</v>
      </c>
      <c r="F142">
        <v>0</v>
      </c>
      <c r="G142">
        <v>0</v>
      </c>
      <c r="H142">
        <v>31.8</v>
      </c>
      <c r="I142">
        <v>0</v>
      </c>
      <c r="J142">
        <v>0</v>
      </c>
      <c r="K142">
        <v>19.8</v>
      </c>
    </row>
    <row r="143" spans="1:11" x14ac:dyDescent="0.3">
      <c r="A143" t="s">
        <v>56</v>
      </c>
      <c r="B143" t="s">
        <v>609</v>
      </c>
      <c r="C143" t="s">
        <v>68</v>
      </c>
      <c r="D143" t="s">
        <v>388</v>
      </c>
      <c r="E143">
        <v>15</v>
      </c>
      <c r="F143">
        <v>0</v>
      </c>
      <c r="G143">
        <v>0</v>
      </c>
      <c r="H143">
        <v>31.8</v>
      </c>
      <c r="I143">
        <v>0</v>
      </c>
      <c r="J143">
        <v>0</v>
      </c>
      <c r="K143">
        <v>19.8</v>
      </c>
    </row>
    <row r="144" spans="1:11" x14ac:dyDescent="0.3">
      <c r="A144" t="s">
        <v>56</v>
      </c>
      <c r="B144" t="s">
        <v>607</v>
      </c>
      <c r="C144" t="s">
        <v>66</v>
      </c>
      <c r="D144" t="s">
        <v>388</v>
      </c>
      <c r="E144">
        <v>16</v>
      </c>
      <c r="F144">
        <v>0</v>
      </c>
      <c r="G144">
        <v>0</v>
      </c>
      <c r="H144">
        <v>46.3</v>
      </c>
      <c r="I144">
        <v>0</v>
      </c>
      <c r="J144">
        <v>0</v>
      </c>
      <c r="K144">
        <v>29.2</v>
      </c>
    </row>
    <row r="145" spans="1:11" x14ac:dyDescent="0.3">
      <c r="A145" t="s">
        <v>56</v>
      </c>
      <c r="B145" t="s">
        <v>608</v>
      </c>
      <c r="C145" t="s">
        <v>67</v>
      </c>
      <c r="D145" t="s">
        <v>388</v>
      </c>
      <c r="E145">
        <v>16</v>
      </c>
      <c r="F145">
        <v>0</v>
      </c>
      <c r="G145">
        <v>0</v>
      </c>
      <c r="H145">
        <v>46.3</v>
      </c>
      <c r="I145">
        <v>0</v>
      </c>
      <c r="J145">
        <v>0</v>
      </c>
      <c r="K145">
        <v>29.2</v>
      </c>
    </row>
    <row r="146" spans="1:11" x14ac:dyDescent="0.3">
      <c r="A146" t="s">
        <v>56</v>
      </c>
      <c r="B146" t="s">
        <v>609</v>
      </c>
      <c r="C146" t="s">
        <v>68</v>
      </c>
      <c r="D146" t="s">
        <v>388</v>
      </c>
      <c r="E146">
        <v>16</v>
      </c>
      <c r="F146">
        <v>0</v>
      </c>
      <c r="G146">
        <v>0</v>
      </c>
      <c r="H146">
        <v>46.3</v>
      </c>
      <c r="I146">
        <v>0</v>
      </c>
      <c r="J146">
        <v>0</v>
      </c>
      <c r="K146">
        <v>29.2</v>
      </c>
    </row>
    <row r="147" spans="1:11" x14ac:dyDescent="0.3">
      <c r="A147" t="s">
        <v>55</v>
      </c>
      <c r="B147" t="s">
        <v>610</v>
      </c>
      <c r="C147" t="s">
        <v>66</v>
      </c>
      <c r="D147" t="s">
        <v>611</v>
      </c>
      <c r="E147">
        <v>1</v>
      </c>
      <c r="F147">
        <v>0</v>
      </c>
      <c r="G147">
        <v>0</v>
      </c>
      <c r="H147">
        <v>54.9</v>
      </c>
      <c r="I147">
        <v>0</v>
      </c>
      <c r="J147">
        <v>0</v>
      </c>
      <c r="K147">
        <v>37.5</v>
      </c>
    </row>
    <row r="148" spans="1:11" x14ac:dyDescent="0.3">
      <c r="A148" t="s">
        <v>55</v>
      </c>
      <c r="B148" t="s">
        <v>612</v>
      </c>
      <c r="C148" t="s">
        <v>67</v>
      </c>
      <c r="D148" t="s">
        <v>611</v>
      </c>
      <c r="E148">
        <v>1</v>
      </c>
      <c r="F148">
        <v>0</v>
      </c>
      <c r="G148">
        <v>0</v>
      </c>
      <c r="H148">
        <v>54.9</v>
      </c>
      <c r="I148">
        <v>0</v>
      </c>
      <c r="J148">
        <v>0</v>
      </c>
      <c r="K148">
        <v>37.5</v>
      </c>
    </row>
    <row r="149" spans="1:11" x14ac:dyDescent="0.3">
      <c r="A149" t="s">
        <v>55</v>
      </c>
      <c r="B149" t="s">
        <v>613</v>
      </c>
      <c r="C149" t="s">
        <v>68</v>
      </c>
      <c r="D149" t="s">
        <v>611</v>
      </c>
      <c r="E149">
        <v>1</v>
      </c>
      <c r="F149">
        <v>0</v>
      </c>
      <c r="G149">
        <v>0</v>
      </c>
      <c r="H149">
        <v>54.9</v>
      </c>
      <c r="I149">
        <v>0</v>
      </c>
      <c r="J149">
        <v>0</v>
      </c>
      <c r="K149">
        <v>37.5</v>
      </c>
    </row>
    <row r="150" spans="1:11" x14ac:dyDescent="0.3">
      <c r="A150" t="s">
        <v>55</v>
      </c>
      <c r="B150" t="s">
        <v>610</v>
      </c>
      <c r="C150" t="s">
        <v>66</v>
      </c>
      <c r="D150" t="s">
        <v>611</v>
      </c>
      <c r="E150">
        <v>2</v>
      </c>
      <c r="F150">
        <v>0</v>
      </c>
      <c r="G150">
        <v>0</v>
      </c>
      <c r="H150">
        <v>50.4</v>
      </c>
      <c r="I150">
        <v>0</v>
      </c>
      <c r="J150">
        <v>0</v>
      </c>
      <c r="K150">
        <v>34.4</v>
      </c>
    </row>
    <row r="151" spans="1:11" x14ac:dyDescent="0.3">
      <c r="A151" t="s">
        <v>55</v>
      </c>
      <c r="B151" t="s">
        <v>612</v>
      </c>
      <c r="C151" t="s">
        <v>67</v>
      </c>
      <c r="D151" t="s">
        <v>611</v>
      </c>
      <c r="E151">
        <v>2</v>
      </c>
      <c r="F151">
        <v>0</v>
      </c>
      <c r="G151">
        <v>0</v>
      </c>
      <c r="H151">
        <v>50.4</v>
      </c>
      <c r="I151">
        <v>0</v>
      </c>
      <c r="J151">
        <v>0</v>
      </c>
      <c r="K151">
        <v>34.4</v>
      </c>
    </row>
    <row r="152" spans="1:11" x14ac:dyDescent="0.3">
      <c r="A152" t="s">
        <v>55</v>
      </c>
      <c r="B152" t="s">
        <v>613</v>
      </c>
      <c r="C152" t="s">
        <v>68</v>
      </c>
      <c r="D152" t="s">
        <v>611</v>
      </c>
      <c r="E152">
        <v>2</v>
      </c>
      <c r="F152">
        <v>0</v>
      </c>
      <c r="G152">
        <v>0</v>
      </c>
      <c r="H152">
        <v>50.4</v>
      </c>
      <c r="I152">
        <v>0</v>
      </c>
      <c r="J152">
        <v>0</v>
      </c>
      <c r="K152">
        <v>34.4</v>
      </c>
    </row>
    <row r="153" spans="1:11" x14ac:dyDescent="0.3">
      <c r="A153" t="s">
        <v>55</v>
      </c>
      <c r="B153" t="s">
        <v>610</v>
      </c>
      <c r="C153" t="s">
        <v>66</v>
      </c>
      <c r="D153" t="s">
        <v>611</v>
      </c>
      <c r="E153">
        <v>3</v>
      </c>
      <c r="F153">
        <v>0</v>
      </c>
      <c r="G153">
        <v>0</v>
      </c>
      <c r="H153">
        <v>51</v>
      </c>
      <c r="I153">
        <v>0</v>
      </c>
      <c r="J153">
        <v>0</v>
      </c>
      <c r="K153">
        <v>34.799999999999997</v>
      </c>
    </row>
    <row r="154" spans="1:11" x14ac:dyDescent="0.3">
      <c r="A154" t="s">
        <v>55</v>
      </c>
      <c r="B154" t="s">
        <v>612</v>
      </c>
      <c r="C154" t="s">
        <v>67</v>
      </c>
      <c r="D154" t="s">
        <v>611</v>
      </c>
      <c r="E154">
        <v>3</v>
      </c>
      <c r="F154">
        <v>0</v>
      </c>
      <c r="G154">
        <v>0</v>
      </c>
      <c r="H154">
        <v>51</v>
      </c>
      <c r="I154">
        <v>0</v>
      </c>
      <c r="J154">
        <v>0</v>
      </c>
      <c r="K154">
        <v>34.799999999999997</v>
      </c>
    </row>
    <row r="155" spans="1:11" x14ac:dyDescent="0.3">
      <c r="A155" t="s">
        <v>55</v>
      </c>
      <c r="B155" t="s">
        <v>613</v>
      </c>
      <c r="C155" t="s">
        <v>68</v>
      </c>
      <c r="D155" t="s">
        <v>611</v>
      </c>
      <c r="E155">
        <v>3</v>
      </c>
      <c r="F155">
        <v>0</v>
      </c>
      <c r="G155">
        <v>0</v>
      </c>
      <c r="H155">
        <v>51</v>
      </c>
      <c r="I155">
        <v>0</v>
      </c>
      <c r="J155">
        <v>0</v>
      </c>
      <c r="K155">
        <v>34.799999999999997</v>
      </c>
    </row>
    <row r="156" spans="1:11" x14ac:dyDescent="0.3">
      <c r="A156" t="s">
        <v>55</v>
      </c>
      <c r="B156" t="s">
        <v>610</v>
      </c>
      <c r="C156" t="s">
        <v>66</v>
      </c>
      <c r="D156" t="s">
        <v>611</v>
      </c>
      <c r="E156">
        <v>4</v>
      </c>
      <c r="F156">
        <v>0</v>
      </c>
      <c r="G156">
        <v>0</v>
      </c>
      <c r="H156">
        <v>49</v>
      </c>
      <c r="I156">
        <v>0</v>
      </c>
      <c r="J156">
        <v>0</v>
      </c>
      <c r="K156">
        <v>33.4</v>
      </c>
    </row>
    <row r="157" spans="1:11" x14ac:dyDescent="0.3">
      <c r="A157" t="s">
        <v>55</v>
      </c>
      <c r="B157" t="s">
        <v>612</v>
      </c>
      <c r="C157" t="s">
        <v>67</v>
      </c>
      <c r="D157" t="s">
        <v>611</v>
      </c>
      <c r="E157">
        <v>4</v>
      </c>
      <c r="F157">
        <v>0</v>
      </c>
      <c r="G157">
        <v>0</v>
      </c>
      <c r="H157">
        <v>49</v>
      </c>
      <c r="I157">
        <v>0</v>
      </c>
      <c r="J157">
        <v>0</v>
      </c>
      <c r="K157">
        <v>33.4</v>
      </c>
    </row>
    <row r="158" spans="1:11" x14ac:dyDescent="0.3">
      <c r="A158" t="s">
        <v>55</v>
      </c>
      <c r="B158" t="s">
        <v>613</v>
      </c>
      <c r="C158" t="s">
        <v>68</v>
      </c>
      <c r="D158" t="s">
        <v>611</v>
      </c>
      <c r="E158">
        <v>4</v>
      </c>
      <c r="F158">
        <v>0</v>
      </c>
      <c r="G158">
        <v>0</v>
      </c>
      <c r="H158">
        <v>49</v>
      </c>
      <c r="I158">
        <v>0</v>
      </c>
      <c r="J158">
        <v>0</v>
      </c>
      <c r="K158">
        <v>33.4</v>
      </c>
    </row>
    <row r="159" spans="1:11" x14ac:dyDescent="0.3">
      <c r="A159" t="s">
        <v>55</v>
      </c>
      <c r="B159" t="s">
        <v>610</v>
      </c>
      <c r="C159" t="s">
        <v>66</v>
      </c>
      <c r="D159" t="s">
        <v>611</v>
      </c>
      <c r="E159">
        <v>5</v>
      </c>
      <c r="F159">
        <v>0</v>
      </c>
      <c r="G159">
        <v>0</v>
      </c>
      <c r="H159">
        <v>51.5</v>
      </c>
      <c r="I159">
        <v>0</v>
      </c>
      <c r="J159">
        <v>0</v>
      </c>
      <c r="K159">
        <v>35.200000000000003</v>
      </c>
    </row>
    <row r="160" spans="1:11" x14ac:dyDescent="0.3">
      <c r="A160" t="s">
        <v>55</v>
      </c>
      <c r="B160" t="s">
        <v>612</v>
      </c>
      <c r="C160" t="s">
        <v>67</v>
      </c>
      <c r="D160" t="s">
        <v>611</v>
      </c>
      <c r="E160">
        <v>5</v>
      </c>
      <c r="F160">
        <v>0</v>
      </c>
      <c r="G160">
        <v>0</v>
      </c>
      <c r="H160">
        <v>51.5</v>
      </c>
      <c r="I160">
        <v>0</v>
      </c>
      <c r="J160">
        <v>0</v>
      </c>
      <c r="K160">
        <v>35.200000000000003</v>
      </c>
    </row>
    <row r="161" spans="1:11" x14ac:dyDescent="0.3">
      <c r="A161" t="s">
        <v>55</v>
      </c>
      <c r="B161" t="s">
        <v>613</v>
      </c>
      <c r="C161" t="s">
        <v>68</v>
      </c>
      <c r="D161" t="s">
        <v>611</v>
      </c>
      <c r="E161">
        <v>5</v>
      </c>
      <c r="F161">
        <v>0</v>
      </c>
      <c r="G161">
        <v>0</v>
      </c>
      <c r="H161">
        <v>51.5</v>
      </c>
      <c r="I161">
        <v>0</v>
      </c>
      <c r="J161">
        <v>0</v>
      </c>
      <c r="K161">
        <v>35.200000000000003</v>
      </c>
    </row>
    <row r="162" spans="1:11" x14ac:dyDescent="0.3">
      <c r="A162" t="s">
        <v>55</v>
      </c>
      <c r="B162" t="s">
        <v>610</v>
      </c>
      <c r="C162" t="s">
        <v>66</v>
      </c>
      <c r="D162" t="s">
        <v>611</v>
      </c>
      <c r="E162">
        <v>6</v>
      </c>
      <c r="F162">
        <v>0</v>
      </c>
      <c r="G162">
        <v>0</v>
      </c>
      <c r="H162">
        <v>47.5</v>
      </c>
      <c r="I162">
        <v>0</v>
      </c>
      <c r="J162">
        <v>0</v>
      </c>
      <c r="K162">
        <v>32.4</v>
      </c>
    </row>
    <row r="163" spans="1:11" x14ac:dyDescent="0.3">
      <c r="A163" t="s">
        <v>55</v>
      </c>
      <c r="B163" t="s">
        <v>612</v>
      </c>
      <c r="C163" t="s">
        <v>67</v>
      </c>
      <c r="D163" t="s">
        <v>611</v>
      </c>
      <c r="E163">
        <v>6</v>
      </c>
      <c r="F163">
        <v>0</v>
      </c>
      <c r="G163">
        <v>0</v>
      </c>
      <c r="H163">
        <v>47.5</v>
      </c>
      <c r="I163">
        <v>0</v>
      </c>
      <c r="J163">
        <v>0</v>
      </c>
      <c r="K163">
        <v>32.4</v>
      </c>
    </row>
    <row r="164" spans="1:11" x14ac:dyDescent="0.3">
      <c r="A164" t="s">
        <v>55</v>
      </c>
      <c r="B164" t="s">
        <v>613</v>
      </c>
      <c r="C164" t="s">
        <v>68</v>
      </c>
      <c r="D164" t="s">
        <v>611</v>
      </c>
      <c r="E164">
        <v>6</v>
      </c>
      <c r="F164">
        <v>0</v>
      </c>
      <c r="G164">
        <v>0</v>
      </c>
      <c r="H164">
        <v>47.5</v>
      </c>
      <c r="I164">
        <v>0</v>
      </c>
      <c r="J164">
        <v>0</v>
      </c>
      <c r="K164">
        <v>32.4</v>
      </c>
    </row>
    <row r="165" spans="1:11" x14ac:dyDescent="0.3">
      <c r="A165" t="s">
        <v>55</v>
      </c>
      <c r="B165" t="s">
        <v>610</v>
      </c>
      <c r="C165" t="s">
        <v>66</v>
      </c>
      <c r="D165" t="s">
        <v>611</v>
      </c>
      <c r="E165">
        <v>7</v>
      </c>
      <c r="F165">
        <v>0</v>
      </c>
      <c r="G165">
        <v>0</v>
      </c>
      <c r="H165">
        <v>46.9</v>
      </c>
      <c r="I165">
        <v>0</v>
      </c>
      <c r="J165">
        <v>0</v>
      </c>
      <c r="K165">
        <v>32</v>
      </c>
    </row>
    <row r="166" spans="1:11" x14ac:dyDescent="0.3">
      <c r="A166" t="s">
        <v>55</v>
      </c>
      <c r="B166" t="s">
        <v>612</v>
      </c>
      <c r="C166" t="s">
        <v>67</v>
      </c>
      <c r="D166" t="s">
        <v>611</v>
      </c>
      <c r="E166">
        <v>7</v>
      </c>
      <c r="F166">
        <v>0</v>
      </c>
      <c r="G166">
        <v>0</v>
      </c>
      <c r="H166">
        <v>46.9</v>
      </c>
      <c r="I166">
        <v>0</v>
      </c>
      <c r="J166">
        <v>0</v>
      </c>
      <c r="K166">
        <v>32</v>
      </c>
    </row>
    <row r="167" spans="1:11" x14ac:dyDescent="0.3">
      <c r="A167" t="s">
        <v>55</v>
      </c>
      <c r="B167" t="s">
        <v>613</v>
      </c>
      <c r="C167" t="s">
        <v>68</v>
      </c>
      <c r="D167" t="s">
        <v>611</v>
      </c>
      <c r="E167">
        <v>7</v>
      </c>
      <c r="F167">
        <v>0</v>
      </c>
      <c r="G167">
        <v>0</v>
      </c>
      <c r="H167">
        <v>46.9</v>
      </c>
      <c r="I167">
        <v>0</v>
      </c>
      <c r="J167">
        <v>0</v>
      </c>
      <c r="K167">
        <v>32</v>
      </c>
    </row>
    <row r="168" spans="1:11" x14ac:dyDescent="0.3">
      <c r="A168" t="s">
        <v>55</v>
      </c>
      <c r="B168" t="s">
        <v>610</v>
      </c>
      <c r="C168" t="s">
        <v>66</v>
      </c>
      <c r="D168" t="s">
        <v>611</v>
      </c>
      <c r="E168">
        <v>8</v>
      </c>
      <c r="F168">
        <v>0</v>
      </c>
      <c r="G168">
        <v>0</v>
      </c>
      <c r="H168">
        <v>46</v>
      </c>
      <c r="I168">
        <v>0</v>
      </c>
      <c r="J168">
        <v>0</v>
      </c>
      <c r="K168">
        <v>31.3</v>
      </c>
    </row>
    <row r="169" spans="1:11" x14ac:dyDescent="0.3">
      <c r="A169" t="s">
        <v>55</v>
      </c>
      <c r="B169" t="s">
        <v>612</v>
      </c>
      <c r="C169" t="s">
        <v>67</v>
      </c>
      <c r="D169" t="s">
        <v>611</v>
      </c>
      <c r="E169">
        <v>8</v>
      </c>
      <c r="F169">
        <v>0</v>
      </c>
      <c r="G169">
        <v>0</v>
      </c>
      <c r="H169">
        <v>46</v>
      </c>
      <c r="I169">
        <v>0</v>
      </c>
      <c r="J169">
        <v>0</v>
      </c>
      <c r="K169">
        <v>31.3</v>
      </c>
    </row>
    <row r="170" spans="1:11" x14ac:dyDescent="0.3">
      <c r="A170" t="s">
        <v>55</v>
      </c>
      <c r="B170" t="s">
        <v>613</v>
      </c>
      <c r="C170" t="s">
        <v>68</v>
      </c>
      <c r="D170" t="s">
        <v>611</v>
      </c>
      <c r="E170">
        <v>8</v>
      </c>
      <c r="F170">
        <v>0</v>
      </c>
      <c r="G170">
        <v>0</v>
      </c>
      <c r="H170">
        <v>46</v>
      </c>
      <c r="I170">
        <v>0</v>
      </c>
      <c r="J170">
        <v>0</v>
      </c>
      <c r="K170">
        <v>31.3</v>
      </c>
    </row>
    <row r="171" spans="1:11" x14ac:dyDescent="0.3">
      <c r="A171" t="s">
        <v>55</v>
      </c>
      <c r="B171" t="s">
        <v>610</v>
      </c>
      <c r="C171" t="s">
        <v>66</v>
      </c>
      <c r="D171" t="s">
        <v>611</v>
      </c>
      <c r="E171">
        <v>9</v>
      </c>
      <c r="F171">
        <v>0</v>
      </c>
      <c r="G171">
        <v>0</v>
      </c>
      <c r="H171">
        <v>45.9</v>
      </c>
      <c r="I171">
        <v>0</v>
      </c>
      <c r="J171">
        <v>0</v>
      </c>
      <c r="K171">
        <v>31.2</v>
      </c>
    </row>
    <row r="172" spans="1:11" x14ac:dyDescent="0.3">
      <c r="A172" t="s">
        <v>55</v>
      </c>
      <c r="B172" t="s">
        <v>612</v>
      </c>
      <c r="C172" t="s">
        <v>67</v>
      </c>
      <c r="D172" t="s">
        <v>611</v>
      </c>
      <c r="E172">
        <v>9</v>
      </c>
      <c r="F172">
        <v>0</v>
      </c>
      <c r="G172">
        <v>0</v>
      </c>
      <c r="H172">
        <v>45.9</v>
      </c>
      <c r="I172">
        <v>0</v>
      </c>
      <c r="J172">
        <v>0</v>
      </c>
      <c r="K172">
        <v>31.2</v>
      </c>
    </row>
    <row r="173" spans="1:11" x14ac:dyDescent="0.3">
      <c r="A173" t="s">
        <v>55</v>
      </c>
      <c r="B173" t="s">
        <v>613</v>
      </c>
      <c r="C173" t="s">
        <v>68</v>
      </c>
      <c r="D173" t="s">
        <v>611</v>
      </c>
      <c r="E173">
        <v>9</v>
      </c>
      <c r="F173">
        <v>0</v>
      </c>
      <c r="G173">
        <v>0</v>
      </c>
      <c r="H173">
        <v>45.9</v>
      </c>
      <c r="I173">
        <v>0</v>
      </c>
      <c r="J173">
        <v>0</v>
      </c>
      <c r="K173">
        <v>31.2</v>
      </c>
    </row>
    <row r="174" spans="1:11" x14ac:dyDescent="0.3">
      <c r="A174" t="s">
        <v>55</v>
      </c>
      <c r="B174" t="s">
        <v>610</v>
      </c>
      <c r="C174" t="s">
        <v>66</v>
      </c>
      <c r="D174" t="s">
        <v>611</v>
      </c>
      <c r="E174">
        <v>10</v>
      </c>
      <c r="F174">
        <v>0</v>
      </c>
      <c r="G174">
        <v>0</v>
      </c>
      <c r="H174">
        <v>45.6</v>
      </c>
      <c r="I174">
        <v>0</v>
      </c>
      <c r="J174">
        <v>0</v>
      </c>
      <c r="K174">
        <v>31</v>
      </c>
    </row>
    <row r="175" spans="1:11" x14ac:dyDescent="0.3">
      <c r="A175" t="s">
        <v>55</v>
      </c>
      <c r="B175" t="s">
        <v>612</v>
      </c>
      <c r="C175" t="s">
        <v>67</v>
      </c>
      <c r="D175" t="s">
        <v>611</v>
      </c>
      <c r="E175">
        <v>10</v>
      </c>
      <c r="F175">
        <v>0</v>
      </c>
      <c r="G175">
        <v>0</v>
      </c>
      <c r="H175">
        <v>45.6</v>
      </c>
      <c r="I175">
        <v>0</v>
      </c>
      <c r="J175">
        <v>0</v>
      </c>
      <c r="K175">
        <v>31</v>
      </c>
    </row>
    <row r="176" spans="1:11" x14ac:dyDescent="0.3">
      <c r="A176" t="s">
        <v>55</v>
      </c>
      <c r="B176" t="s">
        <v>613</v>
      </c>
      <c r="C176" t="s">
        <v>68</v>
      </c>
      <c r="D176" t="s">
        <v>611</v>
      </c>
      <c r="E176">
        <v>10</v>
      </c>
      <c r="F176">
        <v>0</v>
      </c>
      <c r="G176">
        <v>0</v>
      </c>
      <c r="H176">
        <v>45.6</v>
      </c>
      <c r="I176">
        <v>0</v>
      </c>
      <c r="J176">
        <v>0</v>
      </c>
      <c r="K176">
        <v>31</v>
      </c>
    </row>
    <row r="177" spans="1:11" x14ac:dyDescent="0.3">
      <c r="A177" t="s">
        <v>55</v>
      </c>
      <c r="B177" t="s">
        <v>610</v>
      </c>
      <c r="C177" t="s">
        <v>66</v>
      </c>
      <c r="D177" t="s">
        <v>611</v>
      </c>
      <c r="E177">
        <v>11</v>
      </c>
      <c r="F177">
        <v>0</v>
      </c>
      <c r="G177">
        <v>0</v>
      </c>
      <c r="H177">
        <v>46.2</v>
      </c>
      <c r="I177">
        <v>0</v>
      </c>
      <c r="J177">
        <v>0</v>
      </c>
      <c r="K177">
        <v>31.5</v>
      </c>
    </row>
    <row r="178" spans="1:11" x14ac:dyDescent="0.3">
      <c r="A178" t="s">
        <v>55</v>
      </c>
      <c r="B178" t="s">
        <v>612</v>
      </c>
      <c r="C178" t="s">
        <v>67</v>
      </c>
      <c r="D178" t="s">
        <v>611</v>
      </c>
      <c r="E178">
        <v>11</v>
      </c>
      <c r="F178">
        <v>0</v>
      </c>
      <c r="G178">
        <v>0</v>
      </c>
      <c r="H178">
        <v>46.2</v>
      </c>
      <c r="I178">
        <v>0</v>
      </c>
      <c r="J178">
        <v>0</v>
      </c>
      <c r="K178">
        <v>31.5</v>
      </c>
    </row>
    <row r="179" spans="1:11" x14ac:dyDescent="0.3">
      <c r="A179" t="s">
        <v>55</v>
      </c>
      <c r="B179" t="s">
        <v>613</v>
      </c>
      <c r="C179" t="s">
        <v>68</v>
      </c>
      <c r="D179" t="s">
        <v>611</v>
      </c>
      <c r="E179">
        <v>11</v>
      </c>
      <c r="F179">
        <v>0</v>
      </c>
      <c r="G179">
        <v>0</v>
      </c>
      <c r="H179">
        <v>46.2</v>
      </c>
      <c r="I179">
        <v>0</v>
      </c>
      <c r="J179">
        <v>0</v>
      </c>
      <c r="K179">
        <v>31.5</v>
      </c>
    </row>
    <row r="180" spans="1:11" x14ac:dyDescent="0.3">
      <c r="A180" t="s">
        <v>55</v>
      </c>
      <c r="B180" t="s">
        <v>610</v>
      </c>
      <c r="C180" t="s">
        <v>66</v>
      </c>
      <c r="D180" t="s">
        <v>611</v>
      </c>
      <c r="E180">
        <v>12</v>
      </c>
      <c r="F180">
        <v>0</v>
      </c>
      <c r="G180">
        <v>0</v>
      </c>
      <c r="H180">
        <v>48</v>
      </c>
      <c r="I180">
        <v>0</v>
      </c>
      <c r="J180">
        <v>0</v>
      </c>
      <c r="K180">
        <v>32.700000000000003</v>
      </c>
    </row>
    <row r="181" spans="1:11" x14ac:dyDescent="0.3">
      <c r="A181" t="s">
        <v>55</v>
      </c>
      <c r="B181" t="s">
        <v>612</v>
      </c>
      <c r="C181" t="s">
        <v>67</v>
      </c>
      <c r="D181" t="s">
        <v>611</v>
      </c>
      <c r="E181">
        <v>12</v>
      </c>
      <c r="F181">
        <v>0</v>
      </c>
      <c r="G181">
        <v>0</v>
      </c>
      <c r="H181">
        <v>48</v>
      </c>
      <c r="I181">
        <v>0</v>
      </c>
      <c r="J181">
        <v>0</v>
      </c>
      <c r="K181">
        <v>32.700000000000003</v>
      </c>
    </row>
    <row r="182" spans="1:11" x14ac:dyDescent="0.3">
      <c r="A182" t="s">
        <v>55</v>
      </c>
      <c r="B182" t="s">
        <v>613</v>
      </c>
      <c r="C182" t="s">
        <v>68</v>
      </c>
      <c r="D182" t="s">
        <v>611</v>
      </c>
      <c r="E182">
        <v>12</v>
      </c>
      <c r="F182">
        <v>0</v>
      </c>
      <c r="G182">
        <v>0</v>
      </c>
      <c r="H182">
        <v>48</v>
      </c>
      <c r="I182">
        <v>0</v>
      </c>
      <c r="J182">
        <v>0</v>
      </c>
      <c r="K182">
        <v>32.700000000000003</v>
      </c>
    </row>
    <row r="183" spans="1:11" x14ac:dyDescent="0.3">
      <c r="A183" t="s">
        <v>55</v>
      </c>
      <c r="B183" t="s">
        <v>610</v>
      </c>
      <c r="C183" t="s">
        <v>66</v>
      </c>
      <c r="D183" t="s">
        <v>611</v>
      </c>
      <c r="E183">
        <v>13</v>
      </c>
      <c r="F183">
        <v>0</v>
      </c>
      <c r="G183">
        <v>0</v>
      </c>
      <c r="H183">
        <v>45.6</v>
      </c>
      <c r="I183">
        <v>0</v>
      </c>
      <c r="J183">
        <v>0</v>
      </c>
      <c r="K183">
        <v>31</v>
      </c>
    </row>
    <row r="184" spans="1:11" x14ac:dyDescent="0.3">
      <c r="A184" t="s">
        <v>55</v>
      </c>
      <c r="B184" t="s">
        <v>612</v>
      </c>
      <c r="C184" t="s">
        <v>67</v>
      </c>
      <c r="D184" t="s">
        <v>611</v>
      </c>
      <c r="E184">
        <v>13</v>
      </c>
      <c r="F184">
        <v>0</v>
      </c>
      <c r="G184">
        <v>0</v>
      </c>
      <c r="H184">
        <v>45.6</v>
      </c>
      <c r="I184">
        <v>0</v>
      </c>
      <c r="J184">
        <v>0</v>
      </c>
      <c r="K184">
        <v>31</v>
      </c>
    </row>
    <row r="185" spans="1:11" x14ac:dyDescent="0.3">
      <c r="A185" t="s">
        <v>55</v>
      </c>
      <c r="B185" t="s">
        <v>613</v>
      </c>
      <c r="C185" t="s">
        <v>68</v>
      </c>
      <c r="D185" t="s">
        <v>611</v>
      </c>
      <c r="E185">
        <v>13</v>
      </c>
      <c r="F185">
        <v>0</v>
      </c>
      <c r="G185">
        <v>0</v>
      </c>
      <c r="H185">
        <v>45.6</v>
      </c>
      <c r="I185">
        <v>0</v>
      </c>
      <c r="J185">
        <v>0</v>
      </c>
      <c r="K185">
        <v>31</v>
      </c>
    </row>
    <row r="186" spans="1:11" x14ac:dyDescent="0.3">
      <c r="A186" t="s">
        <v>55</v>
      </c>
      <c r="B186" t="s">
        <v>610</v>
      </c>
      <c r="C186" t="s">
        <v>66</v>
      </c>
      <c r="D186" t="s">
        <v>611</v>
      </c>
      <c r="E186">
        <v>14</v>
      </c>
      <c r="F186">
        <v>0</v>
      </c>
      <c r="G186">
        <v>0</v>
      </c>
      <c r="H186">
        <v>46.3</v>
      </c>
      <c r="I186">
        <v>0</v>
      </c>
      <c r="J186">
        <v>0</v>
      </c>
      <c r="K186">
        <v>31.5</v>
      </c>
    </row>
    <row r="187" spans="1:11" x14ac:dyDescent="0.3">
      <c r="A187" t="s">
        <v>55</v>
      </c>
      <c r="B187" t="s">
        <v>612</v>
      </c>
      <c r="C187" t="s">
        <v>67</v>
      </c>
      <c r="D187" t="s">
        <v>611</v>
      </c>
      <c r="E187">
        <v>14</v>
      </c>
      <c r="F187">
        <v>0</v>
      </c>
      <c r="G187">
        <v>0</v>
      </c>
      <c r="H187">
        <v>46.3</v>
      </c>
      <c r="I187">
        <v>0</v>
      </c>
      <c r="J187">
        <v>0</v>
      </c>
      <c r="K187">
        <v>31.5</v>
      </c>
    </row>
    <row r="188" spans="1:11" x14ac:dyDescent="0.3">
      <c r="A188" t="s">
        <v>55</v>
      </c>
      <c r="B188" t="s">
        <v>613</v>
      </c>
      <c r="C188" t="s">
        <v>68</v>
      </c>
      <c r="D188" t="s">
        <v>611</v>
      </c>
      <c r="E188">
        <v>14</v>
      </c>
      <c r="F188">
        <v>0</v>
      </c>
      <c r="G188">
        <v>0</v>
      </c>
      <c r="H188">
        <v>46.3</v>
      </c>
      <c r="I188">
        <v>0</v>
      </c>
      <c r="J188">
        <v>0</v>
      </c>
      <c r="K188">
        <v>31.5</v>
      </c>
    </row>
    <row r="189" spans="1:11" x14ac:dyDescent="0.3">
      <c r="A189" t="s">
        <v>55</v>
      </c>
      <c r="B189" t="s">
        <v>610</v>
      </c>
      <c r="C189" t="s">
        <v>66</v>
      </c>
      <c r="D189" t="s">
        <v>611</v>
      </c>
      <c r="E189">
        <v>15</v>
      </c>
      <c r="F189">
        <v>0</v>
      </c>
      <c r="G189">
        <v>0</v>
      </c>
      <c r="H189">
        <v>37</v>
      </c>
      <c r="I189">
        <v>0</v>
      </c>
      <c r="J189">
        <v>0</v>
      </c>
      <c r="K189">
        <v>24.9</v>
      </c>
    </row>
    <row r="190" spans="1:11" x14ac:dyDescent="0.3">
      <c r="A190" t="s">
        <v>55</v>
      </c>
      <c r="B190" t="s">
        <v>612</v>
      </c>
      <c r="C190" t="s">
        <v>67</v>
      </c>
      <c r="D190" t="s">
        <v>611</v>
      </c>
      <c r="E190">
        <v>15</v>
      </c>
      <c r="F190">
        <v>0</v>
      </c>
      <c r="G190">
        <v>0</v>
      </c>
      <c r="H190">
        <v>37</v>
      </c>
      <c r="I190">
        <v>0</v>
      </c>
      <c r="J190">
        <v>0</v>
      </c>
      <c r="K190">
        <v>24.9</v>
      </c>
    </row>
    <row r="191" spans="1:11" x14ac:dyDescent="0.3">
      <c r="A191" t="s">
        <v>55</v>
      </c>
      <c r="B191" t="s">
        <v>613</v>
      </c>
      <c r="C191" t="s">
        <v>68</v>
      </c>
      <c r="D191" t="s">
        <v>611</v>
      </c>
      <c r="E191">
        <v>15</v>
      </c>
      <c r="F191">
        <v>0</v>
      </c>
      <c r="G191">
        <v>0</v>
      </c>
      <c r="H191">
        <v>37</v>
      </c>
      <c r="I191">
        <v>0</v>
      </c>
      <c r="J191">
        <v>0</v>
      </c>
      <c r="K191">
        <v>24.9</v>
      </c>
    </row>
    <row r="192" spans="1:11" x14ac:dyDescent="0.3">
      <c r="A192" t="s">
        <v>55</v>
      </c>
      <c r="B192" t="s">
        <v>610</v>
      </c>
      <c r="C192" t="s">
        <v>66</v>
      </c>
      <c r="D192" t="s">
        <v>611</v>
      </c>
      <c r="E192">
        <v>16</v>
      </c>
      <c r="F192">
        <v>0</v>
      </c>
      <c r="G192">
        <v>0</v>
      </c>
      <c r="H192">
        <v>54</v>
      </c>
      <c r="I192">
        <v>0</v>
      </c>
      <c r="J192">
        <v>0</v>
      </c>
      <c r="K192">
        <v>36.9</v>
      </c>
    </row>
    <row r="193" spans="1:11" x14ac:dyDescent="0.3">
      <c r="A193" t="s">
        <v>55</v>
      </c>
      <c r="B193" t="s">
        <v>612</v>
      </c>
      <c r="C193" t="s">
        <v>67</v>
      </c>
      <c r="D193" t="s">
        <v>611</v>
      </c>
      <c r="E193">
        <v>16</v>
      </c>
      <c r="F193">
        <v>0</v>
      </c>
      <c r="G193">
        <v>0</v>
      </c>
      <c r="H193">
        <v>54</v>
      </c>
      <c r="I193">
        <v>0</v>
      </c>
      <c r="J193">
        <v>0</v>
      </c>
      <c r="K193">
        <v>36.9</v>
      </c>
    </row>
    <row r="194" spans="1:11" x14ac:dyDescent="0.3">
      <c r="A194" t="s">
        <v>55</v>
      </c>
      <c r="B194" t="s">
        <v>613</v>
      </c>
      <c r="C194" t="s">
        <v>68</v>
      </c>
      <c r="D194" t="s">
        <v>611</v>
      </c>
      <c r="E194">
        <v>16</v>
      </c>
      <c r="F194">
        <v>0</v>
      </c>
      <c r="G194">
        <v>0</v>
      </c>
      <c r="H194">
        <v>54</v>
      </c>
      <c r="I194">
        <v>0</v>
      </c>
      <c r="J194">
        <v>0</v>
      </c>
      <c r="K194">
        <v>36.9</v>
      </c>
    </row>
    <row r="195" spans="1:11" x14ac:dyDescent="0.3">
      <c r="A195" t="s">
        <v>58</v>
      </c>
      <c r="B195" t="s">
        <v>203</v>
      </c>
      <c r="C195" t="s">
        <v>66</v>
      </c>
      <c r="D195" t="str">
        <f t="shared" ref="D195:D211" si="0">RIGHT(B195,LEN(B195)-FIND(":",B195))</f>
        <v>Pipe Wrap</v>
      </c>
      <c r="E195" t="s">
        <v>209</v>
      </c>
      <c r="F195">
        <v>0</v>
      </c>
      <c r="G195">
        <v>0</v>
      </c>
      <c r="H195">
        <v>2.2999999999999545</v>
      </c>
      <c r="I195">
        <v>0</v>
      </c>
      <c r="J195">
        <v>0</v>
      </c>
      <c r="K195">
        <v>0</v>
      </c>
    </row>
    <row r="196" spans="1:11" x14ac:dyDescent="0.3">
      <c r="A196" t="s">
        <v>58</v>
      </c>
      <c r="B196" t="s">
        <v>204</v>
      </c>
      <c r="C196" t="s">
        <v>67</v>
      </c>
      <c r="D196" t="str">
        <f t="shared" si="0"/>
        <v>Pipe Wrap</v>
      </c>
      <c r="E196" t="s">
        <v>209</v>
      </c>
      <c r="F196">
        <v>0</v>
      </c>
      <c r="G196">
        <v>0</v>
      </c>
      <c r="H196">
        <v>2.2999999999999545</v>
      </c>
      <c r="I196">
        <v>0</v>
      </c>
      <c r="J196">
        <v>0</v>
      </c>
      <c r="K196">
        <v>0</v>
      </c>
    </row>
    <row r="197" spans="1:11" x14ac:dyDescent="0.3">
      <c r="A197" t="s">
        <v>58</v>
      </c>
      <c r="B197" t="s">
        <v>205</v>
      </c>
      <c r="C197" t="s">
        <v>68</v>
      </c>
      <c r="D197" t="str">
        <f t="shared" si="0"/>
        <v>Pipe Wrap</v>
      </c>
      <c r="E197" t="s">
        <v>209</v>
      </c>
      <c r="F197">
        <v>0</v>
      </c>
      <c r="G197">
        <v>0</v>
      </c>
      <c r="H197">
        <v>2.2999999999999545</v>
      </c>
      <c r="I197">
        <v>0</v>
      </c>
      <c r="J197">
        <v>0</v>
      </c>
      <c r="K197">
        <v>0</v>
      </c>
    </row>
    <row r="198" spans="1:11" x14ac:dyDescent="0.3">
      <c r="A198" t="s">
        <v>58</v>
      </c>
      <c r="B198" t="s">
        <v>203</v>
      </c>
      <c r="C198" t="s">
        <v>66</v>
      </c>
      <c r="D198" t="str">
        <f t="shared" si="0"/>
        <v>Pipe Wrap</v>
      </c>
      <c r="E198" t="s">
        <v>210</v>
      </c>
      <c r="F198">
        <v>0</v>
      </c>
      <c r="G198">
        <v>0</v>
      </c>
      <c r="H198">
        <v>2.2999999999999545</v>
      </c>
      <c r="I198">
        <v>0</v>
      </c>
      <c r="J198">
        <v>0</v>
      </c>
      <c r="K198">
        <v>0</v>
      </c>
    </row>
    <row r="199" spans="1:11" x14ac:dyDescent="0.3">
      <c r="A199" t="s">
        <v>58</v>
      </c>
      <c r="B199" t="s">
        <v>204</v>
      </c>
      <c r="C199" t="s">
        <v>67</v>
      </c>
      <c r="D199" t="str">
        <f t="shared" si="0"/>
        <v>Pipe Wrap</v>
      </c>
      <c r="E199" t="s">
        <v>210</v>
      </c>
      <c r="F199">
        <v>0</v>
      </c>
      <c r="G199">
        <v>0</v>
      </c>
      <c r="H199">
        <v>2.2999999999999545</v>
      </c>
      <c r="I199">
        <v>0</v>
      </c>
      <c r="J199">
        <v>0</v>
      </c>
      <c r="K199">
        <v>0</v>
      </c>
    </row>
    <row r="200" spans="1:11" x14ac:dyDescent="0.3">
      <c r="A200" t="s">
        <v>58</v>
      </c>
      <c r="B200" t="s">
        <v>205</v>
      </c>
      <c r="C200" t="s">
        <v>68</v>
      </c>
      <c r="D200" t="str">
        <f t="shared" si="0"/>
        <v>Pipe Wrap</v>
      </c>
      <c r="E200" t="s">
        <v>210</v>
      </c>
      <c r="F200">
        <v>0</v>
      </c>
      <c r="G200">
        <v>0</v>
      </c>
      <c r="H200">
        <v>2.2999999999999545</v>
      </c>
      <c r="I200">
        <v>0</v>
      </c>
      <c r="J200">
        <v>0</v>
      </c>
      <c r="K200">
        <v>0</v>
      </c>
    </row>
    <row r="201" spans="1:11" x14ac:dyDescent="0.3">
      <c r="A201" t="s">
        <v>58</v>
      </c>
      <c r="B201" t="s">
        <v>203</v>
      </c>
      <c r="C201" t="s">
        <v>66</v>
      </c>
      <c r="D201" t="str">
        <f t="shared" si="0"/>
        <v>Pipe Wrap</v>
      </c>
      <c r="E201" t="s">
        <v>211</v>
      </c>
      <c r="F201">
        <v>0</v>
      </c>
      <c r="G201">
        <v>0</v>
      </c>
      <c r="H201">
        <v>2.2999999999999545</v>
      </c>
      <c r="I201">
        <v>0</v>
      </c>
      <c r="J201">
        <v>0</v>
      </c>
      <c r="K201">
        <v>0</v>
      </c>
    </row>
    <row r="202" spans="1:11" x14ac:dyDescent="0.3">
      <c r="A202" t="s">
        <v>58</v>
      </c>
      <c r="B202" t="s">
        <v>204</v>
      </c>
      <c r="C202" t="s">
        <v>67</v>
      </c>
      <c r="D202" t="str">
        <f t="shared" si="0"/>
        <v>Pipe Wrap</v>
      </c>
      <c r="E202" t="s">
        <v>211</v>
      </c>
      <c r="F202">
        <v>0</v>
      </c>
      <c r="G202">
        <v>0</v>
      </c>
      <c r="H202">
        <v>2.2999999999999545</v>
      </c>
      <c r="I202">
        <v>0</v>
      </c>
      <c r="J202">
        <v>0</v>
      </c>
      <c r="K202">
        <v>0</v>
      </c>
    </row>
    <row r="203" spans="1:11" x14ac:dyDescent="0.3">
      <c r="A203" t="s">
        <v>58</v>
      </c>
      <c r="B203" t="s">
        <v>205</v>
      </c>
      <c r="C203" t="s">
        <v>68</v>
      </c>
      <c r="D203" t="str">
        <f t="shared" si="0"/>
        <v>Pipe Wrap</v>
      </c>
      <c r="E203" t="s">
        <v>211</v>
      </c>
      <c r="F203">
        <v>0</v>
      </c>
      <c r="G203">
        <v>0</v>
      </c>
      <c r="H203">
        <v>2.2999999999999545</v>
      </c>
      <c r="I203">
        <v>0</v>
      </c>
      <c r="J203">
        <v>0</v>
      </c>
      <c r="K203">
        <v>0</v>
      </c>
    </row>
    <row r="204" spans="1:11" x14ac:dyDescent="0.3">
      <c r="A204" t="s">
        <v>58</v>
      </c>
      <c r="B204" t="s">
        <v>203</v>
      </c>
      <c r="C204" t="s">
        <v>66</v>
      </c>
      <c r="D204" t="str">
        <f t="shared" si="0"/>
        <v>Pipe Wrap</v>
      </c>
      <c r="E204" t="s">
        <v>212</v>
      </c>
      <c r="F204">
        <v>0</v>
      </c>
      <c r="G204">
        <v>0</v>
      </c>
      <c r="H204">
        <v>2.2999999999999545</v>
      </c>
      <c r="I204">
        <v>0</v>
      </c>
      <c r="J204">
        <v>0</v>
      </c>
      <c r="K204">
        <v>0</v>
      </c>
    </row>
    <row r="205" spans="1:11" x14ac:dyDescent="0.3">
      <c r="A205" t="s">
        <v>58</v>
      </c>
      <c r="B205" t="s">
        <v>204</v>
      </c>
      <c r="C205" t="s">
        <v>67</v>
      </c>
      <c r="D205" t="str">
        <f t="shared" si="0"/>
        <v>Pipe Wrap</v>
      </c>
      <c r="E205" t="s">
        <v>212</v>
      </c>
      <c r="F205">
        <v>0</v>
      </c>
      <c r="G205">
        <v>0</v>
      </c>
      <c r="H205">
        <v>2.2999999999999545</v>
      </c>
      <c r="I205">
        <v>0</v>
      </c>
      <c r="J205">
        <v>0</v>
      </c>
      <c r="K205">
        <v>0</v>
      </c>
    </row>
    <row r="206" spans="1:11" x14ac:dyDescent="0.3">
      <c r="A206" t="s">
        <v>58</v>
      </c>
      <c r="B206" t="s">
        <v>205</v>
      </c>
      <c r="C206" t="s">
        <v>68</v>
      </c>
      <c r="D206" t="str">
        <f t="shared" si="0"/>
        <v>Pipe Wrap</v>
      </c>
      <c r="E206" t="s">
        <v>212</v>
      </c>
      <c r="F206">
        <v>0</v>
      </c>
      <c r="G206">
        <v>0</v>
      </c>
      <c r="H206">
        <v>2.2999999999999545</v>
      </c>
      <c r="I206">
        <v>0</v>
      </c>
      <c r="J206">
        <v>0</v>
      </c>
      <c r="K206">
        <v>0</v>
      </c>
    </row>
    <row r="207" spans="1:11" x14ac:dyDescent="0.3">
      <c r="A207" t="s">
        <v>58</v>
      </c>
      <c r="B207" t="s">
        <v>203</v>
      </c>
      <c r="C207" t="s">
        <v>66</v>
      </c>
      <c r="D207" t="str">
        <f t="shared" si="0"/>
        <v>Pipe Wrap</v>
      </c>
      <c r="E207" t="s">
        <v>213</v>
      </c>
      <c r="F207">
        <v>0</v>
      </c>
      <c r="G207">
        <v>0</v>
      </c>
      <c r="H207">
        <v>2.2999999999999545</v>
      </c>
      <c r="I207">
        <v>0</v>
      </c>
      <c r="J207">
        <v>0</v>
      </c>
      <c r="K207">
        <v>0</v>
      </c>
    </row>
    <row r="208" spans="1:11" x14ac:dyDescent="0.3">
      <c r="A208" t="s">
        <v>58</v>
      </c>
      <c r="B208" t="s">
        <v>204</v>
      </c>
      <c r="C208" t="s">
        <v>67</v>
      </c>
      <c r="D208" t="str">
        <f t="shared" si="0"/>
        <v>Pipe Wrap</v>
      </c>
      <c r="E208" t="s">
        <v>213</v>
      </c>
      <c r="F208">
        <v>0</v>
      </c>
      <c r="G208">
        <v>0</v>
      </c>
      <c r="H208">
        <v>2.2999999999999545</v>
      </c>
      <c r="I208">
        <v>0</v>
      </c>
      <c r="J208">
        <v>0</v>
      </c>
      <c r="K208">
        <v>0</v>
      </c>
    </row>
    <row r="209" spans="1:11" x14ac:dyDescent="0.3">
      <c r="A209" t="s">
        <v>58</v>
      </c>
      <c r="B209" t="s">
        <v>205</v>
      </c>
      <c r="C209" t="s">
        <v>68</v>
      </c>
      <c r="D209" t="str">
        <f t="shared" si="0"/>
        <v>Pipe Wrap</v>
      </c>
      <c r="E209" t="s">
        <v>213</v>
      </c>
      <c r="F209">
        <v>0</v>
      </c>
      <c r="G209">
        <v>0</v>
      </c>
      <c r="H209">
        <v>2.2999999999999545</v>
      </c>
      <c r="I209">
        <v>0</v>
      </c>
      <c r="J209">
        <v>0</v>
      </c>
      <c r="K209">
        <v>0</v>
      </c>
    </row>
    <row r="210" spans="1:11" x14ac:dyDescent="0.3">
      <c r="A210" t="s">
        <v>58</v>
      </c>
      <c r="B210" t="s">
        <v>203</v>
      </c>
      <c r="C210" t="s">
        <v>66</v>
      </c>
      <c r="D210" t="str">
        <f t="shared" si="0"/>
        <v>Pipe Wrap</v>
      </c>
      <c r="E210" t="s">
        <v>214</v>
      </c>
      <c r="F210">
        <v>0</v>
      </c>
      <c r="G210">
        <v>0</v>
      </c>
      <c r="H210">
        <v>2.2999999999999545</v>
      </c>
      <c r="I210">
        <v>0</v>
      </c>
      <c r="J210">
        <v>0</v>
      </c>
      <c r="K210">
        <v>0</v>
      </c>
    </row>
    <row r="211" spans="1:11" x14ac:dyDescent="0.3">
      <c r="A211" t="s">
        <v>58</v>
      </c>
      <c r="B211" t="s">
        <v>204</v>
      </c>
      <c r="C211" t="s">
        <v>67</v>
      </c>
      <c r="D211" t="str">
        <f t="shared" si="0"/>
        <v>Pipe Wrap</v>
      </c>
      <c r="E211" t="s">
        <v>214</v>
      </c>
      <c r="F211">
        <v>0</v>
      </c>
      <c r="G211">
        <v>0</v>
      </c>
      <c r="H211">
        <v>2.2999999999999545</v>
      </c>
      <c r="I211">
        <v>0</v>
      </c>
      <c r="J211">
        <v>0</v>
      </c>
      <c r="K211">
        <v>0</v>
      </c>
    </row>
    <row r="212" spans="1:11" x14ac:dyDescent="0.3">
      <c r="A212" t="s">
        <v>58</v>
      </c>
      <c r="B212" t="s">
        <v>205</v>
      </c>
      <c r="C212" t="s">
        <v>68</v>
      </c>
      <c r="D212" t="str">
        <f t="shared" ref="D212:D242" si="1">RIGHT(B212,LEN(B212)-FIND(":",B212))</f>
        <v>Pipe Wrap</v>
      </c>
      <c r="E212" t="s">
        <v>214</v>
      </c>
      <c r="F212">
        <v>0</v>
      </c>
      <c r="G212">
        <v>0</v>
      </c>
      <c r="H212">
        <v>2.2999999999999545</v>
      </c>
      <c r="I212">
        <v>0</v>
      </c>
      <c r="J212">
        <v>0</v>
      </c>
      <c r="K212">
        <v>0</v>
      </c>
    </row>
    <row r="213" spans="1:11" x14ac:dyDescent="0.3">
      <c r="A213" t="s">
        <v>58</v>
      </c>
      <c r="B213" t="s">
        <v>203</v>
      </c>
      <c r="C213" t="s">
        <v>66</v>
      </c>
      <c r="D213" t="str">
        <f t="shared" si="1"/>
        <v>Pipe Wrap</v>
      </c>
      <c r="E213" t="s">
        <v>215</v>
      </c>
      <c r="F213">
        <v>0</v>
      </c>
      <c r="G213">
        <v>0</v>
      </c>
      <c r="H213">
        <v>2.2999999999999829</v>
      </c>
      <c r="I213">
        <v>0</v>
      </c>
      <c r="J213">
        <v>0</v>
      </c>
      <c r="K213">
        <v>0</v>
      </c>
    </row>
    <row r="214" spans="1:11" x14ac:dyDescent="0.3">
      <c r="A214" t="s">
        <v>58</v>
      </c>
      <c r="B214" t="s">
        <v>204</v>
      </c>
      <c r="C214" t="s">
        <v>67</v>
      </c>
      <c r="D214" t="str">
        <f t="shared" si="1"/>
        <v>Pipe Wrap</v>
      </c>
      <c r="E214" t="s">
        <v>215</v>
      </c>
      <c r="F214">
        <v>0</v>
      </c>
      <c r="G214">
        <v>0</v>
      </c>
      <c r="H214">
        <v>2.2999999999999545</v>
      </c>
      <c r="I214">
        <v>0</v>
      </c>
      <c r="J214">
        <v>0</v>
      </c>
      <c r="K214">
        <v>0</v>
      </c>
    </row>
    <row r="215" spans="1:11" x14ac:dyDescent="0.3">
      <c r="A215" t="s">
        <v>58</v>
      </c>
      <c r="B215" t="s">
        <v>205</v>
      </c>
      <c r="C215" t="s">
        <v>68</v>
      </c>
      <c r="D215" t="str">
        <f t="shared" si="1"/>
        <v>Pipe Wrap</v>
      </c>
      <c r="E215" t="s">
        <v>215</v>
      </c>
      <c r="F215">
        <v>0</v>
      </c>
      <c r="G215">
        <v>0</v>
      </c>
      <c r="H215">
        <v>2.2999999999999545</v>
      </c>
      <c r="I215">
        <v>0</v>
      </c>
      <c r="J215">
        <v>0</v>
      </c>
      <c r="K215">
        <v>0</v>
      </c>
    </row>
    <row r="216" spans="1:11" x14ac:dyDescent="0.3">
      <c r="A216" t="s">
        <v>58</v>
      </c>
      <c r="B216" t="s">
        <v>203</v>
      </c>
      <c r="C216" t="s">
        <v>66</v>
      </c>
      <c r="D216" t="str">
        <f t="shared" si="1"/>
        <v>Pipe Wrap</v>
      </c>
      <c r="E216" t="s">
        <v>216</v>
      </c>
      <c r="F216">
        <v>0</v>
      </c>
      <c r="G216">
        <v>0</v>
      </c>
      <c r="H216">
        <v>2.2999999999999545</v>
      </c>
      <c r="I216">
        <v>0</v>
      </c>
      <c r="J216">
        <v>0</v>
      </c>
      <c r="K216">
        <v>0</v>
      </c>
    </row>
    <row r="217" spans="1:11" x14ac:dyDescent="0.3">
      <c r="A217" t="s">
        <v>58</v>
      </c>
      <c r="B217" t="s">
        <v>204</v>
      </c>
      <c r="C217" t="s">
        <v>67</v>
      </c>
      <c r="D217" t="str">
        <f t="shared" si="1"/>
        <v>Pipe Wrap</v>
      </c>
      <c r="E217" t="s">
        <v>216</v>
      </c>
      <c r="F217">
        <v>0</v>
      </c>
      <c r="G217">
        <v>0</v>
      </c>
      <c r="H217">
        <v>2.2999999999999545</v>
      </c>
      <c r="I217">
        <v>0</v>
      </c>
      <c r="J217">
        <v>0</v>
      </c>
      <c r="K217">
        <v>0</v>
      </c>
    </row>
    <row r="218" spans="1:11" x14ac:dyDescent="0.3">
      <c r="A218" t="s">
        <v>58</v>
      </c>
      <c r="B218" t="s">
        <v>205</v>
      </c>
      <c r="C218" t="s">
        <v>68</v>
      </c>
      <c r="D218" t="str">
        <f t="shared" si="1"/>
        <v>Pipe Wrap</v>
      </c>
      <c r="E218" t="s">
        <v>216</v>
      </c>
      <c r="F218">
        <v>0</v>
      </c>
      <c r="G218">
        <v>0</v>
      </c>
      <c r="H218">
        <v>2.2999999999999545</v>
      </c>
      <c r="I218">
        <v>0</v>
      </c>
      <c r="J218">
        <v>0</v>
      </c>
      <c r="K218">
        <v>0</v>
      </c>
    </row>
    <row r="219" spans="1:11" x14ac:dyDescent="0.3">
      <c r="A219" t="s">
        <v>58</v>
      </c>
      <c r="B219" t="s">
        <v>203</v>
      </c>
      <c r="C219" t="s">
        <v>66</v>
      </c>
      <c r="D219" t="str">
        <f t="shared" si="1"/>
        <v>Pipe Wrap</v>
      </c>
      <c r="E219" t="s">
        <v>217</v>
      </c>
      <c r="F219">
        <v>0</v>
      </c>
      <c r="G219">
        <v>0</v>
      </c>
      <c r="H219">
        <v>2.2999999999999545</v>
      </c>
      <c r="I219">
        <v>0</v>
      </c>
      <c r="J219">
        <v>0</v>
      </c>
      <c r="K219">
        <v>0</v>
      </c>
    </row>
    <row r="220" spans="1:11" x14ac:dyDescent="0.3">
      <c r="A220" t="s">
        <v>58</v>
      </c>
      <c r="B220" t="s">
        <v>204</v>
      </c>
      <c r="C220" t="s">
        <v>67</v>
      </c>
      <c r="D220" t="str">
        <f t="shared" si="1"/>
        <v>Pipe Wrap</v>
      </c>
      <c r="E220" t="s">
        <v>217</v>
      </c>
      <c r="F220">
        <v>0</v>
      </c>
      <c r="G220">
        <v>0</v>
      </c>
      <c r="H220">
        <v>2.2999999999999545</v>
      </c>
      <c r="I220">
        <v>0</v>
      </c>
      <c r="J220">
        <v>0</v>
      </c>
      <c r="K220">
        <v>0</v>
      </c>
    </row>
    <row r="221" spans="1:11" x14ac:dyDescent="0.3">
      <c r="A221" t="s">
        <v>58</v>
      </c>
      <c r="B221" t="s">
        <v>205</v>
      </c>
      <c r="C221" t="s">
        <v>68</v>
      </c>
      <c r="D221" t="str">
        <f t="shared" si="1"/>
        <v>Pipe Wrap</v>
      </c>
      <c r="E221" t="s">
        <v>217</v>
      </c>
      <c r="F221">
        <v>0</v>
      </c>
      <c r="G221">
        <v>0</v>
      </c>
      <c r="H221">
        <v>2.2999999999999545</v>
      </c>
      <c r="I221">
        <v>0</v>
      </c>
      <c r="J221">
        <v>0</v>
      </c>
      <c r="K221">
        <v>0</v>
      </c>
    </row>
    <row r="222" spans="1:11" x14ac:dyDescent="0.3">
      <c r="A222" t="s">
        <v>58</v>
      </c>
      <c r="B222" t="s">
        <v>203</v>
      </c>
      <c r="C222" t="s">
        <v>66</v>
      </c>
      <c r="D222" t="str">
        <f t="shared" si="1"/>
        <v>Pipe Wrap</v>
      </c>
      <c r="E222" t="s">
        <v>218</v>
      </c>
      <c r="F222">
        <v>0</v>
      </c>
      <c r="G222">
        <v>0</v>
      </c>
      <c r="H222">
        <v>2.2999999999999545</v>
      </c>
      <c r="I222">
        <v>0</v>
      </c>
      <c r="J222">
        <v>0</v>
      </c>
      <c r="K222">
        <v>0</v>
      </c>
    </row>
    <row r="223" spans="1:11" x14ac:dyDescent="0.3">
      <c r="A223" t="s">
        <v>58</v>
      </c>
      <c r="B223" t="s">
        <v>204</v>
      </c>
      <c r="C223" t="s">
        <v>67</v>
      </c>
      <c r="D223" t="str">
        <f t="shared" si="1"/>
        <v>Pipe Wrap</v>
      </c>
      <c r="E223" t="s">
        <v>218</v>
      </c>
      <c r="F223">
        <v>0</v>
      </c>
      <c r="G223">
        <v>0</v>
      </c>
      <c r="H223">
        <v>2.2999999999999545</v>
      </c>
      <c r="I223">
        <v>0</v>
      </c>
      <c r="J223">
        <v>0</v>
      </c>
      <c r="K223">
        <v>0</v>
      </c>
    </row>
    <row r="224" spans="1:11" x14ac:dyDescent="0.3">
      <c r="A224" t="s">
        <v>58</v>
      </c>
      <c r="B224" t="s">
        <v>205</v>
      </c>
      <c r="C224" t="s">
        <v>68</v>
      </c>
      <c r="D224" t="str">
        <f t="shared" si="1"/>
        <v>Pipe Wrap</v>
      </c>
      <c r="E224" t="s">
        <v>218</v>
      </c>
      <c r="F224">
        <v>0</v>
      </c>
      <c r="G224">
        <v>0</v>
      </c>
      <c r="H224">
        <v>2.2999999999999545</v>
      </c>
      <c r="I224">
        <v>0</v>
      </c>
      <c r="J224">
        <v>0</v>
      </c>
      <c r="K224">
        <v>0</v>
      </c>
    </row>
    <row r="225" spans="1:11" x14ac:dyDescent="0.3">
      <c r="A225" t="s">
        <v>58</v>
      </c>
      <c r="B225" t="s">
        <v>203</v>
      </c>
      <c r="C225" t="s">
        <v>66</v>
      </c>
      <c r="D225" t="str">
        <f t="shared" si="1"/>
        <v>Pipe Wrap</v>
      </c>
      <c r="E225" t="s">
        <v>219</v>
      </c>
      <c r="F225">
        <v>0</v>
      </c>
      <c r="G225">
        <v>0</v>
      </c>
      <c r="H225">
        <v>2.2999999999999545</v>
      </c>
      <c r="I225">
        <v>0</v>
      </c>
      <c r="J225">
        <v>0</v>
      </c>
      <c r="K225">
        <v>0</v>
      </c>
    </row>
    <row r="226" spans="1:11" x14ac:dyDescent="0.3">
      <c r="A226" t="s">
        <v>58</v>
      </c>
      <c r="B226" t="s">
        <v>204</v>
      </c>
      <c r="C226" t="s">
        <v>67</v>
      </c>
      <c r="D226" t="str">
        <f t="shared" si="1"/>
        <v>Pipe Wrap</v>
      </c>
      <c r="E226" t="s">
        <v>219</v>
      </c>
      <c r="F226">
        <v>0</v>
      </c>
      <c r="G226">
        <v>0</v>
      </c>
      <c r="H226">
        <v>2.2999999999999545</v>
      </c>
      <c r="I226">
        <v>0</v>
      </c>
      <c r="J226">
        <v>0</v>
      </c>
      <c r="K226">
        <v>0</v>
      </c>
    </row>
    <row r="227" spans="1:11" x14ac:dyDescent="0.3">
      <c r="A227" t="s">
        <v>58</v>
      </c>
      <c r="B227" t="s">
        <v>205</v>
      </c>
      <c r="C227" t="s">
        <v>68</v>
      </c>
      <c r="D227" t="str">
        <f t="shared" si="1"/>
        <v>Pipe Wrap</v>
      </c>
      <c r="E227" t="s">
        <v>219</v>
      </c>
      <c r="F227">
        <v>0</v>
      </c>
      <c r="G227">
        <v>0</v>
      </c>
      <c r="H227">
        <v>2.2999999999999545</v>
      </c>
      <c r="I227">
        <v>0</v>
      </c>
      <c r="J227">
        <v>0</v>
      </c>
      <c r="K227">
        <v>0</v>
      </c>
    </row>
    <row r="228" spans="1:11" x14ac:dyDescent="0.3">
      <c r="A228" t="s">
        <v>58</v>
      </c>
      <c r="B228" t="s">
        <v>203</v>
      </c>
      <c r="C228" t="s">
        <v>66</v>
      </c>
      <c r="D228" t="str">
        <f t="shared" si="1"/>
        <v>Pipe Wrap</v>
      </c>
      <c r="E228" t="s">
        <v>220</v>
      </c>
      <c r="F228">
        <v>0</v>
      </c>
      <c r="G228">
        <v>0</v>
      </c>
      <c r="H228">
        <v>2.2999999999999545</v>
      </c>
      <c r="I228">
        <v>0</v>
      </c>
      <c r="J228">
        <v>0</v>
      </c>
      <c r="K228">
        <v>0</v>
      </c>
    </row>
    <row r="229" spans="1:11" x14ac:dyDescent="0.3">
      <c r="A229" t="s">
        <v>58</v>
      </c>
      <c r="B229" t="s">
        <v>204</v>
      </c>
      <c r="C229" t="s">
        <v>67</v>
      </c>
      <c r="D229" t="str">
        <f t="shared" si="1"/>
        <v>Pipe Wrap</v>
      </c>
      <c r="E229" t="s">
        <v>220</v>
      </c>
      <c r="F229">
        <v>0</v>
      </c>
      <c r="G229">
        <v>0</v>
      </c>
      <c r="H229">
        <v>2.2999999999999545</v>
      </c>
      <c r="I229">
        <v>0</v>
      </c>
      <c r="J229">
        <v>0</v>
      </c>
      <c r="K229">
        <v>0</v>
      </c>
    </row>
    <row r="230" spans="1:11" x14ac:dyDescent="0.3">
      <c r="A230" t="s">
        <v>58</v>
      </c>
      <c r="B230" t="s">
        <v>205</v>
      </c>
      <c r="C230" t="s">
        <v>68</v>
      </c>
      <c r="D230" t="str">
        <f t="shared" si="1"/>
        <v>Pipe Wrap</v>
      </c>
      <c r="E230" t="s">
        <v>220</v>
      </c>
      <c r="F230">
        <v>0</v>
      </c>
      <c r="G230">
        <v>0</v>
      </c>
      <c r="H230">
        <v>2.2999999999999545</v>
      </c>
      <c r="I230">
        <v>0</v>
      </c>
      <c r="J230">
        <v>0</v>
      </c>
      <c r="K230">
        <v>0</v>
      </c>
    </row>
    <row r="231" spans="1:11" x14ac:dyDescent="0.3">
      <c r="A231" t="s">
        <v>58</v>
      </c>
      <c r="B231" t="s">
        <v>203</v>
      </c>
      <c r="C231" t="s">
        <v>66</v>
      </c>
      <c r="D231" t="str">
        <f t="shared" si="1"/>
        <v>Pipe Wrap</v>
      </c>
      <c r="E231" t="s">
        <v>221</v>
      </c>
      <c r="F231">
        <v>0</v>
      </c>
      <c r="G231">
        <v>0</v>
      </c>
      <c r="H231">
        <v>2.2999999999999545</v>
      </c>
      <c r="I231">
        <v>0</v>
      </c>
      <c r="J231">
        <v>0</v>
      </c>
      <c r="K231">
        <v>0</v>
      </c>
    </row>
    <row r="232" spans="1:11" x14ac:dyDescent="0.3">
      <c r="A232" t="s">
        <v>58</v>
      </c>
      <c r="B232" t="s">
        <v>204</v>
      </c>
      <c r="C232" t="s">
        <v>67</v>
      </c>
      <c r="D232" t="str">
        <f t="shared" si="1"/>
        <v>Pipe Wrap</v>
      </c>
      <c r="E232" t="s">
        <v>221</v>
      </c>
      <c r="F232">
        <v>0</v>
      </c>
      <c r="G232">
        <v>0</v>
      </c>
      <c r="H232">
        <v>2.2999999999999545</v>
      </c>
      <c r="I232">
        <v>0</v>
      </c>
      <c r="J232">
        <v>0</v>
      </c>
      <c r="K232">
        <v>0</v>
      </c>
    </row>
    <row r="233" spans="1:11" x14ac:dyDescent="0.3">
      <c r="A233" t="s">
        <v>58</v>
      </c>
      <c r="B233" t="s">
        <v>205</v>
      </c>
      <c r="C233" t="s">
        <v>68</v>
      </c>
      <c r="D233" t="str">
        <f t="shared" si="1"/>
        <v>Pipe Wrap</v>
      </c>
      <c r="E233" t="s">
        <v>221</v>
      </c>
      <c r="F233">
        <v>0</v>
      </c>
      <c r="G233">
        <v>0</v>
      </c>
      <c r="H233">
        <v>2.2999999999999545</v>
      </c>
      <c r="I233">
        <v>0</v>
      </c>
      <c r="J233">
        <v>0</v>
      </c>
      <c r="K233">
        <v>0</v>
      </c>
    </row>
    <row r="234" spans="1:11" x14ac:dyDescent="0.3">
      <c r="A234" t="s">
        <v>58</v>
      </c>
      <c r="B234" t="s">
        <v>203</v>
      </c>
      <c r="C234" t="s">
        <v>66</v>
      </c>
      <c r="D234" t="str">
        <f t="shared" si="1"/>
        <v>Pipe Wrap</v>
      </c>
      <c r="E234" t="s">
        <v>222</v>
      </c>
      <c r="F234">
        <v>0</v>
      </c>
      <c r="G234">
        <v>0</v>
      </c>
      <c r="H234">
        <v>2.2999999999999545</v>
      </c>
      <c r="I234">
        <v>0</v>
      </c>
      <c r="J234">
        <v>0</v>
      </c>
      <c r="K234">
        <v>0</v>
      </c>
    </row>
    <row r="235" spans="1:11" x14ac:dyDescent="0.3">
      <c r="A235" t="s">
        <v>58</v>
      </c>
      <c r="B235" t="s">
        <v>204</v>
      </c>
      <c r="C235" t="s">
        <v>67</v>
      </c>
      <c r="D235" t="str">
        <f t="shared" si="1"/>
        <v>Pipe Wrap</v>
      </c>
      <c r="E235" t="s">
        <v>222</v>
      </c>
      <c r="F235">
        <v>0</v>
      </c>
      <c r="G235">
        <v>0</v>
      </c>
      <c r="H235">
        <v>2.2999999999999545</v>
      </c>
      <c r="I235">
        <v>0</v>
      </c>
      <c r="J235">
        <v>0</v>
      </c>
      <c r="K235">
        <v>0</v>
      </c>
    </row>
    <row r="236" spans="1:11" x14ac:dyDescent="0.3">
      <c r="A236" t="s">
        <v>58</v>
      </c>
      <c r="B236" t="s">
        <v>205</v>
      </c>
      <c r="C236" t="s">
        <v>68</v>
      </c>
      <c r="D236" t="str">
        <f t="shared" si="1"/>
        <v>Pipe Wrap</v>
      </c>
      <c r="E236" t="s">
        <v>222</v>
      </c>
      <c r="F236">
        <v>0</v>
      </c>
      <c r="G236">
        <v>0</v>
      </c>
      <c r="H236">
        <v>2.2999999999999545</v>
      </c>
      <c r="I236">
        <v>0</v>
      </c>
      <c r="J236">
        <v>0</v>
      </c>
      <c r="K236">
        <v>0</v>
      </c>
    </row>
    <row r="237" spans="1:11" x14ac:dyDescent="0.3">
      <c r="A237" t="s">
        <v>58</v>
      </c>
      <c r="B237" t="s">
        <v>203</v>
      </c>
      <c r="C237" t="s">
        <v>66</v>
      </c>
      <c r="D237" t="str">
        <f t="shared" si="1"/>
        <v>Pipe Wrap</v>
      </c>
      <c r="E237" t="s">
        <v>223</v>
      </c>
      <c r="F237">
        <v>0</v>
      </c>
      <c r="G237">
        <v>0</v>
      </c>
      <c r="H237">
        <v>2.2999999999999829</v>
      </c>
      <c r="I237">
        <v>0</v>
      </c>
      <c r="J237">
        <v>0</v>
      </c>
      <c r="K237">
        <v>0</v>
      </c>
    </row>
    <row r="238" spans="1:11" x14ac:dyDescent="0.3">
      <c r="A238" t="s">
        <v>58</v>
      </c>
      <c r="B238" t="s">
        <v>204</v>
      </c>
      <c r="C238" t="s">
        <v>67</v>
      </c>
      <c r="D238" t="str">
        <f t="shared" si="1"/>
        <v>Pipe Wrap</v>
      </c>
      <c r="E238" t="s">
        <v>223</v>
      </c>
      <c r="F238">
        <v>0</v>
      </c>
      <c r="G238">
        <v>0</v>
      </c>
      <c r="H238">
        <v>2.2999999999999829</v>
      </c>
      <c r="I238">
        <v>0</v>
      </c>
      <c r="J238">
        <v>0</v>
      </c>
      <c r="K238">
        <v>0</v>
      </c>
    </row>
    <row r="239" spans="1:11" x14ac:dyDescent="0.3">
      <c r="A239" t="s">
        <v>58</v>
      </c>
      <c r="B239" t="s">
        <v>205</v>
      </c>
      <c r="C239" t="s">
        <v>68</v>
      </c>
      <c r="D239" t="str">
        <f t="shared" si="1"/>
        <v>Pipe Wrap</v>
      </c>
      <c r="E239" t="s">
        <v>223</v>
      </c>
      <c r="F239">
        <v>0</v>
      </c>
      <c r="G239">
        <v>0</v>
      </c>
      <c r="H239">
        <v>2.2999999999999829</v>
      </c>
      <c r="I239">
        <v>0</v>
      </c>
      <c r="J239">
        <v>0</v>
      </c>
      <c r="K239">
        <v>0</v>
      </c>
    </row>
    <row r="240" spans="1:11" x14ac:dyDescent="0.3">
      <c r="A240" t="s">
        <v>58</v>
      </c>
      <c r="B240" t="s">
        <v>203</v>
      </c>
      <c r="C240" t="s">
        <v>66</v>
      </c>
      <c r="D240" t="str">
        <f t="shared" si="1"/>
        <v>Pipe Wrap</v>
      </c>
      <c r="E240" t="s">
        <v>224</v>
      </c>
      <c r="F240">
        <v>0</v>
      </c>
      <c r="G240">
        <v>0</v>
      </c>
      <c r="H240">
        <v>2.2999999999999545</v>
      </c>
      <c r="I240">
        <v>0</v>
      </c>
      <c r="J240">
        <v>0</v>
      </c>
      <c r="K240">
        <v>0</v>
      </c>
    </row>
    <row r="241" spans="1:11" x14ac:dyDescent="0.3">
      <c r="A241" t="s">
        <v>58</v>
      </c>
      <c r="B241" t="s">
        <v>204</v>
      </c>
      <c r="C241" t="s">
        <v>67</v>
      </c>
      <c r="D241" t="str">
        <f t="shared" si="1"/>
        <v>Pipe Wrap</v>
      </c>
      <c r="E241" t="s">
        <v>224</v>
      </c>
      <c r="F241">
        <v>0</v>
      </c>
      <c r="G241">
        <v>0</v>
      </c>
      <c r="H241">
        <v>2.2999999999999545</v>
      </c>
      <c r="I241">
        <v>0</v>
      </c>
      <c r="J241">
        <v>0</v>
      </c>
      <c r="K241">
        <v>0</v>
      </c>
    </row>
    <row r="242" spans="1:11" x14ac:dyDescent="0.3">
      <c r="A242" t="s">
        <v>58</v>
      </c>
      <c r="B242" t="s">
        <v>205</v>
      </c>
      <c r="C242" t="s">
        <v>68</v>
      </c>
      <c r="D242" t="str">
        <f t="shared" si="1"/>
        <v>Pipe Wrap</v>
      </c>
      <c r="E242" t="s">
        <v>224</v>
      </c>
      <c r="F242">
        <v>0</v>
      </c>
      <c r="G242">
        <v>0</v>
      </c>
      <c r="H242">
        <v>2.2999999999999545</v>
      </c>
      <c r="I242">
        <v>0</v>
      </c>
      <c r="J242">
        <v>0</v>
      </c>
      <c r="K242">
        <v>0</v>
      </c>
    </row>
    <row r="243" spans="1:11" x14ac:dyDescent="0.3">
      <c r="A243" t="s">
        <v>231</v>
      </c>
      <c r="B243" t="s">
        <v>466</v>
      </c>
      <c r="C243" t="s">
        <v>66</v>
      </c>
      <c r="D243" t="str">
        <f>RIGHT(B243,LEN(B243)-FIND(":",B243))</f>
        <v>Shower Tstat Valve.</v>
      </c>
      <c r="E243" t="s">
        <v>209</v>
      </c>
      <c r="F243">
        <v>0</v>
      </c>
      <c r="G243">
        <v>0</v>
      </c>
      <c r="H243">
        <v>1.9500000000000455</v>
      </c>
      <c r="I243">
        <v>0</v>
      </c>
      <c r="J243">
        <v>0</v>
      </c>
      <c r="K243">
        <v>1.9500000000000455</v>
      </c>
    </row>
    <row r="244" spans="1:11" x14ac:dyDescent="0.3">
      <c r="A244" t="s">
        <v>231</v>
      </c>
      <c r="B244" t="s">
        <v>467</v>
      </c>
      <c r="C244" t="s">
        <v>67</v>
      </c>
      <c r="D244" t="str">
        <f t="shared" ref="D244:D290" si="2">RIGHT(B244,LEN(B244)-FIND(":",B244))</f>
        <v>Shower Tstat Valve.</v>
      </c>
      <c r="E244" t="s">
        <v>209</v>
      </c>
      <c r="F244">
        <v>0</v>
      </c>
      <c r="G244">
        <v>0</v>
      </c>
      <c r="H244">
        <v>1.9500000000000455</v>
      </c>
      <c r="I244">
        <v>0</v>
      </c>
      <c r="J244">
        <v>0</v>
      </c>
      <c r="K244">
        <v>1.9500000000000455</v>
      </c>
    </row>
    <row r="245" spans="1:11" x14ac:dyDescent="0.3">
      <c r="A245" t="s">
        <v>231</v>
      </c>
      <c r="B245" t="s">
        <v>468</v>
      </c>
      <c r="C245" t="s">
        <v>68</v>
      </c>
      <c r="D245" t="str">
        <f t="shared" si="2"/>
        <v>Shower Tstat Valve.</v>
      </c>
      <c r="E245" t="s">
        <v>209</v>
      </c>
      <c r="F245">
        <v>0</v>
      </c>
      <c r="G245">
        <v>0</v>
      </c>
      <c r="H245">
        <v>1.9500000000000455</v>
      </c>
      <c r="I245">
        <v>0</v>
      </c>
      <c r="J245">
        <v>0</v>
      </c>
      <c r="K245">
        <v>1.9500000000000455</v>
      </c>
    </row>
    <row r="246" spans="1:11" x14ac:dyDescent="0.3">
      <c r="A246" t="s">
        <v>231</v>
      </c>
      <c r="B246" t="s">
        <v>466</v>
      </c>
      <c r="C246" t="s">
        <v>66</v>
      </c>
      <c r="D246" t="str">
        <f t="shared" si="2"/>
        <v>Shower Tstat Valve.</v>
      </c>
      <c r="E246" t="s">
        <v>210</v>
      </c>
      <c r="F246">
        <v>0</v>
      </c>
      <c r="G246">
        <v>0</v>
      </c>
      <c r="H246">
        <v>1.9500000000000455</v>
      </c>
      <c r="I246">
        <v>0</v>
      </c>
      <c r="J246">
        <v>0</v>
      </c>
      <c r="K246">
        <v>1.9500000000000455</v>
      </c>
    </row>
    <row r="247" spans="1:11" x14ac:dyDescent="0.3">
      <c r="A247" t="s">
        <v>231</v>
      </c>
      <c r="B247" t="s">
        <v>467</v>
      </c>
      <c r="C247" t="s">
        <v>67</v>
      </c>
      <c r="D247" t="str">
        <f t="shared" si="2"/>
        <v>Shower Tstat Valve.</v>
      </c>
      <c r="E247" t="s">
        <v>210</v>
      </c>
      <c r="F247">
        <v>0</v>
      </c>
      <c r="G247">
        <v>0</v>
      </c>
      <c r="H247">
        <v>1.9500000000000455</v>
      </c>
      <c r="I247">
        <v>0</v>
      </c>
      <c r="J247">
        <v>0</v>
      </c>
      <c r="K247">
        <v>1.9500000000000455</v>
      </c>
    </row>
    <row r="248" spans="1:11" x14ac:dyDescent="0.3">
      <c r="A248" t="s">
        <v>231</v>
      </c>
      <c r="B248" t="s">
        <v>468</v>
      </c>
      <c r="C248" t="s">
        <v>68</v>
      </c>
      <c r="D248" t="str">
        <f t="shared" si="2"/>
        <v>Shower Tstat Valve.</v>
      </c>
      <c r="E248" t="s">
        <v>210</v>
      </c>
      <c r="F248">
        <v>0</v>
      </c>
      <c r="G248">
        <v>0</v>
      </c>
      <c r="H248">
        <v>1.9500000000000455</v>
      </c>
      <c r="I248">
        <v>0</v>
      </c>
      <c r="J248">
        <v>0</v>
      </c>
      <c r="K248">
        <v>1.9500000000000455</v>
      </c>
    </row>
    <row r="249" spans="1:11" x14ac:dyDescent="0.3">
      <c r="A249" t="s">
        <v>231</v>
      </c>
      <c r="B249" t="s">
        <v>466</v>
      </c>
      <c r="C249" t="s">
        <v>66</v>
      </c>
      <c r="D249" t="str">
        <f t="shared" si="2"/>
        <v>Shower Tstat Valve.</v>
      </c>
      <c r="E249" t="s">
        <v>211</v>
      </c>
      <c r="F249">
        <v>0</v>
      </c>
      <c r="G249">
        <v>0</v>
      </c>
      <c r="H249">
        <v>1.9500000000000455</v>
      </c>
      <c r="I249">
        <v>0</v>
      </c>
      <c r="J249">
        <v>0</v>
      </c>
      <c r="K249">
        <v>1.9500000000000455</v>
      </c>
    </row>
    <row r="250" spans="1:11" x14ac:dyDescent="0.3">
      <c r="A250" t="s">
        <v>231</v>
      </c>
      <c r="B250" t="s">
        <v>467</v>
      </c>
      <c r="C250" t="s">
        <v>67</v>
      </c>
      <c r="D250" t="str">
        <f t="shared" si="2"/>
        <v>Shower Tstat Valve.</v>
      </c>
      <c r="E250" t="s">
        <v>211</v>
      </c>
      <c r="F250">
        <v>0</v>
      </c>
      <c r="G250">
        <v>0</v>
      </c>
      <c r="H250">
        <v>1.9500000000000455</v>
      </c>
      <c r="I250">
        <v>0</v>
      </c>
      <c r="J250">
        <v>0</v>
      </c>
      <c r="K250">
        <v>1.9500000000000455</v>
      </c>
    </row>
    <row r="251" spans="1:11" x14ac:dyDescent="0.3">
      <c r="A251" t="s">
        <v>231</v>
      </c>
      <c r="B251" t="s">
        <v>468</v>
      </c>
      <c r="C251" t="s">
        <v>68</v>
      </c>
      <c r="D251" t="str">
        <f t="shared" si="2"/>
        <v>Shower Tstat Valve.</v>
      </c>
      <c r="E251" t="s">
        <v>211</v>
      </c>
      <c r="F251">
        <v>0</v>
      </c>
      <c r="G251">
        <v>0</v>
      </c>
      <c r="H251">
        <v>1.9500000000000455</v>
      </c>
      <c r="I251">
        <v>0</v>
      </c>
      <c r="J251">
        <v>0</v>
      </c>
      <c r="K251">
        <v>1.9500000000000455</v>
      </c>
    </row>
    <row r="252" spans="1:11" x14ac:dyDescent="0.3">
      <c r="A252" t="s">
        <v>231</v>
      </c>
      <c r="B252" t="s">
        <v>466</v>
      </c>
      <c r="C252" t="s">
        <v>66</v>
      </c>
      <c r="D252" t="str">
        <f t="shared" si="2"/>
        <v>Shower Tstat Valve.</v>
      </c>
      <c r="E252" t="s">
        <v>212</v>
      </c>
      <c r="F252">
        <v>0</v>
      </c>
      <c r="G252">
        <v>0</v>
      </c>
      <c r="H252">
        <v>1.9500000000000455</v>
      </c>
      <c r="I252">
        <v>0</v>
      </c>
      <c r="J252">
        <v>0</v>
      </c>
      <c r="K252">
        <v>1.9500000000000455</v>
      </c>
    </row>
    <row r="253" spans="1:11" x14ac:dyDescent="0.3">
      <c r="A253" t="s">
        <v>231</v>
      </c>
      <c r="B253" t="s">
        <v>467</v>
      </c>
      <c r="C253" t="s">
        <v>67</v>
      </c>
      <c r="D253" t="str">
        <f t="shared" si="2"/>
        <v>Shower Tstat Valve.</v>
      </c>
      <c r="E253" t="s">
        <v>212</v>
      </c>
      <c r="F253">
        <v>0</v>
      </c>
      <c r="G253">
        <v>0</v>
      </c>
      <c r="H253">
        <v>1.9500000000000455</v>
      </c>
      <c r="I253">
        <v>0</v>
      </c>
      <c r="J253">
        <v>0</v>
      </c>
      <c r="K253">
        <v>1.9500000000000455</v>
      </c>
    </row>
    <row r="254" spans="1:11" x14ac:dyDescent="0.3">
      <c r="A254" t="s">
        <v>231</v>
      </c>
      <c r="B254" t="s">
        <v>468</v>
      </c>
      <c r="C254" t="s">
        <v>68</v>
      </c>
      <c r="D254" t="str">
        <f t="shared" si="2"/>
        <v>Shower Tstat Valve.</v>
      </c>
      <c r="E254" t="s">
        <v>212</v>
      </c>
      <c r="F254">
        <v>0</v>
      </c>
      <c r="G254">
        <v>0</v>
      </c>
      <c r="H254">
        <v>1.9500000000000455</v>
      </c>
      <c r="I254">
        <v>0</v>
      </c>
      <c r="J254">
        <v>0</v>
      </c>
      <c r="K254">
        <v>1.9500000000000455</v>
      </c>
    </row>
    <row r="255" spans="1:11" x14ac:dyDescent="0.3">
      <c r="A255" t="s">
        <v>231</v>
      </c>
      <c r="B255" t="s">
        <v>466</v>
      </c>
      <c r="C255" t="s">
        <v>66</v>
      </c>
      <c r="D255" t="str">
        <f t="shared" si="2"/>
        <v>Shower Tstat Valve.</v>
      </c>
      <c r="E255" t="s">
        <v>213</v>
      </c>
      <c r="F255">
        <v>0</v>
      </c>
      <c r="G255">
        <v>0</v>
      </c>
      <c r="H255">
        <v>1.9500000000000455</v>
      </c>
      <c r="I255">
        <v>0</v>
      </c>
      <c r="J255">
        <v>0</v>
      </c>
      <c r="K255">
        <v>1.9500000000000455</v>
      </c>
    </row>
    <row r="256" spans="1:11" x14ac:dyDescent="0.3">
      <c r="A256" t="s">
        <v>231</v>
      </c>
      <c r="B256" t="s">
        <v>467</v>
      </c>
      <c r="C256" t="s">
        <v>67</v>
      </c>
      <c r="D256" t="str">
        <f t="shared" si="2"/>
        <v>Shower Tstat Valve.</v>
      </c>
      <c r="E256" t="s">
        <v>213</v>
      </c>
      <c r="F256">
        <v>0</v>
      </c>
      <c r="G256">
        <v>0</v>
      </c>
      <c r="H256">
        <v>1.9500000000000455</v>
      </c>
      <c r="I256">
        <v>0</v>
      </c>
      <c r="J256">
        <v>0</v>
      </c>
      <c r="K256">
        <v>1.9500000000000455</v>
      </c>
    </row>
    <row r="257" spans="1:11" x14ac:dyDescent="0.3">
      <c r="A257" t="s">
        <v>231</v>
      </c>
      <c r="B257" t="s">
        <v>468</v>
      </c>
      <c r="C257" t="s">
        <v>68</v>
      </c>
      <c r="D257" t="str">
        <f t="shared" si="2"/>
        <v>Shower Tstat Valve.</v>
      </c>
      <c r="E257" t="s">
        <v>213</v>
      </c>
      <c r="F257">
        <v>0</v>
      </c>
      <c r="G257">
        <v>0</v>
      </c>
      <c r="H257">
        <v>1.9500000000000455</v>
      </c>
      <c r="I257">
        <v>0</v>
      </c>
      <c r="J257">
        <v>0</v>
      </c>
      <c r="K257">
        <v>1.9500000000000455</v>
      </c>
    </row>
    <row r="258" spans="1:11" x14ac:dyDescent="0.3">
      <c r="A258" t="s">
        <v>231</v>
      </c>
      <c r="B258" t="s">
        <v>466</v>
      </c>
      <c r="C258" t="s">
        <v>66</v>
      </c>
      <c r="D258" t="str">
        <f t="shared" si="2"/>
        <v>Shower Tstat Valve.</v>
      </c>
      <c r="E258" t="s">
        <v>214</v>
      </c>
      <c r="F258">
        <v>0</v>
      </c>
      <c r="G258">
        <v>0</v>
      </c>
      <c r="H258">
        <v>1.9500000000000455</v>
      </c>
      <c r="I258">
        <v>0</v>
      </c>
      <c r="J258">
        <v>0</v>
      </c>
      <c r="K258">
        <v>1.9500000000000455</v>
      </c>
    </row>
    <row r="259" spans="1:11" x14ac:dyDescent="0.3">
      <c r="A259" t="s">
        <v>231</v>
      </c>
      <c r="B259" t="s">
        <v>467</v>
      </c>
      <c r="C259" t="s">
        <v>67</v>
      </c>
      <c r="D259" t="str">
        <f t="shared" si="2"/>
        <v>Shower Tstat Valve.</v>
      </c>
      <c r="E259" t="s">
        <v>214</v>
      </c>
      <c r="F259">
        <v>0</v>
      </c>
      <c r="G259">
        <v>0</v>
      </c>
      <c r="H259">
        <v>1.9500000000000455</v>
      </c>
      <c r="I259">
        <v>0</v>
      </c>
      <c r="J259">
        <v>0</v>
      </c>
      <c r="K259">
        <v>1.9500000000000455</v>
      </c>
    </row>
    <row r="260" spans="1:11" x14ac:dyDescent="0.3">
      <c r="A260" t="s">
        <v>231</v>
      </c>
      <c r="B260" t="s">
        <v>468</v>
      </c>
      <c r="C260" t="s">
        <v>68</v>
      </c>
      <c r="D260" t="str">
        <f t="shared" si="2"/>
        <v>Shower Tstat Valve.</v>
      </c>
      <c r="E260" t="s">
        <v>214</v>
      </c>
      <c r="F260">
        <v>0</v>
      </c>
      <c r="G260">
        <v>0</v>
      </c>
      <c r="H260">
        <v>1.9500000000000455</v>
      </c>
      <c r="I260">
        <v>0</v>
      </c>
      <c r="J260">
        <v>0</v>
      </c>
      <c r="K260">
        <v>1.9500000000000455</v>
      </c>
    </row>
    <row r="261" spans="1:11" x14ac:dyDescent="0.3">
      <c r="A261" t="s">
        <v>231</v>
      </c>
      <c r="B261" t="s">
        <v>466</v>
      </c>
      <c r="C261" t="s">
        <v>66</v>
      </c>
      <c r="D261" t="str">
        <f t="shared" si="2"/>
        <v>Shower Tstat Valve.</v>
      </c>
      <c r="E261" t="s">
        <v>215</v>
      </c>
      <c r="F261">
        <v>0</v>
      </c>
      <c r="G261">
        <v>0</v>
      </c>
      <c r="H261">
        <v>1.9500000000000171</v>
      </c>
      <c r="I261">
        <v>0</v>
      </c>
      <c r="J261">
        <v>0</v>
      </c>
      <c r="K261">
        <v>1.9500000000000171</v>
      </c>
    </row>
    <row r="262" spans="1:11" x14ac:dyDescent="0.3">
      <c r="A262" t="s">
        <v>231</v>
      </c>
      <c r="B262" t="s">
        <v>467</v>
      </c>
      <c r="C262" t="s">
        <v>67</v>
      </c>
      <c r="D262" t="str">
        <f t="shared" si="2"/>
        <v>Shower Tstat Valve.</v>
      </c>
      <c r="E262" t="s">
        <v>215</v>
      </c>
      <c r="F262">
        <v>0</v>
      </c>
      <c r="G262">
        <v>0</v>
      </c>
      <c r="H262">
        <v>1.9500000000000455</v>
      </c>
      <c r="I262">
        <v>0</v>
      </c>
      <c r="J262">
        <v>0</v>
      </c>
      <c r="K262">
        <v>1.9500000000000455</v>
      </c>
    </row>
    <row r="263" spans="1:11" x14ac:dyDescent="0.3">
      <c r="A263" t="s">
        <v>231</v>
      </c>
      <c r="B263" t="s">
        <v>468</v>
      </c>
      <c r="C263" t="s">
        <v>68</v>
      </c>
      <c r="D263" t="str">
        <f t="shared" si="2"/>
        <v>Shower Tstat Valve.</v>
      </c>
      <c r="E263" t="s">
        <v>215</v>
      </c>
      <c r="F263">
        <v>0</v>
      </c>
      <c r="G263">
        <v>0</v>
      </c>
      <c r="H263">
        <v>1.9500000000000455</v>
      </c>
      <c r="I263">
        <v>0</v>
      </c>
      <c r="J263">
        <v>0</v>
      </c>
      <c r="K263">
        <v>1.9500000000000455</v>
      </c>
    </row>
    <row r="264" spans="1:11" x14ac:dyDescent="0.3">
      <c r="A264" t="s">
        <v>231</v>
      </c>
      <c r="B264" t="s">
        <v>466</v>
      </c>
      <c r="C264" t="s">
        <v>66</v>
      </c>
      <c r="D264" t="str">
        <f t="shared" si="2"/>
        <v>Shower Tstat Valve.</v>
      </c>
      <c r="E264" t="s">
        <v>216</v>
      </c>
      <c r="F264">
        <v>0</v>
      </c>
      <c r="G264">
        <v>0</v>
      </c>
      <c r="H264">
        <v>1.9500000000000455</v>
      </c>
      <c r="I264">
        <v>0</v>
      </c>
      <c r="J264">
        <v>0</v>
      </c>
      <c r="K264">
        <v>1.9500000000000455</v>
      </c>
    </row>
    <row r="265" spans="1:11" x14ac:dyDescent="0.3">
      <c r="A265" t="s">
        <v>231</v>
      </c>
      <c r="B265" t="s">
        <v>467</v>
      </c>
      <c r="C265" t="s">
        <v>67</v>
      </c>
      <c r="D265" t="str">
        <f t="shared" si="2"/>
        <v>Shower Tstat Valve.</v>
      </c>
      <c r="E265" t="s">
        <v>216</v>
      </c>
      <c r="F265">
        <v>0</v>
      </c>
      <c r="G265">
        <v>0</v>
      </c>
      <c r="H265">
        <v>1.9500000000000455</v>
      </c>
      <c r="I265">
        <v>0</v>
      </c>
      <c r="J265">
        <v>0</v>
      </c>
      <c r="K265">
        <v>1.9500000000000455</v>
      </c>
    </row>
    <row r="266" spans="1:11" x14ac:dyDescent="0.3">
      <c r="A266" t="s">
        <v>231</v>
      </c>
      <c r="B266" t="s">
        <v>468</v>
      </c>
      <c r="C266" t="s">
        <v>68</v>
      </c>
      <c r="D266" t="str">
        <f t="shared" si="2"/>
        <v>Shower Tstat Valve.</v>
      </c>
      <c r="E266" t="s">
        <v>216</v>
      </c>
      <c r="F266">
        <v>0</v>
      </c>
      <c r="G266">
        <v>0</v>
      </c>
      <c r="H266">
        <v>1.9500000000000455</v>
      </c>
      <c r="I266">
        <v>0</v>
      </c>
      <c r="J266">
        <v>0</v>
      </c>
      <c r="K266">
        <v>1.9500000000000455</v>
      </c>
    </row>
    <row r="267" spans="1:11" x14ac:dyDescent="0.3">
      <c r="A267" t="s">
        <v>231</v>
      </c>
      <c r="B267" t="s">
        <v>466</v>
      </c>
      <c r="C267" t="s">
        <v>66</v>
      </c>
      <c r="D267" t="str">
        <f t="shared" si="2"/>
        <v>Shower Tstat Valve.</v>
      </c>
      <c r="E267" t="s">
        <v>217</v>
      </c>
      <c r="F267">
        <v>0</v>
      </c>
      <c r="G267">
        <v>0</v>
      </c>
      <c r="H267">
        <v>1.9500000000000455</v>
      </c>
      <c r="I267">
        <v>0</v>
      </c>
      <c r="J267">
        <v>0</v>
      </c>
      <c r="K267">
        <v>1.9500000000000455</v>
      </c>
    </row>
    <row r="268" spans="1:11" x14ac:dyDescent="0.3">
      <c r="A268" t="s">
        <v>231</v>
      </c>
      <c r="B268" t="s">
        <v>467</v>
      </c>
      <c r="C268" t="s">
        <v>67</v>
      </c>
      <c r="D268" t="str">
        <f t="shared" si="2"/>
        <v>Shower Tstat Valve.</v>
      </c>
      <c r="E268" t="s">
        <v>217</v>
      </c>
      <c r="F268">
        <v>0</v>
      </c>
      <c r="G268">
        <v>0</v>
      </c>
      <c r="H268">
        <v>1.9500000000000455</v>
      </c>
      <c r="I268">
        <v>0</v>
      </c>
      <c r="J268">
        <v>0</v>
      </c>
      <c r="K268">
        <v>1.9500000000000455</v>
      </c>
    </row>
    <row r="269" spans="1:11" x14ac:dyDescent="0.3">
      <c r="A269" t="s">
        <v>231</v>
      </c>
      <c r="B269" t="s">
        <v>468</v>
      </c>
      <c r="C269" t="s">
        <v>68</v>
      </c>
      <c r="D269" t="str">
        <f t="shared" si="2"/>
        <v>Shower Tstat Valve.</v>
      </c>
      <c r="E269" t="s">
        <v>217</v>
      </c>
      <c r="F269">
        <v>0</v>
      </c>
      <c r="G269">
        <v>0</v>
      </c>
      <c r="H269">
        <v>1.9500000000000455</v>
      </c>
      <c r="I269">
        <v>0</v>
      </c>
      <c r="J269">
        <v>0</v>
      </c>
      <c r="K269">
        <v>1.9500000000000455</v>
      </c>
    </row>
    <row r="270" spans="1:11" x14ac:dyDescent="0.3">
      <c r="A270" t="s">
        <v>231</v>
      </c>
      <c r="B270" t="s">
        <v>466</v>
      </c>
      <c r="C270" t="s">
        <v>66</v>
      </c>
      <c r="D270" t="str">
        <f t="shared" si="2"/>
        <v>Shower Tstat Valve.</v>
      </c>
      <c r="E270" t="s">
        <v>218</v>
      </c>
      <c r="F270">
        <v>0</v>
      </c>
      <c r="G270">
        <v>0</v>
      </c>
      <c r="H270">
        <v>1.9500000000000455</v>
      </c>
      <c r="I270">
        <v>0</v>
      </c>
      <c r="J270">
        <v>0</v>
      </c>
      <c r="K270">
        <v>1.9500000000000455</v>
      </c>
    </row>
    <row r="271" spans="1:11" x14ac:dyDescent="0.3">
      <c r="A271" t="s">
        <v>231</v>
      </c>
      <c r="B271" t="s">
        <v>467</v>
      </c>
      <c r="C271" t="s">
        <v>67</v>
      </c>
      <c r="D271" t="str">
        <f t="shared" si="2"/>
        <v>Shower Tstat Valve.</v>
      </c>
      <c r="E271" t="s">
        <v>218</v>
      </c>
      <c r="F271">
        <v>0</v>
      </c>
      <c r="G271">
        <v>0</v>
      </c>
      <c r="H271">
        <v>1.9500000000000455</v>
      </c>
      <c r="I271">
        <v>0</v>
      </c>
      <c r="J271">
        <v>0</v>
      </c>
      <c r="K271">
        <v>1.9500000000000455</v>
      </c>
    </row>
    <row r="272" spans="1:11" x14ac:dyDescent="0.3">
      <c r="A272" t="s">
        <v>231</v>
      </c>
      <c r="B272" t="s">
        <v>468</v>
      </c>
      <c r="C272" t="s">
        <v>68</v>
      </c>
      <c r="D272" t="str">
        <f t="shared" si="2"/>
        <v>Shower Tstat Valve.</v>
      </c>
      <c r="E272" t="s">
        <v>218</v>
      </c>
      <c r="F272">
        <v>0</v>
      </c>
      <c r="G272">
        <v>0</v>
      </c>
      <c r="H272">
        <v>1.9500000000000455</v>
      </c>
      <c r="I272">
        <v>0</v>
      </c>
      <c r="J272">
        <v>0</v>
      </c>
      <c r="K272">
        <v>1.9500000000000455</v>
      </c>
    </row>
    <row r="273" spans="1:11" x14ac:dyDescent="0.3">
      <c r="A273" t="s">
        <v>231</v>
      </c>
      <c r="B273" t="s">
        <v>466</v>
      </c>
      <c r="C273" t="s">
        <v>66</v>
      </c>
      <c r="D273" t="str">
        <f t="shared" si="2"/>
        <v>Shower Tstat Valve.</v>
      </c>
      <c r="E273" t="s">
        <v>219</v>
      </c>
      <c r="F273">
        <v>0</v>
      </c>
      <c r="G273">
        <v>0</v>
      </c>
      <c r="H273">
        <v>1.9500000000000455</v>
      </c>
      <c r="I273">
        <v>0</v>
      </c>
      <c r="J273">
        <v>0</v>
      </c>
      <c r="K273">
        <v>1.9500000000000455</v>
      </c>
    </row>
    <row r="274" spans="1:11" x14ac:dyDescent="0.3">
      <c r="A274" t="s">
        <v>231</v>
      </c>
      <c r="B274" t="s">
        <v>467</v>
      </c>
      <c r="C274" t="s">
        <v>67</v>
      </c>
      <c r="D274" t="str">
        <f t="shared" si="2"/>
        <v>Shower Tstat Valve.</v>
      </c>
      <c r="E274" t="s">
        <v>219</v>
      </c>
      <c r="F274">
        <v>0</v>
      </c>
      <c r="G274">
        <v>0</v>
      </c>
      <c r="H274">
        <v>1.9500000000000455</v>
      </c>
      <c r="I274">
        <v>0</v>
      </c>
      <c r="J274">
        <v>0</v>
      </c>
      <c r="K274">
        <v>1.9500000000000455</v>
      </c>
    </row>
    <row r="275" spans="1:11" x14ac:dyDescent="0.3">
      <c r="A275" t="s">
        <v>231</v>
      </c>
      <c r="B275" t="s">
        <v>468</v>
      </c>
      <c r="C275" t="s">
        <v>68</v>
      </c>
      <c r="D275" t="str">
        <f t="shared" si="2"/>
        <v>Shower Tstat Valve.</v>
      </c>
      <c r="E275" t="s">
        <v>219</v>
      </c>
      <c r="F275">
        <v>0</v>
      </c>
      <c r="G275">
        <v>0</v>
      </c>
      <c r="H275">
        <v>1.9500000000000455</v>
      </c>
      <c r="I275">
        <v>0</v>
      </c>
      <c r="J275">
        <v>0</v>
      </c>
      <c r="K275">
        <v>1.9500000000000455</v>
      </c>
    </row>
    <row r="276" spans="1:11" x14ac:dyDescent="0.3">
      <c r="A276" t="s">
        <v>231</v>
      </c>
      <c r="B276" t="s">
        <v>466</v>
      </c>
      <c r="C276" t="s">
        <v>66</v>
      </c>
      <c r="D276" t="str">
        <f t="shared" si="2"/>
        <v>Shower Tstat Valve.</v>
      </c>
      <c r="E276" t="s">
        <v>220</v>
      </c>
      <c r="F276">
        <v>0</v>
      </c>
      <c r="G276">
        <v>0</v>
      </c>
      <c r="H276">
        <v>1.9500000000000455</v>
      </c>
      <c r="I276">
        <v>0</v>
      </c>
      <c r="J276">
        <v>0</v>
      </c>
      <c r="K276">
        <v>1.9500000000000455</v>
      </c>
    </row>
    <row r="277" spans="1:11" x14ac:dyDescent="0.3">
      <c r="A277" t="s">
        <v>231</v>
      </c>
      <c r="B277" t="s">
        <v>467</v>
      </c>
      <c r="C277" t="s">
        <v>67</v>
      </c>
      <c r="D277" t="str">
        <f t="shared" si="2"/>
        <v>Shower Tstat Valve.</v>
      </c>
      <c r="E277" t="s">
        <v>220</v>
      </c>
      <c r="F277">
        <v>0</v>
      </c>
      <c r="G277">
        <v>0</v>
      </c>
      <c r="H277">
        <v>1.9500000000000455</v>
      </c>
      <c r="I277">
        <v>0</v>
      </c>
      <c r="J277">
        <v>0</v>
      </c>
      <c r="K277">
        <v>1.9500000000000455</v>
      </c>
    </row>
    <row r="278" spans="1:11" x14ac:dyDescent="0.3">
      <c r="A278" t="s">
        <v>231</v>
      </c>
      <c r="B278" t="s">
        <v>468</v>
      </c>
      <c r="C278" t="s">
        <v>68</v>
      </c>
      <c r="D278" t="str">
        <f t="shared" si="2"/>
        <v>Shower Tstat Valve.</v>
      </c>
      <c r="E278" t="s">
        <v>220</v>
      </c>
      <c r="F278">
        <v>0</v>
      </c>
      <c r="G278">
        <v>0</v>
      </c>
      <c r="H278">
        <v>1.9500000000000455</v>
      </c>
      <c r="I278">
        <v>0</v>
      </c>
      <c r="J278">
        <v>0</v>
      </c>
      <c r="K278">
        <v>1.9500000000000455</v>
      </c>
    </row>
    <row r="279" spans="1:11" x14ac:dyDescent="0.3">
      <c r="A279" t="s">
        <v>231</v>
      </c>
      <c r="B279" t="s">
        <v>466</v>
      </c>
      <c r="C279" t="s">
        <v>66</v>
      </c>
      <c r="D279" t="str">
        <f t="shared" si="2"/>
        <v>Shower Tstat Valve.</v>
      </c>
      <c r="E279" t="s">
        <v>221</v>
      </c>
      <c r="F279">
        <v>0</v>
      </c>
      <c r="G279">
        <v>0</v>
      </c>
      <c r="H279">
        <v>1.9500000000000455</v>
      </c>
      <c r="I279">
        <v>0</v>
      </c>
      <c r="J279">
        <v>0</v>
      </c>
      <c r="K279">
        <v>1.9500000000000455</v>
      </c>
    </row>
    <row r="280" spans="1:11" x14ac:dyDescent="0.3">
      <c r="A280" t="s">
        <v>231</v>
      </c>
      <c r="B280" t="s">
        <v>467</v>
      </c>
      <c r="C280" t="s">
        <v>67</v>
      </c>
      <c r="D280" t="str">
        <f t="shared" si="2"/>
        <v>Shower Tstat Valve.</v>
      </c>
      <c r="E280" t="s">
        <v>221</v>
      </c>
      <c r="F280">
        <v>0</v>
      </c>
      <c r="G280">
        <v>0</v>
      </c>
      <c r="H280">
        <v>1.9500000000000455</v>
      </c>
      <c r="I280">
        <v>0</v>
      </c>
      <c r="J280">
        <v>0</v>
      </c>
      <c r="K280">
        <v>1.9500000000000455</v>
      </c>
    </row>
    <row r="281" spans="1:11" x14ac:dyDescent="0.3">
      <c r="A281" t="s">
        <v>231</v>
      </c>
      <c r="B281" t="s">
        <v>468</v>
      </c>
      <c r="C281" t="s">
        <v>68</v>
      </c>
      <c r="D281" t="str">
        <f t="shared" si="2"/>
        <v>Shower Tstat Valve.</v>
      </c>
      <c r="E281" t="s">
        <v>221</v>
      </c>
      <c r="F281">
        <v>0</v>
      </c>
      <c r="G281">
        <v>0</v>
      </c>
      <c r="H281">
        <v>1.9500000000000455</v>
      </c>
      <c r="I281">
        <v>0</v>
      </c>
      <c r="J281">
        <v>0</v>
      </c>
      <c r="K281">
        <v>1.9500000000000455</v>
      </c>
    </row>
    <row r="282" spans="1:11" x14ac:dyDescent="0.3">
      <c r="A282" t="s">
        <v>231</v>
      </c>
      <c r="B282" t="s">
        <v>466</v>
      </c>
      <c r="C282" t="s">
        <v>66</v>
      </c>
      <c r="D282" t="str">
        <f t="shared" si="2"/>
        <v>Shower Tstat Valve.</v>
      </c>
      <c r="E282" t="s">
        <v>222</v>
      </c>
      <c r="F282">
        <v>0</v>
      </c>
      <c r="G282">
        <v>0</v>
      </c>
      <c r="H282">
        <v>1.9500000000000455</v>
      </c>
      <c r="I282">
        <v>0</v>
      </c>
      <c r="J282">
        <v>0</v>
      </c>
      <c r="K282">
        <v>1.9500000000000455</v>
      </c>
    </row>
    <row r="283" spans="1:11" x14ac:dyDescent="0.3">
      <c r="A283" t="s">
        <v>231</v>
      </c>
      <c r="B283" t="s">
        <v>467</v>
      </c>
      <c r="C283" t="s">
        <v>67</v>
      </c>
      <c r="D283" t="str">
        <f t="shared" si="2"/>
        <v>Shower Tstat Valve.</v>
      </c>
      <c r="E283" t="s">
        <v>222</v>
      </c>
      <c r="F283">
        <v>0</v>
      </c>
      <c r="G283">
        <v>0</v>
      </c>
      <c r="H283">
        <v>1.9500000000000455</v>
      </c>
      <c r="I283">
        <v>0</v>
      </c>
      <c r="J283">
        <v>0</v>
      </c>
      <c r="K283">
        <v>1.9500000000000455</v>
      </c>
    </row>
    <row r="284" spans="1:11" x14ac:dyDescent="0.3">
      <c r="A284" t="s">
        <v>231</v>
      </c>
      <c r="B284" t="s">
        <v>468</v>
      </c>
      <c r="C284" t="s">
        <v>68</v>
      </c>
      <c r="D284" t="str">
        <f t="shared" si="2"/>
        <v>Shower Tstat Valve.</v>
      </c>
      <c r="E284" t="s">
        <v>222</v>
      </c>
      <c r="F284">
        <v>0</v>
      </c>
      <c r="G284">
        <v>0</v>
      </c>
      <c r="H284">
        <v>1.9500000000000455</v>
      </c>
      <c r="I284">
        <v>0</v>
      </c>
      <c r="J284">
        <v>0</v>
      </c>
      <c r="K284">
        <v>1.9500000000000455</v>
      </c>
    </row>
    <row r="285" spans="1:11" x14ac:dyDescent="0.3">
      <c r="A285" t="s">
        <v>231</v>
      </c>
      <c r="B285" t="s">
        <v>466</v>
      </c>
      <c r="C285" t="s">
        <v>66</v>
      </c>
      <c r="D285" t="str">
        <f t="shared" si="2"/>
        <v>Shower Tstat Valve.</v>
      </c>
      <c r="E285" t="s">
        <v>223</v>
      </c>
      <c r="F285">
        <v>0</v>
      </c>
      <c r="G285">
        <v>0</v>
      </c>
      <c r="H285">
        <v>1.9500000000000171</v>
      </c>
      <c r="I285">
        <v>0</v>
      </c>
      <c r="J285">
        <v>0</v>
      </c>
      <c r="K285">
        <v>1.9500000000000171</v>
      </c>
    </row>
    <row r="286" spans="1:11" x14ac:dyDescent="0.3">
      <c r="A286" t="s">
        <v>231</v>
      </c>
      <c r="B286" t="s">
        <v>467</v>
      </c>
      <c r="C286" t="s">
        <v>67</v>
      </c>
      <c r="D286" t="str">
        <f t="shared" si="2"/>
        <v>Shower Tstat Valve.</v>
      </c>
      <c r="E286" t="s">
        <v>223</v>
      </c>
      <c r="F286">
        <v>0</v>
      </c>
      <c r="G286">
        <v>0</v>
      </c>
      <c r="H286">
        <v>1.9500000000000171</v>
      </c>
      <c r="I286">
        <v>0</v>
      </c>
      <c r="J286">
        <v>0</v>
      </c>
      <c r="K286">
        <v>1.9500000000000171</v>
      </c>
    </row>
    <row r="287" spans="1:11" x14ac:dyDescent="0.3">
      <c r="A287" t="s">
        <v>231</v>
      </c>
      <c r="B287" t="s">
        <v>468</v>
      </c>
      <c r="C287" t="s">
        <v>68</v>
      </c>
      <c r="D287" t="str">
        <f t="shared" si="2"/>
        <v>Shower Tstat Valve.</v>
      </c>
      <c r="E287" t="s">
        <v>223</v>
      </c>
      <c r="F287">
        <v>0</v>
      </c>
      <c r="G287">
        <v>0</v>
      </c>
      <c r="H287">
        <v>1.9500000000000171</v>
      </c>
      <c r="I287">
        <v>0</v>
      </c>
      <c r="J287">
        <v>0</v>
      </c>
      <c r="K287">
        <v>1.9500000000000171</v>
      </c>
    </row>
    <row r="288" spans="1:11" x14ac:dyDescent="0.3">
      <c r="A288" t="s">
        <v>231</v>
      </c>
      <c r="B288" t="s">
        <v>466</v>
      </c>
      <c r="C288" t="s">
        <v>66</v>
      </c>
      <c r="D288" t="str">
        <f t="shared" si="2"/>
        <v>Shower Tstat Valve.</v>
      </c>
      <c r="E288" t="s">
        <v>224</v>
      </c>
      <c r="F288">
        <v>0</v>
      </c>
      <c r="G288">
        <v>0</v>
      </c>
      <c r="H288">
        <v>1.9500000000000455</v>
      </c>
      <c r="I288">
        <v>0</v>
      </c>
      <c r="J288">
        <v>0</v>
      </c>
      <c r="K288">
        <v>1.9500000000000455</v>
      </c>
    </row>
    <row r="289" spans="1:11" x14ac:dyDescent="0.3">
      <c r="A289" t="s">
        <v>231</v>
      </c>
      <c r="B289" t="s">
        <v>467</v>
      </c>
      <c r="C289" t="s">
        <v>67</v>
      </c>
      <c r="D289" t="str">
        <f t="shared" si="2"/>
        <v>Shower Tstat Valve.</v>
      </c>
      <c r="E289" t="s">
        <v>224</v>
      </c>
      <c r="F289">
        <v>0</v>
      </c>
      <c r="G289">
        <v>0</v>
      </c>
      <c r="H289">
        <v>1.9500000000000455</v>
      </c>
      <c r="I289">
        <v>0</v>
      </c>
      <c r="J289">
        <v>0</v>
      </c>
      <c r="K289">
        <v>1.9500000000000455</v>
      </c>
    </row>
    <row r="290" spans="1:11" x14ac:dyDescent="0.3">
      <c r="A290" t="s">
        <v>231</v>
      </c>
      <c r="B290" t="s">
        <v>468</v>
      </c>
      <c r="C290" t="s">
        <v>68</v>
      </c>
      <c r="D290" t="str">
        <f t="shared" si="2"/>
        <v>Shower Tstat Valve.</v>
      </c>
      <c r="E290" t="s">
        <v>224</v>
      </c>
      <c r="F290">
        <v>0</v>
      </c>
      <c r="G290">
        <v>0</v>
      </c>
      <c r="H290">
        <v>1.9500000000000455</v>
      </c>
      <c r="I290">
        <v>0</v>
      </c>
      <c r="J290">
        <v>0</v>
      </c>
      <c r="K290">
        <v>1.9500000000000455</v>
      </c>
    </row>
    <row r="291" spans="1:11" x14ac:dyDescent="0.3">
      <c r="A291" t="s">
        <v>384</v>
      </c>
      <c r="B291" t="s">
        <v>206</v>
      </c>
      <c r="C291" t="s">
        <v>66</v>
      </c>
      <c r="D291" t="str">
        <f t="shared" ref="D291:D338" si="3">RIGHT(B291,LEN(B291)-FIND(":",B291))</f>
        <v>Shower Tstat Valve and Low Flow</v>
      </c>
      <c r="E291" t="s">
        <v>209</v>
      </c>
      <c r="F291">
        <v>0</v>
      </c>
      <c r="G291">
        <v>0</v>
      </c>
      <c r="H291">
        <v>23.200000000000045</v>
      </c>
      <c r="I291">
        <v>0</v>
      </c>
      <c r="J291">
        <v>0</v>
      </c>
      <c r="K291">
        <v>23.200000000000045</v>
      </c>
    </row>
    <row r="292" spans="1:11" x14ac:dyDescent="0.3">
      <c r="A292" t="s">
        <v>384</v>
      </c>
      <c r="B292" t="s">
        <v>207</v>
      </c>
      <c r="C292" t="s">
        <v>67</v>
      </c>
      <c r="D292" t="str">
        <f t="shared" si="3"/>
        <v>Shower Tstat Valve and Low Flow</v>
      </c>
      <c r="E292" t="s">
        <v>209</v>
      </c>
      <c r="F292">
        <v>0</v>
      </c>
      <c r="G292">
        <v>0</v>
      </c>
      <c r="H292">
        <v>23.200000000000045</v>
      </c>
      <c r="I292">
        <v>0</v>
      </c>
      <c r="J292">
        <v>0</v>
      </c>
      <c r="K292">
        <v>23.200000000000045</v>
      </c>
    </row>
    <row r="293" spans="1:11" x14ac:dyDescent="0.3">
      <c r="A293" t="s">
        <v>384</v>
      </c>
      <c r="B293" t="s">
        <v>208</v>
      </c>
      <c r="C293" t="s">
        <v>68</v>
      </c>
      <c r="D293" t="str">
        <f t="shared" si="3"/>
        <v>Shower Tstat Valve and Low Flow</v>
      </c>
      <c r="E293" t="s">
        <v>209</v>
      </c>
      <c r="F293">
        <v>0</v>
      </c>
      <c r="G293">
        <v>0</v>
      </c>
      <c r="H293">
        <v>23.200000000000045</v>
      </c>
      <c r="I293">
        <v>0</v>
      </c>
      <c r="J293">
        <v>0</v>
      </c>
      <c r="K293">
        <v>23.200000000000045</v>
      </c>
    </row>
    <row r="294" spans="1:11" x14ac:dyDescent="0.3">
      <c r="A294" t="s">
        <v>384</v>
      </c>
      <c r="B294" t="s">
        <v>206</v>
      </c>
      <c r="C294" t="s">
        <v>66</v>
      </c>
      <c r="D294" t="str">
        <f t="shared" si="3"/>
        <v>Shower Tstat Valve and Low Flow</v>
      </c>
      <c r="E294" t="s">
        <v>210</v>
      </c>
      <c r="F294">
        <v>0</v>
      </c>
      <c r="G294">
        <v>0</v>
      </c>
      <c r="H294">
        <v>23.200000000000045</v>
      </c>
      <c r="I294">
        <v>0</v>
      </c>
      <c r="J294">
        <v>0</v>
      </c>
      <c r="K294">
        <v>23.200000000000045</v>
      </c>
    </row>
    <row r="295" spans="1:11" x14ac:dyDescent="0.3">
      <c r="A295" t="s">
        <v>384</v>
      </c>
      <c r="B295" t="s">
        <v>207</v>
      </c>
      <c r="C295" t="s">
        <v>67</v>
      </c>
      <c r="D295" t="str">
        <f t="shared" si="3"/>
        <v>Shower Tstat Valve and Low Flow</v>
      </c>
      <c r="E295" t="s">
        <v>210</v>
      </c>
      <c r="F295">
        <v>0</v>
      </c>
      <c r="G295">
        <v>0</v>
      </c>
      <c r="H295">
        <v>23.200000000000045</v>
      </c>
      <c r="I295">
        <v>0</v>
      </c>
      <c r="J295">
        <v>0</v>
      </c>
      <c r="K295">
        <v>23.200000000000045</v>
      </c>
    </row>
    <row r="296" spans="1:11" x14ac:dyDescent="0.3">
      <c r="A296" t="s">
        <v>384</v>
      </c>
      <c r="B296" t="s">
        <v>208</v>
      </c>
      <c r="C296" t="s">
        <v>68</v>
      </c>
      <c r="D296" t="str">
        <f t="shared" si="3"/>
        <v>Shower Tstat Valve and Low Flow</v>
      </c>
      <c r="E296" t="s">
        <v>210</v>
      </c>
      <c r="F296">
        <v>0</v>
      </c>
      <c r="G296">
        <v>0</v>
      </c>
      <c r="H296">
        <v>23.200000000000045</v>
      </c>
      <c r="I296">
        <v>0</v>
      </c>
      <c r="J296">
        <v>0</v>
      </c>
      <c r="K296">
        <v>23.200000000000045</v>
      </c>
    </row>
    <row r="297" spans="1:11" x14ac:dyDescent="0.3">
      <c r="A297" t="s">
        <v>384</v>
      </c>
      <c r="B297" t="s">
        <v>206</v>
      </c>
      <c r="C297" t="s">
        <v>66</v>
      </c>
      <c r="D297" t="str">
        <f t="shared" si="3"/>
        <v>Shower Tstat Valve and Low Flow</v>
      </c>
      <c r="E297" t="s">
        <v>211</v>
      </c>
      <c r="F297">
        <v>0</v>
      </c>
      <c r="G297">
        <v>0</v>
      </c>
      <c r="H297">
        <v>23.200000000000045</v>
      </c>
      <c r="I297">
        <v>0</v>
      </c>
      <c r="J297">
        <v>0</v>
      </c>
      <c r="K297">
        <v>23.200000000000045</v>
      </c>
    </row>
    <row r="298" spans="1:11" x14ac:dyDescent="0.3">
      <c r="A298" t="s">
        <v>384</v>
      </c>
      <c r="B298" t="s">
        <v>207</v>
      </c>
      <c r="C298" t="s">
        <v>67</v>
      </c>
      <c r="D298" t="str">
        <f t="shared" si="3"/>
        <v>Shower Tstat Valve and Low Flow</v>
      </c>
      <c r="E298" t="s">
        <v>211</v>
      </c>
      <c r="F298">
        <v>0</v>
      </c>
      <c r="G298">
        <v>0</v>
      </c>
      <c r="H298">
        <v>23.200000000000045</v>
      </c>
      <c r="I298">
        <v>0</v>
      </c>
      <c r="J298">
        <v>0</v>
      </c>
      <c r="K298">
        <v>23.200000000000045</v>
      </c>
    </row>
    <row r="299" spans="1:11" x14ac:dyDescent="0.3">
      <c r="A299" t="s">
        <v>384</v>
      </c>
      <c r="B299" t="s">
        <v>208</v>
      </c>
      <c r="C299" t="s">
        <v>68</v>
      </c>
      <c r="D299" t="str">
        <f t="shared" si="3"/>
        <v>Shower Tstat Valve and Low Flow</v>
      </c>
      <c r="E299" t="s">
        <v>211</v>
      </c>
      <c r="F299">
        <v>0</v>
      </c>
      <c r="G299">
        <v>0</v>
      </c>
      <c r="H299">
        <v>23.200000000000045</v>
      </c>
      <c r="I299">
        <v>0</v>
      </c>
      <c r="J299">
        <v>0</v>
      </c>
      <c r="K299">
        <v>23.200000000000045</v>
      </c>
    </row>
    <row r="300" spans="1:11" x14ac:dyDescent="0.3">
      <c r="A300" t="s">
        <v>384</v>
      </c>
      <c r="B300" t="s">
        <v>206</v>
      </c>
      <c r="C300" t="s">
        <v>66</v>
      </c>
      <c r="D300" t="str">
        <f t="shared" si="3"/>
        <v>Shower Tstat Valve and Low Flow</v>
      </c>
      <c r="E300" t="s">
        <v>212</v>
      </c>
      <c r="F300">
        <v>0</v>
      </c>
      <c r="G300">
        <v>0</v>
      </c>
      <c r="H300">
        <v>23.200000000000045</v>
      </c>
      <c r="I300">
        <v>0</v>
      </c>
      <c r="J300">
        <v>0</v>
      </c>
      <c r="K300">
        <v>23.200000000000045</v>
      </c>
    </row>
    <row r="301" spans="1:11" x14ac:dyDescent="0.3">
      <c r="A301" t="s">
        <v>384</v>
      </c>
      <c r="B301" t="s">
        <v>207</v>
      </c>
      <c r="C301" t="s">
        <v>67</v>
      </c>
      <c r="D301" t="str">
        <f t="shared" si="3"/>
        <v>Shower Tstat Valve and Low Flow</v>
      </c>
      <c r="E301" t="s">
        <v>212</v>
      </c>
      <c r="F301">
        <v>0</v>
      </c>
      <c r="G301">
        <v>0</v>
      </c>
      <c r="H301">
        <v>23.200000000000045</v>
      </c>
      <c r="I301">
        <v>0</v>
      </c>
      <c r="J301">
        <v>0</v>
      </c>
      <c r="K301">
        <v>23.200000000000045</v>
      </c>
    </row>
    <row r="302" spans="1:11" x14ac:dyDescent="0.3">
      <c r="A302" t="s">
        <v>384</v>
      </c>
      <c r="B302" t="s">
        <v>208</v>
      </c>
      <c r="C302" t="s">
        <v>68</v>
      </c>
      <c r="D302" t="str">
        <f t="shared" si="3"/>
        <v>Shower Tstat Valve and Low Flow</v>
      </c>
      <c r="E302" t="s">
        <v>212</v>
      </c>
      <c r="F302">
        <v>0</v>
      </c>
      <c r="G302">
        <v>0</v>
      </c>
      <c r="H302">
        <v>23.200000000000045</v>
      </c>
      <c r="I302">
        <v>0</v>
      </c>
      <c r="J302">
        <v>0</v>
      </c>
      <c r="K302">
        <v>23.200000000000045</v>
      </c>
    </row>
    <row r="303" spans="1:11" x14ac:dyDescent="0.3">
      <c r="A303" t="s">
        <v>384</v>
      </c>
      <c r="B303" t="s">
        <v>206</v>
      </c>
      <c r="C303" t="s">
        <v>66</v>
      </c>
      <c r="D303" t="str">
        <f t="shared" si="3"/>
        <v>Shower Tstat Valve and Low Flow</v>
      </c>
      <c r="E303" t="s">
        <v>213</v>
      </c>
      <c r="F303">
        <v>0</v>
      </c>
      <c r="G303">
        <v>0</v>
      </c>
      <c r="H303">
        <v>23.200000000000045</v>
      </c>
      <c r="I303">
        <v>0</v>
      </c>
      <c r="J303">
        <v>0</v>
      </c>
      <c r="K303">
        <v>23.200000000000045</v>
      </c>
    </row>
    <row r="304" spans="1:11" x14ac:dyDescent="0.3">
      <c r="A304" t="s">
        <v>384</v>
      </c>
      <c r="B304" t="s">
        <v>207</v>
      </c>
      <c r="C304" t="s">
        <v>67</v>
      </c>
      <c r="D304" t="str">
        <f t="shared" si="3"/>
        <v>Shower Tstat Valve and Low Flow</v>
      </c>
      <c r="E304" t="s">
        <v>213</v>
      </c>
      <c r="F304">
        <v>0</v>
      </c>
      <c r="G304">
        <v>0</v>
      </c>
      <c r="H304">
        <v>23.200000000000045</v>
      </c>
      <c r="I304">
        <v>0</v>
      </c>
      <c r="J304">
        <v>0</v>
      </c>
      <c r="K304">
        <v>23.200000000000045</v>
      </c>
    </row>
    <row r="305" spans="1:11" x14ac:dyDescent="0.3">
      <c r="A305" t="s">
        <v>384</v>
      </c>
      <c r="B305" t="s">
        <v>208</v>
      </c>
      <c r="C305" t="s">
        <v>68</v>
      </c>
      <c r="D305" t="str">
        <f t="shared" si="3"/>
        <v>Shower Tstat Valve and Low Flow</v>
      </c>
      <c r="E305" t="s">
        <v>213</v>
      </c>
      <c r="F305">
        <v>0</v>
      </c>
      <c r="G305">
        <v>0</v>
      </c>
      <c r="H305">
        <v>23.200000000000045</v>
      </c>
      <c r="I305">
        <v>0</v>
      </c>
      <c r="J305">
        <v>0</v>
      </c>
      <c r="K305">
        <v>23.200000000000045</v>
      </c>
    </row>
    <row r="306" spans="1:11" x14ac:dyDescent="0.3">
      <c r="A306" t="s">
        <v>384</v>
      </c>
      <c r="B306" t="s">
        <v>206</v>
      </c>
      <c r="C306" t="s">
        <v>66</v>
      </c>
      <c r="D306" t="str">
        <f t="shared" si="3"/>
        <v>Shower Tstat Valve and Low Flow</v>
      </c>
      <c r="E306" t="s">
        <v>214</v>
      </c>
      <c r="F306">
        <v>0</v>
      </c>
      <c r="G306">
        <v>0</v>
      </c>
      <c r="H306">
        <v>23.200000000000045</v>
      </c>
      <c r="I306">
        <v>0</v>
      </c>
      <c r="J306">
        <v>0</v>
      </c>
      <c r="K306">
        <v>23.200000000000045</v>
      </c>
    </row>
    <row r="307" spans="1:11" x14ac:dyDescent="0.3">
      <c r="A307" t="s">
        <v>384</v>
      </c>
      <c r="B307" t="s">
        <v>207</v>
      </c>
      <c r="C307" t="s">
        <v>67</v>
      </c>
      <c r="D307" t="str">
        <f t="shared" si="3"/>
        <v>Shower Tstat Valve and Low Flow</v>
      </c>
      <c r="E307" t="s">
        <v>214</v>
      </c>
      <c r="F307">
        <v>0</v>
      </c>
      <c r="G307">
        <v>0</v>
      </c>
      <c r="H307">
        <v>23.200000000000045</v>
      </c>
      <c r="I307">
        <v>0</v>
      </c>
      <c r="J307">
        <v>0</v>
      </c>
      <c r="K307">
        <v>23.200000000000045</v>
      </c>
    </row>
    <row r="308" spans="1:11" x14ac:dyDescent="0.3">
      <c r="A308" t="s">
        <v>384</v>
      </c>
      <c r="B308" t="s">
        <v>208</v>
      </c>
      <c r="C308" t="s">
        <v>68</v>
      </c>
      <c r="D308" t="str">
        <f t="shared" si="3"/>
        <v>Shower Tstat Valve and Low Flow</v>
      </c>
      <c r="E308" t="s">
        <v>214</v>
      </c>
      <c r="F308">
        <v>0</v>
      </c>
      <c r="G308">
        <v>0</v>
      </c>
      <c r="H308">
        <v>23.200000000000045</v>
      </c>
      <c r="I308">
        <v>0</v>
      </c>
      <c r="J308">
        <v>0</v>
      </c>
      <c r="K308">
        <v>23.200000000000045</v>
      </c>
    </row>
    <row r="309" spans="1:11" x14ac:dyDescent="0.3">
      <c r="A309" t="s">
        <v>384</v>
      </c>
      <c r="B309" t="s">
        <v>206</v>
      </c>
      <c r="C309" t="s">
        <v>66</v>
      </c>
      <c r="D309" t="str">
        <f t="shared" si="3"/>
        <v>Shower Tstat Valve and Low Flow</v>
      </c>
      <c r="E309" t="s">
        <v>215</v>
      </c>
      <c r="F309">
        <v>0</v>
      </c>
      <c r="G309">
        <v>0</v>
      </c>
      <c r="H309">
        <v>23.200000000000017</v>
      </c>
      <c r="I309">
        <v>0</v>
      </c>
      <c r="J309">
        <v>0</v>
      </c>
      <c r="K309">
        <v>23.200000000000017</v>
      </c>
    </row>
    <row r="310" spans="1:11" x14ac:dyDescent="0.3">
      <c r="A310" t="s">
        <v>384</v>
      </c>
      <c r="B310" t="s">
        <v>207</v>
      </c>
      <c r="C310" t="s">
        <v>67</v>
      </c>
      <c r="D310" t="str">
        <f t="shared" si="3"/>
        <v>Shower Tstat Valve and Low Flow</v>
      </c>
      <c r="E310" t="s">
        <v>215</v>
      </c>
      <c r="F310">
        <v>0</v>
      </c>
      <c r="G310">
        <v>0</v>
      </c>
      <c r="H310">
        <v>23.200000000000045</v>
      </c>
      <c r="I310">
        <v>0</v>
      </c>
      <c r="J310">
        <v>0</v>
      </c>
      <c r="K310">
        <v>23.200000000000045</v>
      </c>
    </row>
    <row r="311" spans="1:11" x14ac:dyDescent="0.3">
      <c r="A311" t="s">
        <v>384</v>
      </c>
      <c r="B311" t="s">
        <v>208</v>
      </c>
      <c r="C311" t="s">
        <v>68</v>
      </c>
      <c r="D311" t="str">
        <f t="shared" si="3"/>
        <v>Shower Tstat Valve and Low Flow</v>
      </c>
      <c r="E311" t="s">
        <v>215</v>
      </c>
      <c r="F311">
        <v>0</v>
      </c>
      <c r="G311">
        <v>0</v>
      </c>
      <c r="H311">
        <v>23.200000000000045</v>
      </c>
      <c r="I311">
        <v>0</v>
      </c>
      <c r="J311">
        <v>0</v>
      </c>
      <c r="K311">
        <v>23.200000000000045</v>
      </c>
    </row>
    <row r="312" spans="1:11" x14ac:dyDescent="0.3">
      <c r="A312" t="s">
        <v>384</v>
      </c>
      <c r="B312" t="s">
        <v>206</v>
      </c>
      <c r="C312" t="s">
        <v>66</v>
      </c>
      <c r="D312" t="str">
        <f t="shared" si="3"/>
        <v>Shower Tstat Valve and Low Flow</v>
      </c>
      <c r="E312" t="s">
        <v>216</v>
      </c>
      <c r="F312">
        <v>0</v>
      </c>
      <c r="G312">
        <v>0</v>
      </c>
      <c r="H312">
        <v>23.200000000000017</v>
      </c>
      <c r="I312">
        <v>0</v>
      </c>
      <c r="J312">
        <v>0</v>
      </c>
      <c r="K312">
        <v>23.200000000000017</v>
      </c>
    </row>
    <row r="313" spans="1:11" x14ac:dyDescent="0.3">
      <c r="A313" t="s">
        <v>384</v>
      </c>
      <c r="B313" t="s">
        <v>207</v>
      </c>
      <c r="C313" t="s">
        <v>67</v>
      </c>
      <c r="D313" t="str">
        <f t="shared" si="3"/>
        <v>Shower Tstat Valve and Low Flow</v>
      </c>
      <c r="E313" t="s">
        <v>216</v>
      </c>
      <c r="F313">
        <v>0</v>
      </c>
      <c r="G313">
        <v>0</v>
      </c>
      <c r="H313">
        <v>23.200000000000045</v>
      </c>
      <c r="I313">
        <v>0</v>
      </c>
      <c r="J313">
        <v>0</v>
      </c>
      <c r="K313">
        <v>23.200000000000045</v>
      </c>
    </row>
    <row r="314" spans="1:11" x14ac:dyDescent="0.3">
      <c r="A314" t="s">
        <v>384</v>
      </c>
      <c r="B314" t="s">
        <v>208</v>
      </c>
      <c r="C314" t="s">
        <v>68</v>
      </c>
      <c r="D314" t="str">
        <f t="shared" si="3"/>
        <v>Shower Tstat Valve and Low Flow</v>
      </c>
      <c r="E314" t="s">
        <v>216</v>
      </c>
      <c r="F314">
        <v>0</v>
      </c>
      <c r="G314">
        <v>0</v>
      </c>
      <c r="H314">
        <v>23.200000000000045</v>
      </c>
      <c r="I314">
        <v>0</v>
      </c>
      <c r="J314">
        <v>0</v>
      </c>
      <c r="K314">
        <v>23.200000000000045</v>
      </c>
    </row>
    <row r="315" spans="1:11" x14ac:dyDescent="0.3">
      <c r="A315" t="s">
        <v>384</v>
      </c>
      <c r="B315" t="s">
        <v>206</v>
      </c>
      <c r="C315" t="s">
        <v>66</v>
      </c>
      <c r="D315" t="str">
        <f t="shared" si="3"/>
        <v>Shower Tstat Valve and Low Flow</v>
      </c>
      <c r="E315" t="s">
        <v>217</v>
      </c>
      <c r="F315">
        <v>0</v>
      </c>
      <c r="G315">
        <v>0</v>
      </c>
      <c r="H315">
        <v>23.200000000000045</v>
      </c>
      <c r="I315">
        <v>0</v>
      </c>
      <c r="J315">
        <v>0</v>
      </c>
      <c r="K315">
        <v>23.200000000000045</v>
      </c>
    </row>
    <row r="316" spans="1:11" x14ac:dyDescent="0.3">
      <c r="A316" t="s">
        <v>384</v>
      </c>
      <c r="B316" t="s">
        <v>207</v>
      </c>
      <c r="C316" t="s">
        <v>67</v>
      </c>
      <c r="D316" t="str">
        <f t="shared" si="3"/>
        <v>Shower Tstat Valve and Low Flow</v>
      </c>
      <c r="E316" t="s">
        <v>217</v>
      </c>
      <c r="F316">
        <v>0</v>
      </c>
      <c r="G316">
        <v>0</v>
      </c>
      <c r="H316">
        <v>23.200000000000045</v>
      </c>
      <c r="I316">
        <v>0</v>
      </c>
      <c r="J316">
        <v>0</v>
      </c>
      <c r="K316">
        <v>23.200000000000045</v>
      </c>
    </row>
    <row r="317" spans="1:11" x14ac:dyDescent="0.3">
      <c r="A317" t="s">
        <v>384</v>
      </c>
      <c r="B317" t="s">
        <v>208</v>
      </c>
      <c r="C317" t="s">
        <v>68</v>
      </c>
      <c r="D317" t="str">
        <f t="shared" si="3"/>
        <v>Shower Tstat Valve and Low Flow</v>
      </c>
      <c r="E317" t="s">
        <v>217</v>
      </c>
      <c r="F317">
        <v>0</v>
      </c>
      <c r="G317">
        <v>0</v>
      </c>
      <c r="H317">
        <v>23.200000000000045</v>
      </c>
      <c r="I317">
        <v>0</v>
      </c>
      <c r="J317">
        <v>0</v>
      </c>
      <c r="K317">
        <v>23.200000000000045</v>
      </c>
    </row>
    <row r="318" spans="1:11" x14ac:dyDescent="0.3">
      <c r="A318" t="s">
        <v>384</v>
      </c>
      <c r="B318" t="s">
        <v>206</v>
      </c>
      <c r="C318" t="s">
        <v>66</v>
      </c>
      <c r="D318" t="str">
        <f t="shared" si="3"/>
        <v>Shower Tstat Valve and Low Flow</v>
      </c>
      <c r="E318" t="s">
        <v>218</v>
      </c>
      <c r="F318">
        <v>0</v>
      </c>
      <c r="G318">
        <v>0</v>
      </c>
      <c r="H318">
        <v>23.200000000000045</v>
      </c>
      <c r="I318">
        <v>0</v>
      </c>
      <c r="J318">
        <v>0</v>
      </c>
      <c r="K318">
        <v>23.200000000000045</v>
      </c>
    </row>
    <row r="319" spans="1:11" x14ac:dyDescent="0.3">
      <c r="A319" t="s">
        <v>384</v>
      </c>
      <c r="B319" t="s">
        <v>207</v>
      </c>
      <c r="C319" t="s">
        <v>67</v>
      </c>
      <c r="D319" t="str">
        <f t="shared" si="3"/>
        <v>Shower Tstat Valve and Low Flow</v>
      </c>
      <c r="E319" t="s">
        <v>218</v>
      </c>
      <c r="F319">
        <v>0</v>
      </c>
      <c r="G319">
        <v>0</v>
      </c>
      <c r="H319">
        <v>23.200000000000045</v>
      </c>
      <c r="I319">
        <v>0</v>
      </c>
      <c r="J319">
        <v>0</v>
      </c>
      <c r="K319">
        <v>23.200000000000045</v>
      </c>
    </row>
    <row r="320" spans="1:11" x14ac:dyDescent="0.3">
      <c r="A320" t="s">
        <v>384</v>
      </c>
      <c r="B320" t="s">
        <v>208</v>
      </c>
      <c r="C320" t="s">
        <v>68</v>
      </c>
      <c r="D320" t="str">
        <f t="shared" si="3"/>
        <v>Shower Tstat Valve and Low Flow</v>
      </c>
      <c r="E320" t="s">
        <v>218</v>
      </c>
      <c r="F320">
        <v>0</v>
      </c>
      <c r="G320">
        <v>0</v>
      </c>
      <c r="H320">
        <v>23.200000000000045</v>
      </c>
      <c r="I320">
        <v>0</v>
      </c>
      <c r="J320">
        <v>0</v>
      </c>
      <c r="K320">
        <v>23.200000000000045</v>
      </c>
    </row>
    <row r="321" spans="1:11" x14ac:dyDescent="0.3">
      <c r="A321" t="s">
        <v>384</v>
      </c>
      <c r="B321" t="s">
        <v>206</v>
      </c>
      <c r="C321" t="s">
        <v>66</v>
      </c>
      <c r="D321" t="str">
        <f t="shared" si="3"/>
        <v>Shower Tstat Valve and Low Flow</v>
      </c>
      <c r="E321" t="s">
        <v>219</v>
      </c>
      <c r="F321">
        <v>0</v>
      </c>
      <c r="G321">
        <v>0</v>
      </c>
      <c r="H321">
        <v>23.200000000000045</v>
      </c>
      <c r="I321">
        <v>0</v>
      </c>
      <c r="J321">
        <v>0</v>
      </c>
      <c r="K321">
        <v>23.200000000000045</v>
      </c>
    </row>
    <row r="322" spans="1:11" x14ac:dyDescent="0.3">
      <c r="A322" t="s">
        <v>384</v>
      </c>
      <c r="B322" t="s">
        <v>207</v>
      </c>
      <c r="C322" t="s">
        <v>67</v>
      </c>
      <c r="D322" t="str">
        <f t="shared" si="3"/>
        <v>Shower Tstat Valve and Low Flow</v>
      </c>
      <c r="E322" t="s">
        <v>219</v>
      </c>
      <c r="F322">
        <v>0</v>
      </c>
      <c r="G322">
        <v>0</v>
      </c>
      <c r="H322">
        <v>23.200000000000045</v>
      </c>
      <c r="I322">
        <v>0</v>
      </c>
      <c r="J322">
        <v>0</v>
      </c>
      <c r="K322">
        <v>23.200000000000045</v>
      </c>
    </row>
    <row r="323" spans="1:11" x14ac:dyDescent="0.3">
      <c r="A323" t="s">
        <v>384</v>
      </c>
      <c r="B323" t="s">
        <v>208</v>
      </c>
      <c r="C323" t="s">
        <v>68</v>
      </c>
      <c r="D323" t="str">
        <f t="shared" si="3"/>
        <v>Shower Tstat Valve and Low Flow</v>
      </c>
      <c r="E323" t="s">
        <v>219</v>
      </c>
      <c r="F323">
        <v>0</v>
      </c>
      <c r="G323">
        <v>0</v>
      </c>
      <c r="H323">
        <v>23.200000000000045</v>
      </c>
      <c r="I323">
        <v>0</v>
      </c>
      <c r="J323">
        <v>0</v>
      </c>
      <c r="K323">
        <v>23.200000000000045</v>
      </c>
    </row>
    <row r="324" spans="1:11" x14ac:dyDescent="0.3">
      <c r="A324" t="s">
        <v>384</v>
      </c>
      <c r="B324" t="s">
        <v>206</v>
      </c>
      <c r="C324" t="s">
        <v>66</v>
      </c>
      <c r="D324" t="str">
        <f t="shared" si="3"/>
        <v>Shower Tstat Valve and Low Flow</v>
      </c>
      <c r="E324" t="s">
        <v>220</v>
      </c>
      <c r="F324">
        <v>0</v>
      </c>
      <c r="G324">
        <v>0</v>
      </c>
      <c r="H324">
        <v>23.200000000000045</v>
      </c>
      <c r="I324">
        <v>0</v>
      </c>
      <c r="J324">
        <v>0</v>
      </c>
      <c r="K324">
        <v>23.200000000000045</v>
      </c>
    </row>
    <row r="325" spans="1:11" x14ac:dyDescent="0.3">
      <c r="A325" t="s">
        <v>384</v>
      </c>
      <c r="B325" t="s">
        <v>207</v>
      </c>
      <c r="C325" t="s">
        <v>67</v>
      </c>
      <c r="D325" t="str">
        <f t="shared" si="3"/>
        <v>Shower Tstat Valve and Low Flow</v>
      </c>
      <c r="E325" t="s">
        <v>220</v>
      </c>
      <c r="F325">
        <v>0</v>
      </c>
      <c r="G325">
        <v>0</v>
      </c>
      <c r="H325">
        <v>23.200000000000045</v>
      </c>
      <c r="I325">
        <v>0</v>
      </c>
      <c r="J325">
        <v>0</v>
      </c>
      <c r="K325">
        <v>23.200000000000045</v>
      </c>
    </row>
    <row r="326" spans="1:11" x14ac:dyDescent="0.3">
      <c r="A326" t="s">
        <v>384</v>
      </c>
      <c r="B326" t="s">
        <v>208</v>
      </c>
      <c r="C326" t="s">
        <v>68</v>
      </c>
      <c r="D326" t="str">
        <f t="shared" si="3"/>
        <v>Shower Tstat Valve and Low Flow</v>
      </c>
      <c r="E326" t="s">
        <v>220</v>
      </c>
      <c r="F326">
        <v>0</v>
      </c>
      <c r="G326">
        <v>0</v>
      </c>
      <c r="H326">
        <v>23.200000000000045</v>
      </c>
      <c r="I326">
        <v>0</v>
      </c>
      <c r="J326">
        <v>0</v>
      </c>
      <c r="K326">
        <v>23.200000000000045</v>
      </c>
    </row>
    <row r="327" spans="1:11" x14ac:dyDescent="0.3">
      <c r="A327" t="s">
        <v>384</v>
      </c>
      <c r="B327" t="s">
        <v>206</v>
      </c>
      <c r="C327" t="s">
        <v>66</v>
      </c>
      <c r="D327" t="str">
        <f t="shared" si="3"/>
        <v>Shower Tstat Valve and Low Flow</v>
      </c>
      <c r="E327" t="s">
        <v>221</v>
      </c>
      <c r="F327">
        <v>0</v>
      </c>
      <c r="G327">
        <v>0</v>
      </c>
      <c r="H327">
        <v>23.200000000000045</v>
      </c>
      <c r="I327">
        <v>0</v>
      </c>
      <c r="J327">
        <v>0</v>
      </c>
      <c r="K327">
        <v>23.200000000000045</v>
      </c>
    </row>
    <row r="328" spans="1:11" x14ac:dyDescent="0.3">
      <c r="A328" t="s">
        <v>384</v>
      </c>
      <c r="B328" t="s">
        <v>207</v>
      </c>
      <c r="C328" t="s">
        <v>67</v>
      </c>
      <c r="D328" t="str">
        <f t="shared" si="3"/>
        <v>Shower Tstat Valve and Low Flow</v>
      </c>
      <c r="E328" t="s">
        <v>221</v>
      </c>
      <c r="F328">
        <v>0</v>
      </c>
      <c r="G328">
        <v>0</v>
      </c>
      <c r="H328">
        <v>23.200000000000045</v>
      </c>
      <c r="I328">
        <v>0</v>
      </c>
      <c r="J328">
        <v>0</v>
      </c>
      <c r="K328">
        <v>23.200000000000045</v>
      </c>
    </row>
    <row r="329" spans="1:11" x14ac:dyDescent="0.3">
      <c r="A329" t="s">
        <v>384</v>
      </c>
      <c r="B329" t="s">
        <v>208</v>
      </c>
      <c r="C329" t="s">
        <v>68</v>
      </c>
      <c r="D329" t="str">
        <f t="shared" si="3"/>
        <v>Shower Tstat Valve and Low Flow</v>
      </c>
      <c r="E329" t="s">
        <v>221</v>
      </c>
      <c r="F329">
        <v>0</v>
      </c>
      <c r="G329">
        <v>0</v>
      </c>
      <c r="H329">
        <v>23.200000000000045</v>
      </c>
      <c r="I329">
        <v>0</v>
      </c>
      <c r="J329">
        <v>0</v>
      </c>
      <c r="K329">
        <v>23.200000000000045</v>
      </c>
    </row>
    <row r="330" spans="1:11" x14ac:dyDescent="0.3">
      <c r="A330" t="s">
        <v>384</v>
      </c>
      <c r="B330" t="s">
        <v>206</v>
      </c>
      <c r="C330" t="s">
        <v>66</v>
      </c>
      <c r="D330" t="str">
        <f t="shared" si="3"/>
        <v>Shower Tstat Valve and Low Flow</v>
      </c>
      <c r="E330" t="s">
        <v>222</v>
      </c>
      <c r="F330">
        <v>0</v>
      </c>
      <c r="G330">
        <v>0</v>
      </c>
      <c r="H330">
        <v>23.200000000000045</v>
      </c>
      <c r="I330">
        <v>0</v>
      </c>
      <c r="J330">
        <v>0</v>
      </c>
      <c r="K330">
        <v>23.200000000000045</v>
      </c>
    </row>
    <row r="331" spans="1:11" x14ac:dyDescent="0.3">
      <c r="A331" t="s">
        <v>384</v>
      </c>
      <c r="B331" t="s">
        <v>207</v>
      </c>
      <c r="C331" t="s">
        <v>67</v>
      </c>
      <c r="D331" t="str">
        <f t="shared" si="3"/>
        <v>Shower Tstat Valve and Low Flow</v>
      </c>
      <c r="E331" t="s">
        <v>222</v>
      </c>
      <c r="F331">
        <v>0</v>
      </c>
      <c r="G331">
        <v>0</v>
      </c>
      <c r="H331">
        <v>23.200000000000045</v>
      </c>
      <c r="I331">
        <v>0</v>
      </c>
      <c r="J331">
        <v>0</v>
      </c>
      <c r="K331">
        <v>23.200000000000045</v>
      </c>
    </row>
    <row r="332" spans="1:11" x14ac:dyDescent="0.3">
      <c r="A332" t="s">
        <v>384</v>
      </c>
      <c r="B332" t="s">
        <v>208</v>
      </c>
      <c r="C332" t="s">
        <v>68</v>
      </c>
      <c r="D332" t="str">
        <f t="shared" si="3"/>
        <v>Shower Tstat Valve and Low Flow</v>
      </c>
      <c r="E332" t="s">
        <v>222</v>
      </c>
      <c r="F332">
        <v>0</v>
      </c>
      <c r="G332">
        <v>0</v>
      </c>
      <c r="H332">
        <v>23.200000000000045</v>
      </c>
      <c r="I332">
        <v>0</v>
      </c>
      <c r="J332">
        <v>0</v>
      </c>
      <c r="K332">
        <v>23.200000000000045</v>
      </c>
    </row>
    <row r="333" spans="1:11" x14ac:dyDescent="0.3">
      <c r="A333" t="s">
        <v>384</v>
      </c>
      <c r="B333" t="s">
        <v>206</v>
      </c>
      <c r="C333" t="s">
        <v>66</v>
      </c>
      <c r="D333" t="str">
        <f t="shared" si="3"/>
        <v>Shower Tstat Valve and Low Flow</v>
      </c>
      <c r="E333" t="s">
        <v>223</v>
      </c>
      <c r="F333">
        <v>0</v>
      </c>
      <c r="G333">
        <v>0</v>
      </c>
      <c r="H333">
        <v>23.200000000000017</v>
      </c>
      <c r="I333">
        <v>0</v>
      </c>
      <c r="J333">
        <v>0</v>
      </c>
      <c r="K333">
        <v>23.200000000000017</v>
      </c>
    </row>
    <row r="334" spans="1:11" x14ac:dyDescent="0.3">
      <c r="A334" t="s">
        <v>384</v>
      </c>
      <c r="B334" t="s">
        <v>207</v>
      </c>
      <c r="C334" t="s">
        <v>67</v>
      </c>
      <c r="D334" t="str">
        <f t="shared" si="3"/>
        <v>Shower Tstat Valve and Low Flow</v>
      </c>
      <c r="E334" t="s">
        <v>223</v>
      </c>
      <c r="F334">
        <v>0</v>
      </c>
      <c r="G334">
        <v>0</v>
      </c>
      <c r="H334">
        <v>23.200000000000017</v>
      </c>
      <c r="I334">
        <v>0</v>
      </c>
      <c r="J334">
        <v>0</v>
      </c>
      <c r="K334">
        <v>23.200000000000017</v>
      </c>
    </row>
    <row r="335" spans="1:11" x14ac:dyDescent="0.3">
      <c r="A335" t="s">
        <v>384</v>
      </c>
      <c r="B335" t="s">
        <v>208</v>
      </c>
      <c r="C335" t="s">
        <v>68</v>
      </c>
      <c r="D335" t="str">
        <f t="shared" si="3"/>
        <v>Shower Tstat Valve and Low Flow</v>
      </c>
      <c r="E335" t="s">
        <v>223</v>
      </c>
      <c r="F335">
        <v>0</v>
      </c>
      <c r="G335">
        <v>0</v>
      </c>
      <c r="H335">
        <v>23.200000000000017</v>
      </c>
      <c r="I335">
        <v>0</v>
      </c>
      <c r="J335">
        <v>0</v>
      </c>
      <c r="K335">
        <v>23.200000000000017</v>
      </c>
    </row>
    <row r="336" spans="1:11" x14ac:dyDescent="0.3">
      <c r="A336" t="s">
        <v>384</v>
      </c>
      <c r="B336" t="s">
        <v>206</v>
      </c>
      <c r="C336" t="s">
        <v>66</v>
      </c>
      <c r="D336" t="str">
        <f t="shared" si="3"/>
        <v>Shower Tstat Valve and Low Flow</v>
      </c>
      <c r="E336" t="s">
        <v>224</v>
      </c>
      <c r="F336">
        <v>0</v>
      </c>
      <c r="G336">
        <v>0</v>
      </c>
      <c r="H336">
        <v>23.200000000000045</v>
      </c>
      <c r="I336">
        <v>0</v>
      </c>
      <c r="J336">
        <v>0</v>
      </c>
      <c r="K336">
        <v>23.200000000000045</v>
      </c>
    </row>
    <row r="337" spans="1:11" x14ac:dyDescent="0.3">
      <c r="A337" t="s">
        <v>384</v>
      </c>
      <c r="B337" t="s">
        <v>207</v>
      </c>
      <c r="C337" t="s">
        <v>67</v>
      </c>
      <c r="D337" t="str">
        <f t="shared" si="3"/>
        <v>Shower Tstat Valve and Low Flow</v>
      </c>
      <c r="E337" t="s">
        <v>224</v>
      </c>
      <c r="F337">
        <v>0</v>
      </c>
      <c r="G337">
        <v>0</v>
      </c>
      <c r="H337">
        <v>23.200000000000045</v>
      </c>
      <c r="I337">
        <v>0</v>
      </c>
      <c r="J337">
        <v>0</v>
      </c>
      <c r="K337">
        <v>23.200000000000045</v>
      </c>
    </row>
    <row r="338" spans="1:11" x14ac:dyDescent="0.3">
      <c r="A338" t="s">
        <v>384</v>
      </c>
      <c r="B338" t="s">
        <v>208</v>
      </c>
      <c r="C338" t="s">
        <v>68</v>
      </c>
      <c r="D338" t="str">
        <f t="shared" si="3"/>
        <v>Shower Tstat Valve and Low Flow</v>
      </c>
      <c r="E338" t="s">
        <v>224</v>
      </c>
      <c r="F338">
        <v>0</v>
      </c>
      <c r="G338">
        <v>0</v>
      </c>
      <c r="H338">
        <v>23.200000000000045</v>
      </c>
      <c r="I338">
        <v>0</v>
      </c>
      <c r="J338">
        <v>0</v>
      </c>
      <c r="K338">
        <v>23.200000000000045</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W96"/>
  <sheetViews>
    <sheetView workbookViewId="0">
      <selection activeCell="BW5" sqref="BW5"/>
    </sheetView>
  </sheetViews>
  <sheetFormatPr defaultRowHeight="13.8" x14ac:dyDescent="0.3"/>
  <cols>
    <col min="2" max="2" width="14.6640625" bestFit="1" customWidth="1"/>
    <col min="3" max="3" width="21" bestFit="1" customWidth="1"/>
    <col min="35" max="37" width="81.5546875" bestFit="1" customWidth="1"/>
  </cols>
  <sheetData>
    <row r="1" spans="1:23" x14ac:dyDescent="0.3">
      <c r="A1" s="2" t="s">
        <v>0</v>
      </c>
      <c r="B1" s="2" t="s">
        <v>4</v>
      </c>
      <c r="C1" s="2" t="s">
        <v>92</v>
      </c>
      <c r="D1" s="2" t="s">
        <v>75</v>
      </c>
      <c r="E1" s="2"/>
      <c r="F1" s="2" t="s">
        <v>73</v>
      </c>
      <c r="G1" s="2"/>
      <c r="H1" s="2" t="s">
        <v>90</v>
      </c>
      <c r="I1" s="2"/>
      <c r="J1" s="2" t="s">
        <v>123</v>
      </c>
      <c r="K1" s="2"/>
      <c r="L1" s="2" t="s">
        <v>126</v>
      </c>
      <c r="M1" s="2"/>
      <c r="N1" s="2" t="s">
        <v>6</v>
      </c>
      <c r="O1" s="2"/>
      <c r="P1" t="s">
        <v>72</v>
      </c>
      <c r="Q1" s="2"/>
      <c r="R1" s="2" t="s">
        <v>129</v>
      </c>
      <c r="S1" s="2"/>
      <c r="T1" s="2" t="s">
        <v>356</v>
      </c>
      <c r="U1" s="2"/>
      <c r="V1" t="s">
        <v>362</v>
      </c>
    </row>
    <row r="2" spans="1:23" x14ac:dyDescent="0.3">
      <c r="A2" s="2" t="s">
        <v>74</v>
      </c>
      <c r="B2" s="2" t="s">
        <v>74</v>
      </c>
      <c r="C2" s="2"/>
      <c r="D2" s="2" t="s">
        <v>74</v>
      </c>
      <c r="E2" s="2"/>
      <c r="F2" s="2" t="s">
        <v>74</v>
      </c>
      <c r="G2" s="2"/>
      <c r="H2" s="2" t="s">
        <v>74</v>
      </c>
      <c r="I2" s="2"/>
      <c r="J2" s="2" t="s">
        <v>74</v>
      </c>
      <c r="K2" s="2"/>
      <c r="L2" s="2" t="s">
        <v>74</v>
      </c>
      <c r="M2" s="2"/>
      <c r="N2" s="2" t="s">
        <v>19</v>
      </c>
      <c r="O2" s="2"/>
      <c r="P2" s="2" t="s">
        <v>74</v>
      </c>
      <c r="Q2" s="2"/>
      <c r="R2" s="2" t="s">
        <v>19</v>
      </c>
      <c r="T2" s="2"/>
      <c r="U2" s="2"/>
      <c r="W2" t="s">
        <v>361</v>
      </c>
    </row>
    <row r="3" spans="1:23" x14ac:dyDescent="0.3">
      <c r="A3" s="2" t="s">
        <v>66</v>
      </c>
      <c r="B3" s="3">
        <v>1</v>
      </c>
      <c r="C3" s="3">
        <v>3</v>
      </c>
      <c r="D3" s="3">
        <v>1</v>
      </c>
      <c r="E3" s="3"/>
      <c r="F3" s="2" t="s">
        <v>22</v>
      </c>
      <c r="G3" s="2"/>
      <c r="H3" s="2" t="s">
        <v>85</v>
      </c>
      <c r="I3" s="2"/>
      <c r="J3" s="2" t="s">
        <v>124</v>
      </c>
      <c r="K3" s="2"/>
      <c r="L3" s="2" t="s">
        <v>127</v>
      </c>
      <c r="M3" s="2"/>
      <c r="N3" s="2" t="s">
        <v>18</v>
      </c>
      <c r="O3" s="9"/>
      <c r="P3" t="s">
        <v>71</v>
      </c>
      <c r="Q3" s="2"/>
      <c r="R3" s="4" t="s">
        <v>18</v>
      </c>
      <c r="T3" t="s">
        <v>357</v>
      </c>
      <c r="U3" s="11"/>
      <c r="V3" t="s">
        <v>358</v>
      </c>
      <c r="W3">
        <v>2</v>
      </c>
    </row>
    <row r="4" spans="1:23" x14ac:dyDescent="0.3">
      <c r="A4" s="2" t="s">
        <v>67</v>
      </c>
      <c r="B4" s="2">
        <v>2</v>
      </c>
      <c r="C4" s="2">
        <v>4</v>
      </c>
      <c r="D4" s="3">
        <v>2</v>
      </c>
      <c r="E4" s="3"/>
      <c r="F4" s="2" t="s">
        <v>23</v>
      </c>
      <c r="G4" s="2"/>
      <c r="H4" s="2" t="s">
        <v>86</v>
      </c>
      <c r="I4" s="2"/>
      <c r="J4" s="2" t="s">
        <v>125</v>
      </c>
      <c r="K4" s="2"/>
      <c r="L4" s="2" t="s">
        <v>128</v>
      </c>
      <c r="M4" s="2"/>
      <c r="O4" s="9"/>
      <c r="P4" t="s">
        <v>87</v>
      </c>
      <c r="Q4" s="2"/>
      <c r="R4" s="4"/>
      <c r="U4" s="10"/>
      <c r="V4" t="s">
        <v>359</v>
      </c>
      <c r="W4">
        <v>3</v>
      </c>
    </row>
    <row r="5" spans="1:23" x14ac:dyDescent="0.3">
      <c r="A5" s="2" t="s">
        <v>68</v>
      </c>
      <c r="B5" s="3">
        <v>3</v>
      </c>
      <c r="C5" s="3">
        <v>3</v>
      </c>
      <c r="D5" s="2"/>
      <c r="E5" s="2"/>
      <c r="F5" s="2"/>
      <c r="G5" s="2"/>
      <c r="H5" s="2"/>
      <c r="I5" s="2"/>
      <c r="J5" s="2"/>
      <c r="K5" s="2"/>
      <c r="L5" s="2"/>
      <c r="M5" s="2"/>
      <c r="N5" s="2"/>
      <c r="O5" s="9"/>
      <c r="P5" s="2"/>
      <c r="Q5" s="2"/>
      <c r="R5" s="2"/>
      <c r="U5" s="10"/>
      <c r="V5" t="s">
        <v>360</v>
      </c>
      <c r="W5">
        <v>4</v>
      </c>
    </row>
    <row r="6" spans="1:23" x14ac:dyDescent="0.3">
      <c r="A6" s="2"/>
      <c r="B6" s="2">
        <v>4</v>
      </c>
      <c r="C6" s="2">
        <v>4</v>
      </c>
      <c r="D6" s="2"/>
      <c r="E6" s="2"/>
      <c r="F6" s="2"/>
      <c r="G6" s="2"/>
      <c r="H6" s="2"/>
      <c r="I6" s="2"/>
      <c r="J6" s="2"/>
      <c r="K6" s="2"/>
      <c r="L6" s="2"/>
      <c r="M6" s="2"/>
      <c r="N6" s="2"/>
      <c r="O6" s="9"/>
      <c r="P6" s="2"/>
      <c r="Q6" s="2"/>
      <c r="R6" s="2"/>
      <c r="U6" s="10"/>
    </row>
    <row r="7" spans="1:23" x14ac:dyDescent="0.3">
      <c r="A7" s="2"/>
      <c r="B7" s="3">
        <v>5</v>
      </c>
      <c r="C7" s="3">
        <v>3</v>
      </c>
      <c r="D7" s="2"/>
      <c r="E7" s="2"/>
      <c r="F7" s="2"/>
      <c r="G7" s="2"/>
      <c r="H7" s="2"/>
      <c r="I7" s="2"/>
      <c r="J7" s="2"/>
      <c r="K7" s="2"/>
      <c r="L7" s="2"/>
      <c r="M7" s="2"/>
      <c r="N7" s="2"/>
      <c r="O7" s="9"/>
      <c r="P7" s="2"/>
      <c r="Q7" s="2"/>
      <c r="R7" s="4"/>
      <c r="U7" s="10"/>
    </row>
    <row r="8" spans="1:23" x14ac:dyDescent="0.3">
      <c r="A8" s="2"/>
      <c r="B8" s="2">
        <v>6</v>
      </c>
      <c r="C8" s="2">
        <v>7</v>
      </c>
      <c r="D8" s="2"/>
      <c r="E8" s="2"/>
      <c r="F8" s="2"/>
      <c r="G8" s="2"/>
      <c r="H8" s="2"/>
      <c r="I8" s="2"/>
      <c r="J8" s="2"/>
      <c r="K8" s="2"/>
      <c r="L8" s="2"/>
      <c r="M8" s="2"/>
      <c r="N8" s="2"/>
      <c r="O8" s="9"/>
      <c r="P8" s="2"/>
      <c r="Q8" s="2"/>
      <c r="R8" s="4"/>
      <c r="U8" s="10"/>
    </row>
    <row r="9" spans="1:23" x14ac:dyDescent="0.3">
      <c r="A9" s="2"/>
      <c r="B9" s="3">
        <v>7</v>
      </c>
      <c r="C9" s="3">
        <v>7</v>
      </c>
      <c r="D9" s="2"/>
      <c r="E9" s="2"/>
      <c r="F9" s="2"/>
      <c r="G9" s="2"/>
      <c r="H9" s="2"/>
      <c r="I9" s="2"/>
      <c r="J9" s="2"/>
      <c r="K9" s="2"/>
      <c r="L9" s="2"/>
      <c r="M9" s="2"/>
      <c r="N9" s="2"/>
      <c r="O9" s="9"/>
      <c r="P9" s="2"/>
      <c r="Q9" s="2"/>
      <c r="R9" s="4"/>
      <c r="U9" s="10"/>
    </row>
    <row r="10" spans="1:23" x14ac:dyDescent="0.3">
      <c r="A10" s="2"/>
      <c r="B10" s="2">
        <v>8</v>
      </c>
      <c r="C10" s="2">
        <v>7</v>
      </c>
      <c r="D10" s="2"/>
      <c r="E10" s="2"/>
      <c r="F10" s="2"/>
      <c r="G10" s="2"/>
      <c r="H10" s="2"/>
      <c r="I10" s="2"/>
      <c r="J10" s="2"/>
      <c r="K10" s="2"/>
      <c r="L10" s="2"/>
      <c r="M10" s="2"/>
      <c r="N10" s="2"/>
      <c r="O10" s="9"/>
      <c r="P10" s="2"/>
      <c r="Q10" s="2"/>
      <c r="R10" s="4"/>
      <c r="U10" s="10"/>
    </row>
    <row r="11" spans="1:23" x14ac:dyDescent="0.3">
      <c r="A11" s="2"/>
      <c r="B11" s="3">
        <v>9</v>
      </c>
      <c r="C11" s="3">
        <v>9</v>
      </c>
      <c r="D11" s="2"/>
      <c r="E11" s="2"/>
      <c r="F11" s="2"/>
      <c r="G11" s="2"/>
      <c r="H11" s="2"/>
      <c r="I11" s="2"/>
      <c r="J11" s="2"/>
      <c r="K11" s="2"/>
      <c r="L11" s="2"/>
      <c r="M11" s="2"/>
      <c r="N11" s="2"/>
      <c r="O11" s="9"/>
      <c r="P11" s="2"/>
      <c r="Q11" s="2"/>
      <c r="R11" s="4"/>
      <c r="U11" s="10"/>
    </row>
    <row r="12" spans="1:23" x14ac:dyDescent="0.3">
      <c r="A12" s="2"/>
      <c r="B12" s="2">
        <v>10</v>
      </c>
      <c r="C12" s="2">
        <v>9</v>
      </c>
      <c r="D12" s="2"/>
      <c r="E12" s="2"/>
      <c r="F12" s="2"/>
      <c r="G12" s="2"/>
      <c r="H12" s="2"/>
      <c r="I12" s="2"/>
      <c r="J12" s="2"/>
      <c r="K12" s="2"/>
      <c r="L12" s="2"/>
      <c r="M12" s="2"/>
      <c r="N12" s="2"/>
      <c r="O12" s="9"/>
      <c r="P12" s="2"/>
      <c r="Q12" s="2"/>
      <c r="R12" s="4"/>
      <c r="U12" s="10"/>
    </row>
    <row r="13" spans="1:23" x14ac:dyDescent="0.3">
      <c r="A13" s="2"/>
      <c r="B13" s="3">
        <v>11</v>
      </c>
      <c r="C13" s="3">
        <v>13</v>
      </c>
      <c r="D13" s="2"/>
      <c r="E13" s="2"/>
      <c r="F13" s="2"/>
      <c r="G13" s="2"/>
      <c r="H13" s="2"/>
      <c r="I13" s="2"/>
      <c r="J13" s="2"/>
      <c r="K13" s="2"/>
      <c r="L13" s="2"/>
      <c r="M13" s="2"/>
      <c r="N13" s="2"/>
      <c r="O13" s="9"/>
      <c r="P13" s="2"/>
      <c r="Q13" s="2"/>
      <c r="R13" s="4"/>
      <c r="U13" s="10"/>
    </row>
    <row r="14" spans="1:23" x14ac:dyDescent="0.3">
      <c r="A14" s="2"/>
      <c r="B14" s="2">
        <v>12</v>
      </c>
      <c r="C14" s="2">
        <v>12</v>
      </c>
      <c r="D14" s="2"/>
      <c r="E14" s="2"/>
      <c r="F14" s="2"/>
      <c r="G14" s="2"/>
      <c r="H14" s="2"/>
      <c r="I14" s="2"/>
      <c r="J14" s="2"/>
      <c r="K14" s="2"/>
      <c r="L14" s="2"/>
      <c r="M14" s="2"/>
      <c r="N14" s="2"/>
      <c r="O14" s="9"/>
      <c r="P14" s="2"/>
      <c r="Q14" s="2"/>
      <c r="R14" s="4"/>
      <c r="U14" s="10"/>
    </row>
    <row r="15" spans="1:23" x14ac:dyDescent="0.3">
      <c r="A15" s="2"/>
      <c r="B15" s="3">
        <v>13</v>
      </c>
      <c r="C15" s="3">
        <v>13</v>
      </c>
      <c r="D15" s="2"/>
      <c r="E15" s="2"/>
      <c r="F15" s="2"/>
      <c r="G15" s="2"/>
      <c r="H15" s="2"/>
      <c r="I15" s="2"/>
      <c r="J15" s="2"/>
      <c r="K15" s="2"/>
      <c r="L15" s="2"/>
      <c r="M15" s="2"/>
      <c r="N15" s="2"/>
      <c r="O15" s="9"/>
      <c r="P15" s="2"/>
      <c r="Q15" s="2"/>
      <c r="R15" s="4"/>
      <c r="U15" s="10"/>
    </row>
    <row r="16" spans="1:23" x14ac:dyDescent="0.3">
      <c r="A16" s="2"/>
      <c r="B16" s="2">
        <v>14</v>
      </c>
      <c r="C16" s="2">
        <v>13</v>
      </c>
      <c r="D16" s="2"/>
      <c r="E16" s="2"/>
      <c r="F16" s="2"/>
      <c r="G16" s="2"/>
      <c r="H16" s="2"/>
      <c r="I16" s="2"/>
      <c r="J16" s="2"/>
      <c r="K16" s="2"/>
      <c r="L16" s="2"/>
      <c r="M16" s="2"/>
      <c r="N16" s="2"/>
      <c r="O16" s="2"/>
      <c r="P16" s="2"/>
      <c r="Q16" s="2"/>
      <c r="R16" s="4"/>
      <c r="U16" s="10"/>
    </row>
    <row r="17" spans="1:21" x14ac:dyDescent="0.3">
      <c r="A17" s="2"/>
      <c r="B17" s="3">
        <v>15</v>
      </c>
      <c r="C17" s="3">
        <v>13</v>
      </c>
      <c r="D17" s="2"/>
      <c r="E17" s="2"/>
      <c r="F17" s="2"/>
      <c r="G17" s="2"/>
      <c r="H17" s="2"/>
      <c r="I17" s="2"/>
      <c r="J17" s="2"/>
      <c r="K17" s="2"/>
      <c r="L17" s="2"/>
      <c r="M17" s="2"/>
      <c r="N17" s="2"/>
      <c r="O17" s="2"/>
      <c r="P17" s="2"/>
      <c r="Q17" s="2"/>
      <c r="R17" s="4"/>
      <c r="U17" s="10"/>
    </row>
    <row r="18" spans="1:21" x14ac:dyDescent="0.3">
      <c r="A18" s="2"/>
      <c r="B18" s="2">
        <v>16</v>
      </c>
      <c r="C18" s="2">
        <v>12</v>
      </c>
      <c r="D18" s="2"/>
      <c r="E18" s="2"/>
      <c r="F18" s="2"/>
      <c r="G18" s="2"/>
      <c r="H18" s="2"/>
      <c r="I18" s="2"/>
      <c r="J18" s="2"/>
      <c r="K18" s="2"/>
      <c r="L18" s="2"/>
      <c r="M18" s="2"/>
      <c r="N18" s="2"/>
      <c r="O18" s="2"/>
      <c r="P18" s="2"/>
      <c r="Q18" s="2"/>
      <c r="R18" s="4"/>
      <c r="U18" s="10"/>
    </row>
    <row r="19" spans="1:21" x14ac:dyDescent="0.3">
      <c r="A19" s="2"/>
      <c r="B19" s="2"/>
      <c r="C19" s="2"/>
      <c r="D19" s="2"/>
      <c r="E19" s="2"/>
      <c r="F19" s="2"/>
      <c r="G19" s="2"/>
      <c r="H19" s="2"/>
      <c r="I19" s="2"/>
      <c r="J19" s="2"/>
      <c r="K19" s="2"/>
      <c r="L19" s="2"/>
      <c r="M19" s="2"/>
      <c r="N19" s="2"/>
      <c r="O19" s="2"/>
      <c r="P19" s="2"/>
      <c r="Q19" s="2"/>
      <c r="R19" s="4"/>
      <c r="U19" s="10"/>
    </row>
    <row r="20" spans="1:21" x14ac:dyDescent="0.3">
      <c r="A20" s="2"/>
      <c r="B20" s="2"/>
      <c r="C20" s="2"/>
      <c r="D20" s="2"/>
      <c r="E20" s="2"/>
      <c r="F20" s="2"/>
      <c r="G20" s="2"/>
      <c r="H20" s="2"/>
      <c r="I20" s="2"/>
      <c r="J20" s="2"/>
      <c r="K20" s="2"/>
      <c r="L20" s="2"/>
      <c r="M20" s="2"/>
      <c r="N20" s="2"/>
      <c r="O20" s="2"/>
      <c r="P20" s="2"/>
      <c r="Q20" s="2"/>
      <c r="R20" s="4"/>
      <c r="U20" s="10"/>
    </row>
    <row r="21" spans="1:21" x14ac:dyDescent="0.3">
      <c r="A21" s="2"/>
      <c r="B21" s="2"/>
      <c r="C21" s="2"/>
      <c r="D21" s="2"/>
      <c r="E21" s="2"/>
      <c r="F21" s="2"/>
      <c r="G21" s="2"/>
      <c r="H21" s="2"/>
      <c r="I21" s="2"/>
      <c r="J21" s="2"/>
      <c r="K21" s="2"/>
      <c r="L21" s="2"/>
      <c r="M21" s="2"/>
      <c r="N21" s="2"/>
      <c r="O21" s="2"/>
      <c r="P21" s="5"/>
      <c r="Q21" s="5"/>
      <c r="R21" s="4"/>
      <c r="U21" s="9"/>
    </row>
    <row r="22" spans="1:21" x14ac:dyDescent="0.3">
      <c r="A22" s="5"/>
      <c r="B22" s="5"/>
      <c r="C22" s="5"/>
      <c r="D22" s="5"/>
      <c r="E22" s="5"/>
      <c r="F22" s="5"/>
      <c r="G22" s="5"/>
      <c r="H22" s="5"/>
      <c r="I22" s="5"/>
      <c r="J22" s="5"/>
      <c r="K22" s="5"/>
      <c r="L22" s="5"/>
      <c r="M22" s="5"/>
      <c r="N22" s="5"/>
      <c r="O22" s="5"/>
      <c r="P22" s="5"/>
      <c r="Q22" s="5"/>
      <c r="R22" s="4"/>
      <c r="U22" s="9"/>
    </row>
    <row r="23" spans="1:21" x14ac:dyDescent="0.3">
      <c r="H23" s="5"/>
      <c r="I23" s="5"/>
      <c r="J23" s="5"/>
      <c r="K23" s="5"/>
      <c r="L23" s="5"/>
      <c r="M23" s="5"/>
      <c r="N23" s="5"/>
      <c r="O23" s="5"/>
      <c r="P23" s="5"/>
      <c r="Q23" s="5"/>
      <c r="R23" s="4"/>
      <c r="U23" s="10"/>
    </row>
    <row r="24" spans="1:21" x14ac:dyDescent="0.3">
      <c r="H24" s="5"/>
      <c r="I24" s="5"/>
      <c r="J24" s="5"/>
      <c r="K24" s="5"/>
      <c r="L24" s="5"/>
      <c r="M24" s="5"/>
      <c r="N24" s="5"/>
      <c r="O24" s="5"/>
      <c r="P24" s="5"/>
      <c r="Q24" s="5"/>
      <c r="R24" s="4"/>
      <c r="U24" s="10"/>
    </row>
    <row r="25" spans="1:21" x14ac:dyDescent="0.3">
      <c r="D25" s="3"/>
      <c r="E25" s="2"/>
      <c r="G25" s="2"/>
      <c r="H25" s="2"/>
      <c r="I25" s="2"/>
      <c r="J25" s="3"/>
      <c r="K25" s="5"/>
      <c r="L25" s="3"/>
      <c r="M25" s="2"/>
      <c r="N25" s="2"/>
      <c r="O25" s="2"/>
      <c r="P25" s="5"/>
      <c r="Q25" s="5"/>
      <c r="R25" s="4"/>
      <c r="U25" s="10"/>
    </row>
    <row r="26" spans="1:21" x14ac:dyDescent="0.3">
      <c r="D26" s="2"/>
      <c r="E26" s="2"/>
      <c r="G26" s="2"/>
      <c r="H26" s="2"/>
      <c r="I26" s="2"/>
      <c r="J26" s="3"/>
      <c r="K26" s="5"/>
      <c r="L26" s="3"/>
      <c r="M26" s="2"/>
      <c r="N26" s="2"/>
      <c r="O26" s="2"/>
      <c r="P26" s="5"/>
      <c r="Q26" s="5"/>
      <c r="R26" s="4"/>
      <c r="U26" s="10"/>
    </row>
    <row r="27" spans="1:21" x14ac:dyDescent="0.3">
      <c r="D27" s="3"/>
      <c r="E27" s="2"/>
      <c r="H27" s="5"/>
      <c r="I27" s="5"/>
      <c r="J27" s="5"/>
      <c r="K27" s="5"/>
      <c r="L27" s="5"/>
      <c r="M27" s="5"/>
      <c r="N27" s="5"/>
      <c r="O27" s="5"/>
      <c r="P27" s="5"/>
      <c r="Q27" s="5"/>
      <c r="R27" s="4"/>
      <c r="U27" s="10"/>
    </row>
    <row r="28" spans="1:21" x14ac:dyDescent="0.3">
      <c r="D28" s="2"/>
      <c r="H28" s="5"/>
      <c r="I28" s="5"/>
      <c r="J28" s="5"/>
      <c r="K28" s="5"/>
      <c r="L28" s="5"/>
      <c r="M28" s="5"/>
      <c r="N28" s="5"/>
      <c r="O28" s="5"/>
      <c r="P28" s="5"/>
      <c r="Q28" s="5"/>
      <c r="R28" s="4"/>
      <c r="U28" s="10"/>
    </row>
    <row r="29" spans="1:21" x14ac:dyDescent="0.3">
      <c r="D29" s="3"/>
      <c r="H29" s="5"/>
      <c r="I29" s="5"/>
      <c r="J29" s="5"/>
      <c r="K29" s="5"/>
      <c r="L29" s="5"/>
      <c r="M29" s="5"/>
      <c r="N29" s="5"/>
      <c r="O29" s="5"/>
      <c r="P29" s="5"/>
      <c r="Q29" s="5"/>
      <c r="R29" s="4"/>
      <c r="U29" s="10"/>
    </row>
    <row r="30" spans="1:21" x14ac:dyDescent="0.3">
      <c r="D30" s="2"/>
      <c r="H30" s="5"/>
      <c r="I30" s="5"/>
      <c r="J30" s="5"/>
      <c r="K30" s="5"/>
      <c r="L30" s="5"/>
      <c r="M30" s="5"/>
      <c r="N30" s="5"/>
      <c r="O30" s="5"/>
      <c r="P30" s="5"/>
      <c r="Q30" s="5"/>
      <c r="R30" s="4"/>
      <c r="U30" s="10"/>
    </row>
    <row r="31" spans="1:21" x14ac:dyDescent="0.3">
      <c r="D31" s="3"/>
      <c r="H31" s="5"/>
      <c r="I31" s="5"/>
      <c r="J31" s="5"/>
      <c r="K31" s="5"/>
      <c r="L31" s="5"/>
      <c r="M31" s="5"/>
      <c r="N31" s="5"/>
      <c r="O31" s="5"/>
      <c r="P31" s="5"/>
      <c r="Q31" s="5"/>
      <c r="R31" s="4"/>
      <c r="U31" s="10"/>
    </row>
    <row r="32" spans="1:21" x14ac:dyDescent="0.3">
      <c r="D32" s="2"/>
      <c r="H32" s="5"/>
      <c r="I32" s="5"/>
      <c r="J32" s="5"/>
      <c r="K32" s="5"/>
      <c r="L32" s="5"/>
      <c r="M32" s="5"/>
      <c r="N32" s="5"/>
      <c r="O32" s="5"/>
      <c r="P32" s="5"/>
      <c r="Q32" s="5"/>
      <c r="R32" s="4"/>
      <c r="U32" s="10"/>
    </row>
    <row r="33" spans="1:21" x14ac:dyDescent="0.3">
      <c r="D33" s="3"/>
      <c r="H33" s="5"/>
      <c r="I33" s="5"/>
      <c r="J33" s="5"/>
      <c r="K33" s="5"/>
      <c r="L33" s="5"/>
      <c r="M33" s="5"/>
      <c r="N33" s="5"/>
      <c r="O33" s="5"/>
      <c r="P33" s="5"/>
      <c r="Q33" s="5"/>
      <c r="R33" s="4"/>
      <c r="U33" s="9"/>
    </row>
    <row r="34" spans="1:21" x14ac:dyDescent="0.3">
      <c r="D34" s="2"/>
      <c r="H34" s="5"/>
      <c r="I34" s="5"/>
      <c r="J34" s="5"/>
      <c r="K34" s="5"/>
      <c r="L34" s="5"/>
      <c r="M34" s="5"/>
      <c r="N34" s="5"/>
      <c r="O34" s="5"/>
      <c r="P34" s="5"/>
      <c r="Q34" s="5"/>
      <c r="R34" s="4"/>
      <c r="U34" s="9"/>
    </row>
    <row r="35" spans="1:21" x14ac:dyDescent="0.3">
      <c r="D35" s="3"/>
      <c r="H35" s="5"/>
      <c r="I35" s="5"/>
      <c r="J35" s="5"/>
      <c r="K35" s="5"/>
      <c r="L35" s="5"/>
      <c r="M35" s="5"/>
      <c r="N35" s="5"/>
      <c r="O35" s="5"/>
      <c r="P35" s="5"/>
      <c r="Q35" s="5"/>
      <c r="R35" s="4"/>
      <c r="U35" s="10"/>
    </row>
    <row r="36" spans="1:21" x14ac:dyDescent="0.3">
      <c r="D36" s="2"/>
      <c r="H36" s="5"/>
      <c r="I36" s="5"/>
      <c r="J36" s="5"/>
      <c r="K36" s="5"/>
      <c r="L36" s="5"/>
      <c r="M36" s="5"/>
      <c r="N36" s="5"/>
      <c r="O36" s="5"/>
      <c r="P36" s="5"/>
      <c r="Q36" s="5"/>
      <c r="R36" s="4"/>
      <c r="U36" s="10"/>
    </row>
    <row r="37" spans="1:21" x14ac:dyDescent="0.3">
      <c r="D37" s="3"/>
      <c r="H37" s="5"/>
      <c r="I37" s="5"/>
      <c r="J37" s="5"/>
      <c r="K37" s="5"/>
      <c r="L37" s="5"/>
      <c r="M37" s="5"/>
      <c r="N37" s="5"/>
      <c r="O37" s="5"/>
      <c r="P37" s="5"/>
      <c r="Q37" s="5"/>
      <c r="R37" s="4"/>
      <c r="U37" s="10"/>
    </row>
    <row r="38" spans="1:21" x14ac:dyDescent="0.3">
      <c r="D38" s="2"/>
      <c r="H38" s="5"/>
      <c r="I38" s="5"/>
      <c r="J38" s="5"/>
      <c r="K38" s="5"/>
      <c r="L38" s="5"/>
      <c r="M38" s="5"/>
      <c r="N38" s="5"/>
      <c r="O38" s="5"/>
      <c r="P38" s="5"/>
      <c r="Q38" s="5"/>
      <c r="R38" s="4"/>
      <c r="U38" s="10"/>
    </row>
    <row r="39" spans="1:21" x14ac:dyDescent="0.3">
      <c r="D39" s="3"/>
      <c r="H39" s="5"/>
      <c r="I39" s="5"/>
      <c r="J39" s="5"/>
      <c r="K39" s="5"/>
      <c r="L39" s="5"/>
      <c r="M39" s="5"/>
      <c r="N39" s="5"/>
      <c r="O39" s="5"/>
      <c r="P39" s="5"/>
      <c r="Q39" s="5"/>
      <c r="R39" s="4"/>
      <c r="U39" s="10"/>
    </row>
    <row r="40" spans="1:21" x14ac:dyDescent="0.3">
      <c r="D40" s="2"/>
      <c r="H40" s="5"/>
      <c r="I40" s="5"/>
      <c r="J40" s="5"/>
      <c r="K40" s="5"/>
      <c r="L40" s="5"/>
      <c r="M40" s="5"/>
      <c r="N40" s="5"/>
      <c r="O40" s="5"/>
      <c r="P40" s="5"/>
      <c r="Q40" s="5"/>
      <c r="R40" s="4"/>
      <c r="U40" s="10"/>
    </row>
    <row r="41" spans="1:21" x14ac:dyDescent="0.3">
      <c r="H41" s="5"/>
      <c r="I41" s="5"/>
      <c r="J41" s="5"/>
      <c r="K41" s="5"/>
      <c r="L41" s="5"/>
      <c r="M41" s="5"/>
      <c r="N41" s="5"/>
      <c r="O41" s="5"/>
      <c r="P41" s="5"/>
      <c r="Q41" s="5"/>
      <c r="R41" s="4"/>
      <c r="U41" s="10"/>
    </row>
    <row r="42" spans="1:21" x14ac:dyDescent="0.3">
      <c r="H42" s="5"/>
      <c r="I42" s="5"/>
      <c r="J42" s="5"/>
      <c r="K42" s="5"/>
      <c r="L42" s="5"/>
      <c r="M42" s="5"/>
      <c r="N42" s="5"/>
      <c r="O42" s="5"/>
      <c r="P42" s="5"/>
      <c r="Q42" s="5"/>
      <c r="R42" s="4"/>
      <c r="U42" s="10"/>
    </row>
    <row r="43" spans="1:21" x14ac:dyDescent="0.3">
      <c r="H43" s="5"/>
      <c r="I43" s="5"/>
      <c r="J43" s="5"/>
      <c r="K43" s="5"/>
      <c r="L43" s="5"/>
      <c r="M43" s="5"/>
      <c r="N43" s="5"/>
      <c r="O43" s="5"/>
      <c r="P43" s="5"/>
      <c r="Q43" s="5"/>
      <c r="R43" s="4"/>
      <c r="U43" s="9"/>
    </row>
    <row r="44" spans="1:21" x14ac:dyDescent="0.3">
      <c r="H44" s="5"/>
      <c r="I44" s="5"/>
      <c r="J44" s="5"/>
      <c r="K44" s="5"/>
      <c r="L44" s="5"/>
      <c r="M44" s="5"/>
      <c r="N44" s="5"/>
      <c r="O44" s="5"/>
      <c r="P44" s="5"/>
      <c r="Q44" s="5"/>
      <c r="R44" s="4"/>
      <c r="U44" s="9"/>
    </row>
    <row r="45" spans="1:21" x14ac:dyDescent="0.3">
      <c r="A45" s="5"/>
      <c r="B45" s="5"/>
      <c r="C45" s="5"/>
      <c r="D45" s="5"/>
      <c r="E45" s="5"/>
      <c r="F45" s="5"/>
      <c r="G45" s="5"/>
      <c r="H45" s="5"/>
      <c r="I45" s="5"/>
      <c r="J45" s="5"/>
      <c r="K45" s="5"/>
      <c r="L45" s="5"/>
      <c r="M45" s="5"/>
      <c r="N45" s="5"/>
      <c r="O45" s="5"/>
      <c r="P45" s="5"/>
      <c r="Q45" s="5"/>
      <c r="R45" s="4"/>
      <c r="U45" s="9"/>
    </row>
    <row r="46" spans="1:21" x14ac:dyDescent="0.3">
      <c r="A46" s="5"/>
      <c r="B46" s="5"/>
      <c r="C46" s="5"/>
      <c r="D46" s="5"/>
      <c r="E46" s="5"/>
      <c r="F46" s="5"/>
      <c r="G46" s="5"/>
      <c r="H46" s="5"/>
      <c r="I46" s="5"/>
      <c r="J46" s="5"/>
      <c r="K46" s="5"/>
      <c r="L46" s="5"/>
      <c r="M46" s="5"/>
      <c r="N46" s="5"/>
      <c r="O46" s="5"/>
      <c r="P46" s="5"/>
      <c r="Q46" s="5"/>
      <c r="R46" s="4"/>
      <c r="U46" s="9"/>
    </row>
    <row r="47" spans="1:21" x14ac:dyDescent="0.3">
      <c r="A47" s="5"/>
      <c r="B47" s="5"/>
      <c r="C47" s="5"/>
      <c r="D47" s="5"/>
      <c r="E47" s="5"/>
      <c r="F47" s="5"/>
      <c r="G47" s="5"/>
      <c r="H47" s="5"/>
      <c r="I47" s="5"/>
      <c r="J47" s="5"/>
      <c r="K47" s="5"/>
      <c r="L47" s="5"/>
      <c r="M47" s="5"/>
      <c r="N47" s="5"/>
      <c r="O47" s="5"/>
      <c r="P47" s="5"/>
      <c r="Q47" s="5"/>
      <c r="R47" s="4"/>
      <c r="U47" s="9"/>
    </row>
    <row r="48" spans="1:21" x14ac:dyDescent="0.3">
      <c r="A48" s="5"/>
      <c r="B48" s="5"/>
      <c r="C48" s="5"/>
      <c r="D48" s="5"/>
      <c r="E48" s="5"/>
      <c r="F48" s="5"/>
      <c r="G48" s="5"/>
      <c r="H48" s="5"/>
      <c r="I48" s="5"/>
      <c r="J48" s="5"/>
      <c r="K48" s="5"/>
      <c r="L48" s="5"/>
      <c r="M48" s="5"/>
      <c r="N48" s="5"/>
      <c r="O48" s="5"/>
      <c r="P48" s="5"/>
      <c r="Q48" s="5"/>
      <c r="R48" s="4"/>
      <c r="U48" s="9"/>
    </row>
    <row r="49" spans="1:21" x14ac:dyDescent="0.3">
      <c r="A49" s="5"/>
      <c r="B49" s="5"/>
      <c r="C49" s="5"/>
      <c r="D49" s="5"/>
      <c r="E49" s="5"/>
      <c r="F49" s="5"/>
      <c r="G49" s="5"/>
      <c r="H49" s="5"/>
      <c r="I49" s="5"/>
      <c r="J49" s="5"/>
      <c r="K49" s="5"/>
      <c r="L49" s="5"/>
      <c r="M49" s="5"/>
      <c r="N49" s="5"/>
      <c r="O49" s="5"/>
      <c r="P49" s="5"/>
      <c r="Q49" s="5"/>
      <c r="R49" s="4"/>
      <c r="U49" s="10"/>
    </row>
    <row r="50" spans="1:21" x14ac:dyDescent="0.3">
      <c r="A50" s="5"/>
      <c r="B50" s="5"/>
      <c r="C50" s="5"/>
      <c r="D50" s="5"/>
      <c r="E50" s="5"/>
      <c r="F50" s="5"/>
      <c r="G50" s="5"/>
      <c r="H50" s="5"/>
      <c r="I50" s="5"/>
      <c r="J50" s="5"/>
      <c r="K50" s="5"/>
      <c r="L50" s="5"/>
      <c r="M50" s="5"/>
      <c r="N50" s="5"/>
      <c r="O50" s="5"/>
      <c r="P50" s="5"/>
      <c r="Q50" s="5"/>
      <c r="R50" s="4"/>
      <c r="U50" s="10"/>
    </row>
    <row r="51" spans="1:21" x14ac:dyDescent="0.3">
      <c r="A51" s="5"/>
      <c r="B51" s="5"/>
      <c r="C51" s="5"/>
      <c r="D51" s="5"/>
      <c r="E51" s="5"/>
      <c r="F51" s="5"/>
      <c r="G51" s="5"/>
      <c r="H51" s="5"/>
      <c r="I51" s="5"/>
      <c r="J51" s="5"/>
      <c r="K51" s="5"/>
      <c r="L51" s="5"/>
      <c r="M51" s="5"/>
      <c r="N51" s="5"/>
      <c r="O51" s="5"/>
      <c r="P51" s="5"/>
      <c r="Q51" s="5"/>
      <c r="R51" s="2"/>
      <c r="U51" s="10"/>
    </row>
    <row r="52" spans="1:21" x14ac:dyDescent="0.3">
      <c r="A52" s="5"/>
      <c r="B52" s="5"/>
      <c r="C52" s="5"/>
      <c r="D52" s="5"/>
      <c r="E52" s="5"/>
      <c r="F52" s="5"/>
      <c r="G52" s="5"/>
      <c r="H52" s="5"/>
      <c r="I52" s="5"/>
      <c r="J52" s="5"/>
      <c r="K52" s="5"/>
      <c r="L52" s="5"/>
      <c r="M52" s="5"/>
      <c r="N52" s="5"/>
      <c r="O52" s="5"/>
      <c r="P52" s="5"/>
      <c r="Q52" s="5"/>
      <c r="R52" s="4"/>
      <c r="U52" s="10"/>
    </row>
    <row r="53" spans="1:21" x14ac:dyDescent="0.3">
      <c r="A53" s="5"/>
      <c r="B53" s="5"/>
      <c r="C53" s="5"/>
      <c r="D53" s="5"/>
      <c r="E53" s="5"/>
      <c r="F53" s="5"/>
      <c r="G53" s="5"/>
      <c r="H53" s="5"/>
      <c r="I53" s="5"/>
      <c r="J53" s="5"/>
      <c r="K53" s="5"/>
      <c r="L53" s="5"/>
      <c r="M53" s="5"/>
      <c r="N53" s="5"/>
      <c r="O53" s="5"/>
      <c r="P53" s="5"/>
      <c r="Q53" s="5"/>
      <c r="R53" s="2"/>
      <c r="U53" s="10"/>
    </row>
    <row r="54" spans="1:21" x14ac:dyDescent="0.3">
      <c r="A54" s="5"/>
      <c r="B54" s="5"/>
      <c r="C54" s="5"/>
      <c r="D54" s="5"/>
      <c r="E54" s="5"/>
      <c r="F54" s="5"/>
      <c r="G54" s="5"/>
      <c r="H54" s="5"/>
      <c r="I54" s="5"/>
      <c r="J54" s="5"/>
      <c r="K54" s="5"/>
      <c r="L54" s="5"/>
      <c r="M54" s="5"/>
      <c r="N54" s="5"/>
      <c r="O54" s="5"/>
      <c r="P54" s="5"/>
      <c r="Q54" s="5"/>
      <c r="R54" s="2"/>
      <c r="U54" s="10"/>
    </row>
    <row r="55" spans="1:21" x14ac:dyDescent="0.3">
      <c r="A55" s="5"/>
      <c r="B55" s="5"/>
      <c r="C55" s="5"/>
      <c r="D55" s="5"/>
      <c r="E55" s="5"/>
      <c r="F55" s="5"/>
      <c r="G55" s="5"/>
      <c r="H55" s="5"/>
      <c r="I55" s="5"/>
      <c r="J55" s="5"/>
      <c r="K55" s="5"/>
      <c r="L55" s="5"/>
      <c r="M55" s="5"/>
      <c r="N55" s="5"/>
      <c r="O55" s="5"/>
      <c r="P55" s="5"/>
      <c r="Q55" s="5"/>
      <c r="R55" s="2"/>
      <c r="U55" s="10"/>
    </row>
    <row r="56" spans="1:21" x14ac:dyDescent="0.3">
      <c r="A56" s="5"/>
      <c r="B56" s="5"/>
      <c r="C56" s="5"/>
      <c r="D56" s="5"/>
      <c r="E56" s="5"/>
      <c r="F56" s="5"/>
      <c r="G56" s="5"/>
      <c r="H56" s="5"/>
      <c r="I56" s="5"/>
      <c r="J56" s="5"/>
      <c r="K56" s="5"/>
      <c r="L56" s="5"/>
      <c r="M56" s="5"/>
      <c r="N56" s="5"/>
      <c r="O56" s="5"/>
      <c r="P56" s="5"/>
      <c r="Q56" s="5"/>
      <c r="R56" s="2"/>
      <c r="U56" s="10"/>
    </row>
    <row r="57" spans="1:21" x14ac:dyDescent="0.3">
      <c r="A57" s="5"/>
      <c r="B57" s="5"/>
      <c r="C57" s="5"/>
      <c r="D57" s="5"/>
      <c r="E57" s="5"/>
      <c r="F57" s="5"/>
      <c r="G57" s="5"/>
      <c r="H57" s="5"/>
      <c r="I57" s="5"/>
      <c r="J57" s="5"/>
      <c r="K57" s="5"/>
      <c r="L57" s="5"/>
      <c r="M57" s="5"/>
      <c r="N57" s="5"/>
      <c r="O57" s="5"/>
      <c r="P57" s="5"/>
      <c r="Q57" s="5"/>
      <c r="R57" s="4"/>
      <c r="U57" s="10"/>
    </row>
    <row r="58" spans="1:21" x14ac:dyDescent="0.3">
      <c r="A58" s="5"/>
      <c r="B58" s="5"/>
      <c r="C58" s="5"/>
      <c r="D58" s="5"/>
      <c r="E58" s="5"/>
      <c r="F58" s="5"/>
      <c r="G58" s="5"/>
      <c r="H58" s="5"/>
      <c r="I58" s="5"/>
      <c r="J58" s="5"/>
      <c r="K58" s="5"/>
      <c r="L58" s="5"/>
      <c r="M58" s="5"/>
      <c r="N58" s="5"/>
      <c r="O58" s="5"/>
      <c r="P58" s="5"/>
      <c r="Q58" s="5"/>
      <c r="R58" s="4"/>
      <c r="U58" s="10"/>
    </row>
    <row r="59" spans="1:21" x14ac:dyDescent="0.3">
      <c r="A59" s="5"/>
      <c r="B59" s="5"/>
      <c r="C59" s="5"/>
      <c r="D59" s="5"/>
      <c r="E59" s="5"/>
      <c r="F59" s="5"/>
      <c r="G59" s="5"/>
      <c r="H59" s="5"/>
      <c r="I59" s="5"/>
      <c r="J59" s="5"/>
      <c r="K59" s="5"/>
      <c r="L59" s="5"/>
      <c r="M59" s="5"/>
      <c r="N59" s="5"/>
      <c r="O59" s="5"/>
      <c r="P59" s="5"/>
      <c r="Q59" s="5"/>
      <c r="R59" s="4"/>
      <c r="U59" s="10"/>
    </row>
    <row r="60" spans="1:21" x14ac:dyDescent="0.3">
      <c r="A60" s="5"/>
      <c r="B60" s="5"/>
      <c r="C60" s="5"/>
      <c r="D60" s="5"/>
      <c r="E60" s="5"/>
      <c r="F60" s="5"/>
      <c r="G60" s="5"/>
      <c r="H60" s="5"/>
      <c r="I60" s="5"/>
      <c r="J60" s="5"/>
      <c r="K60" s="5"/>
      <c r="L60" s="5"/>
      <c r="M60" s="5"/>
      <c r="N60" s="5"/>
      <c r="O60" s="5"/>
      <c r="P60" s="5"/>
      <c r="Q60" s="5"/>
      <c r="R60" s="4"/>
      <c r="U60" s="10"/>
    </row>
    <row r="61" spans="1:21" x14ac:dyDescent="0.3">
      <c r="A61" s="5"/>
      <c r="B61" s="5"/>
      <c r="C61" s="5"/>
      <c r="D61" s="5"/>
      <c r="E61" s="5"/>
      <c r="F61" s="5"/>
      <c r="G61" s="5"/>
      <c r="H61" s="5"/>
      <c r="I61" s="5"/>
      <c r="J61" s="5"/>
      <c r="K61" s="5"/>
      <c r="L61" s="5"/>
      <c r="M61" s="5"/>
      <c r="N61" s="5"/>
      <c r="O61" s="5"/>
      <c r="P61" s="5"/>
      <c r="Q61" s="5"/>
      <c r="R61" s="4"/>
      <c r="U61" s="10"/>
    </row>
    <row r="62" spans="1:21" x14ac:dyDescent="0.3">
      <c r="A62" s="5"/>
      <c r="B62" s="5"/>
      <c r="C62" s="5"/>
      <c r="D62" s="5"/>
      <c r="E62" s="5"/>
      <c r="F62" s="5"/>
      <c r="G62" s="5"/>
      <c r="H62" s="5"/>
      <c r="I62" s="5"/>
      <c r="J62" s="5"/>
      <c r="K62" s="5"/>
      <c r="L62" s="5"/>
      <c r="M62" s="5"/>
      <c r="N62" s="5"/>
      <c r="O62" s="5"/>
      <c r="P62" s="5"/>
      <c r="Q62" s="5"/>
      <c r="R62" s="4"/>
      <c r="U62" s="10"/>
    </row>
    <row r="63" spans="1:21" x14ac:dyDescent="0.3">
      <c r="A63" s="5"/>
      <c r="B63" s="5"/>
      <c r="C63" s="5"/>
      <c r="D63" s="5"/>
      <c r="E63" s="5"/>
      <c r="F63" s="5"/>
      <c r="G63" s="5"/>
      <c r="H63" s="5"/>
      <c r="I63" s="5"/>
      <c r="J63" s="5"/>
      <c r="K63" s="5"/>
      <c r="L63" s="5"/>
      <c r="M63" s="5"/>
      <c r="N63" s="5"/>
      <c r="O63" s="5"/>
      <c r="P63" s="5"/>
      <c r="Q63" s="5"/>
      <c r="R63" s="4"/>
      <c r="U63" s="10"/>
    </row>
    <row r="64" spans="1:21" x14ac:dyDescent="0.3">
      <c r="A64" s="5"/>
      <c r="B64" s="5"/>
      <c r="C64" s="5"/>
      <c r="D64" s="5"/>
      <c r="E64" s="5"/>
      <c r="F64" s="5"/>
      <c r="G64" s="5"/>
      <c r="H64" s="5"/>
      <c r="I64" s="5"/>
      <c r="J64" s="5"/>
      <c r="K64" s="5"/>
      <c r="L64" s="5"/>
      <c r="M64" s="5"/>
      <c r="N64" s="5"/>
      <c r="O64" s="5"/>
      <c r="P64" s="5"/>
      <c r="Q64" s="5"/>
      <c r="R64" s="4"/>
      <c r="U64" s="10"/>
    </row>
    <row r="65" spans="1:23" x14ac:dyDescent="0.3">
      <c r="A65" s="5"/>
      <c r="B65" s="5"/>
      <c r="C65" s="5"/>
      <c r="D65" s="5"/>
      <c r="E65" s="5"/>
      <c r="F65" s="5"/>
      <c r="G65" s="5"/>
      <c r="H65" s="5"/>
      <c r="I65" s="5"/>
      <c r="J65" s="5"/>
      <c r="K65" s="5"/>
      <c r="L65" s="5"/>
      <c r="M65" s="5"/>
      <c r="N65" s="5"/>
      <c r="O65" s="5"/>
      <c r="P65" s="5"/>
      <c r="Q65" s="5"/>
      <c r="R65" s="4"/>
      <c r="U65" s="10"/>
    </row>
    <row r="66" spans="1:23" x14ac:dyDescent="0.3">
      <c r="A66" s="5"/>
      <c r="B66" s="5"/>
      <c r="C66" s="5"/>
      <c r="D66" s="5"/>
      <c r="E66" s="5"/>
      <c r="F66" s="5"/>
      <c r="G66" s="5"/>
      <c r="H66" s="5"/>
      <c r="I66" s="5"/>
      <c r="J66" s="5"/>
      <c r="K66" s="5"/>
      <c r="L66" s="5"/>
      <c r="M66" s="5"/>
      <c r="N66" s="5"/>
      <c r="O66" s="5"/>
      <c r="P66" s="5"/>
      <c r="Q66" s="5"/>
      <c r="R66" s="4"/>
      <c r="U66" s="10"/>
    </row>
    <row r="67" spans="1:23" x14ac:dyDescent="0.3">
      <c r="A67" s="5"/>
      <c r="B67" s="5"/>
      <c r="C67" s="5"/>
      <c r="D67" s="5"/>
      <c r="E67" s="5"/>
      <c r="F67" s="5"/>
      <c r="G67" s="5"/>
      <c r="H67" s="5"/>
      <c r="I67" s="5"/>
      <c r="J67" s="5"/>
      <c r="K67" s="5"/>
      <c r="L67" s="5"/>
      <c r="M67" s="5"/>
      <c r="N67" s="5"/>
      <c r="O67" s="5"/>
      <c r="P67" s="5"/>
      <c r="Q67" s="5"/>
      <c r="R67" s="4"/>
      <c r="U67" s="10"/>
    </row>
    <row r="68" spans="1:23" x14ac:dyDescent="0.3">
      <c r="A68" s="5"/>
      <c r="B68" s="5"/>
      <c r="C68" s="5"/>
      <c r="D68" s="5"/>
      <c r="E68" s="5"/>
      <c r="F68" s="5"/>
      <c r="G68" s="5"/>
      <c r="H68" s="5"/>
      <c r="I68" s="5"/>
      <c r="J68" s="5"/>
      <c r="K68" s="5"/>
      <c r="L68" s="5"/>
      <c r="M68" s="5"/>
      <c r="N68" s="5"/>
      <c r="O68" s="5"/>
      <c r="P68" s="5"/>
      <c r="Q68" s="5"/>
      <c r="R68" s="4"/>
      <c r="U68" s="10"/>
    </row>
    <row r="69" spans="1:23" x14ac:dyDescent="0.3">
      <c r="A69" s="5"/>
      <c r="B69" s="5"/>
      <c r="C69" s="5"/>
      <c r="D69" s="5"/>
      <c r="E69" s="5"/>
      <c r="F69" s="5"/>
      <c r="G69" s="5"/>
      <c r="H69" s="5"/>
      <c r="I69" s="5"/>
      <c r="J69" s="5"/>
      <c r="K69" s="5"/>
      <c r="L69" s="5"/>
      <c r="M69" s="5"/>
      <c r="N69" s="5"/>
      <c r="O69" s="5"/>
      <c r="P69" s="5"/>
      <c r="Q69" s="5"/>
      <c r="R69" s="2"/>
      <c r="U69" s="10"/>
    </row>
    <row r="70" spans="1:23" x14ac:dyDescent="0.3">
      <c r="A70" s="5"/>
      <c r="B70" s="5"/>
      <c r="C70" s="5"/>
      <c r="D70" s="5"/>
      <c r="E70" s="5"/>
      <c r="F70" s="5"/>
      <c r="G70" s="5"/>
      <c r="H70" s="5"/>
      <c r="I70" s="5"/>
      <c r="J70" s="5"/>
      <c r="K70" s="5"/>
      <c r="L70" s="5"/>
      <c r="M70" s="5"/>
      <c r="N70" s="5"/>
      <c r="O70" s="5"/>
      <c r="P70" s="5"/>
      <c r="Q70" s="5"/>
      <c r="R70" s="2"/>
      <c r="U70" s="10"/>
      <c r="W70" s="8"/>
    </row>
    <row r="71" spans="1:23" x14ac:dyDescent="0.3">
      <c r="A71" s="5"/>
      <c r="B71" s="5"/>
      <c r="C71" s="5"/>
      <c r="D71" s="5"/>
      <c r="E71" s="5"/>
      <c r="F71" s="5"/>
      <c r="G71" s="5"/>
      <c r="H71" s="5"/>
      <c r="I71" s="5"/>
      <c r="J71" s="5"/>
      <c r="K71" s="5"/>
      <c r="L71" s="5"/>
      <c r="M71" s="5"/>
      <c r="N71" s="5"/>
      <c r="O71" s="5"/>
      <c r="P71" s="5"/>
      <c r="Q71" s="5"/>
      <c r="R71" s="2"/>
      <c r="U71" s="10"/>
      <c r="W71" s="8"/>
    </row>
    <row r="72" spans="1:23" x14ac:dyDescent="0.3">
      <c r="A72" s="5"/>
      <c r="B72" s="5"/>
      <c r="C72" s="5"/>
      <c r="D72" s="5"/>
      <c r="E72" s="5"/>
      <c r="F72" s="5"/>
      <c r="G72" s="5"/>
      <c r="H72" s="5"/>
      <c r="I72" s="5"/>
      <c r="J72" s="5"/>
      <c r="K72" s="5"/>
      <c r="L72" s="5"/>
      <c r="M72" s="5"/>
      <c r="N72" s="5"/>
      <c r="O72" s="5"/>
      <c r="P72" s="5"/>
      <c r="Q72" s="5"/>
      <c r="R72" s="2"/>
      <c r="U72" s="10"/>
      <c r="W72" s="8"/>
    </row>
    <row r="73" spans="1:23" x14ac:dyDescent="0.3">
      <c r="A73" s="5"/>
      <c r="B73" s="5"/>
      <c r="C73" s="5"/>
      <c r="D73" s="5"/>
      <c r="E73" s="5"/>
      <c r="F73" s="5"/>
      <c r="G73" s="5"/>
      <c r="H73" s="5"/>
      <c r="I73" s="5"/>
      <c r="J73" s="5"/>
      <c r="K73" s="5"/>
      <c r="L73" s="5"/>
      <c r="M73" s="5"/>
      <c r="N73" s="5"/>
      <c r="O73" s="5"/>
      <c r="P73" s="5"/>
      <c r="Q73" s="5"/>
      <c r="R73" s="2"/>
      <c r="U73" s="10"/>
      <c r="W73" s="8"/>
    </row>
    <row r="74" spans="1:23" x14ac:dyDescent="0.3">
      <c r="A74" s="5"/>
      <c r="B74" s="5"/>
      <c r="C74" s="5"/>
      <c r="D74" s="5"/>
      <c r="E74" s="5"/>
      <c r="F74" s="5"/>
      <c r="G74" s="5"/>
      <c r="H74" s="5"/>
      <c r="I74" s="5"/>
      <c r="J74" s="5"/>
      <c r="K74" s="5"/>
      <c r="L74" s="5"/>
      <c r="M74" s="5"/>
      <c r="N74" s="5"/>
      <c r="O74" s="5"/>
      <c r="P74" s="5"/>
      <c r="Q74" s="5"/>
      <c r="R74" s="2"/>
      <c r="U74" s="10"/>
      <c r="W74" s="8"/>
    </row>
    <row r="75" spans="1:23" x14ac:dyDescent="0.3">
      <c r="A75" s="5"/>
      <c r="B75" s="5"/>
      <c r="C75" s="5"/>
      <c r="D75" s="5"/>
      <c r="E75" s="5"/>
      <c r="F75" s="5"/>
      <c r="G75" s="5"/>
      <c r="H75" s="5"/>
      <c r="I75" s="5"/>
      <c r="J75" s="5"/>
      <c r="K75" s="5"/>
      <c r="L75" s="5"/>
      <c r="M75" s="5"/>
      <c r="N75" s="5"/>
      <c r="O75" s="5"/>
      <c r="P75" s="5"/>
      <c r="Q75" s="5"/>
      <c r="R75" s="4"/>
      <c r="U75" s="10"/>
      <c r="W75" s="8"/>
    </row>
    <row r="76" spans="1:23" x14ac:dyDescent="0.3">
      <c r="A76" s="5"/>
      <c r="B76" s="5"/>
      <c r="C76" s="5"/>
      <c r="D76" s="5"/>
      <c r="E76" s="5"/>
      <c r="F76" s="5"/>
      <c r="G76" s="5"/>
      <c r="H76" s="5"/>
      <c r="I76" s="5"/>
      <c r="J76" s="5"/>
      <c r="K76" s="5"/>
      <c r="L76" s="5"/>
      <c r="M76" s="5"/>
      <c r="N76" s="5"/>
      <c r="O76" s="5"/>
      <c r="P76" s="5"/>
      <c r="Q76" s="5"/>
      <c r="R76" s="4"/>
      <c r="U76" s="10"/>
      <c r="W76" s="8"/>
    </row>
    <row r="77" spans="1:23" x14ac:dyDescent="0.3">
      <c r="A77" s="5"/>
      <c r="B77" s="5"/>
      <c r="C77" s="5"/>
      <c r="D77" s="5"/>
      <c r="E77" s="5"/>
      <c r="F77" s="5"/>
      <c r="G77" s="5"/>
      <c r="H77" s="5"/>
      <c r="I77" s="5"/>
      <c r="J77" s="5"/>
      <c r="K77" s="5"/>
      <c r="L77" s="5"/>
      <c r="M77" s="5"/>
      <c r="N77" s="5"/>
      <c r="O77" s="5"/>
      <c r="P77" s="5"/>
      <c r="Q77" s="5"/>
      <c r="R77" s="4"/>
      <c r="U77" s="10"/>
      <c r="W77" s="8"/>
    </row>
    <row r="78" spans="1:23" x14ac:dyDescent="0.3">
      <c r="A78" s="5"/>
      <c r="B78" s="5"/>
      <c r="C78" s="5"/>
      <c r="D78" s="5"/>
      <c r="E78" s="5"/>
      <c r="F78" s="5"/>
      <c r="G78" s="5"/>
      <c r="H78" s="5"/>
      <c r="I78" s="5"/>
      <c r="J78" s="5"/>
      <c r="K78" s="5"/>
      <c r="L78" s="5"/>
      <c r="M78" s="5"/>
      <c r="N78" s="5"/>
      <c r="O78" s="5"/>
      <c r="P78" s="5"/>
      <c r="Q78" s="5"/>
      <c r="R78" s="4"/>
      <c r="U78" s="10"/>
      <c r="W78" s="8"/>
    </row>
    <row r="79" spans="1:23" x14ac:dyDescent="0.3">
      <c r="A79" s="5"/>
      <c r="B79" s="5"/>
      <c r="C79" s="5"/>
      <c r="D79" s="5"/>
      <c r="E79" s="5"/>
      <c r="F79" s="5"/>
      <c r="G79" s="5"/>
      <c r="H79" s="5"/>
      <c r="I79" s="5"/>
      <c r="J79" s="5"/>
      <c r="K79" s="5"/>
      <c r="L79" s="5"/>
      <c r="M79" s="5"/>
      <c r="N79" s="5"/>
      <c r="O79" s="5"/>
      <c r="P79" s="5"/>
      <c r="Q79" s="5"/>
      <c r="R79" s="4"/>
      <c r="U79" s="10"/>
      <c r="W79" s="8"/>
    </row>
    <row r="80" spans="1:23" x14ac:dyDescent="0.3">
      <c r="A80" s="5"/>
      <c r="B80" s="5"/>
      <c r="C80" s="5"/>
      <c r="D80" s="5"/>
      <c r="E80" s="5"/>
      <c r="F80" s="5"/>
      <c r="G80" s="5"/>
      <c r="H80" s="5"/>
      <c r="I80" s="5"/>
      <c r="J80" s="5"/>
      <c r="K80" s="5"/>
      <c r="L80" s="5"/>
      <c r="M80" s="5"/>
      <c r="N80" s="5"/>
      <c r="O80" s="5"/>
      <c r="P80" s="5"/>
      <c r="Q80" s="5"/>
      <c r="R80" s="4"/>
      <c r="U80" s="10"/>
      <c r="W80" s="8"/>
    </row>
    <row r="81" spans="1:23" x14ac:dyDescent="0.3">
      <c r="A81" s="5"/>
      <c r="B81" s="5"/>
      <c r="C81" s="5"/>
      <c r="D81" s="5"/>
      <c r="E81" s="5"/>
      <c r="F81" s="5"/>
      <c r="G81" s="5"/>
      <c r="H81" s="5"/>
      <c r="I81" s="5"/>
      <c r="J81" s="5"/>
      <c r="K81" s="5"/>
      <c r="L81" s="5"/>
      <c r="M81" s="5"/>
      <c r="N81" s="5"/>
      <c r="O81" s="5"/>
      <c r="P81" s="5"/>
      <c r="Q81" s="5"/>
      <c r="R81" s="4"/>
      <c r="U81" s="10"/>
      <c r="W81" s="8"/>
    </row>
    <row r="82" spans="1:23" x14ac:dyDescent="0.3">
      <c r="A82" s="5"/>
      <c r="B82" s="5"/>
      <c r="C82" s="5"/>
      <c r="D82" s="5"/>
      <c r="E82" s="5"/>
      <c r="F82" s="5"/>
      <c r="G82" s="5"/>
      <c r="H82" s="5"/>
      <c r="I82" s="5"/>
      <c r="J82" s="5"/>
      <c r="K82" s="5"/>
      <c r="L82" s="5"/>
      <c r="M82" s="5"/>
      <c r="N82" s="5"/>
      <c r="O82" s="5"/>
      <c r="P82" s="5"/>
      <c r="Q82" s="5"/>
      <c r="R82" s="4"/>
      <c r="U82" s="10"/>
      <c r="W82" s="8"/>
    </row>
    <row r="83" spans="1:23" x14ac:dyDescent="0.3">
      <c r="A83" s="5"/>
      <c r="B83" s="5"/>
      <c r="C83" s="5"/>
      <c r="D83" s="5"/>
      <c r="E83" s="5"/>
      <c r="F83" s="5"/>
      <c r="G83" s="5"/>
      <c r="H83" s="5"/>
      <c r="I83" s="5"/>
      <c r="J83" s="5"/>
      <c r="K83" s="5"/>
      <c r="L83" s="5"/>
      <c r="M83" s="5"/>
      <c r="N83" s="5"/>
      <c r="O83" s="5"/>
      <c r="P83" s="5"/>
      <c r="Q83" s="5"/>
      <c r="W83" s="8"/>
    </row>
    <row r="84" spans="1:23" x14ac:dyDescent="0.3">
      <c r="A84" s="5"/>
      <c r="B84" s="5"/>
      <c r="C84" s="5"/>
      <c r="D84" s="5"/>
      <c r="E84" s="5"/>
      <c r="F84" s="5"/>
      <c r="G84" s="5"/>
      <c r="H84" s="5"/>
      <c r="I84" s="5"/>
      <c r="J84" s="5"/>
      <c r="K84" s="5"/>
      <c r="L84" s="5"/>
      <c r="M84" s="5"/>
      <c r="N84" s="5"/>
      <c r="O84" s="5"/>
      <c r="P84" s="5"/>
      <c r="Q84" s="5"/>
      <c r="W84" s="8"/>
    </row>
    <row r="85" spans="1:23" x14ac:dyDescent="0.3">
      <c r="A85" s="5"/>
      <c r="B85" s="5"/>
      <c r="C85" s="5"/>
      <c r="D85" s="5"/>
      <c r="E85" s="5"/>
      <c r="F85" s="5"/>
      <c r="G85" s="5"/>
      <c r="H85" s="5"/>
      <c r="I85" s="5"/>
      <c r="J85" s="5"/>
      <c r="K85" s="5"/>
      <c r="L85" s="5"/>
      <c r="M85" s="5"/>
      <c r="N85" s="5"/>
      <c r="O85" s="5"/>
      <c r="P85" s="5"/>
      <c r="Q85" s="5"/>
      <c r="W85" s="8"/>
    </row>
    <row r="86" spans="1:23" x14ac:dyDescent="0.3">
      <c r="A86" s="5"/>
      <c r="B86" s="5"/>
      <c r="C86" s="5"/>
      <c r="D86" s="5"/>
      <c r="E86" s="5"/>
      <c r="F86" s="5"/>
      <c r="G86" s="5"/>
      <c r="H86" s="5"/>
      <c r="I86" s="5"/>
      <c r="J86" s="5"/>
      <c r="K86" s="5"/>
      <c r="L86" s="5"/>
      <c r="M86" s="5"/>
      <c r="N86" s="5"/>
      <c r="O86" s="5"/>
      <c r="P86" s="5"/>
      <c r="Q86" s="5"/>
      <c r="W86" s="8"/>
    </row>
    <row r="87" spans="1:23" x14ac:dyDescent="0.3">
      <c r="A87" s="5"/>
      <c r="B87" s="5"/>
      <c r="C87" s="5"/>
      <c r="D87" s="5"/>
      <c r="E87" s="5"/>
      <c r="F87" s="5"/>
      <c r="G87" s="5"/>
      <c r="H87" s="5"/>
      <c r="I87" s="5"/>
      <c r="J87" s="5"/>
      <c r="K87" s="5"/>
      <c r="L87" s="5"/>
      <c r="M87" s="5"/>
      <c r="N87" s="5"/>
      <c r="O87" s="5"/>
      <c r="P87" s="5"/>
      <c r="Q87" s="5"/>
      <c r="W87" s="8"/>
    </row>
    <row r="88" spans="1:23" x14ac:dyDescent="0.3">
      <c r="A88" s="5"/>
      <c r="B88" s="5"/>
      <c r="C88" s="5"/>
      <c r="D88" s="5"/>
      <c r="E88" s="5"/>
      <c r="F88" s="5"/>
      <c r="G88" s="5"/>
      <c r="H88" s="5"/>
      <c r="I88" s="5"/>
      <c r="J88" s="5"/>
      <c r="K88" s="5"/>
      <c r="L88" s="5"/>
      <c r="M88" s="5"/>
      <c r="N88" s="5"/>
      <c r="O88" s="5"/>
      <c r="P88" s="5"/>
      <c r="Q88" s="5"/>
      <c r="W88" s="8"/>
    </row>
    <row r="89" spans="1:23" x14ac:dyDescent="0.3">
      <c r="A89" s="5"/>
      <c r="B89" s="5"/>
      <c r="C89" s="5"/>
      <c r="D89" s="5"/>
      <c r="E89" s="5"/>
      <c r="F89" s="5"/>
      <c r="G89" s="5"/>
      <c r="H89" s="5"/>
      <c r="I89" s="5"/>
      <c r="J89" s="5"/>
      <c r="K89" s="5"/>
      <c r="L89" s="5"/>
      <c r="M89" s="5"/>
      <c r="N89" s="5"/>
      <c r="O89" s="5"/>
      <c r="P89" s="5"/>
      <c r="Q89" s="5"/>
      <c r="W89" s="8"/>
    </row>
    <row r="90" spans="1:23" x14ac:dyDescent="0.3">
      <c r="A90" s="5"/>
      <c r="B90" s="5"/>
      <c r="C90" s="5"/>
      <c r="D90" s="5"/>
      <c r="E90" s="5"/>
      <c r="F90" s="5"/>
      <c r="G90" s="5"/>
      <c r="H90" s="5"/>
      <c r="I90" s="5"/>
      <c r="J90" s="5"/>
      <c r="K90" s="5"/>
      <c r="L90" s="5"/>
      <c r="M90" s="5"/>
      <c r="N90" s="5"/>
      <c r="O90" s="5"/>
      <c r="P90" s="5"/>
      <c r="Q90" s="5"/>
      <c r="W90" s="8"/>
    </row>
    <row r="91" spans="1:23" x14ac:dyDescent="0.3">
      <c r="A91" s="5"/>
      <c r="B91" s="5"/>
      <c r="C91" s="5"/>
      <c r="D91" s="5"/>
      <c r="E91" s="5"/>
      <c r="F91" s="5"/>
      <c r="G91" s="5"/>
      <c r="H91" s="5"/>
      <c r="I91" s="5"/>
      <c r="J91" s="5"/>
      <c r="K91" s="5"/>
      <c r="L91" s="5"/>
      <c r="M91" s="5"/>
      <c r="N91" s="5"/>
      <c r="O91" s="5"/>
      <c r="P91" s="5"/>
      <c r="Q91" s="5"/>
      <c r="W91" s="8"/>
    </row>
    <row r="92" spans="1:23" x14ac:dyDescent="0.3">
      <c r="A92" s="5"/>
      <c r="B92" s="5"/>
      <c r="C92" s="5"/>
      <c r="D92" s="5"/>
      <c r="E92" s="5"/>
      <c r="F92" s="5"/>
      <c r="G92" s="5"/>
      <c r="H92" s="5"/>
      <c r="I92" s="5"/>
      <c r="J92" s="5"/>
      <c r="K92" s="5"/>
      <c r="L92" s="5"/>
      <c r="M92" s="5"/>
      <c r="N92" s="5"/>
      <c r="O92" s="5"/>
      <c r="P92" s="5"/>
      <c r="Q92" s="5"/>
      <c r="W92" s="8"/>
    </row>
    <row r="93" spans="1:23" x14ac:dyDescent="0.3">
      <c r="A93" s="5"/>
      <c r="B93" s="5"/>
      <c r="C93" s="5"/>
      <c r="D93" s="5"/>
      <c r="E93" s="5"/>
      <c r="F93" s="5"/>
      <c r="G93" s="5"/>
      <c r="H93" s="5"/>
      <c r="I93" s="5"/>
      <c r="J93" s="5"/>
      <c r="K93" s="5"/>
      <c r="L93" s="5"/>
      <c r="M93" s="5"/>
      <c r="N93" s="5"/>
      <c r="O93" s="5"/>
      <c r="P93" s="5"/>
      <c r="Q93" s="5"/>
      <c r="W93" s="8"/>
    </row>
    <row r="94" spans="1:23" x14ac:dyDescent="0.3">
      <c r="A94" s="5"/>
      <c r="B94" s="5"/>
      <c r="C94" s="5"/>
      <c r="D94" s="5"/>
      <c r="E94" s="5"/>
      <c r="F94" s="5"/>
      <c r="G94" s="5"/>
      <c r="H94" s="5"/>
      <c r="I94" s="5"/>
      <c r="J94" s="5"/>
      <c r="K94" s="5"/>
      <c r="L94" s="5"/>
      <c r="M94" s="5"/>
      <c r="N94" s="5"/>
      <c r="O94" s="5"/>
      <c r="P94" s="5"/>
      <c r="Q94" s="5"/>
    </row>
    <row r="95" spans="1:23" x14ac:dyDescent="0.3">
      <c r="A95" s="5"/>
      <c r="B95" s="5"/>
      <c r="C95" s="5"/>
      <c r="D95" s="5"/>
      <c r="E95" s="5"/>
      <c r="F95" s="5"/>
      <c r="G95" s="5"/>
      <c r="H95" s="5"/>
      <c r="I95" s="5"/>
      <c r="J95" s="5"/>
      <c r="K95" s="5"/>
      <c r="L95" s="5"/>
      <c r="M95" s="5"/>
      <c r="N95" s="5"/>
      <c r="O95" s="5"/>
      <c r="P95" s="5"/>
      <c r="Q95" s="5"/>
    </row>
    <row r="96" spans="1:23" x14ac:dyDescent="0.3">
      <c r="A96" s="5"/>
      <c r="B96" s="5"/>
      <c r="C96" s="5"/>
      <c r="D96" s="5"/>
      <c r="E96" s="5"/>
      <c r="F96" s="5"/>
      <c r="G96" s="5"/>
      <c r="H96" s="5"/>
      <c r="I96" s="5"/>
      <c r="J96" s="5"/>
      <c r="K96" s="5"/>
      <c r="L96" s="5"/>
      <c r="M96" s="5"/>
      <c r="N96" s="5"/>
      <c r="O96" s="5"/>
      <c r="Q96" s="5"/>
    </row>
  </sheetData>
  <sortState ref="Q3:U96">
    <sortCondition ref="Q3:Q96"/>
    <sortCondition ref="R3:R96"/>
  </sortState>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4:D15"/>
  <sheetViews>
    <sheetView workbookViewId="0">
      <selection activeCell="B3" sqref="B3"/>
    </sheetView>
  </sheetViews>
  <sheetFormatPr defaultRowHeight="13.8" x14ac:dyDescent="0.3"/>
  <sheetData>
    <row r="4" spans="2:4" x14ac:dyDescent="0.3">
      <c r="B4" t="s">
        <v>32</v>
      </c>
    </row>
    <row r="6" spans="2:4" x14ac:dyDescent="0.3">
      <c r="B6" t="s">
        <v>70</v>
      </c>
      <c r="C6" t="s">
        <v>122</v>
      </c>
      <c r="D6" t="s">
        <v>138</v>
      </c>
    </row>
    <row r="7" spans="2:4" x14ac:dyDescent="0.3">
      <c r="B7">
        <v>0.3</v>
      </c>
      <c r="C7">
        <v>0.25</v>
      </c>
      <c r="D7">
        <v>4</v>
      </c>
    </row>
    <row r="8" spans="2:4" x14ac:dyDescent="0.3">
      <c r="B8">
        <v>0.4</v>
      </c>
      <c r="C8">
        <v>0.4</v>
      </c>
      <c r="D8">
        <v>3</v>
      </c>
    </row>
    <row r="9" spans="2:4" x14ac:dyDescent="0.3">
      <c r="B9">
        <v>0.4</v>
      </c>
      <c r="C9">
        <v>0.63</v>
      </c>
      <c r="D9">
        <v>3</v>
      </c>
    </row>
    <row r="10" spans="2:4" x14ac:dyDescent="0.3">
      <c r="B10">
        <v>0.66</v>
      </c>
      <c r="C10">
        <v>0.4</v>
      </c>
      <c r="D10">
        <v>2</v>
      </c>
    </row>
    <row r="11" spans="2:4" x14ac:dyDescent="0.3">
      <c r="B11">
        <v>0.66</v>
      </c>
      <c r="C11">
        <v>0.63</v>
      </c>
      <c r="D11">
        <v>2</v>
      </c>
    </row>
    <row r="12" spans="2:4" x14ac:dyDescent="0.3">
      <c r="B12">
        <v>0.66</v>
      </c>
      <c r="C12">
        <v>0.74</v>
      </c>
      <c r="D12">
        <v>2</v>
      </c>
    </row>
    <row r="13" spans="2:4" x14ac:dyDescent="0.3">
      <c r="B13">
        <v>1</v>
      </c>
      <c r="C13">
        <v>0.74</v>
      </c>
      <c r="D13">
        <v>1</v>
      </c>
    </row>
    <row r="14" spans="2:4" x14ac:dyDescent="0.3">
      <c r="B14">
        <v>1</v>
      </c>
      <c r="C14">
        <v>0.87</v>
      </c>
      <c r="D14">
        <v>1</v>
      </c>
    </row>
    <row r="15" spans="2:4" x14ac:dyDescent="0.3">
      <c r="B15">
        <v>1.23</v>
      </c>
      <c r="C15">
        <v>0.87</v>
      </c>
      <c r="D15">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M208"/>
  <sheetViews>
    <sheetView topLeftCell="A173" workbookViewId="0">
      <selection activeCell="G196" sqref="G196"/>
    </sheetView>
  </sheetViews>
  <sheetFormatPr defaultRowHeight="13.8" x14ac:dyDescent="0.3"/>
  <cols>
    <col min="2" max="2" width="22.44140625" customWidth="1"/>
    <col min="3" max="3" width="12.109375" customWidth="1"/>
  </cols>
  <sheetData>
    <row r="2" spans="2:3" x14ac:dyDescent="0.3">
      <c r="B2" t="s">
        <v>159</v>
      </c>
    </row>
    <row r="3" spans="2:3" x14ac:dyDescent="0.3">
      <c r="B3" t="s">
        <v>160</v>
      </c>
    </row>
    <row r="4" spans="2:3" x14ac:dyDescent="0.3">
      <c r="B4" t="s">
        <v>161</v>
      </c>
      <c r="C4" t="s">
        <v>162</v>
      </c>
    </row>
    <row r="5" spans="2:3" x14ac:dyDescent="0.3">
      <c r="B5">
        <v>1</v>
      </c>
      <c r="C5">
        <v>6</v>
      </c>
    </row>
    <row r="6" spans="2:3" x14ac:dyDescent="0.3">
      <c r="B6">
        <v>2</v>
      </c>
      <c r="C6">
        <v>6</v>
      </c>
    </row>
    <row r="7" spans="2:3" x14ac:dyDescent="0.3">
      <c r="B7">
        <v>3</v>
      </c>
      <c r="C7">
        <v>6</v>
      </c>
    </row>
    <row r="8" spans="2:3" x14ac:dyDescent="0.3">
      <c r="B8">
        <v>4</v>
      </c>
      <c r="C8">
        <v>6</v>
      </c>
    </row>
    <row r="9" spans="2:3" x14ac:dyDescent="0.3">
      <c r="B9">
        <v>5</v>
      </c>
      <c r="C9">
        <v>6</v>
      </c>
    </row>
    <row r="10" spans="2:3" x14ac:dyDescent="0.3">
      <c r="B10">
        <v>6</v>
      </c>
      <c r="C10">
        <v>6</v>
      </c>
    </row>
    <row r="11" spans="2:3" x14ac:dyDescent="0.3">
      <c r="B11">
        <v>7</v>
      </c>
      <c r="C11">
        <v>6</v>
      </c>
    </row>
    <row r="12" spans="2:3" x14ac:dyDescent="0.3">
      <c r="B12">
        <v>8</v>
      </c>
      <c r="C12">
        <v>6</v>
      </c>
    </row>
    <row r="13" spans="2:3" x14ac:dyDescent="0.3">
      <c r="B13">
        <v>9</v>
      </c>
      <c r="C13">
        <v>6</v>
      </c>
    </row>
    <row r="14" spans="2:3" x14ac:dyDescent="0.3">
      <c r="B14">
        <v>10</v>
      </c>
      <c r="C14">
        <v>6</v>
      </c>
    </row>
    <row r="15" spans="2:3" x14ac:dyDescent="0.3">
      <c r="B15">
        <v>11</v>
      </c>
      <c r="C15">
        <v>8</v>
      </c>
    </row>
    <row r="16" spans="2:3" x14ac:dyDescent="0.3">
      <c r="B16">
        <v>12</v>
      </c>
      <c r="C16">
        <v>6</v>
      </c>
    </row>
    <row r="17" spans="2:3" x14ac:dyDescent="0.3">
      <c r="B17">
        <v>13</v>
      </c>
      <c r="C17">
        <v>6</v>
      </c>
    </row>
    <row r="18" spans="2:3" x14ac:dyDescent="0.3">
      <c r="B18">
        <v>14</v>
      </c>
      <c r="C18">
        <v>8</v>
      </c>
    </row>
    <row r="19" spans="2:3" x14ac:dyDescent="0.3">
      <c r="B19">
        <v>15</v>
      </c>
      <c r="C19">
        <v>8</v>
      </c>
    </row>
    <row r="20" spans="2:3" x14ac:dyDescent="0.3">
      <c r="B20">
        <v>16</v>
      </c>
      <c r="C20">
        <v>8</v>
      </c>
    </row>
    <row r="22" spans="2:3" x14ac:dyDescent="0.3">
      <c r="B22" t="s">
        <v>163</v>
      </c>
    </row>
    <row r="23" spans="2:3" x14ac:dyDescent="0.3">
      <c r="B23" s="42">
        <v>0.15</v>
      </c>
      <c r="C23" t="s">
        <v>165</v>
      </c>
    </row>
    <row r="40" spans="2:3" x14ac:dyDescent="0.3">
      <c r="B40" t="s">
        <v>164</v>
      </c>
    </row>
    <row r="41" spans="2:3" x14ac:dyDescent="0.3">
      <c r="B41" t="s">
        <v>166</v>
      </c>
      <c r="C41">
        <v>30</v>
      </c>
    </row>
    <row r="57" spans="2:3" x14ac:dyDescent="0.3">
      <c r="B57" t="s">
        <v>167</v>
      </c>
    </row>
    <row r="58" spans="2:3" x14ac:dyDescent="0.3">
      <c r="B58" t="s">
        <v>166</v>
      </c>
      <c r="C58">
        <v>19</v>
      </c>
    </row>
    <row r="73" spans="2:3" x14ac:dyDescent="0.3">
      <c r="B73" t="s">
        <v>168</v>
      </c>
    </row>
    <row r="74" spans="2:3" x14ac:dyDescent="0.3">
      <c r="B74" t="s">
        <v>166</v>
      </c>
      <c r="C74">
        <v>13</v>
      </c>
    </row>
    <row r="90" spans="2:4" x14ac:dyDescent="0.3">
      <c r="B90" t="s">
        <v>169</v>
      </c>
    </row>
    <row r="91" spans="2:4" x14ac:dyDescent="0.3">
      <c r="C91" t="s">
        <v>170</v>
      </c>
      <c r="D91" t="s">
        <v>122</v>
      </c>
    </row>
    <row r="92" spans="2:4" x14ac:dyDescent="0.3">
      <c r="B92">
        <v>1</v>
      </c>
      <c r="C92">
        <v>0.32</v>
      </c>
      <c r="D92">
        <v>0.25</v>
      </c>
    </row>
    <row r="93" spans="2:4" x14ac:dyDescent="0.3">
      <c r="B93">
        <v>2</v>
      </c>
      <c r="C93">
        <v>0.32</v>
      </c>
      <c r="D93">
        <v>0.25</v>
      </c>
    </row>
    <row r="94" spans="2:4" x14ac:dyDescent="0.3">
      <c r="B94">
        <v>3</v>
      </c>
      <c r="C94">
        <v>0.32</v>
      </c>
      <c r="D94">
        <v>0.25</v>
      </c>
    </row>
    <row r="95" spans="2:4" x14ac:dyDescent="0.3">
      <c r="B95">
        <v>4</v>
      </c>
      <c r="C95">
        <v>0.32</v>
      </c>
      <c r="D95">
        <v>0.25</v>
      </c>
    </row>
    <row r="96" spans="2:4" x14ac:dyDescent="0.3">
      <c r="B96">
        <v>5</v>
      </c>
      <c r="C96">
        <v>0.32</v>
      </c>
      <c r="D96">
        <v>0.25</v>
      </c>
    </row>
    <row r="97" spans="2:4" x14ac:dyDescent="0.3">
      <c r="B97">
        <v>6</v>
      </c>
      <c r="C97">
        <v>0.32</v>
      </c>
      <c r="D97">
        <v>0.25</v>
      </c>
    </row>
    <row r="98" spans="2:4" x14ac:dyDescent="0.3">
      <c r="B98">
        <v>7</v>
      </c>
      <c r="C98">
        <v>0.32</v>
      </c>
      <c r="D98">
        <v>0.25</v>
      </c>
    </row>
    <row r="99" spans="2:4" x14ac:dyDescent="0.3">
      <c r="B99">
        <v>8</v>
      </c>
      <c r="C99">
        <v>0.32</v>
      </c>
      <c r="D99">
        <v>0.25</v>
      </c>
    </row>
    <row r="100" spans="2:4" x14ac:dyDescent="0.3">
      <c r="B100">
        <v>9</v>
      </c>
      <c r="C100">
        <v>0.32</v>
      </c>
      <c r="D100">
        <v>0.25</v>
      </c>
    </row>
    <row r="101" spans="2:4" x14ac:dyDescent="0.3">
      <c r="B101">
        <v>10</v>
      </c>
      <c r="C101">
        <v>0.32</v>
      </c>
      <c r="D101">
        <v>0.25</v>
      </c>
    </row>
    <row r="102" spans="2:4" x14ac:dyDescent="0.3">
      <c r="B102">
        <v>11</v>
      </c>
      <c r="C102">
        <v>0.32</v>
      </c>
      <c r="D102">
        <v>0.25</v>
      </c>
    </row>
    <row r="103" spans="2:4" x14ac:dyDescent="0.3">
      <c r="B103">
        <v>12</v>
      </c>
      <c r="C103">
        <v>0.32</v>
      </c>
      <c r="D103">
        <v>0.25</v>
      </c>
    </row>
    <row r="104" spans="2:4" x14ac:dyDescent="0.3">
      <c r="B104">
        <v>13</v>
      </c>
      <c r="C104">
        <v>0.32</v>
      </c>
      <c r="D104">
        <v>0.25</v>
      </c>
    </row>
    <row r="105" spans="2:4" x14ac:dyDescent="0.3">
      <c r="B105">
        <v>14</v>
      </c>
      <c r="C105">
        <v>0.32</v>
      </c>
      <c r="D105">
        <v>0.25</v>
      </c>
    </row>
    <row r="106" spans="2:4" x14ac:dyDescent="0.3">
      <c r="B106">
        <v>15</v>
      </c>
      <c r="C106">
        <v>0.32</v>
      </c>
      <c r="D106">
        <v>0.25</v>
      </c>
    </row>
    <row r="107" spans="2:4" x14ac:dyDescent="0.3">
      <c r="B107">
        <v>16</v>
      </c>
      <c r="C107">
        <v>0.32</v>
      </c>
      <c r="D107">
        <v>0.25</v>
      </c>
    </row>
    <row r="130" spans="2:10" x14ac:dyDescent="0.3">
      <c r="B130" t="s">
        <v>172</v>
      </c>
    </row>
    <row r="131" spans="2:10" x14ac:dyDescent="0.3">
      <c r="B131" s="14" t="s">
        <v>64</v>
      </c>
      <c r="C131">
        <v>13</v>
      </c>
      <c r="D131" s="14" t="s">
        <v>574</v>
      </c>
      <c r="J131" s="14"/>
    </row>
    <row r="132" spans="2:10" x14ac:dyDescent="0.3">
      <c r="B132" s="14" t="s">
        <v>64</v>
      </c>
      <c r="C132">
        <v>14</v>
      </c>
      <c r="D132" s="14" t="s">
        <v>575</v>
      </c>
    </row>
    <row r="182" spans="2:4" x14ac:dyDescent="0.3">
      <c r="B182" s="43" t="s">
        <v>171</v>
      </c>
    </row>
    <row r="185" spans="2:4" x14ac:dyDescent="0.3">
      <c r="B185" t="s">
        <v>174</v>
      </c>
    </row>
    <row r="186" spans="2:4" x14ac:dyDescent="0.3">
      <c r="B186" t="s">
        <v>173</v>
      </c>
    </row>
    <row r="187" spans="2:4" x14ac:dyDescent="0.3">
      <c r="B187" t="s">
        <v>65</v>
      </c>
      <c r="C187" s="67">
        <v>78</v>
      </c>
    </row>
    <row r="188" spans="2:4" x14ac:dyDescent="0.3">
      <c r="B188" s="69" t="s">
        <v>576</v>
      </c>
      <c r="C188" s="67"/>
    </row>
    <row r="189" spans="2:4" x14ac:dyDescent="0.3">
      <c r="B189" t="s">
        <v>65</v>
      </c>
      <c r="C189" s="67">
        <v>80</v>
      </c>
      <c r="D189" t="s">
        <v>577</v>
      </c>
    </row>
    <row r="190" spans="2:4" x14ac:dyDescent="0.3">
      <c r="C190" s="67"/>
    </row>
    <row r="191" spans="2:4" x14ac:dyDescent="0.3">
      <c r="B191" s="43" t="s">
        <v>171</v>
      </c>
      <c r="C191" s="67"/>
    </row>
    <row r="193" spans="2:13" x14ac:dyDescent="0.3">
      <c r="B193" t="s">
        <v>86</v>
      </c>
    </row>
    <row r="194" spans="2:13" x14ac:dyDescent="0.3">
      <c r="B194" t="s">
        <v>494</v>
      </c>
      <c r="C194" t="s">
        <v>495</v>
      </c>
    </row>
    <row r="195" spans="2:13" x14ac:dyDescent="0.3">
      <c r="B195" t="s">
        <v>496</v>
      </c>
      <c r="C195">
        <v>75</v>
      </c>
    </row>
    <row r="196" spans="2:13" x14ac:dyDescent="0.3">
      <c r="B196" t="s">
        <v>497</v>
      </c>
      <c r="C196">
        <v>76</v>
      </c>
    </row>
    <row r="197" spans="2:13" x14ac:dyDescent="0.3">
      <c r="B197" t="s">
        <v>498</v>
      </c>
      <c r="C197">
        <v>65</v>
      </c>
    </row>
    <row r="198" spans="2:13" x14ac:dyDescent="0.3">
      <c r="B198" t="s">
        <v>499</v>
      </c>
      <c r="C198" s="67">
        <v>66</v>
      </c>
    </row>
    <row r="199" spans="2:13" x14ac:dyDescent="0.3">
      <c r="B199" t="s">
        <v>500</v>
      </c>
      <c r="C199">
        <v>67</v>
      </c>
    </row>
    <row r="200" spans="2:13" x14ac:dyDescent="0.3">
      <c r="B200" s="43" t="s">
        <v>171</v>
      </c>
    </row>
    <row r="202" spans="2:13" x14ac:dyDescent="0.3">
      <c r="B202" s="14" t="s">
        <v>580</v>
      </c>
    </row>
    <row r="203" spans="2:13" x14ac:dyDescent="0.3">
      <c r="B203" s="14" t="s">
        <v>594</v>
      </c>
      <c r="C203" s="14" t="s">
        <v>581</v>
      </c>
      <c r="D203" s="14" t="s">
        <v>582</v>
      </c>
      <c r="E203" s="14" t="s">
        <v>583</v>
      </c>
      <c r="F203" s="14" t="s">
        <v>584</v>
      </c>
      <c r="G203" s="14" t="s">
        <v>579</v>
      </c>
      <c r="K203" s="14" t="s">
        <v>601</v>
      </c>
      <c r="L203" s="14" t="s">
        <v>130</v>
      </c>
      <c r="M203" s="14" t="s">
        <v>61</v>
      </c>
    </row>
    <row r="204" spans="2:13" x14ac:dyDescent="0.3">
      <c r="C204" t="s">
        <v>124</v>
      </c>
      <c r="D204">
        <v>50</v>
      </c>
      <c r="E204" t="s">
        <v>585</v>
      </c>
      <c r="F204" t="s">
        <v>586</v>
      </c>
      <c r="G204" t="s">
        <v>578</v>
      </c>
      <c r="K204" t="s">
        <v>602</v>
      </c>
      <c r="L204" t="s">
        <v>597</v>
      </c>
      <c r="M204" t="s">
        <v>596</v>
      </c>
    </row>
    <row r="205" spans="2:13" x14ac:dyDescent="0.3">
      <c r="C205" t="s">
        <v>125</v>
      </c>
      <c r="D205" t="s">
        <v>587</v>
      </c>
      <c r="E205" t="s">
        <v>599</v>
      </c>
      <c r="F205" t="s">
        <v>600</v>
      </c>
      <c r="G205" t="s">
        <v>588</v>
      </c>
      <c r="K205" t="s">
        <v>234</v>
      </c>
      <c r="L205" t="s">
        <v>357</v>
      </c>
      <c r="M205" t="s">
        <v>236</v>
      </c>
    </row>
    <row r="206" spans="2:13" x14ac:dyDescent="0.3">
      <c r="B206" t="s">
        <v>618</v>
      </c>
      <c r="C206" t="s">
        <v>125</v>
      </c>
      <c r="D206">
        <v>50</v>
      </c>
      <c r="E206" t="s">
        <v>589</v>
      </c>
      <c r="F206" t="s">
        <v>590</v>
      </c>
      <c r="G206" t="s">
        <v>591</v>
      </c>
      <c r="K206" t="s">
        <v>234</v>
      </c>
      <c r="L206" t="s">
        <v>598</v>
      </c>
      <c r="M206" t="s">
        <v>357</v>
      </c>
    </row>
    <row r="207" spans="2:13" x14ac:dyDescent="0.3">
      <c r="C207" t="s">
        <v>125</v>
      </c>
      <c r="D207">
        <v>50</v>
      </c>
      <c r="E207" t="s">
        <v>589</v>
      </c>
      <c r="F207" t="s">
        <v>592</v>
      </c>
      <c r="G207" t="s">
        <v>593</v>
      </c>
      <c r="K207" t="s">
        <v>234</v>
      </c>
      <c r="L207" t="s">
        <v>598</v>
      </c>
      <c r="M207" t="s">
        <v>235</v>
      </c>
    </row>
    <row r="208" spans="2:13" x14ac:dyDescent="0.3">
      <c r="C208" t="s">
        <v>125</v>
      </c>
      <c r="D208">
        <v>50</v>
      </c>
      <c r="E208" t="s">
        <v>589</v>
      </c>
      <c r="F208" t="s">
        <v>615</v>
      </c>
      <c r="G208" s="135" t="s">
        <v>616</v>
      </c>
      <c r="K208" t="s">
        <v>234</v>
      </c>
      <c r="L208" t="s">
        <v>598</v>
      </c>
      <c r="M208" t="s">
        <v>617</v>
      </c>
    </row>
  </sheetData>
  <hyperlinks>
    <hyperlink ref="B182" r:id="rId1"/>
    <hyperlink ref="B200" r:id="rId2"/>
    <hyperlink ref="B191" r:id="rId3"/>
  </hyperlinks>
  <pageMargins left="0.7" right="0.7" top="0.75" bottom="0.75" header="0.3" footer="0.3"/>
  <pageSetup orientation="portrait"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Z40"/>
  <sheetViews>
    <sheetView workbookViewId="0">
      <selection activeCell="BW5" sqref="BW5"/>
    </sheetView>
  </sheetViews>
  <sheetFormatPr defaultRowHeight="13.8" x14ac:dyDescent="0.3"/>
  <cols>
    <col min="2" max="2" width="23.33203125" bestFit="1" customWidth="1"/>
    <col min="6" max="6" width="10" bestFit="1" customWidth="1"/>
    <col min="7" max="7" width="16.5546875" bestFit="1" customWidth="1"/>
    <col min="8" max="8" width="33" bestFit="1" customWidth="1"/>
    <col min="9" max="9" width="13.109375" customWidth="1"/>
    <col min="10" max="10" width="19.44140625" customWidth="1"/>
    <col min="11" max="11" width="13.33203125" customWidth="1"/>
    <col min="12" max="12" width="13.5546875" customWidth="1"/>
    <col min="13" max="13" width="13" customWidth="1"/>
    <col min="14" max="14" width="26.6640625" customWidth="1"/>
    <col min="15" max="15" width="29.6640625" customWidth="1"/>
    <col min="16" max="16" width="21.6640625" customWidth="1"/>
    <col min="17" max="17" width="15.88671875" customWidth="1"/>
    <col min="18" max="18" width="19.6640625" customWidth="1"/>
    <col min="19" max="19" width="26.5546875" customWidth="1"/>
    <col min="20" max="21" width="29.44140625" customWidth="1"/>
    <col min="22" max="22" width="23.88671875" customWidth="1"/>
    <col min="23" max="23" width="19.88671875" customWidth="1"/>
    <col min="24" max="24" width="25" customWidth="1"/>
    <col min="25" max="25" width="34.6640625" customWidth="1"/>
  </cols>
  <sheetData>
    <row r="1" spans="2:26" x14ac:dyDescent="0.3">
      <c r="G1" s="115"/>
      <c r="H1" s="116"/>
      <c r="I1" s="116"/>
      <c r="J1" s="116"/>
      <c r="K1" s="116"/>
      <c r="L1" s="116"/>
      <c r="M1" s="116"/>
      <c r="N1" s="116"/>
      <c r="O1" s="116"/>
      <c r="P1" s="116"/>
      <c r="Q1" s="116"/>
      <c r="R1" s="116"/>
      <c r="S1" s="116"/>
      <c r="T1" s="116"/>
      <c r="U1" s="116"/>
      <c r="V1" s="116"/>
      <c r="W1" s="116"/>
      <c r="X1" s="116"/>
      <c r="Y1" s="116"/>
      <c r="Z1" s="114"/>
    </row>
    <row r="2" spans="2:26" x14ac:dyDescent="0.3">
      <c r="G2" s="114"/>
      <c r="H2" s="114"/>
      <c r="I2" s="114"/>
      <c r="J2" s="113"/>
      <c r="K2" s="113"/>
      <c r="L2" s="113"/>
      <c r="M2" s="114"/>
      <c r="N2" s="114"/>
      <c r="O2" s="114"/>
      <c r="P2" s="114"/>
      <c r="Q2" s="114"/>
      <c r="R2" s="114"/>
      <c r="S2" s="114"/>
      <c r="T2" s="114"/>
      <c r="U2" s="114"/>
      <c r="V2" s="114"/>
      <c r="W2" s="114"/>
      <c r="X2" s="114"/>
      <c r="Y2" s="114"/>
      <c r="Z2" s="114"/>
    </row>
    <row r="3" spans="2:26" x14ac:dyDescent="0.3">
      <c r="B3" t="s">
        <v>20</v>
      </c>
      <c r="C3">
        <v>8</v>
      </c>
      <c r="D3" t="s">
        <v>166</v>
      </c>
      <c r="G3" s="115"/>
      <c r="H3" s="116"/>
      <c r="I3" s="116"/>
      <c r="J3" s="116"/>
      <c r="K3" s="116"/>
      <c r="L3" s="116"/>
      <c r="M3" s="116"/>
      <c r="N3" s="116"/>
      <c r="O3" s="116"/>
      <c r="P3" s="116"/>
      <c r="Q3" s="116"/>
      <c r="R3" s="116"/>
      <c r="S3" s="116"/>
      <c r="T3" s="116"/>
      <c r="U3" s="116"/>
      <c r="V3" s="116"/>
      <c r="W3" s="116"/>
      <c r="X3" s="116"/>
      <c r="Y3" s="116"/>
      <c r="Z3" s="114"/>
    </row>
    <row r="4" spans="2:26" x14ac:dyDescent="0.3">
      <c r="B4" t="s">
        <v>28</v>
      </c>
      <c r="C4" s="42">
        <v>0.1</v>
      </c>
      <c r="D4" t="s">
        <v>165</v>
      </c>
      <c r="G4" s="115"/>
      <c r="H4" s="116"/>
      <c r="I4" s="116"/>
      <c r="J4" s="116"/>
      <c r="K4" s="116"/>
      <c r="L4" s="116"/>
      <c r="M4" s="116"/>
      <c r="N4" s="116"/>
      <c r="O4" s="116"/>
      <c r="P4" s="116"/>
      <c r="Q4" s="116"/>
      <c r="R4" s="116"/>
      <c r="S4" s="116"/>
      <c r="T4" s="116"/>
      <c r="U4" s="116"/>
      <c r="V4" s="116"/>
      <c r="W4" s="116"/>
      <c r="X4" s="116"/>
      <c r="Y4" s="116"/>
      <c r="Z4" s="114"/>
    </row>
    <row r="5" spans="2:26" x14ac:dyDescent="0.3">
      <c r="B5" t="s">
        <v>27</v>
      </c>
      <c r="C5" s="44"/>
      <c r="D5" s="44"/>
      <c r="G5" s="117"/>
      <c r="H5" s="116"/>
      <c r="I5" s="116"/>
      <c r="J5" s="116"/>
      <c r="K5" s="116"/>
      <c r="L5" s="116"/>
      <c r="M5" s="116"/>
      <c r="N5" s="116"/>
      <c r="O5" s="116"/>
      <c r="P5" s="116"/>
      <c r="Q5" s="116"/>
      <c r="R5" s="116"/>
      <c r="S5" s="116"/>
      <c r="T5" s="116"/>
      <c r="U5" s="116"/>
      <c r="V5" s="116"/>
      <c r="W5" s="116"/>
      <c r="X5" s="116"/>
      <c r="Y5" s="116"/>
      <c r="Z5" s="114"/>
    </row>
    <row r="6" spans="2:26" x14ac:dyDescent="0.3">
      <c r="B6">
        <v>1</v>
      </c>
      <c r="C6">
        <v>38</v>
      </c>
      <c r="D6" t="s">
        <v>166</v>
      </c>
      <c r="G6" s="117"/>
      <c r="H6" s="116"/>
      <c r="I6" s="116"/>
      <c r="J6" s="116"/>
      <c r="K6" s="116"/>
      <c r="L6" s="116"/>
      <c r="M6" s="116"/>
      <c r="N6" s="116"/>
      <c r="O6" s="116"/>
      <c r="P6" s="116"/>
      <c r="Q6" s="116"/>
      <c r="R6" s="116"/>
      <c r="S6" s="116"/>
      <c r="T6" s="116"/>
      <c r="U6" s="116"/>
      <c r="V6" s="116"/>
      <c r="W6" s="116"/>
      <c r="X6" s="116"/>
      <c r="Y6" s="116"/>
      <c r="Z6" s="114"/>
    </row>
    <row r="7" spans="2:26" x14ac:dyDescent="0.3">
      <c r="B7">
        <v>2</v>
      </c>
      <c r="C7">
        <v>30</v>
      </c>
      <c r="G7" s="114"/>
      <c r="H7" s="114"/>
      <c r="I7" s="114"/>
      <c r="J7" s="114"/>
      <c r="K7" s="114"/>
      <c r="L7" s="114"/>
      <c r="M7" s="1"/>
      <c r="N7" s="1"/>
      <c r="O7" s="114"/>
      <c r="P7" s="114"/>
      <c r="Q7" s="114"/>
      <c r="R7" s="114"/>
      <c r="S7" s="114"/>
      <c r="T7" s="114"/>
      <c r="U7" s="114"/>
      <c r="V7" s="114"/>
      <c r="W7" s="114"/>
      <c r="X7" s="114"/>
      <c r="Y7" s="114"/>
      <c r="Z7" s="114"/>
    </row>
    <row r="8" spans="2:26" x14ac:dyDescent="0.3">
      <c r="B8">
        <v>3</v>
      </c>
      <c r="C8">
        <v>30</v>
      </c>
      <c r="G8" s="114"/>
      <c r="H8" s="114"/>
      <c r="I8" s="114"/>
      <c r="J8" s="114"/>
      <c r="K8" s="114"/>
      <c r="L8" s="114"/>
      <c r="M8" s="1"/>
      <c r="N8" s="1"/>
      <c r="O8" s="114"/>
      <c r="P8" s="114"/>
      <c r="Q8" s="114"/>
      <c r="R8" s="114"/>
      <c r="S8" s="114"/>
      <c r="T8" s="114"/>
      <c r="U8" s="114"/>
      <c r="V8" s="114"/>
      <c r="W8" s="114"/>
      <c r="X8" s="114"/>
      <c r="Y8" s="114"/>
      <c r="Z8" s="114"/>
    </row>
    <row r="9" spans="2:26" x14ac:dyDescent="0.3">
      <c r="B9">
        <v>4</v>
      </c>
      <c r="C9">
        <v>30</v>
      </c>
      <c r="G9" s="114"/>
      <c r="H9" s="114"/>
      <c r="I9" s="114"/>
      <c r="J9" s="114"/>
      <c r="K9" s="114"/>
      <c r="L9" s="114"/>
      <c r="M9" s="1"/>
      <c r="N9" s="1"/>
      <c r="O9" s="114"/>
      <c r="P9" s="114"/>
      <c r="Q9" s="114"/>
      <c r="R9" s="114"/>
      <c r="S9" s="114"/>
      <c r="T9" s="114"/>
      <c r="U9" s="114"/>
      <c r="V9" s="114"/>
      <c r="W9" s="114"/>
      <c r="X9" s="114"/>
      <c r="Y9" s="114"/>
      <c r="Z9" s="114"/>
    </row>
    <row r="10" spans="2:26" x14ac:dyDescent="0.3">
      <c r="B10">
        <v>5</v>
      </c>
      <c r="C10">
        <v>30</v>
      </c>
      <c r="G10" s="114"/>
      <c r="H10" s="114"/>
      <c r="I10" s="114"/>
      <c r="J10" s="114"/>
      <c r="K10" s="114"/>
      <c r="L10" s="114"/>
      <c r="M10" s="1"/>
      <c r="N10" s="1"/>
      <c r="O10" s="114"/>
      <c r="P10" s="114"/>
      <c r="Q10" s="114"/>
      <c r="R10" s="114"/>
      <c r="S10" s="114"/>
      <c r="T10" s="114"/>
      <c r="U10" s="114"/>
      <c r="V10" s="114"/>
      <c r="W10" s="114"/>
      <c r="X10" s="114"/>
      <c r="Y10" s="114"/>
      <c r="Z10" s="114"/>
    </row>
    <row r="11" spans="2:26" x14ac:dyDescent="0.3">
      <c r="B11">
        <v>6</v>
      </c>
      <c r="C11">
        <v>30</v>
      </c>
      <c r="G11" s="114"/>
      <c r="H11" s="114"/>
      <c r="I11" s="114"/>
      <c r="J11" s="116"/>
      <c r="K11" s="114"/>
      <c r="L11" s="114"/>
      <c r="M11" s="1"/>
      <c r="N11" s="1"/>
      <c r="O11" s="114"/>
      <c r="P11" s="114"/>
      <c r="Q11" s="114"/>
      <c r="R11" s="114"/>
      <c r="S11" s="114"/>
      <c r="T11" s="114"/>
      <c r="U11" s="114"/>
      <c r="V11" s="114"/>
      <c r="W11" s="114"/>
      <c r="X11" s="114"/>
      <c r="Y11" s="114"/>
      <c r="Z11" s="114"/>
    </row>
    <row r="12" spans="2:26" x14ac:dyDescent="0.3">
      <c r="B12">
        <v>7</v>
      </c>
      <c r="C12">
        <v>30</v>
      </c>
      <c r="G12" s="5"/>
      <c r="H12" s="5"/>
      <c r="I12" s="5"/>
      <c r="J12" s="116"/>
      <c r="K12" s="5"/>
      <c r="L12" s="5"/>
      <c r="M12" s="2"/>
      <c r="N12" s="2"/>
    </row>
    <row r="13" spans="2:26" x14ac:dyDescent="0.3">
      <c r="B13">
        <v>8</v>
      </c>
      <c r="C13">
        <v>30</v>
      </c>
      <c r="G13" s="5"/>
      <c r="H13" s="5"/>
      <c r="I13" s="5"/>
      <c r="J13" s="116"/>
      <c r="K13" s="5"/>
      <c r="L13" s="5"/>
      <c r="M13" s="2"/>
      <c r="N13" s="2"/>
    </row>
    <row r="14" spans="2:26" x14ac:dyDescent="0.3">
      <c r="B14">
        <v>9</v>
      </c>
      <c r="C14">
        <v>30</v>
      </c>
      <c r="G14" s="5"/>
      <c r="H14" s="5"/>
      <c r="I14" s="5"/>
      <c r="J14" s="5"/>
      <c r="K14" s="5"/>
      <c r="L14" s="5"/>
      <c r="M14" s="2"/>
      <c r="N14" s="2"/>
    </row>
    <row r="15" spans="2:26" x14ac:dyDescent="0.3">
      <c r="B15">
        <v>10</v>
      </c>
      <c r="C15">
        <v>30</v>
      </c>
      <c r="G15" s="5"/>
      <c r="H15" s="5"/>
      <c r="I15" s="5"/>
      <c r="J15" s="5"/>
      <c r="K15" s="5"/>
      <c r="L15" s="5"/>
      <c r="M15" s="2"/>
      <c r="N15" s="2"/>
    </row>
    <row r="16" spans="2:26" x14ac:dyDescent="0.3">
      <c r="B16">
        <v>11</v>
      </c>
      <c r="C16">
        <v>38</v>
      </c>
      <c r="G16" s="5"/>
      <c r="H16" s="5"/>
      <c r="I16" s="5"/>
      <c r="J16" s="5"/>
      <c r="K16" s="5"/>
      <c r="L16" s="5"/>
      <c r="M16" s="2"/>
      <c r="N16" s="2"/>
    </row>
    <row r="17" spans="2:14" x14ac:dyDescent="0.3">
      <c r="B17">
        <v>12</v>
      </c>
      <c r="C17">
        <v>38</v>
      </c>
      <c r="G17" s="5"/>
      <c r="H17" s="5"/>
      <c r="I17" s="5"/>
      <c r="J17" s="5"/>
      <c r="K17" s="5"/>
      <c r="L17" s="5"/>
      <c r="M17" s="2"/>
      <c r="N17" s="2"/>
    </row>
    <row r="18" spans="2:14" x14ac:dyDescent="0.3">
      <c r="B18">
        <v>13</v>
      </c>
      <c r="C18">
        <v>38</v>
      </c>
      <c r="G18" s="5"/>
      <c r="H18" s="5"/>
      <c r="I18" s="5"/>
      <c r="J18" s="5"/>
      <c r="K18" s="5"/>
      <c r="L18" s="5"/>
      <c r="M18" s="2"/>
      <c r="N18" s="2"/>
    </row>
    <row r="19" spans="2:14" x14ac:dyDescent="0.3">
      <c r="B19">
        <v>14</v>
      </c>
      <c r="C19">
        <v>38</v>
      </c>
      <c r="G19" s="5"/>
      <c r="H19" s="5"/>
      <c r="I19" s="5"/>
      <c r="J19" s="116"/>
      <c r="K19" s="5"/>
      <c r="L19" s="5"/>
      <c r="M19" s="2"/>
      <c r="N19" s="2"/>
    </row>
    <row r="20" spans="2:14" x14ac:dyDescent="0.3">
      <c r="B20">
        <v>15</v>
      </c>
      <c r="C20">
        <v>38</v>
      </c>
      <c r="J20" s="116"/>
      <c r="K20" s="2"/>
      <c r="L20" s="2"/>
      <c r="M20" s="2"/>
      <c r="N20" s="2"/>
    </row>
    <row r="21" spans="2:14" x14ac:dyDescent="0.3">
      <c r="B21">
        <v>16</v>
      </c>
      <c r="C21">
        <v>38</v>
      </c>
      <c r="J21" s="116"/>
      <c r="K21" s="2"/>
      <c r="L21" s="2"/>
      <c r="M21" s="2"/>
      <c r="N21" s="2"/>
    </row>
    <row r="22" spans="2:14" x14ac:dyDescent="0.3">
      <c r="B22" s="90" t="s">
        <v>439</v>
      </c>
      <c r="C22">
        <v>44</v>
      </c>
      <c r="J22" s="116"/>
    </row>
    <row r="23" spans="2:14" x14ac:dyDescent="0.3">
      <c r="B23" t="s">
        <v>29</v>
      </c>
      <c r="C23">
        <v>19</v>
      </c>
      <c r="D23" t="s">
        <v>166</v>
      </c>
      <c r="J23" s="116"/>
    </row>
    <row r="24" spans="2:14" x14ac:dyDescent="0.3">
      <c r="B24" t="s">
        <v>30</v>
      </c>
      <c r="C24">
        <v>13</v>
      </c>
      <c r="D24" t="s">
        <v>166</v>
      </c>
      <c r="J24" s="116"/>
    </row>
    <row r="25" spans="2:14" x14ac:dyDescent="0.3">
      <c r="B25" t="s">
        <v>32</v>
      </c>
      <c r="C25" t="s">
        <v>170</v>
      </c>
      <c r="D25" t="s">
        <v>122</v>
      </c>
      <c r="J25" s="116"/>
    </row>
    <row r="26" spans="2:14" x14ac:dyDescent="0.3">
      <c r="C26">
        <v>0.32</v>
      </c>
      <c r="D26">
        <v>0.25</v>
      </c>
      <c r="J26" s="116"/>
    </row>
    <row r="27" spans="2:14" x14ac:dyDescent="0.3">
      <c r="B27" t="s">
        <v>33</v>
      </c>
      <c r="C27">
        <v>14</v>
      </c>
      <c r="D27" t="s">
        <v>64</v>
      </c>
    </row>
    <row r="28" spans="2:14" x14ac:dyDescent="0.3">
      <c r="B28" t="s">
        <v>33</v>
      </c>
      <c r="C28">
        <v>15</v>
      </c>
      <c r="D28" t="s">
        <v>64</v>
      </c>
    </row>
    <row r="29" spans="2:14" x14ac:dyDescent="0.3">
      <c r="B29" t="s">
        <v>31</v>
      </c>
      <c r="C29" s="87">
        <v>92</v>
      </c>
      <c r="D29" t="s">
        <v>65</v>
      </c>
    </row>
    <row r="30" spans="2:14" x14ac:dyDescent="0.3">
      <c r="B30" t="s">
        <v>31</v>
      </c>
      <c r="C30" s="87">
        <v>95</v>
      </c>
      <c r="D30" t="s">
        <v>65</v>
      </c>
    </row>
    <row r="31" spans="2:14" x14ac:dyDescent="0.3">
      <c r="B31" t="s">
        <v>34</v>
      </c>
      <c r="C31" s="87">
        <v>70</v>
      </c>
      <c r="D31" t="s">
        <v>65</v>
      </c>
      <c r="K31" s="2"/>
      <c r="L31" s="2"/>
      <c r="M31" s="2"/>
      <c r="N31" s="2"/>
    </row>
    <row r="32" spans="2:14" x14ac:dyDescent="0.3">
      <c r="K32" s="2"/>
      <c r="L32" s="2"/>
      <c r="M32" s="2"/>
      <c r="N32" s="2"/>
    </row>
    <row r="33" spans="11:14" x14ac:dyDescent="0.3">
      <c r="K33" s="2"/>
      <c r="L33" s="2"/>
      <c r="M33" s="2"/>
      <c r="N33" s="2"/>
    </row>
    <row r="34" spans="11:14" x14ac:dyDescent="0.3">
      <c r="K34" s="2"/>
      <c r="L34" s="2"/>
      <c r="M34" s="2"/>
      <c r="N34" s="2"/>
    </row>
    <row r="35" spans="11:14" x14ac:dyDescent="0.3">
      <c r="K35" s="2"/>
      <c r="L35" s="2"/>
      <c r="M35" s="2"/>
      <c r="N35" s="2"/>
    </row>
    <row r="36" spans="11:14" x14ac:dyDescent="0.3">
      <c r="K36" s="2"/>
      <c r="L36" s="2"/>
      <c r="M36" s="2"/>
      <c r="N36" s="2"/>
    </row>
    <row r="37" spans="11:14" x14ac:dyDescent="0.3">
      <c r="K37" s="5"/>
      <c r="L37" s="5"/>
      <c r="M37" s="2"/>
      <c r="N37" s="2"/>
    </row>
    <row r="38" spans="11:14" x14ac:dyDescent="0.3">
      <c r="M38" s="2"/>
      <c r="N38" s="2"/>
    </row>
    <row r="39" spans="11:14" x14ac:dyDescent="0.3">
      <c r="M39" s="2"/>
      <c r="N39" s="2"/>
    </row>
    <row r="40" spans="11:14" x14ac:dyDescent="0.3">
      <c r="M40" s="5"/>
      <c r="N40" s="5"/>
    </row>
  </sheetData>
  <dataValidations count="1">
    <dataValidation type="list" allowBlank="1" showInputMessage="1" showErrorMessage="1" sqref="I10">
      <formula1>$H$4:$H$6</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22A49ACEE7369498C70FB0DFEBBF970" ma:contentTypeVersion="0" ma:contentTypeDescription="Create a new document." ma:contentTypeScope="" ma:versionID="d33def8c88818fda8a7b8ae6fcf44c95">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78D1AC08-90F3-4990-A94A-4536BFFDCC23}">
  <ds:schemaRefs>
    <ds:schemaRef ds:uri="http://schemas.microsoft.com/sharepoint/v3/contenttype/forms"/>
  </ds:schemaRefs>
</ds:datastoreItem>
</file>

<file path=customXml/itemProps2.xml><?xml version="1.0" encoding="utf-8"?>
<ds:datastoreItem xmlns:ds="http://schemas.openxmlformats.org/officeDocument/2006/customXml" ds:itemID="{F21B3B21-467F-4FB5-8A18-ABE22DE5FB4A}">
  <ds:schemaRefs>
    <ds:schemaRef ds:uri="http://purl.org/dc/terms/"/>
    <ds:schemaRef ds:uri="http://www.w3.org/XML/1998/namespace"/>
    <ds:schemaRef ds:uri="http://schemas.microsoft.com/office/2006/metadata/properties"/>
    <ds:schemaRef ds:uri="http://purl.org/dc/dcmitype/"/>
    <ds:schemaRef ds:uri="http://purl.org/dc/elements/1.1/"/>
    <ds:schemaRef ds:uri="http://schemas.microsoft.com/office/2006/documentManagement/types"/>
    <ds:schemaRef ds:uri="http://schemas.openxmlformats.org/package/2006/metadata/core-properties"/>
  </ds:schemaRefs>
</ds:datastoreItem>
</file>

<file path=customXml/itemProps3.xml><?xml version="1.0" encoding="utf-8"?>
<ds:datastoreItem xmlns:ds="http://schemas.openxmlformats.org/officeDocument/2006/customXml" ds:itemID="{7E92C796-D401-45BF-AB5E-17A8AF0A5D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93</vt:i4>
      </vt:variant>
    </vt:vector>
  </HeadingPairs>
  <TitlesOfParts>
    <vt:vector size="105" baseType="lpstr">
      <vt:lpstr>EUCA Calculator</vt:lpstr>
      <vt:lpstr>Log</vt:lpstr>
      <vt:lpstr>Defaults</vt:lpstr>
      <vt:lpstr>Regressions</vt:lpstr>
      <vt:lpstr>DHW_Msr</vt:lpstr>
      <vt:lpstr>Lists</vt:lpstr>
      <vt:lpstr>WindowInputDetail</vt:lpstr>
      <vt:lpstr>Code</vt:lpstr>
      <vt:lpstr>Measures</vt:lpstr>
      <vt:lpstr>Costs</vt:lpstr>
      <vt:lpstr>EULs_and_IRs</vt:lpstr>
      <vt:lpstr>Transforms</vt:lpstr>
      <vt:lpstr>acInp</vt:lpstr>
      <vt:lpstr>ACType</vt:lpstr>
      <vt:lpstr>bvarHC1</vt:lpstr>
      <vt:lpstr>bvarHC2</vt:lpstr>
      <vt:lpstr>bvarM1</vt:lpstr>
      <vt:lpstr>bvarM2</vt:lpstr>
      <vt:lpstr>bvarM3</vt:lpstr>
      <vt:lpstr>bvarM4</vt:lpstr>
      <vt:lpstr>bvarM5</vt:lpstr>
      <vt:lpstr>bvarM6</vt:lpstr>
      <vt:lpstr>bvarM7</vt:lpstr>
      <vt:lpstr>bvarM8</vt:lpstr>
      <vt:lpstr>bvarM9</vt:lpstr>
      <vt:lpstr>cBSavekW</vt:lpstr>
      <vt:lpstr>cBSavekWh</vt:lpstr>
      <vt:lpstr>cBSavePct</vt:lpstr>
      <vt:lpstr>cbSavetherm</vt:lpstr>
      <vt:lpstr>ClimateZones</vt:lpstr>
      <vt:lpstr>cvarHC1</vt:lpstr>
      <vt:lpstr>cvarHC2</vt:lpstr>
      <vt:lpstr>cvarM1</vt:lpstr>
      <vt:lpstr>cvarM2</vt:lpstr>
      <vt:lpstr>cvarM3</vt:lpstr>
      <vt:lpstr>cvarM4</vt:lpstr>
      <vt:lpstr>cvarM5</vt:lpstr>
      <vt:lpstr>cvarM6</vt:lpstr>
      <vt:lpstr>cvarM7</vt:lpstr>
      <vt:lpstr>cvarM8</vt:lpstr>
      <vt:lpstr>cvarM9</vt:lpstr>
      <vt:lpstr>czInp</vt:lpstr>
      <vt:lpstr>exBSavekW</vt:lpstr>
      <vt:lpstr>exBSavekWh</vt:lpstr>
      <vt:lpstr>exBSavePct</vt:lpstr>
      <vt:lpstr>exBSavetherm</vt:lpstr>
      <vt:lpstr>FloorType</vt:lpstr>
      <vt:lpstr>flrInp</vt:lpstr>
      <vt:lpstr>GasWHOverride</vt:lpstr>
      <vt:lpstr>gCost</vt:lpstr>
      <vt:lpstr>HeatType</vt:lpstr>
      <vt:lpstr>htgInp</vt:lpstr>
      <vt:lpstr>iCost</vt:lpstr>
      <vt:lpstr>InclMeasure</vt:lpstr>
      <vt:lpstr>mvarHC1</vt:lpstr>
      <vt:lpstr>mvarHC2</vt:lpstr>
      <vt:lpstr>mvarM1</vt:lpstr>
      <vt:lpstr>mvarM2</vt:lpstr>
      <vt:lpstr>mvarM3</vt:lpstr>
      <vt:lpstr>mvarM4</vt:lpstr>
      <vt:lpstr>mvarM5</vt:lpstr>
      <vt:lpstr>mvarM6</vt:lpstr>
      <vt:lpstr>mvarM7</vt:lpstr>
      <vt:lpstr>mvarM8</vt:lpstr>
      <vt:lpstr>mvarM9</vt:lpstr>
      <vt:lpstr>NumStories</vt:lpstr>
      <vt:lpstr>PipeWrapOverride</vt:lpstr>
      <vt:lpstr>ShowerheadType</vt:lpstr>
      <vt:lpstr>storInp</vt:lpstr>
      <vt:lpstr>varHC2</vt:lpstr>
      <vt:lpstr>varM1</vt:lpstr>
      <vt:lpstr>varM2</vt:lpstr>
      <vt:lpstr>varM3</vt:lpstr>
      <vt:lpstr>varM4</vt:lpstr>
      <vt:lpstr>varM5</vt:lpstr>
      <vt:lpstr>varM6</vt:lpstr>
      <vt:lpstr>varM7</vt:lpstr>
      <vt:lpstr>varM8</vt:lpstr>
      <vt:lpstr>varM9</vt:lpstr>
      <vt:lpstr>Vintages</vt:lpstr>
      <vt:lpstr>vintInp</vt:lpstr>
      <vt:lpstr>WaterHeatType</vt:lpstr>
      <vt:lpstr>wtrhtInp</vt:lpstr>
      <vt:lpstr>YesNo</vt:lpstr>
      <vt:lpstr>ynM1.1</vt:lpstr>
      <vt:lpstr>ynM1.2</vt:lpstr>
      <vt:lpstr>ynM11</vt:lpstr>
      <vt:lpstr>ynM12</vt:lpstr>
      <vt:lpstr>ynM13</vt:lpstr>
      <vt:lpstr>ynM14</vt:lpstr>
      <vt:lpstr>ynM15</vt:lpstr>
      <vt:lpstr>ynM16</vt:lpstr>
      <vt:lpstr>ynM17</vt:lpstr>
      <vt:lpstr>ynM2</vt:lpstr>
      <vt:lpstr>ynM3.1a</vt:lpstr>
      <vt:lpstr>ynM3.2a</vt:lpstr>
      <vt:lpstr>ynM4.1</vt:lpstr>
      <vt:lpstr>ynM4.2</vt:lpstr>
      <vt:lpstr>ynM5</vt:lpstr>
      <vt:lpstr>ynM6</vt:lpstr>
      <vt:lpstr>ynM7</vt:lpstr>
      <vt:lpstr>ynM8.2</vt:lpstr>
      <vt:lpstr>ynM9.1</vt:lpstr>
      <vt:lpstr>ynM9.2</vt:lpstr>
      <vt:lpstr>ynM9.3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cmorales;Hannah Laughlin</dc:creator>
  <cp:lastModifiedBy>Katelynn Rathbun</cp:lastModifiedBy>
  <cp:lastPrinted>2010-09-01T15:29:06Z</cp:lastPrinted>
  <dcterms:created xsi:type="dcterms:W3CDTF">2010-02-09T17:20:31Z</dcterms:created>
  <dcterms:modified xsi:type="dcterms:W3CDTF">2016-07-18T16:57:13Z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0x010100222A49ACEE7369498C70FB0DFEBBF970</vt:lpwstr>
  </property>
</Properties>
</file>